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esktop\DA\"/>
    </mc:Choice>
  </mc:AlternateContent>
  <xr:revisionPtr revIDLastSave="0" documentId="13_ncr:1_{EE687382-CD7A-47B5-8B4C-45AFA34077A6}" xr6:coauthVersionLast="47" xr6:coauthVersionMax="47" xr10:uidLastSave="{00000000-0000-0000-0000-000000000000}"/>
  <bookViews>
    <workbookView xWindow="-108" yWindow="-108" windowWidth="23256" windowHeight="13176" firstSheet="7" activeTab="9" xr2:uid="{00000000-000D-0000-FFFF-FFFF00000000}"/>
  </bookViews>
  <sheets>
    <sheet name="Raw_Data" sheetId="3" r:id="rId1"/>
    <sheet name="Q8_Capacity_Expansion" sheetId="20" r:id="rId2"/>
    <sheet name="Q7_Night_Shift" sheetId="19" r:id="rId3"/>
    <sheet name="Q6_Maintenance_Priority" sheetId="17" r:id="rId4"/>
    <sheet name="Q5_Supplier_Quality" sheetId="16" r:id="rId5"/>
    <sheet name="Q4_Shipment_Performance" sheetId="15" r:id="rId6"/>
    <sheet name="Q3_Inventory_Buildup" sheetId="14" r:id="rId7"/>
    <sheet name="Q2_Warranty_Cost" sheetId="12" r:id="rId8"/>
    <sheet name="Q1_Profit_Decline" sheetId="10" r:id="rId9"/>
    <sheet name="Executive_Dashboard" sheetId="21" r:id="rId10"/>
  </sheets>
  <definedNames>
    <definedName name="_xlnm._FilterDatabase" localSheetId="9" hidden="1">Executive_Dashboard!$L$18:$M$24</definedName>
    <definedName name="_xlnm._FilterDatabase" localSheetId="8" hidden="1">Q1_Profit_Decline!$A$47:$B$50</definedName>
    <definedName name="_xlnm._FilterDatabase" localSheetId="7" hidden="1">Q2_Warranty_Cost!$A$37:$C$41</definedName>
    <definedName name="_xlnm._FilterDatabase" localSheetId="6" hidden="1">Q3_Inventory_Buildup!$A$26:$B$29</definedName>
    <definedName name="_xlnm._FilterDatabase" localSheetId="4" hidden="1">Q5_Supplier_Quality!$A$12:$B$14</definedName>
    <definedName name="_xlnm._FilterDatabase" localSheetId="3" hidden="1">Q6_Maintenance_Priority!$A$5:$E$53</definedName>
    <definedName name="_xlnm._FilterDatabase" localSheetId="1" hidden="1">Q8_Capacity_Expansion!$A$5:$D$9</definedName>
    <definedName name="_xlnm._FilterDatabase" localSheetId="0" hidden="1">Raw_Data!$A$1:$BM$6001</definedName>
    <definedName name="a">Raw_Data!$A$1:$BM$6001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15" l="1"/>
  <c r="B45" i="15"/>
  <c r="B46" i="15"/>
  <c r="B47" i="15"/>
  <c r="B48" i="15"/>
  <c r="B49" i="15"/>
  <c r="B50" i="15"/>
  <c r="B51" i="15"/>
  <c r="B43" i="15"/>
  <c r="E27" i="15"/>
  <c r="E28" i="15"/>
  <c r="E29" i="15"/>
  <c r="E30" i="15"/>
  <c r="E31" i="15"/>
  <c r="D27" i="15"/>
  <c r="D28" i="15"/>
  <c r="D29" i="15"/>
  <c r="D30" i="15"/>
  <c r="D31" i="15"/>
  <c r="C27" i="15"/>
  <c r="C28" i="15"/>
  <c r="C29" i="15"/>
  <c r="C30" i="15"/>
  <c r="C31" i="15"/>
  <c r="B27" i="15"/>
  <c r="B28" i="15"/>
  <c r="B29" i="15"/>
  <c r="B30" i="15"/>
  <c r="B31" i="15"/>
  <c r="B20" i="15"/>
  <c r="B21" i="15"/>
  <c r="B22" i="15"/>
  <c r="B23" i="15"/>
  <c r="B19" i="15"/>
  <c r="B4" i="14"/>
  <c r="B5" i="14"/>
  <c r="B6" i="14"/>
  <c r="B7" i="14"/>
  <c r="C23" i="19"/>
  <c r="C24" i="19"/>
  <c r="C25" i="19"/>
  <c r="C26" i="19"/>
  <c r="C27" i="19"/>
  <c r="C28" i="19"/>
  <c r="C29" i="19"/>
  <c r="C30" i="19"/>
  <c r="C31" i="19"/>
  <c r="C32" i="19"/>
  <c r="C33" i="19"/>
  <c r="C22" i="19"/>
  <c r="B23" i="19"/>
  <c r="B24" i="19"/>
  <c r="B25" i="19"/>
  <c r="B26" i="19"/>
  <c r="B27" i="19"/>
  <c r="B28" i="19"/>
  <c r="B29" i="19"/>
  <c r="B30" i="19"/>
  <c r="B31" i="19"/>
  <c r="B32" i="19"/>
  <c r="B33" i="19"/>
  <c r="B22" i="19"/>
  <c r="D33" i="19"/>
  <c r="D32" i="19"/>
  <c r="D31" i="19"/>
  <c r="D30" i="19"/>
  <c r="D29" i="19"/>
  <c r="D28" i="19"/>
  <c r="D27" i="19"/>
  <c r="D26" i="19"/>
  <c r="D25" i="19"/>
  <c r="D24" i="19"/>
  <c r="D23" i="19"/>
  <c r="D22" i="19"/>
  <c r="A22" i="19" a="1"/>
  <c r="D16" i="19"/>
  <c r="D17" i="19"/>
  <c r="D18" i="19"/>
  <c r="D15" i="19"/>
  <c r="C16" i="19"/>
  <c r="C17" i="19"/>
  <c r="C18" i="19"/>
  <c r="C15" i="19"/>
  <c r="B16" i="19"/>
  <c r="B17" i="19"/>
  <c r="B18" i="19"/>
  <c r="B15" i="19"/>
  <c r="E11" i="19"/>
  <c r="E10" i="19"/>
  <c r="E9" i="19"/>
  <c r="D11" i="19"/>
  <c r="D10" i="19"/>
  <c r="D9" i="19"/>
  <c r="C11" i="19"/>
  <c r="C10" i="19"/>
  <c r="C9" i="19"/>
  <c r="B10" i="19"/>
  <c r="B11" i="19"/>
  <c r="B9" i="19"/>
  <c r="B9" i="20"/>
  <c r="B8" i="20"/>
  <c r="B7" i="20"/>
  <c r="B6" i="20"/>
  <c r="I7" i="20"/>
  <c r="I8" i="20"/>
  <c r="I9" i="20"/>
  <c r="I6" i="20"/>
  <c r="H7" i="20"/>
  <c r="H8" i="20"/>
  <c r="H9" i="20"/>
  <c r="H6" i="20"/>
  <c r="G7" i="20"/>
  <c r="G8" i="20"/>
  <c r="G9" i="20"/>
  <c r="G6" i="20"/>
  <c r="F7" i="20"/>
  <c r="F8" i="20"/>
  <c r="F9" i="20"/>
  <c r="F6" i="20"/>
  <c r="E7" i="20"/>
  <c r="E8" i="20"/>
  <c r="E9" i="20"/>
  <c r="E6" i="20"/>
  <c r="E7" i="17"/>
  <c r="E8" i="17"/>
  <c r="E9" i="17"/>
  <c r="E10" i="17"/>
  <c r="E11" i="17"/>
  <c r="E12" i="17"/>
  <c r="E13" i="17"/>
  <c r="E14" i="17"/>
  <c r="E15" i="17"/>
  <c r="E16" i="17"/>
  <c r="E17" i="17"/>
  <c r="E18" i="17"/>
  <c r="E19" i="17"/>
  <c r="E20" i="17"/>
  <c r="E21" i="17"/>
  <c r="E22" i="17"/>
  <c r="E23" i="17"/>
  <c r="E24" i="17"/>
  <c r="E25" i="17"/>
  <c r="E26" i="17"/>
  <c r="E27" i="17"/>
  <c r="E28" i="17"/>
  <c r="E29" i="17"/>
  <c r="E30" i="17"/>
  <c r="E31" i="17"/>
  <c r="E32" i="17"/>
  <c r="E33" i="17"/>
  <c r="E34" i="17"/>
  <c r="E35" i="17"/>
  <c r="E36" i="17"/>
  <c r="E37" i="17"/>
  <c r="E38" i="17"/>
  <c r="E39" i="17"/>
  <c r="E40" i="17"/>
  <c r="E41" i="17"/>
  <c r="E42" i="17"/>
  <c r="E43" i="17"/>
  <c r="E44" i="17"/>
  <c r="E45" i="17"/>
  <c r="E46" i="17"/>
  <c r="E47" i="17"/>
  <c r="E48" i="17"/>
  <c r="E49" i="17"/>
  <c r="E50" i="17"/>
  <c r="E51" i="17"/>
  <c r="E52" i="17"/>
  <c r="E53" i="17"/>
  <c r="E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B7" i="17"/>
  <c r="B8" i="17"/>
  <c r="B9" i="17"/>
  <c r="B10" i="17"/>
  <c r="B11" i="17"/>
  <c r="B12" i="17"/>
  <c r="B13" i="17"/>
  <c r="B14" i="17"/>
  <c r="B15" i="17"/>
  <c r="B16" i="17"/>
  <c r="B17" i="17"/>
  <c r="B18" i="17"/>
  <c r="B19" i="17"/>
  <c r="B20" i="17"/>
  <c r="B21" i="17"/>
  <c r="B22" i="17"/>
  <c r="B23" i="17"/>
  <c r="B24" i="17"/>
  <c r="B25" i="17"/>
  <c r="B26" i="17"/>
  <c r="B27" i="17"/>
  <c r="B28" i="17"/>
  <c r="B29" i="17"/>
  <c r="B30" i="17"/>
  <c r="B31" i="17"/>
  <c r="B32" i="17"/>
  <c r="B33" i="17"/>
  <c r="B34" i="17"/>
  <c r="B35" i="17"/>
  <c r="B36" i="17"/>
  <c r="B37" i="17"/>
  <c r="B38" i="17"/>
  <c r="B39" i="17"/>
  <c r="B40" i="17"/>
  <c r="B41" i="17"/>
  <c r="B42" i="17"/>
  <c r="B43" i="17"/>
  <c r="B44" i="17"/>
  <c r="B45" i="17"/>
  <c r="B46" i="17"/>
  <c r="B47" i="17"/>
  <c r="B48" i="17"/>
  <c r="B49" i="17"/>
  <c r="B50" i="17"/>
  <c r="B51" i="17"/>
  <c r="B52" i="17"/>
  <c r="B53" i="17"/>
  <c r="D6" i="17"/>
  <c r="C6" i="17"/>
  <c r="B6" i="17"/>
  <c r="C14" i="16"/>
  <c r="C13" i="16"/>
  <c r="B14" i="16"/>
  <c r="B13" i="16"/>
  <c r="C6" i="16"/>
  <c r="C7" i="16"/>
  <c r="C8" i="16"/>
  <c r="C5" i="16"/>
  <c r="B6" i="16"/>
  <c r="B7" i="16"/>
  <c r="B8" i="16"/>
  <c r="B5" i="16"/>
  <c r="B43" i="14"/>
  <c r="B42" i="14"/>
  <c r="B40" i="14"/>
  <c r="A40" i="14"/>
  <c r="I33" i="14"/>
  <c r="C40" i="14"/>
  <c r="H33" i="14"/>
  <c r="G33" i="14"/>
  <c r="F33" i="14"/>
  <c r="E33" i="14"/>
  <c r="D33" i="14"/>
  <c r="C33" i="14"/>
  <c r="B33" i="14"/>
  <c r="B28" i="14"/>
  <c r="B29" i="14"/>
  <c r="B27" i="14"/>
  <c r="B21" i="14"/>
  <c r="B22" i="14"/>
  <c r="B23" i="14"/>
  <c r="B20" i="14"/>
  <c r="B12" i="14"/>
  <c r="B13" i="14"/>
  <c r="B14" i="14"/>
  <c r="B15" i="14"/>
  <c r="B16" i="14"/>
  <c r="B11" i="14"/>
  <c r="B8" i="12"/>
  <c r="C39" i="12"/>
  <c r="C40" i="12"/>
  <c r="C41" i="12"/>
  <c r="C38" i="12"/>
  <c r="B39" i="12"/>
  <c r="B40" i="12"/>
  <c r="B41" i="12"/>
  <c r="B38" i="12"/>
  <c r="B35" i="12"/>
  <c r="B34" i="12"/>
  <c r="B28" i="12"/>
  <c r="B29" i="12"/>
  <c r="B30" i="12"/>
  <c r="B27" i="12"/>
  <c r="B23" i="12"/>
  <c r="B19" i="12"/>
  <c r="B12" i="12"/>
  <c r="B13" i="12"/>
  <c r="B14" i="12"/>
  <c r="B15" i="12"/>
  <c r="B11" i="12"/>
  <c r="C6" i="12"/>
  <c r="C5" i="12"/>
  <c r="B6" i="12"/>
  <c r="B5" i="12"/>
  <c r="D47" i="10"/>
  <c r="C47" i="10"/>
  <c r="B44" i="10"/>
  <c r="D5" i="10"/>
  <c r="C5" i="10"/>
  <c r="B5" i="10"/>
  <c r="D4" i="10"/>
  <c r="C4" i="10"/>
  <c r="B4" i="10"/>
  <c r="BM6001" i="3"/>
  <c r="BM6000" i="3"/>
  <c r="BM5999" i="3"/>
  <c r="BM5998" i="3"/>
  <c r="BM5997" i="3"/>
  <c r="BM5996" i="3"/>
  <c r="BM5995" i="3"/>
  <c r="BM5994" i="3"/>
  <c r="BM5993" i="3"/>
  <c r="BM5992" i="3"/>
  <c r="BM5991" i="3"/>
  <c r="BM5990" i="3"/>
  <c r="BM5989" i="3"/>
  <c r="BM5988" i="3"/>
  <c r="BM5987" i="3"/>
  <c r="BM5986" i="3"/>
  <c r="BM5985" i="3"/>
  <c r="BM5984" i="3"/>
  <c r="BM5983" i="3"/>
  <c r="BM5982" i="3"/>
  <c r="BM5981" i="3"/>
  <c r="BM5980" i="3"/>
  <c r="BM5979" i="3"/>
  <c r="BM5978" i="3"/>
  <c r="BM5977" i="3"/>
  <c r="BM5976" i="3"/>
  <c r="BM5975" i="3"/>
  <c r="BM5974" i="3"/>
  <c r="BM5973" i="3"/>
  <c r="BM5972" i="3"/>
  <c r="BM5971" i="3"/>
  <c r="BM5970" i="3"/>
  <c r="BM5969" i="3"/>
  <c r="BM5968" i="3"/>
  <c r="BM5967" i="3"/>
  <c r="BM5966" i="3"/>
  <c r="BM5965" i="3"/>
  <c r="BM5964" i="3"/>
  <c r="BM5963" i="3"/>
  <c r="BM5962" i="3"/>
  <c r="BM5961" i="3"/>
  <c r="BM5960" i="3"/>
  <c r="BM5959" i="3"/>
  <c r="BM5958" i="3"/>
  <c r="BM5957" i="3"/>
  <c r="BM5956" i="3"/>
  <c r="BM5955" i="3"/>
  <c r="BM5954" i="3"/>
  <c r="BM5953" i="3"/>
  <c r="BM5952" i="3"/>
  <c r="BM5951" i="3"/>
  <c r="BM5950" i="3"/>
  <c r="BM5949" i="3"/>
  <c r="BM5948" i="3"/>
  <c r="BM5947" i="3"/>
  <c r="BM5946" i="3"/>
  <c r="BM5945" i="3"/>
  <c r="BM5944" i="3"/>
  <c r="BM5943" i="3"/>
  <c r="BM5942" i="3"/>
  <c r="BM5941" i="3"/>
  <c r="BM5940" i="3"/>
  <c r="BM5939" i="3"/>
  <c r="BM5938" i="3"/>
  <c r="BM5937" i="3"/>
  <c r="BM5936" i="3"/>
  <c r="BM5935" i="3"/>
  <c r="BM5934" i="3"/>
  <c r="BM5933" i="3"/>
  <c r="BM5932" i="3"/>
  <c r="BM5931" i="3"/>
  <c r="BM5930" i="3"/>
  <c r="BM5929" i="3"/>
  <c r="BM5928" i="3"/>
  <c r="BM5927" i="3"/>
  <c r="BM5926" i="3"/>
  <c r="BM5925" i="3"/>
  <c r="BM5924" i="3"/>
  <c r="BM5923" i="3"/>
  <c r="BM5922" i="3"/>
  <c r="BM5921" i="3"/>
  <c r="BM5920" i="3"/>
  <c r="BM5919" i="3"/>
  <c r="BM5918" i="3"/>
  <c r="BM5917" i="3"/>
  <c r="BM5916" i="3"/>
  <c r="BM5915" i="3"/>
  <c r="BM5914" i="3"/>
  <c r="BM5913" i="3"/>
  <c r="BM5912" i="3"/>
  <c r="BM5911" i="3"/>
  <c r="BM5910" i="3"/>
  <c r="BM5909" i="3"/>
  <c r="BM5908" i="3"/>
  <c r="BM5907" i="3"/>
  <c r="BM5906" i="3"/>
  <c r="BM5905" i="3"/>
  <c r="BM5904" i="3"/>
  <c r="BM5903" i="3"/>
  <c r="BM5902" i="3"/>
  <c r="BM5901" i="3"/>
  <c r="BM5900" i="3"/>
  <c r="BM5899" i="3"/>
  <c r="BM5898" i="3"/>
  <c r="BM5897" i="3"/>
  <c r="BM5896" i="3"/>
  <c r="BM5895" i="3"/>
  <c r="BM5894" i="3"/>
  <c r="BM5893" i="3"/>
  <c r="BM5892" i="3"/>
  <c r="BM5891" i="3"/>
  <c r="BM5890" i="3"/>
  <c r="BM5889" i="3"/>
  <c r="BM5888" i="3"/>
  <c r="BM5887" i="3"/>
  <c r="BM5886" i="3"/>
  <c r="BM5885" i="3"/>
  <c r="BM5884" i="3"/>
  <c r="BM5883" i="3"/>
  <c r="BM5882" i="3"/>
  <c r="BM5881" i="3"/>
  <c r="BM5880" i="3"/>
  <c r="BM5879" i="3"/>
  <c r="BM5878" i="3"/>
  <c r="BM5877" i="3"/>
  <c r="BM5876" i="3"/>
  <c r="BM5875" i="3"/>
  <c r="BM5874" i="3"/>
  <c r="BM5873" i="3"/>
  <c r="BM5872" i="3"/>
  <c r="BM5871" i="3"/>
  <c r="BM5870" i="3"/>
  <c r="BM5869" i="3"/>
  <c r="BM5868" i="3"/>
  <c r="BM5867" i="3"/>
  <c r="BM5866" i="3"/>
  <c r="BM5865" i="3"/>
  <c r="BM5864" i="3"/>
  <c r="BM5863" i="3"/>
  <c r="BM5862" i="3"/>
  <c r="BM5861" i="3"/>
  <c r="BM5860" i="3"/>
  <c r="BM5859" i="3"/>
  <c r="BM5858" i="3"/>
  <c r="BM5857" i="3"/>
  <c r="BM5856" i="3"/>
  <c r="BM5855" i="3"/>
  <c r="BM5854" i="3"/>
  <c r="BM5853" i="3"/>
  <c r="BM5852" i="3"/>
  <c r="BM5851" i="3"/>
  <c r="BM5850" i="3"/>
  <c r="BM5849" i="3"/>
  <c r="BM5848" i="3"/>
  <c r="BM5847" i="3"/>
  <c r="BM5846" i="3"/>
  <c r="BM5845" i="3"/>
  <c r="BM5844" i="3"/>
  <c r="BM5843" i="3"/>
  <c r="BM5842" i="3"/>
  <c r="BM5841" i="3"/>
  <c r="BM5840" i="3"/>
  <c r="BM5839" i="3"/>
  <c r="BM5838" i="3"/>
  <c r="BM5837" i="3"/>
  <c r="BM5836" i="3"/>
  <c r="BM5835" i="3"/>
  <c r="BM5834" i="3"/>
  <c r="BM5833" i="3"/>
  <c r="BM5832" i="3"/>
  <c r="BM5831" i="3"/>
  <c r="BM5830" i="3"/>
  <c r="BM5829" i="3"/>
  <c r="BM5828" i="3"/>
  <c r="BM5827" i="3"/>
  <c r="BM5826" i="3"/>
  <c r="BM5825" i="3"/>
  <c r="BM5824" i="3"/>
  <c r="BM5823" i="3"/>
  <c r="BM5822" i="3"/>
  <c r="BM5821" i="3"/>
  <c r="BM5820" i="3"/>
  <c r="BM5819" i="3"/>
  <c r="BM5818" i="3"/>
  <c r="BM5817" i="3"/>
  <c r="BM5816" i="3"/>
  <c r="BM5815" i="3"/>
  <c r="BM5814" i="3"/>
  <c r="BM5813" i="3"/>
  <c r="BM5812" i="3"/>
  <c r="BM5811" i="3"/>
  <c r="BM5810" i="3"/>
  <c r="BM5809" i="3"/>
  <c r="BM5808" i="3"/>
  <c r="BM5807" i="3"/>
  <c r="BM5806" i="3"/>
  <c r="BM5805" i="3"/>
  <c r="BM5804" i="3"/>
  <c r="BM5803" i="3"/>
  <c r="BM5802" i="3"/>
  <c r="BM5801" i="3"/>
  <c r="BM5800" i="3"/>
  <c r="BM5799" i="3"/>
  <c r="BM5798" i="3"/>
  <c r="BM5797" i="3"/>
  <c r="BM5796" i="3"/>
  <c r="BM5795" i="3"/>
  <c r="BM5794" i="3"/>
  <c r="BM5793" i="3"/>
  <c r="BM5792" i="3"/>
  <c r="BM5791" i="3"/>
  <c r="BM5790" i="3"/>
  <c r="BM5789" i="3"/>
  <c r="BM5788" i="3"/>
  <c r="BM5787" i="3"/>
  <c r="BM5786" i="3"/>
  <c r="BM5785" i="3"/>
  <c r="BM5784" i="3"/>
  <c r="BM5783" i="3"/>
  <c r="BM5782" i="3"/>
  <c r="BM5781" i="3"/>
  <c r="BM5780" i="3"/>
  <c r="BM5779" i="3"/>
  <c r="BM5778" i="3"/>
  <c r="BM5777" i="3"/>
  <c r="BM5776" i="3"/>
  <c r="BM5775" i="3"/>
  <c r="BM5774" i="3"/>
  <c r="BM5773" i="3"/>
  <c r="BM5772" i="3"/>
  <c r="BM5771" i="3"/>
  <c r="BM5770" i="3"/>
  <c r="BM5769" i="3"/>
  <c r="BM5768" i="3"/>
  <c r="BM5767" i="3"/>
  <c r="BM5766" i="3"/>
  <c r="BM5765" i="3"/>
  <c r="BM5764" i="3"/>
  <c r="BM5763" i="3"/>
  <c r="BM5762" i="3"/>
  <c r="BM5761" i="3"/>
  <c r="BM5760" i="3"/>
  <c r="BM5759" i="3"/>
  <c r="BM5758" i="3"/>
  <c r="BM5757" i="3"/>
  <c r="BM5756" i="3"/>
  <c r="BM5755" i="3"/>
  <c r="BM5754" i="3"/>
  <c r="BM5753" i="3"/>
  <c r="BM5752" i="3"/>
  <c r="BM5751" i="3"/>
  <c r="BM5750" i="3"/>
  <c r="BM5749" i="3"/>
  <c r="BM5748" i="3"/>
  <c r="BM5747" i="3"/>
  <c r="BM5746" i="3"/>
  <c r="BM5745" i="3"/>
  <c r="BM5744" i="3"/>
  <c r="BM5743" i="3"/>
  <c r="BM5742" i="3"/>
  <c r="BM5741" i="3"/>
  <c r="BM5740" i="3"/>
  <c r="BM5739" i="3"/>
  <c r="BM5738" i="3"/>
  <c r="BM5737" i="3"/>
  <c r="BM5736" i="3"/>
  <c r="BM5735" i="3"/>
  <c r="BM5734" i="3"/>
  <c r="BM5733" i="3"/>
  <c r="BM5732" i="3"/>
  <c r="BM5731" i="3"/>
  <c r="BM5730" i="3"/>
  <c r="BM5729" i="3"/>
  <c r="BM5728" i="3"/>
  <c r="BM5727" i="3"/>
  <c r="BM5726" i="3"/>
  <c r="BM5725" i="3"/>
  <c r="BM5724" i="3"/>
  <c r="BM5723" i="3"/>
  <c r="BM5722" i="3"/>
  <c r="BM5721" i="3"/>
  <c r="BM5720" i="3"/>
  <c r="BM5719" i="3"/>
  <c r="BM5718" i="3"/>
  <c r="BM5717" i="3"/>
  <c r="BM5716" i="3"/>
  <c r="BM5715" i="3"/>
  <c r="BM5714" i="3"/>
  <c r="BM5713" i="3"/>
  <c r="BM5712" i="3"/>
  <c r="BM5711" i="3"/>
  <c r="BM5710" i="3"/>
  <c r="BM5709" i="3"/>
  <c r="BM5708" i="3"/>
  <c r="BM5707" i="3"/>
  <c r="BM5706" i="3"/>
  <c r="BM5705" i="3"/>
  <c r="BM5704" i="3"/>
  <c r="BM5703" i="3"/>
  <c r="BM5702" i="3"/>
  <c r="BM5701" i="3"/>
  <c r="BM5700" i="3"/>
  <c r="BM5699" i="3"/>
  <c r="BM5698" i="3"/>
  <c r="BM5697" i="3"/>
  <c r="BM5696" i="3"/>
  <c r="BM5695" i="3"/>
  <c r="BM5694" i="3"/>
  <c r="BM5693" i="3"/>
  <c r="BM5692" i="3"/>
  <c r="BM5691" i="3"/>
  <c r="BM5690" i="3"/>
  <c r="BM5689" i="3"/>
  <c r="BM5688" i="3"/>
  <c r="BM5687" i="3"/>
  <c r="BM5686" i="3"/>
  <c r="BM5685" i="3"/>
  <c r="BM5684" i="3"/>
  <c r="BM5683" i="3"/>
  <c r="BM5682" i="3"/>
  <c r="BM5681" i="3"/>
  <c r="BM5680" i="3"/>
  <c r="BM5679" i="3"/>
  <c r="BM5678" i="3"/>
  <c r="BM5677" i="3"/>
  <c r="BM5676" i="3"/>
  <c r="BM5675" i="3"/>
  <c r="BM5674" i="3"/>
  <c r="BM5673" i="3"/>
  <c r="BM5672" i="3"/>
  <c r="BM5671" i="3"/>
  <c r="BM5670" i="3"/>
  <c r="BM5669" i="3"/>
  <c r="BM5668" i="3"/>
  <c r="BM5667" i="3"/>
  <c r="BM5666" i="3"/>
  <c r="BM5665" i="3"/>
  <c r="BM5664" i="3"/>
  <c r="BM5663" i="3"/>
  <c r="BM5662" i="3"/>
  <c r="BM5661" i="3"/>
  <c r="BM5660" i="3"/>
  <c r="BM5659" i="3"/>
  <c r="BM5658" i="3"/>
  <c r="BM5657" i="3"/>
  <c r="BM5656" i="3"/>
  <c r="BM5655" i="3"/>
  <c r="BM5654" i="3"/>
  <c r="BM5653" i="3"/>
  <c r="BM5652" i="3"/>
  <c r="BM5651" i="3"/>
  <c r="BM5650" i="3"/>
  <c r="BM5649" i="3"/>
  <c r="BM5648" i="3"/>
  <c r="BM5647" i="3"/>
  <c r="BM5646" i="3"/>
  <c r="BM5645" i="3"/>
  <c r="BM5644" i="3"/>
  <c r="BM5643" i="3"/>
  <c r="BM5642" i="3"/>
  <c r="BM5641" i="3"/>
  <c r="BM5640" i="3"/>
  <c r="BM5639" i="3"/>
  <c r="BM5638" i="3"/>
  <c r="BM5637" i="3"/>
  <c r="BM5636" i="3"/>
  <c r="BM5635" i="3"/>
  <c r="BM5634" i="3"/>
  <c r="BM5633" i="3"/>
  <c r="BM5632" i="3"/>
  <c r="BM5631" i="3"/>
  <c r="BM5630" i="3"/>
  <c r="BM5629" i="3"/>
  <c r="BM5628" i="3"/>
  <c r="BM5627" i="3"/>
  <c r="BM5626" i="3"/>
  <c r="BM5625" i="3"/>
  <c r="BM5624" i="3"/>
  <c r="BM5623" i="3"/>
  <c r="BM5622" i="3"/>
  <c r="BM5621" i="3"/>
  <c r="BM5620" i="3"/>
  <c r="BM5619" i="3"/>
  <c r="BM5618" i="3"/>
  <c r="BM5617" i="3"/>
  <c r="BM5616" i="3"/>
  <c r="BM5615" i="3"/>
  <c r="BM5614" i="3"/>
  <c r="BM5613" i="3"/>
  <c r="BM5612" i="3"/>
  <c r="BM5611" i="3"/>
  <c r="BM5610" i="3"/>
  <c r="BM5609" i="3"/>
  <c r="BM5608" i="3"/>
  <c r="BM5607" i="3"/>
  <c r="BM5606" i="3"/>
  <c r="BM5605" i="3"/>
  <c r="BM5604" i="3"/>
  <c r="BM5603" i="3"/>
  <c r="BM5602" i="3"/>
  <c r="BM5601" i="3"/>
  <c r="BM5600" i="3"/>
  <c r="BM5599" i="3"/>
  <c r="BM5598" i="3"/>
  <c r="BM5597" i="3"/>
  <c r="BM5596" i="3"/>
  <c r="BM5595" i="3"/>
  <c r="BM5594" i="3"/>
  <c r="BM5593" i="3"/>
  <c r="BM5592" i="3"/>
  <c r="BM5591" i="3"/>
  <c r="BM5590" i="3"/>
  <c r="BM5589" i="3"/>
  <c r="BM5588" i="3"/>
  <c r="BM5587" i="3"/>
  <c r="BM5586" i="3"/>
  <c r="BM5585" i="3"/>
  <c r="BM5584" i="3"/>
  <c r="BM5583" i="3"/>
  <c r="BM5582" i="3"/>
  <c r="BM5581" i="3"/>
  <c r="BM5580" i="3"/>
  <c r="BM5579" i="3"/>
  <c r="BM5578" i="3"/>
  <c r="BM5577" i="3"/>
  <c r="BM5576" i="3"/>
  <c r="BM5575" i="3"/>
  <c r="BM5574" i="3"/>
  <c r="BM5573" i="3"/>
  <c r="BM5572" i="3"/>
  <c r="BM5571" i="3"/>
  <c r="BM5570" i="3"/>
  <c r="BM5569" i="3"/>
  <c r="BM5568" i="3"/>
  <c r="BM5567" i="3"/>
  <c r="BM5566" i="3"/>
  <c r="BM5565" i="3"/>
  <c r="BM5564" i="3"/>
  <c r="BM5563" i="3"/>
  <c r="BM5562" i="3"/>
  <c r="BM5561" i="3"/>
  <c r="BM5560" i="3"/>
  <c r="BM5559" i="3"/>
  <c r="BM5558" i="3"/>
  <c r="BM5557" i="3"/>
  <c r="BM5556" i="3"/>
  <c r="BM5555" i="3"/>
  <c r="BM5554" i="3"/>
  <c r="BM5553" i="3"/>
  <c r="BM5552" i="3"/>
  <c r="BM5551" i="3"/>
  <c r="BM5550" i="3"/>
  <c r="BM5549" i="3"/>
  <c r="BM5548" i="3"/>
  <c r="BM5547" i="3"/>
  <c r="BM5546" i="3"/>
  <c r="BM5545" i="3"/>
  <c r="BM5544" i="3"/>
  <c r="BM5543" i="3"/>
  <c r="BM5542" i="3"/>
  <c r="BM5541" i="3"/>
  <c r="BM5540" i="3"/>
  <c r="BM5539" i="3"/>
  <c r="BM5538" i="3"/>
  <c r="BM5537" i="3"/>
  <c r="BM5536" i="3"/>
  <c r="BM5535" i="3"/>
  <c r="BM5534" i="3"/>
  <c r="BM5533" i="3"/>
  <c r="BM5532" i="3"/>
  <c r="BM5531" i="3"/>
  <c r="BM5530" i="3"/>
  <c r="BM5529" i="3"/>
  <c r="BM5528" i="3"/>
  <c r="BM5527" i="3"/>
  <c r="BM5526" i="3"/>
  <c r="BM5525" i="3"/>
  <c r="BM5524" i="3"/>
  <c r="BM5523" i="3"/>
  <c r="BM5522" i="3"/>
  <c r="BM5521" i="3"/>
  <c r="BM5520" i="3"/>
  <c r="BM5519" i="3"/>
  <c r="BM5518" i="3"/>
  <c r="BM5517" i="3"/>
  <c r="BM5516" i="3"/>
  <c r="BM5515" i="3"/>
  <c r="BM5514" i="3"/>
  <c r="BM5513" i="3"/>
  <c r="BM5512" i="3"/>
  <c r="BM5511" i="3"/>
  <c r="BM5510" i="3"/>
  <c r="BM5509" i="3"/>
  <c r="BM5508" i="3"/>
  <c r="BM5507" i="3"/>
  <c r="BM5506" i="3"/>
  <c r="BM5505" i="3"/>
  <c r="BM5504" i="3"/>
  <c r="BM5503" i="3"/>
  <c r="BM5502" i="3"/>
  <c r="BM5501" i="3"/>
  <c r="BM5500" i="3"/>
  <c r="BM5499" i="3"/>
  <c r="BM5498" i="3"/>
  <c r="BM5497" i="3"/>
  <c r="BM5496" i="3"/>
  <c r="BM5495" i="3"/>
  <c r="BM5494" i="3"/>
  <c r="BM5493" i="3"/>
  <c r="BM5492" i="3"/>
  <c r="BM5491" i="3"/>
  <c r="BM5490" i="3"/>
  <c r="BM5489" i="3"/>
  <c r="BM5488" i="3"/>
  <c r="BM5487" i="3"/>
  <c r="BM5486" i="3"/>
  <c r="BM5485" i="3"/>
  <c r="BM5484" i="3"/>
  <c r="BM5483" i="3"/>
  <c r="BM5482" i="3"/>
  <c r="BM5481" i="3"/>
  <c r="BM5480" i="3"/>
  <c r="BM5479" i="3"/>
  <c r="BM5478" i="3"/>
  <c r="BM5477" i="3"/>
  <c r="BM5476" i="3"/>
  <c r="BM5475" i="3"/>
  <c r="BM5474" i="3"/>
  <c r="BM5473" i="3"/>
  <c r="BM5472" i="3"/>
  <c r="BM5471" i="3"/>
  <c r="BM5470" i="3"/>
  <c r="BM5469" i="3"/>
  <c r="BM5468" i="3"/>
  <c r="BM5467" i="3"/>
  <c r="BM5466" i="3"/>
  <c r="BM5465" i="3"/>
  <c r="BM5464" i="3"/>
  <c r="BM5463" i="3"/>
  <c r="BM5462" i="3"/>
  <c r="BM5461" i="3"/>
  <c r="BM5460" i="3"/>
  <c r="BM5459" i="3"/>
  <c r="BM5458" i="3"/>
  <c r="BM5457" i="3"/>
  <c r="BM5456" i="3"/>
  <c r="BM5455" i="3"/>
  <c r="BM5454" i="3"/>
  <c r="BM5453" i="3"/>
  <c r="BM5452" i="3"/>
  <c r="BM5451" i="3"/>
  <c r="BM5450" i="3"/>
  <c r="BM5449" i="3"/>
  <c r="BM5448" i="3"/>
  <c r="BM5447" i="3"/>
  <c r="BM5446" i="3"/>
  <c r="BM5445" i="3"/>
  <c r="BM5444" i="3"/>
  <c r="BM5443" i="3"/>
  <c r="BM5442" i="3"/>
  <c r="BM5441" i="3"/>
  <c r="BM5440" i="3"/>
  <c r="BM5439" i="3"/>
  <c r="BM5438" i="3"/>
  <c r="BM5437" i="3"/>
  <c r="BM5436" i="3"/>
  <c r="BM5435" i="3"/>
  <c r="BM5434" i="3"/>
  <c r="BM5433" i="3"/>
  <c r="BM5432" i="3"/>
  <c r="BM5431" i="3"/>
  <c r="BM5430" i="3"/>
  <c r="BM5429" i="3"/>
  <c r="BM5428" i="3"/>
  <c r="BM5427" i="3"/>
  <c r="BM5426" i="3"/>
  <c r="BM5425" i="3"/>
  <c r="BM5424" i="3"/>
  <c r="BM5423" i="3"/>
  <c r="BM5422" i="3"/>
  <c r="BM5421" i="3"/>
  <c r="BM5420" i="3"/>
  <c r="BM5419" i="3"/>
  <c r="BM5418" i="3"/>
  <c r="BM5417" i="3"/>
  <c r="BM5416" i="3"/>
  <c r="BM5415" i="3"/>
  <c r="BM5414" i="3"/>
  <c r="BM5413" i="3"/>
  <c r="BM5412" i="3"/>
  <c r="BM5411" i="3"/>
  <c r="BM5410" i="3"/>
  <c r="BM5409" i="3"/>
  <c r="BM5408" i="3"/>
  <c r="BM5407" i="3"/>
  <c r="BM5406" i="3"/>
  <c r="BM5405" i="3"/>
  <c r="BM5404" i="3"/>
  <c r="BM5403" i="3"/>
  <c r="BM5402" i="3"/>
  <c r="BM5401" i="3"/>
  <c r="BM5400" i="3"/>
  <c r="BM5399" i="3"/>
  <c r="BM5398" i="3"/>
  <c r="BM5397" i="3"/>
  <c r="BM5396" i="3"/>
  <c r="BM5395" i="3"/>
  <c r="BM5394" i="3"/>
  <c r="BM5393" i="3"/>
  <c r="BM5392" i="3"/>
  <c r="BM5391" i="3"/>
  <c r="BM5390" i="3"/>
  <c r="BM5389" i="3"/>
  <c r="BM5388" i="3"/>
  <c r="BM5387" i="3"/>
  <c r="BM5386" i="3"/>
  <c r="BM5385" i="3"/>
  <c r="BM5384" i="3"/>
  <c r="BM5383" i="3"/>
  <c r="BM5382" i="3"/>
  <c r="BM5381" i="3"/>
  <c r="BM5380" i="3"/>
  <c r="BM5379" i="3"/>
  <c r="BM5378" i="3"/>
  <c r="BM5377" i="3"/>
  <c r="BM5376" i="3"/>
  <c r="BM5375" i="3"/>
  <c r="BM5374" i="3"/>
  <c r="BM5373" i="3"/>
  <c r="BM5372" i="3"/>
  <c r="BM5371" i="3"/>
  <c r="BM5370" i="3"/>
  <c r="BM5369" i="3"/>
  <c r="BM5368" i="3"/>
  <c r="BM5367" i="3"/>
  <c r="BM5366" i="3"/>
  <c r="BM5365" i="3"/>
  <c r="BM5364" i="3"/>
  <c r="BM5363" i="3"/>
  <c r="BM5362" i="3"/>
  <c r="BM5361" i="3"/>
  <c r="BM5360" i="3"/>
  <c r="BM5359" i="3"/>
  <c r="BM5358" i="3"/>
  <c r="BM5357" i="3"/>
  <c r="BM5356" i="3"/>
  <c r="BM5355" i="3"/>
  <c r="BM5354" i="3"/>
  <c r="BM5353" i="3"/>
  <c r="BM5352" i="3"/>
  <c r="BM5351" i="3"/>
  <c r="BM5350" i="3"/>
  <c r="BM5349" i="3"/>
  <c r="BM5348" i="3"/>
  <c r="BM5347" i="3"/>
  <c r="BM5346" i="3"/>
  <c r="BM5345" i="3"/>
  <c r="BM5344" i="3"/>
  <c r="BM5343" i="3"/>
  <c r="BM5342" i="3"/>
  <c r="BM5341" i="3"/>
  <c r="BM5340" i="3"/>
  <c r="BM5339" i="3"/>
  <c r="BM5338" i="3"/>
  <c r="BM5337" i="3"/>
  <c r="BM5336" i="3"/>
  <c r="BM5335" i="3"/>
  <c r="BM5334" i="3"/>
  <c r="BM5333" i="3"/>
  <c r="BM5332" i="3"/>
  <c r="BM5331" i="3"/>
  <c r="BM5330" i="3"/>
  <c r="BM5329" i="3"/>
  <c r="BM5328" i="3"/>
  <c r="BM5327" i="3"/>
  <c r="BM5326" i="3"/>
  <c r="BM5325" i="3"/>
  <c r="BM5324" i="3"/>
  <c r="BM5323" i="3"/>
  <c r="BM5322" i="3"/>
  <c r="BM5321" i="3"/>
  <c r="BM5320" i="3"/>
  <c r="BM5319" i="3"/>
  <c r="BM5318" i="3"/>
  <c r="BM5317" i="3"/>
  <c r="BM5316" i="3"/>
  <c r="BM5315" i="3"/>
  <c r="BM5314" i="3"/>
  <c r="BM5313" i="3"/>
  <c r="BM5312" i="3"/>
  <c r="BM5311" i="3"/>
  <c r="BM5310" i="3"/>
  <c r="BM5309" i="3"/>
  <c r="BM5308" i="3"/>
  <c r="BM5307" i="3"/>
  <c r="BM5306" i="3"/>
  <c r="BM5305" i="3"/>
  <c r="BM5304" i="3"/>
  <c r="BM5303" i="3"/>
  <c r="BM5302" i="3"/>
  <c r="BM5301" i="3"/>
  <c r="BM5300" i="3"/>
  <c r="BM5299" i="3"/>
  <c r="BM5298" i="3"/>
  <c r="BM5297" i="3"/>
  <c r="BM5296" i="3"/>
  <c r="BM5295" i="3"/>
  <c r="BM5294" i="3"/>
  <c r="BM5293" i="3"/>
  <c r="BM5292" i="3"/>
  <c r="BM5291" i="3"/>
  <c r="BM5290" i="3"/>
  <c r="BM5289" i="3"/>
  <c r="BM5288" i="3"/>
  <c r="BM5287" i="3"/>
  <c r="BM5286" i="3"/>
  <c r="BM5285" i="3"/>
  <c r="BM5284" i="3"/>
  <c r="BM5283" i="3"/>
  <c r="BM5282" i="3"/>
  <c r="BM5281" i="3"/>
  <c r="BM5280" i="3"/>
  <c r="BM5279" i="3"/>
  <c r="BM5278" i="3"/>
  <c r="BM5277" i="3"/>
  <c r="BM5276" i="3"/>
  <c r="BM5275" i="3"/>
  <c r="BM5274" i="3"/>
  <c r="BM5273" i="3"/>
  <c r="BM5272" i="3"/>
  <c r="BM5271" i="3"/>
  <c r="BM5270" i="3"/>
  <c r="BM5269" i="3"/>
  <c r="BM5268" i="3"/>
  <c r="BM5267" i="3"/>
  <c r="BM5266" i="3"/>
  <c r="BM5265" i="3"/>
  <c r="BM5264" i="3"/>
  <c r="BM5263" i="3"/>
  <c r="BM5262" i="3"/>
  <c r="BM5261" i="3"/>
  <c r="BM5260" i="3"/>
  <c r="BM5259" i="3"/>
  <c r="BM5258" i="3"/>
  <c r="BM5257" i="3"/>
  <c r="BM5256" i="3"/>
  <c r="BM5255" i="3"/>
  <c r="BM5254" i="3"/>
  <c r="BM5253" i="3"/>
  <c r="BM5252" i="3"/>
  <c r="BM5251" i="3"/>
  <c r="BM5250" i="3"/>
  <c r="BM5249" i="3"/>
  <c r="BM5248" i="3"/>
  <c r="BM5247" i="3"/>
  <c r="BM5246" i="3"/>
  <c r="BM5245" i="3"/>
  <c r="BM5244" i="3"/>
  <c r="BM5243" i="3"/>
  <c r="BM5242" i="3"/>
  <c r="BM5241" i="3"/>
  <c r="BM5240" i="3"/>
  <c r="BM5239" i="3"/>
  <c r="BM5238" i="3"/>
  <c r="BM5237" i="3"/>
  <c r="BM5236" i="3"/>
  <c r="BM5235" i="3"/>
  <c r="BM5234" i="3"/>
  <c r="BM5233" i="3"/>
  <c r="BM5232" i="3"/>
  <c r="BM5231" i="3"/>
  <c r="BM5230" i="3"/>
  <c r="BM5229" i="3"/>
  <c r="BM5228" i="3"/>
  <c r="BM5227" i="3"/>
  <c r="BM5226" i="3"/>
  <c r="BM5225" i="3"/>
  <c r="BM5224" i="3"/>
  <c r="BM5223" i="3"/>
  <c r="BM5222" i="3"/>
  <c r="BM5221" i="3"/>
  <c r="BM5220" i="3"/>
  <c r="BM5219" i="3"/>
  <c r="BM5218" i="3"/>
  <c r="BM5217" i="3"/>
  <c r="BM5216" i="3"/>
  <c r="BM5215" i="3"/>
  <c r="BM5214" i="3"/>
  <c r="BM5213" i="3"/>
  <c r="BM5212" i="3"/>
  <c r="BM5211" i="3"/>
  <c r="BM5210" i="3"/>
  <c r="BM5209" i="3"/>
  <c r="BM5208" i="3"/>
  <c r="BM5207" i="3"/>
  <c r="BM5206" i="3"/>
  <c r="BM5205" i="3"/>
  <c r="BM5204" i="3"/>
  <c r="BM5203" i="3"/>
  <c r="BM5202" i="3"/>
  <c r="BM5201" i="3"/>
  <c r="BM5200" i="3"/>
  <c r="BM5199" i="3"/>
  <c r="BM5198" i="3"/>
  <c r="BM5197" i="3"/>
  <c r="BM5196" i="3"/>
  <c r="BM5195" i="3"/>
  <c r="BM5194" i="3"/>
  <c r="BM5193" i="3"/>
  <c r="BM5192" i="3"/>
  <c r="BM5191" i="3"/>
  <c r="BM5190" i="3"/>
  <c r="BM5189" i="3"/>
  <c r="BM5188" i="3"/>
  <c r="BM5187" i="3"/>
  <c r="BM5186" i="3"/>
  <c r="BM5185" i="3"/>
  <c r="BM5184" i="3"/>
  <c r="BM5183" i="3"/>
  <c r="BM5182" i="3"/>
  <c r="BM5181" i="3"/>
  <c r="BM5180" i="3"/>
  <c r="BM5179" i="3"/>
  <c r="BM5178" i="3"/>
  <c r="BM5177" i="3"/>
  <c r="BM5176" i="3"/>
  <c r="BM5175" i="3"/>
  <c r="BM5174" i="3"/>
  <c r="BM5173" i="3"/>
  <c r="BM5172" i="3"/>
  <c r="BM5171" i="3"/>
  <c r="BM5170" i="3"/>
  <c r="BM5169" i="3"/>
  <c r="BM5168" i="3"/>
  <c r="BM5167" i="3"/>
  <c r="BM5166" i="3"/>
  <c r="BM5165" i="3"/>
  <c r="BM5164" i="3"/>
  <c r="BM5163" i="3"/>
  <c r="BM5162" i="3"/>
  <c r="BM5161" i="3"/>
  <c r="BM5160" i="3"/>
  <c r="BM5159" i="3"/>
  <c r="BM5158" i="3"/>
  <c r="BM5157" i="3"/>
  <c r="BM5156" i="3"/>
  <c r="BM5155" i="3"/>
  <c r="BM5154" i="3"/>
  <c r="BM5153" i="3"/>
  <c r="BM5152" i="3"/>
  <c r="BM5151" i="3"/>
  <c r="BM5150" i="3"/>
  <c r="BM5149" i="3"/>
  <c r="BM5148" i="3"/>
  <c r="BM5147" i="3"/>
  <c r="BM5146" i="3"/>
  <c r="BM5145" i="3"/>
  <c r="BM5144" i="3"/>
  <c r="BM5143" i="3"/>
  <c r="BM5142" i="3"/>
  <c r="BM5141" i="3"/>
  <c r="BM5140" i="3"/>
  <c r="BM5139" i="3"/>
  <c r="BM5138" i="3"/>
  <c r="BM5137" i="3"/>
  <c r="BM5136" i="3"/>
  <c r="BM5135" i="3"/>
  <c r="BM5134" i="3"/>
  <c r="BM5133" i="3"/>
  <c r="BM5132" i="3"/>
  <c r="BM5131" i="3"/>
  <c r="BM5130" i="3"/>
  <c r="BM5129" i="3"/>
  <c r="BM5128" i="3"/>
  <c r="BM5127" i="3"/>
  <c r="BM5126" i="3"/>
  <c r="BM5125" i="3"/>
  <c r="BM5124" i="3"/>
  <c r="BM5123" i="3"/>
  <c r="BM5122" i="3"/>
  <c r="BM5121" i="3"/>
  <c r="BM5120" i="3"/>
  <c r="BM5119" i="3"/>
  <c r="BM5118" i="3"/>
  <c r="BM5117" i="3"/>
  <c r="BM5116" i="3"/>
  <c r="BM5115" i="3"/>
  <c r="BM5114" i="3"/>
  <c r="BM5113" i="3"/>
  <c r="BM5112" i="3"/>
  <c r="BM5111" i="3"/>
  <c r="BM5110" i="3"/>
  <c r="BM5109" i="3"/>
  <c r="BM5108" i="3"/>
  <c r="BM5107" i="3"/>
  <c r="BM5106" i="3"/>
  <c r="BM5105" i="3"/>
  <c r="BM5104" i="3"/>
  <c r="BM5103" i="3"/>
  <c r="BM5102" i="3"/>
  <c r="BM5101" i="3"/>
  <c r="BM5100" i="3"/>
  <c r="BM5099" i="3"/>
  <c r="BM5098" i="3"/>
  <c r="BM5097" i="3"/>
  <c r="BM5096" i="3"/>
  <c r="BM5095" i="3"/>
  <c r="BM5094" i="3"/>
  <c r="BM5093" i="3"/>
  <c r="BM5092" i="3"/>
  <c r="BM5091" i="3"/>
  <c r="BM5090" i="3"/>
  <c r="BM5089" i="3"/>
  <c r="BM5088" i="3"/>
  <c r="BM5087" i="3"/>
  <c r="BM5086" i="3"/>
  <c r="BM5085" i="3"/>
  <c r="BM5084" i="3"/>
  <c r="BM5083" i="3"/>
  <c r="BM5082" i="3"/>
  <c r="BM5081" i="3"/>
  <c r="BM5080" i="3"/>
  <c r="BM5079" i="3"/>
  <c r="BM5078" i="3"/>
  <c r="BM5077" i="3"/>
  <c r="BM5076" i="3"/>
  <c r="BM5075" i="3"/>
  <c r="BM5074" i="3"/>
  <c r="BM5073" i="3"/>
  <c r="BM5072" i="3"/>
  <c r="BM5071" i="3"/>
  <c r="BM5070" i="3"/>
  <c r="BM5069" i="3"/>
  <c r="BM5068" i="3"/>
  <c r="BM5067" i="3"/>
  <c r="BM5066" i="3"/>
  <c r="BM5065" i="3"/>
  <c r="BM5064" i="3"/>
  <c r="BM5063" i="3"/>
  <c r="BM5062" i="3"/>
  <c r="BM5061" i="3"/>
  <c r="BM5060" i="3"/>
  <c r="BM5059" i="3"/>
  <c r="BM5058" i="3"/>
  <c r="BM5057" i="3"/>
  <c r="BM5056" i="3"/>
  <c r="BM5055" i="3"/>
  <c r="BM5054" i="3"/>
  <c r="BM5053" i="3"/>
  <c r="BM5052" i="3"/>
  <c r="BM5051" i="3"/>
  <c r="BM5050" i="3"/>
  <c r="BM5049" i="3"/>
  <c r="BM5048" i="3"/>
  <c r="BM5047" i="3"/>
  <c r="BM5046" i="3"/>
  <c r="BM5045" i="3"/>
  <c r="BM5044" i="3"/>
  <c r="BM5043" i="3"/>
  <c r="BM5042" i="3"/>
  <c r="BM5041" i="3"/>
  <c r="BM5040" i="3"/>
  <c r="BM5039" i="3"/>
  <c r="BM5038" i="3"/>
  <c r="BM5037" i="3"/>
  <c r="BM5036" i="3"/>
  <c r="BM5035" i="3"/>
  <c r="BM5034" i="3"/>
  <c r="BM5033" i="3"/>
  <c r="BM5032" i="3"/>
  <c r="BM5031" i="3"/>
  <c r="BM5030" i="3"/>
  <c r="BM5029" i="3"/>
  <c r="BM5028" i="3"/>
  <c r="BM5027" i="3"/>
  <c r="BM5026" i="3"/>
  <c r="BM5025" i="3"/>
  <c r="BM5024" i="3"/>
  <c r="BM5023" i="3"/>
  <c r="BM5022" i="3"/>
  <c r="BM5021" i="3"/>
  <c r="BM5020" i="3"/>
  <c r="BM5019" i="3"/>
  <c r="BM5018" i="3"/>
  <c r="BM5017" i="3"/>
  <c r="BM5016" i="3"/>
  <c r="BM5015" i="3"/>
  <c r="BM5014" i="3"/>
  <c r="BM5013" i="3"/>
  <c r="BM5012" i="3"/>
  <c r="BM5011" i="3"/>
  <c r="BM5010" i="3"/>
  <c r="BM5009" i="3"/>
  <c r="BM5008" i="3"/>
  <c r="BM5007" i="3"/>
  <c r="BM5006" i="3"/>
  <c r="BM5005" i="3"/>
  <c r="BM5004" i="3"/>
  <c r="BM5003" i="3"/>
  <c r="BM5002" i="3"/>
  <c r="BM5001" i="3"/>
  <c r="BM5000" i="3"/>
  <c r="BM4999" i="3"/>
  <c r="BM4998" i="3"/>
  <c r="BM4997" i="3"/>
  <c r="BM4996" i="3"/>
  <c r="BM4995" i="3"/>
  <c r="BM4994" i="3"/>
  <c r="BM4993" i="3"/>
  <c r="BM4992" i="3"/>
  <c r="BM4991" i="3"/>
  <c r="BM4990" i="3"/>
  <c r="BM4989" i="3"/>
  <c r="BM4988" i="3"/>
  <c r="BM4987" i="3"/>
  <c r="BM4986" i="3"/>
  <c r="BM4985" i="3"/>
  <c r="BM4984" i="3"/>
  <c r="BM4983" i="3"/>
  <c r="BM4982" i="3"/>
  <c r="BM4981" i="3"/>
  <c r="BM4980" i="3"/>
  <c r="BM4979" i="3"/>
  <c r="BM4978" i="3"/>
  <c r="BM4977" i="3"/>
  <c r="BM4976" i="3"/>
  <c r="BM4975" i="3"/>
  <c r="BM4974" i="3"/>
  <c r="BM4973" i="3"/>
  <c r="BM4972" i="3"/>
  <c r="BM4971" i="3"/>
  <c r="BM4970" i="3"/>
  <c r="BM4969" i="3"/>
  <c r="BM4968" i="3"/>
  <c r="BM4967" i="3"/>
  <c r="BM4966" i="3"/>
  <c r="BM4965" i="3"/>
  <c r="BM4964" i="3"/>
  <c r="BM4963" i="3"/>
  <c r="BM4962" i="3"/>
  <c r="BM4961" i="3"/>
  <c r="BM4960" i="3"/>
  <c r="BM4959" i="3"/>
  <c r="BM4958" i="3"/>
  <c r="BM4957" i="3"/>
  <c r="BM4956" i="3"/>
  <c r="BM4955" i="3"/>
  <c r="BM4954" i="3"/>
  <c r="BM4953" i="3"/>
  <c r="BM4952" i="3"/>
  <c r="BM4951" i="3"/>
  <c r="BM4950" i="3"/>
  <c r="BM4949" i="3"/>
  <c r="BM4948" i="3"/>
  <c r="BM4947" i="3"/>
  <c r="BM4946" i="3"/>
  <c r="BM4945" i="3"/>
  <c r="BM4944" i="3"/>
  <c r="BM4943" i="3"/>
  <c r="BM4942" i="3"/>
  <c r="BM4941" i="3"/>
  <c r="BM4940" i="3"/>
  <c r="BM4939" i="3"/>
  <c r="BM4938" i="3"/>
  <c r="BM4937" i="3"/>
  <c r="BM4936" i="3"/>
  <c r="BM4935" i="3"/>
  <c r="BM4934" i="3"/>
  <c r="BM4933" i="3"/>
  <c r="BM4932" i="3"/>
  <c r="BM4931" i="3"/>
  <c r="BM4930" i="3"/>
  <c r="BM4929" i="3"/>
  <c r="BM4928" i="3"/>
  <c r="BM4927" i="3"/>
  <c r="BM4926" i="3"/>
  <c r="BM4925" i="3"/>
  <c r="BM4924" i="3"/>
  <c r="BM4923" i="3"/>
  <c r="BM4922" i="3"/>
  <c r="BM4921" i="3"/>
  <c r="BM4920" i="3"/>
  <c r="BM4919" i="3"/>
  <c r="BM4918" i="3"/>
  <c r="BM4917" i="3"/>
  <c r="BM4916" i="3"/>
  <c r="BM4915" i="3"/>
  <c r="BM4914" i="3"/>
  <c r="BM4913" i="3"/>
  <c r="BM4912" i="3"/>
  <c r="BM4911" i="3"/>
  <c r="BM4910" i="3"/>
  <c r="BM4909" i="3"/>
  <c r="BM4908" i="3"/>
  <c r="BM4907" i="3"/>
  <c r="BM4906" i="3"/>
  <c r="BM4905" i="3"/>
  <c r="BM4904" i="3"/>
  <c r="BM4903" i="3"/>
  <c r="BM4902" i="3"/>
  <c r="BM4901" i="3"/>
  <c r="BM4900" i="3"/>
  <c r="BM4899" i="3"/>
  <c r="BM4898" i="3"/>
  <c r="BM4897" i="3"/>
  <c r="BM4896" i="3"/>
  <c r="BM4895" i="3"/>
  <c r="BM4894" i="3"/>
  <c r="BM4893" i="3"/>
  <c r="BM4892" i="3"/>
  <c r="BM4891" i="3"/>
  <c r="BM4890" i="3"/>
  <c r="BM4889" i="3"/>
  <c r="BM4888" i="3"/>
  <c r="BM4887" i="3"/>
  <c r="BM4886" i="3"/>
  <c r="BM4885" i="3"/>
  <c r="BM4884" i="3"/>
  <c r="BM4883" i="3"/>
  <c r="BM4882" i="3"/>
  <c r="BM4881" i="3"/>
  <c r="BM4880" i="3"/>
  <c r="BM4879" i="3"/>
  <c r="BM4878" i="3"/>
  <c r="BM4877" i="3"/>
  <c r="BM4876" i="3"/>
  <c r="BM4875" i="3"/>
  <c r="BM4874" i="3"/>
  <c r="BM4873" i="3"/>
  <c r="BM4872" i="3"/>
  <c r="BM4871" i="3"/>
  <c r="BM4870" i="3"/>
  <c r="BM4869" i="3"/>
  <c r="BM4868" i="3"/>
  <c r="BM4867" i="3"/>
  <c r="BM4866" i="3"/>
  <c r="BM4865" i="3"/>
  <c r="BM4864" i="3"/>
  <c r="BM4863" i="3"/>
  <c r="BM4862" i="3"/>
  <c r="BM4861" i="3"/>
  <c r="BM4860" i="3"/>
  <c r="BM4859" i="3"/>
  <c r="BM4858" i="3"/>
  <c r="BM4857" i="3"/>
  <c r="BM4856" i="3"/>
  <c r="BM4855" i="3"/>
  <c r="BM4854" i="3"/>
  <c r="BM4853" i="3"/>
  <c r="BM4852" i="3"/>
  <c r="BM4851" i="3"/>
  <c r="BM4850" i="3"/>
  <c r="BM4849" i="3"/>
  <c r="BM4848" i="3"/>
  <c r="BM4847" i="3"/>
  <c r="BM4846" i="3"/>
  <c r="BM4845" i="3"/>
  <c r="BM4844" i="3"/>
  <c r="BM4843" i="3"/>
  <c r="BM4842" i="3"/>
  <c r="BM4841" i="3"/>
  <c r="BM4840" i="3"/>
  <c r="BM4839" i="3"/>
  <c r="BM4838" i="3"/>
  <c r="BM4837" i="3"/>
  <c r="BM4836" i="3"/>
  <c r="BM4835" i="3"/>
  <c r="BM4834" i="3"/>
  <c r="BM4833" i="3"/>
  <c r="BM4832" i="3"/>
  <c r="BM4831" i="3"/>
  <c r="BM4830" i="3"/>
  <c r="BM4829" i="3"/>
  <c r="BM4828" i="3"/>
  <c r="BM4827" i="3"/>
  <c r="BM4826" i="3"/>
  <c r="BM4825" i="3"/>
  <c r="BM4824" i="3"/>
  <c r="BM4823" i="3"/>
  <c r="BM4822" i="3"/>
  <c r="BM4821" i="3"/>
  <c r="BM4820" i="3"/>
  <c r="BM4819" i="3"/>
  <c r="BM4818" i="3"/>
  <c r="BM4817" i="3"/>
  <c r="BM4816" i="3"/>
  <c r="BM4815" i="3"/>
  <c r="BM4814" i="3"/>
  <c r="BM4813" i="3"/>
  <c r="BM4812" i="3"/>
  <c r="BM4811" i="3"/>
  <c r="BM4810" i="3"/>
  <c r="BM4809" i="3"/>
  <c r="BM4808" i="3"/>
  <c r="BM4807" i="3"/>
  <c r="BM4806" i="3"/>
  <c r="BM4805" i="3"/>
  <c r="BM4804" i="3"/>
  <c r="BM4803" i="3"/>
  <c r="BM4802" i="3"/>
  <c r="BM4801" i="3"/>
  <c r="BM4800" i="3"/>
  <c r="BM4799" i="3"/>
  <c r="BM4798" i="3"/>
  <c r="BM4797" i="3"/>
  <c r="BM4796" i="3"/>
  <c r="BM4795" i="3"/>
  <c r="BM4794" i="3"/>
  <c r="BM4793" i="3"/>
  <c r="BM4792" i="3"/>
  <c r="BM4791" i="3"/>
  <c r="BM4790" i="3"/>
  <c r="BM4789" i="3"/>
  <c r="BM4788" i="3"/>
  <c r="BM4787" i="3"/>
  <c r="BM4786" i="3"/>
  <c r="BM4785" i="3"/>
  <c r="BM4784" i="3"/>
  <c r="BM4783" i="3"/>
  <c r="BM4782" i="3"/>
  <c r="BM4781" i="3"/>
  <c r="BM4780" i="3"/>
  <c r="BM4779" i="3"/>
  <c r="BM4778" i="3"/>
  <c r="BM4777" i="3"/>
  <c r="BM4776" i="3"/>
  <c r="BM4775" i="3"/>
  <c r="BM4774" i="3"/>
  <c r="BM4773" i="3"/>
  <c r="BM4772" i="3"/>
  <c r="BM4771" i="3"/>
  <c r="BM4770" i="3"/>
  <c r="BM4769" i="3"/>
  <c r="BM4768" i="3"/>
  <c r="BM4767" i="3"/>
  <c r="BM4766" i="3"/>
  <c r="BM4765" i="3"/>
  <c r="BM4764" i="3"/>
  <c r="BM4763" i="3"/>
  <c r="BM4762" i="3"/>
  <c r="BM4761" i="3"/>
  <c r="BM4760" i="3"/>
  <c r="BM4759" i="3"/>
  <c r="BM4758" i="3"/>
  <c r="BM4757" i="3"/>
  <c r="BM4756" i="3"/>
  <c r="BM4755" i="3"/>
  <c r="BM4754" i="3"/>
  <c r="BM4753" i="3"/>
  <c r="BM4752" i="3"/>
  <c r="BM4751" i="3"/>
  <c r="BM4750" i="3"/>
  <c r="BM4749" i="3"/>
  <c r="BM4748" i="3"/>
  <c r="BM4747" i="3"/>
  <c r="BM4746" i="3"/>
  <c r="BM4745" i="3"/>
  <c r="BM4744" i="3"/>
  <c r="BM4743" i="3"/>
  <c r="BM4742" i="3"/>
  <c r="BM4741" i="3"/>
  <c r="BM4740" i="3"/>
  <c r="BM4739" i="3"/>
  <c r="BM4738" i="3"/>
  <c r="BM4737" i="3"/>
  <c r="BM4736" i="3"/>
  <c r="BM4735" i="3"/>
  <c r="BM4734" i="3"/>
  <c r="BM4733" i="3"/>
  <c r="BM4732" i="3"/>
  <c r="BM4731" i="3"/>
  <c r="BM4730" i="3"/>
  <c r="BM4729" i="3"/>
  <c r="BM4728" i="3"/>
  <c r="BM4727" i="3"/>
  <c r="BM4726" i="3"/>
  <c r="BM4725" i="3"/>
  <c r="BM4724" i="3"/>
  <c r="BM4723" i="3"/>
  <c r="BM4722" i="3"/>
  <c r="BM4721" i="3"/>
  <c r="BM4720" i="3"/>
  <c r="BM4719" i="3"/>
  <c r="BM4718" i="3"/>
  <c r="BM4717" i="3"/>
  <c r="BM4716" i="3"/>
  <c r="BM4715" i="3"/>
  <c r="BM4714" i="3"/>
  <c r="BM4713" i="3"/>
  <c r="BM4712" i="3"/>
  <c r="BM4711" i="3"/>
  <c r="BM4710" i="3"/>
  <c r="BM4709" i="3"/>
  <c r="BM4708" i="3"/>
  <c r="BM4707" i="3"/>
  <c r="BM4706" i="3"/>
  <c r="BM4705" i="3"/>
  <c r="BM4704" i="3"/>
  <c r="BM4703" i="3"/>
  <c r="BM4702" i="3"/>
  <c r="BM4701" i="3"/>
  <c r="BM4700" i="3"/>
  <c r="BM4699" i="3"/>
  <c r="BM4698" i="3"/>
  <c r="BM4697" i="3"/>
  <c r="BM4696" i="3"/>
  <c r="BM4695" i="3"/>
  <c r="BM4694" i="3"/>
  <c r="BM4693" i="3"/>
  <c r="BM4692" i="3"/>
  <c r="BM4691" i="3"/>
  <c r="BM4690" i="3"/>
  <c r="BM4689" i="3"/>
  <c r="BM4688" i="3"/>
  <c r="BM4687" i="3"/>
  <c r="BM4686" i="3"/>
  <c r="BM4685" i="3"/>
  <c r="BM4684" i="3"/>
  <c r="BM4683" i="3"/>
  <c r="BM4682" i="3"/>
  <c r="BM4681" i="3"/>
  <c r="BM4680" i="3"/>
  <c r="BM4679" i="3"/>
  <c r="BM4678" i="3"/>
  <c r="BM4677" i="3"/>
  <c r="BM4676" i="3"/>
  <c r="BM4675" i="3"/>
  <c r="BM4674" i="3"/>
  <c r="BM4673" i="3"/>
  <c r="BM4672" i="3"/>
  <c r="BM4671" i="3"/>
  <c r="BM4670" i="3"/>
  <c r="BM4669" i="3"/>
  <c r="BM4668" i="3"/>
  <c r="BM4667" i="3"/>
  <c r="BM4666" i="3"/>
  <c r="BM4665" i="3"/>
  <c r="BM4664" i="3"/>
  <c r="BM4663" i="3"/>
  <c r="BM4662" i="3"/>
  <c r="BM4661" i="3"/>
  <c r="BM4660" i="3"/>
  <c r="BM4659" i="3"/>
  <c r="BM4658" i="3"/>
  <c r="BM4657" i="3"/>
  <c r="BM4656" i="3"/>
  <c r="BM4655" i="3"/>
  <c r="BM4654" i="3"/>
  <c r="BM4653" i="3"/>
  <c r="BM4652" i="3"/>
  <c r="BM4651" i="3"/>
  <c r="BM4650" i="3"/>
  <c r="BM4649" i="3"/>
  <c r="BM4648" i="3"/>
  <c r="BM4647" i="3"/>
  <c r="BM4646" i="3"/>
  <c r="BM4645" i="3"/>
  <c r="BM4644" i="3"/>
  <c r="BM4643" i="3"/>
  <c r="BM4642" i="3"/>
  <c r="BM4641" i="3"/>
  <c r="BM4640" i="3"/>
  <c r="BM4639" i="3"/>
  <c r="BM4638" i="3"/>
  <c r="BM4637" i="3"/>
  <c r="BM4636" i="3"/>
  <c r="BM4635" i="3"/>
  <c r="BM4634" i="3"/>
  <c r="BM4633" i="3"/>
  <c r="BM4632" i="3"/>
  <c r="BM4631" i="3"/>
  <c r="BM4630" i="3"/>
  <c r="BM4629" i="3"/>
  <c r="BM4628" i="3"/>
  <c r="BM4627" i="3"/>
  <c r="BM4626" i="3"/>
  <c r="BM4625" i="3"/>
  <c r="BM4624" i="3"/>
  <c r="BM4623" i="3"/>
  <c r="BM4622" i="3"/>
  <c r="BM4621" i="3"/>
  <c r="BM4620" i="3"/>
  <c r="BM4619" i="3"/>
  <c r="BM4618" i="3"/>
  <c r="BM4617" i="3"/>
  <c r="BM4616" i="3"/>
  <c r="BM4615" i="3"/>
  <c r="BM4614" i="3"/>
  <c r="BM4613" i="3"/>
  <c r="BM4612" i="3"/>
  <c r="BM4611" i="3"/>
  <c r="BM4610" i="3"/>
  <c r="BM4609" i="3"/>
  <c r="BM4608" i="3"/>
  <c r="BM4607" i="3"/>
  <c r="BM4606" i="3"/>
  <c r="BM4605" i="3"/>
  <c r="BM4604" i="3"/>
  <c r="BM4603" i="3"/>
  <c r="BM4602" i="3"/>
  <c r="BM4601" i="3"/>
  <c r="BM4600" i="3"/>
  <c r="BM4599" i="3"/>
  <c r="BM4598" i="3"/>
  <c r="BM4597" i="3"/>
  <c r="BM4596" i="3"/>
  <c r="BM4595" i="3"/>
  <c r="BM4594" i="3"/>
  <c r="BM4593" i="3"/>
  <c r="BM4592" i="3"/>
  <c r="BM4591" i="3"/>
  <c r="BM4590" i="3"/>
  <c r="BM4589" i="3"/>
  <c r="BM4588" i="3"/>
  <c r="BM4587" i="3"/>
  <c r="BM4586" i="3"/>
  <c r="BM4585" i="3"/>
  <c r="BM4584" i="3"/>
  <c r="BM4583" i="3"/>
  <c r="BM4582" i="3"/>
  <c r="BM4581" i="3"/>
  <c r="BM4580" i="3"/>
  <c r="BM4579" i="3"/>
  <c r="BM4578" i="3"/>
  <c r="BM4577" i="3"/>
  <c r="BM4576" i="3"/>
  <c r="BM4575" i="3"/>
  <c r="BM4574" i="3"/>
  <c r="BM4573" i="3"/>
  <c r="BM4572" i="3"/>
  <c r="BM4571" i="3"/>
  <c r="BM4570" i="3"/>
  <c r="BM4569" i="3"/>
  <c r="BM4568" i="3"/>
  <c r="BM4567" i="3"/>
  <c r="BM4566" i="3"/>
  <c r="BM4565" i="3"/>
  <c r="BM4564" i="3"/>
  <c r="BM4563" i="3"/>
  <c r="BM4562" i="3"/>
  <c r="BM4561" i="3"/>
  <c r="BM4560" i="3"/>
  <c r="BM4559" i="3"/>
  <c r="BM4558" i="3"/>
  <c r="BM4557" i="3"/>
  <c r="BM4556" i="3"/>
  <c r="BM4555" i="3"/>
  <c r="BM4554" i="3"/>
  <c r="BM4553" i="3"/>
  <c r="BM4552" i="3"/>
  <c r="BM4551" i="3"/>
  <c r="BM4550" i="3"/>
  <c r="BM4549" i="3"/>
  <c r="BM4548" i="3"/>
  <c r="BM4547" i="3"/>
  <c r="BM4546" i="3"/>
  <c r="BM4545" i="3"/>
  <c r="BM4544" i="3"/>
  <c r="BM4543" i="3"/>
  <c r="BM4542" i="3"/>
  <c r="BM4541" i="3"/>
  <c r="BM4540" i="3"/>
  <c r="BM4539" i="3"/>
  <c r="BM4538" i="3"/>
  <c r="BM4537" i="3"/>
  <c r="BM4536" i="3"/>
  <c r="BM4535" i="3"/>
  <c r="BM4534" i="3"/>
  <c r="BM4533" i="3"/>
  <c r="BM4532" i="3"/>
  <c r="BM4531" i="3"/>
  <c r="BM4530" i="3"/>
  <c r="BM4529" i="3"/>
  <c r="BM4528" i="3"/>
  <c r="BM4527" i="3"/>
  <c r="BM4526" i="3"/>
  <c r="BM4525" i="3"/>
  <c r="BM4524" i="3"/>
  <c r="BM4523" i="3"/>
  <c r="BM4522" i="3"/>
  <c r="BM4521" i="3"/>
  <c r="BM4520" i="3"/>
  <c r="BM4519" i="3"/>
  <c r="BM4518" i="3"/>
  <c r="BM4517" i="3"/>
  <c r="BM4516" i="3"/>
  <c r="BM4515" i="3"/>
  <c r="BM4514" i="3"/>
  <c r="BM4513" i="3"/>
  <c r="BM4512" i="3"/>
  <c r="BM4511" i="3"/>
  <c r="BM4510" i="3"/>
  <c r="BM4509" i="3"/>
  <c r="BM4508" i="3"/>
  <c r="BM4507" i="3"/>
  <c r="BM4506" i="3"/>
  <c r="BM4505" i="3"/>
  <c r="BM4504" i="3"/>
  <c r="BM4503" i="3"/>
  <c r="BM4502" i="3"/>
  <c r="BM4501" i="3"/>
  <c r="BM4500" i="3"/>
  <c r="BM4499" i="3"/>
  <c r="BM4498" i="3"/>
  <c r="BM4497" i="3"/>
  <c r="BM4496" i="3"/>
  <c r="BM4495" i="3"/>
  <c r="BM4494" i="3"/>
  <c r="BM4493" i="3"/>
  <c r="BM4492" i="3"/>
  <c r="BM4491" i="3"/>
  <c r="BM4490" i="3"/>
  <c r="BM4489" i="3"/>
  <c r="BM4488" i="3"/>
  <c r="BM4487" i="3"/>
  <c r="BM4486" i="3"/>
  <c r="BM4485" i="3"/>
  <c r="BM4484" i="3"/>
  <c r="BM4483" i="3"/>
  <c r="BM4482" i="3"/>
  <c r="BM4481" i="3"/>
  <c r="BM4480" i="3"/>
  <c r="BM4479" i="3"/>
  <c r="BM4478" i="3"/>
  <c r="BM4477" i="3"/>
  <c r="BM4476" i="3"/>
  <c r="BM4475" i="3"/>
  <c r="BM4474" i="3"/>
  <c r="BM4473" i="3"/>
  <c r="BM4472" i="3"/>
  <c r="BM4471" i="3"/>
  <c r="BM4470" i="3"/>
  <c r="BM4469" i="3"/>
  <c r="BM4468" i="3"/>
  <c r="BM4467" i="3"/>
  <c r="BM4466" i="3"/>
  <c r="BM4465" i="3"/>
  <c r="BM4464" i="3"/>
  <c r="BM4463" i="3"/>
  <c r="BM4462" i="3"/>
  <c r="BM4461" i="3"/>
  <c r="BM4460" i="3"/>
  <c r="BM4459" i="3"/>
  <c r="BM4458" i="3"/>
  <c r="BM4457" i="3"/>
  <c r="BM4456" i="3"/>
  <c r="BM4455" i="3"/>
  <c r="BM4454" i="3"/>
  <c r="BM4453" i="3"/>
  <c r="BM4452" i="3"/>
  <c r="BM4451" i="3"/>
  <c r="BM4450" i="3"/>
  <c r="BM4449" i="3"/>
  <c r="BM4448" i="3"/>
  <c r="BM4447" i="3"/>
  <c r="BM4446" i="3"/>
  <c r="BM4445" i="3"/>
  <c r="BM4444" i="3"/>
  <c r="BM4443" i="3"/>
  <c r="BM4442" i="3"/>
  <c r="BM4441" i="3"/>
  <c r="BM4440" i="3"/>
  <c r="BM4439" i="3"/>
  <c r="BM4438" i="3"/>
  <c r="BM4437" i="3"/>
  <c r="BM4436" i="3"/>
  <c r="BM4435" i="3"/>
  <c r="BM4434" i="3"/>
  <c r="BM4433" i="3"/>
  <c r="BM4432" i="3"/>
  <c r="BM4431" i="3"/>
  <c r="BM4430" i="3"/>
  <c r="BM4429" i="3"/>
  <c r="BM4428" i="3"/>
  <c r="BM4427" i="3"/>
  <c r="BM4426" i="3"/>
  <c r="BM4425" i="3"/>
  <c r="BM4424" i="3"/>
  <c r="BM4423" i="3"/>
  <c r="BM4422" i="3"/>
  <c r="BM4421" i="3"/>
  <c r="BM4420" i="3"/>
  <c r="BM4419" i="3"/>
  <c r="BM4418" i="3"/>
  <c r="BM4417" i="3"/>
  <c r="BM4416" i="3"/>
  <c r="BM4415" i="3"/>
  <c r="BM4414" i="3"/>
  <c r="BM4413" i="3"/>
  <c r="BM4412" i="3"/>
  <c r="BM4411" i="3"/>
  <c r="BM4410" i="3"/>
  <c r="BM4409" i="3"/>
  <c r="BM4408" i="3"/>
  <c r="BM4407" i="3"/>
  <c r="BM4406" i="3"/>
  <c r="BM4405" i="3"/>
  <c r="BM4404" i="3"/>
  <c r="BM4403" i="3"/>
  <c r="BM4402" i="3"/>
  <c r="BM4401" i="3"/>
  <c r="BM4400" i="3"/>
  <c r="BM4399" i="3"/>
  <c r="BM4398" i="3"/>
  <c r="BM4397" i="3"/>
  <c r="BM4396" i="3"/>
  <c r="BM4395" i="3"/>
  <c r="BM4394" i="3"/>
  <c r="BM4393" i="3"/>
  <c r="BM4392" i="3"/>
  <c r="BM4391" i="3"/>
  <c r="BM4390" i="3"/>
  <c r="BM4389" i="3"/>
  <c r="BM4388" i="3"/>
  <c r="BM4387" i="3"/>
  <c r="BM4386" i="3"/>
  <c r="BM4385" i="3"/>
  <c r="BM4384" i="3"/>
  <c r="BM4383" i="3"/>
  <c r="BM4382" i="3"/>
  <c r="BM4381" i="3"/>
  <c r="BM4380" i="3"/>
  <c r="BM4379" i="3"/>
  <c r="BM4378" i="3"/>
  <c r="BM4377" i="3"/>
  <c r="BM4376" i="3"/>
  <c r="BM4375" i="3"/>
  <c r="BM4374" i="3"/>
  <c r="BM4373" i="3"/>
  <c r="BM4372" i="3"/>
  <c r="BM4371" i="3"/>
  <c r="BM4370" i="3"/>
  <c r="BM4369" i="3"/>
  <c r="BM4368" i="3"/>
  <c r="BM4367" i="3"/>
  <c r="BM4366" i="3"/>
  <c r="BM4365" i="3"/>
  <c r="BM4364" i="3"/>
  <c r="BM4363" i="3"/>
  <c r="BM4362" i="3"/>
  <c r="BM4361" i="3"/>
  <c r="BM4360" i="3"/>
  <c r="BM4359" i="3"/>
  <c r="BM4358" i="3"/>
  <c r="BM4357" i="3"/>
  <c r="BM4356" i="3"/>
  <c r="BM4355" i="3"/>
  <c r="BM4354" i="3"/>
  <c r="BM4353" i="3"/>
  <c r="BM4352" i="3"/>
  <c r="BM4351" i="3"/>
  <c r="BM4350" i="3"/>
  <c r="BM4349" i="3"/>
  <c r="BM4348" i="3"/>
  <c r="BM4347" i="3"/>
  <c r="BM4346" i="3"/>
  <c r="BM4345" i="3"/>
  <c r="BM4344" i="3"/>
  <c r="BM4343" i="3"/>
  <c r="BM4342" i="3"/>
  <c r="BM4341" i="3"/>
  <c r="BM4340" i="3"/>
  <c r="BM4339" i="3"/>
  <c r="BM4338" i="3"/>
  <c r="BM4337" i="3"/>
  <c r="BM4336" i="3"/>
  <c r="BM4335" i="3"/>
  <c r="BM4334" i="3"/>
  <c r="BM4333" i="3"/>
  <c r="BM4332" i="3"/>
  <c r="BM4331" i="3"/>
  <c r="BM4330" i="3"/>
  <c r="BM4329" i="3"/>
  <c r="BM4328" i="3"/>
  <c r="BM4327" i="3"/>
  <c r="BM4326" i="3"/>
  <c r="BM4325" i="3"/>
  <c r="BM4324" i="3"/>
  <c r="BM4323" i="3"/>
  <c r="BM4322" i="3"/>
  <c r="BM4321" i="3"/>
  <c r="BM4320" i="3"/>
  <c r="BM4319" i="3"/>
  <c r="BM4318" i="3"/>
  <c r="BM4317" i="3"/>
  <c r="BM4316" i="3"/>
  <c r="BM4315" i="3"/>
  <c r="BM4314" i="3"/>
  <c r="BM4313" i="3"/>
  <c r="BM4312" i="3"/>
  <c r="BM4311" i="3"/>
  <c r="BM4310" i="3"/>
  <c r="BM4309" i="3"/>
  <c r="BM4308" i="3"/>
  <c r="BM4307" i="3"/>
  <c r="BM4306" i="3"/>
  <c r="BM4305" i="3"/>
  <c r="BM4304" i="3"/>
  <c r="BM4303" i="3"/>
  <c r="BM4302" i="3"/>
  <c r="BM4301" i="3"/>
  <c r="BM4300" i="3"/>
  <c r="BM4299" i="3"/>
  <c r="BM4298" i="3"/>
  <c r="BM4297" i="3"/>
  <c r="BM4296" i="3"/>
  <c r="BM4295" i="3"/>
  <c r="BM4294" i="3"/>
  <c r="BM4293" i="3"/>
  <c r="BM4292" i="3"/>
  <c r="BM4291" i="3"/>
  <c r="BM4290" i="3"/>
  <c r="BM4289" i="3"/>
  <c r="BM4288" i="3"/>
  <c r="BM4287" i="3"/>
  <c r="BM4286" i="3"/>
  <c r="BM4285" i="3"/>
  <c r="BM4284" i="3"/>
  <c r="BM4283" i="3"/>
  <c r="BM4282" i="3"/>
  <c r="BM4281" i="3"/>
  <c r="BM4280" i="3"/>
  <c r="BM4279" i="3"/>
  <c r="BM4278" i="3"/>
  <c r="BM4277" i="3"/>
  <c r="BM4276" i="3"/>
  <c r="BM4275" i="3"/>
  <c r="BM4274" i="3"/>
  <c r="BM4273" i="3"/>
  <c r="BM4272" i="3"/>
  <c r="BM4271" i="3"/>
  <c r="BM4270" i="3"/>
  <c r="BM4269" i="3"/>
  <c r="BM4268" i="3"/>
  <c r="BM4267" i="3"/>
  <c r="BM4266" i="3"/>
  <c r="BM4265" i="3"/>
  <c r="BM4264" i="3"/>
  <c r="BM4263" i="3"/>
  <c r="BM4262" i="3"/>
  <c r="BM4261" i="3"/>
  <c r="BM4260" i="3"/>
  <c r="BM4259" i="3"/>
  <c r="BM4258" i="3"/>
  <c r="BM4257" i="3"/>
  <c r="BM4256" i="3"/>
  <c r="BM4255" i="3"/>
  <c r="BM4254" i="3"/>
  <c r="BM4253" i="3"/>
  <c r="BM4252" i="3"/>
  <c r="BM4251" i="3"/>
  <c r="BM4250" i="3"/>
  <c r="BM4249" i="3"/>
  <c r="BM4248" i="3"/>
  <c r="BM4247" i="3"/>
  <c r="BM4246" i="3"/>
  <c r="BM4245" i="3"/>
  <c r="BM4244" i="3"/>
  <c r="BM4243" i="3"/>
  <c r="BM4242" i="3"/>
  <c r="BM4241" i="3"/>
  <c r="BM4240" i="3"/>
  <c r="BM4239" i="3"/>
  <c r="BM4238" i="3"/>
  <c r="BM4237" i="3"/>
  <c r="BM4236" i="3"/>
  <c r="BM4235" i="3"/>
  <c r="BM4234" i="3"/>
  <c r="BM4233" i="3"/>
  <c r="BM4232" i="3"/>
  <c r="BM4231" i="3"/>
  <c r="BM4230" i="3"/>
  <c r="BM4229" i="3"/>
  <c r="BM4228" i="3"/>
  <c r="BM4227" i="3"/>
  <c r="BM4226" i="3"/>
  <c r="BM4225" i="3"/>
  <c r="BM4224" i="3"/>
  <c r="BM4223" i="3"/>
  <c r="BM4222" i="3"/>
  <c r="BM4221" i="3"/>
  <c r="BM4220" i="3"/>
  <c r="BM4219" i="3"/>
  <c r="BM4218" i="3"/>
  <c r="BM4217" i="3"/>
  <c r="BM4216" i="3"/>
  <c r="BM4215" i="3"/>
  <c r="BM4214" i="3"/>
  <c r="BM4213" i="3"/>
  <c r="BM4212" i="3"/>
  <c r="BM4211" i="3"/>
  <c r="BM4210" i="3"/>
  <c r="BM4209" i="3"/>
  <c r="BM4208" i="3"/>
  <c r="BM4207" i="3"/>
  <c r="BM4206" i="3"/>
  <c r="BM4205" i="3"/>
  <c r="BM4204" i="3"/>
  <c r="BM4203" i="3"/>
  <c r="BM4202" i="3"/>
  <c r="BM4201" i="3"/>
  <c r="BM4200" i="3"/>
  <c r="BM4199" i="3"/>
  <c r="BM4198" i="3"/>
  <c r="BM4197" i="3"/>
  <c r="BM4196" i="3"/>
  <c r="BM4195" i="3"/>
  <c r="BM4194" i="3"/>
  <c r="BM4193" i="3"/>
  <c r="BM4192" i="3"/>
  <c r="BM4191" i="3"/>
  <c r="BM4190" i="3"/>
  <c r="BM4189" i="3"/>
  <c r="BM4188" i="3"/>
  <c r="BM4187" i="3"/>
  <c r="BM4186" i="3"/>
  <c r="BM4185" i="3"/>
  <c r="BM4184" i="3"/>
  <c r="BM4183" i="3"/>
  <c r="BM4182" i="3"/>
  <c r="BM4181" i="3"/>
  <c r="BM4180" i="3"/>
  <c r="BM4179" i="3"/>
  <c r="BM4178" i="3"/>
  <c r="BM4177" i="3"/>
  <c r="BM4176" i="3"/>
  <c r="BM4175" i="3"/>
  <c r="BM4174" i="3"/>
  <c r="BM4173" i="3"/>
  <c r="BM4172" i="3"/>
  <c r="BM4171" i="3"/>
  <c r="BM4170" i="3"/>
  <c r="BM4169" i="3"/>
  <c r="BM4168" i="3"/>
  <c r="BM4167" i="3"/>
  <c r="BM4166" i="3"/>
  <c r="BM4165" i="3"/>
  <c r="BM4164" i="3"/>
  <c r="BM4163" i="3"/>
  <c r="BM4162" i="3"/>
  <c r="BM4161" i="3"/>
  <c r="BM4160" i="3"/>
  <c r="BM4159" i="3"/>
  <c r="BM4158" i="3"/>
  <c r="BM4157" i="3"/>
  <c r="BM4156" i="3"/>
  <c r="BM4155" i="3"/>
  <c r="BM4154" i="3"/>
  <c r="BM4153" i="3"/>
  <c r="BM4152" i="3"/>
  <c r="BM4151" i="3"/>
  <c r="BM4150" i="3"/>
  <c r="BM4149" i="3"/>
  <c r="BM4148" i="3"/>
  <c r="BM4147" i="3"/>
  <c r="BM4146" i="3"/>
  <c r="BM4145" i="3"/>
  <c r="BM4144" i="3"/>
  <c r="BM4143" i="3"/>
  <c r="BM4142" i="3"/>
  <c r="BM4141" i="3"/>
  <c r="BM4140" i="3"/>
  <c r="BM4139" i="3"/>
  <c r="BM4138" i="3"/>
  <c r="BM4137" i="3"/>
  <c r="BM4136" i="3"/>
  <c r="BM4135" i="3"/>
  <c r="BM4134" i="3"/>
  <c r="BM4133" i="3"/>
  <c r="BM4132" i="3"/>
  <c r="BM4131" i="3"/>
  <c r="BM4130" i="3"/>
  <c r="BM4129" i="3"/>
  <c r="BM4128" i="3"/>
  <c r="BM4127" i="3"/>
  <c r="BM4126" i="3"/>
  <c r="BM4125" i="3"/>
  <c r="BM4124" i="3"/>
  <c r="BM4123" i="3"/>
  <c r="BM4122" i="3"/>
  <c r="BM4121" i="3"/>
  <c r="BM4120" i="3"/>
  <c r="BM4119" i="3"/>
  <c r="BM4118" i="3"/>
  <c r="BM4117" i="3"/>
  <c r="BM4116" i="3"/>
  <c r="BM4115" i="3"/>
  <c r="BM4114" i="3"/>
  <c r="BM4113" i="3"/>
  <c r="BM4112" i="3"/>
  <c r="BM4111" i="3"/>
  <c r="BM4110" i="3"/>
  <c r="BM4109" i="3"/>
  <c r="BM4108" i="3"/>
  <c r="BM4107" i="3"/>
  <c r="BM4106" i="3"/>
  <c r="BM4105" i="3"/>
  <c r="BM4104" i="3"/>
  <c r="BM4103" i="3"/>
  <c r="BM4102" i="3"/>
  <c r="BM4101" i="3"/>
  <c r="BM4100" i="3"/>
  <c r="BM4099" i="3"/>
  <c r="BM4098" i="3"/>
  <c r="BM4097" i="3"/>
  <c r="BM4096" i="3"/>
  <c r="BM4095" i="3"/>
  <c r="BM4094" i="3"/>
  <c r="BM4093" i="3"/>
  <c r="BM4092" i="3"/>
  <c r="BM4091" i="3"/>
  <c r="BM4090" i="3"/>
  <c r="BM4089" i="3"/>
  <c r="BM4088" i="3"/>
  <c r="BM4087" i="3"/>
  <c r="BM4086" i="3"/>
  <c r="BM4085" i="3"/>
  <c r="BM4084" i="3"/>
  <c r="BM4083" i="3"/>
  <c r="BM4082" i="3"/>
  <c r="BM4081" i="3"/>
  <c r="BM4080" i="3"/>
  <c r="BM4079" i="3"/>
  <c r="BM4078" i="3"/>
  <c r="BM4077" i="3"/>
  <c r="BM4076" i="3"/>
  <c r="BM4075" i="3"/>
  <c r="BM4074" i="3"/>
  <c r="BM4073" i="3"/>
  <c r="BM4072" i="3"/>
  <c r="BM4071" i="3"/>
  <c r="BM4070" i="3"/>
  <c r="BM4069" i="3"/>
  <c r="BM4068" i="3"/>
  <c r="BM4067" i="3"/>
  <c r="BM4066" i="3"/>
  <c r="BM4065" i="3"/>
  <c r="BM4064" i="3"/>
  <c r="BM4063" i="3"/>
  <c r="BM4062" i="3"/>
  <c r="BM4061" i="3"/>
  <c r="BM4060" i="3"/>
  <c r="BM4059" i="3"/>
  <c r="BM4058" i="3"/>
  <c r="BM4057" i="3"/>
  <c r="BM4056" i="3"/>
  <c r="BM4055" i="3"/>
  <c r="BM4054" i="3"/>
  <c r="BM4053" i="3"/>
  <c r="BM4052" i="3"/>
  <c r="BM4051" i="3"/>
  <c r="BM4050" i="3"/>
  <c r="BM4049" i="3"/>
  <c r="BM4048" i="3"/>
  <c r="BM4047" i="3"/>
  <c r="BM4046" i="3"/>
  <c r="BM4045" i="3"/>
  <c r="BM4044" i="3"/>
  <c r="BM4043" i="3"/>
  <c r="BM4042" i="3"/>
  <c r="BM4041" i="3"/>
  <c r="BM4040" i="3"/>
  <c r="BM4039" i="3"/>
  <c r="BM4038" i="3"/>
  <c r="BM4037" i="3"/>
  <c r="BM4036" i="3"/>
  <c r="BM4035" i="3"/>
  <c r="BM4034" i="3"/>
  <c r="BM4033" i="3"/>
  <c r="BM4032" i="3"/>
  <c r="BM4031" i="3"/>
  <c r="BM4030" i="3"/>
  <c r="BM4029" i="3"/>
  <c r="BM4028" i="3"/>
  <c r="BM4027" i="3"/>
  <c r="BM4026" i="3"/>
  <c r="BM4025" i="3"/>
  <c r="BM4024" i="3"/>
  <c r="BM4023" i="3"/>
  <c r="BM4022" i="3"/>
  <c r="BM4021" i="3"/>
  <c r="BM4020" i="3"/>
  <c r="BM4019" i="3"/>
  <c r="BM4018" i="3"/>
  <c r="BM4017" i="3"/>
  <c r="BM4016" i="3"/>
  <c r="BM4015" i="3"/>
  <c r="BM4014" i="3"/>
  <c r="BM4013" i="3"/>
  <c r="BM4012" i="3"/>
  <c r="BM4011" i="3"/>
  <c r="BM4010" i="3"/>
  <c r="BM4009" i="3"/>
  <c r="BM4008" i="3"/>
  <c r="BM4007" i="3"/>
  <c r="BM4006" i="3"/>
  <c r="BM4005" i="3"/>
  <c r="BM4004" i="3"/>
  <c r="BM4003" i="3"/>
  <c r="BM4002" i="3"/>
  <c r="BM4001" i="3"/>
  <c r="BM4000" i="3"/>
  <c r="BM3999" i="3"/>
  <c r="BM3998" i="3"/>
  <c r="BM3997" i="3"/>
  <c r="BM3996" i="3"/>
  <c r="BM3995" i="3"/>
  <c r="BM3994" i="3"/>
  <c r="BM3993" i="3"/>
  <c r="BM3992" i="3"/>
  <c r="BM3991" i="3"/>
  <c r="BM3990" i="3"/>
  <c r="BM3989" i="3"/>
  <c r="BM3988" i="3"/>
  <c r="BM3987" i="3"/>
  <c r="BM3986" i="3"/>
  <c r="BM3985" i="3"/>
  <c r="BM3984" i="3"/>
  <c r="BM3983" i="3"/>
  <c r="BM3982" i="3"/>
  <c r="BM3981" i="3"/>
  <c r="BM3980" i="3"/>
  <c r="BM3979" i="3"/>
  <c r="BM3978" i="3"/>
  <c r="BM3977" i="3"/>
  <c r="BM3976" i="3"/>
  <c r="BM3975" i="3"/>
  <c r="BM3974" i="3"/>
  <c r="BM3973" i="3"/>
  <c r="BM3972" i="3"/>
  <c r="BM3971" i="3"/>
  <c r="BM3970" i="3"/>
  <c r="BM3969" i="3"/>
  <c r="BM3968" i="3"/>
  <c r="BM3967" i="3"/>
  <c r="BM3966" i="3"/>
  <c r="BM3965" i="3"/>
  <c r="BM3964" i="3"/>
  <c r="BM3963" i="3"/>
  <c r="BM3962" i="3"/>
  <c r="BM3961" i="3"/>
  <c r="BM3960" i="3"/>
  <c r="BM3959" i="3"/>
  <c r="BM3958" i="3"/>
  <c r="BM3957" i="3"/>
  <c r="BM3956" i="3"/>
  <c r="BM3955" i="3"/>
  <c r="BM3954" i="3"/>
  <c r="BM3953" i="3"/>
  <c r="BM3952" i="3"/>
  <c r="BM3951" i="3"/>
  <c r="BM3950" i="3"/>
  <c r="BM3949" i="3"/>
  <c r="BM3948" i="3"/>
  <c r="BM3947" i="3"/>
  <c r="BM3946" i="3"/>
  <c r="BM3945" i="3"/>
  <c r="BM3944" i="3"/>
  <c r="BM3943" i="3"/>
  <c r="BM3942" i="3"/>
  <c r="BM3941" i="3"/>
  <c r="BM3940" i="3"/>
  <c r="BM3939" i="3"/>
  <c r="BM3938" i="3"/>
  <c r="BM3937" i="3"/>
  <c r="BM3936" i="3"/>
  <c r="BM3935" i="3"/>
  <c r="BM3934" i="3"/>
  <c r="BM3933" i="3"/>
  <c r="BM3932" i="3"/>
  <c r="BM3931" i="3"/>
  <c r="BM3930" i="3"/>
  <c r="BM3929" i="3"/>
  <c r="BM3928" i="3"/>
  <c r="BM3927" i="3"/>
  <c r="BM3926" i="3"/>
  <c r="BM3925" i="3"/>
  <c r="BM3924" i="3"/>
  <c r="BM3923" i="3"/>
  <c r="BM3922" i="3"/>
  <c r="BM3921" i="3"/>
  <c r="BM3920" i="3"/>
  <c r="BM3919" i="3"/>
  <c r="BM3918" i="3"/>
  <c r="BM3917" i="3"/>
  <c r="BM3916" i="3"/>
  <c r="BM3915" i="3"/>
  <c r="BM3914" i="3"/>
  <c r="BM3913" i="3"/>
  <c r="BM3912" i="3"/>
  <c r="BM3911" i="3"/>
  <c r="BM3910" i="3"/>
  <c r="BM3909" i="3"/>
  <c r="BM3908" i="3"/>
  <c r="BM3907" i="3"/>
  <c r="BM3906" i="3"/>
  <c r="BM3905" i="3"/>
  <c r="BM3904" i="3"/>
  <c r="BM3903" i="3"/>
  <c r="BM3902" i="3"/>
  <c r="BM3901" i="3"/>
  <c r="BM3900" i="3"/>
  <c r="BM3899" i="3"/>
  <c r="BM3898" i="3"/>
  <c r="BM3897" i="3"/>
  <c r="BM3896" i="3"/>
  <c r="BM3895" i="3"/>
  <c r="BM3894" i="3"/>
  <c r="BM3893" i="3"/>
  <c r="BM3892" i="3"/>
  <c r="BM3891" i="3"/>
  <c r="BM3890" i="3"/>
  <c r="BM3889" i="3"/>
  <c r="BM3888" i="3"/>
  <c r="BM3887" i="3"/>
  <c r="BM3886" i="3"/>
  <c r="BM3885" i="3"/>
  <c r="BM3884" i="3"/>
  <c r="BM3883" i="3"/>
  <c r="BM3882" i="3"/>
  <c r="BM3881" i="3"/>
  <c r="BM3880" i="3"/>
  <c r="BM3879" i="3"/>
  <c r="BM3878" i="3"/>
  <c r="BM3877" i="3"/>
  <c r="BM3876" i="3"/>
  <c r="BM3875" i="3"/>
  <c r="BM3874" i="3"/>
  <c r="BM3873" i="3"/>
  <c r="BM3872" i="3"/>
  <c r="BM3871" i="3"/>
  <c r="BM3870" i="3"/>
  <c r="BM3869" i="3"/>
  <c r="BM3868" i="3"/>
  <c r="BM3867" i="3"/>
  <c r="BM3866" i="3"/>
  <c r="BM3865" i="3"/>
  <c r="BM3864" i="3"/>
  <c r="BM3863" i="3"/>
  <c r="BM3862" i="3"/>
  <c r="BM3861" i="3"/>
  <c r="BM3860" i="3"/>
  <c r="BM3859" i="3"/>
  <c r="BM3858" i="3"/>
  <c r="BM3857" i="3"/>
  <c r="BM3856" i="3"/>
  <c r="BM3855" i="3"/>
  <c r="BM3854" i="3"/>
  <c r="BM3853" i="3"/>
  <c r="BM3852" i="3"/>
  <c r="BM3851" i="3"/>
  <c r="BM3850" i="3"/>
  <c r="BM3849" i="3"/>
  <c r="BM3848" i="3"/>
  <c r="BM3847" i="3"/>
  <c r="BM3846" i="3"/>
  <c r="BM3845" i="3"/>
  <c r="BM3844" i="3"/>
  <c r="BM3843" i="3"/>
  <c r="BM3842" i="3"/>
  <c r="BM3841" i="3"/>
  <c r="BM3840" i="3"/>
  <c r="BM3839" i="3"/>
  <c r="BM3838" i="3"/>
  <c r="BM3837" i="3"/>
  <c r="BM3836" i="3"/>
  <c r="BM3835" i="3"/>
  <c r="BM3834" i="3"/>
  <c r="BM3833" i="3"/>
  <c r="BM3832" i="3"/>
  <c r="BM3831" i="3"/>
  <c r="BM3830" i="3"/>
  <c r="BM3829" i="3"/>
  <c r="BM3828" i="3"/>
  <c r="BM3827" i="3"/>
  <c r="BM3826" i="3"/>
  <c r="BM3825" i="3"/>
  <c r="BM3824" i="3"/>
  <c r="BM3823" i="3"/>
  <c r="BM3822" i="3"/>
  <c r="BM3821" i="3"/>
  <c r="BM3820" i="3"/>
  <c r="BM3819" i="3"/>
  <c r="BM3818" i="3"/>
  <c r="BM3817" i="3"/>
  <c r="BM3816" i="3"/>
  <c r="BM3815" i="3"/>
  <c r="BM3814" i="3"/>
  <c r="BM3813" i="3"/>
  <c r="BM3812" i="3"/>
  <c r="BM3811" i="3"/>
  <c r="BM3810" i="3"/>
  <c r="BM3809" i="3"/>
  <c r="BM3808" i="3"/>
  <c r="BM3807" i="3"/>
  <c r="BM3806" i="3"/>
  <c r="BM3805" i="3"/>
  <c r="BM3804" i="3"/>
  <c r="BM3803" i="3"/>
  <c r="BM3802" i="3"/>
  <c r="BM3801" i="3"/>
  <c r="BM3800" i="3"/>
  <c r="BM3799" i="3"/>
  <c r="BM3798" i="3"/>
  <c r="BM3797" i="3"/>
  <c r="BM3796" i="3"/>
  <c r="BM3795" i="3"/>
  <c r="BM3794" i="3"/>
  <c r="BM3793" i="3"/>
  <c r="BM3792" i="3"/>
  <c r="BM3791" i="3"/>
  <c r="BM3790" i="3"/>
  <c r="BM3789" i="3"/>
  <c r="BM3788" i="3"/>
  <c r="BM3787" i="3"/>
  <c r="BM3786" i="3"/>
  <c r="BM3785" i="3"/>
  <c r="BM3784" i="3"/>
  <c r="BM3783" i="3"/>
  <c r="BM3782" i="3"/>
  <c r="BM3781" i="3"/>
  <c r="BM3780" i="3"/>
  <c r="BM3779" i="3"/>
  <c r="BM3778" i="3"/>
  <c r="BM3777" i="3"/>
  <c r="BM3776" i="3"/>
  <c r="BM3775" i="3"/>
  <c r="BM3774" i="3"/>
  <c r="BM3773" i="3"/>
  <c r="BM3772" i="3"/>
  <c r="BM3771" i="3"/>
  <c r="BM3770" i="3"/>
  <c r="BM3769" i="3"/>
  <c r="BM3768" i="3"/>
  <c r="BM3767" i="3"/>
  <c r="BM3766" i="3"/>
  <c r="BM3765" i="3"/>
  <c r="BM3764" i="3"/>
  <c r="BM3763" i="3"/>
  <c r="BM3762" i="3"/>
  <c r="BM3761" i="3"/>
  <c r="BM3760" i="3"/>
  <c r="BM3759" i="3"/>
  <c r="BM3758" i="3"/>
  <c r="BM3757" i="3"/>
  <c r="BM3756" i="3"/>
  <c r="BM3755" i="3"/>
  <c r="BM3754" i="3"/>
  <c r="BM3753" i="3"/>
  <c r="BM3752" i="3"/>
  <c r="BM3751" i="3"/>
  <c r="BM3750" i="3"/>
  <c r="BM3749" i="3"/>
  <c r="BM3748" i="3"/>
  <c r="BM3747" i="3"/>
  <c r="BM3746" i="3"/>
  <c r="BM3745" i="3"/>
  <c r="BM3744" i="3"/>
  <c r="BM3743" i="3"/>
  <c r="BM3742" i="3"/>
  <c r="BM3741" i="3"/>
  <c r="BM3740" i="3"/>
  <c r="BM3739" i="3"/>
  <c r="BM3738" i="3"/>
  <c r="BM3737" i="3"/>
  <c r="BM3736" i="3"/>
  <c r="BM3735" i="3"/>
  <c r="BM3734" i="3"/>
  <c r="BM3733" i="3"/>
  <c r="BM3732" i="3"/>
  <c r="BM3731" i="3"/>
  <c r="BM3730" i="3"/>
  <c r="BM3729" i="3"/>
  <c r="BM3728" i="3"/>
  <c r="BM3727" i="3"/>
  <c r="BM3726" i="3"/>
  <c r="BM3725" i="3"/>
  <c r="BM3724" i="3"/>
  <c r="BM3723" i="3"/>
  <c r="BM3722" i="3"/>
  <c r="BM3721" i="3"/>
  <c r="BM3720" i="3"/>
  <c r="BM3719" i="3"/>
  <c r="BM3718" i="3"/>
  <c r="BM3717" i="3"/>
  <c r="BM3716" i="3"/>
  <c r="BM3715" i="3"/>
  <c r="BM3714" i="3"/>
  <c r="BM3713" i="3"/>
  <c r="BM3712" i="3"/>
  <c r="BM3711" i="3"/>
  <c r="BM3710" i="3"/>
  <c r="BM3709" i="3"/>
  <c r="BM3708" i="3"/>
  <c r="BM3707" i="3"/>
  <c r="BM3706" i="3"/>
  <c r="BM3705" i="3"/>
  <c r="BM3704" i="3"/>
  <c r="BM3703" i="3"/>
  <c r="BM3702" i="3"/>
  <c r="BM3701" i="3"/>
  <c r="BM3700" i="3"/>
  <c r="BM3699" i="3"/>
  <c r="BM3698" i="3"/>
  <c r="BM3697" i="3"/>
  <c r="BM3696" i="3"/>
  <c r="BM3695" i="3"/>
  <c r="BM3694" i="3"/>
  <c r="BM3693" i="3"/>
  <c r="BM3692" i="3"/>
  <c r="BM3691" i="3"/>
  <c r="BM3690" i="3"/>
  <c r="BM3689" i="3"/>
  <c r="BM3688" i="3"/>
  <c r="BM3687" i="3"/>
  <c r="BM3686" i="3"/>
  <c r="BM3685" i="3"/>
  <c r="BM3684" i="3"/>
  <c r="BM3683" i="3"/>
  <c r="BM3682" i="3"/>
  <c r="BM3681" i="3"/>
  <c r="BM3680" i="3"/>
  <c r="BM3679" i="3"/>
  <c r="BM3678" i="3"/>
  <c r="BM3677" i="3"/>
  <c r="BM3676" i="3"/>
  <c r="BM3675" i="3"/>
  <c r="BM3674" i="3"/>
  <c r="BM3673" i="3"/>
  <c r="BM3672" i="3"/>
  <c r="BM3671" i="3"/>
  <c r="BM3670" i="3"/>
  <c r="BM3669" i="3"/>
  <c r="BM3668" i="3"/>
  <c r="BM3667" i="3"/>
  <c r="BM3666" i="3"/>
  <c r="BM3665" i="3"/>
  <c r="BM3664" i="3"/>
  <c r="BM3663" i="3"/>
  <c r="BM3662" i="3"/>
  <c r="BM3661" i="3"/>
  <c r="BM3660" i="3"/>
  <c r="BM3659" i="3"/>
  <c r="BM3658" i="3"/>
  <c r="BM3657" i="3"/>
  <c r="BM3656" i="3"/>
  <c r="BM3655" i="3"/>
  <c r="BM3654" i="3"/>
  <c r="BM3653" i="3"/>
  <c r="BM3652" i="3"/>
  <c r="BM3651" i="3"/>
  <c r="BM3650" i="3"/>
  <c r="BM3649" i="3"/>
  <c r="BM3648" i="3"/>
  <c r="BM3647" i="3"/>
  <c r="BM3646" i="3"/>
  <c r="BM3645" i="3"/>
  <c r="BM3644" i="3"/>
  <c r="BM3643" i="3"/>
  <c r="BM3642" i="3"/>
  <c r="BM3641" i="3"/>
  <c r="BM3640" i="3"/>
  <c r="BM3639" i="3"/>
  <c r="BM3638" i="3"/>
  <c r="BM3637" i="3"/>
  <c r="BM3636" i="3"/>
  <c r="BM3635" i="3"/>
  <c r="BM3634" i="3"/>
  <c r="BM3633" i="3"/>
  <c r="BM3632" i="3"/>
  <c r="BM3631" i="3"/>
  <c r="BM3630" i="3"/>
  <c r="BM3629" i="3"/>
  <c r="BM3628" i="3"/>
  <c r="BM3627" i="3"/>
  <c r="BM3626" i="3"/>
  <c r="BM3625" i="3"/>
  <c r="BM3624" i="3"/>
  <c r="BM3623" i="3"/>
  <c r="BM3622" i="3"/>
  <c r="BM3621" i="3"/>
  <c r="BM3620" i="3"/>
  <c r="BM3619" i="3"/>
  <c r="BM3618" i="3"/>
  <c r="BM3617" i="3"/>
  <c r="BM3616" i="3"/>
  <c r="BM3615" i="3"/>
  <c r="BM3614" i="3"/>
  <c r="BM3613" i="3"/>
  <c r="BM3612" i="3"/>
  <c r="BM3611" i="3"/>
  <c r="BM3610" i="3"/>
  <c r="BM3609" i="3"/>
  <c r="BM3608" i="3"/>
  <c r="BM3607" i="3"/>
  <c r="BM3606" i="3"/>
  <c r="BM3605" i="3"/>
  <c r="BM3604" i="3"/>
  <c r="BM3603" i="3"/>
  <c r="BM3602" i="3"/>
  <c r="BM3601" i="3"/>
  <c r="BM3600" i="3"/>
  <c r="BM3599" i="3"/>
  <c r="BM3598" i="3"/>
  <c r="BM3597" i="3"/>
  <c r="BM3596" i="3"/>
  <c r="BM3595" i="3"/>
  <c r="BM3594" i="3"/>
  <c r="BM3593" i="3"/>
  <c r="BM3592" i="3"/>
  <c r="BM3591" i="3"/>
  <c r="BM3590" i="3"/>
  <c r="BM3589" i="3"/>
  <c r="BM3588" i="3"/>
  <c r="BM3587" i="3"/>
  <c r="BM3586" i="3"/>
  <c r="BM3585" i="3"/>
  <c r="BM3584" i="3"/>
  <c r="BM3583" i="3"/>
  <c r="BM3582" i="3"/>
  <c r="BM3581" i="3"/>
  <c r="BM3580" i="3"/>
  <c r="BM3579" i="3"/>
  <c r="BM3578" i="3"/>
  <c r="BM3577" i="3"/>
  <c r="BM3576" i="3"/>
  <c r="BM3575" i="3"/>
  <c r="BM3574" i="3"/>
  <c r="BM3573" i="3"/>
  <c r="BM3572" i="3"/>
  <c r="BM3571" i="3"/>
  <c r="BM3570" i="3"/>
  <c r="BM3569" i="3"/>
  <c r="BM3568" i="3"/>
  <c r="BM3567" i="3"/>
  <c r="BM3566" i="3"/>
  <c r="BM3565" i="3"/>
  <c r="BM3564" i="3"/>
  <c r="BM3563" i="3"/>
  <c r="BM3562" i="3"/>
  <c r="BM3561" i="3"/>
  <c r="BM3560" i="3"/>
  <c r="BM3559" i="3"/>
  <c r="BM3558" i="3"/>
  <c r="BM3557" i="3"/>
  <c r="BM3556" i="3"/>
  <c r="BM3555" i="3"/>
  <c r="BM3554" i="3"/>
  <c r="BM3553" i="3"/>
  <c r="BM3552" i="3"/>
  <c r="BM3551" i="3"/>
  <c r="BM3550" i="3"/>
  <c r="BM3549" i="3"/>
  <c r="BM3548" i="3"/>
  <c r="BM3547" i="3"/>
  <c r="BM3546" i="3"/>
  <c r="BM3545" i="3"/>
  <c r="BM3544" i="3"/>
  <c r="BM3543" i="3"/>
  <c r="BM3542" i="3"/>
  <c r="BM3541" i="3"/>
  <c r="BM3540" i="3"/>
  <c r="BM3539" i="3"/>
  <c r="BM3538" i="3"/>
  <c r="BM3537" i="3"/>
  <c r="BM3536" i="3"/>
  <c r="BM3535" i="3"/>
  <c r="BM3534" i="3"/>
  <c r="BM3533" i="3"/>
  <c r="BM3532" i="3"/>
  <c r="BM3531" i="3"/>
  <c r="BM3530" i="3"/>
  <c r="BM3529" i="3"/>
  <c r="BM3528" i="3"/>
  <c r="BM3527" i="3"/>
  <c r="BM3526" i="3"/>
  <c r="BM3525" i="3"/>
  <c r="BM3524" i="3"/>
  <c r="BM3523" i="3"/>
  <c r="BM3522" i="3"/>
  <c r="BM3521" i="3"/>
  <c r="BM3520" i="3"/>
  <c r="BM3519" i="3"/>
  <c r="BM3518" i="3"/>
  <c r="BM3517" i="3"/>
  <c r="BM3516" i="3"/>
  <c r="BM3515" i="3"/>
  <c r="BM3514" i="3"/>
  <c r="BM3513" i="3"/>
  <c r="BM3512" i="3"/>
  <c r="BM3511" i="3"/>
  <c r="BM3510" i="3"/>
  <c r="BM3509" i="3"/>
  <c r="BM3508" i="3"/>
  <c r="BM3507" i="3"/>
  <c r="BM3506" i="3"/>
  <c r="BM3505" i="3"/>
  <c r="BM3504" i="3"/>
  <c r="BM3503" i="3"/>
  <c r="BM3502" i="3"/>
  <c r="BM3501" i="3"/>
  <c r="BM3500" i="3"/>
  <c r="BM3499" i="3"/>
  <c r="BM3498" i="3"/>
  <c r="BM3497" i="3"/>
  <c r="BM3496" i="3"/>
  <c r="BM3495" i="3"/>
  <c r="BM3494" i="3"/>
  <c r="BM3493" i="3"/>
  <c r="BM3492" i="3"/>
  <c r="BM3491" i="3"/>
  <c r="BM3490" i="3"/>
  <c r="BM3489" i="3"/>
  <c r="BM3488" i="3"/>
  <c r="BM3487" i="3"/>
  <c r="BM3486" i="3"/>
  <c r="BM3485" i="3"/>
  <c r="BM3484" i="3"/>
  <c r="BM3483" i="3"/>
  <c r="BM3482" i="3"/>
  <c r="BM3481" i="3"/>
  <c r="BM3480" i="3"/>
  <c r="BM3479" i="3"/>
  <c r="BM3478" i="3"/>
  <c r="BM3477" i="3"/>
  <c r="BM3476" i="3"/>
  <c r="BM3475" i="3"/>
  <c r="BM3474" i="3"/>
  <c r="BM3473" i="3"/>
  <c r="BM3472" i="3"/>
  <c r="BM3471" i="3"/>
  <c r="BM3470" i="3"/>
  <c r="BM3469" i="3"/>
  <c r="BM3468" i="3"/>
  <c r="BM3467" i="3"/>
  <c r="BM3466" i="3"/>
  <c r="BM3465" i="3"/>
  <c r="BM3464" i="3"/>
  <c r="BM3463" i="3"/>
  <c r="BM3462" i="3"/>
  <c r="BM3461" i="3"/>
  <c r="BM3460" i="3"/>
  <c r="BM3459" i="3"/>
  <c r="BM3458" i="3"/>
  <c r="BM3457" i="3"/>
  <c r="BM3456" i="3"/>
  <c r="BM3455" i="3"/>
  <c r="BM3454" i="3"/>
  <c r="BM3453" i="3"/>
  <c r="BM3452" i="3"/>
  <c r="BM3451" i="3"/>
  <c r="BM3450" i="3"/>
  <c r="BM3449" i="3"/>
  <c r="BM3448" i="3"/>
  <c r="BM3447" i="3"/>
  <c r="BM3446" i="3"/>
  <c r="BM3445" i="3"/>
  <c r="BM3444" i="3"/>
  <c r="BM3443" i="3"/>
  <c r="BM3442" i="3"/>
  <c r="BM3441" i="3"/>
  <c r="BM3440" i="3"/>
  <c r="BM3439" i="3"/>
  <c r="BM3438" i="3"/>
  <c r="BM3437" i="3"/>
  <c r="BM3436" i="3"/>
  <c r="BM3435" i="3"/>
  <c r="BM3434" i="3"/>
  <c r="BM3433" i="3"/>
  <c r="BM3432" i="3"/>
  <c r="BM3431" i="3"/>
  <c r="BM3430" i="3"/>
  <c r="BM3429" i="3"/>
  <c r="BM3428" i="3"/>
  <c r="BM3427" i="3"/>
  <c r="BM3426" i="3"/>
  <c r="BM3425" i="3"/>
  <c r="BM3424" i="3"/>
  <c r="BM3423" i="3"/>
  <c r="BM3422" i="3"/>
  <c r="BM3421" i="3"/>
  <c r="BM3420" i="3"/>
  <c r="BM3419" i="3"/>
  <c r="BM3418" i="3"/>
  <c r="BM3417" i="3"/>
  <c r="BM3416" i="3"/>
  <c r="BM3415" i="3"/>
  <c r="BM3414" i="3"/>
  <c r="BM3413" i="3"/>
  <c r="BM3412" i="3"/>
  <c r="BM3411" i="3"/>
  <c r="BM3410" i="3"/>
  <c r="BM3409" i="3"/>
  <c r="BM3408" i="3"/>
  <c r="BM3407" i="3"/>
  <c r="BM3406" i="3"/>
  <c r="BM3405" i="3"/>
  <c r="BM3404" i="3"/>
  <c r="BM3403" i="3"/>
  <c r="BM3402" i="3"/>
  <c r="BM3401" i="3"/>
  <c r="BM3400" i="3"/>
  <c r="BM3399" i="3"/>
  <c r="BM3398" i="3"/>
  <c r="BM3397" i="3"/>
  <c r="BM3396" i="3"/>
  <c r="BM3395" i="3"/>
  <c r="BM3394" i="3"/>
  <c r="BM3393" i="3"/>
  <c r="BM3392" i="3"/>
  <c r="BM3391" i="3"/>
  <c r="BM3390" i="3"/>
  <c r="BM3389" i="3"/>
  <c r="BM3388" i="3"/>
  <c r="BM3387" i="3"/>
  <c r="BM3386" i="3"/>
  <c r="BM3385" i="3"/>
  <c r="BM3384" i="3"/>
  <c r="BM3383" i="3"/>
  <c r="BM3382" i="3"/>
  <c r="BM3381" i="3"/>
  <c r="BM3380" i="3"/>
  <c r="BM3379" i="3"/>
  <c r="BM3378" i="3"/>
  <c r="BM3377" i="3"/>
  <c r="BM3376" i="3"/>
  <c r="BM3375" i="3"/>
  <c r="BM3374" i="3"/>
  <c r="BM3373" i="3"/>
  <c r="BM3372" i="3"/>
  <c r="BM3371" i="3"/>
  <c r="BM3370" i="3"/>
  <c r="BM3369" i="3"/>
  <c r="BM3368" i="3"/>
  <c r="BM3367" i="3"/>
  <c r="BM3366" i="3"/>
  <c r="BM3365" i="3"/>
  <c r="BM3364" i="3"/>
  <c r="BM3363" i="3"/>
  <c r="BM3362" i="3"/>
  <c r="BM3361" i="3"/>
  <c r="BM3360" i="3"/>
  <c r="BM3359" i="3"/>
  <c r="BM3358" i="3"/>
  <c r="BM3357" i="3"/>
  <c r="BM3356" i="3"/>
  <c r="BM3355" i="3"/>
  <c r="BM3354" i="3"/>
  <c r="BM3353" i="3"/>
  <c r="BM3352" i="3"/>
  <c r="BM3351" i="3"/>
  <c r="BM3350" i="3"/>
  <c r="BM3349" i="3"/>
  <c r="BM3348" i="3"/>
  <c r="BM3347" i="3"/>
  <c r="BM3346" i="3"/>
  <c r="BM3345" i="3"/>
  <c r="BM3344" i="3"/>
  <c r="BM3343" i="3"/>
  <c r="BM3342" i="3"/>
  <c r="BM3341" i="3"/>
  <c r="BM3340" i="3"/>
  <c r="BM3339" i="3"/>
  <c r="BM3338" i="3"/>
  <c r="BM3337" i="3"/>
  <c r="BM3336" i="3"/>
  <c r="BM3335" i="3"/>
  <c r="BM3334" i="3"/>
  <c r="BM3333" i="3"/>
  <c r="BM3332" i="3"/>
  <c r="BM3331" i="3"/>
  <c r="BM3330" i="3"/>
  <c r="BM3329" i="3"/>
  <c r="BM3328" i="3"/>
  <c r="BM3327" i="3"/>
  <c r="BM3326" i="3"/>
  <c r="BM3325" i="3"/>
  <c r="BM3324" i="3"/>
  <c r="BM3323" i="3"/>
  <c r="BM3322" i="3"/>
  <c r="BM3321" i="3"/>
  <c r="BM3320" i="3"/>
  <c r="BM3319" i="3"/>
  <c r="BM3318" i="3"/>
  <c r="BM3317" i="3"/>
  <c r="BM3316" i="3"/>
  <c r="BM3315" i="3"/>
  <c r="BM3314" i="3"/>
  <c r="BM3313" i="3"/>
  <c r="BM3312" i="3"/>
  <c r="BM3311" i="3"/>
  <c r="BM3310" i="3"/>
  <c r="BM3309" i="3"/>
  <c r="BM3308" i="3"/>
  <c r="BM3307" i="3"/>
  <c r="BM3306" i="3"/>
  <c r="BM3305" i="3"/>
  <c r="BM3304" i="3"/>
  <c r="BM3303" i="3"/>
  <c r="BM3302" i="3"/>
  <c r="BM3301" i="3"/>
  <c r="BM3300" i="3"/>
  <c r="BM3299" i="3"/>
  <c r="BM3298" i="3"/>
  <c r="BM3297" i="3"/>
  <c r="BM3296" i="3"/>
  <c r="BM3295" i="3"/>
  <c r="BM3294" i="3"/>
  <c r="BM3293" i="3"/>
  <c r="BM3292" i="3"/>
  <c r="BM3291" i="3"/>
  <c r="BM3290" i="3"/>
  <c r="BM3289" i="3"/>
  <c r="BM3288" i="3"/>
  <c r="BM3287" i="3"/>
  <c r="BM3286" i="3"/>
  <c r="BM3285" i="3"/>
  <c r="BM3284" i="3"/>
  <c r="BM3283" i="3"/>
  <c r="BM3282" i="3"/>
  <c r="BM3281" i="3"/>
  <c r="BM3280" i="3"/>
  <c r="BM3279" i="3"/>
  <c r="BM3278" i="3"/>
  <c r="BM3277" i="3"/>
  <c r="BM3276" i="3"/>
  <c r="BM3275" i="3"/>
  <c r="BM3274" i="3"/>
  <c r="BM3273" i="3"/>
  <c r="BM3272" i="3"/>
  <c r="BM3271" i="3"/>
  <c r="BM3270" i="3"/>
  <c r="BM3269" i="3"/>
  <c r="BM3268" i="3"/>
  <c r="BM3267" i="3"/>
  <c r="BM3266" i="3"/>
  <c r="BM3265" i="3"/>
  <c r="BM3264" i="3"/>
  <c r="BM3263" i="3"/>
  <c r="BM3262" i="3"/>
  <c r="BM3261" i="3"/>
  <c r="BM3260" i="3"/>
  <c r="BM3259" i="3"/>
  <c r="BM3258" i="3"/>
  <c r="BM3257" i="3"/>
  <c r="BM3256" i="3"/>
  <c r="BM3255" i="3"/>
  <c r="BM3254" i="3"/>
  <c r="BM3253" i="3"/>
  <c r="BM3252" i="3"/>
  <c r="BM3251" i="3"/>
  <c r="BM3250" i="3"/>
  <c r="BM3249" i="3"/>
  <c r="BM3248" i="3"/>
  <c r="BM3247" i="3"/>
  <c r="BM3246" i="3"/>
  <c r="BM3245" i="3"/>
  <c r="BM3244" i="3"/>
  <c r="BM3243" i="3"/>
  <c r="BM3242" i="3"/>
  <c r="BM3241" i="3"/>
  <c r="BM3240" i="3"/>
  <c r="BM3239" i="3"/>
  <c r="BM3238" i="3"/>
  <c r="BM3237" i="3"/>
  <c r="BM3236" i="3"/>
  <c r="BM3235" i="3"/>
  <c r="BM3234" i="3"/>
  <c r="BM3233" i="3"/>
  <c r="BM3232" i="3"/>
  <c r="BM3231" i="3"/>
  <c r="BM3230" i="3"/>
  <c r="BM3229" i="3"/>
  <c r="BM3228" i="3"/>
  <c r="BM3227" i="3"/>
  <c r="BM3226" i="3"/>
  <c r="BM3225" i="3"/>
  <c r="BM3224" i="3"/>
  <c r="BM3223" i="3"/>
  <c r="BM3222" i="3"/>
  <c r="BM3221" i="3"/>
  <c r="BM3220" i="3"/>
  <c r="BM3219" i="3"/>
  <c r="BM3218" i="3"/>
  <c r="BM3217" i="3"/>
  <c r="BM3216" i="3"/>
  <c r="BM3215" i="3"/>
  <c r="BM3214" i="3"/>
  <c r="BM3213" i="3"/>
  <c r="BM3212" i="3"/>
  <c r="BM3211" i="3"/>
  <c r="BM3210" i="3"/>
  <c r="BM3209" i="3"/>
  <c r="BM3208" i="3"/>
  <c r="BM3207" i="3"/>
  <c r="BM3206" i="3"/>
  <c r="BM3205" i="3"/>
  <c r="BM3204" i="3"/>
  <c r="BM3203" i="3"/>
  <c r="BM3202" i="3"/>
  <c r="BM3201" i="3"/>
  <c r="BM3200" i="3"/>
  <c r="BM3199" i="3"/>
  <c r="BM3198" i="3"/>
  <c r="BM3197" i="3"/>
  <c r="BM3196" i="3"/>
  <c r="BM3195" i="3"/>
  <c r="BM3194" i="3"/>
  <c r="BM3193" i="3"/>
  <c r="BM3192" i="3"/>
  <c r="BM3191" i="3"/>
  <c r="BM3190" i="3"/>
  <c r="BM3189" i="3"/>
  <c r="BM3188" i="3"/>
  <c r="BM3187" i="3"/>
  <c r="BM3186" i="3"/>
  <c r="BM3185" i="3"/>
  <c r="BM3184" i="3"/>
  <c r="BM3183" i="3"/>
  <c r="BM3182" i="3"/>
  <c r="BM3181" i="3"/>
  <c r="BM3180" i="3"/>
  <c r="BM3179" i="3"/>
  <c r="BM3178" i="3"/>
  <c r="BM3177" i="3"/>
  <c r="BM3176" i="3"/>
  <c r="BM3175" i="3"/>
  <c r="BM3174" i="3"/>
  <c r="BM3173" i="3"/>
  <c r="BM3172" i="3"/>
  <c r="BM3171" i="3"/>
  <c r="BM3170" i="3"/>
  <c r="BM3169" i="3"/>
  <c r="BM3168" i="3"/>
  <c r="BM3167" i="3"/>
  <c r="BM3166" i="3"/>
  <c r="BM3165" i="3"/>
  <c r="BM3164" i="3"/>
  <c r="BM3163" i="3"/>
  <c r="BM3162" i="3"/>
  <c r="BM3161" i="3"/>
  <c r="BM3160" i="3"/>
  <c r="BM3159" i="3"/>
  <c r="BM3158" i="3"/>
  <c r="BM3157" i="3"/>
  <c r="BM3156" i="3"/>
  <c r="BM3155" i="3"/>
  <c r="BM3154" i="3"/>
  <c r="BM3153" i="3"/>
  <c r="BM3152" i="3"/>
  <c r="BM3151" i="3"/>
  <c r="BM3150" i="3"/>
  <c r="BM3149" i="3"/>
  <c r="BM3148" i="3"/>
  <c r="BM3147" i="3"/>
  <c r="BM3146" i="3"/>
  <c r="BM3145" i="3"/>
  <c r="BM3144" i="3"/>
  <c r="BM3143" i="3"/>
  <c r="BM3142" i="3"/>
  <c r="BM3141" i="3"/>
  <c r="BM3140" i="3"/>
  <c r="BM3139" i="3"/>
  <c r="BM3138" i="3"/>
  <c r="BM3137" i="3"/>
  <c r="BM3136" i="3"/>
  <c r="BM3135" i="3"/>
  <c r="BM3134" i="3"/>
  <c r="BM3133" i="3"/>
  <c r="BM3132" i="3"/>
  <c r="BM3131" i="3"/>
  <c r="BM3130" i="3"/>
  <c r="BM3129" i="3"/>
  <c r="BM3128" i="3"/>
  <c r="BM3127" i="3"/>
  <c r="BM3126" i="3"/>
  <c r="BM3125" i="3"/>
  <c r="BM3124" i="3"/>
  <c r="BM3123" i="3"/>
  <c r="BM3122" i="3"/>
  <c r="BM3121" i="3"/>
  <c r="BM3120" i="3"/>
  <c r="BM3119" i="3"/>
  <c r="BM3118" i="3"/>
  <c r="BM3117" i="3"/>
  <c r="BM3116" i="3"/>
  <c r="BM3115" i="3"/>
  <c r="BM3114" i="3"/>
  <c r="BM3113" i="3"/>
  <c r="BM3112" i="3"/>
  <c r="BM3111" i="3"/>
  <c r="BM3110" i="3"/>
  <c r="BM3109" i="3"/>
  <c r="BM3108" i="3"/>
  <c r="BM3107" i="3"/>
  <c r="BM3106" i="3"/>
  <c r="BM3105" i="3"/>
  <c r="BM3104" i="3"/>
  <c r="BM3103" i="3"/>
  <c r="BM3102" i="3"/>
  <c r="BM3101" i="3"/>
  <c r="BM3100" i="3"/>
  <c r="BM3099" i="3"/>
  <c r="BM3098" i="3"/>
  <c r="BM3097" i="3"/>
  <c r="BM3096" i="3"/>
  <c r="BM3095" i="3"/>
  <c r="BM3094" i="3"/>
  <c r="BM3093" i="3"/>
  <c r="BM3092" i="3"/>
  <c r="BM3091" i="3"/>
  <c r="BM3090" i="3"/>
  <c r="BM3089" i="3"/>
  <c r="BM3088" i="3"/>
  <c r="BM3087" i="3"/>
  <c r="BM3086" i="3"/>
  <c r="BM3085" i="3"/>
  <c r="BM3084" i="3"/>
  <c r="BM3083" i="3"/>
  <c r="BM3082" i="3"/>
  <c r="BM3081" i="3"/>
  <c r="BM3080" i="3"/>
  <c r="BM3079" i="3"/>
  <c r="BM3078" i="3"/>
  <c r="BM3077" i="3"/>
  <c r="BM3076" i="3"/>
  <c r="BM3075" i="3"/>
  <c r="BM3074" i="3"/>
  <c r="BM3073" i="3"/>
  <c r="BM3072" i="3"/>
  <c r="BM3071" i="3"/>
  <c r="BM3070" i="3"/>
  <c r="BM3069" i="3"/>
  <c r="BM3068" i="3"/>
  <c r="BM3067" i="3"/>
  <c r="BM3066" i="3"/>
  <c r="BM3065" i="3"/>
  <c r="BM3064" i="3"/>
  <c r="BM3063" i="3"/>
  <c r="BM3062" i="3"/>
  <c r="BM3061" i="3"/>
  <c r="BM3060" i="3"/>
  <c r="BM3059" i="3"/>
  <c r="BM3058" i="3"/>
  <c r="BM3057" i="3"/>
  <c r="BM3056" i="3"/>
  <c r="BM3055" i="3"/>
  <c r="BM3054" i="3"/>
  <c r="BM3053" i="3"/>
  <c r="BM3052" i="3"/>
  <c r="BM3051" i="3"/>
  <c r="BM3050" i="3"/>
  <c r="BM3049" i="3"/>
  <c r="BM3048" i="3"/>
  <c r="BM3047" i="3"/>
  <c r="BM3046" i="3"/>
  <c r="BM3045" i="3"/>
  <c r="BM3044" i="3"/>
  <c r="BM3043" i="3"/>
  <c r="BM3042" i="3"/>
  <c r="BM3041" i="3"/>
  <c r="BM3040" i="3"/>
  <c r="BM3039" i="3"/>
  <c r="BM3038" i="3"/>
  <c r="BM3037" i="3"/>
  <c r="BM3036" i="3"/>
  <c r="BM3035" i="3"/>
  <c r="BM3034" i="3"/>
  <c r="BM3033" i="3"/>
  <c r="BM3032" i="3"/>
  <c r="BM3031" i="3"/>
  <c r="BM3030" i="3"/>
  <c r="BM3029" i="3"/>
  <c r="BM3028" i="3"/>
  <c r="BM3027" i="3"/>
  <c r="BM3026" i="3"/>
  <c r="BM3025" i="3"/>
  <c r="BM3024" i="3"/>
  <c r="BM3023" i="3"/>
  <c r="BM3022" i="3"/>
  <c r="BM3021" i="3"/>
  <c r="BM3020" i="3"/>
  <c r="BM3019" i="3"/>
  <c r="BM3018" i="3"/>
  <c r="BM3017" i="3"/>
  <c r="BM3016" i="3"/>
  <c r="BM3015" i="3"/>
  <c r="BM3014" i="3"/>
  <c r="BM3013" i="3"/>
  <c r="BM3012" i="3"/>
  <c r="BM3011" i="3"/>
  <c r="BM3010" i="3"/>
  <c r="BM3009" i="3"/>
  <c r="BM3008" i="3"/>
  <c r="BM3007" i="3"/>
  <c r="BM3006" i="3"/>
  <c r="BM3005" i="3"/>
  <c r="BM3004" i="3"/>
  <c r="BM3003" i="3"/>
  <c r="BM3002" i="3"/>
  <c r="BM3001" i="3"/>
  <c r="BM3000" i="3"/>
  <c r="BM2999" i="3"/>
  <c r="BM2998" i="3"/>
  <c r="BM2997" i="3"/>
  <c r="BM2996" i="3"/>
  <c r="BM2995" i="3"/>
  <c r="BM2994" i="3"/>
  <c r="BM2993" i="3"/>
  <c r="BM2992" i="3"/>
  <c r="BM2991" i="3"/>
  <c r="BM2990" i="3"/>
  <c r="BM2989" i="3"/>
  <c r="BM2988" i="3"/>
  <c r="BM2987" i="3"/>
  <c r="BM2986" i="3"/>
  <c r="BM2985" i="3"/>
  <c r="BM2984" i="3"/>
  <c r="BM2983" i="3"/>
  <c r="BM2982" i="3"/>
  <c r="BM2981" i="3"/>
  <c r="BM2980" i="3"/>
  <c r="BM2979" i="3"/>
  <c r="BM2978" i="3"/>
  <c r="BM2977" i="3"/>
  <c r="BM2976" i="3"/>
  <c r="BM2975" i="3"/>
  <c r="BM2974" i="3"/>
  <c r="BM2973" i="3"/>
  <c r="BM2972" i="3"/>
  <c r="BM2971" i="3"/>
  <c r="BM2970" i="3"/>
  <c r="BM2969" i="3"/>
  <c r="BM2968" i="3"/>
  <c r="BM2967" i="3"/>
  <c r="BM2966" i="3"/>
  <c r="BM2965" i="3"/>
  <c r="BM2964" i="3"/>
  <c r="BM2963" i="3"/>
  <c r="BM2962" i="3"/>
  <c r="BM2961" i="3"/>
  <c r="BM2960" i="3"/>
  <c r="BM2959" i="3"/>
  <c r="BM2958" i="3"/>
  <c r="BM2957" i="3"/>
  <c r="BM2956" i="3"/>
  <c r="BM2955" i="3"/>
  <c r="BM2954" i="3"/>
  <c r="BM2953" i="3"/>
  <c r="BM2952" i="3"/>
  <c r="BM2951" i="3"/>
  <c r="BM2950" i="3"/>
  <c r="BM2949" i="3"/>
  <c r="BM2948" i="3"/>
  <c r="BM2947" i="3"/>
  <c r="BM2946" i="3"/>
  <c r="BM2945" i="3"/>
  <c r="BM2944" i="3"/>
  <c r="BM2943" i="3"/>
  <c r="BM2942" i="3"/>
  <c r="BM2941" i="3"/>
  <c r="BM2940" i="3"/>
  <c r="BM2939" i="3"/>
  <c r="BM2938" i="3"/>
  <c r="BM2937" i="3"/>
  <c r="BM2936" i="3"/>
  <c r="BM2935" i="3"/>
  <c r="BM2934" i="3"/>
  <c r="BM2933" i="3"/>
  <c r="BM2932" i="3"/>
  <c r="BM2931" i="3"/>
  <c r="BM2930" i="3"/>
  <c r="BM2929" i="3"/>
  <c r="BM2928" i="3"/>
  <c r="BM2927" i="3"/>
  <c r="BM2926" i="3"/>
  <c r="BM2925" i="3"/>
  <c r="BM2924" i="3"/>
  <c r="BM2923" i="3"/>
  <c r="BM2922" i="3"/>
  <c r="BM2921" i="3"/>
  <c r="BM2920" i="3"/>
  <c r="BM2919" i="3"/>
  <c r="BM2918" i="3"/>
  <c r="BM2917" i="3"/>
  <c r="BM2916" i="3"/>
  <c r="BM2915" i="3"/>
  <c r="BM2914" i="3"/>
  <c r="BM2913" i="3"/>
  <c r="BM2912" i="3"/>
  <c r="BM2911" i="3"/>
  <c r="BM2910" i="3"/>
  <c r="BM2909" i="3"/>
  <c r="BM2908" i="3"/>
  <c r="BM2907" i="3"/>
  <c r="BM2906" i="3"/>
  <c r="BM2905" i="3"/>
  <c r="BM2904" i="3"/>
  <c r="BM2903" i="3"/>
  <c r="BM2902" i="3"/>
  <c r="BM2901" i="3"/>
  <c r="BM2900" i="3"/>
  <c r="BM2899" i="3"/>
  <c r="BM2898" i="3"/>
  <c r="BM2897" i="3"/>
  <c r="BM2896" i="3"/>
  <c r="BM2895" i="3"/>
  <c r="BM2894" i="3"/>
  <c r="BM2893" i="3"/>
  <c r="BM2892" i="3"/>
  <c r="BM2891" i="3"/>
  <c r="BM2890" i="3"/>
  <c r="BM2889" i="3"/>
  <c r="BM2888" i="3"/>
  <c r="BM2887" i="3"/>
  <c r="BM2886" i="3"/>
  <c r="BM2885" i="3"/>
  <c r="BM2884" i="3"/>
  <c r="BM2883" i="3"/>
  <c r="BM2882" i="3"/>
  <c r="BM2881" i="3"/>
  <c r="BM2880" i="3"/>
  <c r="BM2879" i="3"/>
  <c r="BM2878" i="3"/>
  <c r="BM2877" i="3"/>
  <c r="BM2876" i="3"/>
  <c r="BM2875" i="3"/>
  <c r="BM2874" i="3"/>
  <c r="BM2873" i="3"/>
  <c r="BM2872" i="3"/>
  <c r="BM2871" i="3"/>
  <c r="BM2870" i="3"/>
  <c r="BM2869" i="3"/>
  <c r="BM2868" i="3"/>
  <c r="BM2867" i="3"/>
  <c r="BM2866" i="3"/>
  <c r="BM2865" i="3"/>
  <c r="BM2864" i="3"/>
  <c r="BM2863" i="3"/>
  <c r="BM2862" i="3"/>
  <c r="BM2861" i="3"/>
  <c r="BM2860" i="3"/>
  <c r="BM2859" i="3"/>
  <c r="BM2858" i="3"/>
  <c r="BM2857" i="3"/>
  <c r="BM2856" i="3"/>
  <c r="BM2855" i="3"/>
  <c r="BM2854" i="3"/>
  <c r="BM2853" i="3"/>
  <c r="BM2852" i="3"/>
  <c r="BM2851" i="3"/>
  <c r="BM2850" i="3"/>
  <c r="BM2849" i="3"/>
  <c r="BM2848" i="3"/>
  <c r="BM2847" i="3"/>
  <c r="BM2846" i="3"/>
  <c r="BM2845" i="3"/>
  <c r="BM2844" i="3"/>
  <c r="BM2843" i="3"/>
  <c r="BM2842" i="3"/>
  <c r="BM2841" i="3"/>
  <c r="BM2840" i="3"/>
  <c r="BM2839" i="3"/>
  <c r="BM2838" i="3"/>
  <c r="BM2837" i="3"/>
  <c r="BM2836" i="3"/>
  <c r="BM2835" i="3"/>
  <c r="BM2834" i="3"/>
  <c r="BM2833" i="3"/>
  <c r="BM2832" i="3"/>
  <c r="BM2831" i="3"/>
  <c r="BM2830" i="3"/>
  <c r="BM2829" i="3"/>
  <c r="BM2828" i="3"/>
  <c r="BM2827" i="3"/>
  <c r="BM2826" i="3"/>
  <c r="BM2825" i="3"/>
  <c r="BM2824" i="3"/>
  <c r="BM2823" i="3"/>
  <c r="BM2822" i="3"/>
  <c r="BM2821" i="3"/>
  <c r="BM2820" i="3"/>
  <c r="BM2819" i="3"/>
  <c r="BM2818" i="3"/>
  <c r="BM2817" i="3"/>
  <c r="BM2816" i="3"/>
  <c r="BM2815" i="3"/>
  <c r="BM2814" i="3"/>
  <c r="BM2813" i="3"/>
  <c r="BM2812" i="3"/>
  <c r="BM2811" i="3"/>
  <c r="BM2810" i="3"/>
  <c r="BM2809" i="3"/>
  <c r="BM2808" i="3"/>
  <c r="BM2807" i="3"/>
  <c r="BM2806" i="3"/>
  <c r="BM2805" i="3"/>
  <c r="BM2804" i="3"/>
  <c r="BM2803" i="3"/>
  <c r="BM2802" i="3"/>
  <c r="BM2801" i="3"/>
  <c r="BM2800" i="3"/>
  <c r="BM2799" i="3"/>
  <c r="BM2798" i="3"/>
  <c r="BM2797" i="3"/>
  <c r="BM2796" i="3"/>
  <c r="BM2795" i="3"/>
  <c r="BM2794" i="3"/>
  <c r="BM2793" i="3"/>
  <c r="BM2792" i="3"/>
  <c r="BM2791" i="3"/>
  <c r="BM2790" i="3"/>
  <c r="BM2789" i="3"/>
  <c r="BM2788" i="3"/>
  <c r="BM2787" i="3"/>
  <c r="BM2786" i="3"/>
  <c r="BM2785" i="3"/>
  <c r="BM2784" i="3"/>
  <c r="BM2783" i="3"/>
  <c r="BM2782" i="3"/>
  <c r="BM2781" i="3"/>
  <c r="BM2780" i="3"/>
  <c r="BM2779" i="3"/>
  <c r="BM2778" i="3"/>
  <c r="BM2777" i="3"/>
  <c r="BM2776" i="3"/>
  <c r="BM2775" i="3"/>
  <c r="BM2774" i="3"/>
  <c r="BM2773" i="3"/>
  <c r="BM2772" i="3"/>
  <c r="BM2771" i="3"/>
  <c r="BM2770" i="3"/>
  <c r="BM2769" i="3"/>
  <c r="BM2768" i="3"/>
  <c r="BM2767" i="3"/>
  <c r="BM2766" i="3"/>
  <c r="BM2765" i="3"/>
  <c r="BM2764" i="3"/>
  <c r="BM2763" i="3"/>
  <c r="BM2762" i="3"/>
  <c r="BM2761" i="3"/>
  <c r="BM2760" i="3"/>
  <c r="BM2759" i="3"/>
  <c r="BM2758" i="3"/>
  <c r="BM2757" i="3"/>
  <c r="BM2756" i="3"/>
  <c r="BM2755" i="3"/>
  <c r="BM2754" i="3"/>
  <c r="BM2753" i="3"/>
  <c r="BM2752" i="3"/>
  <c r="BM2751" i="3"/>
  <c r="BM2750" i="3"/>
  <c r="BM2749" i="3"/>
  <c r="BM2748" i="3"/>
  <c r="BM2747" i="3"/>
  <c r="BM2746" i="3"/>
  <c r="BM2745" i="3"/>
  <c r="BM2744" i="3"/>
  <c r="BM2743" i="3"/>
  <c r="BM2742" i="3"/>
  <c r="BM2741" i="3"/>
  <c r="BM2740" i="3"/>
  <c r="BM2739" i="3"/>
  <c r="BM2738" i="3"/>
  <c r="BM2737" i="3"/>
  <c r="BM2736" i="3"/>
  <c r="BM2735" i="3"/>
  <c r="BM2734" i="3"/>
  <c r="BM2733" i="3"/>
  <c r="BM2732" i="3"/>
  <c r="BM2731" i="3"/>
  <c r="BM2730" i="3"/>
  <c r="BM2729" i="3"/>
  <c r="BM2728" i="3"/>
  <c r="BM2727" i="3"/>
  <c r="BM2726" i="3"/>
  <c r="BM2725" i="3"/>
  <c r="BM2724" i="3"/>
  <c r="BM2723" i="3"/>
  <c r="BM2722" i="3"/>
  <c r="BM2721" i="3"/>
  <c r="BM2720" i="3"/>
  <c r="BM2719" i="3"/>
  <c r="BM2718" i="3"/>
  <c r="BM2717" i="3"/>
  <c r="BM2716" i="3"/>
  <c r="BM2715" i="3"/>
  <c r="BM2714" i="3"/>
  <c r="BM2713" i="3"/>
  <c r="BM2712" i="3"/>
  <c r="BM2711" i="3"/>
  <c r="BM2710" i="3"/>
  <c r="BM2709" i="3"/>
  <c r="BM2708" i="3"/>
  <c r="BM2707" i="3"/>
  <c r="BM2706" i="3"/>
  <c r="BM2705" i="3"/>
  <c r="BM2704" i="3"/>
  <c r="BM2703" i="3"/>
  <c r="BM2702" i="3"/>
  <c r="BM2701" i="3"/>
  <c r="BM2700" i="3"/>
  <c r="BM2699" i="3"/>
  <c r="BM2698" i="3"/>
  <c r="BM2697" i="3"/>
  <c r="BM2696" i="3"/>
  <c r="BM2695" i="3"/>
  <c r="BM2694" i="3"/>
  <c r="BM2693" i="3"/>
  <c r="BM2692" i="3"/>
  <c r="BM2691" i="3"/>
  <c r="BM2690" i="3"/>
  <c r="BM2689" i="3"/>
  <c r="BM2688" i="3"/>
  <c r="BM2687" i="3"/>
  <c r="BM2686" i="3"/>
  <c r="BM2685" i="3"/>
  <c r="BM2684" i="3"/>
  <c r="BM2683" i="3"/>
  <c r="BM2682" i="3"/>
  <c r="BM2681" i="3"/>
  <c r="BM2680" i="3"/>
  <c r="BM2679" i="3"/>
  <c r="BM2678" i="3"/>
  <c r="BM2677" i="3"/>
  <c r="BM2676" i="3"/>
  <c r="BM2675" i="3"/>
  <c r="BM2674" i="3"/>
  <c r="BM2673" i="3"/>
  <c r="BM2672" i="3"/>
  <c r="BM2671" i="3"/>
  <c r="BM2670" i="3"/>
  <c r="BM2669" i="3"/>
  <c r="BM2668" i="3"/>
  <c r="BM2667" i="3"/>
  <c r="BM2666" i="3"/>
  <c r="BM2665" i="3"/>
  <c r="BM2664" i="3"/>
  <c r="BM2663" i="3"/>
  <c r="BM2662" i="3"/>
  <c r="BM2661" i="3"/>
  <c r="BM2660" i="3"/>
  <c r="BM2659" i="3"/>
  <c r="BM2658" i="3"/>
  <c r="BM2657" i="3"/>
  <c r="BM2656" i="3"/>
  <c r="BM2655" i="3"/>
  <c r="BM2654" i="3"/>
  <c r="BM2653" i="3"/>
  <c r="BM2652" i="3"/>
  <c r="BM2651" i="3"/>
  <c r="BM2650" i="3"/>
  <c r="BM2649" i="3"/>
  <c r="BM2648" i="3"/>
  <c r="BM2647" i="3"/>
  <c r="BM2646" i="3"/>
  <c r="BM2645" i="3"/>
  <c r="BM2644" i="3"/>
  <c r="BM2643" i="3"/>
  <c r="BM2642" i="3"/>
  <c r="BM2641" i="3"/>
  <c r="BM2640" i="3"/>
  <c r="BM2639" i="3"/>
  <c r="BM2638" i="3"/>
  <c r="BM2637" i="3"/>
  <c r="BM2636" i="3"/>
  <c r="BM2635" i="3"/>
  <c r="BM2634" i="3"/>
  <c r="BM2633" i="3"/>
  <c r="BM2632" i="3"/>
  <c r="BM2631" i="3"/>
  <c r="BM2630" i="3"/>
  <c r="BM2629" i="3"/>
  <c r="BM2628" i="3"/>
  <c r="BM2627" i="3"/>
  <c r="BM2626" i="3"/>
  <c r="BM2625" i="3"/>
  <c r="BM2624" i="3"/>
  <c r="BM2623" i="3"/>
  <c r="BM2622" i="3"/>
  <c r="BM2621" i="3"/>
  <c r="BM2620" i="3"/>
  <c r="BM2619" i="3"/>
  <c r="BM2618" i="3"/>
  <c r="BM2617" i="3"/>
  <c r="BM2616" i="3"/>
  <c r="BM2615" i="3"/>
  <c r="BM2614" i="3"/>
  <c r="BM2613" i="3"/>
  <c r="BM2612" i="3"/>
  <c r="BM2611" i="3"/>
  <c r="BM2610" i="3"/>
  <c r="BM2609" i="3"/>
  <c r="BM2608" i="3"/>
  <c r="BM2607" i="3"/>
  <c r="BM2606" i="3"/>
  <c r="BM2605" i="3"/>
  <c r="BM2604" i="3"/>
  <c r="BM2603" i="3"/>
  <c r="BM2602" i="3"/>
  <c r="BM2601" i="3"/>
  <c r="BM2600" i="3"/>
  <c r="BM2599" i="3"/>
  <c r="BM2598" i="3"/>
  <c r="BM2597" i="3"/>
  <c r="BM2596" i="3"/>
  <c r="BM2595" i="3"/>
  <c r="BM2594" i="3"/>
  <c r="BM2593" i="3"/>
  <c r="BM2592" i="3"/>
  <c r="BM2591" i="3"/>
  <c r="BM2590" i="3"/>
  <c r="BM2589" i="3"/>
  <c r="BM2588" i="3"/>
  <c r="BM2587" i="3"/>
  <c r="BM2586" i="3"/>
  <c r="BM2585" i="3"/>
  <c r="BM2584" i="3"/>
  <c r="BM2583" i="3"/>
  <c r="BM2582" i="3"/>
  <c r="BM2581" i="3"/>
  <c r="BM2580" i="3"/>
  <c r="BM2579" i="3"/>
  <c r="BM2578" i="3"/>
  <c r="BM2577" i="3"/>
  <c r="BM2576" i="3"/>
  <c r="BM2575" i="3"/>
  <c r="BM2574" i="3"/>
  <c r="BM2573" i="3"/>
  <c r="BM2572" i="3"/>
  <c r="BM2571" i="3"/>
  <c r="BM2570" i="3"/>
  <c r="BM2569" i="3"/>
  <c r="BM2568" i="3"/>
  <c r="BM2567" i="3"/>
  <c r="BM2566" i="3"/>
  <c r="BM2565" i="3"/>
  <c r="BM2564" i="3"/>
  <c r="BM2563" i="3"/>
  <c r="BM2562" i="3"/>
  <c r="BM2561" i="3"/>
  <c r="BM2560" i="3"/>
  <c r="BM2559" i="3"/>
  <c r="BM2558" i="3"/>
  <c r="BM2557" i="3"/>
  <c r="BM2556" i="3"/>
  <c r="BM2555" i="3"/>
  <c r="BM2554" i="3"/>
  <c r="BM2553" i="3"/>
  <c r="BM2552" i="3"/>
  <c r="BM2551" i="3"/>
  <c r="BM2550" i="3"/>
  <c r="BM2549" i="3"/>
  <c r="BM2548" i="3"/>
  <c r="BM2547" i="3"/>
  <c r="BM2546" i="3"/>
  <c r="BM2545" i="3"/>
  <c r="BM2544" i="3"/>
  <c r="BM2543" i="3"/>
  <c r="BM2542" i="3"/>
  <c r="BM2541" i="3"/>
  <c r="BM2540" i="3"/>
  <c r="BM2539" i="3"/>
  <c r="BM2538" i="3"/>
  <c r="BM2537" i="3"/>
  <c r="BM2536" i="3"/>
  <c r="BM2535" i="3"/>
  <c r="BM2534" i="3"/>
  <c r="BM2533" i="3"/>
  <c r="BM2532" i="3"/>
  <c r="BM2531" i="3"/>
  <c r="BM2530" i="3"/>
  <c r="BM2529" i="3"/>
  <c r="BM2528" i="3"/>
  <c r="BM2527" i="3"/>
  <c r="BM2526" i="3"/>
  <c r="BM2525" i="3"/>
  <c r="BM2524" i="3"/>
  <c r="BM2523" i="3"/>
  <c r="BM2522" i="3"/>
  <c r="BM2521" i="3"/>
  <c r="BM2520" i="3"/>
  <c r="BM2519" i="3"/>
  <c r="BM2518" i="3"/>
  <c r="BM2517" i="3"/>
  <c r="BM2516" i="3"/>
  <c r="BM2515" i="3"/>
  <c r="BM2514" i="3"/>
  <c r="BM2513" i="3"/>
  <c r="BM2512" i="3"/>
  <c r="BM2511" i="3"/>
  <c r="BM2510" i="3"/>
  <c r="BM2509" i="3"/>
  <c r="BM2508" i="3"/>
  <c r="BM2507" i="3"/>
  <c r="BM2506" i="3"/>
  <c r="BM2505" i="3"/>
  <c r="BM2504" i="3"/>
  <c r="BM2503" i="3"/>
  <c r="BM2502" i="3"/>
  <c r="BM2501" i="3"/>
  <c r="BM2500" i="3"/>
  <c r="BM2499" i="3"/>
  <c r="BM2498" i="3"/>
  <c r="BM2497" i="3"/>
  <c r="BM2496" i="3"/>
  <c r="BM2495" i="3"/>
  <c r="BM2494" i="3"/>
  <c r="BM2493" i="3"/>
  <c r="BM2492" i="3"/>
  <c r="BM2491" i="3"/>
  <c r="BM2490" i="3"/>
  <c r="BM2489" i="3"/>
  <c r="BM2488" i="3"/>
  <c r="BM2487" i="3"/>
  <c r="BM2486" i="3"/>
  <c r="BM2485" i="3"/>
  <c r="BM2484" i="3"/>
  <c r="BM2483" i="3"/>
  <c r="BM2482" i="3"/>
  <c r="BM2481" i="3"/>
  <c r="BM2480" i="3"/>
  <c r="BM2479" i="3"/>
  <c r="BM2478" i="3"/>
  <c r="BM2477" i="3"/>
  <c r="BM2476" i="3"/>
  <c r="BM2475" i="3"/>
  <c r="BM2474" i="3"/>
  <c r="BM2473" i="3"/>
  <c r="BM2472" i="3"/>
  <c r="BM2471" i="3"/>
  <c r="BM2470" i="3"/>
  <c r="BM2469" i="3"/>
  <c r="BM2468" i="3"/>
  <c r="BM2467" i="3"/>
  <c r="BM2466" i="3"/>
  <c r="BM2465" i="3"/>
  <c r="BM2464" i="3"/>
  <c r="BM2463" i="3"/>
  <c r="BM2462" i="3"/>
  <c r="BM2461" i="3"/>
  <c r="BM2460" i="3"/>
  <c r="BM2459" i="3"/>
  <c r="BM2458" i="3"/>
  <c r="BM2457" i="3"/>
  <c r="BM2456" i="3"/>
  <c r="BM2455" i="3"/>
  <c r="BM2454" i="3"/>
  <c r="BM2453" i="3"/>
  <c r="BM2452" i="3"/>
  <c r="BM2451" i="3"/>
  <c r="BM2450" i="3"/>
  <c r="BM2449" i="3"/>
  <c r="BM2448" i="3"/>
  <c r="BM2447" i="3"/>
  <c r="BM2446" i="3"/>
  <c r="BM2445" i="3"/>
  <c r="BM2444" i="3"/>
  <c r="BM2443" i="3"/>
  <c r="BM2442" i="3"/>
  <c r="BM2441" i="3"/>
  <c r="BM2440" i="3"/>
  <c r="BM2439" i="3"/>
  <c r="BM2438" i="3"/>
  <c r="BM2437" i="3"/>
  <c r="BM2436" i="3"/>
  <c r="BM2435" i="3"/>
  <c r="BM2434" i="3"/>
  <c r="BM2433" i="3"/>
  <c r="BM2432" i="3"/>
  <c r="BM2431" i="3"/>
  <c r="BM2430" i="3"/>
  <c r="BM2429" i="3"/>
  <c r="BM2428" i="3"/>
  <c r="BM2427" i="3"/>
  <c r="BM2426" i="3"/>
  <c r="BM2425" i="3"/>
  <c r="BM2424" i="3"/>
  <c r="BM2423" i="3"/>
  <c r="BM2422" i="3"/>
  <c r="BM2421" i="3"/>
  <c r="BM2420" i="3"/>
  <c r="BM2419" i="3"/>
  <c r="BM2418" i="3"/>
  <c r="BM2417" i="3"/>
  <c r="BM2416" i="3"/>
  <c r="BM2415" i="3"/>
  <c r="BM2414" i="3"/>
  <c r="BM2413" i="3"/>
  <c r="BM2412" i="3"/>
  <c r="BM2411" i="3"/>
  <c r="BM2410" i="3"/>
  <c r="BM2409" i="3"/>
  <c r="BM2408" i="3"/>
  <c r="BM2407" i="3"/>
  <c r="BM2406" i="3"/>
  <c r="BM2405" i="3"/>
  <c r="BM2404" i="3"/>
  <c r="BM2403" i="3"/>
  <c r="BM2402" i="3"/>
  <c r="BM2401" i="3"/>
  <c r="BM2400" i="3"/>
  <c r="BM2399" i="3"/>
  <c r="BM2398" i="3"/>
  <c r="BM2397" i="3"/>
  <c r="BM2396" i="3"/>
  <c r="BM2395" i="3"/>
  <c r="BM2394" i="3"/>
  <c r="BM2393" i="3"/>
  <c r="BM2392" i="3"/>
  <c r="BM2391" i="3"/>
  <c r="BM2390" i="3"/>
  <c r="BM2389" i="3"/>
  <c r="BM2388" i="3"/>
  <c r="BM2387" i="3"/>
  <c r="BM2386" i="3"/>
  <c r="BM2385" i="3"/>
  <c r="BM2384" i="3"/>
  <c r="BM2383" i="3"/>
  <c r="BM2382" i="3"/>
  <c r="BM2381" i="3"/>
  <c r="BM2380" i="3"/>
  <c r="BM2379" i="3"/>
  <c r="BM2378" i="3"/>
  <c r="BM2377" i="3"/>
  <c r="BM2376" i="3"/>
  <c r="BM2375" i="3"/>
  <c r="BM2374" i="3"/>
  <c r="BM2373" i="3"/>
  <c r="BM2372" i="3"/>
  <c r="BM2371" i="3"/>
  <c r="BM2370" i="3"/>
  <c r="BM2369" i="3"/>
  <c r="BM2368" i="3"/>
  <c r="BM2367" i="3"/>
  <c r="BM2366" i="3"/>
  <c r="BM2365" i="3"/>
  <c r="BM2364" i="3"/>
  <c r="BM2363" i="3"/>
  <c r="BM2362" i="3"/>
  <c r="BM2361" i="3"/>
  <c r="BM2360" i="3"/>
  <c r="BM2359" i="3"/>
  <c r="BM2358" i="3"/>
  <c r="BM2357" i="3"/>
  <c r="BM2356" i="3"/>
  <c r="BM2355" i="3"/>
  <c r="BM2354" i="3"/>
  <c r="BM2353" i="3"/>
  <c r="BM2352" i="3"/>
  <c r="BM2351" i="3"/>
  <c r="BM2350" i="3"/>
  <c r="BM2349" i="3"/>
  <c r="BM2348" i="3"/>
  <c r="BM2347" i="3"/>
  <c r="BM2346" i="3"/>
  <c r="BM2345" i="3"/>
  <c r="BM2344" i="3"/>
  <c r="BM2343" i="3"/>
  <c r="BM2342" i="3"/>
  <c r="BM2341" i="3"/>
  <c r="BM2340" i="3"/>
  <c r="BM2339" i="3"/>
  <c r="BM2338" i="3"/>
  <c r="BM2337" i="3"/>
  <c r="BM2336" i="3"/>
  <c r="BM2335" i="3"/>
  <c r="BM2334" i="3"/>
  <c r="BM2333" i="3"/>
  <c r="BM2332" i="3"/>
  <c r="BM2331" i="3"/>
  <c r="BM2330" i="3"/>
  <c r="BM2329" i="3"/>
  <c r="BM2328" i="3"/>
  <c r="BM2327" i="3"/>
  <c r="BM2326" i="3"/>
  <c r="BM2325" i="3"/>
  <c r="BM2324" i="3"/>
  <c r="BM2323" i="3"/>
  <c r="BM2322" i="3"/>
  <c r="BM2321" i="3"/>
  <c r="BM2320" i="3"/>
  <c r="BM2319" i="3"/>
  <c r="BM2318" i="3"/>
  <c r="BM2317" i="3"/>
  <c r="BM2316" i="3"/>
  <c r="BM2315" i="3"/>
  <c r="BM2314" i="3"/>
  <c r="BM2313" i="3"/>
  <c r="BM2312" i="3"/>
  <c r="BM2311" i="3"/>
  <c r="BM2310" i="3"/>
  <c r="BM2309" i="3"/>
  <c r="BM2308" i="3"/>
  <c r="BM2307" i="3"/>
  <c r="BM2306" i="3"/>
  <c r="BM2305" i="3"/>
  <c r="BM2304" i="3"/>
  <c r="BM2303" i="3"/>
  <c r="BM2302" i="3"/>
  <c r="BM2301" i="3"/>
  <c r="BM2300" i="3"/>
  <c r="BM2299" i="3"/>
  <c r="BM2298" i="3"/>
  <c r="BM2297" i="3"/>
  <c r="BM2296" i="3"/>
  <c r="BM2295" i="3"/>
  <c r="BM2294" i="3"/>
  <c r="BM2293" i="3"/>
  <c r="BM2292" i="3"/>
  <c r="BM2291" i="3"/>
  <c r="BM2290" i="3"/>
  <c r="BM2289" i="3"/>
  <c r="BM2288" i="3"/>
  <c r="BM2287" i="3"/>
  <c r="BM2286" i="3"/>
  <c r="BM2285" i="3"/>
  <c r="BM2284" i="3"/>
  <c r="BM2283" i="3"/>
  <c r="BM2282" i="3"/>
  <c r="BM2281" i="3"/>
  <c r="BM2280" i="3"/>
  <c r="BM2279" i="3"/>
  <c r="BM2278" i="3"/>
  <c r="BM2277" i="3"/>
  <c r="BM2276" i="3"/>
  <c r="BM2275" i="3"/>
  <c r="BM2274" i="3"/>
  <c r="BM2273" i="3"/>
  <c r="BM2272" i="3"/>
  <c r="BM2271" i="3"/>
  <c r="BM2270" i="3"/>
  <c r="BM2269" i="3"/>
  <c r="BM2268" i="3"/>
  <c r="BM2267" i="3"/>
  <c r="BM2266" i="3"/>
  <c r="BM2265" i="3"/>
  <c r="BM2264" i="3"/>
  <c r="BM2263" i="3"/>
  <c r="BM2262" i="3"/>
  <c r="BM2261" i="3"/>
  <c r="BM2260" i="3"/>
  <c r="BM2259" i="3"/>
  <c r="BM2258" i="3"/>
  <c r="BM2257" i="3"/>
  <c r="BM2256" i="3"/>
  <c r="BM2255" i="3"/>
  <c r="BM2254" i="3"/>
  <c r="BM2253" i="3"/>
  <c r="BM2252" i="3"/>
  <c r="BM2251" i="3"/>
  <c r="BM2250" i="3"/>
  <c r="BM2249" i="3"/>
  <c r="BM2248" i="3"/>
  <c r="BM2247" i="3"/>
  <c r="BM2246" i="3"/>
  <c r="BM2245" i="3"/>
  <c r="BM2244" i="3"/>
  <c r="BM2243" i="3"/>
  <c r="BM2242" i="3"/>
  <c r="BM2241" i="3"/>
  <c r="BM2240" i="3"/>
  <c r="BM2239" i="3"/>
  <c r="BM2238" i="3"/>
  <c r="BM2237" i="3"/>
  <c r="BM2236" i="3"/>
  <c r="BM2235" i="3"/>
  <c r="BM2234" i="3"/>
  <c r="BM2233" i="3"/>
  <c r="BM2232" i="3"/>
  <c r="BM2231" i="3"/>
  <c r="BM2230" i="3"/>
  <c r="BM2229" i="3"/>
  <c r="BM2228" i="3"/>
  <c r="BM2227" i="3"/>
  <c r="BM2226" i="3"/>
  <c r="BM2225" i="3"/>
  <c r="BM2224" i="3"/>
  <c r="BM2223" i="3"/>
  <c r="BM2222" i="3"/>
  <c r="BM2221" i="3"/>
  <c r="BM2220" i="3"/>
  <c r="BM2219" i="3"/>
  <c r="BM2218" i="3"/>
  <c r="BM2217" i="3"/>
  <c r="BM2216" i="3"/>
  <c r="BM2215" i="3"/>
  <c r="BM2214" i="3"/>
  <c r="BM2213" i="3"/>
  <c r="BM2212" i="3"/>
  <c r="BM2211" i="3"/>
  <c r="BM2210" i="3"/>
  <c r="BM2209" i="3"/>
  <c r="BM2208" i="3"/>
  <c r="BM2207" i="3"/>
  <c r="BM2206" i="3"/>
  <c r="BM2205" i="3"/>
  <c r="BM2204" i="3"/>
  <c r="BM2203" i="3"/>
  <c r="BM2202" i="3"/>
  <c r="BM2201" i="3"/>
  <c r="BM2200" i="3"/>
  <c r="BM2199" i="3"/>
  <c r="BM2198" i="3"/>
  <c r="BM2197" i="3"/>
  <c r="BM2196" i="3"/>
  <c r="BM2195" i="3"/>
  <c r="BM2194" i="3"/>
  <c r="BM2193" i="3"/>
  <c r="BM2192" i="3"/>
  <c r="BM2191" i="3"/>
  <c r="BM2190" i="3"/>
  <c r="BM2189" i="3"/>
  <c r="BM2188" i="3"/>
  <c r="BM2187" i="3"/>
  <c r="BM2186" i="3"/>
  <c r="BM2185" i="3"/>
  <c r="BM2184" i="3"/>
  <c r="BM2183" i="3"/>
  <c r="BM2182" i="3"/>
  <c r="BM2181" i="3"/>
  <c r="BM2180" i="3"/>
  <c r="BM2179" i="3"/>
  <c r="BM2178" i="3"/>
  <c r="BM2177" i="3"/>
  <c r="BM2176" i="3"/>
  <c r="BM2175" i="3"/>
  <c r="BM2174" i="3"/>
  <c r="BM2173" i="3"/>
  <c r="BM2172" i="3"/>
  <c r="BM2171" i="3"/>
  <c r="BM2170" i="3"/>
  <c r="BM2169" i="3"/>
  <c r="BM2168" i="3"/>
  <c r="BM2167" i="3"/>
  <c r="BM2166" i="3"/>
  <c r="BM2165" i="3"/>
  <c r="BM2164" i="3"/>
  <c r="BM2163" i="3"/>
  <c r="BM2162" i="3"/>
  <c r="BM2161" i="3"/>
  <c r="BM2160" i="3"/>
  <c r="BM2159" i="3"/>
  <c r="BM2158" i="3"/>
  <c r="BM2157" i="3"/>
  <c r="BM2156" i="3"/>
  <c r="BM2155" i="3"/>
  <c r="BM2154" i="3"/>
  <c r="BM2153" i="3"/>
  <c r="BM2152" i="3"/>
  <c r="BM2151" i="3"/>
  <c r="BM2150" i="3"/>
  <c r="BM2149" i="3"/>
  <c r="BM2148" i="3"/>
  <c r="BM2147" i="3"/>
  <c r="BM2146" i="3"/>
  <c r="BM2145" i="3"/>
  <c r="BM2144" i="3"/>
  <c r="BM2143" i="3"/>
  <c r="BM2142" i="3"/>
  <c r="BM2141" i="3"/>
  <c r="BM2140" i="3"/>
  <c r="BM2139" i="3"/>
  <c r="BM2138" i="3"/>
  <c r="BM2137" i="3"/>
  <c r="BM2136" i="3"/>
  <c r="BM2135" i="3"/>
  <c r="BM2134" i="3"/>
  <c r="BM2133" i="3"/>
  <c r="BM2132" i="3"/>
  <c r="BM2131" i="3"/>
  <c r="BM2130" i="3"/>
  <c r="BM2129" i="3"/>
  <c r="BM2128" i="3"/>
  <c r="BM2127" i="3"/>
  <c r="BM2126" i="3"/>
  <c r="BM2125" i="3"/>
  <c r="BM2124" i="3"/>
  <c r="BM2123" i="3"/>
  <c r="BM2122" i="3"/>
  <c r="BM2121" i="3"/>
  <c r="BM2120" i="3"/>
  <c r="BM2119" i="3"/>
  <c r="BM2118" i="3"/>
  <c r="BM2117" i="3"/>
  <c r="BM2116" i="3"/>
  <c r="BM2115" i="3"/>
  <c r="BM2114" i="3"/>
  <c r="BM2113" i="3"/>
  <c r="BM2112" i="3"/>
  <c r="BM2111" i="3"/>
  <c r="BM2110" i="3"/>
  <c r="BM2109" i="3"/>
  <c r="BM2108" i="3"/>
  <c r="BM2107" i="3"/>
  <c r="BM2106" i="3"/>
  <c r="BM2105" i="3"/>
  <c r="BM2104" i="3"/>
  <c r="BM2103" i="3"/>
  <c r="BM2102" i="3"/>
  <c r="BM2101" i="3"/>
  <c r="BM2100" i="3"/>
  <c r="BM2099" i="3"/>
  <c r="BM2098" i="3"/>
  <c r="BM2097" i="3"/>
  <c r="BM2096" i="3"/>
  <c r="BM2095" i="3"/>
  <c r="BM2094" i="3"/>
  <c r="BM2093" i="3"/>
  <c r="BM2092" i="3"/>
  <c r="BM2091" i="3"/>
  <c r="BM2090" i="3"/>
  <c r="BM2089" i="3"/>
  <c r="BM2088" i="3"/>
  <c r="BM2087" i="3"/>
  <c r="BM2086" i="3"/>
  <c r="BM2085" i="3"/>
  <c r="BM2084" i="3"/>
  <c r="BM2083" i="3"/>
  <c r="BM2082" i="3"/>
  <c r="BM2081" i="3"/>
  <c r="BM2080" i="3"/>
  <c r="BM2079" i="3"/>
  <c r="BM2078" i="3"/>
  <c r="BM2077" i="3"/>
  <c r="BM2076" i="3"/>
  <c r="BM2075" i="3"/>
  <c r="BM2074" i="3"/>
  <c r="BM2073" i="3"/>
  <c r="BM2072" i="3"/>
  <c r="BM2071" i="3"/>
  <c r="BM2070" i="3"/>
  <c r="BM2069" i="3"/>
  <c r="BM2068" i="3"/>
  <c r="BM2067" i="3"/>
  <c r="BM2066" i="3"/>
  <c r="BM2065" i="3"/>
  <c r="BM2064" i="3"/>
  <c r="BM2063" i="3"/>
  <c r="BM2062" i="3"/>
  <c r="BM2061" i="3"/>
  <c r="BM2060" i="3"/>
  <c r="BM2059" i="3"/>
  <c r="BM2058" i="3"/>
  <c r="BM2057" i="3"/>
  <c r="BM2056" i="3"/>
  <c r="BM2055" i="3"/>
  <c r="BM2054" i="3"/>
  <c r="BM2053" i="3"/>
  <c r="BM2052" i="3"/>
  <c r="BM2051" i="3"/>
  <c r="BM2050" i="3"/>
  <c r="BM2049" i="3"/>
  <c r="BM2048" i="3"/>
  <c r="BM2047" i="3"/>
  <c r="BM2046" i="3"/>
  <c r="BM2045" i="3"/>
  <c r="BM2044" i="3"/>
  <c r="BM2043" i="3"/>
  <c r="BM2042" i="3"/>
  <c r="BM2041" i="3"/>
  <c r="BM2040" i="3"/>
  <c r="BM2039" i="3"/>
  <c r="BM2038" i="3"/>
  <c r="BM2037" i="3"/>
  <c r="BM2036" i="3"/>
  <c r="BM2035" i="3"/>
  <c r="BM2034" i="3"/>
  <c r="BM2033" i="3"/>
  <c r="BM2032" i="3"/>
  <c r="BM2031" i="3"/>
  <c r="BM2030" i="3"/>
  <c r="BM2029" i="3"/>
  <c r="BM2028" i="3"/>
  <c r="BM2027" i="3"/>
  <c r="BM2026" i="3"/>
  <c r="BM2025" i="3"/>
  <c r="BM2024" i="3"/>
  <c r="BM2023" i="3"/>
  <c r="BM2022" i="3"/>
  <c r="BM2021" i="3"/>
  <c r="BM2020" i="3"/>
  <c r="BM2019" i="3"/>
  <c r="BM2018" i="3"/>
  <c r="BM2017" i="3"/>
  <c r="BM2016" i="3"/>
  <c r="BM2015" i="3"/>
  <c r="BM2014" i="3"/>
  <c r="BM2013" i="3"/>
  <c r="BM2012" i="3"/>
  <c r="BM2011" i="3"/>
  <c r="BM2010" i="3"/>
  <c r="BM2009" i="3"/>
  <c r="BM2008" i="3"/>
  <c r="BM2007" i="3"/>
  <c r="BM2006" i="3"/>
  <c r="BM2005" i="3"/>
  <c r="BM2004" i="3"/>
  <c r="BM2003" i="3"/>
  <c r="BM2002" i="3"/>
  <c r="BM2001" i="3"/>
  <c r="BM2000" i="3"/>
  <c r="BM1999" i="3"/>
  <c r="BM1998" i="3"/>
  <c r="BM1997" i="3"/>
  <c r="BM1996" i="3"/>
  <c r="BM1995" i="3"/>
  <c r="BM1994" i="3"/>
  <c r="BM1993" i="3"/>
  <c r="BM1992" i="3"/>
  <c r="BM1991" i="3"/>
  <c r="BM1990" i="3"/>
  <c r="BM1989" i="3"/>
  <c r="BM1988" i="3"/>
  <c r="BM1987" i="3"/>
  <c r="BM1986" i="3"/>
  <c r="BM1985" i="3"/>
  <c r="BM1984" i="3"/>
  <c r="BM1983" i="3"/>
  <c r="BM1982" i="3"/>
  <c r="BM1981" i="3"/>
  <c r="BM1980" i="3"/>
  <c r="BM1979" i="3"/>
  <c r="BM1978" i="3"/>
  <c r="BM1977" i="3"/>
  <c r="BM1976" i="3"/>
  <c r="BM1975" i="3"/>
  <c r="BM1974" i="3"/>
  <c r="BM1973" i="3"/>
  <c r="BM1972" i="3"/>
  <c r="BM1971" i="3"/>
  <c r="BM1970" i="3"/>
  <c r="BM1969" i="3"/>
  <c r="BM1968" i="3"/>
  <c r="BM1967" i="3"/>
  <c r="BM1966" i="3"/>
  <c r="BM1965" i="3"/>
  <c r="BM1964" i="3"/>
  <c r="BM1963" i="3"/>
  <c r="BM1962" i="3"/>
  <c r="BM1961" i="3"/>
  <c r="BM1960" i="3"/>
  <c r="BM1959" i="3"/>
  <c r="BM1958" i="3"/>
  <c r="BM1957" i="3"/>
  <c r="BM1956" i="3"/>
  <c r="BM1955" i="3"/>
  <c r="BM1954" i="3"/>
  <c r="BM1953" i="3"/>
  <c r="BM1952" i="3"/>
  <c r="BM1951" i="3"/>
  <c r="BM1950" i="3"/>
  <c r="BM1949" i="3"/>
  <c r="BM1948" i="3"/>
  <c r="BM1947" i="3"/>
  <c r="BM1946" i="3"/>
  <c r="BM1945" i="3"/>
  <c r="BM1944" i="3"/>
  <c r="BM1943" i="3"/>
  <c r="BM1942" i="3"/>
  <c r="BM1941" i="3"/>
  <c r="BM1940" i="3"/>
  <c r="BM1939" i="3"/>
  <c r="BM1938" i="3"/>
  <c r="BM1937" i="3"/>
  <c r="BM1936" i="3"/>
  <c r="BM1935" i="3"/>
  <c r="BM1934" i="3"/>
  <c r="BM1933" i="3"/>
  <c r="BM1932" i="3"/>
  <c r="BM1931" i="3"/>
  <c r="BM1930" i="3"/>
  <c r="BM1929" i="3"/>
  <c r="BM1928" i="3"/>
  <c r="BM1927" i="3"/>
  <c r="BM1926" i="3"/>
  <c r="BM1925" i="3"/>
  <c r="BM1924" i="3"/>
  <c r="BM1923" i="3"/>
  <c r="BM1922" i="3"/>
  <c r="BM1921" i="3"/>
  <c r="BM1920" i="3"/>
  <c r="BM1919" i="3"/>
  <c r="BM1918" i="3"/>
  <c r="BM1917" i="3"/>
  <c r="BM1916" i="3"/>
  <c r="BM1915" i="3"/>
  <c r="BM1914" i="3"/>
  <c r="BM1913" i="3"/>
  <c r="BM1912" i="3"/>
  <c r="BM1911" i="3"/>
  <c r="BM1910" i="3"/>
  <c r="BM1909" i="3"/>
  <c r="BM1908" i="3"/>
  <c r="BM1907" i="3"/>
  <c r="BM1906" i="3"/>
  <c r="BM1905" i="3"/>
  <c r="BM1904" i="3"/>
  <c r="BM1903" i="3"/>
  <c r="BM1902" i="3"/>
  <c r="BM1901" i="3"/>
  <c r="BM1900" i="3"/>
  <c r="BM1899" i="3"/>
  <c r="BM1898" i="3"/>
  <c r="BM1897" i="3"/>
  <c r="BM1896" i="3"/>
  <c r="BM1895" i="3"/>
  <c r="BM1894" i="3"/>
  <c r="BM1893" i="3"/>
  <c r="BM1892" i="3"/>
  <c r="BM1891" i="3"/>
  <c r="BM1890" i="3"/>
  <c r="BM1889" i="3"/>
  <c r="BM1888" i="3"/>
  <c r="BM1887" i="3"/>
  <c r="BM1886" i="3"/>
  <c r="BM1885" i="3"/>
  <c r="BM1884" i="3"/>
  <c r="BM1883" i="3"/>
  <c r="BM1882" i="3"/>
  <c r="BM1881" i="3"/>
  <c r="BM1880" i="3"/>
  <c r="BM1879" i="3"/>
  <c r="BM1878" i="3"/>
  <c r="BM1877" i="3"/>
  <c r="BM1876" i="3"/>
  <c r="BM1875" i="3"/>
  <c r="BM1874" i="3"/>
  <c r="BM1873" i="3"/>
  <c r="BM1872" i="3"/>
  <c r="BM1871" i="3"/>
  <c r="BM1870" i="3"/>
  <c r="BM1869" i="3"/>
  <c r="BM1868" i="3"/>
  <c r="BM1867" i="3"/>
  <c r="BM1866" i="3"/>
  <c r="BM1865" i="3"/>
  <c r="BM1864" i="3"/>
  <c r="BM1863" i="3"/>
  <c r="BM1862" i="3"/>
  <c r="BM1861" i="3"/>
  <c r="BM1860" i="3"/>
  <c r="BM1859" i="3"/>
  <c r="BM1858" i="3"/>
  <c r="BM1857" i="3"/>
  <c r="BM1856" i="3"/>
  <c r="BM1855" i="3"/>
  <c r="BM1854" i="3"/>
  <c r="BM1853" i="3"/>
  <c r="BM1852" i="3"/>
  <c r="BM1851" i="3"/>
  <c r="BM1850" i="3"/>
  <c r="BM1849" i="3"/>
  <c r="BM1848" i="3"/>
  <c r="BM1847" i="3"/>
  <c r="BM1846" i="3"/>
  <c r="BM1845" i="3"/>
  <c r="BM1844" i="3"/>
  <c r="BM1843" i="3"/>
  <c r="BM1842" i="3"/>
  <c r="BM1841" i="3"/>
  <c r="BM1840" i="3"/>
  <c r="BM1839" i="3"/>
  <c r="BM1838" i="3"/>
  <c r="BM1837" i="3"/>
  <c r="BM1836" i="3"/>
  <c r="BM1835" i="3"/>
  <c r="BM1834" i="3"/>
  <c r="BM1833" i="3"/>
  <c r="BM1832" i="3"/>
  <c r="BM1831" i="3"/>
  <c r="BM1830" i="3"/>
  <c r="BM1829" i="3"/>
  <c r="BM1828" i="3"/>
  <c r="BM1827" i="3"/>
  <c r="BM1826" i="3"/>
  <c r="BM1825" i="3"/>
  <c r="BM1824" i="3"/>
  <c r="BM1823" i="3"/>
  <c r="BM1822" i="3"/>
  <c r="BM1821" i="3"/>
  <c r="BM1820" i="3"/>
  <c r="BM1819" i="3"/>
  <c r="BM1818" i="3"/>
  <c r="BM1817" i="3"/>
  <c r="BM1816" i="3"/>
  <c r="BM1815" i="3"/>
  <c r="BM1814" i="3"/>
  <c r="BM1813" i="3"/>
  <c r="BM1812" i="3"/>
  <c r="BM1811" i="3"/>
  <c r="BM1810" i="3"/>
  <c r="BM1809" i="3"/>
  <c r="BM1808" i="3"/>
  <c r="BM1807" i="3"/>
  <c r="BM1806" i="3"/>
  <c r="BM1805" i="3"/>
  <c r="BM1804" i="3"/>
  <c r="BM1803" i="3"/>
  <c r="BM1802" i="3"/>
  <c r="BM1801" i="3"/>
  <c r="BM1800" i="3"/>
  <c r="BM1799" i="3"/>
  <c r="BM1798" i="3"/>
  <c r="BM1797" i="3"/>
  <c r="BM1796" i="3"/>
  <c r="BM1795" i="3"/>
  <c r="BM1794" i="3"/>
  <c r="BM1793" i="3"/>
  <c r="BM1792" i="3"/>
  <c r="BM1791" i="3"/>
  <c r="BM1790" i="3"/>
  <c r="BM1789" i="3"/>
  <c r="BM1788" i="3"/>
  <c r="BM1787" i="3"/>
  <c r="BM1786" i="3"/>
  <c r="BM1785" i="3"/>
  <c r="BM1784" i="3"/>
  <c r="BM1783" i="3"/>
  <c r="BM1782" i="3"/>
  <c r="BM1781" i="3"/>
  <c r="BM1780" i="3"/>
  <c r="BM1779" i="3"/>
  <c r="BM1778" i="3"/>
  <c r="BM1777" i="3"/>
  <c r="BM1776" i="3"/>
  <c r="BM1775" i="3"/>
  <c r="BM1774" i="3"/>
  <c r="BM1773" i="3"/>
  <c r="BM1772" i="3"/>
  <c r="BM1771" i="3"/>
  <c r="BM1770" i="3"/>
  <c r="BM1769" i="3"/>
  <c r="BM1768" i="3"/>
  <c r="BM1767" i="3"/>
  <c r="BM1766" i="3"/>
  <c r="BM1765" i="3"/>
  <c r="BM1764" i="3"/>
  <c r="BM1763" i="3"/>
  <c r="BM1762" i="3"/>
  <c r="BM1761" i="3"/>
  <c r="BM1760" i="3"/>
  <c r="BM1759" i="3"/>
  <c r="BM1758" i="3"/>
  <c r="BM1757" i="3"/>
  <c r="BM1756" i="3"/>
  <c r="BM1755" i="3"/>
  <c r="BM1754" i="3"/>
  <c r="BM1753" i="3"/>
  <c r="BM1752" i="3"/>
  <c r="BM1751" i="3"/>
  <c r="BM1750" i="3"/>
  <c r="BM1749" i="3"/>
  <c r="BM1748" i="3"/>
  <c r="BM1747" i="3"/>
  <c r="BM1746" i="3"/>
  <c r="BM1745" i="3"/>
  <c r="BM1744" i="3"/>
  <c r="BM1743" i="3"/>
  <c r="BM1742" i="3"/>
  <c r="BM1741" i="3"/>
  <c r="BM1740" i="3"/>
  <c r="BM1739" i="3"/>
  <c r="BM1738" i="3"/>
  <c r="BM1737" i="3"/>
  <c r="BM1736" i="3"/>
  <c r="BM1735" i="3"/>
  <c r="BM1734" i="3"/>
  <c r="BM1733" i="3"/>
  <c r="BM1732" i="3"/>
  <c r="BM1731" i="3"/>
  <c r="BM1730" i="3"/>
  <c r="BM1729" i="3"/>
  <c r="BM1728" i="3"/>
  <c r="BM1727" i="3"/>
  <c r="BM1726" i="3"/>
  <c r="BM1725" i="3"/>
  <c r="BM1724" i="3"/>
  <c r="BM1723" i="3"/>
  <c r="BM1722" i="3"/>
  <c r="BM1721" i="3"/>
  <c r="BM1720" i="3"/>
  <c r="BM1719" i="3"/>
  <c r="BM1718" i="3"/>
  <c r="BM1717" i="3"/>
  <c r="BM1716" i="3"/>
  <c r="BM1715" i="3"/>
  <c r="BM1714" i="3"/>
  <c r="BM1713" i="3"/>
  <c r="BM1712" i="3"/>
  <c r="BM1711" i="3"/>
  <c r="BM1710" i="3"/>
  <c r="BM1709" i="3"/>
  <c r="BM1708" i="3"/>
  <c r="BM1707" i="3"/>
  <c r="BM1706" i="3"/>
  <c r="BM1705" i="3"/>
  <c r="BM1704" i="3"/>
  <c r="BM1703" i="3"/>
  <c r="BM1702" i="3"/>
  <c r="BM1701" i="3"/>
  <c r="BM1700" i="3"/>
  <c r="BM1699" i="3"/>
  <c r="BM1698" i="3"/>
  <c r="BM1697" i="3"/>
  <c r="BM1696" i="3"/>
  <c r="BM1695" i="3"/>
  <c r="BM1694" i="3"/>
  <c r="BM1693" i="3"/>
  <c r="BM1692" i="3"/>
  <c r="BM1691" i="3"/>
  <c r="BM1690" i="3"/>
  <c r="BM1689" i="3"/>
  <c r="BM1688" i="3"/>
  <c r="BM1687" i="3"/>
  <c r="BM1686" i="3"/>
  <c r="BM1685" i="3"/>
  <c r="BM1684" i="3"/>
  <c r="BM1683" i="3"/>
  <c r="BM1682" i="3"/>
  <c r="BM1681" i="3"/>
  <c r="BM1680" i="3"/>
  <c r="BM1679" i="3"/>
  <c r="BM1678" i="3"/>
  <c r="BM1677" i="3"/>
  <c r="BM1676" i="3"/>
  <c r="BM1675" i="3"/>
  <c r="BM1674" i="3"/>
  <c r="BM1673" i="3"/>
  <c r="BM1672" i="3"/>
  <c r="BM1671" i="3"/>
  <c r="BM1670" i="3"/>
  <c r="BM1669" i="3"/>
  <c r="BM1668" i="3"/>
  <c r="BM1667" i="3"/>
  <c r="BM1666" i="3"/>
  <c r="BM1665" i="3"/>
  <c r="BM1664" i="3"/>
  <c r="BM1663" i="3"/>
  <c r="BM1662" i="3"/>
  <c r="BM1661" i="3"/>
  <c r="BM1660" i="3"/>
  <c r="BM1659" i="3"/>
  <c r="BM1658" i="3"/>
  <c r="BM1657" i="3"/>
  <c r="BM1656" i="3"/>
  <c r="BM1655" i="3"/>
  <c r="BM1654" i="3"/>
  <c r="BM1653" i="3"/>
  <c r="BM1652" i="3"/>
  <c r="BM1651" i="3"/>
  <c r="BM1650" i="3"/>
  <c r="BM1649" i="3"/>
  <c r="BM1648" i="3"/>
  <c r="BM1647" i="3"/>
  <c r="BM1646" i="3"/>
  <c r="BM1645" i="3"/>
  <c r="BM1644" i="3"/>
  <c r="BM1643" i="3"/>
  <c r="BM1642" i="3"/>
  <c r="BM1641" i="3"/>
  <c r="BM1640" i="3"/>
  <c r="BM1639" i="3"/>
  <c r="BM1638" i="3"/>
  <c r="BM1637" i="3"/>
  <c r="BM1636" i="3"/>
  <c r="BM1635" i="3"/>
  <c r="BM1634" i="3"/>
  <c r="BM1633" i="3"/>
  <c r="BM1632" i="3"/>
  <c r="BM1631" i="3"/>
  <c r="BM1630" i="3"/>
  <c r="BM1629" i="3"/>
  <c r="BM1628" i="3"/>
  <c r="BM1627" i="3"/>
  <c r="BM1626" i="3"/>
  <c r="BM1625" i="3"/>
  <c r="BM1624" i="3"/>
  <c r="BM1623" i="3"/>
  <c r="BM1622" i="3"/>
  <c r="BM1621" i="3"/>
  <c r="BM1620" i="3"/>
  <c r="BM1619" i="3"/>
  <c r="BM1618" i="3"/>
  <c r="BM1617" i="3"/>
  <c r="BM1616" i="3"/>
  <c r="BM1615" i="3"/>
  <c r="BM1614" i="3"/>
  <c r="BM1613" i="3"/>
  <c r="BM1612" i="3"/>
  <c r="BM1611" i="3"/>
  <c r="BM1610" i="3"/>
  <c r="BM1609" i="3"/>
  <c r="BM1608" i="3"/>
  <c r="BM1607" i="3"/>
  <c r="BM1606" i="3"/>
  <c r="BM1605" i="3"/>
  <c r="BM1604" i="3"/>
  <c r="BM1603" i="3"/>
  <c r="BM1602" i="3"/>
  <c r="BM1601" i="3"/>
  <c r="BM1600" i="3"/>
  <c r="BM1599" i="3"/>
  <c r="BM1598" i="3"/>
  <c r="BM1597" i="3"/>
  <c r="BM1596" i="3"/>
  <c r="BM1595" i="3"/>
  <c r="BM1594" i="3"/>
  <c r="BM1593" i="3"/>
  <c r="BM1592" i="3"/>
  <c r="BM1591" i="3"/>
  <c r="BM1590" i="3"/>
  <c r="BM1589" i="3"/>
  <c r="BM1588" i="3"/>
  <c r="BM1587" i="3"/>
  <c r="BM1586" i="3"/>
  <c r="BM1585" i="3"/>
  <c r="BM1584" i="3"/>
  <c r="BM1583" i="3"/>
  <c r="BM1582" i="3"/>
  <c r="BM1581" i="3"/>
  <c r="BM1580" i="3"/>
  <c r="BM1579" i="3"/>
  <c r="BM1578" i="3"/>
  <c r="BM1577" i="3"/>
  <c r="BM1576" i="3"/>
  <c r="BM1575" i="3"/>
  <c r="BM1574" i="3"/>
  <c r="BM1573" i="3"/>
  <c r="BM1572" i="3"/>
  <c r="BM1571" i="3"/>
  <c r="BM1570" i="3"/>
  <c r="BM1569" i="3"/>
  <c r="BM1568" i="3"/>
  <c r="BM1567" i="3"/>
  <c r="BM1566" i="3"/>
  <c r="BM1565" i="3"/>
  <c r="BM1564" i="3"/>
  <c r="BM1563" i="3"/>
  <c r="BM1562" i="3"/>
  <c r="BM1561" i="3"/>
  <c r="BM1560" i="3"/>
  <c r="BM1559" i="3"/>
  <c r="BM1558" i="3"/>
  <c r="BM1557" i="3"/>
  <c r="BM1556" i="3"/>
  <c r="BM1555" i="3"/>
  <c r="BM1554" i="3"/>
  <c r="BM1553" i="3"/>
  <c r="BM1552" i="3"/>
  <c r="BM1551" i="3"/>
  <c r="BM1550" i="3"/>
  <c r="BM1549" i="3"/>
  <c r="BM1548" i="3"/>
  <c r="BM1547" i="3"/>
  <c r="BM1546" i="3"/>
  <c r="BM1545" i="3"/>
  <c r="BM1544" i="3"/>
  <c r="BM1543" i="3"/>
  <c r="BM1542" i="3"/>
  <c r="BM1541" i="3"/>
  <c r="BM1540" i="3"/>
  <c r="BM1539" i="3"/>
  <c r="BM1538" i="3"/>
  <c r="BM1537" i="3"/>
  <c r="BM1536" i="3"/>
  <c r="BM1535" i="3"/>
  <c r="BM1534" i="3"/>
  <c r="BM1533" i="3"/>
  <c r="BM1532" i="3"/>
  <c r="BM1531" i="3"/>
  <c r="BM1530" i="3"/>
  <c r="BM1529" i="3"/>
  <c r="BM1528" i="3"/>
  <c r="BM1527" i="3"/>
  <c r="BM1526" i="3"/>
  <c r="BM1525" i="3"/>
  <c r="BM1524" i="3"/>
  <c r="BM1523" i="3"/>
  <c r="BM1522" i="3"/>
  <c r="BM1521" i="3"/>
  <c r="BM1520" i="3"/>
  <c r="BM1519" i="3"/>
  <c r="BM1518" i="3"/>
  <c r="BM1517" i="3"/>
  <c r="BM1516" i="3"/>
  <c r="BM1515" i="3"/>
  <c r="BM1514" i="3"/>
  <c r="BM1513" i="3"/>
  <c r="BM1512" i="3"/>
  <c r="BM1511" i="3"/>
  <c r="BM1510" i="3"/>
  <c r="BM1509" i="3"/>
  <c r="BM1508" i="3"/>
  <c r="BM1507" i="3"/>
  <c r="BM1506" i="3"/>
  <c r="BM1505" i="3"/>
  <c r="BM1504" i="3"/>
  <c r="BM1503" i="3"/>
  <c r="BM1502" i="3"/>
  <c r="BM1501" i="3"/>
  <c r="BM1500" i="3"/>
  <c r="BM1499" i="3"/>
  <c r="BM1498" i="3"/>
  <c r="BM1497" i="3"/>
  <c r="BM1496" i="3"/>
  <c r="BM1495" i="3"/>
  <c r="BM1494" i="3"/>
  <c r="BM1493" i="3"/>
  <c r="BM1492" i="3"/>
  <c r="BM1491" i="3"/>
  <c r="BM1490" i="3"/>
  <c r="BM1489" i="3"/>
  <c r="BM1488" i="3"/>
  <c r="BM1487" i="3"/>
  <c r="BM1486" i="3"/>
  <c r="BM1485" i="3"/>
  <c r="BM1484" i="3"/>
  <c r="BM1483" i="3"/>
  <c r="BM1482" i="3"/>
  <c r="BM1481" i="3"/>
  <c r="BM1480" i="3"/>
  <c r="BM1479" i="3"/>
  <c r="BM1478" i="3"/>
  <c r="BM1477" i="3"/>
  <c r="BM1476" i="3"/>
  <c r="BM1475" i="3"/>
  <c r="BM1474" i="3"/>
  <c r="BM1473" i="3"/>
  <c r="BM1472" i="3"/>
  <c r="BM1471" i="3"/>
  <c r="BM1470" i="3"/>
  <c r="BM1469" i="3"/>
  <c r="BM1468" i="3"/>
  <c r="BM1467" i="3"/>
  <c r="BM1466" i="3"/>
  <c r="BM1465" i="3"/>
  <c r="BM1464" i="3"/>
  <c r="BM1463" i="3"/>
  <c r="BM1462" i="3"/>
  <c r="BM1461" i="3"/>
  <c r="BM1460" i="3"/>
  <c r="BM1459" i="3"/>
  <c r="BM1458" i="3"/>
  <c r="BM1457" i="3"/>
  <c r="BM1456" i="3"/>
  <c r="BM1455" i="3"/>
  <c r="BM1454" i="3"/>
  <c r="BM1453" i="3"/>
  <c r="BM1452" i="3"/>
  <c r="BM1451" i="3"/>
  <c r="BM1450" i="3"/>
  <c r="BM1449" i="3"/>
  <c r="BM1448" i="3"/>
  <c r="BM1447" i="3"/>
  <c r="BM1446" i="3"/>
  <c r="BM1445" i="3"/>
  <c r="BM1444" i="3"/>
  <c r="BM1443" i="3"/>
  <c r="BM1442" i="3"/>
  <c r="BM1441" i="3"/>
  <c r="BM1440" i="3"/>
  <c r="BM1439" i="3"/>
  <c r="BM1438" i="3"/>
  <c r="BM1437" i="3"/>
  <c r="BM1436" i="3"/>
  <c r="BM1435" i="3"/>
  <c r="BM1434" i="3"/>
  <c r="BM1433" i="3"/>
  <c r="BM1432" i="3"/>
  <c r="BM1431" i="3"/>
  <c r="BM1430" i="3"/>
  <c r="BM1429" i="3"/>
  <c r="BM1428" i="3"/>
  <c r="BM1427" i="3"/>
  <c r="BM1426" i="3"/>
  <c r="BM1425" i="3"/>
  <c r="BM1424" i="3"/>
  <c r="BM1423" i="3"/>
  <c r="BM1422" i="3"/>
  <c r="BM1421" i="3"/>
  <c r="BM1420" i="3"/>
  <c r="BM1419" i="3"/>
  <c r="BM1418" i="3"/>
  <c r="BM1417" i="3"/>
  <c r="BM1416" i="3"/>
  <c r="BM1415" i="3"/>
  <c r="BM1414" i="3"/>
  <c r="BM1413" i="3"/>
  <c r="BM1412" i="3"/>
  <c r="BM1411" i="3"/>
  <c r="BM1410" i="3"/>
  <c r="BM1409" i="3"/>
  <c r="BM1408" i="3"/>
  <c r="BM1407" i="3"/>
  <c r="BM1406" i="3"/>
  <c r="BM1405" i="3"/>
  <c r="BM1404" i="3"/>
  <c r="BM1403" i="3"/>
  <c r="BM1402" i="3"/>
  <c r="BM1401" i="3"/>
  <c r="BM1400" i="3"/>
  <c r="BM1399" i="3"/>
  <c r="BM1398" i="3"/>
  <c r="BM1397" i="3"/>
  <c r="BM1396" i="3"/>
  <c r="BM1395" i="3"/>
  <c r="BM1394" i="3"/>
  <c r="BM1393" i="3"/>
  <c r="BM1392" i="3"/>
  <c r="BM1391" i="3"/>
  <c r="BM1390" i="3"/>
  <c r="BM1389" i="3"/>
  <c r="BM1388" i="3"/>
  <c r="BM1387" i="3"/>
  <c r="BM1386" i="3"/>
  <c r="BM1385" i="3"/>
  <c r="BM1384" i="3"/>
  <c r="BM1383" i="3"/>
  <c r="BM1382" i="3"/>
  <c r="BM1381" i="3"/>
  <c r="BM1380" i="3"/>
  <c r="BM1379" i="3"/>
  <c r="BM1378" i="3"/>
  <c r="BM1377" i="3"/>
  <c r="BM1376" i="3"/>
  <c r="BM1375" i="3"/>
  <c r="BM1374" i="3"/>
  <c r="BM1373" i="3"/>
  <c r="BM1372" i="3"/>
  <c r="BM1371" i="3"/>
  <c r="BM1370" i="3"/>
  <c r="BM1369" i="3"/>
  <c r="BM1368" i="3"/>
  <c r="BM1367" i="3"/>
  <c r="BM1366" i="3"/>
  <c r="BM1365" i="3"/>
  <c r="BM1364" i="3"/>
  <c r="BM1363" i="3"/>
  <c r="BM1362" i="3"/>
  <c r="BM1361" i="3"/>
  <c r="BM1360" i="3"/>
  <c r="BM1359" i="3"/>
  <c r="BM1358" i="3"/>
  <c r="BM1357" i="3"/>
  <c r="BM1356" i="3"/>
  <c r="BM1355" i="3"/>
  <c r="BM1354" i="3"/>
  <c r="BM1353" i="3"/>
  <c r="BM1352" i="3"/>
  <c r="BM1351" i="3"/>
  <c r="BM1350" i="3"/>
  <c r="BM1349" i="3"/>
  <c r="BM1348" i="3"/>
  <c r="BM1347" i="3"/>
  <c r="BM1346" i="3"/>
  <c r="BM1345" i="3"/>
  <c r="BM1344" i="3"/>
  <c r="BM1343" i="3"/>
  <c r="BM1342" i="3"/>
  <c r="BM1341" i="3"/>
  <c r="BM1340" i="3"/>
  <c r="BM1339" i="3"/>
  <c r="BM1338" i="3"/>
  <c r="BM1337" i="3"/>
  <c r="BM1336" i="3"/>
  <c r="BM1335" i="3"/>
  <c r="BM1334" i="3"/>
  <c r="BM1333" i="3"/>
  <c r="BM1332" i="3"/>
  <c r="BM1331" i="3"/>
  <c r="BM1330" i="3"/>
  <c r="BM1329" i="3"/>
  <c r="BM1328" i="3"/>
  <c r="BM1327" i="3"/>
  <c r="BM1326" i="3"/>
  <c r="BM1325" i="3"/>
  <c r="BM1324" i="3"/>
  <c r="BM1323" i="3"/>
  <c r="BM1322" i="3"/>
  <c r="BM1321" i="3"/>
  <c r="BM1320" i="3"/>
  <c r="BM1319" i="3"/>
  <c r="BM1318" i="3"/>
  <c r="BM1317" i="3"/>
  <c r="BM1316" i="3"/>
  <c r="BM1315" i="3"/>
  <c r="BM1314" i="3"/>
  <c r="BM1313" i="3"/>
  <c r="BM1312" i="3"/>
  <c r="BM1311" i="3"/>
  <c r="BM1310" i="3"/>
  <c r="BM1309" i="3"/>
  <c r="BM1308" i="3"/>
  <c r="BM1307" i="3"/>
  <c r="BM1306" i="3"/>
  <c r="BM1305" i="3"/>
  <c r="BM1304" i="3"/>
  <c r="BM1303" i="3"/>
  <c r="BM1302" i="3"/>
  <c r="BM1301" i="3"/>
  <c r="BM1300" i="3"/>
  <c r="BM1299" i="3"/>
  <c r="BM1298" i="3"/>
  <c r="BM1297" i="3"/>
  <c r="BM1296" i="3"/>
  <c r="BM1295" i="3"/>
  <c r="BM1294" i="3"/>
  <c r="BM1293" i="3"/>
  <c r="BM1292" i="3"/>
  <c r="BM1291" i="3"/>
  <c r="BM1290" i="3"/>
  <c r="BM1289" i="3"/>
  <c r="BM1288" i="3"/>
  <c r="BM1287" i="3"/>
  <c r="BM1286" i="3"/>
  <c r="BM1285" i="3"/>
  <c r="BM1284" i="3"/>
  <c r="BM1283" i="3"/>
  <c r="BM1282" i="3"/>
  <c r="BM1281" i="3"/>
  <c r="BM1280" i="3"/>
  <c r="BM1279" i="3"/>
  <c r="BM1278" i="3"/>
  <c r="BM1277" i="3"/>
  <c r="BM1276" i="3"/>
  <c r="BM1275" i="3"/>
  <c r="BM1274" i="3"/>
  <c r="BM1273" i="3"/>
  <c r="BM1272" i="3"/>
  <c r="BM1271" i="3"/>
  <c r="BM1270" i="3"/>
  <c r="BM1269" i="3"/>
  <c r="BM1268" i="3"/>
  <c r="BM1267" i="3"/>
  <c r="BM1266" i="3"/>
  <c r="BM1265" i="3"/>
  <c r="BM1264" i="3"/>
  <c r="BM1263" i="3"/>
  <c r="BM1262" i="3"/>
  <c r="BM1261" i="3"/>
  <c r="BM1260" i="3"/>
  <c r="BM1259" i="3"/>
  <c r="BM1258" i="3"/>
  <c r="BM1257" i="3"/>
  <c r="BM1256" i="3"/>
  <c r="BM1255" i="3"/>
  <c r="BM1254" i="3"/>
  <c r="BM1253" i="3"/>
  <c r="BM1252" i="3"/>
  <c r="BM1251" i="3"/>
  <c r="BM1250" i="3"/>
  <c r="BM1249" i="3"/>
  <c r="BM1248" i="3"/>
  <c r="BM1247" i="3"/>
  <c r="BM1246" i="3"/>
  <c r="BM1245" i="3"/>
  <c r="BM1244" i="3"/>
  <c r="BM1243" i="3"/>
  <c r="BM1242" i="3"/>
  <c r="BM1241" i="3"/>
  <c r="BM1240" i="3"/>
  <c r="BM1239" i="3"/>
  <c r="BM1238" i="3"/>
  <c r="BM1237" i="3"/>
  <c r="BM1236" i="3"/>
  <c r="BM1235" i="3"/>
  <c r="BM1234" i="3"/>
  <c r="BM1233" i="3"/>
  <c r="BM1232" i="3"/>
  <c r="BM1231" i="3"/>
  <c r="BM1230" i="3"/>
  <c r="BM1229" i="3"/>
  <c r="BM1228" i="3"/>
  <c r="BM1227" i="3"/>
  <c r="BM1226" i="3"/>
  <c r="BM1225" i="3"/>
  <c r="BM1224" i="3"/>
  <c r="BM1223" i="3"/>
  <c r="BM1222" i="3"/>
  <c r="BM1221" i="3"/>
  <c r="BM1220" i="3"/>
  <c r="BM1219" i="3"/>
  <c r="BM1218" i="3"/>
  <c r="BM1217" i="3"/>
  <c r="BM1216" i="3"/>
  <c r="BM1215" i="3"/>
  <c r="BM1214" i="3"/>
  <c r="BM1213" i="3"/>
  <c r="BM1212" i="3"/>
  <c r="BM1211" i="3"/>
  <c r="BM1210" i="3"/>
  <c r="BM1209" i="3"/>
  <c r="BM1208" i="3"/>
  <c r="BM1207" i="3"/>
  <c r="BM1206" i="3"/>
  <c r="BM1205" i="3"/>
  <c r="BM1204" i="3"/>
  <c r="BM1203" i="3"/>
  <c r="BM1202" i="3"/>
  <c r="BM1201" i="3"/>
  <c r="BM1200" i="3"/>
  <c r="BM1199" i="3"/>
  <c r="BM1198" i="3"/>
  <c r="BM1197" i="3"/>
  <c r="BM1196" i="3"/>
  <c r="BM1195" i="3"/>
  <c r="BM1194" i="3"/>
  <c r="BM1193" i="3"/>
  <c r="BM1192" i="3"/>
  <c r="BM1191" i="3"/>
  <c r="BM1190" i="3"/>
  <c r="BM1189" i="3"/>
  <c r="BM1188" i="3"/>
  <c r="BM1187" i="3"/>
  <c r="BM1186" i="3"/>
  <c r="BM1185" i="3"/>
  <c r="BM1184" i="3"/>
  <c r="BM1183" i="3"/>
  <c r="BM1182" i="3"/>
  <c r="BM1181" i="3"/>
  <c r="BM1180" i="3"/>
  <c r="BM1179" i="3"/>
  <c r="BM1178" i="3"/>
  <c r="BM1177" i="3"/>
  <c r="BM1176" i="3"/>
  <c r="BM1175" i="3"/>
  <c r="BM1174" i="3"/>
  <c r="BM1173" i="3"/>
  <c r="BM1172" i="3"/>
  <c r="BM1171" i="3"/>
  <c r="BM1170" i="3"/>
  <c r="BM1169" i="3"/>
  <c r="BM1168" i="3"/>
  <c r="BM1167" i="3"/>
  <c r="BM1166" i="3"/>
  <c r="BM1165" i="3"/>
  <c r="BM1164" i="3"/>
  <c r="BM1163" i="3"/>
  <c r="BM1162" i="3"/>
  <c r="BM1161" i="3"/>
  <c r="BM1160" i="3"/>
  <c r="BM1159" i="3"/>
  <c r="BM1158" i="3"/>
  <c r="BM1157" i="3"/>
  <c r="BM1156" i="3"/>
  <c r="BM1155" i="3"/>
  <c r="BM1154" i="3"/>
  <c r="BM1153" i="3"/>
  <c r="BM1152" i="3"/>
  <c r="BM1151" i="3"/>
  <c r="BM1150" i="3"/>
  <c r="BM1149" i="3"/>
  <c r="BM1148" i="3"/>
  <c r="BM1147" i="3"/>
  <c r="BM1146" i="3"/>
  <c r="BM1145" i="3"/>
  <c r="BM1144" i="3"/>
  <c r="BM1143" i="3"/>
  <c r="BM1142" i="3"/>
  <c r="BM1141" i="3"/>
  <c r="BM1140" i="3"/>
  <c r="BM1139" i="3"/>
  <c r="BM1138" i="3"/>
  <c r="BM1137" i="3"/>
  <c r="BM1136" i="3"/>
  <c r="BM1135" i="3"/>
  <c r="BM1134" i="3"/>
  <c r="BM1133" i="3"/>
  <c r="BM1132" i="3"/>
  <c r="BM1131" i="3"/>
  <c r="BM1130" i="3"/>
  <c r="BM1129" i="3"/>
  <c r="BM1128" i="3"/>
  <c r="BM1127" i="3"/>
  <c r="BM1126" i="3"/>
  <c r="BM1125" i="3"/>
  <c r="BM1124" i="3"/>
  <c r="BM1123" i="3"/>
  <c r="BM1122" i="3"/>
  <c r="BM1121" i="3"/>
  <c r="BM1120" i="3"/>
  <c r="BM1119" i="3"/>
  <c r="BM1118" i="3"/>
  <c r="BM1117" i="3"/>
  <c r="BM1116" i="3"/>
  <c r="BM1115" i="3"/>
  <c r="BM1114" i="3"/>
  <c r="BM1113" i="3"/>
  <c r="BM1112" i="3"/>
  <c r="BM1111" i="3"/>
  <c r="BM1110" i="3"/>
  <c r="BM1109" i="3"/>
  <c r="BM1108" i="3"/>
  <c r="BM1107" i="3"/>
  <c r="BM1106" i="3"/>
  <c r="BM1105" i="3"/>
  <c r="BM1104" i="3"/>
  <c r="BM1103" i="3"/>
  <c r="BM1102" i="3"/>
  <c r="BM1101" i="3"/>
  <c r="BM1100" i="3"/>
  <c r="BM1099" i="3"/>
  <c r="BM1098" i="3"/>
  <c r="BM1097" i="3"/>
  <c r="BM1096" i="3"/>
  <c r="BM1095" i="3"/>
  <c r="BM1094" i="3"/>
  <c r="BM1093" i="3"/>
  <c r="BM1092" i="3"/>
  <c r="BM1091" i="3"/>
  <c r="BM1090" i="3"/>
  <c r="BM1089" i="3"/>
  <c r="BM1088" i="3"/>
  <c r="BM1087" i="3"/>
  <c r="BM1086" i="3"/>
  <c r="BM1085" i="3"/>
  <c r="BM1084" i="3"/>
  <c r="BM1083" i="3"/>
  <c r="BM1082" i="3"/>
  <c r="BM1081" i="3"/>
  <c r="BM1080" i="3"/>
  <c r="BM1079" i="3"/>
  <c r="BM1078" i="3"/>
  <c r="BM1077" i="3"/>
  <c r="BM1076" i="3"/>
  <c r="BM1075" i="3"/>
  <c r="BM1074" i="3"/>
  <c r="BM1073" i="3"/>
  <c r="BM1072" i="3"/>
  <c r="BM1071" i="3"/>
  <c r="BM1070" i="3"/>
  <c r="BM1069" i="3"/>
  <c r="BM1068" i="3"/>
  <c r="BM1067" i="3"/>
  <c r="BM1066" i="3"/>
  <c r="BM1065" i="3"/>
  <c r="BM1064" i="3"/>
  <c r="BM1063" i="3"/>
  <c r="BM1062" i="3"/>
  <c r="BM1061" i="3"/>
  <c r="BM1060" i="3"/>
  <c r="BM1059" i="3"/>
  <c r="BM1058" i="3"/>
  <c r="BM1057" i="3"/>
  <c r="BM1056" i="3"/>
  <c r="BM1055" i="3"/>
  <c r="BM1054" i="3"/>
  <c r="BM1053" i="3"/>
  <c r="BM1052" i="3"/>
  <c r="BM1051" i="3"/>
  <c r="BM1050" i="3"/>
  <c r="BM1049" i="3"/>
  <c r="BM1048" i="3"/>
  <c r="BM1047" i="3"/>
  <c r="BM1046" i="3"/>
  <c r="BM1045" i="3"/>
  <c r="BM1044" i="3"/>
  <c r="BM1043" i="3"/>
  <c r="BM1042" i="3"/>
  <c r="BM1041" i="3"/>
  <c r="BM1040" i="3"/>
  <c r="BM1039" i="3"/>
  <c r="BM1038" i="3"/>
  <c r="BM1037" i="3"/>
  <c r="BM1036" i="3"/>
  <c r="BM1035" i="3"/>
  <c r="BM1034" i="3"/>
  <c r="BM1033" i="3"/>
  <c r="BM1032" i="3"/>
  <c r="BM1031" i="3"/>
  <c r="BM1030" i="3"/>
  <c r="BM1029" i="3"/>
  <c r="BM1028" i="3"/>
  <c r="BM1027" i="3"/>
  <c r="BM1026" i="3"/>
  <c r="BM1025" i="3"/>
  <c r="BM1024" i="3"/>
  <c r="BM1023" i="3"/>
  <c r="BM1022" i="3"/>
  <c r="BM1021" i="3"/>
  <c r="BM1020" i="3"/>
  <c r="BM1019" i="3"/>
  <c r="BM1018" i="3"/>
  <c r="BM1017" i="3"/>
  <c r="BM1016" i="3"/>
  <c r="BM1015" i="3"/>
  <c r="BM1014" i="3"/>
  <c r="BM1013" i="3"/>
  <c r="BM1012" i="3"/>
  <c r="BM1011" i="3"/>
  <c r="BM1010" i="3"/>
  <c r="BM1009" i="3"/>
  <c r="BM1008" i="3"/>
  <c r="BM1007" i="3"/>
  <c r="BM1006" i="3"/>
  <c r="BM1005" i="3"/>
  <c r="BM1004" i="3"/>
  <c r="BM1003" i="3"/>
  <c r="BM1002" i="3"/>
  <c r="BM1001" i="3"/>
  <c r="BM1000" i="3"/>
  <c r="BM999" i="3"/>
  <c r="BM998" i="3"/>
  <c r="BM997" i="3"/>
  <c r="BM996" i="3"/>
  <c r="BM995" i="3"/>
  <c r="BM994" i="3"/>
  <c r="BM993" i="3"/>
  <c r="BM992" i="3"/>
  <c r="BM991" i="3"/>
  <c r="BM990" i="3"/>
  <c r="BM989" i="3"/>
  <c r="BM988" i="3"/>
  <c r="BM987" i="3"/>
  <c r="BM986" i="3"/>
  <c r="BM985" i="3"/>
  <c r="BM984" i="3"/>
  <c r="BM983" i="3"/>
  <c r="BM982" i="3"/>
  <c r="BM981" i="3"/>
  <c r="BM980" i="3"/>
  <c r="BM979" i="3"/>
  <c r="BM978" i="3"/>
  <c r="BM977" i="3"/>
  <c r="BM976" i="3"/>
  <c r="BM975" i="3"/>
  <c r="BM974" i="3"/>
  <c r="BM973" i="3"/>
  <c r="BM972" i="3"/>
  <c r="BM971" i="3"/>
  <c r="BM970" i="3"/>
  <c r="BM969" i="3"/>
  <c r="BM968" i="3"/>
  <c r="BM967" i="3"/>
  <c r="BM966" i="3"/>
  <c r="BM965" i="3"/>
  <c r="BM964" i="3"/>
  <c r="BM963" i="3"/>
  <c r="BM962" i="3"/>
  <c r="BM961" i="3"/>
  <c r="BM960" i="3"/>
  <c r="BM959" i="3"/>
  <c r="BM958" i="3"/>
  <c r="BM957" i="3"/>
  <c r="BM956" i="3"/>
  <c r="BM955" i="3"/>
  <c r="BM954" i="3"/>
  <c r="BM953" i="3"/>
  <c r="BM952" i="3"/>
  <c r="BM951" i="3"/>
  <c r="BM950" i="3"/>
  <c r="BM949" i="3"/>
  <c r="BM948" i="3"/>
  <c r="BM947" i="3"/>
  <c r="BM946" i="3"/>
  <c r="BM945" i="3"/>
  <c r="BM944" i="3"/>
  <c r="BM943" i="3"/>
  <c r="BM942" i="3"/>
  <c r="BM941" i="3"/>
  <c r="BM940" i="3"/>
  <c r="BM939" i="3"/>
  <c r="BM938" i="3"/>
  <c r="BM937" i="3"/>
  <c r="BM936" i="3"/>
  <c r="BM935" i="3"/>
  <c r="BM934" i="3"/>
  <c r="BM933" i="3"/>
  <c r="BM932" i="3"/>
  <c r="BM931" i="3"/>
  <c r="BM930" i="3"/>
  <c r="BM929" i="3"/>
  <c r="BM928" i="3"/>
  <c r="BM927" i="3"/>
  <c r="BM926" i="3"/>
  <c r="BM925" i="3"/>
  <c r="BM924" i="3"/>
  <c r="BM923" i="3"/>
  <c r="BM922" i="3"/>
  <c r="BM921" i="3"/>
  <c r="BM920" i="3"/>
  <c r="BM919" i="3"/>
  <c r="BM918" i="3"/>
  <c r="BM917" i="3"/>
  <c r="BM916" i="3"/>
  <c r="BM915" i="3"/>
  <c r="BM914" i="3"/>
  <c r="BM913" i="3"/>
  <c r="BM912" i="3"/>
  <c r="BM911" i="3"/>
  <c r="BM910" i="3"/>
  <c r="BM909" i="3"/>
  <c r="BM908" i="3"/>
  <c r="BM907" i="3"/>
  <c r="BM906" i="3"/>
  <c r="BM905" i="3"/>
  <c r="BM904" i="3"/>
  <c r="BM903" i="3"/>
  <c r="BM902" i="3"/>
  <c r="BM901" i="3"/>
  <c r="BM900" i="3"/>
  <c r="BM899" i="3"/>
  <c r="BM898" i="3"/>
  <c r="BM897" i="3"/>
  <c r="BM896" i="3"/>
  <c r="BM895" i="3"/>
  <c r="BM894" i="3"/>
  <c r="BM893" i="3"/>
  <c r="BM892" i="3"/>
  <c r="BM891" i="3"/>
  <c r="BM890" i="3"/>
  <c r="BM889" i="3"/>
  <c r="BM888" i="3"/>
  <c r="BM887" i="3"/>
  <c r="BM886" i="3"/>
  <c r="BM885" i="3"/>
  <c r="BM884" i="3"/>
  <c r="BM883" i="3"/>
  <c r="BM882" i="3"/>
  <c r="BM881" i="3"/>
  <c r="BM880" i="3"/>
  <c r="BM879" i="3"/>
  <c r="BM878" i="3"/>
  <c r="BM877" i="3"/>
  <c r="BM876" i="3"/>
  <c r="BM875" i="3"/>
  <c r="BM874" i="3"/>
  <c r="BM873" i="3"/>
  <c r="BM872" i="3"/>
  <c r="BM871" i="3"/>
  <c r="BM870" i="3"/>
  <c r="BM869" i="3"/>
  <c r="BM868" i="3"/>
  <c r="BM867" i="3"/>
  <c r="BM866" i="3"/>
  <c r="BM865" i="3"/>
  <c r="BM864" i="3"/>
  <c r="BM863" i="3"/>
  <c r="BM862" i="3"/>
  <c r="BM861" i="3"/>
  <c r="BM860" i="3"/>
  <c r="BM859" i="3"/>
  <c r="BM858" i="3"/>
  <c r="BM857" i="3"/>
  <c r="BM856" i="3"/>
  <c r="BM855" i="3"/>
  <c r="BM854" i="3"/>
  <c r="BM853" i="3"/>
  <c r="BM852" i="3"/>
  <c r="BM851" i="3"/>
  <c r="BM850" i="3"/>
  <c r="BM849" i="3"/>
  <c r="BM848" i="3"/>
  <c r="BM847" i="3"/>
  <c r="BM846" i="3"/>
  <c r="BM845" i="3"/>
  <c r="BM844" i="3"/>
  <c r="BM843" i="3"/>
  <c r="BM842" i="3"/>
  <c r="BM841" i="3"/>
  <c r="BM840" i="3"/>
  <c r="BM839" i="3"/>
  <c r="BM838" i="3"/>
  <c r="BM837" i="3"/>
  <c r="BM836" i="3"/>
  <c r="BM835" i="3"/>
  <c r="BM834" i="3"/>
  <c r="BM833" i="3"/>
  <c r="BM832" i="3"/>
  <c r="BM831" i="3"/>
  <c r="BM830" i="3"/>
  <c r="BM829" i="3"/>
  <c r="BM828" i="3"/>
  <c r="BM827" i="3"/>
  <c r="BM826" i="3"/>
  <c r="BM825" i="3"/>
  <c r="BM824" i="3"/>
  <c r="BM823" i="3"/>
  <c r="BM822" i="3"/>
  <c r="BM821" i="3"/>
  <c r="BM820" i="3"/>
  <c r="BM819" i="3"/>
  <c r="BM818" i="3"/>
  <c r="BM817" i="3"/>
  <c r="BM816" i="3"/>
  <c r="BM815" i="3"/>
  <c r="BM814" i="3"/>
  <c r="BM813" i="3"/>
  <c r="BM812" i="3"/>
  <c r="BM811" i="3"/>
  <c r="BM810" i="3"/>
  <c r="BM809" i="3"/>
  <c r="BM808" i="3"/>
  <c r="BM807" i="3"/>
  <c r="BM806" i="3"/>
  <c r="BM805" i="3"/>
  <c r="BM804" i="3"/>
  <c r="BM803" i="3"/>
  <c r="BM802" i="3"/>
  <c r="BM801" i="3"/>
  <c r="BM800" i="3"/>
  <c r="BM799" i="3"/>
  <c r="BM798" i="3"/>
  <c r="BM797" i="3"/>
  <c r="BM796" i="3"/>
  <c r="BM795" i="3"/>
  <c r="BM794" i="3"/>
  <c r="BM793" i="3"/>
  <c r="BM792" i="3"/>
  <c r="BM791" i="3"/>
  <c r="BM790" i="3"/>
  <c r="BM789" i="3"/>
  <c r="BM788" i="3"/>
  <c r="BM787" i="3"/>
  <c r="BM786" i="3"/>
  <c r="BM785" i="3"/>
  <c r="BM784" i="3"/>
  <c r="BM783" i="3"/>
  <c r="BM782" i="3"/>
  <c r="BM781" i="3"/>
  <c r="BM780" i="3"/>
  <c r="BM779" i="3"/>
  <c r="BM778" i="3"/>
  <c r="BM777" i="3"/>
  <c r="BM776" i="3"/>
  <c r="BM775" i="3"/>
  <c r="BM774" i="3"/>
  <c r="BM773" i="3"/>
  <c r="BM772" i="3"/>
  <c r="BM771" i="3"/>
  <c r="BM770" i="3"/>
  <c r="BM769" i="3"/>
  <c r="BM768" i="3"/>
  <c r="BM767" i="3"/>
  <c r="BM766" i="3"/>
  <c r="BM765" i="3"/>
  <c r="BM764" i="3"/>
  <c r="BM763" i="3"/>
  <c r="BM762" i="3"/>
  <c r="BM761" i="3"/>
  <c r="BM760" i="3"/>
  <c r="BM759" i="3"/>
  <c r="BM758" i="3"/>
  <c r="BM757" i="3"/>
  <c r="BM756" i="3"/>
  <c r="BM755" i="3"/>
  <c r="BM754" i="3"/>
  <c r="BM753" i="3"/>
  <c r="BM752" i="3"/>
  <c r="BM751" i="3"/>
  <c r="BM750" i="3"/>
  <c r="BM749" i="3"/>
  <c r="BM748" i="3"/>
  <c r="BM747" i="3"/>
  <c r="BM746" i="3"/>
  <c r="BM745" i="3"/>
  <c r="BM744" i="3"/>
  <c r="BM743" i="3"/>
  <c r="BM742" i="3"/>
  <c r="BM741" i="3"/>
  <c r="BM740" i="3"/>
  <c r="BM739" i="3"/>
  <c r="BM738" i="3"/>
  <c r="BM737" i="3"/>
  <c r="BM736" i="3"/>
  <c r="BM735" i="3"/>
  <c r="BM734" i="3"/>
  <c r="BM733" i="3"/>
  <c r="BM732" i="3"/>
  <c r="BM731" i="3"/>
  <c r="BM730" i="3"/>
  <c r="BM729" i="3"/>
  <c r="BM728" i="3"/>
  <c r="BM727" i="3"/>
  <c r="BM726" i="3"/>
  <c r="BM725" i="3"/>
  <c r="BM724" i="3"/>
  <c r="BM723" i="3"/>
  <c r="BM722" i="3"/>
  <c r="BM721" i="3"/>
  <c r="BM720" i="3"/>
  <c r="BM719" i="3"/>
  <c r="BM718" i="3"/>
  <c r="BM717" i="3"/>
  <c r="BM716" i="3"/>
  <c r="BM715" i="3"/>
  <c r="BM714" i="3"/>
  <c r="BM713" i="3"/>
  <c r="BM712" i="3"/>
  <c r="BM711" i="3"/>
  <c r="BM710" i="3"/>
  <c r="BM709" i="3"/>
  <c r="BM708" i="3"/>
  <c r="BM707" i="3"/>
  <c r="BM706" i="3"/>
  <c r="BM705" i="3"/>
  <c r="BM704" i="3"/>
  <c r="BM703" i="3"/>
  <c r="BM702" i="3"/>
  <c r="BM701" i="3"/>
  <c r="BM700" i="3"/>
  <c r="BM699" i="3"/>
  <c r="BM698" i="3"/>
  <c r="BM697" i="3"/>
  <c r="BM696" i="3"/>
  <c r="BM695" i="3"/>
  <c r="BM694" i="3"/>
  <c r="BM693" i="3"/>
  <c r="BM692" i="3"/>
  <c r="BM691" i="3"/>
  <c r="BM690" i="3"/>
  <c r="BM689" i="3"/>
  <c r="BM688" i="3"/>
  <c r="BM687" i="3"/>
  <c r="BM686" i="3"/>
  <c r="BM685" i="3"/>
  <c r="BM684" i="3"/>
  <c r="BM683" i="3"/>
  <c r="BM682" i="3"/>
  <c r="BM681" i="3"/>
  <c r="BM680" i="3"/>
  <c r="BM679" i="3"/>
  <c r="BM678" i="3"/>
  <c r="BM677" i="3"/>
  <c r="BM676" i="3"/>
  <c r="BM675" i="3"/>
  <c r="BM674" i="3"/>
  <c r="BM673" i="3"/>
  <c r="BM672" i="3"/>
  <c r="BM671" i="3"/>
  <c r="BM670" i="3"/>
  <c r="BM669" i="3"/>
  <c r="BM668" i="3"/>
  <c r="BM667" i="3"/>
  <c r="BM666" i="3"/>
  <c r="BM665" i="3"/>
  <c r="BM664" i="3"/>
  <c r="BM663" i="3"/>
  <c r="BM662" i="3"/>
  <c r="BM661" i="3"/>
  <c r="BM660" i="3"/>
  <c r="BM659" i="3"/>
  <c r="BM658" i="3"/>
  <c r="BM657" i="3"/>
  <c r="BM656" i="3"/>
  <c r="BM655" i="3"/>
  <c r="BM654" i="3"/>
  <c r="BM653" i="3"/>
  <c r="BM652" i="3"/>
  <c r="BM651" i="3"/>
  <c r="BM650" i="3"/>
  <c r="BM649" i="3"/>
  <c r="BM648" i="3"/>
  <c r="BM647" i="3"/>
  <c r="BM646" i="3"/>
  <c r="BM645" i="3"/>
  <c r="BM644" i="3"/>
  <c r="BM643" i="3"/>
  <c r="BM642" i="3"/>
  <c r="BM641" i="3"/>
  <c r="BM640" i="3"/>
  <c r="BM639" i="3"/>
  <c r="BM638" i="3"/>
  <c r="BM637" i="3"/>
  <c r="BM636" i="3"/>
  <c r="BM635" i="3"/>
  <c r="BM634" i="3"/>
  <c r="BM633" i="3"/>
  <c r="BM632" i="3"/>
  <c r="BM631" i="3"/>
  <c r="BM630" i="3"/>
  <c r="BM629" i="3"/>
  <c r="BM628" i="3"/>
  <c r="BM627" i="3"/>
  <c r="BM626" i="3"/>
  <c r="BM625" i="3"/>
  <c r="BM624" i="3"/>
  <c r="BM623" i="3"/>
  <c r="BM622" i="3"/>
  <c r="BM621" i="3"/>
  <c r="BM620" i="3"/>
  <c r="BM619" i="3"/>
  <c r="BM618" i="3"/>
  <c r="BM617" i="3"/>
  <c r="BM616" i="3"/>
  <c r="BM615" i="3"/>
  <c r="BM614" i="3"/>
  <c r="BM613" i="3"/>
  <c r="BM612" i="3"/>
  <c r="BM611" i="3"/>
  <c r="BM610" i="3"/>
  <c r="BM609" i="3"/>
  <c r="BM608" i="3"/>
  <c r="BM607" i="3"/>
  <c r="BM606" i="3"/>
  <c r="BM605" i="3"/>
  <c r="BM604" i="3"/>
  <c r="BM603" i="3"/>
  <c r="BM602" i="3"/>
  <c r="BM601" i="3"/>
  <c r="BM600" i="3"/>
  <c r="BM599" i="3"/>
  <c r="BM598" i="3"/>
  <c r="BM597" i="3"/>
  <c r="BM596" i="3"/>
  <c r="BM595" i="3"/>
  <c r="BM594" i="3"/>
  <c r="BM593" i="3"/>
  <c r="BM592" i="3"/>
  <c r="BM591" i="3"/>
  <c r="BM590" i="3"/>
  <c r="BM589" i="3"/>
  <c r="BM588" i="3"/>
  <c r="BM587" i="3"/>
  <c r="BM586" i="3"/>
  <c r="BM585" i="3"/>
  <c r="BM584" i="3"/>
  <c r="BM583" i="3"/>
  <c r="BM582" i="3"/>
  <c r="BM581" i="3"/>
  <c r="BM580" i="3"/>
  <c r="BM579" i="3"/>
  <c r="BM578" i="3"/>
  <c r="BM577" i="3"/>
  <c r="BM576" i="3"/>
  <c r="BM575" i="3"/>
  <c r="BM574" i="3"/>
  <c r="BM573" i="3"/>
  <c r="BM572" i="3"/>
  <c r="BM571" i="3"/>
  <c r="BM570" i="3"/>
  <c r="BM569" i="3"/>
  <c r="BM568" i="3"/>
  <c r="BM567" i="3"/>
  <c r="BM566" i="3"/>
  <c r="BM565" i="3"/>
  <c r="BM564" i="3"/>
  <c r="BM563" i="3"/>
  <c r="BM562" i="3"/>
  <c r="BM561" i="3"/>
  <c r="BM560" i="3"/>
  <c r="BM559" i="3"/>
  <c r="BM558" i="3"/>
  <c r="BM557" i="3"/>
  <c r="BM556" i="3"/>
  <c r="BM555" i="3"/>
  <c r="BM554" i="3"/>
  <c r="BM553" i="3"/>
  <c r="BM552" i="3"/>
  <c r="BM551" i="3"/>
  <c r="BM550" i="3"/>
  <c r="BM549" i="3"/>
  <c r="BM548" i="3"/>
  <c r="BM547" i="3"/>
  <c r="BM546" i="3"/>
  <c r="BM545" i="3"/>
  <c r="BM544" i="3"/>
  <c r="BM543" i="3"/>
  <c r="BM542" i="3"/>
  <c r="BM541" i="3"/>
  <c r="BM540" i="3"/>
  <c r="BM539" i="3"/>
  <c r="BM538" i="3"/>
  <c r="BM537" i="3"/>
  <c r="BM536" i="3"/>
  <c r="BM535" i="3"/>
  <c r="BM534" i="3"/>
  <c r="BM533" i="3"/>
  <c r="BM532" i="3"/>
  <c r="BM531" i="3"/>
  <c r="BM530" i="3"/>
  <c r="BM529" i="3"/>
  <c r="BM528" i="3"/>
  <c r="BM527" i="3"/>
  <c r="BM526" i="3"/>
  <c r="BM525" i="3"/>
  <c r="BM524" i="3"/>
  <c r="BM523" i="3"/>
  <c r="BM522" i="3"/>
  <c r="BM521" i="3"/>
  <c r="BM520" i="3"/>
  <c r="BM519" i="3"/>
  <c r="BM518" i="3"/>
  <c r="BM517" i="3"/>
  <c r="BM516" i="3"/>
  <c r="BM515" i="3"/>
  <c r="BM514" i="3"/>
  <c r="BM513" i="3"/>
  <c r="BM512" i="3"/>
  <c r="BM511" i="3"/>
  <c r="BM510" i="3"/>
  <c r="BM509" i="3"/>
  <c r="BM508" i="3"/>
  <c r="BM507" i="3"/>
  <c r="BM506" i="3"/>
  <c r="BM505" i="3"/>
  <c r="BM504" i="3"/>
  <c r="BM503" i="3"/>
  <c r="BM502" i="3"/>
  <c r="BM501" i="3"/>
  <c r="BM500" i="3"/>
  <c r="BM499" i="3"/>
  <c r="BM498" i="3"/>
  <c r="BM497" i="3"/>
  <c r="BM496" i="3"/>
  <c r="BM495" i="3"/>
  <c r="BM494" i="3"/>
  <c r="BM493" i="3"/>
  <c r="BM492" i="3"/>
  <c r="BM491" i="3"/>
  <c r="BM490" i="3"/>
  <c r="BM489" i="3"/>
  <c r="BM488" i="3"/>
  <c r="BM487" i="3"/>
  <c r="BM486" i="3"/>
  <c r="BM485" i="3"/>
  <c r="BM484" i="3"/>
  <c r="BM483" i="3"/>
  <c r="BM482" i="3"/>
  <c r="BM481" i="3"/>
  <c r="BM480" i="3"/>
  <c r="BM479" i="3"/>
  <c r="BM478" i="3"/>
  <c r="BM477" i="3"/>
  <c r="BM476" i="3"/>
  <c r="BM475" i="3"/>
  <c r="BM474" i="3"/>
  <c r="BM473" i="3"/>
  <c r="BM472" i="3"/>
  <c r="BM471" i="3"/>
  <c r="BM470" i="3"/>
  <c r="BM469" i="3"/>
  <c r="BM468" i="3"/>
  <c r="BM467" i="3"/>
  <c r="BM466" i="3"/>
  <c r="BM465" i="3"/>
  <c r="BM464" i="3"/>
  <c r="BM463" i="3"/>
  <c r="BM462" i="3"/>
  <c r="BM461" i="3"/>
  <c r="BM460" i="3"/>
  <c r="BM459" i="3"/>
  <c r="BM458" i="3"/>
  <c r="BM457" i="3"/>
  <c r="BM456" i="3"/>
  <c r="BM455" i="3"/>
  <c r="BM454" i="3"/>
  <c r="BM453" i="3"/>
  <c r="BM452" i="3"/>
  <c r="BM451" i="3"/>
  <c r="BM450" i="3"/>
  <c r="BM449" i="3"/>
  <c r="BM448" i="3"/>
  <c r="BM447" i="3"/>
  <c r="BM446" i="3"/>
  <c r="BM445" i="3"/>
  <c r="BM444" i="3"/>
  <c r="BM443" i="3"/>
  <c r="BM442" i="3"/>
  <c r="BM441" i="3"/>
  <c r="BM440" i="3"/>
  <c r="BM439" i="3"/>
  <c r="BM438" i="3"/>
  <c r="BM437" i="3"/>
  <c r="BM436" i="3"/>
  <c r="BM435" i="3"/>
  <c r="BM434" i="3"/>
  <c r="BM433" i="3"/>
  <c r="BM432" i="3"/>
  <c r="BM431" i="3"/>
  <c r="BM430" i="3"/>
  <c r="BM429" i="3"/>
  <c r="BM428" i="3"/>
  <c r="BM427" i="3"/>
  <c r="BM426" i="3"/>
  <c r="BM425" i="3"/>
  <c r="BM424" i="3"/>
  <c r="BM423" i="3"/>
  <c r="BM422" i="3"/>
  <c r="BM421" i="3"/>
  <c r="BM420" i="3"/>
  <c r="BM419" i="3"/>
  <c r="BM418" i="3"/>
  <c r="BM417" i="3"/>
  <c r="BM416" i="3"/>
  <c r="BM415" i="3"/>
  <c r="BM414" i="3"/>
  <c r="BM413" i="3"/>
  <c r="BM412" i="3"/>
  <c r="BM411" i="3"/>
  <c r="BM410" i="3"/>
  <c r="BM409" i="3"/>
  <c r="BM408" i="3"/>
  <c r="BM407" i="3"/>
  <c r="BM406" i="3"/>
  <c r="BM405" i="3"/>
  <c r="BM404" i="3"/>
  <c r="BM403" i="3"/>
  <c r="BM402" i="3"/>
  <c r="BM401" i="3"/>
  <c r="BM400" i="3"/>
  <c r="BM399" i="3"/>
  <c r="BM398" i="3"/>
  <c r="BM397" i="3"/>
  <c r="BM396" i="3"/>
  <c r="BM395" i="3"/>
  <c r="BM394" i="3"/>
  <c r="BM393" i="3"/>
  <c r="BM392" i="3"/>
  <c r="BM391" i="3"/>
  <c r="BM390" i="3"/>
  <c r="BM389" i="3"/>
  <c r="BM388" i="3"/>
  <c r="BM387" i="3"/>
  <c r="BM386" i="3"/>
  <c r="BM385" i="3"/>
  <c r="BM384" i="3"/>
  <c r="BM383" i="3"/>
  <c r="BM382" i="3"/>
  <c r="BM381" i="3"/>
  <c r="BM380" i="3"/>
  <c r="BM379" i="3"/>
  <c r="BM378" i="3"/>
  <c r="BM377" i="3"/>
  <c r="BM376" i="3"/>
  <c r="BM375" i="3"/>
  <c r="BM374" i="3"/>
  <c r="BM373" i="3"/>
  <c r="BM372" i="3"/>
  <c r="BM371" i="3"/>
  <c r="BM370" i="3"/>
  <c r="BM369" i="3"/>
  <c r="BM368" i="3"/>
  <c r="BM367" i="3"/>
  <c r="BM366" i="3"/>
  <c r="BM365" i="3"/>
  <c r="BM364" i="3"/>
  <c r="BM363" i="3"/>
  <c r="BM362" i="3"/>
  <c r="BM361" i="3"/>
  <c r="BM360" i="3"/>
  <c r="BM359" i="3"/>
  <c r="BM358" i="3"/>
  <c r="BM357" i="3"/>
  <c r="BM356" i="3"/>
  <c r="BM355" i="3"/>
  <c r="BM354" i="3"/>
  <c r="BM353" i="3"/>
  <c r="BM352" i="3"/>
  <c r="BM351" i="3"/>
  <c r="BM350" i="3"/>
  <c r="BM349" i="3"/>
  <c r="BM348" i="3"/>
  <c r="BM347" i="3"/>
  <c r="BM346" i="3"/>
  <c r="BM345" i="3"/>
  <c r="BM344" i="3"/>
  <c r="BM343" i="3"/>
  <c r="BM342" i="3"/>
  <c r="BM341" i="3"/>
  <c r="BM340" i="3"/>
  <c r="BM339" i="3"/>
  <c r="BM338" i="3"/>
  <c r="BM337" i="3"/>
  <c r="BM336" i="3"/>
  <c r="BM335" i="3"/>
  <c r="BM334" i="3"/>
  <c r="BM333" i="3"/>
  <c r="BM332" i="3"/>
  <c r="BM331" i="3"/>
  <c r="BM330" i="3"/>
  <c r="BM329" i="3"/>
  <c r="BM328" i="3"/>
  <c r="BM327" i="3"/>
  <c r="BM326" i="3"/>
  <c r="BM325" i="3"/>
  <c r="BM324" i="3"/>
  <c r="BM323" i="3"/>
  <c r="BM322" i="3"/>
  <c r="BM321" i="3"/>
  <c r="BM320" i="3"/>
  <c r="BM319" i="3"/>
  <c r="BM318" i="3"/>
  <c r="BM317" i="3"/>
  <c r="BM316" i="3"/>
  <c r="BM315" i="3"/>
  <c r="BM314" i="3"/>
  <c r="BM313" i="3"/>
  <c r="BM312" i="3"/>
  <c r="BM311" i="3"/>
  <c r="BM310" i="3"/>
  <c r="BM309" i="3"/>
  <c r="BM308" i="3"/>
  <c r="BM307" i="3"/>
  <c r="BM306" i="3"/>
  <c r="BM305" i="3"/>
  <c r="BM304" i="3"/>
  <c r="BM303" i="3"/>
  <c r="BM302" i="3"/>
  <c r="BM301" i="3"/>
  <c r="BM300" i="3"/>
  <c r="BM299" i="3"/>
  <c r="BM298" i="3"/>
  <c r="BM297" i="3"/>
  <c r="BM296" i="3"/>
  <c r="BM295" i="3"/>
  <c r="BM294" i="3"/>
  <c r="BM293" i="3"/>
  <c r="BM292" i="3"/>
  <c r="BM291" i="3"/>
  <c r="BM290" i="3"/>
  <c r="BM289" i="3"/>
  <c r="BM288" i="3"/>
  <c r="BM287" i="3"/>
  <c r="BM286" i="3"/>
  <c r="BM285" i="3"/>
  <c r="BM284" i="3"/>
  <c r="BM283" i="3"/>
  <c r="BM282" i="3"/>
  <c r="BM281" i="3"/>
  <c r="BM280" i="3"/>
  <c r="BM279" i="3"/>
  <c r="BM278" i="3"/>
  <c r="BM277" i="3"/>
  <c r="BM276" i="3"/>
  <c r="BM275" i="3"/>
  <c r="BM274" i="3"/>
  <c r="BM273" i="3"/>
  <c r="BM272" i="3"/>
  <c r="BM271" i="3"/>
  <c r="BM270" i="3"/>
  <c r="BM269" i="3"/>
  <c r="BM268" i="3"/>
  <c r="BM267" i="3"/>
  <c r="BM266" i="3"/>
  <c r="BM265" i="3"/>
  <c r="BM264" i="3"/>
  <c r="BM263" i="3"/>
  <c r="BM262" i="3"/>
  <c r="BM261" i="3"/>
  <c r="BM260" i="3"/>
  <c r="BM259" i="3"/>
  <c r="BM258" i="3"/>
  <c r="BM257" i="3"/>
  <c r="BM256" i="3"/>
  <c r="BM255" i="3"/>
  <c r="BM254" i="3"/>
  <c r="BM253" i="3"/>
  <c r="BM252" i="3"/>
  <c r="BM251" i="3"/>
  <c r="BM250" i="3"/>
  <c r="BM249" i="3"/>
  <c r="BM248" i="3"/>
  <c r="BM247" i="3"/>
  <c r="BM246" i="3"/>
  <c r="BM245" i="3"/>
  <c r="BM244" i="3"/>
  <c r="BM243" i="3"/>
  <c r="BM242" i="3"/>
  <c r="BM241" i="3"/>
  <c r="BM240" i="3"/>
  <c r="BM239" i="3"/>
  <c r="BM238" i="3"/>
  <c r="BM237" i="3"/>
  <c r="BM236" i="3"/>
  <c r="BM235" i="3"/>
  <c r="BM234" i="3"/>
  <c r="BM233" i="3"/>
  <c r="BM232" i="3"/>
  <c r="BM231" i="3"/>
  <c r="BM230" i="3"/>
  <c r="BM229" i="3"/>
  <c r="BM228" i="3"/>
  <c r="BM227" i="3"/>
  <c r="BM226" i="3"/>
  <c r="BM225" i="3"/>
  <c r="BM224" i="3"/>
  <c r="BM223" i="3"/>
  <c r="BM222" i="3"/>
  <c r="BM221" i="3"/>
  <c r="BM220" i="3"/>
  <c r="BM219" i="3"/>
  <c r="BM218" i="3"/>
  <c r="BM217" i="3"/>
  <c r="BM216" i="3"/>
  <c r="BM215" i="3"/>
  <c r="BM214" i="3"/>
  <c r="BM213" i="3"/>
  <c r="BM212" i="3"/>
  <c r="BM211" i="3"/>
  <c r="BM210" i="3"/>
  <c r="BM209" i="3"/>
  <c r="BM208" i="3"/>
  <c r="BM207" i="3"/>
  <c r="BM206" i="3"/>
  <c r="BM205" i="3"/>
  <c r="BM204" i="3"/>
  <c r="BM203" i="3"/>
  <c r="BM202" i="3"/>
  <c r="BM201" i="3"/>
  <c r="BM200" i="3"/>
  <c r="BM199" i="3"/>
  <c r="BM198" i="3"/>
  <c r="BM197" i="3"/>
  <c r="BM196" i="3"/>
  <c r="BM195" i="3"/>
  <c r="BM194" i="3"/>
  <c r="BM193" i="3"/>
  <c r="BM192" i="3"/>
  <c r="BM191" i="3"/>
  <c r="BM190" i="3"/>
  <c r="BM189" i="3"/>
  <c r="BM188" i="3"/>
  <c r="BM187" i="3"/>
  <c r="BM186" i="3"/>
  <c r="BM185" i="3"/>
  <c r="BM184" i="3"/>
  <c r="BM183" i="3"/>
  <c r="BM182" i="3"/>
  <c r="BM181" i="3"/>
  <c r="BM180" i="3"/>
  <c r="BM179" i="3"/>
  <c r="BM178" i="3"/>
  <c r="BM177" i="3"/>
  <c r="BM176" i="3"/>
  <c r="BM175" i="3"/>
  <c r="BM174" i="3"/>
  <c r="BM173" i="3"/>
  <c r="BM172" i="3"/>
  <c r="BM171" i="3"/>
  <c r="BM170" i="3"/>
  <c r="BM169" i="3"/>
  <c r="BM168" i="3"/>
  <c r="BM167" i="3"/>
  <c r="BM166" i="3"/>
  <c r="BM165" i="3"/>
  <c r="BM164" i="3"/>
  <c r="BM163" i="3"/>
  <c r="BM162" i="3"/>
  <c r="BM161" i="3"/>
  <c r="BM160" i="3"/>
  <c r="BM159" i="3"/>
  <c r="BM158" i="3"/>
  <c r="BM157" i="3"/>
  <c r="BM156" i="3"/>
  <c r="BM155" i="3"/>
  <c r="BM154" i="3"/>
  <c r="BM153" i="3"/>
  <c r="BM152" i="3"/>
  <c r="BM151" i="3"/>
  <c r="BM150" i="3"/>
  <c r="BM149" i="3"/>
  <c r="BM148" i="3"/>
  <c r="BM147" i="3"/>
  <c r="BM146" i="3"/>
  <c r="BM145" i="3"/>
  <c r="BM144" i="3"/>
  <c r="BM143" i="3"/>
  <c r="BM142" i="3"/>
  <c r="BM141" i="3"/>
  <c r="BM140" i="3"/>
  <c r="BM139" i="3"/>
  <c r="BM138" i="3"/>
  <c r="BM137" i="3"/>
  <c r="BM136" i="3"/>
  <c r="BM135" i="3"/>
  <c r="BM134" i="3"/>
  <c r="BM133" i="3"/>
  <c r="BM132" i="3"/>
  <c r="BM131" i="3"/>
  <c r="BM130" i="3"/>
  <c r="BM129" i="3"/>
  <c r="BM128" i="3"/>
  <c r="BM127" i="3"/>
  <c r="BM126" i="3"/>
  <c r="BM125" i="3"/>
  <c r="BM124" i="3"/>
  <c r="BM123" i="3"/>
  <c r="BM122" i="3"/>
  <c r="BM121" i="3"/>
  <c r="BM120" i="3"/>
  <c r="BM119" i="3"/>
  <c r="BM118" i="3"/>
  <c r="BM117" i="3"/>
  <c r="BM116" i="3"/>
  <c r="BM115" i="3"/>
  <c r="BM114" i="3"/>
  <c r="BM113" i="3"/>
  <c r="BM112" i="3"/>
  <c r="BM111" i="3"/>
  <c r="BM110" i="3"/>
  <c r="BM109" i="3"/>
  <c r="BM108" i="3"/>
  <c r="BM107" i="3"/>
  <c r="BM106" i="3"/>
  <c r="BM105" i="3"/>
  <c r="BM104" i="3"/>
  <c r="BM103" i="3"/>
  <c r="BM102" i="3"/>
  <c r="BM101" i="3"/>
  <c r="BM100" i="3"/>
  <c r="BM99" i="3"/>
  <c r="BM98" i="3"/>
  <c r="BM97" i="3"/>
  <c r="BM96" i="3"/>
  <c r="BM95" i="3"/>
  <c r="BM94" i="3"/>
  <c r="BM93" i="3"/>
  <c r="BM92" i="3"/>
  <c r="BM91" i="3"/>
  <c r="BM90" i="3"/>
  <c r="BM89" i="3"/>
  <c r="BM88" i="3"/>
  <c r="BM87" i="3"/>
  <c r="BM86" i="3"/>
  <c r="BM85" i="3"/>
  <c r="BM84" i="3"/>
  <c r="BM83" i="3"/>
  <c r="BM82" i="3"/>
  <c r="BM81" i="3"/>
  <c r="BM80" i="3"/>
  <c r="BM79" i="3"/>
  <c r="BM78" i="3"/>
  <c r="BM77" i="3"/>
  <c r="BM76" i="3"/>
  <c r="BM75" i="3"/>
  <c r="BM74" i="3"/>
  <c r="BM73" i="3"/>
  <c r="BM72" i="3"/>
  <c r="BM71" i="3"/>
  <c r="BM70" i="3"/>
  <c r="BM69" i="3"/>
  <c r="BM68" i="3"/>
  <c r="BM67" i="3"/>
  <c r="BM66" i="3"/>
  <c r="BM65" i="3"/>
  <c r="BM64" i="3"/>
  <c r="BM63" i="3"/>
  <c r="BM62" i="3"/>
  <c r="BM61" i="3"/>
  <c r="BM60" i="3"/>
  <c r="BM59" i="3"/>
  <c r="BM58" i="3"/>
  <c r="BM57" i="3"/>
  <c r="BM56" i="3"/>
  <c r="BM55" i="3"/>
  <c r="BM54" i="3"/>
  <c r="BM53" i="3"/>
  <c r="BM52" i="3"/>
  <c r="BM51" i="3"/>
  <c r="BM50" i="3"/>
  <c r="BM49" i="3"/>
  <c r="BM48" i="3"/>
  <c r="BM47" i="3"/>
  <c r="BM46" i="3"/>
  <c r="BM45" i="3"/>
  <c r="BM44" i="3"/>
  <c r="BM43" i="3"/>
  <c r="BM42" i="3"/>
  <c r="BM41" i="3"/>
  <c r="BM40" i="3"/>
  <c r="BM39" i="3"/>
  <c r="BM38" i="3"/>
  <c r="BM37" i="3"/>
  <c r="BM36" i="3"/>
  <c r="BM35" i="3"/>
  <c r="BM34" i="3"/>
  <c r="BM33" i="3"/>
  <c r="BM32" i="3"/>
  <c r="BM31" i="3"/>
  <c r="BM30" i="3"/>
  <c r="BM29" i="3"/>
  <c r="BM28" i="3"/>
  <c r="BM27" i="3"/>
  <c r="BM26" i="3"/>
  <c r="BM25" i="3"/>
  <c r="BM24" i="3"/>
  <c r="BM23" i="3"/>
  <c r="BM22" i="3"/>
  <c r="BM21" i="3"/>
  <c r="BM20" i="3"/>
  <c r="BM19" i="3"/>
  <c r="BM18" i="3"/>
  <c r="BM17" i="3"/>
  <c r="BM16" i="3"/>
  <c r="BM15" i="3"/>
  <c r="BM14" i="3"/>
  <c r="BM13" i="3"/>
  <c r="BM12" i="3"/>
  <c r="BM11" i="3"/>
  <c r="BM10" i="3"/>
  <c r="BM9" i="3"/>
  <c r="BM8" i="3"/>
  <c r="BM7" i="3"/>
  <c r="BM6" i="3"/>
  <c r="BM5" i="3"/>
  <c r="BM4" i="3"/>
  <c r="BM3" i="3"/>
  <c r="BM2" i="3"/>
  <c r="AP6001" i="3"/>
  <c r="AD6001" i="3"/>
  <c r="AR6001" i="3" s="1"/>
  <c r="AB6001" i="3"/>
  <c r="W6001" i="3"/>
  <c r="T6001" i="3"/>
  <c r="V6001" i="3" s="1"/>
  <c r="AP6000" i="3"/>
  <c r="AD6000" i="3"/>
  <c r="AR6000" i="3" s="1"/>
  <c r="AB6000" i="3"/>
  <c r="W6000" i="3"/>
  <c r="T6000" i="3"/>
  <c r="V6000" i="3" s="1"/>
  <c r="AP5999" i="3"/>
  <c r="AD5999" i="3"/>
  <c r="AR5999" i="3" s="1"/>
  <c r="AB5999" i="3"/>
  <c r="W5999" i="3"/>
  <c r="T5999" i="3"/>
  <c r="V5999" i="3" s="1"/>
  <c r="AP5998" i="3"/>
  <c r="AD5998" i="3"/>
  <c r="AR5998" i="3" s="1"/>
  <c r="AB5998" i="3"/>
  <c r="W5998" i="3"/>
  <c r="T5998" i="3"/>
  <c r="V5998" i="3" s="1"/>
  <c r="AP5997" i="3"/>
  <c r="AD5997" i="3"/>
  <c r="AR5997" i="3" s="1"/>
  <c r="AB5997" i="3"/>
  <c r="W5997" i="3"/>
  <c r="T5997" i="3"/>
  <c r="V5997" i="3" s="1"/>
  <c r="AP5996" i="3"/>
  <c r="AD5996" i="3"/>
  <c r="AR5996" i="3" s="1"/>
  <c r="AB5996" i="3"/>
  <c r="W5996" i="3"/>
  <c r="T5996" i="3"/>
  <c r="V5996" i="3" s="1"/>
  <c r="AP5995" i="3"/>
  <c r="AD5995" i="3"/>
  <c r="AR5995" i="3" s="1"/>
  <c r="AB5995" i="3"/>
  <c r="W5995" i="3"/>
  <c r="T5995" i="3"/>
  <c r="V5995" i="3" s="1"/>
  <c r="AP5994" i="3"/>
  <c r="AD5994" i="3"/>
  <c r="AR5994" i="3" s="1"/>
  <c r="AB5994" i="3"/>
  <c r="W5994" i="3"/>
  <c r="T5994" i="3"/>
  <c r="V5994" i="3" s="1"/>
  <c r="AP5993" i="3"/>
  <c r="AD5993" i="3"/>
  <c r="AR5993" i="3" s="1"/>
  <c r="AB5993" i="3"/>
  <c r="W5993" i="3"/>
  <c r="T5993" i="3"/>
  <c r="V5993" i="3" s="1"/>
  <c r="AP5992" i="3"/>
  <c r="AD5992" i="3"/>
  <c r="AR5992" i="3" s="1"/>
  <c r="AB5992" i="3"/>
  <c r="W5992" i="3"/>
  <c r="T5992" i="3"/>
  <c r="V5992" i="3" s="1"/>
  <c r="AP5991" i="3"/>
  <c r="AD5991" i="3"/>
  <c r="AR5991" i="3" s="1"/>
  <c r="AB5991" i="3"/>
  <c r="W5991" i="3"/>
  <c r="T5991" i="3"/>
  <c r="V5991" i="3" s="1"/>
  <c r="AP5990" i="3"/>
  <c r="AD5990" i="3"/>
  <c r="AR5990" i="3" s="1"/>
  <c r="AB5990" i="3"/>
  <c r="W5990" i="3"/>
  <c r="T5990" i="3"/>
  <c r="V5990" i="3" s="1"/>
  <c r="AP5989" i="3"/>
  <c r="AD5989" i="3"/>
  <c r="AR5989" i="3" s="1"/>
  <c r="AB5989" i="3"/>
  <c r="W5989" i="3"/>
  <c r="T5989" i="3"/>
  <c r="V5989" i="3" s="1"/>
  <c r="AP5988" i="3"/>
  <c r="AD5988" i="3"/>
  <c r="AR5988" i="3" s="1"/>
  <c r="AB5988" i="3"/>
  <c r="W5988" i="3"/>
  <c r="T5988" i="3"/>
  <c r="V5988" i="3" s="1"/>
  <c r="AP5987" i="3"/>
  <c r="AD5987" i="3"/>
  <c r="AR5987" i="3" s="1"/>
  <c r="AB5987" i="3"/>
  <c r="W5987" i="3"/>
  <c r="T5987" i="3"/>
  <c r="V5987" i="3" s="1"/>
  <c r="AP5986" i="3"/>
  <c r="AD5986" i="3"/>
  <c r="AR5986" i="3" s="1"/>
  <c r="AB5986" i="3"/>
  <c r="W5986" i="3"/>
  <c r="T5986" i="3"/>
  <c r="V5986" i="3" s="1"/>
  <c r="AP5985" i="3"/>
  <c r="AD5985" i="3"/>
  <c r="AR5985" i="3" s="1"/>
  <c r="AB5985" i="3"/>
  <c r="W5985" i="3"/>
  <c r="T5985" i="3"/>
  <c r="V5985" i="3" s="1"/>
  <c r="AP5984" i="3"/>
  <c r="AD5984" i="3"/>
  <c r="AR5984" i="3" s="1"/>
  <c r="AB5984" i="3"/>
  <c r="W5984" i="3"/>
  <c r="T5984" i="3"/>
  <c r="V5984" i="3" s="1"/>
  <c r="AP5983" i="3"/>
  <c r="AD5983" i="3"/>
  <c r="AR5983" i="3" s="1"/>
  <c r="AB5983" i="3"/>
  <c r="W5983" i="3"/>
  <c r="T5983" i="3"/>
  <c r="V5983" i="3" s="1"/>
  <c r="AP5982" i="3"/>
  <c r="AD5982" i="3"/>
  <c r="AR5982" i="3" s="1"/>
  <c r="AB5982" i="3"/>
  <c r="W5982" i="3"/>
  <c r="T5982" i="3"/>
  <c r="V5982" i="3" s="1"/>
  <c r="AP5981" i="3"/>
  <c r="AD5981" i="3"/>
  <c r="AR5981" i="3" s="1"/>
  <c r="AB5981" i="3"/>
  <c r="W5981" i="3"/>
  <c r="T5981" i="3"/>
  <c r="V5981" i="3" s="1"/>
  <c r="AP5980" i="3"/>
  <c r="AD5980" i="3"/>
  <c r="AR5980" i="3" s="1"/>
  <c r="AB5980" i="3"/>
  <c r="W5980" i="3"/>
  <c r="T5980" i="3"/>
  <c r="V5980" i="3" s="1"/>
  <c r="AP5979" i="3"/>
  <c r="AD5979" i="3"/>
  <c r="AR5979" i="3" s="1"/>
  <c r="AB5979" i="3"/>
  <c r="W5979" i="3"/>
  <c r="T5979" i="3"/>
  <c r="V5979" i="3" s="1"/>
  <c r="AP5978" i="3"/>
  <c r="AD5978" i="3"/>
  <c r="AR5978" i="3" s="1"/>
  <c r="AB5978" i="3"/>
  <c r="W5978" i="3"/>
  <c r="T5978" i="3"/>
  <c r="V5978" i="3" s="1"/>
  <c r="AP5977" i="3"/>
  <c r="AD5977" i="3"/>
  <c r="AR5977" i="3" s="1"/>
  <c r="AB5977" i="3"/>
  <c r="W5977" i="3"/>
  <c r="T5977" i="3"/>
  <c r="V5977" i="3" s="1"/>
  <c r="AP5976" i="3"/>
  <c r="AD5976" i="3"/>
  <c r="AR5976" i="3" s="1"/>
  <c r="AB5976" i="3"/>
  <c r="W5976" i="3"/>
  <c r="T5976" i="3"/>
  <c r="V5976" i="3" s="1"/>
  <c r="AP5975" i="3"/>
  <c r="AD5975" i="3"/>
  <c r="AR5975" i="3" s="1"/>
  <c r="AB5975" i="3"/>
  <c r="W5975" i="3"/>
  <c r="T5975" i="3"/>
  <c r="V5975" i="3" s="1"/>
  <c r="AP5974" i="3"/>
  <c r="AD5974" i="3"/>
  <c r="AR5974" i="3" s="1"/>
  <c r="AB5974" i="3"/>
  <c r="W5974" i="3"/>
  <c r="T5974" i="3"/>
  <c r="V5974" i="3" s="1"/>
  <c r="AP5973" i="3"/>
  <c r="AD5973" i="3"/>
  <c r="AR5973" i="3" s="1"/>
  <c r="AB5973" i="3"/>
  <c r="W5973" i="3"/>
  <c r="T5973" i="3"/>
  <c r="V5973" i="3" s="1"/>
  <c r="AP5972" i="3"/>
  <c r="AD5972" i="3"/>
  <c r="AR5972" i="3" s="1"/>
  <c r="AB5972" i="3"/>
  <c r="W5972" i="3"/>
  <c r="T5972" i="3"/>
  <c r="V5972" i="3" s="1"/>
  <c r="AP5971" i="3"/>
  <c r="AD5971" i="3"/>
  <c r="AR5971" i="3" s="1"/>
  <c r="AB5971" i="3"/>
  <c r="W5971" i="3"/>
  <c r="T5971" i="3"/>
  <c r="V5971" i="3" s="1"/>
  <c r="AP5970" i="3"/>
  <c r="AD5970" i="3"/>
  <c r="AR5970" i="3" s="1"/>
  <c r="AB5970" i="3"/>
  <c r="W5970" i="3"/>
  <c r="T5970" i="3"/>
  <c r="V5970" i="3" s="1"/>
  <c r="AP5969" i="3"/>
  <c r="AD5969" i="3"/>
  <c r="AR5969" i="3" s="1"/>
  <c r="AB5969" i="3"/>
  <c r="W5969" i="3"/>
  <c r="T5969" i="3"/>
  <c r="V5969" i="3" s="1"/>
  <c r="AP5968" i="3"/>
  <c r="AD5968" i="3"/>
  <c r="AR5968" i="3" s="1"/>
  <c r="AB5968" i="3"/>
  <c r="W5968" i="3"/>
  <c r="T5968" i="3"/>
  <c r="V5968" i="3" s="1"/>
  <c r="AP5967" i="3"/>
  <c r="AD5967" i="3"/>
  <c r="AR5967" i="3" s="1"/>
  <c r="AB5967" i="3"/>
  <c r="W5967" i="3"/>
  <c r="T5967" i="3"/>
  <c r="V5967" i="3" s="1"/>
  <c r="AP5966" i="3"/>
  <c r="AD5966" i="3"/>
  <c r="AR5966" i="3" s="1"/>
  <c r="AB5966" i="3"/>
  <c r="W5966" i="3"/>
  <c r="T5966" i="3"/>
  <c r="V5966" i="3" s="1"/>
  <c r="AP5965" i="3"/>
  <c r="AD5965" i="3"/>
  <c r="AR5965" i="3" s="1"/>
  <c r="AB5965" i="3"/>
  <c r="W5965" i="3"/>
  <c r="T5965" i="3"/>
  <c r="V5965" i="3" s="1"/>
  <c r="AP5964" i="3"/>
  <c r="AD5964" i="3"/>
  <c r="AR5964" i="3" s="1"/>
  <c r="AB5964" i="3"/>
  <c r="W5964" i="3"/>
  <c r="T5964" i="3"/>
  <c r="V5964" i="3" s="1"/>
  <c r="AP5963" i="3"/>
  <c r="AD5963" i="3"/>
  <c r="AR5963" i="3" s="1"/>
  <c r="AB5963" i="3"/>
  <c r="W5963" i="3"/>
  <c r="T5963" i="3"/>
  <c r="V5963" i="3" s="1"/>
  <c r="AP5962" i="3"/>
  <c r="AD5962" i="3"/>
  <c r="AR5962" i="3" s="1"/>
  <c r="AB5962" i="3"/>
  <c r="W5962" i="3"/>
  <c r="T5962" i="3"/>
  <c r="V5962" i="3" s="1"/>
  <c r="AP5961" i="3"/>
  <c r="AD5961" i="3"/>
  <c r="AR5961" i="3" s="1"/>
  <c r="AB5961" i="3"/>
  <c r="W5961" i="3"/>
  <c r="T5961" i="3"/>
  <c r="V5961" i="3" s="1"/>
  <c r="AP5960" i="3"/>
  <c r="AD5960" i="3"/>
  <c r="AR5960" i="3" s="1"/>
  <c r="AB5960" i="3"/>
  <c r="W5960" i="3"/>
  <c r="T5960" i="3"/>
  <c r="V5960" i="3" s="1"/>
  <c r="AP5959" i="3"/>
  <c r="AD5959" i="3"/>
  <c r="AR5959" i="3" s="1"/>
  <c r="AB5959" i="3"/>
  <c r="W5959" i="3"/>
  <c r="T5959" i="3"/>
  <c r="V5959" i="3" s="1"/>
  <c r="AP5958" i="3"/>
  <c r="AD5958" i="3"/>
  <c r="AR5958" i="3" s="1"/>
  <c r="AB5958" i="3"/>
  <c r="W5958" i="3"/>
  <c r="T5958" i="3"/>
  <c r="V5958" i="3" s="1"/>
  <c r="AP5957" i="3"/>
  <c r="AD5957" i="3"/>
  <c r="AR5957" i="3" s="1"/>
  <c r="AB5957" i="3"/>
  <c r="W5957" i="3"/>
  <c r="T5957" i="3"/>
  <c r="V5957" i="3" s="1"/>
  <c r="AP5956" i="3"/>
  <c r="AD5956" i="3"/>
  <c r="AR5956" i="3" s="1"/>
  <c r="AB5956" i="3"/>
  <c r="W5956" i="3"/>
  <c r="T5956" i="3"/>
  <c r="V5956" i="3" s="1"/>
  <c r="AP5955" i="3"/>
  <c r="AD5955" i="3"/>
  <c r="AR5955" i="3" s="1"/>
  <c r="AB5955" i="3"/>
  <c r="W5955" i="3"/>
  <c r="T5955" i="3"/>
  <c r="V5955" i="3" s="1"/>
  <c r="AP5954" i="3"/>
  <c r="AD5954" i="3"/>
  <c r="AR5954" i="3" s="1"/>
  <c r="AB5954" i="3"/>
  <c r="W5954" i="3"/>
  <c r="T5954" i="3"/>
  <c r="V5954" i="3" s="1"/>
  <c r="AP5953" i="3"/>
  <c r="AD5953" i="3"/>
  <c r="AR5953" i="3" s="1"/>
  <c r="AB5953" i="3"/>
  <c r="W5953" i="3"/>
  <c r="T5953" i="3"/>
  <c r="V5953" i="3" s="1"/>
  <c r="AP5952" i="3"/>
  <c r="AD5952" i="3"/>
  <c r="AR5952" i="3" s="1"/>
  <c r="AB5952" i="3"/>
  <c r="W5952" i="3"/>
  <c r="T5952" i="3"/>
  <c r="V5952" i="3" s="1"/>
  <c r="AP5951" i="3"/>
  <c r="AD5951" i="3"/>
  <c r="AR5951" i="3" s="1"/>
  <c r="AB5951" i="3"/>
  <c r="W5951" i="3"/>
  <c r="T5951" i="3"/>
  <c r="V5951" i="3" s="1"/>
  <c r="AP5950" i="3"/>
  <c r="AD5950" i="3"/>
  <c r="AR5950" i="3" s="1"/>
  <c r="AB5950" i="3"/>
  <c r="W5950" i="3"/>
  <c r="T5950" i="3"/>
  <c r="V5950" i="3" s="1"/>
  <c r="AP5949" i="3"/>
  <c r="AD5949" i="3"/>
  <c r="AR5949" i="3" s="1"/>
  <c r="AB5949" i="3"/>
  <c r="W5949" i="3"/>
  <c r="T5949" i="3"/>
  <c r="V5949" i="3" s="1"/>
  <c r="AP5948" i="3"/>
  <c r="AD5948" i="3"/>
  <c r="AR5948" i="3" s="1"/>
  <c r="AB5948" i="3"/>
  <c r="W5948" i="3"/>
  <c r="T5948" i="3"/>
  <c r="V5948" i="3" s="1"/>
  <c r="AP5947" i="3"/>
  <c r="AD5947" i="3"/>
  <c r="AR5947" i="3" s="1"/>
  <c r="AB5947" i="3"/>
  <c r="W5947" i="3"/>
  <c r="T5947" i="3"/>
  <c r="V5947" i="3" s="1"/>
  <c r="AP5946" i="3"/>
  <c r="AD5946" i="3"/>
  <c r="AR5946" i="3" s="1"/>
  <c r="AB5946" i="3"/>
  <c r="W5946" i="3"/>
  <c r="T5946" i="3"/>
  <c r="V5946" i="3" s="1"/>
  <c r="AP5945" i="3"/>
  <c r="AD5945" i="3"/>
  <c r="AR5945" i="3" s="1"/>
  <c r="AB5945" i="3"/>
  <c r="W5945" i="3"/>
  <c r="T5945" i="3"/>
  <c r="V5945" i="3" s="1"/>
  <c r="AP5944" i="3"/>
  <c r="AD5944" i="3"/>
  <c r="AR5944" i="3" s="1"/>
  <c r="AB5944" i="3"/>
  <c r="W5944" i="3"/>
  <c r="T5944" i="3"/>
  <c r="V5944" i="3" s="1"/>
  <c r="AP5943" i="3"/>
  <c r="AD5943" i="3"/>
  <c r="AR5943" i="3" s="1"/>
  <c r="AB5943" i="3"/>
  <c r="W5943" i="3"/>
  <c r="T5943" i="3"/>
  <c r="V5943" i="3" s="1"/>
  <c r="AP5942" i="3"/>
  <c r="AD5942" i="3"/>
  <c r="AR5942" i="3" s="1"/>
  <c r="AB5942" i="3"/>
  <c r="W5942" i="3"/>
  <c r="T5942" i="3"/>
  <c r="V5942" i="3" s="1"/>
  <c r="AP5941" i="3"/>
  <c r="AD5941" i="3"/>
  <c r="AR5941" i="3" s="1"/>
  <c r="AB5941" i="3"/>
  <c r="W5941" i="3"/>
  <c r="T5941" i="3"/>
  <c r="V5941" i="3" s="1"/>
  <c r="AP5940" i="3"/>
  <c r="AD5940" i="3"/>
  <c r="AR5940" i="3" s="1"/>
  <c r="AB5940" i="3"/>
  <c r="W5940" i="3"/>
  <c r="T5940" i="3"/>
  <c r="V5940" i="3" s="1"/>
  <c r="AP5939" i="3"/>
  <c r="AD5939" i="3"/>
  <c r="AR5939" i="3" s="1"/>
  <c r="AB5939" i="3"/>
  <c r="W5939" i="3"/>
  <c r="T5939" i="3"/>
  <c r="V5939" i="3" s="1"/>
  <c r="AP5938" i="3"/>
  <c r="AD5938" i="3"/>
  <c r="AR5938" i="3" s="1"/>
  <c r="AB5938" i="3"/>
  <c r="W5938" i="3"/>
  <c r="T5938" i="3"/>
  <c r="V5938" i="3" s="1"/>
  <c r="AP5937" i="3"/>
  <c r="AD5937" i="3"/>
  <c r="AR5937" i="3" s="1"/>
  <c r="AB5937" i="3"/>
  <c r="W5937" i="3"/>
  <c r="T5937" i="3"/>
  <c r="V5937" i="3" s="1"/>
  <c r="AP5936" i="3"/>
  <c r="AD5936" i="3"/>
  <c r="AR5936" i="3" s="1"/>
  <c r="AB5936" i="3"/>
  <c r="W5936" i="3"/>
  <c r="T5936" i="3"/>
  <c r="V5936" i="3" s="1"/>
  <c r="AP5935" i="3"/>
  <c r="AD5935" i="3"/>
  <c r="AR5935" i="3" s="1"/>
  <c r="AB5935" i="3"/>
  <c r="W5935" i="3"/>
  <c r="T5935" i="3"/>
  <c r="V5935" i="3" s="1"/>
  <c r="AP5934" i="3"/>
  <c r="AD5934" i="3"/>
  <c r="AR5934" i="3" s="1"/>
  <c r="AB5934" i="3"/>
  <c r="W5934" i="3"/>
  <c r="T5934" i="3"/>
  <c r="V5934" i="3" s="1"/>
  <c r="AP5933" i="3"/>
  <c r="AD5933" i="3"/>
  <c r="AR5933" i="3" s="1"/>
  <c r="AB5933" i="3"/>
  <c r="W5933" i="3"/>
  <c r="T5933" i="3"/>
  <c r="V5933" i="3" s="1"/>
  <c r="AP5932" i="3"/>
  <c r="AD5932" i="3"/>
  <c r="AR5932" i="3" s="1"/>
  <c r="AB5932" i="3"/>
  <c r="W5932" i="3"/>
  <c r="T5932" i="3"/>
  <c r="V5932" i="3" s="1"/>
  <c r="AP5931" i="3"/>
  <c r="AD5931" i="3"/>
  <c r="AR5931" i="3" s="1"/>
  <c r="AB5931" i="3"/>
  <c r="W5931" i="3"/>
  <c r="T5931" i="3"/>
  <c r="V5931" i="3" s="1"/>
  <c r="AP5930" i="3"/>
  <c r="AD5930" i="3"/>
  <c r="AR5930" i="3" s="1"/>
  <c r="AB5930" i="3"/>
  <c r="W5930" i="3"/>
  <c r="T5930" i="3"/>
  <c r="V5930" i="3" s="1"/>
  <c r="AP5929" i="3"/>
  <c r="AD5929" i="3"/>
  <c r="AR5929" i="3" s="1"/>
  <c r="AB5929" i="3"/>
  <c r="W5929" i="3"/>
  <c r="T5929" i="3"/>
  <c r="V5929" i="3" s="1"/>
  <c r="AP5928" i="3"/>
  <c r="AD5928" i="3"/>
  <c r="AR5928" i="3" s="1"/>
  <c r="AB5928" i="3"/>
  <c r="W5928" i="3"/>
  <c r="T5928" i="3"/>
  <c r="V5928" i="3" s="1"/>
  <c r="AP5927" i="3"/>
  <c r="AD5927" i="3"/>
  <c r="AR5927" i="3" s="1"/>
  <c r="AB5927" i="3"/>
  <c r="W5927" i="3"/>
  <c r="T5927" i="3"/>
  <c r="V5927" i="3" s="1"/>
  <c r="AP5926" i="3"/>
  <c r="AD5926" i="3"/>
  <c r="AR5926" i="3" s="1"/>
  <c r="AB5926" i="3"/>
  <c r="W5926" i="3"/>
  <c r="T5926" i="3"/>
  <c r="V5926" i="3" s="1"/>
  <c r="AP5925" i="3"/>
  <c r="AD5925" i="3"/>
  <c r="AR5925" i="3" s="1"/>
  <c r="AB5925" i="3"/>
  <c r="W5925" i="3"/>
  <c r="T5925" i="3"/>
  <c r="V5925" i="3" s="1"/>
  <c r="AP5924" i="3"/>
  <c r="AD5924" i="3"/>
  <c r="AR5924" i="3" s="1"/>
  <c r="AB5924" i="3"/>
  <c r="W5924" i="3"/>
  <c r="T5924" i="3"/>
  <c r="V5924" i="3" s="1"/>
  <c r="AP5923" i="3"/>
  <c r="AD5923" i="3"/>
  <c r="AR5923" i="3" s="1"/>
  <c r="AB5923" i="3"/>
  <c r="W5923" i="3"/>
  <c r="T5923" i="3"/>
  <c r="V5923" i="3" s="1"/>
  <c r="AP5922" i="3"/>
  <c r="AD5922" i="3"/>
  <c r="AR5922" i="3" s="1"/>
  <c r="AB5922" i="3"/>
  <c r="W5922" i="3"/>
  <c r="T5922" i="3"/>
  <c r="V5922" i="3" s="1"/>
  <c r="AP5921" i="3"/>
  <c r="AD5921" i="3"/>
  <c r="AR5921" i="3" s="1"/>
  <c r="AB5921" i="3"/>
  <c r="W5921" i="3"/>
  <c r="T5921" i="3"/>
  <c r="V5921" i="3" s="1"/>
  <c r="AP5920" i="3"/>
  <c r="AD5920" i="3"/>
  <c r="AR5920" i="3" s="1"/>
  <c r="AB5920" i="3"/>
  <c r="W5920" i="3"/>
  <c r="T5920" i="3"/>
  <c r="V5920" i="3" s="1"/>
  <c r="AP5919" i="3"/>
  <c r="AD5919" i="3"/>
  <c r="AR5919" i="3" s="1"/>
  <c r="AB5919" i="3"/>
  <c r="W5919" i="3"/>
  <c r="T5919" i="3"/>
  <c r="V5919" i="3" s="1"/>
  <c r="AP5918" i="3"/>
  <c r="AD5918" i="3"/>
  <c r="AR5918" i="3" s="1"/>
  <c r="AB5918" i="3"/>
  <c r="W5918" i="3"/>
  <c r="T5918" i="3"/>
  <c r="V5918" i="3" s="1"/>
  <c r="AP5917" i="3"/>
  <c r="AD5917" i="3"/>
  <c r="AR5917" i="3" s="1"/>
  <c r="AB5917" i="3"/>
  <c r="W5917" i="3"/>
  <c r="T5917" i="3"/>
  <c r="V5917" i="3" s="1"/>
  <c r="AP5916" i="3"/>
  <c r="AD5916" i="3"/>
  <c r="AR5916" i="3" s="1"/>
  <c r="AB5916" i="3"/>
  <c r="W5916" i="3"/>
  <c r="T5916" i="3"/>
  <c r="V5916" i="3" s="1"/>
  <c r="AP5915" i="3"/>
  <c r="AD5915" i="3"/>
  <c r="AR5915" i="3" s="1"/>
  <c r="AB5915" i="3"/>
  <c r="W5915" i="3"/>
  <c r="T5915" i="3"/>
  <c r="V5915" i="3" s="1"/>
  <c r="AP5914" i="3"/>
  <c r="AD5914" i="3"/>
  <c r="AR5914" i="3" s="1"/>
  <c r="AB5914" i="3"/>
  <c r="W5914" i="3"/>
  <c r="T5914" i="3"/>
  <c r="V5914" i="3" s="1"/>
  <c r="AP5913" i="3"/>
  <c r="AD5913" i="3"/>
  <c r="AR5913" i="3" s="1"/>
  <c r="AB5913" i="3"/>
  <c r="W5913" i="3"/>
  <c r="T5913" i="3"/>
  <c r="V5913" i="3" s="1"/>
  <c r="AP5912" i="3"/>
  <c r="AD5912" i="3"/>
  <c r="AR5912" i="3" s="1"/>
  <c r="AB5912" i="3"/>
  <c r="W5912" i="3"/>
  <c r="T5912" i="3"/>
  <c r="V5912" i="3" s="1"/>
  <c r="AP5911" i="3"/>
  <c r="AD5911" i="3"/>
  <c r="AR5911" i="3" s="1"/>
  <c r="AB5911" i="3"/>
  <c r="W5911" i="3"/>
  <c r="T5911" i="3"/>
  <c r="V5911" i="3" s="1"/>
  <c r="AP5910" i="3"/>
  <c r="AD5910" i="3"/>
  <c r="AR5910" i="3" s="1"/>
  <c r="AB5910" i="3"/>
  <c r="W5910" i="3"/>
  <c r="T5910" i="3"/>
  <c r="V5910" i="3" s="1"/>
  <c r="AP5909" i="3"/>
  <c r="AD5909" i="3"/>
  <c r="AR5909" i="3" s="1"/>
  <c r="AB5909" i="3"/>
  <c r="W5909" i="3"/>
  <c r="T5909" i="3"/>
  <c r="V5909" i="3" s="1"/>
  <c r="AP5908" i="3"/>
  <c r="AD5908" i="3"/>
  <c r="AR5908" i="3" s="1"/>
  <c r="AB5908" i="3"/>
  <c r="W5908" i="3"/>
  <c r="T5908" i="3"/>
  <c r="V5908" i="3" s="1"/>
  <c r="AP5907" i="3"/>
  <c r="AD5907" i="3"/>
  <c r="AR5907" i="3" s="1"/>
  <c r="AB5907" i="3"/>
  <c r="W5907" i="3"/>
  <c r="T5907" i="3"/>
  <c r="V5907" i="3" s="1"/>
  <c r="AP5906" i="3"/>
  <c r="AD5906" i="3"/>
  <c r="AR5906" i="3" s="1"/>
  <c r="AB5906" i="3"/>
  <c r="W5906" i="3"/>
  <c r="T5906" i="3"/>
  <c r="V5906" i="3" s="1"/>
  <c r="AP5905" i="3"/>
  <c r="AD5905" i="3"/>
  <c r="AR5905" i="3" s="1"/>
  <c r="AB5905" i="3"/>
  <c r="W5905" i="3"/>
  <c r="T5905" i="3"/>
  <c r="V5905" i="3" s="1"/>
  <c r="AP5904" i="3"/>
  <c r="AD5904" i="3"/>
  <c r="AR5904" i="3" s="1"/>
  <c r="AB5904" i="3"/>
  <c r="W5904" i="3"/>
  <c r="T5904" i="3"/>
  <c r="V5904" i="3" s="1"/>
  <c r="AP5903" i="3"/>
  <c r="AD5903" i="3"/>
  <c r="AR5903" i="3" s="1"/>
  <c r="AB5903" i="3"/>
  <c r="W5903" i="3"/>
  <c r="T5903" i="3"/>
  <c r="V5903" i="3" s="1"/>
  <c r="AP5902" i="3"/>
  <c r="AD5902" i="3"/>
  <c r="AR5902" i="3" s="1"/>
  <c r="AB5902" i="3"/>
  <c r="W5902" i="3"/>
  <c r="T5902" i="3"/>
  <c r="V5902" i="3" s="1"/>
  <c r="AP5901" i="3"/>
  <c r="AD5901" i="3"/>
  <c r="AR5901" i="3" s="1"/>
  <c r="AB5901" i="3"/>
  <c r="W5901" i="3"/>
  <c r="T5901" i="3"/>
  <c r="V5901" i="3" s="1"/>
  <c r="AP5900" i="3"/>
  <c r="AD5900" i="3"/>
  <c r="AR5900" i="3" s="1"/>
  <c r="AB5900" i="3"/>
  <c r="W5900" i="3"/>
  <c r="T5900" i="3"/>
  <c r="V5900" i="3" s="1"/>
  <c r="AP5899" i="3"/>
  <c r="AD5899" i="3"/>
  <c r="AR5899" i="3" s="1"/>
  <c r="AB5899" i="3"/>
  <c r="W5899" i="3"/>
  <c r="T5899" i="3"/>
  <c r="V5899" i="3" s="1"/>
  <c r="AP5898" i="3"/>
  <c r="AD5898" i="3"/>
  <c r="AR5898" i="3" s="1"/>
  <c r="AB5898" i="3"/>
  <c r="W5898" i="3"/>
  <c r="T5898" i="3"/>
  <c r="V5898" i="3" s="1"/>
  <c r="AP5897" i="3"/>
  <c r="AD5897" i="3"/>
  <c r="AR5897" i="3" s="1"/>
  <c r="AB5897" i="3"/>
  <c r="W5897" i="3"/>
  <c r="T5897" i="3"/>
  <c r="V5897" i="3" s="1"/>
  <c r="AP5896" i="3"/>
  <c r="AD5896" i="3"/>
  <c r="AR5896" i="3" s="1"/>
  <c r="AB5896" i="3"/>
  <c r="W5896" i="3"/>
  <c r="T5896" i="3"/>
  <c r="V5896" i="3" s="1"/>
  <c r="AP5895" i="3"/>
  <c r="AD5895" i="3"/>
  <c r="AR5895" i="3" s="1"/>
  <c r="AB5895" i="3"/>
  <c r="W5895" i="3"/>
  <c r="T5895" i="3"/>
  <c r="V5895" i="3" s="1"/>
  <c r="AP5894" i="3"/>
  <c r="AD5894" i="3"/>
  <c r="AR5894" i="3" s="1"/>
  <c r="AB5894" i="3"/>
  <c r="W5894" i="3"/>
  <c r="T5894" i="3"/>
  <c r="V5894" i="3" s="1"/>
  <c r="AP5893" i="3"/>
  <c r="AD5893" i="3"/>
  <c r="AR5893" i="3" s="1"/>
  <c r="AB5893" i="3"/>
  <c r="W5893" i="3"/>
  <c r="T5893" i="3"/>
  <c r="V5893" i="3" s="1"/>
  <c r="AP5892" i="3"/>
  <c r="AD5892" i="3"/>
  <c r="AR5892" i="3" s="1"/>
  <c r="AB5892" i="3"/>
  <c r="W5892" i="3"/>
  <c r="T5892" i="3"/>
  <c r="V5892" i="3" s="1"/>
  <c r="AP5891" i="3"/>
  <c r="AD5891" i="3"/>
  <c r="AR5891" i="3" s="1"/>
  <c r="AB5891" i="3"/>
  <c r="W5891" i="3"/>
  <c r="T5891" i="3"/>
  <c r="V5891" i="3" s="1"/>
  <c r="AP5890" i="3"/>
  <c r="AD5890" i="3"/>
  <c r="AR5890" i="3" s="1"/>
  <c r="AB5890" i="3"/>
  <c r="W5890" i="3"/>
  <c r="T5890" i="3"/>
  <c r="V5890" i="3" s="1"/>
  <c r="AP5889" i="3"/>
  <c r="AD5889" i="3"/>
  <c r="AR5889" i="3" s="1"/>
  <c r="AB5889" i="3"/>
  <c r="W5889" i="3"/>
  <c r="T5889" i="3"/>
  <c r="V5889" i="3" s="1"/>
  <c r="AP5888" i="3"/>
  <c r="AD5888" i="3"/>
  <c r="AR5888" i="3" s="1"/>
  <c r="AB5888" i="3"/>
  <c r="W5888" i="3"/>
  <c r="T5888" i="3"/>
  <c r="V5888" i="3" s="1"/>
  <c r="AP5887" i="3"/>
  <c r="AD5887" i="3"/>
  <c r="AR5887" i="3" s="1"/>
  <c r="AB5887" i="3"/>
  <c r="W5887" i="3"/>
  <c r="T5887" i="3"/>
  <c r="V5887" i="3" s="1"/>
  <c r="AP5886" i="3"/>
  <c r="AD5886" i="3"/>
  <c r="AR5886" i="3" s="1"/>
  <c r="AB5886" i="3"/>
  <c r="W5886" i="3"/>
  <c r="T5886" i="3"/>
  <c r="V5886" i="3" s="1"/>
  <c r="AP5885" i="3"/>
  <c r="AD5885" i="3"/>
  <c r="AR5885" i="3" s="1"/>
  <c r="AB5885" i="3"/>
  <c r="W5885" i="3"/>
  <c r="T5885" i="3"/>
  <c r="V5885" i="3" s="1"/>
  <c r="AP5884" i="3"/>
  <c r="AD5884" i="3"/>
  <c r="AR5884" i="3" s="1"/>
  <c r="AB5884" i="3"/>
  <c r="W5884" i="3"/>
  <c r="T5884" i="3"/>
  <c r="V5884" i="3" s="1"/>
  <c r="AP5883" i="3"/>
  <c r="AD5883" i="3"/>
  <c r="AR5883" i="3" s="1"/>
  <c r="AB5883" i="3"/>
  <c r="W5883" i="3"/>
  <c r="T5883" i="3"/>
  <c r="V5883" i="3" s="1"/>
  <c r="AP5882" i="3"/>
  <c r="AD5882" i="3"/>
  <c r="AR5882" i="3" s="1"/>
  <c r="AB5882" i="3"/>
  <c r="W5882" i="3"/>
  <c r="T5882" i="3"/>
  <c r="V5882" i="3" s="1"/>
  <c r="AP5881" i="3"/>
  <c r="AD5881" i="3"/>
  <c r="AR5881" i="3" s="1"/>
  <c r="AB5881" i="3"/>
  <c r="W5881" i="3"/>
  <c r="T5881" i="3"/>
  <c r="V5881" i="3" s="1"/>
  <c r="AP5880" i="3"/>
  <c r="AD5880" i="3"/>
  <c r="AR5880" i="3" s="1"/>
  <c r="AB5880" i="3"/>
  <c r="W5880" i="3"/>
  <c r="T5880" i="3"/>
  <c r="V5880" i="3" s="1"/>
  <c r="AP5879" i="3"/>
  <c r="AD5879" i="3"/>
  <c r="AR5879" i="3" s="1"/>
  <c r="AB5879" i="3"/>
  <c r="W5879" i="3"/>
  <c r="T5879" i="3"/>
  <c r="V5879" i="3" s="1"/>
  <c r="AP5878" i="3"/>
  <c r="AD5878" i="3"/>
  <c r="AR5878" i="3" s="1"/>
  <c r="AB5878" i="3"/>
  <c r="W5878" i="3"/>
  <c r="T5878" i="3"/>
  <c r="V5878" i="3" s="1"/>
  <c r="AP5877" i="3"/>
  <c r="AD5877" i="3"/>
  <c r="AR5877" i="3" s="1"/>
  <c r="AB5877" i="3"/>
  <c r="W5877" i="3"/>
  <c r="T5877" i="3"/>
  <c r="V5877" i="3" s="1"/>
  <c r="AP5876" i="3"/>
  <c r="AD5876" i="3"/>
  <c r="AR5876" i="3" s="1"/>
  <c r="AB5876" i="3"/>
  <c r="W5876" i="3"/>
  <c r="T5876" i="3"/>
  <c r="V5876" i="3" s="1"/>
  <c r="AP5875" i="3"/>
  <c r="AD5875" i="3"/>
  <c r="AR5875" i="3" s="1"/>
  <c r="AB5875" i="3"/>
  <c r="W5875" i="3"/>
  <c r="T5875" i="3"/>
  <c r="V5875" i="3" s="1"/>
  <c r="AP5874" i="3"/>
  <c r="AD5874" i="3"/>
  <c r="AR5874" i="3" s="1"/>
  <c r="AB5874" i="3"/>
  <c r="W5874" i="3"/>
  <c r="T5874" i="3"/>
  <c r="V5874" i="3" s="1"/>
  <c r="AP5873" i="3"/>
  <c r="AD5873" i="3"/>
  <c r="AR5873" i="3" s="1"/>
  <c r="AB5873" i="3"/>
  <c r="W5873" i="3"/>
  <c r="T5873" i="3"/>
  <c r="V5873" i="3" s="1"/>
  <c r="AP5872" i="3"/>
  <c r="AD5872" i="3"/>
  <c r="AR5872" i="3" s="1"/>
  <c r="AB5872" i="3"/>
  <c r="W5872" i="3"/>
  <c r="T5872" i="3"/>
  <c r="V5872" i="3" s="1"/>
  <c r="AP5871" i="3"/>
  <c r="AD5871" i="3"/>
  <c r="AR5871" i="3" s="1"/>
  <c r="AB5871" i="3"/>
  <c r="W5871" i="3"/>
  <c r="T5871" i="3"/>
  <c r="V5871" i="3" s="1"/>
  <c r="AP5870" i="3"/>
  <c r="AD5870" i="3"/>
  <c r="AR5870" i="3" s="1"/>
  <c r="AB5870" i="3"/>
  <c r="W5870" i="3"/>
  <c r="T5870" i="3"/>
  <c r="V5870" i="3" s="1"/>
  <c r="AP5869" i="3"/>
  <c r="AD5869" i="3"/>
  <c r="AR5869" i="3" s="1"/>
  <c r="AB5869" i="3"/>
  <c r="W5869" i="3"/>
  <c r="T5869" i="3"/>
  <c r="V5869" i="3" s="1"/>
  <c r="AP5868" i="3"/>
  <c r="AD5868" i="3"/>
  <c r="AR5868" i="3" s="1"/>
  <c r="AB5868" i="3"/>
  <c r="W5868" i="3"/>
  <c r="T5868" i="3"/>
  <c r="V5868" i="3" s="1"/>
  <c r="AP5867" i="3"/>
  <c r="AD5867" i="3"/>
  <c r="AR5867" i="3" s="1"/>
  <c r="AB5867" i="3"/>
  <c r="W5867" i="3"/>
  <c r="T5867" i="3"/>
  <c r="V5867" i="3" s="1"/>
  <c r="AP5866" i="3"/>
  <c r="AD5866" i="3"/>
  <c r="AR5866" i="3" s="1"/>
  <c r="AB5866" i="3"/>
  <c r="W5866" i="3"/>
  <c r="T5866" i="3"/>
  <c r="V5866" i="3" s="1"/>
  <c r="AP5865" i="3"/>
  <c r="AD5865" i="3"/>
  <c r="AR5865" i="3" s="1"/>
  <c r="AB5865" i="3"/>
  <c r="W5865" i="3"/>
  <c r="T5865" i="3"/>
  <c r="V5865" i="3" s="1"/>
  <c r="AP5864" i="3"/>
  <c r="AD5864" i="3"/>
  <c r="AR5864" i="3" s="1"/>
  <c r="AB5864" i="3"/>
  <c r="W5864" i="3"/>
  <c r="T5864" i="3"/>
  <c r="V5864" i="3" s="1"/>
  <c r="AP5863" i="3"/>
  <c r="AD5863" i="3"/>
  <c r="AR5863" i="3" s="1"/>
  <c r="AB5863" i="3"/>
  <c r="W5863" i="3"/>
  <c r="T5863" i="3"/>
  <c r="V5863" i="3" s="1"/>
  <c r="AP5862" i="3"/>
  <c r="AD5862" i="3"/>
  <c r="AR5862" i="3" s="1"/>
  <c r="AB5862" i="3"/>
  <c r="W5862" i="3"/>
  <c r="T5862" i="3"/>
  <c r="V5862" i="3" s="1"/>
  <c r="AP5861" i="3"/>
  <c r="AD5861" i="3"/>
  <c r="AR5861" i="3" s="1"/>
  <c r="AB5861" i="3"/>
  <c r="W5861" i="3"/>
  <c r="T5861" i="3"/>
  <c r="V5861" i="3" s="1"/>
  <c r="AP5860" i="3"/>
  <c r="AD5860" i="3"/>
  <c r="AR5860" i="3" s="1"/>
  <c r="AB5860" i="3"/>
  <c r="W5860" i="3"/>
  <c r="T5860" i="3"/>
  <c r="V5860" i="3" s="1"/>
  <c r="AP5859" i="3"/>
  <c r="AD5859" i="3"/>
  <c r="AR5859" i="3" s="1"/>
  <c r="AB5859" i="3"/>
  <c r="W5859" i="3"/>
  <c r="T5859" i="3"/>
  <c r="V5859" i="3" s="1"/>
  <c r="AP5858" i="3"/>
  <c r="AD5858" i="3"/>
  <c r="AR5858" i="3" s="1"/>
  <c r="AB5858" i="3"/>
  <c r="W5858" i="3"/>
  <c r="T5858" i="3"/>
  <c r="V5858" i="3" s="1"/>
  <c r="AP5857" i="3"/>
  <c r="AD5857" i="3"/>
  <c r="AR5857" i="3" s="1"/>
  <c r="AB5857" i="3"/>
  <c r="W5857" i="3"/>
  <c r="T5857" i="3"/>
  <c r="V5857" i="3" s="1"/>
  <c r="AP5856" i="3"/>
  <c r="AD5856" i="3"/>
  <c r="AR5856" i="3" s="1"/>
  <c r="AB5856" i="3"/>
  <c r="W5856" i="3"/>
  <c r="T5856" i="3"/>
  <c r="V5856" i="3" s="1"/>
  <c r="AP5855" i="3"/>
  <c r="AD5855" i="3"/>
  <c r="AR5855" i="3" s="1"/>
  <c r="AB5855" i="3"/>
  <c r="W5855" i="3"/>
  <c r="T5855" i="3"/>
  <c r="V5855" i="3" s="1"/>
  <c r="AP5854" i="3"/>
  <c r="AD5854" i="3"/>
  <c r="AR5854" i="3" s="1"/>
  <c r="AB5854" i="3"/>
  <c r="W5854" i="3"/>
  <c r="T5854" i="3"/>
  <c r="V5854" i="3" s="1"/>
  <c r="AP5853" i="3"/>
  <c r="AD5853" i="3"/>
  <c r="AR5853" i="3" s="1"/>
  <c r="AB5853" i="3"/>
  <c r="W5853" i="3"/>
  <c r="T5853" i="3"/>
  <c r="V5853" i="3" s="1"/>
  <c r="AP5852" i="3"/>
  <c r="AD5852" i="3"/>
  <c r="AR5852" i="3" s="1"/>
  <c r="AB5852" i="3"/>
  <c r="W5852" i="3"/>
  <c r="T5852" i="3"/>
  <c r="V5852" i="3" s="1"/>
  <c r="AP5851" i="3"/>
  <c r="AD5851" i="3"/>
  <c r="AR5851" i="3" s="1"/>
  <c r="AB5851" i="3"/>
  <c r="W5851" i="3"/>
  <c r="T5851" i="3"/>
  <c r="V5851" i="3" s="1"/>
  <c r="AP5850" i="3"/>
  <c r="AD5850" i="3"/>
  <c r="AR5850" i="3" s="1"/>
  <c r="AB5850" i="3"/>
  <c r="W5850" i="3"/>
  <c r="T5850" i="3"/>
  <c r="V5850" i="3" s="1"/>
  <c r="AP5849" i="3"/>
  <c r="AD5849" i="3"/>
  <c r="AR5849" i="3" s="1"/>
  <c r="AB5849" i="3"/>
  <c r="W5849" i="3"/>
  <c r="T5849" i="3"/>
  <c r="V5849" i="3" s="1"/>
  <c r="AP5848" i="3"/>
  <c r="AD5848" i="3"/>
  <c r="AR5848" i="3" s="1"/>
  <c r="AB5848" i="3"/>
  <c r="W5848" i="3"/>
  <c r="T5848" i="3"/>
  <c r="V5848" i="3" s="1"/>
  <c r="AP5847" i="3"/>
  <c r="AD5847" i="3"/>
  <c r="AR5847" i="3" s="1"/>
  <c r="AB5847" i="3"/>
  <c r="W5847" i="3"/>
  <c r="T5847" i="3"/>
  <c r="V5847" i="3" s="1"/>
  <c r="AP5846" i="3"/>
  <c r="AD5846" i="3"/>
  <c r="AR5846" i="3" s="1"/>
  <c r="AB5846" i="3"/>
  <c r="W5846" i="3"/>
  <c r="T5846" i="3"/>
  <c r="V5846" i="3" s="1"/>
  <c r="AP5845" i="3"/>
  <c r="AD5845" i="3"/>
  <c r="AR5845" i="3" s="1"/>
  <c r="AB5845" i="3"/>
  <c r="W5845" i="3"/>
  <c r="T5845" i="3"/>
  <c r="V5845" i="3" s="1"/>
  <c r="AP5844" i="3"/>
  <c r="AD5844" i="3"/>
  <c r="AR5844" i="3" s="1"/>
  <c r="AB5844" i="3"/>
  <c r="W5844" i="3"/>
  <c r="T5844" i="3"/>
  <c r="V5844" i="3" s="1"/>
  <c r="AP5843" i="3"/>
  <c r="AD5843" i="3"/>
  <c r="AR5843" i="3" s="1"/>
  <c r="AB5843" i="3"/>
  <c r="W5843" i="3"/>
  <c r="T5843" i="3"/>
  <c r="V5843" i="3" s="1"/>
  <c r="AP5842" i="3"/>
  <c r="AD5842" i="3"/>
  <c r="AR5842" i="3" s="1"/>
  <c r="AB5842" i="3"/>
  <c r="W5842" i="3"/>
  <c r="T5842" i="3"/>
  <c r="V5842" i="3" s="1"/>
  <c r="AP5841" i="3"/>
  <c r="AD5841" i="3"/>
  <c r="AR5841" i="3" s="1"/>
  <c r="AB5841" i="3"/>
  <c r="W5841" i="3"/>
  <c r="T5841" i="3"/>
  <c r="V5841" i="3" s="1"/>
  <c r="AP5840" i="3"/>
  <c r="AD5840" i="3"/>
  <c r="AR5840" i="3" s="1"/>
  <c r="AB5840" i="3"/>
  <c r="W5840" i="3"/>
  <c r="T5840" i="3"/>
  <c r="V5840" i="3" s="1"/>
  <c r="AP5839" i="3"/>
  <c r="AD5839" i="3"/>
  <c r="AR5839" i="3" s="1"/>
  <c r="AB5839" i="3"/>
  <c r="W5839" i="3"/>
  <c r="T5839" i="3"/>
  <c r="V5839" i="3" s="1"/>
  <c r="AP5838" i="3"/>
  <c r="AD5838" i="3"/>
  <c r="AR5838" i="3" s="1"/>
  <c r="AB5838" i="3"/>
  <c r="W5838" i="3"/>
  <c r="T5838" i="3"/>
  <c r="V5838" i="3" s="1"/>
  <c r="AP5837" i="3"/>
  <c r="AD5837" i="3"/>
  <c r="AR5837" i="3" s="1"/>
  <c r="AB5837" i="3"/>
  <c r="W5837" i="3"/>
  <c r="T5837" i="3"/>
  <c r="V5837" i="3" s="1"/>
  <c r="AP5836" i="3"/>
  <c r="AD5836" i="3"/>
  <c r="AR5836" i="3" s="1"/>
  <c r="AB5836" i="3"/>
  <c r="W5836" i="3"/>
  <c r="T5836" i="3"/>
  <c r="V5836" i="3" s="1"/>
  <c r="AP5835" i="3"/>
  <c r="AD5835" i="3"/>
  <c r="AR5835" i="3" s="1"/>
  <c r="AB5835" i="3"/>
  <c r="W5835" i="3"/>
  <c r="T5835" i="3"/>
  <c r="V5835" i="3" s="1"/>
  <c r="AP5834" i="3"/>
  <c r="AD5834" i="3"/>
  <c r="AR5834" i="3" s="1"/>
  <c r="AB5834" i="3"/>
  <c r="W5834" i="3"/>
  <c r="T5834" i="3"/>
  <c r="V5834" i="3" s="1"/>
  <c r="AP5833" i="3"/>
  <c r="AD5833" i="3"/>
  <c r="AR5833" i="3" s="1"/>
  <c r="AB5833" i="3"/>
  <c r="W5833" i="3"/>
  <c r="T5833" i="3"/>
  <c r="V5833" i="3" s="1"/>
  <c r="AP5832" i="3"/>
  <c r="AD5832" i="3"/>
  <c r="AR5832" i="3" s="1"/>
  <c r="AB5832" i="3"/>
  <c r="W5832" i="3"/>
  <c r="T5832" i="3"/>
  <c r="V5832" i="3" s="1"/>
  <c r="AP5831" i="3"/>
  <c r="AD5831" i="3"/>
  <c r="AR5831" i="3" s="1"/>
  <c r="AB5831" i="3"/>
  <c r="W5831" i="3"/>
  <c r="T5831" i="3"/>
  <c r="V5831" i="3" s="1"/>
  <c r="AP5830" i="3"/>
  <c r="AD5830" i="3"/>
  <c r="AR5830" i="3" s="1"/>
  <c r="AB5830" i="3"/>
  <c r="W5830" i="3"/>
  <c r="T5830" i="3"/>
  <c r="V5830" i="3" s="1"/>
  <c r="AP5829" i="3"/>
  <c r="AD5829" i="3"/>
  <c r="AR5829" i="3" s="1"/>
  <c r="AB5829" i="3"/>
  <c r="W5829" i="3"/>
  <c r="T5829" i="3"/>
  <c r="V5829" i="3" s="1"/>
  <c r="AP5828" i="3"/>
  <c r="AD5828" i="3"/>
  <c r="AR5828" i="3" s="1"/>
  <c r="AB5828" i="3"/>
  <c r="W5828" i="3"/>
  <c r="T5828" i="3"/>
  <c r="V5828" i="3" s="1"/>
  <c r="AP5827" i="3"/>
  <c r="AD5827" i="3"/>
  <c r="AR5827" i="3" s="1"/>
  <c r="AB5827" i="3"/>
  <c r="W5827" i="3"/>
  <c r="T5827" i="3"/>
  <c r="V5827" i="3" s="1"/>
  <c r="AP5826" i="3"/>
  <c r="AD5826" i="3"/>
  <c r="AR5826" i="3" s="1"/>
  <c r="AB5826" i="3"/>
  <c r="W5826" i="3"/>
  <c r="T5826" i="3"/>
  <c r="V5826" i="3" s="1"/>
  <c r="AP5825" i="3"/>
  <c r="AD5825" i="3"/>
  <c r="AR5825" i="3" s="1"/>
  <c r="AB5825" i="3"/>
  <c r="W5825" i="3"/>
  <c r="T5825" i="3"/>
  <c r="V5825" i="3" s="1"/>
  <c r="AP5824" i="3"/>
  <c r="AD5824" i="3"/>
  <c r="AR5824" i="3" s="1"/>
  <c r="AB5824" i="3"/>
  <c r="W5824" i="3"/>
  <c r="T5824" i="3"/>
  <c r="V5824" i="3" s="1"/>
  <c r="AP5823" i="3"/>
  <c r="AD5823" i="3"/>
  <c r="AR5823" i="3" s="1"/>
  <c r="AB5823" i="3"/>
  <c r="W5823" i="3"/>
  <c r="T5823" i="3"/>
  <c r="V5823" i="3" s="1"/>
  <c r="AP5822" i="3"/>
  <c r="AD5822" i="3"/>
  <c r="AR5822" i="3" s="1"/>
  <c r="AB5822" i="3"/>
  <c r="W5822" i="3"/>
  <c r="T5822" i="3"/>
  <c r="V5822" i="3" s="1"/>
  <c r="AP5821" i="3"/>
  <c r="AD5821" i="3"/>
  <c r="AR5821" i="3" s="1"/>
  <c r="AB5821" i="3"/>
  <c r="W5821" i="3"/>
  <c r="T5821" i="3"/>
  <c r="V5821" i="3" s="1"/>
  <c r="AP5820" i="3"/>
  <c r="AD5820" i="3"/>
  <c r="AR5820" i="3" s="1"/>
  <c r="AB5820" i="3"/>
  <c r="W5820" i="3"/>
  <c r="T5820" i="3"/>
  <c r="V5820" i="3" s="1"/>
  <c r="AP5819" i="3"/>
  <c r="AD5819" i="3"/>
  <c r="AR5819" i="3" s="1"/>
  <c r="AB5819" i="3"/>
  <c r="W5819" i="3"/>
  <c r="T5819" i="3"/>
  <c r="V5819" i="3" s="1"/>
  <c r="AP5818" i="3"/>
  <c r="AD5818" i="3"/>
  <c r="AR5818" i="3" s="1"/>
  <c r="AB5818" i="3"/>
  <c r="W5818" i="3"/>
  <c r="T5818" i="3"/>
  <c r="V5818" i="3" s="1"/>
  <c r="AP5817" i="3"/>
  <c r="AD5817" i="3"/>
  <c r="AR5817" i="3" s="1"/>
  <c r="AB5817" i="3"/>
  <c r="W5817" i="3"/>
  <c r="T5817" i="3"/>
  <c r="V5817" i="3" s="1"/>
  <c r="AP5816" i="3"/>
  <c r="AD5816" i="3"/>
  <c r="AR5816" i="3" s="1"/>
  <c r="AB5816" i="3"/>
  <c r="W5816" i="3"/>
  <c r="T5816" i="3"/>
  <c r="V5816" i="3" s="1"/>
  <c r="AP5815" i="3"/>
  <c r="AD5815" i="3"/>
  <c r="AR5815" i="3" s="1"/>
  <c r="AB5815" i="3"/>
  <c r="W5815" i="3"/>
  <c r="T5815" i="3"/>
  <c r="V5815" i="3" s="1"/>
  <c r="AP5814" i="3"/>
  <c r="AD5814" i="3"/>
  <c r="AR5814" i="3" s="1"/>
  <c r="AB5814" i="3"/>
  <c r="W5814" i="3"/>
  <c r="T5814" i="3"/>
  <c r="V5814" i="3" s="1"/>
  <c r="AP5813" i="3"/>
  <c r="AD5813" i="3"/>
  <c r="AR5813" i="3" s="1"/>
  <c r="AB5813" i="3"/>
  <c r="W5813" i="3"/>
  <c r="T5813" i="3"/>
  <c r="V5813" i="3" s="1"/>
  <c r="AP5812" i="3"/>
  <c r="AD5812" i="3"/>
  <c r="AR5812" i="3" s="1"/>
  <c r="AB5812" i="3"/>
  <c r="W5812" i="3"/>
  <c r="T5812" i="3"/>
  <c r="V5812" i="3" s="1"/>
  <c r="AP5811" i="3"/>
  <c r="AD5811" i="3"/>
  <c r="AR5811" i="3" s="1"/>
  <c r="AB5811" i="3"/>
  <c r="W5811" i="3"/>
  <c r="T5811" i="3"/>
  <c r="V5811" i="3" s="1"/>
  <c r="AP5810" i="3"/>
  <c r="AD5810" i="3"/>
  <c r="AR5810" i="3" s="1"/>
  <c r="AB5810" i="3"/>
  <c r="W5810" i="3"/>
  <c r="T5810" i="3"/>
  <c r="V5810" i="3" s="1"/>
  <c r="AP5809" i="3"/>
  <c r="AD5809" i="3"/>
  <c r="AR5809" i="3" s="1"/>
  <c r="AB5809" i="3"/>
  <c r="W5809" i="3"/>
  <c r="T5809" i="3"/>
  <c r="V5809" i="3" s="1"/>
  <c r="AP5808" i="3"/>
  <c r="AD5808" i="3"/>
  <c r="AR5808" i="3" s="1"/>
  <c r="AB5808" i="3"/>
  <c r="W5808" i="3"/>
  <c r="T5808" i="3"/>
  <c r="V5808" i="3" s="1"/>
  <c r="AP5807" i="3"/>
  <c r="AD5807" i="3"/>
  <c r="AR5807" i="3" s="1"/>
  <c r="AB5807" i="3"/>
  <c r="W5807" i="3"/>
  <c r="T5807" i="3"/>
  <c r="V5807" i="3" s="1"/>
  <c r="AP5806" i="3"/>
  <c r="AD5806" i="3"/>
  <c r="AR5806" i="3" s="1"/>
  <c r="AB5806" i="3"/>
  <c r="W5806" i="3"/>
  <c r="T5806" i="3"/>
  <c r="V5806" i="3" s="1"/>
  <c r="AP5805" i="3"/>
  <c r="AD5805" i="3"/>
  <c r="AR5805" i="3" s="1"/>
  <c r="AB5805" i="3"/>
  <c r="W5805" i="3"/>
  <c r="T5805" i="3"/>
  <c r="V5805" i="3" s="1"/>
  <c r="AP5804" i="3"/>
  <c r="AD5804" i="3"/>
  <c r="AR5804" i="3" s="1"/>
  <c r="AB5804" i="3"/>
  <c r="W5804" i="3"/>
  <c r="T5804" i="3"/>
  <c r="V5804" i="3" s="1"/>
  <c r="AP5803" i="3"/>
  <c r="AD5803" i="3"/>
  <c r="AR5803" i="3" s="1"/>
  <c r="AB5803" i="3"/>
  <c r="W5803" i="3"/>
  <c r="T5803" i="3"/>
  <c r="V5803" i="3" s="1"/>
  <c r="AP5802" i="3"/>
  <c r="AD5802" i="3"/>
  <c r="AR5802" i="3" s="1"/>
  <c r="AB5802" i="3"/>
  <c r="W5802" i="3"/>
  <c r="T5802" i="3"/>
  <c r="V5802" i="3" s="1"/>
  <c r="AP5801" i="3"/>
  <c r="AD5801" i="3"/>
  <c r="AR5801" i="3" s="1"/>
  <c r="AB5801" i="3"/>
  <c r="W5801" i="3"/>
  <c r="T5801" i="3"/>
  <c r="V5801" i="3" s="1"/>
  <c r="AP5800" i="3"/>
  <c r="AD5800" i="3"/>
  <c r="AR5800" i="3" s="1"/>
  <c r="AB5800" i="3"/>
  <c r="W5800" i="3"/>
  <c r="T5800" i="3"/>
  <c r="V5800" i="3" s="1"/>
  <c r="AP5799" i="3"/>
  <c r="AD5799" i="3"/>
  <c r="AR5799" i="3" s="1"/>
  <c r="AB5799" i="3"/>
  <c r="W5799" i="3"/>
  <c r="T5799" i="3"/>
  <c r="V5799" i="3" s="1"/>
  <c r="AP5798" i="3"/>
  <c r="AD5798" i="3"/>
  <c r="AR5798" i="3" s="1"/>
  <c r="AB5798" i="3"/>
  <c r="W5798" i="3"/>
  <c r="T5798" i="3"/>
  <c r="V5798" i="3" s="1"/>
  <c r="AP5797" i="3"/>
  <c r="AD5797" i="3"/>
  <c r="AR5797" i="3" s="1"/>
  <c r="AB5797" i="3"/>
  <c r="W5797" i="3"/>
  <c r="T5797" i="3"/>
  <c r="V5797" i="3" s="1"/>
  <c r="AP5796" i="3"/>
  <c r="AD5796" i="3"/>
  <c r="AR5796" i="3" s="1"/>
  <c r="AB5796" i="3"/>
  <c r="W5796" i="3"/>
  <c r="T5796" i="3"/>
  <c r="V5796" i="3" s="1"/>
  <c r="AP5795" i="3"/>
  <c r="AD5795" i="3"/>
  <c r="AR5795" i="3" s="1"/>
  <c r="AB5795" i="3"/>
  <c r="W5795" i="3"/>
  <c r="T5795" i="3"/>
  <c r="V5795" i="3" s="1"/>
  <c r="AP5794" i="3"/>
  <c r="AD5794" i="3"/>
  <c r="AR5794" i="3" s="1"/>
  <c r="AB5794" i="3"/>
  <c r="W5794" i="3"/>
  <c r="T5794" i="3"/>
  <c r="V5794" i="3" s="1"/>
  <c r="AP5793" i="3"/>
  <c r="AD5793" i="3"/>
  <c r="AR5793" i="3" s="1"/>
  <c r="AB5793" i="3"/>
  <c r="W5793" i="3"/>
  <c r="T5793" i="3"/>
  <c r="V5793" i="3" s="1"/>
  <c r="AP5792" i="3"/>
  <c r="AD5792" i="3"/>
  <c r="AR5792" i="3" s="1"/>
  <c r="AB5792" i="3"/>
  <c r="W5792" i="3"/>
  <c r="T5792" i="3"/>
  <c r="V5792" i="3" s="1"/>
  <c r="AP5791" i="3"/>
  <c r="AD5791" i="3"/>
  <c r="AR5791" i="3" s="1"/>
  <c r="AB5791" i="3"/>
  <c r="W5791" i="3"/>
  <c r="T5791" i="3"/>
  <c r="V5791" i="3" s="1"/>
  <c r="AP5790" i="3"/>
  <c r="AD5790" i="3"/>
  <c r="AR5790" i="3" s="1"/>
  <c r="AB5790" i="3"/>
  <c r="W5790" i="3"/>
  <c r="T5790" i="3"/>
  <c r="V5790" i="3" s="1"/>
  <c r="AP5789" i="3"/>
  <c r="AD5789" i="3"/>
  <c r="AR5789" i="3" s="1"/>
  <c r="AB5789" i="3"/>
  <c r="W5789" i="3"/>
  <c r="T5789" i="3"/>
  <c r="V5789" i="3" s="1"/>
  <c r="AP5788" i="3"/>
  <c r="AD5788" i="3"/>
  <c r="AR5788" i="3" s="1"/>
  <c r="AB5788" i="3"/>
  <c r="W5788" i="3"/>
  <c r="T5788" i="3"/>
  <c r="V5788" i="3" s="1"/>
  <c r="AP5787" i="3"/>
  <c r="AD5787" i="3"/>
  <c r="AR5787" i="3" s="1"/>
  <c r="AB5787" i="3"/>
  <c r="W5787" i="3"/>
  <c r="T5787" i="3"/>
  <c r="V5787" i="3" s="1"/>
  <c r="AP5786" i="3"/>
  <c r="AD5786" i="3"/>
  <c r="AR5786" i="3" s="1"/>
  <c r="AB5786" i="3"/>
  <c r="W5786" i="3"/>
  <c r="T5786" i="3"/>
  <c r="V5786" i="3" s="1"/>
  <c r="AP5785" i="3"/>
  <c r="AD5785" i="3"/>
  <c r="AR5785" i="3" s="1"/>
  <c r="AB5785" i="3"/>
  <c r="W5785" i="3"/>
  <c r="T5785" i="3"/>
  <c r="V5785" i="3" s="1"/>
  <c r="AP5784" i="3"/>
  <c r="AD5784" i="3"/>
  <c r="AR5784" i="3" s="1"/>
  <c r="AB5784" i="3"/>
  <c r="W5784" i="3"/>
  <c r="T5784" i="3"/>
  <c r="V5784" i="3" s="1"/>
  <c r="AP5783" i="3"/>
  <c r="AD5783" i="3"/>
  <c r="AR5783" i="3" s="1"/>
  <c r="AB5783" i="3"/>
  <c r="W5783" i="3"/>
  <c r="T5783" i="3"/>
  <c r="V5783" i="3" s="1"/>
  <c r="AP5782" i="3"/>
  <c r="AD5782" i="3"/>
  <c r="AR5782" i="3" s="1"/>
  <c r="AB5782" i="3"/>
  <c r="W5782" i="3"/>
  <c r="T5782" i="3"/>
  <c r="V5782" i="3" s="1"/>
  <c r="AP5781" i="3"/>
  <c r="AD5781" i="3"/>
  <c r="AR5781" i="3" s="1"/>
  <c r="AB5781" i="3"/>
  <c r="W5781" i="3"/>
  <c r="T5781" i="3"/>
  <c r="V5781" i="3" s="1"/>
  <c r="AP5780" i="3"/>
  <c r="AD5780" i="3"/>
  <c r="AR5780" i="3" s="1"/>
  <c r="AB5780" i="3"/>
  <c r="W5780" i="3"/>
  <c r="T5780" i="3"/>
  <c r="V5780" i="3" s="1"/>
  <c r="AP5779" i="3"/>
  <c r="AD5779" i="3"/>
  <c r="AR5779" i="3" s="1"/>
  <c r="AB5779" i="3"/>
  <c r="W5779" i="3"/>
  <c r="T5779" i="3"/>
  <c r="V5779" i="3" s="1"/>
  <c r="AP5778" i="3"/>
  <c r="AD5778" i="3"/>
  <c r="AR5778" i="3" s="1"/>
  <c r="AB5778" i="3"/>
  <c r="W5778" i="3"/>
  <c r="T5778" i="3"/>
  <c r="V5778" i="3" s="1"/>
  <c r="AP5777" i="3"/>
  <c r="AD5777" i="3"/>
  <c r="AR5777" i="3" s="1"/>
  <c r="AB5777" i="3"/>
  <c r="W5777" i="3"/>
  <c r="T5777" i="3"/>
  <c r="V5777" i="3" s="1"/>
  <c r="AP5776" i="3"/>
  <c r="AD5776" i="3"/>
  <c r="AR5776" i="3" s="1"/>
  <c r="AB5776" i="3"/>
  <c r="W5776" i="3"/>
  <c r="T5776" i="3"/>
  <c r="V5776" i="3" s="1"/>
  <c r="AP5775" i="3"/>
  <c r="AD5775" i="3"/>
  <c r="AR5775" i="3" s="1"/>
  <c r="AB5775" i="3"/>
  <c r="W5775" i="3"/>
  <c r="T5775" i="3"/>
  <c r="V5775" i="3" s="1"/>
  <c r="AP5774" i="3"/>
  <c r="AD5774" i="3"/>
  <c r="AR5774" i="3" s="1"/>
  <c r="AB5774" i="3"/>
  <c r="W5774" i="3"/>
  <c r="T5774" i="3"/>
  <c r="V5774" i="3" s="1"/>
  <c r="AP5773" i="3"/>
  <c r="AD5773" i="3"/>
  <c r="AR5773" i="3" s="1"/>
  <c r="AB5773" i="3"/>
  <c r="W5773" i="3"/>
  <c r="T5773" i="3"/>
  <c r="V5773" i="3" s="1"/>
  <c r="AP5772" i="3"/>
  <c r="AD5772" i="3"/>
  <c r="AR5772" i="3" s="1"/>
  <c r="AB5772" i="3"/>
  <c r="W5772" i="3"/>
  <c r="T5772" i="3"/>
  <c r="V5772" i="3" s="1"/>
  <c r="AP5771" i="3"/>
  <c r="AD5771" i="3"/>
  <c r="AR5771" i="3" s="1"/>
  <c r="AB5771" i="3"/>
  <c r="W5771" i="3"/>
  <c r="T5771" i="3"/>
  <c r="V5771" i="3" s="1"/>
  <c r="AP5770" i="3"/>
  <c r="AD5770" i="3"/>
  <c r="AR5770" i="3" s="1"/>
  <c r="AB5770" i="3"/>
  <c r="W5770" i="3"/>
  <c r="T5770" i="3"/>
  <c r="V5770" i="3" s="1"/>
  <c r="AP5769" i="3"/>
  <c r="AD5769" i="3"/>
  <c r="AR5769" i="3" s="1"/>
  <c r="AB5769" i="3"/>
  <c r="W5769" i="3"/>
  <c r="T5769" i="3"/>
  <c r="V5769" i="3" s="1"/>
  <c r="AP5768" i="3"/>
  <c r="AD5768" i="3"/>
  <c r="AR5768" i="3" s="1"/>
  <c r="AB5768" i="3"/>
  <c r="W5768" i="3"/>
  <c r="T5768" i="3"/>
  <c r="V5768" i="3" s="1"/>
  <c r="AP5767" i="3"/>
  <c r="AD5767" i="3"/>
  <c r="AR5767" i="3" s="1"/>
  <c r="AB5767" i="3"/>
  <c r="W5767" i="3"/>
  <c r="T5767" i="3"/>
  <c r="V5767" i="3" s="1"/>
  <c r="AP5766" i="3"/>
  <c r="AD5766" i="3"/>
  <c r="AR5766" i="3" s="1"/>
  <c r="AB5766" i="3"/>
  <c r="W5766" i="3"/>
  <c r="T5766" i="3"/>
  <c r="V5766" i="3" s="1"/>
  <c r="AP5765" i="3"/>
  <c r="AD5765" i="3"/>
  <c r="AR5765" i="3" s="1"/>
  <c r="AB5765" i="3"/>
  <c r="W5765" i="3"/>
  <c r="T5765" i="3"/>
  <c r="V5765" i="3" s="1"/>
  <c r="AP5764" i="3"/>
  <c r="AD5764" i="3"/>
  <c r="AR5764" i="3" s="1"/>
  <c r="AB5764" i="3"/>
  <c r="W5764" i="3"/>
  <c r="T5764" i="3"/>
  <c r="V5764" i="3" s="1"/>
  <c r="AP5763" i="3"/>
  <c r="AD5763" i="3"/>
  <c r="AR5763" i="3" s="1"/>
  <c r="AB5763" i="3"/>
  <c r="W5763" i="3"/>
  <c r="T5763" i="3"/>
  <c r="V5763" i="3" s="1"/>
  <c r="AP5762" i="3"/>
  <c r="AD5762" i="3"/>
  <c r="AR5762" i="3" s="1"/>
  <c r="AB5762" i="3"/>
  <c r="W5762" i="3"/>
  <c r="T5762" i="3"/>
  <c r="V5762" i="3" s="1"/>
  <c r="AP5761" i="3"/>
  <c r="AD5761" i="3"/>
  <c r="AR5761" i="3" s="1"/>
  <c r="AB5761" i="3"/>
  <c r="W5761" i="3"/>
  <c r="T5761" i="3"/>
  <c r="V5761" i="3" s="1"/>
  <c r="AP5760" i="3"/>
  <c r="AD5760" i="3"/>
  <c r="AR5760" i="3" s="1"/>
  <c r="AB5760" i="3"/>
  <c r="W5760" i="3"/>
  <c r="T5760" i="3"/>
  <c r="V5760" i="3" s="1"/>
  <c r="AP5759" i="3"/>
  <c r="AD5759" i="3"/>
  <c r="AR5759" i="3" s="1"/>
  <c r="AB5759" i="3"/>
  <c r="W5759" i="3"/>
  <c r="T5759" i="3"/>
  <c r="V5759" i="3" s="1"/>
  <c r="AP5758" i="3"/>
  <c r="AD5758" i="3"/>
  <c r="AR5758" i="3" s="1"/>
  <c r="AB5758" i="3"/>
  <c r="W5758" i="3"/>
  <c r="T5758" i="3"/>
  <c r="V5758" i="3" s="1"/>
  <c r="AP5757" i="3"/>
  <c r="AD5757" i="3"/>
  <c r="AR5757" i="3" s="1"/>
  <c r="AB5757" i="3"/>
  <c r="W5757" i="3"/>
  <c r="T5757" i="3"/>
  <c r="V5757" i="3" s="1"/>
  <c r="AP5756" i="3"/>
  <c r="AD5756" i="3"/>
  <c r="AR5756" i="3" s="1"/>
  <c r="AB5756" i="3"/>
  <c r="W5756" i="3"/>
  <c r="T5756" i="3"/>
  <c r="V5756" i="3" s="1"/>
  <c r="AP5755" i="3"/>
  <c r="AD5755" i="3"/>
  <c r="AR5755" i="3" s="1"/>
  <c r="AB5755" i="3"/>
  <c r="W5755" i="3"/>
  <c r="T5755" i="3"/>
  <c r="V5755" i="3" s="1"/>
  <c r="AP5754" i="3"/>
  <c r="AD5754" i="3"/>
  <c r="AR5754" i="3" s="1"/>
  <c r="AB5754" i="3"/>
  <c r="W5754" i="3"/>
  <c r="T5754" i="3"/>
  <c r="V5754" i="3" s="1"/>
  <c r="AP5753" i="3"/>
  <c r="AD5753" i="3"/>
  <c r="AR5753" i="3" s="1"/>
  <c r="AB5753" i="3"/>
  <c r="W5753" i="3"/>
  <c r="T5753" i="3"/>
  <c r="V5753" i="3" s="1"/>
  <c r="AP5752" i="3"/>
  <c r="AD5752" i="3"/>
  <c r="AR5752" i="3" s="1"/>
  <c r="AB5752" i="3"/>
  <c r="W5752" i="3"/>
  <c r="T5752" i="3"/>
  <c r="V5752" i="3" s="1"/>
  <c r="AP5751" i="3"/>
  <c r="AD5751" i="3"/>
  <c r="AR5751" i="3" s="1"/>
  <c r="AB5751" i="3"/>
  <c r="W5751" i="3"/>
  <c r="T5751" i="3"/>
  <c r="V5751" i="3" s="1"/>
  <c r="AP5750" i="3"/>
  <c r="AD5750" i="3"/>
  <c r="AR5750" i="3" s="1"/>
  <c r="AB5750" i="3"/>
  <c r="W5750" i="3"/>
  <c r="T5750" i="3"/>
  <c r="V5750" i="3" s="1"/>
  <c r="AP5749" i="3"/>
  <c r="AD5749" i="3"/>
  <c r="AR5749" i="3" s="1"/>
  <c r="AB5749" i="3"/>
  <c r="W5749" i="3"/>
  <c r="T5749" i="3"/>
  <c r="V5749" i="3" s="1"/>
  <c r="AP5748" i="3"/>
  <c r="AD5748" i="3"/>
  <c r="AR5748" i="3" s="1"/>
  <c r="AB5748" i="3"/>
  <c r="W5748" i="3"/>
  <c r="T5748" i="3"/>
  <c r="V5748" i="3" s="1"/>
  <c r="AP5747" i="3"/>
  <c r="AD5747" i="3"/>
  <c r="AR5747" i="3" s="1"/>
  <c r="AB5747" i="3"/>
  <c r="W5747" i="3"/>
  <c r="T5747" i="3"/>
  <c r="V5747" i="3" s="1"/>
  <c r="AP5746" i="3"/>
  <c r="AD5746" i="3"/>
  <c r="AR5746" i="3" s="1"/>
  <c r="AB5746" i="3"/>
  <c r="W5746" i="3"/>
  <c r="T5746" i="3"/>
  <c r="V5746" i="3" s="1"/>
  <c r="AP5745" i="3"/>
  <c r="AD5745" i="3"/>
  <c r="AR5745" i="3" s="1"/>
  <c r="AB5745" i="3"/>
  <c r="W5745" i="3"/>
  <c r="T5745" i="3"/>
  <c r="V5745" i="3" s="1"/>
  <c r="AP5744" i="3"/>
  <c r="AD5744" i="3"/>
  <c r="AR5744" i="3" s="1"/>
  <c r="AB5744" i="3"/>
  <c r="W5744" i="3"/>
  <c r="T5744" i="3"/>
  <c r="V5744" i="3" s="1"/>
  <c r="AP5743" i="3"/>
  <c r="AD5743" i="3"/>
  <c r="AR5743" i="3" s="1"/>
  <c r="AB5743" i="3"/>
  <c r="W5743" i="3"/>
  <c r="T5743" i="3"/>
  <c r="V5743" i="3" s="1"/>
  <c r="AP5742" i="3"/>
  <c r="AD5742" i="3"/>
  <c r="AR5742" i="3" s="1"/>
  <c r="AB5742" i="3"/>
  <c r="W5742" i="3"/>
  <c r="T5742" i="3"/>
  <c r="V5742" i="3" s="1"/>
  <c r="AP5741" i="3"/>
  <c r="AD5741" i="3"/>
  <c r="AR5741" i="3" s="1"/>
  <c r="AB5741" i="3"/>
  <c r="W5741" i="3"/>
  <c r="T5741" i="3"/>
  <c r="V5741" i="3" s="1"/>
  <c r="AP5740" i="3"/>
  <c r="AD5740" i="3"/>
  <c r="AR5740" i="3" s="1"/>
  <c r="AB5740" i="3"/>
  <c r="W5740" i="3"/>
  <c r="T5740" i="3"/>
  <c r="V5740" i="3" s="1"/>
  <c r="AP5739" i="3"/>
  <c r="AD5739" i="3"/>
  <c r="AR5739" i="3" s="1"/>
  <c r="AB5739" i="3"/>
  <c r="W5739" i="3"/>
  <c r="T5739" i="3"/>
  <c r="V5739" i="3" s="1"/>
  <c r="AP5738" i="3"/>
  <c r="AD5738" i="3"/>
  <c r="AR5738" i="3" s="1"/>
  <c r="AB5738" i="3"/>
  <c r="W5738" i="3"/>
  <c r="T5738" i="3"/>
  <c r="V5738" i="3" s="1"/>
  <c r="AP5737" i="3"/>
  <c r="AD5737" i="3"/>
  <c r="AR5737" i="3" s="1"/>
  <c r="AB5737" i="3"/>
  <c r="W5737" i="3"/>
  <c r="T5737" i="3"/>
  <c r="V5737" i="3" s="1"/>
  <c r="AP5736" i="3"/>
  <c r="AD5736" i="3"/>
  <c r="AR5736" i="3" s="1"/>
  <c r="AB5736" i="3"/>
  <c r="W5736" i="3"/>
  <c r="T5736" i="3"/>
  <c r="V5736" i="3" s="1"/>
  <c r="AP5735" i="3"/>
  <c r="AD5735" i="3"/>
  <c r="AR5735" i="3" s="1"/>
  <c r="AB5735" i="3"/>
  <c r="W5735" i="3"/>
  <c r="T5735" i="3"/>
  <c r="V5735" i="3" s="1"/>
  <c r="AP5734" i="3"/>
  <c r="AD5734" i="3"/>
  <c r="AR5734" i="3" s="1"/>
  <c r="AB5734" i="3"/>
  <c r="W5734" i="3"/>
  <c r="T5734" i="3"/>
  <c r="V5734" i="3" s="1"/>
  <c r="AP5733" i="3"/>
  <c r="AD5733" i="3"/>
  <c r="AR5733" i="3" s="1"/>
  <c r="AB5733" i="3"/>
  <c r="W5733" i="3"/>
  <c r="T5733" i="3"/>
  <c r="V5733" i="3" s="1"/>
  <c r="AP5732" i="3"/>
  <c r="AD5732" i="3"/>
  <c r="AR5732" i="3" s="1"/>
  <c r="AB5732" i="3"/>
  <c r="W5732" i="3"/>
  <c r="T5732" i="3"/>
  <c r="V5732" i="3" s="1"/>
  <c r="AP5731" i="3"/>
  <c r="AD5731" i="3"/>
  <c r="AR5731" i="3" s="1"/>
  <c r="AB5731" i="3"/>
  <c r="W5731" i="3"/>
  <c r="T5731" i="3"/>
  <c r="V5731" i="3" s="1"/>
  <c r="AP5730" i="3"/>
  <c r="AD5730" i="3"/>
  <c r="AR5730" i="3" s="1"/>
  <c r="AB5730" i="3"/>
  <c r="W5730" i="3"/>
  <c r="T5730" i="3"/>
  <c r="V5730" i="3" s="1"/>
  <c r="AP5729" i="3"/>
  <c r="AD5729" i="3"/>
  <c r="AR5729" i="3" s="1"/>
  <c r="AB5729" i="3"/>
  <c r="W5729" i="3"/>
  <c r="T5729" i="3"/>
  <c r="V5729" i="3" s="1"/>
  <c r="AP5728" i="3"/>
  <c r="AD5728" i="3"/>
  <c r="AR5728" i="3" s="1"/>
  <c r="AB5728" i="3"/>
  <c r="W5728" i="3"/>
  <c r="T5728" i="3"/>
  <c r="V5728" i="3" s="1"/>
  <c r="AP5727" i="3"/>
  <c r="AD5727" i="3"/>
  <c r="AR5727" i="3" s="1"/>
  <c r="AB5727" i="3"/>
  <c r="W5727" i="3"/>
  <c r="T5727" i="3"/>
  <c r="V5727" i="3" s="1"/>
  <c r="AP5726" i="3"/>
  <c r="AD5726" i="3"/>
  <c r="AR5726" i="3" s="1"/>
  <c r="AB5726" i="3"/>
  <c r="W5726" i="3"/>
  <c r="T5726" i="3"/>
  <c r="V5726" i="3" s="1"/>
  <c r="AP5725" i="3"/>
  <c r="AD5725" i="3"/>
  <c r="AR5725" i="3" s="1"/>
  <c r="AB5725" i="3"/>
  <c r="W5725" i="3"/>
  <c r="T5725" i="3"/>
  <c r="V5725" i="3" s="1"/>
  <c r="AP5724" i="3"/>
  <c r="AD5724" i="3"/>
  <c r="AR5724" i="3" s="1"/>
  <c r="AB5724" i="3"/>
  <c r="W5724" i="3"/>
  <c r="T5724" i="3"/>
  <c r="V5724" i="3" s="1"/>
  <c r="AP5723" i="3"/>
  <c r="AD5723" i="3"/>
  <c r="AR5723" i="3" s="1"/>
  <c r="AB5723" i="3"/>
  <c r="W5723" i="3"/>
  <c r="T5723" i="3"/>
  <c r="V5723" i="3" s="1"/>
  <c r="AP5722" i="3"/>
  <c r="AD5722" i="3"/>
  <c r="AR5722" i="3" s="1"/>
  <c r="AB5722" i="3"/>
  <c r="W5722" i="3"/>
  <c r="T5722" i="3"/>
  <c r="V5722" i="3" s="1"/>
  <c r="AP5721" i="3"/>
  <c r="AD5721" i="3"/>
  <c r="AR5721" i="3" s="1"/>
  <c r="AB5721" i="3"/>
  <c r="W5721" i="3"/>
  <c r="T5721" i="3"/>
  <c r="V5721" i="3" s="1"/>
  <c r="AP5720" i="3"/>
  <c r="AD5720" i="3"/>
  <c r="AR5720" i="3" s="1"/>
  <c r="AB5720" i="3"/>
  <c r="W5720" i="3"/>
  <c r="T5720" i="3"/>
  <c r="V5720" i="3" s="1"/>
  <c r="AP5719" i="3"/>
  <c r="AD5719" i="3"/>
  <c r="AR5719" i="3" s="1"/>
  <c r="AB5719" i="3"/>
  <c r="W5719" i="3"/>
  <c r="T5719" i="3"/>
  <c r="V5719" i="3" s="1"/>
  <c r="AP5718" i="3"/>
  <c r="AD5718" i="3"/>
  <c r="AR5718" i="3" s="1"/>
  <c r="AB5718" i="3"/>
  <c r="W5718" i="3"/>
  <c r="T5718" i="3"/>
  <c r="V5718" i="3" s="1"/>
  <c r="AP5717" i="3"/>
  <c r="AD5717" i="3"/>
  <c r="AR5717" i="3" s="1"/>
  <c r="AB5717" i="3"/>
  <c r="W5717" i="3"/>
  <c r="T5717" i="3"/>
  <c r="V5717" i="3" s="1"/>
  <c r="AP5716" i="3"/>
  <c r="AD5716" i="3"/>
  <c r="AR5716" i="3" s="1"/>
  <c r="AB5716" i="3"/>
  <c r="W5716" i="3"/>
  <c r="T5716" i="3"/>
  <c r="V5716" i="3" s="1"/>
  <c r="AP5715" i="3"/>
  <c r="AD5715" i="3"/>
  <c r="AR5715" i="3" s="1"/>
  <c r="AB5715" i="3"/>
  <c r="W5715" i="3"/>
  <c r="T5715" i="3"/>
  <c r="V5715" i="3" s="1"/>
  <c r="AP5714" i="3"/>
  <c r="AD5714" i="3"/>
  <c r="AR5714" i="3" s="1"/>
  <c r="AB5714" i="3"/>
  <c r="W5714" i="3"/>
  <c r="T5714" i="3"/>
  <c r="V5714" i="3" s="1"/>
  <c r="AP5713" i="3"/>
  <c r="AD5713" i="3"/>
  <c r="AR5713" i="3" s="1"/>
  <c r="AB5713" i="3"/>
  <c r="W5713" i="3"/>
  <c r="T5713" i="3"/>
  <c r="V5713" i="3" s="1"/>
  <c r="AP5712" i="3"/>
  <c r="AD5712" i="3"/>
  <c r="AR5712" i="3" s="1"/>
  <c r="AB5712" i="3"/>
  <c r="W5712" i="3"/>
  <c r="T5712" i="3"/>
  <c r="V5712" i="3" s="1"/>
  <c r="AP5711" i="3"/>
  <c r="AD5711" i="3"/>
  <c r="AR5711" i="3" s="1"/>
  <c r="AB5711" i="3"/>
  <c r="W5711" i="3"/>
  <c r="T5711" i="3"/>
  <c r="V5711" i="3" s="1"/>
  <c r="AP5710" i="3"/>
  <c r="AD5710" i="3"/>
  <c r="AR5710" i="3" s="1"/>
  <c r="AB5710" i="3"/>
  <c r="W5710" i="3"/>
  <c r="T5710" i="3"/>
  <c r="V5710" i="3" s="1"/>
  <c r="AP5709" i="3"/>
  <c r="AD5709" i="3"/>
  <c r="AR5709" i="3" s="1"/>
  <c r="AB5709" i="3"/>
  <c r="W5709" i="3"/>
  <c r="T5709" i="3"/>
  <c r="V5709" i="3" s="1"/>
  <c r="AP5708" i="3"/>
  <c r="AD5708" i="3"/>
  <c r="AR5708" i="3" s="1"/>
  <c r="AB5708" i="3"/>
  <c r="W5708" i="3"/>
  <c r="T5708" i="3"/>
  <c r="V5708" i="3" s="1"/>
  <c r="AP5707" i="3"/>
  <c r="AD5707" i="3"/>
  <c r="AR5707" i="3" s="1"/>
  <c r="AB5707" i="3"/>
  <c r="W5707" i="3"/>
  <c r="T5707" i="3"/>
  <c r="V5707" i="3" s="1"/>
  <c r="AP5706" i="3"/>
  <c r="AD5706" i="3"/>
  <c r="AR5706" i="3" s="1"/>
  <c r="AB5706" i="3"/>
  <c r="W5706" i="3"/>
  <c r="T5706" i="3"/>
  <c r="V5706" i="3" s="1"/>
  <c r="AP5705" i="3"/>
  <c r="AD5705" i="3"/>
  <c r="AR5705" i="3" s="1"/>
  <c r="AB5705" i="3"/>
  <c r="W5705" i="3"/>
  <c r="T5705" i="3"/>
  <c r="V5705" i="3" s="1"/>
  <c r="AP5704" i="3"/>
  <c r="AD5704" i="3"/>
  <c r="AR5704" i="3" s="1"/>
  <c r="AB5704" i="3"/>
  <c r="W5704" i="3"/>
  <c r="T5704" i="3"/>
  <c r="V5704" i="3" s="1"/>
  <c r="AP5703" i="3"/>
  <c r="AD5703" i="3"/>
  <c r="AR5703" i="3" s="1"/>
  <c r="AB5703" i="3"/>
  <c r="W5703" i="3"/>
  <c r="T5703" i="3"/>
  <c r="V5703" i="3" s="1"/>
  <c r="AP5702" i="3"/>
  <c r="AD5702" i="3"/>
  <c r="AR5702" i="3" s="1"/>
  <c r="AB5702" i="3"/>
  <c r="W5702" i="3"/>
  <c r="T5702" i="3"/>
  <c r="V5702" i="3" s="1"/>
  <c r="AP5701" i="3"/>
  <c r="AD5701" i="3"/>
  <c r="AR5701" i="3" s="1"/>
  <c r="AB5701" i="3"/>
  <c r="W5701" i="3"/>
  <c r="T5701" i="3"/>
  <c r="V5701" i="3" s="1"/>
  <c r="AP5700" i="3"/>
  <c r="AD5700" i="3"/>
  <c r="AR5700" i="3" s="1"/>
  <c r="AB5700" i="3"/>
  <c r="W5700" i="3"/>
  <c r="T5700" i="3"/>
  <c r="V5700" i="3" s="1"/>
  <c r="AP5699" i="3"/>
  <c r="AD5699" i="3"/>
  <c r="AR5699" i="3" s="1"/>
  <c r="AB5699" i="3"/>
  <c r="W5699" i="3"/>
  <c r="T5699" i="3"/>
  <c r="V5699" i="3" s="1"/>
  <c r="AP5698" i="3"/>
  <c r="AD5698" i="3"/>
  <c r="AR5698" i="3" s="1"/>
  <c r="AB5698" i="3"/>
  <c r="W5698" i="3"/>
  <c r="T5698" i="3"/>
  <c r="V5698" i="3" s="1"/>
  <c r="AP5697" i="3"/>
  <c r="AD5697" i="3"/>
  <c r="AR5697" i="3" s="1"/>
  <c r="AB5697" i="3"/>
  <c r="W5697" i="3"/>
  <c r="T5697" i="3"/>
  <c r="V5697" i="3" s="1"/>
  <c r="AP5696" i="3"/>
  <c r="AD5696" i="3"/>
  <c r="AR5696" i="3" s="1"/>
  <c r="AB5696" i="3"/>
  <c r="W5696" i="3"/>
  <c r="T5696" i="3"/>
  <c r="V5696" i="3" s="1"/>
  <c r="AP5695" i="3"/>
  <c r="AD5695" i="3"/>
  <c r="AR5695" i="3" s="1"/>
  <c r="AB5695" i="3"/>
  <c r="W5695" i="3"/>
  <c r="T5695" i="3"/>
  <c r="V5695" i="3" s="1"/>
  <c r="AP5694" i="3"/>
  <c r="AD5694" i="3"/>
  <c r="AR5694" i="3" s="1"/>
  <c r="AB5694" i="3"/>
  <c r="W5694" i="3"/>
  <c r="T5694" i="3"/>
  <c r="V5694" i="3" s="1"/>
  <c r="AP5693" i="3"/>
  <c r="AD5693" i="3"/>
  <c r="AR5693" i="3" s="1"/>
  <c r="AB5693" i="3"/>
  <c r="W5693" i="3"/>
  <c r="T5693" i="3"/>
  <c r="V5693" i="3" s="1"/>
  <c r="AP5692" i="3"/>
  <c r="AD5692" i="3"/>
  <c r="AR5692" i="3" s="1"/>
  <c r="AB5692" i="3"/>
  <c r="W5692" i="3"/>
  <c r="T5692" i="3"/>
  <c r="V5692" i="3" s="1"/>
  <c r="AP5691" i="3"/>
  <c r="AD5691" i="3"/>
  <c r="AR5691" i="3" s="1"/>
  <c r="AB5691" i="3"/>
  <c r="W5691" i="3"/>
  <c r="T5691" i="3"/>
  <c r="V5691" i="3" s="1"/>
  <c r="AP5690" i="3"/>
  <c r="AD5690" i="3"/>
  <c r="AR5690" i="3" s="1"/>
  <c r="AB5690" i="3"/>
  <c r="W5690" i="3"/>
  <c r="T5690" i="3"/>
  <c r="V5690" i="3" s="1"/>
  <c r="AP5689" i="3"/>
  <c r="AD5689" i="3"/>
  <c r="AR5689" i="3" s="1"/>
  <c r="AB5689" i="3"/>
  <c r="W5689" i="3"/>
  <c r="T5689" i="3"/>
  <c r="V5689" i="3" s="1"/>
  <c r="AP5688" i="3"/>
  <c r="AD5688" i="3"/>
  <c r="AR5688" i="3" s="1"/>
  <c r="AB5688" i="3"/>
  <c r="W5688" i="3"/>
  <c r="T5688" i="3"/>
  <c r="V5688" i="3" s="1"/>
  <c r="AP5687" i="3"/>
  <c r="AD5687" i="3"/>
  <c r="AR5687" i="3" s="1"/>
  <c r="AB5687" i="3"/>
  <c r="W5687" i="3"/>
  <c r="T5687" i="3"/>
  <c r="V5687" i="3" s="1"/>
  <c r="AP5686" i="3"/>
  <c r="AD5686" i="3"/>
  <c r="AR5686" i="3" s="1"/>
  <c r="AB5686" i="3"/>
  <c r="W5686" i="3"/>
  <c r="T5686" i="3"/>
  <c r="V5686" i="3" s="1"/>
  <c r="AP5685" i="3"/>
  <c r="AD5685" i="3"/>
  <c r="AR5685" i="3" s="1"/>
  <c r="AB5685" i="3"/>
  <c r="W5685" i="3"/>
  <c r="T5685" i="3"/>
  <c r="V5685" i="3" s="1"/>
  <c r="AP5684" i="3"/>
  <c r="AD5684" i="3"/>
  <c r="AR5684" i="3" s="1"/>
  <c r="AB5684" i="3"/>
  <c r="W5684" i="3"/>
  <c r="T5684" i="3"/>
  <c r="V5684" i="3" s="1"/>
  <c r="AP5683" i="3"/>
  <c r="AD5683" i="3"/>
  <c r="AR5683" i="3" s="1"/>
  <c r="AB5683" i="3"/>
  <c r="W5683" i="3"/>
  <c r="T5683" i="3"/>
  <c r="V5683" i="3" s="1"/>
  <c r="AP5682" i="3"/>
  <c r="AD5682" i="3"/>
  <c r="AR5682" i="3" s="1"/>
  <c r="AB5682" i="3"/>
  <c r="W5682" i="3"/>
  <c r="T5682" i="3"/>
  <c r="V5682" i="3" s="1"/>
  <c r="AP5681" i="3"/>
  <c r="AD5681" i="3"/>
  <c r="AR5681" i="3" s="1"/>
  <c r="AB5681" i="3"/>
  <c r="W5681" i="3"/>
  <c r="T5681" i="3"/>
  <c r="V5681" i="3" s="1"/>
  <c r="AP5680" i="3"/>
  <c r="AD5680" i="3"/>
  <c r="AR5680" i="3" s="1"/>
  <c r="AB5680" i="3"/>
  <c r="W5680" i="3"/>
  <c r="T5680" i="3"/>
  <c r="V5680" i="3" s="1"/>
  <c r="AP5679" i="3"/>
  <c r="AD5679" i="3"/>
  <c r="AR5679" i="3" s="1"/>
  <c r="AB5679" i="3"/>
  <c r="W5679" i="3"/>
  <c r="T5679" i="3"/>
  <c r="V5679" i="3" s="1"/>
  <c r="AP5678" i="3"/>
  <c r="AD5678" i="3"/>
  <c r="AR5678" i="3" s="1"/>
  <c r="AB5678" i="3"/>
  <c r="W5678" i="3"/>
  <c r="T5678" i="3"/>
  <c r="V5678" i="3" s="1"/>
  <c r="AP5677" i="3"/>
  <c r="AD5677" i="3"/>
  <c r="AR5677" i="3" s="1"/>
  <c r="AB5677" i="3"/>
  <c r="W5677" i="3"/>
  <c r="T5677" i="3"/>
  <c r="V5677" i="3" s="1"/>
  <c r="AP5676" i="3"/>
  <c r="AD5676" i="3"/>
  <c r="AR5676" i="3" s="1"/>
  <c r="AB5676" i="3"/>
  <c r="W5676" i="3"/>
  <c r="T5676" i="3"/>
  <c r="V5676" i="3" s="1"/>
  <c r="AP5675" i="3"/>
  <c r="AD5675" i="3"/>
  <c r="AR5675" i="3" s="1"/>
  <c r="AB5675" i="3"/>
  <c r="W5675" i="3"/>
  <c r="T5675" i="3"/>
  <c r="V5675" i="3" s="1"/>
  <c r="AP5674" i="3"/>
  <c r="AD5674" i="3"/>
  <c r="AR5674" i="3" s="1"/>
  <c r="AB5674" i="3"/>
  <c r="W5674" i="3"/>
  <c r="T5674" i="3"/>
  <c r="V5674" i="3" s="1"/>
  <c r="AP5673" i="3"/>
  <c r="AD5673" i="3"/>
  <c r="AR5673" i="3" s="1"/>
  <c r="AB5673" i="3"/>
  <c r="W5673" i="3"/>
  <c r="T5673" i="3"/>
  <c r="V5673" i="3" s="1"/>
  <c r="AP5672" i="3"/>
  <c r="AD5672" i="3"/>
  <c r="AR5672" i="3" s="1"/>
  <c r="AB5672" i="3"/>
  <c r="W5672" i="3"/>
  <c r="T5672" i="3"/>
  <c r="V5672" i="3" s="1"/>
  <c r="AP5671" i="3"/>
  <c r="AD5671" i="3"/>
  <c r="AR5671" i="3" s="1"/>
  <c r="AB5671" i="3"/>
  <c r="W5671" i="3"/>
  <c r="T5671" i="3"/>
  <c r="V5671" i="3" s="1"/>
  <c r="AP5670" i="3"/>
  <c r="AD5670" i="3"/>
  <c r="AR5670" i="3" s="1"/>
  <c r="AB5670" i="3"/>
  <c r="W5670" i="3"/>
  <c r="T5670" i="3"/>
  <c r="V5670" i="3" s="1"/>
  <c r="AP5669" i="3"/>
  <c r="AD5669" i="3"/>
  <c r="AR5669" i="3" s="1"/>
  <c r="AB5669" i="3"/>
  <c r="W5669" i="3"/>
  <c r="T5669" i="3"/>
  <c r="V5669" i="3" s="1"/>
  <c r="AP5668" i="3"/>
  <c r="AD5668" i="3"/>
  <c r="AR5668" i="3" s="1"/>
  <c r="AB5668" i="3"/>
  <c r="W5668" i="3"/>
  <c r="T5668" i="3"/>
  <c r="V5668" i="3" s="1"/>
  <c r="AP5667" i="3"/>
  <c r="AD5667" i="3"/>
  <c r="AR5667" i="3" s="1"/>
  <c r="AB5667" i="3"/>
  <c r="W5667" i="3"/>
  <c r="T5667" i="3"/>
  <c r="V5667" i="3" s="1"/>
  <c r="AP5666" i="3"/>
  <c r="AD5666" i="3"/>
  <c r="AR5666" i="3" s="1"/>
  <c r="AB5666" i="3"/>
  <c r="W5666" i="3"/>
  <c r="T5666" i="3"/>
  <c r="V5666" i="3" s="1"/>
  <c r="AP5665" i="3"/>
  <c r="AD5665" i="3"/>
  <c r="AR5665" i="3" s="1"/>
  <c r="AB5665" i="3"/>
  <c r="W5665" i="3"/>
  <c r="T5665" i="3"/>
  <c r="V5665" i="3" s="1"/>
  <c r="AP5664" i="3"/>
  <c r="AD5664" i="3"/>
  <c r="AR5664" i="3" s="1"/>
  <c r="AB5664" i="3"/>
  <c r="W5664" i="3"/>
  <c r="T5664" i="3"/>
  <c r="V5664" i="3" s="1"/>
  <c r="AP5663" i="3"/>
  <c r="AD5663" i="3"/>
  <c r="AR5663" i="3" s="1"/>
  <c r="AB5663" i="3"/>
  <c r="W5663" i="3"/>
  <c r="T5663" i="3"/>
  <c r="V5663" i="3" s="1"/>
  <c r="AP5662" i="3"/>
  <c r="AD5662" i="3"/>
  <c r="AR5662" i="3" s="1"/>
  <c r="AB5662" i="3"/>
  <c r="W5662" i="3"/>
  <c r="T5662" i="3"/>
  <c r="V5662" i="3" s="1"/>
  <c r="AP5661" i="3"/>
  <c r="AD5661" i="3"/>
  <c r="AR5661" i="3" s="1"/>
  <c r="AB5661" i="3"/>
  <c r="W5661" i="3"/>
  <c r="T5661" i="3"/>
  <c r="V5661" i="3" s="1"/>
  <c r="AP5660" i="3"/>
  <c r="AD5660" i="3"/>
  <c r="AR5660" i="3" s="1"/>
  <c r="AB5660" i="3"/>
  <c r="W5660" i="3"/>
  <c r="T5660" i="3"/>
  <c r="V5660" i="3" s="1"/>
  <c r="AP5659" i="3"/>
  <c r="AD5659" i="3"/>
  <c r="AR5659" i="3" s="1"/>
  <c r="AB5659" i="3"/>
  <c r="W5659" i="3"/>
  <c r="T5659" i="3"/>
  <c r="V5659" i="3" s="1"/>
  <c r="AP5658" i="3"/>
  <c r="AD5658" i="3"/>
  <c r="AR5658" i="3" s="1"/>
  <c r="AB5658" i="3"/>
  <c r="W5658" i="3"/>
  <c r="T5658" i="3"/>
  <c r="V5658" i="3" s="1"/>
  <c r="AP5657" i="3"/>
  <c r="AD5657" i="3"/>
  <c r="AR5657" i="3" s="1"/>
  <c r="AB5657" i="3"/>
  <c r="W5657" i="3"/>
  <c r="T5657" i="3"/>
  <c r="V5657" i="3" s="1"/>
  <c r="AP5656" i="3"/>
  <c r="AD5656" i="3"/>
  <c r="AR5656" i="3" s="1"/>
  <c r="AB5656" i="3"/>
  <c r="W5656" i="3"/>
  <c r="T5656" i="3"/>
  <c r="V5656" i="3" s="1"/>
  <c r="AP5655" i="3"/>
  <c r="AD5655" i="3"/>
  <c r="AR5655" i="3" s="1"/>
  <c r="AB5655" i="3"/>
  <c r="W5655" i="3"/>
  <c r="T5655" i="3"/>
  <c r="V5655" i="3" s="1"/>
  <c r="AP5654" i="3"/>
  <c r="AD5654" i="3"/>
  <c r="AR5654" i="3" s="1"/>
  <c r="AB5654" i="3"/>
  <c r="W5654" i="3"/>
  <c r="T5654" i="3"/>
  <c r="V5654" i="3" s="1"/>
  <c r="AP5653" i="3"/>
  <c r="AD5653" i="3"/>
  <c r="AR5653" i="3" s="1"/>
  <c r="AB5653" i="3"/>
  <c r="W5653" i="3"/>
  <c r="T5653" i="3"/>
  <c r="V5653" i="3" s="1"/>
  <c r="AP5652" i="3"/>
  <c r="AD5652" i="3"/>
  <c r="AR5652" i="3" s="1"/>
  <c r="AB5652" i="3"/>
  <c r="W5652" i="3"/>
  <c r="T5652" i="3"/>
  <c r="V5652" i="3" s="1"/>
  <c r="AP5651" i="3"/>
  <c r="AD5651" i="3"/>
  <c r="AR5651" i="3" s="1"/>
  <c r="AB5651" i="3"/>
  <c r="W5651" i="3"/>
  <c r="T5651" i="3"/>
  <c r="V5651" i="3" s="1"/>
  <c r="AP5650" i="3"/>
  <c r="AD5650" i="3"/>
  <c r="AR5650" i="3" s="1"/>
  <c r="AB5650" i="3"/>
  <c r="W5650" i="3"/>
  <c r="T5650" i="3"/>
  <c r="V5650" i="3" s="1"/>
  <c r="AP5649" i="3"/>
  <c r="AD5649" i="3"/>
  <c r="AR5649" i="3" s="1"/>
  <c r="AB5649" i="3"/>
  <c r="W5649" i="3"/>
  <c r="T5649" i="3"/>
  <c r="V5649" i="3" s="1"/>
  <c r="AP5648" i="3"/>
  <c r="AD5648" i="3"/>
  <c r="AR5648" i="3" s="1"/>
  <c r="AB5648" i="3"/>
  <c r="W5648" i="3"/>
  <c r="T5648" i="3"/>
  <c r="V5648" i="3" s="1"/>
  <c r="AP5647" i="3"/>
  <c r="AD5647" i="3"/>
  <c r="AR5647" i="3" s="1"/>
  <c r="AB5647" i="3"/>
  <c r="W5647" i="3"/>
  <c r="T5647" i="3"/>
  <c r="V5647" i="3" s="1"/>
  <c r="AP5646" i="3"/>
  <c r="AD5646" i="3"/>
  <c r="AR5646" i="3" s="1"/>
  <c r="AB5646" i="3"/>
  <c r="W5646" i="3"/>
  <c r="T5646" i="3"/>
  <c r="V5646" i="3" s="1"/>
  <c r="AP5645" i="3"/>
  <c r="AD5645" i="3"/>
  <c r="AR5645" i="3" s="1"/>
  <c r="AB5645" i="3"/>
  <c r="W5645" i="3"/>
  <c r="T5645" i="3"/>
  <c r="V5645" i="3" s="1"/>
  <c r="AP5644" i="3"/>
  <c r="AD5644" i="3"/>
  <c r="AR5644" i="3" s="1"/>
  <c r="AB5644" i="3"/>
  <c r="W5644" i="3"/>
  <c r="T5644" i="3"/>
  <c r="V5644" i="3" s="1"/>
  <c r="AP5643" i="3"/>
  <c r="AD5643" i="3"/>
  <c r="AR5643" i="3" s="1"/>
  <c r="AB5643" i="3"/>
  <c r="W5643" i="3"/>
  <c r="T5643" i="3"/>
  <c r="V5643" i="3" s="1"/>
  <c r="AP5642" i="3"/>
  <c r="AD5642" i="3"/>
  <c r="AR5642" i="3" s="1"/>
  <c r="AB5642" i="3"/>
  <c r="W5642" i="3"/>
  <c r="T5642" i="3"/>
  <c r="V5642" i="3" s="1"/>
  <c r="AP5641" i="3"/>
  <c r="AD5641" i="3"/>
  <c r="AR5641" i="3" s="1"/>
  <c r="AB5641" i="3"/>
  <c r="W5641" i="3"/>
  <c r="T5641" i="3"/>
  <c r="V5641" i="3" s="1"/>
  <c r="AP5640" i="3"/>
  <c r="AD5640" i="3"/>
  <c r="AR5640" i="3" s="1"/>
  <c r="AB5640" i="3"/>
  <c r="W5640" i="3"/>
  <c r="T5640" i="3"/>
  <c r="V5640" i="3" s="1"/>
  <c r="AP5639" i="3"/>
  <c r="AD5639" i="3"/>
  <c r="AR5639" i="3" s="1"/>
  <c r="AB5639" i="3"/>
  <c r="W5639" i="3"/>
  <c r="T5639" i="3"/>
  <c r="V5639" i="3" s="1"/>
  <c r="AP5638" i="3"/>
  <c r="AD5638" i="3"/>
  <c r="AR5638" i="3" s="1"/>
  <c r="AB5638" i="3"/>
  <c r="W5638" i="3"/>
  <c r="T5638" i="3"/>
  <c r="V5638" i="3" s="1"/>
  <c r="AP5637" i="3"/>
  <c r="AD5637" i="3"/>
  <c r="AR5637" i="3" s="1"/>
  <c r="AB5637" i="3"/>
  <c r="W5637" i="3"/>
  <c r="T5637" i="3"/>
  <c r="V5637" i="3" s="1"/>
  <c r="AP5636" i="3"/>
  <c r="AD5636" i="3"/>
  <c r="AR5636" i="3" s="1"/>
  <c r="AB5636" i="3"/>
  <c r="W5636" i="3"/>
  <c r="T5636" i="3"/>
  <c r="V5636" i="3" s="1"/>
  <c r="AP5635" i="3"/>
  <c r="AD5635" i="3"/>
  <c r="AR5635" i="3" s="1"/>
  <c r="AB5635" i="3"/>
  <c r="W5635" i="3"/>
  <c r="T5635" i="3"/>
  <c r="V5635" i="3" s="1"/>
  <c r="AP5634" i="3"/>
  <c r="AD5634" i="3"/>
  <c r="AR5634" i="3" s="1"/>
  <c r="AB5634" i="3"/>
  <c r="W5634" i="3"/>
  <c r="T5634" i="3"/>
  <c r="V5634" i="3" s="1"/>
  <c r="AP5633" i="3"/>
  <c r="AD5633" i="3"/>
  <c r="AR5633" i="3" s="1"/>
  <c r="AB5633" i="3"/>
  <c r="W5633" i="3"/>
  <c r="T5633" i="3"/>
  <c r="V5633" i="3" s="1"/>
  <c r="AP5632" i="3"/>
  <c r="AD5632" i="3"/>
  <c r="AR5632" i="3" s="1"/>
  <c r="AB5632" i="3"/>
  <c r="W5632" i="3"/>
  <c r="T5632" i="3"/>
  <c r="V5632" i="3" s="1"/>
  <c r="AP5631" i="3"/>
  <c r="AD5631" i="3"/>
  <c r="AR5631" i="3" s="1"/>
  <c r="AB5631" i="3"/>
  <c r="W5631" i="3"/>
  <c r="T5631" i="3"/>
  <c r="V5631" i="3" s="1"/>
  <c r="AP5630" i="3"/>
  <c r="AD5630" i="3"/>
  <c r="AR5630" i="3" s="1"/>
  <c r="AB5630" i="3"/>
  <c r="W5630" i="3"/>
  <c r="T5630" i="3"/>
  <c r="V5630" i="3" s="1"/>
  <c r="AP5629" i="3"/>
  <c r="AD5629" i="3"/>
  <c r="AR5629" i="3" s="1"/>
  <c r="AB5629" i="3"/>
  <c r="W5629" i="3"/>
  <c r="T5629" i="3"/>
  <c r="V5629" i="3" s="1"/>
  <c r="AP5628" i="3"/>
  <c r="AD5628" i="3"/>
  <c r="AR5628" i="3" s="1"/>
  <c r="AB5628" i="3"/>
  <c r="W5628" i="3"/>
  <c r="T5628" i="3"/>
  <c r="V5628" i="3" s="1"/>
  <c r="AP5627" i="3"/>
  <c r="AD5627" i="3"/>
  <c r="AR5627" i="3" s="1"/>
  <c r="AB5627" i="3"/>
  <c r="W5627" i="3"/>
  <c r="T5627" i="3"/>
  <c r="V5627" i="3" s="1"/>
  <c r="AP5626" i="3"/>
  <c r="AD5626" i="3"/>
  <c r="AR5626" i="3" s="1"/>
  <c r="AB5626" i="3"/>
  <c r="W5626" i="3"/>
  <c r="T5626" i="3"/>
  <c r="V5626" i="3" s="1"/>
  <c r="AP5625" i="3"/>
  <c r="AD5625" i="3"/>
  <c r="AR5625" i="3" s="1"/>
  <c r="AB5625" i="3"/>
  <c r="W5625" i="3"/>
  <c r="T5625" i="3"/>
  <c r="V5625" i="3" s="1"/>
  <c r="AP5624" i="3"/>
  <c r="AD5624" i="3"/>
  <c r="AR5624" i="3" s="1"/>
  <c r="AB5624" i="3"/>
  <c r="W5624" i="3"/>
  <c r="T5624" i="3"/>
  <c r="V5624" i="3" s="1"/>
  <c r="AP5623" i="3"/>
  <c r="AD5623" i="3"/>
  <c r="AR5623" i="3" s="1"/>
  <c r="AB5623" i="3"/>
  <c r="W5623" i="3"/>
  <c r="T5623" i="3"/>
  <c r="V5623" i="3" s="1"/>
  <c r="AP5622" i="3"/>
  <c r="AD5622" i="3"/>
  <c r="AR5622" i="3" s="1"/>
  <c r="AB5622" i="3"/>
  <c r="W5622" i="3"/>
  <c r="T5622" i="3"/>
  <c r="V5622" i="3" s="1"/>
  <c r="AP5621" i="3"/>
  <c r="AD5621" i="3"/>
  <c r="AR5621" i="3" s="1"/>
  <c r="AB5621" i="3"/>
  <c r="W5621" i="3"/>
  <c r="T5621" i="3"/>
  <c r="V5621" i="3" s="1"/>
  <c r="AP5620" i="3"/>
  <c r="AD5620" i="3"/>
  <c r="AR5620" i="3" s="1"/>
  <c r="AB5620" i="3"/>
  <c r="W5620" i="3"/>
  <c r="T5620" i="3"/>
  <c r="V5620" i="3" s="1"/>
  <c r="AP5619" i="3"/>
  <c r="AD5619" i="3"/>
  <c r="AR5619" i="3" s="1"/>
  <c r="AB5619" i="3"/>
  <c r="W5619" i="3"/>
  <c r="T5619" i="3"/>
  <c r="V5619" i="3" s="1"/>
  <c r="AP5618" i="3"/>
  <c r="AD5618" i="3"/>
  <c r="AR5618" i="3" s="1"/>
  <c r="AB5618" i="3"/>
  <c r="W5618" i="3"/>
  <c r="T5618" i="3"/>
  <c r="V5618" i="3" s="1"/>
  <c r="AP5617" i="3"/>
  <c r="AD5617" i="3"/>
  <c r="AR5617" i="3" s="1"/>
  <c r="AB5617" i="3"/>
  <c r="W5617" i="3"/>
  <c r="T5617" i="3"/>
  <c r="V5617" i="3" s="1"/>
  <c r="AP5616" i="3"/>
  <c r="AD5616" i="3"/>
  <c r="AR5616" i="3" s="1"/>
  <c r="AB5616" i="3"/>
  <c r="W5616" i="3"/>
  <c r="T5616" i="3"/>
  <c r="V5616" i="3" s="1"/>
  <c r="AP5615" i="3"/>
  <c r="AD5615" i="3"/>
  <c r="AR5615" i="3" s="1"/>
  <c r="AB5615" i="3"/>
  <c r="W5615" i="3"/>
  <c r="T5615" i="3"/>
  <c r="V5615" i="3" s="1"/>
  <c r="AP5614" i="3"/>
  <c r="AD5614" i="3"/>
  <c r="AR5614" i="3" s="1"/>
  <c r="AB5614" i="3"/>
  <c r="W5614" i="3"/>
  <c r="T5614" i="3"/>
  <c r="V5614" i="3" s="1"/>
  <c r="AP5613" i="3"/>
  <c r="AD5613" i="3"/>
  <c r="AR5613" i="3" s="1"/>
  <c r="AB5613" i="3"/>
  <c r="W5613" i="3"/>
  <c r="T5613" i="3"/>
  <c r="V5613" i="3" s="1"/>
  <c r="AP5612" i="3"/>
  <c r="AD5612" i="3"/>
  <c r="AR5612" i="3" s="1"/>
  <c r="AB5612" i="3"/>
  <c r="W5612" i="3"/>
  <c r="T5612" i="3"/>
  <c r="V5612" i="3" s="1"/>
  <c r="AP5611" i="3"/>
  <c r="AD5611" i="3"/>
  <c r="AR5611" i="3" s="1"/>
  <c r="AB5611" i="3"/>
  <c r="W5611" i="3"/>
  <c r="T5611" i="3"/>
  <c r="V5611" i="3" s="1"/>
  <c r="AP5610" i="3"/>
  <c r="AD5610" i="3"/>
  <c r="AR5610" i="3" s="1"/>
  <c r="AB5610" i="3"/>
  <c r="W5610" i="3"/>
  <c r="T5610" i="3"/>
  <c r="V5610" i="3" s="1"/>
  <c r="AP5609" i="3"/>
  <c r="AD5609" i="3"/>
  <c r="AR5609" i="3" s="1"/>
  <c r="AB5609" i="3"/>
  <c r="W5609" i="3"/>
  <c r="T5609" i="3"/>
  <c r="V5609" i="3" s="1"/>
  <c r="AP5608" i="3"/>
  <c r="AD5608" i="3"/>
  <c r="AR5608" i="3" s="1"/>
  <c r="AB5608" i="3"/>
  <c r="W5608" i="3"/>
  <c r="T5608" i="3"/>
  <c r="V5608" i="3" s="1"/>
  <c r="AP5607" i="3"/>
  <c r="AD5607" i="3"/>
  <c r="AR5607" i="3" s="1"/>
  <c r="AB5607" i="3"/>
  <c r="W5607" i="3"/>
  <c r="T5607" i="3"/>
  <c r="V5607" i="3" s="1"/>
  <c r="AP5606" i="3"/>
  <c r="AD5606" i="3"/>
  <c r="AR5606" i="3" s="1"/>
  <c r="AB5606" i="3"/>
  <c r="W5606" i="3"/>
  <c r="T5606" i="3"/>
  <c r="V5606" i="3" s="1"/>
  <c r="AP5605" i="3"/>
  <c r="AD5605" i="3"/>
  <c r="AR5605" i="3" s="1"/>
  <c r="AB5605" i="3"/>
  <c r="W5605" i="3"/>
  <c r="T5605" i="3"/>
  <c r="V5605" i="3" s="1"/>
  <c r="AP5604" i="3"/>
  <c r="AD5604" i="3"/>
  <c r="AR5604" i="3" s="1"/>
  <c r="AB5604" i="3"/>
  <c r="W5604" i="3"/>
  <c r="T5604" i="3"/>
  <c r="V5604" i="3" s="1"/>
  <c r="AP5603" i="3"/>
  <c r="AD5603" i="3"/>
  <c r="AR5603" i="3" s="1"/>
  <c r="AB5603" i="3"/>
  <c r="W5603" i="3"/>
  <c r="T5603" i="3"/>
  <c r="V5603" i="3" s="1"/>
  <c r="AP5602" i="3"/>
  <c r="AD5602" i="3"/>
  <c r="AR5602" i="3" s="1"/>
  <c r="AB5602" i="3"/>
  <c r="W5602" i="3"/>
  <c r="T5602" i="3"/>
  <c r="V5602" i="3" s="1"/>
  <c r="AP5601" i="3"/>
  <c r="AD5601" i="3"/>
  <c r="AR5601" i="3" s="1"/>
  <c r="AB5601" i="3"/>
  <c r="W5601" i="3"/>
  <c r="T5601" i="3"/>
  <c r="V5601" i="3" s="1"/>
  <c r="AP5600" i="3"/>
  <c r="AD5600" i="3"/>
  <c r="AR5600" i="3" s="1"/>
  <c r="AB5600" i="3"/>
  <c r="W5600" i="3"/>
  <c r="T5600" i="3"/>
  <c r="V5600" i="3" s="1"/>
  <c r="AP5599" i="3"/>
  <c r="AD5599" i="3"/>
  <c r="AR5599" i="3" s="1"/>
  <c r="AB5599" i="3"/>
  <c r="W5599" i="3"/>
  <c r="T5599" i="3"/>
  <c r="V5599" i="3" s="1"/>
  <c r="AP5598" i="3"/>
  <c r="AD5598" i="3"/>
  <c r="AR5598" i="3" s="1"/>
  <c r="AB5598" i="3"/>
  <c r="W5598" i="3"/>
  <c r="T5598" i="3"/>
  <c r="V5598" i="3" s="1"/>
  <c r="AP5597" i="3"/>
  <c r="AD5597" i="3"/>
  <c r="AR5597" i="3" s="1"/>
  <c r="AB5597" i="3"/>
  <c r="W5597" i="3"/>
  <c r="T5597" i="3"/>
  <c r="V5597" i="3" s="1"/>
  <c r="AP5596" i="3"/>
  <c r="AD5596" i="3"/>
  <c r="AR5596" i="3" s="1"/>
  <c r="AB5596" i="3"/>
  <c r="W5596" i="3"/>
  <c r="T5596" i="3"/>
  <c r="V5596" i="3" s="1"/>
  <c r="AP5595" i="3"/>
  <c r="AD5595" i="3"/>
  <c r="AR5595" i="3" s="1"/>
  <c r="AB5595" i="3"/>
  <c r="W5595" i="3"/>
  <c r="T5595" i="3"/>
  <c r="V5595" i="3" s="1"/>
  <c r="AP5594" i="3"/>
  <c r="AD5594" i="3"/>
  <c r="AR5594" i="3" s="1"/>
  <c r="AB5594" i="3"/>
  <c r="W5594" i="3"/>
  <c r="T5594" i="3"/>
  <c r="V5594" i="3" s="1"/>
  <c r="AP5593" i="3"/>
  <c r="AD5593" i="3"/>
  <c r="AR5593" i="3" s="1"/>
  <c r="AB5593" i="3"/>
  <c r="W5593" i="3"/>
  <c r="T5593" i="3"/>
  <c r="V5593" i="3" s="1"/>
  <c r="AP5592" i="3"/>
  <c r="AD5592" i="3"/>
  <c r="AR5592" i="3" s="1"/>
  <c r="AB5592" i="3"/>
  <c r="W5592" i="3"/>
  <c r="T5592" i="3"/>
  <c r="V5592" i="3" s="1"/>
  <c r="AP5591" i="3"/>
  <c r="AD5591" i="3"/>
  <c r="AR5591" i="3" s="1"/>
  <c r="AB5591" i="3"/>
  <c r="W5591" i="3"/>
  <c r="T5591" i="3"/>
  <c r="V5591" i="3" s="1"/>
  <c r="AP5590" i="3"/>
  <c r="AD5590" i="3"/>
  <c r="AR5590" i="3" s="1"/>
  <c r="AB5590" i="3"/>
  <c r="W5590" i="3"/>
  <c r="T5590" i="3"/>
  <c r="V5590" i="3" s="1"/>
  <c r="AP5589" i="3"/>
  <c r="AD5589" i="3"/>
  <c r="AR5589" i="3" s="1"/>
  <c r="AB5589" i="3"/>
  <c r="W5589" i="3"/>
  <c r="T5589" i="3"/>
  <c r="V5589" i="3" s="1"/>
  <c r="AP5588" i="3"/>
  <c r="AD5588" i="3"/>
  <c r="AR5588" i="3" s="1"/>
  <c r="AB5588" i="3"/>
  <c r="W5588" i="3"/>
  <c r="T5588" i="3"/>
  <c r="V5588" i="3" s="1"/>
  <c r="AP5587" i="3"/>
  <c r="AD5587" i="3"/>
  <c r="AR5587" i="3" s="1"/>
  <c r="AB5587" i="3"/>
  <c r="W5587" i="3"/>
  <c r="T5587" i="3"/>
  <c r="V5587" i="3" s="1"/>
  <c r="AP5586" i="3"/>
  <c r="AD5586" i="3"/>
  <c r="AR5586" i="3" s="1"/>
  <c r="AB5586" i="3"/>
  <c r="W5586" i="3"/>
  <c r="T5586" i="3"/>
  <c r="V5586" i="3" s="1"/>
  <c r="AP5585" i="3"/>
  <c r="AD5585" i="3"/>
  <c r="AR5585" i="3" s="1"/>
  <c r="AB5585" i="3"/>
  <c r="W5585" i="3"/>
  <c r="T5585" i="3"/>
  <c r="V5585" i="3" s="1"/>
  <c r="AP5584" i="3"/>
  <c r="AD5584" i="3"/>
  <c r="AR5584" i="3" s="1"/>
  <c r="AB5584" i="3"/>
  <c r="W5584" i="3"/>
  <c r="T5584" i="3"/>
  <c r="V5584" i="3" s="1"/>
  <c r="AP5583" i="3"/>
  <c r="AD5583" i="3"/>
  <c r="AR5583" i="3" s="1"/>
  <c r="AB5583" i="3"/>
  <c r="W5583" i="3"/>
  <c r="T5583" i="3"/>
  <c r="V5583" i="3" s="1"/>
  <c r="AP5582" i="3"/>
  <c r="AD5582" i="3"/>
  <c r="AR5582" i="3" s="1"/>
  <c r="AB5582" i="3"/>
  <c r="W5582" i="3"/>
  <c r="T5582" i="3"/>
  <c r="V5582" i="3" s="1"/>
  <c r="AP5581" i="3"/>
  <c r="AD5581" i="3"/>
  <c r="AR5581" i="3" s="1"/>
  <c r="AB5581" i="3"/>
  <c r="W5581" i="3"/>
  <c r="T5581" i="3"/>
  <c r="V5581" i="3" s="1"/>
  <c r="AP5580" i="3"/>
  <c r="AD5580" i="3"/>
  <c r="AR5580" i="3" s="1"/>
  <c r="AB5580" i="3"/>
  <c r="W5580" i="3"/>
  <c r="T5580" i="3"/>
  <c r="V5580" i="3" s="1"/>
  <c r="AP5579" i="3"/>
  <c r="AD5579" i="3"/>
  <c r="AR5579" i="3" s="1"/>
  <c r="AB5579" i="3"/>
  <c r="W5579" i="3"/>
  <c r="T5579" i="3"/>
  <c r="V5579" i="3" s="1"/>
  <c r="AP5578" i="3"/>
  <c r="AD5578" i="3"/>
  <c r="AR5578" i="3" s="1"/>
  <c r="AB5578" i="3"/>
  <c r="W5578" i="3"/>
  <c r="T5578" i="3"/>
  <c r="V5578" i="3" s="1"/>
  <c r="AP5577" i="3"/>
  <c r="AD5577" i="3"/>
  <c r="AR5577" i="3" s="1"/>
  <c r="AB5577" i="3"/>
  <c r="W5577" i="3"/>
  <c r="T5577" i="3"/>
  <c r="V5577" i="3" s="1"/>
  <c r="AP5576" i="3"/>
  <c r="AD5576" i="3"/>
  <c r="AR5576" i="3" s="1"/>
  <c r="AB5576" i="3"/>
  <c r="W5576" i="3"/>
  <c r="T5576" i="3"/>
  <c r="V5576" i="3" s="1"/>
  <c r="AP5575" i="3"/>
  <c r="AD5575" i="3"/>
  <c r="AR5575" i="3" s="1"/>
  <c r="AB5575" i="3"/>
  <c r="W5575" i="3"/>
  <c r="T5575" i="3"/>
  <c r="V5575" i="3" s="1"/>
  <c r="AP5574" i="3"/>
  <c r="AD5574" i="3"/>
  <c r="AR5574" i="3" s="1"/>
  <c r="AB5574" i="3"/>
  <c r="W5574" i="3"/>
  <c r="T5574" i="3"/>
  <c r="V5574" i="3" s="1"/>
  <c r="AP5573" i="3"/>
  <c r="AD5573" i="3"/>
  <c r="AR5573" i="3" s="1"/>
  <c r="AB5573" i="3"/>
  <c r="W5573" i="3"/>
  <c r="T5573" i="3"/>
  <c r="V5573" i="3" s="1"/>
  <c r="AP5572" i="3"/>
  <c r="AD5572" i="3"/>
  <c r="AR5572" i="3" s="1"/>
  <c r="AB5572" i="3"/>
  <c r="W5572" i="3"/>
  <c r="T5572" i="3"/>
  <c r="V5572" i="3" s="1"/>
  <c r="AP5571" i="3"/>
  <c r="AD5571" i="3"/>
  <c r="AR5571" i="3" s="1"/>
  <c r="AB5571" i="3"/>
  <c r="W5571" i="3"/>
  <c r="T5571" i="3"/>
  <c r="V5571" i="3" s="1"/>
  <c r="AP5570" i="3"/>
  <c r="AD5570" i="3"/>
  <c r="AR5570" i="3" s="1"/>
  <c r="AB5570" i="3"/>
  <c r="W5570" i="3"/>
  <c r="T5570" i="3"/>
  <c r="V5570" i="3" s="1"/>
  <c r="AP5569" i="3"/>
  <c r="AD5569" i="3"/>
  <c r="AR5569" i="3" s="1"/>
  <c r="AB5569" i="3"/>
  <c r="W5569" i="3"/>
  <c r="T5569" i="3"/>
  <c r="V5569" i="3" s="1"/>
  <c r="AP5568" i="3"/>
  <c r="AD5568" i="3"/>
  <c r="AR5568" i="3" s="1"/>
  <c r="AB5568" i="3"/>
  <c r="W5568" i="3"/>
  <c r="T5568" i="3"/>
  <c r="V5568" i="3" s="1"/>
  <c r="AP5567" i="3"/>
  <c r="AD5567" i="3"/>
  <c r="AR5567" i="3" s="1"/>
  <c r="AB5567" i="3"/>
  <c r="W5567" i="3"/>
  <c r="T5567" i="3"/>
  <c r="V5567" i="3" s="1"/>
  <c r="AP5566" i="3"/>
  <c r="AD5566" i="3"/>
  <c r="AR5566" i="3" s="1"/>
  <c r="AB5566" i="3"/>
  <c r="W5566" i="3"/>
  <c r="T5566" i="3"/>
  <c r="V5566" i="3" s="1"/>
  <c r="AP5565" i="3"/>
  <c r="AD5565" i="3"/>
  <c r="AR5565" i="3" s="1"/>
  <c r="AB5565" i="3"/>
  <c r="W5565" i="3"/>
  <c r="T5565" i="3"/>
  <c r="V5565" i="3" s="1"/>
  <c r="AP5564" i="3"/>
  <c r="AD5564" i="3"/>
  <c r="AR5564" i="3" s="1"/>
  <c r="AB5564" i="3"/>
  <c r="W5564" i="3"/>
  <c r="T5564" i="3"/>
  <c r="V5564" i="3" s="1"/>
  <c r="AP5563" i="3"/>
  <c r="AD5563" i="3"/>
  <c r="AR5563" i="3" s="1"/>
  <c r="AB5563" i="3"/>
  <c r="W5563" i="3"/>
  <c r="T5563" i="3"/>
  <c r="V5563" i="3" s="1"/>
  <c r="AP5562" i="3"/>
  <c r="AD5562" i="3"/>
  <c r="AR5562" i="3" s="1"/>
  <c r="AB5562" i="3"/>
  <c r="W5562" i="3"/>
  <c r="T5562" i="3"/>
  <c r="V5562" i="3" s="1"/>
  <c r="AP5561" i="3"/>
  <c r="AD5561" i="3"/>
  <c r="AR5561" i="3" s="1"/>
  <c r="AB5561" i="3"/>
  <c r="W5561" i="3"/>
  <c r="T5561" i="3"/>
  <c r="V5561" i="3" s="1"/>
  <c r="AP5560" i="3"/>
  <c r="AD5560" i="3"/>
  <c r="AR5560" i="3" s="1"/>
  <c r="AB5560" i="3"/>
  <c r="W5560" i="3"/>
  <c r="T5560" i="3"/>
  <c r="V5560" i="3" s="1"/>
  <c r="AP5559" i="3"/>
  <c r="AD5559" i="3"/>
  <c r="AR5559" i="3" s="1"/>
  <c r="AB5559" i="3"/>
  <c r="W5559" i="3"/>
  <c r="T5559" i="3"/>
  <c r="V5559" i="3" s="1"/>
  <c r="AP5558" i="3"/>
  <c r="AD5558" i="3"/>
  <c r="AR5558" i="3" s="1"/>
  <c r="AB5558" i="3"/>
  <c r="W5558" i="3"/>
  <c r="T5558" i="3"/>
  <c r="V5558" i="3" s="1"/>
  <c r="AP5557" i="3"/>
  <c r="AD5557" i="3"/>
  <c r="AR5557" i="3" s="1"/>
  <c r="AB5557" i="3"/>
  <c r="W5557" i="3"/>
  <c r="T5557" i="3"/>
  <c r="V5557" i="3" s="1"/>
  <c r="AP5556" i="3"/>
  <c r="AD5556" i="3"/>
  <c r="AR5556" i="3" s="1"/>
  <c r="AB5556" i="3"/>
  <c r="W5556" i="3"/>
  <c r="T5556" i="3"/>
  <c r="V5556" i="3" s="1"/>
  <c r="AP5555" i="3"/>
  <c r="AD5555" i="3"/>
  <c r="AR5555" i="3" s="1"/>
  <c r="AB5555" i="3"/>
  <c r="W5555" i="3"/>
  <c r="T5555" i="3"/>
  <c r="V5555" i="3" s="1"/>
  <c r="AP5554" i="3"/>
  <c r="AD5554" i="3"/>
  <c r="AR5554" i="3" s="1"/>
  <c r="AB5554" i="3"/>
  <c r="W5554" i="3"/>
  <c r="T5554" i="3"/>
  <c r="V5554" i="3" s="1"/>
  <c r="AP5553" i="3"/>
  <c r="AD5553" i="3"/>
  <c r="AR5553" i="3" s="1"/>
  <c r="AB5553" i="3"/>
  <c r="W5553" i="3"/>
  <c r="T5553" i="3"/>
  <c r="V5553" i="3" s="1"/>
  <c r="AP5552" i="3"/>
  <c r="AD5552" i="3"/>
  <c r="AR5552" i="3" s="1"/>
  <c r="AB5552" i="3"/>
  <c r="W5552" i="3"/>
  <c r="T5552" i="3"/>
  <c r="V5552" i="3" s="1"/>
  <c r="AP5551" i="3"/>
  <c r="AD5551" i="3"/>
  <c r="AR5551" i="3" s="1"/>
  <c r="AB5551" i="3"/>
  <c r="W5551" i="3"/>
  <c r="T5551" i="3"/>
  <c r="V5551" i="3" s="1"/>
  <c r="AP5550" i="3"/>
  <c r="AD5550" i="3"/>
  <c r="AR5550" i="3" s="1"/>
  <c r="AB5550" i="3"/>
  <c r="W5550" i="3"/>
  <c r="T5550" i="3"/>
  <c r="V5550" i="3" s="1"/>
  <c r="AP5549" i="3"/>
  <c r="AD5549" i="3"/>
  <c r="AR5549" i="3" s="1"/>
  <c r="AB5549" i="3"/>
  <c r="W5549" i="3"/>
  <c r="T5549" i="3"/>
  <c r="V5549" i="3" s="1"/>
  <c r="AP5548" i="3"/>
  <c r="AD5548" i="3"/>
  <c r="AR5548" i="3" s="1"/>
  <c r="AB5548" i="3"/>
  <c r="W5548" i="3"/>
  <c r="T5548" i="3"/>
  <c r="V5548" i="3" s="1"/>
  <c r="AP5547" i="3"/>
  <c r="AD5547" i="3"/>
  <c r="AR5547" i="3" s="1"/>
  <c r="AB5547" i="3"/>
  <c r="W5547" i="3"/>
  <c r="T5547" i="3"/>
  <c r="V5547" i="3" s="1"/>
  <c r="AP5546" i="3"/>
  <c r="AD5546" i="3"/>
  <c r="AR5546" i="3" s="1"/>
  <c r="AB5546" i="3"/>
  <c r="W5546" i="3"/>
  <c r="T5546" i="3"/>
  <c r="V5546" i="3" s="1"/>
  <c r="AP5545" i="3"/>
  <c r="AD5545" i="3"/>
  <c r="AR5545" i="3" s="1"/>
  <c r="AB5545" i="3"/>
  <c r="W5545" i="3"/>
  <c r="T5545" i="3"/>
  <c r="V5545" i="3" s="1"/>
  <c r="AP5544" i="3"/>
  <c r="AD5544" i="3"/>
  <c r="AR5544" i="3" s="1"/>
  <c r="AB5544" i="3"/>
  <c r="W5544" i="3"/>
  <c r="T5544" i="3"/>
  <c r="V5544" i="3" s="1"/>
  <c r="AP5543" i="3"/>
  <c r="AD5543" i="3"/>
  <c r="AR5543" i="3" s="1"/>
  <c r="AB5543" i="3"/>
  <c r="W5543" i="3"/>
  <c r="T5543" i="3"/>
  <c r="V5543" i="3" s="1"/>
  <c r="AP5542" i="3"/>
  <c r="AD5542" i="3"/>
  <c r="AR5542" i="3" s="1"/>
  <c r="AB5542" i="3"/>
  <c r="W5542" i="3"/>
  <c r="T5542" i="3"/>
  <c r="V5542" i="3" s="1"/>
  <c r="AP5541" i="3"/>
  <c r="AD5541" i="3"/>
  <c r="AR5541" i="3" s="1"/>
  <c r="AB5541" i="3"/>
  <c r="W5541" i="3"/>
  <c r="T5541" i="3"/>
  <c r="V5541" i="3" s="1"/>
  <c r="AP5540" i="3"/>
  <c r="AD5540" i="3"/>
  <c r="AR5540" i="3" s="1"/>
  <c r="AB5540" i="3"/>
  <c r="W5540" i="3"/>
  <c r="T5540" i="3"/>
  <c r="V5540" i="3" s="1"/>
  <c r="AP5539" i="3"/>
  <c r="AD5539" i="3"/>
  <c r="AR5539" i="3" s="1"/>
  <c r="AB5539" i="3"/>
  <c r="W5539" i="3"/>
  <c r="T5539" i="3"/>
  <c r="V5539" i="3" s="1"/>
  <c r="AP5538" i="3"/>
  <c r="AD5538" i="3"/>
  <c r="AR5538" i="3" s="1"/>
  <c r="AB5538" i="3"/>
  <c r="W5538" i="3"/>
  <c r="T5538" i="3"/>
  <c r="V5538" i="3" s="1"/>
  <c r="AP5537" i="3"/>
  <c r="AD5537" i="3"/>
  <c r="AR5537" i="3" s="1"/>
  <c r="AB5537" i="3"/>
  <c r="W5537" i="3"/>
  <c r="T5537" i="3"/>
  <c r="V5537" i="3" s="1"/>
  <c r="AP5536" i="3"/>
  <c r="AD5536" i="3"/>
  <c r="AR5536" i="3" s="1"/>
  <c r="AB5536" i="3"/>
  <c r="W5536" i="3"/>
  <c r="T5536" i="3"/>
  <c r="V5536" i="3" s="1"/>
  <c r="AP5535" i="3"/>
  <c r="AD5535" i="3"/>
  <c r="AR5535" i="3" s="1"/>
  <c r="AB5535" i="3"/>
  <c r="W5535" i="3"/>
  <c r="T5535" i="3"/>
  <c r="V5535" i="3" s="1"/>
  <c r="AP5534" i="3"/>
  <c r="AD5534" i="3"/>
  <c r="AR5534" i="3" s="1"/>
  <c r="AB5534" i="3"/>
  <c r="W5534" i="3"/>
  <c r="T5534" i="3"/>
  <c r="V5534" i="3" s="1"/>
  <c r="AP5533" i="3"/>
  <c r="AD5533" i="3"/>
  <c r="AR5533" i="3" s="1"/>
  <c r="AB5533" i="3"/>
  <c r="W5533" i="3"/>
  <c r="T5533" i="3"/>
  <c r="V5533" i="3" s="1"/>
  <c r="AP5532" i="3"/>
  <c r="AD5532" i="3"/>
  <c r="AR5532" i="3" s="1"/>
  <c r="AB5532" i="3"/>
  <c r="W5532" i="3"/>
  <c r="T5532" i="3"/>
  <c r="V5532" i="3" s="1"/>
  <c r="AP5531" i="3"/>
  <c r="AD5531" i="3"/>
  <c r="AR5531" i="3" s="1"/>
  <c r="AB5531" i="3"/>
  <c r="W5531" i="3"/>
  <c r="T5531" i="3"/>
  <c r="V5531" i="3" s="1"/>
  <c r="AP5530" i="3"/>
  <c r="AD5530" i="3"/>
  <c r="AR5530" i="3" s="1"/>
  <c r="AB5530" i="3"/>
  <c r="W5530" i="3"/>
  <c r="T5530" i="3"/>
  <c r="V5530" i="3" s="1"/>
  <c r="AP5529" i="3"/>
  <c r="AD5529" i="3"/>
  <c r="AR5529" i="3" s="1"/>
  <c r="AB5529" i="3"/>
  <c r="W5529" i="3"/>
  <c r="T5529" i="3"/>
  <c r="V5529" i="3" s="1"/>
  <c r="AP5528" i="3"/>
  <c r="AD5528" i="3"/>
  <c r="AR5528" i="3" s="1"/>
  <c r="AB5528" i="3"/>
  <c r="W5528" i="3"/>
  <c r="T5528" i="3"/>
  <c r="V5528" i="3" s="1"/>
  <c r="AP5527" i="3"/>
  <c r="AD5527" i="3"/>
  <c r="AR5527" i="3" s="1"/>
  <c r="AB5527" i="3"/>
  <c r="W5527" i="3"/>
  <c r="T5527" i="3"/>
  <c r="V5527" i="3" s="1"/>
  <c r="AP5526" i="3"/>
  <c r="AD5526" i="3"/>
  <c r="AR5526" i="3" s="1"/>
  <c r="AB5526" i="3"/>
  <c r="W5526" i="3"/>
  <c r="T5526" i="3"/>
  <c r="V5526" i="3" s="1"/>
  <c r="AP5525" i="3"/>
  <c r="AD5525" i="3"/>
  <c r="AR5525" i="3" s="1"/>
  <c r="AB5525" i="3"/>
  <c r="W5525" i="3"/>
  <c r="T5525" i="3"/>
  <c r="V5525" i="3" s="1"/>
  <c r="AP5524" i="3"/>
  <c r="AD5524" i="3"/>
  <c r="AR5524" i="3" s="1"/>
  <c r="AB5524" i="3"/>
  <c r="W5524" i="3"/>
  <c r="T5524" i="3"/>
  <c r="V5524" i="3" s="1"/>
  <c r="AP5523" i="3"/>
  <c r="AD5523" i="3"/>
  <c r="AR5523" i="3" s="1"/>
  <c r="AB5523" i="3"/>
  <c r="W5523" i="3"/>
  <c r="T5523" i="3"/>
  <c r="V5523" i="3" s="1"/>
  <c r="AP5522" i="3"/>
  <c r="AD5522" i="3"/>
  <c r="AR5522" i="3" s="1"/>
  <c r="AB5522" i="3"/>
  <c r="W5522" i="3"/>
  <c r="T5522" i="3"/>
  <c r="V5522" i="3" s="1"/>
  <c r="AP5521" i="3"/>
  <c r="AD5521" i="3"/>
  <c r="AR5521" i="3" s="1"/>
  <c r="AB5521" i="3"/>
  <c r="W5521" i="3"/>
  <c r="T5521" i="3"/>
  <c r="V5521" i="3" s="1"/>
  <c r="AP5520" i="3"/>
  <c r="AD5520" i="3"/>
  <c r="AR5520" i="3" s="1"/>
  <c r="AB5520" i="3"/>
  <c r="W5520" i="3"/>
  <c r="T5520" i="3"/>
  <c r="V5520" i="3" s="1"/>
  <c r="AP5519" i="3"/>
  <c r="AD5519" i="3"/>
  <c r="AR5519" i="3" s="1"/>
  <c r="AB5519" i="3"/>
  <c r="W5519" i="3"/>
  <c r="T5519" i="3"/>
  <c r="V5519" i="3" s="1"/>
  <c r="AP5518" i="3"/>
  <c r="AD5518" i="3"/>
  <c r="AR5518" i="3" s="1"/>
  <c r="AB5518" i="3"/>
  <c r="W5518" i="3"/>
  <c r="T5518" i="3"/>
  <c r="V5518" i="3" s="1"/>
  <c r="AP5517" i="3"/>
  <c r="AD5517" i="3"/>
  <c r="AR5517" i="3" s="1"/>
  <c r="AB5517" i="3"/>
  <c r="W5517" i="3"/>
  <c r="T5517" i="3"/>
  <c r="V5517" i="3" s="1"/>
  <c r="AP5516" i="3"/>
  <c r="AD5516" i="3"/>
  <c r="AR5516" i="3" s="1"/>
  <c r="AB5516" i="3"/>
  <c r="W5516" i="3"/>
  <c r="T5516" i="3"/>
  <c r="V5516" i="3" s="1"/>
  <c r="AP5515" i="3"/>
  <c r="AD5515" i="3"/>
  <c r="AR5515" i="3" s="1"/>
  <c r="AB5515" i="3"/>
  <c r="W5515" i="3"/>
  <c r="T5515" i="3"/>
  <c r="V5515" i="3" s="1"/>
  <c r="AP5514" i="3"/>
  <c r="AD5514" i="3"/>
  <c r="AR5514" i="3" s="1"/>
  <c r="AB5514" i="3"/>
  <c r="W5514" i="3"/>
  <c r="T5514" i="3"/>
  <c r="V5514" i="3" s="1"/>
  <c r="AP5513" i="3"/>
  <c r="AD5513" i="3"/>
  <c r="AR5513" i="3" s="1"/>
  <c r="AB5513" i="3"/>
  <c r="W5513" i="3"/>
  <c r="T5513" i="3"/>
  <c r="V5513" i="3" s="1"/>
  <c r="AP5512" i="3"/>
  <c r="AD5512" i="3"/>
  <c r="AR5512" i="3" s="1"/>
  <c r="AB5512" i="3"/>
  <c r="W5512" i="3"/>
  <c r="T5512" i="3"/>
  <c r="V5512" i="3" s="1"/>
  <c r="AP5511" i="3"/>
  <c r="AD5511" i="3"/>
  <c r="AR5511" i="3" s="1"/>
  <c r="AB5511" i="3"/>
  <c r="W5511" i="3"/>
  <c r="T5511" i="3"/>
  <c r="V5511" i="3" s="1"/>
  <c r="AP5510" i="3"/>
  <c r="AD5510" i="3"/>
  <c r="AR5510" i="3" s="1"/>
  <c r="AB5510" i="3"/>
  <c r="W5510" i="3"/>
  <c r="T5510" i="3"/>
  <c r="V5510" i="3" s="1"/>
  <c r="AP5509" i="3"/>
  <c r="AD5509" i="3"/>
  <c r="AR5509" i="3" s="1"/>
  <c r="AB5509" i="3"/>
  <c r="W5509" i="3"/>
  <c r="T5509" i="3"/>
  <c r="V5509" i="3" s="1"/>
  <c r="AP5508" i="3"/>
  <c r="AD5508" i="3"/>
  <c r="AR5508" i="3" s="1"/>
  <c r="AB5508" i="3"/>
  <c r="W5508" i="3"/>
  <c r="T5508" i="3"/>
  <c r="V5508" i="3" s="1"/>
  <c r="AP5507" i="3"/>
  <c r="AD5507" i="3"/>
  <c r="AR5507" i="3" s="1"/>
  <c r="AB5507" i="3"/>
  <c r="W5507" i="3"/>
  <c r="T5507" i="3"/>
  <c r="V5507" i="3" s="1"/>
  <c r="AP5506" i="3"/>
  <c r="AD5506" i="3"/>
  <c r="AR5506" i="3" s="1"/>
  <c r="AB5506" i="3"/>
  <c r="W5506" i="3"/>
  <c r="T5506" i="3"/>
  <c r="V5506" i="3" s="1"/>
  <c r="AP5505" i="3"/>
  <c r="AD5505" i="3"/>
  <c r="AR5505" i="3" s="1"/>
  <c r="AB5505" i="3"/>
  <c r="W5505" i="3"/>
  <c r="T5505" i="3"/>
  <c r="V5505" i="3" s="1"/>
  <c r="AP5504" i="3"/>
  <c r="AD5504" i="3"/>
  <c r="AR5504" i="3" s="1"/>
  <c r="AB5504" i="3"/>
  <c r="W5504" i="3"/>
  <c r="T5504" i="3"/>
  <c r="V5504" i="3" s="1"/>
  <c r="AP5503" i="3"/>
  <c r="AD5503" i="3"/>
  <c r="AR5503" i="3" s="1"/>
  <c r="AB5503" i="3"/>
  <c r="W5503" i="3"/>
  <c r="T5503" i="3"/>
  <c r="V5503" i="3" s="1"/>
  <c r="AP5502" i="3"/>
  <c r="AD5502" i="3"/>
  <c r="AR5502" i="3" s="1"/>
  <c r="AB5502" i="3"/>
  <c r="W5502" i="3"/>
  <c r="T5502" i="3"/>
  <c r="V5502" i="3" s="1"/>
  <c r="AP5501" i="3"/>
  <c r="AD5501" i="3"/>
  <c r="AR5501" i="3" s="1"/>
  <c r="AB5501" i="3"/>
  <c r="W5501" i="3"/>
  <c r="T5501" i="3"/>
  <c r="V5501" i="3" s="1"/>
  <c r="AP5500" i="3"/>
  <c r="AD5500" i="3"/>
  <c r="AR5500" i="3" s="1"/>
  <c r="AB5500" i="3"/>
  <c r="W5500" i="3"/>
  <c r="T5500" i="3"/>
  <c r="V5500" i="3" s="1"/>
  <c r="AP5499" i="3"/>
  <c r="AD5499" i="3"/>
  <c r="AR5499" i="3" s="1"/>
  <c r="AB5499" i="3"/>
  <c r="W5499" i="3"/>
  <c r="T5499" i="3"/>
  <c r="V5499" i="3" s="1"/>
  <c r="AP5498" i="3"/>
  <c r="AD5498" i="3"/>
  <c r="AR5498" i="3" s="1"/>
  <c r="AB5498" i="3"/>
  <c r="W5498" i="3"/>
  <c r="T5498" i="3"/>
  <c r="V5498" i="3" s="1"/>
  <c r="AP5497" i="3"/>
  <c r="AD5497" i="3"/>
  <c r="AR5497" i="3" s="1"/>
  <c r="AB5497" i="3"/>
  <c r="W5497" i="3"/>
  <c r="T5497" i="3"/>
  <c r="V5497" i="3" s="1"/>
  <c r="AP5496" i="3"/>
  <c r="AD5496" i="3"/>
  <c r="AR5496" i="3" s="1"/>
  <c r="AB5496" i="3"/>
  <c r="W5496" i="3"/>
  <c r="T5496" i="3"/>
  <c r="V5496" i="3" s="1"/>
  <c r="AP5495" i="3"/>
  <c r="AD5495" i="3"/>
  <c r="AR5495" i="3" s="1"/>
  <c r="AB5495" i="3"/>
  <c r="W5495" i="3"/>
  <c r="T5495" i="3"/>
  <c r="V5495" i="3" s="1"/>
  <c r="AP5494" i="3"/>
  <c r="AD5494" i="3"/>
  <c r="AR5494" i="3" s="1"/>
  <c r="AB5494" i="3"/>
  <c r="W5494" i="3"/>
  <c r="T5494" i="3"/>
  <c r="V5494" i="3" s="1"/>
  <c r="AP5493" i="3"/>
  <c r="AD5493" i="3"/>
  <c r="AR5493" i="3" s="1"/>
  <c r="AB5493" i="3"/>
  <c r="W5493" i="3"/>
  <c r="T5493" i="3"/>
  <c r="V5493" i="3" s="1"/>
  <c r="AP5492" i="3"/>
  <c r="AD5492" i="3"/>
  <c r="AR5492" i="3" s="1"/>
  <c r="AB5492" i="3"/>
  <c r="W5492" i="3"/>
  <c r="T5492" i="3"/>
  <c r="V5492" i="3" s="1"/>
  <c r="AP5491" i="3"/>
  <c r="AD5491" i="3"/>
  <c r="AR5491" i="3" s="1"/>
  <c r="AB5491" i="3"/>
  <c r="W5491" i="3"/>
  <c r="T5491" i="3"/>
  <c r="V5491" i="3" s="1"/>
  <c r="AP5490" i="3"/>
  <c r="AD5490" i="3"/>
  <c r="AR5490" i="3" s="1"/>
  <c r="AB5490" i="3"/>
  <c r="W5490" i="3"/>
  <c r="T5490" i="3"/>
  <c r="V5490" i="3" s="1"/>
  <c r="AP5489" i="3"/>
  <c r="AD5489" i="3"/>
  <c r="AR5489" i="3" s="1"/>
  <c r="AB5489" i="3"/>
  <c r="W5489" i="3"/>
  <c r="T5489" i="3"/>
  <c r="V5489" i="3" s="1"/>
  <c r="AP5488" i="3"/>
  <c r="AD5488" i="3"/>
  <c r="AR5488" i="3" s="1"/>
  <c r="AB5488" i="3"/>
  <c r="W5488" i="3"/>
  <c r="T5488" i="3"/>
  <c r="V5488" i="3" s="1"/>
  <c r="AP5487" i="3"/>
  <c r="AD5487" i="3"/>
  <c r="AR5487" i="3" s="1"/>
  <c r="AB5487" i="3"/>
  <c r="W5487" i="3"/>
  <c r="T5487" i="3"/>
  <c r="V5487" i="3" s="1"/>
  <c r="AP5486" i="3"/>
  <c r="AD5486" i="3"/>
  <c r="AR5486" i="3" s="1"/>
  <c r="AB5486" i="3"/>
  <c r="W5486" i="3"/>
  <c r="T5486" i="3"/>
  <c r="V5486" i="3" s="1"/>
  <c r="AP5485" i="3"/>
  <c r="AD5485" i="3"/>
  <c r="AR5485" i="3" s="1"/>
  <c r="AB5485" i="3"/>
  <c r="W5485" i="3"/>
  <c r="T5485" i="3"/>
  <c r="V5485" i="3" s="1"/>
  <c r="AP5484" i="3"/>
  <c r="AD5484" i="3"/>
  <c r="AR5484" i="3" s="1"/>
  <c r="AB5484" i="3"/>
  <c r="W5484" i="3"/>
  <c r="T5484" i="3"/>
  <c r="V5484" i="3" s="1"/>
  <c r="AP5483" i="3"/>
  <c r="AD5483" i="3"/>
  <c r="AR5483" i="3" s="1"/>
  <c r="AB5483" i="3"/>
  <c r="W5483" i="3"/>
  <c r="T5483" i="3"/>
  <c r="V5483" i="3" s="1"/>
  <c r="AP5482" i="3"/>
  <c r="AD5482" i="3"/>
  <c r="AR5482" i="3" s="1"/>
  <c r="AB5482" i="3"/>
  <c r="W5482" i="3"/>
  <c r="T5482" i="3"/>
  <c r="V5482" i="3" s="1"/>
  <c r="AP5481" i="3"/>
  <c r="AD5481" i="3"/>
  <c r="AR5481" i="3" s="1"/>
  <c r="AB5481" i="3"/>
  <c r="W5481" i="3"/>
  <c r="T5481" i="3"/>
  <c r="V5481" i="3" s="1"/>
  <c r="AP5480" i="3"/>
  <c r="AD5480" i="3"/>
  <c r="AR5480" i="3" s="1"/>
  <c r="AB5480" i="3"/>
  <c r="W5480" i="3"/>
  <c r="T5480" i="3"/>
  <c r="V5480" i="3" s="1"/>
  <c r="AP5479" i="3"/>
  <c r="AD5479" i="3"/>
  <c r="AR5479" i="3" s="1"/>
  <c r="AB5479" i="3"/>
  <c r="W5479" i="3"/>
  <c r="T5479" i="3"/>
  <c r="V5479" i="3" s="1"/>
  <c r="AP5478" i="3"/>
  <c r="AD5478" i="3"/>
  <c r="AR5478" i="3" s="1"/>
  <c r="AB5478" i="3"/>
  <c r="W5478" i="3"/>
  <c r="T5478" i="3"/>
  <c r="V5478" i="3" s="1"/>
  <c r="AP5477" i="3"/>
  <c r="AD5477" i="3"/>
  <c r="AR5477" i="3" s="1"/>
  <c r="AB5477" i="3"/>
  <c r="W5477" i="3"/>
  <c r="T5477" i="3"/>
  <c r="V5477" i="3" s="1"/>
  <c r="AP5476" i="3"/>
  <c r="AD5476" i="3"/>
  <c r="AR5476" i="3" s="1"/>
  <c r="AB5476" i="3"/>
  <c r="W5476" i="3"/>
  <c r="T5476" i="3"/>
  <c r="V5476" i="3" s="1"/>
  <c r="AP5475" i="3"/>
  <c r="AD5475" i="3"/>
  <c r="AR5475" i="3" s="1"/>
  <c r="AB5475" i="3"/>
  <c r="W5475" i="3"/>
  <c r="T5475" i="3"/>
  <c r="V5475" i="3" s="1"/>
  <c r="AP5474" i="3"/>
  <c r="AD5474" i="3"/>
  <c r="AR5474" i="3" s="1"/>
  <c r="AB5474" i="3"/>
  <c r="W5474" i="3"/>
  <c r="T5474" i="3"/>
  <c r="V5474" i="3" s="1"/>
  <c r="AP5473" i="3"/>
  <c r="AD5473" i="3"/>
  <c r="AR5473" i="3" s="1"/>
  <c r="AB5473" i="3"/>
  <c r="W5473" i="3"/>
  <c r="T5473" i="3"/>
  <c r="V5473" i="3" s="1"/>
  <c r="AP5472" i="3"/>
  <c r="AD5472" i="3"/>
  <c r="AR5472" i="3" s="1"/>
  <c r="AB5472" i="3"/>
  <c r="W5472" i="3"/>
  <c r="T5472" i="3"/>
  <c r="V5472" i="3" s="1"/>
  <c r="AP5471" i="3"/>
  <c r="AD5471" i="3"/>
  <c r="AR5471" i="3" s="1"/>
  <c r="AB5471" i="3"/>
  <c r="W5471" i="3"/>
  <c r="T5471" i="3"/>
  <c r="V5471" i="3" s="1"/>
  <c r="AP5470" i="3"/>
  <c r="AD5470" i="3"/>
  <c r="AR5470" i="3" s="1"/>
  <c r="AB5470" i="3"/>
  <c r="W5470" i="3"/>
  <c r="T5470" i="3"/>
  <c r="V5470" i="3" s="1"/>
  <c r="AP5469" i="3"/>
  <c r="AD5469" i="3"/>
  <c r="AR5469" i="3" s="1"/>
  <c r="AB5469" i="3"/>
  <c r="W5469" i="3"/>
  <c r="T5469" i="3"/>
  <c r="V5469" i="3" s="1"/>
  <c r="AP5468" i="3"/>
  <c r="AD5468" i="3"/>
  <c r="AR5468" i="3" s="1"/>
  <c r="AB5468" i="3"/>
  <c r="W5468" i="3"/>
  <c r="T5468" i="3"/>
  <c r="V5468" i="3" s="1"/>
  <c r="AP5467" i="3"/>
  <c r="AD5467" i="3"/>
  <c r="AR5467" i="3" s="1"/>
  <c r="AB5467" i="3"/>
  <c r="W5467" i="3"/>
  <c r="T5467" i="3"/>
  <c r="V5467" i="3" s="1"/>
  <c r="AP5466" i="3"/>
  <c r="AD5466" i="3"/>
  <c r="AR5466" i="3" s="1"/>
  <c r="AB5466" i="3"/>
  <c r="W5466" i="3"/>
  <c r="T5466" i="3"/>
  <c r="V5466" i="3" s="1"/>
  <c r="AP5465" i="3"/>
  <c r="AD5465" i="3"/>
  <c r="AR5465" i="3" s="1"/>
  <c r="AB5465" i="3"/>
  <c r="W5465" i="3"/>
  <c r="T5465" i="3"/>
  <c r="V5465" i="3" s="1"/>
  <c r="AP5464" i="3"/>
  <c r="AD5464" i="3"/>
  <c r="AR5464" i="3" s="1"/>
  <c r="AB5464" i="3"/>
  <c r="W5464" i="3"/>
  <c r="T5464" i="3"/>
  <c r="V5464" i="3" s="1"/>
  <c r="AP5463" i="3"/>
  <c r="AD5463" i="3"/>
  <c r="AR5463" i="3" s="1"/>
  <c r="AB5463" i="3"/>
  <c r="W5463" i="3"/>
  <c r="T5463" i="3"/>
  <c r="V5463" i="3" s="1"/>
  <c r="AP5462" i="3"/>
  <c r="AD5462" i="3"/>
  <c r="AR5462" i="3" s="1"/>
  <c r="AB5462" i="3"/>
  <c r="W5462" i="3"/>
  <c r="T5462" i="3"/>
  <c r="V5462" i="3" s="1"/>
  <c r="AP5461" i="3"/>
  <c r="AD5461" i="3"/>
  <c r="AR5461" i="3" s="1"/>
  <c r="AB5461" i="3"/>
  <c r="W5461" i="3"/>
  <c r="T5461" i="3"/>
  <c r="V5461" i="3" s="1"/>
  <c r="AP5460" i="3"/>
  <c r="AD5460" i="3"/>
  <c r="AR5460" i="3" s="1"/>
  <c r="AB5460" i="3"/>
  <c r="W5460" i="3"/>
  <c r="T5460" i="3"/>
  <c r="V5460" i="3" s="1"/>
  <c r="AP5459" i="3"/>
  <c r="AD5459" i="3"/>
  <c r="AR5459" i="3" s="1"/>
  <c r="AB5459" i="3"/>
  <c r="W5459" i="3"/>
  <c r="T5459" i="3"/>
  <c r="V5459" i="3" s="1"/>
  <c r="AP5458" i="3"/>
  <c r="AD5458" i="3"/>
  <c r="AR5458" i="3" s="1"/>
  <c r="AB5458" i="3"/>
  <c r="W5458" i="3"/>
  <c r="T5458" i="3"/>
  <c r="V5458" i="3" s="1"/>
  <c r="AP5457" i="3"/>
  <c r="AD5457" i="3"/>
  <c r="AR5457" i="3" s="1"/>
  <c r="AB5457" i="3"/>
  <c r="W5457" i="3"/>
  <c r="T5457" i="3"/>
  <c r="V5457" i="3" s="1"/>
  <c r="AP5456" i="3"/>
  <c r="AD5456" i="3"/>
  <c r="AR5456" i="3" s="1"/>
  <c r="AB5456" i="3"/>
  <c r="W5456" i="3"/>
  <c r="T5456" i="3"/>
  <c r="V5456" i="3" s="1"/>
  <c r="AP5455" i="3"/>
  <c r="AD5455" i="3"/>
  <c r="AR5455" i="3" s="1"/>
  <c r="AB5455" i="3"/>
  <c r="W5455" i="3"/>
  <c r="T5455" i="3"/>
  <c r="V5455" i="3" s="1"/>
  <c r="AP5454" i="3"/>
  <c r="AD5454" i="3"/>
  <c r="AR5454" i="3" s="1"/>
  <c r="AB5454" i="3"/>
  <c r="W5454" i="3"/>
  <c r="T5454" i="3"/>
  <c r="V5454" i="3" s="1"/>
  <c r="AP5453" i="3"/>
  <c r="AD5453" i="3"/>
  <c r="AR5453" i="3" s="1"/>
  <c r="AB5453" i="3"/>
  <c r="W5453" i="3"/>
  <c r="T5453" i="3"/>
  <c r="V5453" i="3" s="1"/>
  <c r="AP5452" i="3"/>
  <c r="AD5452" i="3"/>
  <c r="AR5452" i="3" s="1"/>
  <c r="AB5452" i="3"/>
  <c r="W5452" i="3"/>
  <c r="T5452" i="3"/>
  <c r="V5452" i="3" s="1"/>
  <c r="AP5451" i="3"/>
  <c r="AD5451" i="3"/>
  <c r="AR5451" i="3" s="1"/>
  <c r="AB5451" i="3"/>
  <c r="W5451" i="3"/>
  <c r="T5451" i="3"/>
  <c r="V5451" i="3" s="1"/>
  <c r="AP5450" i="3"/>
  <c r="AD5450" i="3"/>
  <c r="AR5450" i="3" s="1"/>
  <c r="AB5450" i="3"/>
  <c r="W5450" i="3"/>
  <c r="T5450" i="3"/>
  <c r="V5450" i="3" s="1"/>
  <c r="AP5449" i="3"/>
  <c r="AD5449" i="3"/>
  <c r="AR5449" i="3" s="1"/>
  <c r="AB5449" i="3"/>
  <c r="W5449" i="3"/>
  <c r="T5449" i="3"/>
  <c r="V5449" i="3" s="1"/>
  <c r="AP5448" i="3"/>
  <c r="AD5448" i="3"/>
  <c r="AR5448" i="3" s="1"/>
  <c r="AB5448" i="3"/>
  <c r="W5448" i="3"/>
  <c r="T5448" i="3"/>
  <c r="V5448" i="3" s="1"/>
  <c r="AP5447" i="3"/>
  <c r="AD5447" i="3"/>
  <c r="AR5447" i="3" s="1"/>
  <c r="AB5447" i="3"/>
  <c r="W5447" i="3"/>
  <c r="T5447" i="3"/>
  <c r="V5447" i="3" s="1"/>
  <c r="AP5446" i="3"/>
  <c r="AD5446" i="3"/>
  <c r="AR5446" i="3" s="1"/>
  <c r="AB5446" i="3"/>
  <c r="W5446" i="3"/>
  <c r="T5446" i="3"/>
  <c r="V5446" i="3" s="1"/>
  <c r="AP5445" i="3"/>
  <c r="AD5445" i="3"/>
  <c r="AR5445" i="3" s="1"/>
  <c r="AB5445" i="3"/>
  <c r="W5445" i="3"/>
  <c r="T5445" i="3"/>
  <c r="V5445" i="3" s="1"/>
  <c r="AP5444" i="3"/>
  <c r="AD5444" i="3"/>
  <c r="AR5444" i="3" s="1"/>
  <c r="AB5444" i="3"/>
  <c r="W5444" i="3"/>
  <c r="T5444" i="3"/>
  <c r="V5444" i="3" s="1"/>
  <c r="AP5443" i="3"/>
  <c r="AD5443" i="3"/>
  <c r="AR5443" i="3" s="1"/>
  <c r="AB5443" i="3"/>
  <c r="W5443" i="3"/>
  <c r="T5443" i="3"/>
  <c r="V5443" i="3" s="1"/>
  <c r="AP5442" i="3"/>
  <c r="AD5442" i="3"/>
  <c r="AR5442" i="3" s="1"/>
  <c r="AB5442" i="3"/>
  <c r="W5442" i="3"/>
  <c r="T5442" i="3"/>
  <c r="V5442" i="3" s="1"/>
  <c r="AP5441" i="3"/>
  <c r="AD5441" i="3"/>
  <c r="AR5441" i="3" s="1"/>
  <c r="AB5441" i="3"/>
  <c r="W5441" i="3"/>
  <c r="T5441" i="3"/>
  <c r="V5441" i="3" s="1"/>
  <c r="AP5440" i="3"/>
  <c r="AD5440" i="3"/>
  <c r="AR5440" i="3" s="1"/>
  <c r="AB5440" i="3"/>
  <c r="W5440" i="3"/>
  <c r="T5440" i="3"/>
  <c r="V5440" i="3" s="1"/>
  <c r="AP5439" i="3"/>
  <c r="AD5439" i="3"/>
  <c r="AR5439" i="3" s="1"/>
  <c r="AB5439" i="3"/>
  <c r="W5439" i="3"/>
  <c r="T5439" i="3"/>
  <c r="V5439" i="3" s="1"/>
  <c r="AP5438" i="3"/>
  <c r="AD5438" i="3"/>
  <c r="AR5438" i="3" s="1"/>
  <c r="AB5438" i="3"/>
  <c r="W5438" i="3"/>
  <c r="T5438" i="3"/>
  <c r="V5438" i="3" s="1"/>
  <c r="AP5437" i="3"/>
  <c r="AD5437" i="3"/>
  <c r="AR5437" i="3" s="1"/>
  <c r="AB5437" i="3"/>
  <c r="W5437" i="3"/>
  <c r="T5437" i="3"/>
  <c r="V5437" i="3" s="1"/>
  <c r="AP5436" i="3"/>
  <c r="AD5436" i="3"/>
  <c r="AR5436" i="3" s="1"/>
  <c r="AB5436" i="3"/>
  <c r="W5436" i="3"/>
  <c r="T5436" i="3"/>
  <c r="V5436" i="3" s="1"/>
  <c r="AP5435" i="3"/>
  <c r="AD5435" i="3"/>
  <c r="AR5435" i="3" s="1"/>
  <c r="AB5435" i="3"/>
  <c r="W5435" i="3"/>
  <c r="T5435" i="3"/>
  <c r="V5435" i="3" s="1"/>
  <c r="AP5434" i="3"/>
  <c r="AD5434" i="3"/>
  <c r="AR5434" i="3" s="1"/>
  <c r="AB5434" i="3"/>
  <c r="W5434" i="3"/>
  <c r="T5434" i="3"/>
  <c r="V5434" i="3" s="1"/>
  <c r="AP5433" i="3"/>
  <c r="AD5433" i="3"/>
  <c r="AR5433" i="3" s="1"/>
  <c r="AB5433" i="3"/>
  <c r="W5433" i="3"/>
  <c r="T5433" i="3"/>
  <c r="V5433" i="3" s="1"/>
  <c r="AP5432" i="3"/>
  <c r="AD5432" i="3"/>
  <c r="AR5432" i="3" s="1"/>
  <c r="AB5432" i="3"/>
  <c r="W5432" i="3"/>
  <c r="T5432" i="3"/>
  <c r="V5432" i="3" s="1"/>
  <c r="AP5431" i="3"/>
  <c r="AD5431" i="3"/>
  <c r="AR5431" i="3" s="1"/>
  <c r="AB5431" i="3"/>
  <c r="W5431" i="3"/>
  <c r="T5431" i="3"/>
  <c r="V5431" i="3" s="1"/>
  <c r="AP5430" i="3"/>
  <c r="AD5430" i="3"/>
  <c r="AR5430" i="3" s="1"/>
  <c r="AB5430" i="3"/>
  <c r="W5430" i="3"/>
  <c r="T5430" i="3"/>
  <c r="V5430" i="3" s="1"/>
  <c r="AP5429" i="3"/>
  <c r="AD5429" i="3"/>
  <c r="AR5429" i="3" s="1"/>
  <c r="AB5429" i="3"/>
  <c r="W5429" i="3"/>
  <c r="T5429" i="3"/>
  <c r="V5429" i="3" s="1"/>
  <c r="AP5428" i="3"/>
  <c r="AD5428" i="3"/>
  <c r="AR5428" i="3" s="1"/>
  <c r="AB5428" i="3"/>
  <c r="W5428" i="3"/>
  <c r="T5428" i="3"/>
  <c r="V5428" i="3" s="1"/>
  <c r="AP5427" i="3"/>
  <c r="AD5427" i="3"/>
  <c r="AR5427" i="3" s="1"/>
  <c r="AB5427" i="3"/>
  <c r="W5427" i="3"/>
  <c r="T5427" i="3"/>
  <c r="V5427" i="3" s="1"/>
  <c r="AP5426" i="3"/>
  <c r="AD5426" i="3"/>
  <c r="AR5426" i="3" s="1"/>
  <c r="AB5426" i="3"/>
  <c r="W5426" i="3"/>
  <c r="T5426" i="3"/>
  <c r="V5426" i="3" s="1"/>
  <c r="AP5425" i="3"/>
  <c r="AD5425" i="3"/>
  <c r="AR5425" i="3" s="1"/>
  <c r="AB5425" i="3"/>
  <c r="W5425" i="3"/>
  <c r="T5425" i="3"/>
  <c r="V5425" i="3" s="1"/>
  <c r="AP5424" i="3"/>
  <c r="AD5424" i="3"/>
  <c r="AR5424" i="3" s="1"/>
  <c r="AB5424" i="3"/>
  <c r="W5424" i="3"/>
  <c r="T5424" i="3"/>
  <c r="V5424" i="3" s="1"/>
  <c r="AP5423" i="3"/>
  <c r="AD5423" i="3"/>
  <c r="AR5423" i="3" s="1"/>
  <c r="AB5423" i="3"/>
  <c r="W5423" i="3"/>
  <c r="T5423" i="3"/>
  <c r="V5423" i="3" s="1"/>
  <c r="AP5422" i="3"/>
  <c r="AD5422" i="3"/>
  <c r="AR5422" i="3" s="1"/>
  <c r="AB5422" i="3"/>
  <c r="W5422" i="3"/>
  <c r="T5422" i="3"/>
  <c r="V5422" i="3" s="1"/>
  <c r="AP5421" i="3"/>
  <c r="AD5421" i="3"/>
  <c r="AR5421" i="3" s="1"/>
  <c r="AB5421" i="3"/>
  <c r="W5421" i="3"/>
  <c r="T5421" i="3"/>
  <c r="V5421" i="3" s="1"/>
  <c r="AP5420" i="3"/>
  <c r="AD5420" i="3"/>
  <c r="AR5420" i="3" s="1"/>
  <c r="AB5420" i="3"/>
  <c r="W5420" i="3"/>
  <c r="T5420" i="3"/>
  <c r="V5420" i="3" s="1"/>
  <c r="AP5419" i="3"/>
  <c r="AD5419" i="3"/>
  <c r="AR5419" i="3" s="1"/>
  <c r="AB5419" i="3"/>
  <c r="W5419" i="3"/>
  <c r="T5419" i="3"/>
  <c r="V5419" i="3" s="1"/>
  <c r="AP5418" i="3"/>
  <c r="AD5418" i="3"/>
  <c r="AR5418" i="3" s="1"/>
  <c r="AB5418" i="3"/>
  <c r="W5418" i="3"/>
  <c r="T5418" i="3"/>
  <c r="V5418" i="3" s="1"/>
  <c r="AP5417" i="3"/>
  <c r="AD5417" i="3"/>
  <c r="AR5417" i="3" s="1"/>
  <c r="AB5417" i="3"/>
  <c r="W5417" i="3"/>
  <c r="T5417" i="3"/>
  <c r="V5417" i="3" s="1"/>
  <c r="AP5416" i="3"/>
  <c r="AD5416" i="3"/>
  <c r="AR5416" i="3" s="1"/>
  <c r="AB5416" i="3"/>
  <c r="W5416" i="3"/>
  <c r="T5416" i="3"/>
  <c r="V5416" i="3" s="1"/>
  <c r="AP5415" i="3"/>
  <c r="AD5415" i="3"/>
  <c r="AR5415" i="3" s="1"/>
  <c r="AB5415" i="3"/>
  <c r="W5415" i="3"/>
  <c r="T5415" i="3"/>
  <c r="V5415" i="3" s="1"/>
  <c r="AP5414" i="3"/>
  <c r="AD5414" i="3"/>
  <c r="AR5414" i="3" s="1"/>
  <c r="AB5414" i="3"/>
  <c r="W5414" i="3"/>
  <c r="T5414" i="3"/>
  <c r="V5414" i="3" s="1"/>
  <c r="AP5413" i="3"/>
  <c r="AD5413" i="3"/>
  <c r="AR5413" i="3" s="1"/>
  <c r="AB5413" i="3"/>
  <c r="W5413" i="3"/>
  <c r="T5413" i="3"/>
  <c r="V5413" i="3" s="1"/>
  <c r="AP5412" i="3"/>
  <c r="AD5412" i="3"/>
  <c r="AR5412" i="3" s="1"/>
  <c r="AB5412" i="3"/>
  <c r="W5412" i="3"/>
  <c r="T5412" i="3"/>
  <c r="V5412" i="3" s="1"/>
  <c r="AP5411" i="3"/>
  <c r="AD5411" i="3"/>
  <c r="AR5411" i="3" s="1"/>
  <c r="AB5411" i="3"/>
  <c r="W5411" i="3"/>
  <c r="T5411" i="3"/>
  <c r="V5411" i="3" s="1"/>
  <c r="AP5410" i="3"/>
  <c r="AD5410" i="3"/>
  <c r="AR5410" i="3" s="1"/>
  <c r="AB5410" i="3"/>
  <c r="W5410" i="3"/>
  <c r="T5410" i="3"/>
  <c r="V5410" i="3" s="1"/>
  <c r="AP5409" i="3"/>
  <c r="AD5409" i="3"/>
  <c r="AR5409" i="3" s="1"/>
  <c r="AB5409" i="3"/>
  <c r="W5409" i="3"/>
  <c r="T5409" i="3"/>
  <c r="V5409" i="3" s="1"/>
  <c r="AP5408" i="3"/>
  <c r="AD5408" i="3"/>
  <c r="AR5408" i="3" s="1"/>
  <c r="AB5408" i="3"/>
  <c r="W5408" i="3"/>
  <c r="T5408" i="3"/>
  <c r="V5408" i="3" s="1"/>
  <c r="AP5407" i="3"/>
  <c r="AD5407" i="3"/>
  <c r="AR5407" i="3" s="1"/>
  <c r="AB5407" i="3"/>
  <c r="W5407" i="3"/>
  <c r="T5407" i="3"/>
  <c r="V5407" i="3" s="1"/>
  <c r="AP5406" i="3"/>
  <c r="AD5406" i="3"/>
  <c r="AR5406" i="3" s="1"/>
  <c r="AB5406" i="3"/>
  <c r="W5406" i="3"/>
  <c r="T5406" i="3"/>
  <c r="V5406" i="3" s="1"/>
  <c r="AP5405" i="3"/>
  <c r="AD5405" i="3"/>
  <c r="AR5405" i="3" s="1"/>
  <c r="AB5405" i="3"/>
  <c r="W5405" i="3"/>
  <c r="T5405" i="3"/>
  <c r="V5405" i="3" s="1"/>
  <c r="AP5404" i="3"/>
  <c r="AD5404" i="3"/>
  <c r="AR5404" i="3" s="1"/>
  <c r="AB5404" i="3"/>
  <c r="W5404" i="3"/>
  <c r="T5404" i="3"/>
  <c r="V5404" i="3" s="1"/>
  <c r="AP5403" i="3"/>
  <c r="AD5403" i="3"/>
  <c r="AR5403" i="3" s="1"/>
  <c r="AB5403" i="3"/>
  <c r="W5403" i="3"/>
  <c r="T5403" i="3"/>
  <c r="V5403" i="3" s="1"/>
  <c r="AP5402" i="3"/>
  <c r="AD5402" i="3"/>
  <c r="AR5402" i="3" s="1"/>
  <c r="AB5402" i="3"/>
  <c r="W5402" i="3"/>
  <c r="T5402" i="3"/>
  <c r="V5402" i="3" s="1"/>
  <c r="AP5401" i="3"/>
  <c r="AD5401" i="3"/>
  <c r="AR5401" i="3" s="1"/>
  <c r="AB5401" i="3"/>
  <c r="W5401" i="3"/>
  <c r="T5401" i="3"/>
  <c r="V5401" i="3" s="1"/>
  <c r="AP5400" i="3"/>
  <c r="AD5400" i="3"/>
  <c r="AR5400" i="3" s="1"/>
  <c r="AB5400" i="3"/>
  <c r="W5400" i="3"/>
  <c r="T5400" i="3"/>
  <c r="V5400" i="3" s="1"/>
  <c r="AP5399" i="3"/>
  <c r="AD5399" i="3"/>
  <c r="AR5399" i="3" s="1"/>
  <c r="AB5399" i="3"/>
  <c r="W5399" i="3"/>
  <c r="T5399" i="3"/>
  <c r="V5399" i="3" s="1"/>
  <c r="AP5398" i="3"/>
  <c r="AD5398" i="3"/>
  <c r="AR5398" i="3" s="1"/>
  <c r="AB5398" i="3"/>
  <c r="W5398" i="3"/>
  <c r="T5398" i="3"/>
  <c r="V5398" i="3" s="1"/>
  <c r="AP5397" i="3"/>
  <c r="AD5397" i="3"/>
  <c r="AR5397" i="3" s="1"/>
  <c r="AB5397" i="3"/>
  <c r="W5397" i="3"/>
  <c r="T5397" i="3"/>
  <c r="V5397" i="3" s="1"/>
  <c r="AP5396" i="3"/>
  <c r="AD5396" i="3"/>
  <c r="AR5396" i="3" s="1"/>
  <c r="AB5396" i="3"/>
  <c r="W5396" i="3"/>
  <c r="T5396" i="3"/>
  <c r="V5396" i="3" s="1"/>
  <c r="AP5395" i="3"/>
  <c r="AD5395" i="3"/>
  <c r="AR5395" i="3" s="1"/>
  <c r="AB5395" i="3"/>
  <c r="W5395" i="3"/>
  <c r="T5395" i="3"/>
  <c r="V5395" i="3" s="1"/>
  <c r="AP5394" i="3"/>
  <c r="AD5394" i="3"/>
  <c r="AR5394" i="3" s="1"/>
  <c r="AB5394" i="3"/>
  <c r="W5394" i="3"/>
  <c r="T5394" i="3"/>
  <c r="V5394" i="3" s="1"/>
  <c r="AP5393" i="3"/>
  <c r="AD5393" i="3"/>
  <c r="AR5393" i="3" s="1"/>
  <c r="AB5393" i="3"/>
  <c r="W5393" i="3"/>
  <c r="T5393" i="3"/>
  <c r="V5393" i="3" s="1"/>
  <c r="AP5392" i="3"/>
  <c r="AD5392" i="3"/>
  <c r="AR5392" i="3" s="1"/>
  <c r="AB5392" i="3"/>
  <c r="W5392" i="3"/>
  <c r="T5392" i="3"/>
  <c r="V5392" i="3" s="1"/>
  <c r="AP5391" i="3"/>
  <c r="AD5391" i="3"/>
  <c r="AR5391" i="3" s="1"/>
  <c r="AB5391" i="3"/>
  <c r="W5391" i="3"/>
  <c r="T5391" i="3"/>
  <c r="V5391" i="3" s="1"/>
  <c r="AP5390" i="3"/>
  <c r="AD5390" i="3"/>
  <c r="AR5390" i="3" s="1"/>
  <c r="AB5390" i="3"/>
  <c r="W5390" i="3"/>
  <c r="T5390" i="3"/>
  <c r="V5390" i="3" s="1"/>
  <c r="AP5389" i="3"/>
  <c r="AD5389" i="3"/>
  <c r="AR5389" i="3" s="1"/>
  <c r="AB5389" i="3"/>
  <c r="W5389" i="3"/>
  <c r="T5389" i="3"/>
  <c r="V5389" i="3" s="1"/>
  <c r="AP5388" i="3"/>
  <c r="AD5388" i="3"/>
  <c r="AR5388" i="3" s="1"/>
  <c r="AB5388" i="3"/>
  <c r="W5388" i="3"/>
  <c r="T5388" i="3"/>
  <c r="V5388" i="3" s="1"/>
  <c r="AP5387" i="3"/>
  <c r="AD5387" i="3"/>
  <c r="AR5387" i="3" s="1"/>
  <c r="AB5387" i="3"/>
  <c r="W5387" i="3"/>
  <c r="T5387" i="3"/>
  <c r="V5387" i="3" s="1"/>
  <c r="AP5386" i="3"/>
  <c r="AD5386" i="3"/>
  <c r="AR5386" i="3" s="1"/>
  <c r="AB5386" i="3"/>
  <c r="W5386" i="3"/>
  <c r="T5386" i="3"/>
  <c r="V5386" i="3" s="1"/>
  <c r="AP5385" i="3"/>
  <c r="AD5385" i="3"/>
  <c r="AR5385" i="3" s="1"/>
  <c r="AB5385" i="3"/>
  <c r="W5385" i="3"/>
  <c r="T5385" i="3"/>
  <c r="V5385" i="3" s="1"/>
  <c r="AP5384" i="3"/>
  <c r="AD5384" i="3"/>
  <c r="AR5384" i="3" s="1"/>
  <c r="AB5384" i="3"/>
  <c r="W5384" i="3"/>
  <c r="T5384" i="3"/>
  <c r="V5384" i="3" s="1"/>
  <c r="AP5383" i="3"/>
  <c r="AD5383" i="3"/>
  <c r="AR5383" i="3" s="1"/>
  <c r="AB5383" i="3"/>
  <c r="W5383" i="3"/>
  <c r="T5383" i="3"/>
  <c r="V5383" i="3" s="1"/>
  <c r="AP5382" i="3"/>
  <c r="AD5382" i="3"/>
  <c r="AR5382" i="3" s="1"/>
  <c r="AB5382" i="3"/>
  <c r="W5382" i="3"/>
  <c r="T5382" i="3"/>
  <c r="V5382" i="3" s="1"/>
  <c r="AP5381" i="3"/>
  <c r="AD5381" i="3"/>
  <c r="AR5381" i="3" s="1"/>
  <c r="AB5381" i="3"/>
  <c r="W5381" i="3"/>
  <c r="T5381" i="3"/>
  <c r="V5381" i="3" s="1"/>
  <c r="AP5380" i="3"/>
  <c r="AD5380" i="3"/>
  <c r="AR5380" i="3" s="1"/>
  <c r="AB5380" i="3"/>
  <c r="W5380" i="3"/>
  <c r="T5380" i="3"/>
  <c r="V5380" i="3" s="1"/>
  <c r="AP5379" i="3"/>
  <c r="AD5379" i="3"/>
  <c r="AR5379" i="3" s="1"/>
  <c r="AB5379" i="3"/>
  <c r="W5379" i="3"/>
  <c r="T5379" i="3"/>
  <c r="V5379" i="3" s="1"/>
  <c r="AP5378" i="3"/>
  <c r="AD5378" i="3"/>
  <c r="AR5378" i="3" s="1"/>
  <c r="AB5378" i="3"/>
  <c r="W5378" i="3"/>
  <c r="T5378" i="3"/>
  <c r="V5378" i="3" s="1"/>
  <c r="AP5377" i="3"/>
  <c r="AD5377" i="3"/>
  <c r="AR5377" i="3" s="1"/>
  <c r="AB5377" i="3"/>
  <c r="W5377" i="3"/>
  <c r="T5377" i="3"/>
  <c r="V5377" i="3" s="1"/>
  <c r="AP5376" i="3"/>
  <c r="AD5376" i="3"/>
  <c r="AR5376" i="3" s="1"/>
  <c r="AB5376" i="3"/>
  <c r="W5376" i="3"/>
  <c r="T5376" i="3"/>
  <c r="V5376" i="3" s="1"/>
  <c r="AP5375" i="3"/>
  <c r="AD5375" i="3"/>
  <c r="AR5375" i="3" s="1"/>
  <c r="AB5375" i="3"/>
  <c r="W5375" i="3"/>
  <c r="T5375" i="3"/>
  <c r="V5375" i="3" s="1"/>
  <c r="AP5374" i="3"/>
  <c r="AD5374" i="3"/>
  <c r="AR5374" i="3" s="1"/>
  <c r="AB5374" i="3"/>
  <c r="W5374" i="3"/>
  <c r="T5374" i="3"/>
  <c r="V5374" i="3" s="1"/>
  <c r="AP5373" i="3"/>
  <c r="AD5373" i="3"/>
  <c r="AR5373" i="3" s="1"/>
  <c r="AB5373" i="3"/>
  <c r="W5373" i="3"/>
  <c r="T5373" i="3"/>
  <c r="V5373" i="3" s="1"/>
  <c r="AP5372" i="3"/>
  <c r="AD5372" i="3"/>
  <c r="AR5372" i="3" s="1"/>
  <c r="AB5372" i="3"/>
  <c r="W5372" i="3"/>
  <c r="T5372" i="3"/>
  <c r="V5372" i="3" s="1"/>
  <c r="AP5371" i="3"/>
  <c r="AD5371" i="3"/>
  <c r="AR5371" i="3" s="1"/>
  <c r="AB5371" i="3"/>
  <c r="W5371" i="3"/>
  <c r="T5371" i="3"/>
  <c r="V5371" i="3" s="1"/>
  <c r="AP5370" i="3"/>
  <c r="AD5370" i="3"/>
  <c r="AR5370" i="3" s="1"/>
  <c r="AB5370" i="3"/>
  <c r="W5370" i="3"/>
  <c r="T5370" i="3"/>
  <c r="V5370" i="3" s="1"/>
  <c r="AP5369" i="3"/>
  <c r="AD5369" i="3"/>
  <c r="AR5369" i="3" s="1"/>
  <c r="AB5369" i="3"/>
  <c r="W5369" i="3"/>
  <c r="T5369" i="3"/>
  <c r="V5369" i="3" s="1"/>
  <c r="AP5368" i="3"/>
  <c r="AD5368" i="3"/>
  <c r="AR5368" i="3" s="1"/>
  <c r="AB5368" i="3"/>
  <c r="W5368" i="3"/>
  <c r="T5368" i="3"/>
  <c r="V5368" i="3" s="1"/>
  <c r="AP5367" i="3"/>
  <c r="AD5367" i="3"/>
  <c r="AR5367" i="3" s="1"/>
  <c r="AB5367" i="3"/>
  <c r="W5367" i="3"/>
  <c r="T5367" i="3"/>
  <c r="V5367" i="3" s="1"/>
  <c r="AP5366" i="3"/>
  <c r="AD5366" i="3"/>
  <c r="AR5366" i="3" s="1"/>
  <c r="AB5366" i="3"/>
  <c r="W5366" i="3"/>
  <c r="T5366" i="3"/>
  <c r="V5366" i="3" s="1"/>
  <c r="AP5365" i="3"/>
  <c r="AD5365" i="3"/>
  <c r="AR5365" i="3" s="1"/>
  <c r="AB5365" i="3"/>
  <c r="W5365" i="3"/>
  <c r="T5365" i="3"/>
  <c r="V5365" i="3" s="1"/>
  <c r="AP5364" i="3"/>
  <c r="AD5364" i="3"/>
  <c r="AR5364" i="3" s="1"/>
  <c r="AB5364" i="3"/>
  <c r="W5364" i="3"/>
  <c r="T5364" i="3"/>
  <c r="V5364" i="3" s="1"/>
  <c r="AP5363" i="3"/>
  <c r="AD5363" i="3"/>
  <c r="AR5363" i="3" s="1"/>
  <c r="AB5363" i="3"/>
  <c r="W5363" i="3"/>
  <c r="T5363" i="3"/>
  <c r="V5363" i="3" s="1"/>
  <c r="AP5362" i="3"/>
  <c r="AD5362" i="3"/>
  <c r="AR5362" i="3" s="1"/>
  <c r="AB5362" i="3"/>
  <c r="W5362" i="3"/>
  <c r="T5362" i="3"/>
  <c r="V5362" i="3" s="1"/>
  <c r="AP5361" i="3"/>
  <c r="AD5361" i="3"/>
  <c r="AR5361" i="3" s="1"/>
  <c r="AB5361" i="3"/>
  <c r="W5361" i="3"/>
  <c r="T5361" i="3"/>
  <c r="V5361" i="3" s="1"/>
  <c r="AP5360" i="3"/>
  <c r="AD5360" i="3"/>
  <c r="AR5360" i="3" s="1"/>
  <c r="AB5360" i="3"/>
  <c r="W5360" i="3"/>
  <c r="T5360" i="3"/>
  <c r="V5360" i="3" s="1"/>
  <c r="AP5359" i="3"/>
  <c r="AD5359" i="3"/>
  <c r="AR5359" i="3" s="1"/>
  <c r="AB5359" i="3"/>
  <c r="W5359" i="3"/>
  <c r="T5359" i="3"/>
  <c r="V5359" i="3" s="1"/>
  <c r="AP5358" i="3"/>
  <c r="AD5358" i="3"/>
  <c r="AR5358" i="3" s="1"/>
  <c r="AB5358" i="3"/>
  <c r="W5358" i="3"/>
  <c r="T5358" i="3"/>
  <c r="V5358" i="3" s="1"/>
  <c r="AP5357" i="3"/>
  <c r="AD5357" i="3"/>
  <c r="AR5357" i="3" s="1"/>
  <c r="AB5357" i="3"/>
  <c r="W5357" i="3"/>
  <c r="T5357" i="3"/>
  <c r="V5357" i="3" s="1"/>
  <c r="AP5356" i="3"/>
  <c r="AD5356" i="3"/>
  <c r="AR5356" i="3" s="1"/>
  <c r="AB5356" i="3"/>
  <c r="W5356" i="3"/>
  <c r="T5356" i="3"/>
  <c r="V5356" i="3" s="1"/>
  <c r="AP5355" i="3"/>
  <c r="AD5355" i="3"/>
  <c r="AR5355" i="3" s="1"/>
  <c r="AB5355" i="3"/>
  <c r="W5355" i="3"/>
  <c r="T5355" i="3"/>
  <c r="V5355" i="3" s="1"/>
  <c r="AP5354" i="3"/>
  <c r="AD5354" i="3"/>
  <c r="AR5354" i="3" s="1"/>
  <c r="AB5354" i="3"/>
  <c r="W5354" i="3"/>
  <c r="T5354" i="3"/>
  <c r="V5354" i="3" s="1"/>
  <c r="AP5353" i="3"/>
  <c r="AD5353" i="3"/>
  <c r="AR5353" i="3" s="1"/>
  <c r="AB5353" i="3"/>
  <c r="W5353" i="3"/>
  <c r="T5353" i="3"/>
  <c r="V5353" i="3" s="1"/>
  <c r="AP5352" i="3"/>
  <c r="AD5352" i="3"/>
  <c r="AR5352" i="3" s="1"/>
  <c r="AB5352" i="3"/>
  <c r="W5352" i="3"/>
  <c r="T5352" i="3"/>
  <c r="V5352" i="3" s="1"/>
  <c r="AP5351" i="3"/>
  <c r="AD5351" i="3"/>
  <c r="AR5351" i="3" s="1"/>
  <c r="AB5351" i="3"/>
  <c r="W5351" i="3"/>
  <c r="T5351" i="3"/>
  <c r="V5351" i="3" s="1"/>
  <c r="AP5350" i="3"/>
  <c r="AD5350" i="3"/>
  <c r="AR5350" i="3" s="1"/>
  <c r="AB5350" i="3"/>
  <c r="W5350" i="3"/>
  <c r="T5350" i="3"/>
  <c r="V5350" i="3" s="1"/>
  <c r="AP5349" i="3"/>
  <c r="AD5349" i="3"/>
  <c r="AR5349" i="3" s="1"/>
  <c r="AB5349" i="3"/>
  <c r="W5349" i="3"/>
  <c r="T5349" i="3"/>
  <c r="V5349" i="3" s="1"/>
  <c r="AP5348" i="3"/>
  <c r="AD5348" i="3"/>
  <c r="AR5348" i="3" s="1"/>
  <c r="AB5348" i="3"/>
  <c r="W5348" i="3"/>
  <c r="T5348" i="3"/>
  <c r="V5348" i="3" s="1"/>
  <c r="AP5347" i="3"/>
  <c r="AD5347" i="3"/>
  <c r="AR5347" i="3" s="1"/>
  <c r="AB5347" i="3"/>
  <c r="W5347" i="3"/>
  <c r="T5347" i="3"/>
  <c r="V5347" i="3" s="1"/>
  <c r="AP5346" i="3"/>
  <c r="AD5346" i="3"/>
  <c r="AR5346" i="3" s="1"/>
  <c r="AB5346" i="3"/>
  <c r="W5346" i="3"/>
  <c r="T5346" i="3"/>
  <c r="V5346" i="3" s="1"/>
  <c r="AP5345" i="3"/>
  <c r="AD5345" i="3"/>
  <c r="AR5345" i="3" s="1"/>
  <c r="AB5345" i="3"/>
  <c r="W5345" i="3"/>
  <c r="T5345" i="3"/>
  <c r="V5345" i="3" s="1"/>
  <c r="AP5344" i="3"/>
  <c r="AD5344" i="3"/>
  <c r="AR5344" i="3" s="1"/>
  <c r="AB5344" i="3"/>
  <c r="W5344" i="3"/>
  <c r="T5344" i="3"/>
  <c r="V5344" i="3" s="1"/>
  <c r="AP5343" i="3"/>
  <c r="AD5343" i="3"/>
  <c r="AR5343" i="3" s="1"/>
  <c r="AB5343" i="3"/>
  <c r="W5343" i="3"/>
  <c r="T5343" i="3"/>
  <c r="V5343" i="3" s="1"/>
  <c r="AP5342" i="3"/>
  <c r="AD5342" i="3"/>
  <c r="AR5342" i="3" s="1"/>
  <c r="AB5342" i="3"/>
  <c r="W5342" i="3"/>
  <c r="T5342" i="3"/>
  <c r="V5342" i="3" s="1"/>
  <c r="AP5341" i="3"/>
  <c r="AD5341" i="3"/>
  <c r="AR5341" i="3" s="1"/>
  <c r="AB5341" i="3"/>
  <c r="W5341" i="3"/>
  <c r="T5341" i="3"/>
  <c r="V5341" i="3" s="1"/>
  <c r="AP5340" i="3"/>
  <c r="AD5340" i="3"/>
  <c r="AR5340" i="3" s="1"/>
  <c r="AB5340" i="3"/>
  <c r="W5340" i="3"/>
  <c r="T5340" i="3"/>
  <c r="V5340" i="3" s="1"/>
  <c r="AP5339" i="3"/>
  <c r="AD5339" i="3"/>
  <c r="AR5339" i="3" s="1"/>
  <c r="AB5339" i="3"/>
  <c r="W5339" i="3"/>
  <c r="T5339" i="3"/>
  <c r="V5339" i="3" s="1"/>
  <c r="AP5338" i="3"/>
  <c r="AD5338" i="3"/>
  <c r="AR5338" i="3" s="1"/>
  <c r="AB5338" i="3"/>
  <c r="W5338" i="3"/>
  <c r="T5338" i="3"/>
  <c r="V5338" i="3" s="1"/>
  <c r="AP5337" i="3"/>
  <c r="AD5337" i="3"/>
  <c r="AR5337" i="3" s="1"/>
  <c r="AB5337" i="3"/>
  <c r="W5337" i="3"/>
  <c r="T5337" i="3"/>
  <c r="V5337" i="3" s="1"/>
  <c r="AP5336" i="3"/>
  <c r="AD5336" i="3"/>
  <c r="AR5336" i="3" s="1"/>
  <c r="AB5336" i="3"/>
  <c r="W5336" i="3"/>
  <c r="T5336" i="3"/>
  <c r="V5336" i="3" s="1"/>
  <c r="AP5335" i="3"/>
  <c r="AD5335" i="3"/>
  <c r="AR5335" i="3" s="1"/>
  <c r="AB5335" i="3"/>
  <c r="W5335" i="3"/>
  <c r="T5335" i="3"/>
  <c r="V5335" i="3" s="1"/>
  <c r="AP5334" i="3"/>
  <c r="AD5334" i="3"/>
  <c r="AR5334" i="3" s="1"/>
  <c r="AB5334" i="3"/>
  <c r="W5334" i="3"/>
  <c r="T5334" i="3"/>
  <c r="V5334" i="3" s="1"/>
  <c r="AP5333" i="3"/>
  <c r="AD5333" i="3"/>
  <c r="AR5333" i="3" s="1"/>
  <c r="AB5333" i="3"/>
  <c r="W5333" i="3"/>
  <c r="T5333" i="3"/>
  <c r="V5333" i="3" s="1"/>
  <c r="AP5332" i="3"/>
  <c r="AD5332" i="3"/>
  <c r="AR5332" i="3" s="1"/>
  <c r="AB5332" i="3"/>
  <c r="W5332" i="3"/>
  <c r="T5332" i="3"/>
  <c r="V5332" i="3" s="1"/>
  <c r="AP5331" i="3"/>
  <c r="AD5331" i="3"/>
  <c r="AR5331" i="3" s="1"/>
  <c r="AB5331" i="3"/>
  <c r="W5331" i="3"/>
  <c r="T5331" i="3"/>
  <c r="V5331" i="3" s="1"/>
  <c r="AP5330" i="3"/>
  <c r="AD5330" i="3"/>
  <c r="AR5330" i="3" s="1"/>
  <c r="AB5330" i="3"/>
  <c r="W5330" i="3"/>
  <c r="T5330" i="3"/>
  <c r="V5330" i="3" s="1"/>
  <c r="AP5329" i="3"/>
  <c r="AD5329" i="3"/>
  <c r="AR5329" i="3" s="1"/>
  <c r="AB5329" i="3"/>
  <c r="W5329" i="3"/>
  <c r="T5329" i="3"/>
  <c r="V5329" i="3" s="1"/>
  <c r="AP5328" i="3"/>
  <c r="AD5328" i="3"/>
  <c r="AR5328" i="3" s="1"/>
  <c r="AB5328" i="3"/>
  <c r="W5328" i="3"/>
  <c r="T5328" i="3"/>
  <c r="V5328" i="3" s="1"/>
  <c r="AP5327" i="3"/>
  <c r="AD5327" i="3"/>
  <c r="AR5327" i="3" s="1"/>
  <c r="AB5327" i="3"/>
  <c r="W5327" i="3"/>
  <c r="T5327" i="3"/>
  <c r="V5327" i="3" s="1"/>
  <c r="AP5326" i="3"/>
  <c r="AD5326" i="3"/>
  <c r="AR5326" i="3" s="1"/>
  <c r="AB5326" i="3"/>
  <c r="W5326" i="3"/>
  <c r="T5326" i="3"/>
  <c r="V5326" i="3" s="1"/>
  <c r="AP5325" i="3"/>
  <c r="AD5325" i="3"/>
  <c r="AR5325" i="3" s="1"/>
  <c r="AB5325" i="3"/>
  <c r="W5325" i="3"/>
  <c r="T5325" i="3"/>
  <c r="V5325" i="3" s="1"/>
  <c r="AP5324" i="3"/>
  <c r="AD5324" i="3"/>
  <c r="AR5324" i="3" s="1"/>
  <c r="AB5324" i="3"/>
  <c r="W5324" i="3"/>
  <c r="T5324" i="3"/>
  <c r="V5324" i="3" s="1"/>
  <c r="AP5323" i="3"/>
  <c r="AD5323" i="3"/>
  <c r="AR5323" i="3" s="1"/>
  <c r="AB5323" i="3"/>
  <c r="W5323" i="3"/>
  <c r="T5323" i="3"/>
  <c r="V5323" i="3" s="1"/>
  <c r="AP5322" i="3"/>
  <c r="AD5322" i="3"/>
  <c r="AR5322" i="3" s="1"/>
  <c r="AB5322" i="3"/>
  <c r="W5322" i="3"/>
  <c r="T5322" i="3"/>
  <c r="V5322" i="3" s="1"/>
  <c r="AP5321" i="3"/>
  <c r="AD5321" i="3"/>
  <c r="AR5321" i="3" s="1"/>
  <c r="AB5321" i="3"/>
  <c r="W5321" i="3"/>
  <c r="T5321" i="3"/>
  <c r="V5321" i="3" s="1"/>
  <c r="AP5320" i="3"/>
  <c r="AD5320" i="3"/>
  <c r="AR5320" i="3" s="1"/>
  <c r="AB5320" i="3"/>
  <c r="W5320" i="3"/>
  <c r="T5320" i="3"/>
  <c r="V5320" i="3" s="1"/>
  <c r="AP5319" i="3"/>
  <c r="AD5319" i="3"/>
  <c r="AR5319" i="3" s="1"/>
  <c r="AB5319" i="3"/>
  <c r="W5319" i="3"/>
  <c r="T5319" i="3"/>
  <c r="V5319" i="3" s="1"/>
  <c r="AP5318" i="3"/>
  <c r="AD5318" i="3"/>
  <c r="AR5318" i="3" s="1"/>
  <c r="AB5318" i="3"/>
  <c r="W5318" i="3"/>
  <c r="T5318" i="3"/>
  <c r="V5318" i="3" s="1"/>
  <c r="AP5317" i="3"/>
  <c r="AD5317" i="3"/>
  <c r="AR5317" i="3" s="1"/>
  <c r="AB5317" i="3"/>
  <c r="W5317" i="3"/>
  <c r="T5317" i="3"/>
  <c r="V5317" i="3" s="1"/>
  <c r="AP5316" i="3"/>
  <c r="AD5316" i="3"/>
  <c r="AR5316" i="3" s="1"/>
  <c r="AB5316" i="3"/>
  <c r="W5316" i="3"/>
  <c r="T5316" i="3"/>
  <c r="V5316" i="3" s="1"/>
  <c r="AP5315" i="3"/>
  <c r="AD5315" i="3"/>
  <c r="AR5315" i="3" s="1"/>
  <c r="AB5315" i="3"/>
  <c r="W5315" i="3"/>
  <c r="T5315" i="3"/>
  <c r="V5315" i="3" s="1"/>
  <c r="AP5314" i="3"/>
  <c r="AD5314" i="3"/>
  <c r="AR5314" i="3" s="1"/>
  <c r="AB5314" i="3"/>
  <c r="W5314" i="3"/>
  <c r="T5314" i="3"/>
  <c r="V5314" i="3" s="1"/>
  <c r="AP5313" i="3"/>
  <c r="AD5313" i="3"/>
  <c r="AR5313" i="3" s="1"/>
  <c r="AB5313" i="3"/>
  <c r="W5313" i="3"/>
  <c r="T5313" i="3"/>
  <c r="V5313" i="3" s="1"/>
  <c r="AP5312" i="3"/>
  <c r="AD5312" i="3"/>
  <c r="AR5312" i="3" s="1"/>
  <c r="AB5312" i="3"/>
  <c r="W5312" i="3"/>
  <c r="T5312" i="3"/>
  <c r="V5312" i="3" s="1"/>
  <c r="AP5311" i="3"/>
  <c r="AD5311" i="3"/>
  <c r="AR5311" i="3" s="1"/>
  <c r="AB5311" i="3"/>
  <c r="W5311" i="3"/>
  <c r="T5311" i="3"/>
  <c r="V5311" i="3" s="1"/>
  <c r="AP5310" i="3"/>
  <c r="AD5310" i="3"/>
  <c r="AR5310" i="3" s="1"/>
  <c r="AB5310" i="3"/>
  <c r="W5310" i="3"/>
  <c r="T5310" i="3"/>
  <c r="V5310" i="3" s="1"/>
  <c r="AP5309" i="3"/>
  <c r="AD5309" i="3"/>
  <c r="AR5309" i="3" s="1"/>
  <c r="AB5309" i="3"/>
  <c r="W5309" i="3"/>
  <c r="T5309" i="3"/>
  <c r="V5309" i="3" s="1"/>
  <c r="AP5308" i="3"/>
  <c r="AD5308" i="3"/>
  <c r="AR5308" i="3" s="1"/>
  <c r="AB5308" i="3"/>
  <c r="W5308" i="3"/>
  <c r="T5308" i="3"/>
  <c r="V5308" i="3" s="1"/>
  <c r="AP5307" i="3"/>
  <c r="AD5307" i="3"/>
  <c r="AR5307" i="3" s="1"/>
  <c r="AB5307" i="3"/>
  <c r="W5307" i="3"/>
  <c r="T5307" i="3"/>
  <c r="V5307" i="3" s="1"/>
  <c r="AP5306" i="3"/>
  <c r="AD5306" i="3"/>
  <c r="AR5306" i="3" s="1"/>
  <c r="AB5306" i="3"/>
  <c r="W5306" i="3"/>
  <c r="T5306" i="3"/>
  <c r="V5306" i="3" s="1"/>
  <c r="AP5305" i="3"/>
  <c r="AD5305" i="3"/>
  <c r="AR5305" i="3" s="1"/>
  <c r="AB5305" i="3"/>
  <c r="W5305" i="3"/>
  <c r="T5305" i="3"/>
  <c r="V5305" i="3" s="1"/>
  <c r="AP5304" i="3"/>
  <c r="AD5304" i="3"/>
  <c r="AR5304" i="3" s="1"/>
  <c r="AB5304" i="3"/>
  <c r="W5304" i="3"/>
  <c r="T5304" i="3"/>
  <c r="V5304" i="3" s="1"/>
  <c r="AP5303" i="3"/>
  <c r="AD5303" i="3"/>
  <c r="AR5303" i="3" s="1"/>
  <c r="AB5303" i="3"/>
  <c r="W5303" i="3"/>
  <c r="T5303" i="3"/>
  <c r="V5303" i="3" s="1"/>
  <c r="AP5302" i="3"/>
  <c r="AD5302" i="3"/>
  <c r="AR5302" i="3" s="1"/>
  <c r="AB5302" i="3"/>
  <c r="W5302" i="3"/>
  <c r="T5302" i="3"/>
  <c r="V5302" i="3" s="1"/>
  <c r="AP5301" i="3"/>
  <c r="AD5301" i="3"/>
  <c r="AR5301" i="3" s="1"/>
  <c r="AB5301" i="3"/>
  <c r="W5301" i="3"/>
  <c r="T5301" i="3"/>
  <c r="V5301" i="3" s="1"/>
  <c r="AP5300" i="3"/>
  <c r="AD5300" i="3"/>
  <c r="AR5300" i="3" s="1"/>
  <c r="AB5300" i="3"/>
  <c r="W5300" i="3"/>
  <c r="T5300" i="3"/>
  <c r="V5300" i="3" s="1"/>
  <c r="AP5299" i="3"/>
  <c r="AD5299" i="3"/>
  <c r="AR5299" i="3" s="1"/>
  <c r="AB5299" i="3"/>
  <c r="W5299" i="3"/>
  <c r="T5299" i="3"/>
  <c r="V5299" i="3" s="1"/>
  <c r="AP5298" i="3"/>
  <c r="AD5298" i="3"/>
  <c r="AR5298" i="3" s="1"/>
  <c r="AB5298" i="3"/>
  <c r="W5298" i="3"/>
  <c r="T5298" i="3"/>
  <c r="V5298" i="3" s="1"/>
  <c r="AP5297" i="3"/>
  <c r="AD5297" i="3"/>
  <c r="AR5297" i="3" s="1"/>
  <c r="AB5297" i="3"/>
  <c r="W5297" i="3"/>
  <c r="T5297" i="3"/>
  <c r="V5297" i="3" s="1"/>
  <c r="AP5296" i="3"/>
  <c r="AD5296" i="3"/>
  <c r="AR5296" i="3" s="1"/>
  <c r="AB5296" i="3"/>
  <c r="W5296" i="3"/>
  <c r="T5296" i="3"/>
  <c r="V5296" i="3" s="1"/>
  <c r="AP5295" i="3"/>
  <c r="AD5295" i="3"/>
  <c r="AR5295" i="3" s="1"/>
  <c r="AB5295" i="3"/>
  <c r="W5295" i="3"/>
  <c r="T5295" i="3"/>
  <c r="V5295" i="3" s="1"/>
  <c r="AP5294" i="3"/>
  <c r="AD5294" i="3"/>
  <c r="AR5294" i="3" s="1"/>
  <c r="AB5294" i="3"/>
  <c r="W5294" i="3"/>
  <c r="T5294" i="3"/>
  <c r="V5294" i="3" s="1"/>
  <c r="AP5293" i="3"/>
  <c r="AD5293" i="3"/>
  <c r="AR5293" i="3" s="1"/>
  <c r="AB5293" i="3"/>
  <c r="W5293" i="3"/>
  <c r="T5293" i="3"/>
  <c r="V5293" i="3" s="1"/>
  <c r="AP5292" i="3"/>
  <c r="AD5292" i="3"/>
  <c r="AR5292" i="3" s="1"/>
  <c r="AB5292" i="3"/>
  <c r="W5292" i="3"/>
  <c r="T5292" i="3"/>
  <c r="V5292" i="3" s="1"/>
  <c r="AP5291" i="3"/>
  <c r="AD5291" i="3"/>
  <c r="AR5291" i="3" s="1"/>
  <c r="AB5291" i="3"/>
  <c r="W5291" i="3"/>
  <c r="T5291" i="3"/>
  <c r="V5291" i="3" s="1"/>
  <c r="AP5290" i="3"/>
  <c r="AD5290" i="3"/>
  <c r="AR5290" i="3" s="1"/>
  <c r="AB5290" i="3"/>
  <c r="W5290" i="3"/>
  <c r="T5290" i="3"/>
  <c r="V5290" i="3" s="1"/>
  <c r="AP5289" i="3"/>
  <c r="AD5289" i="3"/>
  <c r="AR5289" i="3" s="1"/>
  <c r="AB5289" i="3"/>
  <c r="W5289" i="3"/>
  <c r="T5289" i="3"/>
  <c r="V5289" i="3" s="1"/>
  <c r="AP5288" i="3"/>
  <c r="AD5288" i="3"/>
  <c r="AR5288" i="3" s="1"/>
  <c r="AB5288" i="3"/>
  <c r="W5288" i="3"/>
  <c r="T5288" i="3"/>
  <c r="V5288" i="3" s="1"/>
  <c r="AP5287" i="3"/>
  <c r="AD5287" i="3"/>
  <c r="AR5287" i="3" s="1"/>
  <c r="AB5287" i="3"/>
  <c r="W5287" i="3"/>
  <c r="T5287" i="3"/>
  <c r="V5287" i="3" s="1"/>
  <c r="AP5286" i="3"/>
  <c r="AD5286" i="3"/>
  <c r="AR5286" i="3" s="1"/>
  <c r="AB5286" i="3"/>
  <c r="W5286" i="3"/>
  <c r="T5286" i="3"/>
  <c r="V5286" i="3" s="1"/>
  <c r="AP5285" i="3"/>
  <c r="AD5285" i="3"/>
  <c r="AR5285" i="3" s="1"/>
  <c r="AB5285" i="3"/>
  <c r="W5285" i="3"/>
  <c r="T5285" i="3"/>
  <c r="V5285" i="3" s="1"/>
  <c r="AP5284" i="3"/>
  <c r="AD5284" i="3"/>
  <c r="AR5284" i="3" s="1"/>
  <c r="AB5284" i="3"/>
  <c r="W5284" i="3"/>
  <c r="T5284" i="3"/>
  <c r="V5284" i="3" s="1"/>
  <c r="AP5283" i="3"/>
  <c r="AD5283" i="3"/>
  <c r="AR5283" i="3" s="1"/>
  <c r="AB5283" i="3"/>
  <c r="W5283" i="3"/>
  <c r="T5283" i="3"/>
  <c r="V5283" i="3" s="1"/>
  <c r="AP5282" i="3"/>
  <c r="AD5282" i="3"/>
  <c r="AR5282" i="3" s="1"/>
  <c r="AB5282" i="3"/>
  <c r="W5282" i="3"/>
  <c r="T5282" i="3"/>
  <c r="V5282" i="3" s="1"/>
  <c r="AP5281" i="3"/>
  <c r="AD5281" i="3"/>
  <c r="AR5281" i="3" s="1"/>
  <c r="AB5281" i="3"/>
  <c r="W5281" i="3"/>
  <c r="T5281" i="3"/>
  <c r="V5281" i="3" s="1"/>
  <c r="AP5280" i="3"/>
  <c r="AD5280" i="3"/>
  <c r="AR5280" i="3" s="1"/>
  <c r="AB5280" i="3"/>
  <c r="W5280" i="3"/>
  <c r="T5280" i="3"/>
  <c r="V5280" i="3" s="1"/>
  <c r="AP5279" i="3"/>
  <c r="AD5279" i="3"/>
  <c r="AR5279" i="3" s="1"/>
  <c r="AB5279" i="3"/>
  <c r="W5279" i="3"/>
  <c r="T5279" i="3"/>
  <c r="V5279" i="3" s="1"/>
  <c r="AP5278" i="3"/>
  <c r="AD5278" i="3"/>
  <c r="AR5278" i="3" s="1"/>
  <c r="AB5278" i="3"/>
  <c r="W5278" i="3"/>
  <c r="T5278" i="3"/>
  <c r="V5278" i="3" s="1"/>
  <c r="AP5277" i="3"/>
  <c r="AD5277" i="3"/>
  <c r="AR5277" i="3" s="1"/>
  <c r="AB5277" i="3"/>
  <c r="W5277" i="3"/>
  <c r="T5277" i="3"/>
  <c r="V5277" i="3" s="1"/>
  <c r="AP5276" i="3"/>
  <c r="AD5276" i="3"/>
  <c r="AR5276" i="3" s="1"/>
  <c r="AB5276" i="3"/>
  <c r="W5276" i="3"/>
  <c r="T5276" i="3"/>
  <c r="V5276" i="3" s="1"/>
  <c r="AP5275" i="3"/>
  <c r="AD5275" i="3"/>
  <c r="AR5275" i="3" s="1"/>
  <c r="AB5275" i="3"/>
  <c r="W5275" i="3"/>
  <c r="T5275" i="3"/>
  <c r="V5275" i="3" s="1"/>
  <c r="AP5274" i="3"/>
  <c r="AD5274" i="3"/>
  <c r="AR5274" i="3" s="1"/>
  <c r="AB5274" i="3"/>
  <c r="W5274" i="3"/>
  <c r="T5274" i="3"/>
  <c r="V5274" i="3" s="1"/>
  <c r="AP5273" i="3"/>
  <c r="AD5273" i="3"/>
  <c r="AR5273" i="3" s="1"/>
  <c r="AB5273" i="3"/>
  <c r="W5273" i="3"/>
  <c r="T5273" i="3"/>
  <c r="V5273" i="3" s="1"/>
  <c r="AP5272" i="3"/>
  <c r="AD5272" i="3"/>
  <c r="AR5272" i="3" s="1"/>
  <c r="AB5272" i="3"/>
  <c r="W5272" i="3"/>
  <c r="T5272" i="3"/>
  <c r="V5272" i="3" s="1"/>
  <c r="AP5271" i="3"/>
  <c r="AD5271" i="3"/>
  <c r="AR5271" i="3" s="1"/>
  <c r="AB5271" i="3"/>
  <c r="W5271" i="3"/>
  <c r="T5271" i="3"/>
  <c r="V5271" i="3" s="1"/>
  <c r="AP5270" i="3"/>
  <c r="AD5270" i="3"/>
  <c r="AR5270" i="3" s="1"/>
  <c r="AB5270" i="3"/>
  <c r="W5270" i="3"/>
  <c r="T5270" i="3"/>
  <c r="V5270" i="3" s="1"/>
  <c r="AP5269" i="3"/>
  <c r="AD5269" i="3"/>
  <c r="AR5269" i="3" s="1"/>
  <c r="AB5269" i="3"/>
  <c r="W5269" i="3"/>
  <c r="T5269" i="3"/>
  <c r="V5269" i="3" s="1"/>
  <c r="AP5268" i="3"/>
  <c r="AD5268" i="3"/>
  <c r="AR5268" i="3" s="1"/>
  <c r="AB5268" i="3"/>
  <c r="W5268" i="3"/>
  <c r="T5268" i="3"/>
  <c r="V5268" i="3" s="1"/>
  <c r="AP5267" i="3"/>
  <c r="AD5267" i="3"/>
  <c r="AR5267" i="3" s="1"/>
  <c r="AB5267" i="3"/>
  <c r="W5267" i="3"/>
  <c r="T5267" i="3"/>
  <c r="V5267" i="3" s="1"/>
  <c r="AP5266" i="3"/>
  <c r="AD5266" i="3"/>
  <c r="AR5266" i="3" s="1"/>
  <c r="AB5266" i="3"/>
  <c r="W5266" i="3"/>
  <c r="T5266" i="3"/>
  <c r="V5266" i="3" s="1"/>
  <c r="AP5265" i="3"/>
  <c r="AD5265" i="3"/>
  <c r="AR5265" i="3" s="1"/>
  <c r="AB5265" i="3"/>
  <c r="W5265" i="3"/>
  <c r="T5265" i="3"/>
  <c r="V5265" i="3" s="1"/>
  <c r="AP5264" i="3"/>
  <c r="AD5264" i="3"/>
  <c r="AR5264" i="3" s="1"/>
  <c r="AB5264" i="3"/>
  <c r="W5264" i="3"/>
  <c r="T5264" i="3"/>
  <c r="V5264" i="3" s="1"/>
  <c r="AP5263" i="3"/>
  <c r="AD5263" i="3"/>
  <c r="AR5263" i="3" s="1"/>
  <c r="AB5263" i="3"/>
  <c r="W5263" i="3"/>
  <c r="T5263" i="3"/>
  <c r="V5263" i="3" s="1"/>
  <c r="AP5262" i="3"/>
  <c r="AD5262" i="3"/>
  <c r="AR5262" i="3" s="1"/>
  <c r="AB5262" i="3"/>
  <c r="W5262" i="3"/>
  <c r="T5262" i="3"/>
  <c r="V5262" i="3" s="1"/>
  <c r="AP5261" i="3"/>
  <c r="AD5261" i="3"/>
  <c r="AR5261" i="3" s="1"/>
  <c r="AB5261" i="3"/>
  <c r="W5261" i="3"/>
  <c r="T5261" i="3"/>
  <c r="V5261" i="3" s="1"/>
  <c r="AP5260" i="3"/>
  <c r="AD5260" i="3"/>
  <c r="AR5260" i="3" s="1"/>
  <c r="AB5260" i="3"/>
  <c r="W5260" i="3"/>
  <c r="T5260" i="3"/>
  <c r="V5260" i="3" s="1"/>
  <c r="AP5259" i="3"/>
  <c r="AD5259" i="3"/>
  <c r="AR5259" i="3" s="1"/>
  <c r="AB5259" i="3"/>
  <c r="W5259" i="3"/>
  <c r="T5259" i="3"/>
  <c r="V5259" i="3" s="1"/>
  <c r="AP5258" i="3"/>
  <c r="AD5258" i="3"/>
  <c r="AR5258" i="3" s="1"/>
  <c r="AB5258" i="3"/>
  <c r="W5258" i="3"/>
  <c r="T5258" i="3"/>
  <c r="V5258" i="3" s="1"/>
  <c r="AP5257" i="3"/>
  <c r="AD5257" i="3"/>
  <c r="AR5257" i="3" s="1"/>
  <c r="AB5257" i="3"/>
  <c r="W5257" i="3"/>
  <c r="T5257" i="3"/>
  <c r="V5257" i="3" s="1"/>
  <c r="AP5256" i="3"/>
  <c r="AD5256" i="3"/>
  <c r="AR5256" i="3" s="1"/>
  <c r="AB5256" i="3"/>
  <c r="W5256" i="3"/>
  <c r="T5256" i="3"/>
  <c r="V5256" i="3" s="1"/>
  <c r="AP5255" i="3"/>
  <c r="AD5255" i="3"/>
  <c r="AR5255" i="3" s="1"/>
  <c r="AB5255" i="3"/>
  <c r="W5255" i="3"/>
  <c r="T5255" i="3"/>
  <c r="V5255" i="3" s="1"/>
  <c r="AP5254" i="3"/>
  <c r="AD5254" i="3"/>
  <c r="AR5254" i="3" s="1"/>
  <c r="AB5254" i="3"/>
  <c r="W5254" i="3"/>
  <c r="T5254" i="3"/>
  <c r="V5254" i="3" s="1"/>
  <c r="AP5253" i="3"/>
  <c r="AD5253" i="3"/>
  <c r="AR5253" i="3" s="1"/>
  <c r="AB5253" i="3"/>
  <c r="W5253" i="3"/>
  <c r="T5253" i="3"/>
  <c r="V5253" i="3" s="1"/>
  <c r="AP5252" i="3"/>
  <c r="AD5252" i="3"/>
  <c r="AR5252" i="3" s="1"/>
  <c r="AB5252" i="3"/>
  <c r="W5252" i="3"/>
  <c r="T5252" i="3"/>
  <c r="V5252" i="3" s="1"/>
  <c r="AP5251" i="3"/>
  <c r="AD5251" i="3"/>
  <c r="AR5251" i="3" s="1"/>
  <c r="AB5251" i="3"/>
  <c r="W5251" i="3"/>
  <c r="T5251" i="3"/>
  <c r="V5251" i="3" s="1"/>
  <c r="AP5250" i="3"/>
  <c r="AD5250" i="3"/>
  <c r="AR5250" i="3" s="1"/>
  <c r="AB5250" i="3"/>
  <c r="W5250" i="3"/>
  <c r="T5250" i="3"/>
  <c r="V5250" i="3" s="1"/>
  <c r="AP5249" i="3"/>
  <c r="AD5249" i="3"/>
  <c r="AR5249" i="3" s="1"/>
  <c r="AB5249" i="3"/>
  <c r="W5249" i="3"/>
  <c r="T5249" i="3"/>
  <c r="V5249" i="3" s="1"/>
  <c r="AP5248" i="3"/>
  <c r="AD5248" i="3"/>
  <c r="AR5248" i="3" s="1"/>
  <c r="AB5248" i="3"/>
  <c r="W5248" i="3"/>
  <c r="T5248" i="3"/>
  <c r="V5248" i="3" s="1"/>
  <c r="AP5247" i="3"/>
  <c r="AD5247" i="3"/>
  <c r="AR5247" i="3" s="1"/>
  <c r="AB5247" i="3"/>
  <c r="W5247" i="3"/>
  <c r="T5247" i="3"/>
  <c r="V5247" i="3" s="1"/>
  <c r="AP5246" i="3"/>
  <c r="AD5246" i="3"/>
  <c r="AR5246" i="3" s="1"/>
  <c r="AB5246" i="3"/>
  <c r="W5246" i="3"/>
  <c r="T5246" i="3"/>
  <c r="V5246" i="3" s="1"/>
  <c r="AP5245" i="3"/>
  <c r="AD5245" i="3"/>
  <c r="AR5245" i="3" s="1"/>
  <c r="AB5245" i="3"/>
  <c r="W5245" i="3"/>
  <c r="T5245" i="3"/>
  <c r="V5245" i="3" s="1"/>
  <c r="AP5244" i="3"/>
  <c r="AD5244" i="3"/>
  <c r="AR5244" i="3" s="1"/>
  <c r="AB5244" i="3"/>
  <c r="W5244" i="3"/>
  <c r="T5244" i="3"/>
  <c r="V5244" i="3" s="1"/>
  <c r="AP5243" i="3"/>
  <c r="AD5243" i="3"/>
  <c r="AR5243" i="3" s="1"/>
  <c r="AB5243" i="3"/>
  <c r="W5243" i="3"/>
  <c r="T5243" i="3"/>
  <c r="V5243" i="3" s="1"/>
  <c r="AP5242" i="3"/>
  <c r="AD5242" i="3"/>
  <c r="AR5242" i="3" s="1"/>
  <c r="AB5242" i="3"/>
  <c r="W5242" i="3"/>
  <c r="T5242" i="3"/>
  <c r="V5242" i="3" s="1"/>
  <c r="AP5241" i="3"/>
  <c r="AD5241" i="3"/>
  <c r="AR5241" i="3" s="1"/>
  <c r="AB5241" i="3"/>
  <c r="W5241" i="3"/>
  <c r="T5241" i="3"/>
  <c r="V5241" i="3" s="1"/>
  <c r="AP5240" i="3"/>
  <c r="AD5240" i="3"/>
  <c r="AR5240" i="3" s="1"/>
  <c r="AB5240" i="3"/>
  <c r="W5240" i="3"/>
  <c r="T5240" i="3"/>
  <c r="V5240" i="3" s="1"/>
  <c r="AP5239" i="3"/>
  <c r="AD5239" i="3"/>
  <c r="AR5239" i="3" s="1"/>
  <c r="AB5239" i="3"/>
  <c r="W5239" i="3"/>
  <c r="T5239" i="3"/>
  <c r="V5239" i="3" s="1"/>
  <c r="AP5238" i="3"/>
  <c r="AD5238" i="3"/>
  <c r="AR5238" i="3" s="1"/>
  <c r="AB5238" i="3"/>
  <c r="W5238" i="3"/>
  <c r="T5238" i="3"/>
  <c r="V5238" i="3" s="1"/>
  <c r="AP5237" i="3"/>
  <c r="AD5237" i="3"/>
  <c r="AR5237" i="3" s="1"/>
  <c r="AB5237" i="3"/>
  <c r="W5237" i="3"/>
  <c r="T5237" i="3"/>
  <c r="V5237" i="3" s="1"/>
  <c r="AP5236" i="3"/>
  <c r="AD5236" i="3"/>
  <c r="AR5236" i="3" s="1"/>
  <c r="AB5236" i="3"/>
  <c r="W5236" i="3"/>
  <c r="T5236" i="3"/>
  <c r="V5236" i="3" s="1"/>
  <c r="AP5235" i="3"/>
  <c r="AD5235" i="3"/>
  <c r="AR5235" i="3" s="1"/>
  <c r="AB5235" i="3"/>
  <c r="W5235" i="3"/>
  <c r="T5235" i="3"/>
  <c r="V5235" i="3" s="1"/>
  <c r="AP5234" i="3"/>
  <c r="AD5234" i="3"/>
  <c r="AR5234" i="3" s="1"/>
  <c r="AB5234" i="3"/>
  <c r="W5234" i="3"/>
  <c r="T5234" i="3"/>
  <c r="V5234" i="3" s="1"/>
  <c r="AP5233" i="3"/>
  <c r="AD5233" i="3"/>
  <c r="AR5233" i="3" s="1"/>
  <c r="AB5233" i="3"/>
  <c r="W5233" i="3"/>
  <c r="T5233" i="3"/>
  <c r="V5233" i="3" s="1"/>
  <c r="AP5232" i="3"/>
  <c r="AD5232" i="3"/>
  <c r="AR5232" i="3" s="1"/>
  <c r="AB5232" i="3"/>
  <c r="W5232" i="3"/>
  <c r="T5232" i="3"/>
  <c r="V5232" i="3" s="1"/>
  <c r="AP5231" i="3"/>
  <c r="AD5231" i="3"/>
  <c r="AR5231" i="3" s="1"/>
  <c r="AB5231" i="3"/>
  <c r="W5231" i="3"/>
  <c r="T5231" i="3"/>
  <c r="V5231" i="3" s="1"/>
  <c r="AP5230" i="3"/>
  <c r="AD5230" i="3"/>
  <c r="AR5230" i="3" s="1"/>
  <c r="AB5230" i="3"/>
  <c r="W5230" i="3"/>
  <c r="T5230" i="3"/>
  <c r="V5230" i="3" s="1"/>
  <c r="AP5229" i="3"/>
  <c r="AD5229" i="3"/>
  <c r="AR5229" i="3" s="1"/>
  <c r="AB5229" i="3"/>
  <c r="W5229" i="3"/>
  <c r="T5229" i="3"/>
  <c r="V5229" i="3" s="1"/>
  <c r="AP5228" i="3"/>
  <c r="AD5228" i="3"/>
  <c r="AR5228" i="3" s="1"/>
  <c r="AB5228" i="3"/>
  <c r="W5228" i="3"/>
  <c r="T5228" i="3"/>
  <c r="V5228" i="3" s="1"/>
  <c r="AP5227" i="3"/>
  <c r="AD5227" i="3"/>
  <c r="AR5227" i="3" s="1"/>
  <c r="AB5227" i="3"/>
  <c r="W5227" i="3"/>
  <c r="T5227" i="3"/>
  <c r="V5227" i="3" s="1"/>
  <c r="AP5226" i="3"/>
  <c r="AD5226" i="3"/>
  <c r="AR5226" i="3" s="1"/>
  <c r="AB5226" i="3"/>
  <c r="W5226" i="3"/>
  <c r="T5226" i="3"/>
  <c r="V5226" i="3" s="1"/>
  <c r="AP5225" i="3"/>
  <c r="AD5225" i="3"/>
  <c r="AR5225" i="3" s="1"/>
  <c r="AB5225" i="3"/>
  <c r="W5225" i="3"/>
  <c r="T5225" i="3"/>
  <c r="V5225" i="3" s="1"/>
  <c r="AP5224" i="3"/>
  <c r="AD5224" i="3"/>
  <c r="AR5224" i="3" s="1"/>
  <c r="AB5224" i="3"/>
  <c r="W5224" i="3"/>
  <c r="T5224" i="3"/>
  <c r="V5224" i="3" s="1"/>
  <c r="AP5223" i="3"/>
  <c r="AD5223" i="3"/>
  <c r="AR5223" i="3" s="1"/>
  <c r="AB5223" i="3"/>
  <c r="W5223" i="3"/>
  <c r="T5223" i="3"/>
  <c r="V5223" i="3" s="1"/>
  <c r="AP5222" i="3"/>
  <c r="AD5222" i="3"/>
  <c r="AR5222" i="3" s="1"/>
  <c r="AB5222" i="3"/>
  <c r="W5222" i="3"/>
  <c r="T5222" i="3"/>
  <c r="V5222" i="3" s="1"/>
  <c r="AP5221" i="3"/>
  <c r="AD5221" i="3"/>
  <c r="AR5221" i="3" s="1"/>
  <c r="AB5221" i="3"/>
  <c r="W5221" i="3"/>
  <c r="T5221" i="3"/>
  <c r="V5221" i="3" s="1"/>
  <c r="AP5220" i="3"/>
  <c r="AD5220" i="3"/>
  <c r="AR5220" i="3" s="1"/>
  <c r="AB5220" i="3"/>
  <c r="W5220" i="3"/>
  <c r="T5220" i="3"/>
  <c r="V5220" i="3" s="1"/>
  <c r="AP5219" i="3"/>
  <c r="AD5219" i="3"/>
  <c r="AR5219" i="3" s="1"/>
  <c r="AB5219" i="3"/>
  <c r="W5219" i="3"/>
  <c r="T5219" i="3"/>
  <c r="V5219" i="3" s="1"/>
  <c r="AP5218" i="3"/>
  <c r="AD5218" i="3"/>
  <c r="AR5218" i="3" s="1"/>
  <c r="AB5218" i="3"/>
  <c r="W5218" i="3"/>
  <c r="T5218" i="3"/>
  <c r="V5218" i="3" s="1"/>
  <c r="AP5217" i="3"/>
  <c r="AD5217" i="3"/>
  <c r="AR5217" i="3" s="1"/>
  <c r="AB5217" i="3"/>
  <c r="W5217" i="3"/>
  <c r="T5217" i="3"/>
  <c r="V5217" i="3" s="1"/>
  <c r="AP5216" i="3"/>
  <c r="AD5216" i="3"/>
  <c r="AR5216" i="3" s="1"/>
  <c r="AB5216" i="3"/>
  <c r="W5216" i="3"/>
  <c r="T5216" i="3"/>
  <c r="V5216" i="3" s="1"/>
  <c r="AP5215" i="3"/>
  <c r="AD5215" i="3"/>
  <c r="AR5215" i="3" s="1"/>
  <c r="AB5215" i="3"/>
  <c r="W5215" i="3"/>
  <c r="T5215" i="3"/>
  <c r="V5215" i="3" s="1"/>
  <c r="AP5214" i="3"/>
  <c r="AD5214" i="3"/>
  <c r="AR5214" i="3" s="1"/>
  <c r="AB5214" i="3"/>
  <c r="W5214" i="3"/>
  <c r="T5214" i="3"/>
  <c r="V5214" i="3" s="1"/>
  <c r="AP5213" i="3"/>
  <c r="AD5213" i="3"/>
  <c r="AR5213" i="3" s="1"/>
  <c r="AB5213" i="3"/>
  <c r="W5213" i="3"/>
  <c r="T5213" i="3"/>
  <c r="V5213" i="3" s="1"/>
  <c r="AP5212" i="3"/>
  <c r="AD5212" i="3"/>
  <c r="AR5212" i="3" s="1"/>
  <c r="AB5212" i="3"/>
  <c r="W5212" i="3"/>
  <c r="T5212" i="3"/>
  <c r="V5212" i="3" s="1"/>
  <c r="AP5211" i="3"/>
  <c r="AD5211" i="3"/>
  <c r="AR5211" i="3" s="1"/>
  <c r="AB5211" i="3"/>
  <c r="W5211" i="3"/>
  <c r="T5211" i="3"/>
  <c r="V5211" i="3" s="1"/>
  <c r="AP5210" i="3"/>
  <c r="AD5210" i="3"/>
  <c r="AR5210" i="3" s="1"/>
  <c r="AB5210" i="3"/>
  <c r="W5210" i="3"/>
  <c r="T5210" i="3"/>
  <c r="V5210" i="3" s="1"/>
  <c r="AP5209" i="3"/>
  <c r="AD5209" i="3"/>
  <c r="AR5209" i="3" s="1"/>
  <c r="AB5209" i="3"/>
  <c r="W5209" i="3"/>
  <c r="T5209" i="3"/>
  <c r="V5209" i="3" s="1"/>
  <c r="AP5208" i="3"/>
  <c r="AD5208" i="3"/>
  <c r="AR5208" i="3" s="1"/>
  <c r="AB5208" i="3"/>
  <c r="W5208" i="3"/>
  <c r="T5208" i="3"/>
  <c r="V5208" i="3" s="1"/>
  <c r="AP5207" i="3"/>
  <c r="AD5207" i="3"/>
  <c r="AR5207" i="3" s="1"/>
  <c r="AB5207" i="3"/>
  <c r="W5207" i="3"/>
  <c r="T5207" i="3"/>
  <c r="V5207" i="3" s="1"/>
  <c r="AP5206" i="3"/>
  <c r="AD5206" i="3"/>
  <c r="AR5206" i="3" s="1"/>
  <c r="AB5206" i="3"/>
  <c r="W5206" i="3"/>
  <c r="T5206" i="3"/>
  <c r="V5206" i="3" s="1"/>
  <c r="AP5205" i="3"/>
  <c r="AD5205" i="3"/>
  <c r="AR5205" i="3" s="1"/>
  <c r="AB5205" i="3"/>
  <c r="W5205" i="3"/>
  <c r="T5205" i="3"/>
  <c r="V5205" i="3" s="1"/>
  <c r="AP5204" i="3"/>
  <c r="AD5204" i="3"/>
  <c r="AR5204" i="3" s="1"/>
  <c r="AB5204" i="3"/>
  <c r="W5204" i="3"/>
  <c r="T5204" i="3"/>
  <c r="V5204" i="3" s="1"/>
  <c r="AP5203" i="3"/>
  <c r="AD5203" i="3"/>
  <c r="AR5203" i="3" s="1"/>
  <c r="AB5203" i="3"/>
  <c r="W5203" i="3"/>
  <c r="T5203" i="3"/>
  <c r="V5203" i="3" s="1"/>
  <c r="AP5202" i="3"/>
  <c r="AD5202" i="3"/>
  <c r="AR5202" i="3" s="1"/>
  <c r="AB5202" i="3"/>
  <c r="W5202" i="3"/>
  <c r="T5202" i="3"/>
  <c r="V5202" i="3" s="1"/>
  <c r="AP5201" i="3"/>
  <c r="AD5201" i="3"/>
  <c r="AR5201" i="3" s="1"/>
  <c r="AB5201" i="3"/>
  <c r="W5201" i="3"/>
  <c r="T5201" i="3"/>
  <c r="V5201" i="3" s="1"/>
  <c r="AP5200" i="3"/>
  <c r="AD5200" i="3"/>
  <c r="AR5200" i="3" s="1"/>
  <c r="AB5200" i="3"/>
  <c r="W5200" i="3"/>
  <c r="T5200" i="3"/>
  <c r="V5200" i="3" s="1"/>
  <c r="AP5199" i="3"/>
  <c r="AD5199" i="3"/>
  <c r="AR5199" i="3" s="1"/>
  <c r="AB5199" i="3"/>
  <c r="W5199" i="3"/>
  <c r="T5199" i="3"/>
  <c r="V5199" i="3" s="1"/>
  <c r="AP5198" i="3"/>
  <c r="AD5198" i="3"/>
  <c r="AR5198" i="3" s="1"/>
  <c r="AB5198" i="3"/>
  <c r="W5198" i="3"/>
  <c r="T5198" i="3"/>
  <c r="V5198" i="3" s="1"/>
  <c r="AP5197" i="3"/>
  <c r="AD5197" i="3"/>
  <c r="AR5197" i="3" s="1"/>
  <c r="AB5197" i="3"/>
  <c r="W5197" i="3"/>
  <c r="T5197" i="3"/>
  <c r="V5197" i="3" s="1"/>
  <c r="AP5196" i="3"/>
  <c r="AD5196" i="3"/>
  <c r="AR5196" i="3" s="1"/>
  <c r="AB5196" i="3"/>
  <c r="W5196" i="3"/>
  <c r="T5196" i="3"/>
  <c r="V5196" i="3" s="1"/>
  <c r="AP5195" i="3"/>
  <c r="AD5195" i="3"/>
  <c r="AR5195" i="3" s="1"/>
  <c r="AB5195" i="3"/>
  <c r="W5195" i="3"/>
  <c r="T5195" i="3"/>
  <c r="V5195" i="3" s="1"/>
  <c r="AP5194" i="3"/>
  <c r="AD5194" i="3"/>
  <c r="AR5194" i="3" s="1"/>
  <c r="AB5194" i="3"/>
  <c r="W5194" i="3"/>
  <c r="T5194" i="3"/>
  <c r="V5194" i="3" s="1"/>
  <c r="AP5193" i="3"/>
  <c r="AD5193" i="3"/>
  <c r="AR5193" i="3" s="1"/>
  <c r="AB5193" i="3"/>
  <c r="W5193" i="3"/>
  <c r="T5193" i="3"/>
  <c r="V5193" i="3" s="1"/>
  <c r="AP5192" i="3"/>
  <c r="AD5192" i="3"/>
  <c r="AR5192" i="3" s="1"/>
  <c r="AB5192" i="3"/>
  <c r="W5192" i="3"/>
  <c r="T5192" i="3"/>
  <c r="V5192" i="3" s="1"/>
  <c r="AP5191" i="3"/>
  <c r="AD5191" i="3"/>
  <c r="AR5191" i="3" s="1"/>
  <c r="AB5191" i="3"/>
  <c r="W5191" i="3"/>
  <c r="T5191" i="3"/>
  <c r="V5191" i="3" s="1"/>
  <c r="AP5190" i="3"/>
  <c r="AD5190" i="3"/>
  <c r="AR5190" i="3" s="1"/>
  <c r="AB5190" i="3"/>
  <c r="W5190" i="3"/>
  <c r="T5190" i="3"/>
  <c r="V5190" i="3" s="1"/>
  <c r="AP5189" i="3"/>
  <c r="AD5189" i="3"/>
  <c r="AR5189" i="3" s="1"/>
  <c r="AB5189" i="3"/>
  <c r="W5189" i="3"/>
  <c r="T5189" i="3"/>
  <c r="V5189" i="3" s="1"/>
  <c r="AP5188" i="3"/>
  <c r="AD5188" i="3"/>
  <c r="AR5188" i="3" s="1"/>
  <c r="AB5188" i="3"/>
  <c r="W5188" i="3"/>
  <c r="T5188" i="3"/>
  <c r="V5188" i="3" s="1"/>
  <c r="AP5187" i="3"/>
  <c r="AD5187" i="3"/>
  <c r="AR5187" i="3" s="1"/>
  <c r="AB5187" i="3"/>
  <c r="W5187" i="3"/>
  <c r="T5187" i="3"/>
  <c r="V5187" i="3" s="1"/>
  <c r="AP5186" i="3"/>
  <c r="AD5186" i="3"/>
  <c r="AR5186" i="3" s="1"/>
  <c r="AB5186" i="3"/>
  <c r="W5186" i="3"/>
  <c r="T5186" i="3"/>
  <c r="V5186" i="3" s="1"/>
  <c r="AP5185" i="3"/>
  <c r="AD5185" i="3"/>
  <c r="AR5185" i="3" s="1"/>
  <c r="AB5185" i="3"/>
  <c r="W5185" i="3"/>
  <c r="T5185" i="3"/>
  <c r="V5185" i="3" s="1"/>
  <c r="AP5184" i="3"/>
  <c r="AD5184" i="3"/>
  <c r="AR5184" i="3" s="1"/>
  <c r="AB5184" i="3"/>
  <c r="W5184" i="3"/>
  <c r="T5184" i="3"/>
  <c r="V5184" i="3" s="1"/>
  <c r="AP5183" i="3"/>
  <c r="AD5183" i="3"/>
  <c r="AR5183" i="3" s="1"/>
  <c r="AB5183" i="3"/>
  <c r="W5183" i="3"/>
  <c r="T5183" i="3"/>
  <c r="V5183" i="3" s="1"/>
  <c r="AP5182" i="3"/>
  <c r="AD5182" i="3"/>
  <c r="AR5182" i="3" s="1"/>
  <c r="AB5182" i="3"/>
  <c r="W5182" i="3"/>
  <c r="T5182" i="3"/>
  <c r="V5182" i="3" s="1"/>
  <c r="AP5181" i="3"/>
  <c r="AD5181" i="3"/>
  <c r="AR5181" i="3" s="1"/>
  <c r="AB5181" i="3"/>
  <c r="W5181" i="3"/>
  <c r="T5181" i="3"/>
  <c r="V5181" i="3" s="1"/>
  <c r="AP5180" i="3"/>
  <c r="AD5180" i="3"/>
  <c r="AR5180" i="3" s="1"/>
  <c r="AB5180" i="3"/>
  <c r="W5180" i="3"/>
  <c r="T5180" i="3"/>
  <c r="V5180" i="3" s="1"/>
  <c r="AP5179" i="3"/>
  <c r="AD5179" i="3"/>
  <c r="AR5179" i="3" s="1"/>
  <c r="AB5179" i="3"/>
  <c r="W5179" i="3"/>
  <c r="T5179" i="3"/>
  <c r="V5179" i="3" s="1"/>
  <c r="AP5178" i="3"/>
  <c r="AD5178" i="3"/>
  <c r="AR5178" i="3" s="1"/>
  <c r="AB5178" i="3"/>
  <c r="W5178" i="3"/>
  <c r="T5178" i="3"/>
  <c r="V5178" i="3" s="1"/>
  <c r="AP5177" i="3"/>
  <c r="AD5177" i="3"/>
  <c r="AR5177" i="3" s="1"/>
  <c r="AB5177" i="3"/>
  <c r="W5177" i="3"/>
  <c r="T5177" i="3"/>
  <c r="V5177" i="3" s="1"/>
  <c r="AP5176" i="3"/>
  <c r="AD5176" i="3"/>
  <c r="AR5176" i="3" s="1"/>
  <c r="AB5176" i="3"/>
  <c r="W5176" i="3"/>
  <c r="T5176" i="3"/>
  <c r="V5176" i="3" s="1"/>
  <c r="AP5175" i="3"/>
  <c r="AD5175" i="3"/>
  <c r="AR5175" i="3" s="1"/>
  <c r="AB5175" i="3"/>
  <c r="W5175" i="3"/>
  <c r="T5175" i="3"/>
  <c r="V5175" i="3" s="1"/>
  <c r="AP5174" i="3"/>
  <c r="AD5174" i="3"/>
  <c r="AR5174" i="3" s="1"/>
  <c r="AB5174" i="3"/>
  <c r="W5174" i="3"/>
  <c r="T5174" i="3"/>
  <c r="V5174" i="3" s="1"/>
  <c r="AP5173" i="3"/>
  <c r="AD5173" i="3"/>
  <c r="AR5173" i="3" s="1"/>
  <c r="AB5173" i="3"/>
  <c r="W5173" i="3"/>
  <c r="T5173" i="3"/>
  <c r="V5173" i="3" s="1"/>
  <c r="AP5172" i="3"/>
  <c r="AD5172" i="3"/>
  <c r="AR5172" i="3" s="1"/>
  <c r="AB5172" i="3"/>
  <c r="W5172" i="3"/>
  <c r="T5172" i="3"/>
  <c r="V5172" i="3" s="1"/>
  <c r="AP5171" i="3"/>
  <c r="AD5171" i="3"/>
  <c r="AR5171" i="3" s="1"/>
  <c r="AB5171" i="3"/>
  <c r="W5171" i="3"/>
  <c r="T5171" i="3"/>
  <c r="V5171" i="3" s="1"/>
  <c r="AP5170" i="3"/>
  <c r="AD5170" i="3"/>
  <c r="AR5170" i="3" s="1"/>
  <c r="AB5170" i="3"/>
  <c r="W5170" i="3"/>
  <c r="T5170" i="3"/>
  <c r="V5170" i="3" s="1"/>
  <c r="AP5169" i="3"/>
  <c r="AD5169" i="3"/>
  <c r="AR5169" i="3" s="1"/>
  <c r="AB5169" i="3"/>
  <c r="W5169" i="3"/>
  <c r="T5169" i="3"/>
  <c r="V5169" i="3" s="1"/>
  <c r="AP5168" i="3"/>
  <c r="AD5168" i="3"/>
  <c r="AR5168" i="3" s="1"/>
  <c r="AB5168" i="3"/>
  <c r="W5168" i="3"/>
  <c r="T5168" i="3"/>
  <c r="V5168" i="3" s="1"/>
  <c r="AP5167" i="3"/>
  <c r="AD5167" i="3"/>
  <c r="AR5167" i="3" s="1"/>
  <c r="AB5167" i="3"/>
  <c r="W5167" i="3"/>
  <c r="T5167" i="3"/>
  <c r="V5167" i="3" s="1"/>
  <c r="AP5166" i="3"/>
  <c r="AD5166" i="3"/>
  <c r="AR5166" i="3" s="1"/>
  <c r="AB5166" i="3"/>
  <c r="W5166" i="3"/>
  <c r="T5166" i="3"/>
  <c r="V5166" i="3" s="1"/>
  <c r="AP5165" i="3"/>
  <c r="AD5165" i="3"/>
  <c r="AR5165" i="3" s="1"/>
  <c r="AB5165" i="3"/>
  <c r="W5165" i="3"/>
  <c r="T5165" i="3"/>
  <c r="V5165" i="3" s="1"/>
  <c r="AP5164" i="3"/>
  <c r="AD5164" i="3"/>
  <c r="AR5164" i="3" s="1"/>
  <c r="AB5164" i="3"/>
  <c r="W5164" i="3"/>
  <c r="T5164" i="3"/>
  <c r="V5164" i="3" s="1"/>
  <c r="AP5163" i="3"/>
  <c r="AD5163" i="3"/>
  <c r="AR5163" i="3" s="1"/>
  <c r="AB5163" i="3"/>
  <c r="W5163" i="3"/>
  <c r="T5163" i="3"/>
  <c r="V5163" i="3" s="1"/>
  <c r="AP5162" i="3"/>
  <c r="AD5162" i="3"/>
  <c r="AR5162" i="3" s="1"/>
  <c r="AB5162" i="3"/>
  <c r="W5162" i="3"/>
  <c r="T5162" i="3"/>
  <c r="V5162" i="3" s="1"/>
  <c r="AP5161" i="3"/>
  <c r="AD5161" i="3"/>
  <c r="AR5161" i="3" s="1"/>
  <c r="AB5161" i="3"/>
  <c r="W5161" i="3"/>
  <c r="T5161" i="3"/>
  <c r="V5161" i="3" s="1"/>
  <c r="AP5160" i="3"/>
  <c r="AD5160" i="3"/>
  <c r="AR5160" i="3" s="1"/>
  <c r="AB5160" i="3"/>
  <c r="W5160" i="3"/>
  <c r="T5160" i="3"/>
  <c r="V5160" i="3" s="1"/>
  <c r="AP5159" i="3"/>
  <c r="AD5159" i="3"/>
  <c r="AR5159" i="3" s="1"/>
  <c r="AB5159" i="3"/>
  <c r="W5159" i="3"/>
  <c r="T5159" i="3"/>
  <c r="V5159" i="3" s="1"/>
  <c r="AP5158" i="3"/>
  <c r="AD5158" i="3"/>
  <c r="AR5158" i="3" s="1"/>
  <c r="AB5158" i="3"/>
  <c r="W5158" i="3"/>
  <c r="T5158" i="3"/>
  <c r="V5158" i="3" s="1"/>
  <c r="AP5157" i="3"/>
  <c r="AD5157" i="3"/>
  <c r="AR5157" i="3" s="1"/>
  <c r="AB5157" i="3"/>
  <c r="W5157" i="3"/>
  <c r="T5157" i="3"/>
  <c r="V5157" i="3" s="1"/>
  <c r="AP5156" i="3"/>
  <c r="AD5156" i="3"/>
  <c r="AR5156" i="3" s="1"/>
  <c r="AB5156" i="3"/>
  <c r="W5156" i="3"/>
  <c r="T5156" i="3"/>
  <c r="V5156" i="3" s="1"/>
  <c r="AP5155" i="3"/>
  <c r="AD5155" i="3"/>
  <c r="AR5155" i="3" s="1"/>
  <c r="AB5155" i="3"/>
  <c r="W5155" i="3"/>
  <c r="T5155" i="3"/>
  <c r="V5155" i="3" s="1"/>
  <c r="AP5154" i="3"/>
  <c r="AD5154" i="3"/>
  <c r="AR5154" i="3" s="1"/>
  <c r="AB5154" i="3"/>
  <c r="W5154" i="3"/>
  <c r="T5154" i="3"/>
  <c r="V5154" i="3" s="1"/>
  <c r="AP5153" i="3"/>
  <c r="AD5153" i="3"/>
  <c r="AR5153" i="3" s="1"/>
  <c r="AB5153" i="3"/>
  <c r="W5153" i="3"/>
  <c r="T5153" i="3"/>
  <c r="V5153" i="3" s="1"/>
  <c r="AP5152" i="3"/>
  <c r="AD5152" i="3"/>
  <c r="AR5152" i="3" s="1"/>
  <c r="AB5152" i="3"/>
  <c r="W5152" i="3"/>
  <c r="T5152" i="3"/>
  <c r="V5152" i="3" s="1"/>
  <c r="AP5151" i="3"/>
  <c r="AD5151" i="3"/>
  <c r="AR5151" i="3" s="1"/>
  <c r="AB5151" i="3"/>
  <c r="W5151" i="3"/>
  <c r="T5151" i="3"/>
  <c r="V5151" i="3" s="1"/>
  <c r="AP5150" i="3"/>
  <c r="AD5150" i="3"/>
  <c r="AR5150" i="3" s="1"/>
  <c r="AB5150" i="3"/>
  <c r="W5150" i="3"/>
  <c r="T5150" i="3"/>
  <c r="V5150" i="3" s="1"/>
  <c r="AP5149" i="3"/>
  <c r="AD5149" i="3"/>
  <c r="AR5149" i="3" s="1"/>
  <c r="AB5149" i="3"/>
  <c r="W5149" i="3"/>
  <c r="T5149" i="3"/>
  <c r="V5149" i="3" s="1"/>
  <c r="AP5148" i="3"/>
  <c r="AD5148" i="3"/>
  <c r="AR5148" i="3" s="1"/>
  <c r="AB5148" i="3"/>
  <c r="W5148" i="3"/>
  <c r="T5148" i="3"/>
  <c r="V5148" i="3" s="1"/>
  <c r="AP5147" i="3"/>
  <c r="AD5147" i="3"/>
  <c r="AR5147" i="3" s="1"/>
  <c r="AB5147" i="3"/>
  <c r="W5147" i="3"/>
  <c r="T5147" i="3"/>
  <c r="V5147" i="3" s="1"/>
  <c r="AP5146" i="3"/>
  <c r="AD5146" i="3"/>
  <c r="AR5146" i="3" s="1"/>
  <c r="AB5146" i="3"/>
  <c r="W5146" i="3"/>
  <c r="T5146" i="3"/>
  <c r="V5146" i="3" s="1"/>
  <c r="AP5145" i="3"/>
  <c r="AD5145" i="3"/>
  <c r="AR5145" i="3" s="1"/>
  <c r="AB5145" i="3"/>
  <c r="W5145" i="3"/>
  <c r="T5145" i="3"/>
  <c r="V5145" i="3" s="1"/>
  <c r="AP5144" i="3"/>
  <c r="AD5144" i="3"/>
  <c r="AR5144" i="3" s="1"/>
  <c r="AB5144" i="3"/>
  <c r="W5144" i="3"/>
  <c r="T5144" i="3"/>
  <c r="V5144" i="3" s="1"/>
  <c r="AP5143" i="3"/>
  <c r="AD5143" i="3"/>
  <c r="AR5143" i="3" s="1"/>
  <c r="AB5143" i="3"/>
  <c r="W5143" i="3"/>
  <c r="T5143" i="3"/>
  <c r="V5143" i="3" s="1"/>
  <c r="AP5142" i="3"/>
  <c r="AD5142" i="3"/>
  <c r="AR5142" i="3" s="1"/>
  <c r="AB5142" i="3"/>
  <c r="W5142" i="3"/>
  <c r="T5142" i="3"/>
  <c r="V5142" i="3" s="1"/>
  <c r="AP5141" i="3"/>
  <c r="AD5141" i="3"/>
  <c r="AR5141" i="3" s="1"/>
  <c r="AB5141" i="3"/>
  <c r="W5141" i="3"/>
  <c r="T5141" i="3"/>
  <c r="V5141" i="3" s="1"/>
  <c r="AP5140" i="3"/>
  <c r="AD5140" i="3"/>
  <c r="AR5140" i="3" s="1"/>
  <c r="AB5140" i="3"/>
  <c r="W5140" i="3"/>
  <c r="T5140" i="3"/>
  <c r="V5140" i="3" s="1"/>
  <c r="AP5139" i="3"/>
  <c r="AD5139" i="3"/>
  <c r="AR5139" i="3" s="1"/>
  <c r="AB5139" i="3"/>
  <c r="W5139" i="3"/>
  <c r="T5139" i="3"/>
  <c r="V5139" i="3" s="1"/>
  <c r="AP5138" i="3"/>
  <c r="AD5138" i="3"/>
  <c r="AR5138" i="3" s="1"/>
  <c r="AB5138" i="3"/>
  <c r="W5138" i="3"/>
  <c r="T5138" i="3"/>
  <c r="V5138" i="3" s="1"/>
  <c r="AP5137" i="3"/>
  <c r="AD5137" i="3"/>
  <c r="AR5137" i="3" s="1"/>
  <c r="AB5137" i="3"/>
  <c r="W5137" i="3"/>
  <c r="T5137" i="3"/>
  <c r="V5137" i="3" s="1"/>
  <c r="AP5136" i="3"/>
  <c r="AD5136" i="3"/>
  <c r="AR5136" i="3" s="1"/>
  <c r="AB5136" i="3"/>
  <c r="W5136" i="3"/>
  <c r="T5136" i="3"/>
  <c r="V5136" i="3" s="1"/>
  <c r="AP5135" i="3"/>
  <c r="AD5135" i="3"/>
  <c r="AR5135" i="3" s="1"/>
  <c r="AB5135" i="3"/>
  <c r="W5135" i="3"/>
  <c r="T5135" i="3"/>
  <c r="V5135" i="3" s="1"/>
  <c r="AP5134" i="3"/>
  <c r="AD5134" i="3"/>
  <c r="AR5134" i="3" s="1"/>
  <c r="AB5134" i="3"/>
  <c r="AS5134" i="3" s="1"/>
  <c r="W5134" i="3"/>
  <c r="T5134" i="3"/>
  <c r="V5134" i="3" s="1"/>
  <c r="AP5133" i="3"/>
  <c r="AD5133" i="3"/>
  <c r="AR5133" i="3" s="1"/>
  <c r="AB5133" i="3"/>
  <c r="AS5133" i="3" s="1"/>
  <c r="W5133" i="3"/>
  <c r="T5133" i="3"/>
  <c r="V5133" i="3" s="1"/>
  <c r="AP5132" i="3"/>
  <c r="AD5132" i="3"/>
  <c r="AR5132" i="3" s="1"/>
  <c r="AB5132" i="3"/>
  <c r="W5132" i="3"/>
  <c r="T5132" i="3"/>
  <c r="V5132" i="3" s="1"/>
  <c r="AP5131" i="3"/>
  <c r="AD5131" i="3"/>
  <c r="AR5131" i="3" s="1"/>
  <c r="AB5131" i="3"/>
  <c r="W5131" i="3"/>
  <c r="T5131" i="3"/>
  <c r="V5131" i="3" s="1"/>
  <c r="AP5130" i="3"/>
  <c r="AD5130" i="3"/>
  <c r="AR5130" i="3" s="1"/>
  <c r="AB5130" i="3"/>
  <c r="W5130" i="3"/>
  <c r="T5130" i="3"/>
  <c r="V5130" i="3" s="1"/>
  <c r="AP5129" i="3"/>
  <c r="AD5129" i="3"/>
  <c r="AR5129" i="3" s="1"/>
  <c r="AB5129" i="3"/>
  <c r="W5129" i="3"/>
  <c r="T5129" i="3"/>
  <c r="V5129" i="3" s="1"/>
  <c r="AP5128" i="3"/>
  <c r="AD5128" i="3"/>
  <c r="AR5128" i="3" s="1"/>
  <c r="AB5128" i="3"/>
  <c r="W5128" i="3"/>
  <c r="T5128" i="3"/>
  <c r="V5128" i="3" s="1"/>
  <c r="AP5127" i="3"/>
  <c r="AD5127" i="3"/>
  <c r="AR5127" i="3" s="1"/>
  <c r="AB5127" i="3"/>
  <c r="W5127" i="3"/>
  <c r="T5127" i="3"/>
  <c r="V5127" i="3" s="1"/>
  <c r="AP5126" i="3"/>
  <c r="AD5126" i="3"/>
  <c r="AR5126" i="3" s="1"/>
  <c r="AB5126" i="3"/>
  <c r="W5126" i="3"/>
  <c r="T5126" i="3"/>
  <c r="V5126" i="3" s="1"/>
  <c r="AP5125" i="3"/>
  <c r="AD5125" i="3"/>
  <c r="AR5125" i="3" s="1"/>
  <c r="AB5125" i="3"/>
  <c r="W5125" i="3"/>
  <c r="T5125" i="3"/>
  <c r="V5125" i="3" s="1"/>
  <c r="AP5124" i="3"/>
  <c r="AD5124" i="3"/>
  <c r="AR5124" i="3" s="1"/>
  <c r="AB5124" i="3"/>
  <c r="W5124" i="3"/>
  <c r="T5124" i="3"/>
  <c r="V5124" i="3" s="1"/>
  <c r="AP5123" i="3"/>
  <c r="AD5123" i="3"/>
  <c r="AR5123" i="3" s="1"/>
  <c r="AB5123" i="3"/>
  <c r="W5123" i="3"/>
  <c r="T5123" i="3"/>
  <c r="V5123" i="3" s="1"/>
  <c r="AP5122" i="3"/>
  <c r="AD5122" i="3"/>
  <c r="AR5122" i="3" s="1"/>
  <c r="AB5122" i="3"/>
  <c r="W5122" i="3"/>
  <c r="T5122" i="3"/>
  <c r="V5122" i="3" s="1"/>
  <c r="AP5121" i="3"/>
  <c r="AD5121" i="3"/>
  <c r="AR5121" i="3" s="1"/>
  <c r="AB5121" i="3"/>
  <c r="AS5121" i="3" s="1"/>
  <c r="W5121" i="3"/>
  <c r="T5121" i="3"/>
  <c r="V5121" i="3" s="1"/>
  <c r="AP5120" i="3"/>
  <c r="AD5120" i="3"/>
  <c r="AR5120" i="3" s="1"/>
  <c r="AB5120" i="3"/>
  <c r="AS5120" i="3" s="1"/>
  <c r="W5120" i="3"/>
  <c r="T5120" i="3"/>
  <c r="V5120" i="3" s="1"/>
  <c r="AP5119" i="3"/>
  <c r="AD5119" i="3"/>
  <c r="AR5119" i="3" s="1"/>
  <c r="AB5119" i="3"/>
  <c r="AS5119" i="3" s="1"/>
  <c r="W5119" i="3"/>
  <c r="T5119" i="3"/>
  <c r="V5119" i="3" s="1"/>
  <c r="AP5118" i="3"/>
  <c r="AD5118" i="3"/>
  <c r="AR5118" i="3" s="1"/>
  <c r="AB5118" i="3"/>
  <c r="W5118" i="3"/>
  <c r="T5118" i="3"/>
  <c r="V5118" i="3" s="1"/>
  <c r="AP5117" i="3"/>
  <c r="AD5117" i="3"/>
  <c r="AR5117" i="3" s="1"/>
  <c r="AB5117" i="3"/>
  <c r="W5117" i="3"/>
  <c r="T5117" i="3"/>
  <c r="V5117" i="3" s="1"/>
  <c r="AP5116" i="3"/>
  <c r="AD5116" i="3"/>
  <c r="AR5116" i="3" s="1"/>
  <c r="AB5116" i="3"/>
  <c r="W5116" i="3"/>
  <c r="T5116" i="3"/>
  <c r="V5116" i="3" s="1"/>
  <c r="AP5115" i="3"/>
  <c r="AD5115" i="3"/>
  <c r="AR5115" i="3" s="1"/>
  <c r="AB5115" i="3"/>
  <c r="W5115" i="3"/>
  <c r="T5115" i="3"/>
  <c r="V5115" i="3" s="1"/>
  <c r="AP5114" i="3"/>
  <c r="AD5114" i="3"/>
  <c r="AR5114" i="3" s="1"/>
  <c r="AB5114" i="3"/>
  <c r="W5114" i="3"/>
  <c r="T5114" i="3"/>
  <c r="V5114" i="3" s="1"/>
  <c r="AP5113" i="3"/>
  <c r="AD5113" i="3"/>
  <c r="AR5113" i="3" s="1"/>
  <c r="AB5113" i="3"/>
  <c r="W5113" i="3"/>
  <c r="T5113" i="3"/>
  <c r="V5113" i="3" s="1"/>
  <c r="AP5112" i="3"/>
  <c r="AD5112" i="3"/>
  <c r="AR5112" i="3" s="1"/>
  <c r="AB5112" i="3"/>
  <c r="W5112" i="3"/>
  <c r="T5112" i="3"/>
  <c r="V5112" i="3" s="1"/>
  <c r="AP5111" i="3"/>
  <c r="AD5111" i="3"/>
  <c r="AR5111" i="3" s="1"/>
  <c r="AB5111" i="3"/>
  <c r="W5111" i="3"/>
  <c r="T5111" i="3"/>
  <c r="V5111" i="3" s="1"/>
  <c r="AP5110" i="3"/>
  <c r="AD5110" i="3"/>
  <c r="AR5110" i="3" s="1"/>
  <c r="AB5110" i="3"/>
  <c r="W5110" i="3"/>
  <c r="T5110" i="3"/>
  <c r="V5110" i="3" s="1"/>
  <c r="AP5109" i="3"/>
  <c r="AD5109" i="3"/>
  <c r="AR5109" i="3" s="1"/>
  <c r="AB5109" i="3"/>
  <c r="W5109" i="3"/>
  <c r="T5109" i="3"/>
  <c r="V5109" i="3" s="1"/>
  <c r="AP5108" i="3"/>
  <c r="AD5108" i="3"/>
  <c r="AR5108" i="3" s="1"/>
  <c r="AB5108" i="3"/>
  <c r="W5108" i="3"/>
  <c r="T5108" i="3"/>
  <c r="V5108" i="3" s="1"/>
  <c r="AP5107" i="3"/>
  <c r="AD5107" i="3"/>
  <c r="AR5107" i="3" s="1"/>
  <c r="AB5107" i="3"/>
  <c r="W5107" i="3"/>
  <c r="T5107" i="3"/>
  <c r="V5107" i="3" s="1"/>
  <c r="AP5106" i="3"/>
  <c r="AD5106" i="3"/>
  <c r="AR5106" i="3" s="1"/>
  <c r="AB5106" i="3"/>
  <c r="W5106" i="3"/>
  <c r="T5106" i="3"/>
  <c r="V5106" i="3" s="1"/>
  <c r="AP5105" i="3"/>
  <c r="AD5105" i="3"/>
  <c r="AR5105" i="3" s="1"/>
  <c r="AB5105" i="3"/>
  <c r="W5105" i="3"/>
  <c r="T5105" i="3"/>
  <c r="V5105" i="3" s="1"/>
  <c r="AP5104" i="3"/>
  <c r="AD5104" i="3"/>
  <c r="AR5104" i="3" s="1"/>
  <c r="AB5104" i="3"/>
  <c r="W5104" i="3"/>
  <c r="T5104" i="3"/>
  <c r="V5104" i="3" s="1"/>
  <c r="AP5103" i="3"/>
  <c r="AD5103" i="3"/>
  <c r="AR5103" i="3" s="1"/>
  <c r="AB5103" i="3"/>
  <c r="W5103" i="3"/>
  <c r="T5103" i="3"/>
  <c r="V5103" i="3" s="1"/>
  <c r="AP5102" i="3"/>
  <c r="AD5102" i="3"/>
  <c r="AR5102" i="3" s="1"/>
  <c r="AB5102" i="3"/>
  <c r="W5102" i="3"/>
  <c r="T5102" i="3"/>
  <c r="V5102" i="3" s="1"/>
  <c r="AP5101" i="3"/>
  <c r="AD5101" i="3"/>
  <c r="AR5101" i="3" s="1"/>
  <c r="AB5101" i="3"/>
  <c r="W5101" i="3"/>
  <c r="T5101" i="3"/>
  <c r="V5101" i="3" s="1"/>
  <c r="AP5100" i="3"/>
  <c r="AD5100" i="3"/>
  <c r="AR5100" i="3" s="1"/>
  <c r="AB5100" i="3"/>
  <c r="W5100" i="3"/>
  <c r="T5100" i="3"/>
  <c r="V5100" i="3" s="1"/>
  <c r="AP5099" i="3"/>
  <c r="AD5099" i="3"/>
  <c r="AR5099" i="3" s="1"/>
  <c r="AB5099" i="3"/>
  <c r="W5099" i="3"/>
  <c r="T5099" i="3"/>
  <c r="V5099" i="3" s="1"/>
  <c r="AP5098" i="3"/>
  <c r="AD5098" i="3"/>
  <c r="AR5098" i="3" s="1"/>
  <c r="AB5098" i="3"/>
  <c r="W5098" i="3"/>
  <c r="T5098" i="3"/>
  <c r="V5098" i="3" s="1"/>
  <c r="AP5097" i="3"/>
  <c r="AD5097" i="3"/>
  <c r="AR5097" i="3" s="1"/>
  <c r="AB5097" i="3"/>
  <c r="W5097" i="3"/>
  <c r="T5097" i="3"/>
  <c r="V5097" i="3" s="1"/>
  <c r="AP5096" i="3"/>
  <c r="AD5096" i="3"/>
  <c r="AR5096" i="3" s="1"/>
  <c r="AB5096" i="3"/>
  <c r="W5096" i="3"/>
  <c r="T5096" i="3"/>
  <c r="V5096" i="3" s="1"/>
  <c r="AP5095" i="3"/>
  <c r="AD5095" i="3"/>
  <c r="AR5095" i="3" s="1"/>
  <c r="AB5095" i="3"/>
  <c r="W5095" i="3"/>
  <c r="T5095" i="3"/>
  <c r="V5095" i="3" s="1"/>
  <c r="AP5094" i="3"/>
  <c r="AD5094" i="3"/>
  <c r="AR5094" i="3" s="1"/>
  <c r="AB5094" i="3"/>
  <c r="W5094" i="3"/>
  <c r="T5094" i="3"/>
  <c r="V5094" i="3" s="1"/>
  <c r="AP5093" i="3"/>
  <c r="AD5093" i="3"/>
  <c r="AR5093" i="3" s="1"/>
  <c r="AB5093" i="3"/>
  <c r="W5093" i="3"/>
  <c r="T5093" i="3"/>
  <c r="V5093" i="3" s="1"/>
  <c r="AP5092" i="3"/>
  <c r="AD5092" i="3"/>
  <c r="AR5092" i="3" s="1"/>
  <c r="AB5092" i="3"/>
  <c r="W5092" i="3"/>
  <c r="T5092" i="3"/>
  <c r="V5092" i="3" s="1"/>
  <c r="AP5091" i="3"/>
  <c r="AD5091" i="3"/>
  <c r="AR5091" i="3" s="1"/>
  <c r="AB5091" i="3"/>
  <c r="W5091" i="3"/>
  <c r="T5091" i="3"/>
  <c r="V5091" i="3" s="1"/>
  <c r="AP5090" i="3"/>
  <c r="AD5090" i="3"/>
  <c r="AR5090" i="3" s="1"/>
  <c r="AB5090" i="3"/>
  <c r="W5090" i="3"/>
  <c r="T5090" i="3"/>
  <c r="V5090" i="3" s="1"/>
  <c r="AP5089" i="3"/>
  <c r="AD5089" i="3"/>
  <c r="AR5089" i="3" s="1"/>
  <c r="AB5089" i="3"/>
  <c r="W5089" i="3"/>
  <c r="T5089" i="3"/>
  <c r="V5089" i="3" s="1"/>
  <c r="AP5088" i="3"/>
  <c r="AD5088" i="3"/>
  <c r="AR5088" i="3" s="1"/>
  <c r="AB5088" i="3"/>
  <c r="W5088" i="3"/>
  <c r="T5088" i="3"/>
  <c r="V5088" i="3" s="1"/>
  <c r="AP5087" i="3"/>
  <c r="AD5087" i="3"/>
  <c r="AR5087" i="3" s="1"/>
  <c r="AB5087" i="3"/>
  <c r="W5087" i="3"/>
  <c r="T5087" i="3"/>
  <c r="V5087" i="3" s="1"/>
  <c r="AP5086" i="3"/>
  <c r="AD5086" i="3"/>
  <c r="AR5086" i="3" s="1"/>
  <c r="AB5086" i="3"/>
  <c r="W5086" i="3"/>
  <c r="T5086" i="3"/>
  <c r="V5086" i="3" s="1"/>
  <c r="AP5085" i="3"/>
  <c r="AD5085" i="3"/>
  <c r="AR5085" i="3" s="1"/>
  <c r="AB5085" i="3"/>
  <c r="W5085" i="3"/>
  <c r="T5085" i="3"/>
  <c r="V5085" i="3" s="1"/>
  <c r="AP5084" i="3"/>
  <c r="AD5084" i="3"/>
  <c r="AR5084" i="3" s="1"/>
  <c r="AB5084" i="3"/>
  <c r="W5084" i="3"/>
  <c r="T5084" i="3"/>
  <c r="V5084" i="3" s="1"/>
  <c r="AP5083" i="3"/>
  <c r="AD5083" i="3"/>
  <c r="AR5083" i="3" s="1"/>
  <c r="AB5083" i="3"/>
  <c r="W5083" i="3"/>
  <c r="T5083" i="3"/>
  <c r="V5083" i="3" s="1"/>
  <c r="AP5082" i="3"/>
  <c r="AD5082" i="3"/>
  <c r="AR5082" i="3" s="1"/>
  <c r="AB5082" i="3"/>
  <c r="W5082" i="3"/>
  <c r="T5082" i="3"/>
  <c r="V5082" i="3" s="1"/>
  <c r="AP5081" i="3"/>
  <c r="AD5081" i="3"/>
  <c r="AR5081" i="3" s="1"/>
  <c r="AB5081" i="3"/>
  <c r="W5081" i="3"/>
  <c r="T5081" i="3"/>
  <c r="V5081" i="3" s="1"/>
  <c r="AP5080" i="3"/>
  <c r="AD5080" i="3"/>
  <c r="AR5080" i="3" s="1"/>
  <c r="AB5080" i="3"/>
  <c r="W5080" i="3"/>
  <c r="T5080" i="3"/>
  <c r="V5080" i="3" s="1"/>
  <c r="AP5079" i="3"/>
  <c r="AD5079" i="3"/>
  <c r="AR5079" i="3" s="1"/>
  <c r="AB5079" i="3"/>
  <c r="W5079" i="3"/>
  <c r="T5079" i="3"/>
  <c r="V5079" i="3" s="1"/>
  <c r="AP5078" i="3"/>
  <c r="AD5078" i="3"/>
  <c r="AR5078" i="3" s="1"/>
  <c r="AB5078" i="3"/>
  <c r="W5078" i="3"/>
  <c r="T5078" i="3"/>
  <c r="V5078" i="3" s="1"/>
  <c r="AP5077" i="3"/>
  <c r="AD5077" i="3"/>
  <c r="AR5077" i="3" s="1"/>
  <c r="AB5077" i="3"/>
  <c r="W5077" i="3"/>
  <c r="T5077" i="3"/>
  <c r="V5077" i="3" s="1"/>
  <c r="AP5076" i="3"/>
  <c r="AD5076" i="3"/>
  <c r="AR5076" i="3" s="1"/>
  <c r="AB5076" i="3"/>
  <c r="W5076" i="3"/>
  <c r="T5076" i="3"/>
  <c r="V5076" i="3" s="1"/>
  <c r="AP5075" i="3"/>
  <c r="AD5075" i="3"/>
  <c r="AR5075" i="3" s="1"/>
  <c r="AB5075" i="3"/>
  <c r="W5075" i="3"/>
  <c r="T5075" i="3"/>
  <c r="V5075" i="3" s="1"/>
  <c r="AP5074" i="3"/>
  <c r="AD5074" i="3"/>
  <c r="AR5074" i="3" s="1"/>
  <c r="AB5074" i="3"/>
  <c r="W5074" i="3"/>
  <c r="T5074" i="3"/>
  <c r="V5074" i="3" s="1"/>
  <c r="AP5073" i="3"/>
  <c r="AD5073" i="3"/>
  <c r="AR5073" i="3" s="1"/>
  <c r="AB5073" i="3"/>
  <c r="W5073" i="3"/>
  <c r="T5073" i="3"/>
  <c r="V5073" i="3" s="1"/>
  <c r="AP5072" i="3"/>
  <c r="AD5072" i="3"/>
  <c r="AR5072" i="3" s="1"/>
  <c r="AB5072" i="3"/>
  <c r="W5072" i="3"/>
  <c r="T5072" i="3"/>
  <c r="V5072" i="3" s="1"/>
  <c r="AP5071" i="3"/>
  <c r="AD5071" i="3"/>
  <c r="AR5071" i="3" s="1"/>
  <c r="AB5071" i="3"/>
  <c r="W5071" i="3"/>
  <c r="T5071" i="3"/>
  <c r="V5071" i="3" s="1"/>
  <c r="AP5070" i="3"/>
  <c r="AD5070" i="3"/>
  <c r="AR5070" i="3" s="1"/>
  <c r="AB5070" i="3"/>
  <c r="W5070" i="3"/>
  <c r="T5070" i="3"/>
  <c r="V5070" i="3" s="1"/>
  <c r="AP5069" i="3"/>
  <c r="AD5069" i="3"/>
  <c r="AR5069" i="3" s="1"/>
  <c r="AB5069" i="3"/>
  <c r="W5069" i="3"/>
  <c r="T5069" i="3"/>
  <c r="V5069" i="3" s="1"/>
  <c r="AP5068" i="3"/>
  <c r="AD5068" i="3"/>
  <c r="AR5068" i="3" s="1"/>
  <c r="AB5068" i="3"/>
  <c r="W5068" i="3"/>
  <c r="T5068" i="3"/>
  <c r="V5068" i="3" s="1"/>
  <c r="AP5067" i="3"/>
  <c r="AD5067" i="3"/>
  <c r="AR5067" i="3" s="1"/>
  <c r="AB5067" i="3"/>
  <c r="W5067" i="3"/>
  <c r="T5067" i="3"/>
  <c r="V5067" i="3" s="1"/>
  <c r="AP5066" i="3"/>
  <c r="AD5066" i="3"/>
  <c r="AR5066" i="3" s="1"/>
  <c r="AB5066" i="3"/>
  <c r="W5066" i="3"/>
  <c r="T5066" i="3"/>
  <c r="V5066" i="3" s="1"/>
  <c r="AP5065" i="3"/>
  <c r="AD5065" i="3"/>
  <c r="AR5065" i="3" s="1"/>
  <c r="AB5065" i="3"/>
  <c r="W5065" i="3"/>
  <c r="T5065" i="3"/>
  <c r="V5065" i="3" s="1"/>
  <c r="AP5064" i="3"/>
  <c r="AD5064" i="3"/>
  <c r="AR5064" i="3" s="1"/>
  <c r="AB5064" i="3"/>
  <c r="W5064" i="3"/>
  <c r="T5064" i="3"/>
  <c r="V5064" i="3" s="1"/>
  <c r="AP5063" i="3"/>
  <c r="AD5063" i="3"/>
  <c r="AR5063" i="3" s="1"/>
  <c r="AB5063" i="3"/>
  <c r="W5063" i="3"/>
  <c r="T5063" i="3"/>
  <c r="V5063" i="3" s="1"/>
  <c r="AP5062" i="3"/>
  <c r="AD5062" i="3"/>
  <c r="AR5062" i="3" s="1"/>
  <c r="AB5062" i="3"/>
  <c r="W5062" i="3"/>
  <c r="T5062" i="3"/>
  <c r="V5062" i="3" s="1"/>
  <c r="AP5061" i="3"/>
  <c r="AD5061" i="3"/>
  <c r="AR5061" i="3" s="1"/>
  <c r="AB5061" i="3"/>
  <c r="W5061" i="3"/>
  <c r="T5061" i="3"/>
  <c r="V5061" i="3" s="1"/>
  <c r="AP5060" i="3"/>
  <c r="AD5060" i="3"/>
  <c r="AR5060" i="3" s="1"/>
  <c r="AB5060" i="3"/>
  <c r="W5060" i="3"/>
  <c r="T5060" i="3"/>
  <c r="V5060" i="3" s="1"/>
  <c r="AP5059" i="3"/>
  <c r="AD5059" i="3"/>
  <c r="AR5059" i="3" s="1"/>
  <c r="AB5059" i="3"/>
  <c r="W5059" i="3"/>
  <c r="T5059" i="3"/>
  <c r="V5059" i="3" s="1"/>
  <c r="AP5058" i="3"/>
  <c r="AD5058" i="3"/>
  <c r="AR5058" i="3" s="1"/>
  <c r="AB5058" i="3"/>
  <c r="W5058" i="3"/>
  <c r="T5058" i="3"/>
  <c r="V5058" i="3" s="1"/>
  <c r="AP5057" i="3"/>
  <c r="AD5057" i="3"/>
  <c r="AR5057" i="3" s="1"/>
  <c r="AB5057" i="3"/>
  <c r="W5057" i="3"/>
  <c r="T5057" i="3"/>
  <c r="V5057" i="3" s="1"/>
  <c r="AP5056" i="3"/>
  <c r="AD5056" i="3"/>
  <c r="AR5056" i="3" s="1"/>
  <c r="AB5056" i="3"/>
  <c r="W5056" i="3"/>
  <c r="T5056" i="3"/>
  <c r="V5056" i="3" s="1"/>
  <c r="AP5055" i="3"/>
  <c r="AD5055" i="3"/>
  <c r="AR5055" i="3" s="1"/>
  <c r="AB5055" i="3"/>
  <c r="W5055" i="3"/>
  <c r="T5055" i="3"/>
  <c r="V5055" i="3" s="1"/>
  <c r="AP5054" i="3"/>
  <c r="AD5054" i="3"/>
  <c r="AR5054" i="3" s="1"/>
  <c r="AB5054" i="3"/>
  <c r="W5054" i="3"/>
  <c r="T5054" i="3"/>
  <c r="V5054" i="3" s="1"/>
  <c r="AP5053" i="3"/>
  <c r="AD5053" i="3"/>
  <c r="AR5053" i="3" s="1"/>
  <c r="AB5053" i="3"/>
  <c r="W5053" i="3"/>
  <c r="T5053" i="3"/>
  <c r="V5053" i="3" s="1"/>
  <c r="AP5052" i="3"/>
  <c r="AD5052" i="3"/>
  <c r="AR5052" i="3" s="1"/>
  <c r="AB5052" i="3"/>
  <c r="W5052" i="3"/>
  <c r="T5052" i="3"/>
  <c r="V5052" i="3" s="1"/>
  <c r="AP5051" i="3"/>
  <c r="AD5051" i="3"/>
  <c r="AR5051" i="3" s="1"/>
  <c r="AB5051" i="3"/>
  <c r="W5051" i="3"/>
  <c r="T5051" i="3"/>
  <c r="V5051" i="3" s="1"/>
  <c r="AP5050" i="3"/>
  <c r="AD5050" i="3"/>
  <c r="AR5050" i="3" s="1"/>
  <c r="AB5050" i="3"/>
  <c r="W5050" i="3"/>
  <c r="T5050" i="3"/>
  <c r="V5050" i="3" s="1"/>
  <c r="AP5049" i="3"/>
  <c r="AD5049" i="3"/>
  <c r="AR5049" i="3" s="1"/>
  <c r="AB5049" i="3"/>
  <c r="W5049" i="3"/>
  <c r="T5049" i="3"/>
  <c r="V5049" i="3" s="1"/>
  <c r="AP5048" i="3"/>
  <c r="AD5048" i="3"/>
  <c r="AR5048" i="3" s="1"/>
  <c r="AB5048" i="3"/>
  <c r="W5048" i="3"/>
  <c r="T5048" i="3"/>
  <c r="V5048" i="3" s="1"/>
  <c r="AP5047" i="3"/>
  <c r="AD5047" i="3"/>
  <c r="AR5047" i="3" s="1"/>
  <c r="AB5047" i="3"/>
  <c r="W5047" i="3"/>
  <c r="T5047" i="3"/>
  <c r="V5047" i="3" s="1"/>
  <c r="AP5046" i="3"/>
  <c r="AD5046" i="3"/>
  <c r="AR5046" i="3" s="1"/>
  <c r="AB5046" i="3"/>
  <c r="W5046" i="3"/>
  <c r="T5046" i="3"/>
  <c r="V5046" i="3" s="1"/>
  <c r="AP5045" i="3"/>
  <c r="AD5045" i="3"/>
  <c r="AR5045" i="3" s="1"/>
  <c r="AB5045" i="3"/>
  <c r="W5045" i="3"/>
  <c r="T5045" i="3"/>
  <c r="V5045" i="3" s="1"/>
  <c r="AP5044" i="3"/>
  <c r="AD5044" i="3"/>
  <c r="AR5044" i="3" s="1"/>
  <c r="AB5044" i="3"/>
  <c r="AS5044" i="3" s="1"/>
  <c r="W5044" i="3"/>
  <c r="T5044" i="3"/>
  <c r="V5044" i="3" s="1"/>
  <c r="AP5043" i="3"/>
  <c r="AD5043" i="3"/>
  <c r="AR5043" i="3" s="1"/>
  <c r="AB5043" i="3"/>
  <c r="W5043" i="3"/>
  <c r="T5043" i="3"/>
  <c r="V5043" i="3" s="1"/>
  <c r="AP5042" i="3"/>
  <c r="AD5042" i="3"/>
  <c r="AR5042" i="3" s="1"/>
  <c r="AB5042" i="3"/>
  <c r="W5042" i="3"/>
  <c r="T5042" i="3"/>
  <c r="V5042" i="3" s="1"/>
  <c r="AP5041" i="3"/>
  <c r="AD5041" i="3"/>
  <c r="AR5041" i="3" s="1"/>
  <c r="AB5041" i="3"/>
  <c r="W5041" i="3"/>
  <c r="T5041" i="3"/>
  <c r="V5041" i="3" s="1"/>
  <c r="AP5040" i="3"/>
  <c r="AD5040" i="3"/>
  <c r="AR5040" i="3" s="1"/>
  <c r="AB5040" i="3"/>
  <c r="W5040" i="3"/>
  <c r="T5040" i="3"/>
  <c r="V5040" i="3" s="1"/>
  <c r="AP5039" i="3"/>
  <c r="AD5039" i="3"/>
  <c r="AR5039" i="3" s="1"/>
  <c r="AB5039" i="3"/>
  <c r="W5039" i="3"/>
  <c r="T5039" i="3"/>
  <c r="V5039" i="3" s="1"/>
  <c r="AP5038" i="3"/>
  <c r="AD5038" i="3"/>
  <c r="AR5038" i="3" s="1"/>
  <c r="AB5038" i="3"/>
  <c r="W5038" i="3"/>
  <c r="T5038" i="3"/>
  <c r="V5038" i="3" s="1"/>
  <c r="AP5037" i="3"/>
  <c r="AD5037" i="3"/>
  <c r="AR5037" i="3" s="1"/>
  <c r="AB5037" i="3"/>
  <c r="W5037" i="3"/>
  <c r="T5037" i="3"/>
  <c r="V5037" i="3" s="1"/>
  <c r="AP5036" i="3"/>
  <c r="AD5036" i="3"/>
  <c r="AR5036" i="3" s="1"/>
  <c r="AB5036" i="3"/>
  <c r="W5036" i="3"/>
  <c r="T5036" i="3"/>
  <c r="V5036" i="3" s="1"/>
  <c r="AP5035" i="3"/>
  <c r="AD5035" i="3"/>
  <c r="AR5035" i="3" s="1"/>
  <c r="AB5035" i="3"/>
  <c r="W5035" i="3"/>
  <c r="T5035" i="3"/>
  <c r="V5035" i="3" s="1"/>
  <c r="AP5034" i="3"/>
  <c r="AD5034" i="3"/>
  <c r="AR5034" i="3" s="1"/>
  <c r="AB5034" i="3"/>
  <c r="W5034" i="3"/>
  <c r="T5034" i="3"/>
  <c r="V5034" i="3" s="1"/>
  <c r="AP5033" i="3"/>
  <c r="AD5033" i="3"/>
  <c r="AR5033" i="3" s="1"/>
  <c r="AB5033" i="3"/>
  <c r="W5033" i="3"/>
  <c r="T5033" i="3"/>
  <c r="V5033" i="3" s="1"/>
  <c r="AP5032" i="3"/>
  <c r="AD5032" i="3"/>
  <c r="AR5032" i="3" s="1"/>
  <c r="AB5032" i="3"/>
  <c r="W5032" i="3"/>
  <c r="T5032" i="3"/>
  <c r="V5032" i="3" s="1"/>
  <c r="AP5031" i="3"/>
  <c r="AD5031" i="3"/>
  <c r="AR5031" i="3" s="1"/>
  <c r="AB5031" i="3"/>
  <c r="W5031" i="3"/>
  <c r="T5031" i="3"/>
  <c r="V5031" i="3" s="1"/>
  <c r="AP5030" i="3"/>
  <c r="AD5030" i="3"/>
  <c r="AR5030" i="3" s="1"/>
  <c r="AB5030" i="3"/>
  <c r="W5030" i="3"/>
  <c r="T5030" i="3"/>
  <c r="V5030" i="3" s="1"/>
  <c r="AP5029" i="3"/>
  <c r="AD5029" i="3"/>
  <c r="AR5029" i="3" s="1"/>
  <c r="AB5029" i="3"/>
  <c r="W5029" i="3"/>
  <c r="T5029" i="3"/>
  <c r="V5029" i="3" s="1"/>
  <c r="AP5028" i="3"/>
  <c r="AD5028" i="3"/>
  <c r="AR5028" i="3" s="1"/>
  <c r="AB5028" i="3"/>
  <c r="W5028" i="3"/>
  <c r="T5028" i="3"/>
  <c r="V5028" i="3" s="1"/>
  <c r="AP5027" i="3"/>
  <c r="AD5027" i="3"/>
  <c r="AR5027" i="3" s="1"/>
  <c r="AB5027" i="3"/>
  <c r="W5027" i="3"/>
  <c r="T5027" i="3"/>
  <c r="V5027" i="3" s="1"/>
  <c r="AP5026" i="3"/>
  <c r="AD5026" i="3"/>
  <c r="AR5026" i="3" s="1"/>
  <c r="AB5026" i="3"/>
  <c r="W5026" i="3"/>
  <c r="T5026" i="3"/>
  <c r="V5026" i="3" s="1"/>
  <c r="AP5025" i="3"/>
  <c r="AD5025" i="3"/>
  <c r="AR5025" i="3" s="1"/>
  <c r="AB5025" i="3"/>
  <c r="W5025" i="3"/>
  <c r="T5025" i="3"/>
  <c r="V5025" i="3" s="1"/>
  <c r="AP5024" i="3"/>
  <c r="AD5024" i="3"/>
  <c r="AR5024" i="3" s="1"/>
  <c r="AB5024" i="3"/>
  <c r="W5024" i="3"/>
  <c r="T5024" i="3"/>
  <c r="V5024" i="3" s="1"/>
  <c r="AP5023" i="3"/>
  <c r="AD5023" i="3"/>
  <c r="AR5023" i="3" s="1"/>
  <c r="AB5023" i="3"/>
  <c r="W5023" i="3"/>
  <c r="T5023" i="3"/>
  <c r="V5023" i="3" s="1"/>
  <c r="AP5022" i="3"/>
  <c r="AD5022" i="3"/>
  <c r="AR5022" i="3" s="1"/>
  <c r="AB5022" i="3"/>
  <c r="W5022" i="3"/>
  <c r="T5022" i="3"/>
  <c r="V5022" i="3" s="1"/>
  <c r="AP5021" i="3"/>
  <c r="AD5021" i="3"/>
  <c r="AR5021" i="3" s="1"/>
  <c r="AB5021" i="3"/>
  <c r="AS5021" i="3" s="1"/>
  <c r="W5021" i="3"/>
  <c r="T5021" i="3"/>
  <c r="V5021" i="3" s="1"/>
  <c r="AP5020" i="3"/>
  <c r="AD5020" i="3"/>
  <c r="AR5020" i="3" s="1"/>
  <c r="AB5020" i="3"/>
  <c r="W5020" i="3"/>
  <c r="T5020" i="3"/>
  <c r="V5020" i="3" s="1"/>
  <c r="AP5019" i="3"/>
  <c r="AD5019" i="3"/>
  <c r="AR5019" i="3" s="1"/>
  <c r="AB5019" i="3"/>
  <c r="AS5019" i="3" s="1"/>
  <c r="W5019" i="3"/>
  <c r="T5019" i="3"/>
  <c r="V5019" i="3" s="1"/>
  <c r="AP5018" i="3"/>
  <c r="AD5018" i="3"/>
  <c r="AR5018" i="3" s="1"/>
  <c r="AB5018" i="3"/>
  <c r="AS5018" i="3" s="1"/>
  <c r="W5018" i="3"/>
  <c r="T5018" i="3"/>
  <c r="V5018" i="3" s="1"/>
  <c r="AP5017" i="3"/>
  <c r="AD5017" i="3"/>
  <c r="AR5017" i="3" s="1"/>
  <c r="AB5017" i="3"/>
  <c r="AS5017" i="3" s="1"/>
  <c r="W5017" i="3"/>
  <c r="T5017" i="3"/>
  <c r="V5017" i="3" s="1"/>
  <c r="AP5016" i="3"/>
  <c r="AD5016" i="3"/>
  <c r="AR5016" i="3" s="1"/>
  <c r="AB5016" i="3"/>
  <c r="AS5016" i="3" s="1"/>
  <c r="W5016" i="3"/>
  <c r="T5016" i="3"/>
  <c r="V5016" i="3" s="1"/>
  <c r="AP5015" i="3"/>
  <c r="AD5015" i="3"/>
  <c r="AR5015" i="3" s="1"/>
  <c r="AB5015" i="3"/>
  <c r="W5015" i="3"/>
  <c r="T5015" i="3"/>
  <c r="V5015" i="3" s="1"/>
  <c r="AP5014" i="3"/>
  <c r="AD5014" i="3"/>
  <c r="AR5014" i="3" s="1"/>
  <c r="AB5014" i="3"/>
  <c r="AS5014" i="3" s="1"/>
  <c r="W5014" i="3"/>
  <c r="T5014" i="3"/>
  <c r="V5014" i="3" s="1"/>
  <c r="AP5013" i="3"/>
  <c r="AD5013" i="3"/>
  <c r="AR5013" i="3" s="1"/>
  <c r="AB5013" i="3"/>
  <c r="AS5013" i="3" s="1"/>
  <c r="W5013" i="3"/>
  <c r="T5013" i="3"/>
  <c r="V5013" i="3" s="1"/>
  <c r="AP5012" i="3"/>
  <c r="AD5012" i="3"/>
  <c r="AR5012" i="3" s="1"/>
  <c r="AB5012" i="3"/>
  <c r="AS5012" i="3" s="1"/>
  <c r="W5012" i="3"/>
  <c r="T5012" i="3"/>
  <c r="V5012" i="3" s="1"/>
  <c r="AP5011" i="3"/>
  <c r="AD5011" i="3"/>
  <c r="AR5011" i="3" s="1"/>
  <c r="AB5011" i="3"/>
  <c r="AS5011" i="3" s="1"/>
  <c r="W5011" i="3"/>
  <c r="T5011" i="3"/>
  <c r="V5011" i="3" s="1"/>
  <c r="AP5010" i="3"/>
  <c r="AD5010" i="3"/>
  <c r="AR5010" i="3" s="1"/>
  <c r="AB5010" i="3"/>
  <c r="AS5010" i="3" s="1"/>
  <c r="W5010" i="3"/>
  <c r="T5010" i="3"/>
  <c r="V5010" i="3" s="1"/>
  <c r="AP5009" i="3"/>
  <c r="AD5009" i="3"/>
  <c r="AR5009" i="3" s="1"/>
  <c r="AB5009" i="3"/>
  <c r="W5009" i="3"/>
  <c r="T5009" i="3"/>
  <c r="V5009" i="3" s="1"/>
  <c r="AP5008" i="3"/>
  <c r="AD5008" i="3"/>
  <c r="AR5008" i="3" s="1"/>
  <c r="AB5008" i="3"/>
  <c r="W5008" i="3"/>
  <c r="T5008" i="3"/>
  <c r="V5008" i="3" s="1"/>
  <c r="AP5007" i="3"/>
  <c r="AD5007" i="3"/>
  <c r="AR5007" i="3" s="1"/>
  <c r="AB5007" i="3"/>
  <c r="AS5007" i="3" s="1"/>
  <c r="W5007" i="3"/>
  <c r="T5007" i="3"/>
  <c r="V5007" i="3" s="1"/>
  <c r="AP5006" i="3"/>
  <c r="AD5006" i="3"/>
  <c r="AR5006" i="3" s="1"/>
  <c r="AB5006" i="3"/>
  <c r="AS5006" i="3" s="1"/>
  <c r="W5006" i="3"/>
  <c r="T5006" i="3"/>
  <c r="V5006" i="3" s="1"/>
  <c r="AP5005" i="3"/>
  <c r="AD5005" i="3"/>
  <c r="AR5005" i="3" s="1"/>
  <c r="AB5005" i="3"/>
  <c r="W5005" i="3"/>
  <c r="T5005" i="3"/>
  <c r="V5005" i="3" s="1"/>
  <c r="AP5004" i="3"/>
  <c r="AD5004" i="3"/>
  <c r="AR5004" i="3" s="1"/>
  <c r="AB5004" i="3"/>
  <c r="W5004" i="3"/>
  <c r="T5004" i="3"/>
  <c r="V5004" i="3" s="1"/>
  <c r="AP5003" i="3"/>
  <c r="AD5003" i="3"/>
  <c r="AR5003" i="3" s="1"/>
  <c r="AB5003" i="3"/>
  <c r="AS5003" i="3" s="1"/>
  <c r="W5003" i="3"/>
  <c r="T5003" i="3"/>
  <c r="V5003" i="3" s="1"/>
  <c r="AP5002" i="3"/>
  <c r="AD5002" i="3"/>
  <c r="AR5002" i="3" s="1"/>
  <c r="AB5002" i="3"/>
  <c r="W5002" i="3"/>
  <c r="T5002" i="3"/>
  <c r="V5002" i="3" s="1"/>
  <c r="AP5001" i="3"/>
  <c r="AD5001" i="3"/>
  <c r="AR5001" i="3" s="1"/>
  <c r="AB5001" i="3"/>
  <c r="W5001" i="3"/>
  <c r="T5001" i="3"/>
  <c r="V5001" i="3" s="1"/>
  <c r="AP5000" i="3"/>
  <c r="AD5000" i="3"/>
  <c r="AR5000" i="3" s="1"/>
  <c r="AB5000" i="3"/>
  <c r="W5000" i="3"/>
  <c r="T5000" i="3"/>
  <c r="V5000" i="3" s="1"/>
  <c r="AP4999" i="3"/>
  <c r="AD4999" i="3"/>
  <c r="AR4999" i="3" s="1"/>
  <c r="AB4999" i="3"/>
  <c r="W4999" i="3"/>
  <c r="T4999" i="3"/>
  <c r="V4999" i="3" s="1"/>
  <c r="AP4998" i="3"/>
  <c r="AD4998" i="3"/>
  <c r="AR4998" i="3" s="1"/>
  <c r="AB4998" i="3"/>
  <c r="W4998" i="3"/>
  <c r="T4998" i="3"/>
  <c r="V4998" i="3" s="1"/>
  <c r="AP4997" i="3"/>
  <c r="AD4997" i="3"/>
  <c r="AR4997" i="3" s="1"/>
  <c r="AB4997" i="3"/>
  <c r="W4997" i="3"/>
  <c r="T4997" i="3"/>
  <c r="V4997" i="3" s="1"/>
  <c r="AP4996" i="3"/>
  <c r="AD4996" i="3"/>
  <c r="AR4996" i="3" s="1"/>
  <c r="AB4996" i="3"/>
  <c r="W4996" i="3"/>
  <c r="T4996" i="3"/>
  <c r="V4996" i="3" s="1"/>
  <c r="AP4995" i="3"/>
  <c r="AD4995" i="3"/>
  <c r="AR4995" i="3" s="1"/>
  <c r="AB4995" i="3"/>
  <c r="W4995" i="3"/>
  <c r="T4995" i="3"/>
  <c r="V4995" i="3" s="1"/>
  <c r="AP4994" i="3"/>
  <c r="AD4994" i="3"/>
  <c r="AR4994" i="3" s="1"/>
  <c r="AB4994" i="3"/>
  <c r="W4994" i="3"/>
  <c r="T4994" i="3"/>
  <c r="V4994" i="3" s="1"/>
  <c r="AP4993" i="3"/>
  <c r="AD4993" i="3"/>
  <c r="AR4993" i="3" s="1"/>
  <c r="AB4993" i="3"/>
  <c r="W4993" i="3"/>
  <c r="T4993" i="3"/>
  <c r="V4993" i="3" s="1"/>
  <c r="AP4992" i="3"/>
  <c r="AD4992" i="3"/>
  <c r="AR4992" i="3" s="1"/>
  <c r="AB4992" i="3"/>
  <c r="AS4992" i="3" s="1"/>
  <c r="W4992" i="3"/>
  <c r="T4992" i="3"/>
  <c r="V4992" i="3" s="1"/>
  <c r="AP4991" i="3"/>
  <c r="AD4991" i="3"/>
  <c r="AR4991" i="3" s="1"/>
  <c r="AB4991" i="3"/>
  <c r="W4991" i="3"/>
  <c r="T4991" i="3"/>
  <c r="V4991" i="3" s="1"/>
  <c r="AP4990" i="3"/>
  <c r="AD4990" i="3"/>
  <c r="AR4990" i="3" s="1"/>
  <c r="AB4990" i="3"/>
  <c r="W4990" i="3"/>
  <c r="T4990" i="3"/>
  <c r="V4990" i="3" s="1"/>
  <c r="AP4989" i="3"/>
  <c r="AD4989" i="3"/>
  <c r="AR4989" i="3" s="1"/>
  <c r="AB4989" i="3"/>
  <c r="AS4989" i="3" s="1"/>
  <c r="W4989" i="3"/>
  <c r="T4989" i="3"/>
  <c r="V4989" i="3" s="1"/>
  <c r="AP4988" i="3"/>
  <c r="AD4988" i="3"/>
  <c r="AR4988" i="3" s="1"/>
  <c r="AB4988" i="3"/>
  <c r="W4988" i="3"/>
  <c r="T4988" i="3"/>
  <c r="V4988" i="3" s="1"/>
  <c r="AP4987" i="3"/>
  <c r="AD4987" i="3"/>
  <c r="AR4987" i="3" s="1"/>
  <c r="AB4987" i="3"/>
  <c r="AS4987" i="3" s="1"/>
  <c r="W4987" i="3"/>
  <c r="T4987" i="3"/>
  <c r="V4987" i="3" s="1"/>
  <c r="AP4986" i="3"/>
  <c r="AD4986" i="3"/>
  <c r="AR4986" i="3" s="1"/>
  <c r="AB4986" i="3"/>
  <c r="W4986" i="3"/>
  <c r="T4986" i="3"/>
  <c r="V4986" i="3" s="1"/>
  <c r="AP4985" i="3"/>
  <c r="AD4985" i="3"/>
  <c r="AR4985" i="3" s="1"/>
  <c r="AB4985" i="3"/>
  <c r="W4985" i="3"/>
  <c r="T4985" i="3"/>
  <c r="V4985" i="3" s="1"/>
  <c r="AP4984" i="3"/>
  <c r="AD4984" i="3"/>
  <c r="AR4984" i="3" s="1"/>
  <c r="AB4984" i="3"/>
  <c r="W4984" i="3"/>
  <c r="T4984" i="3"/>
  <c r="V4984" i="3" s="1"/>
  <c r="AP4983" i="3"/>
  <c r="AD4983" i="3"/>
  <c r="AR4983" i="3" s="1"/>
  <c r="AB4983" i="3"/>
  <c r="W4983" i="3"/>
  <c r="T4983" i="3"/>
  <c r="V4983" i="3" s="1"/>
  <c r="AP4982" i="3"/>
  <c r="AD4982" i="3"/>
  <c r="AR4982" i="3" s="1"/>
  <c r="AB4982" i="3"/>
  <c r="AS4982" i="3" s="1"/>
  <c r="W4982" i="3"/>
  <c r="T4982" i="3"/>
  <c r="V4982" i="3" s="1"/>
  <c r="AP4981" i="3"/>
  <c r="AD4981" i="3"/>
  <c r="AR4981" i="3" s="1"/>
  <c r="AB4981" i="3"/>
  <c r="W4981" i="3"/>
  <c r="T4981" i="3"/>
  <c r="V4981" i="3" s="1"/>
  <c r="AP4980" i="3"/>
  <c r="AD4980" i="3"/>
  <c r="AR4980" i="3" s="1"/>
  <c r="AB4980" i="3"/>
  <c r="W4980" i="3"/>
  <c r="T4980" i="3"/>
  <c r="V4980" i="3" s="1"/>
  <c r="AP4979" i="3"/>
  <c r="AD4979" i="3"/>
  <c r="AR4979" i="3" s="1"/>
  <c r="AB4979" i="3"/>
  <c r="AS4979" i="3" s="1"/>
  <c r="W4979" i="3"/>
  <c r="T4979" i="3"/>
  <c r="V4979" i="3" s="1"/>
  <c r="AP4978" i="3"/>
  <c r="AD4978" i="3"/>
  <c r="AR4978" i="3" s="1"/>
  <c r="AB4978" i="3"/>
  <c r="W4978" i="3"/>
  <c r="T4978" i="3"/>
  <c r="V4978" i="3" s="1"/>
  <c r="AP4977" i="3"/>
  <c r="AD4977" i="3"/>
  <c r="AR4977" i="3" s="1"/>
  <c r="AB4977" i="3"/>
  <c r="W4977" i="3"/>
  <c r="T4977" i="3"/>
  <c r="V4977" i="3" s="1"/>
  <c r="AP4976" i="3"/>
  <c r="AD4976" i="3"/>
  <c r="AR4976" i="3" s="1"/>
  <c r="AB4976" i="3"/>
  <c r="W4976" i="3"/>
  <c r="T4976" i="3"/>
  <c r="V4976" i="3" s="1"/>
  <c r="AP4975" i="3"/>
  <c r="AD4975" i="3"/>
  <c r="AR4975" i="3" s="1"/>
  <c r="AB4975" i="3"/>
  <c r="W4975" i="3"/>
  <c r="T4975" i="3"/>
  <c r="V4975" i="3" s="1"/>
  <c r="AP4974" i="3"/>
  <c r="AD4974" i="3"/>
  <c r="AR4974" i="3" s="1"/>
  <c r="AB4974" i="3"/>
  <c r="W4974" i="3"/>
  <c r="T4974" i="3"/>
  <c r="V4974" i="3" s="1"/>
  <c r="AP4973" i="3"/>
  <c r="AD4973" i="3"/>
  <c r="AR4973" i="3" s="1"/>
  <c r="AB4973" i="3"/>
  <c r="W4973" i="3"/>
  <c r="T4973" i="3"/>
  <c r="V4973" i="3" s="1"/>
  <c r="AP4972" i="3"/>
  <c r="AD4972" i="3"/>
  <c r="AR4972" i="3" s="1"/>
  <c r="AB4972" i="3"/>
  <c r="W4972" i="3"/>
  <c r="T4972" i="3"/>
  <c r="V4972" i="3" s="1"/>
  <c r="AP4971" i="3"/>
  <c r="AD4971" i="3"/>
  <c r="AR4971" i="3" s="1"/>
  <c r="AB4971" i="3"/>
  <c r="W4971" i="3"/>
  <c r="T4971" i="3"/>
  <c r="V4971" i="3" s="1"/>
  <c r="AP4970" i="3"/>
  <c r="AD4970" i="3"/>
  <c r="AR4970" i="3" s="1"/>
  <c r="AB4970" i="3"/>
  <c r="W4970" i="3"/>
  <c r="T4970" i="3"/>
  <c r="V4970" i="3" s="1"/>
  <c r="AP4969" i="3"/>
  <c r="AD4969" i="3"/>
  <c r="AR4969" i="3" s="1"/>
  <c r="AB4969" i="3"/>
  <c r="W4969" i="3"/>
  <c r="T4969" i="3"/>
  <c r="V4969" i="3" s="1"/>
  <c r="AP4968" i="3"/>
  <c r="AD4968" i="3"/>
  <c r="AR4968" i="3" s="1"/>
  <c r="AB4968" i="3"/>
  <c r="W4968" i="3"/>
  <c r="T4968" i="3"/>
  <c r="V4968" i="3" s="1"/>
  <c r="AP4967" i="3"/>
  <c r="AD4967" i="3"/>
  <c r="AR4967" i="3" s="1"/>
  <c r="AB4967" i="3"/>
  <c r="W4967" i="3"/>
  <c r="T4967" i="3"/>
  <c r="V4967" i="3" s="1"/>
  <c r="AP4966" i="3"/>
  <c r="AD4966" i="3"/>
  <c r="AR4966" i="3" s="1"/>
  <c r="AB4966" i="3"/>
  <c r="W4966" i="3"/>
  <c r="T4966" i="3"/>
  <c r="V4966" i="3" s="1"/>
  <c r="AP4965" i="3"/>
  <c r="AD4965" i="3"/>
  <c r="AR4965" i="3" s="1"/>
  <c r="AB4965" i="3"/>
  <c r="W4965" i="3"/>
  <c r="T4965" i="3"/>
  <c r="V4965" i="3" s="1"/>
  <c r="AP4964" i="3"/>
  <c r="AD4964" i="3"/>
  <c r="AR4964" i="3" s="1"/>
  <c r="AB4964" i="3"/>
  <c r="W4964" i="3"/>
  <c r="T4964" i="3"/>
  <c r="V4964" i="3" s="1"/>
  <c r="AP4963" i="3"/>
  <c r="AD4963" i="3"/>
  <c r="AR4963" i="3" s="1"/>
  <c r="AB4963" i="3"/>
  <c r="W4963" i="3"/>
  <c r="T4963" i="3"/>
  <c r="V4963" i="3" s="1"/>
  <c r="AP4962" i="3"/>
  <c r="AD4962" i="3"/>
  <c r="AR4962" i="3" s="1"/>
  <c r="AB4962" i="3"/>
  <c r="W4962" i="3"/>
  <c r="T4962" i="3"/>
  <c r="V4962" i="3" s="1"/>
  <c r="AP4961" i="3"/>
  <c r="AD4961" i="3"/>
  <c r="AR4961" i="3" s="1"/>
  <c r="AB4961" i="3"/>
  <c r="W4961" i="3"/>
  <c r="T4961" i="3"/>
  <c r="V4961" i="3" s="1"/>
  <c r="AP4960" i="3"/>
  <c r="AD4960" i="3"/>
  <c r="AR4960" i="3" s="1"/>
  <c r="AB4960" i="3"/>
  <c r="W4960" i="3"/>
  <c r="T4960" i="3"/>
  <c r="V4960" i="3" s="1"/>
  <c r="AP4959" i="3"/>
  <c r="AD4959" i="3"/>
  <c r="AR4959" i="3" s="1"/>
  <c r="AB4959" i="3"/>
  <c r="W4959" i="3"/>
  <c r="T4959" i="3"/>
  <c r="V4959" i="3" s="1"/>
  <c r="AP4958" i="3"/>
  <c r="AD4958" i="3"/>
  <c r="AR4958" i="3" s="1"/>
  <c r="AB4958" i="3"/>
  <c r="W4958" i="3"/>
  <c r="T4958" i="3"/>
  <c r="V4958" i="3" s="1"/>
  <c r="AP4957" i="3"/>
  <c r="AD4957" i="3"/>
  <c r="AR4957" i="3" s="1"/>
  <c r="AB4957" i="3"/>
  <c r="W4957" i="3"/>
  <c r="T4957" i="3"/>
  <c r="V4957" i="3" s="1"/>
  <c r="AP4956" i="3"/>
  <c r="AD4956" i="3"/>
  <c r="AR4956" i="3" s="1"/>
  <c r="AB4956" i="3"/>
  <c r="W4956" i="3"/>
  <c r="T4956" i="3"/>
  <c r="V4956" i="3" s="1"/>
  <c r="AP4955" i="3"/>
  <c r="AD4955" i="3"/>
  <c r="AR4955" i="3" s="1"/>
  <c r="AB4955" i="3"/>
  <c r="W4955" i="3"/>
  <c r="T4955" i="3"/>
  <c r="V4955" i="3" s="1"/>
  <c r="AP4954" i="3"/>
  <c r="AD4954" i="3"/>
  <c r="AR4954" i="3" s="1"/>
  <c r="AB4954" i="3"/>
  <c r="W4954" i="3"/>
  <c r="T4954" i="3"/>
  <c r="V4954" i="3" s="1"/>
  <c r="AP4953" i="3"/>
  <c r="AD4953" i="3"/>
  <c r="AR4953" i="3" s="1"/>
  <c r="AB4953" i="3"/>
  <c r="W4953" i="3"/>
  <c r="T4953" i="3"/>
  <c r="V4953" i="3" s="1"/>
  <c r="AP4952" i="3"/>
  <c r="AD4952" i="3"/>
  <c r="AR4952" i="3" s="1"/>
  <c r="AB4952" i="3"/>
  <c r="W4952" i="3"/>
  <c r="T4952" i="3"/>
  <c r="V4952" i="3" s="1"/>
  <c r="AP4951" i="3"/>
  <c r="AD4951" i="3"/>
  <c r="AR4951" i="3" s="1"/>
  <c r="AB4951" i="3"/>
  <c r="W4951" i="3"/>
  <c r="T4951" i="3"/>
  <c r="V4951" i="3" s="1"/>
  <c r="AP4950" i="3"/>
  <c r="AD4950" i="3"/>
  <c r="AR4950" i="3" s="1"/>
  <c r="AB4950" i="3"/>
  <c r="W4950" i="3"/>
  <c r="T4950" i="3"/>
  <c r="V4950" i="3" s="1"/>
  <c r="AP4949" i="3"/>
  <c r="AD4949" i="3"/>
  <c r="AR4949" i="3" s="1"/>
  <c r="AB4949" i="3"/>
  <c r="AS4949" i="3" s="1"/>
  <c r="W4949" i="3"/>
  <c r="T4949" i="3"/>
  <c r="V4949" i="3" s="1"/>
  <c r="AP4948" i="3"/>
  <c r="AD4948" i="3"/>
  <c r="AR4948" i="3" s="1"/>
  <c r="AB4948" i="3"/>
  <c r="W4948" i="3"/>
  <c r="T4948" i="3"/>
  <c r="V4948" i="3" s="1"/>
  <c r="AP4947" i="3"/>
  <c r="AD4947" i="3"/>
  <c r="AR4947" i="3" s="1"/>
  <c r="AB4947" i="3"/>
  <c r="W4947" i="3"/>
  <c r="T4947" i="3"/>
  <c r="V4947" i="3" s="1"/>
  <c r="AP4946" i="3"/>
  <c r="AD4946" i="3"/>
  <c r="AR4946" i="3" s="1"/>
  <c r="AB4946" i="3"/>
  <c r="W4946" i="3"/>
  <c r="T4946" i="3"/>
  <c r="V4946" i="3" s="1"/>
  <c r="AP4945" i="3"/>
  <c r="AD4945" i="3"/>
  <c r="AR4945" i="3" s="1"/>
  <c r="AB4945" i="3"/>
  <c r="W4945" i="3"/>
  <c r="T4945" i="3"/>
  <c r="V4945" i="3" s="1"/>
  <c r="AP4944" i="3"/>
  <c r="AD4944" i="3"/>
  <c r="AR4944" i="3" s="1"/>
  <c r="AB4944" i="3"/>
  <c r="W4944" i="3"/>
  <c r="T4944" i="3"/>
  <c r="V4944" i="3" s="1"/>
  <c r="AP4943" i="3"/>
  <c r="AD4943" i="3"/>
  <c r="AR4943" i="3" s="1"/>
  <c r="AB4943" i="3"/>
  <c r="W4943" i="3"/>
  <c r="T4943" i="3"/>
  <c r="V4943" i="3" s="1"/>
  <c r="AP4942" i="3"/>
  <c r="AD4942" i="3"/>
  <c r="AR4942" i="3" s="1"/>
  <c r="AB4942" i="3"/>
  <c r="W4942" i="3"/>
  <c r="T4942" i="3"/>
  <c r="V4942" i="3" s="1"/>
  <c r="AP4941" i="3"/>
  <c r="AD4941" i="3"/>
  <c r="AR4941" i="3" s="1"/>
  <c r="AB4941" i="3"/>
  <c r="W4941" i="3"/>
  <c r="T4941" i="3"/>
  <c r="V4941" i="3" s="1"/>
  <c r="AP4940" i="3"/>
  <c r="AD4940" i="3"/>
  <c r="AR4940" i="3" s="1"/>
  <c r="AB4940" i="3"/>
  <c r="W4940" i="3"/>
  <c r="T4940" i="3"/>
  <c r="V4940" i="3" s="1"/>
  <c r="AP4939" i="3"/>
  <c r="AD4939" i="3"/>
  <c r="AR4939" i="3" s="1"/>
  <c r="AB4939" i="3"/>
  <c r="W4939" i="3"/>
  <c r="T4939" i="3"/>
  <c r="V4939" i="3" s="1"/>
  <c r="AP4938" i="3"/>
  <c r="AD4938" i="3"/>
  <c r="AR4938" i="3" s="1"/>
  <c r="AB4938" i="3"/>
  <c r="W4938" i="3"/>
  <c r="T4938" i="3"/>
  <c r="V4938" i="3" s="1"/>
  <c r="AP4937" i="3"/>
  <c r="AD4937" i="3"/>
  <c r="AR4937" i="3" s="1"/>
  <c r="AB4937" i="3"/>
  <c r="W4937" i="3"/>
  <c r="T4937" i="3"/>
  <c r="V4937" i="3" s="1"/>
  <c r="AP4936" i="3"/>
  <c r="AD4936" i="3"/>
  <c r="AR4936" i="3" s="1"/>
  <c r="AB4936" i="3"/>
  <c r="W4936" i="3"/>
  <c r="T4936" i="3"/>
  <c r="V4936" i="3" s="1"/>
  <c r="AP4935" i="3"/>
  <c r="AD4935" i="3"/>
  <c r="AR4935" i="3" s="1"/>
  <c r="AB4935" i="3"/>
  <c r="W4935" i="3"/>
  <c r="T4935" i="3"/>
  <c r="V4935" i="3" s="1"/>
  <c r="AP4934" i="3"/>
  <c r="AD4934" i="3"/>
  <c r="AR4934" i="3" s="1"/>
  <c r="AB4934" i="3"/>
  <c r="W4934" i="3"/>
  <c r="T4934" i="3"/>
  <c r="V4934" i="3" s="1"/>
  <c r="AP4933" i="3"/>
  <c r="AD4933" i="3"/>
  <c r="AR4933" i="3" s="1"/>
  <c r="AB4933" i="3"/>
  <c r="W4933" i="3"/>
  <c r="T4933" i="3"/>
  <c r="V4933" i="3" s="1"/>
  <c r="AP4932" i="3"/>
  <c r="AD4932" i="3"/>
  <c r="AR4932" i="3" s="1"/>
  <c r="AB4932" i="3"/>
  <c r="W4932" i="3"/>
  <c r="T4932" i="3"/>
  <c r="V4932" i="3" s="1"/>
  <c r="AP4931" i="3"/>
  <c r="AD4931" i="3"/>
  <c r="AR4931" i="3" s="1"/>
  <c r="AB4931" i="3"/>
  <c r="W4931" i="3"/>
  <c r="T4931" i="3"/>
  <c r="V4931" i="3" s="1"/>
  <c r="AP4930" i="3"/>
  <c r="AD4930" i="3"/>
  <c r="AR4930" i="3" s="1"/>
  <c r="AB4930" i="3"/>
  <c r="W4930" i="3"/>
  <c r="T4930" i="3"/>
  <c r="V4930" i="3" s="1"/>
  <c r="AP4929" i="3"/>
  <c r="AD4929" i="3"/>
  <c r="AR4929" i="3" s="1"/>
  <c r="AB4929" i="3"/>
  <c r="W4929" i="3"/>
  <c r="T4929" i="3"/>
  <c r="V4929" i="3" s="1"/>
  <c r="AP4928" i="3"/>
  <c r="AD4928" i="3"/>
  <c r="AR4928" i="3" s="1"/>
  <c r="AB4928" i="3"/>
  <c r="W4928" i="3"/>
  <c r="T4928" i="3"/>
  <c r="V4928" i="3" s="1"/>
  <c r="AP4927" i="3"/>
  <c r="AD4927" i="3"/>
  <c r="AR4927" i="3" s="1"/>
  <c r="AB4927" i="3"/>
  <c r="W4927" i="3"/>
  <c r="T4927" i="3"/>
  <c r="V4927" i="3" s="1"/>
  <c r="AP4926" i="3"/>
  <c r="AD4926" i="3"/>
  <c r="AR4926" i="3" s="1"/>
  <c r="AB4926" i="3"/>
  <c r="W4926" i="3"/>
  <c r="T4926" i="3"/>
  <c r="V4926" i="3" s="1"/>
  <c r="AP4925" i="3"/>
  <c r="AD4925" i="3"/>
  <c r="AR4925" i="3" s="1"/>
  <c r="AB4925" i="3"/>
  <c r="W4925" i="3"/>
  <c r="T4925" i="3"/>
  <c r="V4925" i="3" s="1"/>
  <c r="AP4924" i="3"/>
  <c r="AD4924" i="3"/>
  <c r="AR4924" i="3" s="1"/>
  <c r="AB4924" i="3"/>
  <c r="W4924" i="3"/>
  <c r="T4924" i="3"/>
  <c r="V4924" i="3" s="1"/>
  <c r="AP4923" i="3"/>
  <c r="AD4923" i="3"/>
  <c r="AR4923" i="3" s="1"/>
  <c r="AB4923" i="3"/>
  <c r="W4923" i="3"/>
  <c r="T4923" i="3"/>
  <c r="V4923" i="3" s="1"/>
  <c r="AP4922" i="3"/>
  <c r="AD4922" i="3"/>
  <c r="AR4922" i="3" s="1"/>
  <c r="AB4922" i="3"/>
  <c r="W4922" i="3"/>
  <c r="T4922" i="3"/>
  <c r="V4922" i="3" s="1"/>
  <c r="AP4921" i="3"/>
  <c r="AD4921" i="3"/>
  <c r="AR4921" i="3" s="1"/>
  <c r="AB4921" i="3"/>
  <c r="W4921" i="3"/>
  <c r="T4921" i="3"/>
  <c r="V4921" i="3" s="1"/>
  <c r="AP4920" i="3"/>
  <c r="AD4920" i="3"/>
  <c r="AR4920" i="3" s="1"/>
  <c r="AB4920" i="3"/>
  <c r="W4920" i="3"/>
  <c r="T4920" i="3"/>
  <c r="V4920" i="3" s="1"/>
  <c r="AP4919" i="3"/>
  <c r="AD4919" i="3"/>
  <c r="AR4919" i="3" s="1"/>
  <c r="AB4919" i="3"/>
  <c r="W4919" i="3"/>
  <c r="T4919" i="3"/>
  <c r="V4919" i="3" s="1"/>
  <c r="AP4918" i="3"/>
  <c r="AD4918" i="3"/>
  <c r="AR4918" i="3" s="1"/>
  <c r="AB4918" i="3"/>
  <c r="W4918" i="3"/>
  <c r="T4918" i="3"/>
  <c r="V4918" i="3" s="1"/>
  <c r="AP4917" i="3"/>
  <c r="AD4917" i="3"/>
  <c r="AR4917" i="3" s="1"/>
  <c r="AB4917" i="3"/>
  <c r="W4917" i="3"/>
  <c r="T4917" i="3"/>
  <c r="V4917" i="3" s="1"/>
  <c r="AP4916" i="3"/>
  <c r="AD4916" i="3"/>
  <c r="AR4916" i="3" s="1"/>
  <c r="AB4916" i="3"/>
  <c r="W4916" i="3"/>
  <c r="T4916" i="3"/>
  <c r="V4916" i="3" s="1"/>
  <c r="AP4915" i="3"/>
  <c r="AD4915" i="3"/>
  <c r="AR4915" i="3" s="1"/>
  <c r="AB4915" i="3"/>
  <c r="W4915" i="3"/>
  <c r="T4915" i="3"/>
  <c r="V4915" i="3" s="1"/>
  <c r="AP4914" i="3"/>
  <c r="AD4914" i="3"/>
  <c r="AR4914" i="3" s="1"/>
  <c r="AB4914" i="3"/>
  <c r="W4914" i="3"/>
  <c r="T4914" i="3"/>
  <c r="V4914" i="3" s="1"/>
  <c r="AP4913" i="3"/>
  <c r="AD4913" i="3"/>
  <c r="AR4913" i="3" s="1"/>
  <c r="AB4913" i="3"/>
  <c r="W4913" i="3"/>
  <c r="T4913" i="3"/>
  <c r="V4913" i="3" s="1"/>
  <c r="AP4912" i="3"/>
  <c r="AD4912" i="3"/>
  <c r="AR4912" i="3" s="1"/>
  <c r="AB4912" i="3"/>
  <c r="W4912" i="3"/>
  <c r="T4912" i="3"/>
  <c r="V4912" i="3" s="1"/>
  <c r="AP4911" i="3"/>
  <c r="AD4911" i="3"/>
  <c r="AR4911" i="3" s="1"/>
  <c r="AB4911" i="3"/>
  <c r="W4911" i="3"/>
  <c r="T4911" i="3"/>
  <c r="V4911" i="3" s="1"/>
  <c r="AP4910" i="3"/>
  <c r="AD4910" i="3"/>
  <c r="AR4910" i="3" s="1"/>
  <c r="AB4910" i="3"/>
  <c r="W4910" i="3"/>
  <c r="T4910" i="3"/>
  <c r="V4910" i="3" s="1"/>
  <c r="AP4909" i="3"/>
  <c r="AD4909" i="3"/>
  <c r="AR4909" i="3" s="1"/>
  <c r="AB4909" i="3"/>
  <c r="W4909" i="3"/>
  <c r="T4909" i="3"/>
  <c r="V4909" i="3" s="1"/>
  <c r="AP4908" i="3"/>
  <c r="AD4908" i="3"/>
  <c r="AR4908" i="3" s="1"/>
  <c r="AB4908" i="3"/>
  <c r="W4908" i="3"/>
  <c r="T4908" i="3"/>
  <c r="V4908" i="3" s="1"/>
  <c r="AP4907" i="3"/>
  <c r="AD4907" i="3"/>
  <c r="AR4907" i="3" s="1"/>
  <c r="AB4907" i="3"/>
  <c r="W4907" i="3"/>
  <c r="T4907" i="3"/>
  <c r="V4907" i="3" s="1"/>
  <c r="AP4906" i="3"/>
  <c r="AD4906" i="3"/>
  <c r="AR4906" i="3" s="1"/>
  <c r="AB4906" i="3"/>
  <c r="W4906" i="3"/>
  <c r="T4906" i="3"/>
  <c r="V4906" i="3" s="1"/>
  <c r="AP4905" i="3"/>
  <c r="AD4905" i="3"/>
  <c r="AR4905" i="3" s="1"/>
  <c r="AB4905" i="3"/>
  <c r="W4905" i="3"/>
  <c r="T4905" i="3"/>
  <c r="V4905" i="3" s="1"/>
  <c r="AP4904" i="3"/>
  <c r="AD4904" i="3"/>
  <c r="AR4904" i="3" s="1"/>
  <c r="AB4904" i="3"/>
  <c r="W4904" i="3"/>
  <c r="T4904" i="3"/>
  <c r="V4904" i="3" s="1"/>
  <c r="AP4903" i="3"/>
  <c r="AD4903" i="3"/>
  <c r="AR4903" i="3" s="1"/>
  <c r="AB4903" i="3"/>
  <c r="W4903" i="3"/>
  <c r="T4903" i="3"/>
  <c r="V4903" i="3" s="1"/>
  <c r="AP4902" i="3"/>
  <c r="AD4902" i="3"/>
  <c r="AR4902" i="3" s="1"/>
  <c r="AB4902" i="3"/>
  <c r="W4902" i="3"/>
  <c r="T4902" i="3"/>
  <c r="V4902" i="3" s="1"/>
  <c r="AP4901" i="3"/>
  <c r="AD4901" i="3"/>
  <c r="AR4901" i="3" s="1"/>
  <c r="AB4901" i="3"/>
  <c r="W4901" i="3"/>
  <c r="T4901" i="3"/>
  <c r="V4901" i="3" s="1"/>
  <c r="AP4900" i="3"/>
  <c r="AD4900" i="3"/>
  <c r="AR4900" i="3" s="1"/>
  <c r="AB4900" i="3"/>
  <c r="W4900" i="3"/>
  <c r="T4900" i="3"/>
  <c r="V4900" i="3" s="1"/>
  <c r="AP4899" i="3"/>
  <c r="AD4899" i="3"/>
  <c r="AR4899" i="3" s="1"/>
  <c r="AB4899" i="3"/>
  <c r="W4899" i="3"/>
  <c r="T4899" i="3"/>
  <c r="V4899" i="3" s="1"/>
  <c r="AP4898" i="3"/>
  <c r="AD4898" i="3"/>
  <c r="AR4898" i="3" s="1"/>
  <c r="AB4898" i="3"/>
  <c r="W4898" i="3"/>
  <c r="T4898" i="3"/>
  <c r="V4898" i="3" s="1"/>
  <c r="AP4897" i="3"/>
  <c r="AD4897" i="3"/>
  <c r="AR4897" i="3" s="1"/>
  <c r="AB4897" i="3"/>
  <c r="W4897" i="3"/>
  <c r="T4897" i="3"/>
  <c r="V4897" i="3" s="1"/>
  <c r="AP4896" i="3"/>
  <c r="AD4896" i="3"/>
  <c r="AR4896" i="3" s="1"/>
  <c r="AB4896" i="3"/>
  <c r="W4896" i="3"/>
  <c r="T4896" i="3"/>
  <c r="V4896" i="3" s="1"/>
  <c r="AP4895" i="3"/>
  <c r="AD4895" i="3"/>
  <c r="AR4895" i="3" s="1"/>
  <c r="AB4895" i="3"/>
  <c r="W4895" i="3"/>
  <c r="T4895" i="3"/>
  <c r="V4895" i="3" s="1"/>
  <c r="AP4894" i="3"/>
  <c r="AD4894" i="3"/>
  <c r="AR4894" i="3" s="1"/>
  <c r="AB4894" i="3"/>
  <c r="W4894" i="3"/>
  <c r="T4894" i="3"/>
  <c r="V4894" i="3" s="1"/>
  <c r="AP4893" i="3"/>
  <c r="AD4893" i="3"/>
  <c r="AR4893" i="3" s="1"/>
  <c r="AB4893" i="3"/>
  <c r="W4893" i="3"/>
  <c r="T4893" i="3"/>
  <c r="V4893" i="3" s="1"/>
  <c r="AP4892" i="3"/>
  <c r="AD4892" i="3"/>
  <c r="AR4892" i="3" s="1"/>
  <c r="AB4892" i="3"/>
  <c r="W4892" i="3"/>
  <c r="T4892" i="3"/>
  <c r="V4892" i="3" s="1"/>
  <c r="AP4891" i="3"/>
  <c r="AD4891" i="3"/>
  <c r="AR4891" i="3" s="1"/>
  <c r="AB4891" i="3"/>
  <c r="AS4891" i="3" s="1"/>
  <c r="W4891" i="3"/>
  <c r="T4891" i="3"/>
  <c r="V4891" i="3" s="1"/>
  <c r="AP4890" i="3"/>
  <c r="AD4890" i="3"/>
  <c r="AR4890" i="3" s="1"/>
  <c r="AB4890" i="3"/>
  <c r="W4890" i="3"/>
  <c r="T4890" i="3"/>
  <c r="V4890" i="3" s="1"/>
  <c r="AP4889" i="3"/>
  <c r="AD4889" i="3"/>
  <c r="AR4889" i="3" s="1"/>
  <c r="AB4889" i="3"/>
  <c r="W4889" i="3"/>
  <c r="T4889" i="3"/>
  <c r="V4889" i="3" s="1"/>
  <c r="AP4888" i="3"/>
  <c r="AD4888" i="3"/>
  <c r="AR4888" i="3" s="1"/>
  <c r="AB4888" i="3"/>
  <c r="W4888" i="3"/>
  <c r="T4888" i="3"/>
  <c r="V4888" i="3" s="1"/>
  <c r="AP4887" i="3"/>
  <c r="AD4887" i="3"/>
  <c r="AR4887" i="3" s="1"/>
  <c r="AB4887" i="3"/>
  <c r="W4887" i="3"/>
  <c r="T4887" i="3"/>
  <c r="V4887" i="3" s="1"/>
  <c r="AP4886" i="3"/>
  <c r="AD4886" i="3"/>
  <c r="AR4886" i="3" s="1"/>
  <c r="AB4886" i="3"/>
  <c r="W4886" i="3"/>
  <c r="T4886" i="3"/>
  <c r="V4886" i="3" s="1"/>
  <c r="AP4885" i="3"/>
  <c r="AD4885" i="3"/>
  <c r="AR4885" i="3" s="1"/>
  <c r="AB4885" i="3"/>
  <c r="W4885" i="3"/>
  <c r="T4885" i="3"/>
  <c r="V4885" i="3" s="1"/>
  <c r="AP4884" i="3"/>
  <c r="AD4884" i="3"/>
  <c r="AR4884" i="3" s="1"/>
  <c r="AB4884" i="3"/>
  <c r="W4884" i="3"/>
  <c r="T4884" i="3"/>
  <c r="V4884" i="3" s="1"/>
  <c r="AP4883" i="3"/>
  <c r="AD4883" i="3"/>
  <c r="AR4883" i="3" s="1"/>
  <c r="AB4883" i="3"/>
  <c r="W4883" i="3"/>
  <c r="T4883" i="3"/>
  <c r="V4883" i="3" s="1"/>
  <c r="AP4882" i="3"/>
  <c r="AD4882" i="3"/>
  <c r="AR4882" i="3" s="1"/>
  <c r="AB4882" i="3"/>
  <c r="W4882" i="3"/>
  <c r="T4882" i="3"/>
  <c r="V4882" i="3" s="1"/>
  <c r="AP4881" i="3"/>
  <c r="AD4881" i="3"/>
  <c r="AR4881" i="3" s="1"/>
  <c r="AB4881" i="3"/>
  <c r="W4881" i="3"/>
  <c r="T4881" i="3"/>
  <c r="V4881" i="3" s="1"/>
  <c r="AP4880" i="3"/>
  <c r="AD4880" i="3"/>
  <c r="AR4880" i="3" s="1"/>
  <c r="AB4880" i="3"/>
  <c r="W4880" i="3"/>
  <c r="T4880" i="3"/>
  <c r="V4880" i="3" s="1"/>
  <c r="AP4879" i="3"/>
  <c r="AD4879" i="3"/>
  <c r="AR4879" i="3" s="1"/>
  <c r="AB4879" i="3"/>
  <c r="W4879" i="3"/>
  <c r="T4879" i="3"/>
  <c r="V4879" i="3" s="1"/>
  <c r="AP4878" i="3"/>
  <c r="AD4878" i="3"/>
  <c r="AR4878" i="3" s="1"/>
  <c r="AB4878" i="3"/>
  <c r="W4878" i="3"/>
  <c r="T4878" i="3"/>
  <c r="V4878" i="3" s="1"/>
  <c r="AP4877" i="3"/>
  <c r="AD4877" i="3"/>
  <c r="AR4877" i="3" s="1"/>
  <c r="AB4877" i="3"/>
  <c r="W4877" i="3"/>
  <c r="T4877" i="3"/>
  <c r="V4877" i="3" s="1"/>
  <c r="AP4876" i="3"/>
  <c r="AD4876" i="3"/>
  <c r="AR4876" i="3" s="1"/>
  <c r="AB4876" i="3"/>
  <c r="W4876" i="3"/>
  <c r="T4876" i="3"/>
  <c r="V4876" i="3" s="1"/>
  <c r="AP4875" i="3"/>
  <c r="AD4875" i="3"/>
  <c r="AR4875" i="3" s="1"/>
  <c r="AB4875" i="3"/>
  <c r="W4875" i="3"/>
  <c r="T4875" i="3"/>
  <c r="V4875" i="3" s="1"/>
  <c r="AP4874" i="3"/>
  <c r="AD4874" i="3"/>
  <c r="AR4874" i="3" s="1"/>
  <c r="AB4874" i="3"/>
  <c r="W4874" i="3"/>
  <c r="T4874" i="3"/>
  <c r="V4874" i="3" s="1"/>
  <c r="AP4873" i="3"/>
  <c r="AD4873" i="3"/>
  <c r="AR4873" i="3" s="1"/>
  <c r="AB4873" i="3"/>
  <c r="W4873" i="3"/>
  <c r="T4873" i="3"/>
  <c r="V4873" i="3" s="1"/>
  <c r="AP4872" i="3"/>
  <c r="AD4872" i="3"/>
  <c r="AR4872" i="3" s="1"/>
  <c r="AB4872" i="3"/>
  <c r="W4872" i="3"/>
  <c r="T4872" i="3"/>
  <c r="V4872" i="3" s="1"/>
  <c r="AP4871" i="3"/>
  <c r="AD4871" i="3"/>
  <c r="AR4871" i="3" s="1"/>
  <c r="AB4871" i="3"/>
  <c r="W4871" i="3"/>
  <c r="T4871" i="3"/>
  <c r="V4871" i="3" s="1"/>
  <c r="AP4870" i="3"/>
  <c r="AD4870" i="3"/>
  <c r="AR4870" i="3" s="1"/>
  <c r="AB4870" i="3"/>
  <c r="W4870" i="3"/>
  <c r="T4870" i="3"/>
  <c r="V4870" i="3" s="1"/>
  <c r="AP4869" i="3"/>
  <c r="AD4869" i="3"/>
  <c r="AR4869" i="3" s="1"/>
  <c r="AB4869" i="3"/>
  <c r="W4869" i="3"/>
  <c r="T4869" i="3"/>
  <c r="V4869" i="3" s="1"/>
  <c r="AP4868" i="3"/>
  <c r="AD4868" i="3"/>
  <c r="AR4868" i="3" s="1"/>
  <c r="AB4868" i="3"/>
  <c r="W4868" i="3"/>
  <c r="T4868" i="3"/>
  <c r="V4868" i="3" s="1"/>
  <c r="AP4867" i="3"/>
  <c r="AD4867" i="3"/>
  <c r="AR4867" i="3" s="1"/>
  <c r="AB4867" i="3"/>
  <c r="W4867" i="3"/>
  <c r="T4867" i="3"/>
  <c r="V4867" i="3" s="1"/>
  <c r="AP4866" i="3"/>
  <c r="AD4866" i="3"/>
  <c r="AR4866" i="3" s="1"/>
  <c r="AB4866" i="3"/>
  <c r="W4866" i="3"/>
  <c r="T4866" i="3"/>
  <c r="V4866" i="3" s="1"/>
  <c r="AP4865" i="3"/>
  <c r="AD4865" i="3"/>
  <c r="AR4865" i="3" s="1"/>
  <c r="AB4865" i="3"/>
  <c r="W4865" i="3"/>
  <c r="T4865" i="3"/>
  <c r="V4865" i="3" s="1"/>
  <c r="AP4864" i="3"/>
  <c r="AD4864" i="3"/>
  <c r="AR4864" i="3" s="1"/>
  <c r="AB4864" i="3"/>
  <c r="W4864" i="3"/>
  <c r="T4864" i="3"/>
  <c r="V4864" i="3" s="1"/>
  <c r="AP4863" i="3"/>
  <c r="AD4863" i="3"/>
  <c r="AR4863" i="3" s="1"/>
  <c r="AB4863" i="3"/>
  <c r="W4863" i="3"/>
  <c r="T4863" i="3"/>
  <c r="V4863" i="3" s="1"/>
  <c r="AP4862" i="3"/>
  <c r="AD4862" i="3"/>
  <c r="AR4862" i="3" s="1"/>
  <c r="AB4862" i="3"/>
  <c r="W4862" i="3"/>
  <c r="T4862" i="3"/>
  <c r="V4862" i="3" s="1"/>
  <c r="AP4861" i="3"/>
  <c r="AD4861" i="3"/>
  <c r="AR4861" i="3" s="1"/>
  <c r="AB4861" i="3"/>
  <c r="W4861" i="3"/>
  <c r="T4861" i="3"/>
  <c r="V4861" i="3" s="1"/>
  <c r="AP4860" i="3"/>
  <c r="AD4860" i="3"/>
  <c r="AR4860" i="3" s="1"/>
  <c r="AB4860" i="3"/>
  <c r="W4860" i="3"/>
  <c r="T4860" i="3"/>
  <c r="V4860" i="3" s="1"/>
  <c r="AP4859" i="3"/>
  <c r="AD4859" i="3"/>
  <c r="AR4859" i="3" s="1"/>
  <c r="AB4859" i="3"/>
  <c r="W4859" i="3"/>
  <c r="T4859" i="3"/>
  <c r="V4859" i="3" s="1"/>
  <c r="AP4858" i="3"/>
  <c r="AD4858" i="3"/>
  <c r="AR4858" i="3" s="1"/>
  <c r="AB4858" i="3"/>
  <c r="W4858" i="3"/>
  <c r="T4858" i="3"/>
  <c r="V4858" i="3" s="1"/>
  <c r="AP4857" i="3"/>
  <c r="AD4857" i="3"/>
  <c r="AR4857" i="3" s="1"/>
  <c r="AB4857" i="3"/>
  <c r="W4857" i="3"/>
  <c r="T4857" i="3"/>
  <c r="V4857" i="3" s="1"/>
  <c r="AP4856" i="3"/>
  <c r="AD4856" i="3"/>
  <c r="AR4856" i="3" s="1"/>
  <c r="AB4856" i="3"/>
  <c r="W4856" i="3"/>
  <c r="T4856" i="3"/>
  <c r="V4856" i="3" s="1"/>
  <c r="AP4855" i="3"/>
  <c r="AD4855" i="3"/>
  <c r="AR4855" i="3" s="1"/>
  <c r="AB4855" i="3"/>
  <c r="W4855" i="3"/>
  <c r="T4855" i="3"/>
  <c r="V4855" i="3" s="1"/>
  <c r="AP4854" i="3"/>
  <c r="AD4854" i="3"/>
  <c r="AR4854" i="3" s="1"/>
  <c r="AB4854" i="3"/>
  <c r="W4854" i="3"/>
  <c r="T4854" i="3"/>
  <c r="V4854" i="3" s="1"/>
  <c r="AP4853" i="3"/>
  <c r="AD4853" i="3"/>
  <c r="AR4853" i="3" s="1"/>
  <c r="AB4853" i="3"/>
  <c r="W4853" i="3"/>
  <c r="T4853" i="3"/>
  <c r="V4853" i="3" s="1"/>
  <c r="AP4852" i="3"/>
  <c r="AD4852" i="3"/>
  <c r="AR4852" i="3" s="1"/>
  <c r="AB4852" i="3"/>
  <c r="W4852" i="3"/>
  <c r="T4852" i="3"/>
  <c r="V4852" i="3" s="1"/>
  <c r="AP4851" i="3"/>
  <c r="AD4851" i="3"/>
  <c r="AR4851" i="3" s="1"/>
  <c r="AB4851" i="3"/>
  <c r="W4851" i="3"/>
  <c r="T4851" i="3"/>
  <c r="V4851" i="3" s="1"/>
  <c r="AP4850" i="3"/>
  <c r="AD4850" i="3"/>
  <c r="AR4850" i="3" s="1"/>
  <c r="AB4850" i="3"/>
  <c r="W4850" i="3"/>
  <c r="T4850" i="3"/>
  <c r="V4850" i="3" s="1"/>
  <c r="AP4849" i="3"/>
  <c r="AD4849" i="3"/>
  <c r="AR4849" i="3" s="1"/>
  <c r="AB4849" i="3"/>
  <c r="W4849" i="3"/>
  <c r="T4849" i="3"/>
  <c r="V4849" i="3" s="1"/>
  <c r="AP4848" i="3"/>
  <c r="AD4848" i="3"/>
  <c r="AR4848" i="3" s="1"/>
  <c r="AB4848" i="3"/>
  <c r="W4848" i="3"/>
  <c r="T4848" i="3"/>
  <c r="V4848" i="3" s="1"/>
  <c r="AP4847" i="3"/>
  <c r="AD4847" i="3"/>
  <c r="AR4847" i="3" s="1"/>
  <c r="AB4847" i="3"/>
  <c r="W4847" i="3"/>
  <c r="T4847" i="3"/>
  <c r="V4847" i="3" s="1"/>
  <c r="AP4846" i="3"/>
  <c r="AD4846" i="3"/>
  <c r="AR4846" i="3" s="1"/>
  <c r="AB4846" i="3"/>
  <c r="W4846" i="3"/>
  <c r="T4846" i="3"/>
  <c r="V4846" i="3" s="1"/>
  <c r="AP4845" i="3"/>
  <c r="AD4845" i="3"/>
  <c r="AR4845" i="3" s="1"/>
  <c r="AB4845" i="3"/>
  <c r="W4845" i="3"/>
  <c r="T4845" i="3"/>
  <c r="V4845" i="3" s="1"/>
  <c r="AP4844" i="3"/>
  <c r="AD4844" i="3"/>
  <c r="AR4844" i="3" s="1"/>
  <c r="AB4844" i="3"/>
  <c r="W4844" i="3"/>
  <c r="T4844" i="3"/>
  <c r="V4844" i="3" s="1"/>
  <c r="AP4843" i="3"/>
  <c r="AD4843" i="3"/>
  <c r="AR4843" i="3" s="1"/>
  <c r="AB4843" i="3"/>
  <c r="W4843" i="3"/>
  <c r="T4843" i="3"/>
  <c r="V4843" i="3" s="1"/>
  <c r="AP4842" i="3"/>
  <c r="AD4842" i="3"/>
  <c r="AR4842" i="3" s="1"/>
  <c r="AB4842" i="3"/>
  <c r="W4842" i="3"/>
  <c r="T4842" i="3"/>
  <c r="V4842" i="3" s="1"/>
  <c r="AP4841" i="3"/>
  <c r="AD4841" i="3"/>
  <c r="AR4841" i="3" s="1"/>
  <c r="AB4841" i="3"/>
  <c r="W4841" i="3"/>
  <c r="T4841" i="3"/>
  <c r="V4841" i="3" s="1"/>
  <c r="AP4840" i="3"/>
  <c r="AD4840" i="3"/>
  <c r="AR4840" i="3" s="1"/>
  <c r="AB4840" i="3"/>
  <c r="W4840" i="3"/>
  <c r="T4840" i="3"/>
  <c r="V4840" i="3" s="1"/>
  <c r="AP4839" i="3"/>
  <c r="AD4839" i="3"/>
  <c r="AR4839" i="3" s="1"/>
  <c r="AB4839" i="3"/>
  <c r="W4839" i="3"/>
  <c r="T4839" i="3"/>
  <c r="V4839" i="3" s="1"/>
  <c r="AP4838" i="3"/>
  <c r="AD4838" i="3"/>
  <c r="AR4838" i="3" s="1"/>
  <c r="AB4838" i="3"/>
  <c r="W4838" i="3"/>
  <c r="T4838" i="3"/>
  <c r="V4838" i="3" s="1"/>
  <c r="AP4837" i="3"/>
  <c r="AD4837" i="3"/>
  <c r="AR4837" i="3" s="1"/>
  <c r="AB4837" i="3"/>
  <c r="W4837" i="3"/>
  <c r="T4837" i="3"/>
  <c r="V4837" i="3" s="1"/>
  <c r="AP4836" i="3"/>
  <c r="AD4836" i="3"/>
  <c r="AR4836" i="3" s="1"/>
  <c r="AB4836" i="3"/>
  <c r="W4836" i="3"/>
  <c r="T4836" i="3"/>
  <c r="V4836" i="3" s="1"/>
  <c r="AP4835" i="3"/>
  <c r="AD4835" i="3"/>
  <c r="AR4835" i="3" s="1"/>
  <c r="AB4835" i="3"/>
  <c r="W4835" i="3"/>
  <c r="T4835" i="3"/>
  <c r="V4835" i="3" s="1"/>
  <c r="AP4834" i="3"/>
  <c r="AD4834" i="3"/>
  <c r="AR4834" i="3" s="1"/>
  <c r="AB4834" i="3"/>
  <c r="W4834" i="3"/>
  <c r="T4834" i="3"/>
  <c r="V4834" i="3" s="1"/>
  <c r="AP4833" i="3"/>
  <c r="AD4833" i="3"/>
  <c r="AR4833" i="3" s="1"/>
  <c r="AB4833" i="3"/>
  <c r="W4833" i="3"/>
  <c r="T4833" i="3"/>
  <c r="V4833" i="3" s="1"/>
  <c r="AP4832" i="3"/>
  <c r="AD4832" i="3"/>
  <c r="AR4832" i="3" s="1"/>
  <c r="AB4832" i="3"/>
  <c r="W4832" i="3"/>
  <c r="T4832" i="3"/>
  <c r="V4832" i="3" s="1"/>
  <c r="AP4831" i="3"/>
  <c r="AD4831" i="3"/>
  <c r="AR4831" i="3" s="1"/>
  <c r="AB4831" i="3"/>
  <c r="W4831" i="3"/>
  <c r="T4831" i="3"/>
  <c r="V4831" i="3" s="1"/>
  <c r="AP4830" i="3"/>
  <c r="AD4830" i="3"/>
  <c r="AR4830" i="3" s="1"/>
  <c r="AB4830" i="3"/>
  <c r="W4830" i="3"/>
  <c r="T4830" i="3"/>
  <c r="V4830" i="3" s="1"/>
  <c r="AP4829" i="3"/>
  <c r="AD4829" i="3"/>
  <c r="AR4829" i="3" s="1"/>
  <c r="AB4829" i="3"/>
  <c r="W4829" i="3"/>
  <c r="T4829" i="3"/>
  <c r="V4829" i="3" s="1"/>
  <c r="AP4828" i="3"/>
  <c r="AD4828" i="3"/>
  <c r="AR4828" i="3" s="1"/>
  <c r="AB4828" i="3"/>
  <c r="AS4828" i="3" s="1"/>
  <c r="W4828" i="3"/>
  <c r="T4828" i="3"/>
  <c r="V4828" i="3" s="1"/>
  <c r="AP4827" i="3"/>
  <c r="AD4827" i="3"/>
  <c r="AR4827" i="3" s="1"/>
  <c r="AB4827" i="3"/>
  <c r="W4827" i="3"/>
  <c r="T4827" i="3"/>
  <c r="V4827" i="3" s="1"/>
  <c r="AP4826" i="3"/>
  <c r="AD4826" i="3"/>
  <c r="AR4826" i="3" s="1"/>
  <c r="AB4826" i="3"/>
  <c r="W4826" i="3"/>
  <c r="T4826" i="3"/>
  <c r="V4826" i="3" s="1"/>
  <c r="AP4825" i="3"/>
  <c r="AD4825" i="3"/>
  <c r="AR4825" i="3" s="1"/>
  <c r="AB4825" i="3"/>
  <c r="W4825" i="3"/>
  <c r="T4825" i="3"/>
  <c r="V4825" i="3" s="1"/>
  <c r="AP4824" i="3"/>
  <c r="AD4824" i="3"/>
  <c r="AR4824" i="3" s="1"/>
  <c r="AB4824" i="3"/>
  <c r="W4824" i="3"/>
  <c r="T4824" i="3"/>
  <c r="V4824" i="3" s="1"/>
  <c r="AP4823" i="3"/>
  <c r="AD4823" i="3"/>
  <c r="AR4823" i="3" s="1"/>
  <c r="AB4823" i="3"/>
  <c r="W4823" i="3"/>
  <c r="T4823" i="3"/>
  <c r="V4823" i="3" s="1"/>
  <c r="AP4822" i="3"/>
  <c r="AD4822" i="3"/>
  <c r="AR4822" i="3" s="1"/>
  <c r="AB4822" i="3"/>
  <c r="W4822" i="3"/>
  <c r="T4822" i="3"/>
  <c r="V4822" i="3" s="1"/>
  <c r="AP4821" i="3"/>
  <c r="AD4821" i="3"/>
  <c r="AR4821" i="3" s="1"/>
  <c r="AB4821" i="3"/>
  <c r="W4821" i="3"/>
  <c r="T4821" i="3"/>
  <c r="V4821" i="3" s="1"/>
  <c r="AP4820" i="3"/>
  <c r="AD4820" i="3"/>
  <c r="AR4820" i="3" s="1"/>
  <c r="AB4820" i="3"/>
  <c r="W4820" i="3"/>
  <c r="T4820" i="3"/>
  <c r="V4820" i="3" s="1"/>
  <c r="AP4819" i="3"/>
  <c r="AD4819" i="3"/>
  <c r="AR4819" i="3" s="1"/>
  <c r="AB4819" i="3"/>
  <c r="W4819" i="3"/>
  <c r="T4819" i="3"/>
  <c r="V4819" i="3" s="1"/>
  <c r="AP4818" i="3"/>
  <c r="AD4818" i="3"/>
  <c r="AR4818" i="3" s="1"/>
  <c r="AB4818" i="3"/>
  <c r="W4818" i="3"/>
  <c r="T4818" i="3"/>
  <c r="V4818" i="3" s="1"/>
  <c r="AP4817" i="3"/>
  <c r="AD4817" i="3"/>
  <c r="AR4817" i="3" s="1"/>
  <c r="AB4817" i="3"/>
  <c r="W4817" i="3"/>
  <c r="T4817" i="3"/>
  <c r="V4817" i="3" s="1"/>
  <c r="AP4816" i="3"/>
  <c r="AD4816" i="3"/>
  <c r="AR4816" i="3" s="1"/>
  <c r="AB4816" i="3"/>
  <c r="W4816" i="3"/>
  <c r="T4816" i="3"/>
  <c r="V4816" i="3" s="1"/>
  <c r="AP4815" i="3"/>
  <c r="AD4815" i="3"/>
  <c r="AR4815" i="3" s="1"/>
  <c r="AB4815" i="3"/>
  <c r="W4815" i="3"/>
  <c r="T4815" i="3"/>
  <c r="V4815" i="3" s="1"/>
  <c r="AP4814" i="3"/>
  <c r="AD4814" i="3"/>
  <c r="AR4814" i="3" s="1"/>
  <c r="AB4814" i="3"/>
  <c r="W4814" i="3"/>
  <c r="T4814" i="3"/>
  <c r="V4814" i="3" s="1"/>
  <c r="AP4813" i="3"/>
  <c r="AD4813" i="3"/>
  <c r="AR4813" i="3" s="1"/>
  <c r="AB4813" i="3"/>
  <c r="W4813" i="3"/>
  <c r="T4813" i="3"/>
  <c r="V4813" i="3" s="1"/>
  <c r="AP4812" i="3"/>
  <c r="AD4812" i="3"/>
  <c r="AR4812" i="3" s="1"/>
  <c r="AB4812" i="3"/>
  <c r="W4812" i="3"/>
  <c r="T4812" i="3"/>
  <c r="V4812" i="3" s="1"/>
  <c r="AP4811" i="3"/>
  <c r="AD4811" i="3"/>
  <c r="AR4811" i="3" s="1"/>
  <c r="AB4811" i="3"/>
  <c r="W4811" i="3"/>
  <c r="T4811" i="3"/>
  <c r="V4811" i="3" s="1"/>
  <c r="AP4810" i="3"/>
  <c r="AD4810" i="3"/>
  <c r="AR4810" i="3" s="1"/>
  <c r="AB4810" i="3"/>
  <c r="W4810" i="3"/>
  <c r="T4810" i="3"/>
  <c r="V4810" i="3" s="1"/>
  <c r="AP4809" i="3"/>
  <c r="AD4809" i="3"/>
  <c r="AR4809" i="3" s="1"/>
  <c r="AB4809" i="3"/>
  <c r="W4809" i="3"/>
  <c r="T4809" i="3"/>
  <c r="V4809" i="3" s="1"/>
  <c r="AP4808" i="3"/>
  <c r="AD4808" i="3"/>
  <c r="AR4808" i="3" s="1"/>
  <c r="AB4808" i="3"/>
  <c r="W4808" i="3"/>
  <c r="T4808" i="3"/>
  <c r="V4808" i="3" s="1"/>
  <c r="AP4807" i="3"/>
  <c r="AD4807" i="3"/>
  <c r="AR4807" i="3" s="1"/>
  <c r="AB4807" i="3"/>
  <c r="W4807" i="3"/>
  <c r="T4807" i="3"/>
  <c r="V4807" i="3" s="1"/>
  <c r="AP4806" i="3"/>
  <c r="AD4806" i="3"/>
  <c r="AR4806" i="3" s="1"/>
  <c r="AB4806" i="3"/>
  <c r="W4806" i="3"/>
  <c r="T4806" i="3"/>
  <c r="V4806" i="3" s="1"/>
  <c r="AP4805" i="3"/>
  <c r="AD4805" i="3"/>
  <c r="AR4805" i="3" s="1"/>
  <c r="AB4805" i="3"/>
  <c r="W4805" i="3"/>
  <c r="T4805" i="3"/>
  <c r="V4805" i="3" s="1"/>
  <c r="AP4804" i="3"/>
  <c r="AD4804" i="3"/>
  <c r="AR4804" i="3" s="1"/>
  <c r="AB4804" i="3"/>
  <c r="W4804" i="3"/>
  <c r="T4804" i="3"/>
  <c r="V4804" i="3" s="1"/>
  <c r="AP4803" i="3"/>
  <c r="AD4803" i="3"/>
  <c r="AR4803" i="3" s="1"/>
  <c r="AB4803" i="3"/>
  <c r="W4803" i="3"/>
  <c r="T4803" i="3"/>
  <c r="V4803" i="3" s="1"/>
  <c r="AP4802" i="3"/>
  <c r="AD4802" i="3"/>
  <c r="AR4802" i="3" s="1"/>
  <c r="AB4802" i="3"/>
  <c r="W4802" i="3"/>
  <c r="T4802" i="3"/>
  <c r="V4802" i="3" s="1"/>
  <c r="AP4801" i="3"/>
  <c r="AD4801" i="3"/>
  <c r="AR4801" i="3" s="1"/>
  <c r="AB4801" i="3"/>
  <c r="W4801" i="3"/>
  <c r="T4801" i="3"/>
  <c r="V4801" i="3" s="1"/>
  <c r="AP4800" i="3"/>
  <c r="AD4800" i="3"/>
  <c r="AR4800" i="3" s="1"/>
  <c r="AB4800" i="3"/>
  <c r="W4800" i="3"/>
  <c r="T4800" i="3"/>
  <c r="V4800" i="3" s="1"/>
  <c r="AP4799" i="3"/>
  <c r="AD4799" i="3"/>
  <c r="AR4799" i="3" s="1"/>
  <c r="AB4799" i="3"/>
  <c r="W4799" i="3"/>
  <c r="T4799" i="3"/>
  <c r="V4799" i="3" s="1"/>
  <c r="AP4798" i="3"/>
  <c r="AD4798" i="3"/>
  <c r="AR4798" i="3" s="1"/>
  <c r="AB4798" i="3"/>
  <c r="W4798" i="3"/>
  <c r="T4798" i="3"/>
  <c r="V4798" i="3" s="1"/>
  <c r="AP4797" i="3"/>
  <c r="AD4797" i="3"/>
  <c r="AR4797" i="3" s="1"/>
  <c r="AB4797" i="3"/>
  <c r="W4797" i="3"/>
  <c r="T4797" i="3"/>
  <c r="V4797" i="3" s="1"/>
  <c r="AP4796" i="3"/>
  <c r="AD4796" i="3"/>
  <c r="AR4796" i="3" s="1"/>
  <c r="AB4796" i="3"/>
  <c r="W4796" i="3"/>
  <c r="T4796" i="3"/>
  <c r="V4796" i="3" s="1"/>
  <c r="AP4795" i="3"/>
  <c r="AD4795" i="3"/>
  <c r="AR4795" i="3" s="1"/>
  <c r="AB4795" i="3"/>
  <c r="W4795" i="3"/>
  <c r="T4795" i="3"/>
  <c r="V4795" i="3" s="1"/>
  <c r="AP4794" i="3"/>
  <c r="AD4794" i="3"/>
  <c r="AR4794" i="3" s="1"/>
  <c r="AB4794" i="3"/>
  <c r="W4794" i="3"/>
  <c r="T4794" i="3"/>
  <c r="V4794" i="3" s="1"/>
  <c r="AP4793" i="3"/>
  <c r="AD4793" i="3"/>
  <c r="AR4793" i="3" s="1"/>
  <c r="AB4793" i="3"/>
  <c r="W4793" i="3"/>
  <c r="T4793" i="3"/>
  <c r="V4793" i="3" s="1"/>
  <c r="AP4792" i="3"/>
  <c r="AD4792" i="3"/>
  <c r="AR4792" i="3" s="1"/>
  <c r="AB4792" i="3"/>
  <c r="W4792" i="3"/>
  <c r="T4792" i="3"/>
  <c r="V4792" i="3" s="1"/>
  <c r="AP4791" i="3"/>
  <c r="AD4791" i="3"/>
  <c r="AR4791" i="3" s="1"/>
  <c r="AB4791" i="3"/>
  <c r="W4791" i="3"/>
  <c r="T4791" i="3"/>
  <c r="V4791" i="3" s="1"/>
  <c r="AP4790" i="3"/>
  <c r="AD4790" i="3"/>
  <c r="AR4790" i="3" s="1"/>
  <c r="AB4790" i="3"/>
  <c r="W4790" i="3"/>
  <c r="T4790" i="3"/>
  <c r="V4790" i="3" s="1"/>
  <c r="AP4789" i="3"/>
  <c r="AD4789" i="3"/>
  <c r="AR4789" i="3" s="1"/>
  <c r="AB4789" i="3"/>
  <c r="W4789" i="3"/>
  <c r="T4789" i="3"/>
  <c r="V4789" i="3" s="1"/>
  <c r="AP4788" i="3"/>
  <c r="AD4788" i="3"/>
  <c r="AR4788" i="3" s="1"/>
  <c r="AB4788" i="3"/>
  <c r="W4788" i="3"/>
  <c r="T4788" i="3"/>
  <c r="V4788" i="3" s="1"/>
  <c r="AP4787" i="3"/>
  <c r="AD4787" i="3"/>
  <c r="AR4787" i="3" s="1"/>
  <c r="AB4787" i="3"/>
  <c r="W4787" i="3"/>
  <c r="T4787" i="3"/>
  <c r="V4787" i="3" s="1"/>
  <c r="AP4786" i="3"/>
  <c r="AD4786" i="3"/>
  <c r="AR4786" i="3" s="1"/>
  <c r="AB4786" i="3"/>
  <c r="W4786" i="3"/>
  <c r="T4786" i="3"/>
  <c r="V4786" i="3" s="1"/>
  <c r="AP4785" i="3"/>
  <c r="AD4785" i="3"/>
  <c r="AR4785" i="3" s="1"/>
  <c r="AB4785" i="3"/>
  <c r="W4785" i="3"/>
  <c r="T4785" i="3"/>
  <c r="V4785" i="3" s="1"/>
  <c r="AP4784" i="3"/>
  <c r="AD4784" i="3"/>
  <c r="AR4784" i="3" s="1"/>
  <c r="AB4784" i="3"/>
  <c r="W4784" i="3"/>
  <c r="T4784" i="3"/>
  <c r="V4784" i="3" s="1"/>
  <c r="AP4783" i="3"/>
  <c r="AD4783" i="3"/>
  <c r="AR4783" i="3" s="1"/>
  <c r="AB4783" i="3"/>
  <c r="W4783" i="3"/>
  <c r="T4783" i="3"/>
  <c r="V4783" i="3" s="1"/>
  <c r="AP4782" i="3"/>
  <c r="AD4782" i="3"/>
  <c r="AR4782" i="3" s="1"/>
  <c r="AB4782" i="3"/>
  <c r="W4782" i="3"/>
  <c r="T4782" i="3"/>
  <c r="V4782" i="3" s="1"/>
  <c r="AP4781" i="3"/>
  <c r="AD4781" i="3"/>
  <c r="AR4781" i="3" s="1"/>
  <c r="AB4781" i="3"/>
  <c r="W4781" i="3"/>
  <c r="T4781" i="3"/>
  <c r="V4781" i="3" s="1"/>
  <c r="AP4780" i="3"/>
  <c r="AD4780" i="3"/>
  <c r="AR4780" i="3" s="1"/>
  <c r="AB4780" i="3"/>
  <c r="W4780" i="3"/>
  <c r="T4780" i="3"/>
  <c r="V4780" i="3" s="1"/>
  <c r="AP4779" i="3"/>
  <c r="AD4779" i="3"/>
  <c r="AR4779" i="3" s="1"/>
  <c r="AB4779" i="3"/>
  <c r="W4779" i="3"/>
  <c r="T4779" i="3"/>
  <c r="V4779" i="3" s="1"/>
  <c r="AP4778" i="3"/>
  <c r="AD4778" i="3"/>
  <c r="AR4778" i="3" s="1"/>
  <c r="AB4778" i="3"/>
  <c r="AS4778" i="3" s="1"/>
  <c r="W4778" i="3"/>
  <c r="T4778" i="3"/>
  <c r="V4778" i="3" s="1"/>
  <c r="AP4777" i="3"/>
  <c r="AD4777" i="3"/>
  <c r="AR4777" i="3" s="1"/>
  <c r="AB4777" i="3"/>
  <c r="W4777" i="3"/>
  <c r="T4777" i="3"/>
  <c r="V4777" i="3" s="1"/>
  <c r="AP4776" i="3"/>
  <c r="AD4776" i="3"/>
  <c r="AR4776" i="3" s="1"/>
  <c r="AB4776" i="3"/>
  <c r="W4776" i="3"/>
  <c r="T4776" i="3"/>
  <c r="V4776" i="3" s="1"/>
  <c r="AP4775" i="3"/>
  <c r="AD4775" i="3"/>
  <c r="AR4775" i="3" s="1"/>
  <c r="AB4775" i="3"/>
  <c r="W4775" i="3"/>
  <c r="T4775" i="3"/>
  <c r="V4775" i="3" s="1"/>
  <c r="AP4774" i="3"/>
  <c r="AD4774" i="3"/>
  <c r="AR4774" i="3" s="1"/>
  <c r="AB4774" i="3"/>
  <c r="AS4774" i="3" s="1"/>
  <c r="W4774" i="3"/>
  <c r="T4774" i="3"/>
  <c r="V4774" i="3" s="1"/>
  <c r="AP4773" i="3"/>
  <c r="AD4773" i="3"/>
  <c r="AR4773" i="3" s="1"/>
  <c r="AB4773" i="3"/>
  <c r="W4773" i="3"/>
  <c r="T4773" i="3"/>
  <c r="V4773" i="3" s="1"/>
  <c r="AP4772" i="3"/>
  <c r="AD4772" i="3"/>
  <c r="AR4772" i="3" s="1"/>
  <c r="AB4772" i="3"/>
  <c r="W4772" i="3"/>
  <c r="T4772" i="3"/>
  <c r="V4772" i="3" s="1"/>
  <c r="AP4771" i="3"/>
  <c r="AD4771" i="3"/>
  <c r="AR4771" i="3" s="1"/>
  <c r="AB4771" i="3"/>
  <c r="W4771" i="3"/>
  <c r="T4771" i="3"/>
  <c r="V4771" i="3" s="1"/>
  <c r="AP4770" i="3"/>
  <c r="AD4770" i="3"/>
  <c r="AR4770" i="3" s="1"/>
  <c r="AB4770" i="3"/>
  <c r="W4770" i="3"/>
  <c r="T4770" i="3"/>
  <c r="V4770" i="3" s="1"/>
  <c r="AP4769" i="3"/>
  <c r="AD4769" i="3"/>
  <c r="AR4769" i="3" s="1"/>
  <c r="AB4769" i="3"/>
  <c r="W4769" i="3"/>
  <c r="T4769" i="3"/>
  <c r="V4769" i="3" s="1"/>
  <c r="AP4768" i="3"/>
  <c r="AD4768" i="3"/>
  <c r="AR4768" i="3" s="1"/>
  <c r="AB4768" i="3"/>
  <c r="W4768" i="3"/>
  <c r="T4768" i="3"/>
  <c r="V4768" i="3" s="1"/>
  <c r="AP4767" i="3"/>
  <c r="AD4767" i="3"/>
  <c r="AR4767" i="3" s="1"/>
  <c r="AB4767" i="3"/>
  <c r="W4767" i="3"/>
  <c r="T4767" i="3"/>
  <c r="V4767" i="3" s="1"/>
  <c r="AP4766" i="3"/>
  <c r="AD4766" i="3"/>
  <c r="AR4766" i="3" s="1"/>
  <c r="AB4766" i="3"/>
  <c r="W4766" i="3"/>
  <c r="T4766" i="3"/>
  <c r="V4766" i="3" s="1"/>
  <c r="AP4765" i="3"/>
  <c r="AD4765" i="3"/>
  <c r="AR4765" i="3" s="1"/>
  <c r="AB4765" i="3"/>
  <c r="W4765" i="3"/>
  <c r="T4765" i="3"/>
  <c r="V4765" i="3" s="1"/>
  <c r="AP4764" i="3"/>
  <c r="AD4764" i="3"/>
  <c r="AR4764" i="3" s="1"/>
  <c r="AB4764" i="3"/>
  <c r="W4764" i="3"/>
  <c r="T4764" i="3"/>
  <c r="V4764" i="3" s="1"/>
  <c r="AP4763" i="3"/>
  <c r="AD4763" i="3"/>
  <c r="AR4763" i="3" s="1"/>
  <c r="AB4763" i="3"/>
  <c r="W4763" i="3"/>
  <c r="T4763" i="3"/>
  <c r="V4763" i="3" s="1"/>
  <c r="AP4762" i="3"/>
  <c r="AD4762" i="3"/>
  <c r="AR4762" i="3" s="1"/>
  <c r="AB4762" i="3"/>
  <c r="W4762" i="3"/>
  <c r="T4762" i="3"/>
  <c r="V4762" i="3" s="1"/>
  <c r="AP4761" i="3"/>
  <c r="AD4761" i="3"/>
  <c r="AR4761" i="3" s="1"/>
  <c r="AB4761" i="3"/>
  <c r="W4761" i="3"/>
  <c r="T4761" i="3"/>
  <c r="V4761" i="3" s="1"/>
  <c r="AP4760" i="3"/>
  <c r="AD4760" i="3"/>
  <c r="AR4760" i="3" s="1"/>
  <c r="AB4760" i="3"/>
  <c r="W4760" i="3"/>
  <c r="T4760" i="3"/>
  <c r="V4760" i="3" s="1"/>
  <c r="AP4759" i="3"/>
  <c r="AD4759" i="3"/>
  <c r="AR4759" i="3" s="1"/>
  <c r="AB4759" i="3"/>
  <c r="W4759" i="3"/>
  <c r="T4759" i="3"/>
  <c r="V4759" i="3" s="1"/>
  <c r="AP4758" i="3"/>
  <c r="AD4758" i="3"/>
  <c r="AR4758" i="3" s="1"/>
  <c r="AB4758" i="3"/>
  <c r="W4758" i="3"/>
  <c r="T4758" i="3"/>
  <c r="V4758" i="3" s="1"/>
  <c r="AP4757" i="3"/>
  <c r="AD4757" i="3"/>
  <c r="AR4757" i="3" s="1"/>
  <c r="AB4757" i="3"/>
  <c r="W4757" i="3"/>
  <c r="T4757" i="3"/>
  <c r="V4757" i="3" s="1"/>
  <c r="AP4756" i="3"/>
  <c r="AD4756" i="3"/>
  <c r="AR4756" i="3" s="1"/>
  <c r="AB4756" i="3"/>
  <c r="W4756" i="3"/>
  <c r="T4756" i="3"/>
  <c r="V4756" i="3" s="1"/>
  <c r="AP4755" i="3"/>
  <c r="AD4755" i="3"/>
  <c r="AR4755" i="3" s="1"/>
  <c r="AB4755" i="3"/>
  <c r="W4755" i="3"/>
  <c r="T4755" i="3"/>
  <c r="V4755" i="3" s="1"/>
  <c r="AP4754" i="3"/>
  <c r="AD4754" i="3"/>
  <c r="AR4754" i="3" s="1"/>
  <c r="AB4754" i="3"/>
  <c r="W4754" i="3"/>
  <c r="T4754" i="3"/>
  <c r="V4754" i="3" s="1"/>
  <c r="AP4753" i="3"/>
  <c r="AD4753" i="3"/>
  <c r="AR4753" i="3" s="1"/>
  <c r="AB4753" i="3"/>
  <c r="W4753" i="3"/>
  <c r="T4753" i="3"/>
  <c r="V4753" i="3" s="1"/>
  <c r="AP4752" i="3"/>
  <c r="AD4752" i="3"/>
  <c r="AR4752" i="3" s="1"/>
  <c r="AB4752" i="3"/>
  <c r="AS4752" i="3" s="1"/>
  <c r="W4752" i="3"/>
  <c r="T4752" i="3"/>
  <c r="V4752" i="3" s="1"/>
  <c r="AP4751" i="3"/>
  <c r="AD4751" i="3"/>
  <c r="AR4751" i="3" s="1"/>
  <c r="AB4751" i="3"/>
  <c r="W4751" i="3"/>
  <c r="T4751" i="3"/>
  <c r="V4751" i="3" s="1"/>
  <c r="AP4750" i="3"/>
  <c r="AD4750" i="3"/>
  <c r="AR4750" i="3" s="1"/>
  <c r="AB4750" i="3"/>
  <c r="W4750" i="3"/>
  <c r="T4750" i="3"/>
  <c r="V4750" i="3" s="1"/>
  <c r="AP4749" i="3"/>
  <c r="AD4749" i="3"/>
  <c r="AR4749" i="3" s="1"/>
  <c r="AB4749" i="3"/>
  <c r="W4749" i="3"/>
  <c r="T4749" i="3"/>
  <c r="V4749" i="3" s="1"/>
  <c r="AP4748" i="3"/>
  <c r="AD4748" i="3"/>
  <c r="AR4748" i="3" s="1"/>
  <c r="AB4748" i="3"/>
  <c r="W4748" i="3"/>
  <c r="T4748" i="3"/>
  <c r="V4748" i="3" s="1"/>
  <c r="AP4747" i="3"/>
  <c r="AD4747" i="3"/>
  <c r="AR4747" i="3" s="1"/>
  <c r="AB4747" i="3"/>
  <c r="W4747" i="3"/>
  <c r="T4747" i="3"/>
  <c r="V4747" i="3" s="1"/>
  <c r="AP4746" i="3"/>
  <c r="AD4746" i="3"/>
  <c r="AR4746" i="3" s="1"/>
  <c r="AB4746" i="3"/>
  <c r="W4746" i="3"/>
  <c r="T4746" i="3"/>
  <c r="V4746" i="3" s="1"/>
  <c r="AP4745" i="3"/>
  <c r="AD4745" i="3"/>
  <c r="AR4745" i="3" s="1"/>
  <c r="AB4745" i="3"/>
  <c r="W4745" i="3"/>
  <c r="T4745" i="3"/>
  <c r="V4745" i="3" s="1"/>
  <c r="AP4744" i="3"/>
  <c r="AD4744" i="3"/>
  <c r="AR4744" i="3" s="1"/>
  <c r="AB4744" i="3"/>
  <c r="W4744" i="3"/>
  <c r="T4744" i="3"/>
  <c r="V4744" i="3" s="1"/>
  <c r="AP4743" i="3"/>
  <c r="AD4743" i="3"/>
  <c r="AR4743" i="3" s="1"/>
  <c r="AB4743" i="3"/>
  <c r="W4743" i="3"/>
  <c r="T4743" i="3"/>
  <c r="V4743" i="3" s="1"/>
  <c r="AP4742" i="3"/>
  <c r="AD4742" i="3"/>
  <c r="AR4742" i="3" s="1"/>
  <c r="AB4742" i="3"/>
  <c r="W4742" i="3"/>
  <c r="T4742" i="3"/>
  <c r="V4742" i="3" s="1"/>
  <c r="AP4741" i="3"/>
  <c r="AD4741" i="3"/>
  <c r="AR4741" i="3" s="1"/>
  <c r="AB4741" i="3"/>
  <c r="W4741" i="3"/>
  <c r="T4741" i="3"/>
  <c r="V4741" i="3" s="1"/>
  <c r="AP4740" i="3"/>
  <c r="AD4740" i="3"/>
  <c r="AR4740" i="3" s="1"/>
  <c r="AB4740" i="3"/>
  <c r="W4740" i="3"/>
  <c r="T4740" i="3"/>
  <c r="V4740" i="3" s="1"/>
  <c r="AP4739" i="3"/>
  <c r="AD4739" i="3"/>
  <c r="AR4739" i="3" s="1"/>
  <c r="AB4739" i="3"/>
  <c r="W4739" i="3"/>
  <c r="T4739" i="3"/>
  <c r="V4739" i="3" s="1"/>
  <c r="AP4738" i="3"/>
  <c r="AD4738" i="3"/>
  <c r="AR4738" i="3" s="1"/>
  <c r="AB4738" i="3"/>
  <c r="W4738" i="3"/>
  <c r="T4738" i="3"/>
  <c r="V4738" i="3" s="1"/>
  <c r="AP4737" i="3"/>
  <c r="AD4737" i="3"/>
  <c r="AR4737" i="3" s="1"/>
  <c r="AB4737" i="3"/>
  <c r="W4737" i="3"/>
  <c r="T4737" i="3"/>
  <c r="V4737" i="3" s="1"/>
  <c r="AP4736" i="3"/>
  <c r="AD4736" i="3"/>
  <c r="AR4736" i="3" s="1"/>
  <c r="AB4736" i="3"/>
  <c r="W4736" i="3"/>
  <c r="T4736" i="3"/>
  <c r="V4736" i="3" s="1"/>
  <c r="AP4735" i="3"/>
  <c r="AD4735" i="3"/>
  <c r="AR4735" i="3" s="1"/>
  <c r="AB4735" i="3"/>
  <c r="W4735" i="3"/>
  <c r="T4735" i="3"/>
  <c r="V4735" i="3" s="1"/>
  <c r="AP4734" i="3"/>
  <c r="AD4734" i="3"/>
  <c r="AR4734" i="3" s="1"/>
  <c r="AB4734" i="3"/>
  <c r="W4734" i="3"/>
  <c r="T4734" i="3"/>
  <c r="V4734" i="3" s="1"/>
  <c r="AP4733" i="3"/>
  <c r="AD4733" i="3"/>
  <c r="AR4733" i="3" s="1"/>
  <c r="AB4733" i="3"/>
  <c r="W4733" i="3"/>
  <c r="T4733" i="3"/>
  <c r="V4733" i="3" s="1"/>
  <c r="AP4732" i="3"/>
  <c r="AD4732" i="3"/>
  <c r="AR4732" i="3" s="1"/>
  <c r="AB4732" i="3"/>
  <c r="W4732" i="3"/>
  <c r="T4732" i="3"/>
  <c r="V4732" i="3" s="1"/>
  <c r="AP4731" i="3"/>
  <c r="AD4731" i="3"/>
  <c r="AR4731" i="3" s="1"/>
  <c r="AB4731" i="3"/>
  <c r="W4731" i="3"/>
  <c r="T4731" i="3"/>
  <c r="V4731" i="3" s="1"/>
  <c r="AP4730" i="3"/>
  <c r="AD4730" i="3"/>
  <c r="AR4730" i="3" s="1"/>
  <c r="AB4730" i="3"/>
  <c r="W4730" i="3"/>
  <c r="T4730" i="3"/>
  <c r="V4730" i="3" s="1"/>
  <c r="AP4729" i="3"/>
  <c r="AD4729" i="3"/>
  <c r="AR4729" i="3" s="1"/>
  <c r="AB4729" i="3"/>
  <c r="AS4729" i="3" s="1"/>
  <c r="W4729" i="3"/>
  <c r="T4729" i="3"/>
  <c r="V4729" i="3" s="1"/>
  <c r="AP4728" i="3"/>
  <c r="AD4728" i="3"/>
  <c r="AR4728" i="3" s="1"/>
  <c r="AB4728" i="3"/>
  <c r="AS4728" i="3" s="1"/>
  <c r="W4728" i="3"/>
  <c r="T4728" i="3"/>
  <c r="V4728" i="3" s="1"/>
  <c r="AP4727" i="3"/>
  <c r="AD4727" i="3"/>
  <c r="AR4727" i="3" s="1"/>
  <c r="AB4727" i="3"/>
  <c r="W4727" i="3"/>
  <c r="T4727" i="3"/>
  <c r="V4727" i="3" s="1"/>
  <c r="AP4726" i="3"/>
  <c r="AD4726" i="3"/>
  <c r="AR4726" i="3" s="1"/>
  <c r="AB4726" i="3"/>
  <c r="W4726" i="3"/>
  <c r="T4726" i="3"/>
  <c r="V4726" i="3" s="1"/>
  <c r="AP4725" i="3"/>
  <c r="AD4725" i="3"/>
  <c r="AR4725" i="3" s="1"/>
  <c r="AB4725" i="3"/>
  <c r="W4725" i="3"/>
  <c r="T4725" i="3"/>
  <c r="V4725" i="3" s="1"/>
  <c r="AP4724" i="3"/>
  <c r="AD4724" i="3"/>
  <c r="AR4724" i="3" s="1"/>
  <c r="AB4724" i="3"/>
  <c r="W4724" i="3"/>
  <c r="T4724" i="3"/>
  <c r="V4724" i="3" s="1"/>
  <c r="AP4723" i="3"/>
  <c r="AD4723" i="3"/>
  <c r="AR4723" i="3" s="1"/>
  <c r="AB4723" i="3"/>
  <c r="W4723" i="3"/>
  <c r="T4723" i="3"/>
  <c r="V4723" i="3" s="1"/>
  <c r="AP4722" i="3"/>
  <c r="AD4722" i="3"/>
  <c r="AR4722" i="3" s="1"/>
  <c r="AB4722" i="3"/>
  <c r="W4722" i="3"/>
  <c r="T4722" i="3"/>
  <c r="V4722" i="3" s="1"/>
  <c r="AP4721" i="3"/>
  <c r="AD4721" i="3"/>
  <c r="AR4721" i="3" s="1"/>
  <c r="AB4721" i="3"/>
  <c r="W4721" i="3"/>
  <c r="T4721" i="3"/>
  <c r="V4721" i="3" s="1"/>
  <c r="AP4720" i="3"/>
  <c r="AD4720" i="3"/>
  <c r="AR4720" i="3" s="1"/>
  <c r="AB4720" i="3"/>
  <c r="W4720" i="3"/>
  <c r="T4720" i="3"/>
  <c r="V4720" i="3" s="1"/>
  <c r="AP4719" i="3"/>
  <c r="AD4719" i="3"/>
  <c r="AR4719" i="3" s="1"/>
  <c r="AB4719" i="3"/>
  <c r="W4719" i="3"/>
  <c r="T4719" i="3"/>
  <c r="V4719" i="3" s="1"/>
  <c r="AP4718" i="3"/>
  <c r="AD4718" i="3"/>
  <c r="AR4718" i="3" s="1"/>
  <c r="AB4718" i="3"/>
  <c r="W4718" i="3"/>
  <c r="T4718" i="3"/>
  <c r="V4718" i="3" s="1"/>
  <c r="AP4717" i="3"/>
  <c r="AD4717" i="3"/>
  <c r="AR4717" i="3" s="1"/>
  <c r="AB4717" i="3"/>
  <c r="W4717" i="3"/>
  <c r="T4717" i="3"/>
  <c r="V4717" i="3" s="1"/>
  <c r="AP4716" i="3"/>
  <c r="AD4716" i="3"/>
  <c r="AR4716" i="3" s="1"/>
  <c r="AB4716" i="3"/>
  <c r="W4716" i="3"/>
  <c r="T4716" i="3"/>
  <c r="V4716" i="3" s="1"/>
  <c r="AP4715" i="3"/>
  <c r="AD4715" i="3"/>
  <c r="AR4715" i="3" s="1"/>
  <c r="AB4715" i="3"/>
  <c r="W4715" i="3"/>
  <c r="T4715" i="3"/>
  <c r="V4715" i="3" s="1"/>
  <c r="AP4714" i="3"/>
  <c r="AD4714" i="3"/>
  <c r="AR4714" i="3" s="1"/>
  <c r="AB4714" i="3"/>
  <c r="W4714" i="3"/>
  <c r="T4714" i="3"/>
  <c r="V4714" i="3" s="1"/>
  <c r="AP4713" i="3"/>
  <c r="AD4713" i="3"/>
  <c r="AR4713" i="3" s="1"/>
  <c r="AB4713" i="3"/>
  <c r="W4713" i="3"/>
  <c r="T4713" i="3"/>
  <c r="V4713" i="3" s="1"/>
  <c r="AP4712" i="3"/>
  <c r="AD4712" i="3"/>
  <c r="AR4712" i="3" s="1"/>
  <c r="AB4712" i="3"/>
  <c r="W4712" i="3"/>
  <c r="T4712" i="3"/>
  <c r="V4712" i="3" s="1"/>
  <c r="AP4711" i="3"/>
  <c r="AD4711" i="3"/>
  <c r="AR4711" i="3" s="1"/>
  <c r="AB4711" i="3"/>
  <c r="W4711" i="3"/>
  <c r="T4711" i="3"/>
  <c r="V4711" i="3" s="1"/>
  <c r="AP4710" i="3"/>
  <c r="AD4710" i="3"/>
  <c r="AR4710" i="3" s="1"/>
  <c r="AB4710" i="3"/>
  <c r="AS4710" i="3" s="1"/>
  <c r="W4710" i="3"/>
  <c r="T4710" i="3"/>
  <c r="V4710" i="3" s="1"/>
  <c r="AP4709" i="3"/>
  <c r="AD4709" i="3"/>
  <c r="AR4709" i="3" s="1"/>
  <c r="AB4709" i="3"/>
  <c r="W4709" i="3"/>
  <c r="T4709" i="3"/>
  <c r="V4709" i="3" s="1"/>
  <c r="AP4708" i="3"/>
  <c r="AD4708" i="3"/>
  <c r="AR4708" i="3" s="1"/>
  <c r="AB4708" i="3"/>
  <c r="W4708" i="3"/>
  <c r="T4708" i="3"/>
  <c r="V4708" i="3" s="1"/>
  <c r="AP4707" i="3"/>
  <c r="AD4707" i="3"/>
  <c r="AR4707" i="3" s="1"/>
  <c r="AB4707" i="3"/>
  <c r="W4707" i="3"/>
  <c r="T4707" i="3"/>
  <c r="V4707" i="3" s="1"/>
  <c r="AP4706" i="3"/>
  <c r="AD4706" i="3"/>
  <c r="AR4706" i="3" s="1"/>
  <c r="AB4706" i="3"/>
  <c r="W4706" i="3"/>
  <c r="T4706" i="3"/>
  <c r="V4706" i="3" s="1"/>
  <c r="AP4705" i="3"/>
  <c r="AD4705" i="3"/>
  <c r="AR4705" i="3" s="1"/>
  <c r="AB4705" i="3"/>
  <c r="W4705" i="3"/>
  <c r="T4705" i="3"/>
  <c r="V4705" i="3" s="1"/>
  <c r="AP4704" i="3"/>
  <c r="AD4704" i="3"/>
  <c r="AR4704" i="3" s="1"/>
  <c r="AB4704" i="3"/>
  <c r="W4704" i="3"/>
  <c r="T4704" i="3"/>
  <c r="V4704" i="3" s="1"/>
  <c r="AP4703" i="3"/>
  <c r="AD4703" i="3"/>
  <c r="AR4703" i="3" s="1"/>
  <c r="AB4703" i="3"/>
  <c r="W4703" i="3"/>
  <c r="T4703" i="3"/>
  <c r="V4703" i="3" s="1"/>
  <c r="AP4702" i="3"/>
  <c r="AD4702" i="3"/>
  <c r="AR4702" i="3" s="1"/>
  <c r="AB4702" i="3"/>
  <c r="W4702" i="3"/>
  <c r="T4702" i="3"/>
  <c r="V4702" i="3" s="1"/>
  <c r="AP4701" i="3"/>
  <c r="AD4701" i="3"/>
  <c r="AR4701" i="3" s="1"/>
  <c r="AB4701" i="3"/>
  <c r="W4701" i="3"/>
  <c r="T4701" i="3"/>
  <c r="V4701" i="3" s="1"/>
  <c r="AP4700" i="3"/>
  <c r="AD4700" i="3"/>
  <c r="AR4700" i="3" s="1"/>
  <c r="AB4700" i="3"/>
  <c r="W4700" i="3"/>
  <c r="T4700" i="3"/>
  <c r="V4700" i="3" s="1"/>
  <c r="AP4699" i="3"/>
  <c r="AD4699" i="3"/>
  <c r="AR4699" i="3" s="1"/>
  <c r="AB4699" i="3"/>
  <c r="W4699" i="3"/>
  <c r="T4699" i="3"/>
  <c r="V4699" i="3" s="1"/>
  <c r="AP4698" i="3"/>
  <c r="AD4698" i="3"/>
  <c r="AR4698" i="3" s="1"/>
  <c r="AB4698" i="3"/>
  <c r="AS4698" i="3" s="1"/>
  <c r="W4698" i="3"/>
  <c r="T4698" i="3"/>
  <c r="V4698" i="3" s="1"/>
  <c r="AP4697" i="3"/>
  <c r="AD4697" i="3"/>
  <c r="AR4697" i="3" s="1"/>
  <c r="AB4697" i="3"/>
  <c r="W4697" i="3"/>
  <c r="T4697" i="3"/>
  <c r="V4697" i="3" s="1"/>
  <c r="AP4696" i="3"/>
  <c r="AD4696" i="3"/>
  <c r="AR4696" i="3" s="1"/>
  <c r="AB4696" i="3"/>
  <c r="W4696" i="3"/>
  <c r="T4696" i="3"/>
  <c r="V4696" i="3" s="1"/>
  <c r="AP4695" i="3"/>
  <c r="AD4695" i="3"/>
  <c r="AR4695" i="3" s="1"/>
  <c r="AB4695" i="3"/>
  <c r="W4695" i="3"/>
  <c r="T4695" i="3"/>
  <c r="V4695" i="3" s="1"/>
  <c r="AP4694" i="3"/>
  <c r="AD4694" i="3"/>
  <c r="AR4694" i="3" s="1"/>
  <c r="AB4694" i="3"/>
  <c r="W4694" i="3"/>
  <c r="T4694" i="3"/>
  <c r="V4694" i="3" s="1"/>
  <c r="AP4693" i="3"/>
  <c r="AD4693" i="3"/>
  <c r="AR4693" i="3" s="1"/>
  <c r="AB4693" i="3"/>
  <c r="W4693" i="3"/>
  <c r="T4693" i="3"/>
  <c r="V4693" i="3" s="1"/>
  <c r="AP4692" i="3"/>
  <c r="AD4692" i="3"/>
  <c r="AR4692" i="3" s="1"/>
  <c r="AB4692" i="3"/>
  <c r="W4692" i="3"/>
  <c r="T4692" i="3"/>
  <c r="V4692" i="3" s="1"/>
  <c r="AP4691" i="3"/>
  <c r="AD4691" i="3"/>
  <c r="AR4691" i="3" s="1"/>
  <c r="AB4691" i="3"/>
  <c r="W4691" i="3"/>
  <c r="T4691" i="3"/>
  <c r="V4691" i="3" s="1"/>
  <c r="AP4690" i="3"/>
  <c r="AD4690" i="3"/>
  <c r="AR4690" i="3" s="1"/>
  <c r="AB4690" i="3"/>
  <c r="W4690" i="3"/>
  <c r="T4690" i="3"/>
  <c r="V4690" i="3" s="1"/>
  <c r="AP4689" i="3"/>
  <c r="AD4689" i="3"/>
  <c r="AR4689" i="3" s="1"/>
  <c r="AB4689" i="3"/>
  <c r="W4689" i="3"/>
  <c r="T4689" i="3"/>
  <c r="V4689" i="3" s="1"/>
  <c r="AP4688" i="3"/>
  <c r="AD4688" i="3"/>
  <c r="AR4688" i="3" s="1"/>
  <c r="AB4688" i="3"/>
  <c r="W4688" i="3"/>
  <c r="T4688" i="3"/>
  <c r="V4688" i="3" s="1"/>
  <c r="AP4687" i="3"/>
  <c r="AD4687" i="3"/>
  <c r="AR4687" i="3" s="1"/>
  <c r="AB4687" i="3"/>
  <c r="AS4687" i="3" s="1"/>
  <c r="W4687" i="3"/>
  <c r="T4687" i="3"/>
  <c r="V4687" i="3" s="1"/>
  <c r="AP4686" i="3"/>
  <c r="AD4686" i="3"/>
  <c r="AR4686" i="3" s="1"/>
  <c r="AB4686" i="3"/>
  <c r="AS4686" i="3" s="1"/>
  <c r="W4686" i="3"/>
  <c r="T4686" i="3"/>
  <c r="V4686" i="3" s="1"/>
  <c r="AP4685" i="3"/>
  <c r="AD4685" i="3"/>
  <c r="AR4685" i="3" s="1"/>
  <c r="AB4685" i="3"/>
  <c r="AS4685" i="3" s="1"/>
  <c r="W4685" i="3"/>
  <c r="T4685" i="3"/>
  <c r="V4685" i="3" s="1"/>
  <c r="AP4684" i="3"/>
  <c r="AD4684" i="3"/>
  <c r="AR4684" i="3" s="1"/>
  <c r="AB4684" i="3"/>
  <c r="W4684" i="3"/>
  <c r="T4684" i="3"/>
  <c r="V4684" i="3" s="1"/>
  <c r="AP4683" i="3"/>
  <c r="AD4683" i="3"/>
  <c r="AR4683" i="3" s="1"/>
  <c r="AB4683" i="3"/>
  <c r="AS4683" i="3" s="1"/>
  <c r="W4683" i="3"/>
  <c r="T4683" i="3"/>
  <c r="V4683" i="3" s="1"/>
  <c r="AP4682" i="3"/>
  <c r="AD4682" i="3"/>
  <c r="AR4682" i="3" s="1"/>
  <c r="AB4682" i="3"/>
  <c r="AS4682" i="3" s="1"/>
  <c r="W4682" i="3"/>
  <c r="T4682" i="3"/>
  <c r="V4682" i="3" s="1"/>
  <c r="AP4681" i="3"/>
  <c r="AD4681" i="3"/>
  <c r="AR4681" i="3" s="1"/>
  <c r="AB4681" i="3"/>
  <c r="W4681" i="3"/>
  <c r="T4681" i="3"/>
  <c r="V4681" i="3" s="1"/>
  <c r="AP4680" i="3"/>
  <c r="AD4680" i="3"/>
  <c r="AR4680" i="3" s="1"/>
  <c r="AB4680" i="3"/>
  <c r="AS4680" i="3" s="1"/>
  <c r="W4680" i="3"/>
  <c r="T4680" i="3"/>
  <c r="V4680" i="3" s="1"/>
  <c r="AP4679" i="3"/>
  <c r="AD4679" i="3"/>
  <c r="AR4679" i="3" s="1"/>
  <c r="AB4679" i="3"/>
  <c r="W4679" i="3"/>
  <c r="T4679" i="3"/>
  <c r="V4679" i="3" s="1"/>
  <c r="AP4678" i="3"/>
  <c r="AD4678" i="3"/>
  <c r="AR4678" i="3" s="1"/>
  <c r="AB4678" i="3"/>
  <c r="AS4678" i="3" s="1"/>
  <c r="W4678" i="3"/>
  <c r="T4678" i="3"/>
  <c r="V4678" i="3" s="1"/>
  <c r="AP4677" i="3"/>
  <c r="AD4677" i="3"/>
  <c r="AR4677" i="3" s="1"/>
  <c r="AB4677" i="3"/>
  <c r="W4677" i="3"/>
  <c r="T4677" i="3"/>
  <c r="V4677" i="3" s="1"/>
  <c r="AP4676" i="3"/>
  <c r="AD4676" i="3"/>
  <c r="AR4676" i="3" s="1"/>
  <c r="AB4676" i="3"/>
  <c r="W4676" i="3"/>
  <c r="T4676" i="3"/>
  <c r="V4676" i="3" s="1"/>
  <c r="AP4675" i="3"/>
  <c r="AD4675" i="3"/>
  <c r="AR4675" i="3" s="1"/>
  <c r="AB4675" i="3"/>
  <c r="W4675" i="3"/>
  <c r="T4675" i="3"/>
  <c r="V4675" i="3" s="1"/>
  <c r="AP4674" i="3"/>
  <c r="AD4674" i="3"/>
  <c r="AR4674" i="3" s="1"/>
  <c r="AB4674" i="3"/>
  <c r="W4674" i="3"/>
  <c r="T4674" i="3"/>
  <c r="V4674" i="3" s="1"/>
  <c r="AP4673" i="3"/>
  <c r="AD4673" i="3"/>
  <c r="AR4673" i="3" s="1"/>
  <c r="AB4673" i="3"/>
  <c r="W4673" i="3"/>
  <c r="T4673" i="3"/>
  <c r="V4673" i="3" s="1"/>
  <c r="AP4672" i="3"/>
  <c r="AD4672" i="3"/>
  <c r="AR4672" i="3" s="1"/>
  <c r="AB4672" i="3"/>
  <c r="W4672" i="3"/>
  <c r="T4672" i="3"/>
  <c r="V4672" i="3" s="1"/>
  <c r="AP4671" i="3"/>
  <c r="AD4671" i="3"/>
  <c r="AR4671" i="3" s="1"/>
  <c r="AB4671" i="3"/>
  <c r="W4671" i="3"/>
  <c r="T4671" i="3"/>
  <c r="V4671" i="3" s="1"/>
  <c r="AP4670" i="3"/>
  <c r="AD4670" i="3"/>
  <c r="AR4670" i="3" s="1"/>
  <c r="AB4670" i="3"/>
  <c r="W4670" i="3"/>
  <c r="T4670" i="3"/>
  <c r="V4670" i="3" s="1"/>
  <c r="AP4669" i="3"/>
  <c r="AD4669" i="3"/>
  <c r="AR4669" i="3" s="1"/>
  <c r="AB4669" i="3"/>
  <c r="AS4669" i="3" s="1"/>
  <c r="W4669" i="3"/>
  <c r="T4669" i="3"/>
  <c r="V4669" i="3" s="1"/>
  <c r="AP4668" i="3"/>
  <c r="AD4668" i="3"/>
  <c r="AR4668" i="3" s="1"/>
  <c r="AB4668" i="3"/>
  <c r="W4668" i="3"/>
  <c r="T4668" i="3"/>
  <c r="V4668" i="3" s="1"/>
  <c r="AP4667" i="3"/>
  <c r="AD4667" i="3"/>
  <c r="AR4667" i="3" s="1"/>
  <c r="AB4667" i="3"/>
  <c r="W4667" i="3"/>
  <c r="T4667" i="3"/>
  <c r="V4667" i="3" s="1"/>
  <c r="AP4666" i="3"/>
  <c r="AD4666" i="3"/>
  <c r="AR4666" i="3" s="1"/>
  <c r="AB4666" i="3"/>
  <c r="AS4666" i="3" s="1"/>
  <c r="W4666" i="3"/>
  <c r="T4666" i="3"/>
  <c r="V4666" i="3" s="1"/>
  <c r="AP4665" i="3"/>
  <c r="AD4665" i="3"/>
  <c r="AR4665" i="3" s="1"/>
  <c r="AB4665" i="3"/>
  <c r="AS4665" i="3" s="1"/>
  <c r="W4665" i="3"/>
  <c r="T4665" i="3"/>
  <c r="V4665" i="3" s="1"/>
  <c r="AP4664" i="3"/>
  <c r="AD4664" i="3"/>
  <c r="AR4664" i="3" s="1"/>
  <c r="AB4664" i="3"/>
  <c r="AS4664" i="3" s="1"/>
  <c r="W4664" i="3"/>
  <c r="T4664" i="3"/>
  <c r="V4664" i="3" s="1"/>
  <c r="AP4663" i="3"/>
  <c r="AD4663" i="3"/>
  <c r="AR4663" i="3" s="1"/>
  <c r="AB4663" i="3"/>
  <c r="W4663" i="3"/>
  <c r="T4663" i="3"/>
  <c r="V4663" i="3" s="1"/>
  <c r="AP4662" i="3"/>
  <c r="AD4662" i="3"/>
  <c r="AR4662" i="3" s="1"/>
  <c r="AB4662" i="3"/>
  <c r="AS4662" i="3" s="1"/>
  <c r="W4662" i="3"/>
  <c r="T4662" i="3"/>
  <c r="V4662" i="3" s="1"/>
  <c r="AP4661" i="3"/>
  <c r="AD4661" i="3"/>
  <c r="AR4661" i="3" s="1"/>
  <c r="AB4661" i="3"/>
  <c r="W4661" i="3"/>
  <c r="T4661" i="3"/>
  <c r="V4661" i="3" s="1"/>
  <c r="AP4660" i="3"/>
  <c r="AD4660" i="3"/>
  <c r="AR4660" i="3" s="1"/>
  <c r="AB4660" i="3"/>
  <c r="W4660" i="3"/>
  <c r="T4660" i="3"/>
  <c r="V4660" i="3" s="1"/>
  <c r="AP4659" i="3"/>
  <c r="AD4659" i="3"/>
  <c r="AR4659" i="3" s="1"/>
  <c r="AB4659" i="3"/>
  <c r="W4659" i="3"/>
  <c r="T4659" i="3"/>
  <c r="V4659" i="3" s="1"/>
  <c r="AP4658" i="3"/>
  <c r="AD4658" i="3"/>
  <c r="AR4658" i="3" s="1"/>
  <c r="AB4658" i="3"/>
  <c r="W4658" i="3"/>
  <c r="T4658" i="3"/>
  <c r="V4658" i="3" s="1"/>
  <c r="AP4657" i="3"/>
  <c r="AD4657" i="3"/>
  <c r="AR4657" i="3" s="1"/>
  <c r="AB4657" i="3"/>
  <c r="W4657" i="3"/>
  <c r="T4657" i="3"/>
  <c r="V4657" i="3" s="1"/>
  <c r="AP4656" i="3"/>
  <c r="AD4656" i="3"/>
  <c r="AR4656" i="3" s="1"/>
  <c r="AB4656" i="3"/>
  <c r="AS4656" i="3" s="1"/>
  <c r="W4656" i="3"/>
  <c r="T4656" i="3"/>
  <c r="V4656" i="3" s="1"/>
  <c r="AP4655" i="3"/>
  <c r="AD4655" i="3"/>
  <c r="AR4655" i="3" s="1"/>
  <c r="AB4655" i="3"/>
  <c r="W4655" i="3"/>
  <c r="T4655" i="3"/>
  <c r="V4655" i="3" s="1"/>
  <c r="AP4654" i="3"/>
  <c r="AD4654" i="3"/>
  <c r="AR4654" i="3" s="1"/>
  <c r="AB4654" i="3"/>
  <c r="W4654" i="3"/>
  <c r="T4654" i="3"/>
  <c r="V4654" i="3" s="1"/>
  <c r="AP4653" i="3"/>
  <c r="AD4653" i="3"/>
  <c r="AR4653" i="3" s="1"/>
  <c r="AB4653" i="3"/>
  <c r="W4653" i="3"/>
  <c r="T4653" i="3"/>
  <c r="V4653" i="3" s="1"/>
  <c r="AP4652" i="3"/>
  <c r="AD4652" i="3"/>
  <c r="AR4652" i="3" s="1"/>
  <c r="AB4652" i="3"/>
  <c r="W4652" i="3"/>
  <c r="T4652" i="3"/>
  <c r="V4652" i="3" s="1"/>
  <c r="AP4651" i="3"/>
  <c r="AD4651" i="3"/>
  <c r="AR4651" i="3" s="1"/>
  <c r="AB4651" i="3"/>
  <c r="W4651" i="3"/>
  <c r="T4651" i="3"/>
  <c r="V4651" i="3" s="1"/>
  <c r="AP4650" i="3"/>
  <c r="AD4650" i="3"/>
  <c r="AR4650" i="3" s="1"/>
  <c r="AB4650" i="3"/>
  <c r="W4650" i="3"/>
  <c r="T4650" i="3"/>
  <c r="V4650" i="3" s="1"/>
  <c r="AP4649" i="3"/>
  <c r="AD4649" i="3"/>
  <c r="AR4649" i="3" s="1"/>
  <c r="AB4649" i="3"/>
  <c r="W4649" i="3"/>
  <c r="T4649" i="3"/>
  <c r="V4649" i="3" s="1"/>
  <c r="AP4648" i="3"/>
  <c r="AD4648" i="3"/>
  <c r="AR4648" i="3" s="1"/>
  <c r="AB4648" i="3"/>
  <c r="W4648" i="3"/>
  <c r="T4648" i="3"/>
  <c r="V4648" i="3" s="1"/>
  <c r="AP4647" i="3"/>
  <c r="AD4647" i="3"/>
  <c r="AR4647" i="3" s="1"/>
  <c r="AB4647" i="3"/>
  <c r="W4647" i="3"/>
  <c r="T4647" i="3"/>
  <c r="V4647" i="3" s="1"/>
  <c r="AP4646" i="3"/>
  <c r="AD4646" i="3"/>
  <c r="AR4646" i="3" s="1"/>
  <c r="AB4646" i="3"/>
  <c r="W4646" i="3"/>
  <c r="T4646" i="3"/>
  <c r="V4646" i="3" s="1"/>
  <c r="AP4645" i="3"/>
  <c r="AD4645" i="3"/>
  <c r="AR4645" i="3" s="1"/>
  <c r="AB4645" i="3"/>
  <c r="W4645" i="3"/>
  <c r="T4645" i="3"/>
  <c r="V4645" i="3" s="1"/>
  <c r="AP4644" i="3"/>
  <c r="AD4644" i="3"/>
  <c r="AR4644" i="3" s="1"/>
  <c r="AB4644" i="3"/>
  <c r="W4644" i="3"/>
  <c r="T4644" i="3"/>
  <c r="V4644" i="3" s="1"/>
  <c r="AP4643" i="3"/>
  <c r="AD4643" i="3"/>
  <c r="AR4643" i="3" s="1"/>
  <c r="AB4643" i="3"/>
  <c r="W4643" i="3"/>
  <c r="T4643" i="3"/>
  <c r="V4643" i="3" s="1"/>
  <c r="AP4642" i="3"/>
  <c r="AD4642" i="3"/>
  <c r="AR4642" i="3" s="1"/>
  <c r="AB4642" i="3"/>
  <c r="W4642" i="3"/>
  <c r="T4642" i="3"/>
  <c r="V4642" i="3" s="1"/>
  <c r="AP4641" i="3"/>
  <c r="AD4641" i="3"/>
  <c r="AR4641" i="3" s="1"/>
  <c r="AB4641" i="3"/>
  <c r="W4641" i="3"/>
  <c r="T4641" i="3"/>
  <c r="V4641" i="3" s="1"/>
  <c r="AP4640" i="3"/>
  <c r="AD4640" i="3"/>
  <c r="AR4640" i="3" s="1"/>
  <c r="AB4640" i="3"/>
  <c r="W4640" i="3"/>
  <c r="T4640" i="3"/>
  <c r="V4640" i="3" s="1"/>
  <c r="AP4639" i="3"/>
  <c r="AD4639" i="3"/>
  <c r="AR4639" i="3" s="1"/>
  <c r="AB4639" i="3"/>
  <c r="W4639" i="3"/>
  <c r="T4639" i="3"/>
  <c r="V4639" i="3" s="1"/>
  <c r="AP4638" i="3"/>
  <c r="AD4638" i="3"/>
  <c r="AR4638" i="3" s="1"/>
  <c r="AB4638" i="3"/>
  <c r="W4638" i="3"/>
  <c r="T4638" i="3"/>
  <c r="V4638" i="3" s="1"/>
  <c r="AP4637" i="3"/>
  <c r="AD4637" i="3"/>
  <c r="AR4637" i="3" s="1"/>
  <c r="AB4637" i="3"/>
  <c r="W4637" i="3"/>
  <c r="T4637" i="3"/>
  <c r="V4637" i="3" s="1"/>
  <c r="AP4636" i="3"/>
  <c r="AD4636" i="3"/>
  <c r="AR4636" i="3" s="1"/>
  <c r="AB4636" i="3"/>
  <c r="AS4636" i="3" s="1"/>
  <c r="W4636" i="3"/>
  <c r="T4636" i="3"/>
  <c r="V4636" i="3" s="1"/>
  <c r="AP4635" i="3"/>
  <c r="AD4635" i="3"/>
  <c r="AR4635" i="3" s="1"/>
  <c r="AB4635" i="3"/>
  <c r="W4635" i="3"/>
  <c r="T4635" i="3"/>
  <c r="V4635" i="3" s="1"/>
  <c r="AP4634" i="3"/>
  <c r="AD4634" i="3"/>
  <c r="AR4634" i="3" s="1"/>
  <c r="AB4634" i="3"/>
  <c r="W4634" i="3"/>
  <c r="T4634" i="3"/>
  <c r="V4634" i="3" s="1"/>
  <c r="AP4633" i="3"/>
  <c r="AD4633" i="3"/>
  <c r="AR4633" i="3" s="1"/>
  <c r="AB4633" i="3"/>
  <c r="W4633" i="3"/>
  <c r="T4633" i="3"/>
  <c r="V4633" i="3" s="1"/>
  <c r="AP4632" i="3"/>
  <c r="AD4632" i="3"/>
  <c r="AR4632" i="3" s="1"/>
  <c r="AB4632" i="3"/>
  <c r="W4632" i="3"/>
  <c r="T4632" i="3"/>
  <c r="V4632" i="3" s="1"/>
  <c r="AP4631" i="3"/>
  <c r="AD4631" i="3"/>
  <c r="AR4631" i="3" s="1"/>
  <c r="AB4631" i="3"/>
  <c r="W4631" i="3"/>
  <c r="T4631" i="3"/>
  <c r="V4631" i="3" s="1"/>
  <c r="AP4630" i="3"/>
  <c r="AD4630" i="3"/>
  <c r="AR4630" i="3" s="1"/>
  <c r="AB4630" i="3"/>
  <c r="W4630" i="3"/>
  <c r="T4630" i="3"/>
  <c r="V4630" i="3" s="1"/>
  <c r="AP4629" i="3"/>
  <c r="AD4629" i="3"/>
  <c r="AR4629" i="3" s="1"/>
  <c r="AB4629" i="3"/>
  <c r="W4629" i="3"/>
  <c r="T4629" i="3"/>
  <c r="V4629" i="3" s="1"/>
  <c r="AP4628" i="3"/>
  <c r="AD4628" i="3"/>
  <c r="AR4628" i="3" s="1"/>
  <c r="AB4628" i="3"/>
  <c r="W4628" i="3"/>
  <c r="T4628" i="3"/>
  <c r="V4628" i="3" s="1"/>
  <c r="AP4627" i="3"/>
  <c r="AD4627" i="3"/>
  <c r="AR4627" i="3" s="1"/>
  <c r="AB4627" i="3"/>
  <c r="W4627" i="3"/>
  <c r="T4627" i="3"/>
  <c r="V4627" i="3" s="1"/>
  <c r="AP4626" i="3"/>
  <c r="AD4626" i="3"/>
  <c r="AR4626" i="3" s="1"/>
  <c r="AB4626" i="3"/>
  <c r="W4626" i="3"/>
  <c r="T4626" i="3"/>
  <c r="V4626" i="3" s="1"/>
  <c r="AP4625" i="3"/>
  <c r="AD4625" i="3"/>
  <c r="AR4625" i="3" s="1"/>
  <c r="AB4625" i="3"/>
  <c r="W4625" i="3"/>
  <c r="T4625" i="3"/>
  <c r="V4625" i="3" s="1"/>
  <c r="AP4624" i="3"/>
  <c r="AD4624" i="3"/>
  <c r="AR4624" i="3" s="1"/>
  <c r="AB4624" i="3"/>
  <c r="W4624" i="3"/>
  <c r="T4624" i="3"/>
  <c r="V4624" i="3" s="1"/>
  <c r="AP4623" i="3"/>
  <c r="AD4623" i="3"/>
  <c r="AR4623" i="3" s="1"/>
  <c r="AB4623" i="3"/>
  <c r="W4623" i="3"/>
  <c r="T4623" i="3"/>
  <c r="V4623" i="3" s="1"/>
  <c r="AP4622" i="3"/>
  <c r="AD4622" i="3"/>
  <c r="AR4622" i="3" s="1"/>
  <c r="AB4622" i="3"/>
  <c r="W4622" i="3"/>
  <c r="T4622" i="3"/>
  <c r="V4622" i="3" s="1"/>
  <c r="AP4621" i="3"/>
  <c r="AD4621" i="3"/>
  <c r="AR4621" i="3" s="1"/>
  <c r="AB4621" i="3"/>
  <c r="W4621" i="3"/>
  <c r="T4621" i="3"/>
  <c r="V4621" i="3" s="1"/>
  <c r="AP4620" i="3"/>
  <c r="AD4620" i="3"/>
  <c r="AR4620" i="3" s="1"/>
  <c r="AB4620" i="3"/>
  <c r="W4620" i="3"/>
  <c r="T4620" i="3"/>
  <c r="V4620" i="3" s="1"/>
  <c r="AP4619" i="3"/>
  <c r="AD4619" i="3"/>
  <c r="AR4619" i="3" s="1"/>
  <c r="AB4619" i="3"/>
  <c r="W4619" i="3"/>
  <c r="T4619" i="3"/>
  <c r="V4619" i="3" s="1"/>
  <c r="AP4618" i="3"/>
  <c r="AD4618" i="3"/>
  <c r="AR4618" i="3" s="1"/>
  <c r="AB4618" i="3"/>
  <c r="W4618" i="3"/>
  <c r="T4618" i="3"/>
  <c r="V4618" i="3" s="1"/>
  <c r="AP4617" i="3"/>
  <c r="AD4617" i="3"/>
  <c r="AR4617" i="3" s="1"/>
  <c r="AB4617" i="3"/>
  <c r="AS4617" i="3" s="1"/>
  <c r="W4617" i="3"/>
  <c r="T4617" i="3"/>
  <c r="V4617" i="3" s="1"/>
  <c r="AP4616" i="3"/>
  <c r="AD4616" i="3"/>
  <c r="AR4616" i="3" s="1"/>
  <c r="AB4616" i="3"/>
  <c r="W4616" i="3"/>
  <c r="T4616" i="3"/>
  <c r="V4616" i="3" s="1"/>
  <c r="AP4615" i="3"/>
  <c r="AD4615" i="3"/>
  <c r="AR4615" i="3" s="1"/>
  <c r="AB4615" i="3"/>
  <c r="W4615" i="3"/>
  <c r="T4615" i="3"/>
  <c r="V4615" i="3" s="1"/>
  <c r="AP4614" i="3"/>
  <c r="AD4614" i="3"/>
  <c r="AR4614" i="3" s="1"/>
  <c r="AB4614" i="3"/>
  <c r="W4614" i="3"/>
  <c r="T4614" i="3"/>
  <c r="V4614" i="3" s="1"/>
  <c r="AP4613" i="3"/>
  <c r="AD4613" i="3"/>
  <c r="AR4613" i="3" s="1"/>
  <c r="AB4613" i="3"/>
  <c r="W4613" i="3"/>
  <c r="T4613" i="3"/>
  <c r="V4613" i="3" s="1"/>
  <c r="AP4612" i="3"/>
  <c r="AD4612" i="3"/>
  <c r="AR4612" i="3" s="1"/>
  <c r="AB4612" i="3"/>
  <c r="W4612" i="3"/>
  <c r="T4612" i="3"/>
  <c r="V4612" i="3" s="1"/>
  <c r="AP4611" i="3"/>
  <c r="AD4611" i="3"/>
  <c r="AR4611" i="3" s="1"/>
  <c r="AB4611" i="3"/>
  <c r="AS4611" i="3" s="1"/>
  <c r="W4611" i="3"/>
  <c r="T4611" i="3"/>
  <c r="V4611" i="3" s="1"/>
  <c r="AP4610" i="3"/>
  <c r="AD4610" i="3"/>
  <c r="AR4610" i="3" s="1"/>
  <c r="AB4610" i="3"/>
  <c r="W4610" i="3"/>
  <c r="T4610" i="3"/>
  <c r="V4610" i="3" s="1"/>
  <c r="AP4609" i="3"/>
  <c r="AD4609" i="3"/>
  <c r="AR4609" i="3" s="1"/>
  <c r="AB4609" i="3"/>
  <c r="W4609" i="3"/>
  <c r="T4609" i="3"/>
  <c r="V4609" i="3" s="1"/>
  <c r="AP4608" i="3"/>
  <c r="AD4608" i="3"/>
  <c r="AR4608" i="3" s="1"/>
  <c r="AB4608" i="3"/>
  <c r="AS4608" i="3" s="1"/>
  <c r="W4608" i="3"/>
  <c r="T4608" i="3"/>
  <c r="V4608" i="3" s="1"/>
  <c r="AP4607" i="3"/>
  <c r="AD4607" i="3"/>
  <c r="AR4607" i="3" s="1"/>
  <c r="AB4607" i="3"/>
  <c r="W4607" i="3"/>
  <c r="T4607" i="3"/>
  <c r="V4607" i="3" s="1"/>
  <c r="AP4606" i="3"/>
  <c r="AD4606" i="3"/>
  <c r="AR4606" i="3" s="1"/>
  <c r="AB4606" i="3"/>
  <c r="W4606" i="3"/>
  <c r="T4606" i="3"/>
  <c r="V4606" i="3" s="1"/>
  <c r="AP4605" i="3"/>
  <c r="AD4605" i="3"/>
  <c r="AR4605" i="3" s="1"/>
  <c r="AB4605" i="3"/>
  <c r="W4605" i="3"/>
  <c r="T4605" i="3"/>
  <c r="V4605" i="3" s="1"/>
  <c r="AP4604" i="3"/>
  <c r="AD4604" i="3"/>
  <c r="AR4604" i="3" s="1"/>
  <c r="AB4604" i="3"/>
  <c r="W4604" i="3"/>
  <c r="T4604" i="3"/>
  <c r="V4604" i="3" s="1"/>
  <c r="AP4603" i="3"/>
  <c r="AD4603" i="3"/>
  <c r="AR4603" i="3" s="1"/>
  <c r="AB4603" i="3"/>
  <c r="W4603" i="3"/>
  <c r="T4603" i="3"/>
  <c r="V4603" i="3" s="1"/>
  <c r="AP4602" i="3"/>
  <c r="AD4602" i="3"/>
  <c r="AR4602" i="3" s="1"/>
  <c r="AB4602" i="3"/>
  <c r="W4602" i="3"/>
  <c r="T4602" i="3"/>
  <c r="V4602" i="3" s="1"/>
  <c r="AP4601" i="3"/>
  <c r="AD4601" i="3"/>
  <c r="AR4601" i="3" s="1"/>
  <c r="AB4601" i="3"/>
  <c r="W4601" i="3"/>
  <c r="T4601" i="3"/>
  <c r="V4601" i="3" s="1"/>
  <c r="AP4600" i="3"/>
  <c r="AD4600" i="3"/>
  <c r="AR4600" i="3" s="1"/>
  <c r="AB4600" i="3"/>
  <c r="W4600" i="3"/>
  <c r="T4600" i="3"/>
  <c r="V4600" i="3" s="1"/>
  <c r="AP4599" i="3"/>
  <c r="AD4599" i="3"/>
  <c r="AR4599" i="3" s="1"/>
  <c r="AB4599" i="3"/>
  <c r="W4599" i="3"/>
  <c r="T4599" i="3"/>
  <c r="V4599" i="3" s="1"/>
  <c r="AP4598" i="3"/>
  <c r="AD4598" i="3"/>
  <c r="AR4598" i="3" s="1"/>
  <c r="AB4598" i="3"/>
  <c r="W4598" i="3"/>
  <c r="T4598" i="3"/>
  <c r="V4598" i="3" s="1"/>
  <c r="AP4597" i="3"/>
  <c r="AD4597" i="3"/>
  <c r="AR4597" i="3" s="1"/>
  <c r="AB4597" i="3"/>
  <c r="W4597" i="3"/>
  <c r="T4597" i="3"/>
  <c r="V4597" i="3" s="1"/>
  <c r="AP4596" i="3"/>
  <c r="AD4596" i="3"/>
  <c r="AR4596" i="3" s="1"/>
  <c r="AB4596" i="3"/>
  <c r="W4596" i="3"/>
  <c r="T4596" i="3"/>
  <c r="V4596" i="3" s="1"/>
  <c r="AP4595" i="3"/>
  <c r="AD4595" i="3"/>
  <c r="AR4595" i="3" s="1"/>
  <c r="AB4595" i="3"/>
  <c r="W4595" i="3"/>
  <c r="T4595" i="3"/>
  <c r="V4595" i="3" s="1"/>
  <c r="AP4594" i="3"/>
  <c r="AD4594" i="3"/>
  <c r="AR4594" i="3" s="1"/>
  <c r="AB4594" i="3"/>
  <c r="W4594" i="3"/>
  <c r="T4594" i="3"/>
  <c r="V4594" i="3" s="1"/>
  <c r="AP4593" i="3"/>
  <c r="AD4593" i="3"/>
  <c r="AR4593" i="3" s="1"/>
  <c r="AB4593" i="3"/>
  <c r="W4593" i="3"/>
  <c r="T4593" i="3"/>
  <c r="V4593" i="3" s="1"/>
  <c r="AP4592" i="3"/>
  <c r="AD4592" i="3"/>
  <c r="AR4592" i="3" s="1"/>
  <c r="AB4592" i="3"/>
  <c r="W4592" i="3"/>
  <c r="T4592" i="3"/>
  <c r="V4592" i="3" s="1"/>
  <c r="AP4591" i="3"/>
  <c r="AD4591" i="3"/>
  <c r="AR4591" i="3" s="1"/>
  <c r="AB4591" i="3"/>
  <c r="W4591" i="3"/>
  <c r="T4591" i="3"/>
  <c r="V4591" i="3" s="1"/>
  <c r="AP4590" i="3"/>
  <c r="AD4590" i="3"/>
  <c r="AR4590" i="3" s="1"/>
  <c r="AB4590" i="3"/>
  <c r="W4590" i="3"/>
  <c r="T4590" i="3"/>
  <c r="V4590" i="3" s="1"/>
  <c r="AP4589" i="3"/>
  <c r="AD4589" i="3"/>
  <c r="AR4589" i="3" s="1"/>
  <c r="AB4589" i="3"/>
  <c r="W4589" i="3"/>
  <c r="T4589" i="3"/>
  <c r="V4589" i="3" s="1"/>
  <c r="AP4588" i="3"/>
  <c r="AD4588" i="3"/>
  <c r="AR4588" i="3" s="1"/>
  <c r="AB4588" i="3"/>
  <c r="W4588" i="3"/>
  <c r="T4588" i="3"/>
  <c r="V4588" i="3" s="1"/>
  <c r="AP4587" i="3"/>
  <c r="AD4587" i="3"/>
  <c r="AR4587" i="3" s="1"/>
  <c r="AB4587" i="3"/>
  <c r="W4587" i="3"/>
  <c r="T4587" i="3"/>
  <c r="V4587" i="3" s="1"/>
  <c r="AP4586" i="3"/>
  <c r="AD4586" i="3"/>
  <c r="AR4586" i="3" s="1"/>
  <c r="AB4586" i="3"/>
  <c r="W4586" i="3"/>
  <c r="T4586" i="3"/>
  <c r="V4586" i="3" s="1"/>
  <c r="AP4585" i="3"/>
  <c r="AD4585" i="3"/>
  <c r="AR4585" i="3" s="1"/>
  <c r="AB4585" i="3"/>
  <c r="W4585" i="3"/>
  <c r="T4585" i="3"/>
  <c r="V4585" i="3" s="1"/>
  <c r="AP4584" i="3"/>
  <c r="AD4584" i="3"/>
  <c r="AR4584" i="3" s="1"/>
  <c r="AB4584" i="3"/>
  <c r="W4584" i="3"/>
  <c r="T4584" i="3"/>
  <c r="V4584" i="3" s="1"/>
  <c r="AP4583" i="3"/>
  <c r="AD4583" i="3"/>
  <c r="AR4583" i="3" s="1"/>
  <c r="AB4583" i="3"/>
  <c r="W4583" i="3"/>
  <c r="T4583" i="3"/>
  <c r="V4583" i="3" s="1"/>
  <c r="AP4582" i="3"/>
  <c r="AD4582" i="3"/>
  <c r="AR4582" i="3" s="1"/>
  <c r="AB4582" i="3"/>
  <c r="W4582" i="3"/>
  <c r="T4582" i="3"/>
  <c r="V4582" i="3" s="1"/>
  <c r="AP4581" i="3"/>
  <c r="AD4581" i="3"/>
  <c r="AR4581" i="3" s="1"/>
  <c r="AB4581" i="3"/>
  <c r="W4581" i="3"/>
  <c r="T4581" i="3"/>
  <c r="V4581" i="3" s="1"/>
  <c r="AP4580" i="3"/>
  <c r="AD4580" i="3"/>
  <c r="AR4580" i="3" s="1"/>
  <c r="AB4580" i="3"/>
  <c r="W4580" i="3"/>
  <c r="T4580" i="3"/>
  <c r="V4580" i="3" s="1"/>
  <c r="AP4579" i="3"/>
  <c r="AD4579" i="3"/>
  <c r="AR4579" i="3" s="1"/>
  <c r="AB4579" i="3"/>
  <c r="W4579" i="3"/>
  <c r="T4579" i="3"/>
  <c r="V4579" i="3" s="1"/>
  <c r="AP4578" i="3"/>
  <c r="AD4578" i="3"/>
  <c r="AR4578" i="3" s="1"/>
  <c r="AB4578" i="3"/>
  <c r="W4578" i="3"/>
  <c r="T4578" i="3"/>
  <c r="V4578" i="3" s="1"/>
  <c r="AP4577" i="3"/>
  <c r="AD4577" i="3"/>
  <c r="AR4577" i="3" s="1"/>
  <c r="AB4577" i="3"/>
  <c r="W4577" i="3"/>
  <c r="T4577" i="3"/>
  <c r="V4577" i="3" s="1"/>
  <c r="AP4576" i="3"/>
  <c r="AD4576" i="3"/>
  <c r="AR4576" i="3" s="1"/>
  <c r="AB4576" i="3"/>
  <c r="W4576" i="3"/>
  <c r="T4576" i="3"/>
  <c r="V4576" i="3" s="1"/>
  <c r="AP4575" i="3"/>
  <c r="AD4575" i="3"/>
  <c r="AR4575" i="3" s="1"/>
  <c r="AB4575" i="3"/>
  <c r="W4575" i="3"/>
  <c r="T4575" i="3"/>
  <c r="V4575" i="3" s="1"/>
  <c r="AP4574" i="3"/>
  <c r="AD4574" i="3"/>
  <c r="AR4574" i="3" s="1"/>
  <c r="AB4574" i="3"/>
  <c r="W4574" i="3"/>
  <c r="T4574" i="3"/>
  <c r="V4574" i="3" s="1"/>
  <c r="AP4573" i="3"/>
  <c r="AD4573" i="3"/>
  <c r="AR4573" i="3" s="1"/>
  <c r="AB4573" i="3"/>
  <c r="W4573" i="3"/>
  <c r="T4573" i="3"/>
  <c r="V4573" i="3" s="1"/>
  <c r="AP4572" i="3"/>
  <c r="AD4572" i="3"/>
  <c r="AR4572" i="3" s="1"/>
  <c r="AB4572" i="3"/>
  <c r="W4572" i="3"/>
  <c r="T4572" i="3"/>
  <c r="V4572" i="3" s="1"/>
  <c r="AP4571" i="3"/>
  <c r="AD4571" i="3"/>
  <c r="AR4571" i="3" s="1"/>
  <c r="AB4571" i="3"/>
  <c r="W4571" i="3"/>
  <c r="T4571" i="3"/>
  <c r="V4571" i="3" s="1"/>
  <c r="AP4570" i="3"/>
  <c r="AD4570" i="3"/>
  <c r="AR4570" i="3" s="1"/>
  <c r="AB4570" i="3"/>
  <c r="W4570" i="3"/>
  <c r="T4570" i="3"/>
  <c r="V4570" i="3" s="1"/>
  <c r="AP4569" i="3"/>
  <c r="AD4569" i="3"/>
  <c r="AR4569" i="3" s="1"/>
  <c r="AB4569" i="3"/>
  <c r="W4569" i="3"/>
  <c r="T4569" i="3"/>
  <c r="V4569" i="3" s="1"/>
  <c r="AP4568" i="3"/>
  <c r="AD4568" i="3"/>
  <c r="AR4568" i="3" s="1"/>
  <c r="AB4568" i="3"/>
  <c r="W4568" i="3"/>
  <c r="T4568" i="3"/>
  <c r="V4568" i="3" s="1"/>
  <c r="AP4567" i="3"/>
  <c r="AD4567" i="3"/>
  <c r="AR4567" i="3" s="1"/>
  <c r="AB4567" i="3"/>
  <c r="W4567" i="3"/>
  <c r="T4567" i="3"/>
  <c r="V4567" i="3" s="1"/>
  <c r="AP4566" i="3"/>
  <c r="AD4566" i="3"/>
  <c r="AR4566" i="3" s="1"/>
  <c r="AB4566" i="3"/>
  <c r="W4566" i="3"/>
  <c r="T4566" i="3"/>
  <c r="V4566" i="3" s="1"/>
  <c r="AP4565" i="3"/>
  <c r="AD4565" i="3"/>
  <c r="AR4565" i="3" s="1"/>
  <c r="AB4565" i="3"/>
  <c r="W4565" i="3"/>
  <c r="T4565" i="3"/>
  <c r="V4565" i="3" s="1"/>
  <c r="AP4564" i="3"/>
  <c r="AD4564" i="3"/>
  <c r="AR4564" i="3" s="1"/>
  <c r="AB4564" i="3"/>
  <c r="W4564" i="3"/>
  <c r="T4564" i="3"/>
  <c r="V4564" i="3" s="1"/>
  <c r="AP4563" i="3"/>
  <c r="AD4563" i="3"/>
  <c r="AR4563" i="3" s="1"/>
  <c r="AB4563" i="3"/>
  <c r="W4563" i="3"/>
  <c r="T4563" i="3"/>
  <c r="V4563" i="3" s="1"/>
  <c r="AP4562" i="3"/>
  <c r="AD4562" i="3"/>
  <c r="AR4562" i="3" s="1"/>
  <c r="AB4562" i="3"/>
  <c r="W4562" i="3"/>
  <c r="T4562" i="3"/>
  <c r="V4562" i="3" s="1"/>
  <c r="AP4561" i="3"/>
  <c r="AD4561" i="3"/>
  <c r="AR4561" i="3" s="1"/>
  <c r="AB4561" i="3"/>
  <c r="W4561" i="3"/>
  <c r="T4561" i="3"/>
  <c r="V4561" i="3" s="1"/>
  <c r="AP4560" i="3"/>
  <c r="AD4560" i="3"/>
  <c r="AR4560" i="3" s="1"/>
  <c r="AB4560" i="3"/>
  <c r="W4560" i="3"/>
  <c r="T4560" i="3"/>
  <c r="V4560" i="3" s="1"/>
  <c r="AP4559" i="3"/>
  <c r="AD4559" i="3"/>
  <c r="AR4559" i="3" s="1"/>
  <c r="AB4559" i="3"/>
  <c r="W4559" i="3"/>
  <c r="T4559" i="3"/>
  <c r="V4559" i="3" s="1"/>
  <c r="AP4558" i="3"/>
  <c r="AD4558" i="3"/>
  <c r="AR4558" i="3" s="1"/>
  <c r="AB4558" i="3"/>
  <c r="W4558" i="3"/>
  <c r="T4558" i="3"/>
  <c r="V4558" i="3" s="1"/>
  <c r="AP4557" i="3"/>
  <c r="AD4557" i="3"/>
  <c r="AR4557" i="3" s="1"/>
  <c r="AB4557" i="3"/>
  <c r="W4557" i="3"/>
  <c r="T4557" i="3"/>
  <c r="V4557" i="3" s="1"/>
  <c r="AP4556" i="3"/>
  <c r="AD4556" i="3"/>
  <c r="AR4556" i="3" s="1"/>
  <c r="AB4556" i="3"/>
  <c r="W4556" i="3"/>
  <c r="T4556" i="3"/>
  <c r="V4556" i="3" s="1"/>
  <c r="AP4555" i="3"/>
  <c r="AD4555" i="3"/>
  <c r="AR4555" i="3" s="1"/>
  <c r="AB4555" i="3"/>
  <c r="W4555" i="3"/>
  <c r="T4555" i="3"/>
  <c r="V4555" i="3" s="1"/>
  <c r="AP4554" i="3"/>
  <c r="AD4554" i="3"/>
  <c r="AR4554" i="3" s="1"/>
  <c r="AB4554" i="3"/>
  <c r="W4554" i="3"/>
  <c r="T4554" i="3"/>
  <c r="V4554" i="3" s="1"/>
  <c r="AP4553" i="3"/>
  <c r="AD4553" i="3"/>
  <c r="AR4553" i="3" s="1"/>
  <c r="AB4553" i="3"/>
  <c r="W4553" i="3"/>
  <c r="T4553" i="3"/>
  <c r="V4553" i="3" s="1"/>
  <c r="AP4552" i="3"/>
  <c r="AD4552" i="3"/>
  <c r="AR4552" i="3" s="1"/>
  <c r="AB4552" i="3"/>
  <c r="W4552" i="3"/>
  <c r="T4552" i="3"/>
  <c r="V4552" i="3" s="1"/>
  <c r="AP4551" i="3"/>
  <c r="AD4551" i="3"/>
  <c r="AR4551" i="3" s="1"/>
  <c r="AB4551" i="3"/>
  <c r="AS4551" i="3" s="1"/>
  <c r="W4551" i="3"/>
  <c r="T4551" i="3"/>
  <c r="V4551" i="3" s="1"/>
  <c r="AP4550" i="3"/>
  <c r="AD4550" i="3"/>
  <c r="AR4550" i="3" s="1"/>
  <c r="AB4550" i="3"/>
  <c r="W4550" i="3"/>
  <c r="T4550" i="3"/>
  <c r="V4550" i="3" s="1"/>
  <c r="AP4549" i="3"/>
  <c r="AD4549" i="3"/>
  <c r="AR4549" i="3" s="1"/>
  <c r="AB4549" i="3"/>
  <c r="W4549" i="3"/>
  <c r="T4549" i="3"/>
  <c r="V4549" i="3" s="1"/>
  <c r="AP4548" i="3"/>
  <c r="AD4548" i="3"/>
  <c r="AR4548" i="3" s="1"/>
  <c r="AB4548" i="3"/>
  <c r="W4548" i="3"/>
  <c r="T4548" i="3"/>
  <c r="V4548" i="3" s="1"/>
  <c r="AP4547" i="3"/>
  <c r="AD4547" i="3"/>
  <c r="AR4547" i="3" s="1"/>
  <c r="AB4547" i="3"/>
  <c r="W4547" i="3"/>
  <c r="T4547" i="3"/>
  <c r="V4547" i="3" s="1"/>
  <c r="AP4546" i="3"/>
  <c r="AD4546" i="3"/>
  <c r="AR4546" i="3" s="1"/>
  <c r="AB4546" i="3"/>
  <c r="W4546" i="3"/>
  <c r="T4546" i="3"/>
  <c r="V4546" i="3" s="1"/>
  <c r="AP4545" i="3"/>
  <c r="AD4545" i="3"/>
  <c r="AR4545" i="3" s="1"/>
  <c r="AB4545" i="3"/>
  <c r="W4545" i="3"/>
  <c r="T4545" i="3"/>
  <c r="V4545" i="3" s="1"/>
  <c r="AP4544" i="3"/>
  <c r="AD4544" i="3"/>
  <c r="AR4544" i="3" s="1"/>
  <c r="AB4544" i="3"/>
  <c r="W4544" i="3"/>
  <c r="T4544" i="3"/>
  <c r="V4544" i="3" s="1"/>
  <c r="AP4543" i="3"/>
  <c r="AD4543" i="3"/>
  <c r="AR4543" i="3" s="1"/>
  <c r="AB4543" i="3"/>
  <c r="W4543" i="3"/>
  <c r="T4543" i="3"/>
  <c r="V4543" i="3" s="1"/>
  <c r="AP4542" i="3"/>
  <c r="AD4542" i="3"/>
  <c r="AR4542" i="3" s="1"/>
  <c r="AB4542" i="3"/>
  <c r="W4542" i="3"/>
  <c r="T4542" i="3"/>
  <c r="V4542" i="3" s="1"/>
  <c r="AP4541" i="3"/>
  <c r="AD4541" i="3"/>
  <c r="AR4541" i="3" s="1"/>
  <c r="AB4541" i="3"/>
  <c r="W4541" i="3"/>
  <c r="T4541" i="3"/>
  <c r="V4541" i="3" s="1"/>
  <c r="AP4540" i="3"/>
  <c r="AD4540" i="3"/>
  <c r="AR4540" i="3" s="1"/>
  <c r="AB4540" i="3"/>
  <c r="W4540" i="3"/>
  <c r="T4540" i="3"/>
  <c r="V4540" i="3" s="1"/>
  <c r="AP4539" i="3"/>
  <c r="AD4539" i="3"/>
  <c r="AR4539" i="3" s="1"/>
  <c r="AB4539" i="3"/>
  <c r="W4539" i="3"/>
  <c r="T4539" i="3"/>
  <c r="V4539" i="3" s="1"/>
  <c r="AP4538" i="3"/>
  <c r="AD4538" i="3"/>
  <c r="AR4538" i="3" s="1"/>
  <c r="AB4538" i="3"/>
  <c r="W4538" i="3"/>
  <c r="T4538" i="3"/>
  <c r="V4538" i="3" s="1"/>
  <c r="AP4537" i="3"/>
  <c r="AD4537" i="3"/>
  <c r="AR4537" i="3" s="1"/>
  <c r="AB4537" i="3"/>
  <c r="W4537" i="3"/>
  <c r="T4537" i="3"/>
  <c r="V4537" i="3" s="1"/>
  <c r="AP4536" i="3"/>
  <c r="AD4536" i="3"/>
  <c r="AR4536" i="3" s="1"/>
  <c r="AB4536" i="3"/>
  <c r="W4536" i="3"/>
  <c r="T4536" i="3"/>
  <c r="V4536" i="3" s="1"/>
  <c r="AP4535" i="3"/>
  <c r="AD4535" i="3"/>
  <c r="AR4535" i="3" s="1"/>
  <c r="AB4535" i="3"/>
  <c r="W4535" i="3"/>
  <c r="T4535" i="3"/>
  <c r="V4535" i="3" s="1"/>
  <c r="AP4534" i="3"/>
  <c r="AD4534" i="3"/>
  <c r="AR4534" i="3" s="1"/>
  <c r="AB4534" i="3"/>
  <c r="W4534" i="3"/>
  <c r="T4534" i="3"/>
  <c r="V4534" i="3" s="1"/>
  <c r="AP4533" i="3"/>
  <c r="AD4533" i="3"/>
  <c r="AR4533" i="3" s="1"/>
  <c r="AB4533" i="3"/>
  <c r="W4533" i="3"/>
  <c r="T4533" i="3"/>
  <c r="V4533" i="3" s="1"/>
  <c r="AP4532" i="3"/>
  <c r="AD4532" i="3"/>
  <c r="AR4532" i="3" s="1"/>
  <c r="AB4532" i="3"/>
  <c r="W4532" i="3"/>
  <c r="T4532" i="3"/>
  <c r="V4532" i="3" s="1"/>
  <c r="AP4531" i="3"/>
  <c r="AD4531" i="3"/>
  <c r="AR4531" i="3" s="1"/>
  <c r="AB4531" i="3"/>
  <c r="W4531" i="3"/>
  <c r="T4531" i="3"/>
  <c r="V4531" i="3" s="1"/>
  <c r="AP4530" i="3"/>
  <c r="AD4530" i="3"/>
  <c r="AR4530" i="3" s="1"/>
  <c r="AB4530" i="3"/>
  <c r="W4530" i="3"/>
  <c r="T4530" i="3"/>
  <c r="V4530" i="3" s="1"/>
  <c r="AP4529" i="3"/>
  <c r="AD4529" i="3"/>
  <c r="AR4529" i="3" s="1"/>
  <c r="AB4529" i="3"/>
  <c r="W4529" i="3"/>
  <c r="T4529" i="3"/>
  <c r="V4529" i="3" s="1"/>
  <c r="AP4528" i="3"/>
  <c r="AD4528" i="3"/>
  <c r="AR4528" i="3" s="1"/>
  <c r="AB4528" i="3"/>
  <c r="W4528" i="3"/>
  <c r="T4528" i="3"/>
  <c r="V4528" i="3" s="1"/>
  <c r="AP4527" i="3"/>
  <c r="AD4527" i="3"/>
  <c r="AR4527" i="3" s="1"/>
  <c r="AB4527" i="3"/>
  <c r="W4527" i="3"/>
  <c r="T4527" i="3"/>
  <c r="V4527" i="3" s="1"/>
  <c r="AP4526" i="3"/>
  <c r="AD4526" i="3"/>
  <c r="AR4526" i="3" s="1"/>
  <c r="AB4526" i="3"/>
  <c r="W4526" i="3"/>
  <c r="T4526" i="3"/>
  <c r="V4526" i="3" s="1"/>
  <c r="AP4525" i="3"/>
  <c r="AD4525" i="3"/>
  <c r="AR4525" i="3" s="1"/>
  <c r="AB4525" i="3"/>
  <c r="W4525" i="3"/>
  <c r="T4525" i="3"/>
  <c r="V4525" i="3" s="1"/>
  <c r="AP4524" i="3"/>
  <c r="AD4524" i="3"/>
  <c r="AR4524" i="3" s="1"/>
  <c r="AB4524" i="3"/>
  <c r="W4524" i="3"/>
  <c r="T4524" i="3"/>
  <c r="V4524" i="3" s="1"/>
  <c r="AP4523" i="3"/>
  <c r="AD4523" i="3"/>
  <c r="AR4523" i="3" s="1"/>
  <c r="AB4523" i="3"/>
  <c r="W4523" i="3"/>
  <c r="T4523" i="3"/>
  <c r="V4523" i="3" s="1"/>
  <c r="AP4522" i="3"/>
  <c r="AD4522" i="3"/>
  <c r="AR4522" i="3" s="1"/>
  <c r="AB4522" i="3"/>
  <c r="W4522" i="3"/>
  <c r="T4522" i="3"/>
  <c r="V4522" i="3" s="1"/>
  <c r="AP4521" i="3"/>
  <c r="AD4521" i="3"/>
  <c r="AR4521" i="3" s="1"/>
  <c r="AB4521" i="3"/>
  <c r="W4521" i="3"/>
  <c r="T4521" i="3"/>
  <c r="V4521" i="3" s="1"/>
  <c r="AP4520" i="3"/>
  <c r="AD4520" i="3"/>
  <c r="AR4520" i="3" s="1"/>
  <c r="AB4520" i="3"/>
  <c r="W4520" i="3"/>
  <c r="T4520" i="3"/>
  <c r="V4520" i="3" s="1"/>
  <c r="AP4519" i="3"/>
  <c r="AD4519" i="3"/>
  <c r="AR4519" i="3" s="1"/>
  <c r="AB4519" i="3"/>
  <c r="W4519" i="3"/>
  <c r="T4519" i="3"/>
  <c r="V4519" i="3" s="1"/>
  <c r="AP4518" i="3"/>
  <c r="AD4518" i="3"/>
  <c r="AR4518" i="3" s="1"/>
  <c r="AB4518" i="3"/>
  <c r="W4518" i="3"/>
  <c r="T4518" i="3"/>
  <c r="V4518" i="3" s="1"/>
  <c r="AP4517" i="3"/>
  <c r="AD4517" i="3"/>
  <c r="AR4517" i="3" s="1"/>
  <c r="AB4517" i="3"/>
  <c r="W4517" i="3"/>
  <c r="T4517" i="3"/>
  <c r="V4517" i="3" s="1"/>
  <c r="AP4516" i="3"/>
  <c r="AD4516" i="3"/>
  <c r="AR4516" i="3" s="1"/>
  <c r="AB4516" i="3"/>
  <c r="W4516" i="3"/>
  <c r="T4516" i="3"/>
  <c r="V4516" i="3" s="1"/>
  <c r="AP4515" i="3"/>
  <c r="AD4515" i="3"/>
  <c r="AR4515" i="3" s="1"/>
  <c r="AB4515" i="3"/>
  <c r="W4515" i="3"/>
  <c r="T4515" i="3"/>
  <c r="V4515" i="3" s="1"/>
  <c r="AP4514" i="3"/>
  <c r="AD4514" i="3"/>
  <c r="AR4514" i="3" s="1"/>
  <c r="AB4514" i="3"/>
  <c r="W4514" i="3"/>
  <c r="T4514" i="3"/>
  <c r="V4514" i="3" s="1"/>
  <c r="AP4513" i="3"/>
  <c r="AD4513" i="3"/>
  <c r="AR4513" i="3" s="1"/>
  <c r="AB4513" i="3"/>
  <c r="W4513" i="3"/>
  <c r="T4513" i="3"/>
  <c r="V4513" i="3" s="1"/>
  <c r="AP4512" i="3"/>
  <c r="AD4512" i="3"/>
  <c r="AR4512" i="3" s="1"/>
  <c r="AB4512" i="3"/>
  <c r="W4512" i="3"/>
  <c r="T4512" i="3"/>
  <c r="V4512" i="3" s="1"/>
  <c r="AP4511" i="3"/>
  <c r="AD4511" i="3"/>
  <c r="AR4511" i="3" s="1"/>
  <c r="AB4511" i="3"/>
  <c r="W4511" i="3"/>
  <c r="T4511" i="3"/>
  <c r="V4511" i="3" s="1"/>
  <c r="AP4510" i="3"/>
  <c r="AD4510" i="3"/>
  <c r="AR4510" i="3" s="1"/>
  <c r="AB4510" i="3"/>
  <c r="W4510" i="3"/>
  <c r="T4510" i="3"/>
  <c r="V4510" i="3" s="1"/>
  <c r="AP4509" i="3"/>
  <c r="AD4509" i="3"/>
  <c r="AR4509" i="3" s="1"/>
  <c r="AB4509" i="3"/>
  <c r="W4509" i="3"/>
  <c r="T4509" i="3"/>
  <c r="V4509" i="3" s="1"/>
  <c r="AP4508" i="3"/>
  <c r="AD4508" i="3"/>
  <c r="AR4508" i="3" s="1"/>
  <c r="AB4508" i="3"/>
  <c r="W4508" i="3"/>
  <c r="T4508" i="3"/>
  <c r="V4508" i="3" s="1"/>
  <c r="AP4507" i="3"/>
  <c r="AD4507" i="3"/>
  <c r="AR4507" i="3" s="1"/>
  <c r="AB4507" i="3"/>
  <c r="W4507" i="3"/>
  <c r="T4507" i="3"/>
  <c r="V4507" i="3" s="1"/>
  <c r="AP4506" i="3"/>
  <c r="AD4506" i="3"/>
  <c r="AR4506" i="3" s="1"/>
  <c r="AB4506" i="3"/>
  <c r="W4506" i="3"/>
  <c r="T4506" i="3"/>
  <c r="V4506" i="3" s="1"/>
  <c r="AP4505" i="3"/>
  <c r="AD4505" i="3"/>
  <c r="AR4505" i="3" s="1"/>
  <c r="AB4505" i="3"/>
  <c r="W4505" i="3"/>
  <c r="T4505" i="3"/>
  <c r="V4505" i="3" s="1"/>
  <c r="AP4504" i="3"/>
  <c r="AD4504" i="3"/>
  <c r="AR4504" i="3" s="1"/>
  <c r="AB4504" i="3"/>
  <c r="W4504" i="3"/>
  <c r="T4504" i="3"/>
  <c r="V4504" i="3" s="1"/>
  <c r="AP4503" i="3"/>
  <c r="AD4503" i="3"/>
  <c r="AR4503" i="3" s="1"/>
  <c r="AB4503" i="3"/>
  <c r="W4503" i="3"/>
  <c r="T4503" i="3"/>
  <c r="V4503" i="3" s="1"/>
  <c r="AP4502" i="3"/>
  <c r="AD4502" i="3"/>
  <c r="AR4502" i="3" s="1"/>
  <c r="AB4502" i="3"/>
  <c r="W4502" i="3"/>
  <c r="T4502" i="3"/>
  <c r="V4502" i="3" s="1"/>
  <c r="AP4501" i="3"/>
  <c r="AD4501" i="3"/>
  <c r="AR4501" i="3" s="1"/>
  <c r="AB4501" i="3"/>
  <c r="W4501" i="3"/>
  <c r="T4501" i="3"/>
  <c r="V4501" i="3" s="1"/>
  <c r="AP4500" i="3"/>
  <c r="AD4500" i="3"/>
  <c r="AR4500" i="3" s="1"/>
  <c r="AB4500" i="3"/>
  <c r="W4500" i="3"/>
  <c r="T4500" i="3"/>
  <c r="V4500" i="3" s="1"/>
  <c r="AP4499" i="3"/>
  <c r="AD4499" i="3"/>
  <c r="AR4499" i="3" s="1"/>
  <c r="AB4499" i="3"/>
  <c r="W4499" i="3"/>
  <c r="T4499" i="3"/>
  <c r="V4499" i="3" s="1"/>
  <c r="AP4498" i="3"/>
  <c r="AD4498" i="3"/>
  <c r="AR4498" i="3" s="1"/>
  <c r="AB4498" i="3"/>
  <c r="W4498" i="3"/>
  <c r="T4498" i="3"/>
  <c r="V4498" i="3" s="1"/>
  <c r="AP4497" i="3"/>
  <c r="AD4497" i="3"/>
  <c r="AR4497" i="3" s="1"/>
  <c r="AB4497" i="3"/>
  <c r="W4497" i="3"/>
  <c r="T4497" i="3"/>
  <c r="V4497" i="3" s="1"/>
  <c r="AP4496" i="3"/>
  <c r="AD4496" i="3"/>
  <c r="AR4496" i="3" s="1"/>
  <c r="AB4496" i="3"/>
  <c r="W4496" i="3"/>
  <c r="T4496" i="3"/>
  <c r="V4496" i="3" s="1"/>
  <c r="AP4495" i="3"/>
  <c r="AD4495" i="3"/>
  <c r="AR4495" i="3" s="1"/>
  <c r="AB4495" i="3"/>
  <c r="W4495" i="3"/>
  <c r="T4495" i="3"/>
  <c r="V4495" i="3" s="1"/>
  <c r="AP4494" i="3"/>
  <c r="AD4494" i="3"/>
  <c r="AR4494" i="3" s="1"/>
  <c r="AB4494" i="3"/>
  <c r="W4494" i="3"/>
  <c r="T4494" i="3"/>
  <c r="V4494" i="3" s="1"/>
  <c r="AP4493" i="3"/>
  <c r="AD4493" i="3"/>
  <c r="AR4493" i="3" s="1"/>
  <c r="AB4493" i="3"/>
  <c r="W4493" i="3"/>
  <c r="T4493" i="3"/>
  <c r="V4493" i="3" s="1"/>
  <c r="AP4492" i="3"/>
  <c r="AD4492" i="3"/>
  <c r="AR4492" i="3" s="1"/>
  <c r="AB4492" i="3"/>
  <c r="W4492" i="3"/>
  <c r="T4492" i="3"/>
  <c r="V4492" i="3" s="1"/>
  <c r="AP4491" i="3"/>
  <c r="AD4491" i="3"/>
  <c r="AR4491" i="3" s="1"/>
  <c r="AB4491" i="3"/>
  <c r="W4491" i="3"/>
  <c r="T4491" i="3"/>
  <c r="V4491" i="3" s="1"/>
  <c r="AP4490" i="3"/>
  <c r="AD4490" i="3"/>
  <c r="AR4490" i="3" s="1"/>
  <c r="AB4490" i="3"/>
  <c r="W4490" i="3"/>
  <c r="T4490" i="3"/>
  <c r="V4490" i="3" s="1"/>
  <c r="AP4489" i="3"/>
  <c r="AD4489" i="3"/>
  <c r="AR4489" i="3" s="1"/>
  <c r="AB4489" i="3"/>
  <c r="W4489" i="3"/>
  <c r="T4489" i="3"/>
  <c r="V4489" i="3" s="1"/>
  <c r="AP4488" i="3"/>
  <c r="AD4488" i="3"/>
  <c r="AR4488" i="3" s="1"/>
  <c r="AB4488" i="3"/>
  <c r="W4488" i="3"/>
  <c r="T4488" i="3"/>
  <c r="V4488" i="3" s="1"/>
  <c r="AP4487" i="3"/>
  <c r="AD4487" i="3"/>
  <c r="AR4487" i="3" s="1"/>
  <c r="AB4487" i="3"/>
  <c r="W4487" i="3"/>
  <c r="T4487" i="3"/>
  <c r="V4487" i="3" s="1"/>
  <c r="AP4486" i="3"/>
  <c r="AD4486" i="3"/>
  <c r="AR4486" i="3" s="1"/>
  <c r="AB4486" i="3"/>
  <c r="W4486" i="3"/>
  <c r="T4486" i="3"/>
  <c r="V4486" i="3" s="1"/>
  <c r="AP4485" i="3"/>
  <c r="AD4485" i="3"/>
  <c r="AR4485" i="3" s="1"/>
  <c r="AB4485" i="3"/>
  <c r="W4485" i="3"/>
  <c r="T4485" i="3"/>
  <c r="V4485" i="3" s="1"/>
  <c r="AP4484" i="3"/>
  <c r="AD4484" i="3"/>
  <c r="AR4484" i="3" s="1"/>
  <c r="AB4484" i="3"/>
  <c r="W4484" i="3"/>
  <c r="T4484" i="3"/>
  <c r="V4484" i="3" s="1"/>
  <c r="AP4483" i="3"/>
  <c r="AD4483" i="3"/>
  <c r="AR4483" i="3" s="1"/>
  <c r="AB4483" i="3"/>
  <c r="AS4483" i="3" s="1"/>
  <c r="W4483" i="3"/>
  <c r="T4483" i="3"/>
  <c r="V4483" i="3" s="1"/>
  <c r="AP4482" i="3"/>
  <c r="AD4482" i="3"/>
  <c r="AR4482" i="3" s="1"/>
  <c r="AB4482" i="3"/>
  <c r="W4482" i="3"/>
  <c r="T4482" i="3"/>
  <c r="V4482" i="3" s="1"/>
  <c r="AP4481" i="3"/>
  <c r="AD4481" i="3"/>
  <c r="AR4481" i="3" s="1"/>
  <c r="AB4481" i="3"/>
  <c r="W4481" i="3"/>
  <c r="T4481" i="3"/>
  <c r="V4481" i="3" s="1"/>
  <c r="AP4480" i="3"/>
  <c r="AD4480" i="3"/>
  <c r="AR4480" i="3" s="1"/>
  <c r="AB4480" i="3"/>
  <c r="W4480" i="3"/>
  <c r="T4480" i="3"/>
  <c r="V4480" i="3" s="1"/>
  <c r="AP4479" i="3"/>
  <c r="AD4479" i="3"/>
  <c r="AR4479" i="3" s="1"/>
  <c r="AB4479" i="3"/>
  <c r="W4479" i="3"/>
  <c r="T4479" i="3"/>
  <c r="V4479" i="3" s="1"/>
  <c r="AP4478" i="3"/>
  <c r="AD4478" i="3"/>
  <c r="AR4478" i="3" s="1"/>
  <c r="AB4478" i="3"/>
  <c r="AS4478" i="3" s="1"/>
  <c r="W4478" i="3"/>
  <c r="T4478" i="3"/>
  <c r="V4478" i="3" s="1"/>
  <c r="AP4477" i="3"/>
  <c r="AD4477" i="3"/>
  <c r="AR4477" i="3" s="1"/>
  <c r="AB4477" i="3"/>
  <c r="W4477" i="3"/>
  <c r="T4477" i="3"/>
  <c r="V4477" i="3" s="1"/>
  <c r="AP4476" i="3"/>
  <c r="AD4476" i="3"/>
  <c r="AR4476" i="3" s="1"/>
  <c r="AB4476" i="3"/>
  <c r="W4476" i="3"/>
  <c r="T4476" i="3"/>
  <c r="V4476" i="3" s="1"/>
  <c r="AP4475" i="3"/>
  <c r="AD4475" i="3"/>
  <c r="AR4475" i="3" s="1"/>
  <c r="AB4475" i="3"/>
  <c r="W4475" i="3"/>
  <c r="T4475" i="3"/>
  <c r="V4475" i="3" s="1"/>
  <c r="AP4474" i="3"/>
  <c r="AD4474" i="3"/>
  <c r="AR4474" i="3" s="1"/>
  <c r="AB4474" i="3"/>
  <c r="W4474" i="3"/>
  <c r="T4474" i="3"/>
  <c r="V4474" i="3" s="1"/>
  <c r="AP4473" i="3"/>
  <c r="AD4473" i="3"/>
  <c r="AR4473" i="3" s="1"/>
  <c r="AB4473" i="3"/>
  <c r="W4473" i="3"/>
  <c r="T4473" i="3"/>
  <c r="V4473" i="3" s="1"/>
  <c r="AP4472" i="3"/>
  <c r="AD4472" i="3"/>
  <c r="AR4472" i="3" s="1"/>
  <c r="AB4472" i="3"/>
  <c r="W4472" i="3"/>
  <c r="T4472" i="3"/>
  <c r="V4472" i="3" s="1"/>
  <c r="AP4471" i="3"/>
  <c r="AD4471" i="3"/>
  <c r="AR4471" i="3" s="1"/>
  <c r="AB4471" i="3"/>
  <c r="W4471" i="3"/>
  <c r="T4471" i="3"/>
  <c r="V4471" i="3" s="1"/>
  <c r="AP4470" i="3"/>
  <c r="AD4470" i="3"/>
  <c r="AR4470" i="3" s="1"/>
  <c r="AB4470" i="3"/>
  <c r="W4470" i="3"/>
  <c r="T4470" i="3"/>
  <c r="V4470" i="3" s="1"/>
  <c r="AP4469" i="3"/>
  <c r="AD4469" i="3"/>
  <c r="AR4469" i="3" s="1"/>
  <c r="AB4469" i="3"/>
  <c r="AS4469" i="3" s="1"/>
  <c r="W4469" i="3"/>
  <c r="T4469" i="3"/>
  <c r="V4469" i="3" s="1"/>
  <c r="AP4468" i="3"/>
  <c r="AD4468" i="3"/>
  <c r="AR4468" i="3" s="1"/>
  <c r="AB4468" i="3"/>
  <c r="AS4468" i="3" s="1"/>
  <c r="W4468" i="3"/>
  <c r="T4468" i="3"/>
  <c r="V4468" i="3" s="1"/>
  <c r="AP4467" i="3"/>
  <c r="AD4467" i="3"/>
  <c r="AR4467" i="3" s="1"/>
  <c r="AB4467" i="3"/>
  <c r="AS4467" i="3" s="1"/>
  <c r="W4467" i="3"/>
  <c r="T4467" i="3"/>
  <c r="V4467" i="3" s="1"/>
  <c r="AP4466" i="3"/>
  <c r="AD4466" i="3"/>
  <c r="AR4466" i="3" s="1"/>
  <c r="AB4466" i="3"/>
  <c r="AS4466" i="3" s="1"/>
  <c r="W4466" i="3"/>
  <c r="T4466" i="3"/>
  <c r="V4466" i="3" s="1"/>
  <c r="AP4465" i="3"/>
  <c r="AD4465" i="3"/>
  <c r="AR4465" i="3" s="1"/>
  <c r="AB4465" i="3"/>
  <c r="W4465" i="3"/>
  <c r="T4465" i="3"/>
  <c r="V4465" i="3" s="1"/>
  <c r="AP4464" i="3"/>
  <c r="AD4464" i="3"/>
  <c r="AR4464" i="3" s="1"/>
  <c r="AB4464" i="3"/>
  <c r="AS4464" i="3" s="1"/>
  <c r="W4464" i="3"/>
  <c r="T4464" i="3"/>
  <c r="V4464" i="3" s="1"/>
  <c r="AP4463" i="3"/>
  <c r="AD4463" i="3"/>
  <c r="AR4463" i="3" s="1"/>
  <c r="AB4463" i="3"/>
  <c r="W4463" i="3"/>
  <c r="T4463" i="3"/>
  <c r="V4463" i="3" s="1"/>
  <c r="AP4462" i="3"/>
  <c r="AD4462" i="3"/>
  <c r="AR4462" i="3" s="1"/>
  <c r="AB4462" i="3"/>
  <c r="W4462" i="3"/>
  <c r="T4462" i="3"/>
  <c r="V4462" i="3" s="1"/>
  <c r="AP4461" i="3"/>
  <c r="AD4461" i="3"/>
  <c r="AR4461" i="3" s="1"/>
  <c r="AB4461" i="3"/>
  <c r="AS4461" i="3" s="1"/>
  <c r="W4461" i="3"/>
  <c r="T4461" i="3"/>
  <c r="V4461" i="3" s="1"/>
  <c r="AP4460" i="3"/>
  <c r="AD4460" i="3"/>
  <c r="AR4460" i="3" s="1"/>
  <c r="AB4460" i="3"/>
  <c r="W4460" i="3"/>
  <c r="T4460" i="3"/>
  <c r="V4460" i="3" s="1"/>
  <c r="AP4459" i="3"/>
  <c r="AD4459" i="3"/>
  <c r="AR4459" i="3" s="1"/>
  <c r="AB4459" i="3"/>
  <c r="W4459" i="3"/>
  <c r="T4459" i="3"/>
  <c r="V4459" i="3" s="1"/>
  <c r="AP4458" i="3"/>
  <c r="AD4458" i="3"/>
  <c r="AR4458" i="3" s="1"/>
  <c r="AB4458" i="3"/>
  <c r="W4458" i="3"/>
  <c r="T4458" i="3"/>
  <c r="V4458" i="3" s="1"/>
  <c r="AP4457" i="3"/>
  <c r="AD4457" i="3"/>
  <c r="AR4457" i="3" s="1"/>
  <c r="AB4457" i="3"/>
  <c r="W4457" i="3"/>
  <c r="T4457" i="3"/>
  <c r="V4457" i="3" s="1"/>
  <c r="AP4456" i="3"/>
  <c r="AD4456" i="3"/>
  <c r="AR4456" i="3" s="1"/>
  <c r="AB4456" i="3"/>
  <c r="W4456" i="3"/>
  <c r="T4456" i="3"/>
  <c r="V4456" i="3" s="1"/>
  <c r="AP4455" i="3"/>
  <c r="AD4455" i="3"/>
  <c r="AR4455" i="3" s="1"/>
  <c r="AB4455" i="3"/>
  <c r="W4455" i="3"/>
  <c r="T4455" i="3"/>
  <c r="V4455" i="3" s="1"/>
  <c r="AP4454" i="3"/>
  <c r="AD4454" i="3"/>
  <c r="AR4454" i="3" s="1"/>
  <c r="AB4454" i="3"/>
  <c r="W4454" i="3"/>
  <c r="T4454" i="3"/>
  <c r="V4454" i="3" s="1"/>
  <c r="AP4453" i="3"/>
  <c r="AD4453" i="3"/>
  <c r="AR4453" i="3" s="1"/>
  <c r="AB4453" i="3"/>
  <c r="W4453" i="3"/>
  <c r="T4453" i="3"/>
  <c r="V4453" i="3" s="1"/>
  <c r="AP4452" i="3"/>
  <c r="AD4452" i="3"/>
  <c r="AR4452" i="3" s="1"/>
  <c r="AB4452" i="3"/>
  <c r="W4452" i="3"/>
  <c r="T4452" i="3"/>
  <c r="V4452" i="3" s="1"/>
  <c r="AP4451" i="3"/>
  <c r="AD4451" i="3"/>
  <c r="AR4451" i="3" s="1"/>
  <c r="AB4451" i="3"/>
  <c r="W4451" i="3"/>
  <c r="T4451" i="3"/>
  <c r="V4451" i="3" s="1"/>
  <c r="AP4450" i="3"/>
  <c r="AD4450" i="3"/>
  <c r="AR4450" i="3" s="1"/>
  <c r="AB4450" i="3"/>
  <c r="W4450" i="3"/>
  <c r="T4450" i="3"/>
  <c r="V4450" i="3" s="1"/>
  <c r="AP4449" i="3"/>
  <c r="AD4449" i="3"/>
  <c r="AR4449" i="3" s="1"/>
  <c r="AB4449" i="3"/>
  <c r="W4449" i="3"/>
  <c r="T4449" i="3"/>
  <c r="V4449" i="3" s="1"/>
  <c r="AP4448" i="3"/>
  <c r="AD4448" i="3"/>
  <c r="AR4448" i="3" s="1"/>
  <c r="AB4448" i="3"/>
  <c r="W4448" i="3"/>
  <c r="T4448" i="3"/>
  <c r="V4448" i="3" s="1"/>
  <c r="AP4447" i="3"/>
  <c r="AD4447" i="3"/>
  <c r="AR4447" i="3" s="1"/>
  <c r="AB4447" i="3"/>
  <c r="W4447" i="3"/>
  <c r="T4447" i="3"/>
  <c r="V4447" i="3" s="1"/>
  <c r="AP4446" i="3"/>
  <c r="AD4446" i="3"/>
  <c r="AR4446" i="3" s="1"/>
  <c r="AB4446" i="3"/>
  <c r="W4446" i="3"/>
  <c r="T4446" i="3"/>
  <c r="V4446" i="3" s="1"/>
  <c r="AP4445" i="3"/>
  <c r="AD4445" i="3"/>
  <c r="AR4445" i="3" s="1"/>
  <c r="AB4445" i="3"/>
  <c r="W4445" i="3"/>
  <c r="T4445" i="3"/>
  <c r="V4445" i="3" s="1"/>
  <c r="AP4444" i="3"/>
  <c r="AD4444" i="3"/>
  <c r="AR4444" i="3" s="1"/>
  <c r="AB4444" i="3"/>
  <c r="W4444" i="3"/>
  <c r="T4444" i="3"/>
  <c r="V4444" i="3" s="1"/>
  <c r="AP4443" i="3"/>
  <c r="AD4443" i="3"/>
  <c r="AR4443" i="3" s="1"/>
  <c r="AB4443" i="3"/>
  <c r="W4443" i="3"/>
  <c r="T4443" i="3"/>
  <c r="V4443" i="3" s="1"/>
  <c r="AP4442" i="3"/>
  <c r="AD4442" i="3"/>
  <c r="AR4442" i="3" s="1"/>
  <c r="AB4442" i="3"/>
  <c r="W4442" i="3"/>
  <c r="T4442" i="3"/>
  <c r="V4442" i="3" s="1"/>
  <c r="AP4441" i="3"/>
  <c r="AD4441" i="3"/>
  <c r="AR4441" i="3" s="1"/>
  <c r="AB4441" i="3"/>
  <c r="W4441" i="3"/>
  <c r="T4441" i="3"/>
  <c r="V4441" i="3" s="1"/>
  <c r="AP4440" i="3"/>
  <c r="AD4440" i="3"/>
  <c r="AR4440" i="3" s="1"/>
  <c r="AB4440" i="3"/>
  <c r="W4440" i="3"/>
  <c r="T4440" i="3"/>
  <c r="V4440" i="3" s="1"/>
  <c r="AP4439" i="3"/>
  <c r="AD4439" i="3"/>
  <c r="AR4439" i="3" s="1"/>
  <c r="AB4439" i="3"/>
  <c r="W4439" i="3"/>
  <c r="T4439" i="3"/>
  <c r="V4439" i="3" s="1"/>
  <c r="AP4438" i="3"/>
  <c r="AD4438" i="3"/>
  <c r="AR4438" i="3" s="1"/>
  <c r="AB4438" i="3"/>
  <c r="W4438" i="3"/>
  <c r="T4438" i="3"/>
  <c r="V4438" i="3" s="1"/>
  <c r="AP4437" i="3"/>
  <c r="AD4437" i="3"/>
  <c r="AR4437" i="3" s="1"/>
  <c r="AB4437" i="3"/>
  <c r="W4437" i="3"/>
  <c r="T4437" i="3"/>
  <c r="V4437" i="3" s="1"/>
  <c r="AP4436" i="3"/>
  <c r="AD4436" i="3"/>
  <c r="AR4436" i="3" s="1"/>
  <c r="AB4436" i="3"/>
  <c r="W4436" i="3"/>
  <c r="T4436" i="3"/>
  <c r="V4436" i="3" s="1"/>
  <c r="AP4435" i="3"/>
  <c r="AD4435" i="3"/>
  <c r="AR4435" i="3" s="1"/>
  <c r="AB4435" i="3"/>
  <c r="W4435" i="3"/>
  <c r="T4435" i="3"/>
  <c r="V4435" i="3" s="1"/>
  <c r="AP4434" i="3"/>
  <c r="AD4434" i="3"/>
  <c r="AR4434" i="3" s="1"/>
  <c r="AB4434" i="3"/>
  <c r="AS4434" i="3" s="1"/>
  <c r="W4434" i="3"/>
  <c r="T4434" i="3"/>
  <c r="V4434" i="3" s="1"/>
  <c r="AP4433" i="3"/>
  <c r="AD4433" i="3"/>
  <c r="AR4433" i="3" s="1"/>
  <c r="AB4433" i="3"/>
  <c r="W4433" i="3"/>
  <c r="T4433" i="3"/>
  <c r="V4433" i="3" s="1"/>
  <c r="AP4432" i="3"/>
  <c r="AD4432" i="3"/>
  <c r="AR4432" i="3" s="1"/>
  <c r="AB4432" i="3"/>
  <c r="W4432" i="3"/>
  <c r="T4432" i="3"/>
  <c r="V4432" i="3" s="1"/>
  <c r="AP4431" i="3"/>
  <c r="AD4431" i="3"/>
  <c r="AR4431" i="3" s="1"/>
  <c r="AB4431" i="3"/>
  <c r="W4431" i="3"/>
  <c r="T4431" i="3"/>
  <c r="V4431" i="3" s="1"/>
  <c r="AP4430" i="3"/>
  <c r="AD4430" i="3"/>
  <c r="AR4430" i="3" s="1"/>
  <c r="AB4430" i="3"/>
  <c r="W4430" i="3"/>
  <c r="T4430" i="3"/>
  <c r="V4430" i="3" s="1"/>
  <c r="AP4429" i="3"/>
  <c r="AD4429" i="3"/>
  <c r="AR4429" i="3" s="1"/>
  <c r="AB4429" i="3"/>
  <c r="W4429" i="3"/>
  <c r="T4429" i="3"/>
  <c r="V4429" i="3" s="1"/>
  <c r="AP4428" i="3"/>
  <c r="AD4428" i="3"/>
  <c r="AR4428" i="3" s="1"/>
  <c r="AB4428" i="3"/>
  <c r="W4428" i="3"/>
  <c r="T4428" i="3"/>
  <c r="V4428" i="3" s="1"/>
  <c r="AP4427" i="3"/>
  <c r="AD4427" i="3"/>
  <c r="AR4427" i="3" s="1"/>
  <c r="AB4427" i="3"/>
  <c r="W4427" i="3"/>
  <c r="T4427" i="3"/>
  <c r="V4427" i="3" s="1"/>
  <c r="AP4426" i="3"/>
  <c r="AD4426" i="3"/>
  <c r="AR4426" i="3" s="1"/>
  <c r="AB4426" i="3"/>
  <c r="W4426" i="3"/>
  <c r="T4426" i="3"/>
  <c r="V4426" i="3" s="1"/>
  <c r="AP4425" i="3"/>
  <c r="AD4425" i="3"/>
  <c r="AR4425" i="3" s="1"/>
  <c r="AB4425" i="3"/>
  <c r="W4425" i="3"/>
  <c r="T4425" i="3"/>
  <c r="V4425" i="3" s="1"/>
  <c r="AP4424" i="3"/>
  <c r="AD4424" i="3"/>
  <c r="AR4424" i="3" s="1"/>
  <c r="AB4424" i="3"/>
  <c r="W4424" i="3"/>
  <c r="T4424" i="3"/>
  <c r="V4424" i="3" s="1"/>
  <c r="AP4423" i="3"/>
  <c r="AD4423" i="3"/>
  <c r="AR4423" i="3" s="1"/>
  <c r="AB4423" i="3"/>
  <c r="W4423" i="3"/>
  <c r="T4423" i="3"/>
  <c r="V4423" i="3" s="1"/>
  <c r="AP4422" i="3"/>
  <c r="AD4422" i="3"/>
  <c r="AR4422" i="3" s="1"/>
  <c r="AB4422" i="3"/>
  <c r="W4422" i="3"/>
  <c r="T4422" i="3"/>
  <c r="V4422" i="3" s="1"/>
  <c r="AP4421" i="3"/>
  <c r="AD4421" i="3"/>
  <c r="AR4421" i="3" s="1"/>
  <c r="AB4421" i="3"/>
  <c r="W4421" i="3"/>
  <c r="T4421" i="3"/>
  <c r="V4421" i="3" s="1"/>
  <c r="AP4420" i="3"/>
  <c r="AD4420" i="3"/>
  <c r="AR4420" i="3" s="1"/>
  <c r="AB4420" i="3"/>
  <c r="W4420" i="3"/>
  <c r="T4420" i="3"/>
  <c r="V4420" i="3" s="1"/>
  <c r="AP4419" i="3"/>
  <c r="AD4419" i="3"/>
  <c r="AR4419" i="3" s="1"/>
  <c r="AB4419" i="3"/>
  <c r="W4419" i="3"/>
  <c r="T4419" i="3"/>
  <c r="V4419" i="3" s="1"/>
  <c r="AP4418" i="3"/>
  <c r="AD4418" i="3"/>
  <c r="AR4418" i="3" s="1"/>
  <c r="AB4418" i="3"/>
  <c r="W4418" i="3"/>
  <c r="T4418" i="3"/>
  <c r="V4418" i="3" s="1"/>
  <c r="AP4417" i="3"/>
  <c r="AD4417" i="3"/>
  <c r="AR4417" i="3" s="1"/>
  <c r="AB4417" i="3"/>
  <c r="W4417" i="3"/>
  <c r="T4417" i="3"/>
  <c r="V4417" i="3" s="1"/>
  <c r="AP4416" i="3"/>
  <c r="AD4416" i="3"/>
  <c r="AR4416" i="3" s="1"/>
  <c r="AB4416" i="3"/>
  <c r="W4416" i="3"/>
  <c r="T4416" i="3"/>
  <c r="V4416" i="3" s="1"/>
  <c r="AP4415" i="3"/>
  <c r="AD4415" i="3"/>
  <c r="AR4415" i="3" s="1"/>
  <c r="AB4415" i="3"/>
  <c r="W4415" i="3"/>
  <c r="T4415" i="3"/>
  <c r="V4415" i="3" s="1"/>
  <c r="AP4414" i="3"/>
  <c r="AD4414" i="3"/>
  <c r="AR4414" i="3" s="1"/>
  <c r="AB4414" i="3"/>
  <c r="W4414" i="3"/>
  <c r="T4414" i="3"/>
  <c r="V4414" i="3" s="1"/>
  <c r="AP4413" i="3"/>
  <c r="AD4413" i="3"/>
  <c r="AR4413" i="3" s="1"/>
  <c r="AB4413" i="3"/>
  <c r="W4413" i="3"/>
  <c r="T4413" i="3"/>
  <c r="V4413" i="3" s="1"/>
  <c r="AP4412" i="3"/>
  <c r="AD4412" i="3"/>
  <c r="AR4412" i="3" s="1"/>
  <c r="AB4412" i="3"/>
  <c r="W4412" i="3"/>
  <c r="T4412" i="3"/>
  <c r="V4412" i="3" s="1"/>
  <c r="AP4411" i="3"/>
  <c r="AD4411" i="3"/>
  <c r="AR4411" i="3" s="1"/>
  <c r="AB4411" i="3"/>
  <c r="W4411" i="3"/>
  <c r="T4411" i="3"/>
  <c r="V4411" i="3" s="1"/>
  <c r="AP4410" i="3"/>
  <c r="AD4410" i="3"/>
  <c r="AR4410" i="3" s="1"/>
  <c r="AB4410" i="3"/>
  <c r="AS4410" i="3" s="1"/>
  <c r="W4410" i="3"/>
  <c r="T4410" i="3"/>
  <c r="V4410" i="3" s="1"/>
  <c r="AP4409" i="3"/>
  <c r="AD4409" i="3"/>
  <c r="AR4409" i="3" s="1"/>
  <c r="AB4409" i="3"/>
  <c r="W4409" i="3"/>
  <c r="T4409" i="3"/>
  <c r="V4409" i="3" s="1"/>
  <c r="AP4408" i="3"/>
  <c r="AD4408" i="3"/>
  <c r="AR4408" i="3" s="1"/>
  <c r="AB4408" i="3"/>
  <c r="W4408" i="3"/>
  <c r="T4408" i="3"/>
  <c r="V4408" i="3" s="1"/>
  <c r="AP4407" i="3"/>
  <c r="AD4407" i="3"/>
  <c r="AR4407" i="3" s="1"/>
  <c r="AB4407" i="3"/>
  <c r="W4407" i="3"/>
  <c r="T4407" i="3"/>
  <c r="V4407" i="3" s="1"/>
  <c r="AP4406" i="3"/>
  <c r="AD4406" i="3"/>
  <c r="AR4406" i="3" s="1"/>
  <c r="AB4406" i="3"/>
  <c r="W4406" i="3"/>
  <c r="T4406" i="3"/>
  <c r="V4406" i="3" s="1"/>
  <c r="AP4405" i="3"/>
  <c r="AD4405" i="3"/>
  <c r="AR4405" i="3" s="1"/>
  <c r="AB4405" i="3"/>
  <c r="W4405" i="3"/>
  <c r="T4405" i="3"/>
  <c r="V4405" i="3" s="1"/>
  <c r="AP4404" i="3"/>
  <c r="AD4404" i="3"/>
  <c r="AR4404" i="3" s="1"/>
  <c r="AB4404" i="3"/>
  <c r="W4404" i="3"/>
  <c r="T4404" i="3"/>
  <c r="V4404" i="3" s="1"/>
  <c r="AP4403" i="3"/>
  <c r="AD4403" i="3"/>
  <c r="AR4403" i="3" s="1"/>
  <c r="AB4403" i="3"/>
  <c r="W4403" i="3"/>
  <c r="T4403" i="3"/>
  <c r="V4403" i="3" s="1"/>
  <c r="AP4402" i="3"/>
  <c r="AD4402" i="3"/>
  <c r="AR4402" i="3" s="1"/>
  <c r="AB4402" i="3"/>
  <c r="W4402" i="3"/>
  <c r="T4402" i="3"/>
  <c r="V4402" i="3" s="1"/>
  <c r="AP4401" i="3"/>
  <c r="AD4401" i="3"/>
  <c r="AR4401" i="3" s="1"/>
  <c r="AB4401" i="3"/>
  <c r="W4401" i="3"/>
  <c r="T4401" i="3"/>
  <c r="V4401" i="3" s="1"/>
  <c r="AP4400" i="3"/>
  <c r="AD4400" i="3"/>
  <c r="AR4400" i="3" s="1"/>
  <c r="AB4400" i="3"/>
  <c r="W4400" i="3"/>
  <c r="T4400" i="3"/>
  <c r="V4400" i="3" s="1"/>
  <c r="AP4399" i="3"/>
  <c r="AD4399" i="3"/>
  <c r="AR4399" i="3" s="1"/>
  <c r="AB4399" i="3"/>
  <c r="W4399" i="3"/>
  <c r="T4399" i="3"/>
  <c r="V4399" i="3" s="1"/>
  <c r="AP4398" i="3"/>
  <c r="AD4398" i="3"/>
  <c r="AR4398" i="3" s="1"/>
  <c r="AB4398" i="3"/>
  <c r="W4398" i="3"/>
  <c r="T4398" i="3"/>
  <c r="V4398" i="3" s="1"/>
  <c r="AP4397" i="3"/>
  <c r="AD4397" i="3"/>
  <c r="AR4397" i="3" s="1"/>
  <c r="AB4397" i="3"/>
  <c r="W4397" i="3"/>
  <c r="T4397" i="3"/>
  <c r="V4397" i="3" s="1"/>
  <c r="AP4396" i="3"/>
  <c r="AD4396" i="3"/>
  <c r="AR4396" i="3" s="1"/>
  <c r="AB4396" i="3"/>
  <c r="W4396" i="3"/>
  <c r="T4396" i="3"/>
  <c r="V4396" i="3" s="1"/>
  <c r="AP4395" i="3"/>
  <c r="AD4395" i="3"/>
  <c r="AR4395" i="3" s="1"/>
  <c r="AB4395" i="3"/>
  <c r="W4395" i="3"/>
  <c r="T4395" i="3"/>
  <c r="V4395" i="3" s="1"/>
  <c r="AP4394" i="3"/>
  <c r="AD4394" i="3"/>
  <c r="AR4394" i="3" s="1"/>
  <c r="AB4394" i="3"/>
  <c r="W4394" i="3"/>
  <c r="T4394" i="3"/>
  <c r="V4394" i="3" s="1"/>
  <c r="AP4393" i="3"/>
  <c r="AD4393" i="3"/>
  <c r="AR4393" i="3" s="1"/>
  <c r="AB4393" i="3"/>
  <c r="W4393" i="3"/>
  <c r="T4393" i="3"/>
  <c r="V4393" i="3" s="1"/>
  <c r="AP4392" i="3"/>
  <c r="AD4392" i="3"/>
  <c r="AR4392" i="3" s="1"/>
  <c r="AB4392" i="3"/>
  <c r="W4392" i="3"/>
  <c r="T4392" i="3"/>
  <c r="V4392" i="3" s="1"/>
  <c r="AP4391" i="3"/>
  <c r="AD4391" i="3"/>
  <c r="AR4391" i="3" s="1"/>
  <c r="AB4391" i="3"/>
  <c r="W4391" i="3"/>
  <c r="T4391" i="3"/>
  <c r="V4391" i="3" s="1"/>
  <c r="AP4390" i="3"/>
  <c r="AD4390" i="3"/>
  <c r="AR4390" i="3" s="1"/>
  <c r="AB4390" i="3"/>
  <c r="W4390" i="3"/>
  <c r="T4390" i="3"/>
  <c r="V4390" i="3" s="1"/>
  <c r="AP4389" i="3"/>
  <c r="AD4389" i="3"/>
  <c r="AR4389" i="3" s="1"/>
  <c r="AB4389" i="3"/>
  <c r="W4389" i="3"/>
  <c r="T4389" i="3"/>
  <c r="V4389" i="3" s="1"/>
  <c r="AP4388" i="3"/>
  <c r="AD4388" i="3"/>
  <c r="AR4388" i="3" s="1"/>
  <c r="AB4388" i="3"/>
  <c r="W4388" i="3"/>
  <c r="T4388" i="3"/>
  <c r="V4388" i="3" s="1"/>
  <c r="AP4387" i="3"/>
  <c r="AD4387" i="3"/>
  <c r="AR4387" i="3" s="1"/>
  <c r="AB4387" i="3"/>
  <c r="W4387" i="3"/>
  <c r="T4387" i="3"/>
  <c r="V4387" i="3" s="1"/>
  <c r="AP4386" i="3"/>
  <c r="AD4386" i="3"/>
  <c r="AR4386" i="3" s="1"/>
  <c r="AB4386" i="3"/>
  <c r="W4386" i="3"/>
  <c r="T4386" i="3"/>
  <c r="V4386" i="3" s="1"/>
  <c r="AP4385" i="3"/>
  <c r="AD4385" i="3"/>
  <c r="AR4385" i="3" s="1"/>
  <c r="AB4385" i="3"/>
  <c r="W4385" i="3"/>
  <c r="T4385" i="3"/>
  <c r="V4385" i="3" s="1"/>
  <c r="AP4384" i="3"/>
  <c r="AD4384" i="3"/>
  <c r="AR4384" i="3" s="1"/>
  <c r="AB4384" i="3"/>
  <c r="W4384" i="3"/>
  <c r="T4384" i="3"/>
  <c r="V4384" i="3" s="1"/>
  <c r="AP4383" i="3"/>
  <c r="AD4383" i="3"/>
  <c r="AR4383" i="3" s="1"/>
  <c r="AB4383" i="3"/>
  <c r="W4383" i="3"/>
  <c r="T4383" i="3"/>
  <c r="V4383" i="3" s="1"/>
  <c r="AP4382" i="3"/>
  <c r="AD4382" i="3"/>
  <c r="AR4382" i="3" s="1"/>
  <c r="AB4382" i="3"/>
  <c r="W4382" i="3"/>
  <c r="T4382" i="3"/>
  <c r="V4382" i="3" s="1"/>
  <c r="AP4381" i="3"/>
  <c r="AD4381" i="3"/>
  <c r="AR4381" i="3" s="1"/>
  <c r="AB4381" i="3"/>
  <c r="W4381" i="3"/>
  <c r="T4381" i="3"/>
  <c r="V4381" i="3" s="1"/>
  <c r="AP4380" i="3"/>
  <c r="AD4380" i="3"/>
  <c r="AR4380" i="3" s="1"/>
  <c r="AB4380" i="3"/>
  <c r="W4380" i="3"/>
  <c r="T4380" i="3"/>
  <c r="V4380" i="3" s="1"/>
  <c r="AP4379" i="3"/>
  <c r="AD4379" i="3"/>
  <c r="AR4379" i="3" s="1"/>
  <c r="AB4379" i="3"/>
  <c r="W4379" i="3"/>
  <c r="T4379" i="3"/>
  <c r="V4379" i="3" s="1"/>
  <c r="AP4378" i="3"/>
  <c r="AD4378" i="3"/>
  <c r="AR4378" i="3" s="1"/>
  <c r="AB4378" i="3"/>
  <c r="W4378" i="3"/>
  <c r="T4378" i="3"/>
  <c r="V4378" i="3" s="1"/>
  <c r="AP4377" i="3"/>
  <c r="AD4377" i="3"/>
  <c r="AR4377" i="3" s="1"/>
  <c r="AB4377" i="3"/>
  <c r="W4377" i="3"/>
  <c r="T4377" i="3"/>
  <c r="V4377" i="3" s="1"/>
  <c r="AP4376" i="3"/>
  <c r="AD4376" i="3"/>
  <c r="AR4376" i="3" s="1"/>
  <c r="AB4376" i="3"/>
  <c r="W4376" i="3"/>
  <c r="T4376" i="3"/>
  <c r="V4376" i="3" s="1"/>
  <c r="AP4375" i="3"/>
  <c r="AD4375" i="3"/>
  <c r="AR4375" i="3" s="1"/>
  <c r="AB4375" i="3"/>
  <c r="W4375" i="3"/>
  <c r="T4375" i="3"/>
  <c r="V4375" i="3" s="1"/>
  <c r="AP4374" i="3"/>
  <c r="AD4374" i="3"/>
  <c r="AR4374" i="3" s="1"/>
  <c r="AB4374" i="3"/>
  <c r="W4374" i="3"/>
  <c r="T4374" i="3"/>
  <c r="V4374" i="3" s="1"/>
  <c r="AP4373" i="3"/>
  <c r="AD4373" i="3"/>
  <c r="AR4373" i="3" s="1"/>
  <c r="AB4373" i="3"/>
  <c r="W4373" i="3"/>
  <c r="T4373" i="3"/>
  <c r="V4373" i="3" s="1"/>
  <c r="AP4372" i="3"/>
  <c r="AD4372" i="3"/>
  <c r="AR4372" i="3" s="1"/>
  <c r="AB4372" i="3"/>
  <c r="W4372" i="3"/>
  <c r="T4372" i="3"/>
  <c r="V4372" i="3" s="1"/>
  <c r="AP4371" i="3"/>
  <c r="AD4371" i="3"/>
  <c r="AR4371" i="3" s="1"/>
  <c r="AB4371" i="3"/>
  <c r="W4371" i="3"/>
  <c r="T4371" i="3"/>
  <c r="V4371" i="3" s="1"/>
  <c r="AP4370" i="3"/>
  <c r="AD4370" i="3"/>
  <c r="AR4370" i="3" s="1"/>
  <c r="AB4370" i="3"/>
  <c r="W4370" i="3"/>
  <c r="T4370" i="3"/>
  <c r="V4370" i="3" s="1"/>
  <c r="AP4369" i="3"/>
  <c r="AD4369" i="3"/>
  <c r="AR4369" i="3" s="1"/>
  <c r="AB4369" i="3"/>
  <c r="W4369" i="3"/>
  <c r="T4369" i="3"/>
  <c r="V4369" i="3" s="1"/>
  <c r="AP4368" i="3"/>
  <c r="AD4368" i="3"/>
  <c r="AR4368" i="3" s="1"/>
  <c r="AB4368" i="3"/>
  <c r="W4368" i="3"/>
  <c r="T4368" i="3"/>
  <c r="V4368" i="3" s="1"/>
  <c r="AP4367" i="3"/>
  <c r="AD4367" i="3"/>
  <c r="AR4367" i="3" s="1"/>
  <c r="AB4367" i="3"/>
  <c r="W4367" i="3"/>
  <c r="T4367" i="3"/>
  <c r="V4367" i="3" s="1"/>
  <c r="AP4366" i="3"/>
  <c r="AD4366" i="3"/>
  <c r="AR4366" i="3" s="1"/>
  <c r="AB4366" i="3"/>
  <c r="W4366" i="3"/>
  <c r="T4366" i="3"/>
  <c r="V4366" i="3" s="1"/>
  <c r="AP4365" i="3"/>
  <c r="AD4365" i="3"/>
  <c r="AR4365" i="3" s="1"/>
  <c r="AB4365" i="3"/>
  <c r="W4365" i="3"/>
  <c r="T4365" i="3"/>
  <c r="V4365" i="3" s="1"/>
  <c r="AP4364" i="3"/>
  <c r="AD4364" i="3"/>
  <c r="AR4364" i="3" s="1"/>
  <c r="AB4364" i="3"/>
  <c r="W4364" i="3"/>
  <c r="T4364" i="3"/>
  <c r="V4364" i="3" s="1"/>
  <c r="AP4363" i="3"/>
  <c r="AD4363" i="3"/>
  <c r="AR4363" i="3" s="1"/>
  <c r="AB4363" i="3"/>
  <c r="W4363" i="3"/>
  <c r="T4363" i="3"/>
  <c r="V4363" i="3" s="1"/>
  <c r="AP4362" i="3"/>
  <c r="AD4362" i="3"/>
  <c r="AR4362" i="3" s="1"/>
  <c r="AB4362" i="3"/>
  <c r="W4362" i="3"/>
  <c r="T4362" i="3"/>
  <c r="V4362" i="3" s="1"/>
  <c r="AP4361" i="3"/>
  <c r="AD4361" i="3"/>
  <c r="AR4361" i="3" s="1"/>
  <c r="AB4361" i="3"/>
  <c r="W4361" i="3"/>
  <c r="T4361" i="3"/>
  <c r="V4361" i="3" s="1"/>
  <c r="AP4360" i="3"/>
  <c r="AD4360" i="3"/>
  <c r="AR4360" i="3" s="1"/>
  <c r="AB4360" i="3"/>
  <c r="W4360" i="3"/>
  <c r="T4360" i="3"/>
  <c r="V4360" i="3" s="1"/>
  <c r="AP4359" i="3"/>
  <c r="AD4359" i="3"/>
  <c r="AR4359" i="3" s="1"/>
  <c r="AB4359" i="3"/>
  <c r="W4359" i="3"/>
  <c r="T4359" i="3"/>
  <c r="V4359" i="3" s="1"/>
  <c r="AP4358" i="3"/>
  <c r="AD4358" i="3"/>
  <c r="AR4358" i="3" s="1"/>
  <c r="AB4358" i="3"/>
  <c r="W4358" i="3"/>
  <c r="T4358" i="3"/>
  <c r="V4358" i="3" s="1"/>
  <c r="AP4357" i="3"/>
  <c r="AD4357" i="3"/>
  <c r="AR4357" i="3" s="1"/>
  <c r="AB4357" i="3"/>
  <c r="W4357" i="3"/>
  <c r="T4357" i="3"/>
  <c r="V4357" i="3" s="1"/>
  <c r="AP4356" i="3"/>
  <c r="AD4356" i="3"/>
  <c r="AR4356" i="3" s="1"/>
  <c r="AB4356" i="3"/>
  <c r="W4356" i="3"/>
  <c r="T4356" i="3"/>
  <c r="V4356" i="3" s="1"/>
  <c r="AP4355" i="3"/>
  <c r="AD4355" i="3"/>
  <c r="AR4355" i="3" s="1"/>
  <c r="AB4355" i="3"/>
  <c r="W4355" i="3"/>
  <c r="T4355" i="3"/>
  <c r="V4355" i="3" s="1"/>
  <c r="AP4354" i="3"/>
  <c r="AD4354" i="3"/>
  <c r="AR4354" i="3" s="1"/>
  <c r="AB4354" i="3"/>
  <c r="W4354" i="3"/>
  <c r="T4354" i="3"/>
  <c r="V4354" i="3" s="1"/>
  <c r="AP4353" i="3"/>
  <c r="AD4353" i="3"/>
  <c r="AR4353" i="3" s="1"/>
  <c r="AB4353" i="3"/>
  <c r="W4353" i="3"/>
  <c r="T4353" i="3"/>
  <c r="V4353" i="3" s="1"/>
  <c r="AP4352" i="3"/>
  <c r="AD4352" i="3"/>
  <c r="AR4352" i="3" s="1"/>
  <c r="AB4352" i="3"/>
  <c r="W4352" i="3"/>
  <c r="T4352" i="3"/>
  <c r="V4352" i="3" s="1"/>
  <c r="AP4351" i="3"/>
  <c r="AD4351" i="3"/>
  <c r="AR4351" i="3" s="1"/>
  <c r="AB4351" i="3"/>
  <c r="W4351" i="3"/>
  <c r="T4351" i="3"/>
  <c r="V4351" i="3" s="1"/>
  <c r="AP4350" i="3"/>
  <c r="AD4350" i="3"/>
  <c r="AR4350" i="3" s="1"/>
  <c r="AB4350" i="3"/>
  <c r="W4350" i="3"/>
  <c r="T4350" i="3"/>
  <c r="V4350" i="3" s="1"/>
  <c r="AP4349" i="3"/>
  <c r="AD4349" i="3"/>
  <c r="AR4349" i="3" s="1"/>
  <c r="AB4349" i="3"/>
  <c r="W4349" i="3"/>
  <c r="T4349" i="3"/>
  <c r="V4349" i="3" s="1"/>
  <c r="AP4348" i="3"/>
  <c r="AD4348" i="3"/>
  <c r="AR4348" i="3" s="1"/>
  <c r="AB4348" i="3"/>
  <c r="W4348" i="3"/>
  <c r="T4348" i="3"/>
  <c r="V4348" i="3" s="1"/>
  <c r="AP4347" i="3"/>
  <c r="AD4347" i="3"/>
  <c r="AR4347" i="3" s="1"/>
  <c r="AB4347" i="3"/>
  <c r="W4347" i="3"/>
  <c r="T4347" i="3"/>
  <c r="V4347" i="3" s="1"/>
  <c r="AP4346" i="3"/>
  <c r="AD4346" i="3"/>
  <c r="AR4346" i="3" s="1"/>
  <c r="AB4346" i="3"/>
  <c r="W4346" i="3"/>
  <c r="T4346" i="3"/>
  <c r="V4346" i="3" s="1"/>
  <c r="AP4345" i="3"/>
  <c r="AD4345" i="3"/>
  <c r="AR4345" i="3" s="1"/>
  <c r="AB4345" i="3"/>
  <c r="W4345" i="3"/>
  <c r="T4345" i="3"/>
  <c r="V4345" i="3" s="1"/>
  <c r="AP4344" i="3"/>
  <c r="AD4344" i="3"/>
  <c r="AR4344" i="3" s="1"/>
  <c r="AB4344" i="3"/>
  <c r="W4344" i="3"/>
  <c r="T4344" i="3"/>
  <c r="V4344" i="3" s="1"/>
  <c r="AP4343" i="3"/>
  <c r="AD4343" i="3"/>
  <c r="AR4343" i="3" s="1"/>
  <c r="AB4343" i="3"/>
  <c r="W4343" i="3"/>
  <c r="T4343" i="3"/>
  <c r="V4343" i="3" s="1"/>
  <c r="AP4342" i="3"/>
  <c r="AD4342" i="3"/>
  <c r="AR4342" i="3" s="1"/>
  <c r="AB4342" i="3"/>
  <c r="W4342" i="3"/>
  <c r="T4342" i="3"/>
  <c r="V4342" i="3" s="1"/>
  <c r="AP4341" i="3"/>
  <c r="AD4341" i="3"/>
  <c r="AR4341" i="3" s="1"/>
  <c r="AB4341" i="3"/>
  <c r="W4341" i="3"/>
  <c r="T4341" i="3"/>
  <c r="V4341" i="3" s="1"/>
  <c r="AP4340" i="3"/>
  <c r="AD4340" i="3"/>
  <c r="AR4340" i="3" s="1"/>
  <c r="AB4340" i="3"/>
  <c r="W4340" i="3"/>
  <c r="T4340" i="3"/>
  <c r="V4340" i="3" s="1"/>
  <c r="AP4339" i="3"/>
  <c r="AD4339" i="3"/>
  <c r="AR4339" i="3" s="1"/>
  <c r="AB4339" i="3"/>
  <c r="W4339" i="3"/>
  <c r="T4339" i="3"/>
  <c r="V4339" i="3" s="1"/>
  <c r="AP4338" i="3"/>
  <c r="AD4338" i="3"/>
  <c r="AR4338" i="3" s="1"/>
  <c r="AB4338" i="3"/>
  <c r="W4338" i="3"/>
  <c r="T4338" i="3"/>
  <c r="V4338" i="3" s="1"/>
  <c r="AP4337" i="3"/>
  <c r="AD4337" i="3"/>
  <c r="AR4337" i="3" s="1"/>
  <c r="AB4337" i="3"/>
  <c r="W4337" i="3"/>
  <c r="T4337" i="3"/>
  <c r="V4337" i="3" s="1"/>
  <c r="AP4336" i="3"/>
  <c r="AD4336" i="3"/>
  <c r="AR4336" i="3" s="1"/>
  <c r="AB4336" i="3"/>
  <c r="W4336" i="3"/>
  <c r="T4336" i="3"/>
  <c r="V4336" i="3" s="1"/>
  <c r="AP4335" i="3"/>
  <c r="AD4335" i="3"/>
  <c r="AR4335" i="3" s="1"/>
  <c r="AB4335" i="3"/>
  <c r="W4335" i="3"/>
  <c r="T4335" i="3"/>
  <c r="V4335" i="3" s="1"/>
  <c r="AP4334" i="3"/>
  <c r="AD4334" i="3"/>
  <c r="AR4334" i="3" s="1"/>
  <c r="AB4334" i="3"/>
  <c r="W4334" i="3"/>
  <c r="T4334" i="3"/>
  <c r="V4334" i="3" s="1"/>
  <c r="AP4333" i="3"/>
  <c r="AD4333" i="3"/>
  <c r="AR4333" i="3" s="1"/>
  <c r="AB4333" i="3"/>
  <c r="W4333" i="3"/>
  <c r="T4333" i="3"/>
  <c r="V4333" i="3" s="1"/>
  <c r="AP4332" i="3"/>
  <c r="AD4332" i="3"/>
  <c r="AR4332" i="3" s="1"/>
  <c r="AB4332" i="3"/>
  <c r="W4332" i="3"/>
  <c r="T4332" i="3"/>
  <c r="V4332" i="3" s="1"/>
  <c r="AP4331" i="3"/>
  <c r="AD4331" i="3"/>
  <c r="AR4331" i="3" s="1"/>
  <c r="AB4331" i="3"/>
  <c r="W4331" i="3"/>
  <c r="T4331" i="3"/>
  <c r="V4331" i="3" s="1"/>
  <c r="AP4330" i="3"/>
  <c r="AD4330" i="3"/>
  <c r="AR4330" i="3" s="1"/>
  <c r="AB4330" i="3"/>
  <c r="W4330" i="3"/>
  <c r="T4330" i="3"/>
  <c r="V4330" i="3" s="1"/>
  <c r="AP4329" i="3"/>
  <c r="AD4329" i="3"/>
  <c r="AR4329" i="3" s="1"/>
  <c r="AB4329" i="3"/>
  <c r="W4329" i="3"/>
  <c r="T4329" i="3"/>
  <c r="V4329" i="3" s="1"/>
  <c r="AP4328" i="3"/>
  <c r="AD4328" i="3"/>
  <c r="AR4328" i="3" s="1"/>
  <c r="AB4328" i="3"/>
  <c r="W4328" i="3"/>
  <c r="T4328" i="3"/>
  <c r="V4328" i="3" s="1"/>
  <c r="AP4327" i="3"/>
  <c r="AD4327" i="3"/>
  <c r="AR4327" i="3" s="1"/>
  <c r="AB4327" i="3"/>
  <c r="W4327" i="3"/>
  <c r="T4327" i="3"/>
  <c r="V4327" i="3" s="1"/>
  <c r="AP4326" i="3"/>
  <c r="AD4326" i="3"/>
  <c r="AR4326" i="3" s="1"/>
  <c r="AB4326" i="3"/>
  <c r="W4326" i="3"/>
  <c r="T4326" i="3"/>
  <c r="V4326" i="3" s="1"/>
  <c r="AP4325" i="3"/>
  <c r="AD4325" i="3"/>
  <c r="AR4325" i="3" s="1"/>
  <c r="AB4325" i="3"/>
  <c r="W4325" i="3"/>
  <c r="T4325" i="3"/>
  <c r="V4325" i="3" s="1"/>
  <c r="AP4324" i="3"/>
  <c r="AD4324" i="3"/>
  <c r="AR4324" i="3" s="1"/>
  <c r="AB4324" i="3"/>
  <c r="W4324" i="3"/>
  <c r="T4324" i="3"/>
  <c r="V4324" i="3" s="1"/>
  <c r="AP4323" i="3"/>
  <c r="AD4323" i="3"/>
  <c r="AR4323" i="3" s="1"/>
  <c r="AB4323" i="3"/>
  <c r="W4323" i="3"/>
  <c r="T4323" i="3"/>
  <c r="V4323" i="3" s="1"/>
  <c r="AP4322" i="3"/>
  <c r="AD4322" i="3"/>
  <c r="AR4322" i="3" s="1"/>
  <c r="AB4322" i="3"/>
  <c r="W4322" i="3"/>
  <c r="T4322" i="3"/>
  <c r="V4322" i="3" s="1"/>
  <c r="AP4321" i="3"/>
  <c r="AD4321" i="3"/>
  <c r="AR4321" i="3" s="1"/>
  <c r="AB4321" i="3"/>
  <c r="W4321" i="3"/>
  <c r="T4321" i="3"/>
  <c r="V4321" i="3" s="1"/>
  <c r="AP4320" i="3"/>
  <c r="AD4320" i="3"/>
  <c r="AR4320" i="3" s="1"/>
  <c r="AB4320" i="3"/>
  <c r="W4320" i="3"/>
  <c r="T4320" i="3"/>
  <c r="V4320" i="3" s="1"/>
  <c r="AP4319" i="3"/>
  <c r="AD4319" i="3"/>
  <c r="AR4319" i="3" s="1"/>
  <c r="AB4319" i="3"/>
  <c r="W4319" i="3"/>
  <c r="T4319" i="3"/>
  <c r="V4319" i="3" s="1"/>
  <c r="AP4318" i="3"/>
  <c r="AD4318" i="3"/>
  <c r="AR4318" i="3" s="1"/>
  <c r="AB4318" i="3"/>
  <c r="W4318" i="3"/>
  <c r="T4318" i="3"/>
  <c r="V4318" i="3" s="1"/>
  <c r="AP4317" i="3"/>
  <c r="AD4317" i="3"/>
  <c r="AR4317" i="3" s="1"/>
  <c r="AB4317" i="3"/>
  <c r="W4317" i="3"/>
  <c r="T4317" i="3"/>
  <c r="V4317" i="3" s="1"/>
  <c r="AP4316" i="3"/>
  <c r="AD4316" i="3"/>
  <c r="AR4316" i="3" s="1"/>
  <c r="AB4316" i="3"/>
  <c r="W4316" i="3"/>
  <c r="T4316" i="3"/>
  <c r="V4316" i="3" s="1"/>
  <c r="AP4315" i="3"/>
  <c r="AD4315" i="3"/>
  <c r="AR4315" i="3" s="1"/>
  <c r="AB4315" i="3"/>
  <c r="W4315" i="3"/>
  <c r="T4315" i="3"/>
  <c r="V4315" i="3" s="1"/>
  <c r="AP4314" i="3"/>
  <c r="AD4314" i="3"/>
  <c r="AR4314" i="3" s="1"/>
  <c r="AB4314" i="3"/>
  <c r="W4314" i="3"/>
  <c r="T4314" i="3"/>
  <c r="V4314" i="3" s="1"/>
  <c r="AP4313" i="3"/>
  <c r="AD4313" i="3"/>
  <c r="AR4313" i="3" s="1"/>
  <c r="AB4313" i="3"/>
  <c r="W4313" i="3"/>
  <c r="T4313" i="3"/>
  <c r="V4313" i="3" s="1"/>
  <c r="AP4312" i="3"/>
  <c r="AD4312" i="3"/>
  <c r="AR4312" i="3" s="1"/>
  <c r="AB4312" i="3"/>
  <c r="W4312" i="3"/>
  <c r="T4312" i="3"/>
  <c r="V4312" i="3" s="1"/>
  <c r="AP4311" i="3"/>
  <c r="AD4311" i="3"/>
  <c r="AR4311" i="3" s="1"/>
  <c r="AB4311" i="3"/>
  <c r="W4311" i="3"/>
  <c r="T4311" i="3"/>
  <c r="V4311" i="3" s="1"/>
  <c r="AP4310" i="3"/>
  <c r="AD4310" i="3"/>
  <c r="AR4310" i="3" s="1"/>
  <c r="AB4310" i="3"/>
  <c r="W4310" i="3"/>
  <c r="T4310" i="3"/>
  <c r="V4310" i="3" s="1"/>
  <c r="AP4309" i="3"/>
  <c r="AD4309" i="3"/>
  <c r="AR4309" i="3" s="1"/>
  <c r="AB4309" i="3"/>
  <c r="W4309" i="3"/>
  <c r="T4309" i="3"/>
  <c r="V4309" i="3" s="1"/>
  <c r="AP4308" i="3"/>
  <c r="AD4308" i="3"/>
  <c r="AR4308" i="3" s="1"/>
  <c r="AB4308" i="3"/>
  <c r="W4308" i="3"/>
  <c r="T4308" i="3"/>
  <c r="V4308" i="3" s="1"/>
  <c r="AP4307" i="3"/>
  <c r="AD4307" i="3"/>
  <c r="AR4307" i="3" s="1"/>
  <c r="AB4307" i="3"/>
  <c r="W4307" i="3"/>
  <c r="T4307" i="3"/>
  <c r="V4307" i="3" s="1"/>
  <c r="AP4306" i="3"/>
  <c r="AD4306" i="3"/>
  <c r="AR4306" i="3" s="1"/>
  <c r="AB4306" i="3"/>
  <c r="W4306" i="3"/>
  <c r="T4306" i="3"/>
  <c r="V4306" i="3" s="1"/>
  <c r="AP4305" i="3"/>
  <c r="AD4305" i="3"/>
  <c r="AR4305" i="3" s="1"/>
  <c r="AB4305" i="3"/>
  <c r="W4305" i="3"/>
  <c r="T4305" i="3"/>
  <c r="V4305" i="3" s="1"/>
  <c r="AP4304" i="3"/>
  <c r="AD4304" i="3"/>
  <c r="AR4304" i="3" s="1"/>
  <c r="AB4304" i="3"/>
  <c r="W4304" i="3"/>
  <c r="T4304" i="3"/>
  <c r="V4304" i="3" s="1"/>
  <c r="AP4303" i="3"/>
  <c r="AD4303" i="3"/>
  <c r="AR4303" i="3" s="1"/>
  <c r="AB4303" i="3"/>
  <c r="W4303" i="3"/>
  <c r="T4303" i="3"/>
  <c r="V4303" i="3" s="1"/>
  <c r="AP4302" i="3"/>
  <c r="AD4302" i="3"/>
  <c r="AR4302" i="3" s="1"/>
  <c r="AB4302" i="3"/>
  <c r="W4302" i="3"/>
  <c r="T4302" i="3"/>
  <c r="V4302" i="3" s="1"/>
  <c r="AP4301" i="3"/>
  <c r="AD4301" i="3"/>
  <c r="AR4301" i="3" s="1"/>
  <c r="AB4301" i="3"/>
  <c r="W4301" i="3"/>
  <c r="T4301" i="3"/>
  <c r="V4301" i="3" s="1"/>
  <c r="AP4300" i="3"/>
  <c r="AD4300" i="3"/>
  <c r="AR4300" i="3" s="1"/>
  <c r="AB4300" i="3"/>
  <c r="W4300" i="3"/>
  <c r="T4300" i="3"/>
  <c r="V4300" i="3" s="1"/>
  <c r="AP4299" i="3"/>
  <c r="AD4299" i="3"/>
  <c r="AR4299" i="3" s="1"/>
  <c r="AB4299" i="3"/>
  <c r="W4299" i="3"/>
  <c r="T4299" i="3"/>
  <c r="V4299" i="3" s="1"/>
  <c r="AP4298" i="3"/>
  <c r="AD4298" i="3"/>
  <c r="AR4298" i="3" s="1"/>
  <c r="AB4298" i="3"/>
  <c r="W4298" i="3"/>
  <c r="T4298" i="3"/>
  <c r="V4298" i="3" s="1"/>
  <c r="AP4297" i="3"/>
  <c r="AD4297" i="3"/>
  <c r="AR4297" i="3" s="1"/>
  <c r="AB4297" i="3"/>
  <c r="W4297" i="3"/>
  <c r="T4297" i="3"/>
  <c r="V4297" i="3" s="1"/>
  <c r="AP4296" i="3"/>
  <c r="AD4296" i="3"/>
  <c r="AR4296" i="3" s="1"/>
  <c r="AB4296" i="3"/>
  <c r="W4296" i="3"/>
  <c r="T4296" i="3"/>
  <c r="V4296" i="3" s="1"/>
  <c r="AP4295" i="3"/>
  <c r="AD4295" i="3"/>
  <c r="AR4295" i="3" s="1"/>
  <c r="AB4295" i="3"/>
  <c r="W4295" i="3"/>
  <c r="T4295" i="3"/>
  <c r="V4295" i="3" s="1"/>
  <c r="AP4294" i="3"/>
  <c r="AD4294" i="3"/>
  <c r="AR4294" i="3" s="1"/>
  <c r="AB4294" i="3"/>
  <c r="W4294" i="3"/>
  <c r="T4294" i="3"/>
  <c r="V4294" i="3" s="1"/>
  <c r="AP4293" i="3"/>
  <c r="AD4293" i="3"/>
  <c r="AR4293" i="3" s="1"/>
  <c r="AB4293" i="3"/>
  <c r="W4293" i="3"/>
  <c r="T4293" i="3"/>
  <c r="V4293" i="3" s="1"/>
  <c r="AP4292" i="3"/>
  <c r="AD4292" i="3"/>
  <c r="AR4292" i="3" s="1"/>
  <c r="AB4292" i="3"/>
  <c r="W4292" i="3"/>
  <c r="T4292" i="3"/>
  <c r="V4292" i="3" s="1"/>
  <c r="AP4291" i="3"/>
  <c r="AD4291" i="3"/>
  <c r="AR4291" i="3" s="1"/>
  <c r="AB4291" i="3"/>
  <c r="W4291" i="3"/>
  <c r="T4291" i="3"/>
  <c r="V4291" i="3" s="1"/>
  <c r="AP4290" i="3"/>
  <c r="AD4290" i="3"/>
  <c r="AR4290" i="3" s="1"/>
  <c r="AB4290" i="3"/>
  <c r="W4290" i="3"/>
  <c r="T4290" i="3"/>
  <c r="V4290" i="3" s="1"/>
  <c r="AP4289" i="3"/>
  <c r="AD4289" i="3"/>
  <c r="AR4289" i="3" s="1"/>
  <c r="AB4289" i="3"/>
  <c r="W4289" i="3"/>
  <c r="T4289" i="3"/>
  <c r="V4289" i="3" s="1"/>
  <c r="AP4288" i="3"/>
  <c r="AD4288" i="3"/>
  <c r="AR4288" i="3" s="1"/>
  <c r="AB4288" i="3"/>
  <c r="W4288" i="3"/>
  <c r="T4288" i="3"/>
  <c r="V4288" i="3" s="1"/>
  <c r="AP4287" i="3"/>
  <c r="AD4287" i="3"/>
  <c r="AR4287" i="3" s="1"/>
  <c r="AB4287" i="3"/>
  <c r="W4287" i="3"/>
  <c r="T4287" i="3"/>
  <c r="V4287" i="3" s="1"/>
  <c r="AP4286" i="3"/>
  <c r="AD4286" i="3"/>
  <c r="AR4286" i="3" s="1"/>
  <c r="AB4286" i="3"/>
  <c r="W4286" i="3"/>
  <c r="T4286" i="3"/>
  <c r="V4286" i="3" s="1"/>
  <c r="AP4285" i="3"/>
  <c r="AD4285" i="3"/>
  <c r="AR4285" i="3" s="1"/>
  <c r="AB4285" i="3"/>
  <c r="W4285" i="3"/>
  <c r="T4285" i="3"/>
  <c r="V4285" i="3" s="1"/>
  <c r="AP4284" i="3"/>
  <c r="AD4284" i="3"/>
  <c r="AR4284" i="3" s="1"/>
  <c r="AB4284" i="3"/>
  <c r="W4284" i="3"/>
  <c r="T4284" i="3"/>
  <c r="V4284" i="3" s="1"/>
  <c r="AP4283" i="3"/>
  <c r="AD4283" i="3"/>
  <c r="AR4283" i="3" s="1"/>
  <c r="AB4283" i="3"/>
  <c r="W4283" i="3"/>
  <c r="T4283" i="3"/>
  <c r="V4283" i="3" s="1"/>
  <c r="AP4282" i="3"/>
  <c r="AD4282" i="3"/>
  <c r="AR4282" i="3" s="1"/>
  <c r="AB4282" i="3"/>
  <c r="W4282" i="3"/>
  <c r="T4282" i="3"/>
  <c r="V4282" i="3" s="1"/>
  <c r="AP4281" i="3"/>
  <c r="AD4281" i="3"/>
  <c r="AR4281" i="3" s="1"/>
  <c r="AB4281" i="3"/>
  <c r="W4281" i="3"/>
  <c r="T4281" i="3"/>
  <c r="V4281" i="3" s="1"/>
  <c r="AP4280" i="3"/>
  <c r="AD4280" i="3"/>
  <c r="AR4280" i="3" s="1"/>
  <c r="AB4280" i="3"/>
  <c r="W4280" i="3"/>
  <c r="T4280" i="3"/>
  <c r="V4280" i="3" s="1"/>
  <c r="AP4279" i="3"/>
  <c r="AD4279" i="3"/>
  <c r="AR4279" i="3" s="1"/>
  <c r="AB4279" i="3"/>
  <c r="W4279" i="3"/>
  <c r="T4279" i="3"/>
  <c r="V4279" i="3" s="1"/>
  <c r="AP4278" i="3"/>
  <c r="AD4278" i="3"/>
  <c r="AR4278" i="3" s="1"/>
  <c r="AB4278" i="3"/>
  <c r="W4278" i="3"/>
  <c r="T4278" i="3"/>
  <c r="V4278" i="3" s="1"/>
  <c r="AP4277" i="3"/>
  <c r="AD4277" i="3"/>
  <c r="AR4277" i="3" s="1"/>
  <c r="AB4277" i="3"/>
  <c r="W4277" i="3"/>
  <c r="T4277" i="3"/>
  <c r="V4277" i="3" s="1"/>
  <c r="AP4276" i="3"/>
  <c r="AD4276" i="3"/>
  <c r="AR4276" i="3" s="1"/>
  <c r="AB4276" i="3"/>
  <c r="W4276" i="3"/>
  <c r="T4276" i="3"/>
  <c r="V4276" i="3" s="1"/>
  <c r="AP4275" i="3"/>
  <c r="AD4275" i="3"/>
  <c r="AR4275" i="3" s="1"/>
  <c r="AB4275" i="3"/>
  <c r="W4275" i="3"/>
  <c r="T4275" i="3"/>
  <c r="V4275" i="3" s="1"/>
  <c r="AP4274" i="3"/>
  <c r="AD4274" i="3"/>
  <c r="AR4274" i="3" s="1"/>
  <c r="AB4274" i="3"/>
  <c r="W4274" i="3"/>
  <c r="T4274" i="3"/>
  <c r="V4274" i="3" s="1"/>
  <c r="AP4273" i="3"/>
  <c r="AD4273" i="3"/>
  <c r="AR4273" i="3" s="1"/>
  <c r="AB4273" i="3"/>
  <c r="W4273" i="3"/>
  <c r="T4273" i="3"/>
  <c r="V4273" i="3" s="1"/>
  <c r="AP4272" i="3"/>
  <c r="AD4272" i="3"/>
  <c r="AR4272" i="3" s="1"/>
  <c r="AB4272" i="3"/>
  <c r="W4272" i="3"/>
  <c r="T4272" i="3"/>
  <c r="V4272" i="3" s="1"/>
  <c r="AP4271" i="3"/>
  <c r="AD4271" i="3"/>
  <c r="AR4271" i="3" s="1"/>
  <c r="AB4271" i="3"/>
  <c r="W4271" i="3"/>
  <c r="T4271" i="3"/>
  <c r="V4271" i="3" s="1"/>
  <c r="AP4270" i="3"/>
  <c r="AD4270" i="3"/>
  <c r="AR4270" i="3" s="1"/>
  <c r="AB4270" i="3"/>
  <c r="W4270" i="3"/>
  <c r="T4270" i="3"/>
  <c r="V4270" i="3" s="1"/>
  <c r="AP4269" i="3"/>
  <c r="AD4269" i="3"/>
  <c r="AR4269" i="3" s="1"/>
  <c r="AB4269" i="3"/>
  <c r="W4269" i="3"/>
  <c r="T4269" i="3"/>
  <c r="V4269" i="3" s="1"/>
  <c r="AP4268" i="3"/>
  <c r="AD4268" i="3"/>
  <c r="AR4268" i="3" s="1"/>
  <c r="AB4268" i="3"/>
  <c r="W4268" i="3"/>
  <c r="T4268" i="3"/>
  <c r="V4268" i="3" s="1"/>
  <c r="AP4267" i="3"/>
  <c r="AD4267" i="3"/>
  <c r="AR4267" i="3" s="1"/>
  <c r="AB4267" i="3"/>
  <c r="W4267" i="3"/>
  <c r="T4267" i="3"/>
  <c r="V4267" i="3" s="1"/>
  <c r="AP4266" i="3"/>
  <c r="AD4266" i="3"/>
  <c r="AR4266" i="3" s="1"/>
  <c r="AB4266" i="3"/>
  <c r="W4266" i="3"/>
  <c r="T4266" i="3"/>
  <c r="V4266" i="3" s="1"/>
  <c r="AP4265" i="3"/>
  <c r="AD4265" i="3"/>
  <c r="AR4265" i="3" s="1"/>
  <c r="AB4265" i="3"/>
  <c r="W4265" i="3"/>
  <c r="T4265" i="3"/>
  <c r="V4265" i="3" s="1"/>
  <c r="AP4264" i="3"/>
  <c r="AD4264" i="3"/>
  <c r="AR4264" i="3" s="1"/>
  <c r="AB4264" i="3"/>
  <c r="W4264" i="3"/>
  <c r="T4264" i="3"/>
  <c r="V4264" i="3" s="1"/>
  <c r="AP4263" i="3"/>
  <c r="AD4263" i="3"/>
  <c r="AR4263" i="3" s="1"/>
  <c r="AB4263" i="3"/>
  <c r="W4263" i="3"/>
  <c r="T4263" i="3"/>
  <c r="V4263" i="3" s="1"/>
  <c r="AP4262" i="3"/>
  <c r="AD4262" i="3"/>
  <c r="AR4262" i="3" s="1"/>
  <c r="AB4262" i="3"/>
  <c r="W4262" i="3"/>
  <c r="T4262" i="3"/>
  <c r="V4262" i="3" s="1"/>
  <c r="AP4261" i="3"/>
  <c r="AD4261" i="3"/>
  <c r="AR4261" i="3" s="1"/>
  <c r="AB4261" i="3"/>
  <c r="W4261" i="3"/>
  <c r="T4261" i="3"/>
  <c r="V4261" i="3" s="1"/>
  <c r="AP4260" i="3"/>
  <c r="AD4260" i="3"/>
  <c r="AR4260" i="3" s="1"/>
  <c r="AB4260" i="3"/>
  <c r="W4260" i="3"/>
  <c r="T4260" i="3"/>
  <c r="V4260" i="3" s="1"/>
  <c r="AP4259" i="3"/>
  <c r="AD4259" i="3"/>
  <c r="AR4259" i="3" s="1"/>
  <c r="AB4259" i="3"/>
  <c r="W4259" i="3"/>
  <c r="T4259" i="3"/>
  <c r="V4259" i="3" s="1"/>
  <c r="AP4258" i="3"/>
  <c r="AD4258" i="3"/>
  <c r="AR4258" i="3" s="1"/>
  <c r="AB4258" i="3"/>
  <c r="W4258" i="3"/>
  <c r="T4258" i="3"/>
  <c r="V4258" i="3" s="1"/>
  <c r="AP4257" i="3"/>
  <c r="AD4257" i="3"/>
  <c r="AR4257" i="3" s="1"/>
  <c r="AB4257" i="3"/>
  <c r="W4257" i="3"/>
  <c r="T4257" i="3"/>
  <c r="V4257" i="3" s="1"/>
  <c r="AP4256" i="3"/>
  <c r="AD4256" i="3"/>
  <c r="AR4256" i="3" s="1"/>
  <c r="AB4256" i="3"/>
  <c r="W4256" i="3"/>
  <c r="T4256" i="3"/>
  <c r="V4256" i="3" s="1"/>
  <c r="AP4255" i="3"/>
  <c r="AD4255" i="3"/>
  <c r="AR4255" i="3" s="1"/>
  <c r="AB4255" i="3"/>
  <c r="W4255" i="3"/>
  <c r="T4255" i="3"/>
  <c r="V4255" i="3" s="1"/>
  <c r="AP4254" i="3"/>
  <c r="AD4254" i="3"/>
  <c r="AR4254" i="3" s="1"/>
  <c r="AB4254" i="3"/>
  <c r="W4254" i="3"/>
  <c r="T4254" i="3"/>
  <c r="V4254" i="3" s="1"/>
  <c r="AP4253" i="3"/>
  <c r="AD4253" i="3"/>
  <c r="AR4253" i="3" s="1"/>
  <c r="AB4253" i="3"/>
  <c r="W4253" i="3"/>
  <c r="T4253" i="3"/>
  <c r="V4253" i="3" s="1"/>
  <c r="AP4252" i="3"/>
  <c r="AD4252" i="3"/>
  <c r="AR4252" i="3" s="1"/>
  <c r="AB4252" i="3"/>
  <c r="W4252" i="3"/>
  <c r="T4252" i="3"/>
  <c r="V4252" i="3" s="1"/>
  <c r="AP4251" i="3"/>
  <c r="AD4251" i="3"/>
  <c r="AR4251" i="3" s="1"/>
  <c r="AB4251" i="3"/>
  <c r="AS4251" i="3" s="1"/>
  <c r="W4251" i="3"/>
  <c r="T4251" i="3"/>
  <c r="V4251" i="3" s="1"/>
  <c r="AP4250" i="3"/>
  <c r="AD4250" i="3"/>
  <c r="AR4250" i="3" s="1"/>
  <c r="AB4250" i="3"/>
  <c r="AS4250" i="3" s="1"/>
  <c r="W4250" i="3"/>
  <c r="T4250" i="3"/>
  <c r="V4250" i="3" s="1"/>
  <c r="AP4249" i="3"/>
  <c r="AD4249" i="3"/>
  <c r="AR4249" i="3" s="1"/>
  <c r="AB4249" i="3"/>
  <c r="W4249" i="3"/>
  <c r="T4249" i="3"/>
  <c r="V4249" i="3" s="1"/>
  <c r="AP4248" i="3"/>
  <c r="AD4248" i="3"/>
  <c r="AR4248" i="3" s="1"/>
  <c r="AB4248" i="3"/>
  <c r="W4248" i="3"/>
  <c r="T4248" i="3"/>
  <c r="V4248" i="3" s="1"/>
  <c r="AP4247" i="3"/>
  <c r="AD4247" i="3"/>
  <c r="AR4247" i="3" s="1"/>
  <c r="AB4247" i="3"/>
  <c r="W4247" i="3"/>
  <c r="T4247" i="3"/>
  <c r="V4247" i="3" s="1"/>
  <c r="AP4246" i="3"/>
  <c r="AD4246" i="3"/>
  <c r="AR4246" i="3" s="1"/>
  <c r="AB4246" i="3"/>
  <c r="W4246" i="3"/>
  <c r="T4246" i="3"/>
  <c r="V4246" i="3" s="1"/>
  <c r="AP4245" i="3"/>
  <c r="AD4245" i="3"/>
  <c r="AR4245" i="3" s="1"/>
  <c r="AB4245" i="3"/>
  <c r="W4245" i="3"/>
  <c r="T4245" i="3"/>
  <c r="V4245" i="3" s="1"/>
  <c r="AP4244" i="3"/>
  <c r="AD4244" i="3"/>
  <c r="AR4244" i="3" s="1"/>
  <c r="AB4244" i="3"/>
  <c r="W4244" i="3"/>
  <c r="T4244" i="3"/>
  <c r="V4244" i="3" s="1"/>
  <c r="AP4243" i="3"/>
  <c r="AD4243" i="3"/>
  <c r="AR4243" i="3" s="1"/>
  <c r="AB4243" i="3"/>
  <c r="W4243" i="3"/>
  <c r="T4243" i="3"/>
  <c r="V4243" i="3" s="1"/>
  <c r="AP4242" i="3"/>
  <c r="AD4242" i="3"/>
  <c r="AR4242" i="3" s="1"/>
  <c r="AB4242" i="3"/>
  <c r="W4242" i="3"/>
  <c r="T4242" i="3"/>
  <c r="V4242" i="3" s="1"/>
  <c r="AP4241" i="3"/>
  <c r="AD4241" i="3"/>
  <c r="AR4241" i="3" s="1"/>
  <c r="AB4241" i="3"/>
  <c r="W4241" i="3"/>
  <c r="T4241" i="3"/>
  <c r="V4241" i="3" s="1"/>
  <c r="AP4240" i="3"/>
  <c r="AD4240" i="3"/>
  <c r="AR4240" i="3" s="1"/>
  <c r="AB4240" i="3"/>
  <c r="W4240" i="3"/>
  <c r="T4240" i="3"/>
  <c r="V4240" i="3" s="1"/>
  <c r="AP4239" i="3"/>
  <c r="AD4239" i="3"/>
  <c r="AR4239" i="3" s="1"/>
  <c r="AB4239" i="3"/>
  <c r="W4239" i="3"/>
  <c r="T4239" i="3"/>
  <c r="V4239" i="3" s="1"/>
  <c r="AP4238" i="3"/>
  <c r="AD4238" i="3"/>
  <c r="AR4238" i="3" s="1"/>
  <c r="AB4238" i="3"/>
  <c r="W4238" i="3"/>
  <c r="T4238" i="3"/>
  <c r="V4238" i="3" s="1"/>
  <c r="AP4237" i="3"/>
  <c r="AD4237" i="3"/>
  <c r="AR4237" i="3" s="1"/>
  <c r="AB4237" i="3"/>
  <c r="W4237" i="3"/>
  <c r="T4237" i="3"/>
  <c r="V4237" i="3" s="1"/>
  <c r="AP4236" i="3"/>
  <c r="AD4236" i="3"/>
  <c r="AR4236" i="3" s="1"/>
  <c r="AB4236" i="3"/>
  <c r="W4236" i="3"/>
  <c r="T4236" i="3"/>
  <c r="V4236" i="3" s="1"/>
  <c r="AP4235" i="3"/>
  <c r="AD4235" i="3"/>
  <c r="AR4235" i="3" s="1"/>
  <c r="AB4235" i="3"/>
  <c r="W4235" i="3"/>
  <c r="T4235" i="3"/>
  <c r="V4235" i="3" s="1"/>
  <c r="AP4234" i="3"/>
  <c r="AD4234" i="3"/>
  <c r="AR4234" i="3" s="1"/>
  <c r="AB4234" i="3"/>
  <c r="W4234" i="3"/>
  <c r="T4234" i="3"/>
  <c r="V4234" i="3" s="1"/>
  <c r="AP4233" i="3"/>
  <c r="AD4233" i="3"/>
  <c r="AR4233" i="3" s="1"/>
  <c r="AB4233" i="3"/>
  <c r="W4233" i="3"/>
  <c r="T4233" i="3"/>
  <c r="V4233" i="3" s="1"/>
  <c r="AP4232" i="3"/>
  <c r="AD4232" i="3"/>
  <c r="AR4232" i="3" s="1"/>
  <c r="AB4232" i="3"/>
  <c r="W4232" i="3"/>
  <c r="T4232" i="3"/>
  <c r="V4232" i="3" s="1"/>
  <c r="AP4231" i="3"/>
  <c r="AD4231" i="3"/>
  <c r="AR4231" i="3" s="1"/>
  <c r="AB4231" i="3"/>
  <c r="W4231" i="3"/>
  <c r="T4231" i="3"/>
  <c r="V4231" i="3" s="1"/>
  <c r="AP4230" i="3"/>
  <c r="AD4230" i="3"/>
  <c r="AR4230" i="3" s="1"/>
  <c r="AB4230" i="3"/>
  <c r="W4230" i="3"/>
  <c r="T4230" i="3"/>
  <c r="V4230" i="3" s="1"/>
  <c r="AP4229" i="3"/>
  <c r="AD4229" i="3"/>
  <c r="AR4229" i="3" s="1"/>
  <c r="AB4229" i="3"/>
  <c r="W4229" i="3"/>
  <c r="T4229" i="3"/>
  <c r="V4229" i="3" s="1"/>
  <c r="AP4228" i="3"/>
  <c r="AD4228" i="3"/>
  <c r="AR4228" i="3" s="1"/>
  <c r="AB4228" i="3"/>
  <c r="W4228" i="3"/>
  <c r="T4228" i="3"/>
  <c r="V4228" i="3" s="1"/>
  <c r="AP4227" i="3"/>
  <c r="AD4227" i="3"/>
  <c r="AR4227" i="3" s="1"/>
  <c r="AB4227" i="3"/>
  <c r="W4227" i="3"/>
  <c r="T4227" i="3"/>
  <c r="V4227" i="3" s="1"/>
  <c r="AP4226" i="3"/>
  <c r="AD4226" i="3"/>
  <c r="AR4226" i="3" s="1"/>
  <c r="AB4226" i="3"/>
  <c r="W4226" i="3"/>
  <c r="T4226" i="3"/>
  <c r="V4226" i="3" s="1"/>
  <c r="AP4225" i="3"/>
  <c r="AD4225" i="3"/>
  <c r="AR4225" i="3" s="1"/>
  <c r="AB4225" i="3"/>
  <c r="W4225" i="3"/>
  <c r="T4225" i="3"/>
  <c r="V4225" i="3" s="1"/>
  <c r="AP4224" i="3"/>
  <c r="AD4224" i="3"/>
  <c r="AR4224" i="3" s="1"/>
  <c r="AB4224" i="3"/>
  <c r="W4224" i="3"/>
  <c r="T4224" i="3"/>
  <c r="V4224" i="3" s="1"/>
  <c r="AP4223" i="3"/>
  <c r="AD4223" i="3"/>
  <c r="AR4223" i="3" s="1"/>
  <c r="AB4223" i="3"/>
  <c r="W4223" i="3"/>
  <c r="T4223" i="3"/>
  <c r="V4223" i="3" s="1"/>
  <c r="AP4222" i="3"/>
  <c r="AD4222" i="3"/>
  <c r="AR4222" i="3" s="1"/>
  <c r="AB4222" i="3"/>
  <c r="W4222" i="3"/>
  <c r="T4222" i="3"/>
  <c r="V4222" i="3" s="1"/>
  <c r="AP4221" i="3"/>
  <c r="AD4221" i="3"/>
  <c r="AR4221" i="3" s="1"/>
  <c r="AB4221" i="3"/>
  <c r="W4221" i="3"/>
  <c r="T4221" i="3"/>
  <c r="V4221" i="3" s="1"/>
  <c r="AP4220" i="3"/>
  <c r="AD4220" i="3"/>
  <c r="AR4220" i="3" s="1"/>
  <c r="AB4220" i="3"/>
  <c r="W4220" i="3"/>
  <c r="T4220" i="3"/>
  <c r="V4220" i="3" s="1"/>
  <c r="AP4219" i="3"/>
  <c r="AD4219" i="3"/>
  <c r="AR4219" i="3" s="1"/>
  <c r="AB4219" i="3"/>
  <c r="W4219" i="3"/>
  <c r="T4219" i="3"/>
  <c r="V4219" i="3" s="1"/>
  <c r="AP4218" i="3"/>
  <c r="AD4218" i="3"/>
  <c r="AR4218" i="3" s="1"/>
  <c r="AB4218" i="3"/>
  <c r="W4218" i="3"/>
  <c r="T4218" i="3"/>
  <c r="V4218" i="3" s="1"/>
  <c r="AP4217" i="3"/>
  <c r="AD4217" i="3"/>
  <c r="AR4217" i="3" s="1"/>
  <c r="AB4217" i="3"/>
  <c r="W4217" i="3"/>
  <c r="T4217" i="3"/>
  <c r="V4217" i="3" s="1"/>
  <c r="AP4216" i="3"/>
  <c r="AD4216" i="3"/>
  <c r="AR4216" i="3" s="1"/>
  <c r="AB4216" i="3"/>
  <c r="W4216" i="3"/>
  <c r="T4216" i="3"/>
  <c r="V4216" i="3" s="1"/>
  <c r="AP4215" i="3"/>
  <c r="AD4215" i="3"/>
  <c r="AR4215" i="3" s="1"/>
  <c r="AB4215" i="3"/>
  <c r="W4215" i="3"/>
  <c r="T4215" i="3"/>
  <c r="V4215" i="3" s="1"/>
  <c r="AP4214" i="3"/>
  <c r="AD4214" i="3"/>
  <c r="AR4214" i="3" s="1"/>
  <c r="AB4214" i="3"/>
  <c r="W4214" i="3"/>
  <c r="T4214" i="3"/>
  <c r="V4214" i="3" s="1"/>
  <c r="AP4213" i="3"/>
  <c r="AD4213" i="3"/>
  <c r="AR4213" i="3" s="1"/>
  <c r="AB4213" i="3"/>
  <c r="W4213" i="3"/>
  <c r="T4213" i="3"/>
  <c r="V4213" i="3" s="1"/>
  <c r="AP4212" i="3"/>
  <c r="AD4212" i="3"/>
  <c r="AR4212" i="3" s="1"/>
  <c r="AB4212" i="3"/>
  <c r="W4212" i="3"/>
  <c r="T4212" i="3"/>
  <c r="V4212" i="3" s="1"/>
  <c r="AP4211" i="3"/>
  <c r="AD4211" i="3"/>
  <c r="AR4211" i="3" s="1"/>
  <c r="AB4211" i="3"/>
  <c r="W4211" i="3"/>
  <c r="T4211" i="3"/>
  <c r="V4211" i="3" s="1"/>
  <c r="AP4210" i="3"/>
  <c r="AD4210" i="3"/>
  <c r="AR4210" i="3" s="1"/>
  <c r="AB4210" i="3"/>
  <c r="W4210" i="3"/>
  <c r="T4210" i="3"/>
  <c r="V4210" i="3" s="1"/>
  <c r="AP4209" i="3"/>
  <c r="AD4209" i="3"/>
  <c r="AR4209" i="3" s="1"/>
  <c r="AB4209" i="3"/>
  <c r="W4209" i="3"/>
  <c r="T4209" i="3"/>
  <c r="V4209" i="3" s="1"/>
  <c r="AP4208" i="3"/>
  <c r="AD4208" i="3"/>
  <c r="AR4208" i="3" s="1"/>
  <c r="AB4208" i="3"/>
  <c r="W4208" i="3"/>
  <c r="T4208" i="3"/>
  <c r="V4208" i="3" s="1"/>
  <c r="AP4207" i="3"/>
  <c r="AD4207" i="3"/>
  <c r="AR4207" i="3" s="1"/>
  <c r="AB4207" i="3"/>
  <c r="W4207" i="3"/>
  <c r="T4207" i="3"/>
  <c r="V4207" i="3" s="1"/>
  <c r="AP4206" i="3"/>
  <c r="AD4206" i="3"/>
  <c r="AR4206" i="3" s="1"/>
  <c r="AB4206" i="3"/>
  <c r="W4206" i="3"/>
  <c r="T4206" i="3"/>
  <c r="V4206" i="3" s="1"/>
  <c r="AP4205" i="3"/>
  <c r="AD4205" i="3"/>
  <c r="AR4205" i="3" s="1"/>
  <c r="AB4205" i="3"/>
  <c r="W4205" i="3"/>
  <c r="T4205" i="3"/>
  <c r="V4205" i="3" s="1"/>
  <c r="AP4204" i="3"/>
  <c r="AD4204" i="3"/>
  <c r="AR4204" i="3" s="1"/>
  <c r="AB4204" i="3"/>
  <c r="W4204" i="3"/>
  <c r="T4204" i="3"/>
  <c r="V4204" i="3" s="1"/>
  <c r="AP4203" i="3"/>
  <c r="AD4203" i="3"/>
  <c r="AR4203" i="3" s="1"/>
  <c r="AB4203" i="3"/>
  <c r="W4203" i="3"/>
  <c r="T4203" i="3"/>
  <c r="V4203" i="3" s="1"/>
  <c r="AP4202" i="3"/>
  <c r="AD4202" i="3"/>
  <c r="AR4202" i="3" s="1"/>
  <c r="AB4202" i="3"/>
  <c r="W4202" i="3"/>
  <c r="T4202" i="3"/>
  <c r="V4202" i="3" s="1"/>
  <c r="AP4201" i="3"/>
  <c r="AD4201" i="3"/>
  <c r="AR4201" i="3" s="1"/>
  <c r="AB4201" i="3"/>
  <c r="W4201" i="3"/>
  <c r="T4201" i="3"/>
  <c r="V4201" i="3" s="1"/>
  <c r="AP4200" i="3"/>
  <c r="AD4200" i="3"/>
  <c r="AR4200" i="3" s="1"/>
  <c r="AB4200" i="3"/>
  <c r="W4200" i="3"/>
  <c r="T4200" i="3"/>
  <c r="V4200" i="3" s="1"/>
  <c r="AP4199" i="3"/>
  <c r="AD4199" i="3"/>
  <c r="AR4199" i="3" s="1"/>
  <c r="AB4199" i="3"/>
  <c r="W4199" i="3"/>
  <c r="T4199" i="3"/>
  <c r="V4199" i="3" s="1"/>
  <c r="AP4198" i="3"/>
  <c r="AD4198" i="3"/>
  <c r="AR4198" i="3" s="1"/>
  <c r="AB4198" i="3"/>
  <c r="W4198" i="3"/>
  <c r="T4198" i="3"/>
  <c r="V4198" i="3" s="1"/>
  <c r="AP4197" i="3"/>
  <c r="AD4197" i="3"/>
  <c r="AR4197" i="3" s="1"/>
  <c r="AB4197" i="3"/>
  <c r="W4197" i="3"/>
  <c r="T4197" i="3"/>
  <c r="V4197" i="3" s="1"/>
  <c r="AP4196" i="3"/>
  <c r="AD4196" i="3"/>
  <c r="AR4196" i="3" s="1"/>
  <c r="AB4196" i="3"/>
  <c r="W4196" i="3"/>
  <c r="T4196" i="3"/>
  <c r="V4196" i="3" s="1"/>
  <c r="AP4195" i="3"/>
  <c r="AD4195" i="3"/>
  <c r="AR4195" i="3" s="1"/>
  <c r="AB4195" i="3"/>
  <c r="W4195" i="3"/>
  <c r="T4195" i="3"/>
  <c r="V4195" i="3" s="1"/>
  <c r="AP4194" i="3"/>
  <c r="AD4194" i="3"/>
  <c r="AR4194" i="3" s="1"/>
  <c r="AB4194" i="3"/>
  <c r="W4194" i="3"/>
  <c r="T4194" i="3"/>
  <c r="V4194" i="3" s="1"/>
  <c r="AP4193" i="3"/>
  <c r="AD4193" i="3"/>
  <c r="AR4193" i="3" s="1"/>
  <c r="AB4193" i="3"/>
  <c r="W4193" i="3"/>
  <c r="T4193" i="3"/>
  <c r="V4193" i="3" s="1"/>
  <c r="AP4192" i="3"/>
  <c r="AD4192" i="3"/>
  <c r="AR4192" i="3" s="1"/>
  <c r="AB4192" i="3"/>
  <c r="W4192" i="3"/>
  <c r="T4192" i="3"/>
  <c r="V4192" i="3" s="1"/>
  <c r="AP4191" i="3"/>
  <c r="AD4191" i="3"/>
  <c r="AR4191" i="3" s="1"/>
  <c r="AB4191" i="3"/>
  <c r="W4191" i="3"/>
  <c r="T4191" i="3"/>
  <c r="V4191" i="3" s="1"/>
  <c r="AP4190" i="3"/>
  <c r="AD4190" i="3"/>
  <c r="AR4190" i="3" s="1"/>
  <c r="AB4190" i="3"/>
  <c r="W4190" i="3"/>
  <c r="T4190" i="3"/>
  <c r="V4190" i="3" s="1"/>
  <c r="AP4189" i="3"/>
  <c r="AD4189" i="3"/>
  <c r="AR4189" i="3" s="1"/>
  <c r="AB4189" i="3"/>
  <c r="W4189" i="3"/>
  <c r="T4189" i="3"/>
  <c r="V4189" i="3" s="1"/>
  <c r="AP4188" i="3"/>
  <c r="AD4188" i="3"/>
  <c r="AR4188" i="3" s="1"/>
  <c r="AB4188" i="3"/>
  <c r="W4188" i="3"/>
  <c r="T4188" i="3"/>
  <c r="V4188" i="3" s="1"/>
  <c r="AP4187" i="3"/>
  <c r="AD4187" i="3"/>
  <c r="AR4187" i="3" s="1"/>
  <c r="AB4187" i="3"/>
  <c r="W4187" i="3"/>
  <c r="T4187" i="3"/>
  <c r="V4187" i="3" s="1"/>
  <c r="AP4186" i="3"/>
  <c r="AD4186" i="3"/>
  <c r="AR4186" i="3" s="1"/>
  <c r="AB4186" i="3"/>
  <c r="W4186" i="3"/>
  <c r="T4186" i="3"/>
  <c r="V4186" i="3" s="1"/>
  <c r="AP4185" i="3"/>
  <c r="AD4185" i="3"/>
  <c r="AR4185" i="3" s="1"/>
  <c r="AB4185" i="3"/>
  <c r="W4185" i="3"/>
  <c r="T4185" i="3"/>
  <c r="V4185" i="3" s="1"/>
  <c r="AP4184" i="3"/>
  <c r="AD4184" i="3"/>
  <c r="AR4184" i="3" s="1"/>
  <c r="AB4184" i="3"/>
  <c r="W4184" i="3"/>
  <c r="T4184" i="3"/>
  <c r="V4184" i="3" s="1"/>
  <c r="AP4183" i="3"/>
  <c r="AD4183" i="3"/>
  <c r="AR4183" i="3" s="1"/>
  <c r="AB4183" i="3"/>
  <c r="W4183" i="3"/>
  <c r="T4183" i="3"/>
  <c r="V4183" i="3" s="1"/>
  <c r="AP4182" i="3"/>
  <c r="AD4182" i="3"/>
  <c r="AR4182" i="3" s="1"/>
  <c r="AB4182" i="3"/>
  <c r="W4182" i="3"/>
  <c r="T4182" i="3"/>
  <c r="V4182" i="3" s="1"/>
  <c r="AP4181" i="3"/>
  <c r="AD4181" i="3"/>
  <c r="AR4181" i="3" s="1"/>
  <c r="AB4181" i="3"/>
  <c r="W4181" i="3"/>
  <c r="T4181" i="3"/>
  <c r="V4181" i="3" s="1"/>
  <c r="AP4180" i="3"/>
  <c r="AD4180" i="3"/>
  <c r="AR4180" i="3" s="1"/>
  <c r="AB4180" i="3"/>
  <c r="W4180" i="3"/>
  <c r="T4180" i="3"/>
  <c r="V4180" i="3" s="1"/>
  <c r="AP4179" i="3"/>
  <c r="AD4179" i="3"/>
  <c r="AR4179" i="3" s="1"/>
  <c r="AB4179" i="3"/>
  <c r="W4179" i="3"/>
  <c r="T4179" i="3"/>
  <c r="V4179" i="3" s="1"/>
  <c r="AP4178" i="3"/>
  <c r="AD4178" i="3"/>
  <c r="AR4178" i="3" s="1"/>
  <c r="AB4178" i="3"/>
  <c r="W4178" i="3"/>
  <c r="T4178" i="3"/>
  <c r="V4178" i="3" s="1"/>
  <c r="AP4177" i="3"/>
  <c r="AD4177" i="3"/>
  <c r="AR4177" i="3" s="1"/>
  <c r="AB4177" i="3"/>
  <c r="W4177" i="3"/>
  <c r="T4177" i="3"/>
  <c r="V4177" i="3" s="1"/>
  <c r="AP4176" i="3"/>
  <c r="AD4176" i="3"/>
  <c r="AR4176" i="3" s="1"/>
  <c r="AB4176" i="3"/>
  <c r="W4176" i="3"/>
  <c r="T4176" i="3"/>
  <c r="V4176" i="3" s="1"/>
  <c r="AP4175" i="3"/>
  <c r="AD4175" i="3"/>
  <c r="AR4175" i="3" s="1"/>
  <c r="AB4175" i="3"/>
  <c r="W4175" i="3"/>
  <c r="T4175" i="3"/>
  <c r="V4175" i="3" s="1"/>
  <c r="AP4174" i="3"/>
  <c r="AD4174" i="3"/>
  <c r="AR4174" i="3" s="1"/>
  <c r="AB4174" i="3"/>
  <c r="W4174" i="3"/>
  <c r="T4174" i="3"/>
  <c r="V4174" i="3" s="1"/>
  <c r="AP4173" i="3"/>
  <c r="AD4173" i="3"/>
  <c r="AR4173" i="3" s="1"/>
  <c r="AB4173" i="3"/>
  <c r="W4173" i="3"/>
  <c r="T4173" i="3"/>
  <c r="V4173" i="3" s="1"/>
  <c r="AP4172" i="3"/>
  <c r="AD4172" i="3"/>
  <c r="AR4172" i="3" s="1"/>
  <c r="AB4172" i="3"/>
  <c r="W4172" i="3"/>
  <c r="T4172" i="3"/>
  <c r="V4172" i="3" s="1"/>
  <c r="AP4171" i="3"/>
  <c r="AD4171" i="3"/>
  <c r="AR4171" i="3" s="1"/>
  <c r="AB4171" i="3"/>
  <c r="W4171" i="3"/>
  <c r="T4171" i="3"/>
  <c r="V4171" i="3" s="1"/>
  <c r="AP4170" i="3"/>
  <c r="AD4170" i="3"/>
  <c r="AR4170" i="3" s="1"/>
  <c r="AB4170" i="3"/>
  <c r="W4170" i="3"/>
  <c r="T4170" i="3"/>
  <c r="V4170" i="3" s="1"/>
  <c r="AP4169" i="3"/>
  <c r="AD4169" i="3"/>
  <c r="AR4169" i="3" s="1"/>
  <c r="AB4169" i="3"/>
  <c r="W4169" i="3"/>
  <c r="T4169" i="3"/>
  <c r="V4169" i="3" s="1"/>
  <c r="AP4168" i="3"/>
  <c r="AD4168" i="3"/>
  <c r="AR4168" i="3" s="1"/>
  <c r="AB4168" i="3"/>
  <c r="W4168" i="3"/>
  <c r="T4168" i="3"/>
  <c r="V4168" i="3" s="1"/>
  <c r="AP4167" i="3"/>
  <c r="AD4167" i="3"/>
  <c r="AR4167" i="3" s="1"/>
  <c r="AB4167" i="3"/>
  <c r="W4167" i="3"/>
  <c r="T4167" i="3"/>
  <c r="V4167" i="3" s="1"/>
  <c r="AP4166" i="3"/>
  <c r="AD4166" i="3"/>
  <c r="AR4166" i="3" s="1"/>
  <c r="AB4166" i="3"/>
  <c r="W4166" i="3"/>
  <c r="T4166" i="3"/>
  <c r="V4166" i="3" s="1"/>
  <c r="AP4165" i="3"/>
  <c r="AD4165" i="3"/>
  <c r="AR4165" i="3" s="1"/>
  <c r="AB4165" i="3"/>
  <c r="W4165" i="3"/>
  <c r="T4165" i="3"/>
  <c r="V4165" i="3" s="1"/>
  <c r="AP4164" i="3"/>
  <c r="AD4164" i="3"/>
  <c r="AR4164" i="3" s="1"/>
  <c r="AB4164" i="3"/>
  <c r="W4164" i="3"/>
  <c r="T4164" i="3"/>
  <c r="V4164" i="3" s="1"/>
  <c r="AP4163" i="3"/>
  <c r="AD4163" i="3"/>
  <c r="AR4163" i="3" s="1"/>
  <c r="AB4163" i="3"/>
  <c r="W4163" i="3"/>
  <c r="T4163" i="3"/>
  <c r="V4163" i="3" s="1"/>
  <c r="AP4162" i="3"/>
  <c r="AD4162" i="3"/>
  <c r="AR4162" i="3" s="1"/>
  <c r="AB4162" i="3"/>
  <c r="W4162" i="3"/>
  <c r="T4162" i="3"/>
  <c r="V4162" i="3" s="1"/>
  <c r="AP4161" i="3"/>
  <c r="AD4161" i="3"/>
  <c r="AR4161" i="3" s="1"/>
  <c r="AB4161" i="3"/>
  <c r="W4161" i="3"/>
  <c r="T4161" i="3"/>
  <c r="V4161" i="3" s="1"/>
  <c r="AP4160" i="3"/>
  <c r="AD4160" i="3"/>
  <c r="AR4160" i="3" s="1"/>
  <c r="AB4160" i="3"/>
  <c r="W4160" i="3"/>
  <c r="T4160" i="3"/>
  <c r="V4160" i="3" s="1"/>
  <c r="AP4159" i="3"/>
  <c r="AD4159" i="3"/>
  <c r="AR4159" i="3" s="1"/>
  <c r="AB4159" i="3"/>
  <c r="W4159" i="3"/>
  <c r="T4159" i="3"/>
  <c r="V4159" i="3" s="1"/>
  <c r="AP4158" i="3"/>
  <c r="AD4158" i="3"/>
  <c r="AR4158" i="3" s="1"/>
  <c r="AB4158" i="3"/>
  <c r="W4158" i="3"/>
  <c r="T4158" i="3"/>
  <c r="V4158" i="3" s="1"/>
  <c r="AP4157" i="3"/>
  <c r="AD4157" i="3"/>
  <c r="AR4157" i="3" s="1"/>
  <c r="AB4157" i="3"/>
  <c r="W4157" i="3"/>
  <c r="T4157" i="3"/>
  <c r="V4157" i="3" s="1"/>
  <c r="AP4156" i="3"/>
  <c r="AD4156" i="3"/>
  <c r="AR4156" i="3" s="1"/>
  <c r="AB4156" i="3"/>
  <c r="W4156" i="3"/>
  <c r="T4156" i="3"/>
  <c r="V4156" i="3" s="1"/>
  <c r="AP4155" i="3"/>
  <c r="AD4155" i="3"/>
  <c r="AR4155" i="3" s="1"/>
  <c r="AB4155" i="3"/>
  <c r="W4155" i="3"/>
  <c r="T4155" i="3"/>
  <c r="V4155" i="3" s="1"/>
  <c r="AP4154" i="3"/>
  <c r="AD4154" i="3"/>
  <c r="AR4154" i="3" s="1"/>
  <c r="AB4154" i="3"/>
  <c r="W4154" i="3"/>
  <c r="T4154" i="3"/>
  <c r="V4154" i="3" s="1"/>
  <c r="AP4153" i="3"/>
  <c r="AD4153" i="3"/>
  <c r="AR4153" i="3" s="1"/>
  <c r="AB4153" i="3"/>
  <c r="W4153" i="3"/>
  <c r="T4153" i="3"/>
  <c r="V4153" i="3" s="1"/>
  <c r="AP4152" i="3"/>
  <c r="AD4152" i="3"/>
  <c r="AR4152" i="3" s="1"/>
  <c r="AB4152" i="3"/>
  <c r="W4152" i="3"/>
  <c r="T4152" i="3"/>
  <c r="V4152" i="3" s="1"/>
  <c r="AP4151" i="3"/>
  <c r="AD4151" i="3"/>
  <c r="AR4151" i="3" s="1"/>
  <c r="AB4151" i="3"/>
  <c r="W4151" i="3"/>
  <c r="T4151" i="3"/>
  <c r="V4151" i="3" s="1"/>
  <c r="AP4150" i="3"/>
  <c r="AD4150" i="3"/>
  <c r="AR4150" i="3" s="1"/>
  <c r="AB4150" i="3"/>
  <c r="W4150" i="3"/>
  <c r="T4150" i="3"/>
  <c r="V4150" i="3" s="1"/>
  <c r="AP4149" i="3"/>
  <c r="AD4149" i="3"/>
  <c r="AR4149" i="3" s="1"/>
  <c r="AB4149" i="3"/>
  <c r="W4149" i="3"/>
  <c r="T4149" i="3"/>
  <c r="V4149" i="3" s="1"/>
  <c r="AP4148" i="3"/>
  <c r="AD4148" i="3"/>
  <c r="AR4148" i="3" s="1"/>
  <c r="AB4148" i="3"/>
  <c r="W4148" i="3"/>
  <c r="T4148" i="3"/>
  <c r="V4148" i="3" s="1"/>
  <c r="AP4147" i="3"/>
  <c r="AD4147" i="3"/>
  <c r="AR4147" i="3" s="1"/>
  <c r="AB4147" i="3"/>
  <c r="W4147" i="3"/>
  <c r="T4147" i="3"/>
  <c r="V4147" i="3" s="1"/>
  <c r="AP4146" i="3"/>
  <c r="AD4146" i="3"/>
  <c r="AR4146" i="3" s="1"/>
  <c r="AB4146" i="3"/>
  <c r="W4146" i="3"/>
  <c r="T4146" i="3"/>
  <c r="V4146" i="3" s="1"/>
  <c r="AP4145" i="3"/>
  <c r="AD4145" i="3"/>
  <c r="AR4145" i="3" s="1"/>
  <c r="AB4145" i="3"/>
  <c r="W4145" i="3"/>
  <c r="T4145" i="3"/>
  <c r="V4145" i="3" s="1"/>
  <c r="AP4144" i="3"/>
  <c r="AD4144" i="3"/>
  <c r="AR4144" i="3" s="1"/>
  <c r="AB4144" i="3"/>
  <c r="W4144" i="3"/>
  <c r="T4144" i="3"/>
  <c r="V4144" i="3" s="1"/>
  <c r="AP4143" i="3"/>
  <c r="AD4143" i="3"/>
  <c r="AR4143" i="3" s="1"/>
  <c r="AB4143" i="3"/>
  <c r="W4143" i="3"/>
  <c r="T4143" i="3"/>
  <c r="V4143" i="3" s="1"/>
  <c r="AP4142" i="3"/>
  <c r="AD4142" i="3"/>
  <c r="AR4142" i="3" s="1"/>
  <c r="AB4142" i="3"/>
  <c r="W4142" i="3"/>
  <c r="T4142" i="3"/>
  <c r="V4142" i="3" s="1"/>
  <c r="AP4141" i="3"/>
  <c r="AD4141" i="3"/>
  <c r="AR4141" i="3" s="1"/>
  <c r="AB4141" i="3"/>
  <c r="W4141" i="3"/>
  <c r="T4141" i="3"/>
  <c r="V4141" i="3" s="1"/>
  <c r="AP4140" i="3"/>
  <c r="AD4140" i="3"/>
  <c r="AR4140" i="3" s="1"/>
  <c r="AB4140" i="3"/>
  <c r="W4140" i="3"/>
  <c r="T4140" i="3"/>
  <c r="V4140" i="3" s="1"/>
  <c r="AP4139" i="3"/>
  <c r="AD4139" i="3"/>
  <c r="AR4139" i="3" s="1"/>
  <c r="AB4139" i="3"/>
  <c r="W4139" i="3"/>
  <c r="T4139" i="3"/>
  <c r="V4139" i="3" s="1"/>
  <c r="AP4138" i="3"/>
  <c r="AD4138" i="3"/>
  <c r="AR4138" i="3" s="1"/>
  <c r="AB4138" i="3"/>
  <c r="W4138" i="3"/>
  <c r="T4138" i="3"/>
  <c r="V4138" i="3" s="1"/>
  <c r="AP4137" i="3"/>
  <c r="AD4137" i="3"/>
  <c r="AR4137" i="3" s="1"/>
  <c r="AB4137" i="3"/>
  <c r="W4137" i="3"/>
  <c r="T4137" i="3"/>
  <c r="V4137" i="3" s="1"/>
  <c r="AP4136" i="3"/>
  <c r="AD4136" i="3"/>
  <c r="AR4136" i="3" s="1"/>
  <c r="AB4136" i="3"/>
  <c r="W4136" i="3"/>
  <c r="T4136" i="3"/>
  <c r="V4136" i="3" s="1"/>
  <c r="AP4135" i="3"/>
  <c r="AD4135" i="3"/>
  <c r="AR4135" i="3" s="1"/>
  <c r="AB4135" i="3"/>
  <c r="W4135" i="3"/>
  <c r="T4135" i="3"/>
  <c r="V4135" i="3" s="1"/>
  <c r="AP4134" i="3"/>
  <c r="AD4134" i="3"/>
  <c r="AR4134" i="3" s="1"/>
  <c r="AB4134" i="3"/>
  <c r="W4134" i="3"/>
  <c r="T4134" i="3"/>
  <c r="V4134" i="3" s="1"/>
  <c r="AP4133" i="3"/>
  <c r="AD4133" i="3"/>
  <c r="AR4133" i="3" s="1"/>
  <c r="AB4133" i="3"/>
  <c r="W4133" i="3"/>
  <c r="T4133" i="3"/>
  <c r="V4133" i="3" s="1"/>
  <c r="AP4132" i="3"/>
  <c r="AD4132" i="3"/>
  <c r="AR4132" i="3" s="1"/>
  <c r="AB4132" i="3"/>
  <c r="W4132" i="3"/>
  <c r="T4132" i="3"/>
  <c r="V4132" i="3" s="1"/>
  <c r="AP4131" i="3"/>
  <c r="AD4131" i="3"/>
  <c r="AR4131" i="3" s="1"/>
  <c r="AB4131" i="3"/>
  <c r="W4131" i="3"/>
  <c r="T4131" i="3"/>
  <c r="V4131" i="3" s="1"/>
  <c r="AP4130" i="3"/>
  <c r="AD4130" i="3"/>
  <c r="AR4130" i="3" s="1"/>
  <c r="AB4130" i="3"/>
  <c r="W4130" i="3"/>
  <c r="T4130" i="3"/>
  <c r="V4130" i="3" s="1"/>
  <c r="AP4129" i="3"/>
  <c r="AD4129" i="3"/>
  <c r="AR4129" i="3" s="1"/>
  <c r="AB4129" i="3"/>
  <c r="W4129" i="3"/>
  <c r="T4129" i="3"/>
  <c r="V4129" i="3" s="1"/>
  <c r="AP4128" i="3"/>
  <c r="AD4128" i="3"/>
  <c r="AR4128" i="3" s="1"/>
  <c r="AB4128" i="3"/>
  <c r="W4128" i="3"/>
  <c r="T4128" i="3"/>
  <c r="V4128" i="3" s="1"/>
  <c r="AP4127" i="3"/>
  <c r="AD4127" i="3"/>
  <c r="AR4127" i="3" s="1"/>
  <c r="AB4127" i="3"/>
  <c r="W4127" i="3"/>
  <c r="T4127" i="3"/>
  <c r="V4127" i="3" s="1"/>
  <c r="AP4126" i="3"/>
  <c r="AD4126" i="3"/>
  <c r="AR4126" i="3" s="1"/>
  <c r="AB4126" i="3"/>
  <c r="W4126" i="3"/>
  <c r="T4126" i="3"/>
  <c r="V4126" i="3" s="1"/>
  <c r="AP4125" i="3"/>
  <c r="AD4125" i="3"/>
  <c r="AR4125" i="3" s="1"/>
  <c r="AB4125" i="3"/>
  <c r="W4125" i="3"/>
  <c r="T4125" i="3"/>
  <c r="V4125" i="3" s="1"/>
  <c r="AP4124" i="3"/>
  <c r="AD4124" i="3"/>
  <c r="AR4124" i="3" s="1"/>
  <c r="AB4124" i="3"/>
  <c r="W4124" i="3"/>
  <c r="T4124" i="3"/>
  <c r="V4124" i="3" s="1"/>
  <c r="AP4123" i="3"/>
  <c r="AD4123" i="3"/>
  <c r="AR4123" i="3" s="1"/>
  <c r="AB4123" i="3"/>
  <c r="W4123" i="3"/>
  <c r="T4123" i="3"/>
  <c r="V4123" i="3" s="1"/>
  <c r="AP4122" i="3"/>
  <c r="AD4122" i="3"/>
  <c r="AR4122" i="3" s="1"/>
  <c r="AB4122" i="3"/>
  <c r="W4122" i="3"/>
  <c r="T4122" i="3"/>
  <c r="V4122" i="3" s="1"/>
  <c r="AP4121" i="3"/>
  <c r="AD4121" i="3"/>
  <c r="AR4121" i="3" s="1"/>
  <c r="AB4121" i="3"/>
  <c r="W4121" i="3"/>
  <c r="T4121" i="3"/>
  <c r="V4121" i="3" s="1"/>
  <c r="AP4120" i="3"/>
  <c r="AD4120" i="3"/>
  <c r="AR4120" i="3" s="1"/>
  <c r="AB4120" i="3"/>
  <c r="W4120" i="3"/>
  <c r="T4120" i="3"/>
  <c r="V4120" i="3" s="1"/>
  <c r="AP4119" i="3"/>
  <c r="AD4119" i="3"/>
  <c r="AR4119" i="3" s="1"/>
  <c r="AB4119" i="3"/>
  <c r="W4119" i="3"/>
  <c r="T4119" i="3"/>
  <c r="V4119" i="3" s="1"/>
  <c r="AP4118" i="3"/>
  <c r="AD4118" i="3"/>
  <c r="AR4118" i="3" s="1"/>
  <c r="AB4118" i="3"/>
  <c r="W4118" i="3"/>
  <c r="T4118" i="3"/>
  <c r="V4118" i="3" s="1"/>
  <c r="AP4117" i="3"/>
  <c r="AD4117" i="3"/>
  <c r="AR4117" i="3" s="1"/>
  <c r="AB4117" i="3"/>
  <c r="W4117" i="3"/>
  <c r="T4117" i="3"/>
  <c r="V4117" i="3" s="1"/>
  <c r="AP4116" i="3"/>
  <c r="AD4116" i="3"/>
  <c r="AR4116" i="3" s="1"/>
  <c r="AB4116" i="3"/>
  <c r="W4116" i="3"/>
  <c r="T4116" i="3"/>
  <c r="V4116" i="3" s="1"/>
  <c r="AP4115" i="3"/>
  <c r="AD4115" i="3"/>
  <c r="AR4115" i="3" s="1"/>
  <c r="AB4115" i="3"/>
  <c r="W4115" i="3"/>
  <c r="T4115" i="3"/>
  <c r="V4115" i="3" s="1"/>
  <c r="AP4114" i="3"/>
  <c r="AD4114" i="3"/>
  <c r="AR4114" i="3" s="1"/>
  <c r="AB4114" i="3"/>
  <c r="W4114" i="3"/>
  <c r="T4114" i="3"/>
  <c r="V4114" i="3" s="1"/>
  <c r="AP4113" i="3"/>
  <c r="AD4113" i="3"/>
  <c r="AR4113" i="3" s="1"/>
  <c r="AB4113" i="3"/>
  <c r="W4113" i="3"/>
  <c r="T4113" i="3"/>
  <c r="V4113" i="3" s="1"/>
  <c r="AP4112" i="3"/>
  <c r="AD4112" i="3"/>
  <c r="AR4112" i="3" s="1"/>
  <c r="AB4112" i="3"/>
  <c r="W4112" i="3"/>
  <c r="T4112" i="3"/>
  <c r="V4112" i="3" s="1"/>
  <c r="AP4111" i="3"/>
  <c r="AD4111" i="3"/>
  <c r="AR4111" i="3" s="1"/>
  <c r="AB4111" i="3"/>
  <c r="W4111" i="3"/>
  <c r="T4111" i="3"/>
  <c r="V4111" i="3" s="1"/>
  <c r="AP4110" i="3"/>
  <c r="AD4110" i="3"/>
  <c r="AR4110" i="3" s="1"/>
  <c r="AB4110" i="3"/>
  <c r="W4110" i="3"/>
  <c r="T4110" i="3"/>
  <c r="V4110" i="3" s="1"/>
  <c r="AP4109" i="3"/>
  <c r="AD4109" i="3"/>
  <c r="AR4109" i="3" s="1"/>
  <c r="AB4109" i="3"/>
  <c r="W4109" i="3"/>
  <c r="T4109" i="3"/>
  <c r="V4109" i="3" s="1"/>
  <c r="AP4108" i="3"/>
  <c r="AD4108" i="3"/>
  <c r="AR4108" i="3" s="1"/>
  <c r="AB4108" i="3"/>
  <c r="W4108" i="3"/>
  <c r="T4108" i="3"/>
  <c r="V4108" i="3" s="1"/>
  <c r="AP4107" i="3"/>
  <c r="AD4107" i="3"/>
  <c r="AR4107" i="3" s="1"/>
  <c r="AB4107" i="3"/>
  <c r="W4107" i="3"/>
  <c r="T4107" i="3"/>
  <c r="V4107" i="3" s="1"/>
  <c r="AP4106" i="3"/>
  <c r="AD4106" i="3"/>
  <c r="AR4106" i="3" s="1"/>
  <c r="AB4106" i="3"/>
  <c r="W4106" i="3"/>
  <c r="T4106" i="3"/>
  <c r="V4106" i="3" s="1"/>
  <c r="AP4105" i="3"/>
  <c r="AD4105" i="3"/>
  <c r="AR4105" i="3" s="1"/>
  <c r="AB4105" i="3"/>
  <c r="W4105" i="3"/>
  <c r="T4105" i="3"/>
  <c r="V4105" i="3" s="1"/>
  <c r="AP4104" i="3"/>
  <c r="AD4104" i="3"/>
  <c r="AR4104" i="3" s="1"/>
  <c r="AB4104" i="3"/>
  <c r="W4104" i="3"/>
  <c r="T4104" i="3"/>
  <c r="V4104" i="3" s="1"/>
  <c r="AP4103" i="3"/>
  <c r="AD4103" i="3"/>
  <c r="AR4103" i="3" s="1"/>
  <c r="AB4103" i="3"/>
  <c r="W4103" i="3"/>
  <c r="T4103" i="3"/>
  <c r="V4103" i="3" s="1"/>
  <c r="AP4102" i="3"/>
  <c r="AD4102" i="3"/>
  <c r="AR4102" i="3" s="1"/>
  <c r="AB4102" i="3"/>
  <c r="W4102" i="3"/>
  <c r="T4102" i="3"/>
  <c r="V4102" i="3" s="1"/>
  <c r="AP4101" i="3"/>
  <c r="AD4101" i="3"/>
  <c r="AR4101" i="3" s="1"/>
  <c r="AB4101" i="3"/>
  <c r="W4101" i="3"/>
  <c r="T4101" i="3"/>
  <c r="V4101" i="3" s="1"/>
  <c r="AP4100" i="3"/>
  <c r="AD4100" i="3"/>
  <c r="AR4100" i="3" s="1"/>
  <c r="AB4100" i="3"/>
  <c r="W4100" i="3"/>
  <c r="T4100" i="3"/>
  <c r="V4100" i="3" s="1"/>
  <c r="AP4099" i="3"/>
  <c r="AD4099" i="3"/>
  <c r="AR4099" i="3" s="1"/>
  <c r="AB4099" i="3"/>
  <c r="W4099" i="3"/>
  <c r="T4099" i="3"/>
  <c r="V4099" i="3" s="1"/>
  <c r="AP4098" i="3"/>
  <c r="AD4098" i="3"/>
  <c r="AR4098" i="3" s="1"/>
  <c r="AB4098" i="3"/>
  <c r="W4098" i="3"/>
  <c r="T4098" i="3"/>
  <c r="V4098" i="3" s="1"/>
  <c r="AP4097" i="3"/>
  <c r="AD4097" i="3"/>
  <c r="AR4097" i="3" s="1"/>
  <c r="AB4097" i="3"/>
  <c r="W4097" i="3"/>
  <c r="T4097" i="3"/>
  <c r="V4097" i="3" s="1"/>
  <c r="AP4096" i="3"/>
  <c r="AD4096" i="3"/>
  <c r="AR4096" i="3" s="1"/>
  <c r="AB4096" i="3"/>
  <c r="W4096" i="3"/>
  <c r="T4096" i="3"/>
  <c r="V4096" i="3" s="1"/>
  <c r="AP4095" i="3"/>
  <c r="AD4095" i="3"/>
  <c r="AR4095" i="3" s="1"/>
  <c r="AB4095" i="3"/>
  <c r="W4095" i="3"/>
  <c r="T4095" i="3"/>
  <c r="V4095" i="3" s="1"/>
  <c r="AP4094" i="3"/>
  <c r="AD4094" i="3"/>
  <c r="AR4094" i="3" s="1"/>
  <c r="AB4094" i="3"/>
  <c r="W4094" i="3"/>
  <c r="T4094" i="3"/>
  <c r="V4094" i="3" s="1"/>
  <c r="AP4093" i="3"/>
  <c r="AD4093" i="3"/>
  <c r="AR4093" i="3" s="1"/>
  <c r="AB4093" i="3"/>
  <c r="W4093" i="3"/>
  <c r="T4093" i="3"/>
  <c r="V4093" i="3" s="1"/>
  <c r="AP4092" i="3"/>
  <c r="AD4092" i="3"/>
  <c r="AR4092" i="3" s="1"/>
  <c r="AB4092" i="3"/>
  <c r="W4092" i="3"/>
  <c r="T4092" i="3"/>
  <c r="V4092" i="3" s="1"/>
  <c r="AP4091" i="3"/>
  <c r="AD4091" i="3"/>
  <c r="AR4091" i="3" s="1"/>
  <c r="AB4091" i="3"/>
  <c r="W4091" i="3"/>
  <c r="T4091" i="3"/>
  <c r="V4091" i="3" s="1"/>
  <c r="AP4090" i="3"/>
  <c r="AD4090" i="3"/>
  <c r="AR4090" i="3" s="1"/>
  <c r="AB4090" i="3"/>
  <c r="W4090" i="3"/>
  <c r="T4090" i="3"/>
  <c r="V4090" i="3" s="1"/>
  <c r="AP4089" i="3"/>
  <c r="AD4089" i="3"/>
  <c r="AR4089" i="3" s="1"/>
  <c r="AB4089" i="3"/>
  <c r="W4089" i="3"/>
  <c r="T4089" i="3"/>
  <c r="V4089" i="3" s="1"/>
  <c r="AP4088" i="3"/>
  <c r="AD4088" i="3"/>
  <c r="AR4088" i="3" s="1"/>
  <c r="AB4088" i="3"/>
  <c r="W4088" i="3"/>
  <c r="T4088" i="3"/>
  <c r="V4088" i="3" s="1"/>
  <c r="AP4087" i="3"/>
  <c r="AD4087" i="3"/>
  <c r="AR4087" i="3" s="1"/>
  <c r="AB4087" i="3"/>
  <c r="W4087" i="3"/>
  <c r="T4087" i="3"/>
  <c r="V4087" i="3" s="1"/>
  <c r="AP4086" i="3"/>
  <c r="AD4086" i="3"/>
  <c r="AR4086" i="3" s="1"/>
  <c r="AB4086" i="3"/>
  <c r="W4086" i="3"/>
  <c r="T4086" i="3"/>
  <c r="V4086" i="3" s="1"/>
  <c r="AP4085" i="3"/>
  <c r="AD4085" i="3"/>
  <c r="AR4085" i="3" s="1"/>
  <c r="AB4085" i="3"/>
  <c r="W4085" i="3"/>
  <c r="T4085" i="3"/>
  <c r="V4085" i="3" s="1"/>
  <c r="AP4084" i="3"/>
  <c r="AD4084" i="3"/>
  <c r="AR4084" i="3" s="1"/>
  <c r="AB4084" i="3"/>
  <c r="W4084" i="3"/>
  <c r="T4084" i="3"/>
  <c r="V4084" i="3" s="1"/>
  <c r="AP4083" i="3"/>
  <c r="AD4083" i="3"/>
  <c r="AR4083" i="3" s="1"/>
  <c r="AB4083" i="3"/>
  <c r="W4083" i="3"/>
  <c r="T4083" i="3"/>
  <c r="V4083" i="3" s="1"/>
  <c r="AP4082" i="3"/>
  <c r="AD4082" i="3"/>
  <c r="AR4082" i="3" s="1"/>
  <c r="AB4082" i="3"/>
  <c r="W4082" i="3"/>
  <c r="T4082" i="3"/>
  <c r="V4082" i="3" s="1"/>
  <c r="AP4081" i="3"/>
  <c r="AD4081" i="3"/>
  <c r="AR4081" i="3" s="1"/>
  <c r="AB4081" i="3"/>
  <c r="W4081" i="3"/>
  <c r="T4081" i="3"/>
  <c r="V4081" i="3" s="1"/>
  <c r="AP4080" i="3"/>
  <c r="AD4080" i="3"/>
  <c r="AR4080" i="3" s="1"/>
  <c r="AB4080" i="3"/>
  <c r="W4080" i="3"/>
  <c r="T4080" i="3"/>
  <c r="V4080" i="3" s="1"/>
  <c r="AP4079" i="3"/>
  <c r="AD4079" i="3"/>
  <c r="AR4079" i="3" s="1"/>
  <c r="AB4079" i="3"/>
  <c r="W4079" i="3"/>
  <c r="T4079" i="3"/>
  <c r="V4079" i="3" s="1"/>
  <c r="AP4078" i="3"/>
  <c r="AD4078" i="3"/>
  <c r="AR4078" i="3" s="1"/>
  <c r="AB4078" i="3"/>
  <c r="W4078" i="3"/>
  <c r="T4078" i="3"/>
  <c r="V4078" i="3" s="1"/>
  <c r="AP4077" i="3"/>
  <c r="AD4077" i="3"/>
  <c r="AR4077" i="3" s="1"/>
  <c r="AB4077" i="3"/>
  <c r="W4077" i="3"/>
  <c r="T4077" i="3"/>
  <c r="V4077" i="3" s="1"/>
  <c r="AP4076" i="3"/>
  <c r="AD4076" i="3"/>
  <c r="AR4076" i="3" s="1"/>
  <c r="AB4076" i="3"/>
  <c r="W4076" i="3"/>
  <c r="T4076" i="3"/>
  <c r="V4076" i="3" s="1"/>
  <c r="AP4075" i="3"/>
  <c r="AD4075" i="3"/>
  <c r="AR4075" i="3" s="1"/>
  <c r="AB4075" i="3"/>
  <c r="W4075" i="3"/>
  <c r="T4075" i="3"/>
  <c r="V4075" i="3" s="1"/>
  <c r="AP4074" i="3"/>
  <c r="AD4074" i="3"/>
  <c r="AR4074" i="3" s="1"/>
  <c r="AB4074" i="3"/>
  <c r="W4074" i="3"/>
  <c r="T4074" i="3"/>
  <c r="V4074" i="3" s="1"/>
  <c r="AP4073" i="3"/>
  <c r="AD4073" i="3"/>
  <c r="AR4073" i="3" s="1"/>
  <c r="AB4073" i="3"/>
  <c r="W4073" i="3"/>
  <c r="T4073" i="3"/>
  <c r="V4073" i="3" s="1"/>
  <c r="AP4072" i="3"/>
  <c r="AD4072" i="3"/>
  <c r="AR4072" i="3" s="1"/>
  <c r="AB4072" i="3"/>
  <c r="W4072" i="3"/>
  <c r="T4072" i="3"/>
  <c r="V4072" i="3" s="1"/>
  <c r="AP4071" i="3"/>
  <c r="AD4071" i="3"/>
  <c r="AR4071" i="3" s="1"/>
  <c r="AB4071" i="3"/>
  <c r="W4071" i="3"/>
  <c r="T4071" i="3"/>
  <c r="V4071" i="3" s="1"/>
  <c r="AP4070" i="3"/>
  <c r="AD4070" i="3"/>
  <c r="AR4070" i="3" s="1"/>
  <c r="AB4070" i="3"/>
  <c r="W4070" i="3"/>
  <c r="T4070" i="3"/>
  <c r="V4070" i="3" s="1"/>
  <c r="AP4069" i="3"/>
  <c r="AD4069" i="3"/>
  <c r="AR4069" i="3" s="1"/>
  <c r="AB4069" i="3"/>
  <c r="W4069" i="3"/>
  <c r="T4069" i="3"/>
  <c r="V4069" i="3" s="1"/>
  <c r="AP4068" i="3"/>
  <c r="AD4068" i="3"/>
  <c r="AR4068" i="3" s="1"/>
  <c r="AB4068" i="3"/>
  <c r="W4068" i="3"/>
  <c r="T4068" i="3"/>
  <c r="V4068" i="3" s="1"/>
  <c r="AP4067" i="3"/>
  <c r="AD4067" i="3"/>
  <c r="AR4067" i="3" s="1"/>
  <c r="AB4067" i="3"/>
  <c r="W4067" i="3"/>
  <c r="T4067" i="3"/>
  <c r="V4067" i="3" s="1"/>
  <c r="AP4066" i="3"/>
  <c r="AD4066" i="3"/>
  <c r="AR4066" i="3" s="1"/>
  <c r="AB4066" i="3"/>
  <c r="W4066" i="3"/>
  <c r="T4066" i="3"/>
  <c r="V4066" i="3" s="1"/>
  <c r="AP4065" i="3"/>
  <c r="AD4065" i="3"/>
  <c r="AR4065" i="3" s="1"/>
  <c r="AB4065" i="3"/>
  <c r="W4065" i="3"/>
  <c r="T4065" i="3"/>
  <c r="V4065" i="3" s="1"/>
  <c r="AP4064" i="3"/>
  <c r="AD4064" i="3"/>
  <c r="AR4064" i="3" s="1"/>
  <c r="AB4064" i="3"/>
  <c r="W4064" i="3"/>
  <c r="T4064" i="3"/>
  <c r="V4064" i="3" s="1"/>
  <c r="AP4063" i="3"/>
  <c r="AD4063" i="3"/>
  <c r="AR4063" i="3" s="1"/>
  <c r="AB4063" i="3"/>
  <c r="W4063" i="3"/>
  <c r="T4063" i="3"/>
  <c r="V4063" i="3" s="1"/>
  <c r="AP4062" i="3"/>
  <c r="AD4062" i="3"/>
  <c r="AR4062" i="3" s="1"/>
  <c r="AB4062" i="3"/>
  <c r="W4062" i="3"/>
  <c r="T4062" i="3"/>
  <c r="V4062" i="3" s="1"/>
  <c r="AP4061" i="3"/>
  <c r="AD4061" i="3"/>
  <c r="AR4061" i="3" s="1"/>
  <c r="AB4061" i="3"/>
  <c r="W4061" i="3"/>
  <c r="T4061" i="3"/>
  <c r="V4061" i="3" s="1"/>
  <c r="AP4060" i="3"/>
  <c r="AD4060" i="3"/>
  <c r="AR4060" i="3" s="1"/>
  <c r="AB4060" i="3"/>
  <c r="W4060" i="3"/>
  <c r="T4060" i="3"/>
  <c r="V4060" i="3" s="1"/>
  <c r="AP4059" i="3"/>
  <c r="AD4059" i="3"/>
  <c r="AR4059" i="3" s="1"/>
  <c r="AB4059" i="3"/>
  <c r="W4059" i="3"/>
  <c r="T4059" i="3"/>
  <c r="V4059" i="3" s="1"/>
  <c r="AP4058" i="3"/>
  <c r="AD4058" i="3"/>
  <c r="AR4058" i="3" s="1"/>
  <c r="AB4058" i="3"/>
  <c r="W4058" i="3"/>
  <c r="T4058" i="3"/>
  <c r="V4058" i="3" s="1"/>
  <c r="AP4057" i="3"/>
  <c r="AD4057" i="3"/>
  <c r="AR4057" i="3" s="1"/>
  <c r="AB4057" i="3"/>
  <c r="W4057" i="3"/>
  <c r="T4057" i="3"/>
  <c r="V4057" i="3" s="1"/>
  <c r="AP4056" i="3"/>
  <c r="AD4056" i="3"/>
  <c r="AR4056" i="3" s="1"/>
  <c r="AB4056" i="3"/>
  <c r="W4056" i="3"/>
  <c r="T4056" i="3"/>
  <c r="V4056" i="3" s="1"/>
  <c r="AP4055" i="3"/>
  <c r="AD4055" i="3"/>
  <c r="AR4055" i="3" s="1"/>
  <c r="AB4055" i="3"/>
  <c r="W4055" i="3"/>
  <c r="T4055" i="3"/>
  <c r="V4055" i="3" s="1"/>
  <c r="AP4054" i="3"/>
  <c r="AD4054" i="3"/>
  <c r="AR4054" i="3" s="1"/>
  <c r="AB4054" i="3"/>
  <c r="W4054" i="3"/>
  <c r="T4054" i="3"/>
  <c r="V4054" i="3" s="1"/>
  <c r="AP4053" i="3"/>
  <c r="AD4053" i="3"/>
  <c r="AR4053" i="3" s="1"/>
  <c r="AB4053" i="3"/>
  <c r="W4053" i="3"/>
  <c r="T4053" i="3"/>
  <c r="V4053" i="3" s="1"/>
  <c r="AP4052" i="3"/>
  <c r="AD4052" i="3"/>
  <c r="AR4052" i="3" s="1"/>
  <c r="AB4052" i="3"/>
  <c r="W4052" i="3"/>
  <c r="T4052" i="3"/>
  <c r="V4052" i="3" s="1"/>
  <c r="AP4051" i="3"/>
  <c r="AD4051" i="3"/>
  <c r="AR4051" i="3" s="1"/>
  <c r="AB4051" i="3"/>
  <c r="W4051" i="3"/>
  <c r="T4051" i="3"/>
  <c r="V4051" i="3" s="1"/>
  <c r="AP4050" i="3"/>
  <c r="AD4050" i="3"/>
  <c r="AR4050" i="3" s="1"/>
  <c r="AB4050" i="3"/>
  <c r="W4050" i="3"/>
  <c r="T4050" i="3"/>
  <c r="V4050" i="3" s="1"/>
  <c r="AP4049" i="3"/>
  <c r="AD4049" i="3"/>
  <c r="AR4049" i="3" s="1"/>
  <c r="AB4049" i="3"/>
  <c r="W4049" i="3"/>
  <c r="T4049" i="3"/>
  <c r="V4049" i="3" s="1"/>
  <c r="AP4048" i="3"/>
  <c r="AD4048" i="3"/>
  <c r="AR4048" i="3" s="1"/>
  <c r="AB4048" i="3"/>
  <c r="W4048" i="3"/>
  <c r="T4048" i="3"/>
  <c r="V4048" i="3" s="1"/>
  <c r="AP4047" i="3"/>
  <c r="AD4047" i="3"/>
  <c r="AR4047" i="3" s="1"/>
  <c r="AB4047" i="3"/>
  <c r="W4047" i="3"/>
  <c r="T4047" i="3"/>
  <c r="V4047" i="3" s="1"/>
  <c r="AP4046" i="3"/>
  <c r="AD4046" i="3"/>
  <c r="AR4046" i="3" s="1"/>
  <c r="AB4046" i="3"/>
  <c r="W4046" i="3"/>
  <c r="T4046" i="3"/>
  <c r="V4046" i="3" s="1"/>
  <c r="AP4045" i="3"/>
  <c r="AD4045" i="3"/>
  <c r="AR4045" i="3" s="1"/>
  <c r="AB4045" i="3"/>
  <c r="W4045" i="3"/>
  <c r="T4045" i="3"/>
  <c r="V4045" i="3" s="1"/>
  <c r="AP4044" i="3"/>
  <c r="AD4044" i="3"/>
  <c r="AR4044" i="3" s="1"/>
  <c r="AB4044" i="3"/>
  <c r="W4044" i="3"/>
  <c r="T4044" i="3"/>
  <c r="V4044" i="3" s="1"/>
  <c r="AP4043" i="3"/>
  <c r="AD4043" i="3"/>
  <c r="AR4043" i="3" s="1"/>
  <c r="AB4043" i="3"/>
  <c r="W4043" i="3"/>
  <c r="T4043" i="3"/>
  <c r="V4043" i="3" s="1"/>
  <c r="AP4042" i="3"/>
  <c r="AD4042" i="3"/>
  <c r="AR4042" i="3" s="1"/>
  <c r="AB4042" i="3"/>
  <c r="W4042" i="3"/>
  <c r="T4042" i="3"/>
  <c r="V4042" i="3" s="1"/>
  <c r="AP4041" i="3"/>
  <c r="AD4041" i="3"/>
  <c r="AR4041" i="3" s="1"/>
  <c r="AB4041" i="3"/>
  <c r="W4041" i="3"/>
  <c r="T4041" i="3"/>
  <c r="V4041" i="3" s="1"/>
  <c r="AP4040" i="3"/>
  <c r="AD4040" i="3"/>
  <c r="AR4040" i="3" s="1"/>
  <c r="AB4040" i="3"/>
  <c r="W4040" i="3"/>
  <c r="T4040" i="3"/>
  <c r="V4040" i="3" s="1"/>
  <c r="AP4039" i="3"/>
  <c r="AD4039" i="3"/>
  <c r="AR4039" i="3" s="1"/>
  <c r="AB4039" i="3"/>
  <c r="W4039" i="3"/>
  <c r="T4039" i="3"/>
  <c r="V4039" i="3" s="1"/>
  <c r="AP4038" i="3"/>
  <c r="AD4038" i="3"/>
  <c r="AR4038" i="3" s="1"/>
  <c r="AB4038" i="3"/>
  <c r="W4038" i="3"/>
  <c r="T4038" i="3"/>
  <c r="V4038" i="3" s="1"/>
  <c r="AP4037" i="3"/>
  <c r="AD4037" i="3"/>
  <c r="AR4037" i="3" s="1"/>
  <c r="AB4037" i="3"/>
  <c r="W4037" i="3"/>
  <c r="T4037" i="3"/>
  <c r="V4037" i="3" s="1"/>
  <c r="AP4036" i="3"/>
  <c r="AD4036" i="3"/>
  <c r="AR4036" i="3" s="1"/>
  <c r="AB4036" i="3"/>
  <c r="W4036" i="3"/>
  <c r="T4036" i="3"/>
  <c r="V4036" i="3" s="1"/>
  <c r="AP4035" i="3"/>
  <c r="AD4035" i="3"/>
  <c r="AR4035" i="3" s="1"/>
  <c r="AB4035" i="3"/>
  <c r="W4035" i="3"/>
  <c r="T4035" i="3"/>
  <c r="V4035" i="3" s="1"/>
  <c r="AP4034" i="3"/>
  <c r="AD4034" i="3"/>
  <c r="AR4034" i="3" s="1"/>
  <c r="AB4034" i="3"/>
  <c r="W4034" i="3"/>
  <c r="T4034" i="3"/>
  <c r="V4034" i="3" s="1"/>
  <c r="AP4033" i="3"/>
  <c r="AD4033" i="3"/>
  <c r="AR4033" i="3" s="1"/>
  <c r="AB4033" i="3"/>
  <c r="W4033" i="3"/>
  <c r="T4033" i="3"/>
  <c r="V4033" i="3" s="1"/>
  <c r="AP4032" i="3"/>
  <c r="AD4032" i="3"/>
  <c r="AR4032" i="3" s="1"/>
  <c r="AB4032" i="3"/>
  <c r="W4032" i="3"/>
  <c r="T4032" i="3"/>
  <c r="V4032" i="3" s="1"/>
  <c r="AP4031" i="3"/>
  <c r="AD4031" i="3"/>
  <c r="AR4031" i="3" s="1"/>
  <c r="AB4031" i="3"/>
  <c r="W4031" i="3"/>
  <c r="T4031" i="3"/>
  <c r="V4031" i="3" s="1"/>
  <c r="AP4030" i="3"/>
  <c r="AD4030" i="3"/>
  <c r="AR4030" i="3" s="1"/>
  <c r="AB4030" i="3"/>
  <c r="W4030" i="3"/>
  <c r="T4030" i="3"/>
  <c r="V4030" i="3" s="1"/>
  <c r="AP4029" i="3"/>
  <c r="AD4029" i="3"/>
  <c r="AR4029" i="3" s="1"/>
  <c r="AB4029" i="3"/>
  <c r="W4029" i="3"/>
  <c r="T4029" i="3"/>
  <c r="V4029" i="3" s="1"/>
  <c r="AP4028" i="3"/>
  <c r="AD4028" i="3"/>
  <c r="AR4028" i="3" s="1"/>
  <c r="AB4028" i="3"/>
  <c r="W4028" i="3"/>
  <c r="T4028" i="3"/>
  <c r="V4028" i="3" s="1"/>
  <c r="AP4027" i="3"/>
  <c r="AD4027" i="3"/>
  <c r="AR4027" i="3" s="1"/>
  <c r="AB4027" i="3"/>
  <c r="W4027" i="3"/>
  <c r="T4027" i="3"/>
  <c r="V4027" i="3" s="1"/>
  <c r="AP4026" i="3"/>
  <c r="AD4026" i="3"/>
  <c r="AR4026" i="3" s="1"/>
  <c r="AB4026" i="3"/>
  <c r="W4026" i="3"/>
  <c r="T4026" i="3"/>
  <c r="V4026" i="3" s="1"/>
  <c r="AP4025" i="3"/>
  <c r="AD4025" i="3"/>
  <c r="AR4025" i="3" s="1"/>
  <c r="AB4025" i="3"/>
  <c r="W4025" i="3"/>
  <c r="T4025" i="3"/>
  <c r="V4025" i="3" s="1"/>
  <c r="AP4024" i="3"/>
  <c r="AD4024" i="3"/>
  <c r="AR4024" i="3" s="1"/>
  <c r="AB4024" i="3"/>
  <c r="W4024" i="3"/>
  <c r="T4024" i="3"/>
  <c r="V4024" i="3" s="1"/>
  <c r="AP4023" i="3"/>
  <c r="AD4023" i="3"/>
  <c r="AR4023" i="3" s="1"/>
  <c r="AB4023" i="3"/>
  <c r="W4023" i="3"/>
  <c r="T4023" i="3"/>
  <c r="V4023" i="3" s="1"/>
  <c r="AP4022" i="3"/>
  <c r="AD4022" i="3"/>
  <c r="AR4022" i="3" s="1"/>
  <c r="AB4022" i="3"/>
  <c r="W4022" i="3"/>
  <c r="T4022" i="3"/>
  <c r="V4022" i="3" s="1"/>
  <c r="AP4021" i="3"/>
  <c r="AD4021" i="3"/>
  <c r="AR4021" i="3" s="1"/>
  <c r="AB4021" i="3"/>
  <c r="W4021" i="3"/>
  <c r="T4021" i="3"/>
  <c r="V4021" i="3" s="1"/>
  <c r="AP4020" i="3"/>
  <c r="AD4020" i="3"/>
  <c r="AR4020" i="3" s="1"/>
  <c r="AB4020" i="3"/>
  <c r="W4020" i="3"/>
  <c r="T4020" i="3"/>
  <c r="V4020" i="3" s="1"/>
  <c r="AP4019" i="3"/>
  <c r="AD4019" i="3"/>
  <c r="AR4019" i="3" s="1"/>
  <c r="AB4019" i="3"/>
  <c r="W4019" i="3"/>
  <c r="T4019" i="3"/>
  <c r="V4019" i="3" s="1"/>
  <c r="AP4018" i="3"/>
  <c r="AD4018" i="3"/>
  <c r="AR4018" i="3" s="1"/>
  <c r="AB4018" i="3"/>
  <c r="W4018" i="3"/>
  <c r="T4018" i="3"/>
  <c r="V4018" i="3" s="1"/>
  <c r="AP4017" i="3"/>
  <c r="AD4017" i="3"/>
  <c r="AR4017" i="3" s="1"/>
  <c r="AB4017" i="3"/>
  <c r="W4017" i="3"/>
  <c r="T4017" i="3"/>
  <c r="V4017" i="3" s="1"/>
  <c r="AP4016" i="3"/>
  <c r="AD4016" i="3"/>
  <c r="AR4016" i="3" s="1"/>
  <c r="AB4016" i="3"/>
  <c r="W4016" i="3"/>
  <c r="T4016" i="3"/>
  <c r="V4016" i="3" s="1"/>
  <c r="AP4015" i="3"/>
  <c r="AD4015" i="3"/>
  <c r="AR4015" i="3" s="1"/>
  <c r="AB4015" i="3"/>
  <c r="W4015" i="3"/>
  <c r="T4015" i="3"/>
  <c r="V4015" i="3" s="1"/>
  <c r="AP4014" i="3"/>
  <c r="AD4014" i="3"/>
  <c r="AR4014" i="3" s="1"/>
  <c r="AB4014" i="3"/>
  <c r="W4014" i="3"/>
  <c r="T4014" i="3"/>
  <c r="V4014" i="3" s="1"/>
  <c r="AP4013" i="3"/>
  <c r="AD4013" i="3"/>
  <c r="AR4013" i="3" s="1"/>
  <c r="AB4013" i="3"/>
  <c r="W4013" i="3"/>
  <c r="T4013" i="3"/>
  <c r="V4013" i="3" s="1"/>
  <c r="AP4012" i="3"/>
  <c r="AD4012" i="3"/>
  <c r="AR4012" i="3" s="1"/>
  <c r="AB4012" i="3"/>
  <c r="W4012" i="3"/>
  <c r="T4012" i="3"/>
  <c r="V4012" i="3" s="1"/>
  <c r="AP4011" i="3"/>
  <c r="AD4011" i="3"/>
  <c r="AR4011" i="3" s="1"/>
  <c r="AB4011" i="3"/>
  <c r="W4011" i="3"/>
  <c r="T4011" i="3"/>
  <c r="V4011" i="3" s="1"/>
  <c r="AP4010" i="3"/>
  <c r="AD4010" i="3"/>
  <c r="AR4010" i="3" s="1"/>
  <c r="AB4010" i="3"/>
  <c r="W4010" i="3"/>
  <c r="T4010" i="3"/>
  <c r="V4010" i="3" s="1"/>
  <c r="AP4009" i="3"/>
  <c r="AD4009" i="3"/>
  <c r="AR4009" i="3" s="1"/>
  <c r="AB4009" i="3"/>
  <c r="W4009" i="3"/>
  <c r="T4009" i="3"/>
  <c r="V4009" i="3" s="1"/>
  <c r="AP4008" i="3"/>
  <c r="AD4008" i="3"/>
  <c r="AR4008" i="3" s="1"/>
  <c r="AB4008" i="3"/>
  <c r="W4008" i="3"/>
  <c r="T4008" i="3"/>
  <c r="V4008" i="3" s="1"/>
  <c r="AP4007" i="3"/>
  <c r="AD4007" i="3"/>
  <c r="AR4007" i="3" s="1"/>
  <c r="AB4007" i="3"/>
  <c r="W4007" i="3"/>
  <c r="T4007" i="3"/>
  <c r="V4007" i="3" s="1"/>
  <c r="AP4006" i="3"/>
  <c r="AD4006" i="3"/>
  <c r="AR4006" i="3" s="1"/>
  <c r="AB4006" i="3"/>
  <c r="W4006" i="3"/>
  <c r="T4006" i="3"/>
  <c r="V4006" i="3" s="1"/>
  <c r="AP4005" i="3"/>
  <c r="AD4005" i="3"/>
  <c r="AR4005" i="3" s="1"/>
  <c r="AB4005" i="3"/>
  <c r="W4005" i="3"/>
  <c r="T4005" i="3"/>
  <c r="V4005" i="3" s="1"/>
  <c r="AP4004" i="3"/>
  <c r="AD4004" i="3"/>
  <c r="AR4004" i="3" s="1"/>
  <c r="AB4004" i="3"/>
  <c r="W4004" i="3"/>
  <c r="T4004" i="3"/>
  <c r="V4004" i="3" s="1"/>
  <c r="AP4003" i="3"/>
  <c r="AD4003" i="3"/>
  <c r="AR4003" i="3" s="1"/>
  <c r="AB4003" i="3"/>
  <c r="W4003" i="3"/>
  <c r="T4003" i="3"/>
  <c r="V4003" i="3" s="1"/>
  <c r="AP4002" i="3"/>
  <c r="AD4002" i="3"/>
  <c r="AR4002" i="3" s="1"/>
  <c r="AB4002" i="3"/>
  <c r="W4002" i="3"/>
  <c r="T4002" i="3"/>
  <c r="V4002" i="3" s="1"/>
  <c r="AP4001" i="3"/>
  <c r="AD4001" i="3"/>
  <c r="AR4001" i="3" s="1"/>
  <c r="AB4001" i="3"/>
  <c r="W4001" i="3"/>
  <c r="T4001" i="3"/>
  <c r="V4001" i="3" s="1"/>
  <c r="AP4000" i="3"/>
  <c r="AD4000" i="3"/>
  <c r="AR4000" i="3" s="1"/>
  <c r="AB4000" i="3"/>
  <c r="W4000" i="3"/>
  <c r="T4000" i="3"/>
  <c r="V4000" i="3" s="1"/>
  <c r="AP3999" i="3"/>
  <c r="AD3999" i="3"/>
  <c r="AR3999" i="3" s="1"/>
  <c r="AB3999" i="3"/>
  <c r="W3999" i="3"/>
  <c r="T3999" i="3"/>
  <c r="V3999" i="3" s="1"/>
  <c r="AP3998" i="3"/>
  <c r="AD3998" i="3"/>
  <c r="AR3998" i="3" s="1"/>
  <c r="AB3998" i="3"/>
  <c r="W3998" i="3"/>
  <c r="T3998" i="3"/>
  <c r="V3998" i="3" s="1"/>
  <c r="AP3997" i="3"/>
  <c r="AD3997" i="3"/>
  <c r="AR3997" i="3" s="1"/>
  <c r="AB3997" i="3"/>
  <c r="W3997" i="3"/>
  <c r="T3997" i="3"/>
  <c r="V3997" i="3" s="1"/>
  <c r="AP3996" i="3"/>
  <c r="AD3996" i="3"/>
  <c r="AR3996" i="3" s="1"/>
  <c r="AB3996" i="3"/>
  <c r="W3996" i="3"/>
  <c r="T3996" i="3"/>
  <c r="V3996" i="3" s="1"/>
  <c r="AP3995" i="3"/>
  <c r="AD3995" i="3"/>
  <c r="AR3995" i="3" s="1"/>
  <c r="AB3995" i="3"/>
  <c r="W3995" i="3"/>
  <c r="T3995" i="3"/>
  <c r="V3995" i="3" s="1"/>
  <c r="AP3994" i="3"/>
  <c r="AD3994" i="3"/>
  <c r="AR3994" i="3" s="1"/>
  <c r="AB3994" i="3"/>
  <c r="W3994" i="3"/>
  <c r="T3994" i="3"/>
  <c r="V3994" i="3" s="1"/>
  <c r="AP3993" i="3"/>
  <c r="AD3993" i="3"/>
  <c r="AR3993" i="3" s="1"/>
  <c r="AB3993" i="3"/>
  <c r="W3993" i="3"/>
  <c r="T3993" i="3"/>
  <c r="V3993" i="3" s="1"/>
  <c r="AP3992" i="3"/>
  <c r="AD3992" i="3"/>
  <c r="AR3992" i="3" s="1"/>
  <c r="AB3992" i="3"/>
  <c r="W3992" i="3"/>
  <c r="T3992" i="3"/>
  <c r="V3992" i="3" s="1"/>
  <c r="AP3991" i="3"/>
  <c r="AD3991" i="3"/>
  <c r="AR3991" i="3" s="1"/>
  <c r="AB3991" i="3"/>
  <c r="W3991" i="3"/>
  <c r="T3991" i="3"/>
  <c r="V3991" i="3" s="1"/>
  <c r="AP3990" i="3"/>
  <c r="AD3990" i="3"/>
  <c r="AR3990" i="3" s="1"/>
  <c r="AB3990" i="3"/>
  <c r="W3990" i="3"/>
  <c r="T3990" i="3"/>
  <c r="V3990" i="3" s="1"/>
  <c r="AP3989" i="3"/>
  <c r="AD3989" i="3"/>
  <c r="AR3989" i="3" s="1"/>
  <c r="AB3989" i="3"/>
  <c r="W3989" i="3"/>
  <c r="T3989" i="3"/>
  <c r="V3989" i="3" s="1"/>
  <c r="AP3988" i="3"/>
  <c r="AD3988" i="3"/>
  <c r="AR3988" i="3" s="1"/>
  <c r="AB3988" i="3"/>
  <c r="W3988" i="3"/>
  <c r="T3988" i="3"/>
  <c r="V3988" i="3" s="1"/>
  <c r="AP3987" i="3"/>
  <c r="AD3987" i="3"/>
  <c r="AR3987" i="3" s="1"/>
  <c r="AB3987" i="3"/>
  <c r="W3987" i="3"/>
  <c r="T3987" i="3"/>
  <c r="V3987" i="3" s="1"/>
  <c r="AP3986" i="3"/>
  <c r="AD3986" i="3"/>
  <c r="AR3986" i="3" s="1"/>
  <c r="AB3986" i="3"/>
  <c r="W3986" i="3"/>
  <c r="T3986" i="3"/>
  <c r="V3986" i="3" s="1"/>
  <c r="AP3985" i="3"/>
  <c r="AD3985" i="3"/>
  <c r="AR3985" i="3" s="1"/>
  <c r="AB3985" i="3"/>
  <c r="W3985" i="3"/>
  <c r="T3985" i="3"/>
  <c r="V3985" i="3" s="1"/>
  <c r="AP3984" i="3"/>
  <c r="AD3984" i="3"/>
  <c r="AR3984" i="3" s="1"/>
  <c r="AB3984" i="3"/>
  <c r="W3984" i="3"/>
  <c r="T3984" i="3"/>
  <c r="V3984" i="3" s="1"/>
  <c r="AP3983" i="3"/>
  <c r="AD3983" i="3"/>
  <c r="AR3983" i="3" s="1"/>
  <c r="AB3983" i="3"/>
  <c r="W3983" i="3"/>
  <c r="T3983" i="3"/>
  <c r="V3983" i="3" s="1"/>
  <c r="AP3982" i="3"/>
  <c r="AD3982" i="3"/>
  <c r="AR3982" i="3" s="1"/>
  <c r="AB3982" i="3"/>
  <c r="W3982" i="3"/>
  <c r="T3982" i="3"/>
  <c r="V3982" i="3" s="1"/>
  <c r="AP3981" i="3"/>
  <c r="AD3981" i="3"/>
  <c r="AR3981" i="3" s="1"/>
  <c r="AB3981" i="3"/>
  <c r="W3981" i="3"/>
  <c r="T3981" i="3"/>
  <c r="V3981" i="3" s="1"/>
  <c r="AP3980" i="3"/>
  <c r="AD3980" i="3"/>
  <c r="AR3980" i="3" s="1"/>
  <c r="AB3980" i="3"/>
  <c r="W3980" i="3"/>
  <c r="T3980" i="3"/>
  <c r="V3980" i="3" s="1"/>
  <c r="AP3979" i="3"/>
  <c r="AD3979" i="3"/>
  <c r="AR3979" i="3" s="1"/>
  <c r="AB3979" i="3"/>
  <c r="W3979" i="3"/>
  <c r="T3979" i="3"/>
  <c r="V3979" i="3" s="1"/>
  <c r="AP3978" i="3"/>
  <c r="AD3978" i="3"/>
  <c r="AR3978" i="3" s="1"/>
  <c r="AB3978" i="3"/>
  <c r="W3978" i="3"/>
  <c r="T3978" i="3"/>
  <c r="V3978" i="3" s="1"/>
  <c r="AP3977" i="3"/>
  <c r="AD3977" i="3"/>
  <c r="AR3977" i="3" s="1"/>
  <c r="AB3977" i="3"/>
  <c r="W3977" i="3"/>
  <c r="T3977" i="3"/>
  <c r="V3977" i="3" s="1"/>
  <c r="AP3976" i="3"/>
  <c r="AD3976" i="3"/>
  <c r="AR3976" i="3" s="1"/>
  <c r="AB3976" i="3"/>
  <c r="W3976" i="3"/>
  <c r="T3976" i="3"/>
  <c r="V3976" i="3" s="1"/>
  <c r="AP3975" i="3"/>
  <c r="AD3975" i="3"/>
  <c r="AR3975" i="3" s="1"/>
  <c r="AB3975" i="3"/>
  <c r="W3975" i="3"/>
  <c r="T3975" i="3"/>
  <c r="V3975" i="3" s="1"/>
  <c r="AP3974" i="3"/>
  <c r="AD3974" i="3"/>
  <c r="AR3974" i="3" s="1"/>
  <c r="AB3974" i="3"/>
  <c r="W3974" i="3"/>
  <c r="T3974" i="3"/>
  <c r="V3974" i="3" s="1"/>
  <c r="AP3973" i="3"/>
  <c r="AD3973" i="3"/>
  <c r="AR3973" i="3" s="1"/>
  <c r="AB3973" i="3"/>
  <c r="W3973" i="3"/>
  <c r="T3973" i="3"/>
  <c r="V3973" i="3" s="1"/>
  <c r="AP3972" i="3"/>
  <c r="AD3972" i="3"/>
  <c r="AR3972" i="3" s="1"/>
  <c r="AB3972" i="3"/>
  <c r="W3972" i="3"/>
  <c r="T3972" i="3"/>
  <c r="V3972" i="3" s="1"/>
  <c r="AP3971" i="3"/>
  <c r="AD3971" i="3"/>
  <c r="AR3971" i="3" s="1"/>
  <c r="AB3971" i="3"/>
  <c r="W3971" i="3"/>
  <c r="T3971" i="3"/>
  <c r="V3971" i="3" s="1"/>
  <c r="AP3970" i="3"/>
  <c r="AD3970" i="3"/>
  <c r="AR3970" i="3" s="1"/>
  <c r="AB3970" i="3"/>
  <c r="W3970" i="3"/>
  <c r="T3970" i="3"/>
  <c r="V3970" i="3" s="1"/>
  <c r="AP3969" i="3"/>
  <c r="AD3969" i="3"/>
  <c r="AR3969" i="3" s="1"/>
  <c r="AB3969" i="3"/>
  <c r="W3969" i="3"/>
  <c r="T3969" i="3"/>
  <c r="V3969" i="3" s="1"/>
  <c r="AP3968" i="3"/>
  <c r="AD3968" i="3"/>
  <c r="AR3968" i="3" s="1"/>
  <c r="AB3968" i="3"/>
  <c r="W3968" i="3"/>
  <c r="T3968" i="3"/>
  <c r="V3968" i="3" s="1"/>
  <c r="AP3967" i="3"/>
  <c r="AD3967" i="3"/>
  <c r="AR3967" i="3" s="1"/>
  <c r="AB3967" i="3"/>
  <c r="W3967" i="3"/>
  <c r="T3967" i="3"/>
  <c r="V3967" i="3" s="1"/>
  <c r="AP3966" i="3"/>
  <c r="AD3966" i="3"/>
  <c r="AR3966" i="3" s="1"/>
  <c r="AB3966" i="3"/>
  <c r="W3966" i="3"/>
  <c r="T3966" i="3"/>
  <c r="V3966" i="3" s="1"/>
  <c r="AP3965" i="3"/>
  <c r="AD3965" i="3"/>
  <c r="AR3965" i="3" s="1"/>
  <c r="AB3965" i="3"/>
  <c r="W3965" i="3"/>
  <c r="T3965" i="3"/>
  <c r="V3965" i="3" s="1"/>
  <c r="AP3964" i="3"/>
  <c r="AD3964" i="3"/>
  <c r="AR3964" i="3" s="1"/>
  <c r="AB3964" i="3"/>
  <c r="W3964" i="3"/>
  <c r="T3964" i="3"/>
  <c r="V3964" i="3" s="1"/>
  <c r="AP3963" i="3"/>
  <c r="AD3963" i="3"/>
  <c r="AR3963" i="3" s="1"/>
  <c r="AB3963" i="3"/>
  <c r="W3963" i="3"/>
  <c r="T3963" i="3"/>
  <c r="V3963" i="3" s="1"/>
  <c r="AP3962" i="3"/>
  <c r="AD3962" i="3"/>
  <c r="AR3962" i="3" s="1"/>
  <c r="AB3962" i="3"/>
  <c r="W3962" i="3"/>
  <c r="T3962" i="3"/>
  <c r="V3962" i="3" s="1"/>
  <c r="AP3961" i="3"/>
  <c r="AD3961" i="3"/>
  <c r="AR3961" i="3" s="1"/>
  <c r="AB3961" i="3"/>
  <c r="W3961" i="3"/>
  <c r="T3961" i="3"/>
  <c r="V3961" i="3" s="1"/>
  <c r="AP3960" i="3"/>
  <c r="AD3960" i="3"/>
  <c r="AR3960" i="3" s="1"/>
  <c r="AB3960" i="3"/>
  <c r="W3960" i="3"/>
  <c r="T3960" i="3"/>
  <c r="V3960" i="3" s="1"/>
  <c r="AP3959" i="3"/>
  <c r="AD3959" i="3"/>
  <c r="AR3959" i="3" s="1"/>
  <c r="AB3959" i="3"/>
  <c r="W3959" i="3"/>
  <c r="T3959" i="3"/>
  <c r="V3959" i="3" s="1"/>
  <c r="AP3958" i="3"/>
  <c r="AD3958" i="3"/>
  <c r="AR3958" i="3" s="1"/>
  <c r="AB3958" i="3"/>
  <c r="W3958" i="3"/>
  <c r="T3958" i="3"/>
  <c r="V3958" i="3" s="1"/>
  <c r="AP3957" i="3"/>
  <c r="AD3957" i="3"/>
  <c r="AR3957" i="3" s="1"/>
  <c r="AB3957" i="3"/>
  <c r="W3957" i="3"/>
  <c r="T3957" i="3"/>
  <c r="V3957" i="3" s="1"/>
  <c r="AP3956" i="3"/>
  <c r="AD3956" i="3"/>
  <c r="AR3956" i="3" s="1"/>
  <c r="AB3956" i="3"/>
  <c r="W3956" i="3"/>
  <c r="T3956" i="3"/>
  <c r="V3956" i="3" s="1"/>
  <c r="AP3955" i="3"/>
  <c r="AD3955" i="3"/>
  <c r="AR3955" i="3" s="1"/>
  <c r="AB3955" i="3"/>
  <c r="W3955" i="3"/>
  <c r="T3955" i="3"/>
  <c r="V3955" i="3" s="1"/>
  <c r="AP3954" i="3"/>
  <c r="AD3954" i="3"/>
  <c r="AR3954" i="3" s="1"/>
  <c r="AB3954" i="3"/>
  <c r="W3954" i="3"/>
  <c r="T3954" i="3"/>
  <c r="V3954" i="3" s="1"/>
  <c r="AP3953" i="3"/>
  <c r="AD3953" i="3"/>
  <c r="AR3953" i="3" s="1"/>
  <c r="AB3953" i="3"/>
  <c r="W3953" i="3"/>
  <c r="T3953" i="3"/>
  <c r="V3953" i="3" s="1"/>
  <c r="AP3952" i="3"/>
  <c r="AD3952" i="3"/>
  <c r="AR3952" i="3" s="1"/>
  <c r="AB3952" i="3"/>
  <c r="W3952" i="3"/>
  <c r="T3952" i="3"/>
  <c r="V3952" i="3" s="1"/>
  <c r="AP3951" i="3"/>
  <c r="AD3951" i="3"/>
  <c r="AR3951" i="3" s="1"/>
  <c r="AB3951" i="3"/>
  <c r="W3951" i="3"/>
  <c r="T3951" i="3"/>
  <c r="V3951" i="3" s="1"/>
  <c r="AP3950" i="3"/>
  <c r="AD3950" i="3"/>
  <c r="AR3950" i="3" s="1"/>
  <c r="AB3950" i="3"/>
  <c r="W3950" i="3"/>
  <c r="T3950" i="3"/>
  <c r="V3950" i="3" s="1"/>
  <c r="AP3949" i="3"/>
  <c r="AD3949" i="3"/>
  <c r="AR3949" i="3" s="1"/>
  <c r="AB3949" i="3"/>
  <c r="W3949" i="3"/>
  <c r="T3949" i="3"/>
  <c r="V3949" i="3" s="1"/>
  <c r="AP3948" i="3"/>
  <c r="AD3948" i="3"/>
  <c r="AR3948" i="3" s="1"/>
  <c r="AB3948" i="3"/>
  <c r="W3948" i="3"/>
  <c r="T3948" i="3"/>
  <c r="V3948" i="3" s="1"/>
  <c r="AP3947" i="3"/>
  <c r="AD3947" i="3"/>
  <c r="AR3947" i="3" s="1"/>
  <c r="AB3947" i="3"/>
  <c r="W3947" i="3"/>
  <c r="T3947" i="3"/>
  <c r="V3947" i="3" s="1"/>
  <c r="AP3946" i="3"/>
  <c r="AD3946" i="3"/>
  <c r="AR3946" i="3" s="1"/>
  <c r="AB3946" i="3"/>
  <c r="W3946" i="3"/>
  <c r="T3946" i="3"/>
  <c r="V3946" i="3" s="1"/>
  <c r="AP3945" i="3"/>
  <c r="AD3945" i="3"/>
  <c r="AR3945" i="3" s="1"/>
  <c r="AB3945" i="3"/>
  <c r="W3945" i="3"/>
  <c r="T3945" i="3"/>
  <c r="V3945" i="3" s="1"/>
  <c r="AP3944" i="3"/>
  <c r="AD3944" i="3"/>
  <c r="AR3944" i="3" s="1"/>
  <c r="AB3944" i="3"/>
  <c r="W3944" i="3"/>
  <c r="T3944" i="3"/>
  <c r="V3944" i="3" s="1"/>
  <c r="AP3943" i="3"/>
  <c r="AD3943" i="3"/>
  <c r="AR3943" i="3" s="1"/>
  <c r="AB3943" i="3"/>
  <c r="W3943" i="3"/>
  <c r="T3943" i="3"/>
  <c r="V3943" i="3" s="1"/>
  <c r="AP3942" i="3"/>
  <c r="AD3942" i="3"/>
  <c r="AR3942" i="3" s="1"/>
  <c r="AB3942" i="3"/>
  <c r="W3942" i="3"/>
  <c r="T3942" i="3"/>
  <c r="V3942" i="3" s="1"/>
  <c r="AP3941" i="3"/>
  <c r="AD3941" i="3"/>
  <c r="AR3941" i="3" s="1"/>
  <c r="AB3941" i="3"/>
  <c r="W3941" i="3"/>
  <c r="T3941" i="3"/>
  <c r="V3941" i="3" s="1"/>
  <c r="AP3940" i="3"/>
  <c r="AD3940" i="3"/>
  <c r="AR3940" i="3" s="1"/>
  <c r="AB3940" i="3"/>
  <c r="W3940" i="3"/>
  <c r="T3940" i="3"/>
  <c r="V3940" i="3" s="1"/>
  <c r="AP3939" i="3"/>
  <c r="AD3939" i="3"/>
  <c r="AR3939" i="3" s="1"/>
  <c r="AB3939" i="3"/>
  <c r="W3939" i="3"/>
  <c r="T3939" i="3"/>
  <c r="V3939" i="3" s="1"/>
  <c r="AP3938" i="3"/>
  <c r="AD3938" i="3"/>
  <c r="AR3938" i="3" s="1"/>
  <c r="AB3938" i="3"/>
  <c r="W3938" i="3"/>
  <c r="T3938" i="3"/>
  <c r="V3938" i="3" s="1"/>
  <c r="AP3937" i="3"/>
  <c r="AD3937" i="3"/>
  <c r="AR3937" i="3" s="1"/>
  <c r="AB3937" i="3"/>
  <c r="W3937" i="3"/>
  <c r="T3937" i="3"/>
  <c r="V3937" i="3" s="1"/>
  <c r="AP3936" i="3"/>
  <c r="AD3936" i="3"/>
  <c r="AR3936" i="3" s="1"/>
  <c r="AB3936" i="3"/>
  <c r="W3936" i="3"/>
  <c r="T3936" i="3"/>
  <c r="V3936" i="3" s="1"/>
  <c r="AP3935" i="3"/>
  <c r="AD3935" i="3"/>
  <c r="AR3935" i="3" s="1"/>
  <c r="AB3935" i="3"/>
  <c r="W3935" i="3"/>
  <c r="T3935" i="3"/>
  <c r="V3935" i="3" s="1"/>
  <c r="AP3934" i="3"/>
  <c r="AD3934" i="3"/>
  <c r="AR3934" i="3" s="1"/>
  <c r="AB3934" i="3"/>
  <c r="W3934" i="3"/>
  <c r="T3934" i="3"/>
  <c r="V3934" i="3" s="1"/>
  <c r="AP3933" i="3"/>
  <c r="AD3933" i="3"/>
  <c r="AR3933" i="3" s="1"/>
  <c r="AB3933" i="3"/>
  <c r="W3933" i="3"/>
  <c r="T3933" i="3"/>
  <c r="V3933" i="3" s="1"/>
  <c r="AP3932" i="3"/>
  <c r="AD3932" i="3"/>
  <c r="AR3932" i="3" s="1"/>
  <c r="AB3932" i="3"/>
  <c r="W3932" i="3"/>
  <c r="T3932" i="3"/>
  <c r="V3932" i="3" s="1"/>
  <c r="AP3931" i="3"/>
  <c r="AD3931" i="3"/>
  <c r="AR3931" i="3" s="1"/>
  <c r="AB3931" i="3"/>
  <c r="W3931" i="3"/>
  <c r="T3931" i="3"/>
  <c r="V3931" i="3" s="1"/>
  <c r="AP3930" i="3"/>
  <c r="AD3930" i="3"/>
  <c r="AR3930" i="3" s="1"/>
  <c r="AB3930" i="3"/>
  <c r="W3930" i="3"/>
  <c r="T3930" i="3"/>
  <c r="V3930" i="3" s="1"/>
  <c r="AP3929" i="3"/>
  <c r="AD3929" i="3"/>
  <c r="AR3929" i="3" s="1"/>
  <c r="AB3929" i="3"/>
  <c r="W3929" i="3"/>
  <c r="T3929" i="3"/>
  <c r="V3929" i="3" s="1"/>
  <c r="AP3928" i="3"/>
  <c r="AD3928" i="3"/>
  <c r="AR3928" i="3" s="1"/>
  <c r="AB3928" i="3"/>
  <c r="W3928" i="3"/>
  <c r="T3928" i="3"/>
  <c r="V3928" i="3" s="1"/>
  <c r="AP3927" i="3"/>
  <c r="AD3927" i="3"/>
  <c r="AR3927" i="3" s="1"/>
  <c r="AB3927" i="3"/>
  <c r="W3927" i="3"/>
  <c r="T3927" i="3"/>
  <c r="V3927" i="3" s="1"/>
  <c r="AP3926" i="3"/>
  <c r="AD3926" i="3"/>
  <c r="AR3926" i="3" s="1"/>
  <c r="AB3926" i="3"/>
  <c r="W3926" i="3"/>
  <c r="T3926" i="3"/>
  <c r="V3926" i="3" s="1"/>
  <c r="AP3925" i="3"/>
  <c r="AD3925" i="3"/>
  <c r="AR3925" i="3" s="1"/>
  <c r="AB3925" i="3"/>
  <c r="W3925" i="3"/>
  <c r="T3925" i="3"/>
  <c r="V3925" i="3" s="1"/>
  <c r="AP3924" i="3"/>
  <c r="AD3924" i="3"/>
  <c r="AR3924" i="3" s="1"/>
  <c r="AB3924" i="3"/>
  <c r="W3924" i="3"/>
  <c r="T3924" i="3"/>
  <c r="V3924" i="3" s="1"/>
  <c r="AP3923" i="3"/>
  <c r="AD3923" i="3"/>
  <c r="AR3923" i="3" s="1"/>
  <c r="AB3923" i="3"/>
  <c r="W3923" i="3"/>
  <c r="T3923" i="3"/>
  <c r="V3923" i="3" s="1"/>
  <c r="AP3922" i="3"/>
  <c r="AD3922" i="3"/>
  <c r="AR3922" i="3" s="1"/>
  <c r="AB3922" i="3"/>
  <c r="W3922" i="3"/>
  <c r="T3922" i="3"/>
  <c r="V3922" i="3" s="1"/>
  <c r="AP3921" i="3"/>
  <c r="AD3921" i="3"/>
  <c r="AR3921" i="3" s="1"/>
  <c r="AB3921" i="3"/>
  <c r="W3921" i="3"/>
  <c r="T3921" i="3"/>
  <c r="V3921" i="3" s="1"/>
  <c r="AP3920" i="3"/>
  <c r="AD3920" i="3"/>
  <c r="AR3920" i="3" s="1"/>
  <c r="AB3920" i="3"/>
  <c r="W3920" i="3"/>
  <c r="T3920" i="3"/>
  <c r="V3920" i="3" s="1"/>
  <c r="AP3919" i="3"/>
  <c r="AD3919" i="3"/>
  <c r="AR3919" i="3" s="1"/>
  <c r="AB3919" i="3"/>
  <c r="W3919" i="3"/>
  <c r="T3919" i="3"/>
  <c r="V3919" i="3" s="1"/>
  <c r="AP3918" i="3"/>
  <c r="AD3918" i="3"/>
  <c r="AR3918" i="3" s="1"/>
  <c r="AB3918" i="3"/>
  <c r="W3918" i="3"/>
  <c r="T3918" i="3"/>
  <c r="V3918" i="3" s="1"/>
  <c r="AP3917" i="3"/>
  <c r="AD3917" i="3"/>
  <c r="AR3917" i="3" s="1"/>
  <c r="AB3917" i="3"/>
  <c r="W3917" i="3"/>
  <c r="T3917" i="3"/>
  <c r="V3917" i="3" s="1"/>
  <c r="AP3916" i="3"/>
  <c r="AD3916" i="3"/>
  <c r="AR3916" i="3" s="1"/>
  <c r="AB3916" i="3"/>
  <c r="W3916" i="3"/>
  <c r="T3916" i="3"/>
  <c r="V3916" i="3" s="1"/>
  <c r="AP3915" i="3"/>
  <c r="AD3915" i="3"/>
  <c r="AR3915" i="3" s="1"/>
  <c r="AB3915" i="3"/>
  <c r="W3915" i="3"/>
  <c r="T3915" i="3"/>
  <c r="V3915" i="3" s="1"/>
  <c r="AP3914" i="3"/>
  <c r="AD3914" i="3"/>
  <c r="AR3914" i="3" s="1"/>
  <c r="AB3914" i="3"/>
  <c r="W3914" i="3"/>
  <c r="T3914" i="3"/>
  <c r="V3914" i="3" s="1"/>
  <c r="AP3913" i="3"/>
  <c r="AD3913" i="3"/>
  <c r="AR3913" i="3" s="1"/>
  <c r="AB3913" i="3"/>
  <c r="W3913" i="3"/>
  <c r="T3913" i="3"/>
  <c r="V3913" i="3" s="1"/>
  <c r="AP3912" i="3"/>
  <c r="AD3912" i="3"/>
  <c r="AR3912" i="3" s="1"/>
  <c r="AB3912" i="3"/>
  <c r="W3912" i="3"/>
  <c r="T3912" i="3"/>
  <c r="V3912" i="3" s="1"/>
  <c r="AP3911" i="3"/>
  <c r="AD3911" i="3"/>
  <c r="AR3911" i="3" s="1"/>
  <c r="AB3911" i="3"/>
  <c r="W3911" i="3"/>
  <c r="T3911" i="3"/>
  <c r="V3911" i="3" s="1"/>
  <c r="AP3910" i="3"/>
  <c r="AD3910" i="3"/>
  <c r="AR3910" i="3" s="1"/>
  <c r="AB3910" i="3"/>
  <c r="W3910" i="3"/>
  <c r="T3910" i="3"/>
  <c r="V3910" i="3" s="1"/>
  <c r="AP3909" i="3"/>
  <c r="AD3909" i="3"/>
  <c r="AR3909" i="3" s="1"/>
  <c r="AB3909" i="3"/>
  <c r="W3909" i="3"/>
  <c r="T3909" i="3"/>
  <c r="V3909" i="3" s="1"/>
  <c r="AP3908" i="3"/>
  <c r="AD3908" i="3"/>
  <c r="AR3908" i="3" s="1"/>
  <c r="AB3908" i="3"/>
  <c r="W3908" i="3"/>
  <c r="T3908" i="3"/>
  <c r="V3908" i="3" s="1"/>
  <c r="AP3907" i="3"/>
  <c r="AD3907" i="3"/>
  <c r="AR3907" i="3" s="1"/>
  <c r="AB3907" i="3"/>
  <c r="W3907" i="3"/>
  <c r="T3907" i="3"/>
  <c r="V3907" i="3" s="1"/>
  <c r="AP3906" i="3"/>
  <c r="AD3906" i="3"/>
  <c r="AR3906" i="3" s="1"/>
  <c r="AB3906" i="3"/>
  <c r="W3906" i="3"/>
  <c r="T3906" i="3"/>
  <c r="V3906" i="3" s="1"/>
  <c r="AP3905" i="3"/>
  <c r="AD3905" i="3"/>
  <c r="AR3905" i="3" s="1"/>
  <c r="AB3905" i="3"/>
  <c r="W3905" i="3"/>
  <c r="T3905" i="3"/>
  <c r="V3905" i="3" s="1"/>
  <c r="AP3904" i="3"/>
  <c r="AD3904" i="3"/>
  <c r="AR3904" i="3" s="1"/>
  <c r="AB3904" i="3"/>
  <c r="W3904" i="3"/>
  <c r="T3904" i="3"/>
  <c r="V3904" i="3" s="1"/>
  <c r="AP3903" i="3"/>
  <c r="AD3903" i="3"/>
  <c r="AR3903" i="3" s="1"/>
  <c r="AB3903" i="3"/>
  <c r="W3903" i="3"/>
  <c r="T3903" i="3"/>
  <c r="V3903" i="3" s="1"/>
  <c r="AP3902" i="3"/>
  <c r="AD3902" i="3"/>
  <c r="AR3902" i="3" s="1"/>
  <c r="AB3902" i="3"/>
  <c r="W3902" i="3"/>
  <c r="T3902" i="3"/>
  <c r="V3902" i="3" s="1"/>
  <c r="AP3901" i="3"/>
  <c r="AD3901" i="3"/>
  <c r="AR3901" i="3" s="1"/>
  <c r="AB3901" i="3"/>
  <c r="W3901" i="3"/>
  <c r="T3901" i="3"/>
  <c r="V3901" i="3" s="1"/>
  <c r="AP3900" i="3"/>
  <c r="AD3900" i="3"/>
  <c r="AR3900" i="3" s="1"/>
  <c r="AB3900" i="3"/>
  <c r="W3900" i="3"/>
  <c r="T3900" i="3"/>
  <c r="V3900" i="3" s="1"/>
  <c r="AP3899" i="3"/>
  <c r="AD3899" i="3"/>
  <c r="AR3899" i="3" s="1"/>
  <c r="AB3899" i="3"/>
  <c r="W3899" i="3"/>
  <c r="T3899" i="3"/>
  <c r="V3899" i="3" s="1"/>
  <c r="AP3898" i="3"/>
  <c r="AD3898" i="3"/>
  <c r="AR3898" i="3" s="1"/>
  <c r="AB3898" i="3"/>
  <c r="W3898" i="3"/>
  <c r="T3898" i="3"/>
  <c r="V3898" i="3" s="1"/>
  <c r="AP3897" i="3"/>
  <c r="AD3897" i="3"/>
  <c r="AR3897" i="3" s="1"/>
  <c r="AB3897" i="3"/>
  <c r="W3897" i="3"/>
  <c r="T3897" i="3"/>
  <c r="V3897" i="3" s="1"/>
  <c r="AP3896" i="3"/>
  <c r="AD3896" i="3"/>
  <c r="AR3896" i="3" s="1"/>
  <c r="AB3896" i="3"/>
  <c r="W3896" i="3"/>
  <c r="T3896" i="3"/>
  <c r="V3896" i="3" s="1"/>
  <c r="AP3895" i="3"/>
  <c r="AD3895" i="3"/>
  <c r="AR3895" i="3" s="1"/>
  <c r="AB3895" i="3"/>
  <c r="W3895" i="3"/>
  <c r="T3895" i="3"/>
  <c r="V3895" i="3" s="1"/>
  <c r="AP3894" i="3"/>
  <c r="AD3894" i="3"/>
  <c r="AR3894" i="3" s="1"/>
  <c r="AB3894" i="3"/>
  <c r="W3894" i="3"/>
  <c r="T3894" i="3"/>
  <c r="V3894" i="3" s="1"/>
  <c r="AP3893" i="3"/>
  <c r="AD3893" i="3"/>
  <c r="AR3893" i="3" s="1"/>
  <c r="AB3893" i="3"/>
  <c r="W3893" i="3"/>
  <c r="T3893" i="3"/>
  <c r="V3893" i="3" s="1"/>
  <c r="AP3892" i="3"/>
  <c r="AD3892" i="3"/>
  <c r="AR3892" i="3" s="1"/>
  <c r="AB3892" i="3"/>
  <c r="W3892" i="3"/>
  <c r="T3892" i="3"/>
  <c r="V3892" i="3" s="1"/>
  <c r="AP3891" i="3"/>
  <c r="AD3891" i="3"/>
  <c r="AR3891" i="3" s="1"/>
  <c r="AB3891" i="3"/>
  <c r="W3891" i="3"/>
  <c r="T3891" i="3"/>
  <c r="V3891" i="3" s="1"/>
  <c r="AP3890" i="3"/>
  <c r="AD3890" i="3"/>
  <c r="AR3890" i="3" s="1"/>
  <c r="AB3890" i="3"/>
  <c r="W3890" i="3"/>
  <c r="T3890" i="3"/>
  <c r="V3890" i="3" s="1"/>
  <c r="AP3889" i="3"/>
  <c r="AD3889" i="3"/>
  <c r="AR3889" i="3" s="1"/>
  <c r="AB3889" i="3"/>
  <c r="W3889" i="3"/>
  <c r="T3889" i="3"/>
  <c r="V3889" i="3" s="1"/>
  <c r="AP3888" i="3"/>
  <c r="AD3888" i="3"/>
  <c r="AR3888" i="3" s="1"/>
  <c r="AB3888" i="3"/>
  <c r="W3888" i="3"/>
  <c r="T3888" i="3"/>
  <c r="V3888" i="3" s="1"/>
  <c r="AP3887" i="3"/>
  <c r="AD3887" i="3"/>
  <c r="AR3887" i="3" s="1"/>
  <c r="AB3887" i="3"/>
  <c r="W3887" i="3"/>
  <c r="T3887" i="3"/>
  <c r="V3887" i="3" s="1"/>
  <c r="AP3886" i="3"/>
  <c r="AD3886" i="3"/>
  <c r="AR3886" i="3" s="1"/>
  <c r="AB3886" i="3"/>
  <c r="W3886" i="3"/>
  <c r="T3886" i="3"/>
  <c r="V3886" i="3" s="1"/>
  <c r="AP3885" i="3"/>
  <c r="AD3885" i="3"/>
  <c r="AR3885" i="3" s="1"/>
  <c r="AB3885" i="3"/>
  <c r="W3885" i="3"/>
  <c r="T3885" i="3"/>
  <c r="V3885" i="3" s="1"/>
  <c r="AP3884" i="3"/>
  <c r="AD3884" i="3"/>
  <c r="AR3884" i="3" s="1"/>
  <c r="AB3884" i="3"/>
  <c r="W3884" i="3"/>
  <c r="T3884" i="3"/>
  <c r="V3884" i="3" s="1"/>
  <c r="AP3883" i="3"/>
  <c r="AD3883" i="3"/>
  <c r="AR3883" i="3" s="1"/>
  <c r="AB3883" i="3"/>
  <c r="W3883" i="3"/>
  <c r="T3883" i="3"/>
  <c r="V3883" i="3" s="1"/>
  <c r="AP3882" i="3"/>
  <c r="AD3882" i="3"/>
  <c r="AR3882" i="3" s="1"/>
  <c r="AB3882" i="3"/>
  <c r="W3882" i="3"/>
  <c r="T3882" i="3"/>
  <c r="V3882" i="3" s="1"/>
  <c r="AP3881" i="3"/>
  <c r="AD3881" i="3"/>
  <c r="AR3881" i="3" s="1"/>
  <c r="AB3881" i="3"/>
  <c r="W3881" i="3"/>
  <c r="T3881" i="3"/>
  <c r="V3881" i="3" s="1"/>
  <c r="AP3880" i="3"/>
  <c r="AD3880" i="3"/>
  <c r="AR3880" i="3" s="1"/>
  <c r="AB3880" i="3"/>
  <c r="W3880" i="3"/>
  <c r="T3880" i="3"/>
  <c r="V3880" i="3" s="1"/>
  <c r="AP3879" i="3"/>
  <c r="AD3879" i="3"/>
  <c r="AR3879" i="3" s="1"/>
  <c r="AB3879" i="3"/>
  <c r="W3879" i="3"/>
  <c r="T3879" i="3"/>
  <c r="V3879" i="3" s="1"/>
  <c r="AP3878" i="3"/>
  <c r="AD3878" i="3"/>
  <c r="AR3878" i="3" s="1"/>
  <c r="AB3878" i="3"/>
  <c r="W3878" i="3"/>
  <c r="T3878" i="3"/>
  <c r="V3878" i="3" s="1"/>
  <c r="AP3877" i="3"/>
  <c r="AD3877" i="3"/>
  <c r="AR3877" i="3" s="1"/>
  <c r="AB3877" i="3"/>
  <c r="W3877" i="3"/>
  <c r="T3877" i="3"/>
  <c r="V3877" i="3" s="1"/>
  <c r="AP3876" i="3"/>
  <c r="AD3876" i="3"/>
  <c r="AR3876" i="3" s="1"/>
  <c r="AB3876" i="3"/>
  <c r="W3876" i="3"/>
  <c r="T3876" i="3"/>
  <c r="V3876" i="3" s="1"/>
  <c r="AP3875" i="3"/>
  <c r="AD3875" i="3"/>
  <c r="AR3875" i="3" s="1"/>
  <c r="AB3875" i="3"/>
  <c r="W3875" i="3"/>
  <c r="T3875" i="3"/>
  <c r="V3875" i="3" s="1"/>
  <c r="AP3874" i="3"/>
  <c r="AD3874" i="3"/>
  <c r="AR3874" i="3" s="1"/>
  <c r="AB3874" i="3"/>
  <c r="W3874" i="3"/>
  <c r="T3874" i="3"/>
  <c r="V3874" i="3" s="1"/>
  <c r="AP3873" i="3"/>
  <c r="AD3873" i="3"/>
  <c r="AR3873" i="3" s="1"/>
  <c r="AB3873" i="3"/>
  <c r="W3873" i="3"/>
  <c r="T3873" i="3"/>
  <c r="V3873" i="3" s="1"/>
  <c r="AP3872" i="3"/>
  <c r="AD3872" i="3"/>
  <c r="AR3872" i="3" s="1"/>
  <c r="AB3872" i="3"/>
  <c r="W3872" i="3"/>
  <c r="T3872" i="3"/>
  <c r="V3872" i="3" s="1"/>
  <c r="AP3871" i="3"/>
  <c r="AD3871" i="3"/>
  <c r="AR3871" i="3" s="1"/>
  <c r="AB3871" i="3"/>
  <c r="W3871" i="3"/>
  <c r="T3871" i="3"/>
  <c r="V3871" i="3" s="1"/>
  <c r="AP3870" i="3"/>
  <c r="AD3870" i="3"/>
  <c r="AR3870" i="3" s="1"/>
  <c r="AB3870" i="3"/>
  <c r="W3870" i="3"/>
  <c r="T3870" i="3"/>
  <c r="V3870" i="3" s="1"/>
  <c r="AP3869" i="3"/>
  <c r="AD3869" i="3"/>
  <c r="AR3869" i="3" s="1"/>
  <c r="AB3869" i="3"/>
  <c r="W3869" i="3"/>
  <c r="T3869" i="3"/>
  <c r="V3869" i="3" s="1"/>
  <c r="AP3868" i="3"/>
  <c r="AD3868" i="3"/>
  <c r="AR3868" i="3" s="1"/>
  <c r="AB3868" i="3"/>
  <c r="W3868" i="3"/>
  <c r="T3868" i="3"/>
  <c r="V3868" i="3" s="1"/>
  <c r="AP3867" i="3"/>
  <c r="AD3867" i="3"/>
  <c r="AR3867" i="3" s="1"/>
  <c r="AB3867" i="3"/>
  <c r="W3867" i="3"/>
  <c r="T3867" i="3"/>
  <c r="V3867" i="3" s="1"/>
  <c r="AP3866" i="3"/>
  <c r="AD3866" i="3"/>
  <c r="AR3866" i="3" s="1"/>
  <c r="AB3866" i="3"/>
  <c r="W3866" i="3"/>
  <c r="T3866" i="3"/>
  <c r="V3866" i="3" s="1"/>
  <c r="AP3865" i="3"/>
  <c r="AD3865" i="3"/>
  <c r="AR3865" i="3" s="1"/>
  <c r="AB3865" i="3"/>
  <c r="W3865" i="3"/>
  <c r="T3865" i="3"/>
  <c r="V3865" i="3" s="1"/>
  <c r="AP3864" i="3"/>
  <c r="AD3864" i="3"/>
  <c r="AR3864" i="3" s="1"/>
  <c r="AB3864" i="3"/>
  <c r="W3864" i="3"/>
  <c r="T3864" i="3"/>
  <c r="V3864" i="3" s="1"/>
  <c r="AP3863" i="3"/>
  <c r="AD3863" i="3"/>
  <c r="AR3863" i="3" s="1"/>
  <c r="AB3863" i="3"/>
  <c r="W3863" i="3"/>
  <c r="T3863" i="3"/>
  <c r="V3863" i="3" s="1"/>
  <c r="AP3862" i="3"/>
  <c r="AD3862" i="3"/>
  <c r="AR3862" i="3" s="1"/>
  <c r="AB3862" i="3"/>
  <c r="W3862" i="3"/>
  <c r="T3862" i="3"/>
  <c r="V3862" i="3" s="1"/>
  <c r="AP3861" i="3"/>
  <c r="AD3861" i="3"/>
  <c r="AR3861" i="3" s="1"/>
  <c r="AB3861" i="3"/>
  <c r="W3861" i="3"/>
  <c r="T3861" i="3"/>
  <c r="V3861" i="3" s="1"/>
  <c r="AP3860" i="3"/>
  <c r="AD3860" i="3"/>
  <c r="AR3860" i="3" s="1"/>
  <c r="AB3860" i="3"/>
  <c r="W3860" i="3"/>
  <c r="T3860" i="3"/>
  <c r="V3860" i="3" s="1"/>
  <c r="AP3859" i="3"/>
  <c r="AD3859" i="3"/>
  <c r="AR3859" i="3" s="1"/>
  <c r="AB3859" i="3"/>
  <c r="W3859" i="3"/>
  <c r="T3859" i="3"/>
  <c r="V3859" i="3" s="1"/>
  <c r="AP3858" i="3"/>
  <c r="AD3858" i="3"/>
  <c r="AR3858" i="3" s="1"/>
  <c r="AB3858" i="3"/>
  <c r="W3858" i="3"/>
  <c r="T3858" i="3"/>
  <c r="V3858" i="3" s="1"/>
  <c r="AP3857" i="3"/>
  <c r="AD3857" i="3"/>
  <c r="AR3857" i="3" s="1"/>
  <c r="AB3857" i="3"/>
  <c r="W3857" i="3"/>
  <c r="T3857" i="3"/>
  <c r="V3857" i="3" s="1"/>
  <c r="AP3856" i="3"/>
  <c r="AD3856" i="3"/>
  <c r="AR3856" i="3" s="1"/>
  <c r="AB3856" i="3"/>
  <c r="W3856" i="3"/>
  <c r="T3856" i="3"/>
  <c r="V3856" i="3" s="1"/>
  <c r="AP3855" i="3"/>
  <c r="AD3855" i="3"/>
  <c r="AR3855" i="3" s="1"/>
  <c r="AB3855" i="3"/>
  <c r="W3855" i="3"/>
  <c r="T3855" i="3"/>
  <c r="V3855" i="3" s="1"/>
  <c r="AP3854" i="3"/>
  <c r="AD3854" i="3"/>
  <c r="AR3854" i="3" s="1"/>
  <c r="AB3854" i="3"/>
  <c r="W3854" i="3"/>
  <c r="T3854" i="3"/>
  <c r="V3854" i="3" s="1"/>
  <c r="AP3853" i="3"/>
  <c r="AD3853" i="3"/>
  <c r="AR3853" i="3" s="1"/>
  <c r="AB3853" i="3"/>
  <c r="W3853" i="3"/>
  <c r="T3853" i="3"/>
  <c r="V3853" i="3" s="1"/>
  <c r="AP3852" i="3"/>
  <c r="AD3852" i="3"/>
  <c r="AR3852" i="3" s="1"/>
  <c r="AB3852" i="3"/>
  <c r="W3852" i="3"/>
  <c r="T3852" i="3"/>
  <c r="V3852" i="3" s="1"/>
  <c r="AP3851" i="3"/>
  <c r="AD3851" i="3"/>
  <c r="AR3851" i="3" s="1"/>
  <c r="AB3851" i="3"/>
  <c r="W3851" i="3"/>
  <c r="T3851" i="3"/>
  <c r="V3851" i="3" s="1"/>
  <c r="AP3850" i="3"/>
  <c r="AD3850" i="3"/>
  <c r="AR3850" i="3" s="1"/>
  <c r="AB3850" i="3"/>
  <c r="W3850" i="3"/>
  <c r="T3850" i="3"/>
  <c r="V3850" i="3" s="1"/>
  <c r="AP3849" i="3"/>
  <c r="AD3849" i="3"/>
  <c r="AR3849" i="3" s="1"/>
  <c r="AB3849" i="3"/>
  <c r="W3849" i="3"/>
  <c r="T3849" i="3"/>
  <c r="V3849" i="3" s="1"/>
  <c r="AP3848" i="3"/>
  <c r="AD3848" i="3"/>
  <c r="AR3848" i="3" s="1"/>
  <c r="AB3848" i="3"/>
  <c r="W3848" i="3"/>
  <c r="T3848" i="3"/>
  <c r="V3848" i="3" s="1"/>
  <c r="AP3847" i="3"/>
  <c r="AD3847" i="3"/>
  <c r="AR3847" i="3" s="1"/>
  <c r="AB3847" i="3"/>
  <c r="W3847" i="3"/>
  <c r="T3847" i="3"/>
  <c r="V3847" i="3" s="1"/>
  <c r="AP3846" i="3"/>
  <c r="AD3846" i="3"/>
  <c r="AR3846" i="3" s="1"/>
  <c r="AB3846" i="3"/>
  <c r="W3846" i="3"/>
  <c r="T3846" i="3"/>
  <c r="V3846" i="3" s="1"/>
  <c r="AP3845" i="3"/>
  <c r="AD3845" i="3"/>
  <c r="AR3845" i="3" s="1"/>
  <c r="AB3845" i="3"/>
  <c r="W3845" i="3"/>
  <c r="T3845" i="3"/>
  <c r="V3845" i="3" s="1"/>
  <c r="AP3844" i="3"/>
  <c r="AD3844" i="3"/>
  <c r="AR3844" i="3" s="1"/>
  <c r="AB3844" i="3"/>
  <c r="W3844" i="3"/>
  <c r="T3844" i="3"/>
  <c r="V3844" i="3" s="1"/>
  <c r="AP3843" i="3"/>
  <c r="AD3843" i="3"/>
  <c r="AR3843" i="3" s="1"/>
  <c r="AB3843" i="3"/>
  <c r="W3843" i="3"/>
  <c r="T3843" i="3"/>
  <c r="V3843" i="3" s="1"/>
  <c r="AP3842" i="3"/>
  <c r="AD3842" i="3"/>
  <c r="AR3842" i="3" s="1"/>
  <c r="AB3842" i="3"/>
  <c r="W3842" i="3"/>
  <c r="T3842" i="3"/>
  <c r="V3842" i="3" s="1"/>
  <c r="AP3841" i="3"/>
  <c r="AD3841" i="3"/>
  <c r="AR3841" i="3" s="1"/>
  <c r="AB3841" i="3"/>
  <c r="W3841" i="3"/>
  <c r="T3841" i="3"/>
  <c r="V3841" i="3" s="1"/>
  <c r="AP3840" i="3"/>
  <c r="AD3840" i="3"/>
  <c r="AR3840" i="3" s="1"/>
  <c r="AB3840" i="3"/>
  <c r="W3840" i="3"/>
  <c r="T3840" i="3"/>
  <c r="V3840" i="3" s="1"/>
  <c r="AP3839" i="3"/>
  <c r="AD3839" i="3"/>
  <c r="AR3839" i="3" s="1"/>
  <c r="AB3839" i="3"/>
  <c r="W3839" i="3"/>
  <c r="T3839" i="3"/>
  <c r="V3839" i="3" s="1"/>
  <c r="AP3838" i="3"/>
  <c r="AD3838" i="3"/>
  <c r="AR3838" i="3" s="1"/>
  <c r="AB3838" i="3"/>
  <c r="W3838" i="3"/>
  <c r="T3838" i="3"/>
  <c r="V3838" i="3" s="1"/>
  <c r="AP3837" i="3"/>
  <c r="AD3837" i="3"/>
  <c r="AR3837" i="3" s="1"/>
  <c r="AB3837" i="3"/>
  <c r="W3837" i="3"/>
  <c r="T3837" i="3"/>
  <c r="V3837" i="3" s="1"/>
  <c r="AP3836" i="3"/>
  <c r="AD3836" i="3"/>
  <c r="AR3836" i="3" s="1"/>
  <c r="AB3836" i="3"/>
  <c r="W3836" i="3"/>
  <c r="T3836" i="3"/>
  <c r="V3836" i="3" s="1"/>
  <c r="AP3835" i="3"/>
  <c r="AD3835" i="3"/>
  <c r="AR3835" i="3" s="1"/>
  <c r="AB3835" i="3"/>
  <c r="W3835" i="3"/>
  <c r="T3835" i="3"/>
  <c r="V3835" i="3" s="1"/>
  <c r="AP3834" i="3"/>
  <c r="AD3834" i="3"/>
  <c r="AR3834" i="3" s="1"/>
  <c r="AB3834" i="3"/>
  <c r="W3834" i="3"/>
  <c r="T3834" i="3"/>
  <c r="V3834" i="3" s="1"/>
  <c r="AP3833" i="3"/>
  <c r="AD3833" i="3"/>
  <c r="AR3833" i="3" s="1"/>
  <c r="AB3833" i="3"/>
  <c r="W3833" i="3"/>
  <c r="T3833" i="3"/>
  <c r="V3833" i="3" s="1"/>
  <c r="AP3832" i="3"/>
  <c r="AD3832" i="3"/>
  <c r="AR3832" i="3" s="1"/>
  <c r="AB3832" i="3"/>
  <c r="W3832" i="3"/>
  <c r="T3832" i="3"/>
  <c r="V3832" i="3" s="1"/>
  <c r="AP3831" i="3"/>
  <c r="AD3831" i="3"/>
  <c r="AR3831" i="3" s="1"/>
  <c r="AB3831" i="3"/>
  <c r="W3831" i="3"/>
  <c r="T3831" i="3"/>
  <c r="V3831" i="3" s="1"/>
  <c r="AP3830" i="3"/>
  <c r="AD3830" i="3"/>
  <c r="AR3830" i="3" s="1"/>
  <c r="AB3830" i="3"/>
  <c r="W3830" i="3"/>
  <c r="T3830" i="3"/>
  <c r="V3830" i="3" s="1"/>
  <c r="AP3829" i="3"/>
  <c r="AD3829" i="3"/>
  <c r="AR3829" i="3" s="1"/>
  <c r="AB3829" i="3"/>
  <c r="W3829" i="3"/>
  <c r="T3829" i="3"/>
  <c r="V3829" i="3" s="1"/>
  <c r="AP3828" i="3"/>
  <c r="AD3828" i="3"/>
  <c r="AR3828" i="3" s="1"/>
  <c r="AB3828" i="3"/>
  <c r="W3828" i="3"/>
  <c r="T3828" i="3"/>
  <c r="V3828" i="3" s="1"/>
  <c r="AP3827" i="3"/>
  <c r="AD3827" i="3"/>
  <c r="AR3827" i="3" s="1"/>
  <c r="AB3827" i="3"/>
  <c r="W3827" i="3"/>
  <c r="T3827" i="3"/>
  <c r="V3827" i="3" s="1"/>
  <c r="AP3826" i="3"/>
  <c r="AD3826" i="3"/>
  <c r="AR3826" i="3" s="1"/>
  <c r="AB3826" i="3"/>
  <c r="W3826" i="3"/>
  <c r="T3826" i="3"/>
  <c r="V3826" i="3" s="1"/>
  <c r="AP3825" i="3"/>
  <c r="AD3825" i="3"/>
  <c r="AR3825" i="3" s="1"/>
  <c r="AB3825" i="3"/>
  <c r="W3825" i="3"/>
  <c r="T3825" i="3"/>
  <c r="V3825" i="3" s="1"/>
  <c r="AP3824" i="3"/>
  <c r="AD3824" i="3"/>
  <c r="AR3824" i="3" s="1"/>
  <c r="AB3824" i="3"/>
  <c r="W3824" i="3"/>
  <c r="T3824" i="3"/>
  <c r="V3824" i="3" s="1"/>
  <c r="AP3823" i="3"/>
  <c r="AD3823" i="3"/>
  <c r="AR3823" i="3" s="1"/>
  <c r="AB3823" i="3"/>
  <c r="W3823" i="3"/>
  <c r="T3823" i="3"/>
  <c r="V3823" i="3" s="1"/>
  <c r="AP3822" i="3"/>
  <c r="AD3822" i="3"/>
  <c r="AR3822" i="3" s="1"/>
  <c r="AB3822" i="3"/>
  <c r="W3822" i="3"/>
  <c r="T3822" i="3"/>
  <c r="V3822" i="3" s="1"/>
  <c r="AP3821" i="3"/>
  <c r="AD3821" i="3"/>
  <c r="AR3821" i="3" s="1"/>
  <c r="AB3821" i="3"/>
  <c r="W3821" i="3"/>
  <c r="T3821" i="3"/>
  <c r="V3821" i="3" s="1"/>
  <c r="AP3820" i="3"/>
  <c r="AD3820" i="3"/>
  <c r="AR3820" i="3" s="1"/>
  <c r="AB3820" i="3"/>
  <c r="W3820" i="3"/>
  <c r="T3820" i="3"/>
  <c r="V3820" i="3" s="1"/>
  <c r="AP3819" i="3"/>
  <c r="AD3819" i="3"/>
  <c r="AR3819" i="3" s="1"/>
  <c r="AB3819" i="3"/>
  <c r="W3819" i="3"/>
  <c r="T3819" i="3"/>
  <c r="V3819" i="3" s="1"/>
  <c r="AP3818" i="3"/>
  <c r="AD3818" i="3"/>
  <c r="AR3818" i="3" s="1"/>
  <c r="AB3818" i="3"/>
  <c r="W3818" i="3"/>
  <c r="T3818" i="3"/>
  <c r="V3818" i="3" s="1"/>
  <c r="AP3817" i="3"/>
  <c r="AD3817" i="3"/>
  <c r="AR3817" i="3" s="1"/>
  <c r="AB3817" i="3"/>
  <c r="W3817" i="3"/>
  <c r="T3817" i="3"/>
  <c r="V3817" i="3" s="1"/>
  <c r="AP3816" i="3"/>
  <c r="AD3816" i="3"/>
  <c r="AR3816" i="3" s="1"/>
  <c r="AB3816" i="3"/>
  <c r="W3816" i="3"/>
  <c r="T3816" i="3"/>
  <c r="V3816" i="3" s="1"/>
  <c r="AP3815" i="3"/>
  <c r="AD3815" i="3"/>
  <c r="AR3815" i="3" s="1"/>
  <c r="AB3815" i="3"/>
  <c r="W3815" i="3"/>
  <c r="T3815" i="3"/>
  <c r="V3815" i="3" s="1"/>
  <c r="AP3814" i="3"/>
  <c r="AD3814" i="3"/>
  <c r="AR3814" i="3" s="1"/>
  <c r="AB3814" i="3"/>
  <c r="W3814" i="3"/>
  <c r="T3814" i="3"/>
  <c r="V3814" i="3" s="1"/>
  <c r="AP3813" i="3"/>
  <c r="AD3813" i="3"/>
  <c r="AR3813" i="3" s="1"/>
  <c r="AB3813" i="3"/>
  <c r="W3813" i="3"/>
  <c r="T3813" i="3"/>
  <c r="V3813" i="3" s="1"/>
  <c r="AP3812" i="3"/>
  <c r="AD3812" i="3"/>
  <c r="AR3812" i="3" s="1"/>
  <c r="AB3812" i="3"/>
  <c r="W3812" i="3"/>
  <c r="T3812" i="3"/>
  <c r="V3812" i="3" s="1"/>
  <c r="AP3811" i="3"/>
  <c r="AD3811" i="3"/>
  <c r="AR3811" i="3" s="1"/>
  <c r="AB3811" i="3"/>
  <c r="W3811" i="3"/>
  <c r="T3811" i="3"/>
  <c r="V3811" i="3" s="1"/>
  <c r="AP3810" i="3"/>
  <c r="AD3810" i="3"/>
  <c r="AR3810" i="3" s="1"/>
  <c r="AB3810" i="3"/>
  <c r="W3810" i="3"/>
  <c r="T3810" i="3"/>
  <c r="V3810" i="3" s="1"/>
  <c r="AP3809" i="3"/>
  <c r="AD3809" i="3"/>
  <c r="AR3809" i="3" s="1"/>
  <c r="AB3809" i="3"/>
  <c r="W3809" i="3"/>
  <c r="T3809" i="3"/>
  <c r="V3809" i="3" s="1"/>
  <c r="AP3808" i="3"/>
  <c r="AD3808" i="3"/>
  <c r="AR3808" i="3" s="1"/>
  <c r="AB3808" i="3"/>
  <c r="W3808" i="3"/>
  <c r="T3808" i="3"/>
  <c r="V3808" i="3" s="1"/>
  <c r="AP3807" i="3"/>
  <c r="AD3807" i="3"/>
  <c r="AR3807" i="3" s="1"/>
  <c r="AB3807" i="3"/>
  <c r="W3807" i="3"/>
  <c r="T3807" i="3"/>
  <c r="V3807" i="3" s="1"/>
  <c r="AP3806" i="3"/>
  <c r="AD3806" i="3"/>
  <c r="AR3806" i="3" s="1"/>
  <c r="AB3806" i="3"/>
  <c r="W3806" i="3"/>
  <c r="T3806" i="3"/>
  <c r="V3806" i="3" s="1"/>
  <c r="AP3805" i="3"/>
  <c r="AD3805" i="3"/>
  <c r="AR3805" i="3" s="1"/>
  <c r="AB3805" i="3"/>
  <c r="W3805" i="3"/>
  <c r="T3805" i="3"/>
  <c r="V3805" i="3" s="1"/>
  <c r="AP3804" i="3"/>
  <c r="AD3804" i="3"/>
  <c r="AR3804" i="3" s="1"/>
  <c r="AB3804" i="3"/>
  <c r="W3804" i="3"/>
  <c r="T3804" i="3"/>
  <c r="V3804" i="3" s="1"/>
  <c r="AP3803" i="3"/>
  <c r="AD3803" i="3"/>
  <c r="AR3803" i="3" s="1"/>
  <c r="AB3803" i="3"/>
  <c r="W3803" i="3"/>
  <c r="T3803" i="3"/>
  <c r="V3803" i="3" s="1"/>
  <c r="AP3802" i="3"/>
  <c r="AD3802" i="3"/>
  <c r="AR3802" i="3" s="1"/>
  <c r="AB3802" i="3"/>
  <c r="W3802" i="3"/>
  <c r="T3802" i="3"/>
  <c r="V3802" i="3" s="1"/>
  <c r="AP3801" i="3"/>
  <c r="AD3801" i="3"/>
  <c r="AR3801" i="3" s="1"/>
  <c r="AB3801" i="3"/>
  <c r="W3801" i="3"/>
  <c r="T3801" i="3"/>
  <c r="V3801" i="3" s="1"/>
  <c r="AP3800" i="3"/>
  <c r="AD3800" i="3"/>
  <c r="AR3800" i="3" s="1"/>
  <c r="AB3800" i="3"/>
  <c r="W3800" i="3"/>
  <c r="T3800" i="3"/>
  <c r="V3800" i="3" s="1"/>
  <c r="AP3799" i="3"/>
  <c r="AD3799" i="3"/>
  <c r="AR3799" i="3" s="1"/>
  <c r="AB3799" i="3"/>
  <c r="W3799" i="3"/>
  <c r="T3799" i="3"/>
  <c r="V3799" i="3" s="1"/>
  <c r="AP3798" i="3"/>
  <c r="AD3798" i="3"/>
  <c r="AR3798" i="3" s="1"/>
  <c r="AB3798" i="3"/>
  <c r="W3798" i="3"/>
  <c r="T3798" i="3"/>
  <c r="V3798" i="3" s="1"/>
  <c r="AP3797" i="3"/>
  <c r="AD3797" i="3"/>
  <c r="AR3797" i="3" s="1"/>
  <c r="AB3797" i="3"/>
  <c r="W3797" i="3"/>
  <c r="T3797" i="3"/>
  <c r="V3797" i="3" s="1"/>
  <c r="AP3796" i="3"/>
  <c r="AD3796" i="3"/>
  <c r="AR3796" i="3" s="1"/>
  <c r="AB3796" i="3"/>
  <c r="W3796" i="3"/>
  <c r="T3796" i="3"/>
  <c r="V3796" i="3" s="1"/>
  <c r="AP3795" i="3"/>
  <c r="AD3795" i="3"/>
  <c r="AR3795" i="3" s="1"/>
  <c r="AB3795" i="3"/>
  <c r="W3795" i="3"/>
  <c r="T3795" i="3"/>
  <c r="V3795" i="3" s="1"/>
  <c r="AP3794" i="3"/>
  <c r="AD3794" i="3"/>
  <c r="AR3794" i="3" s="1"/>
  <c r="AB3794" i="3"/>
  <c r="W3794" i="3"/>
  <c r="T3794" i="3"/>
  <c r="V3794" i="3" s="1"/>
  <c r="AP3793" i="3"/>
  <c r="AD3793" i="3"/>
  <c r="AR3793" i="3" s="1"/>
  <c r="AB3793" i="3"/>
  <c r="W3793" i="3"/>
  <c r="T3793" i="3"/>
  <c r="V3793" i="3" s="1"/>
  <c r="AP3792" i="3"/>
  <c r="AD3792" i="3"/>
  <c r="AR3792" i="3" s="1"/>
  <c r="AB3792" i="3"/>
  <c r="W3792" i="3"/>
  <c r="T3792" i="3"/>
  <c r="V3792" i="3" s="1"/>
  <c r="AP3791" i="3"/>
  <c r="AD3791" i="3"/>
  <c r="AR3791" i="3" s="1"/>
  <c r="AB3791" i="3"/>
  <c r="W3791" i="3"/>
  <c r="T3791" i="3"/>
  <c r="V3791" i="3" s="1"/>
  <c r="AP3790" i="3"/>
  <c r="AD3790" i="3"/>
  <c r="AR3790" i="3" s="1"/>
  <c r="AB3790" i="3"/>
  <c r="W3790" i="3"/>
  <c r="T3790" i="3"/>
  <c r="V3790" i="3" s="1"/>
  <c r="AP3789" i="3"/>
  <c r="AD3789" i="3"/>
  <c r="AR3789" i="3" s="1"/>
  <c r="AB3789" i="3"/>
  <c r="W3789" i="3"/>
  <c r="T3789" i="3"/>
  <c r="V3789" i="3" s="1"/>
  <c r="AP3788" i="3"/>
  <c r="AD3788" i="3"/>
  <c r="AR3788" i="3" s="1"/>
  <c r="AB3788" i="3"/>
  <c r="W3788" i="3"/>
  <c r="T3788" i="3"/>
  <c r="V3788" i="3" s="1"/>
  <c r="AP3787" i="3"/>
  <c r="AD3787" i="3"/>
  <c r="AR3787" i="3" s="1"/>
  <c r="AB3787" i="3"/>
  <c r="W3787" i="3"/>
  <c r="T3787" i="3"/>
  <c r="V3787" i="3" s="1"/>
  <c r="AP3786" i="3"/>
  <c r="AD3786" i="3"/>
  <c r="AR3786" i="3" s="1"/>
  <c r="AB3786" i="3"/>
  <c r="W3786" i="3"/>
  <c r="T3786" i="3"/>
  <c r="V3786" i="3" s="1"/>
  <c r="AP3785" i="3"/>
  <c r="AD3785" i="3"/>
  <c r="AR3785" i="3" s="1"/>
  <c r="AB3785" i="3"/>
  <c r="W3785" i="3"/>
  <c r="T3785" i="3"/>
  <c r="V3785" i="3" s="1"/>
  <c r="AP3784" i="3"/>
  <c r="AD3784" i="3"/>
  <c r="AR3784" i="3" s="1"/>
  <c r="AB3784" i="3"/>
  <c r="W3784" i="3"/>
  <c r="T3784" i="3"/>
  <c r="V3784" i="3" s="1"/>
  <c r="AP3783" i="3"/>
  <c r="AD3783" i="3"/>
  <c r="AR3783" i="3" s="1"/>
  <c r="AB3783" i="3"/>
  <c r="W3783" i="3"/>
  <c r="T3783" i="3"/>
  <c r="V3783" i="3" s="1"/>
  <c r="AP3782" i="3"/>
  <c r="AD3782" i="3"/>
  <c r="AR3782" i="3" s="1"/>
  <c r="AB3782" i="3"/>
  <c r="W3782" i="3"/>
  <c r="T3782" i="3"/>
  <c r="V3782" i="3" s="1"/>
  <c r="AP3781" i="3"/>
  <c r="AD3781" i="3"/>
  <c r="AR3781" i="3" s="1"/>
  <c r="AB3781" i="3"/>
  <c r="W3781" i="3"/>
  <c r="T3781" i="3"/>
  <c r="V3781" i="3" s="1"/>
  <c r="AP3780" i="3"/>
  <c r="AD3780" i="3"/>
  <c r="AR3780" i="3" s="1"/>
  <c r="AB3780" i="3"/>
  <c r="W3780" i="3"/>
  <c r="T3780" i="3"/>
  <c r="V3780" i="3" s="1"/>
  <c r="AP3779" i="3"/>
  <c r="AD3779" i="3"/>
  <c r="AR3779" i="3" s="1"/>
  <c r="AB3779" i="3"/>
  <c r="W3779" i="3"/>
  <c r="T3779" i="3"/>
  <c r="V3779" i="3" s="1"/>
  <c r="AP3778" i="3"/>
  <c r="AD3778" i="3"/>
  <c r="AR3778" i="3" s="1"/>
  <c r="AB3778" i="3"/>
  <c r="W3778" i="3"/>
  <c r="T3778" i="3"/>
  <c r="V3778" i="3" s="1"/>
  <c r="AP3777" i="3"/>
  <c r="AD3777" i="3"/>
  <c r="AR3777" i="3" s="1"/>
  <c r="AB3777" i="3"/>
  <c r="W3777" i="3"/>
  <c r="T3777" i="3"/>
  <c r="V3777" i="3" s="1"/>
  <c r="AP3776" i="3"/>
  <c r="AD3776" i="3"/>
  <c r="AR3776" i="3" s="1"/>
  <c r="AB3776" i="3"/>
  <c r="W3776" i="3"/>
  <c r="T3776" i="3"/>
  <c r="V3776" i="3" s="1"/>
  <c r="AP3775" i="3"/>
  <c r="AD3775" i="3"/>
  <c r="AR3775" i="3" s="1"/>
  <c r="AB3775" i="3"/>
  <c r="W3775" i="3"/>
  <c r="T3775" i="3"/>
  <c r="V3775" i="3" s="1"/>
  <c r="AP3774" i="3"/>
  <c r="AD3774" i="3"/>
  <c r="AR3774" i="3" s="1"/>
  <c r="AB3774" i="3"/>
  <c r="W3774" i="3"/>
  <c r="T3774" i="3"/>
  <c r="V3774" i="3" s="1"/>
  <c r="AP3773" i="3"/>
  <c r="AD3773" i="3"/>
  <c r="AR3773" i="3" s="1"/>
  <c r="AB3773" i="3"/>
  <c r="W3773" i="3"/>
  <c r="T3773" i="3"/>
  <c r="V3773" i="3" s="1"/>
  <c r="AP3772" i="3"/>
  <c r="AD3772" i="3"/>
  <c r="AR3772" i="3" s="1"/>
  <c r="AB3772" i="3"/>
  <c r="W3772" i="3"/>
  <c r="T3772" i="3"/>
  <c r="V3772" i="3" s="1"/>
  <c r="AP3771" i="3"/>
  <c r="AD3771" i="3"/>
  <c r="AR3771" i="3" s="1"/>
  <c r="AB3771" i="3"/>
  <c r="W3771" i="3"/>
  <c r="T3771" i="3"/>
  <c r="V3771" i="3" s="1"/>
  <c r="AP3770" i="3"/>
  <c r="AD3770" i="3"/>
  <c r="AR3770" i="3" s="1"/>
  <c r="AB3770" i="3"/>
  <c r="W3770" i="3"/>
  <c r="T3770" i="3"/>
  <c r="V3770" i="3" s="1"/>
  <c r="AP3769" i="3"/>
  <c r="AD3769" i="3"/>
  <c r="AR3769" i="3" s="1"/>
  <c r="AB3769" i="3"/>
  <c r="W3769" i="3"/>
  <c r="T3769" i="3"/>
  <c r="V3769" i="3" s="1"/>
  <c r="AP3768" i="3"/>
  <c r="AD3768" i="3"/>
  <c r="AR3768" i="3" s="1"/>
  <c r="AB3768" i="3"/>
  <c r="W3768" i="3"/>
  <c r="T3768" i="3"/>
  <c r="V3768" i="3" s="1"/>
  <c r="AP3767" i="3"/>
  <c r="AD3767" i="3"/>
  <c r="AR3767" i="3" s="1"/>
  <c r="AB3767" i="3"/>
  <c r="W3767" i="3"/>
  <c r="T3767" i="3"/>
  <c r="V3767" i="3" s="1"/>
  <c r="AP3766" i="3"/>
  <c r="AD3766" i="3"/>
  <c r="AR3766" i="3" s="1"/>
  <c r="AB3766" i="3"/>
  <c r="W3766" i="3"/>
  <c r="T3766" i="3"/>
  <c r="V3766" i="3" s="1"/>
  <c r="AP3765" i="3"/>
  <c r="AD3765" i="3"/>
  <c r="AR3765" i="3" s="1"/>
  <c r="AB3765" i="3"/>
  <c r="W3765" i="3"/>
  <c r="T3765" i="3"/>
  <c r="V3765" i="3" s="1"/>
  <c r="AP3764" i="3"/>
  <c r="AD3764" i="3"/>
  <c r="AR3764" i="3" s="1"/>
  <c r="AB3764" i="3"/>
  <c r="W3764" i="3"/>
  <c r="T3764" i="3"/>
  <c r="V3764" i="3" s="1"/>
  <c r="AP3763" i="3"/>
  <c r="AD3763" i="3"/>
  <c r="AR3763" i="3" s="1"/>
  <c r="AB3763" i="3"/>
  <c r="W3763" i="3"/>
  <c r="T3763" i="3"/>
  <c r="V3763" i="3" s="1"/>
  <c r="AP3762" i="3"/>
  <c r="AD3762" i="3"/>
  <c r="AR3762" i="3" s="1"/>
  <c r="AB3762" i="3"/>
  <c r="W3762" i="3"/>
  <c r="T3762" i="3"/>
  <c r="V3762" i="3" s="1"/>
  <c r="AP3761" i="3"/>
  <c r="AD3761" i="3"/>
  <c r="AR3761" i="3" s="1"/>
  <c r="AB3761" i="3"/>
  <c r="W3761" i="3"/>
  <c r="T3761" i="3"/>
  <c r="V3761" i="3" s="1"/>
  <c r="AP3760" i="3"/>
  <c r="AD3760" i="3"/>
  <c r="AR3760" i="3" s="1"/>
  <c r="AB3760" i="3"/>
  <c r="W3760" i="3"/>
  <c r="T3760" i="3"/>
  <c r="V3760" i="3" s="1"/>
  <c r="AP3759" i="3"/>
  <c r="AD3759" i="3"/>
  <c r="AR3759" i="3" s="1"/>
  <c r="AB3759" i="3"/>
  <c r="W3759" i="3"/>
  <c r="T3759" i="3"/>
  <c r="V3759" i="3" s="1"/>
  <c r="AP3758" i="3"/>
  <c r="AD3758" i="3"/>
  <c r="AR3758" i="3" s="1"/>
  <c r="AB3758" i="3"/>
  <c r="W3758" i="3"/>
  <c r="T3758" i="3"/>
  <c r="V3758" i="3" s="1"/>
  <c r="AP3757" i="3"/>
  <c r="AD3757" i="3"/>
  <c r="AR3757" i="3" s="1"/>
  <c r="AB3757" i="3"/>
  <c r="W3757" i="3"/>
  <c r="T3757" i="3"/>
  <c r="V3757" i="3" s="1"/>
  <c r="AP3756" i="3"/>
  <c r="AD3756" i="3"/>
  <c r="AR3756" i="3" s="1"/>
  <c r="AB3756" i="3"/>
  <c r="W3756" i="3"/>
  <c r="T3756" i="3"/>
  <c r="V3756" i="3" s="1"/>
  <c r="AP3755" i="3"/>
  <c r="AD3755" i="3"/>
  <c r="AR3755" i="3" s="1"/>
  <c r="AB3755" i="3"/>
  <c r="W3755" i="3"/>
  <c r="T3755" i="3"/>
  <c r="V3755" i="3" s="1"/>
  <c r="AP3754" i="3"/>
  <c r="AD3754" i="3"/>
  <c r="AR3754" i="3" s="1"/>
  <c r="AB3754" i="3"/>
  <c r="W3754" i="3"/>
  <c r="T3754" i="3"/>
  <c r="V3754" i="3" s="1"/>
  <c r="AP3753" i="3"/>
  <c r="AD3753" i="3"/>
  <c r="AR3753" i="3" s="1"/>
  <c r="AB3753" i="3"/>
  <c r="W3753" i="3"/>
  <c r="T3753" i="3"/>
  <c r="V3753" i="3" s="1"/>
  <c r="AP3752" i="3"/>
  <c r="AD3752" i="3"/>
  <c r="AR3752" i="3" s="1"/>
  <c r="AB3752" i="3"/>
  <c r="W3752" i="3"/>
  <c r="T3752" i="3"/>
  <c r="V3752" i="3" s="1"/>
  <c r="AP3751" i="3"/>
  <c r="AD3751" i="3"/>
  <c r="AR3751" i="3" s="1"/>
  <c r="AB3751" i="3"/>
  <c r="W3751" i="3"/>
  <c r="T3751" i="3"/>
  <c r="V3751" i="3" s="1"/>
  <c r="AP3750" i="3"/>
  <c r="AD3750" i="3"/>
  <c r="AR3750" i="3" s="1"/>
  <c r="AB3750" i="3"/>
  <c r="W3750" i="3"/>
  <c r="T3750" i="3"/>
  <c r="V3750" i="3" s="1"/>
  <c r="AP3749" i="3"/>
  <c r="AD3749" i="3"/>
  <c r="AR3749" i="3" s="1"/>
  <c r="AB3749" i="3"/>
  <c r="W3749" i="3"/>
  <c r="T3749" i="3"/>
  <c r="V3749" i="3" s="1"/>
  <c r="AP3748" i="3"/>
  <c r="AD3748" i="3"/>
  <c r="AR3748" i="3" s="1"/>
  <c r="AB3748" i="3"/>
  <c r="W3748" i="3"/>
  <c r="T3748" i="3"/>
  <c r="V3748" i="3" s="1"/>
  <c r="AP3747" i="3"/>
  <c r="AD3747" i="3"/>
  <c r="AR3747" i="3" s="1"/>
  <c r="AB3747" i="3"/>
  <c r="W3747" i="3"/>
  <c r="T3747" i="3"/>
  <c r="V3747" i="3" s="1"/>
  <c r="AP3746" i="3"/>
  <c r="AD3746" i="3"/>
  <c r="AR3746" i="3" s="1"/>
  <c r="AB3746" i="3"/>
  <c r="W3746" i="3"/>
  <c r="T3746" i="3"/>
  <c r="V3746" i="3" s="1"/>
  <c r="AP3745" i="3"/>
  <c r="AD3745" i="3"/>
  <c r="AR3745" i="3" s="1"/>
  <c r="AB3745" i="3"/>
  <c r="W3745" i="3"/>
  <c r="T3745" i="3"/>
  <c r="V3745" i="3" s="1"/>
  <c r="AP3744" i="3"/>
  <c r="AD3744" i="3"/>
  <c r="AR3744" i="3" s="1"/>
  <c r="AB3744" i="3"/>
  <c r="W3744" i="3"/>
  <c r="T3744" i="3"/>
  <c r="V3744" i="3" s="1"/>
  <c r="AP3743" i="3"/>
  <c r="AD3743" i="3"/>
  <c r="AR3743" i="3" s="1"/>
  <c r="AB3743" i="3"/>
  <c r="W3743" i="3"/>
  <c r="T3743" i="3"/>
  <c r="V3743" i="3" s="1"/>
  <c r="AP3742" i="3"/>
  <c r="AD3742" i="3"/>
  <c r="AR3742" i="3" s="1"/>
  <c r="AB3742" i="3"/>
  <c r="W3742" i="3"/>
  <c r="T3742" i="3"/>
  <c r="V3742" i="3" s="1"/>
  <c r="AP3741" i="3"/>
  <c r="AD3741" i="3"/>
  <c r="AR3741" i="3" s="1"/>
  <c r="AB3741" i="3"/>
  <c r="W3741" i="3"/>
  <c r="T3741" i="3"/>
  <c r="V3741" i="3" s="1"/>
  <c r="AP3740" i="3"/>
  <c r="AD3740" i="3"/>
  <c r="AR3740" i="3" s="1"/>
  <c r="AB3740" i="3"/>
  <c r="W3740" i="3"/>
  <c r="T3740" i="3"/>
  <c r="V3740" i="3" s="1"/>
  <c r="AP3739" i="3"/>
  <c r="AD3739" i="3"/>
  <c r="AR3739" i="3" s="1"/>
  <c r="AB3739" i="3"/>
  <c r="W3739" i="3"/>
  <c r="T3739" i="3"/>
  <c r="V3739" i="3" s="1"/>
  <c r="AP3738" i="3"/>
  <c r="AD3738" i="3"/>
  <c r="AR3738" i="3" s="1"/>
  <c r="AB3738" i="3"/>
  <c r="W3738" i="3"/>
  <c r="T3738" i="3"/>
  <c r="V3738" i="3" s="1"/>
  <c r="AP3737" i="3"/>
  <c r="AD3737" i="3"/>
  <c r="AR3737" i="3" s="1"/>
  <c r="AB3737" i="3"/>
  <c r="W3737" i="3"/>
  <c r="T3737" i="3"/>
  <c r="V3737" i="3" s="1"/>
  <c r="AP3736" i="3"/>
  <c r="AD3736" i="3"/>
  <c r="AR3736" i="3" s="1"/>
  <c r="AB3736" i="3"/>
  <c r="W3736" i="3"/>
  <c r="T3736" i="3"/>
  <c r="V3736" i="3" s="1"/>
  <c r="AP3735" i="3"/>
  <c r="AD3735" i="3"/>
  <c r="AR3735" i="3" s="1"/>
  <c r="AB3735" i="3"/>
  <c r="W3735" i="3"/>
  <c r="T3735" i="3"/>
  <c r="V3735" i="3" s="1"/>
  <c r="AP3734" i="3"/>
  <c r="AD3734" i="3"/>
  <c r="AR3734" i="3" s="1"/>
  <c r="AB3734" i="3"/>
  <c r="W3734" i="3"/>
  <c r="T3734" i="3"/>
  <c r="V3734" i="3" s="1"/>
  <c r="AP3733" i="3"/>
  <c r="AD3733" i="3"/>
  <c r="AR3733" i="3" s="1"/>
  <c r="AB3733" i="3"/>
  <c r="W3733" i="3"/>
  <c r="T3733" i="3"/>
  <c r="V3733" i="3" s="1"/>
  <c r="AP3732" i="3"/>
  <c r="AD3732" i="3"/>
  <c r="AR3732" i="3" s="1"/>
  <c r="AB3732" i="3"/>
  <c r="W3732" i="3"/>
  <c r="T3732" i="3"/>
  <c r="V3732" i="3" s="1"/>
  <c r="AP3731" i="3"/>
  <c r="AD3731" i="3"/>
  <c r="AR3731" i="3" s="1"/>
  <c r="AB3731" i="3"/>
  <c r="W3731" i="3"/>
  <c r="T3731" i="3"/>
  <c r="V3731" i="3" s="1"/>
  <c r="AP3730" i="3"/>
  <c r="AD3730" i="3"/>
  <c r="AR3730" i="3" s="1"/>
  <c r="AB3730" i="3"/>
  <c r="W3730" i="3"/>
  <c r="T3730" i="3"/>
  <c r="V3730" i="3" s="1"/>
  <c r="AP3729" i="3"/>
  <c r="AD3729" i="3"/>
  <c r="AR3729" i="3" s="1"/>
  <c r="AB3729" i="3"/>
  <c r="W3729" i="3"/>
  <c r="T3729" i="3"/>
  <c r="V3729" i="3" s="1"/>
  <c r="AP3728" i="3"/>
  <c r="AD3728" i="3"/>
  <c r="AR3728" i="3" s="1"/>
  <c r="AB3728" i="3"/>
  <c r="W3728" i="3"/>
  <c r="T3728" i="3"/>
  <c r="V3728" i="3" s="1"/>
  <c r="AP3727" i="3"/>
  <c r="AD3727" i="3"/>
  <c r="AR3727" i="3" s="1"/>
  <c r="AB3727" i="3"/>
  <c r="W3727" i="3"/>
  <c r="T3727" i="3"/>
  <c r="V3727" i="3" s="1"/>
  <c r="AP3726" i="3"/>
  <c r="AD3726" i="3"/>
  <c r="AR3726" i="3" s="1"/>
  <c r="AB3726" i="3"/>
  <c r="W3726" i="3"/>
  <c r="T3726" i="3"/>
  <c r="V3726" i="3" s="1"/>
  <c r="AP3725" i="3"/>
  <c r="AD3725" i="3"/>
  <c r="AR3725" i="3" s="1"/>
  <c r="AB3725" i="3"/>
  <c r="W3725" i="3"/>
  <c r="T3725" i="3"/>
  <c r="V3725" i="3" s="1"/>
  <c r="AP3724" i="3"/>
  <c r="AD3724" i="3"/>
  <c r="AR3724" i="3" s="1"/>
  <c r="AB3724" i="3"/>
  <c r="W3724" i="3"/>
  <c r="T3724" i="3"/>
  <c r="V3724" i="3" s="1"/>
  <c r="AP3723" i="3"/>
  <c r="AD3723" i="3"/>
  <c r="AR3723" i="3" s="1"/>
  <c r="AB3723" i="3"/>
  <c r="W3723" i="3"/>
  <c r="T3723" i="3"/>
  <c r="V3723" i="3" s="1"/>
  <c r="AP3722" i="3"/>
  <c r="AD3722" i="3"/>
  <c r="AR3722" i="3" s="1"/>
  <c r="AB3722" i="3"/>
  <c r="W3722" i="3"/>
  <c r="T3722" i="3"/>
  <c r="V3722" i="3" s="1"/>
  <c r="AP3721" i="3"/>
  <c r="AD3721" i="3"/>
  <c r="AR3721" i="3" s="1"/>
  <c r="AB3721" i="3"/>
  <c r="W3721" i="3"/>
  <c r="T3721" i="3"/>
  <c r="V3721" i="3" s="1"/>
  <c r="AP3720" i="3"/>
  <c r="AD3720" i="3"/>
  <c r="AR3720" i="3" s="1"/>
  <c r="AB3720" i="3"/>
  <c r="W3720" i="3"/>
  <c r="T3720" i="3"/>
  <c r="V3720" i="3" s="1"/>
  <c r="AP3719" i="3"/>
  <c r="AD3719" i="3"/>
  <c r="AR3719" i="3" s="1"/>
  <c r="AB3719" i="3"/>
  <c r="W3719" i="3"/>
  <c r="T3719" i="3"/>
  <c r="V3719" i="3" s="1"/>
  <c r="AP3718" i="3"/>
  <c r="AD3718" i="3"/>
  <c r="AR3718" i="3" s="1"/>
  <c r="AB3718" i="3"/>
  <c r="W3718" i="3"/>
  <c r="T3718" i="3"/>
  <c r="V3718" i="3" s="1"/>
  <c r="AP3717" i="3"/>
  <c r="AD3717" i="3"/>
  <c r="AR3717" i="3" s="1"/>
  <c r="AB3717" i="3"/>
  <c r="W3717" i="3"/>
  <c r="T3717" i="3"/>
  <c r="V3717" i="3" s="1"/>
  <c r="AP3716" i="3"/>
  <c r="AD3716" i="3"/>
  <c r="AR3716" i="3" s="1"/>
  <c r="AB3716" i="3"/>
  <c r="W3716" i="3"/>
  <c r="T3716" i="3"/>
  <c r="V3716" i="3" s="1"/>
  <c r="AP3715" i="3"/>
  <c r="AD3715" i="3"/>
  <c r="AR3715" i="3" s="1"/>
  <c r="AB3715" i="3"/>
  <c r="W3715" i="3"/>
  <c r="T3715" i="3"/>
  <c r="V3715" i="3" s="1"/>
  <c r="AP3714" i="3"/>
  <c r="AD3714" i="3"/>
  <c r="AR3714" i="3" s="1"/>
  <c r="AB3714" i="3"/>
  <c r="W3714" i="3"/>
  <c r="T3714" i="3"/>
  <c r="V3714" i="3" s="1"/>
  <c r="AP3713" i="3"/>
  <c r="AD3713" i="3"/>
  <c r="AR3713" i="3" s="1"/>
  <c r="AB3713" i="3"/>
  <c r="W3713" i="3"/>
  <c r="T3713" i="3"/>
  <c r="V3713" i="3" s="1"/>
  <c r="AP3712" i="3"/>
  <c r="AD3712" i="3"/>
  <c r="AR3712" i="3" s="1"/>
  <c r="AB3712" i="3"/>
  <c r="W3712" i="3"/>
  <c r="T3712" i="3"/>
  <c r="V3712" i="3" s="1"/>
  <c r="AP3711" i="3"/>
  <c r="AD3711" i="3"/>
  <c r="AR3711" i="3" s="1"/>
  <c r="AB3711" i="3"/>
  <c r="W3711" i="3"/>
  <c r="T3711" i="3"/>
  <c r="V3711" i="3" s="1"/>
  <c r="AP3710" i="3"/>
  <c r="AD3710" i="3"/>
  <c r="AR3710" i="3" s="1"/>
  <c r="AB3710" i="3"/>
  <c r="W3710" i="3"/>
  <c r="T3710" i="3"/>
  <c r="V3710" i="3" s="1"/>
  <c r="AP3709" i="3"/>
  <c r="AD3709" i="3"/>
  <c r="AR3709" i="3" s="1"/>
  <c r="AB3709" i="3"/>
  <c r="W3709" i="3"/>
  <c r="T3709" i="3"/>
  <c r="V3709" i="3" s="1"/>
  <c r="AP3708" i="3"/>
  <c r="AD3708" i="3"/>
  <c r="AR3708" i="3" s="1"/>
  <c r="AB3708" i="3"/>
  <c r="W3708" i="3"/>
  <c r="T3708" i="3"/>
  <c r="V3708" i="3" s="1"/>
  <c r="AP3707" i="3"/>
  <c r="AD3707" i="3"/>
  <c r="AR3707" i="3" s="1"/>
  <c r="AB3707" i="3"/>
  <c r="W3707" i="3"/>
  <c r="T3707" i="3"/>
  <c r="V3707" i="3" s="1"/>
  <c r="AP3706" i="3"/>
  <c r="AD3706" i="3"/>
  <c r="AR3706" i="3" s="1"/>
  <c r="AB3706" i="3"/>
  <c r="W3706" i="3"/>
  <c r="T3706" i="3"/>
  <c r="V3706" i="3" s="1"/>
  <c r="AP3705" i="3"/>
  <c r="AD3705" i="3"/>
  <c r="AR3705" i="3" s="1"/>
  <c r="AB3705" i="3"/>
  <c r="W3705" i="3"/>
  <c r="T3705" i="3"/>
  <c r="V3705" i="3" s="1"/>
  <c r="AP3704" i="3"/>
  <c r="AD3704" i="3"/>
  <c r="AR3704" i="3" s="1"/>
  <c r="AB3704" i="3"/>
  <c r="W3704" i="3"/>
  <c r="T3704" i="3"/>
  <c r="V3704" i="3" s="1"/>
  <c r="AP3703" i="3"/>
  <c r="AD3703" i="3"/>
  <c r="AR3703" i="3" s="1"/>
  <c r="AB3703" i="3"/>
  <c r="W3703" i="3"/>
  <c r="T3703" i="3"/>
  <c r="V3703" i="3" s="1"/>
  <c r="AP3702" i="3"/>
  <c r="AD3702" i="3"/>
  <c r="AR3702" i="3" s="1"/>
  <c r="AB3702" i="3"/>
  <c r="W3702" i="3"/>
  <c r="T3702" i="3"/>
  <c r="V3702" i="3" s="1"/>
  <c r="AP3701" i="3"/>
  <c r="AD3701" i="3"/>
  <c r="AR3701" i="3" s="1"/>
  <c r="AB3701" i="3"/>
  <c r="W3701" i="3"/>
  <c r="T3701" i="3"/>
  <c r="V3701" i="3" s="1"/>
  <c r="AP3700" i="3"/>
  <c r="AD3700" i="3"/>
  <c r="AR3700" i="3" s="1"/>
  <c r="AB3700" i="3"/>
  <c r="W3700" i="3"/>
  <c r="T3700" i="3"/>
  <c r="V3700" i="3" s="1"/>
  <c r="AP3699" i="3"/>
  <c r="AD3699" i="3"/>
  <c r="AR3699" i="3" s="1"/>
  <c r="AB3699" i="3"/>
  <c r="W3699" i="3"/>
  <c r="T3699" i="3"/>
  <c r="V3699" i="3" s="1"/>
  <c r="AP3698" i="3"/>
  <c r="AD3698" i="3"/>
  <c r="AR3698" i="3" s="1"/>
  <c r="AB3698" i="3"/>
  <c r="W3698" i="3"/>
  <c r="T3698" i="3"/>
  <c r="V3698" i="3" s="1"/>
  <c r="AP3697" i="3"/>
  <c r="AD3697" i="3"/>
  <c r="AR3697" i="3" s="1"/>
  <c r="AB3697" i="3"/>
  <c r="W3697" i="3"/>
  <c r="T3697" i="3"/>
  <c r="V3697" i="3" s="1"/>
  <c r="AP3696" i="3"/>
  <c r="AD3696" i="3"/>
  <c r="AR3696" i="3" s="1"/>
  <c r="AB3696" i="3"/>
  <c r="W3696" i="3"/>
  <c r="T3696" i="3"/>
  <c r="V3696" i="3" s="1"/>
  <c r="AP3695" i="3"/>
  <c r="AD3695" i="3"/>
  <c r="AR3695" i="3" s="1"/>
  <c r="AB3695" i="3"/>
  <c r="W3695" i="3"/>
  <c r="T3695" i="3"/>
  <c r="V3695" i="3" s="1"/>
  <c r="AP3694" i="3"/>
  <c r="AD3694" i="3"/>
  <c r="AR3694" i="3" s="1"/>
  <c r="AB3694" i="3"/>
  <c r="W3694" i="3"/>
  <c r="T3694" i="3"/>
  <c r="V3694" i="3" s="1"/>
  <c r="AP3693" i="3"/>
  <c r="AD3693" i="3"/>
  <c r="AR3693" i="3" s="1"/>
  <c r="AB3693" i="3"/>
  <c r="W3693" i="3"/>
  <c r="T3693" i="3"/>
  <c r="V3693" i="3" s="1"/>
  <c r="AP3692" i="3"/>
  <c r="AD3692" i="3"/>
  <c r="AR3692" i="3" s="1"/>
  <c r="AB3692" i="3"/>
  <c r="W3692" i="3"/>
  <c r="T3692" i="3"/>
  <c r="V3692" i="3" s="1"/>
  <c r="AP3691" i="3"/>
  <c r="AD3691" i="3"/>
  <c r="AR3691" i="3" s="1"/>
  <c r="AB3691" i="3"/>
  <c r="W3691" i="3"/>
  <c r="T3691" i="3"/>
  <c r="V3691" i="3" s="1"/>
  <c r="AP3690" i="3"/>
  <c r="AD3690" i="3"/>
  <c r="AR3690" i="3" s="1"/>
  <c r="AB3690" i="3"/>
  <c r="W3690" i="3"/>
  <c r="T3690" i="3"/>
  <c r="V3690" i="3" s="1"/>
  <c r="AP3689" i="3"/>
  <c r="AD3689" i="3"/>
  <c r="AR3689" i="3" s="1"/>
  <c r="AB3689" i="3"/>
  <c r="W3689" i="3"/>
  <c r="T3689" i="3"/>
  <c r="V3689" i="3" s="1"/>
  <c r="AP3688" i="3"/>
  <c r="AD3688" i="3"/>
  <c r="AR3688" i="3" s="1"/>
  <c r="AB3688" i="3"/>
  <c r="W3688" i="3"/>
  <c r="T3688" i="3"/>
  <c r="V3688" i="3" s="1"/>
  <c r="AP3687" i="3"/>
  <c r="AD3687" i="3"/>
  <c r="AR3687" i="3" s="1"/>
  <c r="AB3687" i="3"/>
  <c r="W3687" i="3"/>
  <c r="T3687" i="3"/>
  <c r="V3687" i="3" s="1"/>
  <c r="AP3686" i="3"/>
  <c r="AD3686" i="3"/>
  <c r="AR3686" i="3" s="1"/>
  <c r="AB3686" i="3"/>
  <c r="W3686" i="3"/>
  <c r="T3686" i="3"/>
  <c r="V3686" i="3" s="1"/>
  <c r="AP3685" i="3"/>
  <c r="AD3685" i="3"/>
  <c r="AR3685" i="3" s="1"/>
  <c r="AB3685" i="3"/>
  <c r="W3685" i="3"/>
  <c r="T3685" i="3"/>
  <c r="V3685" i="3" s="1"/>
  <c r="AP3684" i="3"/>
  <c r="AD3684" i="3"/>
  <c r="AR3684" i="3" s="1"/>
  <c r="AB3684" i="3"/>
  <c r="W3684" i="3"/>
  <c r="T3684" i="3"/>
  <c r="V3684" i="3" s="1"/>
  <c r="AP3683" i="3"/>
  <c r="AD3683" i="3"/>
  <c r="AR3683" i="3" s="1"/>
  <c r="AB3683" i="3"/>
  <c r="W3683" i="3"/>
  <c r="T3683" i="3"/>
  <c r="V3683" i="3" s="1"/>
  <c r="AP3682" i="3"/>
  <c r="AD3682" i="3"/>
  <c r="AR3682" i="3" s="1"/>
  <c r="AB3682" i="3"/>
  <c r="W3682" i="3"/>
  <c r="T3682" i="3"/>
  <c r="V3682" i="3" s="1"/>
  <c r="AP3681" i="3"/>
  <c r="AD3681" i="3"/>
  <c r="AR3681" i="3" s="1"/>
  <c r="AB3681" i="3"/>
  <c r="W3681" i="3"/>
  <c r="T3681" i="3"/>
  <c r="V3681" i="3" s="1"/>
  <c r="AP3680" i="3"/>
  <c r="AD3680" i="3"/>
  <c r="AR3680" i="3" s="1"/>
  <c r="AB3680" i="3"/>
  <c r="W3680" i="3"/>
  <c r="T3680" i="3"/>
  <c r="V3680" i="3" s="1"/>
  <c r="AP3679" i="3"/>
  <c r="AD3679" i="3"/>
  <c r="AR3679" i="3" s="1"/>
  <c r="AB3679" i="3"/>
  <c r="W3679" i="3"/>
  <c r="T3679" i="3"/>
  <c r="V3679" i="3" s="1"/>
  <c r="AP3678" i="3"/>
  <c r="AD3678" i="3"/>
  <c r="AR3678" i="3" s="1"/>
  <c r="AB3678" i="3"/>
  <c r="W3678" i="3"/>
  <c r="T3678" i="3"/>
  <c r="V3678" i="3" s="1"/>
  <c r="AP3677" i="3"/>
  <c r="AD3677" i="3"/>
  <c r="AR3677" i="3" s="1"/>
  <c r="AB3677" i="3"/>
  <c r="W3677" i="3"/>
  <c r="T3677" i="3"/>
  <c r="V3677" i="3" s="1"/>
  <c r="AP3676" i="3"/>
  <c r="AD3676" i="3"/>
  <c r="AR3676" i="3" s="1"/>
  <c r="AB3676" i="3"/>
  <c r="W3676" i="3"/>
  <c r="T3676" i="3"/>
  <c r="V3676" i="3" s="1"/>
  <c r="AP3675" i="3"/>
  <c r="AD3675" i="3"/>
  <c r="AR3675" i="3" s="1"/>
  <c r="AB3675" i="3"/>
  <c r="W3675" i="3"/>
  <c r="T3675" i="3"/>
  <c r="V3675" i="3" s="1"/>
  <c r="AP3674" i="3"/>
  <c r="AD3674" i="3"/>
  <c r="AR3674" i="3" s="1"/>
  <c r="AB3674" i="3"/>
  <c r="W3674" i="3"/>
  <c r="T3674" i="3"/>
  <c r="V3674" i="3" s="1"/>
  <c r="AP3673" i="3"/>
  <c r="AD3673" i="3"/>
  <c r="AR3673" i="3" s="1"/>
  <c r="AB3673" i="3"/>
  <c r="W3673" i="3"/>
  <c r="T3673" i="3"/>
  <c r="V3673" i="3" s="1"/>
  <c r="AP3672" i="3"/>
  <c r="AD3672" i="3"/>
  <c r="AR3672" i="3" s="1"/>
  <c r="AB3672" i="3"/>
  <c r="W3672" i="3"/>
  <c r="T3672" i="3"/>
  <c r="V3672" i="3" s="1"/>
  <c r="AP3671" i="3"/>
  <c r="AD3671" i="3"/>
  <c r="AR3671" i="3" s="1"/>
  <c r="AB3671" i="3"/>
  <c r="W3671" i="3"/>
  <c r="T3671" i="3"/>
  <c r="V3671" i="3" s="1"/>
  <c r="AP3670" i="3"/>
  <c r="AD3670" i="3"/>
  <c r="AR3670" i="3" s="1"/>
  <c r="AB3670" i="3"/>
  <c r="W3670" i="3"/>
  <c r="T3670" i="3"/>
  <c r="V3670" i="3" s="1"/>
  <c r="AP3669" i="3"/>
  <c r="AD3669" i="3"/>
  <c r="AR3669" i="3" s="1"/>
  <c r="AB3669" i="3"/>
  <c r="W3669" i="3"/>
  <c r="T3669" i="3"/>
  <c r="V3669" i="3" s="1"/>
  <c r="AP3668" i="3"/>
  <c r="AD3668" i="3"/>
  <c r="AR3668" i="3" s="1"/>
  <c r="AB3668" i="3"/>
  <c r="W3668" i="3"/>
  <c r="T3668" i="3"/>
  <c r="V3668" i="3" s="1"/>
  <c r="AP3667" i="3"/>
  <c r="AD3667" i="3"/>
  <c r="AR3667" i="3" s="1"/>
  <c r="AB3667" i="3"/>
  <c r="W3667" i="3"/>
  <c r="T3667" i="3"/>
  <c r="V3667" i="3" s="1"/>
  <c r="AP3666" i="3"/>
  <c r="AD3666" i="3"/>
  <c r="AR3666" i="3" s="1"/>
  <c r="AB3666" i="3"/>
  <c r="W3666" i="3"/>
  <c r="T3666" i="3"/>
  <c r="V3666" i="3" s="1"/>
  <c r="AP3665" i="3"/>
  <c r="AD3665" i="3"/>
  <c r="AR3665" i="3" s="1"/>
  <c r="AB3665" i="3"/>
  <c r="W3665" i="3"/>
  <c r="T3665" i="3"/>
  <c r="V3665" i="3" s="1"/>
  <c r="AP3664" i="3"/>
  <c r="AD3664" i="3"/>
  <c r="AR3664" i="3" s="1"/>
  <c r="AB3664" i="3"/>
  <c r="W3664" i="3"/>
  <c r="T3664" i="3"/>
  <c r="V3664" i="3" s="1"/>
  <c r="AP3663" i="3"/>
  <c r="AD3663" i="3"/>
  <c r="AR3663" i="3" s="1"/>
  <c r="AB3663" i="3"/>
  <c r="W3663" i="3"/>
  <c r="T3663" i="3"/>
  <c r="V3663" i="3" s="1"/>
  <c r="AP3662" i="3"/>
  <c r="AD3662" i="3"/>
  <c r="AR3662" i="3" s="1"/>
  <c r="AB3662" i="3"/>
  <c r="W3662" i="3"/>
  <c r="T3662" i="3"/>
  <c r="V3662" i="3" s="1"/>
  <c r="AP3661" i="3"/>
  <c r="AD3661" i="3"/>
  <c r="AR3661" i="3" s="1"/>
  <c r="AB3661" i="3"/>
  <c r="W3661" i="3"/>
  <c r="T3661" i="3"/>
  <c r="V3661" i="3" s="1"/>
  <c r="AP3660" i="3"/>
  <c r="AD3660" i="3"/>
  <c r="AR3660" i="3" s="1"/>
  <c r="AB3660" i="3"/>
  <c r="W3660" i="3"/>
  <c r="T3660" i="3"/>
  <c r="V3660" i="3" s="1"/>
  <c r="AP3659" i="3"/>
  <c r="AD3659" i="3"/>
  <c r="AR3659" i="3" s="1"/>
  <c r="AB3659" i="3"/>
  <c r="W3659" i="3"/>
  <c r="T3659" i="3"/>
  <c r="V3659" i="3" s="1"/>
  <c r="AP3658" i="3"/>
  <c r="AD3658" i="3"/>
  <c r="AR3658" i="3" s="1"/>
  <c r="AB3658" i="3"/>
  <c r="W3658" i="3"/>
  <c r="T3658" i="3"/>
  <c r="V3658" i="3" s="1"/>
  <c r="AP3657" i="3"/>
  <c r="AD3657" i="3"/>
  <c r="AR3657" i="3" s="1"/>
  <c r="AB3657" i="3"/>
  <c r="W3657" i="3"/>
  <c r="T3657" i="3"/>
  <c r="V3657" i="3" s="1"/>
  <c r="AP3656" i="3"/>
  <c r="AD3656" i="3"/>
  <c r="AR3656" i="3" s="1"/>
  <c r="AB3656" i="3"/>
  <c r="W3656" i="3"/>
  <c r="T3656" i="3"/>
  <c r="V3656" i="3" s="1"/>
  <c r="AP3655" i="3"/>
  <c r="AD3655" i="3"/>
  <c r="AR3655" i="3" s="1"/>
  <c r="AB3655" i="3"/>
  <c r="W3655" i="3"/>
  <c r="T3655" i="3"/>
  <c r="V3655" i="3" s="1"/>
  <c r="AP3654" i="3"/>
  <c r="AD3654" i="3"/>
  <c r="AR3654" i="3" s="1"/>
  <c r="AB3654" i="3"/>
  <c r="W3654" i="3"/>
  <c r="T3654" i="3"/>
  <c r="V3654" i="3" s="1"/>
  <c r="AP3653" i="3"/>
  <c r="AD3653" i="3"/>
  <c r="AR3653" i="3" s="1"/>
  <c r="AB3653" i="3"/>
  <c r="W3653" i="3"/>
  <c r="T3653" i="3"/>
  <c r="V3653" i="3" s="1"/>
  <c r="AP3652" i="3"/>
  <c r="AD3652" i="3"/>
  <c r="AR3652" i="3" s="1"/>
  <c r="AB3652" i="3"/>
  <c r="W3652" i="3"/>
  <c r="T3652" i="3"/>
  <c r="V3652" i="3" s="1"/>
  <c r="AP3651" i="3"/>
  <c r="AD3651" i="3"/>
  <c r="AR3651" i="3" s="1"/>
  <c r="AB3651" i="3"/>
  <c r="W3651" i="3"/>
  <c r="T3651" i="3"/>
  <c r="V3651" i="3" s="1"/>
  <c r="AP3650" i="3"/>
  <c r="AD3650" i="3"/>
  <c r="AR3650" i="3" s="1"/>
  <c r="AB3650" i="3"/>
  <c r="W3650" i="3"/>
  <c r="T3650" i="3"/>
  <c r="V3650" i="3" s="1"/>
  <c r="AP3649" i="3"/>
  <c r="AD3649" i="3"/>
  <c r="AR3649" i="3" s="1"/>
  <c r="AB3649" i="3"/>
  <c r="W3649" i="3"/>
  <c r="T3649" i="3"/>
  <c r="V3649" i="3" s="1"/>
  <c r="AP3648" i="3"/>
  <c r="AD3648" i="3"/>
  <c r="AR3648" i="3" s="1"/>
  <c r="AB3648" i="3"/>
  <c r="W3648" i="3"/>
  <c r="T3648" i="3"/>
  <c r="V3648" i="3" s="1"/>
  <c r="AP3647" i="3"/>
  <c r="AD3647" i="3"/>
  <c r="AR3647" i="3" s="1"/>
  <c r="AB3647" i="3"/>
  <c r="W3647" i="3"/>
  <c r="T3647" i="3"/>
  <c r="V3647" i="3" s="1"/>
  <c r="AP3646" i="3"/>
  <c r="AD3646" i="3"/>
  <c r="AR3646" i="3" s="1"/>
  <c r="AB3646" i="3"/>
  <c r="W3646" i="3"/>
  <c r="T3646" i="3"/>
  <c r="V3646" i="3" s="1"/>
  <c r="AP3645" i="3"/>
  <c r="AD3645" i="3"/>
  <c r="AR3645" i="3" s="1"/>
  <c r="AB3645" i="3"/>
  <c r="W3645" i="3"/>
  <c r="T3645" i="3"/>
  <c r="V3645" i="3" s="1"/>
  <c r="AP3644" i="3"/>
  <c r="AD3644" i="3"/>
  <c r="AR3644" i="3" s="1"/>
  <c r="AB3644" i="3"/>
  <c r="W3644" i="3"/>
  <c r="T3644" i="3"/>
  <c r="V3644" i="3" s="1"/>
  <c r="AP3643" i="3"/>
  <c r="AD3643" i="3"/>
  <c r="AR3643" i="3" s="1"/>
  <c r="AB3643" i="3"/>
  <c r="W3643" i="3"/>
  <c r="T3643" i="3"/>
  <c r="V3643" i="3" s="1"/>
  <c r="AP3642" i="3"/>
  <c r="AD3642" i="3"/>
  <c r="AR3642" i="3" s="1"/>
  <c r="AB3642" i="3"/>
  <c r="W3642" i="3"/>
  <c r="T3642" i="3"/>
  <c r="V3642" i="3" s="1"/>
  <c r="AP3641" i="3"/>
  <c r="AD3641" i="3"/>
  <c r="AR3641" i="3" s="1"/>
  <c r="AB3641" i="3"/>
  <c r="W3641" i="3"/>
  <c r="T3641" i="3"/>
  <c r="V3641" i="3" s="1"/>
  <c r="AP3640" i="3"/>
  <c r="AD3640" i="3"/>
  <c r="AR3640" i="3" s="1"/>
  <c r="AB3640" i="3"/>
  <c r="W3640" i="3"/>
  <c r="T3640" i="3"/>
  <c r="V3640" i="3" s="1"/>
  <c r="AP3639" i="3"/>
  <c r="AD3639" i="3"/>
  <c r="AR3639" i="3" s="1"/>
  <c r="AB3639" i="3"/>
  <c r="W3639" i="3"/>
  <c r="T3639" i="3"/>
  <c r="V3639" i="3" s="1"/>
  <c r="AP3638" i="3"/>
  <c r="AD3638" i="3"/>
  <c r="AR3638" i="3" s="1"/>
  <c r="AB3638" i="3"/>
  <c r="W3638" i="3"/>
  <c r="T3638" i="3"/>
  <c r="V3638" i="3" s="1"/>
  <c r="AP3637" i="3"/>
  <c r="AD3637" i="3"/>
  <c r="AR3637" i="3" s="1"/>
  <c r="AB3637" i="3"/>
  <c r="W3637" i="3"/>
  <c r="T3637" i="3"/>
  <c r="V3637" i="3" s="1"/>
  <c r="AP3636" i="3"/>
  <c r="AD3636" i="3"/>
  <c r="AR3636" i="3" s="1"/>
  <c r="AB3636" i="3"/>
  <c r="W3636" i="3"/>
  <c r="T3636" i="3"/>
  <c r="V3636" i="3" s="1"/>
  <c r="AP3635" i="3"/>
  <c r="AD3635" i="3"/>
  <c r="AR3635" i="3" s="1"/>
  <c r="AB3635" i="3"/>
  <c r="W3635" i="3"/>
  <c r="T3635" i="3"/>
  <c r="V3635" i="3" s="1"/>
  <c r="AP3634" i="3"/>
  <c r="AD3634" i="3"/>
  <c r="AR3634" i="3" s="1"/>
  <c r="AB3634" i="3"/>
  <c r="W3634" i="3"/>
  <c r="T3634" i="3"/>
  <c r="V3634" i="3" s="1"/>
  <c r="AP3633" i="3"/>
  <c r="AD3633" i="3"/>
  <c r="AR3633" i="3" s="1"/>
  <c r="AB3633" i="3"/>
  <c r="W3633" i="3"/>
  <c r="T3633" i="3"/>
  <c r="V3633" i="3" s="1"/>
  <c r="AP3632" i="3"/>
  <c r="AD3632" i="3"/>
  <c r="AR3632" i="3" s="1"/>
  <c r="AB3632" i="3"/>
  <c r="W3632" i="3"/>
  <c r="T3632" i="3"/>
  <c r="V3632" i="3" s="1"/>
  <c r="AP3631" i="3"/>
  <c r="AD3631" i="3"/>
  <c r="AR3631" i="3" s="1"/>
  <c r="AB3631" i="3"/>
  <c r="W3631" i="3"/>
  <c r="T3631" i="3"/>
  <c r="V3631" i="3" s="1"/>
  <c r="AP3630" i="3"/>
  <c r="AD3630" i="3"/>
  <c r="AR3630" i="3" s="1"/>
  <c r="AB3630" i="3"/>
  <c r="W3630" i="3"/>
  <c r="T3630" i="3"/>
  <c r="V3630" i="3" s="1"/>
  <c r="AP3629" i="3"/>
  <c r="AD3629" i="3"/>
  <c r="AR3629" i="3" s="1"/>
  <c r="AB3629" i="3"/>
  <c r="W3629" i="3"/>
  <c r="T3629" i="3"/>
  <c r="V3629" i="3" s="1"/>
  <c r="AP3628" i="3"/>
  <c r="AD3628" i="3"/>
  <c r="AR3628" i="3" s="1"/>
  <c r="AB3628" i="3"/>
  <c r="W3628" i="3"/>
  <c r="T3628" i="3"/>
  <c r="V3628" i="3" s="1"/>
  <c r="AP3627" i="3"/>
  <c r="AD3627" i="3"/>
  <c r="AR3627" i="3" s="1"/>
  <c r="AB3627" i="3"/>
  <c r="W3627" i="3"/>
  <c r="T3627" i="3"/>
  <c r="V3627" i="3" s="1"/>
  <c r="AP3626" i="3"/>
  <c r="AD3626" i="3"/>
  <c r="AR3626" i="3" s="1"/>
  <c r="AB3626" i="3"/>
  <c r="W3626" i="3"/>
  <c r="T3626" i="3"/>
  <c r="V3626" i="3" s="1"/>
  <c r="AP3625" i="3"/>
  <c r="AD3625" i="3"/>
  <c r="AR3625" i="3" s="1"/>
  <c r="AB3625" i="3"/>
  <c r="W3625" i="3"/>
  <c r="T3625" i="3"/>
  <c r="V3625" i="3" s="1"/>
  <c r="AP3624" i="3"/>
  <c r="AD3624" i="3"/>
  <c r="AR3624" i="3" s="1"/>
  <c r="AB3624" i="3"/>
  <c r="W3624" i="3"/>
  <c r="T3624" i="3"/>
  <c r="V3624" i="3" s="1"/>
  <c r="AP3623" i="3"/>
  <c r="AD3623" i="3"/>
  <c r="AR3623" i="3" s="1"/>
  <c r="AB3623" i="3"/>
  <c r="W3623" i="3"/>
  <c r="T3623" i="3"/>
  <c r="V3623" i="3" s="1"/>
  <c r="AP3622" i="3"/>
  <c r="AD3622" i="3"/>
  <c r="AR3622" i="3" s="1"/>
  <c r="AB3622" i="3"/>
  <c r="W3622" i="3"/>
  <c r="T3622" i="3"/>
  <c r="V3622" i="3" s="1"/>
  <c r="AP3621" i="3"/>
  <c r="AD3621" i="3"/>
  <c r="AR3621" i="3" s="1"/>
  <c r="AB3621" i="3"/>
  <c r="W3621" i="3"/>
  <c r="T3621" i="3"/>
  <c r="V3621" i="3" s="1"/>
  <c r="AP3620" i="3"/>
  <c r="AD3620" i="3"/>
  <c r="AR3620" i="3" s="1"/>
  <c r="AB3620" i="3"/>
  <c r="W3620" i="3"/>
  <c r="T3620" i="3"/>
  <c r="V3620" i="3" s="1"/>
  <c r="AP3619" i="3"/>
  <c r="AD3619" i="3"/>
  <c r="AR3619" i="3" s="1"/>
  <c r="AB3619" i="3"/>
  <c r="W3619" i="3"/>
  <c r="T3619" i="3"/>
  <c r="V3619" i="3" s="1"/>
  <c r="AP3618" i="3"/>
  <c r="AD3618" i="3"/>
  <c r="AR3618" i="3" s="1"/>
  <c r="AB3618" i="3"/>
  <c r="W3618" i="3"/>
  <c r="T3618" i="3"/>
  <c r="V3618" i="3" s="1"/>
  <c r="AP3617" i="3"/>
  <c r="AD3617" i="3"/>
  <c r="AR3617" i="3" s="1"/>
  <c r="AB3617" i="3"/>
  <c r="W3617" i="3"/>
  <c r="T3617" i="3"/>
  <c r="V3617" i="3" s="1"/>
  <c r="AP3616" i="3"/>
  <c r="AD3616" i="3"/>
  <c r="AR3616" i="3" s="1"/>
  <c r="AB3616" i="3"/>
  <c r="W3616" i="3"/>
  <c r="T3616" i="3"/>
  <c r="V3616" i="3" s="1"/>
  <c r="AP3615" i="3"/>
  <c r="AD3615" i="3"/>
  <c r="AR3615" i="3" s="1"/>
  <c r="AB3615" i="3"/>
  <c r="W3615" i="3"/>
  <c r="T3615" i="3"/>
  <c r="V3615" i="3" s="1"/>
  <c r="AP3614" i="3"/>
  <c r="AD3614" i="3"/>
  <c r="AR3614" i="3" s="1"/>
  <c r="AB3614" i="3"/>
  <c r="W3614" i="3"/>
  <c r="T3614" i="3"/>
  <c r="V3614" i="3" s="1"/>
  <c r="AP3613" i="3"/>
  <c r="AD3613" i="3"/>
  <c r="AR3613" i="3" s="1"/>
  <c r="AB3613" i="3"/>
  <c r="W3613" i="3"/>
  <c r="T3613" i="3"/>
  <c r="V3613" i="3" s="1"/>
  <c r="AP3612" i="3"/>
  <c r="AD3612" i="3"/>
  <c r="AR3612" i="3" s="1"/>
  <c r="AB3612" i="3"/>
  <c r="W3612" i="3"/>
  <c r="T3612" i="3"/>
  <c r="V3612" i="3" s="1"/>
  <c r="AP3611" i="3"/>
  <c r="AD3611" i="3"/>
  <c r="AR3611" i="3" s="1"/>
  <c r="AB3611" i="3"/>
  <c r="W3611" i="3"/>
  <c r="T3611" i="3"/>
  <c r="V3611" i="3" s="1"/>
  <c r="AP3610" i="3"/>
  <c r="AD3610" i="3"/>
  <c r="AR3610" i="3" s="1"/>
  <c r="AB3610" i="3"/>
  <c r="W3610" i="3"/>
  <c r="T3610" i="3"/>
  <c r="V3610" i="3" s="1"/>
  <c r="AP3609" i="3"/>
  <c r="AD3609" i="3"/>
  <c r="AR3609" i="3" s="1"/>
  <c r="AB3609" i="3"/>
  <c r="W3609" i="3"/>
  <c r="T3609" i="3"/>
  <c r="V3609" i="3" s="1"/>
  <c r="AP3608" i="3"/>
  <c r="AD3608" i="3"/>
  <c r="AR3608" i="3" s="1"/>
  <c r="AB3608" i="3"/>
  <c r="W3608" i="3"/>
  <c r="T3608" i="3"/>
  <c r="V3608" i="3" s="1"/>
  <c r="AP3607" i="3"/>
  <c r="AD3607" i="3"/>
  <c r="AR3607" i="3" s="1"/>
  <c r="AB3607" i="3"/>
  <c r="W3607" i="3"/>
  <c r="T3607" i="3"/>
  <c r="V3607" i="3" s="1"/>
  <c r="AP3606" i="3"/>
  <c r="AD3606" i="3"/>
  <c r="AR3606" i="3" s="1"/>
  <c r="AB3606" i="3"/>
  <c r="W3606" i="3"/>
  <c r="T3606" i="3"/>
  <c r="V3606" i="3" s="1"/>
  <c r="AP3605" i="3"/>
  <c r="AD3605" i="3"/>
  <c r="AR3605" i="3" s="1"/>
  <c r="AB3605" i="3"/>
  <c r="W3605" i="3"/>
  <c r="T3605" i="3"/>
  <c r="V3605" i="3" s="1"/>
  <c r="AP3604" i="3"/>
  <c r="AD3604" i="3"/>
  <c r="AR3604" i="3" s="1"/>
  <c r="AB3604" i="3"/>
  <c r="W3604" i="3"/>
  <c r="T3604" i="3"/>
  <c r="V3604" i="3" s="1"/>
  <c r="AP3603" i="3"/>
  <c r="AD3603" i="3"/>
  <c r="AR3603" i="3" s="1"/>
  <c r="AB3603" i="3"/>
  <c r="W3603" i="3"/>
  <c r="T3603" i="3"/>
  <c r="V3603" i="3" s="1"/>
  <c r="AP3602" i="3"/>
  <c r="AD3602" i="3"/>
  <c r="AR3602" i="3" s="1"/>
  <c r="AB3602" i="3"/>
  <c r="W3602" i="3"/>
  <c r="T3602" i="3"/>
  <c r="V3602" i="3" s="1"/>
  <c r="AP3601" i="3"/>
  <c r="AD3601" i="3"/>
  <c r="AR3601" i="3" s="1"/>
  <c r="AB3601" i="3"/>
  <c r="W3601" i="3"/>
  <c r="T3601" i="3"/>
  <c r="V3601" i="3" s="1"/>
  <c r="AP3600" i="3"/>
  <c r="AD3600" i="3"/>
  <c r="AR3600" i="3" s="1"/>
  <c r="AB3600" i="3"/>
  <c r="W3600" i="3"/>
  <c r="T3600" i="3"/>
  <c r="V3600" i="3" s="1"/>
  <c r="AP3599" i="3"/>
  <c r="AD3599" i="3"/>
  <c r="AR3599" i="3" s="1"/>
  <c r="AB3599" i="3"/>
  <c r="W3599" i="3"/>
  <c r="T3599" i="3"/>
  <c r="V3599" i="3" s="1"/>
  <c r="AP3598" i="3"/>
  <c r="AD3598" i="3"/>
  <c r="AR3598" i="3" s="1"/>
  <c r="AB3598" i="3"/>
  <c r="W3598" i="3"/>
  <c r="T3598" i="3"/>
  <c r="V3598" i="3" s="1"/>
  <c r="AP3597" i="3"/>
  <c r="AD3597" i="3"/>
  <c r="AR3597" i="3" s="1"/>
  <c r="AB3597" i="3"/>
  <c r="W3597" i="3"/>
  <c r="T3597" i="3"/>
  <c r="V3597" i="3" s="1"/>
  <c r="AP3596" i="3"/>
  <c r="AD3596" i="3"/>
  <c r="AR3596" i="3" s="1"/>
  <c r="AB3596" i="3"/>
  <c r="W3596" i="3"/>
  <c r="T3596" i="3"/>
  <c r="V3596" i="3" s="1"/>
  <c r="AP3595" i="3"/>
  <c r="AD3595" i="3"/>
  <c r="AR3595" i="3" s="1"/>
  <c r="AB3595" i="3"/>
  <c r="W3595" i="3"/>
  <c r="T3595" i="3"/>
  <c r="V3595" i="3" s="1"/>
  <c r="AP3594" i="3"/>
  <c r="AD3594" i="3"/>
  <c r="AR3594" i="3" s="1"/>
  <c r="AB3594" i="3"/>
  <c r="W3594" i="3"/>
  <c r="T3594" i="3"/>
  <c r="V3594" i="3" s="1"/>
  <c r="AP3593" i="3"/>
  <c r="AD3593" i="3"/>
  <c r="AR3593" i="3" s="1"/>
  <c r="AB3593" i="3"/>
  <c r="W3593" i="3"/>
  <c r="T3593" i="3"/>
  <c r="V3593" i="3" s="1"/>
  <c r="AP3592" i="3"/>
  <c r="AD3592" i="3"/>
  <c r="AR3592" i="3" s="1"/>
  <c r="AB3592" i="3"/>
  <c r="W3592" i="3"/>
  <c r="T3592" i="3"/>
  <c r="V3592" i="3" s="1"/>
  <c r="AP3591" i="3"/>
  <c r="AD3591" i="3"/>
  <c r="AR3591" i="3" s="1"/>
  <c r="AB3591" i="3"/>
  <c r="W3591" i="3"/>
  <c r="T3591" i="3"/>
  <c r="V3591" i="3" s="1"/>
  <c r="AP3590" i="3"/>
  <c r="AD3590" i="3"/>
  <c r="AR3590" i="3" s="1"/>
  <c r="AB3590" i="3"/>
  <c r="W3590" i="3"/>
  <c r="T3590" i="3"/>
  <c r="V3590" i="3" s="1"/>
  <c r="AP3589" i="3"/>
  <c r="AD3589" i="3"/>
  <c r="AR3589" i="3" s="1"/>
  <c r="AB3589" i="3"/>
  <c r="W3589" i="3"/>
  <c r="T3589" i="3"/>
  <c r="V3589" i="3" s="1"/>
  <c r="AP3588" i="3"/>
  <c r="AD3588" i="3"/>
  <c r="AR3588" i="3" s="1"/>
  <c r="AB3588" i="3"/>
  <c r="W3588" i="3"/>
  <c r="T3588" i="3"/>
  <c r="V3588" i="3" s="1"/>
  <c r="AP3587" i="3"/>
  <c r="AD3587" i="3"/>
  <c r="AR3587" i="3" s="1"/>
  <c r="AB3587" i="3"/>
  <c r="W3587" i="3"/>
  <c r="T3587" i="3"/>
  <c r="V3587" i="3" s="1"/>
  <c r="AP3586" i="3"/>
  <c r="AD3586" i="3"/>
  <c r="AR3586" i="3" s="1"/>
  <c r="AB3586" i="3"/>
  <c r="W3586" i="3"/>
  <c r="T3586" i="3"/>
  <c r="V3586" i="3" s="1"/>
  <c r="AP3585" i="3"/>
  <c r="AD3585" i="3"/>
  <c r="AR3585" i="3" s="1"/>
  <c r="AB3585" i="3"/>
  <c r="W3585" i="3"/>
  <c r="T3585" i="3"/>
  <c r="V3585" i="3" s="1"/>
  <c r="AP3584" i="3"/>
  <c r="AD3584" i="3"/>
  <c r="AR3584" i="3" s="1"/>
  <c r="AB3584" i="3"/>
  <c r="W3584" i="3"/>
  <c r="T3584" i="3"/>
  <c r="V3584" i="3" s="1"/>
  <c r="AP3583" i="3"/>
  <c r="AD3583" i="3"/>
  <c r="AR3583" i="3" s="1"/>
  <c r="AB3583" i="3"/>
  <c r="W3583" i="3"/>
  <c r="T3583" i="3"/>
  <c r="V3583" i="3" s="1"/>
  <c r="AP3582" i="3"/>
  <c r="AD3582" i="3"/>
  <c r="AR3582" i="3" s="1"/>
  <c r="AB3582" i="3"/>
  <c r="W3582" i="3"/>
  <c r="T3582" i="3"/>
  <c r="V3582" i="3" s="1"/>
  <c r="AP3581" i="3"/>
  <c r="AD3581" i="3"/>
  <c r="AR3581" i="3" s="1"/>
  <c r="AB3581" i="3"/>
  <c r="W3581" i="3"/>
  <c r="T3581" i="3"/>
  <c r="V3581" i="3" s="1"/>
  <c r="AP3580" i="3"/>
  <c r="AD3580" i="3"/>
  <c r="AR3580" i="3" s="1"/>
  <c r="AB3580" i="3"/>
  <c r="W3580" i="3"/>
  <c r="T3580" i="3"/>
  <c r="V3580" i="3" s="1"/>
  <c r="AP3579" i="3"/>
  <c r="AD3579" i="3"/>
  <c r="AR3579" i="3" s="1"/>
  <c r="AB3579" i="3"/>
  <c r="W3579" i="3"/>
  <c r="T3579" i="3"/>
  <c r="V3579" i="3" s="1"/>
  <c r="AP3578" i="3"/>
  <c r="AD3578" i="3"/>
  <c r="AR3578" i="3" s="1"/>
  <c r="AB3578" i="3"/>
  <c r="W3578" i="3"/>
  <c r="T3578" i="3"/>
  <c r="V3578" i="3" s="1"/>
  <c r="AP3577" i="3"/>
  <c r="AD3577" i="3"/>
  <c r="AR3577" i="3" s="1"/>
  <c r="AB3577" i="3"/>
  <c r="W3577" i="3"/>
  <c r="T3577" i="3"/>
  <c r="V3577" i="3" s="1"/>
  <c r="AP3576" i="3"/>
  <c r="AD3576" i="3"/>
  <c r="AR3576" i="3" s="1"/>
  <c r="AB3576" i="3"/>
  <c r="W3576" i="3"/>
  <c r="T3576" i="3"/>
  <c r="V3576" i="3" s="1"/>
  <c r="AP3575" i="3"/>
  <c r="AD3575" i="3"/>
  <c r="AR3575" i="3" s="1"/>
  <c r="AB3575" i="3"/>
  <c r="W3575" i="3"/>
  <c r="T3575" i="3"/>
  <c r="V3575" i="3" s="1"/>
  <c r="AP3574" i="3"/>
  <c r="AD3574" i="3"/>
  <c r="AR3574" i="3" s="1"/>
  <c r="AB3574" i="3"/>
  <c r="W3574" i="3"/>
  <c r="T3574" i="3"/>
  <c r="V3574" i="3" s="1"/>
  <c r="AP3573" i="3"/>
  <c r="AD3573" i="3"/>
  <c r="AR3573" i="3" s="1"/>
  <c r="AB3573" i="3"/>
  <c r="W3573" i="3"/>
  <c r="T3573" i="3"/>
  <c r="V3573" i="3" s="1"/>
  <c r="AP3572" i="3"/>
  <c r="AD3572" i="3"/>
  <c r="AR3572" i="3" s="1"/>
  <c r="AB3572" i="3"/>
  <c r="W3572" i="3"/>
  <c r="T3572" i="3"/>
  <c r="V3572" i="3" s="1"/>
  <c r="AP3571" i="3"/>
  <c r="AD3571" i="3"/>
  <c r="AR3571" i="3" s="1"/>
  <c r="AB3571" i="3"/>
  <c r="W3571" i="3"/>
  <c r="T3571" i="3"/>
  <c r="V3571" i="3" s="1"/>
  <c r="AP3570" i="3"/>
  <c r="AD3570" i="3"/>
  <c r="AR3570" i="3" s="1"/>
  <c r="AB3570" i="3"/>
  <c r="W3570" i="3"/>
  <c r="T3570" i="3"/>
  <c r="V3570" i="3" s="1"/>
  <c r="AP3569" i="3"/>
  <c r="AD3569" i="3"/>
  <c r="AR3569" i="3" s="1"/>
  <c r="AB3569" i="3"/>
  <c r="W3569" i="3"/>
  <c r="T3569" i="3"/>
  <c r="V3569" i="3" s="1"/>
  <c r="AP3568" i="3"/>
  <c r="AD3568" i="3"/>
  <c r="AR3568" i="3" s="1"/>
  <c r="AB3568" i="3"/>
  <c r="W3568" i="3"/>
  <c r="T3568" i="3"/>
  <c r="V3568" i="3" s="1"/>
  <c r="AP3567" i="3"/>
  <c r="AD3567" i="3"/>
  <c r="AR3567" i="3" s="1"/>
  <c r="AB3567" i="3"/>
  <c r="W3567" i="3"/>
  <c r="T3567" i="3"/>
  <c r="V3567" i="3" s="1"/>
  <c r="AP3566" i="3"/>
  <c r="AD3566" i="3"/>
  <c r="AR3566" i="3" s="1"/>
  <c r="AB3566" i="3"/>
  <c r="W3566" i="3"/>
  <c r="T3566" i="3"/>
  <c r="V3566" i="3" s="1"/>
  <c r="AP3565" i="3"/>
  <c r="AD3565" i="3"/>
  <c r="AR3565" i="3" s="1"/>
  <c r="AB3565" i="3"/>
  <c r="W3565" i="3"/>
  <c r="T3565" i="3"/>
  <c r="V3565" i="3" s="1"/>
  <c r="AP3564" i="3"/>
  <c r="AD3564" i="3"/>
  <c r="AR3564" i="3" s="1"/>
  <c r="AB3564" i="3"/>
  <c r="W3564" i="3"/>
  <c r="T3564" i="3"/>
  <c r="V3564" i="3" s="1"/>
  <c r="AP3563" i="3"/>
  <c r="AD3563" i="3"/>
  <c r="AR3563" i="3" s="1"/>
  <c r="AB3563" i="3"/>
  <c r="W3563" i="3"/>
  <c r="T3563" i="3"/>
  <c r="V3563" i="3" s="1"/>
  <c r="AP3562" i="3"/>
  <c r="AD3562" i="3"/>
  <c r="AR3562" i="3" s="1"/>
  <c r="AB3562" i="3"/>
  <c r="W3562" i="3"/>
  <c r="T3562" i="3"/>
  <c r="V3562" i="3" s="1"/>
  <c r="AP3561" i="3"/>
  <c r="AD3561" i="3"/>
  <c r="AR3561" i="3" s="1"/>
  <c r="AB3561" i="3"/>
  <c r="W3561" i="3"/>
  <c r="T3561" i="3"/>
  <c r="V3561" i="3" s="1"/>
  <c r="AP3560" i="3"/>
  <c r="AD3560" i="3"/>
  <c r="AR3560" i="3" s="1"/>
  <c r="AB3560" i="3"/>
  <c r="W3560" i="3"/>
  <c r="T3560" i="3"/>
  <c r="V3560" i="3" s="1"/>
  <c r="AP3559" i="3"/>
  <c r="AD3559" i="3"/>
  <c r="AR3559" i="3" s="1"/>
  <c r="AB3559" i="3"/>
  <c r="W3559" i="3"/>
  <c r="T3559" i="3"/>
  <c r="V3559" i="3" s="1"/>
  <c r="AP3558" i="3"/>
  <c r="AD3558" i="3"/>
  <c r="AR3558" i="3" s="1"/>
  <c r="AB3558" i="3"/>
  <c r="W3558" i="3"/>
  <c r="T3558" i="3"/>
  <c r="V3558" i="3" s="1"/>
  <c r="AP3557" i="3"/>
  <c r="AD3557" i="3"/>
  <c r="AR3557" i="3" s="1"/>
  <c r="AB3557" i="3"/>
  <c r="W3557" i="3"/>
  <c r="T3557" i="3"/>
  <c r="V3557" i="3" s="1"/>
  <c r="AP3556" i="3"/>
  <c r="AD3556" i="3"/>
  <c r="AR3556" i="3" s="1"/>
  <c r="AB3556" i="3"/>
  <c r="W3556" i="3"/>
  <c r="T3556" i="3"/>
  <c r="V3556" i="3" s="1"/>
  <c r="AP3555" i="3"/>
  <c r="AD3555" i="3"/>
  <c r="AR3555" i="3" s="1"/>
  <c r="AB3555" i="3"/>
  <c r="W3555" i="3"/>
  <c r="T3555" i="3"/>
  <c r="V3555" i="3" s="1"/>
  <c r="AP3554" i="3"/>
  <c r="AD3554" i="3"/>
  <c r="AR3554" i="3" s="1"/>
  <c r="AB3554" i="3"/>
  <c r="W3554" i="3"/>
  <c r="T3554" i="3"/>
  <c r="V3554" i="3" s="1"/>
  <c r="AP3553" i="3"/>
  <c r="AD3553" i="3"/>
  <c r="AR3553" i="3" s="1"/>
  <c r="AB3553" i="3"/>
  <c r="W3553" i="3"/>
  <c r="T3553" i="3"/>
  <c r="V3553" i="3" s="1"/>
  <c r="AP3552" i="3"/>
  <c r="AD3552" i="3"/>
  <c r="AR3552" i="3" s="1"/>
  <c r="AB3552" i="3"/>
  <c r="W3552" i="3"/>
  <c r="T3552" i="3"/>
  <c r="V3552" i="3" s="1"/>
  <c r="AP3551" i="3"/>
  <c r="AD3551" i="3"/>
  <c r="AR3551" i="3" s="1"/>
  <c r="AB3551" i="3"/>
  <c r="W3551" i="3"/>
  <c r="T3551" i="3"/>
  <c r="V3551" i="3" s="1"/>
  <c r="AP3550" i="3"/>
  <c r="AD3550" i="3"/>
  <c r="AR3550" i="3" s="1"/>
  <c r="AB3550" i="3"/>
  <c r="W3550" i="3"/>
  <c r="T3550" i="3"/>
  <c r="V3550" i="3" s="1"/>
  <c r="AP3549" i="3"/>
  <c r="AD3549" i="3"/>
  <c r="AR3549" i="3" s="1"/>
  <c r="AB3549" i="3"/>
  <c r="W3549" i="3"/>
  <c r="T3549" i="3"/>
  <c r="V3549" i="3" s="1"/>
  <c r="AP3548" i="3"/>
  <c r="AD3548" i="3"/>
  <c r="AR3548" i="3" s="1"/>
  <c r="AB3548" i="3"/>
  <c r="W3548" i="3"/>
  <c r="T3548" i="3"/>
  <c r="V3548" i="3" s="1"/>
  <c r="AP3547" i="3"/>
  <c r="AD3547" i="3"/>
  <c r="AR3547" i="3" s="1"/>
  <c r="AB3547" i="3"/>
  <c r="W3547" i="3"/>
  <c r="T3547" i="3"/>
  <c r="V3547" i="3" s="1"/>
  <c r="AP3546" i="3"/>
  <c r="AD3546" i="3"/>
  <c r="AR3546" i="3" s="1"/>
  <c r="AB3546" i="3"/>
  <c r="W3546" i="3"/>
  <c r="T3546" i="3"/>
  <c r="V3546" i="3" s="1"/>
  <c r="AP3545" i="3"/>
  <c r="AD3545" i="3"/>
  <c r="AR3545" i="3" s="1"/>
  <c r="AB3545" i="3"/>
  <c r="W3545" i="3"/>
  <c r="T3545" i="3"/>
  <c r="V3545" i="3" s="1"/>
  <c r="AP3544" i="3"/>
  <c r="AD3544" i="3"/>
  <c r="AR3544" i="3" s="1"/>
  <c r="AB3544" i="3"/>
  <c r="W3544" i="3"/>
  <c r="T3544" i="3"/>
  <c r="V3544" i="3" s="1"/>
  <c r="AP3543" i="3"/>
  <c r="AD3543" i="3"/>
  <c r="AR3543" i="3" s="1"/>
  <c r="AB3543" i="3"/>
  <c r="W3543" i="3"/>
  <c r="T3543" i="3"/>
  <c r="V3543" i="3" s="1"/>
  <c r="AP3542" i="3"/>
  <c r="AD3542" i="3"/>
  <c r="AR3542" i="3" s="1"/>
  <c r="AB3542" i="3"/>
  <c r="W3542" i="3"/>
  <c r="T3542" i="3"/>
  <c r="V3542" i="3" s="1"/>
  <c r="AP3541" i="3"/>
  <c r="AD3541" i="3"/>
  <c r="AR3541" i="3" s="1"/>
  <c r="AB3541" i="3"/>
  <c r="W3541" i="3"/>
  <c r="T3541" i="3"/>
  <c r="V3541" i="3" s="1"/>
  <c r="AP3540" i="3"/>
  <c r="AD3540" i="3"/>
  <c r="AR3540" i="3" s="1"/>
  <c r="AB3540" i="3"/>
  <c r="W3540" i="3"/>
  <c r="T3540" i="3"/>
  <c r="V3540" i="3" s="1"/>
  <c r="AP3539" i="3"/>
  <c r="AD3539" i="3"/>
  <c r="AR3539" i="3" s="1"/>
  <c r="AB3539" i="3"/>
  <c r="W3539" i="3"/>
  <c r="T3539" i="3"/>
  <c r="V3539" i="3" s="1"/>
  <c r="AP3538" i="3"/>
  <c r="AD3538" i="3"/>
  <c r="AR3538" i="3" s="1"/>
  <c r="AB3538" i="3"/>
  <c r="W3538" i="3"/>
  <c r="T3538" i="3"/>
  <c r="V3538" i="3" s="1"/>
  <c r="AP3537" i="3"/>
  <c r="AD3537" i="3"/>
  <c r="AR3537" i="3" s="1"/>
  <c r="AB3537" i="3"/>
  <c r="W3537" i="3"/>
  <c r="T3537" i="3"/>
  <c r="V3537" i="3" s="1"/>
  <c r="AP3536" i="3"/>
  <c r="AD3536" i="3"/>
  <c r="AR3536" i="3" s="1"/>
  <c r="AB3536" i="3"/>
  <c r="W3536" i="3"/>
  <c r="T3536" i="3"/>
  <c r="V3536" i="3" s="1"/>
  <c r="AP3535" i="3"/>
  <c r="AD3535" i="3"/>
  <c r="AR3535" i="3" s="1"/>
  <c r="AB3535" i="3"/>
  <c r="W3535" i="3"/>
  <c r="T3535" i="3"/>
  <c r="V3535" i="3" s="1"/>
  <c r="AP3534" i="3"/>
  <c r="AD3534" i="3"/>
  <c r="AR3534" i="3" s="1"/>
  <c r="AB3534" i="3"/>
  <c r="W3534" i="3"/>
  <c r="T3534" i="3"/>
  <c r="V3534" i="3" s="1"/>
  <c r="AP3533" i="3"/>
  <c r="AD3533" i="3"/>
  <c r="AR3533" i="3" s="1"/>
  <c r="AB3533" i="3"/>
  <c r="W3533" i="3"/>
  <c r="T3533" i="3"/>
  <c r="V3533" i="3" s="1"/>
  <c r="AP3532" i="3"/>
  <c r="AD3532" i="3"/>
  <c r="AR3532" i="3" s="1"/>
  <c r="AB3532" i="3"/>
  <c r="W3532" i="3"/>
  <c r="T3532" i="3"/>
  <c r="V3532" i="3" s="1"/>
  <c r="AP3531" i="3"/>
  <c r="AD3531" i="3"/>
  <c r="AR3531" i="3" s="1"/>
  <c r="AB3531" i="3"/>
  <c r="W3531" i="3"/>
  <c r="T3531" i="3"/>
  <c r="V3531" i="3" s="1"/>
  <c r="AP3530" i="3"/>
  <c r="AD3530" i="3"/>
  <c r="AR3530" i="3" s="1"/>
  <c r="AB3530" i="3"/>
  <c r="W3530" i="3"/>
  <c r="T3530" i="3"/>
  <c r="V3530" i="3" s="1"/>
  <c r="AP3529" i="3"/>
  <c r="AD3529" i="3"/>
  <c r="AR3529" i="3" s="1"/>
  <c r="AB3529" i="3"/>
  <c r="W3529" i="3"/>
  <c r="T3529" i="3"/>
  <c r="V3529" i="3" s="1"/>
  <c r="AP3528" i="3"/>
  <c r="AD3528" i="3"/>
  <c r="AR3528" i="3" s="1"/>
  <c r="AB3528" i="3"/>
  <c r="W3528" i="3"/>
  <c r="T3528" i="3"/>
  <c r="V3528" i="3" s="1"/>
  <c r="AP3527" i="3"/>
  <c r="AD3527" i="3"/>
  <c r="AR3527" i="3" s="1"/>
  <c r="AB3527" i="3"/>
  <c r="W3527" i="3"/>
  <c r="T3527" i="3"/>
  <c r="V3527" i="3" s="1"/>
  <c r="AP3526" i="3"/>
  <c r="AD3526" i="3"/>
  <c r="AR3526" i="3" s="1"/>
  <c r="AB3526" i="3"/>
  <c r="W3526" i="3"/>
  <c r="T3526" i="3"/>
  <c r="V3526" i="3" s="1"/>
  <c r="AP3525" i="3"/>
  <c r="AD3525" i="3"/>
  <c r="AR3525" i="3" s="1"/>
  <c r="AB3525" i="3"/>
  <c r="W3525" i="3"/>
  <c r="T3525" i="3"/>
  <c r="V3525" i="3" s="1"/>
  <c r="AP3524" i="3"/>
  <c r="AD3524" i="3"/>
  <c r="AR3524" i="3" s="1"/>
  <c r="AB3524" i="3"/>
  <c r="W3524" i="3"/>
  <c r="T3524" i="3"/>
  <c r="V3524" i="3" s="1"/>
  <c r="AP3523" i="3"/>
  <c r="AD3523" i="3"/>
  <c r="AR3523" i="3" s="1"/>
  <c r="AB3523" i="3"/>
  <c r="W3523" i="3"/>
  <c r="T3523" i="3"/>
  <c r="V3523" i="3" s="1"/>
  <c r="AP3522" i="3"/>
  <c r="AD3522" i="3"/>
  <c r="AR3522" i="3" s="1"/>
  <c r="AB3522" i="3"/>
  <c r="W3522" i="3"/>
  <c r="T3522" i="3"/>
  <c r="V3522" i="3" s="1"/>
  <c r="AP3521" i="3"/>
  <c r="AD3521" i="3"/>
  <c r="AR3521" i="3" s="1"/>
  <c r="AB3521" i="3"/>
  <c r="W3521" i="3"/>
  <c r="T3521" i="3"/>
  <c r="V3521" i="3" s="1"/>
  <c r="AP3520" i="3"/>
  <c r="AD3520" i="3"/>
  <c r="AR3520" i="3" s="1"/>
  <c r="AB3520" i="3"/>
  <c r="W3520" i="3"/>
  <c r="T3520" i="3"/>
  <c r="V3520" i="3" s="1"/>
  <c r="AP3519" i="3"/>
  <c r="AD3519" i="3"/>
  <c r="AR3519" i="3" s="1"/>
  <c r="AB3519" i="3"/>
  <c r="W3519" i="3"/>
  <c r="T3519" i="3"/>
  <c r="V3519" i="3" s="1"/>
  <c r="AP3518" i="3"/>
  <c r="AD3518" i="3"/>
  <c r="AR3518" i="3" s="1"/>
  <c r="AB3518" i="3"/>
  <c r="W3518" i="3"/>
  <c r="T3518" i="3"/>
  <c r="V3518" i="3" s="1"/>
  <c r="AP3517" i="3"/>
  <c r="AD3517" i="3"/>
  <c r="AR3517" i="3" s="1"/>
  <c r="AB3517" i="3"/>
  <c r="W3517" i="3"/>
  <c r="T3517" i="3"/>
  <c r="V3517" i="3" s="1"/>
  <c r="AP3516" i="3"/>
  <c r="AD3516" i="3"/>
  <c r="AR3516" i="3" s="1"/>
  <c r="AB3516" i="3"/>
  <c r="W3516" i="3"/>
  <c r="T3516" i="3"/>
  <c r="V3516" i="3" s="1"/>
  <c r="AP3515" i="3"/>
  <c r="AD3515" i="3"/>
  <c r="AR3515" i="3" s="1"/>
  <c r="AB3515" i="3"/>
  <c r="W3515" i="3"/>
  <c r="T3515" i="3"/>
  <c r="V3515" i="3" s="1"/>
  <c r="AP3514" i="3"/>
  <c r="AD3514" i="3"/>
  <c r="AR3514" i="3" s="1"/>
  <c r="AB3514" i="3"/>
  <c r="W3514" i="3"/>
  <c r="T3514" i="3"/>
  <c r="V3514" i="3" s="1"/>
  <c r="AP3513" i="3"/>
  <c r="AD3513" i="3"/>
  <c r="AR3513" i="3" s="1"/>
  <c r="AB3513" i="3"/>
  <c r="W3513" i="3"/>
  <c r="T3513" i="3"/>
  <c r="V3513" i="3" s="1"/>
  <c r="AP3512" i="3"/>
  <c r="AD3512" i="3"/>
  <c r="AR3512" i="3" s="1"/>
  <c r="AB3512" i="3"/>
  <c r="W3512" i="3"/>
  <c r="T3512" i="3"/>
  <c r="V3512" i="3" s="1"/>
  <c r="AP3511" i="3"/>
  <c r="AD3511" i="3"/>
  <c r="AR3511" i="3" s="1"/>
  <c r="AB3511" i="3"/>
  <c r="W3511" i="3"/>
  <c r="T3511" i="3"/>
  <c r="V3511" i="3" s="1"/>
  <c r="AP3510" i="3"/>
  <c r="AD3510" i="3"/>
  <c r="AR3510" i="3" s="1"/>
  <c r="AB3510" i="3"/>
  <c r="W3510" i="3"/>
  <c r="T3510" i="3"/>
  <c r="V3510" i="3" s="1"/>
  <c r="AP3509" i="3"/>
  <c r="AD3509" i="3"/>
  <c r="AR3509" i="3" s="1"/>
  <c r="AB3509" i="3"/>
  <c r="W3509" i="3"/>
  <c r="T3509" i="3"/>
  <c r="V3509" i="3" s="1"/>
  <c r="AP3508" i="3"/>
  <c r="AD3508" i="3"/>
  <c r="AR3508" i="3" s="1"/>
  <c r="AB3508" i="3"/>
  <c r="W3508" i="3"/>
  <c r="T3508" i="3"/>
  <c r="V3508" i="3" s="1"/>
  <c r="AP3507" i="3"/>
  <c r="AD3507" i="3"/>
  <c r="AR3507" i="3" s="1"/>
  <c r="AB3507" i="3"/>
  <c r="W3507" i="3"/>
  <c r="T3507" i="3"/>
  <c r="V3507" i="3" s="1"/>
  <c r="AP3506" i="3"/>
  <c r="AD3506" i="3"/>
  <c r="AR3506" i="3" s="1"/>
  <c r="AB3506" i="3"/>
  <c r="W3506" i="3"/>
  <c r="T3506" i="3"/>
  <c r="V3506" i="3" s="1"/>
  <c r="AP3505" i="3"/>
  <c r="AD3505" i="3"/>
  <c r="AR3505" i="3" s="1"/>
  <c r="AB3505" i="3"/>
  <c r="W3505" i="3"/>
  <c r="T3505" i="3"/>
  <c r="V3505" i="3" s="1"/>
  <c r="AP3504" i="3"/>
  <c r="AD3504" i="3"/>
  <c r="AR3504" i="3" s="1"/>
  <c r="AB3504" i="3"/>
  <c r="W3504" i="3"/>
  <c r="T3504" i="3"/>
  <c r="V3504" i="3" s="1"/>
  <c r="AP3503" i="3"/>
  <c r="AD3503" i="3"/>
  <c r="AR3503" i="3" s="1"/>
  <c r="AB3503" i="3"/>
  <c r="W3503" i="3"/>
  <c r="T3503" i="3"/>
  <c r="V3503" i="3" s="1"/>
  <c r="AP3502" i="3"/>
  <c r="AD3502" i="3"/>
  <c r="AR3502" i="3" s="1"/>
  <c r="AB3502" i="3"/>
  <c r="W3502" i="3"/>
  <c r="T3502" i="3"/>
  <c r="V3502" i="3" s="1"/>
  <c r="AP3501" i="3"/>
  <c r="AD3501" i="3"/>
  <c r="AR3501" i="3" s="1"/>
  <c r="AB3501" i="3"/>
  <c r="W3501" i="3"/>
  <c r="T3501" i="3"/>
  <c r="V3501" i="3" s="1"/>
  <c r="AP3500" i="3"/>
  <c r="AD3500" i="3"/>
  <c r="AR3500" i="3" s="1"/>
  <c r="AB3500" i="3"/>
  <c r="W3500" i="3"/>
  <c r="T3500" i="3"/>
  <c r="V3500" i="3" s="1"/>
  <c r="AP3499" i="3"/>
  <c r="AD3499" i="3"/>
  <c r="AR3499" i="3" s="1"/>
  <c r="AB3499" i="3"/>
  <c r="W3499" i="3"/>
  <c r="T3499" i="3"/>
  <c r="V3499" i="3" s="1"/>
  <c r="AP3498" i="3"/>
  <c r="AD3498" i="3"/>
  <c r="AR3498" i="3" s="1"/>
  <c r="AB3498" i="3"/>
  <c r="W3498" i="3"/>
  <c r="T3498" i="3"/>
  <c r="V3498" i="3" s="1"/>
  <c r="AP3497" i="3"/>
  <c r="AD3497" i="3"/>
  <c r="AR3497" i="3" s="1"/>
  <c r="AB3497" i="3"/>
  <c r="W3497" i="3"/>
  <c r="T3497" i="3"/>
  <c r="V3497" i="3" s="1"/>
  <c r="AP3496" i="3"/>
  <c r="AD3496" i="3"/>
  <c r="AR3496" i="3" s="1"/>
  <c r="AB3496" i="3"/>
  <c r="W3496" i="3"/>
  <c r="T3496" i="3"/>
  <c r="V3496" i="3" s="1"/>
  <c r="AP3495" i="3"/>
  <c r="AD3495" i="3"/>
  <c r="AR3495" i="3" s="1"/>
  <c r="AB3495" i="3"/>
  <c r="W3495" i="3"/>
  <c r="T3495" i="3"/>
  <c r="V3495" i="3" s="1"/>
  <c r="AP3494" i="3"/>
  <c r="AD3494" i="3"/>
  <c r="AR3494" i="3" s="1"/>
  <c r="AB3494" i="3"/>
  <c r="W3494" i="3"/>
  <c r="T3494" i="3"/>
  <c r="V3494" i="3" s="1"/>
  <c r="AP3493" i="3"/>
  <c r="AD3493" i="3"/>
  <c r="AR3493" i="3" s="1"/>
  <c r="AB3493" i="3"/>
  <c r="W3493" i="3"/>
  <c r="T3493" i="3"/>
  <c r="V3493" i="3" s="1"/>
  <c r="AP3492" i="3"/>
  <c r="AD3492" i="3"/>
  <c r="AR3492" i="3" s="1"/>
  <c r="AB3492" i="3"/>
  <c r="W3492" i="3"/>
  <c r="T3492" i="3"/>
  <c r="V3492" i="3" s="1"/>
  <c r="AP3491" i="3"/>
  <c r="AD3491" i="3"/>
  <c r="AR3491" i="3" s="1"/>
  <c r="AB3491" i="3"/>
  <c r="W3491" i="3"/>
  <c r="T3491" i="3"/>
  <c r="V3491" i="3" s="1"/>
  <c r="AP3490" i="3"/>
  <c r="AD3490" i="3"/>
  <c r="AR3490" i="3" s="1"/>
  <c r="AB3490" i="3"/>
  <c r="W3490" i="3"/>
  <c r="T3490" i="3"/>
  <c r="V3490" i="3" s="1"/>
  <c r="AP3489" i="3"/>
  <c r="AD3489" i="3"/>
  <c r="AR3489" i="3" s="1"/>
  <c r="AB3489" i="3"/>
  <c r="W3489" i="3"/>
  <c r="T3489" i="3"/>
  <c r="V3489" i="3" s="1"/>
  <c r="AP3488" i="3"/>
  <c r="AD3488" i="3"/>
  <c r="AR3488" i="3" s="1"/>
  <c r="AB3488" i="3"/>
  <c r="W3488" i="3"/>
  <c r="T3488" i="3"/>
  <c r="V3488" i="3" s="1"/>
  <c r="AP3487" i="3"/>
  <c r="AD3487" i="3"/>
  <c r="AR3487" i="3" s="1"/>
  <c r="AB3487" i="3"/>
  <c r="W3487" i="3"/>
  <c r="T3487" i="3"/>
  <c r="V3487" i="3" s="1"/>
  <c r="AP3486" i="3"/>
  <c r="AD3486" i="3"/>
  <c r="AR3486" i="3" s="1"/>
  <c r="AB3486" i="3"/>
  <c r="W3486" i="3"/>
  <c r="T3486" i="3"/>
  <c r="V3486" i="3" s="1"/>
  <c r="AP3485" i="3"/>
  <c r="AD3485" i="3"/>
  <c r="AR3485" i="3" s="1"/>
  <c r="AB3485" i="3"/>
  <c r="W3485" i="3"/>
  <c r="T3485" i="3"/>
  <c r="V3485" i="3" s="1"/>
  <c r="AP3484" i="3"/>
  <c r="AD3484" i="3"/>
  <c r="AR3484" i="3" s="1"/>
  <c r="AB3484" i="3"/>
  <c r="W3484" i="3"/>
  <c r="T3484" i="3"/>
  <c r="V3484" i="3" s="1"/>
  <c r="AP3483" i="3"/>
  <c r="AD3483" i="3"/>
  <c r="AR3483" i="3" s="1"/>
  <c r="AB3483" i="3"/>
  <c r="W3483" i="3"/>
  <c r="T3483" i="3"/>
  <c r="V3483" i="3" s="1"/>
  <c r="AP3482" i="3"/>
  <c r="AD3482" i="3"/>
  <c r="AR3482" i="3" s="1"/>
  <c r="AB3482" i="3"/>
  <c r="W3482" i="3"/>
  <c r="T3482" i="3"/>
  <c r="V3482" i="3" s="1"/>
  <c r="AP3481" i="3"/>
  <c r="AD3481" i="3"/>
  <c r="AR3481" i="3" s="1"/>
  <c r="AB3481" i="3"/>
  <c r="W3481" i="3"/>
  <c r="T3481" i="3"/>
  <c r="V3481" i="3" s="1"/>
  <c r="AP3480" i="3"/>
  <c r="AD3480" i="3"/>
  <c r="AR3480" i="3" s="1"/>
  <c r="AB3480" i="3"/>
  <c r="W3480" i="3"/>
  <c r="T3480" i="3"/>
  <c r="V3480" i="3" s="1"/>
  <c r="AP3479" i="3"/>
  <c r="AD3479" i="3"/>
  <c r="AR3479" i="3" s="1"/>
  <c r="AB3479" i="3"/>
  <c r="W3479" i="3"/>
  <c r="T3479" i="3"/>
  <c r="V3479" i="3" s="1"/>
  <c r="AP3478" i="3"/>
  <c r="AD3478" i="3"/>
  <c r="AR3478" i="3" s="1"/>
  <c r="AB3478" i="3"/>
  <c r="W3478" i="3"/>
  <c r="T3478" i="3"/>
  <c r="V3478" i="3" s="1"/>
  <c r="AP3477" i="3"/>
  <c r="AD3477" i="3"/>
  <c r="AR3477" i="3" s="1"/>
  <c r="AB3477" i="3"/>
  <c r="W3477" i="3"/>
  <c r="T3477" i="3"/>
  <c r="V3477" i="3" s="1"/>
  <c r="AP3476" i="3"/>
  <c r="AD3476" i="3"/>
  <c r="AR3476" i="3" s="1"/>
  <c r="AB3476" i="3"/>
  <c r="W3476" i="3"/>
  <c r="T3476" i="3"/>
  <c r="V3476" i="3" s="1"/>
  <c r="AP3475" i="3"/>
  <c r="AD3475" i="3"/>
  <c r="AR3475" i="3" s="1"/>
  <c r="AB3475" i="3"/>
  <c r="W3475" i="3"/>
  <c r="T3475" i="3"/>
  <c r="V3475" i="3" s="1"/>
  <c r="AP3474" i="3"/>
  <c r="AD3474" i="3"/>
  <c r="AR3474" i="3" s="1"/>
  <c r="AB3474" i="3"/>
  <c r="W3474" i="3"/>
  <c r="T3474" i="3"/>
  <c r="V3474" i="3" s="1"/>
  <c r="AP3473" i="3"/>
  <c r="AD3473" i="3"/>
  <c r="AR3473" i="3" s="1"/>
  <c r="AB3473" i="3"/>
  <c r="W3473" i="3"/>
  <c r="T3473" i="3"/>
  <c r="V3473" i="3" s="1"/>
  <c r="AP3472" i="3"/>
  <c r="AD3472" i="3"/>
  <c r="AR3472" i="3" s="1"/>
  <c r="AB3472" i="3"/>
  <c r="W3472" i="3"/>
  <c r="T3472" i="3"/>
  <c r="V3472" i="3" s="1"/>
  <c r="AP3471" i="3"/>
  <c r="AD3471" i="3"/>
  <c r="AR3471" i="3" s="1"/>
  <c r="AB3471" i="3"/>
  <c r="W3471" i="3"/>
  <c r="T3471" i="3"/>
  <c r="V3471" i="3" s="1"/>
  <c r="AP3470" i="3"/>
  <c r="AD3470" i="3"/>
  <c r="AR3470" i="3" s="1"/>
  <c r="AB3470" i="3"/>
  <c r="W3470" i="3"/>
  <c r="T3470" i="3"/>
  <c r="V3470" i="3" s="1"/>
  <c r="AP3469" i="3"/>
  <c r="AD3469" i="3"/>
  <c r="AR3469" i="3" s="1"/>
  <c r="AB3469" i="3"/>
  <c r="W3469" i="3"/>
  <c r="T3469" i="3"/>
  <c r="V3469" i="3" s="1"/>
  <c r="AP3468" i="3"/>
  <c r="AD3468" i="3"/>
  <c r="AR3468" i="3" s="1"/>
  <c r="AB3468" i="3"/>
  <c r="W3468" i="3"/>
  <c r="T3468" i="3"/>
  <c r="V3468" i="3" s="1"/>
  <c r="AP3467" i="3"/>
  <c r="AD3467" i="3"/>
  <c r="AR3467" i="3" s="1"/>
  <c r="AB3467" i="3"/>
  <c r="W3467" i="3"/>
  <c r="T3467" i="3"/>
  <c r="V3467" i="3" s="1"/>
  <c r="AP3466" i="3"/>
  <c r="AD3466" i="3"/>
  <c r="AR3466" i="3" s="1"/>
  <c r="AB3466" i="3"/>
  <c r="W3466" i="3"/>
  <c r="T3466" i="3"/>
  <c r="V3466" i="3" s="1"/>
  <c r="AP3465" i="3"/>
  <c r="AD3465" i="3"/>
  <c r="AR3465" i="3" s="1"/>
  <c r="AB3465" i="3"/>
  <c r="W3465" i="3"/>
  <c r="T3465" i="3"/>
  <c r="V3465" i="3" s="1"/>
  <c r="AP3464" i="3"/>
  <c r="AD3464" i="3"/>
  <c r="AR3464" i="3" s="1"/>
  <c r="AB3464" i="3"/>
  <c r="W3464" i="3"/>
  <c r="T3464" i="3"/>
  <c r="V3464" i="3" s="1"/>
  <c r="AP3463" i="3"/>
  <c r="AD3463" i="3"/>
  <c r="AR3463" i="3" s="1"/>
  <c r="AB3463" i="3"/>
  <c r="W3463" i="3"/>
  <c r="T3463" i="3"/>
  <c r="V3463" i="3" s="1"/>
  <c r="AP3462" i="3"/>
  <c r="AD3462" i="3"/>
  <c r="AR3462" i="3" s="1"/>
  <c r="AB3462" i="3"/>
  <c r="W3462" i="3"/>
  <c r="T3462" i="3"/>
  <c r="V3462" i="3" s="1"/>
  <c r="AP3461" i="3"/>
  <c r="AD3461" i="3"/>
  <c r="AR3461" i="3" s="1"/>
  <c r="AB3461" i="3"/>
  <c r="W3461" i="3"/>
  <c r="T3461" i="3"/>
  <c r="V3461" i="3" s="1"/>
  <c r="AP3460" i="3"/>
  <c r="AD3460" i="3"/>
  <c r="AR3460" i="3" s="1"/>
  <c r="AB3460" i="3"/>
  <c r="W3460" i="3"/>
  <c r="T3460" i="3"/>
  <c r="V3460" i="3" s="1"/>
  <c r="AP3459" i="3"/>
  <c r="AD3459" i="3"/>
  <c r="AR3459" i="3" s="1"/>
  <c r="AB3459" i="3"/>
  <c r="W3459" i="3"/>
  <c r="T3459" i="3"/>
  <c r="V3459" i="3" s="1"/>
  <c r="AP3458" i="3"/>
  <c r="AD3458" i="3"/>
  <c r="AR3458" i="3" s="1"/>
  <c r="AB3458" i="3"/>
  <c r="W3458" i="3"/>
  <c r="T3458" i="3"/>
  <c r="V3458" i="3" s="1"/>
  <c r="AP3457" i="3"/>
  <c r="AD3457" i="3"/>
  <c r="AR3457" i="3" s="1"/>
  <c r="AB3457" i="3"/>
  <c r="W3457" i="3"/>
  <c r="T3457" i="3"/>
  <c r="V3457" i="3" s="1"/>
  <c r="AP3456" i="3"/>
  <c r="AD3456" i="3"/>
  <c r="AR3456" i="3" s="1"/>
  <c r="AB3456" i="3"/>
  <c r="W3456" i="3"/>
  <c r="T3456" i="3"/>
  <c r="V3456" i="3" s="1"/>
  <c r="AP3455" i="3"/>
  <c r="AD3455" i="3"/>
  <c r="AR3455" i="3" s="1"/>
  <c r="AB3455" i="3"/>
  <c r="W3455" i="3"/>
  <c r="T3455" i="3"/>
  <c r="V3455" i="3" s="1"/>
  <c r="AP3454" i="3"/>
  <c r="AD3454" i="3"/>
  <c r="AR3454" i="3" s="1"/>
  <c r="AB3454" i="3"/>
  <c r="W3454" i="3"/>
  <c r="T3454" i="3"/>
  <c r="V3454" i="3" s="1"/>
  <c r="AP3453" i="3"/>
  <c r="AD3453" i="3"/>
  <c r="AR3453" i="3" s="1"/>
  <c r="AB3453" i="3"/>
  <c r="W3453" i="3"/>
  <c r="T3453" i="3"/>
  <c r="V3453" i="3" s="1"/>
  <c r="AP3452" i="3"/>
  <c r="AD3452" i="3"/>
  <c r="AR3452" i="3" s="1"/>
  <c r="AB3452" i="3"/>
  <c r="W3452" i="3"/>
  <c r="T3452" i="3"/>
  <c r="V3452" i="3" s="1"/>
  <c r="AP3451" i="3"/>
  <c r="AD3451" i="3"/>
  <c r="AR3451" i="3" s="1"/>
  <c r="AB3451" i="3"/>
  <c r="W3451" i="3"/>
  <c r="T3451" i="3"/>
  <c r="V3451" i="3" s="1"/>
  <c r="AP3450" i="3"/>
  <c r="AD3450" i="3"/>
  <c r="AR3450" i="3" s="1"/>
  <c r="AB3450" i="3"/>
  <c r="W3450" i="3"/>
  <c r="T3450" i="3"/>
  <c r="V3450" i="3" s="1"/>
  <c r="AP3449" i="3"/>
  <c r="AD3449" i="3"/>
  <c r="AR3449" i="3" s="1"/>
  <c r="AB3449" i="3"/>
  <c r="W3449" i="3"/>
  <c r="T3449" i="3"/>
  <c r="V3449" i="3" s="1"/>
  <c r="AP3448" i="3"/>
  <c r="AD3448" i="3"/>
  <c r="AR3448" i="3" s="1"/>
  <c r="AB3448" i="3"/>
  <c r="W3448" i="3"/>
  <c r="T3448" i="3"/>
  <c r="V3448" i="3" s="1"/>
  <c r="AP3447" i="3"/>
  <c r="AD3447" i="3"/>
  <c r="AR3447" i="3" s="1"/>
  <c r="AB3447" i="3"/>
  <c r="W3447" i="3"/>
  <c r="T3447" i="3"/>
  <c r="V3447" i="3" s="1"/>
  <c r="AP3446" i="3"/>
  <c r="AD3446" i="3"/>
  <c r="AR3446" i="3" s="1"/>
  <c r="AB3446" i="3"/>
  <c r="W3446" i="3"/>
  <c r="T3446" i="3"/>
  <c r="V3446" i="3" s="1"/>
  <c r="AP3445" i="3"/>
  <c r="AD3445" i="3"/>
  <c r="AR3445" i="3" s="1"/>
  <c r="AB3445" i="3"/>
  <c r="W3445" i="3"/>
  <c r="T3445" i="3"/>
  <c r="V3445" i="3" s="1"/>
  <c r="AP3444" i="3"/>
  <c r="AD3444" i="3"/>
  <c r="AR3444" i="3" s="1"/>
  <c r="AB3444" i="3"/>
  <c r="W3444" i="3"/>
  <c r="T3444" i="3"/>
  <c r="V3444" i="3" s="1"/>
  <c r="AP3443" i="3"/>
  <c r="AD3443" i="3"/>
  <c r="AR3443" i="3" s="1"/>
  <c r="AB3443" i="3"/>
  <c r="W3443" i="3"/>
  <c r="T3443" i="3"/>
  <c r="V3443" i="3" s="1"/>
  <c r="AP3442" i="3"/>
  <c r="AD3442" i="3"/>
  <c r="AR3442" i="3" s="1"/>
  <c r="AB3442" i="3"/>
  <c r="W3442" i="3"/>
  <c r="T3442" i="3"/>
  <c r="V3442" i="3" s="1"/>
  <c r="AP3441" i="3"/>
  <c r="AD3441" i="3"/>
  <c r="AR3441" i="3" s="1"/>
  <c r="AB3441" i="3"/>
  <c r="W3441" i="3"/>
  <c r="T3441" i="3"/>
  <c r="V3441" i="3" s="1"/>
  <c r="AP3440" i="3"/>
  <c r="AD3440" i="3"/>
  <c r="AR3440" i="3" s="1"/>
  <c r="AB3440" i="3"/>
  <c r="W3440" i="3"/>
  <c r="T3440" i="3"/>
  <c r="V3440" i="3" s="1"/>
  <c r="AP3439" i="3"/>
  <c r="AD3439" i="3"/>
  <c r="AR3439" i="3" s="1"/>
  <c r="AB3439" i="3"/>
  <c r="W3439" i="3"/>
  <c r="T3439" i="3"/>
  <c r="V3439" i="3" s="1"/>
  <c r="AP3438" i="3"/>
  <c r="AD3438" i="3"/>
  <c r="AR3438" i="3" s="1"/>
  <c r="AB3438" i="3"/>
  <c r="W3438" i="3"/>
  <c r="T3438" i="3"/>
  <c r="V3438" i="3" s="1"/>
  <c r="AP3437" i="3"/>
  <c r="AD3437" i="3"/>
  <c r="AR3437" i="3" s="1"/>
  <c r="AB3437" i="3"/>
  <c r="W3437" i="3"/>
  <c r="T3437" i="3"/>
  <c r="V3437" i="3" s="1"/>
  <c r="AP3436" i="3"/>
  <c r="AD3436" i="3"/>
  <c r="AR3436" i="3" s="1"/>
  <c r="AB3436" i="3"/>
  <c r="W3436" i="3"/>
  <c r="T3436" i="3"/>
  <c r="V3436" i="3" s="1"/>
  <c r="AP3435" i="3"/>
  <c r="AD3435" i="3"/>
  <c r="AR3435" i="3" s="1"/>
  <c r="AB3435" i="3"/>
  <c r="W3435" i="3"/>
  <c r="T3435" i="3"/>
  <c r="V3435" i="3" s="1"/>
  <c r="AP3434" i="3"/>
  <c r="AD3434" i="3"/>
  <c r="AR3434" i="3" s="1"/>
  <c r="AB3434" i="3"/>
  <c r="W3434" i="3"/>
  <c r="T3434" i="3"/>
  <c r="V3434" i="3" s="1"/>
  <c r="AP3433" i="3"/>
  <c r="AD3433" i="3"/>
  <c r="AR3433" i="3" s="1"/>
  <c r="AB3433" i="3"/>
  <c r="W3433" i="3"/>
  <c r="T3433" i="3"/>
  <c r="V3433" i="3" s="1"/>
  <c r="AP3432" i="3"/>
  <c r="AD3432" i="3"/>
  <c r="AR3432" i="3" s="1"/>
  <c r="AB3432" i="3"/>
  <c r="W3432" i="3"/>
  <c r="T3432" i="3"/>
  <c r="V3432" i="3" s="1"/>
  <c r="AP3431" i="3"/>
  <c r="AD3431" i="3"/>
  <c r="AR3431" i="3" s="1"/>
  <c r="AB3431" i="3"/>
  <c r="W3431" i="3"/>
  <c r="T3431" i="3"/>
  <c r="V3431" i="3" s="1"/>
  <c r="AP3430" i="3"/>
  <c r="AD3430" i="3"/>
  <c r="AR3430" i="3" s="1"/>
  <c r="AB3430" i="3"/>
  <c r="W3430" i="3"/>
  <c r="T3430" i="3"/>
  <c r="V3430" i="3" s="1"/>
  <c r="AP3429" i="3"/>
  <c r="AD3429" i="3"/>
  <c r="AR3429" i="3" s="1"/>
  <c r="AB3429" i="3"/>
  <c r="W3429" i="3"/>
  <c r="T3429" i="3"/>
  <c r="V3429" i="3" s="1"/>
  <c r="AP3428" i="3"/>
  <c r="AD3428" i="3"/>
  <c r="AR3428" i="3" s="1"/>
  <c r="AB3428" i="3"/>
  <c r="W3428" i="3"/>
  <c r="T3428" i="3"/>
  <c r="V3428" i="3" s="1"/>
  <c r="AP3427" i="3"/>
  <c r="AD3427" i="3"/>
  <c r="AR3427" i="3" s="1"/>
  <c r="AB3427" i="3"/>
  <c r="W3427" i="3"/>
  <c r="T3427" i="3"/>
  <c r="V3427" i="3" s="1"/>
  <c r="AP3426" i="3"/>
  <c r="AD3426" i="3"/>
  <c r="AR3426" i="3" s="1"/>
  <c r="AB3426" i="3"/>
  <c r="W3426" i="3"/>
  <c r="T3426" i="3"/>
  <c r="V3426" i="3" s="1"/>
  <c r="AP3425" i="3"/>
  <c r="AD3425" i="3"/>
  <c r="AR3425" i="3" s="1"/>
  <c r="AB3425" i="3"/>
  <c r="W3425" i="3"/>
  <c r="T3425" i="3"/>
  <c r="V3425" i="3" s="1"/>
  <c r="AP3424" i="3"/>
  <c r="AD3424" i="3"/>
  <c r="AR3424" i="3" s="1"/>
  <c r="AB3424" i="3"/>
  <c r="W3424" i="3"/>
  <c r="T3424" i="3"/>
  <c r="V3424" i="3" s="1"/>
  <c r="AP3423" i="3"/>
  <c r="AD3423" i="3"/>
  <c r="AR3423" i="3" s="1"/>
  <c r="AB3423" i="3"/>
  <c r="W3423" i="3"/>
  <c r="T3423" i="3"/>
  <c r="V3423" i="3" s="1"/>
  <c r="AP3422" i="3"/>
  <c r="AD3422" i="3"/>
  <c r="AR3422" i="3" s="1"/>
  <c r="AB3422" i="3"/>
  <c r="W3422" i="3"/>
  <c r="T3422" i="3"/>
  <c r="V3422" i="3" s="1"/>
  <c r="AP3421" i="3"/>
  <c r="AD3421" i="3"/>
  <c r="AR3421" i="3" s="1"/>
  <c r="AB3421" i="3"/>
  <c r="W3421" i="3"/>
  <c r="T3421" i="3"/>
  <c r="V3421" i="3" s="1"/>
  <c r="AP3420" i="3"/>
  <c r="AD3420" i="3"/>
  <c r="AR3420" i="3" s="1"/>
  <c r="AB3420" i="3"/>
  <c r="W3420" i="3"/>
  <c r="T3420" i="3"/>
  <c r="V3420" i="3" s="1"/>
  <c r="AP3419" i="3"/>
  <c r="AD3419" i="3"/>
  <c r="AR3419" i="3" s="1"/>
  <c r="AB3419" i="3"/>
  <c r="W3419" i="3"/>
  <c r="T3419" i="3"/>
  <c r="V3419" i="3" s="1"/>
  <c r="AP3418" i="3"/>
  <c r="AD3418" i="3"/>
  <c r="AR3418" i="3" s="1"/>
  <c r="AB3418" i="3"/>
  <c r="W3418" i="3"/>
  <c r="T3418" i="3"/>
  <c r="V3418" i="3" s="1"/>
  <c r="AP3417" i="3"/>
  <c r="AD3417" i="3"/>
  <c r="AR3417" i="3" s="1"/>
  <c r="AB3417" i="3"/>
  <c r="W3417" i="3"/>
  <c r="T3417" i="3"/>
  <c r="V3417" i="3" s="1"/>
  <c r="AP3416" i="3"/>
  <c r="AD3416" i="3"/>
  <c r="AR3416" i="3" s="1"/>
  <c r="AB3416" i="3"/>
  <c r="W3416" i="3"/>
  <c r="T3416" i="3"/>
  <c r="V3416" i="3" s="1"/>
  <c r="AP3415" i="3"/>
  <c r="AD3415" i="3"/>
  <c r="AR3415" i="3" s="1"/>
  <c r="AB3415" i="3"/>
  <c r="W3415" i="3"/>
  <c r="T3415" i="3"/>
  <c r="V3415" i="3" s="1"/>
  <c r="AP3414" i="3"/>
  <c r="AD3414" i="3"/>
  <c r="AR3414" i="3" s="1"/>
  <c r="AB3414" i="3"/>
  <c r="W3414" i="3"/>
  <c r="T3414" i="3"/>
  <c r="V3414" i="3" s="1"/>
  <c r="AP3413" i="3"/>
  <c r="AD3413" i="3"/>
  <c r="AR3413" i="3" s="1"/>
  <c r="AB3413" i="3"/>
  <c r="W3413" i="3"/>
  <c r="T3413" i="3"/>
  <c r="V3413" i="3" s="1"/>
  <c r="AP3412" i="3"/>
  <c r="AD3412" i="3"/>
  <c r="AR3412" i="3" s="1"/>
  <c r="AB3412" i="3"/>
  <c r="W3412" i="3"/>
  <c r="T3412" i="3"/>
  <c r="V3412" i="3" s="1"/>
  <c r="AP3411" i="3"/>
  <c r="AD3411" i="3"/>
  <c r="AR3411" i="3" s="1"/>
  <c r="AB3411" i="3"/>
  <c r="W3411" i="3"/>
  <c r="T3411" i="3"/>
  <c r="V3411" i="3" s="1"/>
  <c r="AP3410" i="3"/>
  <c r="AD3410" i="3"/>
  <c r="AR3410" i="3" s="1"/>
  <c r="AB3410" i="3"/>
  <c r="W3410" i="3"/>
  <c r="T3410" i="3"/>
  <c r="V3410" i="3" s="1"/>
  <c r="AP3409" i="3"/>
  <c r="AD3409" i="3"/>
  <c r="AR3409" i="3" s="1"/>
  <c r="AB3409" i="3"/>
  <c r="W3409" i="3"/>
  <c r="T3409" i="3"/>
  <c r="V3409" i="3" s="1"/>
  <c r="AP3408" i="3"/>
  <c r="AD3408" i="3"/>
  <c r="AR3408" i="3" s="1"/>
  <c r="AB3408" i="3"/>
  <c r="W3408" i="3"/>
  <c r="T3408" i="3"/>
  <c r="V3408" i="3" s="1"/>
  <c r="AP3407" i="3"/>
  <c r="AD3407" i="3"/>
  <c r="AR3407" i="3" s="1"/>
  <c r="AB3407" i="3"/>
  <c r="W3407" i="3"/>
  <c r="T3407" i="3"/>
  <c r="V3407" i="3" s="1"/>
  <c r="AP3406" i="3"/>
  <c r="AD3406" i="3"/>
  <c r="AR3406" i="3" s="1"/>
  <c r="AB3406" i="3"/>
  <c r="W3406" i="3"/>
  <c r="T3406" i="3"/>
  <c r="V3406" i="3" s="1"/>
  <c r="AP3405" i="3"/>
  <c r="AD3405" i="3"/>
  <c r="AR3405" i="3" s="1"/>
  <c r="AB3405" i="3"/>
  <c r="W3405" i="3"/>
  <c r="T3405" i="3"/>
  <c r="V3405" i="3" s="1"/>
  <c r="AP3404" i="3"/>
  <c r="AD3404" i="3"/>
  <c r="AR3404" i="3" s="1"/>
  <c r="AB3404" i="3"/>
  <c r="W3404" i="3"/>
  <c r="T3404" i="3"/>
  <c r="V3404" i="3" s="1"/>
  <c r="AP3403" i="3"/>
  <c r="AD3403" i="3"/>
  <c r="AR3403" i="3" s="1"/>
  <c r="AB3403" i="3"/>
  <c r="W3403" i="3"/>
  <c r="T3403" i="3"/>
  <c r="V3403" i="3" s="1"/>
  <c r="AP3402" i="3"/>
  <c r="AD3402" i="3"/>
  <c r="AR3402" i="3" s="1"/>
  <c r="AB3402" i="3"/>
  <c r="W3402" i="3"/>
  <c r="T3402" i="3"/>
  <c r="V3402" i="3" s="1"/>
  <c r="AP3401" i="3"/>
  <c r="AD3401" i="3"/>
  <c r="AR3401" i="3" s="1"/>
  <c r="AB3401" i="3"/>
  <c r="W3401" i="3"/>
  <c r="T3401" i="3"/>
  <c r="V3401" i="3" s="1"/>
  <c r="AP3400" i="3"/>
  <c r="AD3400" i="3"/>
  <c r="AR3400" i="3" s="1"/>
  <c r="AB3400" i="3"/>
  <c r="W3400" i="3"/>
  <c r="T3400" i="3"/>
  <c r="V3400" i="3" s="1"/>
  <c r="AP3399" i="3"/>
  <c r="AD3399" i="3"/>
  <c r="AR3399" i="3" s="1"/>
  <c r="AB3399" i="3"/>
  <c r="W3399" i="3"/>
  <c r="T3399" i="3"/>
  <c r="V3399" i="3" s="1"/>
  <c r="AP3398" i="3"/>
  <c r="AD3398" i="3"/>
  <c r="AR3398" i="3" s="1"/>
  <c r="AB3398" i="3"/>
  <c r="W3398" i="3"/>
  <c r="T3398" i="3"/>
  <c r="V3398" i="3" s="1"/>
  <c r="AP3397" i="3"/>
  <c r="AD3397" i="3"/>
  <c r="AR3397" i="3" s="1"/>
  <c r="AB3397" i="3"/>
  <c r="W3397" i="3"/>
  <c r="T3397" i="3"/>
  <c r="V3397" i="3" s="1"/>
  <c r="AP3396" i="3"/>
  <c r="AD3396" i="3"/>
  <c r="AR3396" i="3" s="1"/>
  <c r="AB3396" i="3"/>
  <c r="W3396" i="3"/>
  <c r="T3396" i="3"/>
  <c r="V3396" i="3" s="1"/>
  <c r="AP3395" i="3"/>
  <c r="AD3395" i="3"/>
  <c r="AR3395" i="3" s="1"/>
  <c r="AB3395" i="3"/>
  <c r="W3395" i="3"/>
  <c r="T3395" i="3"/>
  <c r="V3395" i="3" s="1"/>
  <c r="AP3394" i="3"/>
  <c r="AD3394" i="3"/>
  <c r="AR3394" i="3" s="1"/>
  <c r="AB3394" i="3"/>
  <c r="W3394" i="3"/>
  <c r="T3394" i="3"/>
  <c r="V3394" i="3" s="1"/>
  <c r="AP3393" i="3"/>
  <c r="AD3393" i="3"/>
  <c r="AR3393" i="3" s="1"/>
  <c r="AB3393" i="3"/>
  <c r="W3393" i="3"/>
  <c r="T3393" i="3"/>
  <c r="V3393" i="3" s="1"/>
  <c r="AP3392" i="3"/>
  <c r="AD3392" i="3"/>
  <c r="AR3392" i="3" s="1"/>
  <c r="AB3392" i="3"/>
  <c r="W3392" i="3"/>
  <c r="T3392" i="3"/>
  <c r="V3392" i="3" s="1"/>
  <c r="AP3391" i="3"/>
  <c r="AD3391" i="3"/>
  <c r="AR3391" i="3" s="1"/>
  <c r="AB3391" i="3"/>
  <c r="W3391" i="3"/>
  <c r="T3391" i="3"/>
  <c r="V3391" i="3" s="1"/>
  <c r="AP3390" i="3"/>
  <c r="AD3390" i="3"/>
  <c r="AR3390" i="3" s="1"/>
  <c r="AB3390" i="3"/>
  <c r="W3390" i="3"/>
  <c r="T3390" i="3"/>
  <c r="V3390" i="3" s="1"/>
  <c r="AP3389" i="3"/>
  <c r="AD3389" i="3"/>
  <c r="AR3389" i="3" s="1"/>
  <c r="AB3389" i="3"/>
  <c r="W3389" i="3"/>
  <c r="T3389" i="3"/>
  <c r="V3389" i="3" s="1"/>
  <c r="AP3388" i="3"/>
  <c r="AD3388" i="3"/>
  <c r="AR3388" i="3" s="1"/>
  <c r="AB3388" i="3"/>
  <c r="W3388" i="3"/>
  <c r="T3388" i="3"/>
  <c r="V3388" i="3" s="1"/>
  <c r="AP3387" i="3"/>
  <c r="AD3387" i="3"/>
  <c r="AR3387" i="3" s="1"/>
  <c r="AB3387" i="3"/>
  <c r="W3387" i="3"/>
  <c r="T3387" i="3"/>
  <c r="V3387" i="3" s="1"/>
  <c r="AP3386" i="3"/>
  <c r="AD3386" i="3"/>
  <c r="AR3386" i="3" s="1"/>
  <c r="AB3386" i="3"/>
  <c r="W3386" i="3"/>
  <c r="T3386" i="3"/>
  <c r="V3386" i="3" s="1"/>
  <c r="AP3385" i="3"/>
  <c r="AD3385" i="3"/>
  <c r="AR3385" i="3" s="1"/>
  <c r="AB3385" i="3"/>
  <c r="W3385" i="3"/>
  <c r="T3385" i="3"/>
  <c r="V3385" i="3" s="1"/>
  <c r="AP3384" i="3"/>
  <c r="AD3384" i="3"/>
  <c r="AR3384" i="3" s="1"/>
  <c r="AB3384" i="3"/>
  <c r="W3384" i="3"/>
  <c r="T3384" i="3"/>
  <c r="V3384" i="3" s="1"/>
  <c r="AP3383" i="3"/>
  <c r="AD3383" i="3"/>
  <c r="AR3383" i="3" s="1"/>
  <c r="AB3383" i="3"/>
  <c r="W3383" i="3"/>
  <c r="T3383" i="3"/>
  <c r="V3383" i="3" s="1"/>
  <c r="AP3382" i="3"/>
  <c r="AD3382" i="3"/>
  <c r="AR3382" i="3" s="1"/>
  <c r="AB3382" i="3"/>
  <c r="W3382" i="3"/>
  <c r="T3382" i="3"/>
  <c r="V3382" i="3" s="1"/>
  <c r="AP3381" i="3"/>
  <c r="AD3381" i="3"/>
  <c r="AR3381" i="3" s="1"/>
  <c r="AB3381" i="3"/>
  <c r="W3381" i="3"/>
  <c r="T3381" i="3"/>
  <c r="V3381" i="3" s="1"/>
  <c r="AP3380" i="3"/>
  <c r="AD3380" i="3"/>
  <c r="AR3380" i="3" s="1"/>
  <c r="AB3380" i="3"/>
  <c r="W3380" i="3"/>
  <c r="T3380" i="3"/>
  <c r="V3380" i="3" s="1"/>
  <c r="AP3379" i="3"/>
  <c r="AD3379" i="3"/>
  <c r="AR3379" i="3" s="1"/>
  <c r="AB3379" i="3"/>
  <c r="W3379" i="3"/>
  <c r="T3379" i="3"/>
  <c r="V3379" i="3" s="1"/>
  <c r="AP3378" i="3"/>
  <c r="AD3378" i="3"/>
  <c r="AR3378" i="3" s="1"/>
  <c r="AB3378" i="3"/>
  <c r="W3378" i="3"/>
  <c r="T3378" i="3"/>
  <c r="V3378" i="3" s="1"/>
  <c r="AP3377" i="3"/>
  <c r="AD3377" i="3"/>
  <c r="AR3377" i="3" s="1"/>
  <c r="AB3377" i="3"/>
  <c r="W3377" i="3"/>
  <c r="T3377" i="3"/>
  <c r="V3377" i="3" s="1"/>
  <c r="AP3376" i="3"/>
  <c r="AD3376" i="3"/>
  <c r="AR3376" i="3" s="1"/>
  <c r="AB3376" i="3"/>
  <c r="W3376" i="3"/>
  <c r="T3376" i="3"/>
  <c r="V3376" i="3" s="1"/>
  <c r="AP3375" i="3"/>
  <c r="AD3375" i="3"/>
  <c r="AR3375" i="3" s="1"/>
  <c r="AB3375" i="3"/>
  <c r="W3375" i="3"/>
  <c r="T3375" i="3"/>
  <c r="V3375" i="3" s="1"/>
  <c r="AP3374" i="3"/>
  <c r="AD3374" i="3"/>
  <c r="AR3374" i="3" s="1"/>
  <c r="AB3374" i="3"/>
  <c r="W3374" i="3"/>
  <c r="T3374" i="3"/>
  <c r="V3374" i="3" s="1"/>
  <c r="AP3373" i="3"/>
  <c r="AD3373" i="3"/>
  <c r="AR3373" i="3" s="1"/>
  <c r="AB3373" i="3"/>
  <c r="W3373" i="3"/>
  <c r="T3373" i="3"/>
  <c r="V3373" i="3" s="1"/>
  <c r="AP3372" i="3"/>
  <c r="AD3372" i="3"/>
  <c r="AR3372" i="3" s="1"/>
  <c r="AB3372" i="3"/>
  <c r="W3372" i="3"/>
  <c r="T3372" i="3"/>
  <c r="V3372" i="3" s="1"/>
  <c r="AP3371" i="3"/>
  <c r="AD3371" i="3"/>
  <c r="AR3371" i="3" s="1"/>
  <c r="AB3371" i="3"/>
  <c r="W3371" i="3"/>
  <c r="T3371" i="3"/>
  <c r="V3371" i="3" s="1"/>
  <c r="AP3370" i="3"/>
  <c r="AD3370" i="3"/>
  <c r="AR3370" i="3" s="1"/>
  <c r="AB3370" i="3"/>
  <c r="W3370" i="3"/>
  <c r="T3370" i="3"/>
  <c r="V3370" i="3" s="1"/>
  <c r="AP3369" i="3"/>
  <c r="AD3369" i="3"/>
  <c r="AR3369" i="3" s="1"/>
  <c r="AB3369" i="3"/>
  <c r="W3369" i="3"/>
  <c r="T3369" i="3"/>
  <c r="V3369" i="3" s="1"/>
  <c r="AP3368" i="3"/>
  <c r="AD3368" i="3"/>
  <c r="AR3368" i="3" s="1"/>
  <c r="AB3368" i="3"/>
  <c r="W3368" i="3"/>
  <c r="T3368" i="3"/>
  <c r="V3368" i="3" s="1"/>
  <c r="AP3367" i="3"/>
  <c r="AD3367" i="3"/>
  <c r="AR3367" i="3" s="1"/>
  <c r="AB3367" i="3"/>
  <c r="W3367" i="3"/>
  <c r="T3367" i="3"/>
  <c r="V3367" i="3" s="1"/>
  <c r="AP3366" i="3"/>
  <c r="AD3366" i="3"/>
  <c r="AR3366" i="3" s="1"/>
  <c r="AB3366" i="3"/>
  <c r="W3366" i="3"/>
  <c r="T3366" i="3"/>
  <c r="V3366" i="3" s="1"/>
  <c r="AP3365" i="3"/>
  <c r="AD3365" i="3"/>
  <c r="AR3365" i="3" s="1"/>
  <c r="AB3365" i="3"/>
  <c r="W3365" i="3"/>
  <c r="T3365" i="3"/>
  <c r="V3365" i="3" s="1"/>
  <c r="AP3364" i="3"/>
  <c r="AD3364" i="3"/>
  <c r="AR3364" i="3" s="1"/>
  <c r="AB3364" i="3"/>
  <c r="W3364" i="3"/>
  <c r="T3364" i="3"/>
  <c r="V3364" i="3" s="1"/>
  <c r="AP3363" i="3"/>
  <c r="AD3363" i="3"/>
  <c r="AR3363" i="3" s="1"/>
  <c r="AB3363" i="3"/>
  <c r="W3363" i="3"/>
  <c r="T3363" i="3"/>
  <c r="V3363" i="3" s="1"/>
  <c r="AP3362" i="3"/>
  <c r="AD3362" i="3"/>
  <c r="AR3362" i="3" s="1"/>
  <c r="AB3362" i="3"/>
  <c r="W3362" i="3"/>
  <c r="T3362" i="3"/>
  <c r="V3362" i="3" s="1"/>
  <c r="AP3361" i="3"/>
  <c r="AD3361" i="3"/>
  <c r="AR3361" i="3" s="1"/>
  <c r="AB3361" i="3"/>
  <c r="W3361" i="3"/>
  <c r="T3361" i="3"/>
  <c r="V3361" i="3" s="1"/>
  <c r="AP3360" i="3"/>
  <c r="AD3360" i="3"/>
  <c r="AR3360" i="3" s="1"/>
  <c r="AB3360" i="3"/>
  <c r="W3360" i="3"/>
  <c r="T3360" i="3"/>
  <c r="V3360" i="3" s="1"/>
  <c r="AP3359" i="3"/>
  <c r="AD3359" i="3"/>
  <c r="AR3359" i="3" s="1"/>
  <c r="AB3359" i="3"/>
  <c r="W3359" i="3"/>
  <c r="T3359" i="3"/>
  <c r="V3359" i="3" s="1"/>
  <c r="AP3358" i="3"/>
  <c r="AD3358" i="3"/>
  <c r="AR3358" i="3" s="1"/>
  <c r="AB3358" i="3"/>
  <c r="W3358" i="3"/>
  <c r="T3358" i="3"/>
  <c r="V3358" i="3" s="1"/>
  <c r="AP3357" i="3"/>
  <c r="AD3357" i="3"/>
  <c r="AR3357" i="3" s="1"/>
  <c r="AB3357" i="3"/>
  <c r="W3357" i="3"/>
  <c r="T3357" i="3"/>
  <c r="V3357" i="3" s="1"/>
  <c r="AP3356" i="3"/>
  <c r="AD3356" i="3"/>
  <c r="AR3356" i="3" s="1"/>
  <c r="AB3356" i="3"/>
  <c r="W3356" i="3"/>
  <c r="T3356" i="3"/>
  <c r="V3356" i="3" s="1"/>
  <c r="AP3355" i="3"/>
  <c r="AD3355" i="3"/>
  <c r="AR3355" i="3" s="1"/>
  <c r="AB3355" i="3"/>
  <c r="W3355" i="3"/>
  <c r="T3355" i="3"/>
  <c r="V3355" i="3" s="1"/>
  <c r="AP3354" i="3"/>
  <c r="AD3354" i="3"/>
  <c r="AR3354" i="3" s="1"/>
  <c r="AB3354" i="3"/>
  <c r="W3354" i="3"/>
  <c r="T3354" i="3"/>
  <c r="V3354" i="3" s="1"/>
  <c r="AP3353" i="3"/>
  <c r="AD3353" i="3"/>
  <c r="AR3353" i="3" s="1"/>
  <c r="AB3353" i="3"/>
  <c r="W3353" i="3"/>
  <c r="T3353" i="3"/>
  <c r="V3353" i="3" s="1"/>
  <c r="AP3352" i="3"/>
  <c r="AD3352" i="3"/>
  <c r="AR3352" i="3" s="1"/>
  <c r="AB3352" i="3"/>
  <c r="W3352" i="3"/>
  <c r="T3352" i="3"/>
  <c r="V3352" i="3" s="1"/>
  <c r="AP3351" i="3"/>
  <c r="AD3351" i="3"/>
  <c r="AR3351" i="3" s="1"/>
  <c r="AB3351" i="3"/>
  <c r="W3351" i="3"/>
  <c r="T3351" i="3"/>
  <c r="V3351" i="3" s="1"/>
  <c r="AP3350" i="3"/>
  <c r="AD3350" i="3"/>
  <c r="AR3350" i="3" s="1"/>
  <c r="AB3350" i="3"/>
  <c r="W3350" i="3"/>
  <c r="T3350" i="3"/>
  <c r="V3350" i="3" s="1"/>
  <c r="AP3349" i="3"/>
  <c r="AD3349" i="3"/>
  <c r="AR3349" i="3" s="1"/>
  <c r="AB3349" i="3"/>
  <c r="W3349" i="3"/>
  <c r="T3349" i="3"/>
  <c r="V3349" i="3" s="1"/>
  <c r="AP3348" i="3"/>
  <c r="AD3348" i="3"/>
  <c r="AR3348" i="3" s="1"/>
  <c r="AB3348" i="3"/>
  <c r="W3348" i="3"/>
  <c r="T3348" i="3"/>
  <c r="V3348" i="3" s="1"/>
  <c r="AP3347" i="3"/>
  <c r="AD3347" i="3"/>
  <c r="AR3347" i="3" s="1"/>
  <c r="AB3347" i="3"/>
  <c r="W3347" i="3"/>
  <c r="T3347" i="3"/>
  <c r="V3347" i="3" s="1"/>
  <c r="AP3346" i="3"/>
  <c r="AD3346" i="3"/>
  <c r="AR3346" i="3" s="1"/>
  <c r="AB3346" i="3"/>
  <c r="W3346" i="3"/>
  <c r="T3346" i="3"/>
  <c r="V3346" i="3" s="1"/>
  <c r="AP3345" i="3"/>
  <c r="AD3345" i="3"/>
  <c r="AR3345" i="3" s="1"/>
  <c r="AB3345" i="3"/>
  <c r="W3345" i="3"/>
  <c r="T3345" i="3"/>
  <c r="V3345" i="3" s="1"/>
  <c r="AP3344" i="3"/>
  <c r="AD3344" i="3"/>
  <c r="AR3344" i="3" s="1"/>
  <c r="AB3344" i="3"/>
  <c r="W3344" i="3"/>
  <c r="T3344" i="3"/>
  <c r="V3344" i="3" s="1"/>
  <c r="AP3343" i="3"/>
  <c r="AD3343" i="3"/>
  <c r="AR3343" i="3" s="1"/>
  <c r="AB3343" i="3"/>
  <c r="W3343" i="3"/>
  <c r="T3343" i="3"/>
  <c r="V3343" i="3" s="1"/>
  <c r="AP3342" i="3"/>
  <c r="AD3342" i="3"/>
  <c r="AR3342" i="3" s="1"/>
  <c r="AB3342" i="3"/>
  <c r="W3342" i="3"/>
  <c r="T3342" i="3"/>
  <c r="V3342" i="3" s="1"/>
  <c r="AP3341" i="3"/>
  <c r="AD3341" i="3"/>
  <c r="AR3341" i="3" s="1"/>
  <c r="AB3341" i="3"/>
  <c r="W3341" i="3"/>
  <c r="T3341" i="3"/>
  <c r="V3341" i="3" s="1"/>
  <c r="AP3340" i="3"/>
  <c r="AD3340" i="3"/>
  <c r="AR3340" i="3" s="1"/>
  <c r="AB3340" i="3"/>
  <c r="W3340" i="3"/>
  <c r="T3340" i="3"/>
  <c r="V3340" i="3" s="1"/>
  <c r="AP3339" i="3"/>
  <c r="AD3339" i="3"/>
  <c r="AR3339" i="3" s="1"/>
  <c r="AB3339" i="3"/>
  <c r="W3339" i="3"/>
  <c r="T3339" i="3"/>
  <c r="V3339" i="3" s="1"/>
  <c r="AP3338" i="3"/>
  <c r="AD3338" i="3"/>
  <c r="AR3338" i="3" s="1"/>
  <c r="AB3338" i="3"/>
  <c r="W3338" i="3"/>
  <c r="T3338" i="3"/>
  <c r="V3338" i="3" s="1"/>
  <c r="AP3337" i="3"/>
  <c r="AD3337" i="3"/>
  <c r="AR3337" i="3" s="1"/>
  <c r="AB3337" i="3"/>
  <c r="W3337" i="3"/>
  <c r="T3337" i="3"/>
  <c r="V3337" i="3" s="1"/>
  <c r="AP3336" i="3"/>
  <c r="AD3336" i="3"/>
  <c r="AR3336" i="3" s="1"/>
  <c r="AB3336" i="3"/>
  <c r="W3336" i="3"/>
  <c r="T3336" i="3"/>
  <c r="V3336" i="3" s="1"/>
  <c r="AP3335" i="3"/>
  <c r="AD3335" i="3"/>
  <c r="AR3335" i="3" s="1"/>
  <c r="AB3335" i="3"/>
  <c r="W3335" i="3"/>
  <c r="T3335" i="3"/>
  <c r="V3335" i="3" s="1"/>
  <c r="AP3334" i="3"/>
  <c r="AD3334" i="3"/>
  <c r="AR3334" i="3" s="1"/>
  <c r="AB3334" i="3"/>
  <c r="W3334" i="3"/>
  <c r="T3334" i="3"/>
  <c r="V3334" i="3" s="1"/>
  <c r="AP3333" i="3"/>
  <c r="AD3333" i="3"/>
  <c r="AR3333" i="3" s="1"/>
  <c r="AB3333" i="3"/>
  <c r="W3333" i="3"/>
  <c r="T3333" i="3"/>
  <c r="V3333" i="3" s="1"/>
  <c r="AP3332" i="3"/>
  <c r="AD3332" i="3"/>
  <c r="AR3332" i="3" s="1"/>
  <c r="AB3332" i="3"/>
  <c r="W3332" i="3"/>
  <c r="T3332" i="3"/>
  <c r="V3332" i="3" s="1"/>
  <c r="AP3331" i="3"/>
  <c r="AD3331" i="3"/>
  <c r="AR3331" i="3" s="1"/>
  <c r="AB3331" i="3"/>
  <c r="W3331" i="3"/>
  <c r="T3331" i="3"/>
  <c r="V3331" i="3" s="1"/>
  <c r="AP3330" i="3"/>
  <c r="AD3330" i="3"/>
  <c r="AR3330" i="3" s="1"/>
  <c r="AB3330" i="3"/>
  <c r="W3330" i="3"/>
  <c r="T3330" i="3"/>
  <c r="V3330" i="3" s="1"/>
  <c r="AP3329" i="3"/>
  <c r="AD3329" i="3"/>
  <c r="AR3329" i="3" s="1"/>
  <c r="AB3329" i="3"/>
  <c r="W3329" i="3"/>
  <c r="T3329" i="3"/>
  <c r="V3329" i="3" s="1"/>
  <c r="AP3328" i="3"/>
  <c r="AD3328" i="3"/>
  <c r="AR3328" i="3" s="1"/>
  <c r="AB3328" i="3"/>
  <c r="W3328" i="3"/>
  <c r="T3328" i="3"/>
  <c r="V3328" i="3" s="1"/>
  <c r="AP3327" i="3"/>
  <c r="AD3327" i="3"/>
  <c r="AR3327" i="3" s="1"/>
  <c r="AB3327" i="3"/>
  <c r="W3327" i="3"/>
  <c r="T3327" i="3"/>
  <c r="V3327" i="3" s="1"/>
  <c r="AP3326" i="3"/>
  <c r="AD3326" i="3"/>
  <c r="AR3326" i="3" s="1"/>
  <c r="AB3326" i="3"/>
  <c r="W3326" i="3"/>
  <c r="T3326" i="3"/>
  <c r="V3326" i="3" s="1"/>
  <c r="AP3325" i="3"/>
  <c r="AD3325" i="3"/>
  <c r="AR3325" i="3" s="1"/>
  <c r="AB3325" i="3"/>
  <c r="W3325" i="3"/>
  <c r="T3325" i="3"/>
  <c r="V3325" i="3" s="1"/>
  <c r="AP3324" i="3"/>
  <c r="AD3324" i="3"/>
  <c r="AR3324" i="3" s="1"/>
  <c r="AB3324" i="3"/>
  <c r="W3324" i="3"/>
  <c r="T3324" i="3"/>
  <c r="V3324" i="3" s="1"/>
  <c r="AP3323" i="3"/>
  <c r="AD3323" i="3"/>
  <c r="AR3323" i="3" s="1"/>
  <c r="AB3323" i="3"/>
  <c r="W3323" i="3"/>
  <c r="T3323" i="3"/>
  <c r="V3323" i="3" s="1"/>
  <c r="AP3322" i="3"/>
  <c r="AD3322" i="3"/>
  <c r="AR3322" i="3" s="1"/>
  <c r="AB3322" i="3"/>
  <c r="W3322" i="3"/>
  <c r="T3322" i="3"/>
  <c r="V3322" i="3" s="1"/>
  <c r="AP3321" i="3"/>
  <c r="AD3321" i="3"/>
  <c r="AR3321" i="3" s="1"/>
  <c r="AB3321" i="3"/>
  <c r="W3321" i="3"/>
  <c r="T3321" i="3"/>
  <c r="V3321" i="3" s="1"/>
  <c r="AP3320" i="3"/>
  <c r="AD3320" i="3"/>
  <c r="AR3320" i="3" s="1"/>
  <c r="AB3320" i="3"/>
  <c r="W3320" i="3"/>
  <c r="T3320" i="3"/>
  <c r="V3320" i="3" s="1"/>
  <c r="AP3319" i="3"/>
  <c r="AD3319" i="3"/>
  <c r="AR3319" i="3" s="1"/>
  <c r="AB3319" i="3"/>
  <c r="W3319" i="3"/>
  <c r="T3319" i="3"/>
  <c r="V3319" i="3" s="1"/>
  <c r="AP3318" i="3"/>
  <c r="AD3318" i="3"/>
  <c r="AR3318" i="3" s="1"/>
  <c r="AB3318" i="3"/>
  <c r="W3318" i="3"/>
  <c r="T3318" i="3"/>
  <c r="V3318" i="3" s="1"/>
  <c r="AP3317" i="3"/>
  <c r="AD3317" i="3"/>
  <c r="AR3317" i="3" s="1"/>
  <c r="AB3317" i="3"/>
  <c r="W3317" i="3"/>
  <c r="T3317" i="3"/>
  <c r="V3317" i="3" s="1"/>
  <c r="AP3316" i="3"/>
  <c r="AD3316" i="3"/>
  <c r="AR3316" i="3" s="1"/>
  <c r="AB3316" i="3"/>
  <c r="W3316" i="3"/>
  <c r="T3316" i="3"/>
  <c r="V3316" i="3" s="1"/>
  <c r="AP3315" i="3"/>
  <c r="AD3315" i="3"/>
  <c r="AR3315" i="3" s="1"/>
  <c r="AB3315" i="3"/>
  <c r="W3315" i="3"/>
  <c r="T3315" i="3"/>
  <c r="V3315" i="3" s="1"/>
  <c r="AP3314" i="3"/>
  <c r="AD3314" i="3"/>
  <c r="AR3314" i="3" s="1"/>
  <c r="AB3314" i="3"/>
  <c r="W3314" i="3"/>
  <c r="T3314" i="3"/>
  <c r="V3314" i="3" s="1"/>
  <c r="AP3313" i="3"/>
  <c r="AD3313" i="3"/>
  <c r="AR3313" i="3" s="1"/>
  <c r="AB3313" i="3"/>
  <c r="W3313" i="3"/>
  <c r="T3313" i="3"/>
  <c r="V3313" i="3" s="1"/>
  <c r="AP3312" i="3"/>
  <c r="AD3312" i="3"/>
  <c r="AR3312" i="3" s="1"/>
  <c r="AB3312" i="3"/>
  <c r="W3312" i="3"/>
  <c r="T3312" i="3"/>
  <c r="V3312" i="3" s="1"/>
  <c r="AP3311" i="3"/>
  <c r="AD3311" i="3"/>
  <c r="AR3311" i="3" s="1"/>
  <c r="AB3311" i="3"/>
  <c r="W3311" i="3"/>
  <c r="T3311" i="3"/>
  <c r="V3311" i="3" s="1"/>
  <c r="AP3310" i="3"/>
  <c r="AD3310" i="3"/>
  <c r="AR3310" i="3" s="1"/>
  <c r="AB3310" i="3"/>
  <c r="W3310" i="3"/>
  <c r="T3310" i="3"/>
  <c r="V3310" i="3" s="1"/>
  <c r="AP3309" i="3"/>
  <c r="AD3309" i="3"/>
  <c r="AR3309" i="3" s="1"/>
  <c r="AB3309" i="3"/>
  <c r="W3309" i="3"/>
  <c r="T3309" i="3"/>
  <c r="V3309" i="3" s="1"/>
  <c r="AP3308" i="3"/>
  <c r="AD3308" i="3"/>
  <c r="AR3308" i="3" s="1"/>
  <c r="AB3308" i="3"/>
  <c r="W3308" i="3"/>
  <c r="T3308" i="3"/>
  <c r="V3308" i="3" s="1"/>
  <c r="AP3307" i="3"/>
  <c r="AD3307" i="3"/>
  <c r="AR3307" i="3" s="1"/>
  <c r="AB3307" i="3"/>
  <c r="W3307" i="3"/>
  <c r="T3307" i="3"/>
  <c r="V3307" i="3" s="1"/>
  <c r="AP3306" i="3"/>
  <c r="AD3306" i="3"/>
  <c r="AR3306" i="3" s="1"/>
  <c r="AB3306" i="3"/>
  <c r="W3306" i="3"/>
  <c r="T3306" i="3"/>
  <c r="V3306" i="3" s="1"/>
  <c r="AP3305" i="3"/>
  <c r="AD3305" i="3"/>
  <c r="AR3305" i="3" s="1"/>
  <c r="AB3305" i="3"/>
  <c r="W3305" i="3"/>
  <c r="T3305" i="3"/>
  <c r="V3305" i="3" s="1"/>
  <c r="AP3304" i="3"/>
  <c r="AD3304" i="3"/>
  <c r="AR3304" i="3" s="1"/>
  <c r="AB3304" i="3"/>
  <c r="W3304" i="3"/>
  <c r="T3304" i="3"/>
  <c r="V3304" i="3" s="1"/>
  <c r="AP3303" i="3"/>
  <c r="AD3303" i="3"/>
  <c r="AR3303" i="3" s="1"/>
  <c r="AB3303" i="3"/>
  <c r="W3303" i="3"/>
  <c r="T3303" i="3"/>
  <c r="V3303" i="3" s="1"/>
  <c r="AP3302" i="3"/>
  <c r="AD3302" i="3"/>
  <c r="AR3302" i="3" s="1"/>
  <c r="AB3302" i="3"/>
  <c r="W3302" i="3"/>
  <c r="T3302" i="3"/>
  <c r="V3302" i="3" s="1"/>
  <c r="AP3301" i="3"/>
  <c r="AD3301" i="3"/>
  <c r="AR3301" i="3" s="1"/>
  <c r="AB3301" i="3"/>
  <c r="W3301" i="3"/>
  <c r="T3301" i="3"/>
  <c r="V3301" i="3" s="1"/>
  <c r="AP3300" i="3"/>
  <c r="AD3300" i="3"/>
  <c r="AR3300" i="3" s="1"/>
  <c r="AB3300" i="3"/>
  <c r="W3300" i="3"/>
  <c r="T3300" i="3"/>
  <c r="V3300" i="3" s="1"/>
  <c r="AP3299" i="3"/>
  <c r="AD3299" i="3"/>
  <c r="AR3299" i="3" s="1"/>
  <c r="AB3299" i="3"/>
  <c r="W3299" i="3"/>
  <c r="T3299" i="3"/>
  <c r="V3299" i="3" s="1"/>
  <c r="AP3298" i="3"/>
  <c r="AD3298" i="3"/>
  <c r="AR3298" i="3" s="1"/>
  <c r="AB3298" i="3"/>
  <c r="W3298" i="3"/>
  <c r="T3298" i="3"/>
  <c r="V3298" i="3" s="1"/>
  <c r="AP3297" i="3"/>
  <c r="AD3297" i="3"/>
  <c r="AR3297" i="3" s="1"/>
  <c r="AB3297" i="3"/>
  <c r="W3297" i="3"/>
  <c r="T3297" i="3"/>
  <c r="V3297" i="3" s="1"/>
  <c r="AP3296" i="3"/>
  <c r="AD3296" i="3"/>
  <c r="AR3296" i="3" s="1"/>
  <c r="AB3296" i="3"/>
  <c r="W3296" i="3"/>
  <c r="T3296" i="3"/>
  <c r="V3296" i="3" s="1"/>
  <c r="AP3295" i="3"/>
  <c r="AD3295" i="3"/>
  <c r="AR3295" i="3" s="1"/>
  <c r="AB3295" i="3"/>
  <c r="W3295" i="3"/>
  <c r="T3295" i="3"/>
  <c r="V3295" i="3" s="1"/>
  <c r="AP3294" i="3"/>
  <c r="AD3294" i="3"/>
  <c r="AR3294" i="3" s="1"/>
  <c r="AB3294" i="3"/>
  <c r="W3294" i="3"/>
  <c r="T3294" i="3"/>
  <c r="V3294" i="3" s="1"/>
  <c r="AP3293" i="3"/>
  <c r="AD3293" i="3"/>
  <c r="AR3293" i="3" s="1"/>
  <c r="AB3293" i="3"/>
  <c r="W3293" i="3"/>
  <c r="T3293" i="3"/>
  <c r="V3293" i="3" s="1"/>
  <c r="AP3292" i="3"/>
  <c r="AD3292" i="3"/>
  <c r="AR3292" i="3" s="1"/>
  <c r="AB3292" i="3"/>
  <c r="W3292" i="3"/>
  <c r="T3292" i="3"/>
  <c r="V3292" i="3" s="1"/>
  <c r="AP3291" i="3"/>
  <c r="AD3291" i="3"/>
  <c r="AR3291" i="3" s="1"/>
  <c r="AB3291" i="3"/>
  <c r="W3291" i="3"/>
  <c r="T3291" i="3"/>
  <c r="V3291" i="3" s="1"/>
  <c r="AP3290" i="3"/>
  <c r="AD3290" i="3"/>
  <c r="AR3290" i="3" s="1"/>
  <c r="AB3290" i="3"/>
  <c r="W3290" i="3"/>
  <c r="T3290" i="3"/>
  <c r="V3290" i="3" s="1"/>
  <c r="AP3289" i="3"/>
  <c r="AD3289" i="3"/>
  <c r="AR3289" i="3" s="1"/>
  <c r="AB3289" i="3"/>
  <c r="W3289" i="3"/>
  <c r="T3289" i="3"/>
  <c r="V3289" i="3" s="1"/>
  <c r="AP3288" i="3"/>
  <c r="AD3288" i="3"/>
  <c r="AR3288" i="3" s="1"/>
  <c r="AB3288" i="3"/>
  <c r="W3288" i="3"/>
  <c r="T3288" i="3"/>
  <c r="V3288" i="3" s="1"/>
  <c r="AP3287" i="3"/>
  <c r="AD3287" i="3"/>
  <c r="AR3287" i="3" s="1"/>
  <c r="AB3287" i="3"/>
  <c r="W3287" i="3"/>
  <c r="T3287" i="3"/>
  <c r="V3287" i="3" s="1"/>
  <c r="AP3286" i="3"/>
  <c r="AD3286" i="3"/>
  <c r="AR3286" i="3" s="1"/>
  <c r="AB3286" i="3"/>
  <c r="W3286" i="3"/>
  <c r="T3286" i="3"/>
  <c r="V3286" i="3" s="1"/>
  <c r="AP3285" i="3"/>
  <c r="AD3285" i="3"/>
  <c r="AR3285" i="3" s="1"/>
  <c r="AB3285" i="3"/>
  <c r="W3285" i="3"/>
  <c r="T3285" i="3"/>
  <c r="V3285" i="3" s="1"/>
  <c r="AP3284" i="3"/>
  <c r="AD3284" i="3"/>
  <c r="AR3284" i="3" s="1"/>
  <c r="AB3284" i="3"/>
  <c r="W3284" i="3"/>
  <c r="T3284" i="3"/>
  <c r="V3284" i="3" s="1"/>
  <c r="AP3283" i="3"/>
  <c r="AD3283" i="3"/>
  <c r="AR3283" i="3" s="1"/>
  <c r="AB3283" i="3"/>
  <c r="W3283" i="3"/>
  <c r="T3283" i="3"/>
  <c r="V3283" i="3" s="1"/>
  <c r="AP3282" i="3"/>
  <c r="AD3282" i="3"/>
  <c r="AR3282" i="3" s="1"/>
  <c r="AB3282" i="3"/>
  <c r="W3282" i="3"/>
  <c r="T3282" i="3"/>
  <c r="V3282" i="3" s="1"/>
  <c r="AP3281" i="3"/>
  <c r="AD3281" i="3"/>
  <c r="AR3281" i="3" s="1"/>
  <c r="AB3281" i="3"/>
  <c r="W3281" i="3"/>
  <c r="T3281" i="3"/>
  <c r="V3281" i="3" s="1"/>
  <c r="AP3280" i="3"/>
  <c r="AD3280" i="3"/>
  <c r="AR3280" i="3" s="1"/>
  <c r="AB3280" i="3"/>
  <c r="W3280" i="3"/>
  <c r="T3280" i="3"/>
  <c r="V3280" i="3" s="1"/>
  <c r="AP3279" i="3"/>
  <c r="AD3279" i="3"/>
  <c r="AR3279" i="3" s="1"/>
  <c r="AB3279" i="3"/>
  <c r="W3279" i="3"/>
  <c r="T3279" i="3"/>
  <c r="V3279" i="3" s="1"/>
  <c r="AP3278" i="3"/>
  <c r="AD3278" i="3"/>
  <c r="AR3278" i="3" s="1"/>
  <c r="AB3278" i="3"/>
  <c r="W3278" i="3"/>
  <c r="T3278" i="3"/>
  <c r="V3278" i="3" s="1"/>
  <c r="AP3277" i="3"/>
  <c r="AD3277" i="3"/>
  <c r="AR3277" i="3" s="1"/>
  <c r="AB3277" i="3"/>
  <c r="W3277" i="3"/>
  <c r="T3277" i="3"/>
  <c r="V3277" i="3" s="1"/>
  <c r="AP3276" i="3"/>
  <c r="AD3276" i="3"/>
  <c r="AR3276" i="3" s="1"/>
  <c r="AB3276" i="3"/>
  <c r="W3276" i="3"/>
  <c r="T3276" i="3"/>
  <c r="V3276" i="3" s="1"/>
  <c r="AP3275" i="3"/>
  <c r="AD3275" i="3"/>
  <c r="AR3275" i="3" s="1"/>
  <c r="AB3275" i="3"/>
  <c r="W3275" i="3"/>
  <c r="T3275" i="3"/>
  <c r="V3275" i="3" s="1"/>
  <c r="AP3274" i="3"/>
  <c r="AD3274" i="3"/>
  <c r="AR3274" i="3" s="1"/>
  <c r="AB3274" i="3"/>
  <c r="W3274" i="3"/>
  <c r="T3274" i="3"/>
  <c r="V3274" i="3" s="1"/>
  <c r="AP3273" i="3"/>
  <c r="AD3273" i="3"/>
  <c r="AR3273" i="3" s="1"/>
  <c r="AB3273" i="3"/>
  <c r="W3273" i="3"/>
  <c r="T3273" i="3"/>
  <c r="V3273" i="3" s="1"/>
  <c r="AP3272" i="3"/>
  <c r="AD3272" i="3"/>
  <c r="AR3272" i="3" s="1"/>
  <c r="AB3272" i="3"/>
  <c r="W3272" i="3"/>
  <c r="T3272" i="3"/>
  <c r="V3272" i="3" s="1"/>
  <c r="AP3271" i="3"/>
  <c r="AD3271" i="3"/>
  <c r="AR3271" i="3" s="1"/>
  <c r="AB3271" i="3"/>
  <c r="W3271" i="3"/>
  <c r="T3271" i="3"/>
  <c r="V3271" i="3" s="1"/>
  <c r="AP3270" i="3"/>
  <c r="AD3270" i="3"/>
  <c r="AR3270" i="3" s="1"/>
  <c r="AB3270" i="3"/>
  <c r="W3270" i="3"/>
  <c r="T3270" i="3"/>
  <c r="V3270" i="3" s="1"/>
  <c r="AP3269" i="3"/>
  <c r="AD3269" i="3"/>
  <c r="AR3269" i="3" s="1"/>
  <c r="AB3269" i="3"/>
  <c r="W3269" i="3"/>
  <c r="T3269" i="3"/>
  <c r="V3269" i="3" s="1"/>
  <c r="AP3268" i="3"/>
  <c r="AD3268" i="3"/>
  <c r="AR3268" i="3" s="1"/>
  <c r="AB3268" i="3"/>
  <c r="W3268" i="3"/>
  <c r="T3268" i="3"/>
  <c r="V3268" i="3" s="1"/>
  <c r="AP3267" i="3"/>
  <c r="AD3267" i="3"/>
  <c r="AR3267" i="3" s="1"/>
  <c r="AB3267" i="3"/>
  <c r="W3267" i="3"/>
  <c r="T3267" i="3"/>
  <c r="V3267" i="3" s="1"/>
  <c r="AP3266" i="3"/>
  <c r="AD3266" i="3"/>
  <c r="AR3266" i="3" s="1"/>
  <c r="AB3266" i="3"/>
  <c r="W3266" i="3"/>
  <c r="T3266" i="3"/>
  <c r="V3266" i="3" s="1"/>
  <c r="AP3265" i="3"/>
  <c r="AD3265" i="3"/>
  <c r="AR3265" i="3" s="1"/>
  <c r="AB3265" i="3"/>
  <c r="W3265" i="3"/>
  <c r="T3265" i="3"/>
  <c r="V3265" i="3" s="1"/>
  <c r="AP3264" i="3"/>
  <c r="AD3264" i="3"/>
  <c r="AR3264" i="3" s="1"/>
  <c r="AB3264" i="3"/>
  <c r="W3264" i="3"/>
  <c r="T3264" i="3"/>
  <c r="V3264" i="3" s="1"/>
  <c r="AP3263" i="3"/>
  <c r="AD3263" i="3"/>
  <c r="AR3263" i="3" s="1"/>
  <c r="AB3263" i="3"/>
  <c r="W3263" i="3"/>
  <c r="T3263" i="3"/>
  <c r="V3263" i="3" s="1"/>
  <c r="AP3262" i="3"/>
  <c r="AD3262" i="3"/>
  <c r="AR3262" i="3" s="1"/>
  <c r="AB3262" i="3"/>
  <c r="W3262" i="3"/>
  <c r="T3262" i="3"/>
  <c r="V3262" i="3" s="1"/>
  <c r="AP3261" i="3"/>
  <c r="AD3261" i="3"/>
  <c r="AR3261" i="3" s="1"/>
  <c r="AB3261" i="3"/>
  <c r="W3261" i="3"/>
  <c r="T3261" i="3"/>
  <c r="V3261" i="3" s="1"/>
  <c r="AP3260" i="3"/>
  <c r="AD3260" i="3"/>
  <c r="AR3260" i="3" s="1"/>
  <c r="AB3260" i="3"/>
  <c r="W3260" i="3"/>
  <c r="T3260" i="3"/>
  <c r="V3260" i="3" s="1"/>
  <c r="AP3259" i="3"/>
  <c r="AD3259" i="3"/>
  <c r="AR3259" i="3" s="1"/>
  <c r="AB3259" i="3"/>
  <c r="W3259" i="3"/>
  <c r="T3259" i="3"/>
  <c r="V3259" i="3" s="1"/>
  <c r="AP3258" i="3"/>
  <c r="AD3258" i="3"/>
  <c r="AR3258" i="3" s="1"/>
  <c r="AB3258" i="3"/>
  <c r="W3258" i="3"/>
  <c r="T3258" i="3"/>
  <c r="V3258" i="3" s="1"/>
  <c r="AP3257" i="3"/>
  <c r="AD3257" i="3"/>
  <c r="AR3257" i="3" s="1"/>
  <c r="AB3257" i="3"/>
  <c r="W3257" i="3"/>
  <c r="T3257" i="3"/>
  <c r="V3257" i="3" s="1"/>
  <c r="AP3256" i="3"/>
  <c r="AD3256" i="3"/>
  <c r="AR3256" i="3" s="1"/>
  <c r="AB3256" i="3"/>
  <c r="W3256" i="3"/>
  <c r="T3256" i="3"/>
  <c r="V3256" i="3" s="1"/>
  <c r="AP3255" i="3"/>
  <c r="AD3255" i="3"/>
  <c r="AR3255" i="3" s="1"/>
  <c r="AB3255" i="3"/>
  <c r="W3255" i="3"/>
  <c r="T3255" i="3"/>
  <c r="V3255" i="3" s="1"/>
  <c r="AP3254" i="3"/>
  <c r="AD3254" i="3"/>
  <c r="AR3254" i="3" s="1"/>
  <c r="AB3254" i="3"/>
  <c r="W3254" i="3"/>
  <c r="T3254" i="3"/>
  <c r="V3254" i="3" s="1"/>
  <c r="AP3253" i="3"/>
  <c r="AD3253" i="3"/>
  <c r="AR3253" i="3" s="1"/>
  <c r="AB3253" i="3"/>
  <c r="W3253" i="3"/>
  <c r="T3253" i="3"/>
  <c r="V3253" i="3" s="1"/>
  <c r="AP3252" i="3"/>
  <c r="AD3252" i="3"/>
  <c r="AR3252" i="3" s="1"/>
  <c r="AB3252" i="3"/>
  <c r="W3252" i="3"/>
  <c r="T3252" i="3"/>
  <c r="V3252" i="3" s="1"/>
  <c r="AP3251" i="3"/>
  <c r="AD3251" i="3"/>
  <c r="AR3251" i="3" s="1"/>
  <c r="AB3251" i="3"/>
  <c r="W3251" i="3"/>
  <c r="T3251" i="3"/>
  <c r="V3251" i="3" s="1"/>
  <c r="AP3250" i="3"/>
  <c r="AD3250" i="3"/>
  <c r="AR3250" i="3" s="1"/>
  <c r="AB3250" i="3"/>
  <c r="W3250" i="3"/>
  <c r="T3250" i="3"/>
  <c r="V3250" i="3" s="1"/>
  <c r="AP3249" i="3"/>
  <c r="AD3249" i="3"/>
  <c r="AR3249" i="3" s="1"/>
  <c r="AB3249" i="3"/>
  <c r="W3249" i="3"/>
  <c r="T3249" i="3"/>
  <c r="V3249" i="3" s="1"/>
  <c r="AP3248" i="3"/>
  <c r="AD3248" i="3"/>
  <c r="AR3248" i="3" s="1"/>
  <c r="AB3248" i="3"/>
  <c r="W3248" i="3"/>
  <c r="T3248" i="3"/>
  <c r="V3248" i="3" s="1"/>
  <c r="AP3247" i="3"/>
  <c r="AD3247" i="3"/>
  <c r="AR3247" i="3" s="1"/>
  <c r="AB3247" i="3"/>
  <c r="W3247" i="3"/>
  <c r="T3247" i="3"/>
  <c r="V3247" i="3" s="1"/>
  <c r="AP3246" i="3"/>
  <c r="AD3246" i="3"/>
  <c r="AR3246" i="3" s="1"/>
  <c r="AB3246" i="3"/>
  <c r="W3246" i="3"/>
  <c r="T3246" i="3"/>
  <c r="V3246" i="3" s="1"/>
  <c r="AP3245" i="3"/>
  <c r="AD3245" i="3"/>
  <c r="AR3245" i="3" s="1"/>
  <c r="AB3245" i="3"/>
  <c r="W3245" i="3"/>
  <c r="T3245" i="3"/>
  <c r="V3245" i="3" s="1"/>
  <c r="AP3244" i="3"/>
  <c r="AD3244" i="3"/>
  <c r="AR3244" i="3" s="1"/>
  <c r="AB3244" i="3"/>
  <c r="W3244" i="3"/>
  <c r="T3244" i="3"/>
  <c r="V3244" i="3" s="1"/>
  <c r="AP3243" i="3"/>
  <c r="AD3243" i="3"/>
  <c r="AR3243" i="3" s="1"/>
  <c r="AB3243" i="3"/>
  <c r="W3243" i="3"/>
  <c r="T3243" i="3"/>
  <c r="V3243" i="3" s="1"/>
  <c r="AP3242" i="3"/>
  <c r="AD3242" i="3"/>
  <c r="AR3242" i="3" s="1"/>
  <c r="AB3242" i="3"/>
  <c r="W3242" i="3"/>
  <c r="T3242" i="3"/>
  <c r="V3242" i="3" s="1"/>
  <c r="AP3241" i="3"/>
  <c r="AD3241" i="3"/>
  <c r="AR3241" i="3" s="1"/>
  <c r="AB3241" i="3"/>
  <c r="W3241" i="3"/>
  <c r="T3241" i="3"/>
  <c r="V3241" i="3" s="1"/>
  <c r="AP3240" i="3"/>
  <c r="AD3240" i="3"/>
  <c r="AR3240" i="3" s="1"/>
  <c r="AB3240" i="3"/>
  <c r="W3240" i="3"/>
  <c r="T3240" i="3"/>
  <c r="V3240" i="3" s="1"/>
  <c r="AP3239" i="3"/>
  <c r="AD3239" i="3"/>
  <c r="AR3239" i="3" s="1"/>
  <c r="AB3239" i="3"/>
  <c r="W3239" i="3"/>
  <c r="T3239" i="3"/>
  <c r="V3239" i="3" s="1"/>
  <c r="AP3238" i="3"/>
  <c r="AD3238" i="3"/>
  <c r="AR3238" i="3" s="1"/>
  <c r="AB3238" i="3"/>
  <c r="W3238" i="3"/>
  <c r="T3238" i="3"/>
  <c r="V3238" i="3" s="1"/>
  <c r="AP3237" i="3"/>
  <c r="AD3237" i="3"/>
  <c r="AR3237" i="3" s="1"/>
  <c r="AB3237" i="3"/>
  <c r="W3237" i="3"/>
  <c r="T3237" i="3"/>
  <c r="V3237" i="3" s="1"/>
  <c r="AP3236" i="3"/>
  <c r="AD3236" i="3"/>
  <c r="AR3236" i="3" s="1"/>
  <c r="AB3236" i="3"/>
  <c r="W3236" i="3"/>
  <c r="T3236" i="3"/>
  <c r="V3236" i="3" s="1"/>
  <c r="AP3235" i="3"/>
  <c r="AD3235" i="3"/>
  <c r="AR3235" i="3" s="1"/>
  <c r="AB3235" i="3"/>
  <c r="W3235" i="3"/>
  <c r="T3235" i="3"/>
  <c r="V3235" i="3" s="1"/>
  <c r="AP3234" i="3"/>
  <c r="AD3234" i="3"/>
  <c r="AR3234" i="3" s="1"/>
  <c r="AB3234" i="3"/>
  <c r="W3234" i="3"/>
  <c r="T3234" i="3"/>
  <c r="V3234" i="3" s="1"/>
  <c r="AP3233" i="3"/>
  <c r="AD3233" i="3"/>
  <c r="AR3233" i="3" s="1"/>
  <c r="AB3233" i="3"/>
  <c r="W3233" i="3"/>
  <c r="T3233" i="3"/>
  <c r="V3233" i="3" s="1"/>
  <c r="AP3232" i="3"/>
  <c r="AD3232" i="3"/>
  <c r="AR3232" i="3" s="1"/>
  <c r="AB3232" i="3"/>
  <c r="W3232" i="3"/>
  <c r="T3232" i="3"/>
  <c r="V3232" i="3" s="1"/>
  <c r="AP3231" i="3"/>
  <c r="AD3231" i="3"/>
  <c r="AR3231" i="3" s="1"/>
  <c r="AB3231" i="3"/>
  <c r="W3231" i="3"/>
  <c r="T3231" i="3"/>
  <c r="V3231" i="3" s="1"/>
  <c r="AP3230" i="3"/>
  <c r="AD3230" i="3"/>
  <c r="AR3230" i="3" s="1"/>
  <c r="AB3230" i="3"/>
  <c r="W3230" i="3"/>
  <c r="T3230" i="3"/>
  <c r="V3230" i="3" s="1"/>
  <c r="AP3229" i="3"/>
  <c r="AD3229" i="3"/>
  <c r="AR3229" i="3" s="1"/>
  <c r="AB3229" i="3"/>
  <c r="W3229" i="3"/>
  <c r="T3229" i="3"/>
  <c r="V3229" i="3" s="1"/>
  <c r="AP3228" i="3"/>
  <c r="AD3228" i="3"/>
  <c r="AR3228" i="3" s="1"/>
  <c r="AB3228" i="3"/>
  <c r="W3228" i="3"/>
  <c r="T3228" i="3"/>
  <c r="V3228" i="3" s="1"/>
  <c r="AP3227" i="3"/>
  <c r="AD3227" i="3"/>
  <c r="AR3227" i="3" s="1"/>
  <c r="AB3227" i="3"/>
  <c r="W3227" i="3"/>
  <c r="T3227" i="3"/>
  <c r="V3227" i="3" s="1"/>
  <c r="AP3226" i="3"/>
  <c r="AD3226" i="3"/>
  <c r="AR3226" i="3" s="1"/>
  <c r="AB3226" i="3"/>
  <c r="W3226" i="3"/>
  <c r="T3226" i="3"/>
  <c r="V3226" i="3" s="1"/>
  <c r="AP3225" i="3"/>
  <c r="AD3225" i="3"/>
  <c r="AR3225" i="3" s="1"/>
  <c r="AB3225" i="3"/>
  <c r="W3225" i="3"/>
  <c r="T3225" i="3"/>
  <c r="V3225" i="3" s="1"/>
  <c r="AP3224" i="3"/>
  <c r="AD3224" i="3"/>
  <c r="AR3224" i="3" s="1"/>
  <c r="AB3224" i="3"/>
  <c r="W3224" i="3"/>
  <c r="T3224" i="3"/>
  <c r="V3224" i="3" s="1"/>
  <c r="AP3223" i="3"/>
  <c r="AD3223" i="3"/>
  <c r="AR3223" i="3" s="1"/>
  <c r="AB3223" i="3"/>
  <c r="W3223" i="3"/>
  <c r="T3223" i="3"/>
  <c r="V3223" i="3" s="1"/>
  <c r="AP3222" i="3"/>
  <c r="AD3222" i="3"/>
  <c r="AR3222" i="3" s="1"/>
  <c r="AB3222" i="3"/>
  <c r="W3222" i="3"/>
  <c r="T3222" i="3"/>
  <c r="V3222" i="3" s="1"/>
  <c r="AP3221" i="3"/>
  <c r="AD3221" i="3"/>
  <c r="AR3221" i="3" s="1"/>
  <c r="AB3221" i="3"/>
  <c r="W3221" i="3"/>
  <c r="T3221" i="3"/>
  <c r="V3221" i="3" s="1"/>
  <c r="AP3220" i="3"/>
  <c r="AD3220" i="3"/>
  <c r="AR3220" i="3" s="1"/>
  <c r="AB3220" i="3"/>
  <c r="W3220" i="3"/>
  <c r="T3220" i="3"/>
  <c r="V3220" i="3" s="1"/>
  <c r="AP3219" i="3"/>
  <c r="AD3219" i="3"/>
  <c r="AR3219" i="3" s="1"/>
  <c r="AB3219" i="3"/>
  <c r="W3219" i="3"/>
  <c r="T3219" i="3"/>
  <c r="V3219" i="3" s="1"/>
  <c r="AP3218" i="3"/>
  <c r="AD3218" i="3"/>
  <c r="AR3218" i="3" s="1"/>
  <c r="AB3218" i="3"/>
  <c r="W3218" i="3"/>
  <c r="T3218" i="3"/>
  <c r="V3218" i="3" s="1"/>
  <c r="AP3217" i="3"/>
  <c r="AD3217" i="3"/>
  <c r="AR3217" i="3" s="1"/>
  <c r="AB3217" i="3"/>
  <c r="W3217" i="3"/>
  <c r="T3217" i="3"/>
  <c r="V3217" i="3" s="1"/>
  <c r="AP3216" i="3"/>
  <c r="AD3216" i="3"/>
  <c r="AR3216" i="3" s="1"/>
  <c r="AB3216" i="3"/>
  <c r="W3216" i="3"/>
  <c r="T3216" i="3"/>
  <c r="V3216" i="3" s="1"/>
  <c r="AP3215" i="3"/>
  <c r="AD3215" i="3"/>
  <c r="AR3215" i="3" s="1"/>
  <c r="AB3215" i="3"/>
  <c r="W3215" i="3"/>
  <c r="T3215" i="3"/>
  <c r="V3215" i="3" s="1"/>
  <c r="AP3214" i="3"/>
  <c r="AD3214" i="3"/>
  <c r="AR3214" i="3" s="1"/>
  <c r="AB3214" i="3"/>
  <c r="W3214" i="3"/>
  <c r="T3214" i="3"/>
  <c r="V3214" i="3" s="1"/>
  <c r="AP3213" i="3"/>
  <c r="AD3213" i="3"/>
  <c r="AR3213" i="3" s="1"/>
  <c r="AB3213" i="3"/>
  <c r="W3213" i="3"/>
  <c r="T3213" i="3"/>
  <c r="V3213" i="3" s="1"/>
  <c r="AP3212" i="3"/>
  <c r="AD3212" i="3"/>
  <c r="AR3212" i="3" s="1"/>
  <c r="AB3212" i="3"/>
  <c r="W3212" i="3"/>
  <c r="T3212" i="3"/>
  <c r="V3212" i="3" s="1"/>
  <c r="AP3211" i="3"/>
  <c r="AD3211" i="3"/>
  <c r="AR3211" i="3" s="1"/>
  <c r="AB3211" i="3"/>
  <c r="W3211" i="3"/>
  <c r="T3211" i="3"/>
  <c r="V3211" i="3" s="1"/>
  <c r="AP3210" i="3"/>
  <c r="AD3210" i="3"/>
  <c r="AR3210" i="3" s="1"/>
  <c r="AB3210" i="3"/>
  <c r="W3210" i="3"/>
  <c r="T3210" i="3"/>
  <c r="V3210" i="3" s="1"/>
  <c r="AP3209" i="3"/>
  <c r="AD3209" i="3"/>
  <c r="AR3209" i="3" s="1"/>
  <c r="AB3209" i="3"/>
  <c r="W3209" i="3"/>
  <c r="T3209" i="3"/>
  <c r="V3209" i="3" s="1"/>
  <c r="AP3208" i="3"/>
  <c r="AD3208" i="3"/>
  <c r="AR3208" i="3" s="1"/>
  <c r="AB3208" i="3"/>
  <c r="W3208" i="3"/>
  <c r="T3208" i="3"/>
  <c r="V3208" i="3" s="1"/>
  <c r="AP3207" i="3"/>
  <c r="AD3207" i="3"/>
  <c r="AR3207" i="3" s="1"/>
  <c r="AB3207" i="3"/>
  <c r="W3207" i="3"/>
  <c r="T3207" i="3"/>
  <c r="V3207" i="3" s="1"/>
  <c r="AP3206" i="3"/>
  <c r="AD3206" i="3"/>
  <c r="AR3206" i="3" s="1"/>
  <c r="AB3206" i="3"/>
  <c r="W3206" i="3"/>
  <c r="T3206" i="3"/>
  <c r="V3206" i="3" s="1"/>
  <c r="AP3205" i="3"/>
  <c r="AD3205" i="3"/>
  <c r="AR3205" i="3" s="1"/>
  <c r="AB3205" i="3"/>
  <c r="W3205" i="3"/>
  <c r="T3205" i="3"/>
  <c r="V3205" i="3" s="1"/>
  <c r="AP3204" i="3"/>
  <c r="AD3204" i="3"/>
  <c r="AR3204" i="3" s="1"/>
  <c r="AB3204" i="3"/>
  <c r="W3204" i="3"/>
  <c r="T3204" i="3"/>
  <c r="V3204" i="3" s="1"/>
  <c r="AP3203" i="3"/>
  <c r="AD3203" i="3"/>
  <c r="AR3203" i="3" s="1"/>
  <c r="AB3203" i="3"/>
  <c r="W3203" i="3"/>
  <c r="T3203" i="3"/>
  <c r="V3203" i="3" s="1"/>
  <c r="AP3202" i="3"/>
  <c r="AD3202" i="3"/>
  <c r="AR3202" i="3" s="1"/>
  <c r="AB3202" i="3"/>
  <c r="W3202" i="3"/>
  <c r="T3202" i="3"/>
  <c r="V3202" i="3" s="1"/>
  <c r="AP3201" i="3"/>
  <c r="AD3201" i="3"/>
  <c r="AR3201" i="3" s="1"/>
  <c r="AB3201" i="3"/>
  <c r="W3201" i="3"/>
  <c r="T3201" i="3"/>
  <c r="V3201" i="3" s="1"/>
  <c r="AP3200" i="3"/>
  <c r="AD3200" i="3"/>
  <c r="AR3200" i="3" s="1"/>
  <c r="AB3200" i="3"/>
  <c r="W3200" i="3"/>
  <c r="T3200" i="3"/>
  <c r="V3200" i="3" s="1"/>
  <c r="AP3199" i="3"/>
  <c r="AD3199" i="3"/>
  <c r="AR3199" i="3" s="1"/>
  <c r="AB3199" i="3"/>
  <c r="W3199" i="3"/>
  <c r="T3199" i="3"/>
  <c r="V3199" i="3" s="1"/>
  <c r="AP3198" i="3"/>
  <c r="AD3198" i="3"/>
  <c r="AR3198" i="3" s="1"/>
  <c r="AB3198" i="3"/>
  <c r="W3198" i="3"/>
  <c r="T3198" i="3"/>
  <c r="V3198" i="3" s="1"/>
  <c r="AP3197" i="3"/>
  <c r="AD3197" i="3"/>
  <c r="AR3197" i="3" s="1"/>
  <c r="AB3197" i="3"/>
  <c r="W3197" i="3"/>
  <c r="T3197" i="3"/>
  <c r="V3197" i="3" s="1"/>
  <c r="AP3196" i="3"/>
  <c r="AD3196" i="3"/>
  <c r="AR3196" i="3" s="1"/>
  <c r="AB3196" i="3"/>
  <c r="W3196" i="3"/>
  <c r="T3196" i="3"/>
  <c r="V3196" i="3" s="1"/>
  <c r="AP3195" i="3"/>
  <c r="AD3195" i="3"/>
  <c r="AR3195" i="3" s="1"/>
  <c r="AB3195" i="3"/>
  <c r="W3195" i="3"/>
  <c r="T3195" i="3"/>
  <c r="V3195" i="3" s="1"/>
  <c r="AP3194" i="3"/>
  <c r="AD3194" i="3"/>
  <c r="AR3194" i="3" s="1"/>
  <c r="AB3194" i="3"/>
  <c r="W3194" i="3"/>
  <c r="T3194" i="3"/>
  <c r="V3194" i="3" s="1"/>
  <c r="AP3193" i="3"/>
  <c r="AD3193" i="3"/>
  <c r="AR3193" i="3" s="1"/>
  <c r="AB3193" i="3"/>
  <c r="W3193" i="3"/>
  <c r="T3193" i="3"/>
  <c r="V3193" i="3" s="1"/>
  <c r="AP3192" i="3"/>
  <c r="AD3192" i="3"/>
  <c r="AR3192" i="3" s="1"/>
  <c r="AB3192" i="3"/>
  <c r="W3192" i="3"/>
  <c r="T3192" i="3"/>
  <c r="V3192" i="3" s="1"/>
  <c r="AP3191" i="3"/>
  <c r="AD3191" i="3"/>
  <c r="AR3191" i="3" s="1"/>
  <c r="AB3191" i="3"/>
  <c r="W3191" i="3"/>
  <c r="T3191" i="3"/>
  <c r="V3191" i="3" s="1"/>
  <c r="AP3190" i="3"/>
  <c r="AD3190" i="3"/>
  <c r="AR3190" i="3" s="1"/>
  <c r="AB3190" i="3"/>
  <c r="W3190" i="3"/>
  <c r="T3190" i="3"/>
  <c r="V3190" i="3" s="1"/>
  <c r="AP3189" i="3"/>
  <c r="AD3189" i="3"/>
  <c r="AR3189" i="3" s="1"/>
  <c r="AB3189" i="3"/>
  <c r="W3189" i="3"/>
  <c r="T3189" i="3"/>
  <c r="V3189" i="3" s="1"/>
  <c r="AP3188" i="3"/>
  <c r="AD3188" i="3"/>
  <c r="AR3188" i="3" s="1"/>
  <c r="AB3188" i="3"/>
  <c r="W3188" i="3"/>
  <c r="T3188" i="3"/>
  <c r="V3188" i="3" s="1"/>
  <c r="AP3187" i="3"/>
  <c r="AD3187" i="3"/>
  <c r="AR3187" i="3" s="1"/>
  <c r="AB3187" i="3"/>
  <c r="W3187" i="3"/>
  <c r="T3187" i="3"/>
  <c r="V3187" i="3" s="1"/>
  <c r="AP3186" i="3"/>
  <c r="AD3186" i="3"/>
  <c r="AR3186" i="3" s="1"/>
  <c r="AB3186" i="3"/>
  <c r="W3186" i="3"/>
  <c r="T3186" i="3"/>
  <c r="V3186" i="3" s="1"/>
  <c r="AP3185" i="3"/>
  <c r="AD3185" i="3"/>
  <c r="AR3185" i="3" s="1"/>
  <c r="AB3185" i="3"/>
  <c r="W3185" i="3"/>
  <c r="T3185" i="3"/>
  <c r="V3185" i="3" s="1"/>
  <c r="AP3184" i="3"/>
  <c r="AD3184" i="3"/>
  <c r="AR3184" i="3" s="1"/>
  <c r="AB3184" i="3"/>
  <c r="W3184" i="3"/>
  <c r="T3184" i="3"/>
  <c r="V3184" i="3" s="1"/>
  <c r="AP3183" i="3"/>
  <c r="AD3183" i="3"/>
  <c r="AR3183" i="3" s="1"/>
  <c r="AB3183" i="3"/>
  <c r="W3183" i="3"/>
  <c r="T3183" i="3"/>
  <c r="V3183" i="3" s="1"/>
  <c r="AP3182" i="3"/>
  <c r="AD3182" i="3"/>
  <c r="AR3182" i="3" s="1"/>
  <c r="AB3182" i="3"/>
  <c r="W3182" i="3"/>
  <c r="T3182" i="3"/>
  <c r="V3182" i="3" s="1"/>
  <c r="AP3181" i="3"/>
  <c r="AD3181" i="3"/>
  <c r="AR3181" i="3" s="1"/>
  <c r="AB3181" i="3"/>
  <c r="W3181" i="3"/>
  <c r="T3181" i="3"/>
  <c r="V3181" i="3" s="1"/>
  <c r="AP3180" i="3"/>
  <c r="AD3180" i="3"/>
  <c r="AR3180" i="3" s="1"/>
  <c r="AB3180" i="3"/>
  <c r="W3180" i="3"/>
  <c r="T3180" i="3"/>
  <c r="V3180" i="3" s="1"/>
  <c r="AP3179" i="3"/>
  <c r="AD3179" i="3"/>
  <c r="AR3179" i="3" s="1"/>
  <c r="AB3179" i="3"/>
  <c r="W3179" i="3"/>
  <c r="T3179" i="3"/>
  <c r="V3179" i="3" s="1"/>
  <c r="AP3178" i="3"/>
  <c r="AD3178" i="3"/>
  <c r="AR3178" i="3" s="1"/>
  <c r="AB3178" i="3"/>
  <c r="W3178" i="3"/>
  <c r="T3178" i="3"/>
  <c r="V3178" i="3" s="1"/>
  <c r="AP3177" i="3"/>
  <c r="AD3177" i="3"/>
  <c r="AR3177" i="3" s="1"/>
  <c r="AB3177" i="3"/>
  <c r="W3177" i="3"/>
  <c r="T3177" i="3"/>
  <c r="V3177" i="3" s="1"/>
  <c r="AP3176" i="3"/>
  <c r="AD3176" i="3"/>
  <c r="AR3176" i="3" s="1"/>
  <c r="AB3176" i="3"/>
  <c r="W3176" i="3"/>
  <c r="T3176" i="3"/>
  <c r="V3176" i="3" s="1"/>
  <c r="AP3175" i="3"/>
  <c r="AD3175" i="3"/>
  <c r="AR3175" i="3" s="1"/>
  <c r="AB3175" i="3"/>
  <c r="W3175" i="3"/>
  <c r="T3175" i="3"/>
  <c r="V3175" i="3" s="1"/>
  <c r="AP3174" i="3"/>
  <c r="AD3174" i="3"/>
  <c r="AR3174" i="3" s="1"/>
  <c r="AB3174" i="3"/>
  <c r="W3174" i="3"/>
  <c r="T3174" i="3"/>
  <c r="V3174" i="3" s="1"/>
  <c r="AP3173" i="3"/>
  <c r="AD3173" i="3"/>
  <c r="AR3173" i="3" s="1"/>
  <c r="AB3173" i="3"/>
  <c r="W3173" i="3"/>
  <c r="T3173" i="3"/>
  <c r="V3173" i="3" s="1"/>
  <c r="AP3172" i="3"/>
  <c r="AD3172" i="3"/>
  <c r="AR3172" i="3" s="1"/>
  <c r="AB3172" i="3"/>
  <c r="W3172" i="3"/>
  <c r="T3172" i="3"/>
  <c r="V3172" i="3" s="1"/>
  <c r="AP3171" i="3"/>
  <c r="AD3171" i="3"/>
  <c r="AR3171" i="3" s="1"/>
  <c r="AB3171" i="3"/>
  <c r="W3171" i="3"/>
  <c r="T3171" i="3"/>
  <c r="V3171" i="3" s="1"/>
  <c r="AP3170" i="3"/>
  <c r="AD3170" i="3"/>
  <c r="AR3170" i="3" s="1"/>
  <c r="AB3170" i="3"/>
  <c r="W3170" i="3"/>
  <c r="T3170" i="3"/>
  <c r="V3170" i="3" s="1"/>
  <c r="AP3169" i="3"/>
  <c r="AD3169" i="3"/>
  <c r="AR3169" i="3" s="1"/>
  <c r="AB3169" i="3"/>
  <c r="W3169" i="3"/>
  <c r="T3169" i="3"/>
  <c r="V3169" i="3" s="1"/>
  <c r="AP3168" i="3"/>
  <c r="AD3168" i="3"/>
  <c r="AR3168" i="3" s="1"/>
  <c r="AB3168" i="3"/>
  <c r="W3168" i="3"/>
  <c r="T3168" i="3"/>
  <c r="V3168" i="3" s="1"/>
  <c r="AP3167" i="3"/>
  <c r="AD3167" i="3"/>
  <c r="AR3167" i="3" s="1"/>
  <c r="AB3167" i="3"/>
  <c r="W3167" i="3"/>
  <c r="T3167" i="3"/>
  <c r="V3167" i="3" s="1"/>
  <c r="AP3166" i="3"/>
  <c r="AD3166" i="3"/>
  <c r="AR3166" i="3" s="1"/>
  <c r="AB3166" i="3"/>
  <c r="W3166" i="3"/>
  <c r="T3166" i="3"/>
  <c r="V3166" i="3" s="1"/>
  <c r="AP3165" i="3"/>
  <c r="AD3165" i="3"/>
  <c r="AR3165" i="3" s="1"/>
  <c r="AB3165" i="3"/>
  <c r="W3165" i="3"/>
  <c r="T3165" i="3"/>
  <c r="V3165" i="3" s="1"/>
  <c r="AP3164" i="3"/>
  <c r="AD3164" i="3"/>
  <c r="AR3164" i="3" s="1"/>
  <c r="AB3164" i="3"/>
  <c r="W3164" i="3"/>
  <c r="T3164" i="3"/>
  <c r="V3164" i="3" s="1"/>
  <c r="AP3163" i="3"/>
  <c r="AD3163" i="3"/>
  <c r="AR3163" i="3" s="1"/>
  <c r="AB3163" i="3"/>
  <c r="W3163" i="3"/>
  <c r="T3163" i="3"/>
  <c r="V3163" i="3" s="1"/>
  <c r="AP3162" i="3"/>
  <c r="AD3162" i="3"/>
  <c r="AR3162" i="3" s="1"/>
  <c r="AB3162" i="3"/>
  <c r="W3162" i="3"/>
  <c r="T3162" i="3"/>
  <c r="V3162" i="3" s="1"/>
  <c r="AP3161" i="3"/>
  <c r="AD3161" i="3"/>
  <c r="AR3161" i="3" s="1"/>
  <c r="AB3161" i="3"/>
  <c r="W3161" i="3"/>
  <c r="T3161" i="3"/>
  <c r="V3161" i="3" s="1"/>
  <c r="AP3160" i="3"/>
  <c r="AD3160" i="3"/>
  <c r="AR3160" i="3" s="1"/>
  <c r="AB3160" i="3"/>
  <c r="W3160" i="3"/>
  <c r="T3160" i="3"/>
  <c r="V3160" i="3" s="1"/>
  <c r="AP3159" i="3"/>
  <c r="AD3159" i="3"/>
  <c r="AR3159" i="3" s="1"/>
  <c r="AB3159" i="3"/>
  <c r="W3159" i="3"/>
  <c r="T3159" i="3"/>
  <c r="V3159" i="3" s="1"/>
  <c r="AP3158" i="3"/>
  <c r="AD3158" i="3"/>
  <c r="AR3158" i="3" s="1"/>
  <c r="AB3158" i="3"/>
  <c r="W3158" i="3"/>
  <c r="T3158" i="3"/>
  <c r="V3158" i="3" s="1"/>
  <c r="AP3157" i="3"/>
  <c r="AD3157" i="3"/>
  <c r="AR3157" i="3" s="1"/>
  <c r="AB3157" i="3"/>
  <c r="W3157" i="3"/>
  <c r="T3157" i="3"/>
  <c r="V3157" i="3" s="1"/>
  <c r="AP3156" i="3"/>
  <c r="AD3156" i="3"/>
  <c r="AR3156" i="3" s="1"/>
  <c r="AB3156" i="3"/>
  <c r="W3156" i="3"/>
  <c r="T3156" i="3"/>
  <c r="V3156" i="3" s="1"/>
  <c r="AP3155" i="3"/>
  <c r="AD3155" i="3"/>
  <c r="AR3155" i="3" s="1"/>
  <c r="AB3155" i="3"/>
  <c r="W3155" i="3"/>
  <c r="T3155" i="3"/>
  <c r="V3155" i="3" s="1"/>
  <c r="AP3154" i="3"/>
  <c r="AD3154" i="3"/>
  <c r="AR3154" i="3" s="1"/>
  <c r="AB3154" i="3"/>
  <c r="W3154" i="3"/>
  <c r="T3154" i="3"/>
  <c r="V3154" i="3" s="1"/>
  <c r="AP3153" i="3"/>
  <c r="AD3153" i="3"/>
  <c r="AR3153" i="3" s="1"/>
  <c r="AB3153" i="3"/>
  <c r="W3153" i="3"/>
  <c r="T3153" i="3"/>
  <c r="V3153" i="3" s="1"/>
  <c r="AP3152" i="3"/>
  <c r="AD3152" i="3"/>
  <c r="AR3152" i="3" s="1"/>
  <c r="AB3152" i="3"/>
  <c r="W3152" i="3"/>
  <c r="T3152" i="3"/>
  <c r="V3152" i="3" s="1"/>
  <c r="AP3151" i="3"/>
  <c r="AD3151" i="3"/>
  <c r="AR3151" i="3" s="1"/>
  <c r="AB3151" i="3"/>
  <c r="W3151" i="3"/>
  <c r="T3151" i="3"/>
  <c r="V3151" i="3" s="1"/>
  <c r="AP3150" i="3"/>
  <c r="AD3150" i="3"/>
  <c r="AR3150" i="3" s="1"/>
  <c r="AB3150" i="3"/>
  <c r="W3150" i="3"/>
  <c r="T3150" i="3"/>
  <c r="V3150" i="3" s="1"/>
  <c r="AP3149" i="3"/>
  <c r="AD3149" i="3"/>
  <c r="AR3149" i="3" s="1"/>
  <c r="AB3149" i="3"/>
  <c r="W3149" i="3"/>
  <c r="T3149" i="3"/>
  <c r="V3149" i="3" s="1"/>
  <c r="AP3148" i="3"/>
  <c r="AD3148" i="3"/>
  <c r="AR3148" i="3" s="1"/>
  <c r="AB3148" i="3"/>
  <c r="W3148" i="3"/>
  <c r="T3148" i="3"/>
  <c r="V3148" i="3" s="1"/>
  <c r="AP3147" i="3"/>
  <c r="AD3147" i="3"/>
  <c r="AR3147" i="3" s="1"/>
  <c r="AB3147" i="3"/>
  <c r="W3147" i="3"/>
  <c r="T3147" i="3"/>
  <c r="V3147" i="3" s="1"/>
  <c r="AP3146" i="3"/>
  <c r="AD3146" i="3"/>
  <c r="AR3146" i="3" s="1"/>
  <c r="AB3146" i="3"/>
  <c r="W3146" i="3"/>
  <c r="T3146" i="3"/>
  <c r="V3146" i="3" s="1"/>
  <c r="AP3145" i="3"/>
  <c r="AD3145" i="3"/>
  <c r="AR3145" i="3" s="1"/>
  <c r="AB3145" i="3"/>
  <c r="W3145" i="3"/>
  <c r="T3145" i="3"/>
  <c r="V3145" i="3" s="1"/>
  <c r="AP3144" i="3"/>
  <c r="AD3144" i="3"/>
  <c r="AR3144" i="3" s="1"/>
  <c r="AB3144" i="3"/>
  <c r="W3144" i="3"/>
  <c r="T3144" i="3"/>
  <c r="V3144" i="3" s="1"/>
  <c r="AP3143" i="3"/>
  <c r="AD3143" i="3"/>
  <c r="AR3143" i="3" s="1"/>
  <c r="AB3143" i="3"/>
  <c r="W3143" i="3"/>
  <c r="T3143" i="3"/>
  <c r="V3143" i="3" s="1"/>
  <c r="AP3142" i="3"/>
  <c r="AD3142" i="3"/>
  <c r="AR3142" i="3" s="1"/>
  <c r="AB3142" i="3"/>
  <c r="W3142" i="3"/>
  <c r="T3142" i="3"/>
  <c r="V3142" i="3" s="1"/>
  <c r="AP3141" i="3"/>
  <c r="AD3141" i="3"/>
  <c r="AR3141" i="3" s="1"/>
  <c r="AB3141" i="3"/>
  <c r="W3141" i="3"/>
  <c r="T3141" i="3"/>
  <c r="V3141" i="3" s="1"/>
  <c r="AP3140" i="3"/>
  <c r="AD3140" i="3"/>
  <c r="AR3140" i="3" s="1"/>
  <c r="AB3140" i="3"/>
  <c r="W3140" i="3"/>
  <c r="T3140" i="3"/>
  <c r="V3140" i="3" s="1"/>
  <c r="AP3139" i="3"/>
  <c r="AD3139" i="3"/>
  <c r="AR3139" i="3" s="1"/>
  <c r="AB3139" i="3"/>
  <c r="W3139" i="3"/>
  <c r="T3139" i="3"/>
  <c r="V3139" i="3" s="1"/>
  <c r="AP3138" i="3"/>
  <c r="AD3138" i="3"/>
  <c r="AR3138" i="3" s="1"/>
  <c r="AB3138" i="3"/>
  <c r="W3138" i="3"/>
  <c r="T3138" i="3"/>
  <c r="V3138" i="3" s="1"/>
  <c r="AP3137" i="3"/>
  <c r="AD3137" i="3"/>
  <c r="AR3137" i="3" s="1"/>
  <c r="AB3137" i="3"/>
  <c r="W3137" i="3"/>
  <c r="T3137" i="3"/>
  <c r="V3137" i="3" s="1"/>
  <c r="AP3136" i="3"/>
  <c r="AD3136" i="3"/>
  <c r="AR3136" i="3" s="1"/>
  <c r="AB3136" i="3"/>
  <c r="W3136" i="3"/>
  <c r="T3136" i="3"/>
  <c r="V3136" i="3" s="1"/>
  <c r="AP3135" i="3"/>
  <c r="AD3135" i="3"/>
  <c r="AR3135" i="3" s="1"/>
  <c r="AB3135" i="3"/>
  <c r="W3135" i="3"/>
  <c r="T3135" i="3"/>
  <c r="V3135" i="3" s="1"/>
  <c r="AP3134" i="3"/>
  <c r="AD3134" i="3"/>
  <c r="AR3134" i="3" s="1"/>
  <c r="AB3134" i="3"/>
  <c r="W3134" i="3"/>
  <c r="T3134" i="3"/>
  <c r="V3134" i="3" s="1"/>
  <c r="AP3133" i="3"/>
  <c r="AD3133" i="3"/>
  <c r="AR3133" i="3" s="1"/>
  <c r="AB3133" i="3"/>
  <c r="W3133" i="3"/>
  <c r="T3133" i="3"/>
  <c r="V3133" i="3" s="1"/>
  <c r="AP3132" i="3"/>
  <c r="AD3132" i="3"/>
  <c r="AR3132" i="3" s="1"/>
  <c r="AB3132" i="3"/>
  <c r="W3132" i="3"/>
  <c r="T3132" i="3"/>
  <c r="V3132" i="3" s="1"/>
  <c r="AP3131" i="3"/>
  <c r="AD3131" i="3"/>
  <c r="AR3131" i="3" s="1"/>
  <c r="AB3131" i="3"/>
  <c r="W3131" i="3"/>
  <c r="T3131" i="3"/>
  <c r="V3131" i="3" s="1"/>
  <c r="AP3130" i="3"/>
  <c r="AD3130" i="3"/>
  <c r="AR3130" i="3" s="1"/>
  <c r="AB3130" i="3"/>
  <c r="W3130" i="3"/>
  <c r="T3130" i="3"/>
  <c r="V3130" i="3" s="1"/>
  <c r="AP3129" i="3"/>
  <c r="AD3129" i="3"/>
  <c r="AR3129" i="3" s="1"/>
  <c r="AB3129" i="3"/>
  <c r="W3129" i="3"/>
  <c r="T3129" i="3"/>
  <c r="V3129" i="3" s="1"/>
  <c r="AP3128" i="3"/>
  <c r="AD3128" i="3"/>
  <c r="AR3128" i="3" s="1"/>
  <c r="AB3128" i="3"/>
  <c r="W3128" i="3"/>
  <c r="T3128" i="3"/>
  <c r="V3128" i="3" s="1"/>
  <c r="AP3127" i="3"/>
  <c r="AD3127" i="3"/>
  <c r="AR3127" i="3" s="1"/>
  <c r="AB3127" i="3"/>
  <c r="W3127" i="3"/>
  <c r="T3127" i="3"/>
  <c r="V3127" i="3" s="1"/>
  <c r="AP3126" i="3"/>
  <c r="AD3126" i="3"/>
  <c r="AR3126" i="3" s="1"/>
  <c r="AB3126" i="3"/>
  <c r="W3126" i="3"/>
  <c r="T3126" i="3"/>
  <c r="V3126" i="3" s="1"/>
  <c r="AP3125" i="3"/>
  <c r="AD3125" i="3"/>
  <c r="AR3125" i="3" s="1"/>
  <c r="AB3125" i="3"/>
  <c r="W3125" i="3"/>
  <c r="T3125" i="3"/>
  <c r="V3125" i="3" s="1"/>
  <c r="AP3124" i="3"/>
  <c r="AD3124" i="3"/>
  <c r="AR3124" i="3" s="1"/>
  <c r="AB3124" i="3"/>
  <c r="W3124" i="3"/>
  <c r="T3124" i="3"/>
  <c r="V3124" i="3" s="1"/>
  <c r="AP3123" i="3"/>
  <c r="AD3123" i="3"/>
  <c r="AR3123" i="3" s="1"/>
  <c r="AB3123" i="3"/>
  <c r="W3123" i="3"/>
  <c r="T3123" i="3"/>
  <c r="V3123" i="3" s="1"/>
  <c r="AP3122" i="3"/>
  <c r="AD3122" i="3"/>
  <c r="AR3122" i="3" s="1"/>
  <c r="AB3122" i="3"/>
  <c r="W3122" i="3"/>
  <c r="T3122" i="3"/>
  <c r="V3122" i="3" s="1"/>
  <c r="AP3121" i="3"/>
  <c r="AD3121" i="3"/>
  <c r="AR3121" i="3" s="1"/>
  <c r="AB3121" i="3"/>
  <c r="W3121" i="3"/>
  <c r="T3121" i="3"/>
  <c r="V3121" i="3" s="1"/>
  <c r="AP3120" i="3"/>
  <c r="AD3120" i="3"/>
  <c r="AR3120" i="3" s="1"/>
  <c r="AB3120" i="3"/>
  <c r="W3120" i="3"/>
  <c r="T3120" i="3"/>
  <c r="V3120" i="3" s="1"/>
  <c r="AP3119" i="3"/>
  <c r="AD3119" i="3"/>
  <c r="AR3119" i="3" s="1"/>
  <c r="AB3119" i="3"/>
  <c r="W3119" i="3"/>
  <c r="T3119" i="3"/>
  <c r="V3119" i="3" s="1"/>
  <c r="AP3118" i="3"/>
  <c r="AD3118" i="3"/>
  <c r="AR3118" i="3" s="1"/>
  <c r="AB3118" i="3"/>
  <c r="W3118" i="3"/>
  <c r="T3118" i="3"/>
  <c r="V3118" i="3" s="1"/>
  <c r="AP3117" i="3"/>
  <c r="AD3117" i="3"/>
  <c r="AR3117" i="3" s="1"/>
  <c r="AB3117" i="3"/>
  <c r="W3117" i="3"/>
  <c r="T3117" i="3"/>
  <c r="V3117" i="3" s="1"/>
  <c r="AP3116" i="3"/>
  <c r="AD3116" i="3"/>
  <c r="AR3116" i="3" s="1"/>
  <c r="AB3116" i="3"/>
  <c r="W3116" i="3"/>
  <c r="T3116" i="3"/>
  <c r="V3116" i="3" s="1"/>
  <c r="AP3115" i="3"/>
  <c r="AD3115" i="3"/>
  <c r="AR3115" i="3" s="1"/>
  <c r="AB3115" i="3"/>
  <c r="W3115" i="3"/>
  <c r="T3115" i="3"/>
  <c r="V3115" i="3" s="1"/>
  <c r="AP3114" i="3"/>
  <c r="AD3114" i="3"/>
  <c r="AR3114" i="3" s="1"/>
  <c r="AB3114" i="3"/>
  <c r="W3114" i="3"/>
  <c r="T3114" i="3"/>
  <c r="V3114" i="3" s="1"/>
  <c r="AP3113" i="3"/>
  <c r="AD3113" i="3"/>
  <c r="AR3113" i="3" s="1"/>
  <c r="AB3113" i="3"/>
  <c r="W3113" i="3"/>
  <c r="T3113" i="3"/>
  <c r="V3113" i="3" s="1"/>
  <c r="AP3112" i="3"/>
  <c r="AD3112" i="3"/>
  <c r="AR3112" i="3" s="1"/>
  <c r="AB3112" i="3"/>
  <c r="W3112" i="3"/>
  <c r="T3112" i="3"/>
  <c r="V3112" i="3" s="1"/>
  <c r="AP3111" i="3"/>
  <c r="AD3111" i="3"/>
  <c r="AR3111" i="3" s="1"/>
  <c r="AB3111" i="3"/>
  <c r="W3111" i="3"/>
  <c r="T3111" i="3"/>
  <c r="V3111" i="3" s="1"/>
  <c r="AP3110" i="3"/>
  <c r="AD3110" i="3"/>
  <c r="AR3110" i="3" s="1"/>
  <c r="AB3110" i="3"/>
  <c r="W3110" i="3"/>
  <c r="T3110" i="3"/>
  <c r="V3110" i="3" s="1"/>
  <c r="AP3109" i="3"/>
  <c r="AD3109" i="3"/>
  <c r="AR3109" i="3" s="1"/>
  <c r="AB3109" i="3"/>
  <c r="W3109" i="3"/>
  <c r="T3109" i="3"/>
  <c r="V3109" i="3" s="1"/>
  <c r="AP3108" i="3"/>
  <c r="AD3108" i="3"/>
  <c r="AR3108" i="3" s="1"/>
  <c r="AB3108" i="3"/>
  <c r="W3108" i="3"/>
  <c r="T3108" i="3"/>
  <c r="V3108" i="3" s="1"/>
  <c r="AP3107" i="3"/>
  <c r="AD3107" i="3"/>
  <c r="AR3107" i="3" s="1"/>
  <c r="AB3107" i="3"/>
  <c r="W3107" i="3"/>
  <c r="T3107" i="3"/>
  <c r="V3107" i="3" s="1"/>
  <c r="AP3106" i="3"/>
  <c r="AD3106" i="3"/>
  <c r="AR3106" i="3" s="1"/>
  <c r="AB3106" i="3"/>
  <c r="W3106" i="3"/>
  <c r="T3106" i="3"/>
  <c r="V3106" i="3" s="1"/>
  <c r="AP3105" i="3"/>
  <c r="AD3105" i="3"/>
  <c r="AR3105" i="3" s="1"/>
  <c r="AB3105" i="3"/>
  <c r="W3105" i="3"/>
  <c r="T3105" i="3"/>
  <c r="V3105" i="3" s="1"/>
  <c r="AP3104" i="3"/>
  <c r="AD3104" i="3"/>
  <c r="AR3104" i="3" s="1"/>
  <c r="AB3104" i="3"/>
  <c r="W3104" i="3"/>
  <c r="T3104" i="3"/>
  <c r="V3104" i="3" s="1"/>
  <c r="AP3103" i="3"/>
  <c r="AD3103" i="3"/>
  <c r="AR3103" i="3" s="1"/>
  <c r="AB3103" i="3"/>
  <c r="W3103" i="3"/>
  <c r="T3103" i="3"/>
  <c r="V3103" i="3" s="1"/>
  <c r="AP3102" i="3"/>
  <c r="AD3102" i="3"/>
  <c r="AR3102" i="3" s="1"/>
  <c r="AB3102" i="3"/>
  <c r="W3102" i="3"/>
  <c r="T3102" i="3"/>
  <c r="V3102" i="3" s="1"/>
  <c r="AP3101" i="3"/>
  <c r="AD3101" i="3"/>
  <c r="AR3101" i="3" s="1"/>
  <c r="AB3101" i="3"/>
  <c r="W3101" i="3"/>
  <c r="T3101" i="3"/>
  <c r="V3101" i="3" s="1"/>
  <c r="AP3100" i="3"/>
  <c r="AD3100" i="3"/>
  <c r="AR3100" i="3" s="1"/>
  <c r="AB3100" i="3"/>
  <c r="W3100" i="3"/>
  <c r="T3100" i="3"/>
  <c r="V3100" i="3" s="1"/>
  <c r="AP3099" i="3"/>
  <c r="AD3099" i="3"/>
  <c r="AR3099" i="3" s="1"/>
  <c r="AB3099" i="3"/>
  <c r="W3099" i="3"/>
  <c r="T3099" i="3"/>
  <c r="V3099" i="3" s="1"/>
  <c r="AP3098" i="3"/>
  <c r="AD3098" i="3"/>
  <c r="AR3098" i="3" s="1"/>
  <c r="AB3098" i="3"/>
  <c r="W3098" i="3"/>
  <c r="T3098" i="3"/>
  <c r="V3098" i="3" s="1"/>
  <c r="AP3097" i="3"/>
  <c r="AD3097" i="3"/>
  <c r="AR3097" i="3" s="1"/>
  <c r="AB3097" i="3"/>
  <c r="W3097" i="3"/>
  <c r="T3097" i="3"/>
  <c r="V3097" i="3" s="1"/>
  <c r="AP3096" i="3"/>
  <c r="AD3096" i="3"/>
  <c r="AR3096" i="3" s="1"/>
  <c r="AB3096" i="3"/>
  <c r="W3096" i="3"/>
  <c r="T3096" i="3"/>
  <c r="V3096" i="3" s="1"/>
  <c r="AP3095" i="3"/>
  <c r="AD3095" i="3"/>
  <c r="AR3095" i="3" s="1"/>
  <c r="AB3095" i="3"/>
  <c r="W3095" i="3"/>
  <c r="T3095" i="3"/>
  <c r="V3095" i="3" s="1"/>
  <c r="AP3094" i="3"/>
  <c r="AD3094" i="3"/>
  <c r="AR3094" i="3" s="1"/>
  <c r="AB3094" i="3"/>
  <c r="W3094" i="3"/>
  <c r="T3094" i="3"/>
  <c r="V3094" i="3" s="1"/>
  <c r="AP3093" i="3"/>
  <c r="AD3093" i="3"/>
  <c r="AR3093" i="3" s="1"/>
  <c r="AB3093" i="3"/>
  <c r="W3093" i="3"/>
  <c r="T3093" i="3"/>
  <c r="V3093" i="3" s="1"/>
  <c r="AP3092" i="3"/>
  <c r="AD3092" i="3"/>
  <c r="AR3092" i="3" s="1"/>
  <c r="AB3092" i="3"/>
  <c r="W3092" i="3"/>
  <c r="T3092" i="3"/>
  <c r="V3092" i="3" s="1"/>
  <c r="AP3091" i="3"/>
  <c r="AD3091" i="3"/>
  <c r="AR3091" i="3" s="1"/>
  <c r="AB3091" i="3"/>
  <c r="W3091" i="3"/>
  <c r="T3091" i="3"/>
  <c r="V3091" i="3" s="1"/>
  <c r="AP3090" i="3"/>
  <c r="AD3090" i="3"/>
  <c r="AR3090" i="3" s="1"/>
  <c r="AB3090" i="3"/>
  <c r="W3090" i="3"/>
  <c r="T3090" i="3"/>
  <c r="V3090" i="3" s="1"/>
  <c r="AP3089" i="3"/>
  <c r="AD3089" i="3"/>
  <c r="AR3089" i="3" s="1"/>
  <c r="AB3089" i="3"/>
  <c r="AS3089" i="3" s="1"/>
  <c r="W3089" i="3"/>
  <c r="T3089" i="3"/>
  <c r="V3089" i="3" s="1"/>
  <c r="AP3088" i="3"/>
  <c r="AD3088" i="3"/>
  <c r="AR3088" i="3" s="1"/>
  <c r="AB3088" i="3"/>
  <c r="AS3088" i="3" s="1"/>
  <c r="W3088" i="3"/>
  <c r="T3088" i="3"/>
  <c r="V3088" i="3" s="1"/>
  <c r="AP3087" i="3"/>
  <c r="AD3087" i="3"/>
  <c r="AR3087" i="3" s="1"/>
  <c r="AB3087" i="3"/>
  <c r="AS3087" i="3" s="1"/>
  <c r="W3087" i="3"/>
  <c r="T3087" i="3"/>
  <c r="V3087" i="3" s="1"/>
  <c r="AP3086" i="3"/>
  <c r="AD3086" i="3"/>
  <c r="AR3086" i="3" s="1"/>
  <c r="AB3086" i="3"/>
  <c r="W3086" i="3"/>
  <c r="T3086" i="3"/>
  <c r="V3086" i="3" s="1"/>
  <c r="AP3085" i="3"/>
  <c r="AD3085" i="3"/>
  <c r="AR3085" i="3" s="1"/>
  <c r="AB3085" i="3"/>
  <c r="W3085" i="3"/>
  <c r="T3085" i="3"/>
  <c r="V3085" i="3" s="1"/>
  <c r="AP3084" i="3"/>
  <c r="AD3084" i="3"/>
  <c r="AR3084" i="3" s="1"/>
  <c r="AB3084" i="3"/>
  <c r="W3084" i="3"/>
  <c r="T3084" i="3"/>
  <c r="V3084" i="3" s="1"/>
  <c r="AP3083" i="3"/>
  <c r="AD3083" i="3"/>
  <c r="AR3083" i="3" s="1"/>
  <c r="AB3083" i="3"/>
  <c r="W3083" i="3"/>
  <c r="T3083" i="3"/>
  <c r="V3083" i="3" s="1"/>
  <c r="AP3082" i="3"/>
  <c r="AD3082" i="3"/>
  <c r="AR3082" i="3" s="1"/>
  <c r="AB3082" i="3"/>
  <c r="AS3082" i="3" s="1"/>
  <c r="W3082" i="3"/>
  <c r="T3082" i="3"/>
  <c r="V3082" i="3" s="1"/>
  <c r="AP3081" i="3"/>
  <c r="AD3081" i="3"/>
  <c r="AR3081" i="3" s="1"/>
  <c r="AB3081" i="3"/>
  <c r="AS3081" i="3" s="1"/>
  <c r="W3081" i="3"/>
  <c r="T3081" i="3"/>
  <c r="V3081" i="3" s="1"/>
  <c r="AP3080" i="3"/>
  <c r="AD3080" i="3"/>
  <c r="AR3080" i="3" s="1"/>
  <c r="AB3080" i="3"/>
  <c r="W3080" i="3"/>
  <c r="T3080" i="3"/>
  <c r="V3080" i="3" s="1"/>
  <c r="AP3079" i="3"/>
  <c r="AD3079" i="3"/>
  <c r="AR3079" i="3" s="1"/>
  <c r="AB3079" i="3"/>
  <c r="W3079" i="3"/>
  <c r="T3079" i="3"/>
  <c r="V3079" i="3" s="1"/>
  <c r="AP3078" i="3"/>
  <c r="AD3078" i="3"/>
  <c r="AR3078" i="3" s="1"/>
  <c r="AB3078" i="3"/>
  <c r="AS3078" i="3" s="1"/>
  <c r="W3078" i="3"/>
  <c r="T3078" i="3"/>
  <c r="V3078" i="3" s="1"/>
  <c r="AP3077" i="3"/>
  <c r="AD3077" i="3"/>
  <c r="AR3077" i="3" s="1"/>
  <c r="AB3077" i="3"/>
  <c r="W3077" i="3"/>
  <c r="T3077" i="3"/>
  <c r="V3077" i="3" s="1"/>
  <c r="AP3076" i="3"/>
  <c r="AD3076" i="3"/>
  <c r="AR3076" i="3" s="1"/>
  <c r="AB3076" i="3"/>
  <c r="W3076" i="3"/>
  <c r="T3076" i="3"/>
  <c r="V3076" i="3" s="1"/>
  <c r="AP3075" i="3"/>
  <c r="AD3075" i="3"/>
  <c r="AR3075" i="3" s="1"/>
  <c r="AB3075" i="3"/>
  <c r="AS3075" i="3" s="1"/>
  <c r="W3075" i="3"/>
  <c r="T3075" i="3"/>
  <c r="V3075" i="3" s="1"/>
  <c r="AP3074" i="3"/>
  <c r="AD3074" i="3"/>
  <c r="AR3074" i="3" s="1"/>
  <c r="AB3074" i="3"/>
  <c r="W3074" i="3"/>
  <c r="T3074" i="3"/>
  <c r="V3074" i="3" s="1"/>
  <c r="AP3073" i="3"/>
  <c r="AD3073" i="3"/>
  <c r="AR3073" i="3" s="1"/>
  <c r="AB3073" i="3"/>
  <c r="AS3073" i="3" s="1"/>
  <c r="W3073" i="3"/>
  <c r="T3073" i="3"/>
  <c r="V3073" i="3" s="1"/>
  <c r="AP3072" i="3"/>
  <c r="AD3072" i="3"/>
  <c r="AR3072" i="3" s="1"/>
  <c r="AB3072" i="3"/>
  <c r="W3072" i="3"/>
  <c r="T3072" i="3"/>
  <c r="V3072" i="3" s="1"/>
  <c r="AP3071" i="3"/>
  <c r="AD3071" i="3"/>
  <c r="AR3071" i="3" s="1"/>
  <c r="AB3071" i="3"/>
  <c r="W3071" i="3"/>
  <c r="T3071" i="3"/>
  <c r="V3071" i="3" s="1"/>
  <c r="AP3070" i="3"/>
  <c r="AD3070" i="3"/>
  <c r="AR3070" i="3" s="1"/>
  <c r="AB3070" i="3"/>
  <c r="W3070" i="3"/>
  <c r="T3070" i="3"/>
  <c r="V3070" i="3" s="1"/>
  <c r="AP3069" i="3"/>
  <c r="AD3069" i="3"/>
  <c r="AR3069" i="3" s="1"/>
  <c r="AB3069" i="3"/>
  <c r="W3069" i="3"/>
  <c r="T3069" i="3"/>
  <c r="V3069" i="3" s="1"/>
  <c r="AP3068" i="3"/>
  <c r="AD3068" i="3"/>
  <c r="AR3068" i="3" s="1"/>
  <c r="AB3068" i="3"/>
  <c r="W3068" i="3"/>
  <c r="T3068" i="3"/>
  <c r="V3068" i="3" s="1"/>
  <c r="AP3067" i="3"/>
  <c r="AD3067" i="3"/>
  <c r="AR3067" i="3" s="1"/>
  <c r="AB3067" i="3"/>
  <c r="W3067" i="3"/>
  <c r="T3067" i="3"/>
  <c r="V3067" i="3" s="1"/>
  <c r="AP3066" i="3"/>
  <c r="AD3066" i="3"/>
  <c r="AR3066" i="3" s="1"/>
  <c r="AB3066" i="3"/>
  <c r="W3066" i="3"/>
  <c r="T3066" i="3"/>
  <c r="V3066" i="3" s="1"/>
  <c r="AP3065" i="3"/>
  <c r="AD3065" i="3"/>
  <c r="AR3065" i="3" s="1"/>
  <c r="AB3065" i="3"/>
  <c r="W3065" i="3"/>
  <c r="T3065" i="3"/>
  <c r="V3065" i="3" s="1"/>
  <c r="AP3064" i="3"/>
  <c r="AD3064" i="3"/>
  <c r="AR3064" i="3" s="1"/>
  <c r="AB3064" i="3"/>
  <c r="W3064" i="3"/>
  <c r="T3064" i="3"/>
  <c r="V3064" i="3" s="1"/>
  <c r="AP3063" i="3"/>
  <c r="AD3063" i="3"/>
  <c r="AR3063" i="3" s="1"/>
  <c r="AB3063" i="3"/>
  <c r="W3063" i="3"/>
  <c r="T3063" i="3"/>
  <c r="V3063" i="3" s="1"/>
  <c r="AP3062" i="3"/>
  <c r="AD3062" i="3"/>
  <c r="AR3062" i="3" s="1"/>
  <c r="AB3062" i="3"/>
  <c r="AS3062" i="3" s="1"/>
  <c r="W3062" i="3"/>
  <c r="T3062" i="3"/>
  <c r="V3062" i="3" s="1"/>
  <c r="AP3061" i="3"/>
  <c r="AD3061" i="3"/>
  <c r="AR3061" i="3" s="1"/>
  <c r="AB3061" i="3"/>
  <c r="W3061" i="3"/>
  <c r="T3061" i="3"/>
  <c r="V3061" i="3" s="1"/>
  <c r="AP3060" i="3"/>
  <c r="AD3060" i="3"/>
  <c r="AR3060" i="3" s="1"/>
  <c r="AB3060" i="3"/>
  <c r="W3060" i="3"/>
  <c r="T3060" i="3"/>
  <c r="V3060" i="3" s="1"/>
  <c r="AP3059" i="3"/>
  <c r="AD3059" i="3"/>
  <c r="AR3059" i="3" s="1"/>
  <c r="AB3059" i="3"/>
  <c r="W3059" i="3"/>
  <c r="T3059" i="3"/>
  <c r="V3059" i="3" s="1"/>
  <c r="AP3058" i="3"/>
  <c r="AD3058" i="3"/>
  <c r="AR3058" i="3" s="1"/>
  <c r="AB3058" i="3"/>
  <c r="W3058" i="3"/>
  <c r="T3058" i="3"/>
  <c r="V3058" i="3" s="1"/>
  <c r="AP3057" i="3"/>
  <c r="AD3057" i="3"/>
  <c r="AR3057" i="3" s="1"/>
  <c r="AB3057" i="3"/>
  <c r="W3057" i="3"/>
  <c r="T3057" i="3"/>
  <c r="V3057" i="3" s="1"/>
  <c r="AP3056" i="3"/>
  <c r="AD3056" i="3"/>
  <c r="AR3056" i="3" s="1"/>
  <c r="AB3056" i="3"/>
  <c r="W3056" i="3"/>
  <c r="T3056" i="3"/>
  <c r="V3056" i="3" s="1"/>
  <c r="AP3055" i="3"/>
  <c r="AD3055" i="3"/>
  <c r="AR3055" i="3" s="1"/>
  <c r="AB3055" i="3"/>
  <c r="W3055" i="3"/>
  <c r="T3055" i="3"/>
  <c r="V3055" i="3" s="1"/>
  <c r="AP3054" i="3"/>
  <c r="AD3054" i="3"/>
  <c r="AR3054" i="3" s="1"/>
  <c r="AB3054" i="3"/>
  <c r="W3054" i="3"/>
  <c r="T3054" i="3"/>
  <c r="V3054" i="3" s="1"/>
  <c r="AP3053" i="3"/>
  <c r="AD3053" i="3"/>
  <c r="AR3053" i="3" s="1"/>
  <c r="AB3053" i="3"/>
  <c r="W3053" i="3"/>
  <c r="T3053" i="3"/>
  <c r="V3053" i="3" s="1"/>
  <c r="AP3052" i="3"/>
  <c r="AD3052" i="3"/>
  <c r="AR3052" i="3" s="1"/>
  <c r="AB3052" i="3"/>
  <c r="W3052" i="3"/>
  <c r="T3052" i="3"/>
  <c r="V3052" i="3" s="1"/>
  <c r="AP3051" i="3"/>
  <c r="AD3051" i="3"/>
  <c r="AR3051" i="3" s="1"/>
  <c r="AB3051" i="3"/>
  <c r="W3051" i="3"/>
  <c r="T3051" i="3"/>
  <c r="V3051" i="3" s="1"/>
  <c r="AP3050" i="3"/>
  <c r="AD3050" i="3"/>
  <c r="AR3050" i="3" s="1"/>
  <c r="AB3050" i="3"/>
  <c r="W3050" i="3"/>
  <c r="T3050" i="3"/>
  <c r="V3050" i="3" s="1"/>
  <c r="AP3049" i="3"/>
  <c r="AD3049" i="3"/>
  <c r="AR3049" i="3" s="1"/>
  <c r="AB3049" i="3"/>
  <c r="W3049" i="3"/>
  <c r="T3049" i="3"/>
  <c r="V3049" i="3" s="1"/>
  <c r="AP3048" i="3"/>
  <c r="AD3048" i="3"/>
  <c r="AR3048" i="3" s="1"/>
  <c r="AB3048" i="3"/>
  <c r="W3048" i="3"/>
  <c r="T3048" i="3"/>
  <c r="V3048" i="3" s="1"/>
  <c r="AP3047" i="3"/>
  <c r="AD3047" i="3"/>
  <c r="AR3047" i="3" s="1"/>
  <c r="AB3047" i="3"/>
  <c r="W3047" i="3"/>
  <c r="T3047" i="3"/>
  <c r="V3047" i="3" s="1"/>
  <c r="AP3046" i="3"/>
  <c r="AD3046" i="3"/>
  <c r="AR3046" i="3" s="1"/>
  <c r="AB3046" i="3"/>
  <c r="W3046" i="3"/>
  <c r="T3046" i="3"/>
  <c r="V3046" i="3" s="1"/>
  <c r="AP3045" i="3"/>
  <c r="AD3045" i="3"/>
  <c r="AR3045" i="3" s="1"/>
  <c r="AB3045" i="3"/>
  <c r="W3045" i="3"/>
  <c r="T3045" i="3"/>
  <c r="V3045" i="3" s="1"/>
  <c r="AP3044" i="3"/>
  <c r="AD3044" i="3"/>
  <c r="AR3044" i="3" s="1"/>
  <c r="AB3044" i="3"/>
  <c r="W3044" i="3"/>
  <c r="T3044" i="3"/>
  <c r="V3044" i="3" s="1"/>
  <c r="AP3043" i="3"/>
  <c r="AD3043" i="3"/>
  <c r="AR3043" i="3" s="1"/>
  <c r="AB3043" i="3"/>
  <c r="W3043" i="3"/>
  <c r="T3043" i="3"/>
  <c r="V3043" i="3" s="1"/>
  <c r="AP3042" i="3"/>
  <c r="AD3042" i="3"/>
  <c r="AR3042" i="3" s="1"/>
  <c r="AB3042" i="3"/>
  <c r="W3042" i="3"/>
  <c r="T3042" i="3"/>
  <c r="V3042" i="3" s="1"/>
  <c r="AP3041" i="3"/>
  <c r="AD3041" i="3"/>
  <c r="AR3041" i="3" s="1"/>
  <c r="AB3041" i="3"/>
  <c r="W3041" i="3"/>
  <c r="T3041" i="3"/>
  <c r="V3041" i="3" s="1"/>
  <c r="AP3040" i="3"/>
  <c r="AD3040" i="3"/>
  <c r="AR3040" i="3" s="1"/>
  <c r="AB3040" i="3"/>
  <c r="W3040" i="3"/>
  <c r="T3040" i="3"/>
  <c r="V3040" i="3" s="1"/>
  <c r="AP3039" i="3"/>
  <c r="AD3039" i="3"/>
  <c r="AR3039" i="3" s="1"/>
  <c r="AB3039" i="3"/>
  <c r="W3039" i="3"/>
  <c r="T3039" i="3"/>
  <c r="V3039" i="3" s="1"/>
  <c r="AP3038" i="3"/>
  <c r="AD3038" i="3"/>
  <c r="AR3038" i="3" s="1"/>
  <c r="AB3038" i="3"/>
  <c r="W3038" i="3"/>
  <c r="T3038" i="3"/>
  <c r="V3038" i="3" s="1"/>
  <c r="AP3037" i="3"/>
  <c r="AD3037" i="3"/>
  <c r="AR3037" i="3" s="1"/>
  <c r="AB3037" i="3"/>
  <c r="W3037" i="3"/>
  <c r="T3037" i="3"/>
  <c r="V3037" i="3" s="1"/>
  <c r="AP3036" i="3"/>
  <c r="AD3036" i="3"/>
  <c r="AR3036" i="3" s="1"/>
  <c r="AB3036" i="3"/>
  <c r="W3036" i="3"/>
  <c r="T3036" i="3"/>
  <c r="V3036" i="3" s="1"/>
  <c r="AP3035" i="3"/>
  <c r="AD3035" i="3"/>
  <c r="AR3035" i="3" s="1"/>
  <c r="AB3035" i="3"/>
  <c r="W3035" i="3"/>
  <c r="T3035" i="3"/>
  <c r="V3035" i="3" s="1"/>
  <c r="AP3034" i="3"/>
  <c r="AD3034" i="3"/>
  <c r="AR3034" i="3" s="1"/>
  <c r="AB3034" i="3"/>
  <c r="W3034" i="3"/>
  <c r="T3034" i="3"/>
  <c r="V3034" i="3" s="1"/>
  <c r="AP3033" i="3"/>
  <c r="AD3033" i="3"/>
  <c r="AR3033" i="3" s="1"/>
  <c r="AB3033" i="3"/>
  <c r="W3033" i="3"/>
  <c r="T3033" i="3"/>
  <c r="V3033" i="3" s="1"/>
  <c r="AP3032" i="3"/>
  <c r="AD3032" i="3"/>
  <c r="AR3032" i="3" s="1"/>
  <c r="AB3032" i="3"/>
  <c r="W3032" i="3"/>
  <c r="T3032" i="3"/>
  <c r="V3032" i="3" s="1"/>
  <c r="AP3031" i="3"/>
  <c r="AD3031" i="3"/>
  <c r="AR3031" i="3" s="1"/>
  <c r="AB3031" i="3"/>
  <c r="W3031" i="3"/>
  <c r="T3031" i="3"/>
  <c r="V3031" i="3" s="1"/>
  <c r="AP3030" i="3"/>
  <c r="AD3030" i="3"/>
  <c r="AR3030" i="3" s="1"/>
  <c r="AB3030" i="3"/>
  <c r="W3030" i="3"/>
  <c r="T3030" i="3"/>
  <c r="V3030" i="3" s="1"/>
  <c r="AP3029" i="3"/>
  <c r="AD3029" i="3"/>
  <c r="AR3029" i="3" s="1"/>
  <c r="AB3029" i="3"/>
  <c r="W3029" i="3"/>
  <c r="T3029" i="3"/>
  <c r="V3029" i="3" s="1"/>
  <c r="AP3028" i="3"/>
  <c r="AD3028" i="3"/>
  <c r="AR3028" i="3" s="1"/>
  <c r="AB3028" i="3"/>
  <c r="W3028" i="3"/>
  <c r="T3028" i="3"/>
  <c r="V3028" i="3" s="1"/>
  <c r="AP3027" i="3"/>
  <c r="AD3027" i="3"/>
  <c r="AR3027" i="3" s="1"/>
  <c r="AB3027" i="3"/>
  <c r="W3027" i="3"/>
  <c r="T3027" i="3"/>
  <c r="V3027" i="3" s="1"/>
  <c r="AP3026" i="3"/>
  <c r="AD3026" i="3"/>
  <c r="AR3026" i="3" s="1"/>
  <c r="AB3026" i="3"/>
  <c r="W3026" i="3"/>
  <c r="T3026" i="3"/>
  <c r="V3026" i="3" s="1"/>
  <c r="AP3025" i="3"/>
  <c r="AD3025" i="3"/>
  <c r="AR3025" i="3" s="1"/>
  <c r="AB3025" i="3"/>
  <c r="W3025" i="3"/>
  <c r="T3025" i="3"/>
  <c r="V3025" i="3" s="1"/>
  <c r="AP3024" i="3"/>
  <c r="AD3024" i="3"/>
  <c r="AR3024" i="3" s="1"/>
  <c r="AB3024" i="3"/>
  <c r="W3024" i="3"/>
  <c r="T3024" i="3"/>
  <c r="V3024" i="3" s="1"/>
  <c r="AP3023" i="3"/>
  <c r="AD3023" i="3"/>
  <c r="AR3023" i="3" s="1"/>
  <c r="AB3023" i="3"/>
  <c r="W3023" i="3"/>
  <c r="T3023" i="3"/>
  <c r="V3023" i="3" s="1"/>
  <c r="AP3022" i="3"/>
  <c r="AD3022" i="3"/>
  <c r="AR3022" i="3" s="1"/>
  <c r="AB3022" i="3"/>
  <c r="W3022" i="3"/>
  <c r="T3022" i="3"/>
  <c r="V3022" i="3" s="1"/>
  <c r="AP3021" i="3"/>
  <c r="AD3021" i="3"/>
  <c r="AR3021" i="3" s="1"/>
  <c r="AB3021" i="3"/>
  <c r="W3021" i="3"/>
  <c r="T3021" i="3"/>
  <c r="V3021" i="3" s="1"/>
  <c r="AP3020" i="3"/>
  <c r="AD3020" i="3"/>
  <c r="AR3020" i="3" s="1"/>
  <c r="AB3020" i="3"/>
  <c r="W3020" i="3"/>
  <c r="T3020" i="3"/>
  <c r="V3020" i="3" s="1"/>
  <c r="AP3019" i="3"/>
  <c r="AD3019" i="3"/>
  <c r="AR3019" i="3" s="1"/>
  <c r="AB3019" i="3"/>
  <c r="W3019" i="3"/>
  <c r="T3019" i="3"/>
  <c r="V3019" i="3" s="1"/>
  <c r="AP3018" i="3"/>
  <c r="AD3018" i="3"/>
  <c r="AR3018" i="3" s="1"/>
  <c r="AB3018" i="3"/>
  <c r="W3018" i="3"/>
  <c r="T3018" i="3"/>
  <c r="V3018" i="3" s="1"/>
  <c r="AP3017" i="3"/>
  <c r="AD3017" i="3"/>
  <c r="AR3017" i="3" s="1"/>
  <c r="AB3017" i="3"/>
  <c r="W3017" i="3"/>
  <c r="T3017" i="3"/>
  <c r="V3017" i="3" s="1"/>
  <c r="AP3016" i="3"/>
  <c r="AD3016" i="3"/>
  <c r="AR3016" i="3" s="1"/>
  <c r="AB3016" i="3"/>
  <c r="W3016" i="3"/>
  <c r="T3016" i="3"/>
  <c r="V3016" i="3" s="1"/>
  <c r="AP3015" i="3"/>
  <c r="AD3015" i="3"/>
  <c r="AR3015" i="3" s="1"/>
  <c r="AB3015" i="3"/>
  <c r="W3015" i="3"/>
  <c r="T3015" i="3"/>
  <c r="V3015" i="3" s="1"/>
  <c r="AP3014" i="3"/>
  <c r="AD3014" i="3"/>
  <c r="AR3014" i="3" s="1"/>
  <c r="AB3014" i="3"/>
  <c r="W3014" i="3"/>
  <c r="T3014" i="3"/>
  <c r="V3014" i="3" s="1"/>
  <c r="AP3013" i="3"/>
  <c r="AD3013" i="3"/>
  <c r="AR3013" i="3" s="1"/>
  <c r="AB3013" i="3"/>
  <c r="W3013" i="3"/>
  <c r="T3013" i="3"/>
  <c r="V3013" i="3" s="1"/>
  <c r="AP3012" i="3"/>
  <c r="AD3012" i="3"/>
  <c r="AR3012" i="3" s="1"/>
  <c r="AB3012" i="3"/>
  <c r="W3012" i="3"/>
  <c r="T3012" i="3"/>
  <c r="V3012" i="3" s="1"/>
  <c r="AP3011" i="3"/>
  <c r="AD3011" i="3"/>
  <c r="AR3011" i="3" s="1"/>
  <c r="AB3011" i="3"/>
  <c r="W3011" i="3"/>
  <c r="T3011" i="3"/>
  <c r="V3011" i="3" s="1"/>
  <c r="AP3010" i="3"/>
  <c r="AD3010" i="3"/>
  <c r="AR3010" i="3" s="1"/>
  <c r="AB3010" i="3"/>
  <c r="W3010" i="3"/>
  <c r="T3010" i="3"/>
  <c r="V3010" i="3" s="1"/>
  <c r="AP3009" i="3"/>
  <c r="AD3009" i="3"/>
  <c r="AR3009" i="3" s="1"/>
  <c r="AB3009" i="3"/>
  <c r="W3009" i="3"/>
  <c r="T3009" i="3"/>
  <c r="V3009" i="3" s="1"/>
  <c r="AP3008" i="3"/>
  <c r="AD3008" i="3"/>
  <c r="AR3008" i="3" s="1"/>
  <c r="AB3008" i="3"/>
  <c r="W3008" i="3"/>
  <c r="T3008" i="3"/>
  <c r="V3008" i="3" s="1"/>
  <c r="AP3007" i="3"/>
  <c r="AD3007" i="3"/>
  <c r="AR3007" i="3" s="1"/>
  <c r="AB3007" i="3"/>
  <c r="W3007" i="3"/>
  <c r="T3007" i="3"/>
  <c r="V3007" i="3" s="1"/>
  <c r="AP3006" i="3"/>
  <c r="AD3006" i="3"/>
  <c r="AR3006" i="3" s="1"/>
  <c r="AB3006" i="3"/>
  <c r="W3006" i="3"/>
  <c r="T3006" i="3"/>
  <c r="V3006" i="3" s="1"/>
  <c r="AP3005" i="3"/>
  <c r="AD3005" i="3"/>
  <c r="AR3005" i="3" s="1"/>
  <c r="AB3005" i="3"/>
  <c r="W3005" i="3"/>
  <c r="T3005" i="3"/>
  <c r="V3005" i="3" s="1"/>
  <c r="AP3004" i="3"/>
  <c r="AD3004" i="3"/>
  <c r="AR3004" i="3" s="1"/>
  <c r="AB3004" i="3"/>
  <c r="W3004" i="3"/>
  <c r="T3004" i="3"/>
  <c r="V3004" i="3" s="1"/>
  <c r="AP3003" i="3"/>
  <c r="AD3003" i="3"/>
  <c r="AR3003" i="3" s="1"/>
  <c r="AB3003" i="3"/>
  <c r="W3003" i="3"/>
  <c r="T3003" i="3"/>
  <c r="V3003" i="3" s="1"/>
  <c r="AP3002" i="3"/>
  <c r="AD3002" i="3"/>
  <c r="AR3002" i="3" s="1"/>
  <c r="AB3002" i="3"/>
  <c r="W3002" i="3"/>
  <c r="T3002" i="3"/>
  <c r="V3002" i="3" s="1"/>
  <c r="AP3001" i="3"/>
  <c r="AD3001" i="3"/>
  <c r="AR3001" i="3" s="1"/>
  <c r="AB3001" i="3"/>
  <c r="W3001" i="3"/>
  <c r="T3001" i="3"/>
  <c r="V3001" i="3" s="1"/>
  <c r="AP3000" i="3"/>
  <c r="AD3000" i="3"/>
  <c r="AR3000" i="3" s="1"/>
  <c r="AB3000" i="3"/>
  <c r="W3000" i="3"/>
  <c r="T3000" i="3"/>
  <c r="V3000" i="3" s="1"/>
  <c r="AP2999" i="3"/>
  <c r="AD2999" i="3"/>
  <c r="AR2999" i="3" s="1"/>
  <c r="AB2999" i="3"/>
  <c r="W2999" i="3"/>
  <c r="T2999" i="3"/>
  <c r="V2999" i="3" s="1"/>
  <c r="AP2998" i="3"/>
  <c r="AD2998" i="3"/>
  <c r="AR2998" i="3" s="1"/>
  <c r="AB2998" i="3"/>
  <c r="W2998" i="3"/>
  <c r="T2998" i="3"/>
  <c r="V2998" i="3" s="1"/>
  <c r="AP2997" i="3"/>
  <c r="AD2997" i="3"/>
  <c r="AR2997" i="3" s="1"/>
  <c r="AB2997" i="3"/>
  <c r="W2997" i="3"/>
  <c r="T2997" i="3"/>
  <c r="V2997" i="3" s="1"/>
  <c r="AP2996" i="3"/>
  <c r="AD2996" i="3"/>
  <c r="AR2996" i="3" s="1"/>
  <c r="AB2996" i="3"/>
  <c r="W2996" i="3"/>
  <c r="T2996" i="3"/>
  <c r="V2996" i="3" s="1"/>
  <c r="AP2995" i="3"/>
  <c r="AD2995" i="3"/>
  <c r="AR2995" i="3" s="1"/>
  <c r="AB2995" i="3"/>
  <c r="W2995" i="3"/>
  <c r="T2995" i="3"/>
  <c r="V2995" i="3" s="1"/>
  <c r="AP2994" i="3"/>
  <c r="AD2994" i="3"/>
  <c r="AR2994" i="3" s="1"/>
  <c r="AB2994" i="3"/>
  <c r="W2994" i="3"/>
  <c r="T2994" i="3"/>
  <c r="V2994" i="3" s="1"/>
  <c r="AP2993" i="3"/>
  <c r="AD2993" i="3"/>
  <c r="AR2993" i="3" s="1"/>
  <c r="AB2993" i="3"/>
  <c r="W2993" i="3"/>
  <c r="T2993" i="3"/>
  <c r="V2993" i="3" s="1"/>
  <c r="AP2992" i="3"/>
  <c r="AD2992" i="3"/>
  <c r="AR2992" i="3" s="1"/>
  <c r="AB2992" i="3"/>
  <c r="W2992" i="3"/>
  <c r="T2992" i="3"/>
  <c r="V2992" i="3" s="1"/>
  <c r="AP2991" i="3"/>
  <c r="AD2991" i="3"/>
  <c r="AR2991" i="3" s="1"/>
  <c r="AB2991" i="3"/>
  <c r="W2991" i="3"/>
  <c r="T2991" i="3"/>
  <c r="V2991" i="3" s="1"/>
  <c r="AP2990" i="3"/>
  <c r="AD2990" i="3"/>
  <c r="AR2990" i="3" s="1"/>
  <c r="AB2990" i="3"/>
  <c r="W2990" i="3"/>
  <c r="T2990" i="3"/>
  <c r="V2990" i="3" s="1"/>
  <c r="AP2989" i="3"/>
  <c r="AD2989" i="3"/>
  <c r="AR2989" i="3" s="1"/>
  <c r="AB2989" i="3"/>
  <c r="W2989" i="3"/>
  <c r="T2989" i="3"/>
  <c r="V2989" i="3" s="1"/>
  <c r="AP2988" i="3"/>
  <c r="AD2988" i="3"/>
  <c r="AR2988" i="3" s="1"/>
  <c r="AB2988" i="3"/>
  <c r="W2988" i="3"/>
  <c r="T2988" i="3"/>
  <c r="V2988" i="3" s="1"/>
  <c r="AP2987" i="3"/>
  <c r="AD2987" i="3"/>
  <c r="AR2987" i="3" s="1"/>
  <c r="AB2987" i="3"/>
  <c r="W2987" i="3"/>
  <c r="T2987" i="3"/>
  <c r="V2987" i="3" s="1"/>
  <c r="AP2986" i="3"/>
  <c r="AD2986" i="3"/>
  <c r="AR2986" i="3" s="1"/>
  <c r="AB2986" i="3"/>
  <c r="W2986" i="3"/>
  <c r="T2986" i="3"/>
  <c r="V2986" i="3" s="1"/>
  <c r="AP2985" i="3"/>
  <c r="AD2985" i="3"/>
  <c r="AR2985" i="3" s="1"/>
  <c r="AB2985" i="3"/>
  <c r="W2985" i="3"/>
  <c r="T2985" i="3"/>
  <c r="V2985" i="3" s="1"/>
  <c r="AP2984" i="3"/>
  <c r="AD2984" i="3"/>
  <c r="AR2984" i="3" s="1"/>
  <c r="AB2984" i="3"/>
  <c r="W2984" i="3"/>
  <c r="T2984" i="3"/>
  <c r="V2984" i="3" s="1"/>
  <c r="AP2983" i="3"/>
  <c r="AD2983" i="3"/>
  <c r="AR2983" i="3" s="1"/>
  <c r="AB2983" i="3"/>
  <c r="W2983" i="3"/>
  <c r="T2983" i="3"/>
  <c r="V2983" i="3" s="1"/>
  <c r="AP2982" i="3"/>
  <c r="AD2982" i="3"/>
  <c r="AR2982" i="3" s="1"/>
  <c r="AB2982" i="3"/>
  <c r="W2982" i="3"/>
  <c r="T2982" i="3"/>
  <c r="V2982" i="3" s="1"/>
  <c r="AP2981" i="3"/>
  <c r="AD2981" i="3"/>
  <c r="AR2981" i="3" s="1"/>
  <c r="AB2981" i="3"/>
  <c r="W2981" i="3"/>
  <c r="T2981" i="3"/>
  <c r="V2981" i="3" s="1"/>
  <c r="AP2980" i="3"/>
  <c r="AD2980" i="3"/>
  <c r="AR2980" i="3" s="1"/>
  <c r="AB2980" i="3"/>
  <c r="W2980" i="3"/>
  <c r="T2980" i="3"/>
  <c r="V2980" i="3" s="1"/>
  <c r="AP2979" i="3"/>
  <c r="AD2979" i="3"/>
  <c r="AR2979" i="3" s="1"/>
  <c r="AB2979" i="3"/>
  <c r="W2979" i="3"/>
  <c r="T2979" i="3"/>
  <c r="V2979" i="3" s="1"/>
  <c r="AP2978" i="3"/>
  <c r="AD2978" i="3"/>
  <c r="AR2978" i="3" s="1"/>
  <c r="AB2978" i="3"/>
  <c r="W2978" i="3"/>
  <c r="T2978" i="3"/>
  <c r="V2978" i="3" s="1"/>
  <c r="AP2977" i="3"/>
  <c r="AD2977" i="3"/>
  <c r="AR2977" i="3" s="1"/>
  <c r="AB2977" i="3"/>
  <c r="W2977" i="3"/>
  <c r="T2977" i="3"/>
  <c r="V2977" i="3" s="1"/>
  <c r="AP2976" i="3"/>
  <c r="AD2976" i="3"/>
  <c r="AR2976" i="3" s="1"/>
  <c r="AB2976" i="3"/>
  <c r="W2976" i="3"/>
  <c r="T2976" i="3"/>
  <c r="V2976" i="3" s="1"/>
  <c r="AP2975" i="3"/>
  <c r="AD2975" i="3"/>
  <c r="AR2975" i="3" s="1"/>
  <c r="AB2975" i="3"/>
  <c r="W2975" i="3"/>
  <c r="T2975" i="3"/>
  <c r="V2975" i="3" s="1"/>
  <c r="AP2974" i="3"/>
  <c r="AD2974" i="3"/>
  <c r="AR2974" i="3" s="1"/>
  <c r="AB2974" i="3"/>
  <c r="W2974" i="3"/>
  <c r="T2974" i="3"/>
  <c r="V2974" i="3" s="1"/>
  <c r="AP2973" i="3"/>
  <c r="AD2973" i="3"/>
  <c r="AR2973" i="3" s="1"/>
  <c r="AB2973" i="3"/>
  <c r="W2973" i="3"/>
  <c r="T2973" i="3"/>
  <c r="V2973" i="3" s="1"/>
  <c r="AP2972" i="3"/>
  <c r="AD2972" i="3"/>
  <c r="AR2972" i="3" s="1"/>
  <c r="AB2972" i="3"/>
  <c r="W2972" i="3"/>
  <c r="T2972" i="3"/>
  <c r="V2972" i="3" s="1"/>
  <c r="AP2971" i="3"/>
  <c r="AD2971" i="3"/>
  <c r="AR2971" i="3" s="1"/>
  <c r="AB2971" i="3"/>
  <c r="W2971" i="3"/>
  <c r="T2971" i="3"/>
  <c r="V2971" i="3" s="1"/>
  <c r="AP2970" i="3"/>
  <c r="AD2970" i="3"/>
  <c r="AR2970" i="3" s="1"/>
  <c r="AB2970" i="3"/>
  <c r="W2970" i="3"/>
  <c r="T2970" i="3"/>
  <c r="V2970" i="3" s="1"/>
  <c r="AP2969" i="3"/>
  <c r="AD2969" i="3"/>
  <c r="AR2969" i="3" s="1"/>
  <c r="AB2969" i="3"/>
  <c r="W2969" i="3"/>
  <c r="T2969" i="3"/>
  <c r="V2969" i="3" s="1"/>
  <c r="AP2968" i="3"/>
  <c r="AD2968" i="3"/>
  <c r="AR2968" i="3" s="1"/>
  <c r="AB2968" i="3"/>
  <c r="W2968" i="3"/>
  <c r="T2968" i="3"/>
  <c r="V2968" i="3" s="1"/>
  <c r="AP2967" i="3"/>
  <c r="AD2967" i="3"/>
  <c r="AR2967" i="3" s="1"/>
  <c r="AB2967" i="3"/>
  <c r="W2967" i="3"/>
  <c r="T2967" i="3"/>
  <c r="V2967" i="3" s="1"/>
  <c r="AP2966" i="3"/>
  <c r="AD2966" i="3"/>
  <c r="AR2966" i="3" s="1"/>
  <c r="AB2966" i="3"/>
  <c r="W2966" i="3"/>
  <c r="T2966" i="3"/>
  <c r="V2966" i="3" s="1"/>
  <c r="AP2965" i="3"/>
  <c r="AD2965" i="3"/>
  <c r="AR2965" i="3" s="1"/>
  <c r="AB2965" i="3"/>
  <c r="W2965" i="3"/>
  <c r="T2965" i="3"/>
  <c r="V2965" i="3" s="1"/>
  <c r="AP2964" i="3"/>
  <c r="AD2964" i="3"/>
  <c r="AR2964" i="3" s="1"/>
  <c r="AB2964" i="3"/>
  <c r="W2964" i="3"/>
  <c r="T2964" i="3"/>
  <c r="V2964" i="3" s="1"/>
  <c r="AP2963" i="3"/>
  <c r="AD2963" i="3"/>
  <c r="AR2963" i="3" s="1"/>
  <c r="AB2963" i="3"/>
  <c r="W2963" i="3"/>
  <c r="T2963" i="3"/>
  <c r="V2963" i="3" s="1"/>
  <c r="AP2962" i="3"/>
  <c r="AD2962" i="3"/>
  <c r="AR2962" i="3" s="1"/>
  <c r="AB2962" i="3"/>
  <c r="W2962" i="3"/>
  <c r="T2962" i="3"/>
  <c r="V2962" i="3" s="1"/>
  <c r="AP2961" i="3"/>
  <c r="AD2961" i="3"/>
  <c r="AR2961" i="3" s="1"/>
  <c r="AB2961" i="3"/>
  <c r="W2961" i="3"/>
  <c r="T2961" i="3"/>
  <c r="V2961" i="3" s="1"/>
  <c r="AP2960" i="3"/>
  <c r="AD2960" i="3"/>
  <c r="AR2960" i="3" s="1"/>
  <c r="AB2960" i="3"/>
  <c r="W2960" i="3"/>
  <c r="T2960" i="3"/>
  <c r="V2960" i="3" s="1"/>
  <c r="AP2959" i="3"/>
  <c r="AD2959" i="3"/>
  <c r="AR2959" i="3" s="1"/>
  <c r="AB2959" i="3"/>
  <c r="W2959" i="3"/>
  <c r="T2959" i="3"/>
  <c r="V2959" i="3" s="1"/>
  <c r="AP2958" i="3"/>
  <c r="AD2958" i="3"/>
  <c r="AR2958" i="3" s="1"/>
  <c r="AB2958" i="3"/>
  <c r="W2958" i="3"/>
  <c r="T2958" i="3"/>
  <c r="V2958" i="3" s="1"/>
  <c r="AP2957" i="3"/>
  <c r="AD2957" i="3"/>
  <c r="AR2957" i="3" s="1"/>
  <c r="AB2957" i="3"/>
  <c r="W2957" i="3"/>
  <c r="T2957" i="3"/>
  <c r="V2957" i="3" s="1"/>
  <c r="AP2956" i="3"/>
  <c r="AD2956" i="3"/>
  <c r="AR2956" i="3" s="1"/>
  <c r="AB2956" i="3"/>
  <c r="W2956" i="3"/>
  <c r="T2956" i="3"/>
  <c r="V2956" i="3" s="1"/>
  <c r="AP2955" i="3"/>
  <c r="AD2955" i="3"/>
  <c r="AR2955" i="3" s="1"/>
  <c r="AB2955" i="3"/>
  <c r="W2955" i="3"/>
  <c r="T2955" i="3"/>
  <c r="V2955" i="3" s="1"/>
  <c r="AP2954" i="3"/>
  <c r="AD2954" i="3"/>
  <c r="AR2954" i="3" s="1"/>
  <c r="AB2954" i="3"/>
  <c r="W2954" i="3"/>
  <c r="T2954" i="3"/>
  <c r="V2954" i="3" s="1"/>
  <c r="AP2953" i="3"/>
  <c r="AD2953" i="3"/>
  <c r="AR2953" i="3" s="1"/>
  <c r="AB2953" i="3"/>
  <c r="W2953" i="3"/>
  <c r="T2953" i="3"/>
  <c r="V2953" i="3" s="1"/>
  <c r="AP2952" i="3"/>
  <c r="AD2952" i="3"/>
  <c r="AR2952" i="3" s="1"/>
  <c r="AB2952" i="3"/>
  <c r="W2952" i="3"/>
  <c r="T2952" i="3"/>
  <c r="V2952" i="3" s="1"/>
  <c r="AP2951" i="3"/>
  <c r="AD2951" i="3"/>
  <c r="AR2951" i="3" s="1"/>
  <c r="AB2951" i="3"/>
  <c r="W2951" i="3"/>
  <c r="T2951" i="3"/>
  <c r="V2951" i="3" s="1"/>
  <c r="AP2950" i="3"/>
  <c r="AD2950" i="3"/>
  <c r="AR2950" i="3" s="1"/>
  <c r="AB2950" i="3"/>
  <c r="W2950" i="3"/>
  <c r="T2950" i="3"/>
  <c r="V2950" i="3" s="1"/>
  <c r="AP2949" i="3"/>
  <c r="AD2949" i="3"/>
  <c r="AR2949" i="3" s="1"/>
  <c r="AB2949" i="3"/>
  <c r="W2949" i="3"/>
  <c r="T2949" i="3"/>
  <c r="V2949" i="3" s="1"/>
  <c r="AP2948" i="3"/>
  <c r="AD2948" i="3"/>
  <c r="AR2948" i="3" s="1"/>
  <c r="AB2948" i="3"/>
  <c r="W2948" i="3"/>
  <c r="T2948" i="3"/>
  <c r="V2948" i="3" s="1"/>
  <c r="AP2947" i="3"/>
  <c r="AD2947" i="3"/>
  <c r="AR2947" i="3" s="1"/>
  <c r="AB2947" i="3"/>
  <c r="W2947" i="3"/>
  <c r="T2947" i="3"/>
  <c r="V2947" i="3" s="1"/>
  <c r="AP2946" i="3"/>
  <c r="AD2946" i="3"/>
  <c r="AR2946" i="3" s="1"/>
  <c r="AB2946" i="3"/>
  <c r="W2946" i="3"/>
  <c r="T2946" i="3"/>
  <c r="V2946" i="3" s="1"/>
  <c r="AP2945" i="3"/>
  <c r="AD2945" i="3"/>
  <c r="AR2945" i="3" s="1"/>
  <c r="AB2945" i="3"/>
  <c r="W2945" i="3"/>
  <c r="T2945" i="3"/>
  <c r="V2945" i="3" s="1"/>
  <c r="AP2944" i="3"/>
  <c r="AD2944" i="3"/>
  <c r="AR2944" i="3" s="1"/>
  <c r="AB2944" i="3"/>
  <c r="W2944" i="3"/>
  <c r="T2944" i="3"/>
  <c r="V2944" i="3" s="1"/>
  <c r="AP2943" i="3"/>
  <c r="AD2943" i="3"/>
  <c r="AR2943" i="3" s="1"/>
  <c r="AB2943" i="3"/>
  <c r="W2943" i="3"/>
  <c r="T2943" i="3"/>
  <c r="V2943" i="3" s="1"/>
  <c r="AP2942" i="3"/>
  <c r="AD2942" i="3"/>
  <c r="AR2942" i="3" s="1"/>
  <c r="AB2942" i="3"/>
  <c r="W2942" i="3"/>
  <c r="T2942" i="3"/>
  <c r="V2942" i="3" s="1"/>
  <c r="AP2941" i="3"/>
  <c r="AD2941" i="3"/>
  <c r="AR2941" i="3" s="1"/>
  <c r="AB2941" i="3"/>
  <c r="W2941" i="3"/>
  <c r="T2941" i="3"/>
  <c r="V2941" i="3" s="1"/>
  <c r="AP2940" i="3"/>
  <c r="AD2940" i="3"/>
  <c r="AR2940" i="3" s="1"/>
  <c r="AB2940" i="3"/>
  <c r="W2940" i="3"/>
  <c r="T2940" i="3"/>
  <c r="V2940" i="3" s="1"/>
  <c r="AP2939" i="3"/>
  <c r="AD2939" i="3"/>
  <c r="AR2939" i="3" s="1"/>
  <c r="AB2939" i="3"/>
  <c r="W2939" i="3"/>
  <c r="T2939" i="3"/>
  <c r="V2939" i="3" s="1"/>
  <c r="AP2938" i="3"/>
  <c r="AD2938" i="3"/>
  <c r="AR2938" i="3" s="1"/>
  <c r="AB2938" i="3"/>
  <c r="W2938" i="3"/>
  <c r="T2938" i="3"/>
  <c r="V2938" i="3" s="1"/>
  <c r="AP2937" i="3"/>
  <c r="AD2937" i="3"/>
  <c r="AR2937" i="3" s="1"/>
  <c r="AB2937" i="3"/>
  <c r="W2937" i="3"/>
  <c r="T2937" i="3"/>
  <c r="V2937" i="3" s="1"/>
  <c r="AP2936" i="3"/>
  <c r="AD2936" i="3"/>
  <c r="AR2936" i="3" s="1"/>
  <c r="AB2936" i="3"/>
  <c r="W2936" i="3"/>
  <c r="T2936" i="3"/>
  <c r="V2936" i="3" s="1"/>
  <c r="AP2935" i="3"/>
  <c r="AD2935" i="3"/>
  <c r="AR2935" i="3" s="1"/>
  <c r="AB2935" i="3"/>
  <c r="W2935" i="3"/>
  <c r="T2935" i="3"/>
  <c r="V2935" i="3" s="1"/>
  <c r="AP2934" i="3"/>
  <c r="AD2934" i="3"/>
  <c r="AR2934" i="3" s="1"/>
  <c r="AB2934" i="3"/>
  <c r="W2934" i="3"/>
  <c r="T2934" i="3"/>
  <c r="V2934" i="3" s="1"/>
  <c r="AP2933" i="3"/>
  <c r="AD2933" i="3"/>
  <c r="AR2933" i="3" s="1"/>
  <c r="AB2933" i="3"/>
  <c r="W2933" i="3"/>
  <c r="T2933" i="3"/>
  <c r="V2933" i="3" s="1"/>
  <c r="AP2932" i="3"/>
  <c r="AD2932" i="3"/>
  <c r="AR2932" i="3" s="1"/>
  <c r="AB2932" i="3"/>
  <c r="W2932" i="3"/>
  <c r="T2932" i="3"/>
  <c r="V2932" i="3" s="1"/>
  <c r="AP2931" i="3"/>
  <c r="AD2931" i="3"/>
  <c r="AR2931" i="3" s="1"/>
  <c r="AB2931" i="3"/>
  <c r="W2931" i="3"/>
  <c r="T2931" i="3"/>
  <c r="V2931" i="3" s="1"/>
  <c r="AP2930" i="3"/>
  <c r="AD2930" i="3"/>
  <c r="AR2930" i="3" s="1"/>
  <c r="AB2930" i="3"/>
  <c r="W2930" i="3"/>
  <c r="T2930" i="3"/>
  <c r="V2930" i="3" s="1"/>
  <c r="AP2929" i="3"/>
  <c r="AD2929" i="3"/>
  <c r="AR2929" i="3" s="1"/>
  <c r="AB2929" i="3"/>
  <c r="W2929" i="3"/>
  <c r="T2929" i="3"/>
  <c r="V2929" i="3" s="1"/>
  <c r="AP2928" i="3"/>
  <c r="AD2928" i="3"/>
  <c r="AR2928" i="3" s="1"/>
  <c r="AB2928" i="3"/>
  <c r="W2928" i="3"/>
  <c r="T2928" i="3"/>
  <c r="V2928" i="3" s="1"/>
  <c r="AP2927" i="3"/>
  <c r="AD2927" i="3"/>
  <c r="AR2927" i="3" s="1"/>
  <c r="AB2927" i="3"/>
  <c r="W2927" i="3"/>
  <c r="T2927" i="3"/>
  <c r="V2927" i="3" s="1"/>
  <c r="AP2926" i="3"/>
  <c r="AD2926" i="3"/>
  <c r="AR2926" i="3" s="1"/>
  <c r="AB2926" i="3"/>
  <c r="W2926" i="3"/>
  <c r="T2926" i="3"/>
  <c r="V2926" i="3" s="1"/>
  <c r="AP2925" i="3"/>
  <c r="AD2925" i="3"/>
  <c r="AR2925" i="3" s="1"/>
  <c r="AB2925" i="3"/>
  <c r="W2925" i="3"/>
  <c r="T2925" i="3"/>
  <c r="V2925" i="3" s="1"/>
  <c r="AP2924" i="3"/>
  <c r="AD2924" i="3"/>
  <c r="AR2924" i="3" s="1"/>
  <c r="AB2924" i="3"/>
  <c r="W2924" i="3"/>
  <c r="T2924" i="3"/>
  <c r="V2924" i="3" s="1"/>
  <c r="AP2923" i="3"/>
  <c r="AD2923" i="3"/>
  <c r="AR2923" i="3" s="1"/>
  <c r="AB2923" i="3"/>
  <c r="W2923" i="3"/>
  <c r="T2923" i="3"/>
  <c r="V2923" i="3" s="1"/>
  <c r="AP2922" i="3"/>
  <c r="AD2922" i="3"/>
  <c r="AR2922" i="3" s="1"/>
  <c r="AB2922" i="3"/>
  <c r="W2922" i="3"/>
  <c r="T2922" i="3"/>
  <c r="V2922" i="3" s="1"/>
  <c r="AP2921" i="3"/>
  <c r="AD2921" i="3"/>
  <c r="AR2921" i="3" s="1"/>
  <c r="AB2921" i="3"/>
  <c r="W2921" i="3"/>
  <c r="T2921" i="3"/>
  <c r="V2921" i="3" s="1"/>
  <c r="AP2920" i="3"/>
  <c r="AD2920" i="3"/>
  <c r="AR2920" i="3" s="1"/>
  <c r="AB2920" i="3"/>
  <c r="W2920" i="3"/>
  <c r="T2920" i="3"/>
  <c r="V2920" i="3" s="1"/>
  <c r="AP2919" i="3"/>
  <c r="AD2919" i="3"/>
  <c r="AR2919" i="3" s="1"/>
  <c r="AB2919" i="3"/>
  <c r="W2919" i="3"/>
  <c r="T2919" i="3"/>
  <c r="V2919" i="3" s="1"/>
  <c r="AP2918" i="3"/>
  <c r="AD2918" i="3"/>
  <c r="AR2918" i="3" s="1"/>
  <c r="AB2918" i="3"/>
  <c r="W2918" i="3"/>
  <c r="T2918" i="3"/>
  <c r="V2918" i="3" s="1"/>
  <c r="AP2917" i="3"/>
  <c r="AD2917" i="3"/>
  <c r="AR2917" i="3" s="1"/>
  <c r="AB2917" i="3"/>
  <c r="W2917" i="3"/>
  <c r="T2917" i="3"/>
  <c r="V2917" i="3" s="1"/>
  <c r="AP2916" i="3"/>
  <c r="AD2916" i="3"/>
  <c r="AR2916" i="3" s="1"/>
  <c r="AB2916" i="3"/>
  <c r="W2916" i="3"/>
  <c r="T2916" i="3"/>
  <c r="V2916" i="3" s="1"/>
  <c r="AP2915" i="3"/>
  <c r="AD2915" i="3"/>
  <c r="AR2915" i="3" s="1"/>
  <c r="AB2915" i="3"/>
  <c r="W2915" i="3"/>
  <c r="T2915" i="3"/>
  <c r="V2915" i="3" s="1"/>
  <c r="AP2914" i="3"/>
  <c r="AD2914" i="3"/>
  <c r="AR2914" i="3" s="1"/>
  <c r="AB2914" i="3"/>
  <c r="W2914" i="3"/>
  <c r="T2914" i="3"/>
  <c r="V2914" i="3" s="1"/>
  <c r="AP2913" i="3"/>
  <c r="AD2913" i="3"/>
  <c r="AR2913" i="3" s="1"/>
  <c r="AB2913" i="3"/>
  <c r="W2913" i="3"/>
  <c r="T2913" i="3"/>
  <c r="V2913" i="3" s="1"/>
  <c r="AP2912" i="3"/>
  <c r="AD2912" i="3"/>
  <c r="AR2912" i="3" s="1"/>
  <c r="AB2912" i="3"/>
  <c r="W2912" i="3"/>
  <c r="T2912" i="3"/>
  <c r="V2912" i="3" s="1"/>
  <c r="AP2911" i="3"/>
  <c r="AD2911" i="3"/>
  <c r="AR2911" i="3" s="1"/>
  <c r="AB2911" i="3"/>
  <c r="W2911" i="3"/>
  <c r="T2911" i="3"/>
  <c r="V2911" i="3" s="1"/>
  <c r="AP2910" i="3"/>
  <c r="AD2910" i="3"/>
  <c r="AR2910" i="3" s="1"/>
  <c r="AB2910" i="3"/>
  <c r="W2910" i="3"/>
  <c r="T2910" i="3"/>
  <c r="V2910" i="3" s="1"/>
  <c r="AP2909" i="3"/>
  <c r="AD2909" i="3"/>
  <c r="AR2909" i="3" s="1"/>
  <c r="AB2909" i="3"/>
  <c r="W2909" i="3"/>
  <c r="T2909" i="3"/>
  <c r="V2909" i="3" s="1"/>
  <c r="AP2908" i="3"/>
  <c r="AD2908" i="3"/>
  <c r="AR2908" i="3" s="1"/>
  <c r="AB2908" i="3"/>
  <c r="W2908" i="3"/>
  <c r="T2908" i="3"/>
  <c r="V2908" i="3" s="1"/>
  <c r="AP2907" i="3"/>
  <c r="AD2907" i="3"/>
  <c r="AR2907" i="3" s="1"/>
  <c r="AB2907" i="3"/>
  <c r="W2907" i="3"/>
  <c r="T2907" i="3"/>
  <c r="V2907" i="3" s="1"/>
  <c r="AP2906" i="3"/>
  <c r="AD2906" i="3"/>
  <c r="AR2906" i="3" s="1"/>
  <c r="AB2906" i="3"/>
  <c r="W2906" i="3"/>
  <c r="T2906" i="3"/>
  <c r="V2906" i="3" s="1"/>
  <c r="AP2905" i="3"/>
  <c r="AD2905" i="3"/>
  <c r="AR2905" i="3" s="1"/>
  <c r="AB2905" i="3"/>
  <c r="W2905" i="3"/>
  <c r="T2905" i="3"/>
  <c r="V2905" i="3" s="1"/>
  <c r="AP2904" i="3"/>
  <c r="AD2904" i="3"/>
  <c r="AR2904" i="3" s="1"/>
  <c r="AB2904" i="3"/>
  <c r="W2904" i="3"/>
  <c r="T2904" i="3"/>
  <c r="V2904" i="3" s="1"/>
  <c r="AP2903" i="3"/>
  <c r="AD2903" i="3"/>
  <c r="AR2903" i="3" s="1"/>
  <c r="AB2903" i="3"/>
  <c r="W2903" i="3"/>
  <c r="T2903" i="3"/>
  <c r="V2903" i="3" s="1"/>
  <c r="AP2902" i="3"/>
  <c r="AD2902" i="3"/>
  <c r="AR2902" i="3" s="1"/>
  <c r="AB2902" i="3"/>
  <c r="W2902" i="3"/>
  <c r="T2902" i="3"/>
  <c r="V2902" i="3" s="1"/>
  <c r="AP2901" i="3"/>
  <c r="AD2901" i="3"/>
  <c r="AR2901" i="3" s="1"/>
  <c r="AB2901" i="3"/>
  <c r="W2901" i="3"/>
  <c r="T2901" i="3"/>
  <c r="V2901" i="3" s="1"/>
  <c r="AP2900" i="3"/>
  <c r="AD2900" i="3"/>
  <c r="AR2900" i="3" s="1"/>
  <c r="AB2900" i="3"/>
  <c r="W2900" i="3"/>
  <c r="T2900" i="3"/>
  <c r="V2900" i="3" s="1"/>
  <c r="AP2899" i="3"/>
  <c r="AD2899" i="3"/>
  <c r="AR2899" i="3" s="1"/>
  <c r="AB2899" i="3"/>
  <c r="W2899" i="3"/>
  <c r="T2899" i="3"/>
  <c r="V2899" i="3" s="1"/>
  <c r="AP2898" i="3"/>
  <c r="AD2898" i="3"/>
  <c r="AR2898" i="3" s="1"/>
  <c r="AB2898" i="3"/>
  <c r="W2898" i="3"/>
  <c r="T2898" i="3"/>
  <c r="V2898" i="3" s="1"/>
  <c r="AP2897" i="3"/>
  <c r="AD2897" i="3"/>
  <c r="AR2897" i="3" s="1"/>
  <c r="AB2897" i="3"/>
  <c r="W2897" i="3"/>
  <c r="T2897" i="3"/>
  <c r="V2897" i="3" s="1"/>
  <c r="AP2896" i="3"/>
  <c r="AD2896" i="3"/>
  <c r="AR2896" i="3" s="1"/>
  <c r="AB2896" i="3"/>
  <c r="W2896" i="3"/>
  <c r="T2896" i="3"/>
  <c r="V2896" i="3" s="1"/>
  <c r="AP2895" i="3"/>
  <c r="AD2895" i="3"/>
  <c r="AR2895" i="3" s="1"/>
  <c r="AB2895" i="3"/>
  <c r="W2895" i="3"/>
  <c r="T2895" i="3"/>
  <c r="V2895" i="3" s="1"/>
  <c r="AP2894" i="3"/>
  <c r="AD2894" i="3"/>
  <c r="AR2894" i="3" s="1"/>
  <c r="AB2894" i="3"/>
  <c r="W2894" i="3"/>
  <c r="T2894" i="3"/>
  <c r="V2894" i="3" s="1"/>
  <c r="AP2893" i="3"/>
  <c r="AD2893" i="3"/>
  <c r="AR2893" i="3" s="1"/>
  <c r="AB2893" i="3"/>
  <c r="W2893" i="3"/>
  <c r="T2893" i="3"/>
  <c r="V2893" i="3" s="1"/>
  <c r="AP2892" i="3"/>
  <c r="AD2892" i="3"/>
  <c r="AR2892" i="3" s="1"/>
  <c r="AB2892" i="3"/>
  <c r="W2892" i="3"/>
  <c r="T2892" i="3"/>
  <c r="V2892" i="3" s="1"/>
  <c r="AP2891" i="3"/>
  <c r="AD2891" i="3"/>
  <c r="AR2891" i="3" s="1"/>
  <c r="AB2891" i="3"/>
  <c r="W2891" i="3"/>
  <c r="T2891" i="3"/>
  <c r="V2891" i="3" s="1"/>
  <c r="AP2890" i="3"/>
  <c r="AD2890" i="3"/>
  <c r="AR2890" i="3" s="1"/>
  <c r="AB2890" i="3"/>
  <c r="W2890" i="3"/>
  <c r="T2890" i="3"/>
  <c r="V2890" i="3" s="1"/>
  <c r="AP2889" i="3"/>
  <c r="AD2889" i="3"/>
  <c r="AR2889" i="3" s="1"/>
  <c r="AB2889" i="3"/>
  <c r="W2889" i="3"/>
  <c r="T2889" i="3"/>
  <c r="V2889" i="3" s="1"/>
  <c r="AP2888" i="3"/>
  <c r="AD2888" i="3"/>
  <c r="AR2888" i="3" s="1"/>
  <c r="AB2888" i="3"/>
  <c r="W2888" i="3"/>
  <c r="T2888" i="3"/>
  <c r="V2888" i="3" s="1"/>
  <c r="AP2887" i="3"/>
  <c r="AD2887" i="3"/>
  <c r="AR2887" i="3" s="1"/>
  <c r="AB2887" i="3"/>
  <c r="W2887" i="3"/>
  <c r="T2887" i="3"/>
  <c r="V2887" i="3" s="1"/>
  <c r="AP2886" i="3"/>
  <c r="AD2886" i="3"/>
  <c r="AR2886" i="3" s="1"/>
  <c r="AB2886" i="3"/>
  <c r="W2886" i="3"/>
  <c r="T2886" i="3"/>
  <c r="V2886" i="3" s="1"/>
  <c r="AP2885" i="3"/>
  <c r="AD2885" i="3"/>
  <c r="AR2885" i="3" s="1"/>
  <c r="AB2885" i="3"/>
  <c r="W2885" i="3"/>
  <c r="T2885" i="3"/>
  <c r="V2885" i="3" s="1"/>
  <c r="AP2884" i="3"/>
  <c r="AD2884" i="3"/>
  <c r="AR2884" i="3" s="1"/>
  <c r="AB2884" i="3"/>
  <c r="W2884" i="3"/>
  <c r="T2884" i="3"/>
  <c r="V2884" i="3" s="1"/>
  <c r="AP2883" i="3"/>
  <c r="AD2883" i="3"/>
  <c r="AR2883" i="3" s="1"/>
  <c r="AB2883" i="3"/>
  <c r="W2883" i="3"/>
  <c r="T2883" i="3"/>
  <c r="V2883" i="3" s="1"/>
  <c r="AP2882" i="3"/>
  <c r="AD2882" i="3"/>
  <c r="AR2882" i="3" s="1"/>
  <c r="AB2882" i="3"/>
  <c r="W2882" i="3"/>
  <c r="T2882" i="3"/>
  <c r="V2882" i="3" s="1"/>
  <c r="AP2881" i="3"/>
  <c r="AD2881" i="3"/>
  <c r="AR2881" i="3" s="1"/>
  <c r="AB2881" i="3"/>
  <c r="W2881" i="3"/>
  <c r="T2881" i="3"/>
  <c r="V2881" i="3" s="1"/>
  <c r="AP2880" i="3"/>
  <c r="AD2880" i="3"/>
  <c r="AR2880" i="3" s="1"/>
  <c r="AB2880" i="3"/>
  <c r="W2880" i="3"/>
  <c r="T2880" i="3"/>
  <c r="V2880" i="3" s="1"/>
  <c r="AP2879" i="3"/>
  <c r="AD2879" i="3"/>
  <c r="AR2879" i="3" s="1"/>
  <c r="AB2879" i="3"/>
  <c r="W2879" i="3"/>
  <c r="T2879" i="3"/>
  <c r="V2879" i="3" s="1"/>
  <c r="AP2878" i="3"/>
  <c r="AD2878" i="3"/>
  <c r="AR2878" i="3" s="1"/>
  <c r="AB2878" i="3"/>
  <c r="W2878" i="3"/>
  <c r="T2878" i="3"/>
  <c r="V2878" i="3" s="1"/>
  <c r="AP2877" i="3"/>
  <c r="AD2877" i="3"/>
  <c r="AR2877" i="3" s="1"/>
  <c r="AB2877" i="3"/>
  <c r="W2877" i="3"/>
  <c r="T2877" i="3"/>
  <c r="V2877" i="3" s="1"/>
  <c r="AP2876" i="3"/>
  <c r="AD2876" i="3"/>
  <c r="AR2876" i="3" s="1"/>
  <c r="AB2876" i="3"/>
  <c r="W2876" i="3"/>
  <c r="T2876" i="3"/>
  <c r="V2876" i="3" s="1"/>
  <c r="AP2875" i="3"/>
  <c r="AD2875" i="3"/>
  <c r="AR2875" i="3" s="1"/>
  <c r="AB2875" i="3"/>
  <c r="W2875" i="3"/>
  <c r="T2875" i="3"/>
  <c r="V2875" i="3" s="1"/>
  <c r="AP2874" i="3"/>
  <c r="AD2874" i="3"/>
  <c r="AR2874" i="3" s="1"/>
  <c r="AB2874" i="3"/>
  <c r="W2874" i="3"/>
  <c r="T2874" i="3"/>
  <c r="V2874" i="3" s="1"/>
  <c r="AP2873" i="3"/>
  <c r="AD2873" i="3"/>
  <c r="AR2873" i="3" s="1"/>
  <c r="AB2873" i="3"/>
  <c r="W2873" i="3"/>
  <c r="T2873" i="3"/>
  <c r="V2873" i="3" s="1"/>
  <c r="AP2872" i="3"/>
  <c r="AD2872" i="3"/>
  <c r="AR2872" i="3" s="1"/>
  <c r="AB2872" i="3"/>
  <c r="W2872" i="3"/>
  <c r="T2872" i="3"/>
  <c r="V2872" i="3" s="1"/>
  <c r="AP2871" i="3"/>
  <c r="AD2871" i="3"/>
  <c r="AR2871" i="3" s="1"/>
  <c r="AB2871" i="3"/>
  <c r="W2871" i="3"/>
  <c r="T2871" i="3"/>
  <c r="V2871" i="3" s="1"/>
  <c r="AP2870" i="3"/>
  <c r="AD2870" i="3"/>
  <c r="AR2870" i="3" s="1"/>
  <c r="AB2870" i="3"/>
  <c r="W2870" i="3"/>
  <c r="T2870" i="3"/>
  <c r="V2870" i="3" s="1"/>
  <c r="AP2869" i="3"/>
  <c r="AD2869" i="3"/>
  <c r="AR2869" i="3" s="1"/>
  <c r="AB2869" i="3"/>
  <c r="W2869" i="3"/>
  <c r="T2869" i="3"/>
  <c r="V2869" i="3" s="1"/>
  <c r="AP2868" i="3"/>
  <c r="AD2868" i="3"/>
  <c r="AR2868" i="3" s="1"/>
  <c r="AB2868" i="3"/>
  <c r="W2868" i="3"/>
  <c r="T2868" i="3"/>
  <c r="V2868" i="3" s="1"/>
  <c r="AP2867" i="3"/>
  <c r="AD2867" i="3"/>
  <c r="AR2867" i="3" s="1"/>
  <c r="AB2867" i="3"/>
  <c r="W2867" i="3"/>
  <c r="T2867" i="3"/>
  <c r="V2867" i="3" s="1"/>
  <c r="AP2866" i="3"/>
  <c r="AD2866" i="3"/>
  <c r="AR2866" i="3" s="1"/>
  <c r="AB2866" i="3"/>
  <c r="W2866" i="3"/>
  <c r="T2866" i="3"/>
  <c r="V2866" i="3" s="1"/>
  <c r="AP2865" i="3"/>
  <c r="AD2865" i="3"/>
  <c r="AR2865" i="3" s="1"/>
  <c r="AB2865" i="3"/>
  <c r="W2865" i="3"/>
  <c r="T2865" i="3"/>
  <c r="V2865" i="3" s="1"/>
  <c r="AP2864" i="3"/>
  <c r="AD2864" i="3"/>
  <c r="AR2864" i="3" s="1"/>
  <c r="AB2864" i="3"/>
  <c r="W2864" i="3"/>
  <c r="T2864" i="3"/>
  <c r="V2864" i="3" s="1"/>
  <c r="AP2863" i="3"/>
  <c r="AD2863" i="3"/>
  <c r="AR2863" i="3" s="1"/>
  <c r="AB2863" i="3"/>
  <c r="W2863" i="3"/>
  <c r="T2863" i="3"/>
  <c r="V2863" i="3" s="1"/>
  <c r="AP2862" i="3"/>
  <c r="AD2862" i="3"/>
  <c r="AR2862" i="3" s="1"/>
  <c r="AB2862" i="3"/>
  <c r="W2862" i="3"/>
  <c r="T2862" i="3"/>
  <c r="V2862" i="3" s="1"/>
  <c r="AP2861" i="3"/>
  <c r="AD2861" i="3"/>
  <c r="AR2861" i="3" s="1"/>
  <c r="AB2861" i="3"/>
  <c r="W2861" i="3"/>
  <c r="T2861" i="3"/>
  <c r="V2861" i="3" s="1"/>
  <c r="AP2860" i="3"/>
  <c r="AD2860" i="3"/>
  <c r="AR2860" i="3" s="1"/>
  <c r="AB2860" i="3"/>
  <c r="W2860" i="3"/>
  <c r="T2860" i="3"/>
  <c r="V2860" i="3" s="1"/>
  <c r="AP2859" i="3"/>
  <c r="AD2859" i="3"/>
  <c r="AR2859" i="3" s="1"/>
  <c r="AB2859" i="3"/>
  <c r="W2859" i="3"/>
  <c r="T2859" i="3"/>
  <c r="V2859" i="3" s="1"/>
  <c r="AP2858" i="3"/>
  <c r="AD2858" i="3"/>
  <c r="AR2858" i="3" s="1"/>
  <c r="AB2858" i="3"/>
  <c r="W2858" i="3"/>
  <c r="T2858" i="3"/>
  <c r="V2858" i="3" s="1"/>
  <c r="AP2857" i="3"/>
  <c r="AD2857" i="3"/>
  <c r="AR2857" i="3" s="1"/>
  <c r="AB2857" i="3"/>
  <c r="W2857" i="3"/>
  <c r="T2857" i="3"/>
  <c r="V2857" i="3" s="1"/>
  <c r="AP2856" i="3"/>
  <c r="AD2856" i="3"/>
  <c r="AR2856" i="3" s="1"/>
  <c r="AB2856" i="3"/>
  <c r="W2856" i="3"/>
  <c r="T2856" i="3"/>
  <c r="V2856" i="3" s="1"/>
  <c r="AP2855" i="3"/>
  <c r="AD2855" i="3"/>
  <c r="AR2855" i="3" s="1"/>
  <c r="AB2855" i="3"/>
  <c r="W2855" i="3"/>
  <c r="T2855" i="3"/>
  <c r="V2855" i="3" s="1"/>
  <c r="AP2854" i="3"/>
  <c r="AD2854" i="3"/>
  <c r="AR2854" i="3" s="1"/>
  <c r="AB2854" i="3"/>
  <c r="W2854" i="3"/>
  <c r="T2854" i="3"/>
  <c r="V2854" i="3" s="1"/>
  <c r="AP2853" i="3"/>
  <c r="AD2853" i="3"/>
  <c r="AR2853" i="3" s="1"/>
  <c r="AB2853" i="3"/>
  <c r="W2853" i="3"/>
  <c r="T2853" i="3"/>
  <c r="V2853" i="3" s="1"/>
  <c r="AP2852" i="3"/>
  <c r="AD2852" i="3"/>
  <c r="AR2852" i="3" s="1"/>
  <c r="AB2852" i="3"/>
  <c r="W2852" i="3"/>
  <c r="T2852" i="3"/>
  <c r="V2852" i="3" s="1"/>
  <c r="AP2851" i="3"/>
  <c r="AD2851" i="3"/>
  <c r="AR2851" i="3" s="1"/>
  <c r="AB2851" i="3"/>
  <c r="W2851" i="3"/>
  <c r="T2851" i="3"/>
  <c r="V2851" i="3" s="1"/>
  <c r="AP2850" i="3"/>
  <c r="AD2850" i="3"/>
  <c r="AR2850" i="3" s="1"/>
  <c r="AB2850" i="3"/>
  <c r="W2850" i="3"/>
  <c r="T2850" i="3"/>
  <c r="V2850" i="3" s="1"/>
  <c r="AP2849" i="3"/>
  <c r="AD2849" i="3"/>
  <c r="AR2849" i="3" s="1"/>
  <c r="AB2849" i="3"/>
  <c r="W2849" i="3"/>
  <c r="T2849" i="3"/>
  <c r="V2849" i="3" s="1"/>
  <c r="AP2848" i="3"/>
  <c r="AD2848" i="3"/>
  <c r="AR2848" i="3" s="1"/>
  <c r="AB2848" i="3"/>
  <c r="W2848" i="3"/>
  <c r="T2848" i="3"/>
  <c r="V2848" i="3" s="1"/>
  <c r="AP2847" i="3"/>
  <c r="AD2847" i="3"/>
  <c r="AR2847" i="3" s="1"/>
  <c r="AB2847" i="3"/>
  <c r="W2847" i="3"/>
  <c r="T2847" i="3"/>
  <c r="V2847" i="3" s="1"/>
  <c r="AP2846" i="3"/>
  <c r="AD2846" i="3"/>
  <c r="AR2846" i="3" s="1"/>
  <c r="AB2846" i="3"/>
  <c r="W2846" i="3"/>
  <c r="T2846" i="3"/>
  <c r="V2846" i="3" s="1"/>
  <c r="AP2845" i="3"/>
  <c r="AD2845" i="3"/>
  <c r="AR2845" i="3" s="1"/>
  <c r="AB2845" i="3"/>
  <c r="W2845" i="3"/>
  <c r="T2845" i="3"/>
  <c r="V2845" i="3" s="1"/>
  <c r="AP2844" i="3"/>
  <c r="AD2844" i="3"/>
  <c r="AR2844" i="3" s="1"/>
  <c r="AB2844" i="3"/>
  <c r="W2844" i="3"/>
  <c r="T2844" i="3"/>
  <c r="V2844" i="3" s="1"/>
  <c r="AP2843" i="3"/>
  <c r="AD2843" i="3"/>
  <c r="AR2843" i="3" s="1"/>
  <c r="AB2843" i="3"/>
  <c r="W2843" i="3"/>
  <c r="T2843" i="3"/>
  <c r="V2843" i="3" s="1"/>
  <c r="AP2842" i="3"/>
  <c r="AD2842" i="3"/>
  <c r="AR2842" i="3" s="1"/>
  <c r="AB2842" i="3"/>
  <c r="W2842" i="3"/>
  <c r="T2842" i="3"/>
  <c r="V2842" i="3" s="1"/>
  <c r="AP2841" i="3"/>
  <c r="AD2841" i="3"/>
  <c r="AR2841" i="3" s="1"/>
  <c r="AB2841" i="3"/>
  <c r="W2841" i="3"/>
  <c r="T2841" i="3"/>
  <c r="V2841" i="3" s="1"/>
  <c r="AP2840" i="3"/>
  <c r="AD2840" i="3"/>
  <c r="AR2840" i="3" s="1"/>
  <c r="AB2840" i="3"/>
  <c r="W2840" i="3"/>
  <c r="T2840" i="3"/>
  <c r="V2840" i="3" s="1"/>
  <c r="AP2839" i="3"/>
  <c r="AD2839" i="3"/>
  <c r="AR2839" i="3" s="1"/>
  <c r="AB2839" i="3"/>
  <c r="W2839" i="3"/>
  <c r="T2839" i="3"/>
  <c r="V2839" i="3" s="1"/>
  <c r="AP2838" i="3"/>
  <c r="AD2838" i="3"/>
  <c r="AR2838" i="3" s="1"/>
  <c r="AB2838" i="3"/>
  <c r="W2838" i="3"/>
  <c r="T2838" i="3"/>
  <c r="V2838" i="3" s="1"/>
  <c r="AP2837" i="3"/>
  <c r="AD2837" i="3"/>
  <c r="AR2837" i="3" s="1"/>
  <c r="AB2837" i="3"/>
  <c r="W2837" i="3"/>
  <c r="T2837" i="3"/>
  <c r="V2837" i="3" s="1"/>
  <c r="AP2836" i="3"/>
  <c r="AD2836" i="3"/>
  <c r="AR2836" i="3" s="1"/>
  <c r="AB2836" i="3"/>
  <c r="W2836" i="3"/>
  <c r="T2836" i="3"/>
  <c r="V2836" i="3" s="1"/>
  <c r="AP2835" i="3"/>
  <c r="AD2835" i="3"/>
  <c r="AR2835" i="3" s="1"/>
  <c r="AB2835" i="3"/>
  <c r="W2835" i="3"/>
  <c r="T2835" i="3"/>
  <c r="V2835" i="3" s="1"/>
  <c r="AP2834" i="3"/>
  <c r="AD2834" i="3"/>
  <c r="AR2834" i="3" s="1"/>
  <c r="AB2834" i="3"/>
  <c r="W2834" i="3"/>
  <c r="T2834" i="3"/>
  <c r="V2834" i="3" s="1"/>
  <c r="AP2833" i="3"/>
  <c r="AD2833" i="3"/>
  <c r="AR2833" i="3" s="1"/>
  <c r="AB2833" i="3"/>
  <c r="W2833" i="3"/>
  <c r="T2833" i="3"/>
  <c r="V2833" i="3" s="1"/>
  <c r="AP2832" i="3"/>
  <c r="AD2832" i="3"/>
  <c r="AR2832" i="3" s="1"/>
  <c r="AB2832" i="3"/>
  <c r="W2832" i="3"/>
  <c r="T2832" i="3"/>
  <c r="V2832" i="3" s="1"/>
  <c r="AP2831" i="3"/>
  <c r="AD2831" i="3"/>
  <c r="AR2831" i="3" s="1"/>
  <c r="AB2831" i="3"/>
  <c r="W2831" i="3"/>
  <c r="T2831" i="3"/>
  <c r="V2831" i="3" s="1"/>
  <c r="AP2830" i="3"/>
  <c r="AD2830" i="3"/>
  <c r="AR2830" i="3" s="1"/>
  <c r="AB2830" i="3"/>
  <c r="W2830" i="3"/>
  <c r="T2830" i="3"/>
  <c r="V2830" i="3" s="1"/>
  <c r="AP2829" i="3"/>
  <c r="AD2829" i="3"/>
  <c r="AR2829" i="3" s="1"/>
  <c r="AB2829" i="3"/>
  <c r="W2829" i="3"/>
  <c r="T2829" i="3"/>
  <c r="V2829" i="3" s="1"/>
  <c r="AP2828" i="3"/>
  <c r="AD2828" i="3"/>
  <c r="AR2828" i="3" s="1"/>
  <c r="AB2828" i="3"/>
  <c r="W2828" i="3"/>
  <c r="T2828" i="3"/>
  <c r="V2828" i="3" s="1"/>
  <c r="AP2827" i="3"/>
  <c r="AD2827" i="3"/>
  <c r="AR2827" i="3" s="1"/>
  <c r="AB2827" i="3"/>
  <c r="W2827" i="3"/>
  <c r="T2827" i="3"/>
  <c r="V2827" i="3" s="1"/>
  <c r="AP2826" i="3"/>
  <c r="AD2826" i="3"/>
  <c r="AR2826" i="3" s="1"/>
  <c r="AB2826" i="3"/>
  <c r="W2826" i="3"/>
  <c r="T2826" i="3"/>
  <c r="V2826" i="3" s="1"/>
  <c r="AP2825" i="3"/>
  <c r="AD2825" i="3"/>
  <c r="AR2825" i="3" s="1"/>
  <c r="AB2825" i="3"/>
  <c r="W2825" i="3"/>
  <c r="T2825" i="3"/>
  <c r="V2825" i="3" s="1"/>
  <c r="AP2824" i="3"/>
  <c r="AD2824" i="3"/>
  <c r="AR2824" i="3" s="1"/>
  <c r="AB2824" i="3"/>
  <c r="W2824" i="3"/>
  <c r="T2824" i="3"/>
  <c r="V2824" i="3" s="1"/>
  <c r="AP2823" i="3"/>
  <c r="AD2823" i="3"/>
  <c r="AR2823" i="3" s="1"/>
  <c r="AB2823" i="3"/>
  <c r="W2823" i="3"/>
  <c r="T2823" i="3"/>
  <c r="V2823" i="3" s="1"/>
  <c r="AP2822" i="3"/>
  <c r="AD2822" i="3"/>
  <c r="AR2822" i="3" s="1"/>
  <c r="AB2822" i="3"/>
  <c r="W2822" i="3"/>
  <c r="T2822" i="3"/>
  <c r="V2822" i="3" s="1"/>
  <c r="AP2821" i="3"/>
  <c r="AD2821" i="3"/>
  <c r="AR2821" i="3" s="1"/>
  <c r="AB2821" i="3"/>
  <c r="W2821" i="3"/>
  <c r="T2821" i="3"/>
  <c r="V2821" i="3" s="1"/>
  <c r="AP2820" i="3"/>
  <c r="AD2820" i="3"/>
  <c r="AR2820" i="3" s="1"/>
  <c r="AB2820" i="3"/>
  <c r="W2820" i="3"/>
  <c r="T2820" i="3"/>
  <c r="V2820" i="3" s="1"/>
  <c r="AP2819" i="3"/>
  <c r="AD2819" i="3"/>
  <c r="AR2819" i="3" s="1"/>
  <c r="AB2819" i="3"/>
  <c r="W2819" i="3"/>
  <c r="T2819" i="3"/>
  <c r="V2819" i="3" s="1"/>
  <c r="AP2818" i="3"/>
  <c r="AD2818" i="3"/>
  <c r="AR2818" i="3" s="1"/>
  <c r="AB2818" i="3"/>
  <c r="W2818" i="3"/>
  <c r="T2818" i="3"/>
  <c r="V2818" i="3" s="1"/>
  <c r="AP2817" i="3"/>
  <c r="AD2817" i="3"/>
  <c r="AR2817" i="3" s="1"/>
  <c r="AB2817" i="3"/>
  <c r="W2817" i="3"/>
  <c r="T2817" i="3"/>
  <c r="V2817" i="3" s="1"/>
  <c r="AP2816" i="3"/>
  <c r="AD2816" i="3"/>
  <c r="AR2816" i="3" s="1"/>
  <c r="AB2816" i="3"/>
  <c r="W2816" i="3"/>
  <c r="T2816" i="3"/>
  <c r="V2816" i="3" s="1"/>
  <c r="AP2815" i="3"/>
  <c r="AD2815" i="3"/>
  <c r="AR2815" i="3" s="1"/>
  <c r="AB2815" i="3"/>
  <c r="W2815" i="3"/>
  <c r="T2815" i="3"/>
  <c r="V2815" i="3" s="1"/>
  <c r="AP2814" i="3"/>
  <c r="AD2814" i="3"/>
  <c r="AR2814" i="3" s="1"/>
  <c r="AB2814" i="3"/>
  <c r="W2814" i="3"/>
  <c r="T2814" i="3"/>
  <c r="V2814" i="3" s="1"/>
  <c r="AP2813" i="3"/>
  <c r="AD2813" i="3"/>
  <c r="AR2813" i="3" s="1"/>
  <c r="AB2813" i="3"/>
  <c r="W2813" i="3"/>
  <c r="T2813" i="3"/>
  <c r="V2813" i="3" s="1"/>
  <c r="AP2812" i="3"/>
  <c r="AD2812" i="3"/>
  <c r="AR2812" i="3" s="1"/>
  <c r="AB2812" i="3"/>
  <c r="W2812" i="3"/>
  <c r="T2812" i="3"/>
  <c r="V2812" i="3" s="1"/>
  <c r="AP2811" i="3"/>
  <c r="AD2811" i="3"/>
  <c r="AR2811" i="3" s="1"/>
  <c r="AB2811" i="3"/>
  <c r="W2811" i="3"/>
  <c r="T2811" i="3"/>
  <c r="V2811" i="3" s="1"/>
  <c r="AP2810" i="3"/>
  <c r="AD2810" i="3"/>
  <c r="AR2810" i="3" s="1"/>
  <c r="AB2810" i="3"/>
  <c r="W2810" i="3"/>
  <c r="T2810" i="3"/>
  <c r="V2810" i="3" s="1"/>
  <c r="AP2809" i="3"/>
  <c r="AD2809" i="3"/>
  <c r="AR2809" i="3" s="1"/>
  <c r="AB2809" i="3"/>
  <c r="W2809" i="3"/>
  <c r="T2809" i="3"/>
  <c r="V2809" i="3" s="1"/>
  <c r="AP2808" i="3"/>
  <c r="AD2808" i="3"/>
  <c r="AR2808" i="3" s="1"/>
  <c r="AB2808" i="3"/>
  <c r="W2808" i="3"/>
  <c r="T2808" i="3"/>
  <c r="V2808" i="3" s="1"/>
  <c r="AP2807" i="3"/>
  <c r="AD2807" i="3"/>
  <c r="AR2807" i="3" s="1"/>
  <c r="AB2807" i="3"/>
  <c r="W2807" i="3"/>
  <c r="T2807" i="3"/>
  <c r="V2807" i="3" s="1"/>
  <c r="AP2806" i="3"/>
  <c r="AD2806" i="3"/>
  <c r="AR2806" i="3" s="1"/>
  <c r="AB2806" i="3"/>
  <c r="W2806" i="3"/>
  <c r="T2806" i="3"/>
  <c r="V2806" i="3" s="1"/>
  <c r="AP2805" i="3"/>
  <c r="AD2805" i="3"/>
  <c r="AR2805" i="3" s="1"/>
  <c r="AB2805" i="3"/>
  <c r="W2805" i="3"/>
  <c r="T2805" i="3"/>
  <c r="V2805" i="3" s="1"/>
  <c r="AP2804" i="3"/>
  <c r="AD2804" i="3"/>
  <c r="AR2804" i="3" s="1"/>
  <c r="AB2804" i="3"/>
  <c r="W2804" i="3"/>
  <c r="T2804" i="3"/>
  <c r="V2804" i="3" s="1"/>
  <c r="AP2803" i="3"/>
  <c r="AD2803" i="3"/>
  <c r="AR2803" i="3" s="1"/>
  <c r="AB2803" i="3"/>
  <c r="W2803" i="3"/>
  <c r="T2803" i="3"/>
  <c r="V2803" i="3" s="1"/>
  <c r="AP2802" i="3"/>
  <c r="AD2802" i="3"/>
  <c r="AR2802" i="3" s="1"/>
  <c r="AB2802" i="3"/>
  <c r="W2802" i="3"/>
  <c r="T2802" i="3"/>
  <c r="V2802" i="3" s="1"/>
  <c r="AP2801" i="3"/>
  <c r="AD2801" i="3"/>
  <c r="AR2801" i="3" s="1"/>
  <c r="AB2801" i="3"/>
  <c r="W2801" i="3"/>
  <c r="T2801" i="3"/>
  <c r="V2801" i="3" s="1"/>
  <c r="AP2800" i="3"/>
  <c r="AD2800" i="3"/>
  <c r="AR2800" i="3" s="1"/>
  <c r="AB2800" i="3"/>
  <c r="W2800" i="3"/>
  <c r="T2800" i="3"/>
  <c r="V2800" i="3" s="1"/>
  <c r="AP2799" i="3"/>
  <c r="AD2799" i="3"/>
  <c r="AR2799" i="3" s="1"/>
  <c r="AB2799" i="3"/>
  <c r="W2799" i="3"/>
  <c r="T2799" i="3"/>
  <c r="V2799" i="3" s="1"/>
  <c r="AP2798" i="3"/>
  <c r="AD2798" i="3"/>
  <c r="AR2798" i="3" s="1"/>
  <c r="AB2798" i="3"/>
  <c r="W2798" i="3"/>
  <c r="T2798" i="3"/>
  <c r="V2798" i="3" s="1"/>
  <c r="AP2797" i="3"/>
  <c r="AD2797" i="3"/>
  <c r="AR2797" i="3" s="1"/>
  <c r="AB2797" i="3"/>
  <c r="W2797" i="3"/>
  <c r="T2797" i="3"/>
  <c r="V2797" i="3" s="1"/>
  <c r="AP2796" i="3"/>
  <c r="AD2796" i="3"/>
  <c r="AR2796" i="3" s="1"/>
  <c r="AB2796" i="3"/>
  <c r="W2796" i="3"/>
  <c r="T2796" i="3"/>
  <c r="V2796" i="3" s="1"/>
  <c r="AP2795" i="3"/>
  <c r="AD2795" i="3"/>
  <c r="AR2795" i="3" s="1"/>
  <c r="AB2795" i="3"/>
  <c r="W2795" i="3"/>
  <c r="T2795" i="3"/>
  <c r="V2795" i="3" s="1"/>
  <c r="AP2794" i="3"/>
  <c r="AD2794" i="3"/>
  <c r="AR2794" i="3" s="1"/>
  <c r="AB2794" i="3"/>
  <c r="W2794" i="3"/>
  <c r="T2794" i="3"/>
  <c r="V2794" i="3" s="1"/>
  <c r="AP2793" i="3"/>
  <c r="AD2793" i="3"/>
  <c r="AR2793" i="3" s="1"/>
  <c r="AB2793" i="3"/>
  <c r="W2793" i="3"/>
  <c r="T2793" i="3"/>
  <c r="V2793" i="3" s="1"/>
  <c r="AP2792" i="3"/>
  <c r="AD2792" i="3"/>
  <c r="AR2792" i="3" s="1"/>
  <c r="AB2792" i="3"/>
  <c r="W2792" i="3"/>
  <c r="T2792" i="3"/>
  <c r="V2792" i="3" s="1"/>
  <c r="AP2791" i="3"/>
  <c r="AD2791" i="3"/>
  <c r="AR2791" i="3" s="1"/>
  <c r="AB2791" i="3"/>
  <c r="W2791" i="3"/>
  <c r="T2791" i="3"/>
  <c r="V2791" i="3" s="1"/>
  <c r="AP2790" i="3"/>
  <c r="AD2790" i="3"/>
  <c r="AR2790" i="3" s="1"/>
  <c r="AB2790" i="3"/>
  <c r="W2790" i="3"/>
  <c r="T2790" i="3"/>
  <c r="V2790" i="3" s="1"/>
  <c r="AP2789" i="3"/>
  <c r="AD2789" i="3"/>
  <c r="AR2789" i="3" s="1"/>
  <c r="AB2789" i="3"/>
  <c r="W2789" i="3"/>
  <c r="T2789" i="3"/>
  <c r="V2789" i="3" s="1"/>
  <c r="AP2788" i="3"/>
  <c r="AD2788" i="3"/>
  <c r="AR2788" i="3" s="1"/>
  <c r="AB2788" i="3"/>
  <c r="W2788" i="3"/>
  <c r="T2788" i="3"/>
  <c r="V2788" i="3" s="1"/>
  <c r="AP2787" i="3"/>
  <c r="AD2787" i="3"/>
  <c r="AR2787" i="3" s="1"/>
  <c r="AB2787" i="3"/>
  <c r="W2787" i="3"/>
  <c r="T2787" i="3"/>
  <c r="V2787" i="3" s="1"/>
  <c r="AP2786" i="3"/>
  <c r="AD2786" i="3"/>
  <c r="AR2786" i="3" s="1"/>
  <c r="AB2786" i="3"/>
  <c r="W2786" i="3"/>
  <c r="T2786" i="3"/>
  <c r="V2786" i="3" s="1"/>
  <c r="AP2785" i="3"/>
  <c r="AD2785" i="3"/>
  <c r="AR2785" i="3" s="1"/>
  <c r="AB2785" i="3"/>
  <c r="W2785" i="3"/>
  <c r="T2785" i="3"/>
  <c r="V2785" i="3" s="1"/>
  <c r="AP2784" i="3"/>
  <c r="AD2784" i="3"/>
  <c r="AR2784" i="3" s="1"/>
  <c r="AB2784" i="3"/>
  <c r="W2784" i="3"/>
  <c r="T2784" i="3"/>
  <c r="V2784" i="3" s="1"/>
  <c r="AP2783" i="3"/>
  <c r="AD2783" i="3"/>
  <c r="AR2783" i="3" s="1"/>
  <c r="AB2783" i="3"/>
  <c r="W2783" i="3"/>
  <c r="T2783" i="3"/>
  <c r="V2783" i="3" s="1"/>
  <c r="AP2782" i="3"/>
  <c r="AD2782" i="3"/>
  <c r="AR2782" i="3" s="1"/>
  <c r="AB2782" i="3"/>
  <c r="W2782" i="3"/>
  <c r="T2782" i="3"/>
  <c r="V2782" i="3" s="1"/>
  <c r="AP2781" i="3"/>
  <c r="AD2781" i="3"/>
  <c r="AR2781" i="3" s="1"/>
  <c r="AB2781" i="3"/>
  <c r="W2781" i="3"/>
  <c r="T2781" i="3"/>
  <c r="V2781" i="3" s="1"/>
  <c r="AP2780" i="3"/>
  <c r="AD2780" i="3"/>
  <c r="AR2780" i="3" s="1"/>
  <c r="AB2780" i="3"/>
  <c r="W2780" i="3"/>
  <c r="T2780" i="3"/>
  <c r="V2780" i="3" s="1"/>
  <c r="AP2779" i="3"/>
  <c r="AD2779" i="3"/>
  <c r="AR2779" i="3" s="1"/>
  <c r="AB2779" i="3"/>
  <c r="W2779" i="3"/>
  <c r="T2779" i="3"/>
  <c r="V2779" i="3" s="1"/>
  <c r="AP2778" i="3"/>
  <c r="AD2778" i="3"/>
  <c r="AR2778" i="3" s="1"/>
  <c r="AB2778" i="3"/>
  <c r="W2778" i="3"/>
  <c r="T2778" i="3"/>
  <c r="V2778" i="3" s="1"/>
  <c r="AP2777" i="3"/>
  <c r="AD2777" i="3"/>
  <c r="AR2777" i="3" s="1"/>
  <c r="AB2777" i="3"/>
  <c r="W2777" i="3"/>
  <c r="T2777" i="3"/>
  <c r="V2777" i="3" s="1"/>
  <c r="AP2776" i="3"/>
  <c r="AD2776" i="3"/>
  <c r="AR2776" i="3" s="1"/>
  <c r="AB2776" i="3"/>
  <c r="W2776" i="3"/>
  <c r="T2776" i="3"/>
  <c r="V2776" i="3" s="1"/>
  <c r="AP2775" i="3"/>
  <c r="AD2775" i="3"/>
  <c r="AR2775" i="3" s="1"/>
  <c r="AB2775" i="3"/>
  <c r="W2775" i="3"/>
  <c r="T2775" i="3"/>
  <c r="V2775" i="3" s="1"/>
  <c r="AP2774" i="3"/>
  <c r="AD2774" i="3"/>
  <c r="AR2774" i="3" s="1"/>
  <c r="AB2774" i="3"/>
  <c r="W2774" i="3"/>
  <c r="T2774" i="3"/>
  <c r="V2774" i="3" s="1"/>
  <c r="AP2773" i="3"/>
  <c r="AD2773" i="3"/>
  <c r="AR2773" i="3" s="1"/>
  <c r="AB2773" i="3"/>
  <c r="W2773" i="3"/>
  <c r="T2773" i="3"/>
  <c r="V2773" i="3" s="1"/>
  <c r="AP2772" i="3"/>
  <c r="AD2772" i="3"/>
  <c r="AR2772" i="3" s="1"/>
  <c r="AB2772" i="3"/>
  <c r="W2772" i="3"/>
  <c r="T2772" i="3"/>
  <c r="V2772" i="3" s="1"/>
  <c r="AP2771" i="3"/>
  <c r="AD2771" i="3"/>
  <c r="AR2771" i="3" s="1"/>
  <c r="AB2771" i="3"/>
  <c r="W2771" i="3"/>
  <c r="T2771" i="3"/>
  <c r="V2771" i="3" s="1"/>
  <c r="AP2770" i="3"/>
  <c r="AD2770" i="3"/>
  <c r="AR2770" i="3" s="1"/>
  <c r="AB2770" i="3"/>
  <c r="W2770" i="3"/>
  <c r="T2770" i="3"/>
  <c r="V2770" i="3" s="1"/>
  <c r="AP2769" i="3"/>
  <c r="AD2769" i="3"/>
  <c r="AR2769" i="3" s="1"/>
  <c r="AB2769" i="3"/>
  <c r="W2769" i="3"/>
  <c r="T2769" i="3"/>
  <c r="V2769" i="3" s="1"/>
  <c r="AP2768" i="3"/>
  <c r="AD2768" i="3"/>
  <c r="AR2768" i="3" s="1"/>
  <c r="AB2768" i="3"/>
  <c r="W2768" i="3"/>
  <c r="T2768" i="3"/>
  <c r="V2768" i="3" s="1"/>
  <c r="AP2767" i="3"/>
  <c r="AD2767" i="3"/>
  <c r="AR2767" i="3" s="1"/>
  <c r="AB2767" i="3"/>
  <c r="W2767" i="3"/>
  <c r="T2767" i="3"/>
  <c r="V2767" i="3" s="1"/>
  <c r="AP2766" i="3"/>
  <c r="AD2766" i="3"/>
  <c r="AR2766" i="3" s="1"/>
  <c r="AB2766" i="3"/>
  <c r="W2766" i="3"/>
  <c r="T2766" i="3"/>
  <c r="V2766" i="3" s="1"/>
  <c r="AP2765" i="3"/>
  <c r="AD2765" i="3"/>
  <c r="AR2765" i="3" s="1"/>
  <c r="AB2765" i="3"/>
  <c r="W2765" i="3"/>
  <c r="T2765" i="3"/>
  <c r="V2765" i="3" s="1"/>
  <c r="AP2764" i="3"/>
  <c r="AD2764" i="3"/>
  <c r="AR2764" i="3" s="1"/>
  <c r="AB2764" i="3"/>
  <c r="W2764" i="3"/>
  <c r="T2764" i="3"/>
  <c r="V2764" i="3" s="1"/>
  <c r="AP2763" i="3"/>
  <c r="AD2763" i="3"/>
  <c r="AR2763" i="3" s="1"/>
  <c r="AB2763" i="3"/>
  <c r="W2763" i="3"/>
  <c r="T2763" i="3"/>
  <c r="V2763" i="3" s="1"/>
  <c r="AP2762" i="3"/>
  <c r="AD2762" i="3"/>
  <c r="AR2762" i="3" s="1"/>
  <c r="AB2762" i="3"/>
  <c r="W2762" i="3"/>
  <c r="T2762" i="3"/>
  <c r="V2762" i="3" s="1"/>
  <c r="AP2761" i="3"/>
  <c r="AD2761" i="3"/>
  <c r="AR2761" i="3" s="1"/>
  <c r="AB2761" i="3"/>
  <c r="W2761" i="3"/>
  <c r="T2761" i="3"/>
  <c r="V2761" i="3" s="1"/>
  <c r="AP2760" i="3"/>
  <c r="AD2760" i="3"/>
  <c r="AR2760" i="3" s="1"/>
  <c r="AB2760" i="3"/>
  <c r="W2760" i="3"/>
  <c r="T2760" i="3"/>
  <c r="V2760" i="3" s="1"/>
  <c r="AP2759" i="3"/>
  <c r="AD2759" i="3"/>
  <c r="AR2759" i="3" s="1"/>
  <c r="AB2759" i="3"/>
  <c r="W2759" i="3"/>
  <c r="T2759" i="3"/>
  <c r="V2759" i="3" s="1"/>
  <c r="AP2758" i="3"/>
  <c r="AD2758" i="3"/>
  <c r="AR2758" i="3" s="1"/>
  <c r="AB2758" i="3"/>
  <c r="W2758" i="3"/>
  <c r="T2758" i="3"/>
  <c r="V2758" i="3" s="1"/>
  <c r="AP2757" i="3"/>
  <c r="AD2757" i="3"/>
  <c r="AR2757" i="3" s="1"/>
  <c r="AB2757" i="3"/>
  <c r="W2757" i="3"/>
  <c r="T2757" i="3"/>
  <c r="V2757" i="3" s="1"/>
  <c r="AP2756" i="3"/>
  <c r="AD2756" i="3"/>
  <c r="AR2756" i="3" s="1"/>
  <c r="AB2756" i="3"/>
  <c r="W2756" i="3"/>
  <c r="T2756" i="3"/>
  <c r="V2756" i="3" s="1"/>
  <c r="AP2755" i="3"/>
  <c r="AD2755" i="3"/>
  <c r="AR2755" i="3" s="1"/>
  <c r="AB2755" i="3"/>
  <c r="W2755" i="3"/>
  <c r="T2755" i="3"/>
  <c r="V2755" i="3" s="1"/>
  <c r="AP2754" i="3"/>
  <c r="AD2754" i="3"/>
  <c r="AR2754" i="3" s="1"/>
  <c r="AB2754" i="3"/>
  <c r="W2754" i="3"/>
  <c r="T2754" i="3"/>
  <c r="V2754" i="3" s="1"/>
  <c r="AP2753" i="3"/>
  <c r="AD2753" i="3"/>
  <c r="AR2753" i="3" s="1"/>
  <c r="AB2753" i="3"/>
  <c r="W2753" i="3"/>
  <c r="T2753" i="3"/>
  <c r="V2753" i="3" s="1"/>
  <c r="AP2752" i="3"/>
  <c r="AD2752" i="3"/>
  <c r="AR2752" i="3" s="1"/>
  <c r="AB2752" i="3"/>
  <c r="W2752" i="3"/>
  <c r="T2752" i="3"/>
  <c r="V2752" i="3" s="1"/>
  <c r="AP2751" i="3"/>
  <c r="AD2751" i="3"/>
  <c r="AR2751" i="3" s="1"/>
  <c r="AB2751" i="3"/>
  <c r="W2751" i="3"/>
  <c r="T2751" i="3"/>
  <c r="V2751" i="3" s="1"/>
  <c r="AP2750" i="3"/>
  <c r="AD2750" i="3"/>
  <c r="AR2750" i="3" s="1"/>
  <c r="AB2750" i="3"/>
  <c r="W2750" i="3"/>
  <c r="T2750" i="3"/>
  <c r="V2750" i="3" s="1"/>
  <c r="AP2749" i="3"/>
  <c r="AD2749" i="3"/>
  <c r="AR2749" i="3" s="1"/>
  <c r="AB2749" i="3"/>
  <c r="W2749" i="3"/>
  <c r="T2749" i="3"/>
  <c r="V2749" i="3" s="1"/>
  <c r="AP2748" i="3"/>
  <c r="AD2748" i="3"/>
  <c r="AR2748" i="3" s="1"/>
  <c r="AB2748" i="3"/>
  <c r="W2748" i="3"/>
  <c r="T2748" i="3"/>
  <c r="V2748" i="3" s="1"/>
  <c r="AP2747" i="3"/>
  <c r="AD2747" i="3"/>
  <c r="AR2747" i="3" s="1"/>
  <c r="AB2747" i="3"/>
  <c r="W2747" i="3"/>
  <c r="T2747" i="3"/>
  <c r="V2747" i="3" s="1"/>
  <c r="AP2746" i="3"/>
  <c r="AD2746" i="3"/>
  <c r="AR2746" i="3" s="1"/>
  <c r="AB2746" i="3"/>
  <c r="W2746" i="3"/>
  <c r="T2746" i="3"/>
  <c r="V2746" i="3" s="1"/>
  <c r="AP2745" i="3"/>
  <c r="AD2745" i="3"/>
  <c r="AR2745" i="3" s="1"/>
  <c r="AB2745" i="3"/>
  <c r="W2745" i="3"/>
  <c r="T2745" i="3"/>
  <c r="V2745" i="3" s="1"/>
  <c r="AP2744" i="3"/>
  <c r="AD2744" i="3"/>
  <c r="AR2744" i="3" s="1"/>
  <c r="AB2744" i="3"/>
  <c r="W2744" i="3"/>
  <c r="T2744" i="3"/>
  <c r="V2744" i="3" s="1"/>
  <c r="AP2743" i="3"/>
  <c r="AD2743" i="3"/>
  <c r="AR2743" i="3" s="1"/>
  <c r="AB2743" i="3"/>
  <c r="W2743" i="3"/>
  <c r="T2743" i="3"/>
  <c r="V2743" i="3" s="1"/>
  <c r="AP2742" i="3"/>
  <c r="AD2742" i="3"/>
  <c r="AR2742" i="3" s="1"/>
  <c r="AB2742" i="3"/>
  <c r="W2742" i="3"/>
  <c r="T2742" i="3"/>
  <c r="V2742" i="3" s="1"/>
  <c r="AP2741" i="3"/>
  <c r="AD2741" i="3"/>
  <c r="AR2741" i="3" s="1"/>
  <c r="AB2741" i="3"/>
  <c r="W2741" i="3"/>
  <c r="T2741" i="3"/>
  <c r="V2741" i="3" s="1"/>
  <c r="AP2740" i="3"/>
  <c r="AD2740" i="3"/>
  <c r="AR2740" i="3" s="1"/>
  <c r="AB2740" i="3"/>
  <c r="W2740" i="3"/>
  <c r="T2740" i="3"/>
  <c r="V2740" i="3" s="1"/>
  <c r="AP2739" i="3"/>
  <c r="AD2739" i="3"/>
  <c r="AR2739" i="3" s="1"/>
  <c r="AB2739" i="3"/>
  <c r="W2739" i="3"/>
  <c r="T2739" i="3"/>
  <c r="V2739" i="3" s="1"/>
  <c r="AP2738" i="3"/>
  <c r="AD2738" i="3"/>
  <c r="AR2738" i="3" s="1"/>
  <c r="AB2738" i="3"/>
  <c r="W2738" i="3"/>
  <c r="T2738" i="3"/>
  <c r="V2738" i="3" s="1"/>
  <c r="AP2737" i="3"/>
  <c r="AD2737" i="3"/>
  <c r="AR2737" i="3" s="1"/>
  <c r="AB2737" i="3"/>
  <c r="W2737" i="3"/>
  <c r="T2737" i="3"/>
  <c r="V2737" i="3" s="1"/>
  <c r="AP2736" i="3"/>
  <c r="AD2736" i="3"/>
  <c r="AR2736" i="3" s="1"/>
  <c r="AB2736" i="3"/>
  <c r="W2736" i="3"/>
  <c r="T2736" i="3"/>
  <c r="V2736" i="3" s="1"/>
  <c r="AP2735" i="3"/>
  <c r="AD2735" i="3"/>
  <c r="AR2735" i="3" s="1"/>
  <c r="AB2735" i="3"/>
  <c r="W2735" i="3"/>
  <c r="T2735" i="3"/>
  <c r="V2735" i="3" s="1"/>
  <c r="AP2734" i="3"/>
  <c r="AD2734" i="3"/>
  <c r="AR2734" i="3" s="1"/>
  <c r="AB2734" i="3"/>
  <c r="W2734" i="3"/>
  <c r="T2734" i="3"/>
  <c r="V2734" i="3" s="1"/>
  <c r="AP2733" i="3"/>
  <c r="AD2733" i="3"/>
  <c r="AR2733" i="3" s="1"/>
  <c r="AB2733" i="3"/>
  <c r="W2733" i="3"/>
  <c r="T2733" i="3"/>
  <c r="V2733" i="3" s="1"/>
  <c r="AP2732" i="3"/>
  <c r="AD2732" i="3"/>
  <c r="AR2732" i="3" s="1"/>
  <c r="AB2732" i="3"/>
  <c r="W2732" i="3"/>
  <c r="T2732" i="3"/>
  <c r="V2732" i="3" s="1"/>
  <c r="AP2731" i="3"/>
  <c r="AD2731" i="3"/>
  <c r="AR2731" i="3" s="1"/>
  <c r="AB2731" i="3"/>
  <c r="W2731" i="3"/>
  <c r="T2731" i="3"/>
  <c r="V2731" i="3" s="1"/>
  <c r="AP2730" i="3"/>
  <c r="AD2730" i="3"/>
  <c r="AR2730" i="3" s="1"/>
  <c r="AB2730" i="3"/>
  <c r="W2730" i="3"/>
  <c r="T2730" i="3"/>
  <c r="V2730" i="3" s="1"/>
  <c r="AP2729" i="3"/>
  <c r="AD2729" i="3"/>
  <c r="AR2729" i="3" s="1"/>
  <c r="AB2729" i="3"/>
  <c r="W2729" i="3"/>
  <c r="T2729" i="3"/>
  <c r="V2729" i="3" s="1"/>
  <c r="AP2728" i="3"/>
  <c r="AD2728" i="3"/>
  <c r="AR2728" i="3" s="1"/>
  <c r="AB2728" i="3"/>
  <c r="W2728" i="3"/>
  <c r="T2728" i="3"/>
  <c r="V2728" i="3" s="1"/>
  <c r="AP2727" i="3"/>
  <c r="AD2727" i="3"/>
  <c r="AR2727" i="3" s="1"/>
  <c r="AB2727" i="3"/>
  <c r="W2727" i="3"/>
  <c r="T2727" i="3"/>
  <c r="V2727" i="3" s="1"/>
  <c r="AP2726" i="3"/>
  <c r="AD2726" i="3"/>
  <c r="AR2726" i="3" s="1"/>
  <c r="AB2726" i="3"/>
  <c r="W2726" i="3"/>
  <c r="T2726" i="3"/>
  <c r="V2726" i="3" s="1"/>
  <c r="AP2725" i="3"/>
  <c r="AD2725" i="3"/>
  <c r="AR2725" i="3" s="1"/>
  <c r="AB2725" i="3"/>
  <c r="W2725" i="3"/>
  <c r="T2725" i="3"/>
  <c r="V2725" i="3" s="1"/>
  <c r="AP2724" i="3"/>
  <c r="AD2724" i="3"/>
  <c r="AR2724" i="3" s="1"/>
  <c r="AB2724" i="3"/>
  <c r="W2724" i="3"/>
  <c r="T2724" i="3"/>
  <c r="V2724" i="3" s="1"/>
  <c r="AP2723" i="3"/>
  <c r="AD2723" i="3"/>
  <c r="AR2723" i="3" s="1"/>
  <c r="AB2723" i="3"/>
  <c r="W2723" i="3"/>
  <c r="T2723" i="3"/>
  <c r="V2723" i="3" s="1"/>
  <c r="AP2722" i="3"/>
  <c r="AD2722" i="3"/>
  <c r="AR2722" i="3" s="1"/>
  <c r="AB2722" i="3"/>
  <c r="W2722" i="3"/>
  <c r="T2722" i="3"/>
  <c r="V2722" i="3" s="1"/>
  <c r="AP2721" i="3"/>
  <c r="AD2721" i="3"/>
  <c r="AR2721" i="3" s="1"/>
  <c r="AB2721" i="3"/>
  <c r="W2721" i="3"/>
  <c r="T2721" i="3"/>
  <c r="V2721" i="3" s="1"/>
  <c r="AP2720" i="3"/>
  <c r="AD2720" i="3"/>
  <c r="AR2720" i="3" s="1"/>
  <c r="AB2720" i="3"/>
  <c r="W2720" i="3"/>
  <c r="T2720" i="3"/>
  <c r="V2720" i="3" s="1"/>
  <c r="AP2719" i="3"/>
  <c r="AD2719" i="3"/>
  <c r="AR2719" i="3" s="1"/>
  <c r="AB2719" i="3"/>
  <c r="W2719" i="3"/>
  <c r="T2719" i="3"/>
  <c r="V2719" i="3" s="1"/>
  <c r="AP2718" i="3"/>
  <c r="AD2718" i="3"/>
  <c r="AR2718" i="3" s="1"/>
  <c r="AB2718" i="3"/>
  <c r="W2718" i="3"/>
  <c r="T2718" i="3"/>
  <c r="V2718" i="3" s="1"/>
  <c r="AP2717" i="3"/>
  <c r="AD2717" i="3"/>
  <c r="AR2717" i="3" s="1"/>
  <c r="AB2717" i="3"/>
  <c r="W2717" i="3"/>
  <c r="T2717" i="3"/>
  <c r="V2717" i="3" s="1"/>
  <c r="AP2716" i="3"/>
  <c r="AD2716" i="3"/>
  <c r="AR2716" i="3" s="1"/>
  <c r="AB2716" i="3"/>
  <c r="W2716" i="3"/>
  <c r="T2716" i="3"/>
  <c r="V2716" i="3" s="1"/>
  <c r="AP2715" i="3"/>
  <c r="AD2715" i="3"/>
  <c r="AR2715" i="3" s="1"/>
  <c r="AB2715" i="3"/>
  <c r="W2715" i="3"/>
  <c r="T2715" i="3"/>
  <c r="V2715" i="3" s="1"/>
  <c r="AP2714" i="3"/>
  <c r="AD2714" i="3"/>
  <c r="AR2714" i="3" s="1"/>
  <c r="AB2714" i="3"/>
  <c r="W2714" i="3"/>
  <c r="T2714" i="3"/>
  <c r="V2714" i="3" s="1"/>
  <c r="AP2713" i="3"/>
  <c r="AD2713" i="3"/>
  <c r="AR2713" i="3" s="1"/>
  <c r="AB2713" i="3"/>
  <c r="W2713" i="3"/>
  <c r="T2713" i="3"/>
  <c r="V2713" i="3" s="1"/>
  <c r="AP2712" i="3"/>
  <c r="AD2712" i="3"/>
  <c r="AR2712" i="3" s="1"/>
  <c r="AB2712" i="3"/>
  <c r="W2712" i="3"/>
  <c r="T2712" i="3"/>
  <c r="V2712" i="3" s="1"/>
  <c r="AP2711" i="3"/>
  <c r="AD2711" i="3"/>
  <c r="AR2711" i="3" s="1"/>
  <c r="AB2711" i="3"/>
  <c r="W2711" i="3"/>
  <c r="T2711" i="3"/>
  <c r="V2711" i="3" s="1"/>
  <c r="AP2710" i="3"/>
  <c r="AD2710" i="3"/>
  <c r="AR2710" i="3" s="1"/>
  <c r="AB2710" i="3"/>
  <c r="W2710" i="3"/>
  <c r="T2710" i="3"/>
  <c r="V2710" i="3" s="1"/>
  <c r="AP2709" i="3"/>
  <c r="AD2709" i="3"/>
  <c r="AR2709" i="3" s="1"/>
  <c r="AB2709" i="3"/>
  <c r="W2709" i="3"/>
  <c r="T2709" i="3"/>
  <c r="V2709" i="3" s="1"/>
  <c r="AP2708" i="3"/>
  <c r="AD2708" i="3"/>
  <c r="AR2708" i="3" s="1"/>
  <c r="AB2708" i="3"/>
  <c r="W2708" i="3"/>
  <c r="T2708" i="3"/>
  <c r="V2708" i="3" s="1"/>
  <c r="AP2707" i="3"/>
  <c r="AD2707" i="3"/>
  <c r="AR2707" i="3" s="1"/>
  <c r="AB2707" i="3"/>
  <c r="W2707" i="3"/>
  <c r="T2707" i="3"/>
  <c r="V2707" i="3" s="1"/>
  <c r="AP2706" i="3"/>
  <c r="AD2706" i="3"/>
  <c r="AR2706" i="3" s="1"/>
  <c r="AB2706" i="3"/>
  <c r="W2706" i="3"/>
  <c r="T2706" i="3"/>
  <c r="V2706" i="3" s="1"/>
  <c r="AP2705" i="3"/>
  <c r="AD2705" i="3"/>
  <c r="AR2705" i="3" s="1"/>
  <c r="AB2705" i="3"/>
  <c r="W2705" i="3"/>
  <c r="T2705" i="3"/>
  <c r="V2705" i="3" s="1"/>
  <c r="AP2704" i="3"/>
  <c r="AD2704" i="3"/>
  <c r="AR2704" i="3" s="1"/>
  <c r="AB2704" i="3"/>
  <c r="W2704" i="3"/>
  <c r="T2704" i="3"/>
  <c r="V2704" i="3" s="1"/>
  <c r="AP2703" i="3"/>
  <c r="AD2703" i="3"/>
  <c r="AR2703" i="3" s="1"/>
  <c r="AB2703" i="3"/>
  <c r="W2703" i="3"/>
  <c r="T2703" i="3"/>
  <c r="V2703" i="3" s="1"/>
  <c r="AP2702" i="3"/>
  <c r="AD2702" i="3"/>
  <c r="AR2702" i="3" s="1"/>
  <c r="AB2702" i="3"/>
  <c r="W2702" i="3"/>
  <c r="T2702" i="3"/>
  <c r="V2702" i="3" s="1"/>
  <c r="AP2701" i="3"/>
  <c r="AD2701" i="3"/>
  <c r="AR2701" i="3" s="1"/>
  <c r="AB2701" i="3"/>
  <c r="W2701" i="3"/>
  <c r="T2701" i="3"/>
  <c r="V2701" i="3" s="1"/>
  <c r="AP2700" i="3"/>
  <c r="AD2700" i="3"/>
  <c r="AR2700" i="3" s="1"/>
  <c r="AB2700" i="3"/>
  <c r="W2700" i="3"/>
  <c r="T2700" i="3"/>
  <c r="V2700" i="3" s="1"/>
  <c r="AP2699" i="3"/>
  <c r="AD2699" i="3"/>
  <c r="AR2699" i="3" s="1"/>
  <c r="AB2699" i="3"/>
  <c r="W2699" i="3"/>
  <c r="T2699" i="3"/>
  <c r="V2699" i="3" s="1"/>
  <c r="AP2698" i="3"/>
  <c r="AD2698" i="3"/>
  <c r="AR2698" i="3" s="1"/>
  <c r="AB2698" i="3"/>
  <c r="W2698" i="3"/>
  <c r="T2698" i="3"/>
  <c r="V2698" i="3" s="1"/>
  <c r="AP2697" i="3"/>
  <c r="AD2697" i="3"/>
  <c r="AR2697" i="3" s="1"/>
  <c r="AB2697" i="3"/>
  <c r="W2697" i="3"/>
  <c r="T2697" i="3"/>
  <c r="V2697" i="3" s="1"/>
  <c r="AP2696" i="3"/>
  <c r="AD2696" i="3"/>
  <c r="AR2696" i="3" s="1"/>
  <c r="AB2696" i="3"/>
  <c r="W2696" i="3"/>
  <c r="T2696" i="3"/>
  <c r="V2696" i="3" s="1"/>
  <c r="AP2695" i="3"/>
  <c r="AD2695" i="3"/>
  <c r="AR2695" i="3" s="1"/>
  <c r="AB2695" i="3"/>
  <c r="W2695" i="3"/>
  <c r="T2695" i="3"/>
  <c r="V2695" i="3" s="1"/>
  <c r="AP2694" i="3"/>
  <c r="AD2694" i="3"/>
  <c r="AR2694" i="3" s="1"/>
  <c r="AB2694" i="3"/>
  <c r="W2694" i="3"/>
  <c r="T2694" i="3"/>
  <c r="V2694" i="3" s="1"/>
  <c r="AP2693" i="3"/>
  <c r="AD2693" i="3"/>
  <c r="AR2693" i="3" s="1"/>
  <c r="AB2693" i="3"/>
  <c r="W2693" i="3"/>
  <c r="T2693" i="3"/>
  <c r="V2693" i="3" s="1"/>
  <c r="AP2692" i="3"/>
  <c r="AD2692" i="3"/>
  <c r="AR2692" i="3" s="1"/>
  <c r="AB2692" i="3"/>
  <c r="W2692" i="3"/>
  <c r="T2692" i="3"/>
  <c r="V2692" i="3" s="1"/>
  <c r="AP2691" i="3"/>
  <c r="AD2691" i="3"/>
  <c r="AR2691" i="3" s="1"/>
  <c r="AB2691" i="3"/>
  <c r="W2691" i="3"/>
  <c r="T2691" i="3"/>
  <c r="V2691" i="3" s="1"/>
  <c r="AP2690" i="3"/>
  <c r="AD2690" i="3"/>
  <c r="AR2690" i="3" s="1"/>
  <c r="AB2690" i="3"/>
  <c r="W2690" i="3"/>
  <c r="T2690" i="3"/>
  <c r="V2690" i="3" s="1"/>
  <c r="AP2689" i="3"/>
  <c r="AD2689" i="3"/>
  <c r="AR2689" i="3" s="1"/>
  <c r="AB2689" i="3"/>
  <c r="W2689" i="3"/>
  <c r="T2689" i="3"/>
  <c r="V2689" i="3" s="1"/>
  <c r="AP2688" i="3"/>
  <c r="AD2688" i="3"/>
  <c r="AR2688" i="3" s="1"/>
  <c r="AB2688" i="3"/>
  <c r="W2688" i="3"/>
  <c r="T2688" i="3"/>
  <c r="V2688" i="3" s="1"/>
  <c r="AP2687" i="3"/>
  <c r="AD2687" i="3"/>
  <c r="AR2687" i="3" s="1"/>
  <c r="AB2687" i="3"/>
  <c r="W2687" i="3"/>
  <c r="T2687" i="3"/>
  <c r="V2687" i="3" s="1"/>
  <c r="AP2686" i="3"/>
  <c r="AD2686" i="3"/>
  <c r="AR2686" i="3" s="1"/>
  <c r="AB2686" i="3"/>
  <c r="W2686" i="3"/>
  <c r="T2686" i="3"/>
  <c r="V2686" i="3" s="1"/>
  <c r="AP2685" i="3"/>
  <c r="AD2685" i="3"/>
  <c r="AR2685" i="3" s="1"/>
  <c r="AB2685" i="3"/>
  <c r="W2685" i="3"/>
  <c r="T2685" i="3"/>
  <c r="V2685" i="3" s="1"/>
  <c r="AP2684" i="3"/>
  <c r="AD2684" i="3"/>
  <c r="AR2684" i="3" s="1"/>
  <c r="AB2684" i="3"/>
  <c r="W2684" i="3"/>
  <c r="T2684" i="3"/>
  <c r="V2684" i="3" s="1"/>
  <c r="AP2683" i="3"/>
  <c r="AD2683" i="3"/>
  <c r="AR2683" i="3" s="1"/>
  <c r="AB2683" i="3"/>
  <c r="W2683" i="3"/>
  <c r="T2683" i="3"/>
  <c r="V2683" i="3" s="1"/>
  <c r="AP2682" i="3"/>
  <c r="AD2682" i="3"/>
  <c r="AR2682" i="3" s="1"/>
  <c r="AB2682" i="3"/>
  <c r="W2682" i="3"/>
  <c r="T2682" i="3"/>
  <c r="V2682" i="3" s="1"/>
  <c r="AP2681" i="3"/>
  <c r="AD2681" i="3"/>
  <c r="AR2681" i="3" s="1"/>
  <c r="AB2681" i="3"/>
  <c r="W2681" i="3"/>
  <c r="T2681" i="3"/>
  <c r="V2681" i="3" s="1"/>
  <c r="AP2680" i="3"/>
  <c r="AD2680" i="3"/>
  <c r="AR2680" i="3" s="1"/>
  <c r="AB2680" i="3"/>
  <c r="W2680" i="3"/>
  <c r="T2680" i="3"/>
  <c r="V2680" i="3" s="1"/>
  <c r="AP2679" i="3"/>
  <c r="AD2679" i="3"/>
  <c r="AR2679" i="3" s="1"/>
  <c r="AB2679" i="3"/>
  <c r="W2679" i="3"/>
  <c r="T2679" i="3"/>
  <c r="V2679" i="3" s="1"/>
  <c r="AP2678" i="3"/>
  <c r="AD2678" i="3"/>
  <c r="AR2678" i="3" s="1"/>
  <c r="AB2678" i="3"/>
  <c r="W2678" i="3"/>
  <c r="T2678" i="3"/>
  <c r="V2678" i="3" s="1"/>
  <c r="AP2677" i="3"/>
  <c r="AD2677" i="3"/>
  <c r="AR2677" i="3" s="1"/>
  <c r="AB2677" i="3"/>
  <c r="W2677" i="3"/>
  <c r="T2677" i="3"/>
  <c r="V2677" i="3" s="1"/>
  <c r="AP2676" i="3"/>
  <c r="AD2676" i="3"/>
  <c r="AR2676" i="3" s="1"/>
  <c r="AB2676" i="3"/>
  <c r="W2676" i="3"/>
  <c r="T2676" i="3"/>
  <c r="V2676" i="3" s="1"/>
  <c r="AP2675" i="3"/>
  <c r="AD2675" i="3"/>
  <c r="AR2675" i="3" s="1"/>
  <c r="AB2675" i="3"/>
  <c r="W2675" i="3"/>
  <c r="T2675" i="3"/>
  <c r="V2675" i="3" s="1"/>
  <c r="AP2674" i="3"/>
  <c r="AD2674" i="3"/>
  <c r="AR2674" i="3" s="1"/>
  <c r="AB2674" i="3"/>
  <c r="W2674" i="3"/>
  <c r="T2674" i="3"/>
  <c r="V2674" i="3" s="1"/>
  <c r="AP2673" i="3"/>
  <c r="AD2673" i="3"/>
  <c r="AR2673" i="3" s="1"/>
  <c r="AB2673" i="3"/>
  <c r="W2673" i="3"/>
  <c r="T2673" i="3"/>
  <c r="V2673" i="3" s="1"/>
  <c r="AP2672" i="3"/>
  <c r="AD2672" i="3"/>
  <c r="AR2672" i="3" s="1"/>
  <c r="AB2672" i="3"/>
  <c r="W2672" i="3"/>
  <c r="T2672" i="3"/>
  <c r="V2672" i="3" s="1"/>
  <c r="AP2671" i="3"/>
  <c r="AD2671" i="3"/>
  <c r="AR2671" i="3" s="1"/>
  <c r="AB2671" i="3"/>
  <c r="W2671" i="3"/>
  <c r="T2671" i="3"/>
  <c r="V2671" i="3" s="1"/>
  <c r="AP2670" i="3"/>
  <c r="AD2670" i="3"/>
  <c r="AR2670" i="3" s="1"/>
  <c r="AB2670" i="3"/>
  <c r="W2670" i="3"/>
  <c r="T2670" i="3"/>
  <c r="V2670" i="3" s="1"/>
  <c r="AP2669" i="3"/>
  <c r="AD2669" i="3"/>
  <c r="AR2669" i="3" s="1"/>
  <c r="AB2669" i="3"/>
  <c r="W2669" i="3"/>
  <c r="T2669" i="3"/>
  <c r="V2669" i="3" s="1"/>
  <c r="AP2668" i="3"/>
  <c r="AD2668" i="3"/>
  <c r="AR2668" i="3" s="1"/>
  <c r="AB2668" i="3"/>
  <c r="W2668" i="3"/>
  <c r="T2668" i="3"/>
  <c r="V2668" i="3" s="1"/>
  <c r="AP2667" i="3"/>
  <c r="AD2667" i="3"/>
  <c r="AR2667" i="3" s="1"/>
  <c r="AB2667" i="3"/>
  <c r="W2667" i="3"/>
  <c r="T2667" i="3"/>
  <c r="V2667" i="3" s="1"/>
  <c r="AP2666" i="3"/>
  <c r="AD2666" i="3"/>
  <c r="AR2666" i="3" s="1"/>
  <c r="AB2666" i="3"/>
  <c r="W2666" i="3"/>
  <c r="T2666" i="3"/>
  <c r="V2666" i="3" s="1"/>
  <c r="AP2665" i="3"/>
  <c r="AD2665" i="3"/>
  <c r="AR2665" i="3" s="1"/>
  <c r="AB2665" i="3"/>
  <c r="W2665" i="3"/>
  <c r="T2665" i="3"/>
  <c r="V2665" i="3" s="1"/>
  <c r="AP2664" i="3"/>
  <c r="AD2664" i="3"/>
  <c r="AR2664" i="3" s="1"/>
  <c r="AB2664" i="3"/>
  <c r="W2664" i="3"/>
  <c r="T2664" i="3"/>
  <c r="V2664" i="3" s="1"/>
  <c r="AP2663" i="3"/>
  <c r="AD2663" i="3"/>
  <c r="AR2663" i="3" s="1"/>
  <c r="AB2663" i="3"/>
  <c r="W2663" i="3"/>
  <c r="T2663" i="3"/>
  <c r="V2663" i="3" s="1"/>
  <c r="AP2662" i="3"/>
  <c r="AD2662" i="3"/>
  <c r="AR2662" i="3" s="1"/>
  <c r="AB2662" i="3"/>
  <c r="W2662" i="3"/>
  <c r="T2662" i="3"/>
  <c r="V2662" i="3" s="1"/>
  <c r="AP2661" i="3"/>
  <c r="AD2661" i="3"/>
  <c r="AR2661" i="3" s="1"/>
  <c r="AB2661" i="3"/>
  <c r="W2661" i="3"/>
  <c r="T2661" i="3"/>
  <c r="V2661" i="3" s="1"/>
  <c r="AP2660" i="3"/>
  <c r="AD2660" i="3"/>
  <c r="AR2660" i="3" s="1"/>
  <c r="AB2660" i="3"/>
  <c r="W2660" i="3"/>
  <c r="T2660" i="3"/>
  <c r="V2660" i="3" s="1"/>
  <c r="AP2659" i="3"/>
  <c r="AD2659" i="3"/>
  <c r="AR2659" i="3" s="1"/>
  <c r="AB2659" i="3"/>
  <c r="W2659" i="3"/>
  <c r="T2659" i="3"/>
  <c r="V2659" i="3" s="1"/>
  <c r="AP2658" i="3"/>
  <c r="AD2658" i="3"/>
  <c r="AR2658" i="3" s="1"/>
  <c r="AB2658" i="3"/>
  <c r="W2658" i="3"/>
  <c r="T2658" i="3"/>
  <c r="V2658" i="3" s="1"/>
  <c r="AP2657" i="3"/>
  <c r="AD2657" i="3"/>
  <c r="AR2657" i="3" s="1"/>
  <c r="AB2657" i="3"/>
  <c r="W2657" i="3"/>
  <c r="T2657" i="3"/>
  <c r="V2657" i="3" s="1"/>
  <c r="AP2656" i="3"/>
  <c r="AD2656" i="3"/>
  <c r="AR2656" i="3" s="1"/>
  <c r="AB2656" i="3"/>
  <c r="W2656" i="3"/>
  <c r="T2656" i="3"/>
  <c r="V2656" i="3" s="1"/>
  <c r="AP2655" i="3"/>
  <c r="AD2655" i="3"/>
  <c r="AR2655" i="3" s="1"/>
  <c r="AB2655" i="3"/>
  <c r="W2655" i="3"/>
  <c r="T2655" i="3"/>
  <c r="V2655" i="3" s="1"/>
  <c r="AP2654" i="3"/>
  <c r="AD2654" i="3"/>
  <c r="AR2654" i="3" s="1"/>
  <c r="AB2654" i="3"/>
  <c r="W2654" i="3"/>
  <c r="T2654" i="3"/>
  <c r="V2654" i="3" s="1"/>
  <c r="AP2653" i="3"/>
  <c r="AD2653" i="3"/>
  <c r="AR2653" i="3" s="1"/>
  <c r="AB2653" i="3"/>
  <c r="W2653" i="3"/>
  <c r="T2653" i="3"/>
  <c r="V2653" i="3" s="1"/>
  <c r="AP2652" i="3"/>
  <c r="AD2652" i="3"/>
  <c r="AR2652" i="3" s="1"/>
  <c r="AB2652" i="3"/>
  <c r="W2652" i="3"/>
  <c r="T2652" i="3"/>
  <c r="V2652" i="3" s="1"/>
  <c r="AP2651" i="3"/>
  <c r="AD2651" i="3"/>
  <c r="AR2651" i="3" s="1"/>
  <c r="AB2651" i="3"/>
  <c r="W2651" i="3"/>
  <c r="T2651" i="3"/>
  <c r="V2651" i="3" s="1"/>
  <c r="AP2650" i="3"/>
  <c r="AD2650" i="3"/>
  <c r="AR2650" i="3" s="1"/>
  <c r="AB2650" i="3"/>
  <c r="W2650" i="3"/>
  <c r="T2650" i="3"/>
  <c r="V2650" i="3" s="1"/>
  <c r="AP2649" i="3"/>
  <c r="AD2649" i="3"/>
  <c r="AR2649" i="3" s="1"/>
  <c r="AB2649" i="3"/>
  <c r="W2649" i="3"/>
  <c r="T2649" i="3"/>
  <c r="V2649" i="3" s="1"/>
  <c r="AP2648" i="3"/>
  <c r="AD2648" i="3"/>
  <c r="AR2648" i="3" s="1"/>
  <c r="AB2648" i="3"/>
  <c r="W2648" i="3"/>
  <c r="T2648" i="3"/>
  <c r="V2648" i="3" s="1"/>
  <c r="AP2647" i="3"/>
  <c r="AD2647" i="3"/>
  <c r="AR2647" i="3" s="1"/>
  <c r="AB2647" i="3"/>
  <c r="W2647" i="3"/>
  <c r="T2647" i="3"/>
  <c r="V2647" i="3" s="1"/>
  <c r="AP2646" i="3"/>
  <c r="AD2646" i="3"/>
  <c r="AR2646" i="3" s="1"/>
  <c r="AB2646" i="3"/>
  <c r="W2646" i="3"/>
  <c r="T2646" i="3"/>
  <c r="V2646" i="3" s="1"/>
  <c r="AP2645" i="3"/>
  <c r="AD2645" i="3"/>
  <c r="AR2645" i="3" s="1"/>
  <c r="AB2645" i="3"/>
  <c r="W2645" i="3"/>
  <c r="T2645" i="3"/>
  <c r="V2645" i="3" s="1"/>
  <c r="AP2644" i="3"/>
  <c r="AD2644" i="3"/>
  <c r="AR2644" i="3" s="1"/>
  <c r="AB2644" i="3"/>
  <c r="W2644" i="3"/>
  <c r="T2644" i="3"/>
  <c r="V2644" i="3" s="1"/>
  <c r="AP2643" i="3"/>
  <c r="AD2643" i="3"/>
  <c r="AR2643" i="3" s="1"/>
  <c r="AB2643" i="3"/>
  <c r="W2643" i="3"/>
  <c r="T2643" i="3"/>
  <c r="V2643" i="3" s="1"/>
  <c r="AP2642" i="3"/>
  <c r="AD2642" i="3"/>
  <c r="AR2642" i="3" s="1"/>
  <c r="AB2642" i="3"/>
  <c r="W2642" i="3"/>
  <c r="T2642" i="3"/>
  <c r="V2642" i="3" s="1"/>
  <c r="AP2641" i="3"/>
  <c r="AD2641" i="3"/>
  <c r="AR2641" i="3" s="1"/>
  <c r="AB2641" i="3"/>
  <c r="W2641" i="3"/>
  <c r="T2641" i="3"/>
  <c r="V2641" i="3" s="1"/>
  <c r="AP2640" i="3"/>
  <c r="AD2640" i="3"/>
  <c r="AR2640" i="3" s="1"/>
  <c r="AB2640" i="3"/>
  <c r="W2640" i="3"/>
  <c r="T2640" i="3"/>
  <c r="V2640" i="3" s="1"/>
  <c r="AP2639" i="3"/>
  <c r="AD2639" i="3"/>
  <c r="AR2639" i="3" s="1"/>
  <c r="AB2639" i="3"/>
  <c r="W2639" i="3"/>
  <c r="T2639" i="3"/>
  <c r="V2639" i="3" s="1"/>
  <c r="AP2638" i="3"/>
  <c r="AD2638" i="3"/>
  <c r="AR2638" i="3" s="1"/>
  <c r="AB2638" i="3"/>
  <c r="W2638" i="3"/>
  <c r="T2638" i="3"/>
  <c r="V2638" i="3" s="1"/>
  <c r="AP2637" i="3"/>
  <c r="AD2637" i="3"/>
  <c r="AR2637" i="3" s="1"/>
  <c r="AB2637" i="3"/>
  <c r="W2637" i="3"/>
  <c r="T2637" i="3"/>
  <c r="V2637" i="3" s="1"/>
  <c r="AP2636" i="3"/>
  <c r="AD2636" i="3"/>
  <c r="AR2636" i="3" s="1"/>
  <c r="AB2636" i="3"/>
  <c r="W2636" i="3"/>
  <c r="T2636" i="3"/>
  <c r="V2636" i="3" s="1"/>
  <c r="AP2635" i="3"/>
  <c r="AD2635" i="3"/>
  <c r="AR2635" i="3" s="1"/>
  <c r="AB2635" i="3"/>
  <c r="W2635" i="3"/>
  <c r="T2635" i="3"/>
  <c r="V2635" i="3" s="1"/>
  <c r="AP2634" i="3"/>
  <c r="AD2634" i="3"/>
  <c r="AR2634" i="3" s="1"/>
  <c r="AB2634" i="3"/>
  <c r="W2634" i="3"/>
  <c r="T2634" i="3"/>
  <c r="V2634" i="3" s="1"/>
  <c r="AP2633" i="3"/>
  <c r="AD2633" i="3"/>
  <c r="AR2633" i="3" s="1"/>
  <c r="AB2633" i="3"/>
  <c r="W2633" i="3"/>
  <c r="T2633" i="3"/>
  <c r="V2633" i="3" s="1"/>
  <c r="AP2632" i="3"/>
  <c r="AD2632" i="3"/>
  <c r="AR2632" i="3" s="1"/>
  <c r="AB2632" i="3"/>
  <c r="W2632" i="3"/>
  <c r="T2632" i="3"/>
  <c r="V2632" i="3" s="1"/>
  <c r="AP2631" i="3"/>
  <c r="AD2631" i="3"/>
  <c r="AR2631" i="3" s="1"/>
  <c r="AB2631" i="3"/>
  <c r="W2631" i="3"/>
  <c r="T2631" i="3"/>
  <c r="V2631" i="3" s="1"/>
  <c r="AP2630" i="3"/>
  <c r="AD2630" i="3"/>
  <c r="AR2630" i="3" s="1"/>
  <c r="AB2630" i="3"/>
  <c r="W2630" i="3"/>
  <c r="T2630" i="3"/>
  <c r="V2630" i="3" s="1"/>
  <c r="AP2629" i="3"/>
  <c r="AD2629" i="3"/>
  <c r="AR2629" i="3" s="1"/>
  <c r="AB2629" i="3"/>
  <c r="W2629" i="3"/>
  <c r="T2629" i="3"/>
  <c r="V2629" i="3" s="1"/>
  <c r="AP2628" i="3"/>
  <c r="AD2628" i="3"/>
  <c r="AR2628" i="3" s="1"/>
  <c r="AB2628" i="3"/>
  <c r="W2628" i="3"/>
  <c r="T2628" i="3"/>
  <c r="V2628" i="3" s="1"/>
  <c r="AP2627" i="3"/>
  <c r="AD2627" i="3"/>
  <c r="AR2627" i="3" s="1"/>
  <c r="AB2627" i="3"/>
  <c r="W2627" i="3"/>
  <c r="T2627" i="3"/>
  <c r="V2627" i="3" s="1"/>
  <c r="AP2626" i="3"/>
  <c r="AD2626" i="3"/>
  <c r="AR2626" i="3" s="1"/>
  <c r="AB2626" i="3"/>
  <c r="W2626" i="3"/>
  <c r="T2626" i="3"/>
  <c r="V2626" i="3" s="1"/>
  <c r="AP2625" i="3"/>
  <c r="AD2625" i="3"/>
  <c r="AR2625" i="3" s="1"/>
  <c r="AB2625" i="3"/>
  <c r="W2625" i="3"/>
  <c r="T2625" i="3"/>
  <c r="V2625" i="3" s="1"/>
  <c r="AP2624" i="3"/>
  <c r="AD2624" i="3"/>
  <c r="AR2624" i="3" s="1"/>
  <c r="AB2624" i="3"/>
  <c r="W2624" i="3"/>
  <c r="T2624" i="3"/>
  <c r="V2624" i="3" s="1"/>
  <c r="AP2623" i="3"/>
  <c r="AD2623" i="3"/>
  <c r="AR2623" i="3" s="1"/>
  <c r="AB2623" i="3"/>
  <c r="W2623" i="3"/>
  <c r="T2623" i="3"/>
  <c r="V2623" i="3" s="1"/>
  <c r="AP2622" i="3"/>
  <c r="AD2622" i="3"/>
  <c r="AR2622" i="3" s="1"/>
  <c r="AB2622" i="3"/>
  <c r="W2622" i="3"/>
  <c r="T2622" i="3"/>
  <c r="V2622" i="3" s="1"/>
  <c r="AP2621" i="3"/>
  <c r="AD2621" i="3"/>
  <c r="AR2621" i="3" s="1"/>
  <c r="AB2621" i="3"/>
  <c r="W2621" i="3"/>
  <c r="T2621" i="3"/>
  <c r="V2621" i="3" s="1"/>
  <c r="AP2620" i="3"/>
  <c r="AD2620" i="3"/>
  <c r="AR2620" i="3" s="1"/>
  <c r="AB2620" i="3"/>
  <c r="W2620" i="3"/>
  <c r="T2620" i="3"/>
  <c r="V2620" i="3" s="1"/>
  <c r="AP2619" i="3"/>
  <c r="AD2619" i="3"/>
  <c r="AR2619" i="3" s="1"/>
  <c r="AB2619" i="3"/>
  <c r="W2619" i="3"/>
  <c r="T2619" i="3"/>
  <c r="V2619" i="3" s="1"/>
  <c r="AP2618" i="3"/>
  <c r="AD2618" i="3"/>
  <c r="AR2618" i="3" s="1"/>
  <c r="AB2618" i="3"/>
  <c r="W2618" i="3"/>
  <c r="T2618" i="3"/>
  <c r="V2618" i="3" s="1"/>
  <c r="AP2617" i="3"/>
  <c r="AD2617" i="3"/>
  <c r="AR2617" i="3" s="1"/>
  <c r="AB2617" i="3"/>
  <c r="W2617" i="3"/>
  <c r="T2617" i="3"/>
  <c r="V2617" i="3" s="1"/>
  <c r="AP2616" i="3"/>
  <c r="AD2616" i="3"/>
  <c r="AR2616" i="3" s="1"/>
  <c r="AB2616" i="3"/>
  <c r="W2616" i="3"/>
  <c r="T2616" i="3"/>
  <c r="V2616" i="3" s="1"/>
  <c r="AP2615" i="3"/>
  <c r="AD2615" i="3"/>
  <c r="AR2615" i="3" s="1"/>
  <c r="AB2615" i="3"/>
  <c r="W2615" i="3"/>
  <c r="T2615" i="3"/>
  <c r="V2615" i="3" s="1"/>
  <c r="AP2614" i="3"/>
  <c r="AD2614" i="3"/>
  <c r="AR2614" i="3" s="1"/>
  <c r="AB2614" i="3"/>
  <c r="W2614" i="3"/>
  <c r="T2614" i="3"/>
  <c r="V2614" i="3" s="1"/>
  <c r="AP2613" i="3"/>
  <c r="AD2613" i="3"/>
  <c r="AR2613" i="3" s="1"/>
  <c r="AB2613" i="3"/>
  <c r="W2613" i="3"/>
  <c r="T2613" i="3"/>
  <c r="V2613" i="3" s="1"/>
  <c r="AP2612" i="3"/>
  <c r="AD2612" i="3"/>
  <c r="AR2612" i="3" s="1"/>
  <c r="AB2612" i="3"/>
  <c r="W2612" i="3"/>
  <c r="T2612" i="3"/>
  <c r="V2612" i="3" s="1"/>
  <c r="AP2611" i="3"/>
  <c r="AD2611" i="3"/>
  <c r="AR2611" i="3" s="1"/>
  <c r="AB2611" i="3"/>
  <c r="W2611" i="3"/>
  <c r="T2611" i="3"/>
  <c r="V2611" i="3" s="1"/>
  <c r="AP2610" i="3"/>
  <c r="AD2610" i="3"/>
  <c r="AR2610" i="3" s="1"/>
  <c r="AB2610" i="3"/>
  <c r="W2610" i="3"/>
  <c r="T2610" i="3"/>
  <c r="V2610" i="3" s="1"/>
  <c r="AP2609" i="3"/>
  <c r="AD2609" i="3"/>
  <c r="AR2609" i="3" s="1"/>
  <c r="AB2609" i="3"/>
  <c r="W2609" i="3"/>
  <c r="T2609" i="3"/>
  <c r="V2609" i="3" s="1"/>
  <c r="AP2608" i="3"/>
  <c r="AD2608" i="3"/>
  <c r="AR2608" i="3" s="1"/>
  <c r="AB2608" i="3"/>
  <c r="W2608" i="3"/>
  <c r="T2608" i="3"/>
  <c r="V2608" i="3" s="1"/>
  <c r="AP2607" i="3"/>
  <c r="AD2607" i="3"/>
  <c r="AR2607" i="3" s="1"/>
  <c r="AB2607" i="3"/>
  <c r="W2607" i="3"/>
  <c r="T2607" i="3"/>
  <c r="V2607" i="3" s="1"/>
  <c r="AP2606" i="3"/>
  <c r="AD2606" i="3"/>
  <c r="AR2606" i="3" s="1"/>
  <c r="AB2606" i="3"/>
  <c r="W2606" i="3"/>
  <c r="T2606" i="3"/>
  <c r="V2606" i="3" s="1"/>
  <c r="AP2605" i="3"/>
  <c r="AD2605" i="3"/>
  <c r="AR2605" i="3" s="1"/>
  <c r="AB2605" i="3"/>
  <c r="W2605" i="3"/>
  <c r="T2605" i="3"/>
  <c r="V2605" i="3" s="1"/>
  <c r="AP2604" i="3"/>
  <c r="AD2604" i="3"/>
  <c r="AR2604" i="3" s="1"/>
  <c r="AB2604" i="3"/>
  <c r="W2604" i="3"/>
  <c r="T2604" i="3"/>
  <c r="V2604" i="3" s="1"/>
  <c r="AP2603" i="3"/>
  <c r="AD2603" i="3"/>
  <c r="AR2603" i="3" s="1"/>
  <c r="AB2603" i="3"/>
  <c r="W2603" i="3"/>
  <c r="T2603" i="3"/>
  <c r="V2603" i="3" s="1"/>
  <c r="AP2602" i="3"/>
  <c r="AD2602" i="3"/>
  <c r="AR2602" i="3" s="1"/>
  <c r="AB2602" i="3"/>
  <c r="W2602" i="3"/>
  <c r="T2602" i="3"/>
  <c r="V2602" i="3" s="1"/>
  <c r="AP2601" i="3"/>
  <c r="AD2601" i="3"/>
  <c r="AR2601" i="3" s="1"/>
  <c r="AB2601" i="3"/>
  <c r="W2601" i="3"/>
  <c r="T2601" i="3"/>
  <c r="V2601" i="3" s="1"/>
  <c r="AP2600" i="3"/>
  <c r="AD2600" i="3"/>
  <c r="AR2600" i="3" s="1"/>
  <c r="AB2600" i="3"/>
  <c r="W2600" i="3"/>
  <c r="T2600" i="3"/>
  <c r="V2600" i="3" s="1"/>
  <c r="AP2599" i="3"/>
  <c r="AD2599" i="3"/>
  <c r="AR2599" i="3" s="1"/>
  <c r="AB2599" i="3"/>
  <c r="W2599" i="3"/>
  <c r="T2599" i="3"/>
  <c r="V2599" i="3" s="1"/>
  <c r="AP2598" i="3"/>
  <c r="AD2598" i="3"/>
  <c r="AR2598" i="3" s="1"/>
  <c r="AB2598" i="3"/>
  <c r="W2598" i="3"/>
  <c r="T2598" i="3"/>
  <c r="V2598" i="3" s="1"/>
  <c r="AP2597" i="3"/>
  <c r="AD2597" i="3"/>
  <c r="AR2597" i="3" s="1"/>
  <c r="AB2597" i="3"/>
  <c r="W2597" i="3"/>
  <c r="T2597" i="3"/>
  <c r="V2597" i="3" s="1"/>
  <c r="AP2596" i="3"/>
  <c r="AD2596" i="3"/>
  <c r="AR2596" i="3" s="1"/>
  <c r="AB2596" i="3"/>
  <c r="W2596" i="3"/>
  <c r="T2596" i="3"/>
  <c r="V2596" i="3" s="1"/>
  <c r="AP2595" i="3"/>
  <c r="AD2595" i="3"/>
  <c r="AR2595" i="3" s="1"/>
  <c r="AB2595" i="3"/>
  <c r="W2595" i="3"/>
  <c r="T2595" i="3"/>
  <c r="V2595" i="3" s="1"/>
  <c r="AP2594" i="3"/>
  <c r="AD2594" i="3"/>
  <c r="AR2594" i="3" s="1"/>
  <c r="AB2594" i="3"/>
  <c r="W2594" i="3"/>
  <c r="T2594" i="3"/>
  <c r="V2594" i="3" s="1"/>
  <c r="AP2593" i="3"/>
  <c r="AD2593" i="3"/>
  <c r="AR2593" i="3" s="1"/>
  <c r="AB2593" i="3"/>
  <c r="W2593" i="3"/>
  <c r="T2593" i="3"/>
  <c r="V2593" i="3" s="1"/>
  <c r="AP2592" i="3"/>
  <c r="AD2592" i="3"/>
  <c r="AR2592" i="3" s="1"/>
  <c r="AB2592" i="3"/>
  <c r="W2592" i="3"/>
  <c r="T2592" i="3"/>
  <c r="V2592" i="3" s="1"/>
  <c r="AP2591" i="3"/>
  <c r="AD2591" i="3"/>
  <c r="AR2591" i="3" s="1"/>
  <c r="AB2591" i="3"/>
  <c r="W2591" i="3"/>
  <c r="T2591" i="3"/>
  <c r="V2591" i="3" s="1"/>
  <c r="AP2590" i="3"/>
  <c r="AD2590" i="3"/>
  <c r="AR2590" i="3" s="1"/>
  <c r="AB2590" i="3"/>
  <c r="W2590" i="3"/>
  <c r="T2590" i="3"/>
  <c r="V2590" i="3" s="1"/>
  <c r="AP2589" i="3"/>
  <c r="AD2589" i="3"/>
  <c r="AR2589" i="3" s="1"/>
  <c r="AB2589" i="3"/>
  <c r="W2589" i="3"/>
  <c r="T2589" i="3"/>
  <c r="V2589" i="3" s="1"/>
  <c r="AP2588" i="3"/>
  <c r="AD2588" i="3"/>
  <c r="AR2588" i="3" s="1"/>
  <c r="AB2588" i="3"/>
  <c r="W2588" i="3"/>
  <c r="T2588" i="3"/>
  <c r="V2588" i="3" s="1"/>
  <c r="AP2587" i="3"/>
  <c r="AD2587" i="3"/>
  <c r="AR2587" i="3" s="1"/>
  <c r="AB2587" i="3"/>
  <c r="W2587" i="3"/>
  <c r="T2587" i="3"/>
  <c r="V2587" i="3" s="1"/>
  <c r="AP2586" i="3"/>
  <c r="AD2586" i="3"/>
  <c r="AR2586" i="3" s="1"/>
  <c r="AB2586" i="3"/>
  <c r="W2586" i="3"/>
  <c r="T2586" i="3"/>
  <c r="V2586" i="3" s="1"/>
  <c r="AP2585" i="3"/>
  <c r="AD2585" i="3"/>
  <c r="AR2585" i="3" s="1"/>
  <c r="AB2585" i="3"/>
  <c r="W2585" i="3"/>
  <c r="T2585" i="3"/>
  <c r="V2585" i="3" s="1"/>
  <c r="AP2584" i="3"/>
  <c r="AD2584" i="3"/>
  <c r="AR2584" i="3" s="1"/>
  <c r="AB2584" i="3"/>
  <c r="W2584" i="3"/>
  <c r="T2584" i="3"/>
  <c r="V2584" i="3" s="1"/>
  <c r="AP2583" i="3"/>
  <c r="AD2583" i="3"/>
  <c r="AR2583" i="3" s="1"/>
  <c r="AB2583" i="3"/>
  <c r="W2583" i="3"/>
  <c r="T2583" i="3"/>
  <c r="V2583" i="3" s="1"/>
  <c r="AP2582" i="3"/>
  <c r="AD2582" i="3"/>
  <c r="AR2582" i="3" s="1"/>
  <c r="AB2582" i="3"/>
  <c r="W2582" i="3"/>
  <c r="T2582" i="3"/>
  <c r="V2582" i="3" s="1"/>
  <c r="AP2581" i="3"/>
  <c r="AD2581" i="3"/>
  <c r="AR2581" i="3" s="1"/>
  <c r="AB2581" i="3"/>
  <c r="W2581" i="3"/>
  <c r="T2581" i="3"/>
  <c r="V2581" i="3" s="1"/>
  <c r="AP2580" i="3"/>
  <c r="AD2580" i="3"/>
  <c r="AR2580" i="3" s="1"/>
  <c r="AB2580" i="3"/>
  <c r="W2580" i="3"/>
  <c r="T2580" i="3"/>
  <c r="V2580" i="3" s="1"/>
  <c r="AP2579" i="3"/>
  <c r="AD2579" i="3"/>
  <c r="AR2579" i="3" s="1"/>
  <c r="AB2579" i="3"/>
  <c r="W2579" i="3"/>
  <c r="T2579" i="3"/>
  <c r="V2579" i="3" s="1"/>
  <c r="AP2578" i="3"/>
  <c r="AD2578" i="3"/>
  <c r="AR2578" i="3" s="1"/>
  <c r="AB2578" i="3"/>
  <c r="W2578" i="3"/>
  <c r="T2578" i="3"/>
  <c r="V2578" i="3" s="1"/>
  <c r="AP2577" i="3"/>
  <c r="AD2577" i="3"/>
  <c r="AR2577" i="3" s="1"/>
  <c r="AB2577" i="3"/>
  <c r="W2577" i="3"/>
  <c r="T2577" i="3"/>
  <c r="V2577" i="3" s="1"/>
  <c r="AP2576" i="3"/>
  <c r="AD2576" i="3"/>
  <c r="AR2576" i="3" s="1"/>
  <c r="AB2576" i="3"/>
  <c r="W2576" i="3"/>
  <c r="T2576" i="3"/>
  <c r="V2576" i="3" s="1"/>
  <c r="AP2575" i="3"/>
  <c r="AD2575" i="3"/>
  <c r="AR2575" i="3" s="1"/>
  <c r="AB2575" i="3"/>
  <c r="W2575" i="3"/>
  <c r="T2575" i="3"/>
  <c r="V2575" i="3" s="1"/>
  <c r="AP2574" i="3"/>
  <c r="AD2574" i="3"/>
  <c r="AR2574" i="3" s="1"/>
  <c r="AB2574" i="3"/>
  <c r="W2574" i="3"/>
  <c r="T2574" i="3"/>
  <c r="V2574" i="3" s="1"/>
  <c r="AP2573" i="3"/>
  <c r="AD2573" i="3"/>
  <c r="AR2573" i="3" s="1"/>
  <c r="AB2573" i="3"/>
  <c r="W2573" i="3"/>
  <c r="T2573" i="3"/>
  <c r="V2573" i="3" s="1"/>
  <c r="AP2572" i="3"/>
  <c r="AD2572" i="3"/>
  <c r="AR2572" i="3" s="1"/>
  <c r="AB2572" i="3"/>
  <c r="W2572" i="3"/>
  <c r="T2572" i="3"/>
  <c r="V2572" i="3" s="1"/>
  <c r="AP2571" i="3"/>
  <c r="AD2571" i="3"/>
  <c r="AR2571" i="3" s="1"/>
  <c r="AB2571" i="3"/>
  <c r="W2571" i="3"/>
  <c r="T2571" i="3"/>
  <c r="V2571" i="3" s="1"/>
  <c r="AP2570" i="3"/>
  <c r="AD2570" i="3"/>
  <c r="AR2570" i="3" s="1"/>
  <c r="AB2570" i="3"/>
  <c r="W2570" i="3"/>
  <c r="T2570" i="3"/>
  <c r="V2570" i="3" s="1"/>
  <c r="AP2569" i="3"/>
  <c r="AD2569" i="3"/>
  <c r="AR2569" i="3" s="1"/>
  <c r="AB2569" i="3"/>
  <c r="W2569" i="3"/>
  <c r="T2569" i="3"/>
  <c r="V2569" i="3" s="1"/>
  <c r="AP2568" i="3"/>
  <c r="AD2568" i="3"/>
  <c r="AR2568" i="3" s="1"/>
  <c r="AB2568" i="3"/>
  <c r="W2568" i="3"/>
  <c r="T2568" i="3"/>
  <c r="V2568" i="3" s="1"/>
  <c r="AP2567" i="3"/>
  <c r="AD2567" i="3"/>
  <c r="AR2567" i="3" s="1"/>
  <c r="AB2567" i="3"/>
  <c r="W2567" i="3"/>
  <c r="T2567" i="3"/>
  <c r="V2567" i="3" s="1"/>
  <c r="AP2566" i="3"/>
  <c r="AD2566" i="3"/>
  <c r="AR2566" i="3" s="1"/>
  <c r="AB2566" i="3"/>
  <c r="W2566" i="3"/>
  <c r="T2566" i="3"/>
  <c r="V2566" i="3" s="1"/>
  <c r="AP2565" i="3"/>
  <c r="AD2565" i="3"/>
  <c r="AR2565" i="3" s="1"/>
  <c r="AB2565" i="3"/>
  <c r="W2565" i="3"/>
  <c r="T2565" i="3"/>
  <c r="V2565" i="3" s="1"/>
  <c r="AP2564" i="3"/>
  <c r="AD2564" i="3"/>
  <c r="AR2564" i="3" s="1"/>
  <c r="AB2564" i="3"/>
  <c r="W2564" i="3"/>
  <c r="T2564" i="3"/>
  <c r="V2564" i="3" s="1"/>
  <c r="AP2563" i="3"/>
  <c r="AD2563" i="3"/>
  <c r="AR2563" i="3" s="1"/>
  <c r="AB2563" i="3"/>
  <c r="W2563" i="3"/>
  <c r="T2563" i="3"/>
  <c r="V2563" i="3" s="1"/>
  <c r="AP2562" i="3"/>
  <c r="AD2562" i="3"/>
  <c r="AR2562" i="3" s="1"/>
  <c r="AB2562" i="3"/>
  <c r="W2562" i="3"/>
  <c r="T2562" i="3"/>
  <c r="V2562" i="3" s="1"/>
  <c r="AP2561" i="3"/>
  <c r="AD2561" i="3"/>
  <c r="AR2561" i="3" s="1"/>
  <c r="AB2561" i="3"/>
  <c r="W2561" i="3"/>
  <c r="T2561" i="3"/>
  <c r="V2561" i="3" s="1"/>
  <c r="AP2560" i="3"/>
  <c r="AD2560" i="3"/>
  <c r="AR2560" i="3" s="1"/>
  <c r="AB2560" i="3"/>
  <c r="W2560" i="3"/>
  <c r="T2560" i="3"/>
  <c r="V2560" i="3" s="1"/>
  <c r="AP2559" i="3"/>
  <c r="AD2559" i="3"/>
  <c r="AR2559" i="3" s="1"/>
  <c r="AB2559" i="3"/>
  <c r="W2559" i="3"/>
  <c r="T2559" i="3"/>
  <c r="V2559" i="3" s="1"/>
  <c r="AP2558" i="3"/>
  <c r="AD2558" i="3"/>
  <c r="AR2558" i="3" s="1"/>
  <c r="AB2558" i="3"/>
  <c r="W2558" i="3"/>
  <c r="T2558" i="3"/>
  <c r="V2558" i="3" s="1"/>
  <c r="AP2557" i="3"/>
  <c r="AD2557" i="3"/>
  <c r="AR2557" i="3" s="1"/>
  <c r="AB2557" i="3"/>
  <c r="W2557" i="3"/>
  <c r="T2557" i="3"/>
  <c r="V2557" i="3" s="1"/>
  <c r="AP2556" i="3"/>
  <c r="AD2556" i="3"/>
  <c r="AR2556" i="3" s="1"/>
  <c r="AB2556" i="3"/>
  <c r="W2556" i="3"/>
  <c r="T2556" i="3"/>
  <c r="V2556" i="3" s="1"/>
  <c r="AP2555" i="3"/>
  <c r="AD2555" i="3"/>
  <c r="AR2555" i="3" s="1"/>
  <c r="AB2555" i="3"/>
  <c r="W2555" i="3"/>
  <c r="T2555" i="3"/>
  <c r="V2555" i="3" s="1"/>
  <c r="AP2554" i="3"/>
  <c r="AD2554" i="3"/>
  <c r="AR2554" i="3" s="1"/>
  <c r="AB2554" i="3"/>
  <c r="W2554" i="3"/>
  <c r="T2554" i="3"/>
  <c r="V2554" i="3" s="1"/>
  <c r="AP2553" i="3"/>
  <c r="AD2553" i="3"/>
  <c r="AR2553" i="3" s="1"/>
  <c r="AB2553" i="3"/>
  <c r="W2553" i="3"/>
  <c r="T2553" i="3"/>
  <c r="V2553" i="3" s="1"/>
  <c r="AP2552" i="3"/>
  <c r="AD2552" i="3"/>
  <c r="AR2552" i="3" s="1"/>
  <c r="AB2552" i="3"/>
  <c r="W2552" i="3"/>
  <c r="T2552" i="3"/>
  <c r="V2552" i="3" s="1"/>
  <c r="AP2551" i="3"/>
  <c r="AD2551" i="3"/>
  <c r="AR2551" i="3" s="1"/>
  <c r="AB2551" i="3"/>
  <c r="W2551" i="3"/>
  <c r="T2551" i="3"/>
  <c r="V2551" i="3" s="1"/>
  <c r="AP2550" i="3"/>
  <c r="AD2550" i="3"/>
  <c r="AR2550" i="3" s="1"/>
  <c r="AB2550" i="3"/>
  <c r="W2550" i="3"/>
  <c r="T2550" i="3"/>
  <c r="V2550" i="3" s="1"/>
  <c r="AP2549" i="3"/>
  <c r="AD2549" i="3"/>
  <c r="AR2549" i="3" s="1"/>
  <c r="AB2549" i="3"/>
  <c r="W2549" i="3"/>
  <c r="T2549" i="3"/>
  <c r="V2549" i="3" s="1"/>
  <c r="AP2548" i="3"/>
  <c r="AD2548" i="3"/>
  <c r="AR2548" i="3" s="1"/>
  <c r="AB2548" i="3"/>
  <c r="W2548" i="3"/>
  <c r="T2548" i="3"/>
  <c r="V2548" i="3" s="1"/>
  <c r="AP2547" i="3"/>
  <c r="AD2547" i="3"/>
  <c r="AR2547" i="3" s="1"/>
  <c r="AB2547" i="3"/>
  <c r="W2547" i="3"/>
  <c r="T2547" i="3"/>
  <c r="V2547" i="3" s="1"/>
  <c r="AP2546" i="3"/>
  <c r="AD2546" i="3"/>
  <c r="AR2546" i="3" s="1"/>
  <c r="AB2546" i="3"/>
  <c r="W2546" i="3"/>
  <c r="T2546" i="3"/>
  <c r="V2546" i="3" s="1"/>
  <c r="AP2545" i="3"/>
  <c r="AD2545" i="3"/>
  <c r="AR2545" i="3" s="1"/>
  <c r="AB2545" i="3"/>
  <c r="W2545" i="3"/>
  <c r="T2545" i="3"/>
  <c r="V2545" i="3" s="1"/>
  <c r="AP2544" i="3"/>
  <c r="AD2544" i="3"/>
  <c r="AR2544" i="3" s="1"/>
  <c r="AB2544" i="3"/>
  <c r="W2544" i="3"/>
  <c r="T2544" i="3"/>
  <c r="V2544" i="3" s="1"/>
  <c r="AP2543" i="3"/>
  <c r="AD2543" i="3"/>
  <c r="AR2543" i="3" s="1"/>
  <c r="AB2543" i="3"/>
  <c r="W2543" i="3"/>
  <c r="T2543" i="3"/>
  <c r="V2543" i="3" s="1"/>
  <c r="AP2542" i="3"/>
  <c r="AD2542" i="3"/>
  <c r="AR2542" i="3" s="1"/>
  <c r="AB2542" i="3"/>
  <c r="W2542" i="3"/>
  <c r="T2542" i="3"/>
  <c r="V2542" i="3" s="1"/>
  <c r="AP2541" i="3"/>
  <c r="AD2541" i="3"/>
  <c r="AR2541" i="3" s="1"/>
  <c r="AB2541" i="3"/>
  <c r="W2541" i="3"/>
  <c r="T2541" i="3"/>
  <c r="V2541" i="3" s="1"/>
  <c r="AP2540" i="3"/>
  <c r="AD2540" i="3"/>
  <c r="AR2540" i="3" s="1"/>
  <c r="AB2540" i="3"/>
  <c r="W2540" i="3"/>
  <c r="T2540" i="3"/>
  <c r="V2540" i="3" s="1"/>
  <c r="AP2539" i="3"/>
  <c r="AD2539" i="3"/>
  <c r="AR2539" i="3" s="1"/>
  <c r="AB2539" i="3"/>
  <c r="W2539" i="3"/>
  <c r="T2539" i="3"/>
  <c r="V2539" i="3" s="1"/>
  <c r="AP2538" i="3"/>
  <c r="AD2538" i="3"/>
  <c r="AR2538" i="3" s="1"/>
  <c r="AB2538" i="3"/>
  <c r="W2538" i="3"/>
  <c r="T2538" i="3"/>
  <c r="V2538" i="3" s="1"/>
  <c r="AP2537" i="3"/>
  <c r="AD2537" i="3"/>
  <c r="AR2537" i="3" s="1"/>
  <c r="AB2537" i="3"/>
  <c r="W2537" i="3"/>
  <c r="T2537" i="3"/>
  <c r="V2537" i="3" s="1"/>
  <c r="AP2536" i="3"/>
  <c r="AD2536" i="3"/>
  <c r="AR2536" i="3" s="1"/>
  <c r="AB2536" i="3"/>
  <c r="W2536" i="3"/>
  <c r="T2536" i="3"/>
  <c r="V2536" i="3" s="1"/>
  <c r="AP2535" i="3"/>
  <c r="AD2535" i="3"/>
  <c r="AR2535" i="3" s="1"/>
  <c r="AB2535" i="3"/>
  <c r="W2535" i="3"/>
  <c r="T2535" i="3"/>
  <c r="V2535" i="3" s="1"/>
  <c r="AP2534" i="3"/>
  <c r="AD2534" i="3"/>
  <c r="AR2534" i="3" s="1"/>
  <c r="AB2534" i="3"/>
  <c r="W2534" i="3"/>
  <c r="T2534" i="3"/>
  <c r="V2534" i="3" s="1"/>
  <c r="AP2533" i="3"/>
  <c r="AD2533" i="3"/>
  <c r="AR2533" i="3" s="1"/>
  <c r="AB2533" i="3"/>
  <c r="W2533" i="3"/>
  <c r="T2533" i="3"/>
  <c r="V2533" i="3" s="1"/>
  <c r="AP2532" i="3"/>
  <c r="AD2532" i="3"/>
  <c r="AR2532" i="3" s="1"/>
  <c r="AB2532" i="3"/>
  <c r="W2532" i="3"/>
  <c r="T2532" i="3"/>
  <c r="V2532" i="3" s="1"/>
  <c r="AP2531" i="3"/>
  <c r="AD2531" i="3"/>
  <c r="AR2531" i="3" s="1"/>
  <c r="AB2531" i="3"/>
  <c r="W2531" i="3"/>
  <c r="T2531" i="3"/>
  <c r="V2531" i="3" s="1"/>
  <c r="AP2530" i="3"/>
  <c r="AD2530" i="3"/>
  <c r="AR2530" i="3" s="1"/>
  <c r="AB2530" i="3"/>
  <c r="W2530" i="3"/>
  <c r="T2530" i="3"/>
  <c r="V2530" i="3" s="1"/>
  <c r="AP2529" i="3"/>
  <c r="AD2529" i="3"/>
  <c r="AR2529" i="3" s="1"/>
  <c r="AB2529" i="3"/>
  <c r="W2529" i="3"/>
  <c r="T2529" i="3"/>
  <c r="V2529" i="3" s="1"/>
  <c r="AP2528" i="3"/>
  <c r="AD2528" i="3"/>
  <c r="AR2528" i="3" s="1"/>
  <c r="AB2528" i="3"/>
  <c r="AS2528" i="3" s="1"/>
  <c r="W2528" i="3"/>
  <c r="T2528" i="3"/>
  <c r="V2528" i="3" s="1"/>
  <c r="AP2527" i="3"/>
  <c r="AD2527" i="3"/>
  <c r="AR2527" i="3" s="1"/>
  <c r="AB2527" i="3"/>
  <c r="W2527" i="3"/>
  <c r="T2527" i="3"/>
  <c r="V2527" i="3" s="1"/>
  <c r="AP2526" i="3"/>
  <c r="AD2526" i="3"/>
  <c r="AR2526" i="3" s="1"/>
  <c r="AB2526" i="3"/>
  <c r="W2526" i="3"/>
  <c r="T2526" i="3"/>
  <c r="V2526" i="3" s="1"/>
  <c r="AP2525" i="3"/>
  <c r="AD2525" i="3"/>
  <c r="AR2525" i="3" s="1"/>
  <c r="AB2525" i="3"/>
  <c r="W2525" i="3"/>
  <c r="T2525" i="3"/>
  <c r="V2525" i="3" s="1"/>
  <c r="AP2524" i="3"/>
  <c r="AD2524" i="3"/>
  <c r="AR2524" i="3" s="1"/>
  <c r="AB2524" i="3"/>
  <c r="W2524" i="3"/>
  <c r="T2524" i="3"/>
  <c r="V2524" i="3" s="1"/>
  <c r="AP2523" i="3"/>
  <c r="AD2523" i="3"/>
  <c r="AR2523" i="3" s="1"/>
  <c r="AB2523" i="3"/>
  <c r="W2523" i="3"/>
  <c r="T2523" i="3"/>
  <c r="V2523" i="3" s="1"/>
  <c r="AP2522" i="3"/>
  <c r="AD2522" i="3"/>
  <c r="AR2522" i="3" s="1"/>
  <c r="AB2522" i="3"/>
  <c r="W2522" i="3"/>
  <c r="T2522" i="3"/>
  <c r="V2522" i="3" s="1"/>
  <c r="AP2521" i="3"/>
  <c r="AD2521" i="3"/>
  <c r="AR2521" i="3" s="1"/>
  <c r="AB2521" i="3"/>
  <c r="W2521" i="3"/>
  <c r="T2521" i="3"/>
  <c r="V2521" i="3" s="1"/>
  <c r="AP2520" i="3"/>
  <c r="AD2520" i="3"/>
  <c r="AR2520" i="3" s="1"/>
  <c r="AB2520" i="3"/>
  <c r="W2520" i="3"/>
  <c r="T2520" i="3"/>
  <c r="V2520" i="3" s="1"/>
  <c r="AP2519" i="3"/>
  <c r="AD2519" i="3"/>
  <c r="AR2519" i="3" s="1"/>
  <c r="AB2519" i="3"/>
  <c r="W2519" i="3"/>
  <c r="T2519" i="3"/>
  <c r="V2519" i="3" s="1"/>
  <c r="AP2518" i="3"/>
  <c r="AD2518" i="3"/>
  <c r="AR2518" i="3" s="1"/>
  <c r="AB2518" i="3"/>
  <c r="W2518" i="3"/>
  <c r="T2518" i="3"/>
  <c r="V2518" i="3" s="1"/>
  <c r="AP2517" i="3"/>
  <c r="AD2517" i="3"/>
  <c r="AR2517" i="3" s="1"/>
  <c r="AB2517" i="3"/>
  <c r="W2517" i="3"/>
  <c r="T2517" i="3"/>
  <c r="V2517" i="3" s="1"/>
  <c r="AP2516" i="3"/>
  <c r="AD2516" i="3"/>
  <c r="AR2516" i="3" s="1"/>
  <c r="AB2516" i="3"/>
  <c r="W2516" i="3"/>
  <c r="T2516" i="3"/>
  <c r="V2516" i="3" s="1"/>
  <c r="AP2515" i="3"/>
  <c r="AD2515" i="3"/>
  <c r="AR2515" i="3" s="1"/>
  <c r="AB2515" i="3"/>
  <c r="W2515" i="3"/>
  <c r="T2515" i="3"/>
  <c r="V2515" i="3" s="1"/>
  <c r="AP2514" i="3"/>
  <c r="AD2514" i="3"/>
  <c r="AR2514" i="3" s="1"/>
  <c r="AB2514" i="3"/>
  <c r="W2514" i="3"/>
  <c r="T2514" i="3"/>
  <c r="V2514" i="3" s="1"/>
  <c r="AP2513" i="3"/>
  <c r="AD2513" i="3"/>
  <c r="AR2513" i="3" s="1"/>
  <c r="AB2513" i="3"/>
  <c r="W2513" i="3"/>
  <c r="T2513" i="3"/>
  <c r="V2513" i="3" s="1"/>
  <c r="AP2512" i="3"/>
  <c r="AD2512" i="3"/>
  <c r="AR2512" i="3" s="1"/>
  <c r="AB2512" i="3"/>
  <c r="W2512" i="3"/>
  <c r="T2512" i="3"/>
  <c r="V2512" i="3" s="1"/>
  <c r="AP2511" i="3"/>
  <c r="AD2511" i="3"/>
  <c r="AR2511" i="3" s="1"/>
  <c r="AB2511" i="3"/>
  <c r="W2511" i="3"/>
  <c r="T2511" i="3"/>
  <c r="V2511" i="3" s="1"/>
  <c r="AP2510" i="3"/>
  <c r="AD2510" i="3"/>
  <c r="AR2510" i="3" s="1"/>
  <c r="AB2510" i="3"/>
  <c r="W2510" i="3"/>
  <c r="T2510" i="3"/>
  <c r="V2510" i="3" s="1"/>
  <c r="AP2509" i="3"/>
  <c r="AD2509" i="3"/>
  <c r="AR2509" i="3" s="1"/>
  <c r="AB2509" i="3"/>
  <c r="W2509" i="3"/>
  <c r="T2509" i="3"/>
  <c r="V2509" i="3" s="1"/>
  <c r="AP2508" i="3"/>
  <c r="AD2508" i="3"/>
  <c r="AR2508" i="3" s="1"/>
  <c r="AB2508" i="3"/>
  <c r="W2508" i="3"/>
  <c r="T2508" i="3"/>
  <c r="V2508" i="3" s="1"/>
  <c r="AP2507" i="3"/>
  <c r="AD2507" i="3"/>
  <c r="AR2507" i="3" s="1"/>
  <c r="AB2507" i="3"/>
  <c r="W2507" i="3"/>
  <c r="T2507" i="3"/>
  <c r="V2507" i="3" s="1"/>
  <c r="AP2506" i="3"/>
  <c r="AD2506" i="3"/>
  <c r="AR2506" i="3" s="1"/>
  <c r="AB2506" i="3"/>
  <c r="W2506" i="3"/>
  <c r="T2506" i="3"/>
  <c r="V2506" i="3" s="1"/>
  <c r="AP2505" i="3"/>
  <c r="AD2505" i="3"/>
  <c r="AR2505" i="3" s="1"/>
  <c r="AB2505" i="3"/>
  <c r="W2505" i="3"/>
  <c r="T2505" i="3"/>
  <c r="V2505" i="3" s="1"/>
  <c r="AP2504" i="3"/>
  <c r="AD2504" i="3"/>
  <c r="AR2504" i="3" s="1"/>
  <c r="AB2504" i="3"/>
  <c r="W2504" i="3"/>
  <c r="T2504" i="3"/>
  <c r="V2504" i="3" s="1"/>
  <c r="AP2503" i="3"/>
  <c r="AD2503" i="3"/>
  <c r="AR2503" i="3" s="1"/>
  <c r="AB2503" i="3"/>
  <c r="W2503" i="3"/>
  <c r="T2503" i="3"/>
  <c r="V2503" i="3" s="1"/>
  <c r="AP2502" i="3"/>
  <c r="AD2502" i="3"/>
  <c r="AR2502" i="3" s="1"/>
  <c r="AB2502" i="3"/>
  <c r="W2502" i="3"/>
  <c r="T2502" i="3"/>
  <c r="V2502" i="3" s="1"/>
  <c r="AP2501" i="3"/>
  <c r="AD2501" i="3"/>
  <c r="AR2501" i="3" s="1"/>
  <c r="AB2501" i="3"/>
  <c r="W2501" i="3"/>
  <c r="T2501" i="3"/>
  <c r="V2501" i="3" s="1"/>
  <c r="AP2500" i="3"/>
  <c r="AD2500" i="3"/>
  <c r="AR2500" i="3" s="1"/>
  <c r="AB2500" i="3"/>
  <c r="W2500" i="3"/>
  <c r="T2500" i="3"/>
  <c r="V2500" i="3" s="1"/>
  <c r="AP2499" i="3"/>
  <c r="AD2499" i="3"/>
  <c r="AR2499" i="3" s="1"/>
  <c r="AB2499" i="3"/>
  <c r="W2499" i="3"/>
  <c r="T2499" i="3"/>
  <c r="V2499" i="3" s="1"/>
  <c r="AP2498" i="3"/>
  <c r="AD2498" i="3"/>
  <c r="AR2498" i="3" s="1"/>
  <c r="AB2498" i="3"/>
  <c r="W2498" i="3"/>
  <c r="T2498" i="3"/>
  <c r="V2498" i="3" s="1"/>
  <c r="AP2497" i="3"/>
  <c r="AD2497" i="3"/>
  <c r="AR2497" i="3" s="1"/>
  <c r="AB2497" i="3"/>
  <c r="W2497" i="3"/>
  <c r="T2497" i="3"/>
  <c r="V2497" i="3" s="1"/>
  <c r="AP2496" i="3"/>
  <c r="AD2496" i="3"/>
  <c r="AR2496" i="3" s="1"/>
  <c r="AB2496" i="3"/>
  <c r="W2496" i="3"/>
  <c r="T2496" i="3"/>
  <c r="V2496" i="3" s="1"/>
  <c r="AP2495" i="3"/>
  <c r="AD2495" i="3"/>
  <c r="AR2495" i="3" s="1"/>
  <c r="AB2495" i="3"/>
  <c r="W2495" i="3"/>
  <c r="T2495" i="3"/>
  <c r="V2495" i="3" s="1"/>
  <c r="AP2494" i="3"/>
  <c r="AD2494" i="3"/>
  <c r="AR2494" i="3" s="1"/>
  <c r="AB2494" i="3"/>
  <c r="W2494" i="3"/>
  <c r="T2494" i="3"/>
  <c r="V2494" i="3" s="1"/>
  <c r="AP2493" i="3"/>
  <c r="AD2493" i="3"/>
  <c r="AR2493" i="3" s="1"/>
  <c r="AB2493" i="3"/>
  <c r="W2493" i="3"/>
  <c r="T2493" i="3"/>
  <c r="V2493" i="3" s="1"/>
  <c r="AP2492" i="3"/>
  <c r="AD2492" i="3"/>
  <c r="AR2492" i="3" s="1"/>
  <c r="AB2492" i="3"/>
  <c r="W2492" i="3"/>
  <c r="T2492" i="3"/>
  <c r="V2492" i="3" s="1"/>
  <c r="AP2491" i="3"/>
  <c r="AD2491" i="3"/>
  <c r="AR2491" i="3" s="1"/>
  <c r="AB2491" i="3"/>
  <c r="W2491" i="3"/>
  <c r="T2491" i="3"/>
  <c r="V2491" i="3" s="1"/>
  <c r="AP2490" i="3"/>
  <c r="AD2490" i="3"/>
  <c r="AR2490" i="3" s="1"/>
  <c r="AB2490" i="3"/>
  <c r="W2490" i="3"/>
  <c r="T2490" i="3"/>
  <c r="V2490" i="3" s="1"/>
  <c r="AP2489" i="3"/>
  <c r="AD2489" i="3"/>
  <c r="AR2489" i="3" s="1"/>
  <c r="AB2489" i="3"/>
  <c r="W2489" i="3"/>
  <c r="T2489" i="3"/>
  <c r="V2489" i="3" s="1"/>
  <c r="AP2488" i="3"/>
  <c r="AD2488" i="3"/>
  <c r="AR2488" i="3" s="1"/>
  <c r="AB2488" i="3"/>
  <c r="W2488" i="3"/>
  <c r="T2488" i="3"/>
  <c r="V2488" i="3" s="1"/>
  <c r="AP2487" i="3"/>
  <c r="AD2487" i="3"/>
  <c r="AR2487" i="3" s="1"/>
  <c r="AB2487" i="3"/>
  <c r="W2487" i="3"/>
  <c r="T2487" i="3"/>
  <c r="V2487" i="3" s="1"/>
  <c r="AP2486" i="3"/>
  <c r="AD2486" i="3"/>
  <c r="AR2486" i="3" s="1"/>
  <c r="AB2486" i="3"/>
  <c r="W2486" i="3"/>
  <c r="T2486" i="3"/>
  <c r="V2486" i="3" s="1"/>
  <c r="AP2485" i="3"/>
  <c r="AD2485" i="3"/>
  <c r="AR2485" i="3" s="1"/>
  <c r="AB2485" i="3"/>
  <c r="W2485" i="3"/>
  <c r="T2485" i="3"/>
  <c r="V2485" i="3" s="1"/>
  <c r="AP2484" i="3"/>
  <c r="AD2484" i="3"/>
  <c r="AR2484" i="3" s="1"/>
  <c r="AB2484" i="3"/>
  <c r="W2484" i="3"/>
  <c r="T2484" i="3"/>
  <c r="V2484" i="3" s="1"/>
  <c r="AP2483" i="3"/>
  <c r="AD2483" i="3"/>
  <c r="AR2483" i="3" s="1"/>
  <c r="AB2483" i="3"/>
  <c r="W2483" i="3"/>
  <c r="T2483" i="3"/>
  <c r="V2483" i="3" s="1"/>
  <c r="AP2482" i="3"/>
  <c r="AD2482" i="3"/>
  <c r="AR2482" i="3" s="1"/>
  <c r="AB2482" i="3"/>
  <c r="W2482" i="3"/>
  <c r="T2482" i="3"/>
  <c r="V2482" i="3" s="1"/>
  <c r="AP2481" i="3"/>
  <c r="AD2481" i="3"/>
  <c r="AR2481" i="3" s="1"/>
  <c r="AB2481" i="3"/>
  <c r="W2481" i="3"/>
  <c r="T2481" i="3"/>
  <c r="V2481" i="3" s="1"/>
  <c r="AP2480" i="3"/>
  <c r="AD2480" i="3"/>
  <c r="AR2480" i="3" s="1"/>
  <c r="AB2480" i="3"/>
  <c r="W2480" i="3"/>
  <c r="T2480" i="3"/>
  <c r="V2480" i="3" s="1"/>
  <c r="AP2479" i="3"/>
  <c r="AD2479" i="3"/>
  <c r="AR2479" i="3" s="1"/>
  <c r="AB2479" i="3"/>
  <c r="W2479" i="3"/>
  <c r="T2479" i="3"/>
  <c r="V2479" i="3" s="1"/>
  <c r="AP2478" i="3"/>
  <c r="AD2478" i="3"/>
  <c r="AR2478" i="3" s="1"/>
  <c r="AB2478" i="3"/>
  <c r="W2478" i="3"/>
  <c r="T2478" i="3"/>
  <c r="V2478" i="3" s="1"/>
  <c r="AP2477" i="3"/>
  <c r="AD2477" i="3"/>
  <c r="AR2477" i="3" s="1"/>
  <c r="AB2477" i="3"/>
  <c r="W2477" i="3"/>
  <c r="T2477" i="3"/>
  <c r="V2477" i="3" s="1"/>
  <c r="AP2476" i="3"/>
  <c r="AD2476" i="3"/>
  <c r="AR2476" i="3" s="1"/>
  <c r="AB2476" i="3"/>
  <c r="W2476" i="3"/>
  <c r="T2476" i="3"/>
  <c r="V2476" i="3" s="1"/>
  <c r="AP2475" i="3"/>
  <c r="AD2475" i="3"/>
  <c r="AR2475" i="3" s="1"/>
  <c r="AB2475" i="3"/>
  <c r="W2475" i="3"/>
  <c r="T2475" i="3"/>
  <c r="V2475" i="3" s="1"/>
  <c r="AP2474" i="3"/>
  <c r="AD2474" i="3"/>
  <c r="AR2474" i="3" s="1"/>
  <c r="AB2474" i="3"/>
  <c r="W2474" i="3"/>
  <c r="T2474" i="3"/>
  <c r="V2474" i="3" s="1"/>
  <c r="AP2473" i="3"/>
  <c r="AD2473" i="3"/>
  <c r="AR2473" i="3" s="1"/>
  <c r="AB2473" i="3"/>
  <c r="W2473" i="3"/>
  <c r="T2473" i="3"/>
  <c r="V2473" i="3" s="1"/>
  <c r="AP2472" i="3"/>
  <c r="AD2472" i="3"/>
  <c r="AR2472" i="3" s="1"/>
  <c r="AB2472" i="3"/>
  <c r="W2472" i="3"/>
  <c r="T2472" i="3"/>
  <c r="V2472" i="3" s="1"/>
  <c r="AP2471" i="3"/>
  <c r="AD2471" i="3"/>
  <c r="AR2471" i="3" s="1"/>
  <c r="AB2471" i="3"/>
  <c r="W2471" i="3"/>
  <c r="T2471" i="3"/>
  <c r="V2471" i="3" s="1"/>
  <c r="AP2470" i="3"/>
  <c r="AD2470" i="3"/>
  <c r="AR2470" i="3" s="1"/>
  <c r="AB2470" i="3"/>
  <c r="W2470" i="3"/>
  <c r="T2470" i="3"/>
  <c r="V2470" i="3" s="1"/>
  <c r="AP2469" i="3"/>
  <c r="AD2469" i="3"/>
  <c r="AR2469" i="3" s="1"/>
  <c r="AB2469" i="3"/>
  <c r="W2469" i="3"/>
  <c r="T2469" i="3"/>
  <c r="V2469" i="3" s="1"/>
  <c r="AP2468" i="3"/>
  <c r="AD2468" i="3"/>
  <c r="AR2468" i="3" s="1"/>
  <c r="AB2468" i="3"/>
  <c r="W2468" i="3"/>
  <c r="T2468" i="3"/>
  <c r="V2468" i="3" s="1"/>
  <c r="AP2467" i="3"/>
  <c r="AD2467" i="3"/>
  <c r="AR2467" i="3" s="1"/>
  <c r="AB2467" i="3"/>
  <c r="W2467" i="3"/>
  <c r="T2467" i="3"/>
  <c r="V2467" i="3" s="1"/>
  <c r="AP2466" i="3"/>
  <c r="AD2466" i="3"/>
  <c r="AR2466" i="3" s="1"/>
  <c r="AB2466" i="3"/>
  <c r="W2466" i="3"/>
  <c r="T2466" i="3"/>
  <c r="V2466" i="3" s="1"/>
  <c r="AP2465" i="3"/>
  <c r="AD2465" i="3"/>
  <c r="AR2465" i="3" s="1"/>
  <c r="AB2465" i="3"/>
  <c r="W2465" i="3"/>
  <c r="T2465" i="3"/>
  <c r="V2465" i="3" s="1"/>
  <c r="AP2464" i="3"/>
  <c r="AD2464" i="3"/>
  <c r="AR2464" i="3" s="1"/>
  <c r="AB2464" i="3"/>
  <c r="W2464" i="3"/>
  <c r="T2464" i="3"/>
  <c r="V2464" i="3" s="1"/>
  <c r="AP2463" i="3"/>
  <c r="AD2463" i="3"/>
  <c r="AR2463" i="3" s="1"/>
  <c r="AB2463" i="3"/>
  <c r="W2463" i="3"/>
  <c r="T2463" i="3"/>
  <c r="V2463" i="3" s="1"/>
  <c r="AP2462" i="3"/>
  <c r="AD2462" i="3"/>
  <c r="AR2462" i="3" s="1"/>
  <c r="AB2462" i="3"/>
  <c r="W2462" i="3"/>
  <c r="T2462" i="3"/>
  <c r="V2462" i="3" s="1"/>
  <c r="AP2461" i="3"/>
  <c r="AD2461" i="3"/>
  <c r="AR2461" i="3" s="1"/>
  <c r="AB2461" i="3"/>
  <c r="W2461" i="3"/>
  <c r="T2461" i="3"/>
  <c r="V2461" i="3" s="1"/>
  <c r="AP2460" i="3"/>
  <c r="AD2460" i="3"/>
  <c r="AR2460" i="3" s="1"/>
  <c r="AB2460" i="3"/>
  <c r="W2460" i="3"/>
  <c r="T2460" i="3"/>
  <c r="V2460" i="3" s="1"/>
  <c r="AP2459" i="3"/>
  <c r="AD2459" i="3"/>
  <c r="AR2459" i="3" s="1"/>
  <c r="AB2459" i="3"/>
  <c r="W2459" i="3"/>
  <c r="T2459" i="3"/>
  <c r="V2459" i="3" s="1"/>
  <c r="AP2458" i="3"/>
  <c r="AD2458" i="3"/>
  <c r="AR2458" i="3" s="1"/>
  <c r="AB2458" i="3"/>
  <c r="W2458" i="3"/>
  <c r="T2458" i="3"/>
  <c r="V2458" i="3" s="1"/>
  <c r="AP2457" i="3"/>
  <c r="AD2457" i="3"/>
  <c r="AR2457" i="3" s="1"/>
  <c r="AB2457" i="3"/>
  <c r="W2457" i="3"/>
  <c r="T2457" i="3"/>
  <c r="V2457" i="3" s="1"/>
  <c r="AP2456" i="3"/>
  <c r="AD2456" i="3"/>
  <c r="AR2456" i="3" s="1"/>
  <c r="AB2456" i="3"/>
  <c r="W2456" i="3"/>
  <c r="T2456" i="3"/>
  <c r="V2456" i="3" s="1"/>
  <c r="AP2455" i="3"/>
  <c r="AD2455" i="3"/>
  <c r="AR2455" i="3" s="1"/>
  <c r="AB2455" i="3"/>
  <c r="W2455" i="3"/>
  <c r="T2455" i="3"/>
  <c r="V2455" i="3" s="1"/>
  <c r="AP2454" i="3"/>
  <c r="AD2454" i="3"/>
  <c r="AR2454" i="3" s="1"/>
  <c r="AB2454" i="3"/>
  <c r="W2454" i="3"/>
  <c r="T2454" i="3"/>
  <c r="V2454" i="3" s="1"/>
  <c r="AP2453" i="3"/>
  <c r="AD2453" i="3"/>
  <c r="AR2453" i="3" s="1"/>
  <c r="AB2453" i="3"/>
  <c r="W2453" i="3"/>
  <c r="T2453" i="3"/>
  <c r="V2453" i="3" s="1"/>
  <c r="AP2452" i="3"/>
  <c r="AD2452" i="3"/>
  <c r="AR2452" i="3" s="1"/>
  <c r="AB2452" i="3"/>
  <c r="W2452" i="3"/>
  <c r="T2452" i="3"/>
  <c r="V2452" i="3" s="1"/>
  <c r="AP2451" i="3"/>
  <c r="AD2451" i="3"/>
  <c r="AR2451" i="3" s="1"/>
  <c r="AB2451" i="3"/>
  <c r="W2451" i="3"/>
  <c r="T2451" i="3"/>
  <c r="V2451" i="3" s="1"/>
  <c r="AP2450" i="3"/>
  <c r="AD2450" i="3"/>
  <c r="AR2450" i="3" s="1"/>
  <c r="AB2450" i="3"/>
  <c r="W2450" i="3"/>
  <c r="T2450" i="3"/>
  <c r="V2450" i="3" s="1"/>
  <c r="AP2449" i="3"/>
  <c r="AD2449" i="3"/>
  <c r="AR2449" i="3" s="1"/>
  <c r="AB2449" i="3"/>
  <c r="W2449" i="3"/>
  <c r="T2449" i="3"/>
  <c r="V2449" i="3" s="1"/>
  <c r="AP2448" i="3"/>
  <c r="AD2448" i="3"/>
  <c r="AR2448" i="3" s="1"/>
  <c r="AB2448" i="3"/>
  <c r="W2448" i="3"/>
  <c r="T2448" i="3"/>
  <c r="V2448" i="3" s="1"/>
  <c r="AP2447" i="3"/>
  <c r="AD2447" i="3"/>
  <c r="AR2447" i="3" s="1"/>
  <c r="AB2447" i="3"/>
  <c r="W2447" i="3"/>
  <c r="T2447" i="3"/>
  <c r="V2447" i="3" s="1"/>
  <c r="AP2446" i="3"/>
  <c r="AD2446" i="3"/>
  <c r="AR2446" i="3" s="1"/>
  <c r="AB2446" i="3"/>
  <c r="W2446" i="3"/>
  <c r="T2446" i="3"/>
  <c r="V2446" i="3" s="1"/>
  <c r="AP2445" i="3"/>
  <c r="AD2445" i="3"/>
  <c r="AR2445" i="3" s="1"/>
  <c r="AB2445" i="3"/>
  <c r="W2445" i="3"/>
  <c r="T2445" i="3"/>
  <c r="V2445" i="3" s="1"/>
  <c r="AP2444" i="3"/>
  <c r="AD2444" i="3"/>
  <c r="AR2444" i="3" s="1"/>
  <c r="AB2444" i="3"/>
  <c r="W2444" i="3"/>
  <c r="T2444" i="3"/>
  <c r="V2444" i="3" s="1"/>
  <c r="AP2443" i="3"/>
  <c r="AD2443" i="3"/>
  <c r="AR2443" i="3" s="1"/>
  <c r="AB2443" i="3"/>
  <c r="W2443" i="3"/>
  <c r="T2443" i="3"/>
  <c r="V2443" i="3" s="1"/>
  <c r="AP2442" i="3"/>
  <c r="AD2442" i="3"/>
  <c r="AR2442" i="3" s="1"/>
  <c r="AB2442" i="3"/>
  <c r="W2442" i="3"/>
  <c r="T2442" i="3"/>
  <c r="V2442" i="3" s="1"/>
  <c r="AP2441" i="3"/>
  <c r="AD2441" i="3"/>
  <c r="AR2441" i="3" s="1"/>
  <c r="AB2441" i="3"/>
  <c r="W2441" i="3"/>
  <c r="T2441" i="3"/>
  <c r="V2441" i="3" s="1"/>
  <c r="AP2440" i="3"/>
  <c r="AD2440" i="3"/>
  <c r="AR2440" i="3" s="1"/>
  <c r="AB2440" i="3"/>
  <c r="W2440" i="3"/>
  <c r="T2440" i="3"/>
  <c r="V2440" i="3" s="1"/>
  <c r="AP2439" i="3"/>
  <c r="AD2439" i="3"/>
  <c r="AR2439" i="3" s="1"/>
  <c r="AB2439" i="3"/>
  <c r="W2439" i="3"/>
  <c r="T2439" i="3"/>
  <c r="V2439" i="3" s="1"/>
  <c r="AP2438" i="3"/>
  <c r="AD2438" i="3"/>
  <c r="AR2438" i="3" s="1"/>
  <c r="AB2438" i="3"/>
  <c r="W2438" i="3"/>
  <c r="T2438" i="3"/>
  <c r="V2438" i="3" s="1"/>
  <c r="AP2437" i="3"/>
  <c r="AD2437" i="3"/>
  <c r="AR2437" i="3" s="1"/>
  <c r="AB2437" i="3"/>
  <c r="W2437" i="3"/>
  <c r="T2437" i="3"/>
  <c r="V2437" i="3" s="1"/>
  <c r="AP2436" i="3"/>
  <c r="AD2436" i="3"/>
  <c r="AR2436" i="3" s="1"/>
  <c r="AB2436" i="3"/>
  <c r="W2436" i="3"/>
  <c r="T2436" i="3"/>
  <c r="V2436" i="3" s="1"/>
  <c r="AP2435" i="3"/>
  <c r="AD2435" i="3"/>
  <c r="AR2435" i="3" s="1"/>
  <c r="AB2435" i="3"/>
  <c r="W2435" i="3"/>
  <c r="T2435" i="3"/>
  <c r="V2435" i="3" s="1"/>
  <c r="AP2434" i="3"/>
  <c r="AD2434" i="3"/>
  <c r="AR2434" i="3" s="1"/>
  <c r="AB2434" i="3"/>
  <c r="W2434" i="3"/>
  <c r="T2434" i="3"/>
  <c r="V2434" i="3" s="1"/>
  <c r="AP2433" i="3"/>
  <c r="AD2433" i="3"/>
  <c r="AR2433" i="3" s="1"/>
  <c r="AB2433" i="3"/>
  <c r="W2433" i="3"/>
  <c r="T2433" i="3"/>
  <c r="V2433" i="3" s="1"/>
  <c r="AP2432" i="3"/>
  <c r="AD2432" i="3"/>
  <c r="AR2432" i="3" s="1"/>
  <c r="AB2432" i="3"/>
  <c r="W2432" i="3"/>
  <c r="T2432" i="3"/>
  <c r="V2432" i="3" s="1"/>
  <c r="AP2431" i="3"/>
  <c r="AD2431" i="3"/>
  <c r="AR2431" i="3" s="1"/>
  <c r="AB2431" i="3"/>
  <c r="W2431" i="3"/>
  <c r="T2431" i="3"/>
  <c r="V2431" i="3" s="1"/>
  <c r="AP2430" i="3"/>
  <c r="AD2430" i="3"/>
  <c r="AR2430" i="3" s="1"/>
  <c r="AB2430" i="3"/>
  <c r="W2430" i="3"/>
  <c r="T2430" i="3"/>
  <c r="V2430" i="3" s="1"/>
  <c r="AP2429" i="3"/>
  <c r="AD2429" i="3"/>
  <c r="AR2429" i="3" s="1"/>
  <c r="AB2429" i="3"/>
  <c r="W2429" i="3"/>
  <c r="T2429" i="3"/>
  <c r="V2429" i="3" s="1"/>
  <c r="AP2428" i="3"/>
  <c r="AD2428" i="3"/>
  <c r="AR2428" i="3" s="1"/>
  <c r="AB2428" i="3"/>
  <c r="W2428" i="3"/>
  <c r="T2428" i="3"/>
  <c r="V2428" i="3" s="1"/>
  <c r="AP2427" i="3"/>
  <c r="AD2427" i="3"/>
  <c r="AR2427" i="3" s="1"/>
  <c r="AB2427" i="3"/>
  <c r="W2427" i="3"/>
  <c r="T2427" i="3"/>
  <c r="V2427" i="3" s="1"/>
  <c r="AP2426" i="3"/>
  <c r="AD2426" i="3"/>
  <c r="AR2426" i="3" s="1"/>
  <c r="AB2426" i="3"/>
  <c r="W2426" i="3"/>
  <c r="T2426" i="3"/>
  <c r="V2426" i="3" s="1"/>
  <c r="AP2425" i="3"/>
  <c r="AD2425" i="3"/>
  <c r="AR2425" i="3" s="1"/>
  <c r="AB2425" i="3"/>
  <c r="W2425" i="3"/>
  <c r="T2425" i="3"/>
  <c r="V2425" i="3" s="1"/>
  <c r="AP2424" i="3"/>
  <c r="AD2424" i="3"/>
  <c r="AR2424" i="3" s="1"/>
  <c r="AB2424" i="3"/>
  <c r="W2424" i="3"/>
  <c r="T2424" i="3"/>
  <c r="V2424" i="3" s="1"/>
  <c r="AP2423" i="3"/>
  <c r="AD2423" i="3"/>
  <c r="AR2423" i="3" s="1"/>
  <c r="AB2423" i="3"/>
  <c r="W2423" i="3"/>
  <c r="T2423" i="3"/>
  <c r="V2423" i="3" s="1"/>
  <c r="AP2422" i="3"/>
  <c r="AD2422" i="3"/>
  <c r="AR2422" i="3" s="1"/>
  <c r="AB2422" i="3"/>
  <c r="W2422" i="3"/>
  <c r="T2422" i="3"/>
  <c r="V2422" i="3" s="1"/>
  <c r="AP2421" i="3"/>
  <c r="AD2421" i="3"/>
  <c r="AR2421" i="3" s="1"/>
  <c r="AB2421" i="3"/>
  <c r="W2421" i="3"/>
  <c r="T2421" i="3"/>
  <c r="V2421" i="3" s="1"/>
  <c r="AP2420" i="3"/>
  <c r="AD2420" i="3"/>
  <c r="AR2420" i="3" s="1"/>
  <c r="AB2420" i="3"/>
  <c r="W2420" i="3"/>
  <c r="T2420" i="3"/>
  <c r="V2420" i="3" s="1"/>
  <c r="AP2419" i="3"/>
  <c r="AD2419" i="3"/>
  <c r="AR2419" i="3" s="1"/>
  <c r="AB2419" i="3"/>
  <c r="W2419" i="3"/>
  <c r="T2419" i="3"/>
  <c r="V2419" i="3" s="1"/>
  <c r="AP2418" i="3"/>
  <c r="AD2418" i="3"/>
  <c r="AR2418" i="3" s="1"/>
  <c r="AB2418" i="3"/>
  <c r="W2418" i="3"/>
  <c r="T2418" i="3"/>
  <c r="V2418" i="3" s="1"/>
  <c r="AP2417" i="3"/>
  <c r="AD2417" i="3"/>
  <c r="AR2417" i="3" s="1"/>
  <c r="AB2417" i="3"/>
  <c r="W2417" i="3"/>
  <c r="T2417" i="3"/>
  <c r="V2417" i="3" s="1"/>
  <c r="AP2416" i="3"/>
  <c r="AD2416" i="3"/>
  <c r="AR2416" i="3" s="1"/>
  <c r="AB2416" i="3"/>
  <c r="W2416" i="3"/>
  <c r="T2416" i="3"/>
  <c r="V2416" i="3" s="1"/>
  <c r="AP2415" i="3"/>
  <c r="AD2415" i="3"/>
  <c r="AR2415" i="3" s="1"/>
  <c r="AB2415" i="3"/>
  <c r="W2415" i="3"/>
  <c r="T2415" i="3"/>
  <c r="V2415" i="3" s="1"/>
  <c r="AP2414" i="3"/>
  <c r="AD2414" i="3"/>
  <c r="AR2414" i="3" s="1"/>
  <c r="AB2414" i="3"/>
  <c r="W2414" i="3"/>
  <c r="T2414" i="3"/>
  <c r="V2414" i="3" s="1"/>
  <c r="AP2413" i="3"/>
  <c r="AD2413" i="3"/>
  <c r="AR2413" i="3" s="1"/>
  <c r="AB2413" i="3"/>
  <c r="W2413" i="3"/>
  <c r="T2413" i="3"/>
  <c r="V2413" i="3" s="1"/>
  <c r="AP2412" i="3"/>
  <c r="AD2412" i="3"/>
  <c r="AR2412" i="3" s="1"/>
  <c r="AB2412" i="3"/>
  <c r="W2412" i="3"/>
  <c r="T2412" i="3"/>
  <c r="V2412" i="3" s="1"/>
  <c r="AP2411" i="3"/>
  <c r="AD2411" i="3"/>
  <c r="AR2411" i="3" s="1"/>
  <c r="AB2411" i="3"/>
  <c r="W2411" i="3"/>
  <c r="T2411" i="3"/>
  <c r="V2411" i="3" s="1"/>
  <c r="AP2410" i="3"/>
  <c r="AD2410" i="3"/>
  <c r="AR2410" i="3" s="1"/>
  <c r="AB2410" i="3"/>
  <c r="W2410" i="3"/>
  <c r="T2410" i="3"/>
  <c r="V2410" i="3" s="1"/>
  <c r="AP2409" i="3"/>
  <c r="AD2409" i="3"/>
  <c r="AR2409" i="3" s="1"/>
  <c r="AB2409" i="3"/>
  <c r="W2409" i="3"/>
  <c r="T2409" i="3"/>
  <c r="V2409" i="3" s="1"/>
  <c r="AP2408" i="3"/>
  <c r="AD2408" i="3"/>
  <c r="AR2408" i="3" s="1"/>
  <c r="AB2408" i="3"/>
  <c r="W2408" i="3"/>
  <c r="T2408" i="3"/>
  <c r="V2408" i="3" s="1"/>
  <c r="AP2407" i="3"/>
  <c r="AD2407" i="3"/>
  <c r="AR2407" i="3" s="1"/>
  <c r="AB2407" i="3"/>
  <c r="W2407" i="3"/>
  <c r="T2407" i="3"/>
  <c r="V2407" i="3" s="1"/>
  <c r="AP2406" i="3"/>
  <c r="AD2406" i="3"/>
  <c r="AR2406" i="3" s="1"/>
  <c r="AB2406" i="3"/>
  <c r="W2406" i="3"/>
  <c r="T2406" i="3"/>
  <c r="V2406" i="3" s="1"/>
  <c r="AP2405" i="3"/>
  <c r="AD2405" i="3"/>
  <c r="AR2405" i="3" s="1"/>
  <c r="AB2405" i="3"/>
  <c r="W2405" i="3"/>
  <c r="T2405" i="3"/>
  <c r="V2405" i="3" s="1"/>
  <c r="AP2404" i="3"/>
  <c r="AD2404" i="3"/>
  <c r="AR2404" i="3" s="1"/>
  <c r="AB2404" i="3"/>
  <c r="W2404" i="3"/>
  <c r="T2404" i="3"/>
  <c r="V2404" i="3" s="1"/>
  <c r="AP2403" i="3"/>
  <c r="AD2403" i="3"/>
  <c r="AR2403" i="3" s="1"/>
  <c r="AB2403" i="3"/>
  <c r="W2403" i="3"/>
  <c r="T2403" i="3"/>
  <c r="V2403" i="3" s="1"/>
  <c r="AP2402" i="3"/>
  <c r="AD2402" i="3"/>
  <c r="AR2402" i="3" s="1"/>
  <c r="AB2402" i="3"/>
  <c r="W2402" i="3"/>
  <c r="T2402" i="3"/>
  <c r="V2402" i="3" s="1"/>
  <c r="AP2401" i="3"/>
  <c r="AD2401" i="3"/>
  <c r="AR2401" i="3" s="1"/>
  <c r="AB2401" i="3"/>
  <c r="W2401" i="3"/>
  <c r="T2401" i="3"/>
  <c r="V2401" i="3" s="1"/>
  <c r="AP2400" i="3"/>
  <c r="AD2400" i="3"/>
  <c r="AR2400" i="3" s="1"/>
  <c r="AB2400" i="3"/>
  <c r="W2400" i="3"/>
  <c r="T2400" i="3"/>
  <c r="V2400" i="3" s="1"/>
  <c r="AP2399" i="3"/>
  <c r="AD2399" i="3"/>
  <c r="AR2399" i="3" s="1"/>
  <c r="AB2399" i="3"/>
  <c r="W2399" i="3"/>
  <c r="T2399" i="3"/>
  <c r="V2399" i="3" s="1"/>
  <c r="AP2398" i="3"/>
  <c r="AD2398" i="3"/>
  <c r="AR2398" i="3" s="1"/>
  <c r="AB2398" i="3"/>
  <c r="W2398" i="3"/>
  <c r="T2398" i="3"/>
  <c r="V2398" i="3" s="1"/>
  <c r="AP2397" i="3"/>
  <c r="AD2397" i="3"/>
  <c r="AR2397" i="3" s="1"/>
  <c r="AB2397" i="3"/>
  <c r="W2397" i="3"/>
  <c r="T2397" i="3"/>
  <c r="V2397" i="3" s="1"/>
  <c r="AP2396" i="3"/>
  <c r="AD2396" i="3"/>
  <c r="AR2396" i="3" s="1"/>
  <c r="AB2396" i="3"/>
  <c r="W2396" i="3"/>
  <c r="T2396" i="3"/>
  <c r="V2396" i="3" s="1"/>
  <c r="AP2395" i="3"/>
  <c r="AD2395" i="3"/>
  <c r="AR2395" i="3" s="1"/>
  <c r="AB2395" i="3"/>
  <c r="W2395" i="3"/>
  <c r="T2395" i="3"/>
  <c r="V2395" i="3" s="1"/>
  <c r="AP2394" i="3"/>
  <c r="AD2394" i="3"/>
  <c r="AR2394" i="3" s="1"/>
  <c r="AB2394" i="3"/>
  <c r="W2394" i="3"/>
  <c r="T2394" i="3"/>
  <c r="V2394" i="3" s="1"/>
  <c r="AP2393" i="3"/>
  <c r="AD2393" i="3"/>
  <c r="AR2393" i="3" s="1"/>
  <c r="AB2393" i="3"/>
  <c r="W2393" i="3"/>
  <c r="T2393" i="3"/>
  <c r="V2393" i="3" s="1"/>
  <c r="AP2392" i="3"/>
  <c r="AD2392" i="3"/>
  <c r="AR2392" i="3" s="1"/>
  <c r="AB2392" i="3"/>
  <c r="W2392" i="3"/>
  <c r="T2392" i="3"/>
  <c r="V2392" i="3" s="1"/>
  <c r="AP2391" i="3"/>
  <c r="AD2391" i="3"/>
  <c r="AR2391" i="3" s="1"/>
  <c r="AB2391" i="3"/>
  <c r="W2391" i="3"/>
  <c r="T2391" i="3"/>
  <c r="V2391" i="3" s="1"/>
  <c r="AP2390" i="3"/>
  <c r="AD2390" i="3"/>
  <c r="AR2390" i="3" s="1"/>
  <c r="AB2390" i="3"/>
  <c r="W2390" i="3"/>
  <c r="T2390" i="3"/>
  <c r="V2390" i="3" s="1"/>
  <c r="AP2389" i="3"/>
  <c r="AD2389" i="3"/>
  <c r="AR2389" i="3" s="1"/>
  <c r="AB2389" i="3"/>
  <c r="W2389" i="3"/>
  <c r="T2389" i="3"/>
  <c r="V2389" i="3" s="1"/>
  <c r="AP2388" i="3"/>
  <c r="AD2388" i="3"/>
  <c r="AR2388" i="3" s="1"/>
  <c r="AB2388" i="3"/>
  <c r="W2388" i="3"/>
  <c r="T2388" i="3"/>
  <c r="V2388" i="3" s="1"/>
  <c r="AP2387" i="3"/>
  <c r="AD2387" i="3"/>
  <c r="AR2387" i="3" s="1"/>
  <c r="AB2387" i="3"/>
  <c r="W2387" i="3"/>
  <c r="T2387" i="3"/>
  <c r="V2387" i="3" s="1"/>
  <c r="AP2386" i="3"/>
  <c r="AD2386" i="3"/>
  <c r="AR2386" i="3" s="1"/>
  <c r="AB2386" i="3"/>
  <c r="W2386" i="3"/>
  <c r="T2386" i="3"/>
  <c r="V2386" i="3" s="1"/>
  <c r="AP2385" i="3"/>
  <c r="AD2385" i="3"/>
  <c r="AR2385" i="3" s="1"/>
  <c r="AB2385" i="3"/>
  <c r="W2385" i="3"/>
  <c r="T2385" i="3"/>
  <c r="V2385" i="3" s="1"/>
  <c r="AP2384" i="3"/>
  <c r="AD2384" i="3"/>
  <c r="AR2384" i="3" s="1"/>
  <c r="AB2384" i="3"/>
  <c r="W2384" i="3"/>
  <c r="T2384" i="3"/>
  <c r="V2384" i="3" s="1"/>
  <c r="AP2383" i="3"/>
  <c r="AD2383" i="3"/>
  <c r="AR2383" i="3" s="1"/>
  <c r="AB2383" i="3"/>
  <c r="W2383" i="3"/>
  <c r="T2383" i="3"/>
  <c r="V2383" i="3" s="1"/>
  <c r="AP2382" i="3"/>
  <c r="AD2382" i="3"/>
  <c r="AR2382" i="3" s="1"/>
  <c r="AB2382" i="3"/>
  <c r="W2382" i="3"/>
  <c r="T2382" i="3"/>
  <c r="V2382" i="3" s="1"/>
  <c r="AP2381" i="3"/>
  <c r="AD2381" i="3"/>
  <c r="AR2381" i="3" s="1"/>
  <c r="AB2381" i="3"/>
  <c r="W2381" i="3"/>
  <c r="T2381" i="3"/>
  <c r="V2381" i="3" s="1"/>
  <c r="AP2380" i="3"/>
  <c r="AD2380" i="3"/>
  <c r="AR2380" i="3" s="1"/>
  <c r="AB2380" i="3"/>
  <c r="W2380" i="3"/>
  <c r="T2380" i="3"/>
  <c r="V2380" i="3" s="1"/>
  <c r="AP2379" i="3"/>
  <c r="AD2379" i="3"/>
  <c r="AR2379" i="3" s="1"/>
  <c r="AB2379" i="3"/>
  <c r="W2379" i="3"/>
  <c r="T2379" i="3"/>
  <c r="V2379" i="3" s="1"/>
  <c r="AP2378" i="3"/>
  <c r="AD2378" i="3"/>
  <c r="AR2378" i="3" s="1"/>
  <c r="AB2378" i="3"/>
  <c r="W2378" i="3"/>
  <c r="T2378" i="3"/>
  <c r="V2378" i="3" s="1"/>
  <c r="AP2377" i="3"/>
  <c r="AD2377" i="3"/>
  <c r="AR2377" i="3" s="1"/>
  <c r="AB2377" i="3"/>
  <c r="W2377" i="3"/>
  <c r="T2377" i="3"/>
  <c r="V2377" i="3" s="1"/>
  <c r="AP2376" i="3"/>
  <c r="AD2376" i="3"/>
  <c r="AR2376" i="3" s="1"/>
  <c r="AB2376" i="3"/>
  <c r="W2376" i="3"/>
  <c r="T2376" i="3"/>
  <c r="V2376" i="3" s="1"/>
  <c r="AP2375" i="3"/>
  <c r="AD2375" i="3"/>
  <c r="AR2375" i="3" s="1"/>
  <c r="AB2375" i="3"/>
  <c r="W2375" i="3"/>
  <c r="T2375" i="3"/>
  <c r="V2375" i="3" s="1"/>
  <c r="AP2374" i="3"/>
  <c r="AD2374" i="3"/>
  <c r="AR2374" i="3" s="1"/>
  <c r="AB2374" i="3"/>
  <c r="W2374" i="3"/>
  <c r="T2374" i="3"/>
  <c r="V2374" i="3" s="1"/>
  <c r="AP2373" i="3"/>
  <c r="AD2373" i="3"/>
  <c r="AR2373" i="3" s="1"/>
  <c r="AB2373" i="3"/>
  <c r="W2373" i="3"/>
  <c r="T2373" i="3"/>
  <c r="V2373" i="3" s="1"/>
  <c r="AP2372" i="3"/>
  <c r="AD2372" i="3"/>
  <c r="AR2372" i="3" s="1"/>
  <c r="AB2372" i="3"/>
  <c r="W2372" i="3"/>
  <c r="T2372" i="3"/>
  <c r="V2372" i="3" s="1"/>
  <c r="AP2371" i="3"/>
  <c r="AD2371" i="3"/>
  <c r="AR2371" i="3" s="1"/>
  <c r="AB2371" i="3"/>
  <c r="W2371" i="3"/>
  <c r="T2371" i="3"/>
  <c r="V2371" i="3" s="1"/>
  <c r="AP2370" i="3"/>
  <c r="AD2370" i="3"/>
  <c r="AR2370" i="3" s="1"/>
  <c r="AB2370" i="3"/>
  <c r="W2370" i="3"/>
  <c r="T2370" i="3"/>
  <c r="V2370" i="3" s="1"/>
  <c r="AP2369" i="3"/>
  <c r="AD2369" i="3"/>
  <c r="AR2369" i="3" s="1"/>
  <c r="AB2369" i="3"/>
  <c r="W2369" i="3"/>
  <c r="T2369" i="3"/>
  <c r="V2369" i="3" s="1"/>
  <c r="AP2368" i="3"/>
  <c r="AD2368" i="3"/>
  <c r="AR2368" i="3" s="1"/>
  <c r="AB2368" i="3"/>
  <c r="W2368" i="3"/>
  <c r="T2368" i="3"/>
  <c r="V2368" i="3" s="1"/>
  <c r="AP2367" i="3"/>
  <c r="AD2367" i="3"/>
  <c r="AR2367" i="3" s="1"/>
  <c r="AB2367" i="3"/>
  <c r="W2367" i="3"/>
  <c r="T2367" i="3"/>
  <c r="V2367" i="3" s="1"/>
  <c r="AP2366" i="3"/>
  <c r="AD2366" i="3"/>
  <c r="AR2366" i="3" s="1"/>
  <c r="AB2366" i="3"/>
  <c r="W2366" i="3"/>
  <c r="T2366" i="3"/>
  <c r="V2366" i="3" s="1"/>
  <c r="AP2365" i="3"/>
  <c r="AD2365" i="3"/>
  <c r="AR2365" i="3" s="1"/>
  <c r="AB2365" i="3"/>
  <c r="W2365" i="3"/>
  <c r="T2365" i="3"/>
  <c r="V2365" i="3" s="1"/>
  <c r="AP2364" i="3"/>
  <c r="AD2364" i="3"/>
  <c r="AR2364" i="3" s="1"/>
  <c r="AB2364" i="3"/>
  <c r="W2364" i="3"/>
  <c r="T2364" i="3"/>
  <c r="V2364" i="3" s="1"/>
  <c r="AP2363" i="3"/>
  <c r="AD2363" i="3"/>
  <c r="AR2363" i="3" s="1"/>
  <c r="AB2363" i="3"/>
  <c r="W2363" i="3"/>
  <c r="T2363" i="3"/>
  <c r="V2363" i="3" s="1"/>
  <c r="AP2362" i="3"/>
  <c r="AD2362" i="3"/>
  <c r="AR2362" i="3" s="1"/>
  <c r="AB2362" i="3"/>
  <c r="W2362" i="3"/>
  <c r="T2362" i="3"/>
  <c r="V2362" i="3" s="1"/>
  <c r="AP2361" i="3"/>
  <c r="AD2361" i="3"/>
  <c r="AR2361" i="3" s="1"/>
  <c r="AB2361" i="3"/>
  <c r="W2361" i="3"/>
  <c r="T2361" i="3"/>
  <c r="V2361" i="3" s="1"/>
  <c r="AP2360" i="3"/>
  <c r="AD2360" i="3"/>
  <c r="AR2360" i="3" s="1"/>
  <c r="AB2360" i="3"/>
  <c r="W2360" i="3"/>
  <c r="T2360" i="3"/>
  <c r="V2360" i="3" s="1"/>
  <c r="AP2359" i="3"/>
  <c r="AD2359" i="3"/>
  <c r="AR2359" i="3" s="1"/>
  <c r="AB2359" i="3"/>
  <c r="W2359" i="3"/>
  <c r="T2359" i="3"/>
  <c r="V2359" i="3" s="1"/>
  <c r="AP2358" i="3"/>
  <c r="AD2358" i="3"/>
  <c r="AR2358" i="3" s="1"/>
  <c r="AB2358" i="3"/>
  <c r="W2358" i="3"/>
  <c r="T2358" i="3"/>
  <c r="V2358" i="3" s="1"/>
  <c r="AP2357" i="3"/>
  <c r="AD2357" i="3"/>
  <c r="AR2357" i="3" s="1"/>
  <c r="AB2357" i="3"/>
  <c r="W2357" i="3"/>
  <c r="T2357" i="3"/>
  <c r="V2357" i="3" s="1"/>
  <c r="AP2356" i="3"/>
  <c r="AD2356" i="3"/>
  <c r="AR2356" i="3" s="1"/>
  <c r="AB2356" i="3"/>
  <c r="W2356" i="3"/>
  <c r="T2356" i="3"/>
  <c r="V2356" i="3" s="1"/>
  <c r="AP2355" i="3"/>
  <c r="AD2355" i="3"/>
  <c r="AR2355" i="3" s="1"/>
  <c r="AB2355" i="3"/>
  <c r="W2355" i="3"/>
  <c r="T2355" i="3"/>
  <c r="V2355" i="3" s="1"/>
  <c r="AP2354" i="3"/>
  <c r="AD2354" i="3"/>
  <c r="AR2354" i="3" s="1"/>
  <c r="AB2354" i="3"/>
  <c r="W2354" i="3"/>
  <c r="T2354" i="3"/>
  <c r="V2354" i="3" s="1"/>
  <c r="AP2353" i="3"/>
  <c r="AD2353" i="3"/>
  <c r="AR2353" i="3" s="1"/>
  <c r="AB2353" i="3"/>
  <c r="W2353" i="3"/>
  <c r="T2353" i="3"/>
  <c r="V2353" i="3" s="1"/>
  <c r="AP2352" i="3"/>
  <c r="AD2352" i="3"/>
  <c r="AR2352" i="3" s="1"/>
  <c r="AB2352" i="3"/>
  <c r="W2352" i="3"/>
  <c r="T2352" i="3"/>
  <c r="V2352" i="3" s="1"/>
  <c r="AP2351" i="3"/>
  <c r="AD2351" i="3"/>
  <c r="AR2351" i="3" s="1"/>
  <c r="AB2351" i="3"/>
  <c r="W2351" i="3"/>
  <c r="T2351" i="3"/>
  <c r="V2351" i="3" s="1"/>
  <c r="AP2350" i="3"/>
  <c r="AD2350" i="3"/>
  <c r="AR2350" i="3" s="1"/>
  <c r="AB2350" i="3"/>
  <c r="W2350" i="3"/>
  <c r="T2350" i="3"/>
  <c r="V2350" i="3" s="1"/>
  <c r="AP2349" i="3"/>
  <c r="AD2349" i="3"/>
  <c r="AR2349" i="3" s="1"/>
  <c r="AB2349" i="3"/>
  <c r="W2349" i="3"/>
  <c r="T2349" i="3"/>
  <c r="V2349" i="3" s="1"/>
  <c r="AP2348" i="3"/>
  <c r="AD2348" i="3"/>
  <c r="AR2348" i="3" s="1"/>
  <c r="AB2348" i="3"/>
  <c r="W2348" i="3"/>
  <c r="T2348" i="3"/>
  <c r="V2348" i="3" s="1"/>
  <c r="AP2347" i="3"/>
  <c r="AD2347" i="3"/>
  <c r="AR2347" i="3" s="1"/>
  <c r="AB2347" i="3"/>
  <c r="W2347" i="3"/>
  <c r="T2347" i="3"/>
  <c r="V2347" i="3" s="1"/>
  <c r="AP2346" i="3"/>
  <c r="AD2346" i="3"/>
  <c r="AR2346" i="3" s="1"/>
  <c r="AB2346" i="3"/>
  <c r="W2346" i="3"/>
  <c r="T2346" i="3"/>
  <c r="V2346" i="3" s="1"/>
  <c r="AP2345" i="3"/>
  <c r="AD2345" i="3"/>
  <c r="AR2345" i="3" s="1"/>
  <c r="AB2345" i="3"/>
  <c r="W2345" i="3"/>
  <c r="T2345" i="3"/>
  <c r="V2345" i="3" s="1"/>
  <c r="AP2344" i="3"/>
  <c r="AD2344" i="3"/>
  <c r="AR2344" i="3" s="1"/>
  <c r="AB2344" i="3"/>
  <c r="W2344" i="3"/>
  <c r="T2344" i="3"/>
  <c r="V2344" i="3" s="1"/>
  <c r="AP2343" i="3"/>
  <c r="AD2343" i="3"/>
  <c r="AR2343" i="3" s="1"/>
  <c r="AB2343" i="3"/>
  <c r="W2343" i="3"/>
  <c r="T2343" i="3"/>
  <c r="V2343" i="3" s="1"/>
  <c r="AP2342" i="3"/>
  <c r="AD2342" i="3"/>
  <c r="AR2342" i="3" s="1"/>
  <c r="AB2342" i="3"/>
  <c r="W2342" i="3"/>
  <c r="T2342" i="3"/>
  <c r="V2342" i="3" s="1"/>
  <c r="AP2341" i="3"/>
  <c r="AD2341" i="3"/>
  <c r="AR2341" i="3" s="1"/>
  <c r="AB2341" i="3"/>
  <c r="W2341" i="3"/>
  <c r="T2341" i="3"/>
  <c r="V2341" i="3" s="1"/>
  <c r="AP2340" i="3"/>
  <c r="AD2340" i="3"/>
  <c r="AR2340" i="3" s="1"/>
  <c r="AB2340" i="3"/>
  <c r="W2340" i="3"/>
  <c r="T2340" i="3"/>
  <c r="V2340" i="3" s="1"/>
  <c r="AP2339" i="3"/>
  <c r="AD2339" i="3"/>
  <c r="AR2339" i="3" s="1"/>
  <c r="AB2339" i="3"/>
  <c r="W2339" i="3"/>
  <c r="T2339" i="3"/>
  <c r="V2339" i="3" s="1"/>
  <c r="AP2338" i="3"/>
  <c r="AD2338" i="3"/>
  <c r="AR2338" i="3" s="1"/>
  <c r="AB2338" i="3"/>
  <c r="W2338" i="3"/>
  <c r="T2338" i="3"/>
  <c r="V2338" i="3" s="1"/>
  <c r="AP2337" i="3"/>
  <c r="AD2337" i="3"/>
  <c r="AR2337" i="3" s="1"/>
  <c r="AB2337" i="3"/>
  <c r="W2337" i="3"/>
  <c r="T2337" i="3"/>
  <c r="V2337" i="3" s="1"/>
  <c r="AP2336" i="3"/>
  <c r="AD2336" i="3"/>
  <c r="AR2336" i="3" s="1"/>
  <c r="AB2336" i="3"/>
  <c r="W2336" i="3"/>
  <c r="T2336" i="3"/>
  <c r="V2336" i="3" s="1"/>
  <c r="AP2335" i="3"/>
  <c r="AD2335" i="3"/>
  <c r="AR2335" i="3" s="1"/>
  <c r="AB2335" i="3"/>
  <c r="W2335" i="3"/>
  <c r="T2335" i="3"/>
  <c r="V2335" i="3" s="1"/>
  <c r="AP2334" i="3"/>
  <c r="AD2334" i="3"/>
  <c r="AR2334" i="3" s="1"/>
  <c r="AB2334" i="3"/>
  <c r="W2334" i="3"/>
  <c r="T2334" i="3"/>
  <c r="V2334" i="3" s="1"/>
  <c r="AP2333" i="3"/>
  <c r="AD2333" i="3"/>
  <c r="AR2333" i="3" s="1"/>
  <c r="AB2333" i="3"/>
  <c r="W2333" i="3"/>
  <c r="T2333" i="3"/>
  <c r="V2333" i="3" s="1"/>
  <c r="AP2332" i="3"/>
  <c r="AD2332" i="3"/>
  <c r="AR2332" i="3" s="1"/>
  <c r="AB2332" i="3"/>
  <c r="W2332" i="3"/>
  <c r="T2332" i="3"/>
  <c r="V2332" i="3" s="1"/>
  <c r="AP2331" i="3"/>
  <c r="AD2331" i="3"/>
  <c r="AR2331" i="3" s="1"/>
  <c r="AB2331" i="3"/>
  <c r="W2331" i="3"/>
  <c r="T2331" i="3"/>
  <c r="V2331" i="3" s="1"/>
  <c r="AP2330" i="3"/>
  <c r="AD2330" i="3"/>
  <c r="AR2330" i="3" s="1"/>
  <c r="AB2330" i="3"/>
  <c r="W2330" i="3"/>
  <c r="T2330" i="3"/>
  <c r="V2330" i="3" s="1"/>
  <c r="AP2329" i="3"/>
  <c r="AD2329" i="3"/>
  <c r="AR2329" i="3" s="1"/>
  <c r="AB2329" i="3"/>
  <c r="W2329" i="3"/>
  <c r="T2329" i="3"/>
  <c r="V2329" i="3" s="1"/>
  <c r="AP2328" i="3"/>
  <c r="AD2328" i="3"/>
  <c r="AR2328" i="3" s="1"/>
  <c r="AB2328" i="3"/>
  <c r="W2328" i="3"/>
  <c r="T2328" i="3"/>
  <c r="V2328" i="3" s="1"/>
  <c r="AP2327" i="3"/>
  <c r="AD2327" i="3"/>
  <c r="AR2327" i="3" s="1"/>
  <c r="AB2327" i="3"/>
  <c r="W2327" i="3"/>
  <c r="T2327" i="3"/>
  <c r="V2327" i="3" s="1"/>
  <c r="AP2326" i="3"/>
  <c r="AD2326" i="3"/>
  <c r="AR2326" i="3" s="1"/>
  <c r="AB2326" i="3"/>
  <c r="W2326" i="3"/>
  <c r="T2326" i="3"/>
  <c r="V2326" i="3" s="1"/>
  <c r="AP2325" i="3"/>
  <c r="AD2325" i="3"/>
  <c r="AR2325" i="3" s="1"/>
  <c r="AB2325" i="3"/>
  <c r="W2325" i="3"/>
  <c r="T2325" i="3"/>
  <c r="V2325" i="3" s="1"/>
  <c r="AP2324" i="3"/>
  <c r="AD2324" i="3"/>
  <c r="AR2324" i="3" s="1"/>
  <c r="AB2324" i="3"/>
  <c r="W2324" i="3"/>
  <c r="T2324" i="3"/>
  <c r="V2324" i="3" s="1"/>
  <c r="AP2323" i="3"/>
  <c r="AD2323" i="3"/>
  <c r="AR2323" i="3" s="1"/>
  <c r="AB2323" i="3"/>
  <c r="W2323" i="3"/>
  <c r="T2323" i="3"/>
  <c r="V2323" i="3" s="1"/>
  <c r="AP2322" i="3"/>
  <c r="AD2322" i="3"/>
  <c r="AR2322" i="3" s="1"/>
  <c r="AB2322" i="3"/>
  <c r="W2322" i="3"/>
  <c r="T2322" i="3"/>
  <c r="V2322" i="3" s="1"/>
  <c r="AP2321" i="3"/>
  <c r="AD2321" i="3"/>
  <c r="AR2321" i="3" s="1"/>
  <c r="AB2321" i="3"/>
  <c r="W2321" i="3"/>
  <c r="T2321" i="3"/>
  <c r="V2321" i="3" s="1"/>
  <c r="AP2320" i="3"/>
  <c r="AD2320" i="3"/>
  <c r="AR2320" i="3" s="1"/>
  <c r="AB2320" i="3"/>
  <c r="W2320" i="3"/>
  <c r="T2320" i="3"/>
  <c r="V2320" i="3" s="1"/>
  <c r="AP2319" i="3"/>
  <c r="AD2319" i="3"/>
  <c r="AR2319" i="3" s="1"/>
  <c r="AB2319" i="3"/>
  <c r="W2319" i="3"/>
  <c r="T2319" i="3"/>
  <c r="V2319" i="3" s="1"/>
  <c r="AP2318" i="3"/>
  <c r="AD2318" i="3"/>
  <c r="AR2318" i="3" s="1"/>
  <c r="AB2318" i="3"/>
  <c r="W2318" i="3"/>
  <c r="T2318" i="3"/>
  <c r="V2318" i="3" s="1"/>
  <c r="AP2317" i="3"/>
  <c r="AD2317" i="3"/>
  <c r="AR2317" i="3" s="1"/>
  <c r="AB2317" i="3"/>
  <c r="W2317" i="3"/>
  <c r="T2317" i="3"/>
  <c r="V2317" i="3" s="1"/>
  <c r="AP2316" i="3"/>
  <c r="AD2316" i="3"/>
  <c r="AR2316" i="3" s="1"/>
  <c r="AB2316" i="3"/>
  <c r="W2316" i="3"/>
  <c r="T2316" i="3"/>
  <c r="V2316" i="3" s="1"/>
  <c r="AP2315" i="3"/>
  <c r="AD2315" i="3"/>
  <c r="AR2315" i="3" s="1"/>
  <c r="AB2315" i="3"/>
  <c r="W2315" i="3"/>
  <c r="T2315" i="3"/>
  <c r="V2315" i="3" s="1"/>
  <c r="AP2314" i="3"/>
  <c r="AD2314" i="3"/>
  <c r="AR2314" i="3" s="1"/>
  <c r="AB2314" i="3"/>
  <c r="W2314" i="3"/>
  <c r="T2314" i="3"/>
  <c r="V2314" i="3" s="1"/>
  <c r="AP2313" i="3"/>
  <c r="AD2313" i="3"/>
  <c r="AR2313" i="3" s="1"/>
  <c r="AB2313" i="3"/>
  <c r="W2313" i="3"/>
  <c r="T2313" i="3"/>
  <c r="V2313" i="3" s="1"/>
  <c r="AP2312" i="3"/>
  <c r="AD2312" i="3"/>
  <c r="AR2312" i="3" s="1"/>
  <c r="AB2312" i="3"/>
  <c r="W2312" i="3"/>
  <c r="T2312" i="3"/>
  <c r="V2312" i="3" s="1"/>
  <c r="AP2311" i="3"/>
  <c r="AD2311" i="3"/>
  <c r="AR2311" i="3" s="1"/>
  <c r="AB2311" i="3"/>
  <c r="W2311" i="3"/>
  <c r="T2311" i="3"/>
  <c r="V2311" i="3" s="1"/>
  <c r="AP2310" i="3"/>
  <c r="AD2310" i="3"/>
  <c r="AR2310" i="3" s="1"/>
  <c r="AB2310" i="3"/>
  <c r="W2310" i="3"/>
  <c r="T2310" i="3"/>
  <c r="V2310" i="3" s="1"/>
  <c r="AP2309" i="3"/>
  <c r="AD2309" i="3"/>
  <c r="AR2309" i="3" s="1"/>
  <c r="AB2309" i="3"/>
  <c r="W2309" i="3"/>
  <c r="T2309" i="3"/>
  <c r="V2309" i="3" s="1"/>
  <c r="AP2308" i="3"/>
  <c r="AD2308" i="3"/>
  <c r="AR2308" i="3" s="1"/>
  <c r="AB2308" i="3"/>
  <c r="W2308" i="3"/>
  <c r="T2308" i="3"/>
  <c r="V2308" i="3" s="1"/>
  <c r="AP2307" i="3"/>
  <c r="AD2307" i="3"/>
  <c r="AR2307" i="3" s="1"/>
  <c r="AB2307" i="3"/>
  <c r="W2307" i="3"/>
  <c r="T2307" i="3"/>
  <c r="V2307" i="3" s="1"/>
  <c r="AP2306" i="3"/>
  <c r="AD2306" i="3"/>
  <c r="AR2306" i="3" s="1"/>
  <c r="AB2306" i="3"/>
  <c r="W2306" i="3"/>
  <c r="T2306" i="3"/>
  <c r="V2306" i="3" s="1"/>
  <c r="AP2305" i="3"/>
  <c r="AD2305" i="3"/>
  <c r="AR2305" i="3" s="1"/>
  <c r="AB2305" i="3"/>
  <c r="W2305" i="3"/>
  <c r="T2305" i="3"/>
  <c r="V2305" i="3" s="1"/>
  <c r="AP2304" i="3"/>
  <c r="AD2304" i="3"/>
  <c r="AR2304" i="3" s="1"/>
  <c r="AB2304" i="3"/>
  <c r="W2304" i="3"/>
  <c r="T2304" i="3"/>
  <c r="V2304" i="3" s="1"/>
  <c r="AP2303" i="3"/>
  <c r="AD2303" i="3"/>
  <c r="AR2303" i="3" s="1"/>
  <c r="AB2303" i="3"/>
  <c r="W2303" i="3"/>
  <c r="T2303" i="3"/>
  <c r="V2303" i="3" s="1"/>
  <c r="AP2302" i="3"/>
  <c r="AD2302" i="3"/>
  <c r="AR2302" i="3" s="1"/>
  <c r="AB2302" i="3"/>
  <c r="W2302" i="3"/>
  <c r="T2302" i="3"/>
  <c r="V2302" i="3" s="1"/>
  <c r="AP2301" i="3"/>
  <c r="AD2301" i="3"/>
  <c r="AR2301" i="3" s="1"/>
  <c r="AB2301" i="3"/>
  <c r="W2301" i="3"/>
  <c r="T2301" i="3"/>
  <c r="V2301" i="3" s="1"/>
  <c r="AP2300" i="3"/>
  <c r="AD2300" i="3"/>
  <c r="AR2300" i="3" s="1"/>
  <c r="AB2300" i="3"/>
  <c r="W2300" i="3"/>
  <c r="T2300" i="3"/>
  <c r="V2300" i="3" s="1"/>
  <c r="AP2299" i="3"/>
  <c r="AD2299" i="3"/>
  <c r="AR2299" i="3" s="1"/>
  <c r="AB2299" i="3"/>
  <c r="W2299" i="3"/>
  <c r="T2299" i="3"/>
  <c r="V2299" i="3" s="1"/>
  <c r="AP2298" i="3"/>
  <c r="AD2298" i="3"/>
  <c r="AR2298" i="3" s="1"/>
  <c r="AB2298" i="3"/>
  <c r="W2298" i="3"/>
  <c r="T2298" i="3"/>
  <c r="V2298" i="3" s="1"/>
  <c r="AP2297" i="3"/>
  <c r="AD2297" i="3"/>
  <c r="AR2297" i="3" s="1"/>
  <c r="AB2297" i="3"/>
  <c r="W2297" i="3"/>
  <c r="T2297" i="3"/>
  <c r="V2297" i="3" s="1"/>
  <c r="AP2296" i="3"/>
  <c r="AD2296" i="3"/>
  <c r="AR2296" i="3" s="1"/>
  <c r="AB2296" i="3"/>
  <c r="W2296" i="3"/>
  <c r="T2296" i="3"/>
  <c r="V2296" i="3" s="1"/>
  <c r="AP2295" i="3"/>
  <c r="AD2295" i="3"/>
  <c r="AR2295" i="3" s="1"/>
  <c r="AB2295" i="3"/>
  <c r="W2295" i="3"/>
  <c r="T2295" i="3"/>
  <c r="V2295" i="3" s="1"/>
  <c r="AP2294" i="3"/>
  <c r="AD2294" i="3"/>
  <c r="AR2294" i="3" s="1"/>
  <c r="AB2294" i="3"/>
  <c r="W2294" i="3"/>
  <c r="T2294" i="3"/>
  <c r="V2294" i="3" s="1"/>
  <c r="AP2293" i="3"/>
  <c r="AD2293" i="3"/>
  <c r="AR2293" i="3" s="1"/>
  <c r="AB2293" i="3"/>
  <c r="W2293" i="3"/>
  <c r="T2293" i="3"/>
  <c r="V2293" i="3" s="1"/>
  <c r="AP2292" i="3"/>
  <c r="AD2292" i="3"/>
  <c r="AR2292" i="3" s="1"/>
  <c r="AB2292" i="3"/>
  <c r="W2292" i="3"/>
  <c r="T2292" i="3"/>
  <c r="V2292" i="3" s="1"/>
  <c r="AP2291" i="3"/>
  <c r="AD2291" i="3"/>
  <c r="AR2291" i="3" s="1"/>
  <c r="AB2291" i="3"/>
  <c r="W2291" i="3"/>
  <c r="T2291" i="3"/>
  <c r="V2291" i="3" s="1"/>
  <c r="AP2290" i="3"/>
  <c r="AD2290" i="3"/>
  <c r="AR2290" i="3" s="1"/>
  <c r="AB2290" i="3"/>
  <c r="W2290" i="3"/>
  <c r="T2290" i="3"/>
  <c r="V2290" i="3" s="1"/>
  <c r="AP2289" i="3"/>
  <c r="AD2289" i="3"/>
  <c r="AR2289" i="3" s="1"/>
  <c r="AB2289" i="3"/>
  <c r="W2289" i="3"/>
  <c r="T2289" i="3"/>
  <c r="V2289" i="3" s="1"/>
  <c r="AP2288" i="3"/>
  <c r="AD2288" i="3"/>
  <c r="AR2288" i="3" s="1"/>
  <c r="AB2288" i="3"/>
  <c r="W2288" i="3"/>
  <c r="T2288" i="3"/>
  <c r="V2288" i="3" s="1"/>
  <c r="AP2287" i="3"/>
  <c r="AD2287" i="3"/>
  <c r="AR2287" i="3" s="1"/>
  <c r="AB2287" i="3"/>
  <c r="W2287" i="3"/>
  <c r="T2287" i="3"/>
  <c r="V2287" i="3" s="1"/>
  <c r="AP2286" i="3"/>
  <c r="AD2286" i="3"/>
  <c r="AR2286" i="3" s="1"/>
  <c r="AB2286" i="3"/>
  <c r="W2286" i="3"/>
  <c r="T2286" i="3"/>
  <c r="V2286" i="3" s="1"/>
  <c r="AP2285" i="3"/>
  <c r="AD2285" i="3"/>
  <c r="AR2285" i="3" s="1"/>
  <c r="AB2285" i="3"/>
  <c r="W2285" i="3"/>
  <c r="T2285" i="3"/>
  <c r="V2285" i="3" s="1"/>
  <c r="AP2284" i="3"/>
  <c r="AD2284" i="3"/>
  <c r="AR2284" i="3" s="1"/>
  <c r="AB2284" i="3"/>
  <c r="W2284" i="3"/>
  <c r="T2284" i="3"/>
  <c r="V2284" i="3" s="1"/>
  <c r="AP2283" i="3"/>
  <c r="AD2283" i="3"/>
  <c r="AR2283" i="3" s="1"/>
  <c r="AB2283" i="3"/>
  <c r="W2283" i="3"/>
  <c r="T2283" i="3"/>
  <c r="V2283" i="3" s="1"/>
  <c r="AP2282" i="3"/>
  <c r="AD2282" i="3"/>
  <c r="AR2282" i="3" s="1"/>
  <c r="AB2282" i="3"/>
  <c r="W2282" i="3"/>
  <c r="T2282" i="3"/>
  <c r="V2282" i="3" s="1"/>
  <c r="AP2281" i="3"/>
  <c r="AD2281" i="3"/>
  <c r="AR2281" i="3" s="1"/>
  <c r="AB2281" i="3"/>
  <c r="W2281" i="3"/>
  <c r="T2281" i="3"/>
  <c r="V2281" i="3" s="1"/>
  <c r="AP2280" i="3"/>
  <c r="AD2280" i="3"/>
  <c r="AR2280" i="3" s="1"/>
  <c r="AB2280" i="3"/>
  <c r="W2280" i="3"/>
  <c r="T2280" i="3"/>
  <c r="V2280" i="3" s="1"/>
  <c r="AP2279" i="3"/>
  <c r="AD2279" i="3"/>
  <c r="AR2279" i="3" s="1"/>
  <c r="AB2279" i="3"/>
  <c r="W2279" i="3"/>
  <c r="T2279" i="3"/>
  <c r="V2279" i="3" s="1"/>
  <c r="AP2278" i="3"/>
  <c r="AD2278" i="3"/>
  <c r="AR2278" i="3" s="1"/>
  <c r="AB2278" i="3"/>
  <c r="W2278" i="3"/>
  <c r="T2278" i="3"/>
  <c r="V2278" i="3" s="1"/>
  <c r="AP2277" i="3"/>
  <c r="AD2277" i="3"/>
  <c r="AR2277" i="3" s="1"/>
  <c r="AB2277" i="3"/>
  <c r="W2277" i="3"/>
  <c r="T2277" i="3"/>
  <c r="V2277" i="3" s="1"/>
  <c r="AP2276" i="3"/>
  <c r="AD2276" i="3"/>
  <c r="AR2276" i="3" s="1"/>
  <c r="AB2276" i="3"/>
  <c r="W2276" i="3"/>
  <c r="T2276" i="3"/>
  <c r="V2276" i="3" s="1"/>
  <c r="AP2275" i="3"/>
  <c r="AD2275" i="3"/>
  <c r="AR2275" i="3" s="1"/>
  <c r="AB2275" i="3"/>
  <c r="W2275" i="3"/>
  <c r="T2275" i="3"/>
  <c r="V2275" i="3" s="1"/>
  <c r="AP2274" i="3"/>
  <c r="AD2274" i="3"/>
  <c r="AR2274" i="3" s="1"/>
  <c r="AB2274" i="3"/>
  <c r="W2274" i="3"/>
  <c r="T2274" i="3"/>
  <c r="V2274" i="3" s="1"/>
  <c r="AP2273" i="3"/>
  <c r="AD2273" i="3"/>
  <c r="AR2273" i="3" s="1"/>
  <c r="AB2273" i="3"/>
  <c r="W2273" i="3"/>
  <c r="T2273" i="3"/>
  <c r="V2273" i="3" s="1"/>
  <c r="AP2272" i="3"/>
  <c r="AD2272" i="3"/>
  <c r="AR2272" i="3" s="1"/>
  <c r="AB2272" i="3"/>
  <c r="W2272" i="3"/>
  <c r="T2272" i="3"/>
  <c r="V2272" i="3" s="1"/>
  <c r="AP2271" i="3"/>
  <c r="AD2271" i="3"/>
  <c r="AR2271" i="3" s="1"/>
  <c r="AB2271" i="3"/>
  <c r="W2271" i="3"/>
  <c r="T2271" i="3"/>
  <c r="V2271" i="3" s="1"/>
  <c r="AP2270" i="3"/>
  <c r="AD2270" i="3"/>
  <c r="AR2270" i="3" s="1"/>
  <c r="AB2270" i="3"/>
  <c r="W2270" i="3"/>
  <c r="T2270" i="3"/>
  <c r="V2270" i="3" s="1"/>
  <c r="AP2269" i="3"/>
  <c r="AD2269" i="3"/>
  <c r="AR2269" i="3" s="1"/>
  <c r="AB2269" i="3"/>
  <c r="W2269" i="3"/>
  <c r="T2269" i="3"/>
  <c r="V2269" i="3" s="1"/>
  <c r="AP2268" i="3"/>
  <c r="AD2268" i="3"/>
  <c r="AR2268" i="3" s="1"/>
  <c r="AB2268" i="3"/>
  <c r="W2268" i="3"/>
  <c r="T2268" i="3"/>
  <c r="V2268" i="3" s="1"/>
  <c r="AP2267" i="3"/>
  <c r="AD2267" i="3"/>
  <c r="AR2267" i="3" s="1"/>
  <c r="AB2267" i="3"/>
  <c r="W2267" i="3"/>
  <c r="T2267" i="3"/>
  <c r="V2267" i="3" s="1"/>
  <c r="AP2266" i="3"/>
  <c r="AD2266" i="3"/>
  <c r="AR2266" i="3" s="1"/>
  <c r="AB2266" i="3"/>
  <c r="W2266" i="3"/>
  <c r="T2266" i="3"/>
  <c r="V2266" i="3" s="1"/>
  <c r="AP2265" i="3"/>
  <c r="AD2265" i="3"/>
  <c r="AR2265" i="3" s="1"/>
  <c r="AB2265" i="3"/>
  <c r="W2265" i="3"/>
  <c r="T2265" i="3"/>
  <c r="V2265" i="3" s="1"/>
  <c r="AP2264" i="3"/>
  <c r="AD2264" i="3"/>
  <c r="AR2264" i="3" s="1"/>
  <c r="AB2264" i="3"/>
  <c r="W2264" i="3"/>
  <c r="T2264" i="3"/>
  <c r="V2264" i="3" s="1"/>
  <c r="AP2263" i="3"/>
  <c r="AD2263" i="3"/>
  <c r="AR2263" i="3" s="1"/>
  <c r="AB2263" i="3"/>
  <c r="W2263" i="3"/>
  <c r="T2263" i="3"/>
  <c r="V2263" i="3" s="1"/>
  <c r="AP2262" i="3"/>
  <c r="AD2262" i="3"/>
  <c r="AR2262" i="3" s="1"/>
  <c r="AB2262" i="3"/>
  <c r="W2262" i="3"/>
  <c r="T2262" i="3"/>
  <c r="V2262" i="3" s="1"/>
  <c r="AP2261" i="3"/>
  <c r="AD2261" i="3"/>
  <c r="AR2261" i="3" s="1"/>
  <c r="AB2261" i="3"/>
  <c r="W2261" i="3"/>
  <c r="T2261" i="3"/>
  <c r="V2261" i="3" s="1"/>
  <c r="AP2260" i="3"/>
  <c r="AD2260" i="3"/>
  <c r="AR2260" i="3" s="1"/>
  <c r="AB2260" i="3"/>
  <c r="W2260" i="3"/>
  <c r="T2260" i="3"/>
  <c r="V2260" i="3" s="1"/>
  <c r="AP2259" i="3"/>
  <c r="AD2259" i="3"/>
  <c r="AR2259" i="3" s="1"/>
  <c r="AB2259" i="3"/>
  <c r="W2259" i="3"/>
  <c r="T2259" i="3"/>
  <c r="V2259" i="3" s="1"/>
  <c r="AP2258" i="3"/>
  <c r="AD2258" i="3"/>
  <c r="AR2258" i="3" s="1"/>
  <c r="AB2258" i="3"/>
  <c r="W2258" i="3"/>
  <c r="T2258" i="3"/>
  <c r="V2258" i="3" s="1"/>
  <c r="AP2257" i="3"/>
  <c r="AD2257" i="3"/>
  <c r="AR2257" i="3" s="1"/>
  <c r="AB2257" i="3"/>
  <c r="W2257" i="3"/>
  <c r="T2257" i="3"/>
  <c r="V2257" i="3" s="1"/>
  <c r="AP2256" i="3"/>
  <c r="AD2256" i="3"/>
  <c r="AR2256" i="3" s="1"/>
  <c r="AB2256" i="3"/>
  <c r="W2256" i="3"/>
  <c r="T2256" i="3"/>
  <c r="V2256" i="3" s="1"/>
  <c r="AP2255" i="3"/>
  <c r="AD2255" i="3"/>
  <c r="AR2255" i="3" s="1"/>
  <c r="AB2255" i="3"/>
  <c r="W2255" i="3"/>
  <c r="T2255" i="3"/>
  <c r="V2255" i="3" s="1"/>
  <c r="AP2254" i="3"/>
  <c r="AD2254" i="3"/>
  <c r="AR2254" i="3" s="1"/>
  <c r="AB2254" i="3"/>
  <c r="W2254" i="3"/>
  <c r="T2254" i="3"/>
  <c r="V2254" i="3" s="1"/>
  <c r="AP2253" i="3"/>
  <c r="AD2253" i="3"/>
  <c r="AR2253" i="3" s="1"/>
  <c r="AB2253" i="3"/>
  <c r="W2253" i="3"/>
  <c r="T2253" i="3"/>
  <c r="V2253" i="3" s="1"/>
  <c r="AP2252" i="3"/>
  <c r="AD2252" i="3"/>
  <c r="AR2252" i="3" s="1"/>
  <c r="AB2252" i="3"/>
  <c r="W2252" i="3"/>
  <c r="T2252" i="3"/>
  <c r="V2252" i="3" s="1"/>
  <c r="AP2251" i="3"/>
  <c r="AD2251" i="3"/>
  <c r="AR2251" i="3" s="1"/>
  <c r="AB2251" i="3"/>
  <c r="W2251" i="3"/>
  <c r="T2251" i="3"/>
  <c r="V2251" i="3" s="1"/>
  <c r="AP2250" i="3"/>
  <c r="AD2250" i="3"/>
  <c r="AR2250" i="3" s="1"/>
  <c r="AB2250" i="3"/>
  <c r="W2250" i="3"/>
  <c r="T2250" i="3"/>
  <c r="V2250" i="3" s="1"/>
  <c r="AP2249" i="3"/>
  <c r="AD2249" i="3"/>
  <c r="AR2249" i="3" s="1"/>
  <c r="AB2249" i="3"/>
  <c r="W2249" i="3"/>
  <c r="T2249" i="3"/>
  <c r="V2249" i="3" s="1"/>
  <c r="AP2248" i="3"/>
  <c r="AD2248" i="3"/>
  <c r="AR2248" i="3" s="1"/>
  <c r="AB2248" i="3"/>
  <c r="W2248" i="3"/>
  <c r="T2248" i="3"/>
  <c r="V2248" i="3" s="1"/>
  <c r="AP2247" i="3"/>
  <c r="AD2247" i="3"/>
  <c r="AR2247" i="3" s="1"/>
  <c r="AB2247" i="3"/>
  <c r="W2247" i="3"/>
  <c r="T2247" i="3"/>
  <c r="V2247" i="3" s="1"/>
  <c r="AP2246" i="3"/>
  <c r="AD2246" i="3"/>
  <c r="AR2246" i="3" s="1"/>
  <c r="AB2246" i="3"/>
  <c r="W2246" i="3"/>
  <c r="T2246" i="3"/>
  <c r="V2246" i="3" s="1"/>
  <c r="AP2245" i="3"/>
  <c r="AD2245" i="3"/>
  <c r="AR2245" i="3" s="1"/>
  <c r="AB2245" i="3"/>
  <c r="W2245" i="3"/>
  <c r="T2245" i="3"/>
  <c r="V2245" i="3" s="1"/>
  <c r="AP2244" i="3"/>
  <c r="AD2244" i="3"/>
  <c r="AR2244" i="3" s="1"/>
  <c r="AB2244" i="3"/>
  <c r="W2244" i="3"/>
  <c r="T2244" i="3"/>
  <c r="V2244" i="3" s="1"/>
  <c r="AP2243" i="3"/>
  <c r="AD2243" i="3"/>
  <c r="AR2243" i="3" s="1"/>
  <c r="AB2243" i="3"/>
  <c r="W2243" i="3"/>
  <c r="T2243" i="3"/>
  <c r="V2243" i="3" s="1"/>
  <c r="AP2242" i="3"/>
  <c r="AD2242" i="3"/>
  <c r="AR2242" i="3" s="1"/>
  <c r="AB2242" i="3"/>
  <c r="W2242" i="3"/>
  <c r="T2242" i="3"/>
  <c r="V2242" i="3" s="1"/>
  <c r="AP2241" i="3"/>
  <c r="AD2241" i="3"/>
  <c r="AR2241" i="3" s="1"/>
  <c r="AB2241" i="3"/>
  <c r="W2241" i="3"/>
  <c r="T2241" i="3"/>
  <c r="V2241" i="3" s="1"/>
  <c r="AP2240" i="3"/>
  <c r="AD2240" i="3"/>
  <c r="AR2240" i="3" s="1"/>
  <c r="AB2240" i="3"/>
  <c r="W2240" i="3"/>
  <c r="T2240" i="3"/>
  <c r="V2240" i="3" s="1"/>
  <c r="AP2239" i="3"/>
  <c r="AD2239" i="3"/>
  <c r="AR2239" i="3" s="1"/>
  <c r="AB2239" i="3"/>
  <c r="W2239" i="3"/>
  <c r="T2239" i="3"/>
  <c r="V2239" i="3" s="1"/>
  <c r="AP2238" i="3"/>
  <c r="AD2238" i="3"/>
  <c r="AR2238" i="3" s="1"/>
  <c r="AB2238" i="3"/>
  <c r="W2238" i="3"/>
  <c r="T2238" i="3"/>
  <c r="V2238" i="3" s="1"/>
  <c r="AP2237" i="3"/>
  <c r="AD2237" i="3"/>
  <c r="AR2237" i="3" s="1"/>
  <c r="AB2237" i="3"/>
  <c r="W2237" i="3"/>
  <c r="T2237" i="3"/>
  <c r="V2237" i="3" s="1"/>
  <c r="AP2236" i="3"/>
  <c r="AD2236" i="3"/>
  <c r="AR2236" i="3" s="1"/>
  <c r="AB2236" i="3"/>
  <c r="W2236" i="3"/>
  <c r="T2236" i="3"/>
  <c r="V2236" i="3" s="1"/>
  <c r="AP2235" i="3"/>
  <c r="AD2235" i="3"/>
  <c r="AR2235" i="3" s="1"/>
  <c r="AB2235" i="3"/>
  <c r="W2235" i="3"/>
  <c r="T2235" i="3"/>
  <c r="V2235" i="3" s="1"/>
  <c r="AP2234" i="3"/>
  <c r="AD2234" i="3"/>
  <c r="AR2234" i="3" s="1"/>
  <c r="AB2234" i="3"/>
  <c r="W2234" i="3"/>
  <c r="T2234" i="3"/>
  <c r="V2234" i="3" s="1"/>
  <c r="AP2233" i="3"/>
  <c r="AD2233" i="3"/>
  <c r="AR2233" i="3" s="1"/>
  <c r="AB2233" i="3"/>
  <c r="W2233" i="3"/>
  <c r="T2233" i="3"/>
  <c r="V2233" i="3" s="1"/>
  <c r="AP2232" i="3"/>
  <c r="AD2232" i="3"/>
  <c r="AR2232" i="3" s="1"/>
  <c r="AB2232" i="3"/>
  <c r="W2232" i="3"/>
  <c r="T2232" i="3"/>
  <c r="V2232" i="3" s="1"/>
  <c r="AP2231" i="3"/>
  <c r="AD2231" i="3"/>
  <c r="AR2231" i="3" s="1"/>
  <c r="AB2231" i="3"/>
  <c r="W2231" i="3"/>
  <c r="T2231" i="3"/>
  <c r="V2231" i="3" s="1"/>
  <c r="AP2230" i="3"/>
  <c r="AD2230" i="3"/>
  <c r="AR2230" i="3" s="1"/>
  <c r="AB2230" i="3"/>
  <c r="W2230" i="3"/>
  <c r="T2230" i="3"/>
  <c r="V2230" i="3" s="1"/>
  <c r="AP2229" i="3"/>
  <c r="AD2229" i="3"/>
  <c r="AR2229" i="3" s="1"/>
  <c r="AB2229" i="3"/>
  <c r="W2229" i="3"/>
  <c r="T2229" i="3"/>
  <c r="V2229" i="3" s="1"/>
  <c r="AP2228" i="3"/>
  <c r="AD2228" i="3"/>
  <c r="AR2228" i="3" s="1"/>
  <c r="AB2228" i="3"/>
  <c r="W2228" i="3"/>
  <c r="T2228" i="3"/>
  <c r="V2228" i="3" s="1"/>
  <c r="AP2227" i="3"/>
  <c r="AD2227" i="3"/>
  <c r="AR2227" i="3" s="1"/>
  <c r="AB2227" i="3"/>
  <c r="W2227" i="3"/>
  <c r="T2227" i="3"/>
  <c r="V2227" i="3" s="1"/>
  <c r="AP2226" i="3"/>
  <c r="AD2226" i="3"/>
  <c r="AR2226" i="3" s="1"/>
  <c r="AB2226" i="3"/>
  <c r="W2226" i="3"/>
  <c r="T2226" i="3"/>
  <c r="V2226" i="3" s="1"/>
  <c r="AP2225" i="3"/>
  <c r="AD2225" i="3"/>
  <c r="AR2225" i="3" s="1"/>
  <c r="AB2225" i="3"/>
  <c r="W2225" i="3"/>
  <c r="T2225" i="3"/>
  <c r="V2225" i="3" s="1"/>
  <c r="AP2224" i="3"/>
  <c r="AD2224" i="3"/>
  <c r="AR2224" i="3" s="1"/>
  <c r="AB2224" i="3"/>
  <c r="W2224" i="3"/>
  <c r="T2224" i="3"/>
  <c r="V2224" i="3" s="1"/>
  <c r="AP2223" i="3"/>
  <c r="AD2223" i="3"/>
  <c r="AR2223" i="3" s="1"/>
  <c r="AB2223" i="3"/>
  <c r="W2223" i="3"/>
  <c r="T2223" i="3"/>
  <c r="V2223" i="3" s="1"/>
  <c r="AP2222" i="3"/>
  <c r="AD2222" i="3"/>
  <c r="AR2222" i="3" s="1"/>
  <c r="AB2222" i="3"/>
  <c r="W2222" i="3"/>
  <c r="T2222" i="3"/>
  <c r="V2222" i="3" s="1"/>
  <c r="AP2221" i="3"/>
  <c r="AD2221" i="3"/>
  <c r="AR2221" i="3" s="1"/>
  <c r="AB2221" i="3"/>
  <c r="W2221" i="3"/>
  <c r="T2221" i="3"/>
  <c r="V2221" i="3" s="1"/>
  <c r="AP2220" i="3"/>
  <c r="AD2220" i="3"/>
  <c r="AR2220" i="3" s="1"/>
  <c r="AB2220" i="3"/>
  <c r="W2220" i="3"/>
  <c r="T2220" i="3"/>
  <c r="V2220" i="3" s="1"/>
  <c r="AP2219" i="3"/>
  <c r="AD2219" i="3"/>
  <c r="AR2219" i="3" s="1"/>
  <c r="AB2219" i="3"/>
  <c r="W2219" i="3"/>
  <c r="T2219" i="3"/>
  <c r="V2219" i="3" s="1"/>
  <c r="AP2218" i="3"/>
  <c r="AD2218" i="3"/>
  <c r="AR2218" i="3" s="1"/>
  <c r="AB2218" i="3"/>
  <c r="W2218" i="3"/>
  <c r="T2218" i="3"/>
  <c r="V2218" i="3" s="1"/>
  <c r="AP2217" i="3"/>
  <c r="AD2217" i="3"/>
  <c r="AR2217" i="3" s="1"/>
  <c r="AB2217" i="3"/>
  <c r="W2217" i="3"/>
  <c r="T2217" i="3"/>
  <c r="V2217" i="3" s="1"/>
  <c r="AP2216" i="3"/>
  <c r="AD2216" i="3"/>
  <c r="AR2216" i="3" s="1"/>
  <c r="AB2216" i="3"/>
  <c r="W2216" i="3"/>
  <c r="T2216" i="3"/>
  <c r="V2216" i="3" s="1"/>
  <c r="AP2215" i="3"/>
  <c r="AD2215" i="3"/>
  <c r="AR2215" i="3" s="1"/>
  <c r="AB2215" i="3"/>
  <c r="W2215" i="3"/>
  <c r="T2215" i="3"/>
  <c r="V2215" i="3" s="1"/>
  <c r="AP2214" i="3"/>
  <c r="AD2214" i="3"/>
  <c r="AR2214" i="3" s="1"/>
  <c r="AB2214" i="3"/>
  <c r="W2214" i="3"/>
  <c r="T2214" i="3"/>
  <c r="V2214" i="3" s="1"/>
  <c r="AP2213" i="3"/>
  <c r="AD2213" i="3"/>
  <c r="AR2213" i="3" s="1"/>
  <c r="AB2213" i="3"/>
  <c r="W2213" i="3"/>
  <c r="T2213" i="3"/>
  <c r="V2213" i="3" s="1"/>
  <c r="AP2212" i="3"/>
  <c r="AD2212" i="3"/>
  <c r="AR2212" i="3" s="1"/>
  <c r="AB2212" i="3"/>
  <c r="W2212" i="3"/>
  <c r="T2212" i="3"/>
  <c r="V2212" i="3" s="1"/>
  <c r="AP2211" i="3"/>
  <c r="AD2211" i="3"/>
  <c r="AR2211" i="3" s="1"/>
  <c r="AB2211" i="3"/>
  <c r="W2211" i="3"/>
  <c r="T2211" i="3"/>
  <c r="V2211" i="3" s="1"/>
  <c r="AP2210" i="3"/>
  <c r="AD2210" i="3"/>
  <c r="AR2210" i="3" s="1"/>
  <c r="AB2210" i="3"/>
  <c r="W2210" i="3"/>
  <c r="T2210" i="3"/>
  <c r="V2210" i="3" s="1"/>
  <c r="AP2209" i="3"/>
  <c r="AD2209" i="3"/>
  <c r="AR2209" i="3" s="1"/>
  <c r="AB2209" i="3"/>
  <c r="W2209" i="3"/>
  <c r="T2209" i="3"/>
  <c r="V2209" i="3" s="1"/>
  <c r="AP2208" i="3"/>
  <c r="AD2208" i="3"/>
  <c r="AR2208" i="3" s="1"/>
  <c r="AB2208" i="3"/>
  <c r="W2208" i="3"/>
  <c r="T2208" i="3"/>
  <c r="V2208" i="3" s="1"/>
  <c r="AP2207" i="3"/>
  <c r="AD2207" i="3"/>
  <c r="AR2207" i="3" s="1"/>
  <c r="AB2207" i="3"/>
  <c r="W2207" i="3"/>
  <c r="T2207" i="3"/>
  <c r="V2207" i="3" s="1"/>
  <c r="AP2206" i="3"/>
  <c r="AD2206" i="3"/>
  <c r="AR2206" i="3" s="1"/>
  <c r="AB2206" i="3"/>
  <c r="W2206" i="3"/>
  <c r="T2206" i="3"/>
  <c r="V2206" i="3" s="1"/>
  <c r="AP2205" i="3"/>
  <c r="AD2205" i="3"/>
  <c r="AR2205" i="3" s="1"/>
  <c r="AB2205" i="3"/>
  <c r="W2205" i="3"/>
  <c r="T2205" i="3"/>
  <c r="V2205" i="3" s="1"/>
  <c r="AP2204" i="3"/>
  <c r="AD2204" i="3"/>
  <c r="AR2204" i="3" s="1"/>
  <c r="AB2204" i="3"/>
  <c r="W2204" i="3"/>
  <c r="T2204" i="3"/>
  <c r="V2204" i="3" s="1"/>
  <c r="AP2203" i="3"/>
  <c r="AD2203" i="3"/>
  <c r="AR2203" i="3" s="1"/>
  <c r="AB2203" i="3"/>
  <c r="W2203" i="3"/>
  <c r="T2203" i="3"/>
  <c r="V2203" i="3" s="1"/>
  <c r="AP2202" i="3"/>
  <c r="AD2202" i="3"/>
  <c r="AR2202" i="3" s="1"/>
  <c r="AB2202" i="3"/>
  <c r="W2202" i="3"/>
  <c r="T2202" i="3"/>
  <c r="V2202" i="3" s="1"/>
  <c r="AP2201" i="3"/>
  <c r="AD2201" i="3"/>
  <c r="AR2201" i="3" s="1"/>
  <c r="AB2201" i="3"/>
  <c r="W2201" i="3"/>
  <c r="T2201" i="3"/>
  <c r="V2201" i="3" s="1"/>
  <c r="AP2200" i="3"/>
  <c r="AD2200" i="3"/>
  <c r="AR2200" i="3" s="1"/>
  <c r="AB2200" i="3"/>
  <c r="W2200" i="3"/>
  <c r="T2200" i="3"/>
  <c r="V2200" i="3" s="1"/>
  <c r="AP2199" i="3"/>
  <c r="AD2199" i="3"/>
  <c r="AR2199" i="3" s="1"/>
  <c r="AB2199" i="3"/>
  <c r="W2199" i="3"/>
  <c r="T2199" i="3"/>
  <c r="V2199" i="3" s="1"/>
  <c r="AP2198" i="3"/>
  <c r="AD2198" i="3"/>
  <c r="AR2198" i="3" s="1"/>
  <c r="AB2198" i="3"/>
  <c r="W2198" i="3"/>
  <c r="T2198" i="3"/>
  <c r="V2198" i="3" s="1"/>
  <c r="AP2197" i="3"/>
  <c r="AD2197" i="3"/>
  <c r="AR2197" i="3" s="1"/>
  <c r="AB2197" i="3"/>
  <c r="W2197" i="3"/>
  <c r="T2197" i="3"/>
  <c r="V2197" i="3" s="1"/>
  <c r="AP2196" i="3"/>
  <c r="AD2196" i="3"/>
  <c r="AR2196" i="3" s="1"/>
  <c r="AB2196" i="3"/>
  <c r="W2196" i="3"/>
  <c r="T2196" i="3"/>
  <c r="V2196" i="3" s="1"/>
  <c r="AP2195" i="3"/>
  <c r="AD2195" i="3"/>
  <c r="AR2195" i="3" s="1"/>
  <c r="AB2195" i="3"/>
  <c r="W2195" i="3"/>
  <c r="T2195" i="3"/>
  <c r="V2195" i="3" s="1"/>
  <c r="AP2194" i="3"/>
  <c r="AD2194" i="3"/>
  <c r="AR2194" i="3" s="1"/>
  <c r="AB2194" i="3"/>
  <c r="W2194" i="3"/>
  <c r="T2194" i="3"/>
  <c r="V2194" i="3" s="1"/>
  <c r="AP2193" i="3"/>
  <c r="AD2193" i="3"/>
  <c r="AR2193" i="3" s="1"/>
  <c r="AB2193" i="3"/>
  <c r="W2193" i="3"/>
  <c r="T2193" i="3"/>
  <c r="V2193" i="3" s="1"/>
  <c r="AP2192" i="3"/>
  <c r="AD2192" i="3"/>
  <c r="AR2192" i="3" s="1"/>
  <c r="AB2192" i="3"/>
  <c r="W2192" i="3"/>
  <c r="T2192" i="3"/>
  <c r="V2192" i="3" s="1"/>
  <c r="AP2191" i="3"/>
  <c r="AD2191" i="3"/>
  <c r="AR2191" i="3" s="1"/>
  <c r="AB2191" i="3"/>
  <c r="W2191" i="3"/>
  <c r="T2191" i="3"/>
  <c r="V2191" i="3" s="1"/>
  <c r="AP2190" i="3"/>
  <c r="AD2190" i="3"/>
  <c r="AR2190" i="3" s="1"/>
  <c r="AB2190" i="3"/>
  <c r="W2190" i="3"/>
  <c r="T2190" i="3"/>
  <c r="V2190" i="3" s="1"/>
  <c r="AP2189" i="3"/>
  <c r="AD2189" i="3"/>
  <c r="AR2189" i="3" s="1"/>
  <c r="AB2189" i="3"/>
  <c r="W2189" i="3"/>
  <c r="T2189" i="3"/>
  <c r="V2189" i="3" s="1"/>
  <c r="AP2188" i="3"/>
  <c r="AD2188" i="3"/>
  <c r="AR2188" i="3" s="1"/>
  <c r="AB2188" i="3"/>
  <c r="W2188" i="3"/>
  <c r="T2188" i="3"/>
  <c r="V2188" i="3" s="1"/>
  <c r="AP2187" i="3"/>
  <c r="AD2187" i="3"/>
  <c r="AR2187" i="3" s="1"/>
  <c r="AB2187" i="3"/>
  <c r="W2187" i="3"/>
  <c r="T2187" i="3"/>
  <c r="V2187" i="3" s="1"/>
  <c r="AP2186" i="3"/>
  <c r="AD2186" i="3"/>
  <c r="AR2186" i="3" s="1"/>
  <c r="AB2186" i="3"/>
  <c r="W2186" i="3"/>
  <c r="T2186" i="3"/>
  <c r="V2186" i="3" s="1"/>
  <c r="AP2185" i="3"/>
  <c r="AD2185" i="3"/>
  <c r="AR2185" i="3" s="1"/>
  <c r="AB2185" i="3"/>
  <c r="W2185" i="3"/>
  <c r="T2185" i="3"/>
  <c r="V2185" i="3" s="1"/>
  <c r="AP2184" i="3"/>
  <c r="AD2184" i="3"/>
  <c r="AR2184" i="3" s="1"/>
  <c r="AB2184" i="3"/>
  <c r="W2184" i="3"/>
  <c r="T2184" i="3"/>
  <c r="V2184" i="3" s="1"/>
  <c r="AP2183" i="3"/>
  <c r="AD2183" i="3"/>
  <c r="AR2183" i="3" s="1"/>
  <c r="AB2183" i="3"/>
  <c r="W2183" i="3"/>
  <c r="T2183" i="3"/>
  <c r="V2183" i="3" s="1"/>
  <c r="AP2182" i="3"/>
  <c r="AD2182" i="3"/>
  <c r="AR2182" i="3" s="1"/>
  <c r="AB2182" i="3"/>
  <c r="W2182" i="3"/>
  <c r="T2182" i="3"/>
  <c r="V2182" i="3" s="1"/>
  <c r="AP2181" i="3"/>
  <c r="AD2181" i="3"/>
  <c r="AR2181" i="3" s="1"/>
  <c r="AB2181" i="3"/>
  <c r="W2181" i="3"/>
  <c r="T2181" i="3"/>
  <c r="V2181" i="3" s="1"/>
  <c r="AP2180" i="3"/>
  <c r="AD2180" i="3"/>
  <c r="AR2180" i="3" s="1"/>
  <c r="AB2180" i="3"/>
  <c r="W2180" i="3"/>
  <c r="T2180" i="3"/>
  <c r="V2180" i="3" s="1"/>
  <c r="AP2179" i="3"/>
  <c r="AD2179" i="3"/>
  <c r="AR2179" i="3" s="1"/>
  <c r="AB2179" i="3"/>
  <c r="W2179" i="3"/>
  <c r="T2179" i="3"/>
  <c r="V2179" i="3" s="1"/>
  <c r="AP2178" i="3"/>
  <c r="AD2178" i="3"/>
  <c r="AR2178" i="3" s="1"/>
  <c r="AB2178" i="3"/>
  <c r="W2178" i="3"/>
  <c r="T2178" i="3"/>
  <c r="V2178" i="3" s="1"/>
  <c r="AP2177" i="3"/>
  <c r="AD2177" i="3"/>
  <c r="AR2177" i="3" s="1"/>
  <c r="AB2177" i="3"/>
  <c r="W2177" i="3"/>
  <c r="T2177" i="3"/>
  <c r="V2177" i="3" s="1"/>
  <c r="AP2176" i="3"/>
  <c r="AD2176" i="3"/>
  <c r="AR2176" i="3" s="1"/>
  <c r="AB2176" i="3"/>
  <c r="W2176" i="3"/>
  <c r="T2176" i="3"/>
  <c r="V2176" i="3" s="1"/>
  <c r="AP2175" i="3"/>
  <c r="AD2175" i="3"/>
  <c r="AR2175" i="3" s="1"/>
  <c r="AB2175" i="3"/>
  <c r="W2175" i="3"/>
  <c r="T2175" i="3"/>
  <c r="V2175" i="3" s="1"/>
  <c r="AP2174" i="3"/>
  <c r="AD2174" i="3"/>
  <c r="AR2174" i="3" s="1"/>
  <c r="AB2174" i="3"/>
  <c r="W2174" i="3"/>
  <c r="T2174" i="3"/>
  <c r="V2174" i="3" s="1"/>
  <c r="AP2173" i="3"/>
  <c r="AD2173" i="3"/>
  <c r="AR2173" i="3" s="1"/>
  <c r="AB2173" i="3"/>
  <c r="W2173" i="3"/>
  <c r="T2173" i="3"/>
  <c r="V2173" i="3" s="1"/>
  <c r="AP2172" i="3"/>
  <c r="AD2172" i="3"/>
  <c r="AR2172" i="3" s="1"/>
  <c r="AB2172" i="3"/>
  <c r="W2172" i="3"/>
  <c r="T2172" i="3"/>
  <c r="V2172" i="3" s="1"/>
  <c r="AP2171" i="3"/>
  <c r="AD2171" i="3"/>
  <c r="AR2171" i="3" s="1"/>
  <c r="AB2171" i="3"/>
  <c r="W2171" i="3"/>
  <c r="T2171" i="3"/>
  <c r="V2171" i="3" s="1"/>
  <c r="AP2170" i="3"/>
  <c r="AD2170" i="3"/>
  <c r="AR2170" i="3" s="1"/>
  <c r="AB2170" i="3"/>
  <c r="W2170" i="3"/>
  <c r="T2170" i="3"/>
  <c r="V2170" i="3" s="1"/>
  <c r="AP2169" i="3"/>
  <c r="AD2169" i="3"/>
  <c r="AR2169" i="3" s="1"/>
  <c r="AB2169" i="3"/>
  <c r="W2169" i="3"/>
  <c r="T2169" i="3"/>
  <c r="V2169" i="3" s="1"/>
  <c r="AP2168" i="3"/>
  <c r="AD2168" i="3"/>
  <c r="AR2168" i="3" s="1"/>
  <c r="AB2168" i="3"/>
  <c r="W2168" i="3"/>
  <c r="T2168" i="3"/>
  <c r="V2168" i="3" s="1"/>
  <c r="AP2167" i="3"/>
  <c r="AD2167" i="3"/>
  <c r="AR2167" i="3" s="1"/>
  <c r="AB2167" i="3"/>
  <c r="W2167" i="3"/>
  <c r="T2167" i="3"/>
  <c r="V2167" i="3" s="1"/>
  <c r="AP2166" i="3"/>
  <c r="AD2166" i="3"/>
  <c r="AR2166" i="3" s="1"/>
  <c r="AB2166" i="3"/>
  <c r="W2166" i="3"/>
  <c r="T2166" i="3"/>
  <c r="V2166" i="3" s="1"/>
  <c r="AP2165" i="3"/>
  <c r="AD2165" i="3"/>
  <c r="AR2165" i="3" s="1"/>
  <c r="AB2165" i="3"/>
  <c r="W2165" i="3"/>
  <c r="T2165" i="3"/>
  <c r="V2165" i="3" s="1"/>
  <c r="AP2164" i="3"/>
  <c r="AD2164" i="3"/>
  <c r="AR2164" i="3" s="1"/>
  <c r="AB2164" i="3"/>
  <c r="W2164" i="3"/>
  <c r="T2164" i="3"/>
  <c r="V2164" i="3" s="1"/>
  <c r="AP2163" i="3"/>
  <c r="AD2163" i="3"/>
  <c r="AR2163" i="3" s="1"/>
  <c r="AB2163" i="3"/>
  <c r="W2163" i="3"/>
  <c r="T2163" i="3"/>
  <c r="V2163" i="3" s="1"/>
  <c r="AP2162" i="3"/>
  <c r="AD2162" i="3"/>
  <c r="AR2162" i="3" s="1"/>
  <c r="AB2162" i="3"/>
  <c r="W2162" i="3"/>
  <c r="T2162" i="3"/>
  <c r="V2162" i="3" s="1"/>
  <c r="AP2161" i="3"/>
  <c r="AD2161" i="3"/>
  <c r="AR2161" i="3" s="1"/>
  <c r="AB2161" i="3"/>
  <c r="W2161" i="3"/>
  <c r="T2161" i="3"/>
  <c r="V2161" i="3" s="1"/>
  <c r="AP2160" i="3"/>
  <c r="AD2160" i="3"/>
  <c r="AR2160" i="3" s="1"/>
  <c r="AB2160" i="3"/>
  <c r="W2160" i="3"/>
  <c r="T2160" i="3"/>
  <c r="V2160" i="3" s="1"/>
  <c r="AP2159" i="3"/>
  <c r="AD2159" i="3"/>
  <c r="AR2159" i="3" s="1"/>
  <c r="AB2159" i="3"/>
  <c r="W2159" i="3"/>
  <c r="T2159" i="3"/>
  <c r="V2159" i="3" s="1"/>
  <c r="AP2158" i="3"/>
  <c r="AD2158" i="3"/>
  <c r="AR2158" i="3" s="1"/>
  <c r="AB2158" i="3"/>
  <c r="W2158" i="3"/>
  <c r="T2158" i="3"/>
  <c r="V2158" i="3" s="1"/>
  <c r="AP2157" i="3"/>
  <c r="AD2157" i="3"/>
  <c r="AR2157" i="3" s="1"/>
  <c r="AB2157" i="3"/>
  <c r="W2157" i="3"/>
  <c r="T2157" i="3"/>
  <c r="V2157" i="3" s="1"/>
  <c r="AP2156" i="3"/>
  <c r="AD2156" i="3"/>
  <c r="AR2156" i="3" s="1"/>
  <c r="AB2156" i="3"/>
  <c r="W2156" i="3"/>
  <c r="T2156" i="3"/>
  <c r="V2156" i="3" s="1"/>
  <c r="AP2155" i="3"/>
  <c r="AD2155" i="3"/>
  <c r="AR2155" i="3" s="1"/>
  <c r="AB2155" i="3"/>
  <c r="W2155" i="3"/>
  <c r="T2155" i="3"/>
  <c r="V2155" i="3" s="1"/>
  <c r="AP2154" i="3"/>
  <c r="AD2154" i="3"/>
  <c r="AR2154" i="3" s="1"/>
  <c r="AB2154" i="3"/>
  <c r="W2154" i="3"/>
  <c r="T2154" i="3"/>
  <c r="V2154" i="3" s="1"/>
  <c r="AP2153" i="3"/>
  <c r="AD2153" i="3"/>
  <c r="AR2153" i="3" s="1"/>
  <c r="AB2153" i="3"/>
  <c r="W2153" i="3"/>
  <c r="T2153" i="3"/>
  <c r="V2153" i="3" s="1"/>
  <c r="AP2152" i="3"/>
  <c r="AD2152" i="3"/>
  <c r="AR2152" i="3" s="1"/>
  <c r="AB2152" i="3"/>
  <c r="W2152" i="3"/>
  <c r="T2152" i="3"/>
  <c r="V2152" i="3" s="1"/>
  <c r="AP2151" i="3"/>
  <c r="AD2151" i="3"/>
  <c r="AR2151" i="3" s="1"/>
  <c r="AB2151" i="3"/>
  <c r="W2151" i="3"/>
  <c r="T2151" i="3"/>
  <c r="V2151" i="3" s="1"/>
  <c r="AP2150" i="3"/>
  <c r="AD2150" i="3"/>
  <c r="AR2150" i="3" s="1"/>
  <c r="AB2150" i="3"/>
  <c r="W2150" i="3"/>
  <c r="T2150" i="3"/>
  <c r="V2150" i="3" s="1"/>
  <c r="AP2149" i="3"/>
  <c r="AD2149" i="3"/>
  <c r="AR2149" i="3" s="1"/>
  <c r="AB2149" i="3"/>
  <c r="W2149" i="3"/>
  <c r="T2149" i="3"/>
  <c r="V2149" i="3" s="1"/>
  <c r="AP2148" i="3"/>
  <c r="AD2148" i="3"/>
  <c r="AR2148" i="3" s="1"/>
  <c r="AB2148" i="3"/>
  <c r="W2148" i="3"/>
  <c r="T2148" i="3"/>
  <c r="V2148" i="3" s="1"/>
  <c r="AP2147" i="3"/>
  <c r="AD2147" i="3"/>
  <c r="AR2147" i="3" s="1"/>
  <c r="AB2147" i="3"/>
  <c r="W2147" i="3"/>
  <c r="T2147" i="3"/>
  <c r="V2147" i="3" s="1"/>
  <c r="AP2146" i="3"/>
  <c r="AD2146" i="3"/>
  <c r="AR2146" i="3" s="1"/>
  <c r="AB2146" i="3"/>
  <c r="W2146" i="3"/>
  <c r="T2146" i="3"/>
  <c r="V2146" i="3" s="1"/>
  <c r="AP2145" i="3"/>
  <c r="AD2145" i="3"/>
  <c r="AR2145" i="3" s="1"/>
  <c r="AB2145" i="3"/>
  <c r="W2145" i="3"/>
  <c r="T2145" i="3"/>
  <c r="V2145" i="3" s="1"/>
  <c r="AP2144" i="3"/>
  <c r="AD2144" i="3"/>
  <c r="AR2144" i="3" s="1"/>
  <c r="AB2144" i="3"/>
  <c r="W2144" i="3"/>
  <c r="T2144" i="3"/>
  <c r="V2144" i="3" s="1"/>
  <c r="AP2143" i="3"/>
  <c r="AD2143" i="3"/>
  <c r="AR2143" i="3" s="1"/>
  <c r="AB2143" i="3"/>
  <c r="W2143" i="3"/>
  <c r="T2143" i="3"/>
  <c r="V2143" i="3" s="1"/>
  <c r="AP2142" i="3"/>
  <c r="AD2142" i="3"/>
  <c r="AR2142" i="3" s="1"/>
  <c r="AB2142" i="3"/>
  <c r="W2142" i="3"/>
  <c r="T2142" i="3"/>
  <c r="V2142" i="3" s="1"/>
  <c r="AP2141" i="3"/>
  <c r="AD2141" i="3"/>
  <c r="AR2141" i="3" s="1"/>
  <c r="AB2141" i="3"/>
  <c r="W2141" i="3"/>
  <c r="T2141" i="3"/>
  <c r="V2141" i="3" s="1"/>
  <c r="AP2140" i="3"/>
  <c r="AD2140" i="3"/>
  <c r="AR2140" i="3" s="1"/>
  <c r="AB2140" i="3"/>
  <c r="W2140" i="3"/>
  <c r="T2140" i="3"/>
  <c r="V2140" i="3" s="1"/>
  <c r="AP2139" i="3"/>
  <c r="AD2139" i="3"/>
  <c r="AR2139" i="3" s="1"/>
  <c r="AB2139" i="3"/>
  <c r="W2139" i="3"/>
  <c r="T2139" i="3"/>
  <c r="V2139" i="3" s="1"/>
  <c r="AP2138" i="3"/>
  <c r="AD2138" i="3"/>
  <c r="AR2138" i="3" s="1"/>
  <c r="AB2138" i="3"/>
  <c r="W2138" i="3"/>
  <c r="T2138" i="3"/>
  <c r="V2138" i="3" s="1"/>
  <c r="AP2137" i="3"/>
  <c r="AD2137" i="3"/>
  <c r="AR2137" i="3" s="1"/>
  <c r="AB2137" i="3"/>
  <c r="W2137" i="3"/>
  <c r="T2137" i="3"/>
  <c r="V2137" i="3" s="1"/>
  <c r="AP2136" i="3"/>
  <c r="AD2136" i="3"/>
  <c r="AR2136" i="3" s="1"/>
  <c r="AB2136" i="3"/>
  <c r="W2136" i="3"/>
  <c r="T2136" i="3"/>
  <c r="V2136" i="3" s="1"/>
  <c r="AP2135" i="3"/>
  <c r="AD2135" i="3"/>
  <c r="AR2135" i="3" s="1"/>
  <c r="AB2135" i="3"/>
  <c r="W2135" i="3"/>
  <c r="T2135" i="3"/>
  <c r="V2135" i="3" s="1"/>
  <c r="AP2134" i="3"/>
  <c r="AD2134" i="3"/>
  <c r="AR2134" i="3" s="1"/>
  <c r="AB2134" i="3"/>
  <c r="W2134" i="3"/>
  <c r="T2134" i="3"/>
  <c r="V2134" i="3" s="1"/>
  <c r="AP2133" i="3"/>
  <c r="AD2133" i="3"/>
  <c r="AR2133" i="3" s="1"/>
  <c r="AB2133" i="3"/>
  <c r="W2133" i="3"/>
  <c r="T2133" i="3"/>
  <c r="V2133" i="3" s="1"/>
  <c r="AP2132" i="3"/>
  <c r="AD2132" i="3"/>
  <c r="AR2132" i="3" s="1"/>
  <c r="AB2132" i="3"/>
  <c r="W2132" i="3"/>
  <c r="T2132" i="3"/>
  <c r="V2132" i="3" s="1"/>
  <c r="AP2131" i="3"/>
  <c r="AD2131" i="3"/>
  <c r="AR2131" i="3" s="1"/>
  <c r="AB2131" i="3"/>
  <c r="W2131" i="3"/>
  <c r="T2131" i="3"/>
  <c r="V2131" i="3" s="1"/>
  <c r="AP2130" i="3"/>
  <c r="AD2130" i="3"/>
  <c r="AR2130" i="3" s="1"/>
  <c r="AB2130" i="3"/>
  <c r="W2130" i="3"/>
  <c r="T2130" i="3"/>
  <c r="V2130" i="3" s="1"/>
  <c r="AP2129" i="3"/>
  <c r="AD2129" i="3"/>
  <c r="AR2129" i="3" s="1"/>
  <c r="AB2129" i="3"/>
  <c r="W2129" i="3"/>
  <c r="T2129" i="3"/>
  <c r="V2129" i="3" s="1"/>
  <c r="AP2128" i="3"/>
  <c r="AD2128" i="3"/>
  <c r="AR2128" i="3" s="1"/>
  <c r="AB2128" i="3"/>
  <c r="W2128" i="3"/>
  <c r="T2128" i="3"/>
  <c r="V2128" i="3" s="1"/>
  <c r="AP2127" i="3"/>
  <c r="AD2127" i="3"/>
  <c r="AR2127" i="3" s="1"/>
  <c r="AB2127" i="3"/>
  <c r="W2127" i="3"/>
  <c r="T2127" i="3"/>
  <c r="V2127" i="3" s="1"/>
  <c r="AP2126" i="3"/>
  <c r="AD2126" i="3"/>
  <c r="AR2126" i="3" s="1"/>
  <c r="AB2126" i="3"/>
  <c r="W2126" i="3"/>
  <c r="T2126" i="3"/>
  <c r="V2126" i="3" s="1"/>
  <c r="AP2125" i="3"/>
  <c r="AD2125" i="3"/>
  <c r="AR2125" i="3" s="1"/>
  <c r="AB2125" i="3"/>
  <c r="W2125" i="3"/>
  <c r="T2125" i="3"/>
  <c r="V2125" i="3" s="1"/>
  <c r="AP2124" i="3"/>
  <c r="AD2124" i="3"/>
  <c r="AR2124" i="3" s="1"/>
  <c r="AB2124" i="3"/>
  <c r="W2124" i="3"/>
  <c r="T2124" i="3"/>
  <c r="V2124" i="3" s="1"/>
  <c r="AP2123" i="3"/>
  <c r="AD2123" i="3"/>
  <c r="AR2123" i="3" s="1"/>
  <c r="AB2123" i="3"/>
  <c r="W2123" i="3"/>
  <c r="T2123" i="3"/>
  <c r="V2123" i="3" s="1"/>
  <c r="AP2122" i="3"/>
  <c r="AD2122" i="3"/>
  <c r="AR2122" i="3" s="1"/>
  <c r="AB2122" i="3"/>
  <c r="W2122" i="3"/>
  <c r="T2122" i="3"/>
  <c r="V2122" i="3" s="1"/>
  <c r="AP2121" i="3"/>
  <c r="AD2121" i="3"/>
  <c r="AR2121" i="3" s="1"/>
  <c r="AB2121" i="3"/>
  <c r="W2121" i="3"/>
  <c r="T2121" i="3"/>
  <c r="V2121" i="3" s="1"/>
  <c r="AP2120" i="3"/>
  <c r="AD2120" i="3"/>
  <c r="AR2120" i="3" s="1"/>
  <c r="AB2120" i="3"/>
  <c r="W2120" i="3"/>
  <c r="T2120" i="3"/>
  <c r="V2120" i="3" s="1"/>
  <c r="AP2119" i="3"/>
  <c r="AD2119" i="3"/>
  <c r="AR2119" i="3" s="1"/>
  <c r="AB2119" i="3"/>
  <c r="W2119" i="3"/>
  <c r="T2119" i="3"/>
  <c r="V2119" i="3" s="1"/>
  <c r="AP2118" i="3"/>
  <c r="AD2118" i="3"/>
  <c r="AR2118" i="3" s="1"/>
  <c r="AB2118" i="3"/>
  <c r="W2118" i="3"/>
  <c r="T2118" i="3"/>
  <c r="V2118" i="3" s="1"/>
  <c r="AP2117" i="3"/>
  <c r="AD2117" i="3"/>
  <c r="AR2117" i="3" s="1"/>
  <c r="AB2117" i="3"/>
  <c r="W2117" i="3"/>
  <c r="T2117" i="3"/>
  <c r="V2117" i="3" s="1"/>
  <c r="AP2116" i="3"/>
  <c r="AD2116" i="3"/>
  <c r="AR2116" i="3" s="1"/>
  <c r="AB2116" i="3"/>
  <c r="W2116" i="3"/>
  <c r="T2116" i="3"/>
  <c r="V2116" i="3" s="1"/>
  <c r="AP2115" i="3"/>
  <c r="AD2115" i="3"/>
  <c r="AR2115" i="3" s="1"/>
  <c r="AB2115" i="3"/>
  <c r="W2115" i="3"/>
  <c r="T2115" i="3"/>
  <c r="V2115" i="3" s="1"/>
  <c r="AP2114" i="3"/>
  <c r="AD2114" i="3"/>
  <c r="AR2114" i="3" s="1"/>
  <c r="AB2114" i="3"/>
  <c r="W2114" i="3"/>
  <c r="T2114" i="3"/>
  <c r="V2114" i="3" s="1"/>
  <c r="AP2113" i="3"/>
  <c r="AD2113" i="3"/>
  <c r="AR2113" i="3" s="1"/>
  <c r="AB2113" i="3"/>
  <c r="W2113" i="3"/>
  <c r="T2113" i="3"/>
  <c r="V2113" i="3" s="1"/>
  <c r="AP2112" i="3"/>
  <c r="AD2112" i="3"/>
  <c r="AR2112" i="3" s="1"/>
  <c r="AB2112" i="3"/>
  <c r="W2112" i="3"/>
  <c r="T2112" i="3"/>
  <c r="V2112" i="3" s="1"/>
  <c r="AP2111" i="3"/>
  <c r="AD2111" i="3"/>
  <c r="AR2111" i="3" s="1"/>
  <c r="AB2111" i="3"/>
  <c r="W2111" i="3"/>
  <c r="T2111" i="3"/>
  <c r="V2111" i="3" s="1"/>
  <c r="AP2110" i="3"/>
  <c r="AD2110" i="3"/>
  <c r="AR2110" i="3" s="1"/>
  <c r="AB2110" i="3"/>
  <c r="W2110" i="3"/>
  <c r="T2110" i="3"/>
  <c r="V2110" i="3" s="1"/>
  <c r="AP2109" i="3"/>
  <c r="AD2109" i="3"/>
  <c r="AR2109" i="3" s="1"/>
  <c r="AB2109" i="3"/>
  <c r="W2109" i="3"/>
  <c r="T2109" i="3"/>
  <c r="V2109" i="3" s="1"/>
  <c r="AP2108" i="3"/>
  <c r="AD2108" i="3"/>
  <c r="AR2108" i="3" s="1"/>
  <c r="AB2108" i="3"/>
  <c r="W2108" i="3"/>
  <c r="T2108" i="3"/>
  <c r="V2108" i="3" s="1"/>
  <c r="AP2107" i="3"/>
  <c r="AD2107" i="3"/>
  <c r="AR2107" i="3" s="1"/>
  <c r="AB2107" i="3"/>
  <c r="W2107" i="3"/>
  <c r="T2107" i="3"/>
  <c r="V2107" i="3" s="1"/>
  <c r="AP2106" i="3"/>
  <c r="AD2106" i="3"/>
  <c r="AR2106" i="3" s="1"/>
  <c r="AB2106" i="3"/>
  <c r="W2106" i="3"/>
  <c r="T2106" i="3"/>
  <c r="V2106" i="3" s="1"/>
  <c r="AP2105" i="3"/>
  <c r="AD2105" i="3"/>
  <c r="AR2105" i="3" s="1"/>
  <c r="AB2105" i="3"/>
  <c r="W2105" i="3"/>
  <c r="T2105" i="3"/>
  <c r="V2105" i="3" s="1"/>
  <c r="AP2104" i="3"/>
  <c r="AD2104" i="3"/>
  <c r="AR2104" i="3" s="1"/>
  <c r="AB2104" i="3"/>
  <c r="W2104" i="3"/>
  <c r="T2104" i="3"/>
  <c r="V2104" i="3" s="1"/>
  <c r="AP2103" i="3"/>
  <c r="AD2103" i="3"/>
  <c r="AR2103" i="3" s="1"/>
  <c r="AB2103" i="3"/>
  <c r="W2103" i="3"/>
  <c r="T2103" i="3"/>
  <c r="V2103" i="3" s="1"/>
  <c r="AP2102" i="3"/>
  <c r="AD2102" i="3"/>
  <c r="AR2102" i="3" s="1"/>
  <c r="AB2102" i="3"/>
  <c r="W2102" i="3"/>
  <c r="T2102" i="3"/>
  <c r="V2102" i="3" s="1"/>
  <c r="AP2101" i="3"/>
  <c r="AD2101" i="3"/>
  <c r="AR2101" i="3" s="1"/>
  <c r="AB2101" i="3"/>
  <c r="W2101" i="3"/>
  <c r="T2101" i="3"/>
  <c r="V2101" i="3" s="1"/>
  <c r="AP2100" i="3"/>
  <c r="AD2100" i="3"/>
  <c r="AR2100" i="3" s="1"/>
  <c r="AB2100" i="3"/>
  <c r="W2100" i="3"/>
  <c r="T2100" i="3"/>
  <c r="V2100" i="3" s="1"/>
  <c r="AP2099" i="3"/>
  <c r="AD2099" i="3"/>
  <c r="AR2099" i="3" s="1"/>
  <c r="AB2099" i="3"/>
  <c r="W2099" i="3"/>
  <c r="T2099" i="3"/>
  <c r="V2099" i="3" s="1"/>
  <c r="AP2098" i="3"/>
  <c r="AD2098" i="3"/>
  <c r="AR2098" i="3" s="1"/>
  <c r="AB2098" i="3"/>
  <c r="W2098" i="3"/>
  <c r="T2098" i="3"/>
  <c r="V2098" i="3" s="1"/>
  <c r="AP2097" i="3"/>
  <c r="AD2097" i="3"/>
  <c r="AR2097" i="3" s="1"/>
  <c r="AB2097" i="3"/>
  <c r="W2097" i="3"/>
  <c r="T2097" i="3"/>
  <c r="V2097" i="3" s="1"/>
  <c r="AP2096" i="3"/>
  <c r="AD2096" i="3"/>
  <c r="AR2096" i="3" s="1"/>
  <c r="AB2096" i="3"/>
  <c r="W2096" i="3"/>
  <c r="T2096" i="3"/>
  <c r="V2096" i="3" s="1"/>
  <c r="AP2095" i="3"/>
  <c r="AD2095" i="3"/>
  <c r="AR2095" i="3" s="1"/>
  <c r="AB2095" i="3"/>
  <c r="W2095" i="3"/>
  <c r="T2095" i="3"/>
  <c r="V2095" i="3" s="1"/>
  <c r="AP2094" i="3"/>
  <c r="AD2094" i="3"/>
  <c r="AR2094" i="3" s="1"/>
  <c r="AB2094" i="3"/>
  <c r="W2094" i="3"/>
  <c r="T2094" i="3"/>
  <c r="V2094" i="3" s="1"/>
  <c r="AP2093" i="3"/>
  <c r="AD2093" i="3"/>
  <c r="AR2093" i="3" s="1"/>
  <c r="AB2093" i="3"/>
  <c r="W2093" i="3"/>
  <c r="T2093" i="3"/>
  <c r="V2093" i="3" s="1"/>
  <c r="AP2092" i="3"/>
  <c r="AD2092" i="3"/>
  <c r="AR2092" i="3" s="1"/>
  <c r="AB2092" i="3"/>
  <c r="W2092" i="3"/>
  <c r="T2092" i="3"/>
  <c r="V2092" i="3" s="1"/>
  <c r="AP2091" i="3"/>
  <c r="AD2091" i="3"/>
  <c r="AR2091" i="3" s="1"/>
  <c r="AB2091" i="3"/>
  <c r="W2091" i="3"/>
  <c r="T2091" i="3"/>
  <c r="V2091" i="3" s="1"/>
  <c r="AP2090" i="3"/>
  <c r="AD2090" i="3"/>
  <c r="AR2090" i="3" s="1"/>
  <c r="AB2090" i="3"/>
  <c r="W2090" i="3"/>
  <c r="T2090" i="3"/>
  <c r="V2090" i="3" s="1"/>
  <c r="AP2089" i="3"/>
  <c r="AD2089" i="3"/>
  <c r="AR2089" i="3" s="1"/>
  <c r="AB2089" i="3"/>
  <c r="W2089" i="3"/>
  <c r="T2089" i="3"/>
  <c r="V2089" i="3" s="1"/>
  <c r="AP2088" i="3"/>
  <c r="AD2088" i="3"/>
  <c r="AR2088" i="3" s="1"/>
  <c r="AB2088" i="3"/>
  <c r="W2088" i="3"/>
  <c r="T2088" i="3"/>
  <c r="V2088" i="3" s="1"/>
  <c r="AP2087" i="3"/>
  <c r="AD2087" i="3"/>
  <c r="AR2087" i="3" s="1"/>
  <c r="AB2087" i="3"/>
  <c r="W2087" i="3"/>
  <c r="T2087" i="3"/>
  <c r="V2087" i="3" s="1"/>
  <c r="AP2086" i="3"/>
  <c r="AD2086" i="3"/>
  <c r="AR2086" i="3" s="1"/>
  <c r="AB2086" i="3"/>
  <c r="W2086" i="3"/>
  <c r="T2086" i="3"/>
  <c r="V2086" i="3" s="1"/>
  <c r="AP2085" i="3"/>
  <c r="AD2085" i="3"/>
  <c r="AR2085" i="3" s="1"/>
  <c r="AB2085" i="3"/>
  <c r="W2085" i="3"/>
  <c r="T2085" i="3"/>
  <c r="V2085" i="3" s="1"/>
  <c r="AP2084" i="3"/>
  <c r="AD2084" i="3"/>
  <c r="AR2084" i="3" s="1"/>
  <c r="AB2084" i="3"/>
  <c r="W2084" i="3"/>
  <c r="T2084" i="3"/>
  <c r="V2084" i="3" s="1"/>
  <c r="AP2083" i="3"/>
  <c r="AD2083" i="3"/>
  <c r="AR2083" i="3" s="1"/>
  <c r="AB2083" i="3"/>
  <c r="W2083" i="3"/>
  <c r="T2083" i="3"/>
  <c r="V2083" i="3" s="1"/>
  <c r="AP2082" i="3"/>
  <c r="AD2082" i="3"/>
  <c r="AR2082" i="3" s="1"/>
  <c r="AB2082" i="3"/>
  <c r="W2082" i="3"/>
  <c r="T2082" i="3"/>
  <c r="V2082" i="3" s="1"/>
  <c r="AP2081" i="3"/>
  <c r="AD2081" i="3"/>
  <c r="AR2081" i="3" s="1"/>
  <c r="AB2081" i="3"/>
  <c r="W2081" i="3"/>
  <c r="T2081" i="3"/>
  <c r="V2081" i="3" s="1"/>
  <c r="AP2080" i="3"/>
  <c r="AD2080" i="3"/>
  <c r="AR2080" i="3" s="1"/>
  <c r="AB2080" i="3"/>
  <c r="W2080" i="3"/>
  <c r="T2080" i="3"/>
  <c r="V2080" i="3" s="1"/>
  <c r="AP2079" i="3"/>
  <c r="AD2079" i="3"/>
  <c r="AR2079" i="3" s="1"/>
  <c r="AB2079" i="3"/>
  <c r="W2079" i="3"/>
  <c r="T2079" i="3"/>
  <c r="V2079" i="3" s="1"/>
  <c r="AP2078" i="3"/>
  <c r="AD2078" i="3"/>
  <c r="AR2078" i="3" s="1"/>
  <c r="AB2078" i="3"/>
  <c r="W2078" i="3"/>
  <c r="T2078" i="3"/>
  <c r="V2078" i="3" s="1"/>
  <c r="AP2077" i="3"/>
  <c r="AD2077" i="3"/>
  <c r="AR2077" i="3" s="1"/>
  <c r="AB2077" i="3"/>
  <c r="W2077" i="3"/>
  <c r="T2077" i="3"/>
  <c r="V2077" i="3" s="1"/>
  <c r="AP2076" i="3"/>
  <c r="AD2076" i="3"/>
  <c r="AR2076" i="3" s="1"/>
  <c r="AB2076" i="3"/>
  <c r="W2076" i="3"/>
  <c r="T2076" i="3"/>
  <c r="V2076" i="3" s="1"/>
  <c r="AP2075" i="3"/>
  <c r="AD2075" i="3"/>
  <c r="AR2075" i="3" s="1"/>
  <c r="AB2075" i="3"/>
  <c r="W2075" i="3"/>
  <c r="T2075" i="3"/>
  <c r="V2075" i="3" s="1"/>
  <c r="AP2074" i="3"/>
  <c r="AD2074" i="3"/>
  <c r="AR2074" i="3" s="1"/>
  <c r="AB2074" i="3"/>
  <c r="W2074" i="3"/>
  <c r="T2074" i="3"/>
  <c r="V2074" i="3" s="1"/>
  <c r="AP2073" i="3"/>
  <c r="AD2073" i="3"/>
  <c r="AR2073" i="3" s="1"/>
  <c r="AB2073" i="3"/>
  <c r="W2073" i="3"/>
  <c r="T2073" i="3"/>
  <c r="V2073" i="3" s="1"/>
  <c r="AP2072" i="3"/>
  <c r="AD2072" i="3"/>
  <c r="AR2072" i="3" s="1"/>
  <c r="AB2072" i="3"/>
  <c r="W2072" i="3"/>
  <c r="T2072" i="3"/>
  <c r="V2072" i="3" s="1"/>
  <c r="AP2071" i="3"/>
  <c r="AD2071" i="3"/>
  <c r="AR2071" i="3" s="1"/>
  <c r="AB2071" i="3"/>
  <c r="W2071" i="3"/>
  <c r="T2071" i="3"/>
  <c r="V2071" i="3" s="1"/>
  <c r="AP2070" i="3"/>
  <c r="AD2070" i="3"/>
  <c r="AR2070" i="3" s="1"/>
  <c r="AB2070" i="3"/>
  <c r="W2070" i="3"/>
  <c r="T2070" i="3"/>
  <c r="V2070" i="3" s="1"/>
  <c r="AP2069" i="3"/>
  <c r="AD2069" i="3"/>
  <c r="AR2069" i="3" s="1"/>
  <c r="AB2069" i="3"/>
  <c r="W2069" i="3"/>
  <c r="T2069" i="3"/>
  <c r="V2069" i="3" s="1"/>
  <c r="AP2068" i="3"/>
  <c r="AD2068" i="3"/>
  <c r="AR2068" i="3" s="1"/>
  <c r="AB2068" i="3"/>
  <c r="W2068" i="3"/>
  <c r="T2068" i="3"/>
  <c r="V2068" i="3" s="1"/>
  <c r="AP2067" i="3"/>
  <c r="AD2067" i="3"/>
  <c r="AR2067" i="3" s="1"/>
  <c r="AB2067" i="3"/>
  <c r="W2067" i="3"/>
  <c r="T2067" i="3"/>
  <c r="V2067" i="3" s="1"/>
  <c r="AP2066" i="3"/>
  <c r="AD2066" i="3"/>
  <c r="AR2066" i="3" s="1"/>
  <c r="AB2066" i="3"/>
  <c r="W2066" i="3"/>
  <c r="T2066" i="3"/>
  <c r="V2066" i="3" s="1"/>
  <c r="AP2065" i="3"/>
  <c r="AD2065" i="3"/>
  <c r="AR2065" i="3" s="1"/>
  <c r="AB2065" i="3"/>
  <c r="W2065" i="3"/>
  <c r="T2065" i="3"/>
  <c r="V2065" i="3" s="1"/>
  <c r="AP2064" i="3"/>
  <c r="AD2064" i="3"/>
  <c r="AR2064" i="3" s="1"/>
  <c r="AB2064" i="3"/>
  <c r="W2064" i="3"/>
  <c r="T2064" i="3"/>
  <c r="V2064" i="3" s="1"/>
  <c r="AP2063" i="3"/>
  <c r="AD2063" i="3"/>
  <c r="AR2063" i="3" s="1"/>
  <c r="AB2063" i="3"/>
  <c r="W2063" i="3"/>
  <c r="T2063" i="3"/>
  <c r="V2063" i="3" s="1"/>
  <c r="AP2062" i="3"/>
  <c r="AD2062" i="3"/>
  <c r="AR2062" i="3" s="1"/>
  <c r="AB2062" i="3"/>
  <c r="W2062" i="3"/>
  <c r="T2062" i="3"/>
  <c r="V2062" i="3" s="1"/>
  <c r="AP2061" i="3"/>
  <c r="AD2061" i="3"/>
  <c r="AR2061" i="3" s="1"/>
  <c r="AB2061" i="3"/>
  <c r="W2061" i="3"/>
  <c r="T2061" i="3"/>
  <c r="V2061" i="3" s="1"/>
  <c r="AP2060" i="3"/>
  <c r="AD2060" i="3"/>
  <c r="AR2060" i="3" s="1"/>
  <c r="AB2060" i="3"/>
  <c r="W2060" i="3"/>
  <c r="T2060" i="3"/>
  <c r="V2060" i="3" s="1"/>
  <c r="AP2059" i="3"/>
  <c r="AD2059" i="3"/>
  <c r="AR2059" i="3" s="1"/>
  <c r="AB2059" i="3"/>
  <c r="W2059" i="3"/>
  <c r="T2059" i="3"/>
  <c r="V2059" i="3" s="1"/>
  <c r="AP2058" i="3"/>
  <c r="AD2058" i="3"/>
  <c r="AR2058" i="3" s="1"/>
  <c r="AB2058" i="3"/>
  <c r="W2058" i="3"/>
  <c r="T2058" i="3"/>
  <c r="V2058" i="3" s="1"/>
  <c r="AP2057" i="3"/>
  <c r="AD2057" i="3"/>
  <c r="AR2057" i="3" s="1"/>
  <c r="AB2057" i="3"/>
  <c r="W2057" i="3"/>
  <c r="T2057" i="3"/>
  <c r="V2057" i="3" s="1"/>
  <c r="AP2056" i="3"/>
  <c r="AD2056" i="3"/>
  <c r="AR2056" i="3" s="1"/>
  <c r="AB2056" i="3"/>
  <c r="W2056" i="3"/>
  <c r="T2056" i="3"/>
  <c r="V2056" i="3" s="1"/>
  <c r="AP2055" i="3"/>
  <c r="AD2055" i="3"/>
  <c r="AR2055" i="3" s="1"/>
  <c r="AB2055" i="3"/>
  <c r="W2055" i="3"/>
  <c r="T2055" i="3"/>
  <c r="V2055" i="3" s="1"/>
  <c r="AP2054" i="3"/>
  <c r="AD2054" i="3"/>
  <c r="AR2054" i="3" s="1"/>
  <c r="AB2054" i="3"/>
  <c r="W2054" i="3"/>
  <c r="T2054" i="3"/>
  <c r="V2054" i="3" s="1"/>
  <c r="AP2053" i="3"/>
  <c r="AD2053" i="3"/>
  <c r="AR2053" i="3" s="1"/>
  <c r="AB2053" i="3"/>
  <c r="W2053" i="3"/>
  <c r="T2053" i="3"/>
  <c r="V2053" i="3" s="1"/>
  <c r="AP2052" i="3"/>
  <c r="AD2052" i="3"/>
  <c r="AR2052" i="3" s="1"/>
  <c r="AB2052" i="3"/>
  <c r="W2052" i="3"/>
  <c r="T2052" i="3"/>
  <c r="V2052" i="3" s="1"/>
  <c r="AP2051" i="3"/>
  <c r="AD2051" i="3"/>
  <c r="AR2051" i="3" s="1"/>
  <c r="AB2051" i="3"/>
  <c r="W2051" i="3"/>
  <c r="T2051" i="3"/>
  <c r="V2051" i="3" s="1"/>
  <c r="AP2050" i="3"/>
  <c r="AD2050" i="3"/>
  <c r="AR2050" i="3" s="1"/>
  <c r="AB2050" i="3"/>
  <c r="W2050" i="3"/>
  <c r="T2050" i="3"/>
  <c r="V2050" i="3" s="1"/>
  <c r="AP2049" i="3"/>
  <c r="AD2049" i="3"/>
  <c r="AR2049" i="3" s="1"/>
  <c r="AB2049" i="3"/>
  <c r="W2049" i="3"/>
  <c r="T2049" i="3"/>
  <c r="V2049" i="3" s="1"/>
  <c r="AP2048" i="3"/>
  <c r="AD2048" i="3"/>
  <c r="AR2048" i="3" s="1"/>
  <c r="AB2048" i="3"/>
  <c r="W2048" i="3"/>
  <c r="T2048" i="3"/>
  <c r="V2048" i="3" s="1"/>
  <c r="AP2047" i="3"/>
  <c r="AD2047" i="3"/>
  <c r="AR2047" i="3" s="1"/>
  <c r="AB2047" i="3"/>
  <c r="W2047" i="3"/>
  <c r="T2047" i="3"/>
  <c r="V2047" i="3" s="1"/>
  <c r="AP2046" i="3"/>
  <c r="AD2046" i="3"/>
  <c r="AR2046" i="3" s="1"/>
  <c r="AB2046" i="3"/>
  <c r="W2046" i="3"/>
  <c r="T2046" i="3"/>
  <c r="V2046" i="3" s="1"/>
  <c r="AP2045" i="3"/>
  <c r="AD2045" i="3"/>
  <c r="AR2045" i="3" s="1"/>
  <c r="AB2045" i="3"/>
  <c r="W2045" i="3"/>
  <c r="T2045" i="3"/>
  <c r="V2045" i="3" s="1"/>
  <c r="AP2044" i="3"/>
  <c r="AD2044" i="3"/>
  <c r="AR2044" i="3" s="1"/>
  <c r="AB2044" i="3"/>
  <c r="W2044" i="3"/>
  <c r="T2044" i="3"/>
  <c r="V2044" i="3" s="1"/>
  <c r="AP2043" i="3"/>
  <c r="AD2043" i="3"/>
  <c r="AR2043" i="3" s="1"/>
  <c r="AB2043" i="3"/>
  <c r="W2043" i="3"/>
  <c r="T2043" i="3"/>
  <c r="V2043" i="3" s="1"/>
  <c r="AP2042" i="3"/>
  <c r="AD2042" i="3"/>
  <c r="AR2042" i="3" s="1"/>
  <c r="AB2042" i="3"/>
  <c r="W2042" i="3"/>
  <c r="T2042" i="3"/>
  <c r="V2042" i="3" s="1"/>
  <c r="AP2041" i="3"/>
  <c r="AD2041" i="3"/>
  <c r="AR2041" i="3" s="1"/>
  <c r="AB2041" i="3"/>
  <c r="W2041" i="3"/>
  <c r="T2041" i="3"/>
  <c r="V2041" i="3" s="1"/>
  <c r="AP2040" i="3"/>
  <c r="AD2040" i="3"/>
  <c r="AR2040" i="3" s="1"/>
  <c r="AB2040" i="3"/>
  <c r="W2040" i="3"/>
  <c r="T2040" i="3"/>
  <c r="V2040" i="3" s="1"/>
  <c r="AP2039" i="3"/>
  <c r="AD2039" i="3"/>
  <c r="AR2039" i="3" s="1"/>
  <c r="AB2039" i="3"/>
  <c r="W2039" i="3"/>
  <c r="T2039" i="3"/>
  <c r="V2039" i="3" s="1"/>
  <c r="AP2038" i="3"/>
  <c r="AD2038" i="3"/>
  <c r="AR2038" i="3" s="1"/>
  <c r="AB2038" i="3"/>
  <c r="W2038" i="3"/>
  <c r="T2038" i="3"/>
  <c r="V2038" i="3" s="1"/>
  <c r="AP2037" i="3"/>
  <c r="AD2037" i="3"/>
  <c r="AR2037" i="3" s="1"/>
  <c r="AB2037" i="3"/>
  <c r="W2037" i="3"/>
  <c r="T2037" i="3"/>
  <c r="V2037" i="3" s="1"/>
  <c r="AP2036" i="3"/>
  <c r="AD2036" i="3"/>
  <c r="AR2036" i="3" s="1"/>
  <c r="AB2036" i="3"/>
  <c r="W2036" i="3"/>
  <c r="T2036" i="3"/>
  <c r="V2036" i="3" s="1"/>
  <c r="AP2035" i="3"/>
  <c r="AD2035" i="3"/>
  <c r="AR2035" i="3" s="1"/>
  <c r="AB2035" i="3"/>
  <c r="W2035" i="3"/>
  <c r="T2035" i="3"/>
  <c r="V2035" i="3" s="1"/>
  <c r="AP2034" i="3"/>
  <c r="AD2034" i="3"/>
  <c r="AR2034" i="3" s="1"/>
  <c r="AB2034" i="3"/>
  <c r="W2034" i="3"/>
  <c r="T2034" i="3"/>
  <c r="V2034" i="3" s="1"/>
  <c r="AP2033" i="3"/>
  <c r="AD2033" i="3"/>
  <c r="AR2033" i="3" s="1"/>
  <c r="AB2033" i="3"/>
  <c r="W2033" i="3"/>
  <c r="T2033" i="3"/>
  <c r="V2033" i="3" s="1"/>
  <c r="AP2032" i="3"/>
  <c r="AD2032" i="3"/>
  <c r="AR2032" i="3" s="1"/>
  <c r="AB2032" i="3"/>
  <c r="W2032" i="3"/>
  <c r="T2032" i="3"/>
  <c r="V2032" i="3" s="1"/>
  <c r="AP2031" i="3"/>
  <c r="AD2031" i="3"/>
  <c r="AR2031" i="3" s="1"/>
  <c r="AB2031" i="3"/>
  <c r="W2031" i="3"/>
  <c r="T2031" i="3"/>
  <c r="V2031" i="3" s="1"/>
  <c r="AP2030" i="3"/>
  <c r="AD2030" i="3"/>
  <c r="AR2030" i="3" s="1"/>
  <c r="AB2030" i="3"/>
  <c r="W2030" i="3"/>
  <c r="T2030" i="3"/>
  <c r="V2030" i="3" s="1"/>
  <c r="AP2029" i="3"/>
  <c r="AD2029" i="3"/>
  <c r="AR2029" i="3" s="1"/>
  <c r="AB2029" i="3"/>
  <c r="W2029" i="3"/>
  <c r="T2029" i="3"/>
  <c r="V2029" i="3" s="1"/>
  <c r="AP2028" i="3"/>
  <c r="AD2028" i="3"/>
  <c r="AR2028" i="3" s="1"/>
  <c r="AB2028" i="3"/>
  <c r="W2028" i="3"/>
  <c r="T2028" i="3"/>
  <c r="V2028" i="3" s="1"/>
  <c r="AP2027" i="3"/>
  <c r="AD2027" i="3"/>
  <c r="AR2027" i="3" s="1"/>
  <c r="AB2027" i="3"/>
  <c r="W2027" i="3"/>
  <c r="T2027" i="3"/>
  <c r="V2027" i="3" s="1"/>
  <c r="AP2026" i="3"/>
  <c r="AD2026" i="3"/>
  <c r="AR2026" i="3" s="1"/>
  <c r="AB2026" i="3"/>
  <c r="W2026" i="3"/>
  <c r="T2026" i="3"/>
  <c r="V2026" i="3" s="1"/>
  <c r="AP2025" i="3"/>
  <c r="AD2025" i="3"/>
  <c r="AR2025" i="3" s="1"/>
  <c r="AB2025" i="3"/>
  <c r="W2025" i="3"/>
  <c r="T2025" i="3"/>
  <c r="V2025" i="3" s="1"/>
  <c r="AP2024" i="3"/>
  <c r="AD2024" i="3"/>
  <c r="AR2024" i="3" s="1"/>
  <c r="AB2024" i="3"/>
  <c r="W2024" i="3"/>
  <c r="T2024" i="3"/>
  <c r="V2024" i="3" s="1"/>
  <c r="AP2023" i="3"/>
  <c r="AD2023" i="3"/>
  <c r="AR2023" i="3" s="1"/>
  <c r="AB2023" i="3"/>
  <c r="W2023" i="3"/>
  <c r="T2023" i="3"/>
  <c r="V2023" i="3" s="1"/>
  <c r="AP2022" i="3"/>
  <c r="AD2022" i="3"/>
  <c r="AR2022" i="3" s="1"/>
  <c r="AB2022" i="3"/>
  <c r="W2022" i="3"/>
  <c r="T2022" i="3"/>
  <c r="V2022" i="3" s="1"/>
  <c r="AP2021" i="3"/>
  <c r="AD2021" i="3"/>
  <c r="AR2021" i="3" s="1"/>
  <c r="AB2021" i="3"/>
  <c r="W2021" i="3"/>
  <c r="T2021" i="3"/>
  <c r="V2021" i="3" s="1"/>
  <c r="AP2020" i="3"/>
  <c r="AD2020" i="3"/>
  <c r="AR2020" i="3" s="1"/>
  <c r="AB2020" i="3"/>
  <c r="W2020" i="3"/>
  <c r="T2020" i="3"/>
  <c r="V2020" i="3" s="1"/>
  <c r="AP2019" i="3"/>
  <c r="AD2019" i="3"/>
  <c r="AR2019" i="3" s="1"/>
  <c r="AB2019" i="3"/>
  <c r="W2019" i="3"/>
  <c r="T2019" i="3"/>
  <c r="V2019" i="3" s="1"/>
  <c r="AP2018" i="3"/>
  <c r="AD2018" i="3"/>
  <c r="AR2018" i="3" s="1"/>
  <c r="AB2018" i="3"/>
  <c r="W2018" i="3"/>
  <c r="T2018" i="3"/>
  <c r="V2018" i="3" s="1"/>
  <c r="AP2017" i="3"/>
  <c r="AD2017" i="3"/>
  <c r="AR2017" i="3" s="1"/>
  <c r="AB2017" i="3"/>
  <c r="W2017" i="3"/>
  <c r="T2017" i="3"/>
  <c r="V2017" i="3" s="1"/>
  <c r="AP2016" i="3"/>
  <c r="AD2016" i="3"/>
  <c r="AR2016" i="3" s="1"/>
  <c r="AB2016" i="3"/>
  <c r="W2016" i="3"/>
  <c r="T2016" i="3"/>
  <c r="V2016" i="3" s="1"/>
  <c r="AP2015" i="3"/>
  <c r="AD2015" i="3"/>
  <c r="AR2015" i="3" s="1"/>
  <c r="AB2015" i="3"/>
  <c r="W2015" i="3"/>
  <c r="T2015" i="3"/>
  <c r="V2015" i="3" s="1"/>
  <c r="AP2014" i="3"/>
  <c r="AD2014" i="3"/>
  <c r="AR2014" i="3" s="1"/>
  <c r="AB2014" i="3"/>
  <c r="W2014" i="3"/>
  <c r="T2014" i="3"/>
  <c r="V2014" i="3" s="1"/>
  <c r="AP2013" i="3"/>
  <c r="AD2013" i="3"/>
  <c r="AR2013" i="3" s="1"/>
  <c r="AB2013" i="3"/>
  <c r="W2013" i="3"/>
  <c r="T2013" i="3"/>
  <c r="V2013" i="3" s="1"/>
  <c r="AP2012" i="3"/>
  <c r="AD2012" i="3"/>
  <c r="AR2012" i="3" s="1"/>
  <c r="AB2012" i="3"/>
  <c r="W2012" i="3"/>
  <c r="T2012" i="3"/>
  <c r="V2012" i="3" s="1"/>
  <c r="AP2011" i="3"/>
  <c r="AD2011" i="3"/>
  <c r="AR2011" i="3" s="1"/>
  <c r="AB2011" i="3"/>
  <c r="W2011" i="3"/>
  <c r="T2011" i="3"/>
  <c r="V2011" i="3" s="1"/>
  <c r="AP2010" i="3"/>
  <c r="AD2010" i="3"/>
  <c r="AR2010" i="3" s="1"/>
  <c r="AB2010" i="3"/>
  <c r="W2010" i="3"/>
  <c r="T2010" i="3"/>
  <c r="V2010" i="3" s="1"/>
  <c r="AP2009" i="3"/>
  <c r="AD2009" i="3"/>
  <c r="AR2009" i="3" s="1"/>
  <c r="AB2009" i="3"/>
  <c r="W2009" i="3"/>
  <c r="T2009" i="3"/>
  <c r="V2009" i="3" s="1"/>
  <c r="AP2008" i="3"/>
  <c r="AD2008" i="3"/>
  <c r="AR2008" i="3" s="1"/>
  <c r="AB2008" i="3"/>
  <c r="W2008" i="3"/>
  <c r="T2008" i="3"/>
  <c r="V2008" i="3" s="1"/>
  <c r="AP2007" i="3"/>
  <c r="AD2007" i="3"/>
  <c r="AR2007" i="3" s="1"/>
  <c r="AB2007" i="3"/>
  <c r="W2007" i="3"/>
  <c r="T2007" i="3"/>
  <c r="V2007" i="3" s="1"/>
  <c r="AP2006" i="3"/>
  <c r="AD2006" i="3"/>
  <c r="AR2006" i="3" s="1"/>
  <c r="AB2006" i="3"/>
  <c r="W2006" i="3"/>
  <c r="T2006" i="3"/>
  <c r="V2006" i="3" s="1"/>
  <c r="AP2005" i="3"/>
  <c r="AD2005" i="3"/>
  <c r="AR2005" i="3" s="1"/>
  <c r="AB2005" i="3"/>
  <c r="W2005" i="3"/>
  <c r="T2005" i="3"/>
  <c r="V2005" i="3" s="1"/>
  <c r="AP2004" i="3"/>
  <c r="AD2004" i="3"/>
  <c r="AR2004" i="3" s="1"/>
  <c r="AB2004" i="3"/>
  <c r="W2004" i="3"/>
  <c r="T2004" i="3"/>
  <c r="V2004" i="3" s="1"/>
  <c r="AP2003" i="3"/>
  <c r="AD2003" i="3"/>
  <c r="AR2003" i="3" s="1"/>
  <c r="AB2003" i="3"/>
  <c r="W2003" i="3"/>
  <c r="T2003" i="3"/>
  <c r="V2003" i="3" s="1"/>
  <c r="AP2002" i="3"/>
  <c r="AD2002" i="3"/>
  <c r="AR2002" i="3" s="1"/>
  <c r="AB2002" i="3"/>
  <c r="W2002" i="3"/>
  <c r="T2002" i="3"/>
  <c r="V2002" i="3" s="1"/>
  <c r="AP2001" i="3"/>
  <c r="AD2001" i="3"/>
  <c r="AR2001" i="3" s="1"/>
  <c r="AB2001" i="3"/>
  <c r="W2001" i="3"/>
  <c r="T2001" i="3"/>
  <c r="V2001" i="3" s="1"/>
  <c r="AP2000" i="3"/>
  <c r="AD2000" i="3"/>
  <c r="AR2000" i="3" s="1"/>
  <c r="AB2000" i="3"/>
  <c r="W2000" i="3"/>
  <c r="T2000" i="3"/>
  <c r="V2000" i="3" s="1"/>
  <c r="AP1999" i="3"/>
  <c r="AD1999" i="3"/>
  <c r="AR1999" i="3" s="1"/>
  <c r="AB1999" i="3"/>
  <c r="W1999" i="3"/>
  <c r="T1999" i="3"/>
  <c r="V1999" i="3" s="1"/>
  <c r="AP1998" i="3"/>
  <c r="AD1998" i="3"/>
  <c r="AR1998" i="3" s="1"/>
  <c r="AB1998" i="3"/>
  <c r="W1998" i="3"/>
  <c r="T1998" i="3"/>
  <c r="V1998" i="3" s="1"/>
  <c r="AP1997" i="3"/>
  <c r="AD1997" i="3"/>
  <c r="AR1997" i="3" s="1"/>
  <c r="AB1997" i="3"/>
  <c r="W1997" i="3"/>
  <c r="T1997" i="3"/>
  <c r="V1997" i="3" s="1"/>
  <c r="AP1996" i="3"/>
  <c r="AD1996" i="3"/>
  <c r="AR1996" i="3" s="1"/>
  <c r="AB1996" i="3"/>
  <c r="W1996" i="3"/>
  <c r="T1996" i="3"/>
  <c r="V1996" i="3" s="1"/>
  <c r="AP1995" i="3"/>
  <c r="AD1995" i="3"/>
  <c r="AR1995" i="3" s="1"/>
  <c r="AB1995" i="3"/>
  <c r="W1995" i="3"/>
  <c r="T1995" i="3"/>
  <c r="V1995" i="3" s="1"/>
  <c r="AP1994" i="3"/>
  <c r="AD1994" i="3"/>
  <c r="AR1994" i="3" s="1"/>
  <c r="AB1994" i="3"/>
  <c r="W1994" i="3"/>
  <c r="T1994" i="3"/>
  <c r="V1994" i="3" s="1"/>
  <c r="AP1993" i="3"/>
  <c r="AD1993" i="3"/>
  <c r="AR1993" i="3" s="1"/>
  <c r="AB1993" i="3"/>
  <c r="W1993" i="3"/>
  <c r="T1993" i="3"/>
  <c r="V1993" i="3" s="1"/>
  <c r="AP1992" i="3"/>
  <c r="AD1992" i="3"/>
  <c r="AR1992" i="3" s="1"/>
  <c r="AB1992" i="3"/>
  <c r="W1992" i="3"/>
  <c r="T1992" i="3"/>
  <c r="V1992" i="3" s="1"/>
  <c r="AP1991" i="3"/>
  <c r="AD1991" i="3"/>
  <c r="AR1991" i="3" s="1"/>
  <c r="AB1991" i="3"/>
  <c r="W1991" i="3"/>
  <c r="T1991" i="3"/>
  <c r="V1991" i="3" s="1"/>
  <c r="AP1990" i="3"/>
  <c r="AD1990" i="3"/>
  <c r="AR1990" i="3" s="1"/>
  <c r="AB1990" i="3"/>
  <c r="W1990" i="3"/>
  <c r="T1990" i="3"/>
  <c r="V1990" i="3" s="1"/>
  <c r="AP1989" i="3"/>
  <c r="AD1989" i="3"/>
  <c r="AR1989" i="3" s="1"/>
  <c r="AB1989" i="3"/>
  <c r="W1989" i="3"/>
  <c r="T1989" i="3"/>
  <c r="V1989" i="3" s="1"/>
  <c r="AP1988" i="3"/>
  <c r="AD1988" i="3"/>
  <c r="AR1988" i="3" s="1"/>
  <c r="AB1988" i="3"/>
  <c r="W1988" i="3"/>
  <c r="T1988" i="3"/>
  <c r="V1988" i="3" s="1"/>
  <c r="AP1987" i="3"/>
  <c r="AD1987" i="3"/>
  <c r="AR1987" i="3" s="1"/>
  <c r="AB1987" i="3"/>
  <c r="W1987" i="3"/>
  <c r="T1987" i="3"/>
  <c r="V1987" i="3" s="1"/>
  <c r="AP1986" i="3"/>
  <c r="AD1986" i="3"/>
  <c r="AR1986" i="3" s="1"/>
  <c r="AB1986" i="3"/>
  <c r="W1986" i="3"/>
  <c r="T1986" i="3"/>
  <c r="V1986" i="3" s="1"/>
  <c r="AP1985" i="3"/>
  <c r="AD1985" i="3"/>
  <c r="AR1985" i="3" s="1"/>
  <c r="AB1985" i="3"/>
  <c r="W1985" i="3"/>
  <c r="T1985" i="3"/>
  <c r="V1985" i="3" s="1"/>
  <c r="AP1984" i="3"/>
  <c r="AD1984" i="3"/>
  <c r="AR1984" i="3" s="1"/>
  <c r="AB1984" i="3"/>
  <c r="W1984" i="3"/>
  <c r="T1984" i="3"/>
  <c r="V1984" i="3" s="1"/>
  <c r="AP1983" i="3"/>
  <c r="AD1983" i="3"/>
  <c r="AR1983" i="3" s="1"/>
  <c r="AB1983" i="3"/>
  <c r="W1983" i="3"/>
  <c r="T1983" i="3"/>
  <c r="V1983" i="3" s="1"/>
  <c r="AP1982" i="3"/>
  <c r="AD1982" i="3"/>
  <c r="AR1982" i="3" s="1"/>
  <c r="AB1982" i="3"/>
  <c r="W1982" i="3"/>
  <c r="T1982" i="3"/>
  <c r="V1982" i="3" s="1"/>
  <c r="AP1981" i="3"/>
  <c r="AD1981" i="3"/>
  <c r="AR1981" i="3" s="1"/>
  <c r="AB1981" i="3"/>
  <c r="W1981" i="3"/>
  <c r="T1981" i="3"/>
  <c r="V1981" i="3" s="1"/>
  <c r="AP1980" i="3"/>
  <c r="AD1980" i="3"/>
  <c r="AR1980" i="3" s="1"/>
  <c r="AB1980" i="3"/>
  <c r="W1980" i="3"/>
  <c r="T1980" i="3"/>
  <c r="V1980" i="3" s="1"/>
  <c r="AP1979" i="3"/>
  <c r="AD1979" i="3"/>
  <c r="AR1979" i="3" s="1"/>
  <c r="AB1979" i="3"/>
  <c r="W1979" i="3"/>
  <c r="T1979" i="3"/>
  <c r="V1979" i="3" s="1"/>
  <c r="AP1978" i="3"/>
  <c r="AD1978" i="3"/>
  <c r="AR1978" i="3" s="1"/>
  <c r="AB1978" i="3"/>
  <c r="W1978" i="3"/>
  <c r="T1978" i="3"/>
  <c r="V1978" i="3" s="1"/>
  <c r="AP1977" i="3"/>
  <c r="AD1977" i="3"/>
  <c r="AR1977" i="3" s="1"/>
  <c r="AB1977" i="3"/>
  <c r="W1977" i="3"/>
  <c r="T1977" i="3"/>
  <c r="V1977" i="3" s="1"/>
  <c r="AP1976" i="3"/>
  <c r="AD1976" i="3"/>
  <c r="AR1976" i="3" s="1"/>
  <c r="AB1976" i="3"/>
  <c r="W1976" i="3"/>
  <c r="T1976" i="3"/>
  <c r="V1976" i="3" s="1"/>
  <c r="AP1975" i="3"/>
  <c r="AD1975" i="3"/>
  <c r="AR1975" i="3" s="1"/>
  <c r="AB1975" i="3"/>
  <c r="W1975" i="3"/>
  <c r="T1975" i="3"/>
  <c r="V1975" i="3" s="1"/>
  <c r="AP1974" i="3"/>
  <c r="AD1974" i="3"/>
  <c r="AR1974" i="3" s="1"/>
  <c r="AB1974" i="3"/>
  <c r="W1974" i="3"/>
  <c r="T1974" i="3"/>
  <c r="V1974" i="3" s="1"/>
  <c r="AP1973" i="3"/>
  <c r="AD1973" i="3"/>
  <c r="AR1973" i="3" s="1"/>
  <c r="AB1973" i="3"/>
  <c r="W1973" i="3"/>
  <c r="T1973" i="3"/>
  <c r="V1973" i="3" s="1"/>
  <c r="AP1972" i="3"/>
  <c r="AD1972" i="3"/>
  <c r="AR1972" i="3" s="1"/>
  <c r="AB1972" i="3"/>
  <c r="W1972" i="3"/>
  <c r="T1972" i="3"/>
  <c r="V1972" i="3" s="1"/>
  <c r="AP1971" i="3"/>
  <c r="AD1971" i="3"/>
  <c r="AR1971" i="3" s="1"/>
  <c r="AB1971" i="3"/>
  <c r="W1971" i="3"/>
  <c r="T1971" i="3"/>
  <c r="V1971" i="3" s="1"/>
  <c r="AP1970" i="3"/>
  <c r="AD1970" i="3"/>
  <c r="AR1970" i="3" s="1"/>
  <c r="AB1970" i="3"/>
  <c r="W1970" i="3"/>
  <c r="T1970" i="3"/>
  <c r="V1970" i="3" s="1"/>
  <c r="AP1969" i="3"/>
  <c r="AD1969" i="3"/>
  <c r="AR1969" i="3" s="1"/>
  <c r="AB1969" i="3"/>
  <c r="W1969" i="3"/>
  <c r="T1969" i="3"/>
  <c r="V1969" i="3" s="1"/>
  <c r="AP1968" i="3"/>
  <c r="AD1968" i="3"/>
  <c r="AR1968" i="3" s="1"/>
  <c r="AB1968" i="3"/>
  <c r="W1968" i="3"/>
  <c r="T1968" i="3"/>
  <c r="V1968" i="3" s="1"/>
  <c r="AP1967" i="3"/>
  <c r="AD1967" i="3"/>
  <c r="AR1967" i="3" s="1"/>
  <c r="AB1967" i="3"/>
  <c r="W1967" i="3"/>
  <c r="T1967" i="3"/>
  <c r="V1967" i="3" s="1"/>
  <c r="AP1966" i="3"/>
  <c r="AD1966" i="3"/>
  <c r="AR1966" i="3" s="1"/>
  <c r="AB1966" i="3"/>
  <c r="W1966" i="3"/>
  <c r="T1966" i="3"/>
  <c r="V1966" i="3" s="1"/>
  <c r="AP1965" i="3"/>
  <c r="AD1965" i="3"/>
  <c r="AR1965" i="3" s="1"/>
  <c r="AB1965" i="3"/>
  <c r="W1965" i="3"/>
  <c r="T1965" i="3"/>
  <c r="V1965" i="3" s="1"/>
  <c r="AP1964" i="3"/>
  <c r="AD1964" i="3"/>
  <c r="AR1964" i="3" s="1"/>
  <c r="AB1964" i="3"/>
  <c r="W1964" i="3"/>
  <c r="T1964" i="3"/>
  <c r="V1964" i="3" s="1"/>
  <c r="AP1963" i="3"/>
  <c r="AD1963" i="3"/>
  <c r="AR1963" i="3" s="1"/>
  <c r="AB1963" i="3"/>
  <c r="W1963" i="3"/>
  <c r="T1963" i="3"/>
  <c r="V1963" i="3" s="1"/>
  <c r="AP1962" i="3"/>
  <c r="AD1962" i="3"/>
  <c r="AR1962" i="3" s="1"/>
  <c r="AB1962" i="3"/>
  <c r="W1962" i="3"/>
  <c r="T1962" i="3"/>
  <c r="V1962" i="3" s="1"/>
  <c r="AP1961" i="3"/>
  <c r="AD1961" i="3"/>
  <c r="AR1961" i="3" s="1"/>
  <c r="AB1961" i="3"/>
  <c r="W1961" i="3"/>
  <c r="T1961" i="3"/>
  <c r="V1961" i="3" s="1"/>
  <c r="AP1960" i="3"/>
  <c r="AD1960" i="3"/>
  <c r="AR1960" i="3" s="1"/>
  <c r="AB1960" i="3"/>
  <c r="W1960" i="3"/>
  <c r="T1960" i="3"/>
  <c r="V1960" i="3" s="1"/>
  <c r="AP1959" i="3"/>
  <c r="AD1959" i="3"/>
  <c r="AR1959" i="3" s="1"/>
  <c r="AB1959" i="3"/>
  <c r="W1959" i="3"/>
  <c r="T1959" i="3"/>
  <c r="V1959" i="3" s="1"/>
  <c r="AP1958" i="3"/>
  <c r="AD1958" i="3"/>
  <c r="AR1958" i="3" s="1"/>
  <c r="AB1958" i="3"/>
  <c r="W1958" i="3"/>
  <c r="T1958" i="3"/>
  <c r="V1958" i="3" s="1"/>
  <c r="AP1957" i="3"/>
  <c r="AD1957" i="3"/>
  <c r="AR1957" i="3" s="1"/>
  <c r="AB1957" i="3"/>
  <c r="W1957" i="3"/>
  <c r="T1957" i="3"/>
  <c r="V1957" i="3" s="1"/>
  <c r="AP1956" i="3"/>
  <c r="AD1956" i="3"/>
  <c r="AR1956" i="3" s="1"/>
  <c r="AB1956" i="3"/>
  <c r="W1956" i="3"/>
  <c r="T1956" i="3"/>
  <c r="V1956" i="3" s="1"/>
  <c r="AP1955" i="3"/>
  <c r="AD1955" i="3"/>
  <c r="AR1955" i="3" s="1"/>
  <c r="AB1955" i="3"/>
  <c r="W1955" i="3"/>
  <c r="T1955" i="3"/>
  <c r="V1955" i="3" s="1"/>
  <c r="AP1954" i="3"/>
  <c r="AD1954" i="3"/>
  <c r="AR1954" i="3" s="1"/>
  <c r="AB1954" i="3"/>
  <c r="W1954" i="3"/>
  <c r="T1954" i="3"/>
  <c r="V1954" i="3" s="1"/>
  <c r="AP1953" i="3"/>
  <c r="AD1953" i="3"/>
  <c r="AR1953" i="3" s="1"/>
  <c r="AB1953" i="3"/>
  <c r="W1953" i="3"/>
  <c r="T1953" i="3"/>
  <c r="V1953" i="3" s="1"/>
  <c r="AP1952" i="3"/>
  <c r="AD1952" i="3"/>
  <c r="AR1952" i="3" s="1"/>
  <c r="AB1952" i="3"/>
  <c r="W1952" i="3"/>
  <c r="T1952" i="3"/>
  <c r="V1952" i="3" s="1"/>
  <c r="AP1951" i="3"/>
  <c r="AD1951" i="3"/>
  <c r="AR1951" i="3" s="1"/>
  <c r="AB1951" i="3"/>
  <c r="W1951" i="3"/>
  <c r="T1951" i="3"/>
  <c r="V1951" i="3" s="1"/>
  <c r="AP1950" i="3"/>
  <c r="AD1950" i="3"/>
  <c r="AR1950" i="3" s="1"/>
  <c r="AB1950" i="3"/>
  <c r="W1950" i="3"/>
  <c r="T1950" i="3"/>
  <c r="V1950" i="3" s="1"/>
  <c r="AP1949" i="3"/>
  <c r="AD1949" i="3"/>
  <c r="AR1949" i="3" s="1"/>
  <c r="AB1949" i="3"/>
  <c r="W1949" i="3"/>
  <c r="T1949" i="3"/>
  <c r="V1949" i="3" s="1"/>
  <c r="AP1948" i="3"/>
  <c r="AD1948" i="3"/>
  <c r="AR1948" i="3" s="1"/>
  <c r="AB1948" i="3"/>
  <c r="W1948" i="3"/>
  <c r="T1948" i="3"/>
  <c r="V1948" i="3" s="1"/>
  <c r="AP1947" i="3"/>
  <c r="AD1947" i="3"/>
  <c r="AR1947" i="3" s="1"/>
  <c r="AB1947" i="3"/>
  <c r="W1947" i="3"/>
  <c r="T1947" i="3"/>
  <c r="V1947" i="3" s="1"/>
  <c r="AP1946" i="3"/>
  <c r="AD1946" i="3"/>
  <c r="AR1946" i="3" s="1"/>
  <c r="AB1946" i="3"/>
  <c r="W1946" i="3"/>
  <c r="T1946" i="3"/>
  <c r="V1946" i="3" s="1"/>
  <c r="AP1945" i="3"/>
  <c r="AD1945" i="3"/>
  <c r="AR1945" i="3" s="1"/>
  <c r="AB1945" i="3"/>
  <c r="W1945" i="3"/>
  <c r="T1945" i="3"/>
  <c r="V1945" i="3" s="1"/>
  <c r="AP1944" i="3"/>
  <c r="AD1944" i="3"/>
  <c r="AR1944" i="3" s="1"/>
  <c r="AB1944" i="3"/>
  <c r="W1944" i="3"/>
  <c r="T1944" i="3"/>
  <c r="V1944" i="3" s="1"/>
  <c r="AP1943" i="3"/>
  <c r="AD1943" i="3"/>
  <c r="AR1943" i="3" s="1"/>
  <c r="AB1943" i="3"/>
  <c r="W1943" i="3"/>
  <c r="T1943" i="3"/>
  <c r="V1943" i="3" s="1"/>
  <c r="AP1942" i="3"/>
  <c r="AD1942" i="3"/>
  <c r="AR1942" i="3" s="1"/>
  <c r="AB1942" i="3"/>
  <c r="W1942" i="3"/>
  <c r="T1942" i="3"/>
  <c r="V1942" i="3" s="1"/>
  <c r="AP1941" i="3"/>
  <c r="AD1941" i="3"/>
  <c r="AR1941" i="3" s="1"/>
  <c r="AB1941" i="3"/>
  <c r="W1941" i="3"/>
  <c r="T1941" i="3"/>
  <c r="V1941" i="3" s="1"/>
  <c r="AP1940" i="3"/>
  <c r="AD1940" i="3"/>
  <c r="AR1940" i="3" s="1"/>
  <c r="AB1940" i="3"/>
  <c r="W1940" i="3"/>
  <c r="T1940" i="3"/>
  <c r="V1940" i="3" s="1"/>
  <c r="AP1939" i="3"/>
  <c r="AD1939" i="3"/>
  <c r="AR1939" i="3" s="1"/>
  <c r="AB1939" i="3"/>
  <c r="W1939" i="3"/>
  <c r="T1939" i="3"/>
  <c r="V1939" i="3" s="1"/>
  <c r="AP1938" i="3"/>
  <c r="AD1938" i="3"/>
  <c r="AR1938" i="3" s="1"/>
  <c r="AB1938" i="3"/>
  <c r="W1938" i="3"/>
  <c r="T1938" i="3"/>
  <c r="V1938" i="3" s="1"/>
  <c r="AP1937" i="3"/>
  <c r="AD1937" i="3"/>
  <c r="AR1937" i="3" s="1"/>
  <c r="AB1937" i="3"/>
  <c r="W1937" i="3"/>
  <c r="T1937" i="3"/>
  <c r="V1937" i="3" s="1"/>
  <c r="AP1936" i="3"/>
  <c r="AD1936" i="3"/>
  <c r="AR1936" i="3" s="1"/>
  <c r="AB1936" i="3"/>
  <c r="W1936" i="3"/>
  <c r="T1936" i="3"/>
  <c r="V1936" i="3" s="1"/>
  <c r="AP1935" i="3"/>
  <c r="AD1935" i="3"/>
  <c r="AR1935" i="3" s="1"/>
  <c r="AB1935" i="3"/>
  <c r="W1935" i="3"/>
  <c r="T1935" i="3"/>
  <c r="V1935" i="3" s="1"/>
  <c r="AP1934" i="3"/>
  <c r="AD1934" i="3"/>
  <c r="AR1934" i="3" s="1"/>
  <c r="AB1934" i="3"/>
  <c r="W1934" i="3"/>
  <c r="T1934" i="3"/>
  <c r="V1934" i="3" s="1"/>
  <c r="AP1933" i="3"/>
  <c r="AD1933" i="3"/>
  <c r="AR1933" i="3" s="1"/>
  <c r="AB1933" i="3"/>
  <c r="W1933" i="3"/>
  <c r="T1933" i="3"/>
  <c r="V1933" i="3" s="1"/>
  <c r="AP1932" i="3"/>
  <c r="AD1932" i="3"/>
  <c r="AR1932" i="3" s="1"/>
  <c r="AB1932" i="3"/>
  <c r="W1932" i="3"/>
  <c r="T1932" i="3"/>
  <c r="V1932" i="3" s="1"/>
  <c r="AP1931" i="3"/>
  <c r="AD1931" i="3"/>
  <c r="AR1931" i="3" s="1"/>
  <c r="AB1931" i="3"/>
  <c r="W1931" i="3"/>
  <c r="T1931" i="3"/>
  <c r="V1931" i="3" s="1"/>
  <c r="AP1930" i="3"/>
  <c r="AD1930" i="3"/>
  <c r="AR1930" i="3" s="1"/>
  <c r="AB1930" i="3"/>
  <c r="W1930" i="3"/>
  <c r="T1930" i="3"/>
  <c r="V1930" i="3" s="1"/>
  <c r="AP1929" i="3"/>
  <c r="AD1929" i="3"/>
  <c r="AR1929" i="3" s="1"/>
  <c r="AB1929" i="3"/>
  <c r="W1929" i="3"/>
  <c r="T1929" i="3"/>
  <c r="V1929" i="3" s="1"/>
  <c r="AP1928" i="3"/>
  <c r="AD1928" i="3"/>
  <c r="AR1928" i="3" s="1"/>
  <c r="AB1928" i="3"/>
  <c r="W1928" i="3"/>
  <c r="T1928" i="3"/>
  <c r="V1928" i="3" s="1"/>
  <c r="AP1927" i="3"/>
  <c r="AD1927" i="3"/>
  <c r="AR1927" i="3" s="1"/>
  <c r="AB1927" i="3"/>
  <c r="W1927" i="3"/>
  <c r="T1927" i="3"/>
  <c r="V1927" i="3" s="1"/>
  <c r="AP1926" i="3"/>
  <c r="AD1926" i="3"/>
  <c r="AR1926" i="3" s="1"/>
  <c r="AB1926" i="3"/>
  <c r="W1926" i="3"/>
  <c r="T1926" i="3"/>
  <c r="V1926" i="3" s="1"/>
  <c r="AP1925" i="3"/>
  <c r="AD1925" i="3"/>
  <c r="AR1925" i="3" s="1"/>
  <c r="AB1925" i="3"/>
  <c r="W1925" i="3"/>
  <c r="T1925" i="3"/>
  <c r="V1925" i="3" s="1"/>
  <c r="AP1924" i="3"/>
  <c r="AD1924" i="3"/>
  <c r="AR1924" i="3" s="1"/>
  <c r="AB1924" i="3"/>
  <c r="W1924" i="3"/>
  <c r="T1924" i="3"/>
  <c r="V1924" i="3" s="1"/>
  <c r="AP1923" i="3"/>
  <c r="AD1923" i="3"/>
  <c r="AR1923" i="3" s="1"/>
  <c r="AB1923" i="3"/>
  <c r="W1923" i="3"/>
  <c r="T1923" i="3"/>
  <c r="V1923" i="3" s="1"/>
  <c r="AP1922" i="3"/>
  <c r="AD1922" i="3"/>
  <c r="AR1922" i="3" s="1"/>
  <c r="AB1922" i="3"/>
  <c r="W1922" i="3"/>
  <c r="T1922" i="3"/>
  <c r="V1922" i="3" s="1"/>
  <c r="AP1921" i="3"/>
  <c r="AD1921" i="3"/>
  <c r="AR1921" i="3" s="1"/>
  <c r="AB1921" i="3"/>
  <c r="W1921" i="3"/>
  <c r="T1921" i="3"/>
  <c r="V1921" i="3" s="1"/>
  <c r="AP1920" i="3"/>
  <c r="AD1920" i="3"/>
  <c r="AR1920" i="3" s="1"/>
  <c r="AB1920" i="3"/>
  <c r="W1920" i="3"/>
  <c r="T1920" i="3"/>
  <c r="V1920" i="3" s="1"/>
  <c r="AP1919" i="3"/>
  <c r="AD1919" i="3"/>
  <c r="AR1919" i="3" s="1"/>
  <c r="AB1919" i="3"/>
  <c r="W1919" i="3"/>
  <c r="T1919" i="3"/>
  <c r="V1919" i="3" s="1"/>
  <c r="AP1918" i="3"/>
  <c r="AD1918" i="3"/>
  <c r="AR1918" i="3" s="1"/>
  <c r="AB1918" i="3"/>
  <c r="W1918" i="3"/>
  <c r="T1918" i="3"/>
  <c r="V1918" i="3" s="1"/>
  <c r="AP1917" i="3"/>
  <c r="AD1917" i="3"/>
  <c r="AR1917" i="3" s="1"/>
  <c r="AB1917" i="3"/>
  <c r="W1917" i="3"/>
  <c r="T1917" i="3"/>
  <c r="V1917" i="3" s="1"/>
  <c r="AP1916" i="3"/>
  <c r="AD1916" i="3"/>
  <c r="AR1916" i="3" s="1"/>
  <c r="AB1916" i="3"/>
  <c r="W1916" i="3"/>
  <c r="T1916" i="3"/>
  <c r="V1916" i="3" s="1"/>
  <c r="AP1915" i="3"/>
  <c r="AD1915" i="3"/>
  <c r="AR1915" i="3" s="1"/>
  <c r="AB1915" i="3"/>
  <c r="W1915" i="3"/>
  <c r="T1915" i="3"/>
  <c r="V1915" i="3" s="1"/>
  <c r="AP1914" i="3"/>
  <c r="AD1914" i="3"/>
  <c r="AR1914" i="3" s="1"/>
  <c r="AB1914" i="3"/>
  <c r="W1914" i="3"/>
  <c r="T1914" i="3"/>
  <c r="V1914" i="3" s="1"/>
  <c r="AP1913" i="3"/>
  <c r="AD1913" i="3"/>
  <c r="AR1913" i="3" s="1"/>
  <c r="AB1913" i="3"/>
  <c r="W1913" i="3"/>
  <c r="T1913" i="3"/>
  <c r="V1913" i="3" s="1"/>
  <c r="AP1912" i="3"/>
  <c r="AD1912" i="3"/>
  <c r="AR1912" i="3" s="1"/>
  <c r="AB1912" i="3"/>
  <c r="W1912" i="3"/>
  <c r="T1912" i="3"/>
  <c r="V1912" i="3" s="1"/>
  <c r="AP1911" i="3"/>
  <c r="AD1911" i="3"/>
  <c r="AR1911" i="3" s="1"/>
  <c r="AB1911" i="3"/>
  <c r="W1911" i="3"/>
  <c r="T1911" i="3"/>
  <c r="V1911" i="3" s="1"/>
  <c r="AP1910" i="3"/>
  <c r="AD1910" i="3"/>
  <c r="AR1910" i="3" s="1"/>
  <c r="AB1910" i="3"/>
  <c r="W1910" i="3"/>
  <c r="T1910" i="3"/>
  <c r="V1910" i="3" s="1"/>
  <c r="AP1909" i="3"/>
  <c r="AD1909" i="3"/>
  <c r="AR1909" i="3" s="1"/>
  <c r="AB1909" i="3"/>
  <c r="W1909" i="3"/>
  <c r="T1909" i="3"/>
  <c r="V1909" i="3" s="1"/>
  <c r="AP1908" i="3"/>
  <c r="AD1908" i="3"/>
  <c r="AR1908" i="3" s="1"/>
  <c r="AB1908" i="3"/>
  <c r="W1908" i="3"/>
  <c r="T1908" i="3"/>
  <c r="V1908" i="3" s="1"/>
  <c r="AP1907" i="3"/>
  <c r="AD1907" i="3"/>
  <c r="AR1907" i="3" s="1"/>
  <c r="AB1907" i="3"/>
  <c r="W1907" i="3"/>
  <c r="T1907" i="3"/>
  <c r="V1907" i="3" s="1"/>
  <c r="AP1906" i="3"/>
  <c r="AD1906" i="3"/>
  <c r="AR1906" i="3" s="1"/>
  <c r="AB1906" i="3"/>
  <c r="W1906" i="3"/>
  <c r="T1906" i="3"/>
  <c r="V1906" i="3" s="1"/>
  <c r="AP1905" i="3"/>
  <c r="AD1905" i="3"/>
  <c r="AR1905" i="3" s="1"/>
  <c r="AB1905" i="3"/>
  <c r="W1905" i="3"/>
  <c r="T1905" i="3"/>
  <c r="V1905" i="3" s="1"/>
  <c r="AP1904" i="3"/>
  <c r="AD1904" i="3"/>
  <c r="AR1904" i="3" s="1"/>
  <c r="AB1904" i="3"/>
  <c r="W1904" i="3"/>
  <c r="T1904" i="3"/>
  <c r="V1904" i="3" s="1"/>
  <c r="AP1903" i="3"/>
  <c r="AD1903" i="3"/>
  <c r="AR1903" i="3" s="1"/>
  <c r="AB1903" i="3"/>
  <c r="W1903" i="3"/>
  <c r="T1903" i="3"/>
  <c r="V1903" i="3" s="1"/>
  <c r="AP1902" i="3"/>
  <c r="AD1902" i="3"/>
  <c r="AR1902" i="3" s="1"/>
  <c r="AB1902" i="3"/>
  <c r="W1902" i="3"/>
  <c r="T1902" i="3"/>
  <c r="V1902" i="3" s="1"/>
  <c r="AP1901" i="3"/>
  <c r="AD1901" i="3"/>
  <c r="AR1901" i="3" s="1"/>
  <c r="AB1901" i="3"/>
  <c r="W1901" i="3"/>
  <c r="T1901" i="3"/>
  <c r="V1901" i="3" s="1"/>
  <c r="AP1900" i="3"/>
  <c r="AD1900" i="3"/>
  <c r="AR1900" i="3" s="1"/>
  <c r="AB1900" i="3"/>
  <c r="W1900" i="3"/>
  <c r="T1900" i="3"/>
  <c r="V1900" i="3" s="1"/>
  <c r="AP1899" i="3"/>
  <c r="AD1899" i="3"/>
  <c r="AR1899" i="3" s="1"/>
  <c r="AB1899" i="3"/>
  <c r="W1899" i="3"/>
  <c r="T1899" i="3"/>
  <c r="V1899" i="3" s="1"/>
  <c r="AP1898" i="3"/>
  <c r="AD1898" i="3"/>
  <c r="AR1898" i="3" s="1"/>
  <c r="AB1898" i="3"/>
  <c r="W1898" i="3"/>
  <c r="T1898" i="3"/>
  <c r="V1898" i="3" s="1"/>
  <c r="AP1897" i="3"/>
  <c r="AD1897" i="3"/>
  <c r="AR1897" i="3" s="1"/>
  <c r="AB1897" i="3"/>
  <c r="W1897" i="3"/>
  <c r="T1897" i="3"/>
  <c r="V1897" i="3" s="1"/>
  <c r="AP1896" i="3"/>
  <c r="AD1896" i="3"/>
  <c r="AR1896" i="3" s="1"/>
  <c r="AB1896" i="3"/>
  <c r="W1896" i="3"/>
  <c r="T1896" i="3"/>
  <c r="V1896" i="3" s="1"/>
  <c r="AP1895" i="3"/>
  <c r="AD1895" i="3"/>
  <c r="AR1895" i="3" s="1"/>
  <c r="AB1895" i="3"/>
  <c r="W1895" i="3"/>
  <c r="T1895" i="3"/>
  <c r="V1895" i="3" s="1"/>
  <c r="AP1894" i="3"/>
  <c r="AD1894" i="3"/>
  <c r="AR1894" i="3" s="1"/>
  <c r="AB1894" i="3"/>
  <c r="W1894" i="3"/>
  <c r="T1894" i="3"/>
  <c r="V1894" i="3" s="1"/>
  <c r="AP1893" i="3"/>
  <c r="AD1893" i="3"/>
  <c r="AR1893" i="3" s="1"/>
  <c r="AB1893" i="3"/>
  <c r="W1893" i="3"/>
  <c r="T1893" i="3"/>
  <c r="V1893" i="3" s="1"/>
  <c r="AP1892" i="3"/>
  <c r="AD1892" i="3"/>
  <c r="AR1892" i="3" s="1"/>
  <c r="AB1892" i="3"/>
  <c r="W1892" i="3"/>
  <c r="T1892" i="3"/>
  <c r="V1892" i="3" s="1"/>
  <c r="AP1891" i="3"/>
  <c r="AD1891" i="3"/>
  <c r="AR1891" i="3" s="1"/>
  <c r="AB1891" i="3"/>
  <c r="W1891" i="3"/>
  <c r="T1891" i="3"/>
  <c r="V1891" i="3" s="1"/>
  <c r="AP1890" i="3"/>
  <c r="AD1890" i="3"/>
  <c r="AR1890" i="3" s="1"/>
  <c r="AB1890" i="3"/>
  <c r="W1890" i="3"/>
  <c r="T1890" i="3"/>
  <c r="V1890" i="3" s="1"/>
  <c r="AP1889" i="3"/>
  <c r="AD1889" i="3"/>
  <c r="AR1889" i="3" s="1"/>
  <c r="AB1889" i="3"/>
  <c r="W1889" i="3"/>
  <c r="T1889" i="3"/>
  <c r="V1889" i="3" s="1"/>
  <c r="AP1888" i="3"/>
  <c r="AD1888" i="3"/>
  <c r="AR1888" i="3" s="1"/>
  <c r="AB1888" i="3"/>
  <c r="W1888" i="3"/>
  <c r="T1888" i="3"/>
  <c r="V1888" i="3" s="1"/>
  <c r="AP1887" i="3"/>
  <c r="AD1887" i="3"/>
  <c r="AR1887" i="3" s="1"/>
  <c r="AB1887" i="3"/>
  <c r="W1887" i="3"/>
  <c r="T1887" i="3"/>
  <c r="V1887" i="3" s="1"/>
  <c r="AP1886" i="3"/>
  <c r="AD1886" i="3"/>
  <c r="AR1886" i="3" s="1"/>
  <c r="AB1886" i="3"/>
  <c r="W1886" i="3"/>
  <c r="T1886" i="3"/>
  <c r="V1886" i="3" s="1"/>
  <c r="AP1885" i="3"/>
  <c r="AD1885" i="3"/>
  <c r="AR1885" i="3" s="1"/>
  <c r="AB1885" i="3"/>
  <c r="W1885" i="3"/>
  <c r="T1885" i="3"/>
  <c r="V1885" i="3" s="1"/>
  <c r="AP1884" i="3"/>
  <c r="AD1884" i="3"/>
  <c r="AR1884" i="3" s="1"/>
  <c r="AB1884" i="3"/>
  <c r="W1884" i="3"/>
  <c r="T1884" i="3"/>
  <c r="V1884" i="3" s="1"/>
  <c r="AP1883" i="3"/>
  <c r="AD1883" i="3"/>
  <c r="AR1883" i="3" s="1"/>
  <c r="AB1883" i="3"/>
  <c r="W1883" i="3"/>
  <c r="T1883" i="3"/>
  <c r="V1883" i="3" s="1"/>
  <c r="AP1882" i="3"/>
  <c r="AD1882" i="3"/>
  <c r="AR1882" i="3" s="1"/>
  <c r="AB1882" i="3"/>
  <c r="W1882" i="3"/>
  <c r="T1882" i="3"/>
  <c r="V1882" i="3" s="1"/>
  <c r="AP1881" i="3"/>
  <c r="AD1881" i="3"/>
  <c r="AR1881" i="3" s="1"/>
  <c r="AB1881" i="3"/>
  <c r="W1881" i="3"/>
  <c r="T1881" i="3"/>
  <c r="V1881" i="3" s="1"/>
  <c r="AP1880" i="3"/>
  <c r="AD1880" i="3"/>
  <c r="AR1880" i="3" s="1"/>
  <c r="AB1880" i="3"/>
  <c r="W1880" i="3"/>
  <c r="T1880" i="3"/>
  <c r="V1880" i="3" s="1"/>
  <c r="AP1879" i="3"/>
  <c r="AD1879" i="3"/>
  <c r="AR1879" i="3" s="1"/>
  <c r="AB1879" i="3"/>
  <c r="W1879" i="3"/>
  <c r="T1879" i="3"/>
  <c r="V1879" i="3" s="1"/>
  <c r="AP1878" i="3"/>
  <c r="AD1878" i="3"/>
  <c r="AR1878" i="3" s="1"/>
  <c r="AB1878" i="3"/>
  <c r="W1878" i="3"/>
  <c r="T1878" i="3"/>
  <c r="V1878" i="3" s="1"/>
  <c r="AP1877" i="3"/>
  <c r="AD1877" i="3"/>
  <c r="AR1877" i="3" s="1"/>
  <c r="AB1877" i="3"/>
  <c r="W1877" i="3"/>
  <c r="T1877" i="3"/>
  <c r="V1877" i="3" s="1"/>
  <c r="AP1876" i="3"/>
  <c r="AD1876" i="3"/>
  <c r="AR1876" i="3" s="1"/>
  <c r="AB1876" i="3"/>
  <c r="W1876" i="3"/>
  <c r="T1876" i="3"/>
  <c r="V1876" i="3" s="1"/>
  <c r="AP1875" i="3"/>
  <c r="AD1875" i="3"/>
  <c r="AR1875" i="3" s="1"/>
  <c r="AB1875" i="3"/>
  <c r="W1875" i="3"/>
  <c r="T1875" i="3"/>
  <c r="V1875" i="3" s="1"/>
  <c r="AP1874" i="3"/>
  <c r="AD1874" i="3"/>
  <c r="AR1874" i="3" s="1"/>
  <c r="AB1874" i="3"/>
  <c r="W1874" i="3"/>
  <c r="T1874" i="3"/>
  <c r="V1874" i="3" s="1"/>
  <c r="AP1873" i="3"/>
  <c r="AD1873" i="3"/>
  <c r="AR1873" i="3" s="1"/>
  <c r="AB1873" i="3"/>
  <c r="W1873" i="3"/>
  <c r="T1873" i="3"/>
  <c r="V1873" i="3" s="1"/>
  <c r="AP1872" i="3"/>
  <c r="AD1872" i="3"/>
  <c r="AR1872" i="3" s="1"/>
  <c r="AB1872" i="3"/>
  <c r="W1872" i="3"/>
  <c r="T1872" i="3"/>
  <c r="V1872" i="3" s="1"/>
  <c r="AP1871" i="3"/>
  <c r="AD1871" i="3"/>
  <c r="AR1871" i="3" s="1"/>
  <c r="AB1871" i="3"/>
  <c r="W1871" i="3"/>
  <c r="T1871" i="3"/>
  <c r="V1871" i="3" s="1"/>
  <c r="AP1870" i="3"/>
  <c r="AD1870" i="3"/>
  <c r="AR1870" i="3" s="1"/>
  <c r="AB1870" i="3"/>
  <c r="W1870" i="3"/>
  <c r="T1870" i="3"/>
  <c r="V1870" i="3" s="1"/>
  <c r="AP1869" i="3"/>
  <c r="AD1869" i="3"/>
  <c r="AR1869" i="3" s="1"/>
  <c r="AB1869" i="3"/>
  <c r="W1869" i="3"/>
  <c r="T1869" i="3"/>
  <c r="V1869" i="3" s="1"/>
  <c r="AP1868" i="3"/>
  <c r="AD1868" i="3"/>
  <c r="AR1868" i="3" s="1"/>
  <c r="AB1868" i="3"/>
  <c r="W1868" i="3"/>
  <c r="T1868" i="3"/>
  <c r="V1868" i="3" s="1"/>
  <c r="AP1867" i="3"/>
  <c r="AD1867" i="3"/>
  <c r="AR1867" i="3" s="1"/>
  <c r="AB1867" i="3"/>
  <c r="W1867" i="3"/>
  <c r="T1867" i="3"/>
  <c r="V1867" i="3" s="1"/>
  <c r="AP1866" i="3"/>
  <c r="AD1866" i="3"/>
  <c r="AR1866" i="3" s="1"/>
  <c r="AB1866" i="3"/>
  <c r="W1866" i="3"/>
  <c r="T1866" i="3"/>
  <c r="V1866" i="3" s="1"/>
  <c r="AP1865" i="3"/>
  <c r="AD1865" i="3"/>
  <c r="AR1865" i="3" s="1"/>
  <c r="AB1865" i="3"/>
  <c r="W1865" i="3"/>
  <c r="T1865" i="3"/>
  <c r="V1865" i="3" s="1"/>
  <c r="AP1864" i="3"/>
  <c r="AD1864" i="3"/>
  <c r="AR1864" i="3" s="1"/>
  <c r="AB1864" i="3"/>
  <c r="W1864" i="3"/>
  <c r="T1864" i="3"/>
  <c r="V1864" i="3" s="1"/>
  <c r="AP1863" i="3"/>
  <c r="AD1863" i="3"/>
  <c r="AR1863" i="3" s="1"/>
  <c r="AB1863" i="3"/>
  <c r="W1863" i="3"/>
  <c r="T1863" i="3"/>
  <c r="V1863" i="3" s="1"/>
  <c r="AP1862" i="3"/>
  <c r="AD1862" i="3"/>
  <c r="AR1862" i="3" s="1"/>
  <c r="AB1862" i="3"/>
  <c r="W1862" i="3"/>
  <c r="T1862" i="3"/>
  <c r="V1862" i="3" s="1"/>
  <c r="AP1861" i="3"/>
  <c r="AD1861" i="3"/>
  <c r="AR1861" i="3" s="1"/>
  <c r="AB1861" i="3"/>
  <c r="W1861" i="3"/>
  <c r="T1861" i="3"/>
  <c r="V1861" i="3" s="1"/>
  <c r="AP1860" i="3"/>
  <c r="AD1860" i="3"/>
  <c r="AR1860" i="3" s="1"/>
  <c r="AB1860" i="3"/>
  <c r="W1860" i="3"/>
  <c r="T1860" i="3"/>
  <c r="V1860" i="3" s="1"/>
  <c r="AP1859" i="3"/>
  <c r="AD1859" i="3"/>
  <c r="AR1859" i="3" s="1"/>
  <c r="AB1859" i="3"/>
  <c r="W1859" i="3"/>
  <c r="T1859" i="3"/>
  <c r="V1859" i="3" s="1"/>
  <c r="AP1858" i="3"/>
  <c r="AD1858" i="3"/>
  <c r="AR1858" i="3" s="1"/>
  <c r="AB1858" i="3"/>
  <c r="W1858" i="3"/>
  <c r="T1858" i="3"/>
  <c r="V1858" i="3" s="1"/>
  <c r="AP1857" i="3"/>
  <c r="AD1857" i="3"/>
  <c r="AR1857" i="3" s="1"/>
  <c r="AB1857" i="3"/>
  <c r="W1857" i="3"/>
  <c r="T1857" i="3"/>
  <c r="V1857" i="3" s="1"/>
  <c r="AP1856" i="3"/>
  <c r="AD1856" i="3"/>
  <c r="AR1856" i="3" s="1"/>
  <c r="AB1856" i="3"/>
  <c r="W1856" i="3"/>
  <c r="T1856" i="3"/>
  <c r="V1856" i="3" s="1"/>
  <c r="AP1855" i="3"/>
  <c r="AD1855" i="3"/>
  <c r="AR1855" i="3" s="1"/>
  <c r="AB1855" i="3"/>
  <c r="W1855" i="3"/>
  <c r="T1855" i="3"/>
  <c r="V1855" i="3" s="1"/>
  <c r="AP1854" i="3"/>
  <c r="AD1854" i="3"/>
  <c r="AR1854" i="3" s="1"/>
  <c r="AB1854" i="3"/>
  <c r="W1854" i="3"/>
  <c r="T1854" i="3"/>
  <c r="V1854" i="3" s="1"/>
  <c r="AP1853" i="3"/>
  <c r="AD1853" i="3"/>
  <c r="AR1853" i="3" s="1"/>
  <c r="AB1853" i="3"/>
  <c r="W1853" i="3"/>
  <c r="T1853" i="3"/>
  <c r="V1853" i="3" s="1"/>
  <c r="AP1852" i="3"/>
  <c r="AD1852" i="3"/>
  <c r="AR1852" i="3" s="1"/>
  <c r="AB1852" i="3"/>
  <c r="W1852" i="3"/>
  <c r="T1852" i="3"/>
  <c r="V1852" i="3" s="1"/>
  <c r="AP1851" i="3"/>
  <c r="AD1851" i="3"/>
  <c r="AR1851" i="3" s="1"/>
  <c r="AB1851" i="3"/>
  <c r="W1851" i="3"/>
  <c r="T1851" i="3"/>
  <c r="V1851" i="3" s="1"/>
  <c r="AP1850" i="3"/>
  <c r="AD1850" i="3"/>
  <c r="AR1850" i="3" s="1"/>
  <c r="AB1850" i="3"/>
  <c r="W1850" i="3"/>
  <c r="T1850" i="3"/>
  <c r="V1850" i="3" s="1"/>
  <c r="AP1849" i="3"/>
  <c r="AD1849" i="3"/>
  <c r="AR1849" i="3" s="1"/>
  <c r="AB1849" i="3"/>
  <c r="W1849" i="3"/>
  <c r="T1849" i="3"/>
  <c r="V1849" i="3" s="1"/>
  <c r="AP1848" i="3"/>
  <c r="AD1848" i="3"/>
  <c r="AR1848" i="3" s="1"/>
  <c r="AB1848" i="3"/>
  <c r="W1848" i="3"/>
  <c r="T1848" i="3"/>
  <c r="V1848" i="3" s="1"/>
  <c r="AP1847" i="3"/>
  <c r="AD1847" i="3"/>
  <c r="AR1847" i="3" s="1"/>
  <c r="AB1847" i="3"/>
  <c r="W1847" i="3"/>
  <c r="T1847" i="3"/>
  <c r="V1847" i="3" s="1"/>
  <c r="AP1846" i="3"/>
  <c r="AD1846" i="3"/>
  <c r="AR1846" i="3" s="1"/>
  <c r="AB1846" i="3"/>
  <c r="W1846" i="3"/>
  <c r="T1846" i="3"/>
  <c r="V1846" i="3" s="1"/>
  <c r="AP1845" i="3"/>
  <c r="AD1845" i="3"/>
  <c r="AR1845" i="3" s="1"/>
  <c r="AB1845" i="3"/>
  <c r="W1845" i="3"/>
  <c r="T1845" i="3"/>
  <c r="V1845" i="3" s="1"/>
  <c r="AP1844" i="3"/>
  <c r="AD1844" i="3"/>
  <c r="AR1844" i="3" s="1"/>
  <c r="AB1844" i="3"/>
  <c r="W1844" i="3"/>
  <c r="T1844" i="3"/>
  <c r="V1844" i="3" s="1"/>
  <c r="AP1843" i="3"/>
  <c r="AD1843" i="3"/>
  <c r="AR1843" i="3" s="1"/>
  <c r="AB1843" i="3"/>
  <c r="W1843" i="3"/>
  <c r="T1843" i="3"/>
  <c r="V1843" i="3" s="1"/>
  <c r="AP1842" i="3"/>
  <c r="AD1842" i="3"/>
  <c r="AR1842" i="3" s="1"/>
  <c r="AB1842" i="3"/>
  <c r="W1842" i="3"/>
  <c r="T1842" i="3"/>
  <c r="V1842" i="3" s="1"/>
  <c r="AP1841" i="3"/>
  <c r="AD1841" i="3"/>
  <c r="AR1841" i="3" s="1"/>
  <c r="AB1841" i="3"/>
  <c r="W1841" i="3"/>
  <c r="T1841" i="3"/>
  <c r="V1841" i="3" s="1"/>
  <c r="AP1840" i="3"/>
  <c r="AD1840" i="3"/>
  <c r="AR1840" i="3" s="1"/>
  <c r="AB1840" i="3"/>
  <c r="W1840" i="3"/>
  <c r="T1840" i="3"/>
  <c r="V1840" i="3" s="1"/>
  <c r="AP1839" i="3"/>
  <c r="AD1839" i="3"/>
  <c r="AR1839" i="3" s="1"/>
  <c r="AB1839" i="3"/>
  <c r="W1839" i="3"/>
  <c r="T1839" i="3"/>
  <c r="V1839" i="3" s="1"/>
  <c r="AP1838" i="3"/>
  <c r="AD1838" i="3"/>
  <c r="AR1838" i="3" s="1"/>
  <c r="AB1838" i="3"/>
  <c r="W1838" i="3"/>
  <c r="T1838" i="3"/>
  <c r="V1838" i="3" s="1"/>
  <c r="AP1837" i="3"/>
  <c r="AD1837" i="3"/>
  <c r="AR1837" i="3" s="1"/>
  <c r="AB1837" i="3"/>
  <c r="W1837" i="3"/>
  <c r="T1837" i="3"/>
  <c r="V1837" i="3" s="1"/>
  <c r="AP1836" i="3"/>
  <c r="AD1836" i="3"/>
  <c r="AR1836" i="3" s="1"/>
  <c r="AB1836" i="3"/>
  <c r="W1836" i="3"/>
  <c r="T1836" i="3"/>
  <c r="V1836" i="3" s="1"/>
  <c r="AP1835" i="3"/>
  <c r="AD1835" i="3"/>
  <c r="AR1835" i="3" s="1"/>
  <c r="AB1835" i="3"/>
  <c r="W1835" i="3"/>
  <c r="T1835" i="3"/>
  <c r="V1835" i="3" s="1"/>
  <c r="AP1834" i="3"/>
  <c r="AD1834" i="3"/>
  <c r="AR1834" i="3" s="1"/>
  <c r="AB1834" i="3"/>
  <c r="W1834" i="3"/>
  <c r="T1834" i="3"/>
  <c r="V1834" i="3" s="1"/>
  <c r="AP1833" i="3"/>
  <c r="AD1833" i="3"/>
  <c r="AR1833" i="3" s="1"/>
  <c r="AB1833" i="3"/>
  <c r="W1833" i="3"/>
  <c r="T1833" i="3"/>
  <c r="V1833" i="3" s="1"/>
  <c r="AP1832" i="3"/>
  <c r="AD1832" i="3"/>
  <c r="AR1832" i="3" s="1"/>
  <c r="AB1832" i="3"/>
  <c r="W1832" i="3"/>
  <c r="T1832" i="3"/>
  <c r="V1832" i="3" s="1"/>
  <c r="AP1831" i="3"/>
  <c r="AD1831" i="3"/>
  <c r="AR1831" i="3" s="1"/>
  <c r="AB1831" i="3"/>
  <c r="W1831" i="3"/>
  <c r="T1831" i="3"/>
  <c r="V1831" i="3" s="1"/>
  <c r="AP1830" i="3"/>
  <c r="AD1830" i="3"/>
  <c r="AR1830" i="3" s="1"/>
  <c r="AB1830" i="3"/>
  <c r="W1830" i="3"/>
  <c r="T1830" i="3"/>
  <c r="V1830" i="3" s="1"/>
  <c r="AP1829" i="3"/>
  <c r="AD1829" i="3"/>
  <c r="AR1829" i="3" s="1"/>
  <c r="AB1829" i="3"/>
  <c r="W1829" i="3"/>
  <c r="T1829" i="3"/>
  <c r="V1829" i="3" s="1"/>
  <c r="AP1828" i="3"/>
  <c r="AD1828" i="3"/>
  <c r="AR1828" i="3" s="1"/>
  <c r="AB1828" i="3"/>
  <c r="W1828" i="3"/>
  <c r="T1828" i="3"/>
  <c r="V1828" i="3" s="1"/>
  <c r="AP1827" i="3"/>
  <c r="AD1827" i="3"/>
  <c r="AR1827" i="3" s="1"/>
  <c r="AB1827" i="3"/>
  <c r="W1827" i="3"/>
  <c r="T1827" i="3"/>
  <c r="V1827" i="3" s="1"/>
  <c r="AP1826" i="3"/>
  <c r="AD1826" i="3"/>
  <c r="AR1826" i="3" s="1"/>
  <c r="AB1826" i="3"/>
  <c r="W1826" i="3"/>
  <c r="T1826" i="3"/>
  <c r="V1826" i="3" s="1"/>
  <c r="AP1825" i="3"/>
  <c r="AD1825" i="3"/>
  <c r="AR1825" i="3" s="1"/>
  <c r="AB1825" i="3"/>
  <c r="W1825" i="3"/>
  <c r="T1825" i="3"/>
  <c r="V1825" i="3" s="1"/>
  <c r="AP1824" i="3"/>
  <c r="AD1824" i="3"/>
  <c r="AR1824" i="3" s="1"/>
  <c r="AB1824" i="3"/>
  <c r="W1824" i="3"/>
  <c r="T1824" i="3"/>
  <c r="V1824" i="3" s="1"/>
  <c r="AP1823" i="3"/>
  <c r="AD1823" i="3"/>
  <c r="AR1823" i="3" s="1"/>
  <c r="AB1823" i="3"/>
  <c r="W1823" i="3"/>
  <c r="T1823" i="3"/>
  <c r="V1823" i="3" s="1"/>
  <c r="AP1822" i="3"/>
  <c r="AD1822" i="3"/>
  <c r="AR1822" i="3" s="1"/>
  <c r="AB1822" i="3"/>
  <c r="W1822" i="3"/>
  <c r="T1822" i="3"/>
  <c r="V1822" i="3" s="1"/>
  <c r="AP1821" i="3"/>
  <c r="AD1821" i="3"/>
  <c r="AR1821" i="3" s="1"/>
  <c r="AB1821" i="3"/>
  <c r="W1821" i="3"/>
  <c r="T1821" i="3"/>
  <c r="V1821" i="3" s="1"/>
  <c r="AP1820" i="3"/>
  <c r="AD1820" i="3"/>
  <c r="AR1820" i="3" s="1"/>
  <c r="AB1820" i="3"/>
  <c r="W1820" i="3"/>
  <c r="T1820" i="3"/>
  <c r="V1820" i="3" s="1"/>
  <c r="AP1819" i="3"/>
  <c r="AD1819" i="3"/>
  <c r="AR1819" i="3" s="1"/>
  <c r="AB1819" i="3"/>
  <c r="W1819" i="3"/>
  <c r="T1819" i="3"/>
  <c r="V1819" i="3" s="1"/>
  <c r="AP1818" i="3"/>
  <c r="AD1818" i="3"/>
  <c r="AR1818" i="3" s="1"/>
  <c r="AB1818" i="3"/>
  <c r="W1818" i="3"/>
  <c r="T1818" i="3"/>
  <c r="V1818" i="3" s="1"/>
  <c r="AP1817" i="3"/>
  <c r="AD1817" i="3"/>
  <c r="AR1817" i="3" s="1"/>
  <c r="AB1817" i="3"/>
  <c r="W1817" i="3"/>
  <c r="T1817" i="3"/>
  <c r="V1817" i="3" s="1"/>
  <c r="AP1816" i="3"/>
  <c r="AD1816" i="3"/>
  <c r="AR1816" i="3" s="1"/>
  <c r="AB1816" i="3"/>
  <c r="W1816" i="3"/>
  <c r="T1816" i="3"/>
  <c r="V1816" i="3" s="1"/>
  <c r="AP1815" i="3"/>
  <c r="AD1815" i="3"/>
  <c r="AR1815" i="3" s="1"/>
  <c r="AB1815" i="3"/>
  <c r="W1815" i="3"/>
  <c r="T1815" i="3"/>
  <c r="V1815" i="3" s="1"/>
  <c r="AP1814" i="3"/>
  <c r="AD1814" i="3"/>
  <c r="AR1814" i="3" s="1"/>
  <c r="AB1814" i="3"/>
  <c r="W1814" i="3"/>
  <c r="T1814" i="3"/>
  <c r="V1814" i="3" s="1"/>
  <c r="AP1813" i="3"/>
  <c r="AD1813" i="3"/>
  <c r="AR1813" i="3" s="1"/>
  <c r="AB1813" i="3"/>
  <c r="W1813" i="3"/>
  <c r="T1813" i="3"/>
  <c r="V1813" i="3" s="1"/>
  <c r="AP1812" i="3"/>
  <c r="AD1812" i="3"/>
  <c r="AR1812" i="3" s="1"/>
  <c r="AB1812" i="3"/>
  <c r="W1812" i="3"/>
  <c r="T1812" i="3"/>
  <c r="V1812" i="3" s="1"/>
  <c r="AP1811" i="3"/>
  <c r="AD1811" i="3"/>
  <c r="AR1811" i="3" s="1"/>
  <c r="AB1811" i="3"/>
  <c r="W1811" i="3"/>
  <c r="T1811" i="3"/>
  <c r="V1811" i="3" s="1"/>
  <c r="AP1810" i="3"/>
  <c r="AD1810" i="3"/>
  <c r="AR1810" i="3" s="1"/>
  <c r="AB1810" i="3"/>
  <c r="W1810" i="3"/>
  <c r="T1810" i="3"/>
  <c r="V1810" i="3" s="1"/>
  <c r="AP1809" i="3"/>
  <c r="AD1809" i="3"/>
  <c r="AR1809" i="3" s="1"/>
  <c r="AB1809" i="3"/>
  <c r="W1809" i="3"/>
  <c r="T1809" i="3"/>
  <c r="V1809" i="3" s="1"/>
  <c r="AP1808" i="3"/>
  <c r="AD1808" i="3"/>
  <c r="AR1808" i="3" s="1"/>
  <c r="AB1808" i="3"/>
  <c r="W1808" i="3"/>
  <c r="T1808" i="3"/>
  <c r="V1808" i="3" s="1"/>
  <c r="AP1807" i="3"/>
  <c r="AD1807" i="3"/>
  <c r="AR1807" i="3" s="1"/>
  <c r="AB1807" i="3"/>
  <c r="W1807" i="3"/>
  <c r="T1807" i="3"/>
  <c r="V1807" i="3" s="1"/>
  <c r="AP1806" i="3"/>
  <c r="AD1806" i="3"/>
  <c r="AR1806" i="3" s="1"/>
  <c r="AB1806" i="3"/>
  <c r="W1806" i="3"/>
  <c r="T1806" i="3"/>
  <c r="V1806" i="3" s="1"/>
  <c r="AP1805" i="3"/>
  <c r="AD1805" i="3"/>
  <c r="AR1805" i="3" s="1"/>
  <c r="AB1805" i="3"/>
  <c r="W1805" i="3"/>
  <c r="T1805" i="3"/>
  <c r="V1805" i="3" s="1"/>
  <c r="AP1804" i="3"/>
  <c r="AD1804" i="3"/>
  <c r="AR1804" i="3" s="1"/>
  <c r="AB1804" i="3"/>
  <c r="W1804" i="3"/>
  <c r="T1804" i="3"/>
  <c r="V1804" i="3" s="1"/>
  <c r="AP1803" i="3"/>
  <c r="AD1803" i="3"/>
  <c r="AR1803" i="3" s="1"/>
  <c r="AB1803" i="3"/>
  <c r="W1803" i="3"/>
  <c r="T1803" i="3"/>
  <c r="V1803" i="3" s="1"/>
  <c r="AP1802" i="3"/>
  <c r="AD1802" i="3"/>
  <c r="AR1802" i="3" s="1"/>
  <c r="AB1802" i="3"/>
  <c r="W1802" i="3"/>
  <c r="T1802" i="3"/>
  <c r="V1802" i="3" s="1"/>
  <c r="AP1801" i="3"/>
  <c r="AD1801" i="3"/>
  <c r="AR1801" i="3" s="1"/>
  <c r="AB1801" i="3"/>
  <c r="W1801" i="3"/>
  <c r="T1801" i="3"/>
  <c r="V1801" i="3" s="1"/>
  <c r="AP1800" i="3"/>
  <c r="AD1800" i="3"/>
  <c r="AR1800" i="3" s="1"/>
  <c r="AB1800" i="3"/>
  <c r="W1800" i="3"/>
  <c r="T1800" i="3"/>
  <c r="V1800" i="3" s="1"/>
  <c r="AP1799" i="3"/>
  <c r="AD1799" i="3"/>
  <c r="AR1799" i="3" s="1"/>
  <c r="AB1799" i="3"/>
  <c r="W1799" i="3"/>
  <c r="T1799" i="3"/>
  <c r="V1799" i="3" s="1"/>
  <c r="AP1798" i="3"/>
  <c r="AD1798" i="3"/>
  <c r="AR1798" i="3" s="1"/>
  <c r="AB1798" i="3"/>
  <c r="W1798" i="3"/>
  <c r="T1798" i="3"/>
  <c r="V1798" i="3" s="1"/>
  <c r="AP1797" i="3"/>
  <c r="AD1797" i="3"/>
  <c r="AR1797" i="3" s="1"/>
  <c r="AB1797" i="3"/>
  <c r="W1797" i="3"/>
  <c r="T1797" i="3"/>
  <c r="V1797" i="3" s="1"/>
  <c r="AP1796" i="3"/>
  <c r="AD1796" i="3"/>
  <c r="AR1796" i="3" s="1"/>
  <c r="AB1796" i="3"/>
  <c r="W1796" i="3"/>
  <c r="T1796" i="3"/>
  <c r="V1796" i="3" s="1"/>
  <c r="AP1795" i="3"/>
  <c r="AD1795" i="3"/>
  <c r="AR1795" i="3" s="1"/>
  <c r="AB1795" i="3"/>
  <c r="W1795" i="3"/>
  <c r="T1795" i="3"/>
  <c r="V1795" i="3" s="1"/>
  <c r="AP1794" i="3"/>
  <c r="AD1794" i="3"/>
  <c r="AR1794" i="3" s="1"/>
  <c r="AB1794" i="3"/>
  <c r="W1794" i="3"/>
  <c r="T1794" i="3"/>
  <c r="V1794" i="3" s="1"/>
  <c r="AP1793" i="3"/>
  <c r="AD1793" i="3"/>
  <c r="AR1793" i="3" s="1"/>
  <c r="AB1793" i="3"/>
  <c r="W1793" i="3"/>
  <c r="T1793" i="3"/>
  <c r="V1793" i="3" s="1"/>
  <c r="AP1792" i="3"/>
  <c r="AD1792" i="3"/>
  <c r="AR1792" i="3" s="1"/>
  <c r="AB1792" i="3"/>
  <c r="W1792" i="3"/>
  <c r="T1792" i="3"/>
  <c r="V1792" i="3" s="1"/>
  <c r="AP1791" i="3"/>
  <c r="AD1791" i="3"/>
  <c r="AR1791" i="3" s="1"/>
  <c r="AB1791" i="3"/>
  <c r="W1791" i="3"/>
  <c r="T1791" i="3"/>
  <c r="V1791" i="3" s="1"/>
  <c r="AP1790" i="3"/>
  <c r="AD1790" i="3"/>
  <c r="AR1790" i="3" s="1"/>
  <c r="AB1790" i="3"/>
  <c r="W1790" i="3"/>
  <c r="T1790" i="3"/>
  <c r="V1790" i="3" s="1"/>
  <c r="AP1789" i="3"/>
  <c r="AD1789" i="3"/>
  <c r="AR1789" i="3" s="1"/>
  <c r="AB1789" i="3"/>
  <c r="W1789" i="3"/>
  <c r="T1789" i="3"/>
  <c r="V1789" i="3" s="1"/>
  <c r="AP1788" i="3"/>
  <c r="AD1788" i="3"/>
  <c r="AR1788" i="3" s="1"/>
  <c r="AB1788" i="3"/>
  <c r="W1788" i="3"/>
  <c r="T1788" i="3"/>
  <c r="V1788" i="3" s="1"/>
  <c r="AP1787" i="3"/>
  <c r="AD1787" i="3"/>
  <c r="AR1787" i="3" s="1"/>
  <c r="AB1787" i="3"/>
  <c r="W1787" i="3"/>
  <c r="T1787" i="3"/>
  <c r="V1787" i="3" s="1"/>
  <c r="AP1786" i="3"/>
  <c r="AD1786" i="3"/>
  <c r="AR1786" i="3" s="1"/>
  <c r="AB1786" i="3"/>
  <c r="W1786" i="3"/>
  <c r="T1786" i="3"/>
  <c r="V1786" i="3" s="1"/>
  <c r="AP1785" i="3"/>
  <c r="AD1785" i="3"/>
  <c r="AR1785" i="3" s="1"/>
  <c r="AB1785" i="3"/>
  <c r="W1785" i="3"/>
  <c r="T1785" i="3"/>
  <c r="V1785" i="3" s="1"/>
  <c r="AP1784" i="3"/>
  <c r="AD1784" i="3"/>
  <c r="AR1784" i="3" s="1"/>
  <c r="AB1784" i="3"/>
  <c r="W1784" i="3"/>
  <c r="T1784" i="3"/>
  <c r="V1784" i="3" s="1"/>
  <c r="AP1783" i="3"/>
  <c r="AD1783" i="3"/>
  <c r="AR1783" i="3" s="1"/>
  <c r="AB1783" i="3"/>
  <c r="W1783" i="3"/>
  <c r="T1783" i="3"/>
  <c r="V1783" i="3" s="1"/>
  <c r="AP1782" i="3"/>
  <c r="AD1782" i="3"/>
  <c r="AR1782" i="3" s="1"/>
  <c r="AB1782" i="3"/>
  <c r="W1782" i="3"/>
  <c r="T1782" i="3"/>
  <c r="V1782" i="3" s="1"/>
  <c r="AP1781" i="3"/>
  <c r="AD1781" i="3"/>
  <c r="AR1781" i="3" s="1"/>
  <c r="AB1781" i="3"/>
  <c r="W1781" i="3"/>
  <c r="T1781" i="3"/>
  <c r="V1781" i="3" s="1"/>
  <c r="AP1780" i="3"/>
  <c r="AD1780" i="3"/>
  <c r="AR1780" i="3" s="1"/>
  <c r="AB1780" i="3"/>
  <c r="W1780" i="3"/>
  <c r="T1780" i="3"/>
  <c r="V1780" i="3" s="1"/>
  <c r="AP1779" i="3"/>
  <c r="AD1779" i="3"/>
  <c r="AR1779" i="3" s="1"/>
  <c r="AB1779" i="3"/>
  <c r="W1779" i="3"/>
  <c r="T1779" i="3"/>
  <c r="V1779" i="3" s="1"/>
  <c r="AP1778" i="3"/>
  <c r="AD1778" i="3"/>
  <c r="AR1778" i="3" s="1"/>
  <c r="AB1778" i="3"/>
  <c r="W1778" i="3"/>
  <c r="T1778" i="3"/>
  <c r="V1778" i="3" s="1"/>
  <c r="AP1777" i="3"/>
  <c r="AD1777" i="3"/>
  <c r="AR1777" i="3" s="1"/>
  <c r="AB1777" i="3"/>
  <c r="W1777" i="3"/>
  <c r="T1777" i="3"/>
  <c r="V1777" i="3" s="1"/>
  <c r="AP1776" i="3"/>
  <c r="AD1776" i="3"/>
  <c r="AR1776" i="3" s="1"/>
  <c r="AB1776" i="3"/>
  <c r="W1776" i="3"/>
  <c r="T1776" i="3"/>
  <c r="V1776" i="3" s="1"/>
  <c r="AP1775" i="3"/>
  <c r="AD1775" i="3"/>
  <c r="AR1775" i="3" s="1"/>
  <c r="AB1775" i="3"/>
  <c r="W1775" i="3"/>
  <c r="T1775" i="3"/>
  <c r="V1775" i="3" s="1"/>
  <c r="AP1774" i="3"/>
  <c r="AD1774" i="3"/>
  <c r="AR1774" i="3" s="1"/>
  <c r="AB1774" i="3"/>
  <c r="W1774" i="3"/>
  <c r="T1774" i="3"/>
  <c r="V1774" i="3" s="1"/>
  <c r="AP1773" i="3"/>
  <c r="AD1773" i="3"/>
  <c r="AR1773" i="3" s="1"/>
  <c r="AB1773" i="3"/>
  <c r="W1773" i="3"/>
  <c r="T1773" i="3"/>
  <c r="V1773" i="3" s="1"/>
  <c r="AP1772" i="3"/>
  <c r="AD1772" i="3"/>
  <c r="AR1772" i="3" s="1"/>
  <c r="AB1772" i="3"/>
  <c r="W1772" i="3"/>
  <c r="T1772" i="3"/>
  <c r="V1772" i="3" s="1"/>
  <c r="AP1771" i="3"/>
  <c r="AD1771" i="3"/>
  <c r="AR1771" i="3" s="1"/>
  <c r="AB1771" i="3"/>
  <c r="W1771" i="3"/>
  <c r="T1771" i="3"/>
  <c r="V1771" i="3" s="1"/>
  <c r="AP1770" i="3"/>
  <c r="AD1770" i="3"/>
  <c r="AR1770" i="3" s="1"/>
  <c r="AB1770" i="3"/>
  <c r="W1770" i="3"/>
  <c r="T1770" i="3"/>
  <c r="V1770" i="3" s="1"/>
  <c r="AP1769" i="3"/>
  <c r="AD1769" i="3"/>
  <c r="AR1769" i="3" s="1"/>
  <c r="AB1769" i="3"/>
  <c r="W1769" i="3"/>
  <c r="T1769" i="3"/>
  <c r="V1769" i="3" s="1"/>
  <c r="AP1768" i="3"/>
  <c r="AD1768" i="3"/>
  <c r="AR1768" i="3" s="1"/>
  <c r="AB1768" i="3"/>
  <c r="W1768" i="3"/>
  <c r="T1768" i="3"/>
  <c r="V1768" i="3" s="1"/>
  <c r="AP1767" i="3"/>
  <c r="AD1767" i="3"/>
  <c r="AR1767" i="3" s="1"/>
  <c r="AB1767" i="3"/>
  <c r="W1767" i="3"/>
  <c r="T1767" i="3"/>
  <c r="V1767" i="3" s="1"/>
  <c r="AP1766" i="3"/>
  <c r="AD1766" i="3"/>
  <c r="AR1766" i="3" s="1"/>
  <c r="AB1766" i="3"/>
  <c r="W1766" i="3"/>
  <c r="T1766" i="3"/>
  <c r="V1766" i="3" s="1"/>
  <c r="AP1765" i="3"/>
  <c r="AD1765" i="3"/>
  <c r="AR1765" i="3" s="1"/>
  <c r="AB1765" i="3"/>
  <c r="W1765" i="3"/>
  <c r="T1765" i="3"/>
  <c r="V1765" i="3" s="1"/>
  <c r="AP1764" i="3"/>
  <c r="AD1764" i="3"/>
  <c r="AR1764" i="3" s="1"/>
  <c r="AB1764" i="3"/>
  <c r="W1764" i="3"/>
  <c r="T1764" i="3"/>
  <c r="V1764" i="3" s="1"/>
  <c r="AP1763" i="3"/>
  <c r="AD1763" i="3"/>
  <c r="AR1763" i="3" s="1"/>
  <c r="AB1763" i="3"/>
  <c r="W1763" i="3"/>
  <c r="T1763" i="3"/>
  <c r="V1763" i="3" s="1"/>
  <c r="AP1762" i="3"/>
  <c r="AD1762" i="3"/>
  <c r="AR1762" i="3" s="1"/>
  <c r="AB1762" i="3"/>
  <c r="W1762" i="3"/>
  <c r="T1762" i="3"/>
  <c r="V1762" i="3" s="1"/>
  <c r="AP1761" i="3"/>
  <c r="AD1761" i="3"/>
  <c r="AR1761" i="3" s="1"/>
  <c r="AB1761" i="3"/>
  <c r="W1761" i="3"/>
  <c r="T1761" i="3"/>
  <c r="V1761" i="3" s="1"/>
  <c r="AP1760" i="3"/>
  <c r="AD1760" i="3"/>
  <c r="AR1760" i="3" s="1"/>
  <c r="AB1760" i="3"/>
  <c r="W1760" i="3"/>
  <c r="T1760" i="3"/>
  <c r="V1760" i="3" s="1"/>
  <c r="AP1759" i="3"/>
  <c r="AD1759" i="3"/>
  <c r="AR1759" i="3" s="1"/>
  <c r="AB1759" i="3"/>
  <c r="W1759" i="3"/>
  <c r="T1759" i="3"/>
  <c r="V1759" i="3" s="1"/>
  <c r="AP1758" i="3"/>
  <c r="AD1758" i="3"/>
  <c r="AR1758" i="3" s="1"/>
  <c r="AB1758" i="3"/>
  <c r="W1758" i="3"/>
  <c r="T1758" i="3"/>
  <c r="V1758" i="3" s="1"/>
  <c r="AP1757" i="3"/>
  <c r="AD1757" i="3"/>
  <c r="AR1757" i="3" s="1"/>
  <c r="AB1757" i="3"/>
  <c r="W1757" i="3"/>
  <c r="T1757" i="3"/>
  <c r="V1757" i="3" s="1"/>
  <c r="AP1756" i="3"/>
  <c r="AD1756" i="3"/>
  <c r="AR1756" i="3" s="1"/>
  <c r="AB1756" i="3"/>
  <c r="W1756" i="3"/>
  <c r="T1756" i="3"/>
  <c r="V1756" i="3" s="1"/>
  <c r="AP1755" i="3"/>
  <c r="AD1755" i="3"/>
  <c r="AR1755" i="3" s="1"/>
  <c r="AB1755" i="3"/>
  <c r="W1755" i="3"/>
  <c r="T1755" i="3"/>
  <c r="V1755" i="3" s="1"/>
  <c r="AP1754" i="3"/>
  <c r="AD1754" i="3"/>
  <c r="AR1754" i="3" s="1"/>
  <c r="AB1754" i="3"/>
  <c r="W1754" i="3"/>
  <c r="T1754" i="3"/>
  <c r="V1754" i="3" s="1"/>
  <c r="AP1753" i="3"/>
  <c r="AD1753" i="3"/>
  <c r="AR1753" i="3" s="1"/>
  <c r="AB1753" i="3"/>
  <c r="W1753" i="3"/>
  <c r="T1753" i="3"/>
  <c r="V1753" i="3" s="1"/>
  <c r="AP1752" i="3"/>
  <c r="AD1752" i="3"/>
  <c r="AR1752" i="3" s="1"/>
  <c r="AB1752" i="3"/>
  <c r="W1752" i="3"/>
  <c r="T1752" i="3"/>
  <c r="V1752" i="3" s="1"/>
  <c r="AP1751" i="3"/>
  <c r="AD1751" i="3"/>
  <c r="AR1751" i="3" s="1"/>
  <c r="AB1751" i="3"/>
  <c r="W1751" i="3"/>
  <c r="T1751" i="3"/>
  <c r="V1751" i="3" s="1"/>
  <c r="AP1750" i="3"/>
  <c r="AD1750" i="3"/>
  <c r="AR1750" i="3" s="1"/>
  <c r="AB1750" i="3"/>
  <c r="W1750" i="3"/>
  <c r="T1750" i="3"/>
  <c r="V1750" i="3" s="1"/>
  <c r="AP1749" i="3"/>
  <c r="AD1749" i="3"/>
  <c r="AR1749" i="3" s="1"/>
  <c r="AB1749" i="3"/>
  <c r="W1749" i="3"/>
  <c r="T1749" i="3"/>
  <c r="V1749" i="3" s="1"/>
  <c r="AP1748" i="3"/>
  <c r="AD1748" i="3"/>
  <c r="AR1748" i="3" s="1"/>
  <c r="AB1748" i="3"/>
  <c r="W1748" i="3"/>
  <c r="T1748" i="3"/>
  <c r="V1748" i="3" s="1"/>
  <c r="AP1747" i="3"/>
  <c r="AD1747" i="3"/>
  <c r="AR1747" i="3" s="1"/>
  <c r="AB1747" i="3"/>
  <c r="W1747" i="3"/>
  <c r="T1747" i="3"/>
  <c r="V1747" i="3" s="1"/>
  <c r="AP1746" i="3"/>
  <c r="AD1746" i="3"/>
  <c r="AR1746" i="3" s="1"/>
  <c r="AB1746" i="3"/>
  <c r="W1746" i="3"/>
  <c r="T1746" i="3"/>
  <c r="V1746" i="3" s="1"/>
  <c r="AP1745" i="3"/>
  <c r="AD1745" i="3"/>
  <c r="AR1745" i="3" s="1"/>
  <c r="AB1745" i="3"/>
  <c r="W1745" i="3"/>
  <c r="T1745" i="3"/>
  <c r="V1745" i="3" s="1"/>
  <c r="AP1744" i="3"/>
  <c r="AD1744" i="3"/>
  <c r="AR1744" i="3" s="1"/>
  <c r="AB1744" i="3"/>
  <c r="W1744" i="3"/>
  <c r="T1744" i="3"/>
  <c r="V1744" i="3" s="1"/>
  <c r="AP1743" i="3"/>
  <c r="AD1743" i="3"/>
  <c r="AR1743" i="3" s="1"/>
  <c r="AB1743" i="3"/>
  <c r="W1743" i="3"/>
  <c r="T1743" i="3"/>
  <c r="V1743" i="3" s="1"/>
  <c r="AP1742" i="3"/>
  <c r="AD1742" i="3"/>
  <c r="AR1742" i="3" s="1"/>
  <c r="AB1742" i="3"/>
  <c r="W1742" i="3"/>
  <c r="T1742" i="3"/>
  <c r="V1742" i="3" s="1"/>
  <c r="AP1741" i="3"/>
  <c r="AD1741" i="3"/>
  <c r="AR1741" i="3" s="1"/>
  <c r="AB1741" i="3"/>
  <c r="W1741" i="3"/>
  <c r="T1741" i="3"/>
  <c r="V1741" i="3" s="1"/>
  <c r="AP1740" i="3"/>
  <c r="AD1740" i="3"/>
  <c r="AR1740" i="3" s="1"/>
  <c r="AB1740" i="3"/>
  <c r="W1740" i="3"/>
  <c r="T1740" i="3"/>
  <c r="V1740" i="3" s="1"/>
  <c r="AP1739" i="3"/>
  <c r="AD1739" i="3"/>
  <c r="AR1739" i="3" s="1"/>
  <c r="AB1739" i="3"/>
  <c r="W1739" i="3"/>
  <c r="T1739" i="3"/>
  <c r="V1739" i="3" s="1"/>
  <c r="AP1738" i="3"/>
  <c r="AD1738" i="3"/>
  <c r="AR1738" i="3" s="1"/>
  <c r="AB1738" i="3"/>
  <c r="W1738" i="3"/>
  <c r="T1738" i="3"/>
  <c r="V1738" i="3" s="1"/>
  <c r="AP1737" i="3"/>
  <c r="AD1737" i="3"/>
  <c r="AR1737" i="3" s="1"/>
  <c r="AB1737" i="3"/>
  <c r="W1737" i="3"/>
  <c r="T1737" i="3"/>
  <c r="V1737" i="3" s="1"/>
  <c r="AP1736" i="3"/>
  <c r="AD1736" i="3"/>
  <c r="AR1736" i="3" s="1"/>
  <c r="AB1736" i="3"/>
  <c r="W1736" i="3"/>
  <c r="T1736" i="3"/>
  <c r="V1736" i="3" s="1"/>
  <c r="AP1735" i="3"/>
  <c r="AD1735" i="3"/>
  <c r="AR1735" i="3" s="1"/>
  <c r="AB1735" i="3"/>
  <c r="W1735" i="3"/>
  <c r="T1735" i="3"/>
  <c r="V1735" i="3" s="1"/>
  <c r="AP1734" i="3"/>
  <c r="AD1734" i="3"/>
  <c r="AR1734" i="3" s="1"/>
  <c r="AB1734" i="3"/>
  <c r="W1734" i="3"/>
  <c r="T1734" i="3"/>
  <c r="V1734" i="3" s="1"/>
  <c r="AP1733" i="3"/>
  <c r="AD1733" i="3"/>
  <c r="AR1733" i="3" s="1"/>
  <c r="AB1733" i="3"/>
  <c r="W1733" i="3"/>
  <c r="T1733" i="3"/>
  <c r="V1733" i="3" s="1"/>
  <c r="AP1732" i="3"/>
  <c r="AD1732" i="3"/>
  <c r="AR1732" i="3" s="1"/>
  <c r="AB1732" i="3"/>
  <c r="W1732" i="3"/>
  <c r="T1732" i="3"/>
  <c r="V1732" i="3" s="1"/>
  <c r="AP1731" i="3"/>
  <c r="AD1731" i="3"/>
  <c r="AR1731" i="3" s="1"/>
  <c r="AB1731" i="3"/>
  <c r="W1731" i="3"/>
  <c r="T1731" i="3"/>
  <c r="V1731" i="3" s="1"/>
  <c r="AP1730" i="3"/>
  <c r="AD1730" i="3"/>
  <c r="AR1730" i="3" s="1"/>
  <c r="AB1730" i="3"/>
  <c r="W1730" i="3"/>
  <c r="T1730" i="3"/>
  <c r="V1730" i="3" s="1"/>
  <c r="AP1729" i="3"/>
  <c r="AD1729" i="3"/>
  <c r="AR1729" i="3" s="1"/>
  <c r="AB1729" i="3"/>
  <c r="W1729" i="3"/>
  <c r="T1729" i="3"/>
  <c r="V1729" i="3" s="1"/>
  <c r="AP1728" i="3"/>
  <c r="AD1728" i="3"/>
  <c r="AR1728" i="3" s="1"/>
  <c r="AB1728" i="3"/>
  <c r="W1728" i="3"/>
  <c r="T1728" i="3"/>
  <c r="V1728" i="3" s="1"/>
  <c r="AP1727" i="3"/>
  <c r="AD1727" i="3"/>
  <c r="AR1727" i="3" s="1"/>
  <c r="AB1727" i="3"/>
  <c r="W1727" i="3"/>
  <c r="T1727" i="3"/>
  <c r="V1727" i="3" s="1"/>
  <c r="AP1726" i="3"/>
  <c r="AD1726" i="3"/>
  <c r="AR1726" i="3" s="1"/>
  <c r="AB1726" i="3"/>
  <c r="W1726" i="3"/>
  <c r="T1726" i="3"/>
  <c r="V1726" i="3" s="1"/>
  <c r="AP1725" i="3"/>
  <c r="AD1725" i="3"/>
  <c r="AR1725" i="3" s="1"/>
  <c r="AB1725" i="3"/>
  <c r="W1725" i="3"/>
  <c r="T1725" i="3"/>
  <c r="V1725" i="3" s="1"/>
  <c r="AP1724" i="3"/>
  <c r="AD1724" i="3"/>
  <c r="AR1724" i="3" s="1"/>
  <c r="AB1724" i="3"/>
  <c r="W1724" i="3"/>
  <c r="T1724" i="3"/>
  <c r="V1724" i="3" s="1"/>
  <c r="AP1723" i="3"/>
  <c r="AD1723" i="3"/>
  <c r="AR1723" i="3" s="1"/>
  <c r="AB1723" i="3"/>
  <c r="W1723" i="3"/>
  <c r="T1723" i="3"/>
  <c r="V1723" i="3" s="1"/>
  <c r="AP1722" i="3"/>
  <c r="AD1722" i="3"/>
  <c r="AR1722" i="3" s="1"/>
  <c r="AB1722" i="3"/>
  <c r="W1722" i="3"/>
  <c r="T1722" i="3"/>
  <c r="V1722" i="3" s="1"/>
  <c r="AP1721" i="3"/>
  <c r="AD1721" i="3"/>
  <c r="AR1721" i="3" s="1"/>
  <c r="AB1721" i="3"/>
  <c r="W1721" i="3"/>
  <c r="T1721" i="3"/>
  <c r="V1721" i="3" s="1"/>
  <c r="AP1720" i="3"/>
  <c r="AD1720" i="3"/>
  <c r="AR1720" i="3" s="1"/>
  <c r="AB1720" i="3"/>
  <c r="W1720" i="3"/>
  <c r="T1720" i="3"/>
  <c r="V1720" i="3" s="1"/>
  <c r="AP1719" i="3"/>
  <c r="AD1719" i="3"/>
  <c r="AR1719" i="3" s="1"/>
  <c r="AB1719" i="3"/>
  <c r="W1719" i="3"/>
  <c r="T1719" i="3"/>
  <c r="V1719" i="3" s="1"/>
  <c r="AP1718" i="3"/>
  <c r="AD1718" i="3"/>
  <c r="AR1718" i="3" s="1"/>
  <c r="AB1718" i="3"/>
  <c r="W1718" i="3"/>
  <c r="T1718" i="3"/>
  <c r="V1718" i="3" s="1"/>
  <c r="AP1717" i="3"/>
  <c r="AD1717" i="3"/>
  <c r="AR1717" i="3" s="1"/>
  <c r="AB1717" i="3"/>
  <c r="W1717" i="3"/>
  <c r="T1717" i="3"/>
  <c r="V1717" i="3" s="1"/>
  <c r="AP1716" i="3"/>
  <c r="AD1716" i="3"/>
  <c r="AR1716" i="3" s="1"/>
  <c r="AB1716" i="3"/>
  <c r="W1716" i="3"/>
  <c r="T1716" i="3"/>
  <c r="V1716" i="3" s="1"/>
  <c r="AP1715" i="3"/>
  <c r="AD1715" i="3"/>
  <c r="AR1715" i="3" s="1"/>
  <c r="AB1715" i="3"/>
  <c r="W1715" i="3"/>
  <c r="T1715" i="3"/>
  <c r="V1715" i="3" s="1"/>
  <c r="AP1714" i="3"/>
  <c r="AD1714" i="3"/>
  <c r="AR1714" i="3" s="1"/>
  <c r="AB1714" i="3"/>
  <c r="W1714" i="3"/>
  <c r="T1714" i="3"/>
  <c r="V1714" i="3" s="1"/>
  <c r="AP1713" i="3"/>
  <c r="AD1713" i="3"/>
  <c r="AR1713" i="3" s="1"/>
  <c r="AB1713" i="3"/>
  <c r="W1713" i="3"/>
  <c r="T1713" i="3"/>
  <c r="V1713" i="3" s="1"/>
  <c r="AP1712" i="3"/>
  <c r="AD1712" i="3"/>
  <c r="AR1712" i="3" s="1"/>
  <c r="AB1712" i="3"/>
  <c r="W1712" i="3"/>
  <c r="T1712" i="3"/>
  <c r="V1712" i="3" s="1"/>
  <c r="AP1711" i="3"/>
  <c r="AD1711" i="3"/>
  <c r="AR1711" i="3" s="1"/>
  <c r="AB1711" i="3"/>
  <c r="W1711" i="3"/>
  <c r="T1711" i="3"/>
  <c r="V1711" i="3" s="1"/>
  <c r="AP1710" i="3"/>
  <c r="AD1710" i="3"/>
  <c r="AR1710" i="3" s="1"/>
  <c r="AB1710" i="3"/>
  <c r="W1710" i="3"/>
  <c r="T1710" i="3"/>
  <c r="V1710" i="3" s="1"/>
  <c r="AP1709" i="3"/>
  <c r="AD1709" i="3"/>
  <c r="AR1709" i="3" s="1"/>
  <c r="AB1709" i="3"/>
  <c r="W1709" i="3"/>
  <c r="T1709" i="3"/>
  <c r="V1709" i="3" s="1"/>
  <c r="AP1708" i="3"/>
  <c r="AD1708" i="3"/>
  <c r="AR1708" i="3" s="1"/>
  <c r="AB1708" i="3"/>
  <c r="W1708" i="3"/>
  <c r="T1708" i="3"/>
  <c r="V1708" i="3" s="1"/>
  <c r="AP1707" i="3"/>
  <c r="AD1707" i="3"/>
  <c r="AR1707" i="3" s="1"/>
  <c r="AB1707" i="3"/>
  <c r="W1707" i="3"/>
  <c r="T1707" i="3"/>
  <c r="V1707" i="3" s="1"/>
  <c r="AP1706" i="3"/>
  <c r="AD1706" i="3"/>
  <c r="AR1706" i="3" s="1"/>
  <c r="AB1706" i="3"/>
  <c r="W1706" i="3"/>
  <c r="T1706" i="3"/>
  <c r="V1706" i="3" s="1"/>
  <c r="AP1705" i="3"/>
  <c r="AD1705" i="3"/>
  <c r="AR1705" i="3" s="1"/>
  <c r="AB1705" i="3"/>
  <c r="W1705" i="3"/>
  <c r="T1705" i="3"/>
  <c r="V1705" i="3" s="1"/>
  <c r="AP1704" i="3"/>
  <c r="AD1704" i="3"/>
  <c r="AR1704" i="3" s="1"/>
  <c r="AB1704" i="3"/>
  <c r="W1704" i="3"/>
  <c r="T1704" i="3"/>
  <c r="V1704" i="3" s="1"/>
  <c r="AP1703" i="3"/>
  <c r="AD1703" i="3"/>
  <c r="AR1703" i="3" s="1"/>
  <c r="AB1703" i="3"/>
  <c r="W1703" i="3"/>
  <c r="T1703" i="3"/>
  <c r="V1703" i="3" s="1"/>
  <c r="AP1702" i="3"/>
  <c r="AD1702" i="3"/>
  <c r="AR1702" i="3" s="1"/>
  <c r="AB1702" i="3"/>
  <c r="W1702" i="3"/>
  <c r="T1702" i="3"/>
  <c r="V1702" i="3" s="1"/>
  <c r="AP1701" i="3"/>
  <c r="AD1701" i="3"/>
  <c r="AR1701" i="3" s="1"/>
  <c r="AB1701" i="3"/>
  <c r="W1701" i="3"/>
  <c r="T1701" i="3"/>
  <c r="V1701" i="3" s="1"/>
  <c r="AP1700" i="3"/>
  <c r="AD1700" i="3"/>
  <c r="AR1700" i="3" s="1"/>
  <c r="AB1700" i="3"/>
  <c r="W1700" i="3"/>
  <c r="T1700" i="3"/>
  <c r="V1700" i="3" s="1"/>
  <c r="AP1699" i="3"/>
  <c r="AD1699" i="3"/>
  <c r="AR1699" i="3" s="1"/>
  <c r="AB1699" i="3"/>
  <c r="W1699" i="3"/>
  <c r="T1699" i="3"/>
  <c r="V1699" i="3" s="1"/>
  <c r="AP1698" i="3"/>
  <c r="AD1698" i="3"/>
  <c r="AR1698" i="3" s="1"/>
  <c r="AB1698" i="3"/>
  <c r="W1698" i="3"/>
  <c r="T1698" i="3"/>
  <c r="V1698" i="3" s="1"/>
  <c r="AP1697" i="3"/>
  <c r="AD1697" i="3"/>
  <c r="AR1697" i="3" s="1"/>
  <c r="AB1697" i="3"/>
  <c r="W1697" i="3"/>
  <c r="T1697" i="3"/>
  <c r="V1697" i="3" s="1"/>
  <c r="AP1696" i="3"/>
  <c r="AD1696" i="3"/>
  <c r="AR1696" i="3" s="1"/>
  <c r="AB1696" i="3"/>
  <c r="W1696" i="3"/>
  <c r="T1696" i="3"/>
  <c r="V1696" i="3" s="1"/>
  <c r="AP1695" i="3"/>
  <c r="AD1695" i="3"/>
  <c r="AR1695" i="3" s="1"/>
  <c r="AB1695" i="3"/>
  <c r="W1695" i="3"/>
  <c r="T1695" i="3"/>
  <c r="V1695" i="3" s="1"/>
  <c r="AP1694" i="3"/>
  <c r="AD1694" i="3"/>
  <c r="AR1694" i="3" s="1"/>
  <c r="AB1694" i="3"/>
  <c r="W1694" i="3"/>
  <c r="T1694" i="3"/>
  <c r="V1694" i="3" s="1"/>
  <c r="AP1693" i="3"/>
  <c r="AD1693" i="3"/>
  <c r="AR1693" i="3" s="1"/>
  <c r="AB1693" i="3"/>
  <c r="W1693" i="3"/>
  <c r="T1693" i="3"/>
  <c r="V1693" i="3" s="1"/>
  <c r="AP1692" i="3"/>
  <c r="AD1692" i="3"/>
  <c r="AR1692" i="3" s="1"/>
  <c r="AB1692" i="3"/>
  <c r="W1692" i="3"/>
  <c r="T1692" i="3"/>
  <c r="V1692" i="3" s="1"/>
  <c r="AP1691" i="3"/>
  <c r="AD1691" i="3"/>
  <c r="AR1691" i="3" s="1"/>
  <c r="AB1691" i="3"/>
  <c r="W1691" i="3"/>
  <c r="T1691" i="3"/>
  <c r="V1691" i="3" s="1"/>
  <c r="AP1690" i="3"/>
  <c r="AD1690" i="3"/>
  <c r="AR1690" i="3" s="1"/>
  <c r="AB1690" i="3"/>
  <c r="W1690" i="3"/>
  <c r="T1690" i="3"/>
  <c r="V1690" i="3" s="1"/>
  <c r="AP1689" i="3"/>
  <c r="AD1689" i="3"/>
  <c r="AR1689" i="3" s="1"/>
  <c r="AB1689" i="3"/>
  <c r="W1689" i="3"/>
  <c r="T1689" i="3"/>
  <c r="V1689" i="3" s="1"/>
  <c r="AP1688" i="3"/>
  <c r="AD1688" i="3"/>
  <c r="AR1688" i="3" s="1"/>
  <c r="AB1688" i="3"/>
  <c r="W1688" i="3"/>
  <c r="T1688" i="3"/>
  <c r="V1688" i="3" s="1"/>
  <c r="AP1687" i="3"/>
  <c r="AD1687" i="3"/>
  <c r="AR1687" i="3" s="1"/>
  <c r="AB1687" i="3"/>
  <c r="W1687" i="3"/>
  <c r="T1687" i="3"/>
  <c r="V1687" i="3" s="1"/>
  <c r="AP1686" i="3"/>
  <c r="AD1686" i="3"/>
  <c r="AR1686" i="3" s="1"/>
  <c r="AB1686" i="3"/>
  <c r="W1686" i="3"/>
  <c r="T1686" i="3"/>
  <c r="V1686" i="3" s="1"/>
  <c r="AP1685" i="3"/>
  <c r="AD1685" i="3"/>
  <c r="AR1685" i="3" s="1"/>
  <c r="AB1685" i="3"/>
  <c r="W1685" i="3"/>
  <c r="T1685" i="3"/>
  <c r="V1685" i="3" s="1"/>
  <c r="AP1684" i="3"/>
  <c r="AD1684" i="3"/>
  <c r="AR1684" i="3" s="1"/>
  <c r="AB1684" i="3"/>
  <c r="W1684" i="3"/>
  <c r="T1684" i="3"/>
  <c r="V1684" i="3" s="1"/>
  <c r="AP1683" i="3"/>
  <c r="AD1683" i="3"/>
  <c r="AR1683" i="3" s="1"/>
  <c r="AB1683" i="3"/>
  <c r="W1683" i="3"/>
  <c r="T1683" i="3"/>
  <c r="V1683" i="3" s="1"/>
  <c r="AP1682" i="3"/>
  <c r="AD1682" i="3"/>
  <c r="AR1682" i="3" s="1"/>
  <c r="AB1682" i="3"/>
  <c r="W1682" i="3"/>
  <c r="T1682" i="3"/>
  <c r="V1682" i="3" s="1"/>
  <c r="AP1681" i="3"/>
  <c r="AD1681" i="3"/>
  <c r="AR1681" i="3" s="1"/>
  <c r="AB1681" i="3"/>
  <c r="W1681" i="3"/>
  <c r="T1681" i="3"/>
  <c r="V1681" i="3" s="1"/>
  <c r="AP1680" i="3"/>
  <c r="AD1680" i="3"/>
  <c r="AR1680" i="3" s="1"/>
  <c r="AB1680" i="3"/>
  <c r="W1680" i="3"/>
  <c r="T1680" i="3"/>
  <c r="V1680" i="3" s="1"/>
  <c r="AP1679" i="3"/>
  <c r="AD1679" i="3"/>
  <c r="AR1679" i="3" s="1"/>
  <c r="AB1679" i="3"/>
  <c r="W1679" i="3"/>
  <c r="T1679" i="3"/>
  <c r="V1679" i="3" s="1"/>
  <c r="AP1678" i="3"/>
  <c r="AD1678" i="3"/>
  <c r="AR1678" i="3" s="1"/>
  <c r="AB1678" i="3"/>
  <c r="W1678" i="3"/>
  <c r="T1678" i="3"/>
  <c r="V1678" i="3" s="1"/>
  <c r="AP1677" i="3"/>
  <c r="AD1677" i="3"/>
  <c r="AR1677" i="3" s="1"/>
  <c r="AB1677" i="3"/>
  <c r="W1677" i="3"/>
  <c r="T1677" i="3"/>
  <c r="V1677" i="3" s="1"/>
  <c r="AP1676" i="3"/>
  <c r="AD1676" i="3"/>
  <c r="AR1676" i="3" s="1"/>
  <c r="AB1676" i="3"/>
  <c r="W1676" i="3"/>
  <c r="T1676" i="3"/>
  <c r="V1676" i="3" s="1"/>
  <c r="AP1675" i="3"/>
  <c r="AD1675" i="3"/>
  <c r="AR1675" i="3" s="1"/>
  <c r="AB1675" i="3"/>
  <c r="W1675" i="3"/>
  <c r="T1675" i="3"/>
  <c r="V1675" i="3" s="1"/>
  <c r="AP1674" i="3"/>
  <c r="AD1674" i="3"/>
  <c r="AR1674" i="3" s="1"/>
  <c r="AB1674" i="3"/>
  <c r="W1674" i="3"/>
  <c r="T1674" i="3"/>
  <c r="V1674" i="3" s="1"/>
  <c r="AP1673" i="3"/>
  <c r="AD1673" i="3"/>
  <c r="AR1673" i="3" s="1"/>
  <c r="AB1673" i="3"/>
  <c r="W1673" i="3"/>
  <c r="T1673" i="3"/>
  <c r="V1673" i="3" s="1"/>
  <c r="AP1672" i="3"/>
  <c r="AD1672" i="3"/>
  <c r="AR1672" i="3" s="1"/>
  <c r="AB1672" i="3"/>
  <c r="W1672" i="3"/>
  <c r="T1672" i="3"/>
  <c r="V1672" i="3" s="1"/>
  <c r="AP1671" i="3"/>
  <c r="AD1671" i="3"/>
  <c r="AR1671" i="3" s="1"/>
  <c r="AB1671" i="3"/>
  <c r="W1671" i="3"/>
  <c r="T1671" i="3"/>
  <c r="V1671" i="3" s="1"/>
  <c r="AP1670" i="3"/>
  <c r="AD1670" i="3"/>
  <c r="AR1670" i="3" s="1"/>
  <c r="AB1670" i="3"/>
  <c r="W1670" i="3"/>
  <c r="T1670" i="3"/>
  <c r="V1670" i="3" s="1"/>
  <c r="AP1669" i="3"/>
  <c r="AD1669" i="3"/>
  <c r="AR1669" i="3" s="1"/>
  <c r="AB1669" i="3"/>
  <c r="W1669" i="3"/>
  <c r="T1669" i="3"/>
  <c r="V1669" i="3" s="1"/>
  <c r="AP1668" i="3"/>
  <c r="AD1668" i="3"/>
  <c r="AR1668" i="3" s="1"/>
  <c r="AB1668" i="3"/>
  <c r="W1668" i="3"/>
  <c r="T1668" i="3"/>
  <c r="V1668" i="3" s="1"/>
  <c r="AP1667" i="3"/>
  <c r="AD1667" i="3"/>
  <c r="AR1667" i="3" s="1"/>
  <c r="AB1667" i="3"/>
  <c r="W1667" i="3"/>
  <c r="T1667" i="3"/>
  <c r="V1667" i="3" s="1"/>
  <c r="AP1666" i="3"/>
  <c r="AD1666" i="3"/>
  <c r="AR1666" i="3" s="1"/>
  <c r="AB1666" i="3"/>
  <c r="W1666" i="3"/>
  <c r="T1666" i="3"/>
  <c r="V1666" i="3" s="1"/>
  <c r="AP1665" i="3"/>
  <c r="AD1665" i="3"/>
  <c r="AR1665" i="3" s="1"/>
  <c r="AB1665" i="3"/>
  <c r="W1665" i="3"/>
  <c r="T1665" i="3"/>
  <c r="V1665" i="3" s="1"/>
  <c r="AP1664" i="3"/>
  <c r="AD1664" i="3"/>
  <c r="AR1664" i="3" s="1"/>
  <c r="AB1664" i="3"/>
  <c r="W1664" i="3"/>
  <c r="T1664" i="3"/>
  <c r="V1664" i="3" s="1"/>
  <c r="AP1663" i="3"/>
  <c r="AD1663" i="3"/>
  <c r="AR1663" i="3" s="1"/>
  <c r="AB1663" i="3"/>
  <c r="W1663" i="3"/>
  <c r="T1663" i="3"/>
  <c r="V1663" i="3" s="1"/>
  <c r="AP1662" i="3"/>
  <c r="AD1662" i="3"/>
  <c r="AR1662" i="3" s="1"/>
  <c r="AB1662" i="3"/>
  <c r="W1662" i="3"/>
  <c r="T1662" i="3"/>
  <c r="V1662" i="3" s="1"/>
  <c r="AP1661" i="3"/>
  <c r="AD1661" i="3"/>
  <c r="AR1661" i="3" s="1"/>
  <c r="AB1661" i="3"/>
  <c r="W1661" i="3"/>
  <c r="T1661" i="3"/>
  <c r="V1661" i="3" s="1"/>
  <c r="AP1660" i="3"/>
  <c r="AD1660" i="3"/>
  <c r="AR1660" i="3" s="1"/>
  <c r="AB1660" i="3"/>
  <c r="W1660" i="3"/>
  <c r="T1660" i="3"/>
  <c r="V1660" i="3" s="1"/>
  <c r="AP1659" i="3"/>
  <c r="AD1659" i="3"/>
  <c r="AR1659" i="3" s="1"/>
  <c r="AB1659" i="3"/>
  <c r="W1659" i="3"/>
  <c r="T1659" i="3"/>
  <c r="V1659" i="3" s="1"/>
  <c r="AP1658" i="3"/>
  <c r="AD1658" i="3"/>
  <c r="AR1658" i="3" s="1"/>
  <c r="AB1658" i="3"/>
  <c r="W1658" i="3"/>
  <c r="T1658" i="3"/>
  <c r="V1658" i="3" s="1"/>
  <c r="AP1657" i="3"/>
  <c r="AD1657" i="3"/>
  <c r="AR1657" i="3" s="1"/>
  <c r="AB1657" i="3"/>
  <c r="W1657" i="3"/>
  <c r="T1657" i="3"/>
  <c r="V1657" i="3" s="1"/>
  <c r="AP1656" i="3"/>
  <c r="AD1656" i="3"/>
  <c r="AR1656" i="3" s="1"/>
  <c r="AB1656" i="3"/>
  <c r="W1656" i="3"/>
  <c r="T1656" i="3"/>
  <c r="V1656" i="3" s="1"/>
  <c r="AP1655" i="3"/>
  <c r="AD1655" i="3"/>
  <c r="AR1655" i="3" s="1"/>
  <c r="AB1655" i="3"/>
  <c r="W1655" i="3"/>
  <c r="T1655" i="3"/>
  <c r="V1655" i="3" s="1"/>
  <c r="AP1654" i="3"/>
  <c r="AD1654" i="3"/>
  <c r="AR1654" i="3" s="1"/>
  <c r="AB1654" i="3"/>
  <c r="W1654" i="3"/>
  <c r="T1654" i="3"/>
  <c r="V1654" i="3" s="1"/>
  <c r="AP1653" i="3"/>
  <c r="AD1653" i="3"/>
  <c r="AR1653" i="3" s="1"/>
  <c r="AB1653" i="3"/>
  <c r="W1653" i="3"/>
  <c r="T1653" i="3"/>
  <c r="V1653" i="3" s="1"/>
  <c r="AP1652" i="3"/>
  <c r="AD1652" i="3"/>
  <c r="AR1652" i="3" s="1"/>
  <c r="AB1652" i="3"/>
  <c r="W1652" i="3"/>
  <c r="T1652" i="3"/>
  <c r="V1652" i="3" s="1"/>
  <c r="AP1651" i="3"/>
  <c r="AD1651" i="3"/>
  <c r="AR1651" i="3" s="1"/>
  <c r="AB1651" i="3"/>
  <c r="W1651" i="3"/>
  <c r="T1651" i="3"/>
  <c r="V1651" i="3" s="1"/>
  <c r="AP1650" i="3"/>
  <c r="AD1650" i="3"/>
  <c r="AR1650" i="3" s="1"/>
  <c r="AB1650" i="3"/>
  <c r="W1650" i="3"/>
  <c r="T1650" i="3"/>
  <c r="V1650" i="3" s="1"/>
  <c r="AP1649" i="3"/>
  <c r="AD1649" i="3"/>
  <c r="AR1649" i="3" s="1"/>
  <c r="AB1649" i="3"/>
  <c r="W1649" i="3"/>
  <c r="T1649" i="3"/>
  <c r="V1649" i="3" s="1"/>
  <c r="AP1648" i="3"/>
  <c r="AD1648" i="3"/>
  <c r="AR1648" i="3" s="1"/>
  <c r="AB1648" i="3"/>
  <c r="W1648" i="3"/>
  <c r="T1648" i="3"/>
  <c r="V1648" i="3" s="1"/>
  <c r="AP1647" i="3"/>
  <c r="AD1647" i="3"/>
  <c r="AR1647" i="3" s="1"/>
  <c r="AB1647" i="3"/>
  <c r="W1647" i="3"/>
  <c r="T1647" i="3"/>
  <c r="V1647" i="3" s="1"/>
  <c r="AP1646" i="3"/>
  <c r="AD1646" i="3"/>
  <c r="AR1646" i="3" s="1"/>
  <c r="AB1646" i="3"/>
  <c r="W1646" i="3"/>
  <c r="T1646" i="3"/>
  <c r="V1646" i="3" s="1"/>
  <c r="AP1645" i="3"/>
  <c r="AD1645" i="3"/>
  <c r="AR1645" i="3" s="1"/>
  <c r="AB1645" i="3"/>
  <c r="W1645" i="3"/>
  <c r="T1645" i="3"/>
  <c r="V1645" i="3" s="1"/>
  <c r="AP1644" i="3"/>
  <c r="AD1644" i="3"/>
  <c r="AR1644" i="3" s="1"/>
  <c r="AB1644" i="3"/>
  <c r="W1644" i="3"/>
  <c r="T1644" i="3"/>
  <c r="V1644" i="3" s="1"/>
  <c r="AP1643" i="3"/>
  <c r="AD1643" i="3"/>
  <c r="AR1643" i="3" s="1"/>
  <c r="AB1643" i="3"/>
  <c r="W1643" i="3"/>
  <c r="T1643" i="3"/>
  <c r="V1643" i="3" s="1"/>
  <c r="AP1642" i="3"/>
  <c r="AD1642" i="3"/>
  <c r="AR1642" i="3" s="1"/>
  <c r="AB1642" i="3"/>
  <c r="W1642" i="3"/>
  <c r="T1642" i="3"/>
  <c r="V1642" i="3" s="1"/>
  <c r="AP1641" i="3"/>
  <c r="AD1641" i="3"/>
  <c r="AR1641" i="3" s="1"/>
  <c r="AB1641" i="3"/>
  <c r="W1641" i="3"/>
  <c r="T1641" i="3"/>
  <c r="V1641" i="3" s="1"/>
  <c r="AP1640" i="3"/>
  <c r="AD1640" i="3"/>
  <c r="AR1640" i="3" s="1"/>
  <c r="AB1640" i="3"/>
  <c r="W1640" i="3"/>
  <c r="T1640" i="3"/>
  <c r="V1640" i="3" s="1"/>
  <c r="AP1639" i="3"/>
  <c r="AD1639" i="3"/>
  <c r="AR1639" i="3" s="1"/>
  <c r="AB1639" i="3"/>
  <c r="W1639" i="3"/>
  <c r="T1639" i="3"/>
  <c r="V1639" i="3" s="1"/>
  <c r="AP1638" i="3"/>
  <c r="AD1638" i="3"/>
  <c r="AR1638" i="3" s="1"/>
  <c r="AB1638" i="3"/>
  <c r="W1638" i="3"/>
  <c r="T1638" i="3"/>
  <c r="V1638" i="3" s="1"/>
  <c r="AP1637" i="3"/>
  <c r="AD1637" i="3"/>
  <c r="AR1637" i="3" s="1"/>
  <c r="AB1637" i="3"/>
  <c r="W1637" i="3"/>
  <c r="T1637" i="3"/>
  <c r="V1637" i="3" s="1"/>
  <c r="AP1636" i="3"/>
  <c r="AD1636" i="3"/>
  <c r="AR1636" i="3" s="1"/>
  <c r="AB1636" i="3"/>
  <c r="W1636" i="3"/>
  <c r="T1636" i="3"/>
  <c r="V1636" i="3" s="1"/>
  <c r="AP1635" i="3"/>
  <c r="AD1635" i="3"/>
  <c r="AR1635" i="3" s="1"/>
  <c r="AB1635" i="3"/>
  <c r="W1635" i="3"/>
  <c r="T1635" i="3"/>
  <c r="V1635" i="3" s="1"/>
  <c r="AP1634" i="3"/>
  <c r="AD1634" i="3"/>
  <c r="AR1634" i="3" s="1"/>
  <c r="AB1634" i="3"/>
  <c r="W1634" i="3"/>
  <c r="T1634" i="3"/>
  <c r="V1634" i="3" s="1"/>
  <c r="AP1633" i="3"/>
  <c r="AD1633" i="3"/>
  <c r="AR1633" i="3" s="1"/>
  <c r="AB1633" i="3"/>
  <c r="W1633" i="3"/>
  <c r="T1633" i="3"/>
  <c r="V1633" i="3" s="1"/>
  <c r="AP1632" i="3"/>
  <c r="AD1632" i="3"/>
  <c r="AR1632" i="3" s="1"/>
  <c r="AB1632" i="3"/>
  <c r="W1632" i="3"/>
  <c r="T1632" i="3"/>
  <c r="V1632" i="3" s="1"/>
  <c r="AP1631" i="3"/>
  <c r="AD1631" i="3"/>
  <c r="AR1631" i="3" s="1"/>
  <c r="AB1631" i="3"/>
  <c r="W1631" i="3"/>
  <c r="T1631" i="3"/>
  <c r="V1631" i="3" s="1"/>
  <c r="AP1630" i="3"/>
  <c r="AD1630" i="3"/>
  <c r="AR1630" i="3" s="1"/>
  <c r="AB1630" i="3"/>
  <c r="W1630" i="3"/>
  <c r="T1630" i="3"/>
  <c r="V1630" i="3" s="1"/>
  <c r="AP1629" i="3"/>
  <c r="AD1629" i="3"/>
  <c r="AR1629" i="3" s="1"/>
  <c r="AB1629" i="3"/>
  <c r="W1629" i="3"/>
  <c r="T1629" i="3"/>
  <c r="V1629" i="3" s="1"/>
  <c r="AP1628" i="3"/>
  <c r="AD1628" i="3"/>
  <c r="AR1628" i="3" s="1"/>
  <c r="AB1628" i="3"/>
  <c r="W1628" i="3"/>
  <c r="T1628" i="3"/>
  <c r="V1628" i="3" s="1"/>
  <c r="AP1627" i="3"/>
  <c r="AD1627" i="3"/>
  <c r="AR1627" i="3" s="1"/>
  <c r="AB1627" i="3"/>
  <c r="W1627" i="3"/>
  <c r="T1627" i="3"/>
  <c r="V1627" i="3" s="1"/>
  <c r="AP1626" i="3"/>
  <c r="AD1626" i="3"/>
  <c r="AR1626" i="3" s="1"/>
  <c r="AB1626" i="3"/>
  <c r="W1626" i="3"/>
  <c r="T1626" i="3"/>
  <c r="V1626" i="3" s="1"/>
  <c r="AP1625" i="3"/>
  <c r="AD1625" i="3"/>
  <c r="AR1625" i="3" s="1"/>
  <c r="AB1625" i="3"/>
  <c r="W1625" i="3"/>
  <c r="T1625" i="3"/>
  <c r="V1625" i="3" s="1"/>
  <c r="AP1624" i="3"/>
  <c r="AD1624" i="3"/>
  <c r="AR1624" i="3" s="1"/>
  <c r="AB1624" i="3"/>
  <c r="W1624" i="3"/>
  <c r="T1624" i="3"/>
  <c r="V1624" i="3" s="1"/>
  <c r="AP1623" i="3"/>
  <c r="AD1623" i="3"/>
  <c r="AR1623" i="3" s="1"/>
  <c r="AB1623" i="3"/>
  <c r="W1623" i="3"/>
  <c r="T1623" i="3"/>
  <c r="V1623" i="3" s="1"/>
  <c r="AP1622" i="3"/>
  <c r="AD1622" i="3"/>
  <c r="AR1622" i="3" s="1"/>
  <c r="AB1622" i="3"/>
  <c r="W1622" i="3"/>
  <c r="T1622" i="3"/>
  <c r="V1622" i="3" s="1"/>
  <c r="AP1621" i="3"/>
  <c r="AD1621" i="3"/>
  <c r="AR1621" i="3" s="1"/>
  <c r="AB1621" i="3"/>
  <c r="W1621" i="3"/>
  <c r="T1621" i="3"/>
  <c r="V1621" i="3" s="1"/>
  <c r="AP1620" i="3"/>
  <c r="AD1620" i="3"/>
  <c r="AR1620" i="3" s="1"/>
  <c r="AB1620" i="3"/>
  <c r="W1620" i="3"/>
  <c r="T1620" i="3"/>
  <c r="V1620" i="3" s="1"/>
  <c r="AP1619" i="3"/>
  <c r="AD1619" i="3"/>
  <c r="AR1619" i="3" s="1"/>
  <c r="AB1619" i="3"/>
  <c r="W1619" i="3"/>
  <c r="T1619" i="3"/>
  <c r="V1619" i="3" s="1"/>
  <c r="AP1618" i="3"/>
  <c r="AD1618" i="3"/>
  <c r="AR1618" i="3" s="1"/>
  <c r="AB1618" i="3"/>
  <c r="W1618" i="3"/>
  <c r="T1618" i="3"/>
  <c r="V1618" i="3" s="1"/>
  <c r="AP1617" i="3"/>
  <c r="AD1617" i="3"/>
  <c r="AR1617" i="3" s="1"/>
  <c r="AB1617" i="3"/>
  <c r="W1617" i="3"/>
  <c r="T1617" i="3"/>
  <c r="V1617" i="3" s="1"/>
  <c r="AP1616" i="3"/>
  <c r="AD1616" i="3"/>
  <c r="AR1616" i="3" s="1"/>
  <c r="AB1616" i="3"/>
  <c r="W1616" i="3"/>
  <c r="T1616" i="3"/>
  <c r="V1616" i="3" s="1"/>
  <c r="AP1615" i="3"/>
  <c r="AD1615" i="3"/>
  <c r="AR1615" i="3" s="1"/>
  <c r="AB1615" i="3"/>
  <c r="W1615" i="3"/>
  <c r="T1615" i="3"/>
  <c r="V1615" i="3" s="1"/>
  <c r="AP1614" i="3"/>
  <c r="AD1614" i="3"/>
  <c r="AR1614" i="3" s="1"/>
  <c r="AB1614" i="3"/>
  <c r="W1614" i="3"/>
  <c r="T1614" i="3"/>
  <c r="V1614" i="3" s="1"/>
  <c r="AP1613" i="3"/>
  <c r="AD1613" i="3"/>
  <c r="AR1613" i="3" s="1"/>
  <c r="AB1613" i="3"/>
  <c r="W1613" i="3"/>
  <c r="T1613" i="3"/>
  <c r="V1613" i="3" s="1"/>
  <c r="AP1612" i="3"/>
  <c r="AD1612" i="3"/>
  <c r="AR1612" i="3" s="1"/>
  <c r="AB1612" i="3"/>
  <c r="W1612" i="3"/>
  <c r="T1612" i="3"/>
  <c r="V1612" i="3" s="1"/>
  <c r="AP1611" i="3"/>
  <c r="AD1611" i="3"/>
  <c r="AR1611" i="3" s="1"/>
  <c r="AB1611" i="3"/>
  <c r="W1611" i="3"/>
  <c r="T1611" i="3"/>
  <c r="V1611" i="3" s="1"/>
  <c r="AP1610" i="3"/>
  <c r="AD1610" i="3"/>
  <c r="AR1610" i="3" s="1"/>
  <c r="AB1610" i="3"/>
  <c r="W1610" i="3"/>
  <c r="T1610" i="3"/>
  <c r="V1610" i="3" s="1"/>
  <c r="AP1609" i="3"/>
  <c r="AD1609" i="3"/>
  <c r="AR1609" i="3" s="1"/>
  <c r="AB1609" i="3"/>
  <c r="W1609" i="3"/>
  <c r="T1609" i="3"/>
  <c r="V1609" i="3" s="1"/>
  <c r="AP1608" i="3"/>
  <c r="AD1608" i="3"/>
  <c r="AR1608" i="3" s="1"/>
  <c r="AB1608" i="3"/>
  <c r="W1608" i="3"/>
  <c r="T1608" i="3"/>
  <c r="V1608" i="3" s="1"/>
  <c r="AP1607" i="3"/>
  <c r="AD1607" i="3"/>
  <c r="AR1607" i="3" s="1"/>
  <c r="AB1607" i="3"/>
  <c r="W1607" i="3"/>
  <c r="T1607" i="3"/>
  <c r="V1607" i="3" s="1"/>
  <c r="AP1606" i="3"/>
  <c r="AD1606" i="3"/>
  <c r="AR1606" i="3" s="1"/>
  <c r="AB1606" i="3"/>
  <c r="W1606" i="3"/>
  <c r="T1606" i="3"/>
  <c r="V1606" i="3" s="1"/>
  <c r="AP1605" i="3"/>
  <c r="AD1605" i="3"/>
  <c r="AR1605" i="3" s="1"/>
  <c r="AB1605" i="3"/>
  <c r="W1605" i="3"/>
  <c r="T1605" i="3"/>
  <c r="V1605" i="3" s="1"/>
  <c r="AP1604" i="3"/>
  <c r="AD1604" i="3"/>
  <c r="AR1604" i="3" s="1"/>
  <c r="AB1604" i="3"/>
  <c r="W1604" i="3"/>
  <c r="T1604" i="3"/>
  <c r="V1604" i="3" s="1"/>
  <c r="AP1603" i="3"/>
  <c r="AD1603" i="3"/>
  <c r="AR1603" i="3" s="1"/>
  <c r="AB1603" i="3"/>
  <c r="W1603" i="3"/>
  <c r="T1603" i="3"/>
  <c r="V1603" i="3" s="1"/>
  <c r="AP1602" i="3"/>
  <c r="AD1602" i="3"/>
  <c r="AR1602" i="3" s="1"/>
  <c r="AB1602" i="3"/>
  <c r="W1602" i="3"/>
  <c r="T1602" i="3"/>
  <c r="V1602" i="3" s="1"/>
  <c r="AP1601" i="3"/>
  <c r="AD1601" i="3"/>
  <c r="AR1601" i="3" s="1"/>
  <c r="AB1601" i="3"/>
  <c r="W1601" i="3"/>
  <c r="T1601" i="3"/>
  <c r="V1601" i="3" s="1"/>
  <c r="AP1600" i="3"/>
  <c r="AD1600" i="3"/>
  <c r="AR1600" i="3" s="1"/>
  <c r="AB1600" i="3"/>
  <c r="W1600" i="3"/>
  <c r="T1600" i="3"/>
  <c r="V1600" i="3" s="1"/>
  <c r="AP1599" i="3"/>
  <c r="AD1599" i="3"/>
  <c r="AR1599" i="3" s="1"/>
  <c r="AB1599" i="3"/>
  <c r="W1599" i="3"/>
  <c r="T1599" i="3"/>
  <c r="V1599" i="3" s="1"/>
  <c r="AP1598" i="3"/>
  <c r="AD1598" i="3"/>
  <c r="AR1598" i="3" s="1"/>
  <c r="AB1598" i="3"/>
  <c r="W1598" i="3"/>
  <c r="T1598" i="3"/>
  <c r="V1598" i="3" s="1"/>
  <c r="AP1597" i="3"/>
  <c r="AD1597" i="3"/>
  <c r="AR1597" i="3" s="1"/>
  <c r="AB1597" i="3"/>
  <c r="W1597" i="3"/>
  <c r="T1597" i="3"/>
  <c r="V1597" i="3" s="1"/>
  <c r="AP1596" i="3"/>
  <c r="AD1596" i="3"/>
  <c r="AR1596" i="3" s="1"/>
  <c r="AB1596" i="3"/>
  <c r="W1596" i="3"/>
  <c r="T1596" i="3"/>
  <c r="V1596" i="3" s="1"/>
  <c r="AP1595" i="3"/>
  <c r="AD1595" i="3"/>
  <c r="AR1595" i="3" s="1"/>
  <c r="AB1595" i="3"/>
  <c r="W1595" i="3"/>
  <c r="T1595" i="3"/>
  <c r="V1595" i="3" s="1"/>
  <c r="AP1594" i="3"/>
  <c r="AD1594" i="3"/>
  <c r="AR1594" i="3" s="1"/>
  <c r="AB1594" i="3"/>
  <c r="W1594" i="3"/>
  <c r="T1594" i="3"/>
  <c r="V1594" i="3" s="1"/>
  <c r="AP1593" i="3"/>
  <c r="AD1593" i="3"/>
  <c r="AR1593" i="3" s="1"/>
  <c r="AB1593" i="3"/>
  <c r="W1593" i="3"/>
  <c r="T1593" i="3"/>
  <c r="V1593" i="3" s="1"/>
  <c r="AP1592" i="3"/>
  <c r="AD1592" i="3"/>
  <c r="AR1592" i="3" s="1"/>
  <c r="AB1592" i="3"/>
  <c r="W1592" i="3"/>
  <c r="T1592" i="3"/>
  <c r="V1592" i="3" s="1"/>
  <c r="AP1591" i="3"/>
  <c r="AD1591" i="3"/>
  <c r="AR1591" i="3" s="1"/>
  <c r="AB1591" i="3"/>
  <c r="W1591" i="3"/>
  <c r="T1591" i="3"/>
  <c r="V1591" i="3" s="1"/>
  <c r="AP1590" i="3"/>
  <c r="AD1590" i="3"/>
  <c r="AR1590" i="3" s="1"/>
  <c r="AB1590" i="3"/>
  <c r="W1590" i="3"/>
  <c r="T1590" i="3"/>
  <c r="V1590" i="3" s="1"/>
  <c r="AP1589" i="3"/>
  <c r="AD1589" i="3"/>
  <c r="AR1589" i="3" s="1"/>
  <c r="AB1589" i="3"/>
  <c r="W1589" i="3"/>
  <c r="T1589" i="3"/>
  <c r="V1589" i="3" s="1"/>
  <c r="AP1588" i="3"/>
  <c r="AD1588" i="3"/>
  <c r="AR1588" i="3" s="1"/>
  <c r="AB1588" i="3"/>
  <c r="W1588" i="3"/>
  <c r="T1588" i="3"/>
  <c r="V1588" i="3" s="1"/>
  <c r="AP1587" i="3"/>
  <c r="AD1587" i="3"/>
  <c r="AR1587" i="3" s="1"/>
  <c r="AB1587" i="3"/>
  <c r="W1587" i="3"/>
  <c r="T1587" i="3"/>
  <c r="V1587" i="3" s="1"/>
  <c r="AP1586" i="3"/>
  <c r="AD1586" i="3"/>
  <c r="AR1586" i="3" s="1"/>
  <c r="AB1586" i="3"/>
  <c r="W1586" i="3"/>
  <c r="T1586" i="3"/>
  <c r="V1586" i="3" s="1"/>
  <c r="AP1585" i="3"/>
  <c r="AD1585" i="3"/>
  <c r="AR1585" i="3" s="1"/>
  <c r="AB1585" i="3"/>
  <c r="W1585" i="3"/>
  <c r="T1585" i="3"/>
  <c r="V1585" i="3" s="1"/>
  <c r="AP1584" i="3"/>
  <c r="AD1584" i="3"/>
  <c r="AR1584" i="3" s="1"/>
  <c r="AB1584" i="3"/>
  <c r="W1584" i="3"/>
  <c r="T1584" i="3"/>
  <c r="V1584" i="3" s="1"/>
  <c r="AP1583" i="3"/>
  <c r="AD1583" i="3"/>
  <c r="AR1583" i="3" s="1"/>
  <c r="AB1583" i="3"/>
  <c r="W1583" i="3"/>
  <c r="T1583" i="3"/>
  <c r="V1583" i="3" s="1"/>
  <c r="AP1582" i="3"/>
  <c r="AD1582" i="3"/>
  <c r="AR1582" i="3" s="1"/>
  <c r="AB1582" i="3"/>
  <c r="W1582" i="3"/>
  <c r="T1582" i="3"/>
  <c r="V1582" i="3" s="1"/>
  <c r="AP1581" i="3"/>
  <c r="AD1581" i="3"/>
  <c r="AR1581" i="3" s="1"/>
  <c r="AB1581" i="3"/>
  <c r="W1581" i="3"/>
  <c r="T1581" i="3"/>
  <c r="V1581" i="3" s="1"/>
  <c r="AP1580" i="3"/>
  <c r="AD1580" i="3"/>
  <c r="AR1580" i="3" s="1"/>
  <c r="AB1580" i="3"/>
  <c r="W1580" i="3"/>
  <c r="T1580" i="3"/>
  <c r="V1580" i="3" s="1"/>
  <c r="AP1579" i="3"/>
  <c r="AD1579" i="3"/>
  <c r="AR1579" i="3" s="1"/>
  <c r="AB1579" i="3"/>
  <c r="W1579" i="3"/>
  <c r="T1579" i="3"/>
  <c r="V1579" i="3" s="1"/>
  <c r="AP1578" i="3"/>
  <c r="AD1578" i="3"/>
  <c r="AR1578" i="3" s="1"/>
  <c r="AB1578" i="3"/>
  <c r="W1578" i="3"/>
  <c r="T1578" i="3"/>
  <c r="V1578" i="3" s="1"/>
  <c r="AP1577" i="3"/>
  <c r="AD1577" i="3"/>
  <c r="AR1577" i="3" s="1"/>
  <c r="AB1577" i="3"/>
  <c r="W1577" i="3"/>
  <c r="T1577" i="3"/>
  <c r="V1577" i="3" s="1"/>
  <c r="AP1576" i="3"/>
  <c r="AD1576" i="3"/>
  <c r="AR1576" i="3" s="1"/>
  <c r="AB1576" i="3"/>
  <c r="W1576" i="3"/>
  <c r="T1576" i="3"/>
  <c r="V1576" i="3" s="1"/>
  <c r="AP1575" i="3"/>
  <c r="AD1575" i="3"/>
  <c r="AR1575" i="3" s="1"/>
  <c r="AB1575" i="3"/>
  <c r="W1575" i="3"/>
  <c r="T1575" i="3"/>
  <c r="V1575" i="3" s="1"/>
  <c r="AP1574" i="3"/>
  <c r="AD1574" i="3"/>
  <c r="AR1574" i="3" s="1"/>
  <c r="AB1574" i="3"/>
  <c r="W1574" i="3"/>
  <c r="T1574" i="3"/>
  <c r="V1574" i="3" s="1"/>
  <c r="AP1573" i="3"/>
  <c r="AD1573" i="3"/>
  <c r="AR1573" i="3" s="1"/>
  <c r="AB1573" i="3"/>
  <c r="W1573" i="3"/>
  <c r="T1573" i="3"/>
  <c r="V1573" i="3" s="1"/>
  <c r="AP1572" i="3"/>
  <c r="AD1572" i="3"/>
  <c r="AR1572" i="3" s="1"/>
  <c r="AB1572" i="3"/>
  <c r="W1572" i="3"/>
  <c r="T1572" i="3"/>
  <c r="V1572" i="3" s="1"/>
  <c r="AP1571" i="3"/>
  <c r="AD1571" i="3"/>
  <c r="AR1571" i="3" s="1"/>
  <c r="AB1571" i="3"/>
  <c r="W1571" i="3"/>
  <c r="T1571" i="3"/>
  <c r="V1571" i="3" s="1"/>
  <c r="AP1570" i="3"/>
  <c r="AD1570" i="3"/>
  <c r="AR1570" i="3" s="1"/>
  <c r="AB1570" i="3"/>
  <c r="W1570" i="3"/>
  <c r="T1570" i="3"/>
  <c r="V1570" i="3" s="1"/>
  <c r="AP1569" i="3"/>
  <c r="AD1569" i="3"/>
  <c r="AR1569" i="3" s="1"/>
  <c r="AB1569" i="3"/>
  <c r="W1569" i="3"/>
  <c r="T1569" i="3"/>
  <c r="V1569" i="3" s="1"/>
  <c r="AP1568" i="3"/>
  <c r="AD1568" i="3"/>
  <c r="AR1568" i="3" s="1"/>
  <c r="AB1568" i="3"/>
  <c r="W1568" i="3"/>
  <c r="T1568" i="3"/>
  <c r="V1568" i="3" s="1"/>
  <c r="AP1567" i="3"/>
  <c r="AD1567" i="3"/>
  <c r="AR1567" i="3" s="1"/>
  <c r="AB1567" i="3"/>
  <c r="W1567" i="3"/>
  <c r="T1567" i="3"/>
  <c r="V1567" i="3" s="1"/>
  <c r="AP1566" i="3"/>
  <c r="AD1566" i="3"/>
  <c r="AR1566" i="3" s="1"/>
  <c r="AB1566" i="3"/>
  <c r="W1566" i="3"/>
  <c r="T1566" i="3"/>
  <c r="V1566" i="3" s="1"/>
  <c r="AP1565" i="3"/>
  <c r="AD1565" i="3"/>
  <c r="AR1565" i="3" s="1"/>
  <c r="AB1565" i="3"/>
  <c r="W1565" i="3"/>
  <c r="T1565" i="3"/>
  <c r="V1565" i="3" s="1"/>
  <c r="AP1564" i="3"/>
  <c r="AD1564" i="3"/>
  <c r="AR1564" i="3" s="1"/>
  <c r="AB1564" i="3"/>
  <c r="W1564" i="3"/>
  <c r="T1564" i="3"/>
  <c r="V1564" i="3" s="1"/>
  <c r="AP1563" i="3"/>
  <c r="AD1563" i="3"/>
  <c r="AR1563" i="3" s="1"/>
  <c r="AB1563" i="3"/>
  <c r="W1563" i="3"/>
  <c r="T1563" i="3"/>
  <c r="V1563" i="3" s="1"/>
  <c r="AP1562" i="3"/>
  <c r="AD1562" i="3"/>
  <c r="AR1562" i="3" s="1"/>
  <c r="AB1562" i="3"/>
  <c r="W1562" i="3"/>
  <c r="T1562" i="3"/>
  <c r="V1562" i="3" s="1"/>
  <c r="AP1561" i="3"/>
  <c r="AD1561" i="3"/>
  <c r="AR1561" i="3" s="1"/>
  <c r="AB1561" i="3"/>
  <c r="W1561" i="3"/>
  <c r="T1561" i="3"/>
  <c r="V1561" i="3" s="1"/>
  <c r="AP1560" i="3"/>
  <c r="AD1560" i="3"/>
  <c r="AR1560" i="3" s="1"/>
  <c r="AB1560" i="3"/>
  <c r="W1560" i="3"/>
  <c r="T1560" i="3"/>
  <c r="V1560" i="3" s="1"/>
  <c r="AP1559" i="3"/>
  <c r="AD1559" i="3"/>
  <c r="AR1559" i="3" s="1"/>
  <c r="AB1559" i="3"/>
  <c r="W1559" i="3"/>
  <c r="T1559" i="3"/>
  <c r="V1559" i="3" s="1"/>
  <c r="AP1558" i="3"/>
  <c r="AD1558" i="3"/>
  <c r="AR1558" i="3" s="1"/>
  <c r="AB1558" i="3"/>
  <c r="W1558" i="3"/>
  <c r="T1558" i="3"/>
  <c r="V1558" i="3" s="1"/>
  <c r="AP1557" i="3"/>
  <c r="AD1557" i="3"/>
  <c r="AR1557" i="3" s="1"/>
  <c r="AB1557" i="3"/>
  <c r="W1557" i="3"/>
  <c r="T1557" i="3"/>
  <c r="V1557" i="3" s="1"/>
  <c r="AP1556" i="3"/>
  <c r="AD1556" i="3"/>
  <c r="AR1556" i="3" s="1"/>
  <c r="AB1556" i="3"/>
  <c r="W1556" i="3"/>
  <c r="T1556" i="3"/>
  <c r="V1556" i="3" s="1"/>
  <c r="AP1555" i="3"/>
  <c r="AD1555" i="3"/>
  <c r="AR1555" i="3" s="1"/>
  <c r="AB1555" i="3"/>
  <c r="W1555" i="3"/>
  <c r="T1555" i="3"/>
  <c r="V1555" i="3" s="1"/>
  <c r="AP1554" i="3"/>
  <c r="AD1554" i="3"/>
  <c r="AR1554" i="3" s="1"/>
  <c r="AB1554" i="3"/>
  <c r="W1554" i="3"/>
  <c r="T1554" i="3"/>
  <c r="V1554" i="3" s="1"/>
  <c r="AP1553" i="3"/>
  <c r="AD1553" i="3"/>
  <c r="AR1553" i="3" s="1"/>
  <c r="AB1553" i="3"/>
  <c r="W1553" i="3"/>
  <c r="T1553" i="3"/>
  <c r="V1553" i="3" s="1"/>
  <c r="AP1552" i="3"/>
  <c r="AD1552" i="3"/>
  <c r="AR1552" i="3" s="1"/>
  <c r="AB1552" i="3"/>
  <c r="W1552" i="3"/>
  <c r="T1552" i="3"/>
  <c r="V1552" i="3" s="1"/>
  <c r="AP1551" i="3"/>
  <c r="AD1551" i="3"/>
  <c r="AR1551" i="3" s="1"/>
  <c r="AB1551" i="3"/>
  <c r="W1551" i="3"/>
  <c r="T1551" i="3"/>
  <c r="V1551" i="3" s="1"/>
  <c r="AP1550" i="3"/>
  <c r="AD1550" i="3"/>
  <c r="AR1550" i="3" s="1"/>
  <c r="AB1550" i="3"/>
  <c r="W1550" i="3"/>
  <c r="T1550" i="3"/>
  <c r="V1550" i="3" s="1"/>
  <c r="AP1549" i="3"/>
  <c r="AD1549" i="3"/>
  <c r="AR1549" i="3" s="1"/>
  <c r="AB1549" i="3"/>
  <c r="W1549" i="3"/>
  <c r="T1549" i="3"/>
  <c r="V1549" i="3" s="1"/>
  <c r="AP1548" i="3"/>
  <c r="AD1548" i="3"/>
  <c r="AR1548" i="3" s="1"/>
  <c r="AB1548" i="3"/>
  <c r="W1548" i="3"/>
  <c r="T1548" i="3"/>
  <c r="V1548" i="3" s="1"/>
  <c r="AP1547" i="3"/>
  <c r="AD1547" i="3"/>
  <c r="AR1547" i="3" s="1"/>
  <c r="AB1547" i="3"/>
  <c r="W1547" i="3"/>
  <c r="T1547" i="3"/>
  <c r="V1547" i="3" s="1"/>
  <c r="AP1546" i="3"/>
  <c r="AD1546" i="3"/>
  <c r="AR1546" i="3" s="1"/>
  <c r="AB1546" i="3"/>
  <c r="W1546" i="3"/>
  <c r="T1546" i="3"/>
  <c r="V1546" i="3" s="1"/>
  <c r="AP1545" i="3"/>
  <c r="AD1545" i="3"/>
  <c r="AR1545" i="3" s="1"/>
  <c r="AB1545" i="3"/>
  <c r="W1545" i="3"/>
  <c r="T1545" i="3"/>
  <c r="V1545" i="3" s="1"/>
  <c r="AP1544" i="3"/>
  <c r="AD1544" i="3"/>
  <c r="AR1544" i="3" s="1"/>
  <c r="AB1544" i="3"/>
  <c r="W1544" i="3"/>
  <c r="T1544" i="3"/>
  <c r="V1544" i="3" s="1"/>
  <c r="AP1543" i="3"/>
  <c r="AD1543" i="3"/>
  <c r="AR1543" i="3" s="1"/>
  <c r="AB1543" i="3"/>
  <c r="W1543" i="3"/>
  <c r="T1543" i="3"/>
  <c r="V1543" i="3" s="1"/>
  <c r="AP1542" i="3"/>
  <c r="AD1542" i="3"/>
  <c r="AR1542" i="3" s="1"/>
  <c r="AB1542" i="3"/>
  <c r="W1542" i="3"/>
  <c r="T1542" i="3"/>
  <c r="V1542" i="3" s="1"/>
  <c r="AP1541" i="3"/>
  <c r="AD1541" i="3"/>
  <c r="AR1541" i="3" s="1"/>
  <c r="AB1541" i="3"/>
  <c r="W1541" i="3"/>
  <c r="T1541" i="3"/>
  <c r="V1541" i="3" s="1"/>
  <c r="AP1540" i="3"/>
  <c r="AD1540" i="3"/>
  <c r="AR1540" i="3" s="1"/>
  <c r="AB1540" i="3"/>
  <c r="W1540" i="3"/>
  <c r="T1540" i="3"/>
  <c r="V1540" i="3" s="1"/>
  <c r="AP1539" i="3"/>
  <c r="AD1539" i="3"/>
  <c r="AR1539" i="3" s="1"/>
  <c r="AB1539" i="3"/>
  <c r="W1539" i="3"/>
  <c r="T1539" i="3"/>
  <c r="V1539" i="3" s="1"/>
  <c r="AP1538" i="3"/>
  <c r="AD1538" i="3"/>
  <c r="AR1538" i="3" s="1"/>
  <c r="AB1538" i="3"/>
  <c r="W1538" i="3"/>
  <c r="T1538" i="3"/>
  <c r="V1538" i="3" s="1"/>
  <c r="AP1537" i="3"/>
  <c r="AD1537" i="3"/>
  <c r="AR1537" i="3" s="1"/>
  <c r="AB1537" i="3"/>
  <c r="W1537" i="3"/>
  <c r="T1537" i="3"/>
  <c r="V1537" i="3" s="1"/>
  <c r="AP1536" i="3"/>
  <c r="AD1536" i="3"/>
  <c r="AR1536" i="3" s="1"/>
  <c r="AB1536" i="3"/>
  <c r="W1536" i="3"/>
  <c r="T1536" i="3"/>
  <c r="V1536" i="3" s="1"/>
  <c r="AP1535" i="3"/>
  <c r="AD1535" i="3"/>
  <c r="AR1535" i="3" s="1"/>
  <c r="AB1535" i="3"/>
  <c r="W1535" i="3"/>
  <c r="T1535" i="3"/>
  <c r="V1535" i="3" s="1"/>
  <c r="AP1534" i="3"/>
  <c r="AD1534" i="3"/>
  <c r="AR1534" i="3" s="1"/>
  <c r="AB1534" i="3"/>
  <c r="W1534" i="3"/>
  <c r="T1534" i="3"/>
  <c r="V1534" i="3" s="1"/>
  <c r="AP1533" i="3"/>
  <c r="AD1533" i="3"/>
  <c r="AR1533" i="3" s="1"/>
  <c r="AB1533" i="3"/>
  <c r="W1533" i="3"/>
  <c r="T1533" i="3"/>
  <c r="V1533" i="3" s="1"/>
  <c r="AP1532" i="3"/>
  <c r="AD1532" i="3"/>
  <c r="AR1532" i="3" s="1"/>
  <c r="AB1532" i="3"/>
  <c r="W1532" i="3"/>
  <c r="T1532" i="3"/>
  <c r="V1532" i="3" s="1"/>
  <c r="AP1531" i="3"/>
  <c r="AD1531" i="3"/>
  <c r="AR1531" i="3" s="1"/>
  <c r="AB1531" i="3"/>
  <c r="W1531" i="3"/>
  <c r="T1531" i="3"/>
  <c r="V1531" i="3" s="1"/>
  <c r="AP1530" i="3"/>
  <c r="AD1530" i="3"/>
  <c r="AR1530" i="3" s="1"/>
  <c r="AB1530" i="3"/>
  <c r="W1530" i="3"/>
  <c r="T1530" i="3"/>
  <c r="V1530" i="3" s="1"/>
  <c r="AP1529" i="3"/>
  <c r="AD1529" i="3"/>
  <c r="AR1529" i="3" s="1"/>
  <c r="AB1529" i="3"/>
  <c r="W1529" i="3"/>
  <c r="T1529" i="3"/>
  <c r="V1529" i="3" s="1"/>
  <c r="AP1528" i="3"/>
  <c r="AD1528" i="3"/>
  <c r="AR1528" i="3" s="1"/>
  <c r="AB1528" i="3"/>
  <c r="W1528" i="3"/>
  <c r="T1528" i="3"/>
  <c r="V1528" i="3" s="1"/>
  <c r="AP1527" i="3"/>
  <c r="AD1527" i="3"/>
  <c r="AR1527" i="3" s="1"/>
  <c r="AB1527" i="3"/>
  <c r="W1527" i="3"/>
  <c r="T1527" i="3"/>
  <c r="V1527" i="3" s="1"/>
  <c r="AP1526" i="3"/>
  <c r="AD1526" i="3"/>
  <c r="AR1526" i="3" s="1"/>
  <c r="AB1526" i="3"/>
  <c r="W1526" i="3"/>
  <c r="T1526" i="3"/>
  <c r="V1526" i="3" s="1"/>
  <c r="AP1525" i="3"/>
  <c r="AD1525" i="3"/>
  <c r="AR1525" i="3" s="1"/>
  <c r="AB1525" i="3"/>
  <c r="W1525" i="3"/>
  <c r="T1525" i="3"/>
  <c r="V1525" i="3" s="1"/>
  <c r="AP1524" i="3"/>
  <c r="AD1524" i="3"/>
  <c r="AR1524" i="3" s="1"/>
  <c r="AB1524" i="3"/>
  <c r="W1524" i="3"/>
  <c r="T1524" i="3"/>
  <c r="V1524" i="3" s="1"/>
  <c r="AP1523" i="3"/>
  <c r="AD1523" i="3"/>
  <c r="AR1523" i="3" s="1"/>
  <c r="AB1523" i="3"/>
  <c r="W1523" i="3"/>
  <c r="T1523" i="3"/>
  <c r="V1523" i="3" s="1"/>
  <c r="AP1522" i="3"/>
  <c r="AD1522" i="3"/>
  <c r="AR1522" i="3" s="1"/>
  <c r="AB1522" i="3"/>
  <c r="W1522" i="3"/>
  <c r="T1522" i="3"/>
  <c r="V1522" i="3" s="1"/>
  <c r="AP1521" i="3"/>
  <c r="AD1521" i="3"/>
  <c r="AR1521" i="3" s="1"/>
  <c r="AB1521" i="3"/>
  <c r="W1521" i="3"/>
  <c r="T1521" i="3"/>
  <c r="V1521" i="3" s="1"/>
  <c r="AP1520" i="3"/>
  <c r="AD1520" i="3"/>
  <c r="AR1520" i="3" s="1"/>
  <c r="AB1520" i="3"/>
  <c r="W1520" i="3"/>
  <c r="T1520" i="3"/>
  <c r="V1520" i="3" s="1"/>
  <c r="AP1519" i="3"/>
  <c r="AD1519" i="3"/>
  <c r="AR1519" i="3" s="1"/>
  <c r="AB1519" i="3"/>
  <c r="W1519" i="3"/>
  <c r="T1519" i="3"/>
  <c r="V1519" i="3" s="1"/>
  <c r="AP1518" i="3"/>
  <c r="AD1518" i="3"/>
  <c r="AR1518" i="3" s="1"/>
  <c r="AB1518" i="3"/>
  <c r="W1518" i="3"/>
  <c r="T1518" i="3"/>
  <c r="V1518" i="3" s="1"/>
  <c r="AP1517" i="3"/>
  <c r="AD1517" i="3"/>
  <c r="AR1517" i="3" s="1"/>
  <c r="AB1517" i="3"/>
  <c r="W1517" i="3"/>
  <c r="T1517" i="3"/>
  <c r="V1517" i="3" s="1"/>
  <c r="AP1516" i="3"/>
  <c r="AD1516" i="3"/>
  <c r="AR1516" i="3" s="1"/>
  <c r="AB1516" i="3"/>
  <c r="W1516" i="3"/>
  <c r="T1516" i="3"/>
  <c r="V1516" i="3" s="1"/>
  <c r="AP1515" i="3"/>
  <c r="AD1515" i="3"/>
  <c r="AR1515" i="3" s="1"/>
  <c r="AB1515" i="3"/>
  <c r="W1515" i="3"/>
  <c r="T1515" i="3"/>
  <c r="V1515" i="3" s="1"/>
  <c r="AP1514" i="3"/>
  <c r="AD1514" i="3"/>
  <c r="AR1514" i="3" s="1"/>
  <c r="AB1514" i="3"/>
  <c r="W1514" i="3"/>
  <c r="T1514" i="3"/>
  <c r="V1514" i="3" s="1"/>
  <c r="AP1513" i="3"/>
  <c r="AD1513" i="3"/>
  <c r="AR1513" i="3" s="1"/>
  <c r="AB1513" i="3"/>
  <c r="W1513" i="3"/>
  <c r="T1513" i="3"/>
  <c r="V1513" i="3" s="1"/>
  <c r="AP1512" i="3"/>
  <c r="AD1512" i="3"/>
  <c r="AR1512" i="3" s="1"/>
  <c r="AB1512" i="3"/>
  <c r="W1512" i="3"/>
  <c r="T1512" i="3"/>
  <c r="V1512" i="3" s="1"/>
  <c r="AP1511" i="3"/>
  <c r="AD1511" i="3"/>
  <c r="AR1511" i="3" s="1"/>
  <c r="AB1511" i="3"/>
  <c r="W1511" i="3"/>
  <c r="T1511" i="3"/>
  <c r="V1511" i="3" s="1"/>
  <c r="AP1510" i="3"/>
  <c r="AD1510" i="3"/>
  <c r="AR1510" i="3" s="1"/>
  <c r="AB1510" i="3"/>
  <c r="W1510" i="3"/>
  <c r="T1510" i="3"/>
  <c r="V1510" i="3" s="1"/>
  <c r="AP1509" i="3"/>
  <c r="AD1509" i="3"/>
  <c r="AR1509" i="3" s="1"/>
  <c r="AB1509" i="3"/>
  <c r="W1509" i="3"/>
  <c r="T1509" i="3"/>
  <c r="V1509" i="3" s="1"/>
  <c r="AP1508" i="3"/>
  <c r="AD1508" i="3"/>
  <c r="AR1508" i="3" s="1"/>
  <c r="AB1508" i="3"/>
  <c r="W1508" i="3"/>
  <c r="T1508" i="3"/>
  <c r="V1508" i="3" s="1"/>
  <c r="AP1507" i="3"/>
  <c r="AD1507" i="3"/>
  <c r="AR1507" i="3" s="1"/>
  <c r="AB1507" i="3"/>
  <c r="W1507" i="3"/>
  <c r="T1507" i="3"/>
  <c r="V1507" i="3" s="1"/>
  <c r="AP1506" i="3"/>
  <c r="AD1506" i="3"/>
  <c r="AR1506" i="3" s="1"/>
  <c r="AB1506" i="3"/>
  <c r="W1506" i="3"/>
  <c r="T1506" i="3"/>
  <c r="V1506" i="3" s="1"/>
  <c r="AP1505" i="3"/>
  <c r="AD1505" i="3"/>
  <c r="AR1505" i="3" s="1"/>
  <c r="AB1505" i="3"/>
  <c r="W1505" i="3"/>
  <c r="T1505" i="3"/>
  <c r="V1505" i="3" s="1"/>
  <c r="AP1504" i="3"/>
  <c r="AD1504" i="3"/>
  <c r="AR1504" i="3" s="1"/>
  <c r="AB1504" i="3"/>
  <c r="W1504" i="3"/>
  <c r="T1504" i="3"/>
  <c r="V1504" i="3" s="1"/>
  <c r="AP1503" i="3"/>
  <c r="AD1503" i="3"/>
  <c r="AR1503" i="3" s="1"/>
  <c r="AB1503" i="3"/>
  <c r="W1503" i="3"/>
  <c r="T1503" i="3"/>
  <c r="V1503" i="3" s="1"/>
  <c r="AP1502" i="3"/>
  <c r="AD1502" i="3"/>
  <c r="AR1502" i="3" s="1"/>
  <c r="AB1502" i="3"/>
  <c r="W1502" i="3"/>
  <c r="T1502" i="3"/>
  <c r="V1502" i="3" s="1"/>
  <c r="AP1501" i="3"/>
  <c r="AD1501" i="3"/>
  <c r="AR1501" i="3" s="1"/>
  <c r="AB1501" i="3"/>
  <c r="W1501" i="3"/>
  <c r="T1501" i="3"/>
  <c r="V1501" i="3" s="1"/>
  <c r="AP1500" i="3"/>
  <c r="AD1500" i="3"/>
  <c r="AR1500" i="3" s="1"/>
  <c r="AB1500" i="3"/>
  <c r="W1500" i="3"/>
  <c r="T1500" i="3"/>
  <c r="V1500" i="3" s="1"/>
  <c r="AP1499" i="3"/>
  <c r="AD1499" i="3"/>
  <c r="AR1499" i="3" s="1"/>
  <c r="AB1499" i="3"/>
  <c r="W1499" i="3"/>
  <c r="T1499" i="3"/>
  <c r="V1499" i="3" s="1"/>
  <c r="AP1498" i="3"/>
  <c r="AD1498" i="3"/>
  <c r="AR1498" i="3" s="1"/>
  <c r="AB1498" i="3"/>
  <c r="W1498" i="3"/>
  <c r="T1498" i="3"/>
  <c r="V1498" i="3" s="1"/>
  <c r="AP1497" i="3"/>
  <c r="AD1497" i="3"/>
  <c r="AR1497" i="3" s="1"/>
  <c r="AB1497" i="3"/>
  <c r="W1497" i="3"/>
  <c r="T1497" i="3"/>
  <c r="V1497" i="3" s="1"/>
  <c r="AP1496" i="3"/>
  <c r="AD1496" i="3"/>
  <c r="AR1496" i="3" s="1"/>
  <c r="AB1496" i="3"/>
  <c r="W1496" i="3"/>
  <c r="T1496" i="3"/>
  <c r="V1496" i="3" s="1"/>
  <c r="AP1495" i="3"/>
  <c r="AD1495" i="3"/>
  <c r="AR1495" i="3" s="1"/>
  <c r="AB1495" i="3"/>
  <c r="W1495" i="3"/>
  <c r="T1495" i="3"/>
  <c r="V1495" i="3" s="1"/>
  <c r="AP1494" i="3"/>
  <c r="AD1494" i="3"/>
  <c r="AR1494" i="3" s="1"/>
  <c r="AB1494" i="3"/>
  <c r="W1494" i="3"/>
  <c r="T1494" i="3"/>
  <c r="V1494" i="3" s="1"/>
  <c r="AP1493" i="3"/>
  <c r="AD1493" i="3"/>
  <c r="AR1493" i="3" s="1"/>
  <c r="AB1493" i="3"/>
  <c r="W1493" i="3"/>
  <c r="T1493" i="3"/>
  <c r="V1493" i="3" s="1"/>
  <c r="AP1492" i="3"/>
  <c r="AD1492" i="3"/>
  <c r="AR1492" i="3" s="1"/>
  <c r="AB1492" i="3"/>
  <c r="W1492" i="3"/>
  <c r="T1492" i="3"/>
  <c r="V1492" i="3" s="1"/>
  <c r="AP1491" i="3"/>
  <c r="AD1491" i="3"/>
  <c r="AR1491" i="3" s="1"/>
  <c r="AB1491" i="3"/>
  <c r="W1491" i="3"/>
  <c r="T1491" i="3"/>
  <c r="V1491" i="3" s="1"/>
  <c r="AP1490" i="3"/>
  <c r="AD1490" i="3"/>
  <c r="AR1490" i="3" s="1"/>
  <c r="AB1490" i="3"/>
  <c r="W1490" i="3"/>
  <c r="T1490" i="3"/>
  <c r="V1490" i="3" s="1"/>
  <c r="AP1489" i="3"/>
  <c r="AD1489" i="3"/>
  <c r="AR1489" i="3" s="1"/>
  <c r="AB1489" i="3"/>
  <c r="W1489" i="3"/>
  <c r="T1489" i="3"/>
  <c r="V1489" i="3" s="1"/>
  <c r="AP1488" i="3"/>
  <c r="AD1488" i="3"/>
  <c r="AR1488" i="3" s="1"/>
  <c r="AB1488" i="3"/>
  <c r="W1488" i="3"/>
  <c r="T1488" i="3"/>
  <c r="V1488" i="3" s="1"/>
  <c r="AP1487" i="3"/>
  <c r="AD1487" i="3"/>
  <c r="AR1487" i="3" s="1"/>
  <c r="AB1487" i="3"/>
  <c r="W1487" i="3"/>
  <c r="T1487" i="3"/>
  <c r="V1487" i="3" s="1"/>
  <c r="AP1486" i="3"/>
  <c r="AD1486" i="3"/>
  <c r="AR1486" i="3" s="1"/>
  <c r="AB1486" i="3"/>
  <c r="W1486" i="3"/>
  <c r="T1486" i="3"/>
  <c r="V1486" i="3" s="1"/>
  <c r="AP1485" i="3"/>
  <c r="AD1485" i="3"/>
  <c r="AR1485" i="3" s="1"/>
  <c r="AB1485" i="3"/>
  <c r="W1485" i="3"/>
  <c r="T1485" i="3"/>
  <c r="V1485" i="3" s="1"/>
  <c r="AP1484" i="3"/>
  <c r="AD1484" i="3"/>
  <c r="AR1484" i="3" s="1"/>
  <c r="AB1484" i="3"/>
  <c r="W1484" i="3"/>
  <c r="T1484" i="3"/>
  <c r="V1484" i="3" s="1"/>
  <c r="AP1483" i="3"/>
  <c r="AD1483" i="3"/>
  <c r="AR1483" i="3" s="1"/>
  <c r="AB1483" i="3"/>
  <c r="W1483" i="3"/>
  <c r="T1483" i="3"/>
  <c r="V1483" i="3" s="1"/>
  <c r="AP1482" i="3"/>
  <c r="AD1482" i="3"/>
  <c r="AR1482" i="3" s="1"/>
  <c r="AB1482" i="3"/>
  <c r="W1482" i="3"/>
  <c r="T1482" i="3"/>
  <c r="V1482" i="3" s="1"/>
  <c r="AP1481" i="3"/>
  <c r="AD1481" i="3"/>
  <c r="AR1481" i="3" s="1"/>
  <c r="AB1481" i="3"/>
  <c r="W1481" i="3"/>
  <c r="T1481" i="3"/>
  <c r="V1481" i="3" s="1"/>
  <c r="AP1480" i="3"/>
  <c r="AD1480" i="3"/>
  <c r="AR1480" i="3" s="1"/>
  <c r="AB1480" i="3"/>
  <c r="W1480" i="3"/>
  <c r="T1480" i="3"/>
  <c r="V1480" i="3" s="1"/>
  <c r="AP1479" i="3"/>
  <c r="AD1479" i="3"/>
  <c r="AR1479" i="3" s="1"/>
  <c r="AB1479" i="3"/>
  <c r="W1479" i="3"/>
  <c r="T1479" i="3"/>
  <c r="V1479" i="3" s="1"/>
  <c r="AP1478" i="3"/>
  <c r="AD1478" i="3"/>
  <c r="AR1478" i="3" s="1"/>
  <c r="AB1478" i="3"/>
  <c r="W1478" i="3"/>
  <c r="T1478" i="3"/>
  <c r="V1478" i="3" s="1"/>
  <c r="AP1477" i="3"/>
  <c r="AD1477" i="3"/>
  <c r="AR1477" i="3" s="1"/>
  <c r="AB1477" i="3"/>
  <c r="W1477" i="3"/>
  <c r="T1477" i="3"/>
  <c r="V1477" i="3" s="1"/>
  <c r="AP1476" i="3"/>
  <c r="AD1476" i="3"/>
  <c r="AR1476" i="3" s="1"/>
  <c r="AB1476" i="3"/>
  <c r="W1476" i="3"/>
  <c r="T1476" i="3"/>
  <c r="V1476" i="3" s="1"/>
  <c r="AP1475" i="3"/>
  <c r="AD1475" i="3"/>
  <c r="AR1475" i="3" s="1"/>
  <c r="AB1475" i="3"/>
  <c r="W1475" i="3"/>
  <c r="T1475" i="3"/>
  <c r="V1475" i="3" s="1"/>
  <c r="AP1474" i="3"/>
  <c r="AD1474" i="3"/>
  <c r="AR1474" i="3" s="1"/>
  <c r="AB1474" i="3"/>
  <c r="W1474" i="3"/>
  <c r="T1474" i="3"/>
  <c r="V1474" i="3" s="1"/>
  <c r="AP1473" i="3"/>
  <c r="AD1473" i="3"/>
  <c r="AR1473" i="3" s="1"/>
  <c r="AB1473" i="3"/>
  <c r="W1473" i="3"/>
  <c r="T1473" i="3"/>
  <c r="V1473" i="3" s="1"/>
  <c r="AP1472" i="3"/>
  <c r="AD1472" i="3"/>
  <c r="AR1472" i="3" s="1"/>
  <c r="AB1472" i="3"/>
  <c r="W1472" i="3"/>
  <c r="T1472" i="3"/>
  <c r="V1472" i="3" s="1"/>
  <c r="AP1471" i="3"/>
  <c r="AD1471" i="3"/>
  <c r="AR1471" i="3" s="1"/>
  <c r="AB1471" i="3"/>
  <c r="W1471" i="3"/>
  <c r="T1471" i="3"/>
  <c r="V1471" i="3" s="1"/>
  <c r="AP1470" i="3"/>
  <c r="AD1470" i="3"/>
  <c r="AR1470" i="3" s="1"/>
  <c r="AB1470" i="3"/>
  <c r="W1470" i="3"/>
  <c r="T1470" i="3"/>
  <c r="V1470" i="3" s="1"/>
  <c r="AP1469" i="3"/>
  <c r="AD1469" i="3"/>
  <c r="AR1469" i="3" s="1"/>
  <c r="AB1469" i="3"/>
  <c r="W1469" i="3"/>
  <c r="T1469" i="3"/>
  <c r="V1469" i="3" s="1"/>
  <c r="AP1468" i="3"/>
  <c r="AD1468" i="3"/>
  <c r="AR1468" i="3" s="1"/>
  <c r="AB1468" i="3"/>
  <c r="W1468" i="3"/>
  <c r="T1468" i="3"/>
  <c r="V1468" i="3" s="1"/>
  <c r="AP1467" i="3"/>
  <c r="AD1467" i="3"/>
  <c r="AR1467" i="3" s="1"/>
  <c r="AB1467" i="3"/>
  <c r="W1467" i="3"/>
  <c r="T1467" i="3"/>
  <c r="V1467" i="3" s="1"/>
  <c r="AP1466" i="3"/>
  <c r="AD1466" i="3"/>
  <c r="AR1466" i="3" s="1"/>
  <c r="AB1466" i="3"/>
  <c r="W1466" i="3"/>
  <c r="T1466" i="3"/>
  <c r="V1466" i="3" s="1"/>
  <c r="AP1465" i="3"/>
  <c r="AD1465" i="3"/>
  <c r="AR1465" i="3" s="1"/>
  <c r="AB1465" i="3"/>
  <c r="W1465" i="3"/>
  <c r="T1465" i="3"/>
  <c r="V1465" i="3" s="1"/>
  <c r="AP1464" i="3"/>
  <c r="AD1464" i="3"/>
  <c r="AR1464" i="3" s="1"/>
  <c r="AB1464" i="3"/>
  <c r="W1464" i="3"/>
  <c r="T1464" i="3"/>
  <c r="V1464" i="3" s="1"/>
  <c r="AP1463" i="3"/>
  <c r="AD1463" i="3"/>
  <c r="AR1463" i="3" s="1"/>
  <c r="AB1463" i="3"/>
  <c r="W1463" i="3"/>
  <c r="T1463" i="3"/>
  <c r="V1463" i="3" s="1"/>
  <c r="AP1462" i="3"/>
  <c r="AD1462" i="3"/>
  <c r="AR1462" i="3" s="1"/>
  <c r="AB1462" i="3"/>
  <c r="W1462" i="3"/>
  <c r="T1462" i="3"/>
  <c r="V1462" i="3" s="1"/>
  <c r="AP1461" i="3"/>
  <c r="AD1461" i="3"/>
  <c r="AR1461" i="3" s="1"/>
  <c r="AB1461" i="3"/>
  <c r="W1461" i="3"/>
  <c r="T1461" i="3"/>
  <c r="V1461" i="3" s="1"/>
  <c r="AP1460" i="3"/>
  <c r="AD1460" i="3"/>
  <c r="AR1460" i="3" s="1"/>
  <c r="AB1460" i="3"/>
  <c r="W1460" i="3"/>
  <c r="T1460" i="3"/>
  <c r="V1460" i="3" s="1"/>
  <c r="AP1459" i="3"/>
  <c r="AD1459" i="3"/>
  <c r="AR1459" i="3" s="1"/>
  <c r="AB1459" i="3"/>
  <c r="W1459" i="3"/>
  <c r="T1459" i="3"/>
  <c r="V1459" i="3" s="1"/>
  <c r="AP1458" i="3"/>
  <c r="AD1458" i="3"/>
  <c r="AR1458" i="3" s="1"/>
  <c r="AB1458" i="3"/>
  <c r="W1458" i="3"/>
  <c r="T1458" i="3"/>
  <c r="V1458" i="3" s="1"/>
  <c r="AP1457" i="3"/>
  <c r="AD1457" i="3"/>
  <c r="AR1457" i="3" s="1"/>
  <c r="AB1457" i="3"/>
  <c r="W1457" i="3"/>
  <c r="T1457" i="3"/>
  <c r="V1457" i="3" s="1"/>
  <c r="AP1456" i="3"/>
  <c r="AD1456" i="3"/>
  <c r="AR1456" i="3" s="1"/>
  <c r="AB1456" i="3"/>
  <c r="W1456" i="3"/>
  <c r="T1456" i="3"/>
  <c r="V1456" i="3" s="1"/>
  <c r="AP1455" i="3"/>
  <c r="AD1455" i="3"/>
  <c r="AR1455" i="3" s="1"/>
  <c r="AB1455" i="3"/>
  <c r="W1455" i="3"/>
  <c r="T1455" i="3"/>
  <c r="V1455" i="3" s="1"/>
  <c r="AP1454" i="3"/>
  <c r="AD1454" i="3"/>
  <c r="AR1454" i="3" s="1"/>
  <c r="AB1454" i="3"/>
  <c r="W1454" i="3"/>
  <c r="T1454" i="3"/>
  <c r="V1454" i="3" s="1"/>
  <c r="AP1453" i="3"/>
  <c r="AD1453" i="3"/>
  <c r="AR1453" i="3" s="1"/>
  <c r="AB1453" i="3"/>
  <c r="W1453" i="3"/>
  <c r="T1453" i="3"/>
  <c r="V1453" i="3" s="1"/>
  <c r="AP1452" i="3"/>
  <c r="AD1452" i="3"/>
  <c r="AR1452" i="3" s="1"/>
  <c r="AB1452" i="3"/>
  <c r="W1452" i="3"/>
  <c r="T1452" i="3"/>
  <c r="V1452" i="3" s="1"/>
  <c r="AP1451" i="3"/>
  <c r="AD1451" i="3"/>
  <c r="AR1451" i="3" s="1"/>
  <c r="AB1451" i="3"/>
  <c r="W1451" i="3"/>
  <c r="T1451" i="3"/>
  <c r="V1451" i="3" s="1"/>
  <c r="AP1450" i="3"/>
  <c r="AD1450" i="3"/>
  <c r="AR1450" i="3" s="1"/>
  <c r="AB1450" i="3"/>
  <c r="W1450" i="3"/>
  <c r="T1450" i="3"/>
  <c r="V1450" i="3" s="1"/>
  <c r="AP1449" i="3"/>
  <c r="AD1449" i="3"/>
  <c r="AR1449" i="3" s="1"/>
  <c r="AB1449" i="3"/>
  <c r="W1449" i="3"/>
  <c r="T1449" i="3"/>
  <c r="V1449" i="3" s="1"/>
  <c r="AP1448" i="3"/>
  <c r="AD1448" i="3"/>
  <c r="AR1448" i="3" s="1"/>
  <c r="AB1448" i="3"/>
  <c r="W1448" i="3"/>
  <c r="T1448" i="3"/>
  <c r="V1448" i="3" s="1"/>
  <c r="AP1447" i="3"/>
  <c r="AD1447" i="3"/>
  <c r="AR1447" i="3" s="1"/>
  <c r="AB1447" i="3"/>
  <c r="W1447" i="3"/>
  <c r="T1447" i="3"/>
  <c r="V1447" i="3" s="1"/>
  <c r="AP1446" i="3"/>
  <c r="AD1446" i="3"/>
  <c r="AR1446" i="3" s="1"/>
  <c r="AB1446" i="3"/>
  <c r="W1446" i="3"/>
  <c r="T1446" i="3"/>
  <c r="V1446" i="3" s="1"/>
  <c r="AP1445" i="3"/>
  <c r="AD1445" i="3"/>
  <c r="AR1445" i="3" s="1"/>
  <c r="AB1445" i="3"/>
  <c r="W1445" i="3"/>
  <c r="T1445" i="3"/>
  <c r="V1445" i="3" s="1"/>
  <c r="AP1444" i="3"/>
  <c r="AD1444" i="3"/>
  <c r="AR1444" i="3" s="1"/>
  <c r="AB1444" i="3"/>
  <c r="W1444" i="3"/>
  <c r="T1444" i="3"/>
  <c r="V1444" i="3" s="1"/>
  <c r="AP1443" i="3"/>
  <c r="AD1443" i="3"/>
  <c r="AR1443" i="3" s="1"/>
  <c r="AB1443" i="3"/>
  <c r="W1443" i="3"/>
  <c r="T1443" i="3"/>
  <c r="V1443" i="3" s="1"/>
  <c r="AP1442" i="3"/>
  <c r="AD1442" i="3"/>
  <c r="AR1442" i="3" s="1"/>
  <c r="AB1442" i="3"/>
  <c r="W1442" i="3"/>
  <c r="T1442" i="3"/>
  <c r="V1442" i="3" s="1"/>
  <c r="AP1441" i="3"/>
  <c r="AD1441" i="3"/>
  <c r="AR1441" i="3" s="1"/>
  <c r="AB1441" i="3"/>
  <c r="W1441" i="3"/>
  <c r="T1441" i="3"/>
  <c r="V1441" i="3" s="1"/>
  <c r="AP1440" i="3"/>
  <c r="AD1440" i="3"/>
  <c r="AR1440" i="3" s="1"/>
  <c r="AB1440" i="3"/>
  <c r="W1440" i="3"/>
  <c r="T1440" i="3"/>
  <c r="V1440" i="3" s="1"/>
  <c r="AP1439" i="3"/>
  <c r="AD1439" i="3"/>
  <c r="AR1439" i="3" s="1"/>
  <c r="AB1439" i="3"/>
  <c r="W1439" i="3"/>
  <c r="T1439" i="3"/>
  <c r="V1439" i="3" s="1"/>
  <c r="AP1438" i="3"/>
  <c r="AD1438" i="3"/>
  <c r="AR1438" i="3" s="1"/>
  <c r="AB1438" i="3"/>
  <c r="W1438" i="3"/>
  <c r="T1438" i="3"/>
  <c r="V1438" i="3" s="1"/>
  <c r="AP1437" i="3"/>
  <c r="AD1437" i="3"/>
  <c r="AR1437" i="3" s="1"/>
  <c r="AB1437" i="3"/>
  <c r="W1437" i="3"/>
  <c r="T1437" i="3"/>
  <c r="V1437" i="3" s="1"/>
  <c r="AP1436" i="3"/>
  <c r="AD1436" i="3"/>
  <c r="AR1436" i="3" s="1"/>
  <c r="AB1436" i="3"/>
  <c r="W1436" i="3"/>
  <c r="T1436" i="3"/>
  <c r="V1436" i="3" s="1"/>
  <c r="AP1435" i="3"/>
  <c r="AD1435" i="3"/>
  <c r="AR1435" i="3" s="1"/>
  <c r="AB1435" i="3"/>
  <c r="W1435" i="3"/>
  <c r="T1435" i="3"/>
  <c r="V1435" i="3" s="1"/>
  <c r="AP1434" i="3"/>
  <c r="AD1434" i="3"/>
  <c r="AR1434" i="3" s="1"/>
  <c r="AB1434" i="3"/>
  <c r="W1434" i="3"/>
  <c r="T1434" i="3"/>
  <c r="V1434" i="3" s="1"/>
  <c r="AP1433" i="3"/>
  <c r="AD1433" i="3"/>
  <c r="AR1433" i="3" s="1"/>
  <c r="AB1433" i="3"/>
  <c r="W1433" i="3"/>
  <c r="T1433" i="3"/>
  <c r="V1433" i="3" s="1"/>
  <c r="AP1432" i="3"/>
  <c r="AD1432" i="3"/>
  <c r="AR1432" i="3" s="1"/>
  <c r="AB1432" i="3"/>
  <c r="W1432" i="3"/>
  <c r="T1432" i="3"/>
  <c r="V1432" i="3" s="1"/>
  <c r="AP1431" i="3"/>
  <c r="AD1431" i="3"/>
  <c r="AR1431" i="3" s="1"/>
  <c r="AB1431" i="3"/>
  <c r="W1431" i="3"/>
  <c r="T1431" i="3"/>
  <c r="V1431" i="3" s="1"/>
  <c r="AP1430" i="3"/>
  <c r="AD1430" i="3"/>
  <c r="AR1430" i="3" s="1"/>
  <c r="AB1430" i="3"/>
  <c r="W1430" i="3"/>
  <c r="T1430" i="3"/>
  <c r="V1430" i="3" s="1"/>
  <c r="AP1429" i="3"/>
  <c r="AD1429" i="3"/>
  <c r="AR1429" i="3" s="1"/>
  <c r="AB1429" i="3"/>
  <c r="W1429" i="3"/>
  <c r="T1429" i="3"/>
  <c r="V1429" i="3" s="1"/>
  <c r="AP1428" i="3"/>
  <c r="AD1428" i="3"/>
  <c r="AR1428" i="3" s="1"/>
  <c r="AB1428" i="3"/>
  <c r="W1428" i="3"/>
  <c r="T1428" i="3"/>
  <c r="V1428" i="3" s="1"/>
  <c r="AP1427" i="3"/>
  <c r="AD1427" i="3"/>
  <c r="AR1427" i="3" s="1"/>
  <c r="AB1427" i="3"/>
  <c r="W1427" i="3"/>
  <c r="T1427" i="3"/>
  <c r="V1427" i="3" s="1"/>
  <c r="AP1426" i="3"/>
  <c r="AD1426" i="3"/>
  <c r="AR1426" i="3" s="1"/>
  <c r="AB1426" i="3"/>
  <c r="W1426" i="3"/>
  <c r="T1426" i="3"/>
  <c r="V1426" i="3" s="1"/>
  <c r="AP1425" i="3"/>
  <c r="AD1425" i="3"/>
  <c r="AR1425" i="3" s="1"/>
  <c r="AB1425" i="3"/>
  <c r="W1425" i="3"/>
  <c r="T1425" i="3"/>
  <c r="V1425" i="3" s="1"/>
  <c r="AP1424" i="3"/>
  <c r="AD1424" i="3"/>
  <c r="AR1424" i="3" s="1"/>
  <c r="AB1424" i="3"/>
  <c r="W1424" i="3"/>
  <c r="T1424" i="3"/>
  <c r="V1424" i="3" s="1"/>
  <c r="AP1423" i="3"/>
  <c r="AD1423" i="3"/>
  <c r="AR1423" i="3" s="1"/>
  <c r="AB1423" i="3"/>
  <c r="W1423" i="3"/>
  <c r="T1423" i="3"/>
  <c r="V1423" i="3" s="1"/>
  <c r="AP1422" i="3"/>
  <c r="AD1422" i="3"/>
  <c r="AR1422" i="3" s="1"/>
  <c r="AB1422" i="3"/>
  <c r="W1422" i="3"/>
  <c r="T1422" i="3"/>
  <c r="V1422" i="3" s="1"/>
  <c r="AP1421" i="3"/>
  <c r="AD1421" i="3"/>
  <c r="AR1421" i="3" s="1"/>
  <c r="AB1421" i="3"/>
  <c r="W1421" i="3"/>
  <c r="T1421" i="3"/>
  <c r="V1421" i="3" s="1"/>
  <c r="AP1420" i="3"/>
  <c r="AD1420" i="3"/>
  <c r="AR1420" i="3" s="1"/>
  <c r="AB1420" i="3"/>
  <c r="W1420" i="3"/>
  <c r="T1420" i="3"/>
  <c r="V1420" i="3" s="1"/>
  <c r="AP1419" i="3"/>
  <c r="AD1419" i="3"/>
  <c r="AR1419" i="3" s="1"/>
  <c r="AB1419" i="3"/>
  <c r="W1419" i="3"/>
  <c r="T1419" i="3"/>
  <c r="V1419" i="3" s="1"/>
  <c r="AP1418" i="3"/>
  <c r="AD1418" i="3"/>
  <c r="AR1418" i="3" s="1"/>
  <c r="AB1418" i="3"/>
  <c r="W1418" i="3"/>
  <c r="T1418" i="3"/>
  <c r="V1418" i="3" s="1"/>
  <c r="AP1417" i="3"/>
  <c r="AD1417" i="3"/>
  <c r="AR1417" i="3" s="1"/>
  <c r="AB1417" i="3"/>
  <c r="W1417" i="3"/>
  <c r="T1417" i="3"/>
  <c r="V1417" i="3" s="1"/>
  <c r="AP1416" i="3"/>
  <c r="AD1416" i="3"/>
  <c r="AR1416" i="3" s="1"/>
  <c r="AB1416" i="3"/>
  <c r="W1416" i="3"/>
  <c r="T1416" i="3"/>
  <c r="V1416" i="3" s="1"/>
  <c r="AP1415" i="3"/>
  <c r="AD1415" i="3"/>
  <c r="AR1415" i="3" s="1"/>
  <c r="AB1415" i="3"/>
  <c r="W1415" i="3"/>
  <c r="T1415" i="3"/>
  <c r="V1415" i="3" s="1"/>
  <c r="AP1414" i="3"/>
  <c r="AD1414" i="3"/>
  <c r="AR1414" i="3" s="1"/>
  <c r="AB1414" i="3"/>
  <c r="W1414" i="3"/>
  <c r="T1414" i="3"/>
  <c r="V1414" i="3" s="1"/>
  <c r="AP1413" i="3"/>
  <c r="AD1413" i="3"/>
  <c r="AR1413" i="3" s="1"/>
  <c r="AB1413" i="3"/>
  <c r="W1413" i="3"/>
  <c r="T1413" i="3"/>
  <c r="V1413" i="3" s="1"/>
  <c r="AP1412" i="3"/>
  <c r="AD1412" i="3"/>
  <c r="AR1412" i="3" s="1"/>
  <c r="AB1412" i="3"/>
  <c r="W1412" i="3"/>
  <c r="T1412" i="3"/>
  <c r="V1412" i="3" s="1"/>
  <c r="AP1411" i="3"/>
  <c r="AD1411" i="3"/>
  <c r="AR1411" i="3" s="1"/>
  <c r="AB1411" i="3"/>
  <c r="W1411" i="3"/>
  <c r="T1411" i="3"/>
  <c r="V1411" i="3" s="1"/>
  <c r="AP1410" i="3"/>
  <c r="AD1410" i="3"/>
  <c r="AR1410" i="3" s="1"/>
  <c r="AB1410" i="3"/>
  <c r="W1410" i="3"/>
  <c r="T1410" i="3"/>
  <c r="V1410" i="3" s="1"/>
  <c r="AP1409" i="3"/>
  <c r="AD1409" i="3"/>
  <c r="AR1409" i="3" s="1"/>
  <c r="AB1409" i="3"/>
  <c r="W1409" i="3"/>
  <c r="T1409" i="3"/>
  <c r="V1409" i="3" s="1"/>
  <c r="AP1408" i="3"/>
  <c r="AD1408" i="3"/>
  <c r="AR1408" i="3" s="1"/>
  <c r="AB1408" i="3"/>
  <c r="W1408" i="3"/>
  <c r="T1408" i="3"/>
  <c r="V1408" i="3" s="1"/>
  <c r="AP1407" i="3"/>
  <c r="AD1407" i="3"/>
  <c r="AR1407" i="3" s="1"/>
  <c r="AB1407" i="3"/>
  <c r="W1407" i="3"/>
  <c r="T1407" i="3"/>
  <c r="V1407" i="3" s="1"/>
  <c r="AP1406" i="3"/>
  <c r="AD1406" i="3"/>
  <c r="AR1406" i="3" s="1"/>
  <c r="AB1406" i="3"/>
  <c r="W1406" i="3"/>
  <c r="T1406" i="3"/>
  <c r="V1406" i="3" s="1"/>
  <c r="AP1405" i="3"/>
  <c r="AD1405" i="3"/>
  <c r="AR1405" i="3" s="1"/>
  <c r="AB1405" i="3"/>
  <c r="W1405" i="3"/>
  <c r="T1405" i="3"/>
  <c r="V1405" i="3" s="1"/>
  <c r="AP1404" i="3"/>
  <c r="AD1404" i="3"/>
  <c r="AR1404" i="3" s="1"/>
  <c r="AB1404" i="3"/>
  <c r="W1404" i="3"/>
  <c r="T1404" i="3"/>
  <c r="V1404" i="3" s="1"/>
  <c r="AP1403" i="3"/>
  <c r="AD1403" i="3"/>
  <c r="AR1403" i="3" s="1"/>
  <c r="AB1403" i="3"/>
  <c r="W1403" i="3"/>
  <c r="T1403" i="3"/>
  <c r="V1403" i="3" s="1"/>
  <c r="AP1402" i="3"/>
  <c r="AD1402" i="3"/>
  <c r="AR1402" i="3" s="1"/>
  <c r="AB1402" i="3"/>
  <c r="W1402" i="3"/>
  <c r="T1402" i="3"/>
  <c r="V1402" i="3" s="1"/>
  <c r="AP1401" i="3"/>
  <c r="AD1401" i="3"/>
  <c r="AR1401" i="3" s="1"/>
  <c r="AB1401" i="3"/>
  <c r="W1401" i="3"/>
  <c r="T1401" i="3"/>
  <c r="V1401" i="3" s="1"/>
  <c r="AP1400" i="3"/>
  <c r="AD1400" i="3"/>
  <c r="AR1400" i="3" s="1"/>
  <c r="AB1400" i="3"/>
  <c r="W1400" i="3"/>
  <c r="T1400" i="3"/>
  <c r="V1400" i="3" s="1"/>
  <c r="AP1399" i="3"/>
  <c r="AD1399" i="3"/>
  <c r="AR1399" i="3" s="1"/>
  <c r="AB1399" i="3"/>
  <c r="W1399" i="3"/>
  <c r="T1399" i="3"/>
  <c r="V1399" i="3" s="1"/>
  <c r="AP1398" i="3"/>
  <c r="AD1398" i="3"/>
  <c r="AR1398" i="3" s="1"/>
  <c r="AB1398" i="3"/>
  <c r="W1398" i="3"/>
  <c r="T1398" i="3"/>
  <c r="V1398" i="3" s="1"/>
  <c r="AP1397" i="3"/>
  <c r="AD1397" i="3"/>
  <c r="AR1397" i="3" s="1"/>
  <c r="AB1397" i="3"/>
  <c r="W1397" i="3"/>
  <c r="T1397" i="3"/>
  <c r="V1397" i="3" s="1"/>
  <c r="AP1396" i="3"/>
  <c r="AD1396" i="3"/>
  <c r="AR1396" i="3" s="1"/>
  <c r="AB1396" i="3"/>
  <c r="W1396" i="3"/>
  <c r="T1396" i="3"/>
  <c r="V1396" i="3" s="1"/>
  <c r="AP1395" i="3"/>
  <c r="AD1395" i="3"/>
  <c r="AR1395" i="3" s="1"/>
  <c r="AB1395" i="3"/>
  <c r="W1395" i="3"/>
  <c r="T1395" i="3"/>
  <c r="V1395" i="3" s="1"/>
  <c r="AP1394" i="3"/>
  <c r="AD1394" i="3"/>
  <c r="AR1394" i="3" s="1"/>
  <c r="AB1394" i="3"/>
  <c r="W1394" i="3"/>
  <c r="T1394" i="3"/>
  <c r="V1394" i="3" s="1"/>
  <c r="AP1393" i="3"/>
  <c r="AD1393" i="3"/>
  <c r="AR1393" i="3" s="1"/>
  <c r="AB1393" i="3"/>
  <c r="W1393" i="3"/>
  <c r="T1393" i="3"/>
  <c r="V1393" i="3" s="1"/>
  <c r="AP1392" i="3"/>
  <c r="AD1392" i="3"/>
  <c r="AR1392" i="3" s="1"/>
  <c r="AB1392" i="3"/>
  <c r="W1392" i="3"/>
  <c r="T1392" i="3"/>
  <c r="V1392" i="3" s="1"/>
  <c r="AP1391" i="3"/>
  <c r="AD1391" i="3"/>
  <c r="AR1391" i="3" s="1"/>
  <c r="AB1391" i="3"/>
  <c r="W1391" i="3"/>
  <c r="T1391" i="3"/>
  <c r="V1391" i="3" s="1"/>
  <c r="AP1390" i="3"/>
  <c r="AD1390" i="3"/>
  <c r="AR1390" i="3" s="1"/>
  <c r="AB1390" i="3"/>
  <c r="W1390" i="3"/>
  <c r="T1390" i="3"/>
  <c r="V1390" i="3" s="1"/>
  <c r="AP1389" i="3"/>
  <c r="AD1389" i="3"/>
  <c r="AR1389" i="3" s="1"/>
  <c r="AB1389" i="3"/>
  <c r="W1389" i="3"/>
  <c r="T1389" i="3"/>
  <c r="V1389" i="3" s="1"/>
  <c r="AP1388" i="3"/>
  <c r="AD1388" i="3"/>
  <c r="AR1388" i="3" s="1"/>
  <c r="AB1388" i="3"/>
  <c r="W1388" i="3"/>
  <c r="T1388" i="3"/>
  <c r="V1388" i="3" s="1"/>
  <c r="AP1387" i="3"/>
  <c r="AD1387" i="3"/>
  <c r="AR1387" i="3" s="1"/>
  <c r="AB1387" i="3"/>
  <c r="W1387" i="3"/>
  <c r="T1387" i="3"/>
  <c r="V1387" i="3" s="1"/>
  <c r="AP1386" i="3"/>
  <c r="AD1386" i="3"/>
  <c r="AR1386" i="3" s="1"/>
  <c r="AB1386" i="3"/>
  <c r="W1386" i="3"/>
  <c r="T1386" i="3"/>
  <c r="V1386" i="3" s="1"/>
  <c r="AP1385" i="3"/>
  <c r="AD1385" i="3"/>
  <c r="AR1385" i="3" s="1"/>
  <c r="AB1385" i="3"/>
  <c r="W1385" i="3"/>
  <c r="T1385" i="3"/>
  <c r="V1385" i="3" s="1"/>
  <c r="AP1384" i="3"/>
  <c r="AD1384" i="3"/>
  <c r="AR1384" i="3" s="1"/>
  <c r="AB1384" i="3"/>
  <c r="W1384" i="3"/>
  <c r="T1384" i="3"/>
  <c r="V1384" i="3" s="1"/>
  <c r="AP1383" i="3"/>
  <c r="AD1383" i="3"/>
  <c r="AR1383" i="3" s="1"/>
  <c r="AB1383" i="3"/>
  <c r="W1383" i="3"/>
  <c r="T1383" i="3"/>
  <c r="V1383" i="3" s="1"/>
  <c r="AP1382" i="3"/>
  <c r="AD1382" i="3"/>
  <c r="AR1382" i="3" s="1"/>
  <c r="AB1382" i="3"/>
  <c r="W1382" i="3"/>
  <c r="T1382" i="3"/>
  <c r="V1382" i="3" s="1"/>
  <c r="AP1381" i="3"/>
  <c r="AD1381" i="3"/>
  <c r="AR1381" i="3" s="1"/>
  <c r="AB1381" i="3"/>
  <c r="W1381" i="3"/>
  <c r="T1381" i="3"/>
  <c r="V1381" i="3" s="1"/>
  <c r="AP1380" i="3"/>
  <c r="AD1380" i="3"/>
  <c r="AR1380" i="3" s="1"/>
  <c r="AB1380" i="3"/>
  <c r="W1380" i="3"/>
  <c r="T1380" i="3"/>
  <c r="V1380" i="3" s="1"/>
  <c r="AP1379" i="3"/>
  <c r="AD1379" i="3"/>
  <c r="AR1379" i="3" s="1"/>
  <c r="AB1379" i="3"/>
  <c r="W1379" i="3"/>
  <c r="T1379" i="3"/>
  <c r="V1379" i="3" s="1"/>
  <c r="AP1378" i="3"/>
  <c r="AD1378" i="3"/>
  <c r="AR1378" i="3" s="1"/>
  <c r="AB1378" i="3"/>
  <c r="W1378" i="3"/>
  <c r="T1378" i="3"/>
  <c r="V1378" i="3" s="1"/>
  <c r="AP1377" i="3"/>
  <c r="AD1377" i="3"/>
  <c r="AR1377" i="3" s="1"/>
  <c r="AB1377" i="3"/>
  <c r="W1377" i="3"/>
  <c r="T1377" i="3"/>
  <c r="V1377" i="3" s="1"/>
  <c r="AP1376" i="3"/>
  <c r="AD1376" i="3"/>
  <c r="AR1376" i="3" s="1"/>
  <c r="AB1376" i="3"/>
  <c r="W1376" i="3"/>
  <c r="T1376" i="3"/>
  <c r="V1376" i="3" s="1"/>
  <c r="AP1375" i="3"/>
  <c r="AD1375" i="3"/>
  <c r="AR1375" i="3" s="1"/>
  <c r="AB1375" i="3"/>
  <c r="W1375" i="3"/>
  <c r="T1375" i="3"/>
  <c r="V1375" i="3" s="1"/>
  <c r="AP1374" i="3"/>
  <c r="AD1374" i="3"/>
  <c r="AR1374" i="3" s="1"/>
  <c r="AB1374" i="3"/>
  <c r="W1374" i="3"/>
  <c r="T1374" i="3"/>
  <c r="V1374" i="3" s="1"/>
  <c r="AP1373" i="3"/>
  <c r="AD1373" i="3"/>
  <c r="AR1373" i="3" s="1"/>
  <c r="AB1373" i="3"/>
  <c r="W1373" i="3"/>
  <c r="T1373" i="3"/>
  <c r="V1373" i="3" s="1"/>
  <c r="AP1372" i="3"/>
  <c r="AD1372" i="3"/>
  <c r="AR1372" i="3" s="1"/>
  <c r="AB1372" i="3"/>
  <c r="W1372" i="3"/>
  <c r="T1372" i="3"/>
  <c r="V1372" i="3" s="1"/>
  <c r="AP1371" i="3"/>
  <c r="AD1371" i="3"/>
  <c r="AR1371" i="3" s="1"/>
  <c r="AB1371" i="3"/>
  <c r="W1371" i="3"/>
  <c r="T1371" i="3"/>
  <c r="V1371" i="3" s="1"/>
  <c r="AP1370" i="3"/>
  <c r="AD1370" i="3"/>
  <c r="AR1370" i="3" s="1"/>
  <c r="AB1370" i="3"/>
  <c r="W1370" i="3"/>
  <c r="T1370" i="3"/>
  <c r="V1370" i="3" s="1"/>
  <c r="AP1369" i="3"/>
  <c r="AD1369" i="3"/>
  <c r="AR1369" i="3" s="1"/>
  <c r="AB1369" i="3"/>
  <c r="W1369" i="3"/>
  <c r="T1369" i="3"/>
  <c r="V1369" i="3" s="1"/>
  <c r="AP1368" i="3"/>
  <c r="AD1368" i="3"/>
  <c r="AR1368" i="3" s="1"/>
  <c r="AB1368" i="3"/>
  <c r="W1368" i="3"/>
  <c r="T1368" i="3"/>
  <c r="V1368" i="3" s="1"/>
  <c r="AP1367" i="3"/>
  <c r="AD1367" i="3"/>
  <c r="AR1367" i="3" s="1"/>
  <c r="AB1367" i="3"/>
  <c r="W1367" i="3"/>
  <c r="T1367" i="3"/>
  <c r="V1367" i="3" s="1"/>
  <c r="AP1366" i="3"/>
  <c r="AD1366" i="3"/>
  <c r="AR1366" i="3" s="1"/>
  <c r="AB1366" i="3"/>
  <c r="W1366" i="3"/>
  <c r="T1366" i="3"/>
  <c r="V1366" i="3" s="1"/>
  <c r="AP1365" i="3"/>
  <c r="AD1365" i="3"/>
  <c r="AR1365" i="3" s="1"/>
  <c r="AB1365" i="3"/>
  <c r="W1365" i="3"/>
  <c r="T1365" i="3"/>
  <c r="V1365" i="3" s="1"/>
  <c r="AP1364" i="3"/>
  <c r="AD1364" i="3"/>
  <c r="AR1364" i="3" s="1"/>
  <c r="AB1364" i="3"/>
  <c r="W1364" i="3"/>
  <c r="T1364" i="3"/>
  <c r="V1364" i="3" s="1"/>
  <c r="AP1363" i="3"/>
  <c r="AD1363" i="3"/>
  <c r="AR1363" i="3" s="1"/>
  <c r="AB1363" i="3"/>
  <c r="W1363" i="3"/>
  <c r="T1363" i="3"/>
  <c r="V1363" i="3" s="1"/>
  <c r="AP1362" i="3"/>
  <c r="AD1362" i="3"/>
  <c r="AR1362" i="3" s="1"/>
  <c r="AB1362" i="3"/>
  <c r="W1362" i="3"/>
  <c r="T1362" i="3"/>
  <c r="V1362" i="3" s="1"/>
  <c r="AP1361" i="3"/>
  <c r="AD1361" i="3"/>
  <c r="AR1361" i="3" s="1"/>
  <c r="AB1361" i="3"/>
  <c r="W1361" i="3"/>
  <c r="T1361" i="3"/>
  <c r="V1361" i="3" s="1"/>
  <c r="AP1360" i="3"/>
  <c r="AD1360" i="3"/>
  <c r="AR1360" i="3" s="1"/>
  <c r="AB1360" i="3"/>
  <c r="W1360" i="3"/>
  <c r="T1360" i="3"/>
  <c r="V1360" i="3" s="1"/>
  <c r="AP1359" i="3"/>
  <c r="AD1359" i="3"/>
  <c r="AR1359" i="3" s="1"/>
  <c r="AB1359" i="3"/>
  <c r="W1359" i="3"/>
  <c r="T1359" i="3"/>
  <c r="V1359" i="3" s="1"/>
  <c r="AP1358" i="3"/>
  <c r="AD1358" i="3"/>
  <c r="AR1358" i="3" s="1"/>
  <c r="AB1358" i="3"/>
  <c r="W1358" i="3"/>
  <c r="T1358" i="3"/>
  <c r="V1358" i="3" s="1"/>
  <c r="AP1357" i="3"/>
  <c r="AD1357" i="3"/>
  <c r="AR1357" i="3" s="1"/>
  <c r="AB1357" i="3"/>
  <c r="W1357" i="3"/>
  <c r="T1357" i="3"/>
  <c r="V1357" i="3" s="1"/>
  <c r="AP1356" i="3"/>
  <c r="AD1356" i="3"/>
  <c r="AR1356" i="3" s="1"/>
  <c r="AB1356" i="3"/>
  <c r="W1356" i="3"/>
  <c r="T1356" i="3"/>
  <c r="V1356" i="3" s="1"/>
  <c r="AP1355" i="3"/>
  <c r="AD1355" i="3"/>
  <c r="AR1355" i="3" s="1"/>
  <c r="AB1355" i="3"/>
  <c r="W1355" i="3"/>
  <c r="T1355" i="3"/>
  <c r="V1355" i="3" s="1"/>
  <c r="AP1354" i="3"/>
  <c r="AD1354" i="3"/>
  <c r="AR1354" i="3" s="1"/>
  <c r="AB1354" i="3"/>
  <c r="W1354" i="3"/>
  <c r="T1354" i="3"/>
  <c r="V1354" i="3" s="1"/>
  <c r="AP1353" i="3"/>
  <c r="AD1353" i="3"/>
  <c r="AR1353" i="3" s="1"/>
  <c r="AB1353" i="3"/>
  <c r="W1353" i="3"/>
  <c r="T1353" i="3"/>
  <c r="V1353" i="3" s="1"/>
  <c r="AP1352" i="3"/>
  <c r="AD1352" i="3"/>
  <c r="AR1352" i="3" s="1"/>
  <c r="AB1352" i="3"/>
  <c r="W1352" i="3"/>
  <c r="T1352" i="3"/>
  <c r="V1352" i="3" s="1"/>
  <c r="AP1351" i="3"/>
  <c r="AD1351" i="3"/>
  <c r="AR1351" i="3" s="1"/>
  <c r="AB1351" i="3"/>
  <c r="W1351" i="3"/>
  <c r="T1351" i="3"/>
  <c r="V1351" i="3" s="1"/>
  <c r="AP1350" i="3"/>
  <c r="AD1350" i="3"/>
  <c r="AR1350" i="3" s="1"/>
  <c r="AB1350" i="3"/>
  <c r="W1350" i="3"/>
  <c r="T1350" i="3"/>
  <c r="V1350" i="3" s="1"/>
  <c r="AP1349" i="3"/>
  <c r="AD1349" i="3"/>
  <c r="AR1349" i="3" s="1"/>
  <c r="AB1349" i="3"/>
  <c r="W1349" i="3"/>
  <c r="T1349" i="3"/>
  <c r="V1349" i="3" s="1"/>
  <c r="AP1348" i="3"/>
  <c r="AD1348" i="3"/>
  <c r="AR1348" i="3" s="1"/>
  <c r="AB1348" i="3"/>
  <c r="W1348" i="3"/>
  <c r="T1348" i="3"/>
  <c r="V1348" i="3" s="1"/>
  <c r="AP1347" i="3"/>
  <c r="AD1347" i="3"/>
  <c r="AR1347" i="3" s="1"/>
  <c r="AB1347" i="3"/>
  <c r="W1347" i="3"/>
  <c r="T1347" i="3"/>
  <c r="V1347" i="3" s="1"/>
  <c r="AP1346" i="3"/>
  <c r="AD1346" i="3"/>
  <c r="AR1346" i="3" s="1"/>
  <c r="AB1346" i="3"/>
  <c r="W1346" i="3"/>
  <c r="T1346" i="3"/>
  <c r="V1346" i="3" s="1"/>
  <c r="AP1345" i="3"/>
  <c r="AD1345" i="3"/>
  <c r="AR1345" i="3" s="1"/>
  <c r="AB1345" i="3"/>
  <c r="W1345" i="3"/>
  <c r="T1345" i="3"/>
  <c r="V1345" i="3" s="1"/>
  <c r="AP1344" i="3"/>
  <c r="AD1344" i="3"/>
  <c r="AR1344" i="3" s="1"/>
  <c r="AB1344" i="3"/>
  <c r="W1344" i="3"/>
  <c r="T1344" i="3"/>
  <c r="V1344" i="3" s="1"/>
  <c r="AP1343" i="3"/>
  <c r="AD1343" i="3"/>
  <c r="AR1343" i="3" s="1"/>
  <c r="AB1343" i="3"/>
  <c r="W1343" i="3"/>
  <c r="T1343" i="3"/>
  <c r="V1343" i="3" s="1"/>
  <c r="AP1342" i="3"/>
  <c r="AD1342" i="3"/>
  <c r="AR1342" i="3" s="1"/>
  <c r="AB1342" i="3"/>
  <c r="W1342" i="3"/>
  <c r="T1342" i="3"/>
  <c r="V1342" i="3" s="1"/>
  <c r="AP1341" i="3"/>
  <c r="AD1341" i="3"/>
  <c r="AR1341" i="3" s="1"/>
  <c r="AB1341" i="3"/>
  <c r="W1341" i="3"/>
  <c r="T1341" i="3"/>
  <c r="V1341" i="3" s="1"/>
  <c r="AP1340" i="3"/>
  <c r="AD1340" i="3"/>
  <c r="AR1340" i="3" s="1"/>
  <c r="AB1340" i="3"/>
  <c r="W1340" i="3"/>
  <c r="T1340" i="3"/>
  <c r="V1340" i="3" s="1"/>
  <c r="AP1339" i="3"/>
  <c r="AD1339" i="3"/>
  <c r="AR1339" i="3" s="1"/>
  <c r="AB1339" i="3"/>
  <c r="W1339" i="3"/>
  <c r="T1339" i="3"/>
  <c r="V1339" i="3" s="1"/>
  <c r="AP1338" i="3"/>
  <c r="AD1338" i="3"/>
  <c r="AR1338" i="3" s="1"/>
  <c r="AB1338" i="3"/>
  <c r="W1338" i="3"/>
  <c r="T1338" i="3"/>
  <c r="V1338" i="3" s="1"/>
  <c r="AP1337" i="3"/>
  <c r="AD1337" i="3"/>
  <c r="AR1337" i="3" s="1"/>
  <c r="AB1337" i="3"/>
  <c r="W1337" i="3"/>
  <c r="T1337" i="3"/>
  <c r="V1337" i="3" s="1"/>
  <c r="AP1336" i="3"/>
  <c r="AD1336" i="3"/>
  <c r="AR1336" i="3" s="1"/>
  <c r="AB1336" i="3"/>
  <c r="W1336" i="3"/>
  <c r="T1336" i="3"/>
  <c r="V1336" i="3" s="1"/>
  <c r="AP1335" i="3"/>
  <c r="AD1335" i="3"/>
  <c r="AR1335" i="3" s="1"/>
  <c r="AB1335" i="3"/>
  <c r="W1335" i="3"/>
  <c r="T1335" i="3"/>
  <c r="V1335" i="3" s="1"/>
  <c r="AP1334" i="3"/>
  <c r="AD1334" i="3"/>
  <c r="AR1334" i="3" s="1"/>
  <c r="AB1334" i="3"/>
  <c r="W1334" i="3"/>
  <c r="T1334" i="3"/>
  <c r="V1334" i="3" s="1"/>
  <c r="AP1333" i="3"/>
  <c r="AD1333" i="3"/>
  <c r="AR1333" i="3" s="1"/>
  <c r="AB1333" i="3"/>
  <c r="W1333" i="3"/>
  <c r="T1333" i="3"/>
  <c r="V1333" i="3" s="1"/>
  <c r="AP1332" i="3"/>
  <c r="AD1332" i="3"/>
  <c r="AR1332" i="3" s="1"/>
  <c r="AB1332" i="3"/>
  <c r="W1332" i="3"/>
  <c r="T1332" i="3"/>
  <c r="V1332" i="3" s="1"/>
  <c r="AP1331" i="3"/>
  <c r="AD1331" i="3"/>
  <c r="AR1331" i="3" s="1"/>
  <c r="AB1331" i="3"/>
  <c r="W1331" i="3"/>
  <c r="T1331" i="3"/>
  <c r="V1331" i="3" s="1"/>
  <c r="AP1330" i="3"/>
  <c r="AD1330" i="3"/>
  <c r="AR1330" i="3" s="1"/>
  <c r="AB1330" i="3"/>
  <c r="W1330" i="3"/>
  <c r="T1330" i="3"/>
  <c r="V1330" i="3" s="1"/>
  <c r="AP1329" i="3"/>
  <c r="AD1329" i="3"/>
  <c r="AR1329" i="3" s="1"/>
  <c r="AB1329" i="3"/>
  <c r="W1329" i="3"/>
  <c r="T1329" i="3"/>
  <c r="V1329" i="3" s="1"/>
  <c r="AP1328" i="3"/>
  <c r="AD1328" i="3"/>
  <c r="AR1328" i="3" s="1"/>
  <c r="AB1328" i="3"/>
  <c r="W1328" i="3"/>
  <c r="T1328" i="3"/>
  <c r="V1328" i="3" s="1"/>
  <c r="AP1327" i="3"/>
  <c r="AD1327" i="3"/>
  <c r="AR1327" i="3" s="1"/>
  <c r="AB1327" i="3"/>
  <c r="W1327" i="3"/>
  <c r="T1327" i="3"/>
  <c r="V1327" i="3" s="1"/>
  <c r="AP1326" i="3"/>
  <c r="AD1326" i="3"/>
  <c r="AR1326" i="3" s="1"/>
  <c r="AB1326" i="3"/>
  <c r="W1326" i="3"/>
  <c r="T1326" i="3"/>
  <c r="V1326" i="3" s="1"/>
  <c r="AP1325" i="3"/>
  <c r="AD1325" i="3"/>
  <c r="AR1325" i="3" s="1"/>
  <c r="AB1325" i="3"/>
  <c r="W1325" i="3"/>
  <c r="T1325" i="3"/>
  <c r="V1325" i="3" s="1"/>
  <c r="AP1324" i="3"/>
  <c r="AD1324" i="3"/>
  <c r="AR1324" i="3" s="1"/>
  <c r="AB1324" i="3"/>
  <c r="W1324" i="3"/>
  <c r="T1324" i="3"/>
  <c r="V1324" i="3" s="1"/>
  <c r="AP1323" i="3"/>
  <c r="AD1323" i="3"/>
  <c r="AR1323" i="3" s="1"/>
  <c r="AB1323" i="3"/>
  <c r="W1323" i="3"/>
  <c r="T1323" i="3"/>
  <c r="V1323" i="3" s="1"/>
  <c r="AP1322" i="3"/>
  <c r="AD1322" i="3"/>
  <c r="AR1322" i="3" s="1"/>
  <c r="AB1322" i="3"/>
  <c r="W1322" i="3"/>
  <c r="T1322" i="3"/>
  <c r="V1322" i="3" s="1"/>
  <c r="AP1321" i="3"/>
  <c r="AD1321" i="3"/>
  <c r="AR1321" i="3" s="1"/>
  <c r="AB1321" i="3"/>
  <c r="W1321" i="3"/>
  <c r="T1321" i="3"/>
  <c r="V1321" i="3" s="1"/>
  <c r="AP1320" i="3"/>
  <c r="AD1320" i="3"/>
  <c r="AR1320" i="3" s="1"/>
  <c r="AB1320" i="3"/>
  <c r="W1320" i="3"/>
  <c r="T1320" i="3"/>
  <c r="V1320" i="3" s="1"/>
  <c r="AP1319" i="3"/>
  <c r="AD1319" i="3"/>
  <c r="AR1319" i="3" s="1"/>
  <c r="AB1319" i="3"/>
  <c r="W1319" i="3"/>
  <c r="T1319" i="3"/>
  <c r="V1319" i="3" s="1"/>
  <c r="AP1318" i="3"/>
  <c r="AD1318" i="3"/>
  <c r="AR1318" i="3" s="1"/>
  <c r="AB1318" i="3"/>
  <c r="W1318" i="3"/>
  <c r="T1318" i="3"/>
  <c r="V1318" i="3" s="1"/>
  <c r="AP1317" i="3"/>
  <c r="AD1317" i="3"/>
  <c r="AR1317" i="3" s="1"/>
  <c r="AB1317" i="3"/>
  <c r="W1317" i="3"/>
  <c r="T1317" i="3"/>
  <c r="V1317" i="3" s="1"/>
  <c r="AP1316" i="3"/>
  <c r="AD1316" i="3"/>
  <c r="AR1316" i="3" s="1"/>
  <c r="AB1316" i="3"/>
  <c r="W1316" i="3"/>
  <c r="T1316" i="3"/>
  <c r="V1316" i="3" s="1"/>
  <c r="AP1315" i="3"/>
  <c r="AD1315" i="3"/>
  <c r="AR1315" i="3" s="1"/>
  <c r="AB1315" i="3"/>
  <c r="W1315" i="3"/>
  <c r="T1315" i="3"/>
  <c r="V1315" i="3" s="1"/>
  <c r="AP1314" i="3"/>
  <c r="AD1314" i="3"/>
  <c r="AR1314" i="3" s="1"/>
  <c r="AB1314" i="3"/>
  <c r="W1314" i="3"/>
  <c r="T1314" i="3"/>
  <c r="V1314" i="3" s="1"/>
  <c r="AP1313" i="3"/>
  <c r="AD1313" i="3"/>
  <c r="AR1313" i="3" s="1"/>
  <c r="AB1313" i="3"/>
  <c r="W1313" i="3"/>
  <c r="T1313" i="3"/>
  <c r="V1313" i="3" s="1"/>
  <c r="AP1312" i="3"/>
  <c r="AD1312" i="3"/>
  <c r="AR1312" i="3" s="1"/>
  <c r="AB1312" i="3"/>
  <c r="W1312" i="3"/>
  <c r="T1312" i="3"/>
  <c r="V1312" i="3" s="1"/>
  <c r="AP1311" i="3"/>
  <c r="AD1311" i="3"/>
  <c r="AR1311" i="3" s="1"/>
  <c r="AB1311" i="3"/>
  <c r="W1311" i="3"/>
  <c r="T1311" i="3"/>
  <c r="V1311" i="3" s="1"/>
  <c r="AP1310" i="3"/>
  <c r="AD1310" i="3"/>
  <c r="AR1310" i="3" s="1"/>
  <c r="AB1310" i="3"/>
  <c r="W1310" i="3"/>
  <c r="T1310" i="3"/>
  <c r="V1310" i="3" s="1"/>
  <c r="AP1309" i="3"/>
  <c r="AD1309" i="3"/>
  <c r="AR1309" i="3" s="1"/>
  <c r="AB1309" i="3"/>
  <c r="W1309" i="3"/>
  <c r="T1309" i="3"/>
  <c r="V1309" i="3" s="1"/>
  <c r="AP1308" i="3"/>
  <c r="AD1308" i="3"/>
  <c r="AR1308" i="3" s="1"/>
  <c r="AB1308" i="3"/>
  <c r="W1308" i="3"/>
  <c r="T1308" i="3"/>
  <c r="V1308" i="3" s="1"/>
  <c r="AP1307" i="3"/>
  <c r="AD1307" i="3"/>
  <c r="AR1307" i="3" s="1"/>
  <c r="AB1307" i="3"/>
  <c r="W1307" i="3"/>
  <c r="T1307" i="3"/>
  <c r="V1307" i="3" s="1"/>
  <c r="AP1306" i="3"/>
  <c r="AD1306" i="3"/>
  <c r="AR1306" i="3" s="1"/>
  <c r="AB1306" i="3"/>
  <c r="W1306" i="3"/>
  <c r="T1306" i="3"/>
  <c r="V1306" i="3" s="1"/>
  <c r="AP1305" i="3"/>
  <c r="AD1305" i="3"/>
  <c r="AR1305" i="3" s="1"/>
  <c r="AB1305" i="3"/>
  <c r="W1305" i="3"/>
  <c r="T1305" i="3"/>
  <c r="V1305" i="3" s="1"/>
  <c r="AP1304" i="3"/>
  <c r="AD1304" i="3"/>
  <c r="AR1304" i="3" s="1"/>
  <c r="AB1304" i="3"/>
  <c r="W1304" i="3"/>
  <c r="T1304" i="3"/>
  <c r="V1304" i="3" s="1"/>
  <c r="AP1303" i="3"/>
  <c r="AD1303" i="3"/>
  <c r="AR1303" i="3" s="1"/>
  <c r="AB1303" i="3"/>
  <c r="W1303" i="3"/>
  <c r="T1303" i="3"/>
  <c r="V1303" i="3" s="1"/>
  <c r="AP1302" i="3"/>
  <c r="AD1302" i="3"/>
  <c r="AR1302" i="3" s="1"/>
  <c r="AB1302" i="3"/>
  <c r="W1302" i="3"/>
  <c r="T1302" i="3"/>
  <c r="V1302" i="3" s="1"/>
  <c r="AP1301" i="3"/>
  <c r="AD1301" i="3"/>
  <c r="AR1301" i="3" s="1"/>
  <c r="AB1301" i="3"/>
  <c r="W1301" i="3"/>
  <c r="T1301" i="3"/>
  <c r="V1301" i="3" s="1"/>
  <c r="AP1300" i="3"/>
  <c r="AD1300" i="3"/>
  <c r="AR1300" i="3" s="1"/>
  <c r="AB1300" i="3"/>
  <c r="W1300" i="3"/>
  <c r="T1300" i="3"/>
  <c r="V1300" i="3" s="1"/>
  <c r="AP1299" i="3"/>
  <c r="AD1299" i="3"/>
  <c r="AR1299" i="3" s="1"/>
  <c r="AB1299" i="3"/>
  <c r="W1299" i="3"/>
  <c r="T1299" i="3"/>
  <c r="V1299" i="3" s="1"/>
  <c r="AP1298" i="3"/>
  <c r="AD1298" i="3"/>
  <c r="AR1298" i="3" s="1"/>
  <c r="AB1298" i="3"/>
  <c r="W1298" i="3"/>
  <c r="T1298" i="3"/>
  <c r="V1298" i="3" s="1"/>
  <c r="AP1297" i="3"/>
  <c r="AD1297" i="3"/>
  <c r="AR1297" i="3" s="1"/>
  <c r="AB1297" i="3"/>
  <c r="W1297" i="3"/>
  <c r="T1297" i="3"/>
  <c r="V1297" i="3" s="1"/>
  <c r="AP1296" i="3"/>
  <c r="AD1296" i="3"/>
  <c r="AR1296" i="3" s="1"/>
  <c r="AB1296" i="3"/>
  <c r="W1296" i="3"/>
  <c r="T1296" i="3"/>
  <c r="V1296" i="3" s="1"/>
  <c r="AP1295" i="3"/>
  <c r="AD1295" i="3"/>
  <c r="AR1295" i="3" s="1"/>
  <c r="AB1295" i="3"/>
  <c r="W1295" i="3"/>
  <c r="T1295" i="3"/>
  <c r="V1295" i="3" s="1"/>
  <c r="AP1294" i="3"/>
  <c r="AD1294" i="3"/>
  <c r="AR1294" i="3" s="1"/>
  <c r="AB1294" i="3"/>
  <c r="W1294" i="3"/>
  <c r="T1294" i="3"/>
  <c r="V1294" i="3" s="1"/>
  <c r="AP1293" i="3"/>
  <c r="AD1293" i="3"/>
  <c r="AR1293" i="3" s="1"/>
  <c r="AB1293" i="3"/>
  <c r="W1293" i="3"/>
  <c r="T1293" i="3"/>
  <c r="V1293" i="3" s="1"/>
  <c r="AP1292" i="3"/>
  <c r="AD1292" i="3"/>
  <c r="AR1292" i="3" s="1"/>
  <c r="AB1292" i="3"/>
  <c r="W1292" i="3"/>
  <c r="T1292" i="3"/>
  <c r="V1292" i="3" s="1"/>
  <c r="AP1291" i="3"/>
  <c r="AD1291" i="3"/>
  <c r="AR1291" i="3" s="1"/>
  <c r="AB1291" i="3"/>
  <c r="W1291" i="3"/>
  <c r="T1291" i="3"/>
  <c r="V1291" i="3" s="1"/>
  <c r="AP1290" i="3"/>
  <c r="AD1290" i="3"/>
  <c r="AR1290" i="3" s="1"/>
  <c r="AB1290" i="3"/>
  <c r="W1290" i="3"/>
  <c r="T1290" i="3"/>
  <c r="V1290" i="3" s="1"/>
  <c r="AP1289" i="3"/>
  <c r="AD1289" i="3"/>
  <c r="AR1289" i="3" s="1"/>
  <c r="AB1289" i="3"/>
  <c r="W1289" i="3"/>
  <c r="T1289" i="3"/>
  <c r="V1289" i="3" s="1"/>
  <c r="AP1288" i="3"/>
  <c r="AD1288" i="3"/>
  <c r="AR1288" i="3" s="1"/>
  <c r="AB1288" i="3"/>
  <c r="W1288" i="3"/>
  <c r="T1288" i="3"/>
  <c r="V1288" i="3" s="1"/>
  <c r="AP1287" i="3"/>
  <c r="AD1287" i="3"/>
  <c r="AR1287" i="3" s="1"/>
  <c r="AB1287" i="3"/>
  <c r="W1287" i="3"/>
  <c r="T1287" i="3"/>
  <c r="V1287" i="3" s="1"/>
  <c r="AP1286" i="3"/>
  <c r="AD1286" i="3"/>
  <c r="AR1286" i="3" s="1"/>
  <c r="AB1286" i="3"/>
  <c r="W1286" i="3"/>
  <c r="T1286" i="3"/>
  <c r="V1286" i="3" s="1"/>
  <c r="AP1285" i="3"/>
  <c r="AD1285" i="3"/>
  <c r="AR1285" i="3" s="1"/>
  <c r="AB1285" i="3"/>
  <c r="W1285" i="3"/>
  <c r="T1285" i="3"/>
  <c r="V1285" i="3" s="1"/>
  <c r="AP1284" i="3"/>
  <c r="AD1284" i="3"/>
  <c r="AR1284" i="3" s="1"/>
  <c r="AB1284" i="3"/>
  <c r="W1284" i="3"/>
  <c r="T1284" i="3"/>
  <c r="V1284" i="3" s="1"/>
  <c r="AP1283" i="3"/>
  <c r="AD1283" i="3"/>
  <c r="AR1283" i="3" s="1"/>
  <c r="AB1283" i="3"/>
  <c r="W1283" i="3"/>
  <c r="T1283" i="3"/>
  <c r="V1283" i="3" s="1"/>
  <c r="AP1282" i="3"/>
  <c r="AD1282" i="3"/>
  <c r="AR1282" i="3" s="1"/>
  <c r="AB1282" i="3"/>
  <c r="W1282" i="3"/>
  <c r="T1282" i="3"/>
  <c r="V1282" i="3" s="1"/>
  <c r="AP1281" i="3"/>
  <c r="AD1281" i="3"/>
  <c r="AR1281" i="3" s="1"/>
  <c r="AB1281" i="3"/>
  <c r="W1281" i="3"/>
  <c r="T1281" i="3"/>
  <c r="V1281" i="3" s="1"/>
  <c r="AP1280" i="3"/>
  <c r="AD1280" i="3"/>
  <c r="AR1280" i="3" s="1"/>
  <c r="AB1280" i="3"/>
  <c r="W1280" i="3"/>
  <c r="T1280" i="3"/>
  <c r="V1280" i="3" s="1"/>
  <c r="AP1279" i="3"/>
  <c r="AD1279" i="3"/>
  <c r="AR1279" i="3" s="1"/>
  <c r="AB1279" i="3"/>
  <c r="W1279" i="3"/>
  <c r="T1279" i="3"/>
  <c r="V1279" i="3" s="1"/>
  <c r="AP1278" i="3"/>
  <c r="AD1278" i="3"/>
  <c r="AR1278" i="3" s="1"/>
  <c r="AB1278" i="3"/>
  <c r="W1278" i="3"/>
  <c r="T1278" i="3"/>
  <c r="V1278" i="3" s="1"/>
  <c r="AP1277" i="3"/>
  <c r="AD1277" i="3"/>
  <c r="AR1277" i="3" s="1"/>
  <c r="AB1277" i="3"/>
  <c r="W1277" i="3"/>
  <c r="T1277" i="3"/>
  <c r="V1277" i="3" s="1"/>
  <c r="AP1276" i="3"/>
  <c r="AD1276" i="3"/>
  <c r="AR1276" i="3" s="1"/>
  <c r="AB1276" i="3"/>
  <c r="W1276" i="3"/>
  <c r="T1276" i="3"/>
  <c r="V1276" i="3" s="1"/>
  <c r="AP1275" i="3"/>
  <c r="AD1275" i="3"/>
  <c r="AR1275" i="3" s="1"/>
  <c r="AB1275" i="3"/>
  <c r="W1275" i="3"/>
  <c r="T1275" i="3"/>
  <c r="V1275" i="3" s="1"/>
  <c r="AP1274" i="3"/>
  <c r="AD1274" i="3"/>
  <c r="AR1274" i="3" s="1"/>
  <c r="AB1274" i="3"/>
  <c r="W1274" i="3"/>
  <c r="T1274" i="3"/>
  <c r="V1274" i="3" s="1"/>
  <c r="AP1273" i="3"/>
  <c r="AD1273" i="3"/>
  <c r="AR1273" i="3" s="1"/>
  <c r="AB1273" i="3"/>
  <c r="W1273" i="3"/>
  <c r="T1273" i="3"/>
  <c r="V1273" i="3" s="1"/>
  <c r="AP1272" i="3"/>
  <c r="AD1272" i="3"/>
  <c r="AR1272" i="3" s="1"/>
  <c r="AB1272" i="3"/>
  <c r="W1272" i="3"/>
  <c r="T1272" i="3"/>
  <c r="V1272" i="3" s="1"/>
  <c r="AP1271" i="3"/>
  <c r="AD1271" i="3"/>
  <c r="AR1271" i="3" s="1"/>
  <c r="AB1271" i="3"/>
  <c r="W1271" i="3"/>
  <c r="T1271" i="3"/>
  <c r="V1271" i="3" s="1"/>
  <c r="AP1270" i="3"/>
  <c r="AD1270" i="3"/>
  <c r="AR1270" i="3" s="1"/>
  <c r="AB1270" i="3"/>
  <c r="W1270" i="3"/>
  <c r="T1270" i="3"/>
  <c r="V1270" i="3" s="1"/>
  <c r="AP1269" i="3"/>
  <c r="AD1269" i="3"/>
  <c r="AR1269" i="3" s="1"/>
  <c r="AB1269" i="3"/>
  <c r="W1269" i="3"/>
  <c r="T1269" i="3"/>
  <c r="V1269" i="3" s="1"/>
  <c r="AP1268" i="3"/>
  <c r="AD1268" i="3"/>
  <c r="AR1268" i="3" s="1"/>
  <c r="AB1268" i="3"/>
  <c r="W1268" i="3"/>
  <c r="T1268" i="3"/>
  <c r="V1268" i="3" s="1"/>
  <c r="AP1267" i="3"/>
  <c r="AD1267" i="3"/>
  <c r="AR1267" i="3" s="1"/>
  <c r="AB1267" i="3"/>
  <c r="W1267" i="3"/>
  <c r="T1267" i="3"/>
  <c r="V1267" i="3" s="1"/>
  <c r="AP1266" i="3"/>
  <c r="AD1266" i="3"/>
  <c r="AR1266" i="3" s="1"/>
  <c r="AB1266" i="3"/>
  <c r="W1266" i="3"/>
  <c r="T1266" i="3"/>
  <c r="V1266" i="3" s="1"/>
  <c r="AP1265" i="3"/>
  <c r="AD1265" i="3"/>
  <c r="AR1265" i="3" s="1"/>
  <c r="AB1265" i="3"/>
  <c r="W1265" i="3"/>
  <c r="T1265" i="3"/>
  <c r="V1265" i="3" s="1"/>
  <c r="AP1264" i="3"/>
  <c r="AD1264" i="3"/>
  <c r="AR1264" i="3" s="1"/>
  <c r="AB1264" i="3"/>
  <c r="W1264" i="3"/>
  <c r="T1264" i="3"/>
  <c r="V1264" i="3" s="1"/>
  <c r="AP1263" i="3"/>
  <c r="AD1263" i="3"/>
  <c r="AR1263" i="3" s="1"/>
  <c r="AB1263" i="3"/>
  <c r="W1263" i="3"/>
  <c r="T1263" i="3"/>
  <c r="V1263" i="3" s="1"/>
  <c r="AP1262" i="3"/>
  <c r="AD1262" i="3"/>
  <c r="AR1262" i="3" s="1"/>
  <c r="AB1262" i="3"/>
  <c r="W1262" i="3"/>
  <c r="T1262" i="3"/>
  <c r="V1262" i="3" s="1"/>
  <c r="AP1261" i="3"/>
  <c r="AD1261" i="3"/>
  <c r="AR1261" i="3" s="1"/>
  <c r="AB1261" i="3"/>
  <c r="W1261" i="3"/>
  <c r="T1261" i="3"/>
  <c r="V1261" i="3" s="1"/>
  <c r="AP1260" i="3"/>
  <c r="AD1260" i="3"/>
  <c r="AR1260" i="3" s="1"/>
  <c r="AB1260" i="3"/>
  <c r="W1260" i="3"/>
  <c r="T1260" i="3"/>
  <c r="V1260" i="3" s="1"/>
  <c r="AP1259" i="3"/>
  <c r="AD1259" i="3"/>
  <c r="AR1259" i="3" s="1"/>
  <c r="AB1259" i="3"/>
  <c r="W1259" i="3"/>
  <c r="T1259" i="3"/>
  <c r="V1259" i="3" s="1"/>
  <c r="AP1258" i="3"/>
  <c r="AD1258" i="3"/>
  <c r="AR1258" i="3" s="1"/>
  <c r="AB1258" i="3"/>
  <c r="W1258" i="3"/>
  <c r="T1258" i="3"/>
  <c r="V1258" i="3" s="1"/>
  <c r="AP1257" i="3"/>
  <c r="AD1257" i="3"/>
  <c r="AR1257" i="3" s="1"/>
  <c r="AB1257" i="3"/>
  <c r="W1257" i="3"/>
  <c r="T1257" i="3"/>
  <c r="V1257" i="3" s="1"/>
  <c r="AP1256" i="3"/>
  <c r="AD1256" i="3"/>
  <c r="AR1256" i="3" s="1"/>
  <c r="AB1256" i="3"/>
  <c r="W1256" i="3"/>
  <c r="T1256" i="3"/>
  <c r="V1256" i="3" s="1"/>
  <c r="AP1255" i="3"/>
  <c r="AD1255" i="3"/>
  <c r="AR1255" i="3" s="1"/>
  <c r="AB1255" i="3"/>
  <c r="W1255" i="3"/>
  <c r="T1255" i="3"/>
  <c r="V1255" i="3" s="1"/>
  <c r="AP1254" i="3"/>
  <c r="AD1254" i="3"/>
  <c r="AR1254" i="3" s="1"/>
  <c r="AB1254" i="3"/>
  <c r="W1254" i="3"/>
  <c r="T1254" i="3"/>
  <c r="V1254" i="3" s="1"/>
  <c r="AP1253" i="3"/>
  <c r="AD1253" i="3"/>
  <c r="AR1253" i="3" s="1"/>
  <c r="AB1253" i="3"/>
  <c r="W1253" i="3"/>
  <c r="T1253" i="3"/>
  <c r="V1253" i="3" s="1"/>
  <c r="AP1252" i="3"/>
  <c r="AD1252" i="3"/>
  <c r="AR1252" i="3" s="1"/>
  <c r="AB1252" i="3"/>
  <c r="W1252" i="3"/>
  <c r="T1252" i="3"/>
  <c r="V1252" i="3" s="1"/>
  <c r="AP1251" i="3"/>
  <c r="AD1251" i="3"/>
  <c r="AR1251" i="3" s="1"/>
  <c r="AB1251" i="3"/>
  <c r="W1251" i="3"/>
  <c r="T1251" i="3"/>
  <c r="V1251" i="3" s="1"/>
  <c r="AP1250" i="3"/>
  <c r="AD1250" i="3"/>
  <c r="AR1250" i="3" s="1"/>
  <c r="AB1250" i="3"/>
  <c r="W1250" i="3"/>
  <c r="T1250" i="3"/>
  <c r="V1250" i="3" s="1"/>
  <c r="AP1249" i="3"/>
  <c r="AD1249" i="3"/>
  <c r="AR1249" i="3" s="1"/>
  <c r="AB1249" i="3"/>
  <c r="W1249" i="3"/>
  <c r="T1249" i="3"/>
  <c r="V1249" i="3" s="1"/>
  <c r="AP1248" i="3"/>
  <c r="AD1248" i="3"/>
  <c r="AR1248" i="3" s="1"/>
  <c r="AB1248" i="3"/>
  <c r="W1248" i="3"/>
  <c r="T1248" i="3"/>
  <c r="V1248" i="3" s="1"/>
  <c r="AP1247" i="3"/>
  <c r="AD1247" i="3"/>
  <c r="AR1247" i="3" s="1"/>
  <c r="AB1247" i="3"/>
  <c r="W1247" i="3"/>
  <c r="T1247" i="3"/>
  <c r="V1247" i="3" s="1"/>
  <c r="AP1246" i="3"/>
  <c r="AD1246" i="3"/>
  <c r="AR1246" i="3" s="1"/>
  <c r="AB1246" i="3"/>
  <c r="W1246" i="3"/>
  <c r="T1246" i="3"/>
  <c r="V1246" i="3" s="1"/>
  <c r="AP1245" i="3"/>
  <c r="AD1245" i="3"/>
  <c r="AR1245" i="3" s="1"/>
  <c r="AB1245" i="3"/>
  <c r="W1245" i="3"/>
  <c r="T1245" i="3"/>
  <c r="V1245" i="3" s="1"/>
  <c r="AP1244" i="3"/>
  <c r="AD1244" i="3"/>
  <c r="AR1244" i="3" s="1"/>
  <c r="AB1244" i="3"/>
  <c r="W1244" i="3"/>
  <c r="T1244" i="3"/>
  <c r="V1244" i="3" s="1"/>
  <c r="AP1243" i="3"/>
  <c r="AD1243" i="3"/>
  <c r="AR1243" i="3" s="1"/>
  <c r="AB1243" i="3"/>
  <c r="W1243" i="3"/>
  <c r="T1243" i="3"/>
  <c r="V1243" i="3" s="1"/>
  <c r="AP1242" i="3"/>
  <c r="AD1242" i="3"/>
  <c r="AR1242" i="3" s="1"/>
  <c r="AB1242" i="3"/>
  <c r="W1242" i="3"/>
  <c r="T1242" i="3"/>
  <c r="V1242" i="3" s="1"/>
  <c r="AP1241" i="3"/>
  <c r="AD1241" i="3"/>
  <c r="AR1241" i="3" s="1"/>
  <c r="AB1241" i="3"/>
  <c r="W1241" i="3"/>
  <c r="T1241" i="3"/>
  <c r="V1241" i="3" s="1"/>
  <c r="AP1240" i="3"/>
  <c r="AD1240" i="3"/>
  <c r="AR1240" i="3" s="1"/>
  <c r="AB1240" i="3"/>
  <c r="W1240" i="3"/>
  <c r="T1240" i="3"/>
  <c r="V1240" i="3" s="1"/>
  <c r="AP1239" i="3"/>
  <c r="AD1239" i="3"/>
  <c r="AR1239" i="3" s="1"/>
  <c r="AB1239" i="3"/>
  <c r="W1239" i="3"/>
  <c r="T1239" i="3"/>
  <c r="V1239" i="3" s="1"/>
  <c r="AP1238" i="3"/>
  <c r="AD1238" i="3"/>
  <c r="AR1238" i="3" s="1"/>
  <c r="AB1238" i="3"/>
  <c r="W1238" i="3"/>
  <c r="T1238" i="3"/>
  <c r="V1238" i="3" s="1"/>
  <c r="AP1237" i="3"/>
  <c r="AD1237" i="3"/>
  <c r="AR1237" i="3" s="1"/>
  <c r="AB1237" i="3"/>
  <c r="W1237" i="3"/>
  <c r="T1237" i="3"/>
  <c r="V1237" i="3" s="1"/>
  <c r="AP1236" i="3"/>
  <c r="AD1236" i="3"/>
  <c r="AR1236" i="3" s="1"/>
  <c r="AB1236" i="3"/>
  <c r="W1236" i="3"/>
  <c r="T1236" i="3"/>
  <c r="V1236" i="3" s="1"/>
  <c r="AP1235" i="3"/>
  <c r="AD1235" i="3"/>
  <c r="AR1235" i="3" s="1"/>
  <c r="AB1235" i="3"/>
  <c r="W1235" i="3"/>
  <c r="T1235" i="3"/>
  <c r="V1235" i="3" s="1"/>
  <c r="AP1234" i="3"/>
  <c r="AD1234" i="3"/>
  <c r="AR1234" i="3" s="1"/>
  <c r="AB1234" i="3"/>
  <c r="W1234" i="3"/>
  <c r="T1234" i="3"/>
  <c r="V1234" i="3" s="1"/>
  <c r="AP1233" i="3"/>
  <c r="AD1233" i="3"/>
  <c r="AR1233" i="3" s="1"/>
  <c r="AB1233" i="3"/>
  <c r="W1233" i="3"/>
  <c r="T1233" i="3"/>
  <c r="V1233" i="3" s="1"/>
  <c r="AP1232" i="3"/>
  <c r="AD1232" i="3"/>
  <c r="AR1232" i="3" s="1"/>
  <c r="AB1232" i="3"/>
  <c r="W1232" i="3"/>
  <c r="T1232" i="3"/>
  <c r="V1232" i="3" s="1"/>
  <c r="AP1231" i="3"/>
  <c r="AD1231" i="3"/>
  <c r="AR1231" i="3" s="1"/>
  <c r="AB1231" i="3"/>
  <c r="W1231" i="3"/>
  <c r="T1231" i="3"/>
  <c r="V1231" i="3" s="1"/>
  <c r="AP1230" i="3"/>
  <c r="AD1230" i="3"/>
  <c r="AR1230" i="3" s="1"/>
  <c r="AB1230" i="3"/>
  <c r="W1230" i="3"/>
  <c r="T1230" i="3"/>
  <c r="V1230" i="3" s="1"/>
  <c r="AP1229" i="3"/>
  <c r="AD1229" i="3"/>
  <c r="AR1229" i="3" s="1"/>
  <c r="AB1229" i="3"/>
  <c r="W1229" i="3"/>
  <c r="T1229" i="3"/>
  <c r="V1229" i="3" s="1"/>
  <c r="AP1228" i="3"/>
  <c r="AD1228" i="3"/>
  <c r="AR1228" i="3" s="1"/>
  <c r="AB1228" i="3"/>
  <c r="W1228" i="3"/>
  <c r="T1228" i="3"/>
  <c r="V1228" i="3" s="1"/>
  <c r="AP1227" i="3"/>
  <c r="AD1227" i="3"/>
  <c r="AR1227" i="3" s="1"/>
  <c r="AB1227" i="3"/>
  <c r="W1227" i="3"/>
  <c r="T1227" i="3"/>
  <c r="V1227" i="3" s="1"/>
  <c r="AP1226" i="3"/>
  <c r="AD1226" i="3"/>
  <c r="AR1226" i="3" s="1"/>
  <c r="AB1226" i="3"/>
  <c r="W1226" i="3"/>
  <c r="T1226" i="3"/>
  <c r="V1226" i="3" s="1"/>
  <c r="AP1225" i="3"/>
  <c r="AD1225" i="3"/>
  <c r="AR1225" i="3" s="1"/>
  <c r="AB1225" i="3"/>
  <c r="W1225" i="3"/>
  <c r="T1225" i="3"/>
  <c r="V1225" i="3" s="1"/>
  <c r="AP1224" i="3"/>
  <c r="AD1224" i="3"/>
  <c r="AR1224" i="3" s="1"/>
  <c r="AB1224" i="3"/>
  <c r="W1224" i="3"/>
  <c r="T1224" i="3"/>
  <c r="V1224" i="3" s="1"/>
  <c r="AP1223" i="3"/>
  <c r="AD1223" i="3"/>
  <c r="AR1223" i="3" s="1"/>
  <c r="AB1223" i="3"/>
  <c r="W1223" i="3"/>
  <c r="T1223" i="3"/>
  <c r="V1223" i="3" s="1"/>
  <c r="AP1222" i="3"/>
  <c r="AD1222" i="3"/>
  <c r="AR1222" i="3" s="1"/>
  <c r="AB1222" i="3"/>
  <c r="W1222" i="3"/>
  <c r="T1222" i="3"/>
  <c r="V1222" i="3" s="1"/>
  <c r="AP1221" i="3"/>
  <c r="AD1221" i="3"/>
  <c r="AR1221" i="3" s="1"/>
  <c r="AB1221" i="3"/>
  <c r="W1221" i="3"/>
  <c r="T1221" i="3"/>
  <c r="V1221" i="3" s="1"/>
  <c r="AP1220" i="3"/>
  <c r="AD1220" i="3"/>
  <c r="AR1220" i="3" s="1"/>
  <c r="AB1220" i="3"/>
  <c r="W1220" i="3"/>
  <c r="T1220" i="3"/>
  <c r="V1220" i="3" s="1"/>
  <c r="AP1219" i="3"/>
  <c r="AD1219" i="3"/>
  <c r="AR1219" i="3" s="1"/>
  <c r="AB1219" i="3"/>
  <c r="W1219" i="3"/>
  <c r="T1219" i="3"/>
  <c r="V1219" i="3" s="1"/>
  <c r="AP1218" i="3"/>
  <c r="AD1218" i="3"/>
  <c r="AR1218" i="3" s="1"/>
  <c r="AB1218" i="3"/>
  <c r="W1218" i="3"/>
  <c r="T1218" i="3"/>
  <c r="V1218" i="3" s="1"/>
  <c r="AP1217" i="3"/>
  <c r="AD1217" i="3"/>
  <c r="AR1217" i="3" s="1"/>
  <c r="AB1217" i="3"/>
  <c r="W1217" i="3"/>
  <c r="T1217" i="3"/>
  <c r="V1217" i="3" s="1"/>
  <c r="AP1216" i="3"/>
  <c r="AD1216" i="3"/>
  <c r="AR1216" i="3" s="1"/>
  <c r="AB1216" i="3"/>
  <c r="W1216" i="3"/>
  <c r="T1216" i="3"/>
  <c r="V1216" i="3" s="1"/>
  <c r="AP1215" i="3"/>
  <c r="AD1215" i="3"/>
  <c r="AR1215" i="3" s="1"/>
  <c r="AB1215" i="3"/>
  <c r="W1215" i="3"/>
  <c r="T1215" i="3"/>
  <c r="V1215" i="3" s="1"/>
  <c r="AP1214" i="3"/>
  <c r="AD1214" i="3"/>
  <c r="AR1214" i="3" s="1"/>
  <c r="AB1214" i="3"/>
  <c r="W1214" i="3"/>
  <c r="T1214" i="3"/>
  <c r="V1214" i="3" s="1"/>
  <c r="AP1213" i="3"/>
  <c r="AD1213" i="3"/>
  <c r="AR1213" i="3" s="1"/>
  <c r="AB1213" i="3"/>
  <c r="W1213" i="3"/>
  <c r="T1213" i="3"/>
  <c r="V1213" i="3" s="1"/>
  <c r="AP1212" i="3"/>
  <c r="AD1212" i="3"/>
  <c r="AR1212" i="3" s="1"/>
  <c r="AB1212" i="3"/>
  <c r="W1212" i="3"/>
  <c r="T1212" i="3"/>
  <c r="V1212" i="3" s="1"/>
  <c r="AP1211" i="3"/>
  <c r="AD1211" i="3"/>
  <c r="AR1211" i="3" s="1"/>
  <c r="AB1211" i="3"/>
  <c r="W1211" i="3"/>
  <c r="T1211" i="3"/>
  <c r="V1211" i="3" s="1"/>
  <c r="AP1210" i="3"/>
  <c r="AD1210" i="3"/>
  <c r="AR1210" i="3" s="1"/>
  <c r="AB1210" i="3"/>
  <c r="W1210" i="3"/>
  <c r="T1210" i="3"/>
  <c r="V1210" i="3" s="1"/>
  <c r="AP1209" i="3"/>
  <c r="AD1209" i="3"/>
  <c r="AR1209" i="3" s="1"/>
  <c r="AB1209" i="3"/>
  <c r="W1209" i="3"/>
  <c r="T1209" i="3"/>
  <c r="V1209" i="3" s="1"/>
  <c r="AP1208" i="3"/>
  <c r="AD1208" i="3"/>
  <c r="AR1208" i="3" s="1"/>
  <c r="AB1208" i="3"/>
  <c r="W1208" i="3"/>
  <c r="T1208" i="3"/>
  <c r="V1208" i="3" s="1"/>
  <c r="AP1207" i="3"/>
  <c r="AD1207" i="3"/>
  <c r="AR1207" i="3" s="1"/>
  <c r="AB1207" i="3"/>
  <c r="W1207" i="3"/>
  <c r="T1207" i="3"/>
  <c r="V1207" i="3" s="1"/>
  <c r="AP1206" i="3"/>
  <c r="AD1206" i="3"/>
  <c r="AR1206" i="3" s="1"/>
  <c r="AB1206" i="3"/>
  <c r="W1206" i="3"/>
  <c r="T1206" i="3"/>
  <c r="V1206" i="3" s="1"/>
  <c r="AP1205" i="3"/>
  <c r="AD1205" i="3"/>
  <c r="AR1205" i="3" s="1"/>
  <c r="AB1205" i="3"/>
  <c r="W1205" i="3"/>
  <c r="T1205" i="3"/>
  <c r="V1205" i="3" s="1"/>
  <c r="AP1204" i="3"/>
  <c r="AD1204" i="3"/>
  <c r="AR1204" i="3" s="1"/>
  <c r="AB1204" i="3"/>
  <c r="W1204" i="3"/>
  <c r="T1204" i="3"/>
  <c r="V1204" i="3" s="1"/>
  <c r="AP1203" i="3"/>
  <c r="AD1203" i="3"/>
  <c r="AR1203" i="3" s="1"/>
  <c r="AB1203" i="3"/>
  <c r="W1203" i="3"/>
  <c r="T1203" i="3"/>
  <c r="V1203" i="3" s="1"/>
  <c r="AP1202" i="3"/>
  <c r="AD1202" i="3"/>
  <c r="AR1202" i="3" s="1"/>
  <c r="AB1202" i="3"/>
  <c r="W1202" i="3"/>
  <c r="T1202" i="3"/>
  <c r="V1202" i="3" s="1"/>
  <c r="AP1201" i="3"/>
  <c r="AD1201" i="3"/>
  <c r="AR1201" i="3" s="1"/>
  <c r="AB1201" i="3"/>
  <c r="W1201" i="3"/>
  <c r="T1201" i="3"/>
  <c r="V1201" i="3" s="1"/>
  <c r="AP1200" i="3"/>
  <c r="AD1200" i="3"/>
  <c r="AR1200" i="3" s="1"/>
  <c r="AB1200" i="3"/>
  <c r="W1200" i="3"/>
  <c r="T1200" i="3"/>
  <c r="V1200" i="3" s="1"/>
  <c r="AP1199" i="3"/>
  <c r="AD1199" i="3"/>
  <c r="AR1199" i="3" s="1"/>
  <c r="AB1199" i="3"/>
  <c r="W1199" i="3"/>
  <c r="T1199" i="3"/>
  <c r="V1199" i="3" s="1"/>
  <c r="AP1198" i="3"/>
  <c r="AD1198" i="3"/>
  <c r="AR1198" i="3" s="1"/>
  <c r="AB1198" i="3"/>
  <c r="W1198" i="3"/>
  <c r="T1198" i="3"/>
  <c r="V1198" i="3" s="1"/>
  <c r="AP1197" i="3"/>
  <c r="AD1197" i="3"/>
  <c r="AR1197" i="3" s="1"/>
  <c r="AB1197" i="3"/>
  <c r="W1197" i="3"/>
  <c r="T1197" i="3"/>
  <c r="V1197" i="3" s="1"/>
  <c r="AP1196" i="3"/>
  <c r="AD1196" i="3"/>
  <c r="AR1196" i="3" s="1"/>
  <c r="AB1196" i="3"/>
  <c r="W1196" i="3"/>
  <c r="T1196" i="3"/>
  <c r="V1196" i="3" s="1"/>
  <c r="AP1195" i="3"/>
  <c r="AD1195" i="3"/>
  <c r="AR1195" i="3" s="1"/>
  <c r="AB1195" i="3"/>
  <c r="W1195" i="3"/>
  <c r="T1195" i="3"/>
  <c r="V1195" i="3" s="1"/>
  <c r="AP1194" i="3"/>
  <c r="AD1194" i="3"/>
  <c r="AR1194" i="3" s="1"/>
  <c r="AB1194" i="3"/>
  <c r="W1194" i="3"/>
  <c r="T1194" i="3"/>
  <c r="V1194" i="3" s="1"/>
  <c r="AP1193" i="3"/>
  <c r="AD1193" i="3"/>
  <c r="AR1193" i="3" s="1"/>
  <c r="AB1193" i="3"/>
  <c r="W1193" i="3"/>
  <c r="T1193" i="3"/>
  <c r="V1193" i="3" s="1"/>
  <c r="AP1192" i="3"/>
  <c r="AD1192" i="3"/>
  <c r="AR1192" i="3" s="1"/>
  <c r="AB1192" i="3"/>
  <c r="W1192" i="3"/>
  <c r="T1192" i="3"/>
  <c r="V1192" i="3" s="1"/>
  <c r="AP1191" i="3"/>
  <c r="AD1191" i="3"/>
  <c r="AR1191" i="3" s="1"/>
  <c r="AB1191" i="3"/>
  <c r="W1191" i="3"/>
  <c r="T1191" i="3"/>
  <c r="V1191" i="3" s="1"/>
  <c r="AP1190" i="3"/>
  <c r="AD1190" i="3"/>
  <c r="AR1190" i="3" s="1"/>
  <c r="AB1190" i="3"/>
  <c r="W1190" i="3"/>
  <c r="T1190" i="3"/>
  <c r="V1190" i="3" s="1"/>
  <c r="AP1189" i="3"/>
  <c r="AD1189" i="3"/>
  <c r="AR1189" i="3" s="1"/>
  <c r="AB1189" i="3"/>
  <c r="W1189" i="3"/>
  <c r="T1189" i="3"/>
  <c r="V1189" i="3" s="1"/>
  <c r="AP1188" i="3"/>
  <c r="AD1188" i="3"/>
  <c r="AR1188" i="3" s="1"/>
  <c r="AB1188" i="3"/>
  <c r="W1188" i="3"/>
  <c r="T1188" i="3"/>
  <c r="V1188" i="3" s="1"/>
  <c r="AP1187" i="3"/>
  <c r="AD1187" i="3"/>
  <c r="AR1187" i="3" s="1"/>
  <c r="AB1187" i="3"/>
  <c r="W1187" i="3"/>
  <c r="T1187" i="3"/>
  <c r="V1187" i="3" s="1"/>
  <c r="AP1186" i="3"/>
  <c r="AD1186" i="3"/>
  <c r="AR1186" i="3" s="1"/>
  <c r="AB1186" i="3"/>
  <c r="W1186" i="3"/>
  <c r="T1186" i="3"/>
  <c r="V1186" i="3" s="1"/>
  <c r="AP1185" i="3"/>
  <c r="AD1185" i="3"/>
  <c r="AR1185" i="3" s="1"/>
  <c r="AB1185" i="3"/>
  <c r="W1185" i="3"/>
  <c r="T1185" i="3"/>
  <c r="V1185" i="3" s="1"/>
  <c r="AP1184" i="3"/>
  <c r="AD1184" i="3"/>
  <c r="AR1184" i="3" s="1"/>
  <c r="AB1184" i="3"/>
  <c r="W1184" i="3"/>
  <c r="T1184" i="3"/>
  <c r="V1184" i="3" s="1"/>
  <c r="AP1183" i="3"/>
  <c r="AD1183" i="3"/>
  <c r="AR1183" i="3" s="1"/>
  <c r="AB1183" i="3"/>
  <c r="W1183" i="3"/>
  <c r="T1183" i="3"/>
  <c r="V1183" i="3" s="1"/>
  <c r="AP1182" i="3"/>
  <c r="AD1182" i="3"/>
  <c r="AR1182" i="3" s="1"/>
  <c r="AB1182" i="3"/>
  <c r="W1182" i="3"/>
  <c r="T1182" i="3"/>
  <c r="V1182" i="3" s="1"/>
  <c r="AP1181" i="3"/>
  <c r="AD1181" i="3"/>
  <c r="AR1181" i="3" s="1"/>
  <c r="AB1181" i="3"/>
  <c r="W1181" i="3"/>
  <c r="T1181" i="3"/>
  <c r="V1181" i="3" s="1"/>
  <c r="AP1180" i="3"/>
  <c r="AD1180" i="3"/>
  <c r="AR1180" i="3" s="1"/>
  <c r="AB1180" i="3"/>
  <c r="W1180" i="3"/>
  <c r="T1180" i="3"/>
  <c r="V1180" i="3" s="1"/>
  <c r="AP1179" i="3"/>
  <c r="AD1179" i="3"/>
  <c r="AR1179" i="3" s="1"/>
  <c r="AB1179" i="3"/>
  <c r="W1179" i="3"/>
  <c r="T1179" i="3"/>
  <c r="V1179" i="3" s="1"/>
  <c r="AP1178" i="3"/>
  <c r="AD1178" i="3"/>
  <c r="AR1178" i="3" s="1"/>
  <c r="AB1178" i="3"/>
  <c r="W1178" i="3"/>
  <c r="T1178" i="3"/>
  <c r="V1178" i="3" s="1"/>
  <c r="AP1177" i="3"/>
  <c r="AD1177" i="3"/>
  <c r="AR1177" i="3" s="1"/>
  <c r="AB1177" i="3"/>
  <c r="W1177" i="3"/>
  <c r="T1177" i="3"/>
  <c r="V1177" i="3" s="1"/>
  <c r="AP1176" i="3"/>
  <c r="AD1176" i="3"/>
  <c r="AR1176" i="3" s="1"/>
  <c r="AB1176" i="3"/>
  <c r="W1176" i="3"/>
  <c r="T1176" i="3"/>
  <c r="V1176" i="3" s="1"/>
  <c r="AP1175" i="3"/>
  <c r="AD1175" i="3"/>
  <c r="AR1175" i="3" s="1"/>
  <c r="AB1175" i="3"/>
  <c r="W1175" i="3"/>
  <c r="T1175" i="3"/>
  <c r="V1175" i="3" s="1"/>
  <c r="AP1174" i="3"/>
  <c r="AD1174" i="3"/>
  <c r="AR1174" i="3" s="1"/>
  <c r="AB1174" i="3"/>
  <c r="W1174" i="3"/>
  <c r="T1174" i="3"/>
  <c r="V1174" i="3" s="1"/>
  <c r="AP1173" i="3"/>
  <c r="AD1173" i="3"/>
  <c r="AR1173" i="3" s="1"/>
  <c r="AB1173" i="3"/>
  <c r="W1173" i="3"/>
  <c r="T1173" i="3"/>
  <c r="V1173" i="3" s="1"/>
  <c r="AP1172" i="3"/>
  <c r="AD1172" i="3"/>
  <c r="AR1172" i="3" s="1"/>
  <c r="AB1172" i="3"/>
  <c r="W1172" i="3"/>
  <c r="T1172" i="3"/>
  <c r="V1172" i="3" s="1"/>
  <c r="AP1171" i="3"/>
  <c r="AD1171" i="3"/>
  <c r="AR1171" i="3" s="1"/>
  <c r="AB1171" i="3"/>
  <c r="W1171" i="3"/>
  <c r="T1171" i="3"/>
  <c r="V1171" i="3" s="1"/>
  <c r="AP1170" i="3"/>
  <c r="AD1170" i="3"/>
  <c r="AR1170" i="3" s="1"/>
  <c r="AB1170" i="3"/>
  <c r="W1170" i="3"/>
  <c r="T1170" i="3"/>
  <c r="V1170" i="3" s="1"/>
  <c r="AP1169" i="3"/>
  <c r="AD1169" i="3"/>
  <c r="AR1169" i="3" s="1"/>
  <c r="AB1169" i="3"/>
  <c r="W1169" i="3"/>
  <c r="T1169" i="3"/>
  <c r="V1169" i="3" s="1"/>
  <c r="AP1168" i="3"/>
  <c r="AD1168" i="3"/>
  <c r="AR1168" i="3" s="1"/>
  <c r="AB1168" i="3"/>
  <c r="W1168" i="3"/>
  <c r="T1168" i="3"/>
  <c r="V1168" i="3" s="1"/>
  <c r="AP1167" i="3"/>
  <c r="AD1167" i="3"/>
  <c r="AR1167" i="3" s="1"/>
  <c r="AB1167" i="3"/>
  <c r="W1167" i="3"/>
  <c r="T1167" i="3"/>
  <c r="V1167" i="3" s="1"/>
  <c r="AP1166" i="3"/>
  <c r="AD1166" i="3"/>
  <c r="AR1166" i="3" s="1"/>
  <c r="AB1166" i="3"/>
  <c r="W1166" i="3"/>
  <c r="T1166" i="3"/>
  <c r="V1166" i="3" s="1"/>
  <c r="AP1165" i="3"/>
  <c r="AD1165" i="3"/>
  <c r="AR1165" i="3" s="1"/>
  <c r="AB1165" i="3"/>
  <c r="W1165" i="3"/>
  <c r="T1165" i="3"/>
  <c r="V1165" i="3" s="1"/>
  <c r="AP1164" i="3"/>
  <c r="AD1164" i="3"/>
  <c r="AR1164" i="3" s="1"/>
  <c r="AB1164" i="3"/>
  <c r="W1164" i="3"/>
  <c r="T1164" i="3"/>
  <c r="V1164" i="3" s="1"/>
  <c r="AP1163" i="3"/>
  <c r="AD1163" i="3"/>
  <c r="AR1163" i="3" s="1"/>
  <c r="AB1163" i="3"/>
  <c r="W1163" i="3"/>
  <c r="T1163" i="3"/>
  <c r="V1163" i="3" s="1"/>
  <c r="AP1162" i="3"/>
  <c r="AD1162" i="3"/>
  <c r="AR1162" i="3" s="1"/>
  <c r="AB1162" i="3"/>
  <c r="W1162" i="3"/>
  <c r="T1162" i="3"/>
  <c r="V1162" i="3" s="1"/>
  <c r="AP1161" i="3"/>
  <c r="AD1161" i="3"/>
  <c r="AR1161" i="3" s="1"/>
  <c r="AB1161" i="3"/>
  <c r="W1161" i="3"/>
  <c r="T1161" i="3"/>
  <c r="V1161" i="3" s="1"/>
  <c r="AP1160" i="3"/>
  <c r="AD1160" i="3"/>
  <c r="AR1160" i="3" s="1"/>
  <c r="AB1160" i="3"/>
  <c r="W1160" i="3"/>
  <c r="T1160" i="3"/>
  <c r="V1160" i="3" s="1"/>
  <c r="AP1159" i="3"/>
  <c r="AD1159" i="3"/>
  <c r="AR1159" i="3" s="1"/>
  <c r="AB1159" i="3"/>
  <c r="W1159" i="3"/>
  <c r="T1159" i="3"/>
  <c r="V1159" i="3" s="1"/>
  <c r="AP1158" i="3"/>
  <c r="AD1158" i="3"/>
  <c r="AR1158" i="3" s="1"/>
  <c r="AB1158" i="3"/>
  <c r="W1158" i="3"/>
  <c r="T1158" i="3"/>
  <c r="V1158" i="3" s="1"/>
  <c r="AP1157" i="3"/>
  <c r="AD1157" i="3"/>
  <c r="AR1157" i="3" s="1"/>
  <c r="AB1157" i="3"/>
  <c r="W1157" i="3"/>
  <c r="T1157" i="3"/>
  <c r="V1157" i="3" s="1"/>
  <c r="AP1156" i="3"/>
  <c r="AD1156" i="3"/>
  <c r="AR1156" i="3" s="1"/>
  <c r="AB1156" i="3"/>
  <c r="W1156" i="3"/>
  <c r="T1156" i="3"/>
  <c r="V1156" i="3" s="1"/>
  <c r="AP1155" i="3"/>
  <c r="AD1155" i="3"/>
  <c r="AR1155" i="3" s="1"/>
  <c r="AB1155" i="3"/>
  <c r="W1155" i="3"/>
  <c r="T1155" i="3"/>
  <c r="V1155" i="3" s="1"/>
  <c r="AP1154" i="3"/>
  <c r="AD1154" i="3"/>
  <c r="AR1154" i="3" s="1"/>
  <c r="AB1154" i="3"/>
  <c r="W1154" i="3"/>
  <c r="T1154" i="3"/>
  <c r="V1154" i="3" s="1"/>
  <c r="AP1153" i="3"/>
  <c r="AD1153" i="3"/>
  <c r="AR1153" i="3" s="1"/>
  <c r="AB1153" i="3"/>
  <c r="W1153" i="3"/>
  <c r="T1153" i="3"/>
  <c r="V1153" i="3" s="1"/>
  <c r="AP1152" i="3"/>
  <c r="AD1152" i="3"/>
  <c r="AR1152" i="3" s="1"/>
  <c r="AB1152" i="3"/>
  <c r="W1152" i="3"/>
  <c r="T1152" i="3"/>
  <c r="V1152" i="3" s="1"/>
  <c r="AP1151" i="3"/>
  <c r="AD1151" i="3"/>
  <c r="AR1151" i="3" s="1"/>
  <c r="AB1151" i="3"/>
  <c r="W1151" i="3"/>
  <c r="T1151" i="3"/>
  <c r="V1151" i="3" s="1"/>
  <c r="AP1150" i="3"/>
  <c r="AD1150" i="3"/>
  <c r="AR1150" i="3" s="1"/>
  <c r="AB1150" i="3"/>
  <c r="W1150" i="3"/>
  <c r="T1150" i="3"/>
  <c r="V1150" i="3" s="1"/>
  <c r="AP1149" i="3"/>
  <c r="AD1149" i="3"/>
  <c r="AR1149" i="3" s="1"/>
  <c r="AB1149" i="3"/>
  <c r="W1149" i="3"/>
  <c r="T1149" i="3"/>
  <c r="V1149" i="3" s="1"/>
  <c r="AP1148" i="3"/>
  <c r="AD1148" i="3"/>
  <c r="AR1148" i="3" s="1"/>
  <c r="AB1148" i="3"/>
  <c r="W1148" i="3"/>
  <c r="T1148" i="3"/>
  <c r="V1148" i="3" s="1"/>
  <c r="AP1147" i="3"/>
  <c r="AD1147" i="3"/>
  <c r="AR1147" i="3" s="1"/>
  <c r="AB1147" i="3"/>
  <c r="W1147" i="3"/>
  <c r="T1147" i="3"/>
  <c r="V1147" i="3" s="1"/>
  <c r="AP1146" i="3"/>
  <c r="AD1146" i="3"/>
  <c r="AR1146" i="3" s="1"/>
  <c r="AB1146" i="3"/>
  <c r="W1146" i="3"/>
  <c r="T1146" i="3"/>
  <c r="V1146" i="3" s="1"/>
  <c r="AP1145" i="3"/>
  <c r="AD1145" i="3"/>
  <c r="AR1145" i="3" s="1"/>
  <c r="AB1145" i="3"/>
  <c r="W1145" i="3"/>
  <c r="T1145" i="3"/>
  <c r="V1145" i="3" s="1"/>
  <c r="AP1144" i="3"/>
  <c r="AD1144" i="3"/>
  <c r="AR1144" i="3" s="1"/>
  <c r="AB1144" i="3"/>
  <c r="W1144" i="3"/>
  <c r="T1144" i="3"/>
  <c r="V1144" i="3" s="1"/>
  <c r="AP1143" i="3"/>
  <c r="AD1143" i="3"/>
  <c r="AR1143" i="3" s="1"/>
  <c r="AB1143" i="3"/>
  <c r="W1143" i="3"/>
  <c r="T1143" i="3"/>
  <c r="V1143" i="3" s="1"/>
  <c r="AP1142" i="3"/>
  <c r="AD1142" i="3"/>
  <c r="AR1142" i="3" s="1"/>
  <c r="AB1142" i="3"/>
  <c r="W1142" i="3"/>
  <c r="T1142" i="3"/>
  <c r="V1142" i="3" s="1"/>
  <c r="AP1141" i="3"/>
  <c r="AD1141" i="3"/>
  <c r="AR1141" i="3" s="1"/>
  <c r="AB1141" i="3"/>
  <c r="W1141" i="3"/>
  <c r="T1141" i="3"/>
  <c r="V1141" i="3" s="1"/>
  <c r="AP1140" i="3"/>
  <c r="AD1140" i="3"/>
  <c r="AR1140" i="3" s="1"/>
  <c r="AB1140" i="3"/>
  <c r="W1140" i="3"/>
  <c r="T1140" i="3"/>
  <c r="V1140" i="3" s="1"/>
  <c r="AP1139" i="3"/>
  <c r="AD1139" i="3"/>
  <c r="AR1139" i="3" s="1"/>
  <c r="AB1139" i="3"/>
  <c r="W1139" i="3"/>
  <c r="T1139" i="3"/>
  <c r="V1139" i="3" s="1"/>
  <c r="AP1138" i="3"/>
  <c r="AD1138" i="3"/>
  <c r="AR1138" i="3" s="1"/>
  <c r="AB1138" i="3"/>
  <c r="W1138" i="3"/>
  <c r="T1138" i="3"/>
  <c r="V1138" i="3" s="1"/>
  <c r="AP1137" i="3"/>
  <c r="AD1137" i="3"/>
  <c r="AR1137" i="3" s="1"/>
  <c r="AB1137" i="3"/>
  <c r="W1137" i="3"/>
  <c r="T1137" i="3"/>
  <c r="V1137" i="3" s="1"/>
  <c r="AP1136" i="3"/>
  <c r="AD1136" i="3"/>
  <c r="AR1136" i="3" s="1"/>
  <c r="AB1136" i="3"/>
  <c r="W1136" i="3"/>
  <c r="T1136" i="3"/>
  <c r="V1136" i="3" s="1"/>
  <c r="AP1135" i="3"/>
  <c r="AD1135" i="3"/>
  <c r="AR1135" i="3" s="1"/>
  <c r="AB1135" i="3"/>
  <c r="W1135" i="3"/>
  <c r="T1135" i="3"/>
  <c r="V1135" i="3" s="1"/>
  <c r="AP1134" i="3"/>
  <c r="AD1134" i="3"/>
  <c r="AR1134" i="3" s="1"/>
  <c r="AB1134" i="3"/>
  <c r="W1134" i="3"/>
  <c r="T1134" i="3"/>
  <c r="V1134" i="3" s="1"/>
  <c r="AP1133" i="3"/>
  <c r="AD1133" i="3"/>
  <c r="AR1133" i="3" s="1"/>
  <c r="AB1133" i="3"/>
  <c r="W1133" i="3"/>
  <c r="T1133" i="3"/>
  <c r="V1133" i="3" s="1"/>
  <c r="AP1132" i="3"/>
  <c r="AD1132" i="3"/>
  <c r="AR1132" i="3" s="1"/>
  <c r="AB1132" i="3"/>
  <c r="W1132" i="3"/>
  <c r="T1132" i="3"/>
  <c r="V1132" i="3" s="1"/>
  <c r="AP1131" i="3"/>
  <c r="AD1131" i="3"/>
  <c r="AR1131" i="3" s="1"/>
  <c r="AB1131" i="3"/>
  <c r="W1131" i="3"/>
  <c r="T1131" i="3"/>
  <c r="V1131" i="3" s="1"/>
  <c r="AP1130" i="3"/>
  <c r="AD1130" i="3"/>
  <c r="AR1130" i="3" s="1"/>
  <c r="AB1130" i="3"/>
  <c r="W1130" i="3"/>
  <c r="T1130" i="3"/>
  <c r="V1130" i="3" s="1"/>
  <c r="AP1129" i="3"/>
  <c r="AD1129" i="3"/>
  <c r="AR1129" i="3" s="1"/>
  <c r="AB1129" i="3"/>
  <c r="W1129" i="3"/>
  <c r="T1129" i="3"/>
  <c r="V1129" i="3" s="1"/>
  <c r="AP1128" i="3"/>
  <c r="AD1128" i="3"/>
  <c r="AR1128" i="3" s="1"/>
  <c r="AB1128" i="3"/>
  <c r="W1128" i="3"/>
  <c r="T1128" i="3"/>
  <c r="V1128" i="3" s="1"/>
  <c r="AP1127" i="3"/>
  <c r="AD1127" i="3"/>
  <c r="AR1127" i="3" s="1"/>
  <c r="AB1127" i="3"/>
  <c r="W1127" i="3"/>
  <c r="T1127" i="3"/>
  <c r="V1127" i="3" s="1"/>
  <c r="AP1126" i="3"/>
  <c r="AD1126" i="3"/>
  <c r="AR1126" i="3" s="1"/>
  <c r="AB1126" i="3"/>
  <c r="W1126" i="3"/>
  <c r="T1126" i="3"/>
  <c r="V1126" i="3" s="1"/>
  <c r="AP1125" i="3"/>
  <c r="AD1125" i="3"/>
  <c r="AR1125" i="3" s="1"/>
  <c r="AB1125" i="3"/>
  <c r="W1125" i="3"/>
  <c r="T1125" i="3"/>
  <c r="V1125" i="3" s="1"/>
  <c r="AP1124" i="3"/>
  <c r="AD1124" i="3"/>
  <c r="AR1124" i="3" s="1"/>
  <c r="AB1124" i="3"/>
  <c r="W1124" i="3"/>
  <c r="T1124" i="3"/>
  <c r="V1124" i="3" s="1"/>
  <c r="AP1123" i="3"/>
  <c r="AD1123" i="3"/>
  <c r="AR1123" i="3" s="1"/>
  <c r="AB1123" i="3"/>
  <c r="W1123" i="3"/>
  <c r="T1123" i="3"/>
  <c r="V1123" i="3" s="1"/>
  <c r="AP1122" i="3"/>
  <c r="AD1122" i="3"/>
  <c r="AR1122" i="3" s="1"/>
  <c r="AB1122" i="3"/>
  <c r="W1122" i="3"/>
  <c r="T1122" i="3"/>
  <c r="V1122" i="3" s="1"/>
  <c r="AP1121" i="3"/>
  <c r="AD1121" i="3"/>
  <c r="AR1121" i="3" s="1"/>
  <c r="AB1121" i="3"/>
  <c r="W1121" i="3"/>
  <c r="T1121" i="3"/>
  <c r="V1121" i="3" s="1"/>
  <c r="AP1120" i="3"/>
  <c r="AD1120" i="3"/>
  <c r="AR1120" i="3" s="1"/>
  <c r="AB1120" i="3"/>
  <c r="W1120" i="3"/>
  <c r="T1120" i="3"/>
  <c r="V1120" i="3" s="1"/>
  <c r="AP1119" i="3"/>
  <c r="AD1119" i="3"/>
  <c r="AR1119" i="3" s="1"/>
  <c r="AB1119" i="3"/>
  <c r="W1119" i="3"/>
  <c r="T1119" i="3"/>
  <c r="V1119" i="3" s="1"/>
  <c r="AP1118" i="3"/>
  <c r="AD1118" i="3"/>
  <c r="AR1118" i="3" s="1"/>
  <c r="AB1118" i="3"/>
  <c r="W1118" i="3"/>
  <c r="T1118" i="3"/>
  <c r="V1118" i="3" s="1"/>
  <c r="AP1117" i="3"/>
  <c r="AD1117" i="3"/>
  <c r="AR1117" i="3" s="1"/>
  <c r="AB1117" i="3"/>
  <c r="W1117" i="3"/>
  <c r="T1117" i="3"/>
  <c r="V1117" i="3" s="1"/>
  <c r="AP1116" i="3"/>
  <c r="AD1116" i="3"/>
  <c r="AR1116" i="3" s="1"/>
  <c r="AB1116" i="3"/>
  <c r="W1116" i="3"/>
  <c r="T1116" i="3"/>
  <c r="V1116" i="3" s="1"/>
  <c r="AP1115" i="3"/>
  <c r="AD1115" i="3"/>
  <c r="AR1115" i="3" s="1"/>
  <c r="AB1115" i="3"/>
  <c r="W1115" i="3"/>
  <c r="T1115" i="3"/>
  <c r="V1115" i="3" s="1"/>
  <c r="AP1114" i="3"/>
  <c r="AD1114" i="3"/>
  <c r="AR1114" i="3" s="1"/>
  <c r="AB1114" i="3"/>
  <c r="W1114" i="3"/>
  <c r="T1114" i="3"/>
  <c r="V1114" i="3" s="1"/>
  <c r="AP1113" i="3"/>
  <c r="AD1113" i="3"/>
  <c r="AR1113" i="3" s="1"/>
  <c r="AB1113" i="3"/>
  <c r="W1113" i="3"/>
  <c r="T1113" i="3"/>
  <c r="V1113" i="3" s="1"/>
  <c r="AP1112" i="3"/>
  <c r="AD1112" i="3"/>
  <c r="AR1112" i="3" s="1"/>
  <c r="AB1112" i="3"/>
  <c r="W1112" i="3"/>
  <c r="T1112" i="3"/>
  <c r="V1112" i="3" s="1"/>
  <c r="AP1111" i="3"/>
  <c r="AD1111" i="3"/>
  <c r="AR1111" i="3" s="1"/>
  <c r="AB1111" i="3"/>
  <c r="W1111" i="3"/>
  <c r="T1111" i="3"/>
  <c r="V1111" i="3" s="1"/>
  <c r="AP1110" i="3"/>
  <c r="AD1110" i="3"/>
  <c r="AR1110" i="3" s="1"/>
  <c r="AB1110" i="3"/>
  <c r="W1110" i="3"/>
  <c r="T1110" i="3"/>
  <c r="V1110" i="3" s="1"/>
  <c r="AP1109" i="3"/>
  <c r="AD1109" i="3"/>
  <c r="AR1109" i="3" s="1"/>
  <c r="AB1109" i="3"/>
  <c r="W1109" i="3"/>
  <c r="T1109" i="3"/>
  <c r="V1109" i="3" s="1"/>
  <c r="AP1108" i="3"/>
  <c r="AD1108" i="3"/>
  <c r="AR1108" i="3" s="1"/>
  <c r="AB1108" i="3"/>
  <c r="W1108" i="3"/>
  <c r="T1108" i="3"/>
  <c r="V1108" i="3" s="1"/>
  <c r="AP1107" i="3"/>
  <c r="AD1107" i="3"/>
  <c r="AR1107" i="3" s="1"/>
  <c r="AB1107" i="3"/>
  <c r="W1107" i="3"/>
  <c r="T1107" i="3"/>
  <c r="V1107" i="3" s="1"/>
  <c r="AP1106" i="3"/>
  <c r="AD1106" i="3"/>
  <c r="AR1106" i="3" s="1"/>
  <c r="AB1106" i="3"/>
  <c r="W1106" i="3"/>
  <c r="T1106" i="3"/>
  <c r="V1106" i="3" s="1"/>
  <c r="AP1105" i="3"/>
  <c r="AD1105" i="3"/>
  <c r="AR1105" i="3" s="1"/>
  <c r="AB1105" i="3"/>
  <c r="W1105" i="3"/>
  <c r="T1105" i="3"/>
  <c r="V1105" i="3" s="1"/>
  <c r="AP1104" i="3"/>
  <c r="AD1104" i="3"/>
  <c r="AR1104" i="3" s="1"/>
  <c r="AB1104" i="3"/>
  <c r="W1104" i="3"/>
  <c r="T1104" i="3"/>
  <c r="V1104" i="3" s="1"/>
  <c r="AP1103" i="3"/>
  <c r="AD1103" i="3"/>
  <c r="AR1103" i="3" s="1"/>
  <c r="AB1103" i="3"/>
  <c r="W1103" i="3"/>
  <c r="T1103" i="3"/>
  <c r="V1103" i="3" s="1"/>
  <c r="AP1102" i="3"/>
  <c r="AD1102" i="3"/>
  <c r="AR1102" i="3" s="1"/>
  <c r="AB1102" i="3"/>
  <c r="W1102" i="3"/>
  <c r="T1102" i="3"/>
  <c r="V1102" i="3" s="1"/>
  <c r="AP1101" i="3"/>
  <c r="AD1101" i="3"/>
  <c r="AR1101" i="3" s="1"/>
  <c r="AB1101" i="3"/>
  <c r="W1101" i="3"/>
  <c r="T1101" i="3"/>
  <c r="V1101" i="3" s="1"/>
  <c r="AP1100" i="3"/>
  <c r="AD1100" i="3"/>
  <c r="AR1100" i="3" s="1"/>
  <c r="AB1100" i="3"/>
  <c r="W1100" i="3"/>
  <c r="T1100" i="3"/>
  <c r="V1100" i="3" s="1"/>
  <c r="AP1099" i="3"/>
  <c r="AD1099" i="3"/>
  <c r="AR1099" i="3" s="1"/>
  <c r="AB1099" i="3"/>
  <c r="W1099" i="3"/>
  <c r="T1099" i="3"/>
  <c r="V1099" i="3" s="1"/>
  <c r="AP1098" i="3"/>
  <c r="AD1098" i="3"/>
  <c r="AR1098" i="3" s="1"/>
  <c r="AB1098" i="3"/>
  <c r="W1098" i="3"/>
  <c r="T1098" i="3"/>
  <c r="V1098" i="3" s="1"/>
  <c r="AP1097" i="3"/>
  <c r="AD1097" i="3"/>
  <c r="AR1097" i="3" s="1"/>
  <c r="AB1097" i="3"/>
  <c r="W1097" i="3"/>
  <c r="T1097" i="3"/>
  <c r="V1097" i="3" s="1"/>
  <c r="AP1096" i="3"/>
  <c r="AD1096" i="3"/>
  <c r="AR1096" i="3" s="1"/>
  <c r="AB1096" i="3"/>
  <c r="W1096" i="3"/>
  <c r="T1096" i="3"/>
  <c r="V1096" i="3" s="1"/>
  <c r="AP1095" i="3"/>
  <c r="AD1095" i="3"/>
  <c r="AR1095" i="3" s="1"/>
  <c r="AB1095" i="3"/>
  <c r="W1095" i="3"/>
  <c r="T1095" i="3"/>
  <c r="V1095" i="3" s="1"/>
  <c r="AP1094" i="3"/>
  <c r="AD1094" i="3"/>
  <c r="AR1094" i="3" s="1"/>
  <c r="AB1094" i="3"/>
  <c r="W1094" i="3"/>
  <c r="T1094" i="3"/>
  <c r="V1094" i="3" s="1"/>
  <c r="AP1093" i="3"/>
  <c r="AD1093" i="3"/>
  <c r="AR1093" i="3" s="1"/>
  <c r="AB1093" i="3"/>
  <c r="W1093" i="3"/>
  <c r="T1093" i="3"/>
  <c r="V1093" i="3" s="1"/>
  <c r="AP1092" i="3"/>
  <c r="AD1092" i="3"/>
  <c r="AR1092" i="3" s="1"/>
  <c r="AB1092" i="3"/>
  <c r="W1092" i="3"/>
  <c r="T1092" i="3"/>
  <c r="V1092" i="3" s="1"/>
  <c r="AP1091" i="3"/>
  <c r="AD1091" i="3"/>
  <c r="AR1091" i="3" s="1"/>
  <c r="AB1091" i="3"/>
  <c r="W1091" i="3"/>
  <c r="T1091" i="3"/>
  <c r="V1091" i="3" s="1"/>
  <c r="AP1090" i="3"/>
  <c r="AD1090" i="3"/>
  <c r="AR1090" i="3" s="1"/>
  <c r="AB1090" i="3"/>
  <c r="W1090" i="3"/>
  <c r="T1090" i="3"/>
  <c r="V1090" i="3" s="1"/>
  <c r="AP1089" i="3"/>
  <c r="AD1089" i="3"/>
  <c r="AR1089" i="3" s="1"/>
  <c r="AB1089" i="3"/>
  <c r="W1089" i="3"/>
  <c r="T1089" i="3"/>
  <c r="V1089" i="3" s="1"/>
  <c r="AP1088" i="3"/>
  <c r="AD1088" i="3"/>
  <c r="AR1088" i="3" s="1"/>
  <c r="AB1088" i="3"/>
  <c r="W1088" i="3"/>
  <c r="T1088" i="3"/>
  <c r="V1088" i="3" s="1"/>
  <c r="AP1087" i="3"/>
  <c r="AD1087" i="3"/>
  <c r="AR1087" i="3" s="1"/>
  <c r="AB1087" i="3"/>
  <c r="W1087" i="3"/>
  <c r="T1087" i="3"/>
  <c r="V1087" i="3" s="1"/>
  <c r="AP1086" i="3"/>
  <c r="AD1086" i="3"/>
  <c r="AR1086" i="3" s="1"/>
  <c r="AB1086" i="3"/>
  <c r="W1086" i="3"/>
  <c r="T1086" i="3"/>
  <c r="V1086" i="3" s="1"/>
  <c r="AP1085" i="3"/>
  <c r="AD1085" i="3"/>
  <c r="AR1085" i="3" s="1"/>
  <c r="AB1085" i="3"/>
  <c r="W1085" i="3"/>
  <c r="T1085" i="3"/>
  <c r="V1085" i="3" s="1"/>
  <c r="AP1084" i="3"/>
  <c r="AD1084" i="3"/>
  <c r="AR1084" i="3" s="1"/>
  <c r="AB1084" i="3"/>
  <c r="W1084" i="3"/>
  <c r="T1084" i="3"/>
  <c r="V1084" i="3" s="1"/>
  <c r="AP1083" i="3"/>
  <c r="AD1083" i="3"/>
  <c r="AR1083" i="3" s="1"/>
  <c r="AB1083" i="3"/>
  <c r="W1083" i="3"/>
  <c r="T1083" i="3"/>
  <c r="V1083" i="3" s="1"/>
  <c r="AP1082" i="3"/>
  <c r="AD1082" i="3"/>
  <c r="AR1082" i="3" s="1"/>
  <c r="AB1082" i="3"/>
  <c r="W1082" i="3"/>
  <c r="T1082" i="3"/>
  <c r="V1082" i="3" s="1"/>
  <c r="AP1081" i="3"/>
  <c r="AD1081" i="3"/>
  <c r="AR1081" i="3" s="1"/>
  <c r="AB1081" i="3"/>
  <c r="W1081" i="3"/>
  <c r="T1081" i="3"/>
  <c r="V1081" i="3" s="1"/>
  <c r="AP1080" i="3"/>
  <c r="AD1080" i="3"/>
  <c r="AR1080" i="3" s="1"/>
  <c r="AB1080" i="3"/>
  <c r="W1080" i="3"/>
  <c r="T1080" i="3"/>
  <c r="V1080" i="3" s="1"/>
  <c r="AP1079" i="3"/>
  <c r="AD1079" i="3"/>
  <c r="AR1079" i="3" s="1"/>
  <c r="AB1079" i="3"/>
  <c r="W1079" i="3"/>
  <c r="T1079" i="3"/>
  <c r="V1079" i="3" s="1"/>
  <c r="AP1078" i="3"/>
  <c r="AD1078" i="3"/>
  <c r="AR1078" i="3" s="1"/>
  <c r="AB1078" i="3"/>
  <c r="W1078" i="3"/>
  <c r="T1078" i="3"/>
  <c r="V1078" i="3" s="1"/>
  <c r="AP1077" i="3"/>
  <c r="AD1077" i="3"/>
  <c r="AR1077" i="3" s="1"/>
  <c r="AB1077" i="3"/>
  <c r="W1077" i="3"/>
  <c r="T1077" i="3"/>
  <c r="V1077" i="3" s="1"/>
  <c r="AP1076" i="3"/>
  <c r="AD1076" i="3"/>
  <c r="AR1076" i="3" s="1"/>
  <c r="AB1076" i="3"/>
  <c r="W1076" i="3"/>
  <c r="T1076" i="3"/>
  <c r="V1076" i="3" s="1"/>
  <c r="AP1075" i="3"/>
  <c r="AD1075" i="3"/>
  <c r="AR1075" i="3" s="1"/>
  <c r="AB1075" i="3"/>
  <c r="W1075" i="3"/>
  <c r="T1075" i="3"/>
  <c r="V1075" i="3" s="1"/>
  <c r="AP1074" i="3"/>
  <c r="AD1074" i="3"/>
  <c r="AR1074" i="3" s="1"/>
  <c r="AB1074" i="3"/>
  <c r="W1074" i="3"/>
  <c r="T1074" i="3"/>
  <c r="V1074" i="3" s="1"/>
  <c r="AP1073" i="3"/>
  <c r="AD1073" i="3"/>
  <c r="AR1073" i="3" s="1"/>
  <c r="AB1073" i="3"/>
  <c r="W1073" i="3"/>
  <c r="T1073" i="3"/>
  <c r="V1073" i="3" s="1"/>
  <c r="AP1072" i="3"/>
  <c r="AD1072" i="3"/>
  <c r="AR1072" i="3" s="1"/>
  <c r="AB1072" i="3"/>
  <c r="W1072" i="3"/>
  <c r="T1072" i="3"/>
  <c r="V1072" i="3" s="1"/>
  <c r="AP1071" i="3"/>
  <c r="AD1071" i="3"/>
  <c r="AR1071" i="3" s="1"/>
  <c r="AB1071" i="3"/>
  <c r="W1071" i="3"/>
  <c r="T1071" i="3"/>
  <c r="V1071" i="3" s="1"/>
  <c r="AP1070" i="3"/>
  <c r="AD1070" i="3"/>
  <c r="AR1070" i="3" s="1"/>
  <c r="AB1070" i="3"/>
  <c r="W1070" i="3"/>
  <c r="T1070" i="3"/>
  <c r="V1070" i="3" s="1"/>
  <c r="AP1069" i="3"/>
  <c r="AD1069" i="3"/>
  <c r="AR1069" i="3" s="1"/>
  <c r="AB1069" i="3"/>
  <c r="W1069" i="3"/>
  <c r="T1069" i="3"/>
  <c r="V1069" i="3" s="1"/>
  <c r="AP1068" i="3"/>
  <c r="AD1068" i="3"/>
  <c r="AR1068" i="3" s="1"/>
  <c r="AB1068" i="3"/>
  <c r="W1068" i="3"/>
  <c r="T1068" i="3"/>
  <c r="V1068" i="3" s="1"/>
  <c r="AP1067" i="3"/>
  <c r="AD1067" i="3"/>
  <c r="AR1067" i="3" s="1"/>
  <c r="AB1067" i="3"/>
  <c r="W1067" i="3"/>
  <c r="T1067" i="3"/>
  <c r="V1067" i="3" s="1"/>
  <c r="AP1066" i="3"/>
  <c r="AD1066" i="3"/>
  <c r="AR1066" i="3" s="1"/>
  <c r="AB1066" i="3"/>
  <c r="W1066" i="3"/>
  <c r="T1066" i="3"/>
  <c r="V1066" i="3" s="1"/>
  <c r="AP1065" i="3"/>
  <c r="AD1065" i="3"/>
  <c r="AR1065" i="3" s="1"/>
  <c r="AB1065" i="3"/>
  <c r="W1065" i="3"/>
  <c r="T1065" i="3"/>
  <c r="V1065" i="3" s="1"/>
  <c r="AP1064" i="3"/>
  <c r="AD1064" i="3"/>
  <c r="AR1064" i="3" s="1"/>
  <c r="AB1064" i="3"/>
  <c r="W1064" i="3"/>
  <c r="T1064" i="3"/>
  <c r="V1064" i="3" s="1"/>
  <c r="AP1063" i="3"/>
  <c r="AD1063" i="3"/>
  <c r="AR1063" i="3" s="1"/>
  <c r="AB1063" i="3"/>
  <c r="W1063" i="3"/>
  <c r="T1063" i="3"/>
  <c r="V1063" i="3" s="1"/>
  <c r="AP1062" i="3"/>
  <c r="AD1062" i="3"/>
  <c r="AR1062" i="3" s="1"/>
  <c r="AB1062" i="3"/>
  <c r="W1062" i="3"/>
  <c r="T1062" i="3"/>
  <c r="V1062" i="3" s="1"/>
  <c r="AP1061" i="3"/>
  <c r="AD1061" i="3"/>
  <c r="AR1061" i="3" s="1"/>
  <c r="AB1061" i="3"/>
  <c r="W1061" i="3"/>
  <c r="T1061" i="3"/>
  <c r="V1061" i="3" s="1"/>
  <c r="AP1060" i="3"/>
  <c r="AD1060" i="3"/>
  <c r="AR1060" i="3" s="1"/>
  <c r="AB1060" i="3"/>
  <c r="W1060" i="3"/>
  <c r="T1060" i="3"/>
  <c r="V1060" i="3" s="1"/>
  <c r="AP1059" i="3"/>
  <c r="AD1059" i="3"/>
  <c r="AR1059" i="3" s="1"/>
  <c r="AB1059" i="3"/>
  <c r="W1059" i="3"/>
  <c r="T1059" i="3"/>
  <c r="V1059" i="3" s="1"/>
  <c r="AP1058" i="3"/>
  <c r="AD1058" i="3"/>
  <c r="AR1058" i="3" s="1"/>
  <c r="AB1058" i="3"/>
  <c r="W1058" i="3"/>
  <c r="T1058" i="3"/>
  <c r="V1058" i="3" s="1"/>
  <c r="AP1057" i="3"/>
  <c r="AD1057" i="3"/>
  <c r="AR1057" i="3" s="1"/>
  <c r="AB1057" i="3"/>
  <c r="W1057" i="3"/>
  <c r="T1057" i="3"/>
  <c r="V1057" i="3" s="1"/>
  <c r="AP1056" i="3"/>
  <c r="AD1056" i="3"/>
  <c r="AR1056" i="3" s="1"/>
  <c r="AB1056" i="3"/>
  <c r="W1056" i="3"/>
  <c r="T1056" i="3"/>
  <c r="V1056" i="3" s="1"/>
  <c r="AP1055" i="3"/>
  <c r="AD1055" i="3"/>
  <c r="AR1055" i="3" s="1"/>
  <c r="AB1055" i="3"/>
  <c r="W1055" i="3"/>
  <c r="T1055" i="3"/>
  <c r="V1055" i="3" s="1"/>
  <c r="AP1054" i="3"/>
  <c r="AD1054" i="3"/>
  <c r="AR1054" i="3" s="1"/>
  <c r="AB1054" i="3"/>
  <c r="W1054" i="3"/>
  <c r="T1054" i="3"/>
  <c r="V1054" i="3" s="1"/>
  <c r="AP1053" i="3"/>
  <c r="AD1053" i="3"/>
  <c r="AR1053" i="3" s="1"/>
  <c r="AB1053" i="3"/>
  <c r="W1053" i="3"/>
  <c r="T1053" i="3"/>
  <c r="V1053" i="3" s="1"/>
  <c r="AP1052" i="3"/>
  <c r="AD1052" i="3"/>
  <c r="AR1052" i="3" s="1"/>
  <c r="AB1052" i="3"/>
  <c r="W1052" i="3"/>
  <c r="T1052" i="3"/>
  <c r="V1052" i="3" s="1"/>
  <c r="AP1051" i="3"/>
  <c r="AD1051" i="3"/>
  <c r="AR1051" i="3" s="1"/>
  <c r="AB1051" i="3"/>
  <c r="W1051" i="3"/>
  <c r="T1051" i="3"/>
  <c r="V1051" i="3" s="1"/>
  <c r="AP1050" i="3"/>
  <c r="AD1050" i="3"/>
  <c r="AR1050" i="3" s="1"/>
  <c r="AB1050" i="3"/>
  <c r="W1050" i="3"/>
  <c r="T1050" i="3"/>
  <c r="V1050" i="3" s="1"/>
  <c r="AP1049" i="3"/>
  <c r="AD1049" i="3"/>
  <c r="AR1049" i="3" s="1"/>
  <c r="AB1049" i="3"/>
  <c r="W1049" i="3"/>
  <c r="T1049" i="3"/>
  <c r="V1049" i="3" s="1"/>
  <c r="AP1048" i="3"/>
  <c r="AD1048" i="3"/>
  <c r="AR1048" i="3" s="1"/>
  <c r="AB1048" i="3"/>
  <c r="W1048" i="3"/>
  <c r="T1048" i="3"/>
  <c r="V1048" i="3" s="1"/>
  <c r="AP1047" i="3"/>
  <c r="AD1047" i="3"/>
  <c r="AR1047" i="3" s="1"/>
  <c r="AB1047" i="3"/>
  <c r="W1047" i="3"/>
  <c r="T1047" i="3"/>
  <c r="V1047" i="3" s="1"/>
  <c r="AP1046" i="3"/>
  <c r="AD1046" i="3"/>
  <c r="AR1046" i="3" s="1"/>
  <c r="AB1046" i="3"/>
  <c r="W1046" i="3"/>
  <c r="T1046" i="3"/>
  <c r="V1046" i="3" s="1"/>
  <c r="AP1045" i="3"/>
  <c r="AD1045" i="3"/>
  <c r="AR1045" i="3" s="1"/>
  <c r="AB1045" i="3"/>
  <c r="W1045" i="3"/>
  <c r="T1045" i="3"/>
  <c r="V1045" i="3" s="1"/>
  <c r="AP1044" i="3"/>
  <c r="AD1044" i="3"/>
  <c r="AR1044" i="3" s="1"/>
  <c r="AB1044" i="3"/>
  <c r="W1044" i="3"/>
  <c r="T1044" i="3"/>
  <c r="V1044" i="3" s="1"/>
  <c r="AP1043" i="3"/>
  <c r="AD1043" i="3"/>
  <c r="AR1043" i="3" s="1"/>
  <c r="AB1043" i="3"/>
  <c r="W1043" i="3"/>
  <c r="T1043" i="3"/>
  <c r="V1043" i="3" s="1"/>
  <c r="AP1042" i="3"/>
  <c r="AD1042" i="3"/>
  <c r="AR1042" i="3" s="1"/>
  <c r="AB1042" i="3"/>
  <c r="W1042" i="3"/>
  <c r="T1042" i="3"/>
  <c r="V1042" i="3" s="1"/>
  <c r="AP1041" i="3"/>
  <c r="AD1041" i="3"/>
  <c r="AR1041" i="3" s="1"/>
  <c r="AB1041" i="3"/>
  <c r="W1041" i="3"/>
  <c r="T1041" i="3"/>
  <c r="V1041" i="3" s="1"/>
  <c r="AP1040" i="3"/>
  <c r="AD1040" i="3"/>
  <c r="AR1040" i="3" s="1"/>
  <c r="AB1040" i="3"/>
  <c r="W1040" i="3"/>
  <c r="T1040" i="3"/>
  <c r="V1040" i="3" s="1"/>
  <c r="AP1039" i="3"/>
  <c r="AD1039" i="3"/>
  <c r="AR1039" i="3" s="1"/>
  <c r="AB1039" i="3"/>
  <c r="W1039" i="3"/>
  <c r="T1039" i="3"/>
  <c r="V1039" i="3" s="1"/>
  <c r="AP1038" i="3"/>
  <c r="AD1038" i="3"/>
  <c r="AR1038" i="3" s="1"/>
  <c r="AB1038" i="3"/>
  <c r="W1038" i="3"/>
  <c r="T1038" i="3"/>
  <c r="V1038" i="3" s="1"/>
  <c r="AP1037" i="3"/>
  <c r="AD1037" i="3"/>
  <c r="AR1037" i="3" s="1"/>
  <c r="AB1037" i="3"/>
  <c r="W1037" i="3"/>
  <c r="T1037" i="3"/>
  <c r="V1037" i="3" s="1"/>
  <c r="AP1036" i="3"/>
  <c r="AD1036" i="3"/>
  <c r="AR1036" i="3" s="1"/>
  <c r="AB1036" i="3"/>
  <c r="W1036" i="3"/>
  <c r="T1036" i="3"/>
  <c r="V1036" i="3" s="1"/>
  <c r="AP1035" i="3"/>
  <c r="AD1035" i="3"/>
  <c r="AR1035" i="3" s="1"/>
  <c r="AB1035" i="3"/>
  <c r="W1035" i="3"/>
  <c r="T1035" i="3"/>
  <c r="V1035" i="3" s="1"/>
  <c r="AP1034" i="3"/>
  <c r="AD1034" i="3"/>
  <c r="AR1034" i="3" s="1"/>
  <c r="AB1034" i="3"/>
  <c r="W1034" i="3"/>
  <c r="T1034" i="3"/>
  <c r="V1034" i="3" s="1"/>
  <c r="AP1033" i="3"/>
  <c r="AD1033" i="3"/>
  <c r="AR1033" i="3" s="1"/>
  <c r="AB1033" i="3"/>
  <c r="W1033" i="3"/>
  <c r="T1033" i="3"/>
  <c r="V1033" i="3" s="1"/>
  <c r="AP1032" i="3"/>
  <c r="AD1032" i="3"/>
  <c r="AR1032" i="3" s="1"/>
  <c r="AB1032" i="3"/>
  <c r="W1032" i="3"/>
  <c r="T1032" i="3"/>
  <c r="V1032" i="3" s="1"/>
  <c r="AP1031" i="3"/>
  <c r="AD1031" i="3"/>
  <c r="AR1031" i="3" s="1"/>
  <c r="AB1031" i="3"/>
  <c r="W1031" i="3"/>
  <c r="T1031" i="3"/>
  <c r="V1031" i="3" s="1"/>
  <c r="AP1030" i="3"/>
  <c r="AD1030" i="3"/>
  <c r="AR1030" i="3" s="1"/>
  <c r="AB1030" i="3"/>
  <c r="W1030" i="3"/>
  <c r="T1030" i="3"/>
  <c r="V1030" i="3" s="1"/>
  <c r="AP1029" i="3"/>
  <c r="AD1029" i="3"/>
  <c r="AR1029" i="3" s="1"/>
  <c r="AB1029" i="3"/>
  <c r="W1029" i="3"/>
  <c r="T1029" i="3"/>
  <c r="V1029" i="3" s="1"/>
  <c r="AP1028" i="3"/>
  <c r="AD1028" i="3"/>
  <c r="AR1028" i="3" s="1"/>
  <c r="AB1028" i="3"/>
  <c r="W1028" i="3"/>
  <c r="T1028" i="3"/>
  <c r="V1028" i="3" s="1"/>
  <c r="AP1027" i="3"/>
  <c r="AD1027" i="3"/>
  <c r="AR1027" i="3" s="1"/>
  <c r="AB1027" i="3"/>
  <c r="W1027" i="3"/>
  <c r="T1027" i="3"/>
  <c r="V1027" i="3" s="1"/>
  <c r="AP1026" i="3"/>
  <c r="AD1026" i="3"/>
  <c r="AR1026" i="3" s="1"/>
  <c r="AB1026" i="3"/>
  <c r="W1026" i="3"/>
  <c r="T1026" i="3"/>
  <c r="V1026" i="3" s="1"/>
  <c r="AP1025" i="3"/>
  <c r="AD1025" i="3"/>
  <c r="AR1025" i="3" s="1"/>
  <c r="AB1025" i="3"/>
  <c r="W1025" i="3"/>
  <c r="T1025" i="3"/>
  <c r="V1025" i="3" s="1"/>
  <c r="AP1024" i="3"/>
  <c r="AD1024" i="3"/>
  <c r="AR1024" i="3" s="1"/>
  <c r="AB1024" i="3"/>
  <c r="W1024" i="3"/>
  <c r="T1024" i="3"/>
  <c r="V1024" i="3" s="1"/>
  <c r="AP1023" i="3"/>
  <c r="AD1023" i="3"/>
  <c r="AR1023" i="3" s="1"/>
  <c r="AB1023" i="3"/>
  <c r="W1023" i="3"/>
  <c r="T1023" i="3"/>
  <c r="V1023" i="3" s="1"/>
  <c r="AP1022" i="3"/>
  <c r="AD1022" i="3"/>
  <c r="AR1022" i="3" s="1"/>
  <c r="AB1022" i="3"/>
  <c r="W1022" i="3"/>
  <c r="T1022" i="3"/>
  <c r="V1022" i="3" s="1"/>
  <c r="AP1021" i="3"/>
  <c r="AD1021" i="3"/>
  <c r="AR1021" i="3" s="1"/>
  <c r="AB1021" i="3"/>
  <c r="W1021" i="3"/>
  <c r="T1021" i="3"/>
  <c r="V1021" i="3" s="1"/>
  <c r="AP1020" i="3"/>
  <c r="AD1020" i="3"/>
  <c r="AR1020" i="3" s="1"/>
  <c r="AB1020" i="3"/>
  <c r="W1020" i="3"/>
  <c r="T1020" i="3"/>
  <c r="V1020" i="3" s="1"/>
  <c r="AP1019" i="3"/>
  <c r="AD1019" i="3"/>
  <c r="AR1019" i="3" s="1"/>
  <c r="AB1019" i="3"/>
  <c r="W1019" i="3"/>
  <c r="T1019" i="3"/>
  <c r="V1019" i="3" s="1"/>
  <c r="AP1018" i="3"/>
  <c r="AD1018" i="3"/>
  <c r="AR1018" i="3" s="1"/>
  <c r="AB1018" i="3"/>
  <c r="W1018" i="3"/>
  <c r="T1018" i="3"/>
  <c r="V1018" i="3" s="1"/>
  <c r="AP1017" i="3"/>
  <c r="AD1017" i="3"/>
  <c r="AR1017" i="3" s="1"/>
  <c r="AB1017" i="3"/>
  <c r="W1017" i="3"/>
  <c r="T1017" i="3"/>
  <c r="V1017" i="3" s="1"/>
  <c r="AP1016" i="3"/>
  <c r="AD1016" i="3"/>
  <c r="AR1016" i="3" s="1"/>
  <c r="AB1016" i="3"/>
  <c r="W1016" i="3"/>
  <c r="T1016" i="3"/>
  <c r="V1016" i="3" s="1"/>
  <c r="AP1015" i="3"/>
  <c r="AD1015" i="3"/>
  <c r="AR1015" i="3" s="1"/>
  <c r="AB1015" i="3"/>
  <c r="W1015" i="3"/>
  <c r="T1015" i="3"/>
  <c r="V1015" i="3" s="1"/>
  <c r="AP1014" i="3"/>
  <c r="AD1014" i="3"/>
  <c r="AR1014" i="3" s="1"/>
  <c r="AB1014" i="3"/>
  <c r="W1014" i="3"/>
  <c r="T1014" i="3"/>
  <c r="V1014" i="3" s="1"/>
  <c r="AP1013" i="3"/>
  <c r="AD1013" i="3"/>
  <c r="AR1013" i="3" s="1"/>
  <c r="AB1013" i="3"/>
  <c r="W1013" i="3"/>
  <c r="T1013" i="3"/>
  <c r="V1013" i="3" s="1"/>
  <c r="AP1012" i="3"/>
  <c r="AD1012" i="3"/>
  <c r="AR1012" i="3" s="1"/>
  <c r="AB1012" i="3"/>
  <c r="W1012" i="3"/>
  <c r="T1012" i="3"/>
  <c r="V1012" i="3" s="1"/>
  <c r="AP1011" i="3"/>
  <c r="AD1011" i="3"/>
  <c r="AR1011" i="3" s="1"/>
  <c r="AB1011" i="3"/>
  <c r="W1011" i="3"/>
  <c r="T1011" i="3"/>
  <c r="V1011" i="3" s="1"/>
  <c r="AP1010" i="3"/>
  <c r="AD1010" i="3"/>
  <c r="AR1010" i="3" s="1"/>
  <c r="AB1010" i="3"/>
  <c r="W1010" i="3"/>
  <c r="T1010" i="3"/>
  <c r="V1010" i="3" s="1"/>
  <c r="AP1009" i="3"/>
  <c r="AD1009" i="3"/>
  <c r="AR1009" i="3" s="1"/>
  <c r="AB1009" i="3"/>
  <c r="W1009" i="3"/>
  <c r="T1009" i="3"/>
  <c r="V1009" i="3" s="1"/>
  <c r="AP1008" i="3"/>
  <c r="AD1008" i="3"/>
  <c r="AR1008" i="3" s="1"/>
  <c r="AB1008" i="3"/>
  <c r="W1008" i="3"/>
  <c r="T1008" i="3"/>
  <c r="V1008" i="3" s="1"/>
  <c r="AP1007" i="3"/>
  <c r="AD1007" i="3"/>
  <c r="AR1007" i="3" s="1"/>
  <c r="AB1007" i="3"/>
  <c r="W1007" i="3"/>
  <c r="T1007" i="3"/>
  <c r="V1007" i="3" s="1"/>
  <c r="AP1006" i="3"/>
  <c r="AD1006" i="3"/>
  <c r="AR1006" i="3" s="1"/>
  <c r="AB1006" i="3"/>
  <c r="W1006" i="3"/>
  <c r="T1006" i="3"/>
  <c r="V1006" i="3" s="1"/>
  <c r="AP1005" i="3"/>
  <c r="AD1005" i="3"/>
  <c r="AR1005" i="3" s="1"/>
  <c r="AB1005" i="3"/>
  <c r="W1005" i="3"/>
  <c r="T1005" i="3"/>
  <c r="V1005" i="3" s="1"/>
  <c r="AP1004" i="3"/>
  <c r="AD1004" i="3"/>
  <c r="AR1004" i="3" s="1"/>
  <c r="AB1004" i="3"/>
  <c r="W1004" i="3"/>
  <c r="T1004" i="3"/>
  <c r="V1004" i="3" s="1"/>
  <c r="AP1003" i="3"/>
  <c r="AD1003" i="3"/>
  <c r="AR1003" i="3" s="1"/>
  <c r="AB1003" i="3"/>
  <c r="W1003" i="3"/>
  <c r="T1003" i="3"/>
  <c r="V1003" i="3" s="1"/>
  <c r="AP1002" i="3"/>
  <c r="AD1002" i="3"/>
  <c r="AR1002" i="3" s="1"/>
  <c r="AB1002" i="3"/>
  <c r="W1002" i="3"/>
  <c r="T1002" i="3"/>
  <c r="V1002" i="3" s="1"/>
  <c r="AP1001" i="3"/>
  <c r="AD1001" i="3"/>
  <c r="AR1001" i="3" s="1"/>
  <c r="AB1001" i="3"/>
  <c r="W1001" i="3"/>
  <c r="T1001" i="3"/>
  <c r="V1001" i="3" s="1"/>
  <c r="AP1000" i="3"/>
  <c r="AD1000" i="3"/>
  <c r="AR1000" i="3" s="1"/>
  <c r="AB1000" i="3"/>
  <c r="W1000" i="3"/>
  <c r="T1000" i="3"/>
  <c r="V1000" i="3" s="1"/>
  <c r="AP999" i="3"/>
  <c r="AD999" i="3"/>
  <c r="AR999" i="3" s="1"/>
  <c r="AB999" i="3"/>
  <c r="W999" i="3"/>
  <c r="T999" i="3"/>
  <c r="V999" i="3" s="1"/>
  <c r="AP998" i="3"/>
  <c r="AD998" i="3"/>
  <c r="AR998" i="3" s="1"/>
  <c r="AB998" i="3"/>
  <c r="W998" i="3"/>
  <c r="T998" i="3"/>
  <c r="V998" i="3" s="1"/>
  <c r="AP997" i="3"/>
  <c r="AD997" i="3"/>
  <c r="AR997" i="3" s="1"/>
  <c r="AB997" i="3"/>
  <c r="W997" i="3"/>
  <c r="T997" i="3"/>
  <c r="V997" i="3" s="1"/>
  <c r="AP996" i="3"/>
  <c r="AD996" i="3"/>
  <c r="AR996" i="3" s="1"/>
  <c r="AB996" i="3"/>
  <c r="W996" i="3"/>
  <c r="T996" i="3"/>
  <c r="V996" i="3" s="1"/>
  <c r="AP995" i="3"/>
  <c r="AD995" i="3"/>
  <c r="AR995" i="3" s="1"/>
  <c r="AB995" i="3"/>
  <c r="W995" i="3"/>
  <c r="T995" i="3"/>
  <c r="V995" i="3" s="1"/>
  <c r="AP994" i="3"/>
  <c r="AD994" i="3"/>
  <c r="AR994" i="3" s="1"/>
  <c r="AB994" i="3"/>
  <c r="W994" i="3"/>
  <c r="T994" i="3"/>
  <c r="V994" i="3" s="1"/>
  <c r="AP993" i="3"/>
  <c r="AD993" i="3"/>
  <c r="AR993" i="3" s="1"/>
  <c r="AB993" i="3"/>
  <c r="W993" i="3"/>
  <c r="T993" i="3"/>
  <c r="V993" i="3" s="1"/>
  <c r="AP992" i="3"/>
  <c r="AD992" i="3"/>
  <c r="AR992" i="3" s="1"/>
  <c r="AB992" i="3"/>
  <c r="W992" i="3"/>
  <c r="T992" i="3"/>
  <c r="V992" i="3" s="1"/>
  <c r="AP991" i="3"/>
  <c r="AD991" i="3"/>
  <c r="AR991" i="3" s="1"/>
  <c r="AB991" i="3"/>
  <c r="W991" i="3"/>
  <c r="T991" i="3"/>
  <c r="V991" i="3" s="1"/>
  <c r="AP990" i="3"/>
  <c r="AD990" i="3"/>
  <c r="AR990" i="3" s="1"/>
  <c r="AB990" i="3"/>
  <c r="W990" i="3"/>
  <c r="T990" i="3"/>
  <c r="V990" i="3" s="1"/>
  <c r="AP989" i="3"/>
  <c r="AD989" i="3"/>
  <c r="AR989" i="3" s="1"/>
  <c r="AB989" i="3"/>
  <c r="W989" i="3"/>
  <c r="T989" i="3"/>
  <c r="V989" i="3" s="1"/>
  <c r="AP988" i="3"/>
  <c r="AD988" i="3"/>
  <c r="AR988" i="3" s="1"/>
  <c r="AB988" i="3"/>
  <c r="W988" i="3"/>
  <c r="T988" i="3"/>
  <c r="V988" i="3" s="1"/>
  <c r="AP987" i="3"/>
  <c r="AD987" i="3"/>
  <c r="AR987" i="3" s="1"/>
  <c r="AB987" i="3"/>
  <c r="W987" i="3"/>
  <c r="T987" i="3"/>
  <c r="V987" i="3" s="1"/>
  <c r="AP986" i="3"/>
  <c r="AD986" i="3"/>
  <c r="AR986" i="3" s="1"/>
  <c r="AB986" i="3"/>
  <c r="W986" i="3"/>
  <c r="T986" i="3"/>
  <c r="V986" i="3" s="1"/>
  <c r="AP985" i="3"/>
  <c r="AD985" i="3"/>
  <c r="AR985" i="3" s="1"/>
  <c r="AB985" i="3"/>
  <c r="W985" i="3"/>
  <c r="T985" i="3"/>
  <c r="V985" i="3" s="1"/>
  <c r="AP984" i="3"/>
  <c r="AD984" i="3"/>
  <c r="AR984" i="3" s="1"/>
  <c r="AB984" i="3"/>
  <c r="W984" i="3"/>
  <c r="T984" i="3"/>
  <c r="V984" i="3" s="1"/>
  <c r="AP983" i="3"/>
  <c r="AD983" i="3"/>
  <c r="AR983" i="3" s="1"/>
  <c r="AB983" i="3"/>
  <c r="W983" i="3"/>
  <c r="T983" i="3"/>
  <c r="V983" i="3" s="1"/>
  <c r="AP982" i="3"/>
  <c r="AD982" i="3"/>
  <c r="AR982" i="3" s="1"/>
  <c r="AB982" i="3"/>
  <c r="W982" i="3"/>
  <c r="T982" i="3"/>
  <c r="V982" i="3" s="1"/>
  <c r="AP981" i="3"/>
  <c r="AD981" i="3"/>
  <c r="AR981" i="3" s="1"/>
  <c r="AB981" i="3"/>
  <c r="W981" i="3"/>
  <c r="T981" i="3"/>
  <c r="V981" i="3" s="1"/>
  <c r="AP980" i="3"/>
  <c r="AD980" i="3"/>
  <c r="AR980" i="3" s="1"/>
  <c r="AB980" i="3"/>
  <c r="W980" i="3"/>
  <c r="T980" i="3"/>
  <c r="V980" i="3" s="1"/>
  <c r="AP979" i="3"/>
  <c r="AD979" i="3"/>
  <c r="AR979" i="3" s="1"/>
  <c r="AB979" i="3"/>
  <c r="W979" i="3"/>
  <c r="T979" i="3"/>
  <c r="V979" i="3" s="1"/>
  <c r="AP978" i="3"/>
  <c r="AD978" i="3"/>
  <c r="AR978" i="3" s="1"/>
  <c r="AB978" i="3"/>
  <c r="W978" i="3"/>
  <c r="T978" i="3"/>
  <c r="V978" i="3" s="1"/>
  <c r="AP977" i="3"/>
  <c r="AD977" i="3"/>
  <c r="AR977" i="3" s="1"/>
  <c r="AB977" i="3"/>
  <c r="W977" i="3"/>
  <c r="T977" i="3"/>
  <c r="V977" i="3" s="1"/>
  <c r="AP976" i="3"/>
  <c r="AD976" i="3"/>
  <c r="AR976" i="3" s="1"/>
  <c r="AB976" i="3"/>
  <c r="W976" i="3"/>
  <c r="T976" i="3"/>
  <c r="V976" i="3" s="1"/>
  <c r="AP975" i="3"/>
  <c r="AD975" i="3"/>
  <c r="AR975" i="3" s="1"/>
  <c r="AB975" i="3"/>
  <c r="W975" i="3"/>
  <c r="T975" i="3"/>
  <c r="V975" i="3" s="1"/>
  <c r="AP974" i="3"/>
  <c r="AD974" i="3"/>
  <c r="AR974" i="3" s="1"/>
  <c r="AB974" i="3"/>
  <c r="W974" i="3"/>
  <c r="T974" i="3"/>
  <c r="V974" i="3" s="1"/>
  <c r="AP973" i="3"/>
  <c r="AD973" i="3"/>
  <c r="AR973" i="3" s="1"/>
  <c r="AB973" i="3"/>
  <c r="W973" i="3"/>
  <c r="T973" i="3"/>
  <c r="V973" i="3" s="1"/>
  <c r="AP972" i="3"/>
  <c r="AD972" i="3"/>
  <c r="AR972" i="3" s="1"/>
  <c r="AB972" i="3"/>
  <c r="W972" i="3"/>
  <c r="T972" i="3"/>
  <c r="V972" i="3" s="1"/>
  <c r="AP971" i="3"/>
  <c r="AD971" i="3"/>
  <c r="AR971" i="3" s="1"/>
  <c r="AB971" i="3"/>
  <c r="W971" i="3"/>
  <c r="T971" i="3"/>
  <c r="V971" i="3" s="1"/>
  <c r="AP970" i="3"/>
  <c r="AD970" i="3"/>
  <c r="AR970" i="3" s="1"/>
  <c r="AB970" i="3"/>
  <c r="W970" i="3"/>
  <c r="T970" i="3"/>
  <c r="V970" i="3" s="1"/>
  <c r="AP969" i="3"/>
  <c r="AD969" i="3"/>
  <c r="AR969" i="3" s="1"/>
  <c r="AB969" i="3"/>
  <c r="W969" i="3"/>
  <c r="T969" i="3"/>
  <c r="V969" i="3" s="1"/>
  <c r="AP968" i="3"/>
  <c r="AD968" i="3"/>
  <c r="AR968" i="3" s="1"/>
  <c r="AB968" i="3"/>
  <c r="W968" i="3"/>
  <c r="T968" i="3"/>
  <c r="V968" i="3" s="1"/>
  <c r="AP967" i="3"/>
  <c r="AD967" i="3"/>
  <c r="AR967" i="3" s="1"/>
  <c r="AB967" i="3"/>
  <c r="W967" i="3"/>
  <c r="T967" i="3"/>
  <c r="V967" i="3" s="1"/>
  <c r="AP966" i="3"/>
  <c r="AD966" i="3"/>
  <c r="AR966" i="3" s="1"/>
  <c r="AB966" i="3"/>
  <c r="W966" i="3"/>
  <c r="T966" i="3"/>
  <c r="V966" i="3" s="1"/>
  <c r="AP965" i="3"/>
  <c r="AD965" i="3"/>
  <c r="AR965" i="3" s="1"/>
  <c r="AB965" i="3"/>
  <c r="W965" i="3"/>
  <c r="T965" i="3"/>
  <c r="V965" i="3" s="1"/>
  <c r="AP964" i="3"/>
  <c r="AD964" i="3"/>
  <c r="AR964" i="3" s="1"/>
  <c r="AB964" i="3"/>
  <c r="W964" i="3"/>
  <c r="T964" i="3"/>
  <c r="V964" i="3" s="1"/>
  <c r="AP963" i="3"/>
  <c r="AD963" i="3"/>
  <c r="AR963" i="3" s="1"/>
  <c r="AB963" i="3"/>
  <c r="W963" i="3"/>
  <c r="T963" i="3"/>
  <c r="V963" i="3" s="1"/>
  <c r="AP962" i="3"/>
  <c r="AD962" i="3"/>
  <c r="AR962" i="3" s="1"/>
  <c r="AB962" i="3"/>
  <c r="W962" i="3"/>
  <c r="T962" i="3"/>
  <c r="V962" i="3" s="1"/>
  <c r="AP961" i="3"/>
  <c r="AD961" i="3"/>
  <c r="AR961" i="3" s="1"/>
  <c r="AB961" i="3"/>
  <c r="W961" i="3"/>
  <c r="T961" i="3"/>
  <c r="V961" i="3" s="1"/>
  <c r="AP960" i="3"/>
  <c r="AD960" i="3"/>
  <c r="AR960" i="3" s="1"/>
  <c r="AB960" i="3"/>
  <c r="W960" i="3"/>
  <c r="T960" i="3"/>
  <c r="V960" i="3" s="1"/>
  <c r="AP959" i="3"/>
  <c r="AD959" i="3"/>
  <c r="AR959" i="3" s="1"/>
  <c r="AB959" i="3"/>
  <c r="W959" i="3"/>
  <c r="T959" i="3"/>
  <c r="V959" i="3" s="1"/>
  <c r="AP958" i="3"/>
  <c r="AD958" i="3"/>
  <c r="AR958" i="3" s="1"/>
  <c r="AB958" i="3"/>
  <c r="W958" i="3"/>
  <c r="T958" i="3"/>
  <c r="V958" i="3" s="1"/>
  <c r="AP957" i="3"/>
  <c r="AD957" i="3"/>
  <c r="AR957" i="3" s="1"/>
  <c r="AB957" i="3"/>
  <c r="W957" i="3"/>
  <c r="T957" i="3"/>
  <c r="V957" i="3" s="1"/>
  <c r="AP956" i="3"/>
  <c r="AD956" i="3"/>
  <c r="AR956" i="3" s="1"/>
  <c r="AB956" i="3"/>
  <c r="W956" i="3"/>
  <c r="T956" i="3"/>
  <c r="V956" i="3" s="1"/>
  <c r="AP955" i="3"/>
  <c r="AD955" i="3"/>
  <c r="AR955" i="3" s="1"/>
  <c r="AB955" i="3"/>
  <c r="W955" i="3"/>
  <c r="T955" i="3"/>
  <c r="V955" i="3" s="1"/>
  <c r="AP954" i="3"/>
  <c r="AD954" i="3"/>
  <c r="AR954" i="3" s="1"/>
  <c r="AB954" i="3"/>
  <c r="W954" i="3"/>
  <c r="T954" i="3"/>
  <c r="V954" i="3" s="1"/>
  <c r="AP953" i="3"/>
  <c r="AD953" i="3"/>
  <c r="AR953" i="3" s="1"/>
  <c r="AB953" i="3"/>
  <c r="W953" i="3"/>
  <c r="T953" i="3"/>
  <c r="V953" i="3" s="1"/>
  <c r="AP952" i="3"/>
  <c r="AD952" i="3"/>
  <c r="AR952" i="3" s="1"/>
  <c r="AB952" i="3"/>
  <c r="W952" i="3"/>
  <c r="T952" i="3"/>
  <c r="V952" i="3" s="1"/>
  <c r="AP951" i="3"/>
  <c r="AD951" i="3"/>
  <c r="AR951" i="3" s="1"/>
  <c r="AB951" i="3"/>
  <c r="W951" i="3"/>
  <c r="T951" i="3"/>
  <c r="V951" i="3" s="1"/>
  <c r="AP950" i="3"/>
  <c r="AD950" i="3"/>
  <c r="AR950" i="3" s="1"/>
  <c r="AB950" i="3"/>
  <c r="W950" i="3"/>
  <c r="T950" i="3"/>
  <c r="V950" i="3" s="1"/>
  <c r="AP949" i="3"/>
  <c r="AD949" i="3"/>
  <c r="AR949" i="3" s="1"/>
  <c r="AB949" i="3"/>
  <c r="W949" i="3"/>
  <c r="T949" i="3"/>
  <c r="V949" i="3" s="1"/>
  <c r="AP948" i="3"/>
  <c r="AD948" i="3"/>
  <c r="AR948" i="3" s="1"/>
  <c r="AB948" i="3"/>
  <c r="W948" i="3"/>
  <c r="T948" i="3"/>
  <c r="V948" i="3" s="1"/>
  <c r="AP947" i="3"/>
  <c r="AD947" i="3"/>
  <c r="AR947" i="3" s="1"/>
  <c r="AB947" i="3"/>
  <c r="W947" i="3"/>
  <c r="T947" i="3"/>
  <c r="V947" i="3" s="1"/>
  <c r="AP946" i="3"/>
  <c r="AD946" i="3"/>
  <c r="AR946" i="3" s="1"/>
  <c r="AB946" i="3"/>
  <c r="W946" i="3"/>
  <c r="T946" i="3"/>
  <c r="V946" i="3" s="1"/>
  <c r="AP945" i="3"/>
  <c r="AD945" i="3"/>
  <c r="AR945" i="3" s="1"/>
  <c r="AB945" i="3"/>
  <c r="W945" i="3"/>
  <c r="T945" i="3"/>
  <c r="V945" i="3" s="1"/>
  <c r="AP944" i="3"/>
  <c r="AD944" i="3"/>
  <c r="AR944" i="3" s="1"/>
  <c r="AB944" i="3"/>
  <c r="W944" i="3"/>
  <c r="T944" i="3"/>
  <c r="V944" i="3" s="1"/>
  <c r="AP943" i="3"/>
  <c r="AD943" i="3"/>
  <c r="AR943" i="3" s="1"/>
  <c r="AB943" i="3"/>
  <c r="W943" i="3"/>
  <c r="T943" i="3"/>
  <c r="V943" i="3" s="1"/>
  <c r="AP942" i="3"/>
  <c r="AD942" i="3"/>
  <c r="AR942" i="3" s="1"/>
  <c r="AB942" i="3"/>
  <c r="W942" i="3"/>
  <c r="T942" i="3"/>
  <c r="V942" i="3" s="1"/>
  <c r="AP941" i="3"/>
  <c r="AD941" i="3"/>
  <c r="AR941" i="3" s="1"/>
  <c r="AB941" i="3"/>
  <c r="W941" i="3"/>
  <c r="T941" i="3"/>
  <c r="V941" i="3" s="1"/>
  <c r="AP940" i="3"/>
  <c r="AD940" i="3"/>
  <c r="AR940" i="3" s="1"/>
  <c r="AB940" i="3"/>
  <c r="W940" i="3"/>
  <c r="T940" i="3"/>
  <c r="V940" i="3" s="1"/>
  <c r="AP939" i="3"/>
  <c r="AD939" i="3"/>
  <c r="AR939" i="3" s="1"/>
  <c r="AB939" i="3"/>
  <c r="W939" i="3"/>
  <c r="T939" i="3"/>
  <c r="V939" i="3" s="1"/>
  <c r="AP938" i="3"/>
  <c r="AD938" i="3"/>
  <c r="AR938" i="3" s="1"/>
  <c r="AB938" i="3"/>
  <c r="W938" i="3"/>
  <c r="T938" i="3"/>
  <c r="V938" i="3" s="1"/>
  <c r="AP937" i="3"/>
  <c r="AD937" i="3"/>
  <c r="AR937" i="3" s="1"/>
  <c r="AB937" i="3"/>
  <c r="W937" i="3"/>
  <c r="T937" i="3"/>
  <c r="V937" i="3" s="1"/>
  <c r="AP936" i="3"/>
  <c r="AD936" i="3"/>
  <c r="AR936" i="3" s="1"/>
  <c r="AB936" i="3"/>
  <c r="W936" i="3"/>
  <c r="T936" i="3"/>
  <c r="V936" i="3" s="1"/>
  <c r="AP935" i="3"/>
  <c r="AD935" i="3"/>
  <c r="AR935" i="3" s="1"/>
  <c r="AB935" i="3"/>
  <c r="W935" i="3"/>
  <c r="T935" i="3"/>
  <c r="V935" i="3" s="1"/>
  <c r="AP934" i="3"/>
  <c r="AD934" i="3"/>
  <c r="AR934" i="3" s="1"/>
  <c r="AB934" i="3"/>
  <c r="W934" i="3"/>
  <c r="T934" i="3"/>
  <c r="V934" i="3" s="1"/>
  <c r="AP933" i="3"/>
  <c r="AD933" i="3"/>
  <c r="AR933" i="3" s="1"/>
  <c r="AB933" i="3"/>
  <c r="W933" i="3"/>
  <c r="T933" i="3"/>
  <c r="V933" i="3" s="1"/>
  <c r="AP932" i="3"/>
  <c r="AD932" i="3"/>
  <c r="AR932" i="3" s="1"/>
  <c r="AB932" i="3"/>
  <c r="W932" i="3"/>
  <c r="T932" i="3"/>
  <c r="V932" i="3" s="1"/>
  <c r="AP931" i="3"/>
  <c r="AD931" i="3"/>
  <c r="AR931" i="3" s="1"/>
  <c r="AB931" i="3"/>
  <c r="W931" i="3"/>
  <c r="T931" i="3"/>
  <c r="V931" i="3" s="1"/>
  <c r="AP930" i="3"/>
  <c r="AD930" i="3"/>
  <c r="AR930" i="3" s="1"/>
  <c r="AB930" i="3"/>
  <c r="W930" i="3"/>
  <c r="T930" i="3"/>
  <c r="V930" i="3" s="1"/>
  <c r="AP929" i="3"/>
  <c r="AD929" i="3"/>
  <c r="AR929" i="3" s="1"/>
  <c r="AB929" i="3"/>
  <c r="W929" i="3"/>
  <c r="T929" i="3"/>
  <c r="V929" i="3" s="1"/>
  <c r="AP928" i="3"/>
  <c r="AD928" i="3"/>
  <c r="AR928" i="3" s="1"/>
  <c r="AB928" i="3"/>
  <c r="W928" i="3"/>
  <c r="T928" i="3"/>
  <c r="V928" i="3" s="1"/>
  <c r="AP927" i="3"/>
  <c r="AD927" i="3"/>
  <c r="AR927" i="3" s="1"/>
  <c r="AB927" i="3"/>
  <c r="W927" i="3"/>
  <c r="T927" i="3"/>
  <c r="V927" i="3" s="1"/>
  <c r="AP926" i="3"/>
  <c r="AD926" i="3"/>
  <c r="AR926" i="3" s="1"/>
  <c r="AB926" i="3"/>
  <c r="W926" i="3"/>
  <c r="T926" i="3"/>
  <c r="V926" i="3" s="1"/>
  <c r="AP925" i="3"/>
  <c r="AD925" i="3"/>
  <c r="AR925" i="3" s="1"/>
  <c r="AB925" i="3"/>
  <c r="W925" i="3"/>
  <c r="T925" i="3"/>
  <c r="V925" i="3" s="1"/>
  <c r="AP924" i="3"/>
  <c r="AD924" i="3"/>
  <c r="AR924" i="3" s="1"/>
  <c r="AB924" i="3"/>
  <c r="W924" i="3"/>
  <c r="T924" i="3"/>
  <c r="V924" i="3" s="1"/>
  <c r="AP923" i="3"/>
  <c r="AD923" i="3"/>
  <c r="AR923" i="3" s="1"/>
  <c r="AB923" i="3"/>
  <c r="W923" i="3"/>
  <c r="T923" i="3"/>
  <c r="V923" i="3" s="1"/>
  <c r="AP922" i="3"/>
  <c r="AD922" i="3"/>
  <c r="AR922" i="3" s="1"/>
  <c r="AB922" i="3"/>
  <c r="W922" i="3"/>
  <c r="T922" i="3"/>
  <c r="V922" i="3" s="1"/>
  <c r="AP921" i="3"/>
  <c r="AD921" i="3"/>
  <c r="AR921" i="3" s="1"/>
  <c r="AB921" i="3"/>
  <c r="W921" i="3"/>
  <c r="T921" i="3"/>
  <c r="V921" i="3" s="1"/>
  <c r="AP920" i="3"/>
  <c r="AD920" i="3"/>
  <c r="AR920" i="3" s="1"/>
  <c r="AB920" i="3"/>
  <c r="W920" i="3"/>
  <c r="T920" i="3"/>
  <c r="V920" i="3" s="1"/>
  <c r="AP919" i="3"/>
  <c r="AD919" i="3"/>
  <c r="AR919" i="3" s="1"/>
  <c r="AB919" i="3"/>
  <c r="W919" i="3"/>
  <c r="T919" i="3"/>
  <c r="V919" i="3" s="1"/>
  <c r="AP918" i="3"/>
  <c r="AD918" i="3"/>
  <c r="AR918" i="3" s="1"/>
  <c r="AB918" i="3"/>
  <c r="W918" i="3"/>
  <c r="T918" i="3"/>
  <c r="V918" i="3" s="1"/>
  <c r="AP917" i="3"/>
  <c r="AD917" i="3"/>
  <c r="AR917" i="3" s="1"/>
  <c r="AB917" i="3"/>
  <c r="W917" i="3"/>
  <c r="T917" i="3"/>
  <c r="V917" i="3" s="1"/>
  <c r="AP916" i="3"/>
  <c r="AD916" i="3"/>
  <c r="AR916" i="3" s="1"/>
  <c r="AB916" i="3"/>
  <c r="W916" i="3"/>
  <c r="T916" i="3"/>
  <c r="V916" i="3" s="1"/>
  <c r="AP915" i="3"/>
  <c r="AD915" i="3"/>
  <c r="AR915" i="3" s="1"/>
  <c r="AB915" i="3"/>
  <c r="W915" i="3"/>
  <c r="T915" i="3"/>
  <c r="V915" i="3" s="1"/>
  <c r="AP914" i="3"/>
  <c r="AD914" i="3"/>
  <c r="AR914" i="3" s="1"/>
  <c r="AB914" i="3"/>
  <c r="W914" i="3"/>
  <c r="T914" i="3"/>
  <c r="V914" i="3" s="1"/>
  <c r="AP913" i="3"/>
  <c r="AD913" i="3"/>
  <c r="AR913" i="3" s="1"/>
  <c r="AB913" i="3"/>
  <c r="W913" i="3"/>
  <c r="T913" i="3"/>
  <c r="V913" i="3" s="1"/>
  <c r="AP912" i="3"/>
  <c r="AD912" i="3"/>
  <c r="AR912" i="3" s="1"/>
  <c r="AB912" i="3"/>
  <c r="W912" i="3"/>
  <c r="T912" i="3"/>
  <c r="V912" i="3" s="1"/>
  <c r="AP911" i="3"/>
  <c r="AD911" i="3"/>
  <c r="AR911" i="3" s="1"/>
  <c r="AB911" i="3"/>
  <c r="W911" i="3"/>
  <c r="T911" i="3"/>
  <c r="V911" i="3" s="1"/>
  <c r="AP910" i="3"/>
  <c r="AD910" i="3"/>
  <c r="AR910" i="3" s="1"/>
  <c r="AB910" i="3"/>
  <c r="W910" i="3"/>
  <c r="T910" i="3"/>
  <c r="V910" i="3" s="1"/>
  <c r="AP909" i="3"/>
  <c r="AD909" i="3"/>
  <c r="AR909" i="3" s="1"/>
  <c r="AB909" i="3"/>
  <c r="W909" i="3"/>
  <c r="T909" i="3"/>
  <c r="V909" i="3" s="1"/>
  <c r="AP908" i="3"/>
  <c r="AD908" i="3"/>
  <c r="AR908" i="3" s="1"/>
  <c r="AB908" i="3"/>
  <c r="W908" i="3"/>
  <c r="T908" i="3"/>
  <c r="V908" i="3" s="1"/>
  <c r="AP907" i="3"/>
  <c r="AD907" i="3"/>
  <c r="AR907" i="3" s="1"/>
  <c r="AB907" i="3"/>
  <c r="W907" i="3"/>
  <c r="T907" i="3"/>
  <c r="V907" i="3" s="1"/>
  <c r="AP906" i="3"/>
  <c r="AD906" i="3"/>
  <c r="AR906" i="3" s="1"/>
  <c r="AB906" i="3"/>
  <c r="W906" i="3"/>
  <c r="T906" i="3"/>
  <c r="V906" i="3" s="1"/>
  <c r="AP905" i="3"/>
  <c r="AD905" i="3"/>
  <c r="AR905" i="3" s="1"/>
  <c r="AB905" i="3"/>
  <c r="W905" i="3"/>
  <c r="T905" i="3"/>
  <c r="V905" i="3" s="1"/>
  <c r="AP904" i="3"/>
  <c r="AD904" i="3"/>
  <c r="AR904" i="3" s="1"/>
  <c r="AB904" i="3"/>
  <c r="W904" i="3"/>
  <c r="T904" i="3"/>
  <c r="V904" i="3" s="1"/>
  <c r="AP903" i="3"/>
  <c r="AD903" i="3"/>
  <c r="AR903" i="3" s="1"/>
  <c r="AB903" i="3"/>
  <c r="W903" i="3"/>
  <c r="T903" i="3"/>
  <c r="V903" i="3" s="1"/>
  <c r="AP902" i="3"/>
  <c r="AD902" i="3"/>
  <c r="AR902" i="3" s="1"/>
  <c r="AB902" i="3"/>
  <c r="W902" i="3"/>
  <c r="T902" i="3"/>
  <c r="V902" i="3" s="1"/>
  <c r="AP901" i="3"/>
  <c r="AD901" i="3"/>
  <c r="AR901" i="3" s="1"/>
  <c r="AB901" i="3"/>
  <c r="W901" i="3"/>
  <c r="T901" i="3"/>
  <c r="V901" i="3" s="1"/>
  <c r="AP900" i="3"/>
  <c r="AD900" i="3"/>
  <c r="AR900" i="3" s="1"/>
  <c r="AB900" i="3"/>
  <c r="W900" i="3"/>
  <c r="T900" i="3"/>
  <c r="V900" i="3" s="1"/>
  <c r="AP899" i="3"/>
  <c r="AD899" i="3"/>
  <c r="AR899" i="3" s="1"/>
  <c r="AB899" i="3"/>
  <c r="W899" i="3"/>
  <c r="T899" i="3"/>
  <c r="V899" i="3" s="1"/>
  <c r="AP898" i="3"/>
  <c r="AD898" i="3"/>
  <c r="AR898" i="3" s="1"/>
  <c r="AB898" i="3"/>
  <c r="W898" i="3"/>
  <c r="T898" i="3"/>
  <c r="V898" i="3" s="1"/>
  <c r="AP897" i="3"/>
  <c r="AD897" i="3"/>
  <c r="AR897" i="3" s="1"/>
  <c r="AB897" i="3"/>
  <c r="W897" i="3"/>
  <c r="T897" i="3"/>
  <c r="V897" i="3" s="1"/>
  <c r="AP896" i="3"/>
  <c r="AD896" i="3"/>
  <c r="AR896" i="3" s="1"/>
  <c r="AB896" i="3"/>
  <c r="W896" i="3"/>
  <c r="T896" i="3"/>
  <c r="V896" i="3" s="1"/>
  <c r="AP895" i="3"/>
  <c r="AD895" i="3"/>
  <c r="AR895" i="3" s="1"/>
  <c r="AB895" i="3"/>
  <c r="W895" i="3"/>
  <c r="T895" i="3"/>
  <c r="V895" i="3" s="1"/>
  <c r="AP894" i="3"/>
  <c r="AD894" i="3"/>
  <c r="AR894" i="3" s="1"/>
  <c r="AB894" i="3"/>
  <c r="W894" i="3"/>
  <c r="T894" i="3"/>
  <c r="V894" i="3" s="1"/>
  <c r="AP893" i="3"/>
  <c r="AD893" i="3"/>
  <c r="AR893" i="3" s="1"/>
  <c r="AB893" i="3"/>
  <c r="W893" i="3"/>
  <c r="T893" i="3"/>
  <c r="V893" i="3" s="1"/>
  <c r="AP892" i="3"/>
  <c r="AD892" i="3"/>
  <c r="AR892" i="3" s="1"/>
  <c r="AB892" i="3"/>
  <c r="W892" i="3"/>
  <c r="T892" i="3"/>
  <c r="V892" i="3" s="1"/>
  <c r="AP891" i="3"/>
  <c r="AD891" i="3"/>
  <c r="AR891" i="3" s="1"/>
  <c r="AB891" i="3"/>
  <c r="W891" i="3"/>
  <c r="T891" i="3"/>
  <c r="V891" i="3" s="1"/>
  <c r="AP890" i="3"/>
  <c r="AD890" i="3"/>
  <c r="AR890" i="3" s="1"/>
  <c r="AB890" i="3"/>
  <c r="W890" i="3"/>
  <c r="T890" i="3"/>
  <c r="V890" i="3" s="1"/>
  <c r="AP889" i="3"/>
  <c r="AD889" i="3"/>
  <c r="AR889" i="3" s="1"/>
  <c r="AB889" i="3"/>
  <c r="W889" i="3"/>
  <c r="T889" i="3"/>
  <c r="V889" i="3" s="1"/>
  <c r="AP888" i="3"/>
  <c r="AD888" i="3"/>
  <c r="AR888" i="3" s="1"/>
  <c r="AB888" i="3"/>
  <c r="W888" i="3"/>
  <c r="T888" i="3"/>
  <c r="V888" i="3" s="1"/>
  <c r="AP887" i="3"/>
  <c r="AD887" i="3"/>
  <c r="AR887" i="3" s="1"/>
  <c r="AB887" i="3"/>
  <c r="W887" i="3"/>
  <c r="T887" i="3"/>
  <c r="V887" i="3" s="1"/>
  <c r="AP886" i="3"/>
  <c r="AD886" i="3"/>
  <c r="AR886" i="3" s="1"/>
  <c r="AB886" i="3"/>
  <c r="W886" i="3"/>
  <c r="T886" i="3"/>
  <c r="V886" i="3" s="1"/>
  <c r="AP885" i="3"/>
  <c r="AD885" i="3"/>
  <c r="AR885" i="3" s="1"/>
  <c r="AB885" i="3"/>
  <c r="W885" i="3"/>
  <c r="T885" i="3"/>
  <c r="V885" i="3" s="1"/>
  <c r="AP884" i="3"/>
  <c r="AD884" i="3"/>
  <c r="AR884" i="3" s="1"/>
  <c r="AB884" i="3"/>
  <c r="W884" i="3"/>
  <c r="T884" i="3"/>
  <c r="V884" i="3" s="1"/>
  <c r="AP883" i="3"/>
  <c r="AD883" i="3"/>
  <c r="AR883" i="3" s="1"/>
  <c r="AB883" i="3"/>
  <c r="W883" i="3"/>
  <c r="T883" i="3"/>
  <c r="V883" i="3" s="1"/>
  <c r="AP882" i="3"/>
  <c r="AD882" i="3"/>
  <c r="AR882" i="3" s="1"/>
  <c r="AB882" i="3"/>
  <c r="W882" i="3"/>
  <c r="T882" i="3"/>
  <c r="V882" i="3" s="1"/>
  <c r="AP881" i="3"/>
  <c r="AD881" i="3"/>
  <c r="AR881" i="3" s="1"/>
  <c r="AB881" i="3"/>
  <c r="W881" i="3"/>
  <c r="T881" i="3"/>
  <c r="V881" i="3" s="1"/>
  <c r="AP880" i="3"/>
  <c r="AD880" i="3"/>
  <c r="AR880" i="3" s="1"/>
  <c r="AB880" i="3"/>
  <c r="W880" i="3"/>
  <c r="T880" i="3"/>
  <c r="V880" i="3" s="1"/>
  <c r="AP879" i="3"/>
  <c r="AD879" i="3"/>
  <c r="AR879" i="3" s="1"/>
  <c r="AB879" i="3"/>
  <c r="W879" i="3"/>
  <c r="T879" i="3"/>
  <c r="V879" i="3" s="1"/>
  <c r="AP878" i="3"/>
  <c r="AD878" i="3"/>
  <c r="AR878" i="3" s="1"/>
  <c r="AB878" i="3"/>
  <c r="W878" i="3"/>
  <c r="T878" i="3"/>
  <c r="V878" i="3" s="1"/>
  <c r="AP877" i="3"/>
  <c r="AD877" i="3"/>
  <c r="AR877" i="3" s="1"/>
  <c r="AB877" i="3"/>
  <c r="W877" i="3"/>
  <c r="T877" i="3"/>
  <c r="V877" i="3" s="1"/>
  <c r="AP876" i="3"/>
  <c r="AD876" i="3"/>
  <c r="AR876" i="3" s="1"/>
  <c r="AB876" i="3"/>
  <c r="W876" i="3"/>
  <c r="T876" i="3"/>
  <c r="V876" i="3" s="1"/>
  <c r="AP875" i="3"/>
  <c r="AD875" i="3"/>
  <c r="AR875" i="3" s="1"/>
  <c r="AB875" i="3"/>
  <c r="W875" i="3"/>
  <c r="T875" i="3"/>
  <c r="V875" i="3" s="1"/>
  <c r="AP874" i="3"/>
  <c r="AD874" i="3"/>
  <c r="AR874" i="3" s="1"/>
  <c r="AB874" i="3"/>
  <c r="W874" i="3"/>
  <c r="T874" i="3"/>
  <c r="V874" i="3" s="1"/>
  <c r="AP873" i="3"/>
  <c r="AD873" i="3"/>
  <c r="AR873" i="3" s="1"/>
  <c r="AB873" i="3"/>
  <c r="W873" i="3"/>
  <c r="T873" i="3"/>
  <c r="V873" i="3" s="1"/>
  <c r="AP872" i="3"/>
  <c r="AD872" i="3"/>
  <c r="AR872" i="3" s="1"/>
  <c r="AB872" i="3"/>
  <c r="W872" i="3"/>
  <c r="T872" i="3"/>
  <c r="V872" i="3" s="1"/>
  <c r="AP871" i="3"/>
  <c r="AD871" i="3"/>
  <c r="AR871" i="3" s="1"/>
  <c r="AB871" i="3"/>
  <c r="W871" i="3"/>
  <c r="T871" i="3"/>
  <c r="V871" i="3" s="1"/>
  <c r="AP870" i="3"/>
  <c r="AD870" i="3"/>
  <c r="AR870" i="3" s="1"/>
  <c r="AB870" i="3"/>
  <c r="W870" i="3"/>
  <c r="T870" i="3"/>
  <c r="V870" i="3" s="1"/>
  <c r="AP869" i="3"/>
  <c r="AD869" i="3"/>
  <c r="AR869" i="3" s="1"/>
  <c r="AB869" i="3"/>
  <c r="W869" i="3"/>
  <c r="T869" i="3"/>
  <c r="V869" i="3" s="1"/>
  <c r="AP868" i="3"/>
  <c r="AD868" i="3"/>
  <c r="AR868" i="3" s="1"/>
  <c r="AB868" i="3"/>
  <c r="W868" i="3"/>
  <c r="T868" i="3"/>
  <c r="V868" i="3" s="1"/>
  <c r="AP867" i="3"/>
  <c r="AD867" i="3"/>
  <c r="AR867" i="3" s="1"/>
  <c r="AB867" i="3"/>
  <c r="W867" i="3"/>
  <c r="T867" i="3"/>
  <c r="V867" i="3" s="1"/>
  <c r="AP866" i="3"/>
  <c r="AD866" i="3"/>
  <c r="AR866" i="3" s="1"/>
  <c r="AB866" i="3"/>
  <c r="W866" i="3"/>
  <c r="T866" i="3"/>
  <c r="V866" i="3" s="1"/>
  <c r="AP865" i="3"/>
  <c r="AD865" i="3"/>
  <c r="AR865" i="3" s="1"/>
  <c r="AB865" i="3"/>
  <c r="W865" i="3"/>
  <c r="T865" i="3"/>
  <c r="V865" i="3" s="1"/>
  <c r="AP864" i="3"/>
  <c r="AD864" i="3"/>
  <c r="AR864" i="3" s="1"/>
  <c r="AB864" i="3"/>
  <c r="W864" i="3"/>
  <c r="T864" i="3"/>
  <c r="V864" i="3" s="1"/>
  <c r="AP863" i="3"/>
  <c r="AD863" i="3"/>
  <c r="AR863" i="3" s="1"/>
  <c r="AB863" i="3"/>
  <c r="W863" i="3"/>
  <c r="T863" i="3"/>
  <c r="V863" i="3" s="1"/>
  <c r="AP862" i="3"/>
  <c r="AD862" i="3"/>
  <c r="AR862" i="3" s="1"/>
  <c r="AB862" i="3"/>
  <c r="W862" i="3"/>
  <c r="T862" i="3"/>
  <c r="V862" i="3" s="1"/>
  <c r="AP861" i="3"/>
  <c r="AD861" i="3"/>
  <c r="AR861" i="3" s="1"/>
  <c r="AB861" i="3"/>
  <c r="W861" i="3"/>
  <c r="T861" i="3"/>
  <c r="V861" i="3" s="1"/>
  <c r="AP860" i="3"/>
  <c r="AD860" i="3"/>
  <c r="AR860" i="3" s="1"/>
  <c r="AB860" i="3"/>
  <c r="W860" i="3"/>
  <c r="T860" i="3"/>
  <c r="V860" i="3" s="1"/>
  <c r="AP859" i="3"/>
  <c r="AD859" i="3"/>
  <c r="AR859" i="3" s="1"/>
  <c r="AB859" i="3"/>
  <c r="W859" i="3"/>
  <c r="T859" i="3"/>
  <c r="V859" i="3" s="1"/>
  <c r="AP858" i="3"/>
  <c r="AD858" i="3"/>
  <c r="AR858" i="3" s="1"/>
  <c r="AB858" i="3"/>
  <c r="W858" i="3"/>
  <c r="T858" i="3"/>
  <c r="V858" i="3" s="1"/>
  <c r="AP857" i="3"/>
  <c r="AD857" i="3"/>
  <c r="AR857" i="3" s="1"/>
  <c r="AB857" i="3"/>
  <c r="W857" i="3"/>
  <c r="T857" i="3"/>
  <c r="V857" i="3" s="1"/>
  <c r="AP856" i="3"/>
  <c r="AD856" i="3"/>
  <c r="AR856" i="3" s="1"/>
  <c r="AB856" i="3"/>
  <c r="W856" i="3"/>
  <c r="T856" i="3"/>
  <c r="V856" i="3" s="1"/>
  <c r="AP855" i="3"/>
  <c r="AD855" i="3"/>
  <c r="AR855" i="3" s="1"/>
  <c r="AB855" i="3"/>
  <c r="W855" i="3"/>
  <c r="T855" i="3"/>
  <c r="V855" i="3" s="1"/>
  <c r="AP854" i="3"/>
  <c r="AD854" i="3"/>
  <c r="AR854" i="3" s="1"/>
  <c r="AB854" i="3"/>
  <c r="W854" i="3"/>
  <c r="T854" i="3"/>
  <c r="V854" i="3" s="1"/>
  <c r="AP853" i="3"/>
  <c r="AD853" i="3"/>
  <c r="AR853" i="3" s="1"/>
  <c r="AB853" i="3"/>
  <c r="W853" i="3"/>
  <c r="T853" i="3"/>
  <c r="V853" i="3" s="1"/>
  <c r="AP852" i="3"/>
  <c r="AD852" i="3"/>
  <c r="AR852" i="3" s="1"/>
  <c r="AB852" i="3"/>
  <c r="W852" i="3"/>
  <c r="T852" i="3"/>
  <c r="V852" i="3" s="1"/>
  <c r="AP851" i="3"/>
  <c r="AD851" i="3"/>
  <c r="AR851" i="3" s="1"/>
  <c r="AB851" i="3"/>
  <c r="W851" i="3"/>
  <c r="T851" i="3"/>
  <c r="V851" i="3" s="1"/>
  <c r="AP850" i="3"/>
  <c r="AD850" i="3"/>
  <c r="AR850" i="3" s="1"/>
  <c r="AB850" i="3"/>
  <c r="W850" i="3"/>
  <c r="T850" i="3"/>
  <c r="V850" i="3" s="1"/>
  <c r="AP849" i="3"/>
  <c r="AD849" i="3"/>
  <c r="AR849" i="3" s="1"/>
  <c r="AB849" i="3"/>
  <c r="W849" i="3"/>
  <c r="T849" i="3"/>
  <c r="V849" i="3" s="1"/>
  <c r="AP848" i="3"/>
  <c r="AD848" i="3"/>
  <c r="AR848" i="3" s="1"/>
  <c r="AB848" i="3"/>
  <c r="W848" i="3"/>
  <c r="T848" i="3"/>
  <c r="V848" i="3" s="1"/>
  <c r="AP847" i="3"/>
  <c r="AD847" i="3"/>
  <c r="AR847" i="3" s="1"/>
  <c r="AB847" i="3"/>
  <c r="W847" i="3"/>
  <c r="T847" i="3"/>
  <c r="V847" i="3" s="1"/>
  <c r="AP846" i="3"/>
  <c r="AD846" i="3"/>
  <c r="AR846" i="3" s="1"/>
  <c r="AB846" i="3"/>
  <c r="W846" i="3"/>
  <c r="T846" i="3"/>
  <c r="V846" i="3" s="1"/>
  <c r="AP845" i="3"/>
  <c r="AD845" i="3"/>
  <c r="AR845" i="3" s="1"/>
  <c r="AB845" i="3"/>
  <c r="W845" i="3"/>
  <c r="T845" i="3"/>
  <c r="V845" i="3" s="1"/>
  <c r="AP844" i="3"/>
  <c r="AD844" i="3"/>
  <c r="AR844" i="3" s="1"/>
  <c r="AB844" i="3"/>
  <c r="W844" i="3"/>
  <c r="T844" i="3"/>
  <c r="V844" i="3" s="1"/>
  <c r="AP843" i="3"/>
  <c r="AD843" i="3"/>
  <c r="AR843" i="3" s="1"/>
  <c r="AB843" i="3"/>
  <c r="W843" i="3"/>
  <c r="T843" i="3"/>
  <c r="V843" i="3" s="1"/>
  <c r="AP842" i="3"/>
  <c r="AD842" i="3"/>
  <c r="AR842" i="3" s="1"/>
  <c r="AB842" i="3"/>
  <c r="W842" i="3"/>
  <c r="T842" i="3"/>
  <c r="V842" i="3" s="1"/>
  <c r="AP841" i="3"/>
  <c r="AD841" i="3"/>
  <c r="AR841" i="3" s="1"/>
  <c r="AB841" i="3"/>
  <c r="W841" i="3"/>
  <c r="T841" i="3"/>
  <c r="V841" i="3" s="1"/>
  <c r="AP840" i="3"/>
  <c r="AD840" i="3"/>
  <c r="AR840" i="3" s="1"/>
  <c r="AB840" i="3"/>
  <c r="W840" i="3"/>
  <c r="T840" i="3"/>
  <c r="V840" i="3" s="1"/>
  <c r="AP839" i="3"/>
  <c r="AD839" i="3"/>
  <c r="AR839" i="3" s="1"/>
  <c r="AB839" i="3"/>
  <c r="W839" i="3"/>
  <c r="T839" i="3"/>
  <c r="V839" i="3" s="1"/>
  <c r="AP838" i="3"/>
  <c r="AD838" i="3"/>
  <c r="AR838" i="3" s="1"/>
  <c r="AB838" i="3"/>
  <c r="W838" i="3"/>
  <c r="T838" i="3"/>
  <c r="V838" i="3" s="1"/>
  <c r="AP837" i="3"/>
  <c r="AD837" i="3"/>
  <c r="AR837" i="3" s="1"/>
  <c r="AB837" i="3"/>
  <c r="W837" i="3"/>
  <c r="T837" i="3"/>
  <c r="V837" i="3" s="1"/>
  <c r="AP836" i="3"/>
  <c r="AD836" i="3"/>
  <c r="AR836" i="3" s="1"/>
  <c r="AB836" i="3"/>
  <c r="W836" i="3"/>
  <c r="T836" i="3"/>
  <c r="V836" i="3" s="1"/>
  <c r="AP835" i="3"/>
  <c r="AD835" i="3"/>
  <c r="AR835" i="3" s="1"/>
  <c r="AB835" i="3"/>
  <c r="W835" i="3"/>
  <c r="T835" i="3"/>
  <c r="V835" i="3" s="1"/>
  <c r="AP834" i="3"/>
  <c r="AD834" i="3"/>
  <c r="AR834" i="3" s="1"/>
  <c r="AB834" i="3"/>
  <c r="W834" i="3"/>
  <c r="T834" i="3"/>
  <c r="V834" i="3" s="1"/>
  <c r="AP833" i="3"/>
  <c r="AD833" i="3"/>
  <c r="AR833" i="3" s="1"/>
  <c r="AB833" i="3"/>
  <c r="W833" i="3"/>
  <c r="T833" i="3"/>
  <c r="V833" i="3" s="1"/>
  <c r="AP832" i="3"/>
  <c r="AD832" i="3"/>
  <c r="AR832" i="3" s="1"/>
  <c r="AB832" i="3"/>
  <c r="W832" i="3"/>
  <c r="T832" i="3"/>
  <c r="V832" i="3" s="1"/>
  <c r="AP831" i="3"/>
  <c r="AD831" i="3"/>
  <c r="AR831" i="3" s="1"/>
  <c r="AB831" i="3"/>
  <c r="W831" i="3"/>
  <c r="T831" i="3"/>
  <c r="V831" i="3" s="1"/>
  <c r="AP830" i="3"/>
  <c r="AD830" i="3"/>
  <c r="AR830" i="3" s="1"/>
  <c r="AB830" i="3"/>
  <c r="W830" i="3"/>
  <c r="T830" i="3"/>
  <c r="V830" i="3" s="1"/>
  <c r="AP829" i="3"/>
  <c r="AD829" i="3"/>
  <c r="AR829" i="3" s="1"/>
  <c r="AB829" i="3"/>
  <c r="W829" i="3"/>
  <c r="T829" i="3"/>
  <c r="V829" i="3" s="1"/>
  <c r="AP828" i="3"/>
  <c r="AD828" i="3"/>
  <c r="AR828" i="3" s="1"/>
  <c r="AB828" i="3"/>
  <c r="W828" i="3"/>
  <c r="T828" i="3"/>
  <c r="V828" i="3" s="1"/>
  <c r="AP827" i="3"/>
  <c r="AD827" i="3"/>
  <c r="AR827" i="3" s="1"/>
  <c r="AB827" i="3"/>
  <c r="W827" i="3"/>
  <c r="T827" i="3"/>
  <c r="V827" i="3" s="1"/>
  <c r="AP826" i="3"/>
  <c r="AD826" i="3"/>
  <c r="AR826" i="3" s="1"/>
  <c r="AB826" i="3"/>
  <c r="W826" i="3"/>
  <c r="T826" i="3"/>
  <c r="V826" i="3" s="1"/>
  <c r="AP825" i="3"/>
  <c r="AD825" i="3"/>
  <c r="AR825" i="3" s="1"/>
  <c r="AB825" i="3"/>
  <c r="W825" i="3"/>
  <c r="T825" i="3"/>
  <c r="V825" i="3" s="1"/>
  <c r="AP824" i="3"/>
  <c r="AD824" i="3"/>
  <c r="AR824" i="3" s="1"/>
  <c r="AB824" i="3"/>
  <c r="W824" i="3"/>
  <c r="T824" i="3"/>
  <c r="V824" i="3" s="1"/>
  <c r="AP823" i="3"/>
  <c r="AD823" i="3"/>
  <c r="AR823" i="3" s="1"/>
  <c r="AB823" i="3"/>
  <c r="W823" i="3"/>
  <c r="T823" i="3"/>
  <c r="V823" i="3" s="1"/>
  <c r="AP822" i="3"/>
  <c r="AD822" i="3"/>
  <c r="AR822" i="3" s="1"/>
  <c r="AB822" i="3"/>
  <c r="W822" i="3"/>
  <c r="T822" i="3"/>
  <c r="V822" i="3" s="1"/>
  <c r="AP821" i="3"/>
  <c r="AD821" i="3"/>
  <c r="AR821" i="3" s="1"/>
  <c r="AB821" i="3"/>
  <c r="W821" i="3"/>
  <c r="T821" i="3"/>
  <c r="V821" i="3" s="1"/>
  <c r="AP820" i="3"/>
  <c r="AD820" i="3"/>
  <c r="AR820" i="3" s="1"/>
  <c r="AB820" i="3"/>
  <c r="W820" i="3"/>
  <c r="T820" i="3"/>
  <c r="V820" i="3" s="1"/>
  <c r="AP819" i="3"/>
  <c r="AD819" i="3"/>
  <c r="AR819" i="3" s="1"/>
  <c r="AB819" i="3"/>
  <c r="W819" i="3"/>
  <c r="T819" i="3"/>
  <c r="V819" i="3" s="1"/>
  <c r="AP818" i="3"/>
  <c r="AD818" i="3"/>
  <c r="AR818" i="3" s="1"/>
  <c r="AB818" i="3"/>
  <c r="W818" i="3"/>
  <c r="T818" i="3"/>
  <c r="V818" i="3" s="1"/>
  <c r="AP817" i="3"/>
  <c r="AD817" i="3"/>
  <c r="AR817" i="3" s="1"/>
  <c r="AB817" i="3"/>
  <c r="W817" i="3"/>
  <c r="T817" i="3"/>
  <c r="V817" i="3" s="1"/>
  <c r="AP816" i="3"/>
  <c r="AD816" i="3"/>
  <c r="AR816" i="3" s="1"/>
  <c r="AB816" i="3"/>
  <c r="W816" i="3"/>
  <c r="T816" i="3"/>
  <c r="V816" i="3" s="1"/>
  <c r="AP815" i="3"/>
  <c r="AD815" i="3"/>
  <c r="AR815" i="3" s="1"/>
  <c r="AB815" i="3"/>
  <c r="W815" i="3"/>
  <c r="T815" i="3"/>
  <c r="V815" i="3" s="1"/>
  <c r="AP814" i="3"/>
  <c r="AD814" i="3"/>
  <c r="AR814" i="3" s="1"/>
  <c r="AB814" i="3"/>
  <c r="W814" i="3"/>
  <c r="T814" i="3"/>
  <c r="V814" i="3" s="1"/>
  <c r="AP813" i="3"/>
  <c r="AD813" i="3"/>
  <c r="AR813" i="3" s="1"/>
  <c r="AB813" i="3"/>
  <c r="W813" i="3"/>
  <c r="T813" i="3"/>
  <c r="V813" i="3" s="1"/>
  <c r="AP812" i="3"/>
  <c r="AD812" i="3"/>
  <c r="AR812" i="3" s="1"/>
  <c r="AB812" i="3"/>
  <c r="W812" i="3"/>
  <c r="T812" i="3"/>
  <c r="V812" i="3" s="1"/>
  <c r="AP811" i="3"/>
  <c r="AD811" i="3"/>
  <c r="AR811" i="3" s="1"/>
  <c r="AB811" i="3"/>
  <c r="W811" i="3"/>
  <c r="T811" i="3"/>
  <c r="V811" i="3" s="1"/>
  <c r="AP810" i="3"/>
  <c r="AD810" i="3"/>
  <c r="AR810" i="3" s="1"/>
  <c r="AB810" i="3"/>
  <c r="W810" i="3"/>
  <c r="T810" i="3"/>
  <c r="V810" i="3" s="1"/>
  <c r="AP809" i="3"/>
  <c r="AD809" i="3"/>
  <c r="AR809" i="3" s="1"/>
  <c r="AB809" i="3"/>
  <c r="W809" i="3"/>
  <c r="T809" i="3"/>
  <c r="V809" i="3" s="1"/>
  <c r="AP808" i="3"/>
  <c r="AD808" i="3"/>
  <c r="AR808" i="3" s="1"/>
  <c r="AB808" i="3"/>
  <c r="W808" i="3"/>
  <c r="T808" i="3"/>
  <c r="V808" i="3" s="1"/>
  <c r="AP807" i="3"/>
  <c r="AD807" i="3"/>
  <c r="AR807" i="3" s="1"/>
  <c r="AB807" i="3"/>
  <c r="W807" i="3"/>
  <c r="T807" i="3"/>
  <c r="V807" i="3" s="1"/>
  <c r="AP806" i="3"/>
  <c r="AD806" i="3"/>
  <c r="AR806" i="3" s="1"/>
  <c r="AB806" i="3"/>
  <c r="W806" i="3"/>
  <c r="T806" i="3"/>
  <c r="V806" i="3" s="1"/>
  <c r="AP805" i="3"/>
  <c r="AD805" i="3"/>
  <c r="AR805" i="3" s="1"/>
  <c r="AB805" i="3"/>
  <c r="W805" i="3"/>
  <c r="T805" i="3"/>
  <c r="V805" i="3" s="1"/>
  <c r="AP804" i="3"/>
  <c r="AD804" i="3"/>
  <c r="AR804" i="3" s="1"/>
  <c r="AB804" i="3"/>
  <c r="W804" i="3"/>
  <c r="T804" i="3"/>
  <c r="V804" i="3" s="1"/>
  <c r="AP803" i="3"/>
  <c r="AD803" i="3"/>
  <c r="AR803" i="3" s="1"/>
  <c r="AB803" i="3"/>
  <c r="W803" i="3"/>
  <c r="T803" i="3"/>
  <c r="V803" i="3" s="1"/>
  <c r="AP802" i="3"/>
  <c r="AD802" i="3"/>
  <c r="AR802" i="3" s="1"/>
  <c r="AB802" i="3"/>
  <c r="W802" i="3"/>
  <c r="T802" i="3"/>
  <c r="V802" i="3" s="1"/>
  <c r="AP801" i="3"/>
  <c r="AD801" i="3"/>
  <c r="AR801" i="3" s="1"/>
  <c r="AB801" i="3"/>
  <c r="W801" i="3"/>
  <c r="T801" i="3"/>
  <c r="V801" i="3" s="1"/>
  <c r="AP800" i="3"/>
  <c r="AD800" i="3"/>
  <c r="AR800" i="3" s="1"/>
  <c r="AB800" i="3"/>
  <c r="W800" i="3"/>
  <c r="T800" i="3"/>
  <c r="V800" i="3" s="1"/>
  <c r="AP799" i="3"/>
  <c r="AD799" i="3"/>
  <c r="AR799" i="3" s="1"/>
  <c r="AB799" i="3"/>
  <c r="W799" i="3"/>
  <c r="T799" i="3"/>
  <c r="V799" i="3" s="1"/>
  <c r="AP798" i="3"/>
  <c r="AD798" i="3"/>
  <c r="AR798" i="3" s="1"/>
  <c r="AB798" i="3"/>
  <c r="W798" i="3"/>
  <c r="T798" i="3"/>
  <c r="V798" i="3" s="1"/>
  <c r="AP797" i="3"/>
  <c r="AD797" i="3"/>
  <c r="AR797" i="3" s="1"/>
  <c r="AB797" i="3"/>
  <c r="W797" i="3"/>
  <c r="T797" i="3"/>
  <c r="V797" i="3" s="1"/>
  <c r="AP796" i="3"/>
  <c r="AD796" i="3"/>
  <c r="AR796" i="3" s="1"/>
  <c r="AB796" i="3"/>
  <c r="W796" i="3"/>
  <c r="T796" i="3"/>
  <c r="V796" i="3" s="1"/>
  <c r="AP795" i="3"/>
  <c r="AD795" i="3"/>
  <c r="AR795" i="3" s="1"/>
  <c r="AB795" i="3"/>
  <c r="W795" i="3"/>
  <c r="T795" i="3"/>
  <c r="V795" i="3" s="1"/>
  <c r="AP794" i="3"/>
  <c r="AD794" i="3"/>
  <c r="AR794" i="3" s="1"/>
  <c r="AB794" i="3"/>
  <c r="W794" i="3"/>
  <c r="T794" i="3"/>
  <c r="V794" i="3" s="1"/>
  <c r="AP793" i="3"/>
  <c r="AD793" i="3"/>
  <c r="AR793" i="3" s="1"/>
  <c r="AB793" i="3"/>
  <c r="W793" i="3"/>
  <c r="T793" i="3"/>
  <c r="V793" i="3" s="1"/>
  <c r="AP792" i="3"/>
  <c r="AD792" i="3"/>
  <c r="AR792" i="3" s="1"/>
  <c r="AB792" i="3"/>
  <c r="W792" i="3"/>
  <c r="T792" i="3"/>
  <c r="V792" i="3" s="1"/>
  <c r="AP791" i="3"/>
  <c r="AD791" i="3"/>
  <c r="AR791" i="3" s="1"/>
  <c r="AB791" i="3"/>
  <c r="W791" i="3"/>
  <c r="T791" i="3"/>
  <c r="V791" i="3" s="1"/>
  <c r="AP790" i="3"/>
  <c r="AD790" i="3"/>
  <c r="AR790" i="3" s="1"/>
  <c r="AB790" i="3"/>
  <c r="W790" i="3"/>
  <c r="T790" i="3"/>
  <c r="V790" i="3" s="1"/>
  <c r="AP789" i="3"/>
  <c r="AD789" i="3"/>
  <c r="AR789" i="3" s="1"/>
  <c r="AB789" i="3"/>
  <c r="W789" i="3"/>
  <c r="T789" i="3"/>
  <c r="V789" i="3" s="1"/>
  <c r="AP788" i="3"/>
  <c r="AD788" i="3"/>
  <c r="AR788" i="3" s="1"/>
  <c r="AB788" i="3"/>
  <c r="W788" i="3"/>
  <c r="T788" i="3"/>
  <c r="V788" i="3" s="1"/>
  <c r="AP787" i="3"/>
  <c r="AD787" i="3"/>
  <c r="AR787" i="3" s="1"/>
  <c r="AB787" i="3"/>
  <c r="W787" i="3"/>
  <c r="T787" i="3"/>
  <c r="V787" i="3" s="1"/>
  <c r="AP786" i="3"/>
  <c r="AD786" i="3"/>
  <c r="AR786" i="3" s="1"/>
  <c r="AB786" i="3"/>
  <c r="W786" i="3"/>
  <c r="T786" i="3"/>
  <c r="V786" i="3" s="1"/>
  <c r="AP785" i="3"/>
  <c r="AD785" i="3"/>
  <c r="AR785" i="3" s="1"/>
  <c r="AB785" i="3"/>
  <c r="W785" i="3"/>
  <c r="T785" i="3"/>
  <c r="V785" i="3" s="1"/>
  <c r="AP784" i="3"/>
  <c r="AD784" i="3"/>
  <c r="AR784" i="3" s="1"/>
  <c r="AB784" i="3"/>
  <c r="W784" i="3"/>
  <c r="T784" i="3"/>
  <c r="V784" i="3" s="1"/>
  <c r="AP783" i="3"/>
  <c r="AD783" i="3"/>
  <c r="AR783" i="3" s="1"/>
  <c r="AB783" i="3"/>
  <c r="W783" i="3"/>
  <c r="T783" i="3"/>
  <c r="V783" i="3" s="1"/>
  <c r="AP782" i="3"/>
  <c r="AD782" i="3"/>
  <c r="AR782" i="3" s="1"/>
  <c r="AB782" i="3"/>
  <c r="W782" i="3"/>
  <c r="T782" i="3"/>
  <c r="V782" i="3" s="1"/>
  <c r="AP781" i="3"/>
  <c r="AD781" i="3"/>
  <c r="AR781" i="3" s="1"/>
  <c r="AB781" i="3"/>
  <c r="W781" i="3"/>
  <c r="T781" i="3"/>
  <c r="V781" i="3" s="1"/>
  <c r="AP780" i="3"/>
  <c r="AD780" i="3"/>
  <c r="AR780" i="3" s="1"/>
  <c r="AB780" i="3"/>
  <c r="W780" i="3"/>
  <c r="T780" i="3"/>
  <c r="V780" i="3" s="1"/>
  <c r="AP779" i="3"/>
  <c r="AD779" i="3"/>
  <c r="AR779" i="3" s="1"/>
  <c r="AB779" i="3"/>
  <c r="W779" i="3"/>
  <c r="T779" i="3"/>
  <c r="V779" i="3" s="1"/>
  <c r="AP778" i="3"/>
  <c r="AD778" i="3"/>
  <c r="AR778" i="3" s="1"/>
  <c r="AB778" i="3"/>
  <c r="W778" i="3"/>
  <c r="T778" i="3"/>
  <c r="V778" i="3" s="1"/>
  <c r="AP777" i="3"/>
  <c r="AD777" i="3"/>
  <c r="AR777" i="3" s="1"/>
  <c r="AB777" i="3"/>
  <c r="W777" i="3"/>
  <c r="T777" i="3"/>
  <c r="V777" i="3" s="1"/>
  <c r="AP776" i="3"/>
  <c r="AD776" i="3"/>
  <c r="AR776" i="3" s="1"/>
  <c r="AB776" i="3"/>
  <c r="W776" i="3"/>
  <c r="T776" i="3"/>
  <c r="V776" i="3" s="1"/>
  <c r="AP775" i="3"/>
  <c r="AD775" i="3"/>
  <c r="AR775" i="3" s="1"/>
  <c r="AB775" i="3"/>
  <c r="W775" i="3"/>
  <c r="T775" i="3"/>
  <c r="V775" i="3" s="1"/>
  <c r="AP774" i="3"/>
  <c r="AD774" i="3"/>
  <c r="AR774" i="3" s="1"/>
  <c r="AB774" i="3"/>
  <c r="W774" i="3"/>
  <c r="T774" i="3"/>
  <c r="V774" i="3" s="1"/>
  <c r="AP773" i="3"/>
  <c r="AD773" i="3"/>
  <c r="AR773" i="3" s="1"/>
  <c r="AB773" i="3"/>
  <c r="W773" i="3"/>
  <c r="T773" i="3"/>
  <c r="V773" i="3" s="1"/>
  <c r="AP772" i="3"/>
  <c r="AD772" i="3"/>
  <c r="AR772" i="3" s="1"/>
  <c r="AB772" i="3"/>
  <c r="W772" i="3"/>
  <c r="T772" i="3"/>
  <c r="V772" i="3" s="1"/>
  <c r="AP771" i="3"/>
  <c r="AD771" i="3"/>
  <c r="AR771" i="3" s="1"/>
  <c r="AB771" i="3"/>
  <c r="W771" i="3"/>
  <c r="T771" i="3"/>
  <c r="V771" i="3" s="1"/>
  <c r="AP770" i="3"/>
  <c r="AD770" i="3"/>
  <c r="AR770" i="3" s="1"/>
  <c r="AB770" i="3"/>
  <c r="W770" i="3"/>
  <c r="T770" i="3"/>
  <c r="V770" i="3" s="1"/>
  <c r="AP769" i="3"/>
  <c r="AD769" i="3"/>
  <c r="AR769" i="3" s="1"/>
  <c r="AB769" i="3"/>
  <c r="W769" i="3"/>
  <c r="T769" i="3"/>
  <c r="V769" i="3" s="1"/>
  <c r="AP768" i="3"/>
  <c r="AD768" i="3"/>
  <c r="AR768" i="3" s="1"/>
  <c r="AB768" i="3"/>
  <c r="W768" i="3"/>
  <c r="T768" i="3"/>
  <c r="V768" i="3" s="1"/>
  <c r="AP767" i="3"/>
  <c r="AD767" i="3"/>
  <c r="AR767" i="3" s="1"/>
  <c r="AB767" i="3"/>
  <c r="W767" i="3"/>
  <c r="T767" i="3"/>
  <c r="V767" i="3" s="1"/>
  <c r="AP766" i="3"/>
  <c r="AD766" i="3"/>
  <c r="AR766" i="3" s="1"/>
  <c r="AB766" i="3"/>
  <c r="W766" i="3"/>
  <c r="T766" i="3"/>
  <c r="V766" i="3" s="1"/>
  <c r="AP765" i="3"/>
  <c r="AD765" i="3"/>
  <c r="AR765" i="3" s="1"/>
  <c r="AB765" i="3"/>
  <c r="W765" i="3"/>
  <c r="T765" i="3"/>
  <c r="V765" i="3" s="1"/>
  <c r="AP764" i="3"/>
  <c r="AD764" i="3"/>
  <c r="AR764" i="3" s="1"/>
  <c r="AB764" i="3"/>
  <c r="W764" i="3"/>
  <c r="T764" i="3"/>
  <c r="V764" i="3" s="1"/>
  <c r="AP763" i="3"/>
  <c r="AD763" i="3"/>
  <c r="AR763" i="3" s="1"/>
  <c r="AB763" i="3"/>
  <c r="W763" i="3"/>
  <c r="T763" i="3"/>
  <c r="V763" i="3" s="1"/>
  <c r="AP762" i="3"/>
  <c r="AD762" i="3"/>
  <c r="AR762" i="3" s="1"/>
  <c r="AB762" i="3"/>
  <c r="W762" i="3"/>
  <c r="T762" i="3"/>
  <c r="V762" i="3" s="1"/>
  <c r="AP761" i="3"/>
  <c r="AD761" i="3"/>
  <c r="AR761" i="3" s="1"/>
  <c r="AB761" i="3"/>
  <c r="W761" i="3"/>
  <c r="T761" i="3"/>
  <c r="V761" i="3" s="1"/>
  <c r="AP760" i="3"/>
  <c r="AD760" i="3"/>
  <c r="AR760" i="3" s="1"/>
  <c r="AB760" i="3"/>
  <c r="W760" i="3"/>
  <c r="T760" i="3"/>
  <c r="V760" i="3" s="1"/>
  <c r="AP759" i="3"/>
  <c r="AD759" i="3"/>
  <c r="AR759" i="3" s="1"/>
  <c r="AB759" i="3"/>
  <c r="W759" i="3"/>
  <c r="T759" i="3"/>
  <c r="V759" i="3" s="1"/>
  <c r="AP758" i="3"/>
  <c r="AD758" i="3"/>
  <c r="AR758" i="3" s="1"/>
  <c r="AB758" i="3"/>
  <c r="W758" i="3"/>
  <c r="T758" i="3"/>
  <c r="V758" i="3" s="1"/>
  <c r="AP757" i="3"/>
  <c r="AD757" i="3"/>
  <c r="AR757" i="3" s="1"/>
  <c r="AB757" i="3"/>
  <c r="W757" i="3"/>
  <c r="T757" i="3"/>
  <c r="V757" i="3" s="1"/>
  <c r="AP756" i="3"/>
  <c r="AD756" i="3"/>
  <c r="AR756" i="3" s="1"/>
  <c r="AB756" i="3"/>
  <c r="W756" i="3"/>
  <c r="T756" i="3"/>
  <c r="V756" i="3" s="1"/>
  <c r="AP755" i="3"/>
  <c r="AD755" i="3"/>
  <c r="AR755" i="3" s="1"/>
  <c r="AB755" i="3"/>
  <c r="W755" i="3"/>
  <c r="T755" i="3"/>
  <c r="V755" i="3" s="1"/>
  <c r="AP754" i="3"/>
  <c r="AD754" i="3"/>
  <c r="AR754" i="3" s="1"/>
  <c r="AB754" i="3"/>
  <c r="W754" i="3"/>
  <c r="T754" i="3"/>
  <c r="V754" i="3" s="1"/>
  <c r="AP753" i="3"/>
  <c r="AD753" i="3"/>
  <c r="AR753" i="3" s="1"/>
  <c r="AB753" i="3"/>
  <c r="W753" i="3"/>
  <c r="T753" i="3"/>
  <c r="V753" i="3" s="1"/>
  <c r="AP752" i="3"/>
  <c r="AD752" i="3"/>
  <c r="AR752" i="3" s="1"/>
  <c r="AB752" i="3"/>
  <c r="W752" i="3"/>
  <c r="T752" i="3"/>
  <c r="V752" i="3" s="1"/>
  <c r="AP751" i="3"/>
  <c r="AD751" i="3"/>
  <c r="AR751" i="3" s="1"/>
  <c r="AB751" i="3"/>
  <c r="W751" i="3"/>
  <c r="T751" i="3"/>
  <c r="V751" i="3" s="1"/>
  <c r="AP750" i="3"/>
  <c r="AD750" i="3"/>
  <c r="AR750" i="3" s="1"/>
  <c r="AB750" i="3"/>
  <c r="W750" i="3"/>
  <c r="T750" i="3"/>
  <c r="V750" i="3" s="1"/>
  <c r="AP749" i="3"/>
  <c r="AD749" i="3"/>
  <c r="AR749" i="3" s="1"/>
  <c r="AB749" i="3"/>
  <c r="W749" i="3"/>
  <c r="T749" i="3"/>
  <c r="V749" i="3" s="1"/>
  <c r="AP748" i="3"/>
  <c r="AD748" i="3"/>
  <c r="AR748" i="3" s="1"/>
  <c r="AB748" i="3"/>
  <c r="W748" i="3"/>
  <c r="T748" i="3"/>
  <c r="V748" i="3" s="1"/>
  <c r="AP747" i="3"/>
  <c r="AD747" i="3"/>
  <c r="AR747" i="3" s="1"/>
  <c r="AB747" i="3"/>
  <c r="W747" i="3"/>
  <c r="T747" i="3"/>
  <c r="V747" i="3" s="1"/>
  <c r="AP746" i="3"/>
  <c r="AD746" i="3"/>
  <c r="AR746" i="3" s="1"/>
  <c r="AB746" i="3"/>
  <c r="W746" i="3"/>
  <c r="T746" i="3"/>
  <c r="V746" i="3" s="1"/>
  <c r="AP745" i="3"/>
  <c r="AD745" i="3"/>
  <c r="AR745" i="3" s="1"/>
  <c r="AB745" i="3"/>
  <c r="W745" i="3"/>
  <c r="T745" i="3"/>
  <c r="V745" i="3" s="1"/>
  <c r="AP744" i="3"/>
  <c r="AD744" i="3"/>
  <c r="AR744" i="3" s="1"/>
  <c r="AB744" i="3"/>
  <c r="W744" i="3"/>
  <c r="T744" i="3"/>
  <c r="V744" i="3" s="1"/>
  <c r="AP743" i="3"/>
  <c r="AD743" i="3"/>
  <c r="AR743" i="3" s="1"/>
  <c r="AB743" i="3"/>
  <c r="W743" i="3"/>
  <c r="T743" i="3"/>
  <c r="V743" i="3" s="1"/>
  <c r="AP742" i="3"/>
  <c r="AD742" i="3"/>
  <c r="AR742" i="3" s="1"/>
  <c r="AB742" i="3"/>
  <c r="W742" i="3"/>
  <c r="T742" i="3"/>
  <c r="V742" i="3" s="1"/>
  <c r="AP741" i="3"/>
  <c r="AD741" i="3"/>
  <c r="AR741" i="3" s="1"/>
  <c r="AB741" i="3"/>
  <c r="W741" i="3"/>
  <c r="T741" i="3"/>
  <c r="V741" i="3" s="1"/>
  <c r="AP740" i="3"/>
  <c r="AD740" i="3"/>
  <c r="AR740" i="3" s="1"/>
  <c r="AB740" i="3"/>
  <c r="W740" i="3"/>
  <c r="T740" i="3"/>
  <c r="V740" i="3" s="1"/>
  <c r="AP739" i="3"/>
  <c r="AD739" i="3"/>
  <c r="AR739" i="3" s="1"/>
  <c r="AB739" i="3"/>
  <c r="W739" i="3"/>
  <c r="T739" i="3"/>
  <c r="V739" i="3" s="1"/>
  <c r="AP738" i="3"/>
  <c r="AD738" i="3"/>
  <c r="AR738" i="3" s="1"/>
  <c r="AB738" i="3"/>
  <c r="W738" i="3"/>
  <c r="T738" i="3"/>
  <c r="V738" i="3" s="1"/>
  <c r="AP737" i="3"/>
  <c r="AD737" i="3"/>
  <c r="AR737" i="3" s="1"/>
  <c r="AB737" i="3"/>
  <c r="W737" i="3"/>
  <c r="T737" i="3"/>
  <c r="V737" i="3" s="1"/>
  <c r="AP736" i="3"/>
  <c r="AD736" i="3"/>
  <c r="AR736" i="3" s="1"/>
  <c r="AB736" i="3"/>
  <c r="W736" i="3"/>
  <c r="T736" i="3"/>
  <c r="V736" i="3" s="1"/>
  <c r="AP735" i="3"/>
  <c r="AD735" i="3"/>
  <c r="AR735" i="3" s="1"/>
  <c r="AB735" i="3"/>
  <c r="W735" i="3"/>
  <c r="T735" i="3"/>
  <c r="V735" i="3" s="1"/>
  <c r="AP734" i="3"/>
  <c r="AD734" i="3"/>
  <c r="AR734" i="3" s="1"/>
  <c r="AB734" i="3"/>
  <c r="W734" i="3"/>
  <c r="T734" i="3"/>
  <c r="V734" i="3" s="1"/>
  <c r="AP733" i="3"/>
  <c r="AD733" i="3"/>
  <c r="AR733" i="3" s="1"/>
  <c r="AB733" i="3"/>
  <c r="W733" i="3"/>
  <c r="T733" i="3"/>
  <c r="V733" i="3" s="1"/>
  <c r="AP732" i="3"/>
  <c r="AD732" i="3"/>
  <c r="AR732" i="3" s="1"/>
  <c r="AB732" i="3"/>
  <c r="W732" i="3"/>
  <c r="T732" i="3"/>
  <c r="V732" i="3" s="1"/>
  <c r="AP731" i="3"/>
  <c r="AD731" i="3"/>
  <c r="AR731" i="3" s="1"/>
  <c r="AB731" i="3"/>
  <c r="W731" i="3"/>
  <c r="T731" i="3"/>
  <c r="V731" i="3" s="1"/>
  <c r="AP730" i="3"/>
  <c r="AD730" i="3"/>
  <c r="AR730" i="3" s="1"/>
  <c r="AB730" i="3"/>
  <c r="W730" i="3"/>
  <c r="T730" i="3"/>
  <c r="V730" i="3" s="1"/>
  <c r="AP729" i="3"/>
  <c r="AD729" i="3"/>
  <c r="AR729" i="3" s="1"/>
  <c r="AB729" i="3"/>
  <c r="W729" i="3"/>
  <c r="T729" i="3"/>
  <c r="V729" i="3" s="1"/>
  <c r="AP728" i="3"/>
  <c r="AD728" i="3"/>
  <c r="AR728" i="3" s="1"/>
  <c r="AB728" i="3"/>
  <c r="W728" i="3"/>
  <c r="T728" i="3"/>
  <c r="V728" i="3" s="1"/>
  <c r="AP727" i="3"/>
  <c r="AD727" i="3"/>
  <c r="AR727" i="3" s="1"/>
  <c r="AB727" i="3"/>
  <c r="W727" i="3"/>
  <c r="T727" i="3"/>
  <c r="V727" i="3" s="1"/>
  <c r="AP726" i="3"/>
  <c r="AD726" i="3"/>
  <c r="AR726" i="3" s="1"/>
  <c r="AB726" i="3"/>
  <c r="W726" i="3"/>
  <c r="T726" i="3"/>
  <c r="V726" i="3" s="1"/>
  <c r="AP725" i="3"/>
  <c r="AD725" i="3"/>
  <c r="AR725" i="3" s="1"/>
  <c r="AB725" i="3"/>
  <c r="W725" i="3"/>
  <c r="T725" i="3"/>
  <c r="V725" i="3" s="1"/>
  <c r="AP724" i="3"/>
  <c r="AD724" i="3"/>
  <c r="AR724" i="3" s="1"/>
  <c r="AB724" i="3"/>
  <c r="W724" i="3"/>
  <c r="T724" i="3"/>
  <c r="V724" i="3" s="1"/>
  <c r="AP723" i="3"/>
  <c r="AD723" i="3"/>
  <c r="AR723" i="3" s="1"/>
  <c r="AB723" i="3"/>
  <c r="W723" i="3"/>
  <c r="T723" i="3"/>
  <c r="V723" i="3" s="1"/>
  <c r="AP722" i="3"/>
  <c r="AD722" i="3"/>
  <c r="AR722" i="3" s="1"/>
  <c r="AB722" i="3"/>
  <c r="W722" i="3"/>
  <c r="T722" i="3"/>
  <c r="V722" i="3" s="1"/>
  <c r="AP721" i="3"/>
  <c r="AD721" i="3"/>
  <c r="AR721" i="3" s="1"/>
  <c r="AB721" i="3"/>
  <c r="W721" i="3"/>
  <c r="T721" i="3"/>
  <c r="V721" i="3" s="1"/>
  <c r="AP720" i="3"/>
  <c r="AD720" i="3"/>
  <c r="AR720" i="3" s="1"/>
  <c r="AB720" i="3"/>
  <c r="W720" i="3"/>
  <c r="T720" i="3"/>
  <c r="V720" i="3" s="1"/>
  <c r="AP719" i="3"/>
  <c r="AD719" i="3"/>
  <c r="AR719" i="3" s="1"/>
  <c r="AB719" i="3"/>
  <c r="W719" i="3"/>
  <c r="T719" i="3"/>
  <c r="V719" i="3" s="1"/>
  <c r="AP718" i="3"/>
  <c r="AD718" i="3"/>
  <c r="AR718" i="3" s="1"/>
  <c r="AB718" i="3"/>
  <c r="W718" i="3"/>
  <c r="T718" i="3"/>
  <c r="V718" i="3" s="1"/>
  <c r="AP717" i="3"/>
  <c r="AD717" i="3"/>
  <c r="AR717" i="3" s="1"/>
  <c r="AB717" i="3"/>
  <c r="W717" i="3"/>
  <c r="T717" i="3"/>
  <c r="V717" i="3" s="1"/>
  <c r="AP716" i="3"/>
  <c r="AD716" i="3"/>
  <c r="AR716" i="3" s="1"/>
  <c r="AB716" i="3"/>
  <c r="W716" i="3"/>
  <c r="T716" i="3"/>
  <c r="V716" i="3" s="1"/>
  <c r="AP715" i="3"/>
  <c r="AD715" i="3"/>
  <c r="AR715" i="3" s="1"/>
  <c r="AB715" i="3"/>
  <c r="W715" i="3"/>
  <c r="T715" i="3"/>
  <c r="V715" i="3" s="1"/>
  <c r="AP714" i="3"/>
  <c r="AD714" i="3"/>
  <c r="AR714" i="3" s="1"/>
  <c r="AB714" i="3"/>
  <c r="W714" i="3"/>
  <c r="T714" i="3"/>
  <c r="V714" i="3" s="1"/>
  <c r="AP713" i="3"/>
  <c r="AD713" i="3"/>
  <c r="AR713" i="3" s="1"/>
  <c r="AB713" i="3"/>
  <c r="W713" i="3"/>
  <c r="T713" i="3"/>
  <c r="V713" i="3" s="1"/>
  <c r="AP712" i="3"/>
  <c r="AD712" i="3"/>
  <c r="AR712" i="3" s="1"/>
  <c r="AB712" i="3"/>
  <c r="W712" i="3"/>
  <c r="T712" i="3"/>
  <c r="V712" i="3" s="1"/>
  <c r="AP711" i="3"/>
  <c r="AD711" i="3"/>
  <c r="AR711" i="3" s="1"/>
  <c r="AB711" i="3"/>
  <c r="W711" i="3"/>
  <c r="T711" i="3"/>
  <c r="V711" i="3" s="1"/>
  <c r="AP710" i="3"/>
  <c r="AD710" i="3"/>
  <c r="AR710" i="3" s="1"/>
  <c r="AB710" i="3"/>
  <c r="W710" i="3"/>
  <c r="T710" i="3"/>
  <c r="V710" i="3" s="1"/>
  <c r="AP709" i="3"/>
  <c r="AD709" i="3"/>
  <c r="AR709" i="3" s="1"/>
  <c r="AB709" i="3"/>
  <c r="W709" i="3"/>
  <c r="T709" i="3"/>
  <c r="V709" i="3" s="1"/>
  <c r="AP708" i="3"/>
  <c r="AD708" i="3"/>
  <c r="AR708" i="3" s="1"/>
  <c r="AB708" i="3"/>
  <c r="W708" i="3"/>
  <c r="T708" i="3"/>
  <c r="V708" i="3" s="1"/>
  <c r="AP707" i="3"/>
  <c r="AD707" i="3"/>
  <c r="AR707" i="3" s="1"/>
  <c r="AB707" i="3"/>
  <c r="W707" i="3"/>
  <c r="T707" i="3"/>
  <c r="V707" i="3" s="1"/>
  <c r="AP706" i="3"/>
  <c r="AD706" i="3"/>
  <c r="AR706" i="3" s="1"/>
  <c r="AB706" i="3"/>
  <c r="W706" i="3"/>
  <c r="T706" i="3"/>
  <c r="V706" i="3" s="1"/>
  <c r="AP705" i="3"/>
  <c r="AD705" i="3"/>
  <c r="AR705" i="3" s="1"/>
  <c r="AB705" i="3"/>
  <c r="W705" i="3"/>
  <c r="T705" i="3"/>
  <c r="V705" i="3" s="1"/>
  <c r="AP704" i="3"/>
  <c r="AD704" i="3"/>
  <c r="AR704" i="3" s="1"/>
  <c r="AB704" i="3"/>
  <c r="W704" i="3"/>
  <c r="T704" i="3"/>
  <c r="V704" i="3" s="1"/>
  <c r="AP703" i="3"/>
  <c r="AD703" i="3"/>
  <c r="AR703" i="3" s="1"/>
  <c r="AB703" i="3"/>
  <c r="W703" i="3"/>
  <c r="T703" i="3"/>
  <c r="V703" i="3" s="1"/>
  <c r="AP702" i="3"/>
  <c r="AD702" i="3"/>
  <c r="AR702" i="3" s="1"/>
  <c r="AB702" i="3"/>
  <c r="W702" i="3"/>
  <c r="T702" i="3"/>
  <c r="V702" i="3" s="1"/>
  <c r="AP701" i="3"/>
  <c r="AD701" i="3"/>
  <c r="AR701" i="3" s="1"/>
  <c r="AB701" i="3"/>
  <c r="W701" i="3"/>
  <c r="T701" i="3"/>
  <c r="V701" i="3" s="1"/>
  <c r="AP700" i="3"/>
  <c r="AD700" i="3"/>
  <c r="AR700" i="3" s="1"/>
  <c r="AB700" i="3"/>
  <c r="W700" i="3"/>
  <c r="T700" i="3"/>
  <c r="V700" i="3" s="1"/>
  <c r="AP699" i="3"/>
  <c r="AD699" i="3"/>
  <c r="AR699" i="3" s="1"/>
  <c r="AB699" i="3"/>
  <c r="W699" i="3"/>
  <c r="T699" i="3"/>
  <c r="V699" i="3" s="1"/>
  <c r="AP698" i="3"/>
  <c r="AD698" i="3"/>
  <c r="AR698" i="3" s="1"/>
  <c r="AB698" i="3"/>
  <c r="W698" i="3"/>
  <c r="T698" i="3"/>
  <c r="V698" i="3" s="1"/>
  <c r="AP697" i="3"/>
  <c r="AD697" i="3"/>
  <c r="AR697" i="3" s="1"/>
  <c r="AB697" i="3"/>
  <c r="W697" i="3"/>
  <c r="T697" i="3"/>
  <c r="V697" i="3" s="1"/>
  <c r="AP696" i="3"/>
  <c r="AD696" i="3"/>
  <c r="AR696" i="3" s="1"/>
  <c r="AB696" i="3"/>
  <c r="W696" i="3"/>
  <c r="T696" i="3"/>
  <c r="V696" i="3" s="1"/>
  <c r="AP695" i="3"/>
  <c r="AD695" i="3"/>
  <c r="AR695" i="3" s="1"/>
  <c r="AB695" i="3"/>
  <c r="W695" i="3"/>
  <c r="T695" i="3"/>
  <c r="V695" i="3" s="1"/>
  <c r="AP694" i="3"/>
  <c r="AD694" i="3"/>
  <c r="AR694" i="3" s="1"/>
  <c r="AB694" i="3"/>
  <c r="W694" i="3"/>
  <c r="T694" i="3"/>
  <c r="V694" i="3" s="1"/>
  <c r="AP693" i="3"/>
  <c r="AD693" i="3"/>
  <c r="AR693" i="3" s="1"/>
  <c r="AB693" i="3"/>
  <c r="W693" i="3"/>
  <c r="T693" i="3"/>
  <c r="V693" i="3" s="1"/>
  <c r="AP692" i="3"/>
  <c r="AD692" i="3"/>
  <c r="AR692" i="3" s="1"/>
  <c r="AB692" i="3"/>
  <c r="W692" i="3"/>
  <c r="T692" i="3"/>
  <c r="V692" i="3" s="1"/>
  <c r="AP691" i="3"/>
  <c r="AD691" i="3"/>
  <c r="AR691" i="3" s="1"/>
  <c r="AB691" i="3"/>
  <c r="W691" i="3"/>
  <c r="T691" i="3"/>
  <c r="V691" i="3" s="1"/>
  <c r="AP690" i="3"/>
  <c r="AD690" i="3"/>
  <c r="AR690" i="3" s="1"/>
  <c r="AB690" i="3"/>
  <c r="W690" i="3"/>
  <c r="T690" i="3"/>
  <c r="V690" i="3" s="1"/>
  <c r="AP689" i="3"/>
  <c r="AD689" i="3"/>
  <c r="AR689" i="3" s="1"/>
  <c r="AB689" i="3"/>
  <c r="W689" i="3"/>
  <c r="T689" i="3"/>
  <c r="V689" i="3" s="1"/>
  <c r="AP688" i="3"/>
  <c r="AD688" i="3"/>
  <c r="AR688" i="3" s="1"/>
  <c r="AB688" i="3"/>
  <c r="W688" i="3"/>
  <c r="T688" i="3"/>
  <c r="V688" i="3" s="1"/>
  <c r="AP687" i="3"/>
  <c r="AD687" i="3"/>
  <c r="AR687" i="3" s="1"/>
  <c r="AB687" i="3"/>
  <c r="W687" i="3"/>
  <c r="T687" i="3"/>
  <c r="V687" i="3" s="1"/>
  <c r="AP686" i="3"/>
  <c r="AD686" i="3"/>
  <c r="AR686" i="3" s="1"/>
  <c r="AB686" i="3"/>
  <c r="W686" i="3"/>
  <c r="T686" i="3"/>
  <c r="V686" i="3" s="1"/>
  <c r="AP685" i="3"/>
  <c r="AD685" i="3"/>
  <c r="AR685" i="3" s="1"/>
  <c r="AB685" i="3"/>
  <c r="W685" i="3"/>
  <c r="T685" i="3"/>
  <c r="V685" i="3" s="1"/>
  <c r="AP684" i="3"/>
  <c r="AD684" i="3"/>
  <c r="AR684" i="3" s="1"/>
  <c r="AB684" i="3"/>
  <c r="W684" i="3"/>
  <c r="T684" i="3"/>
  <c r="V684" i="3" s="1"/>
  <c r="AP683" i="3"/>
  <c r="AD683" i="3"/>
  <c r="AR683" i="3" s="1"/>
  <c r="AB683" i="3"/>
  <c r="W683" i="3"/>
  <c r="T683" i="3"/>
  <c r="V683" i="3" s="1"/>
  <c r="AP682" i="3"/>
  <c r="AD682" i="3"/>
  <c r="AR682" i="3" s="1"/>
  <c r="AB682" i="3"/>
  <c r="W682" i="3"/>
  <c r="T682" i="3"/>
  <c r="V682" i="3" s="1"/>
  <c r="AP681" i="3"/>
  <c r="AD681" i="3"/>
  <c r="AR681" i="3" s="1"/>
  <c r="AB681" i="3"/>
  <c r="W681" i="3"/>
  <c r="T681" i="3"/>
  <c r="V681" i="3" s="1"/>
  <c r="AP680" i="3"/>
  <c r="AD680" i="3"/>
  <c r="AR680" i="3" s="1"/>
  <c r="AB680" i="3"/>
  <c r="W680" i="3"/>
  <c r="T680" i="3"/>
  <c r="V680" i="3" s="1"/>
  <c r="AP679" i="3"/>
  <c r="AD679" i="3"/>
  <c r="AR679" i="3" s="1"/>
  <c r="AB679" i="3"/>
  <c r="W679" i="3"/>
  <c r="T679" i="3"/>
  <c r="V679" i="3" s="1"/>
  <c r="AP678" i="3"/>
  <c r="AD678" i="3"/>
  <c r="AR678" i="3" s="1"/>
  <c r="AB678" i="3"/>
  <c r="W678" i="3"/>
  <c r="T678" i="3"/>
  <c r="V678" i="3" s="1"/>
  <c r="AP677" i="3"/>
  <c r="AD677" i="3"/>
  <c r="AR677" i="3" s="1"/>
  <c r="AB677" i="3"/>
  <c r="W677" i="3"/>
  <c r="T677" i="3"/>
  <c r="V677" i="3" s="1"/>
  <c r="AP676" i="3"/>
  <c r="AD676" i="3"/>
  <c r="AR676" i="3" s="1"/>
  <c r="AB676" i="3"/>
  <c r="W676" i="3"/>
  <c r="T676" i="3"/>
  <c r="V676" i="3" s="1"/>
  <c r="AP675" i="3"/>
  <c r="AD675" i="3"/>
  <c r="AR675" i="3" s="1"/>
  <c r="AB675" i="3"/>
  <c r="W675" i="3"/>
  <c r="T675" i="3"/>
  <c r="V675" i="3" s="1"/>
  <c r="AP674" i="3"/>
  <c r="AD674" i="3"/>
  <c r="AR674" i="3" s="1"/>
  <c r="AB674" i="3"/>
  <c r="W674" i="3"/>
  <c r="T674" i="3"/>
  <c r="V674" i="3" s="1"/>
  <c r="AP673" i="3"/>
  <c r="AD673" i="3"/>
  <c r="AR673" i="3" s="1"/>
  <c r="AB673" i="3"/>
  <c r="W673" i="3"/>
  <c r="T673" i="3"/>
  <c r="V673" i="3" s="1"/>
  <c r="AP672" i="3"/>
  <c r="AD672" i="3"/>
  <c r="AR672" i="3" s="1"/>
  <c r="AB672" i="3"/>
  <c r="W672" i="3"/>
  <c r="T672" i="3"/>
  <c r="V672" i="3" s="1"/>
  <c r="AP671" i="3"/>
  <c r="AD671" i="3"/>
  <c r="AR671" i="3" s="1"/>
  <c r="AB671" i="3"/>
  <c r="W671" i="3"/>
  <c r="T671" i="3"/>
  <c r="V671" i="3" s="1"/>
  <c r="AP670" i="3"/>
  <c r="AD670" i="3"/>
  <c r="AR670" i="3" s="1"/>
  <c r="AB670" i="3"/>
  <c r="W670" i="3"/>
  <c r="T670" i="3"/>
  <c r="V670" i="3" s="1"/>
  <c r="AP669" i="3"/>
  <c r="AD669" i="3"/>
  <c r="AR669" i="3" s="1"/>
  <c r="AB669" i="3"/>
  <c r="W669" i="3"/>
  <c r="T669" i="3"/>
  <c r="V669" i="3" s="1"/>
  <c r="AP668" i="3"/>
  <c r="AD668" i="3"/>
  <c r="AR668" i="3" s="1"/>
  <c r="AB668" i="3"/>
  <c r="W668" i="3"/>
  <c r="T668" i="3"/>
  <c r="V668" i="3" s="1"/>
  <c r="AP667" i="3"/>
  <c r="AD667" i="3"/>
  <c r="AR667" i="3" s="1"/>
  <c r="AB667" i="3"/>
  <c r="W667" i="3"/>
  <c r="T667" i="3"/>
  <c r="V667" i="3" s="1"/>
  <c r="AP666" i="3"/>
  <c r="AD666" i="3"/>
  <c r="AR666" i="3" s="1"/>
  <c r="AB666" i="3"/>
  <c r="W666" i="3"/>
  <c r="T666" i="3"/>
  <c r="V666" i="3" s="1"/>
  <c r="AP665" i="3"/>
  <c r="AD665" i="3"/>
  <c r="AR665" i="3" s="1"/>
  <c r="AB665" i="3"/>
  <c r="W665" i="3"/>
  <c r="T665" i="3"/>
  <c r="V665" i="3" s="1"/>
  <c r="AP664" i="3"/>
  <c r="AD664" i="3"/>
  <c r="AR664" i="3" s="1"/>
  <c r="AB664" i="3"/>
  <c r="W664" i="3"/>
  <c r="T664" i="3"/>
  <c r="V664" i="3" s="1"/>
  <c r="AP663" i="3"/>
  <c r="AD663" i="3"/>
  <c r="AR663" i="3" s="1"/>
  <c r="AB663" i="3"/>
  <c r="W663" i="3"/>
  <c r="T663" i="3"/>
  <c r="V663" i="3" s="1"/>
  <c r="AP662" i="3"/>
  <c r="AD662" i="3"/>
  <c r="AR662" i="3" s="1"/>
  <c r="AB662" i="3"/>
  <c r="W662" i="3"/>
  <c r="T662" i="3"/>
  <c r="V662" i="3" s="1"/>
  <c r="AP661" i="3"/>
  <c r="AD661" i="3"/>
  <c r="AR661" i="3" s="1"/>
  <c r="AB661" i="3"/>
  <c r="W661" i="3"/>
  <c r="T661" i="3"/>
  <c r="V661" i="3" s="1"/>
  <c r="AP660" i="3"/>
  <c r="AD660" i="3"/>
  <c r="AR660" i="3" s="1"/>
  <c r="AB660" i="3"/>
  <c r="W660" i="3"/>
  <c r="T660" i="3"/>
  <c r="V660" i="3" s="1"/>
  <c r="AP659" i="3"/>
  <c r="AD659" i="3"/>
  <c r="AR659" i="3" s="1"/>
  <c r="AB659" i="3"/>
  <c r="W659" i="3"/>
  <c r="T659" i="3"/>
  <c r="V659" i="3" s="1"/>
  <c r="AP658" i="3"/>
  <c r="AD658" i="3"/>
  <c r="AR658" i="3" s="1"/>
  <c r="AB658" i="3"/>
  <c r="W658" i="3"/>
  <c r="T658" i="3"/>
  <c r="V658" i="3" s="1"/>
  <c r="AP657" i="3"/>
  <c r="AD657" i="3"/>
  <c r="AR657" i="3" s="1"/>
  <c r="AB657" i="3"/>
  <c r="W657" i="3"/>
  <c r="T657" i="3"/>
  <c r="V657" i="3" s="1"/>
  <c r="AP656" i="3"/>
  <c r="AD656" i="3"/>
  <c r="AR656" i="3" s="1"/>
  <c r="AB656" i="3"/>
  <c r="W656" i="3"/>
  <c r="T656" i="3"/>
  <c r="V656" i="3" s="1"/>
  <c r="AP655" i="3"/>
  <c r="AD655" i="3"/>
  <c r="AR655" i="3" s="1"/>
  <c r="AB655" i="3"/>
  <c r="W655" i="3"/>
  <c r="T655" i="3"/>
  <c r="V655" i="3" s="1"/>
  <c r="AP654" i="3"/>
  <c r="AD654" i="3"/>
  <c r="AR654" i="3" s="1"/>
  <c r="AB654" i="3"/>
  <c r="W654" i="3"/>
  <c r="T654" i="3"/>
  <c r="V654" i="3" s="1"/>
  <c r="AP653" i="3"/>
  <c r="AD653" i="3"/>
  <c r="AR653" i="3" s="1"/>
  <c r="AB653" i="3"/>
  <c r="W653" i="3"/>
  <c r="T653" i="3"/>
  <c r="V653" i="3" s="1"/>
  <c r="AP652" i="3"/>
  <c r="AD652" i="3"/>
  <c r="AR652" i="3" s="1"/>
  <c r="AB652" i="3"/>
  <c r="W652" i="3"/>
  <c r="T652" i="3"/>
  <c r="V652" i="3" s="1"/>
  <c r="AP651" i="3"/>
  <c r="AD651" i="3"/>
  <c r="AR651" i="3" s="1"/>
  <c r="AB651" i="3"/>
  <c r="W651" i="3"/>
  <c r="T651" i="3"/>
  <c r="V651" i="3" s="1"/>
  <c r="AP650" i="3"/>
  <c r="AD650" i="3"/>
  <c r="AR650" i="3" s="1"/>
  <c r="AB650" i="3"/>
  <c r="W650" i="3"/>
  <c r="T650" i="3"/>
  <c r="V650" i="3" s="1"/>
  <c r="AP649" i="3"/>
  <c r="AD649" i="3"/>
  <c r="AR649" i="3" s="1"/>
  <c r="AB649" i="3"/>
  <c r="W649" i="3"/>
  <c r="T649" i="3"/>
  <c r="V649" i="3" s="1"/>
  <c r="AP648" i="3"/>
  <c r="AD648" i="3"/>
  <c r="AR648" i="3" s="1"/>
  <c r="AB648" i="3"/>
  <c r="W648" i="3"/>
  <c r="T648" i="3"/>
  <c r="V648" i="3" s="1"/>
  <c r="AP647" i="3"/>
  <c r="AD647" i="3"/>
  <c r="AR647" i="3" s="1"/>
  <c r="AB647" i="3"/>
  <c r="W647" i="3"/>
  <c r="T647" i="3"/>
  <c r="V647" i="3" s="1"/>
  <c r="AP646" i="3"/>
  <c r="AD646" i="3"/>
  <c r="AR646" i="3" s="1"/>
  <c r="AB646" i="3"/>
  <c r="W646" i="3"/>
  <c r="T646" i="3"/>
  <c r="V646" i="3" s="1"/>
  <c r="AP645" i="3"/>
  <c r="AD645" i="3"/>
  <c r="AR645" i="3" s="1"/>
  <c r="AB645" i="3"/>
  <c r="W645" i="3"/>
  <c r="T645" i="3"/>
  <c r="V645" i="3" s="1"/>
  <c r="AP644" i="3"/>
  <c r="AD644" i="3"/>
  <c r="AR644" i="3" s="1"/>
  <c r="AB644" i="3"/>
  <c r="W644" i="3"/>
  <c r="T644" i="3"/>
  <c r="V644" i="3" s="1"/>
  <c r="AP643" i="3"/>
  <c r="AD643" i="3"/>
  <c r="AR643" i="3" s="1"/>
  <c r="AB643" i="3"/>
  <c r="W643" i="3"/>
  <c r="T643" i="3"/>
  <c r="V643" i="3" s="1"/>
  <c r="AP642" i="3"/>
  <c r="AD642" i="3"/>
  <c r="AR642" i="3" s="1"/>
  <c r="AB642" i="3"/>
  <c r="W642" i="3"/>
  <c r="T642" i="3"/>
  <c r="V642" i="3" s="1"/>
  <c r="AP641" i="3"/>
  <c r="AD641" i="3"/>
  <c r="AR641" i="3" s="1"/>
  <c r="AB641" i="3"/>
  <c r="W641" i="3"/>
  <c r="T641" i="3"/>
  <c r="V641" i="3" s="1"/>
  <c r="AP640" i="3"/>
  <c r="AD640" i="3"/>
  <c r="AR640" i="3" s="1"/>
  <c r="AB640" i="3"/>
  <c r="W640" i="3"/>
  <c r="T640" i="3"/>
  <c r="V640" i="3" s="1"/>
  <c r="AP639" i="3"/>
  <c r="AD639" i="3"/>
  <c r="AR639" i="3" s="1"/>
  <c r="AB639" i="3"/>
  <c r="W639" i="3"/>
  <c r="T639" i="3"/>
  <c r="V639" i="3" s="1"/>
  <c r="AP638" i="3"/>
  <c r="AD638" i="3"/>
  <c r="AR638" i="3" s="1"/>
  <c r="AB638" i="3"/>
  <c r="W638" i="3"/>
  <c r="T638" i="3"/>
  <c r="V638" i="3" s="1"/>
  <c r="AP637" i="3"/>
  <c r="AD637" i="3"/>
  <c r="AR637" i="3" s="1"/>
  <c r="AB637" i="3"/>
  <c r="W637" i="3"/>
  <c r="T637" i="3"/>
  <c r="V637" i="3" s="1"/>
  <c r="AP636" i="3"/>
  <c r="AD636" i="3"/>
  <c r="AR636" i="3" s="1"/>
  <c r="AB636" i="3"/>
  <c r="W636" i="3"/>
  <c r="T636" i="3"/>
  <c r="V636" i="3" s="1"/>
  <c r="AP635" i="3"/>
  <c r="AD635" i="3"/>
  <c r="AR635" i="3" s="1"/>
  <c r="AB635" i="3"/>
  <c r="W635" i="3"/>
  <c r="T635" i="3"/>
  <c r="V635" i="3" s="1"/>
  <c r="AP634" i="3"/>
  <c r="AD634" i="3"/>
  <c r="AR634" i="3" s="1"/>
  <c r="AB634" i="3"/>
  <c r="W634" i="3"/>
  <c r="T634" i="3"/>
  <c r="V634" i="3" s="1"/>
  <c r="AP633" i="3"/>
  <c r="AD633" i="3"/>
  <c r="AR633" i="3" s="1"/>
  <c r="AB633" i="3"/>
  <c r="W633" i="3"/>
  <c r="T633" i="3"/>
  <c r="V633" i="3" s="1"/>
  <c r="AP632" i="3"/>
  <c r="AD632" i="3"/>
  <c r="AR632" i="3" s="1"/>
  <c r="AB632" i="3"/>
  <c r="W632" i="3"/>
  <c r="T632" i="3"/>
  <c r="V632" i="3" s="1"/>
  <c r="AP631" i="3"/>
  <c r="AD631" i="3"/>
  <c r="AR631" i="3" s="1"/>
  <c r="AB631" i="3"/>
  <c r="W631" i="3"/>
  <c r="T631" i="3"/>
  <c r="V631" i="3" s="1"/>
  <c r="AP630" i="3"/>
  <c r="AD630" i="3"/>
  <c r="AR630" i="3" s="1"/>
  <c r="AB630" i="3"/>
  <c r="W630" i="3"/>
  <c r="T630" i="3"/>
  <c r="V630" i="3" s="1"/>
  <c r="AP629" i="3"/>
  <c r="AD629" i="3"/>
  <c r="AR629" i="3" s="1"/>
  <c r="AB629" i="3"/>
  <c r="W629" i="3"/>
  <c r="T629" i="3"/>
  <c r="V629" i="3" s="1"/>
  <c r="AP628" i="3"/>
  <c r="AD628" i="3"/>
  <c r="AR628" i="3" s="1"/>
  <c r="AB628" i="3"/>
  <c r="W628" i="3"/>
  <c r="T628" i="3"/>
  <c r="V628" i="3" s="1"/>
  <c r="AP627" i="3"/>
  <c r="AD627" i="3"/>
  <c r="AR627" i="3" s="1"/>
  <c r="AB627" i="3"/>
  <c r="W627" i="3"/>
  <c r="T627" i="3"/>
  <c r="V627" i="3" s="1"/>
  <c r="AP626" i="3"/>
  <c r="AD626" i="3"/>
  <c r="AR626" i="3" s="1"/>
  <c r="AB626" i="3"/>
  <c r="W626" i="3"/>
  <c r="T626" i="3"/>
  <c r="V626" i="3" s="1"/>
  <c r="AP625" i="3"/>
  <c r="AD625" i="3"/>
  <c r="AR625" i="3" s="1"/>
  <c r="AB625" i="3"/>
  <c r="W625" i="3"/>
  <c r="T625" i="3"/>
  <c r="V625" i="3" s="1"/>
  <c r="AP624" i="3"/>
  <c r="AD624" i="3"/>
  <c r="AR624" i="3" s="1"/>
  <c r="AB624" i="3"/>
  <c r="W624" i="3"/>
  <c r="T624" i="3"/>
  <c r="V624" i="3" s="1"/>
  <c r="AP623" i="3"/>
  <c r="AD623" i="3"/>
  <c r="AR623" i="3" s="1"/>
  <c r="AB623" i="3"/>
  <c r="W623" i="3"/>
  <c r="T623" i="3"/>
  <c r="V623" i="3" s="1"/>
  <c r="AP622" i="3"/>
  <c r="AD622" i="3"/>
  <c r="AR622" i="3" s="1"/>
  <c r="AB622" i="3"/>
  <c r="W622" i="3"/>
  <c r="T622" i="3"/>
  <c r="V622" i="3" s="1"/>
  <c r="AP621" i="3"/>
  <c r="AD621" i="3"/>
  <c r="AR621" i="3" s="1"/>
  <c r="AB621" i="3"/>
  <c r="W621" i="3"/>
  <c r="T621" i="3"/>
  <c r="V621" i="3" s="1"/>
  <c r="AP620" i="3"/>
  <c r="AD620" i="3"/>
  <c r="AR620" i="3" s="1"/>
  <c r="AB620" i="3"/>
  <c r="W620" i="3"/>
  <c r="T620" i="3"/>
  <c r="V620" i="3" s="1"/>
  <c r="AP619" i="3"/>
  <c r="AD619" i="3"/>
  <c r="AR619" i="3" s="1"/>
  <c r="AB619" i="3"/>
  <c r="W619" i="3"/>
  <c r="T619" i="3"/>
  <c r="V619" i="3" s="1"/>
  <c r="AP618" i="3"/>
  <c r="AD618" i="3"/>
  <c r="AR618" i="3" s="1"/>
  <c r="AB618" i="3"/>
  <c r="W618" i="3"/>
  <c r="T618" i="3"/>
  <c r="V618" i="3" s="1"/>
  <c r="AP617" i="3"/>
  <c r="AD617" i="3"/>
  <c r="AR617" i="3" s="1"/>
  <c r="AB617" i="3"/>
  <c r="W617" i="3"/>
  <c r="T617" i="3"/>
  <c r="V617" i="3" s="1"/>
  <c r="AP616" i="3"/>
  <c r="AD616" i="3"/>
  <c r="AR616" i="3" s="1"/>
  <c r="AB616" i="3"/>
  <c r="W616" i="3"/>
  <c r="T616" i="3"/>
  <c r="V616" i="3" s="1"/>
  <c r="AP615" i="3"/>
  <c r="AD615" i="3"/>
  <c r="AR615" i="3" s="1"/>
  <c r="AB615" i="3"/>
  <c r="W615" i="3"/>
  <c r="T615" i="3"/>
  <c r="V615" i="3" s="1"/>
  <c r="AP614" i="3"/>
  <c r="AD614" i="3"/>
  <c r="AR614" i="3" s="1"/>
  <c r="AB614" i="3"/>
  <c r="W614" i="3"/>
  <c r="T614" i="3"/>
  <c r="V614" i="3" s="1"/>
  <c r="AP613" i="3"/>
  <c r="AD613" i="3"/>
  <c r="AR613" i="3" s="1"/>
  <c r="AB613" i="3"/>
  <c r="W613" i="3"/>
  <c r="T613" i="3"/>
  <c r="V613" i="3" s="1"/>
  <c r="AP612" i="3"/>
  <c r="AD612" i="3"/>
  <c r="AR612" i="3" s="1"/>
  <c r="AB612" i="3"/>
  <c r="W612" i="3"/>
  <c r="T612" i="3"/>
  <c r="V612" i="3" s="1"/>
  <c r="AP611" i="3"/>
  <c r="AD611" i="3"/>
  <c r="AR611" i="3" s="1"/>
  <c r="AB611" i="3"/>
  <c r="W611" i="3"/>
  <c r="T611" i="3"/>
  <c r="V611" i="3" s="1"/>
  <c r="AP610" i="3"/>
  <c r="AD610" i="3"/>
  <c r="AR610" i="3" s="1"/>
  <c r="AB610" i="3"/>
  <c r="W610" i="3"/>
  <c r="T610" i="3"/>
  <c r="V610" i="3" s="1"/>
  <c r="AP609" i="3"/>
  <c r="AD609" i="3"/>
  <c r="AR609" i="3" s="1"/>
  <c r="AB609" i="3"/>
  <c r="W609" i="3"/>
  <c r="T609" i="3"/>
  <c r="V609" i="3" s="1"/>
  <c r="AP608" i="3"/>
  <c r="AD608" i="3"/>
  <c r="AR608" i="3" s="1"/>
  <c r="AB608" i="3"/>
  <c r="W608" i="3"/>
  <c r="T608" i="3"/>
  <c r="V608" i="3" s="1"/>
  <c r="AP607" i="3"/>
  <c r="AD607" i="3"/>
  <c r="AR607" i="3" s="1"/>
  <c r="AB607" i="3"/>
  <c r="W607" i="3"/>
  <c r="T607" i="3"/>
  <c r="V607" i="3" s="1"/>
  <c r="AP606" i="3"/>
  <c r="AD606" i="3"/>
  <c r="AR606" i="3" s="1"/>
  <c r="AB606" i="3"/>
  <c r="W606" i="3"/>
  <c r="T606" i="3"/>
  <c r="V606" i="3" s="1"/>
  <c r="AP605" i="3"/>
  <c r="AD605" i="3"/>
  <c r="AR605" i="3" s="1"/>
  <c r="AB605" i="3"/>
  <c r="W605" i="3"/>
  <c r="T605" i="3"/>
  <c r="V605" i="3" s="1"/>
  <c r="AP604" i="3"/>
  <c r="AD604" i="3"/>
  <c r="AR604" i="3" s="1"/>
  <c r="AB604" i="3"/>
  <c r="W604" i="3"/>
  <c r="T604" i="3"/>
  <c r="V604" i="3" s="1"/>
  <c r="AP603" i="3"/>
  <c r="AD603" i="3"/>
  <c r="AR603" i="3" s="1"/>
  <c r="AB603" i="3"/>
  <c r="W603" i="3"/>
  <c r="T603" i="3"/>
  <c r="V603" i="3" s="1"/>
  <c r="AP602" i="3"/>
  <c r="AD602" i="3"/>
  <c r="AR602" i="3" s="1"/>
  <c r="AB602" i="3"/>
  <c r="W602" i="3"/>
  <c r="T602" i="3"/>
  <c r="V602" i="3" s="1"/>
  <c r="AP601" i="3"/>
  <c r="AD601" i="3"/>
  <c r="AR601" i="3" s="1"/>
  <c r="AB601" i="3"/>
  <c r="W601" i="3"/>
  <c r="T601" i="3"/>
  <c r="V601" i="3" s="1"/>
  <c r="AP600" i="3"/>
  <c r="AD600" i="3"/>
  <c r="AR600" i="3" s="1"/>
  <c r="AB600" i="3"/>
  <c r="W600" i="3"/>
  <c r="T600" i="3"/>
  <c r="V600" i="3" s="1"/>
  <c r="AP599" i="3"/>
  <c r="AD599" i="3"/>
  <c r="AR599" i="3" s="1"/>
  <c r="AB599" i="3"/>
  <c r="W599" i="3"/>
  <c r="T599" i="3"/>
  <c r="V599" i="3" s="1"/>
  <c r="AP598" i="3"/>
  <c r="AD598" i="3"/>
  <c r="AR598" i="3" s="1"/>
  <c r="AB598" i="3"/>
  <c r="W598" i="3"/>
  <c r="T598" i="3"/>
  <c r="V598" i="3" s="1"/>
  <c r="AP597" i="3"/>
  <c r="AD597" i="3"/>
  <c r="AR597" i="3" s="1"/>
  <c r="AB597" i="3"/>
  <c r="W597" i="3"/>
  <c r="T597" i="3"/>
  <c r="V597" i="3" s="1"/>
  <c r="AP596" i="3"/>
  <c r="AD596" i="3"/>
  <c r="AR596" i="3" s="1"/>
  <c r="AB596" i="3"/>
  <c r="W596" i="3"/>
  <c r="T596" i="3"/>
  <c r="V596" i="3" s="1"/>
  <c r="AP595" i="3"/>
  <c r="AD595" i="3"/>
  <c r="AR595" i="3" s="1"/>
  <c r="AB595" i="3"/>
  <c r="W595" i="3"/>
  <c r="T595" i="3"/>
  <c r="V595" i="3" s="1"/>
  <c r="AP594" i="3"/>
  <c r="AD594" i="3"/>
  <c r="AR594" i="3" s="1"/>
  <c r="AB594" i="3"/>
  <c r="W594" i="3"/>
  <c r="T594" i="3"/>
  <c r="V594" i="3" s="1"/>
  <c r="AP593" i="3"/>
  <c r="AD593" i="3"/>
  <c r="AR593" i="3" s="1"/>
  <c r="AB593" i="3"/>
  <c r="W593" i="3"/>
  <c r="T593" i="3"/>
  <c r="V593" i="3" s="1"/>
  <c r="AP592" i="3"/>
  <c r="AD592" i="3"/>
  <c r="AR592" i="3" s="1"/>
  <c r="AB592" i="3"/>
  <c r="W592" i="3"/>
  <c r="T592" i="3"/>
  <c r="V592" i="3" s="1"/>
  <c r="AP591" i="3"/>
  <c r="AD591" i="3"/>
  <c r="AR591" i="3" s="1"/>
  <c r="AB591" i="3"/>
  <c r="W591" i="3"/>
  <c r="T591" i="3"/>
  <c r="V591" i="3" s="1"/>
  <c r="AP590" i="3"/>
  <c r="AD590" i="3"/>
  <c r="AR590" i="3" s="1"/>
  <c r="AB590" i="3"/>
  <c r="W590" i="3"/>
  <c r="T590" i="3"/>
  <c r="V590" i="3" s="1"/>
  <c r="AP589" i="3"/>
  <c r="AD589" i="3"/>
  <c r="AR589" i="3" s="1"/>
  <c r="AB589" i="3"/>
  <c r="W589" i="3"/>
  <c r="T589" i="3"/>
  <c r="V589" i="3" s="1"/>
  <c r="AP588" i="3"/>
  <c r="AD588" i="3"/>
  <c r="AR588" i="3" s="1"/>
  <c r="AB588" i="3"/>
  <c r="W588" i="3"/>
  <c r="T588" i="3"/>
  <c r="V588" i="3" s="1"/>
  <c r="AP587" i="3"/>
  <c r="AD587" i="3"/>
  <c r="AR587" i="3" s="1"/>
  <c r="AB587" i="3"/>
  <c r="W587" i="3"/>
  <c r="T587" i="3"/>
  <c r="V587" i="3" s="1"/>
  <c r="AP586" i="3"/>
  <c r="AD586" i="3"/>
  <c r="AR586" i="3" s="1"/>
  <c r="AB586" i="3"/>
  <c r="W586" i="3"/>
  <c r="T586" i="3"/>
  <c r="V586" i="3" s="1"/>
  <c r="AP585" i="3"/>
  <c r="AD585" i="3"/>
  <c r="AR585" i="3" s="1"/>
  <c r="AB585" i="3"/>
  <c r="W585" i="3"/>
  <c r="T585" i="3"/>
  <c r="V585" i="3" s="1"/>
  <c r="AP584" i="3"/>
  <c r="AD584" i="3"/>
  <c r="AR584" i="3" s="1"/>
  <c r="AB584" i="3"/>
  <c r="W584" i="3"/>
  <c r="T584" i="3"/>
  <c r="V584" i="3" s="1"/>
  <c r="AP583" i="3"/>
  <c r="AD583" i="3"/>
  <c r="AR583" i="3" s="1"/>
  <c r="AB583" i="3"/>
  <c r="W583" i="3"/>
  <c r="T583" i="3"/>
  <c r="V583" i="3" s="1"/>
  <c r="AP582" i="3"/>
  <c r="AD582" i="3"/>
  <c r="AR582" i="3" s="1"/>
  <c r="AB582" i="3"/>
  <c r="W582" i="3"/>
  <c r="T582" i="3"/>
  <c r="V582" i="3" s="1"/>
  <c r="AP581" i="3"/>
  <c r="AD581" i="3"/>
  <c r="AR581" i="3" s="1"/>
  <c r="AB581" i="3"/>
  <c r="W581" i="3"/>
  <c r="T581" i="3"/>
  <c r="V581" i="3" s="1"/>
  <c r="AP580" i="3"/>
  <c r="AD580" i="3"/>
  <c r="AR580" i="3" s="1"/>
  <c r="AB580" i="3"/>
  <c r="W580" i="3"/>
  <c r="T580" i="3"/>
  <c r="V580" i="3" s="1"/>
  <c r="AP579" i="3"/>
  <c r="AD579" i="3"/>
  <c r="AR579" i="3" s="1"/>
  <c r="AB579" i="3"/>
  <c r="W579" i="3"/>
  <c r="T579" i="3"/>
  <c r="V579" i="3" s="1"/>
  <c r="AP578" i="3"/>
  <c r="AD578" i="3"/>
  <c r="AR578" i="3" s="1"/>
  <c r="AB578" i="3"/>
  <c r="W578" i="3"/>
  <c r="T578" i="3"/>
  <c r="V578" i="3" s="1"/>
  <c r="AP577" i="3"/>
  <c r="AD577" i="3"/>
  <c r="AR577" i="3" s="1"/>
  <c r="AB577" i="3"/>
  <c r="W577" i="3"/>
  <c r="T577" i="3"/>
  <c r="V577" i="3" s="1"/>
  <c r="AP576" i="3"/>
  <c r="AD576" i="3"/>
  <c r="AR576" i="3" s="1"/>
  <c r="AB576" i="3"/>
  <c r="W576" i="3"/>
  <c r="T576" i="3"/>
  <c r="V576" i="3" s="1"/>
  <c r="AP575" i="3"/>
  <c r="AD575" i="3"/>
  <c r="AR575" i="3" s="1"/>
  <c r="AB575" i="3"/>
  <c r="W575" i="3"/>
  <c r="T575" i="3"/>
  <c r="V575" i="3" s="1"/>
  <c r="AP574" i="3"/>
  <c r="AD574" i="3"/>
  <c r="AR574" i="3" s="1"/>
  <c r="AB574" i="3"/>
  <c r="W574" i="3"/>
  <c r="T574" i="3"/>
  <c r="V574" i="3" s="1"/>
  <c r="AP573" i="3"/>
  <c r="AD573" i="3"/>
  <c r="AR573" i="3" s="1"/>
  <c r="AB573" i="3"/>
  <c r="W573" i="3"/>
  <c r="T573" i="3"/>
  <c r="V573" i="3" s="1"/>
  <c r="AP572" i="3"/>
  <c r="AD572" i="3"/>
  <c r="AR572" i="3" s="1"/>
  <c r="AB572" i="3"/>
  <c r="W572" i="3"/>
  <c r="T572" i="3"/>
  <c r="V572" i="3" s="1"/>
  <c r="AP571" i="3"/>
  <c r="AD571" i="3"/>
  <c r="AR571" i="3" s="1"/>
  <c r="AB571" i="3"/>
  <c r="W571" i="3"/>
  <c r="T571" i="3"/>
  <c r="V571" i="3" s="1"/>
  <c r="AP570" i="3"/>
  <c r="AD570" i="3"/>
  <c r="AR570" i="3" s="1"/>
  <c r="AB570" i="3"/>
  <c r="W570" i="3"/>
  <c r="T570" i="3"/>
  <c r="V570" i="3" s="1"/>
  <c r="AP569" i="3"/>
  <c r="AD569" i="3"/>
  <c r="AR569" i="3" s="1"/>
  <c r="AB569" i="3"/>
  <c r="W569" i="3"/>
  <c r="T569" i="3"/>
  <c r="V569" i="3" s="1"/>
  <c r="AP568" i="3"/>
  <c r="AD568" i="3"/>
  <c r="AR568" i="3" s="1"/>
  <c r="AB568" i="3"/>
  <c r="W568" i="3"/>
  <c r="T568" i="3"/>
  <c r="V568" i="3" s="1"/>
  <c r="AP567" i="3"/>
  <c r="AD567" i="3"/>
  <c r="AR567" i="3" s="1"/>
  <c r="AB567" i="3"/>
  <c r="W567" i="3"/>
  <c r="T567" i="3"/>
  <c r="V567" i="3" s="1"/>
  <c r="AP566" i="3"/>
  <c r="AD566" i="3"/>
  <c r="AR566" i="3" s="1"/>
  <c r="AB566" i="3"/>
  <c r="W566" i="3"/>
  <c r="T566" i="3"/>
  <c r="V566" i="3" s="1"/>
  <c r="AP565" i="3"/>
  <c r="AD565" i="3"/>
  <c r="AR565" i="3" s="1"/>
  <c r="AB565" i="3"/>
  <c r="W565" i="3"/>
  <c r="T565" i="3"/>
  <c r="V565" i="3" s="1"/>
  <c r="AP564" i="3"/>
  <c r="AD564" i="3"/>
  <c r="AR564" i="3" s="1"/>
  <c r="AB564" i="3"/>
  <c r="W564" i="3"/>
  <c r="T564" i="3"/>
  <c r="V564" i="3" s="1"/>
  <c r="AP563" i="3"/>
  <c r="AD563" i="3"/>
  <c r="AR563" i="3" s="1"/>
  <c r="AB563" i="3"/>
  <c r="W563" i="3"/>
  <c r="T563" i="3"/>
  <c r="V563" i="3" s="1"/>
  <c r="AP562" i="3"/>
  <c r="AD562" i="3"/>
  <c r="AR562" i="3" s="1"/>
  <c r="AB562" i="3"/>
  <c r="W562" i="3"/>
  <c r="T562" i="3"/>
  <c r="V562" i="3" s="1"/>
  <c r="AP561" i="3"/>
  <c r="AD561" i="3"/>
  <c r="AR561" i="3" s="1"/>
  <c r="AB561" i="3"/>
  <c r="W561" i="3"/>
  <c r="T561" i="3"/>
  <c r="V561" i="3" s="1"/>
  <c r="AP560" i="3"/>
  <c r="AD560" i="3"/>
  <c r="AR560" i="3" s="1"/>
  <c r="AB560" i="3"/>
  <c r="W560" i="3"/>
  <c r="T560" i="3"/>
  <c r="V560" i="3" s="1"/>
  <c r="AP559" i="3"/>
  <c r="AD559" i="3"/>
  <c r="AR559" i="3" s="1"/>
  <c r="AB559" i="3"/>
  <c r="W559" i="3"/>
  <c r="T559" i="3"/>
  <c r="V559" i="3" s="1"/>
  <c r="AP558" i="3"/>
  <c r="AD558" i="3"/>
  <c r="AR558" i="3" s="1"/>
  <c r="AB558" i="3"/>
  <c r="W558" i="3"/>
  <c r="T558" i="3"/>
  <c r="V558" i="3" s="1"/>
  <c r="AP557" i="3"/>
  <c r="AD557" i="3"/>
  <c r="AR557" i="3" s="1"/>
  <c r="AB557" i="3"/>
  <c r="W557" i="3"/>
  <c r="T557" i="3"/>
  <c r="V557" i="3" s="1"/>
  <c r="AP556" i="3"/>
  <c r="AD556" i="3"/>
  <c r="AR556" i="3" s="1"/>
  <c r="AB556" i="3"/>
  <c r="W556" i="3"/>
  <c r="T556" i="3"/>
  <c r="V556" i="3" s="1"/>
  <c r="AP555" i="3"/>
  <c r="AD555" i="3"/>
  <c r="AR555" i="3" s="1"/>
  <c r="AB555" i="3"/>
  <c r="W555" i="3"/>
  <c r="T555" i="3"/>
  <c r="V555" i="3" s="1"/>
  <c r="AP554" i="3"/>
  <c r="AD554" i="3"/>
  <c r="AR554" i="3" s="1"/>
  <c r="AB554" i="3"/>
  <c r="W554" i="3"/>
  <c r="T554" i="3"/>
  <c r="V554" i="3" s="1"/>
  <c r="AP553" i="3"/>
  <c r="AD553" i="3"/>
  <c r="AR553" i="3" s="1"/>
  <c r="AB553" i="3"/>
  <c r="W553" i="3"/>
  <c r="T553" i="3"/>
  <c r="V553" i="3" s="1"/>
  <c r="AP552" i="3"/>
  <c r="AD552" i="3"/>
  <c r="AR552" i="3" s="1"/>
  <c r="AB552" i="3"/>
  <c r="W552" i="3"/>
  <c r="T552" i="3"/>
  <c r="V552" i="3" s="1"/>
  <c r="AP551" i="3"/>
  <c r="AD551" i="3"/>
  <c r="AR551" i="3" s="1"/>
  <c r="AB551" i="3"/>
  <c r="W551" i="3"/>
  <c r="T551" i="3"/>
  <c r="V551" i="3" s="1"/>
  <c r="AP550" i="3"/>
  <c r="AD550" i="3"/>
  <c r="AR550" i="3" s="1"/>
  <c r="AB550" i="3"/>
  <c r="W550" i="3"/>
  <c r="T550" i="3"/>
  <c r="V550" i="3" s="1"/>
  <c r="AP549" i="3"/>
  <c r="AD549" i="3"/>
  <c r="AR549" i="3" s="1"/>
  <c r="AB549" i="3"/>
  <c r="W549" i="3"/>
  <c r="T549" i="3"/>
  <c r="V549" i="3" s="1"/>
  <c r="AP548" i="3"/>
  <c r="AD548" i="3"/>
  <c r="AR548" i="3" s="1"/>
  <c r="AB548" i="3"/>
  <c r="W548" i="3"/>
  <c r="T548" i="3"/>
  <c r="V548" i="3" s="1"/>
  <c r="AP547" i="3"/>
  <c r="AD547" i="3"/>
  <c r="AR547" i="3" s="1"/>
  <c r="AB547" i="3"/>
  <c r="W547" i="3"/>
  <c r="T547" i="3"/>
  <c r="V547" i="3" s="1"/>
  <c r="AP546" i="3"/>
  <c r="AD546" i="3"/>
  <c r="AR546" i="3" s="1"/>
  <c r="AB546" i="3"/>
  <c r="W546" i="3"/>
  <c r="T546" i="3"/>
  <c r="V546" i="3" s="1"/>
  <c r="AP545" i="3"/>
  <c r="AD545" i="3"/>
  <c r="AR545" i="3" s="1"/>
  <c r="AB545" i="3"/>
  <c r="W545" i="3"/>
  <c r="T545" i="3"/>
  <c r="V545" i="3" s="1"/>
  <c r="AP544" i="3"/>
  <c r="AD544" i="3"/>
  <c r="AR544" i="3" s="1"/>
  <c r="AB544" i="3"/>
  <c r="W544" i="3"/>
  <c r="T544" i="3"/>
  <c r="V544" i="3" s="1"/>
  <c r="AP543" i="3"/>
  <c r="AD543" i="3"/>
  <c r="AR543" i="3" s="1"/>
  <c r="AB543" i="3"/>
  <c r="W543" i="3"/>
  <c r="T543" i="3"/>
  <c r="V543" i="3" s="1"/>
  <c r="AP542" i="3"/>
  <c r="AD542" i="3"/>
  <c r="AR542" i="3" s="1"/>
  <c r="AB542" i="3"/>
  <c r="W542" i="3"/>
  <c r="T542" i="3"/>
  <c r="V542" i="3" s="1"/>
  <c r="AP541" i="3"/>
  <c r="AD541" i="3"/>
  <c r="AR541" i="3" s="1"/>
  <c r="AB541" i="3"/>
  <c r="W541" i="3"/>
  <c r="T541" i="3"/>
  <c r="V541" i="3" s="1"/>
  <c r="AP540" i="3"/>
  <c r="AD540" i="3"/>
  <c r="AR540" i="3" s="1"/>
  <c r="AB540" i="3"/>
  <c r="W540" i="3"/>
  <c r="T540" i="3"/>
  <c r="V540" i="3" s="1"/>
  <c r="AP539" i="3"/>
  <c r="AD539" i="3"/>
  <c r="AR539" i="3" s="1"/>
  <c r="AB539" i="3"/>
  <c r="W539" i="3"/>
  <c r="T539" i="3"/>
  <c r="V539" i="3" s="1"/>
  <c r="AP538" i="3"/>
  <c r="AD538" i="3"/>
  <c r="AR538" i="3" s="1"/>
  <c r="AB538" i="3"/>
  <c r="W538" i="3"/>
  <c r="T538" i="3"/>
  <c r="V538" i="3" s="1"/>
  <c r="AP537" i="3"/>
  <c r="AD537" i="3"/>
  <c r="AR537" i="3" s="1"/>
  <c r="AB537" i="3"/>
  <c r="W537" i="3"/>
  <c r="T537" i="3"/>
  <c r="V537" i="3" s="1"/>
  <c r="AP536" i="3"/>
  <c r="AD536" i="3"/>
  <c r="AR536" i="3" s="1"/>
  <c r="AB536" i="3"/>
  <c r="W536" i="3"/>
  <c r="T536" i="3"/>
  <c r="V536" i="3" s="1"/>
  <c r="AP535" i="3"/>
  <c r="AD535" i="3"/>
  <c r="AR535" i="3" s="1"/>
  <c r="AB535" i="3"/>
  <c r="W535" i="3"/>
  <c r="T535" i="3"/>
  <c r="V535" i="3" s="1"/>
  <c r="AP534" i="3"/>
  <c r="AD534" i="3"/>
  <c r="AR534" i="3" s="1"/>
  <c r="AB534" i="3"/>
  <c r="W534" i="3"/>
  <c r="T534" i="3"/>
  <c r="V534" i="3" s="1"/>
  <c r="AP533" i="3"/>
  <c r="AD533" i="3"/>
  <c r="AR533" i="3" s="1"/>
  <c r="AB533" i="3"/>
  <c r="W533" i="3"/>
  <c r="T533" i="3"/>
  <c r="V533" i="3" s="1"/>
  <c r="AP532" i="3"/>
  <c r="AD532" i="3"/>
  <c r="AR532" i="3" s="1"/>
  <c r="AB532" i="3"/>
  <c r="W532" i="3"/>
  <c r="T532" i="3"/>
  <c r="V532" i="3" s="1"/>
  <c r="AP531" i="3"/>
  <c r="AD531" i="3"/>
  <c r="AR531" i="3" s="1"/>
  <c r="AB531" i="3"/>
  <c r="W531" i="3"/>
  <c r="T531" i="3"/>
  <c r="V531" i="3" s="1"/>
  <c r="AP530" i="3"/>
  <c r="AD530" i="3"/>
  <c r="AR530" i="3" s="1"/>
  <c r="AB530" i="3"/>
  <c r="W530" i="3"/>
  <c r="T530" i="3"/>
  <c r="V530" i="3" s="1"/>
  <c r="AP529" i="3"/>
  <c r="AD529" i="3"/>
  <c r="AR529" i="3" s="1"/>
  <c r="AB529" i="3"/>
  <c r="W529" i="3"/>
  <c r="T529" i="3"/>
  <c r="V529" i="3" s="1"/>
  <c r="AP528" i="3"/>
  <c r="AD528" i="3"/>
  <c r="AR528" i="3" s="1"/>
  <c r="AB528" i="3"/>
  <c r="W528" i="3"/>
  <c r="T528" i="3"/>
  <c r="V528" i="3" s="1"/>
  <c r="AP527" i="3"/>
  <c r="AD527" i="3"/>
  <c r="AR527" i="3" s="1"/>
  <c r="AB527" i="3"/>
  <c r="W527" i="3"/>
  <c r="T527" i="3"/>
  <c r="V527" i="3" s="1"/>
  <c r="AP526" i="3"/>
  <c r="AD526" i="3"/>
  <c r="AR526" i="3" s="1"/>
  <c r="AB526" i="3"/>
  <c r="W526" i="3"/>
  <c r="T526" i="3"/>
  <c r="V526" i="3" s="1"/>
  <c r="AP525" i="3"/>
  <c r="AD525" i="3"/>
  <c r="AR525" i="3" s="1"/>
  <c r="AB525" i="3"/>
  <c r="W525" i="3"/>
  <c r="T525" i="3"/>
  <c r="V525" i="3" s="1"/>
  <c r="AP524" i="3"/>
  <c r="AD524" i="3"/>
  <c r="AR524" i="3" s="1"/>
  <c r="AB524" i="3"/>
  <c r="W524" i="3"/>
  <c r="T524" i="3"/>
  <c r="V524" i="3" s="1"/>
  <c r="AP523" i="3"/>
  <c r="AD523" i="3"/>
  <c r="AR523" i="3" s="1"/>
  <c r="AB523" i="3"/>
  <c r="W523" i="3"/>
  <c r="T523" i="3"/>
  <c r="V523" i="3" s="1"/>
  <c r="AP522" i="3"/>
  <c r="AD522" i="3"/>
  <c r="AR522" i="3" s="1"/>
  <c r="AB522" i="3"/>
  <c r="W522" i="3"/>
  <c r="T522" i="3"/>
  <c r="V522" i="3" s="1"/>
  <c r="AP521" i="3"/>
  <c r="AD521" i="3"/>
  <c r="AR521" i="3" s="1"/>
  <c r="AB521" i="3"/>
  <c r="W521" i="3"/>
  <c r="T521" i="3"/>
  <c r="V521" i="3" s="1"/>
  <c r="AP520" i="3"/>
  <c r="AD520" i="3"/>
  <c r="AR520" i="3" s="1"/>
  <c r="AB520" i="3"/>
  <c r="W520" i="3"/>
  <c r="T520" i="3"/>
  <c r="V520" i="3" s="1"/>
  <c r="AP519" i="3"/>
  <c r="AD519" i="3"/>
  <c r="AR519" i="3" s="1"/>
  <c r="AB519" i="3"/>
  <c r="W519" i="3"/>
  <c r="T519" i="3"/>
  <c r="V519" i="3" s="1"/>
  <c r="AP518" i="3"/>
  <c r="AD518" i="3"/>
  <c r="AR518" i="3" s="1"/>
  <c r="AB518" i="3"/>
  <c r="W518" i="3"/>
  <c r="T518" i="3"/>
  <c r="V518" i="3" s="1"/>
  <c r="AP517" i="3"/>
  <c r="AD517" i="3"/>
  <c r="AR517" i="3" s="1"/>
  <c r="AB517" i="3"/>
  <c r="W517" i="3"/>
  <c r="T517" i="3"/>
  <c r="V517" i="3" s="1"/>
  <c r="AP516" i="3"/>
  <c r="AD516" i="3"/>
  <c r="AR516" i="3" s="1"/>
  <c r="AB516" i="3"/>
  <c r="W516" i="3"/>
  <c r="T516" i="3"/>
  <c r="V516" i="3" s="1"/>
  <c r="AP515" i="3"/>
  <c r="AD515" i="3"/>
  <c r="AR515" i="3" s="1"/>
  <c r="AB515" i="3"/>
  <c r="W515" i="3"/>
  <c r="T515" i="3"/>
  <c r="V515" i="3" s="1"/>
  <c r="AP514" i="3"/>
  <c r="AD514" i="3"/>
  <c r="AR514" i="3" s="1"/>
  <c r="AB514" i="3"/>
  <c r="W514" i="3"/>
  <c r="T514" i="3"/>
  <c r="V514" i="3" s="1"/>
  <c r="AP513" i="3"/>
  <c r="AD513" i="3"/>
  <c r="AR513" i="3" s="1"/>
  <c r="AB513" i="3"/>
  <c r="W513" i="3"/>
  <c r="T513" i="3"/>
  <c r="V513" i="3" s="1"/>
  <c r="AP512" i="3"/>
  <c r="AD512" i="3"/>
  <c r="AR512" i="3" s="1"/>
  <c r="AB512" i="3"/>
  <c r="W512" i="3"/>
  <c r="T512" i="3"/>
  <c r="V512" i="3" s="1"/>
  <c r="AP511" i="3"/>
  <c r="AD511" i="3"/>
  <c r="AR511" i="3" s="1"/>
  <c r="AB511" i="3"/>
  <c r="W511" i="3"/>
  <c r="T511" i="3"/>
  <c r="V511" i="3" s="1"/>
  <c r="AP510" i="3"/>
  <c r="AD510" i="3"/>
  <c r="AR510" i="3" s="1"/>
  <c r="AB510" i="3"/>
  <c r="W510" i="3"/>
  <c r="T510" i="3"/>
  <c r="V510" i="3" s="1"/>
  <c r="AP509" i="3"/>
  <c r="AD509" i="3"/>
  <c r="AR509" i="3" s="1"/>
  <c r="AB509" i="3"/>
  <c r="W509" i="3"/>
  <c r="T509" i="3"/>
  <c r="V509" i="3" s="1"/>
  <c r="AP508" i="3"/>
  <c r="AD508" i="3"/>
  <c r="AR508" i="3" s="1"/>
  <c r="AB508" i="3"/>
  <c r="W508" i="3"/>
  <c r="T508" i="3"/>
  <c r="V508" i="3" s="1"/>
  <c r="AP507" i="3"/>
  <c r="AD507" i="3"/>
  <c r="AR507" i="3" s="1"/>
  <c r="AB507" i="3"/>
  <c r="W507" i="3"/>
  <c r="T507" i="3"/>
  <c r="V507" i="3" s="1"/>
  <c r="AP506" i="3"/>
  <c r="AD506" i="3"/>
  <c r="AR506" i="3" s="1"/>
  <c r="AB506" i="3"/>
  <c r="W506" i="3"/>
  <c r="T506" i="3"/>
  <c r="V506" i="3" s="1"/>
  <c r="AP505" i="3"/>
  <c r="AD505" i="3"/>
  <c r="AR505" i="3" s="1"/>
  <c r="AB505" i="3"/>
  <c r="W505" i="3"/>
  <c r="T505" i="3"/>
  <c r="V505" i="3" s="1"/>
  <c r="AP504" i="3"/>
  <c r="AD504" i="3"/>
  <c r="AR504" i="3" s="1"/>
  <c r="AB504" i="3"/>
  <c r="W504" i="3"/>
  <c r="T504" i="3"/>
  <c r="V504" i="3" s="1"/>
  <c r="AP503" i="3"/>
  <c r="AD503" i="3"/>
  <c r="AR503" i="3" s="1"/>
  <c r="AB503" i="3"/>
  <c r="W503" i="3"/>
  <c r="T503" i="3"/>
  <c r="V503" i="3" s="1"/>
  <c r="AP502" i="3"/>
  <c r="AD502" i="3"/>
  <c r="AR502" i="3" s="1"/>
  <c r="AB502" i="3"/>
  <c r="W502" i="3"/>
  <c r="T502" i="3"/>
  <c r="V502" i="3" s="1"/>
  <c r="AP501" i="3"/>
  <c r="AD501" i="3"/>
  <c r="AR501" i="3" s="1"/>
  <c r="AB501" i="3"/>
  <c r="W501" i="3"/>
  <c r="T501" i="3"/>
  <c r="V501" i="3" s="1"/>
  <c r="AP500" i="3"/>
  <c r="AD500" i="3"/>
  <c r="AR500" i="3" s="1"/>
  <c r="AB500" i="3"/>
  <c r="W500" i="3"/>
  <c r="T500" i="3"/>
  <c r="V500" i="3" s="1"/>
  <c r="AP499" i="3"/>
  <c r="AD499" i="3"/>
  <c r="AR499" i="3" s="1"/>
  <c r="AB499" i="3"/>
  <c r="W499" i="3"/>
  <c r="T499" i="3"/>
  <c r="V499" i="3" s="1"/>
  <c r="AP498" i="3"/>
  <c r="AD498" i="3"/>
  <c r="AR498" i="3" s="1"/>
  <c r="AB498" i="3"/>
  <c r="W498" i="3"/>
  <c r="T498" i="3"/>
  <c r="V498" i="3" s="1"/>
  <c r="AP497" i="3"/>
  <c r="AD497" i="3"/>
  <c r="AR497" i="3" s="1"/>
  <c r="AB497" i="3"/>
  <c r="W497" i="3"/>
  <c r="T497" i="3"/>
  <c r="V497" i="3" s="1"/>
  <c r="AP496" i="3"/>
  <c r="AD496" i="3"/>
  <c r="AR496" i="3" s="1"/>
  <c r="AB496" i="3"/>
  <c r="W496" i="3"/>
  <c r="T496" i="3"/>
  <c r="V496" i="3" s="1"/>
  <c r="AP495" i="3"/>
  <c r="AD495" i="3"/>
  <c r="AR495" i="3" s="1"/>
  <c r="AB495" i="3"/>
  <c r="W495" i="3"/>
  <c r="T495" i="3"/>
  <c r="V495" i="3" s="1"/>
  <c r="AP494" i="3"/>
  <c r="AD494" i="3"/>
  <c r="AR494" i="3" s="1"/>
  <c r="AB494" i="3"/>
  <c r="W494" i="3"/>
  <c r="T494" i="3"/>
  <c r="V494" i="3" s="1"/>
  <c r="AP493" i="3"/>
  <c r="AD493" i="3"/>
  <c r="AR493" i="3" s="1"/>
  <c r="AB493" i="3"/>
  <c r="W493" i="3"/>
  <c r="T493" i="3"/>
  <c r="V493" i="3" s="1"/>
  <c r="AP492" i="3"/>
  <c r="AD492" i="3"/>
  <c r="AR492" i="3" s="1"/>
  <c r="AB492" i="3"/>
  <c r="W492" i="3"/>
  <c r="T492" i="3"/>
  <c r="V492" i="3" s="1"/>
  <c r="AP491" i="3"/>
  <c r="AD491" i="3"/>
  <c r="AR491" i="3" s="1"/>
  <c r="AB491" i="3"/>
  <c r="W491" i="3"/>
  <c r="T491" i="3"/>
  <c r="V491" i="3" s="1"/>
  <c r="AP490" i="3"/>
  <c r="AD490" i="3"/>
  <c r="AR490" i="3" s="1"/>
  <c r="AB490" i="3"/>
  <c r="W490" i="3"/>
  <c r="T490" i="3"/>
  <c r="V490" i="3" s="1"/>
  <c r="AP489" i="3"/>
  <c r="AD489" i="3"/>
  <c r="AR489" i="3" s="1"/>
  <c r="AB489" i="3"/>
  <c r="W489" i="3"/>
  <c r="T489" i="3"/>
  <c r="V489" i="3" s="1"/>
  <c r="AP488" i="3"/>
  <c r="AD488" i="3"/>
  <c r="AR488" i="3" s="1"/>
  <c r="AB488" i="3"/>
  <c r="W488" i="3"/>
  <c r="T488" i="3"/>
  <c r="V488" i="3" s="1"/>
  <c r="AP487" i="3"/>
  <c r="AD487" i="3"/>
  <c r="AR487" i="3" s="1"/>
  <c r="AB487" i="3"/>
  <c r="W487" i="3"/>
  <c r="T487" i="3"/>
  <c r="V487" i="3" s="1"/>
  <c r="AP486" i="3"/>
  <c r="AD486" i="3"/>
  <c r="AR486" i="3" s="1"/>
  <c r="AB486" i="3"/>
  <c r="W486" i="3"/>
  <c r="T486" i="3"/>
  <c r="V486" i="3" s="1"/>
  <c r="AP485" i="3"/>
  <c r="AD485" i="3"/>
  <c r="AR485" i="3" s="1"/>
  <c r="AB485" i="3"/>
  <c r="W485" i="3"/>
  <c r="T485" i="3"/>
  <c r="V485" i="3" s="1"/>
  <c r="AP484" i="3"/>
  <c r="AD484" i="3"/>
  <c r="AR484" i="3" s="1"/>
  <c r="AB484" i="3"/>
  <c r="W484" i="3"/>
  <c r="T484" i="3"/>
  <c r="V484" i="3" s="1"/>
  <c r="AP483" i="3"/>
  <c r="AD483" i="3"/>
  <c r="AR483" i="3" s="1"/>
  <c r="AB483" i="3"/>
  <c r="W483" i="3"/>
  <c r="T483" i="3"/>
  <c r="V483" i="3" s="1"/>
  <c r="AP482" i="3"/>
  <c r="AD482" i="3"/>
  <c r="AR482" i="3" s="1"/>
  <c r="AB482" i="3"/>
  <c r="W482" i="3"/>
  <c r="T482" i="3"/>
  <c r="V482" i="3" s="1"/>
  <c r="AP481" i="3"/>
  <c r="AD481" i="3"/>
  <c r="AR481" i="3" s="1"/>
  <c r="AB481" i="3"/>
  <c r="W481" i="3"/>
  <c r="T481" i="3"/>
  <c r="V481" i="3" s="1"/>
  <c r="AP480" i="3"/>
  <c r="AD480" i="3"/>
  <c r="AR480" i="3" s="1"/>
  <c r="AB480" i="3"/>
  <c r="W480" i="3"/>
  <c r="T480" i="3"/>
  <c r="V480" i="3" s="1"/>
  <c r="AP479" i="3"/>
  <c r="AD479" i="3"/>
  <c r="AR479" i="3" s="1"/>
  <c r="AB479" i="3"/>
  <c r="W479" i="3"/>
  <c r="T479" i="3"/>
  <c r="V479" i="3" s="1"/>
  <c r="AP478" i="3"/>
  <c r="AD478" i="3"/>
  <c r="AR478" i="3" s="1"/>
  <c r="AB478" i="3"/>
  <c r="W478" i="3"/>
  <c r="T478" i="3"/>
  <c r="V478" i="3" s="1"/>
  <c r="AP477" i="3"/>
  <c r="AD477" i="3"/>
  <c r="AR477" i="3" s="1"/>
  <c r="AB477" i="3"/>
  <c r="W477" i="3"/>
  <c r="T477" i="3"/>
  <c r="V477" i="3" s="1"/>
  <c r="AP476" i="3"/>
  <c r="AD476" i="3"/>
  <c r="AR476" i="3" s="1"/>
  <c r="AB476" i="3"/>
  <c r="W476" i="3"/>
  <c r="T476" i="3"/>
  <c r="V476" i="3" s="1"/>
  <c r="AP475" i="3"/>
  <c r="AD475" i="3"/>
  <c r="AR475" i="3" s="1"/>
  <c r="AB475" i="3"/>
  <c r="W475" i="3"/>
  <c r="T475" i="3"/>
  <c r="V475" i="3" s="1"/>
  <c r="AP474" i="3"/>
  <c r="AD474" i="3"/>
  <c r="AR474" i="3" s="1"/>
  <c r="AB474" i="3"/>
  <c r="W474" i="3"/>
  <c r="T474" i="3"/>
  <c r="V474" i="3" s="1"/>
  <c r="AP473" i="3"/>
  <c r="AD473" i="3"/>
  <c r="AR473" i="3" s="1"/>
  <c r="AB473" i="3"/>
  <c r="W473" i="3"/>
  <c r="T473" i="3"/>
  <c r="V473" i="3" s="1"/>
  <c r="AP472" i="3"/>
  <c r="AD472" i="3"/>
  <c r="AR472" i="3" s="1"/>
  <c r="AB472" i="3"/>
  <c r="W472" i="3"/>
  <c r="T472" i="3"/>
  <c r="V472" i="3" s="1"/>
  <c r="AP471" i="3"/>
  <c r="AD471" i="3"/>
  <c r="AR471" i="3" s="1"/>
  <c r="AB471" i="3"/>
  <c r="W471" i="3"/>
  <c r="T471" i="3"/>
  <c r="V471" i="3" s="1"/>
  <c r="AP470" i="3"/>
  <c r="AD470" i="3"/>
  <c r="AR470" i="3" s="1"/>
  <c r="AB470" i="3"/>
  <c r="W470" i="3"/>
  <c r="T470" i="3"/>
  <c r="V470" i="3" s="1"/>
  <c r="AP469" i="3"/>
  <c r="AD469" i="3"/>
  <c r="AR469" i="3" s="1"/>
  <c r="AB469" i="3"/>
  <c r="W469" i="3"/>
  <c r="T469" i="3"/>
  <c r="V469" i="3" s="1"/>
  <c r="AP468" i="3"/>
  <c r="AD468" i="3"/>
  <c r="AR468" i="3" s="1"/>
  <c r="AB468" i="3"/>
  <c r="W468" i="3"/>
  <c r="T468" i="3"/>
  <c r="V468" i="3" s="1"/>
  <c r="AP467" i="3"/>
  <c r="AD467" i="3"/>
  <c r="AR467" i="3" s="1"/>
  <c r="AB467" i="3"/>
  <c r="W467" i="3"/>
  <c r="T467" i="3"/>
  <c r="V467" i="3" s="1"/>
  <c r="AP466" i="3"/>
  <c r="AD466" i="3"/>
  <c r="AR466" i="3" s="1"/>
  <c r="AB466" i="3"/>
  <c r="W466" i="3"/>
  <c r="T466" i="3"/>
  <c r="V466" i="3" s="1"/>
  <c r="AP465" i="3"/>
  <c r="AD465" i="3"/>
  <c r="AR465" i="3" s="1"/>
  <c r="AB465" i="3"/>
  <c r="W465" i="3"/>
  <c r="T465" i="3"/>
  <c r="V465" i="3" s="1"/>
  <c r="AP464" i="3"/>
  <c r="AD464" i="3"/>
  <c r="AR464" i="3" s="1"/>
  <c r="AB464" i="3"/>
  <c r="W464" i="3"/>
  <c r="T464" i="3"/>
  <c r="V464" i="3" s="1"/>
  <c r="AP463" i="3"/>
  <c r="AD463" i="3"/>
  <c r="AR463" i="3" s="1"/>
  <c r="AB463" i="3"/>
  <c r="W463" i="3"/>
  <c r="T463" i="3"/>
  <c r="V463" i="3" s="1"/>
  <c r="AP462" i="3"/>
  <c r="AD462" i="3"/>
  <c r="AR462" i="3" s="1"/>
  <c r="AB462" i="3"/>
  <c r="W462" i="3"/>
  <c r="T462" i="3"/>
  <c r="V462" i="3" s="1"/>
  <c r="AP461" i="3"/>
  <c r="AD461" i="3"/>
  <c r="AR461" i="3" s="1"/>
  <c r="AB461" i="3"/>
  <c r="W461" i="3"/>
  <c r="T461" i="3"/>
  <c r="V461" i="3" s="1"/>
  <c r="AP460" i="3"/>
  <c r="AD460" i="3"/>
  <c r="AR460" i="3" s="1"/>
  <c r="AB460" i="3"/>
  <c r="W460" i="3"/>
  <c r="T460" i="3"/>
  <c r="V460" i="3" s="1"/>
  <c r="AP459" i="3"/>
  <c r="AD459" i="3"/>
  <c r="AR459" i="3" s="1"/>
  <c r="AB459" i="3"/>
  <c r="W459" i="3"/>
  <c r="T459" i="3"/>
  <c r="V459" i="3" s="1"/>
  <c r="AP458" i="3"/>
  <c r="AD458" i="3"/>
  <c r="AR458" i="3" s="1"/>
  <c r="AB458" i="3"/>
  <c r="W458" i="3"/>
  <c r="T458" i="3"/>
  <c r="V458" i="3" s="1"/>
  <c r="AP457" i="3"/>
  <c r="AD457" i="3"/>
  <c r="AR457" i="3" s="1"/>
  <c r="AB457" i="3"/>
  <c r="W457" i="3"/>
  <c r="T457" i="3"/>
  <c r="V457" i="3" s="1"/>
  <c r="AP456" i="3"/>
  <c r="AD456" i="3"/>
  <c r="AR456" i="3" s="1"/>
  <c r="AB456" i="3"/>
  <c r="W456" i="3"/>
  <c r="T456" i="3"/>
  <c r="V456" i="3" s="1"/>
  <c r="AP455" i="3"/>
  <c r="AD455" i="3"/>
  <c r="AR455" i="3" s="1"/>
  <c r="AB455" i="3"/>
  <c r="W455" i="3"/>
  <c r="T455" i="3"/>
  <c r="V455" i="3" s="1"/>
  <c r="AP454" i="3"/>
  <c r="AD454" i="3"/>
  <c r="AR454" i="3" s="1"/>
  <c r="AB454" i="3"/>
  <c r="W454" i="3"/>
  <c r="T454" i="3"/>
  <c r="V454" i="3" s="1"/>
  <c r="AP453" i="3"/>
  <c r="AD453" i="3"/>
  <c r="AR453" i="3" s="1"/>
  <c r="AB453" i="3"/>
  <c r="W453" i="3"/>
  <c r="T453" i="3"/>
  <c r="V453" i="3" s="1"/>
  <c r="AP452" i="3"/>
  <c r="AD452" i="3"/>
  <c r="AR452" i="3" s="1"/>
  <c r="AB452" i="3"/>
  <c r="W452" i="3"/>
  <c r="T452" i="3"/>
  <c r="V452" i="3" s="1"/>
  <c r="AP451" i="3"/>
  <c r="AD451" i="3"/>
  <c r="AR451" i="3" s="1"/>
  <c r="AB451" i="3"/>
  <c r="W451" i="3"/>
  <c r="T451" i="3"/>
  <c r="V451" i="3" s="1"/>
  <c r="AP450" i="3"/>
  <c r="AD450" i="3"/>
  <c r="AR450" i="3" s="1"/>
  <c r="AB450" i="3"/>
  <c r="W450" i="3"/>
  <c r="T450" i="3"/>
  <c r="V450" i="3" s="1"/>
  <c r="AP449" i="3"/>
  <c r="AD449" i="3"/>
  <c r="AR449" i="3" s="1"/>
  <c r="AB449" i="3"/>
  <c r="W449" i="3"/>
  <c r="T449" i="3"/>
  <c r="V449" i="3" s="1"/>
  <c r="AP448" i="3"/>
  <c r="AD448" i="3"/>
  <c r="AR448" i="3" s="1"/>
  <c r="AB448" i="3"/>
  <c r="W448" i="3"/>
  <c r="T448" i="3"/>
  <c r="V448" i="3" s="1"/>
  <c r="AP447" i="3"/>
  <c r="AD447" i="3"/>
  <c r="AR447" i="3" s="1"/>
  <c r="AB447" i="3"/>
  <c r="W447" i="3"/>
  <c r="T447" i="3"/>
  <c r="V447" i="3" s="1"/>
  <c r="AP446" i="3"/>
  <c r="AD446" i="3"/>
  <c r="AR446" i="3" s="1"/>
  <c r="AB446" i="3"/>
  <c r="W446" i="3"/>
  <c r="T446" i="3"/>
  <c r="V446" i="3" s="1"/>
  <c r="AP445" i="3"/>
  <c r="AD445" i="3"/>
  <c r="AR445" i="3" s="1"/>
  <c r="AB445" i="3"/>
  <c r="W445" i="3"/>
  <c r="T445" i="3"/>
  <c r="V445" i="3" s="1"/>
  <c r="AP444" i="3"/>
  <c r="AD444" i="3"/>
  <c r="AR444" i="3" s="1"/>
  <c r="AB444" i="3"/>
  <c r="W444" i="3"/>
  <c r="T444" i="3"/>
  <c r="V444" i="3" s="1"/>
  <c r="AP443" i="3"/>
  <c r="AD443" i="3"/>
  <c r="AR443" i="3" s="1"/>
  <c r="AB443" i="3"/>
  <c r="W443" i="3"/>
  <c r="T443" i="3"/>
  <c r="V443" i="3" s="1"/>
  <c r="AP442" i="3"/>
  <c r="AD442" i="3"/>
  <c r="AR442" i="3" s="1"/>
  <c r="AB442" i="3"/>
  <c r="W442" i="3"/>
  <c r="T442" i="3"/>
  <c r="V442" i="3" s="1"/>
  <c r="AP441" i="3"/>
  <c r="AD441" i="3"/>
  <c r="AR441" i="3" s="1"/>
  <c r="AB441" i="3"/>
  <c r="W441" i="3"/>
  <c r="T441" i="3"/>
  <c r="V441" i="3" s="1"/>
  <c r="AP440" i="3"/>
  <c r="AD440" i="3"/>
  <c r="AR440" i="3" s="1"/>
  <c r="AB440" i="3"/>
  <c r="W440" i="3"/>
  <c r="T440" i="3"/>
  <c r="V440" i="3" s="1"/>
  <c r="AP439" i="3"/>
  <c r="AD439" i="3"/>
  <c r="AR439" i="3" s="1"/>
  <c r="AB439" i="3"/>
  <c r="W439" i="3"/>
  <c r="T439" i="3"/>
  <c r="V439" i="3" s="1"/>
  <c r="AP438" i="3"/>
  <c r="AD438" i="3"/>
  <c r="AR438" i="3" s="1"/>
  <c r="AB438" i="3"/>
  <c r="W438" i="3"/>
  <c r="T438" i="3"/>
  <c r="V438" i="3" s="1"/>
  <c r="AP437" i="3"/>
  <c r="AD437" i="3"/>
  <c r="AR437" i="3" s="1"/>
  <c r="AB437" i="3"/>
  <c r="W437" i="3"/>
  <c r="T437" i="3"/>
  <c r="V437" i="3" s="1"/>
  <c r="AP436" i="3"/>
  <c r="AD436" i="3"/>
  <c r="AR436" i="3" s="1"/>
  <c r="AB436" i="3"/>
  <c r="W436" i="3"/>
  <c r="T436" i="3"/>
  <c r="V436" i="3" s="1"/>
  <c r="AP435" i="3"/>
  <c r="AD435" i="3"/>
  <c r="AR435" i="3" s="1"/>
  <c r="AB435" i="3"/>
  <c r="W435" i="3"/>
  <c r="T435" i="3"/>
  <c r="V435" i="3" s="1"/>
  <c r="AP434" i="3"/>
  <c r="AD434" i="3"/>
  <c r="AR434" i="3" s="1"/>
  <c r="AB434" i="3"/>
  <c r="W434" i="3"/>
  <c r="T434" i="3"/>
  <c r="V434" i="3" s="1"/>
  <c r="AP433" i="3"/>
  <c r="AD433" i="3"/>
  <c r="AR433" i="3" s="1"/>
  <c r="AB433" i="3"/>
  <c r="W433" i="3"/>
  <c r="T433" i="3"/>
  <c r="V433" i="3" s="1"/>
  <c r="AP432" i="3"/>
  <c r="AD432" i="3"/>
  <c r="AR432" i="3" s="1"/>
  <c r="AB432" i="3"/>
  <c r="W432" i="3"/>
  <c r="T432" i="3"/>
  <c r="V432" i="3" s="1"/>
  <c r="AP431" i="3"/>
  <c r="AD431" i="3"/>
  <c r="AR431" i="3" s="1"/>
  <c r="AB431" i="3"/>
  <c r="W431" i="3"/>
  <c r="T431" i="3"/>
  <c r="V431" i="3" s="1"/>
  <c r="AP430" i="3"/>
  <c r="AD430" i="3"/>
  <c r="AR430" i="3" s="1"/>
  <c r="AB430" i="3"/>
  <c r="W430" i="3"/>
  <c r="T430" i="3"/>
  <c r="V430" i="3" s="1"/>
  <c r="AP429" i="3"/>
  <c r="AD429" i="3"/>
  <c r="AR429" i="3" s="1"/>
  <c r="AB429" i="3"/>
  <c r="W429" i="3"/>
  <c r="T429" i="3"/>
  <c r="V429" i="3" s="1"/>
  <c r="AP428" i="3"/>
  <c r="AD428" i="3"/>
  <c r="AR428" i="3" s="1"/>
  <c r="AB428" i="3"/>
  <c r="W428" i="3"/>
  <c r="T428" i="3"/>
  <c r="V428" i="3" s="1"/>
  <c r="AP427" i="3"/>
  <c r="AD427" i="3"/>
  <c r="AR427" i="3" s="1"/>
  <c r="AB427" i="3"/>
  <c r="W427" i="3"/>
  <c r="T427" i="3"/>
  <c r="V427" i="3" s="1"/>
  <c r="AP426" i="3"/>
  <c r="AD426" i="3"/>
  <c r="AR426" i="3" s="1"/>
  <c r="AB426" i="3"/>
  <c r="W426" i="3"/>
  <c r="T426" i="3"/>
  <c r="V426" i="3" s="1"/>
  <c r="AP425" i="3"/>
  <c r="AD425" i="3"/>
  <c r="AR425" i="3" s="1"/>
  <c r="AB425" i="3"/>
  <c r="W425" i="3"/>
  <c r="T425" i="3"/>
  <c r="V425" i="3" s="1"/>
  <c r="AP424" i="3"/>
  <c r="AD424" i="3"/>
  <c r="AR424" i="3" s="1"/>
  <c r="AB424" i="3"/>
  <c r="W424" i="3"/>
  <c r="T424" i="3"/>
  <c r="V424" i="3" s="1"/>
  <c r="AP423" i="3"/>
  <c r="AD423" i="3"/>
  <c r="AR423" i="3" s="1"/>
  <c r="AB423" i="3"/>
  <c r="W423" i="3"/>
  <c r="T423" i="3"/>
  <c r="V423" i="3" s="1"/>
  <c r="AP422" i="3"/>
  <c r="AD422" i="3"/>
  <c r="AR422" i="3" s="1"/>
  <c r="AB422" i="3"/>
  <c r="W422" i="3"/>
  <c r="T422" i="3"/>
  <c r="V422" i="3" s="1"/>
  <c r="AP421" i="3"/>
  <c r="AD421" i="3"/>
  <c r="AR421" i="3" s="1"/>
  <c r="AB421" i="3"/>
  <c r="W421" i="3"/>
  <c r="T421" i="3"/>
  <c r="V421" i="3" s="1"/>
  <c r="AP420" i="3"/>
  <c r="AD420" i="3"/>
  <c r="AR420" i="3" s="1"/>
  <c r="AB420" i="3"/>
  <c r="W420" i="3"/>
  <c r="T420" i="3"/>
  <c r="V420" i="3" s="1"/>
  <c r="AP419" i="3"/>
  <c r="AD419" i="3"/>
  <c r="AR419" i="3" s="1"/>
  <c r="AB419" i="3"/>
  <c r="W419" i="3"/>
  <c r="T419" i="3"/>
  <c r="V419" i="3" s="1"/>
  <c r="AP418" i="3"/>
  <c r="AD418" i="3"/>
  <c r="AR418" i="3" s="1"/>
  <c r="AB418" i="3"/>
  <c r="W418" i="3"/>
  <c r="T418" i="3"/>
  <c r="V418" i="3" s="1"/>
  <c r="AP417" i="3"/>
  <c r="AD417" i="3"/>
  <c r="AR417" i="3" s="1"/>
  <c r="AB417" i="3"/>
  <c r="W417" i="3"/>
  <c r="T417" i="3"/>
  <c r="V417" i="3" s="1"/>
  <c r="AP416" i="3"/>
  <c r="AD416" i="3"/>
  <c r="AR416" i="3" s="1"/>
  <c r="AB416" i="3"/>
  <c r="W416" i="3"/>
  <c r="T416" i="3"/>
  <c r="V416" i="3" s="1"/>
  <c r="AP415" i="3"/>
  <c r="AD415" i="3"/>
  <c r="AR415" i="3" s="1"/>
  <c r="AB415" i="3"/>
  <c r="W415" i="3"/>
  <c r="T415" i="3"/>
  <c r="V415" i="3" s="1"/>
  <c r="AP414" i="3"/>
  <c r="AD414" i="3"/>
  <c r="AR414" i="3" s="1"/>
  <c r="AB414" i="3"/>
  <c r="W414" i="3"/>
  <c r="T414" i="3"/>
  <c r="V414" i="3" s="1"/>
  <c r="AP413" i="3"/>
  <c r="AD413" i="3"/>
  <c r="AR413" i="3" s="1"/>
  <c r="AB413" i="3"/>
  <c r="W413" i="3"/>
  <c r="T413" i="3"/>
  <c r="V413" i="3" s="1"/>
  <c r="AP412" i="3"/>
  <c r="AD412" i="3"/>
  <c r="AR412" i="3" s="1"/>
  <c r="AB412" i="3"/>
  <c r="W412" i="3"/>
  <c r="T412" i="3"/>
  <c r="V412" i="3" s="1"/>
  <c r="AP411" i="3"/>
  <c r="AD411" i="3"/>
  <c r="AR411" i="3" s="1"/>
  <c r="AB411" i="3"/>
  <c r="W411" i="3"/>
  <c r="T411" i="3"/>
  <c r="V411" i="3" s="1"/>
  <c r="AP410" i="3"/>
  <c r="AD410" i="3"/>
  <c r="AR410" i="3" s="1"/>
  <c r="AB410" i="3"/>
  <c r="W410" i="3"/>
  <c r="T410" i="3"/>
  <c r="V410" i="3" s="1"/>
  <c r="AP409" i="3"/>
  <c r="AD409" i="3"/>
  <c r="AR409" i="3" s="1"/>
  <c r="AB409" i="3"/>
  <c r="W409" i="3"/>
  <c r="T409" i="3"/>
  <c r="V409" i="3" s="1"/>
  <c r="AP408" i="3"/>
  <c r="AD408" i="3"/>
  <c r="AR408" i="3" s="1"/>
  <c r="AB408" i="3"/>
  <c r="W408" i="3"/>
  <c r="T408" i="3"/>
  <c r="V408" i="3" s="1"/>
  <c r="AP407" i="3"/>
  <c r="AD407" i="3"/>
  <c r="AR407" i="3" s="1"/>
  <c r="AB407" i="3"/>
  <c r="W407" i="3"/>
  <c r="T407" i="3"/>
  <c r="V407" i="3" s="1"/>
  <c r="AP406" i="3"/>
  <c r="AD406" i="3"/>
  <c r="AR406" i="3" s="1"/>
  <c r="AB406" i="3"/>
  <c r="W406" i="3"/>
  <c r="T406" i="3"/>
  <c r="V406" i="3" s="1"/>
  <c r="AP405" i="3"/>
  <c r="AD405" i="3"/>
  <c r="AR405" i="3" s="1"/>
  <c r="AB405" i="3"/>
  <c r="W405" i="3"/>
  <c r="T405" i="3"/>
  <c r="V405" i="3" s="1"/>
  <c r="AP404" i="3"/>
  <c r="AD404" i="3"/>
  <c r="AR404" i="3" s="1"/>
  <c r="AB404" i="3"/>
  <c r="W404" i="3"/>
  <c r="T404" i="3"/>
  <c r="V404" i="3" s="1"/>
  <c r="AP403" i="3"/>
  <c r="AD403" i="3"/>
  <c r="AR403" i="3" s="1"/>
  <c r="AB403" i="3"/>
  <c r="W403" i="3"/>
  <c r="T403" i="3"/>
  <c r="V403" i="3" s="1"/>
  <c r="AP402" i="3"/>
  <c r="AD402" i="3"/>
  <c r="AR402" i="3" s="1"/>
  <c r="AB402" i="3"/>
  <c r="W402" i="3"/>
  <c r="T402" i="3"/>
  <c r="V402" i="3" s="1"/>
  <c r="AP401" i="3"/>
  <c r="AD401" i="3"/>
  <c r="AR401" i="3" s="1"/>
  <c r="AB401" i="3"/>
  <c r="W401" i="3"/>
  <c r="T401" i="3"/>
  <c r="V401" i="3" s="1"/>
  <c r="AP400" i="3"/>
  <c r="AD400" i="3"/>
  <c r="AR400" i="3" s="1"/>
  <c r="AB400" i="3"/>
  <c r="W400" i="3"/>
  <c r="T400" i="3"/>
  <c r="V400" i="3" s="1"/>
  <c r="AP399" i="3"/>
  <c r="AD399" i="3"/>
  <c r="AR399" i="3" s="1"/>
  <c r="AB399" i="3"/>
  <c r="W399" i="3"/>
  <c r="T399" i="3"/>
  <c r="V399" i="3" s="1"/>
  <c r="AP398" i="3"/>
  <c r="AD398" i="3"/>
  <c r="AR398" i="3" s="1"/>
  <c r="AB398" i="3"/>
  <c r="W398" i="3"/>
  <c r="T398" i="3"/>
  <c r="V398" i="3" s="1"/>
  <c r="AP397" i="3"/>
  <c r="AD397" i="3"/>
  <c r="AR397" i="3" s="1"/>
  <c r="AB397" i="3"/>
  <c r="W397" i="3"/>
  <c r="T397" i="3"/>
  <c r="V397" i="3" s="1"/>
  <c r="AP396" i="3"/>
  <c r="AD396" i="3"/>
  <c r="AR396" i="3" s="1"/>
  <c r="AB396" i="3"/>
  <c r="W396" i="3"/>
  <c r="T396" i="3"/>
  <c r="V396" i="3" s="1"/>
  <c r="AP395" i="3"/>
  <c r="AD395" i="3"/>
  <c r="AR395" i="3" s="1"/>
  <c r="AB395" i="3"/>
  <c r="W395" i="3"/>
  <c r="T395" i="3"/>
  <c r="V395" i="3" s="1"/>
  <c r="AP394" i="3"/>
  <c r="AD394" i="3"/>
  <c r="AR394" i="3" s="1"/>
  <c r="AB394" i="3"/>
  <c r="W394" i="3"/>
  <c r="T394" i="3"/>
  <c r="V394" i="3" s="1"/>
  <c r="AP393" i="3"/>
  <c r="AD393" i="3"/>
  <c r="AR393" i="3" s="1"/>
  <c r="AB393" i="3"/>
  <c r="W393" i="3"/>
  <c r="T393" i="3"/>
  <c r="V393" i="3" s="1"/>
  <c r="AP392" i="3"/>
  <c r="AD392" i="3"/>
  <c r="AR392" i="3" s="1"/>
  <c r="AB392" i="3"/>
  <c r="W392" i="3"/>
  <c r="T392" i="3"/>
  <c r="V392" i="3" s="1"/>
  <c r="AP391" i="3"/>
  <c r="AD391" i="3"/>
  <c r="AR391" i="3" s="1"/>
  <c r="AB391" i="3"/>
  <c r="W391" i="3"/>
  <c r="T391" i="3"/>
  <c r="V391" i="3" s="1"/>
  <c r="AP390" i="3"/>
  <c r="AD390" i="3"/>
  <c r="AR390" i="3" s="1"/>
  <c r="AB390" i="3"/>
  <c r="W390" i="3"/>
  <c r="T390" i="3"/>
  <c r="V390" i="3" s="1"/>
  <c r="AP389" i="3"/>
  <c r="AD389" i="3"/>
  <c r="AR389" i="3" s="1"/>
  <c r="AB389" i="3"/>
  <c r="W389" i="3"/>
  <c r="T389" i="3"/>
  <c r="V389" i="3" s="1"/>
  <c r="AP388" i="3"/>
  <c r="AD388" i="3"/>
  <c r="AR388" i="3" s="1"/>
  <c r="AB388" i="3"/>
  <c r="W388" i="3"/>
  <c r="T388" i="3"/>
  <c r="V388" i="3" s="1"/>
  <c r="AP387" i="3"/>
  <c r="AD387" i="3"/>
  <c r="AR387" i="3" s="1"/>
  <c r="AB387" i="3"/>
  <c r="W387" i="3"/>
  <c r="T387" i="3"/>
  <c r="V387" i="3" s="1"/>
  <c r="AP386" i="3"/>
  <c r="AD386" i="3"/>
  <c r="AR386" i="3" s="1"/>
  <c r="AB386" i="3"/>
  <c r="W386" i="3"/>
  <c r="T386" i="3"/>
  <c r="V386" i="3" s="1"/>
  <c r="AP385" i="3"/>
  <c r="AD385" i="3"/>
  <c r="AR385" i="3" s="1"/>
  <c r="AB385" i="3"/>
  <c r="W385" i="3"/>
  <c r="T385" i="3"/>
  <c r="V385" i="3" s="1"/>
  <c r="AP384" i="3"/>
  <c r="AD384" i="3"/>
  <c r="AR384" i="3" s="1"/>
  <c r="AB384" i="3"/>
  <c r="W384" i="3"/>
  <c r="T384" i="3"/>
  <c r="V384" i="3" s="1"/>
  <c r="AP383" i="3"/>
  <c r="AD383" i="3"/>
  <c r="AR383" i="3" s="1"/>
  <c r="AB383" i="3"/>
  <c r="W383" i="3"/>
  <c r="T383" i="3"/>
  <c r="V383" i="3" s="1"/>
  <c r="AP382" i="3"/>
  <c r="AD382" i="3"/>
  <c r="AR382" i="3" s="1"/>
  <c r="AB382" i="3"/>
  <c r="W382" i="3"/>
  <c r="T382" i="3"/>
  <c r="V382" i="3" s="1"/>
  <c r="AP381" i="3"/>
  <c r="AD381" i="3"/>
  <c r="AR381" i="3" s="1"/>
  <c r="AB381" i="3"/>
  <c r="W381" i="3"/>
  <c r="T381" i="3"/>
  <c r="V381" i="3" s="1"/>
  <c r="AP380" i="3"/>
  <c r="AD380" i="3"/>
  <c r="AR380" i="3" s="1"/>
  <c r="AB380" i="3"/>
  <c r="W380" i="3"/>
  <c r="T380" i="3"/>
  <c r="V380" i="3" s="1"/>
  <c r="AP379" i="3"/>
  <c r="AD379" i="3"/>
  <c r="AR379" i="3" s="1"/>
  <c r="AB379" i="3"/>
  <c r="W379" i="3"/>
  <c r="T379" i="3"/>
  <c r="V379" i="3" s="1"/>
  <c r="AP378" i="3"/>
  <c r="AD378" i="3"/>
  <c r="AR378" i="3" s="1"/>
  <c r="AB378" i="3"/>
  <c r="W378" i="3"/>
  <c r="T378" i="3"/>
  <c r="V378" i="3" s="1"/>
  <c r="AP377" i="3"/>
  <c r="AD377" i="3"/>
  <c r="AR377" i="3" s="1"/>
  <c r="AB377" i="3"/>
  <c r="W377" i="3"/>
  <c r="T377" i="3"/>
  <c r="V377" i="3" s="1"/>
  <c r="AP376" i="3"/>
  <c r="AD376" i="3"/>
  <c r="AR376" i="3" s="1"/>
  <c r="AB376" i="3"/>
  <c r="W376" i="3"/>
  <c r="T376" i="3"/>
  <c r="V376" i="3" s="1"/>
  <c r="AP375" i="3"/>
  <c r="AD375" i="3"/>
  <c r="AR375" i="3" s="1"/>
  <c r="AB375" i="3"/>
  <c r="W375" i="3"/>
  <c r="T375" i="3"/>
  <c r="V375" i="3" s="1"/>
  <c r="AP374" i="3"/>
  <c r="AD374" i="3"/>
  <c r="AR374" i="3" s="1"/>
  <c r="AB374" i="3"/>
  <c r="W374" i="3"/>
  <c r="T374" i="3"/>
  <c r="V374" i="3" s="1"/>
  <c r="AP373" i="3"/>
  <c r="AD373" i="3"/>
  <c r="AR373" i="3" s="1"/>
  <c r="AB373" i="3"/>
  <c r="W373" i="3"/>
  <c r="T373" i="3"/>
  <c r="V373" i="3" s="1"/>
  <c r="AP372" i="3"/>
  <c r="AD372" i="3"/>
  <c r="AR372" i="3" s="1"/>
  <c r="AB372" i="3"/>
  <c r="W372" i="3"/>
  <c r="T372" i="3"/>
  <c r="V372" i="3" s="1"/>
  <c r="AP371" i="3"/>
  <c r="AD371" i="3"/>
  <c r="AR371" i="3" s="1"/>
  <c r="AB371" i="3"/>
  <c r="W371" i="3"/>
  <c r="T371" i="3"/>
  <c r="V371" i="3" s="1"/>
  <c r="AP370" i="3"/>
  <c r="AD370" i="3"/>
  <c r="AR370" i="3" s="1"/>
  <c r="AB370" i="3"/>
  <c r="W370" i="3"/>
  <c r="T370" i="3"/>
  <c r="V370" i="3" s="1"/>
  <c r="AP369" i="3"/>
  <c r="AD369" i="3"/>
  <c r="AR369" i="3" s="1"/>
  <c r="AB369" i="3"/>
  <c r="W369" i="3"/>
  <c r="T369" i="3"/>
  <c r="V369" i="3" s="1"/>
  <c r="AP368" i="3"/>
  <c r="AD368" i="3"/>
  <c r="AR368" i="3" s="1"/>
  <c r="AB368" i="3"/>
  <c r="W368" i="3"/>
  <c r="T368" i="3"/>
  <c r="V368" i="3" s="1"/>
  <c r="AP367" i="3"/>
  <c r="AD367" i="3"/>
  <c r="AR367" i="3" s="1"/>
  <c r="AB367" i="3"/>
  <c r="W367" i="3"/>
  <c r="T367" i="3"/>
  <c r="V367" i="3" s="1"/>
  <c r="AP366" i="3"/>
  <c r="AD366" i="3"/>
  <c r="AR366" i="3" s="1"/>
  <c r="AB366" i="3"/>
  <c r="W366" i="3"/>
  <c r="T366" i="3"/>
  <c r="V366" i="3" s="1"/>
  <c r="AP365" i="3"/>
  <c r="AD365" i="3"/>
  <c r="AR365" i="3" s="1"/>
  <c r="AB365" i="3"/>
  <c r="W365" i="3"/>
  <c r="T365" i="3"/>
  <c r="V365" i="3" s="1"/>
  <c r="AP364" i="3"/>
  <c r="AD364" i="3"/>
  <c r="AR364" i="3" s="1"/>
  <c r="AB364" i="3"/>
  <c r="W364" i="3"/>
  <c r="T364" i="3"/>
  <c r="V364" i="3" s="1"/>
  <c r="AP363" i="3"/>
  <c r="AD363" i="3"/>
  <c r="AR363" i="3" s="1"/>
  <c r="AB363" i="3"/>
  <c r="W363" i="3"/>
  <c r="T363" i="3"/>
  <c r="V363" i="3" s="1"/>
  <c r="AP362" i="3"/>
  <c r="AD362" i="3"/>
  <c r="AR362" i="3" s="1"/>
  <c r="AB362" i="3"/>
  <c r="W362" i="3"/>
  <c r="T362" i="3"/>
  <c r="V362" i="3" s="1"/>
  <c r="AP361" i="3"/>
  <c r="AD361" i="3"/>
  <c r="AR361" i="3" s="1"/>
  <c r="AB361" i="3"/>
  <c r="W361" i="3"/>
  <c r="T361" i="3"/>
  <c r="V361" i="3" s="1"/>
  <c r="AP360" i="3"/>
  <c r="AD360" i="3"/>
  <c r="AR360" i="3" s="1"/>
  <c r="AB360" i="3"/>
  <c r="W360" i="3"/>
  <c r="T360" i="3"/>
  <c r="V360" i="3" s="1"/>
  <c r="AP359" i="3"/>
  <c r="AD359" i="3"/>
  <c r="AR359" i="3" s="1"/>
  <c r="AB359" i="3"/>
  <c r="W359" i="3"/>
  <c r="T359" i="3"/>
  <c r="V359" i="3" s="1"/>
  <c r="AP358" i="3"/>
  <c r="AD358" i="3"/>
  <c r="AR358" i="3" s="1"/>
  <c r="AB358" i="3"/>
  <c r="W358" i="3"/>
  <c r="T358" i="3"/>
  <c r="V358" i="3" s="1"/>
  <c r="AP357" i="3"/>
  <c r="AD357" i="3"/>
  <c r="AR357" i="3" s="1"/>
  <c r="AB357" i="3"/>
  <c r="W357" i="3"/>
  <c r="T357" i="3"/>
  <c r="V357" i="3" s="1"/>
  <c r="AP356" i="3"/>
  <c r="AD356" i="3"/>
  <c r="AR356" i="3" s="1"/>
  <c r="AB356" i="3"/>
  <c r="W356" i="3"/>
  <c r="T356" i="3"/>
  <c r="V356" i="3" s="1"/>
  <c r="AP355" i="3"/>
  <c r="AD355" i="3"/>
  <c r="AR355" i="3" s="1"/>
  <c r="AB355" i="3"/>
  <c r="W355" i="3"/>
  <c r="T355" i="3"/>
  <c r="V355" i="3" s="1"/>
  <c r="AP354" i="3"/>
  <c r="AD354" i="3"/>
  <c r="AR354" i="3" s="1"/>
  <c r="AB354" i="3"/>
  <c r="W354" i="3"/>
  <c r="T354" i="3"/>
  <c r="V354" i="3" s="1"/>
  <c r="AP353" i="3"/>
  <c r="AD353" i="3"/>
  <c r="AR353" i="3" s="1"/>
  <c r="AB353" i="3"/>
  <c r="W353" i="3"/>
  <c r="T353" i="3"/>
  <c r="V353" i="3" s="1"/>
  <c r="AP352" i="3"/>
  <c r="AD352" i="3"/>
  <c r="AR352" i="3" s="1"/>
  <c r="AB352" i="3"/>
  <c r="W352" i="3"/>
  <c r="T352" i="3"/>
  <c r="V352" i="3" s="1"/>
  <c r="AP351" i="3"/>
  <c r="AD351" i="3"/>
  <c r="AR351" i="3" s="1"/>
  <c r="AB351" i="3"/>
  <c r="W351" i="3"/>
  <c r="T351" i="3"/>
  <c r="V351" i="3" s="1"/>
  <c r="AP350" i="3"/>
  <c r="AD350" i="3"/>
  <c r="AR350" i="3" s="1"/>
  <c r="AB350" i="3"/>
  <c r="W350" i="3"/>
  <c r="T350" i="3"/>
  <c r="V350" i="3" s="1"/>
  <c r="AP349" i="3"/>
  <c r="AD349" i="3"/>
  <c r="AR349" i="3" s="1"/>
  <c r="AB349" i="3"/>
  <c r="W349" i="3"/>
  <c r="T349" i="3"/>
  <c r="V349" i="3" s="1"/>
  <c r="AP348" i="3"/>
  <c r="AD348" i="3"/>
  <c r="AR348" i="3" s="1"/>
  <c r="AB348" i="3"/>
  <c r="W348" i="3"/>
  <c r="T348" i="3"/>
  <c r="V348" i="3" s="1"/>
  <c r="AP347" i="3"/>
  <c r="AD347" i="3"/>
  <c r="AR347" i="3" s="1"/>
  <c r="AB347" i="3"/>
  <c r="W347" i="3"/>
  <c r="T347" i="3"/>
  <c r="V347" i="3" s="1"/>
  <c r="AP346" i="3"/>
  <c r="AD346" i="3"/>
  <c r="AR346" i="3" s="1"/>
  <c r="AB346" i="3"/>
  <c r="W346" i="3"/>
  <c r="T346" i="3"/>
  <c r="V346" i="3" s="1"/>
  <c r="AP345" i="3"/>
  <c r="AD345" i="3"/>
  <c r="AR345" i="3" s="1"/>
  <c r="AB345" i="3"/>
  <c r="W345" i="3"/>
  <c r="T345" i="3"/>
  <c r="V345" i="3" s="1"/>
  <c r="AP344" i="3"/>
  <c r="AD344" i="3"/>
  <c r="AR344" i="3" s="1"/>
  <c r="AB344" i="3"/>
  <c r="W344" i="3"/>
  <c r="T344" i="3"/>
  <c r="V344" i="3" s="1"/>
  <c r="AP343" i="3"/>
  <c r="AD343" i="3"/>
  <c r="AR343" i="3" s="1"/>
  <c r="AB343" i="3"/>
  <c r="W343" i="3"/>
  <c r="T343" i="3"/>
  <c r="V343" i="3" s="1"/>
  <c r="AP342" i="3"/>
  <c r="AD342" i="3"/>
  <c r="AR342" i="3" s="1"/>
  <c r="AB342" i="3"/>
  <c r="W342" i="3"/>
  <c r="T342" i="3"/>
  <c r="V342" i="3" s="1"/>
  <c r="AP341" i="3"/>
  <c r="AD341" i="3"/>
  <c r="AR341" i="3" s="1"/>
  <c r="AB341" i="3"/>
  <c r="W341" i="3"/>
  <c r="T341" i="3"/>
  <c r="V341" i="3" s="1"/>
  <c r="AP340" i="3"/>
  <c r="AD340" i="3"/>
  <c r="AR340" i="3" s="1"/>
  <c r="AB340" i="3"/>
  <c r="W340" i="3"/>
  <c r="T340" i="3"/>
  <c r="V340" i="3" s="1"/>
  <c r="AP339" i="3"/>
  <c r="AD339" i="3"/>
  <c r="AR339" i="3" s="1"/>
  <c r="AB339" i="3"/>
  <c r="W339" i="3"/>
  <c r="T339" i="3"/>
  <c r="V339" i="3" s="1"/>
  <c r="AP338" i="3"/>
  <c r="AD338" i="3"/>
  <c r="AR338" i="3" s="1"/>
  <c r="AB338" i="3"/>
  <c r="W338" i="3"/>
  <c r="T338" i="3"/>
  <c r="V338" i="3" s="1"/>
  <c r="AP337" i="3"/>
  <c r="AD337" i="3"/>
  <c r="AR337" i="3" s="1"/>
  <c r="AB337" i="3"/>
  <c r="W337" i="3"/>
  <c r="T337" i="3"/>
  <c r="V337" i="3" s="1"/>
  <c r="AP336" i="3"/>
  <c r="AD336" i="3"/>
  <c r="AR336" i="3" s="1"/>
  <c r="AB336" i="3"/>
  <c r="W336" i="3"/>
  <c r="T336" i="3"/>
  <c r="V336" i="3" s="1"/>
  <c r="AP335" i="3"/>
  <c r="AD335" i="3"/>
  <c r="AR335" i="3" s="1"/>
  <c r="AB335" i="3"/>
  <c r="W335" i="3"/>
  <c r="T335" i="3"/>
  <c r="V335" i="3" s="1"/>
  <c r="AP334" i="3"/>
  <c r="AD334" i="3"/>
  <c r="AR334" i="3" s="1"/>
  <c r="AB334" i="3"/>
  <c r="W334" i="3"/>
  <c r="T334" i="3"/>
  <c r="V334" i="3" s="1"/>
  <c r="AP333" i="3"/>
  <c r="AD333" i="3"/>
  <c r="AR333" i="3" s="1"/>
  <c r="AB333" i="3"/>
  <c r="W333" i="3"/>
  <c r="T333" i="3"/>
  <c r="V333" i="3" s="1"/>
  <c r="AP332" i="3"/>
  <c r="AD332" i="3"/>
  <c r="AR332" i="3" s="1"/>
  <c r="AB332" i="3"/>
  <c r="W332" i="3"/>
  <c r="T332" i="3"/>
  <c r="V332" i="3" s="1"/>
  <c r="AP331" i="3"/>
  <c r="AD331" i="3"/>
  <c r="AR331" i="3" s="1"/>
  <c r="AB331" i="3"/>
  <c r="W331" i="3"/>
  <c r="T331" i="3"/>
  <c r="V331" i="3" s="1"/>
  <c r="AP330" i="3"/>
  <c r="AD330" i="3"/>
  <c r="AR330" i="3" s="1"/>
  <c r="AB330" i="3"/>
  <c r="W330" i="3"/>
  <c r="T330" i="3"/>
  <c r="V330" i="3" s="1"/>
  <c r="AP329" i="3"/>
  <c r="AD329" i="3"/>
  <c r="AR329" i="3" s="1"/>
  <c r="AB329" i="3"/>
  <c r="W329" i="3"/>
  <c r="T329" i="3"/>
  <c r="V329" i="3" s="1"/>
  <c r="AP328" i="3"/>
  <c r="AD328" i="3"/>
  <c r="AR328" i="3" s="1"/>
  <c r="AB328" i="3"/>
  <c r="W328" i="3"/>
  <c r="T328" i="3"/>
  <c r="V328" i="3" s="1"/>
  <c r="AP327" i="3"/>
  <c r="AD327" i="3"/>
  <c r="AR327" i="3" s="1"/>
  <c r="AB327" i="3"/>
  <c r="W327" i="3"/>
  <c r="T327" i="3"/>
  <c r="V327" i="3" s="1"/>
  <c r="AP326" i="3"/>
  <c r="AD326" i="3"/>
  <c r="AR326" i="3" s="1"/>
  <c r="AB326" i="3"/>
  <c r="W326" i="3"/>
  <c r="T326" i="3"/>
  <c r="V326" i="3" s="1"/>
  <c r="AP325" i="3"/>
  <c r="AD325" i="3"/>
  <c r="AR325" i="3" s="1"/>
  <c r="AB325" i="3"/>
  <c r="W325" i="3"/>
  <c r="T325" i="3"/>
  <c r="V325" i="3" s="1"/>
  <c r="AP324" i="3"/>
  <c r="AD324" i="3"/>
  <c r="AR324" i="3" s="1"/>
  <c r="AB324" i="3"/>
  <c r="W324" i="3"/>
  <c r="T324" i="3"/>
  <c r="V324" i="3" s="1"/>
  <c r="AP323" i="3"/>
  <c r="AD323" i="3"/>
  <c r="AR323" i="3" s="1"/>
  <c r="AB323" i="3"/>
  <c r="W323" i="3"/>
  <c r="T323" i="3"/>
  <c r="V323" i="3" s="1"/>
  <c r="AP322" i="3"/>
  <c r="AD322" i="3"/>
  <c r="AR322" i="3" s="1"/>
  <c r="AB322" i="3"/>
  <c r="W322" i="3"/>
  <c r="T322" i="3"/>
  <c r="V322" i="3" s="1"/>
  <c r="AP321" i="3"/>
  <c r="AD321" i="3"/>
  <c r="AR321" i="3" s="1"/>
  <c r="AB321" i="3"/>
  <c r="W321" i="3"/>
  <c r="T321" i="3"/>
  <c r="V321" i="3" s="1"/>
  <c r="AP320" i="3"/>
  <c r="AD320" i="3"/>
  <c r="AR320" i="3" s="1"/>
  <c r="AB320" i="3"/>
  <c r="W320" i="3"/>
  <c r="T320" i="3"/>
  <c r="V320" i="3" s="1"/>
  <c r="AP319" i="3"/>
  <c r="AD319" i="3"/>
  <c r="AR319" i="3" s="1"/>
  <c r="AB319" i="3"/>
  <c r="W319" i="3"/>
  <c r="T319" i="3"/>
  <c r="V319" i="3" s="1"/>
  <c r="AP318" i="3"/>
  <c r="AD318" i="3"/>
  <c r="AR318" i="3" s="1"/>
  <c r="AB318" i="3"/>
  <c r="W318" i="3"/>
  <c r="T318" i="3"/>
  <c r="V318" i="3" s="1"/>
  <c r="AP317" i="3"/>
  <c r="AD317" i="3"/>
  <c r="AR317" i="3" s="1"/>
  <c r="AB317" i="3"/>
  <c r="W317" i="3"/>
  <c r="T317" i="3"/>
  <c r="V317" i="3" s="1"/>
  <c r="AP316" i="3"/>
  <c r="AD316" i="3"/>
  <c r="AR316" i="3" s="1"/>
  <c r="AB316" i="3"/>
  <c r="W316" i="3"/>
  <c r="T316" i="3"/>
  <c r="V316" i="3" s="1"/>
  <c r="AP315" i="3"/>
  <c r="AD315" i="3"/>
  <c r="AR315" i="3" s="1"/>
  <c r="AB315" i="3"/>
  <c r="W315" i="3"/>
  <c r="T315" i="3"/>
  <c r="V315" i="3" s="1"/>
  <c r="AP314" i="3"/>
  <c r="AD314" i="3"/>
  <c r="AR314" i="3" s="1"/>
  <c r="AB314" i="3"/>
  <c r="W314" i="3"/>
  <c r="T314" i="3"/>
  <c r="V314" i="3" s="1"/>
  <c r="AP313" i="3"/>
  <c r="AD313" i="3"/>
  <c r="AR313" i="3" s="1"/>
  <c r="AB313" i="3"/>
  <c r="W313" i="3"/>
  <c r="T313" i="3"/>
  <c r="V313" i="3" s="1"/>
  <c r="AP312" i="3"/>
  <c r="AD312" i="3"/>
  <c r="AR312" i="3" s="1"/>
  <c r="AB312" i="3"/>
  <c r="W312" i="3"/>
  <c r="T312" i="3"/>
  <c r="V312" i="3" s="1"/>
  <c r="AP311" i="3"/>
  <c r="AD311" i="3"/>
  <c r="AR311" i="3" s="1"/>
  <c r="AB311" i="3"/>
  <c r="W311" i="3"/>
  <c r="T311" i="3"/>
  <c r="V311" i="3" s="1"/>
  <c r="AP310" i="3"/>
  <c r="AD310" i="3"/>
  <c r="AR310" i="3" s="1"/>
  <c r="AB310" i="3"/>
  <c r="W310" i="3"/>
  <c r="T310" i="3"/>
  <c r="V310" i="3" s="1"/>
  <c r="AP309" i="3"/>
  <c r="AD309" i="3"/>
  <c r="AR309" i="3" s="1"/>
  <c r="AB309" i="3"/>
  <c r="W309" i="3"/>
  <c r="T309" i="3"/>
  <c r="V309" i="3" s="1"/>
  <c r="AP308" i="3"/>
  <c r="AD308" i="3"/>
  <c r="AR308" i="3" s="1"/>
  <c r="AB308" i="3"/>
  <c r="W308" i="3"/>
  <c r="T308" i="3"/>
  <c r="V308" i="3" s="1"/>
  <c r="AP307" i="3"/>
  <c r="AD307" i="3"/>
  <c r="AR307" i="3" s="1"/>
  <c r="AB307" i="3"/>
  <c r="W307" i="3"/>
  <c r="T307" i="3"/>
  <c r="V307" i="3" s="1"/>
  <c r="AP306" i="3"/>
  <c r="AD306" i="3"/>
  <c r="AR306" i="3" s="1"/>
  <c r="AB306" i="3"/>
  <c r="W306" i="3"/>
  <c r="T306" i="3"/>
  <c r="V306" i="3" s="1"/>
  <c r="AP305" i="3"/>
  <c r="AD305" i="3"/>
  <c r="AR305" i="3" s="1"/>
  <c r="AB305" i="3"/>
  <c r="W305" i="3"/>
  <c r="T305" i="3"/>
  <c r="V305" i="3" s="1"/>
  <c r="AP304" i="3"/>
  <c r="AD304" i="3"/>
  <c r="AR304" i="3" s="1"/>
  <c r="AB304" i="3"/>
  <c r="W304" i="3"/>
  <c r="T304" i="3"/>
  <c r="V304" i="3" s="1"/>
  <c r="AP303" i="3"/>
  <c r="AD303" i="3"/>
  <c r="AR303" i="3" s="1"/>
  <c r="AB303" i="3"/>
  <c r="W303" i="3"/>
  <c r="T303" i="3"/>
  <c r="V303" i="3" s="1"/>
  <c r="AP302" i="3"/>
  <c r="AD302" i="3"/>
  <c r="AR302" i="3" s="1"/>
  <c r="AB302" i="3"/>
  <c r="W302" i="3"/>
  <c r="T302" i="3"/>
  <c r="V302" i="3" s="1"/>
  <c r="AP301" i="3"/>
  <c r="AD301" i="3"/>
  <c r="AR301" i="3" s="1"/>
  <c r="AB301" i="3"/>
  <c r="W301" i="3"/>
  <c r="T301" i="3"/>
  <c r="V301" i="3" s="1"/>
  <c r="AP300" i="3"/>
  <c r="AD300" i="3"/>
  <c r="AR300" i="3" s="1"/>
  <c r="AB300" i="3"/>
  <c r="W300" i="3"/>
  <c r="T300" i="3"/>
  <c r="V300" i="3" s="1"/>
  <c r="AP299" i="3"/>
  <c r="AD299" i="3"/>
  <c r="AR299" i="3" s="1"/>
  <c r="AB299" i="3"/>
  <c r="W299" i="3"/>
  <c r="T299" i="3"/>
  <c r="V299" i="3" s="1"/>
  <c r="AP298" i="3"/>
  <c r="AD298" i="3"/>
  <c r="AR298" i="3" s="1"/>
  <c r="AB298" i="3"/>
  <c r="W298" i="3"/>
  <c r="T298" i="3"/>
  <c r="V298" i="3" s="1"/>
  <c r="AP297" i="3"/>
  <c r="AD297" i="3"/>
  <c r="AR297" i="3" s="1"/>
  <c r="AB297" i="3"/>
  <c r="W297" i="3"/>
  <c r="T297" i="3"/>
  <c r="V297" i="3" s="1"/>
  <c r="AP296" i="3"/>
  <c r="AD296" i="3"/>
  <c r="AR296" i="3" s="1"/>
  <c r="AB296" i="3"/>
  <c r="W296" i="3"/>
  <c r="T296" i="3"/>
  <c r="V296" i="3" s="1"/>
  <c r="AP295" i="3"/>
  <c r="AD295" i="3"/>
  <c r="AR295" i="3" s="1"/>
  <c r="AB295" i="3"/>
  <c r="W295" i="3"/>
  <c r="T295" i="3"/>
  <c r="V295" i="3" s="1"/>
  <c r="AP294" i="3"/>
  <c r="AD294" i="3"/>
  <c r="AR294" i="3" s="1"/>
  <c r="AB294" i="3"/>
  <c r="W294" i="3"/>
  <c r="T294" i="3"/>
  <c r="V294" i="3" s="1"/>
  <c r="AP293" i="3"/>
  <c r="AD293" i="3"/>
  <c r="AR293" i="3" s="1"/>
  <c r="AB293" i="3"/>
  <c r="W293" i="3"/>
  <c r="T293" i="3"/>
  <c r="V293" i="3" s="1"/>
  <c r="AP292" i="3"/>
  <c r="AD292" i="3"/>
  <c r="AR292" i="3" s="1"/>
  <c r="AB292" i="3"/>
  <c r="W292" i="3"/>
  <c r="T292" i="3"/>
  <c r="V292" i="3" s="1"/>
  <c r="AP291" i="3"/>
  <c r="AD291" i="3"/>
  <c r="AR291" i="3" s="1"/>
  <c r="AB291" i="3"/>
  <c r="W291" i="3"/>
  <c r="T291" i="3"/>
  <c r="V291" i="3" s="1"/>
  <c r="AP290" i="3"/>
  <c r="AD290" i="3"/>
  <c r="AR290" i="3" s="1"/>
  <c r="AB290" i="3"/>
  <c r="W290" i="3"/>
  <c r="T290" i="3"/>
  <c r="V290" i="3" s="1"/>
  <c r="AP289" i="3"/>
  <c r="AD289" i="3"/>
  <c r="AR289" i="3" s="1"/>
  <c r="AB289" i="3"/>
  <c r="W289" i="3"/>
  <c r="T289" i="3"/>
  <c r="V289" i="3" s="1"/>
  <c r="AP288" i="3"/>
  <c r="AD288" i="3"/>
  <c r="AR288" i="3" s="1"/>
  <c r="AB288" i="3"/>
  <c r="W288" i="3"/>
  <c r="T288" i="3"/>
  <c r="V288" i="3" s="1"/>
  <c r="AP287" i="3"/>
  <c r="AD287" i="3"/>
  <c r="AR287" i="3" s="1"/>
  <c r="AB287" i="3"/>
  <c r="W287" i="3"/>
  <c r="T287" i="3"/>
  <c r="V287" i="3" s="1"/>
  <c r="AP286" i="3"/>
  <c r="AD286" i="3"/>
  <c r="AR286" i="3" s="1"/>
  <c r="AB286" i="3"/>
  <c r="W286" i="3"/>
  <c r="T286" i="3"/>
  <c r="V286" i="3" s="1"/>
  <c r="AP285" i="3"/>
  <c r="AD285" i="3"/>
  <c r="AR285" i="3" s="1"/>
  <c r="AB285" i="3"/>
  <c r="W285" i="3"/>
  <c r="T285" i="3"/>
  <c r="V285" i="3" s="1"/>
  <c r="AP284" i="3"/>
  <c r="AD284" i="3"/>
  <c r="AR284" i="3" s="1"/>
  <c r="AB284" i="3"/>
  <c r="W284" i="3"/>
  <c r="T284" i="3"/>
  <c r="V284" i="3" s="1"/>
  <c r="AP283" i="3"/>
  <c r="AD283" i="3"/>
  <c r="AR283" i="3" s="1"/>
  <c r="AB283" i="3"/>
  <c r="W283" i="3"/>
  <c r="T283" i="3"/>
  <c r="V283" i="3" s="1"/>
  <c r="AP282" i="3"/>
  <c r="AD282" i="3"/>
  <c r="AR282" i="3" s="1"/>
  <c r="AB282" i="3"/>
  <c r="W282" i="3"/>
  <c r="T282" i="3"/>
  <c r="V282" i="3" s="1"/>
  <c r="AP281" i="3"/>
  <c r="AD281" i="3"/>
  <c r="AR281" i="3" s="1"/>
  <c r="AB281" i="3"/>
  <c r="W281" i="3"/>
  <c r="T281" i="3"/>
  <c r="V281" i="3" s="1"/>
  <c r="AP280" i="3"/>
  <c r="AD280" i="3"/>
  <c r="AR280" i="3" s="1"/>
  <c r="AB280" i="3"/>
  <c r="W280" i="3"/>
  <c r="T280" i="3"/>
  <c r="V280" i="3" s="1"/>
  <c r="AP279" i="3"/>
  <c r="AD279" i="3"/>
  <c r="AR279" i="3" s="1"/>
  <c r="AB279" i="3"/>
  <c r="W279" i="3"/>
  <c r="T279" i="3"/>
  <c r="V279" i="3" s="1"/>
  <c r="AP278" i="3"/>
  <c r="AD278" i="3"/>
  <c r="AR278" i="3" s="1"/>
  <c r="AB278" i="3"/>
  <c r="W278" i="3"/>
  <c r="T278" i="3"/>
  <c r="V278" i="3" s="1"/>
  <c r="AP277" i="3"/>
  <c r="AD277" i="3"/>
  <c r="AR277" i="3" s="1"/>
  <c r="AB277" i="3"/>
  <c r="W277" i="3"/>
  <c r="T277" i="3"/>
  <c r="V277" i="3" s="1"/>
  <c r="AP276" i="3"/>
  <c r="AD276" i="3"/>
  <c r="AR276" i="3" s="1"/>
  <c r="AB276" i="3"/>
  <c r="W276" i="3"/>
  <c r="T276" i="3"/>
  <c r="V276" i="3" s="1"/>
  <c r="AP275" i="3"/>
  <c r="AD275" i="3"/>
  <c r="AR275" i="3" s="1"/>
  <c r="AB275" i="3"/>
  <c r="W275" i="3"/>
  <c r="T275" i="3"/>
  <c r="V275" i="3" s="1"/>
  <c r="AP274" i="3"/>
  <c r="AD274" i="3"/>
  <c r="AR274" i="3" s="1"/>
  <c r="AB274" i="3"/>
  <c r="W274" i="3"/>
  <c r="T274" i="3"/>
  <c r="V274" i="3" s="1"/>
  <c r="AP273" i="3"/>
  <c r="AD273" i="3"/>
  <c r="AR273" i="3" s="1"/>
  <c r="AB273" i="3"/>
  <c r="W273" i="3"/>
  <c r="T273" i="3"/>
  <c r="V273" i="3" s="1"/>
  <c r="AP272" i="3"/>
  <c r="AD272" i="3"/>
  <c r="AR272" i="3" s="1"/>
  <c r="AB272" i="3"/>
  <c r="W272" i="3"/>
  <c r="T272" i="3"/>
  <c r="V272" i="3" s="1"/>
  <c r="AP271" i="3"/>
  <c r="AD271" i="3"/>
  <c r="AR271" i="3" s="1"/>
  <c r="AB271" i="3"/>
  <c r="W271" i="3"/>
  <c r="T271" i="3"/>
  <c r="V271" i="3" s="1"/>
  <c r="AP270" i="3"/>
  <c r="AD270" i="3"/>
  <c r="AR270" i="3" s="1"/>
  <c r="AB270" i="3"/>
  <c r="W270" i="3"/>
  <c r="T270" i="3"/>
  <c r="V270" i="3" s="1"/>
  <c r="AP269" i="3"/>
  <c r="AD269" i="3"/>
  <c r="AR269" i="3" s="1"/>
  <c r="AB269" i="3"/>
  <c r="W269" i="3"/>
  <c r="T269" i="3"/>
  <c r="V269" i="3" s="1"/>
  <c r="AP268" i="3"/>
  <c r="AD268" i="3"/>
  <c r="AR268" i="3" s="1"/>
  <c r="AB268" i="3"/>
  <c r="W268" i="3"/>
  <c r="T268" i="3"/>
  <c r="V268" i="3" s="1"/>
  <c r="AP267" i="3"/>
  <c r="AD267" i="3"/>
  <c r="AR267" i="3" s="1"/>
  <c r="AB267" i="3"/>
  <c r="W267" i="3"/>
  <c r="T267" i="3"/>
  <c r="V267" i="3" s="1"/>
  <c r="AP266" i="3"/>
  <c r="AD266" i="3"/>
  <c r="AR266" i="3" s="1"/>
  <c r="AB266" i="3"/>
  <c r="W266" i="3"/>
  <c r="T266" i="3"/>
  <c r="V266" i="3" s="1"/>
  <c r="AP265" i="3"/>
  <c r="AD265" i="3"/>
  <c r="AR265" i="3" s="1"/>
  <c r="AB265" i="3"/>
  <c r="W265" i="3"/>
  <c r="T265" i="3"/>
  <c r="V265" i="3" s="1"/>
  <c r="AP264" i="3"/>
  <c r="AD264" i="3"/>
  <c r="AR264" i="3" s="1"/>
  <c r="AB264" i="3"/>
  <c r="W264" i="3"/>
  <c r="T264" i="3"/>
  <c r="V264" i="3" s="1"/>
  <c r="AP263" i="3"/>
  <c r="AD263" i="3"/>
  <c r="AR263" i="3" s="1"/>
  <c r="AB263" i="3"/>
  <c r="W263" i="3"/>
  <c r="T263" i="3"/>
  <c r="V263" i="3" s="1"/>
  <c r="AP262" i="3"/>
  <c r="AD262" i="3"/>
  <c r="AR262" i="3" s="1"/>
  <c r="AB262" i="3"/>
  <c r="W262" i="3"/>
  <c r="T262" i="3"/>
  <c r="V262" i="3" s="1"/>
  <c r="AP261" i="3"/>
  <c r="AD261" i="3"/>
  <c r="AR261" i="3" s="1"/>
  <c r="AB261" i="3"/>
  <c r="W261" i="3"/>
  <c r="T261" i="3"/>
  <c r="V261" i="3" s="1"/>
  <c r="AP260" i="3"/>
  <c r="AD260" i="3"/>
  <c r="AR260" i="3" s="1"/>
  <c r="AB260" i="3"/>
  <c r="W260" i="3"/>
  <c r="T260" i="3"/>
  <c r="V260" i="3" s="1"/>
  <c r="AP259" i="3"/>
  <c r="AD259" i="3"/>
  <c r="AR259" i="3" s="1"/>
  <c r="AB259" i="3"/>
  <c r="W259" i="3"/>
  <c r="T259" i="3"/>
  <c r="V259" i="3" s="1"/>
  <c r="AP258" i="3"/>
  <c r="AD258" i="3"/>
  <c r="AR258" i="3" s="1"/>
  <c r="AB258" i="3"/>
  <c r="W258" i="3"/>
  <c r="T258" i="3"/>
  <c r="V258" i="3" s="1"/>
  <c r="AP257" i="3"/>
  <c r="AD257" i="3"/>
  <c r="AR257" i="3" s="1"/>
  <c r="AB257" i="3"/>
  <c r="W257" i="3"/>
  <c r="T257" i="3"/>
  <c r="V257" i="3" s="1"/>
  <c r="AP256" i="3"/>
  <c r="AD256" i="3"/>
  <c r="AR256" i="3" s="1"/>
  <c r="AB256" i="3"/>
  <c r="W256" i="3"/>
  <c r="T256" i="3"/>
  <c r="V256" i="3" s="1"/>
  <c r="AP255" i="3"/>
  <c r="AD255" i="3"/>
  <c r="AR255" i="3" s="1"/>
  <c r="AB255" i="3"/>
  <c r="W255" i="3"/>
  <c r="T255" i="3"/>
  <c r="V255" i="3" s="1"/>
  <c r="AP254" i="3"/>
  <c r="AD254" i="3"/>
  <c r="AR254" i="3" s="1"/>
  <c r="AB254" i="3"/>
  <c r="W254" i="3"/>
  <c r="T254" i="3"/>
  <c r="V254" i="3" s="1"/>
  <c r="AP253" i="3"/>
  <c r="AD253" i="3"/>
  <c r="AR253" i="3" s="1"/>
  <c r="AB253" i="3"/>
  <c r="W253" i="3"/>
  <c r="T253" i="3"/>
  <c r="V253" i="3" s="1"/>
  <c r="AP252" i="3"/>
  <c r="AD252" i="3"/>
  <c r="AR252" i="3" s="1"/>
  <c r="AB252" i="3"/>
  <c r="W252" i="3"/>
  <c r="T252" i="3"/>
  <c r="V252" i="3" s="1"/>
  <c r="AP251" i="3"/>
  <c r="AD251" i="3"/>
  <c r="AR251" i="3" s="1"/>
  <c r="AB251" i="3"/>
  <c r="W251" i="3"/>
  <c r="T251" i="3"/>
  <c r="V251" i="3" s="1"/>
  <c r="AP250" i="3"/>
  <c r="AD250" i="3"/>
  <c r="AR250" i="3" s="1"/>
  <c r="AB250" i="3"/>
  <c r="W250" i="3"/>
  <c r="T250" i="3"/>
  <c r="V250" i="3" s="1"/>
  <c r="AP249" i="3"/>
  <c r="AD249" i="3"/>
  <c r="AR249" i="3" s="1"/>
  <c r="AB249" i="3"/>
  <c r="W249" i="3"/>
  <c r="T249" i="3"/>
  <c r="V249" i="3" s="1"/>
  <c r="AP248" i="3"/>
  <c r="AD248" i="3"/>
  <c r="AR248" i="3" s="1"/>
  <c r="AB248" i="3"/>
  <c r="W248" i="3"/>
  <c r="T248" i="3"/>
  <c r="V248" i="3" s="1"/>
  <c r="AP247" i="3"/>
  <c r="AD247" i="3"/>
  <c r="AR247" i="3" s="1"/>
  <c r="AB247" i="3"/>
  <c r="W247" i="3"/>
  <c r="T247" i="3"/>
  <c r="V247" i="3" s="1"/>
  <c r="AP246" i="3"/>
  <c r="AD246" i="3"/>
  <c r="AR246" i="3" s="1"/>
  <c r="AB246" i="3"/>
  <c r="W246" i="3"/>
  <c r="T246" i="3"/>
  <c r="V246" i="3" s="1"/>
  <c r="AP245" i="3"/>
  <c r="AD245" i="3"/>
  <c r="AR245" i="3" s="1"/>
  <c r="AB245" i="3"/>
  <c r="W245" i="3"/>
  <c r="T245" i="3"/>
  <c r="V245" i="3" s="1"/>
  <c r="AP244" i="3"/>
  <c r="AD244" i="3"/>
  <c r="AR244" i="3" s="1"/>
  <c r="AB244" i="3"/>
  <c r="W244" i="3"/>
  <c r="T244" i="3"/>
  <c r="V244" i="3" s="1"/>
  <c r="AP243" i="3"/>
  <c r="AD243" i="3"/>
  <c r="AR243" i="3" s="1"/>
  <c r="AB243" i="3"/>
  <c r="W243" i="3"/>
  <c r="T243" i="3"/>
  <c r="V243" i="3" s="1"/>
  <c r="AP242" i="3"/>
  <c r="AD242" i="3"/>
  <c r="AR242" i="3" s="1"/>
  <c r="AB242" i="3"/>
  <c r="W242" i="3"/>
  <c r="T242" i="3"/>
  <c r="V242" i="3" s="1"/>
  <c r="AP241" i="3"/>
  <c r="AD241" i="3"/>
  <c r="AR241" i="3" s="1"/>
  <c r="AB241" i="3"/>
  <c r="W241" i="3"/>
  <c r="T241" i="3"/>
  <c r="V241" i="3" s="1"/>
  <c r="AP240" i="3"/>
  <c r="AD240" i="3"/>
  <c r="AR240" i="3" s="1"/>
  <c r="AB240" i="3"/>
  <c r="W240" i="3"/>
  <c r="T240" i="3"/>
  <c r="V240" i="3" s="1"/>
  <c r="AP239" i="3"/>
  <c r="AD239" i="3"/>
  <c r="AR239" i="3" s="1"/>
  <c r="AB239" i="3"/>
  <c r="W239" i="3"/>
  <c r="T239" i="3"/>
  <c r="V239" i="3" s="1"/>
  <c r="AP238" i="3"/>
  <c r="AD238" i="3"/>
  <c r="AR238" i="3" s="1"/>
  <c r="AB238" i="3"/>
  <c r="W238" i="3"/>
  <c r="T238" i="3"/>
  <c r="V238" i="3" s="1"/>
  <c r="AP237" i="3"/>
  <c r="AD237" i="3"/>
  <c r="AR237" i="3" s="1"/>
  <c r="AB237" i="3"/>
  <c r="W237" i="3"/>
  <c r="T237" i="3"/>
  <c r="V237" i="3" s="1"/>
  <c r="AP236" i="3"/>
  <c r="AD236" i="3"/>
  <c r="AR236" i="3" s="1"/>
  <c r="AB236" i="3"/>
  <c r="W236" i="3"/>
  <c r="T236" i="3"/>
  <c r="V236" i="3" s="1"/>
  <c r="AP235" i="3"/>
  <c r="AD235" i="3"/>
  <c r="AR235" i="3" s="1"/>
  <c r="AB235" i="3"/>
  <c r="W235" i="3"/>
  <c r="T235" i="3"/>
  <c r="V235" i="3" s="1"/>
  <c r="AP234" i="3"/>
  <c r="AD234" i="3"/>
  <c r="AR234" i="3" s="1"/>
  <c r="AB234" i="3"/>
  <c r="W234" i="3"/>
  <c r="T234" i="3"/>
  <c r="V234" i="3" s="1"/>
  <c r="AP233" i="3"/>
  <c r="AD233" i="3"/>
  <c r="AR233" i="3" s="1"/>
  <c r="AB233" i="3"/>
  <c r="W233" i="3"/>
  <c r="T233" i="3"/>
  <c r="V233" i="3" s="1"/>
  <c r="AP232" i="3"/>
  <c r="AD232" i="3"/>
  <c r="AR232" i="3" s="1"/>
  <c r="AB232" i="3"/>
  <c r="W232" i="3"/>
  <c r="T232" i="3"/>
  <c r="V232" i="3" s="1"/>
  <c r="AP231" i="3"/>
  <c r="AD231" i="3"/>
  <c r="AR231" i="3" s="1"/>
  <c r="AB231" i="3"/>
  <c r="W231" i="3"/>
  <c r="T231" i="3"/>
  <c r="V231" i="3" s="1"/>
  <c r="AP230" i="3"/>
  <c r="AD230" i="3"/>
  <c r="AR230" i="3" s="1"/>
  <c r="AB230" i="3"/>
  <c r="W230" i="3"/>
  <c r="T230" i="3"/>
  <c r="V230" i="3" s="1"/>
  <c r="AP229" i="3"/>
  <c r="AD229" i="3"/>
  <c r="AR229" i="3" s="1"/>
  <c r="AB229" i="3"/>
  <c r="W229" i="3"/>
  <c r="T229" i="3"/>
  <c r="V229" i="3" s="1"/>
  <c r="AP228" i="3"/>
  <c r="AD228" i="3"/>
  <c r="AR228" i="3" s="1"/>
  <c r="AB228" i="3"/>
  <c r="W228" i="3"/>
  <c r="T228" i="3"/>
  <c r="V228" i="3" s="1"/>
  <c r="AP227" i="3"/>
  <c r="AD227" i="3"/>
  <c r="AR227" i="3" s="1"/>
  <c r="AB227" i="3"/>
  <c r="W227" i="3"/>
  <c r="T227" i="3"/>
  <c r="V227" i="3" s="1"/>
  <c r="AP226" i="3"/>
  <c r="AD226" i="3"/>
  <c r="AR226" i="3" s="1"/>
  <c r="AB226" i="3"/>
  <c r="W226" i="3"/>
  <c r="T226" i="3"/>
  <c r="V226" i="3" s="1"/>
  <c r="AP225" i="3"/>
  <c r="AD225" i="3"/>
  <c r="AR225" i="3" s="1"/>
  <c r="AB225" i="3"/>
  <c r="W225" i="3"/>
  <c r="T225" i="3"/>
  <c r="V225" i="3" s="1"/>
  <c r="AP224" i="3"/>
  <c r="AD224" i="3"/>
  <c r="AR224" i="3" s="1"/>
  <c r="AB224" i="3"/>
  <c r="W224" i="3"/>
  <c r="T224" i="3"/>
  <c r="V224" i="3" s="1"/>
  <c r="AP223" i="3"/>
  <c r="AD223" i="3"/>
  <c r="AR223" i="3" s="1"/>
  <c r="AB223" i="3"/>
  <c r="W223" i="3"/>
  <c r="T223" i="3"/>
  <c r="V223" i="3" s="1"/>
  <c r="AP222" i="3"/>
  <c r="AD222" i="3"/>
  <c r="AR222" i="3" s="1"/>
  <c r="AB222" i="3"/>
  <c r="W222" i="3"/>
  <c r="T222" i="3"/>
  <c r="V222" i="3" s="1"/>
  <c r="AP221" i="3"/>
  <c r="AD221" i="3"/>
  <c r="AR221" i="3" s="1"/>
  <c r="AB221" i="3"/>
  <c r="W221" i="3"/>
  <c r="T221" i="3"/>
  <c r="V221" i="3" s="1"/>
  <c r="AP220" i="3"/>
  <c r="AD220" i="3"/>
  <c r="AR220" i="3" s="1"/>
  <c r="AB220" i="3"/>
  <c r="W220" i="3"/>
  <c r="T220" i="3"/>
  <c r="V220" i="3" s="1"/>
  <c r="AP219" i="3"/>
  <c r="AD219" i="3"/>
  <c r="AR219" i="3" s="1"/>
  <c r="AB219" i="3"/>
  <c r="W219" i="3"/>
  <c r="T219" i="3"/>
  <c r="V219" i="3" s="1"/>
  <c r="AP218" i="3"/>
  <c r="AD218" i="3"/>
  <c r="AR218" i="3" s="1"/>
  <c r="AB218" i="3"/>
  <c r="W218" i="3"/>
  <c r="T218" i="3"/>
  <c r="V218" i="3" s="1"/>
  <c r="AP217" i="3"/>
  <c r="AD217" i="3"/>
  <c r="AR217" i="3" s="1"/>
  <c r="AB217" i="3"/>
  <c r="W217" i="3"/>
  <c r="T217" i="3"/>
  <c r="V217" i="3" s="1"/>
  <c r="AP216" i="3"/>
  <c r="AD216" i="3"/>
  <c r="AR216" i="3" s="1"/>
  <c r="AB216" i="3"/>
  <c r="W216" i="3"/>
  <c r="T216" i="3"/>
  <c r="V216" i="3" s="1"/>
  <c r="AP215" i="3"/>
  <c r="AD215" i="3"/>
  <c r="AR215" i="3" s="1"/>
  <c r="AB215" i="3"/>
  <c r="W215" i="3"/>
  <c r="T215" i="3"/>
  <c r="V215" i="3" s="1"/>
  <c r="AP214" i="3"/>
  <c r="AD214" i="3"/>
  <c r="AR214" i="3" s="1"/>
  <c r="AB214" i="3"/>
  <c r="W214" i="3"/>
  <c r="T214" i="3"/>
  <c r="V214" i="3" s="1"/>
  <c r="AP213" i="3"/>
  <c r="AD213" i="3"/>
  <c r="AR213" i="3" s="1"/>
  <c r="AB213" i="3"/>
  <c r="W213" i="3"/>
  <c r="T213" i="3"/>
  <c r="V213" i="3" s="1"/>
  <c r="AP212" i="3"/>
  <c r="AD212" i="3"/>
  <c r="AR212" i="3" s="1"/>
  <c r="AB212" i="3"/>
  <c r="W212" i="3"/>
  <c r="T212" i="3"/>
  <c r="V212" i="3" s="1"/>
  <c r="AP211" i="3"/>
  <c r="AD211" i="3"/>
  <c r="AR211" i="3" s="1"/>
  <c r="AB211" i="3"/>
  <c r="W211" i="3"/>
  <c r="T211" i="3"/>
  <c r="V211" i="3" s="1"/>
  <c r="AP210" i="3"/>
  <c r="AD210" i="3"/>
  <c r="AR210" i="3" s="1"/>
  <c r="AB210" i="3"/>
  <c r="W210" i="3"/>
  <c r="T210" i="3"/>
  <c r="V210" i="3" s="1"/>
  <c r="AP209" i="3"/>
  <c r="AD209" i="3"/>
  <c r="AR209" i="3" s="1"/>
  <c r="AB209" i="3"/>
  <c r="W209" i="3"/>
  <c r="T209" i="3"/>
  <c r="V209" i="3" s="1"/>
  <c r="AP208" i="3"/>
  <c r="AD208" i="3"/>
  <c r="AR208" i="3" s="1"/>
  <c r="AB208" i="3"/>
  <c r="W208" i="3"/>
  <c r="T208" i="3"/>
  <c r="V208" i="3" s="1"/>
  <c r="AP207" i="3"/>
  <c r="AD207" i="3"/>
  <c r="AR207" i="3" s="1"/>
  <c r="AB207" i="3"/>
  <c r="W207" i="3"/>
  <c r="T207" i="3"/>
  <c r="V207" i="3" s="1"/>
  <c r="AP206" i="3"/>
  <c r="AD206" i="3"/>
  <c r="AR206" i="3" s="1"/>
  <c r="AB206" i="3"/>
  <c r="W206" i="3"/>
  <c r="T206" i="3"/>
  <c r="V206" i="3" s="1"/>
  <c r="AP205" i="3"/>
  <c r="AD205" i="3"/>
  <c r="AR205" i="3" s="1"/>
  <c r="AB205" i="3"/>
  <c r="W205" i="3"/>
  <c r="T205" i="3"/>
  <c r="V205" i="3" s="1"/>
  <c r="AP204" i="3"/>
  <c r="AD204" i="3"/>
  <c r="AR204" i="3" s="1"/>
  <c r="AB204" i="3"/>
  <c r="W204" i="3"/>
  <c r="T204" i="3"/>
  <c r="V204" i="3" s="1"/>
  <c r="AP203" i="3"/>
  <c r="AD203" i="3"/>
  <c r="AR203" i="3" s="1"/>
  <c r="AB203" i="3"/>
  <c r="W203" i="3"/>
  <c r="T203" i="3"/>
  <c r="V203" i="3" s="1"/>
  <c r="AP202" i="3"/>
  <c r="AD202" i="3"/>
  <c r="AR202" i="3" s="1"/>
  <c r="AB202" i="3"/>
  <c r="W202" i="3"/>
  <c r="T202" i="3"/>
  <c r="V202" i="3" s="1"/>
  <c r="AP201" i="3"/>
  <c r="AD201" i="3"/>
  <c r="AR201" i="3" s="1"/>
  <c r="AB201" i="3"/>
  <c r="W201" i="3"/>
  <c r="T201" i="3"/>
  <c r="V201" i="3" s="1"/>
  <c r="AP200" i="3"/>
  <c r="AD200" i="3"/>
  <c r="AR200" i="3" s="1"/>
  <c r="AB200" i="3"/>
  <c r="W200" i="3"/>
  <c r="T200" i="3"/>
  <c r="V200" i="3" s="1"/>
  <c r="AP199" i="3"/>
  <c r="AD199" i="3"/>
  <c r="AR199" i="3" s="1"/>
  <c r="AB199" i="3"/>
  <c r="W199" i="3"/>
  <c r="T199" i="3"/>
  <c r="V199" i="3" s="1"/>
  <c r="AP198" i="3"/>
  <c r="AD198" i="3"/>
  <c r="AR198" i="3" s="1"/>
  <c r="AB198" i="3"/>
  <c r="W198" i="3"/>
  <c r="T198" i="3"/>
  <c r="V198" i="3" s="1"/>
  <c r="AP197" i="3"/>
  <c r="AD197" i="3"/>
  <c r="AR197" i="3" s="1"/>
  <c r="AB197" i="3"/>
  <c r="W197" i="3"/>
  <c r="T197" i="3"/>
  <c r="V197" i="3" s="1"/>
  <c r="AP196" i="3"/>
  <c r="AD196" i="3"/>
  <c r="AR196" i="3" s="1"/>
  <c r="AB196" i="3"/>
  <c r="W196" i="3"/>
  <c r="T196" i="3"/>
  <c r="V196" i="3" s="1"/>
  <c r="AP195" i="3"/>
  <c r="AD195" i="3"/>
  <c r="AR195" i="3" s="1"/>
  <c r="AB195" i="3"/>
  <c r="W195" i="3"/>
  <c r="T195" i="3"/>
  <c r="V195" i="3" s="1"/>
  <c r="AP194" i="3"/>
  <c r="AD194" i="3"/>
  <c r="AR194" i="3" s="1"/>
  <c r="AB194" i="3"/>
  <c r="W194" i="3"/>
  <c r="T194" i="3"/>
  <c r="V194" i="3" s="1"/>
  <c r="AP193" i="3"/>
  <c r="AD193" i="3"/>
  <c r="AR193" i="3" s="1"/>
  <c r="AB193" i="3"/>
  <c r="W193" i="3"/>
  <c r="T193" i="3"/>
  <c r="V193" i="3" s="1"/>
  <c r="AP192" i="3"/>
  <c r="AD192" i="3"/>
  <c r="AR192" i="3" s="1"/>
  <c r="AB192" i="3"/>
  <c r="W192" i="3"/>
  <c r="T192" i="3"/>
  <c r="V192" i="3" s="1"/>
  <c r="AP191" i="3"/>
  <c r="AD191" i="3"/>
  <c r="AR191" i="3" s="1"/>
  <c r="AB191" i="3"/>
  <c r="W191" i="3"/>
  <c r="T191" i="3"/>
  <c r="V191" i="3" s="1"/>
  <c r="AP190" i="3"/>
  <c r="AD190" i="3"/>
  <c r="AR190" i="3" s="1"/>
  <c r="AB190" i="3"/>
  <c r="W190" i="3"/>
  <c r="T190" i="3"/>
  <c r="V190" i="3" s="1"/>
  <c r="AP189" i="3"/>
  <c r="AD189" i="3"/>
  <c r="AR189" i="3" s="1"/>
  <c r="AB189" i="3"/>
  <c r="W189" i="3"/>
  <c r="T189" i="3"/>
  <c r="V189" i="3" s="1"/>
  <c r="AP188" i="3"/>
  <c r="AD188" i="3"/>
  <c r="AR188" i="3" s="1"/>
  <c r="AB188" i="3"/>
  <c r="W188" i="3"/>
  <c r="T188" i="3"/>
  <c r="V188" i="3" s="1"/>
  <c r="AP187" i="3"/>
  <c r="AD187" i="3"/>
  <c r="AR187" i="3" s="1"/>
  <c r="AB187" i="3"/>
  <c r="W187" i="3"/>
  <c r="T187" i="3"/>
  <c r="V187" i="3" s="1"/>
  <c r="AP186" i="3"/>
  <c r="AD186" i="3"/>
  <c r="AR186" i="3" s="1"/>
  <c r="AB186" i="3"/>
  <c r="W186" i="3"/>
  <c r="T186" i="3"/>
  <c r="V186" i="3" s="1"/>
  <c r="AP185" i="3"/>
  <c r="AD185" i="3"/>
  <c r="AR185" i="3" s="1"/>
  <c r="AB185" i="3"/>
  <c r="W185" i="3"/>
  <c r="T185" i="3"/>
  <c r="V185" i="3" s="1"/>
  <c r="AP184" i="3"/>
  <c r="AD184" i="3"/>
  <c r="AR184" i="3" s="1"/>
  <c r="AB184" i="3"/>
  <c r="W184" i="3"/>
  <c r="T184" i="3"/>
  <c r="V184" i="3" s="1"/>
  <c r="AP183" i="3"/>
  <c r="AD183" i="3"/>
  <c r="AR183" i="3" s="1"/>
  <c r="AB183" i="3"/>
  <c r="W183" i="3"/>
  <c r="T183" i="3"/>
  <c r="V183" i="3" s="1"/>
  <c r="AP182" i="3"/>
  <c r="AD182" i="3"/>
  <c r="AR182" i="3" s="1"/>
  <c r="AB182" i="3"/>
  <c r="W182" i="3"/>
  <c r="T182" i="3"/>
  <c r="V182" i="3" s="1"/>
  <c r="AP181" i="3"/>
  <c r="AD181" i="3"/>
  <c r="AR181" i="3" s="1"/>
  <c r="AB181" i="3"/>
  <c r="W181" i="3"/>
  <c r="T181" i="3"/>
  <c r="V181" i="3" s="1"/>
  <c r="AP180" i="3"/>
  <c r="AD180" i="3"/>
  <c r="AR180" i="3" s="1"/>
  <c r="AB180" i="3"/>
  <c r="W180" i="3"/>
  <c r="T180" i="3"/>
  <c r="V180" i="3" s="1"/>
  <c r="AP179" i="3"/>
  <c r="AD179" i="3"/>
  <c r="AR179" i="3" s="1"/>
  <c r="AB179" i="3"/>
  <c r="W179" i="3"/>
  <c r="T179" i="3"/>
  <c r="V179" i="3" s="1"/>
  <c r="AP178" i="3"/>
  <c r="AD178" i="3"/>
  <c r="AR178" i="3" s="1"/>
  <c r="AB178" i="3"/>
  <c r="W178" i="3"/>
  <c r="T178" i="3"/>
  <c r="V178" i="3" s="1"/>
  <c r="AP177" i="3"/>
  <c r="AD177" i="3"/>
  <c r="AR177" i="3" s="1"/>
  <c r="AB177" i="3"/>
  <c r="W177" i="3"/>
  <c r="T177" i="3"/>
  <c r="V177" i="3" s="1"/>
  <c r="AP176" i="3"/>
  <c r="AD176" i="3"/>
  <c r="AR176" i="3" s="1"/>
  <c r="AB176" i="3"/>
  <c r="W176" i="3"/>
  <c r="T176" i="3"/>
  <c r="V176" i="3" s="1"/>
  <c r="AP175" i="3"/>
  <c r="AD175" i="3"/>
  <c r="AR175" i="3" s="1"/>
  <c r="AB175" i="3"/>
  <c r="W175" i="3"/>
  <c r="T175" i="3"/>
  <c r="V175" i="3" s="1"/>
  <c r="AP174" i="3"/>
  <c r="AD174" i="3"/>
  <c r="AR174" i="3" s="1"/>
  <c r="AB174" i="3"/>
  <c r="W174" i="3"/>
  <c r="T174" i="3"/>
  <c r="V174" i="3" s="1"/>
  <c r="AP173" i="3"/>
  <c r="AD173" i="3"/>
  <c r="AR173" i="3" s="1"/>
  <c r="AB173" i="3"/>
  <c r="W173" i="3"/>
  <c r="T173" i="3"/>
  <c r="V173" i="3" s="1"/>
  <c r="AP172" i="3"/>
  <c r="AD172" i="3"/>
  <c r="AR172" i="3" s="1"/>
  <c r="AB172" i="3"/>
  <c r="W172" i="3"/>
  <c r="T172" i="3"/>
  <c r="V172" i="3" s="1"/>
  <c r="AP171" i="3"/>
  <c r="AD171" i="3"/>
  <c r="AR171" i="3" s="1"/>
  <c r="AB171" i="3"/>
  <c r="W171" i="3"/>
  <c r="T171" i="3"/>
  <c r="V171" i="3" s="1"/>
  <c r="AP170" i="3"/>
  <c r="AD170" i="3"/>
  <c r="AR170" i="3" s="1"/>
  <c r="AB170" i="3"/>
  <c r="W170" i="3"/>
  <c r="T170" i="3"/>
  <c r="V170" i="3" s="1"/>
  <c r="AP169" i="3"/>
  <c r="AD169" i="3"/>
  <c r="AR169" i="3" s="1"/>
  <c r="AB169" i="3"/>
  <c r="W169" i="3"/>
  <c r="T169" i="3"/>
  <c r="V169" i="3" s="1"/>
  <c r="AP168" i="3"/>
  <c r="AD168" i="3"/>
  <c r="AR168" i="3" s="1"/>
  <c r="AB168" i="3"/>
  <c r="W168" i="3"/>
  <c r="T168" i="3"/>
  <c r="V168" i="3" s="1"/>
  <c r="AP167" i="3"/>
  <c r="AD167" i="3"/>
  <c r="AR167" i="3" s="1"/>
  <c r="AB167" i="3"/>
  <c r="W167" i="3"/>
  <c r="T167" i="3"/>
  <c r="V167" i="3" s="1"/>
  <c r="AP166" i="3"/>
  <c r="AD166" i="3"/>
  <c r="AR166" i="3" s="1"/>
  <c r="AB166" i="3"/>
  <c r="W166" i="3"/>
  <c r="T166" i="3"/>
  <c r="V166" i="3" s="1"/>
  <c r="AP165" i="3"/>
  <c r="AD165" i="3"/>
  <c r="AR165" i="3" s="1"/>
  <c r="AB165" i="3"/>
  <c r="W165" i="3"/>
  <c r="T165" i="3"/>
  <c r="V165" i="3" s="1"/>
  <c r="AP164" i="3"/>
  <c r="AD164" i="3"/>
  <c r="AR164" i="3" s="1"/>
  <c r="AB164" i="3"/>
  <c r="W164" i="3"/>
  <c r="T164" i="3"/>
  <c r="V164" i="3" s="1"/>
  <c r="AP163" i="3"/>
  <c r="AD163" i="3"/>
  <c r="AR163" i="3" s="1"/>
  <c r="AB163" i="3"/>
  <c r="W163" i="3"/>
  <c r="T163" i="3"/>
  <c r="V163" i="3" s="1"/>
  <c r="AP162" i="3"/>
  <c r="AD162" i="3"/>
  <c r="AR162" i="3" s="1"/>
  <c r="AB162" i="3"/>
  <c r="W162" i="3"/>
  <c r="T162" i="3"/>
  <c r="V162" i="3" s="1"/>
  <c r="AP161" i="3"/>
  <c r="AD161" i="3"/>
  <c r="AR161" i="3" s="1"/>
  <c r="AB161" i="3"/>
  <c r="W161" i="3"/>
  <c r="T161" i="3"/>
  <c r="V161" i="3" s="1"/>
  <c r="AP160" i="3"/>
  <c r="AD160" i="3"/>
  <c r="AR160" i="3" s="1"/>
  <c r="AB160" i="3"/>
  <c r="W160" i="3"/>
  <c r="T160" i="3"/>
  <c r="V160" i="3" s="1"/>
  <c r="AP159" i="3"/>
  <c r="AD159" i="3"/>
  <c r="AR159" i="3" s="1"/>
  <c r="AB159" i="3"/>
  <c r="W159" i="3"/>
  <c r="T159" i="3"/>
  <c r="V159" i="3" s="1"/>
  <c r="AP158" i="3"/>
  <c r="AD158" i="3"/>
  <c r="AR158" i="3" s="1"/>
  <c r="AB158" i="3"/>
  <c r="W158" i="3"/>
  <c r="T158" i="3"/>
  <c r="V158" i="3" s="1"/>
  <c r="AP157" i="3"/>
  <c r="AD157" i="3"/>
  <c r="AR157" i="3" s="1"/>
  <c r="AB157" i="3"/>
  <c r="W157" i="3"/>
  <c r="T157" i="3"/>
  <c r="V157" i="3" s="1"/>
  <c r="AP156" i="3"/>
  <c r="AD156" i="3"/>
  <c r="AR156" i="3" s="1"/>
  <c r="AB156" i="3"/>
  <c r="W156" i="3"/>
  <c r="T156" i="3"/>
  <c r="V156" i="3" s="1"/>
  <c r="AP155" i="3"/>
  <c r="AD155" i="3"/>
  <c r="AR155" i="3" s="1"/>
  <c r="AB155" i="3"/>
  <c r="W155" i="3"/>
  <c r="T155" i="3"/>
  <c r="V155" i="3" s="1"/>
  <c r="AP154" i="3"/>
  <c r="AD154" i="3"/>
  <c r="AR154" i="3" s="1"/>
  <c r="AB154" i="3"/>
  <c r="W154" i="3"/>
  <c r="T154" i="3"/>
  <c r="V154" i="3" s="1"/>
  <c r="AP153" i="3"/>
  <c r="AD153" i="3"/>
  <c r="AR153" i="3" s="1"/>
  <c r="AB153" i="3"/>
  <c r="W153" i="3"/>
  <c r="T153" i="3"/>
  <c r="V153" i="3" s="1"/>
  <c r="AP152" i="3"/>
  <c r="AD152" i="3"/>
  <c r="AR152" i="3" s="1"/>
  <c r="AB152" i="3"/>
  <c r="W152" i="3"/>
  <c r="T152" i="3"/>
  <c r="V152" i="3" s="1"/>
  <c r="AP151" i="3"/>
  <c r="AD151" i="3"/>
  <c r="AR151" i="3" s="1"/>
  <c r="AB151" i="3"/>
  <c r="W151" i="3"/>
  <c r="T151" i="3"/>
  <c r="V151" i="3" s="1"/>
  <c r="AP150" i="3"/>
  <c r="AD150" i="3"/>
  <c r="AR150" i="3" s="1"/>
  <c r="AB150" i="3"/>
  <c r="W150" i="3"/>
  <c r="T150" i="3"/>
  <c r="V150" i="3" s="1"/>
  <c r="AP149" i="3"/>
  <c r="AD149" i="3"/>
  <c r="AR149" i="3" s="1"/>
  <c r="AB149" i="3"/>
  <c r="W149" i="3"/>
  <c r="T149" i="3"/>
  <c r="V149" i="3" s="1"/>
  <c r="AP148" i="3"/>
  <c r="AD148" i="3"/>
  <c r="AR148" i="3" s="1"/>
  <c r="AB148" i="3"/>
  <c r="W148" i="3"/>
  <c r="T148" i="3"/>
  <c r="V148" i="3" s="1"/>
  <c r="AP147" i="3"/>
  <c r="AD147" i="3"/>
  <c r="AR147" i="3" s="1"/>
  <c r="AB147" i="3"/>
  <c r="W147" i="3"/>
  <c r="T147" i="3"/>
  <c r="V147" i="3" s="1"/>
  <c r="AP146" i="3"/>
  <c r="AD146" i="3"/>
  <c r="AR146" i="3" s="1"/>
  <c r="AB146" i="3"/>
  <c r="W146" i="3"/>
  <c r="T146" i="3"/>
  <c r="V146" i="3" s="1"/>
  <c r="AP145" i="3"/>
  <c r="AD145" i="3"/>
  <c r="AR145" i="3" s="1"/>
  <c r="AB145" i="3"/>
  <c r="W145" i="3"/>
  <c r="T145" i="3"/>
  <c r="V145" i="3" s="1"/>
  <c r="AP144" i="3"/>
  <c r="AD144" i="3"/>
  <c r="AR144" i="3" s="1"/>
  <c r="AB144" i="3"/>
  <c r="W144" i="3"/>
  <c r="T144" i="3"/>
  <c r="V144" i="3" s="1"/>
  <c r="AP143" i="3"/>
  <c r="AD143" i="3"/>
  <c r="AR143" i="3" s="1"/>
  <c r="AB143" i="3"/>
  <c r="W143" i="3"/>
  <c r="T143" i="3"/>
  <c r="V143" i="3" s="1"/>
  <c r="AP142" i="3"/>
  <c r="AD142" i="3"/>
  <c r="AR142" i="3" s="1"/>
  <c r="AB142" i="3"/>
  <c r="W142" i="3"/>
  <c r="T142" i="3"/>
  <c r="V142" i="3" s="1"/>
  <c r="AP141" i="3"/>
  <c r="AD141" i="3"/>
  <c r="AR141" i="3" s="1"/>
  <c r="AB141" i="3"/>
  <c r="W141" i="3"/>
  <c r="T141" i="3"/>
  <c r="V141" i="3" s="1"/>
  <c r="AP140" i="3"/>
  <c r="AD140" i="3"/>
  <c r="AR140" i="3" s="1"/>
  <c r="AB140" i="3"/>
  <c r="W140" i="3"/>
  <c r="T140" i="3"/>
  <c r="V140" i="3" s="1"/>
  <c r="AP139" i="3"/>
  <c r="AD139" i="3"/>
  <c r="AR139" i="3" s="1"/>
  <c r="AB139" i="3"/>
  <c r="W139" i="3"/>
  <c r="T139" i="3"/>
  <c r="V139" i="3" s="1"/>
  <c r="AP138" i="3"/>
  <c r="AD138" i="3"/>
  <c r="AR138" i="3" s="1"/>
  <c r="AB138" i="3"/>
  <c r="W138" i="3"/>
  <c r="T138" i="3"/>
  <c r="V138" i="3" s="1"/>
  <c r="AP137" i="3"/>
  <c r="AD137" i="3"/>
  <c r="AR137" i="3" s="1"/>
  <c r="AB137" i="3"/>
  <c r="W137" i="3"/>
  <c r="T137" i="3"/>
  <c r="V137" i="3" s="1"/>
  <c r="AP136" i="3"/>
  <c r="AD136" i="3"/>
  <c r="AR136" i="3" s="1"/>
  <c r="AB136" i="3"/>
  <c r="W136" i="3"/>
  <c r="T136" i="3"/>
  <c r="V136" i="3" s="1"/>
  <c r="AP135" i="3"/>
  <c r="AD135" i="3"/>
  <c r="AR135" i="3" s="1"/>
  <c r="AB135" i="3"/>
  <c r="W135" i="3"/>
  <c r="T135" i="3"/>
  <c r="V135" i="3" s="1"/>
  <c r="AP134" i="3"/>
  <c r="AD134" i="3"/>
  <c r="AR134" i="3" s="1"/>
  <c r="AB134" i="3"/>
  <c r="W134" i="3"/>
  <c r="T134" i="3"/>
  <c r="V134" i="3" s="1"/>
  <c r="AP133" i="3"/>
  <c r="AD133" i="3"/>
  <c r="AR133" i="3" s="1"/>
  <c r="AB133" i="3"/>
  <c r="W133" i="3"/>
  <c r="T133" i="3"/>
  <c r="V133" i="3" s="1"/>
  <c r="AP132" i="3"/>
  <c r="AD132" i="3"/>
  <c r="AR132" i="3" s="1"/>
  <c r="AB132" i="3"/>
  <c r="W132" i="3"/>
  <c r="T132" i="3"/>
  <c r="V132" i="3" s="1"/>
  <c r="AP131" i="3"/>
  <c r="AD131" i="3"/>
  <c r="AR131" i="3" s="1"/>
  <c r="AB131" i="3"/>
  <c r="W131" i="3"/>
  <c r="T131" i="3"/>
  <c r="V131" i="3" s="1"/>
  <c r="AP130" i="3"/>
  <c r="AD130" i="3"/>
  <c r="AR130" i="3" s="1"/>
  <c r="AB130" i="3"/>
  <c r="W130" i="3"/>
  <c r="T130" i="3"/>
  <c r="V130" i="3" s="1"/>
  <c r="AP129" i="3"/>
  <c r="AD129" i="3"/>
  <c r="AR129" i="3" s="1"/>
  <c r="AB129" i="3"/>
  <c r="W129" i="3"/>
  <c r="T129" i="3"/>
  <c r="V129" i="3" s="1"/>
  <c r="AP128" i="3"/>
  <c r="AD128" i="3"/>
  <c r="AR128" i="3" s="1"/>
  <c r="AB128" i="3"/>
  <c r="W128" i="3"/>
  <c r="T128" i="3"/>
  <c r="V128" i="3" s="1"/>
  <c r="AP127" i="3"/>
  <c r="AD127" i="3"/>
  <c r="AR127" i="3" s="1"/>
  <c r="AB127" i="3"/>
  <c r="W127" i="3"/>
  <c r="T127" i="3"/>
  <c r="V127" i="3" s="1"/>
  <c r="AP126" i="3"/>
  <c r="AD126" i="3"/>
  <c r="AR126" i="3" s="1"/>
  <c r="AB126" i="3"/>
  <c r="W126" i="3"/>
  <c r="T126" i="3"/>
  <c r="V126" i="3" s="1"/>
  <c r="AP125" i="3"/>
  <c r="AD125" i="3"/>
  <c r="AR125" i="3" s="1"/>
  <c r="AB125" i="3"/>
  <c r="W125" i="3"/>
  <c r="T125" i="3"/>
  <c r="V125" i="3" s="1"/>
  <c r="AP124" i="3"/>
  <c r="AD124" i="3"/>
  <c r="AR124" i="3" s="1"/>
  <c r="AB124" i="3"/>
  <c r="W124" i="3"/>
  <c r="T124" i="3"/>
  <c r="V124" i="3" s="1"/>
  <c r="AP123" i="3"/>
  <c r="AD123" i="3"/>
  <c r="AR123" i="3" s="1"/>
  <c r="AB123" i="3"/>
  <c r="W123" i="3"/>
  <c r="T123" i="3"/>
  <c r="V123" i="3" s="1"/>
  <c r="AP122" i="3"/>
  <c r="AD122" i="3"/>
  <c r="AR122" i="3" s="1"/>
  <c r="AB122" i="3"/>
  <c r="W122" i="3"/>
  <c r="T122" i="3"/>
  <c r="V122" i="3" s="1"/>
  <c r="AP121" i="3"/>
  <c r="AD121" i="3"/>
  <c r="AR121" i="3" s="1"/>
  <c r="AB121" i="3"/>
  <c r="W121" i="3"/>
  <c r="T121" i="3"/>
  <c r="V121" i="3" s="1"/>
  <c r="AP120" i="3"/>
  <c r="AD120" i="3"/>
  <c r="AR120" i="3" s="1"/>
  <c r="AB120" i="3"/>
  <c r="W120" i="3"/>
  <c r="T120" i="3"/>
  <c r="V120" i="3" s="1"/>
  <c r="AP119" i="3"/>
  <c r="AD119" i="3"/>
  <c r="AR119" i="3" s="1"/>
  <c r="AB119" i="3"/>
  <c r="W119" i="3"/>
  <c r="T119" i="3"/>
  <c r="V119" i="3" s="1"/>
  <c r="AP118" i="3"/>
  <c r="AD118" i="3"/>
  <c r="AR118" i="3" s="1"/>
  <c r="AB118" i="3"/>
  <c r="W118" i="3"/>
  <c r="T118" i="3"/>
  <c r="V118" i="3" s="1"/>
  <c r="AP117" i="3"/>
  <c r="AD117" i="3"/>
  <c r="AR117" i="3" s="1"/>
  <c r="AB117" i="3"/>
  <c r="W117" i="3"/>
  <c r="T117" i="3"/>
  <c r="V117" i="3" s="1"/>
  <c r="AP116" i="3"/>
  <c r="AD116" i="3"/>
  <c r="AR116" i="3" s="1"/>
  <c r="AB116" i="3"/>
  <c r="W116" i="3"/>
  <c r="T116" i="3"/>
  <c r="V116" i="3" s="1"/>
  <c r="AP115" i="3"/>
  <c r="AD115" i="3"/>
  <c r="AR115" i="3" s="1"/>
  <c r="AB115" i="3"/>
  <c r="W115" i="3"/>
  <c r="T115" i="3"/>
  <c r="V115" i="3" s="1"/>
  <c r="AP114" i="3"/>
  <c r="AD114" i="3"/>
  <c r="AR114" i="3" s="1"/>
  <c r="AB114" i="3"/>
  <c r="W114" i="3"/>
  <c r="T114" i="3"/>
  <c r="V114" i="3" s="1"/>
  <c r="AP113" i="3"/>
  <c r="AD113" i="3"/>
  <c r="AR113" i="3" s="1"/>
  <c r="AB113" i="3"/>
  <c r="W113" i="3"/>
  <c r="T113" i="3"/>
  <c r="V113" i="3" s="1"/>
  <c r="AP112" i="3"/>
  <c r="AD112" i="3"/>
  <c r="AR112" i="3" s="1"/>
  <c r="AB112" i="3"/>
  <c r="W112" i="3"/>
  <c r="T112" i="3"/>
  <c r="V112" i="3" s="1"/>
  <c r="AP111" i="3"/>
  <c r="AD111" i="3"/>
  <c r="AR111" i="3" s="1"/>
  <c r="AB111" i="3"/>
  <c r="W111" i="3"/>
  <c r="T111" i="3"/>
  <c r="V111" i="3" s="1"/>
  <c r="AP110" i="3"/>
  <c r="AD110" i="3"/>
  <c r="AR110" i="3" s="1"/>
  <c r="AB110" i="3"/>
  <c r="W110" i="3"/>
  <c r="T110" i="3"/>
  <c r="V110" i="3" s="1"/>
  <c r="AP109" i="3"/>
  <c r="AD109" i="3"/>
  <c r="AR109" i="3" s="1"/>
  <c r="AB109" i="3"/>
  <c r="W109" i="3"/>
  <c r="T109" i="3"/>
  <c r="V109" i="3" s="1"/>
  <c r="AP108" i="3"/>
  <c r="AD108" i="3"/>
  <c r="AR108" i="3" s="1"/>
  <c r="AB108" i="3"/>
  <c r="W108" i="3"/>
  <c r="T108" i="3"/>
  <c r="V108" i="3" s="1"/>
  <c r="AP107" i="3"/>
  <c r="AD107" i="3"/>
  <c r="AR107" i="3" s="1"/>
  <c r="AB107" i="3"/>
  <c r="W107" i="3"/>
  <c r="T107" i="3"/>
  <c r="V107" i="3" s="1"/>
  <c r="AP106" i="3"/>
  <c r="AD106" i="3"/>
  <c r="AR106" i="3" s="1"/>
  <c r="AB106" i="3"/>
  <c r="W106" i="3"/>
  <c r="T106" i="3"/>
  <c r="V106" i="3" s="1"/>
  <c r="AP105" i="3"/>
  <c r="AD105" i="3"/>
  <c r="AR105" i="3" s="1"/>
  <c r="AB105" i="3"/>
  <c r="W105" i="3"/>
  <c r="T105" i="3"/>
  <c r="V105" i="3" s="1"/>
  <c r="AP104" i="3"/>
  <c r="AD104" i="3"/>
  <c r="AR104" i="3" s="1"/>
  <c r="AB104" i="3"/>
  <c r="W104" i="3"/>
  <c r="T104" i="3"/>
  <c r="V104" i="3" s="1"/>
  <c r="AP103" i="3"/>
  <c r="AD103" i="3"/>
  <c r="AR103" i="3" s="1"/>
  <c r="AB103" i="3"/>
  <c r="W103" i="3"/>
  <c r="T103" i="3"/>
  <c r="V103" i="3" s="1"/>
  <c r="AP102" i="3"/>
  <c r="AD102" i="3"/>
  <c r="AR102" i="3" s="1"/>
  <c r="AB102" i="3"/>
  <c r="W102" i="3"/>
  <c r="T102" i="3"/>
  <c r="V102" i="3" s="1"/>
  <c r="AP101" i="3"/>
  <c r="AD101" i="3"/>
  <c r="AR101" i="3" s="1"/>
  <c r="AB101" i="3"/>
  <c r="W101" i="3"/>
  <c r="T101" i="3"/>
  <c r="V101" i="3" s="1"/>
  <c r="AP100" i="3"/>
  <c r="AD100" i="3"/>
  <c r="AR100" i="3" s="1"/>
  <c r="AB100" i="3"/>
  <c r="W100" i="3"/>
  <c r="T100" i="3"/>
  <c r="V100" i="3" s="1"/>
  <c r="AP99" i="3"/>
  <c r="AD99" i="3"/>
  <c r="AR99" i="3" s="1"/>
  <c r="AB99" i="3"/>
  <c r="W99" i="3"/>
  <c r="T99" i="3"/>
  <c r="V99" i="3" s="1"/>
  <c r="AP98" i="3"/>
  <c r="AD98" i="3"/>
  <c r="AR98" i="3" s="1"/>
  <c r="AB98" i="3"/>
  <c r="W98" i="3"/>
  <c r="T98" i="3"/>
  <c r="V98" i="3" s="1"/>
  <c r="AP97" i="3"/>
  <c r="AD97" i="3"/>
  <c r="AR97" i="3" s="1"/>
  <c r="AB97" i="3"/>
  <c r="W97" i="3"/>
  <c r="T97" i="3"/>
  <c r="V97" i="3" s="1"/>
  <c r="AP96" i="3"/>
  <c r="AD96" i="3"/>
  <c r="AR96" i="3" s="1"/>
  <c r="AB96" i="3"/>
  <c r="W96" i="3"/>
  <c r="T96" i="3"/>
  <c r="V96" i="3" s="1"/>
  <c r="AP95" i="3"/>
  <c r="AD95" i="3"/>
  <c r="AR95" i="3" s="1"/>
  <c r="AB95" i="3"/>
  <c r="W95" i="3"/>
  <c r="T95" i="3"/>
  <c r="V95" i="3" s="1"/>
  <c r="AP94" i="3"/>
  <c r="AD94" i="3"/>
  <c r="AR94" i="3" s="1"/>
  <c r="AB94" i="3"/>
  <c r="W94" i="3"/>
  <c r="T94" i="3"/>
  <c r="V94" i="3" s="1"/>
  <c r="AP93" i="3"/>
  <c r="AD93" i="3"/>
  <c r="AR93" i="3" s="1"/>
  <c r="AB93" i="3"/>
  <c r="W93" i="3"/>
  <c r="T93" i="3"/>
  <c r="V93" i="3" s="1"/>
  <c r="AP92" i="3"/>
  <c r="AD92" i="3"/>
  <c r="AR92" i="3" s="1"/>
  <c r="AB92" i="3"/>
  <c r="W92" i="3"/>
  <c r="T92" i="3"/>
  <c r="V92" i="3" s="1"/>
  <c r="AP91" i="3"/>
  <c r="AD91" i="3"/>
  <c r="AR91" i="3" s="1"/>
  <c r="AB91" i="3"/>
  <c r="W91" i="3"/>
  <c r="T91" i="3"/>
  <c r="V91" i="3" s="1"/>
  <c r="AP90" i="3"/>
  <c r="AD90" i="3"/>
  <c r="AR90" i="3" s="1"/>
  <c r="AB90" i="3"/>
  <c r="W90" i="3"/>
  <c r="T90" i="3"/>
  <c r="V90" i="3" s="1"/>
  <c r="AP89" i="3"/>
  <c r="AD89" i="3"/>
  <c r="AR89" i="3" s="1"/>
  <c r="AB89" i="3"/>
  <c r="W89" i="3"/>
  <c r="T89" i="3"/>
  <c r="V89" i="3" s="1"/>
  <c r="AP88" i="3"/>
  <c r="AD88" i="3"/>
  <c r="AR88" i="3" s="1"/>
  <c r="AB88" i="3"/>
  <c r="W88" i="3"/>
  <c r="T88" i="3"/>
  <c r="V88" i="3" s="1"/>
  <c r="AP87" i="3"/>
  <c r="AD87" i="3"/>
  <c r="AR87" i="3" s="1"/>
  <c r="AB87" i="3"/>
  <c r="W87" i="3"/>
  <c r="T87" i="3"/>
  <c r="V87" i="3" s="1"/>
  <c r="AP86" i="3"/>
  <c r="AD86" i="3"/>
  <c r="AR86" i="3" s="1"/>
  <c r="AB86" i="3"/>
  <c r="W86" i="3"/>
  <c r="T86" i="3"/>
  <c r="V86" i="3" s="1"/>
  <c r="AP85" i="3"/>
  <c r="AD85" i="3"/>
  <c r="AR85" i="3" s="1"/>
  <c r="AB85" i="3"/>
  <c r="W85" i="3"/>
  <c r="T85" i="3"/>
  <c r="V85" i="3" s="1"/>
  <c r="AP84" i="3"/>
  <c r="AD84" i="3"/>
  <c r="AR84" i="3" s="1"/>
  <c r="AB84" i="3"/>
  <c r="W84" i="3"/>
  <c r="T84" i="3"/>
  <c r="V84" i="3" s="1"/>
  <c r="AP83" i="3"/>
  <c r="AD83" i="3"/>
  <c r="AR83" i="3" s="1"/>
  <c r="AB83" i="3"/>
  <c r="W83" i="3"/>
  <c r="T83" i="3"/>
  <c r="V83" i="3" s="1"/>
  <c r="AP82" i="3"/>
  <c r="AD82" i="3"/>
  <c r="AR82" i="3" s="1"/>
  <c r="AB82" i="3"/>
  <c r="W82" i="3"/>
  <c r="T82" i="3"/>
  <c r="V82" i="3" s="1"/>
  <c r="AP81" i="3"/>
  <c r="AD81" i="3"/>
  <c r="AR81" i="3" s="1"/>
  <c r="AB81" i="3"/>
  <c r="W81" i="3"/>
  <c r="T81" i="3"/>
  <c r="V81" i="3" s="1"/>
  <c r="AP80" i="3"/>
  <c r="AD80" i="3"/>
  <c r="AR80" i="3" s="1"/>
  <c r="AB80" i="3"/>
  <c r="W80" i="3"/>
  <c r="T80" i="3"/>
  <c r="V80" i="3" s="1"/>
  <c r="AP79" i="3"/>
  <c r="AD79" i="3"/>
  <c r="AR79" i="3" s="1"/>
  <c r="AB79" i="3"/>
  <c r="W79" i="3"/>
  <c r="T79" i="3"/>
  <c r="V79" i="3" s="1"/>
  <c r="AP78" i="3"/>
  <c r="AD78" i="3"/>
  <c r="AR78" i="3" s="1"/>
  <c r="AB78" i="3"/>
  <c r="W78" i="3"/>
  <c r="T78" i="3"/>
  <c r="V78" i="3" s="1"/>
  <c r="AP77" i="3"/>
  <c r="AD77" i="3"/>
  <c r="AR77" i="3" s="1"/>
  <c r="AB77" i="3"/>
  <c r="W77" i="3"/>
  <c r="T77" i="3"/>
  <c r="V77" i="3" s="1"/>
  <c r="AP76" i="3"/>
  <c r="AD76" i="3"/>
  <c r="AR76" i="3" s="1"/>
  <c r="AB76" i="3"/>
  <c r="W76" i="3"/>
  <c r="T76" i="3"/>
  <c r="V76" i="3" s="1"/>
  <c r="AP75" i="3"/>
  <c r="AD75" i="3"/>
  <c r="AR75" i="3" s="1"/>
  <c r="AB75" i="3"/>
  <c r="W75" i="3"/>
  <c r="T75" i="3"/>
  <c r="V75" i="3" s="1"/>
  <c r="AP74" i="3"/>
  <c r="AD74" i="3"/>
  <c r="AR74" i="3" s="1"/>
  <c r="AB74" i="3"/>
  <c r="W74" i="3"/>
  <c r="T74" i="3"/>
  <c r="V74" i="3" s="1"/>
  <c r="AP73" i="3"/>
  <c r="AD73" i="3"/>
  <c r="AR73" i="3" s="1"/>
  <c r="AB73" i="3"/>
  <c r="W73" i="3"/>
  <c r="T73" i="3"/>
  <c r="V73" i="3" s="1"/>
  <c r="AP72" i="3"/>
  <c r="AD72" i="3"/>
  <c r="AR72" i="3" s="1"/>
  <c r="AB72" i="3"/>
  <c r="W72" i="3"/>
  <c r="T72" i="3"/>
  <c r="V72" i="3" s="1"/>
  <c r="AP71" i="3"/>
  <c r="AD71" i="3"/>
  <c r="AR71" i="3" s="1"/>
  <c r="AB71" i="3"/>
  <c r="W71" i="3"/>
  <c r="T71" i="3"/>
  <c r="V71" i="3" s="1"/>
  <c r="AP70" i="3"/>
  <c r="AD70" i="3"/>
  <c r="AR70" i="3" s="1"/>
  <c r="AB70" i="3"/>
  <c r="W70" i="3"/>
  <c r="T70" i="3"/>
  <c r="V70" i="3" s="1"/>
  <c r="AP69" i="3"/>
  <c r="AD69" i="3"/>
  <c r="AR69" i="3" s="1"/>
  <c r="AB69" i="3"/>
  <c r="W69" i="3"/>
  <c r="T69" i="3"/>
  <c r="V69" i="3" s="1"/>
  <c r="AP68" i="3"/>
  <c r="AD68" i="3"/>
  <c r="AR68" i="3" s="1"/>
  <c r="AB68" i="3"/>
  <c r="W68" i="3"/>
  <c r="T68" i="3"/>
  <c r="V68" i="3" s="1"/>
  <c r="AP67" i="3"/>
  <c r="AD67" i="3"/>
  <c r="AR67" i="3" s="1"/>
  <c r="AB67" i="3"/>
  <c r="W67" i="3"/>
  <c r="T67" i="3"/>
  <c r="V67" i="3" s="1"/>
  <c r="AP66" i="3"/>
  <c r="AD66" i="3"/>
  <c r="AR66" i="3" s="1"/>
  <c r="AB66" i="3"/>
  <c r="W66" i="3"/>
  <c r="T66" i="3"/>
  <c r="V66" i="3" s="1"/>
  <c r="AP65" i="3"/>
  <c r="AD65" i="3"/>
  <c r="AR65" i="3" s="1"/>
  <c r="AB65" i="3"/>
  <c r="W65" i="3"/>
  <c r="T65" i="3"/>
  <c r="V65" i="3" s="1"/>
  <c r="AP64" i="3"/>
  <c r="AD64" i="3"/>
  <c r="AR64" i="3" s="1"/>
  <c r="AB64" i="3"/>
  <c r="W64" i="3"/>
  <c r="T64" i="3"/>
  <c r="V64" i="3" s="1"/>
  <c r="AP63" i="3"/>
  <c r="AD63" i="3"/>
  <c r="AR63" i="3" s="1"/>
  <c r="AB63" i="3"/>
  <c r="W63" i="3"/>
  <c r="T63" i="3"/>
  <c r="V63" i="3" s="1"/>
  <c r="AP62" i="3"/>
  <c r="AD62" i="3"/>
  <c r="AR62" i="3" s="1"/>
  <c r="AB62" i="3"/>
  <c r="W62" i="3"/>
  <c r="T62" i="3"/>
  <c r="V62" i="3" s="1"/>
  <c r="AP61" i="3"/>
  <c r="AD61" i="3"/>
  <c r="AR61" i="3" s="1"/>
  <c r="AB61" i="3"/>
  <c r="W61" i="3"/>
  <c r="T61" i="3"/>
  <c r="V61" i="3" s="1"/>
  <c r="AP60" i="3"/>
  <c r="AD60" i="3"/>
  <c r="AR60" i="3" s="1"/>
  <c r="AB60" i="3"/>
  <c r="W60" i="3"/>
  <c r="T60" i="3"/>
  <c r="V60" i="3" s="1"/>
  <c r="AP59" i="3"/>
  <c r="AD59" i="3"/>
  <c r="AR59" i="3" s="1"/>
  <c r="AB59" i="3"/>
  <c r="W59" i="3"/>
  <c r="T59" i="3"/>
  <c r="V59" i="3" s="1"/>
  <c r="AP58" i="3"/>
  <c r="AD58" i="3"/>
  <c r="AR58" i="3" s="1"/>
  <c r="AB58" i="3"/>
  <c r="W58" i="3"/>
  <c r="T58" i="3"/>
  <c r="V58" i="3" s="1"/>
  <c r="AP57" i="3"/>
  <c r="AD57" i="3"/>
  <c r="AR57" i="3" s="1"/>
  <c r="AB57" i="3"/>
  <c r="W57" i="3"/>
  <c r="T57" i="3"/>
  <c r="V57" i="3" s="1"/>
  <c r="AP56" i="3"/>
  <c r="AD56" i="3"/>
  <c r="AR56" i="3" s="1"/>
  <c r="AB56" i="3"/>
  <c r="W56" i="3"/>
  <c r="T56" i="3"/>
  <c r="V56" i="3" s="1"/>
  <c r="AP55" i="3"/>
  <c r="AD55" i="3"/>
  <c r="AR55" i="3" s="1"/>
  <c r="AB55" i="3"/>
  <c r="W55" i="3"/>
  <c r="T55" i="3"/>
  <c r="V55" i="3" s="1"/>
  <c r="AP54" i="3"/>
  <c r="AD54" i="3"/>
  <c r="AR54" i="3" s="1"/>
  <c r="AB54" i="3"/>
  <c r="W54" i="3"/>
  <c r="T54" i="3"/>
  <c r="V54" i="3" s="1"/>
  <c r="AP53" i="3"/>
  <c r="AD53" i="3"/>
  <c r="AR53" i="3" s="1"/>
  <c r="AB53" i="3"/>
  <c r="W53" i="3"/>
  <c r="T53" i="3"/>
  <c r="V53" i="3" s="1"/>
  <c r="AP52" i="3"/>
  <c r="AD52" i="3"/>
  <c r="AR52" i="3" s="1"/>
  <c r="AB52" i="3"/>
  <c r="W52" i="3"/>
  <c r="T52" i="3"/>
  <c r="V52" i="3" s="1"/>
  <c r="AP51" i="3"/>
  <c r="AD51" i="3"/>
  <c r="AR51" i="3" s="1"/>
  <c r="AB51" i="3"/>
  <c r="W51" i="3"/>
  <c r="T51" i="3"/>
  <c r="V51" i="3" s="1"/>
  <c r="AP50" i="3"/>
  <c r="AD50" i="3"/>
  <c r="AR50" i="3" s="1"/>
  <c r="AB50" i="3"/>
  <c r="W50" i="3"/>
  <c r="T50" i="3"/>
  <c r="V50" i="3" s="1"/>
  <c r="AP49" i="3"/>
  <c r="AD49" i="3"/>
  <c r="AR49" i="3" s="1"/>
  <c r="AB49" i="3"/>
  <c r="W49" i="3"/>
  <c r="T49" i="3"/>
  <c r="V49" i="3" s="1"/>
  <c r="AP48" i="3"/>
  <c r="AD48" i="3"/>
  <c r="AR48" i="3" s="1"/>
  <c r="AB48" i="3"/>
  <c r="W48" i="3"/>
  <c r="T48" i="3"/>
  <c r="V48" i="3" s="1"/>
  <c r="AP47" i="3"/>
  <c r="AD47" i="3"/>
  <c r="AR47" i="3" s="1"/>
  <c r="AB47" i="3"/>
  <c r="W47" i="3"/>
  <c r="T47" i="3"/>
  <c r="V47" i="3" s="1"/>
  <c r="AP46" i="3"/>
  <c r="AD46" i="3"/>
  <c r="AR46" i="3" s="1"/>
  <c r="AB46" i="3"/>
  <c r="W46" i="3"/>
  <c r="T46" i="3"/>
  <c r="V46" i="3" s="1"/>
  <c r="AP45" i="3"/>
  <c r="AD45" i="3"/>
  <c r="AR45" i="3" s="1"/>
  <c r="AB45" i="3"/>
  <c r="W45" i="3"/>
  <c r="T45" i="3"/>
  <c r="V45" i="3" s="1"/>
  <c r="AP44" i="3"/>
  <c r="AD44" i="3"/>
  <c r="AR44" i="3" s="1"/>
  <c r="AB44" i="3"/>
  <c r="W44" i="3"/>
  <c r="T44" i="3"/>
  <c r="V44" i="3" s="1"/>
  <c r="AP43" i="3"/>
  <c r="AD43" i="3"/>
  <c r="AR43" i="3" s="1"/>
  <c r="AB43" i="3"/>
  <c r="W43" i="3"/>
  <c r="T43" i="3"/>
  <c r="V43" i="3" s="1"/>
  <c r="AP42" i="3"/>
  <c r="AD42" i="3"/>
  <c r="AR42" i="3" s="1"/>
  <c r="AB42" i="3"/>
  <c r="W42" i="3"/>
  <c r="T42" i="3"/>
  <c r="V42" i="3" s="1"/>
  <c r="AP41" i="3"/>
  <c r="AD41" i="3"/>
  <c r="AR41" i="3" s="1"/>
  <c r="AB41" i="3"/>
  <c r="W41" i="3"/>
  <c r="T41" i="3"/>
  <c r="V41" i="3" s="1"/>
  <c r="AP40" i="3"/>
  <c r="AD40" i="3"/>
  <c r="AR40" i="3" s="1"/>
  <c r="AB40" i="3"/>
  <c r="W40" i="3"/>
  <c r="T40" i="3"/>
  <c r="V40" i="3" s="1"/>
  <c r="AP39" i="3"/>
  <c r="AD39" i="3"/>
  <c r="AR39" i="3" s="1"/>
  <c r="AB39" i="3"/>
  <c r="W39" i="3"/>
  <c r="T39" i="3"/>
  <c r="V39" i="3" s="1"/>
  <c r="AP38" i="3"/>
  <c r="AD38" i="3"/>
  <c r="AR38" i="3" s="1"/>
  <c r="AB38" i="3"/>
  <c r="W38" i="3"/>
  <c r="T38" i="3"/>
  <c r="V38" i="3" s="1"/>
  <c r="AP37" i="3"/>
  <c r="AD37" i="3"/>
  <c r="AR37" i="3" s="1"/>
  <c r="AB37" i="3"/>
  <c r="W37" i="3"/>
  <c r="T37" i="3"/>
  <c r="V37" i="3" s="1"/>
  <c r="AP36" i="3"/>
  <c r="AD36" i="3"/>
  <c r="AR36" i="3" s="1"/>
  <c r="AB36" i="3"/>
  <c r="W36" i="3"/>
  <c r="T36" i="3"/>
  <c r="V36" i="3" s="1"/>
  <c r="AP35" i="3"/>
  <c r="AD35" i="3"/>
  <c r="AR35" i="3" s="1"/>
  <c r="AB35" i="3"/>
  <c r="W35" i="3"/>
  <c r="T35" i="3"/>
  <c r="V35" i="3" s="1"/>
  <c r="AP34" i="3"/>
  <c r="AD34" i="3"/>
  <c r="AR34" i="3" s="1"/>
  <c r="AB34" i="3"/>
  <c r="W34" i="3"/>
  <c r="T34" i="3"/>
  <c r="V34" i="3" s="1"/>
  <c r="AP33" i="3"/>
  <c r="AD33" i="3"/>
  <c r="AR33" i="3" s="1"/>
  <c r="AB33" i="3"/>
  <c r="W33" i="3"/>
  <c r="T33" i="3"/>
  <c r="V33" i="3" s="1"/>
  <c r="AP32" i="3"/>
  <c r="AD32" i="3"/>
  <c r="AR32" i="3" s="1"/>
  <c r="AB32" i="3"/>
  <c r="W32" i="3"/>
  <c r="T32" i="3"/>
  <c r="V32" i="3" s="1"/>
  <c r="AP31" i="3"/>
  <c r="AD31" i="3"/>
  <c r="AR31" i="3" s="1"/>
  <c r="AB31" i="3"/>
  <c r="W31" i="3"/>
  <c r="T31" i="3"/>
  <c r="V31" i="3" s="1"/>
  <c r="AP30" i="3"/>
  <c r="AD30" i="3"/>
  <c r="AR30" i="3" s="1"/>
  <c r="AB30" i="3"/>
  <c r="W30" i="3"/>
  <c r="T30" i="3"/>
  <c r="V30" i="3" s="1"/>
  <c r="AP29" i="3"/>
  <c r="AD29" i="3"/>
  <c r="AR29" i="3" s="1"/>
  <c r="AB29" i="3"/>
  <c r="W29" i="3"/>
  <c r="T29" i="3"/>
  <c r="V29" i="3" s="1"/>
  <c r="AP28" i="3"/>
  <c r="AD28" i="3"/>
  <c r="AR28" i="3" s="1"/>
  <c r="AB28" i="3"/>
  <c r="W28" i="3"/>
  <c r="T28" i="3"/>
  <c r="V28" i="3" s="1"/>
  <c r="AP27" i="3"/>
  <c r="AD27" i="3"/>
  <c r="AR27" i="3" s="1"/>
  <c r="AB27" i="3"/>
  <c r="W27" i="3"/>
  <c r="T27" i="3"/>
  <c r="V27" i="3" s="1"/>
  <c r="AP26" i="3"/>
  <c r="AD26" i="3"/>
  <c r="AR26" i="3" s="1"/>
  <c r="AB26" i="3"/>
  <c r="W26" i="3"/>
  <c r="T26" i="3"/>
  <c r="V26" i="3" s="1"/>
  <c r="AP25" i="3"/>
  <c r="AD25" i="3"/>
  <c r="AR25" i="3" s="1"/>
  <c r="AB25" i="3"/>
  <c r="W25" i="3"/>
  <c r="T25" i="3"/>
  <c r="V25" i="3" s="1"/>
  <c r="AP24" i="3"/>
  <c r="AD24" i="3"/>
  <c r="AR24" i="3" s="1"/>
  <c r="AB24" i="3"/>
  <c r="W24" i="3"/>
  <c r="T24" i="3"/>
  <c r="V24" i="3" s="1"/>
  <c r="AP23" i="3"/>
  <c r="AD23" i="3"/>
  <c r="AR23" i="3" s="1"/>
  <c r="AB23" i="3"/>
  <c r="W23" i="3"/>
  <c r="T23" i="3"/>
  <c r="V23" i="3" s="1"/>
  <c r="AP22" i="3"/>
  <c r="AD22" i="3"/>
  <c r="AR22" i="3" s="1"/>
  <c r="AB22" i="3"/>
  <c r="W22" i="3"/>
  <c r="T22" i="3"/>
  <c r="V22" i="3" s="1"/>
  <c r="AP21" i="3"/>
  <c r="AD21" i="3"/>
  <c r="AR21" i="3" s="1"/>
  <c r="AB21" i="3"/>
  <c r="W21" i="3"/>
  <c r="T21" i="3"/>
  <c r="V21" i="3" s="1"/>
  <c r="AP20" i="3"/>
  <c r="AD20" i="3"/>
  <c r="AR20" i="3" s="1"/>
  <c r="AB20" i="3"/>
  <c r="W20" i="3"/>
  <c r="T20" i="3"/>
  <c r="V20" i="3" s="1"/>
  <c r="AP19" i="3"/>
  <c r="AD19" i="3"/>
  <c r="AR19" i="3" s="1"/>
  <c r="AB19" i="3"/>
  <c r="W19" i="3"/>
  <c r="T19" i="3"/>
  <c r="V19" i="3" s="1"/>
  <c r="AP18" i="3"/>
  <c r="AD18" i="3"/>
  <c r="AR18" i="3" s="1"/>
  <c r="AB18" i="3"/>
  <c r="W18" i="3"/>
  <c r="T18" i="3"/>
  <c r="V18" i="3" s="1"/>
  <c r="AP17" i="3"/>
  <c r="AD17" i="3"/>
  <c r="AR17" i="3" s="1"/>
  <c r="AB17" i="3"/>
  <c r="W17" i="3"/>
  <c r="T17" i="3"/>
  <c r="V17" i="3" s="1"/>
  <c r="AP16" i="3"/>
  <c r="AD16" i="3"/>
  <c r="AR16" i="3" s="1"/>
  <c r="AB16" i="3"/>
  <c r="W16" i="3"/>
  <c r="T16" i="3"/>
  <c r="V16" i="3" s="1"/>
  <c r="AP15" i="3"/>
  <c r="AD15" i="3"/>
  <c r="AR15" i="3" s="1"/>
  <c r="AB15" i="3"/>
  <c r="W15" i="3"/>
  <c r="T15" i="3"/>
  <c r="V15" i="3" s="1"/>
  <c r="AP14" i="3"/>
  <c r="AD14" i="3"/>
  <c r="AR14" i="3" s="1"/>
  <c r="AB14" i="3"/>
  <c r="W14" i="3"/>
  <c r="T14" i="3"/>
  <c r="V14" i="3" s="1"/>
  <c r="AP13" i="3"/>
  <c r="AD13" i="3"/>
  <c r="AR13" i="3" s="1"/>
  <c r="AB13" i="3"/>
  <c r="W13" i="3"/>
  <c r="T13" i="3"/>
  <c r="V13" i="3" s="1"/>
  <c r="AP12" i="3"/>
  <c r="AD12" i="3"/>
  <c r="AR12" i="3" s="1"/>
  <c r="AB12" i="3"/>
  <c r="W12" i="3"/>
  <c r="T12" i="3"/>
  <c r="V12" i="3" s="1"/>
  <c r="AP11" i="3"/>
  <c r="AD11" i="3"/>
  <c r="AR11" i="3" s="1"/>
  <c r="AB11" i="3"/>
  <c r="W11" i="3"/>
  <c r="T11" i="3"/>
  <c r="V11" i="3" s="1"/>
  <c r="AP10" i="3"/>
  <c r="AD10" i="3"/>
  <c r="AR10" i="3" s="1"/>
  <c r="AB10" i="3"/>
  <c r="W10" i="3"/>
  <c r="T10" i="3"/>
  <c r="V10" i="3" s="1"/>
  <c r="AP9" i="3"/>
  <c r="AD9" i="3"/>
  <c r="AR9" i="3" s="1"/>
  <c r="AB9" i="3"/>
  <c r="W9" i="3"/>
  <c r="T9" i="3"/>
  <c r="V9" i="3" s="1"/>
  <c r="AP8" i="3"/>
  <c r="AD8" i="3"/>
  <c r="AR8" i="3" s="1"/>
  <c r="AB8" i="3"/>
  <c r="W8" i="3"/>
  <c r="T8" i="3"/>
  <c r="V8" i="3" s="1"/>
  <c r="AP7" i="3"/>
  <c r="AD7" i="3"/>
  <c r="AR7" i="3" s="1"/>
  <c r="AB7" i="3"/>
  <c r="W7" i="3"/>
  <c r="T7" i="3"/>
  <c r="V7" i="3" s="1"/>
  <c r="AP6" i="3"/>
  <c r="AD6" i="3"/>
  <c r="AR6" i="3" s="1"/>
  <c r="AB6" i="3"/>
  <c r="W6" i="3"/>
  <c r="T6" i="3"/>
  <c r="V6" i="3" s="1"/>
  <c r="AP5" i="3"/>
  <c r="AD5" i="3"/>
  <c r="AR5" i="3" s="1"/>
  <c r="AB5" i="3"/>
  <c r="W5" i="3"/>
  <c r="T5" i="3"/>
  <c r="V5" i="3" s="1"/>
  <c r="AP4" i="3"/>
  <c r="AD4" i="3"/>
  <c r="AR4" i="3" s="1"/>
  <c r="AB4" i="3"/>
  <c r="W4" i="3"/>
  <c r="T4" i="3"/>
  <c r="V4" i="3" s="1"/>
  <c r="AP3" i="3"/>
  <c r="AD3" i="3"/>
  <c r="AR3" i="3" s="1"/>
  <c r="AB3" i="3"/>
  <c r="W3" i="3"/>
  <c r="T3" i="3"/>
  <c r="V3" i="3" s="1"/>
  <c r="AP2" i="3"/>
  <c r="AD2" i="3"/>
  <c r="AR2" i="3" s="1"/>
  <c r="AB2" i="3"/>
  <c r="W2" i="3"/>
  <c r="T2" i="3"/>
  <c r="V2" i="3" s="1"/>
  <c r="B9" i="10" l="1"/>
  <c r="B8" i="10"/>
  <c r="AS5997" i="3"/>
  <c r="AS5702" i="3"/>
  <c r="AS5577" i="3"/>
  <c r="AS5479" i="3"/>
  <c r="AS5249" i="3"/>
  <c r="AS5227" i="3"/>
  <c r="AS5836" i="3"/>
  <c r="AS5750" i="3"/>
  <c r="AS5740" i="3"/>
  <c r="AS5726" i="3"/>
  <c r="AS5718" i="3"/>
  <c r="AS5699" i="3"/>
  <c r="AS5681" i="3"/>
  <c r="AS5660" i="3"/>
  <c r="AS5658" i="3"/>
  <c r="AS5647" i="3"/>
  <c r="AS5645" i="3"/>
  <c r="AS5602" i="3"/>
  <c r="AS5528" i="3"/>
  <c r="AS5381" i="3"/>
  <c r="AS5370" i="3"/>
  <c r="AS5358" i="3"/>
  <c r="AS5194" i="3"/>
  <c r="AS5825" i="3"/>
  <c r="AS5646" i="3"/>
  <c r="AS5644" i="3"/>
  <c r="AS5643" i="3"/>
  <c r="AS5601" i="3"/>
  <c r="AS5600" i="3"/>
  <c r="AS5447" i="3"/>
  <c r="AS5315" i="3"/>
  <c r="B11" i="10"/>
  <c r="AS4392" i="3"/>
  <c r="AS4225" i="3"/>
  <c r="AS4217" i="3"/>
  <c r="AS4087" i="3"/>
  <c r="AS3855" i="3"/>
  <c r="AS4252" i="3"/>
  <c r="AS4220" i="3"/>
  <c r="AS4219" i="3"/>
  <c r="AS4218" i="3"/>
  <c r="AS4092" i="3"/>
  <c r="AS4253" i="3"/>
  <c r="AS4135" i="3"/>
  <c r="AS4484" i="3"/>
  <c r="AS4463" i="3"/>
  <c r="AS4462" i="3"/>
  <c r="AS4455" i="3"/>
  <c r="AS4453" i="3"/>
  <c r="AS4452" i="3"/>
  <c r="AS4450" i="3"/>
  <c r="AS4448" i="3"/>
  <c r="AS4445" i="3"/>
  <c r="AS4443" i="3"/>
  <c r="AS4442" i="3"/>
  <c r="AS4440" i="3"/>
  <c r="AS4437" i="3"/>
  <c r="AS4435" i="3"/>
  <c r="AS4430" i="3"/>
  <c r="AS4427" i="3"/>
  <c r="AS4425" i="3"/>
  <c r="AS4424" i="3"/>
  <c r="AS4422" i="3"/>
  <c r="AS4420" i="3"/>
  <c r="AS4417" i="3"/>
  <c r="AS4416" i="3"/>
  <c r="AS4414" i="3"/>
  <c r="AS4411" i="3"/>
  <c r="AS4408" i="3"/>
  <c r="AS4406" i="3"/>
  <c r="AS4405" i="3"/>
  <c r="AS4403" i="3"/>
  <c r="AS4398" i="3"/>
  <c r="AS4396" i="3"/>
  <c r="AS4394" i="3"/>
  <c r="AS4390" i="3"/>
  <c r="AS4389" i="3"/>
  <c r="AS4385" i="3"/>
  <c r="AS4368" i="3"/>
  <c r="AS4367" i="3"/>
  <c r="AS4353" i="3"/>
  <c r="AS4352" i="3"/>
  <c r="AS4351" i="3"/>
  <c r="AS4350" i="3"/>
  <c r="AS4349" i="3"/>
  <c r="AS4329" i="3"/>
  <c r="AS4328" i="3"/>
  <c r="AS4301" i="3"/>
  <c r="AS4299" i="3"/>
  <c r="AS4298" i="3"/>
  <c r="AS4144" i="3"/>
  <c r="AS4138" i="3"/>
  <c r="AS4108" i="3"/>
  <c r="AS4107" i="3"/>
  <c r="AS4106" i="3"/>
  <c r="AS4104" i="3"/>
  <c r="AS4103" i="3"/>
  <c r="AS4102" i="3"/>
  <c r="AS4101" i="3"/>
  <c r="AS4100" i="3"/>
  <c r="AS4099" i="3"/>
  <c r="AS4098" i="3"/>
  <c r="AS4097" i="3"/>
  <c r="AS4095" i="3"/>
  <c r="AS4093" i="3"/>
  <c r="AS4091" i="3"/>
  <c r="AS4090" i="3"/>
  <c r="AS4089" i="3"/>
  <c r="AS4086" i="3"/>
  <c r="AS4085" i="3"/>
  <c r="AS4081" i="3"/>
  <c r="AS4008" i="3"/>
  <c r="AS4004" i="3"/>
  <c r="AS3994" i="3"/>
  <c r="AS3944" i="3"/>
  <c r="AS3923" i="3"/>
  <c r="AS4465" i="3"/>
  <c r="AS4460" i="3"/>
  <c r="AS4459" i="3"/>
  <c r="AS4458" i="3"/>
  <c r="AS4457" i="3"/>
  <c r="AS4456" i="3"/>
  <c r="AS4454" i="3"/>
  <c r="AS4451" i="3"/>
  <c r="AS4449" i="3"/>
  <c r="AS4447" i="3"/>
  <c r="AS4446" i="3"/>
  <c r="AS4444" i="3"/>
  <c r="AS4441" i="3"/>
  <c r="AS4439" i="3"/>
  <c r="AS4438" i="3"/>
  <c r="AS4436" i="3"/>
  <c r="AS4433" i="3"/>
  <c r="AS4432" i="3"/>
  <c r="AS4431" i="3"/>
  <c r="AS4429" i="3"/>
  <c r="AS4428" i="3"/>
  <c r="AS4426" i="3"/>
  <c r="AS4423" i="3"/>
  <c r="AS4421" i="3"/>
  <c r="AS4419" i="3"/>
  <c r="AS4418" i="3"/>
  <c r="AS4415" i="3"/>
  <c r="AS4413" i="3"/>
  <c r="AS4412" i="3"/>
  <c r="AS4409" i="3"/>
  <c r="AS4407" i="3"/>
  <c r="AS4404" i="3"/>
  <c r="AS4402" i="3"/>
  <c r="AS4401" i="3"/>
  <c r="AS4400" i="3"/>
  <c r="AS4399" i="3"/>
  <c r="AS4397" i="3"/>
  <c r="AS4395" i="3"/>
  <c r="AS4393" i="3"/>
  <c r="AS4391" i="3"/>
  <c r="AS4388" i="3"/>
  <c r="AS4387" i="3"/>
  <c r="AS4386" i="3"/>
  <c r="AS4384" i="3"/>
  <c r="AS4383" i="3"/>
  <c r="AS4382" i="3"/>
  <c r="AS4381" i="3"/>
  <c r="AS4379" i="3"/>
  <c r="AS4370" i="3"/>
  <c r="AS4369" i="3"/>
  <c r="AS4362" i="3"/>
  <c r="AS4354" i="3"/>
  <c r="AS4348" i="3"/>
  <c r="AS4330" i="3"/>
  <c r="AS4300" i="3"/>
  <c r="AS4210" i="3"/>
  <c r="AS4137" i="3"/>
  <c r="AS4136" i="3"/>
  <c r="AS4105" i="3"/>
  <c r="AS4096" i="3"/>
  <c r="AS4094" i="3"/>
  <c r="AS4088" i="3"/>
  <c r="AS4082" i="3"/>
  <c r="AS4007" i="3"/>
  <c r="AS4006" i="3"/>
  <c r="AS4005" i="3"/>
  <c r="AS3941" i="3"/>
  <c r="AS3943" i="3"/>
  <c r="AS3940" i="3"/>
  <c r="AS3939" i="3"/>
  <c r="AS3937" i="3"/>
  <c r="AS3854" i="3"/>
  <c r="AS3853" i="3"/>
  <c r="AS3852" i="3"/>
  <c r="AS3850" i="3"/>
  <c r="AS3969" i="3"/>
  <c r="AS3942" i="3"/>
  <c r="AS3851" i="3"/>
  <c r="AS3766" i="3"/>
  <c r="AS3765" i="3"/>
  <c r="AS3760" i="3"/>
  <c r="AS3764" i="3"/>
  <c r="AS3761" i="3"/>
  <c r="AS3756" i="3"/>
  <c r="AS3748" i="3"/>
  <c r="AS3744" i="3"/>
  <c r="AS3739" i="3"/>
  <c r="AS3736" i="3"/>
  <c r="AS3735" i="3"/>
  <c r="AS3630" i="3"/>
  <c r="AS3620" i="3"/>
  <c r="AS3767" i="3"/>
  <c r="AS3763" i="3"/>
  <c r="AS3762" i="3"/>
  <c r="AS3747" i="3"/>
  <c r="AS3746" i="3"/>
  <c r="AS3745" i="3"/>
  <c r="AS3743" i="3"/>
  <c r="AS3742" i="3"/>
  <c r="AS3741" i="3"/>
  <c r="AS3740" i="3"/>
  <c r="AS3615" i="3"/>
  <c r="AS2960" i="3"/>
  <c r="AS2879" i="3"/>
  <c r="AS2875" i="3"/>
  <c r="AS2861" i="3"/>
  <c r="AS2863" i="3"/>
  <c r="AS3713" i="3"/>
  <c r="AS3711" i="3"/>
  <c r="AS3710" i="3"/>
  <c r="AS3709" i="3"/>
  <c r="AS3706" i="3"/>
  <c r="AS3705" i="3"/>
  <c r="AS3703" i="3"/>
  <c r="AS3702" i="3"/>
  <c r="AS3697" i="3"/>
  <c r="AS3651" i="3"/>
  <c r="AS3650" i="3"/>
  <c r="AS3649" i="3"/>
  <c r="AS3648" i="3"/>
  <c r="AS3647" i="3"/>
  <c r="AS3646" i="3"/>
  <c r="AS3645" i="3"/>
  <c r="AS3644" i="3"/>
  <c r="AS3643" i="3"/>
  <c r="AS3642" i="3"/>
  <c r="AS3641" i="3"/>
  <c r="AS3640" i="3"/>
  <c r="AS3639" i="3"/>
  <c r="AS3637" i="3"/>
  <c r="AS3636" i="3"/>
  <c r="AS3635" i="3"/>
  <c r="AS3634" i="3"/>
  <c r="AS3631" i="3"/>
  <c r="AS3629" i="3"/>
  <c r="AS3628" i="3"/>
  <c r="AS3624" i="3"/>
  <c r="AS3623" i="3"/>
  <c r="AS3622" i="3"/>
  <c r="AS3619" i="3"/>
  <c r="AS3617" i="3"/>
  <c r="AS3616" i="3"/>
  <c r="AS3614" i="3"/>
  <c r="AS3613" i="3"/>
  <c r="AS3612" i="3"/>
  <c r="AS3610" i="3"/>
  <c r="AS3608" i="3"/>
  <c r="AS3605" i="3"/>
  <c r="AS3602" i="3"/>
  <c r="AS3295" i="3"/>
  <c r="AS3097" i="3"/>
  <c r="AS3094" i="3"/>
  <c r="AS3093" i="3"/>
  <c r="AS3092" i="3"/>
  <c r="AS3091" i="3"/>
  <c r="AS3090" i="3"/>
  <c r="AS3086" i="3"/>
  <c r="AS3085" i="3"/>
  <c r="AS3084" i="3"/>
  <c r="AS3083" i="3"/>
  <c r="AS3080" i="3"/>
  <c r="AS3079" i="3"/>
  <c r="AS3077" i="3"/>
  <c r="AS3076" i="3"/>
  <c r="AS3074" i="3"/>
  <c r="AS3071" i="3"/>
  <c r="AS3070" i="3"/>
  <c r="AS3069" i="3"/>
  <c r="AS3068" i="3"/>
  <c r="AS3065" i="3"/>
  <c r="AS3063" i="3"/>
  <c r="AS3061" i="3"/>
  <c r="AS3052" i="3"/>
  <c r="AS3039" i="3"/>
  <c r="AS3008" i="3"/>
  <c r="AS3004" i="3"/>
  <c r="AS3002" i="3"/>
  <c r="AS3001" i="3"/>
  <c r="AS3000" i="3"/>
  <c r="AS2977" i="3"/>
  <c r="AS2942" i="3"/>
  <c r="AS2927" i="3"/>
  <c r="AS2912" i="3"/>
  <c r="AS2906" i="3"/>
  <c r="AS2894" i="3"/>
  <c r="AS2887" i="3"/>
  <c r="AS2886" i="3"/>
  <c r="AS2884" i="3"/>
  <c r="AS2883" i="3"/>
  <c r="AS2882" i="3"/>
  <c r="AS2881" i="3"/>
  <c r="AS2880" i="3"/>
  <c r="AS2877" i="3"/>
  <c r="AS2876" i="3"/>
  <c r="AS2874" i="3"/>
  <c r="AS2873" i="3"/>
  <c r="AS2871" i="3"/>
  <c r="AS2870" i="3"/>
  <c r="AS2868" i="3"/>
  <c r="AS2866" i="3"/>
  <c r="AS2864" i="3"/>
  <c r="AS2862" i="3"/>
  <c r="AS2860" i="3"/>
  <c r="AS2858" i="3"/>
  <c r="AS2857" i="3"/>
  <c r="AS2856" i="3"/>
  <c r="AS2855" i="3"/>
  <c r="AS2854" i="3"/>
  <c r="AS2852" i="3"/>
  <c r="AS2850" i="3"/>
  <c r="AS2848" i="3"/>
  <c r="AS2780" i="3"/>
  <c r="AS2779" i="3"/>
  <c r="AS2776" i="3"/>
  <c r="AS2772" i="3"/>
  <c r="AS2766" i="3"/>
  <c r="AS2765" i="3"/>
  <c r="AS2763" i="3"/>
  <c r="AS2758" i="3"/>
  <c r="AS2713" i="3"/>
  <c r="AS2678" i="3"/>
  <c r="AS2648" i="3"/>
  <c r="AS2639" i="3"/>
  <c r="AS2638" i="3"/>
  <c r="AS3718" i="3"/>
  <c r="AS3708" i="3"/>
  <c r="AS3707" i="3"/>
  <c r="AS3653" i="3"/>
  <c r="AS3638" i="3"/>
  <c r="AS3633" i="3"/>
  <c r="AS3632" i="3"/>
  <c r="AS3627" i="3"/>
  <c r="AS3626" i="3"/>
  <c r="AS3625" i="3"/>
  <c r="AS3621" i="3"/>
  <c r="AS3618" i="3"/>
  <c r="AS3611" i="3"/>
  <c r="AS3609" i="3"/>
  <c r="AS3607" i="3"/>
  <c r="AS3606" i="3"/>
  <c r="AS3604" i="3"/>
  <c r="AS3603" i="3"/>
  <c r="AS3098" i="3"/>
  <c r="AS3096" i="3"/>
  <c r="AS3095" i="3"/>
  <c r="AS3072" i="3"/>
  <c r="AS3067" i="3"/>
  <c r="AS3066" i="3"/>
  <c r="AS3064" i="3"/>
  <c r="AS3059" i="3"/>
  <c r="AS2999" i="3"/>
  <c r="AS2998" i="3"/>
  <c r="AS2976" i="3"/>
  <c r="AS2885" i="3"/>
  <c r="AS2878" i="3"/>
  <c r="AS2872" i="3"/>
  <c r="AS2869" i="3"/>
  <c r="AS2867" i="3"/>
  <c r="AS2865" i="3"/>
  <c r="AS2859" i="3"/>
  <c r="AS2853" i="3"/>
  <c r="AS2760" i="3"/>
  <c r="AS2642" i="3"/>
  <c r="AS2641" i="3"/>
  <c r="AS2640" i="3"/>
  <c r="AS4332" i="3"/>
  <c r="AS5993" i="3"/>
  <c r="AS5992" i="3"/>
  <c r="AS5989" i="3"/>
  <c r="AS5987" i="3"/>
  <c r="AS5982" i="3"/>
  <c r="AS5981" i="3"/>
  <c r="AS5979" i="3"/>
  <c r="AS5976" i="3"/>
  <c r="AS5973" i="3"/>
  <c r="AS5971" i="3"/>
  <c r="AS5968" i="3"/>
  <c r="AS5966" i="3"/>
  <c r="AS5964" i="3"/>
  <c r="AS5962" i="3"/>
  <c r="AS5958" i="3"/>
  <c r="AS5956" i="3"/>
  <c r="AS5954" i="3"/>
  <c r="AS5951" i="3"/>
  <c r="AS5950" i="3"/>
  <c r="AS5948" i="3"/>
  <c r="AS5946" i="3"/>
  <c r="AS5940" i="3"/>
  <c r="AS5933" i="3"/>
  <c r="AS5930" i="3"/>
  <c r="AS5928" i="3"/>
  <c r="AS5922" i="3"/>
  <c r="AS5921" i="3"/>
  <c r="AS5916" i="3"/>
  <c r="AS5912" i="3"/>
  <c r="AS5910" i="3"/>
  <c r="AS5908" i="3"/>
  <c r="AS5906" i="3"/>
  <c r="AS5904" i="3"/>
  <c r="AS5899" i="3"/>
  <c r="AS5897" i="3"/>
  <c r="AS5895" i="3"/>
  <c r="AS5891" i="3"/>
  <c r="AS5889" i="3"/>
  <c r="AS5887" i="3"/>
  <c r="AS5885" i="3"/>
  <c r="AS5882" i="3"/>
  <c r="AS5880" i="3"/>
  <c r="AS5877" i="3"/>
  <c r="AS5875" i="3"/>
  <c r="AS5873" i="3"/>
  <c r="AS5871" i="3"/>
  <c r="AS5868" i="3"/>
  <c r="AS5867" i="3"/>
  <c r="AS5865" i="3"/>
  <c r="AS5861" i="3"/>
  <c r="AS5859" i="3"/>
  <c r="AS5857" i="3"/>
  <c r="AS5852" i="3"/>
  <c r="AS5850" i="3"/>
  <c r="AS5848" i="3"/>
  <c r="AS5843" i="3"/>
  <c r="AS5837" i="3"/>
  <c r="AS5833" i="3"/>
  <c r="AS5831" i="3"/>
  <c r="AS5829" i="3"/>
  <c r="AS5828" i="3"/>
  <c r="AS5826" i="3"/>
  <c r="AS5822" i="3"/>
  <c r="AS5820" i="3"/>
  <c r="AS5819" i="3"/>
  <c r="AS5817" i="3"/>
  <c r="AS5814" i="3"/>
  <c r="AS5813" i="3"/>
  <c r="AS5811" i="3"/>
  <c r="AS5809" i="3"/>
  <c r="AS5802" i="3"/>
  <c r="AS5800" i="3"/>
  <c r="AS5797" i="3"/>
  <c r="AS5796" i="3"/>
  <c r="AS5794" i="3"/>
  <c r="AS5793" i="3"/>
  <c r="AS5791" i="3"/>
  <c r="AS5789" i="3"/>
  <c r="AS5787" i="3"/>
  <c r="AS5784" i="3"/>
  <c r="AS5782" i="3"/>
  <c r="AS5780" i="3"/>
  <c r="AS5779" i="3"/>
  <c r="AS5777" i="3"/>
  <c r="AS5775" i="3"/>
  <c r="AS5770" i="3"/>
  <c r="AS5765" i="3"/>
  <c r="AS5761" i="3"/>
  <c r="AS5759" i="3"/>
  <c r="AS5757" i="3"/>
  <c r="AS5756" i="3"/>
  <c r="AS5754" i="3"/>
  <c r="AS5752" i="3"/>
  <c r="AS5751" i="3"/>
  <c r="AS5748" i="3"/>
  <c r="AS5747" i="3"/>
  <c r="AS5746" i="3"/>
  <c r="AS5743" i="3"/>
  <c r="AS5737" i="3"/>
  <c r="AS5735" i="3"/>
  <c r="AS5732" i="3"/>
  <c r="AS5730" i="3"/>
  <c r="AS5729" i="3"/>
  <c r="AS5724" i="3"/>
  <c r="AS5722" i="3"/>
  <c r="AS5720" i="3"/>
  <c r="AS5719" i="3"/>
  <c r="AS5716" i="3"/>
  <c r="AS5714" i="3"/>
  <c r="AS5713" i="3"/>
  <c r="AS5711" i="3"/>
  <c r="AS5710" i="3"/>
  <c r="AS5708" i="3"/>
  <c r="AS5707" i="3"/>
  <c r="AS5705" i="3"/>
  <c r="AS5703" i="3"/>
  <c r="AS5700" i="3"/>
  <c r="AS5694" i="3"/>
  <c r="AS5693" i="3"/>
  <c r="AS5692" i="3"/>
  <c r="AS5690" i="3"/>
  <c r="AS5689" i="3"/>
  <c r="AS5686" i="3"/>
  <c r="AS5685" i="3"/>
  <c r="AS5684" i="3"/>
  <c r="AS5683" i="3"/>
  <c r="AS5682" i="3"/>
  <c r="AS5678" i="3"/>
  <c r="AS5676" i="3"/>
  <c r="AS5675" i="3"/>
  <c r="AS5670" i="3"/>
  <c r="AS5669" i="3"/>
  <c r="AS5666" i="3"/>
  <c r="AS5664" i="3"/>
  <c r="AS5661" i="3"/>
  <c r="AS5659" i="3"/>
  <c r="AS5656" i="3"/>
  <c r="AS5654" i="3"/>
  <c r="AS5652" i="3"/>
  <c r="AS5650" i="3"/>
  <c r="AS5188" i="3"/>
  <c r="AS5185" i="3"/>
  <c r="AS5184" i="3"/>
  <c r="AS5181" i="3"/>
  <c r="AS5179" i="3"/>
  <c r="AS5178" i="3"/>
  <c r="AS5176" i="3"/>
  <c r="AS5174" i="3"/>
  <c r="AS5171" i="3"/>
  <c r="AS5169" i="3"/>
  <c r="AS5167" i="3"/>
  <c r="AS5163" i="3"/>
  <c r="AS5162" i="3"/>
  <c r="AS5156" i="3"/>
  <c r="AS5153" i="3"/>
  <c r="AS5150" i="3"/>
  <c r="AS5148" i="3"/>
  <c r="AS5146" i="3"/>
  <c r="AS5145" i="3"/>
  <c r="AS5142" i="3"/>
  <c r="AS5140" i="3"/>
  <c r="AS5136" i="3"/>
  <c r="AS5135" i="3"/>
  <c r="AS5118" i="3"/>
  <c r="AS5113" i="3"/>
  <c r="AS5111" i="3"/>
  <c r="AS5107" i="3"/>
  <c r="AS5104" i="3"/>
  <c r="AS5102" i="3"/>
  <c r="AS5100" i="3"/>
  <c r="AS5096" i="3"/>
  <c r="AS5094" i="3"/>
  <c r="AS5091" i="3"/>
  <c r="AS5088" i="3"/>
  <c r="AS5086" i="3"/>
  <c r="AS5085" i="3"/>
  <c r="AS5084" i="3"/>
  <c r="AS5082" i="3"/>
  <c r="AS5080" i="3"/>
  <c r="AS5076" i="3"/>
  <c r="AS5074" i="3"/>
  <c r="AS5071" i="3"/>
  <c r="AS5069" i="3"/>
  <c r="AS5065" i="3"/>
  <c r="AS5063" i="3"/>
  <c r="AS5062" i="3"/>
  <c r="AS5061" i="3"/>
  <c r="AS5059" i="3"/>
  <c r="AS5057" i="3"/>
  <c r="AS5055" i="3"/>
  <c r="AS5053" i="3"/>
  <c r="AS5050" i="3"/>
  <c r="AS5049" i="3"/>
  <c r="AS5047" i="3"/>
  <c r="AS5046" i="3"/>
  <c r="AS5045" i="3"/>
  <c r="AS5042" i="3"/>
  <c r="AS5041" i="3"/>
  <c r="AS5039" i="3"/>
  <c r="AS5037" i="3"/>
  <c r="AS5034" i="3"/>
  <c r="AS5033" i="3"/>
  <c r="AS5032" i="3"/>
  <c r="AS5029" i="3"/>
  <c r="AS5027" i="3"/>
  <c r="AS5026" i="3"/>
  <c r="AS5025" i="3"/>
  <c r="AS5015" i="3"/>
  <c r="AS5009" i="3"/>
  <c r="AS4998" i="3"/>
  <c r="AS4996" i="3"/>
  <c r="AS4995" i="3"/>
  <c r="AS4993" i="3"/>
  <c r="AS4991" i="3"/>
  <c r="AS4986" i="3"/>
  <c r="AS4984" i="3"/>
  <c r="AS4978" i="3"/>
  <c r="AS4976" i="3"/>
  <c r="AS4974" i="3"/>
  <c r="AS4971" i="3"/>
  <c r="AS4969" i="3"/>
  <c r="AS4965" i="3"/>
  <c r="AS4961" i="3"/>
  <c r="AS4959" i="3"/>
  <c r="AS4957" i="3"/>
  <c r="AS4956" i="3"/>
  <c r="AS4953" i="3"/>
  <c r="AS4947" i="3"/>
  <c r="AS4946" i="3"/>
  <c r="AS4944" i="3"/>
  <c r="AS4942" i="3"/>
  <c r="AS4938" i="3"/>
  <c r="AS4936" i="3"/>
  <c r="AS4931" i="3"/>
  <c r="AS4930" i="3"/>
  <c r="AS4927" i="3"/>
  <c r="AS4926" i="3"/>
  <c r="AS4925" i="3"/>
  <c r="AS4923" i="3"/>
  <c r="AS4922" i="3"/>
  <c r="AS4921" i="3"/>
  <c r="AS4918" i="3"/>
  <c r="AS4913" i="3"/>
  <c r="AS4910" i="3"/>
  <c r="AS4906" i="3"/>
  <c r="AS4904" i="3"/>
  <c r="AS4903" i="3"/>
  <c r="AS4901" i="3"/>
  <c r="AS4899" i="3"/>
  <c r="AS4897" i="3"/>
  <c r="AS4894" i="3"/>
  <c r="AS4892" i="3"/>
  <c r="AS4889" i="3"/>
  <c r="AS4886" i="3"/>
  <c r="AS4884" i="3"/>
  <c r="AS4881" i="3"/>
  <c r="AS4879" i="3"/>
  <c r="AS4878" i="3"/>
  <c r="AS4876" i="3"/>
  <c r="AS4873" i="3"/>
  <c r="AS4868" i="3"/>
  <c r="AS4862" i="3"/>
  <c r="AS4859" i="3"/>
  <c r="AS4856" i="3"/>
  <c r="AS4855" i="3"/>
  <c r="AS4853" i="3"/>
  <c r="AS4846" i="3"/>
  <c r="AS4844" i="3"/>
  <c r="AS4838" i="3"/>
  <c r="AS4836" i="3"/>
  <c r="AS4835" i="3"/>
  <c r="AS4833" i="3"/>
  <c r="AS4831" i="3"/>
  <c r="AS4829" i="3"/>
  <c r="AS4826" i="3"/>
  <c r="AS4824" i="3"/>
  <c r="AS4823" i="3"/>
  <c r="AS4821" i="3"/>
  <c r="AS4820" i="3"/>
  <c r="AS4818" i="3"/>
  <c r="AS4816" i="3"/>
  <c r="AS4814" i="3"/>
  <c r="AS4813" i="3"/>
  <c r="AS4810" i="3"/>
  <c r="AS4807" i="3"/>
  <c r="AS4805" i="3"/>
  <c r="AS4804" i="3"/>
  <c r="AS4802" i="3"/>
  <c r="AS4798" i="3"/>
  <c r="AS4797" i="3"/>
  <c r="AS4795" i="3"/>
  <c r="AS4793" i="3"/>
  <c r="AS4790" i="3"/>
  <c r="AS4788" i="3"/>
  <c r="AS4787" i="3"/>
  <c r="AS4785" i="3"/>
  <c r="AS4782" i="3"/>
  <c r="AS4780" i="3"/>
  <c r="AS4779" i="3"/>
  <c r="AS4776" i="3"/>
  <c r="AS4775" i="3"/>
  <c r="AS4771" i="3"/>
  <c r="AS4767" i="3"/>
  <c r="AS4766" i="3"/>
  <c r="AS4764" i="3"/>
  <c r="AS4763" i="3"/>
  <c r="AS4761" i="3"/>
  <c r="AS4759" i="3"/>
  <c r="AS4758" i="3"/>
  <c r="AS4757" i="3"/>
  <c r="AS4755" i="3"/>
  <c r="AS4753" i="3"/>
  <c r="AS4750" i="3"/>
  <c r="AS4747" i="3"/>
  <c r="AS4744" i="3"/>
  <c r="AS4742" i="3"/>
  <c r="AS4741" i="3"/>
  <c r="AS4740" i="3"/>
  <c r="AS4739" i="3"/>
  <c r="AS4736" i="3"/>
  <c r="AS4732" i="3"/>
  <c r="AS4731" i="3"/>
  <c r="AS4730" i="3"/>
  <c r="AS4726" i="3"/>
  <c r="AS4724" i="3"/>
  <c r="AS4723" i="3"/>
  <c r="AS4721" i="3"/>
  <c r="AS4719" i="3"/>
  <c r="AS4717" i="3"/>
  <c r="AS4715" i="3"/>
  <c r="AS4714" i="3"/>
  <c r="AS4713" i="3"/>
  <c r="AS4712" i="3"/>
  <c r="AS4711" i="3"/>
  <c r="AS4705" i="3"/>
  <c r="AS4703" i="3"/>
  <c r="AS4701" i="3"/>
  <c r="AS4695" i="3"/>
  <c r="AS4693" i="3"/>
  <c r="AS4690" i="3"/>
  <c r="AS4688" i="3"/>
  <c r="AS4684" i="3"/>
  <c r="AS4679" i="3"/>
  <c r="AS4677" i="3"/>
  <c r="AS4676" i="3"/>
  <c r="AS4675" i="3"/>
  <c r="AS4672" i="3"/>
  <c r="AS4671" i="3"/>
  <c r="AS4670" i="3"/>
  <c r="AS4668" i="3"/>
  <c r="AS4663" i="3"/>
  <c r="AS4661" i="3"/>
  <c r="AS4659" i="3"/>
  <c r="AS4658" i="3"/>
  <c r="AS4655" i="3"/>
  <c r="AS4654" i="3"/>
  <c r="AS4651" i="3"/>
  <c r="AS4650" i="3"/>
  <c r="AS4649" i="3"/>
  <c r="AS4648" i="3"/>
  <c r="AS4647" i="3"/>
  <c r="AS4646" i="3"/>
  <c r="AS4644" i="3"/>
  <c r="AS4643" i="3"/>
  <c r="AS4642" i="3"/>
  <c r="AS4641" i="3"/>
  <c r="AS4640" i="3"/>
  <c r="AS4639" i="3"/>
  <c r="AS4638" i="3"/>
  <c r="AS4637" i="3"/>
  <c r="AS4635" i="3"/>
  <c r="AS4634" i="3"/>
  <c r="AS4633" i="3"/>
  <c r="AS4632" i="3"/>
  <c r="AS4631" i="3"/>
  <c r="AS4626" i="3"/>
  <c r="AS4625" i="3"/>
  <c r="AS4624" i="3"/>
  <c r="AS4618" i="3"/>
  <c r="AS4616" i="3"/>
  <c r="AS4614" i="3"/>
  <c r="AS4613" i="3"/>
  <c r="AS4610" i="3"/>
  <c r="AS4609" i="3"/>
  <c r="AS4607" i="3"/>
  <c r="AS4555" i="3"/>
  <c r="AS4554" i="3"/>
  <c r="AS4553" i="3"/>
  <c r="AS4552" i="3"/>
  <c r="AS4546" i="3"/>
  <c r="AS4538" i="3"/>
  <c r="AS4531" i="3"/>
  <c r="AS4530" i="3"/>
  <c r="AS4526" i="3"/>
  <c r="AS4525" i="3"/>
  <c r="AS4499" i="3"/>
  <c r="AS4498" i="3"/>
  <c r="AS4497" i="3"/>
  <c r="AS4496" i="3"/>
  <c r="AS4493" i="3"/>
  <c r="AS4492" i="3"/>
  <c r="AS4491" i="3"/>
  <c r="AS4490" i="3"/>
  <c r="AS4488" i="3"/>
  <c r="AS4487" i="3"/>
  <c r="AS4486" i="3"/>
  <c r="AS4485" i="3"/>
  <c r="AS4482" i="3"/>
  <c r="AS4481" i="3"/>
  <c r="AS4480" i="3"/>
  <c r="AS4479" i="3"/>
  <c r="AS4477" i="3"/>
  <c r="AS4476" i="3"/>
  <c r="AS4475" i="3"/>
  <c r="AS4473" i="3"/>
  <c r="AS4472" i="3"/>
  <c r="AS4470" i="3"/>
  <c r="AS4380" i="3"/>
  <c r="AS4374" i="3"/>
  <c r="AS4373" i="3"/>
  <c r="AS4371" i="3"/>
  <c r="AS4366" i="3"/>
  <c r="AS4365" i="3"/>
  <c r="AS4364" i="3"/>
  <c r="AS4363" i="3"/>
  <c r="AS4361" i="3"/>
  <c r="AS4357" i="3"/>
  <c r="AS4355" i="3"/>
  <c r="AS4347" i="3"/>
  <c r="AS4346" i="3"/>
  <c r="AS4345" i="3"/>
  <c r="AS4342" i="3"/>
  <c r="AS4340" i="3"/>
  <c r="AS4339" i="3"/>
  <c r="AS4337" i="3"/>
  <c r="AS4335" i="3"/>
  <c r="AS4334" i="3"/>
  <c r="AS4327" i="3"/>
  <c r="AS4325" i="3"/>
  <c r="AS4323" i="3"/>
  <c r="AS4319" i="3"/>
  <c r="AS4318" i="3"/>
  <c r="AS4316" i="3"/>
  <c r="AS4315" i="3"/>
  <c r="AS4314" i="3"/>
  <c r="AS4311" i="3"/>
  <c r="AS4310" i="3"/>
  <c r="AS4306" i="3"/>
  <c r="AS4303" i="3"/>
  <c r="AS4302" i="3"/>
  <c r="AS4295" i="3"/>
  <c r="AS4292" i="3"/>
  <c r="AS4290" i="3"/>
  <c r="AS4287" i="3"/>
  <c r="AS4285" i="3"/>
  <c r="AS4284" i="3"/>
  <c r="AS4282" i="3"/>
  <c r="AS4280" i="3"/>
  <c r="AS4276" i="3"/>
  <c r="AS4274" i="3"/>
  <c r="AS4272" i="3"/>
  <c r="AS4270" i="3"/>
  <c r="AS4269" i="3"/>
  <c r="AS4266" i="3"/>
  <c r="AS4264" i="3"/>
  <c r="AS4262" i="3"/>
  <c r="AS4261" i="3"/>
  <c r="AS4260" i="3"/>
  <c r="AS4257" i="3"/>
  <c r="AS4255" i="3"/>
  <c r="AS4254" i="3"/>
  <c r="AS4246" i="3"/>
  <c r="AS4244" i="3"/>
  <c r="AS4243" i="3"/>
  <c r="AS4241" i="3"/>
  <c r="AS4239" i="3"/>
  <c r="AS4238" i="3"/>
  <c r="AS4234" i="3"/>
  <c r="AS4232" i="3"/>
  <c r="AS4228" i="3"/>
  <c r="AS4226" i="3"/>
  <c r="AS4223" i="3"/>
  <c r="AS4222" i="3"/>
  <c r="AS4215" i="3"/>
  <c r="AS4214" i="3"/>
  <c r="AS4213" i="3"/>
  <c r="AS4212" i="3"/>
  <c r="AS4211" i="3"/>
  <c r="AS4209" i="3"/>
  <c r="AS4207" i="3"/>
  <c r="AS4204" i="3"/>
  <c r="AS4203" i="3"/>
  <c r="AS4201" i="3"/>
  <c r="AS4199" i="3"/>
  <c r="AS4198" i="3"/>
  <c r="AS4197" i="3"/>
  <c r="AS4196" i="3"/>
  <c r="AS4195" i="3"/>
  <c r="AS4191" i="3"/>
  <c r="AS4185" i="3"/>
  <c r="AS4184" i="3"/>
  <c r="AS4183" i="3"/>
  <c r="AS4181" i="3"/>
  <c r="AS4180" i="3"/>
  <c r="AS4179" i="3"/>
  <c r="AS4177" i="3"/>
  <c r="AS4173" i="3"/>
  <c r="AS4171" i="3"/>
  <c r="AS4170" i="3"/>
  <c r="AS4169" i="3"/>
  <c r="AS4168" i="3"/>
  <c r="AS4166" i="3"/>
  <c r="AS4164" i="3"/>
  <c r="AS4162" i="3"/>
  <c r="AS4159" i="3"/>
  <c r="AS4156" i="3"/>
  <c r="AS4153" i="3"/>
  <c r="AS4151" i="3"/>
  <c r="AS4150" i="3"/>
  <c r="AS4147" i="3"/>
  <c r="AS4146" i="3"/>
  <c r="AS4142" i="3"/>
  <c r="AS4140" i="3"/>
  <c r="AS4133" i="3"/>
  <c r="AS4132" i="3"/>
  <c r="AS4131" i="3"/>
  <c r="AS4130" i="3"/>
  <c r="AS4128" i="3"/>
  <c r="AS4127" i="3"/>
  <c r="AS4125" i="3"/>
  <c r="AS4124" i="3"/>
  <c r="AS4122" i="3"/>
  <c r="AS4120" i="3"/>
  <c r="AS4118" i="3"/>
  <c r="AS4114" i="3"/>
  <c r="AS4112" i="3"/>
  <c r="AS4110" i="3"/>
  <c r="AS4109" i="3"/>
  <c r="AS4084" i="3"/>
  <c r="AS4080" i="3"/>
  <c r="AS4079" i="3"/>
  <c r="AS4077" i="3"/>
  <c r="AS4076" i="3"/>
  <c r="AS4074" i="3"/>
  <c r="AS4073" i="3"/>
  <c r="AS4068" i="3"/>
  <c r="AS4066" i="3"/>
  <c r="AS4064" i="3"/>
  <c r="AS4062" i="3"/>
  <c r="AS4061" i="3"/>
  <c r="AS4059" i="3"/>
  <c r="AS4057" i="3"/>
  <c r="AS4054" i="3"/>
  <c r="AS4052" i="3"/>
  <c r="AS4051" i="3"/>
  <c r="AS4049" i="3"/>
  <c r="AS4047" i="3"/>
  <c r="AS4045" i="3"/>
  <c r="AS4044" i="3"/>
  <c r="AS4038" i="3"/>
  <c r="AS4035" i="3"/>
  <c r="AS4033" i="3"/>
  <c r="AS4031" i="3"/>
  <c r="AS4029" i="3"/>
  <c r="AS4028" i="3"/>
  <c r="AS4026" i="3"/>
  <c r="AS4024" i="3"/>
  <c r="AS4022" i="3"/>
  <c r="AS4020" i="3"/>
  <c r="AS4017" i="3"/>
  <c r="AS4016" i="3"/>
  <c r="AS4012" i="3"/>
  <c r="AS4011" i="3"/>
  <c r="AS4003" i="3"/>
  <c r="AS4002" i="3"/>
  <c r="AS4001" i="3"/>
  <c r="AS4000" i="3"/>
  <c r="AS3995" i="3"/>
  <c r="AS3989" i="3"/>
  <c r="AS3987" i="3"/>
  <c r="AS3985" i="3"/>
  <c r="AS3981" i="3"/>
  <c r="AS3979" i="3"/>
  <c r="AS3976" i="3"/>
  <c r="AS3975" i="3"/>
  <c r="AS3973" i="3"/>
  <c r="AS3972" i="3"/>
  <c r="AS3970" i="3"/>
  <c r="AS3968" i="3"/>
  <c r="AS3966" i="3"/>
  <c r="AS3963" i="3"/>
  <c r="AS3960" i="3"/>
  <c r="AS3958" i="3"/>
  <c r="AS3956" i="3"/>
  <c r="AS3954" i="3"/>
  <c r="AS3952" i="3"/>
  <c r="AS3950" i="3"/>
  <c r="AS3949" i="3"/>
  <c r="AS3947" i="3"/>
  <c r="AS3938" i="3"/>
  <c r="AS3935" i="3"/>
  <c r="AS3934" i="3"/>
  <c r="AS3933" i="3"/>
  <c r="AS3930" i="3"/>
  <c r="AS3929" i="3"/>
  <c r="AS3928" i="3"/>
  <c r="AS3927" i="3"/>
  <c r="AS3925" i="3"/>
  <c r="AS3924" i="3"/>
  <c r="AS3920" i="3"/>
  <c r="AS3917" i="3"/>
  <c r="AS3914" i="3"/>
  <c r="AS3912" i="3"/>
  <c r="AS3911" i="3"/>
  <c r="AS3910" i="3"/>
  <c r="AS3908" i="3"/>
  <c r="AS3906" i="3"/>
  <c r="AS3905" i="3"/>
  <c r="AS3903" i="3"/>
  <c r="AS3901" i="3"/>
  <c r="AS3898" i="3"/>
  <c r="AS3896" i="3"/>
  <c r="AS3895" i="3"/>
  <c r="AS3893" i="3"/>
  <c r="AS3892" i="3"/>
  <c r="AS3891" i="3"/>
  <c r="AS3887" i="3"/>
  <c r="AS3882" i="3"/>
  <c r="AS3881" i="3"/>
  <c r="AS3880" i="3"/>
  <c r="AS3878" i="3"/>
  <c r="AS3876" i="3"/>
  <c r="AS3874" i="3"/>
  <c r="AS3873" i="3"/>
  <c r="AS3869" i="3"/>
  <c r="AS3868" i="3"/>
  <c r="AS3866" i="3"/>
  <c r="AS3862" i="3"/>
  <c r="AS3860" i="3"/>
  <c r="AS3858" i="3"/>
  <c r="AS3857" i="3"/>
  <c r="AS3848" i="3"/>
  <c r="AS3844" i="3"/>
  <c r="AS3839" i="3"/>
  <c r="AS3835" i="3"/>
  <c r="AS3834" i="3"/>
  <c r="AS3832" i="3"/>
  <c r="AS3831" i="3"/>
  <c r="AS3827" i="3"/>
  <c r="AS3826" i="3"/>
  <c r="AS3824" i="3"/>
  <c r="AS3823" i="3"/>
  <c r="AS3820" i="3"/>
  <c r="AS3818" i="3"/>
  <c r="AS3815" i="3"/>
  <c r="AS3814" i="3"/>
  <c r="AS3813" i="3"/>
  <c r="AS3809" i="3"/>
  <c r="AS3808" i="3"/>
  <c r="AS3806" i="3"/>
  <c r="AS3804" i="3"/>
  <c r="AS3803" i="3"/>
  <c r="AS3802" i="3"/>
  <c r="AS3800" i="3"/>
  <c r="AS3798" i="3"/>
  <c r="AS3795" i="3"/>
  <c r="AS3793" i="3"/>
  <c r="AS3791" i="3"/>
  <c r="AS3789" i="3"/>
  <c r="AS3788" i="3"/>
  <c r="AS3787" i="3"/>
  <c r="AS3785" i="3"/>
  <c r="AS3784" i="3"/>
  <c r="AS3781" i="3"/>
  <c r="AS3779" i="3"/>
  <c r="AS3777" i="3"/>
  <c r="AS3776" i="3"/>
  <c r="AS3775" i="3"/>
  <c r="AS3772" i="3"/>
  <c r="AS3771" i="3"/>
  <c r="AS3770" i="3"/>
  <c r="AS3768" i="3"/>
  <c r="AS3755" i="3"/>
  <c r="AS3750" i="3"/>
  <c r="AS3749" i="3"/>
  <c r="AS3737" i="3"/>
  <c r="AS3734" i="3"/>
  <c r="AS3732" i="3"/>
  <c r="AS3731" i="3"/>
  <c r="AS3730" i="3"/>
  <c r="AS3729" i="3"/>
  <c r="AS3727" i="3"/>
  <c r="AS3726" i="3"/>
  <c r="AS3725" i="3"/>
  <c r="AS3724" i="3"/>
  <c r="AS3722" i="3"/>
  <c r="AS3720" i="3"/>
  <c r="AS3716" i="3"/>
  <c r="AS3714" i="3"/>
  <c r="AS3712" i="3"/>
  <c r="AS3701" i="3"/>
  <c r="AS3700" i="3"/>
  <c r="AS3699" i="3"/>
  <c r="AS3695" i="3"/>
  <c r="AS3693" i="3"/>
  <c r="AS3692" i="3"/>
  <c r="AS3690" i="3"/>
  <c r="AS3686" i="3"/>
  <c r="AS3684" i="3"/>
  <c r="AS3683" i="3"/>
  <c r="AS3679" i="3"/>
  <c r="AS3677" i="3"/>
  <c r="AS3676" i="3"/>
  <c r="AS3673" i="3"/>
  <c r="AS3672" i="3"/>
  <c r="AS3670" i="3"/>
  <c r="AS3668" i="3"/>
  <c r="AS3666" i="3"/>
  <c r="AS3664" i="3"/>
  <c r="AS3661" i="3"/>
  <c r="AS3660" i="3"/>
  <c r="AS3658" i="3"/>
  <c r="AS3654" i="3"/>
  <c r="AS3540" i="3"/>
  <c r="AS3537" i="3"/>
  <c r="AS3534" i="3"/>
  <c r="AS3532" i="3"/>
  <c r="AS3530" i="3"/>
  <c r="AS3524" i="3"/>
  <c r="AS3522" i="3"/>
  <c r="AS3520" i="3"/>
  <c r="AS2486" i="3"/>
  <c r="AS2304" i="3"/>
  <c r="AS2288" i="3"/>
  <c r="AS2146" i="3"/>
  <c r="AS6001" i="3"/>
  <c r="AS6000" i="3"/>
  <c r="AS5985" i="3"/>
  <c r="AS5984" i="3"/>
  <c r="AS5977" i="3"/>
  <c r="AS5970" i="3"/>
  <c r="AS5963" i="3"/>
  <c r="AS5961" i="3"/>
  <c r="AS5959" i="3"/>
  <c r="AS5955" i="3"/>
  <c r="AS5953" i="3"/>
  <c r="AS5949" i="3"/>
  <c r="AS5947" i="3"/>
  <c r="AS5945" i="3"/>
  <c r="AS5943" i="3"/>
  <c r="AS5941" i="3"/>
  <c r="AS5938" i="3"/>
  <c r="AS5936" i="3"/>
  <c r="AS5934" i="3"/>
  <c r="AS5931" i="3"/>
  <c r="AS5929" i="3"/>
  <c r="AS5927" i="3"/>
  <c r="AS5925" i="3"/>
  <c r="AS5923" i="3"/>
  <c r="AS5918" i="3"/>
  <c r="AS5914" i="3"/>
  <c r="AS5909" i="3"/>
  <c r="AS5902" i="3"/>
  <c r="AS5900" i="3"/>
  <c r="AS5896" i="3"/>
  <c r="AS5893" i="3"/>
  <c r="AS5890" i="3"/>
  <c r="AS5888" i="3"/>
  <c r="AS5884" i="3"/>
  <c r="AS5881" i="3"/>
  <c r="AS5879" i="3"/>
  <c r="AS5874" i="3"/>
  <c r="AS5869" i="3"/>
  <c r="AS5864" i="3"/>
  <c r="AS5862" i="3"/>
  <c r="AS5858" i="3"/>
  <c r="AS5854" i="3"/>
  <c r="AS5849" i="3"/>
  <c r="AS5847" i="3"/>
  <c r="AS5845" i="3"/>
  <c r="AS5841" i="3"/>
  <c r="AS5839" i="3"/>
  <c r="AS5834" i="3"/>
  <c r="AS5827" i="3"/>
  <c r="AS5824" i="3"/>
  <c r="AS5818" i="3"/>
  <c r="AS5816" i="3"/>
  <c r="AS5812" i="3"/>
  <c r="AS5808" i="3"/>
  <c r="AS5806" i="3"/>
  <c r="AS5804" i="3"/>
  <c r="AS5801" i="3"/>
  <c r="AS5799" i="3"/>
  <c r="AS5795" i="3"/>
  <c r="AS5786" i="3"/>
  <c r="AS5783" i="3"/>
  <c r="AS5781" i="3"/>
  <c r="AS5773" i="3"/>
  <c r="AS5772" i="3"/>
  <c r="AS5767" i="3"/>
  <c r="AS5763" i="3"/>
  <c r="AS5760" i="3"/>
  <c r="AS5758" i="3"/>
  <c r="AS5755" i="3"/>
  <c r="AS5744" i="3"/>
  <c r="AS5741" i="3"/>
  <c r="AS5736" i="3"/>
  <c r="AS5731" i="3"/>
  <c r="AS5727" i="3"/>
  <c r="AS5723" i="3"/>
  <c r="AS5717" i="3"/>
  <c r="AS5709" i="3"/>
  <c r="AS5698" i="3"/>
  <c r="AS5696" i="3"/>
  <c r="AS5688" i="3"/>
  <c r="AS5679" i="3"/>
  <c r="AS5677" i="3"/>
  <c r="AS5671" i="3"/>
  <c r="AS5665" i="3"/>
  <c r="AS5663" i="3"/>
  <c r="AS5657" i="3"/>
  <c r="AS5655" i="3"/>
  <c r="AS5642" i="3"/>
  <c r="AS5641" i="3"/>
  <c r="AS5635" i="3"/>
  <c r="AS5632" i="3"/>
  <c r="AS5631" i="3"/>
  <c r="AS5630" i="3"/>
  <c r="AS5626" i="3"/>
  <c r="AS5624" i="3"/>
  <c r="AS5622" i="3"/>
  <c r="AS5620" i="3"/>
  <c r="AS5618" i="3"/>
  <c r="AS5616" i="3"/>
  <c r="AS5613" i="3"/>
  <c r="AS5612" i="3"/>
  <c r="AS5610" i="3"/>
  <c r="AS5608" i="3"/>
  <c r="AS5606" i="3"/>
  <c r="AS5604" i="3"/>
  <c r="AS5603" i="3"/>
  <c r="AS5599" i="3"/>
  <c r="AS5598" i="3"/>
  <c r="AS5596" i="3"/>
  <c r="AS5593" i="3"/>
  <c r="AS5591" i="3"/>
  <c r="AS5590" i="3"/>
  <c r="AS5589" i="3"/>
  <c r="AS5588" i="3"/>
  <c r="AS5586" i="3"/>
  <c r="AS5585" i="3"/>
  <c r="AS5584" i="3"/>
  <c r="AS5583" i="3"/>
  <c r="AS5582" i="3"/>
  <c r="AS5580" i="3"/>
  <c r="AS5578" i="3"/>
  <c r="AS5576" i="3"/>
  <c r="AS5573" i="3"/>
  <c r="AS5570" i="3"/>
  <c r="AS5568" i="3"/>
  <c r="AS5567" i="3"/>
  <c r="AS5563" i="3"/>
  <c r="AS5560" i="3"/>
  <c r="AS5556" i="3"/>
  <c r="AS5554" i="3"/>
  <c r="AS5551" i="3"/>
  <c r="AS5549" i="3"/>
  <c r="AS5546" i="3"/>
  <c r="AS5543" i="3"/>
  <c r="AS5541" i="3"/>
  <c r="AS5539" i="3"/>
  <c r="AS5537" i="3"/>
  <c r="AS5536" i="3"/>
  <c r="AS5535" i="3"/>
  <c r="AS5534" i="3"/>
  <c r="AS5532" i="3"/>
  <c r="AS5530" i="3"/>
  <c r="AS5527" i="3"/>
  <c r="AS5525" i="3"/>
  <c r="AS5523" i="3"/>
  <c r="AS5521" i="3"/>
  <c r="AS5520" i="3"/>
  <c r="AS5518" i="3"/>
  <c r="AS5514" i="3"/>
  <c r="AS5513" i="3"/>
  <c r="AS5509" i="3"/>
  <c r="AS5508" i="3"/>
  <c r="AS5507" i="3"/>
  <c r="AS5506" i="3"/>
  <c r="AS5505" i="3"/>
  <c r="AS5504" i="3"/>
  <c r="AS5503" i="3"/>
  <c r="AS5502" i="3"/>
  <c r="AS5501" i="3"/>
  <c r="AS5499" i="3"/>
  <c r="AS5497" i="3"/>
  <c r="AS5496" i="3"/>
  <c r="AS5495" i="3"/>
  <c r="AS5493" i="3"/>
  <c r="AS5492" i="3"/>
  <c r="AS5491" i="3"/>
  <c r="AS5486" i="3"/>
  <c r="AS5485" i="3"/>
  <c r="AS5483" i="3"/>
  <c r="AS5480" i="3"/>
  <c r="AS5477" i="3"/>
  <c r="AS5475" i="3"/>
  <c r="AS5473" i="3"/>
  <c r="AS5470" i="3"/>
  <c r="AS5469" i="3"/>
  <c r="AS5467" i="3"/>
  <c r="AS5465" i="3"/>
  <c r="AS5463" i="3"/>
  <c r="AS5461" i="3"/>
  <c r="AS5459" i="3"/>
  <c r="AS5455" i="3"/>
  <c r="AS5451" i="3"/>
  <c r="AS5450" i="3"/>
  <c r="AS5448" i="3"/>
  <c r="AS5446" i="3"/>
  <c r="AS5444" i="3"/>
  <c r="AS5442" i="3"/>
  <c r="AS5439" i="3"/>
  <c r="AS5437" i="3"/>
  <c r="AS5436" i="3"/>
  <c r="AS5434" i="3"/>
  <c r="AS5433" i="3"/>
  <c r="AS5432" i="3"/>
  <c r="AS5430" i="3"/>
  <c r="AS5429" i="3"/>
  <c r="AS5428" i="3"/>
  <c r="AS5426" i="3"/>
  <c r="AS5425" i="3"/>
  <c r="AS5422" i="3"/>
  <c r="AS5421" i="3"/>
  <c r="AS5420" i="3"/>
  <c r="AS5419" i="3"/>
  <c r="AS5418" i="3"/>
  <c r="AS5417" i="3"/>
  <c r="AS5415" i="3"/>
  <c r="AS5413" i="3"/>
  <c r="AS5411" i="3"/>
  <c r="AS5410" i="3"/>
  <c r="AS5408" i="3"/>
  <c r="AS5407" i="3"/>
  <c r="AS5405" i="3"/>
  <c r="AS5402" i="3"/>
  <c r="AS5399" i="3"/>
  <c r="AS5398" i="3"/>
  <c r="AS5397" i="3"/>
  <c r="AS5393" i="3"/>
  <c r="AS5392" i="3"/>
  <c r="AS5390" i="3"/>
  <c r="AS5388" i="3"/>
  <c r="AS5386" i="3"/>
  <c r="AS5385" i="3"/>
  <c r="AS5384" i="3"/>
  <c r="AS5380" i="3"/>
  <c r="AS5379" i="3"/>
  <c r="AS5378" i="3"/>
  <c r="AS5377" i="3"/>
  <c r="AS5376" i="3"/>
  <c r="AS5375" i="3"/>
  <c r="AS5374" i="3"/>
  <c r="AS5372" i="3"/>
  <c r="AS5367" i="3"/>
  <c r="AS5365" i="3"/>
  <c r="AS5364" i="3"/>
  <c r="AS5359" i="3"/>
  <c r="AS5357" i="3"/>
  <c r="AS5356" i="3"/>
  <c r="AS5354" i="3"/>
  <c r="AS5353" i="3"/>
  <c r="AS5351" i="3"/>
  <c r="AS5350" i="3"/>
  <c r="AS5346" i="3"/>
  <c r="AS5344" i="3"/>
  <c r="AS5342" i="3"/>
  <c r="AS5341" i="3"/>
  <c r="AS5338" i="3"/>
  <c r="AS5336" i="3"/>
  <c r="AS5334" i="3"/>
  <c r="AS5332" i="3"/>
  <c r="AS5329" i="3"/>
  <c r="AS5327" i="3"/>
  <c r="AS5325" i="3"/>
  <c r="AS5324" i="3"/>
  <c r="AS5323" i="3"/>
  <c r="AS5322" i="3"/>
  <c r="AS5320" i="3"/>
  <c r="AS5319" i="3"/>
  <c r="AS5316" i="3"/>
  <c r="AS5314" i="3"/>
  <c r="AS5311" i="3"/>
  <c r="AS5307" i="3"/>
  <c r="AS5305" i="3"/>
  <c r="AS5303" i="3"/>
  <c r="AS5302" i="3"/>
  <c r="AS5299" i="3"/>
  <c r="AS5297" i="3"/>
  <c r="AS5295" i="3"/>
  <c r="AS5293" i="3"/>
  <c r="AS5291" i="3"/>
  <c r="AS5289" i="3"/>
  <c r="AS5288" i="3"/>
  <c r="AS5286" i="3"/>
  <c r="AS5285" i="3"/>
  <c r="AS5283" i="3"/>
  <c r="AS5282" i="3"/>
  <c r="AS5280" i="3"/>
  <c r="AS5279" i="3"/>
  <c r="AS5277" i="3"/>
  <c r="AS5275" i="3"/>
  <c r="AS5274" i="3"/>
  <c r="AS5272" i="3"/>
  <c r="AS5271" i="3"/>
  <c r="AS5269" i="3"/>
  <c r="AS5267" i="3"/>
  <c r="AS5265" i="3"/>
  <c r="AS5264" i="3"/>
  <c r="AS5262" i="3"/>
  <c r="AS5260" i="3"/>
  <c r="AS5258" i="3"/>
  <c r="AS5256" i="3"/>
  <c r="AS5254" i="3"/>
  <c r="AS5252" i="3"/>
  <c r="AS5251" i="3"/>
  <c r="AS5245" i="3"/>
  <c r="AS5243" i="3"/>
  <c r="AS5241" i="3"/>
  <c r="AS5240" i="3"/>
  <c r="AS5239" i="3"/>
  <c r="AS5237" i="3"/>
  <c r="AS5235" i="3"/>
  <c r="AS5233" i="3"/>
  <c r="AS5230" i="3"/>
  <c r="AS5226" i="3"/>
  <c r="AS5224" i="3"/>
  <c r="AS5221" i="3"/>
  <c r="AS5219" i="3"/>
  <c r="AS5217" i="3"/>
  <c r="AS5214" i="3"/>
  <c r="AS5210" i="3"/>
  <c r="AS5207" i="3"/>
  <c r="AS5205" i="3"/>
  <c r="AS5204" i="3"/>
  <c r="AS5203" i="3"/>
  <c r="AS5201" i="3"/>
  <c r="AS5198" i="3"/>
  <c r="AS5196" i="3"/>
  <c r="AS5190" i="3"/>
  <c r="AS5186" i="3"/>
  <c r="AS5183" i="3"/>
  <c r="AS5182" i="3"/>
  <c r="AS5180" i="3"/>
  <c r="AS5177" i="3"/>
  <c r="AS5173" i="3"/>
  <c r="AS5170" i="3"/>
  <c r="AS5168" i="3"/>
  <c r="AS5166" i="3"/>
  <c r="AS5164" i="3"/>
  <c r="AS5160" i="3"/>
  <c r="AS5158" i="3"/>
  <c r="AS5154" i="3"/>
  <c r="AS5152" i="3"/>
  <c r="AS5144" i="3"/>
  <c r="AS5137" i="3"/>
  <c r="AS5132" i="3"/>
  <c r="AS5130" i="3"/>
  <c r="AS5128" i="3"/>
  <c r="AS5126" i="3"/>
  <c r="AS5125" i="3"/>
  <c r="AS5124" i="3"/>
  <c r="AS5122" i="3"/>
  <c r="AS5116" i="3"/>
  <c r="AS5114" i="3"/>
  <c r="AS5109" i="3"/>
  <c r="AS5092" i="3"/>
  <c r="AS5090" i="3"/>
  <c r="AS5089" i="3"/>
  <c r="AS5087" i="3"/>
  <c r="AS5083" i="3"/>
  <c r="AS5078" i="3"/>
  <c r="AS5073" i="3"/>
  <c r="AS5068" i="3"/>
  <c r="AS5067" i="3"/>
  <c r="AS5058" i="3"/>
  <c r="AS5056" i="3"/>
  <c r="AS5051" i="3"/>
  <c r="AS5040" i="3"/>
  <c r="AS5035" i="3"/>
  <c r="AS5030" i="3"/>
  <c r="AS5028" i="3"/>
  <c r="AS5024" i="3"/>
  <c r="AS5022" i="3"/>
  <c r="AS4975" i="3"/>
  <c r="AS4973" i="3"/>
  <c r="AS4968" i="3"/>
  <c r="AS4966" i="3"/>
  <c r="AS4962" i="3"/>
  <c r="AS4960" i="3"/>
  <c r="AS4958" i="3"/>
  <c r="AS4954" i="3"/>
  <c r="AS4952" i="3"/>
  <c r="AS4951" i="3"/>
  <c r="AS4948" i="3"/>
  <c r="AS4940" i="3"/>
  <c r="AS4935" i="3"/>
  <c r="AS4934" i="3"/>
  <c r="AS4932" i="3"/>
  <c r="AS4928" i="3"/>
  <c r="AS4924" i="3"/>
  <c r="AS4920" i="3"/>
  <c r="AS4917" i="3"/>
  <c r="AS4916" i="3"/>
  <c r="AS4914" i="3"/>
  <c r="AS4912" i="3"/>
  <c r="AS4908" i="3"/>
  <c r="AS4902" i="3"/>
  <c r="AS4896" i="3"/>
  <c r="AS4887" i="3"/>
  <c r="AS4883" i="3"/>
  <c r="AS4871" i="3"/>
  <c r="AS4870" i="3"/>
  <c r="AS4866" i="3"/>
  <c r="AS4864" i="3"/>
  <c r="AS4860" i="3"/>
  <c r="AS4857" i="3"/>
  <c r="AS4854" i="3"/>
  <c r="AS4852" i="3"/>
  <c r="AS4850" i="3"/>
  <c r="AS4849" i="3"/>
  <c r="AS4847" i="3"/>
  <c r="AS4842" i="3"/>
  <c r="AS4839" i="3"/>
  <c r="AS4827" i="3"/>
  <c r="AS4819" i="3"/>
  <c r="AS4815" i="3"/>
  <c r="AS4808" i="3"/>
  <c r="AS4806" i="3"/>
  <c r="AS4801" i="3"/>
  <c r="AS4799" i="3"/>
  <c r="AS4789" i="3"/>
  <c r="AS4783" i="3"/>
  <c r="AS4781" i="3"/>
  <c r="AS4777" i="3"/>
  <c r="AS4773" i="3"/>
  <c r="AS4772" i="3"/>
  <c r="AS4769" i="3"/>
  <c r="AS4762" i="3"/>
  <c r="AS4760" i="3"/>
  <c r="AS4754" i="3"/>
  <c r="AS4751" i="3"/>
  <c r="AS4749" i="3"/>
  <c r="AS4745" i="3"/>
  <c r="AS4738" i="3"/>
  <c r="AS4737" i="3"/>
  <c r="AS4735" i="3"/>
  <c r="AS4733" i="3"/>
  <c r="AS4727" i="3"/>
  <c r="AS4718" i="3"/>
  <c r="AS4707" i="3"/>
  <c r="AS4700" i="3"/>
  <c r="AS4697" i="3"/>
  <c r="AS4692" i="3"/>
  <c r="AS4691" i="3"/>
  <c r="AS4689" i="3"/>
  <c r="AS4083" i="3"/>
  <c r="AS4078" i="3"/>
  <c r="AS4075" i="3"/>
  <c r="AS4072" i="3"/>
  <c r="AS4071" i="3"/>
  <c r="AS4070" i="3"/>
  <c r="AS4069" i="3"/>
  <c r="AS4067" i="3"/>
  <c r="AS4065" i="3"/>
  <c r="AS4063" i="3"/>
  <c r="AS4060" i="3"/>
  <c r="AS4058" i="3"/>
  <c r="AS4056" i="3"/>
  <c r="AS4055" i="3"/>
  <c r="AS4053" i="3"/>
  <c r="AS4050" i="3"/>
  <c r="AS4048" i="3"/>
  <c r="AS4046" i="3"/>
  <c r="AS4043" i="3"/>
  <c r="AS4042" i="3"/>
  <c r="AS4041" i="3"/>
  <c r="AS4040" i="3"/>
  <c r="AS4039" i="3"/>
  <c r="AS4037" i="3"/>
  <c r="AS4036" i="3"/>
  <c r="AS4034" i="3"/>
  <c r="AS4032" i="3"/>
  <c r="AS4030" i="3"/>
  <c r="AS4027" i="3"/>
  <c r="AS4025" i="3"/>
  <c r="AS4023" i="3"/>
  <c r="AS4021" i="3"/>
  <c r="AS4019" i="3"/>
  <c r="AS4018" i="3"/>
  <c r="AS4015" i="3"/>
  <c r="AS4014" i="3"/>
  <c r="AS4013" i="3"/>
  <c r="AS4010" i="3"/>
  <c r="AS4009" i="3"/>
  <c r="AS3999" i="3"/>
  <c r="AS3998" i="3"/>
  <c r="AS3997" i="3"/>
  <c r="AS3996" i="3"/>
  <c r="AS3993" i="3"/>
  <c r="AS3992" i="3"/>
  <c r="AS3991" i="3"/>
  <c r="AS3990" i="3"/>
  <c r="AS3988" i="3"/>
  <c r="AS3986" i="3"/>
  <c r="AS3984" i="3"/>
  <c r="AS3983" i="3"/>
  <c r="AS3982" i="3"/>
  <c r="AS3980" i="3"/>
  <c r="AS3978" i="3"/>
  <c r="AS3977" i="3"/>
  <c r="AS3974" i="3"/>
  <c r="AS3971" i="3"/>
  <c r="AS3967" i="3"/>
  <c r="AS3965" i="3"/>
  <c r="AS3964" i="3"/>
  <c r="AS3962" i="3"/>
  <c r="AS3961" i="3"/>
  <c r="AS3959" i="3"/>
  <c r="AS3957" i="3"/>
  <c r="AS3955" i="3"/>
  <c r="AS3953" i="3"/>
  <c r="AS3951" i="3"/>
  <c r="AS3948" i="3"/>
  <c r="AS3946" i="3"/>
  <c r="AS3945" i="3"/>
  <c r="AS3936" i="3"/>
  <c r="AS3932" i="3"/>
  <c r="AS3931" i="3"/>
  <c r="AS3926" i="3"/>
  <c r="AS3922" i="3"/>
  <c r="AS3921" i="3"/>
  <c r="AS3919" i="3"/>
  <c r="AS3918" i="3"/>
  <c r="AS3916" i="3"/>
  <c r="AS3915" i="3"/>
  <c r="AS3913" i="3"/>
  <c r="AS3909" i="3"/>
  <c r="AS3907" i="3"/>
  <c r="AS3904" i="3"/>
  <c r="AS3902" i="3"/>
  <c r="AS3900" i="3"/>
  <c r="AS3899" i="3"/>
  <c r="AS3897" i="3"/>
  <c r="AS3894" i="3"/>
  <c r="AS3890" i="3"/>
  <c r="AS3889" i="3"/>
  <c r="AS3888" i="3"/>
  <c r="AS3886" i="3"/>
  <c r="AS3885" i="3"/>
  <c r="AS3884" i="3"/>
  <c r="AS3883" i="3"/>
  <c r="AS3879" i="3"/>
  <c r="AS3877" i="3"/>
  <c r="AS3875" i="3"/>
  <c r="AS3872" i="3"/>
  <c r="AS3871" i="3"/>
  <c r="AS3870" i="3"/>
  <c r="AS3867" i="3"/>
  <c r="AS3865" i="3"/>
  <c r="AS3864" i="3"/>
  <c r="AS3863" i="3"/>
  <c r="AS3861" i="3"/>
  <c r="AS3859" i="3"/>
  <c r="AS3856" i="3"/>
  <c r="AS3849" i="3"/>
  <c r="AS3847" i="3"/>
  <c r="AS3846" i="3"/>
  <c r="AS3845" i="3"/>
  <c r="AS3843" i="3"/>
  <c r="AS3842" i="3"/>
  <c r="AS3841" i="3"/>
  <c r="AS3840" i="3"/>
  <c r="AS3838" i="3"/>
  <c r="AS3837" i="3"/>
  <c r="AS3836" i="3"/>
  <c r="AS3833" i="3"/>
  <c r="AS3830" i="3"/>
  <c r="AS3829" i="3"/>
  <c r="AS3828" i="3"/>
  <c r="AS3825" i="3"/>
  <c r="AS3822" i="3"/>
  <c r="AS3821" i="3"/>
  <c r="AS3819" i="3"/>
  <c r="AS3817" i="3"/>
  <c r="AS3816" i="3"/>
  <c r="AS3812" i="3"/>
  <c r="AS3811" i="3"/>
  <c r="AS3810" i="3"/>
  <c r="AS3807" i="3"/>
  <c r="AS3805" i="3"/>
  <c r="AS3801" i="3"/>
  <c r="AS3799" i="3"/>
  <c r="AS3797" i="3"/>
  <c r="AS3796" i="3"/>
  <c r="AS3794" i="3"/>
  <c r="AS3792" i="3"/>
  <c r="AS3790" i="3"/>
  <c r="AS3786" i="3"/>
  <c r="AS3783" i="3"/>
  <c r="AS3782" i="3"/>
  <c r="AS3780" i="3"/>
  <c r="AS3778" i="3"/>
  <c r="AS3774" i="3"/>
  <c r="AS3773" i="3"/>
  <c r="AS3769" i="3"/>
  <c r="AS3759" i="3"/>
  <c r="AS3758" i="3"/>
  <c r="AS3757" i="3"/>
  <c r="AS3754" i="3"/>
  <c r="AS3752" i="3"/>
  <c r="AS3751" i="3"/>
  <c r="AS3738" i="3"/>
  <c r="AS3733" i="3"/>
  <c r="AS3728" i="3"/>
  <c r="AS3723" i="3"/>
  <c r="AS3721" i="3"/>
  <c r="AS3719" i="3"/>
  <c r="AS3717" i="3"/>
  <c r="AS3715" i="3"/>
  <c r="AS3698" i="3"/>
  <c r="AS3696" i="3"/>
  <c r="AS3694" i="3"/>
  <c r="AS3691" i="3"/>
  <c r="AS3689" i="3"/>
  <c r="AS3688" i="3"/>
  <c r="AS3687" i="3"/>
  <c r="AS3685" i="3"/>
  <c r="AS3682" i="3"/>
  <c r="AS3681" i="3"/>
  <c r="AS3680" i="3"/>
  <c r="AS3678" i="3"/>
  <c r="AS3675" i="3"/>
  <c r="AS3674" i="3"/>
  <c r="AS3671" i="3"/>
  <c r="AS3669" i="3"/>
  <c r="AS3667" i="3"/>
  <c r="AS3665" i="3"/>
  <c r="AS3663" i="3"/>
  <c r="AS3662" i="3"/>
  <c r="AS3659" i="3"/>
  <c r="AS3657" i="3"/>
  <c r="AS3656" i="3"/>
  <c r="AS3536" i="3"/>
  <c r="AS2263" i="3"/>
  <c r="AS5999" i="3"/>
  <c r="AS5998" i="3"/>
  <c r="AS5996" i="3"/>
  <c r="AS5995" i="3"/>
  <c r="AS5994" i="3"/>
  <c r="AS5991" i="3"/>
  <c r="AS5990" i="3"/>
  <c r="AS5988" i="3"/>
  <c r="AS5986" i="3"/>
  <c r="AS5983" i="3"/>
  <c r="AS5980" i="3"/>
  <c r="AS5978" i="3"/>
  <c r="AS5975" i="3"/>
  <c r="AS5974" i="3"/>
  <c r="AS5972" i="3"/>
  <c r="AS5969" i="3"/>
  <c r="AS5967" i="3"/>
  <c r="AS5965" i="3"/>
  <c r="AS5960" i="3"/>
  <c r="AS5957" i="3"/>
  <c r="AS5952" i="3"/>
  <c r="AS5944" i="3"/>
  <c r="AS5942" i="3"/>
  <c r="AS5939" i="3"/>
  <c r="AS5937" i="3"/>
  <c r="AS5935" i="3"/>
  <c r="AS5932" i="3"/>
  <c r="AS5926" i="3"/>
  <c r="AS5924" i="3"/>
  <c r="AS5920" i="3"/>
  <c r="AS5919" i="3"/>
  <c r="AS5917" i="3"/>
  <c r="AS5915" i="3"/>
  <c r="AS5913" i="3"/>
  <c r="AS5911" i="3"/>
  <c r="AS5907" i="3"/>
  <c r="AS5905" i="3"/>
  <c r="AS5903" i="3"/>
  <c r="AS5901" i="3"/>
  <c r="AS5898" i="3"/>
  <c r="AS5894" i="3"/>
  <c r="AS5892" i="3"/>
  <c r="AS5886" i="3"/>
  <c r="AS5883" i="3"/>
  <c r="AS5878" i="3"/>
  <c r="AS5876" i="3"/>
  <c r="AS5872" i="3"/>
  <c r="AS5870" i="3"/>
  <c r="AS5866" i="3"/>
  <c r="AS5863" i="3"/>
  <c r="AS5860" i="3"/>
  <c r="AS5856" i="3"/>
  <c r="AS5855" i="3"/>
  <c r="AS5853" i="3"/>
  <c r="AS5851" i="3"/>
  <c r="AS5846" i="3"/>
  <c r="AS5844" i="3"/>
  <c r="AS5842" i="3"/>
  <c r="AS5840" i="3"/>
  <c r="AS5838" i="3"/>
  <c r="AS5835" i="3"/>
  <c r="AS5832" i="3"/>
  <c r="AS5830" i="3"/>
  <c r="AS5823" i="3"/>
  <c r="AS5821" i="3"/>
  <c r="AS5815" i="3"/>
  <c r="AS5810" i="3"/>
  <c r="AS5807" i="3"/>
  <c r="AS5805" i="3"/>
  <c r="AS5803" i="3"/>
  <c r="AS5798" i="3"/>
  <c r="AS5792" i="3"/>
  <c r="AS5790" i="3"/>
  <c r="AS5788" i="3"/>
  <c r="AS5785" i="3"/>
  <c r="AS5778" i="3"/>
  <c r="AS5776" i="3"/>
  <c r="AS5774" i="3"/>
  <c r="AS5771" i="3"/>
  <c r="AS5769" i="3"/>
  <c r="AS5768" i="3"/>
  <c r="AS5766" i="3"/>
  <c r="AS5764" i="3"/>
  <c r="AS5762" i="3"/>
  <c r="AS5753" i="3"/>
  <c r="AS5749" i="3"/>
  <c r="AS5745" i="3"/>
  <c r="AS5742" i="3"/>
  <c r="AS5739" i="3"/>
  <c r="AS5738" i="3"/>
  <c r="AS5734" i="3"/>
  <c r="AS5733" i="3"/>
  <c r="AS5728" i="3"/>
  <c r="AS5725" i="3"/>
  <c r="AS5721" i="3"/>
  <c r="AS5715" i="3"/>
  <c r="AS5712" i="3"/>
  <c r="AS5706" i="3"/>
  <c r="AS5704" i="3"/>
  <c r="AS5701" i="3"/>
  <c r="AS5697" i="3"/>
  <c r="AS5695" i="3"/>
  <c r="AS5691" i="3"/>
  <c r="AS5687" i="3"/>
  <c r="AS5680" i="3"/>
  <c r="AS5674" i="3"/>
  <c r="AS5673" i="3"/>
  <c r="AS5672" i="3"/>
  <c r="AS5668" i="3"/>
  <c r="AS5667" i="3"/>
  <c r="AS5662" i="3"/>
  <c r="AS5653" i="3"/>
  <c r="AS5651" i="3"/>
  <c r="AS5649" i="3"/>
  <c r="AS5648" i="3"/>
  <c r="AS5640" i="3"/>
  <c r="AS5639" i="3"/>
  <c r="AS5638" i="3"/>
  <c r="AS5637" i="3"/>
  <c r="AS5636" i="3"/>
  <c r="AS5634" i="3"/>
  <c r="AS5633" i="3"/>
  <c r="AS5629" i="3"/>
  <c r="AS5628" i="3"/>
  <c r="AS5627" i="3"/>
  <c r="AS5625" i="3"/>
  <c r="AS5623" i="3"/>
  <c r="AS5621" i="3"/>
  <c r="AS5619" i="3"/>
  <c r="AS5617" i="3"/>
  <c r="AS5615" i="3"/>
  <c r="AS5614" i="3"/>
  <c r="AS5611" i="3"/>
  <c r="AS5609" i="3"/>
  <c r="AS5607" i="3"/>
  <c r="AS5605" i="3"/>
  <c r="AS5597" i="3"/>
  <c r="AS5595" i="3"/>
  <c r="AS5594" i="3"/>
  <c r="AS5592" i="3"/>
  <c r="AS5587" i="3"/>
  <c r="AS5581" i="3"/>
  <c r="AS5579" i="3"/>
  <c r="AS5575" i="3"/>
  <c r="AS5574" i="3"/>
  <c r="AS5572" i="3"/>
  <c r="AS5571" i="3"/>
  <c r="AS5569" i="3"/>
  <c r="AS5566" i="3"/>
  <c r="AS5565" i="3"/>
  <c r="AS5564" i="3"/>
  <c r="AS5562" i="3"/>
  <c r="AS5561" i="3"/>
  <c r="AS5559" i="3"/>
  <c r="AS5558" i="3"/>
  <c r="AS5557" i="3"/>
  <c r="AS5555" i="3"/>
  <c r="AS5553" i="3"/>
  <c r="AS5552" i="3"/>
  <c r="AS5550" i="3"/>
  <c r="AS5548" i="3"/>
  <c r="AS5547" i="3"/>
  <c r="AS5545" i="3"/>
  <c r="AS5544" i="3"/>
  <c r="AS5542" i="3"/>
  <c r="AS5540" i="3"/>
  <c r="AS5538" i="3"/>
  <c r="AS5533" i="3"/>
  <c r="AS5531" i="3"/>
  <c r="AS5529" i="3"/>
  <c r="AS5526" i="3"/>
  <c r="AS5524" i="3"/>
  <c r="AS5522" i="3"/>
  <c r="AS5519" i="3"/>
  <c r="AS5517" i="3"/>
  <c r="AS5516" i="3"/>
  <c r="AS5515" i="3"/>
  <c r="AS5512" i="3"/>
  <c r="AS5511" i="3"/>
  <c r="AS5510" i="3"/>
  <c r="AS5500" i="3"/>
  <c r="AS5498" i="3"/>
  <c r="AS5494" i="3"/>
  <c r="AS5490" i="3"/>
  <c r="AS5489" i="3"/>
  <c r="AS5488" i="3"/>
  <c r="AS5487" i="3"/>
  <c r="AS5484" i="3"/>
  <c r="AS5482" i="3"/>
  <c r="AS5481" i="3"/>
  <c r="AS5478" i="3"/>
  <c r="AS5476" i="3"/>
  <c r="AS5474" i="3"/>
  <c r="AS5472" i="3"/>
  <c r="AS5471" i="3"/>
  <c r="AS5468" i="3"/>
  <c r="AS5466" i="3"/>
  <c r="AS5464" i="3"/>
  <c r="AS5462" i="3"/>
  <c r="AS5460" i="3"/>
  <c r="AS5458" i="3"/>
  <c r="AS5457" i="3"/>
  <c r="AS5456" i="3"/>
  <c r="AS5454" i="3"/>
  <c r="AS5453" i="3"/>
  <c r="AS5452" i="3"/>
  <c r="AS5449" i="3"/>
  <c r="AS5445" i="3"/>
  <c r="AS5443" i="3"/>
  <c r="AS5441" i="3"/>
  <c r="AS5440" i="3"/>
  <c r="AS5438" i="3"/>
  <c r="AS5435" i="3"/>
  <c r="AS5431" i="3"/>
  <c r="AS5427" i="3"/>
  <c r="AS5424" i="3"/>
  <c r="AS5423" i="3"/>
  <c r="AS5416" i="3"/>
  <c r="AS5414" i="3"/>
  <c r="AS5412" i="3"/>
  <c r="AS5409" i="3"/>
  <c r="AS5406" i="3"/>
  <c r="AS5404" i="3"/>
  <c r="AS5403" i="3"/>
  <c r="AS5401" i="3"/>
  <c r="AS5400" i="3"/>
  <c r="AS5396" i="3"/>
  <c r="AS5395" i="3"/>
  <c r="AS5394" i="3"/>
  <c r="AS5391" i="3"/>
  <c r="AS5389" i="3"/>
  <c r="AS5387" i="3"/>
  <c r="AS5383" i="3"/>
  <c r="AS5382" i="3"/>
  <c r="AS5373" i="3"/>
  <c r="AS5371" i="3"/>
  <c r="AS5369" i="3"/>
  <c r="AS5368" i="3"/>
  <c r="AS5366" i="3"/>
  <c r="AS5363" i="3"/>
  <c r="AS5362" i="3"/>
  <c r="AS5361" i="3"/>
  <c r="AS5360" i="3"/>
  <c r="AS5355" i="3"/>
  <c r="AS5352" i="3"/>
  <c r="AS5349" i="3"/>
  <c r="AS5348" i="3"/>
  <c r="AS5347" i="3"/>
  <c r="AS5345" i="3"/>
  <c r="AS5343" i="3"/>
  <c r="AS5340" i="3"/>
  <c r="AS5339" i="3"/>
  <c r="AS5337" i="3"/>
  <c r="AS5335" i="3"/>
  <c r="AS5333" i="3"/>
  <c r="AS5331" i="3"/>
  <c r="AS5330" i="3"/>
  <c r="AS5328" i="3"/>
  <c r="AS5326" i="3"/>
  <c r="AS5321" i="3"/>
  <c r="AS5318" i="3"/>
  <c r="AS5317" i="3"/>
  <c r="AS5313" i="3"/>
  <c r="AS5312" i="3"/>
  <c r="AS5310" i="3"/>
  <c r="AS5309" i="3"/>
  <c r="AS5308" i="3"/>
  <c r="AS5306" i="3"/>
  <c r="AS5304" i="3"/>
  <c r="AS5301" i="3"/>
  <c r="AS5300" i="3"/>
  <c r="AS5298" i="3"/>
  <c r="AS5296" i="3"/>
  <c r="AS5294" i="3"/>
  <c r="AS5292" i="3"/>
  <c r="AS5290" i="3"/>
  <c r="AS5287" i="3"/>
  <c r="AS5284" i="3"/>
  <c r="AS5281" i="3"/>
  <c r="AS5278" i="3"/>
  <c r="AS5276" i="3"/>
  <c r="AS5273" i="3"/>
  <c r="AS5270" i="3"/>
  <c r="AS5268" i="3"/>
  <c r="AS5266" i="3"/>
  <c r="AS5263" i="3"/>
  <c r="AS5261" i="3"/>
  <c r="AS5259" i="3"/>
  <c r="AS5257" i="3"/>
  <c r="AS5255" i="3"/>
  <c r="AS5253" i="3"/>
  <c r="AS5250" i="3"/>
  <c r="AS5248" i="3"/>
  <c r="AS5247" i="3"/>
  <c r="AS5246" i="3"/>
  <c r="AS5244" i="3"/>
  <c r="AS5242" i="3"/>
  <c r="AS5238" i="3"/>
  <c r="AS5236" i="3"/>
  <c r="AS5234" i="3"/>
  <c r="AS5232" i="3"/>
  <c r="AS5231" i="3"/>
  <c r="AS5229" i="3"/>
  <c r="AS5228" i="3"/>
  <c r="AS5225" i="3"/>
  <c r="AS5223" i="3"/>
  <c r="AS5222" i="3"/>
  <c r="AS5220" i="3"/>
  <c r="AS5218" i="3"/>
  <c r="AS5216" i="3"/>
  <c r="AS5215" i="3"/>
  <c r="AS5213" i="3"/>
  <c r="AS5212" i="3"/>
  <c r="AS5211" i="3"/>
  <c r="AS5209" i="3"/>
  <c r="AS5208" i="3"/>
  <c r="AS5206" i="3"/>
  <c r="AS5202" i="3"/>
  <c r="AS5200" i="3"/>
  <c r="AS5199" i="3"/>
  <c r="AS5197" i="3"/>
  <c r="AS5195" i="3"/>
  <c r="AS5193" i="3"/>
  <c r="AS5192" i="3"/>
  <c r="AS5191" i="3"/>
  <c r="AS5189" i="3"/>
  <c r="AS5187" i="3"/>
  <c r="AS5175" i="3"/>
  <c r="AS5172" i="3"/>
  <c r="AS5165" i="3"/>
  <c r="AS5161" i="3"/>
  <c r="AS5159" i="3"/>
  <c r="AS5157" i="3"/>
  <c r="AS5155" i="3"/>
  <c r="AS5151" i="3"/>
  <c r="AS5149" i="3"/>
  <c r="AS5147" i="3"/>
  <c r="AS5143" i="3"/>
  <c r="AS5141" i="3"/>
  <c r="AS5139" i="3"/>
  <c r="AS5138" i="3"/>
  <c r="AS5131" i="3"/>
  <c r="AS5129" i="3"/>
  <c r="AS5127" i="3"/>
  <c r="AS5123" i="3"/>
  <c r="AS5117" i="3"/>
  <c r="AS5115" i="3"/>
  <c r="AS5112" i="3"/>
  <c r="AS5110" i="3"/>
  <c r="AS5108" i="3"/>
  <c r="AS5106" i="3"/>
  <c r="AS5105" i="3"/>
  <c r="AS5103" i="3"/>
  <c r="AS5101" i="3"/>
  <c r="AS5099" i="3"/>
  <c r="AS5098" i="3"/>
  <c r="AS5097" i="3"/>
  <c r="AS5095" i="3"/>
  <c r="AS5093" i="3"/>
  <c r="AS5081" i="3"/>
  <c r="AS5079" i="3"/>
  <c r="AS5077" i="3"/>
  <c r="AS5075" i="3"/>
  <c r="AS5072" i="3"/>
  <c r="AS5070" i="3"/>
  <c r="AS5066" i="3"/>
  <c r="AS5064" i="3"/>
  <c r="AS5060" i="3"/>
  <c r="AS5054" i="3"/>
  <c r="AS5052" i="3"/>
  <c r="AS5048" i="3"/>
  <c r="AS5043" i="3"/>
  <c r="AS5038" i="3"/>
  <c r="AS5036" i="3"/>
  <c r="AS5031" i="3"/>
  <c r="AS5023" i="3"/>
  <c r="AS5020" i="3"/>
  <c r="AS5008" i="3"/>
  <c r="AS5005" i="3"/>
  <c r="AS5004" i="3"/>
  <c r="AS5002" i="3"/>
  <c r="AS5001" i="3"/>
  <c r="AS5000" i="3"/>
  <c r="AS4999" i="3"/>
  <c r="AS4997" i="3"/>
  <c r="AS4994" i="3"/>
  <c r="AS4990" i="3"/>
  <c r="AS4988" i="3"/>
  <c r="AS4985" i="3"/>
  <c r="AS4983" i="3"/>
  <c r="AS4981" i="3"/>
  <c r="AS4980" i="3"/>
  <c r="AS4977" i="3"/>
  <c r="AS4972" i="3"/>
  <c r="AS4970" i="3"/>
  <c r="AS4967" i="3"/>
  <c r="AS4964" i="3"/>
  <c r="AS4963" i="3"/>
  <c r="AS4955" i="3"/>
  <c r="AS4950" i="3"/>
  <c r="AS4945" i="3"/>
  <c r="AS4943" i="3"/>
  <c r="AS4941" i="3"/>
  <c r="AS4939" i="3"/>
  <c r="AS4937" i="3"/>
  <c r="AS4933" i="3"/>
  <c r="AS4929" i="3"/>
  <c r="AS4919" i="3"/>
  <c r="AS4915" i="3"/>
  <c r="AS4911" i="3"/>
  <c r="AS4909" i="3"/>
  <c r="AS4907" i="3"/>
  <c r="AS4905" i="3"/>
  <c r="AS4900" i="3"/>
  <c r="AS4898" i="3"/>
  <c r="AS4895" i="3"/>
  <c r="AS4893" i="3"/>
  <c r="AS4890" i="3"/>
  <c r="AS4888" i="3"/>
  <c r="AS4885" i="3"/>
  <c r="AS4882" i="3"/>
  <c r="AS4880" i="3"/>
  <c r="AS4877" i="3"/>
  <c r="AS4875" i="3"/>
  <c r="AS4874" i="3"/>
  <c r="AS4872" i="3"/>
  <c r="AS4869" i="3"/>
  <c r="AS4867" i="3"/>
  <c r="AS4865" i="3"/>
  <c r="AS4863" i="3"/>
  <c r="AS4861" i="3"/>
  <c r="AS4858" i="3"/>
  <c r="AS4851" i="3"/>
  <c r="AS4848" i="3"/>
  <c r="AS4845" i="3"/>
  <c r="AS4843" i="3"/>
  <c r="AS4841" i="3"/>
  <c r="AS4840" i="3"/>
  <c r="AS4837" i="3"/>
  <c r="AS4834" i="3"/>
  <c r="AS4832" i="3"/>
  <c r="AS4830" i="3"/>
  <c r="AS4825" i="3"/>
  <c r="AS4822" i="3"/>
  <c r="AS4817" i="3"/>
  <c r="AS4812" i="3"/>
  <c r="AS4811" i="3"/>
  <c r="AS4809" i="3"/>
  <c r="AS4803" i="3"/>
  <c r="AS4800" i="3"/>
  <c r="AS4796" i="3"/>
  <c r="AS4794" i="3"/>
  <c r="AS4792" i="3"/>
  <c r="AS4791" i="3"/>
  <c r="AS4786" i="3"/>
  <c r="AS4784" i="3"/>
  <c r="AS4770" i="3"/>
  <c r="AS4768" i="3"/>
  <c r="AS4765" i="3"/>
  <c r="AS4756" i="3"/>
  <c r="AS4748" i="3"/>
  <c r="AS4746" i="3"/>
  <c r="AS4743" i="3"/>
  <c r="AS4734" i="3"/>
  <c r="AS4725" i="3"/>
  <c r="AS4722" i="3"/>
  <c r="AS4720" i="3"/>
  <c r="AS4716" i="3"/>
  <c r="AS4709" i="3"/>
  <c r="AS4708" i="3"/>
  <c r="AS4706" i="3"/>
  <c r="AS4704" i="3"/>
  <c r="AS4702" i="3"/>
  <c r="AS4699" i="3"/>
  <c r="AS4696" i="3"/>
  <c r="AS4694" i="3"/>
  <c r="AS4681" i="3"/>
  <c r="AS4674" i="3"/>
  <c r="AS4673" i="3"/>
  <c r="AS4667" i="3"/>
  <c r="AS4660" i="3"/>
  <c r="AS4657" i="3"/>
  <c r="AS4653" i="3"/>
  <c r="AS4652" i="3"/>
  <c r="AS4645" i="3"/>
  <c r="AS4630" i="3"/>
  <c r="AS4629" i="3"/>
  <c r="AS4628" i="3"/>
  <c r="AS4627" i="3"/>
  <c r="AS4623" i="3"/>
  <c r="AS4622" i="3"/>
  <c r="AS4621" i="3"/>
  <c r="AS4620" i="3"/>
  <c r="AS4619" i="3"/>
  <c r="AS4615" i="3"/>
  <c r="AS4612" i="3"/>
  <c r="AS4535" i="3"/>
  <c r="AS4532" i="3"/>
  <c r="AS4529" i="3"/>
  <c r="AS4528" i="3"/>
  <c r="AS4501" i="3"/>
  <c r="AS4500" i="3"/>
  <c r="AS4495" i="3"/>
  <c r="AS4494" i="3"/>
  <c r="AS4489" i="3"/>
  <c r="AS4474" i="3"/>
  <c r="AS4471" i="3"/>
  <c r="AS4378" i="3"/>
  <c r="AS4377" i="3"/>
  <c r="AS4376" i="3"/>
  <c r="AS4375" i="3"/>
  <c r="AS4372" i="3"/>
  <c r="AS4360" i="3"/>
  <c r="AS4359" i="3"/>
  <c r="AS4358" i="3"/>
  <c r="AS4356" i="3"/>
  <c r="AS4344" i="3"/>
  <c r="AS4343" i="3"/>
  <c r="AS4341" i="3"/>
  <c r="AS4338" i="3"/>
  <c r="AS4336" i="3"/>
  <c r="AS4333" i="3"/>
  <c r="AS4331" i="3"/>
  <c r="AS4326" i="3"/>
  <c r="AS4324" i="3"/>
  <c r="AS4322" i="3"/>
  <c r="AS4321" i="3"/>
  <c r="AS4320" i="3"/>
  <c r="AS4317" i="3"/>
  <c r="AS4313" i="3"/>
  <c r="AS4312" i="3"/>
  <c r="AS4309" i="3"/>
  <c r="AS4308" i="3"/>
  <c r="AS4307" i="3"/>
  <c r="AS4305" i="3"/>
  <c r="AS4304" i="3"/>
  <c r="AS4297" i="3"/>
  <c r="AS4296" i="3"/>
  <c r="AS4294" i="3"/>
  <c r="AS4293" i="3"/>
  <c r="AS4291" i="3"/>
  <c r="AS4289" i="3"/>
  <c r="AS4288" i="3"/>
  <c r="AS4286" i="3"/>
  <c r="AS4283" i="3"/>
  <c r="AS4281" i="3"/>
  <c r="AS4279" i="3"/>
  <c r="AS4278" i="3"/>
  <c r="AS4277" i="3"/>
  <c r="AS4275" i="3"/>
  <c r="AS4273" i="3"/>
  <c r="AS4271" i="3"/>
  <c r="AS4268" i="3"/>
  <c r="AS4267" i="3"/>
  <c r="AS4265" i="3"/>
  <c r="AS4263" i="3"/>
  <c r="AS4259" i="3"/>
  <c r="AS4258" i="3"/>
  <c r="AS4256" i="3"/>
  <c r="AS4249" i="3"/>
  <c r="AS4248" i="3"/>
  <c r="AS4247" i="3"/>
  <c r="AS4245" i="3"/>
  <c r="AS4242" i="3"/>
  <c r="AS4240" i="3"/>
  <c r="AS4237" i="3"/>
  <c r="AS4236" i="3"/>
  <c r="AS4235" i="3"/>
  <c r="AS4233" i="3"/>
  <c r="AS4231" i="3"/>
  <c r="AS4230" i="3"/>
  <c r="AS4229" i="3"/>
  <c r="AS4227" i="3"/>
  <c r="AS4224" i="3"/>
  <c r="AS4221" i="3"/>
  <c r="AS4216" i="3"/>
  <c r="AS4208" i="3"/>
  <c r="AS4206" i="3"/>
  <c r="AS4205" i="3"/>
  <c r="AS4202" i="3"/>
  <c r="AS4200" i="3"/>
  <c r="AS4194" i="3"/>
  <c r="AS4193" i="3"/>
  <c r="AS4192" i="3"/>
  <c r="AS4190" i="3"/>
  <c r="AS4189" i="3"/>
  <c r="AS4188" i="3"/>
  <c r="AS4187" i="3"/>
  <c r="AS4186" i="3"/>
  <c r="AS4182" i="3"/>
  <c r="AS4178" i="3"/>
  <c r="AS4176" i="3"/>
  <c r="AS4175" i="3"/>
  <c r="AS4174" i="3"/>
  <c r="AS4172" i="3"/>
  <c r="AS4167" i="3"/>
  <c r="AS4165" i="3"/>
  <c r="AS4163" i="3"/>
  <c r="AS4161" i="3"/>
  <c r="AS4160" i="3"/>
  <c r="AS4158" i="3"/>
  <c r="AS4157" i="3"/>
  <c r="AS4155" i="3"/>
  <c r="AS4154" i="3"/>
  <c r="AS4152" i="3"/>
  <c r="AS4149" i="3"/>
  <c r="AS4148" i="3"/>
  <c r="AS4145" i="3"/>
  <c r="AS4143" i="3"/>
  <c r="AS4141" i="3"/>
  <c r="AS4139" i="3"/>
  <c r="AS4134" i="3"/>
  <c r="AS4129" i="3"/>
  <c r="AS4126" i="3"/>
  <c r="AS4123" i="3"/>
  <c r="AS4121" i="3"/>
  <c r="AS4119" i="3"/>
  <c r="AS4117" i="3"/>
  <c r="AS4116" i="3"/>
  <c r="AS4115" i="3"/>
  <c r="AS4113" i="3"/>
  <c r="AS4111" i="3"/>
  <c r="AS3526" i="3"/>
  <c r="AS3523" i="3"/>
  <c r="AS3511" i="3"/>
  <c r="AS2356" i="3"/>
  <c r="AS2214" i="3"/>
  <c r="AS2152" i="3"/>
  <c r="AS1473" i="3"/>
  <c r="AS2557" i="3"/>
  <c r="AS2293" i="3"/>
  <c r="AS2291" i="3"/>
  <c r="AS2290" i="3"/>
  <c r="AS2155" i="3"/>
  <c r="AS2546" i="3"/>
  <c r="AS2516" i="3"/>
  <c r="AS2434" i="3"/>
  <c r="AS2419" i="3"/>
  <c r="AS2250" i="3"/>
  <c r="AS2223" i="3"/>
  <c r="AS2154" i="3"/>
  <c r="AS3056" i="3"/>
  <c r="AS3053" i="3"/>
  <c r="AS3047" i="3"/>
  <c r="AS3045" i="3"/>
  <c r="AS3044" i="3"/>
  <c r="AS3043" i="3"/>
  <c r="AS3042" i="3"/>
  <c r="AS3041" i="3"/>
  <c r="AS3040" i="3"/>
  <c r="AS3038" i="3"/>
  <c r="AS3035" i="3"/>
  <c r="AS3034" i="3"/>
  <c r="AS3033" i="3"/>
  <c r="AS3032" i="3"/>
  <c r="AS3029" i="3"/>
  <c r="AS3028" i="3"/>
  <c r="AS3026" i="3"/>
  <c r="AS3025" i="3"/>
  <c r="AS3024" i="3"/>
  <c r="AS3022" i="3"/>
  <c r="AS3021" i="3"/>
  <c r="AS3018" i="3"/>
  <c r="AS3014" i="3"/>
  <c r="AS3013" i="3"/>
  <c r="AS3012" i="3"/>
  <c r="AS3011" i="3"/>
  <c r="AS3010" i="3"/>
  <c r="AS3009" i="3"/>
  <c r="AS3007" i="3"/>
  <c r="AS3003" i="3"/>
  <c r="AS2995" i="3"/>
  <c r="AS2994" i="3"/>
  <c r="AS2990" i="3"/>
  <c r="AS2989" i="3"/>
  <c r="AS2987" i="3"/>
  <c r="AS2986" i="3"/>
  <c r="AS2983" i="3"/>
  <c r="AS2982" i="3"/>
  <c r="AS2981" i="3"/>
  <c r="AS2980" i="3"/>
  <c r="AS2978" i="3"/>
  <c r="AS2973" i="3"/>
  <c r="AS2972" i="3"/>
  <c r="AS2971" i="3"/>
  <c r="AS2970" i="3"/>
  <c r="AS2969" i="3"/>
  <c r="AS2967" i="3"/>
  <c r="AS2966" i="3"/>
  <c r="AS2965" i="3"/>
  <c r="AS2964" i="3"/>
  <c r="AS2961" i="3"/>
  <c r="AS2959" i="3"/>
  <c r="AS2955" i="3"/>
  <c r="AS2954" i="3"/>
  <c r="AS2952" i="3"/>
  <c r="AS2951" i="3"/>
  <c r="AS2950" i="3"/>
  <c r="AS2949" i="3"/>
  <c r="AS2948" i="3"/>
  <c r="AS2947" i="3"/>
  <c r="AS2946" i="3"/>
  <c r="AS2945" i="3"/>
  <c r="AS2943" i="3"/>
  <c r="AS2941" i="3"/>
  <c r="AS2938" i="3"/>
  <c r="AS2937" i="3"/>
  <c r="AS2936" i="3"/>
  <c r="AS2934" i="3"/>
  <c r="AS2933" i="3"/>
  <c r="AS2929" i="3"/>
  <c r="AS2928" i="3"/>
  <c r="AS2926" i="3"/>
  <c r="AS2925" i="3"/>
  <c r="AS2923" i="3"/>
  <c r="AS2922" i="3"/>
  <c r="AS2921" i="3"/>
  <c r="AS2920" i="3"/>
  <c r="AS2918" i="3"/>
  <c r="AS2917" i="3"/>
  <c r="AS2916" i="3"/>
  <c r="AS2914" i="3"/>
  <c r="AS2913" i="3"/>
  <c r="AS2911" i="3"/>
  <c r="AS2910" i="3"/>
  <c r="AS2907" i="3"/>
  <c r="AS2905" i="3"/>
  <c r="AS2904" i="3"/>
  <c r="AS2903" i="3"/>
  <c r="AS2902" i="3"/>
  <c r="AS2899" i="3"/>
  <c r="AS2898" i="3"/>
  <c r="AS2895" i="3"/>
  <c r="AS2893" i="3"/>
  <c r="AS2890" i="3"/>
  <c r="AS2889" i="3"/>
  <c r="AS2888" i="3"/>
  <c r="AS3060" i="3"/>
  <c r="AS3058" i="3"/>
  <c r="AS3057" i="3"/>
  <c r="AS3055" i="3"/>
  <c r="AS3054" i="3"/>
  <c r="AS3051" i="3"/>
  <c r="AS3050" i="3"/>
  <c r="AS3049" i="3"/>
  <c r="AS3048" i="3"/>
  <c r="AS3046" i="3"/>
  <c r="AS3037" i="3"/>
  <c r="AS3036" i="3"/>
  <c r="AS3031" i="3"/>
  <c r="AS3030" i="3"/>
  <c r="AS3027" i="3"/>
  <c r="AS3023" i="3"/>
  <c r="AS3020" i="3"/>
  <c r="AS3019" i="3"/>
  <c r="AS3017" i="3"/>
  <c r="AS3016" i="3"/>
  <c r="AS3015" i="3"/>
  <c r="AS3006" i="3"/>
  <c r="AS3005" i="3"/>
  <c r="AS2997" i="3"/>
  <c r="AS2996" i="3"/>
  <c r="AS2993" i="3"/>
  <c r="AS2992" i="3"/>
  <c r="AS2991" i="3"/>
  <c r="AS2988" i="3"/>
  <c r="AS2985" i="3"/>
  <c r="AS2984" i="3"/>
  <c r="AS2979" i="3"/>
  <c r="AS2975" i="3"/>
  <c r="AS2974" i="3"/>
  <c r="AS2968" i="3"/>
  <c r="AS2963" i="3"/>
  <c r="AS2962" i="3"/>
  <c r="AS2958" i="3"/>
  <c r="AS2957" i="3"/>
  <c r="AS2956" i="3"/>
  <c r="AS2953" i="3"/>
  <c r="AS2944" i="3"/>
  <c r="AS2940" i="3"/>
  <c r="AS2939" i="3"/>
  <c r="AS2935" i="3"/>
  <c r="AS2932" i="3"/>
  <c r="AS2931" i="3"/>
  <c r="AS2930" i="3"/>
  <c r="AS2924" i="3"/>
  <c r="AS2919" i="3"/>
  <c r="AS2915" i="3"/>
  <c r="AS2909" i="3"/>
  <c r="AS2908" i="3"/>
  <c r="AS2901" i="3"/>
  <c r="AS2900" i="3"/>
  <c r="AS2897" i="3"/>
  <c r="AS2896" i="3"/>
  <c r="AS2892" i="3"/>
  <c r="AS2891" i="3"/>
  <c r="AS2851" i="3"/>
  <c r="AS2845" i="3"/>
  <c r="AS2844" i="3"/>
  <c r="AS2840" i="3"/>
  <c r="AS2839" i="3"/>
  <c r="AS2836" i="3"/>
  <c r="AS2835" i="3"/>
  <c r="AS2834" i="3"/>
  <c r="AS2833" i="3"/>
  <c r="AS2831" i="3"/>
  <c r="AS2828" i="3"/>
  <c r="AS2827" i="3"/>
  <c r="AS2816" i="3"/>
  <c r="AS2815" i="3"/>
  <c r="AS2811" i="3"/>
  <c r="AS2807" i="3"/>
  <c r="AS2806" i="3"/>
  <c r="AS2805" i="3"/>
  <c r="AS2800" i="3"/>
  <c r="AS2795" i="3"/>
  <c r="AS2794" i="3"/>
  <c r="AS2793" i="3"/>
  <c r="AS2790" i="3"/>
  <c r="AS2787" i="3"/>
  <c r="AS2783" i="3"/>
  <c r="AS2781" i="3"/>
  <c r="AS2777" i="3"/>
  <c r="AS2773" i="3"/>
  <c r="AS2770" i="3"/>
  <c r="AS2769" i="3"/>
  <c r="AS2767" i="3"/>
  <c r="AS2759" i="3"/>
  <c r="AS2757" i="3"/>
  <c r="AS2756" i="3"/>
  <c r="AS2753" i="3"/>
  <c r="AS2750" i="3"/>
  <c r="AS2746" i="3"/>
  <c r="AS2745" i="3"/>
  <c r="AS2744" i="3"/>
  <c r="AS2740" i="3"/>
  <c r="AS2739" i="3"/>
  <c r="AS2738" i="3"/>
  <c r="AS2736" i="3"/>
  <c r="AS2735" i="3"/>
  <c r="AS2734" i="3"/>
  <c r="AS2732" i="3"/>
  <c r="AS2731" i="3"/>
  <c r="AS2721" i="3"/>
  <c r="AS2720" i="3"/>
  <c r="AS2719" i="3"/>
  <c r="AS2718" i="3"/>
  <c r="AS2717" i="3"/>
  <c r="AS2716" i="3"/>
  <c r="AS2705" i="3"/>
  <c r="AS2703" i="3"/>
  <c r="AS2700" i="3"/>
  <c r="AS2688" i="3"/>
  <c r="AS2682" i="3"/>
  <c r="AS2674" i="3"/>
  <c r="AS2672" i="3"/>
  <c r="AS2632" i="3"/>
  <c r="AS2629" i="3"/>
  <c r="AS2595" i="3"/>
  <c r="AS2591" i="3"/>
  <c r="AS2587" i="3"/>
  <c r="AS2585" i="3"/>
  <c r="AS2575" i="3"/>
  <c r="AS2572" i="3"/>
  <c r="AS2553" i="3"/>
  <c r="AS2551" i="3"/>
  <c r="AS2549" i="3"/>
  <c r="AS2547" i="3"/>
  <c r="AS2540" i="3"/>
  <c r="AS2539" i="3"/>
  <c r="AS2537" i="3"/>
  <c r="AS2535" i="3"/>
  <c r="AS2531" i="3"/>
  <c r="AS2529" i="3"/>
  <c r="AS2526" i="3"/>
  <c r="AS2520" i="3"/>
  <c r="AS2518" i="3"/>
  <c r="AS2517" i="3"/>
  <c r="AS2510" i="3"/>
  <c r="AS2508" i="3"/>
  <c r="AS2506" i="3"/>
  <c r="AS2449" i="3"/>
  <c r="AS2446" i="3"/>
  <c r="AS2445" i="3"/>
  <c r="AS2438" i="3"/>
  <c r="AS2428" i="3"/>
  <c r="AS2423" i="3"/>
  <c r="AS2422" i="3"/>
  <c r="AS2421" i="3"/>
  <c r="AS2420" i="3"/>
  <c r="AS2411" i="3"/>
  <c r="AS2366" i="3"/>
  <c r="AS2363" i="3"/>
  <c r="AS2361" i="3"/>
  <c r="AS2358" i="3"/>
  <c r="AS2357" i="3"/>
  <c r="AS2341" i="3"/>
  <c r="AS2339" i="3"/>
  <c r="AS2332" i="3"/>
  <c r="AS2331" i="3"/>
  <c r="AS2330" i="3"/>
  <c r="AS2320" i="3"/>
  <c r="AS2306" i="3"/>
  <c r="AS2262" i="3"/>
  <c r="AS2260" i="3"/>
  <c r="AS2258" i="3"/>
  <c r="AS2252" i="3"/>
  <c r="AS2244" i="3"/>
  <c r="AS2242" i="3"/>
  <c r="AS2226" i="3"/>
  <c r="AS2218" i="3"/>
  <c r="AS2201" i="3"/>
  <c r="AS2177" i="3"/>
  <c r="AS2176" i="3"/>
  <c r="AS2173" i="3"/>
  <c r="AS2172" i="3"/>
  <c r="AS2171" i="3"/>
  <c r="AS2170" i="3"/>
  <c r="AS2169" i="3"/>
  <c r="AS2151" i="3"/>
  <c r="AS2149" i="3"/>
  <c r="AS2849" i="3"/>
  <c r="AS2847" i="3"/>
  <c r="AS2846" i="3"/>
  <c r="AS2843" i="3"/>
  <c r="AS2842" i="3"/>
  <c r="AS2841" i="3"/>
  <c r="AS2838" i="3"/>
  <c r="AS2837" i="3"/>
  <c r="AS2832" i="3"/>
  <c r="AS2830" i="3"/>
  <c r="AS2829" i="3"/>
  <c r="AS2826" i="3"/>
  <c r="AS2825" i="3"/>
  <c r="AS2824" i="3"/>
  <c r="AS2823" i="3"/>
  <c r="AS2822" i="3"/>
  <c r="AS2821" i="3"/>
  <c r="AS2820" i="3"/>
  <c r="AS2819" i="3"/>
  <c r="AS2818" i="3"/>
  <c r="AS2817" i="3"/>
  <c r="AS2814" i="3"/>
  <c r="AS2813" i="3"/>
  <c r="AS2812" i="3"/>
  <c r="AS2810" i="3"/>
  <c r="AS2809" i="3"/>
  <c r="AS2808" i="3"/>
  <c r="AS2804" i="3"/>
  <c r="AS2803" i="3"/>
  <c r="AS2802" i="3"/>
  <c r="AS2801" i="3"/>
  <c r="AS2799" i="3"/>
  <c r="AS2798" i="3"/>
  <c r="AS2797" i="3"/>
  <c r="AS2796" i="3"/>
  <c r="AS2792" i="3"/>
  <c r="AS2791" i="3"/>
  <c r="AS2789" i="3"/>
  <c r="AS2788" i="3"/>
  <c r="AS2786" i="3"/>
  <c r="AS2785" i="3"/>
  <c r="AS2784" i="3"/>
  <c r="AS2782" i="3"/>
  <c r="AS2778" i="3"/>
  <c r="AS2775" i="3"/>
  <c r="AS2774" i="3"/>
  <c r="AS2771" i="3"/>
  <c r="AS2768" i="3"/>
  <c r="AS2764" i="3"/>
  <c r="AS2762" i="3"/>
  <c r="AS2761" i="3"/>
  <c r="AS2755" i="3"/>
  <c r="AS2754" i="3"/>
  <c r="AS2752" i="3"/>
  <c r="AS2751" i="3"/>
  <c r="AS2749" i="3"/>
  <c r="AS2748" i="3"/>
  <c r="AS2747" i="3"/>
  <c r="AS2743" i="3"/>
  <c r="AS2742" i="3"/>
  <c r="AS2741" i="3"/>
  <c r="AS2737" i="3"/>
  <c r="AS2733" i="3"/>
  <c r="AS2730" i="3"/>
  <c r="AS2729" i="3"/>
  <c r="AS2728" i="3"/>
  <c r="AS2727" i="3"/>
  <c r="AS2726" i="3"/>
  <c r="AS2725" i="3"/>
  <c r="AS2724" i="3"/>
  <c r="AS2723" i="3"/>
  <c r="AS2722" i="3"/>
  <c r="AS2714" i="3"/>
  <c r="AS2708" i="3"/>
  <c r="AS2699" i="3"/>
  <c r="AS2697" i="3"/>
  <c r="AS2695" i="3"/>
  <c r="AS2694" i="3"/>
  <c r="AS2693" i="3"/>
  <c r="AS2692" i="3"/>
  <c r="AS2691" i="3"/>
  <c r="AS2690" i="3"/>
  <c r="AS2684" i="3"/>
  <c r="AS2683" i="3"/>
  <c r="AS2679" i="3"/>
  <c r="AS2677" i="3"/>
  <c r="AS2676" i="3"/>
  <c r="AS2675" i="3"/>
  <c r="AS2673" i="3"/>
  <c r="AS2671" i="3"/>
  <c r="AS2657" i="3"/>
  <c r="AS2656" i="3"/>
  <c r="AS2637" i="3"/>
  <c r="AS2636" i="3"/>
  <c r="AS2635" i="3"/>
  <c r="AS2634" i="3"/>
  <c r="AS2633" i="3"/>
  <c r="AS2631" i="3"/>
  <c r="AS2630" i="3"/>
  <c r="AS2628" i="3"/>
  <c r="AS2625" i="3"/>
  <c r="AS2607" i="3"/>
  <c r="AS2603" i="3"/>
  <c r="AS2600" i="3"/>
  <c r="AS2597" i="3"/>
  <c r="AS2593" i="3"/>
  <c r="AS2589" i="3"/>
  <c r="AS2578" i="3"/>
  <c r="AS2565" i="3"/>
  <c r="AS2560" i="3"/>
  <c r="AS2556" i="3"/>
  <c r="AS2555" i="3"/>
  <c r="AS2554" i="3"/>
  <c r="AS2552" i="3"/>
  <c r="AS2550" i="3"/>
  <c r="AS2548" i="3"/>
  <c r="AS2545" i="3"/>
  <c r="AS2544" i="3"/>
  <c r="AS2543" i="3"/>
  <c r="AS2542" i="3"/>
  <c r="AS2541" i="3"/>
  <c r="AS2538" i="3"/>
  <c r="AS2536" i="3"/>
  <c r="AS2534" i="3"/>
  <c r="AS2533" i="3"/>
  <c r="AS2532" i="3"/>
  <c r="AS2530" i="3"/>
  <c r="AS2527" i="3"/>
  <c r="AS2525" i="3"/>
  <c r="AS2524" i="3"/>
  <c r="AS2523" i="3"/>
  <c r="AS2522" i="3"/>
  <c r="AS2521" i="3"/>
  <c r="AS2519" i="3"/>
  <c r="AS2515" i="3"/>
  <c r="AS2514" i="3"/>
  <c r="AS2513" i="3"/>
  <c r="AS2512" i="3"/>
  <c r="AS2509" i="3"/>
  <c r="AS2451" i="3"/>
  <c r="AS2450" i="3"/>
  <c r="AS2448" i="3"/>
  <c r="AS2447" i="3"/>
  <c r="AS2433" i="3"/>
  <c r="AS2432" i="3"/>
  <c r="AS2431" i="3"/>
  <c r="AS2430" i="3"/>
  <c r="AS2418" i="3"/>
  <c r="AS2417" i="3"/>
  <c r="AS2416" i="3"/>
  <c r="AS2400" i="3"/>
  <c r="AS2398" i="3"/>
  <c r="AS2395" i="3"/>
  <c r="AS2387" i="3"/>
  <c r="AS2373" i="3"/>
  <c r="AS2362" i="3"/>
  <c r="AS2360" i="3"/>
  <c r="AS2359" i="3"/>
  <c r="AS2354" i="3"/>
  <c r="AS2351" i="3"/>
  <c r="AS2350" i="3"/>
  <c r="AS2349" i="3"/>
  <c r="AS2345" i="3"/>
  <c r="AS2343" i="3"/>
  <c r="AS2334" i="3"/>
  <c r="AS2324" i="3"/>
  <c r="AS2308" i="3"/>
  <c r="AS2307" i="3"/>
  <c r="AS2305" i="3"/>
  <c r="AS2297" i="3"/>
  <c r="AS2282" i="3"/>
  <c r="AS2281" i="3"/>
  <c r="AS2280" i="3"/>
  <c r="AS2276" i="3"/>
  <c r="AS2271" i="3"/>
  <c r="AS2265" i="3"/>
  <c r="AS2254" i="3"/>
  <c r="AS2253" i="3"/>
  <c r="AS2249" i="3"/>
  <c r="AS2248" i="3"/>
  <c r="AS2240" i="3"/>
  <c r="AS2238" i="3"/>
  <c r="AS2233" i="3"/>
  <c r="AS2228" i="3"/>
  <c r="AS2225" i="3"/>
  <c r="AS2224" i="3"/>
  <c r="AS2222" i="3"/>
  <c r="AS2221" i="3"/>
  <c r="AS2206" i="3"/>
  <c r="AS2174" i="3"/>
  <c r="AS2153" i="3"/>
  <c r="AS2150" i="3"/>
  <c r="AS2143" i="3"/>
  <c r="AS2715" i="3"/>
  <c r="AS2711" i="3"/>
  <c r="AS2701" i="3"/>
  <c r="AS2698" i="3"/>
  <c r="AS2696" i="3"/>
  <c r="AS2689" i="3"/>
  <c r="AS2687" i="3"/>
  <c r="AS2686" i="3"/>
  <c r="AS2685" i="3"/>
  <c r="AS2681" i="3"/>
  <c r="AS2680" i="3"/>
  <c r="AS2668" i="3"/>
  <c r="AS2666" i="3"/>
  <c r="AS2664" i="3"/>
  <c r="AS2663" i="3"/>
  <c r="AS2662" i="3"/>
  <c r="AS2661" i="3"/>
  <c r="AS2659" i="3"/>
  <c r="AS2658" i="3"/>
  <c r="AS2654" i="3"/>
  <c r="AS2652" i="3"/>
  <c r="AS2651" i="3"/>
  <c r="AS2650" i="3"/>
  <c r="AS2646" i="3"/>
  <c r="AS2645" i="3"/>
  <c r="AS2624" i="3"/>
  <c r="AS2621" i="3"/>
  <c r="AS2620" i="3"/>
  <c r="AS2619" i="3"/>
  <c r="AS2618" i="3"/>
  <c r="AS2614" i="3"/>
  <c r="AS2610" i="3"/>
  <c r="AS2608" i="3"/>
  <c r="AS2606" i="3"/>
  <c r="AS2605" i="3"/>
  <c r="AS2604" i="3"/>
  <c r="AS2602" i="3"/>
  <c r="AS2601" i="3"/>
  <c r="AS2599" i="3"/>
  <c r="AS2596" i="3"/>
  <c r="AS2592" i="3"/>
  <c r="AS2590" i="3"/>
  <c r="AS2583" i="3"/>
  <c r="AS2580" i="3"/>
  <c r="AS2579" i="3"/>
  <c r="AS2577" i="3"/>
  <c r="AS2576" i="3"/>
  <c r="AS2574" i="3"/>
  <c r="AS2573" i="3"/>
  <c r="AS2567" i="3"/>
  <c r="AS2566" i="3"/>
  <c r="AS2563" i="3"/>
  <c r="AS2561" i="3"/>
  <c r="AS2559" i="3"/>
  <c r="AS2558" i="3"/>
  <c r="AS2511" i="3"/>
  <c r="AS2507" i="3"/>
  <c r="AS2502" i="3"/>
  <c r="AS2500" i="3"/>
  <c r="AS2499" i="3"/>
  <c r="AS2495" i="3"/>
  <c r="AS2493" i="3"/>
  <c r="AS2491" i="3"/>
  <c r="AS2489" i="3"/>
  <c r="AS2487" i="3"/>
  <c r="AS2485" i="3"/>
  <c r="AS2483" i="3"/>
  <c r="AS2482" i="3"/>
  <c r="AS2481" i="3"/>
  <c r="AS2479" i="3"/>
  <c r="AS2477" i="3"/>
  <c r="AS2474" i="3"/>
  <c r="AS2472" i="3"/>
  <c r="AS2471" i="3"/>
  <c r="AS2470" i="3"/>
  <c r="AS2468" i="3"/>
  <c r="AS2467" i="3"/>
  <c r="AS2466" i="3"/>
  <c r="AS2465" i="3"/>
  <c r="AS2464" i="3"/>
  <c r="AS2460" i="3"/>
  <c r="AS2457" i="3"/>
  <c r="AS2456" i="3"/>
  <c r="AS2454" i="3"/>
  <c r="AS2452" i="3"/>
  <c r="AS2443" i="3"/>
  <c r="AS2442" i="3"/>
  <c r="AS2440" i="3"/>
  <c r="AS2435" i="3"/>
  <c r="AS2429" i="3"/>
  <c r="AS2427" i="3"/>
  <c r="AS2425" i="3"/>
  <c r="AS2415" i="3"/>
  <c r="AS2407" i="3"/>
  <c r="AS2402" i="3"/>
  <c r="AS2399" i="3"/>
  <c r="AS2397" i="3"/>
  <c r="AS2396" i="3"/>
  <c r="AS2394" i="3"/>
  <c r="AS2393" i="3"/>
  <c r="AS2392" i="3"/>
  <c r="AS2391" i="3"/>
  <c r="AS2390" i="3"/>
  <c r="AS2389" i="3"/>
  <c r="AS2386" i="3"/>
  <c r="AS2385" i="3"/>
  <c r="AS2384" i="3"/>
  <c r="AS2381" i="3"/>
  <c r="AS2379" i="3"/>
  <c r="AS2376" i="3"/>
  <c r="AS2374" i="3"/>
  <c r="AS2371" i="3"/>
  <c r="AS2370" i="3"/>
  <c r="AS2369" i="3"/>
  <c r="AS2355" i="3"/>
  <c r="AS2352" i="3"/>
  <c r="AS2337" i="3"/>
  <c r="AS2333" i="3"/>
  <c r="AS2329" i="3"/>
  <c r="AS2328" i="3"/>
  <c r="AS2318" i="3"/>
  <c r="AS2316" i="3"/>
  <c r="AS2315" i="3"/>
  <c r="AS2314" i="3"/>
  <c r="AS2313" i="3"/>
  <c r="AS2311" i="3"/>
  <c r="AS2309" i="3"/>
  <c r="AS2303" i="3"/>
  <c r="AS2302" i="3"/>
  <c r="AS2301" i="3"/>
  <c r="AS2300" i="3"/>
  <c r="AS2298" i="3"/>
  <c r="AS2295" i="3"/>
  <c r="AS2294" i="3"/>
  <c r="AS2289" i="3"/>
  <c r="AS2283" i="3"/>
  <c r="AS2279" i="3"/>
  <c r="AS2277" i="3"/>
  <c r="AS2273" i="3"/>
  <c r="AS2270" i="3"/>
  <c r="AS2269" i="3"/>
  <c r="AS2267" i="3"/>
  <c r="AS2239" i="3"/>
  <c r="AS2237" i="3"/>
  <c r="AS2235" i="3"/>
  <c r="AS2234" i="3"/>
  <c r="AS2220" i="3"/>
  <c r="AS2216" i="3"/>
  <c r="AS2213" i="3"/>
  <c r="AS2211" i="3"/>
  <c r="AS2210" i="3"/>
  <c r="AS2208" i="3"/>
  <c r="AS2204" i="3"/>
  <c r="AS2203" i="3"/>
  <c r="AS2197" i="3"/>
  <c r="AS2195" i="3"/>
  <c r="AS2194" i="3"/>
  <c r="AS2192" i="3"/>
  <c r="AS2190" i="3"/>
  <c r="AS2188" i="3"/>
  <c r="AS2182" i="3"/>
  <c r="AS2180" i="3"/>
  <c r="AS2178" i="3"/>
  <c r="AS2168" i="3"/>
  <c r="AS2167" i="3"/>
  <c r="AS2165" i="3"/>
  <c r="AS2163" i="3"/>
  <c r="AS2162" i="3"/>
  <c r="AS2157" i="3"/>
  <c r="AS2156" i="3"/>
  <c r="AS2145" i="3"/>
  <c r="AS2142" i="3"/>
  <c r="AS2141" i="3"/>
  <c r="AS2138" i="3"/>
  <c r="AS2712" i="3"/>
  <c r="AS2710" i="3"/>
  <c r="AS2709" i="3"/>
  <c r="AS2707" i="3"/>
  <c r="AS2706" i="3"/>
  <c r="AS2704" i="3"/>
  <c r="AS2702" i="3"/>
  <c r="AS2670" i="3"/>
  <c r="AS2669" i="3"/>
  <c r="AS2667" i="3"/>
  <c r="AS2665" i="3"/>
  <c r="AS2660" i="3"/>
  <c r="AS2655" i="3"/>
  <c r="AS2653" i="3"/>
  <c r="AS2649" i="3"/>
  <c r="AS2647" i="3"/>
  <c r="AS2644" i="3"/>
  <c r="AS2643" i="3"/>
  <c r="AS2627" i="3"/>
  <c r="AS2626" i="3"/>
  <c r="AS2623" i="3"/>
  <c r="AS2622" i="3"/>
  <c r="AS2617" i="3"/>
  <c r="AS2616" i="3"/>
  <c r="AS2615" i="3"/>
  <c r="AS2613" i="3"/>
  <c r="AS2612" i="3"/>
  <c r="AS2611" i="3"/>
  <c r="AS2609" i="3"/>
  <c r="AS2598" i="3"/>
  <c r="AS2594" i="3"/>
  <c r="AS2588" i="3"/>
  <c r="AS2586" i="3"/>
  <c r="AS2584" i="3"/>
  <c r="AS2582" i="3"/>
  <c r="AS2581" i="3"/>
  <c r="AS2571" i="3"/>
  <c r="AS2570" i="3"/>
  <c r="AS2569" i="3"/>
  <c r="AS2568" i="3"/>
  <c r="AS2564" i="3"/>
  <c r="AS2562" i="3"/>
  <c r="AS2505" i="3"/>
  <c r="AS2504" i="3"/>
  <c r="AS2503" i="3"/>
  <c r="AS2501" i="3"/>
  <c r="AS2498" i="3"/>
  <c r="AS2497" i="3"/>
  <c r="AS2496" i="3"/>
  <c r="AS2494" i="3"/>
  <c r="AS2492" i="3"/>
  <c r="AS2490" i="3"/>
  <c r="AS2488" i="3"/>
  <c r="AS2484" i="3"/>
  <c r="AS2480" i="3"/>
  <c r="AS2478" i="3"/>
  <c r="AS2476" i="3"/>
  <c r="AS2475" i="3"/>
  <c r="AS2473" i="3"/>
  <c r="AS2469" i="3"/>
  <c r="AS2463" i="3"/>
  <c r="AS2462" i="3"/>
  <c r="AS2461" i="3"/>
  <c r="AS2459" i="3"/>
  <c r="AS2458" i="3"/>
  <c r="AS2455" i="3"/>
  <c r="AS2453" i="3"/>
  <c r="AS2444" i="3"/>
  <c r="AS2441" i="3"/>
  <c r="AS2439" i="3"/>
  <c r="AS2437" i="3"/>
  <c r="AS2436" i="3"/>
  <c r="AS2426" i="3"/>
  <c r="AS2424" i="3"/>
  <c r="AS2414" i="3"/>
  <c r="AS2413" i="3"/>
  <c r="AS2412" i="3"/>
  <c r="AS2409" i="3"/>
  <c r="AS2408" i="3"/>
  <c r="AS2406" i="3"/>
  <c r="AS2405" i="3"/>
  <c r="AS2404" i="3"/>
  <c r="AS2403" i="3"/>
  <c r="AS2401" i="3"/>
  <c r="AS2388" i="3"/>
  <c r="AS2383" i="3"/>
  <c r="AS2382" i="3"/>
  <c r="AS2380" i="3"/>
  <c r="AS2378" i="3"/>
  <c r="AS2377" i="3"/>
  <c r="AS2375" i="3"/>
  <c r="AS2372" i="3"/>
  <c r="AS2368" i="3"/>
  <c r="AS2367" i="3"/>
  <c r="AS2365" i="3"/>
  <c r="AS2364" i="3"/>
  <c r="AS2353" i="3"/>
  <c r="AS2348" i="3"/>
  <c r="AS2347" i="3"/>
  <c r="AS2346" i="3"/>
  <c r="AS2344" i="3"/>
  <c r="AS2342" i="3"/>
  <c r="AS2340" i="3"/>
  <c r="AS2338" i="3"/>
  <c r="AS2336" i="3"/>
  <c r="AS2335" i="3"/>
  <c r="AS2327" i="3"/>
  <c r="AS2326" i="3"/>
  <c r="AS2325" i="3"/>
  <c r="AS2323" i="3"/>
  <c r="AS2322" i="3"/>
  <c r="AS2321" i="3"/>
  <c r="AS2319" i="3"/>
  <c r="AS2317" i="3"/>
  <c r="AS2312" i="3"/>
  <c r="AS2310" i="3"/>
  <c r="AS2299" i="3"/>
  <c r="AS2296" i="3"/>
  <c r="AS2292" i="3"/>
  <c r="AS2287" i="3"/>
  <c r="AS2286" i="3"/>
  <c r="AS2285" i="3"/>
  <c r="AS2284" i="3"/>
  <c r="AS2278" i="3"/>
  <c r="AS2275" i="3"/>
  <c r="AS2274" i="3"/>
  <c r="AS2272" i="3"/>
  <c r="AS2268" i="3"/>
  <c r="AS2266" i="3"/>
  <c r="AS2264" i="3"/>
  <c r="AS2261" i="3"/>
  <c r="AS2259" i="3"/>
  <c r="AS2257" i="3"/>
  <c r="AS2256" i="3"/>
  <c r="AS2255" i="3"/>
  <c r="AS2251" i="3"/>
  <c r="AS2247" i="3"/>
  <c r="AS2246" i="3"/>
  <c r="AS2245" i="3"/>
  <c r="AS2243" i="3"/>
  <c r="AS2241" i="3"/>
  <c r="AS2236" i="3"/>
  <c r="AS2232" i="3"/>
  <c r="AS2231" i="3"/>
  <c r="AS2230" i="3"/>
  <c r="AS2229" i="3"/>
  <c r="AS2227" i="3"/>
  <c r="AS2219" i="3"/>
  <c r="AS2217" i="3"/>
  <c r="AS2215" i="3"/>
  <c r="AS2212" i="3"/>
  <c r="AS2209" i="3"/>
  <c r="AS2207" i="3"/>
  <c r="AS2205" i="3"/>
  <c r="AS2202" i="3"/>
  <c r="AS2200" i="3"/>
  <c r="AS2199" i="3"/>
  <c r="AS2198" i="3"/>
  <c r="AS2196" i="3"/>
  <c r="AS2193" i="3"/>
  <c r="AS2191" i="3"/>
  <c r="AS2189" i="3"/>
  <c r="AS2187" i="3"/>
  <c r="AS2186" i="3"/>
  <c r="AS2185" i="3"/>
  <c r="AS2184" i="3"/>
  <c r="AS2183" i="3"/>
  <c r="AS2181" i="3"/>
  <c r="AS2179" i="3"/>
  <c r="AS2175" i="3"/>
  <c r="AS2166" i="3"/>
  <c r="AS2164" i="3"/>
  <c r="AS2161" i="3"/>
  <c r="AS2160" i="3"/>
  <c r="AS2159" i="3"/>
  <c r="AS2158" i="3"/>
  <c r="AS2148" i="3"/>
  <c r="AS2147" i="3"/>
  <c r="AS2144" i="3"/>
  <c r="AS2139" i="3"/>
  <c r="AS2137" i="3"/>
  <c r="AS1453" i="3"/>
  <c r="AS1451" i="3"/>
  <c r="AS1498" i="3"/>
  <c r="AS2112" i="3"/>
  <c r="AS2054" i="3"/>
  <c r="AS3099" i="3"/>
  <c r="AS2105" i="3"/>
  <c r="AS2031" i="3"/>
  <c r="AS2009" i="3"/>
  <c r="AS2133" i="3"/>
  <c r="AS3105" i="3"/>
  <c r="AS3104" i="3"/>
  <c r="AS3102" i="3"/>
  <c r="AS1867" i="3"/>
  <c r="AS3103" i="3"/>
  <c r="AS3101" i="3"/>
  <c r="AS3100" i="3"/>
  <c r="AS1429" i="3"/>
  <c r="AS1490" i="3"/>
  <c r="AS1476" i="3"/>
  <c r="AS1474" i="3"/>
  <c r="AS1470" i="3"/>
  <c r="AS1442" i="3"/>
  <c r="AS1439" i="3"/>
  <c r="AS1423" i="3"/>
  <c r="AS1827" i="3"/>
  <c r="AS1601" i="3"/>
  <c r="AS1497" i="3"/>
  <c r="AS1496" i="3"/>
  <c r="AS1495" i="3"/>
  <c r="AS1494" i="3"/>
  <c r="AS1492" i="3"/>
  <c r="AS1491" i="3"/>
  <c r="AS1489" i="3"/>
  <c r="AS1488" i="3"/>
  <c r="AS1487" i="3"/>
  <c r="AS1486" i="3"/>
  <c r="AS1485" i="3"/>
  <c r="AS1484" i="3"/>
  <c r="AS1483" i="3"/>
  <c r="AS1481" i="3"/>
  <c r="AS1480" i="3"/>
  <c r="AS1479" i="3"/>
  <c r="AS1478" i="3"/>
  <c r="AS1477" i="3"/>
  <c r="AS1475" i="3"/>
  <c r="AS1472" i="3"/>
  <c r="AS1471" i="3"/>
  <c r="AS1469" i="3"/>
  <c r="AS1468" i="3"/>
  <c r="AS1467" i="3"/>
  <c r="AS1466" i="3"/>
  <c r="AS1465" i="3"/>
  <c r="AS1464" i="3"/>
  <c r="AS1463" i="3"/>
  <c r="AS1462" i="3"/>
  <c r="AS1461" i="3"/>
  <c r="AS1460" i="3"/>
  <c r="AS1459" i="3"/>
  <c r="AS1456" i="3"/>
  <c r="AS1455" i="3"/>
  <c r="AS1454" i="3"/>
  <c r="AS1452" i="3"/>
  <c r="AS1450" i="3"/>
  <c r="AS1449" i="3"/>
  <c r="AS1448" i="3"/>
  <c r="AS1447" i="3"/>
  <c r="AS1446" i="3"/>
  <c r="AS1445" i="3"/>
  <c r="AS1444" i="3"/>
  <c r="AS1443" i="3"/>
  <c r="AS1441" i="3"/>
  <c r="AS1440" i="3"/>
  <c r="AS1438" i="3"/>
  <c r="AS1437" i="3"/>
  <c r="AS1436" i="3"/>
  <c r="AS1434" i="3"/>
  <c r="AS1433" i="3"/>
  <c r="AS1432" i="3"/>
  <c r="AS1431" i="3"/>
  <c r="AS1428" i="3"/>
  <c r="AS1427" i="3"/>
  <c r="AS1426" i="3"/>
  <c r="AS1425" i="3"/>
  <c r="AS1424" i="3"/>
  <c r="AS1420" i="3"/>
  <c r="AS1419" i="3"/>
  <c r="AS1417" i="3"/>
  <c r="AS1416" i="3"/>
  <c r="AS1415" i="3"/>
  <c r="AS1414" i="3"/>
  <c r="AS1403" i="3"/>
  <c r="AS1347" i="3"/>
  <c r="AS1866" i="3"/>
  <c r="AS1825" i="3"/>
  <c r="AS1493" i="3"/>
  <c r="AS1482" i="3"/>
  <c r="AS1458" i="3"/>
  <c r="AS1457" i="3"/>
  <c r="AS1430" i="3"/>
  <c r="AS1421" i="3"/>
  <c r="AS1418" i="3"/>
  <c r="AS1413" i="3"/>
  <c r="AS1397" i="3"/>
  <c r="AS3753" i="3"/>
  <c r="AS1988" i="3"/>
  <c r="AS1949" i="3"/>
  <c r="AS1908" i="3"/>
  <c r="AS1712" i="3"/>
  <c r="AS1684" i="3"/>
  <c r="AS1665" i="3"/>
  <c r="AS1628" i="3"/>
  <c r="AS1996" i="3"/>
  <c r="AS1956" i="3"/>
  <c r="AS1882" i="3"/>
  <c r="AS1781" i="3"/>
  <c r="AS1744" i="3"/>
  <c r="AS2019" i="3"/>
  <c r="AS1777" i="3"/>
  <c r="AS1675" i="3"/>
  <c r="AS1664" i="3"/>
  <c r="AS1658" i="3"/>
  <c r="AS3600" i="3"/>
  <c r="AS3596" i="3"/>
  <c r="AS3593" i="3"/>
  <c r="AS3588" i="3"/>
  <c r="AS3586" i="3"/>
  <c r="AS3584" i="3"/>
  <c r="AS3583" i="3"/>
  <c r="AS3580" i="3"/>
  <c r="AS3578" i="3"/>
  <c r="AS3576" i="3"/>
  <c r="AS3575" i="3"/>
  <c r="AS3574" i="3"/>
  <c r="AS3573" i="3"/>
  <c r="AS3572" i="3"/>
  <c r="AS3571" i="3"/>
  <c r="AS3569" i="3"/>
  <c r="AS3567" i="3"/>
  <c r="AS3564" i="3"/>
  <c r="AS3561" i="3"/>
  <c r="AS3558" i="3"/>
  <c r="AS3555" i="3"/>
  <c r="AS3553" i="3"/>
  <c r="AS3549" i="3"/>
  <c r="AS3546" i="3"/>
  <c r="AS3543" i="3"/>
  <c r="AS3539" i="3"/>
  <c r="AS3538" i="3"/>
  <c r="AS3535" i="3"/>
  <c r="AS3533" i="3"/>
  <c r="AS3531" i="3"/>
  <c r="AS3528" i="3"/>
  <c r="AS3527" i="3"/>
  <c r="AS3519" i="3"/>
  <c r="AS3517" i="3"/>
  <c r="AS3513" i="3"/>
  <c r="AS3512" i="3"/>
  <c r="AS3502" i="3"/>
  <c r="AS3487" i="3"/>
  <c r="AS3483" i="3"/>
  <c r="AS3481" i="3"/>
  <c r="AS3477" i="3"/>
  <c r="AS3476" i="3"/>
  <c r="AS3473" i="3"/>
  <c r="AS3468" i="3"/>
  <c r="AS3459" i="3"/>
  <c r="AS3456" i="3"/>
  <c r="AS3453" i="3"/>
  <c r="AS3448" i="3"/>
  <c r="AS3445" i="3"/>
  <c r="AS3441" i="3"/>
  <c r="AS3435" i="3"/>
  <c r="AS3431" i="3"/>
  <c r="AS3428" i="3"/>
  <c r="AS3422" i="3"/>
  <c r="AS3419" i="3"/>
  <c r="AS3407" i="3"/>
  <c r="AS3404" i="3"/>
  <c r="AS3396" i="3"/>
  <c r="AS3393" i="3"/>
  <c r="AS3390" i="3"/>
  <c r="AS3384" i="3"/>
  <c r="AS3381" i="3"/>
  <c r="AS3378" i="3"/>
  <c r="AS3374" i="3"/>
  <c r="AS3371" i="3"/>
  <c r="AS3368" i="3"/>
  <c r="AS3363" i="3"/>
  <c r="AS3362" i="3"/>
  <c r="AS3355" i="3"/>
  <c r="AS3350" i="3"/>
  <c r="AS3347" i="3"/>
  <c r="AS3346" i="3"/>
  <c r="AS3339" i="3"/>
  <c r="AS3335" i="3"/>
  <c r="AS3325" i="3"/>
  <c r="AS3323" i="3"/>
  <c r="AS3320" i="3"/>
  <c r="AS3319" i="3"/>
  <c r="AS3318" i="3"/>
  <c r="AS3315" i="3"/>
  <c r="AS3314" i="3"/>
  <c r="AS3308" i="3"/>
  <c r="AS3304" i="3"/>
  <c r="AS3297" i="3"/>
  <c r="AS3293" i="3"/>
  <c r="AS3284" i="3"/>
  <c r="AS3280" i="3"/>
  <c r="AS3277" i="3"/>
  <c r="AS3274" i="3"/>
  <c r="AS3270" i="3"/>
  <c r="AS3265" i="3"/>
  <c r="AS3263" i="3"/>
  <c r="AS3258" i="3"/>
  <c r="AS3254" i="3"/>
  <c r="AS3245" i="3"/>
  <c r="AS3242" i="3"/>
  <c r="AS3241" i="3"/>
  <c r="AS3239" i="3"/>
  <c r="AS3235" i="3"/>
  <c r="AS3227" i="3"/>
  <c r="AS3224" i="3"/>
  <c r="AS3221" i="3"/>
  <c r="AS3216" i="3"/>
  <c r="AS3206" i="3"/>
  <c r="AS3205" i="3"/>
  <c r="AS3204" i="3"/>
  <c r="AS3201" i="3"/>
  <c r="AS3196" i="3"/>
  <c r="AS3192" i="3"/>
  <c r="AS3188" i="3"/>
  <c r="AS3182" i="3"/>
  <c r="AS3181" i="3"/>
  <c r="AS3180" i="3"/>
  <c r="AS3177" i="3"/>
  <c r="AS3174" i="3"/>
  <c r="AS3168" i="3"/>
  <c r="AS3166" i="3"/>
  <c r="AS3162" i="3"/>
  <c r="AS3161" i="3"/>
  <c r="AS3158" i="3"/>
  <c r="AS3155" i="3"/>
  <c r="AS3152" i="3"/>
  <c r="AS3149" i="3"/>
  <c r="AS3146" i="3"/>
  <c r="AS3143" i="3"/>
  <c r="AS3704" i="3"/>
  <c r="AS3601" i="3"/>
  <c r="AS3599" i="3"/>
  <c r="AS3595" i="3"/>
  <c r="AS3594" i="3"/>
  <c r="AS3591" i="3"/>
  <c r="AS3587" i="3"/>
  <c r="AS3585" i="3"/>
  <c r="AS3582" i="3"/>
  <c r="AS3579" i="3"/>
  <c r="AS3577" i="3"/>
  <c r="AS3570" i="3"/>
  <c r="AS3568" i="3"/>
  <c r="AS3566" i="3"/>
  <c r="AS3563" i="3"/>
  <c r="AS3559" i="3"/>
  <c r="AS3556" i="3"/>
  <c r="AS3551" i="3"/>
  <c r="AS3550" i="3"/>
  <c r="AS3547" i="3"/>
  <c r="AS3529" i="3"/>
  <c r="AS3525" i="3"/>
  <c r="AS3516" i="3"/>
  <c r="AS3515" i="3"/>
  <c r="AS3514" i="3"/>
  <c r="AS3510" i="3"/>
  <c r="AS3509" i="3"/>
  <c r="AS3506" i="3"/>
  <c r="AS3504" i="3"/>
  <c r="AS3501" i="3"/>
  <c r="AS3500" i="3"/>
  <c r="AS3499" i="3"/>
  <c r="AS3497" i="3"/>
  <c r="AS3496" i="3"/>
  <c r="AS3495" i="3"/>
  <c r="AS3493" i="3"/>
  <c r="AS3492" i="3"/>
  <c r="AS3491" i="3"/>
  <c r="AS3490" i="3"/>
  <c r="AS3489" i="3"/>
  <c r="AS3485" i="3"/>
  <c r="AS3482" i="3"/>
  <c r="AS3480" i="3"/>
  <c r="AS3475" i="3"/>
  <c r="AS3469" i="3"/>
  <c r="AS3467" i="3"/>
  <c r="AS3457" i="3"/>
  <c r="AS3449" i="3"/>
  <c r="AS3443" i="3"/>
  <c r="AS3434" i="3"/>
  <c r="AS3430" i="3"/>
  <c r="AS3425" i="3"/>
  <c r="AS3420" i="3"/>
  <c r="AS3415" i="3"/>
  <c r="AS3414" i="3"/>
  <c r="AS3413" i="3"/>
  <c r="AS3410" i="3"/>
  <c r="AS3405" i="3"/>
  <c r="AS3400" i="3"/>
  <c r="AS3395" i="3"/>
  <c r="AS3392" i="3"/>
  <c r="AS3389" i="3"/>
  <c r="AS3386" i="3"/>
  <c r="AS3380" i="3"/>
  <c r="AS3379" i="3"/>
  <c r="AS3372" i="3"/>
  <c r="AS3366" i="3"/>
  <c r="AS3365" i="3"/>
  <c r="AS3360" i="3"/>
  <c r="AS3357" i="3"/>
  <c r="AS3354" i="3"/>
  <c r="AS3351" i="3"/>
  <c r="AS3345" i="3"/>
  <c r="AS3342" i="3"/>
  <c r="AS3338" i="3"/>
  <c r="AS3333" i="3"/>
  <c r="AS3332" i="3"/>
  <c r="AS3326" i="3"/>
  <c r="AS3322" i="3"/>
  <c r="AS3317" i="3"/>
  <c r="AS3309" i="3"/>
  <c r="AS3306" i="3"/>
  <c r="AS3303" i="3"/>
  <c r="AS3300" i="3"/>
  <c r="AS3296" i="3"/>
  <c r="AS3289" i="3"/>
  <c r="AS3288" i="3"/>
  <c r="AS3285" i="3"/>
  <c r="AS3282" i="3"/>
  <c r="AS3279" i="3"/>
  <c r="AS3276" i="3"/>
  <c r="AS3271" i="3"/>
  <c r="AS3268" i="3"/>
  <c r="AS3267" i="3"/>
  <c r="AS3261" i="3"/>
  <c r="AS3255" i="3"/>
  <c r="AS3252" i="3"/>
  <c r="AS3249" i="3"/>
  <c r="AS3238" i="3"/>
  <c r="AS3232" i="3"/>
  <c r="AS3229" i="3"/>
  <c r="AS3226" i="3"/>
  <c r="AS3223" i="3"/>
  <c r="AS3219" i="3"/>
  <c r="AS3214" i="3"/>
  <c r="AS3213" i="3"/>
  <c r="AS3212" i="3"/>
  <c r="AS3208" i="3"/>
  <c r="AS3207" i="3"/>
  <c r="AS3202" i="3"/>
  <c r="AS3198" i="3"/>
  <c r="AS3193" i="3"/>
  <c r="AS3183" i="3"/>
  <c r="AS3178" i="3"/>
  <c r="AS3173" i="3"/>
  <c r="AS3171" i="3"/>
  <c r="AS3170" i="3"/>
  <c r="AS3169" i="3"/>
  <c r="AS3165" i="3"/>
  <c r="AS3163" i="3"/>
  <c r="AS3157" i="3"/>
  <c r="AS3151" i="3"/>
  <c r="AS3145" i="3"/>
  <c r="AS3652" i="3"/>
  <c r="AS3598" i="3"/>
  <c r="AS3597" i="3"/>
  <c r="AS3592" i="3"/>
  <c r="AS3590" i="3"/>
  <c r="AS3589" i="3"/>
  <c r="AS3581" i="3"/>
  <c r="AS3565" i="3"/>
  <c r="AS3562" i="3"/>
  <c r="AS3560" i="3"/>
  <c r="AS3557" i="3"/>
  <c r="AS3554" i="3"/>
  <c r="AS3552" i="3"/>
  <c r="AS3548" i="3"/>
  <c r="AS3545" i="3"/>
  <c r="AS3544" i="3"/>
  <c r="AS3542" i="3"/>
  <c r="AS3541" i="3"/>
  <c r="AS3521" i="3"/>
  <c r="AS3518" i="3"/>
  <c r="AS3508" i="3"/>
  <c r="AS3507" i="3"/>
  <c r="AS3505" i="3"/>
  <c r="AS3503" i="3"/>
  <c r="AS3498" i="3"/>
  <c r="AS3494" i="3"/>
  <c r="AS3488" i="3"/>
  <c r="AS3486" i="3"/>
  <c r="AS3484" i="3"/>
  <c r="AS3479" i="3"/>
  <c r="AS3474" i="3"/>
  <c r="AS3471" i="3"/>
  <c r="AS3470" i="3"/>
  <c r="AS3466" i="3"/>
  <c r="AS3465" i="3"/>
  <c r="AS3464" i="3"/>
  <c r="AS3463" i="3"/>
  <c r="AS3460" i="3"/>
  <c r="AS3455" i="3"/>
  <c r="AS3452" i="3"/>
  <c r="AS3446" i="3"/>
  <c r="AS3442" i="3"/>
  <c r="AS3439" i="3"/>
  <c r="AS3438" i="3"/>
  <c r="AS3437" i="3"/>
  <c r="AS3436" i="3"/>
  <c r="AS3433" i="3"/>
  <c r="AS3427" i="3"/>
  <c r="AS3424" i="3"/>
  <c r="AS3421" i="3"/>
  <c r="AS3418" i="3"/>
  <c r="AS3412" i="3"/>
  <c r="AS3411" i="3"/>
  <c r="AS3408" i="3"/>
  <c r="AS3403" i="3"/>
  <c r="AS3399" i="3"/>
  <c r="AS3398" i="3"/>
  <c r="AS3397" i="3"/>
  <c r="AS3388" i="3"/>
  <c r="AS3387" i="3"/>
  <c r="AS3383" i="3"/>
  <c r="AS3377" i="3"/>
  <c r="AS3376" i="3"/>
  <c r="AS3375" i="3"/>
  <c r="AS3367" i="3"/>
  <c r="AS3364" i="3"/>
  <c r="AS3359" i="3"/>
  <c r="AS3356" i="3"/>
  <c r="AS3352" i="3"/>
  <c r="AS3348" i="3"/>
  <c r="AS3343" i="3"/>
  <c r="AS3340" i="3"/>
  <c r="AS3337" i="3"/>
  <c r="AS3334" i="3"/>
  <c r="AS3331" i="3"/>
  <c r="AS3328" i="3"/>
  <c r="AS3327" i="3"/>
  <c r="AS3324" i="3"/>
  <c r="AS3312" i="3"/>
  <c r="AS3311" i="3"/>
  <c r="AS3307" i="3"/>
  <c r="AS3302" i="3"/>
  <c r="AS3299" i="3"/>
  <c r="AS3294" i="3"/>
  <c r="AS3290" i="3"/>
  <c r="AS3283" i="3"/>
  <c r="AS3278" i="3"/>
  <c r="AS3273" i="3"/>
  <c r="AS3269" i="3"/>
  <c r="AS3266" i="3"/>
  <c r="AS3262" i="3"/>
  <c r="AS3259" i="3"/>
  <c r="AS3256" i="3"/>
  <c r="AS3251" i="3"/>
  <c r="AS3248" i="3"/>
  <c r="AS3244" i="3"/>
  <c r="AS3236" i="3"/>
  <c r="AS3233" i="3"/>
  <c r="AS3230" i="3"/>
  <c r="AS3225" i="3"/>
  <c r="AS3220" i="3"/>
  <c r="AS3217" i="3"/>
  <c r="AS3211" i="3"/>
  <c r="AS3210" i="3"/>
  <c r="AS3203" i="3"/>
  <c r="AS3200" i="3"/>
  <c r="AS3197" i="3"/>
  <c r="AS3194" i="3"/>
  <c r="AS3191" i="3"/>
  <c r="AS3187" i="3"/>
  <c r="AS3184" i="3"/>
  <c r="AS3175" i="3"/>
  <c r="AS3167" i="3"/>
  <c r="AS3164" i="3"/>
  <c r="AS3159" i="3"/>
  <c r="AS3153" i="3"/>
  <c r="AS3147" i="3"/>
  <c r="AS3655" i="3"/>
  <c r="AS3478" i="3"/>
  <c r="AS3472" i="3"/>
  <c r="AS3462" i="3"/>
  <c r="AS3461" i="3"/>
  <c r="AS3458" i="3"/>
  <c r="AS3454" i="3"/>
  <c r="AS3451" i="3"/>
  <c r="AS3450" i="3"/>
  <c r="AS3447" i="3"/>
  <c r="AS3444" i="3"/>
  <c r="AS3440" i="3"/>
  <c r="AS3432" i="3"/>
  <c r="AS3429" i="3"/>
  <c r="AS3426" i="3"/>
  <c r="AS3423" i="3"/>
  <c r="AS3417" i="3"/>
  <c r="AS3416" i="3"/>
  <c r="AS3409" i="3"/>
  <c r="AS3406" i="3"/>
  <c r="AS3402" i="3"/>
  <c r="AS3401" i="3"/>
  <c r="AS3391" i="3"/>
  <c r="AS3385" i="3"/>
  <c r="AS3382" i="3"/>
  <c r="AS3373" i="3"/>
  <c r="AS3370" i="3"/>
  <c r="AS3369" i="3"/>
  <c r="AS3361" i="3"/>
  <c r="AS3358" i="3"/>
  <c r="AS3353" i="3"/>
  <c r="AS3349" i="3"/>
  <c r="AS3344" i="3"/>
  <c r="AS3341" i="3"/>
  <c r="AS3336" i="3"/>
  <c r="AS3330" i="3"/>
  <c r="AS3329" i="3"/>
  <c r="AS3321" i="3"/>
  <c r="AS3316" i="3"/>
  <c r="AS3313" i="3"/>
  <c r="AS3310" i="3"/>
  <c r="AS3305" i="3"/>
  <c r="AS3301" i="3"/>
  <c r="AS3298" i="3"/>
  <c r="AS3292" i="3"/>
  <c r="AS3291" i="3"/>
  <c r="AS3287" i="3"/>
  <c r="AS3286" i="3"/>
  <c r="AS3281" i="3"/>
  <c r="AS3275" i="3"/>
  <c r="AS3272" i="3"/>
  <c r="AS3264" i="3"/>
  <c r="AS3260" i="3"/>
  <c r="AS3257" i="3"/>
  <c r="AS3253" i="3"/>
  <c r="AS3250" i="3"/>
  <c r="AS3247" i="3"/>
  <c r="AS3246" i="3"/>
  <c r="AS3243" i="3"/>
  <c r="AS3240" i="3"/>
  <c r="AS3237" i="3"/>
  <c r="AS3234" i="3"/>
  <c r="AS3231" i="3"/>
  <c r="AS3228" i="3"/>
  <c r="AS3222" i="3"/>
  <c r="AS3218" i="3"/>
  <c r="AS3215" i="3"/>
  <c r="AS3209" i="3"/>
  <c r="AS3199" i="3"/>
  <c r="AS3195" i="3"/>
  <c r="AS3190" i="3"/>
  <c r="AS3189" i="3"/>
  <c r="AS3186" i="3"/>
  <c r="AS3185" i="3"/>
  <c r="AS3179" i="3"/>
  <c r="AS3176" i="3"/>
  <c r="AS3172" i="3"/>
  <c r="AS3160" i="3"/>
  <c r="AS3156" i="3"/>
  <c r="AS3154" i="3"/>
  <c r="AS3150" i="3"/>
  <c r="AS3148" i="3"/>
  <c r="AS3144" i="3"/>
  <c r="AS1201" i="3"/>
  <c r="AS4556" i="3"/>
  <c r="AS2136" i="3"/>
  <c r="AS2135" i="3"/>
  <c r="AS2134" i="3"/>
  <c r="AS2132" i="3"/>
  <c r="AS2131" i="3"/>
  <c r="AS2130" i="3"/>
  <c r="AS2129" i="3"/>
  <c r="AS2128" i="3"/>
  <c r="AS2127" i="3"/>
  <c r="AS2126" i="3"/>
  <c r="AS2121" i="3"/>
  <c r="AS2120" i="3"/>
  <c r="AS2119" i="3"/>
  <c r="AS2117" i="3"/>
  <c r="AS2116" i="3"/>
  <c r="AS2113" i="3"/>
  <c r="AS2111" i="3"/>
  <c r="AS2110" i="3"/>
  <c r="AS2108" i="3"/>
  <c r="AS2107" i="3"/>
  <c r="AS2106" i="3"/>
  <c r="AS2104" i="3"/>
  <c r="AS2103" i="3"/>
  <c r="AS2102" i="3"/>
  <c r="AS2101" i="3"/>
  <c r="AS2100" i="3"/>
  <c r="AS2099" i="3"/>
  <c r="AS2098" i="3"/>
  <c r="AS2096" i="3"/>
  <c r="AS2095" i="3"/>
  <c r="AS2093" i="3"/>
  <c r="AS2092" i="3"/>
  <c r="AS2090" i="3"/>
  <c r="AS2089" i="3"/>
  <c r="AS2088" i="3"/>
  <c r="AS2086" i="3"/>
  <c r="AS2084" i="3"/>
  <c r="AS2083" i="3"/>
  <c r="AS2082" i="3"/>
  <c r="AS2081" i="3"/>
  <c r="AS2080" i="3"/>
  <c r="AS2079" i="3"/>
  <c r="AS2078" i="3"/>
  <c r="AS2077" i="3"/>
  <c r="AS2076" i="3"/>
  <c r="AS2074" i="3"/>
  <c r="AS2073" i="3"/>
  <c r="AS2071" i="3"/>
  <c r="AS2070" i="3"/>
  <c r="AS2069" i="3"/>
  <c r="AS2068" i="3"/>
  <c r="AS2064" i="3"/>
  <c r="AS2063" i="3"/>
  <c r="AS2062" i="3"/>
  <c r="AS2061" i="3"/>
  <c r="AS2060" i="3"/>
  <c r="AS2059" i="3"/>
  <c r="AS2058" i="3"/>
  <c r="AS2057" i="3"/>
  <c r="AS2053" i="3"/>
  <c r="AS2052" i="3"/>
  <c r="AS2051" i="3"/>
  <c r="AS2050" i="3"/>
  <c r="AS2049" i="3"/>
  <c r="AS2047" i="3"/>
  <c r="AS2046" i="3"/>
  <c r="AS2045" i="3"/>
  <c r="AS2044" i="3"/>
  <c r="AS2043" i="3"/>
  <c r="AS2039" i="3"/>
  <c r="AS2038" i="3"/>
  <c r="AS2034" i="3"/>
  <c r="AS2033" i="3"/>
  <c r="AS2032" i="3"/>
  <c r="AS2030" i="3"/>
  <c r="AS2028" i="3"/>
  <c r="AS2027" i="3"/>
  <c r="AS2026" i="3"/>
  <c r="AS2025" i="3"/>
  <c r="AS2024" i="3"/>
  <c r="AS2023" i="3"/>
  <c r="AS2022" i="3"/>
  <c r="AS2021" i="3"/>
  <c r="AS2020" i="3"/>
  <c r="AS2018" i="3"/>
  <c r="AS2017" i="3"/>
  <c r="AS2016" i="3"/>
  <c r="AS2015" i="3"/>
  <c r="AS2008" i="3"/>
  <c r="AS2007" i="3"/>
  <c r="AS2006" i="3"/>
  <c r="AS2005" i="3"/>
  <c r="AS2004" i="3"/>
  <c r="AS2003" i="3"/>
  <c r="AS2002" i="3"/>
  <c r="AS2001" i="3"/>
  <c r="AS2000" i="3"/>
  <c r="AS1999" i="3"/>
  <c r="AS1995" i="3"/>
  <c r="AS1994" i="3"/>
  <c r="AS1993" i="3"/>
  <c r="AS1992" i="3"/>
  <c r="AS1991" i="3"/>
  <c r="AS1990" i="3"/>
  <c r="AS1989" i="3"/>
  <c r="AS1987" i="3"/>
  <c r="AS1986" i="3"/>
  <c r="AS1984" i="3"/>
  <c r="AS1983" i="3"/>
  <c r="AS1982" i="3"/>
  <c r="AS1981" i="3"/>
  <c r="AS1980" i="3"/>
  <c r="AS1979" i="3"/>
  <c r="AS1977" i="3"/>
  <c r="AS1976" i="3"/>
  <c r="AS1975" i="3"/>
  <c r="AS1974" i="3"/>
  <c r="AS1973" i="3"/>
  <c r="AS1972" i="3"/>
  <c r="AS1971" i="3"/>
  <c r="AS1968" i="3"/>
  <c r="AS1967" i="3"/>
  <c r="AS1966" i="3"/>
  <c r="AS1965" i="3"/>
  <c r="AS1964" i="3"/>
  <c r="AS1963" i="3"/>
  <c r="AS1961" i="3"/>
  <c r="AS1960" i="3"/>
  <c r="AS1959" i="3"/>
  <c r="AS1958" i="3"/>
  <c r="AS1957" i="3"/>
  <c r="AS1955" i="3"/>
  <c r="AS1954" i="3"/>
  <c r="AS1953" i="3"/>
  <c r="AS1952" i="3"/>
  <c r="AS1951" i="3"/>
  <c r="AS1950" i="3"/>
  <c r="AS1948" i="3"/>
  <c r="AS1947" i="3"/>
  <c r="AS1946" i="3"/>
  <c r="AS1945" i="3"/>
  <c r="AS1943" i="3"/>
  <c r="AS1942" i="3"/>
  <c r="AS1941" i="3"/>
  <c r="AS1939" i="3"/>
  <c r="AS1938" i="3"/>
  <c r="AS1937" i="3"/>
  <c r="AS1936" i="3"/>
  <c r="AS1935" i="3"/>
  <c r="AS1934" i="3"/>
  <c r="AS1933" i="3"/>
  <c r="AS1932" i="3"/>
  <c r="AS1931" i="3"/>
  <c r="AS1930" i="3"/>
  <c r="AS1929" i="3"/>
  <c r="AS1926" i="3"/>
  <c r="AS1924" i="3"/>
  <c r="AS1923" i="3"/>
  <c r="AS1922" i="3"/>
  <c r="AS1921" i="3"/>
  <c r="AS1920" i="3"/>
  <c r="AS1918" i="3"/>
  <c r="AS1917" i="3"/>
  <c r="AS1916" i="3"/>
  <c r="AS1915" i="3"/>
  <c r="AS1914" i="3"/>
  <c r="AS1912" i="3"/>
  <c r="AS1910" i="3"/>
  <c r="AS1909" i="3"/>
  <c r="AS1906" i="3"/>
  <c r="AS1905" i="3"/>
  <c r="AS1904" i="3"/>
  <c r="AS1902" i="3"/>
  <c r="AS1901" i="3"/>
  <c r="AS1900" i="3"/>
  <c r="AS1898" i="3"/>
  <c r="AS1897" i="3"/>
  <c r="AS1895" i="3"/>
  <c r="AS1894" i="3"/>
  <c r="AS1893" i="3"/>
  <c r="AS1892" i="3"/>
  <c r="AS1891" i="3"/>
  <c r="AS1890" i="3"/>
  <c r="AS1889" i="3"/>
  <c r="AS1888" i="3"/>
  <c r="AS1887" i="3"/>
  <c r="AS1886" i="3"/>
  <c r="AS1885" i="3"/>
  <c r="AS1884" i="3"/>
  <c r="AS1881" i="3"/>
  <c r="AS1880" i="3"/>
  <c r="AS1879" i="3"/>
  <c r="AS1878" i="3"/>
  <c r="AS1877" i="3"/>
  <c r="AS1876" i="3"/>
  <c r="AS1875" i="3"/>
  <c r="AS1874" i="3"/>
  <c r="AS1873" i="3"/>
  <c r="AS1872" i="3"/>
  <c r="AS1871" i="3"/>
  <c r="AS1870" i="3"/>
  <c r="AS1864" i="3"/>
  <c r="AS2140" i="3"/>
  <c r="AS2125" i="3"/>
  <c r="AS2124" i="3"/>
  <c r="AS2123" i="3"/>
  <c r="AS2122" i="3"/>
  <c r="AS2118" i="3"/>
  <c r="AS2115" i="3"/>
  <c r="AS2114" i="3"/>
  <c r="AS2109" i="3"/>
  <c r="AS2097" i="3"/>
  <c r="AS2094" i="3"/>
  <c r="AS2091" i="3"/>
  <c r="AS2087" i="3"/>
  <c r="AS2085" i="3"/>
  <c r="AS2075" i="3"/>
  <c r="AS2072" i="3"/>
  <c r="AS2067" i="3"/>
  <c r="AS2066" i="3"/>
  <c r="AS2065" i="3"/>
  <c r="AS2056" i="3"/>
  <c r="AS2055" i="3"/>
  <c r="AS2048" i="3"/>
  <c r="AS2042" i="3"/>
  <c r="AS2041" i="3"/>
  <c r="AS2040" i="3"/>
  <c r="AS2037" i="3"/>
  <c r="AS2036" i="3"/>
  <c r="AS2035" i="3"/>
  <c r="AS2029" i="3"/>
  <c r="AS2014" i="3"/>
  <c r="AS2013" i="3"/>
  <c r="AS2012" i="3"/>
  <c r="AS2011" i="3"/>
  <c r="AS2010" i="3"/>
  <c r="AS1998" i="3"/>
  <c r="AS1997" i="3"/>
  <c r="AS1985" i="3"/>
  <c r="AS1978" i="3"/>
  <c r="AS1970" i="3"/>
  <c r="AS1969" i="3"/>
  <c r="AS1962" i="3"/>
  <c r="AS1944" i="3"/>
  <c r="AS1940" i="3"/>
  <c r="AS1928" i="3"/>
  <c r="AS1927" i="3"/>
  <c r="AS1925" i="3"/>
  <c r="AS1919" i="3"/>
  <c r="AS1911" i="3"/>
  <c r="AS1907" i="3"/>
  <c r="AS1903" i="3"/>
  <c r="AS1899" i="3"/>
  <c r="AS1896" i="3"/>
  <c r="AS1883" i="3"/>
  <c r="AS1869" i="3"/>
  <c r="AS1868" i="3"/>
  <c r="AS1849" i="3"/>
  <c r="AS1332" i="3"/>
  <c r="AS1331" i="3"/>
  <c r="AS1043" i="3"/>
  <c r="AS3394" i="3"/>
  <c r="AS720" i="3"/>
  <c r="AS718" i="3"/>
  <c r="AS716" i="3"/>
  <c r="AS714" i="3"/>
  <c r="AS686" i="3"/>
  <c r="AS680" i="3"/>
  <c r="AS670" i="3"/>
  <c r="AS684" i="3"/>
  <c r="AS612" i="3"/>
  <c r="AS1051" i="3"/>
  <c r="AS736" i="3"/>
  <c r="AS732" i="3"/>
  <c r="AS721" i="3"/>
  <c r="AS719" i="3"/>
  <c r="AS717" i="3"/>
  <c r="AS715" i="3"/>
  <c r="AS713" i="3"/>
  <c r="AS685" i="3"/>
  <c r="AS683" i="3"/>
  <c r="AS681" i="3"/>
  <c r="AS4606" i="3"/>
  <c r="AS4601" i="3"/>
  <c r="AS4599" i="3"/>
  <c r="AS4597" i="3"/>
  <c r="AS4595" i="3"/>
  <c r="AS4593" i="3"/>
  <c r="AS4590" i="3"/>
  <c r="AS4589" i="3"/>
  <c r="AS4587" i="3"/>
  <c r="AS4586" i="3"/>
  <c r="AS4584" i="3"/>
  <c r="AS4582" i="3"/>
  <c r="AS4580" i="3"/>
  <c r="AS4578" i="3"/>
  <c r="AS4576" i="3"/>
  <c r="AS4574" i="3"/>
  <c r="AS4571" i="3"/>
  <c r="AS4568" i="3"/>
  <c r="AS4567" i="3"/>
  <c r="AS4565" i="3"/>
  <c r="AS4562" i="3"/>
  <c r="AS4560" i="3"/>
  <c r="AS4559" i="3"/>
  <c r="AS4557" i="3"/>
  <c r="AS3136" i="3"/>
  <c r="AS3135" i="3"/>
  <c r="AS3126" i="3"/>
  <c r="AS3120" i="3"/>
  <c r="AS3116" i="3"/>
  <c r="AS3115" i="3"/>
  <c r="AS3141" i="3"/>
  <c r="AS3139" i="3"/>
  <c r="AS3138" i="3"/>
  <c r="AS3137" i="3"/>
  <c r="AS3134" i="3"/>
  <c r="AS3133" i="3"/>
  <c r="AS3132" i="3"/>
  <c r="AS3118" i="3"/>
  <c r="AS3117" i="3"/>
  <c r="AS3110" i="3"/>
  <c r="AS3109" i="3"/>
  <c r="AS3106" i="3"/>
  <c r="AS263" i="3"/>
  <c r="AS240" i="3"/>
  <c r="AS214" i="3"/>
  <c r="AS211" i="3"/>
  <c r="AS202" i="3"/>
  <c r="AS200" i="3"/>
  <c r="AS196" i="3"/>
  <c r="AS187" i="3"/>
  <c r="AS185" i="3"/>
  <c r="AS184" i="3"/>
  <c r="AS183" i="3"/>
  <c r="AS181" i="3"/>
  <c r="AS124" i="3"/>
  <c r="AS4605" i="3"/>
  <c r="AS4602" i="3"/>
  <c r="AS4598" i="3"/>
  <c r="AS4579" i="3"/>
  <c r="AS4573" i="3"/>
  <c r="AS4570" i="3"/>
  <c r="AS4566" i="3"/>
  <c r="AS4563" i="3"/>
  <c r="AS3131" i="3"/>
  <c r="AS3130" i="3"/>
  <c r="AS3129" i="3"/>
  <c r="AS3127" i="3"/>
  <c r="AS3122" i="3"/>
  <c r="AS3121" i="3"/>
  <c r="AS3114" i="3"/>
  <c r="AS3113" i="3"/>
  <c r="AS3108" i="3"/>
  <c r="AS3107" i="3"/>
  <c r="AS370" i="3"/>
  <c r="AS244" i="3"/>
  <c r="AS241" i="3"/>
  <c r="AS224" i="3"/>
  <c r="AS213" i="3"/>
  <c r="AS201" i="3"/>
  <c r="AS199" i="3"/>
  <c r="AS192" i="3"/>
  <c r="AS186" i="3"/>
  <c r="AS182" i="3"/>
  <c r="AS144" i="3"/>
  <c r="AS109" i="3"/>
  <c r="AS57" i="3"/>
  <c r="AS56" i="3"/>
  <c r="AS4604" i="3"/>
  <c r="AS4603" i="3"/>
  <c r="AS4600" i="3"/>
  <c r="AS4596" i="3"/>
  <c r="AS4594" i="3"/>
  <c r="AS4592" i="3"/>
  <c r="AS4591" i="3"/>
  <c r="AS4588" i="3"/>
  <c r="AS4585" i="3"/>
  <c r="AS4583" i="3"/>
  <c r="AS4581" i="3"/>
  <c r="AS4577" i="3"/>
  <c r="AS4575" i="3"/>
  <c r="AS4572" i="3"/>
  <c r="AS4569" i="3"/>
  <c r="AS4564" i="3"/>
  <c r="AS4561" i="3"/>
  <c r="AS4558" i="3"/>
  <c r="AS3142" i="3"/>
  <c r="AS3140" i="3"/>
  <c r="AS3128" i="3"/>
  <c r="AS3125" i="3"/>
  <c r="AS3124" i="3"/>
  <c r="AS3123" i="3"/>
  <c r="AS3119" i="3"/>
  <c r="AS3112" i="3"/>
  <c r="AS3111" i="3"/>
  <c r="AS1706" i="3"/>
  <c r="AS1913" i="3"/>
  <c r="AS1399" i="3"/>
  <c r="AS1392" i="3"/>
  <c r="AS1391" i="3"/>
  <c r="AS1389" i="3"/>
  <c r="AS1387" i="3"/>
  <c r="AS1382" i="3"/>
  <c r="AS1379" i="3"/>
  <c r="AS1376" i="3"/>
  <c r="AS1375" i="3"/>
  <c r="AS1374" i="3"/>
  <c r="AS1372" i="3"/>
  <c r="AS1370" i="3"/>
  <c r="AS1367" i="3"/>
  <c r="AS1363" i="3"/>
  <c r="AS1362" i="3"/>
  <c r="AS1358" i="3"/>
  <c r="AS1356" i="3"/>
  <c r="AS1350" i="3"/>
  <c r="AS1349" i="3"/>
  <c r="AS1343" i="3"/>
  <c r="AS1339" i="3"/>
  <c r="AS1335" i="3"/>
  <c r="AS1330" i="3"/>
  <c r="AS1329" i="3"/>
  <c r="AS1291" i="3"/>
  <c r="AS1290" i="3"/>
  <c r="AS1155" i="3"/>
  <c r="AS1154" i="3"/>
  <c r="AS1152" i="3"/>
  <c r="AS1074" i="3"/>
  <c r="AS1072" i="3"/>
  <c r="AS1070" i="3"/>
  <c r="AS1068" i="3"/>
  <c r="AS1042" i="3"/>
  <c r="AS1041" i="3"/>
  <c r="AS1000" i="3"/>
  <c r="AS950" i="3"/>
  <c r="AS949" i="3"/>
  <c r="AS857" i="3"/>
  <c r="AS856" i="3"/>
  <c r="AS854" i="3"/>
  <c r="AS852" i="3"/>
  <c r="AS837" i="3"/>
  <c r="AS833" i="3"/>
  <c r="AS831" i="3"/>
  <c r="AS824" i="3"/>
  <c r="AS817" i="3"/>
  <c r="AS814" i="3"/>
  <c r="AS806" i="3"/>
  <c r="AS803" i="3"/>
  <c r="AS801" i="3"/>
  <c r="AS799" i="3"/>
  <c r="AS795" i="3"/>
  <c r="AS788" i="3"/>
  <c r="AS784" i="3"/>
  <c r="AS782" i="3"/>
  <c r="AS780" i="3"/>
  <c r="AS775" i="3"/>
  <c r="AS774" i="3"/>
  <c r="AS769" i="3"/>
  <c r="AS754" i="3"/>
  <c r="AS749" i="3"/>
  <c r="AS747" i="3"/>
  <c r="AS743" i="3"/>
  <c r="AS740" i="3"/>
  <c r="AS739" i="3"/>
  <c r="AS735" i="3"/>
  <c r="AS734" i="3"/>
  <c r="AS730" i="3"/>
  <c r="AS728" i="3"/>
  <c r="AS726" i="3"/>
  <c r="AS724" i="3"/>
  <c r="AS722" i="3"/>
  <c r="AS710" i="3"/>
  <c r="AS707" i="3"/>
  <c r="AS706" i="3"/>
  <c r="AS701" i="3"/>
  <c r="AS692" i="3"/>
  <c r="AS689" i="3"/>
  <c r="AS687" i="3"/>
  <c r="AS632" i="3"/>
  <c r="AS610" i="3"/>
  <c r="AS561" i="3"/>
  <c r="AS556" i="3"/>
  <c r="AS508" i="3"/>
  <c r="AS491" i="3"/>
  <c r="AS480" i="3"/>
  <c r="AS479" i="3"/>
  <c r="AS324" i="3"/>
  <c r="AS257" i="3"/>
  <c r="AS254" i="3"/>
  <c r="AS239" i="3"/>
  <c r="AS238" i="3"/>
  <c r="AS237" i="3"/>
  <c r="AS236" i="3"/>
  <c r="AS235" i="3"/>
  <c r="AS233" i="3"/>
  <c r="AS232" i="3"/>
  <c r="AS231" i="3"/>
  <c r="AS229" i="3"/>
  <c r="AS225" i="3"/>
  <c r="AS223" i="3"/>
  <c r="AS220" i="3"/>
  <c r="AS218" i="3"/>
  <c r="AS216" i="3"/>
  <c r="AS212" i="3"/>
  <c r="AS210" i="3"/>
  <c r="AS208" i="3"/>
  <c r="AS207" i="3"/>
  <c r="AS206" i="3"/>
  <c r="AS205" i="3"/>
  <c r="AS198" i="3"/>
  <c r="AS195" i="3"/>
  <c r="AS190" i="3"/>
  <c r="AS179" i="3"/>
  <c r="AS177" i="3"/>
  <c r="AS172" i="3"/>
  <c r="AS169" i="3"/>
  <c r="AS168" i="3"/>
  <c r="AS167" i="3"/>
  <c r="AS162" i="3"/>
  <c r="AS159" i="3"/>
  <c r="AS141" i="3"/>
  <c r="AS138" i="3"/>
  <c r="AS137" i="3"/>
  <c r="AS136" i="3"/>
  <c r="AS132" i="3"/>
  <c r="AS129" i="3"/>
  <c r="AS128" i="3"/>
  <c r="AS127" i="3"/>
  <c r="AS125" i="3"/>
  <c r="AS123" i="3"/>
  <c r="AS122" i="3"/>
  <c r="AS121" i="3"/>
  <c r="AS120" i="3"/>
  <c r="AS116" i="3"/>
  <c r="AS115" i="3"/>
  <c r="AS99" i="3"/>
  <c r="AS95" i="3"/>
  <c r="AS89" i="3"/>
  <c r="AS86" i="3"/>
  <c r="AS73" i="3"/>
  <c r="AS52" i="3"/>
  <c r="AS35" i="3"/>
  <c r="AS34" i="3"/>
  <c r="AS19" i="3"/>
  <c r="AS1422" i="3"/>
  <c r="AS1410" i="3"/>
  <c r="AS1409" i="3"/>
  <c r="AS1407" i="3"/>
  <c r="AS1402" i="3"/>
  <c r="AS1400" i="3"/>
  <c r="AS1394" i="3"/>
  <c r="AS1390" i="3"/>
  <c r="AS1386" i="3"/>
  <c r="AS1385" i="3"/>
  <c r="AS1383" i="3"/>
  <c r="AS1380" i="3"/>
  <c r="AS1378" i="3"/>
  <c r="AS1368" i="3"/>
  <c r="AS1366" i="3"/>
  <c r="AS1364" i="3"/>
  <c r="AS1360" i="3"/>
  <c r="AS1359" i="3"/>
  <c r="AS1357" i="3"/>
  <c r="AS1355" i="3"/>
  <c r="AS1353" i="3"/>
  <c r="AS1348" i="3"/>
  <c r="AS1345" i="3"/>
  <c r="AS1342" i="3"/>
  <c r="AS1341" i="3"/>
  <c r="AS1340" i="3"/>
  <c r="AS1338" i="3"/>
  <c r="AS1336" i="3"/>
  <c r="AS1334" i="3"/>
  <c r="AS1333" i="3"/>
  <c r="AS1328" i="3"/>
  <c r="AS1294" i="3"/>
  <c r="AS1293" i="3"/>
  <c r="AS1187" i="3"/>
  <c r="AS1158" i="3"/>
  <c r="AS1153" i="3"/>
  <c r="AS1151" i="3"/>
  <c r="AS1149" i="3"/>
  <c r="AS1122" i="3"/>
  <c r="AS1105" i="3"/>
  <c r="AS1098" i="3"/>
  <c r="AS1096" i="3"/>
  <c r="AS1075" i="3"/>
  <c r="AS1073" i="3"/>
  <c r="AS1071" i="3"/>
  <c r="AS1069" i="3"/>
  <c r="AS1067" i="3"/>
  <c r="AS1066" i="3"/>
  <c r="AS952" i="3"/>
  <c r="AS951" i="3"/>
  <c r="AS905" i="3"/>
  <c r="AS903" i="3"/>
  <c r="AS860" i="3"/>
  <c r="AS858" i="3"/>
  <c r="AS855" i="3"/>
  <c r="AS853" i="3"/>
  <c r="AS851" i="3"/>
  <c r="AS850" i="3"/>
  <c r="AS848" i="3"/>
  <c r="AS847" i="3"/>
  <c r="AS845" i="3"/>
  <c r="AS843" i="3"/>
  <c r="AS842" i="3"/>
  <c r="AS841" i="3"/>
  <c r="AS839" i="3"/>
  <c r="AS838" i="3"/>
  <c r="AS836" i="3"/>
  <c r="AS835" i="3"/>
  <c r="AS832" i="3"/>
  <c r="AS830" i="3"/>
  <c r="AS828" i="3"/>
  <c r="AS825" i="3"/>
  <c r="AS823" i="3"/>
  <c r="AS821" i="3"/>
  <c r="AS819" i="3"/>
  <c r="AS816" i="3"/>
  <c r="AS815" i="3"/>
  <c r="AS813" i="3"/>
  <c r="AS812" i="3"/>
  <c r="AS811" i="3"/>
  <c r="AS810" i="3"/>
  <c r="AS808" i="3"/>
  <c r="AS807" i="3"/>
  <c r="AS805" i="3"/>
  <c r="AS804" i="3"/>
  <c r="AS798" i="3"/>
  <c r="AS796" i="3"/>
  <c r="AS794" i="3"/>
  <c r="AS793" i="3"/>
  <c r="AS791" i="3"/>
  <c r="AS789" i="3"/>
  <c r="AS786" i="3"/>
  <c r="AS785" i="3"/>
  <c r="AS783" i="3"/>
  <c r="AS781" i="3"/>
  <c r="AS779" i="3"/>
  <c r="AS778" i="3"/>
  <c r="AS777" i="3"/>
  <c r="AS776" i="3"/>
  <c r="AS773" i="3"/>
  <c r="AS772" i="3"/>
  <c r="AS771" i="3"/>
  <c r="AS770" i="3"/>
  <c r="AS768" i="3"/>
  <c r="AS767" i="3"/>
  <c r="AS766" i="3"/>
  <c r="AS764" i="3"/>
  <c r="AS762" i="3"/>
  <c r="AS761" i="3"/>
  <c r="AS760" i="3"/>
  <c r="AS757" i="3"/>
  <c r="AS755" i="3"/>
  <c r="AS753" i="3"/>
  <c r="AS751" i="3"/>
  <c r="AS748" i="3"/>
  <c r="AS746" i="3"/>
  <c r="AS745" i="3"/>
  <c r="AS744" i="3"/>
  <c r="AS741" i="3"/>
  <c r="AS738" i="3"/>
  <c r="AS737" i="3"/>
  <c r="AS733" i="3"/>
  <c r="AS731" i="3"/>
  <c r="AS729" i="3"/>
  <c r="AS727" i="3"/>
  <c r="AS725" i="3"/>
  <c r="AS723" i="3"/>
  <c r="AS712" i="3"/>
  <c r="AS711" i="3"/>
  <c r="AS709" i="3"/>
  <c r="AS708" i="3"/>
  <c r="AS705" i="3"/>
  <c r="AS704" i="3"/>
  <c r="AS703" i="3"/>
  <c r="AS702" i="3"/>
  <c r="AS700" i="3"/>
  <c r="AS699" i="3"/>
  <c r="AS693" i="3"/>
  <c r="AS688" i="3"/>
  <c r="AS673" i="3"/>
  <c r="AS666" i="3"/>
  <c r="AS646" i="3"/>
  <c r="AS644" i="3"/>
  <c r="AS634" i="3"/>
  <c r="AS633" i="3"/>
  <c r="AS631" i="3"/>
  <c r="AS614" i="3"/>
  <c r="AS613" i="3"/>
  <c r="AS611" i="3"/>
  <c r="AS560" i="3"/>
  <c r="AS541" i="3"/>
  <c r="AS514" i="3"/>
  <c r="AS493" i="3"/>
  <c r="AS492" i="3"/>
  <c r="AS490" i="3"/>
  <c r="AS360" i="3"/>
  <c r="AS359" i="3"/>
  <c r="AS350" i="3"/>
  <c r="AS326" i="3"/>
  <c r="AS325" i="3"/>
  <c r="AS234" i="3"/>
  <c r="AS230" i="3"/>
  <c r="AS228" i="3"/>
  <c r="AS227" i="3"/>
  <c r="AS226" i="3"/>
  <c r="AS222" i="3"/>
  <c r="AS221" i="3"/>
  <c r="AS219" i="3"/>
  <c r="AS217" i="3"/>
  <c r="AS215" i="3"/>
  <c r="AS209" i="3"/>
  <c r="AS204" i="3"/>
  <c r="AS203" i="3"/>
  <c r="AS197" i="3"/>
  <c r="AS194" i="3"/>
  <c r="AS193" i="3"/>
  <c r="AS191" i="3"/>
  <c r="AS189" i="3"/>
  <c r="AS188" i="3"/>
  <c r="AS178" i="3"/>
  <c r="AS171" i="3"/>
  <c r="AS170" i="3"/>
  <c r="AS158" i="3"/>
  <c r="AS157" i="3"/>
  <c r="AS155" i="3"/>
  <c r="AS154" i="3"/>
  <c r="AS139" i="3"/>
  <c r="AS135" i="3"/>
  <c r="AS134" i="3"/>
  <c r="AS133" i="3"/>
  <c r="AS131" i="3"/>
  <c r="AS130" i="3"/>
  <c r="AS126" i="3"/>
  <c r="AS119" i="3"/>
  <c r="AS117" i="3"/>
  <c r="AS111" i="3"/>
  <c r="AS106" i="3"/>
  <c r="AS105" i="3"/>
  <c r="AS104" i="3"/>
  <c r="AS103" i="3"/>
  <c r="AS101" i="3"/>
  <c r="AS98" i="3"/>
  <c r="AS94" i="3"/>
  <c r="AS91" i="3"/>
  <c r="AS90" i="3"/>
  <c r="AS85" i="3"/>
  <c r="AS71" i="3"/>
  <c r="AS70" i="3"/>
  <c r="AS64" i="3"/>
  <c r="AS63" i="3"/>
  <c r="AS55" i="3"/>
  <c r="AS54" i="3"/>
  <c r="AS48" i="3"/>
  <c r="AS40" i="3"/>
  <c r="AS28" i="3"/>
  <c r="AS21" i="3"/>
  <c r="AS6" i="3"/>
  <c r="AS2" i="3"/>
  <c r="AS1435" i="3"/>
  <c r="AS1412" i="3"/>
  <c r="AS1411" i="3"/>
  <c r="AS1408" i="3"/>
  <c r="AS1406" i="3"/>
  <c r="AS1405" i="3"/>
  <c r="AS1404" i="3"/>
  <c r="AS1401" i="3"/>
  <c r="AS1398" i="3"/>
  <c r="AS1396" i="3"/>
  <c r="AS1395" i="3"/>
  <c r="AS1393" i="3"/>
  <c r="AS1388" i="3"/>
  <c r="AS1384" i="3"/>
  <c r="AS1381" i="3"/>
  <c r="AS1377" i="3"/>
  <c r="AS1373" i="3"/>
  <c r="AS1371" i="3"/>
  <c r="AS1369" i="3"/>
  <c r="AS1365" i="3"/>
  <c r="AS1361" i="3"/>
  <c r="AS1354" i="3"/>
  <c r="AS1352" i="3"/>
  <c r="AS1351" i="3"/>
  <c r="AS1346" i="3"/>
  <c r="AS1344" i="3"/>
  <c r="AS1337" i="3"/>
  <c r="AS1292" i="3"/>
  <c r="AS1174" i="3"/>
  <c r="AS1063" i="3"/>
  <c r="AS953" i="3"/>
  <c r="AS906" i="3"/>
  <c r="AS904" i="3"/>
  <c r="AS902" i="3"/>
  <c r="AS898" i="3"/>
  <c r="AS859" i="3"/>
  <c r="AS849" i="3"/>
  <c r="AS846" i="3"/>
  <c r="AS844" i="3"/>
  <c r="AS840" i="3"/>
  <c r="AS834" i="3"/>
  <c r="AS829" i="3"/>
  <c r="AS827" i="3"/>
  <c r="AS826" i="3"/>
  <c r="AS822" i="3"/>
  <c r="AS820" i="3"/>
  <c r="AS818" i="3"/>
  <c r="AS809" i="3"/>
  <c r="AS802" i="3"/>
  <c r="AS800" i="3"/>
  <c r="AS797" i="3"/>
  <c r="AS792" i="3"/>
  <c r="AS790" i="3"/>
  <c r="AS787" i="3"/>
  <c r="AS765" i="3"/>
  <c r="AS763" i="3"/>
  <c r="AS759" i="3"/>
  <c r="AS758" i="3"/>
  <c r="AS756" i="3"/>
  <c r="AS752" i="3"/>
  <c r="AS750" i="3"/>
  <c r="AS742" i="3"/>
  <c r="AS559" i="3"/>
  <c r="AS558" i="3"/>
  <c r="AS557" i="3"/>
  <c r="AS510" i="3"/>
  <c r="AS372" i="3"/>
  <c r="AS371" i="3"/>
  <c r="AS358" i="3"/>
  <c r="AS4550" i="3"/>
  <c r="AS1863" i="3"/>
  <c r="AS1859" i="3"/>
  <c r="AS1858" i="3"/>
  <c r="AS1857" i="3"/>
  <c r="AS1856" i="3"/>
  <c r="AS1853" i="3"/>
  <c r="AS1852" i="3"/>
  <c r="AS1851" i="3"/>
  <c r="AS1850" i="3"/>
  <c r="AS1848" i="3"/>
  <c r="AS1845" i="3"/>
  <c r="AS1842" i="3"/>
  <c r="AS1840" i="3"/>
  <c r="AS1839" i="3"/>
  <c r="AS1835" i="3"/>
  <c r="AS1830" i="3"/>
  <c r="AS1828" i="3"/>
  <c r="AS1824" i="3"/>
  <c r="AS1823" i="3"/>
  <c r="AS1821" i="3"/>
  <c r="AS1820" i="3"/>
  <c r="AS1818" i="3"/>
  <c r="AS1815" i="3"/>
  <c r="AS1811" i="3"/>
  <c r="AS1806" i="3"/>
  <c r="AS1805" i="3"/>
  <c r="AS1802" i="3"/>
  <c r="AS1801" i="3"/>
  <c r="AS1794" i="3"/>
  <c r="AS1793" i="3"/>
  <c r="AS1791" i="3"/>
  <c r="AS1790" i="3"/>
  <c r="AS1788" i="3"/>
  <c r="AS1787" i="3"/>
  <c r="AS1785" i="3"/>
  <c r="AS1784" i="3"/>
  <c r="AS1780" i="3"/>
  <c r="AS1779" i="3"/>
  <c r="AS1776" i="3"/>
  <c r="AS1774" i="3"/>
  <c r="AS1773" i="3"/>
  <c r="AS1771" i="3"/>
  <c r="AS1769" i="3"/>
  <c r="AS1767" i="3"/>
  <c r="AS1765" i="3"/>
  <c r="AS1763" i="3"/>
  <c r="AS1762" i="3"/>
  <c r="AS1761" i="3"/>
  <c r="AS1757" i="3"/>
  <c r="AS1755" i="3"/>
  <c r="AS1751" i="3"/>
  <c r="AS1743" i="3"/>
  <c r="AS1740" i="3"/>
  <c r="AS1738" i="3"/>
  <c r="AS1736" i="3"/>
  <c r="AS1733" i="3"/>
  <c r="AS1727" i="3"/>
  <c r="AS1726" i="3"/>
  <c r="AS1724" i="3"/>
  <c r="AS1721" i="3"/>
  <c r="AS1720" i="3"/>
  <c r="AS1719" i="3"/>
  <c r="AS1715" i="3"/>
  <c r="AS1714" i="3"/>
  <c r="AS1711" i="3"/>
  <c r="AS1709" i="3"/>
  <c r="AS1708" i="3"/>
  <c r="AS1705" i="3"/>
  <c r="AS1704" i="3"/>
  <c r="AS1701" i="3"/>
  <c r="AS1700" i="3"/>
  <c r="AS1698" i="3"/>
  <c r="AS1697" i="3"/>
  <c r="AS1693" i="3"/>
  <c r="AS1691" i="3"/>
  <c r="AS1689" i="3"/>
  <c r="AS1683" i="3"/>
  <c r="AS1682" i="3"/>
  <c r="AS1679" i="3"/>
  <c r="AS1678" i="3"/>
  <c r="AS1677" i="3"/>
  <c r="AS1671" i="3"/>
  <c r="AS1670" i="3"/>
  <c r="AS1666" i="3"/>
  <c r="AS1663" i="3"/>
  <c r="AS1646" i="3"/>
  <c r="AS1644" i="3"/>
  <c r="AS1643" i="3"/>
  <c r="AS1639" i="3"/>
  <c r="AS1634" i="3"/>
  <c r="AS1633" i="3"/>
  <c r="B35" i="10" s="1"/>
  <c r="AS1617" i="3"/>
  <c r="AS1613" i="3"/>
  <c r="AS1612" i="3"/>
  <c r="AS1611" i="3"/>
  <c r="AS1327" i="3"/>
  <c r="AS1326" i="3"/>
  <c r="AS1325" i="3"/>
  <c r="AS1324" i="3"/>
  <c r="AS1316" i="3"/>
  <c r="AS1313" i="3"/>
  <c r="AS1312" i="3"/>
  <c r="AS1304" i="3"/>
  <c r="AS1297" i="3"/>
  <c r="AS1296" i="3"/>
  <c r="AS1288" i="3"/>
  <c r="AS1279" i="3"/>
  <c r="AS1269" i="3"/>
  <c r="AS1268" i="3"/>
  <c r="AS1267" i="3"/>
  <c r="AS1266" i="3"/>
  <c r="AS1264" i="3"/>
  <c r="AS1256" i="3"/>
  <c r="AS1255" i="3"/>
  <c r="AS1254" i="3"/>
  <c r="AS1252" i="3"/>
  <c r="AS1251" i="3"/>
  <c r="AS1250" i="3"/>
  <c r="AS1249" i="3"/>
  <c r="AS1248" i="3"/>
  <c r="AS1246" i="3"/>
  <c r="AS1245" i="3"/>
  <c r="AS1242" i="3"/>
  <c r="AS1241" i="3"/>
  <c r="AS1240" i="3"/>
  <c r="AS1238" i="3"/>
  <c r="AS1236" i="3"/>
  <c r="AS1233" i="3"/>
  <c r="AS1229" i="3"/>
  <c r="AS1227" i="3"/>
  <c r="AS1224" i="3"/>
  <c r="AS1223" i="3"/>
  <c r="AS1222" i="3"/>
  <c r="AS1221" i="3"/>
  <c r="AS1220" i="3"/>
  <c r="AS1219" i="3"/>
  <c r="AS1217" i="3"/>
  <c r="AS1215" i="3"/>
  <c r="AS1212" i="3"/>
  <c r="AS1211" i="3"/>
  <c r="AS1205" i="3"/>
  <c r="AS1203" i="3"/>
  <c r="AS1194" i="3"/>
  <c r="AS1193" i="3"/>
  <c r="AS1192" i="3"/>
  <c r="AS1191" i="3"/>
  <c r="AS1189" i="3"/>
  <c r="AS1188" i="3"/>
  <c r="AS1186" i="3"/>
  <c r="AS1184" i="3"/>
  <c r="AS1181" i="3"/>
  <c r="AS1171" i="3"/>
  <c r="AS1167" i="3"/>
  <c r="AS1163" i="3"/>
  <c r="AS1157" i="3"/>
  <c r="AS1150" i="3"/>
  <c r="AS1148" i="3"/>
  <c r="AS1145" i="3"/>
  <c r="AS1142" i="3"/>
  <c r="AS1140" i="3"/>
  <c r="AS1139" i="3"/>
  <c r="AS1135" i="3"/>
  <c r="AS1131" i="3"/>
  <c r="AS1129" i="3"/>
  <c r="AS1128" i="3"/>
  <c r="AS1127" i="3"/>
  <c r="AS1126" i="3"/>
  <c r="AS1125" i="3"/>
  <c r="AS1123" i="3"/>
  <c r="AS1118" i="3"/>
  <c r="AS1116" i="3"/>
  <c r="AS1114" i="3"/>
  <c r="AS1113" i="3"/>
  <c r="AS1112" i="3"/>
  <c r="AS1109" i="3"/>
  <c r="AS1106" i="3"/>
  <c r="AS1100" i="3"/>
  <c r="AS1099" i="3"/>
  <c r="AS1095" i="3"/>
  <c r="AS1094" i="3"/>
  <c r="AS1091" i="3"/>
  <c r="AS1089" i="3"/>
  <c r="AS1088" i="3"/>
  <c r="AS1084" i="3"/>
  <c r="AS1082" i="3"/>
  <c r="AS1081" i="3"/>
  <c r="AS1080" i="3"/>
  <c r="AS1079" i="3"/>
  <c r="AS1078" i="3"/>
  <c r="AS1077" i="3"/>
  <c r="AS1076" i="3"/>
  <c r="AS1065" i="3"/>
  <c r="AS1061" i="3"/>
  <c r="AS1060" i="3"/>
  <c r="AS1059" i="3"/>
  <c r="AS1057" i="3"/>
  <c r="AS1056" i="3"/>
  <c r="AS1054" i="3"/>
  <c r="AS1053" i="3"/>
  <c r="AS1050" i="3"/>
  <c r="AS1049" i="3"/>
  <c r="AS1048" i="3"/>
  <c r="AS1047" i="3"/>
  <c r="AS1044" i="3"/>
  <c r="AS1040" i="3"/>
  <c r="AS1038" i="3"/>
  <c r="AS1037" i="3"/>
  <c r="AS1035" i="3"/>
  <c r="AS1034" i="3"/>
  <c r="AS1032" i="3"/>
  <c r="AS1028" i="3"/>
  <c r="AS1023" i="3"/>
  <c r="AS1022" i="3"/>
  <c r="AS1017" i="3"/>
  <c r="AS1014" i="3"/>
  <c r="AS1012" i="3"/>
  <c r="AS1011" i="3"/>
  <c r="AS1009" i="3"/>
  <c r="AS1003" i="3"/>
  <c r="AS1002" i="3"/>
  <c r="AS998" i="3"/>
  <c r="AS996" i="3"/>
  <c r="AS995" i="3"/>
  <c r="AS994" i="3"/>
  <c r="AS991" i="3"/>
  <c r="AS990" i="3"/>
  <c r="AS989" i="3"/>
  <c r="AS985" i="3"/>
  <c r="AS984" i="3"/>
  <c r="AS982" i="3"/>
  <c r="AS981" i="3"/>
  <c r="AS980" i="3"/>
  <c r="AS979" i="3"/>
  <c r="AS973" i="3"/>
  <c r="AS972" i="3"/>
  <c r="AS969" i="3"/>
  <c r="AS968" i="3"/>
  <c r="AS967" i="3"/>
  <c r="AS965" i="3"/>
  <c r="AS963" i="3"/>
  <c r="AS946" i="3"/>
  <c r="AS945" i="3"/>
  <c r="AS943" i="3"/>
  <c r="AS941" i="3"/>
  <c r="AS939" i="3"/>
  <c r="AS935" i="3"/>
  <c r="AS930" i="3"/>
  <c r="AS924" i="3"/>
  <c r="AS919" i="3"/>
  <c r="AS918" i="3"/>
  <c r="AS917" i="3"/>
  <c r="AS916" i="3"/>
  <c r="AS915" i="3"/>
  <c r="AS914" i="3"/>
  <c r="AS908" i="3"/>
  <c r="AS901" i="3"/>
  <c r="AS900" i="3"/>
  <c r="AS899" i="3"/>
  <c r="AS896" i="3"/>
  <c r="AS893" i="3"/>
  <c r="AS892" i="3"/>
  <c r="AS886" i="3"/>
  <c r="AS883" i="3"/>
  <c r="AS879" i="3"/>
  <c r="AS875" i="3"/>
  <c r="AS874" i="3"/>
  <c r="AS873" i="3"/>
  <c r="AS871" i="3"/>
  <c r="AS868" i="3"/>
  <c r="AS863" i="3"/>
  <c r="AS862" i="3"/>
  <c r="AS175" i="3"/>
  <c r="AS166" i="3"/>
  <c r="AS165" i="3"/>
  <c r="AS164" i="3"/>
  <c r="AS153" i="3"/>
  <c r="AS150" i="3"/>
  <c r="AS149" i="3"/>
  <c r="AS147" i="3"/>
  <c r="AS145" i="3"/>
  <c r="AS142" i="3"/>
  <c r="AS113" i="3"/>
  <c r="AS108" i="3"/>
  <c r="AS107" i="3"/>
  <c r="AS100" i="3"/>
  <c r="AS96" i="3"/>
  <c r="AS92" i="3"/>
  <c r="AS87" i="3"/>
  <c r="AS84" i="3"/>
  <c r="AS82" i="3"/>
  <c r="AS76" i="3"/>
  <c r="AS72" i="3"/>
  <c r="AS68" i="3"/>
  <c r="AS66" i="3"/>
  <c r="AS47" i="3"/>
  <c r="AS24" i="3"/>
  <c r="AS18" i="3"/>
  <c r="AS13" i="3"/>
  <c r="AS2410" i="3"/>
  <c r="AS1865" i="3"/>
  <c r="AS1862" i="3"/>
  <c r="AS1861" i="3"/>
  <c r="AS1860" i="3"/>
  <c r="AS1855" i="3"/>
  <c r="AS1854" i="3"/>
  <c r="AS1847" i="3"/>
  <c r="AS1846" i="3"/>
  <c r="AS1844" i="3"/>
  <c r="AS1843" i="3"/>
  <c r="AS1841" i="3"/>
  <c r="AS1838" i="3"/>
  <c r="AS1837" i="3"/>
  <c r="AS1836" i="3"/>
  <c r="AS1834" i="3"/>
  <c r="AS1833" i="3"/>
  <c r="AS1832" i="3"/>
  <c r="AS1831" i="3"/>
  <c r="AS1829" i="3"/>
  <c r="AS1826" i="3"/>
  <c r="AS1822" i="3"/>
  <c r="AS1819" i="3"/>
  <c r="AS1817" i="3"/>
  <c r="AS1816" i="3"/>
  <c r="AS1814" i="3"/>
  <c r="AS1813" i="3"/>
  <c r="AS1812" i="3"/>
  <c r="AS1810" i="3"/>
  <c r="AS1809" i="3"/>
  <c r="AS1808" i="3"/>
  <c r="AS1807" i="3"/>
  <c r="AS1804" i="3"/>
  <c r="AS1803" i="3"/>
  <c r="AS1800" i="3"/>
  <c r="AS1799" i="3"/>
  <c r="AS1798" i="3"/>
  <c r="AS1797" i="3"/>
  <c r="AS1796" i="3"/>
  <c r="AS1795" i="3"/>
  <c r="AS1792" i="3"/>
  <c r="AS1789" i="3"/>
  <c r="AS1786" i="3"/>
  <c r="AS1783" i="3"/>
  <c r="AS1782" i="3"/>
  <c r="AS1778" i="3"/>
  <c r="AS1775" i="3"/>
  <c r="AS1772" i="3"/>
  <c r="AS1770" i="3"/>
  <c r="AS1768" i="3"/>
  <c r="AS1766" i="3"/>
  <c r="AS1764" i="3"/>
  <c r="AS1760" i="3"/>
  <c r="AS1759" i="3"/>
  <c r="AS1758" i="3"/>
  <c r="AS1756" i="3"/>
  <c r="AS1754" i="3"/>
  <c r="AS1753" i="3"/>
  <c r="AS1752" i="3"/>
  <c r="AS1750" i="3"/>
  <c r="AS1749" i="3"/>
  <c r="AS1748" i="3"/>
  <c r="AS1747" i="3"/>
  <c r="AS1746" i="3"/>
  <c r="AS1745" i="3"/>
  <c r="AS1742" i="3"/>
  <c r="AS1741" i="3"/>
  <c r="AS1739" i="3"/>
  <c r="AS1737" i="3"/>
  <c r="AS1735" i="3"/>
  <c r="AS1734" i="3"/>
  <c r="AS1732" i="3"/>
  <c r="AS1731" i="3"/>
  <c r="AS1730" i="3"/>
  <c r="AS1729" i="3"/>
  <c r="AS1728" i="3"/>
  <c r="AS1725" i="3"/>
  <c r="AS1723" i="3"/>
  <c r="AS1722" i="3"/>
  <c r="AS1718" i="3"/>
  <c r="AS1717" i="3"/>
  <c r="AS1716" i="3"/>
  <c r="AS1713" i="3"/>
  <c r="AS1710" i="3"/>
  <c r="AS1707" i="3"/>
  <c r="AS1703" i="3"/>
  <c r="AS1702" i="3"/>
  <c r="AS1699" i="3"/>
  <c r="AS1696" i="3"/>
  <c r="AS1695" i="3"/>
  <c r="B31" i="10" s="1"/>
  <c r="AS1694" i="3"/>
  <c r="AS1692" i="3"/>
  <c r="AS1690" i="3"/>
  <c r="AS1688" i="3"/>
  <c r="AS1687" i="3"/>
  <c r="AS1686" i="3"/>
  <c r="AS1685" i="3"/>
  <c r="AS1681" i="3"/>
  <c r="AS1680" i="3"/>
  <c r="AS1676" i="3"/>
  <c r="AS1674" i="3"/>
  <c r="AS1673" i="3"/>
  <c r="AS1672" i="3"/>
  <c r="AS1669" i="3"/>
  <c r="AS1668" i="3"/>
  <c r="AS1667" i="3"/>
  <c r="AS1662" i="3"/>
  <c r="AS1661" i="3"/>
  <c r="AS1660" i="3"/>
  <c r="AS1659" i="3"/>
  <c r="AS1657" i="3"/>
  <c r="AS1656" i="3"/>
  <c r="AS1655" i="3"/>
  <c r="AS1654" i="3"/>
  <c r="AS1653" i="3"/>
  <c r="AS1652" i="3"/>
  <c r="AS1651" i="3"/>
  <c r="AS1650" i="3"/>
  <c r="AS1649" i="3"/>
  <c r="AS1648" i="3"/>
  <c r="AS1647" i="3"/>
  <c r="AS1645" i="3"/>
  <c r="AS1642" i="3"/>
  <c r="AS1641" i="3"/>
  <c r="AS1640" i="3"/>
  <c r="AS1638" i="3"/>
  <c r="AS1637" i="3"/>
  <c r="AS1636" i="3"/>
  <c r="AS1635" i="3"/>
  <c r="AS1632" i="3"/>
  <c r="AS1631" i="3"/>
  <c r="AS1630" i="3"/>
  <c r="AS1629" i="3"/>
  <c r="AS1627" i="3"/>
  <c r="AS1626" i="3"/>
  <c r="AS1625" i="3"/>
  <c r="AS1624" i="3"/>
  <c r="AS1623" i="3"/>
  <c r="AS1622" i="3"/>
  <c r="AS1621" i="3"/>
  <c r="AS1620" i="3"/>
  <c r="AS1619" i="3"/>
  <c r="AS1618" i="3"/>
  <c r="AS1616" i="3"/>
  <c r="AS1615" i="3"/>
  <c r="AS1614" i="3"/>
  <c r="AS1607" i="3"/>
  <c r="AS1323" i="3"/>
  <c r="AS1322" i="3"/>
  <c r="AS1321" i="3"/>
  <c r="AS1320" i="3"/>
  <c r="AS1319" i="3"/>
  <c r="AS1318" i="3"/>
  <c r="AS1317" i="3"/>
  <c r="AS1315" i="3"/>
  <c r="AS1314" i="3"/>
  <c r="AS1311" i="3"/>
  <c r="AS1310" i="3"/>
  <c r="AS1309" i="3"/>
  <c r="AS1308" i="3"/>
  <c r="AS1307" i="3"/>
  <c r="AS1306" i="3"/>
  <c r="AS1305" i="3"/>
  <c r="AS1303" i="3"/>
  <c r="AS1302" i="3"/>
  <c r="AS1301" i="3"/>
  <c r="AS1300" i="3"/>
  <c r="AS1299" i="3"/>
  <c r="AS1298" i="3"/>
  <c r="AS1295" i="3"/>
  <c r="AS1289" i="3"/>
  <c r="AS1287" i="3"/>
  <c r="AS1286" i="3"/>
  <c r="AS1285" i="3"/>
  <c r="AS1284" i="3"/>
  <c r="AS1283" i="3"/>
  <c r="AS1282" i="3"/>
  <c r="AS1281" i="3"/>
  <c r="AS1280" i="3"/>
  <c r="AS1278" i="3"/>
  <c r="AS1277" i="3"/>
  <c r="AS1276" i="3"/>
  <c r="AS1275" i="3"/>
  <c r="AS1274" i="3"/>
  <c r="AS1273" i="3"/>
  <c r="AS1272" i="3"/>
  <c r="AS1271" i="3"/>
  <c r="AS1270" i="3"/>
  <c r="AS1265" i="3"/>
  <c r="AS1263" i="3"/>
  <c r="AS1262" i="3"/>
  <c r="AS1261" i="3"/>
  <c r="AS1260" i="3"/>
  <c r="AS1259" i="3"/>
  <c r="AS1258" i="3"/>
  <c r="AS1257" i="3"/>
  <c r="AS1253" i="3"/>
  <c r="AS1247" i="3"/>
  <c r="AS1244" i="3"/>
  <c r="AS1243" i="3"/>
  <c r="AS1239" i="3"/>
  <c r="AS1237" i="3"/>
  <c r="AS1235" i="3"/>
  <c r="AS1234" i="3"/>
  <c r="AS1232" i="3"/>
  <c r="AS1231" i="3"/>
  <c r="AS1230" i="3"/>
  <c r="AS1228" i="3"/>
  <c r="AS1226" i="3"/>
  <c r="AS1225" i="3"/>
  <c r="AS1218" i="3"/>
  <c r="AS1216" i="3"/>
  <c r="AS1214" i="3"/>
  <c r="AS1213" i="3"/>
  <c r="AS1210" i="3"/>
  <c r="AS1209" i="3"/>
  <c r="AS1208" i="3"/>
  <c r="AS1207" i="3"/>
  <c r="AS1206" i="3"/>
  <c r="AS1204" i="3"/>
  <c r="AS1202" i="3"/>
  <c r="AS1200" i="3"/>
  <c r="AS1199" i="3"/>
  <c r="AS1198" i="3"/>
  <c r="AS1197" i="3"/>
  <c r="AS1196" i="3"/>
  <c r="AS1195" i="3"/>
  <c r="AS1190" i="3"/>
  <c r="AS1185" i="3"/>
  <c r="AS1183" i="3"/>
  <c r="AS1182" i="3"/>
  <c r="AS1180" i="3"/>
  <c r="AS1179" i="3"/>
  <c r="AS1178" i="3"/>
  <c r="AS1177" i="3"/>
  <c r="AS1176" i="3"/>
  <c r="AS1175" i="3"/>
  <c r="AS1173" i="3"/>
  <c r="AS1172" i="3"/>
  <c r="AS1170" i="3"/>
  <c r="AS1169" i="3"/>
  <c r="AS1168" i="3"/>
  <c r="AS1166" i="3"/>
  <c r="AS1165" i="3"/>
  <c r="AS1164" i="3"/>
  <c r="AS1162" i="3"/>
  <c r="AS1161" i="3"/>
  <c r="AS1160" i="3"/>
  <c r="AS1159" i="3"/>
  <c r="AS1156" i="3"/>
  <c r="AS1147" i="3"/>
  <c r="AS1146" i="3"/>
  <c r="AS1144" i="3"/>
  <c r="AS1143" i="3"/>
  <c r="AS1141" i="3"/>
  <c r="AS1138" i="3"/>
  <c r="AS1137" i="3"/>
  <c r="AS1136" i="3"/>
  <c r="AS1134" i="3"/>
  <c r="AS1133" i="3"/>
  <c r="AS1132" i="3"/>
  <c r="AS1130" i="3"/>
  <c r="AS1124" i="3"/>
  <c r="AS1121" i="3"/>
  <c r="AS1120" i="3"/>
  <c r="AS1119" i="3"/>
  <c r="AS1117" i="3"/>
  <c r="AS1115" i="3"/>
  <c r="AS1111" i="3"/>
  <c r="AS1110" i="3"/>
  <c r="AS1108" i="3"/>
  <c r="AS1107" i="3"/>
  <c r="AS1104" i="3"/>
  <c r="AS1103" i="3"/>
  <c r="AS1102" i="3"/>
  <c r="AS1101" i="3"/>
  <c r="AS1097" i="3"/>
  <c r="AS1093" i="3"/>
  <c r="AS1092" i="3"/>
  <c r="AS1090" i="3"/>
  <c r="AS1087" i="3"/>
  <c r="AS1086" i="3"/>
  <c r="AS1085" i="3"/>
  <c r="AS1083" i="3"/>
  <c r="AS1064" i="3"/>
  <c r="AS1062" i="3"/>
  <c r="AS1058" i="3"/>
  <c r="AS1055" i="3"/>
  <c r="AS1052" i="3"/>
  <c r="AS1046" i="3"/>
  <c r="AS1045" i="3"/>
  <c r="AS1039" i="3"/>
  <c r="AS1036" i="3"/>
  <c r="AS1033" i="3"/>
  <c r="AS1031" i="3"/>
  <c r="AS1030" i="3"/>
  <c r="AS1029" i="3"/>
  <c r="AS1027" i="3"/>
  <c r="AS1026" i="3"/>
  <c r="AS1025" i="3"/>
  <c r="AS1024" i="3"/>
  <c r="AS1021" i="3"/>
  <c r="AS1020" i="3"/>
  <c r="AS1019" i="3"/>
  <c r="AS1018" i="3"/>
  <c r="AS1016" i="3"/>
  <c r="AS1015" i="3"/>
  <c r="AS1013" i="3"/>
  <c r="AS1010" i="3"/>
  <c r="AS1008" i="3"/>
  <c r="AS1007" i="3"/>
  <c r="AS1006" i="3"/>
  <c r="AS1005" i="3"/>
  <c r="AS1004" i="3"/>
  <c r="AS1001" i="3"/>
  <c r="AS999" i="3"/>
  <c r="AS997" i="3"/>
  <c r="AS993" i="3"/>
  <c r="AS992" i="3"/>
  <c r="AS988" i="3"/>
  <c r="AS987" i="3"/>
  <c r="AS986" i="3"/>
  <c r="AS983" i="3"/>
  <c r="AS978" i="3"/>
  <c r="AS977" i="3"/>
  <c r="AS976" i="3"/>
  <c r="AS975" i="3"/>
  <c r="AS974" i="3"/>
  <c r="AS971" i="3"/>
  <c r="AS970" i="3"/>
  <c r="AS966" i="3"/>
  <c r="AS964" i="3"/>
  <c r="AS962" i="3"/>
  <c r="AS961" i="3"/>
  <c r="AS960" i="3"/>
  <c r="AS959" i="3"/>
  <c r="AS958" i="3"/>
  <c r="AS957" i="3"/>
  <c r="AS956" i="3"/>
  <c r="AS955" i="3"/>
  <c r="AS954" i="3"/>
  <c r="AS948" i="3"/>
  <c r="AS947" i="3"/>
  <c r="AS944" i="3"/>
  <c r="AS942" i="3"/>
  <c r="AS940" i="3"/>
  <c r="AS938" i="3"/>
  <c r="AS937" i="3"/>
  <c r="AS936" i="3"/>
  <c r="AS934" i="3"/>
  <c r="AS933" i="3"/>
  <c r="AS932" i="3"/>
  <c r="AS931" i="3"/>
  <c r="AS929" i="3"/>
  <c r="AS928" i="3"/>
  <c r="AS927" i="3"/>
  <c r="AS926" i="3"/>
  <c r="AS925" i="3"/>
  <c r="AS923" i="3"/>
  <c r="AS922" i="3"/>
  <c r="AS921" i="3"/>
  <c r="AS920" i="3"/>
  <c r="AS913" i="3"/>
  <c r="AS912" i="3"/>
  <c r="AS911" i="3"/>
  <c r="AS910" i="3"/>
  <c r="AS909" i="3"/>
  <c r="AS907" i="3"/>
  <c r="AS897" i="3"/>
  <c r="AS895" i="3"/>
  <c r="AS894" i="3"/>
  <c r="AS891" i="3"/>
  <c r="AS890" i="3"/>
  <c r="AS889" i="3"/>
  <c r="AS888" i="3"/>
  <c r="AS887" i="3"/>
  <c r="AS885" i="3"/>
  <c r="AS884" i="3"/>
  <c r="AS882" i="3"/>
  <c r="AS881" i="3"/>
  <c r="AS880" i="3"/>
  <c r="AS878" i="3"/>
  <c r="AS877" i="3"/>
  <c r="AS876" i="3"/>
  <c r="AS872" i="3"/>
  <c r="AS870" i="3"/>
  <c r="AS869" i="3"/>
  <c r="AS867" i="3"/>
  <c r="AS866" i="3"/>
  <c r="AS865" i="3"/>
  <c r="AS864" i="3"/>
  <c r="AS861" i="3"/>
  <c r="AS698" i="3"/>
  <c r="AS697" i="3"/>
  <c r="AS696" i="3"/>
  <c r="AS695" i="3"/>
  <c r="AS691" i="3"/>
  <c r="AS678" i="3"/>
  <c r="AS676" i="3"/>
  <c r="AS668" i="3"/>
  <c r="AS667" i="3"/>
  <c r="AS665" i="3"/>
  <c r="AS664" i="3"/>
  <c r="AS663" i="3"/>
  <c r="AS661" i="3"/>
  <c r="AS660" i="3"/>
  <c r="AS659" i="3"/>
  <c r="AS654" i="3"/>
  <c r="AS653" i="3"/>
  <c r="AS652" i="3"/>
  <c r="AS649" i="3"/>
  <c r="AS648" i="3"/>
  <c r="AS647" i="3"/>
  <c r="AS645" i="3"/>
  <c r="AS643" i="3"/>
  <c r="AS638" i="3"/>
  <c r="AS630" i="3"/>
  <c r="AS628" i="3"/>
  <c r="AS625" i="3"/>
  <c r="AS623" i="3"/>
  <c r="AS620" i="3"/>
  <c r="AS619" i="3"/>
  <c r="AS608" i="3"/>
  <c r="AS606" i="3"/>
  <c r="AS604" i="3"/>
  <c r="AS603" i="3"/>
  <c r="AS602" i="3"/>
  <c r="AS599" i="3"/>
  <c r="AS598" i="3"/>
  <c r="AS597" i="3"/>
  <c r="AS591" i="3"/>
  <c r="AS580" i="3"/>
  <c r="AS578" i="3"/>
  <c r="AS577" i="3"/>
  <c r="AS576" i="3"/>
  <c r="AS575" i="3"/>
  <c r="AS573" i="3"/>
  <c r="AS572" i="3"/>
  <c r="AS571" i="3"/>
  <c r="AS570" i="3"/>
  <c r="AS569" i="3"/>
  <c r="AS568" i="3"/>
  <c r="AS567" i="3"/>
  <c r="AS564" i="3"/>
  <c r="AS562" i="3"/>
  <c r="AS555" i="3"/>
  <c r="AS553" i="3"/>
  <c r="AS550" i="3"/>
  <c r="AS549" i="3"/>
  <c r="AS548" i="3"/>
  <c r="AS546" i="3"/>
  <c r="AS543" i="3"/>
  <c r="AS542" i="3"/>
  <c r="AS539" i="3"/>
  <c r="AS534" i="3"/>
  <c r="AS533" i="3"/>
  <c r="AS532" i="3"/>
  <c r="AS531" i="3"/>
  <c r="AS530" i="3"/>
  <c r="AS528" i="3"/>
  <c r="AS526" i="3"/>
  <c r="AS524" i="3"/>
  <c r="AS521" i="3"/>
  <c r="AS516" i="3"/>
  <c r="AS507" i="3"/>
  <c r="AS506" i="3"/>
  <c r="AS505" i="3"/>
  <c r="AS501" i="3"/>
  <c r="AS500" i="3"/>
  <c r="AS497" i="3"/>
  <c r="AS495" i="3"/>
  <c r="AS494" i="3"/>
  <c r="AS489" i="3"/>
  <c r="AS488" i="3"/>
  <c r="AS486" i="3"/>
  <c r="AS485" i="3"/>
  <c r="AS484" i="3"/>
  <c r="AS483" i="3"/>
  <c r="AS478" i="3"/>
  <c r="AS476" i="3"/>
  <c r="AS475" i="3"/>
  <c r="AS462" i="3"/>
  <c r="AS459" i="3"/>
  <c r="AS450" i="3"/>
  <c r="AS449" i="3"/>
  <c r="AS448" i="3"/>
  <c r="AS446" i="3"/>
  <c r="AS445" i="3"/>
  <c r="AS444" i="3"/>
  <c r="AS442" i="3"/>
  <c r="AS441" i="3"/>
  <c r="AS435" i="3"/>
  <c r="AS433" i="3"/>
  <c r="AS432" i="3"/>
  <c r="AS431" i="3"/>
  <c r="AS430" i="3"/>
  <c r="AS429" i="3"/>
  <c r="AS428" i="3"/>
  <c r="AS427" i="3"/>
  <c r="AS425" i="3"/>
  <c r="AS424" i="3"/>
  <c r="AS422" i="3"/>
  <c r="AS421" i="3"/>
  <c r="AS420" i="3"/>
  <c r="AS419" i="3"/>
  <c r="AS418" i="3"/>
  <c r="AS417" i="3"/>
  <c r="AS415" i="3"/>
  <c r="AS413" i="3"/>
  <c r="AS411" i="3"/>
  <c r="AS409" i="3"/>
  <c r="AS407" i="3"/>
  <c r="AS406" i="3"/>
  <c r="AS405" i="3"/>
  <c r="AS404" i="3"/>
  <c r="AS399" i="3"/>
  <c r="AS397" i="3"/>
  <c r="AS396" i="3"/>
  <c r="AS394" i="3"/>
  <c r="AS386" i="3"/>
  <c r="AS385" i="3"/>
  <c r="AS383" i="3"/>
  <c r="AS382" i="3"/>
  <c r="AS381" i="3"/>
  <c r="AS377" i="3"/>
  <c r="AS376" i="3"/>
  <c r="AS373" i="3"/>
  <c r="AS369" i="3"/>
  <c r="AS368" i="3"/>
  <c r="AS367" i="3"/>
  <c r="AS363" i="3"/>
  <c r="AS362" i="3"/>
  <c r="AS357" i="3"/>
  <c r="AS356" i="3"/>
  <c r="AS355" i="3"/>
  <c r="AS354" i="3"/>
  <c r="AS353" i="3"/>
  <c r="AS351" i="3"/>
  <c r="AS349" i="3"/>
  <c r="AS346" i="3"/>
  <c r="AS344" i="3"/>
  <c r="AS339" i="3"/>
  <c r="AS337" i="3"/>
  <c r="AS336" i="3"/>
  <c r="AS332" i="3"/>
  <c r="AS329" i="3"/>
  <c r="AS328" i="3"/>
  <c r="AS321" i="3"/>
  <c r="AS318" i="3"/>
  <c r="AS312" i="3"/>
  <c r="AS311" i="3"/>
  <c r="AS307" i="3"/>
  <c r="AS304" i="3"/>
  <c r="AS303" i="3"/>
  <c r="AS302" i="3"/>
  <c r="AS301" i="3"/>
  <c r="AS300" i="3"/>
  <c r="AS299" i="3"/>
  <c r="AS297" i="3"/>
  <c r="AS282" i="3"/>
  <c r="AS280" i="3"/>
  <c r="AS279" i="3"/>
  <c r="AS278" i="3"/>
  <c r="AS277" i="3"/>
  <c r="AS276" i="3"/>
  <c r="AS275" i="3"/>
  <c r="AS273" i="3"/>
  <c r="AS271" i="3"/>
  <c r="AS267" i="3"/>
  <c r="AS265" i="3"/>
  <c r="AS261" i="3"/>
  <c r="AS260" i="3"/>
  <c r="AS259" i="3"/>
  <c r="AS258" i="3"/>
  <c r="AS256" i="3"/>
  <c r="AS255" i="3"/>
  <c r="AS253" i="3"/>
  <c r="AS251" i="3"/>
  <c r="AS249" i="3"/>
  <c r="AS1499" i="3"/>
  <c r="AS694" i="3"/>
  <c r="AS690" i="3"/>
  <c r="AS682" i="3"/>
  <c r="AS679" i="3"/>
  <c r="AS677" i="3"/>
  <c r="AS675" i="3"/>
  <c r="AS674" i="3"/>
  <c r="AS672" i="3"/>
  <c r="AS671" i="3"/>
  <c r="AS669" i="3"/>
  <c r="AS662" i="3"/>
  <c r="AS658" i="3"/>
  <c r="AS657" i="3"/>
  <c r="AS656" i="3"/>
  <c r="AS655" i="3"/>
  <c r="AS651" i="3"/>
  <c r="AS650" i="3"/>
  <c r="AS642" i="3"/>
  <c r="AS641" i="3"/>
  <c r="AS640" i="3"/>
  <c r="AS639" i="3"/>
  <c r="AS637" i="3"/>
  <c r="AS636" i="3"/>
  <c r="AS635" i="3"/>
  <c r="AS629" i="3"/>
  <c r="AS627" i="3"/>
  <c r="AS626" i="3"/>
  <c r="AS624" i="3"/>
  <c r="AS622" i="3"/>
  <c r="AS621" i="3"/>
  <c r="AS618" i="3"/>
  <c r="AS617" i="3"/>
  <c r="AS616" i="3"/>
  <c r="AS615" i="3"/>
  <c r="AS609" i="3"/>
  <c r="AS607" i="3"/>
  <c r="AS605" i="3"/>
  <c r="AS601" i="3"/>
  <c r="AS600" i="3"/>
  <c r="AS596" i="3"/>
  <c r="AS595" i="3"/>
  <c r="AS594" i="3"/>
  <c r="AS593" i="3"/>
  <c r="AS592" i="3"/>
  <c r="AS590" i="3"/>
  <c r="AS589" i="3"/>
  <c r="AS588" i="3"/>
  <c r="AS587" i="3"/>
  <c r="AS586" i="3"/>
  <c r="AS585" i="3"/>
  <c r="AS584" i="3"/>
  <c r="AS583" i="3"/>
  <c r="AS582" i="3"/>
  <c r="AS581" i="3"/>
  <c r="AS579" i="3"/>
  <c r="AS574" i="3"/>
  <c r="AS566" i="3"/>
  <c r="AS565" i="3"/>
  <c r="AS563" i="3"/>
  <c r="AS554" i="3"/>
  <c r="AS552" i="3"/>
  <c r="AS551" i="3"/>
  <c r="AS547" i="3"/>
  <c r="AS545" i="3"/>
  <c r="AS544" i="3"/>
  <c r="AS540" i="3"/>
  <c r="AS538" i="3"/>
  <c r="AS537" i="3"/>
  <c r="AS536" i="3"/>
  <c r="AS535" i="3"/>
  <c r="AS529" i="3"/>
  <c r="AS527" i="3"/>
  <c r="AS525" i="3"/>
  <c r="AS523" i="3"/>
  <c r="AS522" i="3"/>
  <c r="AS520" i="3"/>
  <c r="AS519" i="3"/>
  <c r="AS518" i="3"/>
  <c r="AS517" i="3"/>
  <c r="AS515" i="3"/>
  <c r="AS513" i="3"/>
  <c r="AS512" i="3"/>
  <c r="AS511" i="3"/>
  <c r="AS509" i="3"/>
  <c r="AS504" i="3"/>
  <c r="AS503" i="3"/>
  <c r="AS502" i="3"/>
  <c r="AS499" i="3"/>
  <c r="AS498" i="3"/>
  <c r="AS496" i="3"/>
  <c r="AS487" i="3"/>
  <c r="AS482" i="3"/>
  <c r="AS481" i="3"/>
  <c r="AS477" i="3"/>
  <c r="AS474" i="3"/>
  <c r="AS473" i="3"/>
  <c r="AS472" i="3"/>
  <c r="AS471" i="3"/>
  <c r="AS470" i="3"/>
  <c r="AS469" i="3"/>
  <c r="AS468" i="3"/>
  <c r="AS467" i="3"/>
  <c r="AS466" i="3"/>
  <c r="AS465" i="3"/>
  <c r="AS464" i="3"/>
  <c r="AS463" i="3"/>
  <c r="AS461" i="3"/>
  <c r="AS460" i="3"/>
  <c r="AS458" i="3"/>
  <c r="AS457" i="3"/>
  <c r="AS456" i="3"/>
  <c r="AS455" i="3"/>
  <c r="AS454" i="3"/>
  <c r="AS453" i="3"/>
  <c r="AS452" i="3"/>
  <c r="AS451" i="3"/>
  <c r="AS447" i="3"/>
  <c r="AS443" i="3"/>
  <c r="AS440" i="3"/>
  <c r="AS439" i="3"/>
  <c r="AS438" i="3"/>
  <c r="AS437" i="3"/>
  <c r="AS436" i="3"/>
  <c r="AS434" i="3"/>
  <c r="AS426" i="3"/>
  <c r="AS423" i="3"/>
  <c r="AS416" i="3"/>
  <c r="AS414" i="3"/>
  <c r="AS412" i="3"/>
  <c r="AS410" i="3"/>
  <c r="AS408" i="3"/>
  <c r="AS403" i="3"/>
  <c r="AS402" i="3"/>
  <c r="AS401" i="3"/>
  <c r="AS400" i="3"/>
  <c r="AS398" i="3"/>
  <c r="AS395" i="3"/>
  <c r="AS393" i="3"/>
  <c r="AS392" i="3"/>
  <c r="AS391" i="3"/>
  <c r="AS390" i="3"/>
  <c r="AS389" i="3"/>
  <c r="AS388" i="3"/>
  <c r="AS387" i="3"/>
  <c r="AS384" i="3"/>
  <c r="AS380" i="3"/>
  <c r="AS379" i="3"/>
  <c r="AS378" i="3"/>
  <c r="AS375" i="3"/>
  <c r="AS374" i="3"/>
  <c r="AS366" i="3"/>
  <c r="AS365" i="3"/>
  <c r="AS364" i="3"/>
  <c r="AS361" i="3"/>
  <c r="AS352" i="3"/>
  <c r="AS348" i="3"/>
  <c r="AS347" i="3"/>
  <c r="AS345" i="3"/>
  <c r="AS343" i="3"/>
  <c r="AS342" i="3"/>
  <c r="AS341" i="3"/>
  <c r="AS340" i="3"/>
  <c r="AS338" i="3"/>
  <c r="AS335" i="3"/>
  <c r="AS334" i="3"/>
  <c r="AS333" i="3"/>
  <c r="AS331" i="3"/>
  <c r="AS330" i="3"/>
  <c r="AS327" i="3"/>
  <c r="AS323" i="3"/>
  <c r="AS322" i="3"/>
  <c r="AS320" i="3"/>
  <c r="AS319" i="3"/>
  <c r="AS317" i="3"/>
  <c r="AS316" i="3"/>
  <c r="AS315" i="3"/>
  <c r="AS314" i="3"/>
  <c r="AS313" i="3"/>
  <c r="AS310" i="3"/>
  <c r="AS309" i="3"/>
  <c r="AS308" i="3"/>
  <c r="AS306" i="3"/>
  <c r="AS305" i="3"/>
  <c r="AS298" i="3"/>
  <c r="AS296" i="3"/>
  <c r="AS295" i="3"/>
  <c r="AS294" i="3"/>
  <c r="AS293" i="3"/>
  <c r="AS292" i="3"/>
  <c r="AS291" i="3"/>
  <c r="AS290" i="3"/>
  <c r="AS289" i="3"/>
  <c r="AS288" i="3"/>
  <c r="AS287" i="3"/>
  <c r="AS286" i="3"/>
  <c r="AS285" i="3"/>
  <c r="AS284" i="3"/>
  <c r="AS283" i="3"/>
  <c r="AS281" i="3"/>
  <c r="AS274" i="3"/>
  <c r="AS272" i="3"/>
  <c r="AS270" i="3"/>
  <c r="AS269" i="3"/>
  <c r="AS268" i="3"/>
  <c r="AS266" i="3"/>
  <c r="AS264" i="3"/>
  <c r="AS262" i="3"/>
  <c r="AS252" i="3"/>
  <c r="AS250" i="3"/>
  <c r="AS248" i="3"/>
  <c r="AS247" i="3"/>
  <c r="AS246" i="3"/>
  <c r="AS245" i="3"/>
  <c r="AS243" i="3"/>
  <c r="AS242" i="3"/>
  <c r="AS180" i="3"/>
  <c r="AS176" i="3"/>
  <c r="AS174" i="3"/>
  <c r="AS173" i="3"/>
  <c r="AS163" i="3"/>
  <c r="AS161" i="3"/>
  <c r="AS160" i="3"/>
  <c r="AS156" i="3"/>
  <c r="AS152" i="3"/>
  <c r="AS151" i="3"/>
  <c r="AS148" i="3"/>
  <c r="AS146" i="3"/>
  <c r="AS143" i="3"/>
  <c r="AS140" i="3"/>
  <c r="AS118" i="3"/>
  <c r="AS114" i="3"/>
  <c r="AS112" i="3"/>
  <c r="AS110" i="3"/>
  <c r="AS102" i="3"/>
  <c r="AS97" i="3"/>
  <c r="AS93" i="3"/>
  <c r="AS88" i="3"/>
  <c r="AS83" i="3"/>
  <c r="AS81" i="3"/>
  <c r="AS80" i="3"/>
  <c r="AS79" i="3"/>
  <c r="AS78" i="3"/>
  <c r="AS77" i="3"/>
  <c r="AS75" i="3"/>
  <c r="AS74" i="3"/>
  <c r="AS69" i="3"/>
  <c r="AS67" i="3"/>
  <c r="AS65" i="3"/>
  <c r="AS62" i="3"/>
  <c r="AS61" i="3"/>
  <c r="AS60" i="3"/>
  <c r="AS59" i="3"/>
  <c r="AS58" i="3"/>
  <c r="AS53" i="3"/>
  <c r="AS51" i="3"/>
  <c r="AS50" i="3"/>
  <c r="AS49" i="3"/>
  <c r="AS44" i="3"/>
  <c r="AS41" i="3"/>
  <c r="AS38" i="3"/>
  <c r="AS30" i="3"/>
  <c r="AS27" i="3"/>
  <c r="AS25" i="3"/>
  <c r="AS15" i="3"/>
  <c r="AS12" i="3"/>
  <c r="AS11" i="3"/>
  <c r="AS1610" i="3"/>
  <c r="AS1608" i="3"/>
  <c r="AS1606" i="3"/>
  <c r="AS1604" i="3"/>
  <c r="AS1602" i="3"/>
  <c r="AS1600" i="3"/>
  <c r="AS1598" i="3"/>
  <c r="AS1597" i="3"/>
  <c r="AS1595" i="3"/>
  <c r="AS1592" i="3"/>
  <c r="AS1589" i="3"/>
  <c r="AS1587" i="3"/>
  <c r="AS1583" i="3"/>
  <c r="AS1580" i="3"/>
  <c r="AS1578" i="3"/>
  <c r="AS1577" i="3"/>
  <c r="AS1575" i="3"/>
  <c r="AS1573" i="3"/>
  <c r="AS1571" i="3"/>
  <c r="AS1568" i="3"/>
  <c r="AS1566" i="3"/>
  <c r="AS1564" i="3"/>
  <c r="AS1562" i="3"/>
  <c r="AS1561" i="3"/>
  <c r="AS1560" i="3"/>
  <c r="AS1558" i="3"/>
  <c r="AS1555" i="3"/>
  <c r="AS1501" i="3"/>
  <c r="AS46" i="3"/>
  <c r="AS42" i="3"/>
  <c r="AS33" i="3"/>
  <c r="AS8" i="3"/>
  <c r="AS5" i="3"/>
  <c r="AS4548" i="3"/>
  <c r="AS4545" i="3"/>
  <c r="AS4543" i="3"/>
  <c r="AS4540" i="3"/>
  <c r="AS4534" i="3"/>
  <c r="AS4524" i="3"/>
  <c r="AS4523" i="3"/>
  <c r="AS1609" i="3"/>
  <c r="AS1605" i="3"/>
  <c r="AS1603" i="3"/>
  <c r="AS1599" i="3"/>
  <c r="AS1596" i="3"/>
  <c r="AS1594" i="3"/>
  <c r="AS1593" i="3"/>
  <c r="AS1591" i="3"/>
  <c r="AS1590" i="3"/>
  <c r="AS1588" i="3"/>
  <c r="AS1586" i="3"/>
  <c r="AS1585" i="3"/>
  <c r="AS1584" i="3"/>
  <c r="AS1582" i="3"/>
  <c r="AS1581" i="3"/>
  <c r="AS1579" i="3"/>
  <c r="AS1576" i="3"/>
  <c r="AS1574" i="3"/>
  <c r="AS1572" i="3"/>
  <c r="AS1570" i="3"/>
  <c r="AS1569" i="3"/>
  <c r="AS1567" i="3"/>
  <c r="AS1565" i="3"/>
  <c r="AS1563" i="3"/>
  <c r="AS1559" i="3"/>
  <c r="AS1556" i="3"/>
  <c r="AS1500" i="3"/>
  <c r="AS45" i="3"/>
  <c r="AS43" i="3"/>
  <c r="AS37" i="3"/>
  <c r="AS23" i="3"/>
  <c r="AS10" i="3"/>
  <c r="AS4" i="3"/>
  <c r="AS4544" i="3"/>
  <c r="AS4542" i="3"/>
  <c r="AS4541" i="3"/>
  <c r="AS4518" i="3"/>
  <c r="AS39" i="3"/>
  <c r="AS36" i="3"/>
  <c r="AS32" i="3"/>
  <c r="AS31" i="3"/>
  <c r="AS29" i="3"/>
  <c r="AS26" i="3"/>
  <c r="AS22" i="3"/>
  <c r="AS20" i="3"/>
  <c r="AS17" i="3"/>
  <c r="AS16" i="3"/>
  <c r="AS14" i="3"/>
  <c r="AS9" i="3"/>
  <c r="AS7" i="3"/>
  <c r="AS3" i="3"/>
  <c r="AS4549" i="3"/>
  <c r="AS4547" i="3"/>
  <c r="AS4539" i="3"/>
  <c r="AS4537" i="3"/>
  <c r="AS4536" i="3"/>
  <c r="AS4533" i="3"/>
  <c r="AS4527" i="3"/>
  <c r="AS4522" i="3"/>
  <c r="AS4521" i="3"/>
  <c r="AS4520" i="3"/>
  <c r="AS4516" i="3"/>
  <c r="AS4515" i="3"/>
  <c r="AS4513" i="3"/>
  <c r="AS4510" i="3"/>
  <c r="AS4508" i="3"/>
  <c r="AS4506" i="3"/>
  <c r="AS4504" i="3"/>
  <c r="AS4502" i="3"/>
  <c r="AS1520" i="3"/>
  <c r="AS1518" i="3"/>
  <c r="AS1515" i="3"/>
  <c r="AS1509" i="3"/>
  <c r="AS1508" i="3"/>
  <c r="AS1504" i="3"/>
  <c r="AS1557" i="3"/>
  <c r="AS1554" i="3"/>
  <c r="AS1551" i="3"/>
  <c r="AS1549" i="3"/>
  <c r="AS1547" i="3"/>
  <c r="AS1545" i="3"/>
  <c r="AS1543" i="3"/>
  <c r="AS1541" i="3"/>
  <c r="AS1539" i="3"/>
  <c r="AS1538" i="3"/>
  <c r="AS1536" i="3"/>
  <c r="AS1534" i="3"/>
  <c r="AS1532" i="3"/>
  <c r="B30" i="10" s="1"/>
  <c r="AS1530" i="3"/>
  <c r="AS1528" i="3"/>
  <c r="AS1525" i="3"/>
  <c r="AS1521" i="3"/>
  <c r="B24" i="10" s="1"/>
  <c r="AS1517" i="3"/>
  <c r="AS1514" i="3"/>
  <c r="AS1513" i="3"/>
  <c r="AS1505" i="3"/>
  <c r="AS1553" i="3"/>
  <c r="AS1552" i="3"/>
  <c r="AS1550" i="3"/>
  <c r="AS1548" i="3"/>
  <c r="AS1546" i="3"/>
  <c r="AS1544" i="3"/>
  <c r="AS1542" i="3"/>
  <c r="AS1540" i="3"/>
  <c r="AS1537" i="3"/>
  <c r="AS1535" i="3"/>
  <c r="AS1533" i="3"/>
  <c r="AS1531" i="3"/>
  <c r="AS1529" i="3"/>
  <c r="AS1527" i="3"/>
  <c r="AS1526" i="3"/>
  <c r="AS1522" i="3"/>
  <c r="AS1519" i="3"/>
  <c r="AS1516" i="3"/>
  <c r="AS1512" i="3"/>
  <c r="AS1511" i="3"/>
  <c r="AS1507" i="3"/>
  <c r="AS1506" i="3"/>
  <c r="AS1503" i="3"/>
  <c r="AS1502" i="3"/>
  <c r="AS4519" i="3"/>
  <c r="AS4517" i="3"/>
  <c r="AS4514" i="3"/>
  <c r="AS4512" i="3"/>
  <c r="AS4511" i="3"/>
  <c r="AS4509" i="3"/>
  <c r="AS4507" i="3"/>
  <c r="AS4505" i="3"/>
  <c r="AS4503" i="3"/>
  <c r="AS1524" i="3"/>
  <c r="AS1523" i="3"/>
  <c r="AS1510" i="3"/>
  <c r="B17" i="10" s="1"/>
  <c r="B19" i="10" l="1"/>
  <c r="B50" i="10"/>
  <c r="B25" i="10"/>
  <c r="E4" i="10"/>
  <c r="B49" i="10"/>
  <c r="B48" i="10"/>
  <c r="B29" i="10"/>
  <c r="B36" i="10"/>
  <c r="B23" i="10"/>
  <c r="B16" i="10"/>
  <c r="E5" i="10"/>
  <c r="B12" i="10" s="1"/>
  <c r="B18"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<sst xmlns="http://schemas.openxmlformats.org/spreadsheetml/2006/main" count="138479" uniqueCount="6330">
  <si>
    <t>Batch_ID</t>
  </si>
  <si>
    <t>Production_Date</t>
  </si>
  <si>
    <t>Quarter</t>
  </si>
  <si>
    <t>Month</t>
  </si>
  <si>
    <t>Month_Number</t>
  </si>
  <si>
    <t>Factory</t>
  </si>
  <si>
    <t>Production_Line</t>
  </si>
  <si>
    <t>Machine_ID</t>
  </si>
  <si>
    <t>Shift</t>
  </si>
  <si>
    <t>Product_Model</t>
  </si>
  <si>
    <t>Sales_Contract_Type</t>
  </si>
  <si>
    <t>Raw_Material_Supplier</t>
  </si>
  <si>
    <t>Material_Grade</t>
  </si>
  <si>
    <t>Destination_Region</t>
  </si>
  <si>
    <t>Shipping_Carrier</t>
  </si>
  <si>
    <t>Confirmed_Order_Units</t>
  </si>
  <si>
    <t>Planned_Units</t>
  </si>
  <si>
    <t>Units_Made</t>
  </si>
  <si>
    <t>Defective_Units</t>
  </si>
  <si>
    <t>Good_Units</t>
  </si>
  <si>
    <t>Units_Sold</t>
  </si>
  <si>
    <t>Unsold_Units</t>
  </si>
  <si>
    <t>Defect_Rate</t>
  </si>
  <si>
    <t>Machine_Downtime_Min</t>
  </si>
  <si>
    <t>Worker_Absence_Hours</t>
  </si>
  <si>
    <t>Overtime_Hours</t>
  </si>
  <si>
    <t>Selling_Price_Per_Unit</t>
  </si>
  <si>
    <t>Sales_Revenue</t>
  </si>
  <si>
    <t>Material_Cost_Per_Unit</t>
  </si>
  <si>
    <t>Raw_Material_Cost</t>
  </si>
  <si>
    <t>Labour_Cost</t>
  </si>
  <si>
    <t>Electricity_Cost</t>
  </si>
  <si>
    <t>Machine_Maintenance_Cost</t>
  </si>
  <si>
    <t>Overtime_Cost</t>
  </si>
  <si>
    <t>Defect_Rework_Cost</t>
  </si>
  <si>
    <t>Warranty_Claims_Units</t>
  </si>
  <si>
    <t>Warranty_Cost</t>
  </si>
  <si>
    <t>Inventory_Carrying_Cost</t>
  </si>
  <si>
    <t>Shipping_Cost</t>
  </si>
  <si>
    <t>Promised_Ship_Days</t>
  </si>
  <si>
    <t>Actual_Ship_Days</t>
  </si>
  <si>
    <t>On_Time_Shipment</t>
  </si>
  <si>
    <t>Customer_Complaints</t>
  </si>
  <si>
    <t>Total_Operating_Cost</t>
  </si>
  <si>
    <t>Operating_Profit</t>
  </si>
  <si>
    <t>Quality_Inspection_Result</t>
  </si>
  <si>
    <t>BATCH00038</t>
  </si>
  <si>
    <t>Q1 2025</t>
  </si>
  <si>
    <t>Jan</t>
  </si>
  <si>
    <t>Pune Factory</t>
  </si>
  <si>
    <t>Line 2</t>
  </si>
  <si>
    <t>PUN-L2-M2</t>
  </si>
  <si>
    <t>Night</t>
  </si>
  <si>
    <t>Student Laptop</t>
  </si>
  <si>
    <t>Export Contract</t>
  </si>
  <si>
    <t>Zenith Parts</t>
  </si>
  <si>
    <t>Grade A</t>
  </si>
  <si>
    <t>West</t>
  </si>
  <si>
    <t>AirRoad Express</t>
  </si>
  <si>
    <t>Pass</t>
  </si>
  <si>
    <t>BATCH00122</t>
  </si>
  <si>
    <t>Chennai Factory</t>
  </si>
  <si>
    <t>Line 1</t>
  </si>
  <si>
    <t>CHE-L1-M1</t>
  </si>
  <si>
    <t>Morning</t>
  </si>
  <si>
    <t>Business Laptop</t>
  </si>
  <si>
    <t>Bulk Contract</t>
  </si>
  <si>
    <t>Nova Electronics</t>
  </si>
  <si>
    <t>Grade B</t>
  </si>
  <si>
    <t>North</t>
  </si>
  <si>
    <t>SwiftShip</t>
  </si>
  <si>
    <t>BATCH00131</t>
  </si>
  <si>
    <t>Noida Factory</t>
  </si>
  <si>
    <t>NOI-L2-M1</t>
  </si>
  <si>
    <t>Evening</t>
  </si>
  <si>
    <t>Regular Contract</t>
  </si>
  <si>
    <t>South</t>
  </si>
  <si>
    <t>BATCH00172</t>
  </si>
  <si>
    <t>Bengaluru Factory</t>
  </si>
  <si>
    <t>Line 3</t>
  </si>
  <si>
    <t>BLR-L3-M4</t>
  </si>
  <si>
    <t>Gaming Laptop</t>
  </si>
  <si>
    <t>BlueLine Logistics</t>
  </si>
  <si>
    <t>BATCH00174</t>
  </si>
  <si>
    <t>CHE-L3-M2</t>
  </si>
  <si>
    <t>BATCH00190</t>
  </si>
  <si>
    <t>NOI-L3-M4</t>
  </si>
  <si>
    <t>Apex Components</t>
  </si>
  <si>
    <t>BATCH00210</t>
  </si>
  <si>
    <t>PUN-L2-M3</t>
  </si>
  <si>
    <t>BATCH00236</t>
  </si>
  <si>
    <t>BLR-L1-M3</t>
  </si>
  <si>
    <t>Prime Circuits</t>
  </si>
  <si>
    <t>BATCH00277</t>
  </si>
  <si>
    <t>East</t>
  </si>
  <si>
    <t>BATCH00296</t>
  </si>
  <si>
    <t>CHE-L1-M3</t>
  </si>
  <si>
    <t>BATCH00313</t>
  </si>
  <si>
    <t>CHE-L3-M1</t>
  </si>
  <si>
    <t>BATCH00333</t>
  </si>
  <si>
    <t>CHE-L3-M4</t>
  </si>
  <si>
    <t>BATCH00362</t>
  </si>
  <si>
    <t>NOI-L3-M2</t>
  </si>
  <si>
    <t>BATCH00389</t>
  </si>
  <si>
    <t>CHE-L1-M2</t>
  </si>
  <si>
    <t>BATCH00394</t>
  </si>
  <si>
    <t>PUN-L3-M4</t>
  </si>
  <si>
    <t>BATCH00396</t>
  </si>
  <si>
    <t>PUN-L2-M1</t>
  </si>
  <si>
    <t>Export</t>
  </si>
  <si>
    <t>BATCH00400</t>
  </si>
  <si>
    <t>PUN-L3-M1</t>
  </si>
  <si>
    <t>BATCH00405</t>
  </si>
  <si>
    <t>BLR-L3-M3</t>
  </si>
  <si>
    <t>BATCH00456</t>
  </si>
  <si>
    <t>CHE-L1-M4</t>
  </si>
  <si>
    <t>Review</t>
  </si>
  <si>
    <t>BATCH00461</t>
  </si>
  <si>
    <t>BATCH00004</t>
  </si>
  <si>
    <t>NOI-L2-M3</t>
  </si>
  <si>
    <t>TransMove</t>
  </si>
  <si>
    <t>BATCH00044</t>
  </si>
  <si>
    <t>BATCH00100</t>
  </si>
  <si>
    <t>CHE-L3-M3</t>
  </si>
  <si>
    <t>BATCH00107</t>
  </si>
  <si>
    <t>PUN-L1-M2</t>
  </si>
  <si>
    <t>BATCH00138</t>
  </si>
  <si>
    <t>CHE-L2-M1</t>
  </si>
  <si>
    <t>BATCH00139</t>
  </si>
  <si>
    <t>BATCH00148</t>
  </si>
  <si>
    <t>BATCH00151</t>
  </si>
  <si>
    <t>BATCH00276</t>
  </si>
  <si>
    <t>BATCH00307</t>
  </si>
  <si>
    <t>PUN-L1-M1</t>
  </si>
  <si>
    <t>BATCH00335</t>
  </si>
  <si>
    <t>BATCH00345</t>
  </si>
  <si>
    <t>BLR-L3-M2</t>
  </si>
  <si>
    <t>BATCH00347</t>
  </si>
  <si>
    <t>NOI-L2-M4</t>
  </si>
  <si>
    <t>BATCH00348</t>
  </si>
  <si>
    <t>BATCH00402</t>
  </si>
  <si>
    <t>PUN-L1-M4</t>
  </si>
  <si>
    <t>BATCH00432</t>
  </si>
  <si>
    <t>BLR-L3-M1</t>
  </si>
  <si>
    <t>BATCH00484</t>
  </si>
  <si>
    <t>BATCH00045</t>
  </si>
  <si>
    <t>BATCH00058</t>
  </si>
  <si>
    <t>BATCH00066</t>
  </si>
  <si>
    <t>BATCH00070</t>
  </si>
  <si>
    <t>BATCH00102</t>
  </si>
  <si>
    <t>NOI-L1-M3</t>
  </si>
  <si>
    <t>BATCH00109</t>
  </si>
  <si>
    <t>BATCH00119</t>
  </si>
  <si>
    <t>BLR-L1-M4</t>
  </si>
  <si>
    <t>BATCH00164</t>
  </si>
  <si>
    <t>NOI-L1-M1</t>
  </si>
  <si>
    <t>BATCH00227</t>
  </si>
  <si>
    <t>CHE-L2-M4</t>
  </si>
  <si>
    <t>BATCH00263</t>
  </si>
  <si>
    <t>NOI-L3-M1</t>
  </si>
  <si>
    <t>BATCH00418</t>
  </si>
  <si>
    <t>BLR-L2-M4</t>
  </si>
  <si>
    <t>BATCH00429</t>
  </si>
  <si>
    <t>BATCH00005</t>
  </si>
  <si>
    <t>BATCH00020</t>
  </si>
  <si>
    <t>BATCH00042</t>
  </si>
  <si>
    <t>BATCH00143</t>
  </si>
  <si>
    <t>BATCH00171</t>
  </si>
  <si>
    <t>BLR-L1-M1</t>
  </si>
  <si>
    <t>BATCH00187</t>
  </si>
  <si>
    <t>CHE-L2-M3</t>
  </si>
  <si>
    <t>BATCH00207</t>
  </si>
  <si>
    <t>BATCH00230</t>
  </si>
  <si>
    <t>BLR-L2-M2</t>
  </si>
  <si>
    <t>BATCH00242</t>
  </si>
  <si>
    <t>NOI-L1-M2</t>
  </si>
  <si>
    <t>BATCH00249</t>
  </si>
  <si>
    <t>BATCH00255</t>
  </si>
  <si>
    <t>BATCH00297</t>
  </si>
  <si>
    <t>NOI-L2-M2</t>
  </si>
  <si>
    <t>BATCH00331</t>
  </si>
  <si>
    <t>BLR-L2-M3</t>
  </si>
  <si>
    <t>BATCH00428</t>
  </si>
  <si>
    <t>CHE-L2-M2</t>
  </si>
  <si>
    <t>BATCH00440</t>
  </si>
  <si>
    <t>BLR-L2-M1</t>
  </si>
  <si>
    <t>BATCH00477</t>
  </si>
  <si>
    <t>BATCH00007</t>
  </si>
  <si>
    <t>BATCH00047</t>
  </si>
  <si>
    <t>BATCH00056</t>
  </si>
  <si>
    <t>BLR-L1-M2</t>
  </si>
  <si>
    <t>BATCH00096</t>
  </si>
  <si>
    <t>BATCH00105</t>
  </si>
  <si>
    <t>BATCH00121</t>
  </si>
  <si>
    <t>BATCH00132</t>
  </si>
  <si>
    <t>BATCH00177</t>
  </si>
  <si>
    <t>BATCH00200</t>
  </si>
  <si>
    <t>BATCH00204</t>
  </si>
  <si>
    <t>BATCH00308</t>
  </si>
  <si>
    <t>BATCH00323</t>
  </si>
  <si>
    <t>BATCH00342</t>
  </si>
  <si>
    <t>BATCH00344</t>
  </si>
  <si>
    <t>BATCH00373</t>
  </si>
  <si>
    <t>BATCH00399</t>
  </si>
  <si>
    <t>BATCH00019</t>
  </si>
  <si>
    <t>BATCH00029</t>
  </si>
  <si>
    <t>BATCH00065</t>
  </si>
  <si>
    <t>BATCH00074</t>
  </si>
  <si>
    <t>BATCH00195</t>
  </si>
  <si>
    <t>BATCH00215</t>
  </si>
  <si>
    <t>BATCH00225</t>
  </si>
  <si>
    <t>BATCH00238</t>
  </si>
  <si>
    <t>BATCH00291</t>
  </si>
  <si>
    <t>NOI-L3-M3</t>
  </si>
  <si>
    <t>BATCH00303</t>
  </si>
  <si>
    <t>BATCH00361</t>
  </si>
  <si>
    <t>BATCH00385</t>
  </si>
  <si>
    <t>BATCH00388</t>
  </si>
  <si>
    <t>BATCH00401</t>
  </si>
  <si>
    <t>BATCH00414</t>
  </si>
  <si>
    <t>NOI-L1-M4</t>
  </si>
  <si>
    <t>BATCH00427</t>
  </si>
  <si>
    <t>BATCH00447</t>
  </si>
  <si>
    <t>BATCH00460</t>
  </si>
  <si>
    <t>BATCH00486</t>
  </si>
  <si>
    <t>BATCH00003</t>
  </si>
  <si>
    <t>PUN-L1-M3</t>
  </si>
  <si>
    <t>BATCH00081</t>
  </si>
  <si>
    <t>BATCH00098</t>
  </si>
  <si>
    <t>BATCH00112</t>
  </si>
  <si>
    <t>BATCH00114</t>
  </si>
  <si>
    <t>BATCH00127</t>
  </si>
  <si>
    <t>BATCH00135</t>
  </si>
  <si>
    <t>BATCH00162</t>
  </si>
  <si>
    <t>BATCH00170</t>
  </si>
  <si>
    <t>BATCH00216</t>
  </si>
  <si>
    <t>BATCH00229</t>
  </si>
  <si>
    <t>BATCH00253</t>
  </si>
  <si>
    <t>BATCH00273</t>
  </si>
  <si>
    <t>BATCH00289</t>
  </si>
  <si>
    <t>BATCH00320</t>
  </si>
  <si>
    <t>BATCH00340</t>
  </si>
  <si>
    <t>BATCH00378</t>
  </si>
  <si>
    <t>BATCH00379</t>
  </si>
  <si>
    <t>BATCH00462</t>
  </si>
  <si>
    <t>PUN-L2-M4</t>
  </si>
  <si>
    <t>BATCH00467</t>
  </si>
  <si>
    <t>BATCH00480</t>
  </si>
  <si>
    <t>BATCH00021</t>
  </si>
  <si>
    <t>BATCH00026</t>
  </si>
  <si>
    <t>BATCH00061</t>
  </si>
  <si>
    <t>BATCH00099</t>
  </si>
  <si>
    <t>BATCH00103</t>
  </si>
  <si>
    <t>BATCH00165</t>
  </si>
  <si>
    <t>BATCH00169</t>
  </si>
  <si>
    <t>BATCH00264</t>
  </si>
  <si>
    <t>BATCH00274</t>
  </si>
  <si>
    <t>BATCH00355</t>
  </si>
  <si>
    <t>BATCH00357</t>
  </si>
  <si>
    <t>BATCH00363</t>
  </si>
  <si>
    <t>PUN-L3-M3</t>
  </si>
  <si>
    <t>BATCH00407</t>
  </si>
  <si>
    <t>PUN-L3-M2</t>
  </si>
  <si>
    <t>BATCH00410</t>
  </si>
  <si>
    <t>BATCH00413</t>
  </si>
  <si>
    <t>BATCH00419</t>
  </si>
  <si>
    <t>BATCH00422</t>
  </si>
  <si>
    <t>BATCH00438</t>
  </si>
  <si>
    <t>BATCH00443</t>
  </si>
  <si>
    <t>BATCH00471</t>
  </si>
  <si>
    <t>BATCH00015</t>
  </si>
  <si>
    <t>BATCH00017</t>
  </si>
  <si>
    <t>BATCH00072</t>
  </si>
  <si>
    <t>BATCH00073</t>
  </si>
  <si>
    <t>BATCH00088</t>
  </si>
  <si>
    <t>BATCH00097</t>
  </si>
  <si>
    <t>BATCH00118</t>
  </si>
  <si>
    <t>BATCH00130</t>
  </si>
  <si>
    <t>BATCH00133</t>
  </si>
  <si>
    <t>BATCH00145</t>
  </si>
  <si>
    <t>BATCH00150</t>
  </si>
  <si>
    <t>BATCH00234</t>
  </si>
  <si>
    <t>BATCH00284</t>
  </si>
  <si>
    <t>BATCH00318</t>
  </si>
  <si>
    <t>BATCH00353</t>
  </si>
  <si>
    <t>BATCH00391</t>
  </si>
  <si>
    <t>BATCH00416</t>
  </si>
  <si>
    <t>BATCH00455</t>
  </si>
  <si>
    <t>BATCH00459</t>
  </si>
  <si>
    <t>BATCH00494</t>
  </si>
  <si>
    <t>BATCH00031</t>
  </si>
  <si>
    <t>BATCH00092</t>
  </si>
  <si>
    <t>BATCH00094</t>
  </si>
  <si>
    <t>BATCH00126</t>
  </si>
  <si>
    <t>BATCH00167</t>
  </si>
  <si>
    <t>BATCH00180</t>
  </si>
  <si>
    <t>BATCH00279</t>
  </si>
  <si>
    <t>BATCH00302</t>
  </si>
  <si>
    <t>BATCH00314</t>
  </si>
  <si>
    <t>BATCH00334</t>
  </si>
  <si>
    <t>BATCH00339</t>
  </si>
  <si>
    <t>BATCH00408</t>
  </si>
  <si>
    <t>BATCH00409</t>
  </si>
  <si>
    <t>BATCH00468</t>
  </si>
  <si>
    <t>BATCH00013</t>
  </si>
  <si>
    <t>BATCH00051</t>
  </si>
  <si>
    <t>BATCH00052</t>
  </si>
  <si>
    <t>BATCH00053</t>
  </si>
  <si>
    <t>BATCH00079</t>
  </si>
  <si>
    <t>BATCH00117</t>
  </si>
  <si>
    <t>BATCH00157</t>
  </si>
  <si>
    <t>BATCH00168</t>
  </si>
  <si>
    <t>BATCH00173</t>
  </si>
  <si>
    <t>BATCH00192</t>
  </si>
  <si>
    <t>BATCH00205</t>
  </si>
  <si>
    <t>BATCH00208</t>
  </si>
  <si>
    <t>BATCH00240</t>
  </si>
  <si>
    <t>BATCH00256</t>
  </si>
  <si>
    <t>BATCH00257</t>
  </si>
  <si>
    <t>BATCH00280</t>
  </si>
  <si>
    <t>BATCH00346</t>
  </si>
  <si>
    <t>BATCH00374</t>
  </si>
  <si>
    <t>BATCH00404</t>
  </si>
  <si>
    <t>BATCH00430</t>
  </si>
  <si>
    <t>BATCH00481</t>
  </si>
  <si>
    <t>BATCH00124</t>
  </si>
  <si>
    <t>BATCH00137</t>
  </si>
  <si>
    <t>BATCH00149</t>
  </si>
  <si>
    <t>BATCH00220</t>
  </si>
  <si>
    <t>BATCH00326</t>
  </si>
  <si>
    <t>BATCH00371</t>
  </si>
  <si>
    <t>BATCH00435</t>
  </si>
  <si>
    <t>BATCH00454</t>
  </si>
  <si>
    <t>BATCH00474</t>
  </si>
  <si>
    <t>BATCH00009</t>
  </si>
  <si>
    <t>BATCH00039</t>
  </si>
  <si>
    <t>BATCH00041</t>
  </si>
  <si>
    <t>BATCH00125</t>
  </si>
  <si>
    <t>BATCH00134</t>
  </si>
  <si>
    <t>BATCH00156</t>
  </si>
  <si>
    <t>BATCH00158</t>
  </si>
  <si>
    <t>BATCH00185</t>
  </si>
  <si>
    <t>BATCH00193</t>
  </si>
  <si>
    <t>BATCH00223</t>
  </si>
  <si>
    <t>BATCH00235</t>
  </si>
  <si>
    <t>BATCH00241</t>
  </si>
  <si>
    <t>BATCH00248</t>
  </si>
  <si>
    <t>BATCH00310</t>
  </si>
  <si>
    <t>BATCH00372</t>
  </si>
  <si>
    <t>BATCH00395</t>
  </si>
  <si>
    <t>BATCH00441</t>
  </si>
  <si>
    <t>BATCH00453</t>
  </si>
  <si>
    <t>BATCH00496</t>
  </si>
  <si>
    <t>BATCH00063</t>
  </si>
  <si>
    <t>BATCH00129</t>
  </si>
  <si>
    <t>BATCH00154</t>
  </si>
  <si>
    <t>BATCH00159</t>
  </si>
  <si>
    <t>BATCH00175</t>
  </si>
  <si>
    <t>BATCH00191</t>
  </si>
  <si>
    <t>BATCH00197</t>
  </si>
  <si>
    <t>BATCH00282</t>
  </si>
  <si>
    <t>BATCH00306</t>
  </si>
  <si>
    <t>BATCH00337</t>
  </si>
  <si>
    <t>BATCH00364</t>
  </si>
  <si>
    <t>BATCH00397</t>
  </si>
  <si>
    <t>BATCH00464</t>
  </si>
  <si>
    <t>BATCH00466</t>
  </si>
  <si>
    <t>BATCH00493</t>
  </si>
  <si>
    <t>BATCH00016</t>
  </si>
  <si>
    <t>BATCH00018</t>
  </si>
  <si>
    <t>BATCH00023</t>
  </si>
  <si>
    <t>BATCH00033</t>
  </si>
  <si>
    <t>BATCH00043</t>
  </si>
  <si>
    <t>BATCH00054</t>
  </si>
  <si>
    <t>BATCH00055</t>
  </si>
  <si>
    <t>BATCH00076</t>
  </si>
  <si>
    <t>BATCH00093</t>
  </si>
  <si>
    <t>BATCH00101</t>
  </si>
  <si>
    <t>BATCH00106</t>
  </si>
  <si>
    <t>BATCH00116</t>
  </si>
  <si>
    <t>BATCH00123</t>
  </si>
  <si>
    <t>BATCH00146</t>
  </si>
  <si>
    <t>BATCH00147</t>
  </si>
  <si>
    <t>BATCH00155</t>
  </si>
  <si>
    <t>BATCH00163</t>
  </si>
  <si>
    <t>BATCH00186</t>
  </si>
  <si>
    <t>BATCH00285</t>
  </si>
  <si>
    <t>BATCH00292</t>
  </si>
  <si>
    <t>BATCH00377</t>
  </si>
  <si>
    <t>BATCH00387</t>
  </si>
  <si>
    <t>BATCH00403</t>
  </si>
  <si>
    <t>BATCH00423</t>
  </si>
  <si>
    <t>BATCH00437</t>
  </si>
  <si>
    <t>BATCH00444</t>
  </si>
  <si>
    <t>BATCH00488</t>
  </si>
  <si>
    <t>BATCH00001</t>
  </si>
  <si>
    <t>BATCH00025</t>
  </si>
  <si>
    <t>BATCH00030</t>
  </si>
  <si>
    <t>BATCH00115</t>
  </si>
  <si>
    <t>BATCH00184</t>
  </si>
  <si>
    <t>BATCH00222</t>
  </si>
  <si>
    <t>BATCH00247</t>
  </si>
  <si>
    <t>BATCH00254</t>
  </si>
  <si>
    <t>BATCH00295</t>
  </si>
  <si>
    <t>BATCH00298</t>
  </si>
  <si>
    <t>BATCH00351</t>
  </si>
  <si>
    <t>BATCH00366</t>
  </si>
  <si>
    <t>BATCH00367</t>
  </si>
  <si>
    <t>BATCH00412</t>
  </si>
  <si>
    <t>BATCH00425</t>
  </si>
  <si>
    <t>BATCH00487</t>
  </si>
  <si>
    <t>BATCH00495</t>
  </si>
  <si>
    <t>BATCH00032</t>
  </si>
  <si>
    <t>BATCH00035</t>
  </si>
  <si>
    <t>BATCH00198</t>
  </si>
  <si>
    <t>BATCH00224</t>
  </si>
  <si>
    <t>BATCH00226</t>
  </si>
  <si>
    <t>BATCH00228</t>
  </si>
  <si>
    <t>BATCH00269</t>
  </si>
  <si>
    <t>BATCH00288</t>
  </si>
  <si>
    <t>BATCH00299</t>
  </si>
  <si>
    <t>BATCH00322</t>
  </si>
  <si>
    <t>BATCH00360</t>
  </si>
  <si>
    <t>BATCH00433</t>
  </si>
  <si>
    <t>BATCH00452</t>
  </si>
  <si>
    <t>BATCH00458</t>
  </si>
  <si>
    <t>BATCH00479</t>
  </si>
  <si>
    <t>BATCH00011</t>
  </si>
  <si>
    <t>BATCH00034</t>
  </si>
  <si>
    <t>BATCH00067</t>
  </si>
  <si>
    <t>BATCH00075</t>
  </si>
  <si>
    <t>BATCH00080</t>
  </si>
  <si>
    <t>BATCH00262</t>
  </si>
  <si>
    <t>BATCH00321</t>
  </si>
  <si>
    <t>BATCH00338</t>
  </si>
  <si>
    <t>BATCH00417</t>
  </si>
  <si>
    <t>BATCH00426</t>
  </si>
  <si>
    <t>BATCH00500</t>
  </si>
  <si>
    <t>BATCH00022</t>
  </si>
  <si>
    <t>BATCH00040</t>
  </si>
  <si>
    <t>BATCH00049</t>
  </si>
  <si>
    <t>BATCH00057</t>
  </si>
  <si>
    <t>BATCH00104</t>
  </si>
  <si>
    <t>BATCH00111</t>
  </si>
  <si>
    <t>BATCH00251</t>
  </si>
  <si>
    <t>BATCH00265</t>
  </si>
  <si>
    <t>BATCH00266</t>
  </si>
  <si>
    <t>BATCH00390</t>
  </si>
  <si>
    <t>BATCH00449</t>
  </si>
  <si>
    <t>BATCH00499</t>
  </si>
  <si>
    <t>BATCH00024</t>
  </si>
  <si>
    <t>BATCH00059</t>
  </si>
  <si>
    <t>BATCH00068</t>
  </si>
  <si>
    <t>BATCH00176</t>
  </si>
  <si>
    <t>BATCH00214</t>
  </si>
  <si>
    <t>BATCH00217</t>
  </si>
  <si>
    <t>BATCH00221</t>
  </si>
  <si>
    <t>BATCH00311</t>
  </si>
  <si>
    <t>BATCH00315</t>
  </si>
  <si>
    <t>BATCH00324</t>
  </si>
  <si>
    <t>BATCH00336</t>
  </si>
  <si>
    <t>BATCH00349</t>
  </si>
  <si>
    <t>BATCH00359</t>
  </si>
  <si>
    <t>BATCH00382</t>
  </si>
  <si>
    <t>BATCH00384</t>
  </si>
  <si>
    <t>BATCH00469</t>
  </si>
  <si>
    <t>BATCH00472</t>
  </si>
  <si>
    <t>BATCH00489</t>
  </si>
  <si>
    <t>BATCH00078</t>
  </si>
  <si>
    <t>BATCH00136</t>
  </si>
  <si>
    <t>BATCH00141</t>
  </si>
  <si>
    <t>BATCH00196</t>
  </si>
  <si>
    <t>BATCH00199</t>
  </si>
  <si>
    <t>BATCH00250</t>
  </si>
  <si>
    <t>BATCH00260</t>
  </si>
  <si>
    <t>BATCH00301</t>
  </si>
  <si>
    <t>BATCH00328</t>
  </si>
  <si>
    <t>BATCH00350</t>
  </si>
  <si>
    <t>BATCH00375</t>
  </si>
  <si>
    <t>BATCH00376</t>
  </si>
  <si>
    <t>BATCH00012</t>
  </si>
  <si>
    <t>BATCH00091</t>
  </si>
  <si>
    <t>BATCH00140</t>
  </si>
  <si>
    <t>BATCH00218</t>
  </si>
  <si>
    <t>BATCH00237</t>
  </si>
  <si>
    <t>BATCH00239</t>
  </si>
  <si>
    <t>BATCH00258</t>
  </si>
  <si>
    <t>BATCH00356</t>
  </si>
  <si>
    <t>BATCH00386</t>
  </si>
  <si>
    <t>BATCH00436</t>
  </si>
  <si>
    <t>BATCH00476</t>
  </si>
  <si>
    <t>BATCH00478</t>
  </si>
  <si>
    <t>BATCH00027</t>
  </si>
  <si>
    <t>BATCH00077</t>
  </si>
  <si>
    <t>BATCH00142</t>
  </si>
  <si>
    <t>BATCH00161</t>
  </si>
  <si>
    <t>BATCH00188</t>
  </si>
  <si>
    <t>BATCH00393</t>
  </si>
  <si>
    <t>BATCH00415</t>
  </si>
  <si>
    <t>BATCH00439</t>
  </si>
  <si>
    <t>BATCH00006</t>
  </si>
  <si>
    <t>BATCH00046</t>
  </si>
  <si>
    <t>BATCH00090</t>
  </si>
  <si>
    <t>BATCH00110</t>
  </si>
  <si>
    <t>BATCH00152</t>
  </si>
  <si>
    <t>BATCH00178</t>
  </si>
  <si>
    <t>BATCH00211</t>
  </si>
  <si>
    <t>BATCH00212</t>
  </si>
  <si>
    <t>BATCH00245</t>
  </si>
  <si>
    <t>BATCH00365</t>
  </si>
  <si>
    <t>BATCH00370</t>
  </si>
  <si>
    <t>BATCH00411</t>
  </si>
  <si>
    <t>BATCH00421</t>
  </si>
  <si>
    <t>BATCH00028</t>
  </si>
  <si>
    <t>BATCH00086</t>
  </si>
  <si>
    <t>BATCH00095</t>
  </si>
  <si>
    <t>BATCH00179</t>
  </si>
  <si>
    <t>BATCH00201</t>
  </si>
  <si>
    <t>BATCH00209</t>
  </si>
  <si>
    <t>BATCH00231</t>
  </si>
  <si>
    <t>BATCH00232</t>
  </si>
  <si>
    <t>BATCH00270</t>
  </si>
  <si>
    <t>BATCH00294</t>
  </si>
  <si>
    <t>BATCH00304</t>
  </si>
  <si>
    <t>BATCH00325</t>
  </si>
  <si>
    <t>BATCH00352</t>
  </si>
  <si>
    <t>BATCH00380</t>
  </si>
  <si>
    <t>BATCH00434</t>
  </si>
  <si>
    <t>BATCH00490</t>
  </si>
  <si>
    <t>BATCH00014</t>
  </si>
  <si>
    <t>BATCH00048</t>
  </si>
  <si>
    <t>BATCH00050</t>
  </si>
  <si>
    <t>BATCH00153</t>
  </si>
  <si>
    <t>BATCH00202</t>
  </si>
  <si>
    <t>BATCH00246</t>
  </si>
  <si>
    <t>BATCH00268</t>
  </si>
  <si>
    <t>BATCH00305</t>
  </si>
  <si>
    <t>BATCH00312</t>
  </si>
  <si>
    <t>BATCH00341</t>
  </si>
  <si>
    <t>BATCH00431</t>
  </si>
  <si>
    <t>BATCH00445</t>
  </si>
  <si>
    <t>BATCH00448</t>
  </si>
  <si>
    <t>BATCH00492</t>
  </si>
  <si>
    <t>BATCH00083</t>
  </si>
  <si>
    <t>BATCH00084</t>
  </si>
  <si>
    <t>BATCH00087</t>
  </si>
  <si>
    <t>BATCH00113</t>
  </si>
  <si>
    <t>BATCH00166</t>
  </si>
  <si>
    <t>BATCH00194</t>
  </si>
  <si>
    <t>BATCH00244</t>
  </si>
  <si>
    <t>BATCH00271</t>
  </si>
  <si>
    <t>BATCH00286</t>
  </si>
  <si>
    <t>BATCH00343</t>
  </si>
  <si>
    <t>BATCH00358</t>
  </si>
  <si>
    <t>BATCH00398</t>
  </si>
  <si>
    <t>BATCH00424</t>
  </si>
  <si>
    <t>BATCH00446</t>
  </si>
  <si>
    <t>BATCH00451</t>
  </si>
  <si>
    <t>BATCH00457</t>
  </si>
  <si>
    <t>BATCH00463</t>
  </si>
  <si>
    <t>BATCH00465</t>
  </si>
  <si>
    <t>BATCH00470</t>
  </si>
  <si>
    <t>BATCH00497</t>
  </si>
  <si>
    <t>BATCH00008</t>
  </si>
  <si>
    <t>BATCH00036</t>
  </si>
  <si>
    <t>BATCH00037</t>
  </si>
  <si>
    <t>BATCH00108</t>
  </si>
  <si>
    <t>BATCH00120</t>
  </si>
  <si>
    <t>BATCH00128</t>
  </si>
  <si>
    <t>BATCH00160</t>
  </si>
  <si>
    <t>BATCH00213</t>
  </si>
  <si>
    <t>BATCH00259</t>
  </si>
  <si>
    <t>BATCH00261</t>
  </si>
  <si>
    <t>BATCH00272</t>
  </si>
  <si>
    <t>BATCH00281</t>
  </si>
  <si>
    <t>BATCH00290</t>
  </si>
  <si>
    <t>BATCH00293</t>
  </si>
  <si>
    <t>BATCH00309</t>
  </si>
  <si>
    <t>BATCH00319</t>
  </si>
  <si>
    <t>BATCH00330</t>
  </si>
  <si>
    <t>BATCH00491</t>
  </si>
  <si>
    <t>BATCH00498</t>
  </si>
  <si>
    <t>BATCH00064</t>
  </si>
  <si>
    <t>BATCH00069</t>
  </si>
  <si>
    <t>BATCH00071</t>
  </si>
  <si>
    <t>BATCH00082</t>
  </si>
  <si>
    <t>BATCH00085</t>
  </si>
  <si>
    <t>BATCH00144</t>
  </si>
  <si>
    <t>BATCH00189</t>
  </si>
  <si>
    <t>BATCH00203</t>
  </si>
  <si>
    <t>BATCH00219</t>
  </si>
  <si>
    <t>BATCH00233</t>
  </si>
  <si>
    <t>BATCH00243</t>
  </si>
  <si>
    <t>BATCH00300</t>
  </si>
  <si>
    <t>BATCH00327</t>
  </si>
  <si>
    <t>BATCH00354</t>
  </si>
  <si>
    <t>BATCH00406</t>
  </si>
  <si>
    <t>BATCH00420</t>
  </si>
  <si>
    <t>BATCH00442</t>
  </si>
  <si>
    <t>BATCH00473</t>
  </si>
  <si>
    <t>BATCH00475</t>
  </si>
  <si>
    <t>BATCH00002</t>
  </si>
  <si>
    <t>BATCH00060</t>
  </si>
  <si>
    <t>BATCH00062</t>
  </si>
  <si>
    <t>BATCH00089</t>
  </si>
  <si>
    <t>BATCH00181</t>
  </si>
  <si>
    <t>BATCH00267</t>
  </si>
  <si>
    <t>BATCH00275</t>
  </si>
  <si>
    <t>BATCH00283</t>
  </si>
  <si>
    <t>BATCH00287</t>
  </si>
  <si>
    <t>BATCH00316</t>
  </si>
  <si>
    <t>BATCH00329</t>
  </si>
  <si>
    <t>BATCH00381</t>
  </si>
  <si>
    <t>BATCH00383</t>
  </si>
  <si>
    <t>BATCH00392</t>
  </si>
  <si>
    <t>BATCH00482</t>
  </si>
  <si>
    <t>BATCH00010</t>
  </si>
  <si>
    <t>BATCH00182</t>
  </si>
  <si>
    <t>BATCH00183</t>
  </si>
  <si>
    <t>BATCH00206</t>
  </si>
  <si>
    <t>BATCH00252</t>
  </si>
  <si>
    <t>BATCH00278</t>
  </si>
  <si>
    <t>BATCH00317</t>
  </si>
  <si>
    <t>BATCH00332</t>
  </si>
  <si>
    <t>BATCH00368</t>
  </si>
  <si>
    <t>BATCH00369</t>
  </si>
  <si>
    <t>BATCH00450</t>
  </si>
  <si>
    <t>BATCH00483</t>
  </si>
  <si>
    <t>BATCH00485</t>
  </si>
  <si>
    <t>BATCH00524</t>
  </si>
  <si>
    <t>Feb</t>
  </si>
  <si>
    <t>BATCH00584</t>
  </si>
  <si>
    <t>BATCH00594</t>
  </si>
  <si>
    <t>BATCH00600</t>
  </si>
  <si>
    <t>BATCH00703</t>
  </si>
  <si>
    <t>BATCH00725</t>
  </si>
  <si>
    <t>BATCH00735</t>
  </si>
  <si>
    <t>BATCH00778</t>
  </si>
  <si>
    <t>BATCH00789</t>
  </si>
  <si>
    <t>BATCH00819</t>
  </si>
  <si>
    <t>BATCH00827</t>
  </si>
  <si>
    <t>BATCH00903</t>
  </si>
  <si>
    <t>BATCH00952</t>
  </si>
  <si>
    <t>BATCH00977</t>
  </si>
  <si>
    <t>BATCH00553</t>
  </si>
  <si>
    <t>BATCH00574</t>
  </si>
  <si>
    <t>BATCH00589</t>
  </si>
  <si>
    <t>BATCH00590</t>
  </si>
  <si>
    <t>BATCH00686</t>
  </si>
  <si>
    <t>BATCH00720</t>
  </si>
  <si>
    <t>BATCH00780</t>
  </si>
  <si>
    <t>BATCH00786</t>
  </si>
  <si>
    <t>BATCH00813</t>
  </si>
  <si>
    <t>BATCH00831</t>
  </si>
  <si>
    <t>BATCH00865</t>
  </si>
  <si>
    <t>BATCH00871</t>
  </si>
  <si>
    <t>BATCH00879</t>
  </si>
  <si>
    <t>BATCH00889</t>
  </si>
  <si>
    <t>BATCH00890</t>
  </si>
  <si>
    <t>BATCH00911</t>
  </si>
  <si>
    <t>BATCH00949</t>
  </si>
  <si>
    <t>BATCH00959</t>
  </si>
  <si>
    <t>BATCH00984</t>
  </si>
  <si>
    <t>BATCH00992</t>
  </si>
  <si>
    <t>BATCH00512</t>
  </si>
  <si>
    <t>BATCH00533</t>
  </si>
  <si>
    <t>BATCH00536</t>
  </si>
  <si>
    <t>BATCH00552</t>
  </si>
  <si>
    <t>BATCH00558</t>
  </si>
  <si>
    <t>BATCH00583</t>
  </si>
  <si>
    <t>BATCH00713</t>
  </si>
  <si>
    <t>BATCH00741</t>
  </si>
  <si>
    <t>BATCH00764</t>
  </si>
  <si>
    <t>BATCH00804</t>
  </si>
  <si>
    <t>BATCH00824</t>
  </si>
  <si>
    <t>BATCH00838</t>
  </si>
  <si>
    <t>BATCH00864</t>
  </si>
  <si>
    <t>BATCH00899</t>
  </si>
  <si>
    <t>BATCH00931</t>
  </si>
  <si>
    <t>BATCH00991</t>
  </si>
  <si>
    <t>BATCH00993</t>
  </si>
  <si>
    <t>BATCH00528</t>
  </si>
  <si>
    <t>BATCH00534</t>
  </si>
  <si>
    <t>BATCH00572</t>
  </si>
  <si>
    <t>BATCH00576</t>
  </si>
  <si>
    <t>BATCH00604</t>
  </si>
  <si>
    <t>BATCH00610</t>
  </si>
  <si>
    <t>BATCH00616</t>
  </si>
  <si>
    <t>BATCH00631</t>
  </si>
  <si>
    <t>BATCH00642</t>
  </si>
  <si>
    <t>BATCH00651</t>
  </si>
  <si>
    <t>BATCH00659</t>
  </si>
  <si>
    <t>BATCH00668</t>
  </si>
  <si>
    <t>BATCH00680</t>
  </si>
  <si>
    <t>BATCH00808</t>
  </si>
  <si>
    <t>BATCH00815</t>
  </si>
  <si>
    <t>BATCH00817</t>
  </si>
  <si>
    <t>BATCH00828</t>
  </si>
  <si>
    <t>BATCH00872</t>
  </si>
  <si>
    <t>BATCH00883</t>
  </si>
  <si>
    <t>BATCH00892</t>
  </si>
  <si>
    <t>BATCH00915</t>
  </si>
  <si>
    <t>BATCH00929</t>
  </si>
  <si>
    <t>BATCH00981</t>
  </si>
  <si>
    <t>BATCH00994</t>
  </si>
  <si>
    <t>BATCH00503</t>
  </si>
  <si>
    <t>BATCH00555</t>
  </si>
  <si>
    <t>BATCH00562</t>
  </si>
  <si>
    <t>BATCH00601</t>
  </si>
  <si>
    <t>BATCH00633</t>
  </si>
  <si>
    <t>BATCH00660</t>
  </si>
  <si>
    <t>BATCH00711</t>
  </si>
  <si>
    <t>BATCH00742</t>
  </si>
  <si>
    <t>BATCH00752</t>
  </si>
  <si>
    <t>BATCH00823</t>
  </si>
  <si>
    <t>BATCH00849</t>
  </si>
  <si>
    <t>BATCH00935</t>
  </si>
  <si>
    <t>BATCH00962</t>
  </si>
  <si>
    <t>BATCH00975</t>
  </si>
  <si>
    <t>BATCH00982</t>
  </si>
  <si>
    <t>BATCH00523</t>
  </si>
  <si>
    <t>BATCH00570</t>
  </si>
  <si>
    <t>BATCH00577</t>
  </si>
  <si>
    <t>BATCH00597</t>
  </si>
  <si>
    <t>BATCH00611</t>
  </si>
  <si>
    <t>BATCH00675</t>
  </si>
  <si>
    <t>BATCH00696</t>
  </si>
  <si>
    <t>BATCH00699</t>
  </si>
  <si>
    <t>BATCH00716</t>
  </si>
  <si>
    <t>BATCH00736</t>
  </si>
  <si>
    <t>BATCH00766</t>
  </si>
  <si>
    <t>BATCH00775</t>
  </si>
  <si>
    <t>BATCH00811</t>
  </si>
  <si>
    <t>BATCH00841</t>
  </si>
  <si>
    <t>BATCH00867</t>
  </si>
  <si>
    <t>BATCH00904</t>
  </si>
  <si>
    <t>BATCH00936</t>
  </si>
  <si>
    <t>BATCH00940</t>
  </si>
  <si>
    <t>BATCH00954</t>
  </si>
  <si>
    <t>BATCH00966</t>
  </si>
  <si>
    <t>BATCH00970</t>
  </si>
  <si>
    <t>BATCH00985</t>
  </si>
  <si>
    <t>BATCH00547</t>
  </si>
  <si>
    <t>BATCH00561</t>
  </si>
  <si>
    <t>BATCH00580</t>
  </si>
  <si>
    <t>BATCH00622</t>
  </si>
  <si>
    <t>BATCH00643</t>
  </si>
  <si>
    <t>BATCH00657</t>
  </si>
  <si>
    <t>BATCH00729</t>
  </si>
  <si>
    <t>BATCH00731</t>
  </si>
  <si>
    <t>BATCH00773</t>
  </si>
  <si>
    <t>BATCH00800</t>
  </si>
  <si>
    <t>BATCH00908</t>
  </si>
  <si>
    <t>BATCH00922</t>
  </si>
  <si>
    <t>BATCH00990</t>
  </si>
  <si>
    <t>BATCH00501</t>
  </si>
  <si>
    <t>BATCH00526</t>
  </si>
  <si>
    <t>BATCH00539</t>
  </si>
  <si>
    <t>BATCH00591</t>
  </si>
  <si>
    <t>BATCH00628</t>
  </si>
  <si>
    <t>BATCH00646</t>
  </si>
  <si>
    <t>BATCH00663</t>
  </si>
  <si>
    <t>BATCH00722</t>
  </si>
  <si>
    <t>BATCH00744</t>
  </si>
  <si>
    <t>BATCH00750</t>
  </si>
  <si>
    <t>BATCH00767</t>
  </si>
  <si>
    <t>BATCH00769</t>
  </si>
  <si>
    <t>BATCH00782</t>
  </si>
  <si>
    <t>BATCH00855</t>
  </si>
  <si>
    <t>BATCH00857</t>
  </si>
  <si>
    <t>BATCH00895</t>
  </si>
  <si>
    <t>BATCH00905</t>
  </si>
  <si>
    <t>BATCH00918</t>
  </si>
  <si>
    <t>BATCH00951</t>
  </si>
  <si>
    <t>BATCH00525</t>
  </si>
  <si>
    <t>BATCH00592</t>
  </si>
  <si>
    <t>BATCH00596</t>
  </si>
  <si>
    <t>BATCH00634</t>
  </si>
  <si>
    <t>BATCH00662</t>
  </si>
  <si>
    <t>BATCH00682</t>
  </si>
  <si>
    <t>BATCH00693</t>
  </si>
  <si>
    <t>BATCH00702</t>
  </si>
  <si>
    <t>BATCH00740</t>
  </si>
  <si>
    <t>BATCH00834</t>
  </si>
  <si>
    <t>BATCH00881</t>
  </si>
  <si>
    <t>BATCH00893</t>
  </si>
  <si>
    <t>BATCH00896</t>
  </si>
  <si>
    <t>BATCH00920</t>
  </si>
  <si>
    <t>BATCH00967</t>
  </si>
  <si>
    <t>BATCH00987</t>
  </si>
  <si>
    <t>BATCH00517</t>
  </si>
  <si>
    <t>BATCH00529</t>
  </si>
  <si>
    <t>BATCH00620</t>
  </si>
  <si>
    <t>BATCH00639</t>
  </si>
  <si>
    <t>BATCH00648</t>
  </si>
  <si>
    <t>BATCH00654</t>
  </si>
  <si>
    <t>BATCH00672</t>
  </si>
  <si>
    <t>BATCH00757</t>
  </si>
  <si>
    <t>BATCH00759</t>
  </si>
  <si>
    <t>BATCH00781</t>
  </si>
  <si>
    <t>BATCH00875</t>
  </si>
  <si>
    <t>BATCH00906</t>
  </si>
  <si>
    <t>BATCH00919</t>
  </si>
  <si>
    <t>BATCH00927</t>
  </si>
  <si>
    <t>BATCH00956</t>
  </si>
  <si>
    <t>BATCH00976</t>
  </si>
  <si>
    <t>BATCH00986</t>
  </si>
  <si>
    <t>BATCH00554</t>
  </si>
  <si>
    <t>BATCH00569</t>
  </si>
  <si>
    <t>BATCH00621</t>
  </si>
  <si>
    <t>BATCH00632</t>
  </si>
  <si>
    <t>BATCH00641</t>
  </si>
  <si>
    <t>BATCH00669</t>
  </si>
  <si>
    <t>BATCH00670</t>
  </si>
  <si>
    <t>BATCH00723</t>
  </si>
  <si>
    <t>BATCH00738</t>
  </si>
  <si>
    <t>BATCH00812</t>
  </si>
  <si>
    <t>BATCH00839</t>
  </si>
  <si>
    <t>BATCH00946</t>
  </si>
  <si>
    <t>BATCH00973</t>
  </si>
  <si>
    <t>BATCH00989</t>
  </si>
  <si>
    <t>BATCH01000</t>
  </si>
  <si>
    <t>BATCH00505</t>
  </si>
  <si>
    <t>BATCH00538</t>
  </si>
  <si>
    <t>BATCH00541</t>
  </si>
  <si>
    <t>BATCH00565</t>
  </si>
  <si>
    <t>BATCH00579</t>
  </si>
  <si>
    <t>BATCH00587</t>
  </si>
  <si>
    <t>BATCH00629</t>
  </si>
  <si>
    <t>BATCH00658</t>
  </si>
  <si>
    <t>BATCH00674</t>
  </si>
  <si>
    <t>BATCH00679</t>
  </si>
  <si>
    <t>BATCH00688</t>
  </si>
  <si>
    <t>BATCH00710</t>
  </si>
  <si>
    <t>BATCH00712</t>
  </si>
  <si>
    <t>BATCH00734</t>
  </si>
  <si>
    <t>BATCH00747</t>
  </si>
  <si>
    <t>BATCH00784</t>
  </si>
  <si>
    <t>BATCH00803</t>
  </si>
  <si>
    <t>BATCH00810</t>
  </si>
  <si>
    <t>BATCH00832</t>
  </si>
  <si>
    <t>BATCH00851</t>
  </si>
  <si>
    <t>BATCH00854</t>
  </si>
  <si>
    <t>BATCH00863</t>
  </si>
  <si>
    <t>BATCH00925</t>
  </si>
  <si>
    <t>BATCH00932</t>
  </si>
  <si>
    <t>BATCH00950</t>
  </si>
  <si>
    <t>BATCH00978</t>
  </si>
  <si>
    <t>BATCH00530</t>
  </si>
  <si>
    <t>BATCH00571</t>
  </si>
  <si>
    <t>BATCH00627</t>
  </si>
  <si>
    <t>BATCH00644</t>
  </si>
  <si>
    <t>BATCH00649</t>
  </si>
  <si>
    <t>BATCH00737</t>
  </si>
  <si>
    <t>BATCH00753</t>
  </si>
  <si>
    <t>BATCH00776</t>
  </si>
  <si>
    <t>BATCH00787</t>
  </si>
  <si>
    <t>BATCH00788</t>
  </si>
  <si>
    <t>BATCH00807</t>
  </si>
  <si>
    <t>BATCH00847</t>
  </si>
  <si>
    <t>BATCH00848</t>
  </si>
  <si>
    <t>BATCH00861</t>
  </si>
  <si>
    <t>BATCH00921</t>
  </si>
  <si>
    <t>BATCH00934</t>
  </si>
  <si>
    <t>BATCH00506</t>
  </si>
  <si>
    <t>BATCH00507</t>
  </si>
  <si>
    <t>BATCH00515</t>
  </si>
  <si>
    <t>BATCH00581</t>
  </si>
  <si>
    <t>BATCH00582</t>
  </si>
  <si>
    <t>BATCH00595</t>
  </si>
  <si>
    <t>BATCH00608</t>
  </si>
  <si>
    <t>BATCH00612</t>
  </si>
  <si>
    <t>BATCH00637</t>
  </si>
  <si>
    <t>BATCH00638</t>
  </si>
  <si>
    <t>BATCH00719</t>
  </si>
  <si>
    <t>BATCH00793</t>
  </si>
  <si>
    <t>BATCH00843</t>
  </si>
  <si>
    <t>BATCH00870</t>
  </si>
  <si>
    <t>BATCH00876</t>
  </si>
  <si>
    <t>BATCH00885</t>
  </si>
  <si>
    <t>BATCH00907</t>
  </si>
  <si>
    <t>BATCH00543</t>
  </si>
  <si>
    <t>BATCH00557</t>
  </si>
  <si>
    <t>BATCH00560</t>
  </si>
  <si>
    <t>BATCH00588</t>
  </si>
  <si>
    <t>BATCH00599</t>
  </si>
  <si>
    <t>BATCH00625</t>
  </si>
  <si>
    <t>BATCH00655</t>
  </si>
  <si>
    <t>BATCH00718</t>
  </si>
  <si>
    <t>BATCH00751</t>
  </si>
  <si>
    <t>BATCH00772</t>
  </si>
  <si>
    <t>BATCH00802</t>
  </si>
  <si>
    <t>BATCH00846</t>
  </si>
  <si>
    <t>BATCH00862</t>
  </si>
  <si>
    <t>BATCH00874</t>
  </si>
  <si>
    <t>BATCH00888</t>
  </si>
  <si>
    <t>BATCH00948</t>
  </si>
  <si>
    <t>BATCH00508</t>
  </si>
  <si>
    <t>BATCH00513</t>
  </si>
  <si>
    <t>BATCH00568</t>
  </si>
  <si>
    <t>BATCH00573</t>
  </si>
  <si>
    <t>BATCH00585</t>
  </si>
  <si>
    <t>BATCH00609</t>
  </si>
  <si>
    <t>BATCH00636</t>
  </si>
  <si>
    <t>BATCH00673</t>
  </si>
  <si>
    <t>BATCH00785</t>
  </si>
  <si>
    <t>BATCH00797</t>
  </si>
  <si>
    <t>BATCH00798</t>
  </si>
  <si>
    <t>BATCH00806</t>
  </si>
  <si>
    <t>BATCH00837</t>
  </si>
  <si>
    <t>BATCH00845</t>
  </si>
  <si>
    <t>BATCH00856</t>
  </si>
  <si>
    <t>BATCH00859</t>
  </si>
  <si>
    <t>BATCH00860</t>
  </si>
  <si>
    <t>BATCH00917</t>
  </si>
  <si>
    <t>BATCH00941</t>
  </si>
  <si>
    <t>BATCH00965</t>
  </si>
  <si>
    <t>BATCH00502</t>
  </si>
  <si>
    <t>BATCH00607</t>
  </si>
  <si>
    <t>BATCH00617</t>
  </si>
  <si>
    <t>BATCH00624</t>
  </si>
  <si>
    <t>BATCH00678</t>
  </si>
  <si>
    <t>BATCH00717</t>
  </si>
  <si>
    <t>BATCH00732</t>
  </si>
  <si>
    <t>BATCH00749</t>
  </si>
  <si>
    <t>BATCH00758</t>
  </si>
  <si>
    <t>BATCH00774</t>
  </si>
  <si>
    <t>BATCH00795</t>
  </si>
  <si>
    <t>BATCH00969</t>
  </si>
  <si>
    <t>BATCH00519</t>
  </si>
  <si>
    <t>BATCH00520</t>
  </si>
  <si>
    <t>BATCH00531</t>
  </si>
  <si>
    <t>BATCH00593</t>
  </si>
  <si>
    <t>BATCH00615</t>
  </si>
  <si>
    <t>BATCH00618</t>
  </si>
  <si>
    <t>BATCH00619</t>
  </si>
  <si>
    <t>BATCH00690</t>
  </si>
  <si>
    <t>BATCH00701</t>
  </si>
  <si>
    <t>BATCH00768</t>
  </si>
  <si>
    <t>BATCH00771</t>
  </si>
  <si>
    <t>BATCH00783</t>
  </si>
  <si>
    <t>BATCH00792</t>
  </si>
  <si>
    <t>BATCH00796</t>
  </si>
  <si>
    <t>BATCH00801</t>
  </si>
  <si>
    <t>BATCH00878</t>
  </si>
  <si>
    <t>BATCH00891</t>
  </si>
  <si>
    <t>BATCH00910</t>
  </si>
  <si>
    <t>BATCH00942</t>
  </si>
  <si>
    <t>BATCH00943</t>
  </si>
  <si>
    <t>BATCH00947</t>
  </si>
  <si>
    <t>BATCH00972</t>
  </si>
  <si>
    <t>BATCH00537</t>
  </si>
  <si>
    <t>BATCH00540</t>
  </si>
  <si>
    <t>BATCH00548</t>
  </si>
  <si>
    <t>BATCH00578</t>
  </si>
  <si>
    <t>BATCH00614</t>
  </si>
  <si>
    <t>BATCH00630</t>
  </si>
  <si>
    <t>BATCH00665</t>
  </si>
  <si>
    <t>BATCH00666</t>
  </si>
  <si>
    <t>BATCH00677</t>
  </si>
  <si>
    <t>BATCH00687</t>
  </si>
  <si>
    <t>BATCH00705</t>
  </si>
  <si>
    <t>BATCH00706</t>
  </si>
  <si>
    <t>BATCH00755</t>
  </si>
  <si>
    <t>BATCH00756</t>
  </si>
  <si>
    <t>BATCH00765</t>
  </si>
  <si>
    <t>BATCH00840</t>
  </si>
  <si>
    <t>BATCH00884</t>
  </si>
  <si>
    <t>BATCH00887</t>
  </si>
  <si>
    <t>BATCH00937</t>
  </si>
  <si>
    <t>BATCH00944</t>
  </si>
  <si>
    <t>BATCH00955</t>
  </si>
  <si>
    <t>BATCH00963</t>
  </si>
  <si>
    <t>BATCH00983</t>
  </si>
  <si>
    <t>BATCH00516</t>
  </si>
  <si>
    <t>BATCH00532</t>
  </si>
  <si>
    <t>BATCH00550</t>
  </si>
  <si>
    <t>BATCH00559</t>
  </si>
  <si>
    <t>BATCH00575</t>
  </si>
  <si>
    <t>BATCH00623</t>
  </si>
  <si>
    <t>BATCH00743</t>
  </si>
  <si>
    <t>BATCH00748</t>
  </si>
  <si>
    <t>BATCH00760</t>
  </si>
  <si>
    <t>BATCH00805</t>
  </si>
  <si>
    <t>BATCH00814</t>
  </si>
  <si>
    <t>BATCH00821</t>
  </si>
  <si>
    <t>BATCH00844</t>
  </si>
  <si>
    <t>BATCH00852</t>
  </si>
  <si>
    <t>BATCH00894</t>
  </si>
  <si>
    <t>BATCH00960</t>
  </si>
  <si>
    <t>BATCH00974</t>
  </si>
  <si>
    <t>BATCH00998</t>
  </si>
  <si>
    <t>BATCH00510</t>
  </si>
  <si>
    <t>BATCH00518</t>
  </si>
  <si>
    <t>BATCH00545</t>
  </si>
  <si>
    <t>BATCH00626</t>
  </si>
  <si>
    <t>BATCH00647</t>
  </si>
  <si>
    <t>BATCH00656</t>
  </si>
  <si>
    <t>BATCH00664</t>
  </si>
  <si>
    <t>BATCH00695</t>
  </si>
  <si>
    <t>BATCH00714</t>
  </si>
  <si>
    <t>BATCH00727</t>
  </si>
  <si>
    <t>BATCH00790</t>
  </si>
  <si>
    <t>BATCH00791</t>
  </si>
  <si>
    <t>BATCH00809</t>
  </si>
  <si>
    <t>BATCH00833</t>
  </si>
  <si>
    <t>BATCH00858</t>
  </si>
  <si>
    <t>BATCH00866</t>
  </si>
  <si>
    <t>BATCH00882</t>
  </si>
  <si>
    <t>BATCH00953</t>
  </si>
  <si>
    <t>BATCH00995</t>
  </si>
  <si>
    <t>BATCH00996</t>
  </si>
  <si>
    <t>BATCH00999</t>
  </si>
  <si>
    <t>BATCH00514</t>
  </si>
  <si>
    <t>BATCH00542</t>
  </si>
  <si>
    <t>BATCH00652</t>
  </si>
  <si>
    <t>BATCH00683</t>
  </si>
  <si>
    <t>BATCH00697</t>
  </si>
  <si>
    <t>BATCH00707</t>
  </si>
  <si>
    <t>BATCH00721</t>
  </si>
  <si>
    <t>BATCH00777</t>
  </si>
  <si>
    <t>BATCH00829</t>
  </si>
  <si>
    <t>BATCH00853</t>
  </si>
  <si>
    <t>BATCH00877</t>
  </si>
  <si>
    <t>BATCH00914</t>
  </si>
  <si>
    <t>BATCH00916</t>
  </si>
  <si>
    <t>BATCH00924</t>
  </si>
  <si>
    <t>BATCH00928</t>
  </si>
  <si>
    <t>BATCH00957</t>
  </si>
  <si>
    <t>BATCH00522</t>
  </si>
  <si>
    <t>BATCH00544</t>
  </si>
  <si>
    <t>BATCH00549</t>
  </si>
  <si>
    <t>BATCH00613</t>
  </si>
  <si>
    <t>BATCH00689</t>
  </si>
  <si>
    <t>BATCH00691</t>
  </si>
  <si>
    <t>BATCH00698</t>
  </si>
  <si>
    <t>BATCH00730</t>
  </si>
  <si>
    <t>BATCH00909</t>
  </si>
  <si>
    <t>BATCH00912</t>
  </si>
  <si>
    <t>BATCH00926</t>
  </si>
  <si>
    <t>BATCH00930</t>
  </si>
  <si>
    <t>BATCH00939</t>
  </si>
  <si>
    <t>BATCH00945</t>
  </si>
  <si>
    <t>BATCH00961</t>
  </si>
  <si>
    <t>BATCH00964</t>
  </si>
  <si>
    <t>BATCH00979</t>
  </si>
  <si>
    <t>BATCH00997</t>
  </si>
  <si>
    <t>BATCH00511</t>
  </si>
  <si>
    <t>BATCH00527</t>
  </si>
  <si>
    <t>BATCH00535</t>
  </si>
  <si>
    <t>BATCH00564</t>
  </si>
  <si>
    <t>BATCH00598</t>
  </si>
  <si>
    <t>BATCH00603</t>
  </si>
  <si>
    <t>BATCH00606</t>
  </si>
  <si>
    <t>BATCH00653</t>
  </si>
  <si>
    <t>BATCH00667</t>
  </si>
  <si>
    <t>BATCH00681</t>
  </si>
  <si>
    <t>BATCH00692</t>
  </si>
  <si>
    <t>BATCH00704</t>
  </si>
  <si>
    <t>BATCH00709</t>
  </si>
  <si>
    <t>BATCH00726</t>
  </si>
  <si>
    <t>BATCH00762</t>
  </si>
  <si>
    <t>BATCH00794</t>
  </si>
  <si>
    <t>BATCH00799</t>
  </si>
  <si>
    <t>BATCH00818</t>
  </si>
  <si>
    <t>BATCH00826</t>
  </si>
  <si>
    <t>BATCH00897</t>
  </si>
  <si>
    <t>BATCH00933</t>
  </si>
  <si>
    <t>BATCH00958</t>
  </si>
  <si>
    <t>BATCH00971</t>
  </si>
  <si>
    <t>BATCH00980</t>
  </si>
  <si>
    <t>BATCH00509</t>
  </si>
  <si>
    <t>BATCH00556</t>
  </si>
  <si>
    <t>BATCH00563</t>
  </si>
  <si>
    <t>BATCH00586</t>
  </si>
  <si>
    <t>BATCH00684</t>
  </si>
  <si>
    <t>BATCH00708</t>
  </si>
  <si>
    <t>BATCH00715</t>
  </si>
  <si>
    <t>BATCH00724</t>
  </si>
  <si>
    <t>BATCH00745</t>
  </si>
  <si>
    <t>BATCH00770</t>
  </si>
  <si>
    <t>BATCH00836</t>
  </si>
  <si>
    <t>BATCH00850</t>
  </si>
  <si>
    <t>BATCH00868</t>
  </si>
  <si>
    <t>BATCH00873</t>
  </si>
  <si>
    <t>BATCH00886</t>
  </si>
  <si>
    <t>BATCH00521</t>
  </si>
  <si>
    <t>BATCH00546</t>
  </si>
  <si>
    <t>BATCH00566</t>
  </si>
  <si>
    <t>BATCH00567</t>
  </si>
  <si>
    <t>BATCH00602</t>
  </si>
  <si>
    <t>BATCH00605</t>
  </si>
  <si>
    <t>BATCH00640</t>
  </si>
  <si>
    <t>BATCH00645</t>
  </si>
  <si>
    <t>BATCH00694</t>
  </si>
  <si>
    <t>BATCH00700</t>
  </si>
  <si>
    <t>BATCH00739</t>
  </si>
  <si>
    <t>BATCH00746</t>
  </si>
  <si>
    <t>BATCH00761</t>
  </si>
  <si>
    <t>BATCH00825</t>
  </si>
  <si>
    <t>BATCH00938</t>
  </si>
  <si>
    <t>BATCH00661</t>
  </si>
  <si>
    <t>BATCH00671</t>
  </si>
  <si>
    <t>BATCH00754</t>
  </si>
  <si>
    <t>BATCH00763</t>
  </si>
  <si>
    <t>BATCH00779</t>
  </si>
  <si>
    <t>BATCH00816</t>
  </si>
  <si>
    <t>BATCH00820</t>
  </si>
  <si>
    <t>BATCH00869</t>
  </si>
  <si>
    <t>BATCH00880</t>
  </si>
  <si>
    <t>BATCH00898</t>
  </si>
  <si>
    <t>BATCH00900</t>
  </si>
  <si>
    <t>BATCH00968</t>
  </si>
  <si>
    <t>BATCH00988</t>
  </si>
  <si>
    <t>BATCH00504</t>
  </si>
  <si>
    <t>BATCH00551</t>
  </si>
  <si>
    <t>BATCH00635</t>
  </si>
  <si>
    <t>BATCH00650</t>
  </si>
  <si>
    <t>BATCH00676</t>
  </si>
  <si>
    <t>BATCH00685</t>
  </si>
  <si>
    <t>BATCH00728</t>
  </si>
  <si>
    <t>BATCH00733</t>
  </si>
  <si>
    <t>BATCH00822</t>
  </si>
  <si>
    <t>BATCH00830</t>
  </si>
  <si>
    <t>BATCH00835</t>
  </si>
  <si>
    <t>BATCH00842</t>
  </si>
  <si>
    <t>BATCH00901</t>
  </si>
  <si>
    <t>BATCH00902</t>
  </si>
  <si>
    <t>BATCH00913</t>
  </si>
  <si>
    <t>BATCH00923</t>
  </si>
  <si>
    <t>BATCH01048</t>
  </si>
  <si>
    <t>Mar</t>
  </si>
  <si>
    <t>BATCH01060</t>
  </si>
  <si>
    <t>BATCH01106</t>
  </si>
  <si>
    <t>BATCH01108</t>
  </si>
  <si>
    <t>BATCH01118</t>
  </si>
  <si>
    <t>BATCH01132</t>
  </si>
  <si>
    <t>BATCH01145</t>
  </si>
  <si>
    <t>BATCH01169</t>
  </si>
  <si>
    <t>BATCH01179</t>
  </si>
  <si>
    <t>BATCH01342</t>
  </si>
  <si>
    <t>BATCH01371</t>
  </si>
  <si>
    <t>BATCH01383</t>
  </si>
  <si>
    <t>BATCH01408</t>
  </si>
  <si>
    <t>BATCH01412</t>
  </si>
  <si>
    <t>BATCH01422</t>
  </si>
  <si>
    <t>BATCH01444</t>
  </si>
  <si>
    <t>BATCH01446</t>
  </si>
  <si>
    <t>BATCH01447</t>
  </si>
  <si>
    <t>BATCH01448</t>
  </si>
  <si>
    <t>BATCH01482</t>
  </si>
  <si>
    <t>BATCH01067</t>
  </si>
  <si>
    <t>BATCH01115</t>
  </si>
  <si>
    <t>BATCH01140</t>
  </si>
  <si>
    <t>BATCH01178</t>
  </si>
  <si>
    <t>BATCH01191</t>
  </si>
  <si>
    <t>BATCH01262</t>
  </si>
  <si>
    <t>BATCH01270</t>
  </si>
  <si>
    <t>BATCH01296</t>
  </si>
  <si>
    <t>BATCH01302</t>
  </si>
  <si>
    <t>BATCH01351</t>
  </si>
  <si>
    <t>BATCH01388</t>
  </si>
  <si>
    <t>BATCH01393</t>
  </si>
  <si>
    <t>BATCH01454</t>
  </si>
  <si>
    <t>BATCH01007</t>
  </si>
  <si>
    <t>BATCH01066</t>
  </si>
  <si>
    <t>BATCH01084</t>
  </si>
  <si>
    <t>BATCH01085</t>
  </si>
  <si>
    <t>BATCH01087</t>
  </si>
  <si>
    <t>BATCH01097</t>
  </si>
  <si>
    <t>BATCH01102</t>
  </si>
  <si>
    <t>BATCH01174</t>
  </si>
  <si>
    <t>BATCH01218</t>
  </si>
  <si>
    <t>BATCH01233</t>
  </si>
  <si>
    <t>BATCH01238</t>
  </si>
  <si>
    <t>BATCH01297</t>
  </si>
  <si>
    <t>BATCH01329</t>
  </si>
  <si>
    <t>BATCH01349</t>
  </si>
  <si>
    <t>BATCH01370</t>
  </si>
  <si>
    <t>BATCH01431</t>
  </si>
  <si>
    <t>BATCH01438</t>
  </si>
  <si>
    <t>BATCH01440</t>
  </si>
  <si>
    <t>BATCH01441</t>
  </si>
  <si>
    <t>BATCH01452</t>
  </si>
  <si>
    <t>BATCH01463</t>
  </si>
  <si>
    <t>BATCH01494</t>
  </si>
  <si>
    <t>BATCH01002</t>
  </si>
  <si>
    <t>BATCH01027</t>
  </si>
  <si>
    <t>BATCH01071</t>
  </si>
  <si>
    <t>BATCH01075</t>
  </si>
  <si>
    <t>BATCH01096</t>
  </si>
  <si>
    <t>BATCH01192</t>
  </si>
  <si>
    <t>BATCH01337</t>
  </si>
  <si>
    <t>BATCH01343</t>
  </si>
  <si>
    <t>BATCH01348</t>
  </si>
  <si>
    <t>BATCH01354</t>
  </si>
  <si>
    <t>BATCH01415</t>
  </si>
  <si>
    <t>BATCH01458</t>
  </si>
  <si>
    <t>BATCH01473</t>
  </si>
  <si>
    <t>BATCH01500</t>
  </si>
  <si>
    <t>BATCH01008</t>
  </si>
  <si>
    <t>BATCH01078</t>
  </si>
  <si>
    <t>BATCH01104</t>
  </si>
  <si>
    <t>BATCH01127</t>
  </si>
  <si>
    <t>BATCH01136</t>
  </si>
  <si>
    <t>BATCH01143</t>
  </si>
  <si>
    <t>BATCH01147</t>
  </si>
  <si>
    <t>BATCH01152</t>
  </si>
  <si>
    <t>BATCH01189</t>
  </si>
  <si>
    <t>BATCH01281</t>
  </si>
  <si>
    <t>BATCH01320</t>
  </si>
  <si>
    <t>BATCH01332</t>
  </si>
  <si>
    <t>BATCH01386</t>
  </si>
  <si>
    <t>BATCH01397</t>
  </si>
  <si>
    <t>BATCH01407</t>
  </si>
  <si>
    <t>BATCH01413</t>
  </si>
  <si>
    <t>BATCH01462</t>
  </si>
  <si>
    <t>BATCH01497</t>
  </si>
  <si>
    <t>BATCH01011</t>
  </si>
  <si>
    <t>BATCH01041</t>
  </si>
  <si>
    <t>BATCH01047</t>
  </si>
  <si>
    <t>BATCH01062</t>
  </si>
  <si>
    <t>BATCH01126</t>
  </si>
  <si>
    <t>BATCH01130</t>
  </si>
  <si>
    <t>BATCH01165</t>
  </si>
  <si>
    <t>BATCH01226</t>
  </si>
  <si>
    <t>BATCH01272</t>
  </si>
  <si>
    <t>BATCH01287</t>
  </si>
  <si>
    <t>BATCH01311</t>
  </si>
  <si>
    <t>BATCH01317</t>
  </si>
  <si>
    <t>BATCH01322</t>
  </si>
  <si>
    <t>BATCH01363</t>
  </si>
  <si>
    <t>BATCH01378</t>
  </si>
  <si>
    <t>BATCH01390</t>
  </si>
  <si>
    <t>BATCH01391</t>
  </si>
  <si>
    <t>BATCH01401</t>
  </si>
  <si>
    <t>BATCH01411</t>
  </si>
  <si>
    <t>BATCH01455</t>
  </si>
  <si>
    <t>BATCH01477</t>
  </si>
  <si>
    <t>BATCH01005</t>
  </si>
  <si>
    <t>BATCH01026</t>
  </si>
  <si>
    <t>BATCH01049</t>
  </si>
  <si>
    <t>BATCH01061</t>
  </si>
  <si>
    <t>BATCH01073</t>
  </si>
  <si>
    <t>BATCH01128</t>
  </si>
  <si>
    <t>BATCH01176</t>
  </si>
  <si>
    <t>BATCH01186</t>
  </si>
  <si>
    <t>BATCH01247</t>
  </si>
  <si>
    <t>BATCH01249</t>
  </si>
  <si>
    <t>BATCH01265</t>
  </si>
  <si>
    <t>BATCH01268</t>
  </si>
  <si>
    <t>BATCH01295</t>
  </si>
  <si>
    <t>BATCH01416</t>
  </si>
  <si>
    <t>BATCH01423</t>
  </si>
  <si>
    <t>BATCH01428</t>
  </si>
  <si>
    <t>BATCH01433</t>
  </si>
  <si>
    <t>BATCH01439</t>
  </si>
  <si>
    <t>BATCH01481</t>
  </si>
  <si>
    <t>BATCH01485</t>
  </si>
  <si>
    <t>BATCH01014</t>
  </si>
  <si>
    <t>BATCH01030</t>
  </si>
  <si>
    <t>BATCH01036</t>
  </si>
  <si>
    <t>BATCH01052</t>
  </si>
  <si>
    <t>BATCH01059</t>
  </si>
  <si>
    <t>BATCH01064</t>
  </si>
  <si>
    <t>BATCH01142</t>
  </si>
  <si>
    <t>BATCH01157</t>
  </si>
  <si>
    <t>BATCH01167</t>
  </si>
  <si>
    <t>BATCH01177</t>
  </si>
  <si>
    <t>BATCH01184</t>
  </si>
  <si>
    <t>BATCH01193</t>
  </si>
  <si>
    <t>BATCH01234</t>
  </si>
  <si>
    <t>BATCH01258</t>
  </si>
  <si>
    <t>BATCH01292</t>
  </si>
  <si>
    <t>BATCH01293</t>
  </si>
  <si>
    <t>BATCH01306</t>
  </si>
  <si>
    <t>BATCH01316</t>
  </si>
  <si>
    <t>BATCH01345</t>
  </si>
  <si>
    <t>BATCH01387</t>
  </si>
  <si>
    <t>BATCH01461</t>
  </si>
  <si>
    <t>BATCH01469</t>
  </si>
  <si>
    <t>BATCH01054</t>
  </si>
  <si>
    <t>BATCH01056</t>
  </si>
  <si>
    <t>BATCH01117</t>
  </si>
  <si>
    <t>BATCH01162</t>
  </si>
  <si>
    <t>BATCH01260</t>
  </si>
  <si>
    <t>BATCH01274</t>
  </si>
  <si>
    <t>BATCH01344</t>
  </si>
  <si>
    <t>BATCH01353</t>
  </si>
  <si>
    <t>BATCH01359</t>
  </si>
  <si>
    <t>BATCH01409</t>
  </si>
  <si>
    <t>BATCH01437</t>
  </si>
  <si>
    <t>BATCH01478</t>
  </si>
  <si>
    <t>BATCH01499</t>
  </si>
  <si>
    <t>BATCH01003</t>
  </si>
  <si>
    <t>BATCH01105</t>
  </si>
  <si>
    <t>BATCH01122</t>
  </si>
  <si>
    <t>BATCH01149</t>
  </si>
  <si>
    <t>BATCH01160</t>
  </si>
  <si>
    <t>BATCH01195</t>
  </si>
  <si>
    <t>BATCH01196</t>
  </si>
  <si>
    <t>BATCH01315</t>
  </si>
  <si>
    <t>BATCH01321</t>
  </si>
  <si>
    <t>BATCH01365</t>
  </si>
  <si>
    <t>BATCH01392</t>
  </si>
  <si>
    <t>BATCH01028</t>
  </si>
  <si>
    <t>BATCH01029</t>
  </si>
  <si>
    <t>BATCH01057</t>
  </si>
  <si>
    <t>BATCH01088</t>
  </si>
  <si>
    <t>BATCH01121</t>
  </si>
  <si>
    <t>BATCH01150</t>
  </si>
  <si>
    <t>BATCH01180</t>
  </si>
  <si>
    <t>BATCH01182</t>
  </si>
  <si>
    <t>BATCH01208</t>
  </si>
  <si>
    <t>BATCH01211</t>
  </si>
  <si>
    <t>BATCH01243</t>
  </si>
  <si>
    <t>BATCH01309</t>
  </si>
  <si>
    <t>BATCH01341</t>
  </si>
  <si>
    <t>BATCH01350</t>
  </si>
  <si>
    <t>BATCH01358</t>
  </si>
  <si>
    <t>BATCH01020</t>
  </si>
  <si>
    <t>BATCH01070</t>
  </si>
  <si>
    <t>BATCH01100</t>
  </si>
  <si>
    <t>BATCH01110</t>
  </si>
  <si>
    <t>BATCH01181</t>
  </si>
  <si>
    <t>BATCH01221</t>
  </si>
  <si>
    <t>BATCH01236</t>
  </si>
  <si>
    <t>BATCH01248</t>
  </si>
  <si>
    <t>BATCH01256</t>
  </si>
  <si>
    <t>BATCH01280</t>
  </si>
  <si>
    <t>BATCH01285</t>
  </si>
  <si>
    <t>BATCH01369</t>
  </si>
  <si>
    <t>BATCH01394</t>
  </si>
  <si>
    <t>BATCH01398</t>
  </si>
  <si>
    <t>BATCH01405</t>
  </si>
  <si>
    <t>BATCH01426</t>
  </si>
  <si>
    <t>BATCH01427</t>
  </si>
  <si>
    <t>BATCH01475</t>
  </si>
  <si>
    <t>BATCH01487</t>
  </si>
  <si>
    <t>BATCH01488</t>
  </si>
  <si>
    <t>BATCH01006</t>
  </si>
  <si>
    <t>BATCH01009</t>
  </si>
  <si>
    <t>BATCH01015</t>
  </si>
  <si>
    <t>BATCH01101</t>
  </si>
  <si>
    <t>BATCH01155</t>
  </si>
  <si>
    <t>BATCH01156</t>
  </si>
  <si>
    <t>BATCH01163</t>
  </si>
  <si>
    <t>BATCH01190</t>
  </si>
  <si>
    <t>BATCH01254</t>
  </si>
  <si>
    <t>BATCH01257</t>
  </si>
  <si>
    <t>BATCH01269</t>
  </si>
  <si>
    <t>BATCH01271</t>
  </si>
  <si>
    <t>BATCH01340</t>
  </si>
  <si>
    <t>BATCH01362</t>
  </si>
  <si>
    <t>BATCH01372</t>
  </si>
  <si>
    <t>BATCH01379</t>
  </si>
  <si>
    <t>BATCH01380</t>
  </si>
  <si>
    <t>BATCH01418</t>
  </si>
  <si>
    <t>BATCH01445</t>
  </si>
  <si>
    <t>BATCH01037</t>
  </si>
  <si>
    <t>BATCH01044</t>
  </si>
  <si>
    <t>BATCH01058</t>
  </si>
  <si>
    <t>BATCH01092</t>
  </si>
  <si>
    <t>BATCH01094</t>
  </si>
  <si>
    <t>BATCH01123</t>
  </si>
  <si>
    <t>BATCH01139</t>
  </si>
  <si>
    <t>BATCH01171</t>
  </si>
  <si>
    <t>BATCH01198</t>
  </si>
  <si>
    <t>BATCH01212</t>
  </si>
  <si>
    <t>BATCH01215</t>
  </si>
  <si>
    <t>BATCH01228</t>
  </si>
  <si>
    <t>BATCH01419</t>
  </si>
  <si>
    <t>BATCH01435</t>
  </si>
  <si>
    <t>BATCH01465</t>
  </si>
  <si>
    <t>BATCH01479</t>
  </si>
  <si>
    <t>BATCH01031</t>
  </si>
  <si>
    <t>BATCH01082</t>
  </si>
  <si>
    <t>BATCH01086</t>
  </si>
  <si>
    <t>BATCH01113</t>
  </si>
  <si>
    <t>BATCH01133</t>
  </si>
  <si>
    <t>BATCH01134</t>
  </si>
  <si>
    <t>BATCH01172</t>
  </si>
  <si>
    <t>BATCH01201</t>
  </si>
  <si>
    <t>BATCH01202</t>
  </si>
  <si>
    <t>BATCH01205</t>
  </si>
  <si>
    <t>BATCH01225</t>
  </si>
  <si>
    <t>BATCH01314</t>
  </si>
  <si>
    <t>BATCH01323</t>
  </si>
  <si>
    <t>BATCH01339</t>
  </si>
  <si>
    <t>BATCH01346</t>
  </si>
  <si>
    <t>BATCH01442</t>
  </si>
  <si>
    <t>BATCH01483</t>
  </si>
  <si>
    <t>BATCH01004</t>
  </si>
  <si>
    <t>BATCH01032</t>
  </si>
  <si>
    <t>BATCH01151</t>
  </si>
  <si>
    <t>BATCH01158</t>
  </si>
  <si>
    <t>BATCH01264</t>
  </si>
  <si>
    <t>BATCH01294</t>
  </si>
  <si>
    <t>BATCH01312</t>
  </si>
  <si>
    <t>BATCH01330</t>
  </si>
  <si>
    <t>BATCH01366</t>
  </si>
  <si>
    <t>BATCH01414</t>
  </si>
  <si>
    <t>BATCH01472</t>
  </si>
  <si>
    <t>BATCH01490</t>
  </si>
  <si>
    <t>BATCH01024</t>
  </si>
  <si>
    <t>BATCH01103</t>
  </si>
  <si>
    <t>BATCH01120</t>
  </si>
  <si>
    <t>BATCH01244</t>
  </si>
  <si>
    <t>BATCH01245</t>
  </si>
  <si>
    <t>BATCH01283</t>
  </si>
  <si>
    <t>BATCH01286</t>
  </si>
  <si>
    <t>BATCH01310</t>
  </si>
  <si>
    <t>BATCH01313</t>
  </si>
  <si>
    <t>BATCH01450</t>
  </si>
  <si>
    <t>BATCH01459</t>
  </si>
  <si>
    <t>BATCH01035</t>
  </si>
  <si>
    <t>BATCH01045</t>
  </si>
  <si>
    <t>BATCH01074</t>
  </si>
  <si>
    <t>BATCH01077</t>
  </si>
  <si>
    <t>BATCH01081</t>
  </si>
  <si>
    <t>BATCH01168</t>
  </si>
  <si>
    <t>BATCH01224</t>
  </si>
  <si>
    <t>BATCH01231</t>
  </si>
  <si>
    <t>BATCH01263</t>
  </si>
  <si>
    <t>BATCH01276</t>
  </si>
  <si>
    <t>BATCH01277</t>
  </si>
  <si>
    <t>BATCH01308</t>
  </si>
  <si>
    <t>BATCH01335</t>
  </si>
  <si>
    <t>BATCH01399</t>
  </si>
  <si>
    <t>BATCH01013</t>
  </si>
  <si>
    <t>BATCH01017</t>
  </si>
  <si>
    <t>BATCH01022</t>
  </si>
  <si>
    <t>BATCH01090</t>
  </si>
  <si>
    <t>BATCH01125</t>
  </si>
  <si>
    <t>BATCH01141</t>
  </si>
  <si>
    <t>BATCH01164</t>
  </si>
  <si>
    <t>BATCH01200</t>
  </si>
  <si>
    <t>BATCH01206</t>
  </si>
  <si>
    <t>BATCH01240</t>
  </si>
  <si>
    <t>BATCH01261</t>
  </si>
  <si>
    <t>BATCH01282</t>
  </si>
  <si>
    <t>BATCH01288</t>
  </si>
  <si>
    <t>BATCH01305</t>
  </si>
  <si>
    <t>BATCH01396</t>
  </si>
  <si>
    <t>BATCH01451</t>
  </si>
  <si>
    <t>BATCH01467</t>
  </si>
  <si>
    <t>BATCH01476</t>
  </si>
  <si>
    <t>BATCH01480</t>
  </si>
  <si>
    <t>BATCH01486</t>
  </si>
  <si>
    <t>BATCH01489</t>
  </si>
  <si>
    <t>BATCH01491</t>
  </si>
  <si>
    <t>BATCH01043</t>
  </si>
  <si>
    <t>BATCH01153</t>
  </si>
  <si>
    <t>BATCH01175</t>
  </si>
  <si>
    <t>BATCH01188</t>
  </si>
  <si>
    <t>BATCH01203</t>
  </si>
  <si>
    <t>BATCH01252</t>
  </si>
  <si>
    <t>BATCH01355</t>
  </si>
  <si>
    <t>BATCH01385</t>
  </si>
  <si>
    <t>BATCH01403</t>
  </si>
  <si>
    <t>BATCH01404</t>
  </si>
  <si>
    <t>BATCH01471</t>
  </si>
  <si>
    <t>BATCH01012</t>
  </si>
  <si>
    <t>BATCH01091</t>
  </si>
  <si>
    <t>BATCH01093</t>
  </si>
  <si>
    <t>BATCH01099</t>
  </si>
  <si>
    <t>BATCH01124</t>
  </si>
  <si>
    <t>BATCH01137</t>
  </si>
  <si>
    <t>BATCH01210</t>
  </si>
  <si>
    <t>BATCH01239</t>
  </si>
  <si>
    <t>BATCH01242</t>
  </si>
  <si>
    <t>BATCH01275</t>
  </si>
  <si>
    <t>BATCH01352</t>
  </si>
  <si>
    <t>BATCH01402</t>
  </si>
  <si>
    <t>BATCH01432</t>
  </si>
  <si>
    <t>BATCH01468</t>
  </si>
  <si>
    <t>BATCH01492</t>
  </si>
  <si>
    <t>BATCH01055</t>
  </si>
  <si>
    <t>BATCH01111</t>
  </si>
  <si>
    <t>BATCH01114</t>
  </si>
  <si>
    <t>BATCH01194</t>
  </si>
  <si>
    <t>BATCH01204</t>
  </si>
  <si>
    <t>BATCH01207</t>
  </si>
  <si>
    <t>BATCH01209</t>
  </si>
  <si>
    <t>BATCH01220</t>
  </si>
  <si>
    <t>BATCH01223</t>
  </si>
  <si>
    <t>BATCH01235</t>
  </si>
  <si>
    <t>BATCH01303</t>
  </si>
  <si>
    <t>BATCH01360</t>
  </si>
  <si>
    <t>BATCH01373</t>
  </si>
  <si>
    <t>BATCH01374</t>
  </si>
  <si>
    <t>BATCH01381</t>
  </si>
  <si>
    <t>BATCH01384</t>
  </si>
  <si>
    <t>BATCH01395</t>
  </si>
  <si>
    <t>BATCH01424</t>
  </si>
  <si>
    <t>BATCH01470</t>
  </si>
  <si>
    <t>BATCH01484</t>
  </si>
  <si>
    <t>BATCH01021</t>
  </si>
  <si>
    <t>BATCH01034</t>
  </si>
  <si>
    <t>BATCH01069</t>
  </si>
  <si>
    <t>BATCH01159</t>
  </si>
  <si>
    <t>BATCH01230</t>
  </si>
  <si>
    <t>BATCH01241</t>
  </si>
  <si>
    <t>BATCH01279</t>
  </si>
  <si>
    <t>BATCH01325</t>
  </si>
  <si>
    <t>BATCH01336</t>
  </si>
  <si>
    <t>BATCH01436</t>
  </si>
  <si>
    <t>BATCH01474</t>
  </si>
  <si>
    <t>BATCH01495</t>
  </si>
  <si>
    <t>BATCH01033</t>
  </si>
  <si>
    <t>BATCH01079</t>
  </si>
  <si>
    <t>BATCH01300</t>
  </si>
  <si>
    <t>BATCH01319</t>
  </si>
  <si>
    <t>BATCH01333</t>
  </si>
  <si>
    <t>BATCH01338</t>
  </si>
  <si>
    <t>BATCH01429</t>
  </si>
  <si>
    <t>BATCH01434</t>
  </si>
  <si>
    <t>BATCH01449</t>
  </si>
  <si>
    <t>BATCH01457</t>
  </si>
  <si>
    <t>BATCH01498</t>
  </si>
  <si>
    <t>BATCH01040</t>
  </si>
  <si>
    <t>BATCH01042</t>
  </si>
  <si>
    <t>BATCH01183</t>
  </si>
  <si>
    <t>BATCH01213</t>
  </si>
  <si>
    <t>BATCH01299</t>
  </si>
  <si>
    <t>BATCH01326</t>
  </si>
  <si>
    <t>BATCH01376</t>
  </si>
  <si>
    <t>BATCH01400</t>
  </si>
  <si>
    <t>BATCH01417</t>
  </si>
  <si>
    <t>BATCH01420</t>
  </si>
  <si>
    <t>BATCH01425</t>
  </si>
  <si>
    <t>BATCH01430</t>
  </si>
  <si>
    <t>BATCH01493</t>
  </si>
  <si>
    <t>BATCH01001</t>
  </si>
  <si>
    <t>BATCH01010</t>
  </si>
  <si>
    <t>BATCH01072</t>
  </si>
  <si>
    <t>BATCH01109</t>
  </si>
  <si>
    <t>BATCH01135</t>
  </si>
  <si>
    <t>BATCH01166</t>
  </si>
  <si>
    <t>BATCH01170</t>
  </si>
  <si>
    <t>BATCH01185</t>
  </si>
  <si>
    <t>BATCH01197</t>
  </si>
  <si>
    <t>BATCH01237</t>
  </si>
  <si>
    <t>BATCH01290</t>
  </si>
  <si>
    <t>BATCH01298</t>
  </si>
  <si>
    <t>BATCH01307</t>
  </si>
  <si>
    <t>BATCH01324</t>
  </si>
  <si>
    <t>BATCH01357</t>
  </si>
  <si>
    <t>BATCH01361</t>
  </si>
  <si>
    <t>BATCH01368</t>
  </si>
  <si>
    <t>BATCH01382</t>
  </si>
  <si>
    <t>BATCH01389</t>
  </si>
  <si>
    <t>BATCH01410</t>
  </si>
  <si>
    <t>BATCH01039</t>
  </si>
  <si>
    <t>BATCH01053</t>
  </si>
  <si>
    <t>BATCH01144</t>
  </si>
  <si>
    <t>BATCH01148</t>
  </si>
  <si>
    <t>BATCH01187</t>
  </si>
  <si>
    <t>BATCH01199</t>
  </si>
  <si>
    <t>BATCH01214</t>
  </si>
  <si>
    <t>BATCH01219</t>
  </si>
  <si>
    <t>BATCH01229</t>
  </si>
  <si>
    <t>BATCH01246</t>
  </si>
  <si>
    <t>BATCH01253</t>
  </si>
  <si>
    <t>BATCH01289</t>
  </si>
  <si>
    <t>BATCH01304</t>
  </si>
  <si>
    <t>BATCH01367</t>
  </si>
  <si>
    <t>BATCH01443</t>
  </si>
  <si>
    <t>BATCH01460</t>
  </si>
  <si>
    <t>BATCH01016</t>
  </si>
  <si>
    <t>BATCH01038</t>
  </si>
  <si>
    <t>BATCH01046</t>
  </si>
  <si>
    <t>BATCH01068</t>
  </si>
  <si>
    <t>BATCH01080</t>
  </si>
  <si>
    <t>BATCH01098</t>
  </si>
  <si>
    <t>BATCH01119</t>
  </si>
  <si>
    <t>BATCH01138</t>
  </si>
  <si>
    <t>BATCH01173</t>
  </si>
  <si>
    <t>BATCH01216</t>
  </si>
  <si>
    <t>BATCH01222</t>
  </si>
  <si>
    <t>BATCH01232</t>
  </si>
  <si>
    <t>BATCH01318</t>
  </si>
  <si>
    <t>BATCH01331</t>
  </si>
  <si>
    <t>BATCH01356</t>
  </si>
  <si>
    <t>BATCH01364</t>
  </si>
  <si>
    <t>BATCH01095</t>
  </si>
  <si>
    <t>BATCH01107</t>
  </si>
  <si>
    <t>BATCH01112</t>
  </si>
  <si>
    <t>BATCH01116</t>
  </si>
  <si>
    <t>BATCH01146</t>
  </si>
  <si>
    <t>BATCH01154</t>
  </si>
  <si>
    <t>BATCH01161</t>
  </si>
  <si>
    <t>BATCH01217</t>
  </si>
  <si>
    <t>BATCH01227</t>
  </si>
  <si>
    <t>BATCH01250</t>
  </si>
  <si>
    <t>BATCH01259</t>
  </si>
  <si>
    <t>BATCH01266</t>
  </si>
  <si>
    <t>BATCH01267</t>
  </si>
  <si>
    <t>BATCH01273</t>
  </si>
  <si>
    <t>BATCH01284</t>
  </si>
  <si>
    <t>BATCH01347</t>
  </si>
  <si>
    <t>BATCH01375</t>
  </si>
  <si>
    <t>BATCH01377</t>
  </si>
  <si>
    <t>BATCH01406</t>
  </si>
  <si>
    <t>BATCH01496</t>
  </si>
  <si>
    <t>BATCH01023</t>
  </si>
  <si>
    <t>BATCH01025</t>
  </si>
  <si>
    <t>BATCH01050</t>
  </si>
  <si>
    <t>BATCH01065</t>
  </si>
  <si>
    <t>BATCH01076</t>
  </si>
  <si>
    <t>BATCH01129</t>
  </si>
  <si>
    <t>BATCH01131</t>
  </si>
  <si>
    <t>BATCH01291</t>
  </si>
  <si>
    <t>BATCH01328</t>
  </si>
  <si>
    <t>BATCH01334</t>
  </si>
  <si>
    <t>BATCH01453</t>
  </si>
  <si>
    <t>BATCH01456</t>
  </si>
  <si>
    <t>BATCH01466</t>
  </si>
  <si>
    <t>BATCH01018</t>
  </si>
  <si>
    <t>BATCH01019</t>
  </si>
  <si>
    <t>BATCH01051</t>
  </si>
  <si>
    <t>BATCH01063</t>
  </si>
  <si>
    <t>BATCH01083</t>
  </si>
  <si>
    <t>BATCH01089</t>
  </si>
  <si>
    <t>BATCH01251</t>
  </si>
  <si>
    <t>BATCH01255</t>
  </si>
  <si>
    <t>BATCH01278</t>
  </si>
  <si>
    <t>BATCH01301</t>
  </si>
  <si>
    <t>BATCH01327</t>
  </si>
  <si>
    <t>BATCH01421</t>
  </si>
  <si>
    <t>BATCH01464</t>
  </si>
  <si>
    <t>BATCH01523</t>
  </si>
  <si>
    <t>Q2 2025</t>
  </si>
  <si>
    <t>Apr</t>
  </si>
  <si>
    <t>BATCH01556</t>
  </si>
  <si>
    <t>BATCH01583</t>
  </si>
  <si>
    <t>BATCH01606</t>
  </si>
  <si>
    <t>BATCH01625</t>
  </si>
  <si>
    <t>BATCH01650</t>
  </si>
  <si>
    <t>BATCH01660</t>
  </si>
  <si>
    <t>BATCH01741</t>
  </si>
  <si>
    <t>Fail</t>
  </si>
  <si>
    <t>BATCH01755</t>
  </si>
  <si>
    <t>BATCH01814</t>
  </si>
  <si>
    <t>BATCH01869</t>
  </si>
  <si>
    <t>BATCH01871</t>
  </si>
  <si>
    <t>BATCH01916</t>
  </si>
  <si>
    <t>BATCH01945</t>
  </si>
  <si>
    <t>BATCH01953</t>
  </si>
  <si>
    <t>BATCH01981</t>
  </si>
  <si>
    <t>BATCH01994</t>
  </si>
  <si>
    <t>BATCH01538</t>
  </si>
  <si>
    <t>BATCH01546</t>
  </si>
  <si>
    <t>BATCH01552</t>
  </si>
  <si>
    <t>BATCH01585</t>
  </si>
  <si>
    <t>BATCH01591</t>
  </si>
  <si>
    <t>BATCH01623</t>
  </si>
  <si>
    <t>BATCH01672</t>
  </si>
  <si>
    <t>BATCH01676</t>
  </si>
  <si>
    <t>BATCH01692</t>
  </si>
  <si>
    <t>BATCH01719</t>
  </si>
  <si>
    <t>BATCH01756</t>
  </si>
  <si>
    <t>BATCH01778</t>
  </si>
  <si>
    <t>BATCH01788</t>
  </si>
  <si>
    <t>BATCH01820</t>
  </si>
  <si>
    <t>BATCH01833</t>
  </si>
  <si>
    <t>BATCH01835</t>
  </si>
  <si>
    <t>BATCH01866</t>
  </si>
  <si>
    <t>BATCH01905</t>
  </si>
  <si>
    <t>BATCH01931</t>
  </si>
  <si>
    <t>BATCH01519</t>
  </si>
  <si>
    <t>BATCH01531</t>
  </si>
  <si>
    <t>BATCH01535</t>
  </si>
  <si>
    <t>BATCH01550</t>
  </si>
  <si>
    <t>BATCH01560</t>
  </si>
  <si>
    <t>BATCH01565</t>
  </si>
  <si>
    <t>BATCH01580</t>
  </si>
  <si>
    <t>BATCH01638</t>
  </si>
  <si>
    <t>BATCH01707</t>
  </si>
  <si>
    <t>BATCH01803</t>
  </si>
  <si>
    <t>BATCH01831</t>
  </si>
  <si>
    <t>BATCH01841</t>
  </si>
  <si>
    <t>BATCH01851</t>
  </si>
  <si>
    <t>BATCH01872</t>
  </si>
  <si>
    <t>BATCH01894</t>
  </si>
  <si>
    <t>BATCH01910</t>
  </si>
  <si>
    <t>BATCH01939</t>
  </si>
  <si>
    <t>BATCH01951</t>
  </si>
  <si>
    <t>BATCH01564</t>
  </si>
  <si>
    <t>BATCH01596</t>
  </si>
  <si>
    <t>BATCH01633</t>
  </si>
  <si>
    <t>BATCH01637</t>
  </si>
  <si>
    <t>BATCH01648</t>
  </si>
  <si>
    <t>BATCH01665</t>
  </si>
  <si>
    <t>BATCH01669</t>
  </si>
  <si>
    <t>BATCH01682</t>
  </si>
  <si>
    <t>BATCH01725</t>
  </si>
  <si>
    <t>BATCH01734</t>
  </si>
  <si>
    <t>BATCH01795</t>
  </si>
  <si>
    <t>BATCH01809</t>
  </si>
  <si>
    <t>BATCH01843</t>
  </si>
  <si>
    <t>BATCH01879</t>
  </si>
  <si>
    <t>BATCH01891</t>
  </si>
  <si>
    <t>BATCH01898</t>
  </si>
  <si>
    <t>BATCH01899</t>
  </si>
  <si>
    <t>BATCH01991</t>
  </si>
  <si>
    <t>BATCH01992</t>
  </si>
  <si>
    <t>BATCH01993</t>
  </si>
  <si>
    <t>BATCH01553</t>
  </si>
  <si>
    <t>BATCH01566</t>
  </si>
  <si>
    <t>BATCH01575</t>
  </si>
  <si>
    <t>BATCH01628</t>
  </si>
  <si>
    <t>BATCH01632</t>
  </si>
  <si>
    <t>BATCH01744</t>
  </si>
  <si>
    <t>BATCH01767</t>
  </si>
  <si>
    <t>BATCH01771</t>
  </si>
  <si>
    <t>BATCH01794</t>
  </si>
  <si>
    <t>BATCH01858</t>
  </si>
  <si>
    <t>BATCH01862</t>
  </si>
  <si>
    <t>BATCH01917</t>
  </si>
  <si>
    <t>BATCH01936</t>
  </si>
  <si>
    <t>BATCH01979</t>
  </si>
  <si>
    <t>BATCH01554</t>
  </si>
  <si>
    <t>BATCH01558</t>
  </si>
  <si>
    <t>BATCH01613</t>
  </si>
  <si>
    <t>BATCH01656</t>
  </si>
  <si>
    <t>BATCH01671</t>
  </si>
  <si>
    <t>BATCH01684</t>
  </si>
  <si>
    <t>BATCH01702</t>
  </si>
  <si>
    <t>BATCH01708</t>
  </si>
  <si>
    <t>BATCH01758</t>
  </si>
  <si>
    <t>BATCH01763</t>
  </si>
  <si>
    <t>BATCH01772</t>
  </si>
  <si>
    <t>BATCH01787</t>
  </si>
  <si>
    <t>BATCH01845</t>
  </si>
  <si>
    <t>BATCH01900</t>
  </si>
  <si>
    <t>BATCH01954</t>
  </si>
  <si>
    <t>BATCH01967</t>
  </si>
  <si>
    <t>BATCH01501</t>
  </si>
  <si>
    <t>BATCH01502</t>
  </si>
  <si>
    <t>BATCH01512</t>
  </si>
  <si>
    <t>BATCH01525</t>
  </si>
  <si>
    <t>BATCH01540</t>
  </si>
  <si>
    <t>BATCH01612</t>
  </si>
  <si>
    <t>BATCH01647</t>
  </si>
  <si>
    <t>BATCH01668</t>
  </si>
  <si>
    <t>BATCH01673</t>
  </si>
  <si>
    <t>BATCH01680</t>
  </si>
  <si>
    <t>BATCH01716</t>
  </si>
  <si>
    <t>BATCH01735</t>
  </si>
  <si>
    <t>BATCH01751</t>
  </si>
  <si>
    <t>BATCH01775</t>
  </si>
  <si>
    <t>BATCH01782</t>
  </si>
  <si>
    <t>BATCH01793</t>
  </si>
  <si>
    <t>BATCH01850</t>
  </si>
  <si>
    <t>BATCH01880</t>
  </si>
  <si>
    <t>BATCH01881</t>
  </si>
  <si>
    <t>BATCH01925</t>
  </si>
  <si>
    <t>BATCH01984</t>
  </si>
  <si>
    <t>BATCH01514</t>
  </si>
  <si>
    <t>BATCH01569</t>
  </si>
  <si>
    <t>BATCH01586</t>
  </si>
  <si>
    <t>BATCH01587</t>
  </si>
  <si>
    <t>BATCH01589</t>
  </si>
  <si>
    <t>BATCH01602</t>
  </si>
  <si>
    <t>BATCH01654</t>
  </si>
  <si>
    <t>BATCH01695</t>
  </si>
  <si>
    <t>BATCH01699</t>
  </si>
  <si>
    <t>BATCH01736</t>
  </si>
  <si>
    <t>BATCH01750</t>
  </si>
  <si>
    <t>BATCH01757</t>
  </si>
  <si>
    <t>BATCH01849</t>
  </si>
  <si>
    <t>BATCH01865</t>
  </si>
  <si>
    <t>BATCH01903</t>
  </si>
  <si>
    <t>BATCH01616</t>
  </si>
  <si>
    <t>BATCH01622</t>
  </si>
  <si>
    <t>BATCH01631</t>
  </si>
  <si>
    <t>BATCH01670</t>
  </si>
  <si>
    <t>BATCH01677</t>
  </si>
  <si>
    <t>BATCH01681</t>
  </si>
  <si>
    <t>BATCH01706</t>
  </si>
  <si>
    <t>BATCH01717</t>
  </si>
  <si>
    <t>BATCH01729</t>
  </si>
  <si>
    <t>BATCH01801</t>
  </si>
  <si>
    <t>BATCH01867</t>
  </si>
  <si>
    <t>BATCH01883</t>
  </si>
  <si>
    <t>BATCH01897</t>
  </si>
  <si>
    <t>BATCH01914</t>
  </si>
  <si>
    <t>BATCH01943</t>
  </si>
  <si>
    <t>BATCH01955</t>
  </si>
  <si>
    <t>BATCH01982</t>
  </si>
  <si>
    <t>BATCH01988</t>
  </si>
  <si>
    <t>BATCH01506</t>
  </si>
  <si>
    <t>BATCH01562</t>
  </si>
  <si>
    <t>BATCH01563</t>
  </si>
  <si>
    <t>BATCH01595</t>
  </si>
  <si>
    <t>BATCH01626</t>
  </si>
  <si>
    <t>BATCH01627</t>
  </si>
  <si>
    <t>BATCH01685</t>
  </si>
  <si>
    <t>BATCH01697</t>
  </si>
  <si>
    <t>BATCH01701</t>
  </si>
  <si>
    <t>BATCH01726</t>
  </si>
  <si>
    <t>BATCH01738</t>
  </si>
  <si>
    <t>BATCH01746</t>
  </si>
  <si>
    <t>BATCH01786</t>
  </si>
  <si>
    <t>BATCH01797</t>
  </si>
  <si>
    <t>BATCH01812</t>
  </si>
  <si>
    <t>BATCH01832</t>
  </si>
  <si>
    <t>BATCH01842</t>
  </si>
  <si>
    <t>BATCH01873</t>
  </si>
  <si>
    <t>BATCH01889</t>
  </si>
  <si>
    <t>BATCH01911</t>
  </si>
  <si>
    <t>BATCH01927</t>
  </si>
  <si>
    <t>BATCH01935</t>
  </si>
  <si>
    <t>BATCH01963</t>
  </si>
  <si>
    <t>BATCH01990</t>
  </si>
  <si>
    <t>BATCH01996</t>
  </si>
  <si>
    <t>BATCH01503</t>
  </si>
  <si>
    <t>BATCH01549</t>
  </si>
  <si>
    <t>BATCH01581</t>
  </si>
  <si>
    <t>BATCH01582</t>
  </si>
  <si>
    <t>BATCH01593</t>
  </si>
  <si>
    <t>BATCH01640</t>
  </si>
  <si>
    <t>BATCH01655</t>
  </si>
  <si>
    <t>BATCH01667</t>
  </si>
  <si>
    <t>BATCH01686</t>
  </si>
  <si>
    <t>BATCH01696</t>
  </si>
  <si>
    <t>BATCH01783</t>
  </si>
  <si>
    <t>BATCH01864</t>
  </si>
  <si>
    <t>BATCH01924</t>
  </si>
  <si>
    <t>BATCH01941</t>
  </si>
  <si>
    <t>BATCH01971</t>
  </si>
  <si>
    <t>BATCH01973</t>
  </si>
  <si>
    <t>BATCH01983</t>
  </si>
  <si>
    <t>BATCH01504</t>
  </si>
  <si>
    <t>BATCH01508</t>
  </si>
  <si>
    <t>BATCH01621</t>
  </si>
  <si>
    <t>BATCH01666</t>
  </si>
  <si>
    <t>BATCH01709</t>
  </si>
  <si>
    <t>BATCH01723</t>
  </si>
  <si>
    <t>BATCH01739</t>
  </si>
  <si>
    <t>BATCH01785</t>
  </si>
  <si>
    <t>BATCH01813</t>
  </si>
  <si>
    <t>BATCH01818</t>
  </si>
  <si>
    <t>BATCH01926</t>
  </si>
  <si>
    <t>BATCH01928</t>
  </si>
  <si>
    <t>BATCH01958</t>
  </si>
  <si>
    <t>BATCH01959</t>
  </si>
  <si>
    <t>BATCH01960</t>
  </si>
  <si>
    <t>BATCH01966</t>
  </si>
  <si>
    <t>BATCH01974</t>
  </si>
  <si>
    <t>BATCH01985</t>
  </si>
  <si>
    <t>BATCH01527</t>
  </si>
  <si>
    <t>BATCH01615</t>
  </si>
  <si>
    <t>BATCH01691</t>
  </si>
  <si>
    <t>BATCH01711</t>
  </si>
  <si>
    <t>BATCH01713</t>
  </si>
  <si>
    <t>BATCH01749</t>
  </si>
  <si>
    <t>BATCH01822</t>
  </si>
  <si>
    <t>BATCH01861</t>
  </si>
  <si>
    <t>BATCH01885</t>
  </si>
  <si>
    <t>BATCH01964</t>
  </si>
  <si>
    <t>BATCH01516</t>
  </si>
  <si>
    <t>BATCH01517</t>
  </si>
  <si>
    <t>BATCH01529</t>
  </si>
  <si>
    <t>BATCH01649</t>
  </si>
  <si>
    <t>BATCH01712</t>
  </si>
  <si>
    <t>BATCH01747</t>
  </si>
  <si>
    <t>BATCH01779</t>
  </si>
  <si>
    <t>BATCH01802</t>
  </si>
  <si>
    <t>BATCH01804</t>
  </si>
  <si>
    <t>BATCH01855</t>
  </si>
  <si>
    <t>BATCH01863</t>
  </si>
  <si>
    <t>BATCH01896</t>
  </si>
  <si>
    <t>BATCH01906</t>
  </si>
  <si>
    <t>BATCH01920</t>
  </si>
  <si>
    <t>BATCH01930</t>
  </si>
  <si>
    <t>BATCH01937</t>
  </si>
  <si>
    <t>BATCH01946</t>
  </si>
  <si>
    <t>BATCH01545</t>
  </si>
  <si>
    <t>BATCH01548</t>
  </si>
  <si>
    <t>BATCH01597</t>
  </si>
  <si>
    <t>BATCH01644</t>
  </si>
  <si>
    <t>BATCH01652</t>
  </si>
  <si>
    <t>BATCH01730</t>
  </si>
  <si>
    <t>BATCH01754</t>
  </si>
  <si>
    <t>BATCH01773</t>
  </si>
  <si>
    <t>BATCH01819</t>
  </si>
  <si>
    <t>BATCH01830</t>
  </si>
  <si>
    <t>BATCH01882</t>
  </si>
  <si>
    <t>BATCH01952</t>
  </si>
  <si>
    <t>BATCH01509</t>
  </si>
  <si>
    <t>BATCH01513</t>
  </si>
  <si>
    <t>BATCH01547</t>
  </si>
  <si>
    <t>BATCH01572</t>
  </si>
  <si>
    <t>BATCH01619</t>
  </si>
  <si>
    <t>BATCH01624</t>
  </si>
  <si>
    <t>BATCH01733</t>
  </si>
  <si>
    <t>BATCH01753</t>
  </si>
  <si>
    <t>BATCH01764</t>
  </si>
  <si>
    <t>BATCH01776</t>
  </si>
  <si>
    <t>BATCH01798</t>
  </si>
  <si>
    <t>BATCH01811</t>
  </si>
  <si>
    <t>BATCH01821</t>
  </si>
  <si>
    <t>BATCH01828</t>
  </si>
  <si>
    <t>BATCH01838</t>
  </si>
  <si>
    <t>BATCH01840</t>
  </si>
  <si>
    <t>BATCH01847</t>
  </si>
  <si>
    <t>BATCH01852</t>
  </si>
  <si>
    <t>BATCH01859</t>
  </si>
  <si>
    <t>BATCH01551</t>
  </si>
  <si>
    <t>BATCH01679</t>
  </si>
  <si>
    <t>BATCH01698</t>
  </si>
  <si>
    <t>BATCH01714</t>
  </si>
  <si>
    <t>BATCH01748</t>
  </si>
  <si>
    <t>BATCH01839</t>
  </si>
  <si>
    <t>BATCH01844</t>
  </si>
  <si>
    <t>BATCH01949</t>
  </si>
  <si>
    <t>BATCH01970</t>
  </si>
  <si>
    <t>BATCH01978</t>
  </si>
  <si>
    <t>BATCH01561</t>
  </si>
  <si>
    <t>BATCH01573</t>
  </si>
  <si>
    <t>BATCH01592</t>
  </si>
  <si>
    <t>BATCH01630</t>
  </si>
  <si>
    <t>BATCH01634</t>
  </si>
  <si>
    <t>BATCH01639</t>
  </si>
  <si>
    <t>BATCH01661</t>
  </si>
  <si>
    <t>BATCH01715</t>
  </si>
  <si>
    <t>BATCH01829</t>
  </si>
  <si>
    <t>BATCH01860</t>
  </si>
  <si>
    <t>BATCH01870</t>
  </si>
  <si>
    <t>BATCH01893</t>
  </si>
  <si>
    <t>BATCH01904</t>
  </si>
  <si>
    <t>BATCH01944</t>
  </si>
  <si>
    <t>BATCH01505</t>
  </si>
  <si>
    <t>BATCH01522</t>
  </si>
  <si>
    <t>BATCH01528</t>
  </si>
  <si>
    <t>BATCH01539</t>
  </si>
  <si>
    <t>BATCH01693</t>
  </si>
  <si>
    <t>BATCH01704</t>
  </si>
  <si>
    <t>BATCH01774</t>
  </si>
  <si>
    <t>BATCH01826</t>
  </si>
  <si>
    <t>BATCH01834</t>
  </si>
  <si>
    <t>BATCH01856</t>
  </si>
  <si>
    <t>BATCH01902</t>
  </si>
  <si>
    <t>BATCH01907</t>
  </si>
  <si>
    <t>BATCH01909</t>
  </si>
  <si>
    <t>BATCH01923</t>
  </si>
  <si>
    <t>BATCH01972</t>
  </si>
  <si>
    <t>BATCH01986</t>
  </si>
  <si>
    <t>BATCH02000</t>
  </si>
  <si>
    <t>BATCH01518</t>
  </si>
  <si>
    <t>BATCH01534</t>
  </si>
  <si>
    <t>BATCH01568</t>
  </si>
  <si>
    <t>BATCH01570</t>
  </si>
  <si>
    <t>BATCH01601</t>
  </si>
  <si>
    <t>BATCH01618</t>
  </si>
  <si>
    <t>BATCH01635</t>
  </si>
  <si>
    <t>BATCH01664</t>
  </si>
  <si>
    <t>BATCH01674</t>
  </si>
  <si>
    <t>BATCH01683</t>
  </si>
  <si>
    <t>BATCH01694</t>
  </si>
  <si>
    <t>BATCH01700</t>
  </si>
  <si>
    <t>BATCH01722</t>
  </si>
  <si>
    <t>BATCH01806</t>
  </si>
  <si>
    <t>BATCH01825</t>
  </si>
  <si>
    <t>BATCH01853</t>
  </si>
  <si>
    <t>BATCH01947</t>
  </si>
  <si>
    <t>BATCH01962</t>
  </si>
  <si>
    <t>BATCH01526</t>
  </si>
  <si>
    <t>BATCH01559</t>
  </si>
  <si>
    <t>BATCH01579</t>
  </si>
  <si>
    <t>BATCH01603</t>
  </si>
  <si>
    <t>BATCH01608</t>
  </si>
  <si>
    <t>BATCH01620</t>
  </si>
  <si>
    <t>BATCH01657</t>
  </si>
  <si>
    <t>BATCH01687</t>
  </si>
  <si>
    <t>BATCH01816</t>
  </si>
  <si>
    <t>BATCH01884</t>
  </si>
  <si>
    <t>BATCH01969</t>
  </si>
  <si>
    <t>BATCH01995</t>
  </si>
  <si>
    <t>BATCH01521</t>
  </si>
  <si>
    <t>BATCH01530</t>
  </si>
  <si>
    <t>BATCH01533</t>
  </si>
  <si>
    <t>BATCH01542</t>
  </si>
  <si>
    <t>BATCH01576</t>
  </si>
  <si>
    <t>BATCH01590</t>
  </si>
  <si>
    <t>BATCH01609</t>
  </si>
  <si>
    <t>BATCH01611</t>
  </si>
  <si>
    <t>BATCH01636</t>
  </si>
  <si>
    <t>BATCH01718</t>
  </si>
  <si>
    <t>BATCH01720</t>
  </si>
  <si>
    <t>BATCH01732</t>
  </si>
  <si>
    <t>BATCH01740</t>
  </si>
  <si>
    <t>BATCH01743</t>
  </si>
  <si>
    <t>BATCH01799</t>
  </si>
  <si>
    <t>BATCH01805</t>
  </si>
  <si>
    <t>BATCH01827</t>
  </si>
  <si>
    <t>BATCH01837</t>
  </si>
  <si>
    <t>BATCH01892</t>
  </si>
  <si>
    <t>BATCH01912</t>
  </si>
  <si>
    <t>BATCH01915</t>
  </si>
  <si>
    <t>BATCH01980</t>
  </si>
  <si>
    <t>BATCH01536</t>
  </si>
  <si>
    <t>BATCH01574</t>
  </si>
  <si>
    <t>BATCH01584</t>
  </si>
  <si>
    <t>BATCH01614</t>
  </si>
  <si>
    <t>BATCH01629</t>
  </si>
  <si>
    <t>BATCH01703</t>
  </si>
  <si>
    <t>BATCH01724</t>
  </si>
  <si>
    <t>BATCH01745</t>
  </si>
  <si>
    <t>BATCH01762</t>
  </si>
  <si>
    <t>BATCH01784</t>
  </si>
  <si>
    <t>BATCH01800</t>
  </si>
  <si>
    <t>BATCH01824</t>
  </si>
  <si>
    <t>BATCH01857</t>
  </si>
  <si>
    <t>BATCH01875</t>
  </si>
  <si>
    <t>BATCH01886</t>
  </si>
  <si>
    <t>BATCH01919</t>
  </si>
  <si>
    <t>BATCH01932</t>
  </si>
  <si>
    <t>BATCH01989</t>
  </si>
  <si>
    <t>BATCH01511</t>
  </si>
  <si>
    <t>BATCH01541</t>
  </si>
  <si>
    <t>BATCH01567</t>
  </si>
  <si>
    <t>BATCH01588</t>
  </si>
  <si>
    <t>BATCH01605</t>
  </si>
  <si>
    <t>BATCH01642</t>
  </si>
  <si>
    <t>BATCH01643</t>
  </si>
  <si>
    <t>BATCH01646</t>
  </si>
  <si>
    <t>BATCH01727</t>
  </si>
  <si>
    <t>BATCH01742</t>
  </si>
  <si>
    <t>BATCH01769</t>
  </si>
  <si>
    <t>BATCH01770</t>
  </si>
  <si>
    <t>BATCH01780</t>
  </si>
  <si>
    <t>BATCH01823</t>
  </si>
  <si>
    <t>BATCH01854</t>
  </si>
  <si>
    <t>BATCH01876</t>
  </si>
  <si>
    <t>BATCH01877</t>
  </si>
  <si>
    <t>BATCH01895</t>
  </si>
  <si>
    <t>BATCH01933</t>
  </si>
  <si>
    <t>BATCH01942</t>
  </si>
  <si>
    <t>BATCH01975</t>
  </si>
  <si>
    <t>BATCH01515</t>
  </si>
  <si>
    <t>BATCH01520</t>
  </si>
  <si>
    <t>BATCH01557</t>
  </si>
  <si>
    <t>BATCH01594</t>
  </si>
  <si>
    <t>BATCH01600</t>
  </si>
  <si>
    <t>BATCH01617</t>
  </si>
  <si>
    <t>BATCH01675</t>
  </si>
  <si>
    <t>BATCH01721</t>
  </si>
  <si>
    <t>BATCH01728</t>
  </si>
  <si>
    <t>BATCH01777</t>
  </si>
  <si>
    <t>BATCH01781</t>
  </si>
  <si>
    <t>BATCH01789</t>
  </si>
  <si>
    <t>BATCH01791</t>
  </si>
  <si>
    <t>BATCH01796</t>
  </si>
  <si>
    <t>BATCH01808</t>
  </si>
  <si>
    <t>BATCH01848</t>
  </si>
  <si>
    <t>BATCH01938</t>
  </si>
  <si>
    <t>BATCH01940</t>
  </si>
  <si>
    <t>BATCH01950</t>
  </si>
  <si>
    <t>BATCH01977</t>
  </si>
  <si>
    <t>BATCH01998</t>
  </si>
  <si>
    <t>BATCH01510</t>
  </si>
  <si>
    <t>BATCH01543</t>
  </si>
  <si>
    <t>BATCH01578</t>
  </si>
  <si>
    <t>BATCH01598</t>
  </si>
  <si>
    <t>BATCH01604</t>
  </si>
  <si>
    <t>BATCH01663</t>
  </si>
  <si>
    <t>BATCH01689</t>
  </si>
  <si>
    <t>BATCH01766</t>
  </si>
  <si>
    <t>BATCH01790</t>
  </si>
  <si>
    <t>BATCH01846</t>
  </si>
  <si>
    <t>BATCH01868</t>
  </si>
  <si>
    <t>BATCH01888</t>
  </si>
  <si>
    <t>BATCH01913</t>
  </si>
  <si>
    <t>BATCH01922</t>
  </si>
  <si>
    <t>BATCH01987</t>
  </si>
  <si>
    <t>BATCH01524</t>
  </si>
  <si>
    <t>BATCH01537</t>
  </si>
  <si>
    <t>BATCH01599</t>
  </si>
  <si>
    <t>BATCH01607</t>
  </si>
  <si>
    <t>BATCH01610</t>
  </si>
  <si>
    <t>BATCH01651</t>
  </si>
  <si>
    <t>BATCH01731</t>
  </si>
  <si>
    <t>BATCH01737</t>
  </si>
  <si>
    <t>BATCH01752</t>
  </si>
  <si>
    <t>BATCH01760</t>
  </si>
  <si>
    <t>BATCH01874</t>
  </si>
  <si>
    <t>BATCH01878</t>
  </si>
  <si>
    <t>BATCH01887</t>
  </si>
  <si>
    <t>BATCH01901</t>
  </si>
  <si>
    <t>BATCH01908</t>
  </si>
  <si>
    <t>BATCH01929</t>
  </si>
  <si>
    <t>BATCH01961</t>
  </si>
  <si>
    <t>BATCH01999</t>
  </si>
  <si>
    <t>BATCH01532</t>
  </si>
  <si>
    <t>BATCH01544</t>
  </si>
  <si>
    <t>BATCH01662</t>
  </si>
  <si>
    <t>BATCH01678</t>
  </si>
  <si>
    <t>BATCH01688</t>
  </si>
  <si>
    <t>BATCH01690</t>
  </si>
  <si>
    <t>BATCH01765</t>
  </si>
  <si>
    <t>BATCH01768</t>
  </si>
  <si>
    <t>BATCH01810</t>
  </si>
  <si>
    <t>BATCH01934</t>
  </si>
  <si>
    <t>BATCH01965</t>
  </si>
  <si>
    <t>BATCH01976</t>
  </si>
  <si>
    <t>BATCH01555</t>
  </si>
  <si>
    <t>BATCH01641</t>
  </si>
  <si>
    <t>BATCH01653</t>
  </si>
  <si>
    <t>BATCH01705</t>
  </si>
  <si>
    <t>BATCH01792</t>
  </si>
  <si>
    <t>BATCH01807</t>
  </si>
  <si>
    <t>BATCH01815</t>
  </si>
  <si>
    <t>BATCH01817</t>
  </si>
  <si>
    <t>BATCH01921</t>
  </si>
  <si>
    <t>BATCH01997</t>
  </si>
  <si>
    <t>BATCH01507</t>
  </si>
  <si>
    <t>BATCH01571</t>
  </si>
  <si>
    <t>BATCH01577</t>
  </si>
  <si>
    <t>BATCH01645</t>
  </si>
  <si>
    <t>BATCH01658</t>
  </si>
  <si>
    <t>BATCH01659</t>
  </si>
  <si>
    <t>BATCH01710</t>
  </si>
  <si>
    <t>BATCH01759</t>
  </si>
  <si>
    <t>BATCH01761</t>
  </si>
  <si>
    <t>BATCH01836</t>
  </si>
  <si>
    <t>BATCH01890</t>
  </si>
  <si>
    <t>BATCH01918</t>
  </si>
  <si>
    <t>BATCH01948</t>
  </si>
  <si>
    <t>BATCH01956</t>
  </si>
  <si>
    <t>BATCH01957</t>
  </si>
  <si>
    <t>BATCH01968</t>
  </si>
  <si>
    <t>BATCH02015</t>
  </si>
  <si>
    <t>May</t>
  </si>
  <si>
    <t>BATCH02068</t>
  </si>
  <si>
    <t>BATCH02070</t>
  </si>
  <si>
    <t>BATCH02136</t>
  </si>
  <si>
    <t>BATCH02192</t>
  </si>
  <si>
    <t>BATCH02194</t>
  </si>
  <si>
    <t>BATCH02212</t>
  </si>
  <si>
    <t>BATCH02275</t>
  </si>
  <si>
    <t>BATCH02321</t>
  </si>
  <si>
    <t>BATCH02333</t>
  </si>
  <si>
    <t>BATCH02393</t>
  </si>
  <si>
    <t>BATCH02414</t>
  </si>
  <si>
    <t>BATCH02450</t>
  </si>
  <si>
    <t>BATCH02485</t>
  </si>
  <si>
    <t>BATCH02012</t>
  </si>
  <si>
    <t>BATCH02019</t>
  </si>
  <si>
    <t>BATCH02081</t>
  </si>
  <si>
    <t>BATCH02135</t>
  </si>
  <si>
    <t>BATCH02145</t>
  </si>
  <si>
    <t>BATCH02150</t>
  </si>
  <si>
    <t>BATCH02161</t>
  </si>
  <si>
    <t>BATCH02173</t>
  </si>
  <si>
    <t>BATCH02216</t>
  </si>
  <si>
    <t>BATCH02228</t>
  </si>
  <si>
    <t>BATCH02239</t>
  </si>
  <si>
    <t>BATCH02274</t>
  </si>
  <si>
    <t>BATCH02290</t>
  </si>
  <si>
    <t>BATCH02318</t>
  </si>
  <si>
    <t>BATCH02326</t>
  </si>
  <si>
    <t>BATCH02359</t>
  </si>
  <si>
    <t>BATCH02362</t>
  </si>
  <si>
    <t>BATCH02388</t>
  </si>
  <si>
    <t>BATCH02395</t>
  </si>
  <si>
    <t>BATCH02418</t>
  </si>
  <si>
    <t>BATCH02424</t>
  </si>
  <si>
    <t>BATCH02433</t>
  </si>
  <si>
    <t>BATCH02437</t>
  </si>
  <si>
    <t>BATCH02443</t>
  </si>
  <si>
    <t>BATCH02463</t>
  </si>
  <si>
    <t>BATCH02465</t>
  </si>
  <si>
    <t>BATCH02005</t>
  </si>
  <si>
    <t>BATCH02056</t>
  </si>
  <si>
    <t>BATCH02083</t>
  </si>
  <si>
    <t>BATCH02092</t>
  </si>
  <si>
    <t>BATCH02163</t>
  </si>
  <si>
    <t>BATCH02171</t>
  </si>
  <si>
    <t>BATCH02187</t>
  </si>
  <si>
    <t>BATCH02207</t>
  </si>
  <si>
    <t>BATCH02246</t>
  </si>
  <si>
    <t>BATCH02262</t>
  </si>
  <si>
    <t>BATCH02270</t>
  </si>
  <si>
    <t>BATCH02277</t>
  </si>
  <si>
    <t>BATCH02348</t>
  </si>
  <si>
    <t>BATCH02350</t>
  </si>
  <si>
    <t>BATCH02361</t>
  </si>
  <si>
    <t>BATCH02408</t>
  </si>
  <si>
    <t>BATCH02431</t>
  </si>
  <si>
    <t>BATCH02445</t>
  </si>
  <si>
    <t>BATCH02486</t>
  </si>
  <si>
    <t>BATCH02009</t>
  </si>
  <si>
    <t>BATCH02016</t>
  </si>
  <si>
    <t>BATCH02075</t>
  </si>
  <si>
    <t>BATCH02076</t>
  </si>
  <si>
    <t>BATCH02087</t>
  </si>
  <si>
    <t>BATCH02103</t>
  </si>
  <si>
    <t>BATCH02107</t>
  </si>
  <si>
    <t>BATCH02182</t>
  </si>
  <si>
    <t>BATCH02227</t>
  </si>
  <si>
    <t>BATCH02300</t>
  </si>
  <si>
    <t>BATCH02339</t>
  </si>
  <si>
    <t>BATCH02345</t>
  </si>
  <si>
    <t>BATCH02382</t>
  </si>
  <si>
    <t>BATCH02384</t>
  </si>
  <si>
    <t>BATCH02394</t>
  </si>
  <si>
    <t>BATCH02402</t>
  </si>
  <si>
    <t>BATCH02479</t>
  </si>
  <si>
    <t>BATCH02094</t>
  </si>
  <si>
    <t>BATCH02114</t>
  </si>
  <si>
    <t>BATCH02116</t>
  </si>
  <si>
    <t>BATCH02143</t>
  </si>
  <si>
    <t>BATCH02205</t>
  </si>
  <si>
    <t>BATCH02222</t>
  </si>
  <si>
    <t>BATCH02249</t>
  </si>
  <si>
    <t>BATCH02301</t>
  </si>
  <si>
    <t>BATCH02397</t>
  </si>
  <si>
    <t>BATCH02473</t>
  </si>
  <si>
    <t>BATCH02481</t>
  </si>
  <si>
    <t>BATCH02499</t>
  </si>
  <si>
    <t>BATCH02051</t>
  </si>
  <si>
    <t>BATCH02165</t>
  </si>
  <si>
    <t>BATCH02195</t>
  </si>
  <si>
    <t>BATCH02240</t>
  </si>
  <si>
    <t>BATCH02247</t>
  </si>
  <si>
    <t>BATCH02357</t>
  </si>
  <si>
    <t>BATCH02407</t>
  </si>
  <si>
    <t>BATCH02426</t>
  </si>
  <si>
    <t>BATCH02462</t>
  </si>
  <si>
    <t>BATCH02464</t>
  </si>
  <si>
    <t>BATCH02482</t>
  </si>
  <si>
    <t>BATCH02488</t>
  </si>
  <si>
    <t>BATCH02495</t>
  </si>
  <si>
    <t>BATCH02010</t>
  </si>
  <si>
    <t>BATCH02032</t>
  </si>
  <si>
    <t>BATCH02047</t>
  </si>
  <si>
    <t>BATCH02072</t>
  </si>
  <si>
    <t>BATCH02085</t>
  </si>
  <si>
    <t>BATCH02104</t>
  </si>
  <si>
    <t>BATCH02121</t>
  </si>
  <si>
    <t>BATCH02167</t>
  </si>
  <si>
    <t>BATCH02168</t>
  </si>
  <si>
    <t>BATCH02203</t>
  </si>
  <si>
    <t>BATCH02215</t>
  </si>
  <si>
    <t>BATCH02254</t>
  </si>
  <si>
    <t>BATCH02279</t>
  </si>
  <si>
    <t>BATCH02280</t>
  </si>
  <si>
    <t>BATCH02292</t>
  </si>
  <si>
    <t>BATCH02313</t>
  </si>
  <si>
    <t>BATCH02331</t>
  </si>
  <si>
    <t>BATCH02335</t>
  </si>
  <si>
    <t>BATCH02352</t>
  </si>
  <si>
    <t>BATCH02354</t>
  </si>
  <si>
    <t>BATCH02358</t>
  </si>
  <si>
    <t>BATCH02461</t>
  </si>
  <si>
    <t>BATCH02031</t>
  </si>
  <si>
    <t>BATCH02037</t>
  </si>
  <si>
    <t>BATCH02131</t>
  </si>
  <si>
    <t>BATCH02138</t>
  </si>
  <si>
    <t>BATCH02154</t>
  </si>
  <si>
    <t>BATCH02180</t>
  </si>
  <si>
    <t>BATCH02191</t>
  </si>
  <si>
    <t>BATCH02258</t>
  </si>
  <si>
    <t>BATCH02476</t>
  </si>
  <si>
    <t>BATCH02020</t>
  </si>
  <si>
    <t>BATCH02023</t>
  </si>
  <si>
    <t>BATCH02029</t>
  </si>
  <si>
    <t>BATCH02038</t>
  </si>
  <si>
    <t>BATCH02044</t>
  </si>
  <si>
    <t>BATCH02048</t>
  </si>
  <si>
    <t>BATCH02059</t>
  </si>
  <si>
    <t>BATCH02061</t>
  </si>
  <si>
    <t>BATCH02078</t>
  </si>
  <si>
    <t>BATCH02097</t>
  </si>
  <si>
    <t>BATCH02113</t>
  </si>
  <si>
    <t>BATCH02189</t>
  </si>
  <si>
    <t>BATCH02224</t>
  </si>
  <si>
    <t>BATCH02225</t>
  </si>
  <si>
    <t>BATCH02226</t>
  </si>
  <si>
    <t>BATCH02276</t>
  </si>
  <si>
    <t>BATCH02293</t>
  </si>
  <si>
    <t>BATCH02295</t>
  </si>
  <si>
    <t>BATCH02298</t>
  </si>
  <si>
    <t>BATCH02336</t>
  </si>
  <si>
    <t>BATCH02344</t>
  </si>
  <si>
    <t>BATCH02368</t>
  </si>
  <si>
    <t>BATCH02373</t>
  </si>
  <si>
    <t>BATCH02380</t>
  </si>
  <si>
    <t>BATCH02392</t>
  </si>
  <si>
    <t>BATCH02420</t>
  </si>
  <si>
    <t>BATCH02422</t>
  </si>
  <si>
    <t>BATCH02429</t>
  </si>
  <si>
    <t>BATCH02492</t>
  </si>
  <si>
    <t>BATCH02108</t>
  </si>
  <si>
    <t>BATCH02117</t>
  </si>
  <si>
    <t>BATCH02126</t>
  </si>
  <si>
    <t>BATCH02200</t>
  </si>
  <si>
    <t>BATCH02273</t>
  </si>
  <si>
    <t>BATCH02288</t>
  </si>
  <si>
    <t>BATCH02289</t>
  </si>
  <si>
    <t>BATCH02310</t>
  </si>
  <si>
    <t>BATCH02356</t>
  </si>
  <si>
    <t>BATCH02406</t>
  </si>
  <si>
    <t>BATCH02416</t>
  </si>
  <si>
    <t>BATCH02434</t>
  </si>
  <si>
    <t>BATCH02468</t>
  </si>
  <si>
    <t>BATCH02036</t>
  </si>
  <si>
    <t>BATCH02073</t>
  </si>
  <si>
    <t>BATCH02079</t>
  </si>
  <si>
    <t>BATCH02099</t>
  </si>
  <si>
    <t>BATCH02152</t>
  </si>
  <si>
    <t>BATCH02263</t>
  </si>
  <si>
    <t>BATCH02311</t>
  </si>
  <si>
    <t>BATCH02387</t>
  </si>
  <si>
    <t>BATCH02459</t>
  </si>
  <si>
    <t>BATCH02018</t>
  </si>
  <si>
    <t>BATCH02021</t>
  </si>
  <si>
    <t>BATCH02042</t>
  </si>
  <si>
    <t>BATCH02077</t>
  </si>
  <si>
    <t>BATCH02190</t>
  </si>
  <si>
    <t>BATCH02250</t>
  </si>
  <si>
    <t>BATCH02261</t>
  </si>
  <si>
    <t>BATCH02305</t>
  </si>
  <si>
    <t>BATCH02369</t>
  </si>
  <si>
    <t>BATCH02372</t>
  </si>
  <si>
    <t>BATCH02398</t>
  </si>
  <si>
    <t>BATCH02451</t>
  </si>
  <si>
    <t>BATCH02480</t>
  </si>
  <si>
    <t>BATCH02001</t>
  </si>
  <si>
    <t>BATCH02122</t>
  </si>
  <si>
    <t>BATCH02149</t>
  </si>
  <si>
    <t>BATCH02175</t>
  </si>
  <si>
    <t>BATCH02181</t>
  </si>
  <si>
    <t>BATCH02210</t>
  </si>
  <si>
    <t>BATCH02269</t>
  </si>
  <si>
    <t>BATCH02303</t>
  </si>
  <si>
    <t>BATCH02316</t>
  </si>
  <si>
    <t>BATCH02342</t>
  </si>
  <si>
    <t>BATCH02365</t>
  </si>
  <si>
    <t>BATCH02472</t>
  </si>
  <si>
    <t>BATCH02003</t>
  </si>
  <si>
    <t>BATCH02017</t>
  </si>
  <si>
    <t>BATCH02026</t>
  </si>
  <si>
    <t>BATCH02093</t>
  </si>
  <si>
    <t>BATCH02106</t>
  </si>
  <si>
    <t>BATCH02129</t>
  </si>
  <si>
    <t>BATCH02174</t>
  </si>
  <si>
    <t>BATCH02176</t>
  </si>
  <si>
    <t>BATCH02266</t>
  </si>
  <si>
    <t>BATCH02282</t>
  </si>
  <si>
    <t>BATCH02284</t>
  </si>
  <si>
    <t>BATCH02332</t>
  </si>
  <si>
    <t>BATCH02337</t>
  </si>
  <si>
    <t>BATCH02370</t>
  </si>
  <si>
    <t>BATCH02403</t>
  </si>
  <si>
    <t>BATCH02410</t>
  </si>
  <si>
    <t>BATCH02411</t>
  </si>
  <si>
    <t>BATCH02494</t>
  </si>
  <si>
    <t>BATCH02065</t>
  </si>
  <si>
    <t>BATCH02115</t>
  </si>
  <si>
    <t>BATCH02118</t>
  </si>
  <si>
    <t>BATCH02134</t>
  </si>
  <si>
    <t>BATCH02146</t>
  </si>
  <si>
    <t>BATCH02201</t>
  </si>
  <si>
    <t>BATCH02241</t>
  </si>
  <si>
    <t>BATCH02285</t>
  </si>
  <si>
    <t>BATCH02297</t>
  </si>
  <si>
    <t>BATCH02323</t>
  </si>
  <si>
    <t>BATCH02353</t>
  </si>
  <si>
    <t>BATCH02409</t>
  </si>
  <si>
    <t>BATCH02448</t>
  </si>
  <si>
    <t>BATCH02034</t>
  </si>
  <si>
    <t>BATCH02050</t>
  </si>
  <si>
    <t>BATCH02091</t>
  </si>
  <si>
    <t>BATCH02102</t>
  </si>
  <si>
    <t>BATCH02109</t>
  </si>
  <si>
    <t>BATCH02110</t>
  </si>
  <si>
    <t>BATCH02119</t>
  </si>
  <si>
    <t>BATCH02196</t>
  </si>
  <si>
    <t>BATCH02242</t>
  </si>
  <si>
    <t>BATCH02367</t>
  </si>
  <si>
    <t>BATCH02002</t>
  </si>
  <si>
    <t>BATCH02028</t>
  </si>
  <si>
    <t>BATCH02080</t>
  </si>
  <si>
    <t>BATCH02098</t>
  </si>
  <si>
    <t>BATCH02124</t>
  </si>
  <si>
    <t>BATCH02151</t>
  </si>
  <si>
    <t>BATCH02155</t>
  </si>
  <si>
    <t>BATCH02184</t>
  </si>
  <si>
    <t>BATCH02185</t>
  </si>
  <si>
    <t>BATCH02244</t>
  </si>
  <si>
    <t>BATCH02257</t>
  </si>
  <si>
    <t>BATCH02267</t>
  </si>
  <si>
    <t>BATCH02278</t>
  </si>
  <si>
    <t>BATCH02286</t>
  </si>
  <si>
    <t>BATCH02319</t>
  </si>
  <si>
    <t>BATCH02355</t>
  </si>
  <si>
    <t>BATCH02371</t>
  </si>
  <si>
    <t>BATCH02390</t>
  </si>
  <si>
    <t>BATCH02391</t>
  </si>
  <si>
    <t>BATCH02400</t>
  </si>
  <si>
    <t>BATCH02013</t>
  </si>
  <si>
    <t>BATCH02022</t>
  </si>
  <si>
    <t>BATCH02089</t>
  </si>
  <si>
    <t>BATCH02100</t>
  </si>
  <si>
    <t>BATCH02128</t>
  </si>
  <si>
    <t>BATCH02132</t>
  </si>
  <si>
    <t>BATCH02160</t>
  </si>
  <si>
    <t>BATCH02170</t>
  </si>
  <si>
    <t>BATCH02178</t>
  </si>
  <si>
    <t>BATCH02214</t>
  </si>
  <si>
    <t>BATCH02248</t>
  </si>
  <si>
    <t>BATCH02294</t>
  </si>
  <si>
    <t>BATCH02343</t>
  </si>
  <si>
    <t>BATCH02346</t>
  </si>
  <si>
    <t>BATCH02425</t>
  </si>
  <si>
    <t>BATCH02432</t>
  </si>
  <si>
    <t>BATCH02441</t>
  </si>
  <si>
    <t>BATCH02466</t>
  </si>
  <si>
    <t>BATCH02014</t>
  </si>
  <si>
    <t>BATCH02033</t>
  </si>
  <si>
    <t>BATCH02058</t>
  </si>
  <si>
    <t>BATCH02096</t>
  </si>
  <si>
    <t>BATCH02127</t>
  </si>
  <si>
    <t>BATCH02148</t>
  </si>
  <si>
    <t>BATCH02158</t>
  </si>
  <si>
    <t>BATCH02188</t>
  </si>
  <si>
    <t>BATCH02209</t>
  </si>
  <si>
    <t>BATCH02231</t>
  </si>
  <si>
    <t>BATCH02233</t>
  </si>
  <si>
    <t>BATCH02306</t>
  </si>
  <si>
    <t>BATCH02329</t>
  </si>
  <si>
    <t>BATCH02338</t>
  </si>
  <si>
    <t>BATCH02415</t>
  </si>
  <si>
    <t>BATCH02457</t>
  </si>
  <si>
    <t>BATCH02460</t>
  </si>
  <si>
    <t>BATCH02467</t>
  </si>
  <si>
    <t>BATCH02475</t>
  </si>
  <si>
    <t>BATCH02024</t>
  </si>
  <si>
    <t>BATCH02046</t>
  </si>
  <si>
    <t>BATCH02057</t>
  </si>
  <si>
    <t>BATCH02086</t>
  </si>
  <si>
    <t>BATCH02179</t>
  </si>
  <si>
    <t>BATCH02211</t>
  </si>
  <si>
    <t>BATCH02219</t>
  </si>
  <si>
    <t>BATCH02299</t>
  </si>
  <si>
    <t>BATCH02327</t>
  </si>
  <si>
    <t>BATCH02334</t>
  </si>
  <si>
    <t>BATCH02386</t>
  </si>
  <si>
    <t>BATCH02440</t>
  </si>
  <si>
    <t>BATCH02447</t>
  </si>
  <si>
    <t>BATCH02455</t>
  </si>
  <si>
    <t>BATCH02469</t>
  </si>
  <si>
    <t>BATCH02497</t>
  </si>
  <si>
    <t>BATCH02006</t>
  </si>
  <si>
    <t>BATCH02041</t>
  </si>
  <si>
    <t>BATCH02064</t>
  </si>
  <si>
    <t>BATCH02067</t>
  </si>
  <si>
    <t>BATCH02120</t>
  </si>
  <si>
    <t>BATCH02139</t>
  </si>
  <si>
    <t>BATCH02162</t>
  </si>
  <si>
    <t>BATCH02221</t>
  </si>
  <si>
    <t>BATCH02255</t>
  </si>
  <si>
    <t>BATCH02256</t>
  </si>
  <si>
    <t>BATCH02265</t>
  </si>
  <si>
    <t>BATCH02271</t>
  </si>
  <si>
    <t>BATCH02296</t>
  </si>
  <si>
    <t>BATCH02304</t>
  </si>
  <si>
    <t>BATCH02324</t>
  </si>
  <si>
    <t>BATCH02347</t>
  </si>
  <si>
    <t>BATCH02381</t>
  </si>
  <si>
    <t>BATCH02471</t>
  </si>
  <si>
    <t>BATCH02491</t>
  </si>
  <si>
    <t>BATCH02496</t>
  </si>
  <si>
    <t>BATCH02008</t>
  </si>
  <si>
    <t>BATCH02011</t>
  </si>
  <si>
    <t>BATCH02039</t>
  </si>
  <si>
    <t>BATCH02045</t>
  </si>
  <si>
    <t>BATCH02060</t>
  </si>
  <si>
    <t>BATCH02071</t>
  </si>
  <si>
    <t>BATCH02095</t>
  </si>
  <si>
    <t>BATCH02105</t>
  </si>
  <si>
    <t>BATCH02111</t>
  </si>
  <si>
    <t>BATCH02133</t>
  </si>
  <si>
    <t>BATCH02183</t>
  </si>
  <si>
    <t>BATCH02199</t>
  </si>
  <si>
    <t>BATCH02202</t>
  </si>
  <si>
    <t>BATCH02302</t>
  </si>
  <si>
    <t>BATCH02340</t>
  </si>
  <si>
    <t>BATCH02341</t>
  </si>
  <si>
    <t>BATCH02374</t>
  </si>
  <si>
    <t>BATCH02442</t>
  </si>
  <si>
    <t>BATCH02483</t>
  </si>
  <si>
    <t>BATCH02484</t>
  </si>
  <si>
    <t>BATCH02053</t>
  </si>
  <si>
    <t>BATCH02084</t>
  </si>
  <si>
    <t>BATCH02238</t>
  </si>
  <si>
    <t>BATCH02281</t>
  </si>
  <si>
    <t>BATCH02291</t>
  </si>
  <si>
    <t>BATCH02314</t>
  </si>
  <si>
    <t>BATCH02363</t>
  </si>
  <si>
    <t>BATCH02366</t>
  </si>
  <si>
    <t>BATCH02377</t>
  </si>
  <si>
    <t>BATCH02378</t>
  </si>
  <si>
    <t>BATCH02439</t>
  </si>
  <si>
    <t>BATCH02477</t>
  </si>
  <si>
    <t>BATCH02490</t>
  </si>
  <si>
    <t>BATCH02027</t>
  </si>
  <si>
    <t>BATCH02030</t>
  </si>
  <si>
    <t>BATCH02043</t>
  </si>
  <si>
    <t>BATCH02140</t>
  </si>
  <si>
    <t>BATCH02156</t>
  </si>
  <si>
    <t>BATCH02229</t>
  </si>
  <si>
    <t>BATCH02259</t>
  </si>
  <si>
    <t>BATCH02312</t>
  </si>
  <si>
    <t>BATCH02351</t>
  </si>
  <si>
    <t>BATCH02360</t>
  </si>
  <si>
    <t>BATCH02385</t>
  </si>
  <si>
    <t>BATCH02421</t>
  </si>
  <si>
    <t>BATCH02423</t>
  </si>
  <si>
    <t>BATCH02453</t>
  </si>
  <si>
    <t>BATCH02456</t>
  </si>
  <si>
    <t>BATCH02493</t>
  </si>
  <si>
    <t>BATCH02498</t>
  </si>
  <si>
    <t>BATCH02007</t>
  </si>
  <si>
    <t>BATCH02074</t>
  </si>
  <si>
    <t>BATCH02130</t>
  </si>
  <si>
    <t>BATCH02147</t>
  </si>
  <si>
    <t>BATCH02186</t>
  </si>
  <si>
    <t>BATCH02218</t>
  </si>
  <si>
    <t>BATCH02223</t>
  </si>
  <si>
    <t>BATCH02234</t>
  </si>
  <si>
    <t>BATCH02235</t>
  </si>
  <si>
    <t>BATCH02236</t>
  </si>
  <si>
    <t>BATCH02264</t>
  </si>
  <si>
    <t>BATCH02379</t>
  </si>
  <si>
    <t>BATCH02419</t>
  </si>
  <si>
    <t>BATCH02427</t>
  </si>
  <si>
    <t>BATCH02428</t>
  </si>
  <si>
    <t>BATCH02438</t>
  </si>
  <si>
    <t>BATCH02500</t>
  </si>
  <si>
    <t>BATCH02004</t>
  </si>
  <si>
    <t>BATCH02052</t>
  </si>
  <si>
    <t>BATCH02082</t>
  </si>
  <si>
    <t>BATCH02101</t>
  </si>
  <si>
    <t>BATCH02125</t>
  </si>
  <si>
    <t>BATCH02142</t>
  </si>
  <si>
    <t>BATCH02159</t>
  </si>
  <si>
    <t>BATCH02213</t>
  </si>
  <si>
    <t>BATCH02237</t>
  </si>
  <si>
    <t>BATCH02243</t>
  </si>
  <si>
    <t>BATCH02253</t>
  </si>
  <si>
    <t>BATCH02330</t>
  </si>
  <si>
    <t>BATCH02375</t>
  </si>
  <si>
    <t>BATCH02383</t>
  </si>
  <si>
    <t>BATCH02389</t>
  </si>
  <si>
    <t>BATCH02396</t>
  </si>
  <si>
    <t>BATCH02435</t>
  </si>
  <si>
    <t>BATCH02458</t>
  </si>
  <si>
    <t>BATCH02474</t>
  </si>
  <si>
    <t>BATCH02035</t>
  </si>
  <si>
    <t>BATCH02054</t>
  </si>
  <si>
    <t>BATCH02062</t>
  </si>
  <si>
    <t>BATCH02063</t>
  </si>
  <si>
    <t>BATCH02090</t>
  </si>
  <si>
    <t>BATCH02144</t>
  </si>
  <si>
    <t>BATCH02164</t>
  </si>
  <si>
    <t>BATCH02169</t>
  </si>
  <si>
    <t>BATCH02208</t>
  </si>
  <si>
    <t>BATCH02230</t>
  </si>
  <si>
    <t>BATCH02252</t>
  </si>
  <si>
    <t>BATCH02268</t>
  </si>
  <si>
    <t>BATCH02376</t>
  </si>
  <si>
    <t>BATCH02399</t>
  </si>
  <si>
    <t>BATCH02401</t>
  </si>
  <si>
    <t>BATCH02404</t>
  </si>
  <si>
    <t>BATCH02446</t>
  </si>
  <si>
    <t>BATCH02452</t>
  </si>
  <si>
    <t>BATCH02487</t>
  </si>
  <si>
    <t>BATCH02040</t>
  </si>
  <si>
    <t>BATCH02069</t>
  </si>
  <si>
    <t>BATCH02157</t>
  </si>
  <si>
    <t>BATCH02172</t>
  </si>
  <si>
    <t>BATCH02193</t>
  </si>
  <si>
    <t>BATCH02197</t>
  </si>
  <si>
    <t>BATCH02206</t>
  </si>
  <si>
    <t>BATCH02260</t>
  </si>
  <si>
    <t>BATCH02272</t>
  </si>
  <si>
    <t>BATCH02308</t>
  </si>
  <si>
    <t>BATCH02309</t>
  </si>
  <si>
    <t>BATCH02317</t>
  </si>
  <si>
    <t>BATCH02412</t>
  </si>
  <si>
    <t>BATCH02489</t>
  </si>
  <si>
    <t>BATCH02049</t>
  </si>
  <si>
    <t>BATCH02055</t>
  </si>
  <si>
    <t>BATCH02088</t>
  </si>
  <si>
    <t>BATCH02123</t>
  </si>
  <si>
    <t>BATCH02141</t>
  </si>
  <si>
    <t>BATCH02177</t>
  </si>
  <si>
    <t>BATCH02217</t>
  </si>
  <si>
    <t>BATCH02232</t>
  </si>
  <si>
    <t>BATCH02245</t>
  </si>
  <si>
    <t>BATCH02283</t>
  </si>
  <si>
    <t>BATCH02320</t>
  </si>
  <si>
    <t>BATCH02364</t>
  </si>
  <si>
    <t>BATCH02413</t>
  </si>
  <si>
    <t>BATCH02444</t>
  </si>
  <si>
    <t>BATCH02454</t>
  </si>
  <si>
    <t>BATCH02112</t>
  </si>
  <si>
    <t>BATCH02166</t>
  </si>
  <si>
    <t>BATCH02198</t>
  </si>
  <si>
    <t>BATCH02307</t>
  </si>
  <si>
    <t>BATCH02328</t>
  </si>
  <si>
    <t>BATCH02430</t>
  </si>
  <si>
    <t>BATCH02436</t>
  </si>
  <si>
    <t>BATCH02470</t>
  </si>
  <si>
    <t>BATCH02478</t>
  </si>
  <si>
    <t>BATCH02025</t>
  </si>
  <si>
    <t>BATCH02066</t>
  </si>
  <si>
    <t>BATCH02137</t>
  </si>
  <si>
    <t>BATCH02153</t>
  </si>
  <si>
    <t>BATCH02204</t>
  </si>
  <si>
    <t>BATCH02220</t>
  </si>
  <si>
    <t>BATCH02251</t>
  </si>
  <si>
    <t>BATCH02287</t>
  </si>
  <si>
    <t>BATCH02315</t>
  </si>
  <si>
    <t>BATCH02322</t>
  </si>
  <si>
    <t>BATCH02325</t>
  </si>
  <si>
    <t>BATCH02349</t>
  </si>
  <si>
    <t>BATCH02405</t>
  </si>
  <si>
    <t>BATCH02417</t>
  </si>
  <si>
    <t>BATCH02449</t>
  </si>
  <si>
    <t>BATCH02510</t>
  </si>
  <si>
    <t>Jun</t>
  </si>
  <si>
    <t>BATCH02534</t>
  </si>
  <si>
    <t>BATCH02538</t>
  </si>
  <si>
    <t>BATCH02575</t>
  </si>
  <si>
    <t>BATCH02604</t>
  </si>
  <si>
    <t>BATCH02672</t>
  </si>
  <si>
    <t>BATCH02676</t>
  </si>
  <si>
    <t>BATCH02691</t>
  </si>
  <si>
    <t>BATCH02695</t>
  </si>
  <si>
    <t>BATCH02719</t>
  </si>
  <si>
    <t>BATCH02722</t>
  </si>
  <si>
    <t>BATCH02726</t>
  </si>
  <si>
    <t>BATCH02786</t>
  </si>
  <si>
    <t>BATCH02817</t>
  </si>
  <si>
    <t>BATCH02841</t>
  </si>
  <si>
    <t>BATCH02907</t>
  </si>
  <si>
    <t>BATCH02941</t>
  </si>
  <si>
    <t>BATCH02946</t>
  </si>
  <si>
    <t>BATCH02980</t>
  </si>
  <si>
    <t>BATCH02547</t>
  </si>
  <si>
    <t>BATCH02561</t>
  </si>
  <si>
    <t>BATCH02635</t>
  </si>
  <si>
    <t>BATCH02661</t>
  </si>
  <si>
    <t>BATCH02665</t>
  </si>
  <si>
    <t>BATCH02702</t>
  </si>
  <si>
    <t>BATCH02718</t>
  </si>
  <si>
    <t>BATCH02721</t>
  </si>
  <si>
    <t>BATCH02749</t>
  </si>
  <si>
    <t>BATCH02767</t>
  </si>
  <si>
    <t>BATCH02785</t>
  </si>
  <si>
    <t>BATCH02804</t>
  </si>
  <si>
    <t>BATCH02805</t>
  </si>
  <si>
    <t>BATCH02806</t>
  </si>
  <si>
    <t>BATCH02833</t>
  </si>
  <si>
    <t>BATCH02840</t>
  </si>
  <si>
    <t>BATCH02857</t>
  </si>
  <si>
    <t>BATCH02912</t>
  </si>
  <si>
    <t>BATCH02935</t>
  </si>
  <si>
    <t>BATCH02940</t>
  </si>
  <si>
    <t>BATCH02986</t>
  </si>
  <si>
    <t>BATCH02506</t>
  </si>
  <si>
    <t>BATCH02539</t>
  </si>
  <si>
    <t>BATCH02544</t>
  </si>
  <si>
    <t>BATCH02550</t>
  </si>
  <si>
    <t>BATCH02566</t>
  </si>
  <si>
    <t>BATCH02576</t>
  </si>
  <si>
    <t>BATCH02615</t>
  </si>
  <si>
    <t>BATCH02638</t>
  </si>
  <si>
    <t>BATCH02671</t>
  </si>
  <si>
    <t>BATCH02757</t>
  </si>
  <si>
    <t>BATCH02809</t>
  </si>
  <si>
    <t>BATCH02859</t>
  </si>
  <si>
    <t>BATCH02870</t>
  </si>
  <si>
    <t>BATCH02909</t>
  </si>
  <si>
    <t>BATCH02924</t>
  </si>
  <si>
    <t>BATCH02972</t>
  </si>
  <si>
    <t>BATCH02528</t>
  </si>
  <si>
    <t>BATCH02606</t>
  </si>
  <si>
    <t>BATCH02630</t>
  </si>
  <si>
    <t>BATCH02639</t>
  </si>
  <si>
    <t>BATCH02648</t>
  </si>
  <si>
    <t>BATCH02655</t>
  </si>
  <si>
    <t>BATCH02696</t>
  </si>
  <si>
    <t>BATCH02764</t>
  </si>
  <si>
    <t>BATCH02784</t>
  </si>
  <si>
    <t>BATCH02800</t>
  </si>
  <si>
    <t>BATCH02816</t>
  </si>
  <si>
    <t>BATCH02831</t>
  </si>
  <si>
    <t>BATCH02872</t>
  </si>
  <si>
    <t>BATCH02894</t>
  </si>
  <si>
    <t>BATCH02927</t>
  </si>
  <si>
    <t>BATCH02945</t>
  </si>
  <si>
    <t>BATCH02962</t>
  </si>
  <si>
    <t>BATCH02987</t>
  </si>
  <si>
    <t>BATCH02990</t>
  </si>
  <si>
    <t>BATCH02998</t>
  </si>
  <si>
    <t>BATCH02533</t>
  </si>
  <si>
    <t>BATCH02588</t>
  </si>
  <si>
    <t>BATCH02589</t>
  </si>
  <si>
    <t>BATCH02640</t>
  </si>
  <si>
    <t>BATCH02649</t>
  </si>
  <si>
    <t>BATCH02651</t>
  </si>
  <si>
    <t>BATCH02652</t>
  </si>
  <si>
    <t>BATCH02654</t>
  </si>
  <si>
    <t>BATCH02662</t>
  </si>
  <si>
    <t>BATCH02699</t>
  </si>
  <si>
    <t>BATCH02772</t>
  </si>
  <si>
    <t>BATCH02788</t>
  </si>
  <si>
    <t>BATCH02811</t>
  </si>
  <si>
    <t>BATCH02812</t>
  </si>
  <si>
    <t>BATCH02845</t>
  </si>
  <si>
    <t>BATCH02864</t>
  </si>
  <si>
    <t>BATCH02892</t>
  </si>
  <si>
    <t>BATCH02904</t>
  </si>
  <si>
    <t>BATCH02916</t>
  </si>
  <si>
    <t>BATCH02923</t>
  </si>
  <si>
    <t>BATCH02991</t>
  </si>
  <si>
    <t>BATCH02509</t>
  </si>
  <si>
    <t>BATCH02516</t>
  </si>
  <si>
    <t>BATCH02601</t>
  </si>
  <si>
    <t>BATCH02607</t>
  </si>
  <si>
    <t>BATCH02613</t>
  </si>
  <si>
    <t>BATCH02620</t>
  </si>
  <si>
    <t>BATCH02633</t>
  </si>
  <si>
    <t>BATCH02667</t>
  </si>
  <si>
    <t>BATCH02690</t>
  </si>
  <si>
    <t>BATCH02694</t>
  </si>
  <si>
    <t>BATCH02781</t>
  </si>
  <si>
    <t>BATCH02827</t>
  </si>
  <si>
    <t>BATCH02851</t>
  </si>
  <si>
    <t>BATCH02911</t>
  </si>
  <si>
    <t>BATCH02918</t>
  </si>
  <si>
    <t>BATCH02925</t>
  </si>
  <si>
    <t>BATCH02994</t>
  </si>
  <si>
    <t>BATCH03000</t>
  </si>
  <si>
    <t>BATCH02546</t>
  </si>
  <si>
    <t>BATCH02564</t>
  </si>
  <si>
    <t>BATCH02636</t>
  </si>
  <si>
    <t>BATCH02658</t>
  </si>
  <si>
    <t>BATCH02686</t>
  </si>
  <si>
    <t>BATCH02746</t>
  </si>
  <si>
    <t>BATCH02832</t>
  </si>
  <si>
    <t>BATCH02835</t>
  </si>
  <si>
    <t>BATCH02874</t>
  </si>
  <si>
    <t>BATCH02896</t>
  </si>
  <si>
    <t>BATCH02966</t>
  </si>
  <si>
    <t>BATCH02977</t>
  </si>
  <si>
    <t>BATCH02505</t>
  </si>
  <si>
    <t>BATCH02520</t>
  </si>
  <si>
    <t>BATCH02553</t>
  </si>
  <si>
    <t>BATCH02560</t>
  </si>
  <si>
    <t>BATCH02562</t>
  </si>
  <si>
    <t>BATCH02593</t>
  </si>
  <si>
    <t>BATCH02594</t>
  </si>
  <si>
    <t>BATCH02611</t>
  </si>
  <si>
    <t>BATCH02619</t>
  </si>
  <si>
    <t>BATCH02628</t>
  </si>
  <si>
    <t>BATCH02708</t>
  </si>
  <si>
    <t>BATCH02743</t>
  </si>
  <si>
    <t>BATCH02778</t>
  </si>
  <si>
    <t>BATCH02820</t>
  </si>
  <si>
    <t>BATCH02825</t>
  </si>
  <si>
    <t>BATCH02838</t>
  </si>
  <si>
    <t>BATCH02848</t>
  </si>
  <si>
    <t>BATCH02854</t>
  </si>
  <si>
    <t>BATCH02554</t>
  </si>
  <si>
    <t>BATCH02586</t>
  </si>
  <si>
    <t>BATCH02626</t>
  </si>
  <si>
    <t>BATCH02693</t>
  </si>
  <si>
    <t>BATCH02715</t>
  </si>
  <si>
    <t>BATCH02734</t>
  </si>
  <si>
    <t>BATCH02777</t>
  </si>
  <si>
    <t>BATCH02791</t>
  </si>
  <si>
    <t>BATCH02798</t>
  </si>
  <si>
    <t>BATCH02801</t>
  </si>
  <si>
    <t>BATCH02829</t>
  </si>
  <si>
    <t>BATCH02836</t>
  </si>
  <si>
    <t>BATCH02847</t>
  </si>
  <si>
    <t>BATCH02867</t>
  </si>
  <si>
    <t>BATCH02890</t>
  </si>
  <si>
    <t>BATCH02917</t>
  </si>
  <si>
    <t>BATCH02921</t>
  </si>
  <si>
    <t>BATCH02942</t>
  </si>
  <si>
    <t>BATCH02975</t>
  </si>
  <si>
    <t>BATCH02978</t>
  </si>
  <si>
    <t>BATCH02983</t>
  </si>
  <si>
    <t>BATCH02993</t>
  </si>
  <si>
    <t>BATCH02570</t>
  </si>
  <si>
    <t>BATCH02572</t>
  </si>
  <si>
    <t>BATCH02577</t>
  </si>
  <si>
    <t>BATCH02580</t>
  </si>
  <si>
    <t>BATCH02608</t>
  </si>
  <si>
    <t>BATCH02614</t>
  </si>
  <si>
    <t>BATCH02627</t>
  </si>
  <si>
    <t>BATCH02756</t>
  </si>
  <si>
    <t>BATCH02760</t>
  </si>
  <si>
    <t>BATCH02774</t>
  </si>
  <si>
    <t>BATCH02803</t>
  </si>
  <si>
    <t>BATCH02930</t>
  </si>
  <si>
    <t>BATCH02984</t>
  </si>
  <si>
    <t>BATCH02996</t>
  </si>
  <si>
    <t>BATCH02552</t>
  </si>
  <si>
    <t>BATCH02557</t>
  </si>
  <si>
    <t>BATCH02569</t>
  </si>
  <si>
    <t>BATCH02629</t>
  </si>
  <si>
    <t>BATCH02632</t>
  </si>
  <si>
    <t>BATCH02668</t>
  </si>
  <si>
    <t>BATCH02681</t>
  </si>
  <si>
    <t>BATCH02725</t>
  </si>
  <si>
    <t>BATCH02739</t>
  </si>
  <si>
    <t>BATCH02796</t>
  </si>
  <si>
    <t>BATCH02876</t>
  </si>
  <si>
    <t>BATCH02882</t>
  </si>
  <si>
    <t>BATCH02898</t>
  </si>
  <si>
    <t>BATCH02908</t>
  </si>
  <si>
    <t>BATCH02933</t>
  </si>
  <si>
    <t>BATCH02951</t>
  </si>
  <si>
    <t>BATCH02961</t>
  </si>
  <si>
    <t>BATCH02963</t>
  </si>
  <si>
    <t>BATCH02973</t>
  </si>
  <si>
    <t>BATCH02503</t>
  </si>
  <si>
    <t>BATCH02508</t>
  </si>
  <si>
    <t>BATCH02525</t>
  </si>
  <si>
    <t>BATCH02558</t>
  </si>
  <si>
    <t>BATCH02582</t>
  </si>
  <si>
    <t>BATCH02590</t>
  </si>
  <si>
    <t>BATCH02599</t>
  </si>
  <si>
    <t>BATCH02602</t>
  </si>
  <si>
    <t>BATCH02688</t>
  </si>
  <si>
    <t>BATCH02689</t>
  </si>
  <si>
    <t>BATCH02692</t>
  </si>
  <si>
    <t>BATCH02698</t>
  </si>
  <si>
    <t>BATCH02700</t>
  </si>
  <si>
    <t>BATCH02729</t>
  </si>
  <si>
    <t>BATCH02738</t>
  </si>
  <si>
    <t>BATCH02768</t>
  </si>
  <si>
    <t>BATCH02797</t>
  </si>
  <si>
    <t>BATCH02873</t>
  </si>
  <si>
    <t>BATCH02877</t>
  </si>
  <si>
    <t>BATCH02886</t>
  </si>
  <si>
    <t>BATCH02910</t>
  </si>
  <si>
    <t>BATCH02988</t>
  </si>
  <si>
    <t>BATCH02530</t>
  </si>
  <si>
    <t>BATCH02535</t>
  </si>
  <si>
    <t>BATCH02551</t>
  </si>
  <si>
    <t>BATCH02622</t>
  </si>
  <si>
    <t>BATCH02623</t>
  </si>
  <si>
    <t>BATCH02625</t>
  </si>
  <si>
    <t>BATCH02674</t>
  </si>
  <si>
    <t>BATCH02758</t>
  </si>
  <si>
    <t>BATCH02776</t>
  </si>
  <si>
    <t>BATCH02794</t>
  </si>
  <si>
    <t>BATCH02802</t>
  </si>
  <si>
    <t>BATCH02818</t>
  </si>
  <si>
    <t>BATCH02843</t>
  </si>
  <si>
    <t>BATCH02862</t>
  </si>
  <si>
    <t>BATCH02865</t>
  </si>
  <si>
    <t>BATCH02871</t>
  </si>
  <si>
    <t>BATCH02937</t>
  </si>
  <si>
    <t>BATCH02992</t>
  </si>
  <si>
    <t>BATCH02999</t>
  </si>
  <si>
    <t>BATCH02511</t>
  </si>
  <si>
    <t>BATCH02517</t>
  </si>
  <si>
    <t>BATCH02521</t>
  </si>
  <si>
    <t>BATCH02529</t>
  </si>
  <si>
    <t>BATCH02556</t>
  </si>
  <si>
    <t>BATCH02598</t>
  </si>
  <si>
    <t>BATCH02609</t>
  </si>
  <si>
    <t>BATCH02730</t>
  </si>
  <si>
    <t>BATCH02762</t>
  </si>
  <si>
    <t>BATCH02771</t>
  </si>
  <si>
    <t>BATCH02779</t>
  </si>
  <si>
    <t>BATCH02810</t>
  </si>
  <si>
    <t>BATCH02834</t>
  </si>
  <si>
    <t>BATCH02861</t>
  </si>
  <si>
    <t>BATCH02939</t>
  </si>
  <si>
    <t>BATCH02967</t>
  </si>
  <si>
    <t>BATCH02537</t>
  </si>
  <si>
    <t>BATCH02573</t>
  </si>
  <si>
    <t>BATCH02645</t>
  </si>
  <si>
    <t>BATCH02679</t>
  </si>
  <si>
    <t>BATCH02712</t>
  </si>
  <si>
    <t>BATCH02745</t>
  </si>
  <si>
    <t>BATCH02747</t>
  </si>
  <si>
    <t>BATCH02852</t>
  </si>
  <si>
    <t>BATCH02879</t>
  </si>
  <si>
    <t>BATCH02893</t>
  </si>
  <si>
    <t>BATCH02920</t>
  </si>
  <si>
    <t>BATCH02989</t>
  </si>
  <si>
    <t>BATCH02501</t>
  </si>
  <si>
    <t>BATCH02507</t>
  </si>
  <si>
    <t>BATCH02673</t>
  </si>
  <si>
    <t>BATCH02713</t>
  </si>
  <si>
    <t>BATCH02765</t>
  </si>
  <si>
    <t>BATCH02773</t>
  </si>
  <si>
    <t>BATCH02828</t>
  </si>
  <si>
    <t>BATCH02856</t>
  </si>
  <si>
    <t>BATCH02905</t>
  </si>
  <si>
    <t>BATCH02949</t>
  </si>
  <si>
    <t>BATCH02958</t>
  </si>
  <si>
    <t>BATCH02502</t>
  </si>
  <si>
    <t>BATCH02545</t>
  </si>
  <si>
    <t>BATCH02565</t>
  </si>
  <si>
    <t>BATCH02642</t>
  </si>
  <si>
    <t>BATCH02657</t>
  </si>
  <si>
    <t>BATCH02706</t>
  </si>
  <si>
    <t>BATCH02789</t>
  </si>
  <si>
    <t>BATCH02869</t>
  </si>
  <si>
    <t>BATCH02875</t>
  </si>
  <si>
    <t>BATCH02952</t>
  </si>
  <si>
    <t>BATCH02960</t>
  </si>
  <si>
    <t>BATCH02524</t>
  </si>
  <si>
    <t>BATCH02531</t>
  </si>
  <si>
    <t>BATCH02631</t>
  </si>
  <si>
    <t>BATCH02659</t>
  </si>
  <si>
    <t>BATCH02716</t>
  </si>
  <si>
    <t>BATCH02737</t>
  </si>
  <si>
    <t>BATCH02740</t>
  </si>
  <si>
    <t>BATCH02822</t>
  </si>
  <si>
    <t>BATCH02858</t>
  </si>
  <si>
    <t>BATCH02906</t>
  </si>
  <si>
    <t>BATCH02926</t>
  </si>
  <si>
    <t>BATCH02968</t>
  </si>
  <si>
    <t>BATCH02532</t>
  </si>
  <si>
    <t>BATCH02555</t>
  </si>
  <si>
    <t>BATCH02563</t>
  </si>
  <si>
    <t>BATCH02571</t>
  </si>
  <si>
    <t>BATCH02583</t>
  </si>
  <si>
    <t>BATCH02591</t>
  </si>
  <si>
    <t>BATCH02600</t>
  </si>
  <si>
    <t>BATCH02610</t>
  </si>
  <si>
    <t>BATCH02670</t>
  </si>
  <si>
    <t>BATCH02782</t>
  </si>
  <si>
    <t>BATCH02792</t>
  </si>
  <si>
    <t>BATCH02819</t>
  </si>
  <si>
    <t>BATCH02837</t>
  </si>
  <si>
    <t>BATCH02855</t>
  </si>
  <si>
    <t>BATCH02889</t>
  </si>
  <si>
    <t>BATCH02948</t>
  </si>
  <si>
    <t>BATCH02955</t>
  </si>
  <si>
    <t>BATCH02974</t>
  </si>
  <si>
    <t>BATCH02542</t>
  </si>
  <si>
    <t>BATCH02592</t>
  </si>
  <si>
    <t>BATCH02595</t>
  </si>
  <si>
    <t>BATCH02656</t>
  </si>
  <si>
    <t>BATCH02664</t>
  </si>
  <si>
    <t>BATCH02684</t>
  </si>
  <si>
    <t>BATCH02724</t>
  </si>
  <si>
    <t>BATCH02731</t>
  </si>
  <si>
    <t>BATCH02751</t>
  </si>
  <si>
    <t>BATCH02780</t>
  </si>
  <si>
    <t>BATCH02823</t>
  </si>
  <si>
    <t>BATCH02824</t>
  </si>
  <si>
    <t>BATCH02844</t>
  </si>
  <si>
    <t>BATCH02853</t>
  </si>
  <si>
    <t>BATCH02866</t>
  </si>
  <si>
    <t>BATCH02884</t>
  </si>
  <si>
    <t>BATCH02895</t>
  </si>
  <si>
    <t>BATCH02914</t>
  </si>
  <si>
    <t>BATCH02932</t>
  </si>
  <si>
    <t>BATCH02579</t>
  </si>
  <si>
    <t>BATCH02616</t>
  </si>
  <si>
    <t>BATCH02675</t>
  </si>
  <si>
    <t>BATCH02707</t>
  </si>
  <si>
    <t>BATCH02709</t>
  </si>
  <si>
    <t>BATCH02720</t>
  </si>
  <si>
    <t>BATCH02723</t>
  </si>
  <si>
    <t>BATCH02741</t>
  </si>
  <si>
    <t>BATCH02863</t>
  </si>
  <si>
    <t>BATCH02885</t>
  </si>
  <si>
    <t>BATCH02936</t>
  </si>
  <si>
    <t>BATCH02947</t>
  </si>
  <si>
    <t>BATCH02526</t>
  </si>
  <si>
    <t>BATCH02585</t>
  </si>
  <si>
    <t>BATCH02597</t>
  </si>
  <si>
    <t>BATCH02617</t>
  </si>
  <si>
    <t>BATCH02646</t>
  </si>
  <si>
    <t>BATCH02735</t>
  </si>
  <si>
    <t>BATCH02754</t>
  </si>
  <si>
    <t>BATCH02830</t>
  </si>
  <si>
    <t>BATCH02891</t>
  </si>
  <si>
    <t>BATCH02953</t>
  </si>
  <si>
    <t>BATCH02969</t>
  </si>
  <si>
    <t>BATCH02971</t>
  </si>
  <si>
    <t>BATCH02982</t>
  </si>
  <si>
    <t>BATCH02515</t>
  </si>
  <si>
    <t>BATCH02568</t>
  </si>
  <si>
    <t>BATCH02578</t>
  </si>
  <si>
    <t>BATCH02641</t>
  </si>
  <si>
    <t>BATCH02677</t>
  </si>
  <si>
    <t>BATCH02701</t>
  </si>
  <si>
    <t>BATCH02714</t>
  </si>
  <si>
    <t>BATCH02750</t>
  </si>
  <si>
    <t>BATCH02755</t>
  </si>
  <si>
    <t>BATCH02759</t>
  </si>
  <si>
    <t>BATCH02761</t>
  </si>
  <si>
    <t>BATCH02793</t>
  </si>
  <si>
    <t>BATCH02795</t>
  </si>
  <si>
    <t>BATCH02815</t>
  </si>
  <si>
    <t>BATCH02842</t>
  </si>
  <si>
    <t>BATCH02860</t>
  </si>
  <si>
    <t>BATCH02883</t>
  </si>
  <si>
    <t>BATCH02915</t>
  </si>
  <si>
    <t>BATCH02954</t>
  </si>
  <si>
    <t>BATCH02956</t>
  </si>
  <si>
    <t>BATCH02970</t>
  </si>
  <si>
    <t>BATCH02976</t>
  </si>
  <si>
    <t>BATCH02997</t>
  </si>
  <si>
    <t>BATCH02618</t>
  </si>
  <si>
    <t>BATCH02621</t>
  </si>
  <si>
    <t>BATCH02663</t>
  </si>
  <si>
    <t>BATCH02685</t>
  </si>
  <si>
    <t>BATCH02703</t>
  </si>
  <si>
    <t>BATCH02728</t>
  </si>
  <si>
    <t>BATCH02732</t>
  </si>
  <si>
    <t>BATCH02733</t>
  </si>
  <si>
    <t>BATCH02770</t>
  </si>
  <si>
    <t>BATCH02775</t>
  </si>
  <si>
    <t>BATCH02814</t>
  </si>
  <si>
    <t>BATCH02888</t>
  </si>
  <si>
    <t>BATCH02902</t>
  </si>
  <si>
    <t>BATCH02944</t>
  </si>
  <si>
    <t>BATCH02959</t>
  </si>
  <si>
    <t>BATCH02965</t>
  </si>
  <si>
    <t>BATCH02587</t>
  </si>
  <si>
    <t>BATCH02650</t>
  </si>
  <si>
    <t>BATCH02808</t>
  </si>
  <si>
    <t>BATCH02849</t>
  </si>
  <si>
    <t>BATCH02881</t>
  </si>
  <si>
    <t>BATCH02900</t>
  </si>
  <si>
    <t>BATCH02929</t>
  </si>
  <si>
    <t>BATCH02943</t>
  </si>
  <si>
    <t>BATCH02504</t>
  </si>
  <si>
    <t>BATCH02512</t>
  </si>
  <si>
    <t>BATCH02513</t>
  </si>
  <si>
    <t>BATCH02514</t>
  </si>
  <si>
    <t>BATCH02543</t>
  </si>
  <si>
    <t>BATCH02559</t>
  </si>
  <si>
    <t>BATCH02567</t>
  </si>
  <si>
    <t>BATCH02605</t>
  </si>
  <si>
    <t>BATCH02643</t>
  </si>
  <si>
    <t>BATCH02697</t>
  </si>
  <si>
    <t>BATCH02790</t>
  </si>
  <si>
    <t>BATCH02799</t>
  </si>
  <si>
    <t>BATCH02880</t>
  </si>
  <si>
    <t>BATCH02913</t>
  </si>
  <si>
    <t>BATCH02519</t>
  </si>
  <si>
    <t>BATCH02527</t>
  </si>
  <si>
    <t>BATCH02540</t>
  </si>
  <si>
    <t>BATCH02574</t>
  </si>
  <si>
    <t>BATCH02581</t>
  </si>
  <si>
    <t>BATCH02624</t>
  </si>
  <si>
    <t>BATCH02637</t>
  </si>
  <si>
    <t>BATCH02647</t>
  </si>
  <si>
    <t>BATCH02653</t>
  </si>
  <si>
    <t>BATCH02669</t>
  </si>
  <si>
    <t>BATCH02683</t>
  </si>
  <si>
    <t>BATCH02742</t>
  </si>
  <si>
    <t>BATCH02744</t>
  </si>
  <si>
    <t>BATCH02753</t>
  </si>
  <si>
    <t>BATCH02787</t>
  </si>
  <si>
    <t>BATCH02813</t>
  </si>
  <si>
    <t>BATCH02899</t>
  </si>
  <si>
    <t>BATCH02901</t>
  </si>
  <si>
    <t>BATCH02903</t>
  </si>
  <si>
    <t>BATCH02934</t>
  </si>
  <si>
    <t>BATCH02523</t>
  </si>
  <si>
    <t>BATCH02541</t>
  </si>
  <si>
    <t>BATCH02548</t>
  </si>
  <si>
    <t>BATCH02549</t>
  </si>
  <si>
    <t>BATCH02596</t>
  </si>
  <si>
    <t>BATCH02644</t>
  </si>
  <si>
    <t>BATCH02704</t>
  </si>
  <si>
    <t>BATCH02710</t>
  </si>
  <si>
    <t>BATCH02727</t>
  </si>
  <si>
    <t>BATCH02763</t>
  </si>
  <si>
    <t>BATCH02783</t>
  </si>
  <si>
    <t>BATCH02826</t>
  </si>
  <si>
    <t>BATCH02839</t>
  </si>
  <si>
    <t>BATCH02850</t>
  </si>
  <si>
    <t>BATCH02897</t>
  </si>
  <si>
    <t>BATCH02957</t>
  </si>
  <si>
    <t>BATCH02964</t>
  </si>
  <si>
    <t>BATCH02979</t>
  </si>
  <si>
    <t>BATCH02995</t>
  </si>
  <si>
    <t>BATCH02518</t>
  </si>
  <si>
    <t>BATCH02536</t>
  </si>
  <si>
    <t>BATCH02660</t>
  </si>
  <si>
    <t>BATCH02666</t>
  </si>
  <si>
    <t>BATCH02680</t>
  </si>
  <si>
    <t>BATCH02687</t>
  </si>
  <si>
    <t>BATCH02711</t>
  </si>
  <si>
    <t>BATCH02717</t>
  </si>
  <si>
    <t>BATCH02766</t>
  </si>
  <si>
    <t>BATCH02821</t>
  </si>
  <si>
    <t>BATCH02846</t>
  </si>
  <si>
    <t>BATCH02887</t>
  </si>
  <si>
    <t>BATCH02919</t>
  </si>
  <si>
    <t>BATCH02928</t>
  </si>
  <si>
    <t>BATCH02938</t>
  </si>
  <si>
    <t>BATCH02950</t>
  </si>
  <si>
    <t>BATCH02522</t>
  </si>
  <si>
    <t>BATCH02584</t>
  </si>
  <si>
    <t>BATCH02603</t>
  </si>
  <si>
    <t>BATCH02612</t>
  </si>
  <si>
    <t>BATCH02634</t>
  </si>
  <si>
    <t>BATCH02678</t>
  </si>
  <si>
    <t>BATCH02682</t>
  </si>
  <si>
    <t>BATCH02705</t>
  </si>
  <si>
    <t>BATCH02736</t>
  </si>
  <si>
    <t>BATCH02748</t>
  </si>
  <si>
    <t>BATCH02752</t>
  </si>
  <si>
    <t>BATCH02769</t>
  </si>
  <si>
    <t>BATCH02807</t>
  </si>
  <si>
    <t>BATCH02868</t>
  </si>
  <si>
    <t>BATCH02878</t>
  </si>
  <si>
    <t>BATCH02922</t>
  </si>
  <si>
    <t>BATCH02931</t>
  </si>
  <si>
    <t>BATCH02981</t>
  </si>
  <si>
    <t>BATCH02985</t>
  </si>
  <si>
    <t>BATCH03021</t>
  </si>
  <si>
    <t>Q3 2025</t>
  </si>
  <si>
    <t>Jul</t>
  </si>
  <si>
    <t>BATCH03051</t>
  </si>
  <si>
    <t>BATCH03117</t>
  </si>
  <si>
    <t>BATCH03124</t>
  </si>
  <si>
    <t>BATCH03126</t>
  </si>
  <si>
    <t>BATCH03137</t>
  </si>
  <si>
    <t>BATCH03151</t>
  </si>
  <si>
    <t>BATCH03153</t>
  </si>
  <si>
    <t>BATCH03201</t>
  </si>
  <si>
    <t>BATCH03217</t>
  </si>
  <si>
    <t>BATCH03224</t>
  </si>
  <si>
    <t>BATCH03251</t>
  </si>
  <si>
    <t>BATCH03292</t>
  </si>
  <si>
    <t>BATCH03312</t>
  </si>
  <si>
    <t>BATCH03328</t>
  </si>
  <si>
    <t>BATCH03350</t>
  </si>
  <si>
    <t>BATCH03352</t>
  </si>
  <si>
    <t>BATCH03358</t>
  </si>
  <si>
    <t>BATCH03367</t>
  </si>
  <si>
    <t>BATCH03417</t>
  </si>
  <si>
    <t>BATCH03463</t>
  </si>
  <si>
    <t>BATCH03472</t>
  </si>
  <si>
    <t>BATCH03478</t>
  </si>
  <si>
    <t>BATCH03010</t>
  </si>
  <si>
    <t>BATCH03013</t>
  </si>
  <si>
    <t>BATCH03081</t>
  </si>
  <si>
    <t>BATCH03093</t>
  </si>
  <si>
    <t>BATCH03140</t>
  </si>
  <si>
    <t>BATCH03218</t>
  </si>
  <si>
    <t>BATCH03233</t>
  </si>
  <si>
    <t>BATCH03281</t>
  </si>
  <si>
    <t>BATCH03300</t>
  </si>
  <si>
    <t>BATCH03309</t>
  </si>
  <si>
    <t>BATCH03341</t>
  </si>
  <si>
    <t>BATCH03408</t>
  </si>
  <si>
    <t>BATCH03466</t>
  </si>
  <si>
    <t>BATCH03474</t>
  </si>
  <si>
    <t>BATCH03046</t>
  </si>
  <si>
    <t>BATCH03049</t>
  </si>
  <si>
    <t>BATCH03064</t>
  </si>
  <si>
    <t>BATCH03065</t>
  </si>
  <si>
    <t>BATCH03098</t>
  </si>
  <si>
    <t>BATCH03127</t>
  </si>
  <si>
    <t>BATCH03152</t>
  </si>
  <si>
    <t>BATCH03307</t>
  </si>
  <si>
    <t>BATCH03326</t>
  </si>
  <si>
    <t>BATCH03453</t>
  </si>
  <si>
    <t>BATCH03468</t>
  </si>
  <si>
    <t>BATCH03489</t>
  </si>
  <si>
    <t>BATCH03011</t>
  </si>
  <si>
    <t>BATCH03076</t>
  </si>
  <si>
    <t>BATCH03100</t>
  </si>
  <si>
    <t>BATCH03113</t>
  </si>
  <si>
    <t>BATCH03155</t>
  </si>
  <si>
    <t>BATCH03161</t>
  </si>
  <si>
    <t>BATCH03185</t>
  </si>
  <si>
    <t>BATCH03242</t>
  </si>
  <si>
    <t>BATCH03299</t>
  </si>
  <si>
    <t>BATCH03319</t>
  </si>
  <si>
    <t>BATCH03379</t>
  </si>
  <si>
    <t>BATCH03397</t>
  </si>
  <si>
    <t>BATCH03467</t>
  </si>
  <si>
    <t>BATCH03490</t>
  </si>
  <si>
    <t>BATCH03493</t>
  </si>
  <si>
    <t>BATCH03125</t>
  </si>
  <si>
    <t>BATCH03204</t>
  </si>
  <si>
    <t>BATCH03205</t>
  </si>
  <si>
    <t>BATCH03232</t>
  </si>
  <si>
    <t>BATCH03285</t>
  </si>
  <si>
    <t>BATCH03314</t>
  </si>
  <si>
    <t>BATCH03343</t>
  </si>
  <si>
    <t>BATCH03348</t>
  </si>
  <si>
    <t>BATCH03364</t>
  </si>
  <si>
    <t>BATCH03365</t>
  </si>
  <si>
    <t>BATCH03424</t>
  </si>
  <si>
    <t>BATCH03437</t>
  </si>
  <si>
    <t>BATCH03005</t>
  </si>
  <si>
    <t>BATCH03048</t>
  </si>
  <si>
    <t>BATCH03067</t>
  </si>
  <si>
    <t>BATCH03094</t>
  </si>
  <si>
    <t>BATCH03173</t>
  </si>
  <si>
    <t>BATCH03175</t>
  </si>
  <si>
    <t>BATCH03184</t>
  </si>
  <si>
    <t>BATCH03206</t>
  </si>
  <si>
    <t>BATCH03264</t>
  </si>
  <si>
    <t>BATCH03286</t>
  </si>
  <si>
    <t>BATCH03327</t>
  </si>
  <si>
    <t>BATCH03331</t>
  </si>
  <si>
    <t>BATCH03333</t>
  </si>
  <si>
    <t>BATCH03407</t>
  </si>
  <si>
    <t>BATCH03419</t>
  </si>
  <si>
    <t>BATCH03459</t>
  </si>
  <si>
    <t>BATCH03494</t>
  </si>
  <si>
    <t>BATCH03069</t>
  </si>
  <si>
    <t>BATCH03072</t>
  </si>
  <si>
    <t>BATCH03074</t>
  </si>
  <si>
    <t>BATCH03104</t>
  </si>
  <si>
    <t>BATCH03109</t>
  </si>
  <si>
    <t>BATCH03145</t>
  </si>
  <si>
    <t>BATCH03213</t>
  </si>
  <si>
    <t>BATCH03247</t>
  </si>
  <si>
    <t>BATCH03305</t>
  </si>
  <si>
    <t>BATCH03316</t>
  </si>
  <si>
    <t>BATCH03376</t>
  </si>
  <si>
    <t>BATCH03390</t>
  </si>
  <si>
    <t>BATCH03442</t>
  </si>
  <si>
    <t>BATCH03447</t>
  </si>
  <si>
    <t>BATCH03448</t>
  </si>
  <si>
    <t>BATCH03012</t>
  </si>
  <si>
    <t>BATCH03038</t>
  </si>
  <si>
    <t>BATCH03040</t>
  </si>
  <si>
    <t>BATCH03055</t>
  </si>
  <si>
    <t>BATCH03066</t>
  </si>
  <si>
    <t>BATCH03078</t>
  </si>
  <si>
    <t>BATCH03203</t>
  </si>
  <si>
    <t>BATCH03228</t>
  </si>
  <si>
    <t>BATCH03273</t>
  </si>
  <si>
    <t>BATCH03276</t>
  </si>
  <si>
    <t>BATCH03356</t>
  </si>
  <si>
    <t>BATCH03357</t>
  </si>
  <si>
    <t>BATCH03378</t>
  </si>
  <si>
    <t>BATCH03403</t>
  </si>
  <si>
    <t>BATCH03455</t>
  </si>
  <si>
    <t>BATCH03476</t>
  </si>
  <si>
    <t>BATCH03491</t>
  </si>
  <si>
    <t>BATCH03006</t>
  </si>
  <si>
    <t>BATCH03028</t>
  </si>
  <si>
    <t>BATCH03035</t>
  </si>
  <si>
    <t>BATCH03047</t>
  </si>
  <si>
    <t>BATCH03156</t>
  </si>
  <si>
    <t>BATCH03157</t>
  </si>
  <si>
    <t>BATCH03193</t>
  </si>
  <si>
    <t>BATCH03231</t>
  </si>
  <si>
    <t>BATCH03236</t>
  </si>
  <si>
    <t>BATCH03271</t>
  </si>
  <si>
    <t>BATCH03290</t>
  </si>
  <si>
    <t>BATCH03342</t>
  </si>
  <si>
    <t>BATCH03391</t>
  </si>
  <si>
    <t>BATCH03404</t>
  </si>
  <si>
    <t>BATCH03425</t>
  </si>
  <si>
    <t>BATCH03462</t>
  </si>
  <si>
    <t>BATCH03473</t>
  </si>
  <si>
    <t>BATCH03486</t>
  </si>
  <si>
    <t>BATCH03498</t>
  </si>
  <si>
    <t>BATCH03500</t>
  </si>
  <si>
    <t>BATCH03017</t>
  </si>
  <si>
    <t>BATCH03027</t>
  </si>
  <si>
    <t>BATCH03030</t>
  </si>
  <si>
    <t>BATCH03082</t>
  </si>
  <si>
    <t>BATCH03123</t>
  </si>
  <si>
    <t>BATCH03142</t>
  </si>
  <si>
    <t>BATCH03158</t>
  </si>
  <si>
    <t>BATCH03169</t>
  </si>
  <si>
    <t>BATCH03174</t>
  </si>
  <si>
    <t>BATCH03176</t>
  </si>
  <si>
    <t>BATCH03192</t>
  </si>
  <si>
    <t>BATCH03208</t>
  </si>
  <si>
    <t>BATCH03225</t>
  </si>
  <si>
    <t>BATCH03302</t>
  </si>
  <si>
    <t>BATCH03335</t>
  </si>
  <si>
    <t>BATCH03374</t>
  </si>
  <si>
    <t>BATCH03400</t>
  </si>
  <si>
    <t>BATCH03421</t>
  </si>
  <si>
    <t>BATCH03432</t>
  </si>
  <si>
    <t>BATCH03433</t>
  </si>
  <si>
    <t>BATCH03451</t>
  </si>
  <si>
    <t>BATCH03475</t>
  </si>
  <si>
    <t>BATCH03487</t>
  </si>
  <si>
    <t>BATCH03001</t>
  </si>
  <si>
    <t>BATCH03008</t>
  </si>
  <si>
    <t>BATCH03022</t>
  </si>
  <si>
    <t>BATCH03107</t>
  </si>
  <si>
    <t>BATCH03202</t>
  </si>
  <si>
    <t>BATCH03212</t>
  </si>
  <si>
    <t>BATCH03215</t>
  </si>
  <si>
    <t>BATCH03223</t>
  </si>
  <si>
    <t>BATCH03255</t>
  </si>
  <si>
    <t>BATCH03269</t>
  </si>
  <si>
    <t>BATCH03297</t>
  </si>
  <si>
    <t>BATCH03322</t>
  </si>
  <si>
    <t>BATCH03389</t>
  </si>
  <si>
    <t>BATCH03434</t>
  </si>
  <si>
    <t>BATCH03444</t>
  </si>
  <si>
    <t>BATCH03034</t>
  </si>
  <si>
    <t>BATCH03041</t>
  </si>
  <si>
    <t>BATCH03053</t>
  </si>
  <si>
    <t>BATCH03068</t>
  </si>
  <si>
    <t>BATCH03119</t>
  </si>
  <si>
    <t>BATCH03170</t>
  </si>
  <si>
    <t>BATCH03214</t>
  </si>
  <si>
    <t>BATCH03291</t>
  </si>
  <si>
    <t>BATCH03317</t>
  </si>
  <si>
    <t>BATCH03324</t>
  </si>
  <si>
    <t>BATCH03330</t>
  </si>
  <si>
    <t>BATCH03388</t>
  </si>
  <si>
    <t>BATCH03394</t>
  </si>
  <si>
    <t>BATCH03415</t>
  </si>
  <si>
    <t>BATCH03440</t>
  </si>
  <si>
    <t>BATCH03009</t>
  </si>
  <si>
    <t>BATCH03015</t>
  </si>
  <si>
    <t>BATCH03052</t>
  </si>
  <si>
    <t>BATCH03056</t>
  </si>
  <si>
    <t>BATCH03058</t>
  </si>
  <si>
    <t>BATCH03071</t>
  </si>
  <si>
    <t>BATCH03095</t>
  </si>
  <si>
    <t>BATCH03111</t>
  </si>
  <si>
    <t>BATCH03165</t>
  </si>
  <si>
    <t>BATCH03166</t>
  </si>
  <si>
    <t>BATCH03168</t>
  </si>
  <si>
    <t>BATCH03183</t>
  </si>
  <si>
    <t>BATCH03256</t>
  </si>
  <si>
    <t>BATCH03265</t>
  </si>
  <si>
    <t>BATCH03310</t>
  </si>
  <si>
    <t>BATCH03344</t>
  </si>
  <si>
    <t>BATCH03395</t>
  </si>
  <si>
    <t>BATCH03414</t>
  </si>
  <si>
    <t>BATCH03423</t>
  </si>
  <si>
    <t>BATCH03445</t>
  </si>
  <si>
    <t>BATCH03004</t>
  </si>
  <si>
    <t>BATCH03073</t>
  </si>
  <si>
    <t>BATCH03102</t>
  </si>
  <si>
    <t>BATCH03103</t>
  </si>
  <si>
    <t>BATCH03105</t>
  </si>
  <si>
    <t>BATCH03114</t>
  </si>
  <si>
    <t>BATCH03141</t>
  </si>
  <si>
    <t>BATCH03209</t>
  </si>
  <si>
    <t>BATCH03219</t>
  </si>
  <si>
    <t>BATCH03320</t>
  </si>
  <si>
    <t>BATCH03353</t>
  </si>
  <si>
    <t>BATCH03428</t>
  </si>
  <si>
    <t>BATCH03465</t>
  </si>
  <si>
    <t>BATCH03014</t>
  </si>
  <si>
    <t>BATCH03031</t>
  </si>
  <si>
    <t>BATCH03059</t>
  </si>
  <si>
    <t>BATCH03121</t>
  </si>
  <si>
    <t>BATCH03130</t>
  </si>
  <si>
    <t>BATCH03181</t>
  </si>
  <si>
    <t>BATCH03200</t>
  </si>
  <si>
    <t>BATCH03221</t>
  </si>
  <si>
    <t>BATCH03253</t>
  </si>
  <si>
    <t>BATCH03261</t>
  </si>
  <si>
    <t>BATCH03289</t>
  </si>
  <si>
    <t>BATCH03349</t>
  </si>
  <si>
    <t>BATCH03351</t>
  </si>
  <si>
    <t>BATCH03405</t>
  </si>
  <si>
    <t>BATCH03431</t>
  </si>
  <si>
    <t>BATCH03443</t>
  </si>
  <si>
    <t>BATCH03449</t>
  </si>
  <si>
    <t>BATCH03456</t>
  </si>
  <si>
    <t>BATCH03484</t>
  </si>
  <si>
    <t>BATCH03135</t>
  </si>
  <si>
    <t>BATCH03143</t>
  </si>
  <si>
    <t>BATCH03178</t>
  </si>
  <si>
    <t>BATCH03180</t>
  </si>
  <si>
    <t>BATCH03187</t>
  </si>
  <si>
    <t>BATCH03229</t>
  </si>
  <si>
    <t>BATCH03258</t>
  </si>
  <si>
    <t>BATCH03259</t>
  </si>
  <si>
    <t>BATCH03301</t>
  </si>
  <si>
    <t>BATCH03345</t>
  </si>
  <si>
    <t>BATCH03370</t>
  </si>
  <si>
    <t>BATCH03402</t>
  </si>
  <si>
    <t>BATCH03409</t>
  </si>
  <si>
    <t>BATCH03412</t>
  </si>
  <si>
    <t>BATCH03430</t>
  </si>
  <si>
    <t>BATCH03439</t>
  </si>
  <si>
    <t>BATCH03450</t>
  </si>
  <si>
    <t>BATCH03002</t>
  </si>
  <si>
    <t>BATCH03039</t>
  </si>
  <si>
    <t>BATCH03070</t>
  </si>
  <si>
    <t>BATCH03083</t>
  </si>
  <si>
    <t>BATCH03132</t>
  </si>
  <si>
    <t>BATCH03144</t>
  </si>
  <si>
    <t>BATCH03241</t>
  </si>
  <si>
    <t>BATCH03246</t>
  </si>
  <si>
    <t>BATCH03252</t>
  </si>
  <si>
    <t>BATCH03257</t>
  </si>
  <si>
    <t>BATCH03267</t>
  </si>
  <si>
    <t>BATCH03282</t>
  </si>
  <si>
    <t>BATCH03361</t>
  </si>
  <si>
    <t>BATCH03377</t>
  </si>
  <si>
    <t>BATCH03458</t>
  </si>
  <si>
    <t>BATCH03016</t>
  </si>
  <si>
    <t>BATCH03045</t>
  </si>
  <si>
    <t>BATCH03088</t>
  </si>
  <si>
    <t>BATCH03089</t>
  </si>
  <si>
    <t>BATCH03096</t>
  </si>
  <si>
    <t>BATCH03131</t>
  </si>
  <si>
    <t>BATCH03149</t>
  </si>
  <si>
    <t>BATCH03188</t>
  </si>
  <si>
    <t>BATCH03190</t>
  </si>
  <si>
    <t>BATCH03222</t>
  </si>
  <si>
    <t>BATCH03237</t>
  </si>
  <si>
    <t>BATCH03279</t>
  </si>
  <si>
    <t>BATCH03294</t>
  </si>
  <si>
    <t>BATCH03340</t>
  </si>
  <si>
    <t>BATCH03426</t>
  </si>
  <si>
    <t>BATCH03429</t>
  </si>
  <si>
    <t>BATCH03496</t>
  </si>
  <si>
    <t>BATCH03037</t>
  </si>
  <si>
    <t>BATCH03057</t>
  </si>
  <si>
    <t>BATCH03090</t>
  </si>
  <si>
    <t>BATCH03091</t>
  </si>
  <si>
    <t>BATCH03092</t>
  </si>
  <si>
    <t>BATCH03138</t>
  </si>
  <si>
    <t>BATCH03266</t>
  </si>
  <si>
    <t>BATCH03366</t>
  </si>
  <si>
    <t>BATCH03381</t>
  </si>
  <si>
    <t>BATCH03385</t>
  </si>
  <si>
    <t>BATCH03454</t>
  </si>
  <si>
    <t>BATCH03007</t>
  </si>
  <si>
    <t>BATCH03025</t>
  </si>
  <si>
    <t>BATCH03077</t>
  </si>
  <si>
    <t>BATCH03079</t>
  </si>
  <si>
    <t>BATCH03148</t>
  </si>
  <si>
    <t>BATCH03167</t>
  </si>
  <si>
    <t>BATCH03194</t>
  </si>
  <si>
    <t>BATCH03272</t>
  </si>
  <si>
    <t>BATCH03323</t>
  </si>
  <si>
    <t>BATCH03336</t>
  </si>
  <si>
    <t>BATCH03416</t>
  </si>
  <si>
    <t>BATCH03427</t>
  </si>
  <si>
    <t>BATCH03435</t>
  </si>
  <si>
    <t>BATCH03480</t>
  </si>
  <si>
    <t>BATCH03485</t>
  </si>
  <si>
    <t>BATCH03042</t>
  </si>
  <si>
    <t>BATCH03108</t>
  </si>
  <si>
    <t>BATCH03146</t>
  </si>
  <si>
    <t>BATCH03160</t>
  </si>
  <si>
    <t>BATCH03189</t>
  </si>
  <si>
    <t>BATCH03198</t>
  </si>
  <si>
    <t>BATCH03239</t>
  </si>
  <si>
    <t>BATCH03244</t>
  </si>
  <si>
    <t>BATCH03284</t>
  </si>
  <si>
    <t>BATCH03347</t>
  </si>
  <si>
    <t>BATCH03360</t>
  </si>
  <si>
    <t>BATCH03420</t>
  </si>
  <si>
    <t>BATCH03019</t>
  </si>
  <si>
    <t>BATCH03044</t>
  </si>
  <si>
    <t>BATCH03085</t>
  </si>
  <si>
    <t>BATCH03162</t>
  </si>
  <si>
    <t>BATCH03238</t>
  </si>
  <si>
    <t>BATCH03243</t>
  </si>
  <si>
    <t>BATCH03254</t>
  </si>
  <si>
    <t>BATCH03274</t>
  </si>
  <si>
    <t>BATCH03275</t>
  </si>
  <si>
    <t>BATCH03278</t>
  </si>
  <si>
    <t>BATCH03287</t>
  </si>
  <si>
    <t>BATCH03337</t>
  </si>
  <si>
    <t>BATCH03354</t>
  </si>
  <si>
    <t>BATCH03368</t>
  </si>
  <si>
    <t>BATCH03373</t>
  </si>
  <si>
    <t>BATCH03399</t>
  </si>
  <si>
    <t>BATCH03411</t>
  </si>
  <si>
    <t>BATCH03499</t>
  </si>
  <si>
    <t>BATCH03086</t>
  </si>
  <si>
    <t>BATCH03106</t>
  </si>
  <si>
    <t>BATCH03115</t>
  </si>
  <si>
    <t>BATCH03133</t>
  </si>
  <si>
    <t>BATCH03150</t>
  </si>
  <si>
    <t>BATCH03240</t>
  </si>
  <si>
    <t>BATCH03262</t>
  </si>
  <si>
    <t>BATCH03304</t>
  </si>
  <si>
    <t>BATCH03306</t>
  </si>
  <si>
    <t>BATCH03318</t>
  </si>
  <si>
    <t>BATCH03371</t>
  </si>
  <si>
    <t>BATCH03380</t>
  </si>
  <si>
    <t>BATCH03384</t>
  </si>
  <si>
    <t>BATCH03436</t>
  </si>
  <si>
    <t>BATCH03482</t>
  </si>
  <si>
    <t>BATCH03061</t>
  </si>
  <si>
    <t>BATCH03062</t>
  </si>
  <si>
    <t>BATCH03101</t>
  </si>
  <si>
    <t>BATCH03118</t>
  </si>
  <si>
    <t>BATCH03139</t>
  </si>
  <si>
    <t>BATCH03182</t>
  </si>
  <si>
    <t>BATCH03191</t>
  </si>
  <si>
    <t>BATCH03196</t>
  </si>
  <si>
    <t>BATCH03220</t>
  </si>
  <si>
    <t>BATCH03227</t>
  </si>
  <si>
    <t>BATCH03235</t>
  </si>
  <si>
    <t>BATCH03250</t>
  </si>
  <si>
    <t>BATCH03308</t>
  </si>
  <si>
    <t>BATCH03355</t>
  </si>
  <si>
    <t>BATCH03438</t>
  </si>
  <si>
    <t>BATCH03457</t>
  </si>
  <si>
    <t>BATCH03020</t>
  </si>
  <si>
    <t>BATCH03024</t>
  </si>
  <si>
    <t>BATCH03128</t>
  </si>
  <si>
    <t>BATCH03129</t>
  </si>
  <si>
    <t>BATCH03154</t>
  </si>
  <si>
    <t>BATCH03177</t>
  </si>
  <si>
    <t>BATCH03207</t>
  </si>
  <si>
    <t>BATCH03210</t>
  </si>
  <si>
    <t>BATCH03230</t>
  </si>
  <si>
    <t>BATCH03270</t>
  </si>
  <si>
    <t>BATCH03277</t>
  </si>
  <si>
    <t>BATCH03283</t>
  </si>
  <si>
    <t>BATCH03363</t>
  </si>
  <si>
    <t>BATCH03375</t>
  </si>
  <si>
    <t>BATCH03387</t>
  </si>
  <si>
    <t>BATCH03401</t>
  </si>
  <si>
    <t>BATCH03469</t>
  </si>
  <si>
    <t>BATCH03470</t>
  </si>
  <si>
    <t>BATCH03488</t>
  </si>
  <si>
    <t>BATCH03497</t>
  </si>
  <si>
    <t>BATCH03026</t>
  </si>
  <si>
    <t>BATCH03029</t>
  </si>
  <si>
    <t>BATCH03032</t>
  </si>
  <si>
    <t>BATCH03036</t>
  </si>
  <si>
    <t>BATCH03060</t>
  </si>
  <si>
    <t>BATCH03097</t>
  </si>
  <si>
    <t>BATCH03099</t>
  </si>
  <si>
    <t>BATCH03136</t>
  </si>
  <si>
    <t>BATCH03172</t>
  </si>
  <si>
    <t>BATCH03195</t>
  </si>
  <si>
    <t>BATCH03372</t>
  </si>
  <si>
    <t>BATCH03383</t>
  </si>
  <si>
    <t>BATCH03413</t>
  </si>
  <si>
    <t>BATCH03418</t>
  </si>
  <si>
    <t>BATCH03464</t>
  </si>
  <si>
    <t>BATCH03003</t>
  </si>
  <si>
    <t>BATCH03112</t>
  </si>
  <si>
    <t>BATCH03197</t>
  </si>
  <si>
    <t>BATCH03249</t>
  </si>
  <si>
    <t>BATCH03263</t>
  </si>
  <si>
    <t>BATCH03293</t>
  </si>
  <si>
    <t>BATCH03311</t>
  </si>
  <si>
    <t>BATCH03321</t>
  </si>
  <si>
    <t>BATCH03325</t>
  </si>
  <si>
    <t>BATCH03362</t>
  </si>
  <si>
    <t>BATCH03369</t>
  </si>
  <si>
    <t>BATCH03382</t>
  </si>
  <si>
    <t>BATCH03392</t>
  </si>
  <si>
    <t>BATCH03446</t>
  </si>
  <si>
    <t>BATCH03481</t>
  </si>
  <si>
    <t>BATCH03483</t>
  </si>
  <si>
    <t>BATCH03116</t>
  </si>
  <si>
    <t>BATCH03134</t>
  </si>
  <si>
    <t>BATCH03186</t>
  </si>
  <si>
    <t>BATCH03199</t>
  </si>
  <si>
    <t>BATCH03216</t>
  </si>
  <si>
    <t>BATCH03260</t>
  </si>
  <si>
    <t>BATCH03295</t>
  </si>
  <si>
    <t>BATCH03298</t>
  </si>
  <si>
    <t>BATCH03339</t>
  </si>
  <si>
    <t>BATCH03386</t>
  </si>
  <si>
    <t>BATCH03393</t>
  </si>
  <si>
    <t>BATCH03452</t>
  </si>
  <si>
    <t>BATCH03471</t>
  </si>
  <si>
    <t>BATCH03477</t>
  </si>
  <si>
    <t>BATCH03492</t>
  </si>
  <si>
    <t>BATCH03043</t>
  </si>
  <si>
    <t>BATCH03063</t>
  </si>
  <si>
    <t>BATCH03075</t>
  </si>
  <si>
    <t>BATCH03084</t>
  </si>
  <si>
    <t>BATCH03087</t>
  </si>
  <si>
    <t>BATCH03110</t>
  </si>
  <si>
    <t>BATCH03159</t>
  </si>
  <si>
    <t>BATCH03171</t>
  </si>
  <si>
    <t>BATCH03226</t>
  </si>
  <si>
    <t>BATCH03234</t>
  </si>
  <si>
    <t>BATCH03245</t>
  </si>
  <si>
    <t>BATCH03280</t>
  </si>
  <si>
    <t>BATCH03303</t>
  </si>
  <si>
    <t>BATCH03334</t>
  </si>
  <si>
    <t>BATCH03338</t>
  </si>
  <si>
    <t>BATCH03396</t>
  </si>
  <si>
    <t>BATCH03398</t>
  </si>
  <si>
    <t>BATCH03406</t>
  </si>
  <si>
    <t>BATCH03410</t>
  </si>
  <si>
    <t>BATCH03460</t>
  </si>
  <si>
    <t>BATCH03461</t>
  </si>
  <si>
    <t>BATCH03479</t>
  </si>
  <si>
    <t>BATCH03495</t>
  </si>
  <si>
    <t>BATCH03018</t>
  </si>
  <si>
    <t>BATCH03050</t>
  </si>
  <si>
    <t>BATCH03122</t>
  </si>
  <si>
    <t>BATCH03147</t>
  </si>
  <si>
    <t>BATCH03179</t>
  </si>
  <si>
    <t>BATCH03211</t>
  </si>
  <si>
    <t>BATCH03288</t>
  </si>
  <si>
    <t>BATCH03329</t>
  </si>
  <si>
    <t>BATCH03346</t>
  </si>
  <si>
    <t>BATCH03023</t>
  </si>
  <si>
    <t>BATCH03033</t>
  </si>
  <si>
    <t>BATCH03054</t>
  </si>
  <si>
    <t>BATCH03080</t>
  </si>
  <si>
    <t>BATCH03120</t>
  </si>
  <si>
    <t>BATCH03163</t>
  </si>
  <si>
    <t>BATCH03164</t>
  </si>
  <si>
    <t>BATCH03248</t>
  </si>
  <si>
    <t>BATCH03268</t>
  </si>
  <si>
    <t>BATCH03296</t>
  </si>
  <si>
    <t>BATCH03313</t>
  </si>
  <si>
    <t>BATCH03315</t>
  </si>
  <si>
    <t>BATCH03332</t>
  </si>
  <si>
    <t>BATCH03359</t>
  </si>
  <si>
    <t>BATCH03422</t>
  </si>
  <si>
    <t>BATCH03441</t>
  </si>
  <si>
    <t>BATCH03560</t>
  </si>
  <si>
    <t>Aug</t>
  </si>
  <si>
    <t>BATCH03608</t>
  </si>
  <si>
    <t>BATCH03611</t>
  </si>
  <si>
    <t>BATCH03619</t>
  </si>
  <si>
    <t>BATCH03630</t>
  </si>
  <si>
    <t>BATCH03748</t>
  </si>
  <si>
    <t>BATCH03774</t>
  </si>
  <si>
    <t>BATCH03795</t>
  </si>
  <si>
    <t>BATCH03814</t>
  </si>
  <si>
    <t>BATCH03835</t>
  </si>
  <si>
    <t>BATCH03838</t>
  </si>
  <si>
    <t>BATCH03848</t>
  </si>
  <si>
    <t>BATCH03865</t>
  </si>
  <si>
    <t>BATCH03913</t>
  </si>
  <si>
    <t>BATCH03937</t>
  </si>
  <si>
    <t>BATCH03941</t>
  </si>
  <si>
    <t>BATCH03998</t>
  </si>
  <si>
    <t>BATCH03518</t>
  </si>
  <si>
    <t>BATCH03536</t>
  </si>
  <si>
    <t>BATCH03547</t>
  </si>
  <si>
    <t>BATCH03603</t>
  </si>
  <si>
    <t>BATCH03647</t>
  </si>
  <si>
    <t>BATCH03674</t>
  </si>
  <si>
    <t>BATCH03687</t>
  </si>
  <si>
    <t>BATCH03689</t>
  </si>
  <si>
    <t>BATCH03696</t>
  </si>
  <si>
    <t>BATCH03712</t>
  </si>
  <si>
    <t>BATCH03738</t>
  </si>
  <si>
    <t>BATCH03750</t>
  </si>
  <si>
    <t>BATCH03786</t>
  </si>
  <si>
    <t>BATCH03803</t>
  </si>
  <si>
    <t>BATCH03813</t>
  </si>
  <si>
    <t>BATCH03847</t>
  </si>
  <si>
    <t>BATCH03850</t>
  </si>
  <si>
    <t>BATCH03882</t>
  </si>
  <si>
    <t>BATCH03951</t>
  </si>
  <si>
    <t>BATCH03958</t>
  </si>
  <si>
    <t>BATCH03961</t>
  </si>
  <si>
    <t>BATCH03992</t>
  </si>
  <si>
    <t>BATCH03548</t>
  </si>
  <si>
    <t>BATCH03568</t>
  </si>
  <si>
    <t>BATCH03645</t>
  </si>
  <si>
    <t>BATCH03654</t>
  </si>
  <si>
    <t>BATCH03677</t>
  </si>
  <si>
    <t>BATCH03733</t>
  </si>
  <si>
    <t>BATCH03747</t>
  </si>
  <si>
    <t>BATCH03760</t>
  </si>
  <si>
    <t>BATCH03804</t>
  </si>
  <si>
    <t>BATCH03831</t>
  </si>
  <si>
    <t>BATCH03866</t>
  </si>
  <si>
    <t>BATCH03876</t>
  </si>
  <si>
    <t>BATCH03905</t>
  </si>
  <si>
    <t>BATCH03911</t>
  </si>
  <si>
    <t>BATCH03520</t>
  </si>
  <si>
    <t>BATCH03570</t>
  </si>
  <si>
    <t>BATCH03585</t>
  </si>
  <si>
    <t>BATCH03589</t>
  </si>
  <si>
    <t>BATCH03612</t>
  </si>
  <si>
    <t>BATCH03781</t>
  </si>
  <si>
    <t>BATCH03801</t>
  </si>
  <si>
    <t>BATCH03822</t>
  </si>
  <si>
    <t>BATCH03851</t>
  </si>
  <si>
    <t>BATCH03873</t>
  </si>
  <si>
    <t>BATCH03893</t>
  </si>
  <si>
    <t>BATCH03906</t>
  </si>
  <si>
    <t>BATCH03927</t>
  </si>
  <si>
    <t>BATCH03943</t>
  </si>
  <si>
    <t>BATCH03973</t>
  </si>
  <si>
    <t>BATCH03526</t>
  </si>
  <si>
    <t>BATCH03566</t>
  </si>
  <si>
    <t>BATCH03606</t>
  </si>
  <si>
    <t>BATCH03680</t>
  </si>
  <si>
    <t>BATCH03686</t>
  </si>
  <si>
    <t>BATCH03688</t>
  </si>
  <si>
    <t>BATCH03755</t>
  </si>
  <si>
    <t>BATCH03759</t>
  </si>
  <si>
    <t>BATCH03837</t>
  </si>
  <si>
    <t>BATCH03896</t>
  </si>
  <si>
    <t>BATCH03916</t>
  </si>
  <si>
    <t>BATCH03940</t>
  </si>
  <si>
    <t>BATCH03979</t>
  </si>
  <si>
    <t>BATCH03996</t>
  </si>
  <si>
    <t>BATCH03535</t>
  </si>
  <si>
    <t>BATCH03541</t>
  </si>
  <si>
    <t>BATCH03577</t>
  </si>
  <si>
    <t>BATCH03580</t>
  </si>
  <si>
    <t>BATCH03605</t>
  </si>
  <si>
    <t>BATCH03621</t>
  </si>
  <si>
    <t>BATCH03671</t>
  </si>
  <si>
    <t>BATCH03704</t>
  </si>
  <si>
    <t>BATCH03725</t>
  </si>
  <si>
    <t>BATCH03792</t>
  </si>
  <si>
    <t>BATCH03836</t>
  </si>
  <si>
    <t>BATCH03909</t>
  </si>
  <si>
    <t>BATCH03923</t>
  </si>
  <si>
    <t>BATCH03944</t>
  </si>
  <si>
    <t>BATCH03983</t>
  </si>
  <si>
    <t>BATCH03995</t>
  </si>
  <si>
    <t>BATCH03567</t>
  </si>
  <si>
    <t>BATCH03626</t>
  </si>
  <si>
    <t>BATCH03643</t>
  </si>
  <si>
    <t>BATCH03664</t>
  </si>
  <si>
    <t>BATCH03683</t>
  </si>
  <si>
    <t>BATCH03713</t>
  </si>
  <si>
    <t>BATCH03726</t>
  </si>
  <si>
    <t>BATCH03824</t>
  </si>
  <si>
    <t>BATCH03833</t>
  </si>
  <si>
    <t>BATCH03854</t>
  </si>
  <si>
    <t>BATCH03984</t>
  </si>
  <si>
    <t>BATCH03508</t>
  </si>
  <si>
    <t>BATCH03511</t>
  </si>
  <si>
    <t>BATCH03539</t>
  </si>
  <si>
    <t>BATCH03555</t>
  </si>
  <si>
    <t>BATCH03579</t>
  </si>
  <si>
    <t>BATCH03600</t>
  </si>
  <si>
    <t>BATCH03613</t>
  </si>
  <si>
    <t>BATCH03638</t>
  </si>
  <si>
    <t>BATCH03651</t>
  </si>
  <si>
    <t>BATCH03693</t>
  </si>
  <si>
    <t>BATCH03701</t>
  </si>
  <si>
    <t>BATCH03734</t>
  </si>
  <si>
    <t>BATCH03798</t>
  </si>
  <si>
    <t>BATCH03862</t>
  </si>
  <si>
    <t>BATCH03889</t>
  </si>
  <si>
    <t>BATCH03899</t>
  </si>
  <si>
    <t>BATCH03918</t>
  </si>
  <si>
    <t>BATCH03946</t>
  </si>
  <si>
    <t>BATCH03966</t>
  </si>
  <si>
    <t>BATCH03980</t>
  </si>
  <si>
    <t>BATCH03991</t>
  </si>
  <si>
    <t>BATCH03519</t>
  </si>
  <si>
    <t>BATCH03531</t>
  </si>
  <si>
    <t>BATCH03554</t>
  </si>
  <si>
    <t>BATCH03595</t>
  </si>
  <si>
    <t>BATCH03623</t>
  </si>
  <si>
    <t>BATCH03658</t>
  </si>
  <si>
    <t>BATCH03660</t>
  </si>
  <si>
    <t>BATCH03663</t>
  </si>
  <si>
    <t>BATCH03808</t>
  </si>
  <si>
    <t>BATCH03819</t>
  </si>
  <si>
    <t>BATCH03860</t>
  </si>
  <si>
    <t>BATCH03884</t>
  </si>
  <si>
    <t>BATCH03894</t>
  </si>
  <si>
    <t>BATCH03987</t>
  </si>
  <si>
    <t>BATCH03503</t>
  </si>
  <si>
    <t>BATCH03515</t>
  </si>
  <si>
    <t>BATCH03599</t>
  </si>
  <si>
    <t>BATCH03617</t>
  </si>
  <si>
    <t>BATCH03649</t>
  </si>
  <si>
    <t>BATCH03668</t>
  </si>
  <si>
    <t>BATCH03703</t>
  </si>
  <si>
    <t>BATCH03724</t>
  </si>
  <si>
    <t>BATCH03736</t>
  </si>
  <si>
    <t>BATCH03740</t>
  </si>
  <si>
    <t>BATCH03752</t>
  </si>
  <si>
    <t>BATCH03756</t>
  </si>
  <si>
    <t>BATCH03769</t>
  </si>
  <si>
    <t>BATCH03771</t>
  </si>
  <si>
    <t>BATCH03830</t>
  </si>
  <si>
    <t>BATCH03832</t>
  </si>
  <si>
    <t>BATCH03843</t>
  </si>
  <si>
    <t>BATCH03932</t>
  </si>
  <si>
    <t>BATCH03933</t>
  </si>
  <si>
    <t>BATCH03971</t>
  </si>
  <si>
    <t>BATCH03972</t>
  </si>
  <si>
    <t>BATCH03982</t>
  </si>
  <si>
    <t>BATCH03989</t>
  </si>
  <si>
    <t>BATCH03999</t>
  </si>
  <si>
    <t>BATCH03504</t>
  </si>
  <si>
    <t>BATCH03517</t>
  </si>
  <si>
    <t>BATCH03565</t>
  </si>
  <si>
    <t>BATCH03573</t>
  </si>
  <si>
    <t>BATCH03622</t>
  </si>
  <si>
    <t>BATCH03675</t>
  </si>
  <si>
    <t>BATCH03700</t>
  </si>
  <si>
    <t>BATCH03729</t>
  </si>
  <si>
    <t>BATCH03751</t>
  </si>
  <si>
    <t>BATCH03793</t>
  </si>
  <si>
    <t>BATCH03799</t>
  </si>
  <si>
    <t>BATCH03839</t>
  </si>
  <si>
    <t>BATCH03872</t>
  </si>
  <si>
    <t>BATCH03901</t>
  </si>
  <si>
    <t>BATCH03930</t>
  </si>
  <si>
    <t>BATCH03976</t>
  </si>
  <si>
    <t>BATCH03977</t>
  </si>
  <si>
    <t>BATCH03990</t>
  </si>
  <si>
    <t>BATCH03543</t>
  </si>
  <si>
    <t>BATCH03620</t>
  </si>
  <si>
    <t>BATCH03634</t>
  </si>
  <si>
    <t>BATCH03666</t>
  </si>
  <si>
    <t>BATCH03732</t>
  </si>
  <si>
    <t>BATCH03758</t>
  </si>
  <si>
    <t>BATCH03881</t>
  </si>
  <si>
    <t>BATCH03922</t>
  </si>
  <si>
    <t>BATCH03963</t>
  </si>
  <si>
    <t>BATCH03981</t>
  </si>
  <si>
    <t>BATCH03506</t>
  </si>
  <si>
    <t>BATCH03557</t>
  </si>
  <si>
    <t>BATCH03571</t>
  </si>
  <si>
    <t>BATCH03596</t>
  </si>
  <si>
    <t>BATCH03607</t>
  </si>
  <si>
    <t>BATCH03616</t>
  </si>
  <si>
    <t>BATCH03684</t>
  </si>
  <si>
    <t>BATCH03717</t>
  </si>
  <si>
    <t>BATCH03768</t>
  </si>
  <si>
    <t>BATCH03785</t>
  </si>
  <si>
    <t>BATCH03820</t>
  </si>
  <si>
    <t>BATCH03926</t>
  </si>
  <si>
    <t>BATCH03967</t>
  </si>
  <si>
    <t>BATCH03969</t>
  </si>
  <si>
    <t>BATCH03546</t>
  </si>
  <si>
    <t>BATCH03549</t>
  </si>
  <si>
    <t>BATCH03550</t>
  </si>
  <si>
    <t>BATCH03602</t>
  </si>
  <si>
    <t>BATCH03659</t>
  </si>
  <si>
    <t>BATCH03695</t>
  </si>
  <si>
    <t>BATCH03727</t>
  </si>
  <si>
    <t>BATCH03753</t>
  </si>
  <si>
    <t>BATCH03791</t>
  </si>
  <si>
    <t>BATCH03829</t>
  </si>
  <si>
    <t>BATCH03842</t>
  </si>
  <si>
    <t>BATCH03869</t>
  </si>
  <si>
    <t>BATCH03895</t>
  </si>
  <si>
    <t>BATCH03994</t>
  </si>
  <si>
    <t>BATCH04000</t>
  </si>
  <si>
    <t>BATCH03510</t>
  </si>
  <si>
    <t>BATCH03524</t>
  </si>
  <si>
    <t>BATCH03542</t>
  </si>
  <si>
    <t>BATCH03545</t>
  </si>
  <si>
    <t>BATCH03575</t>
  </si>
  <si>
    <t>BATCH03584</t>
  </si>
  <si>
    <t>BATCH03597</t>
  </si>
  <si>
    <t>BATCH03598</t>
  </si>
  <si>
    <t>BATCH03625</t>
  </si>
  <si>
    <t>BATCH03648</t>
  </si>
  <si>
    <t>BATCH03692</t>
  </si>
  <si>
    <t>BATCH03719</t>
  </si>
  <si>
    <t>BATCH03767</t>
  </si>
  <si>
    <t>BATCH03811</t>
  </si>
  <si>
    <t>BATCH03852</t>
  </si>
  <si>
    <t>BATCH03859</t>
  </si>
  <si>
    <t>BATCH03864</t>
  </si>
  <si>
    <t>BATCH03871</t>
  </si>
  <si>
    <t>BATCH03900</t>
  </si>
  <si>
    <t>BATCH03914</t>
  </si>
  <si>
    <t>BATCH03917</t>
  </si>
  <si>
    <t>BATCH03959</t>
  </si>
  <si>
    <t>BATCH03978</t>
  </si>
  <si>
    <t>BATCH03532</t>
  </si>
  <si>
    <t>BATCH03609</t>
  </si>
  <si>
    <t>BATCH03642</t>
  </si>
  <si>
    <t>BATCH03652</t>
  </si>
  <si>
    <t>BATCH03676</t>
  </si>
  <si>
    <t>BATCH03682</t>
  </si>
  <si>
    <t>BATCH03694</t>
  </si>
  <si>
    <t>BATCH03705</t>
  </si>
  <si>
    <t>BATCH03761</t>
  </si>
  <si>
    <t>BATCH03763</t>
  </si>
  <si>
    <t>BATCH03817</t>
  </si>
  <si>
    <t>BATCH03818</t>
  </si>
  <si>
    <t>BATCH03857</t>
  </si>
  <si>
    <t>BATCH03902</t>
  </si>
  <si>
    <t>BATCH03925</t>
  </si>
  <si>
    <t>BATCH03931</t>
  </si>
  <si>
    <t>BATCH03938</t>
  </si>
  <si>
    <t>BATCH03947</t>
  </si>
  <si>
    <t>BATCH03563</t>
  </si>
  <si>
    <t>BATCH03586</t>
  </si>
  <si>
    <t>BATCH03594</t>
  </si>
  <si>
    <t>BATCH03615</t>
  </si>
  <si>
    <t>BATCH03639</t>
  </si>
  <si>
    <t>BATCH03672</t>
  </si>
  <si>
    <t>BATCH03685</t>
  </si>
  <si>
    <t>BATCH03746</t>
  </si>
  <si>
    <t>BATCH03766</t>
  </si>
  <si>
    <t>BATCH03827</t>
  </si>
  <si>
    <t>BATCH03868</t>
  </si>
  <si>
    <t>BATCH03891</t>
  </si>
  <si>
    <t>BATCH03948</t>
  </si>
  <si>
    <t>BATCH03993</t>
  </si>
  <si>
    <t>BATCH03523</t>
  </si>
  <si>
    <t>BATCH03556</t>
  </si>
  <si>
    <t>BATCH03610</t>
  </si>
  <si>
    <t>BATCH03629</t>
  </si>
  <si>
    <t>BATCH03641</t>
  </si>
  <si>
    <t>BATCH03697</t>
  </si>
  <si>
    <t>BATCH03718</t>
  </si>
  <si>
    <t>BATCH03730</t>
  </si>
  <si>
    <t>BATCH03815</t>
  </si>
  <si>
    <t>BATCH03821</t>
  </si>
  <si>
    <t>BATCH03823</t>
  </si>
  <si>
    <t>BATCH03849</t>
  </si>
  <si>
    <t>BATCH03855</t>
  </si>
  <si>
    <t>BATCH03875</t>
  </si>
  <si>
    <t>BATCH03877</t>
  </si>
  <si>
    <t>BATCH03885</t>
  </si>
  <si>
    <t>BATCH03903</t>
  </si>
  <si>
    <t>BATCH03631</t>
  </si>
  <si>
    <t>BATCH03635</t>
  </si>
  <si>
    <t>BATCH03637</t>
  </si>
  <si>
    <t>BATCH03653</t>
  </si>
  <si>
    <t>BATCH03661</t>
  </si>
  <si>
    <t>BATCH03723</t>
  </si>
  <si>
    <t>BATCH03787</t>
  </si>
  <si>
    <t>BATCH03810</t>
  </si>
  <si>
    <t>BATCH03516</t>
  </si>
  <si>
    <t>BATCH03527</t>
  </si>
  <si>
    <t>BATCH03538</t>
  </si>
  <si>
    <t>BATCH03551</t>
  </si>
  <si>
    <t>BATCH03562</t>
  </si>
  <si>
    <t>BATCH03583</t>
  </si>
  <si>
    <t>BATCH03591</t>
  </si>
  <si>
    <t>BATCH03627</t>
  </si>
  <si>
    <t>BATCH03699</t>
  </si>
  <si>
    <t>BATCH03702</t>
  </si>
  <si>
    <t>BATCH03731</t>
  </si>
  <si>
    <t>BATCH03744</t>
  </si>
  <si>
    <t>BATCH03779</t>
  </si>
  <si>
    <t>BATCH03797</t>
  </si>
  <si>
    <t>BATCH03853</t>
  </si>
  <si>
    <t>BATCH03861</t>
  </si>
  <si>
    <t>BATCH03915</t>
  </si>
  <si>
    <t>BATCH03919</t>
  </si>
  <si>
    <t>BATCH03954</t>
  </si>
  <si>
    <t>BATCH03956</t>
  </si>
  <si>
    <t>BATCH03960</t>
  </si>
  <si>
    <t>BATCH03968</t>
  </si>
  <si>
    <t>BATCH03544</t>
  </si>
  <si>
    <t>BATCH03601</t>
  </si>
  <si>
    <t>BATCH03650</t>
  </si>
  <si>
    <t>BATCH03655</t>
  </si>
  <si>
    <t>BATCH03665</t>
  </si>
  <si>
    <t>BATCH03720</t>
  </si>
  <si>
    <t>BATCH03742</t>
  </si>
  <si>
    <t>BATCH03757</t>
  </si>
  <si>
    <t>BATCH03790</t>
  </si>
  <si>
    <t>BATCH03805</t>
  </si>
  <si>
    <t>BATCH03816</t>
  </si>
  <si>
    <t>BATCH03841</t>
  </si>
  <si>
    <t>BATCH03863</t>
  </si>
  <si>
    <t>BATCH03904</t>
  </si>
  <si>
    <t>BATCH03928</t>
  </si>
  <si>
    <t>BATCH03942</t>
  </si>
  <si>
    <t>BATCH03949</t>
  </si>
  <si>
    <t>BATCH03974</t>
  </si>
  <si>
    <t>BATCH03988</t>
  </si>
  <si>
    <t>BATCH03530</t>
  </si>
  <si>
    <t>BATCH03590</t>
  </si>
  <si>
    <t>BATCH03707</t>
  </si>
  <si>
    <t>BATCH03708</t>
  </si>
  <si>
    <t>BATCH03722</t>
  </si>
  <si>
    <t>BATCH03807</t>
  </si>
  <si>
    <t>BATCH03840</t>
  </si>
  <si>
    <t>BATCH03856</t>
  </si>
  <si>
    <t>BATCH03962</t>
  </si>
  <si>
    <t>BATCH03970</t>
  </si>
  <si>
    <t>BATCH03975</t>
  </si>
  <si>
    <t>BATCH03509</t>
  </si>
  <si>
    <t>BATCH03537</t>
  </si>
  <si>
    <t>BATCH03559</t>
  </si>
  <si>
    <t>BATCH03721</t>
  </si>
  <si>
    <t>BATCH03745</t>
  </si>
  <si>
    <t>BATCH03764</t>
  </si>
  <si>
    <t>BATCH03773</t>
  </si>
  <si>
    <t>BATCH03846</t>
  </si>
  <si>
    <t>BATCH03890</t>
  </si>
  <si>
    <t>BATCH03921</t>
  </si>
  <si>
    <t>BATCH03935</t>
  </si>
  <si>
    <t>BATCH03950</t>
  </si>
  <si>
    <t>BATCH03952</t>
  </si>
  <si>
    <t>BATCH03514</t>
  </si>
  <si>
    <t>BATCH03540</t>
  </si>
  <si>
    <t>BATCH03593</t>
  </si>
  <si>
    <t>BATCH03618</t>
  </si>
  <si>
    <t>BATCH03656</t>
  </si>
  <si>
    <t>BATCH03662</t>
  </si>
  <si>
    <t>BATCH03710</t>
  </si>
  <si>
    <t>BATCH03715</t>
  </si>
  <si>
    <t>BATCH03770</t>
  </si>
  <si>
    <t>BATCH03834</t>
  </si>
  <si>
    <t>BATCH03867</t>
  </si>
  <si>
    <t>BATCH03874</t>
  </si>
  <si>
    <t>BATCH03886</t>
  </si>
  <si>
    <t>BATCH03910</t>
  </si>
  <si>
    <t>BATCH03912</t>
  </si>
  <si>
    <t>BATCH03924</t>
  </si>
  <si>
    <t>BATCH03936</t>
  </si>
  <si>
    <t>BATCH03964</t>
  </si>
  <si>
    <t>BATCH03997</t>
  </si>
  <si>
    <t>BATCH03501</t>
  </si>
  <si>
    <t>BATCH03679</t>
  </si>
  <si>
    <t>BATCH03691</t>
  </si>
  <si>
    <t>BATCH03714</t>
  </si>
  <si>
    <t>BATCH03741</t>
  </si>
  <si>
    <t>BATCH03743</t>
  </si>
  <si>
    <t>BATCH03762</t>
  </si>
  <si>
    <t>BATCH03783</t>
  </si>
  <si>
    <t>BATCH03784</t>
  </si>
  <si>
    <t>BATCH03800</t>
  </si>
  <si>
    <t>BATCH03844</t>
  </si>
  <si>
    <t>BATCH03907</t>
  </si>
  <si>
    <t>BATCH03934</t>
  </si>
  <si>
    <t>BATCH03505</t>
  </si>
  <si>
    <t>BATCH03521</t>
  </si>
  <si>
    <t>BATCH03552</t>
  </si>
  <si>
    <t>BATCH03578</t>
  </si>
  <si>
    <t>BATCH03581</t>
  </si>
  <si>
    <t>BATCH03582</t>
  </si>
  <si>
    <t>BATCH03667</t>
  </si>
  <si>
    <t>BATCH03670</t>
  </si>
  <si>
    <t>BATCH03711</t>
  </si>
  <si>
    <t>BATCH03739</t>
  </si>
  <si>
    <t>BATCH03776</t>
  </si>
  <si>
    <t>BATCH03794</t>
  </si>
  <si>
    <t>BATCH03880</t>
  </si>
  <si>
    <t>BATCH03898</t>
  </si>
  <si>
    <t>BATCH03945</t>
  </si>
  <si>
    <t>BATCH03953</t>
  </si>
  <si>
    <t>BATCH03965</t>
  </si>
  <si>
    <t>BATCH03512</t>
  </si>
  <si>
    <t>BATCH03513</t>
  </si>
  <si>
    <t>BATCH03534</t>
  </si>
  <si>
    <t>BATCH03564</t>
  </si>
  <si>
    <t>BATCH03604</t>
  </si>
  <si>
    <t>BATCH03633</t>
  </si>
  <si>
    <t>BATCH03636</t>
  </si>
  <si>
    <t>BATCH03644</t>
  </si>
  <si>
    <t>BATCH03669</t>
  </si>
  <si>
    <t>BATCH03673</t>
  </si>
  <si>
    <t>BATCH03678</t>
  </si>
  <si>
    <t>BATCH03698</t>
  </si>
  <si>
    <t>BATCH03706</t>
  </si>
  <si>
    <t>BATCH03709</t>
  </si>
  <si>
    <t>BATCH03735</t>
  </si>
  <si>
    <t>BATCH03754</t>
  </si>
  <si>
    <t>BATCH03777</t>
  </si>
  <si>
    <t>BATCH03788</t>
  </si>
  <si>
    <t>BATCH03812</t>
  </si>
  <si>
    <t>BATCH03845</t>
  </si>
  <si>
    <t>BATCH03883</t>
  </si>
  <si>
    <t>BATCH03920</t>
  </si>
  <si>
    <t>BATCH03507</t>
  </si>
  <si>
    <t>BATCH03558</t>
  </si>
  <si>
    <t>BATCH03572</t>
  </si>
  <si>
    <t>BATCH03576</t>
  </si>
  <si>
    <t>BATCH03765</t>
  </si>
  <si>
    <t>BATCH03780</t>
  </si>
  <si>
    <t>BATCH03782</t>
  </si>
  <si>
    <t>BATCH03806</t>
  </si>
  <si>
    <t>BATCH03870</t>
  </si>
  <si>
    <t>BATCH03888</t>
  </si>
  <si>
    <t>BATCH03892</t>
  </si>
  <si>
    <t>BATCH03897</t>
  </si>
  <si>
    <t>BATCH03502</t>
  </si>
  <si>
    <t>BATCH03525</t>
  </si>
  <si>
    <t>BATCH03529</t>
  </si>
  <si>
    <t>BATCH03533</t>
  </si>
  <si>
    <t>BATCH03569</t>
  </si>
  <si>
    <t>BATCH03574</t>
  </si>
  <si>
    <t>BATCH03690</t>
  </si>
  <si>
    <t>BATCH03728</t>
  </si>
  <si>
    <t>BATCH03789</t>
  </si>
  <si>
    <t>BATCH03826</t>
  </si>
  <si>
    <t>BATCH03828</t>
  </si>
  <si>
    <t>BATCH03879</t>
  </si>
  <si>
    <t>BATCH03908</t>
  </si>
  <si>
    <t>BATCH03929</t>
  </si>
  <si>
    <t>BATCH03522</t>
  </si>
  <si>
    <t>BATCH03528</t>
  </si>
  <si>
    <t>BATCH03561</t>
  </si>
  <si>
    <t>BATCH03588</t>
  </si>
  <si>
    <t>BATCH03592</t>
  </si>
  <si>
    <t>BATCH03614</t>
  </si>
  <si>
    <t>BATCH03624</t>
  </si>
  <si>
    <t>BATCH03628</t>
  </si>
  <si>
    <t>BATCH03640</t>
  </si>
  <si>
    <t>BATCH03657</t>
  </si>
  <si>
    <t>BATCH03737</t>
  </si>
  <si>
    <t>BATCH03772</t>
  </si>
  <si>
    <t>BATCH03796</t>
  </si>
  <si>
    <t>BATCH03858</t>
  </si>
  <si>
    <t>BATCH03878</t>
  </si>
  <si>
    <t>BATCH03887</t>
  </si>
  <si>
    <t>BATCH03939</t>
  </si>
  <si>
    <t>BATCH03955</t>
  </si>
  <si>
    <t>BATCH03957</t>
  </si>
  <si>
    <t>BATCH03985</t>
  </si>
  <si>
    <t>BATCH03986</t>
  </si>
  <si>
    <t>BATCH03553</t>
  </si>
  <si>
    <t>BATCH03587</t>
  </si>
  <si>
    <t>BATCH03632</t>
  </si>
  <si>
    <t>BATCH03646</t>
  </si>
  <si>
    <t>BATCH03681</t>
  </si>
  <si>
    <t>BATCH03716</t>
  </si>
  <si>
    <t>BATCH03749</t>
  </si>
  <si>
    <t>BATCH03775</t>
  </si>
  <si>
    <t>BATCH03778</t>
  </si>
  <si>
    <t>BATCH03802</t>
  </si>
  <si>
    <t>BATCH03809</t>
  </si>
  <si>
    <t>BATCH03825</t>
  </si>
  <si>
    <t>BATCH04064</t>
  </si>
  <si>
    <t>Sep</t>
  </si>
  <si>
    <t>BATCH04098</t>
  </si>
  <si>
    <t>BATCH04101</t>
  </si>
  <si>
    <t>BATCH04147</t>
  </si>
  <si>
    <t>BATCH04160</t>
  </si>
  <si>
    <t>BATCH04213</t>
  </si>
  <si>
    <t>BATCH04274</t>
  </si>
  <si>
    <t>BATCH04291</t>
  </si>
  <si>
    <t>BATCH04349</t>
  </si>
  <si>
    <t>BATCH04365</t>
  </si>
  <si>
    <t>BATCH04381</t>
  </si>
  <si>
    <t>BATCH04386</t>
  </si>
  <si>
    <t>BATCH04416</t>
  </si>
  <si>
    <t>BATCH04453</t>
  </si>
  <si>
    <t>BATCH04482</t>
  </si>
  <si>
    <t>BATCH04021</t>
  </si>
  <si>
    <t>BATCH04030</t>
  </si>
  <si>
    <t>BATCH04100</t>
  </si>
  <si>
    <t>BATCH04133</t>
  </si>
  <si>
    <t>BATCH04159</t>
  </si>
  <si>
    <t>BATCH04233</t>
  </si>
  <si>
    <t>BATCH04265</t>
  </si>
  <si>
    <t>BATCH04272</t>
  </si>
  <si>
    <t>BATCH04405</t>
  </si>
  <si>
    <t>BATCH04411</t>
  </si>
  <si>
    <t>BATCH04029</t>
  </si>
  <si>
    <t>BATCH04073</t>
  </si>
  <si>
    <t>BATCH04122</t>
  </si>
  <si>
    <t>BATCH04129</t>
  </si>
  <si>
    <t>BATCH04137</t>
  </si>
  <si>
    <t>BATCH04163</t>
  </si>
  <si>
    <t>BATCH04205</t>
  </si>
  <si>
    <t>BATCH04260</t>
  </si>
  <si>
    <t>BATCH04269</t>
  </si>
  <si>
    <t>BATCH04284</t>
  </si>
  <si>
    <t>BATCH04302</t>
  </si>
  <si>
    <t>BATCH04326</t>
  </si>
  <si>
    <t>BATCH04348</t>
  </si>
  <si>
    <t>BATCH04417</t>
  </si>
  <si>
    <t>BATCH04463</t>
  </si>
  <si>
    <t>BATCH04477</t>
  </si>
  <si>
    <t>BATCH04491</t>
  </si>
  <si>
    <t>BATCH04007</t>
  </si>
  <si>
    <t>BATCH04010</t>
  </si>
  <si>
    <t>BATCH04036</t>
  </si>
  <si>
    <t>BATCH04091</t>
  </si>
  <si>
    <t>BATCH04106</t>
  </si>
  <si>
    <t>BATCH04119</t>
  </si>
  <si>
    <t>BATCH04127</t>
  </si>
  <si>
    <t>BATCH04131</t>
  </si>
  <si>
    <t>BATCH04144</t>
  </si>
  <si>
    <t>BATCH04170</t>
  </si>
  <si>
    <t>BATCH04172</t>
  </si>
  <si>
    <t>BATCH04190</t>
  </si>
  <si>
    <t>BATCH04191</t>
  </si>
  <si>
    <t>BATCH04234</t>
  </si>
  <si>
    <t>BATCH04239</t>
  </si>
  <si>
    <t>BATCH04256</t>
  </si>
  <si>
    <t>BATCH04320</t>
  </si>
  <si>
    <t>BATCH04351</t>
  </si>
  <si>
    <t>BATCH04352</t>
  </si>
  <si>
    <t>BATCH04389</t>
  </si>
  <si>
    <t>BATCH04393</t>
  </si>
  <si>
    <t>BATCH04458</t>
  </si>
  <si>
    <t>BATCH04468</t>
  </si>
  <si>
    <t>BATCH04052</t>
  </si>
  <si>
    <t>BATCH04055</t>
  </si>
  <si>
    <t>BATCH04112</t>
  </si>
  <si>
    <t>BATCH04117</t>
  </si>
  <si>
    <t>BATCH04156</t>
  </si>
  <si>
    <t>BATCH04174</t>
  </si>
  <si>
    <t>BATCH04176</t>
  </si>
  <si>
    <t>BATCH04230</t>
  </si>
  <si>
    <t>BATCH04250</t>
  </si>
  <si>
    <t>BATCH04252</t>
  </si>
  <si>
    <t>BATCH04303</t>
  </si>
  <si>
    <t>BATCH04433</t>
  </si>
  <si>
    <t>BATCH04440</t>
  </si>
  <si>
    <t>BATCH04480</t>
  </si>
  <si>
    <t>BATCH04492</t>
  </si>
  <si>
    <t>BATCH04042</t>
  </si>
  <si>
    <t>BATCH04051</t>
  </si>
  <si>
    <t>BATCH04104</t>
  </si>
  <si>
    <t>BATCH04123</t>
  </si>
  <si>
    <t>BATCH04166</t>
  </si>
  <si>
    <t>BATCH04208</t>
  </si>
  <si>
    <t>BATCH04218</t>
  </si>
  <si>
    <t>BATCH04285</t>
  </si>
  <si>
    <t>BATCH04371</t>
  </si>
  <si>
    <t>BATCH04390</t>
  </si>
  <si>
    <t>BATCH04399</t>
  </si>
  <si>
    <t>BATCH04452</t>
  </si>
  <si>
    <t>BATCH04070</t>
  </si>
  <si>
    <t>BATCH04082</t>
  </si>
  <si>
    <t>BATCH04090</t>
  </si>
  <si>
    <t>BATCH04154</t>
  </si>
  <si>
    <t>BATCH04171</t>
  </si>
  <si>
    <t>BATCH04221</t>
  </si>
  <si>
    <t>BATCH04238</t>
  </si>
  <si>
    <t>BATCH04246</t>
  </si>
  <si>
    <t>BATCH04275</t>
  </si>
  <si>
    <t>BATCH04279</t>
  </si>
  <si>
    <t>BATCH04300</t>
  </si>
  <si>
    <t>BATCH04304</t>
  </si>
  <si>
    <t>BATCH04317</t>
  </si>
  <si>
    <t>BATCH04357</t>
  </si>
  <si>
    <t>BATCH04422</t>
  </si>
  <si>
    <t>BATCH04441</t>
  </si>
  <si>
    <t>BATCH04497</t>
  </si>
  <si>
    <t>BATCH04109</t>
  </si>
  <si>
    <t>BATCH04124</t>
  </si>
  <si>
    <t>BATCH04183</t>
  </si>
  <si>
    <t>BATCH04220</t>
  </si>
  <si>
    <t>BATCH04229</t>
  </si>
  <si>
    <t>BATCH04247</t>
  </si>
  <si>
    <t>BATCH04254</t>
  </si>
  <si>
    <t>BATCH04308</t>
  </si>
  <si>
    <t>BATCH04341</t>
  </si>
  <si>
    <t>BATCH04403</t>
  </si>
  <si>
    <t>BATCH04474</t>
  </si>
  <si>
    <t>BATCH04499</t>
  </si>
  <si>
    <t>BATCH04005</t>
  </si>
  <si>
    <t>BATCH04034</t>
  </si>
  <si>
    <t>BATCH04069</t>
  </si>
  <si>
    <t>BATCH04074</t>
  </si>
  <si>
    <t>BATCH04077</t>
  </si>
  <si>
    <t>BATCH04086</t>
  </si>
  <si>
    <t>BATCH04157</t>
  </si>
  <si>
    <t>BATCH04255</t>
  </si>
  <si>
    <t>BATCH04318</t>
  </si>
  <si>
    <t>BATCH04343</t>
  </si>
  <si>
    <t>BATCH04356</t>
  </si>
  <si>
    <t>BATCH04358</t>
  </si>
  <si>
    <t>BATCH04401</t>
  </si>
  <si>
    <t>BATCH04414</t>
  </si>
  <si>
    <t>BATCH04436</t>
  </si>
  <si>
    <t>BATCH04467</t>
  </si>
  <si>
    <t>BATCH04011</t>
  </si>
  <si>
    <t>BATCH04019</t>
  </si>
  <si>
    <t>BATCH04050</t>
  </si>
  <si>
    <t>BATCH04053</t>
  </si>
  <si>
    <t>BATCH04136</t>
  </si>
  <si>
    <t>BATCH04141</t>
  </si>
  <si>
    <t>BATCH04168</t>
  </si>
  <si>
    <t>BATCH04212</t>
  </si>
  <si>
    <t>BATCH04280</t>
  </si>
  <si>
    <t>BATCH04309</t>
  </si>
  <si>
    <t>BATCH04421</t>
  </si>
  <si>
    <t>BATCH04471</t>
  </si>
  <si>
    <t>BATCH04006</t>
  </si>
  <si>
    <t>BATCH04024</t>
  </si>
  <si>
    <t>BATCH04041</t>
  </si>
  <si>
    <t>BATCH04066</t>
  </si>
  <si>
    <t>BATCH04076</t>
  </si>
  <si>
    <t>BATCH04080</t>
  </si>
  <si>
    <t>BATCH04087</t>
  </si>
  <si>
    <t>BATCH04105</t>
  </si>
  <si>
    <t>BATCH04116</t>
  </si>
  <si>
    <t>BATCH04118</t>
  </si>
  <si>
    <t>BATCH04177</t>
  </si>
  <si>
    <t>BATCH04193</t>
  </si>
  <si>
    <t>BATCH04195</t>
  </si>
  <si>
    <t>BATCH04248</t>
  </si>
  <si>
    <t>BATCH04257</t>
  </si>
  <si>
    <t>BATCH04262</t>
  </si>
  <si>
    <t>BATCH04266</t>
  </si>
  <si>
    <t>BATCH04288</t>
  </si>
  <si>
    <t>BATCH04292</t>
  </si>
  <si>
    <t>BATCH04324</t>
  </si>
  <si>
    <t>BATCH04353</t>
  </si>
  <si>
    <t>BATCH04383</t>
  </si>
  <si>
    <t>BATCH04418</t>
  </si>
  <si>
    <t>BATCH04429</t>
  </si>
  <si>
    <t>BATCH04430</t>
  </si>
  <si>
    <t>BATCH04439</t>
  </si>
  <si>
    <t>BATCH04481</t>
  </si>
  <si>
    <t>BATCH04486</t>
  </si>
  <si>
    <t>BATCH04056</t>
  </si>
  <si>
    <t>BATCH04162</t>
  </si>
  <si>
    <t>BATCH04164</t>
  </si>
  <si>
    <t>BATCH04175</t>
  </si>
  <si>
    <t>BATCH04209</t>
  </si>
  <si>
    <t>BATCH04222</t>
  </si>
  <si>
    <t>BATCH04231</t>
  </si>
  <si>
    <t>BATCH04273</t>
  </si>
  <si>
    <t>BATCH04296</t>
  </si>
  <si>
    <t>BATCH04307</t>
  </si>
  <si>
    <t>BATCH04311</t>
  </si>
  <si>
    <t>BATCH04328</t>
  </si>
  <si>
    <t>BATCH04335</t>
  </si>
  <si>
    <t>BATCH04336</t>
  </si>
  <si>
    <t>BATCH04338</t>
  </si>
  <si>
    <t>BATCH04375</t>
  </si>
  <si>
    <t>BATCH04379</t>
  </si>
  <si>
    <t>BATCH04459</t>
  </si>
  <si>
    <t>BATCH04464</t>
  </si>
  <si>
    <t>BATCH04496</t>
  </si>
  <si>
    <t>BATCH04001</t>
  </si>
  <si>
    <t>BATCH04028</t>
  </si>
  <si>
    <t>BATCH04071</t>
  </si>
  <si>
    <t>BATCH04075</t>
  </si>
  <si>
    <t>BATCH04079</t>
  </si>
  <si>
    <t>BATCH04088</t>
  </si>
  <si>
    <t>BATCH04130</t>
  </si>
  <si>
    <t>BATCH04138</t>
  </si>
  <si>
    <t>BATCH04232</t>
  </si>
  <si>
    <t>BATCH04297</t>
  </si>
  <si>
    <t>BATCH04330</t>
  </si>
  <si>
    <t>BATCH04369</t>
  </si>
  <si>
    <t>BATCH04378</t>
  </si>
  <si>
    <t>BATCH04382</t>
  </si>
  <si>
    <t>BATCH04442</t>
  </si>
  <si>
    <t>BATCH04449</t>
  </si>
  <si>
    <t>BATCH04450</t>
  </si>
  <si>
    <t>BATCH04461</t>
  </si>
  <si>
    <t>BATCH04003</t>
  </si>
  <si>
    <t>BATCH04004</t>
  </si>
  <si>
    <t>BATCH04045</t>
  </si>
  <si>
    <t>BATCH04155</t>
  </si>
  <si>
    <t>BATCH04161</t>
  </si>
  <si>
    <t>BATCH04329</t>
  </si>
  <si>
    <t>BATCH04346</t>
  </si>
  <si>
    <t>BATCH04391</t>
  </si>
  <si>
    <t>BATCH04456</t>
  </si>
  <si>
    <t>BATCH04466</t>
  </si>
  <si>
    <t>BATCH04472</t>
  </si>
  <si>
    <t>BATCH04476</t>
  </si>
  <si>
    <t>BATCH04047</t>
  </si>
  <si>
    <t>BATCH04048</t>
  </si>
  <si>
    <t>BATCH04202</t>
  </si>
  <si>
    <t>BATCH04211</t>
  </si>
  <si>
    <t>BATCH04219</t>
  </si>
  <si>
    <t>BATCH04223</t>
  </si>
  <si>
    <t>BATCH04281</t>
  </si>
  <si>
    <t>BATCH04364</t>
  </si>
  <si>
    <t>BATCH04374</t>
  </si>
  <si>
    <t>BATCH04380</t>
  </si>
  <si>
    <t>BATCH04388</t>
  </si>
  <si>
    <t>BATCH04447</t>
  </si>
  <si>
    <t>BATCH04500</t>
  </si>
  <si>
    <t>BATCH04078</t>
  </si>
  <si>
    <t>BATCH04132</t>
  </si>
  <si>
    <t>BATCH04134</t>
  </si>
  <si>
    <t>BATCH04180</t>
  </si>
  <si>
    <t>BATCH04181</t>
  </si>
  <si>
    <t>BATCH04198</t>
  </si>
  <si>
    <t>BATCH04224</t>
  </si>
  <si>
    <t>BATCH04228</t>
  </si>
  <si>
    <t>BATCH04241</t>
  </si>
  <si>
    <t>BATCH04249</t>
  </si>
  <si>
    <t>BATCH04263</t>
  </si>
  <si>
    <t>BATCH04310</t>
  </si>
  <si>
    <t>BATCH04334</t>
  </si>
  <si>
    <t>BATCH04392</t>
  </si>
  <si>
    <t>BATCH04423</t>
  </si>
  <si>
    <t>BATCH04432</t>
  </si>
  <si>
    <t>BATCH04493</t>
  </si>
  <si>
    <t>BATCH04014</t>
  </si>
  <si>
    <t>BATCH04039</t>
  </si>
  <si>
    <t>BATCH04065</t>
  </si>
  <si>
    <t>BATCH04067</t>
  </si>
  <si>
    <t>BATCH04094</t>
  </si>
  <si>
    <t>BATCH04113</t>
  </si>
  <si>
    <t>BATCH04125</t>
  </si>
  <si>
    <t>BATCH04188</t>
  </si>
  <si>
    <t>BATCH04194</t>
  </si>
  <si>
    <t>BATCH04197</t>
  </si>
  <si>
    <t>BATCH04200</t>
  </si>
  <si>
    <t>BATCH04210</t>
  </si>
  <si>
    <t>BATCH04251</t>
  </si>
  <si>
    <t>BATCH04261</t>
  </si>
  <si>
    <t>BATCH04270</t>
  </si>
  <si>
    <t>BATCH04332</t>
  </si>
  <si>
    <t>BATCH04445</t>
  </si>
  <si>
    <t>BATCH04479</t>
  </si>
  <si>
    <t>BATCH04488</t>
  </si>
  <si>
    <t>BATCH04031</t>
  </si>
  <si>
    <t>BATCH04037</t>
  </si>
  <si>
    <t>BATCH04059</t>
  </si>
  <si>
    <t>BATCH04093</t>
  </si>
  <si>
    <t>BATCH04099</t>
  </si>
  <si>
    <t>BATCH04115</t>
  </si>
  <si>
    <t>BATCH04126</t>
  </si>
  <si>
    <t>BATCH04143</t>
  </si>
  <si>
    <t>BATCH04167</t>
  </si>
  <si>
    <t>BATCH04226</t>
  </si>
  <si>
    <t>BATCH04236</t>
  </si>
  <si>
    <t>BATCH04240</t>
  </si>
  <si>
    <t>BATCH04271</t>
  </si>
  <si>
    <t>BATCH04289</t>
  </si>
  <si>
    <t>BATCH04295</t>
  </si>
  <si>
    <t>BATCH04299</t>
  </si>
  <si>
    <t>BATCH04354</t>
  </si>
  <si>
    <t>BATCH04373</t>
  </si>
  <si>
    <t>BATCH04397</t>
  </si>
  <si>
    <t>BATCH04407</t>
  </si>
  <si>
    <t>BATCH04415</t>
  </si>
  <si>
    <t>BATCH04462</t>
  </si>
  <si>
    <t>BATCH04470</t>
  </si>
  <si>
    <t>BATCH04473</t>
  </si>
  <si>
    <t>BATCH04487</t>
  </si>
  <si>
    <t>BATCH04009</t>
  </si>
  <si>
    <t>BATCH04063</t>
  </si>
  <si>
    <t>BATCH04081</t>
  </si>
  <si>
    <t>BATCH04103</t>
  </si>
  <si>
    <t>BATCH04146</t>
  </si>
  <si>
    <t>BATCH04152</t>
  </si>
  <si>
    <t>BATCH04158</t>
  </si>
  <si>
    <t>BATCH04173</t>
  </si>
  <si>
    <t>BATCH04184</t>
  </si>
  <si>
    <t>BATCH04204</t>
  </si>
  <si>
    <t>BATCH04345</t>
  </si>
  <si>
    <t>BATCH04402</t>
  </si>
  <si>
    <t>BATCH04404</t>
  </si>
  <si>
    <t>BATCH04437</t>
  </si>
  <si>
    <t>BATCH04484</t>
  </si>
  <si>
    <t>BATCH04489</t>
  </si>
  <si>
    <t>BATCH04490</t>
  </si>
  <si>
    <t>BATCH04494</t>
  </si>
  <si>
    <t>BATCH04002</t>
  </si>
  <si>
    <t>BATCH04008</t>
  </si>
  <si>
    <t>BATCH04025</t>
  </si>
  <si>
    <t>BATCH04027</t>
  </si>
  <si>
    <t>BATCH04049</t>
  </si>
  <si>
    <t>BATCH04068</t>
  </si>
  <si>
    <t>BATCH04107</t>
  </si>
  <si>
    <t>BATCH04140</t>
  </si>
  <si>
    <t>BATCH04150</t>
  </si>
  <si>
    <t>BATCH04151</t>
  </si>
  <si>
    <t>BATCH04153</t>
  </si>
  <si>
    <t>BATCH04294</t>
  </si>
  <si>
    <t>BATCH04314</t>
  </si>
  <si>
    <t>BATCH04398</t>
  </si>
  <si>
    <t>BATCH04408</t>
  </si>
  <si>
    <t>BATCH04409</t>
  </si>
  <si>
    <t>BATCH04413</t>
  </si>
  <si>
    <t>BATCH04425</t>
  </si>
  <si>
    <t>BATCH04427</t>
  </si>
  <si>
    <t>BATCH04448</t>
  </si>
  <si>
    <t>BATCH04485</t>
  </si>
  <si>
    <t>BATCH04022</t>
  </si>
  <si>
    <t>BATCH04043</t>
  </si>
  <si>
    <t>BATCH04114</t>
  </si>
  <si>
    <t>BATCH04139</t>
  </si>
  <si>
    <t>BATCH04145</t>
  </si>
  <si>
    <t>BATCH04169</t>
  </si>
  <si>
    <t>BATCH04245</t>
  </si>
  <si>
    <t>BATCH04253</t>
  </si>
  <si>
    <t>BATCH04282</t>
  </si>
  <si>
    <t>BATCH04286</t>
  </si>
  <si>
    <t>BATCH04301</t>
  </si>
  <si>
    <t>BATCH04305</t>
  </si>
  <si>
    <t>BATCH04339</t>
  </si>
  <si>
    <t>BATCH04340</t>
  </si>
  <si>
    <t>BATCH04426</t>
  </si>
  <si>
    <t>BATCH04428</t>
  </si>
  <si>
    <t>BATCH04457</t>
  </si>
  <si>
    <t>BATCH04478</t>
  </si>
  <si>
    <t>BATCH04495</t>
  </si>
  <si>
    <t>BATCH04023</t>
  </si>
  <si>
    <t>BATCH04072</t>
  </si>
  <si>
    <t>BATCH04201</t>
  </si>
  <si>
    <t>BATCH04214</t>
  </si>
  <si>
    <t>BATCH04216</t>
  </si>
  <si>
    <t>BATCH04225</t>
  </si>
  <si>
    <t>BATCH04259</t>
  </si>
  <si>
    <t>BATCH04278</t>
  </si>
  <si>
    <t>BATCH04313</t>
  </si>
  <si>
    <t>BATCH04322</t>
  </si>
  <si>
    <t>BATCH04344</t>
  </si>
  <si>
    <t>BATCH04355</t>
  </si>
  <si>
    <t>BATCH04376</t>
  </si>
  <si>
    <t>BATCH04443</t>
  </si>
  <si>
    <t>BATCH04444</t>
  </si>
  <si>
    <t>BATCH04465</t>
  </si>
  <si>
    <t>BATCH04026</t>
  </si>
  <si>
    <t>BATCH04032</t>
  </si>
  <si>
    <t>BATCH04044</t>
  </si>
  <si>
    <t>BATCH04057</t>
  </si>
  <si>
    <t>BATCH04135</t>
  </si>
  <si>
    <t>BATCH04165</t>
  </si>
  <si>
    <t>BATCH04178</t>
  </si>
  <si>
    <t>BATCH04268</t>
  </si>
  <si>
    <t>BATCH04287</t>
  </si>
  <si>
    <t>BATCH04290</t>
  </si>
  <si>
    <t>BATCH04331</t>
  </si>
  <si>
    <t>BATCH04370</t>
  </si>
  <si>
    <t>BATCH04372</t>
  </si>
  <si>
    <t>BATCH04424</t>
  </si>
  <si>
    <t>BATCH04434</t>
  </si>
  <si>
    <t>BATCH04013</t>
  </si>
  <si>
    <t>BATCH04020</t>
  </si>
  <si>
    <t>BATCH04060</t>
  </si>
  <si>
    <t>BATCH04089</t>
  </si>
  <si>
    <t>BATCH04092</t>
  </si>
  <si>
    <t>BATCH04110</t>
  </si>
  <si>
    <t>BATCH04182</t>
  </si>
  <si>
    <t>BATCH04206</t>
  </si>
  <si>
    <t>BATCH04264</t>
  </si>
  <si>
    <t>BATCH04267</t>
  </si>
  <si>
    <t>BATCH04298</t>
  </si>
  <si>
    <t>BATCH04312</t>
  </si>
  <si>
    <t>BATCH04321</t>
  </si>
  <si>
    <t>BATCH04342</t>
  </si>
  <si>
    <t>BATCH04359</t>
  </si>
  <si>
    <t>BATCH04377</t>
  </si>
  <si>
    <t>BATCH04384</t>
  </si>
  <si>
    <t>BATCH04385</t>
  </si>
  <si>
    <t>BATCH04012</t>
  </si>
  <si>
    <t>BATCH04017</t>
  </si>
  <si>
    <t>BATCH04033</t>
  </si>
  <si>
    <t>BATCH04035</t>
  </si>
  <si>
    <t>BATCH04040</t>
  </si>
  <si>
    <t>BATCH04054</t>
  </si>
  <si>
    <t>BATCH04084</t>
  </si>
  <si>
    <t>BATCH04142</t>
  </si>
  <si>
    <t>BATCH04149</t>
  </si>
  <si>
    <t>BATCH04189</t>
  </si>
  <si>
    <t>BATCH04196</t>
  </si>
  <si>
    <t>BATCH04242</t>
  </si>
  <si>
    <t>BATCH04258</t>
  </si>
  <si>
    <t>BATCH04276</t>
  </si>
  <si>
    <t>BATCH04315</t>
  </si>
  <si>
    <t>BATCH04316</t>
  </si>
  <si>
    <t>BATCH04350</t>
  </si>
  <si>
    <t>BATCH04361</t>
  </si>
  <si>
    <t>BATCH04387</t>
  </si>
  <si>
    <t>BATCH04394</t>
  </si>
  <si>
    <t>BATCH04396</t>
  </si>
  <si>
    <t>BATCH04420</t>
  </si>
  <si>
    <t>BATCH04438</t>
  </si>
  <si>
    <t>BATCH04475</t>
  </si>
  <si>
    <t>BATCH04061</t>
  </si>
  <si>
    <t>BATCH04083</t>
  </si>
  <si>
    <t>BATCH04102</t>
  </si>
  <si>
    <t>BATCH04108</t>
  </si>
  <si>
    <t>BATCH04120</t>
  </si>
  <si>
    <t>BATCH04179</t>
  </si>
  <si>
    <t>BATCH04186</t>
  </si>
  <si>
    <t>BATCH04192</t>
  </si>
  <si>
    <t>BATCH04207</t>
  </si>
  <si>
    <t>BATCH04215</t>
  </si>
  <si>
    <t>BATCH04306</t>
  </si>
  <si>
    <t>BATCH04360</t>
  </si>
  <si>
    <t>BATCH04363</t>
  </si>
  <si>
    <t>BATCH04395</t>
  </si>
  <si>
    <t>BATCH04400</t>
  </si>
  <si>
    <t>BATCH04412</t>
  </si>
  <si>
    <t>BATCH04435</t>
  </si>
  <si>
    <t>BATCH04046</t>
  </si>
  <si>
    <t>BATCH04095</t>
  </si>
  <si>
    <t>BATCH04121</t>
  </si>
  <si>
    <t>BATCH04148</t>
  </si>
  <si>
    <t>BATCH04185</t>
  </si>
  <si>
    <t>BATCH04187</t>
  </si>
  <si>
    <t>BATCH04203</t>
  </si>
  <si>
    <t>BATCH04235</t>
  </si>
  <si>
    <t>BATCH04333</t>
  </si>
  <si>
    <t>BATCH04347</t>
  </si>
  <si>
    <t>BATCH04431</t>
  </si>
  <si>
    <t>BATCH04455</t>
  </si>
  <si>
    <t>BATCH04015</t>
  </si>
  <si>
    <t>BATCH04016</t>
  </si>
  <si>
    <t>BATCH04018</t>
  </si>
  <si>
    <t>BATCH04062</t>
  </si>
  <si>
    <t>BATCH04128</t>
  </si>
  <si>
    <t>BATCH04227</t>
  </si>
  <si>
    <t>BATCH04244</t>
  </si>
  <si>
    <t>BATCH04277</t>
  </si>
  <si>
    <t>BATCH04323</t>
  </si>
  <si>
    <t>BATCH04327</t>
  </si>
  <si>
    <t>BATCH04337</t>
  </si>
  <si>
    <t>BATCH04366</t>
  </si>
  <si>
    <t>BATCH04368</t>
  </si>
  <si>
    <t>BATCH04406</t>
  </si>
  <si>
    <t>BATCH04410</t>
  </si>
  <si>
    <t>BATCH04419</t>
  </si>
  <si>
    <t>BATCH04483</t>
  </si>
  <si>
    <t>BATCH04085</t>
  </si>
  <si>
    <t>BATCH04096</t>
  </si>
  <si>
    <t>BATCH04097</t>
  </si>
  <si>
    <t>BATCH04111</t>
  </si>
  <si>
    <t>BATCH04217</t>
  </si>
  <si>
    <t>BATCH04237</t>
  </si>
  <si>
    <t>BATCH04283</t>
  </si>
  <si>
    <t>BATCH04319</t>
  </si>
  <si>
    <t>BATCH04362</t>
  </si>
  <si>
    <t>BATCH04367</t>
  </si>
  <si>
    <t>BATCH04454</t>
  </si>
  <si>
    <t>BATCH04469</t>
  </si>
  <si>
    <t>BATCH04038</t>
  </si>
  <si>
    <t>BATCH04058</t>
  </si>
  <si>
    <t>BATCH04199</t>
  </si>
  <si>
    <t>BATCH04243</t>
  </si>
  <si>
    <t>BATCH04293</t>
  </si>
  <si>
    <t>BATCH04325</t>
  </si>
  <si>
    <t>BATCH04446</t>
  </si>
  <si>
    <t>BATCH04451</t>
  </si>
  <si>
    <t>BATCH04460</t>
  </si>
  <si>
    <t>BATCH04498</t>
  </si>
  <si>
    <t>BATCH04519</t>
  </si>
  <si>
    <t>Q4 2025</t>
  </si>
  <si>
    <t>Oct</t>
  </si>
  <si>
    <t>BATCH04576</t>
  </si>
  <si>
    <t>BATCH04612</t>
  </si>
  <si>
    <t>BATCH04621</t>
  </si>
  <si>
    <t>BATCH04627</t>
  </si>
  <si>
    <t>BATCH04716</t>
  </si>
  <si>
    <t>BATCH04773</t>
  </si>
  <si>
    <t>BATCH04825</t>
  </si>
  <si>
    <t>BATCH04841</t>
  </si>
  <si>
    <t>BATCH04844</t>
  </si>
  <si>
    <t>BATCH04862</t>
  </si>
  <si>
    <t>BATCH04876</t>
  </si>
  <si>
    <t>BATCH04881</t>
  </si>
  <si>
    <t>BATCH04896</t>
  </si>
  <si>
    <t>BATCH04909</t>
  </si>
  <si>
    <t>BATCH04938</t>
  </si>
  <si>
    <t>BATCH04985</t>
  </si>
  <si>
    <t>BATCH04996</t>
  </si>
  <si>
    <t>BATCH05000</t>
  </si>
  <si>
    <t>BATCH04552</t>
  </si>
  <si>
    <t>BATCH04582</t>
  </si>
  <si>
    <t>BATCH04584</t>
  </si>
  <si>
    <t>BATCH04642</t>
  </si>
  <si>
    <t>BATCH04650</t>
  </si>
  <si>
    <t>BATCH04728</t>
  </si>
  <si>
    <t>BATCH04758</t>
  </si>
  <si>
    <t>BATCH04785</t>
  </si>
  <si>
    <t>BATCH04795</t>
  </si>
  <si>
    <t>BATCH04818</t>
  </si>
  <si>
    <t>BATCH04837</t>
  </si>
  <si>
    <t>BATCH04866</t>
  </si>
  <si>
    <t>BATCH04913</t>
  </si>
  <si>
    <t>BATCH04925</t>
  </si>
  <si>
    <t>BATCH04927</t>
  </si>
  <si>
    <t>BATCH04933</t>
  </si>
  <si>
    <t>BATCH04997</t>
  </si>
  <si>
    <t>BATCH04546</t>
  </si>
  <si>
    <t>BATCH04634</t>
  </si>
  <si>
    <t>BATCH04682</t>
  </si>
  <si>
    <t>BATCH04733</t>
  </si>
  <si>
    <t>BATCH04745</t>
  </si>
  <si>
    <t>BATCH04776</t>
  </si>
  <si>
    <t>BATCH04784</t>
  </si>
  <si>
    <t>BATCH04797</t>
  </si>
  <si>
    <t>BATCH04800</t>
  </si>
  <si>
    <t>BATCH04867</t>
  </si>
  <si>
    <t>BATCH04907</t>
  </si>
  <si>
    <t>BATCH04921</t>
  </si>
  <si>
    <t>BATCH04964</t>
  </si>
  <si>
    <t>BATCH04976</t>
  </si>
  <si>
    <t>BATCH04979</t>
  </si>
  <si>
    <t>BATCH04992</t>
  </si>
  <si>
    <t>BATCH04503</t>
  </si>
  <si>
    <t>BATCH04525</t>
  </si>
  <si>
    <t>BATCH04526</t>
  </si>
  <si>
    <t>BATCH04610</t>
  </si>
  <si>
    <t>BATCH04622</t>
  </si>
  <si>
    <t>BATCH04807</t>
  </si>
  <si>
    <t>BATCH04813</t>
  </si>
  <si>
    <t>BATCH04820</t>
  </si>
  <si>
    <t>BATCH04835</t>
  </si>
  <si>
    <t>BATCH04957</t>
  </si>
  <si>
    <t>BATCH04968</t>
  </si>
  <si>
    <t>BATCH04978</t>
  </si>
  <si>
    <t>BATCH04981</t>
  </si>
  <si>
    <t>BATCH04984</t>
  </si>
  <si>
    <t>BATCH04528</t>
  </si>
  <si>
    <t>BATCH04555</t>
  </si>
  <si>
    <t>BATCH04561</t>
  </si>
  <si>
    <t>BATCH04566</t>
  </si>
  <si>
    <t>BATCH04588</t>
  </si>
  <si>
    <t>BATCH04656</t>
  </si>
  <si>
    <t>BATCH04735</t>
  </si>
  <si>
    <t>BATCH04746</t>
  </si>
  <si>
    <t>BATCH04751</t>
  </si>
  <si>
    <t>BATCH04766</t>
  </si>
  <si>
    <t>BATCH04855</t>
  </si>
  <si>
    <t>BATCH04901</t>
  </si>
  <si>
    <t>BATCH04923</t>
  </si>
  <si>
    <t>BATCH04928</t>
  </si>
  <si>
    <t>BATCH04940</t>
  </si>
  <si>
    <t>BATCH04983</t>
  </si>
  <si>
    <t>BATCH04506</t>
  </si>
  <si>
    <t>BATCH04557</t>
  </si>
  <si>
    <t>BATCH04569</t>
  </si>
  <si>
    <t>BATCH04585</t>
  </si>
  <si>
    <t>BATCH04603</t>
  </si>
  <si>
    <t>BATCH04668</t>
  </si>
  <si>
    <t>BATCH04683</t>
  </si>
  <si>
    <t>BATCH04690</t>
  </si>
  <si>
    <t>BATCH04704</t>
  </si>
  <si>
    <t>BATCH04722</t>
  </si>
  <si>
    <t>BATCH04743</t>
  </si>
  <si>
    <t>BATCH04772</t>
  </si>
  <si>
    <t>BATCH04796</t>
  </si>
  <si>
    <t>BATCH04805</t>
  </si>
  <si>
    <t>BATCH04831</t>
  </si>
  <si>
    <t>BATCH04848</t>
  </si>
  <si>
    <t>BATCH04887</t>
  </si>
  <si>
    <t>BATCH04939</t>
  </si>
  <si>
    <t>BATCH04952</t>
  </si>
  <si>
    <t>BATCH04953</t>
  </si>
  <si>
    <t>BATCH04533</t>
  </si>
  <si>
    <t>BATCH04556</t>
  </si>
  <si>
    <t>BATCH04592</t>
  </si>
  <si>
    <t>BATCH04593</t>
  </si>
  <si>
    <t>BATCH04617</t>
  </si>
  <si>
    <t>BATCH04633</t>
  </si>
  <si>
    <t>BATCH04637</t>
  </si>
  <si>
    <t>BATCH04660</t>
  </si>
  <si>
    <t>BATCH04691</t>
  </si>
  <si>
    <t>BATCH04709</t>
  </si>
  <si>
    <t>BATCH04732</t>
  </si>
  <si>
    <t>BATCH04747</t>
  </si>
  <si>
    <t>BATCH04756</t>
  </si>
  <si>
    <t>BATCH04765</t>
  </si>
  <si>
    <t>BATCH04786</t>
  </si>
  <si>
    <t>BATCH04809</t>
  </si>
  <si>
    <t>BATCH04859</t>
  </si>
  <si>
    <t>BATCH04868</t>
  </si>
  <si>
    <t>BATCH04869</t>
  </si>
  <si>
    <t>BATCH04884</t>
  </si>
  <si>
    <t>BATCH04987</t>
  </si>
  <si>
    <t>BATCH04501</t>
  </si>
  <si>
    <t>BATCH04512</t>
  </si>
  <si>
    <t>BATCH04529</t>
  </si>
  <si>
    <t>BATCH04537</t>
  </si>
  <si>
    <t>BATCH04550</t>
  </si>
  <si>
    <t>BATCH04568</t>
  </si>
  <si>
    <t>BATCH04616</t>
  </si>
  <si>
    <t>BATCH04647</t>
  </si>
  <si>
    <t>BATCH04655</t>
  </si>
  <si>
    <t>BATCH04661</t>
  </si>
  <si>
    <t>BATCH04680</t>
  </si>
  <si>
    <t>BATCH04726</t>
  </si>
  <si>
    <t>BATCH04731</t>
  </si>
  <si>
    <t>BATCH04811</t>
  </si>
  <si>
    <t>BATCH04823</t>
  </si>
  <si>
    <t>BATCH04858</t>
  </si>
  <si>
    <t>BATCH04870</t>
  </si>
  <si>
    <t>BATCH04903</t>
  </si>
  <si>
    <t>BATCH04998</t>
  </si>
  <si>
    <t>BATCH04524</t>
  </si>
  <si>
    <t>BATCH04547</t>
  </si>
  <si>
    <t>BATCH04583</t>
  </si>
  <si>
    <t>BATCH04641</t>
  </si>
  <si>
    <t>BATCH04643</t>
  </si>
  <si>
    <t>BATCH04662</t>
  </si>
  <si>
    <t>BATCH04764</t>
  </si>
  <si>
    <t>BATCH04770</t>
  </si>
  <si>
    <t>BATCH04778</t>
  </si>
  <si>
    <t>BATCH04815</t>
  </si>
  <si>
    <t>BATCH04833</t>
  </si>
  <si>
    <t>BATCH04911</t>
  </si>
  <si>
    <t>BATCH04914</t>
  </si>
  <si>
    <t>BATCH04553</t>
  </si>
  <si>
    <t>BATCH04570</t>
  </si>
  <si>
    <t>BATCH04601</t>
  </si>
  <si>
    <t>BATCH04605</t>
  </si>
  <si>
    <t>BATCH04679</t>
  </si>
  <si>
    <t>BATCH04696</t>
  </si>
  <si>
    <t>BATCH04705</t>
  </si>
  <si>
    <t>BATCH04755</t>
  </si>
  <si>
    <t>BATCH04777</t>
  </si>
  <si>
    <t>BATCH04840</t>
  </si>
  <si>
    <t>BATCH04842</t>
  </si>
  <si>
    <t>BATCH04856</t>
  </si>
  <si>
    <t>BATCH04865</t>
  </si>
  <si>
    <t>BATCH04880</t>
  </si>
  <si>
    <t>BATCH04510</t>
  </si>
  <si>
    <t>BATCH04522</t>
  </si>
  <si>
    <t>BATCH04541</t>
  </si>
  <si>
    <t>BATCH04545</t>
  </si>
  <si>
    <t>BATCH04608</t>
  </si>
  <si>
    <t>BATCH04631</t>
  </si>
  <si>
    <t>BATCH04666</t>
  </si>
  <si>
    <t>BATCH04670</t>
  </si>
  <si>
    <t>BATCH04678</t>
  </si>
  <si>
    <t>BATCH04702</t>
  </si>
  <si>
    <t>BATCH04754</t>
  </si>
  <si>
    <t>BATCH04791</t>
  </si>
  <si>
    <t>BATCH04803</t>
  </si>
  <si>
    <t>BATCH04812</t>
  </si>
  <si>
    <t>BATCH04828</t>
  </si>
  <si>
    <t>BATCH04832</t>
  </si>
  <si>
    <t>BATCH04854</t>
  </si>
  <si>
    <t>BATCH04892</t>
  </si>
  <si>
    <t>BATCH04980</t>
  </si>
  <si>
    <t>BATCH04995</t>
  </si>
  <si>
    <t>BATCH04564</t>
  </si>
  <si>
    <t>BATCH04567</t>
  </si>
  <si>
    <t>BATCH04572</t>
  </si>
  <si>
    <t>BATCH04618</t>
  </si>
  <si>
    <t>BATCH04664</t>
  </si>
  <si>
    <t>BATCH04695</t>
  </si>
  <si>
    <t>BATCH04707</t>
  </si>
  <si>
    <t>BATCH04719</t>
  </si>
  <si>
    <t>BATCH04730</t>
  </si>
  <si>
    <t>BATCH04738</t>
  </si>
  <si>
    <t>BATCH04741</t>
  </si>
  <si>
    <t>BATCH04759</t>
  </si>
  <si>
    <t>BATCH04761</t>
  </si>
  <si>
    <t>BATCH04798</t>
  </si>
  <si>
    <t>BATCH04799</t>
  </si>
  <si>
    <t>BATCH04824</t>
  </si>
  <si>
    <t>BATCH04847</t>
  </si>
  <si>
    <t>BATCH04891</t>
  </si>
  <si>
    <t>BATCH04902</t>
  </si>
  <si>
    <t>BATCH04908</t>
  </si>
  <si>
    <t>BATCH04936</t>
  </si>
  <si>
    <t>BATCH04950</t>
  </si>
  <si>
    <t>BATCH04963</t>
  </si>
  <si>
    <t>BATCH04530</t>
  </si>
  <si>
    <t>BATCH04534</t>
  </si>
  <si>
    <t>BATCH04573</t>
  </si>
  <si>
    <t>BATCH04736</t>
  </si>
  <si>
    <t>BATCH04789</t>
  </si>
  <si>
    <t>BATCH04822</t>
  </si>
  <si>
    <t>BATCH04885</t>
  </si>
  <si>
    <t>BATCH04890</t>
  </si>
  <si>
    <t>BATCH04934</t>
  </si>
  <si>
    <t>BATCH04962</t>
  </si>
  <si>
    <t>BATCH04972</t>
  </si>
  <si>
    <t>BATCH04520</t>
  </si>
  <si>
    <t>BATCH04539</t>
  </si>
  <si>
    <t>BATCH04540</t>
  </si>
  <si>
    <t>BATCH04543</t>
  </si>
  <si>
    <t>BATCH04551</t>
  </si>
  <si>
    <t>BATCH04581</t>
  </si>
  <si>
    <t>BATCH04725</t>
  </si>
  <si>
    <t>BATCH04762</t>
  </si>
  <si>
    <t>BATCH04771</t>
  </si>
  <si>
    <t>BATCH04821</t>
  </si>
  <si>
    <t>BATCH04894</t>
  </si>
  <si>
    <t>BATCH04900</t>
  </si>
  <si>
    <t>BATCH04912</t>
  </si>
  <si>
    <t>BATCH04937</t>
  </si>
  <si>
    <t>BATCH04999</t>
  </si>
  <si>
    <t>BATCH04507</t>
  </si>
  <si>
    <t>BATCH04549</t>
  </si>
  <si>
    <t>BATCH04559</t>
  </si>
  <si>
    <t>BATCH04586</t>
  </si>
  <si>
    <t>BATCH04599</t>
  </si>
  <si>
    <t>BATCH04638</t>
  </si>
  <si>
    <t>BATCH04703</t>
  </si>
  <si>
    <t>BATCH04713</t>
  </si>
  <si>
    <t>BATCH04788</t>
  </si>
  <si>
    <t>BATCH04790</t>
  </si>
  <si>
    <t>BATCH04819</t>
  </si>
  <si>
    <t>BATCH04827</t>
  </si>
  <si>
    <t>BATCH04830</t>
  </si>
  <si>
    <t>BATCH04843</t>
  </si>
  <si>
    <t>BATCH04852</t>
  </si>
  <si>
    <t>BATCH04863</t>
  </si>
  <si>
    <t>BATCH04886</t>
  </si>
  <si>
    <t>BATCH04899</t>
  </si>
  <si>
    <t>BATCH04947</t>
  </si>
  <si>
    <t>BATCH04993</t>
  </si>
  <si>
    <t>BATCH04511</t>
  </si>
  <si>
    <t>BATCH04523</t>
  </si>
  <si>
    <t>BATCH04548</t>
  </si>
  <si>
    <t>BATCH04587</t>
  </si>
  <si>
    <t>BATCH04614</t>
  </si>
  <si>
    <t>BATCH04619</t>
  </si>
  <si>
    <t>BATCH04671</t>
  </si>
  <si>
    <t>BATCH04674</t>
  </si>
  <si>
    <t>BATCH04688</t>
  </si>
  <si>
    <t>BATCH04750</t>
  </si>
  <si>
    <t>BATCH04760</t>
  </si>
  <si>
    <t>BATCH04801</t>
  </si>
  <si>
    <t>BATCH04875</t>
  </si>
  <si>
    <t>BATCH04945</t>
  </si>
  <si>
    <t>BATCH04948</t>
  </si>
  <si>
    <t>BATCH04538</t>
  </si>
  <si>
    <t>BATCH04563</t>
  </si>
  <si>
    <t>BATCH04624</t>
  </si>
  <si>
    <t>BATCH04628</t>
  </si>
  <si>
    <t>BATCH04673</t>
  </si>
  <si>
    <t>BATCH04677</t>
  </si>
  <si>
    <t>BATCH04685</t>
  </si>
  <si>
    <t>BATCH04700</t>
  </si>
  <si>
    <t>BATCH04782</t>
  </si>
  <si>
    <t>BATCH04808</t>
  </si>
  <si>
    <t>BATCH04834</t>
  </si>
  <si>
    <t>BATCH04932</t>
  </si>
  <si>
    <t>BATCH04958</t>
  </si>
  <si>
    <t>BATCH04982</t>
  </si>
  <si>
    <t>BATCH04646</t>
  </si>
  <si>
    <t>BATCH04653</t>
  </si>
  <si>
    <t>BATCH04686</t>
  </si>
  <si>
    <t>BATCH04698</t>
  </si>
  <si>
    <t>BATCH04718</t>
  </si>
  <si>
    <t>BATCH04783</t>
  </si>
  <si>
    <t>BATCH04804</t>
  </si>
  <si>
    <t>BATCH04915</t>
  </si>
  <si>
    <t>BATCH04930</t>
  </si>
  <si>
    <t>BATCH04954</t>
  </si>
  <si>
    <t>BATCH04990</t>
  </si>
  <si>
    <t>BATCH04502</t>
  </si>
  <si>
    <t>BATCH04595</t>
  </si>
  <si>
    <t>BATCH04611</t>
  </si>
  <si>
    <t>BATCH04615</t>
  </si>
  <si>
    <t>BATCH04629</t>
  </si>
  <si>
    <t>BATCH04715</t>
  </si>
  <si>
    <t>BATCH04779</t>
  </si>
  <si>
    <t>BATCH04780</t>
  </si>
  <si>
    <t>BATCH04806</t>
  </si>
  <si>
    <t>BATCH04810</t>
  </si>
  <si>
    <t>BATCH04838</t>
  </si>
  <si>
    <t>BATCH04845</t>
  </si>
  <si>
    <t>BATCH04877</t>
  </si>
  <si>
    <t>BATCH04916</t>
  </si>
  <si>
    <t>BATCH04924</t>
  </si>
  <si>
    <t>BATCH04935</t>
  </si>
  <si>
    <t>BATCH04508</t>
  </si>
  <si>
    <t>BATCH04514</t>
  </si>
  <si>
    <t>BATCH04521</t>
  </si>
  <si>
    <t>BATCH04536</t>
  </si>
  <si>
    <t>BATCH04560</t>
  </si>
  <si>
    <t>BATCH04565</t>
  </si>
  <si>
    <t>BATCH04623</t>
  </si>
  <si>
    <t>BATCH04635</t>
  </si>
  <si>
    <t>BATCH04640</t>
  </si>
  <si>
    <t>BATCH04659</t>
  </si>
  <si>
    <t>BATCH04689</t>
  </si>
  <si>
    <t>BATCH04694</t>
  </si>
  <si>
    <t>BATCH04792</t>
  </si>
  <si>
    <t>BATCH04817</t>
  </si>
  <si>
    <t>BATCH04971</t>
  </si>
  <si>
    <t>BATCH04973</t>
  </si>
  <si>
    <t>BATCH04535</t>
  </si>
  <si>
    <t>BATCH04554</t>
  </si>
  <si>
    <t>BATCH04589</t>
  </si>
  <si>
    <t>BATCH04596</t>
  </si>
  <si>
    <t>BATCH04687</t>
  </si>
  <si>
    <t>BATCH04699</t>
  </si>
  <si>
    <t>BATCH04836</t>
  </si>
  <si>
    <t>BATCH04883</t>
  </si>
  <si>
    <t>BATCH04888</t>
  </si>
  <si>
    <t>BATCH04917</t>
  </si>
  <si>
    <t>BATCH04542</t>
  </si>
  <si>
    <t>BATCH04630</t>
  </si>
  <si>
    <t>BATCH04717</t>
  </si>
  <si>
    <t>BATCH04729</t>
  </si>
  <si>
    <t>BATCH04742</t>
  </si>
  <si>
    <t>BATCH04781</t>
  </si>
  <si>
    <t>BATCH04787</t>
  </si>
  <si>
    <t>BATCH04864</t>
  </si>
  <si>
    <t>BATCH04941</t>
  </si>
  <si>
    <t>BATCH04944</t>
  </si>
  <si>
    <t>BATCH04949</t>
  </si>
  <si>
    <t>BATCH04951</t>
  </si>
  <si>
    <t>BATCH04959</t>
  </si>
  <si>
    <t>BATCH04965</t>
  </si>
  <si>
    <t>BATCH04975</t>
  </si>
  <si>
    <t>BATCH04544</t>
  </si>
  <si>
    <t>BATCH04562</t>
  </si>
  <si>
    <t>BATCH04574</t>
  </si>
  <si>
    <t>BATCH04577</t>
  </si>
  <si>
    <t>BATCH04591</t>
  </si>
  <si>
    <t>BATCH04597</t>
  </si>
  <si>
    <t>BATCH04740</t>
  </si>
  <si>
    <t>BATCH04744</t>
  </si>
  <si>
    <t>BATCH04775</t>
  </si>
  <si>
    <t>BATCH04793</t>
  </si>
  <si>
    <t>BATCH04851</t>
  </si>
  <si>
    <t>BATCH04860</t>
  </si>
  <si>
    <t>BATCH04893</t>
  </si>
  <si>
    <t>BATCH04910</t>
  </si>
  <si>
    <t>BATCH04513</t>
  </si>
  <si>
    <t>BATCH04571</t>
  </si>
  <si>
    <t>BATCH04626</t>
  </si>
  <si>
    <t>BATCH04636</t>
  </si>
  <si>
    <t>BATCH04681</t>
  </si>
  <si>
    <t>BATCH04701</t>
  </si>
  <si>
    <t>BATCH04727</t>
  </si>
  <si>
    <t>BATCH04734</t>
  </si>
  <si>
    <t>BATCH04774</t>
  </si>
  <si>
    <t>BATCH04826</t>
  </si>
  <si>
    <t>BATCH04829</t>
  </si>
  <si>
    <t>BATCH04850</t>
  </si>
  <si>
    <t>BATCH04871</t>
  </si>
  <si>
    <t>BATCH04878</t>
  </si>
  <si>
    <t>BATCH04504</t>
  </si>
  <si>
    <t>BATCH04516</t>
  </si>
  <si>
    <t>BATCH04531</t>
  </si>
  <si>
    <t>BATCH04594</t>
  </si>
  <si>
    <t>BATCH04644</t>
  </si>
  <si>
    <t>BATCH04676</t>
  </si>
  <si>
    <t>BATCH04684</t>
  </si>
  <si>
    <t>BATCH04692</t>
  </si>
  <si>
    <t>BATCH04708</t>
  </si>
  <si>
    <t>BATCH04721</t>
  </si>
  <si>
    <t>BATCH04752</t>
  </si>
  <si>
    <t>BATCH04768</t>
  </si>
  <si>
    <t>BATCH04853</t>
  </si>
  <si>
    <t>BATCH04905</t>
  </si>
  <si>
    <t>BATCH04929</t>
  </si>
  <si>
    <t>BATCH04517</t>
  </si>
  <si>
    <t>BATCH04600</t>
  </si>
  <si>
    <t>BATCH04602</t>
  </si>
  <si>
    <t>BATCH04613</t>
  </si>
  <si>
    <t>BATCH04625</t>
  </si>
  <si>
    <t>BATCH04639</t>
  </si>
  <si>
    <t>BATCH04651</t>
  </si>
  <si>
    <t>BATCH04663</t>
  </si>
  <si>
    <t>BATCH04723</t>
  </si>
  <si>
    <t>BATCH04737</t>
  </si>
  <si>
    <t>BATCH04749</t>
  </si>
  <si>
    <t>BATCH04769</t>
  </si>
  <si>
    <t>BATCH04839</t>
  </si>
  <si>
    <t>BATCH04849</t>
  </si>
  <si>
    <t>BATCH04946</t>
  </si>
  <si>
    <t>BATCH04956</t>
  </si>
  <si>
    <t>BATCH04960</t>
  </si>
  <si>
    <t>BATCH04969</t>
  </si>
  <si>
    <t>BATCH04970</t>
  </si>
  <si>
    <t>BATCH04991</t>
  </si>
  <si>
    <t>BATCH04509</t>
  </si>
  <si>
    <t>BATCH04558</t>
  </si>
  <si>
    <t>BATCH04578</t>
  </si>
  <si>
    <t>BATCH04598</t>
  </si>
  <si>
    <t>BATCH04632</t>
  </si>
  <si>
    <t>BATCH04665</t>
  </si>
  <si>
    <t>BATCH04669</t>
  </si>
  <si>
    <t>BATCH04675</t>
  </si>
  <si>
    <t>BATCH04693</t>
  </si>
  <si>
    <t>BATCH04712</t>
  </si>
  <si>
    <t>BATCH04739</t>
  </si>
  <si>
    <t>BATCH04753</t>
  </si>
  <si>
    <t>BATCH04816</t>
  </si>
  <si>
    <t>BATCH04861</t>
  </si>
  <si>
    <t>BATCH04897</t>
  </si>
  <si>
    <t>BATCH04918</t>
  </si>
  <si>
    <t>BATCH04977</t>
  </si>
  <si>
    <t>BATCH04989</t>
  </si>
  <si>
    <t>BATCH04518</t>
  </si>
  <si>
    <t>BATCH04532</t>
  </si>
  <si>
    <t>BATCH04579</t>
  </si>
  <si>
    <t>BATCH04580</t>
  </si>
  <si>
    <t>BATCH04604</t>
  </si>
  <si>
    <t>BATCH04609</t>
  </si>
  <si>
    <t>BATCH04620</t>
  </si>
  <si>
    <t>BATCH04645</t>
  </si>
  <si>
    <t>BATCH04652</t>
  </si>
  <si>
    <t>BATCH04667</t>
  </si>
  <si>
    <t>BATCH04706</t>
  </si>
  <si>
    <t>BATCH04720</t>
  </si>
  <si>
    <t>BATCH04757</t>
  </si>
  <si>
    <t>BATCH04857</t>
  </si>
  <si>
    <t>BATCH04872</t>
  </si>
  <si>
    <t>BATCH04879</t>
  </si>
  <si>
    <t>BATCH04889</t>
  </si>
  <si>
    <t>BATCH04895</t>
  </si>
  <si>
    <t>BATCH04904</t>
  </si>
  <si>
    <t>BATCH04906</t>
  </si>
  <si>
    <t>BATCH04926</t>
  </si>
  <si>
    <t>BATCH04931</t>
  </si>
  <si>
    <t>BATCH04955</t>
  </si>
  <si>
    <t>BATCH04988</t>
  </si>
  <si>
    <t>BATCH04515</t>
  </si>
  <si>
    <t>BATCH04527</t>
  </si>
  <si>
    <t>BATCH04575</t>
  </si>
  <si>
    <t>BATCH04607</t>
  </si>
  <si>
    <t>BATCH04657</t>
  </si>
  <si>
    <t>BATCH04697</t>
  </si>
  <si>
    <t>BATCH04710</t>
  </si>
  <si>
    <t>BATCH04711</t>
  </si>
  <si>
    <t>BATCH04763</t>
  </si>
  <si>
    <t>BATCH04802</t>
  </si>
  <si>
    <t>BATCH04882</t>
  </si>
  <si>
    <t>BATCH04898</t>
  </si>
  <si>
    <t>BATCH04942</t>
  </si>
  <si>
    <t>BATCH04961</t>
  </si>
  <si>
    <t>BATCH04974</t>
  </si>
  <si>
    <t>BATCH04654</t>
  </si>
  <si>
    <t>BATCH04658</t>
  </si>
  <si>
    <t>BATCH04814</t>
  </si>
  <si>
    <t>BATCH04846</t>
  </si>
  <si>
    <t>BATCH04873</t>
  </si>
  <si>
    <t>BATCH04874</t>
  </si>
  <si>
    <t>BATCH04966</t>
  </si>
  <si>
    <t>BATCH04505</t>
  </si>
  <si>
    <t>BATCH04590</t>
  </si>
  <si>
    <t>BATCH04606</t>
  </si>
  <si>
    <t>BATCH04648</t>
  </si>
  <si>
    <t>BATCH04649</t>
  </si>
  <si>
    <t>BATCH04672</t>
  </si>
  <si>
    <t>BATCH04714</t>
  </si>
  <si>
    <t>BATCH04724</t>
  </si>
  <si>
    <t>BATCH04748</t>
  </si>
  <si>
    <t>BATCH04767</t>
  </si>
  <si>
    <t>BATCH04794</t>
  </si>
  <si>
    <t>BATCH04919</t>
  </si>
  <si>
    <t>BATCH04920</t>
  </si>
  <si>
    <t>BATCH04922</t>
  </si>
  <si>
    <t>BATCH04943</t>
  </si>
  <si>
    <t>BATCH04967</t>
  </si>
  <si>
    <t>BATCH04986</t>
  </si>
  <si>
    <t>BATCH04994</t>
  </si>
  <si>
    <t>BATCH05044</t>
  </si>
  <si>
    <t>Nov</t>
  </si>
  <si>
    <t>BATCH05052</t>
  </si>
  <si>
    <t>BATCH05091</t>
  </si>
  <si>
    <t>BATCH05151</t>
  </si>
  <si>
    <t>BATCH05175</t>
  </si>
  <si>
    <t>BATCH05214</t>
  </si>
  <si>
    <t>BATCH05228</t>
  </si>
  <si>
    <t>BATCH05245</t>
  </si>
  <si>
    <t>BATCH05273</t>
  </si>
  <si>
    <t>BATCH05300</t>
  </si>
  <si>
    <t>BATCH05325</t>
  </si>
  <si>
    <t>BATCH05341</t>
  </si>
  <si>
    <t>BATCH05376</t>
  </si>
  <si>
    <t>BATCH05380</t>
  </si>
  <si>
    <t>BATCH05402</t>
  </si>
  <si>
    <t>BATCH05476</t>
  </si>
  <si>
    <t>BATCH05494</t>
  </si>
  <si>
    <t>BATCH05034</t>
  </si>
  <si>
    <t>BATCH05035</t>
  </si>
  <si>
    <t>BATCH05135</t>
  </si>
  <si>
    <t>BATCH05178</t>
  </si>
  <si>
    <t>BATCH05179</t>
  </si>
  <si>
    <t>BATCH05180</t>
  </si>
  <si>
    <t>BATCH05188</t>
  </si>
  <si>
    <t>BATCH05189</t>
  </si>
  <si>
    <t>BATCH05209</t>
  </si>
  <si>
    <t>BATCH05289</t>
  </si>
  <si>
    <t>BATCH05293</t>
  </si>
  <si>
    <t>BATCH05305</t>
  </si>
  <si>
    <t>BATCH05310</t>
  </si>
  <si>
    <t>BATCH05336</t>
  </si>
  <si>
    <t>BATCH05360</t>
  </si>
  <si>
    <t>BATCH05374</t>
  </si>
  <si>
    <t>BATCH05379</t>
  </si>
  <si>
    <t>BATCH05392</t>
  </si>
  <si>
    <t>BATCH05454</t>
  </si>
  <si>
    <t>BATCH05466</t>
  </si>
  <si>
    <t>BATCH05479</t>
  </si>
  <si>
    <t>BATCH05488</t>
  </si>
  <si>
    <t>BATCH05493</t>
  </si>
  <si>
    <t>BATCH05085</t>
  </si>
  <si>
    <t>BATCH05146</t>
  </si>
  <si>
    <t>BATCH05154</t>
  </si>
  <si>
    <t>BATCH05158</t>
  </si>
  <si>
    <t>BATCH05249</t>
  </si>
  <si>
    <t>BATCH05278</t>
  </si>
  <si>
    <t>BATCH05301</t>
  </si>
  <si>
    <t>BATCH05302</t>
  </si>
  <si>
    <t>BATCH05345</t>
  </si>
  <si>
    <t>BATCH05350</t>
  </si>
  <si>
    <t>BATCH05386</t>
  </si>
  <si>
    <t>BATCH05397</t>
  </si>
  <si>
    <t>BATCH05412</t>
  </si>
  <si>
    <t>BATCH05431</t>
  </si>
  <si>
    <t>BATCH05483</t>
  </si>
  <si>
    <t>BATCH05007</t>
  </si>
  <si>
    <t>BATCH05037</t>
  </si>
  <si>
    <t>BATCH05049</t>
  </si>
  <si>
    <t>BATCH05134</t>
  </si>
  <si>
    <t>BATCH05142</t>
  </si>
  <si>
    <t>BATCH05202</t>
  </si>
  <si>
    <t>BATCH05205</t>
  </si>
  <si>
    <t>BATCH05272</t>
  </si>
  <si>
    <t>BATCH05321</t>
  </si>
  <si>
    <t>BATCH05354</t>
  </si>
  <si>
    <t>BATCH05404</t>
  </si>
  <si>
    <t>BATCH05425</t>
  </si>
  <si>
    <t>BATCH05442</t>
  </si>
  <si>
    <t>BATCH05464</t>
  </si>
  <si>
    <t>BATCH05471</t>
  </si>
  <si>
    <t>BATCH05472</t>
  </si>
  <si>
    <t>BATCH05490</t>
  </si>
  <si>
    <t>BATCH05492</t>
  </si>
  <si>
    <t>BATCH05095</t>
  </si>
  <si>
    <t>BATCH05133</t>
  </si>
  <si>
    <t>BATCH05145</t>
  </si>
  <si>
    <t>BATCH05165</t>
  </si>
  <si>
    <t>BATCH05199</t>
  </si>
  <si>
    <t>BATCH05236</t>
  </si>
  <si>
    <t>BATCH05286</t>
  </si>
  <si>
    <t>BATCH05297</t>
  </si>
  <si>
    <t>BATCH05306</t>
  </si>
  <si>
    <t>BATCH05314</t>
  </si>
  <si>
    <t>BATCH05323</t>
  </si>
  <si>
    <t>BATCH05351</t>
  </si>
  <si>
    <t>BATCH05369</t>
  </si>
  <si>
    <t>BATCH05465</t>
  </si>
  <si>
    <t>BATCH05467</t>
  </si>
  <si>
    <t>BATCH05032</t>
  </si>
  <si>
    <t>BATCH05059</t>
  </si>
  <si>
    <t>BATCH05122</t>
  </si>
  <si>
    <t>BATCH05123</t>
  </si>
  <si>
    <t>BATCH05149</t>
  </si>
  <si>
    <t>BATCH05184</t>
  </si>
  <si>
    <t>BATCH05196</t>
  </si>
  <si>
    <t>BATCH05240</t>
  </si>
  <si>
    <t>BATCH05291</t>
  </si>
  <si>
    <t>BATCH05353</t>
  </si>
  <si>
    <t>BATCH05382</t>
  </si>
  <si>
    <t>BATCH05409</t>
  </si>
  <si>
    <t>BATCH05446</t>
  </si>
  <si>
    <t>BATCH05462</t>
  </si>
  <si>
    <t>BATCH05484</t>
  </si>
  <si>
    <t>BATCH05485</t>
  </si>
  <si>
    <t>BATCH05022</t>
  </si>
  <si>
    <t>BATCH05041</t>
  </si>
  <si>
    <t>BATCH05105</t>
  </si>
  <si>
    <t>BATCH05116</t>
  </si>
  <si>
    <t>BATCH05191</t>
  </si>
  <si>
    <t>BATCH05203</t>
  </si>
  <si>
    <t>BATCH05254</t>
  </si>
  <si>
    <t>BATCH05271</t>
  </si>
  <si>
    <t>BATCH05315</t>
  </si>
  <si>
    <t>BATCH05327</t>
  </si>
  <si>
    <t>BATCH05370</t>
  </si>
  <si>
    <t>BATCH05405</t>
  </si>
  <si>
    <t>BATCH05414</t>
  </si>
  <si>
    <t>BATCH05427</t>
  </si>
  <si>
    <t>BATCH05430</t>
  </si>
  <si>
    <t>BATCH05438</t>
  </si>
  <si>
    <t>BATCH05482</t>
  </si>
  <si>
    <t>BATCH05006</t>
  </si>
  <si>
    <t>BATCH05009</t>
  </si>
  <si>
    <t>BATCH05058</t>
  </si>
  <si>
    <t>BATCH05069</t>
  </si>
  <si>
    <t>BATCH05102</t>
  </si>
  <si>
    <t>BATCH05144</t>
  </si>
  <si>
    <t>BATCH05186</t>
  </si>
  <si>
    <t>BATCH05242</t>
  </si>
  <si>
    <t>BATCH05258</t>
  </si>
  <si>
    <t>BATCH05299</t>
  </si>
  <si>
    <t>BATCH05328</t>
  </si>
  <si>
    <t>BATCH05355</t>
  </si>
  <si>
    <t>BATCH05395</t>
  </si>
  <si>
    <t>BATCH05400</t>
  </si>
  <si>
    <t>BATCH05071</t>
  </si>
  <si>
    <t>BATCH05090</t>
  </si>
  <si>
    <t>BATCH05117</t>
  </si>
  <si>
    <t>BATCH05138</t>
  </si>
  <si>
    <t>BATCH05274</t>
  </si>
  <si>
    <t>BATCH05279</t>
  </si>
  <si>
    <t>BATCH05331</t>
  </si>
  <si>
    <t>BATCH05337</t>
  </si>
  <si>
    <t>BATCH05358</t>
  </si>
  <si>
    <t>BATCH05389</t>
  </si>
  <si>
    <t>BATCH05403</t>
  </si>
  <si>
    <t>BATCH05417</t>
  </si>
  <si>
    <t>BATCH05421</t>
  </si>
  <si>
    <t>BATCH05428</t>
  </si>
  <si>
    <t>BATCH05486</t>
  </si>
  <si>
    <t>BATCH05487</t>
  </si>
  <si>
    <t>BATCH05045</t>
  </si>
  <si>
    <t>BATCH05050</t>
  </si>
  <si>
    <t>BATCH05075</t>
  </si>
  <si>
    <t>BATCH05080</t>
  </si>
  <si>
    <t>BATCH05109</t>
  </si>
  <si>
    <t>BATCH05125</t>
  </si>
  <si>
    <t>BATCH05129</t>
  </si>
  <si>
    <t>BATCH05159</t>
  </si>
  <si>
    <t>BATCH05207</t>
  </si>
  <si>
    <t>BATCH05210</t>
  </si>
  <si>
    <t>BATCH05216</t>
  </si>
  <si>
    <t>BATCH05227</t>
  </si>
  <si>
    <t>BATCH05265</t>
  </si>
  <si>
    <t>BATCH05316</t>
  </si>
  <si>
    <t>BATCH05318</t>
  </si>
  <si>
    <t>BATCH05326</t>
  </si>
  <si>
    <t>BATCH05334</t>
  </si>
  <si>
    <t>BATCH05365</t>
  </si>
  <si>
    <t>BATCH05378</t>
  </si>
  <si>
    <t>BATCH05410</t>
  </si>
  <si>
    <t>BATCH05418</t>
  </si>
  <si>
    <t>BATCH05436</t>
  </si>
  <si>
    <t>BATCH05437</t>
  </si>
  <si>
    <t>BATCH05455</t>
  </si>
  <si>
    <t>BATCH05073</t>
  </si>
  <si>
    <t>BATCH05086</t>
  </si>
  <si>
    <t>BATCH05148</t>
  </si>
  <si>
    <t>BATCH05153</t>
  </si>
  <si>
    <t>BATCH05155</t>
  </si>
  <si>
    <t>BATCH05176</t>
  </si>
  <si>
    <t>BATCH05192</t>
  </si>
  <si>
    <t>BATCH05219</t>
  </si>
  <si>
    <t>BATCH05231</t>
  </si>
  <si>
    <t>BATCH05329</t>
  </si>
  <si>
    <t>BATCH05335</t>
  </si>
  <si>
    <t>BATCH05366</t>
  </si>
  <si>
    <t>BATCH05426</t>
  </si>
  <si>
    <t>BATCH05439</t>
  </si>
  <si>
    <t>BATCH05450</t>
  </si>
  <si>
    <t>BATCH05017</t>
  </si>
  <si>
    <t>BATCH05019</t>
  </si>
  <si>
    <t>BATCH05026</t>
  </si>
  <si>
    <t>BATCH05027</t>
  </si>
  <si>
    <t>BATCH05132</t>
  </si>
  <si>
    <t>BATCH05167</t>
  </si>
  <si>
    <t>BATCH05169</t>
  </si>
  <si>
    <t>BATCH05171</t>
  </si>
  <si>
    <t>BATCH05173</t>
  </si>
  <si>
    <t>BATCH05247</t>
  </si>
  <si>
    <t>BATCH05250</t>
  </si>
  <si>
    <t>BATCH05260</t>
  </si>
  <si>
    <t>BATCH05303</t>
  </si>
  <si>
    <t>BATCH05304</t>
  </si>
  <si>
    <t>BATCH05338</t>
  </si>
  <si>
    <t>BATCH05342</t>
  </si>
  <si>
    <t>BATCH05368</t>
  </si>
  <si>
    <t>BATCH05419</t>
  </si>
  <si>
    <t>BATCH05429</t>
  </si>
  <si>
    <t>BATCH05432</t>
  </si>
  <si>
    <t>BATCH05456</t>
  </si>
  <si>
    <t>BATCH05457</t>
  </si>
  <si>
    <t>BATCH05481</t>
  </si>
  <si>
    <t>BATCH05011</t>
  </si>
  <si>
    <t>BATCH05014</t>
  </si>
  <si>
    <t>BATCH05033</t>
  </si>
  <si>
    <t>BATCH05040</t>
  </si>
  <si>
    <t>BATCH05066</t>
  </si>
  <si>
    <t>BATCH05081</t>
  </si>
  <si>
    <t>BATCH05174</t>
  </si>
  <si>
    <t>BATCH05177</t>
  </si>
  <si>
    <t>BATCH05197</t>
  </si>
  <si>
    <t>BATCH05256</t>
  </si>
  <si>
    <t>BATCH05347</t>
  </si>
  <si>
    <t>BATCH05411</t>
  </si>
  <si>
    <t>BATCH05001</t>
  </si>
  <si>
    <t>BATCH05013</t>
  </si>
  <si>
    <t>BATCH05031</t>
  </si>
  <si>
    <t>BATCH05230</t>
  </si>
  <si>
    <t>BATCH05241</t>
  </si>
  <si>
    <t>BATCH05244</t>
  </si>
  <si>
    <t>BATCH05356</t>
  </si>
  <si>
    <t>BATCH05359</t>
  </si>
  <si>
    <t>BATCH05371</t>
  </si>
  <si>
    <t>BATCH05384</t>
  </si>
  <si>
    <t>BATCH05385</t>
  </si>
  <si>
    <t>BATCH05387</t>
  </si>
  <si>
    <t>BATCH05396</t>
  </si>
  <si>
    <t>BATCH05444</t>
  </si>
  <si>
    <t>BATCH05451</t>
  </si>
  <si>
    <t>BATCH05475</t>
  </si>
  <si>
    <t>BATCH05477</t>
  </si>
  <si>
    <t>BATCH05051</t>
  </si>
  <si>
    <t>BATCH05078</t>
  </si>
  <si>
    <t>BATCH05130</t>
  </si>
  <si>
    <t>BATCH05143</t>
  </si>
  <si>
    <t>BATCH05152</t>
  </si>
  <si>
    <t>BATCH05201</t>
  </si>
  <si>
    <t>BATCH05226</t>
  </si>
  <si>
    <t>BATCH05246</t>
  </si>
  <si>
    <t>BATCH05307</t>
  </si>
  <si>
    <t>BATCH05413</t>
  </si>
  <si>
    <t>BATCH05453</t>
  </si>
  <si>
    <t>BATCH05025</t>
  </si>
  <si>
    <t>BATCH05043</t>
  </si>
  <si>
    <t>BATCH05061</t>
  </si>
  <si>
    <t>BATCH05063</t>
  </si>
  <si>
    <t>BATCH05079</t>
  </si>
  <si>
    <t>BATCH05103</t>
  </si>
  <si>
    <t>BATCH05114</t>
  </si>
  <si>
    <t>BATCH05120</t>
  </si>
  <si>
    <t>BATCH05160</t>
  </si>
  <si>
    <t>BATCH05161</t>
  </si>
  <si>
    <t>BATCH05232</t>
  </si>
  <si>
    <t>BATCH05281</t>
  </si>
  <si>
    <t>BATCH05317</t>
  </si>
  <si>
    <t>BATCH05324</t>
  </si>
  <si>
    <t>BATCH05340</t>
  </si>
  <si>
    <t>BATCH05367</t>
  </si>
  <si>
    <t>BATCH05407</t>
  </si>
  <si>
    <t>BATCH05420</t>
  </si>
  <si>
    <t>BATCH05473</t>
  </si>
  <si>
    <t>BATCH05499</t>
  </si>
  <si>
    <t>BATCH05018</t>
  </si>
  <si>
    <t>BATCH05047</t>
  </si>
  <si>
    <t>BATCH05062</t>
  </si>
  <si>
    <t>BATCH05137</t>
  </si>
  <si>
    <t>BATCH05190</t>
  </si>
  <si>
    <t>BATCH05229</t>
  </si>
  <si>
    <t>BATCH05268</t>
  </si>
  <si>
    <t>BATCH05330</t>
  </si>
  <si>
    <t>BATCH05346</t>
  </si>
  <si>
    <t>BATCH05422</t>
  </si>
  <si>
    <t>BATCH05441</t>
  </si>
  <si>
    <t>BATCH05470</t>
  </si>
  <si>
    <t>BATCH05491</t>
  </si>
  <si>
    <t>BATCH05497</t>
  </si>
  <si>
    <t>BATCH05500</t>
  </si>
  <si>
    <t>BATCH05067</t>
  </si>
  <si>
    <t>BATCH05068</t>
  </si>
  <si>
    <t>BATCH05077</t>
  </si>
  <si>
    <t>BATCH05097</t>
  </si>
  <si>
    <t>BATCH05107</t>
  </si>
  <si>
    <t>BATCH05118</t>
  </si>
  <si>
    <t>BATCH05126</t>
  </si>
  <si>
    <t>BATCH05208</t>
  </si>
  <si>
    <t>BATCH05243</t>
  </si>
  <si>
    <t>BATCH05266</t>
  </si>
  <si>
    <t>BATCH05269</t>
  </si>
  <si>
    <t>BATCH05298</t>
  </si>
  <si>
    <t>BATCH05319</t>
  </si>
  <si>
    <t>BATCH05332</t>
  </si>
  <si>
    <t>BATCH05372</t>
  </si>
  <si>
    <t>BATCH05373</t>
  </si>
  <si>
    <t>BATCH05408</t>
  </si>
  <si>
    <t>BATCH05415</t>
  </si>
  <si>
    <t>BATCH05469</t>
  </si>
  <si>
    <t>BATCH05012</t>
  </si>
  <si>
    <t>BATCH05029</t>
  </si>
  <si>
    <t>BATCH05030</t>
  </si>
  <si>
    <t>BATCH05096</t>
  </si>
  <si>
    <t>BATCH05100</t>
  </si>
  <si>
    <t>BATCH05140</t>
  </si>
  <si>
    <t>BATCH05147</t>
  </si>
  <si>
    <t>BATCH05170</t>
  </si>
  <si>
    <t>BATCH05234</t>
  </si>
  <si>
    <t>BATCH05239</t>
  </si>
  <si>
    <t>BATCH05285</t>
  </si>
  <si>
    <t>BATCH05287</t>
  </si>
  <si>
    <t>BATCH05288</t>
  </si>
  <si>
    <t>BATCH05449</t>
  </si>
  <si>
    <t>BATCH05460</t>
  </si>
  <si>
    <t>BATCH05005</t>
  </si>
  <si>
    <t>BATCH05010</t>
  </si>
  <si>
    <t>BATCH05015</t>
  </si>
  <si>
    <t>BATCH05087</t>
  </si>
  <si>
    <t>BATCH05112</t>
  </si>
  <si>
    <t>BATCH05121</t>
  </si>
  <si>
    <t>BATCH05136</t>
  </si>
  <si>
    <t>BATCH05156</t>
  </si>
  <si>
    <t>BATCH05164</t>
  </si>
  <si>
    <t>BATCH05183</t>
  </si>
  <si>
    <t>BATCH05193</t>
  </si>
  <si>
    <t>BATCH05206</t>
  </si>
  <si>
    <t>BATCH05220</t>
  </si>
  <si>
    <t>BATCH05252</t>
  </si>
  <si>
    <t>BATCH05267</t>
  </si>
  <si>
    <t>BATCH05276</t>
  </si>
  <si>
    <t>BATCH05357</t>
  </si>
  <si>
    <t>BATCH05381</t>
  </si>
  <si>
    <t>BATCH05401</t>
  </si>
  <si>
    <t>BATCH05463</t>
  </si>
  <si>
    <t>BATCH05478</t>
  </si>
  <si>
    <t>BATCH05021</t>
  </si>
  <si>
    <t>BATCH05024</t>
  </si>
  <si>
    <t>BATCH05036</t>
  </si>
  <si>
    <t>BATCH05038</t>
  </si>
  <si>
    <t>BATCH05039</t>
  </si>
  <si>
    <t>BATCH05064</t>
  </si>
  <si>
    <t>BATCH05084</t>
  </si>
  <si>
    <t>BATCH05111</t>
  </si>
  <si>
    <t>BATCH05172</t>
  </si>
  <si>
    <t>BATCH05215</t>
  </si>
  <si>
    <t>BATCH05237</t>
  </si>
  <si>
    <t>BATCH05261</t>
  </si>
  <si>
    <t>BATCH05280</t>
  </si>
  <si>
    <t>BATCH05339</t>
  </si>
  <si>
    <t>BATCH05349</t>
  </si>
  <si>
    <t>BATCH05489</t>
  </si>
  <si>
    <t>BATCH05099</t>
  </si>
  <si>
    <t>BATCH05108</t>
  </si>
  <si>
    <t>BATCH05275</t>
  </si>
  <si>
    <t>BATCH05312</t>
  </si>
  <si>
    <t>BATCH05333</t>
  </si>
  <si>
    <t>BATCH05363</t>
  </si>
  <si>
    <t>BATCH05440</t>
  </si>
  <si>
    <t>BATCH05461</t>
  </si>
  <si>
    <t>BATCH05002</t>
  </si>
  <si>
    <t>BATCH05020</t>
  </si>
  <si>
    <t>BATCH05054</t>
  </si>
  <si>
    <t>BATCH05072</t>
  </si>
  <si>
    <t>BATCH05092</t>
  </si>
  <si>
    <t>BATCH05098</t>
  </si>
  <si>
    <t>BATCH05110</t>
  </si>
  <si>
    <t>BATCH05113</t>
  </si>
  <si>
    <t>BATCH05119</t>
  </si>
  <si>
    <t>BATCH05131</t>
  </si>
  <si>
    <t>BATCH05163</t>
  </si>
  <si>
    <t>BATCH05181</t>
  </si>
  <si>
    <t>BATCH05235</t>
  </si>
  <si>
    <t>BATCH05251</t>
  </si>
  <si>
    <t>BATCH05283</t>
  </si>
  <si>
    <t>BATCH05296</t>
  </si>
  <si>
    <t>BATCH05313</t>
  </si>
  <si>
    <t>BATCH05343</t>
  </si>
  <si>
    <t>BATCH05398</t>
  </si>
  <si>
    <t>BATCH05459</t>
  </si>
  <si>
    <t>BATCH05495</t>
  </si>
  <si>
    <t>BATCH05042</t>
  </si>
  <si>
    <t>BATCH05057</t>
  </si>
  <si>
    <t>BATCH05074</t>
  </si>
  <si>
    <t>BATCH05101</t>
  </si>
  <si>
    <t>BATCH05150</t>
  </si>
  <si>
    <t>BATCH05162</t>
  </si>
  <si>
    <t>BATCH05168</t>
  </si>
  <si>
    <t>BATCH05213</t>
  </si>
  <si>
    <t>BATCH05253</t>
  </si>
  <si>
    <t>BATCH05264</t>
  </si>
  <si>
    <t>BATCH05282</t>
  </si>
  <si>
    <t>BATCH05344</t>
  </si>
  <si>
    <t>BATCH05348</t>
  </si>
  <si>
    <t>BATCH05375</t>
  </si>
  <si>
    <t>BATCH05390</t>
  </si>
  <si>
    <t>BATCH05468</t>
  </si>
  <si>
    <t>BATCH05498</t>
  </si>
  <si>
    <t>BATCH05046</t>
  </si>
  <si>
    <t>BATCH05141</t>
  </si>
  <si>
    <t>BATCH05157</t>
  </si>
  <si>
    <t>BATCH05182</t>
  </si>
  <si>
    <t>BATCH05198</t>
  </si>
  <si>
    <t>BATCH05221</t>
  </si>
  <si>
    <t>BATCH05270</t>
  </si>
  <si>
    <t>BATCH05311</t>
  </si>
  <si>
    <t>BATCH05352</t>
  </si>
  <si>
    <t>BATCH05399</t>
  </si>
  <si>
    <t>BATCH05406</t>
  </si>
  <si>
    <t>BATCH05443</t>
  </si>
  <si>
    <t>BATCH05458</t>
  </si>
  <si>
    <t>BATCH05496</t>
  </si>
  <si>
    <t>BATCH05028</t>
  </si>
  <si>
    <t>BATCH05093</t>
  </si>
  <si>
    <t>BATCH05127</t>
  </si>
  <si>
    <t>BATCH05128</t>
  </si>
  <si>
    <t>BATCH05187</t>
  </si>
  <si>
    <t>BATCH05204</t>
  </si>
  <si>
    <t>BATCH05238</t>
  </si>
  <si>
    <t>BATCH05284</t>
  </si>
  <si>
    <t>BATCH05294</t>
  </si>
  <si>
    <t>BATCH05309</t>
  </si>
  <si>
    <t>BATCH05434</t>
  </si>
  <si>
    <t>BATCH05048</t>
  </si>
  <si>
    <t>BATCH05053</t>
  </si>
  <si>
    <t>BATCH05055</t>
  </si>
  <si>
    <t>BATCH05106</t>
  </si>
  <si>
    <t>BATCH05222</t>
  </si>
  <si>
    <t>BATCH05225</t>
  </si>
  <si>
    <t>BATCH05233</t>
  </si>
  <si>
    <t>BATCH05290</t>
  </si>
  <si>
    <t>BATCH05292</t>
  </si>
  <si>
    <t>BATCH05322</t>
  </si>
  <si>
    <t>BATCH05362</t>
  </si>
  <si>
    <t>BATCH05424</t>
  </si>
  <si>
    <t>BATCH05435</t>
  </si>
  <si>
    <t>BATCH05447</t>
  </si>
  <si>
    <t>BATCH05448</t>
  </si>
  <si>
    <t>BATCH05474</t>
  </si>
  <si>
    <t>BATCH05016</t>
  </si>
  <si>
    <t>BATCH05023</t>
  </si>
  <si>
    <t>BATCH05082</t>
  </si>
  <si>
    <t>BATCH05089</t>
  </si>
  <si>
    <t>BATCH05115</t>
  </si>
  <si>
    <t>BATCH05124</t>
  </si>
  <si>
    <t>BATCH05139</t>
  </si>
  <si>
    <t>BATCH05200</t>
  </si>
  <si>
    <t>BATCH05218</t>
  </si>
  <si>
    <t>BATCH05259</t>
  </si>
  <si>
    <t>BATCH05262</t>
  </si>
  <si>
    <t>BATCH05263</t>
  </si>
  <si>
    <t>BATCH05277</t>
  </si>
  <si>
    <t>BATCH05361</t>
  </si>
  <si>
    <t>BATCH05364</t>
  </si>
  <si>
    <t>BATCH05393</t>
  </si>
  <si>
    <t>BATCH05416</t>
  </si>
  <si>
    <t>BATCH05433</t>
  </si>
  <si>
    <t>BATCH05445</t>
  </si>
  <si>
    <t>BATCH05480</t>
  </si>
  <si>
    <t>BATCH05004</t>
  </si>
  <si>
    <t>BATCH05056</t>
  </si>
  <si>
    <t>BATCH05060</t>
  </si>
  <si>
    <t>BATCH05070</t>
  </si>
  <si>
    <t>BATCH05076</t>
  </si>
  <si>
    <t>BATCH05083</t>
  </si>
  <si>
    <t>BATCH05088</t>
  </si>
  <si>
    <t>BATCH05094</t>
  </si>
  <si>
    <t>BATCH05166</t>
  </si>
  <si>
    <t>BATCH05185</t>
  </si>
  <si>
    <t>BATCH05194</t>
  </si>
  <si>
    <t>BATCH05212</t>
  </si>
  <si>
    <t>BATCH05223</t>
  </si>
  <si>
    <t>BATCH05295</t>
  </si>
  <si>
    <t>BATCH05377</t>
  </si>
  <si>
    <t>BATCH05383</t>
  </si>
  <si>
    <t>BATCH05388</t>
  </si>
  <si>
    <t>BATCH05423</t>
  </si>
  <si>
    <t>BATCH05003</t>
  </si>
  <si>
    <t>BATCH05008</t>
  </si>
  <si>
    <t>BATCH05065</t>
  </si>
  <si>
    <t>BATCH05104</t>
  </si>
  <si>
    <t>BATCH05195</t>
  </si>
  <si>
    <t>BATCH05211</t>
  </si>
  <si>
    <t>BATCH05217</t>
  </si>
  <si>
    <t>BATCH05224</t>
  </si>
  <si>
    <t>BATCH05248</t>
  </si>
  <si>
    <t>BATCH05255</t>
  </si>
  <si>
    <t>BATCH05257</t>
  </si>
  <si>
    <t>BATCH05308</t>
  </si>
  <si>
    <t>BATCH05320</t>
  </si>
  <si>
    <t>BATCH05391</t>
  </si>
  <si>
    <t>BATCH05394</t>
  </si>
  <si>
    <t>BATCH05452</t>
  </si>
  <si>
    <t>BATCH05515</t>
  </si>
  <si>
    <t>Dec</t>
  </si>
  <si>
    <t>BATCH05520</t>
  </si>
  <si>
    <t>BATCH05532</t>
  </si>
  <si>
    <t>BATCH05554</t>
  </si>
  <si>
    <t>BATCH05571</t>
  </si>
  <si>
    <t>BATCH05629</t>
  </si>
  <si>
    <t>BATCH05673</t>
  </si>
  <si>
    <t>BATCH05674</t>
  </si>
  <si>
    <t>BATCH05804</t>
  </si>
  <si>
    <t>BATCH05809</t>
  </si>
  <si>
    <t>BATCH05822</t>
  </si>
  <si>
    <t>BATCH05893</t>
  </si>
  <si>
    <t>BATCH05909</t>
  </si>
  <si>
    <t>BATCH05949</t>
  </si>
  <si>
    <t>BATCH05951</t>
  </si>
  <si>
    <t>BATCH05989</t>
  </si>
  <si>
    <t>BATCH05993</t>
  </si>
  <si>
    <t>BATCH05550</t>
  </si>
  <si>
    <t>BATCH05555</t>
  </si>
  <si>
    <t>BATCH05558</t>
  </si>
  <si>
    <t>BATCH05560</t>
  </si>
  <si>
    <t>BATCH05568</t>
  </si>
  <si>
    <t>BATCH05593</t>
  </si>
  <si>
    <t>BATCH05622</t>
  </si>
  <si>
    <t>BATCH05654</t>
  </si>
  <si>
    <t>BATCH05688</t>
  </si>
  <si>
    <t>BATCH05701</t>
  </si>
  <si>
    <t>BATCH05747</t>
  </si>
  <si>
    <t>BATCH05801</t>
  </si>
  <si>
    <t>BATCH05850</t>
  </si>
  <si>
    <t>BATCH05853</t>
  </si>
  <si>
    <t>BATCH05937</t>
  </si>
  <si>
    <t>BATCH05956</t>
  </si>
  <si>
    <t>BATCH05973</t>
  </si>
  <si>
    <t>BATCH05983</t>
  </si>
  <si>
    <t>BATCH05518</t>
  </si>
  <si>
    <t>BATCH05572</t>
  </si>
  <si>
    <t>BATCH05580</t>
  </si>
  <si>
    <t>BATCH05599</t>
  </si>
  <si>
    <t>BATCH05686</t>
  </si>
  <si>
    <t>BATCH05715</t>
  </si>
  <si>
    <t>BATCH05725</t>
  </si>
  <si>
    <t>BATCH05773</t>
  </si>
  <si>
    <t>BATCH05789</t>
  </si>
  <si>
    <t>BATCH05921</t>
  </si>
  <si>
    <t>BATCH05924</t>
  </si>
  <si>
    <t>BATCH05929</t>
  </si>
  <si>
    <t>BATCH05942</t>
  </si>
  <si>
    <t>BATCH05962</t>
  </si>
  <si>
    <t>BATCH05965</t>
  </si>
  <si>
    <t>BATCH05990</t>
  </si>
  <si>
    <t>BATCH05991</t>
  </si>
  <si>
    <t>BATCH05995</t>
  </si>
  <si>
    <t>BATCH05523</t>
  </si>
  <si>
    <t>BATCH05557</t>
  </si>
  <si>
    <t>BATCH05566</t>
  </si>
  <si>
    <t>BATCH05575</t>
  </si>
  <si>
    <t>BATCH05612</t>
  </si>
  <si>
    <t>BATCH05615</t>
  </si>
  <si>
    <t>BATCH05646</t>
  </si>
  <si>
    <t>BATCH05699</t>
  </si>
  <si>
    <t>BATCH05726</t>
  </si>
  <si>
    <t>BATCH05751</t>
  </si>
  <si>
    <t>BATCH05818</t>
  </si>
  <si>
    <t>BATCH05858</t>
  </si>
  <si>
    <t>BATCH05901</t>
  </si>
  <si>
    <t>BATCH05936</t>
  </si>
  <si>
    <t>BATCH05940</t>
  </si>
  <si>
    <t>BATCH05953</t>
  </si>
  <si>
    <t>BATCH05992</t>
  </si>
  <si>
    <t>BATCH05527</t>
  </si>
  <si>
    <t>BATCH05528</t>
  </si>
  <si>
    <t>BATCH05543</t>
  </si>
  <si>
    <t>BATCH05657</t>
  </si>
  <si>
    <t>BATCH05695</t>
  </si>
  <si>
    <t>BATCH05707</t>
  </si>
  <si>
    <t>BATCH05788</t>
  </si>
  <si>
    <t>BATCH05800</t>
  </si>
  <si>
    <t>BATCH05832</t>
  </si>
  <si>
    <t>BATCH05854</t>
  </si>
  <si>
    <t>BATCH05875</t>
  </si>
  <si>
    <t>BATCH05896</t>
  </si>
  <si>
    <t>BATCH05911</t>
  </si>
  <si>
    <t>BATCH05938</t>
  </si>
  <si>
    <t>BATCH05952</t>
  </si>
  <si>
    <t>BATCH05984</t>
  </si>
  <si>
    <t>BATCH05994</t>
  </si>
  <si>
    <t>BATCH05552</t>
  </si>
  <si>
    <t>BATCH05583</t>
  </si>
  <si>
    <t>BATCH05605</t>
  </si>
  <si>
    <t>BATCH05625</t>
  </si>
  <si>
    <t>BATCH05714</t>
  </si>
  <si>
    <t>BATCH05730</t>
  </si>
  <si>
    <t>BATCH05757</t>
  </si>
  <si>
    <t>BATCH05811</t>
  </si>
  <si>
    <t>BATCH05825</t>
  </si>
  <si>
    <t>BATCH05841</t>
  </si>
  <si>
    <t>BATCH05903</t>
  </si>
  <si>
    <t>BATCH05908</t>
  </si>
  <si>
    <t>BATCH05925</t>
  </si>
  <si>
    <t>BATCH05976</t>
  </si>
  <si>
    <t>BATCH05987</t>
  </si>
  <si>
    <t>BATCH05587</t>
  </si>
  <si>
    <t>BATCH05592</t>
  </si>
  <si>
    <t>BATCH05598</t>
  </si>
  <si>
    <t>BATCH05631</t>
  </si>
  <si>
    <t>BATCH05650</t>
  </si>
  <si>
    <t>BATCH05716</t>
  </si>
  <si>
    <t>BATCH05719</t>
  </si>
  <si>
    <t>BATCH05734</t>
  </si>
  <si>
    <t>BATCH05735</t>
  </si>
  <si>
    <t>BATCH05742</t>
  </si>
  <si>
    <t>BATCH05759</t>
  </si>
  <si>
    <t>BATCH05772</t>
  </si>
  <si>
    <t>BATCH05780</t>
  </si>
  <si>
    <t>BATCH05790</t>
  </si>
  <si>
    <t>BATCH05797</t>
  </si>
  <si>
    <t>BATCH05807</t>
  </si>
  <si>
    <t>BATCH05813</t>
  </si>
  <si>
    <t>BATCH05824</t>
  </si>
  <si>
    <t>BATCH05923</t>
  </si>
  <si>
    <t>BATCH05947</t>
  </si>
  <si>
    <t>BATCH05972</t>
  </si>
  <si>
    <t>BATCH05985</t>
  </si>
  <si>
    <t>BATCH05504</t>
  </si>
  <si>
    <t>BATCH05512</t>
  </si>
  <si>
    <t>BATCH05514</t>
  </si>
  <si>
    <t>BATCH05570</t>
  </si>
  <si>
    <t>BATCH05603</t>
  </si>
  <si>
    <t>BATCH05610</t>
  </si>
  <si>
    <t>BATCH05616</t>
  </si>
  <si>
    <t>BATCH05694</t>
  </si>
  <si>
    <t>BATCH05750</t>
  </si>
  <si>
    <t>BATCH05769</t>
  </si>
  <si>
    <t>BATCH05779</t>
  </si>
  <si>
    <t>BATCH05823</t>
  </si>
  <si>
    <t>BATCH05833</t>
  </si>
  <si>
    <t>BATCH05835</t>
  </si>
  <si>
    <t>BATCH05842</t>
  </si>
  <si>
    <t>BATCH05847</t>
  </si>
  <si>
    <t>BATCH05862</t>
  </si>
  <si>
    <t>BATCH05876</t>
  </si>
  <si>
    <t>BATCH05877</t>
  </si>
  <si>
    <t>BATCH05878</t>
  </si>
  <si>
    <t>BATCH05926</t>
  </si>
  <si>
    <t>BATCH05944</t>
  </si>
  <si>
    <t>BATCH05948</t>
  </si>
  <si>
    <t>BATCH05964</t>
  </si>
  <si>
    <t>BATCH05569</t>
  </si>
  <si>
    <t>BATCH05581</t>
  </si>
  <si>
    <t>BATCH05624</t>
  </si>
  <si>
    <t>BATCH05636</t>
  </si>
  <si>
    <t>BATCH05656</t>
  </si>
  <si>
    <t>BATCH05660</t>
  </si>
  <si>
    <t>BATCH05718</t>
  </si>
  <si>
    <t>BATCH05831</t>
  </si>
  <si>
    <t>BATCH05839</t>
  </si>
  <si>
    <t>BATCH05849</t>
  </si>
  <si>
    <t>BATCH05865</t>
  </si>
  <si>
    <t>BATCH05868</t>
  </si>
  <si>
    <t>BATCH05869</t>
  </si>
  <si>
    <t>BATCH05888</t>
  </si>
  <si>
    <t>BATCH05966</t>
  </si>
  <si>
    <t>BATCH05538</t>
  </si>
  <si>
    <t>BATCH05574</t>
  </si>
  <si>
    <t>BATCH05640</t>
  </si>
  <si>
    <t>BATCH05679</t>
  </si>
  <si>
    <t>BATCH05680</t>
  </si>
  <si>
    <t>BATCH05681</t>
  </si>
  <si>
    <t>BATCH05708</t>
  </si>
  <si>
    <t>BATCH05741</t>
  </si>
  <si>
    <t>BATCH05744</t>
  </si>
  <si>
    <t>BATCH05791</t>
  </si>
  <si>
    <t>BATCH05814</t>
  </si>
  <si>
    <t>BATCH05855</t>
  </si>
  <si>
    <t>BATCH05874</t>
  </si>
  <si>
    <t>BATCH05900</t>
  </si>
  <si>
    <t>BATCH05501</t>
  </si>
  <si>
    <t>BATCH05508</t>
  </si>
  <si>
    <t>BATCH05535</t>
  </si>
  <si>
    <t>BATCH05573</t>
  </si>
  <si>
    <t>BATCH05604</t>
  </si>
  <si>
    <t>BATCH05642</t>
  </si>
  <si>
    <t>BATCH05644</t>
  </si>
  <si>
    <t>BATCH05672</t>
  </si>
  <si>
    <t>BATCH05692</t>
  </si>
  <si>
    <t>BATCH05717</t>
  </si>
  <si>
    <t>BATCH05722</t>
  </si>
  <si>
    <t>BATCH05729</t>
  </si>
  <si>
    <t>BATCH05762</t>
  </si>
  <si>
    <t>BATCH05815</t>
  </si>
  <si>
    <t>BATCH05856</t>
  </si>
  <si>
    <t>BATCH05931</t>
  </si>
  <si>
    <t>BATCH05509</t>
  </si>
  <si>
    <t>BATCH05540</t>
  </si>
  <si>
    <t>BATCH05578</t>
  </si>
  <si>
    <t>BATCH05585</t>
  </si>
  <si>
    <t>BATCH05628</t>
  </si>
  <si>
    <t>BATCH05637</t>
  </si>
  <si>
    <t>BATCH05678</t>
  </si>
  <si>
    <t>BATCH05776</t>
  </si>
  <si>
    <t>BATCH05799</t>
  </si>
  <si>
    <t>BATCH05803</t>
  </si>
  <si>
    <t>BATCH05838</t>
  </si>
  <si>
    <t>BATCH05880</t>
  </si>
  <si>
    <t>BATCH05902</t>
  </si>
  <si>
    <t>BATCH06000</t>
  </si>
  <si>
    <t>BATCH05635</t>
  </si>
  <si>
    <t>BATCH05720</t>
  </si>
  <si>
    <t>BATCH05755</t>
  </si>
  <si>
    <t>BATCH05781</t>
  </si>
  <si>
    <t>BATCH05794</t>
  </si>
  <si>
    <t>BATCH05941</t>
  </si>
  <si>
    <t>BATCH05961</t>
  </si>
  <si>
    <t>BATCH05511</t>
  </si>
  <si>
    <t>BATCH05534</t>
  </si>
  <si>
    <t>BATCH05579</t>
  </si>
  <si>
    <t>BATCH05595</t>
  </si>
  <si>
    <t>BATCH05606</t>
  </si>
  <si>
    <t>BATCH05607</t>
  </si>
  <si>
    <t>BATCH05661</t>
  </si>
  <si>
    <t>BATCH05670</t>
  </si>
  <si>
    <t>BATCH05704</t>
  </si>
  <si>
    <t>BATCH05709</t>
  </si>
  <si>
    <t>BATCH05775</t>
  </si>
  <si>
    <t>BATCH05777</t>
  </si>
  <si>
    <t>BATCH05808</t>
  </si>
  <si>
    <t>BATCH05820</t>
  </si>
  <si>
    <t>BATCH05863</t>
  </si>
  <si>
    <t>BATCH05882</t>
  </si>
  <si>
    <t>BATCH05934</t>
  </si>
  <si>
    <t>BATCH05969</t>
  </si>
  <si>
    <t>BATCH05999</t>
  </si>
  <si>
    <t>BATCH05526</t>
  </si>
  <si>
    <t>BATCH05547</t>
  </si>
  <si>
    <t>BATCH05620</t>
  </si>
  <si>
    <t>BATCH05621</t>
  </si>
  <si>
    <t>BATCH05630</t>
  </si>
  <si>
    <t>BATCH05649</t>
  </si>
  <si>
    <t>BATCH05663</t>
  </si>
  <si>
    <t>BATCH05668</t>
  </si>
  <si>
    <t>BATCH05768</t>
  </si>
  <si>
    <t>BATCH05784</t>
  </si>
  <si>
    <t>BATCH05816</t>
  </si>
  <si>
    <t>BATCH05899</t>
  </si>
  <si>
    <t>BATCH05917</t>
  </si>
  <si>
    <t>BATCH05943</t>
  </si>
  <si>
    <t>BATCH05988</t>
  </si>
  <si>
    <t>BATCH05536</t>
  </si>
  <si>
    <t>BATCH05551</t>
  </si>
  <si>
    <t>BATCH05565</t>
  </si>
  <si>
    <t>BATCH05594</t>
  </si>
  <si>
    <t>BATCH05608</t>
  </si>
  <si>
    <t>BATCH05683</t>
  </si>
  <si>
    <t>BATCH05684</t>
  </si>
  <si>
    <t>BATCH05693</t>
  </si>
  <si>
    <t>BATCH05705</t>
  </si>
  <si>
    <t>BATCH05737</t>
  </si>
  <si>
    <t>BATCH05743</t>
  </si>
  <si>
    <t>BATCH05905</t>
  </si>
  <si>
    <t>BATCH05928</t>
  </si>
  <si>
    <t>BATCH05977</t>
  </si>
  <si>
    <t>BATCH05982</t>
  </si>
  <si>
    <t>BATCH05541</t>
  </si>
  <si>
    <t>BATCH05553</t>
  </si>
  <si>
    <t>BATCH05584</t>
  </si>
  <si>
    <t>BATCH05638</t>
  </si>
  <si>
    <t>BATCH05643</t>
  </si>
  <si>
    <t>BATCH05685</t>
  </si>
  <si>
    <t>BATCH05753</t>
  </si>
  <si>
    <t>BATCH05761</t>
  </si>
  <si>
    <t>BATCH05782</t>
  </si>
  <si>
    <t>BATCH05792</t>
  </si>
  <si>
    <t>BATCH05821</t>
  </si>
  <si>
    <t>BATCH05834</t>
  </si>
  <si>
    <t>BATCH05871</t>
  </si>
  <si>
    <t>BATCH05872</t>
  </si>
  <si>
    <t>BATCH05885</t>
  </si>
  <si>
    <t>BATCH05904</t>
  </si>
  <si>
    <t>BATCH05935</t>
  </si>
  <si>
    <t>BATCH05946</t>
  </si>
  <si>
    <t>BATCH05954</t>
  </si>
  <si>
    <t>BATCH05980</t>
  </si>
  <si>
    <t>BATCH05507</t>
  </si>
  <si>
    <t>BATCH05653</t>
  </si>
  <si>
    <t>BATCH05671</t>
  </si>
  <si>
    <t>BATCH05703</t>
  </si>
  <si>
    <t>BATCH05706</t>
  </si>
  <si>
    <t>BATCH05740</t>
  </si>
  <si>
    <t>BATCH05754</t>
  </si>
  <si>
    <t>BATCH05786</t>
  </si>
  <si>
    <t>BATCH05840</t>
  </si>
  <si>
    <t>BATCH05851</t>
  </si>
  <si>
    <t>BATCH05857</t>
  </si>
  <si>
    <t>BATCH05894</t>
  </si>
  <si>
    <t>BATCH05918</t>
  </si>
  <si>
    <t>BATCH05932</t>
  </si>
  <si>
    <t>BATCH05960</t>
  </si>
  <si>
    <t>BATCH05963</t>
  </si>
  <si>
    <t>BATCH05998</t>
  </si>
  <si>
    <t>BATCH05506</t>
  </si>
  <si>
    <t>BATCH05510</t>
  </si>
  <si>
    <t>BATCH05614</t>
  </si>
  <si>
    <t>BATCH05632</t>
  </si>
  <si>
    <t>BATCH05658</t>
  </si>
  <si>
    <t>BATCH05666</t>
  </si>
  <si>
    <t>BATCH05698</t>
  </si>
  <si>
    <t>BATCH05724</t>
  </si>
  <si>
    <t>BATCH05746</t>
  </si>
  <si>
    <t>BATCH05774</t>
  </si>
  <si>
    <t>BATCH05783</t>
  </si>
  <si>
    <t>BATCH05785</t>
  </si>
  <si>
    <t>BATCH05793</t>
  </si>
  <si>
    <t>BATCH05795</t>
  </si>
  <si>
    <t>BATCH05796</t>
  </si>
  <si>
    <t>BATCH05806</t>
  </si>
  <si>
    <t>BATCH05827</t>
  </si>
  <si>
    <t>BATCH05889</t>
  </si>
  <si>
    <t>BATCH05910</t>
  </si>
  <si>
    <t>BATCH05505</t>
  </si>
  <si>
    <t>BATCH05544</t>
  </si>
  <si>
    <t>BATCH05576</t>
  </si>
  <si>
    <t>BATCH05597</t>
  </si>
  <si>
    <t>BATCH05600</t>
  </si>
  <si>
    <t>BATCH05617</t>
  </si>
  <si>
    <t>BATCH05618</t>
  </si>
  <si>
    <t>BATCH05639</t>
  </si>
  <si>
    <t>BATCH05662</t>
  </si>
  <si>
    <t>BATCH05690</t>
  </si>
  <si>
    <t>BATCH05712</t>
  </si>
  <si>
    <t>BATCH05721</t>
  </si>
  <si>
    <t>BATCH05756</t>
  </si>
  <si>
    <t>BATCH05828</t>
  </si>
  <si>
    <t>BATCH05844</t>
  </si>
  <si>
    <t>BATCH05848</t>
  </si>
  <si>
    <t>BATCH05922</t>
  </si>
  <si>
    <t>BATCH05945</t>
  </si>
  <si>
    <t>BATCH05955</t>
  </si>
  <si>
    <t>BATCH05974</t>
  </si>
  <si>
    <t>BATCH05531</t>
  </si>
  <si>
    <t>BATCH05556</t>
  </si>
  <si>
    <t>BATCH05563</t>
  </si>
  <si>
    <t>BATCH05591</t>
  </si>
  <si>
    <t>BATCH05633</t>
  </si>
  <si>
    <t>BATCH05659</t>
  </si>
  <si>
    <t>BATCH05739</t>
  </si>
  <si>
    <t>BATCH05830</t>
  </si>
  <si>
    <t>BATCH05891</t>
  </si>
  <si>
    <t>BATCH05957</t>
  </si>
  <si>
    <t>BATCH05968</t>
  </si>
  <si>
    <t>BATCH05525</t>
  </si>
  <si>
    <t>BATCH05530</t>
  </si>
  <si>
    <t>BATCH05577</t>
  </si>
  <si>
    <t>BATCH05586</t>
  </si>
  <si>
    <t>BATCH05648</t>
  </si>
  <si>
    <t>BATCH05677</t>
  </si>
  <si>
    <t>BATCH05760</t>
  </si>
  <si>
    <t>BATCH05819</t>
  </si>
  <si>
    <t>BATCH05829</t>
  </si>
  <si>
    <t>BATCH05843</t>
  </si>
  <si>
    <t>BATCH05867</t>
  </si>
  <si>
    <t>BATCH05881</t>
  </si>
  <si>
    <t>BATCH05914</t>
  </si>
  <si>
    <t>BATCH05933</t>
  </si>
  <si>
    <t>BATCH05971</t>
  </si>
  <si>
    <t>BATCH05978</t>
  </si>
  <si>
    <t>BATCH05521</t>
  </si>
  <si>
    <t>BATCH05524</t>
  </si>
  <si>
    <t>BATCH05564</t>
  </si>
  <si>
    <t>BATCH05601</t>
  </si>
  <si>
    <t>BATCH05675</t>
  </si>
  <si>
    <t>BATCH05728</t>
  </si>
  <si>
    <t>BATCH05764</t>
  </si>
  <si>
    <t>BATCH05770</t>
  </si>
  <si>
    <t>BATCH05852</t>
  </si>
  <si>
    <t>BATCH05897</t>
  </si>
  <si>
    <t>BATCH05542</t>
  </si>
  <si>
    <t>BATCH05548</t>
  </si>
  <si>
    <t>BATCH05634</t>
  </si>
  <si>
    <t>BATCH05723</t>
  </si>
  <si>
    <t>BATCH05745</t>
  </si>
  <si>
    <t>BATCH05883</t>
  </si>
  <si>
    <t>BATCH05898</t>
  </si>
  <si>
    <t>BATCH05979</t>
  </si>
  <si>
    <t>BATCH05981</t>
  </si>
  <si>
    <t>BATCH05519</t>
  </si>
  <si>
    <t>BATCH05529</t>
  </si>
  <si>
    <t>BATCH05549</t>
  </si>
  <si>
    <t>BATCH05613</t>
  </si>
  <si>
    <t>BATCH05645</t>
  </si>
  <si>
    <t>BATCH05691</t>
  </si>
  <si>
    <t>BATCH05710</t>
  </si>
  <si>
    <t>BATCH05817</t>
  </si>
  <si>
    <t>BATCH05845</t>
  </si>
  <si>
    <t>BATCH05861</t>
  </si>
  <si>
    <t>BATCH05890</t>
  </si>
  <si>
    <t>BATCH05912</t>
  </si>
  <si>
    <t>BATCH05950</t>
  </si>
  <si>
    <t>BATCH05986</t>
  </si>
  <si>
    <t>BATCH05533</t>
  </si>
  <si>
    <t>BATCH05537</t>
  </si>
  <si>
    <t>BATCH05562</t>
  </si>
  <si>
    <t>BATCH05641</t>
  </si>
  <si>
    <t>BATCH05664</t>
  </si>
  <si>
    <t>BATCH05665</t>
  </si>
  <si>
    <t>BATCH05687</t>
  </si>
  <si>
    <t>BATCH05700</t>
  </si>
  <si>
    <t>BATCH05711</t>
  </si>
  <si>
    <t>BATCH05731</t>
  </si>
  <si>
    <t>BATCH05758</t>
  </si>
  <si>
    <t>BATCH05802</t>
  </si>
  <si>
    <t>BATCH05810</t>
  </si>
  <si>
    <t>BATCH05864</t>
  </si>
  <si>
    <t>BATCH05887</t>
  </si>
  <si>
    <t>BATCH05907</t>
  </si>
  <si>
    <t>BATCH05939</t>
  </si>
  <si>
    <t>BATCH05967</t>
  </si>
  <si>
    <t>BATCH05503</t>
  </si>
  <si>
    <t>BATCH05513</t>
  </si>
  <si>
    <t>BATCH05516</t>
  </si>
  <si>
    <t>BATCH05546</t>
  </si>
  <si>
    <t>BATCH05590</t>
  </si>
  <si>
    <t>BATCH05619</t>
  </si>
  <si>
    <t>BATCH05627</t>
  </si>
  <si>
    <t>BATCH05655</t>
  </si>
  <si>
    <t>BATCH05667</t>
  </si>
  <si>
    <t>BATCH05689</t>
  </si>
  <si>
    <t>BATCH05732</t>
  </si>
  <si>
    <t>BATCH05778</t>
  </si>
  <si>
    <t>BATCH05826</t>
  </si>
  <si>
    <t>BATCH05836</t>
  </si>
  <si>
    <t>BATCH05886</t>
  </si>
  <si>
    <t>BATCH05895</t>
  </si>
  <si>
    <t>BATCH05906</t>
  </si>
  <si>
    <t>BATCH05545</t>
  </si>
  <si>
    <t>BATCH05561</t>
  </si>
  <si>
    <t>BATCH05567</t>
  </si>
  <si>
    <t>BATCH05582</t>
  </si>
  <si>
    <t>BATCH05676</t>
  </si>
  <si>
    <t>BATCH05748</t>
  </si>
  <si>
    <t>BATCH05749</t>
  </si>
  <si>
    <t>BATCH05767</t>
  </si>
  <si>
    <t>BATCH05866</t>
  </si>
  <si>
    <t>BATCH05873</t>
  </si>
  <si>
    <t>BATCH05892</t>
  </si>
  <si>
    <t>BATCH05919</t>
  </si>
  <si>
    <t>BATCH05970</t>
  </si>
  <si>
    <t>BATCH05997</t>
  </si>
  <si>
    <t>BATCH05588</t>
  </si>
  <si>
    <t>BATCH05596</t>
  </si>
  <si>
    <t>BATCH05602</t>
  </si>
  <si>
    <t>BATCH05623</t>
  </si>
  <si>
    <t>BATCH05647</t>
  </si>
  <si>
    <t>BATCH05652</t>
  </si>
  <si>
    <t>BATCH05727</t>
  </si>
  <si>
    <t>BATCH05733</t>
  </si>
  <si>
    <t>BATCH05736</t>
  </si>
  <si>
    <t>BATCH05752</t>
  </si>
  <si>
    <t>BATCH05805</t>
  </si>
  <si>
    <t>BATCH05913</t>
  </si>
  <si>
    <t>BATCH05916</t>
  </si>
  <si>
    <t>BATCH05927</t>
  </si>
  <si>
    <t>BATCH05930</t>
  </si>
  <si>
    <t>BATCH05502</t>
  </si>
  <si>
    <t>BATCH05539</t>
  </si>
  <si>
    <t>BATCH05559</t>
  </si>
  <si>
    <t>BATCH05611</t>
  </si>
  <si>
    <t>BATCH05669</t>
  </si>
  <si>
    <t>BATCH05682</t>
  </si>
  <si>
    <t>BATCH05697</t>
  </si>
  <si>
    <t>BATCH05702</t>
  </si>
  <si>
    <t>BATCH05713</t>
  </si>
  <si>
    <t>BATCH05763</t>
  </si>
  <si>
    <t>BATCH05765</t>
  </si>
  <si>
    <t>BATCH05798</t>
  </si>
  <si>
    <t>BATCH05812</t>
  </si>
  <si>
    <t>BATCH05846</t>
  </si>
  <si>
    <t>BATCH05884</t>
  </si>
  <si>
    <t>BATCH05920</t>
  </si>
  <si>
    <t>BATCH05958</t>
  </si>
  <si>
    <t>BATCH05959</t>
  </si>
  <si>
    <t>BATCH05975</t>
  </si>
  <si>
    <t>BATCH05996</t>
  </si>
  <si>
    <t>BATCH05517</t>
  </si>
  <si>
    <t>BATCH05522</t>
  </si>
  <si>
    <t>BATCH05589</t>
  </si>
  <si>
    <t>BATCH05609</t>
  </si>
  <si>
    <t>BATCH05626</t>
  </si>
  <si>
    <t>BATCH05651</t>
  </si>
  <si>
    <t>BATCH05696</t>
  </si>
  <si>
    <t>BATCH05738</t>
  </si>
  <si>
    <t>BATCH05766</t>
  </si>
  <si>
    <t>BATCH05771</t>
  </si>
  <si>
    <t>BATCH05787</t>
  </si>
  <si>
    <t>BATCH05837</t>
  </si>
  <si>
    <t>BATCH05859</t>
  </si>
  <si>
    <t>BATCH05860</t>
  </si>
  <si>
    <t>BATCH05870</t>
  </si>
  <si>
    <t>BATCH05879</t>
  </si>
  <si>
    <t>BATCH05915</t>
  </si>
  <si>
    <t>Why did Q2 operating profit fall even though production increased?</t>
  </si>
  <si>
    <t>Warranty_Failure_Type</t>
  </si>
  <si>
    <t>Failed_Component</t>
  </si>
  <si>
    <t>Warranty_Root_Cause</t>
  </si>
  <si>
    <t>Overtime_Primary_Reason</t>
  </si>
  <si>
    <t>Demand_Forecast_Units</t>
  </si>
  <si>
    <t>Order_Cancellation_Units</t>
  </si>
  <si>
    <t>Inventory_Age_Days</t>
  </si>
  <si>
    <t>Inventory_Buildup_Reason</t>
  </si>
  <si>
    <t>Dispatch_Delay_Days</t>
  </si>
  <si>
    <t>Transit_Delay_Days</t>
  </si>
  <si>
    <t>Shipment_Delay_Reason</t>
  </si>
  <si>
    <t>Incoming_Material_Inspection_Result</t>
  </si>
  <si>
    <t>Unplanned_Breakdown_Count</t>
  </si>
  <si>
    <t>Machine_Breakdown_Reason</t>
  </si>
  <si>
    <t>Days_Since_Preventive_Maintenance</t>
  </si>
  <si>
    <t>Preventive_Maintenance_Status</t>
  </si>
  <si>
    <t>Safety_Incident_Count</t>
  </si>
  <si>
    <t>Rated_Batch_Capacity_Units</t>
  </si>
  <si>
    <t>Capacity_Utilization_Rate</t>
  </si>
  <si>
    <t>No Warranty Claim</t>
  </si>
  <si>
    <t>None</t>
  </si>
  <si>
    <t>Not Applicable</t>
  </si>
  <si>
    <t>Recover Missed Production Target</t>
  </si>
  <si>
    <t>No Inventory Buildup</t>
  </si>
  <si>
    <t>On Time</t>
  </si>
  <si>
    <t>Passed</t>
  </si>
  <si>
    <t>No Major Breakdown</t>
  </si>
  <si>
    <t>Up to Date</t>
  </si>
  <si>
    <t>Random Shutdown</t>
  </si>
  <si>
    <t>Motherboard</t>
  </si>
  <si>
    <t>Supplier Material Degradation</t>
  </si>
  <si>
    <t>Passed with Minor Deviation</t>
  </si>
  <si>
    <t>Worker Shortage</t>
  </si>
  <si>
    <t>Factory Dispatch Delay</t>
  </si>
  <si>
    <t>Minor Calibration Drift</t>
  </si>
  <si>
    <t>Production Above Confirmed Demand</t>
  </si>
  <si>
    <t>Battery Performance Failure</t>
  </si>
  <si>
    <t>Battery Cell</t>
  </si>
  <si>
    <t>Normal Field Failure</t>
  </si>
  <si>
    <t>Extended Quality Rework</t>
  </si>
  <si>
    <t>Order Cancellations</t>
  </si>
  <si>
    <t>Short Conveyor Jam</t>
  </si>
  <si>
    <t>Due Soon</t>
  </si>
  <si>
    <t>Carrier Transit Delay</t>
  </si>
  <si>
    <t>Display Failure</t>
  </si>
  <si>
    <t>Display Panel</t>
  </si>
  <si>
    <t>Slower Customer Release</t>
  </si>
  <si>
    <t>Conveyor Jam</t>
  </si>
  <si>
    <t>Overdue</t>
  </si>
  <si>
    <t>Storage Failure</t>
  </si>
  <si>
    <t>SSD</t>
  </si>
  <si>
    <t>Customs Clearance Delay</t>
  </si>
  <si>
    <t>Power Supply Instability</t>
  </si>
  <si>
    <t>Normal Closing Inventory</t>
  </si>
  <si>
    <t>Overheating</t>
  </si>
  <si>
    <t>Cooling Module</t>
  </si>
  <si>
    <t>Display Controller</t>
  </si>
  <si>
    <t>Recover Lost Production After Breakdown</t>
  </si>
  <si>
    <t>Physical Damage</t>
  </si>
  <si>
    <t>Display or Chassis</t>
  </si>
  <si>
    <t>Transit Handling Damage</t>
  </si>
  <si>
    <t>Sensor Malfunction</t>
  </si>
  <si>
    <t>Normal Schedule</t>
  </si>
  <si>
    <t>Hydraulic Pressure Failure</t>
  </si>
  <si>
    <t>Calibration Sensor Failure</t>
  </si>
  <si>
    <t>Conditional Pass</t>
  </si>
  <si>
    <t>Cooling System Failure</t>
  </si>
  <si>
    <t>Failed Incoming Inspection</t>
  </si>
  <si>
    <t>Latent Supplier Component Defect</t>
  </si>
  <si>
    <t>Passed - Latent Defect Not Detected</t>
  </si>
  <si>
    <t>Power Failure</t>
  </si>
  <si>
    <t>Power Management IC</t>
  </si>
  <si>
    <t>Motherboard Power Circuit</t>
  </si>
  <si>
    <t>Carrier Capacity Shortage</t>
  </si>
  <si>
    <t>Regional Hub Congestion</t>
  </si>
  <si>
    <t>Forecast Overestimate and Order Cancellations</t>
  </si>
  <si>
    <t>Keyboard Failure</t>
  </si>
  <si>
    <t>Keyboard Assembly</t>
  </si>
  <si>
    <t>Manufacturing Defect Escaped Final Inspection</t>
  </si>
  <si>
    <t>Machine</t>
  </si>
  <si>
    <t>Why did unsold inventory rise sharply in Q4?</t>
  </si>
  <si>
    <t>Why did on-time shipment performance deteriorate in Q4?</t>
  </si>
  <si>
    <t>Which supplier and material grade has the poorest manufacturing quality from Q2 onward?</t>
  </si>
  <si>
    <t>Which machines should receive preventive maintenance first?</t>
  </si>
  <si>
    <t>Machines</t>
  </si>
  <si>
    <t>Is the Night shift poor everywhere, or only in specific factory/line/machine combinations?</t>
  </si>
  <si>
    <t>AVG</t>
  </si>
  <si>
    <t>Which factory is operationally safest for the next capacity expansion?</t>
  </si>
  <si>
    <t>OP_Profit</t>
  </si>
  <si>
    <t>Total Loss</t>
  </si>
  <si>
    <t>Defect Rate</t>
  </si>
  <si>
    <t>Machine Downtime (Min)</t>
  </si>
  <si>
    <t>On-Time Shipment %</t>
  </si>
  <si>
    <t>On-Time Shipment -YES</t>
  </si>
  <si>
    <t>Avg Machine Downtime (Min)</t>
  </si>
  <si>
    <t>Avg Worker Absence (Hours)</t>
  </si>
  <si>
    <t>Destination Region</t>
  </si>
  <si>
    <t>Units Made</t>
  </si>
  <si>
    <t>Sales Revenue</t>
  </si>
  <si>
    <t>Operating Cost</t>
  </si>
  <si>
    <t>Operating Profit</t>
  </si>
  <si>
    <t>Production Growth %</t>
  </si>
  <si>
    <t>Operating Profit Change %</t>
  </si>
  <si>
    <t>Total Negative Operating Profit</t>
  </si>
  <si>
    <t>Raw Material Supplier</t>
  </si>
  <si>
    <t>Weighted Defect Rate</t>
  </si>
  <si>
    <t>Noida Factory - Line 3</t>
  </si>
  <si>
    <t>Material Grade</t>
  </si>
  <si>
    <t>Sales Revenue Growth %</t>
  </si>
  <si>
    <t>Operating Cost Growth %</t>
  </si>
  <si>
    <t>Warranty Cost</t>
  </si>
  <si>
    <t>Warranty Claims Units</t>
  </si>
  <si>
    <t>Warranty Cost Change %</t>
  </si>
  <si>
    <t>Warranty Failure Type</t>
  </si>
  <si>
    <t>Failed Component – Battery Performance Failure</t>
  </si>
  <si>
    <t>Warranty Root Cause</t>
  </si>
  <si>
    <t>Supplier – Latent Supplier Component Defect</t>
  </si>
  <si>
    <t>Material Grade from Prime Circuits</t>
  </si>
  <si>
    <t>Grade A Failure Cases</t>
  </si>
  <si>
    <t>Production Above Confirmed Orders %</t>
  </si>
  <si>
    <t>Production Above Demand Forecast %</t>
  </si>
  <si>
    <t>Production Above Confirmed Demand – Factory</t>
  </si>
  <si>
    <t>Noida Factory – Product Model</t>
  </si>
  <si>
    <t>Confirmed Order Units</t>
  </si>
  <si>
    <t>Planned Units</t>
  </si>
  <si>
    <t>Defective Units</t>
  </si>
  <si>
    <t>Good Units</t>
  </si>
  <si>
    <t>Units Sold</t>
  </si>
  <si>
    <t>Unsold Units</t>
  </si>
  <si>
    <t>Demand Forecast Units</t>
  </si>
  <si>
    <t>Top Preventive Maintenance Priorities</t>
  </si>
  <si>
    <t>Total Machine Downtime (Min)</t>
  </si>
  <si>
    <t>Total Safety Incidents</t>
  </si>
  <si>
    <t>Total Operating Profit</t>
  </si>
  <si>
    <t>Avg Inventory Age (Days</t>
  </si>
  <si>
    <t>Avg Dispatch Delay (Days)</t>
  </si>
  <si>
    <t>Avg Transit Delay (Days)</t>
  </si>
  <si>
    <t>Late Shipment Count</t>
  </si>
  <si>
    <t>Worker Absence (Hours)</t>
  </si>
  <si>
    <t>Overtime (Hours)</t>
  </si>
  <si>
    <t>Unplanned Breakdown Count</t>
  </si>
  <si>
    <t>Q4 Overtime Reasons</t>
  </si>
  <si>
    <t>Q4 Shipment Performance by Delay Reason</t>
  </si>
  <si>
    <t>Breakdown Reasons for Q4 Delayed Shipments</t>
  </si>
  <si>
    <t>Key Q4 Shipment Delay Drivers</t>
  </si>
  <si>
    <t>Shipment Count</t>
  </si>
  <si>
    <t>KEY FINDING</t>
  </si>
  <si>
    <t>Q1 – Executive Summary</t>
  </si>
  <si>
    <t>CONCLUSION</t>
  </si>
  <si>
    <t>RECOMMENDATION</t>
  </si>
  <si>
    <t>Why did warranty cost explode for Business Laptop batches from Chennai Factory  Line 1 in Q3?</t>
  </si>
  <si>
    <t>Q2 – Executive Summary</t>
  </si>
  <si>
    <t>Q3 warranty cost increased from ₹95,394 to ₹12.24 lakh (+1,182.7%), while warranty claims increased from 7 to 89. Battery Performance Failure was the leading failure type, with 21 cases.</t>
  </si>
  <si>
    <t>The investigation traces the issue to Battery Cells, with Latent Supplier Component Defect identified as the root cause. All 21 identified cases were linked to Prime Circuits, with Grade A material accounting for 17 cases.</t>
  </si>
  <si>
    <t>Prioritize a supplier-quality investigation of Prime Circuits Grade A battery-cell components. Begin corrective action with CHE-L1-M2, which recorded the highest warranty cost among the Chennai Line 1 machines, while checking the remaining Line 1 machines for the same component defect.</t>
  </si>
  <si>
    <t>Q3 – Executive Summary</t>
  </si>
  <si>
    <t>Q4 unsold inventory increased sharply to 4,248 units, up from 2,221 units in Q3 (+91%). The largest identified Q4 inventory driver was production above confirmed demand (447 cases), followed by order cancellations (154) and forecast overestimation/order cancellations (112).</t>
  </si>
  <si>
    <t>The Q4 inventory increase was driven primarily by a production–demand mismatch, with excess production compounded by cancellations and forecasting issues. The supporting analysis points particularly to Noida Factory and Student Laptop production as an important contributor.</t>
  </si>
  <si>
    <t>Tighten production planning against confirmed orders and demand forecasts, with priority review of Noida Factory’s Student Laptop production. Introduce earlier controls for overproduction and order cancellations to prevent excess finished inventory from accumulating in future quarters.</t>
  </si>
  <si>
    <t>Q4 – Executive Summary</t>
  </si>
  <si>
    <t>Late shipments increased sharply to 614 in Q4, compared with 419 in Q3 (+46.5%). The main shipment-delay categories were Regional Hub Congestion (158), Carrier Capacity Shortage (144), Factory Dispatch Delay (136), and Carrier Transit Delay (123). Q4 also recorded the highest unplanned breakdown count at 1,002.</t>
  </si>
  <si>
    <t>Q4's deterioration in on-time shipment performance was driven by a combination of logistics constraints and production disruption, rather than one isolated issue. Regional/carrier delays were significant, while high breakdown activity and overtime associated with recovering missed production targets and quality rework indicate additional operational pressure.</t>
  </si>
  <si>
    <t>Prioritize carrier and regional-hub capacity planning, improve factory dispatch coordination, and reduce production disruption through stronger preventive maintenance. Management should also address the causes of missed production targets and quality rework to reduce dependence on overtime and protect shipment schedules.</t>
  </si>
  <si>
    <t>Q5 – Executive Summary</t>
  </si>
  <si>
    <t>Nova Electronics has the poorest manufacturing quality from Q2 onward, with the highest weighted defect rate at 5.89% and 4,302 defective units. Within Nova Electronics, Grade B performs substantially worse, with an 8.05% defect rate versus 2.86% for Grade A.</t>
  </si>
  <si>
    <t>The quality problem is concentrated rather than supplier-wide across all materials. Nova Electronics is the weakest supplier overall, with Grade B material representing the major quality concern.</t>
  </si>
  <si>
    <t>Prioritize a supplier quality review of Nova Electronics Grade B material, including incoming-material inspection and corrective-action discussions with the supplier. Increase monitoring of Grade B batches and consider alternative sourcing if defect performance does not improve.</t>
  </si>
  <si>
    <t>Q6 – Executive Summary</t>
  </si>
  <si>
    <t>PUN-L3-M3, PUN-L3-M4, and BLR-L2-M2 stand out as the highest preventive-maintenance priorities. They have 97, 99, and 96 overdue maintenance records, respectively, together with very high accumulated downtime of 7,139, 6,990, and 5,724 minutes.</t>
  </si>
  <si>
    <t>Preventive maintenance should be prioritized for machines showing both large overdue-maintenance backlogs and high downtime. PUN-L3-M3 and PUN-L3-M4 require the most immediate attention, followed by BLR-L2-M2.</t>
  </si>
  <si>
    <t>Schedule immediate preventive maintenance for PUN-L3-M3 and PUN-L3-M4, followed by BLR-L2-M2. Clear their overdue maintenance backlog first and monitor downtime after servicing to confirm that machine reliability improves.</t>
  </si>
  <si>
    <t>Machine_Downtime (Min)</t>
  </si>
  <si>
    <t>The Night shift has the weakest overall operational performance, with the highest weighted defect rate (3.49%) and highest average machine downtime (35.18 min). Within the Night shift, Pune Factory combines a high 4.44% defect rate with the highest downtime (46.21 min).</t>
  </si>
  <si>
    <t>The Night-shift problem is not equally severe everywhere. It is particularly concentrated in Pune Factory, with machine-level analysis highlighting PUN-L3-M3 and PUN-L3-M4, which have defect rates of 5.36% and 5.27% and exceptionally high average downtime of 110.95 and 112.63 minutes.</t>
  </si>
  <si>
    <t>Prioritize a Night-shift operational review at Pune Factory, focusing first on PUN-L3-M3 and PUN-L3-M4. Investigate maintenance reliability, defect causes, staffing/shift practices, and operating conditions on these machines before applying broad changes across all Night-shift operations.</t>
  </si>
  <si>
    <t>Noida Factory has the strongest operational profile for capacity expansion, recording the fewest safety incidents (7), lowest defect rate (2.13%), and lowest average machine downtime (23.25 min) among the four factories.</t>
  </si>
  <si>
    <t>Noida Factory is the operationally safest choice for the next capacity expansion. Its combination of lower safety incidents, better quality performance, and lower machine downtime indicates less operational risk than Chennai, Pune, or Bengaluru.</t>
  </si>
  <si>
    <t>Prioritize Noida Factory for the next capacity expansion, subject to final financial and capacity feasibility checks. Maintain safety and maintenance controls as utilization increases to prevent operational performance from deteriorating after expansion.</t>
  </si>
  <si>
    <t>Q7 – Executive Summary</t>
  </si>
  <si>
    <t>Q8 – Executive Summary</t>
  </si>
  <si>
    <t>Metric</t>
  </si>
  <si>
    <t>Growth</t>
  </si>
  <si>
    <t>Q2 production increased by 20.0%, but operating profit declined by 14.0%. Sales revenue grew by only 7.01%, while operating costs increased by 12.50%, indicating significant margin pressure.</t>
  </si>
  <si>
    <t>The Q2 profit decline was primarily driven by operating costs growing faster than sales revenue, despite the increase in production. Negative-profit batches, particularly at Noida Factory, were an additional localized issue rather than the main cause of the overall decline.</t>
  </si>
  <si>
    <t>Prioritize cost-control initiatives and investigate the major operating-cost drivers behind Q2's 12.50% increase. Separately review Noida Factory's negative-profit batches to address localized inefficiencies.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</si>
</sst>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0;[Red]\-\₹#,##0.00"/>
    <numFmt numFmtId="167" formatCode="&quot;₹&quot;\ #,##0.00"/>
  </numFmts>
  <fonts count="6">
    <font>
      <sz val="11"/>
      <name val="Carlito"/>
    </font>
    <font>
      <b/>
      <sz val="11"/>
      <color rgb="FFFFFFFF"/>
      <name val="Carlito"/>
    </font>
    <font>
      <sz val="8"/>
      <name val="Carlito"/>
    </font>
    <font>
      <b/>
      <sz val="11"/>
      <name val="Carlito"/>
    </font>
    <font>
      <sz val="10"/>
      <name val="Arial Unicode MS"/>
    </font>
    <font>
      <sz val="11"/>
      <color theme="0"/>
      <name val="Carlito"/>
    </font>
  </fonts>
  <fills count="5">
    <fill>
      <patternFill patternType="none"/>
    </fill>
    <fill>
      <patternFill patternType="gray125"/>
    </fill>
    <fill>
      <patternFill patternType="solid">
        <fgColor rgb="FF172554"/>
      </patternFill>
    </fill>
    <fill>
      <patternFill patternType="solid">
        <fgColor rgb="FF1F2937"/>
      </patternFill>
    </fill>
    <fill>
      <patternFill patternType="solid">
        <fgColor rgb="FF1F2937"/>
        <bgColor indexed="64"/>
      </patternFill>
    </fill>
  </fills>
  <borders count="1">
    <border>
      <left/>
      <right/>
      <top/>
      <bottom/>
      <diagonal/>
    </border>
  </borders>
  <cellStyleXfs count="1">
    <xf numFmtId="0" fontId="0" fillId="0" borderId="0"/>
  </cellStyleXfs>
  <cellXfs count="28">
    <xf numFmtId="0" fontId="0" fillId="0" borderId="0" xfId="0"/>
    <xf numFmtId="0" fontId="1" fillId="3" borderId="0" xfId="0" applyFont="1" applyFill="1" applyAlignment="1">
      <alignment horizontal="center" vertical="center" wrapText="1"/>
    </xf>
    <xf numFmtId="164" fontId="0" fillId="0" borderId="0" xfId="0" applyNumberFormat="1"/>
    <xf numFmtId="10" fontId="0" fillId="0" borderId="0" xfId="0" applyNumberFormat="1"/>
    <xf numFmtId="165" fontId="0" fillId="0" borderId="0" xfId="0" applyNumberFormat="1"/>
    <xf numFmtId="166" fontId="0" fillId="0" borderId="0" xfId="0" applyNumberFormat="1"/>
    <xf numFmtId="167" fontId="0" fillId="0" borderId="0" xfId="0" applyNumberFormat="1"/>
    <xf numFmtId="167" fontId="0" fillId="0" borderId="0" xfId="0" applyNumberFormat="1" applyAlignment="1">
      <alignment horizontal="left"/>
    </xf>
    <xf numFmtId="0" fontId="0" fillId="0" borderId="0" xfId="0" applyAlignment="1">
      <alignment horizontal="left"/>
    </xf>
    <xf numFmtId="0" fontId="1" fillId="2" borderId="0" xfId="0" applyFont="1" applyFill="1" applyAlignment="1">
      <alignment horizontal="center" vertical="center" wrapText="1"/>
    </xf>
    <xf numFmtId="2" fontId="0" fillId="0" borderId="0" xfId="0" applyNumberFormat="1"/>
    <xf numFmtId="167" fontId="1" fillId="3" borderId="0" xfId="0" applyNumberFormat="1" applyFont="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167" fontId="0" fillId="0" borderId="0" xfId="0" applyNumberFormat="1" applyAlignment="1">
      <alignment vertical="center" wrapText="1"/>
    </xf>
    <xf numFmtId="10" fontId="4" fillId="0" borderId="0" xfId="0" applyNumberFormat="1" applyFont="1" applyAlignment="1">
      <alignment vertical="center"/>
    </xf>
    <xf numFmtId="10" fontId="0" fillId="0" borderId="0" xfId="0" applyNumberFormat="1" applyAlignment="1">
      <alignment vertical="center" wrapText="1"/>
    </xf>
    <xf numFmtId="0" fontId="1" fillId="3" borderId="0" xfId="0" applyFont="1" applyFill="1" applyAlignment="1">
      <alignment vertical="center"/>
    </xf>
    <xf numFmtId="0" fontId="0" fillId="0" borderId="0" xfId="0" applyAlignment="1">
      <alignment vertical="top"/>
    </xf>
    <xf numFmtId="0" fontId="3" fillId="0" borderId="0" xfId="0" applyFont="1" applyAlignment="1">
      <alignment horizontal="right" vertical="center" wrapText="1"/>
    </xf>
    <xf numFmtId="10" fontId="0" fillId="0" borderId="0" xfId="0" applyNumberFormat="1" applyAlignment="1">
      <alignment horizontal="right" vertical="center" wrapText="1"/>
    </xf>
    <xf numFmtId="0" fontId="5" fillId="0" borderId="0" xfId="0" applyFont="1"/>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horizontal="center"/>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0" fontId="5" fillId="4" borderId="0" xfId="0" applyFont="1" applyFill="1" applyAlignment="1">
      <alignment horizontal="center"/>
    </xf>
  </cellXfs>
  <cellStyles count="1">
    <cellStyle name="Normal" xfId="0" builtinId="0"/>
  </cellStyles>
  <dxfs count="10">
    <dxf>
      <font>
        <b/>
        <color rgb="FFB91C1C"/>
      </font>
      <fill>
        <patternFill patternType="solid">
          <bgColor rgb="FFFEE2E2"/>
        </patternFill>
      </fill>
    </dxf>
    <dxf>
      <font>
        <b/>
        <color rgb="FFB91C1C"/>
      </font>
      <fill>
        <patternFill patternType="solid">
          <bgColor rgb="FFFEE2E2"/>
        </patternFill>
      </fill>
    </dxf>
    <dxf>
      <font>
        <color rgb="FF92400E"/>
      </font>
      <fill>
        <patternFill patternType="solid">
          <bgColor rgb="FFFEF3C7"/>
        </patternFill>
      </fill>
    </dxf>
    <dxf>
      <font>
        <b/>
        <color rgb="FFB91C1C"/>
      </font>
      <fill>
        <patternFill patternType="solid">
          <bgColor rgb="FFFEE2E2"/>
        </patternFill>
      </fill>
    </dxf>
    <dxf>
      <font>
        <color rgb="FF92400E"/>
      </font>
      <fill>
        <patternFill patternType="solid">
          <bgColor rgb="FFFEF3C7"/>
        </patternFill>
      </fill>
    </dxf>
    <dxf>
      <font>
        <b/>
        <color rgb="FFB91C1C"/>
      </font>
      <fill>
        <patternFill patternType="solid">
          <bgColor rgb="FFFEE2E2"/>
        </patternFill>
      </fill>
    </dxf>
    <dxf>
      <font>
        <b/>
        <color rgb="FFB91C1C"/>
      </font>
      <fill>
        <patternFill patternType="solid">
          <bgColor rgb="FFFEE2E2"/>
        </patternFill>
      </fill>
    </dxf>
    <dxf>
      <font>
        <color rgb="FF92400E"/>
      </font>
      <fill>
        <patternFill patternType="solid">
          <bgColor rgb="FFFEF3C7"/>
        </patternFill>
      </fill>
    </dxf>
    <dxf>
      <font>
        <b/>
        <color rgb="FFB91C1C"/>
      </font>
      <fill>
        <patternFill patternType="solid">
          <bgColor rgb="FFFEE2E2"/>
        </patternFill>
      </fill>
    </dxf>
    <dxf>
      <font>
        <b/>
        <color rgb="FFB91C1C"/>
      </font>
      <fill>
        <patternFill patternType="solid">
          <bgColor rgb="FFFEE2E2"/>
        </patternFill>
      </fill>
    </dxf>
  </dxfs>
  <tableStyles count="0" defaultTableStyle="TableStyleMedium2" defaultPivotStyle="PivotStyleLight16"/>
  <colors>
    <mruColors>
      <color rgb="FF1F29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Q2 Production Increased While Operating Profit Declined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Executive_Dashboard!$A$2</c:f>
              <c:strCache>
                <c:ptCount val="1"/>
                <c:pt idx="0">
                  <c:v>Units Made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Executive_Dashboard!$B$1:$C$1</c:f>
              <c:strCache>
                <c:ptCount val="2"/>
                <c:pt idx="0">
                  <c:v>Q1 2025</c:v>
                </c:pt>
                <c:pt idx="1">
                  <c:v>Q2 2025</c:v>
                </c:pt>
              </c:strCache>
            </c:strRef>
          </c:cat>
          <c:val>
            <c:numRef>
              <c:f>Executive_Dashboard!$B$2:$C$2</c:f>
              <c:numCache>
                <c:formatCode>"₹"\ #,##0.00</c:formatCode>
                <c:ptCount val="2"/>
                <c:pt idx="0" formatCode="General">
                  <c:v>78076</c:v>
                </c:pt>
                <c:pt idx="1">
                  <c:v>93691</c:v>
                </c:pt>
              </c:numCache>
            </c:numRef>
          </c:val>
          <c:extLst>
            <c:ext xmlns:c16="http://schemas.microsoft.com/office/drawing/2014/chart" uri="{C3380CC4-5D6E-409C-BE32-E72D297353CC}">
              <c16:uniqueId val="{00000000-0221-4FE2-9239-2CC397D24723}"/>
            </c:ext>
          </c:extLst>
        </c:ser>
        <c:dLbls>
          <c:showLegendKey val="0"/>
          <c:showVal val="1"/>
          <c:showCatName val="0"/>
          <c:showSerName val="0"/>
          <c:showPercent val="0"/>
          <c:showBubbleSize val="0"/>
        </c:dLbls>
        <c:gapWidth val="219"/>
        <c:overlap val="-27"/>
        <c:axId val="1505665760"/>
        <c:axId val="1464262768"/>
      </c:barChart>
      <c:lineChart>
        <c:grouping val="standard"/>
        <c:varyColors val="0"/>
        <c:ser>
          <c:idx val="1"/>
          <c:order val="1"/>
          <c:tx>
            <c:strRef>
              <c:f>Executive_Dashboard!$A$3</c:f>
              <c:strCache>
                <c:ptCount val="1"/>
                <c:pt idx="0">
                  <c:v>Operating Profit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Executive_Dashboard!$B$1:$C$1</c:f>
              <c:strCache>
                <c:ptCount val="2"/>
                <c:pt idx="0">
                  <c:v>Q1 2025</c:v>
                </c:pt>
                <c:pt idx="1">
                  <c:v>Q2 2025</c:v>
                </c:pt>
              </c:strCache>
            </c:strRef>
          </c:cat>
          <c:val>
            <c:numRef>
              <c:f>Executive_Dashboard!$B$3:$C$3</c:f>
              <c:numCache>
                <c:formatCode>"₹"\ #,##0.00</c:formatCode>
                <c:ptCount val="2"/>
                <c:pt idx="0" formatCode="General">
                  <c:v>722155932.04999983</c:v>
                </c:pt>
                <c:pt idx="1">
                  <c:v>621054099.37999976</c:v>
                </c:pt>
              </c:numCache>
            </c:numRef>
          </c:val>
          <c:smooth val="0"/>
          <c:extLst>
            <c:ext xmlns:c16="http://schemas.microsoft.com/office/drawing/2014/chart" uri="{C3380CC4-5D6E-409C-BE32-E72D297353CC}">
              <c16:uniqueId val="{00000001-0221-4FE2-9239-2CC397D24723}"/>
            </c:ext>
          </c:extLst>
        </c:ser>
        <c:dLbls>
          <c:showLegendKey val="0"/>
          <c:showVal val="1"/>
          <c:showCatName val="0"/>
          <c:showSerName val="0"/>
          <c:showPercent val="0"/>
          <c:showBubbleSize val="0"/>
        </c:dLbls>
        <c:marker val="1"/>
        <c:smooth val="0"/>
        <c:axId val="1505681072"/>
        <c:axId val="1464312688"/>
      </c:lineChart>
      <c:catAx>
        <c:axId val="150566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262768"/>
        <c:crosses val="autoZero"/>
        <c:auto val="1"/>
        <c:lblAlgn val="ctr"/>
        <c:lblOffset val="100"/>
        <c:noMultiLvlLbl val="0"/>
      </c:catAx>
      <c:valAx>
        <c:axId val="146426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65760"/>
        <c:crosses val="autoZero"/>
        <c:crossBetween val="between"/>
      </c:valAx>
      <c:valAx>
        <c:axId val="14643126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681072"/>
        <c:crosses val="max"/>
        <c:crossBetween val="between"/>
      </c:valAx>
      <c:catAx>
        <c:axId val="1505681072"/>
        <c:scaling>
          <c:orientation val="minMax"/>
        </c:scaling>
        <c:delete val="1"/>
        <c:axPos val="b"/>
        <c:numFmt formatCode="General" sourceLinked="1"/>
        <c:majorTickMark val="out"/>
        <c:minorTickMark val="none"/>
        <c:tickLblPos val="nextTo"/>
        <c:crossAx val="14643126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Q3 Warranty Cost &amp; Claims Surge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Executive_Dashboard!$G$2</c:f>
              <c:strCache>
                <c:ptCount val="1"/>
                <c:pt idx="0">
                  <c:v>Warranty 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Executive_Dashboard!$H$1:$I$1</c:f>
              <c:strCache>
                <c:ptCount val="2"/>
                <c:pt idx="0">
                  <c:v>Q2 2025</c:v>
                </c:pt>
                <c:pt idx="1">
                  <c:v>Q3 2025</c:v>
                </c:pt>
              </c:strCache>
            </c:strRef>
          </c:cat>
          <c:val>
            <c:numRef>
              <c:f>Executive_Dashboard!$H$2:$I$2</c:f>
              <c:numCache>
                <c:formatCode>General</c:formatCode>
                <c:ptCount val="2"/>
                <c:pt idx="0">
                  <c:v>95394.03</c:v>
                </c:pt>
                <c:pt idx="1">
                  <c:v>1223616.4299999995</c:v>
                </c:pt>
              </c:numCache>
            </c:numRef>
          </c:val>
          <c:extLst>
            <c:ext xmlns:c16="http://schemas.microsoft.com/office/drawing/2014/chart" uri="{C3380CC4-5D6E-409C-BE32-E72D297353CC}">
              <c16:uniqueId val="{00000000-AFBE-466F-BE68-476183736204}"/>
            </c:ext>
          </c:extLst>
        </c:ser>
        <c:dLbls>
          <c:showLegendKey val="0"/>
          <c:showVal val="1"/>
          <c:showCatName val="0"/>
          <c:showSerName val="0"/>
          <c:showPercent val="0"/>
          <c:showBubbleSize val="0"/>
        </c:dLbls>
        <c:gapWidth val="219"/>
        <c:overlap val="-27"/>
        <c:axId val="1622509264"/>
        <c:axId val="1614475728"/>
      </c:barChart>
      <c:lineChart>
        <c:grouping val="standard"/>
        <c:varyColors val="0"/>
        <c:ser>
          <c:idx val="1"/>
          <c:order val="1"/>
          <c:tx>
            <c:strRef>
              <c:f>Executive_Dashboard!$G$3</c:f>
              <c:strCache>
                <c:ptCount val="1"/>
                <c:pt idx="0">
                  <c:v>Warranty Claims Units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Executive_Dashboard!$H$1:$I$1</c:f>
              <c:strCache>
                <c:ptCount val="2"/>
                <c:pt idx="0">
                  <c:v>Q2 2025</c:v>
                </c:pt>
                <c:pt idx="1">
                  <c:v>Q3 2025</c:v>
                </c:pt>
              </c:strCache>
            </c:strRef>
          </c:cat>
          <c:val>
            <c:numRef>
              <c:f>Executive_Dashboard!$H$3:$I$3</c:f>
              <c:numCache>
                <c:formatCode>General</c:formatCode>
                <c:ptCount val="2"/>
                <c:pt idx="0">
                  <c:v>7</c:v>
                </c:pt>
                <c:pt idx="1">
                  <c:v>89</c:v>
                </c:pt>
              </c:numCache>
            </c:numRef>
          </c:val>
          <c:smooth val="0"/>
          <c:extLst>
            <c:ext xmlns:c16="http://schemas.microsoft.com/office/drawing/2014/chart" uri="{C3380CC4-5D6E-409C-BE32-E72D297353CC}">
              <c16:uniqueId val="{00000001-AFBE-466F-BE68-476183736204}"/>
            </c:ext>
          </c:extLst>
        </c:ser>
        <c:dLbls>
          <c:showLegendKey val="0"/>
          <c:showVal val="1"/>
          <c:showCatName val="0"/>
          <c:showSerName val="0"/>
          <c:showPercent val="0"/>
          <c:showBubbleSize val="0"/>
        </c:dLbls>
        <c:marker val="1"/>
        <c:smooth val="0"/>
        <c:axId val="1622516224"/>
        <c:axId val="1614477648"/>
      </c:lineChart>
      <c:catAx>
        <c:axId val="162250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75728"/>
        <c:crosses val="autoZero"/>
        <c:auto val="1"/>
        <c:lblAlgn val="ctr"/>
        <c:lblOffset val="100"/>
        <c:noMultiLvlLbl val="0"/>
      </c:catAx>
      <c:valAx>
        <c:axId val="161447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09264"/>
        <c:crosses val="autoZero"/>
        <c:crossBetween val="between"/>
      </c:valAx>
      <c:valAx>
        <c:axId val="16144776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16224"/>
        <c:crosses val="max"/>
        <c:crossBetween val="between"/>
      </c:valAx>
      <c:catAx>
        <c:axId val="1622516224"/>
        <c:scaling>
          <c:orientation val="minMax"/>
        </c:scaling>
        <c:delete val="1"/>
        <c:axPos val="b"/>
        <c:numFmt formatCode="General" sourceLinked="1"/>
        <c:majorTickMark val="out"/>
        <c:minorTickMark val="none"/>
        <c:tickLblPos val="nextTo"/>
        <c:crossAx val="1614477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Q3 Warranty Cost by Chennai Line 1 Machine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Executive_Dashboard!$H$18</c:f>
              <c:strCache>
                <c:ptCount val="1"/>
                <c:pt idx="0">
                  <c:v>Warranty Cost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Executive_Dashboard!$G$19:$G$22</c:f>
              <c:strCache>
                <c:ptCount val="4"/>
                <c:pt idx="0">
                  <c:v>CHE-L1-M2</c:v>
                </c:pt>
                <c:pt idx="1">
                  <c:v>CHE-L1-M4</c:v>
                </c:pt>
                <c:pt idx="2">
                  <c:v>CHE-L1-M1</c:v>
                </c:pt>
                <c:pt idx="3">
                  <c:v>CHE-L1-M3</c:v>
                </c:pt>
              </c:strCache>
            </c:strRef>
          </c:cat>
          <c:val>
            <c:numRef>
              <c:f>Executive_Dashboard!$H$19:$H$22</c:f>
              <c:numCache>
                <c:formatCode>"₹"\ #,##0.00</c:formatCode>
                <c:ptCount val="4"/>
                <c:pt idx="0">
                  <c:v>188817.74</c:v>
                </c:pt>
                <c:pt idx="1">
                  <c:v>141356.24</c:v>
                </c:pt>
                <c:pt idx="2">
                  <c:v>96097.61</c:v>
                </c:pt>
                <c:pt idx="3">
                  <c:v>138726.17000000001</c:v>
                </c:pt>
              </c:numCache>
            </c:numRef>
          </c:val>
          <c:extLst>
            <c:ext xmlns:c16="http://schemas.microsoft.com/office/drawing/2014/chart" uri="{C3380CC4-5D6E-409C-BE32-E72D297353CC}">
              <c16:uniqueId val="{00000000-B600-4DC5-8E4E-E2FDF2B8F9C7}"/>
            </c:ext>
          </c:extLst>
        </c:ser>
        <c:dLbls>
          <c:dLblPos val="outEnd"/>
          <c:showLegendKey val="0"/>
          <c:showVal val="1"/>
          <c:showCatName val="0"/>
          <c:showSerName val="0"/>
          <c:showPercent val="0"/>
          <c:showBubbleSize val="0"/>
        </c:dLbls>
        <c:gapWidth val="182"/>
        <c:axId val="1622525040"/>
        <c:axId val="1614483888"/>
      </c:barChart>
      <c:catAx>
        <c:axId val="1622525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3888"/>
        <c:crosses val="autoZero"/>
        <c:auto val="1"/>
        <c:lblAlgn val="ctr"/>
        <c:lblOffset val="100"/>
        <c:noMultiLvlLbl val="0"/>
      </c:catAx>
      <c:valAx>
        <c:axId val="16144838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525040"/>
        <c:crosses val="autoZero"/>
        <c:crossBetween val="between"/>
        <c:dispUnits>
          <c:builtInUnit val="hundred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Unsold Inventory Trend by Quarter</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Executive_Dashboard!$L$2:$L$5</c:f>
              <c:strCache>
                <c:ptCount val="3"/>
                <c:pt idx="0">
                  <c:v>Q1 2025</c:v>
                </c:pt>
                <c:pt idx="1">
                  <c:v>Q2 2025</c:v>
                </c:pt>
                <c:pt idx="2">
                  <c:v>Q3 2025</c:v>
                </c:pt>
              </c:strCache>
            </c:strRef>
          </c:cat>
          <c:val>
            <c:numRef>
              <c:f>Executive_Dashboard!$M$2:$M$5</c:f>
              <c:numCache>
                <c:formatCode>General</c:formatCode>
                <c:ptCount val="4"/>
                <c:pt idx="0">
                  <c:v>2244</c:v>
                </c:pt>
                <c:pt idx="1">
                  <c:v>2498</c:v>
                </c:pt>
                <c:pt idx="2">
                  <c:v>2221</c:v>
                </c:pt>
              </c:numCache>
            </c:numRef>
          </c:val>
          <c:smooth val="0"/>
          <c:extLst>
            <c:ext xmlns:c16="http://schemas.microsoft.com/office/drawing/2014/chart" uri="{C3380CC4-5D6E-409C-BE32-E72D297353CC}">
              <c16:uniqueId val="{00000000-C2ED-4D38-B336-18BAFE88486F}"/>
            </c:ext>
          </c:extLst>
        </c:ser>
        <c:dLbls>
          <c:dLblPos val="t"/>
          <c:showLegendKey val="0"/>
          <c:showVal val="1"/>
          <c:showCatName val="0"/>
          <c:showSerName val="0"/>
          <c:showPercent val="0"/>
          <c:showBubbleSize val="0"/>
        </c:dLbls>
        <c:marker val="1"/>
        <c:smooth val="0"/>
        <c:axId val="1503712960"/>
        <c:axId val="1614479088"/>
      </c:lineChart>
      <c:catAx>
        <c:axId val="150371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79088"/>
        <c:crosses val="autoZero"/>
        <c:auto val="1"/>
        <c:lblAlgn val="ctr"/>
        <c:lblOffset val="100"/>
        <c:noMultiLvlLbl val="0"/>
      </c:catAx>
      <c:valAx>
        <c:axId val="16144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1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Q4 Inventory Buildup Drivers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Executive_Dashboard!$L$19:$L$24</c:f>
              <c:strCache>
                <c:ptCount val="6"/>
                <c:pt idx="0">
                  <c:v>No Inventory Buildup</c:v>
                </c:pt>
                <c:pt idx="1">
                  <c:v>Production Above Confirmed Demand</c:v>
                </c:pt>
                <c:pt idx="2">
                  <c:v>Order Cancellations</c:v>
                </c:pt>
                <c:pt idx="3">
                  <c:v>Forecast Overestimate and Order Cancellations</c:v>
                </c:pt>
                <c:pt idx="4">
                  <c:v>Slower Customer Release</c:v>
                </c:pt>
                <c:pt idx="5">
                  <c:v>Normal Closing Inventory</c:v>
                </c:pt>
              </c:strCache>
            </c:strRef>
          </c:cat>
          <c:val>
            <c:numRef>
              <c:f>Executive_Dashboard!$M$19:$M$24</c:f>
              <c:numCache>
                <c:formatCode>General</c:formatCode>
                <c:ptCount val="6"/>
                <c:pt idx="0">
                  <c:v>601</c:v>
                </c:pt>
                <c:pt idx="1">
                  <c:v>447</c:v>
                </c:pt>
                <c:pt idx="2">
                  <c:v>154</c:v>
                </c:pt>
                <c:pt idx="3">
                  <c:v>112</c:v>
                </c:pt>
                <c:pt idx="4">
                  <c:v>108</c:v>
                </c:pt>
                <c:pt idx="5">
                  <c:v>78</c:v>
                </c:pt>
              </c:numCache>
            </c:numRef>
          </c:val>
          <c:extLst>
            <c:ext xmlns:c16="http://schemas.microsoft.com/office/drawing/2014/chart" uri="{C3380CC4-5D6E-409C-BE32-E72D297353CC}">
              <c16:uniqueId val="{00000000-E563-4856-9F56-F699968219F1}"/>
            </c:ext>
          </c:extLst>
        </c:ser>
        <c:dLbls>
          <c:dLblPos val="outEnd"/>
          <c:showLegendKey val="0"/>
          <c:showVal val="1"/>
          <c:showCatName val="0"/>
          <c:showSerName val="0"/>
          <c:showPercent val="0"/>
          <c:showBubbleSize val="0"/>
        </c:dLbls>
        <c:gapWidth val="182"/>
        <c:axId val="1635418896"/>
        <c:axId val="1614484848"/>
      </c:barChart>
      <c:catAx>
        <c:axId val="163541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4848"/>
        <c:crosses val="autoZero"/>
        <c:auto val="1"/>
        <c:lblAlgn val="ctr"/>
        <c:lblOffset val="100"/>
        <c:noMultiLvlLbl val="0"/>
      </c:catAx>
      <c:valAx>
        <c:axId val="161448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418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Late Shipments by Quarter</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Executive_Dashboard!$O$1:$O$4</c:f>
              <c:strCache>
                <c:ptCount val="4"/>
                <c:pt idx="0">
                  <c:v>Q1 2025</c:v>
                </c:pt>
                <c:pt idx="1">
                  <c:v>Q2 2025</c:v>
                </c:pt>
                <c:pt idx="2">
                  <c:v>Q3 2025</c:v>
                </c:pt>
                <c:pt idx="3">
                  <c:v>Q4 2025</c:v>
                </c:pt>
              </c:strCache>
            </c:strRef>
          </c:cat>
          <c:val>
            <c:numRef>
              <c:f>Executive_Dashboard!$P$1:$P$4</c:f>
              <c:numCache>
                <c:formatCode>General</c:formatCode>
                <c:ptCount val="4"/>
                <c:pt idx="0">
                  <c:v>403</c:v>
                </c:pt>
                <c:pt idx="1">
                  <c:v>395</c:v>
                </c:pt>
                <c:pt idx="2">
                  <c:v>419</c:v>
                </c:pt>
                <c:pt idx="3">
                  <c:v>614</c:v>
                </c:pt>
              </c:numCache>
            </c:numRef>
          </c:val>
          <c:smooth val="0"/>
          <c:extLst>
            <c:ext xmlns:c16="http://schemas.microsoft.com/office/drawing/2014/chart" uri="{C3380CC4-5D6E-409C-BE32-E72D297353CC}">
              <c16:uniqueId val="{00000000-0B48-4D9A-A6BF-F6A395267E3B}"/>
            </c:ext>
          </c:extLst>
        </c:ser>
        <c:dLbls>
          <c:dLblPos val="t"/>
          <c:showLegendKey val="0"/>
          <c:showVal val="1"/>
          <c:showCatName val="0"/>
          <c:showSerName val="0"/>
          <c:showPercent val="0"/>
          <c:showBubbleSize val="0"/>
        </c:dLbls>
        <c:marker val="1"/>
        <c:smooth val="0"/>
        <c:axId val="1635391520"/>
        <c:axId val="1614452688"/>
      </c:lineChart>
      <c:catAx>
        <c:axId val="1635391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52688"/>
        <c:crosses val="autoZero"/>
        <c:auto val="1"/>
        <c:lblAlgn val="ctr"/>
        <c:lblOffset val="100"/>
        <c:noMultiLvlLbl val="0"/>
      </c:catAx>
      <c:valAx>
        <c:axId val="161445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39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Q4 Shipment Delay Reasons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Executive_Dashboard!$P$18</c:f>
              <c:strCache>
                <c:ptCount val="1"/>
                <c:pt idx="0">
                  <c:v>Shipment 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Executive_Dashboard!$O$19:$O$23</c:f>
              <c:strCache>
                <c:ptCount val="5"/>
                <c:pt idx="0">
                  <c:v>Regional Hub Congestion</c:v>
                </c:pt>
                <c:pt idx="1">
                  <c:v>Carrier Capacity Shortage</c:v>
                </c:pt>
                <c:pt idx="2">
                  <c:v>Factory Dispatch Delay</c:v>
                </c:pt>
                <c:pt idx="3">
                  <c:v>Carrier Transit Delay</c:v>
                </c:pt>
                <c:pt idx="4">
                  <c:v>Customs Clearance Delay</c:v>
                </c:pt>
              </c:strCache>
            </c:strRef>
          </c:cat>
          <c:val>
            <c:numRef>
              <c:f>Executive_Dashboard!$P$19:$P$23</c:f>
              <c:numCache>
                <c:formatCode>General</c:formatCode>
                <c:ptCount val="5"/>
                <c:pt idx="0">
                  <c:v>158</c:v>
                </c:pt>
                <c:pt idx="1">
                  <c:v>144</c:v>
                </c:pt>
                <c:pt idx="2">
                  <c:v>136</c:v>
                </c:pt>
                <c:pt idx="3">
                  <c:v>123</c:v>
                </c:pt>
                <c:pt idx="4">
                  <c:v>53</c:v>
                </c:pt>
              </c:numCache>
            </c:numRef>
          </c:val>
          <c:extLst>
            <c:ext xmlns:c16="http://schemas.microsoft.com/office/drawing/2014/chart" uri="{C3380CC4-5D6E-409C-BE32-E72D297353CC}">
              <c16:uniqueId val="{00000000-CF37-4C6D-A42A-3C2F121C2E49}"/>
            </c:ext>
          </c:extLst>
        </c:ser>
        <c:dLbls>
          <c:dLblPos val="outEnd"/>
          <c:showLegendKey val="0"/>
          <c:showVal val="1"/>
          <c:showCatName val="0"/>
          <c:showSerName val="0"/>
          <c:showPercent val="0"/>
          <c:showBubbleSize val="0"/>
        </c:dLbls>
        <c:gapWidth val="182"/>
        <c:axId val="1518248608"/>
        <c:axId val="1614482928"/>
      </c:barChart>
      <c:catAx>
        <c:axId val="1518248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2928"/>
        <c:crosses val="autoZero"/>
        <c:auto val="1"/>
        <c:lblAlgn val="ctr"/>
        <c:lblOffset val="100"/>
        <c:noMultiLvlLbl val="0"/>
      </c:catAx>
      <c:valAx>
        <c:axId val="1614482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4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Defective Units by Supplier (Q2 Onward)</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Executive_Dashboard!$A$62:$A$65</c:f>
              <c:strCache>
                <c:ptCount val="4"/>
                <c:pt idx="0">
                  <c:v>Nova Electronics</c:v>
                </c:pt>
                <c:pt idx="1">
                  <c:v>Prime Circuits</c:v>
                </c:pt>
                <c:pt idx="2">
                  <c:v>Zenith Parts</c:v>
                </c:pt>
                <c:pt idx="3">
                  <c:v>Apex Components</c:v>
                </c:pt>
              </c:strCache>
            </c:strRef>
          </c:cat>
          <c:val>
            <c:numRef>
              <c:f>Executive_Dashboard!$B$62:$B$65</c:f>
              <c:numCache>
                <c:formatCode>General</c:formatCode>
                <c:ptCount val="4"/>
                <c:pt idx="0">
                  <c:v>4302</c:v>
                </c:pt>
                <c:pt idx="1">
                  <c:v>1466</c:v>
                </c:pt>
                <c:pt idx="2">
                  <c:v>1388</c:v>
                </c:pt>
                <c:pt idx="3">
                  <c:v>1183</c:v>
                </c:pt>
              </c:numCache>
            </c:numRef>
          </c:val>
          <c:extLst>
            <c:ext xmlns:c16="http://schemas.microsoft.com/office/drawing/2014/chart" uri="{C3380CC4-5D6E-409C-BE32-E72D297353CC}">
              <c16:uniqueId val="{00000000-7C8C-4AF4-B4A5-0122A0D354BC}"/>
            </c:ext>
          </c:extLst>
        </c:ser>
        <c:dLbls>
          <c:dLblPos val="outEnd"/>
          <c:showLegendKey val="0"/>
          <c:showVal val="1"/>
          <c:showCatName val="0"/>
          <c:showSerName val="0"/>
          <c:showPercent val="0"/>
          <c:showBubbleSize val="0"/>
        </c:dLbls>
        <c:gapWidth val="182"/>
        <c:axId val="1633872528"/>
        <c:axId val="1614485328"/>
      </c:barChart>
      <c:catAx>
        <c:axId val="163387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5328"/>
        <c:crosses val="autoZero"/>
        <c:auto val="1"/>
        <c:lblAlgn val="ctr"/>
        <c:lblOffset val="100"/>
        <c:noMultiLvlLbl val="0"/>
      </c:catAx>
      <c:valAx>
        <c:axId val="1614485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7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a:t>Nova Electronics Defective Units by Material Grade</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Executive_Dashboard!$A$81:$A$82</c:f>
              <c:strCache>
                <c:ptCount val="2"/>
                <c:pt idx="0">
                  <c:v>Grade B</c:v>
                </c:pt>
                <c:pt idx="1">
                  <c:v>Grade A</c:v>
                </c:pt>
              </c:strCache>
            </c:strRef>
          </c:cat>
          <c:val>
            <c:numRef>
              <c:f>Executive_Dashboard!$B$81:$B$82</c:f>
              <c:numCache>
                <c:formatCode>General</c:formatCode>
                <c:ptCount val="2"/>
                <c:pt idx="0">
                  <c:v>3429</c:v>
                </c:pt>
                <c:pt idx="1">
                  <c:v>873</c:v>
                </c:pt>
              </c:numCache>
            </c:numRef>
          </c:val>
          <c:extLst>
            <c:ext xmlns:c16="http://schemas.microsoft.com/office/drawing/2014/chart" uri="{C3380CC4-5D6E-409C-BE32-E72D297353CC}">
              <c16:uniqueId val="{00000000-B779-432F-B183-D3A4E60C66B2}"/>
            </c:ext>
          </c:extLst>
        </c:ser>
        <c:dLbls>
          <c:dLblPos val="outEnd"/>
          <c:showLegendKey val="0"/>
          <c:showVal val="1"/>
          <c:showCatName val="0"/>
          <c:showSerName val="0"/>
          <c:showPercent val="0"/>
          <c:showBubbleSize val="0"/>
        </c:dLbls>
        <c:gapWidth val="219"/>
        <c:overlap val="-27"/>
        <c:axId val="1633898976"/>
        <c:axId val="1614490128"/>
      </c:barChart>
      <c:catAx>
        <c:axId val="163389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90128"/>
        <c:crosses val="autoZero"/>
        <c:auto val="1"/>
        <c:lblAlgn val="ctr"/>
        <c:lblOffset val="100"/>
        <c:noMultiLvlLbl val="0"/>
      </c:catAx>
      <c:valAx>
        <c:axId val="161449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3898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Top Preventive Maintenance Priorities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Executive_Dashboard!$G$61</c:f>
              <c:strCache>
                <c:ptCount val="1"/>
                <c:pt idx="0">
                  <c:v>Overdue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Executive_Dashboard!$F$62:$F$64</c:f>
              <c:strCache>
                <c:ptCount val="3"/>
                <c:pt idx="0">
                  <c:v>PUN-L3-M3</c:v>
                </c:pt>
                <c:pt idx="1">
                  <c:v>PUN-L3-M4</c:v>
                </c:pt>
                <c:pt idx="2">
                  <c:v>BLR-L2-M2</c:v>
                </c:pt>
              </c:strCache>
            </c:strRef>
          </c:cat>
          <c:val>
            <c:numRef>
              <c:f>Executive_Dashboard!$G$62:$G$64</c:f>
              <c:numCache>
                <c:formatCode>General</c:formatCode>
                <c:ptCount val="3"/>
                <c:pt idx="0">
                  <c:v>97</c:v>
                </c:pt>
                <c:pt idx="1">
                  <c:v>99</c:v>
                </c:pt>
                <c:pt idx="2">
                  <c:v>96</c:v>
                </c:pt>
              </c:numCache>
            </c:numRef>
          </c:val>
          <c:extLst>
            <c:ext xmlns:c16="http://schemas.microsoft.com/office/drawing/2014/chart" uri="{C3380CC4-5D6E-409C-BE32-E72D297353CC}">
              <c16:uniqueId val="{00000000-2D2B-45D5-9FBE-795ED1877844}"/>
            </c:ext>
          </c:extLst>
        </c:ser>
        <c:ser>
          <c:idx val="1"/>
          <c:order val="1"/>
          <c:tx>
            <c:strRef>
              <c:f>Executive_Dashboard!$H$61</c:f>
              <c:strCache>
                <c:ptCount val="1"/>
                <c:pt idx="0">
                  <c:v>Due Soon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Executive_Dashboard!$F$62:$F$64</c:f>
              <c:strCache>
                <c:ptCount val="3"/>
                <c:pt idx="0">
                  <c:v>PUN-L3-M3</c:v>
                </c:pt>
                <c:pt idx="1">
                  <c:v>PUN-L3-M4</c:v>
                </c:pt>
                <c:pt idx="2">
                  <c:v>BLR-L2-M2</c:v>
                </c:pt>
              </c:strCache>
            </c:strRef>
          </c:cat>
          <c:val>
            <c:numRef>
              <c:f>Executive_Dashboard!$H$62:$H$64</c:f>
              <c:numCache>
                <c:formatCode>General</c:formatCode>
                <c:ptCount val="3"/>
                <c:pt idx="0">
                  <c:v>6</c:v>
                </c:pt>
                <c:pt idx="1">
                  <c:v>12</c:v>
                </c:pt>
                <c:pt idx="2">
                  <c:v>7</c:v>
                </c:pt>
              </c:numCache>
            </c:numRef>
          </c:val>
          <c:extLst>
            <c:ext xmlns:c16="http://schemas.microsoft.com/office/drawing/2014/chart" uri="{C3380CC4-5D6E-409C-BE32-E72D297353CC}">
              <c16:uniqueId val="{00000001-2D2B-45D5-9FBE-795ED1877844}"/>
            </c:ext>
          </c:extLst>
        </c:ser>
        <c:dLbls>
          <c:dLblPos val="outEnd"/>
          <c:showLegendKey val="0"/>
          <c:showVal val="1"/>
          <c:showCatName val="0"/>
          <c:showSerName val="0"/>
          <c:showPercent val="0"/>
          <c:showBubbleSize val="0"/>
        </c:dLbls>
        <c:gapWidth val="219"/>
        <c:overlap val="-27"/>
        <c:axId val="1518208704"/>
        <c:axId val="1614481008"/>
      </c:barChart>
      <c:catAx>
        <c:axId val="1518208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81008"/>
        <c:crosses val="autoZero"/>
        <c:auto val="1"/>
        <c:lblAlgn val="ctr"/>
        <c:lblOffset val="100"/>
        <c:noMultiLvlLbl val="0"/>
      </c:catAx>
      <c:valAx>
        <c:axId val="1614481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208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Downtime of Top Maintenance-Priority Machines   (Min)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Executive_Dashboard!$H$86</c:f>
              <c:strCache>
                <c:ptCount val="1"/>
                <c:pt idx="0">
                  <c:v>Total Machine Downtime (Min)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Executive_Dashboard!$G$87:$G$89</c:f>
              <c:strCache>
                <c:ptCount val="3"/>
                <c:pt idx="0">
                  <c:v>PUN-L3-M3</c:v>
                </c:pt>
                <c:pt idx="1">
                  <c:v>PUN-L3-M4</c:v>
                </c:pt>
                <c:pt idx="2">
                  <c:v>BLR-L2-M2</c:v>
                </c:pt>
              </c:strCache>
            </c:strRef>
          </c:cat>
          <c:val>
            <c:numRef>
              <c:f>Executive_Dashboard!$H$87:$H$89</c:f>
              <c:numCache>
                <c:formatCode>General</c:formatCode>
                <c:ptCount val="3"/>
                <c:pt idx="0">
                  <c:v>7139</c:v>
                </c:pt>
                <c:pt idx="1">
                  <c:v>6990</c:v>
                </c:pt>
                <c:pt idx="2">
                  <c:v>5724</c:v>
                </c:pt>
              </c:numCache>
            </c:numRef>
          </c:val>
          <c:extLst>
            <c:ext xmlns:c16="http://schemas.microsoft.com/office/drawing/2014/chart" uri="{C3380CC4-5D6E-409C-BE32-E72D297353CC}">
              <c16:uniqueId val="{00000000-A4AC-42B3-923C-3A8295075078}"/>
            </c:ext>
          </c:extLst>
        </c:ser>
        <c:dLbls>
          <c:dLblPos val="outEnd"/>
          <c:showLegendKey val="0"/>
          <c:showVal val="1"/>
          <c:showCatName val="0"/>
          <c:showSerName val="0"/>
          <c:showPercent val="0"/>
          <c:showBubbleSize val="0"/>
        </c:dLbls>
        <c:gapWidth val="182"/>
        <c:axId val="1745707376"/>
        <c:axId val="1614494448"/>
      </c:barChart>
      <c:catAx>
        <c:axId val="1745707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94448"/>
        <c:crosses val="autoZero"/>
        <c:auto val="1"/>
        <c:lblAlgn val="ctr"/>
        <c:lblOffset val="100"/>
        <c:noMultiLvlLbl val="0"/>
      </c:catAx>
      <c:valAx>
        <c:axId val="161449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707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baseline="0"/>
              <a:t>Night Shift Performance by Factory</a:t>
            </a:r>
            <a:endParaRPr lang="en-IN" sz="1400" b="1" i="0" u="none" strike="noStrike" kern="1200" spc="0" baseline="0">
              <a:solidFill>
                <a:sysClr val="windowText" lastClr="000000">
                  <a:lumMod val="65000"/>
                  <a:lumOff val="35000"/>
                </a:sysClr>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barChart>
        <c:barDir val="col"/>
        <c:grouping val="clustered"/>
        <c:varyColors val="0"/>
        <c:ser>
          <c:idx val="0"/>
          <c:order val="0"/>
          <c:tx>
            <c:strRef>
              <c:f>Executive_Dashboard!$L$85</c:f>
              <c:strCache>
                <c:ptCount val="1"/>
                <c:pt idx="0">
                  <c:v>Weighted Defect Rate</c:v>
                </c:pt>
              </c:strCache>
            </c:strRef>
          </c:tx>
          <c:spPr>
            <a:solidFill>
              <a:schemeClr val="accent1"/>
            </a:solidFill>
            <a:ln>
              <a:noFill/>
            </a:ln>
            <a:effectLst/>
          </c:spPr>
          <c:invertIfNegative val="0"/>
          <c:cat>
            <c:strRef>
              <c:f>Executive_Dashboard!$K$86:$K$89</c:f>
              <c:strCache>
                <c:ptCount val="4"/>
                <c:pt idx="0">
                  <c:v>Pune Factory</c:v>
                </c:pt>
                <c:pt idx="1">
                  <c:v>Chennai Factory</c:v>
                </c:pt>
                <c:pt idx="2">
                  <c:v>Noida Factory</c:v>
                </c:pt>
                <c:pt idx="3">
                  <c:v>Bengaluru Factory</c:v>
                </c:pt>
              </c:strCache>
            </c:strRef>
          </c:cat>
          <c:val>
            <c:numRef>
              <c:f>Executive_Dashboard!$L$86:$L$89</c:f>
              <c:numCache>
                <c:formatCode>General</c:formatCode>
                <c:ptCount val="4"/>
                <c:pt idx="0">
                  <c:v>4.4439345265412267E-2</c:v>
                </c:pt>
                <c:pt idx="1">
                  <c:v>2.7542528904926724E-2</c:v>
                </c:pt>
                <c:pt idx="2">
                  <c:v>2.4209818426361801E-2</c:v>
                </c:pt>
                <c:pt idx="3">
                  <c:v>4.4449424772150005E-2</c:v>
                </c:pt>
              </c:numCache>
            </c:numRef>
          </c:val>
          <c:extLst>
            <c:ext xmlns:c16="http://schemas.microsoft.com/office/drawing/2014/chart" uri="{C3380CC4-5D6E-409C-BE32-E72D297353CC}">
              <c16:uniqueId val="{00000000-7ABC-43CD-8710-B3E23BC0C330}"/>
            </c:ext>
          </c:extLst>
        </c:ser>
        <c:dLbls>
          <c:showLegendKey val="0"/>
          <c:showVal val="0"/>
          <c:showCatName val="0"/>
          <c:showSerName val="0"/>
          <c:showPercent val="0"/>
          <c:showBubbleSize val="0"/>
        </c:dLbls>
        <c:gapWidth val="219"/>
        <c:overlap val="-27"/>
        <c:axId val="1758601792"/>
        <c:axId val="1614445008"/>
      </c:barChart>
      <c:lineChart>
        <c:grouping val="standard"/>
        <c:varyColors val="0"/>
        <c:ser>
          <c:idx val="1"/>
          <c:order val="1"/>
          <c:tx>
            <c:strRef>
              <c:f>Executive_Dashboard!$M$85</c:f>
              <c:strCache>
                <c:ptCount val="1"/>
                <c:pt idx="0">
                  <c:v>Machine_Downtime (Min)</c:v>
                </c:pt>
              </c:strCache>
            </c:strRef>
          </c:tx>
          <c:spPr>
            <a:ln w="28575" cap="rnd">
              <a:solidFill>
                <a:schemeClr val="accent2"/>
              </a:solidFill>
              <a:round/>
            </a:ln>
            <a:effectLst/>
          </c:spPr>
          <c:marker>
            <c:symbol val="none"/>
          </c:marker>
          <c:cat>
            <c:strRef>
              <c:f>Executive_Dashboard!$K$86:$K$89</c:f>
              <c:strCache>
                <c:ptCount val="4"/>
                <c:pt idx="0">
                  <c:v>Pune Factory</c:v>
                </c:pt>
                <c:pt idx="1">
                  <c:v>Chennai Factory</c:v>
                </c:pt>
                <c:pt idx="2">
                  <c:v>Noida Factory</c:v>
                </c:pt>
                <c:pt idx="3">
                  <c:v>Bengaluru Factory</c:v>
                </c:pt>
              </c:strCache>
            </c:strRef>
          </c:cat>
          <c:val>
            <c:numRef>
              <c:f>Executive_Dashboard!$M$86:$M$89</c:f>
              <c:numCache>
                <c:formatCode>General</c:formatCode>
                <c:ptCount val="4"/>
                <c:pt idx="0">
                  <c:v>46.208924949290058</c:v>
                </c:pt>
                <c:pt idx="1">
                  <c:v>30.215841584158415</c:v>
                </c:pt>
                <c:pt idx="2">
                  <c:v>27.333333333333332</c:v>
                </c:pt>
                <c:pt idx="3">
                  <c:v>37.220883534136547</c:v>
                </c:pt>
              </c:numCache>
            </c:numRef>
          </c:val>
          <c:smooth val="0"/>
          <c:extLst>
            <c:ext xmlns:c16="http://schemas.microsoft.com/office/drawing/2014/chart" uri="{C3380CC4-5D6E-409C-BE32-E72D297353CC}">
              <c16:uniqueId val="{00000001-7ABC-43CD-8710-B3E23BC0C330}"/>
            </c:ext>
          </c:extLst>
        </c:ser>
        <c:dLbls>
          <c:showLegendKey val="0"/>
          <c:showVal val="0"/>
          <c:showCatName val="0"/>
          <c:showSerName val="0"/>
          <c:showPercent val="0"/>
          <c:showBubbleSize val="0"/>
        </c:dLbls>
        <c:marker val="1"/>
        <c:smooth val="0"/>
        <c:axId val="1758614320"/>
        <c:axId val="1614434448"/>
      </c:lineChart>
      <c:catAx>
        <c:axId val="175860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45008"/>
        <c:crosses val="autoZero"/>
        <c:auto val="1"/>
        <c:lblAlgn val="ctr"/>
        <c:lblOffset val="100"/>
        <c:noMultiLvlLbl val="0"/>
      </c:catAx>
      <c:valAx>
        <c:axId val="1614445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01792"/>
        <c:crosses val="autoZero"/>
        <c:crossBetween val="between"/>
      </c:valAx>
      <c:valAx>
        <c:axId val="161443444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14320"/>
        <c:crosses val="max"/>
        <c:crossBetween val="between"/>
      </c:valAx>
      <c:catAx>
        <c:axId val="1758614320"/>
        <c:scaling>
          <c:orientation val="minMax"/>
        </c:scaling>
        <c:delete val="1"/>
        <c:axPos val="b"/>
        <c:numFmt formatCode="General" sourceLinked="1"/>
        <c:majorTickMark val="out"/>
        <c:minorTickMark val="none"/>
        <c:tickLblPos val="nextTo"/>
        <c:crossAx val="16144344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Total Safety Incidents by Factory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bar"/>
        <c:grouping val="clustered"/>
        <c:varyColors val="0"/>
        <c:ser>
          <c:idx val="0"/>
          <c:order val="0"/>
          <c:tx>
            <c:strRef>
              <c:f>Executive_Dashboard!$Q$62</c:f>
              <c:strCache>
                <c:ptCount val="1"/>
                <c:pt idx="0">
                  <c:v>Total Safety Incidents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Executive_Dashboard!$P$63:$P$66</c:f>
              <c:strCache>
                <c:ptCount val="4"/>
                <c:pt idx="0">
                  <c:v>Chennai Factory</c:v>
                </c:pt>
                <c:pt idx="1">
                  <c:v>Noida Factory</c:v>
                </c:pt>
                <c:pt idx="2">
                  <c:v>Pune Factory</c:v>
                </c:pt>
                <c:pt idx="3">
                  <c:v>Bengaluru Factory</c:v>
                </c:pt>
              </c:strCache>
            </c:strRef>
          </c:cat>
          <c:val>
            <c:numRef>
              <c:f>Executive_Dashboard!$Q$63:$Q$66</c:f>
              <c:numCache>
                <c:formatCode>General</c:formatCode>
                <c:ptCount val="4"/>
                <c:pt idx="0">
                  <c:v>13</c:v>
                </c:pt>
                <c:pt idx="1">
                  <c:v>7</c:v>
                </c:pt>
                <c:pt idx="2">
                  <c:v>18</c:v>
                </c:pt>
                <c:pt idx="3">
                  <c:v>21</c:v>
                </c:pt>
              </c:numCache>
            </c:numRef>
          </c:val>
          <c:extLst>
            <c:ext xmlns:c16="http://schemas.microsoft.com/office/drawing/2014/chart" uri="{C3380CC4-5D6E-409C-BE32-E72D297353CC}">
              <c16:uniqueId val="{00000000-8AD9-4B49-8C3A-0F14AE9D700C}"/>
            </c:ext>
          </c:extLst>
        </c:ser>
        <c:dLbls>
          <c:dLblPos val="outEnd"/>
          <c:showLegendKey val="0"/>
          <c:showVal val="1"/>
          <c:showCatName val="0"/>
          <c:showSerName val="0"/>
          <c:showPercent val="0"/>
          <c:showBubbleSize val="0"/>
        </c:dLbls>
        <c:gapWidth val="182"/>
        <c:axId val="1758588336"/>
        <c:axId val="1614451728"/>
      </c:barChart>
      <c:catAx>
        <c:axId val="1758588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51728"/>
        <c:crosses val="autoZero"/>
        <c:auto val="1"/>
        <c:lblAlgn val="ctr"/>
        <c:lblOffset val="100"/>
        <c:noMultiLvlLbl val="0"/>
      </c:catAx>
      <c:valAx>
        <c:axId val="161445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588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latin typeface="+mn-lt"/>
                <a:ea typeface="+mn-ea"/>
                <a:cs typeface="+mn-cs"/>
              </a:rPr>
              <a:t>Operational Risk Comparison by Factory</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barChart>
        <c:barDir val="col"/>
        <c:grouping val="clustered"/>
        <c:varyColors val="0"/>
        <c:ser>
          <c:idx val="0"/>
          <c:order val="0"/>
          <c:tx>
            <c:strRef>
              <c:f>Executive_Dashboard!$Q$83</c:f>
              <c:strCache>
                <c:ptCount val="1"/>
                <c:pt idx="0">
                  <c:v>Defect Rate</c:v>
                </c:pt>
              </c:strCache>
            </c:strRef>
          </c:tx>
          <c:spPr>
            <a:solidFill>
              <a:schemeClr val="accent1"/>
            </a:solidFill>
            <a:ln>
              <a:noFill/>
            </a:ln>
            <a:effectLst/>
          </c:spPr>
          <c:invertIfNegative val="0"/>
          <c:cat>
            <c:strRef>
              <c:f>Executive_Dashboard!$P$84:$P$87</c:f>
              <c:strCache>
                <c:ptCount val="4"/>
                <c:pt idx="0">
                  <c:v>Chennai Factory</c:v>
                </c:pt>
                <c:pt idx="1">
                  <c:v>Noida Factory</c:v>
                </c:pt>
                <c:pt idx="2">
                  <c:v>Pune Factory</c:v>
                </c:pt>
                <c:pt idx="3">
                  <c:v>Bengaluru Factory</c:v>
                </c:pt>
              </c:strCache>
            </c:strRef>
          </c:cat>
          <c:val>
            <c:numRef>
              <c:f>Executive_Dashboard!$Q$84:$Q$87</c:f>
              <c:numCache>
                <c:formatCode>General</c:formatCode>
                <c:ptCount val="4"/>
                <c:pt idx="0">
                  <c:v>2.4955304851735405E-2</c:v>
                </c:pt>
                <c:pt idx="1">
                  <c:v>2.1319616885420362E-2</c:v>
                </c:pt>
                <c:pt idx="2">
                  <c:v>4.0054835493519445E-2</c:v>
                </c:pt>
                <c:pt idx="3">
                  <c:v>4.0935746105252559E-2</c:v>
                </c:pt>
              </c:numCache>
            </c:numRef>
          </c:val>
          <c:extLst>
            <c:ext xmlns:c16="http://schemas.microsoft.com/office/drawing/2014/chart" uri="{C3380CC4-5D6E-409C-BE32-E72D297353CC}">
              <c16:uniqueId val="{00000000-BD14-4599-A2B3-E82C5F946CE4}"/>
            </c:ext>
          </c:extLst>
        </c:ser>
        <c:dLbls>
          <c:showLegendKey val="0"/>
          <c:showVal val="0"/>
          <c:showCatName val="0"/>
          <c:showSerName val="0"/>
          <c:showPercent val="0"/>
          <c:showBubbleSize val="0"/>
        </c:dLbls>
        <c:gapWidth val="219"/>
        <c:overlap val="-27"/>
        <c:axId val="1745625248"/>
        <c:axId val="1614443568"/>
      </c:barChart>
      <c:lineChart>
        <c:grouping val="standard"/>
        <c:varyColors val="0"/>
        <c:ser>
          <c:idx val="1"/>
          <c:order val="1"/>
          <c:tx>
            <c:strRef>
              <c:f>Executive_Dashboard!$R$83</c:f>
              <c:strCache>
                <c:ptCount val="1"/>
                <c:pt idx="0">
                  <c:v>Machine Downtime (Min)</c:v>
                </c:pt>
              </c:strCache>
            </c:strRef>
          </c:tx>
          <c:spPr>
            <a:ln w="28575" cap="rnd">
              <a:solidFill>
                <a:schemeClr val="accent2"/>
              </a:solidFill>
              <a:round/>
            </a:ln>
            <a:effectLst/>
          </c:spPr>
          <c:marker>
            <c:symbol val="none"/>
          </c:marker>
          <c:cat>
            <c:strRef>
              <c:f>Executive_Dashboard!$P$84:$P$87</c:f>
              <c:strCache>
                <c:ptCount val="4"/>
                <c:pt idx="0">
                  <c:v>Chennai Factory</c:v>
                </c:pt>
                <c:pt idx="1">
                  <c:v>Noida Factory</c:v>
                </c:pt>
                <c:pt idx="2">
                  <c:v>Pune Factory</c:v>
                </c:pt>
                <c:pt idx="3">
                  <c:v>Bengaluru Factory</c:v>
                </c:pt>
              </c:strCache>
            </c:strRef>
          </c:cat>
          <c:val>
            <c:numRef>
              <c:f>Executive_Dashboard!$R$84:$R$87</c:f>
              <c:numCache>
                <c:formatCode>General</c:formatCode>
                <c:ptCount val="4"/>
                <c:pt idx="0">
                  <c:v>26.725752508361204</c:v>
                </c:pt>
                <c:pt idx="1">
                  <c:v>23.247354497354497</c:v>
                </c:pt>
                <c:pt idx="2">
                  <c:v>33.167000668002672</c:v>
                </c:pt>
                <c:pt idx="3">
                  <c:v>30.720588235294116</c:v>
                </c:pt>
              </c:numCache>
            </c:numRef>
          </c:val>
          <c:smooth val="0"/>
          <c:extLst>
            <c:ext xmlns:c16="http://schemas.microsoft.com/office/drawing/2014/chart" uri="{C3380CC4-5D6E-409C-BE32-E72D297353CC}">
              <c16:uniqueId val="{00000001-BD14-4599-A2B3-E82C5F946CE4}"/>
            </c:ext>
          </c:extLst>
        </c:ser>
        <c:dLbls>
          <c:showLegendKey val="0"/>
          <c:showVal val="0"/>
          <c:showCatName val="0"/>
          <c:showSerName val="0"/>
          <c:showPercent val="0"/>
          <c:showBubbleSize val="0"/>
        </c:dLbls>
        <c:marker val="1"/>
        <c:smooth val="0"/>
        <c:axId val="1745642880"/>
        <c:axId val="1614460368"/>
      </c:lineChart>
      <c:catAx>
        <c:axId val="174562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443568"/>
        <c:crosses val="autoZero"/>
        <c:auto val="1"/>
        <c:lblAlgn val="ctr"/>
        <c:lblOffset val="100"/>
        <c:noMultiLvlLbl val="0"/>
      </c:catAx>
      <c:valAx>
        <c:axId val="1614443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25248"/>
        <c:crosses val="autoZero"/>
        <c:crossBetween val="between"/>
      </c:valAx>
      <c:valAx>
        <c:axId val="1614460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5642880"/>
        <c:crosses val="max"/>
        <c:crossBetween val="between"/>
      </c:valAx>
      <c:catAx>
        <c:axId val="1745642880"/>
        <c:scaling>
          <c:orientation val="minMax"/>
        </c:scaling>
        <c:delete val="1"/>
        <c:axPos val="b"/>
        <c:numFmt formatCode="General" sourceLinked="1"/>
        <c:majorTickMark val="out"/>
        <c:minorTickMark val="none"/>
        <c:tickLblPos val="nextTo"/>
        <c:crossAx val="16144603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Quality &amp; Downtime Performance by Shift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Executive_Dashboard!$L$64</c:f>
              <c:strCache>
                <c:ptCount val="1"/>
                <c:pt idx="0">
                  <c:v>Weighted Defect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Executive_Dashboard!$K$65:$K$67</c:f>
              <c:strCache>
                <c:ptCount val="3"/>
                <c:pt idx="0">
                  <c:v>Night</c:v>
                </c:pt>
                <c:pt idx="1">
                  <c:v>Morning</c:v>
                </c:pt>
                <c:pt idx="2">
                  <c:v>Evening</c:v>
                </c:pt>
              </c:strCache>
            </c:strRef>
          </c:cat>
          <c:val>
            <c:numRef>
              <c:f>Executive_Dashboard!$L$65:$L$67</c:f>
              <c:numCache>
                <c:formatCode>0.00%</c:formatCode>
                <c:ptCount val="3"/>
                <c:pt idx="0">
                  <c:v>3.4929983107328463E-2</c:v>
                </c:pt>
                <c:pt idx="1">
                  <c:v>2.9602527856311324E-2</c:v>
                </c:pt>
                <c:pt idx="2">
                  <c:v>3.0381561535068373E-2</c:v>
                </c:pt>
              </c:numCache>
            </c:numRef>
          </c:val>
          <c:extLst>
            <c:ext xmlns:c16="http://schemas.microsoft.com/office/drawing/2014/chart" uri="{C3380CC4-5D6E-409C-BE32-E72D297353CC}">
              <c16:uniqueId val="{00000000-8A91-44B8-93FB-CB1C574CFE00}"/>
            </c:ext>
          </c:extLst>
        </c:ser>
        <c:dLbls>
          <c:showLegendKey val="0"/>
          <c:showVal val="1"/>
          <c:showCatName val="0"/>
          <c:showSerName val="0"/>
          <c:showPercent val="0"/>
          <c:showBubbleSize val="0"/>
        </c:dLbls>
        <c:gapWidth val="219"/>
        <c:overlap val="-27"/>
        <c:axId val="1129714991"/>
        <c:axId val="1298412271"/>
      </c:barChart>
      <c:lineChart>
        <c:grouping val="standard"/>
        <c:varyColors val="0"/>
        <c:ser>
          <c:idx val="1"/>
          <c:order val="1"/>
          <c:tx>
            <c:strRef>
              <c:f>Executive_Dashboard!$M$64</c:f>
              <c:strCache>
                <c:ptCount val="1"/>
                <c:pt idx="0">
                  <c:v>Avg Machine Downtime (Min)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Executive_Dashboard!$K$65:$K$67</c:f>
              <c:strCache>
                <c:ptCount val="3"/>
                <c:pt idx="0">
                  <c:v>Night</c:v>
                </c:pt>
                <c:pt idx="1">
                  <c:v>Morning</c:v>
                </c:pt>
                <c:pt idx="2">
                  <c:v>Evening</c:v>
                </c:pt>
              </c:strCache>
            </c:strRef>
          </c:cat>
          <c:val>
            <c:numRef>
              <c:f>Executive_Dashboard!$M$65:$M$67</c:f>
              <c:numCache>
                <c:formatCode>General</c:formatCode>
                <c:ptCount val="3"/>
                <c:pt idx="0">
                  <c:v>35.176000000000002</c:v>
                </c:pt>
                <c:pt idx="1">
                  <c:v>23.302</c:v>
                </c:pt>
                <c:pt idx="2">
                  <c:v>26.879000000000001</c:v>
                </c:pt>
              </c:numCache>
            </c:numRef>
          </c:val>
          <c:smooth val="0"/>
          <c:extLst>
            <c:ext xmlns:c16="http://schemas.microsoft.com/office/drawing/2014/chart" uri="{C3380CC4-5D6E-409C-BE32-E72D297353CC}">
              <c16:uniqueId val="{00000001-8A91-44B8-93FB-CB1C574CFE00}"/>
            </c:ext>
          </c:extLst>
        </c:ser>
        <c:dLbls>
          <c:showLegendKey val="0"/>
          <c:showVal val="1"/>
          <c:showCatName val="0"/>
          <c:showSerName val="0"/>
          <c:showPercent val="0"/>
          <c:showBubbleSize val="0"/>
        </c:dLbls>
        <c:marker val="1"/>
        <c:smooth val="0"/>
        <c:axId val="1129739583"/>
        <c:axId val="1298401711"/>
      </c:lineChart>
      <c:catAx>
        <c:axId val="112971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12271"/>
        <c:crosses val="autoZero"/>
        <c:auto val="1"/>
        <c:lblAlgn val="ctr"/>
        <c:lblOffset val="100"/>
        <c:noMultiLvlLbl val="0"/>
      </c:catAx>
      <c:valAx>
        <c:axId val="1298412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14991"/>
        <c:crosses val="autoZero"/>
        <c:crossBetween val="between"/>
      </c:valAx>
      <c:valAx>
        <c:axId val="129840171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39583"/>
        <c:crosses val="max"/>
        <c:crossBetween val="between"/>
      </c:valAx>
      <c:catAx>
        <c:axId val="1129739583"/>
        <c:scaling>
          <c:orientation val="minMax"/>
        </c:scaling>
        <c:delete val="1"/>
        <c:axPos val="b"/>
        <c:numFmt formatCode="General" sourceLinked="1"/>
        <c:majorTickMark val="out"/>
        <c:minorTickMark val="none"/>
        <c:tickLblPos val="nextTo"/>
        <c:crossAx val="12984017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Q2 Revenue Growth vs Operating Cost Growth</a:t>
            </a:r>
            <a:endParaRPr lang="en-IN" b="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lotArea>
      <c:layout/>
      <c:barChart>
        <c:barDir val="col"/>
        <c:grouping val="clustered"/>
        <c:varyColors val="0"/>
        <c:ser>
          <c:idx val="0"/>
          <c:order val="0"/>
          <c:tx>
            <c:strRef>
              <c:f>Executive_Dashboard!$B$19</c:f>
              <c:strCache>
                <c:ptCount val="1"/>
                <c:pt idx="0">
                  <c:v>Growth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Executive_Dashboard!$A$20:$A$21</c:f>
              <c:strCache>
                <c:ptCount val="2"/>
                <c:pt idx="0">
                  <c:v>Sales Revenue</c:v>
                </c:pt>
                <c:pt idx="1">
                  <c:v>Operating Cost</c:v>
                </c:pt>
              </c:strCache>
            </c:strRef>
          </c:cat>
          <c:val>
            <c:numRef>
              <c:f>Executive_Dashboard!$B$20:$B$21</c:f>
              <c:numCache>
                <c:formatCode>0.00%</c:formatCode>
                <c:ptCount val="2"/>
                <c:pt idx="0">
                  <c:v>7.0099999999999996E-2</c:v>
                </c:pt>
                <c:pt idx="1">
                  <c:v>0.125</c:v>
                </c:pt>
              </c:numCache>
            </c:numRef>
          </c:val>
          <c:extLst>
            <c:ext xmlns:c16="http://schemas.microsoft.com/office/drawing/2014/chart" uri="{C3380CC4-5D6E-409C-BE32-E72D297353CC}">
              <c16:uniqueId val="{00000000-7D27-438F-909F-B934CF734A76}"/>
            </c:ext>
          </c:extLst>
        </c:ser>
        <c:dLbls>
          <c:dLblPos val="outEnd"/>
          <c:showLegendKey val="0"/>
          <c:showVal val="1"/>
          <c:showCatName val="0"/>
          <c:showSerName val="0"/>
          <c:showPercent val="0"/>
          <c:showBubbleSize val="0"/>
        </c:dLbls>
        <c:gapWidth val="219"/>
        <c:overlap val="-27"/>
        <c:axId val="1129690863"/>
        <c:axId val="1298406991"/>
      </c:barChart>
      <c:catAx>
        <c:axId val="112969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06991"/>
        <c:crosses val="autoZero"/>
        <c:auto val="1"/>
        <c:lblAlgn val="ctr"/>
        <c:lblOffset val="100"/>
        <c:noMultiLvlLbl val="0"/>
      </c:catAx>
      <c:valAx>
        <c:axId val="1298406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90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701525</xdr:colOff>
      <xdr:row>16</xdr:row>
      <xdr:rowOff>114300</xdr:rowOff>
    </xdr:to>
    <xdr:graphicFrame macro="">
      <xdr:nvGraphicFramePr>
        <xdr:cNvPr id="2" name="Chart 1">
          <a:extLst>
            <a:ext uri="{FF2B5EF4-FFF2-40B4-BE49-F238E27FC236}">
              <a16:creationId xmlns:a16="http://schemas.microsoft.com/office/drawing/2014/main" id="{29C82333-06D9-C1E0-EEE2-62CE03483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1599456</xdr:colOff>
      <xdr:row>0</xdr:row>
      <xdr:rowOff>0</xdr:rowOff>
    </xdr:from>
    <xdr:to>
      <xdr:col>9</xdr:col>
      <xdr:colOff>38185</xdr:colOff>
      <xdr:row>16</xdr:row>
      <xdr:rowOff>33865</xdr:rowOff>
    </xdr:to>
    <xdr:graphicFrame macro="">
      <xdr:nvGraphicFramePr>
        <xdr:cNvPr id="4" name="Chart 3">
          <a:extLst>
            <a:ext uri="{FF2B5EF4-FFF2-40B4-BE49-F238E27FC236}">
              <a16:creationId xmlns:a16="http://schemas.microsoft.com/office/drawing/2014/main" id="{27056471-D455-566E-59F4-610FA4CC9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1599782</xdr:colOff>
      <xdr:row>16</xdr:row>
      <xdr:rowOff>101337</xdr:rowOff>
    </xdr:from>
    <xdr:to>
      <xdr:col>9</xdr:col>
      <xdr:colOff>48638</xdr:colOff>
      <xdr:row>31</xdr:row>
      <xdr:rowOff>102124</xdr:rowOff>
    </xdr:to>
    <xdr:graphicFrame macro="">
      <xdr:nvGraphicFramePr>
        <xdr:cNvPr id="5" name="Chart 4">
          <a:extLst>
            <a:ext uri="{FF2B5EF4-FFF2-40B4-BE49-F238E27FC236}">
              <a16:creationId xmlns:a16="http://schemas.microsoft.com/office/drawing/2014/main" id="{79BA1F05-777A-DF7A-0401-918376533A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2884</xdr:colOff>
      <xdr:row>0</xdr:row>
      <xdr:rowOff>0</xdr:rowOff>
    </xdr:from>
    <xdr:to>
      <xdr:col>13</xdr:col>
      <xdr:colOff>614680</xdr:colOff>
      <xdr:row>16</xdr:row>
      <xdr:rowOff>40821</xdr:rowOff>
    </xdr:to>
    <xdr:graphicFrame macro="">
      <xdr:nvGraphicFramePr>
        <xdr:cNvPr id="6" name="Chart 5">
          <a:extLst>
            <a:ext uri="{FF2B5EF4-FFF2-40B4-BE49-F238E27FC236}">
              <a16:creationId xmlns:a16="http://schemas.microsoft.com/office/drawing/2014/main" id="{1A72A321-651D-DD35-5060-236D6E5A91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2883</xdr:colOff>
      <xdr:row>16</xdr:row>
      <xdr:rowOff>155803</xdr:rowOff>
    </xdr:from>
    <xdr:to>
      <xdr:col>13</xdr:col>
      <xdr:colOff>614679</xdr:colOff>
      <xdr:row>31</xdr:row>
      <xdr:rowOff>115661</xdr:rowOff>
    </xdr:to>
    <xdr:graphicFrame macro="">
      <xdr:nvGraphicFramePr>
        <xdr:cNvPr id="9" name="Chart 8">
          <a:extLst>
            <a:ext uri="{FF2B5EF4-FFF2-40B4-BE49-F238E27FC236}">
              <a16:creationId xmlns:a16="http://schemas.microsoft.com/office/drawing/2014/main" id="{404A2897-7E3D-85E9-0738-ED89552DF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1626675</xdr:colOff>
      <xdr:row>0</xdr:row>
      <xdr:rowOff>0</xdr:rowOff>
    </xdr:from>
    <xdr:to>
      <xdr:col>16</xdr:col>
      <xdr:colOff>1402007</xdr:colOff>
      <xdr:row>16</xdr:row>
      <xdr:rowOff>80921</xdr:rowOff>
    </xdr:to>
    <xdr:graphicFrame macro="">
      <xdr:nvGraphicFramePr>
        <xdr:cNvPr id="10" name="Chart 9">
          <a:extLst>
            <a:ext uri="{FF2B5EF4-FFF2-40B4-BE49-F238E27FC236}">
              <a16:creationId xmlns:a16="http://schemas.microsoft.com/office/drawing/2014/main" id="{4093C1B5-7F42-3694-B83C-01FB652817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2439</xdr:colOff>
      <xdr:row>16</xdr:row>
      <xdr:rowOff>160171</xdr:rowOff>
    </xdr:from>
    <xdr:to>
      <xdr:col>16</xdr:col>
      <xdr:colOff>1415450</xdr:colOff>
      <xdr:row>31</xdr:row>
      <xdr:rowOff>77932</xdr:rowOff>
    </xdr:to>
    <xdr:graphicFrame macro="">
      <xdr:nvGraphicFramePr>
        <xdr:cNvPr id="11" name="Chart 10">
          <a:extLst>
            <a:ext uri="{FF2B5EF4-FFF2-40B4-BE49-F238E27FC236}">
              <a16:creationId xmlns:a16="http://schemas.microsoft.com/office/drawing/2014/main" id="{3C47013F-BDEE-345F-A11A-1162C80B4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59</xdr:row>
      <xdr:rowOff>138461</xdr:rowOff>
    </xdr:from>
    <xdr:to>
      <xdr:col>4</xdr:col>
      <xdr:colOff>696952</xdr:colOff>
      <xdr:row>76</xdr:row>
      <xdr:rowOff>120805</xdr:rowOff>
    </xdr:to>
    <xdr:graphicFrame macro="">
      <xdr:nvGraphicFramePr>
        <xdr:cNvPr id="15" name="Chart 14">
          <a:extLst>
            <a:ext uri="{FF2B5EF4-FFF2-40B4-BE49-F238E27FC236}">
              <a16:creationId xmlns:a16="http://schemas.microsoft.com/office/drawing/2014/main" id="{7961CB82-0832-4AE6-F002-8075E46687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77</xdr:row>
      <xdr:rowOff>91997</xdr:rowOff>
    </xdr:from>
    <xdr:to>
      <xdr:col>4</xdr:col>
      <xdr:colOff>696952</xdr:colOff>
      <xdr:row>95</xdr:row>
      <xdr:rowOff>92926</xdr:rowOff>
    </xdr:to>
    <xdr:graphicFrame macro="">
      <xdr:nvGraphicFramePr>
        <xdr:cNvPr id="16" name="Chart 15">
          <a:extLst>
            <a:ext uri="{FF2B5EF4-FFF2-40B4-BE49-F238E27FC236}">
              <a16:creationId xmlns:a16="http://schemas.microsoft.com/office/drawing/2014/main" id="{81DF5509-D86E-28E6-F0A4-53823E359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1579757</xdr:colOff>
      <xdr:row>59</xdr:row>
      <xdr:rowOff>129169</xdr:rowOff>
    </xdr:from>
    <xdr:to>
      <xdr:col>9</xdr:col>
      <xdr:colOff>1312</xdr:colOff>
      <xdr:row>77</xdr:row>
      <xdr:rowOff>2388</xdr:rowOff>
    </xdr:to>
    <xdr:graphicFrame macro="">
      <xdr:nvGraphicFramePr>
        <xdr:cNvPr id="19" name="Chart 18">
          <a:extLst>
            <a:ext uri="{FF2B5EF4-FFF2-40B4-BE49-F238E27FC236}">
              <a16:creationId xmlns:a16="http://schemas.microsoft.com/office/drawing/2014/main" id="{6595309F-3F32-EF9F-E46A-0FAE60AFD4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1598342</xdr:colOff>
      <xdr:row>77</xdr:row>
      <xdr:rowOff>138460</xdr:rowOff>
    </xdr:from>
    <xdr:to>
      <xdr:col>8</xdr:col>
      <xdr:colOff>1687286</xdr:colOff>
      <xdr:row>95</xdr:row>
      <xdr:rowOff>157974</xdr:rowOff>
    </xdr:to>
    <xdr:graphicFrame macro="">
      <xdr:nvGraphicFramePr>
        <xdr:cNvPr id="20" name="Chart 19">
          <a:extLst>
            <a:ext uri="{FF2B5EF4-FFF2-40B4-BE49-F238E27FC236}">
              <a16:creationId xmlns:a16="http://schemas.microsoft.com/office/drawing/2014/main" id="{08C4D86C-D292-E593-6919-F678BEF33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558329</xdr:colOff>
      <xdr:row>77</xdr:row>
      <xdr:rowOff>106050</xdr:rowOff>
    </xdr:from>
    <xdr:to>
      <xdr:col>14</xdr:col>
      <xdr:colOff>3271</xdr:colOff>
      <xdr:row>95</xdr:row>
      <xdr:rowOff>101133</xdr:rowOff>
    </xdr:to>
    <xdr:graphicFrame macro="">
      <xdr:nvGraphicFramePr>
        <xdr:cNvPr id="22" name="Chart 21">
          <a:extLst>
            <a:ext uri="{FF2B5EF4-FFF2-40B4-BE49-F238E27FC236}">
              <a16:creationId xmlns:a16="http://schemas.microsoft.com/office/drawing/2014/main" id="{A279C56D-2BEA-B1B5-D68C-CBFFEE6B6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1208316</xdr:colOff>
      <xdr:row>59</xdr:row>
      <xdr:rowOff>114299</xdr:rowOff>
    </xdr:from>
    <xdr:to>
      <xdr:col>18</xdr:col>
      <xdr:colOff>685800</xdr:colOff>
      <xdr:row>76</xdr:row>
      <xdr:rowOff>141515</xdr:rowOff>
    </xdr:to>
    <xdr:graphicFrame macro="">
      <xdr:nvGraphicFramePr>
        <xdr:cNvPr id="23" name="Chart 22">
          <a:extLst>
            <a:ext uri="{FF2B5EF4-FFF2-40B4-BE49-F238E27FC236}">
              <a16:creationId xmlns:a16="http://schemas.microsoft.com/office/drawing/2014/main" id="{C17FD3EC-0355-7CC9-317B-4F6C71723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1208312</xdr:colOff>
      <xdr:row>77</xdr:row>
      <xdr:rowOff>146956</xdr:rowOff>
    </xdr:from>
    <xdr:to>
      <xdr:col>18</xdr:col>
      <xdr:colOff>772885</xdr:colOff>
      <xdr:row>96</xdr:row>
      <xdr:rowOff>10884</xdr:rowOff>
    </xdr:to>
    <xdr:graphicFrame macro="">
      <xdr:nvGraphicFramePr>
        <xdr:cNvPr id="24" name="Chart 23">
          <a:extLst>
            <a:ext uri="{FF2B5EF4-FFF2-40B4-BE49-F238E27FC236}">
              <a16:creationId xmlns:a16="http://schemas.microsoft.com/office/drawing/2014/main" id="{FB61ABFE-DC89-C0B4-8BB3-906CF4C71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501041</xdr:colOff>
      <xdr:row>59</xdr:row>
      <xdr:rowOff>115867</xdr:rowOff>
    </xdr:from>
    <xdr:to>
      <xdr:col>13</xdr:col>
      <xdr:colOff>1597067</xdr:colOff>
      <xdr:row>77</xdr:row>
      <xdr:rowOff>0</xdr:rowOff>
    </xdr:to>
    <xdr:graphicFrame macro="">
      <xdr:nvGraphicFramePr>
        <xdr:cNvPr id="7" name="Chart 6">
          <a:extLst>
            <a:ext uri="{FF2B5EF4-FFF2-40B4-BE49-F238E27FC236}">
              <a16:creationId xmlns:a16="http://schemas.microsoft.com/office/drawing/2014/main" id="{9ED277E1-2ACC-C02A-C2A3-7B176EE45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16</xdr:row>
      <xdr:rowOff>167014</xdr:rowOff>
    </xdr:from>
    <xdr:to>
      <xdr:col>4</xdr:col>
      <xdr:colOff>688931</xdr:colOff>
      <xdr:row>31</xdr:row>
      <xdr:rowOff>167014</xdr:rowOff>
    </xdr:to>
    <xdr:graphicFrame macro="">
      <xdr:nvGraphicFramePr>
        <xdr:cNvPr id="8" name="Chart 7">
          <a:extLst>
            <a:ext uri="{FF2B5EF4-FFF2-40B4-BE49-F238E27FC236}">
              <a16:creationId xmlns:a16="http://schemas.microsoft.com/office/drawing/2014/main" id="{9BFDDDF5-6040-9CC8-A39A-EA3B9FA83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M6001"/>
  <sheetViews>
    <sheetView topLeftCell="BH1" zoomScale="67" zoomScaleNormal="67" workbookViewId="0">
      <selection activeCell="BL35" sqref="BL35"/>
    </sheetView>
  </sheetViews>
  <sheetFormatPr defaultColWidth="29" defaultRowHeight="13.8"/>
  <cols>
    <col min="1" max="1" width="12.5" bestFit="1" customWidth="1"/>
    <col min="2" max="2" width="16.8984375" bestFit="1" customWidth="1"/>
    <col min="3" max="3" width="8.296875" bestFit="1" customWidth="1"/>
    <col min="4" max="4" width="7" bestFit="1" customWidth="1"/>
    <col min="5" max="5" width="14.796875" bestFit="1" customWidth="1"/>
    <col min="6" max="6" width="16.8984375" bestFit="1" customWidth="1"/>
    <col min="7" max="7" width="16.59765625" bestFit="1" customWidth="1"/>
    <col min="8" max="8" width="12" bestFit="1" customWidth="1"/>
    <col min="9" max="9" width="7.796875" bestFit="1" customWidth="1"/>
    <col min="10" max="10" width="15.5" bestFit="1" customWidth="1"/>
    <col min="11" max="11" width="19.796875" bestFit="1" customWidth="1"/>
    <col min="12" max="12" width="23.09765625" bestFit="1" customWidth="1"/>
    <col min="13" max="13" width="14.3984375" bestFit="1" customWidth="1"/>
    <col min="14" max="14" width="19.796875" bestFit="1" customWidth="1"/>
    <col min="15" max="15" width="17.09765625" bestFit="1" customWidth="1"/>
    <col min="16" max="16" width="22.5" bestFit="1" customWidth="1"/>
    <col min="17" max="17" width="14.69921875" bestFit="1" customWidth="1"/>
    <col min="18" max="18" width="12.09765625" bestFit="1" customWidth="1"/>
    <col min="19" max="19" width="16.19921875" bestFit="1" customWidth="1"/>
    <col min="20" max="20" width="12" bestFit="1" customWidth="1"/>
    <col min="21" max="21" width="10.296875" bestFit="1" customWidth="1"/>
    <col min="22" max="22" width="13.5" bestFit="1" customWidth="1"/>
    <col min="23" max="23" width="12.5" bestFit="1" customWidth="1"/>
    <col min="24" max="24" width="24.3984375" bestFit="1" customWidth="1"/>
    <col min="25" max="25" width="24.296875" bestFit="1" customWidth="1"/>
    <col min="26" max="26" width="16.59765625" bestFit="1" customWidth="1"/>
    <col min="27" max="27" width="22.8984375" bestFit="1" customWidth="1"/>
    <col min="28" max="28" width="15.8984375" bestFit="1" customWidth="1"/>
    <col min="29" max="29" width="23.59765625" bestFit="1" customWidth="1"/>
    <col min="30" max="30" width="19.296875" bestFit="1" customWidth="1"/>
    <col min="31" max="31" width="12.296875" bestFit="1" customWidth="1"/>
    <col min="32" max="32" width="15.796875" bestFit="1" customWidth="1"/>
    <col min="33" max="33" width="27.69921875" bestFit="1" customWidth="1"/>
    <col min="34" max="34" width="14.59765625" bestFit="1" customWidth="1"/>
    <col min="35" max="35" width="20.3984375" bestFit="1" customWidth="1"/>
    <col min="36" max="36" width="22.8984375" bestFit="1" customWidth="1"/>
    <col min="37" max="37" width="14.796875" bestFit="1" customWidth="1"/>
    <col min="38" max="38" width="24.796875" bestFit="1" customWidth="1"/>
    <col min="39" max="39" width="14.796875" bestFit="1" customWidth="1"/>
    <col min="40" max="40" width="20.8984375" bestFit="1" customWidth="1"/>
    <col min="41" max="41" width="17.69921875" bestFit="1" customWidth="1"/>
    <col min="42" max="42" width="19.3984375" bestFit="1" customWidth="1"/>
    <col min="43" max="43" width="22" bestFit="1" customWidth="1"/>
    <col min="44" max="44" width="21.69921875" bestFit="1" customWidth="1"/>
    <col min="45" max="45" width="16.69921875" bestFit="1" customWidth="1"/>
    <col min="46" max="47" width="25.3984375" bestFit="1" customWidth="1"/>
    <col min="48" max="48" width="24" bestFit="1" customWidth="1"/>
    <col min="49" max="49" width="42" bestFit="1" customWidth="1"/>
    <col min="50" max="50" width="37.3984375" bestFit="1" customWidth="1"/>
    <col min="51" max="51" width="24.3984375" bestFit="1" customWidth="1"/>
    <col min="52" max="52" width="24.59765625" bestFit="1" customWidth="1"/>
    <col min="53" max="53" width="20.5" bestFit="1" customWidth="1"/>
    <col min="54" max="54" width="42.69921875" bestFit="1" customWidth="1"/>
    <col min="55" max="55" width="21.19921875" bestFit="1" customWidth="1"/>
    <col min="56" max="56" width="19.3984375" bestFit="1" customWidth="1"/>
    <col min="57" max="57" width="24.69921875" bestFit="1" customWidth="1"/>
    <col min="58" max="58" width="32.796875" bestFit="1" customWidth="1"/>
    <col min="59" max="59" width="27.796875" bestFit="1" customWidth="1"/>
    <col min="60" max="60" width="27.09765625" bestFit="1" customWidth="1"/>
    <col min="62" max="62" width="28.5" bestFit="1" customWidth="1"/>
    <col min="63" max="63" width="22.5" bestFit="1" customWidth="1"/>
    <col min="64" max="64" width="28.5" bestFit="1" customWidth="1"/>
    <col min="65" max="65" width="25.09765625" bestFit="1" customWidth="1"/>
  </cols>
  <sheetData>
    <row r="1" spans="1:65" ht="33.6"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9" t="s">
        <v>6145</v>
      </c>
      <c r="AV1" s="9" t="s">
        <v>6146</v>
      </c>
      <c r="AW1" s="9" t="s">
        <v>6147</v>
      </c>
      <c r="AX1" s="9" t="s">
        <v>6148</v>
      </c>
      <c r="AY1" s="9" t="s">
        <v>6149</v>
      </c>
      <c r="AZ1" s="9" t="s">
        <v>6150</v>
      </c>
      <c r="BA1" s="9" t="s">
        <v>6151</v>
      </c>
      <c r="BB1" s="9" t="s">
        <v>6152</v>
      </c>
      <c r="BC1" s="9" t="s">
        <v>6153</v>
      </c>
      <c r="BD1" s="9" t="s">
        <v>6154</v>
      </c>
      <c r="BE1" s="9" t="s">
        <v>6155</v>
      </c>
      <c r="BF1" s="9" t="s">
        <v>6156</v>
      </c>
      <c r="BG1" s="9" t="s">
        <v>6157</v>
      </c>
      <c r="BH1" s="9" t="s">
        <v>6158</v>
      </c>
      <c r="BI1" s="9" t="s">
        <v>6159</v>
      </c>
      <c r="BJ1" s="9" t="s">
        <v>6160</v>
      </c>
      <c r="BK1" s="9" t="s">
        <v>6161</v>
      </c>
      <c r="BL1" s="9" t="s">
        <v>6162</v>
      </c>
      <c r="BM1" s="9" t="s">
        <v>6163</v>
      </c>
    </row>
    <row r="2" spans="1:65">
      <c r="A2" t="s">
        <v>46</v>
      </c>
      <c r="B2" s="2">
        <v>45658</v>
      </c>
      <c r="C2" t="s">
        <v>47</v>
      </c>
      <c r="D2" t="s">
        <v>48</v>
      </c>
      <c r="E2">
        <v>1</v>
      </c>
      <c r="F2" t="s">
        <v>49</v>
      </c>
      <c r="G2" t="s">
        <v>50</v>
      </c>
      <c r="H2" t="s">
        <v>51</v>
      </c>
      <c r="I2" t="s">
        <v>52</v>
      </c>
      <c r="J2" t="s">
        <v>53</v>
      </c>
      <c r="K2" t="s">
        <v>54</v>
      </c>
      <c r="L2" t="s">
        <v>55</v>
      </c>
      <c r="M2" t="s">
        <v>56</v>
      </c>
      <c r="N2" t="s">
        <v>57</v>
      </c>
      <c r="O2" t="s">
        <v>58</v>
      </c>
      <c r="P2">
        <v>65</v>
      </c>
      <c r="Q2">
        <v>68</v>
      </c>
      <c r="R2">
        <v>64</v>
      </c>
      <c r="S2">
        <v>2</v>
      </c>
      <c r="T2">
        <f t="shared" ref="T2:T65" si="0">R2-S2</f>
        <v>62</v>
      </c>
      <c r="U2">
        <v>62</v>
      </c>
      <c r="V2">
        <f t="shared" ref="V2:V65" si="1">T2-U2</f>
        <v>0</v>
      </c>
      <c r="W2" s="3">
        <f t="shared" ref="W2:W65" si="2">IFERROR(S2/R2,0)</f>
        <v>3.125E-2</v>
      </c>
      <c r="X2">
        <v>31</v>
      </c>
      <c r="Y2" s="4">
        <v>1.1000000000000001</v>
      </c>
      <c r="Z2" s="4">
        <v>0.7</v>
      </c>
      <c r="AA2" s="5">
        <v>38457.51</v>
      </c>
      <c r="AB2" s="5">
        <f t="shared" ref="AB2:AB65" si="3">ROUND(U2*AA2,2)</f>
        <v>2384365.62</v>
      </c>
      <c r="AC2" s="5">
        <v>23470.06</v>
      </c>
      <c r="AD2" s="5">
        <f t="shared" ref="AD2:AD65" si="4">ROUND(R2*AC2,2)</f>
        <v>1502083.84</v>
      </c>
      <c r="AE2" s="5">
        <v>112864.27</v>
      </c>
      <c r="AF2" s="5">
        <v>30323.99</v>
      </c>
      <c r="AG2" s="5">
        <v>10002.719999999999</v>
      </c>
      <c r="AH2" s="5">
        <v>1015</v>
      </c>
      <c r="AI2" s="5">
        <v>6400</v>
      </c>
      <c r="AJ2">
        <v>0</v>
      </c>
      <c r="AK2" s="5">
        <v>0</v>
      </c>
      <c r="AL2" s="5">
        <v>0</v>
      </c>
      <c r="AM2" s="5">
        <v>39483</v>
      </c>
      <c r="AN2">
        <v>4</v>
      </c>
      <c r="AO2">
        <v>4</v>
      </c>
      <c r="AP2" t="str">
        <f t="shared" ref="AP2:AP65" si="5">IF(AO2&lt;=AN2,"Yes","No")</f>
        <v>Yes</v>
      </c>
      <c r="AQ2">
        <v>0</v>
      </c>
      <c r="AR2" s="5">
        <f t="shared" ref="AR2:AR65" si="6">ROUND(SUM(AD2:AI2)+SUM(AK2:AM2),2)</f>
        <v>1702172.82</v>
      </c>
      <c r="AS2" s="5">
        <f t="shared" ref="AS2:AS65" si="7">ROUND(AB2-AR2,2)</f>
        <v>682192.8</v>
      </c>
      <c r="AT2" t="s">
        <v>59</v>
      </c>
      <c r="AU2" t="s">
        <v>6164</v>
      </c>
      <c r="AV2" t="s">
        <v>6165</v>
      </c>
      <c r="AW2" t="s">
        <v>6166</v>
      </c>
      <c r="AX2" t="s">
        <v>6167</v>
      </c>
      <c r="AY2">
        <v>66</v>
      </c>
      <c r="AZ2">
        <v>0</v>
      </c>
      <c r="BA2">
        <v>0</v>
      </c>
      <c r="BB2" t="s">
        <v>6168</v>
      </c>
      <c r="BC2">
        <v>0</v>
      </c>
      <c r="BD2">
        <v>0</v>
      </c>
      <c r="BE2" t="s">
        <v>6169</v>
      </c>
      <c r="BF2" t="s">
        <v>6170</v>
      </c>
      <c r="BG2">
        <v>0</v>
      </c>
      <c r="BH2" t="s">
        <v>6171</v>
      </c>
      <c r="BI2">
        <v>29</v>
      </c>
      <c r="BJ2" t="s">
        <v>6172</v>
      </c>
      <c r="BK2">
        <v>0</v>
      </c>
      <c r="BL2">
        <v>73</v>
      </c>
      <c r="BM2" s="3">
        <f t="shared" ref="BM2:BM65" si="8">IFERROR(R2/BL2,0)</f>
        <v>0.87671232876712324</v>
      </c>
    </row>
    <row r="3" spans="1:65">
      <c r="A3" t="s">
        <v>60</v>
      </c>
      <c r="B3" s="2">
        <v>45658</v>
      </c>
      <c r="C3" t="s">
        <v>47</v>
      </c>
      <c r="D3" t="s">
        <v>48</v>
      </c>
      <c r="E3">
        <v>1</v>
      </c>
      <c r="F3" t="s">
        <v>61</v>
      </c>
      <c r="G3" t="s">
        <v>62</v>
      </c>
      <c r="H3" t="s">
        <v>63</v>
      </c>
      <c r="I3" t="s">
        <v>64</v>
      </c>
      <c r="J3" t="s">
        <v>65</v>
      </c>
      <c r="K3" t="s">
        <v>66</v>
      </c>
      <c r="L3" t="s">
        <v>67</v>
      </c>
      <c r="M3" t="s">
        <v>68</v>
      </c>
      <c r="N3" t="s">
        <v>69</v>
      </c>
      <c r="O3" t="s">
        <v>70</v>
      </c>
      <c r="P3">
        <v>49</v>
      </c>
      <c r="Q3">
        <v>51</v>
      </c>
      <c r="R3">
        <v>49</v>
      </c>
      <c r="S3">
        <v>2</v>
      </c>
      <c r="T3">
        <f t="shared" si="0"/>
        <v>47</v>
      </c>
      <c r="U3">
        <v>47</v>
      </c>
      <c r="V3">
        <f t="shared" si="1"/>
        <v>0</v>
      </c>
      <c r="W3" s="3">
        <f t="shared" si="2"/>
        <v>4.0816326530612242E-2</v>
      </c>
      <c r="X3">
        <v>29</v>
      </c>
      <c r="Y3" s="4">
        <v>4.5999999999999996</v>
      </c>
      <c r="Z3" s="4">
        <v>1.6</v>
      </c>
      <c r="AA3" s="5">
        <v>48298.22</v>
      </c>
      <c r="AB3" s="5">
        <f t="shared" si="3"/>
        <v>2270016.34</v>
      </c>
      <c r="AC3" s="5">
        <v>32426.62</v>
      </c>
      <c r="AD3" s="5">
        <f t="shared" si="4"/>
        <v>1588904.38</v>
      </c>
      <c r="AE3" s="5">
        <v>104746.09</v>
      </c>
      <c r="AF3" s="5">
        <v>30391.96</v>
      </c>
      <c r="AG3" s="5">
        <v>9196.58</v>
      </c>
      <c r="AH3" s="5">
        <v>2320</v>
      </c>
      <c r="AI3" s="5">
        <v>9200</v>
      </c>
      <c r="AJ3">
        <v>1</v>
      </c>
      <c r="AK3" s="5">
        <v>13364.16</v>
      </c>
      <c r="AL3" s="5">
        <v>0</v>
      </c>
      <c r="AM3" s="5">
        <v>29112.74</v>
      </c>
      <c r="AN3">
        <v>4</v>
      </c>
      <c r="AO3">
        <v>3</v>
      </c>
      <c r="AP3" t="str">
        <f t="shared" si="5"/>
        <v>Yes</v>
      </c>
      <c r="AQ3">
        <v>2</v>
      </c>
      <c r="AR3" s="5">
        <f t="shared" si="6"/>
        <v>1787235.91</v>
      </c>
      <c r="AS3" s="5">
        <f t="shared" si="7"/>
        <v>482780.43</v>
      </c>
      <c r="AT3" t="s">
        <v>59</v>
      </c>
      <c r="AU3" t="s">
        <v>6173</v>
      </c>
      <c r="AV3" t="s">
        <v>6174</v>
      </c>
      <c r="AW3" t="s">
        <v>6175</v>
      </c>
      <c r="AX3" t="s">
        <v>6167</v>
      </c>
      <c r="AY3">
        <v>49</v>
      </c>
      <c r="AZ3">
        <v>0</v>
      </c>
      <c r="BA3">
        <v>0</v>
      </c>
      <c r="BB3" t="s">
        <v>6168</v>
      </c>
      <c r="BC3">
        <v>0</v>
      </c>
      <c r="BD3">
        <v>0</v>
      </c>
      <c r="BE3" t="s">
        <v>6169</v>
      </c>
      <c r="BF3" t="s">
        <v>6176</v>
      </c>
      <c r="BG3">
        <v>0</v>
      </c>
      <c r="BH3" t="s">
        <v>6171</v>
      </c>
      <c r="BI3">
        <v>24</v>
      </c>
      <c r="BJ3" t="s">
        <v>6172</v>
      </c>
      <c r="BK3">
        <v>0</v>
      </c>
      <c r="BL3">
        <v>59</v>
      </c>
      <c r="BM3" s="3">
        <f t="shared" si="8"/>
        <v>0.83050847457627119</v>
      </c>
    </row>
    <row r="4" spans="1:65">
      <c r="A4" t="s">
        <v>71</v>
      </c>
      <c r="B4" s="2">
        <v>45658</v>
      </c>
      <c r="C4" t="s">
        <v>47</v>
      </c>
      <c r="D4" t="s">
        <v>48</v>
      </c>
      <c r="E4">
        <v>1</v>
      </c>
      <c r="F4" t="s">
        <v>72</v>
      </c>
      <c r="G4" t="s">
        <v>50</v>
      </c>
      <c r="H4" t="s">
        <v>73</v>
      </c>
      <c r="I4" t="s">
        <v>74</v>
      </c>
      <c r="J4" t="s">
        <v>53</v>
      </c>
      <c r="K4" t="s">
        <v>75</v>
      </c>
      <c r="L4" t="s">
        <v>55</v>
      </c>
      <c r="M4" t="s">
        <v>56</v>
      </c>
      <c r="N4" t="s">
        <v>76</v>
      </c>
      <c r="O4" t="s">
        <v>70</v>
      </c>
      <c r="P4">
        <v>57</v>
      </c>
      <c r="Q4">
        <v>58</v>
      </c>
      <c r="R4">
        <v>57</v>
      </c>
      <c r="S4">
        <v>1</v>
      </c>
      <c r="T4">
        <f t="shared" si="0"/>
        <v>56</v>
      </c>
      <c r="U4">
        <v>56</v>
      </c>
      <c r="V4">
        <f t="shared" si="1"/>
        <v>0</v>
      </c>
      <c r="W4" s="3">
        <f t="shared" si="2"/>
        <v>1.7543859649122806E-2</v>
      </c>
      <c r="X4">
        <v>8</v>
      </c>
      <c r="Y4" s="4">
        <v>2</v>
      </c>
      <c r="Z4" s="4">
        <v>0.6</v>
      </c>
      <c r="AA4" s="5">
        <v>36321.51</v>
      </c>
      <c r="AB4" s="5">
        <f t="shared" si="3"/>
        <v>2034004.56</v>
      </c>
      <c r="AC4" s="5">
        <v>23657.61</v>
      </c>
      <c r="AD4" s="5">
        <f t="shared" si="4"/>
        <v>1348483.77</v>
      </c>
      <c r="AE4" s="5">
        <v>96534.28</v>
      </c>
      <c r="AF4" s="5">
        <v>24759.98</v>
      </c>
      <c r="AG4" s="5">
        <v>7196.75</v>
      </c>
      <c r="AH4" s="5">
        <v>870</v>
      </c>
      <c r="AI4" s="5">
        <v>3200</v>
      </c>
      <c r="AJ4">
        <v>0</v>
      </c>
      <c r="AK4" s="5">
        <v>0</v>
      </c>
      <c r="AL4" s="5">
        <v>0</v>
      </c>
      <c r="AM4" s="5">
        <v>35385.5</v>
      </c>
      <c r="AN4">
        <v>4</v>
      </c>
      <c r="AO4">
        <v>3</v>
      </c>
      <c r="AP4" t="str">
        <f t="shared" si="5"/>
        <v>Yes</v>
      </c>
      <c r="AQ4">
        <v>1</v>
      </c>
      <c r="AR4" s="5">
        <f t="shared" si="6"/>
        <v>1516430.28</v>
      </c>
      <c r="AS4" s="5">
        <f t="shared" si="7"/>
        <v>517574.28</v>
      </c>
      <c r="AT4" t="s">
        <v>59</v>
      </c>
      <c r="AU4" t="s">
        <v>6164</v>
      </c>
      <c r="AV4" t="s">
        <v>6165</v>
      </c>
      <c r="AW4" t="s">
        <v>6166</v>
      </c>
      <c r="AX4" t="s">
        <v>6167</v>
      </c>
      <c r="AY4">
        <v>58</v>
      </c>
      <c r="AZ4">
        <v>0</v>
      </c>
      <c r="BA4">
        <v>0</v>
      </c>
      <c r="BB4" t="s">
        <v>6168</v>
      </c>
      <c r="BC4">
        <v>0</v>
      </c>
      <c r="BD4">
        <v>0</v>
      </c>
      <c r="BE4" t="s">
        <v>6169</v>
      </c>
      <c r="BF4" t="s">
        <v>6170</v>
      </c>
      <c r="BG4">
        <v>0</v>
      </c>
      <c r="BH4" t="s">
        <v>6171</v>
      </c>
      <c r="BI4">
        <v>18</v>
      </c>
      <c r="BJ4" t="s">
        <v>6172</v>
      </c>
      <c r="BK4">
        <v>0</v>
      </c>
      <c r="BL4">
        <v>70</v>
      </c>
      <c r="BM4" s="3">
        <f t="shared" si="8"/>
        <v>0.81428571428571428</v>
      </c>
    </row>
    <row r="5" spans="1:65">
      <c r="A5" t="s">
        <v>77</v>
      </c>
      <c r="B5" s="2">
        <v>45658</v>
      </c>
      <c r="C5" t="s">
        <v>47</v>
      </c>
      <c r="D5" t="s">
        <v>48</v>
      </c>
      <c r="E5">
        <v>1</v>
      </c>
      <c r="F5" t="s">
        <v>78</v>
      </c>
      <c r="G5" t="s">
        <v>79</v>
      </c>
      <c r="H5" t="s">
        <v>80</v>
      </c>
      <c r="I5" t="s">
        <v>74</v>
      </c>
      <c r="J5" t="s">
        <v>81</v>
      </c>
      <c r="K5" t="s">
        <v>75</v>
      </c>
      <c r="L5" t="s">
        <v>55</v>
      </c>
      <c r="M5" t="s">
        <v>56</v>
      </c>
      <c r="N5" t="s">
        <v>57</v>
      </c>
      <c r="O5" t="s">
        <v>82</v>
      </c>
      <c r="P5">
        <v>36</v>
      </c>
      <c r="Q5">
        <v>37</v>
      </c>
      <c r="R5">
        <v>36</v>
      </c>
      <c r="S5">
        <v>1</v>
      </c>
      <c r="T5">
        <f t="shared" si="0"/>
        <v>35</v>
      </c>
      <c r="U5">
        <v>35</v>
      </c>
      <c r="V5">
        <f t="shared" si="1"/>
        <v>0</v>
      </c>
      <c r="W5" s="3">
        <f t="shared" si="2"/>
        <v>2.7777777777777776E-2</v>
      </c>
      <c r="X5">
        <v>24</v>
      </c>
      <c r="Y5" s="4">
        <v>10.7</v>
      </c>
      <c r="Z5" s="4">
        <v>1.4</v>
      </c>
      <c r="AA5" s="5">
        <v>77993.240000000005</v>
      </c>
      <c r="AB5" s="5">
        <f t="shared" si="3"/>
        <v>2729763.4</v>
      </c>
      <c r="AC5" s="5">
        <v>52708.959999999999</v>
      </c>
      <c r="AD5" s="5">
        <f t="shared" si="4"/>
        <v>1897522.56</v>
      </c>
      <c r="AE5" s="5">
        <v>110667.05</v>
      </c>
      <c r="AF5" s="5">
        <v>34406.58</v>
      </c>
      <c r="AG5" s="5">
        <v>8628.89</v>
      </c>
      <c r="AH5" s="5">
        <v>2030</v>
      </c>
      <c r="AI5" s="5">
        <v>6800</v>
      </c>
      <c r="AJ5">
        <v>0</v>
      </c>
      <c r="AK5" s="5">
        <v>0</v>
      </c>
      <c r="AL5" s="5">
        <v>0</v>
      </c>
      <c r="AM5" s="5">
        <v>26469.08</v>
      </c>
      <c r="AN5">
        <v>4</v>
      </c>
      <c r="AO5">
        <v>6</v>
      </c>
      <c r="AP5" t="str">
        <f t="shared" si="5"/>
        <v>No</v>
      </c>
      <c r="AQ5">
        <v>2</v>
      </c>
      <c r="AR5" s="5">
        <f t="shared" si="6"/>
        <v>2086524.16</v>
      </c>
      <c r="AS5" s="5">
        <f t="shared" si="7"/>
        <v>643239.24</v>
      </c>
      <c r="AT5" t="s">
        <v>59</v>
      </c>
      <c r="AU5" t="s">
        <v>6164</v>
      </c>
      <c r="AV5" t="s">
        <v>6165</v>
      </c>
      <c r="AW5" t="s">
        <v>6166</v>
      </c>
      <c r="AX5" t="s">
        <v>6177</v>
      </c>
      <c r="AY5">
        <v>38</v>
      </c>
      <c r="AZ5">
        <v>0</v>
      </c>
      <c r="BA5">
        <v>0</v>
      </c>
      <c r="BB5" t="s">
        <v>6168</v>
      </c>
      <c r="BC5">
        <v>2</v>
      </c>
      <c r="BD5">
        <v>0</v>
      </c>
      <c r="BE5" t="s">
        <v>6178</v>
      </c>
      <c r="BF5" t="s">
        <v>6170</v>
      </c>
      <c r="BG5">
        <v>1</v>
      </c>
      <c r="BH5" t="s">
        <v>6179</v>
      </c>
      <c r="BI5">
        <v>20</v>
      </c>
      <c r="BJ5" t="s">
        <v>6172</v>
      </c>
      <c r="BK5">
        <v>0</v>
      </c>
      <c r="BL5">
        <v>48</v>
      </c>
      <c r="BM5" s="3">
        <f t="shared" si="8"/>
        <v>0.75</v>
      </c>
    </row>
    <row r="6" spans="1:65">
      <c r="A6" t="s">
        <v>83</v>
      </c>
      <c r="B6" s="2">
        <v>45658</v>
      </c>
      <c r="C6" t="s">
        <v>47</v>
      </c>
      <c r="D6" t="s">
        <v>48</v>
      </c>
      <c r="E6">
        <v>1</v>
      </c>
      <c r="F6" t="s">
        <v>61</v>
      </c>
      <c r="G6" t="s">
        <v>79</v>
      </c>
      <c r="H6" t="s">
        <v>84</v>
      </c>
      <c r="I6" t="s">
        <v>64</v>
      </c>
      <c r="J6" t="s">
        <v>65</v>
      </c>
      <c r="K6" t="s">
        <v>66</v>
      </c>
      <c r="L6" t="s">
        <v>55</v>
      </c>
      <c r="M6" t="s">
        <v>56</v>
      </c>
      <c r="N6" t="s">
        <v>57</v>
      </c>
      <c r="O6" t="s">
        <v>70</v>
      </c>
      <c r="P6">
        <v>43</v>
      </c>
      <c r="Q6">
        <v>43</v>
      </c>
      <c r="R6">
        <v>42</v>
      </c>
      <c r="S6">
        <v>1</v>
      </c>
      <c r="T6">
        <f t="shared" si="0"/>
        <v>41</v>
      </c>
      <c r="U6">
        <v>41</v>
      </c>
      <c r="V6">
        <f t="shared" si="1"/>
        <v>0</v>
      </c>
      <c r="W6" s="3">
        <f t="shared" si="2"/>
        <v>2.3809523809523808E-2</v>
      </c>
      <c r="X6">
        <v>22</v>
      </c>
      <c r="Y6" s="4">
        <v>6.1</v>
      </c>
      <c r="Z6" s="4">
        <v>0.9</v>
      </c>
      <c r="AA6" s="5">
        <v>48247.51</v>
      </c>
      <c r="AB6" s="5">
        <f t="shared" si="3"/>
        <v>1978147.91</v>
      </c>
      <c r="AC6" s="5">
        <v>34777.26</v>
      </c>
      <c r="AD6" s="5">
        <f t="shared" si="4"/>
        <v>1460644.92</v>
      </c>
      <c r="AE6" s="5">
        <v>90050.73</v>
      </c>
      <c r="AF6" s="5">
        <v>26134.54</v>
      </c>
      <c r="AG6" s="5">
        <v>9150.41</v>
      </c>
      <c r="AH6" s="5">
        <v>1305</v>
      </c>
      <c r="AI6" s="5">
        <v>4600</v>
      </c>
      <c r="AJ6">
        <v>0</v>
      </c>
      <c r="AK6" s="5">
        <v>0</v>
      </c>
      <c r="AL6" s="5">
        <v>0</v>
      </c>
      <c r="AM6" s="5">
        <v>26098.71</v>
      </c>
      <c r="AN6">
        <v>4</v>
      </c>
      <c r="AO6">
        <v>4</v>
      </c>
      <c r="AP6" t="str">
        <f t="shared" si="5"/>
        <v>Yes</v>
      </c>
      <c r="AQ6">
        <v>1</v>
      </c>
      <c r="AR6" s="5">
        <f t="shared" si="6"/>
        <v>1617984.31</v>
      </c>
      <c r="AS6" s="5">
        <f t="shared" si="7"/>
        <v>360163.6</v>
      </c>
      <c r="AT6" t="s">
        <v>59</v>
      </c>
      <c r="AU6" t="s">
        <v>6164</v>
      </c>
      <c r="AV6" t="s">
        <v>6165</v>
      </c>
      <c r="AW6" t="s">
        <v>6166</v>
      </c>
      <c r="AX6" t="s">
        <v>6167</v>
      </c>
      <c r="AY6">
        <v>47</v>
      </c>
      <c r="AZ6">
        <v>1</v>
      </c>
      <c r="BA6">
        <v>0</v>
      </c>
      <c r="BB6" t="s">
        <v>6168</v>
      </c>
      <c r="BC6">
        <v>0</v>
      </c>
      <c r="BD6">
        <v>0</v>
      </c>
      <c r="BE6" t="s">
        <v>6169</v>
      </c>
      <c r="BF6" t="s">
        <v>6170</v>
      </c>
      <c r="BG6">
        <v>1</v>
      </c>
      <c r="BH6" t="s">
        <v>6179</v>
      </c>
      <c r="BI6">
        <v>45</v>
      </c>
      <c r="BJ6" t="s">
        <v>6172</v>
      </c>
      <c r="BK6">
        <v>0</v>
      </c>
      <c r="BL6">
        <v>59</v>
      </c>
      <c r="BM6" s="3">
        <f t="shared" si="8"/>
        <v>0.71186440677966101</v>
      </c>
    </row>
    <row r="7" spans="1:65">
      <c r="A7" t="s">
        <v>85</v>
      </c>
      <c r="B7" s="2">
        <v>45658</v>
      </c>
      <c r="C7" t="s">
        <v>47</v>
      </c>
      <c r="D7" t="s">
        <v>48</v>
      </c>
      <c r="E7">
        <v>1</v>
      </c>
      <c r="F7" t="s">
        <v>72</v>
      </c>
      <c r="G7" t="s">
        <v>79</v>
      </c>
      <c r="H7" t="s">
        <v>86</v>
      </c>
      <c r="I7" t="s">
        <v>74</v>
      </c>
      <c r="J7" t="s">
        <v>53</v>
      </c>
      <c r="K7" t="s">
        <v>66</v>
      </c>
      <c r="L7" t="s">
        <v>87</v>
      </c>
      <c r="M7" t="s">
        <v>56</v>
      </c>
      <c r="N7" t="s">
        <v>57</v>
      </c>
      <c r="O7" t="s">
        <v>58</v>
      </c>
      <c r="P7">
        <v>52</v>
      </c>
      <c r="Q7">
        <v>55</v>
      </c>
      <c r="R7">
        <v>54</v>
      </c>
      <c r="S7">
        <v>1</v>
      </c>
      <c r="T7">
        <f t="shared" si="0"/>
        <v>53</v>
      </c>
      <c r="U7">
        <v>51</v>
      </c>
      <c r="V7">
        <f t="shared" si="1"/>
        <v>2</v>
      </c>
      <c r="W7" s="3">
        <f t="shared" si="2"/>
        <v>1.8518518518518517E-2</v>
      </c>
      <c r="X7">
        <v>17</v>
      </c>
      <c r="Y7" s="4">
        <v>4.0999999999999996</v>
      </c>
      <c r="Z7" s="4">
        <v>1.9</v>
      </c>
      <c r="AA7" s="5">
        <v>33761.35</v>
      </c>
      <c r="AB7" s="5">
        <f t="shared" si="3"/>
        <v>1721828.85</v>
      </c>
      <c r="AC7" s="5">
        <v>24007.200000000001</v>
      </c>
      <c r="AD7" s="5">
        <f t="shared" si="4"/>
        <v>1296388.8</v>
      </c>
      <c r="AE7" s="5">
        <v>91354.7</v>
      </c>
      <c r="AF7" s="5">
        <v>23837.27</v>
      </c>
      <c r="AG7" s="5">
        <v>8728</v>
      </c>
      <c r="AH7" s="5">
        <v>2755</v>
      </c>
      <c r="AI7" s="5">
        <v>3200</v>
      </c>
      <c r="AJ7">
        <v>0</v>
      </c>
      <c r="AK7" s="5">
        <v>0</v>
      </c>
      <c r="AL7" s="5">
        <v>1300.01</v>
      </c>
      <c r="AM7" s="5">
        <v>31712.69</v>
      </c>
      <c r="AN7">
        <v>4</v>
      </c>
      <c r="AO7">
        <v>3</v>
      </c>
      <c r="AP7" t="str">
        <f t="shared" si="5"/>
        <v>Yes</v>
      </c>
      <c r="AQ7">
        <v>1</v>
      </c>
      <c r="AR7" s="5">
        <f t="shared" si="6"/>
        <v>1459276.47</v>
      </c>
      <c r="AS7" s="5">
        <f t="shared" si="7"/>
        <v>262552.38</v>
      </c>
      <c r="AT7" t="s">
        <v>59</v>
      </c>
      <c r="AU7" t="s">
        <v>6164</v>
      </c>
      <c r="AV7" t="s">
        <v>6165</v>
      </c>
      <c r="AW7" t="s">
        <v>6166</v>
      </c>
      <c r="AX7" t="s">
        <v>6167</v>
      </c>
      <c r="AY7">
        <v>54</v>
      </c>
      <c r="AZ7">
        <v>0</v>
      </c>
      <c r="BA7">
        <v>19</v>
      </c>
      <c r="BB7" t="s">
        <v>6180</v>
      </c>
      <c r="BC7">
        <v>0</v>
      </c>
      <c r="BD7">
        <v>0</v>
      </c>
      <c r="BE7" t="s">
        <v>6169</v>
      </c>
      <c r="BF7" t="s">
        <v>6170</v>
      </c>
      <c r="BG7">
        <v>0</v>
      </c>
      <c r="BH7" t="s">
        <v>6171</v>
      </c>
      <c r="BI7">
        <v>20</v>
      </c>
      <c r="BJ7" t="s">
        <v>6172</v>
      </c>
      <c r="BK7">
        <v>0</v>
      </c>
      <c r="BL7">
        <v>75</v>
      </c>
      <c r="BM7" s="3">
        <f t="shared" si="8"/>
        <v>0.72</v>
      </c>
    </row>
    <row r="8" spans="1:65">
      <c r="A8" t="s">
        <v>88</v>
      </c>
      <c r="B8" s="2">
        <v>45658</v>
      </c>
      <c r="C8" t="s">
        <v>47</v>
      </c>
      <c r="D8" t="s">
        <v>48</v>
      </c>
      <c r="E8">
        <v>1</v>
      </c>
      <c r="F8" t="s">
        <v>49</v>
      </c>
      <c r="G8" t="s">
        <v>50</v>
      </c>
      <c r="H8" t="s">
        <v>89</v>
      </c>
      <c r="I8" t="s">
        <v>52</v>
      </c>
      <c r="J8" t="s">
        <v>65</v>
      </c>
      <c r="K8" t="s">
        <v>75</v>
      </c>
      <c r="L8" t="s">
        <v>87</v>
      </c>
      <c r="M8" t="s">
        <v>68</v>
      </c>
      <c r="N8" t="s">
        <v>76</v>
      </c>
      <c r="O8" t="s">
        <v>82</v>
      </c>
      <c r="P8">
        <v>49</v>
      </c>
      <c r="Q8">
        <v>53</v>
      </c>
      <c r="R8">
        <v>52</v>
      </c>
      <c r="S8">
        <v>2</v>
      </c>
      <c r="T8">
        <f t="shared" si="0"/>
        <v>50</v>
      </c>
      <c r="U8">
        <v>48</v>
      </c>
      <c r="V8">
        <f t="shared" si="1"/>
        <v>2</v>
      </c>
      <c r="W8" s="3">
        <f t="shared" si="2"/>
        <v>3.8461538461538464E-2</v>
      </c>
      <c r="X8">
        <v>31</v>
      </c>
      <c r="Y8" s="4">
        <v>6.2</v>
      </c>
      <c r="Z8" s="4">
        <v>2.1</v>
      </c>
      <c r="AA8" s="5">
        <v>52059.55</v>
      </c>
      <c r="AB8" s="5">
        <f t="shared" si="3"/>
        <v>2498858.4</v>
      </c>
      <c r="AC8" s="5">
        <v>34142.089999999997</v>
      </c>
      <c r="AD8" s="5">
        <f t="shared" si="4"/>
        <v>1775388.68</v>
      </c>
      <c r="AE8" s="5">
        <v>121399.03999999999</v>
      </c>
      <c r="AF8" s="5">
        <v>35571.129999999997</v>
      </c>
      <c r="AG8" s="5">
        <v>10442.31</v>
      </c>
      <c r="AH8" s="5">
        <v>3045</v>
      </c>
      <c r="AI8" s="5">
        <v>9200</v>
      </c>
      <c r="AJ8">
        <v>1</v>
      </c>
      <c r="AK8" s="5">
        <v>12868.78</v>
      </c>
      <c r="AL8" s="5">
        <v>1951.61</v>
      </c>
      <c r="AM8" s="5">
        <v>32880.300000000003</v>
      </c>
      <c r="AN8">
        <v>4</v>
      </c>
      <c r="AO8">
        <v>3</v>
      </c>
      <c r="AP8" t="str">
        <f t="shared" si="5"/>
        <v>Yes</v>
      </c>
      <c r="AQ8">
        <v>2</v>
      </c>
      <c r="AR8" s="5">
        <f t="shared" si="6"/>
        <v>2002746.85</v>
      </c>
      <c r="AS8" s="5">
        <f t="shared" si="7"/>
        <v>496111.55</v>
      </c>
      <c r="AT8" t="s">
        <v>59</v>
      </c>
      <c r="AU8" t="s">
        <v>6181</v>
      </c>
      <c r="AV8" t="s">
        <v>6182</v>
      </c>
      <c r="AW8" t="s">
        <v>6183</v>
      </c>
      <c r="AX8" t="s">
        <v>6167</v>
      </c>
      <c r="AY8">
        <v>52</v>
      </c>
      <c r="AZ8">
        <v>0</v>
      </c>
      <c r="BA8">
        <v>14</v>
      </c>
      <c r="BB8" t="s">
        <v>6180</v>
      </c>
      <c r="BC8">
        <v>0</v>
      </c>
      <c r="BD8">
        <v>0</v>
      </c>
      <c r="BE8" t="s">
        <v>6169</v>
      </c>
      <c r="BF8" t="s">
        <v>6170</v>
      </c>
      <c r="BG8">
        <v>0</v>
      </c>
      <c r="BH8" t="s">
        <v>6171</v>
      </c>
      <c r="BI8">
        <v>21</v>
      </c>
      <c r="BJ8" t="s">
        <v>6172</v>
      </c>
      <c r="BK8">
        <v>0</v>
      </c>
      <c r="BL8">
        <v>64</v>
      </c>
      <c r="BM8" s="3">
        <f t="shared" si="8"/>
        <v>0.8125</v>
      </c>
    </row>
    <row r="9" spans="1:65">
      <c r="A9" t="s">
        <v>90</v>
      </c>
      <c r="B9" s="2">
        <v>45658</v>
      </c>
      <c r="C9" t="s">
        <v>47</v>
      </c>
      <c r="D9" t="s">
        <v>48</v>
      </c>
      <c r="E9">
        <v>1</v>
      </c>
      <c r="F9" t="s">
        <v>78</v>
      </c>
      <c r="G9" t="s">
        <v>62</v>
      </c>
      <c r="H9" t="s">
        <v>91</v>
      </c>
      <c r="I9" t="s">
        <v>52</v>
      </c>
      <c r="J9" t="s">
        <v>53</v>
      </c>
      <c r="K9" t="s">
        <v>75</v>
      </c>
      <c r="L9" t="s">
        <v>92</v>
      </c>
      <c r="M9" t="s">
        <v>56</v>
      </c>
      <c r="N9" t="s">
        <v>69</v>
      </c>
      <c r="O9" t="s">
        <v>82</v>
      </c>
      <c r="P9">
        <v>59</v>
      </c>
      <c r="Q9">
        <v>60</v>
      </c>
      <c r="R9">
        <v>60</v>
      </c>
      <c r="S9">
        <v>2</v>
      </c>
      <c r="T9">
        <f t="shared" si="0"/>
        <v>58</v>
      </c>
      <c r="U9">
        <v>57</v>
      </c>
      <c r="V9">
        <f t="shared" si="1"/>
        <v>1</v>
      </c>
      <c r="W9" s="3">
        <f t="shared" si="2"/>
        <v>3.3333333333333333E-2</v>
      </c>
      <c r="X9">
        <v>35</v>
      </c>
      <c r="Y9" s="4">
        <v>7.6</v>
      </c>
      <c r="Z9" s="4">
        <v>2.1</v>
      </c>
      <c r="AA9" s="5">
        <v>35645.199999999997</v>
      </c>
      <c r="AB9" s="5">
        <f t="shared" si="3"/>
        <v>2031776.4</v>
      </c>
      <c r="AC9" s="5">
        <v>23915.54</v>
      </c>
      <c r="AD9" s="5">
        <f t="shared" si="4"/>
        <v>1434932.4</v>
      </c>
      <c r="AE9" s="5">
        <v>107555.85</v>
      </c>
      <c r="AF9" s="5">
        <v>28876.5</v>
      </c>
      <c r="AG9" s="5">
        <v>10602.84</v>
      </c>
      <c r="AH9" s="5">
        <v>3045</v>
      </c>
      <c r="AI9" s="5">
        <v>6400</v>
      </c>
      <c r="AJ9">
        <v>0</v>
      </c>
      <c r="AK9" s="5">
        <v>0</v>
      </c>
      <c r="AL9" s="5">
        <v>663.03</v>
      </c>
      <c r="AM9" s="5">
        <v>36263.440000000002</v>
      </c>
      <c r="AN9">
        <v>4</v>
      </c>
      <c r="AO9">
        <v>4</v>
      </c>
      <c r="AP9" t="str">
        <f t="shared" si="5"/>
        <v>Yes</v>
      </c>
      <c r="AQ9">
        <v>1</v>
      </c>
      <c r="AR9" s="5">
        <f t="shared" si="6"/>
        <v>1628339.06</v>
      </c>
      <c r="AS9" s="5">
        <f t="shared" si="7"/>
        <v>403437.34</v>
      </c>
      <c r="AT9" t="s">
        <v>59</v>
      </c>
      <c r="AU9" t="s">
        <v>6164</v>
      </c>
      <c r="AV9" t="s">
        <v>6165</v>
      </c>
      <c r="AW9" t="s">
        <v>6166</v>
      </c>
      <c r="AX9" t="s">
        <v>6184</v>
      </c>
      <c r="AY9">
        <v>64</v>
      </c>
      <c r="AZ9">
        <v>2</v>
      </c>
      <c r="BA9">
        <v>13</v>
      </c>
      <c r="BB9" t="s">
        <v>6185</v>
      </c>
      <c r="BC9">
        <v>0</v>
      </c>
      <c r="BD9">
        <v>0</v>
      </c>
      <c r="BE9" t="s">
        <v>6169</v>
      </c>
      <c r="BF9" t="s">
        <v>6170</v>
      </c>
      <c r="BG9">
        <v>1</v>
      </c>
      <c r="BH9" t="s">
        <v>6186</v>
      </c>
      <c r="BI9">
        <v>55</v>
      </c>
      <c r="BJ9" t="s">
        <v>6187</v>
      </c>
      <c r="BK9">
        <v>0</v>
      </c>
      <c r="BL9">
        <v>77</v>
      </c>
      <c r="BM9" s="3">
        <f t="shared" si="8"/>
        <v>0.77922077922077926</v>
      </c>
    </row>
    <row r="10" spans="1:65">
      <c r="A10" t="s">
        <v>93</v>
      </c>
      <c r="B10" s="2">
        <v>45658</v>
      </c>
      <c r="C10" t="s">
        <v>47</v>
      </c>
      <c r="D10" t="s">
        <v>48</v>
      </c>
      <c r="E10">
        <v>1</v>
      </c>
      <c r="F10" t="s">
        <v>72</v>
      </c>
      <c r="G10" t="s">
        <v>79</v>
      </c>
      <c r="H10" t="s">
        <v>86</v>
      </c>
      <c r="I10" t="s">
        <v>52</v>
      </c>
      <c r="J10" t="s">
        <v>53</v>
      </c>
      <c r="K10" t="s">
        <v>66</v>
      </c>
      <c r="L10" t="s">
        <v>87</v>
      </c>
      <c r="M10" t="s">
        <v>68</v>
      </c>
      <c r="N10" t="s">
        <v>94</v>
      </c>
      <c r="O10" t="s">
        <v>58</v>
      </c>
      <c r="P10">
        <v>75</v>
      </c>
      <c r="Q10">
        <v>76</v>
      </c>
      <c r="R10">
        <v>75</v>
      </c>
      <c r="S10">
        <v>3</v>
      </c>
      <c r="T10">
        <f t="shared" si="0"/>
        <v>72</v>
      </c>
      <c r="U10">
        <v>72</v>
      </c>
      <c r="V10">
        <f t="shared" si="1"/>
        <v>0</v>
      </c>
      <c r="W10" s="3">
        <f t="shared" si="2"/>
        <v>0.04</v>
      </c>
      <c r="X10">
        <v>36</v>
      </c>
      <c r="Y10" s="4">
        <v>2.9</v>
      </c>
      <c r="Z10" s="4">
        <v>1.5</v>
      </c>
      <c r="AA10" s="5">
        <v>33454.28</v>
      </c>
      <c r="AB10" s="5">
        <f t="shared" si="3"/>
        <v>2408708.16</v>
      </c>
      <c r="AC10" s="5">
        <v>23137.65</v>
      </c>
      <c r="AD10" s="5">
        <f t="shared" si="4"/>
        <v>1735323.75</v>
      </c>
      <c r="AE10" s="5">
        <v>135475</v>
      </c>
      <c r="AF10" s="5">
        <v>33238.839999999997</v>
      </c>
      <c r="AG10" s="5">
        <v>9863.48</v>
      </c>
      <c r="AH10" s="5">
        <v>2175</v>
      </c>
      <c r="AI10" s="5">
        <v>9600</v>
      </c>
      <c r="AJ10">
        <v>1</v>
      </c>
      <c r="AK10" s="5">
        <v>8872.14</v>
      </c>
      <c r="AL10" s="5">
        <v>0</v>
      </c>
      <c r="AM10" s="5">
        <v>46882.37</v>
      </c>
      <c r="AN10">
        <v>4</v>
      </c>
      <c r="AO10">
        <v>4</v>
      </c>
      <c r="AP10" t="str">
        <f t="shared" si="5"/>
        <v>Yes</v>
      </c>
      <c r="AQ10">
        <v>2</v>
      </c>
      <c r="AR10" s="5">
        <f t="shared" si="6"/>
        <v>1981430.58</v>
      </c>
      <c r="AS10" s="5">
        <f t="shared" si="7"/>
        <v>427277.58</v>
      </c>
      <c r="AT10" t="s">
        <v>59</v>
      </c>
      <c r="AU10" t="s">
        <v>6181</v>
      </c>
      <c r="AV10" t="s">
        <v>6182</v>
      </c>
      <c r="AW10" t="s">
        <v>6183</v>
      </c>
      <c r="AX10" t="s">
        <v>6167</v>
      </c>
      <c r="AY10">
        <v>78</v>
      </c>
      <c r="AZ10">
        <v>0</v>
      </c>
      <c r="BA10">
        <v>0</v>
      </c>
      <c r="BB10" t="s">
        <v>6168</v>
      </c>
      <c r="BC10">
        <v>0</v>
      </c>
      <c r="BD10">
        <v>0</v>
      </c>
      <c r="BE10" t="s">
        <v>6169</v>
      </c>
      <c r="BF10" t="s">
        <v>6176</v>
      </c>
      <c r="BG10">
        <v>1</v>
      </c>
      <c r="BH10" t="s">
        <v>6179</v>
      </c>
      <c r="BI10">
        <v>51</v>
      </c>
      <c r="BJ10" t="s">
        <v>6187</v>
      </c>
      <c r="BK10">
        <v>0</v>
      </c>
      <c r="BL10">
        <v>82</v>
      </c>
      <c r="BM10" s="3">
        <f t="shared" si="8"/>
        <v>0.91463414634146345</v>
      </c>
    </row>
    <row r="11" spans="1:65">
      <c r="A11" t="s">
        <v>95</v>
      </c>
      <c r="B11" s="2">
        <v>45658</v>
      </c>
      <c r="C11" t="s">
        <v>47</v>
      </c>
      <c r="D11" t="s">
        <v>48</v>
      </c>
      <c r="E11">
        <v>1</v>
      </c>
      <c r="F11" t="s">
        <v>61</v>
      </c>
      <c r="G11" t="s">
        <v>62</v>
      </c>
      <c r="H11" t="s">
        <v>96</v>
      </c>
      <c r="I11" t="s">
        <v>52</v>
      </c>
      <c r="J11" t="s">
        <v>53</v>
      </c>
      <c r="K11" t="s">
        <v>66</v>
      </c>
      <c r="L11" t="s">
        <v>87</v>
      </c>
      <c r="M11" t="s">
        <v>56</v>
      </c>
      <c r="N11" t="s">
        <v>94</v>
      </c>
      <c r="O11" t="s">
        <v>82</v>
      </c>
      <c r="P11">
        <v>72</v>
      </c>
      <c r="Q11">
        <v>72</v>
      </c>
      <c r="R11">
        <v>73</v>
      </c>
      <c r="S11">
        <v>2</v>
      </c>
      <c r="T11">
        <f t="shared" si="0"/>
        <v>71</v>
      </c>
      <c r="U11">
        <v>71</v>
      </c>
      <c r="V11">
        <f t="shared" si="1"/>
        <v>0</v>
      </c>
      <c r="W11" s="3">
        <f t="shared" si="2"/>
        <v>2.7397260273972601E-2</v>
      </c>
      <c r="X11">
        <v>11</v>
      </c>
      <c r="Y11" s="4">
        <v>2.1</v>
      </c>
      <c r="Z11" s="4">
        <v>1.6</v>
      </c>
      <c r="AA11" s="5">
        <v>34099.800000000003</v>
      </c>
      <c r="AB11" s="5">
        <f t="shared" si="3"/>
        <v>2421085.7999999998</v>
      </c>
      <c r="AC11" s="5">
        <v>24324.53</v>
      </c>
      <c r="AD11" s="5">
        <f t="shared" si="4"/>
        <v>1775690.69</v>
      </c>
      <c r="AE11" s="5">
        <v>130917.73</v>
      </c>
      <c r="AF11" s="5">
        <v>31728.639999999999</v>
      </c>
      <c r="AG11" s="5">
        <v>7721.88</v>
      </c>
      <c r="AH11" s="5">
        <v>2320</v>
      </c>
      <c r="AI11" s="5">
        <v>6400</v>
      </c>
      <c r="AJ11">
        <v>0</v>
      </c>
      <c r="AK11" s="5">
        <v>0</v>
      </c>
      <c r="AL11" s="5">
        <v>0</v>
      </c>
      <c r="AM11" s="5">
        <v>43611.44</v>
      </c>
      <c r="AN11">
        <v>4</v>
      </c>
      <c r="AO11">
        <v>3</v>
      </c>
      <c r="AP11" t="str">
        <f t="shared" si="5"/>
        <v>Yes</v>
      </c>
      <c r="AQ11">
        <v>1</v>
      </c>
      <c r="AR11" s="5">
        <f t="shared" si="6"/>
        <v>1998390.38</v>
      </c>
      <c r="AS11" s="5">
        <f t="shared" si="7"/>
        <v>422695.42</v>
      </c>
      <c r="AT11" t="s">
        <v>59</v>
      </c>
      <c r="AU11" t="s">
        <v>6164</v>
      </c>
      <c r="AV11" t="s">
        <v>6165</v>
      </c>
      <c r="AW11" t="s">
        <v>6166</v>
      </c>
      <c r="AX11" t="s">
        <v>6184</v>
      </c>
      <c r="AY11">
        <v>76</v>
      </c>
      <c r="AZ11">
        <v>1</v>
      </c>
      <c r="BA11">
        <v>0</v>
      </c>
      <c r="BB11" t="s">
        <v>6168</v>
      </c>
      <c r="BC11">
        <v>0</v>
      </c>
      <c r="BD11">
        <v>0</v>
      </c>
      <c r="BE11" t="s">
        <v>6169</v>
      </c>
      <c r="BF11" t="s">
        <v>6170</v>
      </c>
      <c r="BG11">
        <v>0</v>
      </c>
      <c r="BH11" t="s">
        <v>6171</v>
      </c>
      <c r="BI11">
        <v>8</v>
      </c>
      <c r="BJ11" t="s">
        <v>6172</v>
      </c>
      <c r="BK11">
        <v>0</v>
      </c>
      <c r="BL11">
        <v>76</v>
      </c>
      <c r="BM11" s="3">
        <f t="shared" si="8"/>
        <v>0.96052631578947367</v>
      </c>
    </row>
    <row r="12" spans="1:65">
      <c r="A12" t="s">
        <v>97</v>
      </c>
      <c r="B12" s="2">
        <v>45658</v>
      </c>
      <c r="C12" t="s">
        <v>47</v>
      </c>
      <c r="D12" t="s">
        <v>48</v>
      </c>
      <c r="E12">
        <v>1</v>
      </c>
      <c r="F12" t="s">
        <v>61</v>
      </c>
      <c r="G12" t="s">
        <v>79</v>
      </c>
      <c r="H12" t="s">
        <v>98</v>
      </c>
      <c r="I12" t="s">
        <v>74</v>
      </c>
      <c r="J12" t="s">
        <v>53</v>
      </c>
      <c r="K12" t="s">
        <v>66</v>
      </c>
      <c r="L12" t="s">
        <v>92</v>
      </c>
      <c r="M12" t="s">
        <v>56</v>
      </c>
      <c r="N12" t="s">
        <v>57</v>
      </c>
      <c r="O12" t="s">
        <v>82</v>
      </c>
      <c r="P12">
        <v>54</v>
      </c>
      <c r="Q12">
        <v>56</v>
      </c>
      <c r="R12">
        <v>53</v>
      </c>
      <c r="S12">
        <v>1</v>
      </c>
      <c r="T12">
        <f t="shared" si="0"/>
        <v>52</v>
      </c>
      <c r="U12">
        <v>52</v>
      </c>
      <c r="V12">
        <f t="shared" si="1"/>
        <v>0</v>
      </c>
      <c r="W12" s="3">
        <f t="shared" si="2"/>
        <v>1.8867924528301886E-2</v>
      </c>
      <c r="X12">
        <v>26</v>
      </c>
      <c r="Y12" s="4">
        <v>3.6</v>
      </c>
      <c r="Z12" s="4">
        <v>1.2</v>
      </c>
      <c r="AA12" s="5">
        <v>33422.480000000003</v>
      </c>
      <c r="AB12" s="5">
        <f t="shared" si="3"/>
        <v>1737968.96</v>
      </c>
      <c r="AC12" s="5">
        <v>23682.35</v>
      </c>
      <c r="AD12" s="5">
        <f t="shared" si="4"/>
        <v>1255164.55</v>
      </c>
      <c r="AE12" s="5">
        <v>89839.01</v>
      </c>
      <c r="AF12" s="5">
        <v>23336.53</v>
      </c>
      <c r="AG12" s="5">
        <v>9190.48</v>
      </c>
      <c r="AH12" s="5">
        <v>1740</v>
      </c>
      <c r="AI12" s="5">
        <v>3200</v>
      </c>
      <c r="AJ12">
        <v>0</v>
      </c>
      <c r="AK12" s="5">
        <v>0</v>
      </c>
      <c r="AL12" s="5">
        <v>0</v>
      </c>
      <c r="AM12" s="5">
        <v>32139.62</v>
      </c>
      <c r="AN12">
        <v>4</v>
      </c>
      <c r="AO12">
        <v>4</v>
      </c>
      <c r="AP12" t="str">
        <f t="shared" si="5"/>
        <v>Yes</v>
      </c>
      <c r="AQ12">
        <v>0</v>
      </c>
      <c r="AR12" s="5">
        <f t="shared" si="6"/>
        <v>1414610.19</v>
      </c>
      <c r="AS12" s="5">
        <f t="shared" si="7"/>
        <v>323358.77</v>
      </c>
      <c r="AT12" t="s">
        <v>59</v>
      </c>
      <c r="AU12" t="s">
        <v>6164</v>
      </c>
      <c r="AV12" t="s">
        <v>6165</v>
      </c>
      <c r="AW12" t="s">
        <v>6166</v>
      </c>
      <c r="AX12" t="s">
        <v>6167</v>
      </c>
      <c r="AY12">
        <v>58</v>
      </c>
      <c r="AZ12">
        <v>2</v>
      </c>
      <c r="BA12">
        <v>0</v>
      </c>
      <c r="BB12" t="s">
        <v>6168</v>
      </c>
      <c r="BC12">
        <v>0</v>
      </c>
      <c r="BD12">
        <v>0</v>
      </c>
      <c r="BE12" t="s">
        <v>6169</v>
      </c>
      <c r="BF12" t="s">
        <v>6170</v>
      </c>
      <c r="BG12">
        <v>0</v>
      </c>
      <c r="BH12" t="s">
        <v>6171</v>
      </c>
      <c r="BI12">
        <v>22</v>
      </c>
      <c r="BJ12" t="s">
        <v>6172</v>
      </c>
      <c r="BK12">
        <v>0</v>
      </c>
      <c r="BL12">
        <v>76</v>
      </c>
      <c r="BM12" s="3">
        <f t="shared" si="8"/>
        <v>0.69736842105263153</v>
      </c>
    </row>
    <row r="13" spans="1:65">
      <c r="A13" t="s">
        <v>99</v>
      </c>
      <c r="B13" s="2">
        <v>45658</v>
      </c>
      <c r="C13" t="s">
        <v>47</v>
      </c>
      <c r="D13" t="s">
        <v>48</v>
      </c>
      <c r="E13">
        <v>1</v>
      </c>
      <c r="F13" t="s">
        <v>61</v>
      </c>
      <c r="G13" t="s">
        <v>79</v>
      </c>
      <c r="H13" t="s">
        <v>100</v>
      </c>
      <c r="I13" t="s">
        <v>52</v>
      </c>
      <c r="J13" t="s">
        <v>81</v>
      </c>
      <c r="K13" t="s">
        <v>75</v>
      </c>
      <c r="L13" t="s">
        <v>87</v>
      </c>
      <c r="M13" t="s">
        <v>56</v>
      </c>
      <c r="N13" t="s">
        <v>76</v>
      </c>
      <c r="O13" t="s">
        <v>82</v>
      </c>
      <c r="P13">
        <v>32</v>
      </c>
      <c r="Q13">
        <v>34</v>
      </c>
      <c r="R13">
        <v>33</v>
      </c>
      <c r="S13">
        <v>1</v>
      </c>
      <c r="T13">
        <f t="shared" si="0"/>
        <v>32</v>
      </c>
      <c r="U13">
        <v>32</v>
      </c>
      <c r="V13">
        <f t="shared" si="1"/>
        <v>0</v>
      </c>
      <c r="W13" s="3">
        <f t="shared" si="2"/>
        <v>3.0303030303030304E-2</v>
      </c>
      <c r="X13">
        <v>34</v>
      </c>
      <c r="Y13" s="4">
        <v>2.5</v>
      </c>
      <c r="Z13" s="4">
        <v>1.2</v>
      </c>
      <c r="AA13" s="5">
        <v>78237.929999999993</v>
      </c>
      <c r="AB13" s="5">
        <f t="shared" si="3"/>
        <v>2503613.7599999998</v>
      </c>
      <c r="AC13" s="5">
        <v>54104.31</v>
      </c>
      <c r="AD13" s="5">
        <f t="shared" si="4"/>
        <v>1785442.23</v>
      </c>
      <c r="AE13" s="5">
        <v>106653.06</v>
      </c>
      <c r="AF13" s="5">
        <v>28352.95</v>
      </c>
      <c r="AG13" s="5">
        <v>9764.94</v>
      </c>
      <c r="AH13" s="5">
        <v>1740</v>
      </c>
      <c r="AI13" s="5">
        <v>6800</v>
      </c>
      <c r="AJ13">
        <v>0</v>
      </c>
      <c r="AK13" s="5">
        <v>0</v>
      </c>
      <c r="AL13" s="5">
        <v>0</v>
      </c>
      <c r="AM13" s="5">
        <v>23820.87</v>
      </c>
      <c r="AN13">
        <v>4</v>
      </c>
      <c r="AO13">
        <v>5</v>
      </c>
      <c r="AP13" t="str">
        <f t="shared" si="5"/>
        <v>No</v>
      </c>
      <c r="AQ13">
        <v>1</v>
      </c>
      <c r="AR13" s="5">
        <f t="shared" si="6"/>
        <v>1962574.05</v>
      </c>
      <c r="AS13" s="5">
        <f t="shared" si="7"/>
        <v>541039.71</v>
      </c>
      <c r="AT13" t="s">
        <v>59</v>
      </c>
      <c r="AU13" t="s">
        <v>6164</v>
      </c>
      <c r="AV13" t="s">
        <v>6165</v>
      </c>
      <c r="AW13" t="s">
        <v>6166</v>
      </c>
      <c r="AX13" t="s">
        <v>6167</v>
      </c>
      <c r="AY13">
        <v>34</v>
      </c>
      <c r="AZ13">
        <v>0</v>
      </c>
      <c r="BA13">
        <v>0</v>
      </c>
      <c r="BB13" t="s">
        <v>6168</v>
      </c>
      <c r="BC13">
        <v>0</v>
      </c>
      <c r="BD13">
        <v>1</v>
      </c>
      <c r="BE13" t="s">
        <v>6188</v>
      </c>
      <c r="BF13" t="s">
        <v>6170</v>
      </c>
      <c r="BG13">
        <v>1</v>
      </c>
      <c r="BH13" t="s">
        <v>6179</v>
      </c>
      <c r="BI13">
        <v>38</v>
      </c>
      <c r="BJ13" t="s">
        <v>6172</v>
      </c>
      <c r="BK13">
        <v>0</v>
      </c>
      <c r="BL13">
        <v>47</v>
      </c>
      <c r="BM13" s="3">
        <f t="shared" si="8"/>
        <v>0.7021276595744681</v>
      </c>
    </row>
    <row r="14" spans="1:65">
      <c r="A14" t="s">
        <v>101</v>
      </c>
      <c r="B14" s="2">
        <v>45658</v>
      </c>
      <c r="C14" t="s">
        <v>47</v>
      </c>
      <c r="D14" t="s">
        <v>48</v>
      </c>
      <c r="E14">
        <v>1</v>
      </c>
      <c r="F14" t="s">
        <v>72</v>
      </c>
      <c r="G14" t="s">
        <v>79</v>
      </c>
      <c r="H14" t="s">
        <v>102</v>
      </c>
      <c r="I14" t="s">
        <v>64</v>
      </c>
      <c r="J14" t="s">
        <v>65</v>
      </c>
      <c r="K14" t="s">
        <v>75</v>
      </c>
      <c r="L14" t="s">
        <v>92</v>
      </c>
      <c r="M14" t="s">
        <v>56</v>
      </c>
      <c r="N14" t="s">
        <v>69</v>
      </c>
      <c r="O14" t="s">
        <v>58</v>
      </c>
      <c r="P14">
        <v>53</v>
      </c>
      <c r="Q14">
        <v>55</v>
      </c>
      <c r="R14">
        <v>54</v>
      </c>
      <c r="S14">
        <v>1</v>
      </c>
      <c r="T14">
        <f t="shared" si="0"/>
        <v>53</v>
      </c>
      <c r="U14">
        <v>52</v>
      </c>
      <c r="V14">
        <f t="shared" si="1"/>
        <v>1</v>
      </c>
      <c r="W14" s="3">
        <f t="shared" si="2"/>
        <v>1.8518518518518517E-2</v>
      </c>
      <c r="X14">
        <v>20</v>
      </c>
      <c r="Y14" s="4">
        <v>5.8</v>
      </c>
      <c r="Z14" s="4">
        <v>1.5</v>
      </c>
      <c r="AA14" s="5">
        <v>51681.09</v>
      </c>
      <c r="AB14" s="5">
        <f t="shared" si="3"/>
        <v>2687416.68</v>
      </c>
      <c r="AC14" s="5">
        <v>35084.769999999997</v>
      </c>
      <c r="AD14" s="5">
        <f t="shared" si="4"/>
        <v>1894577.58</v>
      </c>
      <c r="AE14" s="5">
        <v>114370.42</v>
      </c>
      <c r="AF14" s="5">
        <v>32790.28</v>
      </c>
      <c r="AG14" s="5">
        <v>8496.44</v>
      </c>
      <c r="AH14" s="5">
        <v>2175</v>
      </c>
      <c r="AI14" s="5">
        <v>4600</v>
      </c>
      <c r="AJ14">
        <v>0</v>
      </c>
      <c r="AK14" s="5">
        <v>0</v>
      </c>
      <c r="AL14" s="5">
        <v>941.92</v>
      </c>
      <c r="AM14" s="5">
        <v>35921.79</v>
      </c>
      <c r="AN14">
        <v>4</v>
      </c>
      <c r="AO14">
        <v>4</v>
      </c>
      <c r="AP14" t="str">
        <f t="shared" si="5"/>
        <v>Yes</v>
      </c>
      <c r="AQ14">
        <v>1</v>
      </c>
      <c r="AR14" s="5">
        <f t="shared" si="6"/>
        <v>2093873.43</v>
      </c>
      <c r="AS14" s="5">
        <f t="shared" si="7"/>
        <v>593543.25</v>
      </c>
      <c r="AT14" t="s">
        <v>59</v>
      </c>
      <c r="AU14" t="s">
        <v>6164</v>
      </c>
      <c r="AV14" t="s">
        <v>6165</v>
      </c>
      <c r="AW14" t="s">
        <v>6166</v>
      </c>
      <c r="AX14" t="s">
        <v>6167</v>
      </c>
      <c r="AY14">
        <v>55</v>
      </c>
      <c r="AZ14">
        <v>2</v>
      </c>
      <c r="BA14">
        <v>15</v>
      </c>
      <c r="BB14" t="s">
        <v>6185</v>
      </c>
      <c r="BC14">
        <v>0</v>
      </c>
      <c r="BD14">
        <v>0</v>
      </c>
      <c r="BE14" t="s">
        <v>6169</v>
      </c>
      <c r="BF14" t="s">
        <v>6170</v>
      </c>
      <c r="BG14">
        <v>1</v>
      </c>
      <c r="BH14" t="s">
        <v>6186</v>
      </c>
      <c r="BI14">
        <v>50</v>
      </c>
      <c r="BJ14" t="s">
        <v>6172</v>
      </c>
      <c r="BK14">
        <v>0</v>
      </c>
      <c r="BL14">
        <v>61</v>
      </c>
      <c r="BM14" s="3">
        <f t="shared" si="8"/>
        <v>0.88524590163934425</v>
      </c>
    </row>
    <row r="15" spans="1:65">
      <c r="A15" t="s">
        <v>103</v>
      </c>
      <c r="B15" s="2">
        <v>45658</v>
      </c>
      <c r="C15" t="s">
        <v>47</v>
      </c>
      <c r="D15" t="s">
        <v>48</v>
      </c>
      <c r="E15">
        <v>1</v>
      </c>
      <c r="F15" t="s">
        <v>61</v>
      </c>
      <c r="G15" t="s">
        <v>62</v>
      </c>
      <c r="H15" t="s">
        <v>104</v>
      </c>
      <c r="I15" t="s">
        <v>64</v>
      </c>
      <c r="J15" t="s">
        <v>65</v>
      </c>
      <c r="K15" t="s">
        <v>75</v>
      </c>
      <c r="L15" t="s">
        <v>92</v>
      </c>
      <c r="M15" t="s">
        <v>68</v>
      </c>
      <c r="N15" t="s">
        <v>76</v>
      </c>
      <c r="O15" t="s">
        <v>70</v>
      </c>
      <c r="P15">
        <v>48</v>
      </c>
      <c r="Q15">
        <v>50</v>
      </c>
      <c r="R15">
        <v>50</v>
      </c>
      <c r="S15">
        <v>1</v>
      </c>
      <c r="T15">
        <f t="shared" si="0"/>
        <v>49</v>
      </c>
      <c r="U15">
        <v>46</v>
      </c>
      <c r="V15">
        <f t="shared" si="1"/>
        <v>3</v>
      </c>
      <c r="W15" s="3">
        <f t="shared" si="2"/>
        <v>0.02</v>
      </c>
      <c r="X15">
        <v>18</v>
      </c>
      <c r="Y15" s="4">
        <v>5.9</v>
      </c>
      <c r="Z15" s="4">
        <v>2.1</v>
      </c>
      <c r="AA15" s="5">
        <v>51453.09</v>
      </c>
      <c r="AB15" s="5">
        <f t="shared" si="3"/>
        <v>2366842.14</v>
      </c>
      <c r="AC15" s="5">
        <v>33841.97</v>
      </c>
      <c r="AD15" s="5">
        <f t="shared" si="4"/>
        <v>1692098.5</v>
      </c>
      <c r="AE15" s="5">
        <v>108997.08</v>
      </c>
      <c r="AF15" s="5">
        <v>31627.48</v>
      </c>
      <c r="AG15" s="5">
        <v>8263.2900000000009</v>
      </c>
      <c r="AH15" s="5">
        <v>3045</v>
      </c>
      <c r="AI15" s="5">
        <v>4600</v>
      </c>
      <c r="AJ15">
        <v>1</v>
      </c>
      <c r="AK15" s="5">
        <v>14450.92</v>
      </c>
      <c r="AL15" s="5">
        <v>3014.81</v>
      </c>
      <c r="AM15" s="5">
        <v>32167.93</v>
      </c>
      <c r="AN15">
        <v>4</v>
      </c>
      <c r="AO15">
        <v>4</v>
      </c>
      <c r="AP15" t="str">
        <f t="shared" si="5"/>
        <v>Yes</v>
      </c>
      <c r="AQ15">
        <v>1</v>
      </c>
      <c r="AR15" s="5">
        <f t="shared" si="6"/>
        <v>1898265.01</v>
      </c>
      <c r="AS15" s="5">
        <f t="shared" si="7"/>
        <v>468577.13</v>
      </c>
      <c r="AT15" t="s">
        <v>59</v>
      </c>
      <c r="AU15" t="s">
        <v>6189</v>
      </c>
      <c r="AV15" t="s">
        <v>6190</v>
      </c>
      <c r="AW15" t="s">
        <v>6183</v>
      </c>
      <c r="AX15" t="s">
        <v>6184</v>
      </c>
      <c r="AY15">
        <v>49</v>
      </c>
      <c r="AZ15">
        <v>0</v>
      </c>
      <c r="BA15">
        <v>21</v>
      </c>
      <c r="BB15" t="s">
        <v>6180</v>
      </c>
      <c r="BC15">
        <v>0</v>
      </c>
      <c r="BD15">
        <v>0</v>
      </c>
      <c r="BE15" t="s">
        <v>6169</v>
      </c>
      <c r="BF15" t="s">
        <v>6170</v>
      </c>
      <c r="BG15">
        <v>0</v>
      </c>
      <c r="BH15" t="s">
        <v>6171</v>
      </c>
      <c r="BI15">
        <v>8</v>
      </c>
      <c r="BJ15" t="s">
        <v>6172</v>
      </c>
      <c r="BK15">
        <v>0</v>
      </c>
      <c r="BL15">
        <v>61</v>
      </c>
      <c r="BM15" s="3">
        <f t="shared" si="8"/>
        <v>0.81967213114754101</v>
      </c>
    </row>
    <row r="16" spans="1:65">
      <c r="A16" t="s">
        <v>105</v>
      </c>
      <c r="B16" s="2">
        <v>45658</v>
      </c>
      <c r="C16" t="s">
        <v>47</v>
      </c>
      <c r="D16" t="s">
        <v>48</v>
      </c>
      <c r="E16">
        <v>1</v>
      </c>
      <c r="F16" t="s">
        <v>49</v>
      </c>
      <c r="G16" t="s">
        <v>79</v>
      </c>
      <c r="H16" t="s">
        <v>106</v>
      </c>
      <c r="I16" t="s">
        <v>74</v>
      </c>
      <c r="J16" t="s">
        <v>65</v>
      </c>
      <c r="K16" t="s">
        <v>75</v>
      </c>
      <c r="L16" t="s">
        <v>92</v>
      </c>
      <c r="M16" t="s">
        <v>56</v>
      </c>
      <c r="N16" t="s">
        <v>69</v>
      </c>
      <c r="O16" t="s">
        <v>70</v>
      </c>
      <c r="P16">
        <v>48</v>
      </c>
      <c r="Q16">
        <v>49</v>
      </c>
      <c r="R16">
        <v>49</v>
      </c>
      <c r="S16">
        <v>1</v>
      </c>
      <c r="T16">
        <f t="shared" si="0"/>
        <v>48</v>
      </c>
      <c r="U16">
        <v>46</v>
      </c>
      <c r="V16">
        <f t="shared" si="1"/>
        <v>2</v>
      </c>
      <c r="W16" s="3">
        <f t="shared" si="2"/>
        <v>2.0408163265306121E-2</v>
      </c>
      <c r="X16">
        <v>37</v>
      </c>
      <c r="Y16" s="4">
        <v>1.9</v>
      </c>
      <c r="Z16" s="4">
        <v>1.7</v>
      </c>
      <c r="AA16" s="5">
        <v>51356.74</v>
      </c>
      <c r="AB16" s="5">
        <f t="shared" si="3"/>
        <v>2362410.04</v>
      </c>
      <c r="AC16" s="5">
        <v>35273.83</v>
      </c>
      <c r="AD16" s="5">
        <f t="shared" si="4"/>
        <v>1728417.67</v>
      </c>
      <c r="AE16" s="5">
        <v>108449.59</v>
      </c>
      <c r="AF16" s="5">
        <v>32744.03</v>
      </c>
      <c r="AG16" s="5">
        <v>9962.42</v>
      </c>
      <c r="AH16" s="5">
        <v>2465</v>
      </c>
      <c r="AI16" s="5">
        <v>4600</v>
      </c>
      <c r="AJ16">
        <v>0</v>
      </c>
      <c r="AK16" s="5">
        <v>0</v>
      </c>
      <c r="AL16" s="5">
        <v>2045.88</v>
      </c>
      <c r="AM16" s="5">
        <v>30511.07</v>
      </c>
      <c r="AN16">
        <v>4</v>
      </c>
      <c r="AO16">
        <v>3</v>
      </c>
      <c r="AP16" t="str">
        <f t="shared" si="5"/>
        <v>Yes</v>
      </c>
      <c r="AQ16">
        <v>1</v>
      </c>
      <c r="AR16" s="5">
        <f t="shared" si="6"/>
        <v>1919195.66</v>
      </c>
      <c r="AS16" s="5">
        <f t="shared" si="7"/>
        <v>443214.38</v>
      </c>
      <c r="AT16" t="s">
        <v>59</v>
      </c>
      <c r="AU16" t="s">
        <v>6164</v>
      </c>
      <c r="AV16" t="s">
        <v>6165</v>
      </c>
      <c r="AW16" t="s">
        <v>6166</v>
      </c>
      <c r="AX16" t="s">
        <v>6184</v>
      </c>
      <c r="AY16">
        <v>49</v>
      </c>
      <c r="AZ16">
        <v>0</v>
      </c>
      <c r="BA16">
        <v>14</v>
      </c>
      <c r="BB16" t="s">
        <v>6191</v>
      </c>
      <c r="BC16">
        <v>0</v>
      </c>
      <c r="BD16">
        <v>0</v>
      </c>
      <c r="BE16" t="s">
        <v>6169</v>
      </c>
      <c r="BF16" t="s">
        <v>6170</v>
      </c>
      <c r="BG16">
        <v>0</v>
      </c>
      <c r="BH16" t="s">
        <v>6171</v>
      </c>
      <c r="BI16">
        <v>50</v>
      </c>
      <c r="BJ16" t="s">
        <v>6172</v>
      </c>
      <c r="BK16">
        <v>0</v>
      </c>
      <c r="BL16">
        <v>65</v>
      </c>
      <c r="BM16" s="3">
        <f t="shared" si="8"/>
        <v>0.75384615384615383</v>
      </c>
    </row>
    <row r="17" spans="1:65">
      <c r="A17" t="s">
        <v>107</v>
      </c>
      <c r="B17" s="2">
        <v>45658</v>
      </c>
      <c r="C17" t="s">
        <v>47</v>
      </c>
      <c r="D17" t="s">
        <v>48</v>
      </c>
      <c r="E17">
        <v>1</v>
      </c>
      <c r="F17" t="s">
        <v>49</v>
      </c>
      <c r="G17" t="s">
        <v>50</v>
      </c>
      <c r="H17" t="s">
        <v>108</v>
      </c>
      <c r="I17" t="s">
        <v>74</v>
      </c>
      <c r="J17" t="s">
        <v>53</v>
      </c>
      <c r="K17" t="s">
        <v>75</v>
      </c>
      <c r="L17" t="s">
        <v>92</v>
      </c>
      <c r="M17" t="s">
        <v>56</v>
      </c>
      <c r="N17" t="s">
        <v>109</v>
      </c>
      <c r="O17" t="s">
        <v>70</v>
      </c>
      <c r="P17">
        <v>63</v>
      </c>
      <c r="Q17">
        <v>65</v>
      </c>
      <c r="R17">
        <v>63</v>
      </c>
      <c r="S17">
        <v>1</v>
      </c>
      <c r="T17">
        <f t="shared" si="0"/>
        <v>62</v>
      </c>
      <c r="U17">
        <v>62</v>
      </c>
      <c r="V17">
        <f t="shared" si="1"/>
        <v>0</v>
      </c>
      <c r="W17" s="3">
        <f t="shared" si="2"/>
        <v>1.5873015873015872E-2</v>
      </c>
      <c r="X17">
        <v>26</v>
      </c>
      <c r="Y17" s="4">
        <v>2.2999999999999998</v>
      </c>
      <c r="Z17" s="4">
        <v>0.9</v>
      </c>
      <c r="AA17" s="5">
        <v>35727.57</v>
      </c>
      <c r="AB17" s="5">
        <f t="shared" si="3"/>
        <v>2215109.34</v>
      </c>
      <c r="AC17" s="5">
        <v>23900.799999999999</v>
      </c>
      <c r="AD17" s="5">
        <f t="shared" si="4"/>
        <v>1505750.4</v>
      </c>
      <c r="AE17" s="5">
        <v>107509.02</v>
      </c>
      <c r="AF17" s="5">
        <v>28465.49</v>
      </c>
      <c r="AG17" s="5">
        <v>9181.74</v>
      </c>
      <c r="AH17" s="5">
        <v>1305</v>
      </c>
      <c r="AI17" s="5">
        <v>3200</v>
      </c>
      <c r="AJ17">
        <v>0</v>
      </c>
      <c r="AK17" s="5">
        <v>0</v>
      </c>
      <c r="AL17" s="5">
        <v>0</v>
      </c>
      <c r="AM17" s="5">
        <v>90005.4</v>
      </c>
      <c r="AN17">
        <v>8</v>
      </c>
      <c r="AO17">
        <v>9</v>
      </c>
      <c r="AP17" t="str">
        <f t="shared" si="5"/>
        <v>No</v>
      </c>
      <c r="AQ17">
        <v>2</v>
      </c>
      <c r="AR17" s="5">
        <f t="shared" si="6"/>
        <v>1745417.05</v>
      </c>
      <c r="AS17" s="5">
        <f t="shared" si="7"/>
        <v>469692.29</v>
      </c>
      <c r="AT17" t="s">
        <v>59</v>
      </c>
      <c r="AU17" t="s">
        <v>6164</v>
      </c>
      <c r="AV17" t="s">
        <v>6165</v>
      </c>
      <c r="AW17" t="s">
        <v>6166</v>
      </c>
      <c r="AX17" t="s">
        <v>6167</v>
      </c>
      <c r="AY17">
        <v>64</v>
      </c>
      <c r="AZ17">
        <v>0</v>
      </c>
      <c r="BA17">
        <v>0</v>
      </c>
      <c r="BB17" t="s">
        <v>6168</v>
      </c>
      <c r="BC17">
        <v>0</v>
      </c>
      <c r="BD17">
        <v>1</v>
      </c>
      <c r="BE17" t="s">
        <v>6188</v>
      </c>
      <c r="BF17" t="s">
        <v>6170</v>
      </c>
      <c r="BG17">
        <v>0</v>
      </c>
      <c r="BH17" t="s">
        <v>6171</v>
      </c>
      <c r="BI17">
        <v>32</v>
      </c>
      <c r="BJ17" t="s">
        <v>6172</v>
      </c>
      <c r="BK17">
        <v>0</v>
      </c>
      <c r="BL17">
        <v>71</v>
      </c>
      <c r="BM17" s="3">
        <f t="shared" si="8"/>
        <v>0.88732394366197187</v>
      </c>
    </row>
    <row r="18" spans="1:65">
      <c r="A18" t="s">
        <v>110</v>
      </c>
      <c r="B18" s="2">
        <v>45658</v>
      </c>
      <c r="C18" t="s">
        <v>47</v>
      </c>
      <c r="D18" t="s">
        <v>48</v>
      </c>
      <c r="E18">
        <v>1</v>
      </c>
      <c r="F18" t="s">
        <v>49</v>
      </c>
      <c r="G18" t="s">
        <v>79</v>
      </c>
      <c r="H18" t="s">
        <v>111</v>
      </c>
      <c r="I18" t="s">
        <v>64</v>
      </c>
      <c r="J18" t="s">
        <v>65</v>
      </c>
      <c r="K18" t="s">
        <v>75</v>
      </c>
      <c r="L18" t="s">
        <v>92</v>
      </c>
      <c r="M18" t="s">
        <v>56</v>
      </c>
      <c r="N18" t="s">
        <v>94</v>
      </c>
      <c r="O18" t="s">
        <v>58</v>
      </c>
      <c r="P18">
        <v>50</v>
      </c>
      <c r="Q18">
        <v>53</v>
      </c>
      <c r="R18">
        <v>51</v>
      </c>
      <c r="S18">
        <v>1</v>
      </c>
      <c r="T18">
        <f t="shared" si="0"/>
        <v>50</v>
      </c>
      <c r="U18">
        <v>48</v>
      </c>
      <c r="V18">
        <f t="shared" si="1"/>
        <v>2</v>
      </c>
      <c r="W18" s="3">
        <f t="shared" si="2"/>
        <v>1.9607843137254902E-2</v>
      </c>
      <c r="X18">
        <v>11</v>
      </c>
      <c r="Y18" s="4">
        <v>0.7</v>
      </c>
      <c r="Z18" s="4">
        <v>1.1000000000000001</v>
      </c>
      <c r="AA18" s="5">
        <v>52590.31</v>
      </c>
      <c r="AB18" s="5">
        <f t="shared" si="3"/>
        <v>2524334.88</v>
      </c>
      <c r="AC18" s="5">
        <v>35357.589999999997</v>
      </c>
      <c r="AD18" s="5">
        <f t="shared" si="4"/>
        <v>1803237.09</v>
      </c>
      <c r="AE18" s="5">
        <v>110724.18</v>
      </c>
      <c r="AF18" s="5">
        <v>33212.519999999997</v>
      </c>
      <c r="AG18" s="5">
        <v>7677.49</v>
      </c>
      <c r="AH18" s="5">
        <v>1595</v>
      </c>
      <c r="AI18" s="5">
        <v>4600</v>
      </c>
      <c r="AJ18">
        <v>0</v>
      </c>
      <c r="AK18" s="5">
        <v>0</v>
      </c>
      <c r="AL18" s="5">
        <v>2008.2</v>
      </c>
      <c r="AM18" s="5">
        <v>32365.200000000001</v>
      </c>
      <c r="AN18">
        <v>4</v>
      </c>
      <c r="AO18">
        <v>3</v>
      </c>
      <c r="AP18" t="str">
        <f t="shared" si="5"/>
        <v>Yes</v>
      </c>
      <c r="AQ18">
        <v>1</v>
      </c>
      <c r="AR18" s="5">
        <f t="shared" si="6"/>
        <v>1995419.68</v>
      </c>
      <c r="AS18" s="5">
        <f t="shared" si="7"/>
        <v>528915.19999999995</v>
      </c>
      <c r="AT18" t="s">
        <v>59</v>
      </c>
      <c r="AU18" t="s">
        <v>6164</v>
      </c>
      <c r="AV18" t="s">
        <v>6165</v>
      </c>
      <c r="AW18" t="s">
        <v>6166</v>
      </c>
      <c r="AX18" t="s">
        <v>6167</v>
      </c>
      <c r="AY18">
        <v>53</v>
      </c>
      <c r="AZ18">
        <v>0</v>
      </c>
      <c r="BA18">
        <v>14</v>
      </c>
      <c r="BB18" t="s">
        <v>6191</v>
      </c>
      <c r="BC18">
        <v>0</v>
      </c>
      <c r="BD18">
        <v>0</v>
      </c>
      <c r="BE18" t="s">
        <v>6169</v>
      </c>
      <c r="BF18" t="s">
        <v>6170</v>
      </c>
      <c r="BG18">
        <v>0</v>
      </c>
      <c r="BH18" t="s">
        <v>6171</v>
      </c>
      <c r="BI18">
        <v>6</v>
      </c>
      <c r="BJ18" t="s">
        <v>6172</v>
      </c>
      <c r="BK18">
        <v>0</v>
      </c>
      <c r="BL18">
        <v>65</v>
      </c>
      <c r="BM18" s="3">
        <f t="shared" si="8"/>
        <v>0.7846153846153846</v>
      </c>
    </row>
    <row r="19" spans="1:65">
      <c r="A19" t="s">
        <v>112</v>
      </c>
      <c r="B19" s="2">
        <v>45658</v>
      </c>
      <c r="C19" t="s">
        <v>47</v>
      </c>
      <c r="D19" t="s">
        <v>48</v>
      </c>
      <c r="E19">
        <v>1</v>
      </c>
      <c r="F19" t="s">
        <v>78</v>
      </c>
      <c r="G19" t="s">
        <v>79</v>
      </c>
      <c r="H19" t="s">
        <v>113</v>
      </c>
      <c r="I19" t="s">
        <v>64</v>
      </c>
      <c r="J19" t="s">
        <v>53</v>
      </c>
      <c r="K19" t="s">
        <v>75</v>
      </c>
      <c r="L19" t="s">
        <v>92</v>
      </c>
      <c r="M19" t="s">
        <v>56</v>
      </c>
      <c r="N19" t="s">
        <v>57</v>
      </c>
      <c r="O19" t="s">
        <v>58</v>
      </c>
      <c r="P19">
        <v>55</v>
      </c>
      <c r="Q19">
        <v>58</v>
      </c>
      <c r="R19">
        <v>54</v>
      </c>
      <c r="S19">
        <v>1</v>
      </c>
      <c r="T19">
        <f t="shared" si="0"/>
        <v>53</v>
      </c>
      <c r="U19">
        <v>53</v>
      </c>
      <c r="V19">
        <f t="shared" si="1"/>
        <v>0</v>
      </c>
      <c r="W19" s="3">
        <f t="shared" si="2"/>
        <v>1.8518518518518517E-2</v>
      </c>
      <c r="X19">
        <v>8</v>
      </c>
      <c r="Y19" s="4">
        <v>4</v>
      </c>
      <c r="Z19" s="4">
        <v>0.6</v>
      </c>
      <c r="AA19" s="5">
        <v>35903.949999999997</v>
      </c>
      <c r="AB19" s="5">
        <f t="shared" si="3"/>
        <v>1902909.35</v>
      </c>
      <c r="AC19" s="5">
        <v>23949.14</v>
      </c>
      <c r="AD19" s="5">
        <f t="shared" si="4"/>
        <v>1293253.56</v>
      </c>
      <c r="AE19" s="5">
        <v>87853.42</v>
      </c>
      <c r="AF19" s="5">
        <v>25056.25</v>
      </c>
      <c r="AG19" s="5">
        <v>7486.32</v>
      </c>
      <c r="AH19" s="5">
        <v>870</v>
      </c>
      <c r="AI19" s="5">
        <v>3200</v>
      </c>
      <c r="AJ19">
        <v>0</v>
      </c>
      <c r="AK19" s="5">
        <v>0</v>
      </c>
      <c r="AL19" s="5">
        <v>0</v>
      </c>
      <c r="AM19" s="5">
        <v>35325.440000000002</v>
      </c>
      <c r="AN19">
        <v>4</v>
      </c>
      <c r="AO19">
        <v>4</v>
      </c>
      <c r="AP19" t="str">
        <f t="shared" si="5"/>
        <v>Yes</v>
      </c>
      <c r="AQ19">
        <v>0</v>
      </c>
      <c r="AR19" s="5">
        <f t="shared" si="6"/>
        <v>1453044.99</v>
      </c>
      <c r="AS19" s="5">
        <f t="shared" si="7"/>
        <v>449864.36</v>
      </c>
      <c r="AT19" t="s">
        <v>59</v>
      </c>
      <c r="AU19" t="s">
        <v>6164</v>
      </c>
      <c r="AV19" t="s">
        <v>6165</v>
      </c>
      <c r="AW19" t="s">
        <v>6166</v>
      </c>
      <c r="AX19" t="s">
        <v>6167</v>
      </c>
      <c r="AY19">
        <v>61</v>
      </c>
      <c r="AZ19">
        <v>3</v>
      </c>
      <c r="BA19">
        <v>0</v>
      </c>
      <c r="BB19" t="s">
        <v>6168</v>
      </c>
      <c r="BC19">
        <v>0</v>
      </c>
      <c r="BD19">
        <v>0</v>
      </c>
      <c r="BE19" t="s">
        <v>6169</v>
      </c>
      <c r="BF19" t="s">
        <v>6170</v>
      </c>
      <c r="BG19">
        <v>0</v>
      </c>
      <c r="BH19" t="s">
        <v>6171</v>
      </c>
      <c r="BI19">
        <v>35</v>
      </c>
      <c r="BJ19" t="s">
        <v>6172</v>
      </c>
      <c r="BK19">
        <v>0</v>
      </c>
      <c r="BL19">
        <v>76</v>
      </c>
      <c r="BM19" s="3">
        <f t="shared" si="8"/>
        <v>0.71052631578947367</v>
      </c>
    </row>
    <row r="20" spans="1:65">
      <c r="A20" t="s">
        <v>114</v>
      </c>
      <c r="B20" s="2">
        <v>45658</v>
      </c>
      <c r="C20" t="s">
        <v>47</v>
      </c>
      <c r="D20" t="s">
        <v>48</v>
      </c>
      <c r="E20">
        <v>1</v>
      </c>
      <c r="F20" t="s">
        <v>61</v>
      </c>
      <c r="G20" t="s">
        <v>62</v>
      </c>
      <c r="H20" t="s">
        <v>115</v>
      </c>
      <c r="I20" t="s">
        <v>52</v>
      </c>
      <c r="J20" t="s">
        <v>53</v>
      </c>
      <c r="K20" t="s">
        <v>66</v>
      </c>
      <c r="L20" t="s">
        <v>55</v>
      </c>
      <c r="M20" t="s">
        <v>68</v>
      </c>
      <c r="N20" t="s">
        <v>69</v>
      </c>
      <c r="O20" t="s">
        <v>70</v>
      </c>
      <c r="P20">
        <v>59</v>
      </c>
      <c r="Q20">
        <v>61</v>
      </c>
      <c r="R20">
        <v>62</v>
      </c>
      <c r="S20">
        <v>2</v>
      </c>
      <c r="T20">
        <f t="shared" si="0"/>
        <v>60</v>
      </c>
      <c r="U20">
        <v>58</v>
      </c>
      <c r="V20">
        <f t="shared" si="1"/>
        <v>2</v>
      </c>
      <c r="W20" s="3">
        <f t="shared" si="2"/>
        <v>3.2258064516129031E-2</v>
      </c>
      <c r="X20">
        <v>49</v>
      </c>
      <c r="Y20" s="4">
        <v>2.9</v>
      </c>
      <c r="Z20" s="4">
        <v>1.9</v>
      </c>
      <c r="AA20" s="5">
        <v>34050.339999999997</v>
      </c>
      <c r="AB20" s="5">
        <f t="shared" si="3"/>
        <v>1974919.72</v>
      </c>
      <c r="AC20" s="5">
        <v>22613.43</v>
      </c>
      <c r="AD20" s="5">
        <f t="shared" si="4"/>
        <v>1402032.66</v>
      </c>
      <c r="AE20" s="5">
        <v>109923.38</v>
      </c>
      <c r="AF20" s="5">
        <v>29424.99</v>
      </c>
      <c r="AG20" s="5">
        <v>12528.46</v>
      </c>
      <c r="AH20" s="5">
        <v>2755</v>
      </c>
      <c r="AI20" s="5">
        <v>6400</v>
      </c>
      <c r="AJ20">
        <v>1</v>
      </c>
      <c r="AK20" s="5">
        <v>8723.18</v>
      </c>
      <c r="AL20" s="5">
        <v>1319.59</v>
      </c>
      <c r="AM20" s="5">
        <v>42307.88</v>
      </c>
      <c r="AN20">
        <v>4</v>
      </c>
      <c r="AO20">
        <v>5</v>
      </c>
      <c r="AP20" t="str">
        <f t="shared" si="5"/>
        <v>No</v>
      </c>
      <c r="AQ20">
        <v>3</v>
      </c>
      <c r="AR20" s="5">
        <f t="shared" si="6"/>
        <v>1615415.14</v>
      </c>
      <c r="AS20" s="5">
        <f t="shared" si="7"/>
        <v>359504.58</v>
      </c>
      <c r="AT20" t="s">
        <v>116</v>
      </c>
      <c r="AU20" t="s">
        <v>6181</v>
      </c>
      <c r="AV20" t="s">
        <v>6182</v>
      </c>
      <c r="AW20" t="s">
        <v>6183</v>
      </c>
      <c r="AX20" t="s">
        <v>6184</v>
      </c>
      <c r="AY20">
        <v>62</v>
      </c>
      <c r="AZ20">
        <v>0</v>
      </c>
      <c r="BA20">
        <v>22</v>
      </c>
      <c r="BB20" t="s">
        <v>6180</v>
      </c>
      <c r="BC20">
        <v>0</v>
      </c>
      <c r="BD20">
        <v>1</v>
      </c>
      <c r="BE20" t="s">
        <v>6188</v>
      </c>
      <c r="BF20" t="s">
        <v>6170</v>
      </c>
      <c r="BG20">
        <v>3</v>
      </c>
      <c r="BH20" t="s">
        <v>6192</v>
      </c>
      <c r="BI20">
        <v>65</v>
      </c>
      <c r="BJ20" t="s">
        <v>6193</v>
      </c>
      <c r="BK20">
        <v>0</v>
      </c>
      <c r="BL20">
        <v>72</v>
      </c>
      <c r="BM20" s="3">
        <f t="shared" si="8"/>
        <v>0.86111111111111116</v>
      </c>
    </row>
    <row r="21" spans="1:65">
      <c r="A21" t="s">
        <v>117</v>
      </c>
      <c r="B21" s="2">
        <v>45658</v>
      </c>
      <c r="C21" t="s">
        <v>47</v>
      </c>
      <c r="D21" t="s">
        <v>48</v>
      </c>
      <c r="E21">
        <v>1</v>
      </c>
      <c r="F21" t="s">
        <v>78</v>
      </c>
      <c r="G21" t="s">
        <v>62</v>
      </c>
      <c r="H21" t="s">
        <v>91</v>
      </c>
      <c r="I21" t="s">
        <v>64</v>
      </c>
      <c r="J21" t="s">
        <v>81</v>
      </c>
      <c r="K21" t="s">
        <v>75</v>
      </c>
      <c r="L21" t="s">
        <v>87</v>
      </c>
      <c r="M21" t="s">
        <v>56</v>
      </c>
      <c r="N21" t="s">
        <v>57</v>
      </c>
      <c r="O21" t="s">
        <v>58</v>
      </c>
      <c r="P21">
        <v>38</v>
      </c>
      <c r="Q21">
        <v>39</v>
      </c>
      <c r="R21">
        <v>38</v>
      </c>
      <c r="S21">
        <v>1</v>
      </c>
      <c r="T21">
        <f t="shared" si="0"/>
        <v>37</v>
      </c>
      <c r="U21">
        <v>37</v>
      </c>
      <c r="V21">
        <f t="shared" si="1"/>
        <v>0</v>
      </c>
      <c r="W21" s="3">
        <f t="shared" si="2"/>
        <v>2.6315789473684209E-2</v>
      </c>
      <c r="X21">
        <v>15</v>
      </c>
      <c r="Y21" s="4">
        <v>6.7</v>
      </c>
      <c r="Z21" s="4">
        <v>1.6</v>
      </c>
      <c r="AA21" s="5">
        <v>78886.66</v>
      </c>
      <c r="AB21" s="5">
        <f t="shared" si="3"/>
        <v>2918806.42</v>
      </c>
      <c r="AC21" s="5">
        <v>54754.6</v>
      </c>
      <c r="AD21" s="5">
        <f t="shared" si="4"/>
        <v>2080674.8</v>
      </c>
      <c r="AE21" s="5">
        <v>112626.52</v>
      </c>
      <c r="AF21" s="5">
        <v>33601.300000000003</v>
      </c>
      <c r="AG21" s="5">
        <v>8370.39</v>
      </c>
      <c r="AH21" s="5">
        <v>2320</v>
      </c>
      <c r="AI21" s="5">
        <v>6800</v>
      </c>
      <c r="AJ21">
        <v>0</v>
      </c>
      <c r="AK21" s="5">
        <v>0</v>
      </c>
      <c r="AL21" s="5">
        <v>0</v>
      </c>
      <c r="AM21" s="5">
        <v>25784.29</v>
      </c>
      <c r="AN21">
        <v>4</v>
      </c>
      <c r="AO21">
        <v>4</v>
      </c>
      <c r="AP21" t="str">
        <f t="shared" si="5"/>
        <v>Yes</v>
      </c>
      <c r="AQ21">
        <v>1</v>
      </c>
      <c r="AR21" s="5">
        <f t="shared" si="6"/>
        <v>2270177.2999999998</v>
      </c>
      <c r="AS21" s="5">
        <f t="shared" si="7"/>
        <v>648629.12</v>
      </c>
      <c r="AT21" t="s">
        <v>59</v>
      </c>
      <c r="AU21" t="s">
        <v>6164</v>
      </c>
      <c r="AV21" t="s">
        <v>6165</v>
      </c>
      <c r="AW21" t="s">
        <v>6166</v>
      </c>
      <c r="AX21" t="s">
        <v>6167</v>
      </c>
      <c r="AY21">
        <v>41</v>
      </c>
      <c r="AZ21">
        <v>0</v>
      </c>
      <c r="BA21">
        <v>0</v>
      </c>
      <c r="BB21" t="s">
        <v>6168</v>
      </c>
      <c r="BC21">
        <v>0</v>
      </c>
      <c r="BD21">
        <v>0</v>
      </c>
      <c r="BE21" t="s">
        <v>6169</v>
      </c>
      <c r="BF21" t="s">
        <v>6170</v>
      </c>
      <c r="BG21">
        <v>0</v>
      </c>
      <c r="BH21" t="s">
        <v>6171</v>
      </c>
      <c r="BI21">
        <v>28</v>
      </c>
      <c r="BJ21" t="s">
        <v>6172</v>
      </c>
      <c r="BK21">
        <v>0</v>
      </c>
      <c r="BL21">
        <v>48</v>
      </c>
      <c r="BM21" s="3">
        <f t="shared" si="8"/>
        <v>0.79166666666666663</v>
      </c>
    </row>
    <row r="22" spans="1:65">
      <c r="A22" t="s">
        <v>118</v>
      </c>
      <c r="B22" s="2">
        <v>45659</v>
      </c>
      <c r="C22" t="s">
        <v>47</v>
      </c>
      <c r="D22" t="s">
        <v>48</v>
      </c>
      <c r="E22">
        <v>1</v>
      </c>
      <c r="F22" t="s">
        <v>72</v>
      </c>
      <c r="G22" t="s">
        <v>50</v>
      </c>
      <c r="H22" t="s">
        <v>119</v>
      </c>
      <c r="I22" t="s">
        <v>74</v>
      </c>
      <c r="J22" t="s">
        <v>53</v>
      </c>
      <c r="K22" t="s">
        <v>75</v>
      </c>
      <c r="L22" t="s">
        <v>87</v>
      </c>
      <c r="M22" t="s">
        <v>56</v>
      </c>
      <c r="N22" t="s">
        <v>94</v>
      </c>
      <c r="O22" t="s">
        <v>120</v>
      </c>
      <c r="P22">
        <v>61</v>
      </c>
      <c r="Q22">
        <v>63</v>
      </c>
      <c r="R22">
        <v>65</v>
      </c>
      <c r="S22">
        <v>1</v>
      </c>
      <c r="T22">
        <f t="shared" si="0"/>
        <v>64</v>
      </c>
      <c r="U22">
        <v>61</v>
      </c>
      <c r="V22">
        <f t="shared" si="1"/>
        <v>3</v>
      </c>
      <c r="W22" s="3">
        <f t="shared" si="2"/>
        <v>1.5384615384615385E-2</v>
      </c>
      <c r="X22">
        <v>26</v>
      </c>
      <c r="Y22" s="4">
        <v>7.1</v>
      </c>
      <c r="Z22" s="4">
        <v>1.6</v>
      </c>
      <c r="AA22" s="5">
        <v>36390.1</v>
      </c>
      <c r="AB22" s="5">
        <f t="shared" si="3"/>
        <v>2219796.1</v>
      </c>
      <c r="AC22" s="5">
        <v>24041.93</v>
      </c>
      <c r="AD22" s="5">
        <f t="shared" si="4"/>
        <v>1562725.45</v>
      </c>
      <c r="AE22" s="5">
        <v>109353.7</v>
      </c>
      <c r="AF22" s="5">
        <v>28305.22</v>
      </c>
      <c r="AG22" s="5">
        <v>9695.75</v>
      </c>
      <c r="AH22" s="5">
        <v>2320</v>
      </c>
      <c r="AI22" s="5">
        <v>3200</v>
      </c>
      <c r="AJ22">
        <v>0</v>
      </c>
      <c r="AK22" s="5">
        <v>0</v>
      </c>
      <c r="AL22" s="5">
        <v>2062</v>
      </c>
      <c r="AM22" s="5">
        <v>41297.199999999997</v>
      </c>
      <c r="AN22">
        <v>4</v>
      </c>
      <c r="AO22">
        <v>5</v>
      </c>
      <c r="AP22" t="str">
        <f t="shared" si="5"/>
        <v>No</v>
      </c>
      <c r="AQ22">
        <v>2</v>
      </c>
      <c r="AR22" s="5">
        <f t="shared" si="6"/>
        <v>1758959.32</v>
      </c>
      <c r="AS22" s="5">
        <f t="shared" si="7"/>
        <v>460836.78</v>
      </c>
      <c r="AT22" t="s">
        <v>59</v>
      </c>
      <c r="AU22" t="s">
        <v>6164</v>
      </c>
      <c r="AV22" t="s">
        <v>6165</v>
      </c>
      <c r="AW22" t="s">
        <v>6166</v>
      </c>
      <c r="AX22" t="s">
        <v>6184</v>
      </c>
      <c r="AY22">
        <v>64</v>
      </c>
      <c r="AZ22">
        <v>0</v>
      </c>
      <c r="BA22">
        <v>18</v>
      </c>
      <c r="BB22" t="s">
        <v>6180</v>
      </c>
      <c r="BC22">
        <v>0</v>
      </c>
      <c r="BD22">
        <v>1</v>
      </c>
      <c r="BE22" t="s">
        <v>6188</v>
      </c>
      <c r="BF22" t="s">
        <v>6170</v>
      </c>
      <c r="BG22">
        <v>1</v>
      </c>
      <c r="BH22" t="s">
        <v>6186</v>
      </c>
      <c r="BI22">
        <v>53</v>
      </c>
      <c r="BJ22" t="s">
        <v>6187</v>
      </c>
      <c r="BK22">
        <v>0</v>
      </c>
      <c r="BL22">
        <v>75</v>
      </c>
      <c r="BM22" s="3">
        <f t="shared" si="8"/>
        <v>0.8666666666666667</v>
      </c>
    </row>
    <row r="23" spans="1:65">
      <c r="A23" t="s">
        <v>121</v>
      </c>
      <c r="B23" s="2">
        <v>45659</v>
      </c>
      <c r="C23" t="s">
        <v>47</v>
      </c>
      <c r="D23" t="s">
        <v>48</v>
      </c>
      <c r="E23">
        <v>1</v>
      </c>
      <c r="F23" t="s">
        <v>61</v>
      </c>
      <c r="G23" t="s">
        <v>62</v>
      </c>
      <c r="H23" t="s">
        <v>63</v>
      </c>
      <c r="I23" t="s">
        <v>52</v>
      </c>
      <c r="J23" t="s">
        <v>81</v>
      </c>
      <c r="K23" t="s">
        <v>66</v>
      </c>
      <c r="L23" t="s">
        <v>87</v>
      </c>
      <c r="M23" t="s">
        <v>56</v>
      </c>
      <c r="N23" t="s">
        <v>69</v>
      </c>
      <c r="O23" t="s">
        <v>82</v>
      </c>
      <c r="P23">
        <v>40</v>
      </c>
      <c r="Q23">
        <v>41</v>
      </c>
      <c r="R23">
        <v>40</v>
      </c>
      <c r="S23">
        <v>1</v>
      </c>
      <c r="T23">
        <f t="shared" si="0"/>
        <v>39</v>
      </c>
      <c r="U23">
        <v>39</v>
      </c>
      <c r="V23">
        <f t="shared" si="1"/>
        <v>0</v>
      </c>
      <c r="W23" s="3">
        <f t="shared" si="2"/>
        <v>2.5000000000000001E-2</v>
      </c>
      <c r="X23">
        <v>30</v>
      </c>
      <c r="Y23" s="4">
        <v>2.2000000000000002</v>
      </c>
      <c r="Z23" s="4">
        <v>0.9</v>
      </c>
      <c r="AA23" s="5">
        <v>73824.39</v>
      </c>
      <c r="AB23" s="5">
        <f t="shared" si="3"/>
        <v>2879151.21</v>
      </c>
      <c r="AC23" s="5">
        <v>54516.03</v>
      </c>
      <c r="AD23" s="5">
        <f t="shared" si="4"/>
        <v>2180641.2000000002</v>
      </c>
      <c r="AE23" s="5">
        <v>128189.64</v>
      </c>
      <c r="AF23" s="5">
        <v>34750.65</v>
      </c>
      <c r="AG23" s="5">
        <v>9750.09</v>
      </c>
      <c r="AH23" s="5">
        <v>1305</v>
      </c>
      <c r="AI23" s="5">
        <v>6800</v>
      </c>
      <c r="AJ23">
        <v>0</v>
      </c>
      <c r="AK23" s="5">
        <v>0</v>
      </c>
      <c r="AL23" s="5">
        <v>0</v>
      </c>
      <c r="AM23" s="5">
        <v>23889.09</v>
      </c>
      <c r="AN23">
        <v>4</v>
      </c>
      <c r="AO23">
        <v>4</v>
      </c>
      <c r="AP23" t="str">
        <f t="shared" si="5"/>
        <v>Yes</v>
      </c>
      <c r="AQ23">
        <v>1</v>
      </c>
      <c r="AR23" s="5">
        <f t="shared" si="6"/>
        <v>2385325.67</v>
      </c>
      <c r="AS23" s="5">
        <f t="shared" si="7"/>
        <v>493825.54</v>
      </c>
      <c r="AT23" t="s">
        <v>59</v>
      </c>
      <c r="AU23" t="s">
        <v>6164</v>
      </c>
      <c r="AV23" t="s">
        <v>6165</v>
      </c>
      <c r="AW23" t="s">
        <v>6166</v>
      </c>
      <c r="AX23" t="s">
        <v>6167</v>
      </c>
      <c r="AY23">
        <v>46</v>
      </c>
      <c r="AZ23">
        <v>4</v>
      </c>
      <c r="BA23">
        <v>0</v>
      </c>
      <c r="BB23" t="s">
        <v>6168</v>
      </c>
      <c r="BC23">
        <v>0</v>
      </c>
      <c r="BD23">
        <v>0</v>
      </c>
      <c r="BE23" t="s">
        <v>6169</v>
      </c>
      <c r="BF23" t="s">
        <v>6170</v>
      </c>
      <c r="BG23">
        <v>1</v>
      </c>
      <c r="BH23" t="s">
        <v>6179</v>
      </c>
      <c r="BI23">
        <v>32</v>
      </c>
      <c r="BJ23" t="s">
        <v>6172</v>
      </c>
      <c r="BK23">
        <v>0</v>
      </c>
      <c r="BL23">
        <v>52</v>
      </c>
      <c r="BM23" s="3">
        <f t="shared" si="8"/>
        <v>0.76923076923076927</v>
      </c>
    </row>
    <row r="24" spans="1:65">
      <c r="A24" t="s">
        <v>122</v>
      </c>
      <c r="B24" s="2">
        <v>45659</v>
      </c>
      <c r="C24" t="s">
        <v>47</v>
      </c>
      <c r="D24" t="s">
        <v>48</v>
      </c>
      <c r="E24">
        <v>1</v>
      </c>
      <c r="F24" t="s">
        <v>61</v>
      </c>
      <c r="G24" t="s">
        <v>79</v>
      </c>
      <c r="H24" t="s">
        <v>123</v>
      </c>
      <c r="I24" t="s">
        <v>52</v>
      </c>
      <c r="J24" t="s">
        <v>53</v>
      </c>
      <c r="K24" t="s">
        <v>75</v>
      </c>
      <c r="L24" t="s">
        <v>67</v>
      </c>
      <c r="M24" t="s">
        <v>56</v>
      </c>
      <c r="N24" t="s">
        <v>57</v>
      </c>
      <c r="O24" t="s">
        <v>70</v>
      </c>
      <c r="P24">
        <v>65</v>
      </c>
      <c r="Q24">
        <v>66</v>
      </c>
      <c r="R24">
        <v>67</v>
      </c>
      <c r="S24">
        <v>2</v>
      </c>
      <c r="T24">
        <f t="shared" si="0"/>
        <v>65</v>
      </c>
      <c r="U24">
        <v>65</v>
      </c>
      <c r="V24">
        <f t="shared" si="1"/>
        <v>0</v>
      </c>
      <c r="W24" s="3">
        <f t="shared" si="2"/>
        <v>2.9850746268656716E-2</v>
      </c>
      <c r="X24">
        <v>34</v>
      </c>
      <c r="Y24" s="4">
        <v>3.1</v>
      </c>
      <c r="Z24" s="4">
        <v>2.1</v>
      </c>
      <c r="AA24" s="5">
        <v>36208.26</v>
      </c>
      <c r="AB24" s="5">
        <f t="shared" si="3"/>
        <v>2353536.9</v>
      </c>
      <c r="AC24" s="5">
        <v>23112.12</v>
      </c>
      <c r="AD24" s="5">
        <f t="shared" si="4"/>
        <v>1548512.04</v>
      </c>
      <c r="AE24" s="5">
        <v>120519.46</v>
      </c>
      <c r="AF24" s="5">
        <v>29998.63</v>
      </c>
      <c r="AG24" s="5">
        <v>9995.18</v>
      </c>
      <c r="AH24" s="5">
        <v>3045</v>
      </c>
      <c r="AI24" s="5">
        <v>6400</v>
      </c>
      <c r="AJ24">
        <v>0</v>
      </c>
      <c r="AK24" s="5">
        <v>0</v>
      </c>
      <c r="AL24" s="5">
        <v>0</v>
      </c>
      <c r="AM24" s="5">
        <v>45224.65</v>
      </c>
      <c r="AN24">
        <v>4</v>
      </c>
      <c r="AO24">
        <v>4</v>
      </c>
      <c r="AP24" t="str">
        <f t="shared" si="5"/>
        <v>Yes</v>
      </c>
      <c r="AQ24">
        <v>1</v>
      </c>
      <c r="AR24" s="5">
        <f t="shared" si="6"/>
        <v>1763694.96</v>
      </c>
      <c r="AS24" s="5">
        <f t="shared" si="7"/>
        <v>589841.93999999994</v>
      </c>
      <c r="AT24" t="s">
        <v>59</v>
      </c>
      <c r="AU24" t="s">
        <v>6164</v>
      </c>
      <c r="AV24" t="s">
        <v>6165</v>
      </c>
      <c r="AW24" t="s">
        <v>6166</v>
      </c>
      <c r="AX24" t="s">
        <v>6184</v>
      </c>
      <c r="AY24">
        <v>67</v>
      </c>
      <c r="AZ24">
        <v>0</v>
      </c>
      <c r="BA24">
        <v>0</v>
      </c>
      <c r="BB24" t="s">
        <v>6168</v>
      </c>
      <c r="BC24">
        <v>0</v>
      </c>
      <c r="BD24">
        <v>0</v>
      </c>
      <c r="BE24" t="s">
        <v>6169</v>
      </c>
      <c r="BF24" t="s">
        <v>6170</v>
      </c>
      <c r="BG24">
        <v>0</v>
      </c>
      <c r="BH24" t="s">
        <v>6171</v>
      </c>
      <c r="BI24">
        <v>57</v>
      </c>
      <c r="BJ24" t="s">
        <v>6187</v>
      </c>
      <c r="BK24">
        <v>0</v>
      </c>
      <c r="BL24">
        <v>72</v>
      </c>
      <c r="BM24" s="3">
        <f t="shared" si="8"/>
        <v>0.93055555555555558</v>
      </c>
    </row>
    <row r="25" spans="1:65">
      <c r="A25" t="s">
        <v>124</v>
      </c>
      <c r="B25" s="2">
        <v>45659</v>
      </c>
      <c r="C25" t="s">
        <v>47</v>
      </c>
      <c r="D25" t="s">
        <v>48</v>
      </c>
      <c r="E25">
        <v>1</v>
      </c>
      <c r="F25" t="s">
        <v>49</v>
      </c>
      <c r="G25" t="s">
        <v>62</v>
      </c>
      <c r="H25" t="s">
        <v>125</v>
      </c>
      <c r="I25" t="s">
        <v>64</v>
      </c>
      <c r="J25" t="s">
        <v>81</v>
      </c>
      <c r="K25" t="s">
        <v>75</v>
      </c>
      <c r="L25" t="s">
        <v>55</v>
      </c>
      <c r="M25" t="s">
        <v>56</v>
      </c>
      <c r="N25" t="s">
        <v>76</v>
      </c>
      <c r="O25" t="s">
        <v>70</v>
      </c>
      <c r="P25">
        <v>34</v>
      </c>
      <c r="Q25">
        <v>36</v>
      </c>
      <c r="R25">
        <v>35</v>
      </c>
      <c r="S25">
        <v>1</v>
      </c>
      <c r="T25">
        <f t="shared" si="0"/>
        <v>34</v>
      </c>
      <c r="U25">
        <v>33</v>
      </c>
      <c r="V25">
        <f t="shared" si="1"/>
        <v>1</v>
      </c>
      <c r="W25" s="3">
        <f t="shared" si="2"/>
        <v>2.8571428571428571E-2</v>
      </c>
      <c r="X25">
        <v>25</v>
      </c>
      <c r="Y25" s="4">
        <v>5.3</v>
      </c>
      <c r="Z25" s="4">
        <v>1.5</v>
      </c>
      <c r="AA25" s="5">
        <v>77982.2</v>
      </c>
      <c r="AB25" s="5">
        <f t="shared" si="3"/>
        <v>2573412.6</v>
      </c>
      <c r="AC25" s="5">
        <v>53196.34</v>
      </c>
      <c r="AD25" s="5">
        <f t="shared" si="4"/>
        <v>1861871.9</v>
      </c>
      <c r="AE25" s="5">
        <v>101794.77</v>
      </c>
      <c r="AF25" s="5">
        <v>30804.17</v>
      </c>
      <c r="AG25" s="5">
        <v>9547.2199999999993</v>
      </c>
      <c r="AH25" s="5">
        <v>2175</v>
      </c>
      <c r="AI25" s="5">
        <v>6800</v>
      </c>
      <c r="AJ25">
        <v>0</v>
      </c>
      <c r="AK25" s="5">
        <v>0</v>
      </c>
      <c r="AL25" s="5">
        <v>1443.9</v>
      </c>
      <c r="AM25" s="5">
        <v>25011.279999999999</v>
      </c>
      <c r="AN25">
        <v>4</v>
      </c>
      <c r="AO25">
        <v>6</v>
      </c>
      <c r="AP25" t="str">
        <f t="shared" si="5"/>
        <v>No</v>
      </c>
      <c r="AQ25">
        <v>2</v>
      </c>
      <c r="AR25" s="5">
        <f t="shared" si="6"/>
        <v>2039448.24</v>
      </c>
      <c r="AS25" s="5">
        <f t="shared" si="7"/>
        <v>533964.36</v>
      </c>
      <c r="AT25" t="s">
        <v>59</v>
      </c>
      <c r="AU25" t="s">
        <v>6164</v>
      </c>
      <c r="AV25" t="s">
        <v>6165</v>
      </c>
      <c r="AW25" t="s">
        <v>6166</v>
      </c>
      <c r="AX25" t="s">
        <v>6167</v>
      </c>
      <c r="AY25">
        <v>37</v>
      </c>
      <c r="AZ25">
        <v>0</v>
      </c>
      <c r="BA25">
        <v>13</v>
      </c>
      <c r="BB25" t="s">
        <v>6191</v>
      </c>
      <c r="BC25">
        <v>0</v>
      </c>
      <c r="BD25">
        <v>2</v>
      </c>
      <c r="BE25" t="s">
        <v>6188</v>
      </c>
      <c r="BF25" t="s">
        <v>6170</v>
      </c>
      <c r="BG25">
        <v>0</v>
      </c>
      <c r="BH25" t="s">
        <v>6171</v>
      </c>
      <c r="BI25">
        <v>59</v>
      </c>
      <c r="BJ25" t="s">
        <v>6187</v>
      </c>
      <c r="BK25">
        <v>0</v>
      </c>
      <c r="BL25">
        <v>52</v>
      </c>
      <c r="BM25" s="3">
        <f t="shared" si="8"/>
        <v>0.67307692307692313</v>
      </c>
    </row>
    <row r="26" spans="1:65">
      <c r="A26" t="s">
        <v>126</v>
      </c>
      <c r="B26" s="2">
        <v>45659</v>
      </c>
      <c r="C26" t="s">
        <v>47</v>
      </c>
      <c r="D26" t="s">
        <v>48</v>
      </c>
      <c r="E26">
        <v>1</v>
      </c>
      <c r="F26" t="s">
        <v>61</v>
      </c>
      <c r="G26" t="s">
        <v>50</v>
      </c>
      <c r="H26" t="s">
        <v>127</v>
      </c>
      <c r="I26" t="s">
        <v>74</v>
      </c>
      <c r="J26" t="s">
        <v>53</v>
      </c>
      <c r="K26" t="s">
        <v>75</v>
      </c>
      <c r="L26" t="s">
        <v>87</v>
      </c>
      <c r="M26" t="s">
        <v>56</v>
      </c>
      <c r="N26" t="s">
        <v>69</v>
      </c>
      <c r="O26" t="s">
        <v>70</v>
      </c>
      <c r="P26">
        <v>50</v>
      </c>
      <c r="Q26">
        <v>51</v>
      </c>
      <c r="R26">
        <v>49</v>
      </c>
      <c r="S26">
        <v>1</v>
      </c>
      <c r="T26">
        <f t="shared" si="0"/>
        <v>48</v>
      </c>
      <c r="U26">
        <v>48</v>
      </c>
      <c r="V26">
        <f t="shared" si="1"/>
        <v>0</v>
      </c>
      <c r="W26" s="3">
        <f t="shared" si="2"/>
        <v>2.0408163265306121E-2</v>
      </c>
      <c r="X26">
        <v>27</v>
      </c>
      <c r="Y26" s="4">
        <v>2.9</v>
      </c>
      <c r="Z26" s="4">
        <v>1</v>
      </c>
      <c r="AA26" s="5">
        <v>36221.31</v>
      </c>
      <c r="AB26" s="5">
        <f t="shared" si="3"/>
        <v>1738622.88</v>
      </c>
      <c r="AC26" s="5">
        <v>24051.37</v>
      </c>
      <c r="AD26" s="5">
        <f t="shared" si="4"/>
        <v>1178517.1299999999</v>
      </c>
      <c r="AE26" s="5">
        <v>83279.3</v>
      </c>
      <c r="AF26" s="5">
        <v>21451.16</v>
      </c>
      <c r="AG26" s="5">
        <v>9877.02</v>
      </c>
      <c r="AH26" s="5">
        <v>1450</v>
      </c>
      <c r="AI26" s="5">
        <v>3200</v>
      </c>
      <c r="AJ26">
        <v>0</v>
      </c>
      <c r="AK26" s="5">
        <v>0</v>
      </c>
      <c r="AL26" s="5">
        <v>0</v>
      </c>
      <c r="AM26" s="5">
        <v>32541.42</v>
      </c>
      <c r="AN26">
        <v>4</v>
      </c>
      <c r="AO26">
        <v>4</v>
      </c>
      <c r="AP26" t="str">
        <f t="shared" si="5"/>
        <v>Yes</v>
      </c>
      <c r="AQ26">
        <v>1</v>
      </c>
      <c r="AR26" s="5">
        <f t="shared" si="6"/>
        <v>1330316.03</v>
      </c>
      <c r="AS26" s="5">
        <f t="shared" si="7"/>
        <v>408306.85</v>
      </c>
      <c r="AT26" t="s">
        <v>59</v>
      </c>
      <c r="AU26" t="s">
        <v>6164</v>
      </c>
      <c r="AV26" t="s">
        <v>6165</v>
      </c>
      <c r="AW26" t="s">
        <v>6166</v>
      </c>
      <c r="AX26" t="s">
        <v>6167</v>
      </c>
      <c r="AY26">
        <v>50</v>
      </c>
      <c r="AZ26">
        <v>0</v>
      </c>
      <c r="BA26">
        <v>0</v>
      </c>
      <c r="BB26" t="s">
        <v>6168</v>
      </c>
      <c r="BC26">
        <v>0</v>
      </c>
      <c r="BD26">
        <v>0</v>
      </c>
      <c r="BE26" t="s">
        <v>6169</v>
      </c>
      <c r="BF26" t="s">
        <v>6170</v>
      </c>
      <c r="BG26">
        <v>1</v>
      </c>
      <c r="BH26" t="s">
        <v>6179</v>
      </c>
      <c r="BI26">
        <v>26</v>
      </c>
      <c r="BJ26" t="s">
        <v>6172</v>
      </c>
      <c r="BK26">
        <v>0</v>
      </c>
      <c r="BL26">
        <v>77</v>
      </c>
      <c r="BM26" s="3">
        <f t="shared" si="8"/>
        <v>0.63636363636363635</v>
      </c>
    </row>
    <row r="27" spans="1:65">
      <c r="A27" t="s">
        <v>128</v>
      </c>
      <c r="B27" s="2">
        <v>45659</v>
      </c>
      <c r="C27" t="s">
        <v>47</v>
      </c>
      <c r="D27" t="s">
        <v>48</v>
      </c>
      <c r="E27">
        <v>1</v>
      </c>
      <c r="F27" t="s">
        <v>78</v>
      </c>
      <c r="G27" t="s">
        <v>79</v>
      </c>
      <c r="H27" t="s">
        <v>113</v>
      </c>
      <c r="I27" t="s">
        <v>74</v>
      </c>
      <c r="J27" t="s">
        <v>81</v>
      </c>
      <c r="K27" t="s">
        <v>75</v>
      </c>
      <c r="L27" t="s">
        <v>92</v>
      </c>
      <c r="M27" t="s">
        <v>56</v>
      </c>
      <c r="N27" t="s">
        <v>109</v>
      </c>
      <c r="O27" t="s">
        <v>120</v>
      </c>
      <c r="P27">
        <v>31</v>
      </c>
      <c r="Q27">
        <v>32</v>
      </c>
      <c r="R27">
        <v>30</v>
      </c>
      <c r="S27">
        <v>1</v>
      </c>
      <c r="T27">
        <f t="shared" si="0"/>
        <v>29</v>
      </c>
      <c r="U27">
        <v>29</v>
      </c>
      <c r="V27">
        <f t="shared" si="1"/>
        <v>0</v>
      </c>
      <c r="W27" s="3">
        <f t="shared" si="2"/>
        <v>3.3333333333333333E-2</v>
      </c>
      <c r="X27">
        <v>39</v>
      </c>
      <c r="Y27" s="4">
        <v>6</v>
      </c>
      <c r="Z27" s="4">
        <v>1.2</v>
      </c>
      <c r="AA27" s="5">
        <v>78963.27</v>
      </c>
      <c r="AB27" s="5">
        <f t="shared" si="3"/>
        <v>2289934.83</v>
      </c>
      <c r="AC27" s="5">
        <v>53469.26</v>
      </c>
      <c r="AD27" s="5">
        <f t="shared" si="4"/>
        <v>1604077.8</v>
      </c>
      <c r="AE27" s="5">
        <v>90628.82</v>
      </c>
      <c r="AF27" s="5">
        <v>28870.89</v>
      </c>
      <c r="AG27" s="5">
        <v>10515.12</v>
      </c>
      <c r="AH27" s="5">
        <v>1740</v>
      </c>
      <c r="AI27" s="5">
        <v>6800</v>
      </c>
      <c r="AJ27">
        <v>0</v>
      </c>
      <c r="AK27" s="5">
        <v>0</v>
      </c>
      <c r="AL27" s="5">
        <v>0</v>
      </c>
      <c r="AM27" s="5">
        <v>42022.54</v>
      </c>
      <c r="AN27">
        <v>8</v>
      </c>
      <c r="AO27">
        <v>9</v>
      </c>
      <c r="AP27" t="str">
        <f t="shared" si="5"/>
        <v>No</v>
      </c>
      <c r="AQ27">
        <v>2</v>
      </c>
      <c r="AR27" s="5">
        <f t="shared" si="6"/>
        <v>1784655.17</v>
      </c>
      <c r="AS27" s="5">
        <f t="shared" si="7"/>
        <v>505279.66</v>
      </c>
      <c r="AT27" t="s">
        <v>59</v>
      </c>
      <c r="AU27" t="s">
        <v>6164</v>
      </c>
      <c r="AV27" t="s">
        <v>6165</v>
      </c>
      <c r="AW27" t="s">
        <v>6166</v>
      </c>
      <c r="AX27" t="s">
        <v>6167</v>
      </c>
      <c r="AY27">
        <v>34</v>
      </c>
      <c r="AZ27">
        <v>2</v>
      </c>
      <c r="BA27">
        <v>0</v>
      </c>
      <c r="BB27" t="s">
        <v>6168</v>
      </c>
      <c r="BC27">
        <v>1</v>
      </c>
      <c r="BD27">
        <v>0</v>
      </c>
      <c r="BE27" t="s">
        <v>6178</v>
      </c>
      <c r="BF27" t="s">
        <v>6170</v>
      </c>
      <c r="BG27">
        <v>0</v>
      </c>
      <c r="BH27" t="s">
        <v>6171</v>
      </c>
      <c r="BI27">
        <v>34</v>
      </c>
      <c r="BJ27" t="s">
        <v>6172</v>
      </c>
      <c r="BK27">
        <v>0</v>
      </c>
      <c r="BL27">
        <v>45</v>
      </c>
      <c r="BM27" s="3">
        <f t="shared" si="8"/>
        <v>0.66666666666666663</v>
      </c>
    </row>
    <row r="28" spans="1:65">
      <c r="A28" t="s">
        <v>129</v>
      </c>
      <c r="B28" s="2">
        <v>45659</v>
      </c>
      <c r="C28" t="s">
        <v>47</v>
      </c>
      <c r="D28" t="s">
        <v>48</v>
      </c>
      <c r="E28">
        <v>1</v>
      </c>
      <c r="F28" t="s">
        <v>61</v>
      </c>
      <c r="G28" t="s">
        <v>62</v>
      </c>
      <c r="H28" t="s">
        <v>96</v>
      </c>
      <c r="I28" t="s">
        <v>64</v>
      </c>
      <c r="J28" t="s">
        <v>65</v>
      </c>
      <c r="K28" t="s">
        <v>66</v>
      </c>
      <c r="L28" t="s">
        <v>67</v>
      </c>
      <c r="M28" t="s">
        <v>56</v>
      </c>
      <c r="N28" t="s">
        <v>76</v>
      </c>
      <c r="O28" t="s">
        <v>70</v>
      </c>
      <c r="P28">
        <v>56</v>
      </c>
      <c r="Q28">
        <v>57</v>
      </c>
      <c r="R28">
        <v>58</v>
      </c>
      <c r="S28">
        <v>1</v>
      </c>
      <c r="T28">
        <f t="shared" si="0"/>
        <v>57</v>
      </c>
      <c r="U28">
        <v>55</v>
      </c>
      <c r="V28">
        <f t="shared" si="1"/>
        <v>2</v>
      </c>
      <c r="W28" s="3">
        <f t="shared" si="2"/>
        <v>1.7241379310344827E-2</v>
      </c>
      <c r="X28">
        <v>14</v>
      </c>
      <c r="Y28" s="4">
        <v>3</v>
      </c>
      <c r="Z28" s="4">
        <v>1.6</v>
      </c>
      <c r="AA28" s="5">
        <v>49212.02</v>
      </c>
      <c r="AB28" s="5">
        <f t="shared" si="3"/>
        <v>2706661.1</v>
      </c>
      <c r="AC28" s="5">
        <v>34028.33</v>
      </c>
      <c r="AD28" s="5">
        <f t="shared" si="4"/>
        <v>1973643.14</v>
      </c>
      <c r="AE28" s="5">
        <v>126781.6</v>
      </c>
      <c r="AF28" s="5">
        <v>34737.93</v>
      </c>
      <c r="AG28" s="5">
        <v>8249.98</v>
      </c>
      <c r="AH28" s="5">
        <v>2320</v>
      </c>
      <c r="AI28" s="5">
        <v>4600</v>
      </c>
      <c r="AJ28">
        <v>0</v>
      </c>
      <c r="AK28" s="5">
        <v>0</v>
      </c>
      <c r="AL28" s="5">
        <v>1981.24</v>
      </c>
      <c r="AM28" s="5">
        <v>39882.75</v>
      </c>
      <c r="AN28">
        <v>4</v>
      </c>
      <c r="AO28">
        <v>5</v>
      </c>
      <c r="AP28" t="str">
        <f t="shared" si="5"/>
        <v>No</v>
      </c>
      <c r="AQ28">
        <v>2</v>
      </c>
      <c r="AR28" s="5">
        <f t="shared" si="6"/>
        <v>2192196.64</v>
      </c>
      <c r="AS28" s="5">
        <f t="shared" si="7"/>
        <v>514464.46</v>
      </c>
      <c r="AT28" t="s">
        <v>59</v>
      </c>
      <c r="AU28" t="s">
        <v>6164</v>
      </c>
      <c r="AV28" t="s">
        <v>6165</v>
      </c>
      <c r="AW28" t="s">
        <v>6166</v>
      </c>
      <c r="AX28" t="s">
        <v>6184</v>
      </c>
      <c r="AY28">
        <v>59</v>
      </c>
      <c r="AZ28">
        <v>0</v>
      </c>
      <c r="BA28">
        <v>22</v>
      </c>
      <c r="BB28" t="s">
        <v>6180</v>
      </c>
      <c r="BC28">
        <v>0</v>
      </c>
      <c r="BD28">
        <v>1</v>
      </c>
      <c r="BE28" t="s">
        <v>6188</v>
      </c>
      <c r="BF28" t="s">
        <v>6170</v>
      </c>
      <c r="BG28">
        <v>0</v>
      </c>
      <c r="BH28" t="s">
        <v>6171</v>
      </c>
      <c r="BI28">
        <v>20</v>
      </c>
      <c r="BJ28" t="s">
        <v>6172</v>
      </c>
      <c r="BK28">
        <v>0</v>
      </c>
      <c r="BL28">
        <v>65</v>
      </c>
      <c r="BM28" s="3">
        <f t="shared" si="8"/>
        <v>0.89230769230769236</v>
      </c>
    </row>
    <row r="29" spans="1:65">
      <c r="A29" t="s">
        <v>130</v>
      </c>
      <c r="B29" s="2">
        <v>45659</v>
      </c>
      <c r="C29" t="s">
        <v>47</v>
      </c>
      <c r="D29" t="s">
        <v>48</v>
      </c>
      <c r="E29">
        <v>1</v>
      </c>
      <c r="F29" t="s">
        <v>78</v>
      </c>
      <c r="G29" t="s">
        <v>79</v>
      </c>
      <c r="H29" t="s">
        <v>113</v>
      </c>
      <c r="I29" t="s">
        <v>52</v>
      </c>
      <c r="J29" t="s">
        <v>65</v>
      </c>
      <c r="K29" t="s">
        <v>75</v>
      </c>
      <c r="L29" t="s">
        <v>55</v>
      </c>
      <c r="M29" t="s">
        <v>56</v>
      </c>
      <c r="N29" t="s">
        <v>69</v>
      </c>
      <c r="O29" t="s">
        <v>70</v>
      </c>
      <c r="P29">
        <v>43</v>
      </c>
      <c r="Q29">
        <v>45</v>
      </c>
      <c r="R29">
        <v>42</v>
      </c>
      <c r="S29">
        <v>1</v>
      </c>
      <c r="T29">
        <f t="shared" si="0"/>
        <v>41</v>
      </c>
      <c r="U29">
        <v>41</v>
      </c>
      <c r="V29">
        <f t="shared" si="1"/>
        <v>0</v>
      </c>
      <c r="W29" s="3">
        <f t="shared" si="2"/>
        <v>2.3809523809523808E-2</v>
      </c>
      <c r="X29">
        <v>19</v>
      </c>
      <c r="Y29" s="4">
        <v>2.6</v>
      </c>
      <c r="Z29" s="4">
        <v>1.2</v>
      </c>
      <c r="AA29" s="5">
        <v>52279.4</v>
      </c>
      <c r="AB29" s="5">
        <f t="shared" si="3"/>
        <v>2143455.4</v>
      </c>
      <c r="AC29" s="5">
        <v>35059.120000000003</v>
      </c>
      <c r="AD29" s="5">
        <f t="shared" si="4"/>
        <v>1472483.04</v>
      </c>
      <c r="AE29" s="5">
        <v>97831.360000000001</v>
      </c>
      <c r="AF29" s="5">
        <v>27541.119999999999</v>
      </c>
      <c r="AG29" s="5">
        <v>8873.11</v>
      </c>
      <c r="AH29" s="5">
        <v>1740</v>
      </c>
      <c r="AI29" s="5">
        <v>4600</v>
      </c>
      <c r="AJ29">
        <v>0</v>
      </c>
      <c r="AK29" s="5">
        <v>0</v>
      </c>
      <c r="AL29" s="5">
        <v>0</v>
      </c>
      <c r="AM29" s="5">
        <v>27000.98</v>
      </c>
      <c r="AN29">
        <v>4</v>
      </c>
      <c r="AO29">
        <v>4</v>
      </c>
      <c r="AP29" t="str">
        <f t="shared" si="5"/>
        <v>Yes</v>
      </c>
      <c r="AQ29">
        <v>1</v>
      </c>
      <c r="AR29" s="5">
        <f t="shared" si="6"/>
        <v>1640069.61</v>
      </c>
      <c r="AS29" s="5">
        <f t="shared" si="7"/>
        <v>503385.79</v>
      </c>
      <c r="AT29" t="s">
        <v>59</v>
      </c>
      <c r="AU29" t="s">
        <v>6164</v>
      </c>
      <c r="AV29" t="s">
        <v>6165</v>
      </c>
      <c r="AW29" t="s">
        <v>6166</v>
      </c>
      <c r="AX29" t="s">
        <v>6167</v>
      </c>
      <c r="AY29">
        <v>47</v>
      </c>
      <c r="AZ29">
        <v>4</v>
      </c>
      <c r="BA29">
        <v>0</v>
      </c>
      <c r="BB29" t="s">
        <v>6168</v>
      </c>
      <c r="BC29">
        <v>0</v>
      </c>
      <c r="BD29">
        <v>0</v>
      </c>
      <c r="BE29" t="s">
        <v>6169</v>
      </c>
      <c r="BF29" t="s">
        <v>6170</v>
      </c>
      <c r="BG29">
        <v>0</v>
      </c>
      <c r="BH29" t="s">
        <v>6171</v>
      </c>
      <c r="BI29">
        <v>5</v>
      </c>
      <c r="BJ29" t="s">
        <v>6172</v>
      </c>
      <c r="BK29">
        <v>0</v>
      </c>
      <c r="BL29">
        <v>60</v>
      </c>
      <c r="BM29" s="3">
        <f t="shared" si="8"/>
        <v>0.7</v>
      </c>
    </row>
    <row r="30" spans="1:65">
      <c r="A30" t="s">
        <v>131</v>
      </c>
      <c r="B30" s="2">
        <v>45659</v>
      </c>
      <c r="C30" t="s">
        <v>47</v>
      </c>
      <c r="D30" t="s">
        <v>48</v>
      </c>
      <c r="E30">
        <v>1</v>
      </c>
      <c r="F30" t="s">
        <v>61</v>
      </c>
      <c r="G30" t="s">
        <v>62</v>
      </c>
      <c r="H30" t="s">
        <v>104</v>
      </c>
      <c r="I30" t="s">
        <v>52</v>
      </c>
      <c r="J30" t="s">
        <v>65</v>
      </c>
      <c r="K30" t="s">
        <v>66</v>
      </c>
      <c r="L30" t="s">
        <v>92</v>
      </c>
      <c r="M30" t="s">
        <v>56</v>
      </c>
      <c r="N30" t="s">
        <v>57</v>
      </c>
      <c r="O30" t="s">
        <v>120</v>
      </c>
      <c r="P30">
        <v>47</v>
      </c>
      <c r="Q30">
        <v>49</v>
      </c>
      <c r="R30">
        <v>47</v>
      </c>
      <c r="S30">
        <v>1</v>
      </c>
      <c r="T30">
        <f t="shared" si="0"/>
        <v>46</v>
      </c>
      <c r="U30">
        <v>46</v>
      </c>
      <c r="V30">
        <f t="shared" si="1"/>
        <v>0</v>
      </c>
      <c r="W30" s="3">
        <f t="shared" si="2"/>
        <v>2.1276595744680851E-2</v>
      </c>
      <c r="X30">
        <v>25</v>
      </c>
      <c r="Y30" s="4">
        <v>5.3</v>
      </c>
      <c r="Z30" s="4">
        <v>0.9</v>
      </c>
      <c r="AA30" s="5">
        <v>48489.75</v>
      </c>
      <c r="AB30" s="5">
        <f t="shared" si="3"/>
        <v>2230528.5</v>
      </c>
      <c r="AC30" s="5">
        <v>35400.910000000003</v>
      </c>
      <c r="AD30" s="5">
        <f t="shared" si="4"/>
        <v>1663842.77</v>
      </c>
      <c r="AE30" s="5">
        <v>108640.16</v>
      </c>
      <c r="AF30" s="5">
        <v>28245.29</v>
      </c>
      <c r="AG30" s="5">
        <v>9668.4</v>
      </c>
      <c r="AH30" s="5">
        <v>1305</v>
      </c>
      <c r="AI30" s="5">
        <v>4600</v>
      </c>
      <c r="AJ30">
        <v>0</v>
      </c>
      <c r="AK30" s="5">
        <v>0</v>
      </c>
      <c r="AL30" s="5">
        <v>0</v>
      </c>
      <c r="AM30" s="5">
        <v>33059.69</v>
      </c>
      <c r="AN30">
        <v>4</v>
      </c>
      <c r="AO30">
        <v>5</v>
      </c>
      <c r="AP30" t="str">
        <f t="shared" si="5"/>
        <v>No</v>
      </c>
      <c r="AQ30">
        <v>2</v>
      </c>
      <c r="AR30" s="5">
        <f t="shared" si="6"/>
        <v>1849361.31</v>
      </c>
      <c r="AS30" s="5">
        <f t="shared" si="7"/>
        <v>381167.19</v>
      </c>
      <c r="AT30" t="s">
        <v>59</v>
      </c>
      <c r="AU30" t="s">
        <v>6164</v>
      </c>
      <c r="AV30" t="s">
        <v>6165</v>
      </c>
      <c r="AW30" t="s">
        <v>6166</v>
      </c>
      <c r="AX30" t="s">
        <v>6167</v>
      </c>
      <c r="AY30">
        <v>48</v>
      </c>
      <c r="AZ30">
        <v>0</v>
      </c>
      <c r="BA30">
        <v>0</v>
      </c>
      <c r="BB30" t="s">
        <v>6168</v>
      </c>
      <c r="BC30">
        <v>0</v>
      </c>
      <c r="BD30">
        <v>1</v>
      </c>
      <c r="BE30" t="s">
        <v>6188</v>
      </c>
      <c r="BF30" t="s">
        <v>6170</v>
      </c>
      <c r="BG30">
        <v>0</v>
      </c>
      <c r="BH30" t="s">
        <v>6171</v>
      </c>
      <c r="BI30">
        <v>33</v>
      </c>
      <c r="BJ30" t="s">
        <v>6172</v>
      </c>
      <c r="BK30">
        <v>0</v>
      </c>
      <c r="BL30">
        <v>61</v>
      </c>
      <c r="BM30" s="3">
        <f t="shared" si="8"/>
        <v>0.77049180327868849</v>
      </c>
    </row>
    <row r="31" spans="1:65">
      <c r="A31" t="s">
        <v>132</v>
      </c>
      <c r="B31" s="2">
        <v>45659</v>
      </c>
      <c r="C31" t="s">
        <v>47</v>
      </c>
      <c r="D31" t="s">
        <v>48</v>
      </c>
      <c r="E31">
        <v>1</v>
      </c>
      <c r="F31" t="s">
        <v>49</v>
      </c>
      <c r="G31" t="s">
        <v>62</v>
      </c>
      <c r="H31" t="s">
        <v>133</v>
      </c>
      <c r="I31" t="s">
        <v>64</v>
      </c>
      <c r="J31" t="s">
        <v>53</v>
      </c>
      <c r="K31" t="s">
        <v>66</v>
      </c>
      <c r="L31" t="s">
        <v>87</v>
      </c>
      <c r="M31" t="s">
        <v>68</v>
      </c>
      <c r="N31" t="s">
        <v>69</v>
      </c>
      <c r="O31" t="s">
        <v>120</v>
      </c>
      <c r="P31">
        <v>58</v>
      </c>
      <c r="Q31">
        <v>61</v>
      </c>
      <c r="R31">
        <v>58</v>
      </c>
      <c r="S31">
        <v>1</v>
      </c>
      <c r="T31">
        <f t="shared" si="0"/>
        <v>57</v>
      </c>
      <c r="U31">
        <v>57</v>
      </c>
      <c r="V31">
        <f t="shared" si="1"/>
        <v>0</v>
      </c>
      <c r="W31" s="3">
        <f t="shared" si="2"/>
        <v>1.7241379310344827E-2</v>
      </c>
      <c r="X31">
        <v>18</v>
      </c>
      <c r="Y31" s="4">
        <v>0</v>
      </c>
      <c r="Z31" s="4">
        <v>0.7</v>
      </c>
      <c r="AA31" s="5">
        <v>33774.11</v>
      </c>
      <c r="AB31" s="5">
        <f t="shared" si="3"/>
        <v>1925124.27</v>
      </c>
      <c r="AC31" s="5">
        <v>23020.639999999999</v>
      </c>
      <c r="AD31" s="5">
        <f t="shared" si="4"/>
        <v>1335197.1200000001</v>
      </c>
      <c r="AE31" s="5">
        <v>96240.17</v>
      </c>
      <c r="AF31" s="5">
        <v>26056.69</v>
      </c>
      <c r="AG31" s="5">
        <v>8807.93</v>
      </c>
      <c r="AH31" s="5">
        <v>1015</v>
      </c>
      <c r="AI31" s="5">
        <v>3200</v>
      </c>
      <c r="AJ31">
        <v>1</v>
      </c>
      <c r="AK31" s="5">
        <v>9061.25</v>
      </c>
      <c r="AL31" s="5">
        <v>0</v>
      </c>
      <c r="AM31" s="5">
        <v>41488.68</v>
      </c>
      <c r="AN31">
        <v>4</v>
      </c>
      <c r="AO31">
        <v>5</v>
      </c>
      <c r="AP31" t="str">
        <f t="shared" si="5"/>
        <v>No</v>
      </c>
      <c r="AQ31">
        <v>3</v>
      </c>
      <c r="AR31" s="5">
        <f t="shared" si="6"/>
        <v>1521066.84</v>
      </c>
      <c r="AS31" s="5">
        <f t="shared" si="7"/>
        <v>404057.43</v>
      </c>
      <c r="AT31" t="s">
        <v>59</v>
      </c>
      <c r="AU31" t="s">
        <v>6181</v>
      </c>
      <c r="AV31" t="s">
        <v>6182</v>
      </c>
      <c r="AW31" t="s">
        <v>6183</v>
      </c>
      <c r="AX31" t="s">
        <v>6167</v>
      </c>
      <c r="AY31">
        <v>63</v>
      </c>
      <c r="AZ31">
        <v>2</v>
      </c>
      <c r="BA31">
        <v>0</v>
      </c>
      <c r="BB31" t="s">
        <v>6168</v>
      </c>
      <c r="BC31">
        <v>0</v>
      </c>
      <c r="BD31">
        <v>1</v>
      </c>
      <c r="BE31" t="s">
        <v>6188</v>
      </c>
      <c r="BF31" t="s">
        <v>6170</v>
      </c>
      <c r="BG31">
        <v>0</v>
      </c>
      <c r="BH31" t="s">
        <v>6171</v>
      </c>
      <c r="BI31">
        <v>12</v>
      </c>
      <c r="BJ31" t="s">
        <v>6172</v>
      </c>
      <c r="BK31">
        <v>0</v>
      </c>
      <c r="BL31">
        <v>76</v>
      </c>
      <c r="BM31" s="3">
        <f t="shared" si="8"/>
        <v>0.76315789473684215</v>
      </c>
    </row>
    <row r="32" spans="1:65">
      <c r="A32" t="s">
        <v>134</v>
      </c>
      <c r="B32" s="2">
        <v>45659</v>
      </c>
      <c r="C32" t="s">
        <v>47</v>
      </c>
      <c r="D32" t="s">
        <v>48</v>
      </c>
      <c r="E32">
        <v>1</v>
      </c>
      <c r="F32" t="s">
        <v>78</v>
      </c>
      <c r="G32" t="s">
        <v>62</v>
      </c>
      <c r="H32" t="s">
        <v>91</v>
      </c>
      <c r="I32" t="s">
        <v>52</v>
      </c>
      <c r="J32" t="s">
        <v>81</v>
      </c>
      <c r="K32" t="s">
        <v>66</v>
      </c>
      <c r="L32" t="s">
        <v>87</v>
      </c>
      <c r="M32" t="s">
        <v>68</v>
      </c>
      <c r="N32" t="s">
        <v>69</v>
      </c>
      <c r="O32" t="s">
        <v>70</v>
      </c>
      <c r="P32">
        <v>36</v>
      </c>
      <c r="Q32">
        <v>38</v>
      </c>
      <c r="R32">
        <v>37</v>
      </c>
      <c r="S32">
        <v>2</v>
      </c>
      <c r="T32">
        <f t="shared" si="0"/>
        <v>35</v>
      </c>
      <c r="U32">
        <v>35</v>
      </c>
      <c r="V32">
        <f t="shared" si="1"/>
        <v>0</v>
      </c>
      <c r="W32" s="3">
        <f t="shared" si="2"/>
        <v>5.4054054054054057E-2</v>
      </c>
      <c r="X32">
        <v>24</v>
      </c>
      <c r="Y32" s="4">
        <v>2.5</v>
      </c>
      <c r="Z32" s="4">
        <v>0.9</v>
      </c>
      <c r="AA32" s="5">
        <v>72719.009999999995</v>
      </c>
      <c r="AB32" s="5">
        <f t="shared" si="3"/>
        <v>2545165.35</v>
      </c>
      <c r="AC32" s="5">
        <v>51756.32</v>
      </c>
      <c r="AD32" s="5">
        <f t="shared" si="4"/>
        <v>1914983.84</v>
      </c>
      <c r="AE32" s="5">
        <v>117913.45</v>
      </c>
      <c r="AF32" s="5">
        <v>34394.47</v>
      </c>
      <c r="AG32" s="5">
        <v>9087.9</v>
      </c>
      <c r="AH32" s="5">
        <v>1305</v>
      </c>
      <c r="AI32" s="5">
        <v>13600</v>
      </c>
      <c r="AJ32">
        <v>0</v>
      </c>
      <c r="AK32" s="5">
        <v>0</v>
      </c>
      <c r="AL32" s="5">
        <v>0</v>
      </c>
      <c r="AM32" s="5">
        <v>24016.69</v>
      </c>
      <c r="AN32">
        <v>4</v>
      </c>
      <c r="AO32">
        <v>4</v>
      </c>
      <c r="AP32" t="str">
        <f t="shared" si="5"/>
        <v>Yes</v>
      </c>
      <c r="AQ32">
        <v>1</v>
      </c>
      <c r="AR32" s="5">
        <f t="shared" si="6"/>
        <v>2115301.35</v>
      </c>
      <c r="AS32" s="5">
        <f t="shared" si="7"/>
        <v>429864</v>
      </c>
      <c r="AT32" t="s">
        <v>116</v>
      </c>
      <c r="AU32" t="s">
        <v>6164</v>
      </c>
      <c r="AV32" t="s">
        <v>6165</v>
      </c>
      <c r="AW32" t="s">
        <v>6166</v>
      </c>
      <c r="AX32" t="s">
        <v>6167</v>
      </c>
      <c r="AY32">
        <v>36</v>
      </c>
      <c r="AZ32">
        <v>0</v>
      </c>
      <c r="BA32">
        <v>0</v>
      </c>
      <c r="BB32" t="s">
        <v>6168</v>
      </c>
      <c r="BC32">
        <v>0</v>
      </c>
      <c r="BD32">
        <v>0</v>
      </c>
      <c r="BE32" t="s">
        <v>6169</v>
      </c>
      <c r="BF32" t="s">
        <v>6176</v>
      </c>
      <c r="BG32">
        <v>1</v>
      </c>
      <c r="BH32" t="s">
        <v>6186</v>
      </c>
      <c r="BI32">
        <v>42</v>
      </c>
      <c r="BJ32" t="s">
        <v>6172</v>
      </c>
      <c r="BK32">
        <v>0</v>
      </c>
      <c r="BL32">
        <v>45</v>
      </c>
      <c r="BM32" s="3">
        <f t="shared" si="8"/>
        <v>0.82222222222222219</v>
      </c>
    </row>
    <row r="33" spans="1:65">
      <c r="A33" t="s">
        <v>135</v>
      </c>
      <c r="B33" s="2">
        <v>45659</v>
      </c>
      <c r="C33" t="s">
        <v>47</v>
      </c>
      <c r="D33" t="s">
        <v>48</v>
      </c>
      <c r="E33">
        <v>1</v>
      </c>
      <c r="F33" t="s">
        <v>78</v>
      </c>
      <c r="G33" t="s">
        <v>79</v>
      </c>
      <c r="H33" t="s">
        <v>136</v>
      </c>
      <c r="I33" t="s">
        <v>64</v>
      </c>
      <c r="J33" t="s">
        <v>65</v>
      </c>
      <c r="K33" t="s">
        <v>66</v>
      </c>
      <c r="L33" t="s">
        <v>92</v>
      </c>
      <c r="M33" t="s">
        <v>56</v>
      </c>
      <c r="N33" t="s">
        <v>57</v>
      </c>
      <c r="O33" t="s">
        <v>58</v>
      </c>
      <c r="P33">
        <v>47</v>
      </c>
      <c r="Q33">
        <v>48</v>
      </c>
      <c r="R33">
        <v>46</v>
      </c>
      <c r="S33">
        <v>1</v>
      </c>
      <c r="T33">
        <f t="shared" si="0"/>
        <v>45</v>
      </c>
      <c r="U33">
        <v>45</v>
      </c>
      <c r="V33">
        <f t="shared" si="1"/>
        <v>0</v>
      </c>
      <c r="W33" s="3">
        <f t="shared" si="2"/>
        <v>2.1739130434782608E-2</v>
      </c>
      <c r="X33">
        <v>20</v>
      </c>
      <c r="Y33" s="4">
        <v>8.3000000000000007</v>
      </c>
      <c r="Z33" s="4">
        <v>1.2</v>
      </c>
      <c r="AA33" s="5">
        <v>49195.13</v>
      </c>
      <c r="AB33" s="5">
        <f t="shared" si="3"/>
        <v>2213780.85</v>
      </c>
      <c r="AC33" s="5">
        <v>35376.47</v>
      </c>
      <c r="AD33" s="5">
        <f t="shared" si="4"/>
        <v>1627317.62</v>
      </c>
      <c r="AE33" s="5">
        <v>99856.42</v>
      </c>
      <c r="AF33" s="5">
        <v>31548.86</v>
      </c>
      <c r="AG33" s="5">
        <v>8211.83</v>
      </c>
      <c r="AH33" s="5">
        <v>1740</v>
      </c>
      <c r="AI33" s="5">
        <v>4600</v>
      </c>
      <c r="AJ33">
        <v>0</v>
      </c>
      <c r="AK33" s="5">
        <v>0</v>
      </c>
      <c r="AL33" s="5">
        <v>0</v>
      </c>
      <c r="AM33" s="5">
        <v>30192.41</v>
      </c>
      <c r="AN33">
        <v>4</v>
      </c>
      <c r="AO33">
        <v>5</v>
      </c>
      <c r="AP33" t="str">
        <f t="shared" si="5"/>
        <v>No</v>
      </c>
      <c r="AQ33">
        <v>2</v>
      </c>
      <c r="AR33" s="5">
        <f t="shared" si="6"/>
        <v>1803467.14</v>
      </c>
      <c r="AS33" s="5">
        <f t="shared" si="7"/>
        <v>410313.71</v>
      </c>
      <c r="AT33" t="s">
        <v>59</v>
      </c>
      <c r="AU33" t="s">
        <v>6164</v>
      </c>
      <c r="AV33" t="s">
        <v>6165</v>
      </c>
      <c r="AW33" t="s">
        <v>6166</v>
      </c>
      <c r="AX33" t="s">
        <v>6177</v>
      </c>
      <c r="AY33">
        <v>47</v>
      </c>
      <c r="AZ33">
        <v>0</v>
      </c>
      <c r="BA33">
        <v>0</v>
      </c>
      <c r="BB33" t="s">
        <v>6168</v>
      </c>
      <c r="BC33">
        <v>0</v>
      </c>
      <c r="BD33">
        <v>1</v>
      </c>
      <c r="BE33" t="s">
        <v>6188</v>
      </c>
      <c r="BF33" t="s">
        <v>6170</v>
      </c>
      <c r="BG33">
        <v>0</v>
      </c>
      <c r="BH33" t="s">
        <v>6171</v>
      </c>
      <c r="BI33">
        <v>56</v>
      </c>
      <c r="BJ33" t="s">
        <v>6187</v>
      </c>
      <c r="BK33">
        <v>0</v>
      </c>
      <c r="BL33">
        <v>65</v>
      </c>
      <c r="BM33" s="3">
        <f t="shared" si="8"/>
        <v>0.70769230769230773</v>
      </c>
    </row>
    <row r="34" spans="1:65">
      <c r="A34" t="s">
        <v>137</v>
      </c>
      <c r="B34" s="2">
        <v>45659</v>
      </c>
      <c r="C34" t="s">
        <v>47</v>
      </c>
      <c r="D34" t="s">
        <v>48</v>
      </c>
      <c r="E34">
        <v>1</v>
      </c>
      <c r="F34" t="s">
        <v>72</v>
      </c>
      <c r="G34" t="s">
        <v>50</v>
      </c>
      <c r="H34" t="s">
        <v>138</v>
      </c>
      <c r="I34" t="s">
        <v>64</v>
      </c>
      <c r="J34" t="s">
        <v>65</v>
      </c>
      <c r="K34" t="s">
        <v>75</v>
      </c>
      <c r="L34" t="s">
        <v>55</v>
      </c>
      <c r="M34" t="s">
        <v>56</v>
      </c>
      <c r="N34" t="s">
        <v>57</v>
      </c>
      <c r="O34" t="s">
        <v>82</v>
      </c>
      <c r="P34">
        <v>53</v>
      </c>
      <c r="Q34">
        <v>54</v>
      </c>
      <c r="R34">
        <v>57</v>
      </c>
      <c r="S34">
        <v>1</v>
      </c>
      <c r="T34">
        <f t="shared" si="0"/>
        <v>56</v>
      </c>
      <c r="U34">
        <v>50</v>
      </c>
      <c r="V34">
        <f t="shared" si="1"/>
        <v>6</v>
      </c>
      <c r="W34" s="3">
        <f t="shared" si="2"/>
        <v>1.7543859649122806E-2</v>
      </c>
      <c r="X34">
        <v>28</v>
      </c>
      <c r="Y34" s="4">
        <v>0</v>
      </c>
      <c r="Z34" s="4">
        <v>1.3</v>
      </c>
      <c r="AA34" s="5">
        <v>52358.5</v>
      </c>
      <c r="AB34" s="5">
        <f t="shared" si="3"/>
        <v>2617925</v>
      </c>
      <c r="AC34" s="5">
        <v>34768.050000000003</v>
      </c>
      <c r="AD34" s="5">
        <f t="shared" si="4"/>
        <v>1981778.85</v>
      </c>
      <c r="AE34" s="5">
        <v>123797.13</v>
      </c>
      <c r="AF34" s="5">
        <v>36359.699999999997</v>
      </c>
      <c r="AG34" s="5">
        <v>9400.58</v>
      </c>
      <c r="AH34" s="5">
        <v>1885</v>
      </c>
      <c r="AI34" s="5">
        <v>4600</v>
      </c>
      <c r="AJ34">
        <v>0</v>
      </c>
      <c r="AK34" s="5">
        <v>0</v>
      </c>
      <c r="AL34" s="5">
        <v>5926.88</v>
      </c>
      <c r="AM34" s="5">
        <v>34862.699999999997</v>
      </c>
      <c r="AN34">
        <v>4</v>
      </c>
      <c r="AO34">
        <v>3</v>
      </c>
      <c r="AP34" t="str">
        <f t="shared" si="5"/>
        <v>Yes</v>
      </c>
      <c r="AQ34">
        <v>1</v>
      </c>
      <c r="AR34" s="5">
        <f t="shared" si="6"/>
        <v>2198610.84</v>
      </c>
      <c r="AS34" s="5">
        <f t="shared" si="7"/>
        <v>419314.16</v>
      </c>
      <c r="AT34" t="s">
        <v>59</v>
      </c>
      <c r="AU34" t="s">
        <v>6164</v>
      </c>
      <c r="AV34" t="s">
        <v>6165</v>
      </c>
      <c r="AW34" t="s">
        <v>6166</v>
      </c>
      <c r="AX34" t="s">
        <v>6184</v>
      </c>
      <c r="AY34">
        <v>54</v>
      </c>
      <c r="AZ34">
        <v>0</v>
      </c>
      <c r="BA34">
        <v>31</v>
      </c>
      <c r="BB34" t="s">
        <v>6180</v>
      </c>
      <c r="BC34">
        <v>0</v>
      </c>
      <c r="BD34">
        <v>0</v>
      </c>
      <c r="BE34" t="s">
        <v>6169</v>
      </c>
      <c r="BF34" t="s">
        <v>6170</v>
      </c>
      <c r="BG34">
        <v>1</v>
      </c>
      <c r="BH34" t="s">
        <v>6179</v>
      </c>
      <c r="BI34">
        <v>23</v>
      </c>
      <c r="BJ34" t="s">
        <v>6172</v>
      </c>
      <c r="BK34">
        <v>0</v>
      </c>
      <c r="BL34">
        <v>64</v>
      </c>
      <c r="BM34" s="3">
        <f t="shared" si="8"/>
        <v>0.890625</v>
      </c>
    </row>
    <row r="35" spans="1:65">
      <c r="A35" t="s">
        <v>139</v>
      </c>
      <c r="B35" s="2">
        <v>45659</v>
      </c>
      <c r="C35" t="s">
        <v>47</v>
      </c>
      <c r="D35" t="s">
        <v>48</v>
      </c>
      <c r="E35">
        <v>1</v>
      </c>
      <c r="F35" t="s">
        <v>72</v>
      </c>
      <c r="G35" t="s">
        <v>79</v>
      </c>
      <c r="H35" t="s">
        <v>102</v>
      </c>
      <c r="I35" t="s">
        <v>74</v>
      </c>
      <c r="J35" t="s">
        <v>65</v>
      </c>
      <c r="K35" t="s">
        <v>75</v>
      </c>
      <c r="L35" t="s">
        <v>55</v>
      </c>
      <c r="M35" t="s">
        <v>56</v>
      </c>
      <c r="N35" t="s">
        <v>94</v>
      </c>
      <c r="O35" t="s">
        <v>58</v>
      </c>
      <c r="P35">
        <v>51</v>
      </c>
      <c r="Q35">
        <v>53</v>
      </c>
      <c r="R35">
        <v>54</v>
      </c>
      <c r="S35">
        <v>1</v>
      </c>
      <c r="T35">
        <f t="shared" si="0"/>
        <v>53</v>
      </c>
      <c r="U35">
        <v>50</v>
      </c>
      <c r="V35">
        <f t="shared" si="1"/>
        <v>3</v>
      </c>
      <c r="W35" s="3">
        <f t="shared" si="2"/>
        <v>1.8518518518518517E-2</v>
      </c>
      <c r="X35">
        <v>12</v>
      </c>
      <c r="Y35" s="4">
        <v>6.8</v>
      </c>
      <c r="Z35" s="4">
        <v>1.5</v>
      </c>
      <c r="AA35" s="5">
        <v>51692.15</v>
      </c>
      <c r="AB35" s="5">
        <f t="shared" si="3"/>
        <v>2584607.5</v>
      </c>
      <c r="AC35" s="5">
        <v>34895.75</v>
      </c>
      <c r="AD35" s="5">
        <f t="shared" si="4"/>
        <v>1884370.5</v>
      </c>
      <c r="AE35" s="5">
        <v>120927.55</v>
      </c>
      <c r="AF35" s="5">
        <v>32935.93</v>
      </c>
      <c r="AG35" s="5">
        <v>8025.57</v>
      </c>
      <c r="AH35" s="5">
        <v>2175</v>
      </c>
      <c r="AI35" s="5">
        <v>4600</v>
      </c>
      <c r="AJ35">
        <v>0</v>
      </c>
      <c r="AK35" s="5">
        <v>0</v>
      </c>
      <c r="AL35" s="5">
        <v>2846.57</v>
      </c>
      <c r="AM35" s="5">
        <v>32322.18</v>
      </c>
      <c r="AN35">
        <v>4</v>
      </c>
      <c r="AO35">
        <v>2</v>
      </c>
      <c r="AP35" t="str">
        <f t="shared" si="5"/>
        <v>Yes</v>
      </c>
      <c r="AQ35">
        <v>1</v>
      </c>
      <c r="AR35" s="5">
        <f t="shared" si="6"/>
        <v>2088203.3</v>
      </c>
      <c r="AS35" s="5">
        <f t="shared" si="7"/>
        <v>496404.2</v>
      </c>
      <c r="AT35" t="s">
        <v>59</v>
      </c>
      <c r="AU35" t="s">
        <v>6164</v>
      </c>
      <c r="AV35" t="s">
        <v>6165</v>
      </c>
      <c r="AW35" t="s">
        <v>6166</v>
      </c>
      <c r="AX35" t="s">
        <v>6184</v>
      </c>
      <c r="AY35">
        <v>53</v>
      </c>
      <c r="AZ35">
        <v>0</v>
      </c>
      <c r="BA35">
        <v>24</v>
      </c>
      <c r="BB35" t="s">
        <v>6180</v>
      </c>
      <c r="BC35">
        <v>0</v>
      </c>
      <c r="BD35">
        <v>0</v>
      </c>
      <c r="BE35" t="s">
        <v>6169</v>
      </c>
      <c r="BF35" t="s">
        <v>6170</v>
      </c>
      <c r="BG35">
        <v>0</v>
      </c>
      <c r="BH35" t="s">
        <v>6171</v>
      </c>
      <c r="BI35">
        <v>39</v>
      </c>
      <c r="BJ35" t="s">
        <v>6172</v>
      </c>
      <c r="BK35">
        <v>0</v>
      </c>
      <c r="BL35">
        <v>61</v>
      </c>
      <c r="BM35" s="3">
        <f t="shared" si="8"/>
        <v>0.88524590163934425</v>
      </c>
    </row>
    <row r="36" spans="1:65">
      <c r="A36" t="s">
        <v>140</v>
      </c>
      <c r="B36" s="2">
        <v>45659</v>
      </c>
      <c r="C36" t="s">
        <v>47</v>
      </c>
      <c r="D36" t="s">
        <v>48</v>
      </c>
      <c r="E36">
        <v>1</v>
      </c>
      <c r="F36" t="s">
        <v>49</v>
      </c>
      <c r="G36" t="s">
        <v>62</v>
      </c>
      <c r="H36" t="s">
        <v>141</v>
      </c>
      <c r="I36" t="s">
        <v>64</v>
      </c>
      <c r="J36" t="s">
        <v>65</v>
      </c>
      <c r="K36" t="s">
        <v>75</v>
      </c>
      <c r="L36" t="s">
        <v>87</v>
      </c>
      <c r="M36" t="s">
        <v>56</v>
      </c>
      <c r="N36" t="s">
        <v>57</v>
      </c>
      <c r="O36" t="s">
        <v>70</v>
      </c>
      <c r="P36">
        <v>49</v>
      </c>
      <c r="Q36">
        <v>50</v>
      </c>
      <c r="R36">
        <v>48</v>
      </c>
      <c r="S36">
        <v>1</v>
      </c>
      <c r="T36">
        <f t="shared" si="0"/>
        <v>47</v>
      </c>
      <c r="U36">
        <v>47</v>
      </c>
      <c r="V36">
        <f t="shared" si="1"/>
        <v>0</v>
      </c>
      <c r="W36" s="3">
        <f t="shared" si="2"/>
        <v>2.0833333333333332E-2</v>
      </c>
      <c r="X36">
        <v>21</v>
      </c>
      <c r="Y36" s="4">
        <v>7.2</v>
      </c>
      <c r="Z36" s="4">
        <v>1.7</v>
      </c>
      <c r="AA36" s="5">
        <v>51556.35</v>
      </c>
      <c r="AB36" s="5">
        <f t="shared" si="3"/>
        <v>2423148.4500000002</v>
      </c>
      <c r="AC36" s="5">
        <v>35862.46</v>
      </c>
      <c r="AD36" s="5">
        <f t="shared" si="4"/>
        <v>1721398.08</v>
      </c>
      <c r="AE36" s="5">
        <v>105187.78</v>
      </c>
      <c r="AF36" s="5">
        <v>30205.85</v>
      </c>
      <c r="AG36" s="5">
        <v>8738.15</v>
      </c>
      <c r="AH36" s="5">
        <v>2465</v>
      </c>
      <c r="AI36" s="5">
        <v>4600</v>
      </c>
      <c r="AJ36">
        <v>0</v>
      </c>
      <c r="AK36" s="5">
        <v>0</v>
      </c>
      <c r="AL36" s="5">
        <v>0</v>
      </c>
      <c r="AM36" s="5">
        <v>29858.51</v>
      </c>
      <c r="AN36">
        <v>4</v>
      </c>
      <c r="AO36">
        <v>4</v>
      </c>
      <c r="AP36" t="str">
        <f t="shared" si="5"/>
        <v>Yes</v>
      </c>
      <c r="AQ36">
        <v>0</v>
      </c>
      <c r="AR36" s="5">
        <f t="shared" si="6"/>
        <v>1902453.37</v>
      </c>
      <c r="AS36" s="5">
        <f t="shared" si="7"/>
        <v>520695.08</v>
      </c>
      <c r="AT36" t="s">
        <v>59</v>
      </c>
      <c r="AU36" t="s">
        <v>6164</v>
      </c>
      <c r="AV36" t="s">
        <v>6165</v>
      </c>
      <c r="AW36" t="s">
        <v>6166</v>
      </c>
      <c r="AX36" t="s">
        <v>6167</v>
      </c>
      <c r="AY36">
        <v>51</v>
      </c>
      <c r="AZ36">
        <v>1</v>
      </c>
      <c r="BA36">
        <v>0</v>
      </c>
      <c r="BB36" t="s">
        <v>6168</v>
      </c>
      <c r="BC36">
        <v>0</v>
      </c>
      <c r="BD36">
        <v>0</v>
      </c>
      <c r="BE36" t="s">
        <v>6169</v>
      </c>
      <c r="BF36" t="s">
        <v>6170</v>
      </c>
      <c r="BG36">
        <v>0</v>
      </c>
      <c r="BH36" t="s">
        <v>6171</v>
      </c>
      <c r="BI36">
        <v>41</v>
      </c>
      <c r="BJ36" t="s">
        <v>6172</v>
      </c>
      <c r="BK36">
        <v>0</v>
      </c>
      <c r="BL36">
        <v>58</v>
      </c>
      <c r="BM36" s="3">
        <f t="shared" si="8"/>
        <v>0.82758620689655171</v>
      </c>
    </row>
    <row r="37" spans="1:65">
      <c r="A37" t="s">
        <v>142</v>
      </c>
      <c r="B37" s="2">
        <v>45659</v>
      </c>
      <c r="C37" t="s">
        <v>47</v>
      </c>
      <c r="D37" t="s">
        <v>48</v>
      </c>
      <c r="E37">
        <v>1</v>
      </c>
      <c r="F37" t="s">
        <v>78</v>
      </c>
      <c r="G37" t="s">
        <v>79</v>
      </c>
      <c r="H37" t="s">
        <v>143</v>
      </c>
      <c r="I37" t="s">
        <v>52</v>
      </c>
      <c r="J37" t="s">
        <v>53</v>
      </c>
      <c r="K37" t="s">
        <v>75</v>
      </c>
      <c r="L37" t="s">
        <v>87</v>
      </c>
      <c r="M37" t="s">
        <v>68</v>
      </c>
      <c r="N37" t="s">
        <v>57</v>
      </c>
      <c r="O37" t="s">
        <v>120</v>
      </c>
      <c r="P37">
        <v>59</v>
      </c>
      <c r="Q37">
        <v>60</v>
      </c>
      <c r="R37">
        <v>57</v>
      </c>
      <c r="S37">
        <v>2</v>
      </c>
      <c r="T37">
        <f t="shared" si="0"/>
        <v>55</v>
      </c>
      <c r="U37">
        <v>55</v>
      </c>
      <c r="V37">
        <f t="shared" si="1"/>
        <v>0</v>
      </c>
      <c r="W37" s="3">
        <f t="shared" si="2"/>
        <v>3.5087719298245612E-2</v>
      </c>
      <c r="X37">
        <v>39</v>
      </c>
      <c r="Y37" s="4">
        <v>0.3</v>
      </c>
      <c r="Z37" s="4">
        <v>0.8</v>
      </c>
      <c r="AA37" s="5">
        <v>36220.269999999997</v>
      </c>
      <c r="AB37" s="5">
        <f t="shared" si="3"/>
        <v>1992114.85</v>
      </c>
      <c r="AC37" s="5">
        <v>23149.41</v>
      </c>
      <c r="AD37" s="5">
        <f t="shared" si="4"/>
        <v>1319516.3700000001</v>
      </c>
      <c r="AE37" s="5">
        <v>101835.51</v>
      </c>
      <c r="AF37" s="5">
        <v>28522.880000000001</v>
      </c>
      <c r="AG37" s="5">
        <v>10821.82</v>
      </c>
      <c r="AH37" s="5">
        <v>1160</v>
      </c>
      <c r="AI37" s="5">
        <v>6400</v>
      </c>
      <c r="AJ37">
        <v>1</v>
      </c>
      <c r="AK37" s="5">
        <v>8249.4</v>
      </c>
      <c r="AL37" s="5">
        <v>0</v>
      </c>
      <c r="AM37" s="5">
        <v>34065.339999999997</v>
      </c>
      <c r="AN37">
        <v>4</v>
      </c>
      <c r="AO37">
        <v>4</v>
      </c>
      <c r="AP37" t="str">
        <f t="shared" si="5"/>
        <v>Yes</v>
      </c>
      <c r="AQ37">
        <v>2</v>
      </c>
      <c r="AR37" s="5">
        <f t="shared" si="6"/>
        <v>1510571.32</v>
      </c>
      <c r="AS37" s="5">
        <f t="shared" si="7"/>
        <v>481543.53</v>
      </c>
      <c r="AT37" t="s">
        <v>116</v>
      </c>
      <c r="AU37" t="s">
        <v>6194</v>
      </c>
      <c r="AV37" t="s">
        <v>6195</v>
      </c>
      <c r="AW37" t="s">
        <v>6183</v>
      </c>
      <c r="AX37" t="s">
        <v>6167</v>
      </c>
      <c r="AY37">
        <v>64</v>
      </c>
      <c r="AZ37">
        <v>3</v>
      </c>
      <c r="BA37">
        <v>0</v>
      </c>
      <c r="BB37" t="s">
        <v>6168</v>
      </c>
      <c r="BC37">
        <v>0</v>
      </c>
      <c r="BD37">
        <v>0</v>
      </c>
      <c r="BE37" t="s">
        <v>6169</v>
      </c>
      <c r="BF37" t="s">
        <v>6170</v>
      </c>
      <c r="BG37">
        <v>1</v>
      </c>
      <c r="BH37" t="s">
        <v>6186</v>
      </c>
      <c r="BI37">
        <v>41</v>
      </c>
      <c r="BJ37" t="s">
        <v>6172</v>
      </c>
      <c r="BK37">
        <v>0</v>
      </c>
      <c r="BL37">
        <v>72</v>
      </c>
      <c r="BM37" s="3">
        <f t="shared" si="8"/>
        <v>0.79166666666666663</v>
      </c>
    </row>
    <row r="38" spans="1:65">
      <c r="A38" t="s">
        <v>144</v>
      </c>
      <c r="B38" s="2">
        <v>45659</v>
      </c>
      <c r="C38" t="s">
        <v>47</v>
      </c>
      <c r="D38" t="s">
        <v>48</v>
      </c>
      <c r="E38">
        <v>1</v>
      </c>
      <c r="F38" t="s">
        <v>78</v>
      </c>
      <c r="G38" t="s">
        <v>79</v>
      </c>
      <c r="H38" t="s">
        <v>143</v>
      </c>
      <c r="I38" t="s">
        <v>64</v>
      </c>
      <c r="J38" t="s">
        <v>65</v>
      </c>
      <c r="K38" t="s">
        <v>54</v>
      </c>
      <c r="L38" t="s">
        <v>55</v>
      </c>
      <c r="M38" t="s">
        <v>68</v>
      </c>
      <c r="N38" t="s">
        <v>109</v>
      </c>
      <c r="O38" t="s">
        <v>82</v>
      </c>
      <c r="P38">
        <v>39</v>
      </c>
      <c r="Q38">
        <v>39</v>
      </c>
      <c r="R38">
        <v>37</v>
      </c>
      <c r="S38">
        <v>1</v>
      </c>
      <c r="T38">
        <f t="shared" si="0"/>
        <v>36</v>
      </c>
      <c r="U38">
        <v>36</v>
      </c>
      <c r="V38">
        <f t="shared" si="1"/>
        <v>0</v>
      </c>
      <c r="W38" s="3">
        <f t="shared" si="2"/>
        <v>2.7027027027027029E-2</v>
      </c>
      <c r="X38">
        <v>31</v>
      </c>
      <c r="Y38" s="4">
        <v>0</v>
      </c>
      <c r="Z38" s="4">
        <v>0.7</v>
      </c>
      <c r="AA38" s="5">
        <v>56336.18</v>
      </c>
      <c r="AB38" s="5">
        <f t="shared" si="3"/>
        <v>2028102.48</v>
      </c>
      <c r="AC38" s="5">
        <v>33231.86</v>
      </c>
      <c r="AD38" s="5">
        <f t="shared" si="4"/>
        <v>1229578.82</v>
      </c>
      <c r="AE38" s="5">
        <v>79873.62</v>
      </c>
      <c r="AF38" s="5">
        <v>25500.95</v>
      </c>
      <c r="AG38" s="5">
        <v>9490.44</v>
      </c>
      <c r="AH38" s="5">
        <v>1015</v>
      </c>
      <c r="AI38" s="5">
        <v>4600</v>
      </c>
      <c r="AJ38">
        <v>0</v>
      </c>
      <c r="AK38" s="5">
        <v>0</v>
      </c>
      <c r="AL38" s="5">
        <v>0</v>
      </c>
      <c r="AM38" s="5">
        <v>54892.31</v>
      </c>
      <c r="AN38">
        <v>8</v>
      </c>
      <c r="AO38">
        <v>10</v>
      </c>
      <c r="AP38" t="str">
        <f t="shared" si="5"/>
        <v>No</v>
      </c>
      <c r="AQ38">
        <v>2</v>
      </c>
      <c r="AR38" s="5">
        <f t="shared" si="6"/>
        <v>1404951.14</v>
      </c>
      <c r="AS38" s="5">
        <f t="shared" si="7"/>
        <v>623151.34</v>
      </c>
      <c r="AT38" t="s">
        <v>59</v>
      </c>
      <c r="AU38" t="s">
        <v>6164</v>
      </c>
      <c r="AV38" t="s">
        <v>6165</v>
      </c>
      <c r="AW38" t="s">
        <v>6166</v>
      </c>
      <c r="AX38" t="s">
        <v>6167</v>
      </c>
      <c r="AY38">
        <v>41</v>
      </c>
      <c r="AZ38">
        <v>0</v>
      </c>
      <c r="BA38">
        <v>0</v>
      </c>
      <c r="BB38" t="s">
        <v>6168</v>
      </c>
      <c r="BC38">
        <v>0</v>
      </c>
      <c r="BD38">
        <v>2</v>
      </c>
      <c r="BE38" t="s">
        <v>6196</v>
      </c>
      <c r="BF38" t="s">
        <v>6170</v>
      </c>
      <c r="BG38">
        <v>0</v>
      </c>
      <c r="BH38" t="s">
        <v>6171</v>
      </c>
      <c r="BI38">
        <v>30</v>
      </c>
      <c r="BJ38" t="s">
        <v>6172</v>
      </c>
      <c r="BK38">
        <v>0</v>
      </c>
      <c r="BL38">
        <v>59</v>
      </c>
      <c r="BM38" s="3">
        <f t="shared" si="8"/>
        <v>0.6271186440677966</v>
      </c>
    </row>
    <row r="39" spans="1:65">
      <c r="A39" t="s">
        <v>145</v>
      </c>
      <c r="B39" s="2">
        <v>45660</v>
      </c>
      <c r="C39" t="s">
        <v>47</v>
      </c>
      <c r="D39" t="s">
        <v>48</v>
      </c>
      <c r="E39">
        <v>1</v>
      </c>
      <c r="F39" t="s">
        <v>49</v>
      </c>
      <c r="G39" t="s">
        <v>50</v>
      </c>
      <c r="H39" t="s">
        <v>108</v>
      </c>
      <c r="I39" t="s">
        <v>52</v>
      </c>
      <c r="J39" t="s">
        <v>53</v>
      </c>
      <c r="K39" t="s">
        <v>75</v>
      </c>
      <c r="L39" t="s">
        <v>87</v>
      </c>
      <c r="M39" t="s">
        <v>56</v>
      </c>
      <c r="N39" t="s">
        <v>69</v>
      </c>
      <c r="O39" t="s">
        <v>58</v>
      </c>
      <c r="P39">
        <v>59</v>
      </c>
      <c r="Q39">
        <v>60</v>
      </c>
      <c r="R39">
        <v>60</v>
      </c>
      <c r="S39">
        <v>2</v>
      </c>
      <c r="T39">
        <f t="shared" si="0"/>
        <v>58</v>
      </c>
      <c r="U39">
        <v>56</v>
      </c>
      <c r="V39">
        <f t="shared" si="1"/>
        <v>2</v>
      </c>
      <c r="W39" s="3">
        <f t="shared" si="2"/>
        <v>3.3333333333333333E-2</v>
      </c>
      <c r="X39">
        <v>20</v>
      </c>
      <c r="Y39" s="4">
        <v>0</v>
      </c>
      <c r="Z39" s="4">
        <v>1.3</v>
      </c>
      <c r="AA39" s="5">
        <v>36084.26</v>
      </c>
      <c r="AB39" s="5">
        <f t="shared" si="3"/>
        <v>2020718.56</v>
      </c>
      <c r="AC39" s="5">
        <v>23992.31</v>
      </c>
      <c r="AD39" s="5">
        <f t="shared" si="4"/>
        <v>1439538.6</v>
      </c>
      <c r="AE39" s="5">
        <v>107413.3</v>
      </c>
      <c r="AF39" s="5">
        <v>27716.04</v>
      </c>
      <c r="AG39" s="5">
        <v>8565.02</v>
      </c>
      <c r="AH39" s="5">
        <v>1885</v>
      </c>
      <c r="AI39" s="5">
        <v>6400</v>
      </c>
      <c r="AJ39">
        <v>0</v>
      </c>
      <c r="AK39" s="5">
        <v>0</v>
      </c>
      <c r="AL39" s="5">
        <v>1369.04</v>
      </c>
      <c r="AM39" s="5">
        <v>35840.89</v>
      </c>
      <c r="AN39">
        <v>4</v>
      </c>
      <c r="AO39">
        <v>4</v>
      </c>
      <c r="AP39" t="str">
        <f t="shared" si="5"/>
        <v>Yes</v>
      </c>
      <c r="AQ39">
        <v>1</v>
      </c>
      <c r="AR39" s="5">
        <f t="shared" si="6"/>
        <v>1628727.89</v>
      </c>
      <c r="AS39" s="5">
        <f t="shared" si="7"/>
        <v>391990.67</v>
      </c>
      <c r="AT39" t="s">
        <v>59</v>
      </c>
      <c r="AU39" t="s">
        <v>6164</v>
      </c>
      <c r="AV39" t="s">
        <v>6165</v>
      </c>
      <c r="AW39" t="s">
        <v>6166</v>
      </c>
      <c r="AX39" t="s">
        <v>6184</v>
      </c>
      <c r="AY39">
        <v>62</v>
      </c>
      <c r="AZ39">
        <v>0</v>
      </c>
      <c r="BA39">
        <v>14</v>
      </c>
      <c r="BB39" t="s">
        <v>6191</v>
      </c>
      <c r="BC39">
        <v>0</v>
      </c>
      <c r="BD39">
        <v>0</v>
      </c>
      <c r="BE39" t="s">
        <v>6169</v>
      </c>
      <c r="BF39" t="s">
        <v>6170</v>
      </c>
      <c r="BG39">
        <v>0</v>
      </c>
      <c r="BH39" t="s">
        <v>6171</v>
      </c>
      <c r="BI39">
        <v>40</v>
      </c>
      <c r="BJ39" t="s">
        <v>6172</v>
      </c>
      <c r="BK39">
        <v>0</v>
      </c>
      <c r="BL39">
        <v>71</v>
      </c>
      <c r="BM39" s="3">
        <f t="shared" si="8"/>
        <v>0.84507042253521125</v>
      </c>
    </row>
    <row r="40" spans="1:65">
      <c r="A40" t="s">
        <v>146</v>
      </c>
      <c r="B40" s="2">
        <v>45660</v>
      </c>
      <c r="C40" t="s">
        <v>47</v>
      </c>
      <c r="D40" t="s">
        <v>48</v>
      </c>
      <c r="E40">
        <v>1</v>
      </c>
      <c r="F40" t="s">
        <v>49</v>
      </c>
      <c r="G40" t="s">
        <v>62</v>
      </c>
      <c r="H40" t="s">
        <v>141</v>
      </c>
      <c r="I40" t="s">
        <v>52</v>
      </c>
      <c r="J40" t="s">
        <v>81</v>
      </c>
      <c r="K40" t="s">
        <v>66</v>
      </c>
      <c r="L40" t="s">
        <v>87</v>
      </c>
      <c r="M40" t="s">
        <v>56</v>
      </c>
      <c r="N40" t="s">
        <v>69</v>
      </c>
      <c r="O40" t="s">
        <v>70</v>
      </c>
      <c r="P40">
        <v>39</v>
      </c>
      <c r="Q40">
        <v>41</v>
      </c>
      <c r="R40">
        <v>41</v>
      </c>
      <c r="S40">
        <v>1</v>
      </c>
      <c r="T40">
        <f t="shared" si="0"/>
        <v>40</v>
      </c>
      <c r="U40">
        <v>38</v>
      </c>
      <c r="V40">
        <f t="shared" si="1"/>
        <v>2</v>
      </c>
      <c r="W40" s="3">
        <f t="shared" si="2"/>
        <v>2.4390243902439025E-2</v>
      </c>
      <c r="X40">
        <v>36</v>
      </c>
      <c r="Y40" s="4">
        <v>3.7</v>
      </c>
      <c r="Z40" s="4">
        <v>1.2</v>
      </c>
      <c r="AA40" s="5">
        <v>73037.45</v>
      </c>
      <c r="AB40" s="5">
        <f t="shared" si="3"/>
        <v>2775423.1</v>
      </c>
      <c r="AC40" s="5">
        <v>54027.040000000001</v>
      </c>
      <c r="AD40" s="5">
        <f t="shared" si="4"/>
        <v>2215108.64</v>
      </c>
      <c r="AE40" s="5">
        <v>128950.32</v>
      </c>
      <c r="AF40" s="5">
        <v>36181.93</v>
      </c>
      <c r="AG40" s="5">
        <v>10468.75</v>
      </c>
      <c r="AH40" s="5">
        <v>1740</v>
      </c>
      <c r="AI40" s="5">
        <v>6800</v>
      </c>
      <c r="AJ40">
        <v>0</v>
      </c>
      <c r="AK40" s="5">
        <v>0</v>
      </c>
      <c r="AL40" s="5">
        <v>2983.21</v>
      </c>
      <c r="AM40" s="5">
        <v>24170.02</v>
      </c>
      <c r="AN40">
        <v>4</v>
      </c>
      <c r="AO40">
        <v>4</v>
      </c>
      <c r="AP40" t="str">
        <f t="shared" si="5"/>
        <v>Yes</v>
      </c>
      <c r="AQ40">
        <v>1</v>
      </c>
      <c r="AR40" s="5">
        <f t="shared" si="6"/>
        <v>2426402.87</v>
      </c>
      <c r="AS40" s="5">
        <f t="shared" si="7"/>
        <v>349020.23</v>
      </c>
      <c r="AT40" t="s">
        <v>59</v>
      </c>
      <c r="AU40" t="s">
        <v>6164</v>
      </c>
      <c r="AV40" t="s">
        <v>6165</v>
      </c>
      <c r="AW40" t="s">
        <v>6166</v>
      </c>
      <c r="AX40" t="s">
        <v>6184</v>
      </c>
      <c r="AY40">
        <v>42</v>
      </c>
      <c r="AZ40">
        <v>3</v>
      </c>
      <c r="BA40">
        <v>14</v>
      </c>
      <c r="BB40" t="s">
        <v>6185</v>
      </c>
      <c r="BC40">
        <v>0</v>
      </c>
      <c r="BD40">
        <v>0</v>
      </c>
      <c r="BE40" t="s">
        <v>6169</v>
      </c>
      <c r="BF40" t="s">
        <v>6170</v>
      </c>
      <c r="BG40">
        <v>1</v>
      </c>
      <c r="BH40" t="s">
        <v>6186</v>
      </c>
      <c r="BI40">
        <v>36</v>
      </c>
      <c r="BJ40" t="s">
        <v>6172</v>
      </c>
      <c r="BK40">
        <v>0</v>
      </c>
      <c r="BL40">
        <v>50</v>
      </c>
      <c r="BM40" s="3">
        <f t="shared" si="8"/>
        <v>0.82</v>
      </c>
    </row>
    <row r="41" spans="1:65">
      <c r="A41" t="s">
        <v>147</v>
      </c>
      <c r="B41" s="2">
        <v>45660</v>
      </c>
      <c r="C41" t="s">
        <v>47</v>
      </c>
      <c r="D41" t="s">
        <v>48</v>
      </c>
      <c r="E41">
        <v>1</v>
      </c>
      <c r="F41" t="s">
        <v>61</v>
      </c>
      <c r="G41" t="s">
        <v>62</v>
      </c>
      <c r="H41" t="s">
        <v>96</v>
      </c>
      <c r="I41" t="s">
        <v>74</v>
      </c>
      <c r="J41" t="s">
        <v>65</v>
      </c>
      <c r="K41" t="s">
        <v>66</v>
      </c>
      <c r="L41" t="s">
        <v>87</v>
      </c>
      <c r="M41" t="s">
        <v>56</v>
      </c>
      <c r="N41" t="s">
        <v>57</v>
      </c>
      <c r="O41" t="s">
        <v>82</v>
      </c>
      <c r="P41">
        <v>53</v>
      </c>
      <c r="Q41">
        <v>57</v>
      </c>
      <c r="R41">
        <v>57</v>
      </c>
      <c r="S41">
        <v>1</v>
      </c>
      <c r="T41">
        <f t="shared" si="0"/>
        <v>56</v>
      </c>
      <c r="U41">
        <v>51</v>
      </c>
      <c r="V41">
        <f t="shared" si="1"/>
        <v>5</v>
      </c>
      <c r="W41" s="3">
        <f t="shared" si="2"/>
        <v>1.7543859649122806E-2</v>
      </c>
      <c r="X41">
        <v>23</v>
      </c>
      <c r="Y41" s="4">
        <v>7.1</v>
      </c>
      <c r="Z41" s="4">
        <v>2</v>
      </c>
      <c r="AA41" s="5">
        <v>48467.19</v>
      </c>
      <c r="AB41" s="5">
        <f t="shared" si="3"/>
        <v>2471826.69</v>
      </c>
      <c r="AC41" s="5">
        <v>35765.51</v>
      </c>
      <c r="AD41" s="5">
        <f t="shared" si="4"/>
        <v>2038634.07</v>
      </c>
      <c r="AE41" s="5">
        <v>124912.9</v>
      </c>
      <c r="AF41" s="5">
        <v>34959.050000000003</v>
      </c>
      <c r="AG41" s="5">
        <v>8770.25</v>
      </c>
      <c r="AH41" s="5">
        <v>2900</v>
      </c>
      <c r="AI41" s="5">
        <v>4600</v>
      </c>
      <c r="AJ41">
        <v>0</v>
      </c>
      <c r="AK41" s="5">
        <v>0</v>
      </c>
      <c r="AL41" s="5">
        <v>4803.3500000000004</v>
      </c>
      <c r="AM41" s="5">
        <v>34438.47</v>
      </c>
      <c r="AN41">
        <v>4</v>
      </c>
      <c r="AO41">
        <v>4</v>
      </c>
      <c r="AP41" t="str">
        <f t="shared" si="5"/>
        <v>Yes</v>
      </c>
      <c r="AQ41">
        <v>0</v>
      </c>
      <c r="AR41" s="5">
        <f t="shared" si="6"/>
        <v>2254018.09</v>
      </c>
      <c r="AS41" s="5">
        <f t="shared" si="7"/>
        <v>217808.6</v>
      </c>
      <c r="AT41" t="s">
        <v>59</v>
      </c>
      <c r="AU41" t="s">
        <v>6164</v>
      </c>
      <c r="AV41" t="s">
        <v>6165</v>
      </c>
      <c r="AW41" t="s">
        <v>6166</v>
      </c>
      <c r="AX41" t="s">
        <v>6184</v>
      </c>
      <c r="AY41">
        <v>57</v>
      </c>
      <c r="AZ41">
        <v>2</v>
      </c>
      <c r="BA41">
        <v>34</v>
      </c>
      <c r="BB41" t="s">
        <v>6185</v>
      </c>
      <c r="BC41">
        <v>0</v>
      </c>
      <c r="BD41">
        <v>0</v>
      </c>
      <c r="BE41" t="s">
        <v>6169</v>
      </c>
      <c r="BF41" t="s">
        <v>6170</v>
      </c>
      <c r="BG41">
        <v>0</v>
      </c>
      <c r="BH41" t="s">
        <v>6171</v>
      </c>
      <c r="BI41">
        <v>41</v>
      </c>
      <c r="BJ41" t="s">
        <v>6172</v>
      </c>
      <c r="BK41">
        <v>0</v>
      </c>
      <c r="BL41">
        <v>64</v>
      </c>
      <c r="BM41" s="3">
        <f t="shared" si="8"/>
        <v>0.890625</v>
      </c>
    </row>
    <row r="42" spans="1:65">
      <c r="A42" t="s">
        <v>148</v>
      </c>
      <c r="B42" s="2">
        <v>45660</v>
      </c>
      <c r="C42" t="s">
        <v>47</v>
      </c>
      <c r="D42" t="s">
        <v>48</v>
      </c>
      <c r="E42">
        <v>1</v>
      </c>
      <c r="F42" t="s">
        <v>49</v>
      </c>
      <c r="G42" t="s">
        <v>62</v>
      </c>
      <c r="H42" t="s">
        <v>125</v>
      </c>
      <c r="I42" t="s">
        <v>74</v>
      </c>
      <c r="J42" t="s">
        <v>81</v>
      </c>
      <c r="K42" t="s">
        <v>75</v>
      </c>
      <c r="L42" t="s">
        <v>55</v>
      </c>
      <c r="M42" t="s">
        <v>56</v>
      </c>
      <c r="N42" t="s">
        <v>76</v>
      </c>
      <c r="O42" t="s">
        <v>82</v>
      </c>
      <c r="P42">
        <v>33</v>
      </c>
      <c r="Q42">
        <v>34</v>
      </c>
      <c r="R42">
        <v>34</v>
      </c>
      <c r="S42">
        <v>1</v>
      </c>
      <c r="T42">
        <f t="shared" si="0"/>
        <v>33</v>
      </c>
      <c r="U42">
        <v>32</v>
      </c>
      <c r="V42">
        <f t="shared" si="1"/>
        <v>1</v>
      </c>
      <c r="W42" s="3">
        <f t="shared" si="2"/>
        <v>2.9411764705882353E-2</v>
      </c>
      <c r="X42">
        <v>16</v>
      </c>
      <c r="Y42" s="4">
        <v>0.5</v>
      </c>
      <c r="Z42" s="4">
        <v>1.4</v>
      </c>
      <c r="AA42" s="5">
        <v>78500.649999999994</v>
      </c>
      <c r="AB42" s="5">
        <f t="shared" si="3"/>
        <v>2512020.7999999998</v>
      </c>
      <c r="AC42" s="5">
        <v>52829.81</v>
      </c>
      <c r="AD42" s="5">
        <f t="shared" si="4"/>
        <v>1796213.54</v>
      </c>
      <c r="AE42" s="5">
        <v>104812.25</v>
      </c>
      <c r="AF42" s="5">
        <v>30157.08</v>
      </c>
      <c r="AG42" s="5">
        <v>8521.34</v>
      </c>
      <c r="AH42" s="5">
        <v>2030</v>
      </c>
      <c r="AI42" s="5">
        <v>6800</v>
      </c>
      <c r="AJ42">
        <v>0</v>
      </c>
      <c r="AK42" s="5">
        <v>0</v>
      </c>
      <c r="AL42" s="5">
        <v>1473.62</v>
      </c>
      <c r="AM42" s="5">
        <v>20336.18</v>
      </c>
      <c r="AN42">
        <v>4</v>
      </c>
      <c r="AO42">
        <v>2</v>
      </c>
      <c r="AP42" t="str">
        <f t="shared" si="5"/>
        <v>Yes</v>
      </c>
      <c r="AQ42">
        <v>1</v>
      </c>
      <c r="AR42" s="5">
        <f t="shared" si="6"/>
        <v>1970344.01</v>
      </c>
      <c r="AS42" s="5">
        <f t="shared" si="7"/>
        <v>541676.79</v>
      </c>
      <c r="AT42" t="s">
        <v>59</v>
      </c>
      <c r="AU42" t="s">
        <v>6164</v>
      </c>
      <c r="AV42" t="s">
        <v>6165</v>
      </c>
      <c r="AW42" t="s">
        <v>6166</v>
      </c>
      <c r="AX42" t="s">
        <v>6184</v>
      </c>
      <c r="AY42">
        <v>35</v>
      </c>
      <c r="AZ42">
        <v>0</v>
      </c>
      <c r="BA42">
        <v>16</v>
      </c>
      <c r="BB42" t="s">
        <v>6191</v>
      </c>
      <c r="BC42">
        <v>0</v>
      </c>
      <c r="BD42">
        <v>0</v>
      </c>
      <c r="BE42" t="s">
        <v>6169</v>
      </c>
      <c r="BF42" t="s">
        <v>6170</v>
      </c>
      <c r="BG42">
        <v>0</v>
      </c>
      <c r="BH42" t="s">
        <v>6171</v>
      </c>
      <c r="BI42">
        <v>23</v>
      </c>
      <c r="BJ42" t="s">
        <v>6172</v>
      </c>
      <c r="BK42">
        <v>0</v>
      </c>
      <c r="BL42">
        <v>47</v>
      </c>
      <c r="BM42" s="3">
        <f t="shared" si="8"/>
        <v>0.72340425531914898</v>
      </c>
    </row>
    <row r="43" spans="1:65">
      <c r="A43" t="s">
        <v>149</v>
      </c>
      <c r="B43" s="2">
        <v>45660</v>
      </c>
      <c r="C43" t="s">
        <v>47</v>
      </c>
      <c r="D43" t="s">
        <v>48</v>
      </c>
      <c r="E43">
        <v>1</v>
      </c>
      <c r="F43" t="s">
        <v>72</v>
      </c>
      <c r="G43" t="s">
        <v>62</v>
      </c>
      <c r="H43" t="s">
        <v>150</v>
      </c>
      <c r="I43" t="s">
        <v>74</v>
      </c>
      <c r="J43" t="s">
        <v>53</v>
      </c>
      <c r="K43" t="s">
        <v>75</v>
      </c>
      <c r="L43" t="s">
        <v>92</v>
      </c>
      <c r="M43" t="s">
        <v>56</v>
      </c>
      <c r="N43" t="s">
        <v>94</v>
      </c>
      <c r="O43" t="s">
        <v>70</v>
      </c>
      <c r="P43">
        <v>67</v>
      </c>
      <c r="Q43">
        <v>71</v>
      </c>
      <c r="R43">
        <v>73</v>
      </c>
      <c r="S43">
        <v>2</v>
      </c>
      <c r="T43">
        <f t="shared" si="0"/>
        <v>71</v>
      </c>
      <c r="U43">
        <v>67</v>
      </c>
      <c r="V43">
        <f t="shared" si="1"/>
        <v>4</v>
      </c>
      <c r="W43" s="3">
        <f t="shared" si="2"/>
        <v>2.7397260273972601E-2</v>
      </c>
      <c r="X43">
        <v>33</v>
      </c>
      <c r="Y43" s="4">
        <v>4.8</v>
      </c>
      <c r="Z43" s="4">
        <v>2</v>
      </c>
      <c r="AA43" s="5">
        <v>36448.6</v>
      </c>
      <c r="AB43" s="5">
        <f t="shared" si="3"/>
        <v>2442056.2000000002</v>
      </c>
      <c r="AC43" s="5">
        <v>23918</v>
      </c>
      <c r="AD43" s="5">
        <f t="shared" si="4"/>
        <v>1746014</v>
      </c>
      <c r="AE43" s="5">
        <v>123887.78</v>
      </c>
      <c r="AF43" s="5">
        <v>31138.16</v>
      </c>
      <c r="AG43" s="5">
        <v>9408.5400000000009</v>
      </c>
      <c r="AH43" s="5">
        <v>2900</v>
      </c>
      <c r="AI43" s="5">
        <v>6400</v>
      </c>
      <c r="AJ43">
        <v>0</v>
      </c>
      <c r="AK43" s="5">
        <v>0</v>
      </c>
      <c r="AL43" s="5">
        <v>2701.6</v>
      </c>
      <c r="AM43" s="5">
        <v>45035.61</v>
      </c>
      <c r="AN43">
        <v>4</v>
      </c>
      <c r="AO43">
        <v>3</v>
      </c>
      <c r="AP43" t="str">
        <f t="shared" si="5"/>
        <v>Yes</v>
      </c>
      <c r="AQ43">
        <v>0</v>
      </c>
      <c r="AR43" s="5">
        <f t="shared" si="6"/>
        <v>1967485.69</v>
      </c>
      <c r="AS43" s="5">
        <f t="shared" si="7"/>
        <v>474570.51</v>
      </c>
      <c r="AT43" t="s">
        <v>59</v>
      </c>
      <c r="AU43" t="s">
        <v>6164</v>
      </c>
      <c r="AV43" t="s">
        <v>6165</v>
      </c>
      <c r="AW43" t="s">
        <v>6166</v>
      </c>
      <c r="AX43" t="s">
        <v>6184</v>
      </c>
      <c r="AY43">
        <v>72</v>
      </c>
      <c r="AZ43">
        <v>2</v>
      </c>
      <c r="BA43">
        <v>25</v>
      </c>
      <c r="BB43" t="s">
        <v>6185</v>
      </c>
      <c r="BC43">
        <v>0</v>
      </c>
      <c r="BD43">
        <v>0</v>
      </c>
      <c r="BE43" t="s">
        <v>6169</v>
      </c>
      <c r="BF43" t="s">
        <v>6170</v>
      </c>
      <c r="BG43">
        <v>0</v>
      </c>
      <c r="BH43" t="s">
        <v>6171</v>
      </c>
      <c r="BI43">
        <v>48</v>
      </c>
      <c r="BJ43" t="s">
        <v>6172</v>
      </c>
      <c r="BK43">
        <v>0</v>
      </c>
      <c r="BL43">
        <v>81</v>
      </c>
      <c r="BM43" s="3">
        <f t="shared" si="8"/>
        <v>0.90123456790123457</v>
      </c>
    </row>
    <row r="44" spans="1:65">
      <c r="A44" t="s">
        <v>151</v>
      </c>
      <c r="B44" s="2">
        <v>45660</v>
      </c>
      <c r="C44" t="s">
        <v>47</v>
      </c>
      <c r="D44" t="s">
        <v>48</v>
      </c>
      <c r="E44">
        <v>1</v>
      </c>
      <c r="F44" t="s">
        <v>72</v>
      </c>
      <c r="G44" t="s">
        <v>79</v>
      </c>
      <c r="H44" t="s">
        <v>86</v>
      </c>
      <c r="I44" t="s">
        <v>52</v>
      </c>
      <c r="J44" t="s">
        <v>81</v>
      </c>
      <c r="K44" t="s">
        <v>75</v>
      </c>
      <c r="L44" t="s">
        <v>92</v>
      </c>
      <c r="M44" t="s">
        <v>56</v>
      </c>
      <c r="N44" t="s">
        <v>69</v>
      </c>
      <c r="O44" t="s">
        <v>58</v>
      </c>
      <c r="P44">
        <v>35</v>
      </c>
      <c r="Q44">
        <v>37</v>
      </c>
      <c r="R44">
        <v>37</v>
      </c>
      <c r="S44">
        <v>1</v>
      </c>
      <c r="T44">
        <f t="shared" si="0"/>
        <v>36</v>
      </c>
      <c r="U44">
        <v>35</v>
      </c>
      <c r="V44">
        <f t="shared" si="1"/>
        <v>1</v>
      </c>
      <c r="W44" s="3">
        <f t="shared" si="2"/>
        <v>2.7027027027027029E-2</v>
      </c>
      <c r="X44">
        <v>28</v>
      </c>
      <c r="Y44" s="4">
        <v>3</v>
      </c>
      <c r="Z44" s="4">
        <v>1.4</v>
      </c>
      <c r="AA44" s="5">
        <v>78321.7</v>
      </c>
      <c r="AB44" s="5">
        <f t="shared" si="3"/>
        <v>2741259.5</v>
      </c>
      <c r="AC44" s="5">
        <v>53328.86</v>
      </c>
      <c r="AD44" s="5">
        <f t="shared" si="4"/>
        <v>1973167.82</v>
      </c>
      <c r="AE44" s="5">
        <v>118644.28</v>
      </c>
      <c r="AF44" s="5">
        <v>30802.86</v>
      </c>
      <c r="AG44" s="5">
        <v>9212.83</v>
      </c>
      <c r="AH44" s="5">
        <v>2030</v>
      </c>
      <c r="AI44" s="5">
        <v>6800</v>
      </c>
      <c r="AJ44">
        <v>0</v>
      </c>
      <c r="AK44" s="5">
        <v>0</v>
      </c>
      <c r="AL44" s="5">
        <v>1492.67</v>
      </c>
      <c r="AM44" s="5">
        <v>22530.7</v>
      </c>
      <c r="AN44">
        <v>4</v>
      </c>
      <c r="AO44">
        <v>4</v>
      </c>
      <c r="AP44" t="str">
        <f t="shared" si="5"/>
        <v>Yes</v>
      </c>
      <c r="AQ44">
        <v>0</v>
      </c>
      <c r="AR44" s="5">
        <f t="shared" si="6"/>
        <v>2164681.16</v>
      </c>
      <c r="AS44" s="5">
        <f t="shared" si="7"/>
        <v>576578.34</v>
      </c>
      <c r="AT44" t="s">
        <v>59</v>
      </c>
      <c r="AU44" t="s">
        <v>6164</v>
      </c>
      <c r="AV44" t="s">
        <v>6165</v>
      </c>
      <c r="AW44" t="s">
        <v>6166</v>
      </c>
      <c r="AX44" t="s">
        <v>6184</v>
      </c>
      <c r="AY44">
        <v>38</v>
      </c>
      <c r="AZ44">
        <v>0</v>
      </c>
      <c r="BA44">
        <v>15</v>
      </c>
      <c r="BB44" t="s">
        <v>6180</v>
      </c>
      <c r="BC44">
        <v>0</v>
      </c>
      <c r="BD44">
        <v>0</v>
      </c>
      <c r="BE44" t="s">
        <v>6169</v>
      </c>
      <c r="BF44" t="s">
        <v>6170</v>
      </c>
      <c r="BG44">
        <v>0</v>
      </c>
      <c r="BH44" t="s">
        <v>6171</v>
      </c>
      <c r="BI44">
        <v>42</v>
      </c>
      <c r="BJ44" t="s">
        <v>6172</v>
      </c>
      <c r="BK44">
        <v>0</v>
      </c>
      <c r="BL44">
        <v>49</v>
      </c>
      <c r="BM44" s="3">
        <f t="shared" si="8"/>
        <v>0.75510204081632648</v>
      </c>
    </row>
    <row r="45" spans="1:65">
      <c r="A45" t="s">
        <v>152</v>
      </c>
      <c r="B45" s="2">
        <v>45660</v>
      </c>
      <c r="C45" t="s">
        <v>47</v>
      </c>
      <c r="D45" t="s">
        <v>48</v>
      </c>
      <c r="E45">
        <v>1</v>
      </c>
      <c r="F45" t="s">
        <v>78</v>
      </c>
      <c r="G45" t="s">
        <v>62</v>
      </c>
      <c r="H45" t="s">
        <v>153</v>
      </c>
      <c r="I45" t="s">
        <v>52</v>
      </c>
      <c r="J45" t="s">
        <v>53</v>
      </c>
      <c r="K45" t="s">
        <v>66</v>
      </c>
      <c r="L45" t="s">
        <v>87</v>
      </c>
      <c r="M45" t="s">
        <v>56</v>
      </c>
      <c r="N45" t="s">
        <v>109</v>
      </c>
      <c r="O45" t="s">
        <v>120</v>
      </c>
      <c r="P45">
        <v>66</v>
      </c>
      <c r="Q45">
        <v>66</v>
      </c>
      <c r="R45">
        <v>63</v>
      </c>
      <c r="S45">
        <v>1</v>
      </c>
      <c r="T45">
        <f t="shared" si="0"/>
        <v>62</v>
      </c>
      <c r="U45">
        <v>62</v>
      </c>
      <c r="V45">
        <f t="shared" si="1"/>
        <v>0</v>
      </c>
      <c r="W45" s="3">
        <f t="shared" si="2"/>
        <v>1.5873015873015872E-2</v>
      </c>
      <c r="X45">
        <v>45</v>
      </c>
      <c r="Y45" s="4">
        <v>3.8</v>
      </c>
      <c r="Z45" s="4">
        <v>1.7</v>
      </c>
      <c r="AA45" s="5">
        <v>34082.68</v>
      </c>
      <c r="AB45" s="5">
        <f t="shared" si="3"/>
        <v>2113126.16</v>
      </c>
      <c r="AC45" s="5">
        <v>24269.32</v>
      </c>
      <c r="AD45" s="5">
        <f t="shared" si="4"/>
        <v>1528967.16</v>
      </c>
      <c r="AE45" s="5">
        <v>113740.76</v>
      </c>
      <c r="AF45" s="5">
        <v>30804.26</v>
      </c>
      <c r="AG45" s="5">
        <v>10798.44</v>
      </c>
      <c r="AH45" s="5">
        <v>2465</v>
      </c>
      <c r="AI45" s="5">
        <v>3200</v>
      </c>
      <c r="AJ45">
        <v>0</v>
      </c>
      <c r="AK45" s="5">
        <v>0</v>
      </c>
      <c r="AL45" s="5">
        <v>0</v>
      </c>
      <c r="AM45" s="5">
        <v>90052.4</v>
      </c>
      <c r="AN45">
        <v>8</v>
      </c>
      <c r="AO45">
        <v>8</v>
      </c>
      <c r="AP45" t="str">
        <f t="shared" si="5"/>
        <v>Yes</v>
      </c>
      <c r="AQ45">
        <v>0</v>
      </c>
      <c r="AR45" s="5">
        <f t="shared" si="6"/>
        <v>1780028.02</v>
      </c>
      <c r="AS45" s="5">
        <f t="shared" si="7"/>
        <v>333098.14</v>
      </c>
      <c r="AT45" t="s">
        <v>59</v>
      </c>
      <c r="AU45" t="s">
        <v>6164</v>
      </c>
      <c r="AV45" t="s">
        <v>6165</v>
      </c>
      <c r="AW45" t="s">
        <v>6166</v>
      </c>
      <c r="AX45" t="s">
        <v>6167</v>
      </c>
      <c r="AY45">
        <v>67</v>
      </c>
      <c r="AZ45">
        <v>0</v>
      </c>
      <c r="BA45">
        <v>0</v>
      </c>
      <c r="BB45" t="s">
        <v>6168</v>
      </c>
      <c r="BC45">
        <v>0</v>
      </c>
      <c r="BD45">
        <v>0</v>
      </c>
      <c r="BE45" t="s">
        <v>6169</v>
      </c>
      <c r="BF45" t="s">
        <v>6170</v>
      </c>
      <c r="BG45">
        <v>3</v>
      </c>
      <c r="BH45" t="s">
        <v>6197</v>
      </c>
      <c r="BI45">
        <v>48</v>
      </c>
      <c r="BJ45" t="s">
        <v>6193</v>
      </c>
      <c r="BK45">
        <v>0</v>
      </c>
      <c r="BL45">
        <v>75</v>
      </c>
      <c r="BM45" s="3">
        <f t="shared" si="8"/>
        <v>0.84</v>
      </c>
    </row>
    <row r="46" spans="1:65">
      <c r="A46" t="s">
        <v>154</v>
      </c>
      <c r="B46" s="2">
        <v>45660</v>
      </c>
      <c r="C46" t="s">
        <v>47</v>
      </c>
      <c r="D46" t="s">
        <v>48</v>
      </c>
      <c r="E46">
        <v>1</v>
      </c>
      <c r="F46" t="s">
        <v>72</v>
      </c>
      <c r="G46" t="s">
        <v>62</v>
      </c>
      <c r="H46" t="s">
        <v>155</v>
      </c>
      <c r="I46" t="s">
        <v>64</v>
      </c>
      <c r="J46" t="s">
        <v>65</v>
      </c>
      <c r="K46" t="s">
        <v>54</v>
      </c>
      <c r="L46" t="s">
        <v>55</v>
      </c>
      <c r="M46" t="s">
        <v>68</v>
      </c>
      <c r="N46" t="s">
        <v>76</v>
      </c>
      <c r="O46" t="s">
        <v>58</v>
      </c>
      <c r="P46">
        <v>53</v>
      </c>
      <c r="Q46">
        <v>57</v>
      </c>
      <c r="R46">
        <v>57</v>
      </c>
      <c r="S46">
        <v>1</v>
      </c>
      <c r="T46">
        <f t="shared" si="0"/>
        <v>56</v>
      </c>
      <c r="U46">
        <v>52</v>
      </c>
      <c r="V46">
        <f t="shared" si="1"/>
        <v>4</v>
      </c>
      <c r="W46" s="3">
        <f t="shared" si="2"/>
        <v>1.7543859649122806E-2</v>
      </c>
      <c r="X46">
        <v>23</v>
      </c>
      <c r="Y46" s="4">
        <v>5.4</v>
      </c>
      <c r="Z46" s="4">
        <v>1.4</v>
      </c>
      <c r="AA46" s="5">
        <v>56872.62</v>
      </c>
      <c r="AB46" s="5">
        <f t="shared" si="3"/>
        <v>2957376.24</v>
      </c>
      <c r="AC46" s="5">
        <v>33325.730000000003</v>
      </c>
      <c r="AD46" s="5">
        <f t="shared" si="4"/>
        <v>1899566.61</v>
      </c>
      <c r="AE46" s="5">
        <v>123387.72</v>
      </c>
      <c r="AF46" s="5">
        <v>34788.839999999997</v>
      </c>
      <c r="AG46" s="5">
        <v>9487.31</v>
      </c>
      <c r="AH46" s="5">
        <v>2030</v>
      </c>
      <c r="AI46" s="5">
        <v>4600</v>
      </c>
      <c r="AJ46">
        <v>1</v>
      </c>
      <c r="AK46" s="5">
        <v>13814.28</v>
      </c>
      <c r="AL46" s="5">
        <v>3979.53</v>
      </c>
      <c r="AM46" s="5">
        <v>33876.43</v>
      </c>
      <c r="AN46">
        <v>4</v>
      </c>
      <c r="AO46">
        <v>3</v>
      </c>
      <c r="AP46" t="str">
        <f t="shared" si="5"/>
        <v>Yes</v>
      </c>
      <c r="AQ46">
        <v>2</v>
      </c>
      <c r="AR46" s="5">
        <f t="shared" si="6"/>
        <v>2125530.7200000002</v>
      </c>
      <c r="AS46" s="5">
        <f t="shared" si="7"/>
        <v>831845.52</v>
      </c>
      <c r="AT46" t="s">
        <v>59</v>
      </c>
      <c r="AU46" t="s">
        <v>6189</v>
      </c>
      <c r="AV46" t="s">
        <v>6190</v>
      </c>
      <c r="AW46" t="s">
        <v>6183</v>
      </c>
      <c r="AX46" t="s">
        <v>6184</v>
      </c>
      <c r="AY46">
        <v>53</v>
      </c>
      <c r="AZ46">
        <v>0</v>
      </c>
      <c r="BA46">
        <v>29</v>
      </c>
      <c r="BB46" t="s">
        <v>6180</v>
      </c>
      <c r="BC46">
        <v>0</v>
      </c>
      <c r="BD46">
        <v>0</v>
      </c>
      <c r="BE46" t="s">
        <v>6169</v>
      </c>
      <c r="BF46" t="s">
        <v>6170</v>
      </c>
      <c r="BG46">
        <v>1</v>
      </c>
      <c r="BH46" t="s">
        <v>6186</v>
      </c>
      <c r="BI46">
        <v>53</v>
      </c>
      <c r="BJ46" t="s">
        <v>6187</v>
      </c>
      <c r="BK46">
        <v>0</v>
      </c>
      <c r="BL46">
        <v>65</v>
      </c>
      <c r="BM46" s="3">
        <f t="shared" si="8"/>
        <v>0.87692307692307692</v>
      </c>
    </row>
    <row r="47" spans="1:65">
      <c r="A47" t="s">
        <v>156</v>
      </c>
      <c r="B47" s="2">
        <v>45660</v>
      </c>
      <c r="C47" t="s">
        <v>47</v>
      </c>
      <c r="D47" t="s">
        <v>48</v>
      </c>
      <c r="E47">
        <v>1</v>
      </c>
      <c r="F47" t="s">
        <v>61</v>
      </c>
      <c r="G47" t="s">
        <v>50</v>
      </c>
      <c r="H47" t="s">
        <v>157</v>
      </c>
      <c r="I47" t="s">
        <v>74</v>
      </c>
      <c r="J47" t="s">
        <v>65</v>
      </c>
      <c r="K47" t="s">
        <v>75</v>
      </c>
      <c r="L47" t="s">
        <v>55</v>
      </c>
      <c r="M47" t="s">
        <v>56</v>
      </c>
      <c r="N47" t="s">
        <v>76</v>
      </c>
      <c r="O47" t="s">
        <v>120</v>
      </c>
      <c r="P47">
        <v>43</v>
      </c>
      <c r="Q47">
        <v>43</v>
      </c>
      <c r="R47">
        <v>43</v>
      </c>
      <c r="S47">
        <v>1</v>
      </c>
      <c r="T47">
        <f t="shared" si="0"/>
        <v>42</v>
      </c>
      <c r="U47">
        <v>41</v>
      </c>
      <c r="V47">
        <f t="shared" si="1"/>
        <v>1</v>
      </c>
      <c r="W47" s="3">
        <f t="shared" si="2"/>
        <v>2.3255813953488372E-2</v>
      </c>
      <c r="X47">
        <v>22</v>
      </c>
      <c r="Y47" s="4">
        <v>3.6</v>
      </c>
      <c r="Z47" s="4">
        <v>1.3</v>
      </c>
      <c r="AA47" s="5">
        <v>52151.85</v>
      </c>
      <c r="AB47" s="5">
        <f t="shared" si="3"/>
        <v>2138225.85</v>
      </c>
      <c r="AC47" s="5">
        <v>34891.11</v>
      </c>
      <c r="AD47" s="5">
        <f t="shared" si="4"/>
        <v>1500317.73</v>
      </c>
      <c r="AE47" s="5">
        <v>95343.97</v>
      </c>
      <c r="AF47" s="5">
        <v>25935.75</v>
      </c>
      <c r="AG47" s="5">
        <v>8879.84</v>
      </c>
      <c r="AH47" s="5">
        <v>1885</v>
      </c>
      <c r="AI47" s="5">
        <v>4600</v>
      </c>
      <c r="AJ47">
        <v>0</v>
      </c>
      <c r="AK47" s="5">
        <v>0</v>
      </c>
      <c r="AL47" s="5">
        <v>1006.44</v>
      </c>
      <c r="AM47" s="5">
        <v>25130.11</v>
      </c>
      <c r="AN47">
        <v>4</v>
      </c>
      <c r="AO47">
        <v>3</v>
      </c>
      <c r="AP47" t="str">
        <f t="shared" si="5"/>
        <v>Yes</v>
      </c>
      <c r="AQ47">
        <v>1</v>
      </c>
      <c r="AR47" s="5">
        <f t="shared" si="6"/>
        <v>1663098.84</v>
      </c>
      <c r="AS47" s="5">
        <f t="shared" si="7"/>
        <v>475127.01</v>
      </c>
      <c r="AT47" t="s">
        <v>59</v>
      </c>
      <c r="AU47" t="s">
        <v>6164</v>
      </c>
      <c r="AV47" t="s">
        <v>6165</v>
      </c>
      <c r="AW47" t="s">
        <v>6166</v>
      </c>
      <c r="AX47" t="s">
        <v>6184</v>
      </c>
      <c r="AY47">
        <v>43</v>
      </c>
      <c r="AZ47">
        <v>0</v>
      </c>
      <c r="BA47">
        <v>11</v>
      </c>
      <c r="BB47" t="s">
        <v>6191</v>
      </c>
      <c r="BC47">
        <v>0</v>
      </c>
      <c r="BD47">
        <v>0</v>
      </c>
      <c r="BE47" t="s">
        <v>6169</v>
      </c>
      <c r="BF47" t="s">
        <v>6170</v>
      </c>
      <c r="BG47">
        <v>0</v>
      </c>
      <c r="BH47" t="s">
        <v>6171</v>
      </c>
      <c r="BI47">
        <v>49</v>
      </c>
      <c r="BJ47" t="s">
        <v>6172</v>
      </c>
      <c r="BK47">
        <v>0</v>
      </c>
      <c r="BL47">
        <v>64</v>
      </c>
      <c r="BM47" s="3">
        <f t="shared" si="8"/>
        <v>0.671875</v>
      </c>
    </row>
    <row r="48" spans="1:65">
      <c r="A48" t="s">
        <v>158</v>
      </c>
      <c r="B48" s="2">
        <v>45660</v>
      </c>
      <c r="C48" t="s">
        <v>47</v>
      </c>
      <c r="D48" t="s">
        <v>48</v>
      </c>
      <c r="E48">
        <v>1</v>
      </c>
      <c r="F48" t="s">
        <v>72</v>
      </c>
      <c r="G48" t="s">
        <v>79</v>
      </c>
      <c r="H48" t="s">
        <v>159</v>
      </c>
      <c r="I48" t="s">
        <v>52</v>
      </c>
      <c r="J48" t="s">
        <v>81</v>
      </c>
      <c r="K48" t="s">
        <v>75</v>
      </c>
      <c r="L48" t="s">
        <v>92</v>
      </c>
      <c r="M48" t="s">
        <v>56</v>
      </c>
      <c r="N48" t="s">
        <v>76</v>
      </c>
      <c r="O48" t="s">
        <v>70</v>
      </c>
      <c r="P48">
        <v>35</v>
      </c>
      <c r="Q48">
        <v>35</v>
      </c>
      <c r="R48">
        <v>35</v>
      </c>
      <c r="S48">
        <v>1</v>
      </c>
      <c r="T48">
        <f t="shared" si="0"/>
        <v>34</v>
      </c>
      <c r="U48">
        <v>34</v>
      </c>
      <c r="V48">
        <f t="shared" si="1"/>
        <v>0</v>
      </c>
      <c r="W48" s="3">
        <f t="shared" si="2"/>
        <v>2.8571428571428571E-2</v>
      </c>
      <c r="X48">
        <v>24</v>
      </c>
      <c r="Y48" s="4">
        <v>11.1</v>
      </c>
      <c r="Z48" s="4">
        <v>1.6</v>
      </c>
      <c r="AA48" s="5">
        <v>77138.8</v>
      </c>
      <c r="AB48" s="5">
        <f t="shared" si="3"/>
        <v>2622719.2000000002</v>
      </c>
      <c r="AC48" s="5">
        <v>53318.02</v>
      </c>
      <c r="AD48" s="5">
        <f t="shared" si="4"/>
        <v>1866130.7</v>
      </c>
      <c r="AE48" s="5">
        <v>113646.01</v>
      </c>
      <c r="AF48" s="5">
        <v>30539.75</v>
      </c>
      <c r="AG48" s="5">
        <v>8859.08</v>
      </c>
      <c r="AH48" s="5">
        <v>2320</v>
      </c>
      <c r="AI48" s="5">
        <v>6800</v>
      </c>
      <c r="AJ48">
        <v>0</v>
      </c>
      <c r="AK48" s="5">
        <v>0</v>
      </c>
      <c r="AL48" s="5">
        <v>0</v>
      </c>
      <c r="AM48" s="5">
        <v>24154.880000000001</v>
      </c>
      <c r="AN48">
        <v>4</v>
      </c>
      <c r="AO48">
        <v>5</v>
      </c>
      <c r="AP48" t="str">
        <f t="shared" si="5"/>
        <v>No</v>
      </c>
      <c r="AQ48">
        <v>2</v>
      </c>
      <c r="AR48" s="5">
        <f t="shared" si="6"/>
        <v>2052450.42</v>
      </c>
      <c r="AS48" s="5">
        <f t="shared" si="7"/>
        <v>570268.78</v>
      </c>
      <c r="AT48" t="s">
        <v>59</v>
      </c>
      <c r="AU48" t="s">
        <v>6164</v>
      </c>
      <c r="AV48" t="s">
        <v>6165</v>
      </c>
      <c r="AW48" t="s">
        <v>6166</v>
      </c>
      <c r="AX48" t="s">
        <v>6177</v>
      </c>
      <c r="AY48">
        <v>40</v>
      </c>
      <c r="AZ48">
        <v>3</v>
      </c>
      <c r="BA48">
        <v>0</v>
      </c>
      <c r="BB48" t="s">
        <v>6168</v>
      </c>
      <c r="BC48">
        <v>1</v>
      </c>
      <c r="BD48">
        <v>0</v>
      </c>
      <c r="BE48" t="s">
        <v>6178</v>
      </c>
      <c r="BF48" t="s">
        <v>6170</v>
      </c>
      <c r="BG48">
        <v>1</v>
      </c>
      <c r="BH48" t="s">
        <v>6186</v>
      </c>
      <c r="BI48">
        <v>58</v>
      </c>
      <c r="BJ48" t="s">
        <v>6187</v>
      </c>
      <c r="BK48">
        <v>0</v>
      </c>
      <c r="BL48">
        <v>46</v>
      </c>
      <c r="BM48" s="3">
        <f t="shared" si="8"/>
        <v>0.76086956521739135</v>
      </c>
    </row>
    <row r="49" spans="1:65">
      <c r="A49" t="s">
        <v>160</v>
      </c>
      <c r="B49" s="2">
        <v>45660</v>
      </c>
      <c r="C49" t="s">
        <v>47</v>
      </c>
      <c r="D49" t="s">
        <v>48</v>
      </c>
      <c r="E49">
        <v>1</v>
      </c>
      <c r="F49" t="s">
        <v>78</v>
      </c>
      <c r="G49" t="s">
        <v>50</v>
      </c>
      <c r="H49" t="s">
        <v>161</v>
      </c>
      <c r="I49" t="s">
        <v>52</v>
      </c>
      <c r="J49" t="s">
        <v>81</v>
      </c>
      <c r="K49" t="s">
        <v>75</v>
      </c>
      <c r="L49" t="s">
        <v>92</v>
      </c>
      <c r="M49" t="s">
        <v>56</v>
      </c>
      <c r="N49" t="s">
        <v>69</v>
      </c>
      <c r="O49" t="s">
        <v>120</v>
      </c>
      <c r="P49">
        <v>41</v>
      </c>
      <c r="Q49">
        <v>41</v>
      </c>
      <c r="R49">
        <v>38</v>
      </c>
      <c r="S49">
        <v>1</v>
      </c>
      <c r="T49">
        <f t="shared" si="0"/>
        <v>37</v>
      </c>
      <c r="U49">
        <v>37</v>
      </c>
      <c r="V49">
        <f t="shared" si="1"/>
        <v>0</v>
      </c>
      <c r="W49" s="3">
        <f t="shared" si="2"/>
        <v>2.6315789473684209E-2</v>
      </c>
      <c r="X49">
        <v>38</v>
      </c>
      <c r="Y49" s="4">
        <v>1</v>
      </c>
      <c r="Z49" s="4">
        <v>1.4</v>
      </c>
      <c r="AA49" s="5">
        <v>78263.399999999994</v>
      </c>
      <c r="AB49" s="5">
        <f t="shared" si="3"/>
        <v>2895745.8</v>
      </c>
      <c r="AC49" s="5">
        <v>53615.72</v>
      </c>
      <c r="AD49" s="5">
        <f t="shared" si="4"/>
        <v>2037397.36</v>
      </c>
      <c r="AE49" s="5">
        <v>120803.53</v>
      </c>
      <c r="AF49" s="5">
        <v>35071.83</v>
      </c>
      <c r="AG49" s="5">
        <v>10126.17</v>
      </c>
      <c r="AH49" s="5">
        <v>2030</v>
      </c>
      <c r="AI49" s="5">
        <v>6800</v>
      </c>
      <c r="AJ49">
        <v>0</v>
      </c>
      <c r="AK49" s="5">
        <v>0</v>
      </c>
      <c r="AL49" s="5">
        <v>0</v>
      </c>
      <c r="AM49" s="5">
        <v>22627.599999999999</v>
      </c>
      <c r="AN49">
        <v>4</v>
      </c>
      <c r="AO49">
        <v>4</v>
      </c>
      <c r="AP49" t="str">
        <f t="shared" si="5"/>
        <v>Yes</v>
      </c>
      <c r="AQ49">
        <v>0</v>
      </c>
      <c r="AR49" s="5">
        <f t="shared" si="6"/>
        <v>2234856.4900000002</v>
      </c>
      <c r="AS49" s="5">
        <f t="shared" si="7"/>
        <v>660889.31000000006</v>
      </c>
      <c r="AT49" t="s">
        <v>116</v>
      </c>
      <c r="AU49" t="s">
        <v>6164</v>
      </c>
      <c r="AV49" t="s">
        <v>6165</v>
      </c>
      <c r="AW49" t="s">
        <v>6166</v>
      </c>
      <c r="AX49" t="s">
        <v>6167</v>
      </c>
      <c r="AY49">
        <v>41</v>
      </c>
      <c r="AZ49">
        <v>0</v>
      </c>
      <c r="BA49">
        <v>0</v>
      </c>
      <c r="BB49" t="s">
        <v>6168</v>
      </c>
      <c r="BC49">
        <v>0</v>
      </c>
      <c r="BD49">
        <v>0</v>
      </c>
      <c r="BE49" t="s">
        <v>6169</v>
      </c>
      <c r="BF49" t="s">
        <v>6170</v>
      </c>
      <c r="BG49">
        <v>0</v>
      </c>
      <c r="BH49" t="s">
        <v>6171</v>
      </c>
      <c r="BI49">
        <v>26</v>
      </c>
      <c r="BJ49" t="s">
        <v>6172</v>
      </c>
      <c r="BK49">
        <v>0</v>
      </c>
      <c r="BL49">
        <v>49</v>
      </c>
      <c r="BM49" s="3">
        <f t="shared" si="8"/>
        <v>0.77551020408163263</v>
      </c>
    </row>
    <row r="50" spans="1:65">
      <c r="A50" t="s">
        <v>162</v>
      </c>
      <c r="B50" s="2">
        <v>45660</v>
      </c>
      <c r="C50" t="s">
        <v>47</v>
      </c>
      <c r="D50" t="s">
        <v>48</v>
      </c>
      <c r="E50">
        <v>1</v>
      </c>
      <c r="F50" t="s">
        <v>49</v>
      </c>
      <c r="G50" t="s">
        <v>62</v>
      </c>
      <c r="H50" t="s">
        <v>125</v>
      </c>
      <c r="I50" t="s">
        <v>64</v>
      </c>
      <c r="J50" t="s">
        <v>53</v>
      </c>
      <c r="K50" t="s">
        <v>54</v>
      </c>
      <c r="L50" t="s">
        <v>92</v>
      </c>
      <c r="M50" t="s">
        <v>56</v>
      </c>
      <c r="N50" t="s">
        <v>69</v>
      </c>
      <c r="O50" t="s">
        <v>82</v>
      </c>
      <c r="P50">
        <v>51</v>
      </c>
      <c r="Q50">
        <v>54</v>
      </c>
      <c r="R50">
        <v>54</v>
      </c>
      <c r="S50">
        <v>1</v>
      </c>
      <c r="T50">
        <f t="shared" si="0"/>
        <v>53</v>
      </c>
      <c r="U50">
        <v>51</v>
      </c>
      <c r="V50">
        <f t="shared" si="1"/>
        <v>2</v>
      </c>
      <c r="W50" s="3">
        <f t="shared" si="2"/>
        <v>1.8518518518518517E-2</v>
      </c>
      <c r="X50">
        <v>33</v>
      </c>
      <c r="Y50" s="4">
        <v>0.3</v>
      </c>
      <c r="Z50" s="4">
        <v>0.8</v>
      </c>
      <c r="AA50" s="5">
        <v>38404.86</v>
      </c>
      <c r="AB50" s="5">
        <f t="shared" si="3"/>
        <v>1958647.86</v>
      </c>
      <c r="AC50" s="5">
        <v>23792.86</v>
      </c>
      <c r="AD50" s="5">
        <f t="shared" si="4"/>
        <v>1284814.44</v>
      </c>
      <c r="AE50" s="5">
        <v>89377.25</v>
      </c>
      <c r="AF50" s="5">
        <v>25734.39</v>
      </c>
      <c r="AG50" s="5">
        <v>10799.15</v>
      </c>
      <c r="AH50" s="5">
        <v>1160</v>
      </c>
      <c r="AI50" s="5">
        <v>3200</v>
      </c>
      <c r="AJ50">
        <v>0</v>
      </c>
      <c r="AK50" s="5">
        <v>0</v>
      </c>
      <c r="AL50" s="5">
        <v>1288.8699999999999</v>
      </c>
      <c r="AM50" s="5">
        <v>32387.02</v>
      </c>
      <c r="AN50">
        <v>4</v>
      </c>
      <c r="AO50">
        <v>3</v>
      </c>
      <c r="AP50" t="str">
        <f t="shared" si="5"/>
        <v>Yes</v>
      </c>
      <c r="AQ50">
        <v>1</v>
      </c>
      <c r="AR50" s="5">
        <f t="shared" si="6"/>
        <v>1448761.12</v>
      </c>
      <c r="AS50" s="5">
        <f t="shared" si="7"/>
        <v>509886.74</v>
      </c>
      <c r="AT50" t="s">
        <v>59</v>
      </c>
      <c r="AU50" t="s">
        <v>6164</v>
      </c>
      <c r="AV50" t="s">
        <v>6165</v>
      </c>
      <c r="AW50" t="s">
        <v>6166</v>
      </c>
      <c r="AX50" t="s">
        <v>6184</v>
      </c>
      <c r="AY50">
        <v>52</v>
      </c>
      <c r="AZ50">
        <v>1</v>
      </c>
      <c r="BA50">
        <v>22</v>
      </c>
      <c r="BB50" t="s">
        <v>6180</v>
      </c>
      <c r="BC50">
        <v>0</v>
      </c>
      <c r="BD50">
        <v>0</v>
      </c>
      <c r="BE50" t="s">
        <v>6169</v>
      </c>
      <c r="BF50" t="s">
        <v>6170</v>
      </c>
      <c r="BG50">
        <v>0</v>
      </c>
      <c r="BH50" t="s">
        <v>6171</v>
      </c>
      <c r="BI50">
        <v>35</v>
      </c>
      <c r="BJ50" t="s">
        <v>6172</v>
      </c>
      <c r="BK50">
        <v>0</v>
      </c>
      <c r="BL50">
        <v>76</v>
      </c>
      <c r="BM50" s="3">
        <f t="shared" si="8"/>
        <v>0.71052631578947367</v>
      </c>
    </row>
    <row r="51" spans="1:65">
      <c r="A51" t="s">
        <v>163</v>
      </c>
      <c r="B51" s="2">
        <v>45661</v>
      </c>
      <c r="C51" t="s">
        <v>47</v>
      </c>
      <c r="D51" t="s">
        <v>48</v>
      </c>
      <c r="E51">
        <v>1</v>
      </c>
      <c r="F51" t="s">
        <v>49</v>
      </c>
      <c r="G51" t="s">
        <v>50</v>
      </c>
      <c r="H51" t="s">
        <v>108</v>
      </c>
      <c r="I51" t="s">
        <v>64</v>
      </c>
      <c r="J51" t="s">
        <v>53</v>
      </c>
      <c r="K51" t="s">
        <v>75</v>
      </c>
      <c r="L51" t="s">
        <v>55</v>
      </c>
      <c r="M51" t="s">
        <v>68</v>
      </c>
      <c r="N51" t="s">
        <v>57</v>
      </c>
      <c r="O51" t="s">
        <v>82</v>
      </c>
      <c r="P51">
        <v>59</v>
      </c>
      <c r="Q51">
        <v>62</v>
      </c>
      <c r="R51">
        <v>59</v>
      </c>
      <c r="S51">
        <v>2</v>
      </c>
      <c r="T51">
        <f t="shared" si="0"/>
        <v>57</v>
      </c>
      <c r="U51">
        <v>57</v>
      </c>
      <c r="V51">
        <f t="shared" si="1"/>
        <v>0</v>
      </c>
      <c r="W51" s="3">
        <f t="shared" si="2"/>
        <v>3.3898305084745763E-2</v>
      </c>
      <c r="X51">
        <v>19</v>
      </c>
      <c r="Y51" s="4">
        <v>10.199999999999999</v>
      </c>
      <c r="Z51" s="4">
        <v>1.9</v>
      </c>
      <c r="AA51" s="5">
        <v>35797.22</v>
      </c>
      <c r="AB51" s="5">
        <f t="shared" si="3"/>
        <v>2040441.54</v>
      </c>
      <c r="AC51" s="5">
        <v>22576.17</v>
      </c>
      <c r="AD51" s="5">
        <f t="shared" si="4"/>
        <v>1331994.03</v>
      </c>
      <c r="AE51" s="5">
        <v>96264.57</v>
      </c>
      <c r="AF51" s="5">
        <v>27093.43</v>
      </c>
      <c r="AG51" s="5">
        <v>8577.76</v>
      </c>
      <c r="AH51" s="5">
        <v>2755</v>
      </c>
      <c r="AI51" s="5">
        <v>6400</v>
      </c>
      <c r="AJ51">
        <v>1</v>
      </c>
      <c r="AK51" s="5">
        <v>8080.8</v>
      </c>
      <c r="AL51" s="5">
        <v>0</v>
      </c>
      <c r="AM51" s="5">
        <v>39285.339999999997</v>
      </c>
      <c r="AN51">
        <v>4</v>
      </c>
      <c r="AO51">
        <v>4</v>
      </c>
      <c r="AP51" t="str">
        <f t="shared" si="5"/>
        <v>Yes</v>
      </c>
      <c r="AQ51">
        <v>1</v>
      </c>
      <c r="AR51" s="5">
        <f t="shared" si="6"/>
        <v>1520450.93</v>
      </c>
      <c r="AS51" s="5">
        <f t="shared" si="7"/>
        <v>519990.61</v>
      </c>
      <c r="AT51" t="s">
        <v>59</v>
      </c>
      <c r="AU51" t="s">
        <v>6189</v>
      </c>
      <c r="AV51" t="s">
        <v>6190</v>
      </c>
      <c r="AW51" t="s">
        <v>6183</v>
      </c>
      <c r="AX51" t="s">
        <v>6177</v>
      </c>
      <c r="AY51">
        <v>62</v>
      </c>
      <c r="AZ51">
        <v>3</v>
      </c>
      <c r="BA51">
        <v>0</v>
      </c>
      <c r="BB51" t="s">
        <v>6168</v>
      </c>
      <c r="BC51">
        <v>0</v>
      </c>
      <c r="BD51">
        <v>0</v>
      </c>
      <c r="BE51" t="s">
        <v>6169</v>
      </c>
      <c r="BF51" t="s">
        <v>6170</v>
      </c>
      <c r="BG51">
        <v>0</v>
      </c>
      <c r="BH51" t="s">
        <v>6171</v>
      </c>
      <c r="BI51">
        <v>35</v>
      </c>
      <c r="BJ51" t="s">
        <v>6172</v>
      </c>
      <c r="BK51">
        <v>0</v>
      </c>
      <c r="BL51">
        <v>76</v>
      </c>
      <c r="BM51" s="3">
        <f t="shared" si="8"/>
        <v>0.77631578947368418</v>
      </c>
    </row>
    <row r="52" spans="1:65">
      <c r="A52" t="s">
        <v>164</v>
      </c>
      <c r="B52" s="2">
        <v>45661</v>
      </c>
      <c r="C52" t="s">
        <v>47</v>
      </c>
      <c r="D52" t="s">
        <v>48</v>
      </c>
      <c r="E52">
        <v>1</v>
      </c>
      <c r="F52" t="s">
        <v>72</v>
      </c>
      <c r="G52" t="s">
        <v>79</v>
      </c>
      <c r="H52" t="s">
        <v>86</v>
      </c>
      <c r="I52" t="s">
        <v>74</v>
      </c>
      <c r="J52" t="s">
        <v>65</v>
      </c>
      <c r="K52" t="s">
        <v>75</v>
      </c>
      <c r="L52" t="s">
        <v>87</v>
      </c>
      <c r="M52" t="s">
        <v>56</v>
      </c>
      <c r="N52" t="s">
        <v>94</v>
      </c>
      <c r="O52" t="s">
        <v>82</v>
      </c>
      <c r="P52">
        <v>53</v>
      </c>
      <c r="Q52">
        <v>57</v>
      </c>
      <c r="R52">
        <v>59</v>
      </c>
      <c r="S52">
        <v>1</v>
      </c>
      <c r="T52">
        <f t="shared" si="0"/>
        <v>58</v>
      </c>
      <c r="U52">
        <v>50</v>
      </c>
      <c r="V52">
        <f t="shared" si="1"/>
        <v>8</v>
      </c>
      <c r="W52" s="3">
        <f t="shared" si="2"/>
        <v>1.6949152542372881E-2</v>
      </c>
      <c r="X52">
        <v>33</v>
      </c>
      <c r="Y52" s="4">
        <v>10.8</v>
      </c>
      <c r="Z52" s="4">
        <v>2.8</v>
      </c>
      <c r="AA52" s="5">
        <v>52208.44</v>
      </c>
      <c r="AB52" s="5">
        <f t="shared" si="3"/>
        <v>2610422</v>
      </c>
      <c r="AC52" s="5">
        <v>35927.58</v>
      </c>
      <c r="AD52" s="5">
        <f t="shared" si="4"/>
        <v>2119727.2200000002</v>
      </c>
      <c r="AE52" s="5">
        <v>130580.41</v>
      </c>
      <c r="AF52" s="5">
        <v>35750.81</v>
      </c>
      <c r="AG52" s="5">
        <v>10732.6</v>
      </c>
      <c r="AH52" s="5">
        <v>4060</v>
      </c>
      <c r="AI52" s="5">
        <v>4600</v>
      </c>
      <c r="AJ52">
        <v>0</v>
      </c>
      <c r="AK52" s="5">
        <v>0</v>
      </c>
      <c r="AL52" s="5">
        <v>7544.68</v>
      </c>
      <c r="AM52" s="5">
        <v>34438.93</v>
      </c>
      <c r="AN52">
        <v>4</v>
      </c>
      <c r="AO52">
        <v>4</v>
      </c>
      <c r="AP52" t="str">
        <f t="shared" si="5"/>
        <v>Yes</v>
      </c>
      <c r="AQ52">
        <v>1</v>
      </c>
      <c r="AR52" s="5">
        <f t="shared" si="6"/>
        <v>2347434.65</v>
      </c>
      <c r="AS52" s="5">
        <f t="shared" si="7"/>
        <v>262987.34999999998</v>
      </c>
      <c r="AT52" t="s">
        <v>59</v>
      </c>
      <c r="AU52" t="s">
        <v>6164</v>
      </c>
      <c r="AV52" t="s">
        <v>6165</v>
      </c>
      <c r="AW52" t="s">
        <v>6166</v>
      </c>
      <c r="AX52" t="s">
        <v>6177</v>
      </c>
      <c r="AY52">
        <v>54</v>
      </c>
      <c r="AZ52">
        <v>0</v>
      </c>
      <c r="BA52">
        <v>43</v>
      </c>
      <c r="BB52" t="s">
        <v>6180</v>
      </c>
      <c r="BC52">
        <v>0</v>
      </c>
      <c r="BD52">
        <v>0</v>
      </c>
      <c r="BE52" t="s">
        <v>6169</v>
      </c>
      <c r="BF52" t="s">
        <v>6170</v>
      </c>
      <c r="BG52">
        <v>1</v>
      </c>
      <c r="BH52" t="s">
        <v>6179</v>
      </c>
      <c r="BI52">
        <v>20</v>
      </c>
      <c r="BJ52" t="s">
        <v>6172</v>
      </c>
      <c r="BK52">
        <v>0</v>
      </c>
      <c r="BL52">
        <v>66</v>
      </c>
      <c r="BM52" s="3">
        <f t="shared" si="8"/>
        <v>0.89393939393939392</v>
      </c>
    </row>
    <row r="53" spans="1:65">
      <c r="A53" t="s">
        <v>165</v>
      </c>
      <c r="B53" s="2">
        <v>45661</v>
      </c>
      <c r="C53" t="s">
        <v>47</v>
      </c>
      <c r="D53" t="s">
        <v>48</v>
      </c>
      <c r="E53">
        <v>1</v>
      </c>
      <c r="F53" t="s">
        <v>72</v>
      </c>
      <c r="G53" t="s">
        <v>79</v>
      </c>
      <c r="H53" t="s">
        <v>102</v>
      </c>
      <c r="I53" t="s">
        <v>52</v>
      </c>
      <c r="J53" t="s">
        <v>65</v>
      </c>
      <c r="K53" t="s">
        <v>54</v>
      </c>
      <c r="L53" t="s">
        <v>92</v>
      </c>
      <c r="M53" t="s">
        <v>56</v>
      </c>
      <c r="N53" t="s">
        <v>69</v>
      </c>
      <c r="O53" t="s">
        <v>58</v>
      </c>
      <c r="P53">
        <v>52</v>
      </c>
      <c r="Q53">
        <v>55</v>
      </c>
      <c r="R53">
        <v>54</v>
      </c>
      <c r="S53">
        <v>1</v>
      </c>
      <c r="T53">
        <f t="shared" si="0"/>
        <v>53</v>
      </c>
      <c r="U53">
        <v>51</v>
      </c>
      <c r="V53">
        <f t="shared" si="1"/>
        <v>2</v>
      </c>
      <c r="W53" s="3">
        <f t="shared" si="2"/>
        <v>1.8518518518518517E-2</v>
      </c>
      <c r="X53">
        <v>19</v>
      </c>
      <c r="Y53" s="4">
        <v>2</v>
      </c>
      <c r="Z53" s="4">
        <v>1.3</v>
      </c>
      <c r="AA53" s="5">
        <v>56769.93</v>
      </c>
      <c r="AB53" s="5">
        <f t="shared" si="3"/>
        <v>2895266.43</v>
      </c>
      <c r="AC53" s="5">
        <v>35355.75</v>
      </c>
      <c r="AD53" s="5">
        <f t="shared" si="4"/>
        <v>1909210.5</v>
      </c>
      <c r="AE53" s="5">
        <v>126176.34</v>
      </c>
      <c r="AF53" s="5">
        <v>33692.03</v>
      </c>
      <c r="AG53" s="5">
        <v>8443.0400000000009</v>
      </c>
      <c r="AH53" s="5">
        <v>1885</v>
      </c>
      <c r="AI53" s="5">
        <v>4600</v>
      </c>
      <c r="AJ53">
        <v>0</v>
      </c>
      <c r="AK53" s="5">
        <v>0</v>
      </c>
      <c r="AL53" s="5">
        <v>1986.44</v>
      </c>
      <c r="AM53" s="5">
        <v>31463.57</v>
      </c>
      <c r="AN53">
        <v>4</v>
      </c>
      <c r="AO53">
        <v>4</v>
      </c>
      <c r="AP53" t="str">
        <f t="shared" si="5"/>
        <v>Yes</v>
      </c>
      <c r="AQ53">
        <v>1</v>
      </c>
      <c r="AR53" s="5">
        <f t="shared" si="6"/>
        <v>2117456.92</v>
      </c>
      <c r="AS53" s="5">
        <f t="shared" si="7"/>
        <v>777809.51</v>
      </c>
      <c r="AT53" t="s">
        <v>59</v>
      </c>
      <c r="AU53" t="s">
        <v>6164</v>
      </c>
      <c r="AV53" t="s">
        <v>6165</v>
      </c>
      <c r="AW53" t="s">
        <v>6166</v>
      </c>
      <c r="AX53" t="s">
        <v>6167</v>
      </c>
      <c r="AY53">
        <v>56</v>
      </c>
      <c r="AZ53">
        <v>2</v>
      </c>
      <c r="BA53">
        <v>20</v>
      </c>
      <c r="BB53" t="s">
        <v>6185</v>
      </c>
      <c r="BC53">
        <v>0</v>
      </c>
      <c r="BD53">
        <v>0</v>
      </c>
      <c r="BE53" t="s">
        <v>6169</v>
      </c>
      <c r="BF53" t="s">
        <v>6170</v>
      </c>
      <c r="BG53">
        <v>0</v>
      </c>
      <c r="BH53" t="s">
        <v>6171</v>
      </c>
      <c r="BI53">
        <v>12</v>
      </c>
      <c r="BJ53" t="s">
        <v>6172</v>
      </c>
      <c r="BK53">
        <v>0</v>
      </c>
      <c r="BL53">
        <v>65</v>
      </c>
      <c r="BM53" s="3">
        <f t="shared" si="8"/>
        <v>0.83076923076923082</v>
      </c>
    </row>
    <row r="54" spans="1:65">
      <c r="A54" t="s">
        <v>166</v>
      </c>
      <c r="B54" s="2">
        <v>45661</v>
      </c>
      <c r="C54" t="s">
        <v>47</v>
      </c>
      <c r="D54" t="s">
        <v>48</v>
      </c>
      <c r="E54">
        <v>1</v>
      </c>
      <c r="F54" t="s">
        <v>49</v>
      </c>
      <c r="G54" t="s">
        <v>62</v>
      </c>
      <c r="H54" t="s">
        <v>133</v>
      </c>
      <c r="I54" t="s">
        <v>64</v>
      </c>
      <c r="J54" t="s">
        <v>65</v>
      </c>
      <c r="K54" t="s">
        <v>66</v>
      </c>
      <c r="L54" t="s">
        <v>87</v>
      </c>
      <c r="M54" t="s">
        <v>56</v>
      </c>
      <c r="N54" t="s">
        <v>76</v>
      </c>
      <c r="O54" t="s">
        <v>82</v>
      </c>
      <c r="P54">
        <v>44</v>
      </c>
      <c r="Q54">
        <v>46</v>
      </c>
      <c r="R54">
        <v>44</v>
      </c>
      <c r="S54">
        <v>1</v>
      </c>
      <c r="T54">
        <f t="shared" si="0"/>
        <v>43</v>
      </c>
      <c r="U54">
        <v>42</v>
      </c>
      <c r="V54">
        <f t="shared" si="1"/>
        <v>1</v>
      </c>
      <c r="W54" s="3">
        <f t="shared" si="2"/>
        <v>2.2727272727272728E-2</v>
      </c>
      <c r="X54">
        <v>19</v>
      </c>
      <c r="Y54" s="4">
        <v>4.2</v>
      </c>
      <c r="Z54" s="4">
        <v>1</v>
      </c>
      <c r="AA54" s="5">
        <v>48713.11</v>
      </c>
      <c r="AB54" s="5">
        <f t="shared" si="3"/>
        <v>2045950.62</v>
      </c>
      <c r="AC54" s="5">
        <v>35664.65</v>
      </c>
      <c r="AD54" s="5">
        <f t="shared" si="4"/>
        <v>1569244.6</v>
      </c>
      <c r="AE54" s="5">
        <v>94684.29</v>
      </c>
      <c r="AF54" s="5">
        <v>27418.33</v>
      </c>
      <c r="AG54" s="5">
        <v>8536.7099999999991</v>
      </c>
      <c r="AH54" s="5">
        <v>1450</v>
      </c>
      <c r="AI54" s="5">
        <v>4600</v>
      </c>
      <c r="AJ54">
        <v>0</v>
      </c>
      <c r="AK54" s="5">
        <v>0</v>
      </c>
      <c r="AL54" s="5">
        <v>1018.73</v>
      </c>
      <c r="AM54" s="5">
        <v>25918.75</v>
      </c>
      <c r="AN54">
        <v>4</v>
      </c>
      <c r="AO54">
        <v>3</v>
      </c>
      <c r="AP54" t="str">
        <f t="shared" si="5"/>
        <v>Yes</v>
      </c>
      <c r="AQ54">
        <v>1</v>
      </c>
      <c r="AR54" s="5">
        <f t="shared" si="6"/>
        <v>1732871.41</v>
      </c>
      <c r="AS54" s="5">
        <f t="shared" si="7"/>
        <v>313079.21000000002</v>
      </c>
      <c r="AT54" t="s">
        <v>59</v>
      </c>
      <c r="AU54" t="s">
        <v>6164</v>
      </c>
      <c r="AV54" t="s">
        <v>6165</v>
      </c>
      <c r="AW54" t="s">
        <v>6166</v>
      </c>
      <c r="AX54" t="s">
        <v>6167</v>
      </c>
      <c r="AY54">
        <v>46</v>
      </c>
      <c r="AZ54">
        <v>0</v>
      </c>
      <c r="BA54">
        <v>12</v>
      </c>
      <c r="BB54" t="s">
        <v>6198</v>
      </c>
      <c r="BC54">
        <v>0</v>
      </c>
      <c r="BD54">
        <v>0</v>
      </c>
      <c r="BE54" t="s">
        <v>6169</v>
      </c>
      <c r="BF54" t="s">
        <v>6170</v>
      </c>
      <c r="BG54">
        <v>0</v>
      </c>
      <c r="BH54" t="s">
        <v>6171</v>
      </c>
      <c r="BI54">
        <v>17</v>
      </c>
      <c r="BJ54" t="s">
        <v>6172</v>
      </c>
      <c r="BK54">
        <v>0</v>
      </c>
      <c r="BL54">
        <v>65</v>
      </c>
      <c r="BM54" s="3">
        <f t="shared" si="8"/>
        <v>0.67692307692307696</v>
      </c>
    </row>
    <row r="55" spans="1:65">
      <c r="A55" t="s">
        <v>167</v>
      </c>
      <c r="B55" s="2">
        <v>45661</v>
      </c>
      <c r="C55" t="s">
        <v>47</v>
      </c>
      <c r="D55" t="s">
        <v>48</v>
      </c>
      <c r="E55">
        <v>1</v>
      </c>
      <c r="F55" t="s">
        <v>78</v>
      </c>
      <c r="G55" t="s">
        <v>62</v>
      </c>
      <c r="H55" t="s">
        <v>168</v>
      </c>
      <c r="I55" t="s">
        <v>64</v>
      </c>
      <c r="J55" t="s">
        <v>81</v>
      </c>
      <c r="K55" t="s">
        <v>75</v>
      </c>
      <c r="L55" t="s">
        <v>55</v>
      </c>
      <c r="M55" t="s">
        <v>56</v>
      </c>
      <c r="N55" t="s">
        <v>94</v>
      </c>
      <c r="O55" t="s">
        <v>82</v>
      </c>
      <c r="P55">
        <v>32</v>
      </c>
      <c r="Q55">
        <v>34</v>
      </c>
      <c r="R55">
        <v>32</v>
      </c>
      <c r="S55">
        <v>1</v>
      </c>
      <c r="T55">
        <f t="shared" si="0"/>
        <v>31</v>
      </c>
      <c r="U55">
        <v>31</v>
      </c>
      <c r="V55">
        <f t="shared" si="1"/>
        <v>0</v>
      </c>
      <c r="W55" s="3">
        <f t="shared" si="2"/>
        <v>3.125E-2</v>
      </c>
      <c r="X55">
        <v>35</v>
      </c>
      <c r="Y55" s="4">
        <v>8.6999999999999993</v>
      </c>
      <c r="Z55" s="4">
        <v>1.9</v>
      </c>
      <c r="AA55" s="5">
        <v>78456.850000000006</v>
      </c>
      <c r="AB55" s="5">
        <f t="shared" si="3"/>
        <v>2432162.35</v>
      </c>
      <c r="AC55" s="5">
        <v>52757.440000000002</v>
      </c>
      <c r="AD55" s="5">
        <f t="shared" si="4"/>
        <v>1688238.0800000001</v>
      </c>
      <c r="AE55" s="5">
        <v>96075.36</v>
      </c>
      <c r="AF55" s="5">
        <v>30339.4</v>
      </c>
      <c r="AG55" s="5">
        <v>9481.52</v>
      </c>
      <c r="AH55" s="5">
        <v>2755</v>
      </c>
      <c r="AI55" s="5">
        <v>6800</v>
      </c>
      <c r="AJ55">
        <v>0</v>
      </c>
      <c r="AK55" s="5">
        <v>0</v>
      </c>
      <c r="AL55" s="5">
        <v>0</v>
      </c>
      <c r="AM55" s="5">
        <v>21625.81</v>
      </c>
      <c r="AN55">
        <v>4</v>
      </c>
      <c r="AO55">
        <v>5</v>
      </c>
      <c r="AP55" t="str">
        <f t="shared" si="5"/>
        <v>No</v>
      </c>
      <c r="AQ55">
        <v>2</v>
      </c>
      <c r="AR55" s="5">
        <f t="shared" si="6"/>
        <v>1855315.17</v>
      </c>
      <c r="AS55" s="5">
        <f t="shared" si="7"/>
        <v>576847.18000000005</v>
      </c>
      <c r="AT55" t="s">
        <v>59</v>
      </c>
      <c r="AU55" t="s">
        <v>6164</v>
      </c>
      <c r="AV55" t="s">
        <v>6165</v>
      </c>
      <c r="AW55" t="s">
        <v>6166</v>
      </c>
      <c r="AX55" t="s">
        <v>6177</v>
      </c>
      <c r="AY55">
        <v>36</v>
      </c>
      <c r="AZ55">
        <v>1</v>
      </c>
      <c r="BA55">
        <v>0</v>
      </c>
      <c r="BB55" t="s">
        <v>6168</v>
      </c>
      <c r="BC55">
        <v>1</v>
      </c>
      <c r="BD55">
        <v>0</v>
      </c>
      <c r="BE55" t="s">
        <v>6178</v>
      </c>
      <c r="BF55" t="s">
        <v>6170</v>
      </c>
      <c r="BG55">
        <v>1</v>
      </c>
      <c r="BH55" t="s">
        <v>6186</v>
      </c>
      <c r="BI55">
        <v>31</v>
      </c>
      <c r="BJ55" t="s">
        <v>6172</v>
      </c>
      <c r="BK55">
        <v>0</v>
      </c>
      <c r="BL55">
        <v>52</v>
      </c>
      <c r="BM55" s="3">
        <f t="shared" si="8"/>
        <v>0.61538461538461542</v>
      </c>
    </row>
    <row r="56" spans="1:65">
      <c r="A56" t="s">
        <v>169</v>
      </c>
      <c r="B56" s="2">
        <v>45661</v>
      </c>
      <c r="C56" t="s">
        <v>47</v>
      </c>
      <c r="D56" t="s">
        <v>48</v>
      </c>
      <c r="E56">
        <v>1</v>
      </c>
      <c r="F56" t="s">
        <v>61</v>
      </c>
      <c r="G56" t="s">
        <v>50</v>
      </c>
      <c r="H56" t="s">
        <v>170</v>
      </c>
      <c r="I56" t="s">
        <v>74</v>
      </c>
      <c r="J56" t="s">
        <v>53</v>
      </c>
      <c r="K56" t="s">
        <v>54</v>
      </c>
      <c r="L56" t="s">
        <v>55</v>
      </c>
      <c r="M56" t="s">
        <v>68</v>
      </c>
      <c r="N56" t="s">
        <v>94</v>
      </c>
      <c r="O56" t="s">
        <v>70</v>
      </c>
      <c r="P56">
        <v>68</v>
      </c>
      <c r="Q56">
        <v>68</v>
      </c>
      <c r="R56">
        <v>68</v>
      </c>
      <c r="S56">
        <v>3</v>
      </c>
      <c r="T56">
        <f t="shared" si="0"/>
        <v>65</v>
      </c>
      <c r="U56">
        <v>65</v>
      </c>
      <c r="V56">
        <f t="shared" si="1"/>
        <v>0</v>
      </c>
      <c r="W56" s="3">
        <f t="shared" si="2"/>
        <v>4.4117647058823532E-2</v>
      </c>
      <c r="X56">
        <v>25</v>
      </c>
      <c r="Y56" s="4">
        <v>8.5</v>
      </c>
      <c r="Z56" s="4">
        <v>1.6</v>
      </c>
      <c r="AA56" s="5">
        <v>38471.26</v>
      </c>
      <c r="AB56" s="5">
        <f t="shared" si="3"/>
        <v>2500631.9</v>
      </c>
      <c r="AC56" s="5">
        <v>22482.97</v>
      </c>
      <c r="AD56" s="5">
        <f t="shared" si="4"/>
        <v>1528841.96</v>
      </c>
      <c r="AE56" s="5">
        <v>116528.49</v>
      </c>
      <c r="AF56" s="5">
        <v>28840.16</v>
      </c>
      <c r="AG56" s="5">
        <v>8926.9500000000007</v>
      </c>
      <c r="AH56" s="5">
        <v>2320</v>
      </c>
      <c r="AI56" s="5">
        <v>9600</v>
      </c>
      <c r="AJ56">
        <v>1</v>
      </c>
      <c r="AK56" s="5">
        <v>9084.36</v>
      </c>
      <c r="AL56" s="5">
        <v>0</v>
      </c>
      <c r="AM56" s="5">
        <v>45983.77</v>
      </c>
      <c r="AN56">
        <v>4</v>
      </c>
      <c r="AO56">
        <v>5</v>
      </c>
      <c r="AP56" t="str">
        <f t="shared" si="5"/>
        <v>No</v>
      </c>
      <c r="AQ56">
        <v>4</v>
      </c>
      <c r="AR56" s="5">
        <f t="shared" si="6"/>
        <v>1750125.69</v>
      </c>
      <c r="AS56" s="5">
        <f t="shared" si="7"/>
        <v>750506.21</v>
      </c>
      <c r="AT56" t="s">
        <v>116</v>
      </c>
      <c r="AU56" t="s">
        <v>6181</v>
      </c>
      <c r="AV56" t="s">
        <v>6182</v>
      </c>
      <c r="AW56" t="s">
        <v>6183</v>
      </c>
      <c r="AX56" t="s">
        <v>6177</v>
      </c>
      <c r="AY56">
        <v>69</v>
      </c>
      <c r="AZ56">
        <v>1</v>
      </c>
      <c r="BA56">
        <v>0</v>
      </c>
      <c r="BB56" t="s">
        <v>6168</v>
      </c>
      <c r="BC56">
        <v>0</v>
      </c>
      <c r="BD56">
        <v>1</v>
      </c>
      <c r="BE56" t="s">
        <v>6196</v>
      </c>
      <c r="BF56" t="s">
        <v>6176</v>
      </c>
      <c r="BG56">
        <v>1</v>
      </c>
      <c r="BH56" t="s">
        <v>6179</v>
      </c>
      <c r="BI56">
        <v>57</v>
      </c>
      <c r="BJ56" t="s">
        <v>6187</v>
      </c>
      <c r="BK56">
        <v>0</v>
      </c>
      <c r="BL56">
        <v>73</v>
      </c>
      <c r="BM56" s="3">
        <f t="shared" si="8"/>
        <v>0.93150684931506844</v>
      </c>
    </row>
    <row r="57" spans="1:65">
      <c r="A57" t="s">
        <v>171</v>
      </c>
      <c r="B57" s="2">
        <v>45661</v>
      </c>
      <c r="C57" t="s">
        <v>47</v>
      </c>
      <c r="D57" t="s">
        <v>48</v>
      </c>
      <c r="E57">
        <v>1</v>
      </c>
      <c r="F57" t="s">
        <v>78</v>
      </c>
      <c r="G57" t="s">
        <v>79</v>
      </c>
      <c r="H57" t="s">
        <v>113</v>
      </c>
      <c r="I57" t="s">
        <v>64</v>
      </c>
      <c r="J57" t="s">
        <v>53</v>
      </c>
      <c r="K57" t="s">
        <v>75</v>
      </c>
      <c r="L57" t="s">
        <v>92</v>
      </c>
      <c r="M57" t="s">
        <v>56</v>
      </c>
      <c r="N57" t="s">
        <v>76</v>
      </c>
      <c r="O57" t="s">
        <v>58</v>
      </c>
      <c r="P57">
        <v>64</v>
      </c>
      <c r="Q57">
        <v>68</v>
      </c>
      <c r="R57">
        <v>67</v>
      </c>
      <c r="S57">
        <v>2</v>
      </c>
      <c r="T57">
        <f t="shared" si="0"/>
        <v>65</v>
      </c>
      <c r="U57">
        <v>62</v>
      </c>
      <c r="V57">
        <f t="shared" si="1"/>
        <v>3</v>
      </c>
      <c r="W57" s="3">
        <f t="shared" si="2"/>
        <v>2.9850746268656716E-2</v>
      </c>
      <c r="X57">
        <v>32</v>
      </c>
      <c r="Y57" s="4">
        <v>6.7</v>
      </c>
      <c r="Z57" s="4">
        <v>2.1</v>
      </c>
      <c r="AA57" s="5">
        <v>35812.6</v>
      </c>
      <c r="AB57" s="5">
        <f t="shared" si="3"/>
        <v>2220381.2000000002</v>
      </c>
      <c r="AC57" s="5">
        <v>23717.55</v>
      </c>
      <c r="AD57" s="5">
        <f t="shared" si="4"/>
        <v>1589075.85</v>
      </c>
      <c r="AE57" s="5">
        <v>109879.56</v>
      </c>
      <c r="AF57" s="5">
        <v>32301.51</v>
      </c>
      <c r="AG57" s="5">
        <v>10253.49</v>
      </c>
      <c r="AH57" s="5">
        <v>3045</v>
      </c>
      <c r="AI57" s="5">
        <v>6400</v>
      </c>
      <c r="AJ57">
        <v>0</v>
      </c>
      <c r="AK57" s="5">
        <v>0</v>
      </c>
      <c r="AL57" s="5">
        <v>2028.34</v>
      </c>
      <c r="AM57" s="5">
        <v>38874.76</v>
      </c>
      <c r="AN57">
        <v>4</v>
      </c>
      <c r="AO57">
        <v>2</v>
      </c>
      <c r="AP57" t="str">
        <f t="shared" si="5"/>
        <v>Yes</v>
      </c>
      <c r="AQ57">
        <v>1</v>
      </c>
      <c r="AR57" s="5">
        <f t="shared" si="6"/>
        <v>1791858.51</v>
      </c>
      <c r="AS57" s="5">
        <f t="shared" si="7"/>
        <v>428522.69</v>
      </c>
      <c r="AT57" t="s">
        <v>59</v>
      </c>
      <c r="AU57" t="s">
        <v>6164</v>
      </c>
      <c r="AV57" t="s">
        <v>6165</v>
      </c>
      <c r="AW57" t="s">
        <v>6166</v>
      </c>
      <c r="AX57" t="s">
        <v>6167</v>
      </c>
      <c r="AY57">
        <v>64</v>
      </c>
      <c r="AZ57">
        <v>0</v>
      </c>
      <c r="BA57">
        <v>18</v>
      </c>
      <c r="BB57" t="s">
        <v>6180</v>
      </c>
      <c r="BC57">
        <v>0</v>
      </c>
      <c r="BD57">
        <v>0</v>
      </c>
      <c r="BE57" t="s">
        <v>6169</v>
      </c>
      <c r="BF57" t="s">
        <v>6170</v>
      </c>
      <c r="BG57">
        <v>0</v>
      </c>
      <c r="BH57" t="s">
        <v>6171</v>
      </c>
      <c r="BI57">
        <v>55</v>
      </c>
      <c r="BJ57" t="s">
        <v>6187</v>
      </c>
      <c r="BK57">
        <v>0</v>
      </c>
      <c r="BL57">
        <v>73</v>
      </c>
      <c r="BM57" s="3">
        <f t="shared" si="8"/>
        <v>0.9178082191780822</v>
      </c>
    </row>
    <row r="58" spans="1:65">
      <c r="A58" t="s">
        <v>172</v>
      </c>
      <c r="B58" s="2">
        <v>45661</v>
      </c>
      <c r="C58" t="s">
        <v>47</v>
      </c>
      <c r="D58" t="s">
        <v>48</v>
      </c>
      <c r="E58">
        <v>1</v>
      </c>
      <c r="F58" t="s">
        <v>78</v>
      </c>
      <c r="G58" t="s">
        <v>50</v>
      </c>
      <c r="H58" t="s">
        <v>173</v>
      </c>
      <c r="I58" t="s">
        <v>64</v>
      </c>
      <c r="J58" t="s">
        <v>53</v>
      </c>
      <c r="K58" t="s">
        <v>75</v>
      </c>
      <c r="L58" t="s">
        <v>55</v>
      </c>
      <c r="M58" t="s">
        <v>56</v>
      </c>
      <c r="N58" t="s">
        <v>69</v>
      </c>
      <c r="O58" t="s">
        <v>70</v>
      </c>
      <c r="P58">
        <v>51</v>
      </c>
      <c r="Q58">
        <v>51</v>
      </c>
      <c r="R58">
        <v>49</v>
      </c>
      <c r="S58">
        <v>1</v>
      </c>
      <c r="T58">
        <f t="shared" si="0"/>
        <v>48</v>
      </c>
      <c r="U58">
        <v>48</v>
      </c>
      <c r="V58">
        <f t="shared" si="1"/>
        <v>0</v>
      </c>
      <c r="W58" s="3">
        <f t="shared" si="2"/>
        <v>2.0408163265306121E-2</v>
      </c>
      <c r="X58">
        <v>27</v>
      </c>
      <c r="Y58" s="4">
        <v>6.4</v>
      </c>
      <c r="Z58" s="4">
        <v>1.2</v>
      </c>
      <c r="AA58" s="5">
        <v>35841.019999999997</v>
      </c>
      <c r="AB58" s="5">
        <f t="shared" si="3"/>
        <v>1720368.96</v>
      </c>
      <c r="AC58" s="5">
        <v>23565.29</v>
      </c>
      <c r="AD58" s="5">
        <f t="shared" si="4"/>
        <v>1154699.21</v>
      </c>
      <c r="AE58" s="5">
        <v>80809.8</v>
      </c>
      <c r="AF58" s="5">
        <v>24107.74</v>
      </c>
      <c r="AG58" s="5">
        <v>9211.31</v>
      </c>
      <c r="AH58" s="5">
        <v>1740</v>
      </c>
      <c r="AI58" s="5">
        <v>3200</v>
      </c>
      <c r="AJ58">
        <v>0</v>
      </c>
      <c r="AK58" s="5">
        <v>0</v>
      </c>
      <c r="AL58" s="5">
        <v>0</v>
      </c>
      <c r="AM58" s="5">
        <v>32839.599999999999</v>
      </c>
      <c r="AN58">
        <v>4</v>
      </c>
      <c r="AO58">
        <v>3</v>
      </c>
      <c r="AP58" t="str">
        <f t="shared" si="5"/>
        <v>Yes</v>
      </c>
      <c r="AQ58">
        <v>1</v>
      </c>
      <c r="AR58" s="5">
        <f t="shared" si="6"/>
        <v>1306607.6599999999</v>
      </c>
      <c r="AS58" s="5">
        <f t="shared" si="7"/>
        <v>413761.3</v>
      </c>
      <c r="AT58" t="s">
        <v>59</v>
      </c>
      <c r="AU58" t="s">
        <v>6164</v>
      </c>
      <c r="AV58" t="s">
        <v>6165</v>
      </c>
      <c r="AW58" t="s">
        <v>6166</v>
      </c>
      <c r="AX58" t="s">
        <v>6167</v>
      </c>
      <c r="AY58">
        <v>51</v>
      </c>
      <c r="AZ58">
        <v>0</v>
      </c>
      <c r="BA58">
        <v>0</v>
      </c>
      <c r="BB58" t="s">
        <v>6168</v>
      </c>
      <c r="BC58">
        <v>0</v>
      </c>
      <c r="BD58">
        <v>0</v>
      </c>
      <c r="BE58" t="s">
        <v>6169</v>
      </c>
      <c r="BF58" t="s">
        <v>6170</v>
      </c>
      <c r="BG58">
        <v>1</v>
      </c>
      <c r="BH58" t="s">
        <v>6179</v>
      </c>
      <c r="BI58">
        <v>29</v>
      </c>
      <c r="BJ58" t="s">
        <v>6172</v>
      </c>
      <c r="BK58">
        <v>0</v>
      </c>
      <c r="BL58">
        <v>73</v>
      </c>
      <c r="BM58" s="3">
        <f t="shared" si="8"/>
        <v>0.67123287671232879</v>
      </c>
    </row>
    <row r="59" spans="1:65">
      <c r="A59" t="s">
        <v>174</v>
      </c>
      <c r="B59" s="2">
        <v>45661</v>
      </c>
      <c r="C59" t="s">
        <v>47</v>
      </c>
      <c r="D59" t="s">
        <v>48</v>
      </c>
      <c r="E59">
        <v>1</v>
      </c>
      <c r="F59" t="s">
        <v>72</v>
      </c>
      <c r="G59" t="s">
        <v>62</v>
      </c>
      <c r="H59" t="s">
        <v>175</v>
      </c>
      <c r="I59" t="s">
        <v>64</v>
      </c>
      <c r="J59" t="s">
        <v>65</v>
      </c>
      <c r="K59" t="s">
        <v>75</v>
      </c>
      <c r="L59" t="s">
        <v>92</v>
      </c>
      <c r="M59" t="s">
        <v>68</v>
      </c>
      <c r="N59" t="s">
        <v>76</v>
      </c>
      <c r="O59" t="s">
        <v>82</v>
      </c>
      <c r="P59">
        <v>47</v>
      </c>
      <c r="Q59">
        <v>48</v>
      </c>
      <c r="R59">
        <v>49</v>
      </c>
      <c r="S59">
        <v>1</v>
      </c>
      <c r="T59">
        <f t="shared" si="0"/>
        <v>48</v>
      </c>
      <c r="U59">
        <v>45</v>
      </c>
      <c r="V59">
        <f t="shared" si="1"/>
        <v>3</v>
      </c>
      <c r="W59" s="3">
        <f t="shared" si="2"/>
        <v>2.0408163265306121E-2</v>
      </c>
      <c r="X59">
        <v>13</v>
      </c>
      <c r="Y59" s="4">
        <v>6.3</v>
      </c>
      <c r="Z59" s="4">
        <v>1.3</v>
      </c>
      <c r="AA59" s="5">
        <v>51555.8</v>
      </c>
      <c r="AB59" s="5">
        <f t="shared" si="3"/>
        <v>2320011</v>
      </c>
      <c r="AC59" s="5">
        <v>33653.99</v>
      </c>
      <c r="AD59" s="5">
        <f t="shared" si="4"/>
        <v>1649045.51</v>
      </c>
      <c r="AE59" s="5">
        <v>104129.1</v>
      </c>
      <c r="AF59" s="5">
        <v>29900.33</v>
      </c>
      <c r="AG59" s="5">
        <v>8088.81</v>
      </c>
      <c r="AH59" s="5">
        <v>1885</v>
      </c>
      <c r="AI59" s="5">
        <v>4600</v>
      </c>
      <c r="AJ59">
        <v>1</v>
      </c>
      <c r="AK59" s="5">
        <v>13105.84</v>
      </c>
      <c r="AL59" s="5">
        <v>2820.16</v>
      </c>
      <c r="AM59" s="5">
        <v>30071.82</v>
      </c>
      <c r="AN59">
        <v>4</v>
      </c>
      <c r="AO59">
        <v>2</v>
      </c>
      <c r="AP59" t="str">
        <f t="shared" si="5"/>
        <v>Yes</v>
      </c>
      <c r="AQ59">
        <v>2</v>
      </c>
      <c r="AR59" s="5">
        <f t="shared" si="6"/>
        <v>1843646.57</v>
      </c>
      <c r="AS59" s="5">
        <f t="shared" si="7"/>
        <v>476364.43</v>
      </c>
      <c r="AT59" t="s">
        <v>59</v>
      </c>
      <c r="AU59" t="s">
        <v>6194</v>
      </c>
      <c r="AV59" t="s">
        <v>6195</v>
      </c>
      <c r="AW59" t="s">
        <v>6183</v>
      </c>
      <c r="AX59" t="s">
        <v>6184</v>
      </c>
      <c r="AY59">
        <v>47</v>
      </c>
      <c r="AZ59">
        <v>0</v>
      </c>
      <c r="BA59">
        <v>24</v>
      </c>
      <c r="BB59" t="s">
        <v>6180</v>
      </c>
      <c r="BC59">
        <v>0</v>
      </c>
      <c r="BD59">
        <v>0</v>
      </c>
      <c r="BE59" t="s">
        <v>6169</v>
      </c>
      <c r="BF59" t="s">
        <v>6170</v>
      </c>
      <c r="BG59">
        <v>0</v>
      </c>
      <c r="BH59" t="s">
        <v>6171</v>
      </c>
      <c r="BI59">
        <v>21</v>
      </c>
      <c r="BJ59" t="s">
        <v>6172</v>
      </c>
      <c r="BK59">
        <v>0</v>
      </c>
      <c r="BL59">
        <v>58</v>
      </c>
      <c r="BM59" s="3">
        <f t="shared" si="8"/>
        <v>0.84482758620689657</v>
      </c>
    </row>
    <row r="60" spans="1:65">
      <c r="A60" t="s">
        <v>176</v>
      </c>
      <c r="B60" s="2">
        <v>45661</v>
      </c>
      <c r="C60" t="s">
        <v>47</v>
      </c>
      <c r="D60" t="s">
        <v>48</v>
      </c>
      <c r="E60">
        <v>1</v>
      </c>
      <c r="F60" t="s">
        <v>61</v>
      </c>
      <c r="G60" t="s">
        <v>50</v>
      </c>
      <c r="H60" t="s">
        <v>157</v>
      </c>
      <c r="I60" t="s">
        <v>64</v>
      </c>
      <c r="J60" t="s">
        <v>53</v>
      </c>
      <c r="K60" t="s">
        <v>75</v>
      </c>
      <c r="L60" t="s">
        <v>55</v>
      </c>
      <c r="M60" t="s">
        <v>68</v>
      </c>
      <c r="N60" t="s">
        <v>69</v>
      </c>
      <c r="O60" t="s">
        <v>120</v>
      </c>
      <c r="P60">
        <v>52</v>
      </c>
      <c r="Q60">
        <v>54</v>
      </c>
      <c r="R60">
        <v>52</v>
      </c>
      <c r="S60">
        <v>2</v>
      </c>
      <c r="T60">
        <f t="shared" si="0"/>
        <v>50</v>
      </c>
      <c r="U60">
        <v>50</v>
      </c>
      <c r="V60">
        <f t="shared" si="1"/>
        <v>0</v>
      </c>
      <c r="W60" s="3">
        <f t="shared" si="2"/>
        <v>3.8461538461538464E-2</v>
      </c>
      <c r="X60">
        <v>15</v>
      </c>
      <c r="Y60" s="4">
        <v>5.8</v>
      </c>
      <c r="Z60" s="4">
        <v>0.9</v>
      </c>
      <c r="AA60" s="5">
        <v>36349.49</v>
      </c>
      <c r="AB60" s="5">
        <f t="shared" si="3"/>
        <v>1817474.5</v>
      </c>
      <c r="AC60" s="5">
        <v>22481.48</v>
      </c>
      <c r="AD60" s="5">
        <f t="shared" si="4"/>
        <v>1169036.96</v>
      </c>
      <c r="AE60" s="5">
        <v>85728.54</v>
      </c>
      <c r="AF60" s="5">
        <v>21761.17</v>
      </c>
      <c r="AG60" s="5">
        <v>7941.79</v>
      </c>
      <c r="AH60" s="5">
        <v>1305</v>
      </c>
      <c r="AI60" s="5">
        <v>6400</v>
      </c>
      <c r="AJ60">
        <v>1</v>
      </c>
      <c r="AK60" s="5">
        <v>9150.73</v>
      </c>
      <c r="AL60" s="5">
        <v>0</v>
      </c>
      <c r="AM60" s="5">
        <v>33848.67</v>
      </c>
      <c r="AN60">
        <v>4</v>
      </c>
      <c r="AO60">
        <v>5</v>
      </c>
      <c r="AP60" t="str">
        <f t="shared" si="5"/>
        <v>No</v>
      </c>
      <c r="AQ60">
        <v>4</v>
      </c>
      <c r="AR60" s="5">
        <f t="shared" si="6"/>
        <v>1335172.8600000001</v>
      </c>
      <c r="AS60" s="5">
        <f t="shared" si="7"/>
        <v>482301.64</v>
      </c>
      <c r="AT60" t="s">
        <v>116</v>
      </c>
      <c r="AU60" t="s">
        <v>6189</v>
      </c>
      <c r="AV60" t="s">
        <v>6190</v>
      </c>
      <c r="AW60" t="s">
        <v>6183</v>
      </c>
      <c r="AX60" t="s">
        <v>6167</v>
      </c>
      <c r="AY60">
        <v>54</v>
      </c>
      <c r="AZ60">
        <v>2</v>
      </c>
      <c r="BA60">
        <v>0</v>
      </c>
      <c r="BB60" t="s">
        <v>6168</v>
      </c>
      <c r="BC60">
        <v>0</v>
      </c>
      <c r="BD60">
        <v>1</v>
      </c>
      <c r="BE60" t="s">
        <v>6188</v>
      </c>
      <c r="BF60" t="s">
        <v>6170</v>
      </c>
      <c r="BG60">
        <v>0</v>
      </c>
      <c r="BH60" t="s">
        <v>6171</v>
      </c>
      <c r="BI60">
        <v>22</v>
      </c>
      <c r="BJ60" t="s">
        <v>6172</v>
      </c>
      <c r="BK60">
        <v>0</v>
      </c>
      <c r="BL60">
        <v>73</v>
      </c>
      <c r="BM60" s="3">
        <f t="shared" si="8"/>
        <v>0.71232876712328763</v>
      </c>
    </row>
    <row r="61" spans="1:65">
      <c r="A61" t="s">
        <v>177</v>
      </c>
      <c r="B61" s="2">
        <v>45661</v>
      </c>
      <c r="C61" t="s">
        <v>47</v>
      </c>
      <c r="D61" t="s">
        <v>48</v>
      </c>
      <c r="E61">
        <v>1</v>
      </c>
      <c r="F61" t="s">
        <v>78</v>
      </c>
      <c r="G61" t="s">
        <v>79</v>
      </c>
      <c r="H61" t="s">
        <v>80</v>
      </c>
      <c r="I61" t="s">
        <v>52</v>
      </c>
      <c r="J61" t="s">
        <v>53</v>
      </c>
      <c r="K61" t="s">
        <v>66</v>
      </c>
      <c r="L61" t="s">
        <v>67</v>
      </c>
      <c r="M61" t="s">
        <v>56</v>
      </c>
      <c r="N61" t="s">
        <v>94</v>
      </c>
      <c r="O61" t="s">
        <v>70</v>
      </c>
      <c r="P61">
        <v>68</v>
      </c>
      <c r="Q61">
        <v>69</v>
      </c>
      <c r="R61">
        <v>67</v>
      </c>
      <c r="S61">
        <v>3</v>
      </c>
      <c r="T61">
        <f t="shared" si="0"/>
        <v>64</v>
      </c>
      <c r="U61">
        <v>64</v>
      </c>
      <c r="V61">
        <f t="shared" si="1"/>
        <v>0</v>
      </c>
      <c r="W61" s="3">
        <f t="shared" si="2"/>
        <v>4.4776119402985072E-2</v>
      </c>
      <c r="X61">
        <v>29</v>
      </c>
      <c r="Y61" s="4">
        <v>0</v>
      </c>
      <c r="Z61" s="4">
        <v>1.1000000000000001</v>
      </c>
      <c r="AA61" s="5">
        <v>33429.29</v>
      </c>
      <c r="AB61" s="5">
        <f t="shared" si="3"/>
        <v>2139474.56</v>
      </c>
      <c r="AC61" s="5">
        <v>23086.17</v>
      </c>
      <c r="AD61" s="5">
        <f t="shared" si="4"/>
        <v>1546773.39</v>
      </c>
      <c r="AE61" s="5">
        <v>121066.73</v>
      </c>
      <c r="AF61" s="5">
        <v>32967.980000000003</v>
      </c>
      <c r="AG61" s="5">
        <v>9171.19</v>
      </c>
      <c r="AH61" s="5">
        <v>1595</v>
      </c>
      <c r="AI61" s="5">
        <v>9600</v>
      </c>
      <c r="AJ61">
        <v>0</v>
      </c>
      <c r="AK61" s="5">
        <v>0</v>
      </c>
      <c r="AL61" s="5">
        <v>0</v>
      </c>
      <c r="AM61" s="5">
        <v>44434.65</v>
      </c>
      <c r="AN61">
        <v>4</v>
      </c>
      <c r="AO61">
        <v>3</v>
      </c>
      <c r="AP61" t="str">
        <f t="shared" si="5"/>
        <v>Yes</v>
      </c>
      <c r="AQ61">
        <v>0</v>
      </c>
      <c r="AR61" s="5">
        <f t="shared" si="6"/>
        <v>1765608.94</v>
      </c>
      <c r="AS61" s="5">
        <f t="shared" si="7"/>
        <v>373865.62</v>
      </c>
      <c r="AT61" t="s">
        <v>116</v>
      </c>
      <c r="AU61" t="s">
        <v>6164</v>
      </c>
      <c r="AV61" t="s">
        <v>6165</v>
      </c>
      <c r="AW61" t="s">
        <v>6166</v>
      </c>
      <c r="AX61" t="s">
        <v>6167</v>
      </c>
      <c r="AY61">
        <v>69</v>
      </c>
      <c r="AZ61">
        <v>0</v>
      </c>
      <c r="BA61">
        <v>0</v>
      </c>
      <c r="BB61" t="s">
        <v>6168</v>
      </c>
      <c r="BC61">
        <v>0</v>
      </c>
      <c r="BD61">
        <v>0</v>
      </c>
      <c r="BE61" t="s">
        <v>6169</v>
      </c>
      <c r="BF61" t="s">
        <v>6176</v>
      </c>
      <c r="BG61">
        <v>0</v>
      </c>
      <c r="BH61" t="s">
        <v>6171</v>
      </c>
      <c r="BI61">
        <v>39</v>
      </c>
      <c r="BJ61" t="s">
        <v>6172</v>
      </c>
      <c r="BK61">
        <v>0</v>
      </c>
      <c r="BL61">
        <v>76</v>
      </c>
      <c r="BM61" s="3">
        <f t="shared" si="8"/>
        <v>0.88157894736842102</v>
      </c>
    </row>
    <row r="62" spans="1:65">
      <c r="A62" t="s">
        <v>178</v>
      </c>
      <c r="B62" s="2">
        <v>45661</v>
      </c>
      <c r="C62" t="s">
        <v>47</v>
      </c>
      <c r="D62" t="s">
        <v>48</v>
      </c>
      <c r="E62">
        <v>1</v>
      </c>
      <c r="F62" t="s">
        <v>72</v>
      </c>
      <c r="G62" t="s">
        <v>50</v>
      </c>
      <c r="H62" t="s">
        <v>179</v>
      </c>
      <c r="I62" t="s">
        <v>64</v>
      </c>
      <c r="J62" t="s">
        <v>53</v>
      </c>
      <c r="K62" t="s">
        <v>75</v>
      </c>
      <c r="L62" t="s">
        <v>92</v>
      </c>
      <c r="M62" t="s">
        <v>56</v>
      </c>
      <c r="N62" t="s">
        <v>69</v>
      </c>
      <c r="O62" t="s">
        <v>70</v>
      </c>
      <c r="P62">
        <v>49</v>
      </c>
      <c r="Q62">
        <v>49</v>
      </c>
      <c r="R62">
        <v>51</v>
      </c>
      <c r="S62">
        <v>1</v>
      </c>
      <c r="T62">
        <f t="shared" si="0"/>
        <v>50</v>
      </c>
      <c r="U62">
        <v>49</v>
      </c>
      <c r="V62">
        <f t="shared" si="1"/>
        <v>1</v>
      </c>
      <c r="W62" s="3">
        <f t="shared" si="2"/>
        <v>1.9607843137254902E-2</v>
      </c>
      <c r="X62">
        <v>16</v>
      </c>
      <c r="Y62" s="4">
        <v>0</v>
      </c>
      <c r="Z62" s="4">
        <v>0.8</v>
      </c>
      <c r="AA62" s="5">
        <v>35761.46</v>
      </c>
      <c r="AB62" s="5">
        <f t="shared" si="3"/>
        <v>1752311.54</v>
      </c>
      <c r="AC62" s="5">
        <v>23859.37</v>
      </c>
      <c r="AD62" s="5">
        <f t="shared" si="4"/>
        <v>1216827.8700000001</v>
      </c>
      <c r="AE62" s="5">
        <v>85055.15</v>
      </c>
      <c r="AF62" s="5">
        <v>21664.33</v>
      </c>
      <c r="AG62" s="5">
        <v>7920.45</v>
      </c>
      <c r="AH62" s="5">
        <v>1160</v>
      </c>
      <c r="AI62" s="5">
        <v>3200</v>
      </c>
      <c r="AJ62">
        <v>0</v>
      </c>
      <c r="AK62" s="5">
        <v>0</v>
      </c>
      <c r="AL62" s="5">
        <v>646.45000000000005</v>
      </c>
      <c r="AM62" s="5">
        <v>32354.59</v>
      </c>
      <c r="AN62">
        <v>4</v>
      </c>
      <c r="AO62">
        <v>4</v>
      </c>
      <c r="AP62" t="str">
        <f t="shared" si="5"/>
        <v>Yes</v>
      </c>
      <c r="AQ62">
        <v>1</v>
      </c>
      <c r="AR62" s="5">
        <f t="shared" si="6"/>
        <v>1368828.84</v>
      </c>
      <c r="AS62" s="5">
        <f t="shared" si="7"/>
        <v>383482.7</v>
      </c>
      <c r="AT62" t="s">
        <v>59</v>
      </c>
      <c r="AU62" t="s">
        <v>6164</v>
      </c>
      <c r="AV62" t="s">
        <v>6165</v>
      </c>
      <c r="AW62" t="s">
        <v>6166</v>
      </c>
      <c r="AX62" t="s">
        <v>6184</v>
      </c>
      <c r="AY62">
        <v>52</v>
      </c>
      <c r="AZ62">
        <v>0</v>
      </c>
      <c r="BA62">
        <v>12</v>
      </c>
      <c r="BB62" t="s">
        <v>6180</v>
      </c>
      <c r="BC62">
        <v>0</v>
      </c>
      <c r="BD62">
        <v>0</v>
      </c>
      <c r="BE62" t="s">
        <v>6169</v>
      </c>
      <c r="BF62" t="s">
        <v>6170</v>
      </c>
      <c r="BG62">
        <v>0</v>
      </c>
      <c r="BH62" t="s">
        <v>6171</v>
      </c>
      <c r="BI62">
        <v>12</v>
      </c>
      <c r="BJ62" t="s">
        <v>6172</v>
      </c>
      <c r="BK62">
        <v>0</v>
      </c>
      <c r="BL62">
        <v>73</v>
      </c>
      <c r="BM62" s="3">
        <f t="shared" si="8"/>
        <v>0.69863013698630139</v>
      </c>
    </row>
    <row r="63" spans="1:65">
      <c r="A63" t="s">
        <v>180</v>
      </c>
      <c r="B63" s="2">
        <v>45661</v>
      </c>
      <c r="C63" t="s">
        <v>47</v>
      </c>
      <c r="D63" t="s">
        <v>48</v>
      </c>
      <c r="E63">
        <v>1</v>
      </c>
      <c r="F63" t="s">
        <v>78</v>
      </c>
      <c r="G63" t="s">
        <v>50</v>
      </c>
      <c r="H63" t="s">
        <v>181</v>
      </c>
      <c r="I63" t="s">
        <v>64</v>
      </c>
      <c r="J63" t="s">
        <v>53</v>
      </c>
      <c r="K63" t="s">
        <v>75</v>
      </c>
      <c r="L63" t="s">
        <v>87</v>
      </c>
      <c r="M63" t="s">
        <v>56</v>
      </c>
      <c r="N63" t="s">
        <v>94</v>
      </c>
      <c r="O63" t="s">
        <v>58</v>
      </c>
      <c r="P63">
        <v>56</v>
      </c>
      <c r="Q63">
        <v>57</v>
      </c>
      <c r="R63">
        <v>55</v>
      </c>
      <c r="S63">
        <v>1</v>
      </c>
      <c r="T63">
        <f t="shared" si="0"/>
        <v>54</v>
      </c>
      <c r="U63">
        <v>54</v>
      </c>
      <c r="V63">
        <f t="shared" si="1"/>
        <v>0</v>
      </c>
      <c r="W63" s="3">
        <f t="shared" si="2"/>
        <v>1.8181818181818181E-2</v>
      </c>
      <c r="X63">
        <v>23</v>
      </c>
      <c r="Y63" s="4">
        <v>4.7</v>
      </c>
      <c r="Z63" s="4">
        <v>1.4</v>
      </c>
      <c r="AA63" s="5">
        <v>35756.1</v>
      </c>
      <c r="AB63" s="5">
        <f t="shared" si="3"/>
        <v>1930829.4</v>
      </c>
      <c r="AC63" s="5">
        <v>24188.05</v>
      </c>
      <c r="AD63" s="5">
        <f t="shared" si="4"/>
        <v>1330342.75</v>
      </c>
      <c r="AE63" s="5">
        <v>89602.83</v>
      </c>
      <c r="AF63" s="5">
        <v>26192.959999999999</v>
      </c>
      <c r="AG63" s="5">
        <v>8665.2999999999993</v>
      </c>
      <c r="AH63" s="5">
        <v>2030</v>
      </c>
      <c r="AI63" s="5">
        <v>3200</v>
      </c>
      <c r="AJ63">
        <v>0</v>
      </c>
      <c r="AK63" s="5">
        <v>0</v>
      </c>
      <c r="AL63" s="5">
        <v>0</v>
      </c>
      <c r="AM63" s="5">
        <v>36697.22</v>
      </c>
      <c r="AN63">
        <v>4</v>
      </c>
      <c r="AO63">
        <v>5</v>
      </c>
      <c r="AP63" t="str">
        <f t="shared" si="5"/>
        <v>No</v>
      </c>
      <c r="AQ63">
        <v>3</v>
      </c>
      <c r="AR63" s="5">
        <f t="shared" si="6"/>
        <v>1496731.06</v>
      </c>
      <c r="AS63" s="5">
        <f t="shared" si="7"/>
        <v>434098.34</v>
      </c>
      <c r="AT63" t="s">
        <v>59</v>
      </c>
      <c r="AU63" t="s">
        <v>6164</v>
      </c>
      <c r="AV63" t="s">
        <v>6165</v>
      </c>
      <c r="AW63" t="s">
        <v>6166</v>
      </c>
      <c r="AX63" t="s">
        <v>6167</v>
      </c>
      <c r="AY63">
        <v>58</v>
      </c>
      <c r="AZ63">
        <v>2</v>
      </c>
      <c r="BA63">
        <v>0</v>
      </c>
      <c r="BB63" t="s">
        <v>6168</v>
      </c>
      <c r="BC63">
        <v>1</v>
      </c>
      <c r="BD63">
        <v>0</v>
      </c>
      <c r="BE63" t="s">
        <v>6178</v>
      </c>
      <c r="BF63" t="s">
        <v>6170</v>
      </c>
      <c r="BG63">
        <v>1</v>
      </c>
      <c r="BH63" t="s">
        <v>6179</v>
      </c>
      <c r="BI63">
        <v>39</v>
      </c>
      <c r="BJ63" t="s">
        <v>6172</v>
      </c>
      <c r="BK63">
        <v>0</v>
      </c>
      <c r="BL63">
        <v>76</v>
      </c>
      <c r="BM63" s="3">
        <f t="shared" si="8"/>
        <v>0.72368421052631582</v>
      </c>
    </row>
    <row r="64" spans="1:65">
      <c r="A64" t="s">
        <v>182</v>
      </c>
      <c r="B64" s="2">
        <v>45661</v>
      </c>
      <c r="C64" t="s">
        <v>47</v>
      </c>
      <c r="D64" t="s">
        <v>48</v>
      </c>
      <c r="E64">
        <v>1</v>
      </c>
      <c r="F64" t="s">
        <v>61</v>
      </c>
      <c r="G64" t="s">
        <v>50</v>
      </c>
      <c r="H64" t="s">
        <v>183</v>
      </c>
      <c r="I64" t="s">
        <v>64</v>
      </c>
      <c r="J64" t="s">
        <v>53</v>
      </c>
      <c r="K64" t="s">
        <v>75</v>
      </c>
      <c r="L64" t="s">
        <v>67</v>
      </c>
      <c r="M64" t="s">
        <v>56</v>
      </c>
      <c r="N64" t="s">
        <v>94</v>
      </c>
      <c r="O64" t="s">
        <v>82</v>
      </c>
      <c r="P64">
        <v>58</v>
      </c>
      <c r="Q64">
        <v>59</v>
      </c>
      <c r="R64">
        <v>60</v>
      </c>
      <c r="S64">
        <v>2</v>
      </c>
      <c r="T64">
        <f t="shared" si="0"/>
        <v>58</v>
      </c>
      <c r="U64">
        <v>58</v>
      </c>
      <c r="V64">
        <f t="shared" si="1"/>
        <v>0</v>
      </c>
      <c r="W64" s="3">
        <f t="shared" si="2"/>
        <v>3.3333333333333333E-2</v>
      </c>
      <c r="X64">
        <v>14</v>
      </c>
      <c r="Y64" s="4">
        <v>5</v>
      </c>
      <c r="Z64" s="4">
        <v>1.3</v>
      </c>
      <c r="AA64" s="5">
        <v>35956.53</v>
      </c>
      <c r="AB64" s="5">
        <f t="shared" si="3"/>
        <v>2085478.74</v>
      </c>
      <c r="AC64" s="5">
        <v>22981.14</v>
      </c>
      <c r="AD64" s="5">
        <f t="shared" si="4"/>
        <v>1378868.4</v>
      </c>
      <c r="AE64" s="5">
        <v>99119.3</v>
      </c>
      <c r="AF64" s="5">
        <v>25719.759999999998</v>
      </c>
      <c r="AG64" s="5">
        <v>8035.73</v>
      </c>
      <c r="AH64" s="5">
        <v>1885</v>
      </c>
      <c r="AI64" s="5">
        <v>6400</v>
      </c>
      <c r="AJ64">
        <v>0</v>
      </c>
      <c r="AK64" s="5">
        <v>0</v>
      </c>
      <c r="AL64" s="5">
        <v>0</v>
      </c>
      <c r="AM64" s="5">
        <v>39578.370000000003</v>
      </c>
      <c r="AN64">
        <v>4</v>
      </c>
      <c r="AO64">
        <v>5</v>
      </c>
      <c r="AP64" t="str">
        <f t="shared" si="5"/>
        <v>No</v>
      </c>
      <c r="AQ64">
        <v>3</v>
      </c>
      <c r="AR64" s="5">
        <f t="shared" si="6"/>
        <v>1559606.56</v>
      </c>
      <c r="AS64" s="5">
        <f t="shared" si="7"/>
        <v>525872.18000000005</v>
      </c>
      <c r="AT64" t="s">
        <v>59</v>
      </c>
      <c r="AU64" t="s">
        <v>6164</v>
      </c>
      <c r="AV64" t="s">
        <v>6165</v>
      </c>
      <c r="AW64" t="s">
        <v>6166</v>
      </c>
      <c r="AX64" t="s">
        <v>6184</v>
      </c>
      <c r="AY64">
        <v>58</v>
      </c>
      <c r="AZ64">
        <v>0</v>
      </c>
      <c r="BA64">
        <v>0</v>
      </c>
      <c r="BB64" t="s">
        <v>6168</v>
      </c>
      <c r="BC64">
        <v>1</v>
      </c>
      <c r="BD64">
        <v>0</v>
      </c>
      <c r="BE64" t="s">
        <v>6178</v>
      </c>
      <c r="BF64" t="s">
        <v>6170</v>
      </c>
      <c r="BG64">
        <v>0</v>
      </c>
      <c r="BH64" t="s">
        <v>6171</v>
      </c>
      <c r="BI64">
        <v>10</v>
      </c>
      <c r="BJ64" t="s">
        <v>6172</v>
      </c>
      <c r="BK64">
        <v>0</v>
      </c>
      <c r="BL64">
        <v>73</v>
      </c>
      <c r="BM64" s="3">
        <f t="shared" si="8"/>
        <v>0.82191780821917804</v>
      </c>
    </row>
    <row r="65" spans="1:65">
      <c r="A65" t="s">
        <v>184</v>
      </c>
      <c r="B65" s="2">
        <v>45661</v>
      </c>
      <c r="C65" t="s">
        <v>47</v>
      </c>
      <c r="D65" t="s">
        <v>48</v>
      </c>
      <c r="E65">
        <v>1</v>
      </c>
      <c r="F65" t="s">
        <v>78</v>
      </c>
      <c r="G65" t="s">
        <v>50</v>
      </c>
      <c r="H65" t="s">
        <v>185</v>
      </c>
      <c r="I65" t="s">
        <v>52</v>
      </c>
      <c r="J65" t="s">
        <v>81</v>
      </c>
      <c r="K65" t="s">
        <v>75</v>
      </c>
      <c r="L65" t="s">
        <v>92</v>
      </c>
      <c r="M65" t="s">
        <v>68</v>
      </c>
      <c r="N65" t="s">
        <v>57</v>
      </c>
      <c r="O65" t="s">
        <v>70</v>
      </c>
      <c r="P65">
        <v>28</v>
      </c>
      <c r="Q65">
        <v>28</v>
      </c>
      <c r="R65">
        <v>28</v>
      </c>
      <c r="S65">
        <v>1</v>
      </c>
      <c r="T65">
        <f t="shared" si="0"/>
        <v>27</v>
      </c>
      <c r="U65">
        <v>27</v>
      </c>
      <c r="V65">
        <f t="shared" si="1"/>
        <v>0</v>
      </c>
      <c r="W65" s="3">
        <f t="shared" si="2"/>
        <v>3.5714285714285712E-2</v>
      </c>
      <c r="X65">
        <v>38</v>
      </c>
      <c r="Y65" s="4">
        <v>3</v>
      </c>
      <c r="Z65" s="4">
        <v>1.2</v>
      </c>
      <c r="AA65" s="5">
        <v>77249.509999999995</v>
      </c>
      <c r="AB65" s="5">
        <f t="shared" si="3"/>
        <v>2085736.77</v>
      </c>
      <c r="AC65" s="5">
        <v>51111.77</v>
      </c>
      <c r="AD65" s="5">
        <f t="shared" si="4"/>
        <v>1431129.56</v>
      </c>
      <c r="AE65" s="5">
        <v>90846.65</v>
      </c>
      <c r="AF65" s="5">
        <v>27933.67</v>
      </c>
      <c r="AG65" s="5">
        <v>11060.98</v>
      </c>
      <c r="AH65" s="5">
        <v>1740</v>
      </c>
      <c r="AI65" s="5">
        <v>6800</v>
      </c>
      <c r="AJ65">
        <v>0</v>
      </c>
      <c r="AK65" s="5">
        <v>0</v>
      </c>
      <c r="AL65" s="5">
        <v>0</v>
      </c>
      <c r="AM65" s="5">
        <v>18079.580000000002</v>
      </c>
      <c r="AN65">
        <v>4</v>
      </c>
      <c r="AO65">
        <v>5</v>
      </c>
      <c r="AP65" t="str">
        <f t="shared" si="5"/>
        <v>No</v>
      </c>
      <c r="AQ65">
        <v>2</v>
      </c>
      <c r="AR65" s="5">
        <f t="shared" si="6"/>
        <v>1587590.44</v>
      </c>
      <c r="AS65" s="5">
        <f t="shared" si="7"/>
        <v>498146.33</v>
      </c>
      <c r="AT65" t="s">
        <v>116</v>
      </c>
      <c r="AU65" t="s">
        <v>6164</v>
      </c>
      <c r="AV65" t="s">
        <v>6165</v>
      </c>
      <c r="AW65" t="s">
        <v>6166</v>
      </c>
      <c r="AX65" t="s">
        <v>6184</v>
      </c>
      <c r="AY65">
        <v>30</v>
      </c>
      <c r="AZ65">
        <v>0</v>
      </c>
      <c r="BA65">
        <v>0</v>
      </c>
      <c r="BB65" t="s">
        <v>6168</v>
      </c>
      <c r="BC65">
        <v>1</v>
      </c>
      <c r="BD65">
        <v>0</v>
      </c>
      <c r="BE65" t="s">
        <v>6178</v>
      </c>
      <c r="BF65" t="s">
        <v>6170</v>
      </c>
      <c r="BG65">
        <v>1</v>
      </c>
      <c r="BH65" t="s">
        <v>6179</v>
      </c>
      <c r="BI65">
        <v>22</v>
      </c>
      <c r="BJ65" t="s">
        <v>6172</v>
      </c>
      <c r="BK65">
        <v>0</v>
      </c>
      <c r="BL65">
        <v>48</v>
      </c>
      <c r="BM65" s="3">
        <f t="shared" si="8"/>
        <v>0.58333333333333337</v>
      </c>
    </row>
    <row r="66" spans="1:65">
      <c r="A66" t="s">
        <v>186</v>
      </c>
      <c r="B66" s="2">
        <v>45661</v>
      </c>
      <c r="C66" t="s">
        <v>47</v>
      </c>
      <c r="D66" t="s">
        <v>48</v>
      </c>
      <c r="E66">
        <v>1</v>
      </c>
      <c r="F66" t="s">
        <v>72</v>
      </c>
      <c r="G66" t="s">
        <v>79</v>
      </c>
      <c r="H66" t="s">
        <v>86</v>
      </c>
      <c r="I66" t="s">
        <v>64</v>
      </c>
      <c r="J66" t="s">
        <v>65</v>
      </c>
      <c r="K66" t="s">
        <v>75</v>
      </c>
      <c r="L66" t="s">
        <v>55</v>
      </c>
      <c r="M66" t="s">
        <v>56</v>
      </c>
      <c r="N66" t="s">
        <v>69</v>
      </c>
      <c r="O66" t="s">
        <v>82</v>
      </c>
      <c r="P66">
        <v>40</v>
      </c>
      <c r="Q66">
        <v>42</v>
      </c>
      <c r="R66">
        <v>43</v>
      </c>
      <c r="S66">
        <v>1</v>
      </c>
      <c r="T66">
        <f t="shared" ref="T66:T129" si="9">R66-S66</f>
        <v>42</v>
      </c>
      <c r="U66">
        <v>39</v>
      </c>
      <c r="V66">
        <f t="shared" ref="V66:V129" si="10">T66-U66</f>
        <v>3</v>
      </c>
      <c r="W66" s="3">
        <f t="shared" ref="W66:W129" si="11">IFERROR(S66/R66,0)</f>
        <v>2.3255813953488372E-2</v>
      </c>
      <c r="X66">
        <v>17</v>
      </c>
      <c r="Y66" s="4">
        <v>0</v>
      </c>
      <c r="Z66" s="4">
        <v>1</v>
      </c>
      <c r="AA66" s="5">
        <v>51341.52</v>
      </c>
      <c r="AB66" s="5">
        <f t="shared" ref="AB66:AB129" si="12">ROUND(U66*AA66,2)</f>
        <v>2002319.28</v>
      </c>
      <c r="AC66" s="5">
        <v>35010.97</v>
      </c>
      <c r="AD66" s="5">
        <f t="shared" ref="AD66:AD129" si="13">ROUND(R66*AC66,2)</f>
        <v>1505471.71</v>
      </c>
      <c r="AE66" s="5">
        <v>91800.93</v>
      </c>
      <c r="AF66" s="5">
        <v>26215.97</v>
      </c>
      <c r="AG66" s="5">
        <v>8464.2000000000007</v>
      </c>
      <c r="AH66" s="5">
        <v>1450</v>
      </c>
      <c r="AI66" s="5">
        <v>4600</v>
      </c>
      <c r="AJ66">
        <v>0</v>
      </c>
      <c r="AK66" s="5">
        <v>0</v>
      </c>
      <c r="AL66" s="5">
        <v>2914.61</v>
      </c>
      <c r="AM66" s="5">
        <v>26700.79</v>
      </c>
      <c r="AN66">
        <v>4</v>
      </c>
      <c r="AO66">
        <v>3</v>
      </c>
      <c r="AP66" t="str">
        <f t="shared" ref="AP66:AP129" si="14">IF(AO66&lt;=AN66,"Yes","No")</f>
        <v>Yes</v>
      </c>
      <c r="AQ66">
        <v>0</v>
      </c>
      <c r="AR66" s="5">
        <f t="shared" ref="AR66:AR129" si="15">ROUND(SUM(AD66:AI66)+SUM(AK66:AM66),2)</f>
        <v>1667618.21</v>
      </c>
      <c r="AS66" s="5">
        <f t="shared" ref="AS66:AS129" si="16">ROUND(AB66-AR66,2)</f>
        <v>334701.07</v>
      </c>
      <c r="AT66" t="s">
        <v>59</v>
      </c>
      <c r="AU66" t="s">
        <v>6164</v>
      </c>
      <c r="AV66" t="s">
        <v>6165</v>
      </c>
      <c r="AW66" t="s">
        <v>6166</v>
      </c>
      <c r="AX66" t="s">
        <v>6184</v>
      </c>
      <c r="AY66">
        <v>40</v>
      </c>
      <c r="AZ66">
        <v>0</v>
      </c>
      <c r="BA66">
        <v>19</v>
      </c>
      <c r="BB66" t="s">
        <v>6180</v>
      </c>
      <c r="BC66">
        <v>0</v>
      </c>
      <c r="BD66">
        <v>0</v>
      </c>
      <c r="BE66" t="s">
        <v>6169</v>
      </c>
      <c r="BF66" t="s">
        <v>6170</v>
      </c>
      <c r="BG66">
        <v>0</v>
      </c>
      <c r="BH66" t="s">
        <v>6171</v>
      </c>
      <c r="BI66">
        <v>25</v>
      </c>
      <c r="BJ66" t="s">
        <v>6172</v>
      </c>
      <c r="BK66">
        <v>0</v>
      </c>
      <c r="BL66">
        <v>60</v>
      </c>
      <c r="BM66" s="3">
        <f t="shared" ref="BM66:BM129" si="17">IFERROR(R66/BL66,0)</f>
        <v>0.71666666666666667</v>
      </c>
    </row>
    <row r="67" spans="1:65">
      <c r="A67" t="s">
        <v>187</v>
      </c>
      <c r="B67" s="2">
        <v>45662</v>
      </c>
      <c r="C67" t="s">
        <v>47</v>
      </c>
      <c r="D67" t="s">
        <v>48</v>
      </c>
      <c r="E67">
        <v>1</v>
      </c>
      <c r="F67" t="s">
        <v>61</v>
      </c>
      <c r="G67" t="s">
        <v>79</v>
      </c>
      <c r="H67" t="s">
        <v>123</v>
      </c>
      <c r="I67" t="s">
        <v>64</v>
      </c>
      <c r="J67" t="s">
        <v>53</v>
      </c>
      <c r="K67" t="s">
        <v>75</v>
      </c>
      <c r="L67" t="s">
        <v>55</v>
      </c>
      <c r="M67" t="s">
        <v>56</v>
      </c>
      <c r="N67" t="s">
        <v>109</v>
      </c>
      <c r="O67" t="s">
        <v>82</v>
      </c>
      <c r="P67">
        <v>66</v>
      </c>
      <c r="Q67">
        <v>66</v>
      </c>
      <c r="R67">
        <v>63</v>
      </c>
      <c r="S67">
        <v>1</v>
      </c>
      <c r="T67">
        <f t="shared" si="9"/>
        <v>62</v>
      </c>
      <c r="U67">
        <v>62</v>
      </c>
      <c r="V67">
        <f t="shared" si="10"/>
        <v>0</v>
      </c>
      <c r="W67" s="3">
        <f t="shared" si="11"/>
        <v>1.5873015873015872E-2</v>
      </c>
      <c r="X67">
        <v>19</v>
      </c>
      <c r="Y67" s="4">
        <v>7.6</v>
      </c>
      <c r="Z67" s="4">
        <v>1.2</v>
      </c>
      <c r="AA67" s="5">
        <v>36251.71</v>
      </c>
      <c r="AB67" s="5">
        <f t="shared" si="12"/>
        <v>2247606.02</v>
      </c>
      <c r="AC67" s="5">
        <v>23423.46</v>
      </c>
      <c r="AD67" s="5">
        <f t="shared" si="13"/>
        <v>1475677.98</v>
      </c>
      <c r="AE67" s="5">
        <v>102692.03</v>
      </c>
      <c r="AF67" s="5">
        <v>27863.439999999999</v>
      </c>
      <c r="AG67" s="5">
        <v>8499.6</v>
      </c>
      <c r="AH67" s="5">
        <v>1740</v>
      </c>
      <c r="AI67" s="5">
        <v>3200</v>
      </c>
      <c r="AJ67">
        <v>0</v>
      </c>
      <c r="AK67" s="5">
        <v>0</v>
      </c>
      <c r="AL67" s="5">
        <v>0</v>
      </c>
      <c r="AM67" s="5">
        <v>92267.59</v>
      </c>
      <c r="AN67">
        <v>8</v>
      </c>
      <c r="AO67">
        <v>8</v>
      </c>
      <c r="AP67" t="str">
        <f t="shared" si="14"/>
        <v>Yes</v>
      </c>
      <c r="AQ67">
        <v>0</v>
      </c>
      <c r="AR67" s="5">
        <f t="shared" si="15"/>
        <v>1711940.64</v>
      </c>
      <c r="AS67" s="5">
        <f t="shared" si="16"/>
        <v>535665.38</v>
      </c>
      <c r="AT67" t="s">
        <v>59</v>
      </c>
      <c r="AU67" t="s">
        <v>6164</v>
      </c>
      <c r="AV67" t="s">
        <v>6165</v>
      </c>
      <c r="AW67" t="s">
        <v>6166</v>
      </c>
      <c r="AX67" t="s">
        <v>6167</v>
      </c>
      <c r="AY67">
        <v>68</v>
      </c>
      <c r="AZ67">
        <v>0</v>
      </c>
      <c r="BA67">
        <v>0</v>
      </c>
      <c r="BB67" t="s">
        <v>6168</v>
      </c>
      <c r="BC67">
        <v>0</v>
      </c>
      <c r="BD67">
        <v>0</v>
      </c>
      <c r="BE67" t="s">
        <v>6169</v>
      </c>
      <c r="BF67" t="s">
        <v>6170</v>
      </c>
      <c r="BG67">
        <v>0</v>
      </c>
      <c r="BH67" t="s">
        <v>6171</v>
      </c>
      <c r="BI67">
        <v>31</v>
      </c>
      <c r="BJ67" t="s">
        <v>6172</v>
      </c>
      <c r="BK67">
        <v>0</v>
      </c>
      <c r="BL67">
        <v>74</v>
      </c>
      <c r="BM67" s="3">
        <f t="shared" si="17"/>
        <v>0.85135135135135132</v>
      </c>
    </row>
    <row r="68" spans="1:65">
      <c r="A68" t="s">
        <v>188</v>
      </c>
      <c r="B68" s="2">
        <v>45662</v>
      </c>
      <c r="C68" t="s">
        <v>47</v>
      </c>
      <c r="D68" t="s">
        <v>48</v>
      </c>
      <c r="E68">
        <v>1</v>
      </c>
      <c r="F68" t="s">
        <v>78</v>
      </c>
      <c r="G68" t="s">
        <v>62</v>
      </c>
      <c r="H68" t="s">
        <v>153</v>
      </c>
      <c r="I68" t="s">
        <v>64</v>
      </c>
      <c r="J68" t="s">
        <v>81</v>
      </c>
      <c r="K68" t="s">
        <v>75</v>
      </c>
      <c r="L68" t="s">
        <v>92</v>
      </c>
      <c r="M68" t="s">
        <v>56</v>
      </c>
      <c r="N68" t="s">
        <v>69</v>
      </c>
      <c r="O68" t="s">
        <v>82</v>
      </c>
      <c r="P68">
        <v>35</v>
      </c>
      <c r="Q68">
        <v>38</v>
      </c>
      <c r="R68">
        <v>38</v>
      </c>
      <c r="S68">
        <v>1</v>
      </c>
      <c r="T68">
        <f t="shared" si="9"/>
        <v>37</v>
      </c>
      <c r="U68">
        <v>34</v>
      </c>
      <c r="V68">
        <f t="shared" si="10"/>
        <v>3</v>
      </c>
      <c r="W68" s="3">
        <f t="shared" si="11"/>
        <v>2.6315789473684209E-2</v>
      </c>
      <c r="X68">
        <v>22</v>
      </c>
      <c r="Y68" s="4">
        <v>8.8000000000000007</v>
      </c>
      <c r="Z68" s="4">
        <v>1.5</v>
      </c>
      <c r="AA68" s="5">
        <v>77241.37</v>
      </c>
      <c r="AB68" s="5">
        <f t="shared" si="12"/>
        <v>2626206.58</v>
      </c>
      <c r="AC68" s="5">
        <v>53972.52</v>
      </c>
      <c r="AD68" s="5">
        <f t="shared" si="13"/>
        <v>2050955.76</v>
      </c>
      <c r="AE68" s="5">
        <v>111416.07</v>
      </c>
      <c r="AF68" s="5">
        <v>35888.43</v>
      </c>
      <c r="AG68" s="5">
        <v>8750</v>
      </c>
      <c r="AH68" s="5">
        <v>2175</v>
      </c>
      <c r="AI68" s="5">
        <v>6800</v>
      </c>
      <c r="AJ68">
        <v>0</v>
      </c>
      <c r="AK68" s="5">
        <v>0</v>
      </c>
      <c r="AL68" s="5">
        <v>4656.2700000000004</v>
      </c>
      <c r="AM68" s="5">
        <v>21731.15</v>
      </c>
      <c r="AN68">
        <v>4</v>
      </c>
      <c r="AO68">
        <v>4</v>
      </c>
      <c r="AP68" t="str">
        <f t="shared" si="14"/>
        <v>Yes</v>
      </c>
      <c r="AQ68">
        <v>1</v>
      </c>
      <c r="AR68" s="5">
        <f t="shared" si="15"/>
        <v>2242372.6800000002</v>
      </c>
      <c r="AS68" s="5">
        <f t="shared" si="16"/>
        <v>383833.9</v>
      </c>
      <c r="AT68" t="s">
        <v>59</v>
      </c>
      <c r="AU68" t="s">
        <v>6164</v>
      </c>
      <c r="AV68" t="s">
        <v>6165</v>
      </c>
      <c r="AW68" t="s">
        <v>6166</v>
      </c>
      <c r="AX68" t="s">
        <v>6177</v>
      </c>
      <c r="AY68">
        <v>36</v>
      </c>
      <c r="AZ68">
        <v>0</v>
      </c>
      <c r="BA68">
        <v>20</v>
      </c>
      <c r="BB68" t="s">
        <v>6180</v>
      </c>
      <c r="BC68">
        <v>0</v>
      </c>
      <c r="BD68">
        <v>0</v>
      </c>
      <c r="BE68" t="s">
        <v>6169</v>
      </c>
      <c r="BF68" t="s">
        <v>6170</v>
      </c>
      <c r="BG68">
        <v>0</v>
      </c>
      <c r="BH68" t="s">
        <v>6171</v>
      </c>
      <c r="BI68">
        <v>50</v>
      </c>
      <c r="BJ68" t="s">
        <v>6172</v>
      </c>
      <c r="BK68">
        <v>0</v>
      </c>
      <c r="BL68">
        <v>46</v>
      </c>
      <c r="BM68" s="3">
        <f t="shared" si="17"/>
        <v>0.82608695652173914</v>
      </c>
    </row>
    <row r="69" spans="1:65">
      <c r="A69" t="s">
        <v>189</v>
      </c>
      <c r="B69" s="2">
        <v>45662</v>
      </c>
      <c r="C69" t="s">
        <v>47</v>
      </c>
      <c r="D69" t="s">
        <v>48</v>
      </c>
      <c r="E69">
        <v>1</v>
      </c>
      <c r="F69" t="s">
        <v>78</v>
      </c>
      <c r="G69" t="s">
        <v>62</v>
      </c>
      <c r="H69" t="s">
        <v>190</v>
      </c>
      <c r="I69" t="s">
        <v>74</v>
      </c>
      <c r="J69" t="s">
        <v>53</v>
      </c>
      <c r="K69" t="s">
        <v>75</v>
      </c>
      <c r="L69" t="s">
        <v>87</v>
      </c>
      <c r="M69" t="s">
        <v>56</v>
      </c>
      <c r="N69" t="s">
        <v>69</v>
      </c>
      <c r="O69" t="s">
        <v>82</v>
      </c>
      <c r="P69">
        <v>55</v>
      </c>
      <c r="Q69">
        <v>58</v>
      </c>
      <c r="R69">
        <v>56</v>
      </c>
      <c r="S69">
        <v>1</v>
      </c>
      <c r="T69">
        <f t="shared" si="9"/>
        <v>55</v>
      </c>
      <c r="U69">
        <v>54</v>
      </c>
      <c r="V69">
        <f t="shared" si="10"/>
        <v>1</v>
      </c>
      <c r="W69" s="3">
        <f t="shared" si="11"/>
        <v>1.7857142857142856E-2</v>
      </c>
      <c r="X69">
        <v>20</v>
      </c>
      <c r="Y69" s="4">
        <v>2.7</v>
      </c>
      <c r="Z69" s="4">
        <v>2</v>
      </c>
      <c r="AA69" s="5">
        <v>35936.699999999997</v>
      </c>
      <c r="AB69" s="5">
        <f t="shared" si="12"/>
        <v>1940581.8</v>
      </c>
      <c r="AC69" s="5">
        <v>24314.44</v>
      </c>
      <c r="AD69" s="5">
        <f t="shared" si="13"/>
        <v>1361608.64</v>
      </c>
      <c r="AE69" s="5">
        <v>95164.02</v>
      </c>
      <c r="AF69" s="5">
        <v>26500.81</v>
      </c>
      <c r="AG69" s="5">
        <v>8919.43</v>
      </c>
      <c r="AH69" s="5">
        <v>2900</v>
      </c>
      <c r="AI69" s="5">
        <v>3200</v>
      </c>
      <c r="AJ69">
        <v>0</v>
      </c>
      <c r="AK69" s="5">
        <v>0</v>
      </c>
      <c r="AL69" s="5">
        <v>672.99</v>
      </c>
      <c r="AM69" s="5">
        <v>34805.629999999997</v>
      </c>
      <c r="AN69">
        <v>4</v>
      </c>
      <c r="AO69">
        <v>4</v>
      </c>
      <c r="AP69" t="str">
        <f t="shared" si="14"/>
        <v>Yes</v>
      </c>
      <c r="AQ69">
        <v>0</v>
      </c>
      <c r="AR69" s="5">
        <f t="shared" si="15"/>
        <v>1533771.52</v>
      </c>
      <c r="AS69" s="5">
        <f t="shared" si="16"/>
        <v>406810.28</v>
      </c>
      <c r="AT69" t="s">
        <v>59</v>
      </c>
      <c r="AU69" t="s">
        <v>6164</v>
      </c>
      <c r="AV69" t="s">
        <v>6165</v>
      </c>
      <c r="AW69" t="s">
        <v>6166</v>
      </c>
      <c r="AX69" t="s">
        <v>6167</v>
      </c>
      <c r="AY69">
        <v>56</v>
      </c>
      <c r="AZ69">
        <v>1</v>
      </c>
      <c r="BA69">
        <v>14</v>
      </c>
      <c r="BB69" t="s">
        <v>6180</v>
      </c>
      <c r="BC69">
        <v>0</v>
      </c>
      <c r="BD69">
        <v>0</v>
      </c>
      <c r="BE69" t="s">
        <v>6169</v>
      </c>
      <c r="BF69" t="s">
        <v>6170</v>
      </c>
      <c r="BG69">
        <v>0</v>
      </c>
      <c r="BH69" t="s">
        <v>6171</v>
      </c>
      <c r="BI69">
        <v>31</v>
      </c>
      <c r="BJ69" t="s">
        <v>6172</v>
      </c>
      <c r="BK69">
        <v>0</v>
      </c>
      <c r="BL69">
        <v>75</v>
      </c>
      <c r="BM69" s="3">
        <f t="shared" si="17"/>
        <v>0.7466666666666667</v>
      </c>
    </row>
    <row r="70" spans="1:65">
      <c r="A70" t="s">
        <v>191</v>
      </c>
      <c r="B70" s="2">
        <v>45662</v>
      </c>
      <c r="C70" t="s">
        <v>47</v>
      </c>
      <c r="D70" t="s">
        <v>48</v>
      </c>
      <c r="E70">
        <v>1</v>
      </c>
      <c r="F70" t="s">
        <v>49</v>
      </c>
      <c r="G70" t="s">
        <v>50</v>
      </c>
      <c r="H70" t="s">
        <v>89</v>
      </c>
      <c r="I70" t="s">
        <v>64</v>
      </c>
      <c r="J70" t="s">
        <v>53</v>
      </c>
      <c r="K70" t="s">
        <v>75</v>
      </c>
      <c r="L70" t="s">
        <v>87</v>
      </c>
      <c r="M70" t="s">
        <v>56</v>
      </c>
      <c r="N70" t="s">
        <v>94</v>
      </c>
      <c r="O70" t="s">
        <v>120</v>
      </c>
      <c r="P70">
        <v>59</v>
      </c>
      <c r="Q70">
        <v>63</v>
      </c>
      <c r="R70">
        <v>61</v>
      </c>
      <c r="S70">
        <v>1</v>
      </c>
      <c r="T70">
        <f t="shared" si="9"/>
        <v>60</v>
      </c>
      <c r="U70">
        <v>57</v>
      </c>
      <c r="V70">
        <f t="shared" si="10"/>
        <v>3</v>
      </c>
      <c r="W70" s="3">
        <f t="shared" si="11"/>
        <v>1.6393442622950821E-2</v>
      </c>
      <c r="X70">
        <v>16</v>
      </c>
      <c r="Y70" s="4">
        <v>1.6</v>
      </c>
      <c r="Z70" s="4">
        <v>0.9</v>
      </c>
      <c r="AA70" s="5">
        <v>35645.660000000003</v>
      </c>
      <c r="AB70" s="5">
        <f t="shared" si="12"/>
        <v>2031802.62</v>
      </c>
      <c r="AC70" s="5">
        <v>24046.69</v>
      </c>
      <c r="AD70" s="5">
        <f t="shared" si="13"/>
        <v>1466848.09</v>
      </c>
      <c r="AE70" s="5">
        <v>101229.58</v>
      </c>
      <c r="AF70" s="5">
        <v>28676.959999999999</v>
      </c>
      <c r="AG70" s="5">
        <v>8564.16</v>
      </c>
      <c r="AH70" s="5">
        <v>1305</v>
      </c>
      <c r="AI70" s="5">
        <v>3200</v>
      </c>
      <c r="AJ70">
        <v>0</v>
      </c>
      <c r="AK70" s="5">
        <v>0</v>
      </c>
      <c r="AL70" s="5">
        <v>2045.5</v>
      </c>
      <c r="AM70" s="5">
        <v>43143.09</v>
      </c>
      <c r="AN70">
        <v>4</v>
      </c>
      <c r="AO70">
        <v>5</v>
      </c>
      <c r="AP70" t="str">
        <f t="shared" si="14"/>
        <v>No</v>
      </c>
      <c r="AQ70">
        <v>2</v>
      </c>
      <c r="AR70" s="5">
        <f t="shared" si="15"/>
        <v>1655012.38</v>
      </c>
      <c r="AS70" s="5">
        <f t="shared" si="16"/>
        <v>376790.24</v>
      </c>
      <c r="AT70" t="s">
        <v>59</v>
      </c>
      <c r="AU70" t="s">
        <v>6164</v>
      </c>
      <c r="AV70" t="s">
        <v>6165</v>
      </c>
      <c r="AW70" t="s">
        <v>6166</v>
      </c>
      <c r="AX70" t="s">
        <v>6167</v>
      </c>
      <c r="AY70">
        <v>62</v>
      </c>
      <c r="AZ70">
        <v>1</v>
      </c>
      <c r="BA70">
        <v>22</v>
      </c>
      <c r="BB70" t="s">
        <v>6180</v>
      </c>
      <c r="BC70">
        <v>1</v>
      </c>
      <c r="BD70">
        <v>0</v>
      </c>
      <c r="BE70" t="s">
        <v>6178</v>
      </c>
      <c r="BF70" t="s">
        <v>6170</v>
      </c>
      <c r="BG70">
        <v>0</v>
      </c>
      <c r="BH70" t="s">
        <v>6171</v>
      </c>
      <c r="BI70">
        <v>16</v>
      </c>
      <c r="BJ70" t="s">
        <v>6172</v>
      </c>
      <c r="BK70">
        <v>0</v>
      </c>
      <c r="BL70">
        <v>74</v>
      </c>
      <c r="BM70" s="3">
        <f t="shared" si="17"/>
        <v>0.82432432432432434</v>
      </c>
    </row>
    <row r="71" spans="1:65">
      <c r="A71" t="s">
        <v>192</v>
      </c>
      <c r="B71" s="2">
        <v>45662</v>
      </c>
      <c r="C71" t="s">
        <v>47</v>
      </c>
      <c r="D71" t="s">
        <v>48</v>
      </c>
      <c r="E71">
        <v>1</v>
      </c>
      <c r="F71" t="s">
        <v>61</v>
      </c>
      <c r="G71" t="s">
        <v>79</v>
      </c>
      <c r="H71" t="s">
        <v>100</v>
      </c>
      <c r="I71" t="s">
        <v>52</v>
      </c>
      <c r="J71" t="s">
        <v>53</v>
      </c>
      <c r="K71" t="s">
        <v>54</v>
      </c>
      <c r="L71" t="s">
        <v>92</v>
      </c>
      <c r="M71" t="s">
        <v>56</v>
      </c>
      <c r="N71" t="s">
        <v>109</v>
      </c>
      <c r="O71" t="s">
        <v>58</v>
      </c>
      <c r="P71">
        <v>69</v>
      </c>
      <c r="Q71">
        <v>74</v>
      </c>
      <c r="R71">
        <v>74</v>
      </c>
      <c r="S71">
        <v>2</v>
      </c>
      <c r="T71">
        <f t="shared" si="9"/>
        <v>72</v>
      </c>
      <c r="U71">
        <v>67</v>
      </c>
      <c r="V71">
        <f t="shared" si="10"/>
        <v>5</v>
      </c>
      <c r="W71" s="3">
        <f t="shared" si="11"/>
        <v>2.7027027027027029E-2</v>
      </c>
      <c r="X71">
        <v>24</v>
      </c>
      <c r="Y71" s="4">
        <v>5.6</v>
      </c>
      <c r="Z71" s="4">
        <v>1.7</v>
      </c>
      <c r="AA71" s="5">
        <v>38995.69</v>
      </c>
      <c r="AB71" s="5">
        <f t="shared" si="12"/>
        <v>2612711.23</v>
      </c>
      <c r="AC71" s="5">
        <v>23768.51</v>
      </c>
      <c r="AD71" s="5">
        <f t="shared" si="13"/>
        <v>1758869.74</v>
      </c>
      <c r="AE71" s="5">
        <v>132960.71</v>
      </c>
      <c r="AF71" s="5">
        <v>31204.74</v>
      </c>
      <c r="AG71" s="5">
        <v>9096.7800000000007</v>
      </c>
      <c r="AH71" s="5">
        <v>2465</v>
      </c>
      <c r="AI71" s="5">
        <v>6400</v>
      </c>
      <c r="AJ71">
        <v>0</v>
      </c>
      <c r="AK71" s="5">
        <v>0</v>
      </c>
      <c r="AL71" s="5">
        <v>3337.56</v>
      </c>
      <c r="AM71" s="5">
        <v>92002.64</v>
      </c>
      <c r="AN71">
        <v>8</v>
      </c>
      <c r="AO71">
        <v>6</v>
      </c>
      <c r="AP71" t="str">
        <f t="shared" si="14"/>
        <v>Yes</v>
      </c>
      <c r="AQ71">
        <v>1</v>
      </c>
      <c r="AR71" s="5">
        <f t="shared" si="15"/>
        <v>2036337.17</v>
      </c>
      <c r="AS71" s="5">
        <f t="shared" si="16"/>
        <v>576374.06000000006</v>
      </c>
      <c r="AT71" t="s">
        <v>59</v>
      </c>
      <c r="AU71" t="s">
        <v>6164</v>
      </c>
      <c r="AV71" t="s">
        <v>6165</v>
      </c>
      <c r="AW71" t="s">
        <v>6166</v>
      </c>
      <c r="AX71" t="s">
        <v>6184</v>
      </c>
      <c r="AY71">
        <v>72</v>
      </c>
      <c r="AZ71">
        <v>3</v>
      </c>
      <c r="BA71">
        <v>28</v>
      </c>
      <c r="BB71" t="s">
        <v>6185</v>
      </c>
      <c r="BC71">
        <v>0</v>
      </c>
      <c r="BD71">
        <v>0</v>
      </c>
      <c r="BE71" t="s">
        <v>6169</v>
      </c>
      <c r="BF71" t="s">
        <v>6170</v>
      </c>
      <c r="BG71">
        <v>1</v>
      </c>
      <c r="BH71" t="s">
        <v>6186</v>
      </c>
      <c r="BI71">
        <v>56</v>
      </c>
      <c r="BJ71" t="s">
        <v>6187</v>
      </c>
      <c r="BK71">
        <v>0</v>
      </c>
      <c r="BL71">
        <v>77</v>
      </c>
      <c r="BM71" s="3">
        <f t="shared" si="17"/>
        <v>0.96103896103896103</v>
      </c>
    </row>
    <row r="72" spans="1:65">
      <c r="A72" t="s">
        <v>193</v>
      </c>
      <c r="B72" s="2">
        <v>45662</v>
      </c>
      <c r="C72" t="s">
        <v>47</v>
      </c>
      <c r="D72" t="s">
        <v>48</v>
      </c>
      <c r="E72">
        <v>1</v>
      </c>
      <c r="F72" t="s">
        <v>72</v>
      </c>
      <c r="G72" t="s">
        <v>50</v>
      </c>
      <c r="H72" t="s">
        <v>73</v>
      </c>
      <c r="I72" t="s">
        <v>64</v>
      </c>
      <c r="J72" t="s">
        <v>53</v>
      </c>
      <c r="K72" t="s">
        <v>75</v>
      </c>
      <c r="L72" t="s">
        <v>87</v>
      </c>
      <c r="M72" t="s">
        <v>68</v>
      </c>
      <c r="N72" t="s">
        <v>57</v>
      </c>
      <c r="O72" t="s">
        <v>120</v>
      </c>
      <c r="P72">
        <v>61</v>
      </c>
      <c r="Q72">
        <v>65</v>
      </c>
      <c r="R72">
        <v>66</v>
      </c>
      <c r="S72">
        <v>2</v>
      </c>
      <c r="T72">
        <f t="shared" si="9"/>
        <v>64</v>
      </c>
      <c r="U72">
        <v>59</v>
      </c>
      <c r="V72">
        <f t="shared" si="10"/>
        <v>5</v>
      </c>
      <c r="W72" s="3">
        <f t="shared" si="11"/>
        <v>3.0303030303030304E-2</v>
      </c>
      <c r="X72">
        <v>18</v>
      </c>
      <c r="Y72" s="4">
        <v>2.8</v>
      </c>
      <c r="Z72" s="4">
        <v>1.4</v>
      </c>
      <c r="AA72" s="5">
        <v>35739.919999999998</v>
      </c>
      <c r="AB72" s="5">
        <f t="shared" si="12"/>
        <v>2108655.2799999998</v>
      </c>
      <c r="AC72" s="5">
        <v>23139.41</v>
      </c>
      <c r="AD72" s="5">
        <f t="shared" si="13"/>
        <v>1527201.06</v>
      </c>
      <c r="AE72" s="5">
        <v>107773.3</v>
      </c>
      <c r="AF72" s="5">
        <v>29375.32</v>
      </c>
      <c r="AG72" s="5">
        <v>8859.43</v>
      </c>
      <c r="AH72" s="5">
        <v>2030</v>
      </c>
      <c r="AI72" s="5">
        <v>6400</v>
      </c>
      <c r="AJ72">
        <v>1</v>
      </c>
      <c r="AK72" s="5">
        <v>8188.56</v>
      </c>
      <c r="AL72" s="5">
        <v>3171.13</v>
      </c>
      <c r="AM72" s="5">
        <v>40684.06</v>
      </c>
      <c r="AN72">
        <v>4</v>
      </c>
      <c r="AO72">
        <v>4</v>
      </c>
      <c r="AP72" t="str">
        <f t="shared" si="14"/>
        <v>Yes</v>
      </c>
      <c r="AQ72">
        <v>1</v>
      </c>
      <c r="AR72" s="5">
        <f t="shared" si="15"/>
        <v>1733682.86</v>
      </c>
      <c r="AS72" s="5">
        <f t="shared" si="16"/>
        <v>374972.42</v>
      </c>
      <c r="AT72" t="s">
        <v>59</v>
      </c>
      <c r="AU72" t="s">
        <v>6181</v>
      </c>
      <c r="AV72" t="s">
        <v>6182</v>
      </c>
      <c r="AW72" t="s">
        <v>6183</v>
      </c>
      <c r="AX72" t="s">
        <v>6184</v>
      </c>
      <c r="AY72">
        <v>62</v>
      </c>
      <c r="AZ72">
        <v>0</v>
      </c>
      <c r="BA72">
        <v>34</v>
      </c>
      <c r="BB72" t="s">
        <v>6180</v>
      </c>
      <c r="BC72">
        <v>0</v>
      </c>
      <c r="BD72">
        <v>0</v>
      </c>
      <c r="BE72" t="s">
        <v>6169</v>
      </c>
      <c r="BF72" t="s">
        <v>6170</v>
      </c>
      <c r="BG72">
        <v>0</v>
      </c>
      <c r="BH72" t="s">
        <v>6171</v>
      </c>
      <c r="BI72">
        <v>16</v>
      </c>
      <c r="BJ72" t="s">
        <v>6172</v>
      </c>
      <c r="BK72">
        <v>0</v>
      </c>
      <c r="BL72">
        <v>75</v>
      </c>
      <c r="BM72" s="3">
        <f t="shared" si="17"/>
        <v>0.88</v>
      </c>
    </row>
    <row r="73" spans="1:65">
      <c r="A73" t="s">
        <v>194</v>
      </c>
      <c r="B73" s="2">
        <v>45662</v>
      </c>
      <c r="C73" t="s">
        <v>47</v>
      </c>
      <c r="D73" t="s">
        <v>48</v>
      </c>
      <c r="E73">
        <v>1</v>
      </c>
      <c r="F73" t="s">
        <v>78</v>
      </c>
      <c r="G73" t="s">
        <v>79</v>
      </c>
      <c r="H73" t="s">
        <v>80</v>
      </c>
      <c r="I73" t="s">
        <v>52</v>
      </c>
      <c r="J73" t="s">
        <v>65</v>
      </c>
      <c r="K73" t="s">
        <v>75</v>
      </c>
      <c r="L73" t="s">
        <v>92</v>
      </c>
      <c r="M73" t="s">
        <v>56</v>
      </c>
      <c r="N73" t="s">
        <v>57</v>
      </c>
      <c r="O73" t="s">
        <v>120</v>
      </c>
      <c r="P73">
        <v>47</v>
      </c>
      <c r="Q73">
        <v>48</v>
      </c>
      <c r="R73">
        <v>47</v>
      </c>
      <c r="S73">
        <v>1</v>
      </c>
      <c r="T73">
        <f t="shared" si="9"/>
        <v>46</v>
      </c>
      <c r="U73">
        <v>46</v>
      </c>
      <c r="V73">
        <f t="shared" si="10"/>
        <v>0</v>
      </c>
      <c r="W73" s="3">
        <f t="shared" si="11"/>
        <v>2.1276595744680851E-2</v>
      </c>
      <c r="X73">
        <v>22</v>
      </c>
      <c r="Y73" s="4">
        <v>0</v>
      </c>
      <c r="Z73" s="4">
        <v>1.1000000000000001</v>
      </c>
      <c r="AA73" s="5">
        <v>51830.23</v>
      </c>
      <c r="AB73" s="5">
        <f t="shared" si="12"/>
        <v>2384190.58</v>
      </c>
      <c r="AC73" s="5">
        <v>35412.379999999997</v>
      </c>
      <c r="AD73" s="5">
        <f t="shared" si="13"/>
        <v>1664381.86</v>
      </c>
      <c r="AE73" s="5">
        <v>107963.8</v>
      </c>
      <c r="AF73" s="5">
        <v>30648.76</v>
      </c>
      <c r="AG73" s="5">
        <v>8854.01</v>
      </c>
      <c r="AH73" s="5">
        <v>1595</v>
      </c>
      <c r="AI73" s="5">
        <v>4600</v>
      </c>
      <c r="AJ73">
        <v>0</v>
      </c>
      <c r="AK73" s="5">
        <v>0</v>
      </c>
      <c r="AL73" s="5">
        <v>0</v>
      </c>
      <c r="AM73" s="5">
        <v>31638.84</v>
      </c>
      <c r="AN73">
        <v>4</v>
      </c>
      <c r="AO73">
        <v>4</v>
      </c>
      <c r="AP73" t="str">
        <f t="shared" si="14"/>
        <v>Yes</v>
      </c>
      <c r="AQ73">
        <v>0</v>
      </c>
      <c r="AR73" s="5">
        <f t="shared" si="15"/>
        <v>1849682.27</v>
      </c>
      <c r="AS73" s="5">
        <f t="shared" si="16"/>
        <v>534508.31000000006</v>
      </c>
      <c r="AT73" t="s">
        <v>59</v>
      </c>
      <c r="AU73" t="s">
        <v>6164</v>
      </c>
      <c r="AV73" t="s">
        <v>6165</v>
      </c>
      <c r="AW73" t="s">
        <v>6166</v>
      </c>
      <c r="AX73" t="s">
        <v>6167</v>
      </c>
      <c r="AY73">
        <v>47</v>
      </c>
      <c r="AZ73">
        <v>0</v>
      </c>
      <c r="BA73">
        <v>0</v>
      </c>
      <c r="BB73" t="s">
        <v>6168</v>
      </c>
      <c r="BC73">
        <v>0</v>
      </c>
      <c r="BD73">
        <v>0</v>
      </c>
      <c r="BE73" t="s">
        <v>6169</v>
      </c>
      <c r="BF73" t="s">
        <v>6170</v>
      </c>
      <c r="BG73">
        <v>0</v>
      </c>
      <c r="BH73" t="s">
        <v>6171</v>
      </c>
      <c r="BI73">
        <v>58</v>
      </c>
      <c r="BJ73" t="s">
        <v>6187</v>
      </c>
      <c r="BK73">
        <v>0</v>
      </c>
      <c r="BL73">
        <v>61</v>
      </c>
      <c r="BM73" s="3">
        <f t="shared" si="17"/>
        <v>0.77049180327868849</v>
      </c>
    </row>
    <row r="74" spans="1:65">
      <c r="A74" t="s">
        <v>195</v>
      </c>
      <c r="B74" s="2">
        <v>45662</v>
      </c>
      <c r="C74" t="s">
        <v>47</v>
      </c>
      <c r="D74" t="s">
        <v>48</v>
      </c>
      <c r="E74">
        <v>1</v>
      </c>
      <c r="F74" t="s">
        <v>72</v>
      </c>
      <c r="G74" t="s">
        <v>62</v>
      </c>
      <c r="H74" t="s">
        <v>150</v>
      </c>
      <c r="I74" t="s">
        <v>64</v>
      </c>
      <c r="J74" t="s">
        <v>65</v>
      </c>
      <c r="K74" t="s">
        <v>75</v>
      </c>
      <c r="L74" t="s">
        <v>87</v>
      </c>
      <c r="M74" t="s">
        <v>56</v>
      </c>
      <c r="N74" t="s">
        <v>76</v>
      </c>
      <c r="O74" t="s">
        <v>58</v>
      </c>
      <c r="P74">
        <v>45</v>
      </c>
      <c r="Q74">
        <v>48</v>
      </c>
      <c r="R74">
        <v>47</v>
      </c>
      <c r="S74">
        <v>1</v>
      </c>
      <c r="T74">
        <f t="shared" si="9"/>
        <v>46</v>
      </c>
      <c r="U74">
        <v>44</v>
      </c>
      <c r="V74">
        <f t="shared" si="10"/>
        <v>2</v>
      </c>
      <c r="W74" s="3">
        <f t="shared" si="11"/>
        <v>2.1276595744680851E-2</v>
      </c>
      <c r="X74">
        <v>12</v>
      </c>
      <c r="Y74" s="4">
        <v>6.2</v>
      </c>
      <c r="Z74" s="4">
        <v>1.1000000000000001</v>
      </c>
      <c r="AA74" s="5">
        <v>52203.73</v>
      </c>
      <c r="AB74" s="5">
        <f t="shared" si="12"/>
        <v>2296964.12</v>
      </c>
      <c r="AC74" s="5">
        <v>35527.51</v>
      </c>
      <c r="AD74" s="5">
        <f t="shared" si="13"/>
        <v>1669792.97</v>
      </c>
      <c r="AE74" s="5">
        <v>102727.98</v>
      </c>
      <c r="AF74" s="5">
        <v>28753.52</v>
      </c>
      <c r="AG74" s="5">
        <v>7774.27</v>
      </c>
      <c r="AH74" s="5">
        <v>1595</v>
      </c>
      <c r="AI74" s="5">
        <v>4600</v>
      </c>
      <c r="AJ74">
        <v>0</v>
      </c>
      <c r="AK74" s="5">
        <v>0</v>
      </c>
      <c r="AL74" s="5">
        <v>1946.81</v>
      </c>
      <c r="AM74" s="5">
        <v>30519.87</v>
      </c>
      <c r="AN74">
        <v>4</v>
      </c>
      <c r="AO74">
        <v>3</v>
      </c>
      <c r="AP74" t="str">
        <f t="shared" si="14"/>
        <v>Yes</v>
      </c>
      <c r="AQ74">
        <v>0</v>
      </c>
      <c r="AR74" s="5">
        <f t="shared" si="15"/>
        <v>1847710.42</v>
      </c>
      <c r="AS74" s="5">
        <f t="shared" si="16"/>
        <v>449253.7</v>
      </c>
      <c r="AT74" t="s">
        <v>59</v>
      </c>
      <c r="AU74" t="s">
        <v>6164</v>
      </c>
      <c r="AV74" t="s">
        <v>6165</v>
      </c>
      <c r="AW74" t="s">
        <v>6166</v>
      </c>
      <c r="AX74" t="s">
        <v>6167</v>
      </c>
      <c r="AY74">
        <v>48</v>
      </c>
      <c r="AZ74">
        <v>0</v>
      </c>
      <c r="BA74">
        <v>14</v>
      </c>
      <c r="BB74" t="s">
        <v>6180</v>
      </c>
      <c r="BC74">
        <v>0</v>
      </c>
      <c r="BD74">
        <v>0</v>
      </c>
      <c r="BE74" t="s">
        <v>6169</v>
      </c>
      <c r="BF74" t="s">
        <v>6170</v>
      </c>
      <c r="BG74">
        <v>0</v>
      </c>
      <c r="BH74" t="s">
        <v>6171</v>
      </c>
      <c r="BI74">
        <v>23</v>
      </c>
      <c r="BJ74" t="s">
        <v>6172</v>
      </c>
      <c r="BK74">
        <v>0</v>
      </c>
      <c r="BL74">
        <v>60</v>
      </c>
      <c r="BM74" s="3">
        <f t="shared" si="17"/>
        <v>0.78333333333333333</v>
      </c>
    </row>
    <row r="75" spans="1:65">
      <c r="A75" t="s">
        <v>196</v>
      </c>
      <c r="B75" s="2">
        <v>45662</v>
      </c>
      <c r="C75" t="s">
        <v>47</v>
      </c>
      <c r="D75" t="s">
        <v>48</v>
      </c>
      <c r="E75">
        <v>1</v>
      </c>
      <c r="F75" t="s">
        <v>61</v>
      </c>
      <c r="G75" t="s">
        <v>62</v>
      </c>
      <c r="H75" t="s">
        <v>115</v>
      </c>
      <c r="I75" t="s">
        <v>64</v>
      </c>
      <c r="J75" t="s">
        <v>53</v>
      </c>
      <c r="K75" t="s">
        <v>66</v>
      </c>
      <c r="L75" t="s">
        <v>67</v>
      </c>
      <c r="M75" t="s">
        <v>68</v>
      </c>
      <c r="N75" t="s">
        <v>76</v>
      </c>
      <c r="O75" t="s">
        <v>70</v>
      </c>
      <c r="P75">
        <v>61</v>
      </c>
      <c r="Q75">
        <v>62</v>
      </c>
      <c r="R75">
        <v>59</v>
      </c>
      <c r="S75">
        <v>2</v>
      </c>
      <c r="T75">
        <f t="shared" si="9"/>
        <v>57</v>
      </c>
      <c r="U75">
        <v>57</v>
      </c>
      <c r="V75">
        <f t="shared" si="10"/>
        <v>0</v>
      </c>
      <c r="W75" s="3">
        <f t="shared" si="11"/>
        <v>3.3898305084745763E-2</v>
      </c>
      <c r="X75">
        <v>33</v>
      </c>
      <c r="Y75" s="4">
        <v>0</v>
      </c>
      <c r="Z75" s="4">
        <v>1.3</v>
      </c>
      <c r="AA75" s="5">
        <v>33897.870000000003</v>
      </c>
      <c r="AB75" s="5">
        <f t="shared" si="12"/>
        <v>1932178.59</v>
      </c>
      <c r="AC75" s="5">
        <v>21834.46</v>
      </c>
      <c r="AD75" s="5">
        <f t="shared" si="13"/>
        <v>1288233.1399999999</v>
      </c>
      <c r="AE75" s="5">
        <v>97956.15</v>
      </c>
      <c r="AF75" s="5">
        <v>26448.84</v>
      </c>
      <c r="AG75" s="5">
        <v>10391.290000000001</v>
      </c>
      <c r="AH75" s="5">
        <v>1885</v>
      </c>
      <c r="AI75" s="5">
        <v>6400</v>
      </c>
      <c r="AJ75">
        <v>1</v>
      </c>
      <c r="AK75" s="5">
        <v>9048.7900000000009</v>
      </c>
      <c r="AL75" s="5">
        <v>0</v>
      </c>
      <c r="AM75" s="5">
        <v>38124.76</v>
      </c>
      <c r="AN75">
        <v>4</v>
      </c>
      <c r="AO75">
        <v>5</v>
      </c>
      <c r="AP75" t="str">
        <f t="shared" si="14"/>
        <v>No</v>
      </c>
      <c r="AQ75">
        <v>2</v>
      </c>
      <c r="AR75" s="5">
        <f t="shared" si="15"/>
        <v>1478487.97</v>
      </c>
      <c r="AS75" s="5">
        <f t="shared" si="16"/>
        <v>453690.62</v>
      </c>
      <c r="AT75" t="s">
        <v>116</v>
      </c>
      <c r="AU75" t="s">
        <v>6199</v>
      </c>
      <c r="AV75" t="s">
        <v>6200</v>
      </c>
      <c r="AW75" t="s">
        <v>6175</v>
      </c>
      <c r="AX75" t="s">
        <v>6167</v>
      </c>
      <c r="AY75">
        <v>62</v>
      </c>
      <c r="AZ75">
        <v>0</v>
      </c>
      <c r="BA75">
        <v>0</v>
      </c>
      <c r="BB75" t="s">
        <v>6168</v>
      </c>
      <c r="BC75">
        <v>0</v>
      </c>
      <c r="BD75">
        <v>1</v>
      </c>
      <c r="BE75" t="s">
        <v>6188</v>
      </c>
      <c r="BF75" t="s">
        <v>6170</v>
      </c>
      <c r="BG75">
        <v>0</v>
      </c>
      <c r="BH75" t="s">
        <v>6171</v>
      </c>
      <c r="BI75">
        <v>25</v>
      </c>
      <c r="BJ75" t="s">
        <v>6172</v>
      </c>
      <c r="BK75">
        <v>0</v>
      </c>
      <c r="BL75">
        <v>74</v>
      </c>
      <c r="BM75" s="3">
        <f t="shared" si="17"/>
        <v>0.79729729729729726</v>
      </c>
    </row>
    <row r="76" spans="1:65">
      <c r="A76" t="s">
        <v>197</v>
      </c>
      <c r="B76" s="2">
        <v>45662</v>
      </c>
      <c r="C76" t="s">
        <v>47</v>
      </c>
      <c r="D76" t="s">
        <v>48</v>
      </c>
      <c r="E76">
        <v>1</v>
      </c>
      <c r="F76" t="s">
        <v>78</v>
      </c>
      <c r="G76" t="s">
        <v>62</v>
      </c>
      <c r="H76" t="s">
        <v>190</v>
      </c>
      <c r="I76" t="s">
        <v>64</v>
      </c>
      <c r="J76" t="s">
        <v>53</v>
      </c>
      <c r="K76" t="s">
        <v>75</v>
      </c>
      <c r="L76" t="s">
        <v>92</v>
      </c>
      <c r="M76" t="s">
        <v>56</v>
      </c>
      <c r="N76" t="s">
        <v>94</v>
      </c>
      <c r="O76" t="s">
        <v>82</v>
      </c>
      <c r="P76">
        <v>64</v>
      </c>
      <c r="Q76">
        <v>69</v>
      </c>
      <c r="R76">
        <v>67</v>
      </c>
      <c r="S76">
        <v>2</v>
      </c>
      <c r="T76">
        <f t="shared" si="9"/>
        <v>65</v>
      </c>
      <c r="U76">
        <v>61</v>
      </c>
      <c r="V76">
        <f t="shared" si="10"/>
        <v>4</v>
      </c>
      <c r="W76" s="3">
        <f t="shared" si="11"/>
        <v>2.9850746268656716E-2</v>
      </c>
      <c r="X76">
        <v>26</v>
      </c>
      <c r="Y76" s="4">
        <v>5.8</v>
      </c>
      <c r="Z76" s="4">
        <v>1.4</v>
      </c>
      <c r="AA76" s="5">
        <v>36220.769999999997</v>
      </c>
      <c r="AB76" s="5">
        <f t="shared" si="12"/>
        <v>2209466.9700000002</v>
      </c>
      <c r="AC76" s="5">
        <v>23768.02</v>
      </c>
      <c r="AD76" s="5">
        <f t="shared" si="13"/>
        <v>1592457.34</v>
      </c>
      <c r="AE76" s="5">
        <v>110328.81</v>
      </c>
      <c r="AF76" s="5">
        <v>32866.269999999997</v>
      </c>
      <c r="AG76" s="5">
        <v>9689.16</v>
      </c>
      <c r="AH76" s="5">
        <v>2030</v>
      </c>
      <c r="AI76" s="5">
        <v>6400</v>
      </c>
      <c r="AJ76">
        <v>0</v>
      </c>
      <c r="AK76" s="5">
        <v>0</v>
      </c>
      <c r="AL76" s="5">
        <v>2595.5300000000002</v>
      </c>
      <c r="AM76" s="5">
        <v>40051.75</v>
      </c>
      <c r="AN76">
        <v>4</v>
      </c>
      <c r="AO76">
        <v>4</v>
      </c>
      <c r="AP76" t="str">
        <f t="shared" si="14"/>
        <v>Yes</v>
      </c>
      <c r="AQ76">
        <v>1</v>
      </c>
      <c r="AR76" s="5">
        <f t="shared" si="15"/>
        <v>1796418.86</v>
      </c>
      <c r="AS76" s="5">
        <f t="shared" si="16"/>
        <v>413048.11</v>
      </c>
      <c r="AT76" t="s">
        <v>59</v>
      </c>
      <c r="AU76" t="s">
        <v>6164</v>
      </c>
      <c r="AV76" t="s">
        <v>6165</v>
      </c>
      <c r="AW76" t="s">
        <v>6166</v>
      </c>
      <c r="AX76" t="s">
        <v>6167</v>
      </c>
      <c r="AY76">
        <v>65</v>
      </c>
      <c r="AZ76">
        <v>0</v>
      </c>
      <c r="BA76">
        <v>29</v>
      </c>
      <c r="BB76" t="s">
        <v>6180</v>
      </c>
      <c r="BC76">
        <v>0</v>
      </c>
      <c r="BD76">
        <v>0</v>
      </c>
      <c r="BE76" t="s">
        <v>6169</v>
      </c>
      <c r="BF76" t="s">
        <v>6170</v>
      </c>
      <c r="BG76">
        <v>0</v>
      </c>
      <c r="BH76" t="s">
        <v>6171</v>
      </c>
      <c r="BI76">
        <v>41</v>
      </c>
      <c r="BJ76" t="s">
        <v>6172</v>
      </c>
      <c r="BK76">
        <v>0</v>
      </c>
      <c r="BL76">
        <v>77</v>
      </c>
      <c r="BM76" s="3">
        <f t="shared" si="17"/>
        <v>0.87012987012987009</v>
      </c>
    </row>
    <row r="77" spans="1:65">
      <c r="A77" t="s">
        <v>198</v>
      </c>
      <c r="B77" s="2">
        <v>45662</v>
      </c>
      <c r="C77" t="s">
        <v>47</v>
      </c>
      <c r="D77" t="s">
        <v>48</v>
      </c>
      <c r="E77">
        <v>1</v>
      </c>
      <c r="F77" t="s">
        <v>78</v>
      </c>
      <c r="G77" t="s">
        <v>62</v>
      </c>
      <c r="H77" t="s">
        <v>153</v>
      </c>
      <c r="I77" t="s">
        <v>74</v>
      </c>
      <c r="J77" t="s">
        <v>81</v>
      </c>
      <c r="K77" t="s">
        <v>75</v>
      </c>
      <c r="L77" t="s">
        <v>67</v>
      </c>
      <c r="M77" t="s">
        <v>56</v>
      </c>
      <c r="N77" t="s">
        <v>76</v>
      </c>
      <c r="O77" t="s">
        <v>58</v>
      </c>
      <c r="P77">
        <v>40</v>
      </c>
      <c r="Q77">
        <v>43</v>
      </c>
      <c r="R77">
        <v>40</v>
      </c>
      <c r="S77">
        <v>1</v>
      </c>
      <c r="T77">
        <f t="shared" si="9"/>
        <v>39</v>
      </c>
      <c r="U77">
        <v>38</v>
      </c>
      <c r="V77">
        <f t="shared" si="10"/>
        <v>1</v>
      </c>
      <c r="W77" s="3">
        <f t="shared" si="11"/>
        <v>2.5000000000000001E-2</v>
      </c>
      <c r="X77">
        <v>37</v>
      </c>
      <c r="Y77" s="4">
        <v>2.4</v>
      </c>
      <c r="Z77" s="4">
        <v>1.6</v>
      </c>
      <c r="AA77" s="5">
        <v>78697.61</v>
      </c>
      <c r="AB77" s="5">
        <f t="shared" si="12"/>
        <v>2990509.18</v>
      </c>
      <c r="AC77" s="5">
        <v>51699.32</v>
      </c>
      <c r="AD77" s="5">
        <f t="shared" si="13"/>
        <v>2067972.8</v>
      </c>
      <c r="AE77" s="5">
        <v>122518.65</v>
      </c>
      <c r="AF77" s="5">
        <v>38392.639999999999</v>
      </c>
      <c r="AG77" s="5">
        <v>10233.24</v>
      </c>
      <c r="AH77" s="5">
        <v>2320</v>
      </c>
      <c r="AI77" s="5">
        <v>6800</v>
      </c>
      <c r="AJ77">
        <v>0</v>
      </c>
      <c r="AK77" s="5">
        <v>0</v>
      </c>
      <c r="AL77" s="5">
        <v>1506.98</v>
      </c>
      <c r="AM77" s="5">
        <v>24300.32</v>
      </c>
      <c r="AN77">
        <v>4</v>
      </c>
      <c r="AO77">
        <v>3</v>
      </c>
      <c r="AP77" t="str">
        <f t="shared" si="14"/>
        <v>Yes</v>
      </c>
      <c r="AQ77">
        <v>1</v>
      </c>
      <c r="AR77" s="5">
        <f t="shared" si="15"/>
        <v>2274044.63</v>
      </c>
      <c r="AS77" s="5">
        <f t="shared" si="16"/>
        <v>716464.55</v>
      </c>
      <c r="AT77" t="s">
        <v>116</v>
      </c>
      <c r="AU77" t="s">
        <v>6164</v>
      </c>
      <c r="AV77" t="s">
        <v>6165</v>
      </c>
      <c r="AW77" t="s">
        <v>6166</v>
      </c>
      <c r="AX77" t="s">
        <v>6167</v>
      </c>
      <c r="AY77">
        <v>41</v>
      </c>
      <c r="AZ77">
        <v>0</v>
      </c>
      <c r="BA77">
        <v>15</v>
      </c>
      <c r="BB77" t="s">
        <v>6191</v>
      </c>
      <c r="BC77">
        <v>0</v>
      </c>
      <c r="BD77">
        <v>0</v>
      </c>
      <c r="BE77" t="s">
        <v>6169</v>
      </c>
      <c r="BF77" t="s">
        <v>6170</v>
      </c>
      <c r="BG77">
        <v>0</v>
      </c>
      <c r="BH77" t="s">
        <v>6171</v>
      </c>
      <c r="BI77">
        <v>49</v>
      </c>
      <c r="BJ77" t="s">
        <v>6172</v>
      </c>
      <c r="BK77">
        <v>0</v>
      </c>
      <c r="BL77">
        <v>46</v>
      </c>
      <c r="BM77" s="3">
        <f t="shared" si="17"/>
        <v>0.86956521739130432</v>
      </c>
    </row>
    <row r="78" spans="1:65">
      <c r="A78" t="s">
        <v>199</v>
      </c>
      <c r="B78" s="2">
        <v>45662</v>
      </c>
      <c r="C78" t="s">
        <v>47</v>
      </c>
      <c r="D78" t="s">
        <v>48</v>
      </c>
      <c r="E78">
        <v>1</v>
      </c>
      <c r="F78" t="s">
        <v>78</v>
      </c>
      <c r="G78" t="s">
        <v>79</v>
      </c>
      <c r="H78" t="s">
        <v>143</v>
      </c>
      <c r="I78" t="s">
        <v>74</v>
      </c>
      <c r="J78" t="s">
        <v>81</v>
      </c>
      <c r="K78" t="s">
        <v>75</v>
      </c>
      <c r="L78" t="s">
        <v>87</v>
      </c>
      <c r="M78" t="s">
        <v>56</v>
      </c>
      <c r="N78" t="s">
        <v>69</v>
      </c>
      <c r="O78" t="s">
        <v>82</v>
      </c>
      <c r="P78">
        <v>37</v>
      </c>
      <c r="Q78">
        <v>39</v>
      </c>
      <c r="R78">
        <v>37</v>
      </c>
      <c r="S78">
        <v>1</v>
      </c>
      <c r="T78">
        <f t="shared" si="9"/>
        <v>36</v>
      </c>
      <c r="U78">
        <v>35</v>
      </c>
      <c r="V78">
        <f t="shared" si="10"/>
        <v>1</v>
      </c>
      <c r="W78" s="3">
        <f t="shared" si="11"/>
        <v>2.7027027027027029E-2</v>
      </c>
      <c r="X78">
        <v>30</v>
      </c>
      <c r="Y78" s="4">
        <v>3.1</v>
      </c>
      <c r="Z78" s="4">
        <v>1.3</v>
      </c>
      <c r="AA78" s="5">
        <v>77539.199999999997</v>
      </c>
      <c r="AB78" s="5">
        <f t="shared" si="12"/>
        <v>2713872</v>
      </c>
      <c r="AC78" s="5">
        <v>54182.98</v>
      </c>
      <c r="AD78" s="5">
        <f t="shared" si="13"/>
        <v>2004770.26</v>
      </c>
      <c r="AE78" s="5">
        <v>113374.64</v>
      </c>
      <c r="AF78" s="5">
        <v>35740.730000000003</v>
      </c>
      <c r="AG78" s="5">
        <v>9644.4599999999991</v>
      </c>
      <c r="AH78" s="5">
        <v>1885</v>
      </c>
      <c r="AI78" s="5">
        <v>6800</v>
      </c>
      <c r="AJ78">
        <v>0</v>
      </c>
      <c r="AK78" s="5">
        <v>0</v>
      </c>
      <c r="AL78" s="5">
        <v>1484.8</v>
      </c>
      <c r="AM78" s="5">
        <v>23673.11</v>
      </c>
      <c r="AN78">
        <v>4</v>
      </c>
      <c r="AO78">
        <v>4</v>
      </c>
      <c r="AP78" t="str">
        <f t="shared" si="14"/>
        <v>Yes</v>
      </c>
      <c r="AQ78">
        <v>1</v>
      </c>
      <c r="AR78" s="5">
        <f t="shared" si="15"/>
        <v>2197373</v>
      </c>
      <c r="AS78" s="5">
        <f t="shared" si="16"/>
        <v>516499</v>
      </c>
      <c r="AT78" t="s">
        <v>59</v>
      </c>
      <c r="AU78" t="s">
        <v>6164</v>
      </c>
      <c r="AV78" t="s">
        <v>6165</v>
      </c>
      <c r="AW78" t="s">
        <v>6166</v>
      </c>
      <c r="AX78" t="s">
        <v>6167</v>
      </c>
      <c r="AY78">
        <v>37</v>
      </c>
      <c r="AZ78">
        <v>0</v>
      </c>
      <c r="BA78">
        <v>10</v>
      </c>
      <c r="BB78" t="s">
        <v>6191</v>
      </c>
      <c r="BC78">
        <v>0</v>
      </c>
      <c r="BD78">
        <v>0</v>
      </c>
      <c r="BE78" t="s">
        <v>6169</v>
      </c>
      <c r="BF78" t="s">
        <v>6170</v>
      </c>
      <c r="BG78">
        <v>1</v>
      </c>
      <c r="BH78" t="s">
        <v>6186</v>
      </c>
      <c r="BI78">
        <v>43</v>
      </c>
      <c r="BJ78" t="s">
        <v>6172</v>
      </c>
      <c r="BK78">
        <v>0</v>
      </c>
      <c r="BL78">
        <v>45</v>
      </c>
      <c r="BM78" s="3">
        <f t="shared" si="17"/>
        <v>0.82222222222222219</v>
      </c>
    </row>
    <row r="79" spans="1:65">
      <c r="A79" t="s">
        <v>200</v>
      </c>
      <c r="B79" s="2">
        <v>45662</v>
      </c>
      <c r="C79" t="s">
        <v>47</v>
      </c>
      <c r="D79" t="s">
        <v>48</v>
      </c>
      <c r="E79">
        <v>1</v>
      </c>
      <c r="F79" t="s">
        <v>72</v>
      </c>
      <c r="G79" t="s">
        <v>50</v>
      </c>
      <c r="H79" t="s">
        <v>73</v>
      </c>
      <c r="I79" t="s">
        <v>52</v>
      </c>
      <c r="J79" t="s">
        <v>65</v>
      </c>
      <c r="K79" t="s">
        <v>66</v>
      </c>
      <c r="L79" t="s">
        <v>92</v>
      </c>
      <c r="M79" t="s">
        <v>56</v>
      </c>
      <c r="N79" t="s">
        <v>76</v>
      </c>
      <c r="O79" t="s">
        <v>58</v>
      </c>
      <c r="P79">
        <v>56</v>
      </c>
      <c r="Q79">
        <v>59</v>
      </c>
      <c r="R79">
        <v>59</v>
      </c>
      <c r="S79">
        <v>1</v>
      </c>
      <c r="T79">
        <f t="shared" si="9"/>
        <v>58</v>
      </c>
      <c r="U79">
        <v>56</v>
      </c>
      <c r="V79">
        <f t="shared" si="10"/>
        <v>2</v>
      </c>
      <c r="W79" s="3">
        <f t="shared" si="11"/>
        <v>1.6949152542372881E-2</v>
      </c>
      <c r="X79">
        <v>35</v>
      </c>
      <c r="Y79" s="4">
        <v>1.5</v>
      </c>
      <c r="Z79" s="4">
        <v>1.5</v>
      </c>
      <c r="AA79" s="5">
        <v>48764.05</v>
      </c>
      <c r="AB79" s="5">
        <f t="shared" si="12"/>
        <v>2730786.8</v>
      </c>
      <c r="AC79" s="5">
        <v>35009.629999999997</v>
      </c>
      <c r="AD79" s="5">
        <f t="shared" si="13"/>
        <v>2065568.17</v>
      </c>
      <c r="AE79" s="5">
        <v>139347.12</v>
      </c>
      <c r="AF79" s="5">
        <v>35511.25</v>
      </c>
      <c r="AG79" s="5">
        <v>10767.22</v>
      </c>
      <c r="AH79" s="5">
        <v>2175</v>
      </c>
      <c r="AI79" s="5">
        <v>4600</v>
      </c>
      <c r="AJ79">
        <v>0</v>
      </c>
      <c r="AK79" s="5">
        <v>0</v>
      </c>
      <c r="AL79" s="5">
        <v>2041.31</v>
      </c>
      <c r="AM79" s="5">
        <v>35123.57</v>
      </c>
      <c r="AN79">
        <v>4</v>
      </c>
      <c r="AO79">
        <v>4</v>
      </c>
      <c r="AP79" t="str">
        <f t="shared" si="14"/>
        <v>Yes</v>
      </c>
      <c r="AQ79">
        <v>1</v>
      </c>
      <c r="AR79" s="5">
        <f t="shared" si="15"/>
        <v>2295133.64</v>
      </c>
      <c r="AS79" s="5">
        <f t="shared" si="16"/>
        <v>435653.16</v>
      </c>
      <c r="AT79" t="s">
        <v>59</v>
      </c>
      <c r="AU79" t="s">
        <v>6164</v>
      </c>
      <c r="AV79" t="s">
        <v>6165</v>
      </c>
      <c r="AW79" t="s">
        <v>6166</v>
      </c>
      <c r="AX79" t="s">
        <v>6184</v>
      </c>
      <c r="AY79">
        <v>62</v>
      </c>
      <c r="AZ79">
        <v>3</v>
      </c>
      <c r="BA79">
        <v>19</v>
      </c>
      <c r="BB79" t="s">
        <v>6185</v>
      </c>
      <c r="BC79">
        <v>0</v>
      </c>
      <c r="BD79">
        <v>0</v>
      </c>
      <c r="BE79" t="s">
        <v>6169</v>
      </c>
      <c r="BF79" t="s">
        <v>6170</v>
      </c>
      <c r="BG79">
        <v>1</v>
      </c>
      <c r="BH79" t="s">
        <v>6179</v>
      </c>
      <c r="BI79">
        <v>50</v>
      </c>
      <c r="BJ79" t="s">
        <v>6172</v>
      </c>
      <c r="BK79">
        <v>0</v>
      </c>
      <c r="BL79">
        <v>66</v>
      </c>
      <c r="BM79" s="3">
        <f t="shared" si="17"/>
        <v>0.89393939393939392</v>
      </c>
    </row>
    <row r="80" spans="1:65">
      <c r="A80" t="s">
        <v>201</v>
      </c>
      <c r="B80" s="2">
        <v>45662</v>
      </c>
      <c r="C80" t="s">
        <v>47</v>
      </c>
      <c r="D80" t="s">
        <v>48</v>
      </c>
      <c r="E80">
        <v>1</v>
      </c>
      <c r="F80" t="s">
        <v>78</v>
      </c>
      <c r="G80" t="s">
        <v>50</v>
      </c>
      <c r="H80" t="s">
        <v>185</v>
      </c>
      <c r="I80" t="s">
        <v>64</v>
      </c>
      <c r="J80" t="s">
        <v>53</v>
      </c>
      <c r="K80" t="s">
        <v>66</v>
      </c>
      <c r="L80" t="s">
        <v>55</v>
      </c>
      <c r="M80" t="s">
        <v>56</v>
      </c>
      <c r="N80" t="s">
        <v>109</v>
      </c>
      <c r="O80" t="s">
        <v>120</v>
      </c>
      <c r="P80">
        <v>59</v>
      </c>
      <c r="Q80">
        <v>60</v>
      </c>
      <c r="R80">
        <v>59</v>
      </c>
      <c r="S80">
        <v>2</v>
      </c>
      <c r="T80">
        <f t="shared" si="9"/>
        <v>57</v>
      </c>
      <c r="U80">
        <v>57</v>
      </c>
      <c r="V80">
        <f t="shared" si="10"/>
        <v>0</v>
      </c>
      <c r="W80" s="3">
        <f t="shared" si="11"/>
        <v>3.3898305084745763E-2</v>
      </c>
      <c r="X80">
        <v>26</v>
      </c>
      <c r="Y80" s="4">
        <v>0.9</v>
      </c>
      <c r="Z80" s="4">
        <v>0.7</v>
      </c>
      <c r="AA80" s="5">
        <v>33649.42</v>
      </c>
      <c r="AB80" s="5">
        <f t="shared" si="12"/>
        <v>1918016.94</v>
      </c>
      <c r="AC80" s="5">
        <v>23426.15</v>
      </c>
      <c r="AD80" s="5">
        <f t="shared" si="13"/>
        <v>1382142.85</v>
      </c>
      <c r="AE80" s="5">
        <v>96523.81</v>
      </c>
      <c r="AF80" s="5">
        <v>28141.22</v>
      </c>
      <c r="AG80" s="5">
        <v>9656.8799999999992</v>
      </c>
      <c r="AH80" s="5">
        <v>1015</v>
      </c>
      <c r="AI80" s="5">
        <v>6400</v>
      </c>
      <c r="AJ80">
        <v>0</v>
      </c>
      <c r="AK80" s="5">
        <v>0</v>
      </c>
      <c r="AL80" s="5">
        <v>0</v>
      </c>
      <c r="AM80" s="5">
        <v>86627.9</v>
      </c>
      <c r="AN80">
        <v>8</v>
      </c>
      <c r="AO80">
        <v>9</v>
      </c>
      <c r="AP80" t="str">
        <f t="shared" si="14"/>
        <v>No</v>
      </c>
      <c r="AQ80">
        <v>2</v>
      </c>
      <c r="AR80" s="5">
        <f t="shared" si="15"/>
        <v>1610507.66</v>
      </c>
      <c r="AS80" s="5">
        <f t="shared" si="16"/>
        <v>307509.28000000003</v>
      </c>
      <c r="AT80" t="s">
        <v>59</v>
      </c>
      <c r="AU80" t="s">
        <v>6164</v>
      </c>
      <c r="AV80" t="s">
        <v>6165</v>
      </c>
      <c r="AW80" t="s">
        <v>6166</v>
      </c>
      <c r="AX80" t="s">
        <v>6167</v>
      </c>
      <c r="AY80">
        <v>62</v>
      </c>
      <c r="AZ80">
        <v>0</v>
      </c>
      <c r="BA80">
        <v>0</v>
      </c>
      <c r="BB80" t="s">
        <v>6168</v>
      </c>
      <c r="BC80">
        <v>1</v>
      </c>
      <c r="BD80">
        <v>0</v>
      </c>
      <c r="BE80" t="s">
        <v>6178</v>
      </c>
      <c r="BF80" t="s">
        <v>6170</v>
      </c>
      <c r="BG80">
        <v>0</v>
      </c>
      <c r="BH80" t="s">
        <v>6171</v>
      </c>
      <c r="BI80">
        <v>24</v>
      </c>
      <c r="BJ80" t="s">
        <v>6172</v>
      </c>
      <c r="BK80">
        <v>0</v>
      </c>
      <c r="BL80">
        <v>74</v>
      </c>
      <c r="BM80" s="3">
        <f t="shared" si="17"/>
        <v>0.79729729729729726</v>
      </c>
    </row>
    <row r="81" spans="1:65">
      <c r="A81" t="s">
        <v>202</v>
      </c>
      <c r="B81" s="2">
        <v>45662</v>
      </c>
      <c r="C81" t="s">
        <v>47</v>
      </c>
      <c r="D81" t="s">
        <v>48</v>
      </c>
      <c r="E81">
        <v>1</v>
      </c>
      <c r="F81" t="s">
        <v>49</v>
      </c>
      <c r="G81" t="s">
        <v>50</v>
      </c>
      <c r="H81" t="s">
        <v>89</v>
      </c>
      <c r="I81" t="s">
        <v>52</v>
      </c>
      <c r="J81" t="s">
        <v>65</v>
      </c>
      <c r="K81" t="s">
        <v>66</v>
      </c>
      <c r="L81" t="s">
        <v>92</v>
      </c>
      <c r="M81" t="s">
        <v>68</v>
      </c>
      <c r="N81" t="s">
        <v>57</v>
      </c>
      <c r="O81" t="s">
        <v>120</v>
      </c>
      <c r="P81">
        <v>46</v>
      </c>
      <c r="Q81">
        <v>46</v>
      </c>
      <c r="R81">
        <v>45</v>
      </c>
      <c r="S81">
        <v>2</v>
      </c>
      <c r="T81">
        <f t="shared" si="9"/>
        <v>43</v>
      </c>
      <c r="U81">
        <v>43</v>
      </c>
      <c r="V81">
        <f t="shared" si="10"/>
        <v>0</v>
      </c>
      <c r="W81" s="3">
        <f t="shared" si="11"/>
        <v>4.4444444444444446E-2</v>
      </c>
      <c r="X81">
        <v>34</v>
      </c>
      <c r="Y81" s="4">
        <v>4.0999999999999996</v>
      </c>
      <c r="Z81" s="4">
        <v>1.3</v>
      </c>
      <c r="AA81" s="5">
        <v>49226.1</v>
      </c>
      <c r="AB81" s="5">
        <f t="shared" si="12"/>
        <v>2116722.2999999998</v>
      </c>
      <c r="AC81" s="5">
        <v>33424.26</v>
      </c>
      <c r="AD81" s="5">
        <f t="shared" si="13"/>
        <v>1504091.7</v>
      </c>
      <c r="AE81" s="5">
        <v>104307.36</v>
      </c>
      <c r="AF81" s="5">
        <v>30223.23</v>
      </c>
      <c r="AG81" s="5">
        <v>10220.06</v>
      </c>
      <c r="AH81" s="5">
        <v>1885</v>
      </c>
      <c r="AI81" s="5">
        <v>9200</v>
      </c>
      <c r="AJ81">
        <v>1</v>
      </c>
      <c r="AK81" s="5">
        <v>12941.18</v>
      </c>
      <c r="AL81" s="5">
        <v>0</v>
      </c>
      <c r="AM81" s="5">
        <v>30147.14</v>
      </c>
      <c r="AN81">
        <v>4</v>
      </c>
      <c r="AO81">
        <v>4</v>
      </c>
      <c r="AP81" t="str">
        <f t="shared" si="14"/>
        <v>Yes</v>
      </c>
      <c r="AQ81">
        <v>2</v>
      </c>
      <c r="AR81" s="5">
        <f t="shared" si="15"/>
        <v>1703015.67</v>
      </c>
      <c r="AS81" s="5">
        <f t="shared" si="16"/>
        <v>413706.63</v>
      </c>
      <c r="AT81" t="s">
        <v>116</v>
      </c>
      <c r="AU81" t="s">
        <v>6189</v>
      </c>
      <c r="AV81" t="s">
        <v>6190</v>
      </c>
      <c r="AW81" t="s">
        <v>6183</v>
      </c>
      <c r="AX81" t="s">
        <v>6167</v>
      </c>
      <c r="AY81">
        <v>46</v>
      </c>
      <c r="AZ81">
        <v>0</v>
      </c>
      <c r="BA81">
        <v>0</v>
      </c>
      <c r="BB81" t="s">
        <v>6168</v>
      </c>
      <c r="BC81">
        <v>0</v>
      </c>
      <c r="BD81">
        <v>0</v>
      </c>
      <c r="BE81" t="s">
        <v>6169</v>
      </c>
      <c r="BF81" t="s">
        <v>6176</v>
      </c>
      <c r="BG81">
        <v>1</v>
      </c>
      <c r="BH81" t="s">
        <v>6186</v>
      </c>
      <c r="BI81">
        <v>30</v>
      </c>
      <c r="BJ81" t="s">
        <v>6172</v>
      </c>
      <c r="BK81">
        <v>0</v>
      </c>
      <c r="BL81">
        <v>65</v>
      </c>
      <c r="BM81" s="3">
        <f t="shared" si="17"/>
        <v>0.69230769230769229</v>
      </c>
    </row>
    <row r="82" spans="1:65">
      <c r="A82" t="s">
        <v>203</v>
      </c>
      <c r="B82" s="2">
        <v>45662</v>
      </c>
      <c r="C82" t="s">
        <v>47</v>
      </c>
      <c r="D82" t="s">
        <v>48</v>
      </c>
      <c r="E82">
        <v>1</v>
      </c>
      <c r="F82" t="s">
        <v>72</v>
      </c>
      <c r="G82" t="s">
        <v>50</v>
      </c>
      <c r="H82" t="s">
        <v>119</v>
      </c>
      <c r="I82" t="s">
        <v>74</v>
      </c>
      <c r="J82" t="s">
        <v>65</v>
      </c>
      <c r="K82" t="s">
        <v>75</v>
      </c>
      <c r="L82" t="s">
        <v>87</v>
      </c>
      <c r="M82" t="s">
        <v>56</v>
      </c>
      <c r="N82" t="s">
        <v>94</v>
      </c>
      <c r="O82" t="s">
        <v>120</v>
      </c>
      <c r="P82">
        <v>50</v>
      </c>
      <c r="Q82">
        <v>52</v>
      </c>
      <c r="R82">
        <v>51</v>
      </c>
      <c r="S82">
        <v>1</v>
      </c>
      <c r="T82">
        <f t="shared" si="9"/>
        <v>50</v>
      </c>
      <c r="U82">
        <v>48</v>
      </c>
      <c r="V82">
        <f t="shared" si="10"/>
        <v>2</v>
      </c>
      <c r="W82" s="3">
        <f t="shared" si="11"/>
        <v>1.9607843137254902E-2</v>
      </c>
      <c r="X82">
        <v>33</v>
      </c>
      <c r="Y82" s="4">
        <v>3.3</v>
      </c>
      <c r="Z82" s="4">
        <v>1.7</v>
      </c>
      <c r="AA82" s="5">
        <v>51485.61</v>
      </c>
      <c r="AB82" s="5">
        <f t="shared" si="12"/>
        <v>2471309.2799999998</v>
      </c>
      <c r="AC82" s="5">
        <v>35756.29</v>
      </c>
      <c r="AD82" s="5">
        <f t="shared" si="13"/>
        <v>1823570.79</v>
      </c>
      <c r="AE82" s="5">
        <v>113587.15</v>
      </c>
      <c r="AF82" s="5">
        <v>32662.33</v>
      </c>
      <c r="AG82" s="5">
        <v>9893.6</v>
      </c>
      <c r="AH82" s="5">
        <v>2465</v>
      </c>
      <c r="AI82" s="5">
        <v>4600</v>
      </c>
      <c r="AJ82">
        <v>0</v>
      </c>
      <c r="AK82" s="5">
        <v>0</v>
      </c>
      <c r="AL82" s="5">
        <v>1949.6</v>
      </c>
      <c r="AM82" s="5">
        <v>31020.85</v>
      </c>
      <c r="AN82">
        <v>4</v>
      </c>
      <c r="AO82">
        <v>2</v>
      </c>
      <c r="AP82" t="str">
        <f t="shared" si="14"/>
        <v>Yes</v>
      </c>
      <c r="AQ82">
        <v>0</v>
      </c>
      <c r="AR82" s="5">
        <f t="shared" si="15"/>
        <v>2019749.32</v>
      </c>
      <c r="AS82" s="5">
        <f t="shared" si="16"/>
        <v>451559.96</v>
      </c>
      <c r="AT82" t="s">
        <v>59</v>
      </c>
      <c r="AU82" t="s">
        <v>6164</v>
      </c>
      <c r="AV82" t="s">
        <v>6165</v>
      </c>
      <c r="AW82" t="s">
        <v>6166</v>
      </c>
      <c r="AX82" t="s">
        <v>6167</v>
      </c>
      <c r="AY82">
        <v>53</v>
      </c>
      <c r="AZ82">
        <v>1</v>
      </c>
      <c r="BA82">
        <v>15</v>
      </c>
      <c r="BB82" t="s">
        <v>6180</v>
      </c>
      <c r="BC82">
        <v>0</v>
      </c>
      <c r="BD82">
        <v>0</v>
      </c>
      <c r="BE82" t="s">
        <v>6169</v>
      </c>
      <c r="BF82" t="s">
        <v>6170</v>
      </c>
      <c r="BG82">
        <v>0</v>
      </c>
      <c r="BH82" t="s">
        <v>6171</v>
      </c>
      <c r="BI82">
        <v>31</v>
      </c>
      <c r="BJ82" t="s">
        <v>6172</v>
      </c>
      <c r="BK82">
        <v>0</v>
      </c>
      <c r="BL82">
        <v>61</v>
      </c>
      <c r="BM82" s="3">
        <f t="shared" si="17"/>
        <v>0.83606557377049184</v>
      </c>
    </row>
    <row r="83" spans="1:65">
      <c r="A83" t="s">
        <v>204</v>
      </c>
      <c r="B83" s="2">
        <v>45663</v>
      </c>
      <c r="C83" t="s">
        <v>47</v>
      </c>
      <c r="D83" t="s">
        <v>48</v>
      </c>
      <c r="E83">
        <v>1</v>
      </c>
      <c r="F83" t="s">
        <v>72</v>
      </c>
      <c r="G83" t="s">
        <v>62</v>
      </c>
      <c r="H83" t="s">
        <v>175</v>
      </c>
      <c r="I83" t="s">
        <v>64</v>
      </c>
      <c r="J83" t="s">
        <v>65</v>
      </c>
      <c r="K83" t="s">
        <v>75</v>
      </c>
      <c r="L83" t="s">
        <v>87</v>
      </c>
      <c r="M83" t="s">
        <v>68</v>
      </c>
      <c r="N83" t="s">
        <v>109</v>
      </c>
      <c r="O83" t="s">
        <v>58</v>
      </c>
      <c r="P83">
        <v>42</v>
      </c>
      <c r="Q83">
        <v>44</v>
      </c>
      <c r="R83">
        <v>45</v>
      </c>
      <c r="S83">
        <v>1</v>
      </c>
      <c r="T83">
        <f t="shared" si="9"/>
        <v>44</v>
      </c>
      <c r="U83">
        <v>42</v>
      </c>
      <c r="V83">
        <f t="shared" si="10"/>
        <v>2</v>
      </c>
      <c r="W83" s="3">
        <f t="shared" si="11"/>
        <v>2.2222222222222223E-2</v>
      </c>
      <c r="X83">
        <v>15</v>
      </c>
      <c r="Y83" s="4">
        <v>3.8</v>
      </c>
      <c r="Z83" s="4">
        <v>1.8</v>
      </c>
      <c r="AA83" s="5">
        <v>52279.360000000001</v>
      </c>
      <c r="AB83" s="5">
        <f t="shared" si="12"/>
        <v>2195733.12</v>
      </c>
      <c r="AC83" s="5">
        <v>34139.4</v>
      </c>
      <c r="AD83" s="5">
        <f t="shared" si="13"/>
        <v>1536273</v>
      </c>
      <c r="AE83" s="5">
        <v>98503.62</v>
      </c>
      <c r="AF83" s="5">
        <v>26570.85</v>
      </c>
      <c r="AG83" s="5">
        <v>7828.82</v>
      </c>
      <c r="AH83" s="5">
        <v>2610</v>
      </c>
      <c r="AI83" s="5">
        <v>4600</v>
      </c>
      <c r="AJ83">
        <v>1</v>
      </c>
      <c r="AK83" s="5">
        <v>13239.87</v>
      </c>
      <c r="AL83" s="5">
        <v>1898.92</v>
      </c>
      <c r="AM83" s="5">
        <v>60437.68</v>
      </c>
      <c r="AN83">
        <v>8</v>
      </c>
      <c r="AO83">
        <v>6</v>
      </c>
      <c r="AP83" t="str">
        <f t="shared" si="14"/>
        <v>Yes</v>
      </c>
      <c r="AQ83">
        <v>2</v>
      </c>
      <c r="AR83" s="5">
        <f t="shared" si="15"/>
        <v>1751962.76</v>
      </c>
      <c r="AS83" s="5">
        <f t="shared" si="16"/>
        <v>443770.36</v>
      </c>
      <c r="AT83" t="s">
        <v>59</v>
      </c>
      <c r="AU83" t="s">
        <v>6189</v>
      </c>
      <c r="AV83" t="s">
        <v>6190</v>
      </c>
      <c r="AW83" t="s">
        <v>6183</v>
      </c>
      <c r="AX83" t="s">
        <v>6184</v>
      </c>
      <c r="AY83">
        <v>42</v>
      </c>
      <c r="AZ83">
        <v>0</v>
      </c>
      <c r="BA83">
        <v>20</v>
      </c>
      <c r="BB83" t="s">
        <v>6180</v>
      </c>
      <c r="BC83">
        <v>0</v>
      </c>
      <c r="BD83">
        <v>0</v>
      </c>
      <c r="BE83" t="s">
        <v>6169</v>
      </c>
      <c r="BF83" t="s">
        <v>6170</v>
      </c>
      <c r="BG83">
        <v>0</v>
      </c>
      <c r="BH83" t="s">
        <v>6171</v>
      </c>
      <c r="BI83">
        <v>11</v>
      </c>
      <c r="BJ83" t="s">
        <v>6172</v>
      </c>
      <c r="BK83">
        <v>0</v>
      </c>
      <c r="BL83">
        <v>65</v>
      </c>
      <c r="BM83" s="3">
        <f t="shared" si="17"/>
        <v>0.69230769230769229</v>
      </c>
    </row>
    <row r="84" spans="1:65">
      <c r="A84" t="s">
        <v>205</v>
      </c>
      <c r="B84" s="2">
        <v>45663</v>
      </c>
      <c r="C84" t="s">
        <v>47</v>
      </c>
      <c r="D84" t="s">
        <v>48</v>
      </c>
      <c r="E84">
        <v>1</v>
      </c>
      <c r="F84" t="s">
        <v>78</v>
      </c>
      <c r="G84" t="s">
        <v>50</v>
      </c>
      <c r="H84" t="s">
        <v>173</v>
      </c>
      <c r="I84" t="s">
        <v>74</v>
      </c>
      <c r="J84" t="s">
        <v>65</v>
      </c>
      <c r="K84" t="s">
        <v>66</v>
      </c>
      <c r="L84" t="s">
        <v>55</v>
      </c>
      <c r="M84" t="s">
        <v>56</v>
      </c>
      <c r="N84" t="s">
        <v>109</v>
      </c>
      <c r="O84" t="s">
        <v>82</v>
      </c>
      <c r="P84">
        <v>50</v>
      </c>
      <c r="Q84">
        <v>51</v>
      </c>
      <c r="R84">
        <v>48</v>
      </c>
      <c r="S84">
        <v>1</v>
      </c>
      <c r="T84">
        <f t="shared" si="9"/>
        <v>47</v>
      </c>
      <c r="U84">
        <v>47</v>
      </c>
      <c r="V84">
        <f t="shared" si="10"/>
        <v>0</v>
      </c>
      <c r="W84" s="3">
        <f t="shared" si="11"/>
        <v>2.0833333333333332E-2</v>
      </c>
      <c r="X84">
        <v>21</v>
      </c>
      <c r="Y84" s="4">
        <v>8.4</v>
      </c>
      <c r="Z84" s="4">
        <v>1.3</v>
      </c>
      <c r="AA84" s="5">
        <v>48521.279999999999</v>
      </c>
      <c r="AB84" s="5">
        <f t="shared" si="12"/>
        <v>2280500.16</v>
      </c>
      <c r="AC84" s="5">
        <v>34910.93</v>
      </c>
      <c r="AD84" s="5">
        <f t="shared" si="13"/>
        <v>1675724.64</v>
      </c>
      <c r="AE84" s="5">
        <v>107018.78</v>
      </c>
      <c r="AF84" s="5">
        <v>31694.84</v>
      </c>
      <c r="AG84" s="5">
        <v>8435.8700000000008</v>
      </c>
      <c r="AH84" s="5">
        <v>1885</v>
      </c>
      <c r="AI84" s="5">
        <v>4600</v>
      </c>
      <c r="AJ84">
        <v>0</v>
      </c>
      <c r="AK84" s="5">
        <v>0</v>
      </c>
      <c r="AL84" s="5">
        <v>0</v>
      </c>
      <c r="AM84" s="5">
        <v>77440.38</v>
      </c>
      <c r="AN84">
        <v>8</v>
      </c>
      <c r="AO84">
        <v>10</v>
      </c>
      <c r="AP84" t="str">
        <f t="shared" si="14"/>
        <v>No</v>
      </c>
      <c r="AQ84">
        <v>2</v>
      </c>
      <c r="AR84" s="5">
        <f t="shared" si="15"/>
        <v>1906799.51</v>
      </c>
      <c r="AS84" s="5">
        <f t="shared" si="16"/>
        <v>373700.65</v>
      </c>
      <c r="AT84" t="s">
        <v>59</v>
      </c>
      <c r="AU84" t="s">
        <v>6164</v>
      </c>
      <c r="AV84" t="s">
        <v>6165</v>
      </c>
      <c r="AW84" t="s">
        <v>6166</v>
      </c>
      <c r="AX84" t="s">
        <v>6177</v>
      </c>
      <c r="AY84">
        <v>51</v>
      </c>
      <c r="AZ84">
        <v>0</v>
      </c>
      <c r="BA84">
        <v>0</v>
      </c>
      <c r="BB84" t="s">
        <v>6168</v>
      </c>
      <c r="BC84">
        <v>1</v>
      </c>
      <c r="BD84">
        <v>1</v>
      </c>
      <c r="BE84" t="s">
        <v>6188</v>
      </c>
      <c r="BF84" t="s">
        <v>6170</v>
      </c>
      <c r="BG84">
        <v>1</v>
      </c>
      <c r="BH84" t="s">
        <v>6186</v>
      </c>
      <c r="BI84">
        <v>33</v>
      </c>
      <c r="BJ84" t="s">
        <v>6172</v>
      </c>
      <c r="BK84">
        <v>0</v>
      </c>
      <c r="BL84">
        <v>61</v>
      </c>
      <c r="BM84" s="3">
        <f t="shared" si="17"/>
        <v>0.78688524590163933</v>
      </c>
    </row>
    <row r="85" spans="1:65">
      <c r="A85" t="s">
        <v>206</v>
      </c>
      <c r="B85" s="2">
        <v>45663</v>
      </c>
      <c r="C85" t="s">
        <v>47</v>
      </c>
      <c r="D85" t="s">
        <v>48</v>
      </c>
      <c r="E85">
        <v>1</v>
      </c>
      <c r="F85" t="s">
        <v>49</v>
      </c>
      <c r="G85" t="s">
        <v>62</v>
      </c>
      <c r="H85" t="s">
        <v>125</v>
      </c>
      <c r="I85" t="s">
        <v>52</v>
      </c>
      <c r="J85" t="s">
        <v>81</v>
      </c>
      <c r="K85" t="s">
        <v>75</v>
      </c>
      <c r="L85" t="s">
        <v>55</v>
      </c>
      <c r="M85" t="s">
        <v>56</v>
      </c>
      <c r="N85" t="s">
        <v>69</v>
      </c>
      <c r="O85" t="s">
        <v>70</v>
      </c>
      <c r="P85">
        <v>43</v>
      </c>
      <c r="Q85">
        <v>43</v>
      </c>
      <c r="R85">
        <v>42</v>
      </c>
      <c r="S85">
        <v>1</v>
      </c>
      <c r="T85">
        <f t="shared" si="9"/>
        <v>41</v>
      </c>
      <c r="U85">
        <v>41</v>
      </c>
      <c r="V85">
        <f t="shared" si="10"/>
        <v>0</v>
      </c>
      <c r="W85" s="3">
        <f t="shared" si="11"/>
        <v>2.3809523809523808E-2</v>
      </c>
      <c r="X85">
        <v>43</v>
      </c>
      <c r="Y85" s="4">
        <v>2.5</v>
      </c>
      <c r="Z85" s="4">
        <v>0.9</v>
      </c>
      <c r="AA85" s="5">
        <v>78798.87</v>
      </c>
      <c r="AB85" s="5">
        <f t="shared" si="12"/>
        <v>3230753.67</v>
      </c>
      <c r="AC85" s="5">
        <v>52838.21</v>
      </c>
      <c r="AD85" s="5">
        <f t="shared" si="13"/>
        <v>2219204.8199999998</v>
      </c>
      <c r="AE85" s="5">
        <v>133719.97</v>
      </c>
      <c r="AF85" s="5">
        <v>38042.629999999997</v>
      </c>
      <c r="AG85" s="5">
        <v>11387.99</v>
      </c>
      <c r="AH85" s="5">
        <v>1305</v>
      </c>
      <c r="AI85" s="5">
        <v>6800</v>
      </c>
      <c r="AJ85">
        <v>0</v>
      </c>
      <c r="AK85" s="5">
        <v>0</v>
      </c>
      <c r="AL85" s="5">
        <v>0</v>
      </c>
      <c r="AM85" s="5">
        <v>30038.26</v>
      </c>
      <c r="AN85">
        <v>4</v>
      </c>
      <c r="AO85">
        <v>5</v>
      </c>
      <c r="AP85" t="str">
        <f t="shared" si="14"/>
        <v>No</v>
      </c>
      <c r="AQ85">
        <v>2</v>
      </c>
      <c r="AR85" s="5">
        <f t="shared" si="15"/>
        <v>2440498.67</v>
      </c>
      <c r="AS85" s="5">
        <f t="shared" si="16"/>
        <v>790255</v>
      </c>
      <c r="AT85" t="s">
        <v>59</v>
      </c>
      <c r="AU85" t="s">
        <v>6164</v>
      </c>
      <c r="AV85" t="s">
        <v>6165</v>
      </c>
      <c r="AW85" t="s">
        <v>6166</v>
      </c>
      <c r="AX85" t="s">
        <v>6167</v>
      </c>
      <c r="AY85">
        <v>44</v>
      </c>
      <c r="AZ85">
        <v>0</v>
      </c>
      <c r="BA85">
        <v>0</v>
      </c>
      <c r="BB85" t="s">
        <v>6168</v>
      </c>
      <c r="BC85">
        <v>1</v>
      </c>
      <c r="BD85">
        <v>0</v>
      </c>
      <c r="BE85" t="s">
        <v>6178</v>
      </c>
      <c r="BF85" t="s">
        <v>6170</v>
      </c>
      <c r="BG85">
        <v>1</v>
      </c>
      <c r="BH85" t="s">
        <v>6179</v>
      </c>
      <c r="BI85">
        <v>21</v>
      </c>
      <c r="BJ85" t="s">
        <v>6172</v>
      </c>
      <c r="BK85">
        <v>0</v>
      </c>
      <c r="BL85">
        <v>50</v>
      </c>
      <c r="BM85" s="3">
        <f t="shared" si="17"/>
        <v>0.84</v>
      </c>
    </row>
    <row r="86" spans="1:65">
      <c r="A86" t="s">
        <v>207</v>
      </c>
      <c r="B86" s="2">
        <v>45663</v>
      </c>
      <c r="C86" t="s">
        <v>47</v>
      </c>
      <c r="D86" t="s">
        <v>48</v>
      </c>
      <c r="E86">
        <v>1</v>
      </c>
      <c r="F86" t="s">
        <v>78</v>
      </c>
      <c r="G86" t="s">
        <v>79</v>
      </c>
      <c r="H86" t="s">
        <v>113</v>
      </c>
      <c r="I86" t="s">
        <v>52</v>
      </c>
      <c r="J86" t="s">
        <v>65</v>
      </c>
      <c r="K86" t="s">
        <v>66</v>
      </c>
      <c r="L86" t="s">
        <v>67</v>
      </c>
      <c r="M86" t="s">
        <v>56</v>
      </c>
      <c r="N86" t="s">
        <v>69</v>
      </c>
      <c r="O86" t="s">
        <v>82</v>
      </c>
      <c r="P86">
        <v>47</v>
      </c>
      <c r="Q86">
        <v>48</v>
      </c>
      <c r="R86">
        <v>45</v>
      </c>
      <c r="S86">
        <v>1</v>
      </c>
      <c r="T86">
        <f t="shared" si="9"/>
        <v>44</v>
      </c>
      <c r="U86">
        <v>44</v>
      </c>
      <c r="V86">
        <f t="shared" si="10"/>
        <v>0</v>
      </c>
      <c r="W86" s="3">
        <f t="shared" si="11"/>
        <v>2.2222222222222223E-2</v>
      </c>
      <c r="X86">
        <v>32</v>
      </c>
      <c r="Y86" s="4">
        <v>2.1</v>
      </c>
      <c r="Z86" s="4">
        <v>1.1000000000000001</v>
      </c>
      <c r="AA86" s="5">
        <v>49182.7</v>
      </c>
      <c r="AB86" s="5">
        <f t="shared" si="12"/>
        <v>2164038.7999999998</v>
      </c>
      <c r="AC86" s="5">
        <v>33920.74</v>
      </c>
      <c r="AD86" s="5">
        <f t="shared" si="13"/>
        <v>1526433.3</v>
      </c>
      <c r="AE86" s="5">
        <v>103059.55</v>
      </c>
      <c r="AF86" s="5">
        <v>30087.9</v>
      </c>
      <c r="AG86" s="5">
        <v>9644.43</v>
      </c>
      <c r="AH86" s="5">
        <v>1595</v>
      </c>
      <c r="AI86" s="5">
        <v>4600</v>
      </c>
      <c r="AJ86">
        <v>0</v>
      </c>
      <c r="AK86" s="5">
        <v>0</v>
      </c>
      <c r="AL86" s="5">
        <v>0</v>
      </c>
      <c r="AM86" s="5">
        <v>27119.52</v>
      </c>
      <c r="AN86">
        <v>4</v>
      </c>
      <c r="AO86">
        <v>4</v>
      </c>
      <c r="AP86" t="str">
        <f t="shared" si="14"/>
        <v>Yes</v>
      </c>
      <c r="AQ86">
        <v>1</v>
      </c>
      <c r="AR86" s="5">
        <f t="shared" si="15"/>
        <v>1702539.7</v>
      </c>
      <c r="AS86" s="5">
        <f t="shared" si="16"/>
        <v>461499.1</v>
      </c>
      <c r="AT86" t="s">
        <v>59</v>
      </c>
      <c r="AU86" t="s">
        <v>6164</v>
      </c>
      <c r="AV86" t="s">
        <v>6165</v>
      </c>
      <c r="AW86" t="s">
        <v>6166</v>
      </c>
      <c r="AX86" t="s">
        <v>6167</v>
      </c>
      <c r="AY86">
        <v>48</v>
      </c>
      <c r="AZ86">
        <v>0</v>
      </c>
      <c r="BA86">
        <v>0</v>
      </c>
      <c r="BB86" t="s">
        <v>6168</v>
      </c>
      <c r="BC86">
        <v>0</v>
      </c>
      <c r="BD86">
        <v>0</v>
      </c>
      <c r="BE86" t="s">
        <v>6169</v>
      </c>
      <c r="BF86" t="s">
        <v>6170</v>
      </c>
      <c r="BG86">
        <v>0</v>
      </c>
      <c r="BH86" t="s">
        <v>6171</v>
      </c>
      <c r="BI86">
        <v>32</v>
      </c>
      <c r="BJ86" t="s">
        <v>6172</v>
      </c>
      <c r="BK86">
        <v>0</v>
      </c>
      <c r="BL86">
        <v>64</v>
      </c>
      <c r="BM86" s="3">
        <f t="shared" si="17"/>
        <v>0.703125</v>
      </c>
    </row>
    <row r="87" spans="1:65">
      <c r="A87" t="s">
        <v>208</v>
      </c>
      <c r="B87" s="2">
        <v>45663</v>
      </c>
      <c r="C87" t="s">
        <v>47</v>
      </c>
      <c r="D87" t="s">
        <v>48</v>
      </c>
      <c r="E87">
        <v>1</v>
      </c>
      <c r="F87" t="s">
        <v>78</v>
      </c>
      <c r="G87" t="s">
        <v>79</v>
      </c>
      <c r="H87" t="s">
        <v>136</v>
      </c>
      <c r="I87" t="s">
        <v>64</v>
      </c>
      <c r="J87" t="s">
        <v>53</v>
      </c>
      <c r="K87" t="s">
        <v>66</v>
      </c>
      <c r="L87" t="s">
        <v>87</v>
      </c>
      <c r="M87" t="s">
        <v>56</v>
      </c>
      <c r="N87" t="s">
        <v>109</v>
      </c>
      <c r="O87" t="s">
        <v>120</v>
      </c>
      <c r="P87">
        <v>58</v>
      </c>
      <c r="Q87">
        <v>62</v>
      </c>
      <c r="R87">
        <v>60</v>
      </c>
      <c r="S87">
        <v>1</v>
      </c>
      <c r="T87">
        <f t="shared" si="9"/>
        <v>59</v>
      </c>
      <c r="U87">
        <v>56</v>
      </c>
      <c r="V87">
        <f t="shared" si="10"/>
        <v>3</v>
      </c>
      <c r="W87" s="3">
        <f t="shared" si="11"/>
        <v>1.6666666666666666E-2</v>
      </c>
      <c r="X87">
        <v>28</v>
      </c>
      <c r="Y87" s="4">
        <v>3.6</v>
      </c>
      <c r="Z87" s="4">
        <v>1</v>
      </c>
      <c r="AA87" s="5">
        <v>33868.01</v>
      </c>
      <c r="AB87" s="5">
        <f t="shared" si="12"/>
        <v>1896608.56</v>
      </c>
      <c r="AC87" s="5">
        <v>24178.35</v>
      </c>
      <c r="AD87" s="5">
        <f t="shared" si="13"/>
        <v>1450701</v>
      </c>
      <c r="AE87" s="5">
        <v>100189</v>
      </c>
      <c r="AF87" s="5">
        <v>29597.69</v>
      </c>
      <c r="AG87" s="5">
        <v>8938.81</v>
      </c>
      <c r="AH87" s="5">
        <v>1450</v>
      </c>
      <c r="AI87" s="5">
        <v>3200</v>
      </c>
      <c r="AJ87">
        <v>0</v>
      </c>
      <c r="AK87" s="5">
        <v>0</v>
      </c>
      <c r="AL87" s="5">
        <v>1974.27</v>
      </c>
      <c r="AM87" s="5">
        <v>87187.54</v>
      </c>
      <c r="AN87">
        <v>8</v>
      </c>
      <c r="AO87">
        <v>7</v>
      </c>
      <c r="AP87" t="str">
        <f t="shared" si="14"/>
        <v>Yes</v>
      </c>
      <c r="AQ87">
        <v>1</v>
      </c>
      <c r="AR87" s="5">
        <f t="shared" si="15"/>
        <v>1683238.31</v>
      </c>
      <c r="AS87" s="5">
        <f t="shared" si="16"/>
        <v>213370.25</v>
      </c>
      <c r="AT87" t="s">
        <v>59</v>
      </c>
      <c r="AU87" t="s">
        <v>6164</v>
      </c>
      <c r="AV87" t="s">
        <v>6165</v>
      </c>
      <c r="AW87" t="s">
        <v>6166</v>
      </c>
      <c r="AX87" t="s">
        <v>6167</v>
      </c>
      <c r="AY87">
        <v>62</v>
      </c>
      <c r="AZ87">
        <v>2</v>
      </c>
      <c r="BA87">
        <v>21</v>
      </c>
      <c r="BB87" t="s">
        <v>6185</v>
      </c>
      <c r="BC87">
        <v>0</v>
      </c>
      <c r="BD87">
        <v>0</v>
      </c>
      <c r="BE87" t="s">
        <v>6169</v>
      </c>
      <c r="BF87" t="s">
        <v>6170</v>
      </c>
      <c r="BG87">
        <v>1</v>
      </c>
      <c r="BH87" t="s">
        <v>6186</v>
      </c>
      <c r="BI87">
        <v>37</v>
      </c>
      <c r="BJ87" t="s">
        <v>6172</v>
      </c>
      <c r="BK87">
        <v>0</v>
      </c>
      <c r="BL87">
        <v>74</v>
      </c>
      <c r="BM87" s="3">
        <f t="shared" si="17"/>
        <v>0.81081081081081086</v>
      </c>
    </row>
    <row r="88" spans="1:65">
      <c r="A88" t="s">
        <v>209</v>
      </c>
      <c r="B88" s="2">
        <v>45663</v>
      </c>
      <c r="C88" t="s">
        <v>47</v>
      </c>
      <c r="D88" t="s">
        <v>48</v>
      </c>
      <c r="E88">
        <v>1</v>
      </c>
      <c r="F88" t="s">
        <v>61</v>
      </c>
      <c r="G88" t="s">
        <v>62</v>
      </c>
      <c r="H88" t="s">
        <v>96</v>
      </c>
      <c r="I88" t="s">
        <v>74</v>
      </c>
      <c r="J88" t="s">
        <v>65</v>
      </c>
      <c r="K88" t="s">
        <v>75</v>
      </c>
      <c r="L88" t="s">
        <v>55</v>
      </c>
      <c r="M88" t="s">
        <v>56</v>
      </c>
      <c r="N88" t="s">
        <v>76</v>
      </c>
      <c r="O88" t="s">
        <v>120</v>
      </c>
      <c r="P88">
        <v>44</v>
      </c>
      <c r="Q88">
        <v>47</v>
      </c>
      <c r="R88">
        <v>46</v>
      </c>
      <c r="S88">
        <v>1</v>
      </c>
      <c r="T88">
        <f t="shared" si="9"/>
        <v>45</v>
      </c>
      <c r="U88">
        <v>44</v>
      </c>
      <c r="V88">
        <f t="shared" si="10"/>
        <v>1</v>
      </c>
      <c r="W88" s="3">
        <f t="shared" si="11"/>
        <v>2.1739130434782608E-2</v>
      </c>
      <c r="X88">
        <v>40</v>
      </c>
      <c r="Y88" s="4">
        <v>2.2000000000000002</v>
      </c>
      <c r="Z88" s="4">
        <v>2.1</v>
      </c>
      <c r="AA88" s="5">
        <v>52316.54</v>
      </c>
      <c r="AB88" s="5">
        <f t="shared" si="12"/>
        <v>2301927.7599999998</v>
      </c>
      <c r="AC88" s="5">
        <v>34694.660000000003</v>
      </c>
      <c r="AD88" s="5">
        <f t="shared" si="13"/>
        <v>1595954.36</v>
      </c>
      <c r="AE88" s="5">
        <v>100431.4</v>
      </c>
      <c r="AF88" s="5">
        <v>29180.400000000001</v>
      </c>
      <c r="AG88" s="5">
        <v>10395.23</v>
      </c>
      <c r="AH88" s="5">
        <v>3045</v>
      </c>
      <c r="AI88" s="5">
        <v>4600</v>
      </c>
      <c r="AJ88">
        <v>0</v>
      </c>
      <c r="AK88" s="5">
        <v>0</v>
      </c>
      <c r="AL88" s="5">
        <v>959.89</v>
      </c>
      <c r="AM88" s="5">
        <v>28626.6</v>
      </c>
      <c r="AN88">
        <v>4</v>
      </c>
      <c r="AO88">
        <v>2</v>
      </c>
      <c r="AP88" t="str">
        <f t="shared" si="14"/>
        <v>Yes</v>
      </c>
      <c r="AQ88">
        <v>1</v>
      </c>
      <c r="AR88" s="5">
        <f t="shared" si="15"/>
        <v>1773192.88</v>
      </c>
      <c r="AS88" s="5">
        <f t="shared" si="16"/>
        <v>528734.88</v>
      </c>
      <c r="AT88" t="s">
        <v>59</v>
      </c>
      <c r="AU88" t="s">
        <v>6164</v>
      </c>
      <c r="AV88" t="s">
        <v>6165</v>
      </c>
      <c r="AW88" t="s">
        <v>6166</v>
      </c>
      <c r="AX88" t="s">
        <v>6167</v>
      </c>
      <c r="AY88">
        <v>48</v>
      </c>
      <c r="AZ88">
        <v>3</v>
      </c>
      <c r="BA88">
        <v>17</v>
      </c>
      <c r="BB88" t="s">
        <v>6185</v>
      </c>
      <c r="BC88">
        <v>0</v>
      </c>
      <c r="BD88">
        <v>0</v>
      </c>
      <c r="BE88" t="s">
        <v>6169</v>
      </c>
      <c r="BF88" t="s">
        <v>6170</v>
      </c>
      <c r="BG88">
        <v>0</v>
      </c>
      <c r="BH88" t="s">
        <v>6171</v>
      </c>
      <c r="BI88">
        <v>51</v>
      </c>
      <c r="BJ88" t="s">
        <v>6187</v>
      </c>
      <c r="BK88">
        <v>0</v>
      </c>
      <c r="BL88">
        <v>63</v>
      </c>
      <c r="BM88" s="3">
        <f t="shared" si="17"/>
        <v>0.73015873015873012</v>
      </c>
    </row>
    <row r="89" spans="1:65">
      <c r="A89" t="s">
        <v>210</v>
      </c>
      <c r="B89" s="2">
        <v>45663</v>
      </c>
      <c r="C89" t="s">
        <v>47</v>
      </c>
      <c r="D89" t="s">
        <v>48</v>
      </c>
      <c r="E89">
        <v>1</v>
      </c>
      <c r="F89" t="s">
        <v>49</v>
      </c>
      <c r="G89" t="s">
        <v>50</v>
      </c>
      <c r="H89" t="s">
        <v>51</v>
      </c>
      <c r="I89" t="s">
        <v>64</v>
      </c>
      <c r="J89" t="s">
        <v>53</v>
      </c>
      <c r="K89" t="s">
        <v>75</v>
      </c>
      <c r="L89" t="s">
        <v>92</v>
      </c>
      <c r="M89" t="s">
        <v>56</v>
      </c>
      <c r="N89" t="s">
        <v>69</v>
      </c>
      <c r="O89" t="s">
        <v>82</v>
      </c>
      <c r="P89">
        <v>53</v>
      </c>
      <c r="Q89">
        <v>57</v>
      </c>
      <c r="R89">
        <v>55</v>
      </c>
      <c r="S89">
        <v>1</v>
      </c>
      <c r="T89">
        <f t="shared" si="9"/>
        <v>54</v>
      </c>
      <c r="U89">
        <v>52</v>
      </c>
      <c r="V89">
        <f t="shared" si="10"/>
        <v>2</v>
      </c>
      <c r="W89" s="3">
        <f t="shared" si="11"/>
        <v>1.8181818181818181E-2</v>
      </c>
      <c r="X89">
        <v>30</v>
      </c>
      <c r="Y89" s="4">
        <v>0.8</v>
      </c>
      <c r="Z89" s="4">
        <v>1.7</v>
      </c>
      <c r="AA89" s="5">
        <v>35618.44</v>
      </c>
      <c r="AB89" s="5">
        <f t="shared" si="12"/>
        <v>1852158.88</v>
      </c>
      <c r="AC89" s="5">
        <v>23863.19</v>
      </c>
      <c r="AD89" s="5">
        <f t="shared" si="13"/>
        <v>1312475.45</v>
      </c>
      <c r="AE89" s="5">
        <v>91352.78</v>
      </c>
      <c r="AF89" s="5">
        <v>24860.18</v>
      </c>
      <c r="AG89" s="5">
        <v>10307.799999999999</v>
      </c>
      <c r="AH89" s="5">
        <v>2465</v>
      </c>
      <c r="AI89" s="5">
        <v>3200</v>
      </c>
      <c r="AJ89">
        <v>0</v>
      </c>
      <c r="AK89" s="5">
        <v>0</v>
      </c>
      <c r="AL89" s="5">
        <v>1359.93</v>
      </c>
      <c r="AM89" s="5">
        <v>32137.599999999999</v>
      </c>
      <c r="AN89">
        <v>4</v>
      </c>
      <c r="AO89">
        <v>4</v>
      </c>
      <c r="AP89" t="str">
        <f t="shared" si="14"/>
        <v>Yes</v>
      </c>
      <c r="AQ89">
        <v>1</v>
      </c>
      <c r="AR89" s="5">
        <f t="shared" si="15"/>
        <v>1478158.74</v>
      </c>
      <c r="AS89" s="5">
        <f t="shared" si="16"/>
        <v>374000.14</v>
      </c>
      <c r="AT89" t="s">
        <v>59</v>
      </c>
      <c r="AU89" t="s">
        <v>6164</v>
      </c>
      <c r="AV89" t="s">
        <v>6165</v>
      </c>
      <c r="AW89" t="s">
        <v>6166</v>
      </c>
      <c r="AX89" t="s">
        <v>6167</v>
      </c>
      <c r="AY89">
        <v>55</v>
      </c>
      <c r="AZ89">
        <v>0</v>
      </c>
      <c r="BA89">
        <v>20</v>
      </c>
      <c r="BB89" t="s">
        <v>6180</v>
      </c>
      <c r="BC89">
        <v>0</v>
      </c>
      <c r="BD89">
        <v>0</v>
      </c>
      <c r="BE89" t="s">
        <v>6169</v>
      </c>
      <c r="BF89" t="s">
        <v>6170</v>
      </c>
      <c r="BG89">
        <v>0</v>
      </c>
      <c r="BH89" t="s">
        <v>6171</v>
      </c>
      <c r="BI89">
        <v>53</v>
      </c>
      <c r="BJ89" t="s">
        <v>6187</v>
      </c>
      <c r="BK89">
        <v>0</v>
      </c>
      <c r="BL89">
        <v>74</v>
      </c>
      <c r="BM89" s="3">
        <f t="shared" si="17"/>
        <v>0.7432432432432432</v>
      </c>
    </row>
    <row r="90" spans="1:65">
      <c r="A90" t="s">
        <v>211</v>
      </c>
      <c r="B90" s="2">
        <v>45663</v>
      </c>
      <c r="C90" t="s">
        <v>47</v>
      </c>
      <c r="D90" t="s">
        <v>48</v>
      </c>
      <c r="E90">
        <v>1</v>
      </c>
      <c r="F90" t="s">
        <v>72</v>
      </c>
      <c r="G90" t="s">
        <v>62</v>
      </c>
      <c r="H90" t="s">
        <v>155</v>
      </c>
      <c r="I90" t="s">
        <v>52</v>
      </c>
      <c r="J90" t="s">
        <v>65</v>
      </c>
      <c r="K90" t="s">
        <v>75</v>
      </c>
      <c r="L90" t="s">
        <v>92</v>
      </c>
      <c r="M90" t="s">
        <v>56</v>
      </c>
      <c r="N90" t="s">
        <v>57</v>
      </c>
      <c r="O90" t="s">
        <v>120</v>
      </c>
      <c r="P90">
        <v>43</v>
      </c>
      <c r="Q90">
        <v>46</v>
      </c>
      <c r="R90">
        <v>46</v>
      </c>
      <c r="S90">
        <v>1</v>
      </c>
      <c r="T90">
        <f t="shared" si="9"/>
        <v>45</v>
      </c>
      <c r="U90">
        <v>41</v>
      </c>
      <c r="V90">
        <f t="shared" si="10"/>
        <v>4</v>
      </c>
      <c r="W90" s="3">
        <f t="shared" si="11"/>
        <v>2.1739130434782608E-2</v>
      </c>
      <c r="X90">
        <v>25</v>
      </c>
      <c r="Y90" s="4">
        <v>6.3</v>
      </c>
      <c r="Z90" s="4">
        <v>2.1</v>
      </c>
      <c r="AA90" s="5">
        <v>51509.5</v>
      </c>
      <c r="AB90" s="5">
        <f t="shared" si="12"/>
        <v>2111889.5</v>
      </c>
      <c r="AC90" s="5">
        <v>35120.730000000003</v>
      </c>
      <c r="AD90" s="5">
        <f t="shared" si="13"/>
        <v>1615553.58</v>
      </c>
      <c r="AE90" s="5">
        <v>106598.12</v>
      </c>
      <c r="AF90" s="5">
        <v>29154.880000000001</v>
      </c>
      <c r="AG90" s="5">
        <v>9863.6</v>
      </c>
      <c r="AH90" s="5">
        <v>3045</v>
      </c>
      <c r="AI90" s="5">
        <v>4600</v>
      </c>
      <c r="AJ90">
        <v>0</v>
      </c>
      <c r="AK90" s="5">
        <v>0</v>
      </c>
      <c r="AL90" s="5">
        <v>3935.75</v>
      </c>
      <c r="AM90" s="5">
        <v>27872.09</v>
      </c>
      <c r="AN90">
        <v>4</v>
      </c>
      <c r="AO90">
        <v>4</v>
      </c>
      <c r="AP90" t="str">
        <f t="shared" si="14"/>
        <v>Yes</v>
      </c>
      <c r="AQ90">
        <v>1</v>
      </c>
      <c r="AR90" s="5">
        <f t="shared" si="15"/>
        <v>1800623.02</v>
      </c>
      <c r="AS90" s="5">
        <f t="shared" si="16"/>
        <v>311266.48</v>
      </c>
      <c r="AT90" t="s">
        <v>59</v>
      </c>
      <c r="AU90" t="s">
        <v>6164</v>
      </c>
      <c r="AV90" t="s">
        <v>6165</v>
      </c>
      <c r="AW90" t="s">
        <v>6166</v>
      </c>
      <c r="AX90" t="s">
        <v>6184</v>
      </c>
      <c r="AY90">
        <v>45</v>
      </c>
      <c r="AZ90">
        <v>0</v>
      </c>
      <c r="BA90">
        <v>30</v>
      </c>
      <c r="BB90" t="s">
        <v>6180</v>
      </c>
      <c r="BC90">
        <v>0</v>
      </c>
      <c r="BD90">
        <v>0</v>
      </c>
      <c r="BE90" t="s">
        <v>6169</v>
      </c>
      <c r="BF90" t="s">
        <v>6170</v>
      </c>
      <c r="BG90">
        <v>0</v>
      </c>
      <c r="BH90" t="s">
        <v>6171</v>
      </c>
      <c r="BI90">
        <v>46</v>
      </c>
      <c r="BJ90" t="s">
        <v>6172</v>
      </c>
      <c r="BK90">
        <v>0</v>
      </c>
      <c r="BL90">
        <v>63</v>
      </c>
      <c r="BM90" s="3">
        <f t="shared" si="17"/>
        <v>0.73015873015873012</v>
      </c>
    </row>
    <row r="91" spans="1:65">
      <c r="A91" t="s">
        <v>212</v>
      </c>
      <c r="B91" s="2">
        <v>45663</v>
      </c>
      <c r="C91" t="s">
        <v>47</v>
      </c>
      <c r="D91" t="s">
        <v>48</v>
      </c>
      <c r="E91">
        <v>1</v>
      </c>
      <c r="F91" t="s">
        <v>72</v>
      </c>
      <c r="G91" t="s">
        <v>79</v>
      </c>
      <c r="H91" t="s">
        <v>213</v>
      </c>
      <c r="I91" t="s">
        <v>52</v>
      </c>
      <c r="J91" t="s">
        <v>81</v>
      </c>
      <c r="K91" t="s">
        <v>75</v>
      </c>
      <c r="L91" t="s">
        <v>55</v>
      </c>
      <c r="M91" t="s">
        <v>68</v>
      </c>
      <c r="N91" t="s">
        <v>57</v>
      </c>
      <c r="O91" t="s">
        <v>70</v>
      </c>
      <c r="P91">
        <v>43</v>
      </c>
      <c r="Q91">
        <v>46</v>
      </c>
      <c r="R91">
        <v>47</v>
      </c>
      <c r="S91">
        <v>2</v>
      </c>
      <c r="T91">
        <f t="shared" si="9"/>
        <v>45</v>
      </c>
      <c r="U91">
        <v>42</v>
      </c>
      <c r="V91">
        <f t="shared" si="10"/>
        <v>3</v>
      </c>
      <c r="W91" s="3">
        <f t="shared" si="11"/>
        <v>4.2553191489361701E-2</v>
      </c>
      <c r="X91">
        <v>29</v>
      </c>
      <c r="Y91" s="4">
        <v>0</v>
      </c>
      <c r="Z91" s="4">
        <v>1.1000000000000001</v>
      </c>
      <c r="AA91" s="5">
        <v>78705.36</v>
      </c>
      <c r="AB91" s="5">
        <f t="shared" si="12"/>
        <v>3305625.12</v>
      </c>
      <c r="AC91" s="5">
        <v>50577.11</v>
      </c>
      <c r="AD91" s="5">
        <f t="shared" si="13"/>
        <v>2377124.17</v>
      </c>
      <c r="AE91" s="5">
        <v>149089.9</v>
      </c>
      <c r="AF91" s="5">
        <v>39698.870000000003</v>
      </c>
      <c r="AG91" s="5">
        <v>9764.23</v>
      </c>
      <c r="AH91" s="5">
        <v>1595</v>
      </c>
      <c r="AI91" s="5">
        <v>13600</v>
      </c>
      <c r="AJ91">
        <v>1</v>
      </c>
      <c r="AK91" s="5">
        <v>22652.57</v>
      </c>
      <c r="AL91" s="5">
        <v>4487.95</v>
      </c>
      <c r="AM91" s="5">
        <v>28939.94</v>
      </c>
      <c r="AN91">
        <v>4</v>
      </c>
      <c r="AO91">
        <v>5</v>
      </c>
      <c r="AP91" t="str">
        <f t="shared" si="14"/>
        <v>No</v>
      </c>
      <c r="AQ91">
        <v>3</v>
      </c>
      <c r="AR91" s="5">
        <f t="shared" si="15"/>
        <v>2646952.63</v>
      </c>
      <c r="AS91" s="5">
        <f t="shared" si="16"/>
        <v>658672.49</v>
      </c>
      <c r="AT91" t="s">
        <v>59</v>
      </c>
      <c r="AU91" t="s">
        <v>6181</v>
      </c>
      <c r="AV91" t="s">
        <v>6182</v>
      </c>
      <c r="AW91" t="s">
        <v>6183</v>
      </c>
      <c r="AX91" t="s">
        <v>6184</v>
      </c>
      <c r="AY91">
        <v>43</v>
      </c>
      <c r="AZ91">
        <v>0</v>
      </c>
      <c r="BA91">
        <v>18</v>
      </c>
      <c r="BB91" t="s">
        <v>6180</v>
      </c>
      <c r="BC91">
        <v>1</v>
      </c>
      <c r="BD91">
        <v>0</v>
      </c>
      <c r="BE91" t="s">
        <v>6178</v>
      </c>
      <c r="BF91" t="s">
        <v>6176</v>
      </c>
      <c r="BG91">
        <v>0</v>
      </c>
      <c r="BH91" t="s">
        <v>6171</v>
      </c>
      <c r="BI91">
        <v>41</v>
      </c>
      <c r="BJ91" t="s">
        <v>6172</v>
      </c>
      <c r="BK91">
        <v>0</v>
      </c>
      <c r="BL91">
        <v>51</v>
      </c>
      <c r="BM91" s="3">
        <f t="shared" si="17"/>
        <v>0.92156862745098034</v>
      </c>
    </row>
    <row r="92" spans="1:65">
      <c r="A92" t="s">
        <v>214</v>
      </c>
      <c r="B92" s="2">
        <v>45663</v>
      </c>
      <c r="C92" t="s">
        <v>47</v>
      </c>
      <c r="D92" t="s">
        <v>48</v>
      </c>
      <c r="E92">
        <v>1</v>
      </c>
      <c r="F92" t="s">
        <v>61</v>
      </c>
      <c r="G92" t="s">
        <v>50</v>
      </c>
      <c r="H92" t="s">
        <v>157</v>
      </c>
      <c r="I92" t="s">
        <v>52</v>
      </c>
      <c r="J92" t="s">
        <v>81</v>
      </c>
      <c r="K92" t="s">
        <v>66</v>
      </c>
      <c r="L92" t="s">
        <v>55</v>
      </c>
      <c r="M92" t="s">
        <v>56</v>
      </c>
      <c r="N92" t="s">
        <v>76</v>
      </c>
      <c r="O92" t="s">
        <v>70</v>
      </c>
      <c r="P92">
        <v>41</v>
      </c>
      <c r="Q92">
        <v>41</v>
      </c>
      <c r="R92">
        <v>40</v>
      </c>
      <c r="S92">
        <v>1</v>
      </c>
      <c r="T92">
        <f t="shared" si="9"/>
        <v>39</v>
      </c>
      <c r="U92">
        <v>39</v>
      </c>
      <c r="V92">
        <f t="shared" si="10"/>
        <v>0</v>
      </c>
      <c r="W92" s="3">
        <f t="shared" si="11"/>
        <v>2.5000000000000001E-2</v>
      </c>
      <c r="X92">
        <v>33</v>
      </c>
      <c r="Y92" s="4">
        <v>0.8</v>
      </c>
      <c r="Z92" s="4">
        <v>1.2</v>
      </c>
      <c r="AA92" s="5">
        <v>73657.98</v>
      </c>
      <c r="AB92" s="5">
        <f t="shared" si="12"/>
        <v>2872661.22</v>
      </c>
      <c r="AC92" s="5">
        <v>52918.07</v>
      </c>
      <c r="AD92" s="5">
        <f t="shared" si="13"/>
        <v>2116722.7999999998</v>
      </c>
      <c r="AE92" s="5">
        <v>126846.41</v>
      </c>
      <c r="AF92" s="5">
        <v>35267.550000000003</v>
      </c>
      <c r="AG92" s="5">
        <v>10481.709999999999</v>
      </c>
      <c r="AH92" s="5">
        <v>1740</v>
      </c>
      <c r="AI92" s="5">
        <v>6800</v>
      </c>
      <c r="AJ92">
        <v>0</v>
      </c>
      <c r="AK92" s="5">
        <v>0</v>
      </c>
      <c r="AL92" s="5">
        <v>0</v>
      </c>
      <c r="AM92" s="5">
        <v>28484.69</v>
      </c>
      <c r="AN92">
        <v>4</v>
      </c>
      <c r="AO92">
        <v>5</v>
      </c>
      <c r="AP92" t="str">
        <f t="shared" si="14"/>
        <v>No</v>
      </c>
      <c r="AQ92">
        <v>2</v>
      </c>
      <c r="AR92" s="5">
        <f t="shared" si="15"/>
        <v>2326343.16</v>
      </c>
      <c r="AS92" s="5">
        <f t="shared" si="16"/>
        <v>546318.06000000006</v>
      </c>
      <c r="AT92" t="s">
        <v>59</v>
      </c>
      <c r="AU92" t="s">
        <v>6164</v>
      </c>
      <c r="AV92" t="s">
        <v>6165</v>
      </c>
      <c r="AW92" t="s">
        <v>6166</v>
      </c>
      <c r="AX92" t="s">
        <v>6167</v>
      </c>
      <c r="AY92">
        <v>46</v>
      </c>
      <c r="AZ92">
        <v>4</v>
      </c>
      <c r="BA92">
        <v>0</v>
      </c>
      <c r="BB92" t="s">
        <v>6168</v>
      </c>
      <c r="BC92">
        <v>1</v>
      </c>
      <c r="BD92">
        <v>0</v>
      </c>
      <c r="BE92" t="s">
        <v>6178</v>
      </c>
      <c r="BF92" t="s">
        <v>6170</v>
      </c>
      <c r="BG92">
        <v>1</v>
      </c>
      <c r="BH92" t="s">
        <v>6179</v>
      </c>
      <c r="BI92">
        <v>55</v>
      </c>
      <c r="BJ92" t="s">
        <v>6187</v>
      </c>
      <c r="BK92">
        <v>0</v>
      </c>
      <c r="BL92">
        <v>46</v>
      </c>
      <c r="BM92" s="3">
        <f t="shared" si="17"/>
        <v>0.86956521739130432</v>
      </c>
    </row>
    <row r="93" spans="1:65">
      <c r="A93" t="s">
        <v>215</v>
      </c>
      <c r="B93" s="2">
        <v>45663</v>
      </c>
      <c r="C93" t="s">
        <v>47</v>
      </c>
      <c r="D93" t="s">
        <v>48</v>
      </c>
      <c r="E93">
        <v>1</v>
      </c>
      <c r="F93" t="s">
        <v>72</v>
      </c>
      <c r="G93" t="s">
        <v>79</v>
      </c>
      <c r="H93" t="s">
        <v>213</v>
      </c>
      <c r="I93" t="s">
        <v>64</v>
      </c>
      <c r="J93" t="s">
        <v>65</v>
      </c>
      <c r="K93" t="s">
        <v>75</v>
      </c>
      <c r="L93" t="s">
        <v>92</v>
      </c>
      <c r="M93" t="s">
        <v>56</v>
      </c>
      <c r="N93" t="s">
        <v>76</v>
      </c>
      <c r="O93" t="s">
        <v>58</v>
      </c>
      <c r="P93">
        <v>54</v>
      </c>
      <c r="Q93">
        <v>56</v>
      </c>
      <c r="R93">
        <v>58</v>
      </c>
      <c r="S93">
        <v>1</v>
      </c>
      <c r="T93">
        <f t="shared" si="9"/>
        <v>57</v>
      </c>
      <c r="U93">
        <v>53</v>
      </c>
      <c r="V93">
        <f t="shared" si="10"/>
        <v>4</v>
      </c>
      <c r="W93" s="3">
        <f t="shared" si="11"/>
        <v>1.7241379310344827E-2</v>
      </c>
      <c r="X93">
        <v>19</v>
      </c>
      <c r="Y93" s="4">
        <v>6.2</v>
      </c>
      <c r="Z93" s="4">
        <v>1.1000000000000001</v>
      </c>
      <c r="AA93" s="5">
        <v>51353.93</v>
      </c>
      <c r="AB93" s="5">
        <f t="shared" si="12"/>
        <v>2721758.29</v>
      </c>
      <c r="AC93" s="5">
        <v>35145.379999999997</v>
      </c>
      <c r="AD93" s="5">
        <f t="shared" si="13"/>
        <v>2038432.04</v>
      </c>
      <c r="AE93" s="5">
        <v>126816.22</v>
      </c>
      <c r="AF93" s="5">
        <v>36474.76</v>
      </c>
      <c r="AG93" s="5">
        <v>8229.23</v>
      </c>
      <c r="AH93" s="5">
        <v>1595</v>
      </c>
      <c r="AI93" s="5">
        <v>4600</v>
      </c>
      <c r="AJ93">
        <v>0</v>
      </c>
      <c r="AK93" s="5">
        <v>0</v>
      </c>
      <c r="AL93" s="5">
        <v>3982.07</v>
      </c>
      <c r="AM93" s="5">
        <v>35408.730000000003</v>
      </c>
      <c r="AN93">
        <v>4</v>
      </c>
      <c r="AO93">
        <v>2</v>
      </c>
      <c r="AP93" t="str">
        <f t="shared" si="14"/>
        <v>Yes</v>
      </c>
      <c r="AQ93">
        <v>0</v>
      </c>
      <c r="AR93" s="5">
        <f t="shared" si="15"/>
        <v>2255538.0499999998</v>
      </c>
      <c r="AS93" s="5">
        <f t="shared" si="16"/>
        <v>466220.24</v>
      </c>
      <c r="AT93" t="s">
        <v>59</v>
      </c>
      <c r="AU93" t="s">
        <v>6164</v>
      </c>
      <c r="AV93" t="s">
        <v>6165</v>
      </c>
      <c r="AW93" t="s">
        <v>6166</v>
      </c>
      <c r="AX93" t="s">
        <v>6184</v>
      </c>
      <c r="AY93">
        <v>57</v>
      </c>
      <c r="AZ93">
        <v>1</v>
      </c>
      <c r="BA93">
        <v>29</v>
      </c>
      <c r="BB93" t="s">
        <v>6180</v>
      </c>
      <c r="BC93">
        <v>0</v>
      </c>
      <c r="BD93">
        <v>0</v>
      </c>
      <c r="BE93" t="s">
        <v>6169</v>
      </c>
      <c r="BF93" t="s">
        <v>6170</v>
      </c>
      <c r="BG93">
        <v>0</v>
      </c>
      <c r="BH93" t="s">
        <v>6171</v>
      </c>
      <c r="BI93">
        <v>20</v>
      </c>
      <c r="BJ93" t="s">
        <v>6172</v>
      </c>
      <c r="BK93">
        <v>0</v>
      </c>
      <c r="BL93">
        <v>63</v>
      </c>
      <c r="BM93" s="3">
        <f t="shared" si="17"/>
        <v>0.92063492063492058</v>
      </c>
    </row>
    <row r="94" spans="1:65">
      <c r="A94" t="s">
        <v>216</v>
      </c>
      <c r="B94" s="2">
        <v>45663</v>
      </c>
      <c r="C94" t="s">
        <v>47</v>
      </c>
      <c r="D94" t="s">
        <v>48</v>
      </c>
      <c r="E94">
        <v>1</v>
      </c>
      <c r="F94" t="s">
        <v>72</v>
      </c>
      <c r="G94" t="s">
        <v>79</v>
      </c>
      <c r="H94" t="s">
        <v>159</v>
      </c>
      <c r="I94" t="s">
        <v>74</v>
      </c>
      <c r="J94" t="s">
        <v>53</v>
      </c>
      <c r="K94" t="s">
        <v>66</v>
      </c>
      <c r="L94" t="s">
        <v>87</v>
      </c>
      <c r="M94" t="s">
        <v>56</v>
      </c>
      <c r="N94" t="s">
        <v>94</v>
      </c>
      <c r="O94" t="s">
        <v>58</v>
      </c>
      <c r="P94">
        <v>72</v>
      </c>
      <c r="Q94">
        <v>75</v>
      </c>
      <c r="R94">
        <v>79</v>
      </c>
      <c r="S94">
        <v>1</v>
      </c>
      <c r="T94">
        <f t="shared" si="9"/>
        <v>78</v>
      </c>
      <c r="U94">
        <v>69</v>
      </c>
      <c r="V94">
        <f t="shared" si="10"/>
        <v>9</v>
      </c>
      <c r="W94" s="3">
        <f t="shared" si="11"/>
        <v>1.2658227848101266E-2</v>
      </c>
      <c r="X94">
        <v>17</v>
      </c>
      <c r="Y94" s="4">
        <v>4.2</v>
      </c>
      <c r="Z94" s="4">
        <v>1.2</v>
      </c>
      <c r="AA94" s="5">
        <v>33592.03</v>
      </c>
      <c r="AB94" s="5">
        <f t="shared" si="12"/>
        <v>2317850.0699999998</v>
      </c>
      <c r="AC94" s="5">
        <v>23995.58</v>
      </c>
      <c r="AD94" s="5">
        <f t="shared" si="13"/>
        <v>1895650.82</v>
      </c>
      <c r="AE94" s="5">
        <v>133838.81</v>
      </c>
      <c r="AF94" s="5">
        <v>32934.15</v>
      </c>
      <c r="AG94" s="5">
        <v>8139.12</v>
      </c>
      <c r="AH94" s="5">
        <v>1740</v>
      </c>
      <c r="AI94" s="5">
        <v>3200</v>
      </c>
      <c r="AJ94">
        <v>0</v>
      </c>
      <c r="AK94" s="5">
        <v>0</v>
      </c>
      <c r="AL94" s="5">
        <v>6292.43</v>
      </c>
      <c r="AM94" s="5">
        <v>48535.23</v>
      </c>
      <c r="AN94">
        <v>4</v>
      </c>
      <c r="AO94">
        <v>5</v>
      </c>
      <c r="AP94" t="str">
        <f t="shared" si="14"/>
        <v>No</v>
      </c>
      <c r="AQ94">
        <v>3</v>
      </c>
      <c r="AR94" s="5">
        <f t="shared" si="15"/>
        <v>2130330.56</v>
      </c>
      <c r="AS94" s="5">
        <f t="shared" si="16"/>
        <v>187519.51</v>
      </c>
      <c r="AT94" t="s">
        <v>59</v>
      </c>
      <c r="AU94" t="s">
        <v>6164</v>
      </c>
      <c r="AV94" t="s">
        <v>6165</v>
      </c>
      <c r="AW94" t="s">
        <v>6166</v>
      </c>
      <c r="AX94" t="s">
        <v>6184</v>
      </c>
      <c r="AY94">
        <v>73</v>
      </c>
      <c r="AZ94">
        <v>0</v>
      </c>
      <c r="BA94">
        <v>43</v>
      </c>
      <c r="BB94" t="s">
        <v>6180</v>
      </c>
      <c r="BC94">
        <v>1</v>
      </c>
      <c r="BD94">
        <v>0</v>
      </c>
      <c r="BE94" t="s">
        <v>6178</v>
      </c>
      <c r="BF94" t="s">
        <v>6170</v>
      </c>
      <c r="BG94">
        <v>0</v>
      </c>
      <c r="BH94" t="s">
        <v>6171</v>
      </c>
      <c r="BI94">
        <v>35</v>
      </c>
      <c r="BJ94" t="s">
        <v>6172</v>
      </c>
      <c r="BK94">
        <v>0</v>
      </c>
      <c r="BL94">
        <v>82</v>
      </c>
      <c r="BM94" s="3">
        <f t="shared" si="17"/>
        <v>0.96341463414634143</v>
      </c>
    </row>
    <row r="95" spans="1:65">
      <c r="A95" t="s">
        <v>217</v>
      </c>
      <c r="B95" s="2">
        <v>45663</v>
      </c>
      <c r="C95" t="s">
        <v>47</v>
      </c>
      <c r="D95" t="s">
        <v>48</v>
      </c>
      <c r="E95">
        <v>1</v>
      </c>
      <c r="F95" t="s">
        <v>78</v>
      </c>
      <c r="G95" t="s">
        <v>62</v>
      </c>
      <c r="H95" t="s">
        <v>190</v>
      </c>
      <c r="I95" t="s">
        <v>74</v>
      </c>
      <c r="J95" t="s">
        <v>53</v>
      </c>
      <c r="K95" t="s">
        <v>75</v>
      </c>
      <c r="L95" t="s">
        <v>87</v>
      </c>
      <c r="M95" t="s">
        <v>56</v>
      </c>
      <c r="N95" t="s">
        <v>69</v>
      </c>
      <c r="O95" t="s">
        <v>120</v>
      </c>
      <c r="P95">
        <v>56</v>
      </c>
      <c r="Q95">
        <v>58</v>
      </c>
      <c r="R95">
        <v>55</v>
      </c>
      <c r="S95">
        <v>1</v>
      </c>
      <c r="T95">
        <f t="shared" si="9"/>
        <v>54</v>
      </c>
      <c r="U95">
        <v>54</v>
      </c>
      <c r="V95">
        <f t="shared" si="10"/>
        <v>0</v>
      </c>
      <c r="W95" s="3">
        <f t="shared" si="11"/>
        <v>1.8181818181818181E-2</v>
      </c>
      <c r="X95">
        <v>48</v>
      </c>
      <c r="Y95" s="4">
        <v>3.7</v>
      </c>
      <c r="Z95" s="4">
        <v>1.4</v>
      </c>
      <c r="AA95" s="5">
        <v>35877.22</v>
      </c>
      <c r="AB95" s="5">
        <f t="shared" si="12"/>
        <v>1937369.88</v>
      </c>
      <c r="AC95" s="5">
        <v>24161.73</v>
      </c>
      <c r="AD95" s="5">
        <f t="shared" si="13"/>
        <v>1328895.1499999999</v>
      </c>
      <c r="AE95" s="5">
        <v>92654.23</v>
      </c>
      <c r="AF95" s="5">
        <v>28046.16</v>
      </c>
      <c r="AG95" s="5">
        <v>11955.26</v>
      </c>
      <c r="AH95" s="5">
        <v>2030</v>
      </c>
      <c r="AI95" s="5">
        <v>3200</v>
      </c>
      <c r="AJ95">
        <v>0</v>
      </c>
      <c r="AK95" s="5">
        <v>0</v>
      </c>
      <c r="AL95" s="5">
        <v>0</v>
      </c>
      <c r="AM95" s="5">
        <v>38564.39</v>
      </c>
      <c r="AN95">
        <v>4</v>
      </c>
      <c r="AO95">
        <v>5</v>
      </c>
      <c r="AP95" t="str">
        <f t="shared" si="14"/>
        <v>No</v>
      </c>
      <c r="AQ95">
        <v>2</v>
      </c>
      <c r="AR95" s="5">
        <f t="shared" si="15"/>
        <v>1505345.19</v>
      </c>
      <c r="AS95" s="5">
        <f t="shared" si="16"/>
        <v>432024.69</v>
      </c>
      <c r="AT95" t="s">
        <v>59</v>
      </c>
      <c r="AU95" t="s">
        <v>6164</v>
      </c>
      <c r="AV95" t="s">
        <v>6165</v>
      </c>
      <c r="AW95" t="s">
        <v>6166</v>
      </c>
      <c r="AX95" t="s">
        <v>6167</v>
      </c>
      <c r="AY95">
        <v>57</v>
      </c>
      <c r="AZ95">
        <v>0</v>
      </c>
      <c r="BA95">
        <v>0</v>
      </c>
      <c r="BB95" t="s">
        <v>6168</v>
      </c>
      <c r="BC95">
        <v>0</v>
      </c>
      <c r="BD95">
        <v>1</v>
      </c>
      <c r="BE95" t="s">
        <v>6188</v>
      </c>
      <c r="BF95" t="s">
        <v>6170</v>
      </c>
      <c r="BG95">
        <v>2</v>
      </c>
      <c r="BH95" t="s">
        <v>6192</v>
      </c>
      <c r="BI95">
        <v>72</v>
      </c>
      <c r="BJ95" t="s">
        <v>6187</v>
      </c>
      <c r="BK95">
        <v>0</v>
      </c>
      <c r="BL95">
        <v>74</v>
      </c>
      <c r="BM95" s="3">
        <f t="shared" si="17"/>
        <v>0.7432432432432432</v>
      </c>
    </row>
    <row r="96" spans="1:65">
      <c r="A96" t="s">
        <v>218</v>
      </c>
      <c r="B96" s="2">
        <v>45663</v>
      </c>
      <c r="C96" t="s">
        <v>47</v>
      </c>
      <c r="D96" t="s">
        <v>48</v>
      </c>
      <c r="E96">
        <v>1</v>
      </c>
      <c r="F96" t="s">
        <v>72</v>
      </c>
      <c r="G96" t="s">
        <v>62</v>
      </c>
      <c r="H96" t="s">
        <v>155</v>
      </c>
      <c r="I96" t="s">
        <v>64</v>
      </c>
      <c r="J96" t="s">
        <v>53</v>
      </c>
      <c r="K96" t="s">
        <v>75</v>
      </c>
      <c r="L96" t="s">
        <v>87</v>
      </c>
      <c r="M96" t="s">
        <v>56</v>
      </c>
      <c r="N96" t="s">
        <v>76</v>
      </c>
      <c r="O96" t="s">
        <v>70</v>
      </c>
      <c r="P96">
        <v>58</v>
      </c>
      <c r="Q96">
        <v>59</v>
      </c>
      <c r="R96">
        <v>61</v>
      </c>
      <c r="S96">
        <v>1</v>
      </c>
      <c r="T96">
        <f t="shared" si="9"/>
        <v>60</v>
      </c>
      <c r="U96">
        <v>58</v>
      </c>
      <c r="V96">
        <f t="shared" si="10"/>
        <v>2</v>
      </c>
      <c r="W96" s="3">
        <f t="shared" si="11"/>
        <v>1.6393442622950821E-2</v>
      </c>
      <c r="X96">
        <v>22</v>
      </c>
      <c r="Y96" s="4">
        <v>9</v>
      </c>
      <c r="Z96" s="4">
        <v>2.1</v>
      </c>
      <c r="AA96" s="5">
        <v>35846.6</v>
      </c>
      <c r="AB96" s="5">
        <f t="shared" si="12"/>
        <v>2079102.8</v>
      </c>
      <c r="AC96" s="5">
        <v>24079.24</v>
      </c>
      <c r="AD96" s="5">
        <f t="shared" si="13"/>
        <v>1468833.64</v>
      </c>
      <c r="AE96" s="5">
        <v>101878.76</v>
      </c>
      <c r="AF96" s="5">
        <v>26265.95</v>
      </c>
      <c r="AG96" s="5">
        <v>9232.69</v>
      </c>
      <c r="AH96" s="5">
        <v>3045</v>
      </c>
      <c r="AI96" s="5">
        <v>3200</v>
      </c>
      <c r="AJ96">
        <v>0</v>
      </c>
      <c r="AK96" s="5">
        <v>0</v>
      </c>
      <c r="AL96" s="5">
        <v>1347.67</v>
      </c>
      <c r="AM96" s="5">
        <v>36041.57</v>
      </c>
      <c r="AN96">
        <v>4</v>
      </c>
      <c r="AO96">
        <v>4</v>
      </c>
      <c r="AP96" t="str">
        <f t="shared" si="14"/>
        <v>Yes</v>
      </c>
      <c r="AQ96">
        <v>0</v>
      </c>
      <c r="AR96" s="5">
        <f t="shared" si="15"/>
        <v>1649845.28</v>
      </c>
      <c r="AS96" s="5">
        <f t="shared" si="16"/>
        <v>429257.52</v>
      </c>
      <c r="AT96" t="s">
        <v>59</v>
      </c>
      <c r="AU96" t="s">
        <v>6164</v>
      </c>
      <c r="AV96" t="s">
        <v>6165</v>
      </c>
      <c r="AW96" t="s">
        <v>6166</v>
      </c>
      <c r="AX96" t="s">
        <v>6177</v>
      </c>
      <c r="AY96">
        <v>58</v>
      </c>
      <c r="AZ96">
        <v>0</v>
      </c>
      <c r="BA96">
        <v>18</v>
      </c>
      <c r="BB96" t="s">
        <v>6180</v>
      </c>
      <c r="BC96">
        <v>0</v>
      </c>
      <c r="BD96">
        <v>0</v>
      </c>
      <c r="BE96" t="s">
        <v>6169</v>
      </c>
      <c r="BF96" t="s">
        <v>6170</v>
      </c>
      <c r="BG96">
        <v>1</v>
      </c>
      <c r="BH96" t="s">
        <v>6186</v>
      </c>
      <c r="BI96">
        <v>44</v>
      </c>
      <c r="BJ96" t="s">
        <v>6172</v>
      </c>
      <c r="BK96">
        <v>0</v>
      </c>
      <c r="BL96">
        <v>77</v>
      </c>
      <c r="BM96" s="3">
        <f t="shared" si="17"/>
        <v>0.79220779220779225</v>
      </c>
    </row>
    <row r="97" spans="1:65">
      <c r="A97" t="s">
        <v>219</v>
      </c>
      <c r="B97" s="2">
        <v>45663</v>
      </c>
      <c r="C97" t="s">
        <v>47</v>
      </c>
      <c r="D97" t="s">
        <v>48</v>
      </c>
      <c r="E97">
        <v>1</v>
      </c>
      <c r="F97" t="s">
        <v>72</v>
      </c>
      <c r="G97" t="s">
        <v>62</v>
      </c>
      <c r="H97" t="s">
        <v>220</v>
      </c>
      <c r="I97" t="s">
        <v>52</v>
      </c>
      <c r="J97" t="s">
        <v>65</v>
      </c>
      <c r="K97" t="s">
        <v>75</v>
      </c>
      <c r="L97" t="s">
        <v>67</v>
      </c>
      <c r="M97" t="s">
        <v>56</v>
      </c>
      <c r="N97" t="s">
        <v>69</v>
      </c>
      <c r="O97" t="s">
        <v>82</v>
      </c>
      <c r="P97">
        <v>41</v>
      </c>
      <c r="Q97">
        <v>44</v>
      </c>
      <c r="R97">
        <v>45</v>
      </c>
      <c r="S97">
        <v>1</v>
      </c>
      <c r="T97">
        <f t="shared" si="9"/>
        <v>44</v>
      </c>
      <c r="U97">
        <v>41</v>
      </c>
      <c r="V97">
        <f t="shared" si="10"/>
        <v>3</v>
      </c>
      <c r="W97" s="3">
        <f t="shared" si="11"/>
        <v>2.2222222222222223E-2</v>
      </c>
      <c r="X97">
        <v>19</v>
      </c>
      <c r="Y97" s="4">
        <v>1.5</v>
      </c>
      <c r="Z97" s="4">
        <v>1.5</v>
      </c>
      <c r="AA97" s="5">
        <v>52284.27</v>
      </c>
      <c r="AB97" s="5">
        <f t="shared" si="12"/>
        <v>2143655.0699999998</v>
      </c>
      <c r="AC97" s="5">
        <v>34184.01</v>
      </c>
      <c r="AD97" s="5">
        <f t="shared" si="13"/>
        <v>1538280.45</v>
      </c>
      <c r="AE97" s="5">
        <v>103368.26</v>
      </c>
      <c r="AF97" s="5">
        <v>28641.68</v>
      </c>
      <c r="AG97" s="5">
        <v>8882.7900000000009</v>
      </c>
      <c r="AH97" s="5">
        <v>2175</v>
      </c>
      <c r="AI97" s="5">
        <v>4600</v>
      </c>
      <c r="AJ97">
        <v>0</v>
      </c>
      <c r="AK97" s="5">
        <v>0</v>
      </c>
      <c r="AL97" s="5">
        <v>3084.76</v>
      </c>
      <c r="AM97" s="5">
        <v>25119.16</v>
      </c>
      <c r="AN97">
        <v>4</v>
      </c>
      <c r="AO97">
        <v>1</v>
      </c>
      <c r="AP97" t="str">
        <f t="shared" si="14"/>
        <v>Yes</v>
      </c>
      <c r="AQ97">
        <v>1</v>
      </c>
      <c r="AR97" s="5">
        <f t="shared" si="15"/>
        <v>1714152.1</v>
      </c>
      <c r="AS97" s="5">
        <f t="shared" si="16"/>
        <v>429502.97</v>
      </c>
      <c r="AT97" t="s">
        <v>59</v>
      </c>
      <c r="AU97" t="s">
        <v>6164</v>
      </c>
      <c r="AV97" t="s">
        <v>6165</v>
      </c>
      <c r="AW97" t="s">
        <v>6166</v>
      </c>
      <c r="AX97" t="s">
        <v>6184</v>
      </c>
      <c r="AY97">
        <v>43</v>
      </c>
      <c r="AZ97">
        <v>0</v>
      </c>
      <c r="BA97">
        <v>26</v>
      </c>
      <c r="BB97" t="s">
        <v>6180</v>
      </c>
      <c r="BC97">
        <v>0</v>
      </c>
      <c r="BD97">
        <v>0</v>
      </c>
      <c r="BE97" t="s">
        <v>6169</v>
      </c>
      <c r="BF97" t="s">
        <v>6170</v>
      </c>
      <c r="BG97">
        <v>0</v>
      </c>
      <c r="BH97" t="s">
        <v>6171</v>
      </c>
      <c r="BI97">
        <v>15</v>
      </c>
      <c r="BJ97" t="s">
        <v>6172</v>
      </c>
      <c r="BK97">
        <v>0</v>
      </c>
      <c r="BL97">
        <v>61</v>
      </c>
      <c r="BM97" s="3">
        <f t="shared" si="17"/>
        <v>0.73770491803278693</v>
      </c>
    </row>
    <row r="98" spans="1:65">
      <c r="A98" t="s">
        <v>221</v>
      </c>
      <c r="B98" s="2">
        <v>45663</v>
      </c>
      <c r="C98" t="s">
        <v>47</v>
      </c>
      <c r="D98" t="s">
        <v>48</v>
      </c>
      <c r="E98">
        <v>1</v>
      </c>
      <c r="F98" t="s">
        <v>72</v>
      </c>
      <c r="G98" t="s">
        <v>62</v>
      </c>
      <c r="H98" t="s">
        <v>150</v>
      </c>
      <c r="I98" t="s">
        <v>52</v>
      </c>
      <c r="J98" t="s">
        <v>53</v>
      </c>
      <c r="K98" t="s">
        <v>75</v>
      </c>
      <c r="L98" t="s">
        <v>55</v>
      </c>
      <c r="M98" t="s">
        <v>56</v>
      </c>
      <c r="N98" t="s">
        <v>69</v>
      </c>
      <c r="O98" t="s">
        <v>70</v>
      </c>
      <c r="P98">
        <v>69</v>
      </c>
      <c r="Q98">
        <v>70</v>
      </c>
      <c r="R98">
        <v>71</v>
      </c>
      <c r="S98">
        <v>2</v>
      </c>
      <c r="T98">
        <f t="shared" si="9"/>
        <v>69</v>
      </c>
      <c r="U98">
        <v>68</v>
      </c>
      <c r="V98">
        <f t="shared" si="10"/>
        <v>1</v>
      </c>
      <c r="W98" s="3">
        <f t="shared" si="11"/>
        <v>2.8169014084507043E-2</v>
      </c>
      <c r="X98">
        <v>22</v>
      </c>
      <c r="Y98" s="4">
        <v>4.4000000000000004</v>
      </c>
      <c r="Z98" s="4">
        <v>1.7</v>
      </c>
      <c r="AA98" s="5">
        <v>36063.71</v>
      </c>
      <c r="AB98" s="5">
        <f t="shared" si="12"/>
        <v>2452332.2799999998</v>
      </c>
      <c r="AC98" s="5">
        <v>23408.32</v>
      </c>
      <c r="AD98" s="5">
        <f t="shared" si="13"/>
        <v>1661990.72</v>
      </c>
      <c r="AE98" s="5">
        <v>127692.75</v>
      </c>
      <c r="AF98" s="5">
        <v>30463.52</v>
      </c>
      <c r="AG98" s="5">
        <v>9250.59</v>
      </c>
      <c r="AH98" s="5">
        <v>2465</v>
      </c>
      <c r="AI98" s="5">
        <v>6400</v>
      </c>
      <c r="AJ98">
        <v>0</v>
      </c>
      <c r="AK98" s="5">
        <v>0</v>
      </c>
      <c r="AL98" s="5">
        <v>633.6</v>
      </c>
      <c r="AM98" s="5">
        <v>44440.3</v>
      </c>
      <c r="AN98">
        <v>4</v>
      </c>
      <c r="AO98">
        <v>4</v>
      </c>
      <c r="AP98" t="str">
        <f t="shared" si="14"/>
        <v>Yes</v>
      </c>
      <c r="AQ98">
        <v>1</v>
      </c>
      <c r="AR98" s="5">
        <f t="shared" si="15"/>
        <v>1883336.48</v>
      </c>
      <c r="AS98" s="5">
        <f t="shared" si="16"/>
        <v>568995.80000000005</v>
      </c>
      <c r="AT98" t="s">
        <v>59</v>
      </c>
      <c r="AU98" t="s">
        <v>6164</v>
      </c>
      <c r="AV98" t="s">
        <v>6165</v>
      </c>
      <c r="AW98" t="s">
        <v>6166</v>
      </c>
      <c r="AX98" t="s">
        <v>6184</v>
      </c>
      <c r="AY98">
        <v>72</v>
      </c>
      <c r="AZ98">
        <v>0</v>
      </c>
      <c r="BA98">
        <v>16</v>
      </c>
      <c r="BB98" t="s">
        <v>6191</v>
      </c>
      <c r="BC98">
        <v>0</v>
      </c>
      <c r="BD98">
        <v>0</v>
      </c>
      <c r="BE98" t="s">
        <v>6169</v>
      </c>
      <c r="BF98" t="s">
        <v>6170</v>
      </c>
      <c r="BG98">
        <v>1</v>
      </c>
      <c r="BH98" t="s">
        <v>6186</v>
      </c>
      <c r="BI98">
        <v>50</v>
      </c>
      <c r="BJ98" t="s">
        <v>6172</v>
      </c>
      <c r="BK98">
        <v>0</v>
      </c>
      <c r="BL98">
        <v>78</v>
      </c>
      <c r="BM98" s="3">
        <f t="shared" si="17"/>
        <v>0.91025641025641024</v>
      </c>
    </row>
    <row r="99" spans="1:65">
      <c r="A99" t="s">
        <v>222</v>
      </c>
      <c r="B99" s="2">
        <v>45663</v>
      </c>
      <c r="C99" t="s">
        <v>47</v>
      </c>
      <c r="D99" t="s">
        <v>48</v>
      </c>
      <c r="E99">
        <v>1</v>
      </c>
      <c r="F99" t="s">
        <v>72</v>
      </c>
      <c r="G99" t="s">
        <v>50</v>
      </c>
      <c r="H99" t="s">
        <v>119</v>
      </c>
      <c r="I99" t="s">
        <v>74</v>
      </c>
      <c r="J99" t="s">
        <v>53</v>
      </c>
      <c r="K99" t="s">
        <v>66</v>
      </c>
      <c r="L99" t="s">
        <v>92</v>
      </c>
      <c r="M99" t="s">
        <v>56</v>
      </c>
      <c r="N99" t="s">
        <v>57</v>
      </c>
      <c r="O99" t="s">
        <v>120</v>
      </c>
      <c r="P99">
        <v>62</v>
      </c>
      <c r="Q99">
        <v>64</v>
      </c>
      <c r="R99">
        <v>64</v>
      </c>
      <c r="S99">
        <v>1</v>
      </c>
      <c r="T99">
        <f t="shared" si="9"/>
        <v>63</v>
      </c>
      <c r="U99">
        <v>60</v>
      </c>
      <c r="V99">
        <f t="shared" si="10"/>
        <v>3</v>
      </c>
      <c r="W99" s="3">
        <f t="shared" si="11"/>
        <v>1.5625E-2</v>
      </c>
      <c r="X99">
        <v>21</v>
      </c>
      <c r="Y99" s="4">
        <v>4.4000000000000004</v>
      </c>
      <c r="Z99" s="4">
        <v>1.4</v>
      </c>
      <c r="AA99" s="5">
        <v>33984.35</v>
      </c>
      <c r="AB99" s="5">
        <f t="shared" si="12"/>
        <v>2039061</v>
      </c>
      <c r="AC99" s="5">
        <v>23702.21</v>
      </c>
      <c r="AD99" s="5">
        <f t="shared" si="13"/>
        <v>1516941.44</v>
      </c>
      <c r="AE99" s="5">
        <v>107312.92</v>
      </c>
      <c r="AF99" s="5">
        <v>27307.63</v>
      </c>
      <c r="AG99" s="5">
        <v>9002.08</v>
      </c>
      <c r="AH99" s="5">
        <v>2030</v>
      </c>
      <c r="AI99" s="5">
        <v>3200</v>
      </c>
      <c r="AJ99">
        <v>0</v>
      </c>
      <c r="AK99" s="5">
        <v>0</v>
      </c>
      <c r="AL99" s="5">
        <v>2017.36</v>
      </c>
      <c r="AM99" s="5">
        <v>39499.19</v>
      </c>
      <c r="AN99">
        <v>4</v>
      </c>
      <c r="AO99">
        <v>3</v>
      </c>
      <c r="AP99" t="str">
        <f t="shared" si="14"/>
        <v>Yes</v>
      </c>
      <c r="AQ99">
        <v>1</v>
      </c>
      <c r="AR99" s="5">
        <f t="shared" si="15"/>
        <v>1707310.62</v>
      </c>
      <c r="AS99" s="5">
        <f t="shared" si="16"/>
        <v>331750.38</v>
      </c>
      <c r="AT99" t="s">
        <v>59</v>
      </c>
      <c r="AU99" t="s">
        <v>6164</v>
      </c>
      <c r="AV99" t="s">
        <v>6165</v>
      </c>
      <c r="AW99" t="s">
        <v>6166</v>
      </c>
      <c r="AX99" t="s">
        <v>6184</v>
      </c>
      <c r="AY99">
        <v>64</v>
      </c>
      <c r="AZ99">
        <v>0</v>
      </c>
      <c r="BA99">
        <v>22</v>
      </c>
      <c r="BB99" t="s">
        <v>6180</v>
      </c>
      <c r="BC99">
        <v>0</v>
      </c>
      <c r="BD99">
        <v>0</v>
      </c>
      <c r="BE99" t="s">
        <v>6169</v>
      </c>
      <c r="BF99" t="s">
        <v>6170</v>
      </c>
      <c r="BG99">
        <v>1</v>
      </c>
      <c r="BH99" t="s">
        <v>6179</v>
      </c>
      <c r="BI99">
        <v>36</v>
      </c>
      <c r="BJ99" t="s">
        <v>6172</v>
      </c>
      <c r="BK99">
        <v>0</v>
      </c>
      <c r="BL99">
        <v>72</v>
      </c>
      <c r="BM99" s="3">
        <f t="shared" si="17"/>
        <v>0.88888888888888884</v>
      </c>
    </row>
    <row r="100" spans="1:65">
      <c r="A100" t="s">
        <v>223</v>
      </c>
      <c r="B100" s="2">
        <v>45663</v>
      </c>
      <c r="C100" t="s">
        <v>47</v>
      </c>
      <c r="D100" t="s">
        <v>48</v>
      </c>
      <c r="E100">
        <v>1</v>
      </c>
      <c r="F100" t="s">
        <v>49</v>
      </c>
      <c r="G100" t="s">
        <v>50</v>
      </c>
      <c r="H100" t="s">
        <v>108</v>
      </c>
      <c r="I100" t="s">
        <v>52</v>
      </c>
      <c r="J100" t="s">
        <v>65</v>
      </c>
      <c r="K100" t="s">
        <v>54</v>
      </c>
      <c r="L100" t="s">
        <v>92</v>
      </c>
      <c r="M100" t="s">
        <v>56</v>
      </c>
      <c r="N100" t="s">
        <v>109</v>
      </c>
      <c r="O100" t="s">
        <v>58</v>
      </c>
      <c r="P100">
        <v>46</v>
      </c>
      <c r="Q100">
        <v>49</v>
      </c>
      <c r="R100">
        <v>49</v>
      </c>
      <c r="S100">
        <v>1</v>
      </c>
      <c r="T100">
        <f t="shared" si="9"/>
        <v>48</v>
      </c>
      <c r="U100">
        <v>44</v>
      </c>
      <c r="V100">
        <f t="shared" si="10"/>
        <v>4</v>
      </c>
      <c r="W100" s="3">
        <f t="shared" si="11"/>
        <v>2.0408163265306121E-2</v>
      </c>
      <c r="X100">
        <v>37</v>
      </c>
      <c r="Y100" s="4">
        <v>6.3</v>
      </c>
      <c r="Z100" s="4">
        <v>1.7</v>
      </c>
      <c r="AA100" s="5">
        <v>56529.1</v>
      </c>
      <c r="AB100" s="5">
        <f t="shared" si="12"/>
        <v>2487280.4</v>
      </c>
      <c r="AC100" s="5">
        <v>35182.26</v>
      </c>
      <c r="AD100" s="5">
        <f t="shared" si="13"/>
        <v>1723930.74</v>
      </c>
      <c r="AE100" s="5">
        <v>114302.92</v>
      </c>
      <c r="AF100" s="5">
        <v>32653.66</v>
      </c>
      <c r="AG100" s="5">
        <v>11240.88</v>
      </c>
      <c r="AH100" s="5">
        <v>2465</v>
      </c>
      <c r="AI100" s="5">
        <v>4600</v>
      </c>
      <c r="AJ100">
        <v>0</v>
      </c>
      <c r="AK100" s="5">
        <v>0</v>
      </c>
      <c r="AL100" s="5">
        <v>3902.44</v>
      </c>
      <c r="AM100" s="5">
        <v>64960.51</v>
      </c>
      <c r="AN100">
        <v>8</v>
      </c>
      <c r="AO100">
        <v>7</v>
      </c>
      <c r="AP100" t="str">
        <f t="shared" si="14"/>
        <v>Yes</v>
      </c>
      <c r="AQ100">
        <v>0</v>
      </c>
      <c r="AR100" s="5">
        <f t="shared" si="15"/>
        <v>1958056.15</v>
      </c>
      <c r="AS100" s="5">
        <f t="shared" si="16"/>
        <v>529224.25</v>
      </c>
      <c r="AT100" t="s">
        <v>59</v>
      </c>
      <c r="AU100" t="s">
        <v>6164</v>
      </c>
      <c r="AV100" t="s">
        <v>6165</v>
      </c>
      <c r="AW100" t="s">
        <v>6166</v>
      </c>
      <c r="AX100" t="s">
        <v>6184</v>
      </c>
      <c r="AY100">
        <v>47</v>
      </c>
      <c r="AZ100">
        <v>1</v>
      </c>
      <c r="BA100">
        <v>22</v>
      </c>
      <c r="BB100" t="s">
        <v>6180</v>
      </c>
      <c r="BC100">
        <v>0</v>
      </c>
      <c r="BD100">
        <v>0</v>
      </c>
      <c r="BE100" t="s">
        <v>6169</v>
      </c>
      <c r="BF100" t="s">
        <v>6170</v>
      </c>
      <c r="BG100">
        <v>0</v>
      </c>
      <c r="BH100" t="s">
        <v>6171</v>
      </c>
      <c r="BI100">
        <v>35</v>
      </c>
      <c r="BJ100" t="s">
        <v>6172</v>
      </c>
      <c r="BK100">
        <v>0</v>
      </c>
      <c r="BL100">
        <v>65</v>
      </c>
      <c r="BM100" s="3">
        <f t="shared" si="17"/>
        <v>0.75384615384615383</v>
      </c>
    </row>
    <row r="101" spans="1:65">
      <c r="A101" t="s">
        <v>224</v>
      </c>
      <c r="B101" s="2">
        <v>45663</v>
      </c>
      <c r="C101" t="s">
        <v>47</v>
      </c>
      <c r="D101" t="s">
        <v>48</v>
      </c>
      <c r="E101">
        <v>1</v>
      </c>
      <c r="F101" t="s">
        <v>49</v>
      </c>
      <c r="G101" t="s">
        <v>50</v>
      </c>
      <c r="H101" t="s">
        <v>108</v>
      </c>
      <c r="I101" t="s">
        <v>64</v>
      </c>
      <c r="J101" t="s">
        <v>53</v>
      </c>
      <c r="K101" t="s">
        <v>75</v>
      </c>
      <c r="L101" t="s">
        <v>55</v>
      </c>
      <c r="M101" t="s">
        <v>68</v>
      </c>
      <c r="N101" t="s">
        <v>109</v>
      </c>
      <c r="O101" t="s">
        <v>70</v>
      </c>
      <c r="P101">
        <v>59</v>
      </c>
      <c r="Q101">
        <v>62</v>
      </c>
      <c r="R101">
        <v>59</v>
      </c>
      <c r="S101">
        <v>2</v>
      </c>
      <c r="T101">
        <f t="shared" si="9"/>
        <v>57</v>
      </c>
      <c r="U101">
        <v>57</v>
      </c>
      <c r="V101">
        <f t="shared" si="10"/>
        <v>0</v>
      </c>
      <c r="W101" s="3">
        <f t="shared" si="11"/>
        <v>3.3898305084745763E-2</v>
      </c>
      <c r="X101">
        <v>28</v>
      </c>
      <c r="Y101" s="4">
        <v>4.4000000000000004</v>
      </c>
      <c r="Z101" s="4">
        <v>1</v>
      </c>
      <c r="AA101" s="5">
        <v>35568.46</v>
      </c>
      <c r="AB101" s="5">
        <f t="shared" si="12"/>
        <v>2027402.22</v>
      </c>
      <c r="AC101" s="5">
        <v>22640.45</v>
      </c>
      <c r="AD101" s="5">
        <f t="shared" si="13"/>
        <v>1335786.55</v>
      </c>
      <c r="AE101" s="5">
        <v>96123.67</v>
      </c>
      <c r="AF101" s="5">
        <v>27299.78</v>
      </c>
      <c r="AG101" s="5">
        <v>10245.209999999999</v>
      </c>
      <c r="AH101" s="5">
        <v>1450</v>
      </c>
      <c r="AI101" s="5">
        <v>6400</v>
      </c>
      <c r="AJ101">
        <v>1</v>
      </c>
      <c r="AK101" s="5">
        <v>8832.11</v>
      </c>
      <c r="AL101" s="5">
        <v>0</v>
      </c>
      <c r="AM101" s="5">
        <v>83144.66</v>
      </c>
      <c r="AN101">
        <v>8</v>
      </c>
      <c r="AO101">
        <v>9</v>
      </c>
      <c r="AP101" t="str">
        <f t="shared" si="14"/>
        <v>No</v>
      </c>
      <c r="AQ101">
        <v>3</v>
      </c>
      <c r="AR101" s="5">
        <f t="shared" si="15"/>
        <v>1569281.98</v>
      </c>
      <c r="AS101" s="5">
        <f t="shared" si="16"/>
        <v>458120.24</v>
      </c>
      <c r="AT101" t="s">
        <v>59</v>
      </c>
      <c r="AU101" t="s">
        <v>6189</v>
      </c>
      <c r="AV101" t="s">
        <v>6190</v>
      </c>
      <c r="AW101" t="s">
        <v>6183</v>
      </c>
      <c r="AX101" t="s">
        <v>6167</v>
      </c>
      <c r="AY101">
        <v>60</v>
      </c>
      <c r="AZ101">
        <v>0</v>
      </c>
      <c r="BA101">
        <v>0</v>
      </c>
      <c r="BB101" t="s">
        <v>6168</v>
      </c>
      <c r="BC101">
        <v>1</v>
      </c>
      <c r="BD101">
        <v>0</v>
      </c>
      <c r="BE101" t="s">
        <v>6178</v>
      </c>
      <c r="BF101" t="s">
        <v>6170</v>
      </c>
      <c r="BG101">
        <v>1</v>
      </c>
      <c r="BH101" t="s">
        <v>6186</v>
      </c>
      <c r="BI101">
        <v>49</v>
      </c>
      <c r="BJ101" t="s">
        <v>6172</v>
      </c>
      <c r="BK101">
        <v>0</v>
      </c>
      <c r="BL101">
        <v>71</v>
      </c>
      <c r="BM101" s="3">
        <f t="shared" si="17"/>
        <v>0.83098591549295775</v>
      </c>
    </row>
    <row r="102" spans="1:65">
      <c r="A102" t="s">
        <v>225</v>
      </c>
      <c r="B102" s="2">
        <v>45664</v>
      </c>
      <c r="C102" t="s">
        <v>47</v>
      </c>
      <c r="D102" t="s">
        <v>48</v>
      </c>
      <c r="E102">
        <v>1</v>
      </c>
      <c r="F102" t="s">
        <v>49</v>
      </c>
      <c r="G102" t="s">
        <v>62</v>
      </c>
      <c r="H102" t="s">
        <v>226</v>
      </c>
      <c r="I102" t="s">
        <v>52</v>
      </c>
      <c r="J102" t="s">
        <v>65</v>
      </c>
      <c r="K102" t="s">
        <v>75</v>
      </c>
      <c r="L102" t="s">
        <v>67</v>
      </c>
      <c r="M102" t="s">
        <v>56</v>
      </c>
      <c r="N102" t="s">
        <v>57</v>
      </c>
      <c r="O102" t="s">
        <v>58</v>
      </c>
      <c r="P102">
        <v>47</v>
      </c>
      <c r="Q102">
        <v>50</v>
      </c>
      <c r="R102">
        <v>49</v>
      </c>
      <c r="S102">
        <v>2</v>
      </c>
      <c r="T102">
        <f t="shared" si="9"/>
        <v>47</v>
      </c>
      <c r="U102">
        <v>45</v>
      </c>
      <c r="V102">
        <f t="shared" si="10"/>
        <v>2</v>
      </c>
      <c r="W102" s="3">
        <f t="shared" si="11"/>
        <v>4.0816326530612242E-2</v>
      </c>
      <c r="X102">
        <v>28</v>
      </c>
      <c r="Y102" s="4">
        <v>3.7</v>
      </c>
      <c r="Z102" s="4">
        <v>1.4</v>
      </c>
      <c r="AA102" s="5">
        <v>52662.68</v>
      </c>
      <c r="AB102" s="5">
        <f t="shared" si="12"/>
        <v>2369820.6</v>
      </c>
      <c r="AC102" s="5">
        <v>34154.639999999999</v>
      </c>
      <c r="AD102" s="5">
        <f t="shared" si="13"/>
        <v>1673577.36</v>
      </c>
      <c r="AE102" s="5">
        <v>113575</v>
      </c>
      <c r="AF102" s="5">
        <v>31245.55</v>
      </c>
      <c r="AG102" s="5">
        <v>9507.58</v>
      </c>
      <c r="AH102" s="5">
        <v>2030</v>
      </c>
      <c r="AI102" s="5">
        <v>9200</v>
      </c>
      <c r="AJ102">
        <v>0</v>
      </c>
      <c r="AK102" s="5">
        <v>0</v>
      </c>
      <c r="AL102" s="5">
        <v>1943.53</v>
      </c>
      <c r="AM102" s="5">
        <v>29295.97</v>
      </c>
      <c r="AN102">
        <v>4</v>
      </c>
      <c r="AO102">
        <v>3</v>
      </c>
      <c r="AP102" t="str">
        <f t="shared" si="14"/>
        <v>Yes</v>
      </c>
      <c r="AQ102">
        <v>1</v>
      </c>
      <c r="AR102" s="5">
        <f t="shared" si="15"/>
        <v>1870374.99</v>
      </c>
      <c r="AS102" s="5">
        <f t="shared" si="16"/>
        <v>499445.61</v>
      </c>
      <c r="AT102" t="s">
        <v>59</v>
      </c>
      <c r="AU102" t="s">
        <v>6164</v>
      </c>
      <c r="AV102" t="s">
        <v>6165</v>
      </c>
      <c r="AW102" t="s">
        <v>6166</v>
      </c>
      <c r="AX102" t="s">
        <v>6167</v>
      </c>
      <c r="AY102">
        <v>47</v>
      </c>
      <c r="AZ102">
        <v>0</v>
      </c>
      <c r="BA102">
        <v>19</v>
      </c>
      <c r="BB102" t="s">
        <v>6191</v>
      </c>
      <c r="BC102">
        <v>0</v>
      </c>
      <c r="BD102">
        <v>0</v>
      </c>
      <c r="BE102" t="s">
        <v>6169</v>
      </c>
      <c r="BF102" t="s">
        <v>6176</v>
      </c>
      <c r="BG102">
        <v>0</v>
      </c>
      <c r="BH102" t="s">
        <v>6171</v>
      </c>
      <c r="BI102">
        <v>21</v>
      </c>
      <c r="BJ102" t="s">
        <v>6172</v>
      </c>
      <c r="BK102">
        <v>0</v>
      </c>
      <c r="BL102">
        <v>65</v>
      </c>
      <c r="BM102" s="3">
        <f t="shared" si="17"/>
        <v>0.75384615384615383</v>
      </c>
    </row>
    <row r="103" spans="1:65">
      <c r="A103" t="s">
        <v>227</v>
      </c>
      <c r="B103" s="2">
        <v>45664</v>
      </c>
      <c r="C103" t="s">
        <v>47</v>
      </c>
      <c r="D103" t="s">
        <v>48</v>
      </c>
      <c r="E103">
        <v>1</v>
      </c>
      <c r="F103" t="s">
        <v>61</v>
      </c>
      <c r="G103" t="s">
        <v>50</v>
      </c>
      <c r="H103" t="s">
        <v>183</v>
      </c>
      <c r="I103" t="s">
        <v>64</v>
      </c>
      <c r="J103" t="s">
        <v>65</v>
      </c>
      <c r="K103" t="s">
        <v>54</v>
      </c>
      <c r="L103" t="s">
        <v>92</v>
      </c>
      <c r="M103" t="s">
        <v>68</v>
      </c>
      <c r="N103" t="s">
        <v>76</v>
      </c>
      <c r="O103" t="s">
        <v>82</v>
      </c>
      <c r="P103">
        <v>45</v>
      </c>
      <c r="Q103">
        <v>47</v>
      </c>
      <c r="R103">
        <v>45</v>
      </c>
      <c r="S103">
        <v>1</v>
      </c>
      <c r="T103">
        <f t="shared" si="9"/>
        <v>44</v>
      </c>
      <c r="U103">
        <v>44</v>
      </c>
      <c r="V103">
        <f t="shared" si="10"/>
        <v>0</v>
      </c>
      <c r="W103" s="3">
        <f t="shared" si="11"/>
        <v>2.2222222222222223E-2</v>
      </c>
      <c r="X103">
        <v>29</v>
      </c>
      <c r="Y103" s="4">
        <v>3.2</v>
      </c>
      <c r="Z103" s="4">
        <v>1.3</v>
      </c>
      <c r="AA103" s="5">
        <v>55589.25</v>
      </c>
      <c r="AB103" s="5">
        <f t="shared" si="12"/>
        <v>2445927</v>
      </c>
      <c r="AC103" s="5">
        <v>33500.36</v>
      </c>
      <c r="AD103" s="5">
        <f t="shared" si="13"/>
        <v>1507516.2</v>
      </c>
      <c r="AE103" s="5">
        <v>98576.83</v>
      </c>
      <c r="AF103" s="5">
        <v>27699.41</v>
      </c>
      <c r="AG103" s="5">
        <v>9265.26</v>
      </c>
      <c r="AH103" s="5">
        <v>1885</v>
      </c>
      <c r="AI103" s="5">
        <v>4600</v>
      </c>
      <c r="AJ103">
        <v>1</v>
      </c>
      <c r="AK103" s="5">
        <v>12942.29</v>
      </c>
      <c r="AL103" s="5">
        <v>0</v>
      </c>
      <c r="AM103" s="5">
        <v>27537.33</v>
      </c>
      <c r="AN103">
        <v>4</v>
      </c>
      <c r="AO103">
        <v>4</v>
      </c>
      <c r="AP103" t="str">
        <f t="shared" si="14"/>
        <v>Yes</v>
      </c>
      <c r="AQ103">
        <v>1</v>
      </c>
      <c r="AR103" s="5">
        <f t="shared" si="15"/>
        <v>1690022.32</v>
      </c>
      <c r="AS103" s="5">
        <f t="shared" si="16"/>
        <v>755904.68</v>
      </c>
      <c r="AT103" t="s">
        <v>59</v>
      </c>
      <c r="AU103" t="s">
        <v>6181</v>
      </c>
      <c r="AV103" t="s">
        <v>6182</v>
      </c>
      <c r="AW103" t="s">
        <v>6183</v>
      </c>
      <c r="AX103" t="s">
        <v>6167</v>
      </c>
      <c r="AY103">
        <v>49</v>
      </c>
      <c r="AZ103">
        <v>3</v>
      </c>
      <c r="BA103">
        <v>0</v>
      </c>
      <c r="BB103" t="s">
        <v>6168</v>
      </c>
      <c r="BC103">
        <v>0</v>
      </c>
      <c r="BD103">
        <v>0</v>
      </c>
      <c r="BE103" t="s">
        <v>6169</v>
      </c>
      <c r="BF103" t="s">
        <v>6170</v>
      </c>
      <c r="BG103">
        <v>1</v>
      </c>
      <c r="BH103" t="s">
        <v>6179</v>
      </c>
      <c r="BI103">
        <v>54</v>
      </c>
      <c r="BJ103" t="s">
        <v>6187</v>
      </c>
      <c r="BK103">
        <v>0</v>
      </c>
      <c r="BL103">
        <v>64</v>
      </c>
      <c r="BM103" s="3">
        <f t="shared" si="17"/>
        <v>0.703125</v>
      </c>
    </row>
    <row r="104" spans="1:65">
      <c r="A104" t="s">
        <v>228</v>
      </c>
      <c r="B104" s="2">
        <v>45664</v>
      </c>
      <c r="C104" t="s">
        <v>47</v>
      </c>
      <c r="D104" t="s">
        <v>48</v>
      </c>
      <c r="E104">
        <v>1</v>
      </c>
      <c r="F104" t="s">
        <v>61</v>
      </c>
      <c r="G104" t="s">
        <v>79</v>
      </c>
      <c r="H104" t="s">
        <v>123</v>
      </c>
      <c r="I104" t="s">
        <v>74</v>
      </c>
      <c r="J104" t="s">
        <v>65</v>
      </c>
      <c r="K104" t="s">
        <v>66</v>
      </c>
      <c r="L104" t="s">
        <v>87</v>
      </c>
      <c r="M104" t="s">
        <v>56</v>
      </c>
      <c r="N104" t="s">
        <v>94</v>
      </c>
      <c r="O104" t="s">
        <v>120</v>
      </c>
      <c r="P104">
        <v>48</v>
      </c>
      <c r="Q104">
        <v>49</v>
      </c>
      <c r="R104">
        <v>49</v>
      </c>
      <c r="S104">
        <v>1</v>
      </c>
      <c r="T104">
        <f t="shared" si="9"/>
        <v>48</v>
      </c>
      <c r="U104">
        <v>47</v>
      </c>
      <c r="V104">
        <f t="shared" si="10"/>
        <v>1</v>
      </c>
      <c r="W104" s="3">
        <f t="shared" si="11"/>
        <v>2.0408163265306121E-2</v>
      </c>
      <c r="X104">
        <v>23</v>
      </c>
      <c r="Y104" s="4">
        <v>4.5</v>
      </c>
      <c r="Z104" s="4">
        <v>1.7</v>
      </c>
      <c r="AA104" s="5">
        <v>48491.42</v>
      </c>
      <c r="AB104" s="5">
        <f t="shared" si="12"/>
        <v>2279096.7400000002</v>
      </c>
      <c r="AC104" s="5">
        <v>35893.06</v>
      </c>
      <c r="AD104" s="5">
        <f t="shared" si="13"/>
        <v>1758759.94</v>
      </c>
      <c r="AE104" s="5">
        <v>106975.33</v>
      </c>
      <c r="AF104" s="5">
        <v>31050.92</v>
      </c>
      <c r="AG104" s="5">
        <v>8873.3700000000008</v>
      </c>
      <c r="AH104" s="5">
        <v>2465</v>
      </c>
      <c r="AI104" s="5">
        <v>4600</v>
      </c>
      <c r="AJ104">
        <v>0</v>
      </c>
      <c r="AK104" s="5">
        <v>0</v>
      </c>
      <c r="AL104" s="5">
        <v>1033.19</v>
      </c>
      <c r="AM104" s="5">
        <v>30002.240000000002</v>
      </c>
      <c r="AN104">
        <v>4</v>
      </c>
      <c r="AO104">
        <v>4</v>
      </c>
      <c r="AP104" t="str">
        <f t="shared" si="14"/>
        <v>Yes</v>
      </c>
      <c r="AQ104">
        <v>1</v>
      </c>
      <c r="AR104" s="5">
        <f t="shared" si="15"/>
        <v>1943759.99</v>
      </c>
      <c r="AS104" s="5">
        <f t="shared" si="16"/>
        <v>335336.75</v>
      </c>
      <c r="AT104" t="s">
        <v>59</v>
      </c>
      <c r="AU104" t="s">
        <v>6164</v>
      </c>
      <c r="AV104" t="s">
        <v>6165</v>
      </c>
      <c r="AW104" t="s">
        <v>6166</v>
      </c>
      <c r="AX104" t="s">
        <v>6184</v>
      </c>
      <c r="AY104">
        <v>52</v>
      </c>
      <c r="AZ104">
        <v>3</v>
      </c>
      <c r="BA104">
        <v>13</v>
      </c>
      <c r="BB104" t="s">
        <v>6185</v>
      </c>
      <c r="BC104">
        <v>0</v>
      </c>
      <c r="BD104">
        <v>0</v>
      </c>
      <c r="BE104" t="s">
        <v>6169</v>
      </c>
      <c r="BF104" t="s">
        <v>6170</v>
      </c>
      <c r="BG104">
        <v>1</v>
      </c>
      <c r="BH104" t="s">
        <v>6186</v>
      </c>
      <c r="BI104">
        <v>35</v>
      </c>
      <c r="BJ104" t="s">
        <v>6172</v>
      </c>
      <c r="BK104">
        <v>0</v>
      </c>
      <c r="BL104">
        <v>59</v>
      </c>
      <c r="BM104" s="3">
        <f t="shared" si="17"/>
        <v>0.83050847457627119</v>
      </c>
    </row>
    <row r="105" spans="1:65">
      <c r="A105" t="s">
        <v>229</v>
      </c>
      <c r="B105" s="2">
        <v>45664</v>
      </c>
      <c r="C105" t="s">
        <v>47</v>
      </c>
      <c r="D105" t="s">
        <v>48</v>
      </c>
      <c r="E105">
        <v>1</v>
      </c>
      <c r="F105" t="s">
        <v>61</v>
      </c>
      <c r="G105" t="s">
        <v>62</v>
      </c>
      <c r="H105" t="s">
        <v>104</v>
      </c>
      <c r="I105" t="s">
        <v>64</v>
      </c>
      <c r="J105" t="s">
        <v>53</v>
      </c>
      <c r="K105" t="s">
        <v>75</v>
      </c>
      <c r="L105" t="s">
        <v>55</v>
      </c>
      <c r="M105" t="s">
        <v>56</v>
      </c>
      <c r="N105" t="s">
        <v>109</v>
      </c>
      <c r="O105" t="s">
        <v>120</v>
      </c>
      <c r="P105">
        <v>56</v>
      </c>
      <c r="Q105">
        <v>60</v>
      </c>
      <c r="R105">
        <v>61</v>
      </c>
      <c r="S105">
        <v>1</v>
      </c>
      <c r="T105">
        <f t="shared" si="9"/>
        <v>60</v>
      </c>
      <c r="U105">
        <v>56</v>
      </c>
      <c r="V105">
        <f t="shared" si="10"/>
        <v>4</v>
      </c>
      <c r="W105" s="3">
        <f t="shared" si="11"/>
        <v>1.6393442622950821E-2</v>
      </c>
      <c r="X105">
        <v>29</v>
      </c>
      <c r="Y105" s="4">
        <v>1.8</v>
      </c>
      <c r="Z105" s="4">
        <v>1.3</v>
      </c>
      <c r="AA105" s="5">
        <v>35612.07</v>
      </c>
      <c r="AB105" s="5">
        <f t="shared" si="12"/>
        <v>1994275.92</v>
      </c>
      <c r="AC105" s="5">
        <v>23535.18</v>
      </c>
      <c r="AD105" s="5">
        <f t="shared" si="13"/>
        <v>1435645.98</v>
      </c>
      <c r="AE105" s="5">
        <v>99265.32</v>
      </c>
      <c r="AF105" s="5">
        <v>27810.55</v>
      </c>
      <c r="AG105" s="5">
        <v>9323.01</v>
      </c>
      <c r="AH105" s="5">
        <v>1885</v>
      </c>
      <c r="AI105" s="5">
        <v>3200</v>
      </c>
      <c r="AJ105">
        <v>0</v>
      </c>
      <c r="AK105" s="5">
        <v>0</v>
      </c>
      <c r="AL105" s="5">
        <v>2728.21</v>
      </c>
      <c r="AM105" s="5">
        <v>78992.55</v>
      </c>
      <c r="AN105">
        <v>8</v>
      </c>
      <c r="AO105">
        <v>8</v>
      </c>
      <c r="AP105" t="str">
        <f t="shared" si="14"/>
        <v>Yes</v>
      </c>
      <c r="AQ105">
        <v>0</v>
      </c>
      <c r="AR105" s="5">
        <f t="shared" si="15"/>
        <v>1658850.62</v>
      </c>
      <c r="AS105" s="5">
        <f t="shared" si="16"/>
        <v>335425.3</v>
      </c>
      <c r="AT105" t="s">
        <v>59</v>
      </c>
      <c r="AU105" t="s">
        <v>6164</v>
      </c>
      <c r="AV105" t="s">
        <v>6165</v>
      </c>
      <c r="AW105" t="s">
        <v>6166</v>
      </c>
      <c r="AX105" t="s">
        <v>6184</v>
      </c>
      <c r="AY105">
        <v>58</v>
      </c>
      <c r="AZ105">
        <v>0</v>
      </c>
      <c r="BA105">
        <v>26</v>
      </c>
      <c r="BB105" t="s">
        <v>6180</v>
      </c>
      <c r="BC105">
        <v>0</v>
      </c>
      <c r="BD105">
        <v>0</v>
      </c>
      <c r="BE105" t="s">
        <v>6169</v>
      </c>
      <c r="BF105" t="s">
        <v>6170</v>
      </c>
      <c r="BG105">
        <v>0</v>
      </c>
      <c r="BH105" t="s">
        <v>6171</v>
      </c>
      <c r="BI105">
        <v>20</v>
      </c>
      <c r="BJ105" t="s">
        <v>6172</v>
      </c>
      <c r="BK105">
        <v>0</v>
      </c>
      <c r="BL105">
        <v>75</v>
      </c>
      <c r="BM105" s="3">
        <f t="shared" si="17"/>
        <v>0.81333333333333335</v>
      </c>
    </row>
    <row r="106" spans="1:65">
      <c r="A106" t="s">
        <v>230</v>
      </c>
      <c r="B106" s="2">
        <v>45664</v>
      </c>
      <c r="C106" t="s">
        <v>47</v>
      </c>
      <c r="D106" t="s">
        <v>48</v>
      </c>
      <c r="E106">
        <v>1</v>
      </c>
      <c r="F106" t="s">
        <v>72</v>
      </c>
      <c r="G106" t="s">
        <v>50</v>
      </c>
      <c r="H106" t="s">
        <v>138</v>
      </c>
      <c r="I106" t="s">
        <v>64</v>
      </c>
      <c r="J106" t="s">
        <v>81</v>
      </c>
      <c r="K106" t="s">
        <v>75</v>
      </c>
      <c r="L106" t="s">
        <v>55</v>
      </c>
      <c r="M106" t="s">
        <v>56</v>
      </c>
      <c r="N106" t="s">
        <v>109</v>
      </c>
      <c r="O106" t="s">
        <v>120</v>
      </c>
      <c r="P106">
        <v>36</v>
      </c>
      <c r="Q106">
        <v>36</v>
      </c>
      <c r="R106">
        <v>37</v>
      </c>
      <c r="S106">
        <v>1</v>
      </c>
      <c r="T106">
        <f t="shared" si="9"/>
        <v>36</v>
      </c>
      <c r="U106">
        <v>36</v>
      </c>
      <c r="V106">
        <f t="shared" si="10"/>
        <v>0</v>
      </c>
      <c r="W106" s="3">
        <f t="shared" si="11"/>
        <v>2.7027027027027029E-2</v>
      </c>
      <c r="X106">
        <v>20</v>
      </c>
      <c r="Y106" s="4">
        <v>6.9</v>
      </c>
      <c r="Z106" s="4">
        <v>1.5</v>
      </c>
      <c r="AA106" s="5">
        <v>78049.2</v>
      </c>
      <c r="AB106" s="5">
        <f t="shared" si="12"/>
        <v>2809771.2</v>
      </c>
      <c r="AC106" s="5">
        <v>53007.98</v>
      </c>
      <c r="AD106" s="5">
        <f t="shared" si="13"/>
        <v>1961295.26</v>
      </c>
      <c r="AE106" s="5">
        <v>108643.9</v>
      </c>
      <c r="AF106" s="5">
        <v>31565.62</v>
      </c>
      <c r="AG106" s="5">
        <v>8692.1299999999992</v>
      </c>
      <c r="AH106" s="5">
        <v>2175</v>
      </c>
      <c r="AI106" s="5">
        <v>6800</v>
      </c>
      <c r="AJ106">
        <v>0</v>
      </c>
      <c r="AK106" s="5">
        <v>0</v>
      </c>
      <c r="AL106" s="5">
        <v>0</v>
      </c>
      <c r="AM106" s="5">
        <v>62215.57</v>
      </c>
      <c r="AN106">
        <v>8</v>
      </c>
      <c r="AO106">
        <v>12</v>
      </c>
      <c r="AP106" t="str">
        <f t="shared" si="14"/>
        <v>No</v>
      </c>
      <c r="AQ106">
        <v>1</v>
      </c>
      <c r="AR106" s="5">
        <f t="shared" si="15"/>
        <v>2181387.48</v>
      </c>
      <c r="AS106" s="5">
        <f t="shared" si="16"/>
        <v>628383.72</v>
      </c>
      <c r="AT106" t="s">
        <v>59</v>
      </c>
      <c r="AU106" t="s">
        <v>6164</v>
      </c>
      <c r="AV106" t="s">
        <v>6165</v>
      </c>
      <c r="AW106" t="s">
        <v>6166</v>
      </c>
      <c r="AX106" t="s">
        <v>6184</v>
      </c>
      <c r="AY106">
        <v>38</v>
      </c>
      <c r="AZ106">
        <v>0</v>
      </c>
      <c r="BA106">
        <v>0</v>
      </c>
      <c r="BB106" t="s">
        <v>6168</v>
      </c>
      <c r="BC106">
        <v>1</v>
      </c>
      <c r="BD106">
        <v>3</v>
      </c>
      <c r="BE106" t="s">
        <v>6188</v>
      </c>
      <c r="BF106" t="s">
        <v>6170</v>
      </c>
      <c r="BG106">
        <v>1</v>
      </c>
      <c r="BH106" t="s">
        <v>6186</v>
      </c>
      <c r="BI106">
        <v>55</v>
      </c>
      <c r="BJ106" t="s">
        <v>6187</v>
      </c>
      <c r="BK106">
        <v>0</v>
      </c>
      <c r="BL106">
        <v>51</v>
      </c>
      <c r="BM106" s="3">
        <f t="shared" si="17"/>
        <v>0.72549019607843135</v>
      </c>
    </row>
    <row r="107" spans="1:65">
      <c r="A107" t="s">
        <v>231</v>
      </c>
      <c r="B107" s="2">
        <v>45664</v>
      </c>
      <c r="C107" t="s">
        <v>47</v>
      </c>
      <c r="D107" t="s">
        <v>48</v>
      </c>
      <c r="E107">
        <v>1</v>
      </c>
      <c r="F107" t="s">
        <v>78</v>
      </c>
      <c r="G107" t="s">
        <v>50</v>
      </c>
      <c r="H107" t="s">
        <v>173</v>
      </c>
      <c r="I107" t="s">
        <v>52</v>
      </c>
      <c r="J107" t="s">
        <v>53</v>
      </c>
      <c r="K107" t="s">
        <v>75</v>
      </c>
      <c r="L107" t="s">
        <v>67</v>
      </c>
      <c r="M107" t="s">
        <v>56</v>
      </c>
      <c r="N107" t="s">
        <v>76</v>
      </c>
      <c r="O107" t="s">
        <v>70</v>
      </c>
      <c r="P107">
        <v>58</v>
      </c>
      <c r="Q107">
        <v>62</v>
      </c>
      <c r="R107">
        <v>60</v>
      </c>
      <c r="S107">
        <v>2</v>
      </c>
      <c r="T107">
        <f t="shared" si="9"/>
        <v>58</v>
      </c>
      <c r="U107">
        <v>57</v>
      </c>
      <c r="V107">
        <f t="shared" si="10"/>
        <v>1</v>
      </c>
      <c r="W107" s="3">
        <f t="shared" si="11"/>
        <v>3.3333333333333333E-2</v>
      </c>
      <c r="X107">
        <v>35</v>
      </c>
      <c r="Y107" s="4">
        <v>0.1</v>
      </c>
      <c r="Z107" s="4">
        <v>1.5</v>
      </c>
      <c r="AA107" s="5">
        <v>35762.99</v>
      </c>
      <c r="AB107" s="5">
        <f t="shared" si="12"/>
        <v>2038490.43</v>
      </c>
      <c r="AC107" s="5">
        <v>22854.28</v>
      </c>
      <c r="AD107" s="5">
        <f t="shared" si="13"/>
        <v>1371256.8</v>
      </c>
      <c r="AE107" s="5">
        <v>106515.77</v>
      </c>
      <c r="AF107" s="5">
        <v>29502.76</v>
      </c>
      <c r="AG107" s="5">
        <v>10764.91</v>
      </c>
      <c r="AH107" s="5">
        <v>2175</v>
      </c>
      <c r="AI107" s="5">
        <v>6400</v>
      </c>
      <c r="AJ107">
        <v>0</v>
      </c>
      <c r="AK107" s="5">
        <v>0</v>
      </c>
      <c r="AL107" s="5">
        <v>670.22</v>
      </c>
      <c r="AM107" s="5">
        <v>38418.71</v>
      </c>
      <c r="AN107">
        <v>4</v>
      </c>
      <c r="AO107">
        <v>3</v>
      </c>
      <c r="AP107" t="str">
        <f t="shared" si="14"/>
        <v>Yes</v>
      </c>
      <c r="AQ107">
        <v>1</v>
      </c>
      <c r="AR107" s="5">
        <f t="shared" si="15"/>
        <v>1565704.17</v>
      </c>
      <c r="AS107" s="5">
        <f t="shared" si="16"/>
        <v>472786.26</v>
      </c>
      <c r="AT107" t="s">
        <v>116</v>
      </c>
      <c r="AU107" t="s">
        <v>6164</v>
      </c>
      <c r="AV107" t="s">
        <v>6165</v>
      </c>
      <c r="AW107" t="s">
        <v>6166</v>
      </c>
      <c r="AX107" t="s">
        <v>6167</v>
      </c>
      <c r="AY107">
        <v>61</v>
      </c>
      <c r="AZ107">
        <v>0</v>
      </c>
      <c r="BA107">
        <v>10</v>
      </c>
      <c r="BB107" t="s">
        <v>6191</v>
      </c>
      <c r="BC107">
        <v>0</v>
      </c>
      <c r="BD107">
        <v>0</v>
      </c>
      <c r="BE107" t="s">
        <v>6169</v>
      </c>
      <c r="BF107" t="s">
        <v>6170</v>
      </c>
      <c r="BG107">
        <v>1</v>
      </c>
      <c r="BH107" t="s">
        <v>6186</v>
      </c>
      <c r="BI107">
        <v>58</v>
      </c>
      <c r="BJ107" t="s">
        <v>6187</v>
      </c>
      <c r="BK107">
        <v>0</v>
      </c>
      <c r="BL107">
        <v>75</v>
      </c>
      <c r="BM107" s="3">
        <f t="shared" si="17"/>
        <v>0.8</v>
      </c>
    </row>
    <row r="108" spans="1:65">
      <c r="A108" t="s">
        <v>232</v>
      </c>
      <c r="B108" s="2">
        <v>45664</v>
      </c>
      <c r="C108" t="s">
        <v>47</v>
      </c>
      <c r="D108" t="s">
        <v>48</v>
      </c>
      <c r="E108">
        <v>1</v>
      </c>
      <c r="F108" t="s">
        <v>72</v>
      </c>
      <c r="G108" t="s">
        <v>79</v>
      </c>
      <c r="H108" t="s">
        <v>159</v>
      </c>
      <c r="I108" t="s">
        <v>64</v>
      </c>
      <c r="J108" t="s">
        <v>53</v>
      </c>
      <c r="K108" t="s">
        <v>66</v>
      </c>
      <c r="L108" t="s">
        <v>67</v>
      </c>
      <c r="M108" t="s">
        <v>56</v>
      </c>
      <c r="N108" t="s">
        <v>76</v>
      </c>
      <c r="O108" t="s">
        <v>82</v>
      </c>
      <c r="P108">
        <v>68</v>
      </c>
      <c r="Q108">
        <v>72</v>
      </c>
      <c r="R108">
        <v>71</v>
      </c>
      <c r="S108">
        <v>2</v>
      </c>
      <c r="T108">
        <f t="shared" si="9"/>
        <v>69</v>
      </c>
      <c r="U108">
        <v>67</v>
      </c>
      <c r="V108">
        <f t="shared" si="10"/>
        <v>2</v>
      </c>
      <c r="W108" s="3">
        <f t="shared" si="11"/>
        <v>2.8169014084507043E-2</v>
      </c>
      <c r="X108">
        <v>9</v>
      </c>
      <c r="Y108" s="4">
        <v>2</v>
      </c>
      <c r="Z108" s="4">
        <v>1.2</v>
      </c>
      <c r="AA108" s="5">
        <v>33577.78</v>
      </c>
      <c r="AB108" s="5">
        <f t="shared" si="12"/>
        <v>2249711.2599999998</v>
      </c>
      <c r="AC108" s="5">
        <v>22832.68</v>
      </c>
      <c r="AD108" s="5">
        <f t="shared" si="13"/>
        <v>1621120.28</v>
      </c>
      <c r="AE108" s="5">
        <v>117605.54</v>
      </c>
      <c r="AF108" s="5">
        <v>30977.68</v>
      </c>
      <c r="AG108" s="5">
        <v>7539.73</v>
      </c>
      <c r="AH108" s="5">
        <v>1740</v>
      </c>
      <c r="AI108" s="5">
        <v>6400</v>
      </c>
      <c r="AJ108">
        <v>0</v>
      </c>
      <c r="AK108" s="5">
        <v>0</v>
      </c>
      <c r="AL108" s="5">
        <v>1274.28</v>
      </c>
      <c r="AM108" s="5">
        <v>45563.37</v>
      </c>
      <c r="AN108">
        <v>4</v>
      </c>
      <c r="AO108">
        <v>3</v>
      </c>
      <c r="AP108" t="str">
        <f t="shared" si="14"/>
        <v>Yes</v>
      </c>
      <c r="AQ108">
        <v>1</v>
      </c>
      <c r="AR108" s="5">
        <f t="shared" si="15"/>
        <v>1832220.88</v>
      </c>
      <c r="AS108" s="5">
        <f t="shared" si="16"/>
        <v>417490.38</v>
      </c>
      <c r="AT108" t="s">
        <v>59</v>
      </c>
      <c r="AU108" t="s">
        <v>6164</v>
      </c>
      <c r="AV108" t="s">
        <v>6165</v>
      </c>
      <c r="AW108" t="s">
        <v>6166</v>
      </c>
      <c r="AX108" t="s">
        <v>6167</v>
      </c>
      <c r="AY108">
        <v>71</v>
      </c>
      <c r="AZ108">
        <v>0</v>
      </c>
      <c r="BA108">
        <v>21</v>
      </c>
      <c r="BB108" t="s">
        <v>6180</v>
      </c>
      <c r="BC108">
        <v>0</v>
      </c>
      <c r="BD108">
        <v>0</v>
      </c>
      <c r="BE108" t="s">
        <v>6169</v>
      </c>
      <c r="BF108" t="s">
        <v>6170</v>
      </c>
      <c r="BG108">
        <v>0</v>
      </c>
      <c r="BH108" t="s">
        <v>6171</v>
      </c>
      <c r="BI108">
        <v>15</v>
      </c>
      <c r="BJ108" t="s">
        <v>6172</v>
      </c>
      <c r="BK108">
        <v>0</v>
      </c>
      <c r="BL108">
        <v>78</v>
      </c>
      <c r="BM108" s="3">
        <f t="shared" si="17"/>
        <v>0.91025641025641024</v>
      </c>
    </row>
    <row r="109" spans="1:65">
      <c r="A109" t="s">
        <v>233</v>
      </c>
      <c r="B109" s="2">
        <v>45664</v>
      </c>
      <c r="C109" t="s">
        <v>47</v>
      </c>
      <c r="D109" t="s">
        <v>48</v>
      </c>
      <c r="E109">
        <v>1</v>
      </c>
      <c r="F109" t="s">
        <v>61</v>
      </c>
      <c r="G109" t="s">
        <v>50</v>
      </c>
      <c r="H109" t="s">
        <v>170</v>
      </c>
      <c r="I109" t="s">
        <v>64</v>
      </c>
      <c r="J109" t="s">
        <v>81</v>
      </c>
      <c r="K109" t="s">
        <v>54</v>
      </c>
      <c r="L109" t="s">
        <v>92</v>
      </c>
      <c r="M109" t="s">
        <v>68</v>
      </c>
      <c r="N109" t="s">
        <v>94</v>
      </c>
      <c r="O109" t="s">
        <v>70</v>
      </c>
      <c r="P109">
        <v>36</v>
      </c>
      <c r="Q109">
        <v>38</v>
      </c>
      <c r="R109">
        <v>38</v>
      </c>
      <c r="S109">
        <v>1</v>
      </c>
      <c r="T109">
        <f t="shared" si="9"/>
        <v>37</v>
      </c>
      <c r="U109">
        <v>36</v>
      </c>
      <c r="V109">
        <f t="shared" si="10"/>
        <v>1</v>
      </c>
      <c r="W109" s="3">
        <f t="shared" si="11"/>
        <v>2.6315789473684209E-2</v>
      </c>
      <c r="X109">
        <v>17</v>
      </c>
      <c r="Y109" s="4">
        <v>0</v>
      </c>
      <c r="Z109" s="4">
        <v>1.1000000000000001</v>
      </c>
      <c r="AA109" s="5">
        <v>84674.19</v>
      </c>
      <c r="AB109" s="5">
        <f t="shared" si="12"/>
        <v>3048270.84</v>
      </c>
      <c r="AC109" s="5">
        <v>51501.56</v>
      </c>
      <c r="AD109" s="5">
        <f t="shared" si="13"/>
        <v>1957059.28</v>
      </c>
      <c r="AE109" s="5">
        <v>112240.26</v>
      </c>
      <c r="AF109" s="5">
        <v>31307.99</v>
      </c>
      <c r="AG109" s="5">
        <v>8287.6</v>
      </c>
      <c r="AH109" s="5">
        <v>1595</v>
      </c>
      <c r="AI109" s="5">
        <v>6800</v>
      </c>
      <c r="AJ109">
        <v>0</v>
      </c>
      <c r="AK109" s="5">
        <v>0</v>
      </c>
      <c r="AL109" s="5">
        <v>1555.05</v>
      </c>
      <c r="AM109" s="5">
        <v>24474.959999999999</v>
      </c>
      <c r="AN109">
        <v>4</v>
      </c>
      <c r="AO109">
        <v>3</v>
      </c>
      <c r="AP109" t="str">
        <f t="shared" si="14"/>
        <v>Yes</v>
      </c>
      <c r="AQ109">
        <v>0</v>
      </c>
      <c r="AR109" s="5">
        <f t="shared" si="15"/>
        <v>2143320.14</v>
      </c>
      <c r="AS109" s="5">
        <f t="shared" si="16"/>
        <v>904950.7</v>
      </c>
      <c r="AT109" t="s">
        <v>59</v>
      </c>
      <c r="AU109" t="s">
        <v>6164</v>
      </c>
      <c r="AV109" t="s">
        <v>6165</v>
      </c>
      <c r="AW109" t="s">
        <v>6166</v>
      </c>
      <c r="AX109" t="s">
        <v>6184</v>
      </c>
      <c r="AY109">
        <v>38</v>
      </c>
      <c r="AZ109">
        <v>1</v>
      </c>
      <c r="BA109">
        <v>13</v>
      </c>
      <c r="BB109" t="s">
        <v>6180</v>
      </c>
      <c r="BC109">
        <v>0</v>
      </c>
      <c r="BD109">
        <v>0</v>
      </c>
      <c r="BE109" t="s">
        <v>6169</v>
      </c>
      <c r="BF109" t="s">
        <v>6170</v>
      </c>
      <c r="BG109">
        <v>0</v>
      </c>
      <c r="BH109" t="s">
        <v>6171</v>
      </c>
      <c r="BI109">
        <v>30</v>
      </c>
      <c r="BJ109" t="s">
        <v>6172</v>
      </c>
      <c r="BK109">
        <v>0</v>
      </c>
      <c r="BL109">
        <v>47</v>
      </c>
      <c r="BM109" s="3">
        <f t="shared" si="17"/>
        <v>0.80851063829787229</v>
      </c>
    </row>
    <row r="110" spans="1:65">
      <c r="A110" t="s">
        <v>234</v>
      </c>
      <c r="B110" s="2">
        <v>45664</v>
      </c>
      <c r="C110" t="s">
        <v>47</v>
      </c>
      <c r="D110" t="s">
        <v>48</v>
      </c>
      <c r="E110">
        <v>1</v>
      </c>
      <c r="F110" t="s">
        <v>61</v>
      </c>
      <c r="G110" t="s">
        <v>50</v>
      </c>
      <c r="H110" t="s">
        <v>183</v>
      </c>
      <c r="I110" t="s">
        <v>74</v>
      </c>
      <c r="J110" t="s">
        <v>53</v>
      </c>
      <c r="K110" t="s">
        <v>75</v>
      </c>
      <c r="L110" t="s">
        <v>92</v>
      </c>
      <c r="M110" t="s">
        <v>56</v>
      </c>
      <c r="N110" t="s">
        <v>69</v>
      </c>
      <c r="O110" t="s">
        <v>120</v>
      </c>
      <c r="P110">
        <v>65</v>
      </c>
      <c r="Q110">
        <v>68</v>
      </c>
      <c r="R110">
        <v>65</v>
      </c>
      <c r="S110">
        <v>1</v>
      </c>
      <c r="T110">
        <f t="shared" si="9"/>
        <v>64</v>
      </c>
      <c r="U110">
        <v>63</v>
      </c>
      <c r="V110">
        <f t="shared" si="10"/>
        <v>1</v>
      </c>
      <c r="W110" s="3">
        <f t="shared" si="11"/>
        <v>1.5384615384615385E-2</v>
      </c>
      <c r="X110">
        <v>17</v>
      </c>
      <c r="Y110" s="4">
        <v>3.2</v>
      </c>
      <c r="Z110" s="4">
        <v>1.2</v>
      </c>
      <c r="AA110" s="5">
        <v>35713.699999999997</v>
      </c>
      <c r="AB110" s="5">
        <f t="shared" si="12"/>
        <v>2249963.1</v>
      </c>
      <c r="AC110" s="5">
        <v>23773.53</v>
      </c>
      <c r="AD110" s="5">
        <f t="shared" si="13"/>
        <v>1545279.45</v>
      </c>
      <c r="AE110" s="5">
        <v>109914.79</v>
      </c>
      <c r="AF110" s="5">
        <v>28752.31</v>
      </c>
      <c r="AG110" s="5">
        <v>8474.15</v>
      </c>
      <c r="AH110" s="5">
        <v>1740</v>
      </c>
      <c r="AI110" s="5">
        <v>3200</v>
      </c>
      <c r="AJ110">
        <v>0</v>
      </c>
      <c r="AK110" s="5">
        <v>0</v>
      </c>
      <c r="AL110" s="5">
        <v>686.43</v>
      </c>
      <c r="AM110" s="5">
        <v>39956.910000000003</v>
      </c>
      <c r="AN110">
        <v>4</v>
      </c>
      <c r="AO110">
        <v>2</v>
      </c>
      <c r="AP110" t="str">
        <f t="shared" si="14"/>
        <v>Yes</v>
      </c>
      <c r="AQ110">
        <v>1</v>
      </c>
      <c r="AR110" s="5">
        <f t="shared" si="15"/>
        <v>1738004.04</v>
      </c>
      <c r="AS110" s="5">
        <f t="shared" si="16"/>
        <v>511959.06</v>
      </c>
      <c r="AT110" t="s">
        <v>59</v>
      </c>
      <c r="AU110" t="s">
        <v>6164</v>
      </c>
      <c r="AV110" t="s">
        <v>6165</v>
      </c>
      <c r="AW110" t="s">
        <v>6166</v>
      </c>
      <c r="AX110" t="s">
        <v>6167</v>
      </c>
      <c r="AY110">
        <v>68</v>
      </c>
      <c r="AZ110">
        <v>0</v>
      </c>
      <c r="BA110">
        <v>16</v>
      </c>
      <c r="BB110" t="s">
        <v>6191</v>
      </c>
      <c r="BC110">
        <v>0</v>
      </c>
      <c r="BD110">
        <v>0</v>
      </c>
      <c r="BE110" t="s">
        <v>6169</v>
      </c>
      <c r="BF110" t="s">
        <v>6170</v>
      </c>
      <c r="BG110">
        <v>0</v>
      </c>
      <c r="BH110" t="s">
        <v>6171</v>
      </c>
      <c r="BI110">
        <v>25</v>
      </c>
      <c r="BJ110" t="s">
        <v>6172</v>
      </c>
      <c r="BK110">
        <v>0</v>
      </c>
      <c r="BL110">
        <v>74</v>
      </c>
      <c r="BM110" s="3">
        <f t="shared" si="17"/>
        <v>0.8783783783783784</v>
      </c>
    </row>
    <row r="111" spans="1:65">
      <c r="A111" t="s">
        <v>235</v>
      </c>
      <c r="B111" s="2">
        <v>45664</v>
      </c>
      <c r="C111" t="s">
        <v>47</v>
      </c>
      <c r="D111" t="s">
        <v>48</v>
      </c>
      <c r="E111">
        <v>1</v>
      </c>
      <c r="F111" t="s">
        <v>49</v>
      </c>
      <c r="G111" t="s">
        <v>79</v>
      </c>
      <c r="H111" t="s">
        <v>111</v>
      </c>
      <c r="I111" t="s">
        <v>74</v>
      </c>
      <c r="J111" t="s">
        <v>81</v>
      </c>
      <c r="K111" t="s">
        <v>75</v>
      </c>
      <c r="L111" t="s">
        <v>92</v>
      </c>
      <c r="M111" t="s">
        <v>56</v>
      </c>
      <c r="N111" t="s">
        <v>57</v>
      </c>
      <c r="O111" t="s">
        <v>70</v>
      </c>
      <c r="P111">
        <v>38</v>
      </c>
      <c r="Q111">
        <v>39</v>
      </c>
      <c r="R111">
        <v>39</v>
      </c>
      <c r="S111">
        <v>1</v>
      </c>
      <c r="T111">
        <f t="shared" si="9"/>
        <v>38</v>
      </c>
      <c r="U111">
        <v>37</v>
      </c>
      <c r="V111">
        <f t="shared" si="10"/>
        <v>1</v>
      </c>
      <c r="W111" s="3">
        <f t="shared" si="11"/>
        <v>2.564102564102564E-2</v>
      </c>
      <c r="X111">
        <v>11</v>
      </c>
      <c r="Y111" s="4">
        <v>8.1999999999999993</v>
      </c>
      <c r="Z111" s="4">
        <v>1.2</v>
      </c>
      <c r="AA111" s="5">
        <v>77693.87</v>
      </c>
      <c r="AB111" s="5">
        <f t="shared" si="12"/>
        <v>2874673.19</v>
      </c>
      <c r="AC111" s="5">
        <v>53905.53</v>
      </c>
      <c r="AD111" s="5">
        <f t="shared" si="13"/>
        <v>2102315.67</v>
      </c>
      <c r="AE111" s="5">
        <v>117534.28</v>
      </c>
      <c r="AF111" s="5">
        <v>34344.769999999997</v>
      </c>
      <c r="AG111" s="5">
        <v>7749.02</v>
      </c>
      <c r="AH111" s="5">
        <v>1740</v>
      </c>
      <c r="AI111" s="5">
        <v>6800</v>
      </c>
      <c r="AJ111">
        <v>0</v>
      </c>
      <c r="AK111" s="5">
        <v>0</v>
      </c>
      <c r="AL111" s="5">
        <v>1529.03</v>
      </c>
      <c r="AM111" s="5">
        <v>22983.59</v>
      </c>
      <c r="AN111">
        <v>4</v>
      </c>
      <c r="AO111">
        <v>3</v>
      </c>
      <c r="AP111" t="str">
        <f t="shared" si="14"/>
        <v>Yes</v>
      </c>
      <c r="AQ111">
        <v>1</v>
      </c>
      <c r="AR111" s="5">
        <f t="shared" si="15"/>
        <v>2294996.36</v>
      </c>
      <c r="AS111" s="5">
        <f t="shared" si="16"/>
        <v>579676.82999999996</v>
      </c>
      <c r="AT111" t="s">
        <v>59</v>
      </c>
      <c r="AU111" t="s">
        <v>6164</v>
      </c>
      <c r="AV111" t="s">
        <v>6165</v>
      </c>
      <c r="AW111" t="s">
        <v>6166</v>
      </c>
      <c r="AX111" t="s">
        <v>6177</v>
      </c>
      <c r="AY111">
        <v>41</v>
      </c>
      <c r="AZ111">
        <v>0</v>
      </c>
      <c r="BA111">
        <v>10</v>
      </c>
      <c r="BB111" t="s">
        <v>6191</v>
      </c>
      <c r="BC111">
        <v>0</v>
      </c>
      <c r="BD111">
        <v>0</v>
      </c>
      <c r="BE111" t="s">
        <v>6169</v>
      </c>
      <c r="BF111" t="s">
        <v>6170</v>
      </c>
      <c r="BG111">
        <v>0</v>
      </c>
      <c r="BH111" t="s">
        <v>6171</v>
      </c>
      <c r="BI111">
        <v>29</v>
      </c>
      <c r="BJ111" t="s">
        <v>6172</v>
      </c>
      <c r="BK111">
        <v>0</v>
      </c>
      <c r="BL111">
        <v>48</v>
      </c>
      <c r="BM111" s="3">
        <f t="shared" si="17"/>
        <v>0.8125</v>
      </c>
    </row>
    <row r="112" spans="1:65">
      <c r="A112" t="s">
        <v>236</v>
      </c>
      <c r="B112" s="2">
        <v>45664</v>
      </c>
      <c r="C112" t="s">
        <v>47</v>
      </c>
      <c r="D112" t="s">
        <v>48</v>
      </c>
      <c r="E112">
        <v>1</v>
      </c>
      <c r="F112" t="s">
        <v>72</v>
      </c>
      <c r="G112" t="s">
        <v>50</v>
      </c>
      <c r="H112" t="s">
        <v>73</v>
      </c>
      <c r="I112" t="s">
        <v>64</v>
      </c>
      <c r="J112" t="s">
        <v>53</v>
      </c>
      <c r="K112" t="s">
        <v>66</v>
      </c>
      <c r="L112" t="s">
        <v>87</v>
      </c>
      <c r="M112" t="s">
        <v>56</v>
      </c>
      <c r="N112" t="s">
        <v>76</v>
      </c>
      <c r="O112" t="s">
        <v>58</v>
      </c>
      <c r="P112">
        <v>67</v>
      </c>
      <c r="Q112">
        <v>68</v>
      </c>
      <c r="R112">
        <v>68</v>
      </c>
      <c r="S112">
        <v>1</v>
      </c>
      <c r="T112">
        <f t="shared" si="9"/>
        <v>67</v>
      </c>
      <c r="U112">
        <v>67</v>
      </c>
      <c r="V112">
        <f t="shared" si="10"/>
        <v>0</v>
      </c>
      <c r="W112" s="3">
        <f t="shared" si="11"/>
        <v>1.4705882352941176E-2</v>
      </c>
      <c r="X112">
        <v>16</v>
      </c>
      <c r="Y112" s="4">
        <v>8.5</v>
      </c>
      <c r="Z112" s="4">
        <v>2.2000000000000002</v>
      </c>
      <c r="AA112" s="5">
        <v>33974.67</v>
      </c>
      <c r="AB112" s="5">
        <f t="shared" si="12"/>
        <v>2276302.89</v>
      </c>
      <c r="AC112" s="5">
        <v>24272.99</v>
      </c>
      <c r="AD112" s="5">
        <f t="shared" si="13"/>
        <v>1650563.32</v>
      </c>
      <c r="AE112" s="5">
        <v>113351.44</v>
      </c>
      <c r="AF112" s="5">
        <v>29536.880000000001</v>
      </c>
      <c r="AG112" s="5">
        <v>7996.15</v>
      </c>
      <c r="AH112" s="5">
        <v>3190</v>
      </c>
      <c r="AI112" s="5">
        <v>3200</v>
      </c>
      <c r="AJ112">
        <v>0</v>
      </c>
      <c r="AK112" s="5">
        <v>0</v>
      </c>
      <c r="AL112" s="5">
        <v>0</v>
      </c>
      <c r="AM112" s="5">
        <v>45246.78</v>
      </c>
      <c r="AN112">
        <v>4</v>
      </c>
      <c r="AO112">
        <v>4</v>
      </c>
      <c r="AP112" t="str">
        <f t="shared" si="14"/>
        <v>Yes</v>
      </c>
      <c r="AQ112">
        <v>1</v>
      </c>
      <c r="AR112" s="5">
        <f t="shared" si="15"/>
        <v>1853084.57</v>
      </c>
      <c r="AS112" s="5">
        <f t="shared" si="16"/>
        <v>423218.32</v>
      </c>
      <c r="AT112" t="s">
        <v>59</v>
      </c>
      <c r="AU112" t="s">
        <v>6164</v>
      </c>
      <c r="AV112" t="s">
        <v>6165</v>
      </c>
      <c r="AW112" t="s">
        <v>6166</v>
      </c>
      <c r="AX112" t="s">
        <v>6177</v>
      </c>
      <c r="AY112">
        <v>69</v>
      </c>
      <c r="AZ112">
        <v>0</v>
      </c>
      <c r="BA112">
        <v>0</v>
      </c>
      <c r="BB112" t="s">
        <v>6168</v>
      </c>
      <c r="BC112">
        <v>0</v>
      </c>
      <c r="BD112">
        <v>0</v>
      </c>
      <c r="BE112" t="s">
        <v>6169</v>
      </c>
      <c r="BF112" t="s">
        <v>6170</v>
      </c>
      <c r="BG112">
        <v>0</v>
      </c>
      <c r="BH112" t="s">
        <v>6171</v>
      </c>
      <c r="BI112">
        <v>28</v>
      </c>
      <c r="BJ112" t="s">
        <v>6172</v>
      </c>
      <c r="BK112">
        <v>0</v>
      </c>
      <c r="BL112">
        <v>73</v>
      </c>
      <c r="BM112" s="3">
        <f t="shared" si="17"/>
        <v>0.93150684931506844</v>
      </c>
    </row>
    <row r="113" spans="1:65">
      <c r="A113" t="s">
        <v>237</v>
      </c>
      <c r="B113" s="2">
        <v>45664</v>
      </c>
      <c r="C113" t="s">
        <v>47</v>
      </c>
      <c r="D113" t="s">
        <v>48</v>
      </c>
      <c r="E113">
        <v>1</v>
      </c>
      <c r="F113" t="s">
        <v>72</v>
      </c>
      <c r="G113" t="s">
        <v>79</v>
      </c>
      <c r="H113" t="s">
        <v>102</v>
      </c>
      <c r="I113" t="s">
        <v>52</v>
      </c>
      <c r="J113" t="s">
        <v>65</v>
      </c>
      <c r="K113" t="s">
        <v>66</v>
      </c>
      <c r="L113" t="s">
        <v>92</v>
      </c>
      <c r="M113" t="s">
        <v>56</v>
      </c>
      <c r="N113" t="s">
        <v>94</v>
      </c>
      <c r="O113" t="s">
        <v>120</v>
      </c>
      <c r="P113">
        <v>50</v>
      </c>
      <c r="Q113">
        <v>54</v>
      </c>
      <c r="R113">
        <v>56</v>
      </c>
      <c r="S113">
        <v>1</v>
      </c>
      <c r="T113">
        <f t="shared" si="9"/>
        <v>55</v>
      </c>
      <c r="U113">
        <v>48</v>
      </c>
      <c r="V113">
        <f t="shared" si="10"/>
        <v>7</v>
      </c>
      <c r="W113" s="3">
        <f t="shared" si="11"/>
        <v>1.7857142857142856E-2</v>
      </c>
      <c r="X113">
        <v>35</v>
      </c>
      <c r="Y113" s="4">
        <v>1.5</v>
      </c>
      <c r="Z113" s="4">
        <v>1</v>
      </c>
      <c r="AA113" s="5">
        <v>48340.72</v>
      </c>
      <c r="AB113" s="5">
        <f t="shared" si="12"/>
        <v>2320354.56</v>
      </c>
      <c r="AC113" s="5">
        <v>35227.21</v>
      </c>
      <c r="AD113" s="5">
        <f t="shared" si="13"/>
        <v>1972723.76</v>
      </c>
      <c r="AE113" s="5">
        <v>132443.72</v>
      </c>
      <c r="AF113" s="5">
        <v>34410.85</v>
      </c>
      <c r="AG113" s="5">
        <v>10247.01</v>
      </c>
      <c r="AH113" s="5">
        <v>1450</v>
      </c>
      <c r="AI113" s="5">
        <v>4600</v>
      </c>
      <c r="AJ113">
        <v>0</v>
      </c>
      <c r="AK113" s="5">
        <v>0</v>
      </c>
      <c r="AL113" s="5">
        <v>7139.55</v>
      </c>
      <c r="AM113" s="5">
        <v>32765.21</v>
      </c>
      <c r="AN113">
        <v>4</v>
      </c>
      <c r="AO113">
        <v>3</v>
      </c>
      <c r="AP113" t="str">
        <f t="shared" si="14"/>
        <v>Yes</v>
      </c>
      <c r="AQ113">
        <v>1</v>
      </c>
      <c r="AR113" s="5">
        <f t="shared" si="15"/>
        <v>2195780.1</v>
      </c>
      <c r="AS113" s="5">
        <f t="shared" si="16"/>
        <v>124574.46</v>
      </c>
      <c r="AT113" t="s">
        <v>59</v>
      </c>
      <c r="AU113" t="s">
        <v>6164</v>
      </c>
      <c r="AV113" t="s">
        <v>6165</v>
      </c>
      <c r="AW113" t="s">
        <v>6166</v>
      </c>
      <c r="AX113" t="s">
        <v>6184</v>
      </c>
      <c r="AY113">
        <v>52</v>
      </c>
      <c r="AZ113">
        <v>0</v>
      </c>
      <c r="BA113">
        <v>41</v>
      </c>
      <c r="BB113" t="s">
        <v>6180</v>
      </c>
      <c r="BC113">
        <v>0</v>
      </c>
      <c r="BD113">
        <v>0</v>
      </c>
      <c r="BE113" t="s">
        <v>6169</v>
      </c>
      <c r="BF113" t="s">
        <v>6170</v>
      </c>
      <c r="BG113">
        <v>1</v>
      </c>
      <c r="BH113" t="s">
        <v>6179</v>
      </c>
      <c r="BI113">
        <v>49</v>
      </c>
      <c r="BJ113" t="s">
        <v>6172</v>
      </c>
      <c r="BK113">
        <v>0</v>
      </c>
      <c r="BL113">
        <v>64</v>
      </c>
      <c r="BM113" s="3">
        <f t="shared" si="17"/>
        <v>0.875</v>
      </c>
    </row>
    <row r="114" spans="1:65">
      <c r="A114" t="s">
        <v>238</v>
      </c>
      <c r="B114" s="2">
        <v>45664</v>
      </c>
      <c r="C114" t="s">
        <v>47</v>
      </c>
      <c r="D114" t="s">
        <v>48</v>
      </c>
      <c r="E114">
        <v>1</v>
      </c>
      <c r="F114" t="s">
        <v>61</v>
      </c>
      <c r="G114" t="s">
        <v>79</v>
      </c>
      <c r="H114" t="s">
        <v>84</v>
      </c>
      <c r="I114" t="s">
        <v>74</v>
      </c>
      <c r="J114" t="s">
        <v>65</v>
      </c>
      <c r="K114" t="s">
        <v>75</v>
      </c>
      <c r="L114" t="s">
        <v>55</v>
      </c>
      <c r="M114" t="s">
        <v>56</v>
      </c>
      <c r="N114" t="s">
        <v>76</v>
      </c>
      <c r="O114" t="s">
        <v>120</v>
      </c>
      <c r="P114">
        <v>42</v>
      </c>
      <c r="Q114">
        <v>45</v>
      </c>
      <c r="R114">
        <v>45</v>
      </c>
      <c r="S114">
        <v>1</v>
      </c>
      <c r="T114">
        <f t="shared" si="9"/>
        <v>44</v>
      </c>
      <c r="U114">
        <v>42</v>
      </c>
      <c r="V114">
        <f t="shared" si="10"/>
        <v>2</v>
      </c>
      <c r="W114" s="3">
        <f t="shared" si="11"/>
        <v>2.2222222222222223E-2</v>
      </c>
      <c r="X114">
        <v>27</v>
      </c>
      <c r="Y114" s="4">
        <v>3.1</v>
      </c>
      <c r="Z114" s="4">
        <v>1.4</v>
      </c>
      <c r="AA114" s="5">
        <v>51391.35</v>
      </c>
      <c r="AB114" s="5">
        <f t="shared" si="12"/>
        <v>2158436.7000000002</v>
      </c>
      <c r="AC114" s="5">
        <v>34744.18</v>
      </c>
      <c r="AD114" s="5">
        <f t="shared" si="13"/>
        <v>1563488.1</v>
      </c>
      <c r="AE114" s="5">
        <v>98867.44</v>
      </c>
      <c r="AF114" s="5">
        <v>27246.23</v>
      </c>
      <c r="AG114" s="5">
        <v>10052.629999999999</v>
      </c>
      <c r="AH114" s="5">
        <v>2030</v>
      </c>
      <c r="AI114" s="5">
        <v>4600</v>
      </c>
      <c r="AJ114">
        <v>0</v>
      </c>
      <c r="AK114" s="5">
        <v>0</v>
      </c>
      <c r="AL114" s="5">
        <v>1927.3</v>
      </c>
      <c r="AM114" s="5">
        <v>26133.42</v>
      </c>
      <c r="AN114">
        <v>4</v>
      </c>
      <c r="AO114">
        <v>3</v>
      </c>
      <c r="AP114" t="str">
        <f t="shared" si="14"/>
        <v>Yes</v>
      </c>
      <c r="AQ114">
        <v>1</v>
      </c>
      <c r="AR114" s="5">
        <f t="shared" si="15"/>
        <v>1734345.12</v>
      </c>
      <c r="AS114" s="5">
        <f t="shared" si="16"/>
        <v>424091.58</v>
      </c>
      <c r="AT114" t="s">
        <v>59</v>
      </c>
      <c r="AU114" t="s">
        <v>6164</v>
      </c>
      <c r="AV114" t="s">
        <v>6165</v>
      </c>
      <c r="AW114" t="s">
        <v>6166</v>
      </c>
      <c r="AX114" t="s">
        <v>6184</v>
      </c>
      <c r="AY114">
        <v>45</v>
      </c>
      <c r="AZ114">
        <v>0</v>
      </c>
      <c r="BA114">
        <v>18</v>
      </c>
      <c r="BB114" t="s">
        <v>6180</v>
      </c>
      <c r="BC114">
        <v>0</v>
      </c>
      <c r="BD114">
        <v>0</v>
      </c>
      <c r="BE114" t="s">
        <v>6169</v>
      </c>
      <c r="BF114" t="s">
        <v>6170</v>
      </c>
      <c r="BG114">
        <v>0</v>
      </c>
      <c r="BH114" t="s">
        <v>6171</v>
      </c>
      <c r="BI114">
        <v>54</v>
      </c>
      <c r="BJ114" t="s">
        <v>6187</v>
      </c>
      <c r="BK114">
        <v>0</v>
      </c>
      <c r="BL114">
        <v>63</v>
      </c>
      <c r="BM114" s="3">
        <f t="shared" si="17"/>
        <v>0.7142857142857143</v>
      </c>
    </row>
    <row r="115" spans="1:65">
      <c r="A115" t="s">
        <v>239</v>
      </c>
      <c r="B115" s="2">
        <v>45664</v>
      </c>
      <c r="C115" t="s">
        <v>47</v>
      </c>
      <c r="D115" t="s">
        <v>48</v>
      </c>
      <c r="E115">
        <v>1</v>
      </c>
      <c r="F115" t="s">
        <v>49</v>
      </c>
      <c r="G115" t="s">
        <v>62</v>
      </c>
      <c r="H115" t="s">
        <v>133</v>
      </c>
      <c r="I115" t="s">
        <v>74</v>
      </c>
      <c r="J115" t="s">
        <v>53</v>
      </c>
      <c r="K115" t="s">
        <v>66</v>
      </c>
      <c r="L115" t="s">
        <v>67</v>
      </c>
      <c r="M115" t="s">
        <v>56</v>
      </c>
      <c r="N115" t="s">
        <v>69</v>
      </c>
      <c r="O115" t="s">
        <v>120</v>
      </c>
      <c r="P115">
        <v>67</v>
      </c>
      <c r="Q115">
        <v>68</v>
      </c>
      <c r="R115">
        <v>66</v>
      </c>
      <c r="S115">
        <v>2</v>
      </c>
      <c r="T115">
        <f t="shared" si="9"/>
        <v>64</v>
      </c>
      <c r="U115">
        <v>64</v>
      </c>
      <c r="V115">
        <f t="shared" si="10"/>
        <v>0</v>
      </c>
      <c r="W115" s="3">
        <f t="shared" si="11"/>
        <v>3.0303030303030304E-2</v>
      </c>
      <c r="X115">
        <v>34</v>
      </c>
      <c r="Y115" s="4">
        <v>4.9000000000000004</v>
      </c>
      <c r="Z115" s="4">
        <v>1</v>
      </c>
      <c r="AA115" s="5">
        <v>33559.449999999997</v>
      </c>
      <c r="AB115" s="5">
        <f t="shared" si="12"/>
        <v>2147804.7999999998</v>
      </c>
      <c r="AC115" s="5">
        <v>23027.29</v>
      </c>
      <c r="AD115" s="5">
        <f t="shared" si="13"/>
        <v>1519801.14</v>
      </c>
      <c r="AE115" s="5">
        <v>112439.38</v>
      </c>
      <c r="AF115" s="5">
        <v>30844.27</v>
      </c>
      <c r="AG115" s="5">
        <v>10507.99</v>
      </c>
      <c r="AH115" s="5">
        <v>1450</v>
      </c>
      <c r="AI115" s="5">
        <v>6400</v>
      </c>
      <c r="AJ115">
        <v>0</v>
      </c>
      <c r="AK115" s="5">
        <v>0</v>
      </c>
      <c r="AL115" s="5">
        <v>0</v>
      </c>
      <c r="AM115" s="5">
        <v>41539.67</v>
      </c>
      <c r="AN115">
        <v>4</v>
      </c>
      <c r="AO115">
        <v>4</v>
      </c>
      <c r="AP115" t="str">
        <f t="shared" si="14"/>
        <v>Yes</v>
      </c>
      <c r="AQ115">
        <v>0</v>
      </c>
      <c r="AR115" s="5">
        <f t="shared" si="15"/>
        <v>1722982.45</v>
      </c>
      <c r="AS115" s="5">
        <f t="shared" si="16"/>
        <v>424822.35</v>
      </c>
      <c r="AT115" t="s">
        <v>59</v>
      </c>
      <c r="AU115" t="s">
        <v>6164</v>
      </c>
      <c r="AV115" t="s">
        <v>6165</v>
      </c>
      <c r="AW115" t="s">
        <v>6166</v>
      </c>
      <c r="AX115" t="s">
        <v>6167</v>
      </c>
      <c r="AY115">
        <v>70</v>
      </c>
      <c r="AZ115">
        <v>0</v>
      </c>
      <c r="BA115">
        <v>0</v>
      </c>
      <c r="BB115" t="s">
        <v>6168</v>
      </c>
      <c r="BC115">
        <v>0</v>
      </c>
      <c r="BD115">
        <v>0</v>
      </c>
      <c r="BE115" t="s">
        <v>6169</v>
      </c>
      <c r="BF115" t="s">
        <v>6170</v>
      </c>
      <c r="BG115">
        <v>1</v>
      </c>
      <c r="BH115" t="s">
        <v>6186</v>
      </c>
      <c r="BI115">
        <v>30</v>
      </c>
      <c r="BJ115" t="s">
        <v>6172</v>
      </c>
      <c r="BK115">
        <v>0</v>
      </c>
      <c r="BL115">
        <v>73</v>
      </c>
      <c r="BM115" s="3">
        <f t="shared" si="17"/>
        <v>0.90410958904109584</v>
      </c>
    </row>
    <row r="116" spans="1:65">
      <c r="A116" t="s">
        <v>240</v>
      </c>
      <c r="B116" s="2">
        <v>45664</v>
      </c>
      <c r="C116" t="s">
        <v>47</v>
      </c>
      <c r="D116" t="s">
        <v>48</v>
      </c>
      <c r="E116">
        <v>1</v>
      </c>
      <c r="F116" t="s">
        <v>61</v>
      </c>
      <c r="G116" t="s">
        <v>62</v>
      </c>
      <c r="H116" t="s">
        <v>104</v>
      </c>
      <c r="I116" t="s">
        <v>74</v>
      </c>
      <c r="J116" t="s">
        <v>81</v>
      </c>
      <c r="K116" t="s">
        <v>75</v>
      </c>
      <c r="L116" t="s">
        <v>55</v>
      </c>
      <c r="M116" t="s">
        <v>68</v>
      </c>
      <c r="N116" t="s">
        <v>94</v>
      </c>
      <c r="O116" t="s">
        <v>58</v>
      </c>
      <c r="P116">
        <v>36</v>
      </c>
      <c r="Q116">
        <v>39</v>
      </c>
      <c r="R116">
        <v>39</v>
      </c>
      <c r="S116">
        <v>1</v>
      </c>
      <c r="T116">
        <f t="shared" si="9"/>
        <v>38</v>
      </c>
      <c r="U116">
        <v>36</v>
      </c>
      <c r="V116">
        <f t="shared" si="10"/>
        <v>2</v>
      </c>
      <c r="W116" s="3">
        <f t="shared" si="11"/>
        <v>2.564102564102564E-2</v>
      </c>
      <c r="X116">
        <v>44</v>
      </c>
      <c r="Y116" s="4">
        <v>2</v>
      </c>
      <c r="Z116" s="4">
        <v>2</v>
      </c>
      <c r="AA116" s="5">
        <v>78069.23</v>
      </c>
      <c r="AB116" s="5">
        <f t="shared" si="12"/>
        <v>2810492.28</v>
      </c>
      <c r="AC116" s="5">
        <v>50981.59</v>
      </c>
      <c r="AD116" s="5">
        <f t="shared" si="13"/>
        <v>1988282.01</v>
      </c>
      <c r="AE116" s="5">
        <v>119757.27</v>
      </c>
      <c r="AF116" s="5">
        <v>33855.800000000003</v>
      </c>
      <c r="AG116" s="5">
        <v>12098.52</v>
      </c>
      <c r="AH116" s="5">
        <v>2900</v>
      </c>
      <c r="AI116" s="5">
        <v>6800</v>
      </c>
      <c r="AJ116">
        <v>0</v>
      </c>
      <c r="AK116" s="5">
        <v>0</v>
      </c>
      <c r="AL116" s="5">
        <v>2858.5</v>
      </c>
      <c r="AM116" s="5">
        <v>25037.79</v>
      </c>
      <c r="AN116">
        <v>4</v>
      </c>
      <c r="AO116">
        <v>3</v>
      </c>
      <c r="AP116" t="str">
        <f t="shared" si="14"/>
        <v>Yes</v>
      </c>
      <c r="AQ116">
        <v>1</v>
      </c>
      <c r="AR116" s="5">
        <f t="shared" si="15"/>
        <v>2191589.89</v>
      </c>
      <c r="AS116" s="5">
        <f t="shared" si="16"/>
        <v>618902.39</v>
      </c>
      <c r="AT116" t="s">
        <v>116</v>
      </c>
      <c r="AU116" t="s">
        <v>6164</v>
      </c>
      <c r="AV116" t="s">
        <v>6165</v>
      </c>
      <c r="AW116" t="s">
        <v>6166</v>
      </c>
      <c r="AX116" t="s">
        <v>6184</v>
      </c>
      <c r="AY116">
        <v>39</v>
      </c>
      <c r="AZ116">
        <v>1</v>
      </c>
      <c r="BA116">
        <v>21</v>
      </c>
      <c r="BB116" t="s">
        <v>6180</v>
      </c>
      <c r="BC116">
        <v>0</v>
      </c>
      <c r="BD116">
        <v>0</v>
      </c>
      <c r="BE116" t="s">
        <v>6169</v>
      </c>
      <c r="BF116" t="s">
        <v>6170</v>
      </c>
      <c r="BG116">
        <v>0</v>
      </c>
      <c r="BH116" t="s">
        <v>6171</v>
      </c>
      <c r="BI116">
        <v>22</v>
      </c>
      <c r="BJ116" t="s">
        <v>6172</v>
      </c>
      <c r="BK116">
        <v>0</v>
      </c>
      <c r="BL116">
        <v>52</v>
      </c>
      <c r="BM116" s="3">
        <f t="shared" si="17"/>
        <v>0.75</v>
      </c>
    </row>
    <row r="117" spans="1:65">
      <c r="A117" t="s">
        <v>241</v>
      </c>
      <c r="B117" s="2">
        <v>45664</v>
      </c>
      <c r="C117" t="s">
        <v>47</v>
      </c>
      <c r="D117" t="s">
        <v>48</v>
      </c>
      <c r="E117">
        <v>1</v>
      </c>
      <c r="F117" t="s">
        <v>78</v>
      </c>
      <c r="G117" t="s">
        <v>50</v>
      </c>
      <c r="H117" t="s">
        <v>173</v>
      </c>
      <c r="I117" t="s">
        <v>74</v>
      </c>
      <c r="J117" t="s">
        <v>53</v>
      </c>
      <c r="K117" t="s">
        <v>66</v>
      </c>
      <c r="L117" t="s">
        <v>92</v>
      </c>
      <c r="M117" t="s">
        <v>56</v>
      </c>
      <c r="N117" t="s">
        <v>109</v>
      </c>
      <c r="O117" t="s">
        <v>82</v>
      </c>
      <c r="P117">
        <v>66</v>
      </c>
      <c r="Q117">
        <v>66</v>
      </c>
      <c r="R117">
        <v>62</v>
      </c>
      <c r="S117">
        <v>2</v>
      </c>
      <c r="T117">
        <f t="shared" si="9"/>
        <v>60</v>
      </c>
      <c r="U117">
        <v>60</v>
      </c>
      <c r="V117">
        <f t="shared" si="10"/>
        <v>0</v>
      </c>
      <c r="W117" s="3">
        <f t="shared" si="11"/>
        <v>3.2258064516129031E-2</v>
      </c>
      <c r="X117">
        <v>29</v>
      </c>
      <c r="Y117" s="4">
        <v>1.8</v>
      </c>
      <c r="Z117" s="4">
        <v>0.9</v>
      </c>
      <c r="AA117" s="5">
        <v>34123.269999999997</v>
      </c>
      <c r="AB117" s="5">
        <f t="shared" si="12"/>
        <v>2047396.2</v>
      </c>
      <c r="AC117" s="5">
        <v>23666.720000000001</v>
      </c>
      <c r="AD117" s="5">
        <f t="shared" si="13"/>
        <v>1467336.64</v>
      </c>
      <c r="AE117" s="5">
        <v>106647.66</v>
      </c>
      <c r="AF117" s="5">
        <v>29025.73</v>
      </c>
      <c r="AG117" s="5">
        <v>9450.48</v>
      </c>
      <c r="AH117" s="5">
        <v>1305</v>
      </c>
      <c r="AI117" s="5">
        <v>6400</v>
      </c>
      <c r="AJ117">
        <v>0</v>
      </c>
      <c r="AK117" s="5">
        <v>0</v>
      </c>
      <c r="AL117" s="5">
        <v>0</v>
      </c>
      <c r="AM117" s="5">
        <v>94709.31</v>
      </c>
      <c r="AN117">
        <v>8</v>
      </c>
      <c r="AO117">
        <v>9</v>
      </c>
      <c r="AP117" t="str">
        <f t="shared" si="14"/>
        <v>No</v>
      </c>
      <c r="AQ117">
        <v>3</v>
      </c>
      <c r="AR117" s="5">
        <f t="shared" si="15"/>
        <v>1714874.82</v>
      </c>
      <c r="AS117" s="5">
        <f t="shared" si="16"/>
        <v>332521.38</v>
      </c>
      <c r="AT117" t="s">
        <v>59</v>
      </c>
      <c r="AU117" t="s">
        <v>6164</v>
      </c>
      <c r="AV117" t="s">
        <v>6165</v>
      </c>
      <c r="AW117" t="s">
        <v>6166</v>
      </c>
      <c r="AX117" t="s">
        <v>6167</v>
      </c>
      <c r="AY117">
        <v>67</v>
      </c>
      <c r="AZ117">
        <v>0</v>
      </c>
      <c r="BA117">
        <v>0</v>
      </c>
      <c r="BB117" t="s">
        <v>6168</v>
      </c>
      <c r="BC117">
        <v>1</v>
      </c>
      <c r="BD117">
        <v>0</v>
      </c>
      <c r="BE117" t="s">
        <v>6178</v>
      </c>
      <c r="BF117" t="s">
        <v>6170</v>
      </c>
      <c r="BG117">
        <v>0</v>
      </c>
      <c r="BH117" t="s">
        <v>6171</v>
      </c>
      <c r="BI117">
        <v>47</v>
      </c>
      <c r="BJ117" t="s">
        <v>6172</v>
      </c>
      <c r="BK117">
        <v>0</v>
      </c>
      <c r="BL117">
        <v>75</v>
      </c>
      <c r="BM117" s="3">
        <f t="shared" si="17"/>
        <v>0.82666666666666666</v>
      </c>
    </row>
    <row r="118" spans="1:65">
      <c r="A118" t="s">
        <v>242</v>
      </c>
      <c r="B118" s="2">
        <v>45664</v>
      </c>
      <c r="C118" t="s">
        <v>47</v>
      </c>
      <c r="D118" t="s">
        <v>48</v>
      </c>
      <c r="E118">
        <v>1</v>
      </c>
      <c r="F118" t="s">
        <v>61</v>
      </c>
      <c r="G118" t="s">
        <v>50</v>
      </c>
      <c r="H118" t="s">
        <v>157</v>
      </c>
      <c r="I118" t="s">
        <v>64</v>
      </c>
      <c r="J118" t="s">
        <v>65</v>
      </c>
      <c r="K118" t="s">
        <v>66</v>
      </c>
      <c r="L118" t="s">
        <v>92</v>
      </c>
      <c r="M118" t="s">
        <v>68</v>
      </c>
      <c r="N118" t="s">
        <v>94</v>
      </c>
      <c r="O118" t="s">
        <v>82</v>
      </c>
      <c r="P118">
        <v>52</v>
      </c>
      <c r="Q118">
        <v>53</v>
      </c>
      <c r="R118">
        <v>53</v>
      </c>
      <c r="S118">
        <v>2</v>
      </c>
      <c r="T118">
        <f t="shared" si="9"/>
        <v>51</v>
      </c>
      <c r="U118">
        <v>51</v>
      </c>
      <c r="V118">
        <f t="shared" si="10"/>
        <v>0</v>
      </c>
      <c r="W118" s="3">
        <f t="shared" si="11"/>
        <v>3.7735849056603772E-2</v>
      </c>
      <c r="X118">
        <v>17</v>
      </c>
      <c r="Y118" s="4">
        <v>2.2999999999999998</v>
      </c>
      <c r="Z118" s="4">
        <v>0.8</v>
      </c>
      <c r="AA118" s="5">
        <v>49025.43</v>
      </c>
      <c r="AB118" s="5">
        <f t="shared" si="12"/>
        <v>2500296.9300000002</v>
      </c>
      <c r="AC118" s="5">
        <v>33400.85</v>
      </c>
      <c r="AD118" s="5">
        <f t="shared" si="13"/>
        <v>1770245.05</v>
      </c>
      <c r="AE118" s="5">
        <v>115856.22</v>
      </c>
      <c r="AF118" s="5">
        <v>31922.44</v>
      </c>
      <c r="AG118" s="5">
        <v>8205.84</v>
      </c>
      <c r="AH118" s="5">
        <v>1160</v>
      </c>
      <c r="AI118" s="5">
        <v>9200</v>
      </c>
      <c r="AJ118">
        <v>1</v>
      </c>
      <c r="AK118" s="5">
        <v>14339.03</v>
      </c>
      <c r="AL118" s="5">
        <v>0</v>
      </c>
      <c r="AM118" s="5">
        <v>33081.15</v>
      </c>
      <c r="AN118">
        <v>4</v>
      </c>
      <c r="AO118">
        <v>3</v>
      </c>
      <c r="AP118" t="str">
        <f t="shared" si="14"/>
        <v>Yes</v>
      </c>
      <c r="AQ118">
        <v>2</v>
      </c>
      <c r="AR118" s="5">
        <f t="shared" si="15"/>
        <v>1984009.73</v>
      </c>
      <c r="AS118" s="5">
        <f t="shared" si="16"/>
        <v>516287.2</v>
      </c>
      <c r="AT118" t="s">
        <v>59</v>
      </c>
      <c r="AU118" t="s">
        <v>6181</v>
      </c>
      <c r="AV118" t="s">
        <v>6182</v>
      </c>
      <c r="AW118" t="s">
        <v>6183</v>
      </c>
      <c r="AX118" t="s">
        <v>6184</v>
      </c>
      <c r="AY118">
        <v>55</v>
      </c>
      <c r="AZ118">
        <v>0</v>
      </c>
      <c r="BA118">
        <v>0</v>
      </c>
      <c r="BB118" t="s">
        <v>6168</v>
      </c>
      <c r="BC118">
        <v>0</v>
      </c>
      <c r="BD118">
        <v>0</v>
      </c>
      <c r="BE118" t="s">
        <v>6169</v>
      </c>
      <c r="BF118" t="s">
        <v>6170</v>
      </c>
      <c r="BG118">
        <v>0</v>
      </c>
      <c r="BH118" t="s">
        <v>6171</v>
      </c>
      <c r="BI118">
        <v>15</v>
      </c>
      <c r="BJ118" t="s">
        <v>6172</v>
      </c>
      <c r="BK118">
        <v>0</v>
      </c>
      <c r="BL118">
        <v>61</v>
      </c>
      <c r="BM118" s="3">
        <f t="shared" si="17"/>
        <v>0.86885245901639341</v>
      </c>
    </row>
    <row r="119" spans="1:65">
      <c r="A119" t="s">
        <v>243</v>
      </c>
      <c r="B119" s="2">
        <v>45664</v>
      </c>
      <c r="C119" t="s">
        <v>47</v>
      </c>
      <c r="D119" t="s">
        <v>48</v>
      </c>
      <c r="E119">
        <v>1</v>
      </c>
      <c r="F119" t="s">
        <v>72</v>
      </c>
      <c r="G119" t="s">
        <v>79</v>
      </c>
      <c r="H119" t="s">
        <v>159</v>
      </c>
      <c r="I119" t="s">
        <v>52</v>
      </c>
      <c r="J119" t="s">
        <v>53</v>
      </c>
      <c r="K119" t="s">
        <v>66</v>
      </c>
      <c r="L119" t="s">
        <v>92</v>
      </c>
      <c r="M119" t="s">
        <v>56</v>
      </c>
      <c r="N119" t="s">
        <v>94</v>
      </c>
      <c r="O119" t="s">
        <v>82</v>
      </c>
      <c r="P119">
        <v>60</v>
      </c>
      <c r="Q119">
        <v>62</v>
      </c>
      <c r="R119">
        <v>62</v>
      </c>
      <c r="S119">
        <v>1</v>
      </c>
      <c r="T119">
        <f t="shared" si="9"/>
        <v>61</v>
      </c>
      <c r="U119">
        <v>58</v>
      </c>
      <c r="V119">
        <f t="shared" si="10"/>
        <v>3</v>
      </c>
      <c r="W119" s="3">
        <f t="shared" si="11"/>
        <v>1.6129032258064516E-2</v>
      </c>
      <c r="X119">
        <v>38</v>
      </c>
      <c r="Y119" s="4">
        <v>5.7</v>
      </c>
      <c r="Z119" s="4">
        <v>2.1</v>
      </c>
      <c r="AA119" s="5">
        <v>34138.089999999997</v>
      </c>
      <c r="AB119" s="5">
        <f t="shared" si="12"/>
        <v>1980009.22</v>
      </c>
      <c r="AC119" s="5">
        <v>23745.439999999999</v>
      </c>
      <c r="AD119" s="5">
        <f t="shared" si="13"/>
        <v>1472217.28</v>
      </c>
      <c r="AE119" s="5">
        <v>109649.63</v>
      </c>
      <c r="AF119" s="5">
        <v>28442.18</v>
      </c>
      <c r="AG119" s="5">
        <v>11123.04</v>
      </c>
      <c r="AH119" s="5">
        <v>3045</v>
      </c>
      <c r="AI119" s="5">
        <v>3200</v>
      </c>
      <c r="AJ119">
        <v>0</v>
      </c>
      <c r="AK119" s="5">
        <v>0</v>
      </c>
      <c r="AL119" s="5">
        <v>1966.67</v>
      </c>
      <c r="AM119" s="5">
        <v>37012.79</v>
      </c>
      <c r="AN119">
        <v>4</v>
      </c>
      <c r="AO119">
        <v>4</v>
      </c>
      <c r="AP119" t="str">
        <f t="shared" si="14"/>
        <v>Yes</v>
      </c>
      <c r="AQ119">
        <v>1</v>
      </c>
      <c r="AR119" s="5">
        <f t="shared" si="15"/>
        <v>1666656.59</v>
      </c>
      <c r="AS119" s="5">
        <f t="shared" si="16"/>
        <v>313352.63</v>
      </c>
      <c r="AT119" t="s">
        <v>59</v>
      </c>
      <c r="AU119" t="s">
        <v>6164</v>
      </c>
      <c r="AV119" t="s">
        <v>6165</v>
      </c>
      <c r="AW119" t="s">
        <v>6166</v>
      </c>
      <c r="AX119" t="s">
        <v>6184</v>
      </c>
      <c r="AY119">
        <v>62</v>
      </c>
      <c r="AZ119">
        <v>0</v>
      </c>
      <c r="BA119">
        <v>22</v>
      </c>
      <c r="BB119" t="s">
        <v>6180</v>
      </c>
      <c r="BC119">
        <v>0</v>
      </c>
      <c r="BD119">
        <v>0</v>
      </c>
      <c r="BE119" t="s">
        <v>6169</v>
      </c>
      <c r="BF119" t="s">
        <v>6170</v>
      </c>
      <c r="BG119">
        <v>0</v>
      </c>
      <c r="BH119" t="s">
        <v>6171</v>
      </c>
      <c r="BI119">
        <v>27</v>
      </c>
      <c r="BJ119" t="s">
        <v>6172</v>
      </c>
      <c r="BK119">
        <v>0</v>
      </c>
      <c r="BL119">
        <v>72</v>
      </c>
      <c r="BM119" s="3">
        <f t="shared" si="17"/>
        <v>0.86111111111111116</v>
      </c>
    </row>
    <row r="120" spans="1:65">
      <c r="A120" t="s">
        <v>244</v>
      </c>
      <c r="B120" s="2">
        <v>45664</v>
      </c>
      <c r="C120" t="s">
        <v>47</v>
      </c>
      <c r="D120" t="s">
        <v>48</v>
      </c>
      <c r="E120">
        <v>1</v>
      </c>
      <c r="F120" t="s">
        <v>49</v>
      </c>
      <c r="G120" t="s">
        <v>50</v>
      </c>
      <c r="H120" t="s">
        <v>245</v>
      </c>
      <c r="I120" t="s">
        <v>74</v>
      </c>
      <c r="J120" t="s">
        <v>53</v>
      </c>
      <c r="K120" t="s">
        <v>75</v>
      </c>
      <c r="L120" t="s">
        <v>55</v>
      </c>
      <c r="M120" t="s">
        <v>56</v>
      </c>
      <c r="N120" t="s">
        <v>76</v>
      </c>
      <c r="O120" t="s">
        <v>58</v>
      </c>
      <c r="P120">
        <v>60</v>
      </c>
      <c r="Q120">
        <v>64</v>
      </c>
      <c r="R120">
        <v>64</v>
      </c>
      <c r="S120">
        <v>2</v>
      </c>
      <c r="T120">
        <f t="shared" si="9"/>
        <v>62</v>
      </c>
      <c r="U120">
        <v>58</v>
      </c>
      <c r="V120">
        <f t="shared" si="10"/>
        <v>4</v>
      </c>
      <c r="W120" s="3">
        <f t="shared" si="11"/>
        <v>3.125E-2</v>
      </c>
      <c r="X120">
        <v>15</v>
      </c>
      <c r="Y120" s="4">
        <v>6.9</v>
      </c>
      <c r="Z120" s="4">
        <v>1.5</v>
      </c>
      <c r="AA120" s="5">
        <v>36202.86</v>
      </c>
      <c r="AB120" s="5">
        <f t="shared" si="12"/>
        <v>2099765.88</v>
      </c>
      <c r="AC120" s="5">
        <v>23424.37</v>
      </c>
      <c r="AD120" s="5">
        <f t="shared" si="13"/>
        <v>1499159.68</v>
      </c>
      <c r="AE120" s="5">
        <v>108768.71</v>
      </c>
      <c r="AF120" s="5">
        <v>29227.41</v>
      </c>
      <c r="AG120" s="5">
        <v>8187.76</v>
      </c>
      <c r="AH120" s="5">
        <v>2175</v>
      </c>
      <c r="AI120" s="5">
        <v>6400</v>
      </c>
      <c r="AJ120">
        <v>0</v>
      </c>
      <c r="AK120" s="5">
        <v>0</v>
      </c>
      <c r="AL120" s="5">
        <v>2778.52</v>
      </c>
      <c r="AM120" s="5">
        <v>39663.71</v>
      </c>
      <c r="AN120">
        <v>4</v>
      </c>
      <c r="AO120">
        <v>3</v>
      </c>
      <c r="AP120" t="str">
        <f t="shared" si="14"/>
        <v>Yes</v>
      </c>
      <c r="AQ120">
        <v>1</v>
      </c>
      <c r="AR120" s="5">
        <f t="shared" si="15"/>
        <v>1696360.79</v>
      </c>
      <c r="AS120" s="5">
        <f t="shared" si="16"/>
        <v>403405.09</v>
      </c>
      <c r="AT120" t="s">
        <v>59</v>
      </c>
      <c r="AU120" t="s">
        <v>6164</v>
      </c>
      <c r="AV120" t="s">
        <v>6165</v>
      </c>
      <c r="AW120" t="s">
        <v>6166</v>
      </c>
      <c r="AX120" t="s">
        <v>6184</v>
      </c>
      <c r="AY120">
        <v>60</v>
      </c>
      <c r="AZ120">
        <v>0</v>
      </c>
      <c r="BA120">
        <v>23</v>
      </c>
      <c r="BB120" t="s">
        <v>6180</v>
      </c>
      <c r="BC120">
        <v>0</v>
      </c>
      <c r="BD120">
        <v>0</v>
      </c>
      <c r="BE120" t="s">
        <v>6169</v>
      </c>
      <c r="BF120" t="s">
        <v>6170</v>
      </c>
      <c r="BG120">
        <v>0</v>
      </c>
      <c r="BH120" t="s">
        <v>6171</v>
      </c>
      <c r="BI120">
        <v>16</v>
      </c>
      <c r="BJ120" t="s">
        <v>6172</v>
      </c>
      <c r="BK120">
        <v>0</v>
      </c>
      <c r="BL120">
        <v>73</v>
      </c>
      <c r="BM120" s="3">
        <f t="shared" si="17"/>
        <v>0.87671232876712324</v>
      </c>
    </row>
    <row r="121" spans="1:65">
      <c r="A121" t="s">
        <v>246</v>
      </c>
      <c r="B121" s="2">
        <v>45664</v>
      </c>
      <c r="C121" t="s">
        <v>47</v>
      </c>
      <c r="D121" t="s">
        <v>48</v>
      </c>
      <c r="E121">
        <v>1</v>
      </c>
      <c r="F121" t="s">
        <v>49</v>
      </c>
      <c r="G121" t="s">
        <v>79</v>
      </c>
      <c r="H121" t="s">
        <v>106</v>
      </c>
      <c r="I121" t="s">
        <v>52</v>
      </c>
      <c r="J121" t="s">
        <v>53</v>
      </c>
      <c r="K121" t="s">
        <v>54</v>
      </c>
      <c r="L121" t="s">
        <v>92</v>
      </c>
      <c r="M121" t="s">
        <v>56</v>
      </c>
      <c r="N121" t="s">
        <v>57</v>
      </c>
      <c r="O121" t="s">
        <v>70</v>
      </c>
      <c r="P121">
        <v>55</v>
      </c>
      <c r="Q121">
        <v>58</v>
      </c>
      <c r="R121">
        <v>56</v>
      </c>
      <c r="S121">
        <v>1</v>
      </c>
      <c r="T121">
        <f t="shared" si="9"/>
        <v>55</v>
      </c>
      <c r="U121">
        <v>54</v>
      </c>
      <c r="V121">
        <f t="shared" si="10"/>
        <v>1</v>
      </c>
      <c r="W121" s="3">
        <f t="shared" si="11"/>
        <v>1.7857142857142856E-2</v>
      </c>
      <c r="X121">
        <v>39</v>
      </c>
      <c r="Y121" s="4">
        <v>1.7</v>
      </c>
      <c r="Z121" s="4">
        <v>1.4</v>
      </c>
      <c r="AA121" s="5">
        <v>39040.370000000003</v>
      </c>
      <c r="AB121" s="5">
        <f t="shared" si="12"/>
        <v>2108179.98</v>
      </c>
      <c r="AC121" s="5">
        <v>23688.93</v>
      </c>
      <c r="AD121" s="5">
        <f t="shared" si="13"/>
        <v>1326580.08</v>
      </c>
      <c r="AE121" s="5">
        <v>98419.68</v>
      </c>
      <c r="AF121" s="5">
        <v>26241.78</v>
      </c>
      <c r="AG121" s="5">
        <v>10072.86</v>
      </c>
      <c r="AH121" s="5">
        <v>2030</v>
      </c>
      <c r="AI121" s="5">
        <v>3200</v>
      </c>
      <c r="AJ121">
        <v>0</v>
      </c>
      <c r="AK121" s="5">
        <v>0</v>
      </c>
      <c r="AL121" s="5">
        <v>664.05</v>
      </c>
      <c r="AM121" s="5">
        <v>35903.1</v>
      </c>
      <c r="AN121">
        <v>4</v>
      </c>
      <c r="AO121">
        <v>4</v>
      </c>
      <c r="AP121" t="str">
        <f t="shared" si="14"/>
        <v>Yes</v>
      </c>
      <c r="AQ121">
        <v>1</v>
      </c>
      <c r="AR121" s="5">
        <f t="shared" si="15"/>
        <v>1503111.55</v>
      </c>
      <c r="AS121" s="5">
        <f t="shared" si="16"/>
        <v>605068.43000000005</v>
      </c>
      <c r="AT121" t="s">
        <v>59</v>
      </c>
      <c r="AU121" t="s">
        <v>6164</v>
      </c>
      <c r="AV121" t="s">
        <v>6165</v>
      </c>
      <c r="AW121" t="s">
        <v>6166</v>
      </c>
      <c r="AX121" t="s">
        <v>6167</v>
      </c>
      <c r="AY121">
        <v>55</v>
      </c>
      <c r="AZ121">
        <v>0</v>
      </c>
      <c r="BA121">
        <v>18</v>
      </c>
      <c r="BB121" t="s">
        <v>6198</v>
      </c>
      <c r="BC121">
        <v>0</v>
      </c>
      <c r="BD121">
        <v>0</v>
      </c>
      <c r="BE121" t="s">
        <v>6169</v>
      </c>
      <c r="BF121" t="s">
        <v>6170</v>
      </c>
      <c r="BG121">
        <v>0</v>
      </c>
      <c r="BH121" t="s">
        <v>6171</v>
      </c>
      <c r="BI121">
        <v>43</v>
      </c>
      <c r="BJ121" t="s">
        <v>6172</v>
      </c>
      <c r="BK121">
        <v>0</v>
      </c>
      <c r="BL121">
        <v>77</v>
      </c>
      <c r="BM121" s="3">
        <f t="shared" si="17"/>
        <v>0.72727272727272729</v>
      </c>
    </row>
    <row r="122" spans="1:65">
      <c r="A122" t="s">
        <v>247</v>
      </c>
      <c r="B122" s="2">
        <v>45664</v>
      </c>
      <c r="C122" t="s">
        <v>47</v>
      </c>
      <c r="D122" t="s">
        <v>48</v>
      </c>
      <c r="E122">
        <v>1</v>
      </c>
      <c r="F122" t="s">
        <v>72</v>
      </c>
      <c r="G122" t="s">
        <v>62</v>
      </c>
      <c r="H122" t="s">
        <v>150</v>
      </c>
      <c r="I122" t="s">
        <v>52</v>
      </c>
      <c r="J122" t="s">
        <v>81</v>
      </c>
      <c r="K122" t="s">
        <v>66</v>
      </c>
      <c r="L122" t="s">
        <v>92</v>
      </c>
      <c r="M122" t="s">
        <v>68</v>
      </c>
      <c r="N122" t="s">
        <v>76</v>
      </c>
      <c r="O122" t="s">
        <v>82</v>
      </c>
      <c r="P122">
        <v>39</v>
      </c>
      <c r="Q122">
        <v>40</v>
      </c>
      <c r="R122">
        <v>41</v>
      </c>
      <c r="S122">
        <v>2</v>
      </c>
      <c r="T122">
        <f t="shared" si="9"/>
        <v>39</v>
      </c>
      <c r="U122">
        <v>37</v>
      </c>
      <c r="V122">
        <f t="shared" si="10"/>
        <v>2</v>
      </c>
      <c r="W122" s="3">
        <f t="shared" si="11"/>
        <v>4.878048780487805E-2</v>
      </c>
      <c r="X122">
        <v>26</v>
      </c>
      <c r="Y122" s="4">
        <v>5.2</v>
      </c>
      <c r="Z122" s="4">
        <v>1</v>
      </c>
      <c r="AA122" s="5">
        <v>73090.94</v>
      </c>
      <c r="AB122" s="5">
        <f t="shared" si="12"/>
        <v>2704364.78</v>
      </c>
      <c r="AC122" s="5">
        <v>51261.72</v>
      </c>
      <c r="AD122" s="5">
        <f t="shared" si="13"/>
        <v>2101730.52</v>
      </c>
      <c r="AE122" s="5">
        <v>129407.67</v>
      </c>
      <c r="AF122" s="5">
        <v>34035.25</v>
      </c>
      <c r="AG122" s="5">
        <v>9925.9500000000007</v>
      </c>
      <c r="AH122" s="5">
        <v>1450</v>
      </c>
      <c r="AI122" s="5">
        <v>13600</v>
      </c>
      <c r="AJ122">
        <v>0</v>
      </c>
      <c r="AK122" s="5">
        <v>0</v>
      </c>
      <c r="AL122" s="5">
        <v>3101.9</v>
      </c>
      <c r="AM122" s="5">
        <v>23298.14</v>
      </c>
      <c r="AN122">
        <v>4</v>
      </c>
      <c r="AO122">
        <v>4</v>
      </c>
      <c r="AP122" t="str">
        <f t="shared" si="14"/>
        <v>Yes</v>
      </c>
      <c r="AQ122">
        <v>0</v>
      </c>
      <c r="AR122" s="5">
        <f t="shared" si="15"/>
        <v>2316549.4300000002</v>
      </c>
      <c r="AS122" s="5">
        <f t="shared" si="16"/>
        <v>387815.35</v>
      </c>
      <c r="AT122" t="s">
        <v>116</v>
      </c>
      <c r="AU122" t="s">
        <v>6164</v>
      </c>
      <c r="AV122" t="s">
        <v>6165</v>
      </c>
      <c r="AW122" t="s">
        <v>6166</v>
      </c>
      <c r="AX122" t="s">
        <v>6184</v>
      </c>
      <c r="AY122">
        <v>40</v>
      </c>
      <c r="AZ122">
        <v>0</v>
      </c>
      <c r="BA122">
        <v>15</v>
      </c>
      <c r="BB122" t="s">
        <v>6198</v>
      </c>
      <c r="BC122">
        <v>0</v>
      </c>
      <c r="BD122">
        <v>0</v>
      </c>
      <c r="BE122" t="s">
        <v>6169</v>
      </c>
      <c r="BF122" t="s">
        <v>6176</v>
      </c>
      <c r="BG122">
        <v>0</v>
      </c>
      <c r="BH122" t="s">
        <v>6171</v>
      </c>
      <c r="BI122">
        <v>26</v>
      </c>
      <c r="BJ122" t="s">
        <v>6172</v>
      </c>
      <c r="BK122">
        <v>0</v>
      </c>
      <c r="BL122">
        <v>48</v>
      </c>
      <c r="BM122" s="3">
        <f t="shared" si="17"/>
        <v>0.85416666666666663</v>
      </c>
    </row>
    <row r="123" spans="1:65">
      <c r="A123" t="s">
        <v>248</v>
      </c>
      <c r="B123" s="2">
        <v>45665</v>
      </c>
      <c r="C123" t="s">
        <v>47</v>
      </c>
      <c r="D123" t="s">
        <v>48</v>
      </c>
      <c r="E123">
        <v>1</v>
      </c>
      <c r="F123" t="s">
        <v>49</v>
      </c>
      <c r="G123" t="s">
        <v>50</v>
      </c>
      <c r="H123" t="s">
        <v>245</v>
      </c>
      <c r="I123" t="s">
        <v>64</v>
      </c>
      <c r="J123" t="s">
        <v>53</v>
      </c>
      <c r="K123" t="s">
        <v>75</v>
      </c>
      <c r="L123" t="s">
        <v>67</v>
      </c>
      <c r="M123" t="s">
        <v>68</v>
      </c>
      <c r="N123" t="s">
        <v>76</v>
      </c>
      <c r="O123" t="s">
        <v>58</v>
      </c>
      <c r="P123">
        <v>59</v>
      </c>
      <c r="Q123">
        <v>63</v>
      </c>
      <c r="R123">
        <v>62</v>
      </c>
      <c r="S123">
        <v>2</v>
      </c>
      <c r="T123">
        <f t="shared" si="9"/>
        <v>60</v>
      </c>
      <c r="U123">
        <v>58</v>
      </c>
      <c r="V123">
        <f t="shared" si="10"/>
        <v>2</v>
      </c>
      <c r="W123" s="3">
        <f t="shared" si="11"/>
        <v>3.2258064516129031E-2</v>
      </c>
      <c r="X123">
        <v>19</v>
      </c>
      <c r="Y123" s="4">
        <v>9.1</v>
      </c>
      <c r="Z123" s="4">
        <v>2.2999999999999998</v>
      </c>
      <c r="AA123" s="5">
        <v>35772.11</v>
      </c>
      <c r="AB123" s="5">
        <f t="shared" si="12"/>
        <v>2074782.38</v>
      </c>
      <c r="AC123" s="5">
        <v>22027.65</v>
      </c>
      <c r="AD123" s="5">
        <f t="shared" si="13"/>
        <v>1365714.3</v>
      </c>
      <c r="AE123" s="5">
        <v>103933.49</v>
      </c>
      <c r="AF123" s="5">
        <v>28008.27</v>
      </c>
      <c r="AG123" s="5">
        <v>8652.0400000000009</v>
      </c>
      <c r="AH123" s="5">
        <v>3335</v>
      </c>
      <c r="AI123" s="5">
        <v>6400</v>
      </c>
      <c r="AJ123">
        <v>1</v>
      </c>
      <c r="AK123" s="5">
        <v>8361.86</v>
      </c>
      <c r="AL123" s="5">
        <v>1372.09</v>
      </c>
      <c r="AM123" s="5">
        <v>37871.949999999997</v>
      </c>
      <c r="AN123">
        <v>4</v>
      </c>
      <c r="AO123">
        <v>3</v>
      </c>
      <c r="AP123" t="str">
        <f t="shared" si="14"/>
        <v>Yes</v>
      </c>
      <c r="AQ123">
        <v>2</v>
      </c>
      <c r="AR123" s="5">
        <f t="shared" si="15"/>
        <v>1563649</v>
      </c>
      <c r="AS123" s="5">
        <f t="shared" si="16"/>
        <v>511133.38</v>
      </c>
      <c r="AT123" t="s">
        <v>116</v>
      </c>
      <c r="AU123" t="s">
        <v>6189</v>
      </c>
      <c r="AV123" t="s">
        <v>6201</v>
      </c>
      <c r="AW123" t="s">
        <v>6175</v>
      </c>
      <c r="AX123" t="s">
        <v>6177</v>
      </c>
      <c r="AY123">
        <v>59</v>
      </c>
      <c r="AZ123">
        <v>0</v>
      </c>
      <c r="BA123">
        <v>18</v>
      </c>
      <c r="BB123" t="s">
        <v>6180</v>
      </c>
      <c r="BC123">
        <v>0</v>
      </c>
      <c r="BD123">
        <v>0</v>
      </c>
      <c r="BE123" t="s">
        <v>6169</v>
      </c>
      <c r="BF123" t="s">
        <v>6170</v>
      </c>
      <c r="BG123">
        <v>0</v>
      </c>
      <c r="BH123" t="s">
        <v>6171</v>
      </c>
      <c r="BI123">
        <v>14</v>
      </c>
      <c r="BJ123" t="s">
        <v>6172</v>
      </c>
      <c r="BK123">
        <v>0</v>
      </c>
      <c r="BL123">
        <v>71</v>
      </c>
      <c r="BM123" s="3">
        <f t="shared" si="17"/>
        <v>0.87323943661971826</v>
      </c>
    </row>
    <row r="124" spans="1:65">
      <c r="A124" t="s">
        <v>249</v>
      </c>
      <c r="B124" s="2">
        <v>45665</v>
      </c>
      <c r="C124" t="s">
        <v>47</v>
      </c>
      <c r="D124" t="s">
        <v>48</v>
      </c>
      <c r="E124">
        <v>1</v>
      </c>
      <c r="F124" t="s">
        <v>61</v>
      </c>
      <c r="G124" t="s">
        <v>50</v>
      </c>
      <c r="H124" t="s">
        <v>170</v>
      </c>
      <c r="I124" t="s">
        <v>74</v>
      </c>
      <c r="J124" t="s">
        <v>65</v>
      </c>
      <c r="K124" t="s">
        <v>54</v>
      </c>
      <c r="L124" t="s">
        <v>67</v>
      </c>
      <c r="M124" t="s">
        <v>56</v>
      </c>
      <c r="N124" t="s">
        <v>109</v>
      </c>
      <c r="O124" t="s">
        <v>120</v>
      </c>
      <c r="P124">
        <v>42</v>
      </c>
      <c r="Q124">
        <v>45</v>
      </c>
      <c r="R124">
        <v>43</v>
      </c>
      <c r="S124">
        <v>1</v>
      </c>
      <c r="T124">
        <f t="shared" si="9"/>
        <v>42</v>
      </c>
      <c r="U124">
        <v>40</v>
      </c>
      <c r="V124">
        <f t="shared" si="10"/>
        <v>2</v>
      </c>
      <c r="W124" s="3">
        <f t="shared" si="11"/>
        <v>2.3255813953488372E-2</v>
      </c>
      <c r="X124">
        <v>32</v>
      </c>
      <c r="Y124" s="4">
        <v>0.5</v>
      </c>
      <c r="Z124" s="4">
        <v>0.9</v>
      </c>
      <c r="AA124" s="5">
        <v>56400.65</v>
      </c>
      <c r="AB124" s="5">
        <f t="shared" si="12"/>
        <v>2256026</v>
      </c>
      <c r="AC124" s="5">
        <v>34060.22</v>
      </c>
      <c r="AD124" s="5">
        <f t="shared" si="13"/>
        <v>1464589.46</v>
      </c>
      <c r="AE124" s="5">
        <v>96331.85</v>
      </c>
      <c r="AF124" s="5">
        <v>26478.560000000001</v>
      </c>
      <c r="AG124" s="5">
        <v>10672.9</v>
      </c>
      <c r="AH124" s="5">
        <v>1305</v>
      </c>
      <c r="AI124" s="5">
        <v>4600</v>
      </c>
      <c r="AJ124">
        <v>0</v>
      </c>
      <c r="AK124" s="5">
        <v>0</v>
      </c>
      <c r="AL124" s="5">
        <v>2062.9699999999998</v>
      </c>
      <c r="AM124" s="5">
        <v>66982.66</v>
      </c>
      <c r="AN124">
        <v>8</v>
      </c>
      <c r="AO124">
        <v>11</v>
      </c>
      <c r="AP124" t="str">
        <f t="shared" si="14"/>
        <v>No</v>
      </c>
      <c r="AQ124">
        <v>1</v>
      </c>
      <c r="AR124" s="5">
        <f t="shared" si="15"/>
        <v>1673023.4</v>
      </c>
      <c r="AS124" s="5">
        <f t="shared" si="16"/>
        <v>583002.6</v>
      </c>
      <c r="AT124" t="s">
        <v>59</v>
      </c>
      <c r="AU124" t="s">
        <v>6164</v>
      </c>
      <c r="AV124" t="s">
        <v>6165</v>
      </c>
      <c r="AW124" t="s">
        <v>6166</v>
      </c>
      <c r="AX124" t="s">
        <v>6167</v>
      </c>
      <c r="AY124">
        <v>43</v>
      </c>
      <c r="AZ124">
        <v>0</v>
      </c>
      <c r="BA124">
        <v>22</v>
      </c>
      <c r="BB124" t="s">
        <v>6198</v>
      </c>
      <c r="BC124">
        <v>1</v>
      </c>
      <c r="BD124">
        <v>2</v>
      </c>
      <c r="BE124" t="s">
        <v>6196</v>
      </c>
      <c r="BF124" t="s">
        <v>6170</v>
      </c>
      <c r="BG124">
        <v>1</v>
      </c>
      <c r="BH124" t="s">
        <v>6179</v>
      </c>
      <c r="BI124">
        <v>48</v>
      </c>
      <c r="BJ124" t="s">
        <v>6172</v>
      </c>
      <c r="BK124">
        <v>0</v>
      </c>
      <c r="BL124">
        <v>64</v>
      </c>
      <c r="BM124" s="3">
        <f t="shared" si="17"/>
        <v>0.671875</v>
      </c>
    </row>
    <row r="125" spans="1:65">
      <c r="A125" t="s">
        <v>250</v>
      </c>
      <c r="B125" s="2">
        <v>45665</v>
      </c>
      <c r="C125" t="s">
        <v>47</v>
      </c>
      <c r="D125" t="s">
        <v>48</v>
      </c>
      <c r="E125">
        <v>1</v>
      </c>
      <c r="F125" t="s">
        <v>78</v>
      </c>
      <c r="G125" t="s">
        <v>79</v>
      </c>
      <c r="H125" t="s">
        <v>136</v>
      </c>
      <c r="I125" t="s">
        <v>52</v>
      </c>
      <c r="J125" t="s">
        <v>65</v>
      </c>
      <c r="K125" t="s">
        <v>54</v>
      </c>
      <c r="L125" t="s">
        <v>67</v>
      </c>
      <c r="M125" t="s">
        <v>56</v>
      </c>
      <c r="N125" t="s">
        <v>109</v>
      </c>
      <c r="O125" t="s">
        <v>58</v>
      </c>
      <c r="P125">
        <v>46</v>
      </c>
      <c r="Q125">
        <v>49</v>
      </c>
      <c r="R125">
        <v>46</v>
      </c>
      <c r="S125">
        <v>1</v>
      </c>
      <c r="T125">
        <f t="shared" si="9"/>
        <v>45</v>
      </c>
      <c r="U125">
        <v>45</v>
      </c>
      <c r="V125">
        <f t="shared" si="10"/>
        <v>0</v>
      </c>
      <c r="W125" s="3">
        <f t="shared" si="11"/>
        <v>2.1739130434782608E-2</v>
      </c>
      <c r="X125">
        <v>45</v>
      </c>
      <c r="Y125" s="4">
        <v>0</v>
      </c>
      <c r="Z125" s="4">
        <v>1.2</v>
      </c>
      <c r="AA125" s="5">
        <v>55679.87</v>
      </c>
      <c r="AB125" s="5">
        <f t="shared" si="12"/>
        <v>2505594.15</v>
      </c>
      <c r="AC125" s="5">
        <v>34034.92</v>
      </c>
      <c r="AD125" s="5">
        <f t="shared" si="13"/>
        <v>1565606.32</v>
      </c>
      <c r="AE125" s="5">
        <v>105527.97</v>
      </c>
      <c r="AF125" s="5">
        <v>32037.39</v>
      </c>
      <c r="AG125" s="5">
        <v>11070.55</v>
      </c>
      <c r="AH125" s="5">
        <v>1740</v>
      </c>
      <c r="AI125" s="5">
        <v>4600</v>
      </c>
      <c r="AJ125">
        <v>0</v>
      </c>
      <c r="AK125" s="5">
        <v>0</v>
      </c>
      <c r="AL125" s="5">
        <v>0</v>
      </c>
      <c r="AM125" s="5">
        <v>69888.350000000006</v>
      </c>
      <c r="AN125">
        <v>8</v>
      </c>
      <c r="AO125">
        <v>8</v>
      </c>
      <c r="AP125" t="str">
        <f t="shared" si="14"/>
        <v>Yes</v>
      </c>
      <c r="AQ125">
        <v>0</v>
      </c>
      <c r="AR125" s="5">
        <f t="shared" si="15"/>
        <v>1790470.58</v>
      </c>
      <c r="AS125" s="5">
        <f t="shared" si="16"/>
        <v>715123.57</v>
      </c>
      <c r="AT125" t="s">
        <v>59</v>
      </c>
      <c r="AU125" t="s">
        <v>6164</v>
      </c>
      <c r="AV125" t="s">
        <v>6165</v>
      </c>
      <c r="AW125" t="s">
        <v>6166</v>
      </c>
      <c r="AX125" t="s">
        <v>6167</v>
      </c>
      <c r="AY125">
        <v>48</v>
      </c>
      <c r="AZ125">
        <v>0</v>
      </c>
      <c r="BA125">
        <v>0</v>
      </c>
      <c r="BB125" t="s">
        <v>6168</v>
      </c>
      <c r="BC125">
        <v>0</v>
      </c>
      <c r="BD125">
        <v>0</v>
      </c>
      <c r="BE125" t="s">
        <v>6169</v>
      </c>
      <c r="BF125" t="s">
        <v>6170</v>
      </c>
      <c r="BG125">
        <v>3</v>
      </c>
      <c r="BH125" t="s">
        <v>6192</v>
      </c>
      <c r="BI125">
        <v>73</v>
      </c>
      <c r="BJ125" t="s">
        <v>6193</v>
      </c>
      <c r="BK125">
        <v>0</v>
      </c>
      <c r="BL125">
        <v>64</v>
      </c>
      <c r="BM125" s="3">
        <f t="shared" si="17"/>
        <v>0.71875</v>
      </c>
    </row>
    <row r="126" spans="1:65">
      <c r="A126" t="s">
        <v>251</v>
      </c>
      <c r="B126" s="2">
        <v>45665</v>
      </c>
      <c r="C126" t="s">
        <v>47</v>
      </c>
      <c r="D126" t="s">
        <v>48</v>
      </c>
      <c r="E126">
        <v>1</v>
      </c>
      <c r="F126" t="s">
        <v>78</v>
      </c>
      <c r="G126" t="s">
        <v>50</v>
      </c>
      <c r="H126" t="s">
        <v>181</v>
      </c>
      <c r="I126" t="s">
        <v>74</v>
      </c>
      <c r="J126" t="s">
        <v>53</v>
      </c>
      <c r="K126" t="s">
        <v>75</v>
      </c>
      <c r="L126" t="s">
        <v>92</v>
      </c>
      <c r="M126" t="s">
        <v>56</v>
      </c>
      <c r="N126" t="s">
        <v>76</v>
      </c>
      <c r="O126" t="s">
        <v>58</v>
      </c>
      <c r="P126">
        <v>54</v>
      </c>
      <c r="Q126">
        <v>54</v>
      </c>
      <c r="R126">
        <v>54</v>
      </c>
      <c r="S126">
        <v>2</v>
      </c>
      <c r="T126">
        <f t="shared" si="9"/>
        <v>52</v>
      </c>
      <c r="U126">
        <v>52</v>
      </c>
      <c r="V126">
        <f t="shared" si="10"/>
        <v>0</v>
      </c>
      <c r="W126" s="3">
        <f t="shared" si="11"/>
        <v>3.7037037037037035E-2</v>
      </c>
      <c r="X126">
        <v>45</v>
      </c>
      <c r="Y126" s="4">
        <v>3.1</v>
      </c>
      <c r="Z126" s="4">
        <v>1.5</v>
      </c>
      <c r="AA126" s="5">
        <v>36151.040000000001</v>
      </c>
      <c r="AB126" s="5">
        <f t="shared" si="12"/>
        <v>1879854.0800000001</v>
      </c>
      <c r="AC126" s="5">
        <v>23858.82</v>
      </c>
      <c r="AD126" s="5">
        <f t="shared" si="13"/>
        <v>1288376.28</v>
      </c>
      <c r="AE126" s="5">
        <v>93511.19</v>
      </c>
      <c r="AF126" s="5">
        <v>27254.18</v>
      </c>
      <c r="AG126" s="5">
        <v>11151.27</v>
      </c>
      <c r="AH126" s="5">
        <v>2175</v>
      </c>
      <c r="AI126" s="5">
        <v>6400</v>
      </c>
      <c r="AJ126">
        <v>0</v>
      </c>
      <c r="AK126" s="5">
        <v>0</v>
      </c>
      <c r="AL126" s="5">
        <v>0</v>
      </c>
      <c r="AM126" s="5">
        <v>33665.910000000003</v>
      </c>
      <c r="AN126">
        <v>4</v>
      </c>
      <c r="AO126">
        <v>3</v>
      </c>
      <c r="AP126" t="str">
        <f t="shared" si="14"/>
        <v>Yes</v>
      </c>
      <c r="AQ126">
        <v>0</v>
      </c>
      <c r="AR126" s="5">
        <f t="shared" si="15"/>
        <v>1462533.83</v>
      </c>
      <c r="AS126" s="5">
        <f t="shared" si="16"/>
        <v>417320.25</v>
      </c>
      <c r="AT126" t="s">
        <v>59</v>
      </c>
      <c r="AU126" t="s">
        <v>6164</v>
      </c>
      <c r="AV126" t="s">
        <v>6165</v>
      </c>
      <c r="AW126" t="s">
        <v>6166</v>
      </c>
      <c r="AX126" t="s">
        <v>6184</v>
      </c>
      <c r="AY126">
        <v>57</v>
      </c>
      <c r="AZ126">
        <v>0</v>
      </c>
      <c r="BA126">
        <v>0</v>
      </c>
      <c r="BB126" t="s">
        <v>6168</v>
      </c>
      <c r="BC126">
        <v>0</v>
      </c>
      <c r="BD126">
        <v>0</v>
      </c>
      <c r="BE126" t="s">
        <v>6169</v>
      </c>
      <c r="BF126" t="s">
        <v>6170</v>
      </c>
      <c r="BG126">
        <v>2</v>
      </c>
      <c r="BH126" t="s">
        <v>6197</v>
      </c>
      <c r="BI126">
        <v>60</v>
      </c>
      <c r="BJ126" t="s">
        <v>6187</v>
      </c>
      <c r="BK126">
        <v>0</v>
      </c>
      <c r="BL126">
        <v>77</v>
      </c>
      <c r="BM126" s="3">
        <f t="shared" si="17"/>
        <v>0.70129870129870131</v>
      </c>
    </row>
    <row r="127" spans="1:65">
      <c r="A127" t="s">
        <v>252</v>
      </c>
      <c r="B127" s="2">
        <v>45665</v>
      </c>
      <c r="C127" t="s">
        <v>47</v>
      </c>
      <c r="D127" t="s">
        <v>48</v>
      </c>
      <c r="E127">
        <v>1</v>
      </c>
      <c r="F127" t="s">
        <v>72</v>
      </c>
      <c r="G127" t="s">
        <v>50</v>
      </c>
      <c r="H127" t="s">
        <v>119</v>
      </c>
      <c r="I127" t="s">
        <v>52</v>
      </c>
      <c r="J127" t="s">
        <v>53</v>
      </c>
      <c r="K127" t="s">
        <v>66</v>
      </c>
      <c r="L127" t="s">
        <v>55</v>
      </c>
      <c r="M127" t="s">
        <v>56</v>
      </c>
      <c r="N127" t="s">
        <v>94</v>
      </c>
      <c r="O127" t="s">
        <v>82</v>
      </c>
      <c r="P127">
        <v>71</v>
      </c>
      <c r="Q127">
        <v>72</v>
      </c>
      <c r="R127">
        <v>72</v>
      </c>
      <c r="S127">
        <v>2</v>
      </c>
      <c r="T127">
        <f t="shared" si="9"/>
        <v>70</v>
      </c>
      <c r="U127">
        <v>68</v>
      </c>
      <c r="V127">
        <f t="shared" si="10"/>
        <v>2</v>
      </c>
      <c r="W127" s="3">
        <f t="shared" si="11"/>
        <v>2.7777777777777776E-2</v>
      </c>
      <c r="X127">
        <v>23</v>
      </c>
      <c r="Y127" s="4">
        <v>7.7</v>
      </c>
      <c r="Z127" s="4">
        <v>1.7</v>
      </c>
      <c r="AA127" s="5">
        <v>34018.050000000003</v>
      </c>
      <c r="AB127" s="5">
        <f t="shared" si="12"/>
        <v>2313227.4</v>
      </c>
      <c r="AC127" s="5">
        <v>23537.040000000001</v>
      </c>
      <c r="AD127" s="5">
        <f t="shared" si="13"/>
        <v>1694666.88</v>
      </c>
      <c r="AE127" s="5">
        <v>130769.38</v>
      </c>
      <c r="AF127" s="5">
        <v>31088.57</v>
      </c>
      <c r="AG127" s="5">
        <v>9208.9</v>
      </c>
      <c r="AH127" s="5">
        <v>2465</v>
      </c>
      <c r="AI127" s="5">
        <v>6400</v>
      </c>
      <c r="AJ127">
        <v>0</v>
      </c>
      <c r="AK127" s="5">
        <v>0</v>
      </c>
      <c r="AL127" s="5">
        <v>1271.6300000000001</v>
      </c>
      <c r="AM127" s="5">
        <v>42335.85</v>
      </c>
      <c r="AN127">
        <v>4</v>
      </c>
      <c r="AO127">
        <v>2</v>
      </c>
      <c r="AP127" t="str">
        <f t="shared" si="14"/>
        <v>Yes</v>
      </c>
      <c r="AQ127">
        <v>0</v>
      </c>
      <c r="AR127" s="5">
        <f t="shared" si="15"/>
        <v>1918206.21</v>
      </c>
      <c r="AS127" s="5">
        <f t="shared" si="16"/>
        <v>395021.19</v>
      </c>
      <c r="AT127" t="s">
        <v>59</v>
      </c>
      <c r="AU127" t="s">
        <v>6164</v>
      </c>
      <c r="AV127" t="s">
        <v>6165</v>
      </c>
      <c r="AW127" t="s">
        <v>6166</v>
      </c>
      <c r="AX127" t="s">
        <v>6184</v>
      </c>
      <c r="AY127">
        <v>72</v>
      </c>
      <c r="AZ127">
        <v>0</v>
      </c>
      <c r="BA127">
        <v>19</v>
      </c>
      <c r="BB127" t="s">
        <v>6198</v>
      </c>
      <c r="BC127">
        <v>0</v>
      </c>
      <c r="BD127">
        <v>0</v>
      </c>
      <c r="BE127" t="s">
        <v>6169</v>
      </c>
      <c r="BF127" t="s">
        <v>6170</v>
      </c>
      <c r="BG127">
        <v>0</v>
      </c>
      <c r="BH127" t="s">
        <v>6171</v>
      </c>
      <c r="BI127">
        <v>32</v>
      </c>
      <c r="BJ127" t="s">
        <v>6172</v>
      </c>
      <c r="BK127">
        <v>0</v>
      </c>
      <c r="BL127">
        <v>76</v>
      </c>
      <c r="BM127" s="3">
        <f t="shared" si="17"/>
        <v>0.94736842105263153</v>
      </c>
    </row>
    <row r="128" spans="1:65">
      <c r="A128" t="s">
        <v>253</v>
      </c>
      <c r="B128" s="2">
        <v>45665</v>
      </c>
      <c r="C128" t="s">
        <v>47</v>
      </c>
      <c r="D128" t="s">
        <v>48</v>
      </c>
      <c r="E128">
        <v>1</v>
      </c>
      <c r="F128" t="s">
        <v>49</v>
      </c>
      <c r="G128" t="s">
        <v>62</v>
      </c>
      <c r="H128" t="s">
        <v>133</v>
      </c>
      <c r="I128" t="s">
        <v>52</v>
      </c>
      <c r="J128" t="s">
        <v>65</v>
      </c>
      <c r="K128" t="s">
        <v>75</v>
      </c>
      <c r="L128" t="s">
        <v>55</v>
      </c>
      <c r="M128" t="s">
        <v>56</v>
      </c>
      <c r="N128" t="s">
        <v>57</v>
      </c>
      <c r="O128" t="s">
        <v>58</v>
      </c>
      <c r="P128">
        <v>56</v>
      </c>
      <c r="Q128">
        <v>59</v>
      </c>
      <c r="R128">
        <v>56</v>
      </c>
      <c r="S128">
        <v>1</v>
      </c>
      <c r="T128">
        <f t="shared" si="9"/>
        <v>55</v>
      </c>
      <c r="U128">
        <v>55</v>
      </c>
      <c r="V128">
        <f t="shared" si="10"/>
        <v>0</v>
      </c>
      <c r="W128" s="3">
        <f t="shared" si="11"/>
        <v>1.7857142857142856E-2</v>
      </c>
      <c r="X128">
        <v>34</v>
      </c>
      <c r="Y128" s="4">
        <v>7</v>
      </c>
      <c r="Z128" s="4">
        <v>1.6</v>
      </c>
      <c r="AA128" s="5">
        <v>52511.4</v>
      </c>
      <c r="AB128" s="5">
        <f t="shared" si="12"/>
        <v>2888127</v>
      </c>
      <c r="AC128" s="5">
        <v>34774.99</v>
      </c>
      <c r="AD128" s="5">
        <f t="shared" si="13"/>
        <v>1947399.44</v>
      </c>
      <c r="AE128" s="5">
        <v>131355.68</v>
      </c>
      <c r="AF128" s="5">
        <v>36008.74</v>
      </c>
      <c r="AG128" s="5">
        <v>10695.09</v>
      </c>
      <c r="AH128" s="5">
        <v>2320</v>
      </c>
      <c r="AI128" s="5">
        <v>4600</v>
      </c>
      <c r="AJ128">
        <v>0</v>
      </c>
      <c r="AK128" s="5">
        <v>0</v>
      </c>
      <c r="AL128" s="5">
        <v>0</v>
      </c>
      <c r="AM128" s="5">
        <v>35909.199999999997</v>
      </c>
      <c r="AN128">
        <v>4</v>
      </c>
      <c r="AO128">
        <v>4</v>
      </c>
      <c r="AP128" t="str">
        <f t="shared" si="14"/>
        <v>Yes</v>
      </c>
      <c r="AQ128">
        <v>1</v>
      </c>
      <c r="AR128" s="5">
        <f t="shared" si="15"/>
        <v>2168288.15</v>
      </c>
      <c r="AS128" s="5">
        <f t="shared" si="16"/>
        <v>719838.85</v>
      </c>
      <c r="AT128" t="s">
        <v>59</v>
      </c>
      <c r="AU128" t="s">
        <v>6164</v>
      </c>
      <c r="AV128" t="s">
        <v>6165</v>
      </c>
      <c r="AW128" t="s">
        <v>6166</v>
      </c>
      <c r="AX128" t="s">
        <v>6167</v>
      </c>
      <c r="AY128">
        <v>57</v>
      </c>
      <c r="AZ128">
        <v>1</v>
      </c>
      <c r="BA128">
        <v>0</v>
      </c>
      <c r="BB128" t="s">
        <v>6168</v>
      </c>
      <c r="BC128">
        <v>0</v>
      </c>
      <c r="BD128">
        <v>0</v>
      </c>
      <c r="BE128" t="s">
        <v>6169</v>
      </c>
      <c r="BF128" t="s">
        <v>6170</v>
      </c>
      <c r="BG128">
        <v>0</v>
      </c>
      <c r="BH128" t="s">
        <v>6171</v>
      </c>
      <c r="BI128">
        <v>50</v>
      </c>
      <c r="BJ128" t="s">
        <v>6172</v>
      </c>
      <c r="BK128">
        <v>0</v>
      </c>
      <c r="BL128">
        <v>63</v>
      </c>
      <c r="BM128" s="3">
        <f t="shared" si="17"/>
        <v>0.88888888888888884</v>
      </c>
    </row>
    <row r="129" spans="1:65">
      <c r="A129" t="s">
        <v>254</v>
      </c>
      <c r="B129" s="2">
        <v>45665</v>
      </c>
      <c r="C129" t="s">
        <v>47</v>
      </c>
      <c r="D129" t="s">
        <v>48</v>
      </c>
      <c r="E129">
        <v>1</v>
      </c>
      <c r="F129" t="s">
        <v>49</v>
      </c>
      <c r="G129" t="s">
        <v>79</v>
      </c>
      <c r="H129" t="s">
        <v>106</v>
      </c>
      <c r="I129" t="s">
        <v>74</v>
      </c>
      <c r="J129" t="s">
        <v>53</v>
      </c>
      <c r="K129" t="s">
        <v>75</v>
      </c>
      <c r="L129" t="s">
        <v>55</v>
      </c>
      <c r="M129" t="s">
        <v>56</v>
      </c>
      <c r="N129" t="s">
        <v>94</v>
      </c>
      <c r="O129" t="s">
        <v>70</v>
      </c>
      <c r="P129">
        <v>58</v>
      </c>
      <c r="Q129">
        <v>59</v>
      </c>
      <c r="R129">
        <v>58</v>
      </c>
      <c r="S129">
        <v>1</v>
      </c>
      <c r="T129">
        <f t="shared" si="9"/>
        <v>57</v>
      </c>
      <c r="U129">
        <v>57</v>
      </c>
      <c r="V129">
        <f t="shared" si="10"/>
        <v>0</v>
      </c>
      <c r="W129" s="3">
        <f t="shared" si="11"/>
        <v>1.7241379310344827E-2</v>
      </c>
      <c r="X129">
        <v>26</v>
      </c>
      <c r="Y129" s="4">
        <v>2.4</v>
      </c>
      <c r="Z129" s="4">
        <v>1.4</v>
      </c>
      <c r="AA129" s="5">
        <v>36366.639999999999</v>
      </c>
      <c r="AB129" s="5">
        <f t="shared" si="12"/>
        <v>2072898.48</v>
      </c>
      <c r="AC129" s="5">
        <v>23557.74</v>
      </c>
      <c r="AD129" s="5">
        <f t="shared" si="13"/>
        <v>1366348.92</v>
      </c>
      <c r="AE129" s="5">
        <v>97134.49</v>
      </c>
      <c r="AF129" s="5">
        <v>27307.71</v>
      </c>
      <c r="AG129" s="5">
        <v>9192.42</v>
      </c>
      <c r="AH129" s="5">
        <v>2030</v>
      </c>
      <c r="AI129" s="5">
        <v>3200</v>
      </c>
      <c r="AJ129">
        <v>0</v>
      </c>
      <c r="AK129" s="5">
        <v>0</v>
      </c>
      <c r="AL129" s="5">
        <v>0</v>
      </c>
      <c r="AM129" s="5">
        <v>39723.82</v>
      </c>
      <c r="AN129">
        <v>4</v>
      </c>
      <c r="AO129">
        <v>4</v>
      </c>
      <c r="AP129" t="str">
        <f t="shared" si="14"/>
        <v>Yes</v>
      </c>
      <c r="AQ129">
        <v>0</v>
      </c>
      <c r="AR129" s="5">
        <f t="shared" si="15"/>
        <v>1544937.36</v>
      </c>
      <c r="AS129" s="5">
        <f t="shared" si="16"/>
        <v>527961.12</v>
      </c>
      <c r="AT129" t="s">
        <v>59</v>
      </c>
      <c r="AU129" t="s">
        <v>6164</v>
      </c>
      <c r="AV129" t="s">
        <v>6165</v>
      </c>
      <c r="AW129" t="s">
        <v>6166</v>
      </c>
      <c r="AX129" t="s">
        <v>6167</v>
      </c>
      <c r="AY129">
        <v>61</v>
      </c>
      <c r="AZ129">
        <v>0</v>
      </c>
      <c r="BA129">
        <v>0</v>
      </c>
      <c r="BB129" t="s">
        <v>6168</v>
      </c>
      <c r="BC129">
        <v>0</v>
      </c>
      <c r="BD129">
        <v>0</v>
      </c>
      <c r="BE129" t="s">
        <v>6169</v>
      </c>
      <c r="BF129" t="s">
        <v>6170</v>
      </c>
      <c r="BG129">
        <v>1</v>
      </c>
      <c r="BH129" t="s">
        <v>6186</v>
      </c>
      <c r="BI129">
        <v>39</v>
      </c>
      <c r="BJ129" t="s">
        <v>6172</v>
      </c>
      <c r="BK129">
        <v>0</v>
      </c>
      <c r="BL129">
        <v>76</v>
      </c>
      <c r="BM129" s="3">
        <f t="shared" si="17"/>
        <v>0.76315789473684215</v>
      </c>
    </row>
    <row r="130" spans="1:65">
      <c r="A130" t="s">
        <v>255</v>
      </c>
      <c r="B130" s="2">
        <v>45665</v>
      </c>
      <c r="C130" t="s">
        <v>47</v>
      </c>
      <c r="D130" t="s">
        <v>48</v>
      </c>
      <c r="E130">
        <v>1</v>
      </c>
      <c r="F130" t="s">
        <v>61</v>
      </c>
      <c r="G130" t="s">
        <v>79</v>
      </c>
      <c r="H130" t="s">
        <v>100</v>
      </c>
      <c r="I130" t="s">
        <v>74</v>
      </c>
      <c r="J130" t="s">
        <v>53</v>
      </c>
      <c r="K130" t="s">
        <v>75</v>
      </c>
      <c r="L130" t="s">
        <v>92</v>
      </c>
      <c r="M130" t="s">
        <v>56</v>
      </c>
      <c r="N130" t="s">
        <v>57</v>
      </c>
      <c r="O130" t="s">
        <v>120</v>
      </c>
      <c r="P130">
        <v>65</v>
      </c>
      <c r="Q130">
        <v>67</v>
      </c>
      <c r="R130">
        <v>66</v>
      </c>
      <c r="S130">
        <v>2</v>
      </c>
      <c r="T130">
        <f t="shared" ref="T130:T193" si="18">R130-S130</f>
        <v>64</v>
      </c>
      <c r="U130">
        <v>62</v>
      </c>
      <c r="V130">
        <f t="shared" ref="V130:V193" si="19">T130-U130</f>
        <v>2</v>
      </c>
      <c r="W130" s="3">
        <f t="shared" ref="W130:W193" si="20">IFERROR(S130/R130,0)</f>
        <v>3.0303030303030304E-2</v>
      </c>
      <c r="X130">
        <v>23</v>
      </c>
      <c r="Y130" s="4">
        <v>0.6</v>
      </c>
      <c r="Z130" s="4">
        <v>1.2</v>
      </c>
      <c r="AA130" s="5">
        <v>35559.61</v>
      </c>
      <c r="AB130" s="5">
        <f t="shared" ref="AB130:AB193" si="21">ROUND(U130*AA130,2)</f>
        <v>2204695.8199999998</v>
      </c>
      <c r="AC130" s="5">
        <v>23892.47</v>
      </c>
      <c r="AD130" s="5">
        <f t="shared" ref="AD130:AD193" si="22">ROUND(R130*AC130,2)</f>
        <v>1576903.02</v>
      </c>
      <c r="AE130" s="5">
        <v>110607.65</v>
      </c>
      <c r="AF130" s="5">
        <v>29245.05</v>
      </c>
      <c r="AG130" s="5">
        <v>9179.98</v>
      </c>
      <c r="AH130" s="5">
        <v>1740</v>
      </c>
      <c r="AI130" s="5">
        <v>6400</v>
      </c>
      <c r="AJ130">
        <v>0</v>
      </c>
      <c r="AK130" s="5">
        <v>0</v>
      </c>
      <c r="AL130" s="5">
        <v>1299.93</v>
      </c>
      <c r="AM130" s="5">
        <v>38384.94</v>
      </c>
      <c r="AN130">
        <v>4</v>
      </c>
      <c r="AO130">
        <v>3</v>
      </c>
      <c r="AP130" t="str">
        <f t="shared" ref="AP130:AP193" si="23">IF(AO130&lt;=AN130,"Yes","No")</f>
        <v>Yes</v>
      </c>
      <c r="AQ130">
        <v>1</v>
      </c>
      <c r="AR130" s="5">
        <f t="shared" ref="AR130:AR193" si="24">ROUND(SUM(AD130:AI130)+SUM(AK130:AM130),2)</f>
        <v>1773760.57</v>
      </c>
      <c r="AS130" s="5">
        <f t="shared" ref="AS130:AS193" si="25">ROUND(AB130-AR130,2)</f>
        <v>430935.25</v>
      </c>
      <c r="AT130" t="s">
        <v>59</v>
      </c>
      <c r="AU130" t="s">
        <v>6164</v>
      </c>
      <c r="AV130" t="s">
        <v>6165</v>
      </c>
      <c r="AW130" t="s">
        <v>6166</v>
      </c>
      <c r="AX130" t="s">
        <v>6167</v>
      </c>
      <c r="AY130">
        <v>68</v>
      </c>
      <c r="AZ130">
        <v>1</v>
      </c>
      <c r="BA130">
        <v>21</v>
      </c>
      <c r="BB130" t="s">
        <v>6191</v>
      </c>
      <c r="BC130">
        <v>0</v>
      </c>
      <c r="BD130">
        <v>0</v>
      </c>
      <c r="BE130" t="s">
        <v>6169</v>
      </c>
      <c r="BF130" t="s">
        <v>6170</v>
      </c>
      <c r="BG130">
        <v>1</v>
      </c>
      <c r="BH130" t="s">
        <v>6186</v>
      </c>
      <c r="BI130">
        <v>26</v>
      </c>
      <c r="BJ130" t="s">
        <v>6172</v>
      </c>
      <c r="BK130">
        <v>0</v>
      </c>
      <c r="BL130">
        <v>74</v>
      </c>
      <c r="BM130" s="3">
        <f t="shared" ref="BM130:BM193" si="26">IFERROR(R130/BL130,0)</f>
        <v>0.89189189189189189</v>
      </c>
    </row>
    <row r="131" spans="1:65">
      <c r="A131" t="s">
        <v>256</v>
      </c>
      <c r="B131" s="2">
        <v>45665</v>
      </c>
      <c r="C131" t="s">
        <v>47</v>
      </c>
      <c r="D131" t="s">
        <v>48</v>
      </c>
      <c r="E131">
        <v>1</v>
      </c>
      <c r="F131" t="s">
        <v>61</v>
      </c>
      <c r="G131" t="s">
        <v>62</v>
      </c>
      <c r="H131" t="s">
        <v>63</v>
      </c>
      <c r="I131" t="s">
        <v>64</v>
      </c>
      <c r="J131" t="s">
        <v>53</v>
      </c>
      <c r="K131" t="s">
        <v>75</v>
      </c>
      <c r="L131" t="s">
        <v>67</v>
      </c>
      <c r="M131" t="s">
        <v>56</v>
      </c>
      <c r="N131" t="s">
        <v>69</v>
      </c>
      <c r="O131" t="s">
        <v>70</v>
      </c>
      <c r="P131">
        <v>67</v>
      </c>
      <c r="Q131">
        <v>71</v>
      </c>
      <c r="R131">
        <v>70</v>
      </c>
      <c r="S131">
        <v>2</v>
      </c>
      <c r="T131">
        <f t="shared" si="18"/>
        <v>68</v>
      </c>
      <c r="U131">
        <v>67</v>
      </c>
      <c r="V131">
        <f t="shared" si="19"/>
        <v>1</v>
      </c>
      <c r="W131" s="3">
        <f t="shared" si="20"/>
        <v>2.8571428571428571E-2</v>
      </c>
      <c r="X131">
        <v>10</v>
      </c>
      <c r="Y131" s="4">
        <v>0</v>
      </c>
      <c r="Z131" s="4">
        <v>1.1000000000000001</v>
      </c>
      <c r="AA131" s="5">
        <v>35896.050000000003</v>
      </c>
      <c r="AB131" s="5">
        <f t="shared" si="21"/>
        <v>2405035.35</v>
      </c>
      <c r="AC131" s="5">
        <v>23016.45</v>
      </c>
      <c r="AD131" s="5">
        <f t="shared" si="22"/>
        <v>1611151.5</v>
      </c>
      <c r="AE131" s="5">
        <v>115648.59</v>
      </c>
      <c r="AF131" s="5">
        <v>30380.880000000001</v>
      </c>
      <c r="AG131" s="5">
        <v>7584.44</v>
      </c>
      <c r="AH131" s="5">
        <v>1595</v>
      </c>
      <c r="AI131" s="5">
        <v>6400</v>
      </c>
      <c r="AJ131">
        <v>0</v>
      </c>
      <c r="AK131" s="5">
        <v>0</v>
      </c>
      <c r="AL131" s="5">
        <v>649.54999999999995</v>
      </c>
      <c r="AM131" s="5">
        <v>45635.74</v>
      </c>
      <c r="AN131">
        <v>4</v>
      </c>
      <c r="AO131">
        <v>3</v>
      </c>
      <c r="AP131" t="str">
        <f t="shared" si="23"/>
        <v>Yes</v>
      </c>
      <c r="AQ131">
        <v>1</v>
      </c>
      <c r="AR131" s="5">
        <f t="shared" si="24"/>
        <v>1819045.7</v>
      </c>
      <c r="AS131" s="5">
        <f t="shared" si="25"/>
        <v>585989.65</v>
      </c>
      <c r="AT131" t="s">
        <v>59</v>
      </c>
      <c r="AU131" t="s">
        <v>6164</v>
      </c>
      <c r="AV131" t="s">
        <v>6165</v>
      </c>
      <c r="AW131" t="s">
        <v>6166</v>
      </c>
      <c r="AX131" t="s">
        <v>6167</v>
      </c>
      <c r="AY131">
        <v>67</v>
      </c>
      <c r="AZ131">
        <v>0</v>
      </c>
      <c r="BA131">
        <v>10</v>
      </c>
      <c r="BB131" t="s">
        <v>6180</v>
      </c>
      <c r="BC131">
        <v>0</v>
      </c>
      <c r="BD131">
        <v>0</v>
      </c>
      <c r="BE131" t="s">
        <v>6169</v>
      </c>
      <c r="BF131" t="s">
        <v>6170</v>
      </c>
      <c r="BG131">
        <v>0</v>
      </c>
      <c r="BH131" t="s">
        <v>6171</v>
      </c>
      <c r="BI131">
        <v>12</v>
      </c>
      <c r="BJ131" t="s">
        <v>6172</v>
      </c>
      <c r="BK131">
        <v>0</v>
      </c>
      <c r="BL131">
        <v>77</v>
      </c>
      <c r="BM131" s="3">
        <f t="shared" si="26"/>
        <v>0.90909090909090906</v>
      </c>
    </row>
    <row r="132" spans="1:65">
      <c r="A132" t="s">
        <v>257</v>
      </c>
      <c r="B132" s="2">
        <v>45665</v>
      </c>
      <c r="C132" t="s">
        <v>47</v>
      </c>
      <c r="D132" t="s">
        <v>48</v>
      </c>
      <c r="E132">
        <v>1</v>
      </c>
      <c r="F132" t="s">
        <v>49</v>
      </c>
      <c r="G132" t="s">
        <v>50</v>
      </c>
      <c r="H132" t="s">
        <v>108</v>
      </c>
      <c r="I132" t="s">
        <v>52</v>
      </c>
      <c r="J132" t="s">
        <v>65</v>
      </c>
      <c r="K132" t="s">
        <v>75</v>
      </c>
      <c r="L132" t="s">
        <v>87</v>
      </c>
      <c r="M132" t="s">
        <v>56</v>
      </c>
      <c r="N132" t="s">
        <v>76</v>
      </c>
      <c r="O132" t="s">
        <v>58</v>
      </c>
      <c r="P132">
        <v>43</v>
      </c>
      <c r="Q132">
        <v>46</v>
      </c>
      <c r="R132">
        <v>43</v>
      </c>
      <c r="S132">
        <v>1</v>
      </c>
      <c r="T132">
        <f t="shared" si="18"/>
        <v>42</v>
      </c>
      <c r="U132">
        <v>42</v>
      </c>
      <c r="V132">
        <f t="shared" si="19"/>
        <v>0</v>
      </c>
      <c r="W132" s="3">
        <f t="shared" si="20"/>
        <v>2.3255813953488372E-2</v>
      </c>
      <c r="X132">
        <v>24</v>
      </c>
      <c r="Y132" s="4">
        <v>11.2</v>
      </c>
      <c r="Z132" s="4">
        <v>1.8</v>
      </c>
      <c r="AA132" s="5">
        <v>51354.04</v>
      </c>
      <c r="AB132" s="5">
        <f t="shared" si="21"/>
        <v>2156869.6800000002</v>
      </c>
      <c r="AC132" s="5">
        <v>35690.06</v>
      </c>
      <c r="AD132" s="5">
        <f t="shared" si="22"/>
        <v>1534672.58</v>
      </c>
      <c r="AE132" s="5">
        <v>101349.36</v>
      </c>
      <c r="AF132" s="5">
        <v>27566.53</v>
      </c>
      <c r="AG132" s="5">
        <v>9672.89</v>
      </c>
      <c r="AH132" s="5">
        <v>2610</v>
      </c>
      <c r="AI132" s="5">
        <v>4600</v>
      </c>
      <c r="AJ132">
        <v>0</v>
      </c>
      <c r="AK132" s="5">
        <v>0</v>
      </c>
      <c r="AL132" s="5">
        <v>0</v>
      </c>
      <c r="AM132" s="5">
        <v>27003.18</v>
      </c>
      <c r="AN132">
        <v>4</v>
      </c>
      <c r="AO132">
        <v>4</v>
      </c>
      <c r="AP132" t="str">
        <f t="shared" si="23"/>
        <v>Yes</v>
      </c>
      <c r="AQ132">
        <v>1</v>
      </c>
      <c r="AR132" s="5">
        <f t="shared" si="24"/>
        <v>1707474.54</v>
      </c>
      <c r="AS132" s="5">
        <f t="shared" si="25"/>
        <v>449395.14</v>
      </c>
      <c r="AT132" t="s">
        <v>59</v>
      </c>
      <c r="AU132" t="s">
        <v>6164</v>
      </c>
      <c r="AV132" t="s">
        <v>6165</v>
      </c>
      <c r="AW132" t="s">
        <v>6166</v>
      </c>
      <c r="AX132" t="s">
        <v>6177</v>
      </c>
      <c r="AY132">
        <v>43</v>
      </c>
      <c r="AZ132">
        <v>0</v>
      </c>
      <c r="BA132">
        <v>0</v>
      </c>
      <c r="BB132" t="s">
        <v>6168</v>
      </c>
      <c r="BC132">
        <v>0</v>
      </c>
      <c r="BD132">
        <v>0</v>
      </c>
      <c r="BE132" t="s">
        <v>6169</v>
      </c>
      <c r="BF132" t="s">
        <v>6170</v>
      </c>
      <c r="BG132">
        <v>0</v>
      </c>
      <c r="BH132" t="s">
        <v>6171</v>
      </c>
      <c r="BI132">
        <v>42</v>
      </c>
      <c r="BJ132" t="s">
        <v>6172</v>
      </c>
      <c r="BK132">
        <v>0</v>
      </c>
      <c r="BL132">
        <v>65</v>
      </c>
      <c r="BM132" s="3">
        <f t="shared" si="26"/>
        <v>0.66153846153846152</v>
      </c>
    </row>
    <row r="133" spans="1:65">
      <c r="A133" t="s">
        <v>258</v>
      </c>
      <c r="B133" s="2">
        <v>45665</v>
      </c>
      <c r="C133" t="s">
        <v>47</v>
      </c>
      <c r="D133" t="s">
        <v>48</v>
      </c>
      <c r="E133">
        <v>1</v>
      </c>
      <c r="F133" t="s">
        <v>78</v>
      </c>
      <c r="G133" t="s">
        <v>62</v>
      </c>
      <c r="H133" t="s">
        <v>190</v>
      </c>
      <c r="I133" t="s">
        <v>52</v>
      </c>
      <c r="J133" t="s">
        <v>53</v>
      </c>
      <c r="K133" t="s">
        <v>75</v>
      </c>
      <c r="L133" t="s">
        <v>55</v>
      </c>
      <c r="M133" t="s">
        <v>56</v>
      </c>
      <c r="N133" t="s">
        <v>76</v>
      </c>
      <c r="O133" t="s">
        <v>70</v>
      </c>
      <c r="P133">
        <v>59</v>
      </c>
      <c r="Q133">
        <v>62</v>
      </c>
      <c r="R133">
        <v>58</v>
      </c>
      <c r="S133">
        <v>2</v>
      </c>
      <c r="T133">
        <f t="shared" si="18"/>
        <v>56</v>
      </c>
      <c r="U133">
        <v>56</v>
      </c>
      <c r="V133">
        <f t="shared" si="19"/>
        <v>0</v>
      </c>
      <c r="W133" s="3">
        <f t="shared" si="20"/>
        <v>3.4482758620689655E-2</v>
      </c>
      <c r="X133">
        <v>34</v>
      </c>
      <c r="Y133" s="4">
        <v>7.9</v>
      </c>
      <c r="Z133" s="4">
        <v>1.8</v>
      </c>
      <c r="AA133" s="5">
        <v>36152.720000000001</v>
      </c>
      <c r="AB133" s="5">
        <f t="shared" si="21"/>
        <v>2024552.32</v>
      </c>
      <c r="AC133" s="5">
        <v>23637.24</v>
      </c>
      <c r="AD133" s="5">
        <f t="shared" si="22"/>
        <v>1370959.92</v>
      </c>
      <c r="AE133" s="5">
        <v>101925.39</v>
      </c>
      <c r="AF133" s="5">
        <v>27797.79</v>
      </c>
      <c r="AG133" s="5">
        <v>9716.0300000000007</v>
      </c>
      <c r="AH133" s="5">
        <v>2610</v>
      </c>
      <c r="AI133" s="5">
        <v>6400</v>
      </c>
      <c r="AJ133">
        <v>0</v>
      </c>
      <c r="AK133" s="5">
        <v>0</v>
      </c>
      <c r="AL133" s="5">
        <v>0</v>
      </c>
      <c r="AM133" s="5">
        <v>38440.28</v>
      </c>
      <c r="AN133">
        <v>4</v>
      </c>
      <c r="AO133">
        <v>3</v>
      </c>
      <c r="AP133" t="str">
        <f t="shared" si="23"/>
        <v>Yes</v>
      </c>
      <c r="AQ133">
        <v>1</v>
      </c>
      <c r="AR133" s="5">
        <f t="shared" si="24"/>
        <v>1557849.41</v>
      </c>
      <c r="AS133" s="5">
        <f t="shared" si="25"/>
        <v>466702.91</v>
      </c>
      <c r="AT133" t="s">
        <v>59</v>
      </c>
      <c r="AU133" t="s">
        <v>6164</v>
      </c>
      <c r="AV133" t="s">
        <v>6165</v>
      </c>
      <c r="AW133" t="s">
        <v>6166</v>
      </c>
      <c r="AX133" t="s">
        <v>6167</v>
      </c>
      <c r="AY133">
        <v>61</v>
      </c>
      <c r="AZ133">
        <v>0</v>
      </c>
      <c r="BA133">
        <v>0</v>
      </c>
      <c r="BB133" t="s">
        <v>6168</v>
      </c>
      <c r="BC133">
        <v>0</v>
      </c>
      <c r="BD133">
        <v>0</v>
      </c>
      <c r="BE133" t="s">
        <v>6169</v>
      </c>
      <c r="BF133" t="s">
        <v>6170</v>
      </c>
      <c r="BG133">
        <v>1</v>
      </c>
      <c r="BH133" t="s">
        <v>6186</v>
      </c>
      <c r="BI133">
        <v>21</v>
      </c>
      <c r="BJ133" t="s">
        <v>6172</v>
      </c>
      <c r="BK133">
        <v>0</v>
      </c>
      <c r="BL133">
        <v>71</v>
      </c>
      <c r="BM133" s="3">
        <f t="shared" si="26"/>
        <v>0.81690140845070425</v>
      </c>
    </row>
    <row r="134" spans="1:65">
      <c r="A134" t="s">
        <v>259</v>
      </c>
      <c r="B134" s="2">
        <v>45665</v>
      </c>
      <c r="C134" t="s">
        <v>47</v>
      </c>
      <c r="D134" t="s">
        <v>48</v>
      </c>
      <c r="E134">
        <v>1</v>
      </c>
      <c r="F134" t="s">
        <v>49</v>
      </c>
      <c r="G134" t="s">
        <v>79</v>
      </c>
      <c r="H134" t="s">
        <v>260</v>
      </c>
      <c r="I134" t="s">
        <v>64</v>
      </c>
      <c r="J134" t="s">
        <v>81</v>
      </c>
      <c r="K134" t="s">
        <v>75</v>
      </c>
      <c r="L134" t="s">
        <v>55</v>
      </c>
      <c r="M134" t="s">
        <v>68</v>
      </c>
      <c r="N134" t="s">
        <v>109</v>
      </c>
      <c r="O134" t="s">
        <v>70</v>
      </c>
      <c r="P134">
        <v>34</v>
      </c>
      <c r="Q134">
        <v>37</v>
      </c>
      <c r="R134">
        <v>36</v>
      </c>
      <c r="S134">
        <v>1</v>
      </c>
      <c r="T134">
        <f t="shared" si="18"/>
        <v>35</v>
      </c>
      <c r="U134">
        <v>34</v>
      </c>
      <c r="V134">
        <f t="shared" si="19"/>
        <v>1</v>
      </c>
      <c r="W134" s="3">
        <f t="shared" si="20"/>
        <v>2.7777777777777776E-2</v>
      </c>
      <c r="X134">
        <v>8</v>
      </c>
      <c r="Y134" s="4">
        <v>6.6</v>
      </c>
      <c r="Z134" s="4">
        <v>2</v>
      </c>
      <c r="AA134" s="5">
        <v>77365.75</v>
      </c>
      <c r="AB134" s="5">
        <f t="shared" si="21"/>
        <v>2630435.5</v>
      </c>
      <c r="AC134" s="5">
        <v>51004.27</v>
      </c>
      <c r="AD134" s="5">
        <f t="shared" si="22"/>
        <v>1836153.72</v>
      </c>
      <c r="AE134" s="5">
        <v>107085.57</v>
      </c>
      <c r="AF134" s="5">
        <v>30892.22</v>
      </c>
      <c r="AG134" s="5">
        <v>7202.64</v>
      </c>
      <c r="AH134" s="5">
        <v>2900</v>
      </c>
      <c r="AI134" s="5">
        <v>6800</v>
      </c>
      <c r="AJ134">
        <v>0</v>
      </c>
      <c r="AK134" s="5">
        <v>0</v>
      </c>
      <c r="AL134" s="5">
        <v>1445.2</v>
      </c>
      <c r="AM134" s="5">
        <v>52382.38</v>
      </c>
      <c r="AN134">
        <v>8</v>
      </c>
      <c r="AO134">
        <v>7</v>
      </c>
      <c r="AP134" t="str">
        <f t="shared" si="23"/>
        <v>Yes</v>
      </c>
      <c r="AQ134">
        <v>1</v>
      </c>
      <c r="AR134" s="5">
        <f t="shared" si="24"/>
        <v>2044861.73</v>
      </c>
      <c r="AS134" s="5">
        <f t="shared" si="25"/>
        <v>585573.77</v>
      </c>
      <c r="AT134" t="s">
        <v>116</v>
      </c>
      <c r="AU134" t="s">
        <v>6164</v>
      </c>
      <c r="AV134" t="s">
        <v>6165</v>
      </c>
      <c r="AW134" t="s">
        <v>6166</v>
      </c>
      <c r="AX134" t="s">
        <v>6167</v>
      </c>
      <c r="AY134">
        <v>35</v>
      </c>
      <c r="AZ134">
        <v>0</v>
      </c>
      <c r="BA134">
        <v>17</v>
      </c>
      <c r="BB134" t="s">
        <v>6180</v>
      </c>
      <c r="BC134">
        <v>0</v>
      </c>
      <c r="BD134">
        <v>0</v>
      </c>
      <c r="BE134" t="s">
        <v>6169</v>
      </c>
      <c r="BF134" t="s">
        <v>6170</v>
      </c>
      <c r="BG134">
        <v>0</v>
      </c>
      <c r="BH134" t="s">
        <v>6171</v>
      </c>
      <c r="BI134">
        <v>36</v>
      </c>
      <c r="BJ134" t="s">
        <v>6172</v>
      </c>
      <c r="BK134">
        <v>0</v>
      </c>
      <c r="BL134">
        <v>48</v>
      </c>
      <c r="BM134" s="3">
        <f t="shared" si="26"/>
        <v>0.75</v>
      </c>
    </row>
    <row r="135" spans="1:65">
      <c r="A135" t="s">
        <v>261</v>
      </c>
      <c r="B135" s="2">
        <v>45665</v>
      </c>
      <c r="C135" t="s">
        <v>47</v>
      </c>
      <c r="D135" t="s">
        <v>48</v>
      </c>
      <c r="E135">
        <v>1</v>
      </c>
      <c r="F135" t="s">
        <v>49</v>
      </c>
      <c r="G135" t="s">
        <v>79</v>
      </c>
      <c r="H135" t="s">
        <v>262</v>
      </c>
      <c r="I135" t="s">
        <v>74</v>
      </c>
      <c r="J135" t="s">
        <v>53</v>
      </c>
      <c r="K135" t="s">
        <v>75</v>
      </c>
      <c r="L135" t="s">
        <v>87</v>
      </c>
      <c r="M135" t="s">
        <v>56</v>
      </c>
      <c r="N135" t="s">
        <v>94</v>
      </c>
      <c r="O135" t="s">
        <v>82</v>
      </c>
      <c r="P135">
        <v>55</v>
      </c>
      <c r="Q135">
        <v>57</v>
      </c>
      <c r="R135">
        <v>54</v>
      </c>
      <c r="S135">
        <v>1</v>
      </c>
      <c r="T135">
        <f t="shared" si="18"/>
        <v>53</v>
      </c>
      <c r="U135">
        <v>53</v>
      </c>
      <c r="V135">
        <f t="shared" si="19"/>
        <v>0</v>
      </c>
      <c r="W135" s="3">
        <f t="shared" si="20"/>
        <v>1.8518518518518517E-2</v>
      </c>
      <c r="X135">
        <v>43</v>
      </c>
      <c r="Y135" s="4">
        <v>0</v>
      </c>
      <c r="Z135" s="4">
        <v>1.3</v>
      </c>
      <c r="AA135" s="5">
        <v>35569.870000000003</v>
      </c>
      <c r="AB135" s="5">
        <f t="shared" si="21"/>
        <v>1885203.11</v>
      </c>
      <c r="AC135" s="5">
        <v>24073.63</v>
      </c>
      <c r="AD135" s="5">
        <f t="shared" si="22"/>
        <v>1299976.02</v>
      </c>
      <c r="AE135" s="5">
        <v>92070.76</v>
      </c>
      <c r="AF135" s="5">
        <v>26203.41</v>
      </c>
      <c r="AG135" s="5">
        <v>11385.53</v>
      </c>
      <c r="AH135" s="5">
        <v>1885</v>
      </c>
      <c r="AI135" s="5">
        <v>3200</v>
      </c>
      <c r="AJ135">
        <v>0</v>
      </c>
      <c r="AK135" s="5">
        <v>0</v>
      </c>
      <c r="AL135" s="5">
        <v>0</v>
      </c>
      <c r="AM135" s="5">
        <v>32818.94</v>
      </c>
      <c r="AN135">
        <v>4</v>
      </c>
      <c r="AO135">
        <v>1</v>
      </c>
      <c r="AP135" t="str">
        <f t="shared" si="23"/>
        <v>Yes</v>
      </c>
      <c r="AQ135">
        <v>1</v>
      </c>
      <c r="AR135" s="5">
        <f t="shared" si="24"/>
        <v>1467539.66</v>
      </c>
      <c r="AS135" s="5">
        <f t="shared" si="25"/>
        <v>417663.45</v>
      </c>
      <c r="AT135" t="s">
        <v>59</v>
      </c>
      <c r="AU135" t="s">
        <v>6164</v>
      </c>
      <c r="AV135" t="s">
        <v>6165</v>
      </c>
      <c r="AW135" t="s">
        <v>6166</v>
      </c>
      <c r="AX135" t="s">
        <v>6167</v>
      </c>
      <c r="AY135">
        <v>57</v>
      </c>
      <c r="AZ135">
        <v>0</v>
      </c>
      <c r="BA135">
        <v>0</v>
      </c>
      <c r="BB135" t="s">
        <v>6168</v>
      </c>
      <c r="BC135">
        <v>0</v>
      </c>
      <c r="BD135">
        <v>0</v>
      </c>
      <c r="BE135" t="s">
        <v>6169</v>
      </c>
      <c r="BF135" t="s">
        <v>6170</v>
      </c>
      <c r="BG135">
        <v>1</v>
      </c>
      <c r="BH135" t="s">
        <v>6179</v>
      </c>
      <c r="BI135">
        <v>30</v>
      </c>
      <c r="BJ135" t="s">
        <v>6172</v>
      </c>
      <c r="BK135">
        <v>0</v>
      </c>
      <c r="BL135">
        <v>70</v>
      </c>
      <c r="BM135" s="3">
        <f t="shared" si="26"/>
        <v>0.77142857142857146</v>
      </c>
    </row>
    <row r="136" spans="1:65">
      <c r="A136" t="s">
        <v>263</v>
      </c>
      <c r="B136" s="2">
        <v>45665</v>
      </c>
      <c r="C136" t="s">
        <v>47</v>
      </c>
      <c r="D136" t="s">
        <v>48</v>
      </c>
      <c r="E136">
        <v>1</v>
      </c>
      <c r="F136" t="s">
        <v>78</v>
      </c>
      <c r="G136" t="s">
        <v>79</v>
      </c>
      <c r="H136" t="s">
        <v>136</v>
      </c>
      <c r="I136" t="s">
        <v>74</v>
      </c>
      <c r="J136" t="s">
        <v>53</v>
      </c>
      <c r="K136" t="s">
        <v>66</v>
      </c>
      <c r="L136" t="s">
        <v>55</v>
      </c>
      <c r="M136" t="s">
        <v>56</v>
      </c>
      <c r="N136" t="s">
        <v>109</v>
      </c>
      <c r="O136" t="s">
        <v>82</v>
      </c>
      <c r="P136">
        <v>65</v>
      </c>
      <c r="Q136">
        <v>67</v>
      </c>
      <c r="R136">
        <v>65</v>
      </c>
      <c r="S136">
        <v>2</v>
      </c>
      <c r="T136">
        <f t="shared" si="18"/>
        <v>63</v>
      </c>
      <c r="U136">
        <v>63</v>
      </c>
      <c r="V136">
        <f t="shared" si="19"/>
        <v>0</v>
      </c>
      <c r="W136" s="3">
        <f t="shared" si="20"/>
        <v>3.0769230769230771E-2</v>
      </c>
      <c r="X136">
        <v>16</v>
      </c>
      <c r="Y136" s="4">
        <v>3.7</v>
      </c>
      <c r="Z136" s="4">
        <v>1.2</v>
      </c>
      <c r="AA136" s="5">
        <v>34080.75</v>
      </c>
      <c r="AB136" s="5">
        <f t="shared" si="21"/>
        <v>2147087.25</v>
      </c>
      <c r="AC136" s="5">
        <v>23550.799999999999</v>
      </c>
      <c r="AD136" s="5">
        <f t="shared" si="22"/>
        <v>1530802</v>
      </c>
      <c r="AE136" s="5">
        <v>108897.26</v>
      </c>
      <c r="AF136" s="5">
        <v>31217.58</v>
      </c>
      <c r="AG136" s="5">
        <v>7865.81</v>
      </c>
      <c r="AH136" s="5">
        <v>1740</v>
      </c>
      <c r="AI136" s="5">
        <v>6400</v>
      </c>
      <c r="AJ136">
        <v>0</v>
      </c>
      <c r="AK136" s="5">
        <v>0</v>
      </c>
      <c r="AL136" s="5">
        <v>0</v>
      </c>
      <c r="AM136" s="5">
        <v>95180.67</v>
      </c>
      <c r="AN136">
        <v>8</v>
      </c>
      <c r="AO136">
        <v>9</v>
      </c>
      <c r="AP136" t="str">
        <f t="shared" si="23"/>
        <v>No</v>
      </c>
      <c r="AQ136">
        <v>2</v>
      </c>
      <c r="AR136" s="5">
        <f t="shared" si="24"/>
        <v>1782103.32</v>
      </c>
      <c r="AS136" s="5">
        <f t="shared" si="25"/>
        <v>364983.93</v>
      </c>
      <c r="AT136" t="s">
        <v>59</v>
      </c>
      <c r="AU136" t="s">
        <v>6164</v>
      </c>
      <c r="AV136" t="s">
        <v>6165</v>
      </c>
      <c r="AW136" t="s">
        <v>6166</v>
      </c>
      <c r="AX136" t="s">
        <v>6167</v>
      </c>
      <c r="AY136">
        <v>68</v>
      </c>
      <c r="AZ136">
        <v>0</v>
      </c>
      <c r="BA136">
        <v>0</v>
      </c>
      <c r="BB136" t="s">
        <v>6168</v>
      </c>
      <c r="BC136">
        <v>1</v>
      </c>
      <c r="BD136">
        <v>0</v>
      </c>
      <c r="BE136" t="s">
        <v>6178</v>
      </c>
      <c r="BF136" t="s">
        <v>6170</v>
      </c>
      <c r="BG136">
        <v>0</v>
      </c>
      <c r="BH136" t="s">
        <v>6171</v>
      </c>
      <c r="BI136">
        <v>37</v>
      </c>
      <c r="BJ136" t="s">
        <v>6172</v>
      </c>
      <c r="BK136">
        <v>0</v>
      </c>
      <c r="BL136">
        <v>72</v>
      </c>
      <c r="BM136" s="3">
        <f t="shared" si="26"/>
        <v>0.90277777777777779</v>
      </c>
    </row>
    <row r="137" spans="1:65">
      <c r="A137" t="s">
        <v>264</v>
      </c>
      <c r="B137" s="2">
        <v>45665</v>
      </c>
      <c r="C137" t="s">
        <v>47</v>
      </c>
      <c r="D137" t="s">
        <v>48</v>
      </c>
      <c r="E137">
        <v>1</v>
      </c>
      <c r="F137" t="s">
        <v>61</v>
      </c>
      <c r="G137" t="s">
        <v>79</v>
      </c>
      <c r="H137" t="s">
        <v>84</v>
      </c>
      <c r="I137" t="s">
        <v>74</v>
      </c>
      <c r="J137" t="s">
        <v>53</v>
      </c>
      <c r="K137" t="s">
        <v>66</v>
      </c>
      <c r="L137" t="s">
        <v>67</v>
      </c>
      <c r="M137" t="s">
        <v>56</v>
      </c>
      <c r="N137" t="s">
        <v>109</v>
      </c>
      <c r="O137" t="s">
        <v>120</v>
      </c>
      <c r="P137">
        <v>60</v>
      </c>
      <c r="Q137">
        <v>60</v>
      </c>
      <c r="R137">
        <v>60</v>
      </c>
      <c r="S137">
        <v>2</v>
      </c>
      <c r="T137">
        <f t="shared" si="18"/>
        <v>58</v>
      </c>
      <c r="U137">
        <v>58</v>
      </c>
      <c r="V137">
        <f t="shared" si="19"/>
        <v>0</v>
      </c>
      <c r="W137" s="3">
        <f t="shared" si="20"/>
        <v>3.3333333333333333E-2</v>
      </c>
      <c r="X137">
        <v>39</v>
      </c>
      <c r="Y137" s="4">
        <v>9.1</v>
      </c>
      <c r="Z137" s="4">
        <v>1.5</v>
      </c>
      <c r="AA137" s="5">
        <v>33523.360000000001</v>
      </c>
      <c r="AB137" s="5">
        <f t="shared" si="21"/>
        <v>1944354.88</v>
      </c>
      <c r="AC137" s="5">
        <v>22969.48</v>
      </c>
      <c r="AD137" s="5">
        <f t="shared" si="22"/>
        <v>1378168.8</v>
      </c>
      <c r="AE137" s="5">
        <v>102953.47</v>
      </c>
      <c r="AF137" s="5">
        <v>27618.71</v>
      </c>
      <c r="AG137" s="5">
        <v>11338.93</v>
      </c>
      <c r="AH137" s="5">
        <v>2175</v>
      </c>
      <c r="AI137" s="5">
        <v>6400</v>
      </c>
      <c r="AJ137">
        <v>0</v>
      </c>
      <c r="AK137" s="5">
        <v>0</v>
      </c>
      <c r="AL137" s="5">
        <v>0</v>
      </c>
      <c r="AM137" s="5">
        <v>87079.75</v>
      </c>
      <c r="AN137">
        <v>8</v>
      </c>
      <c r="AO137">
        <v>10</v>
      </c>
      <c r="AP137" t="str">
        <f t="shared" si="23"/>
        <v>No</v>
      </c>
      <c r="AQ137">
        <v>2</v>
      </c>
      <c r="AR137" s="5">
        <f t="shared" si="24"/>
        <v>1615734.66</v>
      </c>
      <c r="AS137" s="5">
        <f t="shared" si="25"/>
        <v>328620.21999999997</v>
      </c>
      <c r="AT137" t="s">
        <v>59</v>
      </c>
      <c r="AU137" t="s">
        <v>6164</v>
      </c>
      <c r="AV137" t="s">
        <v>6165</v>
      </c>
      <c r="AW137" t="s">
        <v>6166</v>
      </c>
      <c r="AX137" t="s">
        <v>6177</v>
      </c>
      <c r="AY137">
        <v>62</v>
      </c>
      <c r="AZ137">
        <v>0</v>
      </c>
      <c r="BA137">
        <v>0</v>
      </c>
      <c r="BB137" t="s">
        <v>6168</v>
      </c>
      <c r="BC137">
        <v>1</v>
      </c>
      <c r="BD137">
        <v>1</v>
      </c>
      <c r="BE137" t="s">
        <v>6188</v>
      </c>
      <c r="BF137" t="s">
        <v>6170</v>
      </c>
      <c r="BG137">
        <v>0</v>
      </c>
      <c r="BH137" t="s">
        <v>6171</v>
      </c>
      <c r="BI137">
        <v>38</v>
      </c>
      <c r="BJ137" t="s">
        <v>6172</v>
      </c>
      <c r="BK137">
        <v>0</v>
      </c>
      <c r="BL137">
        <v>77</v>
      </c>
      <c r="BM137" s="3">
        <f t="shared" si="26"/>
        <v>0.77922077922077926</v>
      </c>
    </row>
    <row r="138" spans="1:65">
      <c r="A138" t="s">
        <v>265</v>
      </c>
      <c r="B138" s="2">
        <v>45665</v>
      </c>
      <c r="C138" t="s">
        <v>47</v>
      </c>
      <c r="D138" t="s">
        <v>48</v>
      </c>
      <c r="E138">
        <v>1</v>
      </c>
      <c r="F138" t="s">
        <v>78</v>
      </c>
      <c r="G138" t="s">
        <v>62</v>
      </c>
      <c r="H138" t="s">
        <v>91</v>
      </c>
      <c r="I138" t="s">
        <v>64</v>
      </c>
      <c r="J138" t="s">
        <v>53</v>
      </c>
      <c r="K138" t="s">
        <v>54</v>
      </c>
      <c r="L138" t="s">
        <v>55</v>
      </c>
      <c r="M138" t="s">
        <v>56</v>
      </c>
      <c r="N138" t="s">
        <v>57</v>
      </c>
      <c r="O138" t="s">
        <v>70</v>
      </c>
      <c r="P138">
        <v>59</v>
      </c>
      <c r="Q138">
        <v>62</v>
      </c>
      <c r="R138">
        <v>60</v>
      </c>
      <c r="S138">
        <v>2</v>
      </c>
      <c r="T138">
        <f t="shared" si="18"/>
        <v>58</v>
      </c>
      <c r="U138">
        <v>58</v>
      </c>
      <c r="V138">
        <f t="shared" si="19"/>
        <v>0</v>
      </c>
      <c r="W138" s="3">
        <f t="shared" si="20"/>
        <v>3.3333333333333333E-2</v>
      </c>
      <c r="X138">
        <v>37</v>
      </c>
      <c r="Y138" s="4">
        <v>1.2</v>
      </c>
      <c r="Z138" s="4">
        <v>1.6</v>
      </c>
      <c r="AA138" s="5">
        <v>38409.82</v>
      </c>
      <c r="AB138" s="5">
        <f t="shared" si="21"/>
        <v>2227769.56</v>
      </c>
      <c r="AC138" s="5">
        <v>23479.5</v>
      </c>
      <c r="AD138" s="5">
        <f t="shared" si="22"/>
        <v>1408770</v>
      </c>
      <c r="AE138" s="5">
        <v>100416.65</v>
      </c>
      <c r="AF138" s="5">
        <v>29181.75</v>
      </c>
      <c r="AG138" s="5">
        <v>10419.280000000001</v>
      </c>
      <c r="AH138" s="5">
        <v>2320</v>
      </c>
      <c r="AI138" s="5">
        <v>6400</v>
      </c>
      <c r="AJ138">
        <v>0</v>
      </c>
      <c r="AK138" s="5">
        <v>0</v>
      </c>
      <c r="AL138" s="5">
        <v>0</v>
      </c>
      <c r="AM138" s="5">
        <v>39305.78</v>
      </c>
      <c r="AN138">
        <v>4</v>
      </c>
      <c r="AO138">
        <v>4</v>
      </c>
      <c r="AP138" t="str">
        <f t="shared" si="23"/>
        <v>Yes</v>
      </c>
      <c r="AQ138">
        <v>1</v>
      </c>
      <c r="AR138" s="5">
        <f t="shared" si="24"/>
        <v>1596813.46</v>
      </c>
      <c r="AS138" s="5">
        <f t="shared" si="25"/>
        <v>630956.1</v>
      </c>
      <c r="AT138" t="s">
        <v>59</v>
      </c>
      <c r="AU138" t="s">
        <v>6164</v>
      </c>
      <c r="AV138" t="s">
        <v>6165</v>
      </c>
      <c r="AW138" t="s">
        <v>6166</v>
      </c>
      <c r="AX138" t="s">
        <v>6167</v>
      </c>
      <c r="AY138">
        <v>62</v>
      </c>
      <c r="AZ138">
        <v>0</v>
      </c>
      <c r="BA138">
        <v>0</v>
      </c>
      <c r="BB138" t="s">
        <v>6168</v>
      </c>
      <c r="BC138">
        <v>0</v>
      </c>
      <c r="BD138">
        <v>0</v>
      </c>
      <c r="BE138" t="s">
        <v>6169</v>
      </c>
      <c r="BF138" t="s">
        <v>6170</v>
      </c>
      <c r="BG138">
        <v>1</v>
      </c>
      <c r="BH138" t="s">
        <v>6186</v>
      </c>
      <c r="BI138">
        <v>21</v>
      </c>
      <c r="BJ138" t="s">
        <v>6172</v>
      </c>
      <c r="BK138">
        <v>0</v>
      </c>
      <c r="BL138">
        <v>72</v>
      </c>
      <c r="BM138" s="3">
        <f t="shared" si="26"/>
        <v>0.83333333333333337</v>
      </c>
    </row>
    <row r="139" spans="1:65">
      <c r="A139" t="s">
        <v>266</v>
      </c>
      <c r="B139" s="2">
        <v>45665</v>
      </c>
      <c r="C139" t="s">
        <v>47</v>
      </c>
      <c r="D139" t="s">
        <v>48</v>
      </c>
      <c r="E139">
        <v>1</v>
      </c>
      <c r="F139" t="s">
        <v>61</v>
      </c>
      <c r="G139" t="s">
        <v>79</v>
      </c>
      <c r="H139" t="s">
        <v>98</v>
      </c>
      <c r="I139" t="s">
        <v>64</v>
      </c>
      <c r="J139" t="s">
        <v>81</v>
      </c>
      <c r="K139" t="s">
        <v>54</v>
      </c>
      <c r="L139" t="s">
        <v>92</v>
      </c>
      <c r="M139" t="s">
        <v>56</v>
      </c>
      <c r="N139" t="s">
        <v>69</v>
      </c>
      <c r="O139" t="s">
        <v>58</v>
      </c>
      <c r="P139">
        <v>38</v>
      </c>
      <c r="Q139">
        <v>39</v>
      </c>
      <c r="R139">
        <v>37</v>
      </c>
      <c r="S139">
        <v>1</v>
      </c>
      <c r="T139">
        <f t="shared" si="18"/>
        <v>36</v>
      </c>
      <c r="U139">
        <v>36</v>
      </c>
      <c r="V139">
        <f t="shared" si="19"/>
        <v>0</v>
      </c>
      <c r="W139" s="3">
        <f t="shared" si="20"/>
        <v>2.7027027027027029E-2</v>
      </c>
      <c r="X139">
        <v>24</v>
      </c>
      <c r="Y139" s="4">
        <v>0.5</v>
      </c>
      <c r="Z139" s="4">
        <v>1.1000000000000001</v>
      </c>
      <c r="AA139" s="5">
        <v>84960.35</v>
      </c>
      <c r="AB139" s="5">
        <f t="shared" si="21"/>
        <v>3058572.6</v>
      </c>
      <c r="AC139" s="5">
        <v>53630.11</v>
      </c>
      <c r="AD139" s="5">
        <f t="shared" si="22"/>
        <v>1984314.07</v>
      </c>
      <c r="AE139" s="5">
        <v>109814.03</v>
      </c>
      <c r="AF139" s="5">
        <v>31870.92</v>
      </c>
      <c r="AG139" s="5">
        <v>9300.57</v>
      </c>
      <c r="AH139" s="5">
        <v>1595</v>
      </c>
      <c r="AI139" s="5">
        <v>6800</v>
      </c>
      <c r="AJ139">
        <v>0</v>
      </c>
      <c r="AK139" s="5">
        <v>0</v>
      </c>
      <c r="AL139" s="5">
        <v>0</v>
      </c>
      <c r="AM139" s="5">
        <v>22960.69</v>
      </c>
      <c r="AN139">
        <v>4</v>
      </c>
      <c r="AO139">
        <v>4</v>
      </c>
      <c r="AP139" t="str">
        <f t="shared" si="23"/>
        <v>Yes</v>
      </c>
      <c r="AQ139">
        <v>0</v>
      </c>
      <c r="AR139" s="5">
        <f t="shared" si="24"/>
        <v>2166655.2799999998</v>
      </c>
      <c r="AS139" s="5">
        <f t="shared" si="25"/>
        <v>891917.32</v>
      </c>
      <c r="AT139" t="s">
        <v>59</v>
      </c>
      <c r="AU139" t="s">
        <v>6164</v>
      </c>
      <c r="AV139" t="s">
        <v>6165</v>
      </c>
      <c r="AW139" t="s">
        <v>6166</v>
      </c>
      <c r="AX139" t="s">
        <v>6167</v>
      </c>
      <c r="AY139">
        <v>39</v>
      </c>
      <c r="AZ139">
        <v>1</v>
      </c>
      <c r="BA139">
        <v>0</v>
      </c>
      <c r="BB139" t="s">
        <v>6168</v>
      </c>
      <c r="BC139">
        <v>0</v>
      </c>
      <c r="BD139">
        <v>0</v>
      </c>
      <c r="BE139" t="s">
        <v>6169</v>
      </c>
      <c r="BF139" t="s">
        <v>6170</v>
      </c>
      <c r="BG139">
        <v>1</v>
      </c>
      <c r="BH139" t="s">
        <v>6179</v>
      </c>
      <c r="BI139">
        <v>34</v>
      </c>
      <c r="BJ139" t="s">
        <v>6172</v>
      </c>
      <c r="BK139">
        <v>0</v>
      </c>
      <c r="BL139">
        <v>49</v>
      </c>
      <c r="BM139" s="3">
        <f t="shared" si="26"/>
        <v>0.75510204081632648</v>
      </c>
    </row>
    <row r="140" spans="1:65">
      <c r="A140" t="s">
        <v>267</v>
      </c>
      <c r="B140" s="2">
        <v>45665</v>
      </c>
      <c r="C140" t="s">
        <v>47</v>
      </c>
      <c r="D140" t="s">
        <v>48</v>
      </c>
      <c r="E140">
        <v>1</v>
      </c>
      <c r="F140" t="s">
        <v>78</v>
      </c>
      <c r="G140" t="s">
        <v>79</v>
      </c>
      <c r="H140" t="s">
        <v>80</v>
      </c>
      <c r="I140" t="s">
        <v>64</v>
      </c>
      <c r="J140" t="s">
        <v>53</v>
      </c>
      <c r="K140" t="s">
        <v>75</v>
      </c>
      <c r="L140" t="s">
        <v>55</v>
      </c>
      <c r="M140" t="s">
        <v>56</v>
      </c>
      <c r="N140" t="s">
        <v>69</v>
      </c>
      <c r="O140" t="s">
        <v>82</v>
      </c>
      <c r="P140">
        <v>52</v>
      </c>
      <c r="Q140">
        <v>53</v>
      </c>
      <c r="R140">
        <v>51</v>
      </c>
      <c r="S140">
        <v>1</v>
      </c>
      <c r="T140">
        <f t="shared" si="18"/>
        <v>50</v>
      </c>
      <c r="U140">
        <v>50</v>
      </c>
      <c r="V140">
        <f t="shared" si="19"/>
        <v>0</v>
      </c>
      <c r="W140" s="3">
        <f t="shared" si="20"/>
        <v>1.9607843137254902E-2</v>
      </c>
      <c r="X140">
        <v>25</v>
      </c>
      <c r="Y140" s="4">
        <v>12.7</v>
      </c>
      <c r="Z140" s="4">
        <v>1.8</v>
      </c>
      <c r="AA140" s="5">
        <v>35776.69</v>
      </c>
      <c r="AB140" s="5">
        <f t="shared" si="21"/>
        <v>1788834.5</v>
      </c>
      <c r="AC140" s="5">
        <v>23529.38</v>
      </c>
      <c r="AD140" s="5">
        <f t="shared" si="22"/>
        <v>1199998.3799999999</v>
      </c>
      <c r="AE140" s="5">
        <v>83905.8</v>
      </c>
      <c r="AF140" s="5">
        <v>24844.38</v>
      </c>
      <c r="AG140" s="5">
        <v>9460.57</v>
      </c>
      <c r="AH140" s="5">
        <v>2610</v>
      </c>
      <c r="AI140" s="5">
        <v>3200</v>
      </c>
      <c r="AJ140">
        <v>0</v>
      </c>
      <c r="AK140" s="5">
        <v>0</v>
      </c>
      <c r="AL140" s="5">
        <v>0</v>
      </c>
      <c r="AM140" s="5">
        <v>33914.720000000001</v>
      </c>
      <c r="AN140">
        <v>4</v>
      </c>
      <c r="AO140">
        <v>5</v>
      </c>
      <c r="AP140" t="str">
        <f t="shared" si="23"/>
        <v>No</v>
      </c>
      <c r="AQ140">
        <v>2</v>
      </c>
      <c r="AR140" s="5">
        <f t="shared" si="24"/>
        <v>1357933.85</v>
      </c>
      <c r="AS140" s="5">
        <f t="shared" si="25"/>
        <v>430900.65</v>
      </c>
      <c r="AT140" t="s">
        <v>59</v>
      </c>
      <c r="AU140" t="s">
        <v>6164</v>
      </c>
      <c r="AV140" t="s">
        <v>6165</v>
      </c>
      <c r="AW140" t="s">
        <v>6166</v>
      </c>
      <c r="AX140" t="s">
        <v>6177</v>
      </c>
      <c r="AY140">
        <v>53</v>
      </c>
      <c r="AZ140">
        <v>0</v>
      </c>
      <c r="BA140">
        <v>0</v>
      </c>
      <c r="BB140" t="s">
        <v>6168</v>
      </c>
      <c r="BC140">
        <v>1</v>
      </c>
      <c r="BD140">
        <v>0</v>
      </c>
      <c r="BE140" t="s">
        <v>6178</v>
      </c>
      <c r="BF140" t="s">
        <v>6170</v>
      </c>
      <c r="BG140">
        <v>1</v>
      </c>
      <c r="BH140" t="s">
        <v>6186</v>
      </c>
      <c r="BI140">
        <v>54</v>
      </c>
      <c r="BJ140" t="s">
        <v>6187</v>
      </c>
      <c r="BK140">
        <v>0</v>
      </c>
      <c r="BL140">
        <v>72</v>
      </c>
      <c r="BM140" s="3">
        <f t="shared" si="26"/>
        <v>0.70833333333333337</v>
      </c>
    </row>
    <row r="141" spans="1:65">
      <c r="A141" t="s">
        <v>268</v>
      </c>
      <c r="B141" s="2">
        <v>45665</v>
      </c>
      <c r="C141" t="s">
        <v>47</v>
      </c>
      <c r="D141" t="s">
        <v>48</v>
      </c>
      <c r="E141">
        <v>1</v>
      </c>
      <c r="F141" t="s">
        <v>49</v>
      </c>
      <c r="G141" t="s">
        <v>62</v>
      </c>
      <c r="H141" t="s">
        <v>133</v>
      </c>
      <c r="I141" t="s">
        <v>52</v>
      </c>
      <c r="J141" t="s">
        <v>53</v>
      </c>
      <c r="K141" t="s">
        <v>75</v>
      </c>
      <c r="L141" t="s">
        <v>87</v>
      </c>
      <c r="M141" t="s">
        <v>56</v>
      </c>
      <c r="N141" t="s">
        <v>94</v>
      </c>
      <c r="O141" t="s">
        <v>70</v>
      </c>
      <c r="P141">
        <v>67</v>
      </c>
      <c r="Q141">
        <v>67</v>
      </c>
      <c r="R141">
        <v>66</v>
      </c>
      <c r="S141">
        <v>2</v>
      </c>
      <c r="T141">
        <f t="shared" si="18"/>
        <v>64</v>
      </c>
      <c r="U141">
        <v>64</v>
      </c>
      <c r="V141">
        <f t="shared" si="19"/>
        <v>0</v>
      </c>
      <c r="W141" s="3">
        <f t="shared" si="20"/>
        <v>3.0303030303030304E-2</v>
      </c>
      <c r="X141">
        <v>20</v>
      </c>
      <c r="Y141" s="4">
        <v>7.7</v>
      </c>
      <c r="Z141" s="4">
        <v>1</v>
      </c>
      <c r="AA141" s="5">
        <v>36062.230000000003</v>
      </c>
      <c r="AB141" s="5">
        <f t="shared" si="21"/>
        <v>2307982.7200000002</v>
      </c>
      <c r="AC141" s="5">
        <v>24280.78</v>
      </c>
      <c r="AD141" s="5">
        <f t="shared" si="22"/>
        <v>1602531.48</v>
      </c>
      <c r="AE141" s="5">
        <v>119233.85</v>
      </c>
      <c r="AF141" s="5">
        <v>30733.52</v>
      </c>
      <c r="AG141" s="5">
        <v>9179.5</v>
      </c>
      <c r="AH141" s="5">
        <v>1450</v>
      </c>
      <c r="AI141" s="5">
        <v>6400</v>
      </c>
      <c r="AJ141">
        <v>0</v>
      </c>
      <c r="AK141" s="5">
        <v>0</v>
      </c>
      <c r="AL141" s="5">
        <v>0</v>
      </c>
      <c r="AM141" s="5">
        <v>42308.01</v>
      </c>
      <c r="AN141">
        <v>4</v>
      </c>
      <c r="AO141">
        <v>3</v>
      </c>
      <c r="AP141" t="str">
        <f t="shared" si="23"/>
        <v>Yes</v>
      </c>
      <c r="AQ141">
        <v>1</v>
      </c>
      <c r="AR141" s="5">
        <f t="shared" si="24"/>
        <v>1811836.36</v>
      </c>
      <c r="AS141" s="5">
        <f t="shared" si="25"/>
        <v>496146.36</v>
      </c>
      <c r="AT141" t="s">
        <v>59</v>
      </c>
      <c r="AU141" t="s">
        <v>6164</v>
      </c>
      <c r="AV141" t="s">
        <v>6165</v>
      </c>
      <c r="AW141" t="s">
        <v>6166</v>
      </c>
      <c r="AX141" t="s">
        <v>6167</v>
      </c>
      <c r="AY141">
        <v>70</v>
      </c>
      <c r="AZ141">
        <v>3</v>
      </c>
      <c r="BA141">
        <v>0</v>
      </c>
      <c r="BB141" t="s">
        <v>6168</v>
      </c>
      <c r="BC141">
        <v>0</v>
      </c>
      <c r="BD141">
        <v>0</v>
      </c>
      <c r="BE141" t="s">
        <v>6169</v>
      </c>
      <c r="BF141" t="s">
        <v>6170</v>
      </c>
      <c r="BG141">
        <v>0</v>
      </c>
      <c r="BH141" t="s">
        <v>6171</v>
      </c>
      <c r="BI141">
        <v>29</v>
      </c>
      <c r="BJ141" t="s">
        <v>6172</v>
      </c>
      <c r="BK141">
        <v>0</v>
      </c>
      <c r="BL141">
        <v>72</v>
      </c>
      <c r="BM141" s="3">
        <f t="shared" si="26"/>
        <v>0.91666666666666663</v>
      </c>
    </row>
    <row r="142" spans="1:65">
      <c r="A142" t="s">
        <v>269</v>
      </c>
      <c r="B142" s="2">
        <v>45665</v>
      </c>
      <c r="C142" t="s">
        <v>47</v>
      </c>
      <c r="D142" t="s">
        <v>48</v>
      </c>
      <c r="E142">
        <v>1</v>
      </c>
      <c r="F142" t="s">
        <v>78</v>
      </c>
      <c r="G142" t="s">
        <v>79</v>
      </c>
      <c r="H142" t="s">
        <v>80</v>
      </c>
      <c r="I142" t="s">
        <v>74</v>
      </c>
      <c r="J142" t="s">
        <v>53</v>
      </c>
      <c r="K142" t="s">
        <v>75</v>
      </c>
      <c r="L142" t="s">
        <v>92</v>
      </c>
      <c r="M142" t="s">
        <v>56</v>
      </c>
      <c r="N142" t="s">
        <v>76</v>
      </c>
      <c r="O142" t="s">
        <v>58</v>
      </c>
      <c r="P142">
        <v>47</v>
      </c>
      <c r="Q142">
        <v>48</v>
      </c>
      <c r="R142">
        <v>45</v>
      </c>
      <c r="S142">
        <v>1</v>
      </c>
      <c r="T142">
        <f t="shared" si="18"/>
        <v>44</v>
      </c>
      <c r="U142">
        <v>44</v>
      </c>
      <c r="V142">
        <f t="shared" si="19"/>
        <v>0</v>
      </c>
      <c r="W142" s="3">
        <f t="shared" si="20"/>
        <v>2.2222222222222223E-2</v>
      </c>
      <c r="X142">
        <v>30</v>
      </c>
      <c r="Y142" s="4">
        <v>8.1</v>
      </c>
      <c r="Z142" s="4">
        <v>1.7</v>
      </c>
      <c r="AA142" s="5">
        <v>35891.35</v>
      </c>
      <c r="AB142" s="5">
        <f t="shared" si="21"/>
        <v>1579219.4</v>
      </c>
      <c r="AC142" s="5">
        <v>23671.58</v>
      </c>
      <c r="AD142" s="5">
        <f t="shared" si="22"/>
        <v>1065221.1000000001</v>
      </c>
      <c r="AE142" s="5">
        <v>75653.929999999993</v>
      </c>
      <c r="AF142" s="5">
        <v>21616.71</v>
      </c>
      <c r="AG142" s="5">
        <v>9413.7000000000007</v>
      </c>
      <c r="AH142" s="5">
        <v>2465</v>
      </c>
      <c r="AI142" s="5">
        <v>3200</v>
      </c>
      <c r="AJ142">
        <v>0</v>
      </c>
      <c r="AK142" s="5">
        <v>0</v>
      </c>
      <c r="AL142" s="5">
        <v>0</v>
      </c>
      <c r="AM142" s="5">
        <v>27452.95</v>
      </c>
      <c r="AN142">
        <v>4</v>
      </c>
      <c r="AO142">
        <v>3</v>
      </c>
      <c r="AP142" t="str">
        <f t="shared" si="23"/>
        <v>Yes</v>
      </c>
      <c r="AQ142">
        <v>1</v>
      </c>
      <c r="AR142" s="5">
        <f t="shared" si="24"/>
        <v>1205023.3899999999</v>
      </c>
      <c r="AS142" s="5">
        <f t="shared" si="25"/>
        <v>374196.01</v>
      </c>
      <c r="AT142" t="s">
        <v>59</v>
      </c>
      <c r="AU142" t="s">
        <v>6164</v>
      </c>
      <c r="AV142" t="s">
        <v>6165</v>
      </c>
      <c r="AW142" t="s">
        <v>6166</v>
      </c>
      <c r="AX142" t="s">
        <v>6177</v>
      </c>
      <c r="AY142">
        <v>49</v>
      </c>
      <c r="AZ142">
        <v>2</v>
      </c>
      <c r="BA142">
        <v>0</v>
      </c>
      <c r="BB142" t="s">
        <v>6168</v>
      </c>
      <c r="BC142">
        <v>0</v>
      </c>
      <c r="BD142">
        <v>0</v>
      </c>
      <c r="BE142" t="s">
        <v>6169</v>
      </c>
      <c r="BF142" t="s">
        <v>6170</v>
      </c>
      <c r="BG142">
        <v>1</v>
      </c>
      <c r="BH142" t="s">
        <v>6186</v>
      </c>
      <c r="BI142">
        <v>37</v>
      </c>
      <c r="BJ142" t="s">
        <v>6172</v>
      </c>
      <c r="BK142">
        <v>0</v>
      </c>
      <c r="BL142">
        <v>75</v>
      </c>
      <c r="BM142" s="3">
        <f t="shared" si="26"/>
        <v>0.6</v>
      </c>
    </row>
    <row r="143" spans="1:65">
      <c r="A143" t="s">
        <v>270</v>
      </c>
      <c r="B143" s="2">
        <v>45666</v>
      </c>
      <c r="C143" t="s">
        <v>47</v>
      </c>
      <c r="D143" t="s">
        <v>48</v>
      </c>
      <c r="E143">
        <v>1</v>
      </c>
      <c r="F143" t="s">
        <v>78</v>
      </c>
      <c r="G143" t="s">
        <v>79</v>
      </c>
      <c r="H143" t="s">
        <v>143</v>
      </c>
      <c r="I143" t="s">
        <v>64</v>
      </c>
      <c r="J143" t="s">
        <v>53</v>
      </c>
      <c r="K143" t="s">
        <v>66</v>
      </c>
      <c r="L143" t="s">
        <v>55</v>
      </c>
      <c r="M143" t="s">
        <v>56</v>
      </c>
      <c r="N143" t="s">
        <v>76</v>
      </c>
      <c r="O143" t="s">
        <v>120</v>
      </c>
      <c r="P143">
        <v>59</v>
      </c>
      <c r="Q143">
        <v>61</v>
      </c>
      <c r="R143">
        <v>60</v>
      </c>
      <c r="S143">
        <v>2</v>
      </c>
      <c r="T143">
        <f t="shared" si="18"/>
        <v>58</v>
      </c>
      <c r="U143">
        <v>57</v>
      </c>
      <c r="V143">
        <f t="shared" si="19"/>
        <v>1</v>
      </c>
      <c r="W143" s="3">
        <f t="shared" si="20"/>
        <v>3.3333333333333333E-2</v>
      </c>
      <c r="X143">
        <v>15</v>
      </c>
      <c r="Y143" s="4">
        <v>1.7</v>
      </c>
      <c r="Z143" s="4">
        <v>0.6</v>
      </c>
      <c r="AA143" s="5">
        <v>34099.65</v>
      </c>
      <c r="AB143" s="5">
        <f t="shared" si="21"/>
        <v>1943680.05</v>
      </c>
      <c r="AC143" s="5">
        <v>23453.98</v>
      </c>
      <c r="AD143" s="5">
        <f t="shared" si="22"/>
        <v>1407238.8</v>
      </c>
      <c r="AE143" s="5">
        <v>100465.58</v>
      </c>
      <c r="AF143" s="5">
        <v>28427.68</v>
      </c>
      <c r="AG143" s="5">
        <v>8041.77</v>
      </c>
      <c r="AH143" s="5">
        <v>870</v>
      </c>
      <c r="AI143" s="5">
        <v>6400</v>
      </c>
      <c r="AJ143">
        <v>0</v>
      </c>
      <c r="AK143" s="5">
        <v>0</v>
      </c>
      <c r="AL143" s="5">
        <v>678.79</v>
      </c>
      <c r="AM143" s="5">
        <v>42450.93</v>
      </c>
      <c r="AN143">
        <v>4</v>
      </c>
      <c r="AO143">
        <v>5</v>
      </c>
      <c r="AP143" t="str">
        <f t="shared" si="23"/>
        <v>No</v>
      </c>
      <c r="AQ143">
        <v>2</v>
      </c>
      <c r="AR143" s="5">
        <f t="shared" si="24"/>
        <v>1594573.55</v>
      </c>
      <c r="AS143" s="5">
        <f t="shared" si="25"/>
        <v>349106.5</v>
      </c>
      <c r="AT143" t="s">
        <v>59</v>
      </c>
      <c r="AU143" t="s">
        <v>6164</v>
      </c>
      <c r="AV143" t="s">
        <v>6165</v>
      </c>
      <c r="AW143" t="s">
        <v>6166</v>
      </c>
      <c r="AX143" t="s">
        <v>6167</v>
      </c>
      <c r="AY143">
        <v>64</v>
      </c>
      <c r="AZ143">
        <v>4</v>
      </c>
      <c r="BA143">
        <v>16</v>
      </c>
      <c r="BB143" t="s">
        <v>6185</v>
      </c>
      <c r="BC143">
        <v>1</v>
      </c>
      <c r="BD143">
        <v>0</v>
      </c>
      <c r="BE143" t="s">
        <v>6178</v>
      </c>
      <c r="BF143" t="s">
        <v>6170</v>
      </c>
      <c r="BG143">
        <v>0</v>
      </c>
      <c r="BH143" t="s">
        <v>6171</v>
      </c>
      <c r="BI143">
        <v>34</v>
      </c>
      <c r="BJ143" t="s">
        <v>6172</v>
      </c>
      <c r="BK143">
        <v>0</v>
      </c>
      <c r="BL143">
        <v>76</v>
      </c>
      <c r="BM143" s="3">
        <f t="shared" si="26"/>
        <v>0.78947368421052633</v>
      </c>
    </row>
    <row r="144" spans="1:65">
      <c r="A144" t="s">
        <v>271</v>
      </c>
      <c r="B144" s="2">
        <v>45666</v>
      </c>
      <c r="C144" t="s">
        <v>47</v>
      </c>
      <c r="D144" t="s">
        <v>48</v>
      </c>
      <c r="E144">
        <v>1</v>
      </c>
      <c r="F144" t="s">
        <v>49</v>
      </c>
      <c r="G144" t="s">
        <v>50</v>
      </c>
      <c r="H144" t="s">
        <v>108</v>
      </c>
      <c r="I144" t="s">
        <v>74</v>
      </c>
      <c r="J144" t="s">
        <v>53</v>
      </c>
      <c r="K144" t="s">
        <v>66</v>
      </c>
      <c r="L144" t="s">
        <v>87</v>
      </c>
      <c r="M144" t="s">
        <v>56</v>
      </c>
      <c r="N144" t="s">
        <v>57</v>
      </c>
      <c r="O144" t="s">
        <v>82</v>
      </c>
      <c r="P144">
        <v>61</v>
      </c>
      <c r="Q144">
        <v>62</v>
      </c>
      <c r="R144">
        <v>62</v>
      </c>
      <c r="S144">
        <v>2</v>
      </c>
      <c r="T144">
        <f t="shared" si="18"/>
        <v>60</v>
      </c>
      <c r="U144">
        <v>60</v>
      </c>
      <c r="V144">
        <f t="shared" si="19"/>
        <v>0</v>
      </c>
      <c r="W144" s="3">
        <f t="shared" si="20"/>
        <v>3.2258064516129031E-2</v>
      </c>
      <c r="X144">
        <v>40</v>
      </c>
      <c r="Y144" s="4">
        <v>1.5</v>
      </c>
      <c r="Z144" s="4">
        <v>1.2</v>
      </c>
      <c r="AA144" s="5">
        <v>33533.699999999997</v>
      </c>
      <c r="AB144" s="5">
        <f t="shared" si="21"/>
        <v>2012022</v>
      </c>
      <c r="AC144" s="5">
        <v>24007.24</v>
      </c>
      <c r="AD144" s="5">
        <f t="shared" si="22"/>
        <v>1488448.88</v>
      </c>
      <c r="AE144" s="5">
        <v>106957.39</v>
      </c>
      <c r="AF144" s="5">
        <v>28525.52</v>
      </c>
      <c r="AG144" s="5">
        <v>11023.26</v>
      </c>
      <c r="AH144" s="5">
        <v>1740</v>
      </c>
      <c r="AI144" s="5">
        <v>6400</v>
      </c>
      <c r="AJ144">
        <v>0</v>
      </c>
      <c r="AK144" s="5">
        <v>0</v>
      </c>
      <c r="AL144" s="5">
        <v>0</v>
      </c>
      <c r="AM144" s="5">
        <v>40035.1</v>
      </c>
      <c r="AN144">
        <v>4</v>
      </c>
      <c r="AO144">
        <v>3</v>
      </c>
      <c r="AP144" t="str">
        <f t="shared" si="23"/>
        <v>Yes</v>
      </c>
      <c r="AQ144">
        <v>1</v>
      </c>
      <c r="AR144" s="5">
        <f t="shared" si="24"/>
        <v>1683130.15</v>
      </c>
      <c r="AS144" s="5">
        <f t="shared" si="25"/>
        <v>328891.84999999998</v>
      </c>
      <c r="AT144" t="s">
        <v>59</v>
      </c>
      <c r="AU144" t="s">
        <v>6164</v>
      </c>
      <c r="AV144" t="s">
        <v>6165</v>
      </c>
      <c r="AW144" t="s">
        <v>6166</v>
      </c>
      <c r="AX144" t="s">
        <v>6184</v>
      </c>
      <c r="AY144">
        <v>62</v>
      </c>
      <c r="AZ144">
        <v>0</v>
      </c>
      <c r="BA144">
        <v>0</v>
      </c>
      <c r="BB144" t="s">
        <v>6168</v>
      </c>
      <c r="BC144">
        <v>0</v>
      </c>
      <c r="BD144">
        <v>0</v>
      </c>
      <c r="BE144" t="s">
        <v>6169</v>
      </c>
      <c r="BF144" t="s">
        <v>6170</v>
      </c>
      <c r="BG144">
        <v>0</v>
      </c>
      <c r="BH144" t="s">
        <v>6171</v>
      </c>
      <c r="BI144">
        <v>29</v>
      </c>
      <c r="BJ144" t="s">
        <v>6172</v>
      </c>
      <c r="BK144">
        <v>1</v>
      </c>
      <c r="BL144">
        <v>73</v>
      </c>
      <c r="BM144" s="3">
        <f t="shared" si="26"/>
        <v>0.84931506849315064</v>
      </c>
    </row>
    <row r="145" spans="1:65">
      <c r="A145" t="s">
        <v>272</v>
      </c>
      <c r="B145" s="2">
        <v>45666</v>
      </c>
      <c r="C145" t="s">
        <v>47</v>
      </c>
      <c r="D145" t="s">
        <v>48</v>
      </c>
      <c r="E145">
        <v>1</v>
      </c>
      <c r="F145" t="s">
        <v>61</v>
      </c>
      <c r="G145" t="s">
        <v>50</v>
      </c>
      <c r="H145" t="s">
        <v>183</v>
      </c>
      <c r="I145" t="s">
        <v>74</v>
      </c>
      <c r="J145" t="s">
        <v>65</v>
      </c>
      <c r="K145" t="s">
        <v>66</v>
      </c>
      <c r="L145" t="s">
        <v>67</v>
      </c>
      <c r="M145" t="s">
        <v>68</v>
      </c>
      <c r="N145" t="s">
        <v>69</v>
      </c>
      <c r="O145" t="s">
        <v>82</v>
      </c>
      <c r="P145">
        <v>50</v>
      </c>
      <c r="Q145">
        <v>53</v>
      </c>
      <c r="R145">
        <v>51</v>
      </c>
      <c r="S145">
        <v>2</v>
      </c>
      <c r="T145">
        <f t="shared" si="18"/>
        <v>49</v>
      </c>
      <c r="U145">
        <v>49</v>
      </c>
      <c r="V145">
        <f t="shared" si="19"/>
        <v>0</v>
      </c>
      <c r="W145" s="3">
        <f t="shared" si="20"/>
        <v>3.9215686274509803E-2</v>
      </c>
      <c r="X145">
        <v>25</v>
      </c>
      <c r="Y145" s="4">
        <v>5.2</v>
      </c>
      <c r="Z145" s="4">
        <v>1.6</v>
      </c>
      <c r="AA145" s="5">
        <v>49391.9</v>
      </c>
      <c r="AB145" s="5">
        <f t="shared" si="21"/>
        <v>2420203.1</v>
      </c>
      <c r="AC145" s="5">
        <v>32503.24</v>
      </c>
      <c r="AD145" s="5">
        <f t="shared" si="22"/>
        <v>1657665.24</v>
      </c>
      <c r="AE145" s="5">
        <v>114644.03</v>
      </c>
      <c r="AF145" s="5">
        <v>31203.27</v>
      </c>
      <c r="AG145" s="5">
        <v>9784.7099999999991</v>
      </c>
      <c r="AH145" s="5">
        <v>2320</v>
      </c>
      <c r="AI145" s="5">
        <v>9200</v>
      </c>
      <c r="AJ145">
        <v>1</v>
      </c>
      <c r="AK145" s="5">
        <v>14017.55</v>
      </c>
      <c r="AL145" s="5">
        <v>0</v>
      </c>
      <c r="AM145" s="5">
        <v>30148.62</v>
      </c>
      <c r="AN145">
        <v>4</v>
      </c>
      <c r="AO145">
        <v>4</v>
      </c>
      <c r="AP145" t="str">
        <f t="shared" si="23"/>
        <v>Yes</v>
      </c>
      <c r="AQ145">
        <v>1</v>
      </c>
      <c r="AR145" s="5">
        <f t="shared" si="24"/>
        <v>1868983.42</v>
      </c>
      <c r="AS145" s="5">
        <f t="shared" si="25"/>
        <v>551219.68000000005</v>
      </c>
      <c r="AT145" t="s">
        <v>59</v>
      </c>
      <c r="AU145" t="s">
        <v>6189</v>
      </c>
      <c r="AV145" t="s">
        <v>6201</v>
      </c>
      <c r="AW145" t="s">
        <v>6175</v>
      </c>
      <c r="AX145" t="s">
        <v>6167</v>
      </c>
      <c r="AY145">
        <v>53</v>
      </c>
      <c r="AZ145">
        <v>0</v>
      </c>
      <c r="BA145">
        <v>0</v>
      </c>
      <c r="BB145" t="s">
        <v>6168</v>
      </c>
      <c r="BC145">
        <v>0</v>
      </c>
      <c r="BD145">
        <v>0</v>
      </c>
      <c r="BE145" t="s">
        <v>6169</v>
      </c>
      <c r="BF145" t="s">
        <v>6170</v>
      </c>
      <c r="BG145">
        <v>0</v>
      </c>
      <c r="BH145" t="s">
        <v>6171</v>
      </c>
      <c r="BI145">
        <v>52</v>
      </c>
      <c r="BJ145" t="s">
        <v>6187</v>
      </c>
      <c r="BK145">
        <v>0</v>
      </c>
      <c r="BL145">
        <v>62</v>
      </c>
      <c r="BM145" s="3">
        <f t="shared" si="26"/>
        <v>0.82258064516129037</v>
      </c>
    </row>
    <row r="146" spans="1:65">
      <c r="A146" t="s">
        <v>273</v>
      </c>
      <c r="B146" s="2">
        <v>45666</v>
      </c>
      <c r="C146" t="s">
        <v>47</v>
      </c>
      <c r="D146" t="s">
        <v>48</v>
      </c>
      <c r="E146">
        <v>1</v>
      </c>
      <c r="F146" t="s">
        <v>78</v>
      </c>
      <c r="G146" t="s">
        <v>50</v>
      </c>
      <c r="H146" t="s">
        <v>181</v>
      </c>
      <c r="I146" t="s">
        <v>52</v>
      </c>
      <c r="J146" t="s">
        <v>65</v>
      </c>
      <c r="K146" t="s">
        <v>54</v>
      </c>
      <c r="L146" t="s">
        <v>67</v>
      </c>
      <c r="M146" t="s">
        <v>68</v>
      </c>
      <c r="N146" t="s">
        <v>76</v>
      </c>
      <c r="O146" t="s">
        <v>120</v>
      </c>
      <c r="P146">
        <v>51</v>
      </c>
      <c r="Q146">
        <v>53</v>
      </c>
      <c r="R146">
        <v>50</v>
      </c>
      <c r="S146">
        <v>2</v>
      </c>
      <c r="T146">
        <f t="shared" si="18"/>
        <v>48</v>
      </c>
      <c r="U146">
        <v>48</v>
      </c>
      <c r="V146">
        <f t="shared" si="19"/>
        <v>0</v>
      </c>
      <c r="W146" s="3">
        <f t="shared" si="20"/>
        <v>0.04</v>
      </c>
      <c r="X146">
        <v>44</v>
      </c>
      <c r="Y146" s="4">
        <v>3.6</v>
      </c>
      <c r="Z146" s="4">
        <v>1.3</v>
      </c>
      <c r="AA146" s="5">
        <v>56581.35</v>
      </c>
      <c r="AB146" s="5">
        <f t="shared" si="21"/>
        <v>2715904.8</v>
      </c>
      <c r="AC146" s="5">
        <v>32282.23</v>
      </c>
      <c r="AD146" s="5">
        <f t="shared" si="22"/>
        <v>1614111.5</v>
      </c>
      <c r="AE146" s="5">
        <v>114781.3</v>
      </c>
      <c r="AF146" s="5">
        <v>34684.870000000003</v>
      </c>
      <c r="AG146" s="5">
        <v>11088.02</v>
      </c>
      <c r="AH146" s="5">
        <v>1885</v>
      </c>
      <c r="AI146" s="5">
        <v>9200</v>
      </c>
      <c r="AJ146">
        <v>1</v>
      </c>
      <c r="AK146" s="5">
        <v>13715.74</v>
      </c>
      <c r="AL146" s="5">
        <v>0</v>
      </c>
      <c r="AM146" s="5">
        <v>29995.19</v>
      </c>
      <c r="AN146">
        <v>4</v>
      </c>
      <c r="AO146">
        <v>4</v>
      </c>
      <c r="AP146" t="str">
        <f t="shared" si="23"/>
        <v>Yes</v>
      </c>
      <c r="AQ146">
        <v>2</v>
      </c>
      <c r="AR146" s="5">
        <f t="shared" si="24"/>
        <v>1829461.62</v>
      </c>
      <c r="AS146" s="5">
        <f t="shared" si="25"/>
        <v>886443.18</v>
      </c>
      <c r="AT146" t="s">
        <v>116</v>
      </c>
      <c r="AU146" t="s">
        <v>6173</v>
      </c>
      <c r="AV146" t="s">
        <v>6174</v>
      </c>
      <c r="AW146" t="s">
        <v>6175</v>
      </c>
      <c r="AX146" t="s">
        <v>6167</v>
      </c>
      <c r="AY146">
        <v>51</v>
      </c>
      <c r="AZ146">
        <v>0</v>
      </c>
      <c r="BA146">
        <v>0</v>
      </c>
      <c r="BB146" t="s">
        <v>6168</v>
      </c>
      <c r="BC146">
        <v>0</v>
      </c>
      <c r="BD146">
        <v>0</v>
      </c>
      <c r="BE146" t="s">
        <v>6169</v>
      </c>
      <c r="BF146" t="s">
        <v>6176</v>
      </c>
      <c r="BG146">
        <v>0</v>
      </c>
      <c r="BH146" t="s">
        <v>6171</v>
      </c>
      <c r="BI146">
        <v>53</v>
      </c>
      <c r="BJ146" t="s">
        <v>6187</v>
      </c>
      <c r="BK146">
        <v>0</v>
      </c>
      <c r="BL146">
        <v>60</v>
      </c>
      <c r="BM146" s="3">
        <f t="shared" si="26"/>
        <v>0.83333333333333337</v>
      </c>
    </row>
    <row r="147" spans="1:65">
      <c r="A147" t="s">
        <v>274</v>
      </c>
      <c r="B147" s="2">
        <v>45666</v>
      </c>
      <c r="C147" t="s">
        <v>47</v>
      </c>
      <c r="D147" t="s">
        <v>48</v>
      </c>
      <c r="E147">
        <v>1</v>
      </c>
      <c r="F147" t="s">
        <v>78</v>
      </c>
      <c r="G147" t="s">
        <v>50</v>
      </c>
      <c r="H147" t="s">
        <v>185</v>
      </c>
      <c r="I147" t="s">
        <v>64</v>
      </c>
      <c r="J147" t="s">
        <v>53</v>
      </c>
      <c r="K147" t="s">
        <v>54</v>
      </c>
      <c r="L147" t="s">
        <v>87</v>
      </c>
      <c r="M147" t="s">
        <v>56</v>
      </c>
      <c r="N147" t="s">
        <v>69</v>
      </c>
      <c r="O147" t="s">
        <v>70</v>
      </c>
      <c r="P147">
        <v>62</v>
      </c>
      <c r="Q147">
        <v>67</v>
      </c>
      <c r="R147">
        <v>62</v>
      </c>
      <c r="S147">
        <v>1</v>
      </c>
      <c r="T147">
        <f t="shared" si="18"/>
        <v>61</v>
      </c>
      <c r="U147">
        <v>61</v>
      </c>
      <c r="V147">
        <f t="shared" si="19"/>
        <v>0</v>
      </c>
      <c r="W147" s="3">
        <f t="shared" si="20"/>
        <v>1.6129032258064516E-2</v>
      </c>
      <c r="X147">
        <v>21</v>
      </c>
      <c r="Y147" s="4">
        <v>10.4</v>
      </c>
      <c r="Z147" s="4">
        <v>1.5</v>
      </c>
      <c r="AA147" s="5">
        <v>38890.47</v>
      </c>
      <c r="AB147" s="5">
        <f t="shared" si="21"/>
        <v>2372318.67</v>
      </c>
      <c r="AC147" s="5">
        <v>24153.7</v>
      </c>
      <c r="AD147" s="5">
        <f t="shared" si="22"/>
        <v>1497529.4</v>
      </c>
      <c r="AE147" s="5">
        <v>101236.16</v>
      </c>
      <c r="AF147" s="5">
        <v>28434.97</v>
      </c>
      <c r="AG147" s="5">
        <v>8889.7099999999991</v>
      </c>
      <c r="AH147" s="5">
        <v>2175</v>
      </c>
      <c r="AI147" s="5">
        <v>3200</v>
      </c>
      <c r="AJ147">
        <v>0</v>
      </c>
      <c r="AK147" s="5">
        <v>0</v>
      </c>
      <c r="AL147" s="5">
        <v>0</v>
      </c>
      <c r="AM147" s="5">
        <v>42235.48</v>
      </c>
      <c r="AN147">
        <v>4</v>
      </c>
      <c r="AO147">
        <v>5</v>
      </c>
      <c r="AP147" t="str">
        <f t="shared" si="23"/>
        <v>No</v>
      </c>
      <c r="AQ147">
        <v>2</v>
      </c>
      <c r="AR147" s="5">
        <f t="shared" si="24"/>
        <v>1683700.72</v>
      </c>
      <c r="AS147" s="5">
        <f t="shared" si="25"/>
        <v>688617.95</v>
      </c>
      <c r="AT147" t="s">
        <v>59</v>
      </c>
      <c r="AU147" t="s">
        <v>6164</v>
      </c>
      <c r="AV147" t="s">
        <v>6165</v>
      </c>
      <c r="AW147" t="s">
        <v>6166</v>
      </c>
      <c r="AX147" t="s">
        <v>6177</v>
      </c>
      <c r="AY147">
        <v>63</v>
      </c>
      <c r="AZ147">
        <v>0</v>
      </c>
      <c r="BA147">
        <v>0</v>
      </c>
      <c r="BB147" t="s">
        <v>6168</v>
      </c>
      <c r="BC147">
        <v>0</v>
      </c>
      <c r="BD147">
        <v>1</v>
      </c>
      <c r="BE147" t="s">
        <v>6196</v>
      </c>
      <c r="BF147" t="s">
        <v>6170</v>
      </c>
      <c r="BG147">
        <v>0</v>
      </c>
      <c r="BH147" t="s">
        <v>6171</v>
      </c>
      <c r="BI147">
        <v>36</v>
      </c>
      <c r="BJ147" t="s">
        <v>6172</v>
      </c>
      <c r="BK147">
        <v>0</v>
      </c>
      <c r="BL147">
        <v>75</v>
      </c>
      <c r="BM147" s="3">
        <f t="shared" si="26"/>
        <v>0.82666666666666666</v>
      </c>
    </row>
    <row r="148" spans="1:65">
      <c r="A148" t="s">
        <v>275</v>
      </c>
      <c r="B148" s="2">
        <v>45666</v>
      </c>
      <c r="C148" t="s">
        <v>47</v>
      </c>
      <c r="D148" t="s">
        <v>48</v>
      </c>
      <c r="E148">
        <v>1</v>
      </c>
      <c r="F148" t="s">
        <v>49</v>
      </c>
      <c r="G148" t="s">
        <v>79</v>
      </c>
      <c r="H148" t="s">
        <v>262</v>
      </c>
      <c r="I148" t="s">
        <v>74</v>
      </c>
      <c r="J148" t="s">
        <v>53</v>
      </c>
      <c r="K148" t="s">
        <v>75</v>
      </c>
      <c r="L148" t="s">
        <v>92</v>
      </c>
      <c r="M148" t="s">
        <v>56</v>
      </c>
      <c r="N148" t="s">
        <v>94</v>
      </c>
      <c r="O148" t="s">
        <v>82</v>
      </c>
      <c r="P148">
        <v>65</v>
      </c>
      <c r="Q148">
        <v>67</v>
      </c>
      <c r="R148">
        <v>66</v>
      </c>
      <c r="S148">
        <v>2</v>
      </c>
      <c r="T148">
        <f t="shared" si="18"/>
        <v>64</v>
      </c>
      <c r="U148">
        <v>63</v>
      </c>
      <c r="V148">
        <f t="shared" si="19"/>
        <v>1</v>
      </c>
      <c r="W148" s="3">
        <f t="shared" si="20"/>
        <v>3.0303030303030304E-2</v>
      </c>
      <c r="X148">
        <v>28</v>
      </c>
      <c r="Y148" s="4">
        <v>9</v>
      </c>
      <c r="Z148" s="4">
        <v>2.1</v>
      </c>
      <c r="AA148" s="5">
        <v>36300.07</v>
      </c>
      <c r="AB148" s="5">
        <f t="shared" si="21"/>
        <v>2286904.41</v>
      </c>
      <c r="AC148" s="5">
        <v>23690.81</v>
      </c>
      <c r="AD148" s="5">
        <f t="shared" si="22"/>
        <v>1563593.46</v>
      </c>
      <c r="AE148" s="5">
        <v>114369.34</v>
      </c>
      <c r="AF148" s="5">
        <v>30710.49</v>
      </c>
      <c r="AG148" s="5">
        <v>10256.82</v>
      </c>
      <c r="AH148" s="5">
        <v>3045</v>
      </c>
      <c r="AI148" s="5">
        <v>6400</v>
      </c>
      <c r="AJ148">
        <v>0</v>
      </c>
      <c r="AK148" s="5">
        <v>0</v>
      </c>
      <c r="AL148" s="5">
        <v>676.94</v>
      </c>
      <c r="AM148" s="5">
        <v>39060.22</v>
      </c>
      <c r="AN148">
        <v>4</v>
      </c>
      <c r="AO148">
        <v>4</v>
      </c>
      <c r="AP148" t="str">
        <f t="shared" si="23"/>
        <v>Yes</v>
      </c>
      <c r="AQ148">
        <v>1</v>
      </c>
      <c r="AR148" s="5">
        <f t="shared" si="24"/>
        <v>1768112.27</v>
      </c>
      <c r="AS148" s="5">
        <f t="shared" si="25"/>
        <v>518792.14</v>
      </c>
      <c r="AT148" t="s">
        <v>59</v>
      </c>
      <c r="AU148" t="s">
        <v>6164</v>
      </c>
      <c r="AV148" t="s">
        <v>6165</v>
      </c>
      <c r="AW148" t="s">
        <v>6166</v>
      </c>
      <c r="AX148" t="s">
        <v>6177</v>
      </c>
      <c r="AY148">
        <v>68</v>
      </c>
      <c r="AZ148">
        <v>3</v>
      </c>
      <c r="BA148">
        <v>11</v>
      </c>
      <c r="BB148" t="s">
        <v>6185</v>
      </c>
      <c r="BC148">
        <v>0</v>
      </c>
      <c r="BD148">
        <v>0</v>
      </c>
      <c r="BE148" t="s">
        <v>6169</v>
      </c>
      <c r="BF148" t="s">
        <v>6170</v>
      </c>
      <c r="BG148">
        <v>1</v>
      </c>
      <c r="BH148" t="s">
        <v>6179</v>
      </c>
      <c r="BI148">
        <v>59</v>
      </c>
      <c r="BJ148" t="s">
        <v>6187</v>
      </c>
      <c r="BK148">
        <v>0</v>
      </c>
      <c r="BL148">
        <v>77</v>
      </c>
      <c r="BM148" s="3">
        <f t="shared" si="26"/>
        <v>0.8571428571428571</v>
      </c>
    </row>
    <row r="149" spans="1:65">
      <c r="A149" t="s">
        <v>276</v>
      </c>
      <c r="B149" s="2">
        <v>45666</v>
      </c>
      <c r="C149" t="s">
        <v>47</v>
      </c>
      <c r="D149" t="s">
        <v>48</v>
      </c>
      <c r="E149">
        <v>1</v>
      </c>
      <c r="F149" t="s">
        <v>72</v>
      </c>
      <c r="G149" t="s">
        <v>50</v>
      </c>
      <c r="H149" t="s">
        <v>138</v>
      </c>
      <c r="I149" t="s">
        <v>74</v>
      </c>
      <c r="J149" t="s">
        <v>81</v>
      </c>
      <c r="K149" t="s">
        <v>66</v>
      </c>
      <c r="L149" t="s">
        <v>55</v>
      </c>
      <c r="M149" t="s">
        <v>56</v>
      </c>
      <c r="N149" t="s">
        <v>69</v>
      </c>
      <c r="O149" t="s">
        <v>70</v>
      </c>
      <c r="P149">
        <v>39</v>
      </c>
      <c r="Q149">
        <v>41</v>
      </c>
      <c r="R149">
        <v>41</v>
      </c>
      <c r="S149">
        <v>1</v>
      </c>
      <c r="T149">
        <f t="shared" si="18"/>
        <v>40</v>
      </c>
      <c r="U149">
        <v>39</v>
      </c>
      <c r="V149">
        <f t="shared" si="19"/>
        <v>1</v>
      </c>
      <c r="W149" s="3">
        <f t="shared" si="20"/>
        <v>2.4390243902439025E-2</v>
      </c>
      <c r="X149">
        <v>34</v>
      </c>
      <c r="Y149" s="4">
        <v>7.4</v>
      </c>
      <c r="Z149" s="4">
        <v>2.1</v>
      </c>
      <c r="AA149" s="5">
        <v>73283.210000000006</v>
      </c>
      <c r="AB149" s="5">
        <f t="shared" si="21"/>
        <v>2858045.19</v>
      </c>
      <c r="AC149" s="5">
        <v>53254.239999999998</v>
      </c>
      <c r="AD149" s="5">
        <f t="shared" si="22"/>
        <v>2183423.84</v>
      </c>
      <c r="AE149" s="5">
        <v>124916</v>
      </c>
      <c r="AF149" s="5">
        <v>35662.44</v>
      </c>
      <c r="AG149" s="5">
        <v>10074.06</v>
      </c>
      <c r="AH149" s="5">
        <v>3045</v>
      </c>
      <c r="AI149" s="5">
        <v>6800</v>
      </c>
      <c r="AJ149">
        <v>0</v>
      </c>
      <c r="AK149" s="5">
        <v>0</v>
      </c>
      <c r="AL149" s="5">
        <v>1476.05</v>
      </c>
      <c r="AM149" s="5">
        <v>26567.39</v>
      </c>
      <c r="AN149">
        <v>4</v>
      </c>
      <c r="AO149">
        <v>3</v>
      </c>
      <c r="AP149" t="str">
        <f t="shared" si="23"/>
        <v>Yes</v>
      </c>
      <c r="AQ149">
        <v>1</v>
      </c>
      <c r="AR149" s="5">
        <f t="shared" si="24"/>
        <v>2391964.7799999998</v>
      </c>
      <c r="AS149" s="5">
        <f t="shared" si="25"/>
        <v>466080.41</v>
      </c>
      <c r="AT149" t="s">
        <v>59</v>
      </c>
      <c r="AU149" t="s">
        <v>6164</v>
      </c>
      <c r="AV149" t="s">
        <v>6165</v>
      </c>
      <c r="AW149" t="s">
        <v>6166</v>
      </c>
      <c r="AX149" t="s">
        <v>6184</v>
      </c>
      <c r="AY149">
        <v>41</v>
      </c>
      <c r="AZ149">
        <v>0</v>
      </c>
      <c r="BA149">
        <v>15</v>
      </c>
      <c r="BB149" t="s">
        <v>6180</v>
      </c>
      <c r="BC149">
        <v>0</v>
      </c>
      <c r="BD149">
        <v>0</v>
      </c>
      <c r="BE149" t="s">
        <v>6169</v>
      </c>
      <c r="BF149" t="s">
        <v>6170</v>
      </c>
      <c r="BG149">
        <v>0</v>
      </c>
      <c r="BH149" t="s">
        <v>6171</v>
      </c>
      <c r="BI149">
        <v>46</v>
      </c>
      <c r="BJ149" t="s">
        <v>6172</v>
      </c>
      <c r="BK149">
        <v>0</v>
      </c>
      <c r="BL149">
        <v>47</v>
      </c>
      <c r="BM149" s="3">
        <f t="shared" si="26"/>
        <v>0.87234042553191493</v>
      </c>
    </row>
    <row r="150" spans="1:65">
      <c r="A150" t="s">
        <v>277</v>
      </c>
      <c r="B150" s="2">
        <v>45666</v>
      </c>
      <c r="C150" t="s">
        <v>47</v>
      </c>
      <c r="D150" t="s">
        <v>48</v>
      </c>
      <c r="E150">
        <v>1</v>
      </c>
      <c r="F150" t="s">
        <v>72</v>
      </c>
      <c r="G150" t="s">
        <v>62</v>
      </c>
      <c r="H150" t="s">
        <v>150</v>
      </c>
      <c r="I150" t="s">
        <v>52</v>
      </c>
      <c r="J150" t="s">
        <v>65</v>
      </c>
      <c r="K150" t="s">
        <v>54</v>
      </c>
      <c r="L150" t="s">
        <v>92</v>
      </c>
      <c r="M150" t="s">
        <v>56</v>
      </c>
      <c r="N150" t="s">
        <v>57</v>
      </c>
      <c r="O150" t="s">
        <v>58</v>
      </c>
      <c r="P150">
        <v>54</v>
      </c>
      <c r="Q150">
        <v>56</v>
      </c>
      <c r="R150">
        <v>55</v>
      </c>
      <c r="S150">
        <v>1</v>
      </c>
      <c r="T150">
        <f t="shared" si="18"/>
        <v>54</v>
      </c>
      <c r="U150">
        <v>53</v>
      </c>
      <c r="V150">
        <f t="shared" si="19"/>
        <v>1</v>
      </c>
      <c r="W150" s="3">
        <f t="shared" si="20"/>
        <v>1.8181818181818181E-2</v>
      </c>
      <c r="X150">
        <v>34</v>
      </c>
      <c r="Y150" s="4">
        <v>2.9</v>
      </c>
      <c r="Z150" s="4">
        <v>1.7</v>
      </c>
      <c r="AA150" s="5">
        <v>56668.12</v>
      </c>
      <c r="AB150" s="5">
        <f t="shared" si="21"/>
        <v>3003410.36</v>
      </c>
      <c r="AC150" s="5">
        <v>35433.86</v>
      </c>
      <c r="AD150" s="5">
        <f t="shared" si="22"/>
        <v>1948862.3</v>
      </c>
      <c r="AE150" s="5">
        <v>129553.21</v>
      </c>
      <c r="AF150" s="5">
        <v>34268.42</v>
      </c>
      <c r="AG150" s="5">
        <v>10543.99</v>
      </c>
      <c r="AH150" s="5">
        <v>2465</v>
      </c>
      <c r="AI150" s="5">
        <v>4600</v>
      </c>
      <c r="AJ150">
        <v>0</v>
      </c>
      <c r="AK150" s="5">
        <v>0</v>
      </c>
      <c r="AL150" s="5">
        <v>998.53</v>
      </c>
      <c r="AM150" s="5">
        <v>32455.88</v>
      </c>
      <c r="AN150">
        <v>4</v>
      </c>
      <c r="AO150">
        <v>2</v>
      </c>
      <c r="AP150" t="str">
        <f t="shared" si="23"/>
        <v>Yes</v>
      </c>
      <c r="AQ150">
        <v>0</v>
      </c>
      <c r="AR150" s="5">
        <f t="shared" si="24"/>
        <v>2163747.33</v>
      </c>
      <c r="AS150" s="5">
        <f t="shared" si="25"/>
        <v>839663.03</v>
      </c>
      <c r="AT150" t="s">
        <v>59</v>
      </c>
      <c r="AU150" t="s">
        <v>6164</v>
      </c>
      <c r="AV150" t="s">
        <v>6165</v>
      </c>
      <c r="AW150" t="s">
        <v>6166</v>
      </c>
      <c r="AX150" t="s">
        <v>6167</v>
      </c>
      <c r="AY150">
        <v>55</v>
      </c>
      <c r="AZ150">
        <v>0</v>
      </c>
      <c r="BA150">
        <v>14</v>
      </c>
      <c r="BB150" t="s">
        <v>6198</v>
      </c>
      <c r="BC150">
        <v>0</v>
      </c>
      <c r="BD150">
        <v>0</v>
      </c>
      <c r="BE150" t="s">
        <v>6169</v>
      </c>
      <c r="BF150" t="s">
        <v>6170</v>
      </c>
      <c r="BG150">
        <v>0</v>
      </c>
      <c r="BH150" t="s">
        <v>6171</v>
      </c>
      <c r="BI150">
        <v>46</v>
      </c>
      <c r="BJ150" t="s">
        <v>6172</v>
      </c>
      <c r="BK150">
        <v>0</v>
      </c>
      <c r="BL150">
        <v>64</v>
      </c>
      <c r="BM150" s="3">
        <f t="shared" si="26"/>
        <v>0.859375</v>
      </c>
    </row>
    <row r="151" spans="1:65">
      <c r="A151" t="s">
        <v>278</v>
      </c>
      <c r="B151" s="2">
        <v>45666</v>
      </c>
      <c r="C151" t="s">
        <v>47</v>
      </c>
      <c r="D151" t="s">
        <v>48</v>
      </c>
      <c r="E151">
        <v>1</v>
      </c>
      <c r="F151" t="s">
        <v>61</v>
      </c>
      <c r="G151" t="s">
        <v>79</v>
      </c>
      <c r="H151" t="s">
        <v>98</v>
      </c>
      <c r="I151" t="s">
        <v>74</v>
      </c>
      <c r="J151" t="s">
        <v>53</v>
      </c>
      <c r="K151" t="s">
        <v>66</v>
      </c>
      <c r="L151" t="s">
        <v>67</v>
      </c>
      <c r="M151" t="s">
        <v>56</v>
      </c>
      <c r="N151" t="s">
        <v>76</v>
      </c>
      <c r="O151" t="s">
        <v>70</v>
      </c>
      <c r="P151">
        <v>61</v>
      </c>
      <c r="Q151">
        <v>65</v>
      </c>
      <c r="R151">
        <v>63</v>
      </c>
      <c r="S151">
        <v>2</v>
      </c>
      <c r="T151">
        <f t="shared" si="18"/>
        <v>61</v>
      </c>
      <c r="U151">
        <v>61</v>
      </c>
      <c r="V151">
        <f t="shared" si="19"/>
        <v>0</v>
      </c>
      <c r="W151" s="3">
        <f t="shared" si="20"/>
        <v>3.1746031746031744E-2</v>
      </c>
      <c r="X151">
        <v>21</v>
      </c>
      <c r="Y151" s="4">
        <v>1.6</v>
      </c>
      <c r="Z151" s="4">
        <v>1.2</v>
      </c>
      <c r="AA151" s="5">
        <v>33736.65</v>
      </c>
      <c r="AB151" s="5">
        <f t="shared" si="21"/>
        <v>2057935.65</v>
      </c>
      <c r="AC151" s="5">
        <v>23033.59</v>
      </c>
      <c r="AD151" s="5">
        <f t="shared" si="22"/>
        <v>1451116.17</v>
      </c>
      <c r="AE151" s="5">
        <v>107382.21</v>
      </c>
      <c r="AF151" s="5">
        <v>27498.21</v>
      </c>
      <c r="AG151" s="5">
        <v>8501.83</v>
      </c>
      <c r="AH151" s="5">
        <v>1740</v>
      </c>
      <c r="AI151" s="5">
        <v>6400</v>
      </c>
      <c r="AJ151">
        <v>0</v>
      </c>
      <c r="AK151" s="5">
        <v>0</v>
      </c>
      <c r="AL151" s="5">
        <v>0</v>
      </c>
      <c r="AM151" s="5">
        <v>45962.89</v>
      </c>
      <c r="AN151">
        <v>4</v>
      </c>
      <c r="AO151">
        <v>5</v>
      </c>
      <c r="AP151" t="str">
        <f t="shared" si="23"/>
        <v>No</v>
      </c>
      <c r="AQ151">
        <v>2</v>
      </c>
      <c r="AR151" s="5">
        <f t="shared" si="24"/>
        <v>1648601.31</v>
      </c>
      <c r="AS151" s="5">
        <f t="shared" si="25"/>
        <v>409334.34</v>
      </c>
      <c r="AT151" t="s">
        <v>59</v>
      </c>
      <c r="AU151" t="s">
        <v>6164</v>
      </c>
      <c r="AV151" t="s">
        <v>6165</v>
      </c>
      <c r="AW151" t="s">
        <v>6166</v>
      </c>
      <c r="AX151" t="s">
        <v>6167</v>
      </c>
      <c r="AY151">
        <v>65</v>
      </c>
      <c r="AZ151">
        <v>1</v>
      </c>
      <c r="BA151">
        <v>0</v>
      </c>
      <c r="BB151" t="s">
        <v>6168</v>
      </c>
      <c r="BC151">
        <v>1</v>
      </c>
      <c r="BD151">
        <v>0</v>
      </c>
      <c r="BE151" t="s">
        <v>6178</v>
      </c>
      <c r="BF151" t="s">
        <v>6170</v>
      </c>
      <c r="BG151">
        <v>0</v>
      </c>
      <c r="BH151" t="s">
        <v>6171</v>
      </c>
      <c r="BI151">
        <v>57</v>
      </c>
      <c r="BJ151" t="s">
        <v>6187</v>
      </c>
      <c r="BK151">
        <v>0</v>
      </c>
      <c r="BL151">
        <v>75</v>
      </c>
      <c r="BM151" s="3">
        <f t="shared" si="26"/>
        <v>0.84</v>
      </c>
    </row>
    <row r="152" spans="1:65">
      <c r="A152" t="s">
        <v>279</v>
      </c>
      <c r="B152" s="2">
        <v>45666</v>
      </c>
      <c r="C152" t="s">
        <v>47</v>
      </c>
      <c r="D152" t="s">
        <v>48</v>
      </c>
      <c r="E152">
        <v>1</v>
      </c>
      <c r="F152" t="s">
        <v>49</v>
      </c>
      <c r="G152" t="s">
        <v>79</v>
      </c>
      <c r="H152" t="s">
        <v>262</v>
      </c>
      <c r="I152" t="s">
        <v>74</v>
      </c>
      <c r="J152" t="s">
        <v>53</v>
      </c>
      <c r="K152" t="s">
        <v>75</v>
      </c>
      <c r="L152" t="s">
        <v>87</v>
      </c>
      <c r="M152" t="s">
        <v>56</v>
      </c>
      <c r="N152" t="s">
        <v>76</v>
      </c>
      <c r="O152" t="s">
        <v>70</v>
      </c>
      <c r="P152">
        <v>71</v>
      </c>
      <c r="Q152">
        <v>75</v>
      </c>
      <c r="R152">
        <v>72</v>
      </c>
      <c r="S152">
        <v>2</v>
      </c>
      <c r="T152">
        <f t="shared" si="18"/>
        <v>70</v>
      </c>
      <c r="U152">
        <v>68</v>
      </c>
      <c r="V152">
        <f t="shared" si="19"/>
        <v>2</v>
      </c>
      <c r="W152" s="3">
        <f t="shared" si="20"/>
        <v>2.7777777777777776E-2</v>
      </c>
      <c r="X152">
        <v>34</v>
      </c>
      <c r="Y152" s="4">
        <v>0</v>
      </c>
      <c r="Z152" s="4">
        <v>1.5</v>
      </c>
      <c r="AA152" s="5">
        <v>36274.910000000003</v>
      </c>
      <c r="AB152" s="5">
        <f t="shared" si="21"/>
        <v>2466693.88</v>
      </c>
      <c r="AC152" s="5">
        <v>24168.42</v>
      </c>
      <c r="AD152" s="5">
        <f t="shared" si="22"/>
        <v>1740126.24</v>
      </c>
      <c r="AE152" s="5">
        <v>122215.05</v>
      </c>
      <c r="AF152" s="5">
        <v>33571.64</v>
      </c>
      <c r="AG152" s="5">
        <v>10563.01</v>
      </c>
      <c r="AH152" s="5">
        <v>2175</v>
      </c>
      <c r="AI152" s="5">
        <v>6400</v>
      </c>
      <c r="AJ152">
        <v>0</v>
      </c>
      <c r="AK152" s="5">
        <v>0</v>
      </c>
      <c r="AL152" s="5">
        <v>1323.09</v>
      </c>
      <c r="AM152" s="5">
        <v>43334.01</v>
      </c>
      <c r="AN152">
        <v>4</v>
      </c>
      <c r="AO152">
        <v>4</v>
      </c>
      <c r="AP152" t="str">
        <f t="shared" si="23"/>
        <v>Yes</v>
      </c>
      <c r="AQ152">
        <v>1</v>
      </c>
      <c r="AR152" s="5">
        <f t="shared" si="24"/>
        <v>1959708.04</v>
      </c>
      <c r="AS152" s="5">
        <f t="shared" si="25"/>
        <v>506985.84</v>
      </c>
      <c r="AT152" t="s">
        <v>59</v>
      </c>
      <c r="AU152" t="s">
        <v>6164</v>
      </c>
      <c r="AV152" t="s">
        <v>6165</v>
      </c>
      <c r="AW152" t="s">
        <v>6166</v>
      </c>
      <c r="AX152" t="s">
        <v>6167</v>
      </c>
      <c r="AY152">
        <v>71</v>
      </c>
      <c r="AZ152">
        <v>0</v>
      </c>
      <c r="BA152">
        <v>16</v>
      </c>
      <c r="BB152" t="s">
        <v>6191</v>
      </c>
      <c r="BC152">
        <v>0</v>
      </c>
      <c r="BD152">
        <v>0</v>
      </c>
      <c r="BE152" t="s">
        <v>6169</v>
      </c>
      <c r="BF152" t="s">
        <v>6170</v>
      </c>
      <c r="BG152">
        <v>0</v>
      </c>
      <c r="BH152" t="s">
        <v>6171</v>
      </c>
      <c r="BI152">
        <v>33</v>
      </c>
      <c r="BJ152" t="s">
        <v>6172</v>
      </c>
      <c r="BK152">
        <v>0</v>
      </c>
      <c r="BL152">
        <v>77</v>
      </c>
      <c r="BM152" s="3">
        <f t="shared" si="26"/>
        <v>0.93506493506493504</v>
      </c>
    </row>
    <row r="153" spans="1:65">
      <c r="A153" t="s">
        <v>280</v>
      </c>
      <c r="B153" s="2">
        <v>45666</v>
      </c>
      <c r="C153" t="s">
        <v>47</v>
      </c>
      <c r="D153" t="s">
        <v>48</v>
      </c>
      <c r="E153">
        <v>1</v>
      </c>
      <c r="F153" t="s">
        <v>72</v>
      </c>
      <c r="G153" t="s">
        <v>79</v>
      </c>
      <c r="H153" t="s">
        <v>159</v>
      </c>
      <c r="I153" t="s">
        <v>64</v>
      </c>
      <c r="J153" t="s">
        <v>81</v>
      </c>
      <c r="K153" t="s">
        <v>66</v>
      </c>
      <c r="L153" t="s">
        <v>92</v>
      </c>
      <c r="M153" t="s">
        <v>56</v>
      </c>
      <c r="N153" t="s">
        <v>76</v>
      </c>
      <c r="O153" t="s">
        <v>120</v>
      </c>
      <c r="P153">
        <v>35</v>
      </c>
      <c r="Q153">
        <v>37</v>
      </c>
      <c r="R153">
        <v>37</v>
      </c>
      <c r="S153">
        <v>1</v>
      </c>
      <c r="T153">
        <f t="shared" si="18"/>
        <v>36</v>
      </c>
      <c r="U153">
        <v>35</v>
      </c>
      <c r="V153">
        <f t="shared" si="19"/>
        <v>1</v>
      </c>
      <c r="W153" s="3">
        <f t="shared" si="20"/>
        <v>2.7027027027027029E-2</v>
      </c>
      <c r="X153">
        <v>18</v>
      </c>
      <c r="Y153" s="4">
        <v>5.0999999999999996</v>
      </c>
      <c r="Z153" s="4">
        <v>1.3</v>
      </c>
      <c r="AA153" s="5">
        <v>72627.360000000001</v>
      </c>
      <c r="AB153" s="5">
        <f t="shared" si="21"/>
        <v>2541957.6</v>
      </c>
      <c r="AC153" s="5">
        <v>53523.41</v>
      </c>
      <c r="AD153" s="5">
        <f t="shared" si="22"/>
        <v>1980366.17</v>
      </c>
      <c r="AE153" s="5">
        <v>110971.81</v>
      </c>
      <c r="AF153" s="5">
        <v>31803.15</v>
      </c>
      <c r="AG153" s="5">
        <v>8300.34</v>
      </c>
      <c r="AH153" s="5">
        <v>1885</v>
      </c>
      <c r="AI153" s="5">
        <v>6800</v>
      </c>
      <c r="AJ153">
        <v>0</v>
      </c>
      <c r="AK153" s="5">
        <v>0</v>
      </c>
      <c r="AL153" s="5">
        <v>1444.28</v>
      </c>
      <c r="AM153" s="5">
        <v>24223.24</v>
      </c>
      <c r="AN153">
        <v>4</v>
      </c>
      <c r="AO153">
        <v>4</v>
      </c>
      <c r="AP153" t="str">
        <f t="shared" si="23"/>
        <v>Yes</v>
      </c>
      <c r="AQ153">
        <v>1</v>
      </c>
      <c r="AR153" s="5">
        <f t="shared" si="24"/>
        <v>2165793.9900000002</v>
      </c>
      <c r="AS153" s="5">
        <f t="shared" si="25"/>
        <v>376163.61</v>
      </c>
      <c r="AT153" t="s">
        <v>59</v>
      </c>
      <c r="AU153" t="s">
        <v>6164</v>
      </c>
      <c r="AV153" t="s">
        <v>6165</v>
      </c>
      <c r="AW153" t="s">
        <v>6166</v>
      </c>
      <c r="AX153" t="s">
        <v>6184</v>
      </c>
      <c r="AY153">
        <v>37</v>
      </c>
      <c r="AZ153">
        <v>0</v>
      </c>
      <c r="BA153">
        <v>12</v>
      </c>
      <c r="BB153" t="s">
        <v>6180</v>
      </c>
      <c r="BC153">
        <v>0</v>
      </c>
      <c r="BD153">
        <v>0</v>
      </c>
      <c r="BE153" t="s">
        <v>6169</v>
      </c>
      <c r="BF153" t="s">
        <v>6170</v>
      </c>
      <c r="BG153">
        <v>0</v>
      </c>
      <c r="BH153" t="s">
        <v>6171</v>
      </c>
      <c r="BI153">
        <v>38</v>
      </c>
      <c r="BJ153" t="s">
        <v>6172</v>
      </c>
      <c r="BK153">
        <v>0</v>
      </c>
      <c r="BL153">
        <v>45</v>
      </c>
      <c r="BM153" s="3">
        <f t="shared" si="26"/>
        <v>0.82222222222222219</v>
      </c>
    </row>
    <row r="154" spans="1:65">
      <c r="A154" t="s">
        <v>281</v>
      </c>
      <c r="B154" s="2">
        <v>45666</v>
      </c>
      <c r="C154" t="s">
        <v>47</v>
      </c>
      <c r="D154" t="s">
        <v>48</v>
      </c>
      <c r="E154">
        <v>1</v>
      </c>
      <c r="F154" t="s">
        <v>72</v>
      </c>
      <c r="G154" t="s">
        <v>79</v>
      </c>
      <c r="H154" t="s">
        <v>213</v>
      </c>
      <c r="I154" t="s">
        <v>52</v>
      </c>
      <c r="J154" t="s">
        <v>53</v>
      </c>
      <c r="K154" t="s">
        <v>66</v>
      </c>
      <c r="L154" t="s">
        <v>87</v>
      </c>
      <c r="M154" t="s">
        <v>56</v>
      </c>
      <c r="N154" t="s">
        <v>94</v>
      </c>
      <c r="O154" t="s">
        <v>70</v>
      </c>
      <c r="P154">
        <v>65</v>
      </c>
      <c r="Q154">
        <v>66</v>
      </c>
      <c r="R154">
        <v>66</v>
      </c>
      <c r="S154">
        <v>2</v>
      </c>
      <c r="T154">
        <f t="shared" si="18"/>
        <v>64</v>
      </c>
      <c r="U154">
        <v>64</v>
      </c>
      <c r="V154">
        <f t="shared" si="19"/>
        <v>0</v>
      </c>
      <c r="W154" s="3">
        <f t="shared" si="20"/>
        <v>3.0303030303030304E-2</v>
      </c>
      <c r="X154">
        <v>32</v>
      </c>
      <c r="Y154" s="4">
        <v>1.5</v>
      </c>
      <c r="Z154" s="4">
        <v>2.2000000000000002</v>
      </c>
      <c r="AA154" s="5">
        <v>34101.25</v>
      </c>
      <c r="AB154" s="5">
        <f t="shared" si="21"/>
        <v>2182480</v>
      </c>
      <c r="AC154" s="5">
        <v>24032.79</v>
      </c>
      <c r="AD154" s="5">
        <f t="shared" si="22"/>
        <v>1586164.14</v>
      </c>
      <c r="AE154" s="5">
        <v>119798.25</v>
      </c>
      <c r="AF154" s="5">
        <v>30104.86</v>
      </c>
      <c r="AG154" s="5">
        <v>9797.48</v>
      </c>
      <c r="AH154" s="5">
        <v>3190</v>
      </c>
      <c r="AI154" s="5">
        <v>6400</v>
      </c>
      <c r="AJ154">
        <v>0</v>
      </c>
      <c r="AK154" s="5">
        <v>0</v>
      </c>
      <c r="AL154" s="5">
        <v>0</v>
      </c>
      <c r="AM154" s="5">
        <v>45572.65</v>
      </c>
      <c r="AN154">
        <v>4</v>
      </c>
      <c r="AO154">
        <v>5</v>
      </c>
      <c r="AP154" t="str">
        <f t="shared" si="23"/>
        <v>No</v>
      </c>
      <c r="AQ154">
        <v>2</v>
      </c>
      <c r="AR154" s="5">
        <f t="shared" si="24"/>
        <v>1801027.38</v>
      </c>
      <c r="AS154" s="5">
        <f t="shared" si="25"/>
        <v>381452.62</v>
      </c>
      <c r="AT154" t="s">
        <v>59</v>
      </c>
      <c r="AU154" t="s">
        <v>6164</v>
      </c>
      <c r="AV154" t="s">
        <v>6165</v>
      </c>
      <c r="AW154" t="s">
        <v>6166</v>
      </c>
      <c r="AX154" t="s">
        <v>6184</v>
      </c>
      <c r="AY154">
        <v>66</v>
      </c>
      <c r="AZ154">
        <v>0</v>
      </c>
      <c r="BA154">
        <v>0</v>
      </c>
      <c r="BB154" t="s">
        <v>6168</v>
      </c>
      <c r="BC154">
        <v>1</v>
      </c>
      <c r="BD154">
        <v>0</v>
      </c>
      <c r="BE154" t="s">
        <v>6178</v>
      </c>
      <c r="BF154" t="s">
        <v>6170</v>
      </c>
      <c r="BG154">
        <v>1</v>
      </c>
      <c r="BH154" t="s">
        <v>6179</v>
      </c>
      <c r="BI154">
        <v>47</v>
      </c>
      <c r="BJ154" t="s">
        <v>6172</v>
      </c>
      <c r="BK154">
        <v>0</v>
      </c>
      <c r="BL154">
        <v>76</v>
      </c>
      <c r="BM154" s="3">
        <f t="shared" si="26"/>
        <v>0.86842105263157898</v>
      </c>
    </row>
    <row r="155" spans="1:65">
      <c r="A155" t="s">
        <v>282</v>
      </c>
      <c r="B155" s="2">
        <v>45666</v>
      </c>
      <c r="C155" t="s">
        <v>47</v>
      </c>
      <c r="D155" t="s">
        <v>48</v>
      </c>
      <c r="E155">
        <v>1</v>
      </c>
      <c r="F155" t="s">
        <v>49</v>
      </c>
      <c r="G155" t="s">
        <v>79</v>
      </c>
      <c r="H155" t="s">
        <v>260</v>
      </c>
      <c r="I155" t="s">
        <v>52</v>
      </c>
      <c r="J155" t="s">
        <v>81</v>
      </c>
      <c r="K155" t="s">
        <v>75</v>
      </c>
      <c r="L155" t="s">
        <v>55</v>
      </c>
      <c r="M155" t="s">
        <v>56</v>
      </c>
      <c r="N155" t="s">
        <v>109</v>
      </c>
      <c r="O155" t="s">
        <v>82</v>
      </c>
      <c r="P155">
        <v>35</v>
      </c>
      <c r="Q155">
        <v>35</v>
      </c>
      <c r="R155">
        <v>34</v>
      </c>
      <c r="S155">
        <v>1</v>
      </c>
      <c r="T155">
        <f t="shared" si="18"/>
        <v>33</v>
      </c>
      <c r="U155">
        <v>33</v>
      </c>
      <c r="V155">
        <f t="shared" si="19"/>
        <v>0</v>
      </c>
      <c r="W155" s="3">
        <f t="shared" si="20"/>
        <v>2.9411764705882353E-2</v>
      </c>
      <c r="X155">
        <v>30</v>
      </c>
      <c r="Y155" s="4">
        <v>0.7</v>
      </c>
      <c r="Z155" s="4">
        <v>0.6</v>
      </c>
      <c r="AA155" s="5">
        <v>78041.279999999999</v>
      </c>
      <c r="AB155" s="5">
        <f t="shared" si="21"/>
        <v>2575362.2400000002</v>
      </c>
      <c r="AC155" s="5">
        <v>52815.12</v>
      </c>
      <c r="AD155" s="5">
        <f t="shared" si="22"/>
        <v>1795714.08</v>
      </c>
      <c r="AE155" s="5">
        <v>109794.63</v>
      </c>
      <c r="AF155" s="5">
        <v>31219.23</v>
      </c>
      <c r="AG155" s="5">
        <v>9218.6200000000008</v>
      </c>
      <c r="AH155" s="5">
        <v>870</v>
      </c>
      <c r="AI155" s="5">
        <v>6800</v>
      </c>
      <c r="AJ155">
        <v>0</v>
      </c>
      <c r="AK155" s="5">
        <v>0</v>
      </c>
      <c r="AL155" s="5">
        <v>0</v>
      </c>
      <c r="AM155" s="5">
        <v>48492.3</v>
      </c>
      <c r="AN155">
        <v>8</v>
      </c>
      <c r="AO155">
        <v>8</v>
      </c>
      <c r="AP155" t="str">
        <f t="shared" si="23"/>
        <v>Yes</v>
      </c>
      <c r="AQ155">
        <v>1</v>
      </c>
      <c r="AR155" s="5">
        <f t="shared" si="24"/>
        <v>2002108.86</v>
      </c>
      <c r="AS155" s="5">
        <f t="shared" si="25"/>
        <v>573253.38</v>
      </c>
      <c r="AT155" t="s">
        <v>116</v>
      </c>
      <c r="AU155" t="s">
        <v>6164</v>
      </c>
      <c r="AV155" t="s">
        <v>6165</v>
      </c>
      <c r="AW155" t="s">
        <v>6166</v>
      </c>
      <c r="AX155" t="s">
        <v>6167</v>
      </c>
      <c r="AY155">
        <v>39</v>
      </c>
      <c r="AZ155">
        <v>1</v>
      </c>
      <c r="BA155">
        <v>0</v>
      </c>
      <c r="BB155" t="s">
        <v>6168</v>
      </c>
      <c r="BC155">
        <v>0</v>
      </c>
      <c r="BD155">
        <v>0</v>
      </c>
      <c r="BE155" t="s">
        <v>6169</v>
      </c>
      <c r="BF155" t="s">
        <v>6170</v>
      </c>
      <c r="BG155">
        <v>0</v>
      </c>
      <c r="BH155" t="s">
        <v>6171</v>
      </c>
      <c r="BI155">
        <v>57</v>
      </c>
      <c r="BJ155" t="s">
        <v>6187</v>
      </c>
      <c r="BK155">
        <v>0</v>
      </c>
      <c r="BL155">
        <v>49</v>
      </c>
      <c r="BM155" s="3">
        <f t="shared" si="26"/>
        <v>0.69387755102040816</v>
      </c>
    </row>
    <row r="156" spans="1:65">
      <c r="A156" t="s">
        <v>283</v>
      </c>
      <c r="B156" s="2">
        <v>45666</v>
      </c>
      <c r="C156" t="s">
        <v>47</v>
      </c>
      <c r="D156" t="s">
        <v>48</v>
      </c>
      <c r="E156">
        <v>1</v>
      </c>
      <c r="F156" t="s">
        <v>78</v>
      </c>
      <c r="G156" t="s">
        <v>50</v>
      </c>
      <c r="H156" t="s">
        <v>185</v>
      </c>
      <c r="I156" t="s">
        <v>74</v>
      </c>
      <c r="J156" t="s">
        <v>81</v>
      </c>
      <c r="K156" t="s">
        <v>54</v>
      </c>
      <c r="L156" t="s">
        <v>55</v>
      </c>
      <c r="M156" t="s">
        <v>56</v>
      </c>
      <c r="N156" t="s">
        <v>94</v>
      </c>
      <c r="O156" t="s">
        <v>70</v>
      </c>
      <c r="P156">
        <v>31</v>
      </c>
      <c r="Q156">
        <v>32</v>
      </c>
      <c r="R156">
        <v>31</v>
      </c>
      <c r="S156">
        <v>1</v>
      </c>
      <c r="T156">
        <f t="shared" si="18"/>
        <v>30</v>
      </c>
      <c r="U156">
        <v>30</v>
      </c>
      <c r="V156">
        <f t="shared" si="19"/>
        <v>0</v>
      </c>
      <c r="W156" s="3">
        <f t="shared" si="20"/>
        <v>3.2258064516129031E-2</v>
      </c>
      <c r="X156">
        <v>3</v>
      </c>
      <c r="Y156" s="4">
        <v>6.9</v>
      </c>
      <c r="Z156" s="4">
        <v>1.2</v>
      </c>
      <c r="AA156" s="5">
        <v>85204.85</v>
      </c>
      <c r="AB156" s="5">
        <f t="shared" si="21"/>
        <v>2556145.5</v>
      </c>
      <c r="AC156" s="5">
        <v>52954.68</v>
      </c>
      <c r="AD156" s="5">
        <f t="shared" si="22"/>
        <v>1641595.08</v>
      </c>
      <c r="AE156" s="5">
        <v>95542.57</v>
      </c>
      <c r="AF156" s="5">
        <v>28102.18</v>
      </c>
      <c r="AG156" s="5">
        <v>6809.73</v>
      </c>
      <c r="AH156" s="5">
        <v>1740</v>
      </c>
      <c r="AI156" s="5">
        <v>6800</v>
      </c>
      <c r="AJ156">
        <v>0</v>
      </c>
      <c r="AK156" s="5">
        <v>0</v>
      </c>
      <c r="AL156" s="5">
        <v>0</v>
      </c>
      <c r="AM156" s="5">
        <v>19903.240000000002</v>
      </c>
      <c r="AN156">
        <v>4</v>
      </c>
      <c r="AO156">
        <v>3</v>
      </c>
      <c r="AP156" t="str">
        <f t="shared" si="23"/>
        <v>Yes</v>
      </c>
      <c r="AQ156">
        <v>1</v>
      </c>
      <c r="AR156" s="5">
        <f t="shared" si="24"/>
        <v>1800492.8</v>
      </c>
      <c r="AS156" s="5">
        <f t="shared" si="25"/>
        <v>755652.7</v>
      </c>
      <c r="AT156" t="s">
        <v>59</v>
      </c>
      <c r="AU156" t="s">
        <v>6164</v>
      </c>
      <c r="AV156" t="s">
        <v>6165</v>
      </c>
      <c r="AW156" t="s">
        <v>6166</v>
      </c>
      <c r="AX156" t="s">
        <v>6167</v>
      </c>
      <c r="AY156">
        <v>36</v>
      </c>
      <c r="AZ156">
        <v>4</v>
      </c>
      <c r="BA156">
        <v>0</v>
      </c>
      <c r="BB156" t="s">
        <v>6168</v>
      </c>
      <c r="BC156">
        <v>0</v>
      </c>
      <c r="BD156">
        <v>0</v>
      </c>
      <c r="BE156" t="s">
        <v>6169</v>
      </c>
      <c r="BF156" t="s">
        <v>6170</v>
      </c>
      <c r="BG156">
        <v>0</v>
      </c>
      <c r="BH156" t="s">
        <v>6171</v>
      </c>
      <c r="BI156">
        <v>16</v>
      </c>
      <c r="BJ156" t="s">
        <v>6172</v>
      </c>
      <c r="BK156">
        <v>0</v>
      </c>
      <c r="BL156">
        <v>51</v>
      </c>
      <c r="BM156" s="3">
        <f t="shared" si="26"/>
        <v>0.60784313725490191</v>
      </c>
    </row>
    <row r="157" spans="1:65">
      <c r="A157" t="s">
        <v>284</v>
      </c>
      <c r="B157" s="2">
        <v>45666</v>
      </c>
      <c r="C157" t="s">
        <v>47</v>
      </c>
      <c r="D157" t="s">
        <v>48</v>
      </c>
      <c r="E157">
        <v>1</v>
      </c>
      <c r="F157" t="s">
        <v>61</v>
      </c>
      <c r="G157" t="s">
        <v>50</v>
      </c>
      <c r="H157" t="s">
        <v>170</v>
      </c>
      <c r="I157" t="s">
        <v>64</v>
      </c>
      <c r="J157" t="s">
        <v>81</v>
      </c>
      <c r="K157" t="s">
        <v>75</v>
      </c>
      <c r="L157" t="s">
        <v>92</v>
      </c>
      <c r="M157" t="s">
        <v>56</v>
      </c>
      <c r="N157" t="s">
        <v>69</v>
      </c>
      <c r="O157" t="s">
        <v>120</v>
      </c>
      <c r="P157">
        <v>32</v>
      </c>
      <c r="Q157">
        <v>32</v>
      </c>
      <c r="R157">
        <v>33</v>
      </c>
      <c r="S157">
        <v>1</v>
      </c>
      <c r="T157">
        <f t="shared" si="18"/>
        <v>32</v>
      </c>
      <c r="U157">
        <v>31</v>
      </c>
      <c r="V157">
        <f t="shared" si="19"/>
        <v>1</v>
      </c>
      <c r="W157" s="3">
        <f t="shared" si="20"/>
        <v>3.0303030303030304E-2</v>
      </c>
      <c r="X157">
        <v>27</v>
      </c>
      <c r="Y157" s="4">
        <v>5.0999999999999996</v>
      </c>
      <c r="Z157" s="4">
        <v>1.9</v>
      </c>
      <c r="AA157" s="5">
        <v>77242.66</v>
      </c>
      <c r="AB157" s="5">
        <f t="shared" si="21"/>
        <v>2394522.46</v>
      </c>
      <c r="AC157" s="5">
        <v>53816.05</v>
      </c>
      <c r="AD157" s="5">
        <f t="shared" si="22"/>
        <v>1775929.65</v>
      </c>
      <c r="AE157" s="5">
        <v>96761.56</v>
      </c>
      <c r="AF157" s="5">
        <v>28438.67</v>
      </c>
      <c r="AG157" s="5">
        <v>10037.42</v>
      </c>
      <c r="AH157" s="5">
        <v>2755</v>
      </c>
      <c r="AI157" s="5">
        <v>6800</v>
      </c>
      <c r="AJ157">
        <v>0</v>
      </c>
      <c r="AK157" s="5">
        <v>0</v>
      </c>
      <c r="AL157" s="5">
        <v>1486.77</v>
      </c>
      <c r="AM157" s="5">
        <v>20584.97</v>
      </c>
      <c r="AN157">
        <v>4</v>
      </c>
      <c r="AO157">
        <v>2</v>
      </c>
      <c r="AP157" t="str">
        <f t="shared" si="23"/>
        <v>Yes</v>
      </c>
      <c r="AQ157">
        <v>0</v>
      </c>
      <c r="AR157" s="5">
        <f t="shared" si="24"/>
        <v>1942794.04</v>
      </c>
      <c r="AS157" s="5">
        <f t="shared" si="25"/>
        <v>451728.42</v>
      </c>
      <c r="AT157" t="s">
        <v>59</v>
      </c>
      <c r="AU157" t="s">
        <v>6164</v>
      </c>
      <c r="AV157" t="s">
        <v>6165</v>
      </c>
      <c r="AW157" t="s">
        <v>6166</v>
      </c>
      <c r="AX157" t="s">
        <v>6184</v>
      </c>
      <c r="AY157">
        <v>32</v>
      </c>
      <c r="AZ157">
        <v>0</v>
      </c>
      <c r="BA157">
        <v>16</v>
      </c>
      <c r="BB157" t="s">
        <v>6191</v>
      </c>
      <c r="BC157">
        <v>0</v>
      </c>
      <c r="BD157">
        <v>0</v>
      </c>
      <c r="BE157" t="s">
        <v>6169</v>
      </c>
      <c r="BF157" t="s">
        <v>6170</v>
      </c>
      <c r="BG157">
        <v>1</v>
      </c>
      <c r="BH157" t="s">
        <v>6179</v>
      </c>
      <c r="BI157">
        <v>41</v>
      </c>
      <c r="BJ157" t="s">
        <v>6172</v>
      </c>
      <c r="BK157">
        <v>0</v>
      </c>
      <c r="BL157">
        <v>49</v>
      </c>
      <c r="BM157" s="3">
        <f t="shared" si="26"/>
        <v>0.67346938775510201</v>
      </c>
    </row>
    <row r="158" spans="1:65">
      <c r="A158" t="s">
        <v>285</v>
      </c>
      <c r="B158" s="2">
        <v>45666</v>
      </c>
      <c r="C158" t="s">
        <v>47</v>
      </c>
      <c r="D158" t="s">
        <v>48</v>
      </c>
      <c r="E158">
        <v>1</v>
      </c>
      <c r="F158" t="s">
        <v>78</v>
      </c>
      <c r="G158" t="s">
        <v>50</v>
      </c>
      <c r="H158" t="s">
        <v>173</v>
      </c>
      <c r="I158" t="s">
        <v>52</v>
      </c>
      <c r="J158" t="s">
        <v>53</v>
      </c>
      <c r="K158" t="s">
        <v>75</v>
      </c>
      <c r="L158" t="s">
        <v>87</v>
      </c>
      <c r="M158" t="s">
        <v>56</v>
      </c>
      <c r="N158" t="s">
        <v>57</v>
      </c>
      <c r="O158" t="s">
        <v>82</v>
      </c>
      <c r="P158">
        <v>68</v>
      </c>
      <c r="Q158">
        <v>73</v>
      </c>
      <c r="R158">
        <v>69</v>
      </c>
      <c r="S158">
        <v>2</v>
      </c>
      <c r="T158">
        <f t="shared" si="18"/>
        <v>67</v>
      </c>
      <c r="U158">
        <v>67</v>
      </c>
      <c r="V158">
        <f t="shared" si="19"/>
        <v>0</v>
      </c>
      <c r="W158" s="3">
        <f t="shared" si="20"/>
        <v>2.8985507246376812E-2</v>
      </c>
      <c r="X158">
        <v>24</v>
      </c>
      <c r="Y158" s="4">
        <v>1.7</v>
      </c>
      <c r="Z158" s="4">
        <v>1.8</v>
      </c>
      <c r="AA158" s="5">
        <v>36401.51</v>
      </c>
      <c r="AB158" s="5">
        <f t="shared" si="21"/>
        <v>2438901.17</v>
      </c>
      <c r="AC158" s="5">
        <v>24222.15</v>
      </c>
      <c r="AD158" s="5">
        <f t="shared" si="22"/>
        <v>1671328.35</v>
      </c>
      <c r="AE158" s="5">
        <v>123939.37</v>
      </c>
      <c r="AF158" s="5">
        <v>33192.93</v>
      </c>
      <c r="AG158" s="5">
        <v>8610.7999999999993</v>
      </c>
      <c r="AH158" s="5">
        <v>2610</v>
      </c>
      <c r="AI158" s="5">
        <v>6400</v>
      </c>
      <c r="AJ158">
        <v>0</v>
      </c>
      <c r="AK158" s="5">
        <v>0</v>
      </c>
      <c r="AL158" s="5">
        <v>0</v>
      </c>
      <c r="AM158" s="5">
        <v>44120.71</v>
      </c>
      <c r="AN158">
        <v>4</v>
      </c>
      <c r="AO158">
        <v>4</v>
      </c>
      <c r="AP158" t="str">
        <f t="shared" si="23"/>
        <v>Yes</v>
      </c>
      <c r="AQ158">
        <v>1</v>
      </c>
      <c r="AR158" s="5">
        <f t="shared" si="24"/>
        <v>1890202.16</v>
      </c>
      <c r="AS158" s="5">
        <f t="shared" si="25"/>
        <v>548699.01</v>
      </c>
      <c r="AT158" t="s">
        <v>59</v>
      </c>
      <c r="AU158" t="s">
        <v>6164</v>
      </c>
      <c r="AV158" t="s">
        <v>6165</v>
      </c>
      <c r="AW158" t="s">
        <v>6166</v>
      </c>
      <c r="AX158" t="s">
        <v>6167</v>
      </c>
      <c r="AY158">
        <v>74</v>
      </c>
      <c r="AZ158">
        <v>3</v>
      </c>
      <c r="BA158">
        <v>0</v>
      </c>
      <c r="BB158" t="s">
        <v>6168</v>
      </c>
      <c r="BC158">
        <v>0</v>
      </c>
      <c r="BD158">
        <v>0</v>
      </c>
      <c r="BE158" t="s">
        <v>6169</v>
      </c>
      <c r="BF158" t="s">
        <v>6170</v>
      </c>
      <c r="BG158">
        <v>0</v>
      </c>
      <c r="BH158" t="s">
        <v>6171</v>
      </c>
      <c r="BI158">
        <v>56</v>
      </c>
      <c r="BJ158" t="s">
        <v>6187</v>
      </c>
      <c r="BK158">
        <v>0</v>
      </c>
      <c r="BL158">
        <v>78</v>
      </c>
      <c r="BM158" s="3">
        <f t="shared" si="26"/>
        <v>0.88461538461538458</v>
      </c>
    </row>
    <row r="159" spans="1:65">
      <c r="A159" t="s">
        <v>286</v>
      </c>
      <c r="B159" s="2">
        <v>45666</v>
      </c>
      <c r="C159" t="s">
        <v>47</v>
      </c>
      <c r="D159" t="s">
        <v>48</v>
      </c>
      <c r="E159">
        <v>1</v>
      </c>
      <c r="F159" t="s">
        <v>49</v>
      </c>
      <c r="G159" t="s">
        <v>62</v>
      </c>
      <c r="H159" t="s">
        <v>226</v>
      </c>
      <c r="I159" t="s">
        <v>64</v>
      </c>
      <c r="J159" t="s">
        <v>65</v>
      </c>
      <c r="K159" t="s">
        <v>54</v>
      </c>
      <c r="L159" t="s">
        <v>67</v>
      </c>
      <c r="M159" t="s">
        <v>56</v>
      </c>
      <c r="N159" t="s">
        <v>109</v>
      </c>
      <c r="O159" t="s">
        <v>82</v>
      </c>
      <c r="P159">
        <v>50</v>
      </c>
      <c r="Q159">
        <v>53</v>
      </c>
      <c r="R159">
        <v>50</v>
      </c>
      <c r="S159">
        <v>1</v>
      </c>
      <c r="T159">
        <f t="shared" si="18"/>
        <v>49</v>
      </c>
      <c r="U159">
        <v>48</v>
      </c>
      <c r="V159">
        <f t="shared" si="19"/>
        <v>1</v>
      </c>
      <c r="W159" s="3">
        <f t="shared" si="20"/>
        <v>0.02</v>
      </c>
      <c r="X159">
        <v>32</v>
      </c>
      <c r="Y159" s="4">
        <v>3.6</v>
      </c>
      <c r="Z159" s="4">
        <v>0.9</v>
      </c>
      <c r="AA159" s="5">
        <v>56287.24</v>
      </c>
      <c r="AB159" s="5">
        <f t="shared" si="21"/>
        <v>2701787.52</v>
      </c>
      <c r="AC159" s="5">
        <v>33746.800000000003</v>
      </c>
      <c r="AD159" s="5">
        <f t="shared" si="22"/>
        <v>1687340</v>
      </c>
      <c r="AE159" s="5">
        <v>106251.51</v>
      </c>
      <c r="AF159" s="5">
        <v>33961.089999999997</v>
      </c>
      <c r="AG159" s="5">
        <v>10818.87</v>
      </c>
      <c r="AH159" s="5">
        <v>1305</v>
      </c>
      <c r="AI159" s="5">
        <v>4600</v>
      </c>
      <c r="AJ159">
        <v>0</v>
      </c>
      <c r="AK159" s="5">
        <v>0</v>
      </c>
      <c r="AL159" s="5">
        <v>1008.71</v>
      </c>
      <c r="AM159" s="5">
        <v>79481.490000000005</v>
      </c>
      <c r="AN159">
        <v>8</v>
      </c>
      <c r="AO159">
        <v>10</v>
      </c>
      <c r="AP159" t="str">
        <f t="shared" si="23"/>
        <v>No</v>
      </c>
      <c r="AQ159">
        <v>2</v>
      </c>
      <c r="AR159" s="5">
        <f t="shared" si="24"/>
        <v>1924766.67</v>
      </c>
      <c r="AS159" s="5">
        <f t="shared" si="25"/>
        <v>777020.85</v>
      </c>
      <c r="AT159" t="s">
        <v>59</v>
      </c>
      <c r="AU159" t="s">
        <v>6164</v>
      </c>
      <c r="AV159" t="s">
        <v>6165</v>
      </c>
      <c r="AW159" t="s">
        <v>6166</v>
      </c>
      <c r="AX159" t="s">
        <v>6167</v>
      </c>
      <c r="AY159">
        <v>50</v>
      </c>
      <c r="AZ159">
        <v>0</v>
      </c>
      <c r="BA159">
        <v>17</v>
      </c>
      <c r="BB159" t="s">
        <v>6198</v>
      </c>
      <c r="BC159">
        <v>0</v>
      </c>
      <c r="BD159">
        <v>2</v>
      </c>
      <c r="BE159" t="s">
        <v>6196</v>
      </c>
      <c r="BF159" t="s">
        <v>6170</v>
      </c>
      <c r="BG159">
        <v>0</v>
      </c>
      <c r="BH159" t="s">
        <v>6171</v>
      </c>
      <c r="BI159">
        <v>35</v>
      </c>
      <c r="BJ159" t="s">
        <v>6172</v>
      </c>
      <c r="BK159">
        <v>0</v>
      </c>
      <c r="BL159">
        <v>61</v>
      </c>
      <c r="BM159" s="3">
        <f t="shared" si="26"/>
        <v>0.81967213114754101</v>
      </c>
    </row>
    <row r="160" spans="1:65">
      <c r="A160" t="s">
        <v>287</v>
      </c>
      <c r="B160" s="2">
        <v>45666</v>
      </c>
      <c r="C160" t="s">
        <v>47</v>
      </c>
      <c r="D160" t="s">
        <v>48</v>
      </c>
      <c r="E160">
        <v>1</v>
      </c>
      <c r="F160" t="s">
        <v>61</v>
      </c>
      <c r="G160" t="s">
        <v>79</v>
      </c>
      <c r="H160" t="s">
        <v>123</v>
      </c>
      <c r="I160" t="s">
        <v>74</v>
      </c>
      <c r="J160" t="s">
        <v>53</v>
      </c>
      <c r="K160" t="s">
        <v>66</v>
      </c>
      <c r="L160" t="s">
        <v>55</v>
      </c>
      <c r="M160" t="s">
        <v>56</v>
      </c>
      <c r="N160" t="s">
        <v>69</v>
      </c>
      <c r="O160" t="s">
        <v>82</v>
      </c>
      <c r="P160">
        <v>51</v>
      </c>
      <c r="Q160">
        <v>54</v>
      </c>
      <c r="R160">
        <v>53</v>
      </c>
      <c r="S160">
        <v>1</v>
      </c>
      <c r="T160">
        <f t="shared" si="18"/>
        <v>52</v>
      </c>
      <c r="U160">
        <v>49</v>
      </c>
      <c r="V160">
        <f t="shared" si="19"/>
        <v>3</v>
      </c>
      <c r="W160" s="3">
        <f t="shared" si="20"/>
        <v>1.8867924528301886E-2</v>
      </c>
      <c r="X160">
        <v>27</v>
      </c>
      <c r="Y160" s="4">
        <v>6.4</v>
      </c>
      <c r="Z160" s="4">
        <v>2.1</v>
      </c>
      <c r="AA160" s="5">
        <v>33871.040000000001</v>
      </c>
      <c r="AB160" s="5">
        <f t="shared" si="21"/>
        <v>1659680.96</v>
      </c>
      <c r="AC160" s="5">
        <v>23699.3</v>
      </c>
      <c r="AD160" s="5">
        <f t="shared" si="22"/>
        <v>1256062.8999999999</v>
      </c>
      <c r="AE160" s="5">
        <v>91167.25</v>
      </c>
      <c r="AF160" s="5">
        <v>22503.38</v>
      </c>
      <c r="AG160" s="5">
        <v>9177.8700000000008</v>
      </c>
      <c r="AH160" s="5">
        <v>3045</v>
      </c>
      <c r="AI160" s="5">
        <v>3200</v>
      </c>
      <c r="AJ160">
        <v>0</v>
      </c>
      <c r="AK160" s="5">
        <v>0</v>
      </c>
      <c r="AL160" s="5">
        <v>1999.28</v>
      </c>
      <c r="AM160" s="5">
        <v>35007.74</v>
      </c>
      <c r="AN160">
        <v>4</v>
      </c>
      <c r="AO160">
        <v>5</v>
      </c>
      <c r="AP160" t="str">
        <f t="shared" si="23"/>
        <v>No</v>
      </c>
      <c r="AQ160">
        <v>2</v>
      </c>
      <c r="AR160" s="5">
        <f t="shared" si="24"/>
        <v>1422163.42</v>
      </c>
      <c r="AS160" s="5">
        <f t="shared" si="25"/>
        <v>237517.54</v>
      </c>
      <c r="AT160" t="s">
        <v>59</v>
      </c>
      <c r="AU160" t="s">
        <v>6164</v>
      </c>
      <c r="AV160" t="s">
        <v>6165</v>
      </c>
      <c r="AW160" t="s">
        <v>6166</v>
      </c>
      <c r="AX160" t="s">
        <v>6167</v>
      </c>
      <c r="AY160">
        <v>54</v>
      </c>
      <c r="AZ160">
        <v>0</v>
      </c>
      <c r="BA160">
        <v>19</v>
      </c>
      <c r="BB160" t="s">
        <v>6180</v>
      </c>
      <c r="BC160">
        <v>0</v>
      </c>
      <c r="BD160">
        <v>1</v>
      </c>
      <c r="BE160" t="s">
        <v>6188</v>
      </c>
      <c r="BF160" t="s">
        <v>6170</v>
      </c>
      <c r="BG160">
        <v>0</v>
      </c>
      <c r="BH160" t="s">
        <v>6171</v>
      </c>
      <c r="BI160">
        <v>20</v>
      </c>
      <c r="BJ160" t="s">
        <v>6172</v>
      </c>
      <c r="BK160">
        <v>0</v>
      </c>
      <c r="BL160">
        <v>72</v>
      </c>
      <c r="BM160" s="3">
        <f t="shared" si="26"/>
        <v>0.73611111111111116</v>
      </c>
    </row>
    <row r="161" spans="1:65">
      <c r="A161" t="s">
        <v>288</v>
      </c>
      <c r="B161" s="2">
        <v>45666</v>
      </c>
      <c r="C161" t="s">
        <v>47</v>
      </c>
      <c r="D161" t="s">
        <v>48</v>
      </c>
      <c r="E161">
        <v>1</v>
      </c>
      <c r="F161" t="s">
        <v>61</v>
      </c>
      <c r="G161" t="s">
        <v>79</v>
      </c>
      <c r="H161" t="s">
        <v>84</v>
      </c>
      <c r="I161" t="s">
        <v>52</v>
      </c>
      <c r="J161" t="s">
        <v>53</v>
      </c>
      <c r="K161" t="s">
        <v>75</v>
      </c>
      <c r="L161" t="s">
        <v>92</v>
      </c>
      <c r="M161" t="s">
        <v>56</v>
      </c>
      <c r="N161" t="s">
        <v>69</v>
      </c>
      <c r="O161" t="s">
        <v>120</v>
      </c>
      <c r="P161">
        <v>53</v>
      </c>
      <c r="Q161">
        <v>54</v>
      </c>
      <c r="R161">
        <v>54</v>
      </c>
      <c r="S161">
        <v>2</v>
      </c>
      <c r="T161">
        <f t="shared" si="18"/>
        <v>52</v>
      </c>
      <c r="U161">
        <v>51</v>
      </c>
      <c r="V161">
        <f t="shared" si="19"/>
        <v>1</v>
      </c>
      <c r="W161" s="3">
        <f t="shared" si="20"/>
        <v>3.7037037037037035E-2</v>
      </c>
      <c r="X161">
        <v>30</v>
      </c>
      <c r="Y161" s="4">
        <v>8.8000000000000007</v>
      </c>
      <c r="Z161" s="4">
        <v>1.8</v>
      </c>
      <c r="AA161" s="5">
        <v>35648.53</v>
      </c>
      <c r="AB161" s="5">
        <f t="shared" si="21"/>
        <v>1818075.03</v>
      </c>
      <c r="AC161" s="5">
        <v>23694.95</v>
      </c>
      <c r="AD161" s="5">
        <f t="shared" si="22"/>
        <v>1279527.3</v>
      </c>
      <c r="AE161" s="5">
        <v>97490.26</v>
      </c>
      <c r="AF161" s="5">
        <v>24224.34</v>
      </c>
      <c r="AG161" s="5">
        <v>9422.5499999999993</v>
      </c>
      <c r="AH161" s="5">
        <v>2610</v>
      </c>
      <c r="AI161" s="5">
        <v>6400</v>
      </c>
      <c r="AJ161">
        <v>0</v>
      </c>
      <c r="AK161" s="5">
        <v>0</v>
      </c>
      <c r="AL161" s="5">
        <v>673.29</v>
      </c>
      <c r="AM161" s="5">
        <v>37445.339999999997</v>
      </c>
      <c r="AN161">
        <v>4</v>
      </c>
      <c r="AO161">
        <v>5</v>
      </c>
      <c r="AP161" t="str">
        <f t="shared" si="23"/>
        <v>No</v>
      </c>
      <c r="AQ161">
        <v>2</v>
      </c>
      <c r="AR161" s="5">
        <f t="shared" si="24"/>
        <v>1457793.08</v>
      </c>
      <c r="AS161" s="5">
        <f t="shared" si="25"/>
        <v>360281.95</v>
      </c>
      <c r="AT161" t="s">
        <v>59</v>
      </c>
      <c r="AU161" t="s">
        <v>6164</v>
      </c>
      <c r="AV161" t="s">
        <v>6165</v>
      </c>
      <c r="AW161" t="s">
        <v>6166</v>
      </c>
      <c r="AX161" t="s">
        <v>6177</v>
      </c>
      <c r="AY161">
        <v>53</v>
      </c>
      <c r="AZ161">
        <v>0</v>
      </c>
      <c r="BA161">
        <v>13</v>
      </c>
      <c r="BB161" t="s">
        <v>6191</v>
      </c>
      <c r="BC161">
        <v>0</v>
      </c>
      <c r="BD161">
        <v>1</v>
      </c>
      <c r="BE161" t="s">
        <v>6188</v>
      </c>
      <c r="BF161" t="s">
        <v>6170</v>
      </c>
      <c r="BG161">
        <v>1</v>
      </c>
      <c r="BH161" t="s">
        <v>6186</v>
      </c>
      <c r="BI161">
        <v>60</v>
      </c>
      <c r="BJ161" t="s">
        <v>6187</v>
      </c>
      <c r="BK161">
        <v>0</v>
      </c>
      <c r="BL161">
        <v>72</v>
      </c>
      <c r="BM161" s="3">
        <f t="shared" si="26"/>
        <v>0.75</v>
      </c>
    </row>
    <row r="162" spans="1:65">
      <c r="A162" t="s">
        <v>289</v>
      </c>
      <c r="B162" s="2">
        <v>45666</v>
      </c>
      <c r="C162" t="s">
        <v>47</v>
      </c>
      <c r="D162" t="s">
        <v>48</v>
      </c>
      <c r="E162">
        <v>1</v>
      </c>
      <c r="F162" t="s">
        <v>49</v>
      </c>
      <c r="G162" t="s">
        <v>62</v>
      </c>
      <c r="H162" t="s">
        <v>125</v>
      </c>
      <c r="I162" t="s">
        <v>74</v>
      </c>
      <c r="J162" t="s">
        <v>65</v>
      </c>
      <c r="K162" t="s">
        <v>66</v>
      </c>
      <c r="L162" t="s">
        <v>92</v>
      </c>
      <c r="M162" t="s">
        <v>68</v>
      </c>
      <c r="N162" t="s">
        <v>57</v>
      </c>
      <c r="O162" t="s">
        <v>82</v>
      </c>
      <c r="P162">
        <v>49</v>
      </c>
      <c r="Q162">
        <v>51</v>
      </c>
      <c r="R162">
        <v>48</v>
      </c>
      <c r="S162">
        <v>2</v>
      </c>
      <c r="T162">
        <f t="shared" si="18"/>
        <v>46</v>
      </c>
      <c r="U162">
        <v>46</v>
      </c>
      <c r="V162">
        <f t="shared" si="19"/>
        <v>0</v>
      </c>
      <c r="W162" s="3">
        <f t="shared" si="20"/>
        <v>4.1666666666666664E-2</v>
      </c>
      <c r="X162">
        <v>35</v>
      </c>
      <c r="Y162" s="4">
        <v>2.9</v>
      </c>
      <c r="Z162" s="4">
        <v>1.1000000000000001</v>
      </c>
      <c r="AA162" s="5">
        <v>49394.33</v>
      </c>
      <c r="AB162" s="5">
        <f t="shared" si="21"/>
        <v>2272139.1800000002</v>
      </c>
      <c r="AC162" s="5">
        <v>33519.769999999997</v>
      </c>
      <c r="AD162" s="5">
        <f t="shared" si="22"/>
        <v>1608948.96</v>
      </c>
      <c r="AE162" s="5">
        <v>108193.96</v>
      </c>
      <c r="AF162" s="5">
        <v>32809.85</v>
      </c>
      <c r="AG162" s="5">
        <v>10131.4</v>
      </c>
      <c r="AH162" s="5">
        <v>1595</v>
      </c>
      <c r="AI162" s="5">
        <v>9200</v>
      </c>
      <c r="AJ162">
        <v>1</v>
      </c>
      <c r="AK162" s="5">
        <v>14547.58</v>
      </c>
      <c r="AL162" s="5">
        <v>0</v>
      </c>
      <c r="AM162" s="5">
        <v>31402.63</v>
      </c>
      <c r="AN162">
        <v>4</v>
      </c>
      <c r="AO162">
        <v>4</v>
      </c>
      <c r="AP162" t="str">
        <f t="shared" si="23"/>
        <v>Yes</v>
      </c>
      <c r="AQ162">
        <v>1</v>
      </c>
      <c r="AR162" s="5">
        <f t="shared" si="24"/>
        <v>1816829.38</v>
      </c>
      <c r="AS162" s="5">
        <f t="shared" si="25"/>
        <v>455309.8</v>
      </c>
      <c r="AT162" t="s">
        <v>59</v>
      </c>
      <c r="AU162" t="s">
        <v>6194</v>
      </c>
      <c r="AV162" t="s">
        <v>6195</v>
      </c>
      <c r="AW162" t="s">
        <v>6183</v>
      </c>
      <c r="AX162" t="s">
        <v>6167</v>
      </c>
      <c r="AY162">
        <v>51</v>
      </c>
      <c r="AZ162">
        <v>0</v>
      </c>
      <c r="BA162">
        <v>0</v>
      </c>
      <c r="BB162" t="s">
        <v>6168</v>
      </c>
      <c r="BC162">
        <v>0</v>
      </c>
      <c r="BD162">
        <v>0</v>
      </c>
      <c r="BE162" t="s">
        <v>6169</v>
      </c>
      <c r="BF162" t="s">
        <v>6176</v>
      </c>
      <c r="BG162">
        <v>1</v>
      </c>
      <c r="BH162" t="s">
        <v>6179</v>
      </c>
      <c r="BI162">
        <v>31</v>
      </c>
      <c r="BJ162" t="s">
        <v>6172</v>
      </c>
      <c r="BK162">
        <v>0</v>
      </c>
      <c r="BL162">
        <v>63</v>
      </c>
      <c r="BM162" s="3">
        <f t="shared" si="26"/>
        <v>0.76190476190476186</v>
      </c>
    </row>
    <row r="163" spans="1:65">
      <c r="A163" t="s">
        <v>290</v>
      </c>
      <c r="B163" s="2">
        <v>45667</v>
      </c>
      <c r="C163" t="s">
        <v>47</v>
      </c>
      <c r="D163" t="s">
        <v>48</v>
      </c>
      <c r="E163">
        <v>1</v>
      </c>
      <c r="F163" t="s">
        <v>72</v>
      </c>
      <c r="G163" t="s">
        <v>50</v>
      </c>
      <c r="H163" t="s">
        <v>179</v>
      </c>
      <c r="I163" t="s">
        <v>52</v>
      </c>
      <c r="J163" t="s">
        <v>65</v>
      </c>
      <c r="K163" t="s">
        <v>75</v>
      </c>
      <c r="L163" t="s">
        <v>92</v>
      </c>
      <c r="M163" t="s">
        <v>68</v>
      </c>
      <c r="N163" t="s">
        <v>57</v>
      </c>
      <c r="O163" t="s">
        <v>82</v>
      </c>
      <c r="P163">
        <v>49</v>
      </c>
      <c r="Q163">
        <v>49</v>
      </c>
      <c r="R163">
        <v>48</v>
      </c>
      <c r="S163">
        <v>1</v>
      </c>
      <c r="T163">
        <f t="shared" si="18"/>
        <v>47</v>
      </c>
      <c r="U163">
        <v>47</v>
      </c>
      <c r="V163">
        <f t="shared" si="19"/>
        <v>0</v>
      </c>
      <c r="W163" s="3">
        <f t="shared" si="20"/>
        <v>2.0833333333333332E-2</v>
      </c>
      <c r="X163">
        <v>38</v>
      </c>
      <c r="Y163" s="4">
        <v>5.6</v>
      </c>
      <c r="Z163" s="4">
        <v>1.4</v>
      </c>
      <c r="AA163" s="5">
        <v>52570.23</v>
      </c>
      <c r="AB163" s="5">
        <f t="shared" si="21"/>
        <v>2470800.81</v>
      </c>
      <c r="AC163" s="5">
        <v>33848.44</v>
      </c>
      <c r="AD163" s="5">
        <f t="shared" si="22"/>
        <v>1624725.12</v>
      </c>
      <c r="AE163" s="5">
        <v>110972.84</v>
      </c>
      <c r="AF163" s="5">
        <v>30175.69</v>
      </c>
      <c r="AG163" s="5">
        <v>9898.2000000000007</v>
      </c>
      <c r="AH163" s="5">
        <v>2030</v>
      </c>
      <c r="AI163" s="5">
        <v>4600</v>
      </c>
      <c r="AJ163">
        <v>1</v>
      </c>
      <c r="AK163" s="5">
        <v>13013.62</v>
      </c>
      <c r="AL163" s="5">
        <v>0</v>
      </c>
      <c r="AM163" s="5">
        <v>33064.9</v>
      </c>
      <c r="AN163">
        <v>4</v>
      </c>
      <c r="AO163">
        <v>5</v>
      </c>
      <c r="AP163" t="str">
        <f t="shared" si="23"/>
        <v>No</v>
      </c>
      <c r="AQ163">
        <v>3</v>
      </c>
      <c r="AR163" s="5">
        <f t="shared" si="24"/>
        <v>1828480.37</v>
      </c>
      <c r="AS163" s="5">
        <f t="shared" si="25"/>
        <v>642320.43999999994</v>
      </c>
      <c r="AT163" t="s">
        <v>59</v>
      </c>
      <c r="AU163" t="s">
        <v>6189</v>
      </c>
      <c r="AV163" t="s">
        <v>6190</v>
      </c>
      <c r="AW163" t="s">
        <v>6183</v>
      </c>
      <c r="AX163" t="s">
        <v>6167</v>
      </c>
      <c r="AY163">
        <v>51</v>
      </c>
      <c r="AZ163">
        <v>0</v>
      </c>
      <c r="BA163">
        <v>0</v>
      </c>
      <c r="BB163" t="s">
        <v>6168</v>
      </c>
      <c r="BC163">
        <v>1</v>
      </c>
      <c r="BD163">
        <v>0</v>
      </c>
      <c r="BE163" t="s">
        <v>6178</v>
      </c>
      <c r="BF163" t="s">
        <v>6170</v>
      </c>
      <c r="BG163">
        <v>1</v>
      </c>
      <c r="BH163" t="s">
        <v>6186</v>
      </c>
      <c r="BI163">
        <v>41</v>
      </c>
      <c r="BJ163" t="s">
        <v>6172</v>
      </c>
      <c r="BK163">
        <v>0</v>
      </c>
      <c r="BL163">
        <v>60</v>
      </c>
      <c r="BM163" s="3">
        <f t="shared" si="26"/>
        <v>0.8</v>
      </c>
    </row>
    <row r="164" spans="1:65">
      <c r="A164" t="s">
        <v>291</v>
      </c>
      <c r="B164" s="2">
        <v>45667</v>
      </c>
      <c r="C164" t="s">
        <v>47</v>
      </c>
      <c r="D164" t="s">
        <v>48</v>
      </c>
      <c r="E164">
        <v>1</v>
      </c>
      <c r="F164" t="s">
        <v>78</v>
      </c>
      <c r="G164" t="s">
        <v>79</v>
      </c>
      <c r="H164" t="s">
        <v>113</v>
      </c>
      <c r="I164" t="s">
        <v>64</v>
      </c>
      <c r="J164" t="s">
        <v>65</v>
      </c>
      <c r="K164" t="s">
        <v>75</v>
      </c>
      <c r="L164" t="s">
        <v>92</v>
      </c>
      <c r="M164" t="s">
        <v>56</v>
      </c>
      <c r="N164" t="s">
        <v>57</v>
      </c>
      <c r="O164" t="s">
        <v>70</v>
      </c>
      <c r="P164">
        <v>55</v>
      </c>
      <c r="Q164">
        <v>58</v>
      </c>
      <c r="R164">
        <v>55</v>
      </c>
      <c r="S164">
        <v>1</v>
      </c>
      <c r="T164">
        <f t="shared" si="18"/>
        <v>54</v>
      </c>
      <c r="U164">
        <v>54</v>
      </c>
      <c r="V164">
        <f t="shared" si="19"/>
        <v>0</v>
      </c>
      <c r="W164" s="3">
        <f t="shared" si="20"/>
        <v>1.8181818181818181E-2</v>
      </c>
      <c r="X164">
        <v>14</v>
      </c>
      <c r="Y164" s="4">
        <v>6.9</v>
      </c>
      <c r="Z164" s="4">
        <v>1</v>
      </c>
      <c r="AA164" s="5">
        <v>51800.34</v>
      </c>
      <c r="AB164" s="5">
        <f t="shared" si="21"/>
        <v>2797218.36</v>
      </c>
      <c r="AC164" s="5">
        <v>35088.199999999997</v>
      </c>
      <c r="AD164" s="5">
        <f t="shared" si="22"/>
        <v>1929851</v>
      </c>
      <c r="AE164" s="5">
        <v>119651.9</v>
      </c>
      <c r="AF164" s="5">
        <v>34990.79</v>
      </c>
      <c r="AG164" s="5">
        <v>8077.25</v>
      </c>
      <c r="AH164" s="5">
        <v>1450</v>
      </c>
      <c r="AI164" s="5">
        <v>4600</v>
      </c>
      <c r="AJ164">
        <v>0</v>
      </c>
      <c r="AK164" s="5">
        <v>0</v>
      </c>
      <c r="AL164" s="5">
        <v>0</v>
      </c>
      <c r="AM164" s="5">
        <v>39592.78</v>
      </c>
      <c r="AN164">
        <v>4</v>
      </c>
      <c r="AO164">
        <v>5</v>
      </c>
      <c r="AP164" t="str">
        <f t="shared" si="23"/>
        <v>No</v>
      </c>
      <c r="AQ164">
        <v>1</v>
      </c>
      <c r="AR164" s="5">
        <f t="shared" si="24"/>
        <v>2138213.7200000002</v>
      </c>
      <c r="AS164" s="5">
        <f t="shared" si="25"/>
        <v>659004.64</v>
      </c>
      <c r="AT164" t="s">
        <v>59</v>
      </c>
      <c r="AU164" t="s">
        <v>6164</v>
      </c>
      <c r="AV164" t="s">
        <v>6165</v>
      </c>
      <c r="AW164" t="s">
        <v>6166</v>
      </c>
      <c r="AX164" t="s">
        <v>6167</v>
      </c>
      <c r="AY164">
        <v>60</v>
      </c>
      <c r="AZ164">
        <v>2</v>
      </c>
      <c r="BA164">
        <v>0</v>
      </c>
      <c r="BB164" t="s">
        <v>6168</v>
      </c>
      <c r="BC164">
        <v>1</v>
      </c>
      <c r="BD164">
        <v>0</v>
      </c>
      <c r="BE164" t="s">
        <v>6178</v>
      </c>
      <c r="BF164" t="s">
        <v>6170</v>
      </c>
      <c r="BG164">
        <v>0</v>
      </c>
      <c r="BH164" t="s">
        <v>6171</v>
      </c>
      <c r="BI164">
        <v>36</v>
      </c>
      <c r="BJ164" t="s">
        <v>6172</v>
      </c>
      <c r="BK164">
        <v>0</v>
      </c>
      <c r="BL164">
        <v>63</v>
      </c>
      <c r="BM164" s="3">
        <f t="shared" si="26"/>
        <v>0.87301587301587302</v>
      </c>
    </row>
    <row r="165" spans="1:65">
      <c r="A165" t="s">
        <v>292</v>
      </c>
      <c r="B165" s="2">
        <v>45667</v>
      </c>
      <c r="C165" t="s">
        <v>47</v>
      </c>
      <c r="D165" t="s">
        <v>48</v>
      </c>
      <c r="E165">
        <v>1</v>
      </c>
      <c r="F165" t="s">
        <v>78</v>
      </c>
      <c r="G165" t="s">
        <v>62</v>
      </c>
      <c r="H165" t="s">
        <v>168</v>
      </c>
      <c r="I165" t="s">
        <v>52</v>
      </c>
      <c r="J165" t="s">
        <v>53</v>
      </c>
      <c r="K165" t="s">
        <v>75</v>
      </c>
      <c r="L165" t="s">
        <v>55</v>
      </c>
      <c r="M165" t="s">
        <v>56</v>
      </c>
      <c r="N165" t="s">
        <v>69</v>
      </c>
      <c r="O165" t="s">
        <v>70</v>
      </c>
      <c r="P165">
        <v>53</v>
      </c>
      <c r="Q165">
        <v>56</v>
      </c>
      <c r="R165">
        <v>55</v>
      </c>
      <c r="S165">
        <v>2</v>
      </c>
      <c r="T165">
        <f t="shared" si="18"/>
        <v>53</v>
      </c>
      <c r="U165">
        <v>52</v>
      </c>
      <c r="V165">
        <f t="shared" si="19"/>
        <v>1</v>
      </c>
      <c r="W165" s="3">
        <f t="shared" si="20"/>
        <v>3.6363636363636362E-2</v>
      </c>
      <c r="X165">
        <v>29</v>
      </c>
      <c r="Y165" s="4">
        <v>5.4</v>
      </c>
      <c r="Z165" s="4">
        <v>2.1</v>
      </c>
      <c r="AA165" s="5">
        <v>35862.75</v>
      </c>
      <c r="AB165" s="5">
        <f t="shared" si="21"/>
        <v>1864863</v>
      </c>
      <c r="AC165" s="5">
        <v>23504.83</v>
      </c>
      <c r="AD165" s="5">
        <f t="shared" si="22"/>
        <v>1292765.6499999999</v>
      </c>
      <c r="AE165" s="5">
        <v>99713.62</v>
      </c>
      <c r="AF165" s="5">
        <v>26888.54</v>
      </c>
      <c r="AG165" s="5">
        <v>10282.25</v>
      </c>
      <c r="AH165" s="5">
        <v>3045</v>
      </c>
      <c r="AI165" s="5">
        <v>6400</v>
      </c>
      <c r="AJ165">
        <v>0</v>
      </c>
      <c r="AK165" s="5">
        <v>0</v>
      </c>
      <c r="AL165" s="5">
        <v>646.41999999999996</v>
      </c>
      <c r="AM165" s="5">
        <v>37157.56</v>
      </c>
      <c r="AN165">
        <v>4</v>
      </c>
      <c r="AO165">
        <v>5</v>
      </c>
      <c r="AP165" t="str">
        <f t="shared" si="23"/>
        <v>No</v>
      </c>
      <c r="AQ165">
        <v>2</v>
      </c>
      <c r="AR165" s="5">
        <f t="shared" si="24"/>
        <v>1476899.04</v>
      </c>
      <c r="AS165" s="5">
        <f t="shared" si="25"/>
        <v>387963.96</v>
      </c>
      <c r="AT165" t="s">
        <v>59</v>
      </c>
      <c r="AU165" t="s">
        <v>6164</v>
      </c>
      <c r="AV165" t="s">
        <v>6165</v>
      </c>
      <c r="AW165" t="s">
        <v>6166</v>
      </c>
      <c r="AX165" t="s">
        <v>6167</v>
      </c>
      <c r="AY165">
        <v>55</v>
      </c>
      <c r="AZ165">
        <v>1</v>
      </c>
      <c r="BA165">
        <v>15</v>
      </c>
      <c r="BB165" t="s">
        <v>6180</v>
      </c>
      <c r="BC165">
        <v>0</v>
      </c>
      <c r="BD165">
        <v>1</v>
      </c>
      <c r="BE165" t="s">
        <v>6188</v>
      </c>
      <c r="BF165" t="s">
        <v>6170</v>
      </c>
      <c r="BG165">
        <v>0</v>
      </c>
      <c r="BH165" t="s">
        <v>6171</v>
      </c>
      <c r="BI165">
        <v>48</v>
      </c>
      <c r="BJ165" t="s">
        <v>6172</v>
      </c>
      <c r="BK165">
        <v>0</v>
      </c>
      <c r="BL165">
        <v>72</v>
      </c>
      <c r="BM165" s="3">
        <f t="shared" si="26"/>
        <v>0.76388888888888884</v>
      </c>
    </row>
    <row r="166" spans="1:65">
      <c r="A166" t="s">
        <v>293</v>
      </c>
      <c r="B166" s="2">
        <v>45667</v>
      </c>
      <c r="C166" t="s">
        <v>47</v>
      </c>
      <c r="D166" t="s">
        <v>48</v>
      </c>
      <c r="E166">
        <v>1</v>
      </c>
      <c r="F166" t="s">
        <v>78</v>
      </c>
      <c r="G166" t="s">
        <v>50</v>
      </c>
      <c r="H166" t="s">
        <v>161</v>
      </c>
      <c r="I166" t="s">
        <v>52</v>
      </c>
      <c r="J166" t="s">
        <v>81</v>
      </c>
      <c r="K166" t="s">
        <v>54</v>
      </c>
      <c r="L166" t="s">
        <v>92</v>
      </c>
      <c r="M166" t="s">
        <v>56</v>
      </c>
      <c r="N166" t="s">
        <v>69</v>
      </c>
      <c r="O166" t="s">
        <v>70</v>
      </c>
      <c r="P166">
        <v>31</v>
      </c>
      <c r="Q166">
        <v>31</v>
      </c>
      <c r="R166">
        <v>30</v>
      </c>
      <c r="S166">
        <v>1</v>
      </c>
      <c r="T166">
        <f t="shared" si="18"/>
        <v>29</v>
      </c>
      <c r="U166">
        <v>29</v>
      </c>
      <c r="V166">
        <f t="shared" si="19"/>
        <v>0</v>
      </c>
      <c r="W166" s="3">
        <f t="shared" si="20"/>
        <v>3.3333333333333333E-2</v>
      </c>
      <c r="X166">
        <v>36</v>
      </c>
      <c r="Y166" s="4">
        <v>11</v>
      </c>
      <c r="Z166" s="4">
        <v>2.1</v>
      </c>
      <c r="AA166" s="5">
        <v>84778.62</v>
      </c>
      <c r="AB166" s="5">
        <f t="shared" si="21"/>
        <v>2458579.98</v>
      </c>
      <c r="AC166" s="5">
        <v>53938.27</v>
      </c>
      <c r="AD166" s="5">
        <f t="shared" si="22"/>
        <v>1618148.1</v>
      </c>
      <c r="AE166" s="5">
        <v>95640.76</v>
      </c>
      <c r="AF166" s="5">
        <v>27532.99</v>
      </c>
      <c r="AG166" s="5">
        <v>9941.31</v>
      </c>
      <c r="AH166" s="5">
        <v>3045</v>
      </c>
      <c r="AI166" s="5">
        <v>6800</v>
      </c>
      <c r="AJ166">
        <v>0</v>
      </c>
      <c r="AK166" s="5">
        <v>0</v>
      </c>
      <c r="AL166" s="5">
        <v>0</v>
      </c>
      <c r="AM166" s="5">
        <v>19327.22</v>
      </c>
      <c r="AN166">
        <v>4</v>
      </c>
      <c r="AO166">
        <v>4</v>
      </c>
      <c r="AP166" t="str">
        <f t="shared" si="23"/>
        <v>Yes</v>
      </c>
      <c r="AQ166">
        <v>1</v>
      </c>
      <c r="AR166" s="5">
        <f t="shared" si="24"/>
        <v>1780435.38</v>
      </c>
      <c r="AS166" s="5">
        <f t="shared" si="25"/>
        <v>678144.6</v>
      </c>
      <c r="AT166" t="s">
        <v>116</v>
      </c>
      <c r="AU166" t="s">
        <v>6164</v>
      </c>
      <c r="AV166" t="s">
        <v>6165</v>
      </c>
      <c r="AW166" t="s">
        <v>6166</v>
      </c>
      <c r="AX166" t="s">
        <v>6177</v>
      </c>
      <c r="AY166">
        <v>33</v>
      </c>
      <c r="AZ166">
        <v>0</v>
      </c>
      <c r="BA166">
        <v>0</v>
      </c>
      <c r="BB166" t="s">
        <v>6168</v>
      </c>
      <c r="BC166">
        <v>0</v>
      </c>
      <c r="BD166">
        <v>0</v>
      </c>
      <c r="BE166" t="s">
        <v>6169</v>
      </c>
      <c r="BF166" t="s">
        <v>6170</v>
      </c>
      <c r="BG166">
        <v>0</v>
      </c>
      <c r="BH166" t="s">
        <v>6171</v>
      </c>
      <c r="BI166">
        <v>27</v>
      </c>
      <c r="BJ166" t="s">
        <v>6172</v>
      </c>
      <c r="BK166">
        <v>0</v>
      </c>
      <c r="BL166">
        <v>52</v>
      </c>
      <c r="BM166" s="3">
        <f t="shared" si="26"/>
        <v>0.57692307692307687</v>
      </c>
    </row>
    <row r="167" spans="1:65">
      <c r="A167" t="s">
        <v>294</v>
      </c>
      <c r="B167" s="2">
        <v>45667</v>
      </c>
      <c r="C167" t="s">
        <v>47</v>
      </c>
      <c r="D167" t="s">
        <v>48</v>
      </c>
      <c r="E167">
        <v>1</v>
      </c>
      <c r="F167" t="s">
        <v>61</v>
      </c>
      <c r="G167" t="s">
        <v>79</v>
      </c>
      <c r="H167" t="s">
        <v>123</v>
      </c>
      <c r="I167" t="s">
        <v>74</v>
      </c>
      <c r="J167" t="s">
        <v>65</v>
      </c>
      <c r="K167" t="s">
        <v>75</v>
      </c>
      <c r="L167" t="s">
        <v>67</v>
      </c>
      <c r="M167" t="s">
        <v>56</v>
      </c>
      <c r="N167" t="s">
        <v>57</v>
      </c>
      <c r="O167" t="s">
        <v>82</v>
      </c>
      <c r="P167">
        <v>44</v>
      </c>
      <c r="Q167">
        <v>46</v>
      </c>
      <c r="R167">
        <v>46</v>
      </c>
      <c r="S167">
        <v>1</v>
      </c>
      <c r="T167">
        <f t="shared" si="18"/>
        <v>45</v>
      </c>
      <c r="U167">
        <v>44</v>
      </c>
      <c r="V167">
        <f t="shared" si="19"/>
        <v>1</v>
      </c>
      <c r="W167" s="3">
        <f t="shared" si="20"/>
        <v>2.1739130434782608E-2</v>
      </c>
      <c r="X167">
        <v>31</v>
      </c>
      <c r="Y167" s="4">
        <v>5.7</v>
      </c>
      <c r="Z167" s="4">
        <v>2.4</v>
      </c>
      <c r="AA167" s="5">
        <v>51867.13</v>
      </c>
      <c r="AB167" s="5">
        <f t="shared" si="21"/>
        <v>2282153.7200000002</v>
      </c>
      <c r="AC167" s="5">
        <v>33905.61</v>
      </c>
      <c r="AD167" s="5">
        <f t="shared" si="22"/>
        <v>1559658.06</v>
      </c>
      <c r="AE167" s="5">
        <v>101591.06</v>
      </c>
      <c r="AF167" s="5">
        <v>29609.13</v>
      </c>
      <c r="AG167" s="5">
        <v>10445.42</v>
      </c>
      <c r="AH167" s="5">
        <v>3480</v>
      </c>
      <c r="AI167" s="5">
        <v>4600</v>
      </c>
      <c r="AJ167">
        <v>0</v>
      </c>
      <c r="AK167" s="5">
        <v>0</v>
      </c>
      <c r="AL167" s="5">
        <v>1009.33</v>
      </c>
      <c r="AM167" s="5">
        <v>28132.04</v>
      </c>
      <c r="AN167">
        <v>4</v>
      </c>
      <c r="AO167">
        <v>2</v>
      </c>
      <c r="AP167" t="str">
        <f t="shared" si="23"/>
        <v>Yes</v>
      </c>
      <c r="AQ167">
        <v>1</v>
      </c>
      <c r="AR167" s="5">
        <f t="shared" si="24"/>
        <v>1738525.04</v>
      </c>
      <c r="AS167" s="5">
        <f t="shared" si="25"/>
        <v>543628.68000000005</v>
      </c>
      <c r="AT167" t="s">
        <v>59</v>
      </c>
      <c r="AU167" t="s">
        <v>6164</v>
      </c>
      <c r="AV167" t="s">
        <v>6165</v>
      </c>
      <c r="AW167" t="s">
        <v>6166</v>
      </c>
      <c r="AX167" t="s">
        <v>6184</v>
      </c>
      <c r="AY167">
        <v>45</v>
      </c>
      <c r="AZ167">
        <v>0</v>
      </c>
      <c r="BA167">
        <v>11</v>
      </c>
      <c r="BB167" t="s">
        <v>6180</v>
      </c>
      <c r="BC167">
        <v>0</v>
      </c>
      <c r="BD167">
        <v>0</v>
      </c>
      <c r="BE167" t="s">
        <v>6169</v>
      </c>
      <c r="BF167" t="s">
        <v>6170</v>
      </c>
      <c r="BG167">
        <v>0</v>
      </c>
      <c r="BH167" t="s">
        <v>6171</v>
      </c>
      <c r="BI167">
        <v>57</v>
      </c>
      <c r="BJ167" t="s">
        <v>6187</v>
      </c>
      <c r="BK167">
        <v>0</v>
      </c>
      <c r="BL167">
        <v>65</v>
      </c>
      <c r="BM167" s="3">
        <f t="shared" si="26"/>
        <v>0.70769230769230773</v>
      </c>
    </row>
    <row r="168" spans="1:65">
      <c r="A168" t="s">
        <v>295</v>
      </c>
      <c r="B168" s="2">
        <v>45667</v>
      </c>
      <c r="C168" t="s">
        <v>47</v>
      </c>
      <c r="D168" t="s">
        <v>48</v>
      </c>
      <c r="E168">
        <v>1</v>
      </c>
      <c r="F168" t="s">
        <v>72</v>
      </c>
      <c r="G168" t="s">
        <v>62</v>
      </c>
      <c r="H168" t="s">
        <v>220</v>
      </c>
      <c r="I168" t="s">
        <v>74</v>
      </c>
      <c r="J168" t="s">
        <v>81</v>
      </c>
      <c r="K168" t="s">
        <v>54</v>
      </c>
      <c r="L168" t="s">
        <v>92</v>
      </c>
      <c r="M168" t="s">
        <v>56</v>
      </c>
      <c r="N168" t="s">
        <v>57</v>
      </c>
      <c r="O168" t="s">
        <v>82</v>
      </c>
      <c r="P168">
        <v>42</v>
      </c>
      <c r="Q168">
        <v>44</v>
      </c>
      <c r="R168">
        <v>45</v>
      </c>
      <c r="S168">
        <v>1</v>
      </c>
      <c r="T168">
        <f t="shared" si="18"/>
        <v>44</v>
      </c>
      <c r="U168">
        <v>42</v>
      </c>
      <c r="V168">
        <f t="shared" si="19"/>
        <v>2</v>
      </c>
      <c r="W168" s="3">
        <f t="shared" si="20"/>
        <v>2.2222222222222223E-2</v>
      </c>
      <c r="X168">
        <v>19</v>
      </c>
      <c r="Y168" s="4">
        <v>1</v>
      </c>
      <c r="Z168" s="4">
        <v>1.2</v>
      </c>
      <c r="AA168" s="5">
        <v>83447.27</v>
      </c>
      <c r="AB168" s="5">
        <f t="shared" si="21"/>
        <v>3504785.34</v>
      </c>
      <c r="AC168" s="5">
        <v>53300.95</v>
      </c>
      <c r="AD168" s="5">
        <f t="shared" si="22"/>
        <v>2398542.75</v>
      </c>
      <c r="AE168" s="5">
        <v>137417.98000000001</v>
      </c>
      <c r="AF168" s="5">
        <v>37776.92</v>
      </c>
      <c r="AG168" s="5">
        <v>8594.33</v>
      </c>
      <c r="AH168" s="5">
        <v>1740</v>
      </c>
      <c r="AI168" s="5">
        <v>6800</v>
      </c>
      <c r="AJ168">
        <v>0</v>
      </c>
      <c r="AK168" s="5">
        <v>0</v>
      </c>
      <c r="AL168" s="5">
        <v>3077.96</v>
      </c>
      <c r="AM168" s="5">
        <v>26438.99</v>
      </c>
      <c r="AN168">
        <v>4</v>
      </c>
      <c r="AO168">
        <v>4</v>
      </c>
      <c r="AP168" t="str">
        <f t="shared" si="23"/>
        <v>Yes</v>
      </c>
      <c r="AQ168">
        <v>1</v>
      </c>
      <c r="AR168" s="5">
        <f t="shared" si="24"/>
        <v>2620388.9300000002</v>
      </c>
      <c r="AS168" s="5">
        <f t="shared" si="25"/>
        <v>884396.41</v>
      </c>
      <c r="AT168" t="s">
        <v>59</v>
      </c>
      <c r="AU168" t="s">
        <v>6164</v>
      </c>
      <c r="AV168" t="s">
        <v>6165</v>
      </c>
      <c r="AW168" t="s">
        <v>6166</v>
      </c>
      <c r="AX168" t="s">
        <v>6184</v>
      </c>
      <c r="AY168">
        <v>42</v>
      </c>
      <c r="AZ168">
        <v>0</v>
      </c>
      <c r="BA168">
        <v>15</v>
      </c>
      <c r="BB168" t="s">
        <v>6180</v>
      </c>
      <c r="BC168">
        <v>0</v>
      </c>
      <c r="BD168">
        <v>0</v>
      </c>
      <c r="BE168" t="s">
        <v>6169</v>
      </c>
      <c r="BF168" t="s">
        <v>6170</v>
      </c>
      <c r="BG168">
        <v>0</v>
      </c>
      <c r="BH168" t="s">
        <v>6171</v>
      </c>
      <c r="BI168">
        <v>12</v>
      </c>
      <c r="BJ168" t="s">
        <v>6172</v>
      </c>
      <c r="BK168">
        <v>0</v>
      </c>
      <c r="BL168">
        <v>51</v>
      </c>
      <c r="BM168" s="3">
        <f t="shared" si="26"/>
        <v>0.88235294117647056</v>
      </c>
    </row>
    <row r="169" spans="1:65">
      <c r="A169" t="s">
        <v>296</v>
      </c>
      <c r="B169" s="2">
        <v>45667</v>
      </c>
      <c r="C169" t="s">
        <v>47</v>
      </c>
      <c r="D169" t="s">
        <v>48</v>
      </c>
      <c r="E169">
        <v>1</v>
      </c>
      <c r="F169" t="s">
        <v>61</v>
      </c>
      <c r="G169" t="s">
        <v>79</v>
      </c>
      <c r="H169" t="s">
        <v>98</v>
      </c>
      <c r="I169" t="s">
        <v>74</v>
      </c>
      <c r="J169" t="s">
        <v>53</v>
      </c>
      <c r="K169" t="s">
        <v>75</v>
      </c>
      <c r="L169" t="s">
        <v>55</v>
      </c>
      <c r="M169" t="s">
        <v>56</v>
      </c>
      <c r="N169" t="s">
        <v>69</v>
      </c>
      <c r="O169" t="s">
        <v>58</v>
      </c>
      <c r="P169">
        <v>62</v>
      </c>
      <c r="Q169">
        <v>64</v>
      </c>
      <c r="R169">
        <v>64</v>
      </c>
      <c r="S169">
        <v>2</v>
      </c>
      <c r="T169">
        <f t="shared" si="18"/>
        <v>62</v>
      </c>
      <c r="U169">
        <v>61</v>
      </c>
      <c r="V169">
        <f t="shared" si="19"/>
        <v>1</v>
      </c>
      <c r="W169" s="3">
        <f t="shared" si="20"/>
        <v>3.125E-2</v>
      </c>
      <c r="X169">
        <v>24</v>
      </c>
      <c r="Y169" s="4">
        <v>7</v>
      </c>
      <c r="Z169" s="4">
        <v>1.9</v>
      </c>
      <c r="AA169" s="5">
        <v>36001.11</v>
      </c>
      <c r="AB169" s="5">
        <f t="shared" si="21"/>
        <v>2196067.71</v>
      </c>
      <c r="AC169" s="5">
        <v>23474.91</v>
      </c>
      <c r="AD169" s="5">
        <f t="shared" si="22"/>
        <v>1502394.24</v>
      </c>
      <c r="AE169" s="5">
        <v>109680.19</v>
      </c>
      <c r="AF169" s="5">
        <v>28592.87</v>
      </c>
      <c r="AG169" s="5">
        <v>9384.93</v>
      </c>
      <c r="AH169" s="5">
        <v>2755</v>
      </c>
      <c r="AI169" s="5">
        <v>6400</v>
      </c>
      <c r="AJ169">
        <v>0</v>
      </c>
      <c r="AK169" s="5">
        <v>0</v>
      </c>
      <c r="AL169" s="5">
        <v>676.36</v>
      </c>
      <c r="AM169" s="5">
        <v>43651.56</v>
      </c>
      <c r="AN169">
        <v>4</v>
      </c>
      <c r="AO169">
        <v>5</v>
      </c>
      <c r="AP169" t="str">
        <f t="shared" si="23"/>
        <v>No</v>
      </c>
      <c r="AQ169">
        <v>2</v>
      </c>
      <c r="AR169" s="5">
        <f t="shared" si="24"/>
        <v>1703535.15</v>
      </c>
      <c r="AS169" s="5">
        <f t="shared" si="25"/>
        <v>492532.56</v>
      </c>
      <c r="AT169" t="s">
        <v>59</v>
      </c>
      <c r="AU169" t="s">
        <v>6164</v>
      </c>
      <c r="AV169" t="s">
        <v>6165</v>
      </c>
      <c r="AW169" t="s">
        <v>6166</v>
      </c>
      <c r="AX169" t="s">
        <v>6184</v>
      </c>
      <c r="AY169">
        <v>64</v>
      </c>
      <c r="AZ169">
        <v>2</v>
      </c>
      <c r="BA169">
        <v>11</v>
      </c>
      <c r="BB169" t="s">
        <v>6185</v>
      </c>
      <c r="BC169">
        <v>0</v>
      </c>
      <c r="BD169">
        <v>1</v>
      </c>
      <c r="BE169" t="s">
        <v>6188</v>
      </c>
      <c r="BF169" t="s">
        <v>6170</v>
      </c>
      <c r="BG169">
        <v>1</v>
      </c>
      <c r="BH169" t="s">
        <v>6186</v>
      </c>
      <c r="BI169">
        <v>30</v>
      </c>
      <c r="BJ169" t="s">
        <v>6172</v>
      </c>
      <c r="BK169">
        <v>0</v>
      </c>
      <c r="BL169">
        <v>71</v>
      </c>
      <c r="BM169" s="3">
        <f t="shared" si="26"/>
        <v>0.90140845070422537</v>
      </c>
    </row>
    <row r="170" spans="1:65">
      <c r="A170" t="s">
        <v>297</v>
      </c>
      <c r="B170" s="2">
        <v>45667</v>
      </c>
      <c r="C170" t="s">
        <v>47</v>
      </c>
      <c r="D170" t="s">
        <v>48</v>
      </c>
      <c r="E170">
        <v>1</v>
      </c>
      <c r="F170" t="s">
        <v>72</v>
      </c>
      <c r="G170" t="s">
        <v>79</v>
      </c>
      <c r="H170" t="s">
        <v>86</v>
      </c>
      <c r="I170" t="s">
        <v>52</v>
      </c>
      <c r="J170" t="s">
        <v>65</v>
      </c>
      <c r="K170" t="s">
        <v>75</v>
      </c>
      <c r="L170" t="s">
        <v>67</v>
      </c>
      <c r="M170" t="s">
        <v>56</v>
      </c>
      <c r="N170" t="s">
        <v>57</v>
      </c>
      <c r="O170" t="s">
        <v>82</v>
      </c>
      <c r="P170">
        <v>42</v>
      </c>
      <c r="Q170">
        <v>43</v>
      </c>
      <c r="R170">
        <v>44</v>
      </c>
      <c r="S170">
        <v>1</v>
      </c>
      <c r="T170">
        <f t="shared" si="18"/>
        <v>43</v>
      </c>
      <c r="U170">
        <v>41</v>
      </c>
      <c r="V170">
        <f t="shared" si="19"/>
        <v>2</v>
      </c>
      <c r="W170" s="3">
        <f t="shared" si="20"/>
        <v>2.2727272727272728E-2</v>
      </c>
      <c r="X170">
        <v>32</v>
      </c>
      <c r="Y170" s="4">
        <v>0.9</v>
      </c>
      <c r="Z170" s="4">
        <v>1.8</v>
      </c>
      <c r="AA170" s="5">
        <v>51571.71</v>
      </c>
      <c r="AB170" s="5">
        <f t="shared" si="21"/>
        <v>2114440.11</v>
      </c>
      <c r="AC170" s="5">
        <v>33767.11</v>
      </c>
      <c r="AD170" s="5">
        <f t="shared" si="22"/>
        <v>1485752.84</v>
      </c>
      <c r="AE170" s="5">
        <v>101277.53</v>
      </c>
      <c r="AF170" s="5">
        <v>28016.19</v>
      </c>
      <c r="AG170" s="5">
        <v>9905.65</v>
      </c>
      <c r="AH170" s="5">
        <v>2610</v>
      </c>
      <c r="AI170" s="5">
        <v>4600</v>
      </c>
      <c r="AJ170">
        <v>0</v>
      </c>
      <c r="AK170" s="5">
        <v>0</v>
      </c>
      <c r="AL170" s="5">
        <v>2044.75</v>
      </c>
      <c r="AM170" s="5">
        <v>28772.59</v>
      </c>
      <c r="AN170">
        <v>4</v>
      </c>
      <c r="AO170">
        <v>3</v>
      </c>
      <c r="AP170" t="str">
        <f t="shared" si="23"/>
        <v>Yes</v>
      </c>
      <c r="AQ170">
        <v>1</v>
      </c>
      <c r="AR170" s="5">
        <f t="shared" si="24"/>
        <v>1662979.55</v>
      </c>
      <c r="AS170" s="5">
        <f t="shared" si="25"/>
        <v>451460.56</v>
      </c>
      <c r="AT170" t="s">
        <v>59</v>
      </c>
      <c r="AU170" t="s">
        <v>6164</v>
      </c>
      <c r="AV170" t="s">
        <v>6165</v>
      </c>
      <c r="AW170" t="s">
        <v>6166</v>
      </c>
      <c r="AX170" t="s">
        <v>6184</v>
      </c>
      <c r="AY170">
        <v>45</v>
      </c>
      <c r="AZ170">
        <v>0</v>
      </c>
      <c r="BA170">
        <v>21</v>
      </c>
      <c r="BB170" t="s">
        <v>6180</v>
      </c>
      <c r="BC170">
        <v>0</v>
      </c>
      <c r="BD170">
        <v>0</v>
      </c>
      <c r="BE170" t="s">
        <v>6169</v>
      </c>
      <c r="BF170" t="s">
        <v>6170</v>
      </c>
      <c r="BG170">
        <v>0</v>
      </c>
      <c r="BH170" t="s">
        <v>6171</v>
      </c>
      <c r="BI170">
        <v>29</v>
      </c>
      <c r="BJ170" t="s">
        <v>6172</v>
      </c>
      <c r="BK170">
        <v>0</v>
      </c>
      <c r="BL170">
        <v>61</v>
      </c>
      <c r="BM170" s="3">
        <f t="shared" si="26"/>
        <v>0.72131147540983609</v>
      </c>
    </row>
    <row r="171" spans="1:65">
      <c r="A171" t="s">
        <v>298</v>
      </c>
      <c r="B171" s="2">
        <v>45667</v>
      </c>
      <c r="C171" t="s">
        <v>47</v>
      </c>
      <c r="D171" t="s">
        <v>48</v>
      </c>
      <c r="E171">
        <v>1</v>
      </c>
      <c r="F171" t="s">
        <v>49</v>
      </c>
      <c r="G171" t="s">
        <v>50</v>
      </c>
      <c r="H171" t="s">
        <v>245</v>
      </c>
      <c r="I171" t="s">
        <v>74</v>
      </c>
      <c r="J171" t="s">
        <v>53</v>
      </c>
      <c r="K171" t="s">
        <v>54</v>
      </c>
      <c r="L171" t="s">
        <v>92</v>
      </c>
      <c r="M171" t="s">
        <v>56</v>
      </c>
      <c r="N171" t="s">
        <v>109</v>
      </c>
      <c r="O171" t="s">
        <v>70</v>
      </c>
      <c r="P171">
        <v>56</v>
      </c>
      <c r="Q171">
        <v>57</v>
      </c>
      <c r="R171">
        <v>56</v>
      </c>
      <c r="S171">
        <v>1</v>
      </c>
      <c r="T171">
        <f t="shared" si="18"/>
        <v>55</v>
      </c>
      <c r="U171">
        <v>54</v>
      </c>
      <c r="V171">
        <f t="shared" si="19"/>
        <v>1</v>
      </c>
      <c r="W171" s="3">
        <f t="shared" si="20"/>
        <v>1.7857142857142856E-2</v>
      </c>
      <c r="X171">
        <v>33</v>
      </c>
      <c r="Y171" s="4">
        <v>2.4</v>
      </c>
      <c r="Z171" s="4">
        <v>1.2</v>
      </c>
      <c r="AA171" s="5">
        <v>39282.39</v>
      </c>
      <c r="AB171" s="5">
        <f t="shared" si="21"/>
        <v>2121249.06</v>
      </c>
      <c r="AC171" s="5">
        <v>23817.49</v>
      </c>
      <c r="AD171" s="5">
        <f t="shared" si="22"/>
        <v>1333779.44</v>
      </c>
      <c r="AE171" s="5">
        <v>96035.87</v>
      </c>
      <c r="AF171" s="5">
        <v>26612.720000000001</v>
      </c>
      <c r="AG171" s="5">
        <v>9386.1</v>
      </c>
      <c r="AH171" s="5">
        <v>1740</v>
      </c>
      <c r="AI171" s="5">
        <v>3200</v>
      </c>
      <c r="AJ171">
        <v>0</v>
      </c>
      <c r="AK171" s="5">
        <v>0</v>
      </c>
      <c r="AL171" s="5">
        <v>688.15</v>
      </c>
      <c r="AM171" s="5">
        <v>85534.52</v>
      </c>
      <c r="AN171">
        <v>8</v>
      </c>
      <c r="AO171">
        <v>9</v>
      </c>
      <c r="AP171" t="str">
        <f t="shared" si="23"/>
        <v>No</v>
      </c>
      <c r="AQ171">
        <v>3</v>
      </c>
      <c r="AR171" s="5">
        <f t="shared" si="24"/>
        <v>1556976.8</v>
      </c>
      <c r="AS171" s="5">
        <f t="shared" si="25"/>
        <v>564272.26</v>
      </c>
      <c r="AT171" t="s">
        <v>59</v>
      </c>
      <c r="AU171" t="s">
        <v>6164</v>
      </c>
      <c r="AV171" t="s">
        <v>6165</v>
      </c>
      <c r="AW171" t="s">
        <v>6166</v>
      </c>
      <c r="AX171" t="s">
        <v>6167</v>
      </c>
      <c r="AY171">
        <v>58</v>
      </c>
      <c r="AZ171">
        <v>2</v>
      </c>
      <c r="BA171">
        <v>14</v>
      </c>
      <c r="BB171" t="s">
        <v>6185</v>
      </c>
      <c r="BC171">
        <v>1</v>
      </c>
      <c r="BD171">
        <v>0</v>
      </c>
      <c r="BE171" t="s">
        <v>6196</v>
      </c>
      <c r="BF171" t="s">
        <v>6170</v>
      </c>
      <c r="BG171">
        <v>1</v>
      </c>
      <c r="BH171" t="s">
        <v>6179</v>
      </c>
      <c r="BI171">
        <v>37</v>
      </c>
      <c r="BJ171" t="s">
        <v>6172</v>
      </c>
      <c r="BK171">
        <v>0</v>
      </c>
      <c r="BL171">
        <v>72</v>
      </c>
      <c r="BM171" s="3">
        <f t="shared" si="26"/>
        <v>0.77777777777777779</v>
      </c>
    </row>
    <row r="172" spans="1:65">
      <c r="A172" t="s">
        <v>299</v>
      </c>
      <c r="B172" s="2">
        <v>45667</v>
      </c>
      <c r="C172" t="s">
        <v>47</v>
      </c>
      <c r="D172" t="s">
        <v>48</v>
      </c>
      <c r="E172">
        <v>1</v>
      </c>
      <c r="F172" t="s">
        <v>72</v>
      </c>
      <c r="G172" t="s">
        <v>50</v>
      </c>
      <c r="H172" t="s">
        <v>138</v>
      </c>
      <c r="I172" t="s">
        <v>74</v>
      </c>
      <c r="J172" t="s">
        <v>65</v>
      </c>
      <c r="K172" t="s">
        <v>75</v>
      </c>
      <c r="L172" t="s">
        <v>55</v>
      </c>
      <c r="M172" t="s">
        <v>56</v>
      </c>
      <c r="N172" t="s">
        <v>94</v>
      </c>
      <c r="O172" t="s">
        <v>70</v>
      </c>
      <c r="P172">
        <v>56</v>
      </c>
      <c r="Q172">
        <v>59</v>
      </c>
      <c r="R172">
        <v>61</v>
      </c>
      <c r="S172">
        <v>1</v>
      </c>
      <c r="T172">
        <f t="shared" si="18"/>
        <v>60</v>
      </c>
      <c r="U172">
        <v>53</v>
      </c>
      <c r="V172">
        <f t="shared" si="19"/>
        <v>7</v>
      </c>
      <c r="W172" s="3">
        <f t="shared" si="20"/>
        <v>1.6393442622950821E-2</v>
      </c>
      <c r="X172">
        <v>38</v>
      </c>
      <c r="Y172" s="4">
        <v>5.6</v>
      </c>
      <c r="Z172" s="4">
        <v>1.5</v>
      </c>
      <c r="AA172" s="5">
        <v>51534.61</v>
      </c>
      <c r="AB172" s="5">
        <f t="shared" si="21"/>
        <v>2731334.33</v>
      </c>
      <c r="AC172" s="5">
        <v>34967.96</v>
      </c>
      <c r="AD172" s="5">
        <f t="shared" si="22"/>
        <v>2133045.56</v>
      </c>
      <c r="AE172" s="5">
        <v>134071.98000000001</v>
      </c>
      <c r="AF172" s="5">
        <v>38463.910000000003</v>
      </c>
      <c r="AG172" s="5">
        <v>10197.09</v>
      </c>
      <c r="AH172" s="5">
        <v>2175</v>
      </c>
      <c r="AI172" s="5">
        <v>4600</v>
      </c>
      <c r="AJ172">
        <v>0</v>
      </c>
      <c r="AK172" s="5">
        <v>0</v>
      </c>
      <c r="AL172" s="5">
        <v>7006.41</v>
      </c>
      <c r="AM172" s="5">
        <v>35052.43</v>
      </c>
      <c r="AN172">
        <v>4</v>
      </c>
      <c r="AO172">
        <v>3</v>
      </c>
      <c r="AP172" t="str">
        <f t="shared" si="23"/>
        <v>Yes</v>
      </c>
      <c r="AQ172">
        <v>1</v>
      </c>
      <c r="AR172" s="5">
        <f t="shared" si="24"/>
        <v>2364612.38</v>
      </c>
      <c r="AS172" s="5">
        <f t="shared" si="25"/>
        <v>366721.95</v>
      </c>
      <c r="AT172" t="s">
        <v>59</v>
      </c>
      <c r="AU172" t="s">
        <v>6164</v>
      </c>
      <c r="AV172" t="s">
        <v>6165</v>
      </c>
      <c r="AW172" t="s">
        <v>6166</v>
      </c>
      <c r="AX172" t="s">
        <v>6184</v>
      </c>
      <c r="AY172">
        <v>58</v>
      </c>
      <c r="AZ172">
        <v>1</v>
      </c>
      <c r="BA172">
        <v>34</v>
      </c>
      <c r="BB172" t="s">
        <v>6180</v>
      </c>
      <c r="BC172">
        <v>0</v>
      </c>
      <c r="BD172">
        <v>0</v>
      </c>
      <c r="BE172" t="s">
        <v>6169</v>
      </c>
      <c r="BF172" t="s">
        <v>6170</v>
      </c>
      <c r="BG172">
        <v>0</v>
      </c>
      <c r="BH172" t="s">
        <v>6171</v>
      </c>
      <c r="BI172">
        <v>56</v>
      </c>
      <c r="BJ172" t="s">
        <v>6187</v>
      </c>
      <c r="BK172">
        <v>0</v>
      </c>
      <c r="BL172">
        <v>69</v>
      </c>
      <c r="BM172" s="3">
        <f t="shared" si="26"/>
        <v>0.88405797101449279</v>
      </c>
    </row>
    <row r="173" spans="1:65">
      <c r="A173" t="s">
        <v>300</v>
      </c>
      <c r="B173" s="2">
        <v>45667</v>
      </c>
      <c r="C173" t="s">
        <v>47</v>
      </c>
      <c r="D173" t="s">
        <v>48</v>
      </c>
      <c r="E173">
        <v>1</v>
      </c>
      <c r="F173" t="s">
        <v>78</v>
      </c>
      <c r="G173" t="s">
        <v>62</v>
      </c>
      <c r="H173" t="s">
        <v>168</v>
      </c>
      <c r="I173" t="s">
        <v>64</v>
      </c>
      <c r="J173" t="s">
        <v>53</v>
      </c>
      <c r="K173" t="s">
        <v>66</v>
      </c>
      <c r="L173" t="s">
        <v>87</v>
      </c>
      <c r="M173" t="s">
        <v>68</v>
      </c>
      <c r="N173" t="s">
        <v>109</v>
      </c>
      <c r="O173" t="s">
        <v>82</v>
      </c>
      <c r="P173">
        <v>54</v>
      </c>
      <c r="Q173">
        <v>57</v>
      </c>
      <c r="R173">
        <v>53</v>
      </c>
      <c r="S173">
        <v>2</v>
      </c>
      <c r="T173">
        <f t="shared" si="18"/>
        <v>51</v>
      </c>
      <c r="U173">
        <v>51</v>
      </c>
      <c r="V173">
        <f t="shared" si="19"/>
        <v>0</v>
      </c>
      <c r="W173" s="3">
        <f t="shared" si="20"/>
        <v>3.7735849056603772E-2</v>
      </c>
      <c r="X173">
        <v>34</v>
      </c>
      <c r="Y173" s="4">
        <v>0</v>
      </c>
      <c r="Z173" s="4">
        <v>1</v>
      </c>
      <c r="AA173" s="5">
        <v>34235.800000000003</v>
      </c>
      <c r="AB173" s="5">
        <f t="shared" si="21"/>
        <v>1746025.8</v>
      </c>
      <c r="AC173" s="5">
        <v>23141.56</v>
      </c>
      <c r="AD173" s="5">
        <f t="shared" si="22"/>
        <v>1226502.68</v>
      </c>
      <c r="AE173" s="5">
        <v>86924.1</v>
      </c>
      <c r="AF173" s="5">
        <v>26720.41</v>
      </c>
      <c r="AG173" s="5">
        <v>9945.44</v>
      </c>
      <c r="AH173" s="5">
        <v>1450</v>
      </c>
      <c r="AI173" s="5">
        <v>6400</v>
      </c>
      <c r="AJ173">
        <v>1</v>
      </c>
      <c r="AK173" s="5">
        <v>9041.94</v>
      </c>
      <c r="AL173" s="5">
        <v>0</v>
      </c>
      <c r="AM173" s="5">
        <v>74868.350000000006</v>
      </c>
      <c r="AN173">
        <v>8</v>
      </c>
      <c r="AO173">
        <v>8</v>
      </c>
      <c r="AP173" t="str">
        <f t="shared" si="23"/>
        <v>Yes</v>
      </c>
      <c r="AQ173">
        <v>2</v>
      </c>
      <c r="AR173" s="5">
        <f t="shared" si="24"/>
        <v>1441852.92</v>
      </c>
      <c r="AS173" s="5">
        <f t="shared" si="25"/>
        <v>304172.88</v>
      </c>
      <c r="AT173" t="s">
        <v>59</v>
      </c>
      <c r="AU173" t="s">
        <v>6189</v>
      </c>
      <c r="AV173" t="s">
        <v>6190</v>
      </c>
      <c r="AW173" t="s">
        <v>6183</v>
      </c>
      <c r="AX173" t="s">
        <v>6167</v>
      </c>
      <c r="AY173">
        <v>55</v>
      </c>
      <c r="AZ173">
        <v>0</v>
      </c>
      <c r="BA173">
        <v>0</v>
      </c>
      <c r="BB173" t="s">
        <v>6168</v>
      </c>
      <c r="BC173">
        <v>0</v>
      </c>
      <c r="BD173">
        <v>0</v>
      </c>
      <c r="BE173" t="s">
        <v>6169</v>
      </c>
      <c r="BF173" t="s">
        <v>6170</v>
      </c>
      <c r="BG173">
        <v>1</v>
      </c>
      <c r="BH173" t="s">
        <v>6179</v>
      </c>
      <c r="BI173">
        <v>41</v>
      </c>
      <c r="BJ173" t="s">
        <v>6172</v>
      </c>
      <c r="BK173">
        <v>0</v>
      </c>
      <c r="BL173">
        <v>74</v>
      </c>
      <c r="BM173" s="3">
        <f t="shared" si="26"/>
        <v>0.71621621621621623</v>
      </c>
    </row>
    <row r="174" spans="1:65">
      <c r="A174" t="s">
        <v>301</v>
      </c>
      <c r="B174" s="2">
        <v>45667</v>
      </c>
      <c r="C174" t="s">
        <v>47</v>
      </c>
      <c r="D174" t="s">
        <v>48</v>
      </c>
      <c r="E174">
        <v>1</v>
      </c>
      <c r="F174" t="s">
        <v>78</v>
      </c>
      <c r="G174" t="s">
        <v>79</v>
      </c>
      <c r="H174" t="s">
        <v>113</v>
      </c>
      <c r="I174" t="s">
        <v>74</v>
      </c>
      <c r="J174" t="s">
        <v>65</v>
      </c>
      <c r="K174" t="s">
        <v>66</v>
      </c>
      <c r="L174" t="s">
        <v>55</v>
      </c>
      <c r="M174" t="s">
        <v>56</v>
      </c>
      <c r="N174" t="s">
        <v>69</v>
      </c>
      <c r="O174" t="s">
        <v>82</v>
      </c>
      <c r="P174">
        <v>48</v>
      </c>
      <c r="Q174">
        <v>51</v>
      </c>
      <c r="R174">
        <v>50</v>
      </c>
      <c r="S174">
        <v>1</v>
      </c>
      <c r="T174">
        <f t="shared" si="18"/>
        <v>49</v>
      </c>
      <c r="U174">
        <v>48</v>
      </c>
      <c r="V174">
        <f t="shared" si="19"/>
        <v>1</v>
      </c>
      <c r="W174" s="3">
        <f t="shared" si="20"/>
        <v>0.02</v>
      </c>
      <c r="X174">
        <v>19</v>
      </c>
      <c r="Y174" s="4">
        <v>0</v>
      </c>
      <c r="Z174" s="4">
        <v>1</v>
      </c>
      <c r="AA174" s="5">
        <v>49245.77</v>
      </c>
      <c r="AB174" s="5">
        <f t="shared" si="21"/>
        <v>2363796.96</v>
      </c>
      <c r="AC174" s="5">
        <v>34829.65</v>
      </c>
      <c r="AD174" s="5">
        <f t="shared" si="22"/>
        <v>1741482.5</v>
      </c>
      <c r="AE174" s="5">
        <v>112256.94</v>
      </c>
      <c r="AF174" s="5">
        <v>32188.21</v>
      </c>
      <c r="AG174" s="5">
        <v>8896.48</v>
      </c>
      <c r="AH174" s="5">
        <v>1450</v>
      </c>
      <c r="AI174" s="5">
        <v>4600</v>
      </c>
      <c r="AJ174">
        <v>0</v>
      </c>
      <c r="AK174" s="5">
        <v>0</v>
      </c>
      <c r="AL174" s="5">
        <v>1015.81</v>
      </c>
      <c r="AM174" s="5">
        <v>32562.01</v>
      </c>
      <c r="AN174">
        <v>4</v>
      </c>
      <c r="AO174">
        <v>4</v>
      </c>
      <c r="AP174" t="str">
        <f t="shared" si="23"/>
        <v>Yes</v>
      </c>
      <c r="AQ174">
        <v>0</v>
      </c>
      <c r="AR174" s="5">
        <f t="shared" si="24"/>
        <v>1934451.95</v>
      </c>
      <c r="AS174" s="5">
        <f t="shared" si="25"/>
        <v>429345.01</v>
      </c>
      <c r="AT174" t="s">
        <v>59</v>
      </c>
      <c r="AU174" t="s">
        <v>6164</v>
      </c>
      <c r="AV174" t="s">
        <v>6165</v>
      </c>
      <c r="AW174" t="s">
        <v>6166</v>
      </c>
      <c r="AX174" t="s">
        <v>6167</v>
      </c>
      <c r="AY174">
        <v>50</v>
      </c>
      <c r="AZ174">
        <v>0</v>
      </c>
      <c r="BA174">
        <v>18</v>
      </c>
      <c r="BB174" t="s">
        <v>6180</v>
      </c>
      <c r="BC174">
        <v>0</v>
      </c>
      <c r="BD174">
        <v>0</v>
      </c>
      <c r="BE174" t="s">
        <v>6169</v>
      </c>
      <c r="BF174" t="s">
        <v>6170</v>
      </c>
      <c r="BG174">
        <v>0</v>
      </c>
      <c r="BH174" t="s">
        <v>6171</v>
      </c>
      <c r="BI174">
        <v>35</v>
      </c>
      <c r="BJ174" t="s">
        <v>6172</v>
      </c>
      <c r="BK174">
        <v>0</v>
      </c>
      <c r="BL174">
        <v>59</v>
      </c>
      <c r="BM174" s="3">
        <f t="shared" si="26"/>
        <v>0.84745762711864403</v>
      </c>
    </row>
    <row r="175" spans="1:65">
      <c r="A175" t="s">
        <v>302</v>
      </c>
      <c r="B175" s="2">
        <v>45667</v>
      </c>
      <c r="C175" t="s">
        <v>47</v>
      </c>
      <c r="D175" t="s">
        <v>48</v>
      </c>
      <c r="E175">
        <v>1</v>
      </c>
      <c r="F175" t="s">
        <v>49</v>
      </c>
      <c r="G175" t="s">
        <v>79</v>
      </c>
      <c r="H175" t="s">
        <v>106</v>
      </c>
      <c r="I175" t="s">
        <v>64</v>
      </c>
      <c r="J175" t="s">
        <v>65</v>
      </c>
      <c r="K175" t="s">
        <v>66</v>
      </c>
      <c r="L175" t="s">
        <v>87</v>
      </c>
      <c r="M175" t="s">
        <v>56</v>
      </c>
      <c r="N175" t="s">
        <v>69</v>
      </c>
      <c r="O175" t="s">
        <v>58</v>
      </c>
      <c r="P175">
        <v>48</v>
      </c>
      <c r="Q175">
        <v>50</v>
      </c>
      <c r="R175">
        <v>49</v>
      </c>
      <c r="S175">
        <v>1</v>
      </c>
      <c r="T175">
        <f t="shared" si="18"/>
        <v>48</v>
      </c>
      <c r="U175">
        <v>46</v>
      </c>
      <c r="V175">
        <f t="shared" si="19"/>
        <v>2</v>
      </c>
      <c r="W175" s="3">
        <f t="shared" si="20"/>
        <v>2.0408163265306121E-2</v>
      </c>
      <c r="X175">
        <v>11</v>
      </c>
      <c r="Y175" s="4">
        <v>3.8</v>
      </c>
      <c r="Z175" s="4">
        <v>1.1000000000000001</v>
      </c>
      <c r="AA175" s="5">
        <v>49102.12</v>
      </c>
      <c r="AB175" s="5">
        <f t="shared" si="21"/>
        <v>2258697.52</v>
      </c>
      <c r="AC175" s="5">
        <v>35737.31</v>
      </c>
      <c r="AD175" s="5">
        <f t="shared" si="22"/>
        <v>1751128.19</v>
      </c>
      <c r="AE175" s="5">
        <v>104187.53</v>
      </c>
      <c r="AF175" s="5">
        <v>31631.93</v>
      </c>
      <c r="AG175" s="5">
        <v>7455.12</v>
      </c>
      <c r="AH175" s="5">
        <v>1595</v>
      </c>
      <c r="AI175" s="5">
        <v>4600</v>
      </c>
      <c r="AJ175">
        <v>0</v>
      </c>
      <c r="AK175" s="5">
        <v>0</v>
      </c>
      <c r="AL175" s="5">
        <v>1951.35</v>
      </c>
      <c r="AM175" s="5">
        <v>32230.85</v>
      </c>
      <c r="AN175">
        <v>4</v>
      </c>
      <c r="AO175">
        <v>5</v>
      </c>
      <c r="AP175" t="str">
        <f t="shared" si="23"/>
        <v>No</v>
      </c>
      <c r="AQ175">
        <v>2</v>
      </c>
      <c r="AR175" s="5">
        <f t="shared" si="24"/>
        <v>1934779.97</v>
      </c>
      <c r="AS175" s="5">
        <f t="shared" si="25"/>
        <v>323917.55</v>
      </c>
      <c r="AT175" t="s">
        <v>59</v>
      </c>
      <c r="AU175" t="s">
        <v>6164</v>
      </c>
      <c r="AV175" t="s">
        <v>6165</v>
      </c>
      <c r="AW175" t="s">
        <v>6166</v>
      </c>
      <c r="AX175" t="s">
        <v>6167</v>
      </c>
      <c r="AY175">
        <v>50</v>
      </c>
      <c r="AZ175">
        <v>0</v>
      </c>
      <c r="BA175">
        <v>15</v>
      </c>
      <c r="BB175" t="s">
        <v>6198</v>
      </c>
      <c r="BC175">
        <v>0</v>
      </c>
      <c r="BD175">
        <v>1</v>
      </c>
      <c r="BE175" t="s">
        <v>6188</v>
      </c>
      <c r="BF175" t="s">
        <v>6170</v>
      </c>
      <c r="BG175">
        <v>0</v>
      </c>
      <c r="BH175" t="s">
        <v>6171</v>
      </c>
      <c r="BI175">
        <v>20</v>
      </c>
      <c r="BJ175" t="s">
        <v>6172</v>
      </c>
      <c r="BK175">
        <v>0</v>
      </c>
      <c r="BL175">
        <v>59</v>
      </c>
      <c r="BM175" s="3">
        <f t="shared" si="26"/>
        <v>0.83050847457627119</v>
      </c>
    </row>
    <row r="176" spans="1:65">
      <c r="A176" t="s">
        <v>303</v>
      </c>
      <c r="B176" s="2">
        <v>45667</v>
      </c>
      <c r="C176" t="s">
        <v>47</v>
      </c>
      <c r="D176" t="s">
        <v>48</v>
      </c>
      <c r="E176">
        <v>1</v>
      </c>
      <c r="F176" t="s">
        <v>72</v>
      </c>
      <c r="G176" t="s">
        <v>79</v>
      </c>
      <c r="H176" t="s">
        <v>102</v>
      </c>
      <c r="I176" t="s">
        <v>52</v>
      </c>
      <c r="J176" t="s">
        <v>81</v>
      </c>
      <c r="K176" t="s">
        <v>75</v>
      </c>
      <c r="L176" t="s">
        <v>55</v>
      </c>
      <c r="M176" t="s">
        <v>56</v>
      </c>
      <c r="N176" t="s">
        <v>109</v>
      </c>
      <c r="O176" t="s">
        <v>120</v>
      </c>
      <c r="P176">
        <v>40</v>
      </c>
      <c r="Q176">
        <v>43</v>
      </c>
      <c r="R176">
        <v>42</v>
      </c>
      <c r="S176">
        <v>1</v>
      </c>
      <c r="T176">
        <f t="shared" si="18"/>
        <v>41</v>
      </c>
      <c r="U176">
        <v>39</v>
      </c>
      <c r="V176">
        <f t="shared" si="19"/>
        <v>2</v>
      </c>
      <c r="W176" s="3">
        <f t="shared" si="20"/>
        <v>2.3809523809523808E-2</v>
      </c>
      <c r="X176">
        <v>23</v>
      </c>
      <c r="Y176" s="4">
        <v>0.5</v>
      </c>
      <c r="Z176" s="4">
        <v>0.8</v>
      </c>
      <c r="AA176" s="5">
        <v>77174.179999999993</v>
      </c>
      <c r="AB176" s="5">
        <f t="shared" si="21"/>
        <v>3009793.02</v>
      </c>
      <c r="AC176" s="5">
        <v>53353.440000000002</v>
      </c>
      <c r="AD176" s="5">
        <f t="shared" si="22"/>
        <v>2240844.48</v>
      </c>
      <c r="AE176" s="5">
        <v>135935.29</v>
      </c>
      <c r="AF176" s="5">
        <v>34498.1</v>
      </c>
      <c r="AG176" s="5">
        <v>8869.65</v>
      </c>
      <c r="AH176" s="5">
        <v>1160</v>
      </c>
      <c r="AI176" s="5">
        <v>6800</v>
      </c>
      <c r="AJ176">
        <v>0</v>
      </c>
      <c r="AK176" s="5">
        <v>0</v>
      </c>
      <c r="AL176" s="5">
        <v>2896.52</v>
      </c>
      <c r="AM176" s="5">
        <v>59937.04</v>
      </c>
      <c r="AN176">
        <v>8</v>
      </c>
      <c r="AO176">
        <v>11</v>
      </c>
      <c r="AP176" t="str">
        <f t="shared" si="23"/>
        <v>No</v>
      </c>
      <c r="AQ176">
        <v>2</v>
      </c>
      <c r="AR176" s="5">
        <f t="shared" si="24"/>
        <v>2490941.08</v>
      </c>
      <c r="AS176" s="5">
        <f t="shared" si="25"/>
        <v>518851.94</v>
      </c>
      <c r="AT176" t="s">
        <v>59</v>
      </c>
      <c r="AU176" t="s">
        <v>6164</v>
      </c>
      <c r="AV176" t="s">
        <v>6165</v>
      </c>
      <c r="AW176" t="s">
        <v>6166</v>
      </c>
      <c r="AX176" t="s">
        <v>6167</v>
      </c>
      <c r="AY176">
        <v>41</v>
      </c>
      <c r="AZ176">
        <v>0</v>
      </c>
      <c r="BA176">
        <v>22</v>
      </c>
      <c r="BB176" t="s">
        <v>6180</v>
      </c>
      <c r="BC176">
        <v>0</v>
      </c>
      <c r="BD176">
        <v>3</v>
      </c>
      <c r="BE176" t="s">
        <v>6188</v>
      </c>
      <c r="BF176" t="s">
        <v>6170</v>
      </c>
      <c r="BG176">
        <v>0</v>
      </c>
      <c r="BH176" t="s">
        <v>6171</v>
      </c>
      <c r="BI176">
        <v>32</v>
      </c>
      <c r="BJ176" t="s">
        <v>6172</v>
      </c>
      <c r="BK176">
        <v>0</v>
      </c>
      <c r="BL176">
        <v>51</v>
      </c>
      <c r="BM176" s="3">
        <f t="shared" si="26"/>
        <v>0.82352941176470584</v>
      </c>
    </row>
    <row r="177" spans="1:65">
      <c r="A177" t="s">
        <v>304</v>
      </c>
      <c r="B177" s="2">
        <v>45668</v>
      </c>
      <c r="C177" t="s">
        <v>47</v>
      </c>
      <c r="D177" t="s">
        <v>48</v>
      </c>
      <c r="E177">
        <v>1</v>
      </c>
      <c r="F177" t="s">
        <v>61</v>
      </c>
      <c r="G177" t="s">
        <v>62</v>
      </c>
      <c r="H177" t="s">
        <v>63</v>
      </c>
      <c r="I177" t="s">
        <v>74</v>
      </c>
      <c r="J177" t="s">
        <v>81</v>
      </c>
      <c r="K177" t="s">
        <v>75</v>
      </c>
      <c r="L177" t="s">
        <v>92</v>
      </c>
      <c r="M177" t="s">
        <v>56</v>
      </c>
      <c r="N177" t="s">
        <v>109</v>
      </c>
      <c r="O177" t="s">
        <v>70</v>
      </c>
      <c r="P177">
        <v>35</v>
      </c>
      <c r="Q177">
        <v>36</v>
      </c>
      <c r="R177">
        <v>34</v>
      </c>
      <c r="S177">
        <v>1</v>
      </c>
      <c r="T177">
        <f t="shared" si="18"/>
        <v>33</v>
      </c>
      <c r="U177">
        <v>33</v>
      </c>
      <c r="V177">
        <f t="shared" si="19"/>
        <v>0</v>
      </c>
      <c r="W177" s="3">
        <f t="shared" si="20"/>
        <v>2.9411764705882353E-2</v>
      </c>
      <c r="X177">
        <v>31</v>
      </c>
      <c r="Y177" s="4">
        <v>0</v>
      </c>
      <c r="Z177" s="4">
        <v>1.2</v>
      </c>
      <c r="AA177" s="5">
        <v>78628.25</v>
      </c>
      <c r="AB177" s="5">
        <f t="shared" si="21"/>
        <v>2594732.25</v>
      </c>
      <c r="AC177" s="5">
        <v>53767.35</v>
      </c>
      <c r="AD177" s="5">
        <f t="shared" si="22"/>
        <v>1828089.9</v>
      </c>
      <c r="AE177" s="5">
        <v>103106.06</v>
      </c>
      <c r="AF177" s="5">
        <v>29486.07</v>
      </c>
      <c r="AG177" s="5">
        <v>9782.2900000000009</v>
      </c>
      <c r="AH177" s="5">
        <v>1740</v>
      </c>
      <c r="AI177" s="5">
        <v>6800</v>
      </c>
      <c r="AJ177">
        <v>0</v>
      </c>
      <c r="AK177" s="5">
        <v>0</v>
      </c>
      <c r="AL177" s="5">
        <v>0</v>
      </c>
      <c r="AM177" s="5">
        <v>49066.54</v>
      </c>
      <c r="AN177">
        <v>8</v>
      </c>
      <c r="AO177">
        <v>9</v>
      </c>
      <c r="AP177" t="str">
        <f t="shared" si="23"/>
        <v>No</v>
      </c>
      <c r="AQ177">
        <v>1</v>
      </c>
      <c r="AR177" s="5">
        <f t="shared" si="24"/>
        <v>2028070.86</v>
      </c>
      <c r="AS177" s="5">
        <f t="shared" si="25"/>
        <v>566661.39</v>
      </c>
      <c r="AT177" t="s">
        <v>59</v>
      </c>
      <c r="AU177" t="s">
        <v>6164</v>
      </c>
      <c r="AV177" t="s">
        <v>6165</v>
      </c>
      <c r="AW177" t="s">
        <v>6166</v>
      </c>
      <c r="AX177" t="s">
        <v>6167</v>
      </c>
      <c r="AY177">
        <v>38</v>
      </c>
      <c r="AZ177">
        <v>0</v>
      </c>
      <c r="BA177">
        <v>0</v>
      </c>
      <c r="BB177" t="s">
        <v>6168</v>
      </c>
      <c r="BC177">
        <v>0</v>
      </c>
      <c r="BD177">
        <v>1</v>
      </c>
      <c r="BE177" t="s">
        <v>6188</v>
      </c>
      <c r="BF177" t="s">
        <v>6170</v>
      </c>
      <c r="BG177">
        <v>0</v>
      </c>
      <c r="BH177" t="s">
        <v>6171</v>
      </c>
      <c r="BI177">
        <v>58</v>
      </c>
      <c r="BJ177" t="s">
        <v>6187</v>
      </c>
      <c r="BK177">
        <v>0</v>
      </c>
      <c r="BL177">
        <v>52</v>
      </c>
      <c r="BM177" s="3">
        <f t="shared" si="26"/>
        <v>0.65384615384615385</v>
      </c>
    </row>
    <row r="178" spans="1:65">
      <c r="A178" t="s">
        <v>305</v>
      </c>
      <c r="B178" s="2">
        <v>45668</v>
      </c>
      <c r="C178" t="s">
        <v>47</v>
      </c>
      <c r="D178" t="s">
        <v>48</v>
      </c>
      <c r="E178">
        <v>1</v>
      </c>
      <c r="F178" t="s">
        <v>78</v>
      </c>
      <c r="G178" t="s">
        <v>62</v>
      </c>
      <c r="H178" t="s">
        <v>153</v>
      </c>
      <c r="I178" t="s">
        <v>74</v>
      </c>
      <c r="J178" t="s">
        <v>53</v>
      </c>
      <c r="K178" t="s">
        <v>54</v>
      </c>
      <c r="L178" t="s">
        <v>55</v>
      </c>
      <c r="M178" t="s">
        <v>56</v>
      </c>
      <c r="N178" t="s">
        <v>76</v>
      </c>
      <c r="O178" t="s">
        <v>82</v>
      </c>
      <c r="P178">
        <v>50</v>
      </c>
      <c r="Q178">
        <v>51</v>
      </c>
      <c r="R178">
        <v>48</v>
      </c>
      <c r="S178">
        <v>1</v>
      </c>
      <c r="T178">
        <f t="shared" si="18"/>
        <v>47</v>
      </c>
      <c r="U178">
        <v>47</v>
      </c>
      <c r="V178">
        <f t="shared" si="19"/>
        <v>0</v>
      </c>
      <c r="W178" s="3">
        <f t="shared" si="20"/>
        <v>2.0833333333333332E-2</v>
      </c>
      <c r="X178">
        <v>27</v>
      </c>
      <c r="Y178" s="4">
        <v>6.8</v>
      </c>
      <c r="Z178" s="4">
        <v>1.7</v>
      </c>
      <c r="AA178" s="5">
        <v>39054.22</v>
      </c>
      <c r="AB178" s="5">
        <f t="shared" si="21"/>
        <v>1835548.34</v>
      </c>
      <c r="AC178" s="5">
        <v>23643.78</v>
      </c>
      <c r="AD178" s="5">
        <f t="shared" si="22"/>
        <v>1134901.44</v>
      </c>
      <c r="AE178" s="5">
        <v>82149.38</v>
      </c>
      <c r="AF178" s="5">
        <v>23026.45</v>
      </c>
      <c r="AG178" s="5">
        <v>9135.18</v>
      </c>
      <c r="AH178" s="5">
        <v>2465</v>
      </c>
      <c r="AI178" s="5">
        <v>3200</v>
      </c>
      <c r="AJ178">
        <v>0</v>
      </c>
      <c r="AK178" s="5">
        <v>0</v>
      </c>
      <c r="AL178" s="5">
        <v>0</v>
      </c>
      <c r="AM178" s="5">
        <v>31402.09</v>
      </c>
      <c r="AN178">
        <v>4</v>
      </c>
      <c r="AO178">
        <v>3</v>
      </c>
      <c r="AP178" t="str">
        <f t="shared" si="23"/>
        <v>Yes</v>
      </c>
      <c r="AQ178">
        <v>1</v>
      </c>
      <c r="AR178" s="5">
        <f t="shared" si="24"/>
        <v>1286279.54</v>
      </c>
      <c r="AS178" s="5">
        <f t="shared" si="25"/>
        <v>549268.80000000005</v>
      </c>
      <c r="AT178" t="s">
        <v>59</v>
      </c>
      <c r="AU178" t="s">
        <v>6164</v>
      </c>
      <c r="AV178" t="s">
        <v>6165</v>
      </c>
      <c r="AW178" t="s">
        <v>6166</v>
      </c>
      <c r="AX178" t="s">
        <v>6167</v>
      </c>
      <c r="AY178">
        <v>53</v>
      </c>
      <c r="AZ178">
        <v>0</v>
      </c>
      <c r="BA178">
        <v>0</v>
      </c>
      <c r="BB178" t="s">
        <v>6168</v>
      </c>
      <c r="BC178">
        <v>0</v>
      </c>
      <c r="BD178">
        <v>0</v>
      </c>
      <c r="BE178" t="s">
        <v>6169</v>
      </c>
      <c r="BF178" t="s">
        <v>6170</v>
      </c>
      <c r="BG178">
        <v>1</v>
      </c>
      <c r="BH178" t="s">
        <v>6179</v>
      </c>
      <c r="BI178">
        <v>47</v>
      </c>
      <c r="BJ178" t="s">
        <v>6172</v>
      </c>
      <c r="BK178">
        <v>0</v>
      </c>
      <c r="BL178">
        <v>75</v>
      </c>
      <c r="BM178" s="3">
        <f t="shared" si="26"/>
        <v>0.64</v>
      </c>
    </row>
    <row r="179" spans="1:65">
      <c r="A179" t="s">
        <v>306</v>
      </c>
      <c r="B179" s="2">
        <v>45668</v>
      </c>
      <c r="C179" t="s">
        <v>47</v>
      </c>
      <c r="D179" t="s">
        <v>48</v>
      </c>
      <c r="E179">
        <v>1</v>
      </c>
      <c r="F179" t="s">
        <v>78</v>
      </c>
      <c r="G179" t="s">
        <v>79</v>
      </c>
      <c r="H179" t="s">
        <v>136</v>
      </c>
      <c r="I179" t="s">
        <v>64</v>
      </c>
      <c r="J179" t="s">
        <v>65</v>
      </c>
      <c r="K179" t="s">
        <v>75</v>
      </c>
      <c r="L179" t="s">
        <v>67</v>
      </c>
      <c r="M179" t="s">
        <v>56</v>
      </c>
      <c r="N179" t="s">
        <v>94</v>
      </c>
      <c r="O179" t="s">
        <v>70</v>
      </c>
      <c r="P179">
        <v>64</v>
      </c>
      <c r="Q179">
        <v>69</v>
      </c>
      <c r="R179">
        <v>69</v>
      </c>
      <c r="S179">
        <v>2</v>
      </c>
      <c r="T179">
        <f t="shared" si="18"/>
        <v>67</v>
      </c>
      <c r="U179">
        <v>62</v>
      </c>
      <c r="V179">
        <f t="shared" si="19"/>
        <v>5</v>
      </c>
      <c r="W179" s="3">
        <f t="shared" si="20"/>
        <v>2.8985507246376812E-2</v>
      </c>
      <c r="X179">
        <v>23</v>
      </c>
      <c r="Y179" s="4">
        <v>5.4</v>
      </c>
      <c r="Z179" s="4">
        <v>1.9</v>
      </c>
      <c r="AA179" s="5">
        <v>52458.3</v>
      </c>
      <c r="AB179" s="5">
        <f t="shared" si="21"/>
        <v>3252414.6</v>
      </c>
      <c r="AC179" s="5">
        <v>34072.22</v>
      </c>
      <c r="AD179" s="5">
        <f t="shared" si="22"/>
        <v>2350983.1800000002</v>
      </c>
      <c r="AE179" s="5">
        <v>150229.84</v>
      </c>
      <c r="AF179" s="5">
        <v>46437.51</v>
      </c>
      <c r="AG179" s="5">
        <v>8557.24</v>
      </c>
      <c r="AH179" s="5">
        <v>2755</v>
      </c>
      <c r="AI179" s="5">
        <v>9200</v>
      </c>
      <c r="AJ179">
        <v>0</v>
      </c>
      <c r="AK179" s="5">
        <v>0</v>
      </c>
      <c r="AL179" s="5">
        <v>4815.32</v>
      </c>
      <c r="AM179" s="5">
        <v>38009.61</v>
      </c>
      <c r="AN179">
        <v>4</v>
      </c>
      <c r="AO179">
        <v>4</v>
      </c>
      <c r="AP179" t="str">
        <f t="shared" si="23"/>
        <v>Yes</v>
      </c>
      <c r="AQ179">
        <v>1</v>
      </c>
      <c r="AR179" s="5">
        <f t="shared" si="24"/>
        <v>2610987.7000000002</v>
      </c>
      <c r="AS179" s="5">
        <f t="shared" si="25"/>
        <v>641426.9</v>
      </c>
      <c r="AT179" t="s">
        <v>59</v>
      </c>
      <c r="AU179" t="s">
        <v>6164</v>
      </c>
      <c r="AV179" t="s">
        <v>6165</v>
      </c>
      <c r="AW179" t="s">
        <v>6166</v>
      </c>
      <c r="AX179" t="s">
        <v>6184</v>
      </c>
      <c r="AY179">
        <v>67</v>
      </c>
      <c r="AZ179">
        <v>0</v>
      </c>
      <c r="BA179">
        <v>34</v>
      </c>
      <c r="BB179" t="s">
        <v>6180</v>
      </c>
      <c r="BC179">
        <v>0</v>
      </c>
      <c r="BD179">
        <v>0</v>
      </c>
      <c r="BE179" t="s">
        <v>6169</v>
      </c>
      <c r="BF179" t="s">
        <v>6170</v>
      </c>
      <c r="BG179">
        <v>0</v>
      </c>
      <c r="BH179" t="s">
        <v>6171</v>
      </c>
      <c r="BI179">
        <v>47</v>
      </c>
      <c r="BJ179" t="s">
        <v>6172</v>
      </c>
      <c r="BK179">
        <v>0</v>
      </c>
      <c r="BL179">
        <v>76</v>
      </c>
      <c r="BM179" s="3">
        <f t="shared" si="26"/>
        <v>0.90789473684210531</v>
      </c>
    </row>
    <row r="180" spans="1:65">
      <c r="A180" t="s">
        <v>307</v>
      </c>
      <c r="B180" s="2">
        <v>45668</v>
      </c>
      <c r="C180" t="s">
        <v>47</v>
      </c>
      <c r="D180" t="s">
        <v>48</v>
      </c>
      <c r="E180">
        <v>1</v>
      </c>
      <c r="F180" t="s">
        <v>72</v>
      </c>
      <c r="G180" t="s">
        <v>79</v>
      </c>
      <c r="H180" t="s">
        <v>86</v>
      </c>
      <c r="I180" t="s">
        <v>64</v>
      </c>
      <c r="J180" t="s">
        <v>65</v>
      </c>
      <c r="K180" t="s">
        <v>75</v>
      </c>
      <c r="L180" t="s">
        <v>55</v>
      </c>
      <c r="M180" t="s">
        <v>56</v>
      </c>
      <c r="N180" t="s">
        <v>76</v>
      </c>
      <c r="O180" t="s">
        <v>120</v>
      </c>
      <c r="P180">
        <v>48</v>
      </c>
      <c r="Q180">
        <v>48</v>
      </c>
      <c r="R180">
        <v>48</v>
      </c>
      <c r="S180">
        <v>1</v>
      </c>
      <c r="T180">
        <f t="shared" si="18"/>
        <v>47</v>
      </c>
      <c r="U180">
        <v>47</v>
      </c>
      <c r="V180">
        <f t="shared" si="19"/>
        <v>0</v>
      </c>
      <c r="W180" s="3">
        <f t="shared" si="20"/>
        <v>2.0833333333333332E-2</v>
      </c>
      <c r="X180">
        <v>20</v>
      </c>
      <c r="Y180" s="4">
        <v>6.8</v>
      </c>
      <c r="Z180" s="4">
        <v>1</v>
      </c>
      <c r="AA180" s="5">
        <v>51975.74</v>
      </c>
      <c r="AB180" s="5">
        <f t="shared" si="21"/>
        <v>2442859.7799999998</v>
      </c>
      <c r="AC180" s="5">
        <v>34753.379999999997</v>
      </c>
      <c r="AD180" s="5">
        <f t="shared" si="22"/>
        <v>1668162.24</v>
      </c>
      <c r="AE180" s="5">
        <v>103916.6</v>
      </c>
      <c r="AF180" s="5">
        <v>28537.119999999999</v>
      </c>
      <c r="AG180" s="5">
        <v>8986.58</v>
      </c>
      <c r="AH180" s="5">
        <v>1450</v>
      </c>
      <c r="AI180" s="5">
        <v>4600</v>
      </c>
      <c r="AJ180">
        <v>0</v>
      </c>
      <c r="AK180" s="5">
        <v>0</v>
      </c>
      <c r="AL180" s="5">
        <v>0</v>
      </c>
      <c r="AM180" s="5">
        <v>33789.32</v>
      </c>
      <c r="AN180">
        <v>4</v>
      </c>
      <c r="AO180">
        <v>5</v>
      </c>
      <c r="AP180" t="str">
        <f t="shared" si="23"/>
        <v>No</v>
      </c>
      <c r="AQ180">
        <v>2</v>
      </c>
      <c r="AR180" s="5">
        <f t="shared" si="24"/>
        <v>1849441.86</v>
      </c>
      <c r="AS180" s="5">
        <f t="shared" si="25"/>
        <v>593417.92000000004</v>
      </c>
      <c r="AT180" t="s">
        <v>59</v>
      </c>
      <c r="AU180" t="s">
        <v>6164</v>
      </c>
      <c r="AV180" t="s">
        <v>6165</v>
      </c>
      <c r="AW180" t="s">
        <v>6166</v>
      </c>
      <c r="AX180" t="s">
        <v>6184</v>
      </c>
      <c r="AY180">
        <v>51</v>
      </c>
      <c r="AZ180">
        <v>0</v>
      </c>
      <c r="BA180">
        <v>0</v>
      </c>
      <c r="BB180" t="s">
        <v>6168</v>
      </c>
      <c r="BC180">
        <v>0</v>
      </c>
      <c r="BD180">
        <v>1</v>
      </c>
      <c r="BE180" t="s">
        <v>6188</v>
      </c>
      <c r="BF180" t="s">
        <v>6170</v>
      </c>
      <c r="BG180">
        <v>1</v>
      </c>
      <c r="BH180" t="s">
        <v>6186</v>
      </c>
      <c r="BI180">
        <v>39</v>
      </c>
      <c r="BJ180" t="s">
        <v>6172</v>
      </c>
      <c r="BK180">
        <v>0</v>
      </c>
      <c r="BL180">
        <v>60</v>
      </c>
      <c r="BM180" s="3">
        <f t="shared" si="26"/>
        <v>0.8</v>
      </c>
    </row>
    <row r="181" spans="1:65">
      <c r="A181" t="s">
        <v>308</v>
      </c>
      <c r="B181" s="2">
        <v>45668</v>
      </c>
      <c r="C181" t="s">
        <v>47</v>
      </c>
      <c r="D181" t="s">
        <v>48</v>
      </c>
      <c r="E181">
        <v>1</v>
      </c>
      <c r="F181" t="s">
        <v>72</v>
      </c>
      <c r="G181" t="s">
        <v>79</v>
      </c>
      <c r="H181" t="s">
        <v>213</v>
      </c>
      <c r="I181" t="s">
        <v>74</v>
      </c>
      <c r="J181" t="s">
        <v>81</v>
      </c>
      <c r="K181" t="s">
        <v>66</v>
      </c>
      <c r="L181" t="s">
        <v>92</v>
      </c>
      <c r="M181" t="s">
        <v>56</v>
      </c>
      <c r="N181" t="s">
        <v>69</v>
      </c>
      <c r="O181" t="s">
        <v>82</v>
      </c>
      <c r="P181">
        <v>31</v>
      </c>
      <c r="Q181">
        <v>32</v>
      </c>
      <c r="R181">
        <v>32</v>
      </c>
      <c r="S181">
        <v>1</v>
      </c>
      <c r="T181">
        <f t="shared" si="18"/>
        <v>31</v>
      </c>
      <c r="U181">
        <v>30</v>
      </c>
      <c r="V181">
        <f t="shared" si="19"/>
        <v>1</v>
      </c>
      <c r="W181" s="3">
        <f t="shared" si="20"/>
        <v>3.125E-2</v>
      </c>
      <c r="X181">
        <v>19</v>
      </c>
      <c r="Y181" s="4">
        <v>0</v>
      </c>
      <c r="Z181" s="4">
        <v>1.1000000000000001</v>
      </c>
      <c r="AA181" s="5">
        <v>73976.11</v>
      </c>
      <c r="AB181" s="5">
        <f t="shared" si="21"/>
        <v>2219283.2999999998</v>
      </c>
      <c r="AC181" s="5">
        <v>53329.04</v>
      </c>
      <c r="AD181" s="5">
        <f t="shared" si="22"/>
        <v>1706529.28</v>
      </c>
      <c r="AE181" s="5">
        <v>97819.76</v>
      </c>
      <c r="AF181" s="5">
        <v>28017.16</v>
      </c>
      <c r="AG181" s="5">
        <v>8219.52</v>
      </c>
      <c r="AH181" s="5">
        <v>1595</v>
      </c>
      <c r="AI181" s="5">
        <v>6800</v>
      </c>
      <c r="AJ181">
        <v>0</v>
      </c>
      <c r="AK181" s="5">
        <v>0</v>
      </c>
      <c r="AL181" s="5">
        <v>1571.55</v>
      </c>
      <c r="AM181" s="5">
        <v>19484.990000000002</v>
      </c>
      <c r="AN181">
        <v>4</v>
      </c>
      <c r="AO181">
        <v>4</v>
      </c>
      <c r="AP181" t="str">
        <f t="shared" si="23"/>
        <v>Yes</v>
      </c>
      <c r="AQ181">
        <v>1</v>
      </c>
      <c r="AR181" s="5">
        <f t="shared" si="24"/>
        <v>1870037.26</v>
      </c>
      <c r="AS181" s="5">
        <f t="shared" si="25"/>
        <v>349246.04</v>
      </c>
      <c r="AT181" t="s">
        <v>59</v>
      </c>
      <c r="AU181" t="s">
        <v>6164</v>
      </c>
      <c r="AV181" t="s">
        <v>6165</v>
      </c>
      <c r="AW181" t="s">
        <v>6166</v>
      </c>
      <c r="AX181" t="s">
        <v>6184</v>
      </c>
      <c r="AY181">
        <v>32</v>
      </c>
      <c r="AZ181">
        <v>0</v>
      </c>
      <c r="BA181">
        <v>14</v>
      </c>
      <c r="BB181" t="s">
        <v>6198</v>
      </c>
      <c r="BC181">
        <v>0</v>
      </c>
      <c r="BD181">
        <v>0</v>
      </c>
      <c r="BE181" t="s">
        <v>6169</v>
      </c>
      <c r="BF181" t="s">
        <v>6170</v>
      </c>
      <c r="BG181">
        <v>0</v>
      </c>
      <c r="BH181" t="s">
        <v>6171</v>
      </c>
      <c r="BI181">
        <v>11</v>
      </c>
      <c r="BJ181" t="s">
        <v>6172</v>
      </c>
      <c r="BK181">
        <v>0</v>
      </c>
      <c r="BL181">
        <v>49</v>
      </c>
      <c r="BM181" s="3">
        <f t="shared" si="26"/>
        <v>0.65306122448979587</v>
      </c>
    </row>
    <row r="182" spans="1:65">
      <c r="A182" t="s">
        <v>309</v>
      </c>
      <c r="B182" s="2">
        <v>45668</v>
      </c>
      <c r="C182" t="s">
        <v>47</v>
      </c>
      <c r="D182" t="s">
        <v>48</v>
      </c>
      <c r="E182">
        <v>1</v>
      </c>
      <c r="F182" t="s">
        <v>61</v>
      </c>
      <c r="G182" t="s">
        <v>62</v>
      </c>
      <c r="H182" t="s">
        <v>104</v>
      </c>
      <c r="I182" t="s">
        <v>74</v>
      </c>
      <c r="J182" t="s">
        <v>65</v>
      </c>
      <c r="K182" t="s">
        <v>75</v>
      </c>
      <c r="L182" t="s">
        <v>67</v>
      </c>
      <c r="M182" t="s">
        <v>56</v>
      </c>
      <c r="N182" t="s">
        <v>69</v>
      </c>
      <c r="O182" t="s">
        <v>120</v>
      </c>
      <c r="P182">
        <v>49</v>
      </c>
      <c r="Q182">
        <v>51</v>
      </c>
      <c r="R182">
        <v>50</v>
      </c>
      <c r="S182">
        <v>1</v>
      </c>
      <c r="T182">
        <f t="shared" si="18"/>
        <v>49</v>
      </c>
      <c r="U182">
        <v>47</v>
      </c>
      <c r="V182">
        <f t="shared" si="19"/>
        <v>2</v>
      </c>
      <c r="W182" s="3">
        <f t="shared" si="20"/>
        <v>0.02</v>
      </c>
      <c r="X182">
        <v>31</v>
      </c>
      <c r="Y182" s="4">
        <v>4.3</v>
      </c>
      <c r="Z182" s="4">
        <v>1.8</v>
      </c>
      <c r="AA182" s="5">
        <v>51683.92</v>
      </c>
      <c r="AB182" s="5">
        <f t="shared" si="21"/>
        <v>2429144.2400000002</v>
      </c>
      <c r="AC182" s="5">
        <v>33858.03</v>
      </c>
      <c r="AD182" s="5">
        <f t="shared" si="22"/>
        <v>1692901.5</v>
      </c>
      <c r="AE182" s="5">
        <v>109140.63</v>
      </c>
      <c r="AF182" s="5">
        <v>31460.9</v>
      </c>
      <c r="AG182" s="5">
        <v>9788.8700000000008</v>
      </c>
      <c r="AH182" s="5">
        <v>2610</v>
      </c>
      <c r="AI182" s="5">
        <v>4600</v>
      </c>
      <c r="AJ182">
        <v>0</v>
      </c>
      <c r="AK182" s="5">
        <v>0</v>
      </c>
      <c r="AL182" s="5">
        <v>1963.29</v>
      </c>
      <c r="AM182" s="5">
        <v>32328.87</v>
      </c>
      <c r="AN182">
        <v>4</v>
      </c>
      <c r="AO182">
        <v>5</v>
      </c>
      <c r="AP182" t="str">
        <f t="shared" si="23"/>
        <v>No</v>
      </c>
      <c r="AQ182">
        <v>2</v>
      </c>
      <c r="AR182" s="5">
        <f t="shared" si="24"/>
        <v>1884794.06</v>
      </c>
      <c r="AS182" s="5">
        <f t="shared" si="25"/>
        <v>544350.18000000005</v>
      </c>
      <c r="AT182" t="s">
        <v>59</v>
      </c>
      <c r="AU182" t="s">
        <v>6164</v>
      </c>
      <c r="AV182" t="s">
        <v>6165</v>
      </c>
      <c r="AW182" t="s">
        <v>6166</v>
      </c>
      <c r="AX182" t="s">
        <v>6167</v>
      </c>
      <c r="AY182">
        <v>52</v>
      </c>
      <c r="AZ182">
        <v>3</v>
      </c>
      <c r="BA182">
        <v>22</v>
      </c>
      <c r="BB182" t="s">
        <v>6185</v>
      </c>
      <c r="BC182">
        <v>0</v>
      </c>
      <c r="BD182">
        <v>1</v>
      </c>
      <c r="BE182" t="s">
        <v>6188</v>
      </c>
      <c r="BF182" t="s">
        <v>6170</v>
      </c>
      <c r="BG182">
        <v>0</v>
      </c>
      <c r="BH182" t="s">
        <v>6171</v>
      </c>
      <c r="BI182">
        <v>55</v>
      </c>
      <c r="BJ182" t="s">
        <v>6187</v>
      </c>
      <c r="BK182">
        <v>0</v>
      </c>
      <c r="BL182">
        <v>58</v>
      </c>
      <c r="BM182" s="3">
        <f t="shared" si="26"/>
        <v>0.86206896551724133</v>
      </c>
    </row>
    <row r="183" spans="1:65">
      <c r="A183" t="s">
        <v>310</v>
      </c>
      <c r="B183" s="2">
        <v>45668</v>
      </c>
      <c r="C183" t="s">
        <v>47</v>
      </c>
      <c r="D183" t="s">
        <v>48</v>
      </c>
      <c r="E183">
        <v>1</v>
      </c>
      <c r="F183" t="s">
        <v>61</v>
      </c>
      <c r="G183" t="s">
        <v>62</v>
      </c>
      <c r="H183" t="s">
        <v>115</v>
      </c>
      <c r="I183" t="s">
        <v>74</v>
      </c>
      <c r="J183" t="s">
        <v>65</v>
      </c>
      <c r="K183" t="s">
        <v>75</v>
      </c>
      <c r="L183" t="s">
        <v>92</v>
      </c>
      <c r="M183" t="s">
        <v>68</v>
      </c>
      <c r="N183" t="s">
        <v>76</v>
      </c>
      <c r="O183" t="s">
        <v>120</v>
      </c>
      <c r="P183">
        <v>55</v>
      </c>
      <c r="Q183">
        <v>59</v>
      </c>
      <c r="R183">
        <v>56</v>
      </c>
      <c r="S183">
        <v>2</v>
      </c>
      <c r="T183">
        <f t="shared" si="18"/>
        <v>54</v>
      </c>
      <c r="U183">
        <v>53</v>
      </c>
      <c r="V183">
        <f t="shared" si="19"/>
        <v>1</v>
      </c>
      <c r="W183" s="3">
        <f t="shared" si="20"/>
        <v>3.5714285714285712E-2</v>
      </c>
      <c r="X183">
        <v>18</v>
      </c>
      <c r="Y183" s="4">
        <v>1.6</v>
      </c>
      <c r="Z183" s="4">
        <v>0.8</v>
      </c>
      <c r="AA183" s="5">
        <v>51482.94</v>
      </c>
      <c r="AB183" s="5">
        <f t="shared" si="21"/>
        <v>2728595.82</v>
      </c>
      <c r="AC183" s="5">
        <v>33431.19</v>
      </c>
      <c r="AD183" s="5">
        <f t="shared" si="22"/>
        <v>1872146.64</v>
      </c>
      <c r="AE183" s="5">
        <v>126122.85</v>
      </c>
      <c r="AF183" s="5">
        <v>34947.65</v>
      </c>
      <c r="AG183" s="5">
        <v>8870.07</v>
      </c>
      <c r="AH183" s="5">
        <v>1160</v>
      </c>
      <c r="AI183" s="5">
        <v>9200</v>
      </c>
      <c r="AJ183">
        <v>1</v>
      </c>
      <c r="AK183" s="5">
        <v>14030.58</v>
      </c>
      <c r="AL183" s="5">
        <v>1005.57</v>
      </c>
      <c r="AM183" s="5">
        <v>35992.21</v>
      </c>
      <c r="AN183">
        <v>4</v>
      </c>
      <c r="AO183">
        <v>5</v>
      </c>
      <c r="AP183" t="str">
        <f t="shared" si="23"/>
        <v>No</v>
      </c>
      <c r="AQ183">
        <v>3</v>
      </c>
      <c r="AR183" s="5">
        <f t="shared" si="24"/>
        <v>2103475.5699999998</v>
      </c>
      <c r="AS183" s="5">
        <f t="shared" si="25"/>
        <v>625120.25</v>
      </c>
      <c r="AT183" t="s">
        <v>59</v>
      </c>
      <c r="AU183" t="s">
        <v>6181</v>
      </c>
      <c r="AV183" t="s">
        <v>6182</v>
      </c>
      <c r="AW183" t="s">
        <v>6183</v>
      </c>
      <c r="AX183" t="s">
        <v>6167</v>
      </c>
      <c r="AY183">
        <v>58</v>
      </c>
      <c r="AZ183">
        <v>3</v>
      </c>
      <c r="BA183">
        <v>11</v>
      </c>
      <c r="BB183" t="s">
        <v>6185</v>
      </c>
      <c r="BC183">
        <v>0</v>
      </c>
      <c r="BD183">
        <v>1</v>
      </c>
      <c r="BE183" t="s">
        <v>6188</v>
      </c>
      <c r="BF183" t="s">
        <v>6170</v>
      </c>
      <c r="BG183">
        <v>0</v>
      </c>
      <c r="BH183" t="s">
        <v>6171</v>
      </c>
      <c r="BI183">
        <v>10</v>
      </c>
      <c r="BJ183" t="s">
        <v>6172</v>
      </c>
      <c r="BK183">
        <v>0</v>
      </c>
      <c r="BL183">
        <v>61</v>
      </c>
      <c r="BM183" s="3">
        <f t="shared" si="26"/>
        <v>0.91803278688524592</v>
      </c>
    </row>
    <row r="184" spans="1:65">
      <c r="A184" t="s">
        <v>311</v>
      </c>
      <c r="B184" s="2">
        <v>45668</v>
      </c>
      <c r="C184" t="s">
        <v>47</v>
      </c>
      <c r="D184" t="s">
        <v>48</v>
      </c>
      <c r="E184">
        <v>1</v>
      </c>
      <c r="F184" t="s">
        <v>78</v>
      </c>
      <c r="G184" t="s">
        <v>62</v>
      </c>
      <c r="H184" t="s">
        <v>153</v>
      </c>
      <c r="I184" t="s">
        <v>52</v>
      </c>
      <c r="J184" t="s">
        <v>65</v>
      </c>
      <c r="K184" t="s">
        <v>75</v>
      </c>
      <c r="L184" t="s">
        <v>87</v>
      </c>
      <c r="M184" t="s">
        <v>56</v>
      </c>
      <c r="N184" t="s">
        <v>109</v>
      </c>
      <c r="O184" t="s">
        <v>58</v>
      </c>
      <c r="P184">
        <v>44</v>
      </c>
      <c r="Q184">
        <v>46</v>
      </c>
      <c r="R184">
        <v>45</v>
      </c>
      <c r="S184">
        <v>1</v>
      </c>
      <c r="T184">
        <f t="shared" si="18"/>
        <v>44</v>
      </c>
      <c r="U184">
        <v>42</v>
      </c>
      <c r="V184">
        <f t="shared" si="19"/>
        <v>2</v>
      </c>
      <c r="W184" s="3">
        <f t="shared" si="20"/>
        <v>2.2222222222222223E-2</v>
      </c>
      <c r="X184">
        <v>45</v>
      </c>
      <c r="Y184" s="4">
        <v>2.2000000000000002</v>
      </c>
      <c r="Z184" s="4">
        <v>2</v>
      </c>
      <c r="AA184" s="5">
        <v>51832.86</v>
      </c>
      <c r="AB184" s="5">
        <f t="shared" si="21"/>
        <v>2176980.12</v>
      </c>
      <c r="AC184" s="5">
        <v>35977.68</v>
      </c>
      <c r="AD184" s="5">
        <f t="shared" si="22"/>
        <v>1618995.6</v>
      </c>
      <c r="AE184" s="5">
        <v>104521.46</v>
      </c>
      <c r="AF184" s="5">
        <v>31037.05</v>
      </c>
      <c r="AG184" s="5">
        <v>11745.23</v>
      </c>
      <c r="AH184" s="5">
        <v>2900</v>
      </c>
      <c r="AI184" s="5">
        <v>4600</v>
      </c>
      <c r="AJ184">
        <v>0</v>
      </c>
      <c r="AK184" s="5">
        <v>0</v>
      </c>
      <c r="AL184" s="5">
        <v>1920.16</v>
      </c>
      <c r="AM184" s="5">
        <v>61043.34</v>
      </c>
      <c r="AN184">
        <v>8</v>
      </c>
      <c r="AO184">
        <v>8</v>
      </c>
      <c r="AP184" t="str">
        <f t="shared" si="23"/>
        <v>Yes</v>
      </c>
      <c r="AQ184">
        <v>1</v>
      </c>
      <c r="AR184" s="5">
        <f t="shared" si="24"/>
        <v>1836762.84</v>
      </c>
      <c r="AS184" s="5">
        <f t="shared" si="25"/>
        <v>340217.28</v>
      </c>
      <c r="AT184" t="s">
        <v>59</v>
      </c>
      <c r="AU184" t="s">
        <v>6164</v>
      </c>
      <c r="AV184" t="s">
        <v>6165</v>
      </c>
      <c r="AW184" t="s">
        <v>6166</v>
      </c>
      <c r="AX184" t="s">
        <v>6167</v>
      </c>
      <c r="AY184">
        <v>47</v>
      </c>
      <c r="AZ184">
        <v>0</v>
      </c>
      <c r="BA184">
        <v>15</v>
      </c>
      <c r="BB184" t="s">
        <v>6191</v>
      </c>
      <c r="BC184">
        <v>0</v>
      </c>
      <c r="BD184">
        <v>0</v>
      </c>
      <c r="BE184" t="s">
        <v>6169</v>
      </c>
      <c r="BF184" t="s">
        <v>6170</v>
      </c>
      <c r="BG184">
        <v>1</v>
      </c>
      <c r="BH184" t="s">
        <v>6197</v>
      </c>
      <c r="BI184">
        <v>75</v>
      </c>
      <c r="BJ184" t="s">
        <v>6187</v>
      </c>
      <c r="BK184">
        <v>0</v>
      </c>
      <c r="BL184">
        <v>63</v>
      </c>
      <c r="BM184" s="3">
        <f t="shared" si="26"/>
        <v>0.7142857142857143</v>
      </c>
    </row>
    <row r="185" spans="1:65">
      <c r="A185" t="s">
        <v>312</v>
      </c>
      <c r="B185" s="2">
        <v>45668</v>
      </c>
      <c r="C185" t="s">
        <v>47</v>
      </c>
      <c r="D185" t="s">
        <v>48</v>
      </c>
      <c r="E185">
        <v>1</v>
      </c>
      <c r="F185" t="s">
        <v>72</v>
      </c>
      <c r="G185" t="s">
        <v>79</v>
      </c>
      <c r="H185" t="s">
        <v>159</v>
      </c>
      <c r="I185" t="s">
        <v>74</v>
      </c>
      <c r="J185" t="s">
        <v>53</v>
      </c>
      <c r="K185" t="s">
        <v>75</v>
      </c>
      <c r="L185" t="s">
        <v>87</v>
      </c>
      <c r="M185" t="s">
        <v>56</v>
      </c>
      <c r="N185" t="s">
        <v>76</v>
      </c>
      <c r="O185" t="s">
        <v>82</v>
      </c>
      <c r="P185">
        <v>57</v>
      </c>
      <c r="Q185">
        <v>59</v>
      </c>
      <c r="R185">
        <v>61</v>
      </c>
      <c r="S185">
        <v>1</v>
      </c>
      <c r="T185">
        <f t="shared" si="18"/>
        <v>60</v>
      </c>
      <c r="U185">
        <v>54</v>
      </c>
      <c r="V185">
        <f t="shared" si="19"/>
        <v>6</v>
      </c>
      <c r="W185" s="3">
        <f t="shared" si="20"/>
        <v>1.6393442622950821E-2</v>
      </c>
      <c r="X185">
        <v>25</v>
      </c>
      <c r="Y185" s="4">
        <v>4.0999999999999996</v>
      </c>
      <c r="Z185" s="4">
        <v>1.5</v>
      </c>
      <c r="AA185" s="5">
        <v>35800.300000000003</v>
      </c>
      <c r="AB185" s="5">
        <f t="shared" si="21"/>
        <v>1933216.2</v>
      </c>
      <c r="AC185" s="5">
        <v>24121.83</v>
      </c>
      <c r="AD185" s="5">
        <f t="shared" si="22"/>
        <v>1471431.63</v>
      </c>
      <c r="AE185" s="5">
        <v>103957.34</v>
      </c>
      <c r="AF185" s="5">
        <v>26011.21</v>
      </c>
      <c r="AG185" s="5">
        <v>9353.26</v>
      </c>
      <c r="AH185" s="5">
        <v>2175</v>
      </c>
      <c r="AI185" s="5">
        <v>3200</v>
      </c>
      <c r="AJ185">
        <v>0</v>
      </c>
      <c r="AK185" s="5">
        <v>0</v>
      </c>
      <c r="AL185" s="5">
        <v>3834.65</v>
      </c>
      <c r="AM185" s="5">
        <v>35279.26</v>
      </c>
      <c r="AN185">
        <v>4</v>
      </c>
      <c r="AO185">
        <v>3</v>
      </c>
      <c r="AP185" t="str">
        <f t="shared" si="23"/>
        <v>Yes</v>
      </c>
      <c r="AQ185">
        <v>1</v>
      </c>
      <c r="AR185" s="5">
        <f t="shared" si="24"/>
        <v>1655242.35</v>
      </c>
      <c r="AS185" s="5">
        <f t="shared" si="25"/>
        <v>277973.84999999998</v>
      </c>
      <c r="AT185" t="s">
        <v>59</v>
      </c>
      <c r="AU185" t="s">
        <v>6164</v>
      </c>
      <c r="AV185" t="s">
        <v>6165</v>
      </c>
      <c r="AW185" t="s">
        <v>6166</v>
      </c>
      <c r="AX185" t="s">
        <v>6184</v>
      </c>
      <c r="AY185">
        <v>59</v>
      </c>
      <c r="AZ185">
        <v>0</v>
      </c>
      <c r="BA185">
        <v>36</v>
      </c>
      <c r="BB185" t="s">
        <v>6180</v>
      </c>
      <c r="BC185">
        <v>0</v>
      </c>
      <c r="BD185">
        <v>0</v>
      </c>
      <c r="BE185" t="s">
        <v>6169</v>
      </c>
      <c r="BF185" t="s">
        <v>6170</v>
      </c>
      <c r="BG185">
        <v>1</v>
      </c>
      <c r="BH185" t="s">
        <v>6179</v>
      </c>
      <c r="BI185">
        <v>53</v>
      </c>
      <c r="BJ185" t="s">
        <v>6187</v>
      </c>
      <c r="BK185">
        <v>0</v>
      </c>
      <c r="BL185">
        <v>70</v>
      </c>
      <c r="BM185" s="3">
        <f t="shared" si="26"/>
        <v>0.87142857142857144</v>
      </c>
    </row>
    <row r="186" spans="1:65">
      <c r="A186" t="s">
        <v>313</v>
      </c>
      <c r="B186" s="2">
        <v>45668</v>
      </c>
      <c r="C186" t="s">
        <v>47</v>
      </c>
      <c r="D186" t="s">
        <v>48</v>
      </c>
      <c r="E186">
        <v>1</v>
      </c>
      <c r="F186" t="s">
        <v>49</v>
      </c>
      <c r="G186" t="s">
        <v>62</v>
      </c>
      <c r="H186" t="s">
        <v>125</v>
      </c>
      <c r="I186" t="s">
        <v>64</v>
      </c>
      <c r="J186" t="s">
        <v>81</v>
      </c>
      <c r="K186" t="s">
        <v>54</v>
      </c>
      <c r="L186" t="s">
        <v>55</v>
      </c>
      <c r="M186" t="s">
        <v>68</v>
      </c>
      <c r="N186" t="s">
        <v>109</v>
      </c>
      <c r="O186" t="s">
        <v>82</v>
      </c>
      <c r="P186">
        <v>38</v>
      </c>
      <c r="Q186">
        <v>40</v>
      </c>
      <c r="R186">
        <v>39</v>
      </c>
      <c r="S186">
        <v>1</v>
      </c>
      <c r="T186">
        <f t="shared" si="18"/>
        <v>38</v>
      </c>
      <c r="U186">
        <v>37</v>
      </c>
      <c r="V186">
        <f t="shared" si="19"/>
        <v>1</v>
      </c>
      <c r="W186" s="3">
        <f t="shared" si="20"/>
        <v>2.564102564102564E-2</v>
      </c>
      <c r="X186">
        <v>18</v>
      </c>
      <c r="Y186" s="4">
        <v>2.1</v>
      </c>
      <c r="Z186" s="4">
        <v>1.4</v>
      </c>
      <c r="AA186" s="5">
        <v>83459.679999999993</v>
      </c>
      <c r="AB186" s="5">
        <f t="shared" si="21"/>
        <v>3088008.16</v>
      </c>
      <c r="AC186" s="5">
        <v>50460.68</v>
      </c>
      <c r="AD186" s="5">
        <f t="shared" si="22"/>
        <v>1967966.52</v>
      </c>
      <c r="AE186" s="5">
        <v>114604.71</v>
      </c>
      <c r="AF186" s="5">
        <v>35580.61</v>
      </c>
      <c r="AG186" s="5">
        <v>8507.5300000000007</v>
      </c>
      <c r="AH186" s="5">
        <v>2030</v>
      </c>
      <c r="AI186" s="5">
        <v>6800</v>
      </c>
      <c r="AJ186">
        <v>0</v>
      </c>
      <c r="AK186" s="5">
        <v>0</v>
      </c>
      <c r="AL186" s="5">
        <v>1547.43</v>
      </c>
      <c r="AM186" s="5">
        <v>52554.22</v>
      </c>
      <c r="AN186">
        <v>8</v>
      </c>
      <c r="AO186">
        <v>9</v>
      </c>
      <c r="AP186" t="str">
        <f t="shared" si="23"/>
        <v>No</v>
      </c>
      <c r="AQ186">
        <v>1</v>
      </c>
      <c r="AR186" s="5">
        <f t="shared" si="24"/>
        <v>2189591.02</v>
      </c>
      <c r="AS186" s="5">
        <f t="shared" si="25"/>
        <v>898417.14</v>
      </c>
      <c r="AT186" t="s">
        <v>116</v>
      </c>
      <c r="AU186" t="s">
        <v>6164</v>
      </c>
      <c r="AV186" t="s">
        <v>6165</v>
      </c>
      <c r="AW186" t="s">
        <v>6166</v>
      </c>
      <c r="AX186" t="s">
        <v>6167</v>
      </c>
      <c r="AY186">
        <v>40</v>
      </c>
      <c r="AZ186">
        <v>0</v>
      </c>
      <c r="BA186">
        <v>18</v>
      </c>
      <c r="BB186" t="s">
        <v>6198</v>
      </c>
      <c r="BC186">
        <v>0</v>
      </c>
      <c r="BD186">
        <v>1</v>
      </c>
      <c r="BE186" t="s">
        <v>6196</v>
      </c>
      <c r="BF186" t="s">
        <v>6170</v>
      </c>
      <c r="BG186">
        <v>0</v>
      </c>
      <c r="BH186" t="s">
        <v>6171</v>
      </c>
      <c r="BI186">
        <v>14</v>
      </c>
      <c r="BJ186" t="s">
        <v>6172</v>
      </c>
      <c r="BK186">
        <v>0</v>
      </c>
      <c r="BL186">
        <v>49</v>
      </c>
      <c r="BM186" s="3">
        <f t="shared" si="26"/>
        <v>0.79591836734693877</v>
      </c>
    </row>
    <row r="187" spans="1:65">
      <c r="A187" t="s">
        <v>314</v>
      </c>
      <c r="B187" s="2">
        <v>45668</v>
      </c>
      <c r="C187" t="s">
        <v>47</v>
      </c>
      <c r="D187" t="s">
        <v>48</v>
      </c>
      <c r="E187">
        <v>1</v>
      </c>
      <c r="F187" t="s">
        <v>72</v>
      </c>
      <c r="G187" t="s">
        <v>62</v>
      </c>
      <c r="H187" t="s">
        <v>175</v>
      </c>
      <c r="I187" t="s">
        <v>74</v>
      </c>
      <c r="J187" t="s">
        <v>65</v>
      </c>
      <c r="K187" t="s">
        <v>75</v>
      </c>
      <c r="L187" t="s">
        <v>55</v>
      </c>
      <c r="M187" t="s">
        <v>68</v>
      </c>
      <c r="N187" t="s">
        <v>69</v>
      </c>
      <c r="O187" t="s">
        <v>82</v>
      </c>
      <c r="P187">
        <v>51</v>
      </c>
      <c r="Q187">
        <v>53</v>
      </c>
      <c r="R187">
        <v>53</v>
      </c>
      <c r="S187">
        <v>1</v>
      </c>
      <c r="T187">
        <f t="shared" si="18"/>
        <v>52</v>
      </c>
      <c r="U187">
        <v>49</v>
      </c>
      <c r="V187">
        <f t="shared" si="19"/>
        <v>3</v>
      </c>
      <c r="W187" s="3">
        <f t="shared" si="20"/>
        <v>1.8867924528301886E-2</v>
      </c>
      <c r="X187">
        <v>27</v>
      </c>
      <c r="Y187" s="4">
        <v>8.6</v>
      </c>
      <c r="Z187" s="4">
        <v>1.6</v>
      </c>
      <c r="AA187" s="5">
        <v>51756.01</v>
      </c>
      <c r="AB187" s="5">
        <f t="shared" si="21"/>
        <v>2536044.4900000002</v>
      </c>
      <c r="AC187" s="5">
        <v>33477.120000000003</v>
      </c>
      <c r="AD187" s="5">
        <f t="shared" si="22"/>
        <v>1774287.36</v>
      </c>
      <c r="AE187" s="5">
        <v>116877.69</v>
      </c>
      <c r="AF187" s="5">
        <v>33611.919999999998</v>
      </c>
      <c r="AG187" s="5">
        <v>9159.34</v>
      </c>
      <c r="AH187" s="5">
        <v>2320</v>
      </c>
      <c r="AI187" s="5">
        <v>4600</v>
      </c>
      <c r="AJ187">
        <v>1</v>
      </c>
      <c r="AK187" s="5">
        <v>13870.53</v>
      </c>
      <c r="AL187" s="5">
        <v>3012.44</v>
      </c>
      <c r="AM187" s="5">
        <v>32876.54</v>
      </c>
      <c r="AN187">
        <v>4</v>
      </c>
      <c r="AO187">
        <v>5</v>
      </c>
      <c r="AP187" t="str">
        <f t="shared" si="23"/>
        <v>No</v>
      </c>
      <c r="AQ187">
        <v>2</v>
      </c>
      <c r="AR187" s="5">
        <f t="shared" si="24"/>
        <v>1990615.82</v>
      </c>
      <c r="AS187" s="5">
        <f t="shared" si="25"/>
        <v>545428.67000000004</v>
      </c>
      <c r="AT187" t="s">
        <v>59</v>
      </c>
      <c r="AU187" t="s">
        <v>6189</v>
      </c>
      <c r="AV187" t="s">
        <v>6190</v>
      </c>
      <c r="AW187" t="s">
        <v>6183</v>
      </c>
      <c r="AX187" t="s">
        <v>6177</v>
      </c>
      <c r="AY187">
        <v>51</v>
      </c>
      <c r="AZ187">
        <v>0</v>
      </c>
      <c r="BA187">
        <v>22</v>
      </c>
      <c r="BB187" t="s">
        <v>6180</v>
      </c>
      <c r="BC187">
        <v>1</v>
      </c>
      <c r="BD187">
        <v>0</v>
      </c>
      <c r="BE187" t="s">
        <v>6178</v>
      </c>
      <c r="BF187" t="s">
        <v>6170</v>
      </c>
      <c r="BG187">
        <v>1</v>
      </c>
      <c r="BH187" t="s">
        <v>6186</v>
      </c>
      <c r="BI187">
        <v>42</v>
      </c>
      <c r="BJ187" t="s">
        <v>6172</v>
      </c>
      <c r="BK187">
        <v>0</v>
      </c>
      <c r="BL187">
        <v>60</v>
      </c>
      <c r="BM187" s="3">
        <f t="shared" si="26"/>
        <v>0.8833333333333333</v>
      </c>
    </row>
    <row r="188" spans="1:65">
      <c r="A188" t="s">
        <v>315</v>
      </c>
      <c r="B188" s="2">
        <v>45668</v>
      </c>
      <c r="C188" t="s">
        <v>47</v>
      </c>
      <c r="D188" t="s">
        <v>48</v>
      </c>
      <c r="E188">
        <v>1</v>
      </c>
      <c r="F188" t="s">
        <v>61</v>
      </c>
      <c r="G188" t="s">
        <v>79</v>
      </c>
      <c r="H188" t="s">
        <v>98</v>
      </c>
      <c r="I188" t="s">
        <v>64</v>
      </c>
      <c r="J188" t="s">
        <v>65</v>
      </c>
      <c r="K188" t="s">
        <v>75</v>
      </c>
      <c r="L188" t="s">
        <v>55</v>
      </c>
      <c r="M188" t="s">
        <v>68</v>
      </c>
      <c r="N188" t="s">
        <v>109</v>
      </c>
      <c r="O188" t="s">
        <v>70</v>
      </c>
      <c r="P188">
        <v>55</v>
      </c>
      <c r="Q188">
        <v>57</v>
      </c>
      <c r="R188">
        <v>58</v>
      </c>
      <c r="S188">
        <v>2</v>
      </c>
      <c r="T188">
        <f t="shared" si="18"/>
        <v>56</v>
      </c>
      <c r="U188">
        <v>54</v>
      </c>
      <c r="V188">
        <f t="shared" si="19"/>
        <v>2</v>
      </c>
      <c r="W188" s="3">
        <f t="shared" si="20"/>
        <v>3.4482758620689655E-2</v>
      </c>
      <c r="X188">
        <v>18</v>
      </c>
      <c r="Y188" s="4">
        <v>4.8</v>
      </c>
      <c r="Z188" s="4">
        <v>1.1000000000000001</v>
      </c>
      <c r="AA188" s="5">
        <v>51633.33</v>
      </c>
      <c r="AB188" s="5">
        <f t="shared" si="21"/>
        <v>2788199.82</v>
      </c>
      <c r="AC188" s="5">
        <v>33162.58</v>
      </c>
      <c r="AD188" s="5">
        <f t="shared" si="22"/>
        <v>1923429.64</v>
      </c>
      <c r="AE188" s="5">
        <v>126211.69</v>
      </c>
      <c r="AF188" s="5">
        <v>35932.449999999997</v>
      </c>
      <c r="AG188" s="5">
        <v>8622.77</v>
      </c>
      <c r="AH188" s="5">
        <v>1595</v>
      </c>
      <c r="AI188" s="5">
        <v>9200</v>
      </c>
      <c r="AJ188">
        <v>1</v>
      </c>
      <c r="AK188" s="5">
        <v>14560.05</v>
      </c>
      <c r="AL188" s="5">
        <v>1991.06</v>
      </c>
      <c r="AM188" s="5">
        <v>77197.88</v>
      </c>
      <c r="AN188">
        <v>8</v>
      </c>
      <c r="AO188">
        <v>9</v>
      </c>
      <c r="AP188" t="str">
        <f t="shared" si="23"/>
        <v>No</v>
      </c>
      <c r="AQ188">
        <v>3</v>
      </c>
      <c r="AR188" s="5">
        <f t="shared" si="24"/>
        <v>2198740.54</v>
      </c>
      <c r="AS188" s="5">
        <f t="shared" si="25"/>
        <v>589459.28</v>
      </c>
      <c r="AT188" t="s">
        <v>59</v>
      </c>
      <c r="AU188" t="s">
        <v>6194</v>
      </c>
      <c r="AV188" t="s">
        <v>6195</v>
      </c>
      <c r="AW188" t="s">
        <v>6183</v>
      </c>
      <c r="AX188" t="s">
        <v>6184</v>
      </c>
      <c r="AY188">
        <v>57</v>
      </c>
      <c r="AZ188">
        <v>0</v>
      </c>
      <c r="BA188">
        <v>21</v>
      </c>
      <c r="BB188" t="s">
        <v>6180</v>
      </c>
      <c r="BC188">
        <v>0</v>
      </c>
      <c r="BD188">
        <v>1</v>
      </c>
      <c r="BE188" t="s">
        <v>6188</v>
      </c>
      <c r="BF188" t="s">
        <v>6170</v>
      </c>
      <c r="BG188">
        <v>0</v>
      </c>
      <c r="BH188" t="s">
        <v>6171</v>
      </c>
      <c r="BI188">
        <v>31</v>
      </c>
      <c r="BJ188" t="s">
        <v>6172</v>
      </c>
      <c r="BK188">
        <v>0</v>
      </c>
      <c r="BL188">
        <v>65</v>
      </c>
      <c r="BM188" s="3">
        <f t="shared" si="26"/>
        <v>0.89230769230769236</v>
      </c>
    </row>
    <row r="189" spans="1:65">
      <c r="A189" t="s">
        <v>316</v>
      </c>
      <c r="B189" s="2">
        <v>45668</v>
      </c>
      <c r="C189" t="s">
        <v>47</v>
      </c>
      <c r="D189" t="s">
        <v>48</v>
      </c>
      <c r="E189">
        <v>1</v>
      </c>
      <c r="F189" t="s">
        <v>49</v>
      </c>
      <c r="G189" t="s">
        <v>50</v>
      </c>
      <c r="H189" t="s">
        <v>89</v>
      </c>
      <c r="I189" t="s">
        <v>74</v>
      </c>
      <c r="J189" t="s">
        <v>53</v>
      </c>
      <c r="K189" t="s">
        <v>66</v>
      </c>
      <c r="L189" t="s">
        <v>92</v>
      </c>
      <c r="M189" t="s">
        <v>56</v>
      </c>
      <c r="N189" t="s">
        <v>94</v>
      </c>
      <c r="O189" t="s">
        <v>70</v>
      </c>
      <c r="P189">
        <v>49</v>
      </c>
      <c r="Q189">
        <v>50</v>
      </c>
      <c r="R189">
        <v>50</v>
      </c>
      <c r="S189">
        <v>1</v>
      </c>
      <c r="T189">
        <f t="shared" si="18"/>
        <v>49</v>
      </c>
      <c r="U189">
        <v>48</v>
      </c>
      <c r="V189">
        <f t="shared" si="19"/>
        <v>1</v>
      </c>
      <c r="W189" s="3">
        <f t="shared" si="20"/>
        <v>0.02</v>
      </c>
      <c r="X189">
        <v>35</v>
      </c>
      <c r="Y189" s="4">
        <v>6</v>
      </c>
      <c r="Z189" s="4">
        <v>2.1</v>
      </c>
      <c r="AA189" s="5">
        <v>33680.480000000003</v>
      </c>
      <c r="AB189" s="5">
        <f t="shared" si="21"/>
        <v>1616663.04</v>
      </c>
      <c r="AC189" s="5">
        <v>23694.59</v>
      </c>
      <c r="AD189" s="5">
        <f t="shared" si="22"/>
        <v>1184729.5</v>
      </c>
      <c r="AE189" s="5">
        <v>85397.49</v>
      </c>
      <c r="AF189" s="5">
        <v>23719.45</v>
      </c>
      <c r="AG189" s="5">
        <v>10941.23</v>
      </c>
      <c r="AH189" s="5">
        <v>3045</v>
      </c>
      <c r="AI189" s="5">
        <v>3200</v>
      </c>
      <c r="AJ189">
        <v>0</v>
      </c>
      <c r="AK189" s="5">
        <v>0</v>
      </c>
      <c r="AL189" s="5">
        <v>667.73</v>
      </c>
      <c r="AM189" s="5">
        <v>34588.300000000003</v>
      </c>
      <c r="AN189">
        <v>4</v>
      </c>
      <c r="AO189">
        <v>5</v>
      </c>
      <c r="AP189" t="str">
        <f t="shared" si="23"/>
        <v>No</v>
      </c>
      <c r="AQ189">
        <v>3</v>
      </c>
      <c r="AR189" s="5">
        <f t="shared" si="24"/>
        <v>1346288.7</v>
      </c>
      <c r="AS189" s="5">
        <f t="shared" si="25"/>
        <v>270374.34000000003</v>
      </c>
      <c r="AT189" t="s">
        <v>59</v>
      </c>
      <c r="AU189" t="s">
        <v>6164</v>
      </c>
      <c r="AV189" t="s">
        <v>6165</v>
      </c>
      <c r="AW189" t="s">
        <v>6166</v>
      </c>
      <c r="AX189" t="s">
        <v>6184</v>
      </c>
      <c r="AY189">
        <v>53</v>
      </c>
      <c r="AZ189">
        <v>3</v>
      </c>
      <c r="BA189">
        <v>17</v>
      </c>
      <c r="BB189" t="s">
        <v>6185</v>
      </c>
      <c r="BC189">
        <v>0</v>
      </c>
      <c r="BD189">
        <v>1</v>
      </c>
      <c r="BE189" t="s">
        <v>6188</v>
      </c>
      <c r="BF189" t="s">
        <v>6170</v>
      </c>
      <c r="BG189">
        <v>0</v>
      </c>
      <c r="BH189" t="s">
        <v>6171</v>
      </c>
      <c r="BI189">
        <v>26</v>
      </c>
      <c r="BJ189" t="s">
        <v>6172</v>
      </c>
      <c r="BK189">
        <v>0</v>
      </c>
      <c r="BL189">
        <v>76</v>
      </c>
      <c r="BM189" s="3">
        <f t="shared" si="26"/>
        <v>0.65789473684210531</v>
      </c>
    </row>
    <row r="190" spans="1:65">
      <c r="A190" t="s">
        <v>317</v>
      </c>
      <c r="B190" s="2">
        <v>45668</v>
      </c>
      <c r="C190" t="s">
        <v>47</v>
      </c>
      <c r="D190" t="s">
        <v>48</v>
      </c>
      <c r="E190">
        <v>1</v>
      </c>
      <c r="F190" t="s">
        <v>49</v>
      </c>
      <c r="G190" t="s">
        <v>50</v>
      </c>
      <c r="H190" t="s">
        <v>245</v>
      </c>
      <c r="I190" t="s">
        <v>74</v>
      </c>
      <c r="J190" t="s">
        <v>53</v>
      </c>
      <c r="K190" t="s">
        <v>75</v>
      </c>
      <c r="L190" t="s">
        <v>87</v>
      </c>
      <c r="M190" t="s">
        <v>56</v>
      </c>
      <c r="N190" t="s">
        <v>76</v>
      </c>
      <c r="O190" t="s">
        <v>70</v>
      </c>
      <c r="P190">
        <v>67</v>
      </c>
      <c r="Q190">
        <v>69</v>
      </c>
      <c r="R190">
        <v>69</v>
      </c>
      <c r="S190">
        <v>1</v>
      </c>
      <c r="T190">
        <f t="shared" si="18"/>
        <v>68</v>
      </c>
      <c r="U190">
        <v>64</v>
      </c>
      <c r="V190">
        <f t="shared" si="19"/>
        <v>4</v>
      </c>
      <c r="W190" s="3">
        <f t="shared" si="20"/>
        <v>1.4492753623188406E-2</v>
      </c>
      <c r="X190">
        <v>13</v>
      </c>
      <c r="Y190" s="4">
        <v>6.3</v>
      </c>
      <c r="Z190" s="4">
        <v>1.8</v>
      </c>
      <c r="AA190" s="5">
        <v>36230.19</v>
      </c>
      <c r="AB190" s="5">
        <f t="shared" si="21"/>
        <v>2318732.16</v>
      </c>
      <c r="AC190" s="5">
        <v>24316.76</v>
      </c>
      <c r="AD190" s="5">
        <f t="shared" si="22"/>
        <v>1677856.44</v>
      </c>
      <c r="AE190" s="5">
        <v>119486.83</v>
      </c>
      <c r="AF190" s="5">
        <v>31738.58</v>
      </c>
      <c r="AG190" s="5">
        <v>7632.38</v>
      </c>
      <c r="AH190" s="5">
        <v>2610</v>
      </c>
      <c r="AI190" s="5">
        <v>3200</v>
      </c>
      <c r="AJ190">
        <v>0</v>
      </c>
      <c r="AK190" s="5">
        <v>0</v>
      </c>
      <c r="AL190" s="5">
        <v>2709.58</v>
      </c>
      <c r="AM190" s="5">
        <v>39242.629999999997</v>
      </c>
      <c r="AN190">
        <v>4</v>
      </c>
      <c r="AO190">
        <v>4</v>
      </c>
      <c r="AP190" t="str">
        <f t="shared" si="23"/>
        <v>Yes</v>
      </c>
      <c r="AQ190">
        <v>1</v>
      </c>
      <c r="AR190" s="5">
        <f t="shared" si="24"/>
        <v>1884476.44</v>
      </c>
      <c r="AS190" s="5">
        <f t="shared" si="25"/>
        <v>434255.72</v>
      </c>
      <c r="AT190" t="s">
        <v>59</v>
      </c>
      <c r="AU190" t="s">
        <v>6164</v>
      </c>
      <c r="AV190" t="s">
        <v>6165</v>
      </c>
      <c r="AW190" t="s">
        <v>6166</v>
      </c>
      <c r="AX190" t="s">
        <v>6184</v>
      </c>
      <c r="AY190">
        <v>69</v>
      </c>
      <c r="AZ190">
        <v>0</v>
      </c>
      <c r="BA190">
        <v>27</v>
      </c>
      <c r="BB190" t="s">
        <v>6180</v>
      </c>
      <c r="BC190">
        <v>0</v>
      </c>
      <c r="BD190">
        <v>0</v>
      </c>
      <c r="BE190" t="s">
        <v>6169</v>
      </c>
      <c r="BF190" t="s">
        <v>6170</v>
      </c>
      <c r="BG190">
        <v>0</v>
      </c>
      <c r="BH190" t="s">
        <v>6171</v>
      </c>
      <c r="BI190">
        <v>9</v>
      </c>
      <c r="BJ190" t="s">
        <v>6172</v>
      </c>
      <c r="BK190">
        <v>0</v>
      </c>
      <c r="BL190">
        <v>76</v>
      </c>
      <c r="BM190" s="3">
        <f t="shared" si="26"/>
        <v>0.90789473684210531</v>
      </c>
    </row>
    <row r="191" spans="1:65">
      <c r="A191" t="s">
        <v>318</v>
      </c>
      <c r="B191" s="2">
        <v>45668</v>
      </c>
      <c r="C191" t="s">
        <v>47</v>
      </c>
      <c r="D191" t="s">
        <v>48</v>
      </c>
      <c r="E191">
        <v>1</v>
      </c>
      <c r="F191" t="s">
        <v>49</v>
      </c>
      <c r="G191" t="s">
        <v>62</v>
      </c>
      <c r="H191" t="s">
        <v>141</v>
      </c>
      <c r="I191" t="s">
        <v>64</v>
      </c>
      <c r="J191" t="s">
        <v>53</v>
      </c>
      <c r="K191" t="s">
        <v>75</v>
      </c>
      <c r="L191" t="s">
        <v>87</v>
      </c>
      <c r="M191" t="s">
        <v>56</v>
      </c>
      <c r="N191" t="s">
        <v>57</v>
      </c>
      <c r="O191" t="s">
        <v>82</v>
      </c>
      <c r="P191">
        <v>67</v>
      </c>
      <c r="Q191">
        <v>69</v>
      </c>
      <c r="R191">
        <v>68</v>
      </c>
      <c r="S191">
        <v>1</v>
      </c>
      <c r="T191">
        <f t="shared" si="18"/>
        <v>67</v>
      </c>
      <c r="U191">
        <v>64</v>
      </c>
      <c r="V191">
        <f t="shared" si="19"/>
        <v>3</v>
      </c>
      <c r="W191" s="3">
        <f t="shared" si="20"/>
        <v>1.4705882352941176E-2</v>
      </c>
      <c r="X191">
        <v>20</v>
      </c>
      <c r="Y191" s="4">
        <v>3</v>
      </c>
      <c r="Z191" s="4">
        <v>1.3</v>
      </c>
      <c r="AA191" s="5">
        <v>35607.17</v>
      </c>
      <c r="AB191" s="5">
        <f t="shared" si="21"/>
        <v>2278858.88</v>
      </c>
      <c r="AC191" s="5">
        <v>24158.11</v>
      </c>
      <c r="AD191" s="5">
        <f t="shared" si="22"/>
        <v>1642751.48</v>
      </c>
      <c r="AE191" s="5">
        <v>111783.71</v>
      </c>
      <c r="AF191" s="5">
        <v>31780.98</v>
      </c>
      <c r="AG191" s="5">
        <v>8582.11</v>
      </c>
      <c r="AH191" s="5">
        <v>1885</v>
      </c>
      <c r="AI191" s="5">
        <v>3200</v>
      </c>
      <c r="AJ191">
        <v>0</v>
      </c>
      <c r="AK191" s="5">
        <v>0</v>
      </c>
      <c r="AL191" s="5">
        <v>2034.4</v>
      </c>
      <c r="AM191" s="5">
        <v>44738.78</v>
      </c>
      <c r="AN191">
        <v>4</v>
      </c>
      <c r="AO191">
        <v>4</v>
      </c>
      <c r="AP191" t="str">
        <f t="shared" si="23"/>
        <v>Yes</v>
      </c>
      <c r="AQ191">
        <v>1</v>
      </c>
      <c r="AR191" s="5">
        <f t="shared" si="24"/>
        <v>1846756.46</v>
      </c>
      <c r="AS191" s="5">
        <f t="shared" si="25"/>
        <v>432102.42</v>
      </c>
      <c r="AT191" t="s">
        <v>59</v>
      </c>
      <c r="AU191" t="s">
        <v>6164</v>
      </c>
      <c r="AV191" t="s">
        <v>6165</v>
      </c>
      <c r="AW191" t="s">
        <v>6166</v>
      </c>
      <c r="AX191" t="s">
        <v>6167</v>
      </c>
      <c r="AY191">
        <v>67</v>
      </c>
      <c r="AZ191">
        <v>0</v>
      </c>
      <c r="BA191">
        <v>25</v>
      </c>
      <c r="BB191" t="s">
        <v>6191</v>
      </c>
      <c r="BC191">
        <v>0</v>
      </c>
      <c r="BD191">
        <v>0</v>
      </c>
      <c r="BE191" t="s">
        <v>6169</v>
      </c>
      <c r="BF191" t="s">
        <v>6170</v>
      </c>
      <c r="BG191">
        <v>1</v>
      </c>
      <c r="BH191" t="s">
        <v>6186</v>
      </c>
      <c r="BI191">
        <v>22</v>
      </c>
      <c r="BJ191" t="s">
        <v>6172</v>
      </c>
      <c r="BK191">
        <v>0</v>
      </c>
      <c r="BL191">
        <v>77</v>
      </c>
      <c r="BM191" s="3">
        <f t="shared" si="26"/>
        <v>0.88311688311688308</v>
      </c>
    </row>
    <row r="192" spans="1:65">
      <c r="A192" t="s">
        <v>319</v>
      </c>
      <c r="B192" s="2">
        <v>45668</v>
      </c>
      <c r="C192" t="s">
        <v>47</v>
      </c>
      <c r="D192" t="s">
        <v>48</v>
      </c>
      <c r="E192">
        <v>1</v>
      </c>
      <c r="F192" t="s">
        <v>78</v>
      </c>
      <c r="G192" t="s">
        <v>50</v>
      </c>
      <c r="H192" t="s">
        <v>185</v>
      </c>
      <c r="I192" t="s">
        <v>74</v>
      </c>
      <c r="J192" t="s">
        <v>65</v>
      </c>
      <c r="K192" t="s">
        <v>75</v>
      </c>
      <c r="L192" t="s">
        <v>55</v>
      </c>
      <c r="M192" t="s">
        <v>56</v>
      </c>
      <c r="N192" t="s">
        <v>57</v>
      </c>
      <c r="O192" t="s">
        <v>120</v>
      </c>
      <c r="P192">
        <v>52</v>
      </c>
      <c r="Q192">
        <v>53</v>
      </c>
      <c r="R192">
        <v>53</v>
      </c>
      <c r="S192">
        <v>1</v>
      </c>
      <c r="T192">
        <f t="shared" si="18"/>
        <v>52</v>
      </c>
      <c r="U192">
        <v>51</v>
      </c>
      <c r="V192">
        <f t="shared" si="19"/>
        <v>1</v>
      </c>
      <c r="W192" s="3">
        <f t="shared" si="20"/>
        <v>1.8867924528301886E-2</v>
      </c>
      <c r="X192">
        <v>28</v>
      </c>
      <c r="Y192" s="4">
        <v>8.4</v>
      </c>
      <c r="Z192" s="4">
        <v>2</v>
      </c>
      <c r="AA192" s="5">
        <v>51572.07</v>
      </c>
      <c r="AB192" s="5">
        <f t="shared" si="21"/>
        <v>2630175.5699999998</v>
      </c>
      <c r="AC192" s="5">
        <v>34730.94</v>
      </c>
      <c r="AD192" s="5">
        <f t="shared" si="22"/>
        <v>1840739.82</v>
      </c>
      <c r="AE192" s="5">
        <v>117532.06</v>
      </c>
      <c r="AF192" s="5">
        <v>36223.78</v>
      </c>
      <c r="AG192" s="5">
        <v>9552.2099999999991</v>
      </c>
      <c r="AH192" s="5">
        <v>2900</v>
      </c>
      <c r="AI192" s="5">
        <v>4600</v>
      </c>
      <c r="AJ192">
        <v>0</v>
      </c>
      <c r="AK192" s="5">
        <v>0</v>
      </c>
      <c r="AL192" s="5">
        <v>1029.81</v>
      </c>
      <c r="AM192" s="5">
        <v>32265.56</v>
      </c>
      <c r="AN192">
        <v>4</v>
      </c>
      <c r="AO192">
        <v>4</v>
      </c>
      <c r="AP192" t="str">
        <f t="shared" si="23"/>
        <v>Yes</v>
      </c>
      <c r="AQ192">
        <v>0</v>
      </c>
      <c r="AR192" s="5">
        <f t="shared" si="24"/>
        <v>2044843.24</v>
      </c>
      <c r="AS192" s="5">
        <f t="shared" si="25"/>
        <v>585332.32999999996</v>
      </c>
      <c r="AT192" t="s">
        <v>59</v>
      </c>
      <c r="AU192" t="s">
        <v>6164</v>
      </c>
      <c r="AV192" t="s">
        <v>6165</v>
      </c>
      <c r="AW192" t="s">
        <v>6166</v>
      </c>
      <c r="AX192" t="s">
        <v>6177</v>
      </c>
      <c r="AY192">
        <v>53</v>
      </c>
      <c r="AZ192">
        <v>0</v>
      </c>
      <c r="BA192">
        <v>14</v>
      </c>
      <c r="BB192" t="s">
        <v>6191</v>
      </c>
      <c r="BC192">
        <v>0</v>
      </c>
      <c r="BD192">
        <v>0</v>
      </c>
      <c r="BE192" t="s">
        <v>6169</v>
      </c>
      <c r="BF192" t="s">
        <v>6170</v>
      </c>
      <c r="BG192">
        <v>1</v>
      </c>
      <c r="BH192" t="s">
        <v>6186</v>
      </c>
      <c r="BI192">
        <v>55</v>
      </c>
      <c r="BJ192" t="s">
        <v>6187</v>
      </c>
      <c r="BK192">
        <v>0</v>
      </c>
      <c r="BL192">
        <v>64</v>
      </c>
      <c r="BM192" s="3">
        <f t="shared" si="26"/>
        <v>0.828125</v>
      </c>
    </row>
    <row r="193" spans="1:65">
      <c r="A193" t="s">
        <v>320</v>
      </c>
      <c r="B193" s="2">
        <v>45668</v>
      </c>
      <c r="C193" t="s">
        <v>47</v>
      </c>
      <c r="D193" t="s">
        <v>48</v>
      </c>
      <c r="E193">
        <v>1</v>
      </c>
      <c r="F193" t="s">
        <v>78</v>
      </c>
      <c r="G193" t="s">
        <v>62</v>
      </c>
      <c r="H193" t="s">
        <v>190</v>
      </c>
      <c r="I193" t="s">
        <v>64</v>
      </c>
      <c r="J193" t="s">
        <v>65</v>
      </c>
      <c r="K193" t="s">
        <v>75</v>
      </c>
      <c r="L193" t="s">
        <v>87</v>
      </c>
      <c r="M193" t="s">
        <v>56</v>
      </c>
      <c r="N193" t="s">
        <v>94</v>
      </c>
      <c r="O193" t="s">
        <v>70</v>
      </c>
      <c r="P193">
        <v>47</v>
      </c>
      <c r="Q193">
        <v>48</v>
      </c>
      <c r="R193">
        <v>47</v>
      </c>
      <c r="S193">
        <v>1</v>
      </c>
      <c r="T193">
        <f t="shared" si="18"/>
        <v>46</v>
      </c>
      <c r="U193">
        <v>46</v>
      </c>
      <c r="V193">
        <f t="shared" si="19"/>
        <v>0</v>
      </c>
      <c r="W193" s="3">
        <f t="shared" si="20"/>
        <v>2.1276595744680851E-2</v>
      </c>
      <c r="X193">
        <v>26</v>
      </c>
      <c r="Y193" s="4">
        <v>6.1</v>
      </c>
      <c r="Z193" s="4">
        <v>1.7</v>
      </c>
      <c r="AA193" s="5">
        <v>52385.45</v>
      </c>
      <c r="AB193" s="5">
        <f t="shared" si="21"/>
        <v>2409730.7000000002</v>
      </c>
      <c r="AC193" s="5">
        <v>35965.26</v>
      </c>
      <c r="AD193" s="5">
        <f t="shared" si="22"/>
        <v>1690367.22</v>
      </c>
      <c r="AE193" s="5">
        <v>99973.96</v>
      </c>
      <c r="AF193" s="5">
        <v>31465.58</v>
      </c>
      <c r="AG193" s="5">
        <v>9099.17</v>
      </c>
      <c r="AH193" s="5">
        <v>2465</v>
      </c>
      <c r="AI193" s="5">
        <v>4600</v>
      </c>
      <c r="AJ193">
        <v>0</v>
      </c>
      <c r="AK193" s="5">
        <v>0</v>
      </c>
      <c r="AL193" s="5">
        <v>0</v>
      </c>
      <c r="AM193" s="5">
        <v>32224.63</v>
      </c>
      <c r="AN193">
        <v>4</v>
      </c>
      <c r="AO193">
        <v>3</v>
      </c>
      <c r="AP193" t="str">
        <f t="shared" si="23"/>
        <v>Yes</v>
      </c>
      <c r="AQ193">
        <v>1</v>
      </c>
      <c r="AR193" s="5">
        <f t="shared" si="24"/>
        <v>1870195.56</v>
      </c>
      <c r="AS193" s="5">
        <f t="shared" si="25"/>
        <v>539535.14</v>
      </c>
      <c r="AT193" t="s">
        <v>59</v>
      </c>
      <c r="AU193" t="s">
        <v>6164</v>
      </c>
      <c r="AV193" t="s">
        <v>6165</v>
      </c>
      <c r="AW193" t="s">
        <v>6166</v>
      </c>
      <c r="AX193" t="s">
        <v>6167</v>
      </c>
      <c r="AY193">
        <v>49</v>
      </c>
      <c r="AZ193">
        <v>1</v>
      </c>
      <c r="BA193">
        <v>0</v>
      </c>
      <c r="BB193" t="s">
        <v>6168</v>
      </c>
      <c r="BC193">
        <v>0</v>
      </c>
      <c r="BD193">
        <v>0</v>
      </c>
      <c r="BE193" t="s">
        <v>6169</v>
      </c>
      <c r="BF193" t="s">
        <v>6170</v>
      </c>
      <c r="BG193">
        <v>1</v>
      </c>
      <c r="BH193" t="s">
        <v>6186</v>
      </c>
      <c r="BI193">
        <v>58</v>
      </c>
      <c r="BJ193" t="s">
        <v>6187</v>
      </c>
      <c r="BK193">
        <v>0</v>
      </c>
      <c r="BL193">
        <v>64</v>
      </c>
      <c r="BM193" s="3">
        <f t="shared" si="26"/>
        <v>0.734375</v>
      </c>
    </row>
    <row r="194" spans="1:65">
      <c r="A194" t="s">
        <v>321</v>
      </c>
      <c r="B194" s="2">
        <v>45668</v>
      </c>
      <c r="C194" t="s">
        <v>47</v>
      </c>
      <c r="D194" t="s">
        <v>48</v>
      </c>
      <c r="E194">
        <v>1</v>
      </c>
      <c r="F194" t="s">
        <v>61</v>
      </c>
      <c r="G194" t="s">
        <v>79</v>
      </c>
      <c r="H194" t="s">
        <v>84</v>
      </c>
      <c r="I194" t="s">
        <v>64</v>
      </c>
      <c r="J194" t="s">
        <v>53</v>
      </c>
      <c r="K194" t="s">
        <v>75</v>
      </c>
      <c r="L194" t="s">
        <v>92</v>
      </c>
      <c r="M194" t="s">
        <v>56</v>
      </c>
      <c r="N194" t="s">
        <v>94</v>
      </c>
      <c r="O194" t="s">
        <v>82</v>
      </c>
      <c r="P194">
        <v>59</v>
      </c>
      <c r="Q194">
        <v>63</v>
      </c>
      <c r="R194">
        <v>64</v>
      </c>
      <c r="S194">
        <v>1</v>
      </c>
      <c r="T194">
        <f t="shared" ref="T194:T257" si="27">R194-S194</f>
        <v>63</v>
      </c>
      <c r="U194">
        <v>59</v>
      </c>
      <c r="V194">
        <f t="shared" ref="V194:V257" si="28">T194-U194</f>
        <v>4</v>
      </c>
      <c r="W194" s="3">
        <f t="shared" ref="W194:W257" si="29">IFERROR(S194/R194,0)</f>
        <v>1.5625E-2</v>
      </c>
      <c r="X194">
        <v>30</v>
      </c>
      <c r="Y194" s="4">
        <v>4.9000000000000004</v>
      </c>
      <c r="Z194" s="4">
        <v>1.4</v>
      </c>
      <c r="AA194" s="5">
        <v>36230.050000000003</v>
      </c>
      <c r="AB194" s="5">
        <f t="shared" ref="AB194:AB257" si="30">ROUND(U194*AA194,2)</f>
        <v>2137572.9500000002</v>
      </c>
      <c r="AC194" s="5">
        <v>23695.040000000001</v>
      </c>
      <c r="AD194" s="5">
        <f t="shared" ref="AD194:AD257" si="31">ROUND(R194*AC194,2)</f>
        <v>1516482.5600000001</v>
      </c>
      <c r="AE194" s="5">
        <v>107689.7</v>
      </c>
      <c r="AF194" s="5">
        <v>28507.3</v>
      </c>
      <c r="AG194" s="5">
        <v>9869.69</v>
      </c>
      <c r="AH194" s="5">
        <v>2030</v>
      </c>
      <c r="AI194" s="5">
        <v>3200</v>
      </c>
      <c r="AJ194">
        <v>0</v>
      </c>
      <c r="AK194" s="5">
        <v>0</v>
      </c>
      <c r="AL194" s="5">
        <v>2645.01</v>
      </c>
      <c r="AM194" s="5">
        <v>38480.199999999997</v>
      </c>
      <c r="AN194">
        <v>4</v>
      </c>
      <c r="AO194">
        <v>2</v>
      </c>
      <c r="AP194" t="str">
        <f t="shared" ref="AP194:AP257" si="32">IF(AO194&lt;=AN194,"Yes","No")</f>
        <v>Yes</v>
      </c>
      <c r="AQ194">
        <v>1</v>
      </c>
      <c r="AR194" s="5">
        <f t="shared" ref="AR194:AR257" si="33">ROUND(SUM(AD194:AI194)+SUM(AK194:AM194),2)</f>
        <v>1708904.46</v>
      </c>
      <c r="AS194" s="5">
        <f t="shared" ref="AS194:AS257" si="34">ROUND(AB194-AR194,2)</f>
        <v>428668.49</v>
      </c>
      <c r="AT194" t="s">
        <v>59</v>
      </c>
      <c r="AU194" t="s">
        <v>6164</v>
      </c>
      <c r="AV194" t="s">
        <v>6165</v>
      </c>
      <c r="AW194" t="s">
        <v>6166</v>
      </c>
      <c r="AX194" t="s">
        <v>6184</v>
      </c>
      <c r="AY194">
        <v>60</v>
      </c>
      <c r="AZ194">
        <v>0</v>
      </c>
      <c r="BA194">
        <v>29</v>
      </c>
      <c r="BB194" t="s">
        <v>6180</v>
      </c>
      <c r="BC194">
        <v>0</v>
      </c>
      <c r="BD194">
        <v>0</v>
      </c>
      <c r="BE194" t="s">
        <v>6169</v>
      </c>
      <c r="BF194" t="s">
        <v>6170</v>
      </c>
      <c r="BG194">
        <v>0</v>
      </c>
      <c r="BH194" t="s">
        <v>6171</v>
      </c>
      <c r="BI194">
        <v>30</v>
      </c>
      <c r="BJ194" t="s">
        <v>6172</v>
      </c>
      <c r="BK194">
        <v>0</v>
      </c>
      <c r="BL194">
        <v>74</v>
      </c>
      <c r="BM194" s="3">
        <f t="shared" ref="BM194:BM257" si="35">IFERROR(R194/BL194,0)</f>
        <v>0.86486486486486491</v>
      </c>
    </row>
    <row r="195" spans="1:65">
      <c r="A195" t="s">
        <v>322</v>
      </c>
      <c r="B195" s="2">
        <v>45668</v>
      </c>
      <c r="C195" t="s">
        <v>47</v>
      </c>
      <c r="D195" t="s">
        <v>48</v>
      </c>
      <c r="E195">
        <v>1</v>
      </c>
      <c r="F195" t="s">
        <v>72</v>
      </c>
      <c r="G195" t="s">
        <v>50</v>
      </c>
      <c r="H195" t="s">
        <v>119</v>
      </c>
      <c r="I195" t="s">
        <v>52</v>
      </c>
      <c r="J195" t="s">
        <v>65</v>
      </c>
      <c r="K195" t="s">
        <v>75</v>
      </c>
      <c r="L195" t="s">
        <v>55</v>
      </c>
      <c r="M195" t="s">
        <v>68</v>
      </c>
      <c r="N195" t="s">
        <v>94</v>
      </c>
      <c r="O195" t="s">
        <v>120</v>
      </c>
      <c r="P195">
        <v>45</v>
      </c>
      <c r="Q195">
        <v>45</v>
      </c>
      <c r="R195">
        <v>46</v>
      </c>
      <c r="S195">
        <v>2</v>
      </c>
      <c r="T195">
        <f t="shared" si="27"/>
        <v>44</v>
      </c>
      <c r="U195">
        <v>44</v>
      </c>
      <c r="V195">
        <f t="shared" si="28"/>
        <v>0</v>
      </c>
      <c r="W195" s="3">
        <f t="shared" si="29"/>
        <v>4.3478260869565216E-2</v>
      </c>
      <c r="X195">
        <v>12</v>
      </c>
      <c r="Y195" s="4">
        <v>2.1</v>
      </c>
      <c r="Z195" s="4">
        <v>0.7</v>
      </c>
      <c r="AA195" s="5">
        <v>52639.72</v>
      </c>
      <c r="AB195" s="5">
        <f t="shared" si="30"/>
        <v>2316147.6800000002</v>
      </c>
      <c r="AC195" s="5">
        <v>33210.44</v>
      </c>
      <c r="AD195" s="5">
        <f t="shared" si="31"/>
        <v>1527680.24</v>
      </c>
      <c r="AE195" s="5">
        <v>106252.81</v>
      </c>
      <c r="AF195" s="5">
        <v>28195.759999999998</v>
      </c>
      <c r="AG195" s="5">
        <v>7616.11</v>
      </c>
      <c r="AH195" s="5">
        <v>1015</v>
      </c>
      <c r="AI195" s="5">
        <v>9200</v>
      </c>
      <c r="AJ195">
        <v>1</v>
      </c>
      <c r="AK195" s="5">
        <v>12971.64</v>
      </c>
      <c r="AL195" s="5">
        <v>0</v>
      </c>
      <c r="AM195" s="5">
        <v>28979.72</v>
      </c>
      <c r="AN195">
        <v>4</v>
      </c>
      <c r="AO195">
        <v>4</v>
      </c>
      <c r="AP195" t="str">
        <f t="shared" si="32"/>
        <v>Yes</v>
      </c>
      <c r="AQ195">
        <v>1</v>
      </c>
      <c r="AR195" s="5">
        <f t="shared" si="33"/>
        <v>1721911.28</v>
      </c>
      <c r="AS195" s="5">
        <f t="shared" si="34"/>
        <v>594236.4</v>
      </c>
      <c r="AT195" t="s">
        <v>59</v>
      </c>
      <c r="AU195" t="s">
        <v>6189</v>
      </c>
      <c r="AV195" t="s">
        <v>6190</v>
      </c>
      <c r="AW195" t="s">
        <v>6183</v>
      </c>
      <c r="AX195" t="s">
        <v>6184</v>
      </c>
      <c r="AY195">
        <v>51</v>
      </c>
      <c r="AZ195">
        <v>3</v>
      </c>
      <c r="BA195">
        <v>0</v>
      </c>
      <c r="BB195" t="s">
        <v>6168</v>
      </c>
      <c r="BC195">
        <v>0</v>
      </c>
      <c r="BD195">
        <v>0</v>
      </c>
      <c r="BE195" t="s">
        <v>6169</v>
      </c>
      <c r="BF195" t="s">
        <v>6176</v>
      </c>
      <c r="BG195">
        <v>0</v>
      </c>
      <c r="BH195" t="s">
        <v>6171</v>
      </c>
      <c r="BI195">
        <v>39</v>
      </c>
      <c r="BJ195" t="s">
        <v>6172</v>
      </c>
      <c r="BK195">
        <v>0</v>
      </c>
      <c r="BL195">
        <v>63</v>
      </c>
      <c r="BM195" s="3">
        <f t="shared" si="35"/>
        <v>0.73015873015873012</v>
      </c>
    </row>
    <row r="196" spans="1:65">
      <c r="A196" t="s">
        <v>323</v>
      </c>
      <c r="B196" s="2">
        <v>45668</v>
      </c>
      <c r="C196" t="s">
        <v>47</v>
      </c>
      <c r="D196" t="s">
        <v>48</v>
      </c>
      <c r="E196">
        <v>1</v>
      </c>
      <c r="F196" t="s">
        <v>72</v>
      </c>
      <c r="G196" t="s">
        <v>62</v>
      </c>
      <c r="H196" t="s">
        <v>175</v>
      </c>
      <c r="I196" t="s">
        <v>74</v>
      </c>
      <c r="J196" t="s">
        <v>65</v>
      </c>
      <c r="K196" t="s">
        <v>75</v>
      </c>
      <c r="L196" t="s">
        <v>67</v>
      </c>
      <c r="M196" t="s">
        <v>56</v>
      </c>
      <c r="N196" t="s">
        <v>109</v>
      </c>
      <c r="O196" t="s">
        <v>70</v>
      </c>
      <c r="P196">
        <v>43</v>
      </c>
      <c r="Q196">
        <v>46</v>
      </c>
      <c r="R196">
        <v>47</v>
      </c>
      <c r="S196">
        <v>1</v>
      </c>
      <c r="T196">
        <f t="shared" si="27"/>
        <v>46</v>
      </c>
      <c r="U196">
        <v>42</v>
      </c>
      <c r="V196">
        <f t="shared" si="28"/>
        <v>4</v>
      </c>
      <c r="W196" s="3">
        <f t="shared" si="29"/>
        <v>2.1276595744680851E-2</v>
      </c>
      <c r="X196">
        <v>31</v>
      </c>
      <c r="Y196" s="4">
        <v>5.0999999999999996</v>
      </c>
      <c r="Z196" s="4">
        <v>1.5</v>
      </c>
      <c r="AA196" s="5">
        <v>51839.46</v>
      </c>
      <c r="AB196" s="5">
        <f t="shared" si="30"/>
        <v>2177257.3199999998</v>
      </c>
      <c r="AC196" s="5">
        <v>34022.449999999997</v>
      </c>
      <c r="AD196" s="5">
        <f t="shared" si="31"/>
        <v>1599055.15</v>
      </c>
      <c r="AE196" s="5">
        <v>105322.82</v>
      </c>
      <c r="AF196" s="5">
        <v>30539.69</v>
      </c>
      <c r="AG196" s="5">
        <v>10336.870000000001</v>
      </c>
      <c r="AH196" s="5">
        <v>2175</v>
      </c>
      <c r="AI196" s="5">
        <v>4600</v>
      </c>
      <c r="AJ196">
        <v>0</v>
      </c>
      <c r="AK196" s="5">
        <v>0</v>
      </c>
      <c r="AL196" s="5">
        <v>4023.98</v>
      </c>
      <c r="AM196" s="5">
        <v>63444.11</v>
      </c>
      <c r="AN196">
        <v>8</v>
      </c>
      <c r="AO196">
        <v>9</v>
      </c>
      <c r="AP196" t="str">
        <f t="shared" si="32"/>
        <v>No</v>
      </c>
      <c r="AQ196">
        <v>1</v>
      </c>
      <c r="AR196" s="5">
        <f t="shared" si="33"/>
        <v>1819497.62</v>
      </c>
      <c r="AS196" s="5">
        <f t="shared" si="34"/>
        <v>357759.7</v>
      </c>
      <c r="AT196" t="s">
        <v>59</v>
      </c>
      <c r="AU196" t="s">
        <v>6164</v>
      </c>
      <c r="AV196" t="s">
        <v>6165</v>
      </c>
      <c r="AW196" t="s">
        <v>6166</v>
      </c>
      <c r="AX196" t="s">
        <v>6184</v>
      </c>
      <c r="AY196">
        <v>45</v>
      </c>
      <c r="AZ196">
        <v>0</v>
      </c>
      <c r="BA196">
        <v>26</v>
      </c>
      <c r="BB196" t="s">
        <v>6180</v>
      </c>
      <c r="BC196">
        <v>1</v>
      </c>
      <c r="BD196">
        <v>0</v>
      </c>
      <c r="BE196" t="s">
        <v>6178</v>
      </c>
      <c r="BF196" t="s">
        <v>6170</v>
      </c>
      <c r="BG196">
        <v>1</v>
      </c>
      <c r="BH196" t="s">
        <v>6179</v>
      </c>
      <c r="BI196">
        <v>23</v>
      </c>
      <c r="BJ196" t="s">
        <v>6172</v>
      </c>
      <c r="BK196">
        <v>0</v>
      </c>
      <c r="BL196">
        <v>62</v>
      </c>
      <c r="BM196" s="3">
        <f t="shared" si="35"/>
        <v>0.75806451612903225</v>
      </c>
    </row>
    <row r="197" spans="1:65">
      <c r="A197" t="s">
        <v>324</v>
      </c>
      <c r="B197" s="2">
        <v>45668</v>
      </c>
      <c r="C197" t="s">
        <v>47</v>
      </c>
      <c r="D197" t="s">
        <v>48</v>
      </c>
      <c r="E197">
        <v>1</v>
      </c>
      <c r="F197" t="s">
        <v>72</v>
      </c>
      <c r="G197" t="s">
        <v>62</v>
      </c>
      <c r="H197" t="s">
        <v>220</v>
      </c>
      <c r="I197" t="s">
        <v>74</v>
      </c>
      <c r="J197" t="s">
        <v>65</v>
      </c>
      <c r="K197" t="s">
        <v>75</v>
      </c>
      <c r="L197" t="s">
        <v>55</v>
      </c>
      <c r="M197" t="s">
        <v>56</v>
      </c>
      <c r="N197" t="s">
        <v>69</v>
      </c>
      <c r="O197" t="s">
        <v>58</v>
      </c>
      <c r="P197">
        <v>54</v>
      </c>
      <c r="Q197">
        <v>57</v>
      </c>
      <c r="R197">
        <v>56</v>
      </c>
      <c r="S197">
        <v>1</v>
      </c>
      <c r="T197">
        <f t="shared" si="27"/>
        <v>55</v>
      </c>
      <c r="U197">
        <v>52</v>
      </c>
      <c r="V197">
        <f t="shared" si="28"/>
        <v>3</v>
      </c>
      <c r="W197" s="3">
        <f t="shared" si="29"/>
        <v>1.7857142857142856E-2</v>
      </c>
      <c r="X197">
        <v>23</v>
      </c>
      <c r="Y197" s="4">
        <v>2.4</v>
      </c>
      <c r="Z197" s="4">
        <v>1.9</v>
      </c>
      <c r="AA197" s="5">
        <v>51766.5</v>
      </c>
      <c r="AB197" s="5">
        <f t="shared" si="30"/>
        <v>2691858</v>
      </c>
      <c r="AC197" s="5">
        <v>34848.76</v>
      </c>
      <c r="AD197" s="5">
        <f t="shared" si="31"/>
        <v>1951530.56</v>
      </c>
      <c r="AE197" s="5">
        <v>124823.93</v>
      </c>
      <c r="AF197" s="5">
        <v>34089.550000000003</v>
      </c>
      <c r="AG197" s="5">
        <v>8523.75</v>
      </c>
      <c r="AH197" s="5">
        <v>2755</v>
      </c>
      <c r="AI197" s="5">
        <v>4600</v>
      </c>
      <c r="AJ197">
        <v>0</v>
      </c>
      <c r="AK197" s="5">
        <v>0</v>
      </c>
      <c r="AL197" s="5">
        <v>2906.92</v>
      </c>
      <c r="AM197" s="5">
        <v>36380.14</v>
      </c>
      <c r="AN197">
        <v>4</v>
      </c>
      <c r="AO197">
        <v>3</v>
      </c>
      <c r="AP197" t="str">
        <f t="shared" si="32"/>
        <v>Yes</v>
      </c>
      <c r="AQ197">
        <v>1</v>
      </c>
      <c r="AR197" s="5">
        <f t="shared" si="33"/>
        <v>2165609.85</v>
      </c>
      <c r="AS197" s="5">
        <f t="shared" si="34"/>
        <v>526248.15</v>
      </c>
      <c r="AT197" t="s">
        <v>59</v>
      </c>
      <c r="AU197" t="s">
        <v>6164</v>
      </c>
      <c r="AV197" t="s">
        <v>6165</v>
      </c>
      <c r="AW197" t="s">
        <v>6166</v>
      </c>
      <c r="AX197" t="s">
        <v>6167</v>
      </c>
      <c r="AY197">
        <v>54</v>
      </c>
      <c r="AZ197">
        <v>0</v>
      </c>
      <c r="BA197">
        <v>26</v>
      </c>
      <c r="BB197" t="s">
        <v>6180</v>
      </c>
      <c r="BC197">
        <v>0</v>
      </c>
      <c r="BD197">
        <v>0</v>
      </c>
      <c r="BE197" t="s">
        <v>6169</v>
      </c>
      <c r="BF197" t="s">
        <v>6170</v>
      </c>
      <c r="BG197">
        <v>0</v>
      </c>
      <c r="BH197" t="s">
        <v>6171</v>
      </c>
      <c r="BI197">
        <v>56</v>
      </c>
      <c r="BJ197" t="s">
        <v>6187</v>
      </c>
      <c r="BK197">
        <v>0</v>
      </c>
      <c r="BL197">
        <v>63</v>
      </c>
      <c r="BM197" s="3">
        <f t="shared" si="35"/>
        <v>0.88888888888888884</v>
      </c>
    </row>
    <row r="198" spans="1:65">
      <c r="A198" t="s">
        <v>325</v>
      </c>
      <c r="B198" s="2">
        <v>45669</v>
      </c>
      <c r="C198" t="s">
        <v>47</v>
      </c>
      <c r="D198" t="s">
        <v>48</v>
      </c>
      <c r="E198">
        <v>1</v>
      </c>
      <c r="F198" t="s">
        <v>49</v>
      </c>
      <c r="G198" t="s">
        <v>50</v>
      </c>
      <c r="H198" t="s">
        <v>51</v>
      </c>
      <c r="I198" t="s">
        <v>64</v>
      </c>
      <c r="J198" t="s">
        <v>53</v>
      </c>
      <c r="K198" t="s">
        <v>75</v>
      </c>
      <c r="L198" t="s">
        <v>87</v>
      </c>
      <c r="M198" t="s">
        <v>56</v>
      </c>
      <c r="N198" t="s">
        <v>57</v>
      </c>
      <c r="O198" t="s">
        <v>82</v>
      </c>
      <c r="P198">
        <v>62</v>
      </c>
      <c r="Q198">
        <v>67</v>
      </c>
      <c r="R198">
        <v>67</v>
      </c>
      <c r="S198">
        <v>1</v>
      </c>
      <c r="T198">
        <f t="shared" si="27"/>
        <v>66</v>
      </c>
      <c r="U198">
        <v>60</v>
      </c>
      <c r="V198">
        <f t="shared" si="28"/>
        <v>6</v>
      </c>
      <c r="W198" s="3">
        <f t="shared" si="29"/>
        <v>1.4925373134328358E-2</v>
      </c>
      <c r="X198">
        <v>32</v>
      </c>
      <c r="Y198" s="4">
        <v>11.5</v>
      </c>
      <c r="Z198" s="4">
        <v>2.4</v>
      </c>
      <c r="AA198" s="5">
        <v>36020.69</v>
      </c>
      <c r="AB198" s="5">
        <f t="shared" si="30"/>
        <v>2161241.4</v>
      </c>
      <c r="AC198" s="5">
        <v>24178.080000000002</v>
      </c>
      <c r="AD198" s="5">
        <f t="shared" si="31"/>
        <v>1619931.36</v>
      </c>
      <c r="AE198" s="5">
        <v>110670.5</v>
      </c>
      <c r="AF198" s="5">
        <v>30617.4</v>
      </c>
      <c r="AG198" s="5">
        <v>9330.27</v>
      </c>
      <c r="AH198" s="5">
        <v>3480</v>
      </c>
      <c r="AI198" s="5">
        <v>3200</v>
      </c>
      <c r="AJ198">
        <v>0</v>
      </c>
      <c r="AK198" s="5">
        <v>0</v>
      </c>
      <c r="AL198" s="5">
        <v>3925.56</v>
      </c>
      <c r="AM198" s="5">
        <v>38448.06</v>
      </c>
      <c r="AN198">
        <v>4</v>
      </c>
      <c r="AO198">
        <v>4</v>
      </c>
      <c r="AP198" t="str">
        <f t="shared" si="32"/>
        <v>Yes</v>
      </c>
      <c r="AQ198">
        <v>0</v>
      </c>
      <c r="AR198" s="5">
        <f t="shared" si="33"/>
        <v>1819603.15</v>
      </c>
      <c r="AS198" s="5">
        <f t="shared" si="34"/>
        <v>341638.25</v>
      </c>
      <c r="AT198" t="s">
        <v>59</v>
      </c>
      <c r="AU198" t="s">
        <v>6164</v>
      </c>
      <c r="AV198" t="s">
        <v>6165</v>
      </c>
      <c r="AW198" t="s">
        <v>6166</v>
      </c>
      <c r="AX198" t="s">
        <v>6177</v>
      </c>
      <c r="AY198">
        <v>64</v>
      </c>
      <c r="AZ198">
        <v>0</v>
      </c>
      <c r="BA198">
        <v>37</v>
      </c>
      <c r="BB198" t="s">
        <v>6180</v>
      </c>
      <c r="BC198">
        <v>0</v>
      </c>
      <c r="BD198">
        <v>0</v>
      </c>
      <c r="BE198" t="s">
        <v>6169</v>
      </c>
      <c r="BF198" t="s">
        <v>6170</v>
      </c>
      <c r="BG198">
        <v>0</v>
      </c>
      <c r="BH198" t="s">
        <v>6171</v>
      </c>
      <c r="BI198">
        <v>47</v>
      </c>
      <c r="BJ198" t="s">
        <v>6172</v>
      </c>
      <c r="BK198">
        <v>0</v>
      </c>
      <c r="BL198">
        <v>77</v>
      </c>
      <c r="BM198" s="3">
        <f t="shared" si="35"/>
        <v>0.87012987012987009</v>
      </c>
    </row>
    <row r="199" spans="1:65">
      <c r="A199" t="s">
        <v>326</v>
      </c>
      <c r="B199" s="2">
        <v>45669</v>
      </c>
      <c r="C199" t="s">
        <v>47</v>
      </c>
      <c r="D199" t="s">
        <v>48</v>
      </c>
      <c r="E199">
        <v>1</v>
      </c>
      <c r="F199" t="s">
        <v>49</v>
      </c>
      <c r="G199" t="s">
        <v>62</v>
      </c>
      <c r="H199" t="s">
        <v>133</v>
      </c>
      <c r="I199" t="s">
        <v>74</v>
      </c>
      <c r="J199" t="s">
        <v>53</v>
      </c>
      <c r="K199" t="s">
        <v>75</v>
      </c>
      <c r="L199" t="s">
        <v>87</v>
      </c>
      <c r="M199" t="s">
        <v>56</v>
      </c>
      <c r="N199" t="s">
        <v>57</v>
      </c>
      <c r="O199" t="s">
        <v>82</v>
      </c>
      <c r="P199">
        <v>56</v>
      </c>
      <c r="Q199">
        <v>59</v>
      </c>
      <c r="R199">
        <v>56</v>
      </c>
      <c r="S199">
        <v>1</v>
      </c>
      <c r="T199">
        <f t="shared" si="27"/>
        <v>55</v>
      </c>
      <c r="U199">
        <v>55</v>
      </c>
      <c r="V199">
        <f t="shared" si="28"/>
        <v>0</v>
      </c>
      <c r="W199" s="3">
        <f t="shared" si="29"/>
        <v>1.7857142857142856E-2</v>
      </c>
      <c r="X199">
        <v>25</v>
      </c>
      <c r="Y199" s="4">
        <v>0</v>
      </c>
      <c r="Z199" s="4">
        <v>0.9</v>
      </c>
      <c r="AA199" s="5">
        <v>35832.449999999997</v>
      </c>
      <c r="AB199" s="5">
        <f t="shared" si="30"/>
        <v>1970784.75</v>
      </c>
      <c r="AC199" s="5">
        <v>24288.47</v>
      </c>
      <c r="AD199" s="5">
        <f t="shared" si="31"/>
        <v>1360154.32</v>
      </c>
      <c r="AE199" s="5">
        <v>97041.41</v>
      </c>
      <c r="AF199" s="5">
        <v>26789.23</v>
      </c>
      <c r="AG199" s="5">
        <v>9761.86</v>
      </c>
      <c r="AH199" s="5">
        <v>1305</v>
      </c>
      <c r="AI199" s="5">
        <v>3200</v>
      </c>
      <c r="AJ199">
        <v>0</v>
      </c>
      <c r="AK199" s="5">
        <v>0</v>
      </c>
      <c r="AL199" s="5">
        <v>0</v>
      </c>
      <c r="AM199" s="5">
        <v>38346.199999999997</v>
      </c>
      <c r="AN199">
        <v>4</v>
      </c>
      <c r="AO199">
        <v>3</v>
      </c>
      <c r="AP199" t="str">
        <f t="shared" si="32"/>
        <v>Yes</v>
      </c>
      <c r="AQ199">
        <v>1</v>
      </c>
      <c r="AR199" s="5">
        <f t="shared" si="33"/>
        <v>1536598.02</v>
      </c>
      <c r="AS199" s="5">
        <f t="shared" si="34"/>
        <v>434186.73</v>
      </c>
      <c r="AT199" t="s">
        <v>59</v>
      </c>
      <c r="AU199" t="s">
        <v>6164</v>
      </c>
      <c r="AV199" t="s">
        <v>6165</v>
      </c>
      <c r="AW199" t="s">
        <v>6166</v>
      </c>
      <c r="AX199" t="s">
        <v>6167</v>
      </c>
      <c r="AY199">
        <v>57</v>
      </c>
      <c r="AZ199">
        <v>0</v>
      </c>
      <c r="BA199">
        <v>0</v>
      </c>
      <c r="BB199" t="s">
        <v>6168</v>
      </c>
      <c r="BC199">
        <v>0</v>
      </c>
      <c r="BD199">
        <v>0</v>
      </c>
      <c r="BE199" t="s">
        <v>6169</v>
      </c>
      <c r="BF199" t="s">
        <v>6170</v>
      </c>
      <c r="BG199">
        <v>0</v>
      </c>
      <c r="BH199" t="s">
        <v>6171</v>
      </c>
      <c r="BI199">
        <v>51</v>
      </c>
      <c r="BJ199" t="s">
        <v>6187</v>
      </c>
      <c r="BK199">
        <v>0</v>
      </c>
      <c r="BL199">
        <v>73</v>
      </c>
      <c r="BM199" s="3">
        <f t="shared" si="35"/>
        <v>0.76712328767123283</v>
      </c>
    </row>
    <row r="200" spans="1:65">
      <c r="A200" t="s">
        <v>327</v>
      </c>
      <c r="B200" s="2">
        <v>45669</v>
      </c>
      <c r="C200" t="s">
        <v>47</v>
      </c>
      <c r="D200" t="s">
        <v>48</v>
      </c>
      <c r="E200">
        <v>1</v>
      </c>
      <c r="F200" t="s">
        <v>61</v>
      </c>
      <c r="G200" t="s">
        <v>50</v>
      </c>
      <c r="H200" t="s">
        <v>183</v>
      </c>
      <c r="I200" t="s">
        <v>52</v>
      </c>
      <c r="J200" t="s">
        <v>65</v>
      </c>
      <c r="K200" t="s">
        <v>66</v>
      </c>
      <c r="L200" t="s">
        <v>55</v>
      </c>
      <c r="M200" t="s">
        <v>56</v>
      </c>
      <c r="N200" t="s">
        <v>109</v>
      </c>
      <c r="O200" t="s">
        <v>120</v>
      </c>
      <c r="P200">
        <v>52</v>
      </c>
      <c r="Q200">
        <v>53</v>
      </c>
      <c r="R200">
        <v>51</v>
      </c>
      <c r="S200">
        <v>1</v>
      </c>
      <c r="T200">
        <f t="shared" si="27"/>
        <v>50</v>
      </c>
      <c r="U200">
        <v>50</v>
      </c>
      <c r="V200">
        <f t="shared" si="28"/>
        <v>0</v>
      </c>
      <c r="W200" s="3">
        <f t="shared" si="29"/>
        <v>1.9607843137254902E-2</v>
      </c>
      <c r="X200">
        <v>31</v>
      </c>
      <c r="Y200" s="4">
        <v>6.9</v>
      </c>
      <c r="Z200" s="4">
        <v>1.1000000000000001</v>
      </c>
      <c r="AA200" s="5">
        <v>49276.35</v>
      </c>
      <c r="AB200" s="5">
        <f t="shared" si="30"/>
        <v>2463817.5</v>
      </c>
      <c r="AC200" s="5">
        <v>34748.03</v>
      </c>
      <c r="AD200" s="5">
        <f t="shared" si="31"/>
        <v>1772149.53</v>
      </c>
      <c r="AE200" s="5">
        <v>120477.17</v>
      </c>
      <c r="AF200" s="5">
        <v>31247.08</v>
      </c>
      <c r="AG200" s="5">
        <v>9624.33</v>
      </c>
      <c r="AH200" s="5">
        <v>1595</v>
      </c>
      <c r="AI200" s="5">
        <v>4600</v>
      </c>
      <c r="AJ200">
        <v>0</v>
      </c>
      <c r="AK200" s="5">
        <v>0</v>
      </c>
      <c r="AL200" s="5">
        <v>0</v>
      </c>
      <c r="AM200" s="5">
        <v>80846.070000000007</v>
      </c>
      <c r="AN200">
        <v>8</v>
      </c>
      <c r="AO200">
        <v>10</v>
      </c>
      <c r="AP200" t="str">
        <f t="shared" si="32"/>
        <v>No</v>
      </c>
      <c r="AQ200">
        <v>3</v>
      </c>
      <c r="AR200" s="5">
        <f t="shared" si="33"/>
        <v>2020539.18</v>
      </c>
      <c r="AS200" s="5">
        <f t="shared" si="34"/>
        <v>443278.32</v>
      </c>
      <c r="AT200" t="s">
        <v>59</v>
      </c>
      <c r="AU200" t="s">
        <v>6164</v>
      </c>
      <c r="AV200" t="s">
        <v>6165</v>
      </c>
      <c r="AW200" t="s">
        <v>6166</v>
      </c>
      <c r="AX200" t="s">
        <v>6167</v>
      </c>
      <c r="AY200">
        <v>54</v>
      </c>
      <c r="AZ200">
        <v>0</v>
      </c>
      <c r="BA200">
        <v>0</v>
      </c>
      <c r="BB200" t="s">
        <v>6168</v>
      </c>
      <c r="BC200">
        <v>0</v>
      </c>
      <c r="BD200">
        <v>2</v>
      </c>
      <c r="BE200" t="s">
        <v>6188</v>
      </c>
      <c r="BF200" t="s">
        <v>6170</v>
      </c>
      <c r="BG200">
        <v>0</v>
      </c>
      <c r="BH200" t="s">
        <v>6171</v>
      </c>
      <c r="BI200">
        <v>58</v>
      </c>
      <c r="BJ200" t="s">
        <v>6187</v>
      </c>
      <c r="BK200">
        <v>0</v>
      </c>
      <c r="BL200">
        <v>65</v>
      </c>
      <c r="BM200" s="3">
        <f t="shared" si="35"/>
        <v>0.7846153846153846</v>
      </c>
    </row>
    <row r="201" spans="1:65">
      <c r="A201" t="s">
        <v>328</v>
      </c>
      <c r="B201" s="2">
        <v>45669</v>
      </c>
      <c r="C201" t="s">
        <v>47</v>
      </c>
      <c r="D201" t="s">
        <v>48</v>
      </c>
      <c r="E201">
        <v>1</v>
      </c>
      <c r="F201" t="s">
        <v>49</v>
      </c>
      <c r="G201" t="s">
        <v>79</v>
      </c>
      <c r="H201" t="s">
        <v>260</v>
      </c>
      <c r="I201" t="s">
        <v>74</v>
      </c>
      <c r="J201" t="s">
        <v>65</v>
      </c>
      <c r="K201" t="s">
        <v>54</v>
      </c>
      <c r="L201" t="s">
        <v>55</v>
      </c>
      <c r="M201" t="s">
        <v>56</v>
      </c>
      <c r="N201" t="s">
        <v>94</v>
      </c>
      <c r="O201" t="s">
        <v>120</v>
      </c>
      <c r="P201">
        <v>53</v>
      </c>
      <c r="Q201">
        <v>56</v>
      </c>
      <c r="R201">
        <v>53</v>
      </c>
      <c r="S201">
        <v>1</v>
      </c>
      <c r="T201">
        <f t="shared" si="27"/>
        <v>52</v>
      </c>
      <c r="U201">
        <v>52</v>
      </c>
      <c r="V201">
        <f t="shared" si="28"/>
        <v>0</v>
      </c>
      <c r="W201" s="3">
        <f t="shared" si="29"/>
        <v>1.8867924528301886E-2</v>
      </c>
      <c r="X201">
        <v>3</v>
      </c>
      <c r="Y201" s="4">
        <v>4.4000000000000004</v>
      </c>
      <c r="Z201" s="4">
        <v>1</v>
      </c>
      <c r="AA201" s="5">
        <v>55728.73</v>
      </c>
      <c r="AB201" s="5">
        <f t="shared" si="30"/>
        <v>2897893.96</v>
      </c>
      <c r="AC201" s="5">
        <v>34700.339999999997</v>
      </c>
      <c r="AD201" s="5">
        <f t="shared" si="31"/>
        <v>1839118.02</v>
      </c>
      <c r="AE201" s="5">
        <v>119270.24</v>
      </c>
      <c r="AF201" s="5">
        <v>32437.48</v>
      </c>
      <c r="AG201" s="5">
        <v>6773.26</v>
      </c>
      <c r="AH201" s="5">
        <v>1450</v>
      </c>
      <c r="AI201" s="5">
        <v>4600</v>
      </c>
      <c r="AJ201">
        <v>0</v>
      </c>
      <c r="AK201" s="5">
        <v>0</v>
      </c>
      <c r="AL201" s="5">
        <v>0</v>
      </c>
      <c r="AM201" s="5">
        <v>32935.629999999997</v>
      </c>
      <c r="AN201">
        <v>4</v>
      </c>
      <c r="AO201">
        <v>2</v>
      </c>
      <c r="AP201" t="str">
        <f t="shared" si="32"/>
        <v>Yes</v>
      </c>
      <c r="AQ201">
        <v>1</v>
      </c>
      <c r="AR201" s="5">
        <f t="shared" si="33"/>
        <v>2036584.63</v>
      </c>
      <c r="AS201" s="5">
        <f t="shared" si="34"/>
        <v>861309.33</v>
      </c>
      <c r="AT201" t="s">
        <v>59</v>
      </c>
      <c r="AU201" t="s">
        <v>6164</v>
      </c>
      <c r="AV201" t="s">
        <v>6165</v>
      </c>
      <c r="AW201" t="s">
        <v>6166</v>
      </c>
      <c r="AX201" t="s">
        <v>6167</v>
      </c>
      <c r="AY201">
        <v>54</v>
      </c>
      <c r="AZ201">
        <v>0</v>
      </c>
      <c r="BA201">
        <v>0</v>
      </c>
      <c r="BB201" t="s">
        <v>6168</v>
      </c>
      <c r="BC201">
        <v>0</v>
      </c>
      <c r="BD201">
        <v>0</v>
      </c>
      <c r="BE201" t="s">
        <v>6169</v>
      </c>
      <c r="BF201" t="s">
        <v>6170</v>
      </c>
      <c r="BG201">
        <v>0</v>
      </c>
      <c r="BH201" t="s">
        <v>6171</v>
      </c>
      <c r="BI201">
        <v>17</v>
      </c>
      <c r="BJ201" t="s">
        <v>6172</v>
      </c>
      <c r="BK201">
        <v>0</v>
      </c>
      <c r="BL201">
        <v>65</v>
      </c>
      <c r="BM201" s="3">
        <f t="shared" si="35"/>
        <v>0.81538461538461537</v>
      </c>
    </row>
    <row r="202" spans="1:65">
      <c r="A202" t="s">
        <v>329</v>
      </c>
      <c r="B202" s="2">
        <v>45669</v>
      </c>
      <c r="C202" t="s">
        <v>47</v>
      </c>
      <c r="D202" t="s">
        <v>48</v>
      </c>
      <c r="E202">
        <v>1</v>
      </c>
      <c r="F202" t="s">
        <v>72</v>
      </c>
      <c r="G202" t="s">
        <v>79</v>
      </c>
      <c r="H202" t="s">
        <v>213</v>
      </c>
      <c r="I202" t="s">
        <v>74</v>
      </c>
      <c r="J202" t="s">
        <v>65</v>
      </c>
      <c r="K202" t="s">
        <v>75</v>
      </c>
      <c r="L202" t="s">
        <v>87</v>
      </c>
      <c r="M202" t="s">
        <v>56</v>
      </c>
      <c r="N202" t="s">
        <v>57</v>
      </c>
      <c r="O202" t="s">
        <v>70</v>
      </c>
      <c r="P202">
        <v>45</v>
      </c>
      <c r="Q202">
        <v>46</v>
      </c>
      <c r="R202">
        <v>45</v>
      </c>
      <c r="S202">
        <v>0</v>
      </c>
      <c r="T202">
        <f t="shared" si="27"/>
        <v>45</v>
      </c>
      <c r="U202">
        <v>44</v>
      </c>
      <c r="V202">
        <f t="shared" si="28"/>
        <v>1</v>
      </c>
      <c r="W202" s="3">
        <f t="shared" si="29"/>
        <v>0</v>
      </c>
      <c r="X202">
        <v>23</v>
      </c>
      <c r="Y202" s="4">
        <v>0.9</v>
      </c>
      <c r="Z202" s="4">
        <v>0.9</v>
      </c>
      <c r="AA202" s="5">
        <v>51616.78</v>
      </c>
      <c r="AB202" s="5">
        <f t="shared" si="30"/>
        <v>2271138.3199999998</v>
      </c>
      <c r="AC202" s="5">
        <v>35602.31</v>
      </c>
      <c r="AD202" s="5">
        <f t="shared" si="31"/>
        <v>1602103.95</v>
      </c>
      <c r="AE202" s="5">
        <v>99349.51</v>
      </c>
      <c r="AF202" s="5">
        <v>28102.11</v>
      </c>
      <c r="AG202" s="5">
        <v>9455.93</v>
      </c>
      <c r="AH202" s="5">
        <v>1305</v>
      </c>
      <c r="AI202" s="5">
        <v>0</v>
      </c>
      <c r="AJ202">
        <v>0</v>
      </c>
      <c r="AK202" s="5">
        <v>0</v>
      </c>
      <c r="AL202" s="5">
        <v>952.67</v>
      </c>
      <c r="AM202" s="5">
        <v>32133.66</v>
      </c>
      <c r="AN202">
        <v>4</v>
      </c>
      <c r="AO202">
        <v>5</v>
      </c>
      <c r="AP202" t="str">
        <f t="shared" si="32"/>
        <v>No</v>
      </c>
      <c r="AQ202">
        <v>1</v>
      </c>
      <c r="AR202" s="5">
        <f t="shared" si="33"/>
        <v>1773402.83</v>
      </c>
      <c r="AS202" s="5">
        <f t="shared" si="34"/>
        <v>497735.49</v>
      </c>
      <c r="AT202" t="s">
        <v>59</v>
      </c>
      <c r="AU202" t="s">
        <v>6164</v>
      </c>
      <c r="AV202" t="s">
        <v>6165</v>
      </c>
      <c r="AW202" t="s">
        <v>6166</v>
      </c>
      <c r="AX202" t="s">
        <v>6167</v>
      </c>
      <c r="AY202">
        <v>52</v>
      </c>
      <c r="AZ202">
        <v>4</v>
      </c>
      <c r="BA202">
        <v>13</v>
      </c>
      <c r="BB202" t="s">
        <v>6185</v>
      </c>
      <c r="BC202">
        <v>0</v>
      </c>
      <c r="BD202">
        <v>1</v>
      </c>
      <c r="BE202" t="s">
        <v>6188</v>
      </c>
      <c r="BF202" t="s">
        <v>6170</v>
      </c>
      <c r="BG202">
        <v>0</v>
      </c>
      <c r="BH202" t="s">
        <v>6171</v>
      </c>
      <c r="BI202">
        <v>55</v>
      </c>
      <c r="BJ202" t="s">
        <v>6187</v>
      </c>
      <c r="BK202">
        <v>0</v>
      </c>
      <c r="BL202">
        <v>65</v>
      </c>
      <c r="BM202" s="3">
        <f t="shared" si="35"/>
        <v>0.69230769230769229</v>
      </c>
    </row>
    <row r="203" spans="1:65">
      <c r="A203" t="s">
        <v>330</v>
      </c>
      <c r="B203" s="2">
        <v>45669</v>
      </c>
      <c r="C203" t="s">
        <v>47</v>
      </c>
      <c r="D203" t="s">
        <v>48</v>
      </c>
      <c r="E203">
        <v>1</v>
      </c>
      <c r="F203" t="s">
        <v>78</v>
      </c>
      <c r="G203" t="s">
        <v>79</v>
      </c>
      <c r="H203" t="s">
        <v>80</v>
      </c>
      <c r="I203" t="s">
        <v>64</v>
      </c>
      <c r="J203" t="s">
        <v>65</v>
      </c>
      <c r="K203" t="s">
        <v>66</v>
      </c>
      <c r="L203" t="s">
        <v>92</v>
      </c>
      <c r="M203" t="s">
        <v>56</v>
      </c>
      <c r="N203" t="s">
        <v>94</v>
      </c>
      <c r="O203" t="s">
        <v>82</v>
      </c>
      <c r="P203">
        <v>46</v>
      </c>
      <c r="Q203">
        <v>48</v>
      </c>
      <c r="R203">
        <v>46</v>
      </c>
      <c r="S203">
        <v>1</v>
      </c>
      <c r="T203">
        <f t="shared" si="27"/>
        <v>45</v>
      </c>
      <c r="U203">
        <v>45</v>
      </c>
      <c r="V203">
        <f t="shared" si="28"/>
        <v>0</v>
      </c>
      <c r="W203" s="3">
        <f t="shared" si="29"/>
        <v>2.1739130434782608E-2</v>
      </c>
      <c r="X203">
        <v>18</v>
      </c>
      <c r="Y203" s="4">
        <v>4.3</v>
      </c>
      <c r="Z203" s="4">
        <v>1.2</v>
      </c>
      <c r="AA203" s="5">
        <v>49485.69</v>
      </c>
      <c r="AB203" s="5">
        <f t="shared" si="30"/>
        <v>2226856.0499999998</v>
      </c>
      <c r="AC203" s="5">
        <v>34969.730000000003</v>
      </c>
      <c r="AD203" s="5">
        <f t="shared" si="31"/>
        <v>1608607.58</v>
      </c>
      <c r="AE203" s="5">
        <v>97819.88</v>
      </c>
      <c r="AF203" s="5">
        <v>30507.33</v>
      </c>
      <c r="AG203" s="5">
        <v>8090.49</v>
      </c>
      <c r="AH203" s="5">
        <v>1740</v>
      </c>
      <c r="AI203" s="5">
        <v>4600</v>
      </c>
      <c r="AJ203">
        <v>0</v>
      </c>
      <c r="AK203" s="5">
        <v>0</v>
      </c>
      <c r="AL203" s="5">
        <v>0</v>
      </c>
      <c r="AM203" s="5">
        <v>29479.439999999999</v>
      </c>
      <c r="AN203">
        <v>4</v>
      </c>
      <c r="AO203">
        <v>4</v>
      </c>
      <c r="AP203" t="str">
        <f t="shared" si="32"/>
        <v>Yes</v>
      </c>
      <c r="AQ203">
        <v>0</v>
      </c>
      <c r="AR203" s="5">
        <f t="shared" si="33"/>
        <v>1780844.72</v>
      </c>
      <c r="AS203" s="5">
        <f t="shared" si="34"/>
        <v>446011.33</v>
      </c>
      <c r="AT203" t="s">
        <v>59</v>
      </c>
      <c r="AU203" t="s">
        <v>6164</v>
      </c>
      <c r="AV203" t="s">
        <v>6165</v>
      </c>
      <c r="AW203" t="s">
        <v>6166</v>
      </c>
      <c r="AX203" t="s">
        <v>6167</v>
      </c>
      <c r="AY203">
        <v>49</v>
      </c>
      <c r="AZ203">
        <v>1</v>
      </c>
      <c r="BA203">
        <v>0</v>
      </c>
      <c r="BB203" t="s">
        <v>6168</v>
      </c>
      <c r="BC203">
        <v>0</v>
      </c>
      <c r="BD203">
        <v>0</v>
      </c>
      <c r="BE203" t="s">
        <v>6169</v>
      </c>
      <c r="BF203" t="s">
        <v>6170</v>
      </c>
      <c r="BG203">
        <v>0</v>
      </c>
      <c r="BH203" t="s">
        <v>6171</v>
      </c>
      <c r="BI203">
        <v>12</v>
      </c>
      <c r="BJ203" t="s">
        <v>6172</v>
      </c>
      <c r="BK203">
        <v>0</v>
      </c>
      <c r="BL203">
        <v>60</v>
      </c>
      <c r="BM203" s="3">
        <f t="shared" si="35"/>
        <v>0.76666666666666672</v>
      </c>
    </row>
    <row r="204" spans="1:65">
      <c r="A204" t="s">
        <v>331</v>
      </c>
      <c r="B204" s="2">
        <v>45669</v>
      </c>
      <c r="C204" t="s">
        <v>47</v>
      </c>
      <c r="D204" t="s">
        <v>48</v>
      </c>
      <c r="E204">
        <v>1</v>
      </c>
      <c r="F204" t="s">
        <v>78</v>
      </c>
      <c r="G204" t="s">
        <v>50</v>
      </c>
      <c r="H204" t="s">
        <v>161</v>
      </c>
      <c r="I204" t="s">
        <v>74</v>
      </c>
      <c r="J204" t="s">
        <v>65</v>
      </c>
      <c r="K204" t="s">
        <v>75</v>
      </c>
      <c r="L204" t="s">
        <v>55</v>
      </c>
      <c r="M204" t="s">
        <v>56</v>
      </c>
      <c r="N204" t="s">
        <v>69</v>
      </c>
      <c r="O204" t="s">
        <v>120</v>
      </c>
      <c r="P204">
        <v>50</v>
      </c>
      <c r="Q204">
        <v>51</v>
      </c>
      <c r="R204">
        <v>50</v>
      </c>
      <c r="S204">
        <v>1</v>
      </c>
      <c r="T204">
        <f t="shared" si="27"/>
        <v>49</v>
      </c>
      <c r="U204">
        <v>48</v>
      </c>
      <c r="V204">
        <f t="shared" si="28"/>
        <v>1</v>
      </c>
      <c r="W204" s="3">
        <f t="shared" si="29"/>
        <v>0.02</v>
      </c>
      <c r="X204">
        <v>29</v>
      </c>
      <c r="Y204" s="4">
        <v>6.7</v>
      </c>
      <c r="Z204" s="4">
        <v>1.3</v>
      </c>
      <c r="AA204" s="5">
        <v>51559.96</v>
      </c>
      <c r="AB204" s="5">
        <f t="shared" si="30"/>
        <v>2474878.08</v>
      </c>
      <c r="AC204" s="5">
        <v>34631.65</v>
      </c>
      <c r="AD204" s="5">
        <f t="shared" si="31"/>
        <v>1731582.5</v>
      </c>
      <c r="AE204" s="5">
        <v>110782.21</v>
      </c>
      <c r="AF204" s="5">
        <v>33629.11</v>
      </c>
      <c r="AG204" s="5">
        <v>10164.27</v>
      </c>
      <c r="AH204" s="5">
        <v>1885</v>
      </c>
      <c r="AI204" s="5">
        <v>4600</v>
      </c>
      <c r="AJ204">
        <v>0</v>
      </c>
      <c r="AK204" s="5">
        <v>0</v>
      </c>
      <c r="AL204" s="5">
        <v>1029.69</v>
      </c>
      <c r="AM204" s="5">
        <v>33444.080000000002</v>
      </c>
      <c r="AN204">
        <v>4</v>
      </c>
      <c r="AO204">
        <v>2</v>
      </c>
      <c r="AP204" t="str">
        <f t="shared" si="32"/>
        <v>Yes</v>
      </c>
      <c r="AQ204">
        <v>1</v>
      </c>
      <c r="AR204" s="5">
        <f t="shared" si="33"/>
        <v>1927116.86</v>
      </c>
      <c r="AS204" s="5">
        <f t="shared" si="34"/>
        <v>547761.22</v>
      </c>
      <c r="AT204" t="s">
        <v>59</v>
      </c>
      <c r="AU204" t="s">
        <v>6164</v>
      </c>
      <c r="AV204" t="s">
        <v>6165</v>
      </c>
      <c r="AW204" t="s">
        <v>6166</v>
      </c>
      <c r="AX204" t="s">
        <v>6167</v>
      </c>
      <c r="AY204">
        <v>55</v>
      </c>
      <c r="AZ204">
        <v>3</v>
      </c>
      <c r="BA204">
        <v>13</v>
      </c>
      <c r="BB204" t="s">
        <v>6185</v>
      </c>
      <c r="BC204">
        <v>0</v>
      </c>
      <c r="BD204">
        <v>0</v>
      </c>
      <c r="BE204" t="s">
        <v>6169</v>
      </c>
      <c r="BF204" t="s">
        <v>6170</v>
      </c>
      <c r="BG204">
        <v>1</v>
      </c>
      <c r="BH204" t="s">
        <v>6186</v>
      </c>
      <c r="BI204">
        <v>22</v>
      </c>
      <c r="BJ204" t="s">
        <v>6172</v>
      </c>
      <c r="BK204">
        <v>0</v>
      </c>
      <c r="BL204">
        <v>58</v>
      </c>
      <c r="BM204" s="3">
        <f t="shared" si="35"/>
        <v>0.86206896551724133</v>
      </c>
    </row>
    <row r="205" spans="1:65">
      <c r="A205" t="s">
        <v>332</v>
      </c>
      <c r="B205" s="2">
        <v>45669</v>
      </c>
      <c r="C205" t="s">
        <v>47</v>
      </c>
      <c r="D205" t="s">
        <v>48</v>
      </c>
      <c r="E205">
        <v>1</v>
      </c>
      <c r="F205" t="s">
        <v>72</v>
      </c>
      <c r="G205" t="s">
        <v>79</v>
      </c>
      <c r="H205" t="s">
        <v>102</v>
      </c>
      <c r="I205" t="s">
        <v>74</v>
      </c>
      <c r="J205" t="s">
        <v>65</v>
      </c>
      <c r="K205" t="s">
        <v>66</v>
      </c>
      <c r="L205" t="s">
        <v>87</v>
      </c>
      <c r="M205" t="s">
        <v>56</v>
      </c>
      <c r="N205" t="s">
        <v>94</v>
      </c>
      <c r="O205" t="s">
        <v>58</v>
      </c>
      <c r="P205">
        <v>53</v>
      </c>
      <c r="Q205">
        <v>54</v>
      </c>
      <c r="R205">
        <v>54</v>
      </c>
      <c r="S205">
        <v>0</v>
      </c>
      <c r="T205">
        <f t="shared" si="27"/>
        <v>54</v>
      </c>
      <c r="U205">
        <v>51</v>
      </c>
      <c r="V205">
        <f t="shared" si="28"/>
        <v>3</v>
      </c>
      <c r="W205" s="3">
        <f t="shared" si="29"/>
        <v>0</v>
      </c>
      <c r="X205">
        <v>16</v>
      </c>
      <c r="Y205" s="4">
        <v>2.4</v>
      </c>
      <c r="Z205" s="4">
        <v>1.8</v>
      </c>
      <c r="AA205" s="5">
        <v>48980.97</v>
      </c>
      <c r="AB205" s="5">
        <f t="shared" si="30"/>
        <v>2498029.4700000002</v>
      </c>
      <c r="AC205" s="5">
        <v>35807.67</v>
      </c>
      <c r="AD205" s="5">
        <f t="shared" si="31"/>
        <v>1933614.18</v>
      </c>
      <c r="AE205" s="5">
        <v>118266.12</v>
      </c>
      <c r="AF205" s="5">
        <v>32242.11</v>
      </c>
      <c r="AG205" s="5">
        <v>8293.67</v>
      </c>
      <c r="AH205" s="5">
        <v>2610</v>
      </c>
      <c r="AI205" s="5">
        <v>0</v>
      </c>
      <c r="AJ205">
        <v>0</v>
      </c>
      <c r="AK205" s="5">
        <v>0</v>
      </c>
      <c r="AL205" s="5">
        <v>2991.07</v>
      </c>
      <c r="AM205" s="5">
        <v>32630.92</v>
      </c>
      <c r="AN205">
        <v>4</v>
      </c>
      <c r="AO205">
        <v>4</v>
      </c>
      <c r="AP205" t="str">
        <f t="shared" si="32"/>
        <v>Yes</v>
      </c>
      <c r="AQ205">
        <v>0</v>
      </c>
      <c r="AR205" s="5">
        <f t="shared" si="33"/>
        <v>2130648.0699999998</v>
      </c>
      <c r="AS205" s="5">
        <f t="shared" si="34"/>
        <v>367381.4</v>
      </c>
      <c r="AT205" t="s">
        <v>59</v>
      </c>
      <c r="AU205" t="s">
        <v>6164</v>
      </c>
      <c r="AV205" t="s">
        <v>6165</v>
      </c>
      <c r="AW205" t="s">
        <v>6166</v>
      </c>
      <c r="AX205" t="s">
        <v>6184</v>
      </c>
      <c r="AY205">
        <v>55</v>
      </c>
      <c r="AZ205">
        <v>0</v>
      </c>
      <c r="BA205">
        <v>26</v>
      </c>
      <c r="BB205" t="s">
        <v>6180</v>
      </c>
      <c r="BC205">
        <v>0</v>
      </c>
      <c r="BD205">
        <v>0</v>
      </c>
      <c r="BE205" t="s">
        <v>6169</v>
      </c>
      <c r="BF205" t="s">
        <v>6170</v>
      </c>
      <c r="BG205">
        <v>0</v>
      </c>
      <c r="BH205" t="s">
        <v>6171</v>
      </c>
      <c r="BI205">
        <v>8</v>
      </c>
      <c r="BJ205" t="s">
        <v>6172</v>
      </c>
      <c r="BK205">
        <v>0</v>
      </c>
      <c r="BL205">
        <v>63</v>
      </c>
      <c r="BM205" s="3">
        <f t="shared" si="35"/>
        <v>0.8571428571428571</v>
      </c>
    </row>
    <row r="206" spans="1:65">
      <c r="A206" t="s">
        <v>333</v>
      </c>
      <c r="B206" s="2">
        <v>45669</v>
      </c>
      <c r="C206" t="s">
        <v>47</v>
      </c>
      <c r="D206" t="s">
        <v>48</v>
      </c>
      <c r="E206">
        <v>1</v>
      </c>
      <c r="F206" t="s">
        <v>61</v>
      </c>
      <c r="G206" t="s">
        <v>50</v>
      </c>
      <c r="H206" t="s">
        <v>183</v>
      </c>
      <c r="I206" t="s">
        <v>52</v>
      </c>
      <c r="J206" t="s">
        <v>65</v>
      </c>
      <c r="K206" t="s">
        <v>75</v>
      </c>
      <c r="L206" t="s">
        <v>55</v>
      </c>
      <c r="M206" t="s">
        <v>56</v>
      </c>
      <c r="N206" t="s">
        <v>57</v>
      </c>
      <c r="O206" t="s">
        <v>82</v>
      </c>
      <c r="P206">
        <v>54</v>
      </c>
      <c r="Q206">
        <v>57</v>
      </c>
      <c r="R206">
        <v>55</v>
      </c>
      <c r="S206">
        <v>1</v>
      </c>
      <c r="T206">
        <f t="shared" si="27"/>
        <v>54</v>
      </c>
      <c r="U206">
        <v>53</v>
      </c>
      <c r="V206">
        <f t="shared" si="28"/>
        <v>1</v>
      </c>
      <c r="W206" s="3">
        <f t="shared" si="29"/>
        <v>1.8181818181818181E-2</v>
      </c>
      <c r="X206">
        <v>18</v>
      </c>
      <c r="Y206" s="4">
        <v>5.7</v>
      </c>
      <c r="Z206" s="4">
        <v>1.3</v>
      </c>
      <c r="AA206" s="5">
        <v>52473.07</v>
      </c>
      <c r="AB206" s="5">
        <f t="shared" si="30"/>
        <v>2781072.71</v>
      </c>
      <c r="AC206" s="5">
        <v>34689.339999999997</v>
      </c>
      <c r="AD206" s="5">
        <f t="shared" si="31"/>
        <v>1907913.7</v>
      </c>
      <c r="AE206" s="5">
        <v>128789.07</v>
      </c>
      <c r="AF206" s="5">
        <v>32733.46</v>
      </c>
      <c r="AG206" s="5">
        <v>8216.5300000000007</v>
      </c>
      <c r="AH206" s="5">
        <v>1885</v>
      </c>
      <c r="AI206" s="5">
        <v>4600</v>
      </c>
      <c r="AJ206">
        <v>0</v>
      </c>
      <c r="AK206" s="5">
        <v>0</v>
      </c>
      <c r="AL206" s="5">
        <v>944.36</v>
      </c>
      <c r="AM206" s="5">
        <v>38186.36</v>
      </c>
      <c r="AN206">
        <v>4</v>
      </c>
      <c r="AO206">
        <v>5</v>
      </c>
      <c r="AP206" t="str">
        <f t="shared" si="32"/>
        <v>No</v>
      </c>
      <c r="AQ206">
        <v>2</v>
      </c>
      <c r="AR206" s="5">
        <f t="shared" si="33"/>
        <v>2123268.48</v>
      </c>
      <c r="AS206" s="5">
        <f t="shared" si="34"/>
        <v>657804.23</v>
      </c>
      <c r="AT206" t="s">
        <v>59</v>
      </c>
      <c r="AU206" t="s">
        <v>6164</v>
      </c>
      <c r="AV206" t="s">
        <v>6165</v>
      </c>
      <c r="AW206" t="s">
        <v>6166</v>
      </c>
      <c r="AX206" t="s">
        <v>6167</v>
      </c>
      <c r="AY206">
        <v>55</v>
      </c>
      <c r="AZ206">
        <v>0</v>
      </c>
      <c r="BA206">
        <v>10</v>
      </c>
      <c r="BB206" t="s">
        <v>6191</v>
      </c>
      <c r="BC206">
        <v>1</v>
      </c>
      <c r="BD206">
        <v>0</v>
      </c>
      <c r="BE206" t="s">
        <v>6178</v>
      </c>
      <c r="BF206" t="s">
        <v>6170</v>
      </c>
      <c r="BG206">
        <v>0</v>
      </c>
      <c r="BH206" t="s">
        <v>6171</v>
      </c>
      <c r="BI206">
        <v>11</v>
      </c>
      <c r="BJ206" t="s">
        <v>6172</v>
      </c>
      <c r="BK206">
        <v>0</v>
      </c>
      <c r="BL206">
        <v>63</v>
      </c>
      <c r="BM206" s="3">
        <f t="shared" si="35"/>
        <v>0.87301587301587302</v>
      </c>
    </row>
    <row r="207" spans="1:65">
      <c r="A207" t="s">
        <v>334</v>
      </c>
      <c r="B207" s="2">
        <v>45670</v>
      </c>
      <c r="C207" t="s">
        <v>47</v>
      </c>
      <c r="D207" t="s">
        <v>48</v>
      </c>
      <c r="E207">
        <v>1</v>
      </c>
      <c r="F207" t="s">
        <v>61</v>
      </c>
      <c r="G207" t="s">
        <v>50</v>
      </c>
      <c r="H207" t="s">
        <v>127</v>
      </c>
      <c r="I207" t="s">
        <v>64</v>
      </c>
      <c r="J207" t="s">
        <v>65</v>
      </c>
      <c r="K207" t="s">
        <v>66</v>
      </c>
      <c r="L207" t="s">
        <v>67</v>
      </c>
      <c r="M207" t="s">
        <v>68</v>
      </c>
      <c r="N207" t="s">
        <v>76</v>
      </c>
      <c r="O207" t="s">
        <v>70</v>
      </c>
      <c r="P207">
        <v>51</v>
      </c>
      <c r="Q207">
        <v>54</v>
      </c>
      <c r="R207">
        <v>54</v>
      </c>
      <c r="S207">
        <v>2</v>
      </c>
      <c r="T207">
        <f t="shared" si="27"/>
        <v>52</v>
      </c>
      <c r="U207">
        <v>49</v>
      </c>
      <c r="V207">
        <f t="shared" si="28"/>
        <v>3</v>
      </c>
      <c r="W207" s="3">
        <f t="shared" si="29"/>
        <v>3.7037037037037035E-2</v>
      </c>
      <c r="X207">
        <v>25</v>
      </c>
      <c r="Y207" s="4">
        <v>7.9</v>
      </c>
      <c r="Z207" s="4">
        <v>2.2000000000000002</v>
      </c>
      <c r="AA207" s="5">
        <v>48544.52</v>
      </c>
      <c r="AB207" s="5">
        <f t="shared" si="30"/>
        <v>2378681.48</v>
      </c>
      <c r="AC207" s="5">
        <v>32292.02</v>
      </c>
      <c r="AD207" s="5">
        <f t="shared" si="31"/>
        <v>1743769.08</v>
      </c>
      <c r="AE207" s="5">
        <v>114756.74</v>
      </c>
      <c r="AF207" s="5">
        <v>32602.04</v>
      </c>
      <c r="AG207" s="5">
        <v>9737.76</v>
      </c>
      <c r="AH207" s="5">
        <v>3190</v>
      </c>
      <c r="AI207" s="5">
        <v>9200</v>
      </c>
      <c r="AJ207">
        <v>1</v>
      </c>
      <c r="AK207" s="5">
        <v>13296.02</v>
      </c>
      <c r="AL207" s="5">
        <v>2945.33</v>
      </c>
      <c r="AM207" s="5">
        <v>33810.18</v>
      </c>
      <c r="AN207">
        <v>4</v>
      </c>
      <c r="AO207">
        <v>3</v>
      </c>
      <c r="AP207" t="str">
        <f t="shared" si="32"/>
        <v>Yes</v>
      </c>
      <c r="AQ207">
        <v>1</v>
      </c>
      <c r="AR207" s="5">
        <f t="shared" si="33"/>
        <v>1963307.15</v>
      </c>
      <c r="AS207" s="5">
        <f t="shared" si="34"/>
        <v>415374.33</v>
      </c>
      <c r="AT207" t="s">
        <v>116</v>
      </c>
      <c r="AU207" t="s">
        <v>6189</v>
      </c>
      <c r="AV207" t="s">
        <v>6201</v>
      </c>
      <c r="AW207" t="s">
        <v>6175</v>
      </c>
      <c r="AX207" t="s">
        <v>6184</v>
      </c>
      <c r="AY207">
        <v>54</v>
      </c>
      <c r="AZ207">
        <v>1</v>
      </c>
      <c r="BA207">
        <v>26</v>
      </c>
      <c r="BB207" t="s">
        <v>6180</v>
      </c>
      <c r="BC207">
        <v>0</v>
      </c>
      <c r="BD207">
        <v>0</v>
      </c>
      <c r="BE207" t="s">
        <v>6169</v>
      </c>
      <c r="BF207" t="s">
        <v>6170</v>
      </c>
      <c r="BG207">
        <v>0</v>
      </c>
      <c r="BH207" t="s">
        <v>6171</v>
      </c>
      <c r="BI207">
        <v>57</v>
      </c>
      <c r="BJ207" t="s">
        <v>6187</v>
      </c>
      <c r="BK207">
        <v>0</v>
      </c>
      <c r="BL207">
        <v>60</v>
      </c>
      <c r="BM207" s="3">
        <f t="shared" si="35"/>
        <v>0.9</v>
      </c>
    </row>
    <row r="208" spans="1:65">
      <c r="A208" t="s">
        <v>335</v>
      </c>
      <c r="B208" s="2">
        <v>45670</v>
      </c>
      <c r="C208" t="s">
        <v>47</v>
      </c>
      <c r="D208" t="s">
        <v>48</v>
      </c>
      <c r="E208">
        <v>1</v>
      </c>
      <c r="F208" t="s">
        <v>49</v>
      </c>
      <c r="G208" t="s">
        <v>50</v>
      </c>
      <c r="H208" t="s">
        <v>245</v>
      </c>
      <c r="I208" t="s">
        <v>52</v>
      </c>
      <c r="J208" t="s">
        <v>65</v>
      </c>
      <c r="K208" t="s">
        <v>75</v>
      </c>
      <c r="L208" t="s">
        <v>87</v>
      </c>
      <c r="M208" t="s">
        <v>56</v>
      </c>
      <c r="N208" t="s">
        <v>76</v>
      </c>
      <c r="O208" t="s">
        <v>70</v>
      </c>
      <c r="P208">
        <v>38</v>
      </c>
      <c r="Q208">
        <v>40</v>
      </c>
      <c r="R208">
        <v>38</v>
      </c>
      <c r="S208">
        <v>1</v>
      </c>
      <c r="T208">
        <f t="shared" si="27"/>
        <v>37</v>
      </c>
      <c r="U208">
        <v>36</v>
      </c>
      <c r="V208">
        <f t="shared" si="28"/>
        <v>1</v>
      </c>
      <c r="W208" s="3">
        <f t="shared" si="29"/>
        <v>2.6315789473684209E-2</v>
      </c>
      <c r="X208">
        <v>30</v>
      </c>
      <c r="Y208" s="4">
        <v>0.5</v>
      </c>
      <c r="Z208" s="4">
        <v>0.7</v>
      </c>
      <c r="AA208" s="5">
        <v>52331.85</v>
      </c>
      <c r="AB208" s="5">
        <f t="shared" si="30"/>
        <v>1883946.6</v>
      </c>
      <c r="AC208" s="5">
        <v>35797.83</v>
      </c>
      <c r="AD208" s="5">
        <f t="shared" si="31"/>
        <v>1360317.54</v>
      </c>
      <c r="AE208" s="5">
        <v>87398.47</v>
      </c>
      <c r="AF208" s="5">
        <v>24635.19</v>
      </c>
      <c r="AG208" s="5">
        <v>9924.0300000000007</v>
      </c>
      <c r="AH208" s="5">
        <v>1015</v>
      </c>
      <c r="AI208" s="5">
        <v>4600</v>
      </c>
      <c r="AJ208">
        <v>0</v>
      </c>
      <c r="AK208" s="5">
        <v>0</v>
      </c>
      <c r="AL208" s="5">
        <v>964.78</v>
      </c>
      <c r="AM208" s="5">
        <v>24232.59</v>
      </c>
      <c r="AN208">
        <v>4</v>
      </c>
      <c r="AO208">
        <v>5</v>
      </c>
      <c r="AP208" t="str">
        <f t="shared" si="32"/>
        <v>No</v>
      </c>
      <c r="AQ208">
        <v>2</v>
      </c>
      <c r="AR208" s="5">
        <f t="shared" si="33"/>
        <v>1513087.6</v>
      </c>
      <c r="AS208" s="5">
        <f t="shared" si="34"/>
        <v>370859</v>
      </c>
      <c r="AT208" t="s">
        <v>59</v>
      </c>
      <c r="AU208" t="s">
        <v>6164</v>
      </c>
      <c r="AV208" t="s">
        <v>6165</v>
      </c>
      <c r="AW208" t="s">
        <v>6166</v>
      </c>
      <c r="AX208" t="s">
        <v>6167</v>
      </c>
      <c r="AY208">
        <v>41</v>
      </c>
      <c r="AZ208">
        <v>3</v>
      </c>
      <c r="BA208">
        <v>11</v>
      </c>
      <c r="BB208" t="s">
        <v>6185</v>
      </c>
      <c r="BC208">
        <v>1</v>
      </c>
      <c r="BD208">
        <v>0</v>
      </c>
      <c r="BE208" t="s">
        <v>6178</v>
      </c>
      <c r="BF208" t="s">
        <v>6170</v>
      </c>
      <c r="BG208">
        <v>1</v>
      </c>
      <c r="BH208" t="s">
        <v>6186</v>
      </c>
      <c r="BI208">
        <v>46</v>
      </c>
      <c r="BJ208" t="s">
        <v>6172</v>
      </c>
      <c r="BK208">
        <v>0</v>
      </c>
      <c r="BL208">
        <v>61</v>
      </c>
      <c r="BM208" s="3">
        <f t="shared" si="35"/>
        <v>0.62295081967213117</v>
      </c>
    </row>
    <row r="209" spans="1:65">
      <c r="A209" t="s">
        <v>336</v>
      </c>
      <c r="B209" s="2">
        <v>45670</v>
      </c>
      <c r="C209" t="s">
        <v>47</v>
      </c>
      <c r="D209" t="s">
        <v>48</v>
      </c>
      <c r="E209">
        <v>1</v>
      </c>
      <c r="F209" t="s">
        <v>72</v>
      </c>
      <c r="G209" t="s">
        <v>50</v>
      </c>
      <c r="H209" t="s">
        <v>179</v>
      </c>
      <c r="I209" t="s">
        <v>74</v>
      </c>
      <c r="J209" t="s">
        <v>53</v>
      </c>
      <c r="K209" t="s">
        <v>75</v>
      </c>
      <c r="L209" t="s">
        <v>87</v>
      </c>
      <c r="M209" t="s">
        <v>56</v>
      </c>
      <c r="N209" t="s">
        <v>57</v>
      </c>
      <c r="O209" t="s">
        <v>120</v>
      </c>
      <c r="P209">
        <v>63</v>
      </c>
      <c r="Q209">
        <v>63</v>
      </c>
      <c r="R209">
        <v>64</v>
      </c>
      <c r="S209">
        <v>1</v>
      </c>
      <c r="T209">
        <f t="shared" si="27"/>
        <v>63</v>
      </c>
      <c r="U209">
        <v>62</v>
      </c>
      <c r="V209">
        <f t="shared" si="28"/>
        <v>1</v>
      </c>
      <c r="W209" s="3">
        <f t="shared" si="29"/>
        <v>1.5625E-2</v>
      </c>
      <c r="X209">
        <v>22</v>
      </c>
      <c r="Y209" s="4">
        <v>1.2</v>
      </c>
      <c r="Z209" s="4">
        <v>1</v>
      </c>
      <c r="AA209" s="5">
        <v>35752.65</v>
      </c>
      <c r="AB209" s="5">
        <f t="shared" si="30"/>
        <v>2216664.2999999998</v>
      </c>
      <c r="AC209" s="5">
        <v>24077.97</v>
      </c>
      <c r="AD209" s="5">
        <f t="shared" si="31"/>
        <v>1540990.08</v>
      </c>
      <c r="AE209" s="5">
        <v>107624.25</v>
      </c>
      <c r="AF209" s="5">
        <v>28297.99</v>
      </c>
      <c r="AG209" s="5">
        <v>9415.25</v>
      </c>
      <c r="AH209" s="5">
        <v>1450</v>
      </c>
      <c r="AI209" s="5">
        <v>3200</v>
      </c>
      <c r="AJ209">
        <v>0</v>
      </c>
      <c r="AK209" s="5">
        <v>0</v>
      </c>
      <c r="AL209" s="5">
        <v>699.09</v>
      </c>
      <c r="AM209" s="5">
        <v>37919.980000000003</v>
      </c>
      <c r="AN209">
        <v>4</v>
      </c>
      <c r="AO209">
        <v>4</v>
      </c>
      <c r="AP209" t="str">
        <f t="shared" si="32"/>
        <v>Yes</v>
      </c>
      <c r="AQ209">
        <v>1</v>
      </c>
      <c r="AR209" s="5">
        <f t="shared" si="33"/>
        <v>1729596.64</v>
      </c>
      <c r="AS209" s="5">
        <f t="shared" si="34"/>
        <v>487067.66</v>
      </c>
      <c r="AT209" t="s">
        <v>59</v>
      </c>
      <c r="AU209" t="s">
        <v>6164</v>
      </c>
      <c r="AV209" t="s">
        <v>6165</v>
      </c>
      <c r="AW209" t="s">
        <v>6166</v>
      </c>
      <c r="AX209" t="s">
        <v>6184</v>
      </c>
      <c r="AY209">
        <v>65</v>
      </c>
      <c r="AZ209">
        <v>1</v>
      </c>
      <c r="BA209">
        <v>11</v>
      </c>
      <c r="BB209" t="s">
        <v>6180</v>
      </c>
      <c r="BC209">
        <v>0</v>
      </c>
      <c r="BD209">
        <v>0</v>
      </c>
      <c r="BE209" t="s">
        <v>6169</v>
      </c>
      <c r="BF209" t="s">
        <v>6170</v>
      </c>
      <c r="BG209">
        <v>0</v>
      </c>
      <c r="BH209" t="s">
        <v>6171</v>
      </c>
      <c r="BI209">
        <v>59</v>
      </c>
      <c r="BJ209" t="s">
        <v>6187</v>
      </c>
      <c r="BK209">
        <v>0</v>
      </c>
      <c r="BL209">
        <v>71</v>
      </c>
      <c r="BM209" s="3">
        <f t="shared" si="35"/>
        <v>0.90140845070422537</v>
      </c>
    </row>
    <row r="210" spans="1:65">
      <c r="A210" t="s">
        <v>337</v>
      </c>
      <c r="B210" s="2">
        <v>45670</v>
      </c>
      <c r="C210" t="s">
        <v>47</v>
      </c>
      <c r="D210" t="s">
        <v>48</v>
      </c>
      <c r="E210">
        <v>1</v>
      </c>
      <c r="F210" t="s">
        <v>72</v>
      </c>
      <c r="G210" t="s">
        <v>62</v>
      </c>
      <c r="H210" t="s">
        <v>155</v>
      </c>
      <c r="I210" t="s">
        <v>64</v>
      </c>
      <c r="J210" t="s">
        <v>65</v>
      </c>
      <c r="K210" t="s">
        <v>66</v>
      </c>
      <c r="L210" t="s">
        <v>87</v>
      </c>
      <c r="M210" t="s">
        <v>56</v>
      </c>
      <c r="N210" t="s">
        <v>109</v>
      </c>
      <c r="O210" t="s">
        <v>82</v>
      </c>
      <c r="P210">
        <v>51</v>
      </c>
      <c r="Q210">
        <v>52</v>
      </c>
      <c r="R210">
        <v>51</v>
      </c>
      <c r="S210">
        <v>1</v>
      </c>
      <c r="T210">
        <f t="shared" si="27"/>
        <v>50</v>
      </c>
      <c r="U210">
        <v>49</v>
      </c>
      <c r="V210">
        <f t="shared" si="28"/>
        <v>1</v>
      </c>
      <c r="W210" s="3">
        <f t="shared" si="29"/>
        <v>1.9607843137254902E-2</v>
      </c>
      <c r="X210">
        <v>23</v>
      </c>
      <c r="Y210" s="4">
        <v>6.8</v>
      </c>
      <c r="Z210" s="4">
        <v>1</v>
      </c>
      <c r="AA210" s="5">
        <v>49247.99</v>
      </c>
      <c r="AB210" s="5">
        <f t="shared" si="30"/>
        <v>2413151.5099999998</v>
      </c>
      <c r="AC210" s="5">
        <v>35780.949999999997</v>
      </c>
      <c r="AD210" s="5">
        <f t="shared" si="31"/>
        <v>1824828.45</v>
      </c>
      <c r="AE210" s="5">
        <v>111633.63</v>
      </c>
      <c r="AF210" s="5">
        <v>30646</v>
      </c>
      <c r="AG210" s="5">
        <v>9579.81</v>
      </c>
      <c r="AH210" s="5">
        <v>1450</v>
      </c>
      <c r="AI210" s="5">
        <v>4600</v>
      </c>
      <c r="AJ210">
        <v>0</v>
      </c>
      <c r="AK210" s="5">
        <v>0</v>
      </c>
      <c r="AL210" s="5">
        <v>993.88</v>
      </c>
      <c r="AM210" s="5">
        <v>75754.5</v>
      </c>
      <c r="AN210">
        <v>8</v>
      </c>
      <c r="AO210">
        <v>10</v>
      </c>
      <c r="AP210" t="str">
        <f t="shared" si="32"/>
        <v>No</v>
      </c>
      <c r="AQ210">
        <v>2</v>
      </c>
      <c r="AR210" s="5">
        <f t="shared" si="33"/>
        <v>2059486.27</v>
      </c>
      <c r="AS210" s="5">
        <f t="shared" si="34"/>
        <v>353665.24</v>
      </c>
      <c r="AT210" t="s">
        <v>59</v>
      </c>
      <c r="AU210" t="s">
        <v>6164</v>
      </c>
      <c r="AV210" t="s">
        <v>6165</v>
      </c>
      <c r="AW210" t="s">
        <v>6166</v>
      </c>
      <c r="AX210" t="s">
        <v>6167</v>
      </c>
      <c r="AY210">
        <v>52</v>
      </c>
      <c r="AZ210">
        <v>0</v>
      </c>
      <c r="BA210">
        <v>14</v>
      </c>
      <c r="BB210" t="s">
        <v>6198</v>
      </c>
      <c r="BC210">
        <v>2</v>
      </c>
      <c r="BD210">
        <v>0</v>
      </c>
      <c r="BE210" t="s">
        <v>6178</v>
      </c>
      <c r="BF210" t="s">
        <v>6170</v>
      </c>
      <c r="BG210">
        <v>1</v>
      </c>
      <c r="BH210" t="s">
        <v>6179</v>
      </c>
      <c r="BI210">
        <v>23</v>
      </c>
      <c r="BJ210" t="s">
        <v>6172</v>
      </c>
      <c r="BK210">
        <v>0</v>
      </c>
      <c r="BL210">
        <v>62</v>
      </c>
      <c r="BM210" s="3">
        <f t="shared" si="35"/>
        <v>0.82258064516129037</v>
      </c>
    </row>
    <row r="211" spans="1:65">
      <c r="A211" t="s">
        <v>338</v>
      </c>
      <c r="B211" s="2">
        <v>45670</v>
      </c>
      <c r="C211" t="s">
        <v>47</v>
      </c>
      <c r="D211" t="s">
        <v>48</v>
      </c>
      <c r="E211">
        <v>1</v>
      </c>
      <c r="F211" t="s">
        <v>72</v>
      </c>
      <c r="G211" t="s">
        <v>50</v>
      </c>
      <c r="H211" t="s">
        <v>119</v>
      </c>
      <c r="I211" t="s">
        <v>64</v>
      </c>
      <c r="J211" t="s">
        <v>81</v>
      </c>
      <c r="K211" t="s">
        <v>75</v>
      </c>
      <c r="L211" t="s">
        <v>55</v>
      </c>
      <c r="M211" t="s">
        <v>56</v>
      </c>
      <c r="N211" t="s">
        <v>57</v>
      </c>
      <c r="O211" t="s">
        <v>58</v>
      </c>
      <c r="P211">
        <v>34</v>
      </c>
      <c r="Q211">
        <v>36</v>
      </c>
      <c r="R211">
        <v>37</v>
      </c>
      <c r="S211">
        <v>1</v>
      </c>
      <c r="T211">
        <f t="shared" si="27"/>
        <v>36</v>
      </c>
      <c r="U211">
        <v>32</v>
      </c>
      <c r="V211">
        <f t="shared" si="28"/>
        <v>4</v>
      </c>
      <c r="W211" s="3">
        <f t="shared" si="29"/>
        <v>2.7027027027027029E-2</v>
      </c>
      <c r="X211">
        <v>26</v>
      </c>
      <c r="Y211" s="4">
        <v>2.1</v>
      </c>
      <c r="Z211" s="4">
        <v>0.9</v>
      </c>
      <c r="AA211" s="5">
        <v>78262.06</v>
      </c>
      <c r="AB211" s="5">
        <f t="shared" si="30"/>
        <v>2504385.92</v>
      </c>
      <c r="AC211" s="5">
        <v>52842.27</v>
      </c>
      <c r="AD211" s="5">
        <f t="shared" si="31"/>
        <v>1955163.99</v>
      </c>
      <c r="AE211" s="5">
        <v>110702.91</v>
      </c>
      <c r="AF211" s="5">
        <v>31866.2</v>
      </c>
      <c r="AG211" s="5">
        <v>9988.7999999999993</v>
      </c>
      <c r="AH211" s="5">
        <v>1305</v>
      </c>
      <c r="AI211" s="5">
        <v>6800</v>
      </c>
      <c r="AJ211">
        <v>0</v>
      </c>
      <c r="AK211" s="5">
        <v>0</v>
      </c>
      <c r="AL211" s="5">
        <v>5788.36</v>
      </c>
      <c r="AM211" s="5">
        <v>20838.73</v>
      </c>
      <c r="AN211">
        <v>4</v>
      </c>
      <c r="AO211">
        <v>4</v>
      </c>
      <c r="AP211" t="str">
        <f t="shared" si="32"/>
        <v>Yes</v>
      </c>
      <c r="AQ211">
        <v>1</v>
      </c>
      <c r="AR211" s="5">
        <f t="shared" si="33"/>
        <v>2142453.9900000002</v>
      </c>
      <c r="AS211" s="5">
        <f t="shared" si="34"/>
        <v>361931.93</v>
      </c>
      <c r="AT211" t="s">
        <v>59</v>
      </c>
      <c r="AU211" t="s">
        <v>6164</v>
      </c>
      <c r="AV211" t="s">
        <v>6165</v>
      </c>
      <c r="AW211" t="s">
        <v>6166</v>
      </c>
      <c r="AX211" t="s">
        <v>6184</v>
      </c>
      <c r="AY211">
        <v>37</v>
      </c>
      <c r="AZ211">
        <v>0</v>
      </c>
      <c r="BA211">
        <v>22</v>
      </c>
      <c r="BB211" t="s">
        <v>6180</v>
      </c>
      <c r="BC211">
        <v>0</v>
      </c>
      <c r="BD211">
        <v>0</v>
      </c>
      <c r="BE211" t="s">
        <v>6169</v>
      </c>
      <c r="BF211" t="s">
        <v>6170</v>
      </c>
      <c r="BG211">
        <v>0</v>
      </c>
      <c r="BH211" t="s">
        <v>6171</v>
      </c>
      <c r="BI211">
        <v>57</v>
      </c>
      <c r="BJ211" t="s">
        <v>6187</v>
      </c>
      <c r="BK211">
        <v>0</v>
      </c>
      <c r="BL211">
        <v>49</v>
      </c>
      <c r="BM211" s="3">
        <f t="shared" si="35"/>
        <v>0.75510204081632648</v>
      </c>
    </row>
    <row r="212" spans="1:65">
      <c r="A212" t="s">
        <v>339</v>
      </c>
      <c r="B212" s="2">
        <v>45670</v>
      </c>
      <c r="C212" t="s">
        <v>47</v>
      </c>
      <c r="D212" t="s">
        <v>48</v>
      </c>
      <c r="E212">
        <v>1</v>
      </c>
      <c r="F212" t="s">
        <v>49</v>
      </c>
      <c r="G212" t="s">
        <v>50</v>
      </c>
      <c r="H212" t="s">
        <v>51</v>
      </c>
      <c r="I212" t="s">
        <v>52</v>
      </c>
      <c r="J212" t="s">
        <v>65</v>
      </c>
      <c r="K212" t="s">
        <v>75</v>
      </c>
      <c r="L212" t="s">
        <v>55</v>
      </c>
      <c r="M212" t="s">
        <v>56</v>
      </c>
      <c r="N212" t="s">
        <v>69</v>
      </c>
      <c r="O212" t="s">
        <v>120</v>
      </c>
      <c r="P212">
        <v>50</v>
      </c>
      <c r="Q212">
        <v>54</v>
      </c>
      <c r="R212">
        <v>52</v>
      </c>
      <c r="S212">
        <v>1</v>
      </c>
      <c r="T212">
        <f t="shared" si="27"/>
        <v>51</v>
      </c>
      <c r="U212">
        <v>49</v>
      </c>
      <c r="V212">
        <f t="shared" si="28"/>
        <v>2</v>
      </c>
      <c r="W212" s="3">
        <f t="shared" si="29"/>
        <v>1.9230769230769232E-2</v>
      </c>
      <c r="X212">
        <v>23</v>
      </c>
      <c r="Y212" s="4">
        <v>9.1999999999999993</v>
      </c>
      <c r="Z212" s="4">
        <v>2.2999999999999998</v>
      </c>
      <c r="AA212" s="5">
        <v>52572.19</v>
      </c>
      <c r="AB212" s="5">
        <f t="shared" si="30"/>
        <v>2576037.31</v>
      </c>
      <c r="AC212" s="5">
        <v>35046.239999999998</v>
      </c>
      <c r="AD212" s="5">
        <f t="shared" si="31"/>
        <v>1822404.48</v>
      </c>
      <c r="AE212" s="5">
        <v>119437.17</v>
      </c>
      <c r="AF212" s="5">
        <v>34004.550000000003</v>
      </c>
      <c r="AG212" s="5">
        <v>8945.84</v>
      </c>
      <c r="AH212" s="5">
        <v>3335</v>
      </c>
      <c r="AI212" s="5">
        <v>4600</v>
      </c>
      <c r="AJ212">
        <v>0</v>
      </c>
      <c r="AK212" s="5">
        <v>0</v>
      </c>
      <c r="AL212" s="5">
        <v>1968.51</v>
      </c>
      <c r="AM212" s="5">
        <v>34326.54</v>
      </c>
      <c r="AN212">
        <v>4</v>
      </c>
      <c r="AO212">
        <v>4</v>
      </c>
      <c r="AP212" t="str">
        <f t="shared" si="32"/>
        <v>Yes</v>
      </c>
      <c r="AQ212">
        <v>1</v>
      </c>
      <c r="AR212" s="5">
        <f t="shared" si="33"/>
        <v>2029022.09</v>
      </c>
      <c r="AS212" s="5">
        <f t="shared" si="34"/>
        <v>547015.22</v>
      </c>
      <c r="AT212" t="s">
        <v>59</v>
      </c>
      <c r="AU212" t="s">
        <v>6164</v>
      </c>
      <c r="AV212" t="s">
        <v>6165</v>
      </c>
      <c r="AW212" t="s">
        <v>6166</v>
      </c>
      <c r="AX212" t="s">
        <v>6177</v>
      </c>
      <c r="AY212">
        <v>52</v>
      </c>
      <c r="AZ212">
        <v>0</v>
      </c>
      <c r="BA212">
        <v>15</v>
      </c>
      <c r="BB212" t="s">
        <v>6180</v>
      </c>
      <c r="BC212">
        <v>0</v>
      </c>
      <c r="BD212">
        <v>0</v>
      </c>
      <c r="BE212" t="s">
        <v>6169</v>
      </c>
      <c r="BF212" t="s">
        <v>6170</v>
      </c>
      <c r="BG212">
        <v>1</v>
      </c>
      <c r="BH212" t="s">
        <v>6179</v>
      </c>
      <c r="BI212">
        <v>60</v>
      </c>
      <c r="BJ212" t="s">
        <v>6187</v>
      </c>
      <c r="BK212">
        <v>0</v>
      </c>
      <c r="BL212">
        <v>62</v>
      </c>
      <c r="BM212" s="3">
        <f t="shared" si="35"/>
        <v>0.83870967741935487</v>
      </c>
    </row>
    <row r="213" spans="1:65">
      <c r="A213" t="s">
        <v>340</v>
      </c>
      <c r="B213" s="2">
        <v>45670</v>
      </c>
      <c r="C213" t="s">
        <v>47</v>
      </c>
      <c r="D213" t="s">
        <v>48</v>
      </c>
      <c r="E213">
        <v>1</v>
      </c>
      <c r="F213" t="s">
        <v>49</v>
      </c>
      <c r="G213" t="s">
        <v>62</v>
      </c>
      <c r="H213" t="s">
        <v>226</v>
      </c>
      <c r="I213" t="s">
        <v>74</v>
      </c>
      <c r="J213" t="s">
        <v>65</v>
      </c>
      <c r="K213" t="s">
        <v>54</v>
      </c>
      <c r="L213" t="s">
        <v>55</v>
      </c>
      <c r="M213" t="s">
        <v>56</v>
      </c>
      <c r="N213" t="s">
        <v>109</v>
      </c>
      <c r="O213" t="s">
        <v>120</v>
      </c>
      <c r="P213">
        <v>43</v>
      </c>
      <c r="Q213">
        <v>45</v>
      </c>
      <c r="R213">
        <v>43</v>
      </c>
      <c r="S213">
        <v>1</v>
      </c>
      <c r="T213">
        <f t="shared" si="27"/>
        <v>42</v>
      </c>
      <c r="U213">
        <v>42</v>
      </c>
      <c r="V213">
        <f t="shared" si="28"/>
        <v>0</v>
      </c>
      <c r="W213" s="3">
        <f t="shared" si="29"/>
        <v>2.3255813953488372E-2</v>
      </c>
      <c r="X213">
        <v>42</v>
      </c>
      <c r="Y213" s="4">
        <v>0.6</v>
      </c>
      <c r="Z213" s="4">
        <v>1.1000000000000001</v>
      </c>
      <c r="AA213" s="5">
        <v>56112.14</v>
      </c>
      <c r="AB213" s="5">
        <f t="shared" si="30"/>
        <v>2356709.88</v>
      </c>
      <c r="AC213" s="5">
        <v>34740.93</v>
      </c>
      <c r="AD213" s="5">
        <f t="shared" si="31"/>
        <v>1493859.99</v>
      </c>
      <c r="AE213" s="5">
        <v>94393.99</v>
      </c>
      <c r="AF213" s="5">
        <v>28181.57</v>
      </c>
      <c r="AG213" s="5">
        <v>11505.65</v>
      </c>
      <c r="AH213" s="5">
        <v>1595</v>
      </c>
      <c r="AI213" s="5">
        <v>4600</v>
      </c>
      <c r="AJ213">
        <v>0</v>
      </c>
      <c r="AK213" s="5">
        <v>0</v>
      </c>
      <c r="AL213" s="5">
        <v>0</v>
      </c>
      <c r="AM213" s="5">
        <v>64967.16</v>
      </c>
      <c r="AN213">
        <v>8</v>
      </c>
      <c r="AO213">
        <v>9</v>
      </c>
      <c r="AP213" t="str">
        <f t="shared" si="32"/>
        <v>No</v>
      </c>
      <c r="AQ213">
        <v>2</v>
      </c>
      <c r="AR213" s="5">
        <f t="shared" si="33"/>
        <v>1699103.36</v>
      </c>
      <c r="AS213" s="5">
        <f t="shared" si="34"/>
        <v>657606.52</v>
      </c>
      <c r="AT213" t="s">
        <v>59</v>
      </c>
      <c r="AU213" t="s">
        <v>6164</v>
      </c>
      <c r="AV213" t="s">
        <v>6165</v>
      </c>
      <c r="AW213" t="s">
        <v>6166</v>
      </c>
      <c r="AX213" t="s">
        <v>6167</v>
      </c>
      <c r="AY213">
        <v>44</v>
      </c>
      <c r="AZ213">
        <v>0</v>
      </c>
      <c r="BA213">
        <v>0</v>
      </c>
      <c r="BB213" t="s">
        <v>6168</v>
      </c>
      <c r="BC213">
        <v>1</v>
      </c>
      <c r="BD213">
        <v>0</v>
      </c>
      <c r="BE213" t="s">
        <v>6196</v>
      </c>
      <c r="BF213" t="s">
        <v>6170</v>
      </c>
      <c r="BG213">
        <v>1</v>
      </c>
      <c r="BH213" t="s">
        <v>6186</v>
      </c>
      <c r="BI213">
        <v>24</v>
      </c>
      <c r="BJ213" t="s">
        <v>6172</v>
      </c>
      <c r="BK213">
        <v>0</v>
      </c>
      <c r="BL213">
        <v>58</v>
      </c>
      <c r="BM213" s="3">
        <f t="shared" si="35"/>
        <v>0.74137931034482762</v>
      </c>
    </row>
    <row r="214" spans="1:65">
      <c r="A214" t="s">
        <v>341</v>
      </c>
      <c r="B214" s="2">
        <v>45670</v>
      </c>
      <c r="C214" t="s">
        <v>47</v>
      </c>
      <c r="D214" t="s">
        <v>48</v>
      </c>
      <c r="E214">
        <v>1</v>
      </c>
      <c r="F214" t="s">
        <v>78</v>
      </c>
      <c r="G214" t="s">
        <v>62</v>
      </c>
      <c r="H214" t="s">
        <v>168</v>
      </c>
      <c r="I214" t="s">
        <v>74</v>
      </c>
      <c r="J214" t="s">
        <v>53</v>
      </c>
      <c r="K214" t="s">
        <v>66</v>
      </c>
      <c r="L214" t="s">
        <v>92</v>
      </c>
      <c r="M214" t="s">
        <v>56</v>
      </c>
      <c r="N214" t="s">
        <v>76</v>
      </c>
      <c r="O214" t="s">
        <v>82</v>
      </c>
      <c r="P214">
        <v>70</v>
      </c>
      <c r="Q214">
        <v>75</v>
      </c>
      <c r="R214">
        <v>71</v>
      </c>
      <c r="S214">
        <v>2</v>
      </c>
      <c r="T214">
        <f t="shared" si="27"/>
        <v>69</v>
      </c>
      <c r="U214">
        <v>67</v>
      </c>
      <c r="V214">
        <f t="shared" si="28"/>
        <v>2</v>
      </c>
      <c r="W214" s="3">
        <f t="shared" si="29"/>
        <v>2.8169014084507043E-2</v>
      </c>
      <c r="X214">
        <v>20</v>
      </c>
      <c r="Y214" s="4">
        <v>6.5</v>
      </c>
      <c r="Z214" s="4">
        <v>1.7</v>
      </c>
      <c r="AA214" s="5">
        <v>34101.78</v>
      </c>
      <c r="AB214" s="5">
        <f t="shared" si="30"/>
        <v>2284819.2599999998</v>
      </c>
      <c r="AC214" s="5">
        <v>23643.64</v>
      </c>
      <c r="AD214" s="5">
        <f t="shared" si="31"/>
        <v>1678698.44</v>
      </c>
      <c r="AE214" s="5">
        <v>122852.55</v>
      </c>
      <c r="AF214" s="5">
        <v>34393.32</v>
      </c>
      <c r="AG214" s="5">
        <v>8376.67</v>
      </c>
      <c r="AH214" s="5">
        <v>2465</v>
      </c>
      <c r="AI214" s="5">
        <v>6400</v>
      </c>
      <c r="AJ214">
        <v>0</v>
      </c>
      <c r="AK214" s="5">
        <v>0</v>
      </c>
      <c r="AL214" s="5">
        <v>1346</v>
      </c>
      <c r="AM214" s="5">
        <v>42903.05</v>
      </c>
      <c r="AN214">
        <v>4</v>
      </c>
      <c r="AO214">
        <v>3</v>
      </c>
      <c r="AP214" t="str">
        <f t="shared" si="32"/>
        <v>Yes</v>
      </c>
      <c r="AQ214">
        <v>1</v>
      </c>
      <c r="AR214" s="5">
        <f t="shared" si="33"/>
        <v>1897435.03</v>
      </c>
      <c r="AS214" s="5">
        <f t="shared" si="34"/>
        <v>387384.23</v>
      </c>
      <c r="AT214" t="s">
        <v>59</v>
      </c>
      <c r="AU214" t="s">
        <v>6164</v>
      </c>
      <c r="AV214" t="s">
        <v>6165</v>
      </c>
      <c r="AW214" t="s">
        <v>6166</v>
      </c>
      <c r="AX214" t="s">
        <v>6167</v>
      </c>
      <c r="AY214">
        <v>70</v>
      </c>
      <c r="AZ214">
        <v>0</v>
      </c>
      <c r="BA214">
        <v>17</v>
      </c>
      <c r="BB214" t="s">
        <v>6198</v>
      </c>
      <c r="BC214">
        <v>0</v>
      </c>
      <c r="BD214">
        <v>0</v>
      </c>
      <c r="BE214" t="s">
        <v>6169</v>
      </c>
      <c r="BF214" t="s">
        <v>6170</v>
      </c>
      <c r="BG214">
        <v>1</v>
      </c>
      <c r="BH214" t="s">
        <v>6179</v>
      </c>
      <c r="BI214">
        <v>24</v>
      </c>
      <c r="BJ214" t="s">
        <v>6172</v>
      </c>
      <c r="BK214">
        <v>0</v>
      </c>
      <c r="BL214">
        <v>80</v>
      </c>
      <c r="BM214" s="3">
        <f t="shared" si="35"/>
        <v>0.88749999999999996</v>
      </c>
    </row>
    <row r="215" spans="1:65">
      <c r="A215" t="s">
        <v>342</v>
      </c>
      <c r="B215" s="2">
        <v>45670</v>
      </c>
      <c r="C215" t="s">
        <v>47</v>
      </c>
      <c r="D215" t="s">
        <v>48</v>
      </c>
      <c r="E215">
        <v>1</v>
      </c>
      <c r="F215" t="s">
        <v>72</v>
      </c>
      <c r="G215" t="s">
        <v>79</v>
      </c>
      <c r="H215" t="s">
        <v>213</v>
      </c>
      <c r="I215" t="s">
        <v>64</v>
      </c>
      <c r="J215" t="s">
        <v>53</v>
      </c>
      <c r="K215" t="s">
        <v>75</v>
      </c>
      <c r="L215" t="s">
        <v>87</v>
      </c>
      <c r="M215" t="s">
        <v>56</v>
      </c>
      <c r="N215" t="s">
        <v>69</v>
      </c>
      <c r="O215" t="s">
        <v>70</v>
      </c>
      <c r="P215">
        <v>43</v>
      </c>
      <c r="Q215">
        <v>44</v>
      </c>
      <c r="R215">
        <v>46</v>
      </c>
      <c r="S215">
        <v>1</v>
      </c>
      <c r="T215">
        <f t="shared" si="27"/>
        <v>45</v>
      </c>
      <c r="U215">
        <v>41</v>
      </c>
      <c r="V215">
        <f t="shared" si="28"/>
        <v>4</v>
      </c>
      <c r="W215" s="3">
        <f t="shared" si="29"/>
        <v>2.1739130434782608E-2</v>
      </c>
      <c r="X215">
        <v>12</v>
      </c>
      <c r="Y215" s="4">
        <v>2.8</v>
      </c>
      <c r="Z215" s="4">
        <v>0.6</v>
      </c>
      <c r="AA215" s="5">
        <v>36454.04</v>
      </c>
      <c r="AB215" s="5">
        <f t="shared" si="30"/>
        <v>1494615.64</v>
      </c>
      <c r="AC215" s="5">
        <v>24202.34</v>
      </c>
      <c r="AD215" s="5">
        <f t="shared" si="31"/>
        <v>1113307.6399999999</v>
      </c>
      <c r="AE215" s="5">
        <v>74804.42</v>
      </c>
      <c r="AF215" s="5">
        <v>19450.43</v>
      </c>
      <c r="AG215" s="5">
        <v>7576.97</v>
      </c>
      <c r="AH215" s="5">
        <v>870</v>
      </c>
      <c r="AI215" s="5">
        <v>3200</v>
      </c>
      <c r="AJ215">
        <v>0</v>
      </c>
      <c r="AK215" s="5">
        <v>0</v>
      </c>
      <c r="AL215" s="5">
        <v>2587.73</v>
      </c>
      <c r="AM215" s="5">
        <v>27580.73</v>
      </c>
      <c r="AN215">
        <v>4</v>
      </c>
      <c r="AO215">
        <v>3</v>
      </c>
      <c r="AP215" t="str">
        <f t="shared" si="32"/>
        <v>Yes</v>
      </c>
      <c r="AQ215">
        <v>0</v>
      </c>
      <c r="AR215" s="5">
        <f t="shared" si="33"/>
        <v>1249377.92</v>
      </c>
      <c r="AS215" s="5">
        <f t="shared" si="34"/>
        <v>245237.72</v>
      </c>
      <c r="AT215" t="s">
        <v>59</v>
      </c>
      <c r="AU215" t="s">
        <v>6164</v>
      </c>
      <c r="AV215" t="s">
        <v>6165</v>
      </c>
      <c r="AW215" t="s">
        <v>6166</v>
      </c>
      <c r="AX215" t="s">
        <v>6184</v>
      </c>
      <c r="AY215">
        <v>47</v>
      </c>
      <c r="AZ215">
        <v>2</v>
      </c>
      <c r="BA215">
        <v>27</v>
      </c>
      <c r="BB215" t="s">
        <v>6185</v>
      </c>
      <c r="BC215">
        <v>0</v>
      </c>
      <c r="BD215">
        <v>0</v>
      </c>
      <c r="BE215" t="s">
        <v>6169</v>
      </c>
      <c r="BF215" t="s">
        <v>6170</v>
      </c>
      <c r="BG215">
        <v>0</v>
      </c>
      <c r="BH215" t="s">
        <v>6171</v>
      </c>
      <c r="BI215">
        <v>30</v>
      </c>
      <c r="BJ215" t="s">
        <v>6172</v>
      </c>
      <c r="BK215">
        <v>0</v>
      </c>
      <c r="BL215">
        <v>73</v>
      </c>
      <c r="BM215" s="3">
        <f t="shared" si="35"/>
        <v>0.63013698630136983</v>
      </c>
    </row>
    <row r="216" spans="1:65">
      <c r="A216" t="s">
        <v>343</v>
      </c>
      <c r="B216" s="2">
        <v>45670</v>
      </c>
      <c r="C216" t="s">
        <v>47</v>
      </c>
      <c r="D216" t="s">
        <v>48</v>
      </c>
      <c r="E216">
        <v>1</v>
      </c>
      <c r="F216" t="s">
        <v>72</v>
      </c>
      <c r="G216" t="s">
        <v>79</v>
      </c>
      <c r="H216" t="s">
        <v>102</v>
      </c>
      <c r="I216" t="s">
        <v>64</v>
      </c>
      <c r="J216" t="s">
        <v>65</v>
      </c>
      <c r="K216" t="s">
        <v>75</v>
      </c>
      <c r="L216" t="s">
        <v>55</v>
      </c>
      <c r="M216" t="s">
        <v>56</v>
      </c>
      <c r="N216" t="s">
        <v>76</v>
      </c>
      <c r="O216" t="s">
        <v>70</v>
      </c>
      <c r="P216">
        <v>51</v>
      </c>
      <c r="Q216">
        <v>53</v>
      </c>
      <c r="R216">
        <v>54</v>
      </c>
      <c r="S216">
        <v>1</v>
      </c>
      <c r="T216">
        <f t="shared" si="27"/>
        <v>53</v>
      </c>
      <c r="U216">
        <v>49</v>
      </c>
      <c r="V216">
        <f t="shared" si="28"/>
        <v>4</v>
      </c>
      <c r="W216" s="3">
        <f t="shared" si="29"/>
        <v>1.8518518518518517E-2</v>
      </c>
      <c r="X216">
        <v>12</v>
      </c>
      <c r="Y216" s="4">
        <v>0</v>
      </c>
      <c r="Z216" s="4">
        <v>0.8</v>
      </c>
      <c r="AA216" s="5">
        <v>51733.02</v>
      </c>
      <c r="AB216" s="5">
        <f t="shared" si="30"/>
        <v>2534917.98</v>
      </c>
      <c r="AC216" s="5">
        <v>34674.51</v>
      </c>
      <c r="AD216" s="5">
        <f t="shared" si="31"/>
        <v>1872423.54</v>
      </c>
      <c r="AE216" s="5">
        <v>115461.05</v>
      </c>
      <c r="AF216" s="5">
        <v>33634.33</v>
      </c>
      <c r="AG216" s="5">
        <v>7949.99</v>
      </c>
      <c r="AH216" s="5">
        <v>1160</v>
      </c>
      <c r="AI216" s="5">
        <v>4600</v>
      </c>
      <c r="AJ216">
        <v>0</v>
      </c>
      <c r="AK216" s="5">
        <v>0</v>
      </c>
      <c r="AL216" s="5">
        <v>3854.41</v>
      </c>
      <c r="AM216" s="5">
        <v>36897.25</v>
      </c>
      <c r="AN216">
        <v>4</v>
      </c>
      <c r="AO216">
        <v>6</v>
      </c>
      <c r="AP216" t="str">
        <f t="shared" si="32"/>
        <v>No</v>
      </c>
      <c r="AQ216">
        <v>2</v>
      </c>
      <c r="AR216" s="5">
        <f t="shared" si="33"/>
        <v>2075980.57</v>
      </c>
      <c r="AS216" s="5">
        <f t="shared" si="34"/>
        <v>458937.41</v>
      </c>
      <c r="AT216" t="s">
        <v>59</v>
      </c>
      <c r="AU216" t="s">
        <v>6164</v>
      </c>
      <c r="AV216" t="s">
        <v>6165</v>
      </c>
      <c r="AW216" t="s">
        <v>6166</v>
      </c>
      <c r="AX216" t="s">
        <v>6184</v>
      </c>
      <c r="AY216">
        <v>53</v>
      </c>
      <c r="AZ216">
        <v>1</v>
      </c>
      <c r="BA216">
        <v>22</v>
      </c>
      <c r="BB216" t="s">
        <v>6180</v>
      </c>
      <c r="BC216">
        <v>1</v>
      </c>
      <c r="BD216">
        <v>1</v>
      </c>
      <c r="BE216" t="s">
        <v>6188</v>
      </c>
      <c r="BF216" t="s">
        <v>6170</v>
      </c>
      <c r="BG216">
        <v>0</v>
      </c>
      <c r="BH216" t="s">
        <v>6171</v>
      </c>
      <c r="BI216">
        <v>39</v>
      </c>
      <c r="BJ216" t="s">
        <v>6172</v>
      </c>
      <c r="BK216">
        <v>0</v>
      </c>
      <c r="BL216">
        <v>58</v>
      </c>
      <c r="BM216" s="3">
        <f t="shared" si="35"/>
        <v>0.93103448275862066</v>
      </c>
    </row>
    <row r="217" spans="1:65">
      <c r="A217" t="s">
        <v>344</v>
      </c>
      <c r="B217" s="2">
        <v>45670</v>
      </c>
      <c r="C217" t="s">
        <v>47</v>
      </c>
      <c r="D217" t="s">
        <v>48</v>
      </c>
      <c r="E217">
        <v>1</v>
      </c>
      <c r="F217" t="s">
        <v>78</v>
      </c>
      <c r="G217" t="s">
        <v>50</v>
      </c>
      <c r="H217" t="s">
        <v>181</v>
      </c>
      <c r="I217" t="s">
        <v>52</v>
      </c>
      <c r="J217" t="s">
        <v>81</v>
      </c>
      <c r="K217" t="s">
        <v>75</v>
      </c>
      <c r="L217" t="s">
        <v>55</v>
      </c>
      <c r="M217" t="s">
        <v>56</v>
      </c>
      <c r="N217" t="s">
        <v>94</v>
      </c>
      <c r="O217" t="s">
        <v>120</v>
      </c>
      <c r="P217">
        <v>35</v>
      </c>
      <c r="Q217">
        <v>37</v>
      </c>
      <c r="R217">
        <v>35</v>
      </c>
      <c r="S217">
        <v>1</v>
      </c>
      <c r="T217">
        <f t="shared" si="27"/>
        <v>34</v>
      </c>
      <c r="U217">
        <v>34</v>
      </c>
      <c r="V217">
        <f t="shared" si="28"/>
        <v>0</v>
      </c>
      <c r="W217" s="3">
        <f t="shared" si="29"/>
        <v>2.8571428571428571E-2</v>
      </c>
      <c r="X217">
        <v>38</v>
      </c>
      <c r="Y217" s="4">
        <v>8.5</v>
      </c>
      <c r="Z217" s="4">
        <v>2</v>
      </c>
      <c r="AA217" s="5">
        <v>77450.539999999994</v>
      </c>
      <c r="AB217" s="5">
        <f t="shared" si="30"/>
        <v>2633318.36</v>
      </c>
      <c r="AC217" s="5">
        <v>52769.4</v>
      </c>
      <c r="AD217" s="5">
        <f t="shared" si="31"/>
        <v>1846929</v>
      </c>
      <c r="AE217" s="5">
        <v>110631.37</v>
      </c>
      <c r="AF217" s="5">
        <v>33087.33</v>
      </c>
      <c r="AG217" s="5">
        <v>9853.33</v>
      </c>
      <c r="AH217" s="5">
        <v>2900</v>
      </c>
      <c r="AI217" s="5">
        <v>6800</v>
      </c>
      <c r="AJ217">
        <v>0</v>
      </c>
      <c r="AK217" s="5">
        <v>0</v>
      </c>
      <c r="AL217" s="5">
        <v>0</v>
      </c>
      <c r="AM217" s="5">
        <v>21187.22</v>
      </c>
      <c r="AN217">
        <v>4</v>
      </c>
      <c r="AO217">
        <v>4</v>
      </c>
      <c r="AP217" t="str">
        <f t="shared" si="32"/>
        <v>Yes</v>
      </c>
      <c r="AQ217">
        <v>0</v>
      </c>
      <c r="AR217" s="5">
        <f t="shared" si="33"/>
        <v>2031388.25</v>
      </c>
      <c r="AS217" s="5">
        <f t="shared" si="34"/>
        <v>601930.11</v>
      </c>
      <c r="AT217" t="s">
        <v>116</v>
      </c>
      <c r="AU217" t="s">
        <v>6164</v>
      </c>
      <c r="AV217" t="s">
        <v>6165</v>
      </c>
      <c r="AW217" t="s">
        <v>6166</v>
      </c>
      <c r="AX217" t="s">
        <v>6177</v>
      </c>
      <c r="AY217">
        <v>39</v>
      </c>
      <c r="AZ217">
        <v>1</v>
      </c>
      <c r="BA217">
        <v>0</v>
      </c>
      <c r="BB217" t="s">
        <v>6168</v>
      </c>
      <c r="BC217">
        <v>0</v>
      </c>
      <c r="BD217">
        <v>0</v>
      </c>
      <c r="BE217" t="s">
        <v>6169</v>
      </c>
      <c r="BF217" t="s">
        <v>6170</v>
      </c>
      <c r="BG217">
        <v>1</v>
      </c>
      <c r="BH217" t="s">
        <v>6179</v>
      </c>
      <c r="BI217">
        <v>38</v>
      </c>
      <c r="BJ217" t="s">
        <v>6172</v>
      </c>
      <c r="BK217">
        <v>0</v>
      </c>
      <c r="BL217">
        <v>50</v>
      </c>
      <c r="BM217" s="3">
        <f t="shared" si="35"/>
        <v>0.7</v>
      </c>
    </row>
    <row r="218" spans="1:65">
      <c r="A218" t="s">
        <v>345</v>
      </c>
      <c r="B218" s="2">
        <v>45670</v>
      </c>
      <c r="C218" t="s">
        <v>47</v>
      </c>
      <c r="D218" t="s">
        <v>48</v>
      </c>
      <c r="E218">
        <v>1</v>
      </c>
      <c r="F218" t="s">
        <v>72</v>
      </c>
      <c r="G218" t="s">
        <v>50</v>
      </c>
      <c r="H218" t="s">
        <v>73</v>
      </c>
      <c r="I218" t="s">
        <v>74</v>
      </c>
      <c r="J218" t="s">
        <v>53</v>
      </c>
      <c r="K218" t="s">
        <v>75</v>
      </c>
      <c r="L218" t="s">
        <v>92</v>
      </c>
      <c r="M218" t="s">
        <v>56</v>
      </c>
      <c r="N218" t="s">
        <v>57</v>
      </c>
      <c r="O218" t="s">
        <v>58</v>
      </c>
      <c r="P218">
        <v>67</v>
      </c>
      <c r="Q218">
        <v>67</v>
      </c>
      <c r="R218">
        <v>69</v>
      </c>
      <c r="S218">
        <v>1</v>
      </c>
      <c r="T218">
        <f t="shared" si="27"/>
        <v>68</v>
      </c>
      <c r="U218">
        <v>66</v>
      </c>
      <c r="V218">
        <f t="shared" si="28"/>
        <v>2</v>
      </c>
      <c r="W218" s="3">
        <f t="shared" si="29"/>
        <v>1.4492753623188406E-2</v>
      </c>
      <c r="X218">
        <v>37</v>
      </c>
      <c r="Y218" s="4">
        <v>10.199999999999999</v>
      </c>
      <c r="Z218" s="4">
        <v>2.6</v>
      </c>
      <c r="AA218" s="5">
        <v>35573.129999999997</v>
      </c>
      <c r="AB218" s="5">
        <f t="shared" si="30"/>
        <v>2347826.58</v>
      </c>
      <c r="AC218" s="5">
        <v>23689.35</v>
      </c>
      <c r="AD218" s="5">
        <f t="shared" si="31"/>
        <v>1634565.15</v>
      </c>
      <c r="AE218" s="5">
        <v>117094.92</v>
      </c>
      <c r="AF218" s="5">
        <v>31253.07</v>
      </c>
      <c r="AG218" s="5">
        <v>11083.47</v>
      </c>
      <c r="AH218" s="5">
        <v>3770</v>
      </c>
      <c r="AI218" s="5">
        <v>3200</v>
      </c>
      <c r="AJ218">
        <v>0</v>
      </c>
      <c r="AK218" s="5">
        <v>0</v>
      </c>
      <c r="AL218" s="5">
        <v>1345.39</v>
      </c>
      <c r="AM218" s="5">
        <v>41961.48</v>
      </c>
      <c r="AN218">
        <v>4</v>
      </c>
      <c r="AO218">
        <v>2</v>
      </c>
      <c r="AP218" t="str">
        <f t="shared" si="32"/>
        <v>Yes</v>
      </c>
      <c r="AQ218">
        <v>1</v>
      </c>
      <c r="AR218" s="5">
        <f t="shared" si="33"/>
        <v>1844273.48</v>
      </c>
      <c r="AS218" s="5">
        <f t="shared" si="34"/>
        <v>503553.1</v>
      </c>
      <c r="AT218" t="s">
        <v>59</v>
      </c>
      <c r="AU218" t="s">
        <v>6164</v>
      </c>
      <c r="AV218" t="s">
        <v>6165</v>
      </c>
      <c r="AW218" t="s">
        <v>6166</v>
      </c>
      <c r="AX218" t="s">
        <v>6177</v>
      </c>
      <c r="AY218">
        <v>68</v>
      </c>
      <c r="AZ218">
        <v>0</v>
      </c>
      <c r="BA218">
        <v>22</v>
      </c>
      <c r="BB218" t="s">
        <v>6180</v>
      </c>
      <c r="BC218">
        <v>0</v>
      </c>
      <c r="BD218">
        <v>0</v>
      </c>
      <c r="BE218" t="s">
        <v>6169</v>
      </c>
      <c r="BF218" t="s">
        <v>6170</v>
      </c>
      <c r="BG218">
        <v>1</v>
      </c>
      <c r="BH218" t="s">
        <v>6179</v>
      </c>
      <c r="BI218">
        <v>21</v>
      </c>
      <c r="BJ218" t="s">
        <v>6172</v>
      </c>
      <c r="BK218">
        <v>0</v>
      </c>
      <c r="BL218">
        <v>75</v>
      </c>
      <c r="BM218" s="3">
        <f t="shared" si="35"/>
        <v>0.92</v>
      </c>
    </row>
    <row r="219" spans="1:65">
      <c r="A219" t="s">
        <v>346</v>
      </c>
      <c r="B219" s="2">
        <v>45670</v>
      </c>
      <c r="C219" t="s">
        <v>47</v>
      </c>
      <c r="D219" t="s">
        <v>48</v>
      </c>
      <c r="E219">
        <v>1</v>
      </c>
      <c r="F219" t="s">
        <v>78</v>
      </c>
      <c r="G219" t="s">
        <v>79</v>
      </c>
      <c r="H219" t="s">
        <v>143</v>
      </c>
      <c r="I219" t="s">
        <v>74</v>
      </c>
      <c r="J219" t="s">
        <v>53</v>
      </c>
      <c r="K219" t="s">
        <v>66</v>
      </c>
      <c r="L219" t="s">
        <v>87</v>
      </c>
      <c r="M219" t="s">
        <v>68</v>
      </c>
      <c r="N219" t="s">
        <v>94</v>
      </c>
      <c r="O219" t="s">
        <v>82</v>
      </c>
      <c r="P219">
        <v>68</v>
      </c>
      <c r="Q219">
        <v>70</v>
      </c>
      <c r="R219">
        <v>69</v>
      </c>
      <c r="S219">
        <v>2</v>
      </c>
      <c r="T219">
        <f t="shared" si="27"/>
        <v>67</v>
      </c>
      <c r="U219">
        <v>66</v>
      </c>
      <c r="V219">
        <f t="shared" si="28"/>
        <v>1</v>
      </c>
      <c r="W219" s="3">
        <f t="shared" si="29"/>
        <v>2.8985507246376812E-2</v>
      </c>
      <c r="X219">
        <v>11</v>
      </c>
      <c r="Y219" s="4">
        <v>6.3</v>
      </c>
      <c r="Z219" s="4">
        <v>1.4</v>
      </c>
      <c r="AA219" s="5">
        <v>33444.49</v>
      </c>
      <c r="AB219" s="5">
        <f t="shared" si="30"/>
        <v>2207336.34</v>
      </c>
      <c r="AC219" s="5">
        <v>23019.95</v>
      </c>
      <c r="AD219" s="5">
        <f t="shared" si="31"/>
        <v>1588376.55</v>
      </c>
      <c r="AE219" s="5">
        <v>118756.66</v>
      </c>
      <c r="AF219" s="5">
        <v>32738.36</v>
      </c>
      <c r="AG219" s="5">
        <v>7896.52</v>
      </c>
      <c r="AH219" s="5">
        <v>2030</v>
      </c>
      <c r="AI219" s="5">
        <v>6400</v>
      </c>
      <c r="AJ219">
        <v>1</v>
      </c>
      <c r="AK219" s="5">
        <v>8383.34</v>
      </c>
      <c r="AL219" s="5">
        <v>688.49</v>
      </c>
      <c r="AM219" s="5">
        <v>45154.36</v>
      </c>
      <c r="AN219">
        <v>4</v>
      </c>
      <c r="AO219">
        <v>5</v>
      </c>
      <c r="AP219" t="str">
        <f t="shared" si="32"/>
        <v>No</v>
      </c>
      <c r="AQ219">
        <v>3</v>
      </c>
      <c r="AR219" s="5">
        <f t="shared" si="33"/>
        <v>1810424.28</v>
      </c>
      <c r="AS219" s="5">
        <f t="shared" si="34"/>
        <v>396912.06</v>
      </c>
      <c r="AT219" t="s">
        <v>59</v>
      </c>
      <c r="AU219" t="s">
        <v>6189</v>
      </c>
      <c r="AV219" t="s">
        <v>6190</v>
      </c>
      <c r="AW219" t="s">
        <v>6183</v>
      </c>
      <c r="AX219" t="s">
        <v>6167</v>
      </c>
      <c r="AY219">
        <v>70</v>
      </c>
      <c r="AZ219">
        <v>0</v>
      </c>
      <c r="BA219">
        <v>16</v>
      </c>
      <c r="BB219" t="s">
        <v>6198</v>
      </c>
      <c r="BC219">
        <v>1</v>
      </c>
      <c r="BD219">
        <v>0</v>
      </c>
      <c r="BE219" t="s">
        <v>6178</v>
      </c>
      <c r="BF219" t="s">
        <v>6170</v>
      </c>
      <c r="BG219">
        <v>0</v>
      </c>
      <c r="BH219" t="s">
        <v>6171</v>
      </c>
      <c r="BI219">
        <v>23</v>
      </c>
      <c r="BJ219" t="s">
        <v>6172</v>
      </c>
      <c r="BK219">
        <v>0</v>
      </c>
      <c r="BL219">
        <v>77</v>
      </c>
      <c r="BM219" s="3">
        <f t="shared" si="35"/>
        <v>0.89610389610389607</v>
      </c>
    </row>
    <row r="220" spans="1:65">
      <c r="A220" t="s">
        <v>347</v>
      </c>
      <c r="B220" s="2">
        <v>45670</v>
      </c>
      <c r="C220" t="s">
        <v>47</v>
      </c>
      <c r="D220" t="s">
        <v>48</v>
      </c>
      <c r="E220">
        <v>1</v>
      </c>
      <c r="F220" t="s">
        <v>61</v>
      </c>
      <c r="G220" t="s">
        <v>62</v>
      </c>
      <c r="H220" t="s">
        <v>96</v>
      </c>
      <c r="I220" t="s">
        <v>74</v>
      </c>
      <c r="J220" t="s">
        <v>53</v>
      </c>
      <c r="K220" t="s">
        <v>54</v>
      </c>
      <c r="L220" t="s">
        <v>92</v>
      </c>
      <c r="M220" t="s">
        <v>56</v>
      </c>
      <c r="N220" t="s">
        <v>69</v>
      </c>
      <c r="O220" t="s">
        <v>70</v>
      </c>
      <c r="P220">
        <v>61</v>
      </c>
      <c r="Q220">
        <v>64</v>
      </c>
      <c r="R220">
        <v>64</v>
      </c>
      <c r="S220">
        <v>1</v>
      </c>
      <c r="T220">
        <f t="shared" si="27"/>
        <v>63</v>
      </c>
      <c r="U220">
        <v>59</v>
      </c>
      <c r="V220">
        <f t="shared" si="28"/>
        <v>4</v>
      </c>
      <c r="W220" s="3">
        <f t="shared" si="29"/>
        <v>1.5625E-2</v>
      </c>
      <c r="X220">
        <v>29</v>
      </c>
      <c r="Y220" s="4">
        <v>1.9</v>
      </c>
      <c r="Z220" s="4">
        <v>1.3</v>
      </c>
      <c r="AA220" s="5">
        <v>38630.61</v>
      </c>
      <c r="AB220" s="5">
        <f t="shared" si="30"/>
        <v>2279205.9900000002</v>
      </c>
      <c r="AC220" s="5">
        <v>23832.32</v>
      </c>
      <c r="AD220" s="5">
        <f t="shared" si="31"/>
        <v>1525268.48</v>
      </c>
      <c r="AE220" s="5">
        <v>108184.4</v>
      </c>
      <c r="AF220" s="5">
        <v>27560.28</v>
      </c>
      <c r="AG220" s="5">
        <v>10146.56</v>
      </c>
      <c r="AH220" s="5">
        <v>1885</v>
      </c>
      <c r="AI220" s="5">
        <v>3200</v>
      </c>
      <c r="AJ220">
        <v>0</v>
      </c>
      <c r="AK220" s="5">
        <v>0</v>
      </c>
      <c r="AL220" s="5">
        <v>2739.72</v>
      </c>
      <c r="AM220" s="5">
        <v>41717.08</v>
      </c>
      <c r="AN220">
        <v>4</v>
      </c>
      <c r="AO220">
        <v>5</v>
      </c>
      <c r="AP220" t="str">
        <f t="shared" si="32"/>
        <v>No</v>
      </c>
      <c r="AQ220">
        <v>2</v>
      </c>
      <c r="AR220" s="5">
        <f t="shared" si="33"/>
        <v>1720701.52</v>
      </c>
      <c r="AS220" s="5">
        <f t="shared" si="34"/>
        <v>558504.47</v>
      </c>
      <c r="AT220" t="s">
        <v>59</v>
      </c>
      <c r="AU220" t="s">
        <v>6164</v>
      </c>
      <c r="AV220" t="s">
        <v>6165</v>
      </c>
      <c r="AW220" t="s">
        <v>6166</v>
      </c>
      <c r="AX220" t="s">
        <v>6184</v>
      </c>
      <c r="AY220">
        <v>64</v>
      </c>
      <c r="AZ220">
        <v>0</v>
      </c>
      <c r="BA220">
        <v>24</v>
      </c>
      <c r="BB220" t="s">
        <v>6180</v>
      </c>
      <c r="BC220">
        <v>1</v>
      </c>
      <c r="BD220">
        <v>0</v>
      </c>
      <c r="BE220" t="s">
        <v>6196</v>
      </c>
      <c r="BF220" t="s">
        <v>6170</v>
      </c>
      <c r="BG220">
        <v>0</v>
      </c>
      <c r="BH220" t="s">
        <v>6171</v>
      </c>
      <c r="BI220">
        <v>48</v>
      </c>
      <c r="BJ220" t="s">
        <v>6172</v>
      </c>
      <c r="BK220">
        <v>0</v>
      </c>
      <c r="BL220">
        <v>71</v>
      </c>
      <c r="BM220" s="3">
        <f t="shared" si="35"/>
        <v>0.90140845070422537</v>
      </c>
    </row>
    <row r="221" spans="1:65">
      <c r="A221" t="s">
        <v>348</v>
      </c>
      <c r="B221" s="2">
        <v>45670</v>
      </c>
      <c r="C221" t="s">
        <v>47</v>
      </c>
      <c r="D221" t="s">
        <v>48</v>
      </c>
      <c r="E221">
        <v>1</v>
      </c>
      <c r="F221" t="s">
        <v>61</v>
      </c>
      <c r="G221" t="s">
        <v>50</v>
      </c>
      <c r="H221" t="s">
        <v>127</v>
      </c>
      <c r="I221" t="s">
        <v>64</v>
      </c>
      <c r="J221" t="s">
        <v>65</v>
      </c>
      <c r="K221" t="s">
        <v>75</v>
      </c>
      <c r="L221" t="s">
        <v>67</v>
      </c>
      <c r="M221" t="s">
        <v>56</v>
      </c>
      <c r="N221" t="s">
        <v>57</v>
      </c>
      <c r="O221" t="s">
        <v>82</v>
      </c>
      <c r="P221">
        <v>50</v>
      </c>
      <c r="Q221">
        <v>53</v>
      </c>
      <c r="R221">
        <v>52</v>
      </c>
      <c r="S221">
        <v>1</v>
      </c>
      <c r="T221">
        <f t="shared" si="27"/>
        <v>51</v>
      </c>
      <c r="U221">
        <v>48</v>
      </c>
      <c r="V221">
        <f t="shared" si="28"/>
        <v>3</v>
      </c>
      <c r="W221" s="3">
        <f t="shared" si="29"/>
        <v>1.9230769230769232E-2</v>
      </c>
      <c r="X221">
        <v>10</v>
      </c>
      <c r="Y221" s="4">
        <v>4.5</v>
      </c>
      <c r="Z221" s="4">
        <v>1.8</v>
      </c>
      <c r="AA221" s="5">
        <v>52434.8</v>
      </c>
      <c r="AB221" s="5">
        <f t="shared" si="30"/>
        <v>2516870.4</v>
      </c>
      <c r="AC221" s="5">
        <v>34118.01</v>
      </c>
      <c r="AD221" s="5">
        <f t="shared" si="31"/>
        <v>1774136.52</v>
      </c>
      <c r="AE221" s="5">
        <v>112022</v>
      </c>
      <c r="AF221" s="5">
        <v>31803.73</v>
      </c>
      <c r="AG221" s="5">
        <v>7829.8</v>
      </c>
      <c r="AH221" s="5">
        <v>2610</v>
      </c>
      <c r="AI221" s="5">
        <v>4600</v>
      </c>
      <c r="AJ221">
        <v>0</v>
      </c>
      <c r="AK221" s="5">
        <v>0</v>
      </c>
      <c r="AL221" s="5">
        <v>2952.07</v>
      </c>
      <c r="AM221" s="5">
        <v>30589.39</v>
      </c>
      <c r="AN221">
        <v>4</v>
      </c>
      <c r="AO221">
        <v>2</v>
      </c>
      <c r="AP221" t="str">
        <f t="shared" si="32"/>
        <v>Yes</v>
      </c>
      <c r="AQ221">
        <v>0</v>
      </c>
      <c r="AR221" s="5">
        <f t="shared" si="33"/>
        <v>1966543.51</v>
      </c>
      <c r="AS221" s="5">
        <f t="shared" si="34"/>
        <v>550326.89</v>
      </c>
      <c r="AT221" t="s">
        <v>59</v>
      </c>
      <c r="AU221" t="s">
        <v>6164</v>
      </c>
      <c r="AV221" t="s">
        <v>6165</v>
      </c>
      <c r="AW221" t="s">
        <v>6166</v>
      </c>
      <c r="AX221" t="s">
        <v>6167</v>
      </c>
      <c r="AY221">
        <v>53</v>
      </c>
      <c r="AZ221">
        <v>0</v>
      </c>
      <c r="BA221">
        <v>25</v>
      </c>
      <c r="BB221" t="s">
        <v>6180</v>
      </c>
      <c r="BC221">
        <v>0</v>
      </c>
      <c r="BD221">
        <v>0</v>
      </c>
      <c r="BE221" t="s">
        <v>6169</v>
      </c>
      <c r="BF221" t="s">
        <v>6170</v>
      </c>
      <c r="BG221">
        <v>0</v>
      </c>
      <c r="BH221" t="s">
        <v>6171</v>
      </c>
      <c r="BI221">
        <v>31</v>
      </c>
      <c r="BJ221" t="s">
        <v>6172</v>
      </c>
      <c r="BK221">
        <v>0</v>
      </c>
      <c r="BL221">
        <v>61</v>
      </c>
      <c r="BM221" s="3">
        <f t="shared" si="35"/>
        <v>0.85245901639344257</v>
      </c>
    </row>
    <row r="222" spans="1:65">
      <c r="A222" t="s">
        <v>349</v>
      </c>
      <c r="B222" s="2">
        <v>45670</v>
      </c>
      <c r="C222" t="s">
        <v>47</v>
      </c>
      <c r="D222" t="s">
        <v>48</v>
      </c>
      <c r="E222">
        <v>1</v>
      </c>
      <c r="F222" t="s">
        <v>49</v>
      </c>
      <c r="G222" t="s">
        <v>50</v>
      </c>
      <c r="H222" t="s">
        <v>51</v>
      </c>
      <c r="I222" t="s">
        <v>52</v>
      </c>
      <c r="J222" t="s">
        <v>53</v>
      </c>
      <c r="K222" t="s">
        <v>66</v>
      </c>
      <c r="L222" t="s">
        <v>92</v>
      </c>
      <c r="M222" t="s">
        <v>56</v>
      </c>
      <c r="N222" t="s">
        <v>76</v>
      </c>
      <c r="O222" t="s">
        <v>58</v>
      </c>
      <c r="P222">
        <v>60</v>
      </c>
      <c r="Q222">
        <v>61</v>
      </c>
      <c r="R222">
        <v>60</v>
      </c>
      <c r="S222">
        <v>2</v>
      </c>
      <c r="T222">
        <f t="shared" si="27"/>
        <v>58</v>
      </c>
      <c r="U222">
        <v>58</v>
      </c>
      <c r="V222">
        <f t="shared" si="28"/>
        <v>0</v>
      </c>
      <c r="W222" s="3">
        <f t="shared" si="29"/>
        <v>3.3333333333333333E-2</v>
      </c>
      <c r="X222">
        <v>29</v>
      </c>
      <c r="Y222" s="4">
        <v>0</v>
      </c>
      <c r="Z222" s="4">
        <v>0.7</v>
      </c>
      <c r="AA222" s="5">
        <v>33694.33</v>
      </c>
      <c r="AB222" s="5">
        <f t="shared" si="30"/>
        <v>1954271.14</v>
      </c>
      <c r="AC222" s="5">
        <v>23703.8</v>
      </c>
      <c r="AD222" s="5">
        <f t="shared" si="31"/>
        <v>1422228</v>
      </c>
      <c r="AE222" s="5">
        <v>105871.37</v>
      </c>
      <c r="AF222" s="5">
        <v>27486.25</v>
      </c>
      <c r="AG222" s="5">
        <v>9738.64</v>
      </c>
      <c r="AH222" s="5">
        <v>1015</v>
      </c>
      <c r="AI222" s="5">
        <v>6400</v>
      </c>
      <c r="AJ222">
        <v>0</v>
      </c>
      <c r="AK222" s="5">
        <v>0</v>
      </c>
      <c r="AL222" s="5">
        <v>0</v>
      </c>
      <c r="AM222" s="5">
        <v>37530.699999999997</v>
      </c>
      <c r="AN222">
        <v>4</v>
      </c>
      <c r="AO222">
        <v>4</v>
      </c>
      <c r="AP222" t="str">
        <f t="shared" si="32"/>
        <v>Yes</v>
      </c>
      <c r="AQ222">
        <v>1</v>
      </c>
      <c r="AR222" s="5">
        <f t="shared" si="33"/>
        <v>1610269.96</v>
      </c>
      <c r="AS222" s="5">
        <f t="shared" si="34"/>
        <v>344001.18</v>
      </c>
      <c r="AT222" t="s">
        <v>59</v>
      </c>
      <c r="AU222" t="s">
        <v>6164</v>
      </c>
      <c r="AV222" t="s">
        <v>6165</v>
      </c>
      <c r="AW222" t="s">
        <v>6166</v>
      </c>
      <c r="AX222" t="s">
        <v>6167</v>
      </c>
      <c r="AY222">
        <v>63</v>
      </c>
      <c r="AZ222">
        <v>0</v>
      </c>
      <c r="BA222">
        <v>0</v>
      </c>
      <c r="BB222" t="s">
        <v>6168</v>
      </c>
      <c r="BC222">
        <v>0</v>
      </c>
      <c r="BD222">
        <v>0</v>
      </c>
      <c r="BE222" t="s">
        <v>6169</v>
      </c>
      <c r="BF222" t="s">
        <v>6170</v>
      </c>
      <c r="BG222">
        <v>0</v>
      </c>
      <c r="BH222" t="s">
        <v>6171</v>
      </c>
      <c r="BI222">
        <v>36</v>
      </c>
      <c r="BJ222" t="s">
        <v>6172</v>
      </c>
      <c r="BK222">
        <v>0</v>
      </c>
      <c r="BL222">
        <v>70</v>
      </c>
      <c r="BM222" s="3">
        <f t="shared" si="35"/>
        <v>0.8571428571428571</v>
      </c>
    </row>
    <row r="223" spans="1:65">
      <c r="A223" t="s">
        <v>350</v>
      </c>
      <c r="B223" s="2">
        <v>45670</v>
      </c>
      <c r="C223" t="s">
        <v>47</v>
      </c>
      <c r="D223" t="s">
        <v>48</v>
      </c>
      <c r="E223">
        <v>1</v>
      </c>
      <c r="F223" t="s">
        <v>72</v>
      </c>
      <c r="G223" t="s">
        <v>62</v>
      </c>
      <c r="H223" t="s">
        <v>155</v>
      </c>
      <c r="I223" t="s">
        <v>74</v>
      </c>
      <c r="J223" t="s">
        <v>53</v>
      </c>
      <c r="K223" t="s">
        <v>66</v>
      </c>
      <c r="L223" t="s">
        <v>92</v>
      </c>
      <c r="M223" t="s">
        <v>56</v>
      </c>
      <c r="N223" t="s">
        <v>109</v>
      </c>
      <c r="O223" t="s">
        <v>58</v>
      </c>
      <c r="P223">
        <v>56</v>
      </c>
      <c r="Q223">
        <v>58</v>
      </c>
      <c r="R223">
        <v>59</v>
      </c>
      <c r="S223">
        <v>1</v>
      </c>
      <c r="T223">
        <f t="shared" si="27"/>
        <v>58</v>
      </c>
      <c r="U223">
        <v>54</v>
      </c>
      <c r="V223">
        <f t="shared" si="28"/>
        <v>4</v>
      </c>
      <c r="W223" s="3">
        <f t="shared" si="29"/>
        <v>1.6949152542372881E-2</v>
      </c>
      <c r="X223">
        <v>26</v>
      </c>
      <c r="Y223" s="4">
        <v>2.2999999999999998</v>
      </c>
      <c r="Z223" s="4">
        <v>1.2</v>
      </c>
      <c r="AA223" s="5">
        <v>33994.400000000001</v>
      </c>
      <c r="AB223" s="5">
        <f t="shared" si="30"/>
        <v>1835697.6</v>
      </c>
      <c r="AC223" s="5">
        <v>23813.26</v>
      </c>
      <c r="AD223" s="5">
        <f t="shared" si="31"/>
        <v>1404982.34</v>
      </c>
      <c r="AE223" s="5">
        <v>102013.51</v>
      </c>
      <c r="AF223" s="5">
        <v>27091.06</v>
      </c>
      <c r="AG223" s="5">
        <v>9765.06</v>
      </c>
      <c r="AH223" s="5">
        <v>1740</v>
      </c>
      <c r="AI223" s="5">
        <v>3200</v>
      </c>
      <c r="AJ223">
        <v>0</v>
      </c>
      <c r="AK223" s="5">
        <v>0</v>
      </c>
      <c r="AL223" s="5">
        <v>2679.03</v>
      </c>
      <c r="AM223" s="5">
        <v>78116.73</v>
      </c>
      <c r="AN223">
        <v>8</v>
      </c>
      <c r="AO223">
        <v>8</v>
      </c>
      <c r="AP223" t="str">
        <f t="shared" si="32"/>
        <v>Yes</v>
      </c>
      <c r="AQ223">
        <v>1</v>
      </c>
      <c r="AR223" s="5">
        <f t="shared" si="33"/>
        <v>1629587.73</v>
      </c>
      <c r="AS223" s="5">
        <f t="shared" si="34"/>
        <v>206109.87</v>
      </c>
      <c r="AT223" t="s">
        <v>59</v>
      </c>
      <c r="AU223" t="s">
        <v>6164</v>
      </c>
      <c r="AV223" t="s">
        <v>6165</v>
      </c>
      <c r="AW223" t="s">
        <v>6166</v>
      </c>
      <c r="AX223" t="s">
        <v>6184</v>
      </c>
      <c r="AY223">
        <v>59</v>
      </c>
      <c r="AZ223">
        <v>0</v>
      </c>
      <c r="BA223">
        <v>26</v>
      </c>
      <c r="BB223" t="s">
        <v>6180</v>
      </c>
      <c r="BC223">
        <v>0</v>
      </c>
      <c r="BD223">
        <v>0</v>
      </c>
      <c r="BE223" t="s">
        <v>6169</v>
      </c>
      <c r="BF223" t="s">
        <v>6170</v>
      </c>
      <c r="BG223">
        <v>1</v>
      </c>
      <c r="BH223" t="s">
        <v>6179</v>
      </c>
      <c r="BI223">
        <v>58</v>
      </c>
      <c r="BJ223" t="s">
        <v>6187</v>
      </c>
      <c r="BK223">
        <v>0</v>
      </c>
      <c r="BL223">
        <v>73</v>
      </c>
      <c r="BM223" s="3">
        <f t="shared" si="35"/>
        <v>0.80821917808219179</v>
      </c>
    </row>
    <row r="224" spans="1:65">
      <c r="A224" t="s">
        <v>351</v>
      </c>
      <c r="B224" s="2">
        <v>45670</v>
      </c>
      <c r="C224" t="s">
        <v>47</v>
      </c>
      <c r="D224" t="s">
        <v>48</v>
      </c>
      <c r="E224">
        <v>1</v>
      </c>
      <c r="F224" t="s">
        <v>72</v>
      </c>
      <c r="G224" t="s">
        <v>50</v>
      </c>
      <c r="H224" t="s">
        <v>138</v>
      </c>
      <c r="I224" t="s">
        <v>64</v>
      </c>
      <c r="J224" t="s">
        <v>53</v>
      </c>
      <c r="K224" t="s">
        <v>75</v>
      </c>
      <c r="L224" t="s">
        <v>55</v>
      </c>
      <c r="M224" t="s">
        <v>56</v>
      </c>
      <c r="N224" t="s">
        <v>69</v>
      </c>
      <c r="O224" t="s">
        <v>82</v>
      </c>
      <c r="P224">
        <v>76</v>
      </c>
      <c r="Q224">
        <v>79</v>
      </c>
      <c r="R224">
        <v>80</v>
      </c>
      <c r="S224">
        <v>1</v>
      </c>
      <c r="T224">
        <f t="shared" si="27"/>
        <v>79</v>
      </c>
      <c r="U224">
        <v>74</v>
      </c>
      <c r="V224">
        <f t="shared" si="28"/>
        <v>5</v>
      </c>
      <c r="W224" s="3">
        <f t="shared" si="29"/>
        <v>1.2500000000000001E-2</v>
      </c>
      <c r="X224">
        <v>21</v>
      </c>
      <c r="Y224" s="4">
        <v>6.3</v>
      </c>
      <c r="Z224" s="4">
        <v>2</v>
      </c>
      <c r="AA224" s="5">
        <v>36018.519999999997</v>
      </c>
      <c r="AB224" s="5">
        <f t="shared" si="30"/>
        <v>2665370.48</v>
      </c>
      <c r="AC224" s="5">
        <v>23616.46</v>
      </c>
      <c r="AD224" s="5">
        <f t="shared" si="31"/>
        <v>1889316.8</v>
      </c>
      <c r="AE224" s="5">
        <v>134604.96</v>
      </c>
      <c r="AF224" s="5">
        <v>34885.870000000003</v>
      </c>
      <c r="AG224" s="5">
        <v>8695.5499999999993</v>
      </c>
      <c r="AH224" s="5">
        <v>2900</v>
      </c>
      <c r="AI224" s="5">
        <v>3200</v>
      </c>
      <c r="AJ224">
        <v>0</v>
      </c>
      <c r="AK224" s="5">
        <v>0</v>
      </c>
      <c r="AL224" s="5">
        <v>3246.43</v>
      </c>
      <c r="AM224" s="5">
        <v>50635.69</v>
      </c>
      <c r="AN224">
        <v>4</v>
      </c>
      <c r="AO224">
        <v>5</v>
      </c>
      <c r="AP224" t="str">
        <f t="shared" si="32"/>
        <v>No</v>
      </c>
      <c r="AQ224">
        <v>3</v>
      </c>
      <c r="AR224" s="5">
        <f t="shared" si="33"/>
        <v>2127485.2999999998</v>
      </c>
      <c r="AS224" s="5">
        <f t="shared" si="34"/>
        <v>537885.18000000005</v>
      </c>
      <c r="AT224" t="s">
        <v>59</v>
      </c>
      <c r="AU224" t="s">
        <v>6164</v>
      </c>
      <c r="AV224" t="s">
        <v>6165</v>
      </c>
      <c r="AW224" t="s">
        <v>6166</v>
      </c>
      <c r="AX224" t="s">
        <v>6184</v>
      </c>
      <c r="AY224">
        <v>79</v>
      </c>
      <c r="AZ224">
        <v>0</v>
      </c>
      <c r="BA224">
        <v>30</v>
      </c>
      <c r="BB224" t="s">
        <v>6180</v>
      </c>
      <c r="BC224">
        <v>0</v>
      </c>
      <c r="BD224">
        <v>1</v>
      </c>
      <c r="BE224" t="s">
        <v>6188</v>
      </c>
      <c r="BF224" t="s">
        <v>6170</v>
      </c>
      <c r="BG224">
        <v>0</v>
      </c>
      <c r="BH224" t="s">
        <v>6171</v>
      </c>
      <c r="BI224">
        <v>31</v>
      </c>
      <c r="BJ224" t="s">
        <v>6172</v>
      </c>
      <c r="BK224">
        <v>0</v>
      </c>
      <c r="BL224">
        <v>87</v>
      </c>
      <c r="BM224" s="3">
        <f t="shared" si="35"/>
        <v>0.91954022988505746</v>
      </c>
    </row>
    <row r="225" spans="1:65">
      <c r="A225" t="s">
        <v>352</v>
      </c>
      <c r="B225" s="2">
        <v>45670</v>
      </c>
      <c r="C225" t="s">
        <v>47</v>
      </c>
      <c r="D225" t="s">
        <v>48</v>
      </c>
      <c r="E225">
        <v>1</v>
      </c>
      <c r="F225" t="s">
        <v>49</v>
      </c>
      <c r="G225" t="s">
        <v>62</v>
      </c>
      <c r="H225" t="s">
        <v>125</v>
      </c>
      <c r="I225" t="s">
        <v>64</v>
      </c>
      <c r="J225" t="s">
        <v>81</v>
      </c>
      <c r="K225" t="s">
        <v>75</v>
      </c>
      <c r="L225" t="s">
        <v>55</v>
      </c>
      <c r="M225" t="s">
        <v>56</v>
      </c>
      <c r="N225" t="s">
        <v>57</v>
      </c>
      <c r="O225" t="s">
        <v>82</v>
      </c>
      <c r="P225">
        <v>29</v>
      </c>
      <c r="Q225">
        <v>31</v>
      </c>
      <c r="R225">
        <v>30</v>
      </c>
      <c r="S225">
        <v>1</v>
      </c>
      <c r="T225">
        <f t="shared" si="27"/>
        <v>29</v>
      </c>
      <c r="U225">
        <v>28</v>
      </c>
      <c r="V225">
        <f t="shared" si="28"/>
        <v>1</v>
      </c>
      <c r="W225" s="3">
        <f t="shared" si="29"/>
        <v>3.3333333333333333E-2</v>
      </c>
      <c r="X225">
        <v>33</v>
      </c>
      <c r="Y225" s="4">
        <v>4.5999999999999996</v>
      </c>
      <c r="Z225" s="4">
        <v>2.1</v>
      </c>
      <c r="AA225" s="5">
        <v>77219.88</v>
      </c>
      <c r="AB225" s="5">
        <f t="shared" si="30"/>
        <v>2162156.64</v>
      </c>
      <c r="AC225" s="5">
        <v>53229.72</v>
      </c>
      <c r="AD225" s="5">
        <f t="shared" si="31"/>
        <v>1596891.6</v>
      </c>
      <c r="AE225" s="5">
        <v>88650.99</v>
      </c>
      <c r="AF225" s="5">
        <v>28542.63</v>
      </c>
      <c r="AG225" s="5">
        <v>9506.35</v>
      </c>
      <c r="AH225" s="5">
        <v>3045</v>
      </c>
      <c r="AI225" s="5">
        <v>6800</v>
      </c>
      <c r="AJ225">
        <v>0</v>
      </c>
      <c r="AK225" s="5">
        <v>0</v>
      </c>
      <c r="AL225" s="5">
        <v>1495.25</v>
      </c>
      <c r="AM225" s="5">
        <v>18070.16</v>
      </c>
      <c r="AN225">
        <v>4</v>
      </c>
      <c r="AO225">
        <v>4</v>
      </c>
      <c r="AP225" t="str">
        <f t="shared" si="32"/>
        <v>Yes</v>
      </c>
      <c r="AQ225">
        <v>0</v>
      </c>
      <c r="AR225" s="5">
        <f t="shared" si="33"/>
        <v>1753001.98</v>
      </c>
      <c r="AS225" s="5">
        <f t="shared" si="34"/>
        <v>409154.66</v>
      </c>
      <c r="AT225" t="s">
        <v>59</v>
      </c>
      <c r="AU225" t="s">
        <v>6164</v>
      </c>
      <c r="AV225" t="s">
        <v>6165</v>
      </c>
      <c r="AW225" t="s">
        <v>6166</v>
      </c>
      <c r="AX225" t="s">
        <v>6167</v>
      </c>
      <c r="AY225">
        <v>30</v>
      </c>
      <c r="AZ225">
        <v>0</v>
      </c>
      <c r="BA225">
        <v>10</v>
      </c>
      <c r="BB225" t="s">
        <v>6191</v>
      </c>
      <c r="BC225">
        <v>0</v>
      </c>
      <c r="BD225">
        <v>0</v>
      </c>
      <c r="BE225" t="s">
        <v>6169</v>
      </c>
      <c r="BF225" t="s">
        <v>6170</v>
      </c>
      <c r="BG225">
        <v>1</v>
      </c>
      <c r="BH225" t="s">
        <v>6179</v>
      </c>
      <c r="BI225">
        <v>47</v>
      </c>
      <c r="BJ225" t="s">
        <v>6172</v>
      </c>
      <c r="BK225">
        <v>0</v>
      </c>
      <c r="BL225">
        <v>45</v>
      </c>
      <c r="BM225" s="3">
        <f t="shared" si="35"/>
        <v>0.66666666666666663</v>
      </c>
    </row>
    <row r="226" spans="1:65">
      <c r="A226" t="s">
        <v>353</v>
      </c>
      <c r="B226" s="2">
        <v>45671</v>
      </c>
      <c r="C226" t="s">
        <v>47</v>
      </c>
      <c r="D226" t="s">
        <v>48</v>
      </c>
      <c r="E226">
        <v>1</v>
      </c>
      <c r="F226" t="s">
        <v>72</v>
      </c>
      <c r="G226" t="s">
        <v>79</v>
      </c>
      <c r="H226" t="s">
        <v>213</v>
      </c>
      <c r="I226" t="s">
        <v>52</v>
      </c>
      <c r="J226" t="s">
        <v>65</v>
      </c>
      <c r="K226" t="s">
        <v>66</v>
      </c>
      <c r="L226" t="s">
        <v>92</v>
      </c>
      <c r="M226" t="s">
        <v>56</v>
      </c>
      <c r="N226" t="s">
        <v>109</v>
      </c>
      <c r="O226" t="s">
        <v>70</v>
      </c>
      <c r="P226">
        <v>46</v>
      </c>
      <c r="Q226">
        <v>48</v>
      </c>
      <c r="R226">
        <v>47</v>
      </c>
      <c r="S226">
        <v>1</v>
      </c>
      <c r="T226">
        <f t="shared" si="27"/>
        <v>46</v>
      </c>
      <c r="U226">
        <v>44</v>
      </c>
      <c r="V226">
        <f t="shared" si="28"/>
        <v>2</v>
      </c>
      <c r="W226" s="3">
        <f t="shared" si="29"/>
        <v>2.1276595744680851E-2</v>
      </c>
      <c r="X226">
        <v>29</v>
      </c>
      <c r="Y226" s="4">
        <v>3.5</v>
      </c>
      <c r="Z226" s="4">
        <v>1.7</v>
      </c>
      <c r="AA226" s="5">
        <v>48873.29</v>
      </c>
      <c r="AB226" s="5">
        <f t="shared" si="30"/>
        <v>2150424.7599999998</v>
      </c>
      <c r="AC226" s="5">
        <v>35419.379999999997</v>
      </c>
      <c r="AD226" s="5">
        <f t="shared" si="31"/>
        <v>1664710.86</v>
      </c>
      <c r="AE226" s="5">
        <v>110678.83</v>
      </c>
      <c r="AF226" s="5">
        <v>28791.84</v>
      </c>
      <c r="AG226" s="5">
        <v>9175.8799999999992</v>
      </c>
      <c r="AH226" s="5">
        <v>2465</v>
      </c>
      <c r="AI226" s="5">
        <v>4600</v>
      </c>
      <c r="AJ226">
        <v>0</v>
      </c>
      <c r="AK226" s="5">
        <v>0</v>
      </c>
      <c r="AL226" s="5">
        <v>1895.67</v>
      </c>
      <c r="AM226" s="5">
        <v>63157.2</v>
      </c>
      <c r="AN226">
        <v>8</v>
      </c>
      <c r="AO226">
        <v>8</v>
      </c>
      <c r="AP226" t="str">
        <f t="shared" si="32"/>
        <v>Yes</v>
      </c>
      <c r="AQ226">
        <v>0</v>
      </c>
      <c r="AR226" s="5">
        <f t="shared" si="33"/>
        <v>1885475.28</v>
      </c>
      <c r="AS226" s="5">
        <f t="shared" si="34"/>
        <v>264949.48</v>
      </c>
      <c r="AT226" t="s">
        <v>59</v>
      </c>
      <c r="AU226" t="s">
        <v>6164</v>
      </c>
      <c r="AV226" t="s">
        <v>6165</v>
      </c>
      <c r="AW226" t="s">
        <v>6166</v>
      </c>
      <c r="AX226" t="s">
        <v>6167</v>
      </c>
      <c r="AY226">
        <v>48</v>
      </c>
      <c r="AZ226">
        <v>0</v>
      </c>
      <c r="BA226">
        <v>16</v>
      </c>
      <c r="BB226" t="s">
        <v>6198</v>
      </c>
      <c r="BC226">
        <v>0</v>
      </c>
      <c r="BD226">
        <v>0</v>
      </c>
      <c r="BE226" t="s">
        <v>6169</v>
      </c>
      <c r="BF226" t="s">
        <v>6170</v>
      </c>
      <c r="BG226">
        <v>0</v>
      </c>
      <c r="BH226" t="s">
        <v>6171</v>
      </c>
      <c r="BI226">
        <v>57</v>
      </c>
      <c r="BJ226" t="s">
        <v>6187</v>
      </c>
      <c r="BK226">
        <v>0</v>
      </c>
      <c r="BL226">
        <v>58</v>
      </c>
      <c r="BM226" s="3">
        <f t="shared" si="35"/>
        <v>0.81034482758620685</v>
      </c>
    </row>
    <row r="227" spans="1:65">
      <c r="A227" t="s">
        <v>354</v>
      </c>
      <c r="B227" s="2">
        <v>45671</v>
      </c>
      <c r="C227" t="s">
        <v>47</v>
      </c>
      <c r="D227" t="s">
        <v>48</v>
      </c>
      <c r="E227">
        <v>1</v>
      </c>
      <c r="F227" t="s">
        <v>78</v>
      </c>
      <c r="G227" t="s">
        <v>79</v>
      </c>
      <c r="H227" t="s">
        <v>143</v>
      </c>
      <c r="I227" t="s">
        <v>74</v>
      </c>
      <c r="J227" t="s">
        <v>81</v>
      </c>
      <c r="K227" t="s">
        <v>66</v>
      </c>
      <c r="L227" t="s">
        <v>87</v>
      </c>
      <c r="M227" t="s">
        <v>56</v>
      </c>
      <c r="N227" t="s">
        <v>109</v>
      </c>
      <c r="O227" t="s">
        <v>58</v>
      </c>
      <c r="P227">
        <v>32</v>
      </c>
      <c r="Q227">
        <v>34</v>
      </c>
      <c r="R227">
        <v>32</v>
      </c>
      <c r="S227">
        <v>1</v>
      </c>
      <c r="T227">
        <f t="shared" si="27"/>
        <v>31</v>
      </c>
      <c r="U227">
        <v>31</v>
      </c>
      <c r="V227">
        <f t="shared" si="28"/>
        <v>0</v>
      </c>
      <c r="W227" s="3">
        <f t="shared" si="29"/>
        <v>3.125E-2</v>
      </c>
      <c r="X227">
        <v>24</v>
      </c>
      <c r="Y227" s="4">
        <v>4.9000000000000004</v>
      </c>
      <c r="Z227" s="4">
        <v>1.4</v>
      </c>
      <c r="AA227" s="5">
        <v>72665.97</v>
      </c>
      <c r="AB227" s="5">
        <f t="shared" si="30"/>
        <v>2252645.0699999998</v>
      </c>
      <c r="AC227" s="5">
        <v>54425.78</v>
      </c>
      <c r="AD227" s="5">
        <f t="shared" si="31"/>
        <v>1741624.96</v>
      </c>
      <c r="AE227" s="5">
        <v>98881.23</v>
      </c>
      <c r="AF227" s="5">
        <v>29598.79</v>
      </c>
      <c r="AG227" s="5">
        <v>9077.82</v>
      </c>
      <c r="AH227" s="5">
        <v>2030</v>
      </c>
      <c r="AI227" s="5">
        <v>6800</v>
      </c>
      <c r="AJ227">
        <v>0</v>
      </c>
      <c r="AK227" s="5">
        <v>0</v>
      </c>
      <c r="AL227" s="5">
        <v>0</v>
      </c>
      <c r="AM227" s="5">
        <v>42584.67</v>
      </c>
      <c r="AN227">
        <v>8</v>
      </c>
      <c r="AO227">
        <v>7</v>
      </c>
      <c r="AP227" t="str">
        <f t="shared" si="32"/>
        <v>Yes</v>
      </c>
      <c r="AQ227">
        <v>0</v>
      </c>
      <c r="AR227" s="5">
        <f t="shared" si="33"/>
        <v>1930597.47</v>
      </c>
      <c r="AS227" s="5">
        <f t="shared" si="34"/>
        <v>322047.59999999998</v>
      </c>
      <c r="AT227" t="s">
        <v>59</v>
      </c>
      <c r="AU227" t="s">
        <v>6164</v>
      </c>
      <c r="AV227" t="s">
        <v>6165</v>
      </c>
      <c r="AW227" t="s">
        <v>6166</v>
      </c>
      <c r="AX227" t="s">
        <v>6167</v>
      </c>
      <c r="AY227">
        <v>32</v>
      </c>
      <c r="AZ227">
        <v>0</v>
      </c>
      <c r="BA227">
        <v>0</v>
      </c>
      <c r="BB227" t="s">
        <v>6168</v>
      </c>
      <c r="BC227">
        <v>0</v>
      </c>
      <c r="BD227">
        <v>0</v>
      </c>
      <c r="BE227" t="s">
        <v>6169</v>
      </c>
      <c r="BF227" t="s">
        <v>6170</v>
      </c>
      <c r="BG227">
        <v>1</v>
      </c>
      <c r="BH227" t="s">
        <v>6179</v>
      </c>
      <c r="BI227">
        <v>25</v>
      </c>
      <c r="BJ227" t="s">
        <v>6172</v>
      </c>
      <c r="BK227">
        <v>0</v>
      </c>
      <c r="BL227">
        <v>51</v>
      </c>
      <c r="BM227" s="3">
        <f t="shared" si="35"/>
        <v>0.62745098039215685</v>
      </c>
    </row>
    <row r="228" spans="1:65">
      <c r="A228" t="s">
        <v>355</v>
      </c>
      <c r="B228" s="2">
        <v>45671</v>
      </c>
      <c r="C228" t="s">
        <v>47</v>
      </c>
      <c r="D228" t="s">
        <v>48</v>
      </c>
      <c r="E228">
        <v>1</v>
      </c>
      <c r="F228" t="s">
        <v>49</v>
      </c>
      <c r="G228" t="s">
        <v>50</v>
      </c>
      <c r="H228" t="s">
        <v>108</v>
      </c>
      <c r="I228" t="s">
        <v>74</v>
      </c>
      <c r="J228" t="s">
        <v>81</v>
      </c>
      <c r="K228" t="s">
        <v>54</v>
      </c>
      <c r="L228" t="s">
        <v>55</v>
      </c>
      <c r="M228" t="s">
        <v>68</v>
      </c>
      <c r="N228" t="s">
        <v>94</v>
      </c>
      <c r="O228" t="s">
        <v>70</v>
      </c>
      <c r="P228">
        <v>38</v>
      </c>
      <c r="Q228">
        <v>39</v>
      </c>
      <c r="R228">
        <v>37</v>
      </c>
      <c r="S228">
        <v>1</v>
      </c>
      <c r="T228">
        <f t="shared" si="27"/>
        <v>36</v>
      </c>
      <c r="U228">
        <v>36</v>
      </c>
      <c r="V228">
        <f t="shared" si="28"/>
        <v>0</v>
      </c>
      <c r="W228" s="3">
        <f t="shared" si="29"/>
        <v>2.7027027027027029E-2</v>
      </c>
      <c r="X228">
        <v>29</v>
      </c>
      <c r="Y228" s="4">
        <v>2.5</v>
      </c>
      <c r="Z228" s="4">
        <v>1</v>
      </c>
      <c r="AA228" s="5">
        <v>84379.78</v>
      </c>
      <c r="AB228" s="5">
        <f t="shared" si="30"/>
        <v>3037672.08</v>
      </c>
      <c r="AC228" s="5">
        <v>50380.58</v>
      </c>
      <c r="AD228" s="5">
        <f t="shared" si="31"/>
        <v>1864081.46</v>
      </c>
      <c r="AE228" s="5">
        <v>112560.88</v>
      </c>
      <c r="AF228" s="5">
        <v>32777.14</v>
      </c>
      <c r="AG228" s="5">
        <v>9893.94</v>
      </c>
      <c r="AH228" s="5">
        <v>1450</v>
      </c>
      <c r="AI228" s="5">
        <v>6800</v>
      </c>
      <c r="AJ228">
        <v>0</v>
      </c>
      <c r="AK228" s="5">
        <v>0</v>
      </c>
      <c r="AL228" s="5">
        <v>0</v>
      </c>
      <c r="AM228" s="5">
        <v>22659.9</v>
      </c>
      <c r="AN228">
        <v>4</v>
      </c>
      <c r="AO228">
        <v>4</v>
      </c>
      <c r="AP228" t="str">
        <f t="shared" si="32"/>
        <v>Yes</v>
      </c>
      <c r="AQ228">
        <v>1</v>
      </c>
      <c r="AR228" s="5">
        <f t="shared" si="33"/>
        <v>2050223.32</v>
      </c>
      <c r="AS228" s="5">
        <f t="shared" si="34"/>
        <v>987448.76</v>
      </c>
      <c r="AT228" t="s">
        <v>116</v>
      </c>
      <c r="AU228" t="s">
        <v>6164</v>
      </c>
      <c r="AV228" t="s">
        <v>6165</v>
      </c>
      <c r="AW228" t="s">
        <v>6166</v>
      </c>
      <c r="AX228" t="s">
        <v>6167</v>
      </c>
      <c r="AY228">
        <v>41</v>
      </c>
      <c r="AZ228">
        <v>0</v>
      </c>
      <c r="BA228">
        <v>0</v>
      </c>
      <c r="BB228" t="s">
        <v>6168</v>
      </c>
      <c r="BC228">
        <v>0</v>
      </c>
      <c r="BD228">
        <v>0</v>
      </c>
      <c r="BE228" t="s">
        <v>6169</v>
      </c>
      <c r="BF228" t="s">
        <v>6170</v>
      </c>
      <c r="BG228">
        <v>0</v>
      </c>
      <c r="BH228" t="s">
        <v>6171</v>
      </c>
      <c r="BI228">
        <v>60</v>
      </c>
      <c r="BJ228" t="s">
        <v>6187</v>
      </c>
      <c r="BK228">
        <v>0</v>
      </c>
      <c r="BL228">
        <v>51</v>
      </c>
      <c r="BM228" s="3">
        <f t="shared" si="35"/>
        <v>0.72549019607843135</v>
      </c>
    </row>
    <row r="229" spans="1:65">
      <c r="A229" t="s">
        <v>356</v>
      </c>
      <c r="B229" s="2">
        <v>45671</v>
      </c>
      <c r="C229" t="s">
        <v>47</v>
      </c>
      <c r="D229" t="s">
        <v>48</v>
      </c>
      <c r="E229">
        <v>1</v>
      </c>
      <c r="F229" t="s">
        <v>61</v>
      </c>
      <c r="G229" t="s">
        <v>62</v>
      </c>
      <c r="H229" t="s">
        <v>115</v>
      </c>
      <c r="I229" t="s">
        <v>52</v>
      </c>
      <c r="J229" t="s">
        <v>65</v>
      </c>
      <c r="K229" t="s">
        <v>54</v>
      </c>
      <c r="L229" t="s">
        <v>67</v>
      </c>
      <c r="M229" t="s">
        <v>56</v>
      </c>
      <c r="N229" t="s">
        <v>76</v>
      </c>
      <c r="O229" t="s">
        <v>70</v>
      </c>
      <c r="P229">
        <v>43</v>
      </c>
      <c r="Q229">
        <v>46</v>
      </c>
      <c r="R229">
        <v>45</v>
      </c>
      <c r="S229">
        <v>2</v>
      </c>
      <c r="T229">
        <f t="shared" si="27"/>
        <v>43</v>
      </c>
      <c r="U229">
        <v>41</v>
      </c>
      <c r="V229">
        <f t="shared" si="28"/>
        <v>2</v>
      </c>
      <c r="W229" s="3">
        <f t="shared" si="29"/>
        <v>4.4444444444444446E-2</v>
      </c>
      <c r="X229">
        <v>22</v>
      </c>
      <c r="Y229" s="4">
        <v>6.1</v>
      </c>
      <c r="Z229" s="4">
        <v>2</v>
      </c>
      <c r="AA229" s="5">
        <v>56105.15</v>
      </c>
      <c r="AB229" s="5">
        <f t="shared" si="30"/>
        <v>2300311.15</v>
      </c>
      <c r="AC229" s="5">
        <v>33753.07</v>
      </c>
      <c r="AD229" s="5">
        <f t="shared" si="31"/>
        <v>1518888.15</v>
      </c>
      <c r="AE229" s="5">
        <v>103677.83</v>
      </c>
      <c r="AF229" s="5">
        <v>27787.65</v>
      </c>
      <c r="AG229" s="5">
        <v>8613.84</v>
      </c>
      <c r="AH229" s="5">
        <v>2900</v>
      </c>
      <c r="AI229" s="5">
        <v>9200</v>
      </c>
      <c r="AJ229">
        <v>0</v>
      </c>
      <c r="AK229" s="5">
        <v>0</v>
      </c>
      <c r="AL229" s="5">
        <v>2046.86</v>
      </c>
      <c r="AM229" s="5">
        <v>28699.7</v>
      </c>
      <c r="AN229">
        <v>4</v>
      </c>
      <c r="AO229">
        <v>4</v>
      </c>
      <c r="AP229" t="str">
        <f t="shared" si="32"/>
        <v>Yes</v>
      </c>
      <c r="AQ229">
        <v>0</v>
      </c>
      <c r="AR229" s="5">
        <f t="shared" si="33"/>
        <v>1701814.03</v>
      </c>
      <c r="AS229" s="5">
        <f t="shared" si="34"/>
        <v>598497.12</v>
      </c>
      <c r="AT229" t="s">
        <v>59</v>
      </c>
      <c r="AU229" t="s">
        <v>6164</v>
      </c>
      <c r="AV229" t="s">
        <v>6165</v>
      </c>
      <c r="AW229" t="s">
        <v>6166</v>
      </c>
      <c r="AX229" t="s">
        <v>6167</v>
      </c>
      <c r="AY229">
        <v>44</v>
      </c>
      <c r="AZ229">
        <v>0</v>
      </c>
      <c r="BA229">
        <v>14</v>
      </c>
      <c r="BB229" t="s">
        <v>6198</v>
      </c>
      <c r="BC229">
        <v>0</v>
      </c>
      <c r="BD229">
        <v>0</v>
      </c>
      <c r="BE229" t="s">
        <v>6169</v>
      </c>
      <c r="BF229" t="s">
        <v>6176</v>
      </c>
      <c r="BG229">
        <v>0</v>
      </c>
      <c r="BH229" t="s">
        <v>6171</v>
      </c>
      <c r="BI229">
        <v>31</v>
      </c>
      <c r="BJ229" t="s">
        <v>6172</v>
      </c>
      <c r="BK229">
        <v>0</v>
      </c>
      <c r="BL229">
        <v>64</v>
      </c>
      <c r="BM229" s="3">
        <f t="shared" si="35"/>
        <v>0.703125</v>
      </c>
    </row>
    <row r="230" spans="1:65">
      <c r="A230" t="s">
        <v>357</v>
      </c>
      <c r="B230" s="2">
        <v>45671</v>
      </c>
      <c r="C230" t="s">
        <v>47</v>
      </c>
      <c r="D230" t="s">
        <v>48</v>
      </c>
      <c r="E230">
        <v>1</v>
      </c>
      <c r="F230" t="s">
        <v>72</v>
      </c>
      <c r="G230" t="s">
        <v>50</v>
      </c>
      <c r="H230" t="s">
        <v>138</v>
      </c>
      <c r="I230" t="s">
        <v>74</v>
      </c>
      <c r="J230" t="s">
        <v>53</v>
      </c>
      <c r="K230" t="s">
        <v>66</v>
      </c>
      <c r="L230" t="s">
        <v>87</v>
      </c>
      <c r="M230" t="s">
        <v>56</v>
      </c>
      <c r="N230" t="s">
        <v>57</v>
      </c>
      <c r="O230" t="s">
        <v>70</v>
      </c>
      <c r="P230">
        <v>66</v>
      </c>
      <c r="Q230">
        <v>68</v>
      </c>
      <c r="R230">
        <v>69</v>
      </c>
      <c r="S230">
        <v>1</v>
      </c>
      <c r="T230">
        <f t="shared" si="27"/>
        <v>68</v>
      </c>
      <c r="U230">
        <v>64</v>
      </c>
      <c r="V230">
        <f t="shared" si="28"/>
        <v>4</v>
      </c>
      <c r="W230" s="3">
        <f t="shared" si="29"/>
        <v>1.4492753623188406E-2</v>
      </c>
      <c r="X230">
        <v>33</v>
      </c>
      <c r="Y230" s="4">
        <v>4.8</v>
      </c>
      <c r="Z230" s="4">
        <v>1.7</v>
      </c>
      <c r="AA230" s="5">
        <v>33898.75</v>
      </c>
      <c r="AB230" s="5">
        <f t="shared" si="30"/>
        <v>2169520</v>
      </c>
      <c r="AC230" s="5">
        <v>24064.65</v>
      </c>
      <c r="AD230" s="5">
        <f t="shared" si="31"/>
        <v>1660460.85</v>
      </c>
      <c r="AE230" s="5">
        <v>118606.81</v>
      </c>
      <c r="AF230" s="5">
        <v>31368.5</v>
      </c>
      <c r="AG230" s="5">
        <v>10914.24</v>
      </c>
      <c r="AH230" s="5">
        <v>2465</v>
      </c>
      <c r="AI230" s="5">
        <v>3200</v>
      </c>
      <c r="AJ230">
        <v>0</v>
      </c>
      <c r="AK230" s="5">
        <v>0</v>
      </c>
      <c r="AL230" s="5">
        <v>2553.9</v>
      </c>
      <c r="AM230" s="5">
        <v>40497.93</v>
      </c>
      <c r="AN230">
        <v>4</v>
      </c>
      <c r="AO230">
        <v>4</v>
      </c>
      <c r="AP230" t="str">
        <f t="shared" si="32"/>
        <v>Yes</v>
      </c>
      <c r="AQ230">
        <v>1</v>
      </c>
      <c r="AR230" s="5">
        <f t="shared" si="33"/>
        <v>1870067.23</v>
      </c>
      <c r="AS230" s="5">
        <f t="shared" si="34"/>
        <v>299452.77</v>
      </c>
      <c r="AT230" t="s">
        <v>59</v>
      </c>
      <c r="AU230" t="s">
        <v>6164</v>
      </c>
      <c r="AV230" t="s">
        <v>6165</v>
      </c>
      <c r="AW230" t="s">
        <v>6166</v>
      </c>
      <c r="AX230" t="s">
        <v>6184</v>
      </c>
      <c r="AY230">
        <v>68</v>
      </c>
      <c r="AZ230">
        <v>0</v>
      </c>
      <c r="BA230">
        <v>27</v>
      </c>
      <c r="BB230" t="s">
        <v>6180</v>
      </c>
      <c r="BC230">
        <v>0</v>
      </c>
      <c r="BD230">
        <v>0</v>
      </c>
      <c r="BE230" t="s">
        <v>6169</v>
      </c>
      <c r="BF230" t="s">
        <v>6170</v>
      </c>
      <c r="BG230">
        <v>0</v>
      </c>
      <c r="BH230" t="s">
        <v>6171</v>
      </c>
      <c r="BI230">
        <v>54</v>
      </c>
      <c r="BJ230" t="s">
        <v>6187</v>
      </c>
      <c r="BK230">
        <v>0</v>
      </c>
      <c r="BL230">
        <v>76</v>
      </c>
      <c r="BM230" s="3">
        <f t="shared" si="35"/>
        <v>0.90789473684210531</v>
      </c>
    </row>
    <row r="231" spans="1:65">
      <c r="A231" t="s">
        <v>358</v>
      </c>
      <c r="B231" s="2">
        <v>45671</v>
      </c>
      <c r="C231" t="s">
        <v>47</v>
      </c>
      <c r="D231" t="s">
        <v>48</v>
      </c>
      <c r="E231">
        <v>1</v>
      </c>
      <c r="F231" t="s">
        <v>49</v>
      </c>
      <c r="G231" t="s">
        <v>50</v>
      </c>
      <c r="H231" t="s">
        <v>89</v>
      </c>
      <c r="I231" t="s">
        <v>64</v>
      </c>
      <c r="J231" t="s">
        <v>65</v>
      </c>
      <c r="K231" t="s">
        <v>75</v>
      </c>
      <c r="L231" t="s">
        <v>67</v>
      </c>
      <c r="M231" t="s">
        <v>56</v>
      </c>
      <c r="N231" t="s">
        <v>57</v>
      </c>
      <c r="O231" t="s">
        <v>70</v>
      </c>
      <c r="P231">
        <v>38</v>
      </c>
      <c r="Q231">
        <v>41</v>
      </c>
      <c r="R231">
        <v>39</v>
      </c>
      <c r="S231">
        <v>1</v>
      </c>
      <c r="T231">
        <f t="shared" si="27"/>
        <v>38</v>
      </c>
      <c r="U231">
        <v>36</v>
      </c>
      <c r="V231">
        <f t="shared" si="28"/>
        <v>2</v>
      </c>
      <c r="W231" s="3">
        <f t="shared" si="29"/>
        <v>2.564102564102564E-2</v>
      </c>
      <c r="X231">
        <v>29</v>
      </c>
      <c r="Y231" s="4">
        <v>3.5</v>
      </c>
      <c r="Z231" s="4">
        <v>1.9</v>
      </c>
      <c r="AA231" s="5">
        <v>51683.199999999997</v>
      </c>
      <c r="AB231" s="5">
        <f t="shared" si="30"/>
        <v>1860595.2</v>
      </c>
      <c r="AC231" s="5">
        <v>34200.71</v>
      </c>
      <c r="AD231" s="5">
        <f t="shared" si="31"/>
        <v>1333827.69</v>
      </c>
      <c r="AE231" s="5">
        <v>84452.31</v>
      </c>
      <c r="AF231" s="5">
        <v>26537.29</v>
      </c>
      <c r="AG231" s="5">
        <v>8969.82</v>
      </c>
      <c r="AH231" s="5">
        <v>2755</v>
      </c>
      <c r="AI231" s="5">
        <v>4600</v>
      </c>
      <c r="AJ231">
        <v>0</v>
      </c>
      <c r="AK231" s="5">
        <v>0</v>
      </c>
      <c r="AL231" s="5">
        <v>2032.13</v>
      </c>
      <c r="AM231" s="5">
        <v>27238.22</v>
      </c>
      <c r="AN231">
        <v>4</v>
      </c>
      <c r="AO231">
        <v>5</v>
      </c>
      <c r="AP231" t="str">
        <f t="shared" si="32"/>
        <v>No</v>
      </c>
      <c r="AQ231">
        <v>2</v>
      </c>
      <c r="AR231" s="5">
        <f t="shared" si="33"/>
        <v>1490412.46</v>
      </c>
      <c r="AS231" s="5">
        <f t="shared" si="34"/>
        <v>370182.74</v>
      </c>
      <c r="AT231" t="s">
        <v>59</v>
      </c>
      <c r="AU231" t="s">
        <v>6164</v>
      </c>
      <c r="AV231" t="s">
        <v>6165</v>
      </c>
      <c r="AW231" t="s">
        <v>6166</v>
      </c>
      <c r="AX231" t="s">
        <v>6167</v>
      </c>
      <c r="AY231">
        <v>38</v>
      </c>
      <c r="AZ231">
        <v>0</v>
      </c>
      <c r="BA231">
        <v>16</v>
      </c>
      <c r="BB231" t="s">
        <v>6191</v>
      </c>
      <c r="BC231">
        <v>1</v>
      </c>
      <c r="BD231">
        <v>0</v>
      </c>
      <c r="BE231" t="s">
        <v>6178</v>
      </c>
      <c r="BF231" t="s">
        <v>6170</v>
      </c>
      <c r="BG231">
        <v>1</v>
      </c>
      <c r="BH231" t="s">
        <v>6179</v>
      </c>
      <c r="BI231">
        <v>54</v>
      </c>
      <c r="BJ231" t="s">
        <v>6187</v>
      </c>
      <c r="BK231">
        <v>0</v>
      </c>
      <c r="BL231">
        <v>58</v>
      </c>
      <c r="BM231" s="3">
        <f t="shared" si="35"/>
        <v>0.67241379310344829</v>
      </c>
    </row>
    <row r="232" spans="1:65">
      <c r="A232" t="s">
        <v>359</v>
      </c>
      <c r="B232" s="2">
        <v>45671</v>
      </c>
      <c r="C232" t="s">
        <v>47</v>
      </c>
      <c r="D232" t="s">
        <v>48</v>
      </c>
      <c r="E232">
        <v>1</v>
      </c>
      <c r="F232" t="s">
        <v>49</v>
      </c>
      <c r="G232" t="s">
        <v>79</v>
      </c>
      <c r="H232" t="s">
        <v>106</v>
      </c>
      <c r="I232" t="s">
        <v>64</v>
      </c>
      <c r="J232" t="s">
        <v>53</v>
      </c>
      <c r="K232" t="s">
        <v>75</v>
      </c>
      <c r="L232" t="s">
        <v>92</v>
      </c>
      <c r="M232" t="s">
        <v>56</v>
      </c>
      <c r="N232" t="s">
        <v>76</v>
      </c>
      <c r="O232" t="s">
        <v>82</v>
      </c>
      <c r="P232">
        <v>53</v>
      </c>
      <c r="Q232">
        <v>55</v>
      </c>
      <c r="R232">
        <v>54</v>
      </c>
      <c r="S232">
        <v>1</v>
      </c>
      <c r="T232">
        <f t="shared" si="27"/>
        <v>53</v>
      </c>
      <c r="U232">
        <v>52</v>
      </c>
      <c r="V232">
        <f t="shared" si="28"/>
        <v>1</v>
      </c>
      <c r="W232" s="3">
        <f t="shared" si="29"/>
        <v>1.8518518518518517E-2</v>
      </c>
      <c r="X232">
        <v>28</v>
      </c>
      <c r="Y232" s="4">
        <v>0.9</v>
      </c>
      <c r="Z232" s="4">
        <v>1.5</v>
      </c>
      <c r="AA232" s="5">
        <v>35661.19</v>
      </c>
      <c r="AB232" s="5">
        <f t="shared" si="30"/>
        <v>1854381.88</v>
      </c>
      <c r="AC232" s="5">
        <v>23953.57</v>
      </c>
      <c r="AD232" s="5">
        <f t="shared" si="31"/>
        <v>1293492.78</v>
      </c>
      <c r="AE232" s="5">
        <v>88099.03</v>
      </c>
      <c r="AF232" s="5">
        <v>26035.24</v>
      </c>
      <c r="AG232" s="5">
        <v>8908.07</v>
      </c>
      <c r="AH232" s="5">
        <v>2175</v>
      </c>
      <c r="AI232" s="5">
        <v>3200</v>
      </c>
      <c r="AJ232">
        <v>0</v>
      </c>
      <c r="AK232" s="5">
        <v>0</v>
      </c>
      <c r="AL232" s="5">
        <v>656.68</v>
      </c>
      <c r="AM232" s="5">
        <v>35885.99</v>
      </c>
      <c r="AN232">
        <v>4</v>
      </c>
      <c r="AO232">
        <v>4</v>
      </c>
      <c r="AP232" t="str">
        <f t="shared" si="32"/>
        <v>Yes</v>
      </c>
      <c r="AQ232">
        <v>1</v>
      </c>
      <c r="AR232" s="5">
        <f t="shared" si="33"/>
        <v>1458452.79</v>
      </c>
      <c r="AS232" s="5">
        <f t="shared" si="34"/>
        <v>395929.09</v>
      </c>
      <c r="AT232" t="s">
        <v>59</v>
      </c>
      <c r="AU232" t="s">
        <v>6164</v>
      </c>
      <c r="AV232" t="s">
        <v>6165</v>
      </c>
      <c r="AW232" t="s">
        <v>6166</v>
      </c>
      <c r="AX232" t="s">
        <v>6167</v>
      </c>
      <c r="AY232">
        <v>54</v>
      </c>
      <c r="AZ232">
        <v>0</v>
      </c>
      <c r="BA232">
        <v>18</v>
      </c>
      <c r="BB232" t="s">
        <v>6191</v>
      </c>
      <c r="BC232">
        <v>0</v>
      </c>
      <c r="BD232">
        <v>0</v>
      </c>
      <c r="BE232" t="s">
        <v>6169</v>
      </c>
      <c r="BF232" t="s">
        <v>6170</v>
      </c>
      <c r="BG232">
        <v>1</v>
      </c>
      <c r="BH232" t="s">
        <v>6186</v>
      </c>
      <c r="BI232">
        <v>42</v>
      </c>
      <c r="BJ232" t="s">
        <v>6172</v>
      </c>
      <c r="BK232">
        <v>0</v>
      </c>
      <c r="BL232">
        <v>77</v>
      </c>
      <c r="BM232" s="3">
        <f t="shared" si="35"/>
        <v>0.70129870129870131</v>
      </c>
    </row>
    <row r="233" spans="1:65">
      <c r="A233" t="s">
        <v>360</v>
      </c>
      <c r="B233" s="2">
        <v>45671</v>
      </c>
      <c r="C233" t="s">
        <v>47</v>
      </c>
      <c r="D233" t="s">
        <v>48</v>
      </c>
      <c r="E233">
        <v>1</v>
      </c>
      <c r="F233" t="s">
        <v>61</v>
      </c>
      <c r="G233" t="s">
        <v>62</v>
      </c>
      <c r="H233" t="s">
        <v>104</v>
      </c>
      <c r="I233" t="s">
        <v>74</v>
      </c>
      <c r="J233" t="s">
        <v>65</v>
      </c>
      <c r="K233" t="s">
        <v>75</v>
      </c>
      <c r="L233" t="s">
        <v>67</v>
      </c>
      <c r="M233" t="s">
        <v>68</v>
      </c>
      <c r="N233" t="s">
        <v>69</v>
      </c>
      <c r="O233" t="s">
        <v>82</v>
      </c>
      <c r="P233">
        <v>53</v>
      </c>
      <c r="Q233">
        <v>55</v>
      </c>
      <c r="R233">
        <v>56</v>
      </c>
      <c r="S233">
        <v>2</v>
      </c>
      <c r="T233">
        <f t="shared" si="27"/>
        <v>54</v>
      </c>
      <c r="U233">
        <v>51</v>
      </c>
      <c r="V233">
        <f t="shared" si="28"/>
        <v>3</v>
      </c>
      <c r="W233" s="3">
        <f t="shared" si="29"/>
        <v>3.5714285714285712E-2</v>
      </c>
      <c r="X233">
        <v>36</v>
      </c>
      <c r="Y233" s="4">
        <v>2.5</v>
      </c>
      <c r="Z233" s="4">
        <v>1.7</v>
      </c>
      <c r="AA233" s="5">
        <v>51557.51</v>
      </c>
      <c r="AB233" s="5">
        <f t="shared" si="30"/>
        <v>2629433.0099999998</v>
      </c>
      <c r="AC233" s="5">
        <v>32640.98</v>
      </c>
      <c r="AD233" s="5">
        <f t="shared" si="31"/>
        <v>1827894.88</v>
      </c>
      <c r="AE233" s="5">
        <v>123492.72</v>
      </c>
      <c r="AF233" s="5">
        <v>34108.19</v>
      </c>
      <c r="AG233" s="5">
        <v>11341.62</v>
      </c>
      <c r="AH233" s="5">
        <v>2465</v>
      </c>
      <c r="AI233" s="5">
        <v>9200</v>
      </c>
      <c r="AJ233">
        <v>1</v>
      </c>
      <c r="AK233" s="5">
        <v>14238.97</v>
      </c>
      <c r="AL233" s="5">
        <v>3018.43</v>
      </c>
      <c r="AM233" s="5">
        <v>32723.34</v>
      </c>
      <c r="AN233">
        <v>4</v>
      </c>
      <c r="AO233">
        <v>3</v>
      </c>
      <c r="AP233" t="str">
        <f t="shared" si="32"/>
        <v>Yes</v>
      </c>
      <c r="AQ233">
        <v>2</v>
      </c>
      <c r="AR233" s="5">
        <f t="shared" si="33"/>
        <v>2058483.15</v>
      </c>
      <c r="AS233" s="5">
        <f t="shared" si="34"/>
        <v>570949.86</v>
      </c>
      <c r="AT233" t="s">
        <v>116</v>
      </c>
      <c r="AU233" t="s">
        <v>6189</v>
      </c>
      <c r="AV233" t="s">
        <v>6201</v>
      </c>
      <c r="AW233" t="s">
        <v>6175</v>
      </c>
      <c r="AX233" t="s">
        <v>6184</v>
      </c>
      <c r="AY233">
        <v>53</v>
      </c>
      <c r="AZ233">
        <v>0</v>
      </c>
      <c r="BA233">
        <v>20</v>
      </c>
      <c r="BB233" t="s">
        <v>6180</v>
      </c>
      <c r="BC233">
        <v>0</v>
      </c>
      <c r="BD233">
        <v>0</v>
      </c>
      <c r="BE233" t="s">
        <v>6169</v>
      </c>
      <c r="BF233" t="s">
        <v>6170</v>
      </c>
      <c r="BG233">
        <v>1</v>
      </c>
      <c r="BH233" t="s">
        <v>6186</v>
      </c>
      <c r="BI233">
        <v>36</v>
      </c>
      <c r="BJ233" t="s">
        <v>6172</v>
      </c>
      <c r="BK233">
        <v>0</v>
      </c>
      <c r="BL233">
        <v>63</v>
      </c>
      <c r="BM233" s="3">
        <f t="shared" si="35"/>
        <v>0.88888888888888884</v>
      </c>
    </row>
    <row r="234" spans="1:65">
      <c r="A234" t="s">
        <v>361</v>
      </c>
      <c r="B234" s="2">
        <v>45671</v>
      </c>
      <c r="C234" t="s">
        <v>47</v>
      </c>
      <c r="D234" t="s">
        <v>48</v>
      </c>
      <c r="E234">
        <v>1</v>
      </c>
      <c r="F234" t="s">
        <v>72</v>
      </c>
      <c r="G234" t="s">
        <v>50</v>
      </c>
      <c r="H234" t="s">
        <v>73</v>
      </c>
      <c r="I234" t="s">
        <v>64</v>
      </c>
      <c r="J234" t="s">
        <v>81</v>
      </c>
      <c r="K234" t="s">
        <v>75</v>
      </c>
      <c r="L234" t="s">
        <v>55</v>
      </c>
      <c r="M234" t="s">
        <v>68</v>
      </c>
      <c r="N234" t="s">
        <v>76</v>
      </c>
      <c r="O234" t="s">
        <v>58</v>
      </c>
      <c r="P234">
        <v>37</v>
      </c>
      <c r="Q234">
        <v>39</v>
      </c>
      <c r="R234">
        <v>39</v>
      </c>
      <c r="S234">
        <v>1</v>
      </c>
      <c r="T234">
        <f t="shared" si="27"/>
        <v>38</v>
      </c>
      <c r="U234">
        <v>35</v>
      </c>
      <c r="V234">
        <f t="shared" si="28"/>
        <v>3</v>
      </c>
      <c r="W234" s="3">
        <f t="shared" si="29"/>
        <v>2.564102564102564E-2</v>
      </c>
      <c r="X234">
        <v>25</v>
      </c>
      <c r="Y234" s="4">
        <v>5.6</v>
      </c>
      <c r="Z234" s="4">
        <v>1.8</v>
      </c>
      <c r="AA234" s="5">
        <v>78481.789999999994</v>
      </c>
      <c r="AB234" s="5">
        <f t="shared" si="30"/>
        <v>2746862.65</v>
      </c>
      <c r="AC234" s="5">
        <v>50802.67</v>
      </c>
      <c r="AD234" s="5">
        <f t="shared" si="31"/>
        <v>1981304.13</v>
      </c>
      <c r="AE234" s="5">
        <v>114500.94</v>
      </c>
      <c r="AF234" s="5">
        <v>32863.040000000001</v>
      </c>
      <c r="AG234" s="5">
        <v>8842.58</v>
      </c>
      <c r="AH234" s="5">
        <v>2610</v>
      </c>
      <c r="AI234" s="5">
        <v>6800</v>
      </c>
      <c r="AJ234">
        <v>0</v>
      </c>
      <c r="AK234" s="5">
        <v>0</v>
      </c>
      <c r="AL234" s="5">
        <v>4334.8</v>
      </c>
      <c r="AM234" s="5">
        <v>21836.22</v>
      </c>
      <c r="AN234">
        <v>4</v>
      </c>
      <c r="AO234">
        <v>3</v>
      </c>
      <c r="AP234" t="str">
        <f t="shared" si="32"/>
        <v>Yes</v>
      </c>
      <c r="AQ234">
        <v>1</v>
      </c>
      <c r="AR234" s="5">
        <f t="shared" si="33"/>
        <v>2173091.71</v>
      </c>
      <c r="AS234" s="5">
        <f t="shared" si="34"/>
        <v>573770.93999999994</v>
      </c>
      <c r="AT234" t="s">
        <v>116</v>
      </c>
      <c r="AU234" t="s">
        <v>6164</v>
      </c>
      <c r="AV234" t="s">
        <v>6165</v>
      </c>
      <c r="AW234" t="s">
        <v>6166</v>
      </c>
      <c r="AX234" t="s">
        <v>6184</v>
      </c>
      <c r="AY234">
        <v>39</v>
      </c>
      <c r="AZ234">
        <v>0</v>
      </c>
      <c r="BA234">
        <v>23</v>
      </c>
      <c r="BB234" t="s">
        <v>6180</v>
      </c>
      <c r="BC234">
        <v>0</v>
      </c>
      <c r="BD234">
        <v>0</v>
      </c>
      <c r="BE234" t="s">
        <v>6169</v>
      </c>
      <c r="BF234" t="s">
        <v>6170</v>
      </c>
      <c r="BG234">
        <v>0</v>
      </c>
      <c r="BH234" t="s">
        <v>6171</v>
      </c>
      <c r="BI234">
        <v>49</v>
      </c>
      <c r="BJ234" t="s">
        <v>6172</v>
      </c>
      <c r="BK234">
        <v>0</v>
      </c>
      <c r="BL234">
        <v>46</v>
      </c>
      <c r="BM234" s="3">
        <f t="shared" si="35"/>
        <v>0.84782608695652173</v>
      </c>
    </row>
    <row r="235" spans="1:65">
      <c r="A235" t="s">
        <v>362</v>
      </c>
      <c r="B235" s="2">
        <v>45671</v>
      </c>
      <c r="C235" t="s">
        <v>47</v>
      </c>
      <c r="D235" t="s">
        <v>48</v>
      </c>
      <c r="E235">
        <v>1</v>
      </c>
      <c r="F235" t="s">
        <v>61</v>
      </c>
      <c r="G235" t="s">
        <v>79</v>
      </c>
      <c r="H235" t="s">
        <v>84</v>
      </c>
      <c r="I235" t="s">
        <v>52</v>
      </c>
      <c r="J235" t="s">
        <v>65</v>
      </c>
      <c r="K235" t="s">
        <v>75</v>
      </c>
      <c r="L235" t="s">
        <v>92</v>
      </c>
      <c r="M235" t="s">
        <v>56</v>
      </c>
      <c r="N235" t="s">
        <v>109</v>
      </c>
      <c r="O235" t="s">
        <v>70</v>
      </c>
      <c r="P235">
        <v>53</v>
      </c>
      <c r="Q235">
        <v>55</v>
      </c>
      <c r="R235">
        <v>56</v>
      </c>
      <c r="S235">
        <v>1</v>
      </c>
      <c r="T235">
        <f t="shared" si="27"/>
        <v>55</v>
      </c>
      <c r="U235">
        <v>52</v>
      </c>
      <c r="V235">
        <f t="shared" si="28"/>
        <v>3</v>
      </c>
      <c r="W235" s="3">
        <f t="shared" si="29"/>
        <v>1.7857142857142856E-2</v>
      </c>
      <c r="X235">
        <v>16</v>
      </c>
      <c r="Y235" s="4">
        <v>6</v>
      </c>
      <c r="Z235" s="4">
        <v>1.7</v>
      </c>
      <c r="AA235" s="5">
        <v>52112.4</v>
      </c>
      <c r="AB235" s="5">
        <f t="shared" si="30"/>
        <v>2709844.8</v>
      </c>
      <c r="AC235" s="5">
        <v>35154.31</v>
      </c>
      <c r="AD235" s="5">
        <f t="shared" si="31"/>
        <v>1968641.36</v>
      </c>
      <c r="AE235" s="5">
        <v>129045.15</v>
      </c>
      <c r="AF235" s="5">
        <v>33280.11</v>
      </c>
      <c r="AG235" s="5">
        <v>8107.7</v>
      </c>
      <c r="AH235" s="5">
        <v>2465</v>
      </c>
      <c r="AI235" s="5">
        <v>4600</v>
      </c>
      <c r="AJ235">
        <v>0</v>
      </c>
      <c r="AK235" s="5">
        <v>0</v>
      </c>
      <c r="AL235" s="5">
        <v>3030.55</v>
      </c>
      <c r="AM235" s="5">
        <v>77001.179999999993</v>
      </c>
      <c r="AN235">
        <v>8</v>
      </c>
      <c r="AO235">
        <v>10</v>
      </c>
      <c r="AP235" t="str">
        <f t="shared" si="32"/>
        <v>No</v>
      </c>
      <c r="AQ235">
        <v>2</v>
      </c>
      <c r="AR235" s="5">
        <f t="shared" si="33"/>
        <v>2226171.0499999998</v>
      </c>
      <c r="AS235" s="5">
        <f t="shared" si="34"/>
        <v>483673.75</v>
      </c>
      <c r="AT235" t="s">
        <v>59</v>
      </c>
      <c r="AU235" t="s">
        <v>6164</v>
      </c>
      <c r="AV235" t="s">
        <v>6165</v>
      </c>
      <c r="AW235" t="s">
        <v>6166</v>
      </c>
      <c r="AX235" t="s">
        <v>6184</v>
      </c>
      <c r="AY235">
        <v>58</v>
      </c>
      <c r="AZ235">
        <v>2</v>
      </c>
      <c r="BA235">
        <v>18</v>
      </c>
      <c r="BB235" t="s">
        <v>6185</v>
      </c>
      <c r="BC235">
        <v>1</v>
      </c>
      <c r="BD235">
        <v>1</v>
      </c>
      <c r="BE235" t="s">
        <v>6188</v>
      </c>
      <c r="BF235" t="s">
        <v>6170</v>
      </c>
      <c r="BG235">
        <v>0</v>
      </c>
      <c r="BH235" t="s">
        <v>6171</v>
      </c>
      <c r="BI235">
        <v>38</v>
      </c>
      <c r="BJ235" t="s">
        <v>6172</v>
      </c>
      <c r="BK235">
        <v>0</v>
      </c>
      <c r="BL235">
        <v>59</v>
      </c>
      <c r="BM235" s="3">
        <f t="shared" si="35"/>
        <v>0.94915254237288138</v>
      </c>
    </row>
    <row r="236" spans="1:65">
      <c r="A236" t="s">
        <v>363</v>
      </c>
      <c r="B236" s="2">
        <v>45671</v>
      </c>
      <c r="C236" t="s">
        <v>47</v>
      </c>
      <c r="D236" t="s">
        <v>48</v>
      </c>
      <c r="E236">
        <v>1</v>
      </c>
      <c r="F236" t="s">
        <v>78</v>
      </c>
      <c r="G236" t="s">
        <v>79</v>
      </c>
      <c r="H236" t="s">
        <v>136</v>
      </c>
      <c r="I236" t="s">
        <v>52</v>
      </c>
      <c r="J236" t="s">
        <v>81</v>
      </c>
      <c r="K236" t="s">
        <v>66</v>
      </c>
      <c r="L236" t="s">
        <v>92</v>
      </c>
      <c r="M236" t="s">
        <v>56</v>
      </c>
      <c r="N236" t="s">
        <v>94</v>
      </c>
      <c r="O236" t="s">
        <v>70</v>
      </c>
      <c r="P236">
        <v>36</v>
      </c>
      <c r="Q236">
        <v>36</v>
      </c>
      <c r="R236">
        <v>34</v>
      </c>
      <c r="S236">
        <v>1</v>
      </c>
      <c r="T236">
        <f t="shared" si="27"/>
        <v>33</v>
      </c>
      <c r="U236">
        <v>33</v>
      </c>
      <c r="V236">
        <f t="shared" si="28"/>
        <v>0</v>
      </c>
      <c r="W236" s="3">
        <f t="shared" si="29"/>
        <v>2.9411764705882353E-2</v>
      </c>
      <c r="X236">
        <v>47</v>
      </c>
      <c r="Y236" s="4">
        <v>2.1</v>
      </c>
      <c r="Z236" s="4">
        <v>1</v>
      </c>
      <c r="AA236" s="5">
        <v>72983.45</v>
      </c>
      <c r="AB236" s="5">
        <f t="shared" si="30"/>
        <v>2408453.85</v>
      </c>
      <c r="AC236" s="5">
        <v>53803.05</v>
      </c>
      <c r="AD236" s="5">
        <f t="shared" si="31"/>
        <v>1829303.7</v>
      </c>
      <c r="AE236" s="5">
        <v>108867.68</v>
      </c>
      <c r="AF236" s="5">
        <v>32122.77</v>
      </c>
      <c r="AG236" s="5">
        <v>10814.06</v>
      </c>
      <c r="AH236" s="5">
        <v>1450</v>
      </c>
      <c r="AI236" s="5">
        <v>6800</v>
      </c>
      <c r="AJ236">
        <v>0</v>
      </c>
      <c r="AK236" s="5">
        <v>0</v>
      </c>
      <c r="AL236" s="5">
        <v>0</v>
      </c>
      <c r="AM236" s="5">
        <v>21304.94</v>
      </c>
      <c r="AN236">
        <v>4</v>
      </c>
      <c r="AO236">
        <v>2</v>
      </c>
      <c r="AP236" t="str">
        <f t="shared" si="32"/>
        <v>Yes</v>
      </c>
      <c r="AQ236">
        <v>0</v>
      </c>
      <c r="AR236" s="5">
        <f t="shared" si="33"/>
        <v>2010663.15</v>
      </c>
      <c r="AS236" s="5">
        <f t="shared" si="34"/>
        <v>397790.7</v>
      </c>
      <c r="AT236" t="s">
        <v>59</v>
      </c>
      <c r="AU236" t="s">
        <v>6164</v>
      </c>
      <c r="AV236" t="s">
        <v>6165</v>
      </c>
      <c r="AW236" t="s">
        <v>6166</v>
      </c>
      <c r="AX236" t="s">
        <v>6167</v>
      </c>
      <c r="AY236">
        <v>39</v>
      </c>
      <c r="AZ236">
        <v>0</v>
      </c>
      <c r="BA236">
        <v>0</v>
      </c>
      <c r="BB236" t="s">
        <v>6168</v>
      </c>
      <c r="BC236">
        <v>0</v>
      </c>
      <c r="BD236">
        <v>0</v>
      </c>
      <c r="BE236" t="s">
        <v>6169</v>
      </c>
      <c r="BF236" t="s">
        <v>6170</v>
      </c>
      <c r="BG236">
        <v>1</v>
      </c>
      <c r="BH236" t="s">
        <v>6197</v>
      </c>
      <c r="BI236">
        <v>46</v>
      </c>
      <c r="BJ236" t="s">
        <v>6172</v>
      </c>
      <c r="BK236">
        <v>0</v>
      </c>
      <c r="BL236">
        <v>46</v>
      </c>
      <c r="BM236" s="3">
        <f t="shared" si="35"/>
        <v>0.73913043478260865</v>
      </c>
    </row>
    <row r="237" spans="1:65">
      <c r="A237" t="s">
        <v>364</v>
      </c>
      <c r="B237" s="2">
        <v>45671</v>
      </c>
      <c r="C237" t="s">
        <v>47</v>
      </c>
      <c r="D237" t="s">
        <v>48</v>
      </c>
      <c r="E237">
        <v>1</v>
      </c>
      <c r="F237" t="s">
        <v>49</v>
      </c>
      <c r="G237" t="s">
        <v>62</v>
      </c>
      <c r="H237" t="s">
        <v>141</v>
      </c>
      <c r="I237" t="s">
        <v>74</v>
      </c>
      <c r="J237" t="s">
        <v>81</v>
      </c>
      <c r="K237" t="s">
        <v>66</v>
      </c>
      <c r="L237" t="s">
        <v>87</v>
      </c>
      <c r="M237" t="s">
        <v>56</v>
      </c>
      <c r="N237" t="s">
        <v>76</v>
      </c>
      <c r="O237" t="s">
        <v>82</v>
      </c>
      <c r="P237">
        <v>33</v>
      </c>
      <c r="Q237">
        <v>34</v>
      </c>
      <c r="R237">
        <v>34</v>
      </c>
      <c r="S237">
        <v>1</v>
      </c>
      <c r="T237">
        <f t="shared" si="27"/>
        <v>33</v>
      </c>
      <c r="U237">
        <v>32</v>
      </c>
      <c r="V237">
        <f t="shared" si="28"/>
        <v>1</v>
      </c>
      <c r="W237" s="3">
        <f t="shared" si="29"/>
        <v>2.9411764705882353E-2</v>
      </c>
      <c r="X237">
        <v>27</v>
      </c>
      <c r="Y237" s="4">
        <v>3.2</v>
      </c>
      <c r="Z237" s="4">
        <v>1.9</v>
      </c>
      <c r="AA237" s="5">
        <v>72674.03</v>
      </c>
      <c r="AB237" s="5">
        <f t="shared" si="30"/>
        <v>2325568.96</v>
      </c>
      <c r="AC237" s="5">
        <v>54529.05</v>
      </c>
      <c r="AD237" s="5">
        <f t="shared" si="31"/>
        <v>1853987.7</v>
      </c>
      <c r="AE237" s="5">
        <v>104884.77</v>
      </c>
      <c r="AF237" s="5">
        <v>31421.040000000001</v>
      </c>
      <c r="AG237" s="5">
        <v>9679.76</v>
      </c>
      <c r="AH237" s="5">
        <v>2755</v>
      </c>
      <c r="AI237" s="5">
        <v>6800</v>
      </c>
      <c r="AJ237">
        <v>0</v>
      </c>
      <c r="AK237" s="5">
        <v>0</v>
      </c>
      <c r="AL237" s="5">
        <v>1498.97</v>
      </c>
      <c r="AM237" s="5">
        <v>19983.099999999999</v>
      </c>
      <c r="AN237">
        <v>4</v>
      </c>
      <c r="AO237">
        <v>3</v>
      </c>
      <c r="AP237" t="str">
        <f t="shared" si="32"/>
        <v>Yes</v>
      </c>
      <c r="AQ237">
        <v>0</v>
      </c>
      <c r="AR237" s="5">
        <f t="shared" si="33"/>
        <v>2031010.34</v>
      </c>
      <c r="AS237" s="5">
        <f t="shared" si="34"/>
        <v>294558.62</v>
      </c>
      <c r="AT237" t="s">
        <v>59</v>
      </c>
      <c r="AU237" t="s">
        <v>6164</v>
      </c>
      <c r="AV237" t="s">
        <v>6165</v>
      </c>
      <c r="AW237" t="s">
        <v>6166</v>
      </c>
      <c r="AX237" t="s">
        <v>6184</v>
      </c>
      <c r="AY237">
        <v>35</v>
      </c>
      <c r="AZ237">
        <v>0</v>
      </c>
      <c r="BA237">
        <v>10</v>
      </c>
      <c r="BB237" t="s">
        <v>6198</v>
      </c>
      <c r="BC237">
        <v>0</v>
      </c>
      <c r="BD237">
        <v>0</v>
      </c>
      <c r="BE237" t="s">
        <v>6169</v>
      </c>
      <c r="BF237" t="s">
        <v>6170</v>
      </c>
      <c r="BG237">
        <v>0</v>
      </c>
      <c r="BH237" t="s">
        <v>6171</v>
      </c>
      <c r="BI237">
        <v>52</v>
      </c>
      <c r="BJ237" t="s">
        <v>6187</v>
      </c>
      <c r="BK237">
        <v>0</v>
      </c>
      <c r="BL237">
        <v>45</v>
      </c>
      <c r="BM237" s="3">
        <f t="shared" si="35"/>
        <v>0.75555555555555554</v>
      </c>
    </row>
    <row r="238" spans="1:65">
      <c r="A238" t="s">
        <v>365</v>
      </c>
      <c r="B238" s="2">
        <v>45671</v>
      </c>
      <c r="C238" t="s">
        <v>47</v>
      </c>
      <c r="D238" t="s">
        <v>48</v>
      </c>
      <c r="E238">
        <v>1</v>
      </c>
      <c r="F238" t="s">
        <v>72</v>
      </c>
      <c r="G238" t="s">
        <v>50</v>
      </c>
      <c r="H238" t="s">
        <v>138</v>
      </c>
      <c r="I238" t="s">
        <v>52</v>
      </c>
      <c r="J238" t="s">
        <v>65</v>
      </c>
      <c r="K238" t="s">
        <v>75</v>
      </c>
      <c r="L238" t="s">
        <v>87</v>
      </c>
      <c r="M238" t="s">
        <v>56</v>
      </c>
      <c r="N238" t="s">
        <v>94</v>
      </c>
      <c r="O238" t="s">
        <v>82</v>
      </c>
      <c r="P238">
        <v>49</v>
      </c>
      <c r="Q238">
        <v>50</v>
      </c>
      <c r="R238">
        <v>51</v>
      </c>
      <c r="S238">
        <v>1</v>
      </c>
      <c r="T238">
        <f t="shared" si="27"/>
        <v>50</v>
      </c>
      <c r="U238">
        <v>48</v>
      </c>
      <c r="V238">
        <f t="shared" si="28"/>
        <v>2</v>
      </c>
      <c r="W238" s="3">
        <f t="shared" si="29"/>
        <v>1.9607843137254902E-2</v>
      </c>
      <c r="X238">
        <v>29</v>
      </c>
      <c r="Y238" s="4">
        <v>4.5999999999999996</v>
      </c>
      <c r="Z238" s="4">
        <v>1.5</v>
      </c>
      <c r="AA238" s="5">
        <v>52397.95</v>
      </c>
      <c r="AB238" s="5">
        <f t="shared" si="30"/>
        <v>2515101.6</v>
      </c>
      <c r="AC238" s="5">
        <v>35754.06</v>
      </c>
      <c r="AD238" s="5">
        <f t="shared" si="31"/>
        <v>1823457.06</v>
      </c>
      <c r="AE238" s="5">
        <v>118503.11</v>
      </c>
      <c r="AF238" s="5">
        <v>32745</v>
      </c>
      <c r="AG238" s="5">
        <v>9788.7999999999993</v>
      </c>
      <c r="AH238" s="5">
        <v>2175</v>
      </c>
      <c r="AI238" s="5">
        <v>4600</v>
      </c>
      <c r="AJ238">
        <v>0</v>
      </c>
      <c r="AK238" s="5">
        <v>0</v>
      </c>
      <c r="AL238" s="5">
        <v>1879.11</v>
      </c>
      <c r="AM238" s="5">
        <v>35857.82</v>
      </c>
      <c r="AN238">
        <v>4</v>
      </c>
      <c r="AO238">
        <v>5</v>
      </c>
      <c r="AP238" t="str">
        <f t="shared" si="32"/>
        <v>No</v>
      </c>
      <c r="AQ238">
        <v>2</v>
      </c>
      <c r="AR238" s="5">
        <f t="shared" si="33"/>
        <v>2029005.9</v>
      </c>
      <c r="AS238" s="5">
        <f t="shared" si="34"/>
        <v>486095.7</v>
      </c>
      <c r="AT238" t="s">
        <v>59</v>
      </c>
      <c r="AU238" t="s">
        <v>6164</v>
      </c>
      <c r="AV238" t="s">
        <v>6165</v>
      </c>
      <c r="AW238" t="s">
        <v>6166</v>
      </c>
      <c r="AX238" t="s">
        <v>6184</v>
      </c>
      <c r="AY238">
        <v>50</v>
      </c>
      <c r="AZ238">
        <v>1</v>
      </c>
      <c r="BA238">
        <v>19</v>
      </c>
      <c r="BB238" t="s">
        <v>6180</v>
      </c>
      <c r="BC238">
        <v>0</v>
      </c>
      <c r="BD238">
        <v>1</v>
      </c>
      <c r="BE238" t="s">
        <v>6188</v>
      </c>
      <c r="BF238" t="s">
        <v>6170</v>
      </c>
      <c r="BG238">
        <v>1</v>
      </c>
      <c r="BH238" t="s">
        <v>6179</v>
      </c>
      <c r="BI238">
        <v>27</v>
      </c>
      <c r="BJ238" t="s">
        <v>6172</v>
      </c>
      <c r="BK238">
        <v>0</v>
      </c>
      <c r="BL238">
        <v>60</v>
      </c>
      <c r="BM238" s="3">
        <f t="shared" si="35"/>
        <v>0.85</v>
      </c>
    </row>
    <row r="239" spans="1:65">
      <c r="A239" t="s">
        <v>366</v>
      </c>
      <c r="B239" s="2">
        <v>45671</v>
      </c>
      <c r="C239" t="s">
        <v>47</v>
      </c>
      <c r="D239" t="s">
        <v>48</v>
      </c>
      <c r="E239">
        <v>1</v>
      </c>
      <c r="F239" t="s">
        <v>72</v>
      </c>
      <c r="G239" t="s">
        <v>62</v>
      </c>
      <c r="H239" t="s">
        <v>150</v>
      </c>
      <c r="I239" t="s">
        <v>74</v>
      </c>
      <c r="J239" t="s">
        <v>65</v>
      </c>
      <c r="K239" t="s">
        <v>75</v>
      </c>
      <c r="L239" t="s">
        <v>67</v>
      </c>
      <c r="M239" t="s">
        <v>56</v>
      </c>
      <c r="N239" t="s">
        <v>57</v>
      </c>
      <c r="O239" t="s">
        <v>120</v>
      </c>
      <c r="P239">
        <v>45</v>
      </c>
      <c r="Q239">
        <v>48</v>
      </c>
      <c r="R239">
        <v>48</v>
      </c>
      <c r="S239">
        <v>1</v>
      </c>
      <c r="T239">
        <f t="shared" si="27"/>
        <v>47</v>
      </c>
      <c r="U239">
        <v>44</v>
      </c>
      <c r="V239">
        <f t="shared" si="28"/>
        <v>3</v>
      </c>
      <c r="W239" s="3">
        <f t="shared" si="29"/>
        <v>2.0833333333333332E-2</v>
      </c>
      <c r="X239">
        <v>25</v>
      </c>
      <c r="Y239" s="4">
        <v>2.6</v>
      </c>
      <c r="Z239" s="4">
        <v>2</v>
      </c>
      <c r="AA239" s="5">
        <v>52269.08</v>
      </c>
      <c r="AB239" s="5">
        <f t="shared" si="30"/>
        <v>2299839.52</v>
      </c>
      <c r="AC239" s="5">
        <v>33908.65</v>
      </c>
      <c r="AD239" s="5">
        <f t="shared" si="31"/>
        <v>1627615.2</v>
      </c>
      <c r="AE239" s="5">
        <v>105373.4</v>
      </c>
      <c r="AF239" s="5">
        <v>29616.27</v>
      </c>
      <c r="AG239" s="5">
        <v>9563.09</v>
      </c>
      <c r="AH239" s="5">
        <v>2900</v>
      </c>
      <c r="AI239" s="5">
        <v>4600</v>
      </c>
      <c r="AJ239">
        <v>0</v>
      </c>
      <c r="AK239" s="5">
        <v>0</v>
      </c>
      <c r="AL239" s="5">
        <v>2901.2</v>
      </c>
      <c r="AM239" s="5">
        <v>30806.73</v>
      </c>
      <c r="AN239">
        <v>4</v>
      </c>
      <c r="AO239">
        <v>3</v>
      </c>
      <c r="AP239" t="str">
        <f t="shared" si="32"/>
        <v>Yes</v>
      </c>
      <c r="AQ239">
        <v>1</v>
      </c>
      <c r="AR239" s="5">
        <f t="shared" si="33"/>
        <v>1813375.89</v>
      </c>
      <c r="AS239" s="5">
        <f t="shared" si="34"/>
        <v>486463.63</v>
      </c>
      <c r="AT239" t="s">
        <v>59</v>
      </c>
      <c r="AU239" t="s">
        <v>6164</v>
      </c>
      <c r="AV239" t="s">
        <v>6165</v>
      </c>
      <c r="AW239" t="s">
        <v>6166</v>
      </c>
      <c r="AX239" t="s">
        <v>6184</v>
      </c>
      <c r="AY239">
        <v>48</v>
      </c>
      <c r="AZ239">
        <v>0</v>
      </c>
      <c r="BA239">
        <v>26</v>
      </c>
      <c r="BB239" t="s">
        <v>6180</v>
      </c>
      <c r="BC239">
        <v>0</v>
      </c>
      <c r="BD239">
        <v>0</v>
      </c>
      <c r="BE239" t="s">
        <v>6169</v>
      </c>
      <c r="BF239" t="s">
        <v>6170</v>
      </c>
      <c r="BG239">
        <v>0</v>
      </c>
      <c r="BH239" t="s">
        <v>6171</v>
      </c>
      <c r="BI239">
        <v>41</v>
      </c>
      <c r="BJ239" t="s">
        <v>6172</v>
      </c>
      <c r="BK239">
        <v>0</v>
      </c>
      <c r="BL239">
        <v>59</v>
      </c>
      <c r="BM239" s="3">
        <f t="shared" si="35"/>
        <v>0.81355932203389836</v>
      </c>
    </row>
    <row r="240" spans="1:65">
      <c r="A240" t="s">
        <v>367</v>
      </c>
      <c r="B240" s="2">
        <v>45671</v>
      </c>
      <c r="C240" t="s">
        <v>47</v>
      </c>
      <c r="D240" t="s">
        <v>48</v>
      </c>
      <c r="E240">
        <v>1</v>
      </c>
      <c r="F240" t="s">
        <v>78</v>
      </c>
      <c r="G240" t="s">
        <v>79</v>
      </c>
      <c r="H240" t="s">
        <v>136</v>
      </c>
      <c r="I240" t="s">
        <v>74</v>
      </c>
      <c r="J240" t="s">
        <v>65</v>
      </c>
      <c r="K240" t="s">
        <v>75</v>
      </c>
      <c r="L240" t="s">
        <v>92</v>
      </c>
      <c r="M240" t="s">
        <v>56</v>
      </c>
      <c r="N240" t="s">
        <v>69</v>
      </c>
      <c r="O240" t="s">
        <v>82</v>
      </c>
      <c r="P240">
        <v>48</v>
      </c>
      <c r="Q240">
        <v>48</v>
      </c>
      <c r="R240">
        <v>46</v>
      </c>
      <c r="S240">
        <v>1</v>
      </c>
      <c r="T240">
        <f t="shared" si="27"/>
        <v>45</v>
      </c>
      <c r="U240">
        <v>45</v>
      </c>
      <c r="V240">
        <f t="shared" si="28"/>
        <v>0</v>
      </c>
      <c r="W240" s="3">
        <f t="shared" si="29"/>
        <v>2.1739130434782608E-2</v>
      </c>
      <c r="X240">
        <v>35</v>
      </c>
      <c r="Y240" s="4">
        <v>4.2</v>
      </c>
      <c r="Z240" s="4">
        <v>1.2</v>
      </c>
      <c r="AA240" s="5">
        <v>51451.360000000001</v>
      </c>
      <c r="AB240" s="5">
        <f t="shared" si="30"/>
        <v>2315311.2000000002</v>
      </c>
      <c r="AC240" s="5">
        <v>35025.64</v>
      </c>
      <c r="AD240" s="5">
        <f t="shared" si="31"/>
        <v>1611179.44</v>
      </c>
      <c r="AE240" s="5">
        <v>102615.44</v>
      </c>
      <c r="AF240" s="5">
        <v>31832.1</v>
      </c>
      <c r="AG240" s="5">
        <v>11042.41</v>
      </c>
      <c r="AH240" s="5">
        <v>1740</v>
      </c>
      <c r="AI240" s="5">
        <v>4600</v>
      </c>
      <c r="AJ240">
        <v>0</v>
      </c>
      <c r="AK240" s="5">
        <v>0</v>
      </c>
      <c r="AL240" s="5">
        <v>0</v>
      </c>
      <c r="AM240" s="5">
        <v>30120.71</v>
      </c>
      <c r="AN240">
        <v>4</v>
      </c>
      <c r="AO240">
        <v>2</v>
      </c>
      <c r="AP240" t="str">
        <f t="shared" si="32"/>
        <v>Yes</v>
      </c>
      <c r="AQ240">
        <v>1</v>
      </c>
      <c r="AR240" s="5">
        <f t="shared" si="33"/>
        <v>1793130.1</v>
      </c>
      <c r="AS240" s="5">
        <f t="shared" si="34"/>
        <v>522181.1</v>
      </c>
      <c r="AT240" t="s">
        <v>59</v>
      </c>
      <c r="AU240" t="s">
        <v>6164</v>
      </c>
      <c r="AV240" t="s">
        <v>6165</v>
      </c>
      <c r="AW240" t="s">
        <v>6166</v>
      </c>
      <c r="AX240" t="s">
        <v>6167</v>
      </c>
      <c r="AY240">
        <v>51</v>
      </c>
      <c r="AZ240">
        <v>0</v>
      </c>
      <c r="BA240">
        <v>0</v>
      </c>
      <c r="BB240" t="s">
        <v>6168</v>
      </c>
      <c r="BC240">
        <v>0</v>
      </c>
      <c r="BD240">
        <v>0</v>
      </c>
      <c r="BE240" t="s">
        <v>6169</v>
      </c>
      <c r="BF240" t="s">
        <v>6170</v>
      </c>
      <c r="BG240">
        <v>0</v>
      </c>
      <c r="BH240" t="s">
        <v>6171</v>
      </c>
      <c r="BI240">
        <v>30</v>
      </c>
      <c r="BJ240" t="s">
        <v>6172</v>
      </c>
      <c r="BK240">
        <v>0</v>
      </c>
      <c r="BL240">
        <v>61</v>
      </c>
      <c r="BM240" s="3">
        <f t="shared" si="35"/>
        <v>0.75409836065573765</v>
      </c>
    </row>
    <row r="241" spans="1:65">
      <c r="A241" t="s">
        <v>368</v>
      </c>
      <c r="B241" s="2">
        <v>45672</v>
      </c>
      <c r="C241" t="s">
        <v>47</v>
      </c>
      <c r="D241" t="s">
        <v>48</v>
      </c>
      <c r="E241">
        <v>1</v>
      </c>
      <c r="F241" t="s">
        <v>61</v>
      </c>
      <c r="G241" t="s">
        <v>50</v>
      </c>
      <c r="H241" t="s">
        <v>127</v>
      </c>
      <c r="I241" t="s">
        <v>52</v>
      </c>
      <c r="J241" t="s">
        <v>53</v>
      </c>
      <c r="K241" t="s">
        <v>75</v>
      </c>
      <c r="L241" t="s">
        <v>55</v>
      </c>
      <c r="M241" t="s">
        <v>68</v>
      </c>
      <c r="N241" t="s">
        <v>57</v>
      </c>
      <c r="O241" t="s">
        <v>70</v>
      </c>
      <c r="P241">
        <v>54</v>
      </c>
      <c r="Q241">
        <v>55</v>
      </c>
      <c r="R241">
        <v>56</v>
      </c>
      <c r="S241">
        <v>2</v>
      </c>
      <c r="T241">
        <f t="shared" si="27"/>
        <v>54</v>
      </c>
      <c r="U241">
        <v>52</v>
      </c>
      <c r="V241">
        <f t="shared" si="28"/>
        <v>2</v>
      </c>
      <c r="W241" s="3">
        <f t="shared" si="29"/>
        <v>3.5714285714285712E-2</v>
      </c>
      <c r="X241">
        <v>20</v>
      </c>
      <c r="Y241" s="4">
        <v>4.5999999999999996</v>
      </c>
      <c r="Z241" s="4">
        <v>1.6</v>
      </c>
      <c r="AA241" s="5">
        <v>35777.85</v>
      </c>
      <c r="AB241" s="5">
        <f t="shared" si="30"/>
        <v>1860448.2</v>
      </c>
      <c r="AC241" s="5">
        <v>22565.52</v>
      </c>
      <c r="AD241" s="5">
        <f t="shared" si="31"/>
        <v>1263669.1200000001</v>
      </c>
      <c r="AE241" s="5">
        <v>101585.86</v>
      </c>
      <c r="AF241" s="5">
        <v>23428.16</v>
      </c>
      <c r="AG241" s="5">
        <v>8342.42</v>
      </c>
      <c r="AH241" s="5">
        <v>2320</v>
      </c>
      <c r="AI241" s="5">
        <v>6400</v>
      </c>
      <c r="AJ241">
        <v>1</v>
      </c>
      <c r="AK241" s="5">
        <v>8852.98</v>
      </c>
      <c r="AL241" s="5">
        <v>1360.85</v>
      </c>
      <c r="AM241" s="5">
        <v>32072.59</v>
      </c>
      <c r="AN241">
        <v>4</v>
      </c>
      <c r="AO241">
        <v>3</v>
      </c>
      <c r="AP241" t="str">
        <f t="shared" si="32"/>
        <v>Yes</v>
      </c>
      <c r="AQ241">
        <v>1</v>
      </c>
      <c r="AR241" s="5">
        <f t="shared" si="33"/>
        <v>1448031.98</v>
      </c>
      <c r="AS241" s="5">
        <f t="shared" si="34"/>
        <v>412416.22</v>
      </c>
      <c r="AT241" t="s">
        <v>116</v>
      </c>
      <c r="AU241" t="s">
        <v>6181</v>
      </c>
      <c r="AV241" t="s">
        <v>6182</v>
      </c>
      <c r="AW241" t="s">
        <v>6183</v>
      </c>
      <c r="AX241" t="s">
        <v>6184</v>
      </c>
      <c r="AY241">
        <v>60</v>
      </c>
      <c r="AZ241">
        <v>4</v>
      </c>
      <c r="BA241">
        <v>21</v>
      </c>
      <c r="BB241" t="s">
        <v>6185</v>
      </c>
      <c r="BC241">
        <v>0</v>
      </c>
      <c r="BD241">
        <v>0</v>
      </c>
      <c r="BE241" t="s">
        <v>6169</v>
      </c>
      <c r="BF241" t="s">
        <v>6170</v>
      </c>
      <c r="BG241">
        <v>1</v>
      </c>
      <c r="BH241" t="s">
        <v>6186</v>
      </c>
      <c r="BI241">
        <v>31</v>
      </c>
      <c r="BJ241" t="s">
        <v>6172</v>
      </c>
      <c r="BK241">
        <v>0</v>
      </c>
      <c r="BL241">
        <v>75</v>
      </c>
      <c r="BM241" s="3">
        <f t="shared" si="35"/>
        <v>0.7466666666666667</v>
      </c>
    </row>
    <row r="242" spans="1:65">
      <c r="A242" t="s">
        <v>369</v>
      </c>
      <c r="B242" s="2">
        <v>45672</v>
      </c>
      <c r="C242" t="s">
        <v>47</v>
      </c>
      <c r="D242" t="s">
        <v>48</v>
      </c>
      <c r="E242">
        <v>1</v>
      </c>
      <c r="F242" t="s">
        <v>61</v>
      </c>
      <c r="G242" t="s">
        <v>50</v>
      </c>
      <c r="H242" t="s">
        <v>170</v>
      </c>
      <c r="I242" t="s">
        <v>52</v>
      </c>
      <c r="J242" t="s">
        <v>53</v>
      </c>
      <c r="K242" t="s">
        <v>75</v>
      </c>
      <c r="L242" t="s">
        <v>67</v>
      </c>
      <c r="M242" t="s">
        <v>56</v>
      </c>
      <c r="N242" t="s">
        <v>76</v>
      </c>
      <c r="O242" t="s">
        <v>82</v>
      </c>
      <c r="P242">
        <v>50</v>
      </c>
      <c r="Q242">
        <v>51</v>
      </c>
      <c r="R242">
        <v>52</v>
      </c>
      <c r="S242">
        <v>2</v>
      </c>
      <c r="T242">
        <f t="shared" si="27"/>
        <v>50</v>
      </c>
      <c r="U242">
        <v>49</v>
      </c>
      <c r="V242">
        <f t="shared" si="28"/>
        <v>1</v>
      </c>
      <c r="W242" s="3">
        <f t="shared" si="29"/>
        <v>3.8461538461538464E-2</v>
      </c>
      <c r="X242">
        <v>37</v>
      </c>
      <c r="Y242" s="4">
        <v>8.5</v>
      </c>
      <c r="Z242" s="4">
        <v>1.7</v>
      </c>
      <c r="AA242" s="5">
        <v>35771.53</v>
      </c>
      <c r="AB242" s="5">
        <f t="shared" si="30"/>
        <v>1752804.97</v>
      </c>
      <c r="AC242" s="5">
        <v>22823.02</v>
      </c>
      <c r="AD242" s="5">
        <f t="shared" si="31"/>
        <v>1186797.04</v>
      </c>
      <c r="AE242" s="5">
        <v>92944.03</v>
      </c>
      <c r="AF242" s="5">
        <v>23433.759999999998</v>
      </c>
      <c r="AG242" s="5">
        <v>10695.85</v>
      </c>
      <c r="AH242" s="5">
        <v>2465</v>
      </c>
      <c r="AI242" s="5">
        <v>6400</v>
      </c>
      <c r="AJ242">
        <v>0</v>
      </c>
      <c r="AK242" s="5">
        <v>0</v>
      </c>
      <c r="AL242" s="5">
        <v>645.78</v>
      </c>
      <c r="AM242" s="5">
        <v>32165.93</v>
      </c>
      <c r="AN242">
        <v>4</v>
      </c>
      <c r="AO242">
        <v>2</v>
      </c>
      <c r="AP242" t="str">
        <f t="shared" si="32"/>
        <v>Yes</v>
      </c>
      <c r="AQ242">
        <v>0</v>
      </c>
      <c r="AR242" s="5">
        <f t="shared" si="33"/>
        <v>1355547.39</v>
      </c>
      <c r="AS242" s="5">
        <f t="shared" si="34"/>
        <v>397257.58</v>
      </c>
      <c r="AT242" t="s">
        <v>59</v>
      </c>
      <c r="AU242" t="s">
        <v>6164</v>
      </c>
      <c r="AV242" t="s">
        <v>6165</v>
      </c>
      <c r="AW242" t="s">
        <v>6166</v>
      </c>
      <c r="AX242" t="s">
        <v>6177</v>
      </c>
      <c r="AY242">
        <v>53</v>
      </c>
      <c r="AZ242">
        <v>0</v>
      </c>
      <c r="BA242">
        <v>12</v>
      </c>
      <c r="BB242" t="s">
        <v>6191</v>
      </c>
      <c r="BC242">
        <v>0</v>
      </c>
      <c r="BD242">
        <v>0</v>
      </c>
      <c r="BE242" t="s">
        <v>6169</v>
      </c>
      <c r="BF242" t="s">
        <v>6170</v>
      </c>
      <c r="BG242">
        <v>1</v>
      </c>
      <c r="BH242" t="s">
        <v>6179</v>
      </c>
      <c r="BI242">
        <v>39</v>
      </c>
      <c r="BJ242" t="s">
        <v>6172</v>
      </c>
      <c r="BK242">
        <v>0</v>
      </c>
      <c r="BL242">
        <v>74</v>
      </c>
      <c r="BM242" s="3">
        <f t="shared" si="35"/>
        <v>0.70270270270270274</v>
      </c>
    </row>
    <row r="243" spans="1:65">
      <c r="A243" t="s">
        <v>370</v>
      </c>
      <c r="B243" s="2">
        <v>45672</v>
      </c>
      <c r="C243" t="s">
        <v>47</v>
      </c>
      <c r="D243" t="s">
        <v>48</v>
      </c>
      <c r="E243">
        <v>1</v>
      </c>
      <c r="F243" t="s">
        <v>72</v>
      </c>
      <c r="G243" t="s">
        <v>79</v>
      </c>
      <c r="H243" t="s">
        <v>213</v>
      </c>
      <c r="I243" t="s">
        <v>64</v>
      </c>
      <c r="J243" t="s">
        <v>81</v>
      </c>
      <c r="K243" t="s">
        <v>66</v>
      </c>
      <c r="L243" t="s">
        <v>87</v>
      </c>
      <c r="M243" t="s">
        <v>56</v>
      </c>
      <c r="N243" t="s">
        <v>76</v>
      </c>
      <c r="O243" t="s">
        <v>70</v>
      </c>
      <c r="P243">
        <v>36</v>
      </c>
      <c r="Q243">
        <v>38</v>
      </c>
      <c r="R243">
        <v>38</v>
      </c>
      <c r="S243">
        <v>1</v>
      </c>
      <c r="T243">
        <f t="shared" si="27"/>
        <v>37</v>
      </c>
      <c r="U243">
        <v>36</v>
      </c>
      <c r="V243">
        <f t="shared" si="28"/>
        <v>1</v>
      </c>
      <c r="W243" s="3">
        <f t="shared" si="29"/>
        <v>2.6315789473684209E-2</v>
      </c>
      <c r="X243">
        <v>7</v>
      </c>
      <c r="Y243" s="4">
        <v>2.1</v>
      </c>
      <c r="Z243" s="4">
        <v>1.8</v>
      </c>
      <c r="AA243" s="5">
        <v>72509.850000000006</v>
      </c>
      <c r="AB243" s="5">
        <f t="shared" si="30"/>
        <v>2610354.6</v>
      </c>
      <c r="AC243" s="5">
        <v>54073.91</v>
      </c>
      <c r="AD243" s="5">
        <f t="shared" si="31"/>
        <v>2054808.58</v>
      </c>
      <c r="AE243" s="5">
        <v>112342.9</v>
      </c>
      <c r="AF243" s="5">
        <v>31237.759999999998</v>
      </c>
      <c r="AG243" s="5">
        <v>7383.57</v>
      </c>
      <c r="AH243" s="5">
        <v>2610</v>
      </c>
      <c r="AI243" s="5">
        <v>6800</v>
      </c>
      <c r="AJ243">
        <v>0</v>
      </c>
      <c r="AK243" s="5">
        <v>0</v>
      </c>
      <c r="AL243" s="5">
        <v>1517.43</v>
      </c>
      <c r="AM243" s="5">
        <v>22032.59</v>
      </c>
      <c r="AN243">
        <v>4</v>
      </c>
      <c r="AO243">
        <v>4</v>
      </c>
      <c r="AP243" t="str">
        <f t="shared" si="32"/>
        <v>Yes</v>
      </c>
      <c r="AQ243">
        <v>1</v>
      </c>
      <c r="AR243" s="5">
        <f t="shared" si="33"/>
        <v>2238732.83</v>
      </c>
      <c r="AS243" s="5">
        <f t="shared" si="34"/>
        <v>371621.77</v>
      </c>
      <c r="AT243" t="s">
        <v>59</v>
      </c>
      <c r="AU243" t="s">
        <v>6164</v>
      </c>
      <c r="AV243" t="s">
        <v>6165</v>
      </c>
      <c r="AW243" t="s">
        <v>6166</v>
      </c>
      <c r="AX243" t="s">
        <v>6184</v>
      </c>
      <c r="AY243">
        <v>40</v>
      </c>
      <c r="AZ243">
        <v>3</v>
      </c>
      <c r="BA243">
        <v>14</v>
      </c>
      <c r="BB243" t="s">
        <v>6185</v>
      </c>
      <c r="BC243">
        <v>0</v>
      </c>
      <c r="BD243">
        <v>0</v>
      </c>
      <c r="BE243" t="s">
        <v>6169</v>
      </c>
      <c r="BF243" t="s">
        <v>6170</v>
      </c>
      <c r="BG243">
        <v>0</v>
      </c>
      <c r="BH243" t="s">
        <v>6171</v>
      </c>
      <c r="BI243">
        <v>34</v>
      </c>
      <c r="BJ243" t="s">
        <v>6172</v>
      </c>
      <c r="BK243">
        <v>0</v>
      </c>
      <c r="BL243">
        <v>48</v>
      </c>
      <c r="BM243" s="3">
        <f t="shared" si="35"/>
        <v>0.79166666666666663</v>
      </c>
    </row>
    <row r="244" spans="1:65">
      <c r="A244" t="s">
        <v>371</v>
      </c>
      <c r="B244" s="2">
        <v>45672</v>
      </c>
      <c r="C244" t="s">
        <v>47</v>
      </c>
      <c r="D244" t="s">
        <v>48</v>
      </c>
      <c r="E244">
        <v>1</v>
      </c>
      <c r="F244" t="s">
        <v>61</v>
      </c>
      <c r="G244" t="s">
        <v>50</v>
      </c>
      <c r="H244" t="s">
        <v>183</v>
      </c>
      <c r="I244" t="s">
        <v>52</v>
      </c>
      <c r="J244" t="s">
        <v>65</v>
      </c>
      <c r="K244" t="s">
        <v>75</v>
      </c>
      <c r="L244" t="s">
        <v>92</v>
      </c>
      <c r="M244" t="s">
        <v>56</v>
      </c>
      <c r="N244" t="s">
        <v>94</v>
      </c>
      <c r="O244" t="s">
        <v>120</v>
      </c>
      <c r="P244">
        <v>52</v>
      </c>
      <c r="Q244">
        <v>54</v>
      </c>
      <c r="R244">
        <v>54</v>
      </c>
      <c r="S244">
        <v>1</v>
      </c>
      <c r="T244">
        <f t="shared" si="27"/>
        <v>53</v>
      </c>
      <c r="U244">
        <v>52</v>
      </c>
      <c r="V244">
        <f t="shared" si="28"/>
        <v>1</v>
      </c>
      <c r="W244" s="3">
        <f t="shared" si="29"/>
        <v>1.8518518518518517E-2</v>
      </c>
      <c r="X244">
        <v>33</v>
      </c>
      <c r="Y244" s="4">
        <v>3.1</v>
      </c>
      <c r="Z244" s="4">
        <v>1.3</v>
      </c>
      <c r="AA244" s="5">
        <v>52458.01</v>
      </c>
      <c r="AB244" s="5">
        <f t="shared" si="30"/>
        <v>2727816.52</v>
      </c>
      <c r="AC244" s="5">
        <v>35067.22</v>
      </c>
      <c r="AD244" s="5">
        <f t="shared" si="31"/>
        <v>1893629.88</v>
      </c>
      <c r="AE244" s="5">
        <v>126551.67</v>
      </c>
      <c r="AF244" s="5">
        <v>32786.080000000002</v>
      </c>
      <c r="AG244" s="5">
        <v>10419.67</v>
      </c>
      <c r="AH244" s="5">
        <v>1885</v>
      </c>
      <c r="AI244" s="5">
        <v>4600</v>
      </c>
      <c r="AJ244">
        <v>0</v>
      </c>
      <c r="AK244" s="5">
        <v>0</v>
      </c>
      <c r="AL244" s="5">
        <v>943.33</v>
      </c>
      <c r="AM244" s="5">
        <v>35119.99</v>
      </c>
      <c r="AN244">
        <v>4</v>
      </c>
      <c r="AO244">
        <v>4</v>
      </c>
      <c r="AP244" t="str">
        <f t="shared" si="32"/>
        <v>Yes</v>
      </c>
      <c r="AQ244">
        <v>0</v>
      </c>
      <c r="AR244" s="5">
        <f t="shared" si="33"/>
        <v>2105935.62</v>
      </c>
      <c r="AS244" s="5">
        <f t="shared" si="34"/>
        <v>621880.9</v>
      </c>
      <c r="AT244" t="s">
        <v>59</v>
      </c>
      <c r="AU244" t="s">
        <v>6164</v>
      </c>
      <c r="AV244" t="s">
        <v>6165</v>
      </c>
      <c r="AW244" t="s">
        <v>6166</v>
      </c>
      <c r="AX244" t="s">
        <v>6184</v>
      </c>
      <c r="AY244">
        <v>53</v>
      </c>
      <c r="AZ244">
        <v>0</v>
      </c>
      <c r="BA244">
        <v>17</v>
      </c>
      <c r="BB244" t="s">
        <v>6180</v>
      </c>
      <c r="BC244">
        <v>0</v>
      </c>
      <c r="BD244">
        <v>0</v>
      </c>
      <c r="BE244" t="s">
        <v>6169</v>
      </c>
      <c r="BF244" t="s">
        <v>6170</v>
      </c>
      <c r="BG244">
        <v>1</v>
      </c>
      <c r="BH244" t="s">
        <v>6186</v>
      </c>
      <c r="BI244">
        <v>47</v>
      </c>
      <c r="BJ244" t="s">
        <v>6172</v>
      </c>
      <c r="BK244">
        <v>0</v>
      </c>
      <c r="BL244">
        <v>62</v>
      </c>
      <c r="BM244" s="3">
        <f t="shared" si="35"/>
        <v>0.87096774193548387</v>
      </c>
    </row>
    <row r="245" spans="1:65">
      <c r="A245" t="s">
        <v>372</v>
      </c>
      <c r="B245" s="2">
        <v>45672</v>
      </c>
      <c r="C245" t="s">
        <v>47</v>
      </c>
      <c r="D245" t="s">
        <v>48</v>
      </c>
      <c r="E245">
        <v>1</v>
      </c>
      <c r="F245" t="s">
        <v>49</v>
      </c>
      <c r="G245" t="s">
        <v>79</v>
      </c>
      <c r="H245" t="s">
        <v>106</v>
      </c>
      <c r="I245" t="s">
        <v>74</v>
      </c>
      <c r="J245" t="s">
        <v>53</v>
      </c>
      <c r="K245" t="s">
        <v>66</v>
      </c>
      <c r="L245" t="s">
        <v>92</v>
      </c>
      <c r="M245" t="s">
        <v>56</v>
      </c>
      <c r="N245" t="s">
        <v>69</v>
      </c>
      <c r="O245" t="s">
        <v>82</v>
      </c>
      <c r="P245">
        <v>66</v>
      </c>
      <c r="Q245">
        <v>67</v>
      </c>
      <c r="R245">
        <v>67</v>
      </c>
      <c r="S245">
        <v>2</v>
      </c>
      <c r="T245">
        <f t="shared" si="27"/>
        <v>65</v>
      </c>
      <c r="U245">
        <v>64</v>
      </c>
      <c r="V245">
        <f t="shared" si="28"/>
        <v>1</v>
      </c>
      <c r="W245" s="3">
        <f t="shared" si="29"/>
        <v>2.9850746268656716E-2</v>
      </c>
      <c r="X245">
        <v>27</v>
      </c>
      <c r="Y245" s="4">
        <v>5</v>
      </c>
      <c r="Z245" s="4">
        <v>2.1</v>
      </c>
      <c r="AA245" s="5">
        <v>33741.4</v>
      </c>
      <c r="AB245" s="5">
        <f t="shared" si="30"/>
        <v>2159449.6</v>
      </c>
      <c r="AC245" s="5">
        <v>23634.27</v>
      </c>
      <c r="AD245" s="5">
        <f t="shared" si="31"/>
        <v>1583496.09</v>
      </c>
      <c r="AE245" s="5">
        <v>112237</v>
      </c>
      <c r="AF245" s="5">
        <v>30743.17</v>
      </c>
      <c r="AG245" s="5">
        <v>9578.31</v>
      </c>
      <c r="AH245" s="5">
        <v>3045</v>
      </c>
      <c r="AI245" s="5">
        <v>6400</v>
      </c>
      <c r="AJ245">
        <v>0</v>
      </c>
      <c r="AK245" s="5">
        <v>0</v>
      </c>
      <c r="AL245" s="5">
        <v>641</v>
      </c>
      <c r="AM245" s="5">
        <v>41928.36</v>
      </c>
      <c r="AN245">
        <v>4</v>
      </c>
      <c r="AO245">
        <v>4</v>
      </c>
      <c r="AP245" t="str">
        <f t="shared" si="32"/>
        <v>Yes</v>
      </c>
      <c r="AQ245">
        <v>1</v>
      </c>
      <c r="AR245" s="5">
        <f t="shared" si="33"/>
        <v>1788068.93</v>
      </c>
      <c r="AS245" s="5">
        <f t="shared" si="34"/>
        <v>371380.67</v>
      </c>
      <c r="AT245" t="s">
        <v>59</v>
      </c>
      <c r="AU245" t="s">
        <v>6164</v>
      </c>
      <c r="AV245" t="s">
        <v>6165</v>
      </c>
      <c r="AW245" t="s">
        <v>6166</v>
      </c>
      <c r="AX245" t="s">
        <v>6184</v>
      </c>
      <c r="AY245">
        <v>70</v>
      </c>
      <c r="AZ245">
        <v>2</v>
      </c>
      <c r="BA245">
        <v>14</v>
      </c>
      <c r="BB245" t="s">
        <v>6185</v>
      </c>
      <c r="BC245">
        <v>0</v>
      </c>
      <c r="BD245">
        <v>0</v>
      </c>
      <c r="BE245" t="s">
        <v>6169</v>
      </c>
      <c r="BF245" t="s">
        <v>6170</v>
      </c>
      <c r="BG245">
        <v>1</v>
      </c>
      <c r="BH245" t="s">
        <v>6179</v>
      </c>
      <c r="BI245">
        <v>30</v>
      </c>
      <c r="BJ245" t="s">
        <v>6172</v>
      </c>
      <c r="BK245">
        <v>0</v>
      </c>
      <c r="BL245">
        <v>75</v>
      </c>
      <c r="BM245" s="3">
        <f t="shared" si="35"/>
        <v>0.89333333333333331</v>
      </c>
    </row>
    <row r="246" spans="1:65">
      <c r="A246" t="s">
        <v>373</v>
      </c>
      <c r="B246" s="2">
        <v>45672</v>
      </c>
      <c r="C246" t="s">
        <v>47</v>
      </c>
      <c r="D246" t="s">
        <v>48</v>
      </c>
      <c r="E246">
        <v>1</v>
      </c>
      <c r="F246" t="s">
        <v>61</v>
      </c>
      <c r="G246" t="s">
        <v>62</v>
      </c>
      <c r="H246" t="s">
        <v>96</v>
      </c>
      <c r="I246" t="s">
        <v>64</v>
      </c>
      <c r="J246" t="s">
        <v>65</v>
      </c>
      <c r="K246" t="s">
        <v>66</v>
      </c>
      <c r="L246" t="s">
        <v>87</v>
      </c>
      <c r="M246" t="s">
        <v>56</v>
      </c>
      <c r="N246" t="s">
        <v>94</v>
      </c>
      <c r="O246" t="s">
        <v>82</v>
      </c>
      <c r="P246">
        <v>50</v>
      </c>
      <c r="Q246">
        <v>53</v>
      </c>
      <c r="R246">
        <v>51</v>
      </c>
      <c r="S246">
        <v>1</v>
      </c>
      <c r="T246">
        <f t="shared" si="27"/>
        <v>50</v>
      </c>
      <c r="U246">
        <v>48</v>
      </c>
      <c r="V246">
        <f t="shared" si="28"/>
        <v>2</v>
      </c>
      <c r="W246" s="3">
        <f t="shared" si="29"/>
        <v>1.9607843137254902E-2</v>
      </c>
      <c r="X246">
        <v>11</v>
      </c>
      <c r="Y246" s="4">
        <v>1.9</v>
      </c>
      <c r="Z246" s="4">
        <v>1.4</v>
      </c>
      <c r="AA246" s="5">
        <v>49022.39</v>
      </c>
      <c r="AB246" s="5">
        <f t="shared" si="30"/>
        <v>2353074.7200000002</v>
      </c>
      <c r="AC246" s="5">
        <v>35780.51</v>
      </c>
      <c r="AD246" s="5">
        <f t="shared" si="31"/>
        <v>1824806.01</v>
      </c>
      <c r="AE246" s="5">
        <v>111189.23</v>
      </c>
      <c r="AF246" s="5">
        <v>30488.47</v>
      </c>
      <c r="AG246" s="5">
        <v>7449.6</v>
      </c>
      <c r="AH246" s="5">
        <v>2030</v>
      </c>
      <c r="AI246" s="5">
        <v>4600</v>
      </c>
      <c r="AJ246">
        <v>0</v>
      </c>
      <c r="AK246" s="5">
        <v>0</v>
      </c>
      <c r="AL246" s="5">
        <v>1988.01</v>
      </c>
      <c r="AM246" s="5">
        <v>33556.120000000003</v>
      </c>
      <c r="AN246">
        <v>4</v>
      </c>
      <c r="AO246">
        <v>3</v>
      </c>
      <c r="AP246" t="str">
        <f t="shared" si="32"/>
        <v>Yes</v>
      </c>
      <c r="AQ246">
        <v>1</v>
      </c>
      <c r="AR246" s="5">
        <f t="shared" si="33"/>
        <v>2016107.44</v>
      </c>
      <c r="AS246" s="5">
        <f t="shared" si="34"/>
        <v>336967.28</v>
      </c>
      <c r="AT246" t="s">
        <v>59</v>
      </c>
      <c r="AU246" t="s">
        <v>6164</v>
      </c>
      <c r="AV246" t="s">
        <v>6165</v>
      </c>
      <c r="AW246" t="s">
        <v>6166</v>
      </c>
      <c r="AX246" t="s">
        <v>6167</v>
      </c>
      <c r="AY246">
        <v>53</v>
      </c>
      <c r="AZ246">
        <v>0</v>
      </c>
      <c r="BA246">
        <v>22</v>
      </c>
      <c r="BB246" t="s">
        <v>6198</v>
      </c>
      <c r="BC246">
        <v>0</v>
      </c>
      <c r="BD246">
        <v>0</v>
      </c>
      <c r="BE246" t="s">
        <v>6169</v>
      </c>
      <c r="BF246" t="s">
        <v>6170</v>
      </c>
      <c r="BG246">
        <v>0</v>
      </c>
      <c r="BH246" t="s">
        <v>6171</v>
      </c>
      <c r="BI246">
        <v>18</v>
      </c>
      <c r="BJ246" t="s">
        <v>6172</v>
      </c>
      <c r="BK246">
        <v>0</v>
      </c>
      <c r="BL246">
        <v>61</v>
      </c>
      <c r="BM246" s="3">
        <f t="shared" si="35"/>
        <v>0.83606557377049184</v>
      </c>
    </row>
    <row r="247" spans="1:65">
      <c r="A247" t="s">
        <v>374</v>
      </c>
      <c r="B247" s="2">
        <v>45672</v>
      </c>
      <c r="C247" t="s">
        <v>47</v>
      </c>
      <c r="D247" t="s">
        <v>48</v>
      </c>
      <c r="E247">
        <v>1</v>
      </c>
      <c r="F247" t="s">
        <v>78</v>
      </c>
      <c r="G247" t="s">
        <v>62</v>
      </c>
      <c r="H247" t="s">
        <v>168</v>
      </c>
      <c r="I247" t="s">
        <v>74</v>
      </c>
      <c r="J247" t="s">
        <v>53</v>
      </c>
      <c r="K247" t="s">
        <v>66</v>
      </c>
      <c r="L247" t="s">
        <v>92</v>
      </c>
      <c r="M247" t="s">
        <v>56</v>
      </c>
      <c r="N247" t="s">
        <v>109</v>
      </c>
      <c r="O247" t="s">
        <v>58</v>
      </c>
      <c r="P247">
        <v>51</v>
      </c>
      <c r="Q247">
        <v>54</v>
      </c>
      <c r="R247">
        <v>51</v>
      </c>
      <c r="S247">
        <v>1</v>
      </c>
      <c r="T247">
        <f t="shared" si="27"/>
        <v>50</v>
      </c>
      <c r="U247">
        <v>49</v>
      </c>
      <c r="V247">
        <f t="shared" si="28"/>
        <v>1</v>
      </c>
      <c r="W247" s="3">
        <f t="shared" si="29"/>
        <v>1.9607843137254902E-2</v>
      </c>
      <c r="X247">
        <v>28</v>
      </c>
      <c r="Y247" s="4">
        <v>4.4000000000000004</v>
      </c>
      <c r="Z247" s="4">
        <v>1</v>
      </c>
      <c r="AA247" s="5">
        <v>33717.26</v>
      </c>
      <c r="AB247" s="5">
        <f t="shared" si="30"/>
        <v>1652145.74</v>
      </c>
      <c r="AC247" s="5">
        <v>23760.35</v>
      </c>
      <c r="AD247" s="5">
        <f t="shared" si="31"/>
        <v>1211777.8500000001</v>
      </c>
      <c r="AE247" s="5">
        <v>85439.23</v>
      </c>
      <c r="AF247" s="5">
        <v>25576.86</v>
      </c>
      <c r="AG247" s="5">
        <v>9301.48</v>
      </c>
      <c r="AH247" s="5">
        <v>1450</v>
      </c>
      <c r="AI247" s="5">
        <v>3200</v>
      </c>
      <c r="AJ247">
        <v>0</v>
      </c>
      <c r="AK247" s="5">
        <v>0</v>
      </c>
      <c r="AL247" s="5">
        <v>671.34</v>
      </c>
      <c r="AM247" s="5">
        <v>73235.509999999995</v>
      </c>
      <c r="AN247">
        <v>8</v>
      </c>
      <c r="AO247">
        <v>8</v>
      </c>
      <c r="AP247" t="str">
        <f t="shared" si="32"/>
        <v>Yes</v>
      </c>
      <c r="AQ247">
        <v>0</v>
      </c>
      <c r="AR247" s="5">
        <f t="shared" si="33"/>
        <v>1410652.27</v>
      </c>
      <c r="AS247" s="5">
        <f t="shared" si="34"/>
        <v>241493.47</v>
      </c>
      <c r="AT247" t="s">
        <v>59</v>
      </c>
      <c r="AU247" t="s">
        <v>6164</v>
      </c>
      <c r="AV247" t="s">
        <v>6165</v>
      </c>
      <c r="AW247" t="s">
        <v>6166</v>
      </c>
      <c r="AX247" t="s">
        <v>6167</v>
      </c>
      <c r="AY247">
        <v>52</v>
      </c>
      <c r="AZ247">
        <v>0</v>
      </c>
      <c r="BA247">
        <v>13</v>
      </c>
      <c r="BB247" t="s">
        <v>6198</v>
      </c>
      <c r="BC247">
        <v>0</v>
      </c>
      <c r="BD247">
        <v>0</v>
      </c>
      <c r="BE247" t="s">
        <v>6169</v>
      </c>
      <c r="BF247" t="s">
        <v>6170</v>
      </c>
      <c r="BG247">
        <v>1</v>
      </c>
      <c r="BH247" t="s">
        <v>6179</v>
      </c>
      <c r="BI247">
        <v>43</v>
      </c>
      <c r="BJ247" t="s">
        <v>6172</v>
      </c>
      <c r="BK247">
        <v>0</v>
      </c>
      <c r="BL247">
        <v>71</v>
      </c>
      <c r="BM247" s="3">
        <f t="shared" si="35"/>
        <v>0.71830985915492962</v>
      </c>
    </row>
    <row r="248" spans="1:65">
      <c r="A248" t="s">
        <v>375</v>
      </c>
      <c r="B248" s="2">
        <v>45672</v>
      </c>
      <c r="C248" t="s">
        <v>47</v>
      </c>
      <c r="D248" t="s">
        <v>48</v>
      </c>
      <c r="E248">
        <v>1</v>
      </c>
      <c r="F248" t="s">
        <v>78</v>
      </c>
      <c r="G248" t="s">
        <v>50</v>
      </c>
      <c r="H248" t="s">
        <v>185</v>
      </c>
      <c r="I248" t="s">
        <v>74</v>
      </c>
      <c r="J248" t="s">
        <v>65</v>
      </c>
      <c r="K248" t="s">
        <v>66</v>
      </c>
      <c r="L248" t="s">
        <v>67</v>
      </c>
      <c r="M248" t="s">
        <v>56</v>
      </c>
      <c r="N248" t="s">
        <v>76</v>
      </c>
      <c r="O248" t="s">
        <v>58</v>
      </c>
      <c r="P248">
        <v>51</v>
      </c>
      <c r="Q248">
        <v>51</v>
      </c>
      <c r="R248">
        <v>51</v>
      </c>
      <c r="S248">
        <v>1</v>
      </c>
      <c r="T248">
        <f t="shared" si="27"/>
        <v>50</v>
      </c>
      <c r="U248">
        <v>50</v>
      </c>
      <c r="V248">
        <f t="shared" si="28"/>
        <v>0</v>
      </c>
      <c r="W248" s="3">
        <f t="shared" si="29"/>
        <v>1.9607843137254902E-2</v>
      </c>
      <c r="X248">
        <v>36</v>
      </c>
      <c r="Y248" s="4">
        <v>2.5</v>
      </c>
      <c r="Z248" s="4">
        <v>1.5</v>
      </c>
      <c r="AA248" s="5">
        <v>48579.14</v>
      </c>
      <c r="AB248" s="5">
        <f t="shared" si="30"/>
        <v>2428957</v>
      </c>
      <c r="AC248" s="5">
        <v>34193.379999999997</v>
      </c>
      <c r="AD248" s="5">
        <f t="shared" si="31"/>
        <v>1743862.38</v>
      </c>
      <c r="AE248" s="5">
        <v>112820.24</v>
      </c>
      <c r="AF248" s="5">
        <v>34257.33</v>
      </c>
      <c r="AG248" s="5">
        <v>10579.49</v>
      </c>
      <c r="AH248" s="5">
        <v>2175</v>
      </c>
      <c r="AI248" s="5">
        <v>4600</v>
      </c>
      <c r="AJ248">
        <v>0</v>
      </c>
      <c r="AK248" s="5">
        <v>0</v>
      </c>
      <c r="AL248" s="5">
        <v>0</v>
      </c>
      <c r="AM248" s="5">
        <v>31870.3</v>
      </c>
      <c r="AN248">
        <v>4</v>
      </c>
      <c r="AO248">
        <v>2</v>
      </c>
      <c r="AP248" t="str">
        <f t="shared" si="32"/>
        <v>Yes</v>
      </c>
      <c r="AQ248">
        <v>0</v>
      </c>
      <c r="AR248" s="5">
        <f t="shared" si="33"/>
        <v>1940164.74</v>
      </c>
      <c r="AS248" s="5">
        <f t="shared" si="34"/>
        <v>488792.26</v>
      </c>
      <c r="AT248" t="s">
        <v>59</v>
      </c>
      <c r="AU248" t="s">
        <v>6164</v>
      </c>
      <c r="AV248" t="s">
        <v>6165</v>
      </c>
      <c r="AW248" t="s">
        <v>6166</v>
      </c>
      <c r="AX248" t="s">
        <v>6184</v>
      </c>
      <c r="AY248">
        <v>55</v>
      </c>
      <c r="AZ248">
        <v>2</v>
      </c>
      <c r="BA248">
        <v>0</v>
      </c>
      <c r="BB248" t="s">
        <v>6168</v>
      </c>
      <c r="BC248">
        <v>0</v>
      </c>
      <c r="BD248">
        <v>0</v>
      </c>
      <c r="BE248" t="s">
        <v>6169</v>
      </c>
      <c r="BF248" t="s">
        <v>6170</v>
      </c>
      <c r="BG248">
        <v>0</v>
      </c>
      <c r="BH248" t="s">
        <v>6171</v>
      </c>
      <c r="BI248">
        <v>35</v>
      </c>
      <c r="BJ248" t="s">
        <v>6172</v>
      </c>
      <c r="BK248">
        <v>0</v>
      </c>
      <c r="BL248">
        <v>63</v>
      </c>
      <c r="BM248" s="3">
        <f t="shared" si="35"/>
        <v>0.80952380952380953</v>
      </c>
    </row>
    <row r="249" spans="1:65">
      <c r="A249" t="s">
        <v>376</v>
      </c>
      <c r="B249" s="2">
        <v>45672</v>
      </c>
      <c r="C249" t="s">
        <v>47</v>
      </c>
      <c r="D249" t="s">
        <v>48</v>
      </c>
      <c r="E249">
        <v>1</v>
      </c>
      <c r="F249" t="s">
        <v>49</v>
      </c>
      <c r="G249" t="s">
        <v>79</v>
      </c>
      <c r="H249" t="s">
        <v>262</v>
      </c>
      <c r="I249" t="s">
        <v>64</v>
      </c>
      <c r="J249" t="s">
        <v>53</v>
      </c>
      <c r="K249" t="s">
        <v>75</v>
      </c>
      <c r="L249" t="s">
        <v>87</v>
      </c>
      <c r="M249" t="s">
        <v>56</v>
      </c>
      <c r="N249" t="s">
        <v>109</v>
      </c>
      <c r="O249" t="s">
        <v>58</v>
      </c>
      <c r="P249">
        <v>72</v>
      </c>
      <c r="Q249">
        <v>73</v>
      </c>
      <c r="R249">
        <v>71</v>
      </c>
      <c r="S249">
        <v>1</v>
      </c>
      <c r="T249">
        <f t="shared" si="27"/>
        <v>70</v>
      </c>
      <c r="U249">
        <v>70</v>
      </c>
      <c r="V249">
        <f t="shared" si="28"/>
        <v>0</v>
      </c>
      <c r="W249" s="3">
        <f t="shared" si="29"/>
        <v>1.4084507042253521E-2</v>
      </c>
      <c r="X249">
        <v>7</v>
      </c>
      <c r="Y249" s="4">
        <v>4.5999999999999996</v>
      </c>
      <c r="Z249" s="4">
        <v>1.1000000000000001</v>
      </c>
      <c r="AA249" s="5">
        <v>35719.050000000003</v>
      </c>
      <c r="AB249" s="5">
        <f t="shared" si="30"/>
        <v>2500333.5</v>
      </c>
      <c r="AC249" s="5">
        <v>24154.12</v>
      </c>
      <c r="AD249" s="5">
        <f t="shared" si="31"/>
        <v>1714942.52</v>
      </c>
      <c r="AE249" s="5">
        <v>118686.15</v>
      </c>
      <c r="AF249" s="5">
        <v>32696.68</v>
      </c>
      <c r="AG249" s="5">
        <v>7297.72</v>
      </c>
      <c r="AH249" s="5">
        <v>1595</v>
      </c>
      <c r="AI249" s="5">
        <v>3200</v>
      </c>
      <c r="AJ249">
        <v>0</v>
      </c>
      <c r="AK249" s="5">
        <v>0</v>
      </c>
      <c r="AL249" s="5">
        <v>0</v>
      </c>
      <c r="AM249" s="5">
        <v>107058.03</v>
      </c>
      <c r="AN249">
        <v>8</v>
      </c>
      <c r="AO249">
        <v>8</v>
      </c>
      <c r="AP249" t="str">
        <f t="shared" si="32"/>
        <v>Yes</v>
      </c>
      <c r="AQ249">
        <v>1</v>
      </c>
      <c r="AR249" s="5">
        <f t="shared" si="33"/>
        <v>1985476.1</v>
      </c>
      <c r="AS249" s="5">
        <f t="shared" si="34"/>
        <v>514857.4</v>
      </c>
      <c r="AT249" t="s">
        <v>59</v>
      </c>
      <c r="AU249" t="s">
        <v>6164</v>
      </c>
      <c r="AV249" t="s">
        <v>6165</v>
      </c>
      <c r="AW249" t="s">
        <v>6166</v>
      </c>
      <c r="AX249" t="s">
        <v>6167</v>
      </c>
      <c r="AY249">
        <v>74</v>
      </c>
      <c r="AZ249">
        <v>0</v>
      </c>
      <c r="BA249">
        <v>0</v>
      </c>
      <c r="BB249" t="s">
        <v>6168</v>
      </c>
      <c r="BC249">
        <v>0</v>
      </c>
      <c r="BD249">
        <v>0</v>
      </c>
      <c r="BE249" t="s">
        <v>6169</v>
      </c>
      <c r="BF249" t="s">
        <v>6170</v>
      </c>
      <c r="BG249">
        <v>0</v>
      </c>
      <c r="BH249" t="s">
        <v>6171</v>
      </c>
      <c r="BI249">
        <v>29</v>
      </c>
      <c r="BJ249" t="s">
        <v>6172</v>
      </c>
      <c r="BK249">
        <v>0</v>
      </c>
      <c r="BL249">
        <v>75</v>
      </c>
      <c r="BM249" s="3">
        <f t="shared" si="35"/>
        <v>0.94666666666666666</v>
      </c>
    </row>
    <row r="250" spans="1:65">
      <c r="A250" t="s">
        <v>377</v>
      </c>
      <c r="B250" s="2">
        <v>45672</v>
      </c>
      <c r="C250" t="s">
        <v>47</v>
      </c>
      <c r="D250" t="s">
        <v>48</v>
      </c>
      <c r="E250">
        <v>1</v>
      </c>
      <c r="F250" t="s">
        <v>61</v>
      </c>
      <c r="G250" t="s">
        <v>79</v>
      </c>
      <c r="H250" t="s">
        <v>98</v>
      </c>
      <c r="I250" t="s">
        <v>64</v>
      </c>
      <c r="J250" t="s">
        <v>53</v>
      </c>
      <c r="K250" t="s">
        <v>75</v>
      </c>
      <c r="L250" t="s">
        <v>55</v>
      </c>
      <c r="M250" t="s">
        <v>56</v>
      </c>
      <c r="N250" t="s">
        <v>69</v>
      </c>
      <c r="O250" t="s">
        <v>120</v>
      </c>
      <c r="P250">
        <v>76</v>
      </c>
      <c r="Q250">
        <v>80</v>
      </c>
      <c r="R250">
        <v>77</v>
      </c>
      <c r="S250">
        <v>1</v>
      </c>
      <c r="T250">
        <f t="shared" si="27"/>
        <v>76</v>
      </c>
      <c r="U250">
        <v>75</v>
      </c>
      <c r="V250">
        <f t="shared" si="28"/>
        <v>1</v>
      </c>
      <c r="W250" s="3">
        <f t="shared" si="29"/>
        <v>1.2987012987012988E-2</v>
      </c>
      <c r="X250">
        <v>10</v>
      </c>
      <c r="Y250" s="4">
        <v>0</v>
      </c>
      <c r="Z250" s="4">
        <v>1.6</v>
      </c>
      <c r="AA250" s="5">
        <v>35547.67</v>
      </c>
      <c r="AB250" s="5">
        <f t="shared" si="30"/>
        <v>2666075.25</v>
      </c>
      <c r="AC250" s="5">
        <v>23595.93</v>
      </c>
      <c r="AD250" s="5">
        <f t="shared" si="31"/>
        <v>1816886.61</v>
      </c>
      <c r="AE250" s="5">
        <v>128045.53</v>
      </c>
      <c r="AF250" s="5">
        <v>32045.02</v>
      </c>
      <c r="AG250" s="5">
        <v>7803.21</v>
      </c>
      <c r="AH250" s="5">
        <v>2320</v>
      </c>
      <c r="AI250" s="5">
        <v>3200</v>
      </c>
      <c r="AJ250">
        <v>0</v>
      </c>
      <c r="AK250" s="5">
        <v>0</v>
      </c>
      <c r="AL250" s="5">
        <v>681</v>
      </c>
      <c r="AM250" s="5">
        <v>49476.99</v>
      </c>
      <c r="AN250">
        <v>4</v>
      </c>
      <c r="AO250">
        <v>2</v>
      </c>
      <c r="AP250" t="str">
        <f t="shared" si="32"/>
        <v>Yes</v>
      </c>
      <c r="AQ250">
        <v>1</v>
      </c>
      <c r="AR250" s="5">
        <f t="shared" si="33"/>
        <v>2040458.36</v>
      </c>
      <c r="AS250" s="5">
        <f t="shared" si="34"/>
        <v>625616.89</v>
      </c>
      <c r="AT250" t="s">
        <v>59</v>
      </c>
      <c r="AU250" t="s">
        <v>6164</v>
      </c>
      <c r="AV250" t="s">
        <v>6165</v>
      </c>
      <c r="AW250" t="s">
        <v>6166</v>
      </c>
      <c r="AX250" t="s">
        <v>6167</v>
      </c>
      <c r="AY250">
        <v>82</v>
      </c>
      <c r="AZ250">
        <v>3</v>
      </c>
      <c r="BA250">
        <v>11</v>
      </c>
      <c r="BB250" t="s">
        <v>6185</v>
      </c>
      <c r="BC250">
        <v>0</v>
      </c>
      <c r="BD250">
        <v>0</v>
      </c>
      <c r="BE250" t="s">
        <v>6169</v>
      </c>
      <c r="BF250" t="s">
        <v>6170</v>
      </c>
      <c r="BG250">
        <v>0</v>
      </c>
      <c r="BH250" t="s">
        <v>6171</v>
      </c>
      <c r="BI250">
        <v>7</v>
      </c>
      <c r="BJ250" t="s">
        <v>6172</v>
      </c>
      <c r="BK250">
        <v>0</v>
      </c>
      <c r="BL250">
        <v>82</v>
      </c>
      <c r="BM250" s="3">
        <f t="shared" si="35"/>
        <v>0.93902439024390238</v>
      </c>
    </row>
    <row r="251" spans="1:65">
      <c r="A251" t="s">
        <v>378</v>
      </c>
      <c r="B251" s="2">
        <v>45672</v>
      </c>
      <c r="C251" t="s">
        <v>47</v>
      </c>
      <c r="D251" t="s">
        <v>48</v>
      </c>
      <c r="E251">
        <v>1</v>
      </c>
      <c r="F251" t="s">
        <v>78</v>
      </c>
      <c r="G251" t="s">
        <v>62</v>
      </c>
      <c r="H251" t="s">
        <v>91</v>
      </c>
      <c r="I251" t="s">
        <v>74</v>
      </c>
      <c r="J251" t="s">
        <v>81</v>
      </c>
      <c r="K251" t="s">
        <v>54</v>
      </c>
      <c r="L251" t="s">
        <v>87</v>
      </c>
      <c r="M251" t="s">
        <v>56</v>
      </c>
      <c r="N251" t="s">
        <v>94</v>
      </c>
      <c r="O251" t="s">
        <v>82</v>
      </c>
      <c r="P251">
        <v>36</v>
      </c>
      <c r="Q251">
        <v>37</v>
      </c>
      <c r="R251">
        <v>36</v>
      </c>
      <c r="S251">
        <v>1</v>
      </c>
      <c r="T251">
        <f t="shared" si="27"/>
        <v>35</v>
      </c>
      <c r="U251">
        <v>35</v>
      </c>
      <c r="V251">
        <f t="shared" si="28"/>
        <v>0</v>
      </c>
      <c r="W251" s="3">
        <f t="shared" si="29"/>
        <v>2.7777777777777776E-2</v>
      </c>
      <c r="X251">
        <v>30</v>
      </c>
      <c r="Y251" s="4">
        <v>7.6</v>
      </c>
      <c r="Z251" s="4">
        <v>1.1000000000000001</v>
      </c>
      <c r="AA251" s="5">
        <v>84452.22</v>
      </c>
      <c r="AB251" s="5">
        <f t="shared" si="30"/>
        <v>2955827.7</v>
      </c>
      <c r="AC251" s="5">
        <v>54651.9</v>
      </c>
      <c r="AD251" s="5">
        <f t="shared" si="31"/>
        <v>1967468.4</v>
      </c>
      <c r="AE251" s="5">
        <v>110605.12</v>
      </c>
      <c r="AF251" s="5">
        <v>34476.019999999997</v>
      </c>
      <c r="AG251" s="5">
        <v>9548.36</v>
      </c>
      <c r="AH251" s="5">
        <v>1595</v>
      </c>
      <c r="AI251" s="5">
        <v>6800</v>
      </c>
      <c r="AJ251">
        <v>0</v>
      </c>
      <c r="AK251" s="5">
        <v>0</v>
      </c>
      <c r="AL251" s="5">
        <v>0</v>
      </c>
      <c r="AM251" s="5">
        <v>22863.34</v>
      </c>
      <c r="AN251">
        <v>4</v>
      </c>
      <c r="AO251">
        <v>4</v>
      </c>
      <c r="AP251" t="str">
        <f t="shared" si="32"/>
        <v>Yes</v>
      </c>
      <c r="AQ251">
        <v>1</v>
      </c>
      <c r="AR251" s="5">
        <f t="shared" si="33"/>
        <v>2153356.2400000002</v>
      </c>
      <c r="AS251" s="5">
        <f t="shared" si="34"/>
        <v>802471.46</v>
      </c>
      <c r="AT251" t="s">
        <v>59</v>
      </c>
      <c r="AU251" t="s">
        <v>6164</v>
      </c>
      <c r="AV251" t="s">
        <v>6165</v>
      </c>
      <c r="AW251" t="s">
        <v>6166</v>
      </c>
      <c r="AX251" t="s">
        <v>6167</v>
      </c>
      <c r="AY251">
        <v>39</v>
      </c>
      <c r="AZ251">
        <v>3</v>
      </c>
      <c r="BA251">
        <v>0</v>
      </c>
      <c r="BB251" t="s">
        <v>6168</v>
      </c>
      <c r="BC251">
        <v>0</v>
      </c>
      <c r="BD251">
        <v>0</v>
      </c>
      <c r="BE251" t="s">
        <v>6169</v>
      </c>
      <c r="BF251" t="s">
        <v>6170</v>
      </c>
      <c r="BG251">
        <v>1</v>
      </c>
      <c r="BH251" t="s">
        <v>6179</v>
      </c>
      <c r="BI251">
        <v>31</v>
      </c>
      <c r="BJ251" t="s">
        <v>6172</v>
      </c>
      <c r="BK251">
        <v>0</v>
      </c>
      <c r="BL251">
        <v>50</v>
      </c>
      <c r="BM251" s="3">
        <f t="shared" si="35"/>
        <v>0.72</v>
      </c>
    </row>
    <row r="252" spans="1:65">
      <c r="A252" t="s">
        <v>379</v>
      </c>
      <c r="B252" s="2">
        <v>45672</v>
      </c>
      <c r="C252" t="s">
        <v>47</v>
      </c>
      <c r="D252" t="s">
        <v>48</v>
      </c>
      <c r="E252">
        <v>1</v>
      </c>
      <c r="F252" t="s">
        <v>61</v>
      </c>
      <c r="G252" t="s">
        <v>79</v>
      </c>
      <c r="H252" t="s">
        <v>98</v>
      </c>
      <c r="I252" t="s">
        <v>52</v>
      </c>
      <c r="J252" t="s">
        <v>65</v>
      </c>
      <c r="K252" t="s">
        <v>75</v>
      </c>
      <c r="L252" t="s">
        <v>92</v>
      </c>
      <c r="M252" t="s">
        <v>56</v>
      </c>
      <c r="N252" t="s">
        <v>69</v>
      </c>
      <c r="O252" t="s">
        <v>70</v>
      </c>
      <c r="P252">
        <v>54</v>
      </c>
      <c r="Q252">
        <v>57</v>
      </c>
      <c r="R252">
        <v>56</v>
      </c>
      <c r="S252">
        <v>1</v>
      </c>
      <c r="T252">
        <f t="shared" si="27"/>
        <v>55</v>
      </c>
      <c r="U252">
        <v>53</v>
      </c>
      <c r="V252">
        <f t="shared" si="28"/>
        <v>2</v>
      </c>
      <c r="W252" s="3">
        <f t="shared" si="29"/>
        <v>1.7857142857142856E-2</v>
      </c>
      <c r="X252">
        <v>38</v>
      </c>
      <c r="Y252" s="4">
        <v>3.3</v>
      </c>
      <c r="Z252" s="4">
        <v>1.7</v>
      </c>
      <c r="AA252" s="5">
        <v>51485.64</v>
      </c>
      <c r="AB252" s="5">
        <f t="shared" si="30"/>
        <v>2728738.92</v>
      </c>
      <c r="AC252" s="5">
        <v>35213.599999999999</v>
      </c>
      <c r="AD252" s="5">
        <f t="shared" si="31"/>
        <v>1971961.6</v>
      </c>
      <c r="AE252" s="5">
        <v>131186.54</v>
      </c>
      <c r="AF252" s="5">
        <v>34000.239999999998</v>
      </c>
      <c r="AG252" s="5">
        <v>10055.530000000001</v>
      </c>
      <c r="AH252" s="5">
        <v>2465</v>
      </c>
      <c r="AI252" s="5">
        <v>4600</v>
      </c>
      <c r="AJ252">
        <v>0</v>
      </c>
      <c r="AK252" s="5">
        <v>0</v>
      </c>
      <c r="AL252" s="5">
        <v>1889.36</v>
      </c>
      <c r="AM252" s="5">
        <v>36183.440000000002</v>
      </c>
      <c r="AN252">
        <v>4</v>
      </c>
      <c r="AO252">
        <v>4</v>
      </c>
      <c r="AP252" t="str">
        <f t="shared" si="32"/>
        <v>Yes</v>
      </c>
      <c r="AQ252">
        <v>0</v>
      </c>
      <c r="AR252" s="5">
        <f t="shared" si="33"/>
        <v>2192341.71</v>
      </c>
      <c r="AS252" s="5">
        <f t="shared" si="34"/>
        <v>536397.21</v>
      </c>
      <c r="AT252" t="s">
        <v>59</v>
      </c>
      <c r="AU252" t="s">
        <v>6164</v>
      </c>
      <c r="AV252" t="s">
        <v>6165</v>
      </c>
      <c r="AW252" t="s">
        <v>6166</v>
      </c>
      <c r="AX252" t="s">
        <v>6167</v>
      </c>
      <c r="AY252">
        <v>56</v>
      </c>
      <c r="AZ252">
        <v>1</v>
      </c>
      <c r="BA252">
        <v>15</v>
      </c>
      <c r="BB252" t="s">
        <v>6180</v>
      </c>
      <c r="BC252">
        <v>0</v>
      </c>
      <c r="BD252">
        <v>0</v>
      </c>
      <c r="BE252" t="s">
        <v>6169</v>
      </c>
      <c r="BF252" t="s">
        <v>6170</v>
      </c>
      <c r="BG252">
        <v>0</v>
      </c>
      <c r="BH252" t="s">
        <v>6171</v>
      </c>
      <c r="BI252">
        <v>30</v>
      </c>
      <c r="BJ252" t="s">
        <v>6172</v>
      </c>
      <c r="BK252">
        <v>0</v>
      </c>
      <c r="BL252">
        <v>63</v>
      </c>
      <c r="BM252" s="3">
        <f t="shared" si="35"/>
        <v>0.88888888888888884</v>
      </c>
    </row>
    <row r="253" spans="1:65">
      <c r="A253" t="s">
        <v>380</v>
      </c>
      <c r="B253" s="2">
        <v>45672</v>
      </c>
      <c r="C253" t="s">
        <v>47</v>
      </c>
      <c r="D253" t="s">
        <v>48</v>
      </c>
      <c r="E253">
        <v>1</v>
      </c>
      <c r="F253" t="s">
        <v>61</v>
      </c>
      <c r="G253" t="s">
        <v>79</v>
      </c>
      <c r="H253" t="s">
        <v>84</v>
      </c>
      <c r="I253" t="s">
        <v>74</v>
      </c>
      <c r="J253" t="s">
        <v>65</v>
      </c>
      <c r="K253" t="s">
        <v>75</v>
      </c>
      <c r="L253" t="s">
        <v>92</v>
      </c>
      <c r="M253" t="s">
        <v>56</v>
      </c>
      <c r="N253" t="s">
        <v>69</v>
      </c>
      <c r="O253" t="s">
        <v>70</v>
      </c>
      <c r="P253">
        <v>53</v>
      </c>
      <c r="Q253">
        <v>56</v>
      </c>
      <c r="R253">
        <v>55</v>
      </c>
      <c r="S253">
        <v>1</v>
      </c>
      <c r="T253">
        <f t="shared" si="27"/>
        <v>54</v>
      </c>
      <c r="U253">
        <v>51</v>
      </c>
      <c r="V253">
        <f t="shared" si="28"/>
        <v>3</v>
      </c>
      <c r="W253" s="3">
        <f t="shared" si="29"/>
        <v>1.8181818181818181E-2</v>
      </c>
      <c r="X253">
        <v>18</v>
      </c>
      <c r="Y253" s="4">
        <v>7.1</v>
      </c>
      <c r="Z253" s="4">
        <v>1</v>
      </c>
      <c r="AA253" s="5">
        <v>52390.36</v>
      </c>
      <c r="AB253" s="5">
        <f t="shared" si="30"/>
        <v>2671908.36</v>
      </c>
      <c r="AC253" s="5">
        <v>35143.599999999999</v>
      </c>
      <c r="AD253" s="5">
        <f t="shared" si="31"/>
        <v>1932898</v>
      </c>
      <c r="AE253" s="5">
        <v>122315.23</v>
      </c>
      <c r="AF253" s="5">
        <v>33646.61</v>
      </c>
      <c r="AG253" s="5">
        <v>8443.2900000000009</v>
      </c>
      <c r="AH253" s="5">
        <v>1450</v>
      </c>
      <c r="AI253" s="5">
        <v>4600</v>
      </c>
      <c r="AJ253">
        <v>0</v>
      </c>
      <c r="AK253" s="5">
        <v>0</v>
      </c>
      <c r="AL253" s="5">
        <v>2917.86</v>
      </c>
      <c r="AM253" s="5">
        <v>36434.47</v>
      </c>
      <c r="AN253">
        <v>4</v>
      </c>
      <c r="AO253">
        <v>5</v>
      </c>
      <c r="AP253" t="str">
        <f t="shared" si="32"/>
        <v>No</v>
      </c>
      <c r="AQ253">
        <v>2</v>
      </c>
      <c r="AR253" s="5">
        <f t="shared" si="33"/>
        <v>2142705.46</v>
      </c>
      <c r="AS253" s="5">
        <f t="shared" si="34"/>
        <v>529202.9</v>
      </c>
      <c r="AT253" t="s">
        <v>59</v>
      </c>
      <c r="AU253" t="s">
        <v>6164</v>
      </c>
      <c r="AV253" t="s">
        <v>6165</v>
      </c>
      <c r="AW253" t="s">
        <v>6166</v>
      </c>
      <c r="AX253" t="s">
        <v>6167</v>
      </c>
      <c r="AY253">
        <v>55</v>
      </c>
      <c r="AZ253">
        <v>0</v>
      </c>
      <c r="BA253">
        <v>18</v>
      </c>
      <c r="BB253" t="s">
        <v>6180</v>
      </c>
      <c r="BC253">
        <v>0</v>
      </c>
      <c r="BD253">
        <v>1</v>
      </c>
      <c r="BE253" t="s">
        <v>6188</v>
      </c>
      <c r="BF253" t="s">
        <v>6170</v>
      </c>
      <c r="BG253">
        <v>0</v>
      </c>
      <c r="BH253" t="s">
        <v>6171</v>
      </c>
      <c r="BI253">
        <v>11</v>
      </c>
      <c r="BJ253" t="s">
        <v>6172</v>
      </c>
      <c r="BK253">
        <v>0</v>
      </c>
      <c r="BL253">
        <v>61</v>
      </c>
      <c r="BM253" s="3">
        <f t="shared" si="35"/>
        <v>0.90163934426229508</v>
      </c>
    </row>
    <row r="254" spans="1:65">
      <c r="A254" t="s">
        <v>381</v>
      </c>
      <c r="B254" s="2">
        <v>45672</v>
      </c>
      <c r="C254" t="s">
        <v>47</v>
      </c>
      <c r="D254" t="s">
        <v>48</v>
      </c>
      <c r="E254">
        <v>1</v>
      </c>
      <c r="F254" t="s">
        <v>49</v>
      </c>
      <c r="G254" t="s">
        <v>79</v>
      </c>
      <c r="H254" t="s">
        <v>262</v>
      </c>
      <c r="I254" t="s">
        <v>64</v>
      </c>
      <c r="J254" t="s">
        <v>81</v>
      </c>
      <c r="K254" t="s">
        <v>75</v>
      </c>
      <c r="L254" t="s">
        <v>87</v>
      </c>
      <c r="M254" t="s">
        <v>56</v>
      </c>
      <c r="N254" t="s">
        <v>76</v>
      </c>
      <c r="O254" t="s">
        <v>70</v>
      </c>
      <c r="P254">
        <v>32</v>
      </c>
      <c r="Q254">
        <v>33</v>
      </c>
      <c r="R254">
        <v>32</v>
      </c>
      <c r="S254">
        <v>1</v>
      </c>
      <c r="T254">
        <f t="shared" si="27"/>
        <v>31</v>
      </c>
      <c r="U254">
        <v>31</v>
      </c>
      <c r="V254">
        <f t="shared" si="28"/>
        <v>0</v>
      </c>
      <c r="W254" s="3">
        <f t="shared" si="29"/>
        <v>3.125E-2</v>
      </c>
      <c r="X254">
        <v>9</v>
      </c>
      <c r="Y254" s="4">
        <v>7.5</v>
      </c>
      <c r="Z254" s="4">
        <v>1.2</v>
      </c>
      <c r="AA254" s="5">
        <v>77216.960000000006</v>
      </c>
      <c r="AB254" s="5">
        <f t="shared" si="30"/>
        <v>2393725.7599999998</v>
      </c>
      <c r="AC254" s="5">
        <v>54493.96</v>
      </c>
      <c r="AD254" s="5">
        <f t="shared" si="31"/>
        <v>1743806.72</v>
      </c>
      <c r="AE254" s="5">
        <v>93134.46</v>
      </c>
      <c r="AF254" s="5">
        <v>28584.84</v>
      </c>
      <c r="AG254" s="5">
        <v>7399.69</v>
      </c>
      <c r="AH254" s="5">
        <v>1740</v>
      </c>
      <c r="AI254" s="5">
        <v>6800</v>
      </c>
      <c r="AJ254">
        <v>0</v>
      </c>
      <c r="AK254" s="5">
        <v>0</v>
      </c>
      <c r="AL254" s="5">
        <v>0</v>
      </c>
      <c r="AM254" s="5">
        <v>20772.88</v>
      </c>
      <c r="AN254">
        <v>4</v>
      </c>
      <c r="AO254">
        <v>4</v>
      </c>
      <c r="AP254" t="str">
        <f t="shared" si="32"/>
        <v>Yes</v>
      </c>
      <c r="AQ254">
        <v>1</v>
      </c>
      <c r="AR254" s="5">
        <f t="shared" si="33"/>
        <v>1902238.59</v>
      </c>
      <c r="AS254" s="5">
        <f t="shared" si="34"/>
        <v>491487.17</v>
      </c>
      <c r="AT254" t="s">
        <v>59</v>
      </c>
      <c r="AU254" t="s">
        <v>6164</v>
      </c>
      <c r="AV254" t="s">
        <v>6165</v>
      </c>
      <c r="AW254" t="s">
        <v>6166</v>
      </c>
      <c r="AX254" t="s">
        <v>6167</v>
      </c>
      <c r="AY254">
        <v>34</v>
      </c>
      <c r="AZ254">
        <v>2</v>
      </c>
      <c r="BA254">
        <v>0</v>
      </c>
      <c r="BB254" t="s">
        <v>6168</v>
      </c>
      <c r="BC254">
        <v>0</v>
      </c>
      <c r="BD254">
        <v>0</v>
      </c>
      <c r="BE254" t="s">
        <v>6169</v>
      </c>
      <c r="BF254" t="s">
        <v>6170</v>
      </c>
      <c r="BG254">
        <v>0</v>
      </c>
      <c r="BH254" t="s">
        <v>6171</v>
      </c>
      <c r="BI254">
        <v>21</v>
      </c>
      <c r="BJ254" t="s">
        <v>6172</v>
      </c>
      <c r="BK254">
        <v>0</v>
      </c>
      <c r="BL254">
        <v>52</v>
      </c>
      <c r="BM254" s="3">
        <f t="shared" si="35"/>
        <v>0.61538461538461542</v>
      </c>
    </row>
    <row r="255" spans="1:65">
      <c r="A255" t="s">
        <v>382</v>
      </c>
      <c r="B255" s="2">
        <v>45672</v>
      </c>
      <c r="C255" t="s">
        <v>47</v>
      </c>
      <c r="D255" t="s">
        <v>48</v>
      </c>
      <c r="E255">
        <v>1</v>
      </c>
      <c r="F255" t="s">
        <v>78</v>
      </c>
      <c r="G255" t="s">
        <v>62</v>
      </c>
      <c r="H255" t="s">
        <v>153</v>
      </c>
      <c r="I255" t="s">
        <v>74</v>
      </c>
      <c r="J255" t="s">
        <v>53</v>
      </c>
      <c r="K255" t="s">
        <v>75</v>
      </c>
      <c r="L255" t="s">
        <v>67</v>
      </c>
      <c r="M255" t="s">
        <v>68</v>
      </c>
      <c r="N255" t="s">
        <v>57</v>
      </c>
      <c r="O255" t="s">
        <v>120</v>
      </c>
      <c r="P255">
        <v>69</v>
      </c>
      <c r="Q255">
        <v>72</v>
      </c>
      <c r="R255">
        <v>69</v>
      </c>
      <c r="S255">
        <v>3</v>
      </c>
      <c r="T255">
        <f t="shared" si="27"/>
        <v>66</v>
      </c>
      <c r="U255">
        <v>66</v>
      </c>
      <c r="V255">
        <f t="shared" si="28"/>
        <v>0</v>
      </c>
      <c r="W255" s="3">
        <f t="shared" si="29"/>
        <v>4.3478260869565216E-2</v>
      </c>
      <c r="X255">
        <v>14</v>
      </c>
      <c r="Y255" s="4">
        <v>6.1</v>
      </c>
      <c r="Z255" s="4">
        <v>0.9</v>
      </c>
      <c r="AA255" s="5">
        <v>35925.360000000001</v>
      </c>
      <c r="AB255" s="5">
        <f t="shared" si="30"/>
        <v>2371073.7599999998</v>
      </c>
      <c r="AC255" s="5">
        <v>21994.42</v>
      </c>
      <c r="AD255" s="5">
        <f t="shared" si="31"/>
        <v>1517614.98</v>
      </c>
      <c r="AE255" s="5">
        <v>117766.9</v>
      </c>
      <c r="AF255" s="5">
        <v>32556.240000000002</v>
      </c>
      <c r="AG255" s="5">
        <v>8015.57</v>
      </c>
      <c r="AH255" s="5">
        <v>1305</v>
      </c>
      <c r="AI255" s="5">
        <v>9600</v>
      </c>
      <c r="AJ255">
        <v>1</v>
      </c>
      <c r="AK255" s="5">
        <v>9141.4699999999993</v>
      </c>
      <c r="AL255" s="5">
        <v>0</v>
      </c>
      <c r="AM255" s="5">
        <v>44267.05</v>
      </c>
      <c r="AN255">
        <v>4</v>
      </c>
      <c r="AO255">
        <v>3</v>
      </c>
      <c r="AP255" t="str">
        <f t="shared" si="32"/>
        <v>Yes</v>
      </c>
      <c r="AQ255">
        <v>1</v>
      </c>
      <c r="AR255" s="5">
        <f t="shared" si="33"/>
        <v>1740267.21</v>
      </c>
      <c r="AS255" s="5">
        <f t="shared" si="34"/>
        <v>630806.55000000005</v>
      </c>
      <c r="AT255" t="s">
        <v>116</v>
      </c>
      <c r="AU255" t="s">
        <v>6199</v>
      </c>
      <c r="AV255" t="s">
        <v>6200</v>
      </c>
      <c r="AW255" t="s">
        <v>6175</v>
      </c>
      <c r="AX255" t="s">
        <v>6167</v>
      </c>
      <c r="AY255">
        <v>72</v>
      </c>
      <c r="AZ255">
        <v>0</v>
      </c>
      <c r="BA255">
        <v>0</v>
      </c>
      <c r="BB255" t="s">
        <v>6168</v>
      </c>
      <c r="BC255">
        <v>0</v>
      </c>
      <c r="BD255">
        <v>0</v>
      </c>
      <c r="BE255" t="s">
        <v>6169</v>
      </c>
      <c r="BF255" t="s">
        <v>6176</v>
      </c>
      <c r="BG255">
        <v>0</v>
      </c>
      <c r="BH255" t="s">
        <v>6171</v>
      </c>
      <c r="BI255">
        <v>14</v>
      </c>
      <c r="BJ255" t="s">
        <v>6172</v>
      </c>
      <c r="BK255">
        <v>0</v>
      </c>
      <c r="BL255">
        <v>78</v>
      </c>
      <c r="BM255" s="3">
        <f t="shared" si="35"/>
        <v>0.88461538461538458</v>
      </c>
    </row>
    <row r="256" spans="1:65">
      <c r="A256" t="s">
        <v>383</v>
      </c>
      <c r="B256" s="2">
        <v>45672</v>
      </c>
      <c r="C256" t="s">
        <v>47</v>
      </c>
      <c r="D256" t="s">
        <v>48</v>
      </c>
      <c r="E256">
        <v>1</v>
      </c>
      <c r="F256" t="s">
        <v>72</v>
      </c>
      <c r="G256" t="s">
        <v>62</v>
      </c>
      <c r="H256" t="s">
        <v>220</v>
      </c>
      <c r="I256" t="s">
        <v>52</v>
      </c>
      <c r="J256" t="s">
        <v>65</v>
      </c>
      <c r="K256" t="s">
        <v>75</v>
      </c>
      <c r="L256" t="s">
        <v>87</v>
      </c>
      <c r="M256" t="s">
        <v>56</v>
      </c>
      <c r="N256" t="s">
        <v>109</v>
      </c>
      <c r="O256" t="s">
        <v>58</v>
      </c>
      <c r="P256">
        <v>50</v>
      </c>
      <c r="Q256">
        <v>53</v>
      </c>
      <c r="R256">
        <v>52</v>
      </c>
      <c r="S256">
        <v>1</v>
      </c>
      <c r="T256">
        <f t="shared" si="27"/>
        <v>51</v>
      </c>
      <c r="U256">
        <v>50</v>
      </c>
      <c r="V256">
        <f t="shared" si="28"/>
        <v>1</v>
      </c>
      <c r="W256" s="3">
        <f t="shared" si="29"/>
        <v>1.9230769230769232E-2</v>
      </c>
      <c r="X256">
        <v>23</v>
      </c>
      <c r="Y256" s="4">
        <v>2.8</v>
      </c>
      <c r="Z256" s="4">
        <v>1.4</v>
      </c>
      <c r="AA256" s="5">
        <v>51771.97</v>
      </c>
      <c r="AB256" s="5">
        <f t="shared" si="30"/>
        <v>2588598.5</v>
      </c>
      <c r="AC256" s="5">
        <v>35900.53</v>
      </c>
      <c r="AD256" s="5">
        <f t="shared" si="31"/>
        <v>1866827.56</v>
      </c>
      <c r="AE256" s="5">
        <v>119589.92</v>
      </c>
      <c r="AF256" s="5">
        <v>31478.43</v>
      </c>
      <c r="AG256" s="5">
        <v>9576.5400000000009</v>
      </c>
      <c r="AH256" s="5">
        <v>2030</v>
      </c>
      <c r="AI256" s="5">
        <v>4600</v>
      </c>
      <c r="AJ256">
        <v>0</v>
      </c>
      <c r="AK256" s="5">
        <v>0</v>
      </c>
      <c r="AL256" s="5">
        <v>1024.69</v>
      </c>
      <c r="AM256" s="5">
        <v>77094.2</v>
      </c>
      <c r="AN256">
        <v>8</v>
      </c>
      <c r="AO256">
        <v>7</v>
      </c>
      <c r="AP256" t="str">
        <f t="shared" si="32"/>
        <v>Yes</v>
      </c>
      <c r="AQ256">
        <v>0</v>
      </c>
      <c r="AR256" s="5">
        <f t="shared" si="33"/>
        <v>2112221.34</v>
      </c>
      <c r="AS256" s="5">
        <f t="shared" si="34"/>
        <v>476377.16</v>
      </c>
      <c r="AT256" t="s">
        <v>59</v>
      </c>
      <c r="AU256" t="s">
        <v>6164</v>
      </c>
      <c r="AV256" t="s">
        <v>6165</v>
      </c>
      <c r="AW256" t="s">
        <v>6166</v>
      </c>
      <c r="AX256" t="s">
        <v>6167</v>
      </c>
      <c r="AY256">
        <v>52</v>
      </c>
      <c r="AZ256">
        <v>0</v>
      </c>
      <c r="BA256">
        <v>11</v>
      </c>
      <c r="BB256" t="s">
        <v>6180</v>
      </c>
      <c r="BC256">
        <v>0</v>
      </c>
      <c r="BD256">
        <v>0</v>
      </c>
      <c r="BE256" t="s">
        <v>6169</v>
      </c>
      <c r="BF256" t="s">
        <v>6170</v>
      </c>
      <c r="BG256">
        <v>0</v>
      </c>
      <c r="BH256" t="s">
        <v>6171</v>
      </c>
      <c r="BI256">
        <v>24</v>
      </c>
      <c r="BJ256" t="s">
        <v>6172</v>
      </c>
      <c r="BK256">
        <v>0</v>
      </c>
      <c r="BL256">
        <v>60</v>
      </c>
      <c r="BM256" s="3">
        <f t="shared" si="35"/>
        <v>0.8666666666666667</v>
      </c>
    </row>
    <row r="257" spans="1:65">
      <c r="A257" t="s">
        <v>384</v>
      </c>
      <c r="B257" s="2">
        <v>45672</v>
      </c>
      <c r="C257" t="s">
        <v>47</v>
      </c>
      <c r="D257" t="s">
        <v>48</v>
      </c>
      <c r="E257">
        <v>1</v>
      </c>
      <c r="F257" t="s">
        <v>49</v>
      </c>
      <c r="G257" t="s">
        <v>50</v>
      </c>
      <c r="H257" t="s">
        <v>245</v>
      </c>
      <c r="I257" t="s">
        <v>52</v>
      </c>
      <c r="J257" t="s">
        <v>65</v>
      </c>
      <c r="K257" t="s">
        <v>54</v>
      </c>
      <c r="L257" t="s">
        <v>55</v>
      </c>
      <c r="M257" t="s">
        <v>56</v>
      </c>
      <c r="N257" t="s">
        <v>57</v>
      </c>
      <c r="O257" t="s">
        <v>120</v>
      </c>
      <c r="P257">
        <v>48</v>
      </c>
      <c r="Q257">
        <v>52</v>
      </c>
      <c r="R257">
        <v>51</v>
      </c>
      <c r="S257">
        <v>1</v>
      </c>
      <c r="T257">
        <f t="shared" si="27"/>
        <v>50</v>
      </c>
      <c r="U257">
        <v>46</v>
      </c>
      <c r="V257">
        <f t="shared" si="28"/>
        <v>4</v>
      </c>
      <c r="W257" s="3">
        <f t="shared" si="29"/>
        <v>1.9607843137254902E-2</v>
      </c>
      <c r="X257">
        <v>41</v>
      </c>
      <c r="Y257" s="4">
        <v>3</v>
      </c>
      <c r="Z257" s="4">
        <v>1.5</v>
      </c>
      <c r="AA257" s="5">
        <v>56394.41</v>
      </c>
      <c r="AB257" s="5">
        <f t="shared" si="30"/>
        <v>2594142.86</v>
      </c>
      <c r="AC257" s="5">
        <v>34847.410000000003</v>
      </c>
      <c r="AD257" s="5">
        <f t="shared" si="31"/>
        <v>1777217.91</v>
      </c>
      <c r="AE257" s="5">
        <v>119310.51</v>
      </c>
      <c r="AF257" s="5">
        <v>33910.9</v>
      </c>
      <c r="AG257" s="5">
        <v>10342.51</v>
      </c>
      <c r="AH257" s="5">
        <v>2175</v>
      </c>
      <c r="AI257" s="5">
        <v>4600</v>
      </c>
      <c r="AJ257">
        <v>0</v>
      </c>
      <c r="AK257" s="5">
        <v>0</v>
      </c>
      <c r="AL257" s="5">
        <v>3846.65</v>
      </c>
      <c r="AM257" s="5">
        <v>32285.51</v>
      </c>
      <c r="AN257">
        <v>4</v>
      </c>
      <c r="AO257">
        <v>3</v>
      </c>
      <c r="AP257" t="str">
        <f t="shared" si="32"/>
        <v>Yes</v>
      </c>
      <c r="AQ257">
        <v>1</v>
      </c>
      <c r="AR257" s="5">
        <f t="shared" si="33"/>
        <v>1983688.99</v>
      </c>
      <c r="AS257" s="5">
        <f t="shared" si="34"/>
        <v>610453.87</v>
      </c>
      <c r="AT257" t="s">
        <v>59</v>
      </c>
      <c r="AU257" t="s">
        <v>6164</v>
      </c>
      <c r="AV257" t="s">
        <v>6165</v>
      </c>
      <c r="AW257" t="s">
        <v>6166</v>
      </c>
      <c r="AX257" t="s">
        <v>6167</v>
      </c>
      <c r="AY257">
        <v>51</v>
      </c>
      <c r="AZ257">
        <v>0</v>
      </c>
      <c r="BA257">
        <v>22</v>
      </c>
      <c r="BB257" t="s">
        <v>6180</v>
      </c>
      <c r="BC257">
        <v>0</v>
      </c>
      <c r="BD257">
        <v>0</v>
      </c>
      <c r="BE257" t="s">
        <v>6169</v>
      </c>
      <c r="BF257" t="s">
        <v>6170</v>
      </c>
      <c r="BG257">
        <v>0</v>
      </c>
      <c r="BH257" t="s">
        <v>6171</v>
      </c>
      <c r="BI257">
        <v>58</v>
      </c>
      <c r="BJ257" t="s">
        <v>6187</v>
      </c>
      <c r="BK257">
        <v>0</v>
      </c>
      <c r="BL257">
        <v>60</v>
      </c>
      <c r="BM257" s="3">
        <f t="shared" si="35"/>
        <v>0.85</v>
      </c>
    </row>
    <row r="258" spans="1:65">
      <c r="A258" t="s">
        <v>385</v>
      </c>
      <c r="B258" s="2">
        <v>45672</v>
      </c>
      <c r="C258" t="s">
        <v>47</v>
      </c>
      <c r="D258" t="s">
        <v>48</v>
      </c>
      <c r="E258">
        <v>1</v>
      </c>
      <c r="F258" t="s">
        <v>72</v>
      </c>
      <c r="G258" t="s">
        <v>79</v>
      </c>
      <c r="H258" t="s">
        <v>86</v>
      </c>
      <c r="I258" t="s">
        <v>64</v>
      </c>
      <c r="J258" t="s">
        <v>53</v>
      </c>
      <c r="K258" t="s">
        <v>75</v>
      </c>
      <c r="L258" t="s">
        <v>55</v>
      </c>
      <c r="M258" t="s">
        <v>56</v>
      </c>
      <c r="N258" t="s">
        <v>109</v>
      </c>
      <c r="O258" t="s">
        <v>120</v>
      </c>
      <c r="P258">
        <v>62</v>
      </c>
      <c r="Q258">
        <v>66</v>
      </c>
      <c r="R258">
        <v>67</v>
      </c>
      <c r="S258">
        <v>1</v>
      </c>
      <c r="T258">
        <f t="shared" ref="T258:T321" si="36">R258-S258</f>
        <v>66</v>
      </c>
      <c r="U258">
        <v>61</v>
      </c>
      <c r="V258">
        <f t="shared" ref="V258:V321" si="37">T258-U258</f>
        <v>5</v>
      </c>
      <c r="W258" s="3">
        <f t="shared" ref="W258:W321" si="38">IFERROR(S258/R258,0)</f>
        <v>1.4925373134328358E-2</v>
      </c>
      <c r="X258">
        <v>29</v>
      </c>
      <c r="Y258" s="4">
        <v>7.9</v>
      </c>
      <c r="Z258" s="4">
        <v>2.5</v>
      </c>
      <c r="AA258" s="5">
        <v>36287.769999999997</v>
      </c>
      <c r="AB258" s="5">
        <f t="shared" ref="AB258:AB321" si="39">ROUND(U258*AA258,2)</f>
        <v>2213553.9700000002</v>
      </c>
      <c r="AC258" s="5">
        <v>23704.75</v>
      </c>
      <c r="AD258" s="5">
        <f t="shared" ref="AD258:AD321" si="40">ROUND(R258*AC258,2)</f>
        <v>1588218.25</v>
      </c>
      <c r="AE258" s="5">
        <v>109381.8</v>
      </c>
      <c r="AF258" s="5">
        <v>29834.59</v>
      </c>
      <c r="AG258" s="5">
        <v>9074.34</v>
      </c>
      <c r="AH258" s="5">
        <v>3625</v>
      </c>
      <c r="AI258" s="5">
        <v>3200</v>
      </c>
      <c r="AJ258">
        <v>0</v>
      </c>
      <c r="AK258" s="5">
        <v>0</v>
      </c>
      <c r="AL258" s="5">
        <v>3396.87</v>
      </c>
      <c r="AM258" s="5">
        <v>84606.21</v>
      </c>
      <c r="AN258">
        <v>8</v>
      </c>
      <c r="AO258">
        <v>8</v>
      </c>
      <c r="AP258" t="str">
        <f t="shared" ref="AP258:AP321" si="41">IF(AO258&lt;=AN258,"Yes","No")</f>
        <v>Yes</v>
      </c>
      <c r="AQ258">
        <v>0</v>
      </c>
      <c r="AR258" s="5">
        <f t="shared" ref="AR258:AR321" si="42">ROUND(SUM(AD258:AI258)+SUM(AK258:AM258),2)</f>
        <v>1831337.06</v>
      </c>
      <c r="AS258" s="5">
        <f t="shared" ref="AS258:AS321" si="43">ROUND(AB258-AR258,2)</f>
        <v>382216.91</v>
      </c>
      <c r="AT258" t="s">
        <v>59</v>
      </c>
      <c r="AU258" t="s">
        <v>6164</v>
      </c>
      <c r="AV258" t="s">
        <v>6165</v>
      </c>
      <c r="AW258" t="s">
        <v>6166</v>
      </c>
      <c r="AX258" t="s">
        <v>6184</v>
      </c>
      <c r="AY258">
        <v>64</v>
      </c>
      <c r="AZ258">
        <v>0</v>
      </c>
      <c r="BA258">
        <v>31</v>
      </c>
      <c r="BB258" t="s">
        <v>6180</v>
      </c>
      <c r="BC258">
        <v>0</v>
      </c>
      <c r="BD258">
        <v>0</v>
      </c>
      <c r="BE258" t="s">
        <v>6169</v>
      </c>
      <c r="BF258" t="s">
        <v>6170</v>
      </c>
      <c r="BG258">
        <v>0</v>
      </c>
      <c r="BH258" t="s">
        <v>6171</v>
      </c>
      <c r="BI258">
        <v>58</v>
      </c>
      <c r="BJ258" t="s">
        <v>6187</v>
      </c>
      <c r="BK258">
        <v>0</v>
      </c>
      <c r="BL258">
        <v>75</v>
      </c>
      <c r="BM258" s="3">
        <f t="shared" ref="BM258:BM321" si="44">IFERROR(R258/BL258,0)</f>
        <v>0.89333333333333331</v>
      </c>
    </row>
    <row r="259" spans="1:65">
      <c r="A259" t="s">
        <v>386</v>
      </c>
      <c r="B259" s="2">
        <v>45672</v>
      </c>
      <c r="C259" t="s">
        <v>47</v>
      </c>
      <c r="D259" t="s">
        <v>48</v>
      </c>
      <c r="E259">
        <v>1</v>
      </c>
      <c r="F259" t="s">
        <v>72</v>
      </c>
      <c r="G259" t="s">
        <v>50</v>
      </c>
      <c r="H259" t="s">
        <v>179</v>
      </c>
      <c r="I259" t="s">
        <v>52</v>
      </c>
      <c r="J259" t="s">
        <v>53</v>
      </c>
      <c r="K259" t="s">
        <v>66</v>
      </c>
      <c r="L259" t="s">
        <v>87</v>
      </c>
      <c r="M259" t="s">
        <v>56</v>
      </c>
      <c r="N259" t="s">
        <v>76</v>
      </c>
      <c r="O259" t="s">
        <v>58</v>
      </c>
      <c r="P259">
        <v>68</v>
      </c>
      <c r="Q259">
        <v>71</v>
      </c>
      <c r="R259">
        <v>72</v>
      </c>
      <c r="S259">
        <v>2</v>
      </c>
      <c r="T259">
        <f t="shared" si="36"/>
        <v>70</v>
      </c>
      <c r="U259">
        <v>65</v>
      </c>
      <c r="V259">
        <f t="shared" si="37"/>
        <v>5</v>
      </c>
      <c r="W259" s="3">
        <f t="shared" si="38"/>
        <v>2.7777777777777776E-2</v>
      </c>
      <c r="X259">
        <v>15</v>
      </c>
      <c r="Y259" s="4">
        <v>6</v>
      </c>
      <c r="Z259" s="4">
        <v>1.5</v>
      </c>
      <c r="AA259" s="5">
        <v>33783.760000000002</v>
      </c>
      <c r="AB259" s="5">
        <f t="shared" si="39"/>
        <v>2195944.4</v>
      </c>
      <c r="AC259" s="5">
        <v>24185.77</v>
      </c>
      <c r="AD259" s="5">
        <f t="shared" si="40"/>
        <v>1741375.44</v>
      </c>
      <c r="AE259" s="5">
        <v>127976.33</v>
      </c>
      <c r="AF259" s="5">
        <v>30289.72</v>
      </c>
      <c r="AG259" s="5">
        <v>7880.2</v>
      </c>
      <c r="AH259" s="5">
        <v>2175</v>
      </c>
      <c r="AI259" s="5">
        <v>6400</v>
      </c>
      <c r="AJ259">
        <v>0</v>
      </c>
      <c r="AK259" s="5">
        <v>0</v>
      </c>
      <c r="AL259" s="5">
        <v>3440.34</v>
      </c>
      <c r="AM259" s="5">
        <v>48017.85</v>
      </c>
      <c r="AN259">
        <v>4</v>
      </c>
      <c r="AO259">
        <v>5</v>
      </c>
      <c r="AP259" t="str">
        <f t="shared" si="41"/>
        <v>No</v>
      </c>
      <c r="AQ259">
        <v>2</v>
      </c>
      <c r="AR259" s="5">
        <f t="shared" si="42"/>
        <v>1967554.88</v>
      </c>
      <c r="AS259" s="5">
        <f t="shared" si="43"/>
        <v>228389.52</v>
      </c>
      <c r="AT259" t="s">
        <v>59</v>
      </c>
      <c r="AU259" t="s">
        <v>6164</v>
      </c>
      <c r="AV259" t="s">
        <v>6165</v>
      </c>
      <c r="AW259" t="s">
        <v>6166</v>
      </c>
      <c r="AX259" t="s">
        <v>6184</v>
      </c>
      <c r="AY259">
        <v>68</v>
      </c>
      <c r="AZ259">
        <v>0</v>
      </c>
      <c r="BA259">
        <v>33</v>
      </c>
      <c r="BB259" t="s">
        <v>6180</v>
      </c>
      <c r="BC259">
        <v>0</v>
      </c>
      <c r="BD259">
        <v>1</v>
      </c>
      <c r="BE259" t="s">
        <v>6188</v>
      </c>
      <c r="BF259" t="s">
        <v>6170</v>
      </c>
      <c r="BG259">
        <v>0</v>
      </c>
      <c r="BH259" t="s">
        <v>6171</v>
      </c>
      <c r="BI259">
        <v>16</v>
      </c>
      <c r="BJ259" t="s">
        <v>6172</v>
      </c>
      <c r="BK259">
        <v>0</v>
      </c>
      <c r="BL259">
        <v>77</v>
      </c>
      <c r="BM259" s="3">
        <f t="shared" si="44"/>
        <v>0.93506493506493504</v>
      </c>
    </row>
    <row r="260" spans="1:65">
      <c r="A260" t="s">
        <v>387</v>
      </c>
      <c r="B260" s="2">
        <v>45672</v>
      </c>
      <c r="C260" t="s">
        <v>47</v>
      </c>
      <c r="D260" t="s">
        <v>48</v>
      </c>
      <c r="E260">
        <v>1</v>
      </c>
      <c r="F260" t="s">
        <v>72</v>
      </c>
      <c r="G260" t="s">
        <v>79</v>
      </c>
      <c r="H260" t="s">
        <v>86</v>
      </c>
      <c r="I260" t="s">
        <v>64</v>
      </c>
      <c r="J260" t="s">
        <v>53</v>
      </c>
      <c r="K260" t="s">
        <v>75</v>
      </c>
      <c r="L260" t="s">
        <v>87</v>
      </c>
      <c r="M260" t="s">
        <v>56</v>
      </c>
      <c r="N260" t="s">
        <v>57</v>
      </c>
      <c r="O260" t="s">
        <v>120</v>
      </c>
      <c r="P260">
        <v>56</v>
      </c>
      <c r="Q260">
        <v>60</v>
      </c>
      <c r="R260">
        <v>60</v>
      </c>
      <c r="S260">
        <v>1</v>
      </c>
      <c r="T260">
        <f t="shared" si="36"/>
        <v>59</v>
      </c>
      <c r="U260">
        <v>55</v>
      </c>
      <c r="V260">
        <f t="shared" si="37"/>
        <v>4</v>
      </c>
      <c r="W260" s="3">
        <f t="shared" si="38"/>
        <v>1.6666666666666666E-2</v>
      </c>
      <c r="X260">
        <v>32</v>
      </c>
      <c r="Y260" s="4">
        <v>5.8</v>
      </c>
      <c r="Z260" s="4">
        <v>2.1</v>
      </c>
      <c r="AA260" s="5">
        <v>35717.99</v>
      </c>
      <c r="AB260" s="5">
        <f t="shared" si="39"/>
        <v>1964489.45</v>
      </c>
      <c r="AC260" s="5">
        <v>23992.22</v>
      </c>
      <c r="AD260" s="5">
        <f t="shared" si="40"/>
        <v>1439533.2</v>
      </c>
      <c r="AE260" s="5">
        <v>98033.43</v>
      </c>
      <c r="AF260" s="5">
        <v>28065.599999999999</v>
      </c>
      <c r="AG260" s="5">
        <v>9721.92</v>
      </c>
      <c r="AH260" s="5">
        <v>3045</v>
      </c>
      <c r="AI260" s="5">
        <v>3200</v>
      </c>
      <c r="AJ260">
        <v>0</v>
      </c>
      <c r="AK260" s="5">
        <v>0</v>
      </c>
      <c r="AL260" s="5">
        <v>2761.95</v>
      </c>
      <c r="AM260" s="5">
        <v>37524.85</v>
      </c>
      <c r="AN260">
        <v>4</v>
      </c>
      <c r="AO260">
        <v>4</v>
      </c>
      <c r="AP260" t="str">
        <f t="shared" si="41"/>
        <v>Yes</v>
      </c>
      <c r="AQ260">
        <v>1</v>
      </c>
      <c r="AR260" s="5">
        <f t="shared" si="42"/>
        <v>1621885.95</v>
      </c>
      <c r="AS260" s="5">
        <f t="shared" si="43"/>
        <v>342603.5</v>
      </c>
      <c r="AT260" t="s">
        <v>59</v>
      </c>
      <c r="AU260" t="s">
        <v>6164</v>
      </c>
      <c r="AV260" t="s">
        <v>6165</v>
      </c>
      <c r="AW260" t="s">
        <v>6166</v>
      </c>
      <c r="AX260" t="s">
        <v>6184</v>
      </c>
      <c r="AY260">
        <v>58</v>
      </c>
      <c r="AZ260">
        <v>2</v>
      </c>
      <c r="BA260">
        <v>27</v>
      </c>
      <c r="BB260" t="s">
        <v>6185</v>
      </c>
      <c r="BC260">
        <v>0</v>
      </c>
      <c r="BD260">
        <v>0</v>
      </c>
      <c r="BE260" t="s">
        <v>6169</v>
      </c>
      <c r="BF260" t="s">
        <v>6170</v>
      </c>
      <c r="BG260">
        <v>0</v>
      </c>
      <c r="BH260" t="s">
        <v>6171</v>
      </c>
      <c r="BI260">
        <v>23</v>
      </c>
      <c r="BJ260" t="s">
        <v>6172</v>
      </c>
      <c r="BK260">
        <v>0</v>
      </c>
      <c r="BL260">
        <v>74</v>
      </c>
      <c r="BM260" s="3">
        <f t="shared" si="44"/>
        <v>0.81081081081081086</v>
      </c>
    </row>
    <row r="261" spans="1:65">
      <c r="A261" t="s">
        <v>388</v>
      </c>
      <c r="B261" s="2">
        <v>45672</v>
      </c>
      <c r="C261" t="s">
        <v>47</v>
      </c>
      <c r="D261" t="s">
        <v>48</v>
      </c>
      <c r="E261">
        <v>1</v>
      </c>
      <c r="F261" t="s">
        <v>49</v>
      </c>
      <c r="G261" t="s">
        <v>62</v>
      </c>
      <c r="H261" t="s">
        <v>141</v>
      </c>
      <c r="I261" t="s">
        <v>52</v>
      </c>
      <c r="J261" t="s">
        <v>65</v>
      </c>
      <c r="K261" t="s">
        <v>66</v>
      </c>
      <c r="L261" t="s">
        <v>87</v>
      </c>
      <c r="M261" t="s">
        <v>56</v>
      </c>
      <c r="N261" t="s">
        <v>57</v>
      </c>
      <c r="O261" t="s">
        <v>82</v>
      </c>
      <c r="P261">
        <v>47</v>
      </c>
      <c r="Q261">
        <v>48</v>
      </c>
      <c r="R261">
        <v>46</v>
      </c>
      <c r="S261">
        <v>1</v>
      </c>
      <c r="T261">
        <f t="shared" si="36"/>
        <v>45</v>
      </c>
      <c r="U261">
        <v>45</v>
      </c>
      <c r="V261">
        <f t="shared" si="37"/>
        <v>0</v>
      </c>
      <c r="W261" s="3">
        <f t="shared" si="38"/>
        <v>2.1739130434782608E-2</v>
      </c>
      <c r="X261">
        <v>27</v>
      </c>
      <c r="Y261" s="4">
        <v>4.4000000000000004</v>
      </c>
      <c r="Z261" s="4">
        <v>1.3</v>
      </c>
      <c r="AA261" s="5">
        <v>48457.87</v>
      </c>
      <c r="AB261" s="5">
        <f t="shared" si="39"/>
        <v>2180604.15</v>
      </c>
      <c r="AC261" s="5">
        <v>35929.519999999997</v>
      </c>
      <c r="AD261" s="5">
        <f t="shared" si="40"/>
        <v>1652757.92</v>
      </c>
      <c r="AE261" s="5">
        <v>106943.5</v>
      </c>
      <c r="AF261" s="5">
        <v>30396.47</v>
      </c>
      <c r="AG261" s="5">
        <v>9968.17</v>
      </c>
      <c r="AH261" s="5">
        <v>1885</v>
      </c>
      <c r="AI261" s="5">
        <v>4600</v>
      </c>
      <c r="AJ261">
        <v>0</v>
      </c>
      <c r="AK261" s="5">
        <v>0</v>
      </c>
      <c r="AL261" s="5">
        <v>0</v>
      </c>
      <c r="AM261" s="5">
        <v>30649.82</v>
      </c>
      <c r="AN261">
        <v>4</v>
      </c>
      <c r="AO261">
        <v>3</v>
      </c>
      <c r="AP261" t="str">
        <f t="shared" si="41"/>
        <v>Yes</v>
      </c>
      <c r="AQ261">
        <v>1</v>
      </c>
      <c r="AR261" s="5">
        <f t="shared" si="42"/>
        <v>1837200.88</v>
      </c>
      <c r="AS261" s="5">
        <f t="shared" si="43"/>
        <v>343403.27</v>
      </c>
      <c r="AT261" t="s">
        <v>59</v>
      </c>
      <c r="AU261" t="s">
        <v>6164</v>
      </c>
      <c r="AV261" t="s">
        <v>6165</v>
      </c>
      <c r="AW261" t="s">
        <v>6166</v>
      </c>
      <c r="AX261" t="s">
        <v>6167</v>
      </c>
      <c r="AY261">
        <v>49</v>
      </c>
      <c r="AZ261">
        <v>0</v>
      </c>
      <c r="BA261">
        <v>0</v>
      </c>
      <c r="BB261" t="s">
        <v>6168</v>
      </c>
      <c r="BC261">
        <v>0</v>
      </c>
      <c r="BD261">
        <v>0</v>
      </c>
      <c r="BE261" t="s">
        <v>6169</v>
      </c>
      <c r="BF261" t="s">
        <v>6170</v>
      </c>
      <c r="BG261">
        <v>0</v>
      </c>
      <c r="BH261" t="s">
        <v>6171</v>
      </c>
      <c r="BI261">
        <v>48</v>
      </c>
      <c r="BJ261" t="s">
        <v>6172</v>
      </c>
      <c r="BK261">
        <v>0</v>
      </c>
      <c r="BL261">
        <v>63</v>
      </c>
      <c r="BM261" s="3">
        <f t="shared" si="44"/>
        <v>0.73015873015873012</v>
      </c>
    </row>
    <row r="262" spans="1:65">
      <c r="A262" t="s">
        <v>389</v>
      </c>
      <c r="B262" s="2">
        <v>45672</v>
      </c>
      <c r="C262" t="s">
        <v>47</v>
      </c>
      <c r="D262" t="s">
        <v>48</v>
      </c>
      <c r="E262">
        <v>1</v>
      </c>
      <c r="F262" t="s">
        <v>61</v>
      </c>
      <c r="G262" t="s">
        <v>62</v>
      </c>
      <c r="H262" t="s">
        <v>63</v>
      </c>
      <c r="I262" t="s">
        <v>64</v>
      </c>
      <c r="J262" t="s">
        <v>81</v>
      </c>
      <c r="K262" t="s">
        <v>66</v>
      </c>
      <c r="L262" t="s">
        <v>55</v>
      </c>
      <c r="M262" t="s">
        <v>56</v>
      </c>
      <c r="N262" t="s">
        <v>76</v>
      </c>
      <c r="O262" t="s">
        <v>70</v>
      </c>
      <c r="P262">
        <v>29</v>
      </c>
      <c r="Q262">
        <v>30</v>
      </c>
      <c r="R262">
        <v>29</v>
      </c>
      <c r="S262">
        <v>1</v>
      </c>
      <c r="T262">
        <f t="shared" si="36"/>
        <v>28</v>
      </c>
      <c r="U262">
        <v>28</v>
      </c>
      <c r="V262">
        <f t="shared" si="37"/>
        <v>0</v>
      </c>
      <c r="W262" s="3">
        <f t="shared" si="38"/>
        <v>3.4482758620689655E-2</v>
      </c>
      <c r="X262">
        <v>13</v>
      </c>
      <c r="Y262" s="4">
        <v>5.7</v>
      </c>
      <c r="Z262" s="4">
        <v>1</v>
      </c>
      <c r="AA262" s="5">
        <v>73359.490000000005</v>
      </c>
      <c r="AB262" s="5">
        <f t="shared" si="39"/>
        <v>2054065.72</v>
      </c>
      <c r="AC262" s="5">
        <v>53353.71</v>
      </c>
      <c r="AD262" s="5">
        <f t="shared" si="40"/>
        <v>1547257.59</v>
      </c>
      <c r="AE262" s="5">
        <v>86383.61</v>
      </c>
      <c r="AF262" s="5">
        <v>24057.96</v>
      </c>
      <c r="AG262" s="5">
        <v>8129.03</v>
      </c>
      <c r="AH262" s="5">
        <v>1450</v>
      </c>
      <c r="AI262" s="5">
        <v>6800</v>
      </c>
      <c r="AJ262">
        <v>0</v>
      </c>
      <c r="AK262" s="5">
        <v>0</v>
      </c>
      <c r="AL262" s="5">
        <v>0</v>
      </c>
      <c r="AM262" s="5">
        <v>18186.759999999998</v>
      </c>
      <c r="AN262">
        <v>4</v>
      </c>
      <c r="AO262">
        <v>3</v>
      </c>
      <c r="AP262" t="str">
        <f t="shared" si="41"/>
        <v>Yes</v>
      </c>
      <c r="AQ262">
        <v>0</v>
      </c>
      <c r="AR262" s="5">
        <f t="shared" si="42"/>
        <v>1692264.95</v>
      </c>
      <c r="AS262" s="5">
        <f t="shared" si="43"/>
        <v>361800.77</v>
      </c>
      <c r="AT262" t="s">
        <v>59</v>
      </c>
      <c r="AU262" t="s">
        <v>6164</v>
      </c>
      <c r="AV262" t="s">
        <v>6165</v>
      </c>
      <c r="AW262" t="s">
        <v>6166</v>
      </c>
      <c r="AX262" t="s">
        <v>6167</v>
      </c>
      <c r="AY262">
        <v>31</v>
      </c>
      <c r="AZ262">
        <v>2</v>
      </c>
      <c r="BA262">
        <v>0</v>
      </c>
      <c r="BB262" t="s">
        <v>6168</v>
      </c>
      <c r="BC262">
        <v>0</v>
      </c>
      <c r="BD262">
        <v>0</v>
      </c>
      <c r="BE262" t="s">
        <v>6169</v>
      </c>
      <c r="BF262" t="s">
        <v>6170</v>
      </c>
      <c r="BG262">
        <v>0</v>
      </c>
      <c r="BH262" t="s">
        <v>6171</v>
      </c>
      <c r="BI262">
        <v>37</v>
      </c>
      <c r="BJ262" t="s">
        <v>6172</v>
      </c>
      <c r="BK262">
        <v>0</v>
      </c>
      <c r="BL262">
        <v>48</v>
      </c>
      <c r="BM262" s="3">
        <f t="shared" si="44"/>
        <v>0.60416666666666663</v>
      </c>
    </row>
    <row r="263" spans="1:65">
      <c r="A263" t="s">
        <v>390</v>
      </c>
      <c r="B263" s="2">
        <v>45672</v>
      </c>
      <c r="C263" t="s">
        <v>47</v>
      </c>
      <c r="D263" t="s">
        <v>48</v>
      </c>
      <c r="E263">
        <v>1</v>
      </c>
      <c r="F263" t="s">
        <v>72</v>
      </c>
      <c r="G263" t="s">
        <v>62</v>
      </c>
      <c r="H263" t="s">
        <v>175</v>
      </c>
      <c r="I263" t="s">
        <v>64</v>
      </c>
      <c r="J263" t="s">
        <v>65</v>
      </c>
      <c r="K263" t="s">
        <v>66</v>
      </c>
      <c r="L263" t="s">
        <v>87</v>
      </c>
      <c r="M263" t="s">
        <v>56</v>
      </c>
      <c r="N263" t="s">
        <v>94</v>
      </c>
      <c r="O263" t="s">
        <v>120</v>
      </c>
      <c r="P263">
        <v>49</v>
      </c>
      <c r="Q263">
        <v>49</v>
      </c>
      <c r="R263">
        <v>48</v>
      </c>
      <c r="S263">
        <v>1</v>
      </c>
      <c r="T263">
        <f t="shared" si="36"/>
        <v>47</v>
      </c>
      <c r="U263">
        <v>47</v>
      </c>
      <c r="V263">
        <f t="shared" si="37"/>
        <v>0</v>
      </c>
      <c r="W263" s="3">
        <f t="shared" si="38"/>
        <v>2.0833333333333332E-2</v>
      </c>
      <c r="X263">
        <v>23</v>
      </c>
      <c r="Y263" s="4">
        <v>0.1</v>
      </c>
      <c r="Z263" s="4">
        <v>0.9</v>
      </c>
      <c r="AA263" s="5">
        <v>49053.39</v>
      </c>
      <c r="AB263" s="5">
        <f t="shared" si="39"/>
        <v>2305509.33</v>
      </c>
      <c r="AC263" s="5">
        <v>35497.760000000002</v>
      </c>
      <c r="AD263" s="5">
        <f t="shared" si="40"/>
        <v>1703892.48</v>
      </c>
      <c r="AE263" s="5">
        <v>102388.68</v>
      </c>
      <c r="AF263" s="5">
        <v>29412.639999999999</v>
      </c>
      <c r="AG263" s="5">
        <v>9322.1299999999992</v>
      </c>
      <c r="AH263" s="5">
        <v>1305</v>
      </c>
      <c r="AI263" s="5">
        <v>4600</v>
      </c>
      <c r="AJ263">
        <v>0</v>
      </c>
      <c r="AK263" s="5">
        <v>0</v>
      </c>
      <c r="AL263" s="5">
        <v>0</v>
      </c>
      <c r="AM263" s="5">
        <v>31546.959999999999</v>
      </c>
      <c r="AN263">
        <v>4</v>
      </c>
      <c r="AO263">
        <v>4</v>
      </c>
      <c r="AP263" t="str">
        <f t="shared" si="41"/>
        <v>Yes</v>
      </c>
      <c r="AQ263">
        <v>0</v>
      </c>
      <c r="AR263" s="5">
        <f t="shared" si="42"/>
        <v>1882467.89</v>
      </c>
      <c r="AS263" s="5">
        <f t="shared" si="43"/>
        <v>423041.44</v>
      </c>
      <c r="AT263" t="s">
        <v>59</v>
      </c>
      <c r="AU263" t="s">
        <v>6164</v>
      </c>
      <c r="AV263" t="s">
        <v>6165</v>
      </c>
      <c r="AW263" t="s">
        <v>6166</v>
      </c>
      <c r="AX263" t="s">
        <v>6167</v>
      </c>
      <c r="AY263">
        <v>49</v>
      </c>
      <c r="AZ263">
        <v>0</v>
      </c>
      <c r="BA263">
        <v>0</v>
      </c>
      <c r="BB263" t="s">
        <v>6168</v>
      </c>
      <c r="BC263">
        <v>0</v>
      </c>
      <c r="BD263">
        <v>0</v>
      </c>
      <c r="BE263" t="s">
        <v>6169</v>
      </c>
      <c r="BF263" t="s">
        <v>6170</v>
      </c>
      <c r="BG263">
        <v>1</v>
      </c>
      <c r="BH263" t="s">
        <v>6186</v>
      </c>
      <c r="BI263">
        <v>27</v>
      </c>
      <c r="BJ263" t="s">
        <v>6172</v>
      </c>
      <c r="BK263">
        <v>0</v>
      </c>
      <c r="BL263">
        <v>62</v>
      </c>
      <c r="BM263" s="3">
        <f t="shared" si="44"/>
        <v>0.77419354838709675</v>
      </c>
    </row>
    <row r="264" spans="1:65">
      <c r="A264" t="s">
        <v>391</v>
      </c>
      <c r="B264" s="2">
        <v>45672</v>
      </c>
      <c r="C264" t="s">
        <v>47</v>
      </c>
      <c r="D264" t="s">
        <v>48</v>
      </c>
      <c r="E264">
        <v>1</v>
      </c>
      <c r="F264" t="s">
        <v>61</v>
      </c>
      <c r="G264" t="s">
        <v>79</v>
      </c>
      <c r="H264" t="s">
        <v>100</v>
      </c>
      <c r="I264" t="s">
        <v>74</v>
      </c>
      <c r="J264" t="s">
        <v>65</v>
      </c>
      <c r="K264" t="s">
        <v>75</v>
      </c>
      <c r="L264" t="s">
        <v>67</v>
      </c>
      <c r="M264" t="s">
        <v>56</v>
      </c>
      <c r="N264" t="s">
        <v>69</v>
      </c>
      <c r="O264" t="s">
        <v>70</v>
      </c>
      <c r="P264">
        <v>45</v>
      </c>
      <c r="Q264">
        <v>47</v>
      </c>
      <c r="R264">
        <v>46</v>
      </c>
      <c r="S264">
        <v>1</v>
      </c>
      <c r="T264">
        <f t="shared" si="36"/>
        <v>45</v>
      </c>
      <c r="U264">
        <v>45</v>
      </c>
      <c r="V264">
        <f t="shared" si="37"/>
        <v>0</v>
      </c>
      <c r="W264" s="3">
        <f t="shared" si="38"/>
        <v>2.1739130434782608E-2</v>
      </c>
      <c r="X264">
        <v>21</v>
      </c>
      <c r="Y264" s="4">
        <v>1.8</v>
      </c>
      <c r="Z264" s="4">
        <v>1.4</v>
      </c>
      <c r="AA264" s="5">
        <v>51348.76</v>
      </c>
      <c r="AB264" s="5">
        <f t="shared" si="39"/>
        <v>2310694.2000000002</v>
      </c>
      <c r="AC264" s="5">
        <v>33970.65</v>
      </c>
      <c r="AD264" s="5">
        <f t="shared" si="40"/>
        <v>1562649.9</v>
      </c>
      <c r="AE264" s="5">
        <v>103325.65</v>
      </c>
      <c r="AF264" s="5">
        <v>27663.79</v>
      </c>
      <c r="AG264" s="5">
        <v>8625.4699999999993</v>
      </c>
      <c r="AH264" s="5">
        <v>2030</v>
      </c>
      <c r="AI264" s="5">
        <v>4600</v>
      </c>
      <c r="AJ264">
        <v>0</v>
      </c>
      <c r="AK264" s="5">
        <v>0</v>
      </c>
      <c r="AL264" s="5">
        <v>0</v>
      </c>
      <c r="AM264" s="5">
        <v>27778.81</v>
      </c>
      <c r="AN264">
        <v>4</v>
      </c>
      <c r="AO264">
        <v>2</v>
      </c>
      <c r="AP264" t="str">
        <f t="shared" si="41"/>
        <v>Yes</v>
      </c>
      <c r="AQ264">
        <v>0</v>
      </c>
      <c r="AR264" s="5">
        <f t="shared" si="42"/>
        <v>1736673.62</v>
      </c>
      <c r="AS264" s="5">
        <f t="shared" si="43"/>
        <v>574020.57999999996</v>
      </c>
      <c r="AT264" t="s">
        <v>59</v>
      </c>
      <c r="AU264" t="s">
        <v>6164</v>
      </c>
      <c r="AV264" t="s">
        <v>6165</v>
      </c>
      <c r="AW264" t="s">
        <v>6166</v>
      </c>
      <c r="AX264" t="s">
        <v>6167</v>
      </c>
      <c r="AY264">
        <v>45</v>
      </c>
      <c r="AZ264">
        <v>0</v>
      </c>
      <c r="BA264">
        <v>0</v>
      </c>
      <c r="BB264" t="s">
        <v>6168</v>
      </c>
      <c r="BC264">
        <v>0</v>
      </c>
      <c r="BD264">
        <v>0</v>
      </c>
      <c r="BE264" t="s">
        <v>6169</v>
      </c>
      <c r="BF264" t="s">
        <v>6170</v>
      </c>
      <c r="BG264">
        <v>1</v>
      </c>
      <c r="BH264" t="s">
        <v>6186</v>
      </c>
      <c r="BI264">
        <v>46</v>
      </c>
      <c r="BJ264" t="s">
        <v>6172</v>
      </c>
      <c r="BK264">
        <v>0</v>
      </c>
      <c r="BL264">
        <v>61</v>
      </c>
      <c r="BM264" s="3">
        <f t="shared" si="44"/>
        <v>0.75409836065573765</v>
      </c>
    </row>
    <row r="265" spans="1:65">
      <c r="A265" t="s">
        <v>392</v>
      </c>
      <c r="B265" s="2">
        <v>45672</v>
      </c>
      <c r="C265" t="s">
        <v>47</v>
      </c>
      <c r="D265" t="s">
        <v>48</v>
      </c>
      <c r="E265">
        <v>1</v>
      </c>
      <c r="F265" t="s">
        <v>72</v>
      </c>
      <c r="G265" t="s">
        <v>79</v>
      </c>
      <c r="H265" t="s">
        <v>213</v>
      </c>
      <c r="I265" t="s">
        <v>52</v>
      </c>
      <c r="J265" t="s">
        <v>81</v>
      </c>
      <c r="K265" t="s">
        <v>75</v>
      </c>
      <c r="L265" t="s">
        <v>87</v>
      </c>
      <c r="M265" t="s">
        <v>56</v>
      </c>
      <c r="N265" t="s">
        <v>69</v>
      </c>
      <c r="O265" t="s">
        <v>82</v>
      </c>
      <c r="P265">
        <v>34</v>
      </c>
      <c r="Q265">
        <v>34</v>
      </c>
      <c r="R265">
        <v>34</v>
      </c>
      <c r="S265">
        <v>1</v>
      </c>
      <c r="T265">
        <f t="shared" si="36"/>
        <v>33</v>
      </c>
      <c r="U265">
        <v>32</v>
      </c>
      <c r="V265">
        <f t="shared" si="37"/>
        <v>1</v>
      </c>
      <c r="W265" s="3">
        <f t="shared" si="38"/>
        <v>2.9411764705882353E-2</v>
      </c>
      <c r="X265">
        <v>34</v>
      </c>
      <c r="Y265" s="4">
        <v>2.7</v>
      </c>
      <c r="Z265" s="4">
        <v>0.9</v>
      </c>
      <c r="AA265" s="5">
        <v>78800.240000000005</v>
      </c>
      <c r="AB265" s="5">
        <f t="shared" si="39"/>
        <v>2521607.6800000002</v>
      </c>
      <c r="AC265" s="5">
        <v>54408.03</v>
      </c>
      <c r="AD265" s="5">
        <f t="shared" si="40"/>
        <v>1849873.02</v>
      </c>
      <c r="AE265" s="5">
        <v>109824.28</v>
      </c>
      <c r="AF265" s="5">
        <v>30673.22</v>
      </c>
      <c r="AG265" s="5">
        <v>9415.9699999999993</v>
      </c>
      <c r="AH265" s="5">
        <v>1305</v>
      </c>
      <c r="AI265" s="5">
        <v>6800</v>
      </c>
      <c r="AJ265">
        <v>0</v>
      </c>
      <c r="AK265" s="5">
        <v>0</v>
      </c>
      <c r="AL265" s="5">
        <v>1539.46</v>
      </c>
      <c r="AM265" s="5">
        <v>22227.42</v>
      </c>
      <c r="AN265">
        <v>4</v>
      </c>
      <c r="AO265">
        <v>5</v>
      </c>
      <c r="AP265" t="str">
        <f t="shared" si="41"/>
        <v>No</v>
      </c>
      <c r="AQ265">
        <v>1</v>
      </c>
      <c r="AR265" s="5">
        <f t="shared" si="42"/>
        <v>2031658.37</v>
      </c>
      <c r="AS265" s="5">
        <f t="shared" si="43"/>
        <v>489949.31</v>
      </c>
      <c r="AT265" t="s">
        <v>59</v>
      </c>
      <c r="AU265" t="s">
        <v>6164</v>
      </c>
      <c r="AV265" t="s">
        <v>6165</v>
      </c>
      <c r="AW265" t="s">
        <v>6166</v>
      </c>
      <c r="AX265" t="s">
        <v>6184</v>
      </c>
      <c r="AY265">
        <v>37</v>
      </c>
      <c r="AZ265">
        <v>0</v>
      </c>
      <c r="BA265">
        <v>14</v>
      </c>
      <c r="BB265" t="s">
        <v>6191</v>
      </c>
      <c r="BC265">
        <v>0</v>
      </c>
      <c r="BD265">
        <v>1</v>
      </c>
      <c r="BE265" t="s">
        <v>6188</v>
      </c>
      <c r="BF265" t="s">
        <v>6170</v>
      </c>
      <c r="BG265">
        <v>0</v>
      </c>
      <c r="BH265" t="s">
        <v>6171</v>
      </c>
      <c r="BI265">
        <v>29</v>
      </c>
      <c r="BJ265" t="s">
        <v>6172</v>
      </c>
      <c r="BK265">
        <v>0</v>
      </c>
      <c r="BL265">
        <v>50</v>
      </c>
      <c r="BM265" s="3">
        <f t="shared" si="44"/>
        <v>0.68</v>
      </c>
    </row>
    <row r="266" spans="1:65">
      <c r="A266" t="s">
        <v>393</v>
      </c>
      <c r="B266" s="2">
        <v>45672</v>
      </c>
      <c r="C266" t="s">
        <v>47</v>
      </c>
      <c r="D266" t="s">
        <v>48</v>
      </c>
      <c r="E266">
        <v>1</v>
      </c>
      <c r="F266" t="s">
        <v>78</v>
      </c>
      <c r="G266" t="s">
        <v>79</v>
      </c>
      <c r="H266" t="s">
        <v>136</v>
      </c>
      <c r="I266" t="s">
        <v>52</v>
      </c>
      <c r="J266" t="s">
        <v>65</v>
      </c>
      <c r="K266" t="s">
        <v>66</v>
      </c>
      <c r="L266" t="s">
        <v>92</v>
      </c>
      <c r="M266" t="s">
        <v>56</v>
      </c>
      <c r="N266" t="s">
        <v>69</v>
      </c>
      <c r="O266" t="s">
        <v>120</v>
      </c>
      <c r="P266">
        <v>55</v>
      </c>
      <c r="Q266">
        <v>59</v>
      </c>
      <c r="R266">
        <v>59</v>
      </c>
      <c r="S266">
        <v>1</v>
      </c>
      <c r="T266">
        <f t="shared" si="36"/>
        <v>58</v>
      </c>
      <c r="U266">
        <v>52</v>
      </c>
      <c r="V266">
        <f t="shared" si="37"/>
        <v>6</v>
      </c>
      <c r="W266" s="3">
        <f t="shared" si="38"/>
        <v>1.6949152542372881E-2</v>
      </c>
      <c r="X266">
        <v>23</v>
      </c>
      <c r="Y266" s="4">
        <v>3</v>
      </c>
      <c r="Z266" s="4">
        <v>1.5</v>
      </c>
      <c r="AA266" s="5">
        <v>49064.09</v>
      </c>
      <c r="AB266" s="5">
        <f t="shared" si="39"/>
        <v>2551332.6800000002</v>
      </c>
      <c r="AC266" s="5">
        <v>35372.04</v>
      </c>
      <c r="AD266" s="5">
        <f t="shared" si="40"/>
        <v>2086950.36</v>
      </c>
      <c r="AE266" s="5">
        <v>137394.26999999999</v>
      </c>
      <c r="AF266" s="5">
        <v>39213.67</v>
      </c>
      <c r="AG266" s="5">
        <v>8478.98</v>
      </c>
      <c r="AH266" s="5">
        <v>2175</v>
      </c>
      <c r="AI266" s="5">
        <v>4600</v>
      </c>
      <c r="AJ266">
        <v>0</v>
      </c>
      <c r="AK266" s="5">
        <v>0</v>
      </c>
      <c r="AL266" s="5">
        <v>6032.9</v>
      </c>
      <c r="AM266" s="5">
        <v>33688.43</v>
      </c>
      <c r="AN266">
        <v>4</v>
      </c>
      <c r="AO266">
        <v>3</v>
      </c>
      <c r="AP266" t="str">
        <f t="shared" si="41"/>
        <v>Yes</v>
      </c>
      <c r="AQ266">
        <v>0</v>
      </c>
      <c r="AR266" s="5">
        <f t="shared" si="42"/>
        <v>2318533.61</v>
      </c>
      <c r="AS266" s="5">
        <f t="shared" si="43"/>
        <v>232799.07</v>
      </c>
      <c r="AT266" t="s">
        <v>59</v>
      </c>
      <c r="AU266" t="s">
        <v>6164</v>
      </c>
      <c r="AV266" t="s">
        <v>6165</v>
      </c>
      <c r="AW266" t="s">
        <v>6166</v>
      </c>
      <c r="AX266" t="s">
        <v>6184</v>
      </c>
      <c r="AY266">
        <v>57</v>
      </c>
      <c r="AZ266">
        <v>0</v>
      </c>
      <c r="BA266">
        <v>34</v>
      </c>
      <c r="BB266" t="s">
        <v>6180</v>
      </c>
      <c r="BC266">
        <v>0</v>
      </c>
      <c r="BD266">
        <v>0</v>
      </c>
      <c r="BE266" t="s">
        <v>6169</v>
      </c>
      <c r="BF266" t="s">
        <v>6170</v>
      </c>
      <c r="BG266">
        <v>1</v>
      </c>
      <c r="BH266" t="s">
        <v>6186</v>
      </c>
      <c r="BI266">
        <v>47</v>
      </c>
      <c r="BJ266" t="s">
        <v>6172</v>
      </c>
      <c r="BK266">
        <v>0</v>
      </c>
      <c r="BL266">
        <v>67</v>
      </c>
      <c r="BM266" s="3">
        <f t="shared" si="44"/>
        <v>0.88059701492537312</v>
      </c>
    </row>
    <row r="267" spans="1:65">
      <c r="A267" t="s">
        <v>394</v>
      </c>
      <c r="B267" s="2">
        <v>45672</v>
      </c>
      <c r="C267" t="s">
        <v>47</v>
      </c>
      <c r="D267" t="s">
        <v>48</v>
      </c>
      <c r="E267">
        <v>1</v>
      </c>
      <c r="F267" t="s">
        <v>78</v>
      </c>
      <c r="G267" t="s">
        <v>62</v>
      </c>
      <c r="H267" t="s">
        <v>190</v>
      </c>
      <c r="I267" t="s">
        <v>64</v>
      </c>
      <c r="J267" t="s">
        <v>53</v>
      </c>
      <c r="K267" t="s">
        <v>66</v>
      </c>
      <c r="L267" t="s">
        <v>55</v>
      </c>
      <c r="M267" t="s">
        <v>56</v>
      </c>
      <c r="N267" t="s">
        <v>69</v>
      </c>
      <c r="O267" t="s">
        <v>58</v>
      </c>
      <c r="P267">
        <v>69</v>
      </c>
      <c r="Q267">
        <v>72</v>
      </c>
      <c r="R267">
        <v>70</v>
      </c>
      <c r="S267">
        <v>1</v>
      </c>
      <c r="T267">
        <f t="shared" si="36"/>
        <v>69</v>
      </c>
      <c r="U267">
        <v>68</v>
      </c>
      <c r="V267">
        <f t="shared" si="37"/>
        <v>1</v>
      </c>
      <c r="W267" s="3">
        <f t="shared" si="38"/>
        <v>1.4285714285714285E-2</v>
      </c>
      <c r="X267">
        <v>22</v>
      </c>
      <c r="Y267" s="4">
        <v>10.7</v>
      </c>
      <c r="Z267" s="4">
        <v>2.4</v>
      </c>
      <c r="AA267" s="5">
        <v>33957.83</v>
      </c>
      <c r="AB267" s="5">
        <f t="shared" si="39"/>
        <v>2309132.44</v>
      </c>
      <c r="AC267" s="5">
        <v>23562.78</v>
      </c>
      <c r="AD267" s="5">
        <f t="shared" si="40"/>
        <v>1649394.6</v>
      </c>
      <c r="AE267" s="5">
        <v>117169.06</v>
      </c>
      <c r="AF267" s="5">
        <v>33628.51</v>
      </c>
      <c r="AG267" s="5">
        <v>9032.0300000000007</v>
      </c>
      <c r="AH267" s="5">
        <v>3480</v>
      </c>
      <c r="AI267" s="5">
        <v>3200</v>
      </c>
      <c r="AJ267">
        <v>0</v>
      </c>
      <c r="AK267" s="5">
        <v>0</v>
      </c>
      <c r="AL267" s="5">
        <v>662.39</v>
      </c>
      <c r="AM267" s="5">
        <v>47302.04</v>
      </c>
      <c r="AN267">
        <v>4</v>
      </c>
      <c r="AO267">
        <v>2</v>
      </c>
      <c r="AP267" t="str">
        <f t="shared" si="41"/>
        <v>Yes</v>
      </c>
      <c r="AQ267">
        <v>0</v>
      </c>
      <c r="AR267" s="5">
        <f t="shared" si="42"/>
        <v>1863868.63</v>
      </c>
      <c r="AS267" s="5">
        <f t="shared" si="43"/>
        <v>445263.81</v>
      </c>
      <c r="AT267" t="s">
        <v>59</v>
      </c>
      <c r="AU267" t="s">
        <v>6164</v>
      </c>
      <c r="AV267" t="s">
        <v>6165</v>
      </c>
      <c r="AW267" t="s">
        <v>6166</v>
      </c>
      <c r="AX267" t="s">
        <v>6177</v>
      </c>
      <c r="AY267">
        <v>72</v>
      </c>
      <c r="AZ267">
        <v>0</v>
      </c>
      <c r="BA267">
        <v>11</v>
      </c>
      <c r="BB267" t="s">
        <v>6198</v>
      </c>
      <c r="BC267">
        <v>0</v>
      </c>
      <c r="BD267">
        <v>0</v>
      </c>
      <c r="BE267" t="s">
        <v>6169</v>
      </c>
      <c r="BF267" t="s">
        <v>6170</v>
      </c>
      <c r="BG267">
        <v>0</v>
      </c>
      <c r="BH267" t="s">
        <v>6171</v>
      </c>
      <c r="BI267">
        <v>56</v>
      </c>
      <c r="BJ267" t="s">
        <v>6187</v>
      </c>
      <c r="BK267">
        <v>0</v>
      </c>
      <c r="BL267">
        <v>78</v>
      </c>
      <c r="BM267" s="3">
        <f t="shared" si="44"/>
        <v>0.89743589743589747</v>
      </c>
    </row>
    <row r="268" spans="1:65">
      <c r="A268" t="s">
        <v>395</v>
      </c>
      <c r="B268" s="2">
        <v>45673</v>
      </c>
      <c r="C268" t="s">
        <v>47</v>
      </c>
      <c r="D268" t="s">
        <v>48</v>
      </c>
      <c r="E268">
        <v>1</v>
      </c>
      <c r="F268" t="s">
        <v>49</v>
      </c>
      <c r="G268" t="s">
        <v>79</v>
      </c>
      <c r="H268" t="s">
        <v>111</v>
      </c>
      <c r="I268" t="s">
        <v>52</v>
      </c>
      <c r="J268" t="s">
        <v>53</v>
      </c>
      <c r="K268" t="s">
        <v>75</v>
      </c>
      <c r="L268" t="s">
        <v>67</v>
      </c>
      <c r="M268" t="s">
        <v>56</v>
      </c>
      <c r="N268" t="s">
        <v>94</v>
      </c>
      <c r="O268" t="s">
        <v>58</v>
      </c>
      <c r="P268">
        <v>58</v>
      </c>
      <c r="Q268">
        <v>58</v>
      </c>
      <c r="R268">
        <v>58</v>
      </c>
      <c r="S268">
        <v>2</v>
      </c>
      <c r="T268">
        <f t="shared" si="36"/>
        <v>56</v>
      </c>
      <c r="U268">
        <v>55</v>
      </c>
      <c r="V268">
        <f t="shared" si="37"/>
        <v>1</v>
      </c>
      <c r="W268" s="3">
        <f t="shared" si="38"/>
        <v>3.4482758620689655E-2</v>
      </c>
      <c r="X268">
        <v>34</v>
      </c>
      <c r="Y268" s="4">
        <v>6.4</v>
      </c>
      <c r="Z268" s="4">
        <v>1.2</v>
      </c>
      <c r="AA268" s="5">
        <v>36117.279999999999</v>
      </c>
      <c r="AB268" s="5">
        <f t="shared" si="39"/>
        <v>1986450.4</v>
      </c>
      <c r="AC268" s="5">
        <v>22932.6</v>
      </c>
      <c r="AD268" s="5">
        <f t="shared" si="40"/>
        <v>1330090.8</v>
      </c>
      <c r="AE268" s="5">
        <v>104173.25</v>
      </c>
      <c r="AF268" s="5">
        <v>27001.35</v>
      </c>
      <c r="AG268" s="5">
        <v>9873.0499999999993</v>
      </c>
      <c r="AH268" s="5">
        <v>1740</v>
      </c>
      <c r="AI268" s="5">
        <v>6400</v>
      </c>
      <c r="AJ268">
        <v>0</v>
      </c>
      <c r="AK268" s="5">
        <v>0</v>
      </c>
      <c r="AL268" s="5">
        <v>652.75</v>
      </c>
      <c r="AM268" s="5">
        <v>34800.33</v>
      </c>
      <c r="AN268">
        <v>4</v>
      </c>
      <c r="AO268">
        <v>4</v>
      </c>
      <c r="AP268" t="str">
        <f t="shared" si="41"/>
        <v>Yes</v>
      </c>
      <c r="AQ268">
        <v>1</v>
      </c>
      <c r="AR268" s="5">
        <f t="shared" si="42"/>
        <v>1514731.53</v>
      </c>
      <c r="AS268" s="5">
        <f t="shared" si="43"/>
        <v>471718.87</v>
      </c>
      <c r="AT268" t="s">
        <v>59</v>
      </c>
      <c r="AU268" t="s">
        <v>6164</v>
      </c>
      <c r="AV268" t="s">
        <v>6165</v>
      </c>
      <c r="AW268" t="s">
        <v>6166</v>
      </c>
      <c r="AX268" t="s">
        <v>6184</v>
      </c>
      <c r="AY268">
        <v>61</v>
      </c>
      <c r="AZ268">
        <v>0</v>
      </c>
      <c r="BA268">
        <v>15</v>
      </c>
      <c r="BB268" t="s">
        <v>6191</v>
      </c>
      <c r="BC268">
        <v>0</v>
      </c>
      <c r="BD268">
        <v>0</v>
      </c>
      <c r="BE268" t="s">
        <v>6169</v>
      </c>
      <c r="BF268" t="s">
        <v>6170</v>
      </c>
      <c r="BG268">
        <v>0</v>
      </c>
      <c r="BH268" t="s">
        <v>6171</v>
      </c>
      <c r="BI268">
        <v>58</v>
      </c>
      <c r="BJ268" t="s">
        <v>6187</v>
      </c>
      <c r="BK268">
        <v>0</v>
      </c>
      <c r="BL268">
        <v>70</v>
      </c>
      <c r="BM268" s="3">
        <f t="shared" si="44"/>
        <v>0.82857142857142863</v>
      </c>
    </row>
    <row r="269" spans="1:65">
      <c r="A269" t="s">
        <v>396</v>
      </c>
      <c r="B269" s="2">
        <v>45673</v>
      </c>
      <c r="C269" t="s">
        <v>47</v>
      </c>
      <c r="D269" t="s">
        <v>48</v>
      </c>
      <c r="E269">
        <v>1</v>
      </c>
      <c r="F269" t="s">
        <v>49</v>
      </c>
      <c r="G269" t="s">
        <v>79</v>
      </c>
      <c r="H269" t="s">
        <v>260</v>
      </c>
      <c r="I269" t="s">
        <v>52</v>
      </c>
      <c r="J269" t="s">
        <v>65</v>
      </c>
      <c r="K269" t="s">
        <v>75</v>
      </c>
      <c r="L269" t="s">
        <v>55</v>
      </c>
      <c r="M269" t="s">
        <v>56</v>
      </c>
      <c r="N269" t="s">
        <v>109</v>
      </c>
      <c r="O269" t="s">
        <v>58</v>
      </c>
      <c r="P269">
        <v>48</v>
      </c>
      <c r="Q269">
        <v>49</v>
      </c>
      <c r="R269">
        <v>47</v>
      </c>
      <c r="S269">
        <v>1</v>
      </c>
      <c r="T269">
        <f t="shared" si="36"/>
        <v>46</v>
      </c>
      <c r="U269">
        <v>46</v>
      </c>
      <c r="V269">
        <f t="shared" si="37"/>
        <v>0</v>
      </c>
      <c r="W269" s="3">
        <f t="shared" si="38"/>
        <v>2.1276595744680851E-2</v>
      </c>
      <c r="X269">
        <v>33</v>
      </c>
      <c r="Y269" s="4">
        <v>0</v>
      </c>
      <c r="Z269" s="4">
        <v>0.9</v>
      </c>
      <c r="AA269" s="5">
        <v>51549.68</v>
      </c>
      <c r="AB269" s="5">
        <f t="shared" si="39"/>
        <v>2371285.2799999998</v>
      </c>
      <c r="AC269" s="5">
        <v>34631.94</v>
      </c>
      <c r="AD269" s="5">
        <f t="shared" si="40"/>
        <v>1627701.18</v>
      </c>
      <c r="AE269" s="5">
        <v>107950.02</v>
      </c>
      <c r="AF269" s="5">
        <v>32229.95</v>
      </c>
      <c r="AG269" s="5">
        <v>10401.549999999999</v>
      </c>
      <c r="AH269" s="5">
        <v>1305</v>
      </c>
      <c r="AI269" s="5">
        <v>4600</v>
      </c>
      <c r="AJ269">
        <v>0</v>
      </c>
      <c r="AK269" s="5">
        <v>0</v>
      </c>
      <c r="AL269" s="5">
        <v>0</v>
      </c>
      <c r="AM269" s="5">
        <v>70142.52</v>
      </c>
      <c r="AN269">
        <v>8</v>
      </c>
      <c r="AO269">
        <v>8</v>
      </c>
      <c r="AP269" t="str">
        <f t="shared" si="41"/>
        <v>Yes</v>
      </c>
      <c r="AQ269">
        <v>1</v>
      </c>
      <c r="AR269" s="5">
        <f t="shared" si="42"/>
        <v>1854330.22</v>
      </c>
      <c r="AS269" s="5">
        <f t="shared" si="43"/>
        <v>516955.06</v>
      </c>
      <c r="AT269" t="s">
        <v>59</v>
      </c>
      <c r="AU269" t="s">
        <v>6164</v>
      </c>
      <c r="AV269" t="s">
        <v>6165</v>
      </c>
      <c r="AW269" t="s">
        <v>6166</v>
      </c>
      <c r="AX269" t="s">
        <v>6167</v>
      </c>
      <c r="AY269">
        <v>49</v>
      </c>
      <c r="AZ269">
        <v>0</v>
      </c>
      <c r="BA269">
        <v>0</v>
      </c>
      <c r="BB269" t="s">
        <v>6168</v>
      </c>
      <c r="BC269">
        <v>0</v>
      </c>
      <c r="BD269">
        <v>0</v>
      </c>
      <c r="BE269" t="s">
        <v>6169</v>
      </c>
      <c r="BF269" t="s">
        <v>6170</v>
      </c>
      <c r="BG269">
        <v>1</v>
      </c>
      <c r="BH269" t="s">
        <v>6179</v>
      </c>
      <c r="BI269">
        <v>22</v>
      </c>
      <c r="BJ269" t="s">
        <v>6172</v>
      </c>
      <c r="BK269">
        <v>0</v>
      </c>
      <c r="BL269">
        <v>62</v>
      </c>
      <c r="BM269" s="3">
        <f t="shared" si="44"/>
        <v>0.75806451612903225</v>
      </c>
    </row>
    <row r="270" spans="1:65">
      <c r="A270" t="s">
        <v>397</v>
      </c>
      <c r="B270" s="2">
        <v>45673</v>
      </c>
      <c r="C270" t="s">
        <v>47</v>
      </c>
      <c r="D270" t="s">
        <v>48</v>
      </c>
      <c r="E270">
        <v>1</v>
      </c>
      <c r="F270" t="s">
        <v>72</v>
      </c>
      <c r="G270" t="s">
        <v>62</v>
      </c>
      <c r="H270" t="s">
        <v>220</v>
      </c>
      <c r="I270" t="s">
        <v>64</v>
      </c>
      <c r="J270" t="s">
        <v>81</v>
      </c>
      <c r="K270" t="s">
        <v>66</v>
      </c>
      <c r="L270" t="s">
        <v>55</v>
      </c>
      <c r="M270" t="s">
        <v>68</v>
      </c>
      <c r="N270" t="s">
        <v>109</v>
      </c>
      <c r="O270" t="s">
        <v>70</v>
      </c>
      <c r="P270">
        <v>40</v>
      </c>
      <c r="Q270">
        <v>41</v>
      </c>
      <c r="R270">
        <v>43</v>
      </c>
      <c r="S270">
        <v>1</v>
      </c>
      <c r="T270">
        <f t="shared" si="36"/>
        <v>42</v>
      </c>
      <c r="U270">
        <v>40</v>
      </c>
      <c r="V270">
        <f t="shared" si="37"/>
        <v>2</v>
      </c>
      <c r="W270" s="3">
        <f t="shared" si="38"/>
        <v>2.3255813953488372E-2</v>
      </c>
      <c r="X270">
        <v>23</v>
      </c>
      <c r="Y270" s="4">
        <v>4.3</v>
      </c>
      <c r="Z270" s="4">
        <v>1.1000000000000001</v>
      </c>
      <c r="AA270" s="5">
        <v>73263.69</v>
      </c>
      <c r="AB270" s="5">
        <f t="shared" si="39"/>
        <v>2930547.6</v>
      </c>
      <c r="AC270" s="5">
        <v>50759.42</v>
      </c>
      <c r="AD270" s="5">
        <f t="shared" si="40"/>
        <v>2182655.06</v>
      </c>
      <c r="AE270" s="5">
        <v>127265.46</v>
      </c>
      <c r="AF270" s="5">
        <v>36025.24</v>
      </c>
      <c r="AG270" s="5">
        <v>9571.56</v>
      </c>
      <c r="AH270" s="5">
        <v>1595</v>
      </c>
      <c r="AI270" s="5">
        <v>6800</v>
      </c>
      <c r="AJ270">
        <v>0</v>
      </c>
      <c r="AK270" s="5">
        <v>0</v>
      </c>
      <c r="AL270" s="5">
        <v>3013.07</v>
      </c>
      <c r="AM270" s="5">
        <v>63869.27</v>
      </c>
      <c r="AN270">
        <v>8</v>
      </c>
      <c r="AO270">
        <v>10</v>
      </c>
      <c r="AP270" t="str">
        <f t="shared" si="41"/>
        <v>No</v>
      </c>
      <c r="AQ270">
        <v>1</v>
      </c>
      <c r="AR270" s="5">
        <f t="shared" si="42"/>
        <v>2430794.66</v>
      </c>
      <c r="AS270" s="5">
        <f t="shared" si="43"/>
        <v>499752.94</v>
      </c>
      <c r="AT270" t="s">
        <v>59</v>
      </c>
      <c r="AU270" t="s">
        <v>6164</v>
      </c>
      <c r="AV270" t="s">
        <v>6165</v>
      </c>
      <c r="AW270" t="s">
        <v>6166</v>
      </c>
      <c r="AX270" t="s">
        <v>6184</v>
      </c>
      <c r="AY270">
        <v>43</v>
      </c>
      <c r="AZ270">
        <v>3</v>
      </c>
      <c r="BA270">
        <v>20</v>
      </c>
      <c r="BB270" t="s">
        <v>6185</v>
      </c>
      <c r="BC270">
        <v>2</v>
      </c>
      <c r="BD270">
        <v>0</v>
      </c>
      <c r="BE270" t="s">
        <v>6178</v>
      </c>
      <c r="BF270" t="s">
        <v>6170</v>
      </c>
      <c r="BG270">
        <v>0</v>
      </c>
      <c r="BH270" t="s">
        <v>6171</v>
      </c>
      <c r="BI270">
        <v>33</v>
      </c>
      <c r="BJ270" t="s">
        <v>6172</v>
      </c>
      <c r="BK270">
        <v>0</v>
      </c>
      <c r="BL270">
        <v>48</v>
      </c>
      <c r="BM270" s="3">
        <f t="shared" si="44"/>
        <v>0.89583333333333337</v>
      </c>
    </row>
    <row r="271" spans="1:65">
      <c r="A271" t="s">
        <v>398</v>
      </c>
      <c r="B271" s="2">
        <v>45673</v>
      </c>
      <c r="C271" t="s">
        <v>47</v>
      </c>
      <c r="D271" t="s">
        <v>48</v>
      </c>
      <c r="E271">
        <v>1</v>
      </c>
      <c r="F271" t="s">
        <v>61</v>
      </c>
      <c r="G271" t="s">
        <v>62</v>
      </c>
      <c r="H271" t="s">
        <v>96</v>
      </c>
      <c r="I271" t="s">
        <v>52</v>
      </c>
      <c r="J271" t="s">
        <v>65</v>
      </c>
      <c r="K271" t="s">
        <v>54</v>
      </c>
      <c r="L271" t="s">
        <v>87</v>
      </c>
      <c r="M271" t="s">
        <v>56</v>
      </c>
      <c r="N271" t="s">
        <v>57</v>
      </c>
      <c r="O271" t="s">
        <v>58</v>
      </c>
      <c r="P271">
        <v>52</v>
      </c>
      <c r="Q271">
        <v>52</v>
      </c>
      <c r="R271">
        <v>53</v>
      </c>
      <c r="S271">
        <v>1</v>
      </c>
      <c r="T271">
        <f t="shared" si="36"/>
        <v>52</v>
      </c>
      <c r="U271">
        <v>50</v>
      </c>
      <c r="V271">
        <f t="shared" si="37"/>
        <v>2</v>
      </c>
      <c r="W271" s="3">
        <f t="shared" si="38"/>
        <v>1.8867924528301886E-2</v>
      </c>
      <c r="X271">
        <v>45</v>
      </c>
      <c r="Y271" s="4">
        <v>5</v>
      </c>
      <c r="Z271" s="4">
        <v>2</v>
      </c>
      <c r="AA271" s="5">
        <v>55689.64</v>
      </c>
      <c r="AB271" s="5">
        <f t="shared" si="39"/>
        <v>2784482</v>
      </c>
      <c r="AC271" s="5">
        <v>35617.910000000003</v>
      </c>
      <c r="AD271" s="5">
        <f t="shared" si="40"/>
        <v>1887749.23</v>
      </c>
      <c r="AE271" s="5">
        <v>125446.83</v>
      </c>
      <c r="AF271" s="5">
        <v>33984.57</v>
      </c>
      <c r="AG271" s="5">
        <v>11490.35</v>
      </c>
      <c r="AH271" s="5">
        <v>2900</v>
      </c>
      <c r="AI271" s="5">
        <v>4600</v>
      </c>
      <c r="AJ271">
        <v>0</v>
      </c>
      <c r="AK271" s="5">
        <v>0</v>
      </c>
      <c r="AL271" s="5">
        <v>1950.11</v>
      </c>
      <c r="AM271" s="5">
        <v>33669.47</v>
      </c>
      <c r="AN271">
        <v>4</v>
      </c>
      <c r="AO271">
        <v>4</v>
      </c>
      <c r="AP271" t="str">
        <f t="shared" si="41"/>
        <v>Yes</v>
      </c>
      <c r="AQ271">
        <v>0</v>
      </c>
      <c r="AR271" s="5">
        <f t="shared" si="42"/>
        <v>2101790.56</v>
      </c>
      <c r="AS271" s="5">
        <f t="shared" si="43"/>
        <v>682691.44</v>
      </c>
      <c r="AT271" t="s">
        <v>59</v>
      </c>
      <c r="AU271" t="s">
        <v>6164</v>
      </c>
      <c r="AV271" t="s">
        <v>6165</v>
      </c>
      <c r="AW271" t="s">
        <v>6166</v>
      </c>
      <c r="AX271" t="s">
        <v>6184</v>
      </c>
      <c r="AY271">
        <v>54</v>
      </c>
      <c r="AZ271">
        <v>0</v>
      </c>
      <c r="BA271">
        <v>16</v>
      </c>
      <c r="BB271" t="s">
        <v>6198</v>
      </c>
      <c r="BC271">
        <v>0</v>
      </c>
      <c r="BD271">
        <v>0</v>
      </c>
      <c r="BE271" t="s">
        <v>6169</v>
      </c>
      <c r="BF271" t="s">
        <v>6170</v>
      </c>
      <c r="BG271">
        <v>2</v>
      </c>
      <c r="BH271" t="s">
        <v>6192</v>
      </c>
      <c r="BI271">
        <v>67</v>
      </c>
      <c r="BJ271" t="s">
        <v>6187</v>
      </c>
      <c r="BK271">
        <v>0</v>
      </c>
      <c r="BL271">
        <v>63</v>
      </c>
      <c r="BM271" s="3">
        <f t="shared" si="44"/>
        <v>0.84126984126984128</v>
      </c>
    </row>
    <row r="272" spans="1:65">
      <c r="A272" t="s">
        <v>399</v>
      </c>
      <c r="B272" s="2">
        <v>45673</v>
      </c>
      <c r="C272" t="s">
        <v>47</v>
      </c>
      <c r="D272" t="s">
        <v>48</v>
      </c>
      <c r="E272">
        <v>1</v>
      </c>
      <c r="F272" t="s">
        <v>78</v>
      </c>
      <c r="G272" t="s">
        <v>79</v>
      </c>
      <c r="H272" t="s">
        <v>80</v>
      </c>
      <c r="I272" t="s">
        <v>64</v>
      </c>
      <c r="J272" t="s">
        <v>81</v>
      </c>
      <c r="K272" t="s">
        <v>66</v>
      </c>
      <c r="L272" t="s">
        <v>55</v>
      </c>
      <c r="M272" t="s">
        <v>56</v>
      </c>
      <c r="N272" t="s">
        <v>76</v>
      </c>
      <c r="O272" t="s">
        <v>58</v>
      </c>
      <c r="P272">
        <v>31</v>
      </c>
      <c r="Q272">
        <v>32</v>
      </c>
      <c r="R272">
        <v>30</v>
      </c>
      <c r="S272">
        <v>1</v>
      </c>
      <c r="T272">
        <f t="shared" si="36"/>
        <v>29</v>
      </c>
      <c r="U272">
        <v>29</v>
      </c>
      <c r="V272">
        <f t="shared" si="37"/>
        <v>0</v>
      </c>
      <c r="W272" s="3">
        <f t="shared" si="38"/>
        <v>3.3333333333333333E-2</v>
      </c>
      <c r="X272">
        <v>25</v>
      </c>
      <c r="Y272" s="4">
        <v>3.3</v>
      </c>
      <c r="Z272" s="4">
        <v>0.7</v>
      </c>
      <c r="AA272" s="5">
        <v>73767.83</v>
      </c>
      <c r="AB272" s="5">
        <f t="shared" si="39"/>
        <v>2139267.0699999998</v>
      </c>
      <c r="AC272" s="5">
        <v>52736.09</v>
      </c>
      <c r="AD272" s="5">
        <f t="shared" si="40"/>
        <v>1582082.7</v>
      </c>
      <c r="AE272" s="5">
        <v>89082.55</v>
      </c>
      <c r="AF272" s="5">
        <v>27874.97</v>
      </c>
      <c r="AG272" s="5">
        <v>9707.7999999999993</v>
      </c>
      <c r="AH272" s="5">
        <v>1015</v>
      </c>
      <c r="AI272" s="5">
        <v>6800</v>
      </c>
      <c r="AJ272">
        <v>0</v>
      </c>
      <c r="AK272" s="5">
        <v>0</v>
      </c>
      <c r="AL272" s="5">
        <v>0</v>
      </c>
      <c r="AM272" s="5">
        <v>17766.240000000002</v>
      </c>
      <c r="AN272">
        <v>4</v>
      </c>
      <c r="AO272">
        <v>4</v>
      </c>
      <c r="AP272" t="str">
        <f t="shared" si="41"/>
        <v>Yes</v>
      </c>
      <c r="AQ272">
        <v>0</v>
      </c>
      <c r="AR272" s="5">
        <f t="shared" si="42"/>
        <v>1734329.26</v>
      </c>
      <c r="AS272" s="5">
        <f t="shared" si="43"/>
        <v>404937.81</v>
      </c>
      <c r="AT272" t="s">
        <v>59</v>
      </c>
      <c r="AU272" t="s">
        <v>6164</v>
      </c>
      <c r="AV272" t="s">
        <v>6165</v>
      </c>
      <c r="AW272" t="s">
        <v>6166</v>
      </c>
      <c r="AX272" t="s">
        <v>6167</v>
      </c>
      <c r="AY272">
        <v>33</v>
      </c>
      <c r="AZ272">
        <v>0</v>
      </c>
      <c r="BA272">
        <v>0</v>
      </c>
      <c r="BB272" t="s">
        <v>6168</v>
      </c>
      <c r="BC272">
        <v>0</v>
      </c>
      <c r="BD272">
        <v>0</v>
      </c>
      <c r="BE272" t="s">
        <v>6169</v>
      </c>
      <c r="BF272" t="s">
        <v>6170</v>
      </c>
      <c r="BG272">
        <v>1</v>
      </c>
      <c r="BH272" t="s">
        <v>6179</v>
      </c>
      <c r="BI272">
        <v>23</v>
      </c>
      <c r="BJ272" t="s">
        <v>6172</v>
      </c>
      <c r="BK272">
        <v>0</v>
      </c>
      <c r="BL272">
        <v>52</v>
      </c>
      <c r="BM272" s="3">
        <f t="shared" si="44"/>
        <v>0.57692307692307687</v>
      </c>
    </row>
    <row r="273" spans="1:65">
      <c r="A273" t="s">
        <v>400</v>
      </c>
      <c r="B273" s="2">
        <v>45673</v>
      </c>
      <c r="C273" t="s">
        <v>47</v>
      </c>
      <c r="D273" t="s">
        <v>48</v>
      </c>
      <c r="E273">
        <v>1</v>
      </c>
      <c r="F273" t="s">
        <v>49</v>
      </c>
      <c r="G273" t="s">
        <v>62</v>
      </c>
      <c r="H273" t="s">
        <v>226</v>
      </c>
      <c r="I273" t="s">
        <v>64</v>
      </c>
      <c r="J273" t="s">
        <v>53</v>
      </c>
      <c r="K273" t="s">
        <v>66</v>
      </c>
      <c r="L273" t="s">
        <v>87</v>
      </c>
      <c r="M273" t="s">
        <v>56</v>
      </c>
      <c r="N273" t="s">
        <v>69</v>
      </c>
      <c r="O273" t="s">
        <v>82</v>
      </c>
      <c r="P273">
        <v>57</v>
      </c>
      <c r="Q273">
        <v>59</v>
      </c>
      <c r="R273">
        <v>57</v>
      </c>
      <c r="S273">
        <v>1</v>
      </c>
      <c r="T273">
        <f t="shared" si="36"/>
        <v>56</v>
      </c>
      <c r="U273">
        <v>55</v>
      </c>
      <c r="V273">
        <f t="shared" si="37"/>
        <v>1</v>
      </c>
      <c r="W273" s="3">
        <f t="shared" si="38"/>
        <v>1.7543859649122806E-2</v>
      </c>
      <c r="X273">
        <v>28</v>
      </c>
      <c r="Y273" s="4">
        <v>4.9000000000000004</v>
      </c>
      <c r="Z273" s="4">
        <v>1.1000000000000001</v>
      </c>
      <c r="AA273" s="5">
        <v>33627.86</v>
      </c>
      <c r="AB273" s="5">
        <f t="shared" si="39"/>
        <v>1849532.3</v>
      </c>
      <c r="AC273" s="5">
        <v>24039.66</v>
      </c>
      <c r="AD273" s="5">
        <f t="shared" si="40"/>
        <v>1370260.62</v>
      </c>
      <c r="AE273" s="5">
        <v>93829.15</v>
      </c>
      <c r="AF273" s="5">
        <v>27204.46</v>
      </c>
      <c r="AG273" s="5">
        <v>9939.08</v>
      </c>
      <c r="AH273" s="5">
        <v>1595</v>
      </c>
      <c r="AI273" s="5">
        <v>3200</v>
      </c>
      <c r="AJ273">
        <v>0</v>
      </c>
      <c r="AK273" s="5">
        <v>0</v>
      </c>
      <c r="AL273" s="5">
        <v>657.94</v>
      </c>
      <c r="AM273" s="5">
        <v>38732.33</v>
      </c>
      <c r="AN273">
        <v>4</v>
      </c>
      <c r="AO273">
        <v>5</v>
      </c>
      <c r="AP273" t="str">
        <f t="shared" si="41"/>
        <v>No</v>
      </c>
      <c r="AQ273">
        <v>2</v>
      </c>
      <c r="AR273" s="5">
        <f t="shared" si="42"/>
        <v>1545418.58</v>
      </c>
      <c r="AS273" s="5">
        <f t="shared" si="43"/>
        <v>304113.71999999997</v>
      </c>
      <c r="AT273" t="s">
        <v>59</v>
      </c>
      <c r="AU273" t="s">
        <v>6164</v>
      </c>
      <c r="AV273" t="s">
        <v>6165</v>
      </c>
      <c r="AW273" t="s">
        <v>6166</v>
      </c>
      <c r="AX273" t="s">
        <v>6167</v>
      </c>
      <c r="AY273">
        <v>58</v>
      </c>
      <c r="AZ273">
        <v>0</v>
      </c>
      <c r="BA273">
        <v>13</v>
      </c>
      <c r="BB273" t="s">
        <v>6198</v>
      </c>
      <c r="BC273">
        <v>0</v>
      </c>
      <c r="BD273">
        <v>1</v>
      </c>
      <c r="BE273" t="s">
        <v>6188</v>
      </c>
      <c r="BF273" t="s">
        <v>6170</v>
      </c>
      <c r="BG273">
        <v>1</v>
      </c>
      <c r="BH273" t="s">
        <v>6179</v>
      </c>
      <c r="BI273">
        <v>34</v>
      </c>
      <c r="BJ273" t="s">
        <v>6172</v>
      </c>
      <c r="BK273">
        <v>0</v>
      </c>
      <c r="BL273">
        <v>76</v>
      </c>
      <c r="BM273" s="3">
        <f t="shared" si="44"/>
        <v>0.75</v>
      </c>
    </row>
    <row r="274" spans="1:65">
      <c r="A274" t="s">
        <v>401</v>
      </c>
      <c r="B274" s="2">
        <v>45673</v>
      </c>
      <c r="C274" t="s">
        <v>47</v>
      </c>
      <c r="D274" t="s">
        <v>48</v>
      </c>
      <c r="E274">
        <v>1</v>
      </c>
      <c r="F274" t="s">
        <v>61</v>
      </c>
      <c r="G274" t="s">
        <v>50</v>
      </c>
      <c r="H274" t="s">
        <v>183</v>
      </c>
      <c r="I274" t="s">
        <v>64</v>
      </c>
      <c r="J274" t="s">
        <v>53</v>
      </c>
      <c r="K274" t="s">
        <v>66</v>
      </c>
      <c r="L274" t="s">
        <v>87</v>
      </c>
      <c r="M274" t="s">
        <v>56</v>
      </c>
      <c r="N274" t="s">
        <v>69</v>
      </c>
      <c r="O274" t="s">
        <v>70</v>
      </c>
      <c r="P274">
        <v>54</v>
      </c>
      <c r="Q274">
        <v>58</v>
      </c>
      <c r="R274">
        <v>56</v>
      </c>
      <c r="S274">
        <v>1</v>
      </c>
      <c r="T274">
        <f t="shared" si="36"/>
        <v>55</v>
      </c>
      <c r="U274">
        <v>52</v>
      </c>
      <c r="V274">
        <f t="shared" si="37"/>
        <v>3</v>
      </c>
      <c r="W274" s="3">
        <f t="shared" si="38"/>
        <v>1.7857142857142856E-2</v>
      </c>
      <c r="X274">
        <v>34</v>
      </c>
      <c r="Y274" s="4">
        <v>0.8</v>
      </c>
      <c r="Z274" s="4">
        <v>1.7</v>
      </c>
      <c r="AA274" s="5">
        <v>33708.51</v>
      </c>
      <c r="AB274" s="5">
        <f t="shared" si="39"/>
        <v>1752842.52</v>
      </c>
      <c r="AC274" s="5">
        <v>24196.09</v>
      </c>
      <c r="AD274" s="5">
        <f t="shared" si="40"/>
        <v>1354981.04</v>
      </c>
      <c r="AE274" s="5">
        <v>93822.17</v>
      </c>
      <c r="AF274" s="5">
        <v>24454.6</v>
      </c>
      <c r="AG274" s="5">
        <v>10520.21</v>
      </c>
      <c r="AH274" s="5">
        <v>2465</v>
      </c>
      <c r="AI274" s="5">
        <v>3200</v>
      </c>
      <c r="AJ274">
        <v>0</v>
      </c>
      <c r="AK274" s="5">
        <v>0</v>
      </c>
      <c r="AL274" s="5">
        <v>1915.51</v>
      </c>
      <c r="AM274" s="5">
        <v>36230.86</v>
      </c>
      <c r="AN274">
        <v>4</v>
      </c>
      <c r="AO274">
        <v>4</v>
      </c>
      <c r="AP274" t="str">
        <f t="shared" si="41"/>
        <v>Yes</v>
      </c>
      <c r="AQ274">
        <v>1</v>
      </c>
      <c r="AR274" s="5">
        <f t="shared" si="42"/>
        <v>1527589.39</v>
      </c>
      <c r="AS274" s="5">
        <f t="shared" si="43"/>
        <v>225253.13</v>
      </c>
      <c r="AT274" t="s">
        <v>59</v>
      </c>
      <c r="AU274" t="s">
        <v>6164</v>
      </c>
      <c r="AV274" t="s">
        <v>6165</v>
      </c>
      <c r="AW274" t="s">
        <v>6166</v>
      </c>
      <c r="AX274" t="s">
        <v>6167</v>
      </c>
      <c r="AY274">
        <v>57</v>
      </c>
      <c r="AZ274">
        <v>3</v>
      </c>
      <c r="BA274">
        <v>19</v>
      </c>
      <c r="BB274" t="s">
        <v>6185</v>
      </c>
      <c r="BC274">
        <v>0</v>
      </c>
      <c r="BD274">
        <v>0</v>
      </c>
      <c r="BE274" t="s">
        <v>6169</v>
      </c>
      <c r="BF274" t="s">
        <v>6170</v>
      </c>
      <c r="BG274">
        <v>0</v>
      </c>
      <c r="BH274" t="s">
        <v>6171</v>
      </c>
      <c r="BI274">
        <v>55</v>
      </c>
      <c r="BJ274" t="s">
        <v>6187</v>
      </c>
      <c r="BK274">
        <v>0</v>
      </c>
      <c r="BL274">
        <v>75</v>
      </c>
      <c r="BM274" s="3">
        <f t="shared" si="44"/>
        <v>0.7466666666666667</v>
      </c>
    </row>
    <row r="275" spans="1:65">
      <c r="A275" t="s">
        <v>402</v>
      </c>
      <c r="B275" s="2">
        <v>45673</v>
      </c>
      <c r="C275" t="s">
        <v>47</v>
      </c>
      <c r="D275" t="s">
        <v>48</v>
      </c>
      <c r="E275">
        <v>1</v>
      </c>
      <c r="F275" t="s">
        <v>78</v>
      </c>
      <c r="G275" t="s">
        <v>50</v>
      </c>
      <c r="H275" t="s">
        <v>181</v>
      </c>
      <c r="I275" t="s">
        <v>64</v>
      </c>
      <c r="J275" t="s">
        <v>53</v>
      </c>
      <c r="K275" t="s">
        <v>75</v>
      </c>
      <c r="L275" t="s">
        <v>87</v>
      </c>
      <c r="M275" t="s">
        <v>56</v>
      </c>
      <c r="N275" t="s">
        <v>69</v>
      </c>
      <c r="O275" t="s">
        <v>58</v>
      </c>
      <c r="P275">
        <v>54</v>
      </c>
      <c r="Q275">
        <v>55</v>
      </c>
      <c r="R275">
        <v>53</v>
      </c>
      <c r="S275">
        <v>1</v>
      </c>
      <c r="T275">
        <f t="shared" si="36"/>
        <v>52</v>
      </c>
      <c r="U275">
        <v>51</v>
      </c>
      <c r="V275">
        <f t="shared" si="37"/>
        <v>1</v>
      </c>
      <c r="W275" s="3">
        <f t="shared" si="38"/>
        <v>1.8867924528301886E-2</v>
      </c>
      <c r="X275">
        <v>18</v>
      </c>
      <c r="Y275" s="4">
        <v>6.2</v>
      </c>
      <c r="Z275" s="4">
        <v>1.2</v>
      </c>
      <c r="AA275" s="5">
        <v>36103.03</v>
      </c>
      <c r="AB275" s="5">
        <f t="shared" si="39"/>
        <v>1841254.53</v>
      </c>
      <c r="AC275" s="5">
        <v>24284.34</v>
      </c>
      <c r="AD275" s="5">
        <f t="shared" si="40"/>
        <v>1287070.02</v>
      </c>
      <c r="AE275" s="5">
        <v>87054</v>
      </c>
      <c r="AF275" s="5">
        <v>25226.31</v>
      </c>
      <c r="AG275" s="5">
        <v>8869.74</v>
      </c>
      <c r="AH275" s="5">
        <v>1740</v>
      </c>
      <c r="AI275" s="5">
        <v>3200</v>
      </c>
      <c r="AJ275">
        <v>0</v>
      </c>
      <c r="AK275" s="5">
        <v>0</v>
      </c>
      <c r="AL275" s="5">
        <v>668.95</v>
      </c>
      <c r="AM275" s="5">
        <v>34323.22</v>
      </c>
      <c r="AN275">
        <v>4</v>
      </c>
      <c r="AO275">
        <v>3</v>
      </c>
      <c r="AP275" t="str">
        <f t="shared" si="41"/>
        <v>Yes</v>
      </c>
      <c r="AQ275">
        <v>1</v>
      </c>
      <c r="AR275" s="5">
        <f t="shared" si="42"/>
        <v>1448152.24</v>
      </c>
      <c r="AS275" s="5">
        <f t="shared" si="43"/>
        <v>393102.29</v>
      </c>
      <c r="AT275" t="s">
        <v>59</v>
      </c>
      <c r="AU275" t="s">
        <v>6164</v>
      </c>
      <c r="AV275" t="s">
        <v>6165</v>
      </c>
      <c r="AW275" t="s">
        <v>6166</v>
      </c>
      <c r="AX275" t="s">
        <v>6167</v>
      </c>
      <c r="AY275">
        <v>55</v>
      </c>
      <c r="AZ275">
        <v>0</v>
      </c>
      <c r="BA275">
        <v>17</v>
      </c>
      <c r="BB275" t="s">
        <v>6191</v>
      </c>
      <c r="BC275">
        <v>0</v>
      </c>
      <c r="BD275">
        <v>0</v>
      </c>
      <c r="BE275" t="s">
        <v>6169</v>
      </c>
      <c r="BF275" t="s">
        <v>6170</v>
      </c>
      <c r="BG275">
        <v>0</v>
      </c>
      <c r="BH275" t="s">
        <v>6171</v>
      </c>
      <c r="BI275">
        <v>39</v>
      </c>
      <c r="BJ275" t="s">
        <v>6172</v>
      </c>
      <c r="BK275">
        <v>0</v>
      </c>
      <c r="BL275">
        <v>72</v>
      </c>
      <c r="BM275" s="3">
        <f t="shared" si="44"/>
        <v>0.73611111111111116</v>
      </c>
    </row>
    <row r="276" spans="1:65">
      <c r="A276" t="s">
        <v>403</v>
      </c>
      <c r="B276" s="2">
        <v>45673</v>
      </c>
      <c r="C276" t="s">
        <v>47</v>
      </c>
      <c r="D276" t="s">
        <v>48</v>
      </c>
      <c r="E276">
        <v>1</v>
      </c>
      <c r="F276" t="s">
        <v>72</v>
      </c>
      <c r="G276" t="s">
        <v>62</v>
      </c>
      <c r="H276" t="s">
        <v>175</v>
      </c>
      <c r="I276" t="s">
        <v>52</v>
      </c>
      <c r="J276" t="s">
        <v>53</v>
      </c>
      <c r="K276" t="s">
        <v>66</v>
      </c>
      <c r="L276" t="s">
        <v>67</v>
      </c>
      <c r="M276" t="s">
        <v>56</v>
      </c>
      <c r="N276" t="s">
        <v>69</v>
      </c>
      <c r="O276" t="s">
        <v>58</v>
      </c>
      <c r="P276">
        <v>57</v>
      </c>
      <c r="Q276">
        <v>61</v>
      </c>
      <c r="R276">
        <v>63</v>
      </c>
      <c r="S276">
        <v>2</v>
      </c>
      <c r="T276">
        <f t="shared" si="36"/>
        <v>61</v>
      </c>
      <c r="U276">
        <v>56</v>
      </c>
      <c r="V276">
        <f t="shared" si="37"/>
        <v>5</v>
      </c>
      <c r="W276" s="3">
        <f t="shared" si="38"/>
        <v>3.1746031746031744E-2</v>
      </c>
      <c r="X276">
        <v>14</v>
      </c>
      <c r="Y276" s="4">
        <v>3</v>
      </c>
      <c r="Z276" s="4">
        <v>1</v>
      </c>
      <c r="AA276" s="5">
        <v>33728.559999999998</v>
      </c>
      <c r="AB276" s="5">
        <f t="shared" si="39"/>
        <v>1888799.36</v>
      </c>
      <c r="AC276" s="5">
        <v>22908.75</v>
      </c>
      <c r="AD276" s="5">
        <f t="shared" si="40"/>
        <v>1443251.25</v>
      </c>
      <c r="AE276" s="5">
        <v>111020.95</v>
      </c>
      <c r="AF276" s="5">
        <v>26294.19</v>
      </c>
      <c r="AG276" s="5">
        <v>8212.73</v>
      </c>
      <c r="AH276" s="5">
        <v>1450</v>
      </c>
      <c r="AI276" s="5">
        <v>6400</v>
      </c>
      <c r="AJ276">
        <v>0</v>
      </c>
      <c r="AK276" s="5">
        <v>0</v>
      </c>
      <c r="AL276" s="5">
        <v>3436.84</v>
      </c>
      <c r="AM276" s="5">
        <v>36840.99</v>
      </c>
      <c r="AN276">
        <v>4</v>
      </c>
      <c r="AO276">
        <v>3</v>
      </c>
      <c r="AP276" t="str">
        <f t="shared" si="41"/>
        <v>Yes</v>
      </c>
      <c r="AQ276">
        <v>1</v>
      </c>
      <c r="AR276" s="5">
        <f t="shared" si="42"/>
        <v>1636906.95</v>
      </c>
      <c r="AS276" s="5">
        <f t="shared" si="43"/>
        <v>251892.41</v>
      </c>
      <c r="AT276" t="s">
        <v>59</v>
      </c>
      <c r="AU276" t="s">
        <v>6164</v>
      </c>
      <c r="AV276" t="s">
        <v>6165</v>
      </c>
      <c r="AW276" t="s">
        <v>6166</v>
      </c>
      <c r="AX276" t="s">
        <v>6184</v>
      </c>
      <c r="AY276">
        <v>58</v>
      </c>
      <c r="AZ276">
        <v>0</v>
      </c>
      <c r="BA276">
        <v>30</v>
      </c>
      <c r="BB276" t="s">
        <v>6180</v>
      </c>
      <c r="BC276">
        <v>0</v>
      </c>
      <c r="BD276">
        <v>0</v>
      </c>
      <c r="BE276" t="s">
        <v>6169</v>
      </c>
      <c r="BF276" t="s">
        <v>6170</v>
      </c>
      <c r="BG276">
        <v>0</v>
      </c>
      <c r="BH276" t="s">
        <v>6171</v>
      </c>
      <c r="BI276">
        <v>18</v>
      </c>
      <c r="BJ276" t="s">
        <v>6172</v>
      </c>
      <c r="BK276">
        <v>0</v>
      </c>
      <c r="BL276">
        <v>77</v>
      </c>
      <c r="BM276" s="3">
        <f t="shared" si="44"/>
        <v>0.81818181818181823</v>
      </c>
    </row>
    <row r="277" spans="1:65">
      <c r="A277" t="s">
        <v>404</v>
      </c>
      <c r="B277" s="2">
        <v>45673</v>
      </c>
      <c r="C277" t="s">
        <v>47</v>
      </c>
      <c r="D277" t="s">
        <v>48</v>
      </c>
      <c r="E277">
        <v>1</v>
      </c>
      <c r="F277" t="s">
        <v>72</v>
      </c>
      <c r="G277" t="s">
        <v>62</v>
      </c>
      <c r="H277" t="s">
        <v>155</v>
      </c>
      <c r="I277" t="s">
        <v>52</v>
      </c>
      <c r="J277" t="s">
        <v>81</v>
      </c>
      <c r="K277" t="s">
        <v>66</v>
      </c>
      <c r="L277" t="s">
        <v>67</v>
      </c>
      <c r="M277" t="s">
        <v>56</v>
      </c>
      <c r="N277" t="s">
        <v>109</v>
      </c>
      <c r="O277" t="s">
        <v>82</v>
      </c>
      <c r="P277">
        <v>35</v>
      </c>
      <c r="Q277">
        <v>37</v>
      </c>
      <c r="R277">
        <v>39</v>
      </c>
      <c r="S277">
        <v>1</v>
      </c>
      <c r="T277">
        <f t="shared" si="36"/>
        <v>38</v>
      </c>
      <c r="U277">
        <v>34</v>
      </c>
      <c r="V277">
        <f t="shared" si="37"/>
        <v>4</v>
      </c>
      <c r="W277" s="3">
        <f t="shared" si="38"/>
        <v>2.564102564102564E-2</v>
      </c>
      <c r="X277">
        <v>19</v>
      </c>
      <c r="Y277" s="4">
        <v>4.2</v>
      </c>
      <c r="Z277" s="4">
        <v>1.7</v>
      </c>
      <c r="AA277" s="5">
        <v>73599.399999999994</v>
      </c>
      <c r="AB277" s="5">
        <f t="shared" si="39"/>
        <v>2502379.6</v>
      </c>
      <c r="AC277" s="5">
        <v>51898.559999999998</v>
      </c>
      <c r="AD277" s="5">
        <f t="shared" si="40"/>
        <v>2024043.84</v>
      </c>
      <c r="AE277" s="5">
        <v>124775.2</v>
      </c>
      <c r="AF277" s="5">
        <v>32809.75</v>
      </c>
      <c r="AG277" s="5">
        <v>8195.41</v>
      </c>
      <c r="AH277" s="5">
        <v>2465</v>
      </c>
      <c r="AI277" s="5">
        <v>6800</v>
      </c>
      <c r="AJ277">
        <v>0</v>
      </c>
      <c r="AK277" s="5">
        <v>0</v>
      </c>
      <c r="AL277" s="5">
        <v>6248.28</v>
      </c>
      <c r="AM277" s="5">
        <v>49727.07</v>
      </c>
      <c r="AN277">
        <v>8</v>
      </c>
      <c r="AO277">
        <v>7</v>
      </c>
      <c r="AP277" t="str">
        <f t="shared" si="41"/>
        <v>Yes</v>
      </c>
      <c r="AQ277">
        <v>0</v>
      </c>
      <c r="AR277" s="5">
        <f t="shared" si="42"/>
        <v>2255064.5499999998</v>
      </c>
      <c r="AS277" s="5">
        <f t="shared" si="43"/>
        <v>247315.05</v>
      </c>
      <c r="AT277" t="s">
        <v>59</v>
      </c>
      <c r="AU277" t="s">
        <v>6164</v>
      </c>
      <c r="AV277" t="s">
        <v>6165</v>
      </c>
      <c r="AW277" t="s">
        <v>6166</v>
      </c>
      <c r="AX277" t="s">
        <v>6184</v>
      </c>
      <c r="AY277">
        <v>36</v>
      </c>
      <c r="AZ277">
        <v>0</v>
      </c>
      <c r="BA277">
        <v>24</v>
      </c>
      <c r="BB277" t="s">
        <v>6180</v>
      </c>
      <c r="BC277">
        <v>0</v>
      </c>
      <c r="BD277">
        <v>0</v>
      </c>
      <c r="BE277" t="s">
        <v>6169</v>
      </c>
      <c r="BF277" t="s">
        <v>6170</v>
      </c>
      <c r="BG277">
        <v>0</v>
      </c>
      <c r="BH277" t="s">
        <v>6171</v>
      </c>
      <c r="BI277">
        <v>17</v>
      </c>
      <c r="BJ277" t="s">
        <v>6172</v>
      </c>
      <c r="BK277">
        <v>0</v>
      </c>
      <c r="BL277">
        <v>47</v>
      </c>
      <c r="BM277" s="3">
        <f t="shared" si="44"/>
        <v>0.82978723404255317</v>
      </c>
    </row>
    <row r="278" spans="1:65">
      <c r="A278" t="s">
        <v>405</v>
      </c>
      <c r="B278" s="2">
        <v>45673</v>
      </c>
      <c r="C278" t="s">
        <v>47</v>
      </c>
      <c r="D278" t="s">
        <v>48</v>
      </c>
      <c r="E278">
        <v>1</v>
      </c>
      <c r="F278" t="s">
        <v>49</v>
      </c>
      <c r="G278" t="s">
        <v>50</v>
      </c>
      <c r="H278" t="s">
        <v>245</v>
      </c>
      <c r="I278" t="s">
        <v>52</v>
      </c>
      <c r="J278" t="s">
        <v>65</v>
      </c>
      <c r="K278" t="s">
        <v>75</v>
      </c>
      <c r="L278" t="s">
        <v>55</v>
      </c>
      <c r="M278" t="s">
        <v>68</v>
      </c>
      <c r="N278" t="s">
        <v>109</v>
      </c>
      <c r="O278" t="s">
        <v>70</v>
      </c>
      <c r="P278">
        <v>44</v>
      </c>
      <c r="Q278">
        <v>46</v>
      </c>
      <c r="R278">
        <v>46</v>
      </c>
      <c r="S278">
        <v>1</v>
      </c>
      <c r="T278">
        <f t="shared" si="36"/>
        <v>45</v>
      </c>
      <c r="U278">
        <v>44</v>
      </c>
      <c r="V278">
        <f t="shared" si="37"/>
        <v>1</v>
      </c>
      <c r="W278" s="3">
        <f t="shared" si="38"/>
        <v>2.1739130434782608E-2</v>
      </c>
      <c r="X278">
        <v>60</v>
      </c>
      <c r="Y278" s="4">
        <v>8.3000000000000007</v>
      </c>
      <c r="Z278" s="4">
        <v>2.7</v>
      </c>
      <c r="AA278" s="5">
        <v>51725.1</v>
      </c>
      <c r="AB278" s="5">
        <f t="shared" si="39"/>
        <v>2275904.4</v>
      </c>
      <c r="AC278" s="5">
        <v>33152.47</v>
      </c>
      <c r="AD278" s="5">
        <f t="shared" si="40"/>
        <v>1525013.62</v>
      </c>
      <c r="AE278" s="5">
        <v>105623.53</v>
      </c>
      <c r="AF278" s="5">
        <v>31049.93</v>
      </c>
      <c r="AG278" s="5">
        <v>12133.41</v>
      </c>
      <c r="AH278" s="5">
        <v>3915</v>
      </c>
      <c r="AI278" s="5">
        <v>4600</v>
      </c>
      <c r="AJ278">
        <v>1</v>
      </c>
      <c r="AK278" s="5">
        <v>13344.16</v>
      </c>
      <c r="AL278" s="5">
        <v>1018.86</v>
      </c>
      <c r="AM278" s="5">
        <v>64252.639999999999</v>
      </c>
      <c r="AN278">
        <v>8</v>
      </c>
      <c r="AO278">
        <v>9</v>
      </c>
      <c r="AP278" t="str">
        <f t="shared" si="41"/>
        <v>No</v>
      </c>
      <c r="AQ278">
        <v>2</v>
      </c>
      <c r="AR278" s="5">
        <f t="shared" si="42"/>
        <v>1760951.15</v>
      </c>
      <c r="AS278" s="5">
        <f t="shared" si="43"/>
        <v>514953.25</v>
      </c>
      <c r="AT278" t="s">
        <v>59</v>
      </c>
      <c r="AU278" t="s">
        <v>6194</v>
      </c>
      <c r="AV278" t="s">
        <v>6195</v>
      </c>
      <c r="AW278" t="s">
        <v>6183</v>
      </c>
      <c r="AX278" t="s">
        <v>6202</v>
      </c>
      <c r="AY278">
        <v>47</v>
      </c>
      <c r="AZ278">
        <v>0</v>
      </c>
      <c r="BA278">
        <v>18</v>
      </c>
      <c r="BB278" t="s">
        <v>6180</v>
      </c>
      <c r="BC278">
        <v>1</v>
      </c>
      <c r="BD278">
        <v>0</v>
      </c>
      <c r="BE278" t="s">
        <v>6178</v>
      </c>
      <c r="BF278" t="s">
        <v>6170</v>
      </c>
      <c r="BG278">
        <v>2</v>
      </c>
      <c r="BH278" t="s">
        <v>6197</v>
      </c>
      <c r="BI278">
        <v>65</v>
      </c>
      <c r="BJ278" t="s">
        <v>6187</v>
      </c>
      <c r="BK278">
        <v>0</v>
      </c>
      <c r="BL278">
        <v>65</v>
      </c>
      <c r="BM278" s="3">
        <f t="shared" si="44"/>
        <v>0.70769230769230773</v>
      </c>
    </row>
    <row r="279" spans="1:65">
      <c r="A279" t="s">
        <v>406</v>
      </c>
      <c r="B279" s="2">
        <v>45673</v>
      </c>
      <c r="C279" t="s">
        <v>47</v>
      </c>
      <c r="D279" t="s">
        <v>48</v>
      </c>
      <c r="E279">
        <v>1</v>
      </c>
      <c r="F279" t="s">
        <v>61</v>
      </c>
      <c r="G279" t="s">
        <v>50</v>
      </c>
      <c r="H279" t="s">
        <v>127</v>
      </c>
      <c r="I279" t="s">
        <v>74</v>
      </c>
      <c r="J279" t="s">
        <v>65</v>
      </c>
      <c r="K279" t="s">
        <v>54</v>
      </c>
      <c r="L279" t="s">
        <v>55</v>
      </c>
      <c r="M279" t="s">
        <v>56</v>
      </c>
      <c r="N279" t="s">
        <v>94</v>
      </c>
      <c r="O279" t="s">
        <v>82</v>
      </c>
      <c r="P279">
        <v>45</v>
      </c>
      <c r="Q279">
        <v>47</v>
      </c>
      <c r="R279">
        <v>47</v>
      </c>
      <c r="S279">
        <v>1</v>
      </c>
      <c r="T279">
        <f t="shared" si="36"/>
        <v>46</v>
      </c>
      <c r="U279">
        <v>44</v>
      </c>
      <c r="V279">
        <f t="shared" si="37"/>
        <v>2</v>
      </c>
      <c r="W279" s="3">
        <f t="shared" si="38"/>
        <v>2.1276595744680851E-2</v>
      </c>
      <c r="X279">
        <v>25</v>
      </c>
      <c r="Y279" s="4">
        <v>6.5</v>
      </c>
      <c r="Z279" s="4">
        <v>1.7</v>
      </c>
      <c r="AA279" s="5">
        <v>56249.26</v>
      </c>
      <c r="AB279" s="5">
        <f t="shared" si="39"/>
        <v>2474967.44</v>
      </c>
      <c r="AC279" s="5">
        <v>34793.93</v>
      </c>
      <c r="AD279" s="5">
        <f t="shared" si="40"/>
        <v>1635314.71</v>
      </c>
      <c r="AE279" s="5">
        <v>105674.05</v>
      </c>
      <c r="AF279" s="5">
        <v>28478.19</v>
      </c>
      <c r="AG279" s="5">
        <v>8991.99</v>
      </c>
      <c r="AH279" s="5">
        <v>2465</v>
      </c>
      <c r="AI279" s="5">
        <v>4600</v>
      </c>
      <c r="AJ279">
        <v>0</v>
      </c>
      <c r="AK279" s="5">
        <v>0</v>
      </c>
      <c r="AL279" s="5">
        <v>1952.37</v>
      </c>
      <c r="AM279" s="5">
        <v>30130.34</v>
      </c>
      <c r="AN279">
        <v>4</v>
      </c>
      <c r="AO279">
        <v>4</v>
      </c>
      <c r="AP279" t="str">
        <f t="shared" si="41"/>
        <v>Yes</v>
      </c>
      <c r="AQ279">
        <v>0</v>
      </c>
      <c r="AR279" s="5">
        <f t="shared" si="42"/>
        <v>1817606.65</v>
      </c>
      <c r="AS279" s="5">
        <f t="shared" si="43"/>
        <v>657360.79</v>
      </c>
      <c r="AT279" t="s">
        <v>59</v>
      </c>
      <c r="AU279" t="s">
        <v>6164</v>
      </c>
      <c r="AV279" t="s">
        <v>6165</v>
      </c>
      <c r="AW279" t="s">
        <v>6166</v>
      </c>
      <c r="AX279" t="s">
        <v>6184</v>
      </c>
      <c r="AY279">
        <v>48</v>
      </c>
      <c r="AZ279">
        <v>0</v>
      </c>
      <c r="BA279">
        <v>16</v>
      </c>
      <c r="BB279" t="s">
        <v>6180</v>
      </c>
      <c r="BC279">
        <v>0</v>
      </c>
      <c r="BD279">
        <v>0</v>
      </c>
      <c r="BE279" t="s">
        <v>6169</v>
      </c>
      <c r="BF279" t="s">
        <v>6170</v>
      </c>
      <c r="BG279">
        <v>1</v>
      </c>
      <c r="BH279" t="s">
        <v>6186</v>
      </c>
      <c r="BI279">
        <v>20</v>
      </c>
      <c r="BJ279" t="s">
        <v>6172</v>
      </c>
      <c r="BK279">
        <v>0</v>
      </c>
      <c r="BL279">
        <v>65</v>
      </c>
      <c r="BM279" s="3">
        <f t="shared" si="44"/>
        <v>0.72307692307692306</v>
      </c>
    </row>
    <row r="280" spans="1:65">
      <c r="A280" t="s">
        <v>407</v>
      </c>
      <c r="B280" s="2">
        <v>45673</v>
      </c>
      <c r="C280" t="s">
        <v>47</v>
      </c>
      <c r="D280" t="s">
        <v>48</v>
      </c>
      <c r="E280">
        <v>1</v>
      </c>
      <c r="F280" t="s">
        <v>78</v>
      </c>
      <c r="G280" t="s">
        <v>79</v>
      </c>
      <c r="H280" t="s">
        <v>80</v>
      </c>
      <c r="I280" t="s">
        <v>52</v>
      </c>
      <c r="J280" t="s">
        <v>53</v>
      </c>
      <c r="K280" t="s">
        <v>54</v>
      </c>
      <c r="L280" t="s">
        <v>92</v>
      </c>
      <c r="M280" t="s">
        <v>56</v>
      </c>
      <c r="N280" t="s">
        <v>109</v>
      </c>
      <c r="O280" t="s">
        <v>82</v>
      </c>
      <c r="P280">
        <v>56</v>
      </c>
      <c r="Q280">
        <v>58</v>
      </c>
      <c r="R280">
        <v>55</v>
      </c>
      <c r="S280">
        <v>1</v>
      </c>
      <c r="T280">
        <f t="shared" si="36"/>
        <v>54</v>
      </c>
      <c r="U280">
        <v>54</v>
      </c>
      <c r="V280">
        <f t="shared" si="37"/>
        <v>0</v>
      </c>
      <c r="W280" s="3">
        <f t="shared" si="38"/>
        <v>1.8181818181818181E-2</v>
      </c>
      <c r="X280">
        <v>33</v>
      </c>
      <c r="Y280" s="4">
        <v>6.7</v>
      </c>
      <c r="Z280" s="4">
        <v>1.6</v>
      </c>
      <c r="AA280" s="5">
        <v>38614.54</v>
      </c>
      <c r="AB280" s="5">
        <f t="shared" si="39"/>
        <v>2085185.16</v>
      </c>
      <c r="AC280" s="5">
        <v>23727.15</v>
      </c>
      <c r="AD280" s="5">
        <f t="shared" si="40"/>
        <v>1304993.25</v>
      </c>
      <c r="AE280" s="5">
        <v>99914.58</v>
      </c>
      <c r="AF280" s="5">
        <v>26725.56</v>
      </c>
      <c r="AG280" s="5">
        <v>10060.27</v>
      </c>
      <c r="AH280" s="5">
        <v>2320</v>
      </c>
      <c r="AI280" s="5">
        <v>3200</v>
      </c>
      <c r="AJ280">
        <v>0</v>
      </c>
      <c r="AK280" s="5">
        <v>0</v>
      </c>
      <c r="AL280" s="5">
        <v>0</v>
      </c>
      <c r="AM280" s="5">
        <v>82582.149999999994</v>
      </c>
      <c r="AN280">
        <v>8</v>
      </c>
      <c r="AO280">
        <v>7</v>
      </c>
      <c r="AP280" t="str">
        <f t="shared" si="41"/>
        <v>Yes</v>
      </c>
      <c r="AQ280">
        <v>1</v>
      </c>
      <c r="AR280" s="5">
        <f t="shared" si="42"/>
        <v>1529795.81</v>
      </c>
      <c r="AS280" s="5">
        <f t="shared" si="43"/>
        <v>555389.35</v>
      </c>
      <c r="AT280" t="s">
        <v>59</v>
      </c>
      <c r="AU280" t="s">
        <v>6164</v>
      </c>
      <c r="AV280" t="s">
        <v>6165</v>
      </c>
      <c r="AW280" t="s">
        <v>6166</v>
      </c>
      <c r="AX280" t="s">
        <v>6167</v>
      </c>
      <c r="AY280">
        <v>60</v>
      </c>
      <c r="AZ280">
        <v>3</v>
      </c>
      <c r="BA280">
        <v>0</v>
      </c>
      <c r="BB280" t="s">
        <v>6168</v>
      </c>
      <c r="BC280">
        <v>0</v>
      </c>
      <c r="BD280">
        <v>0</v>
      </c>
      <c r="BE280" t="s">
        <v>6169</v>
      </c>
      <c r="BF280" t="s">
        <v>6170</v>
      </c>
      <c r="BG280">
        <v>1</v>
      </c>
      <c r="BH280" t="s">
        <v>6179</v>
      </c>
      <c r="BI280">
        <v>51</v>
      </c>
      <c r="BJ280" t="s">
        <v>6187</v>
      </c>
      <c r="BK280">
        <v>0</v>
      </c>
      <c r="BL280">
        <v>76</v>
      </c>
      <c r="BM280" s="3">
        <f t="shared" si="44"/>
        <v>0.72368421052631582</v>
      </c>
    </row>
    <row r="281" spans="1:65">
      <c r="A281" t="s">
        <v>408</v>
      </c>
      <c r="B281" s="2">
        <v>45673</v>
      </c>
      <c r="C281" t="s">
        <v>47</v>
      </c>
      <c r="D281" t="s">
        <v>48</v>
      </c>
      <c r="E281">
        <v>1</v>
      </c>
      <c r="F281" t="s">
        <v>49</v>
      </c>
      <c r="G281" t="s">
        <v>62</v>
      </c>
      <c r="H281" t="s">
        <v>226</v>
      </c>
      <c r="I281" t="s">
        <v>52</v>
      </c>
      <c r="J281" t="s">
        <v>53</v>
      </c>
      <c r="K281" t="s">
        <v>75</v>
      </c>
      <c r="L281" t="s">
        <v>92</v>
      </c>
      <c r="M281" t="s">
        <v>56</v>
      </c>
      <c r="N281" t="s">
        <v>76</v>
      </c>
      <c r="O281" t="s">
        <v>70</v>
      </c>
      <c r="P281">
        <v>61</v>
      </c>
      <c r="Q281">
        <v>64</v>
      </c>
      <c r="R281">
        <v>64</v>
      </c>
      <c r="S281">
        <v>2</v>
      </c>
      <c r="T281">
        <f t="shared" si="36"/>
        <v>62</v>
      </c>
      <c r="U281">
        <v>60</v>
      </c>
      <c r="V281">
        <f t="shared" si="37"/>
        <v>2</v>
      </c>
      <c r="W281" s="3">
        <f t="shared" si="38"/>
        <v>3.125E-2</v>
      </c>
      <c r="X281">
        <v>32</v>
      </c>
      <c r="Y281" s="4">
        <v>3.5</v>
      </c>
      <c r="Z281" s="4">
        <v>1.6</v>
      </c>
      <c r="AA281" s="5">
        <v>35722.83</v>
      </c>
      <c r="AB281" s="5">
        <f t="shared" si="39"/>
        <v>2143369.7999999998</v>
      </c>
      <c r="AC281" s="5">
        <v>23727.39</v>
      </c>
      <c r="AD281" s="5">
        <f t="shared" si="40"/>
        <v>1518552.96</v>
      </c>
      <c r="AE281" s="5">
        <v>113322.63</v>
      </c>
      <c r="AF281" s="5">
        <v>29873.56</v>
      </c>
      <c r="AG281" s="5">
        <v>9310.0499999999993</v>
      </c>
      <c r="AH281" s="5">
        <v>2320</v>
      </c>
      <c r="AI281" s="5">
        <v>6400</v>
      </c>
      <c r="AJ281">
        <v>0</v>
      </c>
      <c r="AK281" s="5">
        <v>0</v>
      </c>
      <c r="AL281" s="5">
        <v>1345.17</v>
      </c>
      <c r="AM281" s="5">
        <v>40419.83</v>
      </c>
      <c r="AN281">
        <v>4</v>
      </c>
      <c r="AO281">
        <v>2</v>
      </c>
      <c r="AP281" t="str">
        <f t="shared" si="41"/>
        <v>Yes</v>
      </c>
      <c r="AQ281">
        <v>1</v>
      </c>
      <c r="AR281" s="5">
        <f t="shared" si="42"/>
        <v>1721544.2</v>
      </c>
      <c r="AS281" s="5">
        <f t="shared" si="43"/>
        <v>421825.6</v>
      </c>
      <c r="AT281" t="s">
        <v>59</v>
      </c>
      <c r="AU281" t="s">
        <v>6164</v>
      </c>
      <c r="AV281" t="s">
        <v>6165</v>
      </c>
      <c r="AW281" t="s">
        <v>6166</v>
      </c>
      <c r="AX281" t="s">
        <v>6184</v>
      </c>
      <c r="AY281">
        <v>63</v>
      </c>
      <c r="AZ281">
        <v>0</v>
      </c>
      <c r="BA281">
        <v>20</v>
      </c>
      <c r="BB281" t="s">
        <v>6180</v>
      </c>
      <c r="BC281">
        <v>0</v>
      </c>
      <c r="BD281">
        <v>0</v>
      </c>
      <c r="BE281" t="s">
        <v>6169</v>
      </c>
      <c r="BF281" t="s">
        <v>6170</v>
      </c>
      <c r="BG281">
        <v>0</v>
      </c>
      <c r="BH281" t="s">
        <v>6171</v>
      </c>
      <c r="BI281">
        <v>38</v>
      </c>
      <c r="BJ281" t="s">
        <v>6172</v>
      </c>
      <c r="BK281">
        <v>0</v>
      </c>
      <c r="BL281">
        <v>71</v>
      </c>
      <c r="BM281" s="3">
        <f t="shared" si="44"/>
        <v>0.90140845070422537</v>
      </c>
    </row>
    <row r="282" spans="1:65">
      <c r="A282" t="s">
        <v>409</v>
      </c>
      <c r="B282" s="2">
        <v>45673</v>
      </c>
      <c r="C282" t="s">
        <v>47</v>
      </c>
      <c r="D282" t="s">
        <v>48</v>
      </c>
      <c r="E282">
        <v>1</v>
      </c>
      <c r="F282" t="s">
        <v>72</v>
      </c>
      <c r="G282" t="s">
        <v>50</v>
      </c>
      <c r="H282" t="s">
        <v>119</v>
      </c>
      <c r="I282" t="s">
        <v>64</v>
      </c>
      <c r="J282" t="s">
        <v>65</v>
      </c>
      <c r="K282" t="s">
        <v>75</v>
      </c>
      <c r="L282" t="s">
        <v>55</v>
      </c>
      <c r="M282" t="s">
        <v>56</v>
      </c>
      <c r="N282" t="s">
        <v>57</v>
      </c>
      <c r="O282" t="s">
        <v>70</v>
      </c>
      <c r="P282">
        <v>51</v>
      </c>
      <c r="Q282">
        <v>52</v>
      </c>
      <c r="R282">
        <v>52</v>
      </c>
      <c r="S282">
        <v>1</v>
      </c>
      <c r="T282">
        <f t="shared" si="36"/>
        <v>51</v>
      </c>
      <c r="U282">
        <v>50</v>
      </c>
      <c r="V282">
        <f t="shared" si="37"/>
        <v>1</v>
      </c>
      <c r="W282" s="3">
        <f t="shared" si="38"/>
        <v>1.9230769230769232E-2</v>
      </c>
      <c r="X282">
        <v>20</v>
      </c>
      <c r="Y282" s="4">
        <v>7.9</v>
      </c>
      <c r="Z282" s="4">
        <v>2.5</v>
      </c>
      <c r="AA282" s="5">
        <v>52019.12</v>
      </c>
      <c r="AB282" s="5">
        <f t="shared" si="39"/>
        <v>2600956</v>
      </c>
      <c r="AC282" s="5">
        <v>35046.839999999997</v>
      </c>
      <c r="AD282" s="5">
        <f t="shared" si="40"/>
        <v>1822435.68</v>
      </c>
      <c r="AE282" s="5">
        <v>110328.22</v>
      </c>
      <c r="AF282" s="5">
        <v>31417.64</v>
      </c>
      <c r="AG282" s="5">
        <v>9117.11</v>
      </c>
      <c r="AH282" s="5">
        <v>3625</v>
      </c>
      <c r="AI282" s="5">
        <v>4600</v>
      </c>
      <c r="AJ282">
        <v>0</v>
      </c>
      <c r="AK282" s="5">
        <v>0</v>
      </c>
      <c r="AL282" s="5">
        <v>1031.7</v>
      </c>
      <c r="AM282" s="5">
        <v>33386.83</v>
      </c>
      <c r="AN282">
        <v>4</v>
      </c>
      <c r="AO282">
        <v>4</v>
      </c>
      <c r="AP282" t="str">
        <f t="shared" si="41"/>
        <v>Yes</v>
      </c>
      <c r="AQ282">
        <v>1</v>
      </c>
      <c r="AR282" s="5">
        <f t="shared" si="42"/>
        <v>2015942.18</v>
      </c>
      <c r="AS282" s="5">
        <f t="shared" si="43"/>
        <v>585013.81999999995</v>
      </c>
      <c r="AT282" t="s">
        <v>59</v>
      </c>
      <c r="AU282" t="s">
        <v>6164</v>
      </c>
      <c r="AV282" t="s">
        <v>6165</v>
      </c>
      <c r="AW282" t="s">
        <v>6166</v>
      </c>
      <c r="AX282" t="s">
        <v>6184</v>
      </c>
      <c r="AY282">
        <v>54</v>
      </c>
      <c r="AZ282">
        <v>2</v>
      </c>
      <c r="BA282">
        <v>17</v>
      </c>
      <c r="BB282" t="s">
        <v>6185</v>
      </c>
      <c r="BC282">
        <v>0</v>
      </c>
      <c r="BD282">
        <v>0</v>
      </c>
      <c r="BE282" t="s">
        <v>6169</v>
      </c>
      <c r="BF282" t="s">
        <v>6170</v>
      </c>
      <c r="BG282">
        <v>0</v>
      </c>
      <c r="BH282" t="s">
        <v>6171</v>
      </c>
      <c r="BI282">
        <v>54</v>
      </c>
      <c r="BJ282" t="s">
        <v>6187</v>
      </c>
      <c r="BK282">
        <v>0</v>
      </c>
      <c r="BL282">
        <v>65</v>
      </c>
      <c r="BM282" s="3">
        <f t="shared" si="44"/>
        <v>0.8</v>
      </c>
    </row>
    <row r="283" spans="1:65">
      <c r="A283" t="s">
        <v>410</v>
      </c>
      <c r="B283" s="2">
        <v>45673</v>
      </c>
      <c r="C283" t="s">
        <v>47</v>
      </c>
      <c r="D283" t="s">
        <v>48</v>
      </c>
      <c r="E283">
        <v>1</v>
      </c>
      <c r="F283" t="s">
        <v>78</v>
      </c>
      <c r="G283" t="s">
        <v>79</v>
      </c>
      <c r="H283" t="s">
        <v>136</v>
      </c>
      <c r="I283" t="s">
        <v>64</v>
      </c>
      <c r="J283" t="s">
        <v>81</v>
      </c>
      <c r="K283" t="s">
        <v>75</v>
      </c>
      <c r="L283" t="s">
        <v>55</v>
      </c>
      <c r="M283" t="s">
        <v>56</v>
      </c>
      <c r="N283" t="s">
        <v>94</v>
      </c>
      <c r="O283" t="s">
        <v>120</v>
      </c>
      <c r="P283">
        <v>39</v>
      </c>
      <c r="Q283">
        <v>41</v>
      </c>
      <c r="R283">
        <v>39</v>
      </c>
      <c r="S283">
        <v>1</v>
      </c>
      <c r="T283">
        <f t="shared" si="36"/>
        <v>38</v>
      </c>
      <c r="U283">
        <v>37</v>
      </c>
      <c r="V283">
        <f t="shared" si="37"/>
        <v>1</v>
      </c>
      <c r="W283" s="3">
        <f t="shared" si="38"/>
        <v>2.564102564102564E-2</v>
      </c>
      <c r="X283">
        <v>37</v>
      </c>
      <c r="Y283" s="4">
        <v>9.9</v>
      </c>
      <c r="Z283" s="4">
        <v>2.1</v>
      </c>
      <c r="AA283" s="5">
        <v>77063.03</v>
      </c>
      <c r="AB283" s="5">
        <f t="shared" si="39"/>
        <v>2851332.11</v>
      </c>
      <c r="AC283" s="5">
        <v>53281.58</v>
      </c>
      <c r="AD283" s="5">
        <f t="shared" si="40"/>
        <v>2077981.62</v>
      </c>
      <c r="AE283" s="5">
        <v>113905.82</v>
      </c>
      <c r="AF283" s="5">
        <v>35730.480000000003</v>
      </c>
      <c r="AG283" s="5">
        <v>10376.59</v>
      </c>
      <c r="AH283" s="5">
        <v>3045</v>
      </c>
      <c r="AI283" s="5">
        <v>6800</v>
      </c>
      <c r="AJ283">
        <v>0</v>
      </c>
      <c r="AK283" s="5">
        <v>0</v>
      </c>
      <c r="AL283" s="5">
        <v>1432.52</v>
      </c>
      <c r="AM283" s="5">
        <v>25534.31</v>
      </c>
      <c r="AN283">
        <v>4</v>
      </c>
      <c r="AO283">
        <v>2</v>
      </c>
      <c r="AP283" t="str">
        <f t="shared" si="41"/>
        <v>Yes</v>
      </c>
      <c r="AQ283">
        <v>1</v>
      </c>
      <c r="AR283" s="5">
        <f t="shared" si="42"/>
        <v>2274806.34</v>
      </c>
      <c r="AS283" s="5">
        <f t="shared" si="43"/>
        <v>576525.77</v>
      </c>
      <c r="AT283" t="s">
        <v>59</v>
      </c>
      <c r="AU283" t="s">
        <v>6164</v>
      </c>
      <c r="AV283" t="s">
        <v>6165</v>
      </c>
      <c r="AW283" t="s">
        <v>6166</v>
      </c>
      <c r="AX283" t="s">
        <v>6177</v>
      </c>
      <c r="AY283">
        <v>45</v>
      </c>
      <c r="AZ283">
        <v>4</v>
      </c>
      <c r="BA283">
        <v>13</v>
      </c>
      <c r="BB283" t="s">
        <v>6185</v>
      </c>
      <c r="BC283">
        <v>0</v>
      </c>
      <c r="BD283">
        <v>0</v>
      </c>
      <c r="BE283" t="s">
        <v>6169</v>
      </c>
      <c r="BF283" t="s">
        <v>6170</v>
      </c>
      <c r="BG283">
        <v>1</v>
      </c>
      <c r="BH283" t="s">
        <v>6186</v>
      </c>
      <c r="BI283">
        <v>44</v>
      </c>
      <c r="BJ283" t="s">
        <v>6172</v>
      </c>
      <c r="BK283">
        <v>0</v>
      </c>
      <c r="BL283">
        <v>49</v>
      </c>
      <c r="BM283" s="3">
        <f t="shared" si="44"/>
        <v>0.79591836734693877</v>
      </c>
    </row>
    <row r="284" spans="1:65">
      <c r="A284" t="s">
        <v>411</v>
      </c>
      <c r="B284" s="2">
        <v>45673</v>
      </c>
      <c r="C284" t="s">
        <v>47</v>
      </c>
      <c r="D284" t="s">
        <v>48</v>
      </c>
      <c r="E284">
        <v>1</v>
      </c>
      <c r="F284" t="s">
        <v>49</v>
      </c>
      <c r="G284" t="s">
        <v>79</v>
      </c>
      <c r="H284" t="s">
        <v>106</v>
      </c>
      <c r="I284" t="s">
        <v>74</v>
      </c>
      <c r="J284" t="s">
        <v>53</v>
      </c>
      <c r="K284" t="s">
        <v>75</v>
      </c>
      <c r="L284" t="s">
        <v>55</v>
      </c>
      <c r="M284" t="s">
        <v>56</v>
      </c>
      <c r="N284" t="s">
        <v>57</v>
      </c>
      <c r="O284" t="s">
        <v>82</v>
      </c>
      <c r="P284">
        <v>62</v>
      </c>
      <c r="Q284">
        <v>67</v>
      </c>
      <c r="R284">
        <v>63</v>
      </c>
      <c r="S284">
        <v>2</v>
      </c>
      <c r="T284">
        <f t="shared" si="36"/>
        <v>61</v>
      </c>
      <c r="U284">
        <v>61</v>
      </c>
      <c r="V284">
        <f t="shared" si="37"/>
        <v>0</v>
      </c>
      <c r="W284" s="3">
        <f t="shared" si="38"/>
        <v>3.1746031746031744E-2</v>
      </c>
      <c r="X284">
        <v>18</v>
      </c>
      <c r="Y284" s="4">
        <v>3.3</v>
      </c>
      <c r="Z284" s="4">
        <v>1.7</v>
      </c>
      <c r="AA284" s="5">
        <v>36143.26</v>
      </c>
      <c r="AB284" s="5">
        <f t="shared" si="39"/>
        <v>2204738.86</v>
      </c>
      <c r="AC284" s="5">
        <v>23477.96</v>
      </c>
      <c r="AD284" s="5">
        <f t="shared" si="40"/>
        <v>1479111.48</v>
      </c>
      <c r="AE284" s="5">
        <v>108736.36</v>
      </c>
      <c r="AF284" s="5">
        <v>29205.91</v>
      </c>
      <c r="AG284" s="5">
        <v>8664.07</v>
      </c>
      <c r="AH284" s="5">
        <v>2465</v>
      </c>
      <c r="AI284" s="5">
        <v>6400</v>
      </c>
      <c r="AJ284">
        <v>0</v>
      </c>
      <c r="AK284" s="5">
        <v>0</v>
      </c>
      <c r="AL284" s="5">
        <v>0</v>
      </c>
      <c r="AM284" s="5">
        <v>41635.75</v>
      </c>
      <c r="AN284">
        <v>4</v>
      </c>
      <c r="AO284">
        <v>5</v>
      </c>
      <c r="AP284" t="str">
        <f t="shared" si="41"/>
        <v>No</v>
      </c>
      <c r="AQ284">
        <v>2</v>
      </c>
      <c r="AR284" s="5">
        <f t="shared" si="42"/>
        <v>1676218.57</v>
      </c>
      <c r="AS284" s="5">
        <f t="shared" si="43"/>
        <v>528520.29</v>
      </c>
      <c r="AT284" t="s">
        <v>59</v>
      </c>
      <c r="AU284" t="s">
        <v>6164</v>
      </c>
      <c r="AV284" t="s">
        <v>6165</v>
      </c>
      <c r="AW284" t="s">
        <v>6166</v>
      </c>
      <c r="AX284" t="s">
        <v>6167</v>
      </c>
      <c r="AY284">
        <v>62</v>
      </c>
      <c r="AZ284">
        <v>0</v>
      </c>
      <c r="BA284">
        <v>0</v>
      </c>
      <c r="BB284" t="s">
        <v>6168</v>
      </c>
      <c r="BC284">
        <v>1</v>
      </c>
      <c r="BD284">
        <v>0</v>
      </c>
      <c r="BE284" t="s">
        <v>6178</v>
      </c>
      <c r="BF284" t="s">
        <v>6170</v>
      </c>
      <c r="BG284">
        <v>0</v>
      </c>
      <c r="BH284" t="s">
        <v>6171</v>
      </c>
      <c r="BI284">
        <v>36</v>
      </c>
      <c r="BJ284" t="s">
        <v>6172</v>
      </c>
      <c r="BK284">
        <v>0</v>
      </c>
      <c r="BL284">
        <v>77</v>
      </c>
      <c r="BM284" s="3">
        <f t="shared" si="44"/>
        <v>0.81818181818181823</v>
      </c>
    </row>
    <row r="285" spans="1:65">
      <c r="A285" t="s">
        <v>412</v>
      </c>
      <c r="B285" s="2">
        <v>45674</v>
      </c>
      <c r="C285" t="s">
        <v>47</v>
      </c>
      <c r="D285" t="s">
        <v>48</v>
      </c>
      <c r="E285">
        <v>1</v>
      </c>
      <c r="F285" t="s">
        <v>49</v>
      </c>
      <c r="G285" t="s">
        <v>50</v>
      </c>
      <c r="H285" t="s">
        <v>89</v>
      </c>
      <c r="I285" t="s">
        <v>74</v>
      </c>
      <c r="J285" t="s">
        <v>65</v>
      </c>
      <c r="K285" t="s">
        <v>75</v>
      </c>
      <c r="L285" t="s">
        <v>92</v>
      </c>
      <c r="M285" t="s">
        <v>56</v>
      </c>
      <c r="N285" t="s">
        <v>76</v>
      </c>
      <c r="O285" t="s">
        <v>58</v>
      </c>
      <c r="P285">
        <v>54</v>
      </c>
      <c r="Q285">
        <v>58</v>
      </c>
      <c r="R285">
        <v>58</v>
      </c>
      <c r="S285">
        <v>1</v>
      </c>
      <c r="T285">
        <f t="shared" si="36"/>
        <v>57</v>
      </c>
      <c r="U285">
        <v>54</v>
      </c>
      <c r="V285">
        <f t="shared" si="37"/>
        <v>3</v>
      </c>
      <c r="W285" s="3">
        <f t="shared" si="38"/>
        <v>1.7241379310344827E-2</v>
      </c>
      <c r="X285">
        <v>15</v>
      </c>
      <c r="Y285" s="4">
        <v>0</v>
      </c>
      <c r="Z285" s="4">
        <v>0.9</v>
      </c>
      <c r="AA285" s="5">
        <v>51673.31</v>
      </c>
      <c r="AB285" s="5">
        <f t="shared" si="39"/>
        <v>2790358.74</v>
      </c>
      <c r="AC285" s="5">
        <v>35185.769999999997</v>
      </c>
      <c r="AD285" s="5">
        <f t="shared" si="40"/>
        <v>2040774.66</v>
      </c>
      <c r="AE285" s="5">
        <v>129944.17</v>
      </c>
      <c r="AF285" s="5">
        <v>36551.22</v>
      </c>
      <c r="AG285" s="5">
        <v>7931.59</v>
      </c>
      <c r="AH285" s="5">
        <v>1305</v>
      </c>
      <c r="AI285" s="5">
        <v>4600</v>
      </c>
      <c r="AJ285">
        <v>0</v>
      </c>
      <c r="AK285" s="5">
        <v>0</v>
      </c>
      <c r="AL285" s="5">
        <v>2933.94</v>
      </c>
      <c r="AM285" s="5">
        <v>38731.57</v>
      </c>
      <c r="AN285">
        <v>4</v>
      </c>
      <c r="AO285">
        <v>5</v>
      </c>
      <c r="AP285" t="str">
        <f t="shared" si="41"/>
        <v>No</v>
      </c>
      <c r="AQ285">
        <v>2</v>
      </c>
      <c r="AR285" s="5">
        <f t="shared" si="42"/>
        <v>2262772.15</v>
      </c>
      <c r="AS285" s="5">
        <f t="shared" si="43"/>
        <v>527586.59</v>
      </c>
      <c r="AT285" t="s">
        <v>59</v>
      </c>
      <c r="AU285" t="s">
        <v>6164</v>
      </c>
      <c r="AV285" t="s">
        <v>6165</v>
      </c>
      <c r="AW285" t="s">
        <v>6166</v>
      </c>
      <c r="AX285" t="s">
        <v>6184</v>
      </c>
      <c r="AY285">
        <v>54</v>
      </c>
      <c r="AZ285">
        <v>0</v>
      </c>
      <c r="BA285">
        <v>25</v>
      </c>
      <c r="BB285" t="s">
        <v>6180</v>
      </c>
      <c r="BC285">
        <v>1</v>
      </c>
      <c r="BD285">
        <v>0</v>
      </c>
      <c r="BE285" t="s">
        <v>6178</v>
      </c>
      <c r="BF285" t="s">
        <v>6170</v>
      </c>
      <c r="BG285">
        <v>0</v>
      </c>
      <c r="BH285" t="s">
        <v>6171</v>
      </c>
      <c r="BI285">
        <v>21</v>
      </c>
      <c r="BJ285" t="s">
        <v>6172</v>
      </c>
      <c r="BK285">
        <v>0</v>
      </c>
      <c r="BL285">
        <v>64</v>
      </c>
      <c r="BM285" s="3">
        <f t="shared" si="44"/>
        <v>0.90625</v>
      </c>
    </row>
    <row r="286" spans="1:65">
      <c r="A286" t="s">
        <v>413</v>
      </c>
      <c r="B286" s="2">
        <v>45674</v>
      </c>
      <c r="C286" t="s">
        <v>47</v>
      </c>
      <c r="D286" t="s">
        <v>48</v>
      </c>
      <c r="E286">
        <v>1</v>
      </c>
      <c r="F286" t="s">
        <v>72</v>
      </c>
      <c r="G286" t="s">
        <v>62</v>
      </c>
      <c r="H286" t="s">
        <v>220</v>
      </c>
      <c r="I286" t="s">
        <v>52</v>
      </c>
      <c r="J286" t="s">
        <v>53</v>
      </c>
      <c r="K286" t="s">
        <v>66</v>
      </c>
      <c r="L286" t="s">
        <v>92</v>
      </c>
      <c r="M286" t="s">
        <v>56</v>
      </c>
      <c r="N286" t="s">
        <v>94</v>
      </c>
      <c r="O286" t="s">
        <v>58</v>
      </c>
      <c r="P286">
        <v>63</v>
      </c>
      <c r="Q286">
        <v>64</v>
      </c>
      <c r="R286">
        <v>63</v>
      </c>
      <c r="S286">
        <v>1</v>
      </c>
      <c r="T286">
        <f t="shared" si="36"/>
        <v>62</v>
      </c>
      <c r="U286">
        <v>62</v>
      </c>
      <c r="V286">
        <f t="shared" si="37"/>
        <v>0</v>
      </c>
      <c r="W286" s="3">
        <f t="shared" si="38"/>
        <v>1.5873015873015872E-2</v>
      </c>
      <c r="X286">
        <v>23</v>
      </c>
      <c r="Y286" s="4">
        <v>10.199999999999999</v>
      </c>
      <c r="Z286" s="4">
        <v>1.5</v>
      </c>
      <c r="AA286" s="5">
        <v>33941.089999999997</v>
      </c>
      <c r="AB286" s="5">
        <f t="shared" si="39"/>
        <v>2104347.58</v>
      </c>
      <c r="AC286" s="5">
        <v>23647.66</v>
      </c>
      <c r="AD286" s="5">
        <f t="shared" si="40"/>
        <v>1489802.58</v>
      </c>
      <c r="AE286" s="5">
        <v>111819.24</v>
      </c>
      <c r="AF286" s="5">
        <v>26932.19</v>
      </c>
      <c r="AG286" s="5">
        <v>9479.76</v>
      </c>
      <c r="AH286" s="5">
        <v>2175</v>
      </c>
      <c r="AI286" s="5">
        <v>3200</v>
      </c>
      <c r="AJ286">
        <v>0</v>
      </c>
      <c r="AK286" s="5">
        <v>0</v>
      </c>
      <c r="AL286" s="5">
        <v>0</v>
      </c>
      <c r="AM286" s="5">
        <v>40071.129999999997</v>
      </c>
      <c r="AN286">
        <v>4</v>
      </c>
      <c r="AO286">
        <v>4</v>
      </c>
      <c r="AP286" t="str">
        <f t="shared" si="41"/>
        <v>Yes</v>
      </c>
      <c r="AQ286">
        <v>1</v>
      </c>
      <c r="AR286" s="5">
        <f t="shared" si="42"/>
        <v>1683479.9</v>
      </c>
      <c r="AS286" s="5">
        <f t="shared" si="43"/>
        <v>420867.68</v>
      </c>
      <c r="AT286" t="s">
        <v>59</v>
      </c>
      <c r="AU286" t="s">
        <v>6164</v>
      </c>
      <c r="AV286" t="s">
        <v>6165</v>
      </c>
      <c r="AW286" t="s">
        <v>6166</v>
      </c>
      <c r="AX286" t="s">
        <v>6177</v>
      </c>
      <c r="AY286">
        <v>63</v>
      </c>
      <c r="AZ286">
        <v>0</v>
      </c>
      <c r="BA286">
        <v>0</v>
      </c>
      <c r="BB286" t="s">
        <v>6168</v>
      </c>
      <c r="BC286">
        <v>0</v>
      </c>
      <c r="BD286">
        <v>0</v>
      </c>
      <c r="BE286" t="s">
        <v>6169</v>
      </c>
      <c r="BF286" t="s">
        <v>6170</v>
      </c>
      <c r="BG286">
        <v>0</v>
      </c>
      <c r="BH286" t="s">
        <v>6171</v>
      </c>
      <c r="BI286">
        <v>40</v>
      </c>
      <c r="BJ286" t="s">
        <v>6172</v>
      </c>
      <c r="BK286">
        <v>0</v>
      </c>
      <c r="BL286">
        <v>73</v>
      </c>
      <c r="BM286" s="3">
        <f t="shared" si="44"/>
        <v>0.86301369863013699</v>
      </c>
    </row>
    <row r="287" spans="1:65">
      <c r="A287" t="s">
        <v>414</v>
      </c>
      <c r="B287" s="2">
        <v>45674</v>
      </c>
      <c r="C287" t="s">
        <v>47</v>
      </c>
      <c r="D287" t="s">
        <v>48</v>
      </c>
      <c r="E287">
        <v>1</v>
      </c>
      <c r="F287" t="s">
        <v>78</v>
      </c>
      <c r="G287" t="s">
        <v>79</v>
      </c>
      <c r="H287" t="s">
        <v>143</v>
      </c>
      <c r="I287" t="s">
        <v>52</v>
      </c>
      <c r="J287" t="s">
        <v>81</v>
      </c>
      <c r="K287" t="s">
        <v>54</v>
      </c>
      <c r="L287" t="s">
        <v>87</v>
      </c>
      <c r="M287" t="s">
        <v>68</v>
      </c>
      <c r="N287" t="s">
        <v>76</v>
      </c>
      <c r="O287" t="s">
        <v>58</v>
      </c>
      <c r="P287">
        <v>38</v>
      </c>
      <c r="Q287">
        <v>38</v>
      </c>
      <c r="R287">
        <v>36</v>
      </c>
      <c r="S287">
        <v>1</v>
      </c>
      <c r="T287">
        <f t="shared" si="36"/>
        <v>35</v>
      </c>
      <c r="U287">
        <v>35</v>
      </c>
      <c r="V287">
        <f t="shared" si="37"/>
        <v>0</v>
      </c>
      <c r="W287" s="3">
        <f t="shared" si="38"/>
        <v>2.7777777777777776E-2</v>
      </c>
      <c r="X287">
        <v>29</v>
      </c>
      <c r="Y287" s="4">
        <v>8.6</v>
      </c>
      <c r="Z287" s="4">
        <v>1.9</v>
      </c>
      <c r="AA287" s="5">
        <v>85094.53</v>
      </c>
      <c r="AB287" s="5">
        <f t="shared" si="39"/>
        <v>2978308.55</v>
      </c>
      <c r="AC287" s="5">
        <v>52224.33</v>
      </c>
      <c r="AD287" s="5">
        <f t="shared" si="40"/>
        <v>1880075.88</v>
      </c>
      <c r="AE287" s="5">
        <v>116591.47</v>
      </c>
      <c r="AF287" s="5">
        <v>32386.560000000001</v>
      </c>
      <c r="AG287" s="5">
        <v>9413.7099999999991</v>
      </c>
      <c r="AH287" s="5">
        <v>2755</v>
      </c>
      <c r="AI287" s="5">
        <v>6800</v>
      </c>
      <c r="AJ287">
        <v>0</v>
      </c>
      <c r="AK287" s="5">
        <v>0</v>
      </c>
      <c r="AL287" s="5">
        <v>0</v>
      </c>
      <c r="AM287" s="5">
        <v>21480.21</v>
      </c>
      <c r="AN287">
        <v>4</v>
      </c>
      <c r="AO287">
        <v>3</v>
      </c>
      <c r="AP287" t="str">
        <f t="shared" si="41"/>
        <v>Yes</v>
      </c>
      <c r="AQ287">
        <v>1</v>
      </c>
      <c r="AR287" s="5">
        <f t="shared" si="42"/>
        <v>2069502.83</v>
      </c>
      <c r="AS287" s="5">
        <f t="shared" si="43"/>
        <v>908805.72</v>
      </c>
      <c r="AT287" t="s">
        <v>116</v>
      </c>
      <c r="AU287" t="s">
        <v>6164</v>
      </c>
      <c r="AV287" t="s">
        <v>6165</v>
      </c>
      <c r="AW287" t="s">
        <v>6166</v>
      </c>
      <c r="AX287" t="s">
        <v>6177</v>
      </c>
      <c r="AY287">
        <v>38</v>
      </c>
      <c r="AZ287">
        <v>0</v>
      </c>
      <c r="BA287">
        <v>0</v>
      </c>
      <c r="BB287" t="s">
        <v>6168</v>
      </c>
      <c r="BC287">
        <v>0</v>
      </c>
      <c r="BD287">
        <v>0</v>
      </c>
      <c r="BE287" t="s">
        <v>6169</v>
      </c>
      <c r="BF287" t="s">
        <v>6170</v>
      </c>
      <c r="BG287">
        <v>1</v>
      </c>
      <c r="BH287" t="s">
        <v>6179</v>
      </c>
      <c r="BI287">
        <v>51</v>
      </c>
      <c r="BJ287" t="s">
        <v>6187</v>
      </c>
      <c r="BK287">
        <v>0</v>
      </c>
      <c r="BL287">
        <v>51</v>
      </c>
      <c r="BM287" s="3">
        <f t="shared" si="44"/>
        <v>0.70588235294117652</v>
      </c>
    </row>
    <row r="288" spans="1:65">
      <c r="A288" t="s">
        <v>415</v>
      </c>
      <c r="B288" s="2">
        <v>45674</v>
      </c>
      <c r="C288" t="s">
        <v>47</v>
      </c>
      <c r="D288" t="s">
        <v>48</v>
      </c>
      <c r="E288">
        <v>1</v>
      </c>
      <c r="F288" t="s">
        <v>49</v>
      </c>
      <c r="G288" t="s">
        <v>62</v>
      </c>
      <c r="H288" t="s">
        <v>125</v>
      </c>
      <c r="I288" t="s">
        <v>52</v>
      </c>
      <c r="J288" t="s">
        <v>53</v>
      </c>
      <c r="K288" t="s">
        <v>54</v>
      </c>
      <c r="L288" t="s">
        <v>55</v>
      </c>
      <c r="M288" t="s">
        <v>56</v>
      </c>
      <c r="N288" t="s">
        <v>109</v>
      </c>
      <c r="O288" t="s">
        <v>82</v>
      </c>
      <c r="P288">
        <v>60</v>
      </c>
      <c r="Q288">
        <v>62</v>
      </c>
      <c r="R288">
        <v>60</v>
      </c>
      <c r="S288">
        <v>2</v>
      </c>
      <c r="T288">
        <f t="shared" si="36"/>
        <v>58</v>
      </c>
      <c r="U288">
        <v>58</v>
      </c>
      <c r="V288">
        <f t="shared" si="37"/>
        <v>0</v>
      </c>
      <c r="W288" s="3">
        <f t="shared" si="38"/>
        <v>3.3333333333333333E-2</v>
      </c>
      <c r="X288">
        <v>15</v>
      </c>
      <c r="Y288" s="4">
        <v>0.6</v>
      </c>
      <c r="Z288" s="4">
        <v>0.6</v>
      </c>
      <c r="AA288" s="5">
        <v>39379.760000000002</v>
      </c>
      <c r="AB288" s="5">
        <f t="shared" si="39"/>
        <v>2284026.08</v>
      </c>
      <c r="AC288" s="5">
        <v>23523.19</v>
      </c>
      <c r="AD288" s="5">
        <f t="shared" si="40"/>
        <v>1411391.4</v>
      </c>
      <c r="AE288" s="5">
        <v>106005.44</v>
      </c>
      <c r="AF288" s="5">
        <v>26743.07</v>
      </c>
      <c r="AG288" s="5">
        <v>7971.69</v>
      </c>
      <c r="AH288" s="5">
        <v>870</v>
      </c>
      <c r="AI288" s="5">
        <v>6400</v>
      </c>
      <c r="AJ288">
        <v>0</v>
      </c>
      <c r="AK288" s="5">
        <v>0</v>
      </c>
      <c r="AL288" s="5">
        <v>0</v>
      </c>
      <c r="AM288" s="5">
        <v>83538.64</v>
      </c>
      <c r="AN288">
        <v>8</v>
      </c>
      <c r="AO288">
        <v>9</v>
      </c>
      <c r="AP288" t="str">
        <f t="shared" si="41"/>
        <v>No</v>
      </c>
      <c r="AQ288">
        <v>2</v>
      </c>
      <c r="AR288" s="5">
        <f t="shared" si="42"/>
        <v>1642920.24</v>
      </c>
      <c r="AS288" s="5">
        <f t="shared" si="43"/>
        <v>641105.84</v>
      </c>
      <c r="AT288" t="s">
        <v>59</v>
      </c>
      <c r="AU288" t="s">
        <v>6164</v>
      </c>
      <c r="AV288" t="s">
        <v>6165</v>
      </c>
      <c r="AW288" t="s">
        <v>6166</v>
      </c>
      <c r="AX288" t="s">
        <v>6167</v>
      </c>
      <c r="AY288">
        <v>61</v>
      </c>
      <c r="AZ288">
        <v>0</v>
      </c>
      <c r="BA288">
        <v>0</v>
      </c>
      <c r="BB288" t="s">
        <v>6168</v>
      </c>
      <c r="BC288">
        <v>1</v>
      </c>
      <c r="BD288">
        <v>0</v>
      </c>
      <c r="BE288" t="s">
        <v>6196</v>
      </c>
      <c r="BF288" t="s">
        <v>6170</v>
      </c>
      <c r="BG288">
        <v>0</v>
      </c>
      <c r="BH288" t="s">
        <v>6171</v>
      </c>
      <c r="BI288">
        <v>34</v>
      </c>
      <c r="BJ288" t="s">
        <v>6172</v>
      </c>
      <c r="BK288">
        <v>0</v>
      </c>
      <c r="BL288">
        <v>77</v>
      </c>
      <c r="BM288" s="3">
        <f t="shared" si="44"/>
        <v>0.77922077922077926</v>
      </c>
    </row>
    <row r="289" spans="1:65">
      <c r="A289" t="s">
        <v>416</v>
      </c>
      <c r="B289" s="2">
        <v>45674</v>
      </c>
      <c r="C289" t="s">
        <v>47</v>
      </c>
      <c r="D289" t="s">
        <v>48</v>
      </c>
      <c r="E289">
        <v>1</v>
      </c>
      <c r="F289" t="s">
        <v>78</v>
      </c>
      <c r="G289" t="s">
        <v>79</v>
      </c>
      <c r="H289" t="s">
        <v>136</v>
      </c>
      <c r="I289" t="s">
        <v>52</v>
      </c>
      <c r="J289" t="s">
        <v>53</v>
      </c>
      <c r="K289" t="s">
        <v>75</v>
      </c>
      <c r="L289" t="s">
        <v>67</v>
      </c>
      <c r="M289" t="s">
        <v>56</v>
      </c>
      <c r="N289" t="s">
        <v>109</v>
      </c>
      <c r="O289" t="s">
        <v>58</v>
      </c>
      <c r="P289">
        <v>61</v>
      </c>
      <c r="Q289">
        <v>66</v>
      </c>
      <c r="R289">
        <v>65</v>
      </c>
      <c r="S289">
        <v>2</v>
      </c>
      <c r="T289">
        <f t="shared" si="36"/>
        <v>63</v>
      </c>
      <c r="U289">
        <v>58</v>
      </c>
      <c r="V289">
        <f t="shared" si="37"/>
        <v>5</v>
      </c>
      <c r="W289" s="3">
        <f t="shared" si="38"/>
        <v>3.0769230769230771E-2</v>
      </c>
      <c r="X289">
        <v>22</v>
      </c>
      <c r="Y289" s="4">
        <v>9.3000000000000007</v>
      </c>
      <c r="Z289" s="4">
        <v>1.9</v>
      </c>
      <c r="AA289" s="5">
        <v>35806.06</v>
      </c>
      <c r="AB289" s="5">
        <f t="shared" si="39"/>
        <v>2076751.48</v>
      </c>
      <c r="AC289" s="5">
        <v>22966.31</v>
      </c>
      <c r="AD289" s="5">
        <f t="shared" si="40"/>
        <v>1492810.15</v>
      </c>
      <c r="AE289" s="5">
        <v>115147.12</v>
      </c>
      <c r="AF289" s="5">
        <v>30975.9</v>
      </c>
      <c r="AG289" s="5">
        <v>9154.24</v>
      </c>
      <c r="AH289" s="5">
        <v>2755</v>
      </c>
      <c r="AI289" s="5">
        <v>6400</v>
      </c>
      <c r="AJ289">
        <v>0</v>
      </c>
      <c r="AK289" s="5">
        <v>0</v>
      </c>
      <c r="AL289" s="5">
        <v>3222.72</v>
      </c>
      <c r="AM289" s="5">
        <v>85325.26</v>
      </c>
      <c r="AN289">
        <v>8</v>
      </c>
      <c r="AO289">
        <v>8</v>
      </c>
      <c r="AP289" t="str">
        <f t="shared" si="41"/>
        <v>Yes</v>
      </c>
      <c r="AQ289">
        <v>1</v>
      </c>
      <c r="AR289" s="5">
        <f t="shared" si="42"/>
        <v>1745790.39</v>
      </c>
      <c r="AS289" s="5">
        <f t="shared" si="43"/>
        <v>330961.09000000003</v>
      </c>
      <c r="AT289" t="s">
        <v>59</v>
      </c>
      <c r="AU289" t="s">
        <v>6164</v>
      </c>
      <c r="AV289" t="s">
        <v>6165</v>
      </c>
      <c r="AW289" t="s">
        <v>6166</v>
      </c>
      <c r="AX289" t="s">
        <v>6177</v>
      </c>
      <c r="AY289">
        <v>64</v>
      </c>
      <c r="AZ289">
        <v>0</v>
      </c>
      <c r="BA289">
        <v>27</v>
      </c>
      <c r="BB289" t="s">
        <v>6180</v>
      </c>
      <c r="BC289">
        <v>0</v>
      </c>
      <c r="BD289">
        <v>0</v>
      </c>
      <c r="BE289" t="s">
        <v>6169</v>
      </c>
      <c r="BF289" t="s">
        <v>6170</v>
      </c>
      <c r="BG289">
        <v>0</v>
      </c>
      <c r="BH289" t="s">
        <v>6171</v>
      </c>
      <c r="BI289">
        <v>33</v>
      </c>
      <c r="BJ289" t="s">
        <v>6172</v>
      </c>
      <c r="BK289">
        <v>0</v>
      </c>
      <c r="BL289">
        <v>72</v>
      </c>
      <c r="BM289" s="3">
        <f t="shared" si="44"/>
        <v>0.90277777777777779</v>
      </c>
    </row>
    <row r="290" spans="1:65">
      <c r="A290" t="s">
        <v>417</v>
      </c>
      <c r="B290" s="2">
        <v>45674</v>
      </c>
      <c r="C290" t="s">
        <v>47</v>
      </c>
      <c r="D290" t="s">
        <v>48</v>
      </c>
      <c r="E290">
        <v>1</v>
      </c>
      <c r="F290" t="s">
        <v>78</v>
      </c>
      <c r="G290" t="s">
        <v>62</v>
      </c>
      <c r="H290" t="s">
        <v>91</v>
      </c>
      <c r="I290" t="s">
        <v>64</v>
      </c>
      <c r="J290" t="s">
        <v>53</v>
      </c>
      <c r="K290" t="s">
        <v>66</v>
      </c>
      <c r="L290" t="s">
        <v>92</v>
      </c>
      <c r="M290" t="s">
        <v>56</v>
      </c>
      <c r="N290" t="s">
        <v>94</v>
      </c>
      <c r="O290" t="s">
        <v>82</v>
      </c>
      <c r="P290">
        <v>64</v>
      </c>
      <c r="Q290">
        <v>65</v>
      </c>
      <c r="R290">
        <v>63</v>
      </c>
      <c r="S290">
        <v>1</v>
      </c>
      <c r="T290">
        <f t="shared" si="36"/>
        <v>62</v>
      </c>
      <c r="U290">
        <v>61</v>
      </c>
      <c r="V290">
        <f t="shared" si="37"/>
        <v>1</v>
      </c>
      <c r="W290" s="3">
        <f t="shared" si="38"/>
        <v>1.5873015873015872E-2</v>
      </c>
      <c r="X290">
        <v>22</v>
      </c>
      <c r="Y290" s="4">
        <v>0</v>
      </c>
      <c r="Z290" s="4">
        <v>1</v>
      </c>
      <c r="AA290" s="5">
        <v>33528.81</v>
      </c>
      <c r="AB290" s="5">
        <f t="shared" si="39"/>
        <v>2045257.41</v>
      </c>
      <c r="AC290" s="5">
        <v>23735.83</v>
      </c>
      <c r="AD290" s="5">
        <f t="shared" si="40"/>
        <v>1495357.29</v>
      </c>
      <c r="AE290" s="5">
        <v>103834.07</v>
      </c>
      <c r="AF290" s="5">
        <v>28866.5</v>
      </c>
      <c r="AG290" s="5">
        <v>8903.61</v>
      </c>
      <c r="AH290" s="5">
        <v>1450</v>
      </c>
      <c r="AI290" s="5">
        <v>3200</v>
      </c>
      <c r="AJ290">
        <v>0</v>
      </c>
      <c r="AK290" s="5">
        <v>0</v>
      </c>
      <c r="AL290" s="5">
        <v>666.75</v>
      </c>
      <c r="AM290" s="5">
        <v>45192.05</v>
      </c>
      <c r="AN290">
        <v>4</v>
      </c>
      <c r="AO290">
        <v>5</v>
      </c>
      <c r="AP290" t="str">
        <f t="shared" si="41"/>
        <v>No</v>
      </c>
      <c r="AQ290">
        <v>2</v>
      </c>
      <c r="AR290" s="5">
        <f t="shared" si="42"/>
        <v>1687470.27</v>
      </c>
      <c r="AS290" s="5">
        <f t="shared" si="43"/>
        <v>357787.14</v>
      </c>
      <c r="AT290" t="s">
        <v>59</v>
      </c>
      <c r="AU290" t="s">
        <v>6164</v>
      </c>
      <c r="AV290" t="s">
        <v>6165</v>
      </c>
      <c r="AW290" t="s">
        <v>6166</v>
      </c>
      <c r="AX290" t="s">
        <v>6167</v>
      </c>
      <c r="AY290">
        <v>69</v>
      </c>
      <c r="AZ290">
        <v>3</v>
      </c>
      <c r="BA290">
        <v>12</v>
      </c>
      <c r="BB290" t="s">
        <v>6185</v>
      </c>
      <c r="BC290">
        <v>1</v>
      </c>
      <c r="BD290">
        <v>0</v>
      </c>
      <c r="BE290" t="s">
        <v>6178</v>
      </c>
      <c r="BF290" t="s">
        <v>6170</v>
      </c>
      <c r="BG290">
        <v>0</v>
      </c>
      <c r="BH290" t="s">
        <v>6171</v>
      </c>
      <c r="BI290">
        <v>38</v>
      </c>
      <c r="BJ290" t="s">
        <v>6172</v>
      </c>
      <c r="BK290">
        <v>0</v>
      </c>
      <c r="BL290">
        <v>71</v>
      </c>
      <c r="BM290" s="3">
        <f t="shared" si="44"/>
        <v>0.88732394366197187</v>
      </c>
    </row>
    <row r="291" spans="1:65">
      <c r="A291" t="s">
        <v>418</v>
      </c>
      <c r="B291" s="2">
        <v>45674</v>
      </c>
      <c r="C291" t="s">
        <v>47</v>
      </c>
      <c r="D291" t="s">
        <v>48</v>
      </c>
      <c r="E291">
        <v>1</v>
      </c>
      <c r="F291" t="s">
        <v>61</v>
      </c>
      <c r="G291" t="s">
        <v>50</v>
      </c>
      <c r="H291" t="s">
        <v>170</v>
      </c>
      <c r="I291" t="s">
        <v>52</v>
      </c>
      <c r="J291" t="s">
        <v>53</v>
      </c>
      <c r="K291" t="s">
        <v>54</v>
      </c>
      <c r="L291" t="s">
        <v>87</v>
      </c>
      <c r="M291" t="s">
        <v>68</v>
      </c>
      <c r="N291" t="s">
        <v>94</v>
      </c>
      <c r="O291" t="s">
        <v>70</v>
      </c>
      <c r="P291">
        <v>56</v>
      </c>
      <c r="Q291">
        <v>59</v>
      </c>
      <c r="R291">
        <v>58</v>
      </c>
      <c r="S291">
        <v>2</v>
      </c>
      <c r="T291">
        <f t="shared" si="36"/>
        <v>56</v>
      </c>
      <c r="U291">
        <v>55</v>
      </c>
      <c r="V291">
        <f t="shared" si="37"/>
        <v>1</v>
      </c>
      <c r="W291" s="3">
        <f t="shared" si="38"/>
        <v>3.4482758620689655E-2</v>
      </c>
      <c r="X291">
        <v>25</v>
      </c>
      <c r="Y291" s="4">
        <v>1</v>
      </c>
      <c r="Z291" s="4">
        <v>0.9</v>
      </c>
      <c r="AA291" s="5">
        <v>38960.04</v>
      </c>
      <c r="AB291" s="5">
        <f t="shared" si="39"/>
        <v>2142802.2000000002</v>
      </c>
      <c r="AC291" s="5">
        <v>23028.54</v>
      </c>
      <c r="AD291" s="5">
        <f t="shared" si="40"/>
        <v>1335655.32</v>
      </c>
      <c r="AE291" s="5">
        <v>101844.27</v>
      </c>
      <c r="AF291" s="5">
        <v>26039.97</v>
      </c>
      <c r="AG291" s="5">
        <v>9066.58</v>
      </c>
      <c r="AH291" s="5">
        <v>1305</v>
      </c>
      <c r="AI291" s="5">
        <v>6400</v>
      </c>
      <c r="AJ291">
        <v>1</v>
      </c>
      <c r="AK291" s="5">
        <v>8842.36</v>
      </c>
      <c r="AL291" s="5">
        <v>642.62</v>
      </c>
      <c r="AM291" s="5">
        <v>37555.35</v>
      </c>
      <c r="AN291">
        <v>4</v>
      </c>
      <c r="AO291">
        <v>3</v>
      </c>
      <c r="AP291" t="str">
        <f t="shared" si="41"/>
        <v>Yes</v>
      </c>
      <c r="AQ291">
        <v>2</v>
      </c>
      <c r="AR291" s="5">
        <f t="shared" si="42"/>
        <v>1527351.47</v>
      </c>
      <c r="AS291" s="5">
        <f t="shared" si="43"/>
        <v>615450.73</v>
      </c>
      <c r="AT291" t="s">
        <v>116</v>
      </c>
      <c r="AU291" t="s">
        <v>6181</v>
      </c>
      <c r="AV291" t="s">
        <v>6182</v>
      </c>
      <c r="AW291" t="s">
        <v>6183</v>
      </c>
      <c r="AX291" t="s">
        <v>6167</v>
      </c>
      <c r="AY291">
        <v>59</v>
      </c>
      <c r="AZ291">
        <v>0</v>
      </c>
      <c r="BA291">
        <v>18</v>
      </c>
      <c r="BB291" t="s">
        <v>6198</v>
      </c>
      <c r="BC291">
        <v>0</v>
      </c>
      <c r="BD291">
        <v>0</v>
      </c>
      <c r="BE291" t="s">
        <v>6169</v>
      </c>
      <c r="BF291" t="s">
        <v>6170</v>
      </c>
      <c r="BG291">
        <v>0</v>
      </c>
      <c r="BH291" t="s">
        <v>6171</v>
      </c>
      <c r="BI291">
        <v>30</v>
      </c>
      <c r="BJ291" t="s">
        <v>6172</v>
      </c>
      <c r="BK291">
        <v>0</v>
      </c>
      <c r="BL291">
        <v>72</v>
      </c>
      <c r="BM291" s="3">
        <f t="shared" si="44"/>
        <v>0.80555555555555558</v>
      </c>
    </row>
    <row r="292" spans="1:65">
      <c r="A292" t="s">
        <v>419</v>
      </c>
      <c r="B292" s="2">
        <v>45674</v>
      </c>
      <c r="C292" t="s">
        <v>47</v>
      </c>
      <c r="D292" t="s">
        <v>48</v>
      </c>
      <c r="E292">
        <v>1</v>
      </c>
      <c r="F292" t="s">
        <v>72</v>
      </c>
      <c r="G292" t="s">
        <v>50</v>
      </c>
      <c r="H292" t="s">
        <v>138</v>
      </c>
      <c r="I292" t="s">
        <v>64</v>
      </c>
      <c r="J292" t="s">
        <v>53</v>
      </c>
      <c r="K292" t="s">
        <v>75</v>
      </c>
      <c r="L292" t="s">
        <v>55</v>
      </c>
      <c r="M292" t="s">
        <v>68</v>
      </c>
      <c r="N292" t="s">
        <v>109</v>
      </c>
      <c r="O292" t="s">
        <v>82</v>
      </c>
      <c r="P292">
        <v>60</v>
      </c>
      <c r="Q292">
        <v>64</v>
      </c>
      <c r="R292">
        <v>67</v>
      </c>
      <c r="S292">
        <v>2</v>
      </c>
      <c r="T292">
        <f t="shared" si="36"/>
        <v>65</v>
      </c>
      <c r="U292">
        <v>59</v>
      </c>
      <c r="V292">
        <f t="shared" si="37"/>
        <v>6</v>
      </c>
      <c r="W292" s="3">
        <f t="shared" si="38"/>
        <v>2.9850746268656716E-2</v>
      </c>
      <c r="X292">
        <v>21</v>
      </c>
      <c r="Y292" s="4">
        <v>5.2</v>
      </c>
      <c r="Z292" s="4">
        <v>1.4</v>
      </c>
      <c r="AA292" s="5">
        <v>35864.81</v>
      </c>
      <c r="AB292" s="5">
        <f t="shared" si="39"/>
        <v>2116023.79</v>
      </c>
      <c r="AC292" s="5">
        <v>22632.26</v>
      </c>
      <c r="AD292" s="5">
        <f t="shared" si="40"/>
        <v>1516361.42</v>
      </c>
      <c r="AE292" s="5">
        <v>109621.06</v>
      </c>
      <c r="AF292" s="5">
        <v>28653.71</v>
      </c>
      <c r="AG292" s="5">
        <v>9160.31</v>
      </c>
      <c r="AH292" s="5">
        <v>2030</v>
      </c>
      <c r="AI292" s="5">
        <v>6400</v>
      </c>
      <c r="AJ292">
        <v>1</v>
      </c>
      <c r="AK292" s="5">
        <v>8999.84</v>
      </c>
      <c r="AL292" s="5">
        <v>3824.64</v>
      </c>
      <c r="AM292" s="5">
        <v>94517.96</v>
      </c>
      <c r="AN292">
        <v>8</v>
      </c>
      <c r="AO292">
        <v>10</v>
      </c>
      <c r="AP292" t="str">
        <f t="shared" si="41"/>
        <v>No</v>
      </c>
      <c r="AQ292">
        <v>4</v>
      </c>
      <c r="AR292" s="5">
        <f t="shared" si="42"/>
        <v>1779568.94</v>
      </c>
      <c r="AS292" s="5">
        <f t="shared" si="43"/>
        <v>336454.85</v>
      </c>
      <c r="AT292" t="s">
        <v>59</v>
      </c>
      <c r="AU292" t="s">
        <v>6194</v>
      </c>
      <c r="AV292" t="s">
        <v>6195</v>
      </c>
      <c r="AW292" t="s">
        <v>6183</v>
      </c>
      <c r="AX292" t="s">
        <v>6184</v>
      </c>
      <c r="AY292">
        <v>63</v>
      </c>
      <c r="AZ292">
        <v>0</v>
      </c>
      <c r="BA292">
        <v>31</v>
      </c>
      <c r="BB292" t="s">
        <v>6180</v>
      </c>
      <c r="BC292">
        <v>2</v>
      </c>
      <c r="BD292">
        <v>0</v>
      </c>
      <c r="BE292" t="s">
        <v>6178</v>
      </c>
      <c r="BF292" t="s">
        <v>6170</v>
      </c>
      <c r="BG292">
        <v>1</v>
      </c>
      <c r="BH292" t="s">
        <v>6179</v>
      </c>
      <c r="BI292">
        <v>34</v>
      </c>
      <c r="BJ292" t="s">
        <v>6172</v>
      </c>
      <c r="BK292">
        <v>0</v>
      </c>
      <c r="BL292">
        <v>76</v>
      </c>
      <c r="BM292" s="3">
        <f t="shared" si="44"/>
        <v>0.88157894736842102</v>
      </c>
    </row>
    <row r="293" spans="1:65">
      <c r="A293" t="s">
        <v>420</v>
      </c>
      <c r="B293" s="2">
        <v>45674</v>
      </c>
      <c r="C293" t="s">
        <v>47</v>
      </c>
      <c r="D293" t="s">
        <v>48</v>
      </c>
      <c r="E293">
        <v>1</v>
      </c>
      <c r="F293" t="s">
        <v>61</v>
      </c>
      <c r="G293" t="s">
        <v>50</v>
      </c>
      <c r="H293" t="s">
        <v>157</v>
      </c>
      <c r="I293" t="s">
        <v>74</v>
      </c>
      <c r="J293" t="s">
        <v>65</v>
      </c>
      <c r="K293" t="s">
        <v>66</v>
      </c>
      <c r="L293" t="s">
        <v>87</v>
      </c>
      <c r="M293" t="s">
        <v>56</v>
      </c>
      <c r="N293" t="s">
        <v>76</v>
      </c>
      <c r="O293" t="s">
        <v>70</v>
      </c>
      <c r="P293">
        <v>45</v>
      </c>
      <c r="Q293">
        <v>48</v>
      </c>
      <c r="R293">
        <v>48</v>
      </c>
      <c r="S293">
        <v>1</v>
      </c>
      <c r="T293">
        <f t="shared" si="36"/>
        <v>47</v>
      </c>
      <c r="U293">
        <v>43</v>
      </c>
      <c r="V293">
        <f t="shared" si="37"/>
        <v>4</v>
      </c>
      <c r="W293" s="3">
        <f t="shared" si="38"/>
        <v>2.0833333333333332E-2</v>
      </c>
      <c r="X293">
        <v>28</v>
      </c>
      <c r="Y293" s="4">
        <v>9.8000000000000007</v>
      </c>
      <c r="Z293" s="4">
        <v>1.9</v>
      </c>
      <c r="AA293" s="5">
        <v>48567.32</v>
      </c>
      <c r="AB293" s="5">
        <f t="shared" si="39"/>
        <v>2088394.76</v>
      </c>
      <c r="AC293" s="5">
        <v>35906.35</v>
      </c>
      <c r="AD293" s="5">
        <f t="shared" si="40"/>
        <v>1723504.8</v>
      </c>
      <c r="AE293" s="5">
        <v>107910.52</v>
      </c>
      <c r="AF293" s="5">
        <v>29376.92</v>
      </c>
      <c r="AG293" s="5">
        <v>9006.91</v>
      </c>
      <c r="AH293" s="5">
        <v>2755</v>
      </c>
      <c r="AI293" s="5">
        <v>4600</v>
      </c>
      <c r="AJ293">
        <v>0</v>
      </c>
      <c r="AK293" s="5">
        <v>0</v>
      </c>
      <c r="AL293" s="5">
        <v>3873.61</v>
      </c>
      <c r="AM293" s="5">
        <v>31140.29</v>
      </c>
      <c r="AN293">
        <v>4</v>
      </c>
      <c r="AO293">
        <v>5</v>
      </c>
      <c r="AP293" t="str">
        <f t="shared" si="41"/>
        <v>No</v>
      </c>
      <c r="AQ293">
        <v>1</v>
      </c>
      <c r="AR293" s="5">
        <f t="shared" si="42"/>
        <v>1912168.05</v>
      </c>
      <c r="AS293" s="5">
        <f t="shared" si="43"/>
        <v>176226.71</v>
      </c>
      <c r="AT293" t="s">
        <v>59</v>
      </c>
      <c r="AU293" t="s">
        <v>6164</v>
      </c>
      <c r="AV293" t="s">
        <v>6165</v>
      </c>
      <c r="AW293" t="s">
        <v>6166</v>
      </c>
      <c r="AX293" t="s">
        <v>6177</v>
      </c>
      <c r="AY293">
        <v>49</v>
      </c>
      <c r="AZ293">
        <v>2</v>
      </c>
      <c r="BA293">
        <v>27</v>
      </c>
      <c r="BB293" t="s">
        <v>6185</v>
      </c>
      <c r="BC293">
        <v>1</v>
      </c>
      <c r="BD293">
        <v>0</v>
      </c>
      <c r="BE293" t="s">
        <v>6178</v>
      </c>
      <c r="BF293" t="s">
        <v>6170</v>
      </c>
      <c r="BG293">
        <v>0</v>
      </c>
      <c r="BH293" t="s">
        <v>6171</v>
      </c>
      <c r="BI293">
        <v>34</v>
      </c>
      <c r="BJ293" t="s">
        <v>6172</v>
      </c>
      <c r="BK293">
        <v>0</v>
      </c>
      <c r="BL293">
        <v>59</v>
      </c>
      <c r="BM293" s="3">
        <f t="shared" si="44"/>
        <v>0.81355932203389836</v>
      </c>
    </row>
    <row r="294" spans="1:65">
      <c r="A294" t="s">
        <v>421</v>
      </c>
      <c r="B294" s="2">
        <v>45674</v>
      </c>
      <c r="C294" t="s">
        <v>47</v>
      </c>
      <c r="D294" t="s">
        <v>48</v>
      </c>
      <c r="E294">
        <v>1</v>
      </c>
      <c r="F294" t="s">
        <v>78</v>
      </c>
      <c r="G294" t="s">
        <v>62</v>
      </c>
      <c r="H294" t="s">
        <v>168</v>
      </c>
      <c r="I294" t="s">
        <v>52</v>
      </c>
      <c r="J294" t="s">
        <v>53</v>
      </c>
      <c r="K294" t="s">
        <v>75</v>
      </c>
      <c r="L294" t="s">
        <v>87</v>
      </c>
      <c r="M294" t="s">
        <v>56</v>
      </c>
      <c r="N294" t="s">
        <v>76</v>
      </c>
      <c r="O294" t="s">
        <v>70</v>
      </c>
      <c r="P294">
        <v>67</v>
      </c>
      <c r="Q294">
        <v>70</v>
      </c>
      <c r="R294">
        <v>69</v>
      </c>
      <c r="S294">
        <v>2</v>
      </c>
      <c r="T294">
        <f t="shared" si="36"/>
        <v>67</v>
      </c>
      <c r="U294">
        <v>64</v>
      </c>
      <c r="V294">
        <f t="shared" si="37"/>
        <v>3</v>
      </c>
      <c r="W294" s="3">
        <f t="shared" si="38"/>
        <v>2.8985507246376812E-2</v>
      </c>
      <c r="X294">
        <v>39</v>
      </c>
      <c r="Y294" s="4">
        <v>2.9</v>
      </c>
      <c r="Z294" s="4">
        <v>1.8</v>
      </c>
      <c r="AA294" s="5">
        <v>36263.43</v>
      </c>
      <c r="AB294" s="5">
        <f t="shared" si="39"/>
        <v>2320859.52</v>
      </c>
      <c r="AC294" s="5">
        <v>24225.23</v>
      </c>
      <c r="AD294" s="5">
        <f t="shared" si="40"/>
        <v>1671540.87</v>
      </c>
      <c r="AE294" s="5">
        <v>125308.35</v>
      </c>
      <c r="AF294" s="5">
        <v>33613.14</v>
      </c>
      <c r="AG294" s="5">
        <v>11655.29</v>
      </c>
      <c r="AH294" s="5">
        <v>2610</v>
      </c>
      <c r="AI294" s="5">
        <v>6400</v>
      </c>
      <c r="AJ294">
        <v>0</v>
      </c>
      <c r="AK294" s="5">
        <v>0</v>
      </c>
      <c r="AL294" s="5">
        <v>2010.76</v>
      </c>
      <c r="AM294" s="5">
        <v>41333.599999999999</v>
      </c>
      <c r="AN294">
        <v>4</v>
      </c>
      <c r="AO294">
        <v>3</v>
      </c>
      <c r="AP294" t="str">
        <f t="shared" si="41"/>
        <v>Yes</v>
      </c>
      <c r="AQ294">
        <v>0</v>
      </c>
      <c r="AR294" s="5">
        <f t="shared" si="42"/>
        <v>1894472.01</v>
      </c>
      <c r="AS294" s="5">
        <f t="shared" si="43"/>
        <v>426387.51</v>
      </c>
      <c r="AT294" t="s">
        <v>59</v>
      </c>
      <c r="AU294" t="s">
        <v>6164</v>
      </c>
      <c r="AV294" t="s">
        <v>6165</v>
      </c>
      <c r="AW294" t="s">
        <v>6166</v>
      </c>
      <c r="AX294" t="s">
        <v>6167</v>
      </c>
      <c r="AY294">
        <v>69</v>
      </c>
      <c r="AZ294">
        <v>0</v>
      </c>
      <c r="BA294">
        <v>22</v>
      </c>
      <c r="BB294" t="s">
        <v>6191</v>
      </c>
      <c r="BC294">
        <v>0</v>
      </c>
      <c r="BD294">
        <v>0</v>
      </c>
      <c r="BE294" t="s">
        <v>6169</v>
      </c>
      <c r="BF294" t="s">
        <v>6170</v>
      </c>
      <c r="BG294">
        <v>0</v>
      </c>
      <c r="BH294" t="s">
        <v>6171</v>
      </c>
      <c r="BI294">
        <v>30</v>
      </c>
      <c r="BJ294" t="s">
        <v>6172</v>
      </c>
      <c r="BK294">
        <v>0</v>
      </c>
      <c r="BL294">
        <v>74</v>
      </c>
      <c r="BM294" s="3">
        <f t="shared" si="44"/>
        <v>0.93243243243243246</v>
      </c>
    </row>
    <row r="295" spans="1:65">
      <c r="A295" t="s">
        <v>422</v>
      </c>
      <c r="B295" s="2">
        <v>45674</v>
      </c>
      <c r="C295" t="s">
        <v>47</v>
      </c>
      <c r="D295" t="s">
        <v>48</v>
      </c>
      <c r="E295">
        <v>1</v>
      </c>
      <c r="F295" t="s">
        <v>49</v>
      </c>
      <c r="G295" t="s">
        <v>50</v>
      </c>
      <c r="H295" t="s">
        <v>51</v>
      </c>
      <c r="I295" t="s">
        <v>74</v>
      </c>
      <c r="J295" t="s">
        <v>53</v>
      </c>
      <c r="K295" t="s">
        <v>66</v>
      </c>
      <c r="L295" t="s">
        <v>67</v>
      </c>
      <c r="M295" t="s">
        <v>56</v>
      </c>
      <c r="N295" t="s">
        <v>69</v>
      </c>
      <c r="O295" t="s">
        <v>70</v>
      </c>
      <c r="P295">
        <v>71</v>
      </c>
      <c r="Q295">
        <v>72</v>
      </c>
      <c r="R295">
        <v>72</v>
      </c>
      <c r="S295">
        <v>2</v>
      </c>
      <c r="T295">
        <f t="shared" si="36"/>
        <v>70</v>
      </c>
      <c r="U295">
        <v>68</v>
      </c>
      <c r="V295">
        <f t="shared" si="37"/>
        <v>2</v>
      </c>
      <c r="W295" s="3">
        <f t="shared" si="38"/>
        <v>2.7777777777777776E-2</v>
      </c>
      <c r="X295">
        <v>22</v>
      </c>
      <c r="Y295" s="4">
        <v>0</v>
      </c>
      <c r="Z295" s="4">
        <v>1.5</v>
      </c>
      <c r="AA295" s="5">
        <v>33753.760000000002</v>
      </c>
      <c r="AB295" s="5">
        <f t="shared" si="39"/>
        <v>2295255.6800000002</v>
      </c>
      <c r="AC295" s="5">
        <v>22896.9</v>
      </c>
      <c r="AD295" s="5">
        <f t="shared" si="40"/>
        <v>1648576.8</v>
      </c>
      <c r="AE295" s="5">
        <v>123179.91</v>
      </c>
      <c r="AF295" s="5">
        <v>32819.699999999997</v>
      </c>
      <c r="AG295" s="5">
        <v>8944</v>
      </c>
      <c r="AH295" s="5">
        <v>2175</v>
      </c>
      <c r="AI295" s="5">
        <v>6400</v>
      </c>
      <c r="AJ295">
        <v>0</v>
      </c>
      <c r="AK295" s="5">
        <v>0</v>
      </c>
      <c r="AL295" s="5">
        <v>1369.06</v>
      </c>
      <c r="AM295" s="5">
        <v>41969.78</v>
      </c>
      <c r="AN295">
        <v>4</v>
      </c>
      <c r="AO295">
        <v>3</v>
      </c>
      <c r="AP295" t="str">
        <f t="shared" si="41"/>
        <v>Yes</v>
      </c>
      <c r="AQ295">
        <v>1</v>
      </c>
      <c r="AR295" s="5">
        <f t="shared" si="42"/>
        <v>1865434.25</v>
      </c>
      <c r="AS295" s="5">
        <f t="shared" si="43"/>
        <v>429821.43</v>
      </c>
      <c r="AT295" t="s">
        <v>59</v>
      </c>
      <c r="AU295" t="s">
        <v>6164</v>
      </c>
      <c r="AV295" t="s">
        <v>6165</v>
      </c>
      <c r="AW295" t="s">
        <v>6166</v>
      </c>
      <c r="AX295" t="s">
        <v>6184</v>
      </c>
      <c r="AY295">
        <v>73</v>
      </c>
      <c r="AZ295">
        <v>0</v>
      </c>
      <c r="BA295">
        <v>16</v>
      </c>
      <c r="BB295" t="s">
        <v>6198</v>
      </c>
      <c r="BC295">
        <v>0</v>
      </c>
      <c r="BD295">
        <v>0</v>
      </c>
      <c r="BE295" t="s">
        <v>6169</v>
      </c>
      <c r="BF295" t="s">
        <v>6170</v>
      </c>
      <c r="BG295">
        <v>1</v>
      </c>
      <c r="BH295" t="s">
        <v>6179</v>
      </c>
      <c r="BI295">
        <v>33</v>
      </c>
      <c r="BJ295" t="s">
        <v>6172</v>
      </c>
      <c r="BK295">
        <v>0</v>
      </c>
      <c r="BL295">
        <v>74</v>
      </c>
      <c r="BM295" s="3">
        <f t="shared" si="44"/>
        <v>0.97297297297297303</v>
      </c>
    </row>
    <row r="296" spans="1:65">
      <c r="A296" t="s">
        <v>423</v>
      </c>
      <c r="B296" s="2">
        <v>45674</v>
      </c>
      <c r="C296" t="s">
        <v>47</v>
      </c>
      <c r="D296" t="s">
        <v>48</v>
      </c>
      <c r="E296">
        <v>1</v>
      </c>
      <c r="F296" t="s">
        <v>61</v>
      </c>
      <c r="G296" t="s">
        <v>50</v>
      </c>
      <c r="H296" t="s">
        <v>157</v>
      </c>
      <c r="I296" t="s">
        <v>74</v>
      </c>
      <c r="J296" t="s">
        <v>53</v>
      </c>
      <c r="K296" t="s">
        <v>75</v>
      </c>
      <c r="L296" t="s">
        <v>87</v>
      </c>
      <c r="M296" t="s">
        <v>56</v>
      </c>
      <c r="N296" t="s">
        <v>57</v>
      </c>
      <c r="O296" t="s">
        <v>70</v>
      </c>
      <c r="P296">
        <v>70</v>
      </c>
      <c r="Q296">
        <v>76</v>
      </c>
      <c r="R296">
        <v>73</v>
      </c>
      <c r="S296">
        <v>2</v>
      </c>
      <c r="T296">
        <f t="shared" si="36"/>
        <v>71</v>
      </c>
      <c r="U296">
        <v>67</v>
      </c>
      <c r="V296">
        <f t="shared" si="37"/>
        <v>4</v>
      </c>
      <c r="W296" s="3">
        <f t="shared" si="38"/>
        <v>2.7397260273972601E-2</v>
      </c>
      <c r="X296">
        <v>17</v>
      </c>
      <c r="Y296" s="4">
        <v>11.3</v>
      </c>
      <c r="Z296" s="4">
        <v>1.6</v>
      </c>
      <c r="AA296" s="5">
        <v>35654.35</v>
      </c>
      <c r="AB296" s="5">
        <f t="shared" si="39"/>
        <v>2388841.4500000002</v>
      </c>
      <c r="AC296" s="5">
        <v>24290.18</v>
      </c>
      <c r="AD296" s="5">
        <f t="shared" si="40"/>
        <v>1773183.14</v>
      </c>
      <c r="AE296" s="5">
        <v>124283.61</v>
      </c>
      <c r="AF296" s="5">
        <v>31476.69</v>
      </c>
      <c r="AG296" s="5">
        <v>8438.6299999999992</v>
      </c>
      <c r="AH296" s="5">
        <v>2320</v>
      </c>
      <c r="AI296" s="5">
        <v>6400</v>
      </c>
      <c r="AJ296">
        <v>0</v>
      </c>
      <c r="AK296" s="5">
        <v>0</v>
      </c>
      <c r="AL296" s="5">
        <v>2683.64</v>
      </c>
      <c r="AM296" s="5">
        <v>44596.6</v>
      </c>
      <c r="AN296">
        <v>4</v>
      </c>
      <c r="AO296">
        <v>3</v>
      </c>
      <c r="AP296" t="str">
        <f t="shared" si="41"/>
        <v>Yes</v>
      </c>
      <c r="AQ296">
        <v>1</v>
      </c>
      <c r="AR296" s="5">
        <f t="shared" si="42"/>
        <v>1993382.31</v>
      </c>
      <c r="AS296" s="5">
        <f t="shared" si="43"/>
        <v>395459.14</v>
      </c>
      <c r="AT296" t="s">
        <v>59</v>
      </c>
      <c r="AU296" t="s">
        <v>6164</v>
      </c>
      <c r="AV296" t="s">
        <v>6165</v>
      </c>
      <c r="AW296" t="s">
        <v>6166</v>
      </c>
      <c r="AX296" t="s">
        <v>6177</v>
      </c>
      <c r="AY296">
        <v>73</v>
      </c>
      <c r="AZ296">
        <v>0</v>
      </c>
      <c r="BA296">
        <v>28</v>
      </c>
      <c r="BB296" t="s">
        <v>6180</v>
      </c>
      <c r="BC296">
        <v>0</v>
      </c>
      <c r="BD296">
        <v>0</v>
      </c>
      <c r="BE296" t="s">
        <v>6169</v>
      </c>
      <c r="BF296" t="s">
        <v>6170</v>
      </c>
      <c r="BG296">
        <v>0</v>
      </c>
      <c r="BH296" t="s">
        <v>6171</v>
      </c>
      <c r="BI296">
        <v>23</v>
      </c>
      <c r="BJ296" t="s">
        <v>6172</v>
      </c>
      <c r="BK296">
        <v>0</v>
      </c>
      <c r="BL296">
        <v>79</v>
      </c>
      <c r="BM296" s="3">
        <f t="shared" si="44"/>
        <v>0.92405063291139244</v>
      </c>
    </row>
    <row r="297" spans="1:65">
      <c r="A297" t="s">
        <v>424</v>
      </c>
      <c r="B297" s="2">
        <v>45674</v>
      </c>
      <c r="C297" t="s">
        <v>47</v>
      </c>
      <c r="D297" t="s">
        <v>48</v>
      </c>
      <c r="E297">
        <v>1</v>
      </c>
      <c r="F297" t="s">
        <v>78</v>
      </c>
      <c r="G297" t="s">
        <v>62</v>
      </c>
      <c r="H297" t="s">
        <v>190</v>
      </c>
      <c r="I297" t="s">
        <v>52</v>
      </c>
      <c r="J297" t="s">
        <v>65</v>
      </c>
      <c r="K297" t="s">
        <v>54</v>
      </c>
      <c r="L297" t="s">
        <v>55</v>
      </c>
      <c r="M297" t="s">
        <v>56</v>
      </c>
      <c r="N297" t="s">
        <v>69</v>
      </c>
      <c r="O297" t="s">
        <v>82</v>
      </c>
      <c r="P297">
        <v>55</v>
      </c>
      <c r="Q297">
        <v>59</v>
      </c>
      <c r="R297">
        <v>56</v>
      </c>
      <c r="S297">
        <v>1</v>
      </c>
      <c r="T297">
        <f t="shared" si="36"/>
        <v>55</v>
      </c>
      <c r="U297">
        <v>54</v>
      </c>
      <c r="V297">
        <f t="shared" si="37"/>
        <v>1</v>
      </c>
      <c r="W297" s="3">
        <f t="shared" si="38"/>
        <v>1.7857142857142856E-2</v>
      </c>
      <c r="X297">
        <v>42</v>
      </c>
      <c r="Y297" s="4">
        <v>5.3</v>
      </c>
      <c r="Z297" s="4">
        <v>1.9</v>
      </c>
      <c r="AA297" s="5">
        <v>56355.360000000001</v>
      </c>
      <c r="AB297" s="5">
        <f t="shared" si="39"/>
        <v>3043189.44</v>
      </c>
      <c r="AC297" s="5">
        <v>34711.78</v>
      </c>
      <c r="AD297" s="5">
        <f t="shared" si="40"/>
        <v>1943859.68</v>
      </c>
      <c r="AE297" s="5">
        <v>130124.32</v>
      </c>
      <c r="AF297" s="5">
        <v>39135.86</v>
      </c>
      <c r="AG297" s="5">
        <v>12134.57</v>
      </c>
      <c r="AH297" s="5">
        <v>2755</v>
      </c>
      <c r="AI297" s="5">
        <v>4600</v>
      </c>
      <c r="AJ297">
        <v>0</v>
      </c>
      <c r="AK297" s="5">
        <v>0</v>
      </c>
      <c r="AL297" s="5">
        <v>944.68</v>
      </c>
      <c r="AM297" s="5">
        <v>34827.769999999997</v>
      </c>
      <c r="AN297">
        <v>4</v>
      </c>
      <c r="AO297">
        <v>3</v>
      </c>
      <c r="AP297" t="str">
        <f t="shared" si="41"/>
        <v>Yes</v>
      </c>
      <c r="AQ297">
        <v>1</v>
      </c>
      <c r="AR297" s="5">
        <f t="shared" si="42"/>
        <v>2168381.88</v>
      </c>
      <c r="AS297" s="5">
        <f t="shared" si="43"/>
        <v>874807.56</v>
      </c>
      <c r="AT297" t="s">
        <v>59</v>
      </c>
      <c r="AU297" t="s">
        <v>6164</v>
      </c>
      <c r="AV297" t="s">
        <v>6165</v>
      </c>
      <c r="AW297" t="s">
        <v>6166</v>
      </c>
      <c r="AX297" t="s">
        <v>6167</v>
      </c>
      <c r="AY297">
        <v>55</v>
      </c>
      <c r="AZ297">
        <v>0</v>
      </c>
      <c r="BA297">
        <v>13</v>
      </c>
      <c r="BB297" t="s">
        <v>6198</v>
      </c>
      <c r="BC297">
        <v>0</v>
      </c>
      <c r="BD297">
        <v>0</v>
      </c>
      <c r="BE297" t="s">
        <v>6169</v>
      </c>
      <c r="BF297" t="s">
        <v>6170</v>
      </c>
      <c r="BG297">
        <v>0</v>
      </c>
      <c r="BH297" t="s">
        <v>6171</v>
      </c>
      <c r="BI297">
        <v>47</v>
      </c>
      <c r="BJ297" t="s">
        <v>6172</v>
      </c>
      <c r="BK297">
        <v>0</v>
      </c>
      <c r="BL297">
        <v>63</v>
      </c>
      <c r="BM297" s="3">
        <f t="shared" si="44"/>
        <v>0.88888888888888884</v>
      </c>
    </row>
    <row r="298" spans="1:65">
      <c r="A298" t="s">
        <v>425</v>
      </c>
      <c r="B298" s="2">
        <v>45674</v>
      </c>
      <c r="C298" t="s">
        <v>47</v>
      </c>
      <c r="D298" t="s">
        <v>48</v>
      </c>
      <c r="E298">
        <v>1</v>
      </c>
      <c r="F298" t="s">
        <v>49</v>
      </c>
      <c r="G298" t="s">
        <v>79</v>
      </c>
      <c r="H298" t="s">
        <v>106</v>
      </c>
      <c r="I298" t="s">
        <v>64</v>
      </c>
      <c r="J298" t="s">
        <v>53</v>
      </c>
      <c r="K298" t="s">
        <v>75</v>
      </c>
      <c r="L298" t="s">
        <v>87</v>
      </c>
      <c r="M298" t="s">
        <v>56</v>
      </c>
      <c r="N298" t="s">
        <v>57</v>
      </c>
      <c r="O298" t="s">
        <v>82</v>
      </c>
      <c r="P298">
        <v>59</v>
      </c>
      <c r="Q298">
        <v>64</v>
      </c>
      <c r="R298">
        <v>62</v>
      </c>
      <c r="S298">
        <v>1</v>
      </c>
      <c r="T298">
        <f t="shared" si="36"/>
        <v>61</v>
      </c>
      <c r="U298">
        <v>58</v>
      </c>
      <c r="V298">
        <f t="shared" si="37"/>
        <v>3</v>
      </c>
      <c r="W298" s="3">
        <f t="shared" si="38"/>
        <v>1.6129032258064516E-2</v>
      </c>
      <c r="X298">
        <v>17</v>
      </c>
      <c r="Y298" s="4">
        <v>6.2</v>
      </c>
      <c r="Z298" s="4">
        <v>2.1</v>
      </c>
      <c r="AA298" s="5">
        <v>35887.769999999997</v>
      </c>
      <c r="AB298" s="5">
        <f t="shared" si="39"/>
        <v>2081490.66</v>
      </c>
      <c r="AC298" s="5">
        <v>24046.97</v>
      </c>
      <c r="AD298" s="5">
        <f t="shared" si="40"/>
        <v>1490912.14</v>
      </c>
      <c r="AE298" s="5">
        <v>101735.74</v>
      </c>
      <c r="AF298" s="5">
        <v>27511.41</v>
      </c>
      <c r="AG298" s="5">
        <v>8740.4500000000007</v>
      </c>
      <c r="AH298" s="5">
        <v>3045</v>
      </c>
      <c r="AI298" s="5">
        <v>3200</v>
      </c>
      <c r="AJ298">
        <v>0</v>
      </c>
      <c r="AK298" s="5">
        <v>0</v>
      </c>
      <c r="AL298" s="5">
        <v>2052.27</v>
      </c>
      <c r="AM298" s="5">
        <v>41513.660000000003</v>
      </c>
      <c r="AN298">
        <v>4</v>
      </c>
      <c r="AO298">
        <v>5</v>
      </c>
      <c r="AP298" t="str">
        <f t="shared" si="41"/>
        <v>No</v>
      </c>
      <c r="AQ298">
        <v>3</v>
      </c>
      <c r="AR298" s="5">
        <f t="shared" si="42"/>
        <v>1678710.67</v>
      </c>
      <c r="AS298" s="5">
        <f t="shared" si="43"/>
        <v>402779.99</v>
      </c>
      <c r="AT298" t="s">
        <v>59</v>
      </c>
      <c r="AU298" t="s">
        <v>6164</v>
      </c>
      <c r="AV298" t="s">
        <v>6165</v>
      </c>
      <c r="AW298" t="s">
        <v>6166</v>
      </c>
      <c r="AX298" t="s">
        <v>6167</v>
      </c>
      <c r="AY298">
        <v>60</v>
      </c>
      <c r="AZ298">
        <v>0</v>
      </c>
      <c r="BA298">
        <v>20</v>
      </c>
      <c r="BB298" t="s">
        <v>6180</v>
      </c>
      <c r="BC298">
        <v>1</v>
      </c>
      <c r="BD298">
        <v>0</v>
      </c>
      <c r="BE298" t="s">
        <v>6178</v>
      </c>
      <c r="BF298" t="s">
        <v>6170</v>
      </c>
      <c r="BG298">
        <v>0</v>
      </c>
      <c r="BH298" t="s">
        <v>6171</v>
      </c>
      <c r="BI298">
        <v>28</v>
      </c>
      <c r="BJ298" t="s">
        <v>6172</v>
      </c>
      <c r="BK298">
        <v>0</v>
      </c>
      <c r="BL298">
        <v>72</v>
      </c>
      <c r="BM298" s="3">
        <f t="shared" si="44"/>
        <v>0.86111111111111116</v>
      </c>
    </row>
    <row r="299" spans="1:65">
      <c r="A299" t="s">
        <v>426</v>
      </c>
      <c r="B299" s="2">
        <v>45674</v>
      </c>
      <c r="C299" t="s">
        <v>47</v>
      </c>
      <c r="D299" t="s">
        <v>48</v>
      </c>
      <c r="E299">
        <v>1</v>
      </c>
      <c r="F299" t="s">
        <v>72</v>
      </c>
      <c r="G299" t="s">
        <v>62</v>
      </c>
      <c r="H299" t="s">
        <v>175</v>
      </c>
      <c r="I299" t="s">
        <v>52</v>
      </c>
      <c r="J299" t="s">
        <v>53</v>
      </c>
      <c r="K299" t="s">
        <v>75</v>
      </c>
      <c r="L299" t="s">
        <v>55</v>
      </c>
      <c r="M299" t="s">
        <v>56</v>
      </c>
      <c r="N299" t="s">
        <v>76</v>
      </c>
      <c r="O299" t="s">
        <v>70</v>
      </c>
      <c r="P299">
        <v>57</v>
      </c>
      <c r="Q299">
        <v>59</v>
      </c>
      <c r="R299">
        <v>60</v>
      </c>
      <c r="S299">
        <v>2</v>
      </c>
      <c r="T299">
        <f t="shared" si="36"/>
        <v>58</v>
      </c>
      <c r="U299">
        <v>54</v>
      </c>
      <c r="V299">
        <f t="shared" si="37"/>
        <v>4</v>
      </c>
      <c r="W299" s="3">
        <f t="shared" si="38"/>
        <v>3.3333333333333333E-2</v>
      </c>
      <c r="X299">
        <v>30</v>
      </c>
      <c r="Y299" s="4">
        <v>0</v>
      </c>
      <c r="Z299" s="4">
        <v>1.6</v>
      </c>
      <c r="AA299" s="5">
        <v>35696.400000000001</v>
      </c>
      <c r="AB299" s="5">
        <f t="shared" si="39"/>
        <v>1927605.6</v>
      </c>
      <c r="AC299" s="5">
        <v>23418.5</v>
      </c>
      <c r="AD299" s="5">
        <f t="shared" si="40"/>
        <v>1405110</v>
      </c>
      <c r="AE299" s="5">
        <v>105736.32000000001</v>
      </c>
      <c r="AF299" s="5">
        <v>26668.61</v>
      </c>
      <c r="AG299" s="5">
        <v>9700.17</v>
      </c>
      <c r="AH299" s="5">
        <v>2320</v>
      </c>
      <c r="AI299" s="5">
        <v>6400</v>
      </c>
      <c r="AJ299">
        <v>0</v>
      </c>
      <c r="AK299" s="5">
        <v>0</v>
      </c>
      <c r="AL299" s="5">
        <v>2721.25</v>
      </c>
      <c r="AM299" s="5">
        <v>38212.35</v>
      </c>
      <c r="AN299">
        <v>4</v>
      </c>
      <c r="AO299">
        <v>5</v>
      </c>
      <c r="AP299" t="str">
        <f t="shared" si="41"/>
        <v>No</v>
      </c>
      <c r="AQ299">
        <v>2</v>
      </c>
      <c r="AR299" s="5">
        <f t="shared" si="42"/>
        <v>1596868.7</v>
      </c>
      <c r="AS299" s="5">
        <f t="shared" si="43"/>
        <v>330736.90000000002</v>
      </c>
      <c r="AT299" t="s">
        <v>59</v>
      </c>
      <c r="AU299" t="s">
        <v>6164</v>
      </c>
      <c r="AV299" t="s">
        <v>6165</v>
      </c>
      <c r="AW299" t="s">
        <v>6166</v>
      </c>
      <c r="AX299" t="s">
        <v>6184</v>
      </c>
      <c r="AY299">
        <v>59</v>
      </c>
      <c r="AZ299">
        <v>0</v>
      </c>
      <c r="BA299">
        <v>22</v>
      </c>
      <c r="BB299" t="s">
        <v>6180</v>
      </c>
      <c r="BC299">
        <v>0</v>
      </c>
      <c r="BD299">
        <v>1</v>
      </c>
      <c r="BE299" t="s">
        <v>6188</v>
      </c>
      <c r="BF299" t="s">
        <v>6170</v>
      </c>
      <c r="BG299">
        <v>1</v>
      </c>
      <c r="BH299" t="s">
        <v>6179</v>
      </c>
      <c r="BI299">
        <v>30</v>
      </c>
      <c r="BJ299" t="s">
        <v>6172</v>
      </c>
      <c r="BK299">
        <v>0</v>
      </c>
      <c r="BL299">
        <v>71</v>
      </c>
      <c r="BM299" s="3">
        <f t="shared" si="44"/>
        <v>0.84507042253521125</v>
      </c>
    </row>
    <row r="300" spans="1:65">
      <c r="A300" t="s">
        <v>427</v>
      </c>
      <c r="B300" s="2">
        <v>45675</v>
      </c>
      <c r="C300" t="s">
        <v>47</v>
      </c>
      <c r="D300" t="s">
        <v>48</v>
      </c>
      <c r="E300">
        <v>1</v>
      </c>
      <c r="F300" t="s">
        <v>49</v>
      </c>
      <c r="G300" t="s">
        <v>79</v>
      </c>
      <c r="H300" t="s">
        <v>260</v>
      </c>
      <c r="I300" t="s">
        <v>64</v>
      </c>
      <c r="J300" t="s">
        <v>53</v>
      </c>
      <c r="K300" t="s">
        <v>66</v>
      </c>
      <c r="L300" t="s">
        <v>55</v>
      </c>
      <c r="M300" t="s">
        <v>56</v>
      </c>
      <c r="N300" t="s">
        <v>69</v>
      </c>
      <c r="O300" t="s">
        <v>58</v>
      </c>
      <c r="P300">
        <v>64</v>
      </c>
      <c r="Q300">
        <v>67</v>
      </c>
      <c r="R300">
        <v>68</v>
      </c>
      <c r="S300">
        <v>2</v>
      </c>
      <c r="T300">
        <f t="shared" si="36"/>
        <v>66</v>
      </c>
      <c r="U300">
        <v>63</v>
      </c>
      <c r="V300">
        <f t="shared" si="37"/>
        <v>3</v>
      </c>
      <c r="W300" s="3">
        <f t="shared" si="38"/>
        <v>2.9411764705882353E-2</v>
      </c>
      <c r="X300">
        <v>16</v>
      </c>
      <c r="Y300" s="4">
        <v>0</v>
      </c>
      <c r="Z300" s="4">
        <v>0.9</v>
      </c>
      <c r="AA300" s="5">
        <v>34184.019999999997</v>
      </c>
      <c r="AB300" s="5">
        <f t="shared" si="39"/>
        <v>2153593.2599999998</v>
      </c>
      <c r="AC300" s="5">
        <v>23409.41</v>
      </c>
      <c r="AD300" s="5">
        <f t="shared" si="40"/>
        <v>1591839.88</v>
      </c>
      <c r="AE300" s="5">
        <v>113376.55</v>
      </c>
      <c r="AF300" s="5">
        <v>30904.85</v>
      </c>
      <c r="AG300" s="5">
        <v>8592.5</v>
      </c>
      <c r="AH300" s="5">
        <v>1305</v>
      </c>
      <c r="AI300" s="5">
        <v>6400</v>
      </c>
      <c r="AJ300">
        <v>0</v>
      </c>
      <c r="AK300" s="5">
        <v>0</v>
      </c>
      <c r="AL300" s="5">
        <v>1967.15</v>
      </c>
      <c r="AM300" s="5">
        <v>39588.54</v>
      </c>
      <c r="AN300">
        <v>4</v>
      </c>
      <c r="AO300">
        <v>4</v>
      </c>
      <c r="AP300" t="str">
        <f t="shared" si="41"/>
        <v>Yes</v>
      </c>
      <c r="AQ300">
        <v>0</v>
      </c>
      <c r="AR300" s="5">
        <f t="shared" si="42"/>
        <v>1793974.47</v>
      </c>
      <c r="AS300" s="5">
        <f t="shared" si="43"/>
        <v>359618.79</v>
      </c>
      <c r="AT300" t="s">
        <v>59</v>
      </c>
      <c r="AU300" t="s">
        <v>6164</v>
      </c>
      <c r="AV300" t="s">
        <v>6165</v>
      </c>
      <c r="AW300" t="s">
        <v>6166</v>
      </c>
      <c r="AX300" t="s">
        <v>6184</v>
      </c>
      <c r="AY300">
        <v>70</v>
      </c>
      <c r="AZ300">
        <v>4</v>
      </c>
      <c r="BA300">
        <v>25</v>
      </c>
      <c r="BB300" t="s">
        <v>6185</v>
      </c>
      <c r="BC300">
        <v>0</v>
      </c>
      <c r="BD300">
        <v>0</v>
      </c>
      <c r="BE300" t="s">
        <v>6169</v>
      </c>
      <c r="BF300" t="s">
        <v>6170</v>
      </c>
      <c r="BG300">
        <v>0</v>
      </c>
      <c r="BH300" t="s">
        <v>6171</v>
      </c>
      <c r="BI300">
        <v>23</v>
      </c>
      <c r="BJ300" t="s">
        <v>6172</v>
      </c>
      <c r="BK300">
        <v>1</v>
      </c>
      <c r="BL300">
        <v>76</v>
      </c>
      <c r="BM300" s="3">
        <f t="shared" si="44"/>
        <v>0.89473684210526316</v>
      </c>
    </row>
    <row r="301" spans="1:65">
      <c r="A301" t="s">
        <v>428</v>
      </c>
      <c r="B301" s="2">
        <v>45675</v>
      </c>
      <c r="C301" t="s">
        <v>47</v>
      </c>
      <c r="D301" t="s">
        <v>48</v>
      </c>
      <c r="E301">
        <v>1</v>
      </c>
      <c r="F301" t="s">
        <v>61</v>
      </c>
      <c r="G301" t="s">
        <v>62</v>
      </c>
      <c r="H301" t="s">
        <v>115</v>
      </c>
      <c r="I301" t="s">
        <v>64</v>
      </c>
      <c r="J301" t="s">
        <v>53</v>
      </c>
      <c r="K301" t="s">
        <v>75</v>
      </c>
      <c r="L301" t="s">
        <v>67</v>
      </c>
      <c r="M301" t="s">
        <v>56</v>
      </c>
      <c r="N301" t="s">
        <v>57</v>
      </c>
      <c r="O301" t="s">
        <v>70</v>
      </c>
      <c r="P301">
        <v>75</v>
      </c>
      <c r="Q301">
        <v>80</v>
      </c>
      <c r="R301">
        <v>77</v>
      </c>
      <c r="S301">
        <v>2</v>
      </c>
      <c r="T301">
        <f t="shared" si="36"/>
        <v>75</v>
      </c>
      <c r="U301">
        <v>73</v>
      </c>
      <c r="V301">
        <f t="shared" si="37"/>
        <v>2</v>
      </c>
      <c r="W301" s="3">
        <f t="shared" si="38"/>
        <v>2.5974025974025976E-2</v>
      </c>
      <c r="X301">
        <v>12</v>
      </c>
      <c r="Y301" s="4">
        <v>8</v>
      </c>
      <c r="Z301" s="4">
        <v>1.4</v>
      </c>
      <c r="AA301" s="5">
        <v>36138.06</v>
      </c>
      <c r="AB301" s="5">
        <f t="shared" si="39"/>
        <v>2638078.38</v>
      </c>
      <c r="AC301" s="5">
        <v>23004.76</v>
      </c>
      <c r="AD301" s="5">
        <f t="shared" si="40"/>
        <v>1771366.52</v>
      </c>
      <c r="AE301" s="5">
        <v>125846.02</v>
      </c>
      <c r="AF301" s="5">
        <v>33329.57</v>
      </c>
      <c r="AG301" s="5">
        <v>7821.18</v>
      </c>
      <c r="AH301" s="5">
        <v>2030</v>
      </c>
      <c r="AI301" s="5">
        <v>6400</v>
      </c>
      <c r="AJ301">
        <v>0</v>
      </c>
      <c r="AK301" s="5">
        <v>0</v>
      </c>
      <c r="AL301" s="5">
        <v>1335.71</v>
      </c>
      <c r="AM301" s="5">
        <v>49145.95</v>
      </c>
      <c r="AN301">
        <v>4</v>
      </c>
      <c r="AO301">
        <v>5</v>
      </c>
      <c r="AP301" t="str">
        <f t="shared" si="41"/>
        <v>No</v>
      </c>
      <c r="AQ301">
        <v>2</v>
      </c>
      <c r="AR301" s="5">
        <f t="shared" si="42"/>
        <v>1997274.95</v>
      </c>
      <c r="AS301" s="5">
        <f t="shared" si="43"/>
        <v>640803.43000000005</v>
      </c>
      <c r="AT301" t="s">
        <v>59</v>
      </c>
      <c r="AU301" t="s">
        <v>6164</v>
      </c>
      <c r="AV301" t="s">
        <v>6165</v>
      </c>
      <c r="AW301" t="s">
        <v>6166</v>
      </c>
      <c r="AX301" t="s">
        <v>6177</v>
      </c>
      <c r="AY301">
        <v>77</v>
      </c>
      <c r="AZ301">
        <v>0</v>
      </c>
      <c r="BA301">
        <v>18</v>
      </c>
      <c r="BB301" t="s">
        <v>6191</v>
      </c>
      <c r="BC301">
        <v>1</v>
      </c>
      <c r="BD301">
        <v>0</v>
      </c>
      <c r="BE301" t="s">
        <v>6178</v>
      </c>
      <c r="BF301" t="s">
        <v>6170</v>
      </c>
      <c r="BG301">
        <v>0</v>
      </c>
      <c r="BH301" t="s">
        <v>6171</v>
      </c>
      <c r="BI301">
        <v>16</v>
      </c>
      <c r="BJ301" t="s">
        <v>6172</v>
      </c>
      <c r="BK301">
        <v>0</v>
      </c>
      <c r="BL301">
        <v>85</v>
      </c>
      <c r="BM301" s="3">
        <f t="shared" si="44"/>
        <v>0.90588235294117647</v>
      </c>
    </row>
    <row r="302" spans="1:65">
      <c r="A302" t="s">
        <v>429</v>
      </c>
      <c r="B302" s="2">
        <v>45675</v>
      </c>
      <c r="C302" t="s">
        <v>47</v>
      </c>
      <c r="D302" t="s">
        <v>48</v>
      </c>
      <c r="E302">
        <v>1</v>
      </c>
      <c r="F302" t="s">
        <v>49</v>
      </c>
      <c r="G302" t="s">
        <v>50</v>
      </c>
      <c r="H302" t="s">
        <v>51</v>
      </c>
      <c r="I302" t="s">
        <v>74</v>
      </c>
      <c r="J302" t="s">
        <v>81</v>
      </c>
      <c r="K302" t="s">
        <v>75</v>
      </c>
      <c r="L302" t="s">
        <v>67</v>
      </c>
      <c r="M302" t="s">
        <v>56</v>
      </c>
      <c r="N302" t="s">
        <v>57</v>
      </c>
      <c r="O302" t="s">
        <v>58</v>
      </c>
      <c r="P302">
        <v>32</v>
      </c>
      <c r="Q302">
        <v>34</v>
      </c>
      <c r="R302">
        <v>32</v>
      </c>
      <c r="S302">
        <v>1</v>
      </c>
      <c r="T302">
        <f t="shared" si="36"/>
        <v>31</v>
      </c>
      <c r="U302">
        <v>31</v>
      </c>
      <c r="V302">
        <f t="shared" si="37"/>
        <v>0</v>
      </c>
      <c r="W302" s="3">
        <f t="shared" si="38"/>
        <v>3.125E-2</v>
      </c>
      <c r="X302">
        <v>19</v>
      </c>
      <c r="Y302" s="4">
        <v>4.9000000000000004</v>
      </c>
      <c r="Z302" s="4">
        <v>1.2</v>
      </c>
      <c r="AA302" s="5">
        <v>78527.95</v>
      </c>
      <c r="AB302" s="5">
        <f t="shared" si="39"/>
        <v>2434366.4500000002</v>
      </c>
      <c r="AC302" s="5">
        <v>52054.73</v>
      </c>
      <c r="AD302" s="5">
        <f t="shared" si="40"/>
        <v>1665751.36</v>
      </c>
      <c r="AE302" s="5">
        <v>96950</v>
      </c>
      <c r="AF302" s="5">
        <v>28608.07</v>
      </c>
      <c r="AG302" s="5">
        <v>8780.9699999999993</v>
      </c>
      <c r="AH302" s="5">
        <v>1740</v>
      </c>
      <c r="AI302" s="5">
        <v>6800</v>
      </c>
      <c r="AJ302">
        <v>0</v>
      </c>
      <c r="AK302" s="5">
        <v>0</v>
      </c>
      <c r="AL302" s="5">
        <v>0</v>
      </c>
      <c r="AM302" s="5">
        <v>19150.82</v>
      </c>
      <c r="AN302">
        <v>4</v>
      </c>
      <c r="AO302">
        <v>4</v>
      </c>
      <c r="AP302" t="str">
        <f t="shared" si="41"/>
        <v>Yes</v>
      </c>
      <c r="AQ302">
        <v>0</v>
      </c>
      <c r="AR302" s="5">
        <f t="shared" si="42"/>
        <v>1827781.22</v>
      </c>
      <c r="AS302" s="5">
        <f t="shared" si="43"/>
        <v>606585.23</v>
      </c>
      <c r="AT302" t="s">
        <v>59</v>
      </c>
      <c r="AU302" t="s">
        <v>6164</v>
      </c>
      <c r="AV302" t="s">
        <v>6165</v>
      </c>
      <c r="AW302" t="s">
        <v>6166</v>
      </c>
      <c r="AX302" t="s">
        <v>6167</v>
      </c>
      <c r="AY302">
        <v>34</v>
      </c>
      <c r="AZ302">
        <v>0</v>
      </c>
      <c r="BA302">
        <v>0</v>
      </c>
      <c r="BB302" t="s">
        <v>6168</v>
      </c>
      <c r="BC302">
        <v>0</v>
      </c>
      <c r="BD302">
        <v>0</v>
      </c>
      <c r="BE302" t="s">
        <v>6169</v>
      </c>
      <c r="BF302" t="s">
        <v>6170</v>
      </c>
      <c r="BG302">
        <v>0</v>
      </c>
      <c r="BH302" t="s">
        <v>6171</v>
      </c>
      <c r="BI302">
        <v>23</v>
      </c>
      <c r="BJ302" t="s">
        <v>6172</v>
      </c>
      <c r="BK302">
        <v>0</v>
      </c>
      <c r="BL302">
        <v>50</v>
      </c>
      <c r="BM302" s="3">
        <f t="shared" si="44"/>
        <v>0.64</v>
      </c>
    </row>
    <row r="303" spans="1:65">
      <c r="A303" t="s">
        <v>430</v>
      </c>
      <c r="B303" s="2">
        <v>45675</v>
      </c>
      <c r="C303" t="s">
        <v>47</v>
      </c>
      <c r="D303" t="s">
        <v>48</v>
      </c>
      <c r="E303">
        <v>1</v>
      </c>
      <c r="F303" t="s">
        <v>49</v>
      </c>
      <c r="G303" t="s">
        <v>62</v>
      </c>
      <c r="H303" t="s">
        <v>133</v>
      </c>
      <c r="I303" t="s">
        <v>52</v>
      </c>
      <c r="J303" t="s">
        <v>53</v>
      </c>
      <c r="K303" t="s">
        <v>75</v>
      </c>
      <c r="L303" t="s">
        <v>87</v>
      </c>
      <c r="M303" t="s">
        <v>56</v>
      </c>
      <c r="N303" t="s">
        <v>76</v>
      </c>
      <c r="O303" t="s">
        <v>58</v>
      </c>
      <c r="P303">
        <v>51</v>
      </c>
      <c r="Q303">
        <v>52</v>
      </c>
      <c r="R303">
        <v>52</v>
      </c>
      <c r="S303">
        <v>1</v>
      </c>
      <c r="T303">
        <f t="shared" si="36"/>
        <v>51</v>
      </c>
      <c r="U303">
        <v>49</v>
      </c>
      <c r="V303">
        <f t="shared" si="37"/>
        <v>2</v>
      </c>
      <c r="W303" s="3">
        <f t="shared" si="38"/>
        <v>1.9230769230769232E-2</v>
      </c>
      <c r="X303">
        <v>40</v>
      </c>
      <c r="Y303" s="4">
        <v>6.7</v>
      </c>
      <c r="Z303" s="4">
        <v>2.1</v>
      </c>
      <c r="AA303" s="5">
        <v>35907.68</v>
      </c>
      <c r="AB303" s="5">
        <f t="shared" si="39"/>
        <v>1759476.32</v>
      </c>
      <c r="AC303" s="5">
        <v>24275.11</v>
      </c>
      <c r="AD303" s="5">
        <f t="shared" si="40"/>
        <v>1262305.72</v>
      </c>
      <c r="AE303" s="5">
        <v>93747.89</v>
      </c>
      <c r="AF303" s="5">
        <v>24763.13</v>
      </c>
      <c r="AG303" s="5">
        <v>11323.24</v>
      </c>
      <c r="AH303" s="5">
        <v>3045</v>
      </c>
      <c r="AI303" s="5">
        <v>3200</v>
      </c>
      <c r="AJ303">
        <v>0</v>
      </c>
      <c r="AK303" s="5">
        <v>0</v>
      </c>
      <c r="AL303" s="5">
        <v>1334.31</v>
      </c>
      <c r="AM303" s="5">
        <v>34380.6</v>
      </c>
      <c r="AN303">
        <v>4</v>
      </c>
      <c r="AO303">
        <v>4</v>
      </c>
      <c r="AP303" t="str">
        <f t="shared" si="41"/>
        <v>Yes</v>
      </c>
      <c r="AQ303">
        <v>0</v>
      </c>
      <c r="AR303" s="5">
        <f t="shared" si="42"/>
        <v>1434099.89</v>
      </c>
      <c r="AS303" s="5">
        <f t="shared" si="43"/>
        <v>325376.43</v>
      </c>
      <c r="AT303" t="s">
        <v>59</v>
      </c>
      <c r="AU303" t="s">
        <v>6164</v>
      </c>
      <c r="AV303" t="s">
        <v>6165</v>
      </c>
      <c r="AW303" t="s">
        <v>6166</v>
      </c>
      <c r="AX303" t="s">
        <v>6184</v>
      </c>
      <c r="AY303">
        <v>54</v>
      </c>
      <c r="AZ303">
        <v>0</v>
      </c>
      <c r="BA303">
        <v>14</v>
      </c>
      <c r="BB303" t="s">
        <v>6191</v>
      </c>
      <c r="BC303">
        <v>0</v>
      </c>
      <c r="BD303">
        <v>0</v>
      </c>
      <c r="BE303" t="s">
        <v>6169</v>
      </c>
      <c r="BF303" t="s">
        <v>6170</v>
      </c>
      <c r="BG303">
        <v>0</v>
      </c>
      <c r="BH303" t="s">
        <v>6171</v>
      </c>
      <c r="BI303">
        <v>47</v>
      </c>
      <c r="BJ303" t="s">
        <v>6172</v>
      </c>
      <c r="BK303">
        <v>0</v>
      </c>
      <c r="BL303">
        <v>74</v>
      </c>
      <c r="BM303" s="3">
        <f t="shared" si="44"/>
        <v>0.70270270270270274</v>
      </c>
    </row>
    <row r="304" spans="1:65">
      <c r="A304" t="s">
        <v>431</v>
      </c>
      <c r="B304" s="2">
        <v>45675</v>
      </c>
      <c r="C304" t="s">
        <v>47</v>
      </c>
      <c r="D304" t="s">
        <v>48</v>
      </c>
      <c r="E304">
        <v>1</v>
      </c>
      <c r="F304" t="s">
        <v>49</v>
      </c>
      <c r="G304" t="s">
        <v>79</v>
      </c>
      <c r="H304" t="s">
        <v>106</v>
      </c>
      <c r="I304" t="s">
        <v>64</v>
      </c>
      <c r="J304" t="s">
        <v>81</v>
      </c>
      <c r="K304" t="s">
        <v>66</v>
      </c>
      <c r="L304" t="s">
        <v>67</v>
      </c>
      <c r="M304" t="s">
        <v>56</v>
      </c>
      <c r="N304" t="s">
        <v>94</v>
      </c>
      <c r="O304" t="s">
        <v>70</v>
      </c>
      <c r="P304">
        <v>45</v>
      </c>
      <c r="Q304">
        <v>45</v>
      </c>
      <c r="R304">
        <v>44</v>
      </c>
      <c r="S304">
        <v>1</v>
      </c>
      <c r="T304">
        <f t="shared" si="36"/>
        <v>43</v>
      </c>
      <c r="U304">
        <v>43</v>
      </c>
      <c r="V304">
        <f t="shared" si="37"/>
        <v>0</v>
      </c>
      <c r="W304" s="3">
        <f t="shared" si="38"/>
        <v>2.2727272727272728E-2</v>
      </c>
      <c r="X304">
        <v>40</v>
      </c>
      <c r="Y304" s="4">
        <v>0</v>
      </c>
      <c r="Z304" s="4">
        <v>1.1000000000000001</v>
      </c>
      <c r="AA304" s="5">
        <v>72548.960000000006</v>
      </c>
      <c r="AB304" s="5">
        <f t="shared" si="39"/>
        <v>3119605.28</v>
      </c>
      <c r="AC304" s="5">
        <v>52081.95</v>
      </c>
      <c r="AD304" s="5">
        <f t="shared" si="40"/>
        <v>2291605.7999999998</v>
      </c>
      <c r="AE304" s="5">
        <v>130267.22</v>
      </c>
      <c r="AF304" s="5">
        <v>39545.24</v>
      </c>
      <c r="AG304" s="5">
        <v>11706.84</v>
      </c>
      <c r="AH304" s="5">
        <v>1595</v>
      </c>
      <c r="AI304" s="5">
        <v>6800</v>
      </c>
      <c r="AJ304">
        <v>0</v>
      </c>
      <c r="AK304" s="5">
        <v>0</v>
      </c>
      <c r="AL304" s="5">
        <v>0</v>
      </c>
      <c r="AM304" s="5">
        <v>29746.42</v>
      </c>
      <c r="AN304">
        <v>4</v>
      </c>
      <c r="AO304">
        <v>4</v>
      </c>
      <c r="AP304" t="str">
        <f t="shared" si="41"/>
        <v>Yes</v>
      </c>
      <c r="AQ304">
        <v>1</v>
      </c>
      <c r="AR304" s="5">
        <f t="shared" si="42"/>
        <v>2511266.52</v>
      </c>
      <c r="AS304" s="5">
        <f t="shared" si="43"/>
        <v>608338.76</v>
      </c>
      <c r="AT304" t="s">
        <v>59</v>
      </c>
      <c r="AU304" t="s">
        <v>6164</v>
      </c>
      <c r="AV304" t="s">
        <v>6165</v>
      </c>
      <c r="AW304" t="s">
        <v>6166</v>
      </c>
      <c r="AX304" t="s">
        <v>6167</v>
      </c>
      <c r="AY304">
        <v>45</v>
      </c>
      <c r="AZ304">
        <v>0</v>
      </c>
      <c r="BA304">
        <v>0</v>
      </c>
      <c r="BB304" t="s">
        <v>6168</v>
      </c>
      <c r="BC304">
        <v>0</v>
      </c>
      <c r="BD304">
        <v>0</v>
      </c>
      <c r="BE304" t="s">
        <v>6169</v>
      </c>
      <c r="BF304" t="s">
        <v>6170</v>
      </c>
      <c r="BG304">
        <v>0</v>
      </c>
      <c r="BH304" t="s">
        <v>6171</v>
      </c>
      <c r="BI304">
        <v>57</v>
      </c>
      <c r="BJ304" t="s">
        <v>6187</v>
      </c>
      <c r="BK304">
        <v>0</v>
      </c>
      <c r="BL304">
        <v>50</v>
      </c>
      <c r="BM304" s="3">
        <f t="shared" si="44"/>
        <v>0.88</v>
      </c>
    </row>
    <row r="305" spans="1:65">
      <c r="A305" t="s">
        <v>432</v>
      </c>
      <c r="B305" s="2">
        <v>45675</v>
      </c>
      <c r="C305" t="s">
        <v>47</v>
      </c>
      <c r="D305" t="s">
        <v>48</v>
      </c>
      <c r="E305">
        <v>1</v>
      </c>
      <c r="F305" t="s">
        <v>78</v>
      </c>
      <c r="G305" t="s">
        <v>50</v>
      </c>
      <c r="H305" t="s">
        <v>185</v>
      </c>
      <c r="I305" t="s">
        <v>64</v>
      </c>
      <c r="J305" t="s">
        <v>53</v>
      </c>
      <c r="K305" t="s">
        <v>66</v>
      </c>
      <c r="L305" t="s">
        <v>92</v>
      </c>
      <c r="M305" t="s">
        <v>56</v>
      </c>
      <c r="N305" t="s">
        <v>94</v>
      </c>
      <c r="O305" t="s">
        <v>58</v>
      </c>
      <c r="P305">
        <v>62</v>
      </c>
      <c r="Q305">
        <v>65</v>
      </c>
      <c r="R305">
        <v>63</v>
      </c>
      <c r="S305">
        <v>1</v>
      </c>
      <c r="T305">
        <f t="shared" si="36"/>
        <v>62</v>
      </c>
      <c r="U305">
        <v>60</v>
      </c>
      <c r="V305">
        <f t="shared" si="37"/>
        <v>2</v>
      </c>
      <c r="W305" s="3">
        <f t="shared" si="38"/>
        <v>1.5873015873015872E-2</v>
      </c>
      <c r="X305">
        <v>25</v>
      </c>
      <c r="Y305" s="4">
        <v>3.9</v>
      </c>
      <c r="Z305" s="4">
        <v>1.8</v>
      </c>
      <c r="AA305" s="5">
        <v>34102.47</v>
      </c>
      <c r="AB305" s="5">
        <f t="shared" si="39"/>
        <v>2046148.2</v>
      </c>
      <c r="AC305" s="5">
        <v>23906.84</v>
      </c>
      <c r="AD305" s="5">
        <f t="shared" si="40"/>
        <v>1506130.92</v>
      </c>
      <c r="AE305" s="5">
        <v>105003.31</v>
      </c>
      <c r="AF305" s="5">
        <v>29110.13</v>
      </c>
      <c r="AG305" s="5">
        <v>9142.1</v>
      </c>
      <c r="AH305" s="5">
        <v>2610</v>
      </c>
      <c r="AI305" s="5">
        <v>3200</v>
      </c>
      <c r="AJ305">
        <v>0</v>
      </c>
      <c r="AK305" s="5">
        <v>0</v>
      </c>
      <c r="AL305" s="5">
        <v>1302.9000000000001</v>
      </c>
      <c r="AM305" s="5">
        <v>41582.79</v>
      </c>
      <c r="AN305">
        <v>4</v>
      </c>
      <c r="AO305">
        <v>3</v>
      </c>
      <c r="AP305" t="str">
        <f t="shared" si="41"/>
        <v>Yes</v>
      </c>
      <c r="AQ305">
        <v>1</v>
      </c>
      <c r="AR305" s="5">
        <f t="shared" si="42"/>
        <v>1698082.15</v>
      </c>
      <c r="AS305" s="5">
        <f t="shared" si="43"/>
        <v>348066.05</v>
      </c>
      <c r="AT305" t="s">
        <v>59</v>
      </c>
      <c r="AU305" t="s">
        <v>6164</v>
      </c>
      <c r="AV305" t="s">
        <v>6165</v>
      </c>
      <c r="AW305" t="s">
        <v>6166</v>
      </c>
      <c r="AX305" t="s">
        <v>6167</v>
      </c>
      <c r="AY305">
        <v>65</v>
      </c>
      <c r="AZ305">
        <v>0</v>
      </c>
      <c r="BA305">
        <v>20</v>
      </c>
      <c r="BB305" t="s">
        <v>6198</v>
      </c>
      <c r="BC305">
        <v>0</v>
      </c>
      <c r="BD305">
        <v>0</v>
      </c>
      <c r="BE305" t="s">
        <v>6169</v>
      </c>
      <c r="BF305" t="s">
        <v>6170</v>
      </c>
      <c r="BG305">
        <v>1</v>
      </c>
      <c r="BH305" t="s">
        <v>6179</v>
      </c>
      <c r="BI305">
        <v>47</v>
      </c>
      <c r="BJ305" t="s">
        <v>6172</v>
      </c>
      <c r="BK305">
        <v>0</v>
      </c>
      <c r="BL305">
        <v>76</v>
      </c>
      <c r="BM305" s="3">
        <f t="shared" si="44"/>
        <v>0.82894736842105265</v>
      </c>
    </row>
    <row r="306" spans="1:65">
      <c r="A306" t="s">
        <v>433</v>
      </c>
      <c r="B306" s="2">
        <v>45675</v>
      </c>
      <c r="C306" t="s">
        <v>47</v>
      </c>
      <c r="D306" t="s">
        <v>48</v>
      </c>
      <c r="E306">
        <v>1</v>
      </c>
      <c r="F306" t="s">
        <v>61</v>
      </c>
      <c r="G306" t="s">
        <v>79</v>
      </c>
      <c r="H306" t="s">
        <v>123</v>
      </c>
      <c r="I306" t="s">
        <v>74</v>
      </c>
      <c r="J306" t="s">
        <v>65</v>
      </c>
      <c r="K306" t="s">
        <v>66</v>
      </c>
      <c r="L306" t="s">
        <v>92</v>
      </c>
      <c r="M306" t="s">
        <v>68</v>
      </c>
      <c r="N306" t="s">
        <v>69</v>
      </c>
      <c r="O306" t="s">
        <v>82</v>
      </c>
      <c r="P306">
        <v>55</v>
      </c>
      <c r="Q306">
        <v>59</v>
      </c>
      <c r="R306">
        <v>58</v>
      </c>
      <c r="S306">
        <v>2</v>
      </c>
      <c r="T306">
        <f t="shared" si="36"/>
        <v>56</v>
      </c>
      <c r="U306">
        <v>53</v>
      </c>
      <c r="V306">
        <f t="shared" si="37"/>
        <v>3</v>
      </c>
      <c r="W306" s="3">
        <f t="shared" si="38"/>
        <v>3.4482758620689655E-2</v>
      </c>
      <c r="X306">
        <v>24</v>
      </c>
      <c r="Y306" s="4">
        <v>12.9</v>
      </c>
      <c r="Z306" s="4">
        <v>1.9</v>
      </c>
      <c r="AA306" s="5">
        <v>49364.9</v>
      </c>
      <c r="AB306" s="5">
        <f t="shared" si="39"/>
        <v>2616339.7000000002</v>
      </c>
      <c r="AC306" s="5">
        <v>33516.47</v>
      </c>
      <c r="AD306" s="5">
        <f t="shared" si="40"/>
        <v>1943955.26</v>
      </c>
      <c r="AE306" s="5">
        <v>127981.96</v>
      </c>
      <c r="AF306" s="5">
        <v>35106.86</v>
      </c>
      <c r="AG306" s="5">
        <v>9148.7999999999993</v>
      </c>
      <c r="AH306" s="5">
        <v>2755</v>
      </c>
      <c r="AI306" s="5">
        <v>9200</v>
      </c>
      <c r="AJ306">
        <v>1</v>
      </c>
      <c r="AK306" s="5">
        <v>14392.74</v>
      </c>
      <c r="AL306" s="5">
        <v>2894.5</v>
      </c>
      <c r="AM306" s="5">
        <v>33279.99</v>
      </c>
      <c r="AN306">
        <v>4</v>
      </c>
      <c r="AO306">
        <v>4</v>
      </c>
      <c r="AP306" t="str">
        <f t="shared" si="41"/>
        <v>Yes</v>
      </c>
      <c r="AQ306">
        <v>2</v>
      </c>
      <c r="AR306" s="5">
        <f t="shared" si="42"/>
        <v>2178715.11</v>
      </c>
      <c r="AS306" s="5">
        <f t="shared" si="43"/>
        <v>437624.59</v>
      </c>
      <c r="AT306" t="s">
        <v>59</v>
      </c>
      <c r="AU306" t="s">
        <v>6189</v>
      </c>
      <c r="AV306" t="s">
        <v>6190</v>
      </c>
      <c r="AW306" t="s">
        <v>6183</v>
      </c>
      <c r="AX306" t="s">
        <v>6177</v>
      </c>
      <c r="AY306">
        <v>55</v>
      </c>
      <c r="AZ306">
        <v>0</v>
      </c>
      <c r="BA306">
        <v>22</v>
      </c>
      <c r="BB306" t="s">
        <v>6180</v>
      </c>
      <c r="BC306">
        <v>0</v>
      </c>
      <c r="BD306">
        <v>0</v>
      </c>
      <c r="BE306" t="s">
        <v>6169</v>
      </c>
      <c r="BF306" t="s">
        <v>6170</v>
      </c>
      <c r="BG306">
        <v>1</v>
      </c>
      <c r="BH306" t="s">
        <v>6179</v>
      </c>
      <c r="BI306">
        <v>60</v>
      </c>
      <c r="BJ306" t="s">
        <v>6187</v>
      </c>
      <c r="BK306">
        <v>0</v>
      </c>
      <c r="BL306">
        <v>64</v>
      </c>
      <c r="BM306" s="3">
        <f t="shared" si="44"/>
        <v>0.90625</v>
      </c>
    </row>
    <row r="307" spans="1:65">
      <c r="A307" t="s">
        <v>434</v>
      </c>
      <c r="B307" s="2">
        <v>45675</v>
      </c>
      <c r="C307" t="s">
        <v>47</v>
      </c>
      <c r="D307" t="s">
        <v>48</v>
      </c>
      <c r="E307">
        <v>1</v>
      </c>
      <c r="F307" t="s">
        <v>78</v>
      </c>
      <c r="G307" t="s">
        <v>79</v>
      </c>
      <c r="H307" t="s">
        <v>143</v>
      </c>
      <c r="I307" t="s">
        <v>64</v>
      </c>
      <c r="J307" t="s">
        <v>65</v>
      </c>
      <c r="K307" t="s">
        <v>66</v>
      </c>
      <c r="L307" t="s">
        <v>92</v>
      </c>
      <c r="M307" t="s">
        <v>68</v>
      </c>
      <c r="N307" t="s">
        <v>76</v>
      </c>
      <c r="O307" t="s">
        <v>82</v>
      </c>
      <c r="P307">
        <v>52</v>
      </c>
      <c r="Q307">
        <v>55</v>
      </c>
      <c r="R307">
        <v>55</v>
      </c>
      <c r="S307">
        <v>2</v>
      </c>
      <c r="T307">
        <f t="shared" si="36"/>
        <v>53</v>
      </c>
      <c r="U307">
        <v>51</v>
      </c>
      <c r="V307">
        <f t="shared" si="37"/>
        <v>2</v>
      </c>
      <c r="W307" s="3">
        <f t="shared" si="38"/>
        <v>3.6363636363636362E-2</v>
      </c>
      <c r="X307">
        <v>41</v>
      </c>
      <c r="Y307" s="4">
        <v>2.2999999999999998</v>
      </c>
      <c r="Z307" s="4">
        <v>1.4</v>
      </c>
      <c r="AA307" s="5">
        <v>48257.49</v>
      </c>
      <c r="AB307" s="5">
        <f t="shared" si="39"/>
        <v>2461131.9900000002</v>
      </c>
      <c r="AC307" s="5">
        <v>33621.9</v>
      </c>
      <c r="AD307" s="5">
        <f t="shared" si="40"/>
        <v>1849204.5</v>
      </c>
      <c r="AE307" s="5">
        <v>117295.18</v>
      </c>
      <c r="AF307" s="5">
        <v>37041.33</v>
      </c>
      <c r="AG307" s="5">
        <v>11904.31</v>
      </c>
      <c r="AH307" s="5">
        <v>2030</v>
      </c>
      <c r="AI307" s="5">
        <v>9200</v>
      </c>
      <c r="AJ307">
        <v>1</v>
      </c>
      <c r="AK307" s="5">
        <v>14382.19</v>
      </c>
      <c r="AL307" s="5">
        <v>1877.72</v>
      </c>
      <c r="AM307" s="5">
        <v>31200.59</v>
      </c>
      <c r="AN307">
        <v>4</v>
      </c>
      <c r="AO307">
        <v>3</v>
      </c>
      <c r="AP307" t="str">
        <f t="shared" si="41"/>
        <v>Yes</v>
      </c>
      <c r="AQ307">
        <v>2</v>
      </c>
      <c r="AR307" s="5">
        <f t="shared" si="42"/>
        <v>2074135.82</v>
      </c>
      <c r="AS307" s="5">
        <f t="shared" si="43"/>
        <v>386996.17</v>
      </c>
      <c r="AT307" t="s">
        <v>59</v>
      </c>
      <c r="AU307" t="s">
        <v>6194</v>
      </c>
      <c r="AV307" t="s">
        <v>6195</v>
      </c>
      <c r="AW307" t="s">
        <v>6183</v>
      </c>
      <c r="AX307" t="s">
        <v>6184</v>
      </c>
      <c r="AY307">
        <v>56</v>
      </c>
      <c r="AZ307">
        <v>3</v>
      </c>
      <c r="BA307">
        <v>21</v>
      </c>
      <c r="BB307" t="s">
        <v>6185</v>
      </c>
      <c r="BC307">
        <v>0</v>
      </c>
      <c r="BD307">
        <v>0</v>
      </c>
      <c r="BE307" t="s">
        <v>6169</v>
      </c>
      <c r="BF307" t="s">
        <v>6170</v>
      </c>
      <c r="BG307">
        <v>0</v>
      </c>
      <c r="BH307" t="s">
        <v>6171</v>
      </c>
      <c r="BI307">
        <v>44</v>
      </c>
      <c r="BJ307" t="s">
        <v>6172</v>
      </c>
      <c r="BK307">
        <v>0</v>
      </c>
      <c r="BL307">
        <v>65</v>
      </c>
      <c r="BM307" s="3">
        <f t="shared" si="44"/>
        <v>0.84615384615384615</v>
      </c>
    </row>
    <row r="308" spans="1:65">
      <c r="A308" t="s">
        <v>435</v>
      </c>
      <c r="B308" s="2">
        <v>45675</v>
      </c>
      <c r="C308" t="s">
        <v>47</v>
      </c>
      <c r="D308" t="s">
        <v>48</v>
      </c>
      <c r="E308">
        <v>1</v>
      </c>
      <c r="F308" t="s">
        <v>61</v>
      </c>
      <c r="G308" t="s">
        <v>62</v>
      </c>
      <c r="H308" t="s">
        <v>104</v>
      </c>
      <c r="I308" t="s">
        <v>52</v>
      </c>
      <c r="J308" t="s">
        <v>81</v>
      </c>
      <c r="K308" t="s">
        <v>75</v>
      </c>
      <c r="L308" t="s">
        <v>92</v>
      </c>
      <c r="M308" t="s">
        <v>68</v>
      </c>
      <c r="N308" t="s">
        <v>94</v>
      </c>
      <c r="O308" t="s">
        <v>120</v>
      </c>
      <c r="P308">
        <v>34</v>
      </c>
      <c r="Q308">
        <v>35</v>
      </c>
      <c r="R308">
        <v>35</v>
      </c>
      <c r="S308">
        <v>2</v>
      </c>
      <c r="T308">
        <f t="shared" si="36"/>
        <v>33</v>
      </c>
      <c r="U308">
        <v>33</v>
      </c>
      <c r="V308">
        <f t="shared" si="37"/>
        <v>0</v>
      </c>
      <c r="W308" s="3">
        <f t="shared" si="38"/>
        <v>5.7142857142857141E-2</v>
      </c>
      <c r="X308">
        <v>34</v>
      </c>
      <c r="Y308" s="4">
        <v>4.5</v>
      </c>
      <c r="Z308" s="4">
        <v>1.5</v>
      </c>
      <c r="AA308" s="5">
        <v>77634.509999999995</v>
      </c>
      <c r="AB308" s="5">
        <f t="shared" si="39"/>
        <v>2561938.83</v>
      </c>
      <c r="AC308" s="5">
        <v>51005.43</v>
      </c>
      <c r="AD308" s="5">
        <f t="shared" si="40"/>
        <v>1785190.05</v>
      </c>
      <c r="AE308" s="5">
        <v>113166.73</v>
      </c>
      <c r="AF308" s="5">
        <v>30959.19</v>
      </c>
      <c r="AG308" s="5">
        <v>10762.69</v>
      </c>
      <c r="AH308" s="5">
        <v>2175</v>
      </c>
      <c r="AI308" s="5">
        <v>13600</v>
      </c>
      <c r="AJ308">
        <v>0</v>
      </c>
      <c r="AK308" s="5">
        <v>0</v>
      </c>
      <c r="AL308" s="5">
        <v>0</v>
      </c>
      <c r="AM308" s="5">
        <v>22943.48</v>
      </c>
      <c r="AN308">
        <v>4</v>
      </c>
      <c r="AO308">
        <v>4</v>
      </c>
      <c r="AP308" t="str">
        <f t="shared" si="41"/>
        <v>Yes</v>
      </c>
      <c r="AQ308">
        <v>1</v>
      </c>
      <c r="AR308" s="5">
        <f t="shared" si="42"/>
        <v>1978797.14</v>
      </c>
      <c r="AS308" s="5">
        <f t="shared" si="43"/>
        <v>583141.68999999994</v>
      </c>
      <c r="AT308" t="s">
        <v>116</v>
      </c>
      <c r="AU308" t="s">
        <v>6164</v>
      </c>
      <c r="AV308" t="s">
        <v>6165</v>
      </c>
      <c r="AW308" t="s">
        <v>6166</v>
      </c>
      <c r="AX308" t="s">
        <v>6184</v>
      </c>
      <c r="AY308">
        <v>35</v>
      </c>
      <c r="AZ308">
        <v>0</v>
      </c>
      <c r="BA308">
        <v>0</v>
      </c>
      <c r="BB308" t="s">
        <v>6168</v>
      </c>
      <c r="BC308">
        <v>0</v>
      </c>
      <c r="BD308">
        <v>0</v>
      </c>
      <c r="BE308" t="s">
        <v>6169</v>
      </c>
      <c r="BF308" t="s">
        <v>6176</v>
      </c>
      <c r="BG308">
        <v>0</v>
      </c>
      <c r="BH308" t="s">
        <v>6171</v>
      </c>
      <c r="BI308">
        <v>53</v>
      </c>
      <c r="BJ308" t="s">
        <v>6187</v>
      </c>
      <c r="BK308">
        <v>0</v>
      </c>
      <c r="BL308">
        <v>47</v>
      </c>
      <c r="BM308" s="3">
        <f t="shared" si="44"/>
        <v>0.74468085106382975</v>
      </c>
    </row>
    <row r="309" spans="1:65">
      <c r="A309" t="s">
        <v>436</v>
      </c>
      <c r="B309" s="2">
        <v>45675</v>
      </c>
      <c r="C309" t="s">
        <v>47</v>
      </c>
      <c r="D309" t="s">
        <v>48</v>
      </c>
      <c r="E309">
        <v>1</v>
      </c>
      <c r="F309" t="s">
        <v>72</v>
      </c>
      <c r="G309" t="s">
        <v>62</v>
      </c>
      <c r="H309" t="s">
        <v>150</v>
      </c>
      <c r="I309" t="s">
        <v>64</v>
      </c>
      <c r="J309" t="s">
        <v>65</v>
      </c>
      <c r="K309" t="s">
        <v>75</v>
      </c>
      <c r="L309" t="s">
        <v>55</v>
      </c>
      <c r="M309" t="s">
        <v>56</v>
      </c>
      <c r="N309" t="s">
        <v>94</v>
      </c>
      <c r="O309" t="s">
        <v>70</v>
      </c>
      <c r="P309">
        <v>49</v>
      </c>
      <c r="Q309">
        <v>52</v>
      </c>
      <c r="R309">
        <v>54</v>
      </c>
      <c r="S309">
        <v>1</v>
      </c>
      <c r="T309">
        <f t="shared" si="36"/>
        <v>53</v>
      </c>
      <c r="U309">
        <v>48</v>
      </c>
      <c r="V309">
        <f t="shared" si="37"/>
        <v>5</v>
      </c>
      <c r="W309" s="3">
        <f t="shared" si="38"/>
        <v>1.8518518518518517E-2</v>
      </c>
      <c r="X309">
        <v>22</v>
      </c>
      <c r="Y309" s="4">
        <v>3.5</v>
      </c>
      <c r="Z309" s="4">
        <v>1.5</v>
      </c>
      <c r="AA309" s="5">
        <v>51874.53</v>
      </c>
      <c r="AB309" s="5">
        <f t="shared" si="39"/>
        <v>2489977.44</v>
      </c>
      <c r="AC309" s="5">
        <v>34982.019999999997</v>
      </c>
      <c r="AD309" s="5">
        <f t="shared" si="40"/>
        <v>1889029.08</v>
      </c>
      <c r="AE309" s="5">
        <v>117601.51</v>
      </c>
      <c r="AF309" s="5">
        <v>34702.25</v>
      </c>
      <c r="AG309" s="5">
        <v>8881.44</v>
      </c>
      <c r="AH309" s="5">
        <v>2175</v>
      </c>
      <c r="AI309" s="5">
        <v>4600</v>
      </c>
      <c r="AJ309">
        <v>0</v>
      </c>
      <c r="AK309" s="5">
        <v>0</v>
      </c>
      <c r="AL309" s="5">
        <v>4786.26</v>
      </c>
      <c r="AM309" s="5">
        <v>33680.839999999997</v>
      </c>
      <c r="AN309">
        <v>4</v>
      </c>
      <c r="AO309">
        <v>2</v>
      </c>
      <c r="AP309" t="str">
        <f t="shared" si="41"/>
        <v>Yes</v>
      </c>
      <c r="AQ309">
        <v>0</v>
      </c>
      <c r="AR309" s="5">
        <f t="shared" si="42"/>
        <v>2095456.38</v>
      </c>
      <c r="AS309" s="5">
        <f t="shared" si="43"/>
        <v>394521.06</v>
      </c>
      <c r="AT309" t="s">
        <v>59</v>
      </c>
      <c r="AU309" t="s">
        <v>6164</v>
      </c>
      <c r="AV309" t="s">
        <v>6165</v>
      </c>
      <c r="AW309" t="s">
        <v>6166</v>
      </c>
      <c r="AX309" t="s">
        <v>6184</v>
      </c>
      <c r="AY309">
        <v>52</v>
      </c>
      <c r="AZ309">
        <v>3</v>
      </c>
      <c r="BA309">
        <v>33</v>
      </c>
      <c r="BB309" t="s">
        <v>6185</v>
      </c>
      <c r="BC309">
        <v>0</v>
      </c>
      <c r="BD309">
        <v>0</v>
      </c>
      <c r="BE309" t="s">
        <v>6169</v>
      </c>
      <c r="BF309" t="s">
        <v>6170</v>
      </c>
      <c r="BG309">
        <v>1</v>
      </c>
      <c r="BH309" t="s">
        <v>6179</v>
      </c>
      <c r="BI309">
        <v>57</v>
      </c>
      <c r="BJ309" t="s">
        <v>6187</v>
      </c>
      <c r="BK309">
        <v>0</v>
      </c>
      <c r="BL309">
        <v>62</v>
      </c>
      <c r="BM309" s="3">
        <f t="shared" si="44"/>
        <v>0.87096774193548387</v>
      </c>
    </row>
    <row r="310" spans="1:65">
      <c r="A310" t="s">
        <v>437</v>
      </c>
      <c r="B310" s="2">
        <v>45675</v>
      </c>
      <c r="C310" t="s">
        <v>47</v>
      </c>
      <c r="D310" t="s">
        <v>48</v>
      </c>
      <c r="E310">
        <v>1</v>
      </c>
      <c r="F310" t="s">
        <v>61</v>
      </c>
      <c r="G310" t="s">
        <v>79</v>
      </c>
      <c r="H310" t="s">
        <v>123</v>
      </c>
      <c r="I310" t="s">
        <v>64</v>
      </c>
      <c r="J310" t="s">
        <v>53</v>
      </c>
      <c r="K310" t="s">
        <v>75</v>
      </c>
      <c r="L310" t="s">
        <v>87</v>
      </c>
      <c r="M310" t="s">
        <v>56</v>
      </c>
      <c r="N310" t="s">
        <v>76</v>
      </c>
      <c r="O310" t="s">
        <v>120</v>
      </c>
      <c r="P310">
        <v>54</v>
      </c>
      <c r="Q310">
        <v>55</v>
      </c>
      <c r="R310">
        <v>54</v>
      </c>
      <c r="S310">
        <v>1</v>
      </c>
      <c r="T310">
        <f t="shared" si="36"/>
        <v>53</v>
      </c>
      <c r="U310">
        <v>52</v>
      </c>
      <c r="V310">
        <f t="shared" si="37"/>
        <v>1</v>
      </c>
      <c r="W310" s="3">
        <f t="shared" si="38"/>
        <v>1.8518518518518517E-2</v>
      </c>
      <c r="X310">
        <v>26</v>
      </c>
      <c r="Y310" s="4">
        <v>7.4</v>
      </c>
      <c r="Z310" s="4">
        <v>1.1000000000000001</v>
      </c>
      <c r="AA310" s="5">
        <v>36321.4</v>
      </c>
      <c r="AB310" s="5">
        <f t="shared" si="39"/>
        <v>1888712.8</v>
      </c>
      <c r="AC310" s="5">
        <v>23997.99</v>
      </c>
      <c r="AD310" s="5">
        <f t="shared" si="40"/>
        <v>1295891.46</v>
      </c>
      <c r="AE310" s="5">
        <v>88921.61</v>
      </c>
      <c r="AF310" s="5">
        <v>23184.43</v>
      </c>
      <c r="AG310" s="5">
        <v>8817.2199999999993</v>
      </c>
      <c r="AH310" s="5">
        <v>1595</v>
      </c>
      <c r="AI310" s="5">
        <v>3200</v>
      </c>
      <c r="AJ310">
        <v>0</v>
      </c>
      <c r="AK310" s="5">
        <v>0</v>
      </c>
      <c r="AL310" s="5">
        <v>666.59</v>
      </c>
      <c r="AM310" s="5">
        <v>35110.89</v>
      </c>
      <c r="AN310">
        <v>4</v>
      </c>
      <c r="AO310">
        <v>1</v>
      </c>
      <c r="AP310" t="str">
        <f t="shared" si="41"/>
        <v>Yes</v>
      </c>
      <c r="AQ310">
        <v>0</v>
      </c>
      <c r="AR310" s="5">
        <f t="shared" si="42"/>
        <v>1457387.2</v>
      </c>
      <c r="AS310" s="5">
        <f t="shared" si="43"/>
        <v>431325.6</v>
      </c>
      <c r="AT310" t="s">
        <v>59</v>
      </c>
      <c r="AU310" t="s">
        <v>6164</v>
      </c>
      <c r="AV310" t="s">
        <v>6165</v>
      </c>
      <c r="AW310" t="s">
        <v>6166</v>
      </c>
      <c r="AX310" t="s">
        <v>6167</v>
      </c>
      <c r="AY310">
        <v>57</v>
      </c>
      <c r="AZ310">
        <v>0</v>
      </c>
      <c r="BA310">
        <v>18</v>
      </c>
      <c r="BB310" t="s">
        <v>6191</v>
      </c>
      <c r="BC310">
        <v>0</v>
      </c>
      <c r="BD310">
        <v>0</v>
      </c>
      <c r="BE310" t="s">
        <v>6169</v>
      </c>
      <c r="BF310" t="s">
        <v>6170</v>
      </c>
      <c r="BG310">
        <v>1</v>
      </c>
      <c r="BH310" t="s">
        <v>6179</v>
      </c>
      <c r="BI310">
        <v>30</v>
      </c>
      <c r="BJ310" t="s">
        <v>6172</v>
      </c>
      <c r="BK310">
        <v>0</v>
      </c>
      <c r="BL310">
        <v>77</v>
      </c>
      <c r="BM310" s="3">
        <f t="shared" si="44"/>
        <v>0.70129870129870131</v>
      </c>
    </row>
    <row r="311" spans="1:65">
      <c r="A311" t="s">
        <v>438</v>
      </c>
      <c r="B311" s="2">
        <v>45676</v>
      </c>
      <c r="C311" t="s">
        <v>47</v>
      </c>
      <c r="D311" t="s">
        <v>48</v>
      </c>
      <c r="E311">
        <v>1</v>
      </c>
      <c r="F311" t="s">
        <v>61</v>
      </c>
      <c r="G311" t="s">
        <v>62</v>
      </c>
      <c r="H311" t="s">
        <v>115</v>
      </c>
      <c r="I311" t="s">
        <v>52</v>
      </c>
      <c r="J311" t="s">
        <v>81</v>
      </c>
      <c r="K311" t="s">
        <v>75</v>
      </c>
      <c r="L311" t="s">
        <v>87</v>
      </c>
      <c r="M311" t="s">
        <v>56</v>
      </c>
      <c r="N311" t="s">
        <v>109</v>
      </c>
      <c r="O311" t="s">
        <v>58</v>
      </c>
      <c r="P311">
        <v>29</v>
      </c>
      <c r="Q311">
        <v>30</v>
      </c>
      <c r="R311">
        <v>29</v>
      </c>
      <c r="S311">
        <v>1</v>
      </c>
      <c r="T311">
        <f t="shared" si="36"/>
        <v>28</v>
      </c>
      <c r="U311">
        <v>28</v>
      </c>
      <c r="V311">
        <f t="shared" si="37"/>
        <v>0</v>
      </c>
      <c r="W311" s="3">
        <f t="shared" si="38"/>
        <v>3.4482758620689655E-2</v>
      </c>
      <c r="X311">
        <v>32</v>
      </c>
      <c r="Y311" s="4">
        <v>0.1</v>
      </c>
      <c r="Z311" s="4">
        <v>1.3</v>
      </c>
      <c r="AA311" s="5">
        <v>77167.56</v>
      </c>
      <c r="AB311" s="5">
        <f t="shared" si="39"/>
        <v>2160691.6800000002</v>
      </c>
      <c r="AC311" s="5">
        <v>54535.31</v>
      </c>
      <c r="AD311" s="5">
        <f t="shared" si="40"/>
        <v>1581523.99</v>
      </c>
      <c r="AE311" s="5">
        <v>91093.15</v>
      </c>
      <c r="AF311" s="5">
        <v>25593.85</v>
      </c>
      <c r="AG311" s="5">
        <v>10058.530000000001</v>
      </c>
      <c r="AH311" s="5">
        <v>1885</v>
      </c>
      <c r="AI311" s="5">
        <v>6800</v>
      </c>
      <c r="AJ311">
        <v>0</v>
      </c>
      <c r="AK311" s="5">
        <v>0</v>
      </c>
      <c r="AL311" s="5">
        <v>0</v>
      </c>
      <c r="AM311" s="5">
        <v>41322.629999999997</v>
      </c>
      <c r="AN311">
        <v>8</v>
      </c>
      <c r="AO311">
        <v>8</v>
      </c>
      <c r="AP311" t="str">
        <f t="shared" si="41"/>
        <v>Yes</v>
      </c>
      <c r="AQ311">
        <v>0</v>
      </c>
      <c r="AR311" s="5">
        <f t="shared" si="42"/>
        <v>1758277.15</v>
      </c>
      <c r="AS311" s="5">
        <f t="shared" si="43"/>
        <v>402414.53</v>
      </c>
      <c r="AT311" t="s">
        <v>59</v>
      </c>
      <c r="AU311" t="s">
        <v>6164</v>
      </c>
      <c r="AV311" t="s">
        <v>6165</v>
      </c>
      <c r="AW311" t="s">
        <v>6166</v>
      </c>
      <c r="AX311" t="s">
        <v>6167</v>
      </c>
      <c r="AY311">
        <v>30</v>
      </c>
      <c r="AZ311">
        <v>0</v>
      </c>
      <c r="BA311">
        <v>0</v>
      </c>
      <c r="BB311" t="s">
        <v>6168</v>
      </c>
      <c r="BC311">
        <v>0</v>
      </c>
      <c r="BD311">
        <v>0</v>
      </c>
      <c r="BE311" t="s">
        <v>6169</v>
      </c>
      <c r="BF311" t="s">
        <v>6170</v>
      </c>
      <c r="BG311">
        <v>0</v>
      </c>
      <c r="BH311" t="s">
        <v>6171</v>
      </c>
      <c r="BI311">
        <v>46</v>
      </c>
      <c r="BJ311" t="s">
        <v>6172</v>
      </c>
      <c r="BK311">
        <v>1</v>
      </c>
      <c r="BL311">
        <v>51</v>
      </c>
      <c r="BM311" s="3">
        <f t="shared" si="44"/>
        <v>0.56862745098039214</v>
      </c>
    </row>
    <row r="312" spans="1:65">
      <c r="A312" t="s">
        <v>439</v>
      </c>
      <c r="B312" s="2">
        <v>45676</v>
      </c>
      <c r="C312" t="s">
        <v>47</v>
      </c>
      <c r="D312" t="s">
        <v>48</v>
      </c>
      <c r="E312">
        <v>1</v>
      </c>
      <c r="F312" t="s">
        <v>49</v>
      </c>
      <c r="G312" t="s">
        <v>79</v>
      </c>
      <c r="H312" t="s">
        <v>106</v>
      </c>
      <c r="I312" t="s">
        <v>52</v>
      </c>
      <c r="J312" t="s">
        <v>53</v>
      </c>
      <c r="K312" t="s">
        <v>75</v>
      </c>
      <c r="L312" t="s">
        <v>87</v>
      </c>
      <c r="M312" t="s">
        <v>56</v>
      </c>
      <c r="N312" t="s">
        <v>69</v>
      </c>
      <c r="O312" t="s">
        <v>120</v>
      </c>
      <c r="P312">
        <v>58</v>
      </c>
      <c r="Q312">
        <v>58</v>
      </c>
      <c r="R312">
        <v>55</v>
      </c>
      <c r="S312">
        <v>1</v>
      </c>
      <c r="T312">
        <f t="shared" si="36"/>
        <v>54</v>
      </c>
      <c r="U312">
        <v>54</v>
      </c>
      <c r="V312">
        <f t="shared" si="37"/>
        <v>0</v>
      </c>
      <c r="W312" s="3">
        <f t="shared" si="38"/>
        <v>1.8181818181818181E-2</v>
      </c>
      <c r="X312">
        <v>44</v>
      </c>
      <c r="Y312" s="4">
        <v>3.4</v>
      </c>
      <c r="Z312" s="4">
        <v>1.6</v>
      </c>
      <c r="AA312" s="5">
        <v>36402</v>
      </c>
      <c r="AB312" s="5">
        <f t="shared" si="39"/>
        <v>1965708</v>
      </c>
      <c r="AC312" s="5">
        <v>24245.83</v>
      </c>
      <c r="AD312" s="5">
        <f t="shared" si="40"/>
        <v>1333520.6499999999</v>
      </c>
      <c r="AE312" s="5">
        <v>99007.02</v>
      </c>
      <c r="AF312" s="5">
        <v>26919.19</v>
      </c>
      <c r="AG312" s="5">
        <v>12361.16</v>
      </c>
      <c r="AH312" s="5">
        <v>2320</v>
      </c>
      <c r="AI312" s="5">
        <v>3200</v>
      </c>
      <c r="AJ312">
        <v>0</v>
      </c>
      <c r="AK312" s="5">
        <v>0</v>
      </c>
      <c r="AL312" s="5">
        <v>0</v>
      </c>
      <c r="AM312" s="5">
        <v>34091.1</v>
      </c>
      <c r="AN312">
        <v>4</v>
      </c>
      <c r="AO312">
        <v>4</v>
      </c>
      <c r="AP312" t="str">
        <f t="shared" si="41"/>
        <v>Yes</v>
      </c>
      <c r="AQ312">
        <v>1</v>
      </c>
      <c r="AR312" s="5">
        <f t="shared" si="42"/>
        <v>1511419.12</v>
      </c>
      <c r="AS312" s="5">
        <f t="shared" si="43"/>
        <v>454288.88</v>
      </c>
      <c r="AT312" t="s">
        <v>59</v>
      </c>
      <c r="AU312" t="s">
        <v>6164</v>
      </c>
      <c r="AV312" t="s">
        <v>6165</v>
      </c>
      <c r="AW312" t="s">
        <v>6166</v>
      </c>
      <c r="AX312" t="s">
        <v>6167</v>
      </c>
      <c r="AY312">
        <v>60</v>
      </c>
      <c r="AZ312">
        <v>1</v>
      </c>
      <c r="BA312">
        <v>0</v>
      </c>
      <c r="BB312" t="s">
        <v>6168</v>
      </c>
      <c r="BC312">
        <v>0</v>
      </c>
      <c r="BD312">
        <v>0</v>
      </c>
      <c r="BE312" t="s">
        <v>6169</v>
      </c>
      <c r="BF312" t="s">
        <v>6170</v>
      </c>
      <c r="BG312">
        <v>1</v>
      </c>
      <c r="BH312" t="s">
        <v>6186</v>
      </c>
      <c r="BI312">
        <v>27</v>
      </c>
      <c r="BJ312" t="s">
        <v>6172</v>
      </c>
      <c r="BK312">
        <v>0</v>
      </c>
      <c r="BL312">
        <v>77</v>
      </c>
      <c r="BM312" s="3">
        <f t="shared" si="44"/>
        <v>0.7142857142857143</v>
      </c>
    </row>
    <row r="313" spans="1:65">
      <c r="A313" t="s">
        <v>440</v>
      </c>
      <c r="B313" s="2">
        <v>45676</v>
      </c>
      <c r="C313" t="s">
        <v>47</v>
      </c>
      <c r="D313" t="s">
        <v>48</v>
      </c>
      <c r="E313">
        <v>1</v>
      </c>
      <c r="F313" t="s">
        <v>61</v>
      </c>
      <c r="G313" t="s">
        <v>50</v>
      </c>
      <c r="H313" t="s">
        <v>157</v>
      </c>
      <c r="I313" t="s">
        <v>64</v>
      </c>
      <c r="J313" t="s">
        <v>53</v>
      </c>
      <c r="K313" t="s">
        <v>75</v>
      </c>
      <c r="L313" t="s">
        <v>92</v>
      </c>
      <c r="M313" t="s">
        <v>56</v>
      </c>
      <c r="N313" t="s">
        <v>76</v>
      </c>
      <c r="O313" t="s">
        <v>70</v>
      </c>
      <c r="P313">
        <v>66</v>
      </c>
      <c r="Q313">
        <v>67</v>
      </c>
      <c r="R313">
        <v>66</v>
      </c>
      <c r="S313">
        <v>1</v>
      </c>
      <c r="T313">
        <f t="shared" si="36"/>
        <v>65</v>
      </c>
      <c r="U313">
        <v>64</v>
      </c>
      <c r="V313">
        <f t="shared" si="37"/>
        <v>1</v>
      </c>
      <c r="W313" s="3">
        <f t="shared" si="38"/>
        <v>1.5151515151515152E-2</v>
      </c>
      <c r="X313">
        <v>26</v>
      </c>
      <c r="Y313" s="4">
        <v>0</v>
      </c>
      <c r="Z313" s="4">
        <v>0.9</v>
      </c>
      <c r="AA313" s="5">
        <v>35892.22</v>
      </c>
      <c r="AB313" s="5">
        <f t="shared" si="39"/>
        <v>2297102.08</v>
      </c>
      <c r="AC313" s="5">
        <v>23723.57</v>
      </c>
      <c r="AD313" s="5">
        <f t="shared" si="40"/>
        <v>1565755.62</v>
      </c>
      <c r="AE313" s="5">
        <v>109256.59</v>
      </c>
      <c r="AF313" s="5">
        <v>28819.23</v>
      </c>
      <c r="AG313" s="5">
        <v>8827.1</v>
      </c>
      <c r="AH313" s="5">
        <v>1305</v>
      </c>
      <c r="AI313" s="5">
        <v>3200</v>
      </c>
      <c r="AJ313">
        <v>0</v>
      </c>
      <c r="AK313" s="5">
        <v>0</v>
      </c>
      <c r="AL313" s="5">
        <v>664.44</v>
      </c>
      <c r="AM313" s="5">
        <v>44184.71</v>
      </c>
      <c r="AN313">
        <v>4</v>
      </c>
      <c r="AO313">
        <v>5</v>
      </c>
      <c r="AP313" t="str">
        <f t="shared" si="41"/>
        <v>No</v>
      </c>
      <c r="AQ313">
        <v>2</v>
      </c>
      <c r="AR313" s="5">
        <f t="shared" si="42"/>
        <v>1762012.69</v>
      </c>
      <c r="AS313" s="5">
        <f t="shared" si="43"/>
        <v>535089.39</v>
      </c>
      <c r="AT313" t="s">
        <v>59</v>
      </c>
      <c r="AU313" t="s">
        <v>6164</v>
      </c>
      <c r="AV313" t="s">
        <v>6165</v>
      </c>
      <c r="AW313" t="s">
        <v>6166</v>
      </c>
      <c r="AX313" t="s">
        <v>6167</v>
      </c>
      <c r="AY313">
        <v>68</v>
      </c>
      <c r="AZ313">
        <v>0</v>
      </c>
      <c r="BA313">
        <v>17</v>
      </c>
      <c r="BB313" t="s">
        <v>6191</v>
      </c>
      <c r="BC313">
        <v>0</v>
      </c>
      <c r="BD313">
        <v>1</v>
      </c>
      <c r="BE313" t="s">
        <v>6188</v>
      </c>
      <c r="BF313" t="s">
        <v>6170</v>
      </c>
      <c r="BG313">
        <v>0</v>
      </c>
      <c r="BH313" t="s">
        <v>6171</v>
      </c>
      <c r="BI313">
        <v>36</v>
      </c>
      <c r="BJ313" t="s">
        <v>6172</v>
      </c>
      <c r="BK313">
        <v>0</v>
      </c>
      <c r="BL313">
        <v>71</v>
      </c>
      <c r="BM313" s="3">
        <f t="shared" si="44"/>
        <v>0.92957746478873238</v>
      </c>
    </row>
    <row r="314" spans="1:65">
      <c r="A314" t="s">
        <v>441</v>
      </c>
      <c r="B314" s="2">
        <v>45676</v>
      </c>
      <c r="C314" t="s">
        <v>47</v>
      </c>
      <c r="D314" t="s">
        <v>48</v>
      </c>
      <c r="E314">
        <v>1</v>
      </c>
      <c r="F314" t="s">
        <v>49</v>
      </c>
      <c r="G314" t="s">
        <v>79</v>
      </c>
      <c r="H314" t="s">
        <v>260</v>
      </c>
      <c r="I314" t="s">
        <v>74</v>
      </c>
      <c r="J314" t="s">
        <v>81</v>
      </c>
      <c r="K314" t="s">
        <v>75</v>
      </c>
      <c r="L314" t="s">
        <v>92</v>
      </c>
      <c r="M314" t="s">
        <v>56</v>
      </c>
      <c r="N314" t="s">
        <v>94</v>
      </c>
      <c r="O314" t="s">
        <v>82</v>
      </c>
      <c r="P314">
        <v>35</v>
      </c>
      <c r="Q314">
        <v>37</v>
      </c>
      <c r="R314">
        <v>36</v>
      </c>
      <c r="S314">
        <v>1</v>
      </c>
      <c r="T314">
        <f t="shared" si="36"/>
        <v>35</v>
      </c>
      <c r="U314">
        <v>35</v>
      </c>
      <c r="V314">
        <f t="shared" si="37"/>
        <v>0</v>
      </c>
      <c r="W314" s="3">
        <f t="shared" si="38"/>
        <v>2.7777777777777776E-2</v>
      </c>
      <c r="X314">
        <v>13</v>
      </c>
      <c r="Y314" s="4">
        <v>8.1</v>
      </c>
      <c r="Z314" s="4">
        <v>1.5</v>
      </c>
      <c r="AA314" s="5">
        <v>78833.08</v>
      </c>
      <c r="AB314" s="5">
        <f t="shared" si="39"/>
        <v>2759157.8</v>
      </c>
      <c r="AC314" s="5">
        <v>53887.49</v>
      </c>
      <c r="AD314" s="5">
        <f t="shared" si="40"/>
        <v>1939949.64</v>
      </c>
      <c r="AE314" s="5">
        <v>110693.92</v>
      </c>
      <c r="AF314" s="5">
        <v>32564.48</v>
      </c>
      <c r="AG314" s="5">
        <v>7991.84</v>
      </c>
      <c r="AH314" s="5">
        <v>2175</v>
      </c>
      <c r="AI314" s="5">
        <v>6800</v>
      </c>
      <c r="AJ314">
        <v>0</v>
      </c>
      <c r="AK314" s="5">
        <v>0</v>
      </c>
      <c r="AL314" s="5">
        <v>0</v>
      </c>
      <c r="AM314" s="5">
        <v>21923.68</v>
      </c>
      <c r="AN314">
        <v>4</v>
      </c>
      <c r="AO314">
        <v>4</v>
      </c>
      <c r="AP314" t="str">
        <f t="shared" si="41"/>
        <v>Yes</v>
      </c>
      <c r="AQ314">
        <v>1</v>
      </c>
      <c r="AR314" s="5">
        <f t="shared" si="42"/>
        <v>2122098.56</v>
      </c>
      <c r="AS314" s="5">
        <f t="shared" si="43"/>
        <v>637059.24</v>
      </c>
      <c r="AT314" t="s">
        <v>59</v>
      </c>
      <c r="AU314" t="s">
        <v>6164</v>
      </c>
      <c r="AV314" t="s">
        <v>6165</v>
      </c>
      <c r="AW314" t="s">
        <v>6166</v>
      </c>
      <c r="AX314" t="s">
        <v>6177</v>
      </c>
      <c r="AY314">
        <v>40</v>
      </c>
      <c r="AZ314">
        <v>3</v>
      </c>
      <c r="BA314">
        <v>0</v>
      </c>
      <c r="BB314" t="s">
        <v>6168</v>
      </c>
      <c r="BC314">
        <v>0</v>
      </c>
      <c r="BD314">
        <v>0</v>
      </c>
      <c r="BE314" t="s">
        <v>6169</v>
      </c>
      <c r="BF314" t="s">
        <v>6170</v>
      </c>
      <c r="BG314">
        <v>0</v>
      </c>
      <c r="BH314" t="s">
        <v>6171</v>
      </c>
      <c r="BI314">
        <v>31</v>
      </c>
      <c r="BJ314" t="s">
        <v>6172</v>
      </c>
      <c r="BK314">
        <v>0</v>
      </c>
      <c r="BL314">
        <v>47</v>
      </c>
      <c r="BM314" s="3">
        <f t="shared" si="44"/>
        <v>0.76595744680851063</v>
      </c>
    </row>
    <row r="315" spans="1:65">
      <c r="A315" t="s">
        <v>442</v>
      </c>
      <c r="B315" s="2">
        <v>45676</v>
      </c>
      <c r="C315" t="s">
        <v>47</v>
      </c>
      <c r="D315" t="s">
        <v>48</v>
      </c>
      <c r="E315">
        <v>1</v>
      </c>
      <c r="F315" t="s">
        <v>72</v>
      </c>
      <c r="G315" t="s">
        <v>62</v>
      </c>
      <c r="H315" t="s">
        <v>155</v>
      </c>
      <c r="I315" t="s">
        <v>74</v>
      </c>
      <c r="J315" t="s">
        <v>65</v>
      </c>
      <c r="K315" t="s">
        <v>75</v>
      </c>
      <c r="L315" t="s">
        <v>92</v>
      </c>
      <c r="M315" t="s">
        <v>56</v>
      </c>
      <c r="N315" t="s">
        <v>57</v>
      </c>
      <c r="O315" t="s">
        <v>70</v>
      </c>
      <c r="P315">
        <v>46</v>
      </c>
      <c r="Q315">
        <v>48</v>
      </c>
      <c r="R315">
        <v>47</v>
      </c>
      <c r="S315">
        <v>1</v>
      </c>
      <c r="T315">
        <f t="shared" si="36"/>
        <v>46</v>
      </c>
      <c r="U315">
        <v>44</v>
      </c>
      <c r="V315">
        <f t="shared" si="37"/>
        <v>2</v>
      </c>
      <c r="W315" s="3">
        <f t="shared" si="38"/>
        <v>2.1276595744680851E-2</v>
      </c>
      <c r="X315">
        <v>12</v>
      </c>
      <c r="Y315" s="4">
        <v>0</v>
      </c>
      <c r="Z315" s="4">
        <v>0.6</v>
      </c>
      <c r="AA315" s="5">
        <v>51390.29</v>
      </c>
      <c r="AB315" s="5">
        <f t="shared" si="39"/>
        <v>2261172.7599999998</v>
      </c>
      <c r="AC315" s="5">
        <v>34975.69</v>
      </c>
      <c r="AD315" s="5">
        <f t="shared" si="40"/>
        <v>1643857.43</v>
      </c>
      <c r="AE315" s="5">
        <v>104699.59</v>
      </c>
      <c r="AF315" s="5">
        <v>28661.72</v>
      </c>
      <c r="AG315" s="5">
        <v>7671.27</v>
      </c>
      <c r="AH315" s="5">
        <v>870</v>
      </c>
      <c r="AI315" s="5">
        <v>4600</v>
      </c>
      <c r="AJ315">
        <v>0</v>
      </c>
      <c r="AK315" s="5">
        <v>0</v>
      </c>
      <c r="AL315" s="5">
        <v>2046.33</v>
      </c>
      <c r="AM315" s="5">
        <v>29965.85</v>
      </c>
      <c r="AN315">
        <v>4</v>
      </c>
      <c r="AO315">
        <v>4</v>
      </c>
      <c r="AP315" t="str">
        <f t="shared" si="41"/>
        <v>Yes</v>
      </c>
      <c r="AQ315">
        <v>1</v>
      </c>
      <c r="AR315" s="5">
        <f t="shared" si="42"/>
        <v>1822372.19</v>
      </c>
      <c r="AS315" s="5">
        <f t="shared" si="43"/>
        <v>438800.57</v>
      </c>
      <c r="AT315" t="s">
        <v>59</v>
      </c>
      <c r="AU315" t="s">
        <v>6164</v>
      </c>
      <c r="AV315" t="s">
        <v>6165</v>
      </c>
      <c r="AW315" t="s">
        <v>6166</v>
      </c>
      <c r="AX315" t="s">
        <v>6167</v>
      </c>
      <c r="AY315">
        <v>47</v>
      </c>
      <c r="AZ315">
        <v>0</v>
      </c>
      <c r="BA315">
        <v>22</v>
      </c>
      <c r="BB315" t="s">
        <v>6191</v>
      </c>
      <c r="BC315">
        <v>0</v>
      </c>
      <c r="BD315">
        <v>0</v>
      </c>
      <c r="BE315" t="s">
        <v>6169</v>
      </c>
      <c r="BF315" t="s">
        <v>6170</v>
      </c>
      <c r="BG315">
        <v>0</v>
      </c>
      <c r="BH315" t="s">
        <v>6171</v>
      </c>
      <c r="BI315">
        <v>12</v>
      </c>
      <c r="BJ315" t="s">
        <v>6172</v>
      </c>
      <c r="BK315">
        <v>0</v>
      </c>
      <c r="BL315">
        <v>58</v>
      </c>
      <c r="BM315" s="3">
        <f t="shared" si="44"/>
        <v>0.81034482758620685</v>
      </c>
    </row>
    <row r="316" spans="1:65">
      <c r="A316" t="s">
        <v>443</v>
      </c>
      <c r="B316" s="2">
        <v>45676</v>
      </c>
      <c r="C316" t="s">
        <v>47</v>
      </c>
      <c r="D316" t="s">
        <v>48</v>
      </c>
      <c r="E316">
        <v>1</v>
      </c>
      <c r="F316" t="s">
        <v>78</v>
      </c>
      <c r="G316" t="s">
        <v>79</v>
      </c>
      <c r="H316" t="s">
        <v>136</v>
      </c>
      <c r="I316" t="s">
        <v>74</v>
      </c>
      <c r="J316" t="s">
        <v>81</v>
      </c>
      <c r="K316" t="s">
        <v>75</v>
      </c>
      <c r="L316" t="s">
        <v>92</v>
      </c>
      <c r="M316" t="s">
        <v>56</v>
      </c>
      <c r="N316" t="s">
        <v>76</v>
      </c>
      <c r="O316" t="s">
        <v>58</v>
      </c>
      <c r="P316">
        <v>37</v>
      </c>
      <c r="Q316">
        <v>38</v>
      </c>
      <c r="R316">
        <v>37</v>
      </c>
      <c r="S316">
        <v>1</v>
      </c>
      <c r="T316">
        <f t="shared" si="36"/>
        <v>36</v>
      </c>
      <c r="U316">
        <v>36</v>
      </c>
      <c r="V316">
        <f t="shared" si="37"/>
        <v>0</v>
      </c>
      <c r="W316" s="3">
        <f t="shared" si="38"/>
        <v>2.7027027027027029E-2</v>
      </c>
      <c r="X316">
        <v>45</v>
      </c>
      <c r="Y316" s="4">
        <v>0</v>
      </c>
      <c r="Z316" s="4">
        <v>1.1000000000000001</v>
      </c>
      <c r="AA316" s="5">
        <v>78201.16</v>
      </c>
      <c r="AB316" s="5">
        <f t="shared" si="39"/>
        <v>2815241.76</v>
      </c>
      <c r="AC316" s="5">
        <v>53650.3</v>
      </c>
      <c r="AD316" s="5">
        <f t="shared" si="40"/>
        <v>1985061.1</v>
      </c>
      <c r="AE316" s="5">
        <v>114229.33</v>
      </c>
      <c r="AF316" s="5">
        <v>35735.96</v>
      </c>
      <c r="AG316" s="5">
        <v>10763.21</v>
      </c>
      <c r="AH316" s="5">
        <v>1595</v>
      </c>
      <c r="AI316" s="5">
        <v>6800</v>
      </c>
      <c r="AJ316">
        <v>0</v>
      </c>
      <c r="AK316" s="5">
        <v>0</v>
      </c>
      <c r="AL316" s="5">
        <v>0</v>
      </c>
      <c r="AM316" s="5">
        <v>23578.21</v>
      </c>
      <c r="AN316">
        <v>4</v>
      </c>
      <c r="AO316">
        <v>4</v>
      </c>
      <c r="AP316" t="str">
        <f t="shared" si="41"/>
        <v>Yes</v>
      </c>
      <c r="AQ316">
        <v>1</v>
      </c>
      <c r="AR316" s="5">
        <f t="shared" si="42"/>
        <v>2177762.81</v>
      </c>
      <c r="AS316" s="5">
        <f t="shared" si="43"/>
        <v>637478.94999999995</v>
      </c>
      <c r="AT316" t="s">
        <v>59</v>
      </c>
      <c r="AU316" t="s">
        <v>6164</v>
      </c>
      <c r="AV316" t="s">
        <v>6165</v>
      </c>
      <c r="AW316" t="s">
        <v>6166</v>
      </c>
      <c r="AX316" t="s">
        <v>6167</v>
      </c>
      <c r="AY316">
        <v>40</v>
      </c>
      <c r="AZ316">
        <v>0</v>
      </c>
      <c r="BA316">
        <v>0</v>
      </c>
      <c r="BB316" t="s">
        <v>6168</v>
      </c>
      <c r="BC316">
        <v>0</v>
      </c>
      <c r="BD316">
        <v>0</v>
      </c>
      <c r="BE316" t="s">
        <v>6169</v>
      </c>
      <c r="BF316" t="s">
        <v>6170</v>
      </c>
      <c r="BG316">
        <v>1</v>
      </c>
      <c r="BH316" t="s">
        <v>6197</v>
      </c>
      <c r="BI316">
        <v>51</v>
      </c>
      <c r="BJ316" t="s">
        <v>6187</v>
      </c>
      <c r="BK316">
        <v>0</v>
      </c>
      <c r="BL316">
        <v>52</v>
      </c>
      <c r="BM316" s="3">
        <f t="shared" si="44"/>
        <v>0.71153846153846156</v>
      </c>
    </row>
    <row r="317" spans="1:65">
      <c r="A317" t="s">
        <v>444</v>
      </c>
      <c r="B317" s="2">
        <v>45676</v>
      </c>
      <c r="C317" t="s">
        <v>47</v>
      </c>
      <c r="D317" t="s">
        <v>48</v>
      </c>
      <c r="E317">
        <v>1</v>
      </c>
      <c r="F317" t="s">
        <v>61</v>
      </c>
      <c r="G317" t="s">
        <v>79</v>
      </c>
      <c r="H317" t="s">
        <v>123</v>
      </c>
      <c r="I317" t="s">
        <v>52</v>
      </c>
      <c r="J317" t="s">
        <v>65</v>
      </c>
      <c r="K317" t="s">
        <v>75</v>
      </c>
      <c r="L317" t="s">
        <v>55</v>
      </c>
      <c r="M317" t="s">
        <v>56</v>
      </c>
      <c r="N317" t="s">
        <v>76</v>
      </c>
      <c r="O317" t="s">
        <v>70</v>
      </c>
      <c r="P317">
        <v>44</v>
      </c>
      <c r="Q317">
        <v>46</v>
      </c>
      <c r="R317">
        <v>46</v>
      </c>
      <c r="S317">
        <v>1</v>
      </c>
      <c r="T317">
        <f t="shared" si="36"/>
        <v>45</v>
      </c>
      <c r="U317">
        <v>42</v>
      </c>
      <c r="V317">
        <f t="shared" si="37"/>
        <v>3</v>
      </c>
      <c r="W317" s="3">
        <f t="shared" si="38"/>
        <v>2.1739130434782608E-2</v>
      </c>
      <c r="X317">
        <v>27</v>
      </c>
      <c r="Y317" s="4">
        <v>8.1</v>
      </c>
      <c r="Z317" s="4">
        <v>1.4</v>
      </c>
      <c r="AA317" s="5">
        <v>51506.17</v>
      </c>
      <c r="AB317" s="5">
        <f t="shared" si="39"/>
        <v>2163259.14</v>
      </c>
      <c r="AC317" s="5">
        <v>35033.519999999997</v>
      </c>
      <c r="AD317" s="5">
        <f t="shared" si="40"/>
        <v>1611541.92</v>
      </c>
      <c r="AE317" s="5">
        <v>105480.08</v>
      </c>
      <c r="AF317" s="5">
        <v>28546.58</v>
      </c>
      <c r="AG317" s="5">
        <v>9314.68</v>
      </c>
      <c r="AH317" s="5">
        <v>2030</v>
      </c>
      <c r="AI317" s="5">
        <v>4600</v>
      </c>
      <c r="AJ317">
        <v>0</v>
      </c>
      <c r="AK317" s="5">
        <v>0</v>
      </c>
      <c r="AL317" s="5">
        <v>2934.81</v>
      </c>
      <c r="AM317" s="5">
        <v>28914.87</v>
      </c>
      <c r="AN317">
        <v>4</v>
      </c>
      <c r="AO317">
        <v>5</v>
      </c>
      <c r="AP317" t="str">
        <f t="shared" si="41"/>
        <v>No</v>
      </c>
      <c r="AQ317">
        <v>2</v>
      </c>
      <c r="AR317" s="5">
        <f t="shared" si="42"/>
        <v>1793362.94</v>
      </c>
      <c r="AS317" s="5">
        <f t="shared" si="43"/>
        <v>369896.2</v>
      </c>
      <c r="AT317" t="s">
        <v>59</v>
      </c>
      <c r="AU317" t="s">
        <v>6164</v>
      </c>
      <c r="AV317" t="s">
        <v>6165</v>
      </c>
      <c r="AW317" t="s">
        <v>6166</v>
      </c>
      <c r="AX317" t="s">
        <v>6177</v>
      </c>
      <c r="AY317">
        <v>46</v>
      </c>
      <c r="AZ317">
        <v>0</v>
      </c>
      <c r="BA317">
        <v>22</v>
      </c>
      <c r="BB317" t="s">
        <v>6180</v>
      </c>
      <c r="BC317">
        <v>1</v>
      </c>
      <c r="BD317">
        <v>0</v>
      </c>
      <c r="BE317" t="s">
        <v>6178</v>
      </c>
      <c r="BF317" t="s">
        <v>6170</v>
      </c>
      <c r="BG317">
        <v>0</v>
      </c>
      <c r="BH317" t="s">
        <v>6171</v>
      </c>
      <c r="BI317">
        <v>21</v>
      </c>
      <c r="BJ317" t="s">
        <v>6172</v>
      </c>
      <c r="BK317">
        <v>0</v>
      </c>
      <c r="BL317">
        <v>60</v>
      </c>
      <c r="BM317" s="3">
        <f t="shared" si="44"/>
        <v>0.76666666666666672</v>
      </c>
    </row>
    <row r="318" spans="1:65">
      <c r="A318" t="s">
        <v>445</v>
      </c>
      <c r="B318" s="2">
        <v>45676</v>
      </c>
      <c r="C318" t="s">
        <v>47</v>
      </c>
      <c r="D318" t="s">
        <v>48</v>
      </c>
      <c r="E318">
        <v>1</v>
      </c>
      <c r="F318" t="s">
        <v>78</v>
      </c>
      <c r="G318" t="s">
        <v>79</v>
      </c>
      <c r="H318" t="s">
        <v>136</v>
      </c>
      <c r="I318" t="s">
        <v>74</v>
      </c>
      <c r="J318" t="s">
        <v>65</v>
      </c>
      <c r="K318" t="s">
        <v>75</v>
      </c>
      <c r="L318" t="s">
        <v>92</v>
      </c>
      <c r="M318" t="s">
        <v>56</v>
      </c>
      <c r="N318" t="s">
        <v>69</v>
      </c>
      <c r="O318" t="s">
        <v>70</v>
      </c>
      <c r="P318">
        <v>47</v>
      </c>
      <c r="Q318">
        <v>48</v>
      </c>
      <c r="R318">
        <v>47</v>
      </c>
      <c r="S318">
        <v>1</v>
      </c>
      <c r="T318">
        <f t="shared" si="36"/>
        <v>46</v>
      </c>
      <c r="U318">
        <v>45</v>
      </c>
      <c r="V318">
        <f t="shared" si="37"/>
        <v>1</v>
      </c>
      <c r="W318" s="3">
        <f t="shared" si="38"/>
        <v>2.1276595744680851E-2</v>
      </c>
      <c r="X318">
        <v>19</v>
      </c>
      <c r="Y318" s="4">
        <v>1.3</v>
      </c>
      <c r="Z318" s="4">
        <v>0.9</v>
      </c>
      <c r="AA318" s="5">
        <v>51662.81</v>
      </c>
      <c r="AB318" s="5">
        <f t="shared" si="39"/>
        <v>2324826.4500000002</v>
      </c>
      <c r="AC318" s="5">
        <v>35201.19</v>
      </c>
      <c r="AD318" s="5">
        <f t="shared" si="40"/>
        <v>1654455.93</v>
      </c>
      <c r="AE318" s="5">
        <v>103288.02</v>
      </c>
      <c r="AF318" s="5">
        <v>31795.54</v>
      </c>
      <c r="AG318" s="5">
        <v>8264.83</v>
      </c>
      <c r="AH318" s="5">
        <v>1305</v>
      </c>
      <c r="AI318" s="5">
        <v>4600</v>
      </c>
      <c r="AJ318">
        <v>0</v>
      </c>
      <c r="AK318" s="5">
        <v>0</v>
      </c>
      <c r="AL318" s="5">
        <v>948.42</v>
      </c>
      <c r="AM318" s="5">
        <v>29070.98</v>
      </c>
      <c r="AN318">
        <v>4</v>
      </c>
      <c r="AO318">
        <v>4</v>
      </c>
      <c r="AP318" t="str">
        <f t="shared" si="41"/>
        <v>Yes</v>
      </c>
      <c r="AQ318">
        <v>1</v>
      </c>
      <c r="AR318" s="5">
        <f t="shared" si="42"/>
        <v>1833728.72</v>
      </c>
      <c r="AS318" s="5">
        <f t="shared" si="43"/>
        <v>491097.73</v>
      </c>
      <c r="AT318" t="s">
        <v>59</v>
      </c>
      <c r="AU318" t="s">
        <v>6164</v>
      </c>
      <c r="AV318" t="s">
        <v>6165</v>
      </c>
      <c r="AW318" t="s">
        <v>6166</v>
      </c>
      <c r="AX318" t="s">
        <v>6167</v>
      </c>
      <c r="AY318">
        <v>47</v>
      </c>
      <c r="AZ318">
        <v>0</v>
      </c>
      <c r="BA318">
        <v>14</v>
      </c>
      <c r="BB318" t="s">
        <v>6191</v>
      </c>
      <c r="BC318">
        <v>0</v>
      </c>
      <c r="BD318">
        <v>0</v>
      </c>
      <c r="BE318" t="s">
        <v>6169</v>
      </c>
      <c r="BF318" t="s">
        <v>6170</v>
      </c>
      <c r="BG318">
        <v>0</v>
      </c>
      <c r="BH318" t="s">
        <v>6171</v>
      </c>
      <c r="BI318">
        <v>7</v>
      </c>
      <c r="BJ318" t="s">
        <v>6172</v>
      </c>
      <c r="BK318">
        <v>0</v>
      </c>
      <c r="BL318">
        <v>65</v>
      </c>
      <c r="BM318" s="3">
        <f t="shared" si="44"/>
        <v>0.72307692307692306</v>
      </c>
    </row>
    <row r="319" spans="1:65">
      <c r="A319" t="s">
        <v>446</v>
      </c>
      <c r="B319" s="2">
        <v>45676</v>
      </c>
      <c r="C319" t="s">
        <v>47</v>
      </c>
      <c r="D319" t="s">
        <v>48</v>
      </c>
      <c r="E319">
        <v>1</v>
      </c>
      <c r="F319" t="s">
        <v>49</v>
      </c>
      <c r="G319" t="s">
        <v>79</v>
      </c>
      <c r="H319" t="s">
        <v>111</v>
      </c>
      <c r="I319" t="s">
        <v>52</v>
      </c>
      <c r="J319" t="s">
        <v>53</v>
      </c>
      <c r="K319" t="s">
        <v>66</v>
      </c>
      <c r="L319" t="s">
        <v>55</v>
      </c>
      <c r="M319" t="s">
        <v>56</v>
      </c>
      <c r="N319" t="s">
        <v>76</v>
      </c>
      <c r="O319" t="s">
        <v>58</v>
      </c>
      <c r="P319">
        <v>59</v>
      </c>
      <c r="Q319">
        <v>60</v>
      </c>
      <c r="R319">
        <v>57</v>
      </c>
      <c r="S319">
        <v>2</v>
      </c>
      <c r="T319">
        <f t="shared" si="36"/>
        <v>55</v>
      </c>
      <c r="U319">
        <v>55</v>
      </c>
      <c r="V319">
        <f t="shared" si="37"/>
        <v>0</v>
      </c>
      <c r="W319" s="3">
        <f t="shared" si="38"/>
        <v>3.5087719298245612E-2</v>
      </c>
      <c r="X319">
        <v>32</v>
      </c>
      <c r="Y319" s="4">
        <v>8.9</v>
      </c>
      <c r="Z319" s="4">
        <v>1.6</v>
      </c>
      <c r="AA319" s="5">
        <v>33550.33</v>
      </c>
      <c r="AB319" s="5">
        <f t="shared" si="39"/>
        <v>1845268.15</v>
      </c>
      <c r="AC319" s="5">
        <v>23548.92</v>
      </c>
      <c r="AD319" s="5">
        <f t="shared" si="40"/>
        <v>1342288.44</v>
      </c>
      <c r="AE319" s="5">
        <v>100260.98</v>
      </c>
      <c r="AF319" s="5">
        <v>27510.99</v>
      </c>
      <c r="AG319" s="5">
        <v>10266.81</v>
      </c>
      <c r="AH319" s="5">
        <v>2320</v>
      </c>
      <c r="AI319" s="5">
        <v>6400</v>
      </c>
      <c r="AJ319">
        <v>0</v>
      </c>
      <c r="AK319" s="5">
        <v>0</v>
      </c>
      <c r="AL319" s="5">
        <v>0</v>
      </c>
      <c r="AM319" s="5">
        <v>39954.019999999997</v>
      </c>
      <c r="AN319">
        <v>4</v>
      </c>
      <c r="AO319">
        <v>5</v>
      </c>
      <c r="AP319" t="str">
        <f t="shared" si="41"/>
        <v>No</v>
      </c>
      <c r="AQ319">
        <v>2</v>
      </c>
      <c r="AR319" s="5">
        <f t="shared" si="42"/>
        <v>1529001.24</v>
      </c>
      <c r="AS319" s="5">
        <f t="shared" si="43"/>
        <v>316266.90999999997</v>
      </c>
      <c r="AT319" t="s">
        <v>59</v>
      </c>
      <c r="AU319" t="s">
        <v>6164</v>
      </c>
      <c r="AV319" t="s">
        <v>6165</v>
      </c>
      <c r="AW319" t="s">
        <v>6166</v>
      </c>
      <c r="AX319" t="s">
        <v>6177</v>
      </c>
      <c r="AY319">
        <v>62</v>
      </c>
      <c r="AZ319">
        <v>0</v>
      </c>
      <c r="BA319">
        <v>0</v>
      </c>
      <c r="BB319" t="s">
        <v>6168</v>
      </c>
      <c r="BC319">
        <v>1</v>
      </c>
      <c r="BD319">
        <v>0</v>
      </c>
      <c r="BE319" t="s">
        <v>6178</v>
      </c>
      <c r="BF319" t="s">
        <v>6170</v>
      </c>
      <c r="BG319">
        <v>1</v>
      </c>
      <c r="BH319" t="s">
        <v>6186</v>
      </c>
      <c r="BI319">
        <v>54</v>
      </c>
      <c r="BJ319" t="s">
        <v>6187</v>
      </c>
      <c r="BK319">
        <v>0</v>
      </c>
      <c r="BL319">
        <v>70</v>
      </c>
      <c r="BM319" s="3">
        <f t="shared" si="44"/>
        <v>0.81428571428571428</v>
      </c>
    </row>
    <row r="320" spans="1:65">
      <c r="A320" t="s">
        <v>447</v>
      </c>
      <c r="B320" s="2">
        <v>45676</v>
      </c>
      <c r="C320" t="s">
        <v>47</v>
      </c>
      <c r="D320" t="s">
        <v>48</v>
      </c>
      <c r="E320">
        <v>1</v>
      </c>
      <c r="F320" t="s">
        <v>78</v>
      </c>
      <c r="G320" t="s">
        <v>50</v>
      </c>
      <c r="H320" t="s">
        <v>181</v>
      </c>
      <c r="I320" t="s">
        <v>74</v>
      </c>
      <c r="J320" t="s">
        <v>53</v>
      </c>
      <c r="K320" t="s">
        <v>75</v>
      </c>
      <c r="L320" t="s">
        <v>87</v>
      </c>
      <c r="M320" t="s">
        <v>68</v>
      </c>
      <c r="N320" t="s">
        <v>76</v>
      </c>
      <c r="O320" t="s">
        <v>82</v>
      </c>
      <c r="P320">
        <v>65</v>
      </c>
      <c r="Q320">
        <v>66</v>
      </c>
      <c r="R320">
        <v>64</v>
      </c>
      <c r="S320">
        <v>2</v>
      </c>
      <c r="T320">
        <f t="shared" si="36"/>
        <v>62</v>
      </c>
      <c r="U320">
        <v>62</v>
      </c>
      <c r="V320">
        <f t="shared" si="37"/>
        <v>0</v>
      </c>
      <c r="W320" s="3">
        <f t="shared" si="38"/>
        <v>3.125E-2</v>
      </c>
      <c r="X320">
        <v>32</v>
      </c>
      <c r="Y320" s="4">
        <v>2.5</v>
      </c>
      <c r="Z320" s="4">
        <v>1.1000000000000001</v>
      </c>
      <c r="AA320" s="5">
        <v>35794.14</v>
      </c>
      <c r="AB320" s="5">
        <f t="shared" si="39"/>
        <v>2219236.6800000002</v>
      </c>
      <c r="AC320" s="5">
        <v>23019.24</v>
      </c>
      <c r="AD320" s="5">
        <f t="shared" si="40"/>
        <v>1473231.36</v>
      </c>
      <c r="AE320" s="5">
        <v>107910.03</v>
      </c>
      <c r="AF320" s="5">
        <v>30132.49</v>
      </c>
      <c r="AG320" s="5">
        <v>9695.9699999999993</v>
      </c>
      <c r="AH320" s="5">
        <v>1595</v>
      </c>
      <c r="AI320" s="5">
        <v>6400</v>
      </c>
      <c r="AJ320">
        <v>1</v>
      </c>
      <c r="AK320" s="5">
        <v>9057.83</v>
      </c>
      <c r="AL320" s="5">
        <v>0</v>
      </c>
      <c r="AM320" s="5">
        <v>44458.93</v>
      </c>
      <c r="AN320">
        <v>4</v>
      </c>
      <c r="AO320">
        <v>5</v>
      </c>
      <c r="AP320" t="str">
        <f t="shared" si="41"/>
        <v>No</v>
      </c>
      <c r="AQ320">
        <v>3</v>
      </c>
      <c r="AR320" s="5">
        <f t="shared" si="42"/>
        <v>1682481.61</v>
      </c>
      <c r="AS320" s="5">
        <f t="shared" si="43"/>
        <v>536755.06999999995</v>
      </c>
      <c r="AT320" t="s">
        <v>59</v>
      </c>
      <c r="AU320" t="s">
        <v>6189</v>
      </c>
      <c r="AV320" t="s">
        <v>6190</v>
      </c>
      <c r="AW320" t="s">
        <v>6183</v>
      </c>
      <c r="AX320" t="s">
        <v>6167</v>
      </c>
      <c r="AY320">
        <v>71</v>
      </c>
      <c r="AZ320">
        <v>4</v>
      </c>
      <c r="BA320">
        <v>0</v>
      </c>
      <c r="BB320" t="s">
        <v>6168</v>
      </c>
      <c r="BC320">
        <v>0</v>
      </c>
      <c r="BD320">
        <v>1</v>
      </c>
      <c r="BE320" t="s">
        <v>6188</v>
      </c>
      <c r="BF320" t="s">
        <v>6170</v>
      </c>
      <c r="BG320">
        <v>1</v>
      </c>
      <c r="BH320" t="s">
        <v>6186</v>
      </c>
      <c r="BI320">
        <v>54</v>
      </c>
      <c r="BJ320" t="s">
        <v>6187</v>
      </c>
      <c r="BK320">
        <v>0</v>
      </c>
      <c r="BL320">
        <v>74</v>
      </c>
      <c r="BM320" s="3">
        <f t="shared" si="44"/>
        <v>0.86486486486486491</v>
      </c>
    </row>
    <row r="321" spans="1:65">
      <c r="A321" t="s">
        <v>448</v>
      </c>
      <c r="B321" s="2">
        <v>45676</v>
      </c>
      <c r="C321" t="s">
        <v>47</v>
      </c>
      <c r="D321" t="s">
        <v>48</v>
      </c>
      <c r="E321">
        <v>1</v>
      </c>
      <c r="F321" t="s">
        <v>78</v>
      </c>
      <c r="G321" t="s">
        <v>50</v>
      </c>
      <c r="H321" t="s">
        <v>173</v>
      </c>
      <c r="I321" t="s">
        <v>52</v>
      </c>
      <c r="J321" t="s">
        <v>53</v>
      </c>
      <c r="K321" t="s">
        <v>75</v>
      </c>
      <c r="L321" t="s">
        <v>87</v>
      </c>
      <c r="M321" t="s">
        <v>56</v>
      </c>
      <c r="N321" t="s">
        <v>109</v>
      </c>
      <c r="O321" t="s">
        <v>70</v>
      </c>
      <c r="P321">
        <v>61</v>
      </c>
      <c r="Q321">
        <v>62</v>
      </c>
      <c r="R321">
        <v>59</v>
      </c>
      <c r="S321">
        <v>2</v>
      </c>
      <c r="T321">
        <f t="shared" si="36"/>
        <v>57</v>
      </c>
      <c r="U321">
        <v>57</v>
      </c>
      <c r="V321">
        <f t="shared" si="37"/>
        <v>0</v>
      </c>
      <c r="W321" s="3">
        <f t="shared" si="38"/>
        <v>3.3898305084745763E-2</v>
      </c>
      <c r="X321">
        <v>24</v>
      </c>
      <c r="Y321" s="4">
        <v>1.3</v>
      </c>
      <c r="Z321" s="4">
        <v>0.7</v>
      </c>
      <c r="AA321" s="5">
        <v>36373.53</v>
      </c>
      <c r="AB321" s="5">
        <f t="shared" si="39"/>
        <v>2073291.21</v>
      </c>
      <c r="AC321" s="5">
        <v>24021.73</v>
      </c>
      <c r="AD321" s="5">
        <f t="shared" si="40"/>
        <v>1417282.07</v>
      </c>
      <c r="AE321" s="5">
        <v>106809.78</v>
      </c>
      <c r="AF321" s="5">
        <v>28645.33</v>
      </c>
      <c r="AG321" s="5">
        <v>9356.52</v>
      </c>
      <c r="AH321" s="5">
        <v>1015</v>
      </c>
      <c r="AI321" s="5">
        <v>6400</v>
      </c>
      <c r="AJ321">
        <v>0</v>
      </c>
      <c r="AK321" s="5">
        <v>0</v>
      </c>
      <c r="AL321" s="5">
        <v>0</v>
      </c>
      <c r="AM321" s="5">
        <v>93446.27</v>
      </c>
      <c r="AN321">
        <v>8</v>
      </c>
      <c r="AO321">
        <v>10</v>
      </c>
      <c r="AP321" t="str">
        <f t="shared" si="41"/>
        <v>No</v>
      </c>
      <c r="AQ321">
        <v>2</v>
      </c>
      <c r="AR321" s="5">
        <f t="shared" si="42"/>
        <v>1662954.97</v>
      </c>
      <c r="AS321" s="5">
        <f t="shared" si="43"/>
        <v>410336.24</v>
      </c>
      <c r="AT321" t="s">
        <v>59</v>
      </c>
      <c r="AU321" t="s">
        <v>6164</v>
      </c>
      <c r="AV321" t="s">
        <v>6165</v>
      </c>
      <c r="AW321" t="s">
        <v>6166</v>
      </c>
      <c r="AX321" t="s">
        <v>6167</v>
      </c>
      <c r="AY321">
        <v>61</v>
      </c>
      <c r="AZ321">
        <v>0</v>
      </c>
      <c r="BA321">
        <v>0</v>
      </c>
      <c r="BB321" t="s">
        <v>6168</v>
      </c>
      <c r="BC321">
        <v>0</v>
      </c>
      <c r="BD321">
        <v>2</v>
      </c>
      <c r="BE321" t="s">
        <v>6188</v>
      </c>
      <c r="BF321" t="s">
        <v>6170</v>
      </c>
      <c r="BG321">
        <v>1</v>
      </c>
      <c r="BH321" t="s">
        <v>6186</v>
      </c>
      <c r="BI321">
        <v>33</v>
      </c>
      <c r="BJ321" t="s">
        <v>6172</v>
      </c>
      <c r="BK321">
        <v>0</v>
      </c>
      <c r="BL321">
        <v>75</v>
      </c>
      <c r="BM321" s="3">
        <f t="shared" si="44"/>
        <v>0.78666666666666663</v>
      </c>
    </row>
    <row r="322" spans="1:65">
      <c r="A322" t="s">
        <v>449</v>
      </c>
      <c r="B322" s="2">
        <v>45676</v>
      </c>
      <c r="C322" t="s">
        <v>47</v>
      </c>
      <c r="D322" t="s">
        <v>48</v>
      </c>
      <c r="E322">
        <v>1</v>
      </c>
      <c r="F322" t="s">
        <v>72</v>
      </c>
      <c r="G322" t="s">
        <v>79</v>
      </c>
      <c r="H322" t="s">
        <v>159</v>
      </c>
      <c r="I322" t="s">
        <v>74</v>
      </c>
      <c r="J322" t="s">
        <v>81</v>
      </c>
      <c r="K322" t="s">
        <v>75</v>
      </c>
      <c r="L322" t="s">
        <v>87</v>
      </c>
      <c r="M322" t="s">
        <v>56</v>
      </c>
      <c r="N322" t="s">
        <v>69</v>
      </c>
      <c r="O322" t="s">
        <v>58</v>
      </c>
      <c r="P322">
        <v>34</v>
      </c>
      <c r="Q322">
        <v>36</v>
      </c>
      <c r="R322">
        <v>36</v>
      </c>
      <c r="S322">
        <v>1</v>
      </c>
      <c r="T322">
        <f t="shared" ref="T322:T385" si="45">R322-S322</f>
        <v>35</v>
      </c>
      <c r="U322">
        <v>33</v>
      </c>
      <c r="V322">
        <f t="shared" ref="V322:V385" si="46">T322-U322</f>
        <v>2</v>
      </c>
      <c r="W322" s="3">
        <f t="shared" ref="W322:W385" si="47">IFERROR(S322/R322,0)</f>
        <v>2.7777777777777776E-2</v>
      </c>
      <c r="X322">
        <v>27</v>
      </c>
      <c r="Y322" s="4">
        <v>0</v>
      </c>
      <c r="Z322" s="4">
        <v>1.1000000000000001</v>
      </c>
      <c r="AA322" s="5">
        <v>77202.41</v>
      </c>
      <c r="AB322" s="5">
        <f t="shared" ref="AB322:AB385" si="48">ROUND(U322*AA322,2)</f>
        <v>2547679.5299999998</v>
      </c>
      <c r="AC322" s="5">
        <v>54762.239999999998</v>
      </c>
      <c r="AD322" s="5">
        <f t="shared" ref="AD322:AD385" si="49">ROUND(R322*AC322,2)</f>
        <v>1971440.6399999999</v>
      </c>
      <c r="AE322" s="5">
        <v>111126.47</v>
      </c>
      <c r="AF322" s="5">
        <v>30827.63</v>
      </c>
      <c r="AG322" s="5">
        <v>8825.3799999999992</v>
      </c>
      <c r="AH322" s="5">
        <v>1595</v>
      </c>
      <c r="AI322" s="5">
        <v>6800</v>
      </c>
      <c r="AJ322">
        <v>0</v>
      </c>
      <c r="AK322" s="5">
        <v>0</v>
      </c>
      <c r="AL322" s="5">
        <v>3131.5</v>
      </c>
      <c r="AM322" s="5">
        <v>20898.95</v>
      </c>
      <c r="AN322">
        <v>4</v>
      </c>
      <c r="AO322">
        <v>4</v>
      </c>
      <c r="AP322" t="str">
        <f t="shared" ref="AP322:AP385" si="50">IF(AO322&lt;=AN322,"Yes","No")</f>
        <v>Yes</v>
      </c>
      <c r="AQ322">
        <v>1</v>
      </c>
      <c r="AR322" s="5">
        <f t="shared" ref="AR322:AR385" si="51">ROUND(SUM(AD322:AI322)+SUM(AK322:AM322),2)</f>
        <v>2154645.5699999998</v>
      </c>
      <c r="AS322" s="5">
        <f t="shared" ref="AS322:AS385" si="52">ROUND(AB322-AR322,2)</f>
        <v>393033.96</v>
      </c>
      <c r="AT322" t="s">
        <v>59</v>
      </c>
      <c r="AU322" t="s">
        <v>6164</v>
      </c>
      <c r="AV322" t="s">
        <v>6165</v>
      </c>
      <c r="AW322" t="s">
        <v>6166</v>
      </c>
      <c r="AX322" t="s">
        <v>6184</v>
      </c>
      <c r="AY322">
        <v>39</v>
      </c>
      <c r="AZ322">
        <v>2</v>
      </c>
      <c r="BA322">
        <v>21</v>
      </c>
      <c r="BB322" t="s">
        <v>6185</v>
      </c>
      <c r="BC322">
        <v>0</v>
      </c>
      <c r="BD322">
        <v>0</v>
      </c>
      <c r="BE322" t="s">
        <v>6169</v>
      </c>
      <c r="BF322" t="s">
        <v>6170</v>
      </c>
      <c r="BG322">
        <v>0</v>
      </c>
      <c r="BH322" t="s">
        <v>6171</v>
      </c>
      <c r="BI322">
        <v>50</v>
      </c>
      <c r="BJ322" t="s">
        <v>6172</v>
      </c>
      <c r="BK322">
        <v>0</v>
      </c>
      <c r="BL322">
        <v>51</v>
      </c>
      <c r="BM322" s="3">
        <f t="shared" ref="BM322:BM385" si="53">IFERROR(R322/BL322,0)</f>
        <v>0.70588235294117652</v>
      </c>
    </row>
    <row r="323" spans="1:65">
      <c r="A323" t="s">
        <v>450</v>
      </c>
      <c r="B323" s="2">
        <v>45677</v>
      </c>
      <c r="C323" t="s">
        <v>47</v>
      </c>
      <c r="D323" t="s">
        <v>48</v>
      </c>
      <c r="E323">
        <v>1</v>
      </c>
      <c r="F323" t="s">
        <v>72</v>
      </c>
      <c r="G323" t="s">
        <v>62</v>
      </c>
      <c r="H323" t="s">
        <v>175</v>
      </c>
      <c r="I323" t="s">
        <v>74</v>
      </c>
      <c r="J323" t="s">
        <v>65</v>
      </c>
      <c r="K323" t="s">
        <v>66</v>
      </c>
      <c r="L323" t="s">
        <v>55</v>
      </c>
      <c r="M323" t="s">
        <v>56</v>
      </c>
      <c r="N323" t="s">
        <v>94</v>
      </c>
      <c r="O323" t="s">
        <v>82</v>
      </c>
      <c r="P323">
        <v>52</v>
      </c>
      <c r="Q323">
        <v>55</v>
      </c>
      <c r="R323">
        <v>56</v>
      </c>
      <c r="S323">
        <v>1</v>
      </c>
      <c r="T323">
        <f t="shared" si="45"/>
        <v>55</v>
      </c>
      <c r="U323">
        <v>51</v>
      </c>
      <c r="V323">
        <f t="shared" si="46"/>
        <v>4</v>
      </c>
      <c r="W323" s="3">
        <f t="shared" si="47"/>
        <v>1.7857142857142856E-2</v>
      </c>
      <c r="X323">
        <v>24</v>
      </c>
      <c r="Y323" s="4">
        <v>6</v>
      </c>
      <c r="Z323" s="4">
        <v>1.8</v>
      </c>
      <c r="AA323" s="5">
        <v>48410.03</v>
      </c>
      <c r="AB323" s="5">
        <f t="shared" si="48"/>
        <v>2468911.5299999998</v>
      </c>
      <c r="AC323" s="5">
        <v>35050.86</v>
      </c>
      <c r="AD323" s="5">
        <f t="shared" si="49"/>
        <v>1962848.16</v>
      </c>
      <c r="AE323" s="5">
        <v>122868.11</v>
      </c>
      <c r="AF323" s="5">
        <v>34759.64</v>
      </c>
      <c r="AG323" s="5">
        <v>9617.7099999999991</v>
      </c>
      <c r="AH323" s="5">
        <v>2610</v>
      </c>
      <c r="AI323" s="5">
        <v>4600</v>
      </c>
      <c r="AJ323">
        <v>0</v>
      </c>
      <c r="AK323" s="5">
        <v>0</v>
      </c>
      <c r="AL323" s="5">
        <v>4068.52</v>
      </c>
      <c r="AM323" s="5">
        <v>35218.68</v>
      </c>
      <c r="AN323">
        <v>4</v>
      </c>
      <c r="AO323">
        <v>4</v>
      </c>
      <c r="AP323" t="str">
        <f t="shared" si="50"/>
        <v>Yes</v>
      </c>
      <c r="AQ323">
        <v>1</v>
      </c>
      <c r="AR323" s="5">
        <f t="shared" si="51"/>
        <v>2176590.8199999998</v>
      </c>
      <c r="AS323" s="5">
        <f t="shared" si="52"/>
        <v>292320.71000000002</v>
      </c>
      <c r="AT323" t="s">
        <v>59</v>
      </c>
      <c r="AU323" t="s">
        <v>6164</v>
      </c>
      <c r="AV323" t="s">
        <v>6165</v>
      </c>
      <c r="AW323" t="s">
        <v>6166</v>
      </c>
      <c r="AX323" t="s">
        <v>6184</v>
      </c>
      <c r="AY323">
        <v>54</v>
      </c>
      <c r="AZ323">
        <v>0</v>
      </c>
      <c r="BA323">
        <v>23</v>
      </c>
      <c r="BB323" t="s">
        <v>6180</v>
      </c>
      <c r="BC323">
        <v>0</v>
      </c>
      <c r="BD323">
        <v>0</v>
      </c>
      <c r="BE323" t="s">
        <v>6169</v>
      </c>
      <c r="BF323" t="s">
        <v>6170</v>
      </c>
      <c r="BG323">
        <v>0</v>
      </c>
      <c r="BH323" t="s">
        <v>6171</v>
      </c>
      <c r="BI323">
        <v>23</v>
      </c>
      <c r="BJ323" t="s">
        <v>6172</v>
      </c>
      <c r="BK323">
        <v>0</v>
      </c>
      <c r="BL323">
        <v>63</v>
      </c>
      <c r="BM323" s="3">
        <f t="shared" si="53"/>
        <v>0.88888888888888884</v>
      </c>
    </row>
    <row r="324" spans="1:65">
      <c r="A324" t="s">
        <v>451</v>
      </c>
      <c r="B324" s="2">
        <v>45677</v>
      </c>
      <c r="C324" t="s">
        <v>47</v>
      </c>
      <c r="D324" t="s">
        <v>48</v>
      </c>
      <c r="E324">
        <v>1</v>
      </c>
      <c r="F324" t="s">
        <v>61</v>
      </c>
      <c r="G324" t="s">
        <v>62</v>
      </c>
      <c r="H324" t="s">
        <v>104</v>
      </c>
      <c r="I324" t="s">
        <v>52</v>
      </c>
      <c r="J324" t="s">
        <v>53</v>
      </c>
      <c r="K324" t="s">
        <v>54</v>
      </c>
      <c r="L324" t="s">
        <v>67</v>
      </c>
      <c r="M324" t="s">
        <v>56</v>
      </c>
      <c r="N324" t="s">
        <v>76</v>
      </c>
      <c r="O324" t="s">
        <v>70</v>
      </c>
      <c r="P324">
        <v>64</v>
      </c>
      <c r="Q324">
        <v>67</v>
      </c>
      <c r="R324">
        <v>65</v>
      </c>
      <c r="S324">
        <v>2</v>
      </c>
      <c r="T324">
        <f t="shared" si="45"/>
        <v>63</v>
      </c>
      <c r="U324">
        <v>63</v>
      </c>
      <c r="V324">
        <f t="shared" si="46"/>
        <v>0</v>
      </c>
      <c r="W324" s="3">
        <f t="shared" si="47"/>
        <v>3.0769230769230771E-2</v>
      </c>
      <c r="X324">
        <v>44</v>
      </c>
      <c r="Y324" s="4">
        <v>9.3000000000000007</v>
      </c>
      <c r="Z324" s="4">
        <v>2.2999999999999998</v>
      </c>
      <c r="AA324" s="5">
        <v>38825.360000000001</v>
      </c>
      <c r="AB324" s="5">
        <f t="shared" si="48"/>
        <v>2445997.6800000002</v>
      </c>
      <c r="AC324" s="5">
        <v>23009.07</v>
      </c>
      <c r="AD324" s="5">
        <f t="shared" si="49"/>
        <v>1495589.55</v>
      </c>
      <c r="AE324" s="5">
        <v>115472.7</v>
      </c>
      <c r="AF324" s="5">
        <v>29871.919999999998</v>
      </c>
      <c r="AG324" s="5">
        <v>11495.02</v>
      </c>
      <c r="AH324" s="5">
        <v>3335</v>
      </c>
      <c r="AI324" s="5">
        <v>6400</v>
      </c>
      <c r="AJ324">
        <v>0</v>
      </c>
      <c r="AK324" s="5">
        <v>0</v>
      </c>
      <c r="AL324" s="5">
        <v>0</v>
      </c>
      <c r="AM324" s="5">
        <v>43876.89</v>
      </c>
      <c r="AN324">
        <v>4</v>
      </c>
      <c r="AO324">
        <v>5</v>
      </c>
      <c r="AP324" t="str">
        <f t="shared" si="50"/>
        <v>No</v>
      </c>
      <c r="AQ324">
        <v>3</v>
      </c>
      <c r="AR324" s="5">
        <f t="shared" si="51"/>
        <v>1706041.08</v>
      </c>
      <c r="AS324" s="5">
        <f t="shared" si="52"/>
        <v>739956.6</v>
      </c>
      <c r="AT324" t="s">
        <v>116</v>
      </c>
      <c r="AU324" t="s">
        <v>6164</v>
      </c>
      <c r="AV324" t="s">
        <v>6165</v>
      </c>
      <c r="AW324" t="s">
        <v>6166</v>
      </c>
      <c r="AX324" t="s">
        <v>6177</v>
      </c>
      <c r="AY324">
        <v>64</v>
      </c>
      <c r="AZ324">
        <v>0</v>
      </c>
      <c r="BA324">
        <v>0</v>
      </c>
      <c r="BB324" t="s">
        <v>6168</v>
      </c>
      <c r="BC324">
        <v>1</v>
      </c>
      <c r="BD324">
        <v>0</v>
      </c>
      <c r="BE324" t="s">
        <v>6196</v>
      </c>
      <c r="BF324" t="s">
        <v>6170</v>
      </c>
      <c r="BG324">
        <v>0</v>
      </c>
      <c r="BH324" t="s">
        <v>6171</v>
      </c>
      <c r="BI324">
        <v>25</v>
      </c>
      <c r="BJ324" t="s">
        <v>6172</v>
      </c>
      <c r="BK324">
        <v>0</v>
      </c>
      <c r="BL324">
        <v>71</v>
      </c>
      <c r="BM324" s="3">
        <f t="shared" si="53"/>
        <v>0.91549295774647887</v>
      </c>
    </row>
    <row r="325" spans="1:65">
      <c r="A325" t="s">
        <v>452</v>
      </c>
      <c r="B325" s="2">
        <v>45677</v>
      </c>
      <c r="C325" t="s">
        <v>47</v>
      </c>
      <c r="D325" t="s">
        <v>48</v>
      </c>
      <c r="E325">
        <v>1</v>
      </c>
      <c r="F325" t="s">
        <v>78</v>
      </c>
      <c r="G325" t="s">
        <v>62</v>
      </c>
      <c r="H325" t="s">
        <v>168</v>
      </c>
      <c r="I325" t="s">
        <v>64</v>
      </c>
      <c r="J325" t="s">
        <v>53</v>
      </c>
      <c r="K325" t="s">
        <v>75</v>
      </c>
      <c r="L325" t="s">
        <v>67</v>
      </c>
      <c r="M325" t="s">
        <v>56</v>
      </c>
      <c r="N325" t="s">
        <v>69</v>
      </c>
      <c r="O325" t="s">
        <v>120</v>
      </c>
      <c r="P325">
        <v>63</v>
      </c>
      <c r="Q325">
        <v>64</v>
      </c>
      <c r="R325">
        <v>62</v>
      </c>
      <c r="S325">
        <v>2</v>
      </c>
      <c r="T325">
        <f t="shared" si="45"/>
        <v>60</v>
      </c>
      <c r="U325">
        <v>60</v>
      </c>
      <c r="V325">
        <f t="shared" si="46"/>
        <v>0</v>
      </c>
      <c r="W325" s="3">
        <f t="shared" si="47"/>
        <v>3.2258064516129031E-2</v>
      </c>
      <c r="X325">
        <v>38</v>
      </c>
      <c r="Y325" s="4">
        <v>8.5</v>
      </c>
      <c r="Z325" s="4">
        <v>1.8</v>
      </c>
      <c r="AA325" s="5">
        <v>35906.6</v>
      </c>
      <c r="AB325" s="5">
        <f t="shared" si="48"/>
        <v>2154396</v>
      </c>
      <c r="AC325" s="5">
        <v>22888.63</v>
      </c>
      <c r="AD325" s="5">
        <f t="shared" si="49"/>
        <v>1419095.06</v>
      </c>
      <c r="AE325" s="5">
        <v>101799.93</v>
      </c>
      <c r="AF325" s="5">
        <v>31493.67</v>
      </c>
      <c r="AG325" s="5">
        <v>11079.46</v>
      </c>
      <c r="AH325" s="5">
        <v>2610</v>
      </c>
      <c r="AI325" s="5">
        <v>6400</v>
      </c>
      <c r="AJ325">
        <v>0</v>
      </c>
      <c r="AK325" s="5">
        <v>0</v>
      </c>
      <c r="AL325" s="5">
        <v>0</v>
      </c>
      <c r="AM325" s="5">
        <v>42686.69</v>
      </c>
      <c r="AN325">
        <v>4</v>
      </c>
      <c r="AO325">
        <v>5</v>
      </c>
      <c r="AP325" t="str">
        <f t="shared" si="50"/>
        <v>No</v>
      </c>
      <c r="AQ325">
        <v>3</v>
      </c>
      <c r="AR325" s="5">
        <f t="shared" si="51"/>
        <v>1615164.81</v>
      </c>
      <c r="AS325" s="5">
        <f t="shared" si="52"/>
        <v>539231.18999999994</v>
      </c>
      <c r="AT325" t="s">
        <v>59</v>
      </c>
      <c r="AU325" t="s">
        <v>6164</v>
      </c>
      <c r="AV325" t="s">
        <v>6165</v>
      </c>
      <c r="AW325" t="s">
        <v>6166</v>
      </c>
      <c r="AX325" t="s">
        <v>6177</v>
      </c>
      <c r="AY325">
        <v>64</v>
      </c>
      <c r="AZ325">
        <v>0</v>
      </c>
      <c r="BA325">
        <v>0</v>
      </c>
      <c r="BB325" t="s">
        <v>6168</v>
      </c>
      <c r="BC325">
        <v>1</v>
      </c>
      <c r="BD325">
        <v>0</v>
      </c>
      <c r="BE325" t="s">
        <v>6178</v>
      </c>
      <c r="BF325" t="s">
        <v>6170</v>
      </c>
      <c r="BG325">
        <v>0</v>
      </c>
      <c r="BH325" t="s">
        <v>6171</v>
      </c>
      <c r="BI325">
        <v>57</v>
      </c>
      <c r="BJ325" t="s">
        <v>6187</v>
      </c>
      <c r="BK325">
        <v>0</v>
      </c>
      <c r="BL325">
        <v>76</v>
      </c>
      <c r="BM325" s="3">
        <f t="shared" si="53"/>
        <v>0.81578947368421051</v>
      </c>
    </row>
    <row r="326" spans="1:65">
      <c r="A326" t="s">
        <v>453</v>
      </c>
      <c r="B326" s="2">
        <v>45677</v>
      </c>
      <c r="C326" t="s">
        <v>47</v>
      </c>
      <c r="D326" t="s">
        <v>48</v>
      </c>
      <c r="E326">
        <v>1</v>
      </c>
      <c r="F326" t="s">
        <v>72</v>
      </c>
      <c r="G326" t="s">
        <v>62</v>
      </c>
      <c r="H326" t="s">
        <v>150</v>
      </c>
      <c r="I326" t="s">
        <v>74</v>
      </c>
      <c r="J326" t="s">
        <v>65</v>
      </c>
      <c r="K326" t="s">
        <v>75</v>
      </c>
      <c r="L326" t="s">
        <v>55</v>
      </c>
      <c r="M326" t="s">
        <v>68</v>
      </c>
      <c r="N326" t="s">
        <v>76</v>
      </c>
      <c r="O326" t="s">
        <v>58</v>
      </c>
      <c r="P326">
        <v>47</v>
      </c>
      <c r="Q326">
        <v>50</v>
      </c>
      <c r="R326">
        <v>52</v>
      </c>
      <c r="S326">
        <v>1</v>
      </c>
      <c r="T326">
        <f t="shared" si="45"/>
        <v>51</v>
      </c>
      <c r="U326">
        <v>46</v>
      </c>
      <c r="V326">
        <f t="shared" si="46"/>
        <v>5</v>
      </c>
      <c r="W326" s="3">
        <f t="shared" si="47"/>
        <v>1.9230769230769232E-2</v>
      </c>
      <c r="X326">
        <v>15</v>
      </c>
      <c r="Y326" s="4">
        <v>2.2000000000000002</v>
      </c>
      <c r="Z326" s="4">
        <v>1.2</v>
      </c>
      <c r="AA326" s="5">
        <v>51396.63</v>
      </c>
      <c r="AB326" s="5">
        <f t="shared" si="48"/>
        <v>2364244.98</v>
      </c>
      <c r="AC326" s="5">
        <v>33326.43</v>
      </c>
      <c r="AD326" s="5">
        <f t="shared" si="49"/>
        <v>1732974.36</v>
      </c>
      <c r="AE326" s="5">
        <v>114177.39</v>
      </c>
      <c r="AF326" s="5">
        <v>32283.599999999999</v>
      </c>
      <c r="AG326" s="5">
        <v>8001.81</v>
      </c>
      <c r="AH326" s="5">
        <v>1740</v>
      </c>
      <c r="AI326" s="5">
        <v>4600</v>
      </c>
      <c r="AJ326">
        <v>1</v>
      </c>
      <c r="AK326" s="5">
        <v>13554.52</v>
      </c>
      <c r="AL326" s="5">
        <v>5130.96</v>
      </c>
      <c r="AM326" s="5">
        <v>31269.08</v>
      </c>
      <c r="AN326">
        <v>4</v>
      </c>
      <c r="AO326">
        <v>2</v>
      </c>
      <c r="AP326" t="str">
        <f t="shared" si="50"/>
        <v>Yes</v>
      </c>
      <c r="AQ326">
        <v>1</v>
      </c>
      <c r="AR326" s="5">
        <f t="shared" si="51"/>
        <v>1943731.72</v>
      </c>
      <c r="AS326" s="5">
        <f t="shared" si="52"/>
        <v>420513.26</v>
      </c>
      <c r="AT326" t="s">
        <v>59</v>
      </c>
      <c r="AU326" t="s">
        <v>6194</v>
      </c>
      <c r="AV326" t="s">
        <v>6195</v>
      </c>
      <c r="AW326" t="s">
        <v>6183</v>
      </c>
      <c r="AX326" t="s">
        <v>6184</v>
      </c>
      <c r="AY326">
        <v>48</v>
      </c>
      <c r="AZ326">
        <v>0</v>
      </c>
      <c r="BA326">
        <v>30</v>
      </c>
      <c r="BB326" t="s">
        <v>6180</v>
      </c>
      <c r="BC326">
        <v>0</v>
      </c>
      <c r="BD326">
        <v>0</v>
      </c>
      <c r="BE326" t="s">
        <v>6169</v>
      </c>
      <c r="BF326" t="s">
        <v>6170</v>
      </c>
      <c r="BG326">
        <v>0</v>
      </c>
      <c r="BH326" t="s">
        <v>6171</v>
      </c>
      <c r="BI326">
        <v>31</v>
      </c>
      <c r="BJ326" t="s">
        <v>6172</v>
      </c>
      <c r="BK326">
        <v>0</v>
      </c>
      <c r="BL326">
        <v>60</v>
      </c>
      <c r="BM326" s="3">
        <f t="shared" si="53"/>
        <v>0.8666666666666667</v>
      </c>
    </row>
    <row r="327" spans="1:65">
      <c r="A327" t="s">
        <v>454</v>
      </c>
      <c r="B327" s="2">
        <v>45677</v>
      </c>
      <c r="C327" t="s">
        <v>47</v>
      </c>
      <c r="D327" t="s">
        <v>48</v>
      </c>
      <c r="E327">
        <v>1</v>
      </c>
      <c r="F327" t="s">
        <v>61</v>
      </c>
      <c r="G327" t="s">
        <v>50</v>
      </c>
      <c r="H327" t="s">
        <v>157</v>
      </c>
      <c r="I327" t="s">
        <v>52</v>
      </c>
      <c r="J327" t="s">
        <v>81</v>
      </c>
      <c r="K327" t="s">
        <v>66</v>
      </c>
      <c r="L327" t="s">
        <v>55</v>
      </c>
      <c r="M327" t="s">
        <v>56</v>
      </c>
      <c r="N327" t="s">
        <v>76</v>
      </c>
      <c r="O327" t="s">
        <v>70</v>
      </c>
      <c r="P327">
        <v>31</v>
      </c>
      <c r="Q327">
        <v>32</v>
      </c>
      <c r="R327">
        <v>32</v>
      </c>
      <c r="S327">
        <v>1</v>
      </c>
      <c r="T327">
        <f t="shared" si="45"/>
        <v>31</v>
      </c>
      <c r="U327">
        <v>30</v>
      </c>
      <c r="V327">
        <f t="shared" si="46"/>
        <v>1</v>
      </c>
      <c r="W327" s="3">
        <f t="shared" si="47"/>
        <v>3.125E-2</v>
      </c>
      <c r="X327">
        <v>29</v>
      </c>
      <c r="Y327" s="4">
        <v>1.8</v>
      </c>
      <c r="Z327" s="4">
        <v>1.6</v>
      </c>
      <c r="AA327" s="5">
        <v>73209.14</v>
      </c>
      <c r="AB327" s="5">
        <f t="shared" si="48"/>
        <v>2196274.2000000002</v>
      </c>
      <c r="AC327" s="5">
        <v>53004.68</v>
      </c>
      <c r="AD327" s="5">
        <f t="shared" si="49"/>
        <v>1696149.76</v>
      </c>
      <c r="AE327" s="5">
        <v>100618.11</v>
      </c>
      <c r="AF327" s="5">
        <v>26987.22</v>
      </c>
      <c r="AG327" s="5">
        <v>10261.86</v>
      </c>
      <c r="AH327" s="5">
        <v>2320</v>
      </c>
      <c r="AI327" s="5">
        <v>6800</v>
      </c>
      <c r="AJ327">
        <v>0</v>
      </c>
      <c r="AK327" s="5">
        <v>0</v>
      </c>
      <c r="AL327" s="5">
        <v>1452.91</v>
      </c>
      <c r="AM327" s="5">
        <v>20738.57</v>
      </c>
      <c r="AN327">
        <v>4</v>
      </c>
      <c r="AO327">
        <v>4</v>
      </c>
      <c r="AP327" t="str">
        <f t="shared" si="50"/>
        <v>Yes</v>
      </c>
      <c r="AQ327">
        <v>1</v>
      </c>
      <c r="AR327" s="5">
        <f t="shared" si="51"/>
        <v>1865328.43</v>
      </c>
      <c r="AS327" s="5">
        <f t="shared" si="52"/>
        <v>330945.77</v>
      </c>
      <c r="AT327" t="s">
        <v>116</v>
      </c>
      <c r="AU327" t="s">
        <v>6164</v>
      </c>
      <c r="AV327" t="s">
        <v>6165</v>
      </c>
      <c r="AW327" t="s">
        <v>6166</v>
      </c>
      <c r="AX327" t="s">
        <v>6184</v>
      </c>
      <c r="AY327">
        <v>31</v>
      </c>
      <c r="AZ327">
        <v>0</v>
      </c>
      <c r="BA327">
        <v>13</v>
      </c>
      <c r="BB327" t="s">
        <v>6198</v>
      </c>
      <c r="BC327">
        <v>0</v>
      </c>
      <c r="BD327">
        <v>0</v>
      </c>
      <c r="BE327" t="s">
        <v>6169</v>
      </c>
      <c r="BF327" t="s">
        <v>6170</v>
      </c>
      <c r="BG327">
        <v>1</v>
      </c>
      <c r="BH327" t="s">
        <v>6186</v>
      </c>
      <c r="BI327">
        <v>37</v>
      </c>
      <c r="BJ327" t="s">
        <v>6172</v>
      </c>
      <c r="BK327">
        <v>0</v>
      </c>
      <c r="BL327">
        <v>47</v>
      </c>
      <c r="BM327" s="3">
        <f t="shared" si="53"/>
        <v>0.68085106382978722</v>
      </c>
    </row>
    <row r="328" spans="1:65">
      <c r="A328" t="s">
        <v>455</v>
      </c>
      <c r="B328" s="2">
        <v>45677</v>
      </c>
      <c r="C328" t="s">
        <v>47</v>
      </c>
      <c r="D328" t="s">
        <v>48</v>
      </c>
      <c r="E328">
        <v>1</v>
      </c>
      <c r="F328" t="s">
        <v>72</v>
      </c>
      <c r="G328" t="s">
        <v>50</v>
      </c>
      <c r="H328" t="s">
        <v>119</v>
      </c>
      <c r="I328" t="s">
        <v>64</v>
      </c>
      <c r="J328" t="s">
        <v>53</v>
      </c>
      <c r="K328" t="s">
        <v>75</v>
      </c>
      <c r="L328" t="s">
        <v>67</v>
      </c>
      <c r="M328" t="s">
        <v>56</v>
      </c>
      <c r="N328" t="s">
        <v>76</v>
      </c>
      <c r="O328" t="s">
        <v>82</v>
      </c>
      <c r="P328">
        <v>54</v>
      </c>
      <c r="Q328">
        <v>56</v>
      </c>
      <c r="R328">
        <v>58</v>
      </c>
      <c r="S328">
        <v>1</v>
      </c>
      <c r="T328">
        <f t="shared" si="45"/>
        <v>57</v>
      </c>
      <c r="U328">
        <v>53</v>
      </c>
      <c r="V328">
        <f t="shared" si="46"/>
        <v>4</v>
      </c>
      <c r="W328" s="3">
        <f t="shared" si="47"/>
        <v>1.7241379310344827E-2</v>
      </c>
      <c r="X328">
        <v>12</v>
      </c>
      <c r="Y328" s="4">
        <v>6.5</v>
      </c>
      <c r="Z328" s="4">
        <v>1.5</v>
      </c>
      <c r="AA328" s="5">
        <v>36102.33</v>
      </c>
      <c r="AB328" s="5">
        <f t="shared" si="48"/>
        <v>1913423.49</v>
      </c>
      <c r="AC328" s="5">
        <v>23086.46</v>
      </c>
      <c r="AD328" s="5">
        <f t="shared" si="49"/>
        <v>1339014.68</v>
      </c>
      <c r="AE328" s="5">
        <v>95108.63</v>
      </c>
      <c r="AF328" s="5">
        <v>24450.89</v>
      </c>
      <c r="AG328" s="5">
        <v>7609.01</v>
      </c>
      <c r="AH328" s="5">
        <v>2175</v>
      </c>
      <c r="AI328" s="5">
        <v>3200</v>
      </c>
      <c r="AJ328">
        <v>0</v>
      </c>
      <c r="AK328" s="5">
        <v>0</v>
      </c>
      <c r="AL328" s="5">
        <v>2691.16</v>
      </c>
      <c r="AM328" s="5">
        <v>39111.11</v>
      </c>
      <c r="AN328">
        <v>4</v>
      </c>
      <c r="AO328">
        <v>5</v>
      </c>
      <c r="AP328" t="str">
        <f t="shared" si="50"/>
        <v>No</v>
      </c>
      <c r="AQ328">
        <v>2</v>
      </c>
      <c r="AR328" s="5">
        <f t="shared" si="51"/>
        <v>1513360.48</v>
      </c>
      <c r="AS328" s="5">
        <f t="shared" si="52"/>
        <v>400063.01</v>
      </c>
      <c r="AT328" t="s">
        <v>59</v>
      </c>
      <c r="AU328" t="s">
        <v>6164</v>
      </c>
      <c r="AV328" t="s">
        <v>6165</v>
      </c>
      <c r="AW328" t="s">
        <v>6166</v>
      </c>
      <c r="AX328" t="s">
        <v>6184</v>
      </c>
      <c r="AY328">
        <v>56</v>
      </c>
      <c r="AZ328">
        <v>0</v>
      </c>
      <c r="BA328">
        <v>24</v>
      </c>
      <c r="BB328" t="s">
        <v>6180</v>
      </c>
      <c r="BC328">
        <v>0</v>
      </c>
      <c r="BD328">
        <v>1</v>
      </c>
      <c r="BE328" t="s">
        <v>6188</v>
      </c>
      <c r="BF328" t="s">
        <v>6170</v>
      </c>
      <c r="BG328">
        <v>0</v>
      </c>
      <c r="BH328" t="s">
        <v>6171</v>
      </c>
      <c r="BI328">
        <v>20</v>
      </c>
      <c r="BJ328" t="s">
        <v>6172</v>
      </c>
      <c r="BK328">
        <v>0</v>
      </c>
      <c r="BL328">
        <v>72</v>
      </c>
      <c r="BM328" s="3">
        <f t="shared" si="53"/>
        <v>0.80555555555555558</v>
      </c>
    </row>
    <row r="329" spans="1:65">
      <c r="A329" t="s">
        <v>456</v>
      </c>
      <c r="B329" s="2">
        <v>45677</v>
      </c>
      <c r="C329" t="s">
        <v>47</v>
      </c>
      <c r="D329" t="s">
        <v>48</v>
      </c>
      <c r="E329">
        <v>1</v>
      </c>
      <c r="F329" t="s">
        <v>61</v>
      </c>
      <c r="G329" t="s">
        <v>62</v>
      </c>
      <c r="H329" t="s">
        <v>63</v>
      </c>
      <c r="I329" t="s">
        <v>74</v>
      </c>
      <c r="J329" t="s">
        <v>81</v>
      </c>
      <c r="K329" t="s">
        <v>75</v>
      </c>
      <c r="L329" t="s">
        <v>92</v>
      </c>
      <c r="M329" t="s">
        <v>56</v>
      </c>
      <c r="N329" t="s">
        <v>57</v>
      </c>
      <c r="O329" t="s">
        <v>82</v>
      </c>
      <c r="P329">
        <v>43</v>
      </c>
      <c r="Q329">
        <v>45</v>
      </c>
      <c r="R329">
        <v>43</v>
      </c>
      <c r="S329">
        <v>1</v>
      </c>
      <c r="T329">
        <f t="shared" si="45"/>
        <v>42</v>
      </c>
      <c r="U329">
        <v>41</v>
      </c>
      <c r="V329">
        <f t="shared" si="46"/>
        <v>1</v>
      </c>
      <c r="W329" s="3">
        <f t="shared" si="47"/>
        <v>2.3255813953488372E-2</v>
      </c>
      <c r="X329">
        <v>26</v>
      </c>
      <c r="Y329" s="4">
        <v>5.0999999999999996</v>
      </c>
      <c r="Z329" s="4">
        <v>1.5</v>
      </c>
      <c r="AA329" s="5">
        <v>77042.350000000006</v>
      </c>
      <c r="AB329" s="5">
        <f t="shared" si="48"/>
        <v>3158736.35</v>
      </c>
      <c r="AC329" s="5">
        <v>53826.91</v>
      </c>
      <c r="AD329" s="5">
        <f t="shared" si="49"/>
        <v>2314557.13</v>
      </c>
      <c r="AE329" s="5">
        <v>132101.54</v>
      </c>
      <c r="AF329" s="5">
        <v>35428.06</v>
      </c>
      <c r="AG329" s="5">
        <v>9194.84</v>
      </c>
      <c r="AH329" s="5">
        <v>2175</v>
      </c>
      <c r="AI329" s="5">
        <v>6800</v>
      </c>
      <c r="AJ329">
        <v>0</v>
      </c>
      <c r="AK329" s="5">
        <v>0</v>
      </c>
      <c r="AL329" s="5">
        <v>1485.03</v>
      </c>
      <c r="AM329" s="5">
        <v>26033.759999999998</v>
      </c>
      <c r="AN329">
        <v>4</v>
      </c>
      <c r="AO329">
        <v>2</v>
      </c>
      <c r="AP329" t="str">
        <f t="shared" si="50"/>
        <v>Yes</v>
      </c>
      <c r="AQ329">
        <v>1</v>
      </c>
      <c r="AR329" s="5">
        <f t="shared" si="51"/>
        <v>2527775.36</v>
      </c>
      <c r="AS329" s="5">
        <f t="shared" si="52"/>
        <v>630960.99</v>
      </c>
      <c r="AT329" t="s">
        <v>59</v>
      </c>
      <c r="AU329" t="s">
        <v>6164</v>
      </c>
      <c r="AV329" t="s">
        <v>6165</v>
      </c>
      <c r="AW329" t="s">
        <v>6166</v>
      </c>
      <c r="AX329" t="s">
        <v>6167</v>
      </c>
      <c r="AY329">
        <v>44</v>
      </c>
      <c r="AZ329">
        <v>0</v>
      </c>
      <c r="BA329">
        <v>12</v>
      </c>
      <c r="BB329" t="s">
        <v>6191</v>
      </c>
      <c r="BC329">
        <v>0</v>
      </c>
      <c r="BD329">
        <v>0</v>
      </c>
      <c r="BE329" t="s">
        <v>6169</v>
      </c>
      <c r="BF329" t="s">
        <v>6170</v>
      </c>
      <c r="BG329">
        <v>1</v>
      </c>
      <c r="BH329" t="s">
        <v>6186</v>
      </c>
      <c r="BI329">
        <v>54</v>
      </c>
      <c r="BJ329" t="s">
        <v>6187</v>
      </c>
      <c r="BK329">
        <v>0</v>
      </c>
      <c r="BL329">
        <v>51</v>
      </c>
      <c r="BM329" s="3">
        <f t="shared" si="53"/>
        <v>0.84313725490196079</v>
      </c>
    </row>
    <row r="330" spans="1:65">
      <c r="A330" t="s">
        <v>457</v>
      </c>
      <c r="B330" s="2">
        <v>45677</v>
      </c>
      <c r="C330" t="s">
        <v>47</v>
      </c>
      <c r="D330" t="s">
        <v>48</v>
      </c>
      <c r="E330">
        <v>1</v>
      </c>
      <c r="F330" t="s">
        <v>49</v>
      </c>
      <c r="G330" t="s">
        <v>50</v>
      </c>
      <c r="H330" t="s">
        <v>245</v>
      </c>
      <c r="I330" t="s">
        <v>64</v>
      </c>
      <c r="J330" t="s">
        <v>65</v>
      </c>
      <c r="K330" t="s">
        <v>75</v>
      </c>
      <c r="L330" t="s">
        <v>67</v>
      </c>
      <c r="M330" t="s">
        <v>56</v>
      </c>
      <c r="N330" t="s">
        <v>76</v>
      </c>
      <c r="O330" t="s">
        <v>82</v>
      </c>
      <c r="P330">
        <v>64</v>
      </c>
      <c r="Q330">
        <v>65</v>
      </c>
      <c r="R330">
        <v>65</v>
      </c>
      <c r="S330">
        <v>2</v>
      </c>
      <c r="T330">
        <f t="shared" si="45"/>
        <v>63</v>
      </c>
      <c r="U330">
        <v>63</v>
      </c>
      <c r="V330">
        <f t="shared" si="46"/>
        <v>0</v>
      </c>
      <c r="W330" s="3">
        <f t="shared" si="47"/>
        <v>3.0769230769230771E-2</v>
      </c>
      <c r="X330">
        <v>20</v>
      </c>
      <c r="Y330" s="4">
        <v>6.3</v>
      </c>
      <c r="Z330" s="4">
        <v>1.2</v>
      </c>
      <c r="AA330" s="5">
        <v>51562.29</v>
      </c>
      <c r="AB330" s="5">
        <f t="shared" si="48"/>
        <v>3248424.27</v>
      </c>
      <c r="AC330" s="5">
        <v>33754.81</v>
      </c>
      <c r="AD330" s="5">
        <f t="shared" si="49"/>
        <v>2194062.65</v>
      </c>
      <c r="AE330" s="5">
        <v>142514.15</v>
      </c>
      <c r="AF330" s="5">
        <v>42391.55</v>
      </c>
      <c r="AG330" s="5">
        <v>8533.69</v>
      </c>
      <c r="AH330" s="5">
        <v>1740</v>
      </c>
      <c r="AI330" s="5">
        <v>9200</v>
      </c>
      <c r="AJ330">
        <v>0</v>
      </c>
      <c r="AK330" s="5">
        <v>0</v>
      </c>
      <c r="AL330" s="5">
        <v>0</v>
      </c>
      <c r="AM330" s="5">
        <v>42556.82</v>
      </c>
      <c r="AN330">
        <v>4</v>
      </c>
      <c r="AO330">
        <v>3</v>
      </c>
      <c r="AP330" t="str">
        <f t="shared" si="50"/>
        <v>Yes</v>
      </c>
      <c r="AQ330">
        <v>1</v>
      </c>
      <c r="AR330" s="5">
        <f t="shared" si="51"/>
        <v>2440998.86</v>
      </c>
      <c r="AS330" s="5">
        <f t="shared" si="52"/>
        <v>807425.41</v>
      </c>
      <c r="AT330" t="s">
        <v>59</v>
      </c>
      <c r="AU330" t="s">
        <v>6164</v>
      </c>
      <c r="AV330" t="s">
        <v>6165</v>
      </c>
      <c r="AW330" t="s">
        <v>6166</v>
      </c>
      <c r="AX330" t="s">
        <v>6184</v>
      </c>
      <c r="AY330">
        <v>65</v>
      </c>
      <c r="AZ330">
        <v>0</v>
      </c>
      <c r="BA330">
        <v>0</v>
      </c>
      <c r="BB330" t="s">
        <v>6168</v>
      </c>
      <c r="BC330">
        <v>0</v>
      </c>
      <c r="BD330">
        <v>0</v>
      </c>
      <c r="BE330" t="s">
        <v>6169</v>
      </c>
      <c r="BF330" t="s">
        <v>6170</v>
      </c>
      <c r="BG330">
        <v>1</v>
      </c>
      <c r="BH330" t="s">
        <v>6186</v>
      </c>
      <c r="BI330">
        <v>52</v>
      </c>
      <c r="BJ330" t="s">
        <v>6187</v>
      </c>
      <c r="BK330">
        <v>0</v>
      </c>
      <c r="BL330">
        <v>71</v>
      </c>
      <c r="BM330" s="3">
        <f t="shared" si="53"/>
        <v>0.91549295774647887</v>
      </c>
    </row>
    <row r="331" spans="1:65">
      <c r="A331" t="s">
        <v>458</v>
      </c>
      <c r="B331" s="2">
        <v>45677</v>
      </c>
      <c r="C331" t="s">
        <v>47</v>
      </c>
      <c r="D331" t="s">
        <v>48</v>
      </c>
      <c r="E331">
        <v>1</v>
      </c>
      <c r="F331" t="s">
        <v>72</v>
      </c>
      <c r="G331" t="s">
        <v>62</v>
      </c>
      <c r="H331" t="s">
        <v>155</v>
      </c>
      <c r="I331" t="s">
        <v>74</v>
      </c>
      <c r="J331" t="s">
        <v>81</v>
      </c>
      <c r="K331" t="s">
        <v>75</v>
      </c>
      <c r="L331" t="s">
        <v>92</v>
      </c>
      <c r="M331" t="s">
        <v>56</v>
      </c>
      <c r="N331" t="s">
        <v>57</v>
      </c>
      <c r="O331" t="s">
        <v>58</v>
      </c>
      <c r="P331">
        <v>29</v>
      </c>
      <c r="Q331">
        <v>30</v>
      </c>
      <c r="R331">
        <v>31</v>
      </c>
      <c r="S331">
        <v>1</v>
      </c>
      <c r="T331">
        <f t="shared" si="45"/>
        <v>30</v>
      </c>
      <c r="U331">
        <v>28</v>
      </c>
      <c r="V331">
        <f t="shared" si="46"/>
        <v>2</v>
      </c>
      <c r="W331" s="3">
        <f t="shared" si="47"/>
        <v>3.2258064516129031E-2</v>
      </c>
      <c r="X331">
        <v>17</v>
      </c>
      <c r="Y331" s="4">
        <v>7</v>
      </c>
      <c r="Z331" s="4">
        <v>1.4</v>
      </c>
      <c r="AA331" s="5">
        <v>78321.88</v>
      </c>
      <c r="AB331" s="5">
        <f t="shared" si="48"/>
        <v>2193012.64</v>
      </c>
      <c r="AC331" s="5">
        <v>53408.15</v>
      </c>
      <c r="AD331" s="5">
        <f t="shared" si="49"/>
        <v>1655652.65</v>
      </c>
      <c r="AE331" s="5">
        <v>95685.46</v>
      </c>
      <c r="AF331" s="5">
        <v>26425.31</v>
      </c>
      <c r="AG331" s="5">
        <v>8118.82</v>
      </c>
      <c r="AH331" s="5">
        <v>2030</v>
      </c>
      <c r="AI331" s="5">
        <v>6800</v>
      </c>
      <c r="AJ331">
        <v>0</v>
      </c>
      <c r="AK331" s="5">
        <v>0</v>
      </c>
      <c r="AL331" s="5">
        <v>2957.11</v>
      </c>
      <c r="AM331" s="5">
        <v>19085.490000000002</v>
      </c>
      <c r="AN331">
        <v>4</v>
      </c>
      <c r="AO331">
        <v>5</v>
      </c>
      <c r="AP331" t="str">
        <f t="shared" si="50"/>
        <v>No</v>
      </c>
      <c r="AQ331">
        <v>1</v>
      </c>
      <c r="AR331" s="5">
        <f t="shared" si="51"/>
        <v>1816754.84</v>
      </c>
      <c r="AS331" s="5">
        <f t="shared" si="52"/>
        <v>376257.8</v>
      </c>
      <c r="AT331" t="s">
        <v>59</v>
      </c>
      <c r="AU331" t="s">
        <v>6164</v>
      </c>
      <c r="AV331" t="s">
        <v>6165</v>
      </c>
      <c r="AW331" t="s">
        <v>6166</v>
      </c>
      <c r="AX331" t="s">
        <v>6184</v>
      </c>
      <c r="AY331">
        <v>32</v>
      </c>
      <c r="AZ331">
        <v>0</v>
      </c>
      <c r="BA331">
        <v>18</v>
      </c>
      <c r="BB331" t="s">
        <v>6180</v>
      </c>
      <c r="BC331">
        <v>0</v>
      </c>
      <c r="BD331">
        <v>1</v>
      </c>
      <c r="BE331" t="s">
        <v>6188</v>
      </c>
      <c r="BF331" t="s">
        <v>6170</v>
      </c>
      <c r="BG331">
        <v>0</v>
      </c>
      <c r="BH331" t="s">
        <v>6171</v>
      </c>
      <c r="BI331">
        <v>13</v>
      </c>
      <c r="BJ331" t="s">
        <v>6172</v>
      </c>
      <c r="BK331">
        <v>0</v>
      </c>
      <c r="BL331">
        <v>47</v>
      </c>
      <c r="BM331" s="3">
        <f t="shared" si="53"/>
        <v>0.65957446808510634</v>
      </c>
    </row>
    <row r="332" spans="1:65">
      <c r="A332" t="s">
        <v>459</v>
      </c>
      <c r="B332" s="2">
        <v>45677</v>
      </c>
      <c r="C332" t="s">
        <v>47</v>
      </c>
      <c r="D332" t="s">
        <v>48</v>
      </c>
      <c r="E332">
        <v>1</v>
      </c>
      <c r="F332" t="s">
        <v>61</v>
      </c>
      <c r="G332" t="s">
        <v>50</v>
      </c>
      <c r="H332" t="s">
        <v>183</v>
      </c>
      <c r="I332" t="s">
        <v>74</v>
      </c>
      <c r="J332" t="s">
        <v>81</v>
      </c>
      <c r="K332" t="s">
        <v>66</v>
      </c>
      <c r="L332" t="s">
        <v>87</v>
      </c>
      <c r="M332" t="s">
        <v>56</v>
      </c>
      <c r="N332" t="s">
        <v>76</v>
      </c>
      <c r="O332" t="s">
        <v>70</v>
      </c>
      <c r="P332">
        <v>42</v>
      </c>
      <c r="Q332">
        <v>45</v>
      </c>
      <c r="R332">
        <v>44</v>
      </c>
      <c r="S332">
        <v>1</v>
      </c>
      <c r="T332">
        <f t="shared" si="45"/>
        <v>43</v>
      </c>
      <c r="U332">
        <v>41</v>
      </c>
      <c r="V332">
        <f t="shared" si="46"/>
        <v>2</v>
      </c>
      <c r="W332" s="3">
        <f t="shared" si="47"/>
        <v>2.2727272727272728E-2</v>
      </c>
      <c r="X332">
        <v>45</v>
      </c>
      <c r="Y332" s="4">
        <v>0</v>
      </c>
      <c r="Z332" s="4">
        <v>2.1</v>
      </c>
      <c r="AA332" s="5">
        <v>73667.69</v>
      </c>
      <c r="AB332" s="5">
        <f t="shared" si="48"/>
        <v>3020375.29</v>
      </c>
      <c r="AC332" s="5">
        <v>54111.5</v>
      </c>
      <c r="AD332" s="5">
        <f t="shared" si="49"/>
        <v>2380906</v>
      </c>
      <c r="AE332" s="5">
        <v>131697.76999999999</v>
      </c>
      <c r="AF332" s="5">
        <v>39073.32</v>
      </c>
      <c r="AG332" s="5">
        <v>10633.55</v>
      </c>
      <c r="AH332" s="5">
        <v>3045</v>
      </c>
      <c r="AI332" s="5">
        <v>6800</v>
      </c>
      <c r="AJ332">
        <v>0</v>
      </c>
      <c r="AK332" s="5">
        <v>0</v>
      </c>
      <c r="AL332" s="5">
        <v>2875.05</v>
      </c>
      <c r="AM332" s="5">
        <v>30594.28</v>
      </c>
      <c r="AN332">
        <v>4</v>
      </c>
      <c r="AO332">
        <v>6</v>
      </c>
      <c r="AP332" t="str">
        <f t="shared" si="50"/>
        <v>No</v>
      </c>
      <c r="AQ332">
        <v>1</v>
      </c>
      <c r="AR332" s="5">
        <f t="shared" si="51"/>
        <v>2605624.9700000002</v>
      </c>
      <c r="AS332" s="5">
        <f t="shared" si="52"/>
        <v>414750.32</v>
      </c>
      <c r="AT332" t="s">
        <v>59</v>
      </c>
      <c r="AU332" t="s">
        <v>6164</v>
      </c>
      <c r="AV332" t="s">
        <v>6165</v>
      </c>
      <c r="AW332" t="s">
        <v>6166</v>
      </c>
      <c r="AX332" t="s">
        <v>6167</v>
      </c>
      <c r="AY332">
        <v>44</v>
      </c>
      <c r="AZ332">
        <v>0</v>
      </c>
      <c r="BA332">
        <v>16</v>
      </c>
      <c r="BB332" t="s">
        <v>6180</v>
      </c>
      <c r="BC332">
        <v>0</v>
      </c>
      <c r="BD332">
        <v>2</v>
      </c>
      <c r="BE332" t="s">
        <v>6188</v>
      </c>
      <c r="BF332" t="s">
        <v>6170</v>
      </c>
      <c r="BG332">
        <v>2</v>
      </c>
      <c r="BH332" t="s">
        <v>6192</v>
      </c>
      <c r="BI332">
        <v>55</v>
      </c>
      <c r="BJ332" t="s">
        <v>6187</v>
      </c>
      <c r="BK332">
        <v>0</v>
      </c>
      <c r="BL332">
        <v>50</v>
      </c>
      <c r="BM332" s="3">
        <f t="shared" si="53"/>
        <v>0.88</v>
      </c>
    </row>
    <row r="333" spans="1:65">
      <c r="A333" t="s">
        <v>460</v>
      </c>
      <c r="B333" s="2">
        <v>45677</v>
      </c>
      <c r="C333" t="s">
        <v>47</v>
      </c>
      <c r="D333" t="s">
        <v>48</v>
      </c>
      <c r="E333">
        <v>1</v>
      </c>
      <c r="F333" t="s">
        <v>49</v>
      </c>
      <c r="G333" t="s">
        <v>62</v>
      </c>
      <c r="H333" t="s">
        <v>133</v>
      </c>
      <c r="I333" t="s">
        <v>52</v>
      </c>
      <c r="J333" t="s">
        <v>65</v>
      </c>
      <c r="K333" t="s">
        <v>75</v>
      </c>
      <c r="L333" t="s">
        <v>87</v>
      </c>
      <c r="M333" t="s">
        <v>56</v>
      </c>
      <c r="N333" t="s">
        <v>69</v>
      </c>
      <c r="O333" t="s">
        <v>82</v>
      </c>
      <c r="P333">
        <v>53</v>
      </c>
      <c r="Q333">
        <v>55</v>
      </c>
      <c r="R333">
        <v>55</v>
      </c>
      <c r="S333">
        <v>1</v>
      </c>
      <c r="T333">
        <f t="shared" si="45"/>
        <v>54</v>
      </c>
      <c r="U333">
        <v>52</v>
      </c>
      <c r="V333">
        <f t="shared" si="46"/>
        <v>2</v>
      </c>
      <c r="W333" s="3">
        <f t="shared" si="47"/>
        <v>1.8181818181818181E-2</v>
      </c>
      <c r="X333">
        <v>28</v>
      </c>
      <c r="Y333" s="4">
        <v>5.3</v>
      </c>
      <c r="Z333" s="4">
        <v>1.5</v>
      </c>
      <c r="AA333" s="5">
        <v>51496.76</v>
      </c>
      <c r="AB333" s="5">
        <f t="shared" si="48"/>
        <v>2677831.52</v>
      </c>
      <c r="AC333" s="5">
        <v>35692.29</v>
      </c>
      <c r="AD333" s="5">
        <f t="shared" si="49"/>
        <v>1963075.95</v>
      </c>
      <c r="AE333" s="5">
        <v>126823.42</v>
      </c>
      <c r="AF333" s="5">
        <v>34929.839999999997</v>
      </c>
      <c r="AG333" s="5">
        <v>9120.68</v>
      </c>
      <c r="AH333" s="5">
        <v>2175</v>
      </c>
      <c r="AI333" s="5">
        <v>4600</v>
      </c>
      <c r="AJ333">
        <v>0</v>
      </c>
      <c r="AK333" s="5">
        <v>0</v>
      </c>
      <c r="AL333" s="5">
        <v>2015.46</v>
      </c>
      <c r="AM333" s="5">
        <v>33433.160000000003</v>
      </c>
      <c r="AN333">
        <v>4</v>
      </c>
      <c r="AO333">
        <v>1</v>
      </c>
      <c r="AP333" t="str">
        <f t="shared" si="50"/>
        <v>Yes</v>
      </c>
      <c r="AQ333">
        <v>0</v>
      </c>
      <c r="AR333" s="5">
        <f t="shared" si="51"/>
        <v>2176173.5099999998</v>
      </c>
      <c r="AS333" s="5">
        <f t="shared" si="52"/>
        <v>501658.01</v>
      </c>
      <c r="AT333" t="s">
        <v>59</v>
      </c>
      <c r="AU333" t="s">
        <v>6164</v>
      </c>
      <c r="AV333" t="s">
        <v>6165</v>
      </c>
      <c r="AW333" t="s">
        <v>6166</v>
      </c>
      <c r="AX333" t="s">
        <v>6184</v>
      </c>
      <c r="AY333">
        <v>56</v>
      </c>
      <c r="AZ333">
        <v>0</v>
      </c>
      <c r="BA333">
        <v>16</v>
      </c>
      <c r="BB333" t="s">
        <v>6180</v>
      </c>
      <c r="BC333">
        <v>0</v>
      </c>
      <c r="BD333">
        <v>0</v>
      </c>
      <c r="BE333" t="s">
        <v>6169</v>
      </c>
      <c r="BF333" t="s">
        <v>6170</v>
      </c>
      <c r="BG333">
        <v>1</v>
      </c>
      <c r="BH333" t="s">
        <v>6186</v>
      </c>
      <c r="BI333">
        <v>41</v>
      </c>
      <c r="BJ333" t="s">
        <v>6172</v>
      </c>
      <c r="BK333">
        <v>0</v>
      </c>
      <c r="BL333">
        <v>61</v>
      </c>
      <c r="BM333" s="3">
        <f t="shared" si="53"/>
        <v>0.90163934426229508</v>
      </c>
    </row>
    <row r="334" spans="1:65">
      <c r="A334" t="s">
        <v>461</v>
      </c>
      <c r="B334" s="2">
        <v>45677</v>
      </c>
      <c r="C334" t="s">
        <v>47</v>
      </c>
      <c r="D334" t="s">
        <v>48</v>
      </c>
      <c r="E334">
        <v>1</v>
      </c>
      <c r="F334" t="s">
        <v>72</v>
      </c>
      <c r="G334" t="s">
        <v>50</v>
      </c>
      <c r="H334" t="s">
        <v>138</v>
      </c>
      <c r="I334" t="s">
        <v>52</v>
      </c>
      <c r="J334" t="s">
        <v>65</v>
      </c>
      <c r="K334" t="s">
        <v>75</v>
      </c>
      <c r="L334" t="s">
        <v>67</v>
      </c>
      <c r="M334" t="s">
        <v>56</v>
      </c>
      <c r="N334" t="s">
        <v>94</v>
      </c>
      <c r="O334" t="s">
        <v>58</v>
      </c>
      <c r="P334">
        <v>55</v>
      </c>
      <c r="Q334">
        <v>56</v>
      </c>
      <c r="R334">
        <v>55</v>
      </c>
      <c r="S334">
        <v>1</v>
      </c>
      <c r="T334">
        <f t="shared" si="45"/>
        <v>54</v>
      </c>
      <c r="U334">
        <v>53</v>
      </c>
      <c r="V334">
        <f t="shared" si="46"/>
        <v>1</v>
      </c>
      <c r="W334" s="3">
        <f t="shared" si="47"/>
        <v>1.8181818181818181E-2</v>
      </c>
      <c r="X334">
        <v>31</v>
      </c>
      <c r="Y334" s="4">
        <v>0</v>
      </c>
      <c r="Z334" s="4">
        <v>1.2</v>
      </c>
      <c r="AA334" s="5">
        <v>51776.92</v>
      </c>
      <c r="AB334" s="5">
        <f t="shared" si="48"/>
        <v>2744176.76</v>
      </c>
      <c r="AC334" s="5">
        <v>33735.29</v>
      </c>
      <c r="AD334" s="5">
        <f t="shared" si="49"/>
        <v>1855440.95</v>
      </c>
      <c r="AE334" s="5">
        <v>127298.42</v>
      </c>
      <c r="AF334" s="5">
        <v>35020.19</v>
      </c>
      <c r="AG334" s="5">
        <v>9173.2000000000007</v>
      </c>
      <c r="AH334" s="5">
        <v>1740</v>
      </c>
      <c r="AI334" s="5">
        <v>4600</v>
      </c>
      <c r="AJ334">
        <v>0</v>
      </c>
      <c r="AK334" s="5">
        <v>0</v>
      </c>
      <c r="AL334" s="5">
        <v>991.05</v>
      </c>
      <c r="AM334" s="5">
        <v>38448.559999999998</v>
      </c>
      <c r="AN334">
        <v>4</v>
      </c>
      <c r="AO334">
        <v>5</v>
      </c>
      <c r="AP334" t="str">
        <f t="shared" si="50"/>
        <v>No</v>
      </c>
      <c r="AQ334">
        <v>2</v>
      </c>
      <c r="AR334" s="5">
        <f t="shared" si="51"/>
        <v>2072712.37</v>
      </c>
      <c r="AS334" s="5">
        <f t="shared" si="52"/>
        <v>671464.39</v>
      </c>
      <c r="AT334" t="s">
        <v>59</v>
      </c>
      <c r="AU334" t="s">
        <v>6164</v>
      </c>
      <c r="AV334" t="s">
        <v>6165</v>
      </c>
      <c r="AW334" t="s">
        <v>6166</v>
      </c>
      <c r="AX334" t="s">
        <v>6167</v>
      </c>
      <c r="AY334">
        <v>57</v>
      </c>
      <c r="AZ334">
        <v>0</v>
      </c>
      <c r="BA334">
        <v>10</v>
      </c>
      <c r="BB334" t="s">
        <v>6191</v>
      </c>
      <c r="BC334">
        <v>0</v>
      </c>
      <c r="BD334">
        <v>1</v>
      </c>
      <c r="BE334" t="s">
        <v>6188</v>
      </c>
      <c r="BF334" t="s">
        <v>6170</v>
      </c>
      <c r="BG334">
        <v>0</v>
      </c>
      <c r="BH334" t="s">
        <v>6171</v>
      </c>
      <c r="BI334">
        <v>57</v>
      </c>
      <c r="BJ334" t="s">
        <v>6187</v>
      </c>
      <c r="BK334">
        <v>0</v>
      </c>
      <c r="BL334">
        <v>60</v>
      </c>
      <c r="BM334" s="3">
        <f t="shared" si="53"/>
        <v>0.91666666666666663</v>
      </c>
    </row>
    <row r="335" spans="1:65">
      <c r="A335" t="s">
        <v>462</v>
      </c>
      <c r="B335" s="2">
        <v>45677</v>
      </c>
      <c r="C335" t="s">
        <v>47</v>
      </c>
      <c r="D335" t="s">
        <v>48</v>
      </c>
      <c r="E335">
        <v>1</v>
      </c>
      <c r="F335" t="s">
        <v>49</v>
      </c>
      <c r="G335" t="s">
        <v>79</v>
      </c>
      <c r="H335" t="s">
        <v>111</v>
      </c>
      <c r="I335" t="s">
        <v>52</v>
      </c>
      <c r="J335" t="s">
        <v>53</v>
      </c>
      <c r="K335" t="s">
        <v>75</v>
      </c>
      <c r="L335" t="s">
        <v>87</v>
      </c>
      <c r="M335" t="s">
        <v>56</v>
      </c>
      <c r="N335" t="s">
        <v>109</v>
      </c>
      <c r="O335" t="s">
        <v>120</v>
      </c>
      <c r="P335">
        <v>61</v>
      </c>
      <c r="Q335">
        <v>62</v>
      </c>
      <c r="R335">
        <v>63</v>
      </c>
      <c r="S335">
        <v>1</v>
      </c>
      <c r="T335">
        <f t="shared" si="45"/>
        <v>62</v>
      </c>
      <c r="U335">
        <v>59</v>
      </c>
      <c r="V335">
        <f t="shared" si="46"/>
        <v>3</v>
      </c>
      <c r="W335" s="3">
        <f t="shared" si="47"/>
        <v>1.5873015873015872E-2</v>
      </c>
      <c r="X335">
        <v>35</v>
      </c>
      <c r="Y335" s="4">
        <v>5.0999999999999996</v>
      </c>
      <c r="Z335" s="4">
        <v>1.8</v>
      </c>
      <c r="AA335" s="5">
        <v>36140.19</v>
      </c>
      <c r="AB335" s="5">
        <f t="shared" si="48"/>
        <v>2132271.21</v>
      </c>
      <c r="AC335" s="5">
        <v>24002.44</v>
      </c>
      <c r="AD335" s="5">
        <f t="shared" si="49"/>
        <v>1512153.72</v>
      </c>
      <c r="AE335" s="5">
        <v>112379.48</v>
      </c>
      <c r="AF335" s="5">
        <v>29156.04</v>
      </c>
      <c r="AG335" s="5">
        <v>10027.82</v>
      </c>
      <c r="AH335" s="5">
        <v>2610</v>
      </c>
      <c r="AI335" s="5">
        <v>3200</v>
      </c>
      <c r="AJ335">
        <v>0</v>
      </c>
      <c r="AK335" s="5">
        <v>0</v>
      </c>
      <c r="AL335" s="5">
        <v>1927.11</v>
      </c>
      <c r="AM335" s="5">
        <v>80972.39</v>
      </c>
      <c r="AN335">
        <v>8</v>
      </c>
      <c r="AO335">
        <v>7</v>
      </c>
      <c r="AP335" t="str">
        <f t="shared" si="50"/>
        <v>Yes</v>
      </c>
      <c r="AQ335">
        <v>0</v>
      </c>
      <c r="AR335" s="5">
        <f t="shared" si="51"/>
        <v>1752426.56</v>
      </c>
      <c r="AS335" s="5">
        <f t="shared" si="52"/>
        <v>379844.65</v>
      </c>
      <c r="AT335" t="s">
        <v>59</v>
      </c>
      <c r="AU335" t="s">
        <v>6164</v>
      </c>
      <c r="AV335" t="s">
        <v>6165</v>
      </c>
      <c r="AW335" t="s">
        <v>6166</v>
      </c>
      <c r="AX335" t="s">
        <v>6184</v>
      </c>
      <c r="AY335">
        <v>61</v>
      </c>
      <c r="AZ335">
        <v>0</v>
      </c>
      <c r="BA335">
        <v>18</v>
      </c>
      <c r="BB335" t="s">
        <v>6180</v>
      </c>
      <c r="BC335">
        <v>0</v>
      </c>
      <c r="BD335">
        <v>0</v>
      </c>
      <c r="BE335" t="s">
        <v>6169</v>
      </c>
      <c r="BF335" t="s">
        <v>6170</v>
      </c>
      <c r="BG335">
        <v>0</v>
      </c>
      <c r="BH335" t="s">
        <v>6171</v>
      </c>
      <c r="BI335">
        <v>53</v>
      </c>
      <c r="BJ335" t="s">
        <v>6187</v>
      </c>
      <c r="BK335">
        <v>0</v>
      </c>
      <c r="BL335">
        <v>73</v>
      </c>
      <c r="BM335" s="3">
        <f t="shared" si="53"/>
        <v>0.86301369863013699</v>
      </c>
    </row>
    <row r="336" spans="1:65">
      <c r="A336" t="s">
        <v>463</v>
      </c>
      <c r="B336" s="2">
        <v>45677</v>
      </c>
      <c r="C336" t="s">
        <v>47</v>
      </c>
      <c r="D336" t="s">
        <v>48</v>
      </c>
      <c r="E336">
        <v>1</v>
      </c>
      <c r="F336" t="s">
        <v>61</v>
      </c>
      <c r="G336" t="s">
        <v>50</v>
      </c>
      <c r="H336" t="s">
        <v>183</v>
      </c>
      <c r="I336" t="s">
        <v>52</v>
      </c>
      <c r="J336" t="s">
        <v>53</v>
      </c>
      <c r="K336" t="s">
        <v>75</v>
      </c>
      <c r="L336" t="s">
        <v>55</v>
      </c>
      <c r="M336" t="s">
        <v>56</v>
      </c>
      <c r="N336" t="s">
        <v>76</v>
      </c>
      <c r="O336" t="s">
        <v>120</v>
      </c>
      <c r="P336">
        <v>62</v>
      </c>
      <c r="Q336">
        <v>63</v>
      </c>
      <c r="R336">
        <v>63</v>
      </c>
      <c r="S336">
        <v>2</v>
      </c>
      <c r="T336">
        <f t="shared" si="45"/>
        <v>61</v>
      </c>
      <c r="U336">
        <v>60</v>
      </c>
      <c r="V336">
        <f t="shared" si="46"/>
        <v>1</v>
      </c>
      <c r="W336" s="3">
        <f t="shared" si="47"/>
        <v>3.1746031746031744E-2</v>
      </c>
      <c r="X336">
        <v>33</v>
      </c>
      <c r="Y336" s="4">
        <v>1.5</v>
      </c>
      <c r="Z336" s="4">
        <v>1</v>
      </c>
      <c r="AA336" s="5">
        <v>35646.33</v>
      </c>
      <c r="AB336" s="5">
        <f t="shared" si="48"/>
        <v>2138779.7999999998</v>
      </c>
      <c r="AC336" s="5">
        <v>23412.6</v>
      </c>
      <c r="AD336" s="5">
        <f t="shared" si="49"/>
        <v>1474993.8</v>
      </c>
      <c r="AE336" s="5">
        <v>111654.56</v>
      </c>
      <c r="AF336" s="5">
        <v>28177.97</v>
      </c>
      <c r="AG336" s="5">
        <v>9765.07</v>
      </c>
      <c r="AH336" s="5">
        <v>1450</v>
      </c>
      <c r="AI336" s="5">
        <v>6400</v>
      </c>
      <c r="AJ336">
        <v>0</v>
      </c>
      <c r="AK336" s="5">
        <v>0</v>
      </c>
      <c r="AL336" s="5">
        <v>684.12</v>
      </c>
      <c r="AM336" s="5">
        <v>39727.269999999997</v>
      </c>
      <c r="AN336">
        <v>4</v>
      </c>
      <c r="AO336">
        <v>2</v>
      </c>
      <c r="AP336" t="str">
        <f t="shared" si="50"/>
        <v>Yes</v>
      </c>
      <c r="AQ336">
        <v>1</v>
      </c>
      <c r="AR336" s="5">
        <f t="shared" si="51"/>
        <v>1672852.79</v>
      </c>
      <c r="AS336" s="5">
        <f t="shared" si="52"/>
        <v>465927.01</v>
      </c>
      <c r="AT336" t="s">
        <v>59</v>
      </c>
      <c r="AU336" t="s">
        <v>6164</v>
      </c>
      <c r="AV336" t="s">
        <v>6165</v>
      </c>
      <c r="AW336" t="s">
        <v>6166</v>
      </c>
      <c r="AX336" t="s">
        <v>6184</v>
      </c>
      <c r="AY336">
        <v>65</v>
      </c>
      <c r="AZ336">
        <v>0</v>
      </c>
      <c r="BA336">
        <v>13</v>
      </c>
      <c r="BB336" t="s">
        <v>6191</v>
      </c>
      <c r="BC336">
        <v>0</v>
      </c>
      <c r="BD336">
        <v>0</v>
      </c>
      <c r="BE336" t="s">
        <v>6169</v>
      </c>
      <c r="BF336" t="s">
        <v>6170</v>
      </c>
      <c r="BG336">
        <v>1</v>
      </c>
      <c r="BH336" t="s">
        <v>6179</v>
      </c>
      <c r="BI336">
        <v>27</v>
      </c>
      <c r="BJ336" t="s">
        <v>6172</v>
      </c>
      <c r="BK336">
        <v>0</v>
      </c>
      <c r="BL336">
        <v>77</v>
      </c>
      <c r="BM336" s="3">
        <f t="shared" si="53"/>
        <v>0.81818181818181823</v>
      </c>
    </row>
    <row r="337" spans="1:65">
      <c r="A337" t="s">
        <v>464</v>
      </c>
      <c r="B337" s="2">
        <v>45677</v>
      </c>
      <c r="C337" t="s">
        <v>47</v>
      </c>
      <c r="D337" t="s">
        <v>48</v>
      </c>
      <c r="E337">
        <v>1</v>
      </c>
      <c r="F337" t="s">
        <v>78</v>
      </c>
      <c r="G337" t="s">
        <v>79</v>
      </c>
      <c r="H337" t="s">
        <v>80</v>
      </c>
      <c r="I337" t="s">
        <v>74</v>
      </c>
      <c r="J337" t="s">
        <v>53</v>
      </c>
      <c r="K337" t="s">
        <v>75</v>
      </c>
      <c r="L337" t="s">
        <v>87</v>
      </c>
      <c r="M337" t="s">
        <v>68</v>
      </c>
      <c r="N337" t="s">
        <v>109</v>
      </c>
      <c r="O337" t="s">
        <v>82</v>
      </c>
      <c r="P337">
        <v>64</v>
      </c>
      <c r="Q337">
        <v>65</v>
      </c>
      <c r="R337">
        <v>62</v>
      </c>
      <c r="S337">
        <v>2</v>
      </c>
      <c r="T337">
        <f t="shared" si="45"/>
        <v>60</v>
      </c>
      <c r="U337">
        <v>60</v>
      </c>
      <c r="V337">
        <f t="shared" si="46"/>
        <v>0</v>
      </c>
      <c r="W337" s="3">
        <f t="shared" si="47"/>
        <v>3.2258064516129031E-2</v>
      </c>
      <c r="X337">
        <v>31</v>
      </c>
      <c r="Y337" s="4">
        <v>4.9000000000000004</v>
      </c>
      <c r="Z337" s="4">
        <v>1</v>
      </c>
      <c r="AA337" s="5">
        <v>36407.65</v>
      </c>
      <c r="AB337" s="5">
        <f t="shared" si="48"/>
        <v>2184459</v>
      </c>
      <c r="AC337" s="5">
        <v>22974.29</v>
      </c>
      <c r="AD337" s="5">
        <f t="shared" si="49"/>
        <v>1424405.98</v>
      </c>
      <c r="AE337" s="5">
        <v>106124.19</v>
      </c>
      <c r="AF337" s="5">
        <v>30772.58</v>
      </c>
      <c r="AG337" s="5">
        <v>10641.81</v>
      </c>
      <c r="AH337" s="5">
        <v>1450</v>
      </c>
      <c r="AI337" s="5">
        <v>6400</v>
      </c>
      <c r="AJ337">
        <v>1</v>
      </c>
      <c r="AK337" s="5">
        <v>8210.58</v>
      </c>
      <c r="AL337" s="5">
        <v>0</v>
      </c>
      <c r="AM337" s="5">
        <v>93945.39</v>
      </c>
      <c r="AN337">
        <v>8</v>
      </c>
      <c r="AO337">
        <v>10</v>
      </c>
      <c r="AP337" t="str">
        <f t="shared" si="50"/>
        <v>No</v>
      </c>
      <c r="AQ337">
        <v>3</v>
      </c>
      <c r="AR337" s="5">
        <f t="shared" si="51"/>
        <v>1681950.53</v>
      </c>
      <c r="AS337" s="5">
        <f t="shared" si="52"/>
        <v>502508.47</v>
      </c>
      <c r="AT337" t="s">
        <v>59</v>
      </c>
      <c r="AU337" t="s">
        <v>6194</v>
      </c>
      <c r="AV337" t="s">
        <v>6195</v>
      </c>
      <c r="AW337" t="s">
        <v>6183</v>
      </c>
      <c r="AX337" t="s">
        <v>6167</v>
      </c>
      <c r="AY337">
        <v>66</v>
      </c>
      <c r="AZ337">
        <v>0</v>
      </c>
      <c r="BA337">
        <v>0</v>
      </c>
      <c r="BB337" t="s">
        <v>6168</v>
      </c>
      <c r="BC337">
        <v>0</v>
      </c>
      <c r="BD337">
        <v>2</v>
      </c>
      <c r="BE337" t="s">
        <v>6188</v>
      </c>
      <c r="BF337" t="s">
        <v>6170</v>
      </c>
      <c r="BG337">
        <v>0</v>
      </c>
      <c r="BH337" t="s">
        <v>6171</v>
      </c>
      <c r="BI337">
        <v>40</v>
      </c>
      <c r="BJ337" t="s">
        <v>6172</v>
      </c>
      <c r="BK337">
        <v>0</v>
      </c>
      <c r="BL337">
        <v>72</v>
      </c>
      <c r="BM337" s="3">
        <f t="shared" si="53"/>
        <v>0.86111111111111116</v>
      </c>
    </row>
    <row r="338" spans="1:65">
      <c r="A338" t="s">
        <v>465</v>
      </c>
      <c r="B338" s="2">
        <v>45677</v>
      </c>
      <c r="C338" t="s">
        <v>47</v>
      </c>
      <c r="D338" t="s">
        <v>48</v>
      </c>
      <c r="E338">
        <v>1</v>
      </c>
      <c r="F338" t="s">
        <v>61</v>
      </c>
      <c r="G338" t="s">
        <v>62</v>
      </c>
      <c r="H338" t="s">
        <v>96</v>
      </c>
      <c r="I338" t="s">
        <v>74</v>
      </c>
      <c r="J338" t="s">
        <v>53</v>
      </c>
      <c r="K338" t="s">
        <v>66</v>
      </c>
      <c r="L338" t="s">
        <v>92</v>
      </c>
      <c r="M338" t="s">
        <v>56</v>
      </c>
      <c r="N338" t="s">
        <v>76</v>
      </c>
      <c r="O338" t="s">
        <v>58</v>
      </c>
      <c r="P338">
        <v>59</v>
      </c>
      <c r="Q338">
        <v>60</v>
      </c>
      <c r="R338">
        <v>58</v>
      </c>
      <c r="S338">
        <v>1</v>
      </c>
      <c r="T338">
        <f t="shared" si="45"/>
        <v>57</v>
      </c>
      <c r="U338">
        <v>56</v>
      </c>
      <c r="V338">
        <f t="shared" si="46"/>
        <v>1</v>
      </c>
      <c r="W338" s="3">
        <f t="shared" si="47"/>
        <v>1.7241379310344827E-2</v>
      </c>
      <c r="X338">
        <v>30</v>
      </c>
      <c r="Y338" s="4">
        <v>4.3</v>
      </c>
      <c r="Z338" s="4">
        <v>1.4</v>
      </c>
      <c r="AA338" s="5">
        <v>33864.97</v>
      </c>
      <c r="AB338" s="5">
        <f t="shared" si="48"/>
        <v>1896438.32</v>
      </c>
      <c r="AC338" s="5">
        <v>23698.53</v>
      </c>
      <c r="AD338" s="5">
        <f t="shared" si="49"/>
        <v>1374514.74</v>
      </c>
      <c r="AE338" s="5">
        <v>98230.73</v>
      </c>
      <c r="AF338" s="5">
        <v>25107.27</v>
      </c>
      <c r="AG338" s="5">
        <v>10151.77</v>
      </c>
      <c r="AH338" s="5">
        <v>2030</v>
      </c>
      <c r="AI338" s="5">
        <v>3200</v>
      </c>
      <c r="AJ338">
        <v>0</v>
      </c>
      <c r="AK338" s="5">
        <v>0</v>
      </c>
      <c r="AL338" s="5">
        <v>678.31</v>
      </c>
      <c r="AM338" s="5">
        <v>38025.01</v>
      </c>
      <c r="AN338">
        <v>4</v>
      </c>
      <c r="AO338">
        <v>3</v>
      </c>
      <c r="AP338" t="str">
        <f t="shared" si="50"/>
        <v>Yes</v>
      </c>
      <c r="AQ338">
        <v>1</v>
      </c>
      <c r="AR338" s="5">
        <f t="shared" si="51"/>
        <v>1551937.83</v>
      </c>
      <c r="AS338" s="5">
        <f t="shared" si="52"/>
        <v>344500.49</v>
      </c>
      <c r="AT338" t="s">
        <v>59</v>
      </c>
      <c r="AU338" t="s">
        <v>6164</v>
      </c>
      <c r="AV338" t="s">
        <v>6165</v>
      </c>
      <c r="AW338" t="s">
        <v>6166</v>
      </c>
      <c r="AX338" t="s">
        <v>6167</v>
      </c>
      <c r="AY338">
        <v>61</v>
      </c>
      <c r="AZ338">
        <v>0</v>
      </c>
      <c r="BA338">
        <v>14</v>
      </c>
      <c r="BB338" t="s">
        <v>6198</v>
      </c>
      <c r="BC338">
        <v>0</v>
      </c>
      <c r="BD338">
        <v>0</v>
      </c>
      <c r="BE338" t="s">
        <v>6169</v>
      </c>
      <c r="BF338" t="s">
        <v>6170</v>
      </c>
      <c r="BG338">
        <v>1</v>
      </c>
      <c r="BH338" t="s">
        <v>6179</v>
      </c>
      <c r="BI338">
        <v>36</v>
      </c>
      <c r="BJ338" t="s">
        <v>6172</v>
      </c>
      <c r="BK338">
        <v>0</v>
      </c>
      <c r="BL338">
        <v>73</v>
      </c>
      <c r="BM338" s="3">
        <f t="shared" si="53"/>
        <v>0.79452054794520544</v>
      </c>
    </row>
    <row r="339" spans="1:65">
      <c r="A339" t="s">
        <v>466</v>
      </c>
      <c r="B339" s="2">
        <v>45677</v>
      </c>
      <c r="C339" t="s">
        <v>47</v>
      </c>
      <c r="D339" t="s">
        <v>48</v>
      </c>
      <c r="E339">
        <v>1</v>
      </c>
      <c r="F339" t="s">
        <v>49</v>
      </c>
      <c r="G339" t="s">
        <v>50</v>
      </c>
      <c r="H339" t="s">
        <v>51</v>
      </c>
      <c r="I339" t="s">
        <v>64</v>
      </c>
      <c r="J339" t="s">
        <v>53</v>
      </c>
      <c r="K339" t="s">
        <v>75</v>
      </c>
      <c r="L339" t="s">
        <v>87</v>
      </c>
      <c r="M339" t="s">
        <v>56</v>
      </c>
      <c r="N339" t="s">
        <v>76</v>
      </c>
      <c r="O339" t="s">
        <v>70</v>
      </c>
      <c r="P339">
        <v>49</v>
      </c>
      <c r="Q339">
        <v>51</v>
      </c>
      <c r="R339">
        <v>48</v>
      </c>
      <c r="S339">
        <v>1</v>
      </c>
      <c r="T339">
        <f t="shared" si="45"/>
        <v>47</v>
      </c>
      <c r="U339">
        <v>47</v>
      </c>
      <c r="V339">
        <f t="shared" si="46"/>
        <v>0</v>
      </c>
      <c r="W339" s="3">
        <f t="shared" si="47"/>
        <v>2.0833333333333332E-2</v>
      </c>
      <c r="X339">
        <v>24</v>
      </c>
      <c r="Y339" s="4">
        <v>4.5</v>
      </c>
      <c r="Z339" s="4">
        <v>1.2</v>
      </c>
      <c r="AA339" s="5">
        <v>35753.22</v>
      </c>
      <c r="AB339" s="5">
        <f t="shared" si="48"/>
        <v>1680401.34</v>
      </c>
      <c r="AC339" s="5">
        <v>24152.42</v>
      </c>
      <c r="AD339" s="5">
        <f t="shared" si="49"/>
        <v>1159316.1599999999</v>
      </c>
      <c r="AE339" s="5">
        <v>78836.179999999993</v>
      </c>
      <c r="AF339" s="5">
        <v>23349.16</v>
      </c>
      <c r="AG339" s="5">
        <v>9409.2099999999991</v>
      </c>
      <c r="AH339" s="5">
        <v>1740</v>
      </c>
      <c r="AI339" s="5">
        <v>3200</v>
      </c>
      <c r="AJ339">
        <v>0</v>
      </c>
      <c r="AK339" s="5">
        <v>0</v>
      </c>
      <c r="AL339" s="5">
        <v>0</v>
      </c>
      <c r="AM339" s="5">
        <v>28940.35</v>
      </c>
      <c r="AN339">
        <v>4</v>
      </c>
      <c r="AO339">
        <v>3</v>
      </c>
      <c r="AP339" t="str">
        <f t="shared" si="50"/>
        <v>Yes</v>
      </c>
      <c r="AQ339">
        <v>1</v>
      </c>
      <c r="AR339" s="5">
        <f t="shared" si="51"/>
        <v>1304791.06</v>
      </c>
      <c r="AS339" s="5">
        <f t="shared" si="52"/>
        <v>375610.28</v>
      </c>
      <c r="AT339" t="s">
        <v>59</v>
      </c>
      <c r="AU339" t="s">
        <v>6164</v>
      </c>
      <c r="AV339" t="s">
        <v>6165</v>
      </c>
      <c r="AW339" t="s">
        <v>6166</v>
      </c>
      <c r="AX339" t="s">
        <v>6167</v>
      </c>
      <c r="AY339">
        <v>52</v>
      </c>
      <c r="AZ339">
        <v>0</v>
      </c>
      <c r="BA339">
        <v>0</v>
      </c>
      <c r="BB339" t="s">
        <v>6168</v>
      </c>
      <c r="BC339">
        <v>0</v>
      </c>
      <c r="BD339">
        <v>0</v>
      </c>
      <c r="BE339" t="s">
        <v>6169</v>
      </c>
      <c r="BF339" t="s">
        <v>6170</v>
      </c>
      <c r="BG339">
        <v>1</v>
      </c>
      <c r="BH339" t="s">
        <v>6179</v>
      </c>
      <c r="BI339">
        <v>26</v>
      </c>
      <c r="BJ339" t="s">
        <v>6172</v>
      </c>
      <c r="BK339">
        <v>0</v>
      </c>
      <c r="BL339">
        <v>75</v>
      </c>
      <c r="BM339" s="3">
        <f t="shared" si="53"/>
        <v>0.64</v>
      </c>
    </row>
    <row r="340" spans="1:65">
      <c r="A340" t="s">
        <v>467</v>
      </c>
      <c r="B340" s="2">
        <v>45677</v>
      </c>
      <c r="C340" t="s">
        <v>47</v>
      </c>
      <c r="D340" t="s">
        <v>48</v>
      </c>
      <c r="E340">
        <v>1</v>
      </c>
      <c r="F340" t="s">
        <v>72</v>
      </c>
      <c r="G340" t="s">
        <v>79</v>
      </c>
      <c r="H340" t="s">
        <v>159</v>
      </c>
      <c r="I340" t="s">
        <v>64</v>
      </c>
      <c r="J340" t="s">
        <v>81</v>
      </c>
      <c r="K340" t="s">
        <v>54</v>
      </c>
      <c r="L340" t="s">
        <v>67</v>
      </c>
      <c r="M340" t="s">
        <v>68</v>
      </c>
      <c r="N340" t="s">
        <v>76</v>
      </c>
      <c r="O340" t="s">
        <v>82</v>
      </c>
      <c r="P340">
        <v>30</v>
      </c>
      <c r="Q340">
        <v>32</v>
      </c>
      <c r="R340">
        <v>33</v>
      </c>
      <c r="S340">
        <v>1</v>
      </c>
      <c r="T340">
        <f t="shared" si="45"/>
        <v>32</v>
      </c>
      <c r="U340">
        <v>29</v>
      </c>
      <c r="V340">
        <f t="shared" si="46"/>
        <v>3</v>
      </c>
      <c r="W340" s="3">
        <f t="shared" si="47"/>
        <v>3.0303030303030304E-2</v>
      </c>
      <c r="X340">
        <v>16</v>
      </c>
      <c r="Y340" s="4">
        <v>6.6</v>
      </c>
      <c r="Z340" s="4">
        <v>1.2</v>
      </c>
      <c r="AA340" s="5">
        <v>84800.65</v>
      </c>
      <c r="AB340" s="5">
        <f t="shared" si="48"/>
        <v>2459218.85</v>
      </c>
      <c r="AC340" s="5">
        <v>49642.879999999997</v>
      </c>
      <c r="AD340" s="5">
        <f t="shared" si="49"/>
        <v>1638215.04</v>
      </c>
      <c r="AE340" s="5">
        <v>96974.43</v>
      </c>
      <c r="AF340" s="5">
        <v>27881.1</v>
      </c>
      <c r="AG340" s="5">
        <v>8412.59</v>
      </c>
      <c r="AH340" s="5">
        <v>1740</v>
      </c>
      <c r="AI340" s="5">
        <v>6800</v>
      </c>
      <c r="AJ340">
        <v>0</v>
      </c>
      <c r="AK340" s="5">
        <v>0</v>
      </c>
      <c r="AL340" s="5">
        <v>4449.0600000000004</v>
      </c>
      <c r="AM340" s="5">
        <v>21518.61</v>
      </c>
      <c r="AN340">
        <v>4</v>
      </c>
      <c r="AO340">
        <v>6</v>
      </c>
      <c r="AP340" t="str">
        <f t="shared" si="50"/>
        <v>No</v>
      </c>
      <c r="AQ340">
        <v>2</v>
      </c>
      <c r="AR340" s="5">
        <f t="shared" si="51"/>
        <v>1805990.83</v>
      </c>
      <c r="AS340" s="5">
        <f t="shared" si="52"/>
        <v>653228.02</v>
      </c>
      <c r="AT340" t="s">
        <v>116</v>
      </c>
      <c r="AU340" t="s">
        <v>6164</v>
      </c>
      <c r="AV340" t="s">
        <v>6165</v>
      </c>
      <c r="AW340" t="s">
        <v>6166</v>
      </c>
      <c r="AX340" t="s">
        <v>6184</v>
      </c>
      <c r="AY340">
        <v>31</v>
      </c>
      <c r="AZ340">
        <v>0</v>
      </c>
      <c r="BA340">
        <v>23</v>
      </c>
      <c r="BB340" t="s">
        <v>6180</v>
      </c>
      <c r="BC340">
        <v>1</v>
      </c>
      <c r="BD340">
        <v>1</v>
      </c>
      <c r="BE340" t="s">
        <v>6196</v>
      </c>
      <c r="BF340" t="s">
        <v>6170</v>
      </c>
      <c r="BG340">
        <v>0</v>
      </c>
      <c r="BH340" t="s">
        <v>6171</v>
      </c>
      <c r="BI340">
        <v>33</v>
      </c>
      <c r="BJ340" t="s">
        <v>6172</v>
      </c>
      <c r="BK340">
        <v>0</v>
      </c>
      <c r="BL340">
        <v>49</v>
      </c>
      <c r="BM340" s="3">
        <f t="shared" si="53"/>
        <v>0.67346938775510201</v>
      </c>
    </row>
    <row r="341" spans="1:65">
      <c r="A341" t="s">
        <v>468</v>
      </c>
      <c r="B341" s="2">
        <v>45678</v>
      </c>
      <c r="C341" t="s">
        <v>47</v>
      </c>
      <c r="D341" t="s">
        <v>48</v>
      </c>
      <c r="E341">
        <v>1</v>
      </c>
      <c r="F341" t="s">
        <v>78</v>
      </c>
      <c r="G341" t="s">
        <v>50</v>
      </c>
      <c r="H341" t="s">
        <v>161</v>
      </c>
      <c r="I341" t="s">
        <v>64</v>
      </c>
      <c r="J341" t="s">
        <v>65</v>
      </c>
      <c r="K341" t="s">
        <v>66</v>
      </c>
      <c r="L341" t="s">
        <v>67</v>
      </c>
      <c r="M341" t="s">
        <v>56</v>
      </c>
      <c r="N341" t="s">
        <v>109</v>
      </c>
      <c r="O341" t="s">
        <v>70</v>
      </c>
      <c r="P341">
        <v>51</v>
      </c>
      <c r="Q341">
        <v>52</v>
      </c>
      <c r="R341">
        <v>51</v>
      </c>
      <c r="S341">
        <v>1</v>
      </c>
      <c r="T341">
        <f t="shared" si="45"/>
        <v>50</v>
      </c>
      <c r="U341">
        <v>49</v>
      </c>
      <c r="V341">
        <f t="shared" si="46"/>
        <v>1</v>
      </c>
      <c r="W341" s="3">
        <f t="shared" si="47"/>
        <v>1.9607843137254902E-2</v>
      </c>
      <c r="X341">
        <v>9</v>
      </c>
      <c r="Y341" s="4">
        <v>7.8</v>
      </c>
      <c r="Z341" s="4">
        <v>1</v>
      </c>
      <c r="AA341" s="5">
        <v>48700.37</v>
      </c>
      <c r="AB341" s="5">
        <f t="shared" si="48"/>
        <v>2386318.13</v>
      </c>
      <c r="AC341" s="5">
        <v>34132.76</v>
      </c>
      <c r="AD341" s="5">
        <f t="shared" si="49"/>
        <v>1740770.76</v>
      </c>
      <c r="AE341" s="5">
        <v>110667.55</v>
      </c>
      <c r="AF341" s="5">
        <v>33399.97</v>
      </c>
      <c r="AG341" s="5">
        <v>7414.38</v>
      </c>
      <c r="AH341" s="5">
        <v>1450</v>
      </c>
      <c r="AI341" s="5">
        <v>4600</v>
      </c>
      <c r="AJ341">
        <v>0</v>
      </c>
      <c r="AK341" s="5">
        <v>0</v>
      </c>
      <c r="AL341" s="5">
        <v>947.02</v>
      </c>
      <c r="AM341" s="5">
        <v>74790.69</v>
      </c>
      <c r="AN341">
        <v>8</v>
      </c>
      <c r="AO341">
        <v>10</v>
      </c>
      <c r="AP341" t="str">
        <f t="shared" si="50"/>
        <v>No</v>
      </c>
      <c r="AQ341">
        <v>1</v>
      </c>
      <c r="AR341" s="5">
        <f t="shared" si="51"/>
        <v>1974040.37</v>
      </c>
      <c r="AS341" s="5">
        <f t="shared" si="52"/>
        <v>412277.76000000001</v>
      </c>
      <c r="AT341" t="s">
        <v>59</v>
      </c>
      <c r="AU341" t="s">
        <v>6164</v>
      </c>
      <c r="AV341" t="s">
        <v>6165</v>
      </c>
      <c r="AW341" t="s">
        <v>6166</v>
      </c>
      <c r="AX341" t="s">
        <v>6167</v>
      </c>
      <c r="AY341">
        <v>53</v>
      </c>
      <c r="AZ341">
        <v>2</v>
      </c>
      <c r="BA341">
        <v>15</v>
      </c>
      <c r="BB341" t="s">
        <v>6185</v>
      </c>
      <c r="BC341">
        <v>2</v>
      </c>
      <c r="BD341">
        <v>0</v>
      </c>
      <c r="BE341" t="s">
        <v>6178</v>
      </c>
      <c r="BF341" t="s">
        <v>6170</v>
      </c>
      <c r="BG341">
        <v>0</v>
      </c>
      <c r="BH341" t="s">
        <v>6171</v>
      </c>
      <c r="BI341">
        <v>37</v>
      </c>
      <c r="BJ341" t="s">
        <v>6172</v>
      </c>
      <c r="BK341">
        <v>0</v>
      </c>
      <c r="BL341">
        <v>62</v>
      </c>
      <c r="BM341" s="3">
        <f t="shared" si="53"/>
        <v>0.82258064516129037</v>
      </c>
    </row>
    <row r="342" spans="1:65">
      <c r="A342" t="s">
        <v>469</v>
      </c>
      <c r="B342" s="2">
        <v>45678</v>
      </c>
      <c r="C342" t="s">
        <v>47</v>
      </c>
      <c r="D342" t="s">
        <v>48</v>
      </c>
      <c r="E342">
        <v>1</v>
      </c>
      <c r="F342" t="s">
        <v>72</v>
      </c>
      <c r="G342" t="s">
        <v>79</v>
      </c>
      <c r="H342" t="s">
        <v>102</v>
      </c>
      <c r="I342" t="s">
        <v>64</v>
      </c>
      <c r="J342" t="s">
        <v>53</v>
      </c>
      <c r="K342" t="s">
        <v>66</v>
      </c>
      <c r="L342" t="s">
        <v>92</v>
      </c>
      <c r="M342" t="s">
        <v>56</v>
      </c>
      <c r="N342" t="s">
        <v>57</v>
      </c>
      <c r="O342" t="s">
        <v>82</v>
      </c>
      <c r="P342">
        <v>57</v>
      </c>
      <c r="Q342">
        <v>58</v>
      </c>
      <c r="R342">
        <v>58</v>
      </c>
      <c r="S342">
        <v>1</v>
      </c>
      <c r="T342">
        <f t="shared" si="45"/>
        <v>57</v>
      </c>
      <c r="U342">
        <v>56</v>
      </c>
      <c r="V342">
        <f t="shared" si="46"/>
        <v>1</v>
      </c>
      <c r="W342" s="3">
        <f t="shared" si="47"/>
        <v>1.7241379310344827E-2</v>
      </c>
      <c r="X342">
        <v>6</v>
      </c>
      <c r="Y342" s="4">
        <v>4</v>
      </c>
      <c r="Z342" s="4">
        <v>1.6</v>
      </c>
      <c r="AA342" s="5">
        <v>33906.28</v>
      </c>
      <c r="AB342" s="5">
        <f t="shared" si="48"/>
        <v>1898751.68</v>
      </c>
      <c r="AC342" s="5">
        <v>23690.77</v>
      </c>
      <c r="AD342" s="5">
        <f t="shared" si="49"/>
        <v>1374064.66</v>
      </c>
      <c r="AE342" s="5">
        <v>95119.35</v>
      </c>
      <c r="AF342" s="5">
        <v>24843.93</v>
      </c>
      <c r="AG342" s="5">
        <v>7184.48</v>
      </c>
      <c r="AH342" s="5">
        <v>2320</v>
      </c>
      <c r="AI342" s="5">
        <v>3200</v>
      </c>
      <c r="AJ342">
        <v>0</v>
      </c>
      <c r="AK342" s="5">
        <v>0</v>
      </c>
      <c r="AL342" s="5">
        <v>667.92</v>
      </c>
      <c r="AM342" s="5">
        <v>37692.69</v>
      </c>
      <c r="AN342">
        <v>4</v>
      </c>
      <c r="AO342">
        <v>4</v>
      </c>
      <c r="AP342" t="str">
        <f t="shared" si="50"/>
        <v>Yes</v>
      </c>
      <c r="AQ342">
        <v>1</v>
      </c>
      <c r="AR342" s="5">
        <f t="shared" si="51"/>
        <v>1545093.03</v>
      </c>
      <c r="AS342" s="5">
        <f t="shared" si="52"/>
        <v>353658.65</v>
      </c>
      <c r="AT342" t="s">
        <v>59</v>
      </c>
      <c r="AU342" t="s">
        <v>6164</v>
      </c>
      <c r="AV342" t="s">
        <v>6165</v>
      </c>
      <c r="AW342" t="s">
        <v>6166</v>
      </c>
      <c r="AX342" t="s">
        <v>6184</v>
      </c>
      <c r="AY342">
        <v>60</v>
      </c>
      <c r="AZ342">
        <v>0</v>
      </c>
      <c r="BA342">
        <v>12</v>
      </c>
      <c r="BB342" t="s">
        <v>6198</v>
      </c>
      <c r="BC342">
        <v>0</v>
      </c>
      <c r="BD342">
        <v>0</v>
      </c>
      <c r="BE342" t="s">
        <v>6169</v>
      </c>
      <c r="BF342" t="s">
        <v>6170</v>
      </c>
      <c r="BG342">
        <v>0</v>
      </c>
      <c r="BH342" t="s">
        <v>6171</v>
      </c>
      <c r="BI342">
        <v>38</v>
      </c>
      <c r="BJ342" t="s">
        <v>6172</v>
      </c>
      <c r="BK342">
        <v>0</v>
      </c>
      <c r="BL342">
        <v>77</v>
      </c>
      <c r="BM342" s="3">
        <f t="shared" si="53"/>
        <v>0.75324675324675328</v>
      </c>
    </row>
    <row r="343" spans="1:65">
      <c r="A343" t="s">
        <v>470</v>
      </c>
      <c r="B343" s="2">
        <v>45678</v>
      </c>
      <c r="C343" t="s">
        <v>47</v>
      </c>
      <c r="D343" t="s">
        <v>48</v>
      </c>
      <c r="E343">
        <v>1</v>
      </c>
      <c r="F343" t="s">
        <v>72</v>
      </c>
      <c r="G343" t="s">
        <v>62</v>
      </c>
      <c r="H343" t="s">
        <v>175</v>
      </c>
      <c r="I343" t="s">
        <v>52</v>
      </c>
      <c r="J343" t="s">
        <v>65</v>
      </c>
      <c r="K343" t="s">
        <v>75</v>
      </c>
      <c r="L343" t="s">
        <v>55</v>
      </c>
      <c r="M343" t="s">
        <v>68</v>
      </c>
      <c r="N343" t="s">
        <v>57</v>
      </c>
      <c r="O343" t="s">
        <v>82</v>
      </c>
      <c r="P343">
        <v>46</v>
      </c>
      <c r="Q343">
        <v>48</v>
      </c>
      <c r="R343">
        <v>49</v>
      </c>
      <c r="S343">
        <v>2</v>
      </c>
      <c r="T343">
        <f t="shared" si="45"/>
        <v>47</v>
      </c>
      <c r="U343">
        <v>45</v>
      </c>
      <c r="V343">
        <f t="shared" si="46"/>
        <v>2</v>
      </c>
      <c r="W343" s="3">
        <f t="shared" si="47"/>
        <v>4.0816326530612242E-2</v>
      </c>
      <c r="X343">
        <v>41</v>
      </c>
      <c r="Y343" s="4">
        <v>0.9</v>
      </c>
      <c r="Z343" s="4">
        <v>1.8</v>
      </c>
      <c r="AA343" s="5">
        <v>51855.22</v>
      </c>
      <c r="AB343" s="5">
        <f t="shared" si="48"/>
        <v>2333484.9</v>
      </c>
      <c r="AC343" s="5">
        <v>33202.03</v>
      </c>
      <c r="AD343" s="5">
        <f t="shared" si="49"/>
        <v>1626899.47</v>
      </c>
      <c r="AE343" s="5">
        <v>112927.08</v>
      </c>
      <c r="AF343" s="5">
        <v>30560.55</v>
      </c>
      <c r="AG343" s="5">
        <v>10843.48</v>
      </c>
      <c r="AH343" s="5">
        <v>2610</v>
      </c>
      <c r="AI343" s="5">
        <v>9200</v>
      </c>
      <c r="AJ343">
        <v>1</v>
      </c>
      <c r="AK343" s="5">
        <v>13769.18</v>
      </c>
      <c r="AL343" s="5">
        <v>1992.73</v>
      </c>
      <c r="AM343" s="5">
        <v>28854.9</v>
      </c>
      <c r="AN343">
        <v>4</v>
      </c>
      <c r="AO343">
        <v>3</v>
      </c>
      <c r="AP343" t="str">
        <f t="shared" si="50"/>
        <v>Yes</v>
      </c>
      <c r="AQ343">
        <v>1</v>
      </c>
      <c r="AR343" s="5">
        <f t="shared" si="51"/>
        <v>1837657.39</v>
      </c>
      <c r="AS343" s="5">
        <f t="shared" si="52"/>
        <v>495827.51</v>
      </c>
      <c r="AT343" t="s">
        <v>59</v>
      </c>
      <c r="AU343" t="s">
        <v>6194</v>
      </c>
      <c r="AV343" t="s">
        <v>6195</v>
      </c>
      <c r="AW343" t="s">
        <v>6183</v>
      </c>
      <c r="AX343" t="s">
        <v>6184</v>
      </c>
      <c r="AY343">
        <v>46</v>
      </c>
      <c r="AZ343">
        <v>0</v>
      </c>
      <c r="BA343">
        <v>17</v>
      </c>
      <c r="BB343" t="s">
        <v>6180</v>
      </c>
      <c r="BC343">
        <v>0</v>
      </c>
      <c r="BD343">
        <v>0</v>
      </c>
      <c r="BE343" t="s">
        <v>6169</v>
      </c>
      <c r="BF343" t="s">
        <v>6176</v>
      </c>
      <c r="BG343">
        <v>1</v>
      </c>
      <c r="BH343" t="s">
        <v>6186</v>
      </c>
      <c r="BI343">
        <v>20</v>
      </c>
      <c r="BJ343" t="s">
        <v>6172</v>
      </c>
      <c r="BK343">
        <v>0</v>
      </c>
      <c r="BL343">
        <v>60</v>
      </c>
      <c r="BM343" s="3">
        <f t="shared" si="53"/>
        <v>0.81666666666666665</v>
      </c>
    </row>
    <row r="344" spans="1:65">
      <c r="A344" t="s">
        <v>471</v>
      </c>
      <c r="B344" s="2">
        <v>45678</v>
      </c>
      <c r="C344" t="s">
        <v>47</v>
      </c>
      <c r="D344" t="s">
        <v>48</v>
      </c>
      <c r="E344">
        <v>1</v>
      </c>
      <c r="F344" t="s">
        <v>61</v>
      </c>
      <c r="G344" t="s">
        <v>62</v>
      </c>
      <c r="H344" t="s">
        <v>63</v>
      </c>
      <c r="I344" t="s">
        <v>52</v>
      </c>
      <c r="J344" t="s">
        <v>65</v>
      </c>
      <c r="K344" t="s">
        <v>75</v>
      </c>
      <c r="L344" t="s">
        <v>92</v>
      </c>
      <c r="M344" t="s">
        <v>68</v>
      </c>
      <c r="N344" t="s">
        <v>109</v>
      </c>
      <c r="O344" t="s">
        <v>120</v>
      </c>
      <c r="P344">
        <v>50</v>
      </c>
      <c r="Q344">
        <v>53</v>
      </c>
      <c r="R344">
        <v>51</v>
      </c>
      <c r="S344">
        <v>2</v>
      </c>
      <c r="T344">
        <f t="shared" si="45"/>
        <v>49</v>
      </c>
      <c r="U344">
        <v>49</v>
      </c>
      <c r="V344">
        <f t="shared" si="46"/>
        <v>0</v>
      </c>
      <c r="W344" s="3">
        <f t="shared" si="47"/>
        <v>3.9215686274509803E-2</v>
      </c>
      <c r="X344">
        <v>33</v>
      </c>
      <c r="Y344" s="4">
        <v>6.2</v>
      </c>
      <c r="Z344" s="4">
        <v>1.6</v>
      </c>
      <c r="AA344" s="5">
        <v>52373.43</v>
      </c>
      <c r="AB344" s="5">
        <f t="shared" si="48"/>
        <v>2566298.0699999998</v>
      </c>
      <c r="AC344" s="5">
        <v>33658.04</v>
      </c>
      <c r="AD344" s="5">
        <f t="shared" si="49"/>
        <v>1716560.04</v>
      </c>
      <c r="AE344" s="5">
        <v>120221.96</v>
      </c>
      <c r="AF344" s="5">
        <v>32116.53</v>
      </c>
      <c r="AG344" s="5">
        <v>10352.790000000001</v>
      </c>
      <c r="AH344" s="5">
        <v>2320</v>
      </c>
      <c r="AI344" s="5">
        <v>9200</v>
      </c>
      <c r="AJ344">
        <v>1</v>
      </c>
      <c r="AK344" s="5">
        <v>13324</v>
      </c>
      <c r="AL344" s="5">
        <v>0</v>
      </c>
      <c r="AM344" s="5">
        <v>81595.13</v>
      </c>
      <c r="AN344">
        <v>8</v>
      </c>
      <c r="AO344">
        <v>11</v>
      </c>
      <c r="AP344" t="str">
        <f t="shared" si="50"/>
        <v>No</v>
      </c>
      <c r="AQ344">
        <v>2</v>
      </c>
      <c r="AR344" s="5">
        <f t="shared" si="51"/>
        <v>1985690.45</v>
      </c>
      <c r="AS344" s="5">
        <f t="shared" si="52"/>
        <v>580607.62</v>
      </c>
      <c r="AT344" t="s">
        <v>59</v>
      </c>
      <c r="AU344" t="s">
        <v>6203</v>
      </c>
      <c r="AV344" t="s">
        <v>6204</v>
      </c>
      <c r="AW344" t="s">
        <v>6205</v>
      </c>
      <c r="AX344" t="s">
        <v>6167</v>
      </c>
      <c r="AY344">
        <v>52</v>
      </c>
      <c r="AZ344">
        <v>0</v>
      </c>
      <c r="BA344">
        <v>0</v>
      </c>
      <c r="BB344" t="s">
        <v>6168</v>
      </c>
      <c r="BC344">
        <v>3</v>
      </c>
      <c r="BD344">
        <v>0</v>
      </c>
      <c r="BE344" t="s">
        <v>6178</v>
      </c>
      <c r="BF344" t="s">
        <v>6170</v>
      </c>
      <c r="BG344">
        <v>0</v>
      </c>
      <c r="BH344" t="s">
        <v>6171</v>
      </c>
      <c r="BI344">
        <v>58</v>
      </c>
      <c r="BJ344" t="s">
        <v>6187</v>
      </c>
      <c r="BK344">
        <v>0</v>
      </c>
      <c r="BL344">
        <v>59</v>
      </c>
      <c r="BM344" s="3">
        <f t="shared" si="53"/>
        <v>0.86440677966101698</v>
      </c>
    </row>
    <row r="345" spans="1:65">
      <c r="A345" t="s">
        <v>472</v>
      </c>
      <c r="B345" s="2">
        <v>45678</v>
      </c>
      <c r="C345" t="s">
        <v>47</v>
      </c>
      <c r="D345" t="s">
        <v>48</v>
      </c>
      <c r="E345">
        <v>1</v>
      </c>
      <c r="F345" t="s">
        <v>49</v>
      </c>
      <c r="G345" t="s">
        <v>79</v>
      </c>
      <c r="H345" t="s">
        <v>106</v>
      </c>
      <c r="I345" t="s">
        <v>52</v>
      </c>
      <c r="J345" t="s">
        <v>65</v>
      </c>
      <c r="K345" t="s">
        <v>75</v>
      </c>
      <c r="L345" t="s">
        <v>67</v>
      </c>
      <c r="M345" t="s">
        <v>56</v>
      </c>
      <c r="N345" t="s">
        <v>57</v>
      </c>
      <c r="O345" t="s">
        <v>120</v>
      </c>
      <c r="P345">
        <v>53</v>
      </c>
      <c r="Q345">
        <v>56</v>
      </c>
      <c r="R345">
        <v>53</v>
      </c>
      <c r="S345">
        <v>2</v>
      </c>
      <c r="T345">
        <f t="shared" si="45"/>
        <v>51</v>
      </c>
      <c r="U345">
        <v>51</v>
      </c>
      <c r="V345">
        <f t="shared" si="46"/>
        <v>0</v>
      </c>
      <c r="W345" s="3">
        <f t="shared" si="47"/>
        <v>3.7735849056603772E-2</v>
      </c>
      <c r="X345">
        <v>32</v>
      </c>
      <c r="Y345" s="4">
        <v>4.9000000000000004</v>
      </c>
      <c r="Z345" s="4">
        <v>1.4</v>
      </c>
      <c r="AA345" s="5">
        <v>52336.22</v>
      </c>
      <c r="AB345" s="5">
        <f t="shared" si="48"/>
        <v>2669147.2200000002</v>
      </c>
      <c r="AC345" s="5">
        <v>34134.92</v>
      </c>
      <c r="AD345" s="5">
        <f t="shared" si="49"/>
        <v>1809150.76</v>
      </c>
      <c r="AE345" s="5">
        <v>122453.62</v>
      </c>
      <c r="AF345" s="5">
        <v>34375.620000000003</v>
      </c>
      <c r="AG345" s="5">
        <v>9957.99</v>
      </c>
      <c r="AH345" s="5">
        <v>2030</v>
      </c>
      <c r="AI345" s="5">
        <v>9200</v>
      </c>
      <c r="AJ345">
        <v>0</v>
      </c>
      <c r="AK345" s="5">
        <v>0</v>
      </c>
      <c r="AL345" s="5">
        <v>0</v>
      </c>
      <c r="AM345" s="5">
        <v>33895.120000000003</v>
      </c>
      <c r="AN345">
        <v>4</v>
      </c>
      <c r="AO345">
        <v>3</v>
      </c>
      <c r="AP345" t="str">
        <f t="shared" si="50"/>
        <v>Yes</v>
      </c>
      <c r="AQ345">
        <v>1</v>
      </c>
      <c r="AR345" s="5">
        <f t="shared" si="51"/>
        <v>2021063.11</v>
      </c>
      <c r="AS345" s="5">
        <f t="shared" si="52"/>
        <v>648084.11</v>
      </c>
      <c r="AT345" t="s">
        <v>59</v>
      </c>
      <c r="AU345" t="s">
        <v>6164</v>
      </c>
      <c r="AV345" t="s">
        <v>6165</v>
      </c>
      <c r="AW345" t="s">
        <v>6166</v>
      </c>
      <c r="AX345" t="s">
        <v>6167</v>
      </c>
      <c r="AY345">
        <v>55</v>
      </c>
      <c r="AZ345">
        <v>0</v>
      </c>
      <c r="BA345">
        <v>0</v>
      </c>
      <c r="BB345" t="s">
        <v>6168</v>
      </c>
      <c r="BC345">
        <v>0</v>
      </c>
      <c r="BD345">
        <v>0</v>
      </c>
      <c r="BE345" t="s">
        <v>6169</v>
      </c>
      <c r="BF345" t="s">
        <v>6170</v>
      </c>
      <c r="BG345">
        <v>1</v>
      </c>
      <c r="BH345" t="s">
        <v>6186</v>
      </c>
      <c r="BI345">
        <v>53</v>
      </c>
      <c r="BJ345" t="s">
        <v>6187</v>
      </c>
      <c r="BK345">
        <v>0</v>
      </c>
      <c r="BL345">
        <v>61</v>
      </c>
      <c r="BM345" s="3">
        <f t="shared" si="53"/>
        <v>0.86885245901639341</v>
      </c>
    </row>
    <row r="346" spans="1:65">
      <c r="A346" t="s">
        <v>473</v>
      </c>
      <c r="B346" s="2">
        <v>45678</v>
      </c>
      <c r="C346" t="s">
        <v>47</v>
      </c>
      <c r="D346" t="s">
        <v>48</v>
      </c>
      <c r="E346">
        <v>1</v>
      </c>
      <c r="F346" t="s">
        <v>61</v>
      </c>
      <c r="G346" t="s">
        <v>62</v>
      </c>
      <c r="H346" t="s">
        <v>96</v>
      </c>
      <c r="I346" t="s">
        <v>52</v>
      </c>
      <c r="J346" t="s">
        <v>81</v>
      </c>
      <c r="K346" t="s">
        <v>75</v>
      </c>
      <c r="L346" t="s">
        <v>87</v>
      </c>
      <c r="M346" t="s">
        <v>56</v>
      </c>
      <c r="N346" t="s">
        <v>69</v>
      </c>
      <c r="O346" t="s">
        <v>120</v>
      </c>
      <c r="P346">
        <v>37</v>
      </c>
      <c r="Q346">
        <v>37</v>
      </c>
      <c r="R346">
        <v>36</v>
      </c>
      <c r="S346">
        <v>1</v>
      </c>
      <c r="T346">
        <f t="shared" si="45"/>
        <v>35</v>
      </c>
      <c r="U346">
        <v>35</v>
      </c>
      <c r="V346">
        <f t="shared" si="46"/>
        <v>0</v>
      </c>
      <c r="W346" s="3">
        <f t="shared" si="47"/>
        <v>2.7777777777777776E-2</v>
      </c>
      <c r="X346">
        <v>23</v>
      </c>
      <c r="Y346" s="4">
        <v>2.7</v>
      </c>
      <c r="Z346" s="4">
        <v>0.6</v>
      </c>
      <c r="AA346" s="5">
        <v>77152.350000000006</v>
      </c>
      <c r="AB346" s="5">
        <f t="shared" si="48"/>
        <v>2700332.25</v>
      </c>
      <c r="AC346" s="5">
        <v>54117.97</v>
      </c>
      <c r="AD346" s="5">
        <f t="shared" si="49"/>
        <v>1948246.92</v>
      </c>
      <c r="AE346" s="5">
        <v>114386.95</v>
      </c>
      <c r="AF346" s="5">
        <v>30824.98</v>
      </c>
      <c r="AG346" s="5">
        <v>9240.16</v>
      </c>
      <c r="AH346" s="5">
        <v>870</v>
      </c>
      <c r="AI346" s="5">
        <v>6800</v>
      </c>
      <c r="AJ346">
        <v>0</v>
      </c>
      <c r="AK346" s="5">
        <v>0</v>
      </c>
      <c r="AL346" s="5">
        <v>0</v>
      </c>
      <c r="AM346" s="5">
        <v>24156.03</v>
      </c>
      <c r="AN346">
        <v>4</v>
      </c>
      <c r="AO346">
        <v>4</v>
      </c>
      <c r="AP346" t="str">
        <f t="shared" si="50"/>
        <v>Yes</v>
      </c>
      <c r="AQ346">
        <v>1</v>
      </c>
      <c r="AR346" s="5">
        <f t="shared" si="51"/>
        <v>2134525.04</v>
      </c>
      <c r="AS346" s="5">
        <f t="shared" si="52"/>
        <v>565807.21</v>
      </c>
      <c r="AT346" t="s">
        <v>59</v>
      </c>
      <c r="AU346" t="s">
        <v>6164</v>
      </c>
      <c r="AV346" t="s">
        <v>6165</v>
      </c>
      <c r="AW346" t="s">
        <v>6166</v>
      </c>
      <c r="AX346" t="s">
        <v>6167</v>
      </c>
      <c r="AY346">
        <v>40</v>
      </c>
      <c r="AZ346">
        <v>0</v>
      </c>
      <c r="BA346">
        <v>0</v>
      </c>
      <c r="BB346" t="s">
        <v>6168</v>
      </c>
      <c r="BC346">
        <v>0</v>
      </c>
      <c r="BD346">
        <v>0</v>
      </c>
      <c r="BE346" t="s">
        <v>6169</v>
      </c>
      <c r="BF346" t="s">
        <v>6170</v>
      </c>
      <c r="BG346">
        <v>1</v>
      </c>
      <c r="BH346" t="s">
        <v>6186</v>
      </c>
      <c r="BI346">
        <v>33</v>
      </c>
      <c r="BJ346" t="s">
        <v>6172</v>
      </c>
      <c r="BK346">
        <v>0</v>
      </c>
      <c r="BL346">
        <v>50</v>
      </c>
      <c r="BM346" s="3">
        <f t="shared" si="53"/>
        <v>0.72</v>
      </c>
    </row>
    <row r="347" spans="1:65">
      <c r="A347" t="s">
        <v>474</v>
      </c>
      <c r="B347" s="2">
        <v>45678</v>
      </c>
      <c r="C347" t="s">
        <v>47</v>
      </c>
      <c r="D347" t="s">
        <v>48</v>
      </c>
      <c r="E347">
        <v>1</v>
      </c>
      <c r="F347" t="s">
        <v>49</v>
      </c>
      <c r="G347" t="s">
        <v>62</v>
      </c>
      <c r="H347" t="s">
        <v>133</v>
      </c>
      <c r="I347" t="s">
        <v>64</v>
      </c>
      <c r="J347" t="s">
        <v>81</v>
      </c>
      <c r="K347" t="s">
        <v>75</v>
      </c>
      <c r="L347" t="s">
        <v>55</v>
      </c>
      <c r="M347" t="s">
        <v>56</v>
      </c>
      <c r="N347" t="s">
        <v>69</v>
      </c>
      <c r="O347" t="s">
        <v>82</v>
      </c>
      <c r="P347">
        <v>37</v>
      </c>
      <c r="Q347">
        <v>38</v>
      </c>
      <c r="R347">
        <v>36</v>
      </c>
      <c r="S347">
        <v>1</v>
      </c>
      <c r="T347">
        <f t="shared" si="45"/>
        <v>35</v>
      </c>
      <c r="U347">
        <v>35</v>
      </c>
      <c r="V347">
        <f t="shared" si="46"/>
        <v>0</v>
      </c>
      <c r="W347" s="3">
        <f t="shared" si="47"/>
        <v>2.7777777777777776E-2</v>
      </c>
      <c r="X347">
        <v>13</v>
      </c>
      <c r="Y347" s="4">
        <v>0.5</v>
      </c>
      <c r="Z347" s="4">
        <v>1</v>
      </c>
      <c r="AA347" s="5">
        <v>78146.47</v>
      </c>
      <c r="AB347" s="5">
        <f t="shared" si="48"/>
        <v>2735126.45</v>
      </c>
      <c r="AC347" s="5">
        <v>53294.25</v>
      </c>
      <c r="AD347" s="5">
        <f t="shared" si="49"/>
        <v>1918593</v>
      </c>
      <c r="AE347" s="5">
        <v>107700.37</v>
      </c>
      <c r="AF347" s="5">
        <v>31995.439999999999</v>
      </c>
      <c r="AG347" s="5">
        <v>7800.5</v>
      </c>
      <c r="AH347" s="5">
        <v>1450</v>
      </c>
      <c r="AI347" s="5">
        <v>6800</v>
      </c>
      <c r="AJ347">
        <v>0</v>
      </c>
      <c r="AK347" s="5">
        <v>0</v>
      </c>
      <c r="AL347" s="5">
        <v>0</v>
      </c>
      <c r="AM347" s="5">
        <v>24348.76</v>
      </c>
      <c r="AN347">
        <v>4</v>
      </c>
      <c r="AO347">
        <v>4</v>
      </c>
      <c r="AP347" t="str">
        <f t="shared" si="50"/>
        <v>Yes</v>
      </c>
      <c r="AQ347">
        <v>0</v>
      </c>
      <c r="AR347" s="5">
        <f t="shared" si="51"/>
        <v>2098688.0699999998</v>
      </c>
      <c r="AS347" s="5">
        <f t="shared" si="52"/>
        <v>636438.38</v>
      </c>
      <c r="AT347" t="s">
        <v>59</v>
      </c>
      <c r="AU347" t="s">
        <v>6164</v>
      </c>
      <c r="AV347" t="s">
        <v>6165</v>
      </c>
      <c r="AW347" t="s">
        <v>6166</v>
      </c>
      <c r="AX347" t="s">
        <v>6167</v>
      </c>
      <c r="AY347">
        <v>38</v>
      </c>
      <c r="AZ347">
        <v>0</v>
      </c>
      <c r="BA347">
        <v>0</v>
      </c>
      <c r="BB347" t="s">
        <v>6168</v>
      </c>
      <c r="BC347">
        <v>0</v>
      </c>
      <c r="BD347">
        <v>0</v>
      </c>
      <c r="BE347" t="s">
        <v>6169</v>
      </c>
      <c r="BF347" t="s">
        <v>6170</v>
      </c>
      <c r="BG347">
        <v>0</v>
      </c>
      <c r="BH347" t="s">
        <v>6171</v>
      </c>
      <c r="BI347">
        <v>19</v>
      </c>
      <c r="BJ347" t="s">
        <v>6172</v>
      </c>
      <c r="BK347">
        <v>0</v>
      </c>
      <c r="BL347">
        <v>46</v>
      </c>
      <c r="BM347" s="3">
        <f t="shared" si="53"/>
        <v>0.78260869565217395</v>
      </c>
    </row>
    <row r="348" spans="1:65">
      <c r="A348" t="s">
        <v>475</v>
      </c>
      <c r="B348" s="2">
        <v>45678</v>
      </c>
      <c r="C348" t="s">
        <v>47</v>
      </c>
      <c r="D348" t="s">
        <v>48</v>
      </c>
      <c r="E348">
        <v>1</v>
      </c>
      <c r="F348" t="s">
        <v>49</v>
      </c>
      <c r="G348" t="s">
        <v>79</v>
      </c>
      <c r="H348" t="s">
        <v>260</v>
      </c>
      <c r="I348" t="s">
        <v>52</v>
      </c>
      <c r="J348" t="s">
        <v>65</v>
      </c>
      <c r="K348" t="s">
        <v>75</v>
      </c>
      <c r="L348" t="s">
        <v>92</v>
      </c>
      <c r="M348" t="s">
        <v>56</v>
      </c>
      <c r="N348" t="s">
        <v>94</v>
      </c>
      <c r="O348" t="s">
        <v>70</v>
      </c>
      <c r="P348">
        <v>48</v>
      </c>
      <c r="Q348">
        <v>50</v>
      </c>
      <c r="R348">
        <v>49</v>
      </c>
      <c r="S348">
        <v>1</v>
      </c>
      <c r="T348">
        <f t="shared" si="45"/>
        <v>48</v>
      </c>
      <c r="U348">
        <v>47</v>
      </c>
      <c r="V348">
        <f t="shared" si="46"/>
        <v>1</v>
      </c>
      <c r="W348" s="3">
        <f t="shared" si="47"/>
        <v>2.0408163265306121E-2</v>
      </c>
      <c r="X348">
        <v>61</v>
      </c>
      <c r="Y348" s="4">
        <v>4.5999999999999996</v>
      </c>
      <c r="Z348" s="4">
        <v>1.9</v>
      </c>
      <c r="AA348" s="5">
        <v>52107.57</v>
      </c>
      <c r="AB348" s="5">
        <f t="shared" si="48"/>
        <v>2449055.79</v>
      </c>
      <c r="AC348" s="5">
        <v>35321.58</v>
      </c>
      <c r="AD348" s="5">
        <f t="shared" si="49"/>
        <v>1730757.42</v>
      </c>
      <c r="AE348" s="5">
        <v>115323.92</v>
      </c>
      <c r="AF348" s="5">
        <v>35392.699999999997</v>
      </c>
      <c r="AG348" s="5">
        <v>14732.27</v>
      </c>
      <c r="AH348" s="5">
        <v>2755</v>
      </c>
      <c r="AI348" s="5">
        <v>4600</v>
      </c>
      <c r="AJ348">
        <v>0</v>
      </c>
      <c r="AK348" s="5">
        <v>0</v>
      </c>
      <c r="AL348" s="5">
        <v>1025.8599999999999</v>
      </c>
      <c r="AM348" s="5">
        <v>30829.39</v>
      </c>
      <c r="AN348">
        <v>4</v>
      </c>
      <c r="AO348">
        <v>2</v>
      </c>
      <c r="AP348" t="str">
        <f t="shared" si="50"/>
        <v>Yes</v>
      </c>
      <c r="AQ348">
        <v>1</v>
      </c>
      <c r="AR348" s="5">
        <f t="shared" si="51"/>
        <v>1935416.56</v>
      </c>
      <c r="AS348" s="5">
        <f t="shared" si="52"/>
        <v>513639.23</v>
      </c>
      <c r="AT348" t="s">
        <v>59</v>
      </c>
      <c r="AU348" t="s">
        <v>6164</v>
      </c>
      <c r="AV348" t="s">
        <v>6165</v>
      </c>
      <c r="AW348" t="s">
        <v>6166</v>
      </c>
      <c r="AX348" t="s">
        <v>6202</v>
      </c>
      <c r="AY348">
        <v>48</v>
      </c>
      <c r="AZ348">
        <v>0</v>
      </c>
      <c r="BA348">
        <v>12</v>
      </c>
      <c r="BB348" t="s">
        <v>6191</v>
      </c>
      <c r="BC348">
        <v>0</v>
      </c>
      <c r="BD348">
        <v>0</v>
      </c>
      <c r="BE348" t="s">
        <v>6169</v>
      </c>
      <c r="BF348" t="s">
        <v>6170</v>
      </c>
      <c r="BG348">
        <v>1</v>
      </c>
      <c r="BH348" t="s">
        <v>6206</v>
      </c>
      <c r="BI348">
        <v>84</v>
      </c>
      <c r="BJ348" t="s">
        <v>6193</v>
      </c>
      <c r="BK348">
        <v>0</v>
      </c>
      <c r="BL348">
        <v>62</v>
      </c>
      <c r="BM348" s="3">
        <f t="shared" si="53"/>
        <v>0.79032258064516125</v>
      </c>
    </row>
    <row r="349" spans="1:65">
      <c r="A349" t="s">
        <v>476</v>
      </c>
      <c r="B349" s="2">
        <v>45678</v>
      </c>
      <c r="C349" t="s">
        <v>47</v>
      </c>
      <c r="D349" t="s">
        <v>48</v>
      </c>
      <c r="E349">
        <v>1</v>
      </c>
      <c r="F349" t="s">
        <v>49</v>
      </c>
      <c r="G349" t="s">
        <v>62</v>
      </c>
      <c r="H349" t="s">
        <v>125</v>
      </c>
      <c r="I349" t="s">
        <v>74</v>
      </c>
      <c r="J349" t="s">
        <v>53</v>
      </c>
      <c r="K349" t="s">
        <v>54</v>
      </c>
      <c r="L349" t="s">
        <v>87</v>
      </c>
      <c r="M349" t="s">
        <v>56</v>
      </c>
      <c r="N349" t="s">
        <v>76</v>
      </c>
      <c r="O349" t="s">
        <v>70</v>
      </c>
      <c r="P349">
        <v>59</v>
      </c>
      <c r="Q349">
        <v>61</v>
      </c>
      <c r="R349">
        <v>61</v>
      </c>
      <c r="S349">
        <v>1</v>
      </c>
      <c r="T349">
        <f t="shared" si="45"/>
        <v>60</v>
      </c>
      <c r="U349">
        <v>58</v>
      </c>
      <c r="V349">
        <f t="shared" si="46"/>
        <v>2</v>
      </c>
      <c r="W349" s="3">
        <f t="shared" si="47"/>
        <v>1.6393442622950821E-2</v>
      </c>
      <c r="X349">
        <v>41</v>
      </c>
      <c r="Y349" s="4">
        <v>4.0999999999999996</v>
      </c>
      <c r="Z349" s="4">
        <v>1.4</v>
      </c>
      <c r="AA349" s="5">
        <v>38429.17</v>
      </c>
      <c r="AB349" s="5">
        <f t="shared" si="48"/>
        <v>2228891.86</v>
      </c>
      <c r="AC349" s="5">
        <v>24283.18</v>
      </c>
      <c r="AD349" s="5">
        <f t="shared" si="49"/>
        <v>1481273.98</v>
      </c>
      <c r="AE349" s="5">
        <v>103467.14</v>
      </c>
      <c r="AF349" s="5">
        <v>29124.78</v>
      </c>
      <c r="AG349" s="5">
        <v>11810.9</v>
      </c>
      <c r="AH349" s="5">
        <v>2030</v>
      </c>
      <c r="AI349" s="5">
        <v>3200</v>
      </c>
      <c r="AJ349">
        <v>0</v>
      </c>
      <c r="AK349" s="5">
        <v>0</v>
      </c>
      <c r="AL349" s="5">
        <v>1383.26</v>
      </c>
      <c r="AM349" s="5">
        <v>39769.43</v>
      </c>
      <c r="AN349">
        <v>4</v>
      </c>
      <c r="AO349">
        <v>4</v>
      </c>
      <c r="AP349" t="str">
        <f t="shared" si="50"/>
        <v>Yes</v>
      </c>
      <c r="AQ349">
        <v>1</v>
      </c>
      <c r="AR349" s="5">
        <f t="shared" si="51"/>
        <v>1672059.49</v>
      </c>
      <c r="AS349" s="5">
        <f t="shared" si="52"/>
        <v>556832.37</v>
      </c>
      <c r="AT349" t="s">
        <v>59</v>
      </c>
      <c r="AU349" t="s">
        <v>6164</v>
      </c>
      <c r="AV349" t="s">
        <v>6165</v>
      </c>
      <c r="AW349" t="s">
        <v>6166</v>
      </c>
      <c r="AX349" t="s">
        <v>6184</v>
      </c>
      <c r="AY349">
        <v>59</v>
      </c>
      <c r="AZ349">
        <v>0</v>
      </c>
      <c r="BA349">
        <v>19</v>
      </c>
      <c r="BB349" t="s">
        <v>6180</v>
      </c>
      <c r="BC349">
        <v>0</v>
      </c>
      <c r="BD349">
        <v>0</v>
      </c>
      <c r="BE349" t="s">
        <v>6169</v>
      </c>
      <c r="BF349" t="s">
        <v>6170</v>
      </c>
      <c r="BG349">
        <v>0</v>
      </c>
      <c r="BH349" t="s">
        <v>6171</v>
      </c>
      <c r="BI349">
        <v>23</v>
      </c>
      <c r="BJ349" t="s">
        <v>6172</v>
      </c>
      <c r="BK349">
        <v>0</v>
      </c>
      <c r="BL349">
        <v>77</v>
      </c>
      <c r="BM349" s="3">
        <f t="shared" si="53"/>
        <v>0.79220779220779225</v>
      </c>
    </row>
    <row r="350" spans="1:65">
      <c r="A350" t="s">
        <v>477</v>
      </c>
      <c r="B350" s="2">
        <v>45678</v>
      </c>
      <c r="C350" t="s">
        <v>47</v>
      </c>
      <c r="D350" t="s">
        <v>48</v>
      </c>
      <c r="E350">
        <v>1</v>
      </c>
      <c r="F350" t="s">
        <v>61</v>
      </c>
      <c r="G350" t="s">
        <v>50</v>
      </c>
      <c r="H350" t="s">
        <v>127</v>
      </c>
      <c r="I350" t="s">
        <v>52</v>
      </c>
      <c r="J350" t="s">
        <v>65</v>
      </c>
      <c r="K350" t="s">
        <v>54</v>
      </c>
      <c r="L350" t="s">
        <v>87</v>
      </c>
      <c r="M350" t="s">
        <v>56</v>
      </c>
      <c r="N350" t="s">
        <v>109</v>
      </c>
      <c r="O350" t="s">
        <v>70</v>
      </c>
      <c r="P350">
        <v>45</v>
      </c>
      <c r="Q350">
        <v>47</v>
      </c>
      <c r="R350">
        <v>46</v>
      </c>
      <c r="S350">
        <v>1</v>
      </c>
      <c r="T350">
        <f t="shared" si="45"/>
        <v>45</v>
      </c>
      <c r="U350">
        <v>44</v>
      </c>
      <c r="V350">
        <f t="shared" si="46"/>
        <v>1</v>
      </c>
      <c r="W350" s="3">
        <f t="shared" si="47"/>
        <v>2.1739130434782608E-2</v>
      </c>
      <c r="X350">
        <v>19</v>
      </c>
      <c r="Y350" s="4">
        <v>1.8</v>
      </c>
      <c r="Z350" s="4">
        <v>1.7</v>
      </c>
      <c r="AA350" s="5">
        <v>56608.11</v>
      </c>
      <c r="AB350" s="5">
        <f t="shared" si="48"/>
        <v>2490756.84</v>
      </c>
      <c r="AC350" s="5">
        <v>35575.410000000003</v>
      </c>
      <c r="AD350" s="5">
        <f t="shared" si="49"/>
        <v>1636468.86</v>
      </c>
      <c r="AE350" s="5">
        <v>106777.33</v>
      </c>
      <c r="AF350" s="5">
        <v>28795.85</v>
      </c>
      <c r="AG350" s="5">
        <v>8230.7099999999991</v>
      </c>
      <c r="AH350" s="5">
        <v>2465</v>
      </c>
      <c r="AI350" s="5">
        <v>4600</v>
      </c>
      <c r="AJ350">
        <v>0</v>
      </c>
      <c r="AK350" s="5">
        <v>0</v>
      </c>
      <c r="AL350" s="5">
        <v>1026.5</v>
      </c>
      <c r="AM350" s="5">
        <v>67610.990000000005</v>
      </c>
      <c r="AN350">
        <v>8</v>
      </c>
      <c r="AO350">
        <v>9</v>
      </c>
      <c r="AP350" t="str">
        <f t="shared" si="50"/>
        <v>No</v>
      </c>
      <c r="AQ350">
        <v>3</v>
      </c>
      <c r="AR350" s="5">
        <f t="shared" si="51"/>
        <v>1855975.24</v>
      </c>
      <c r="AS350" s="5">
        <f t="shared" si="52"/>
        <v>634781.6</v>
      </c>
      <c r="AT350" t="s">
        <v>59</v>
      </c>
      <c r="AU350" t="s">
        <v>6164</v>
      </c>
      <c r="AV350" t="s">
        <v>6165</v>
      </c>
      <c r="AW350" t="s">
        <v>6166</v>
      </c>
      <c r="AX350" t="s">
        <v>6167</v>
      </c>
      <c r="AY350">
        <v>45</v>
      </c>
      <c r="AZ350">
        <v>0</v>
      </c>
      <c r="BA350">
        <v>12</v>
      </c>
      <c r="BB350" t="s">
        <v>6198</v>
      </c>
      <c r="BC350">
        <v>0</v>
      </c>
      <c r="BD350">
        <v>1</v>
      </c>
      <c r="BE350" t="s">
        <v>6196</v>
      </c>
      <c r="BF350" t="s">
        <v>6170</v>
      </c>
      <c r="BG350">
        <v>0</v>
      </c>
      <c r="BH350" t="s">
        <v>6171</v>
      </c>
      <c r="BI350">
        <v>10</v>
      </c>
      <c r="BJ350" t="s">
        <v>6172</v>
      </c>
      <c r="BK350">
        <v>0</v>
      </c>
      <c r="BL350">
        <v>63</v>
      </c>
      <c r="BM350" s="3">
        <f t="shared" si="53"/>
        <v>0.73015873015873012</v>
      </c>
    </row>
    <row r="351" spans="1:65">
      <c r="A351" t="s">
        <v>478</v>
      </c>
      <c r="B351" s="2">
        <v>45678</v>
      </c>
      <c r="C351" t="s">
        <v>47</v>
      </c>
      <c r="D351" t="s">
        <v>48</v>
      </c>
      <c r="E351">
        <v>1</v>
      </c>
      <c r="F351" t="s">
        <v>78</v>
      </c>
      <c r="G351" t="s">
        <v>62</v>
      </c>
      <c r="H351" t="s">
        <v>168</v>
      </c>
      <c r="I351" t="s">
        <v>74</v>
      </c>
      <c r="J351" t="s">
        <v>53</v>
      </c>
      <c r="K351" t="s">
        <v>75</v>
      </c>
      <c r="L351" t="s">
        <v>87</v>
      </c>
      <c r="M351" t="s">
        <v>56</v>
      </c>
      <c r="N351" t="s">
        <v>57</v>
      </c>
      <c r="O351" t="s">
        <v>70</v>
      </c>
      <c r="P351">
        <v>60</v>
      </c>
      <c r="Q351">
        <v>63</v>
      </c>
      <c r="R351">
        <v>60</v>
      </c>
      <c r="S351">
        <v>1</v>
      </c>
      <c r="T351">
        <f t="shared" si="45"/>
        <v>59</v>
      </c>
      <c r="U351">
        <v>59</v>
      </c>
      <c r="V351">
        <f t="shared" si="46"/>
        <v>0</v>
      </c>
      <c r="W351" s="3">
        <f t="shared" si="47"/>
        <v>1.6666666666666666E-2</v>
      </c>
      <c r="X351">
        <v>29</v>
      </c>
      <c r="Y351" s="4">
        <v>3.7</v>
      </c>
      <c r="Z351" s="4">
        <v>1.4</v>
      </c>
      <c r="AA351" s="5">
        <v>35857.64</v>
      </c>
      <c r="AB351" s="5">
        <f t="shared" si="48"/>
        <v>2115600.7599999998</v>
      </c>
      <c r="AC351" s="5">
        <v>24323.14</v>
      </c>
      <c r="AD351" s="5">
        <f t="shared" si="49"/>
        <v>1459388.4</v>
      </c>
      <c r="AE351" s="5">
        <v>102279.65</v>
      </c>
      <c r="AF351" s="5">
        <v>29144.83</v>
      </c>
      <c r="AG351" s="5">
        <v>9785.9599999999991</v>
      </c>
      <c r="AH351" s="5">
        <v>2030</v>
      </c>
      <c r="AI351" s="5">
        <v>3200</v>
      </c>
      <c r="AJ351">
        <v>0</v>
      </c>
      <c r="AK351" s="5">
        <v>0</v>
      </c>
      <c r="AL351" s="5">
        <v>0</v>
      </c>
      <c r="AM351" s="5">
        <v>38389.4</v>
      </c>
      <c r="AN351">
        <v>4</v>
      </c>
      <c r="AO351">
        <v>4</v>
      </c>
      <c r="AP351" t="str">
        <f t="shared" si="50"/>
        <v>Yes</v>
      </c>
      <c r="AQ351">
        <v>1</v>
      </c>
      <c r="AR351" s="5">
        <f t="shared" si="51"/>
        <v>1644218.24</v>
      </c>
      <c r="AS351" s="5">
        <f t="shared" si="52"/>
        <v>471382.52</v>
      </c>
      <c r="AT351" t="s">
        <v>59</v>
      </c>
      <c r="AU351" t="s">
        <v>6164</v>
      </c>
      <c r="AV351" t="s">
        <v>6165</v>
      </c>
      <c r="AW351" t="s">
        <v>6166</v>
      </c>
      <c r="AX351" t="s">
        <v>6167</v>
      </c>
      <c r="AY351">
        <v>63</v>
      </c>
      <c r="AZ351">
        <v>0</v>
      </c>
      <c r="BA351">
        <v>0</v>
      </c>
      <c r="BB351" t="s">
        <v>6168</v>
      </c>
      <c r="BC351">
        <v>0</v>
      </c>
      <c r="BD351">
        <v>0</v>
      </c>
      <c r="BE351" t="s">
        <v>6169</v>
      </c>
      <c r="BF351" t="s">
        <v>6170</v>
      </c>
      <c r="BG351">
        <v>1</v>
      </c>
      <c r="BH351" t="s">
        <v>6186</v>
      </c>
      <c r="BI351">
        <v>46</v>
      </c>
      <c r="BJ351" t="s">
        <v>6172</v>
      </c>
      <c r="BK351">
        <v>0</v>
      </c>
      <c r="BL351">
        <v>75</v>
      </c>
      <c r="BM351" s="3">
        <f t="shared" si="53"/>
        <v>0.8</v>
      </c>
    </row>
    <row r="352" spans="1:65">
      <c r="A352" t="s">
        <v>479</v>
      </c>
      <c r="B352" s="2">
        <v>45678</v>
      </c>
      <c r="C352" t="s">
        <v>47</v>
      </c>
      <c r="D352" t="s">
        <v>48</v>
      </c>
      <c r="E352">
        <v>1</v>
      </c>
      <c r="F352" t="s">
        <v>49</v>
      </c>
      <c r="G352" t="s">
        <v>79</v>
      </c>
      <c r="H352" t="s">
        <v>262</v>
      </c>
      <c r="I352" t="s">
        <v>52</v>
      </c>
      <c r="J352" t="s">
        <v>53</v>
      </c>
      <c r="K352" t="s">
        <v>75</v>
      </c>
      <c r="L352" t="s">
        <v>55</v>
      </c>
      <c r="M352" t="s">
        <v>56</v>
      </c>
      <c r="N352" t="s">
        <v>57</v>
      </c>
      <c r="O352" t="s">
        <v>120</v>
      </c>
      <c r="P352">
        <v>57</v>
      </c>
      <c r="Q352">
        <v>58</v>
      </c>
      <c r="R352">
        <v>55</v>
      </c>
      <c r="S352">
        <v>1</v>
      </c>
      <c r="T352">
        <f t="shared" si="45"/>
        <v>54</v>
      </c>
      <c r="U352">
        <v>54</v>
      </c>
      <c r="V352">
        <f t="shared" si="46"/>
        <v>0</v>
      </c>
      <c r="W352" s="3">
        <f t="shared" si="47"/>
        <v>1.8181818181818181E-2</v>
      </c>
      <c r="X352">
        <v>49</v>
      </c>
      <c r="Y352" s="4">
        <v>2</v>
      </c>
      <c r="Z352" s="4">
        <v>1.2</v>
      </c>
      <c r="AA352" s="5">
        <v>36272.19</v>
      </c>
      <c r="AB352" s="5">
        <f t="shared" si="48"/>
        <v>1958698.26</v>
      </c>
      <c r="AC352" s="5">
        <v>23467.279999999999</v>
      </c>
      <c r="AD352" s="5">
        <f t="shared" si="49"/>
        <v>1290700.3999999999</v>
      </c>
      <c r="AE352" s="5">
        <v>96807.51</v>
      </c>
      <c r="AF352" s="5">
        <v>27189.42</v>
      </c>
      <c r="AG352" s="5">
        <v>11742.13</v>
      </c>
      <c r="AH352" s="5">
        <v>1740</v>
      </c>
      <c r="AI352" s="5">
        <v>3200</v>
      </c>
      <c r="AJ352">
        <v>0</v>
      </c>
      <c r="AK352" s="5">
        <v>0</v>
      </c>
      <c r="AL352" s="5">
        <v>0</v>
      </c>
      <c r="AM352" s="5">
        <v>34134.44</v>
      </c>
      <c r="AN352">
        <v>4</v>
      </c>
      <c r="AO352">
        <v>3</v>
      </c>
      <c r="AP352" t="str">
        <f t="shared" si="50"/>
        <v>Yes</v>
      </c>
      <c r="AQ352">
        <v>1</v>
      </c>
      <c r="AR352" s="5">
        <f t="shared" si="51"/>
        <v>1465513.9</v>
      </c>
      <c r="AS352" s="5">
        <f t="shared" si="52"/>
        <v>493184.36</v>
      </c>
      <c r="AT352" t="s">
        <v>59</v>
      </c>
      <c r="AU352" t="s">
        <v>6164</v>
      </c>
      <c r="AV352" t="s">
        <v>6165</v>
      </c>
      <c r="AW352" t="s">
        <v>6166</v>
      </c>
      <c r="AX352" t="s">
        <v>6167</v>
      </c>
      <c r="AY352">
        <v>58</v>
      </c>
      <c r="AZ352">
        <v>0</v>
      </c>
      <c r="BA352">
        <v>0</v>
      </c>
      <c r="BB352" t="s">
        <v>6168</v>
      </c>
      <c r="BC352">
        <v>0</v>
      </c>
      <c r="BD352">
        <v>0</v>
      </c>
      <c r="BE352" t="s">
        <v>6169</v>
      </c>
      <c r="BF352" t="s">
        <v>6170</v>
      </c>
      <c r="BG352">
        <v>3</v>
      </c>
      <c r="BH352" t="s">
        <v>6192</v>
      </c>
      <c r="BI352">
        <v>72</v>
      </c>
      <c r="BJ352" t="s">
        <v>6193</v>
      </c>
      <c r="BK352">
        <v>0</v>
      </c>
      <c r="BL352">
        <v>77</v>
      </c>
      <c r="BM352" s="3">
        <f t="shared" si="53"/>
        <v>0.7142857142857143</v>
      </c>
    </row>
    <row r="353" spans="1:65">
      <c r="A353" t="s">
        <v>480</v>
      </c>
      <c r="B353" s="2">
        <v>45679</v>
      </c>
      <c r="C353" t="s">
        <v>47</v>
      </c>
      <c r="D353" t="s">
        <v>48</v>
      </c>
      <c r="E353">
        <v>1</v>
      </c>
      <c r="F353" t="s">
        <v>49</v>
      </c>
      <c r="G353" t="s">
        <v>79</v>
      </c>
      <c r="H353" t="s">
        <v>262</v>
      </c>
      <c r="I353" t="s">
        <v>52</v>
      </c>
      <c r="J353" t="s">
        <v>53</v>
      </c>
      <c r="K353" t="s">
        <v>75</v>
      </c>
      <c r="L353" t="s">
        <v>55</v>
      </c>
      <c r="M353" t="s">
        <v>56</v>
      </c>
      <c r="N353" t="s">
        <v>69</v>
      </c>
      <c r="O353" t="s">
        <v>82</v>
      </c>
      <c r="P353">
        <v>59</v>
      </c>
      <c r="Q353">
        <v>61</v>
      </c>
      <c r="R353">
        <v>61</v>
      </c>
      <c r="S353">
        <v>2</v>
      </c>
      <c r="T353">
        <f t="shared" si="45"/>
        <v>59</v>
      </c>
      <c r="U353">
        <v>58</v>
      </c>
      <c r="V353">
        <f t="shared" si="46"/>
        <v>1</v>
      </c>
      <c r="W353" s="3">
        <f t="shared" si="47"/>
        <v>3.2786885245901641E-2</v>
      </c>
      <c r="X353">
        <v>35</v>
      </c>
      <c r="Y353" s="4">
        <v>11.4</v>
      </c>
      <c r="Z353" s="4">
        <v>2.2999999999999998</v>
      </c>
      <c r="AA353" s="5">
        <v>35683.21</v>
      </c>
      <c r="AB353" s="5">
        <f t="shared" si="48"/>
        <v>2069626.18</v>
      </c>
      <c r="AC353" s="5">
        <v>23594.99</v>
      </c>
      <c r="AD353" s="5">
        <f t="shared" si="49"/>
        <v>1439294.39</v>
      </c>
      <c r="AE353" s="5">
        <v>107670.18</v>
      </c>
      <c r="AF353" s="5">
        <v>28621.5</v>
      </c>
      <c r="AG353" s="5">
        <v>10924.02</v>
      </c>
      <c r="AH353" s="5">
        <v>3335</v>
      </c>
      <c r="AI353" s="5">
        <v>6400</v>
      </c>
      <c r="AJ353">
        <v>0</v>
      </c>
      <c r="AK353" s="5">
        <v>0</v>
      </c>
      <c r="AL353" s="5">
        <v>686.05</v>
      </c>
      <c r="AM353" s="5">
        <v>36167.43</v>
      </c>
      <c r="AN353">
        <v>4</v>
      </c>
      <c r="AO353">
        <v>4</v>
      </c>
      <c r="AP353" t="str">
        <f t="shared" si="50"/>
        <v>Yes</v>
      </c>
      <c r="AQ353">
        <v>0</v>
      </c>
      <c r="AR353" s="5">
        <f t="shared" si="51"/>
        <v>1633098.57</v>
      </c>
      <c r="AS353" s="5">
        <f t="shared" si="52"/>
        <v>436527.61</v>
      </c>
      <c r="AT353" t="s">
        <v>59</v>
      </c>
      <c r="AU353" t="s">
        <v>6164</v>
      </c>
      <c r="AV353" t="s">
        <v>6165</v>
      </c>
      <c r="AW353" t="s">
        <v>6166</v>
      </c>
      <c r="AX353" t="s">
        <v>6177</v>
      </c>
      <c r="AY353">
        <v>62</v>
      </c>
      <c r="AZ353">
        <v>1</v>
      </c>
      <c r="BA353">
        <v>10</v>
      </c>
      <c r="BB353" t="s">
        <v>6180</v>
      </c>
      <c r="BC353">
        <v>0</v>
      </c>
      <c r="BD353">
        <v>0</v>
      </c>
      <c r="BE353" t="s">
        <v>6169</v>
      </c>
      <c r="BF353" t="s">
        <v>6170</v>
      </c>
      <c r="BG353">
        <v>0</v>
      </c>
      <c r="BH353" t="s">
        <v>6171</v>
      </c>
      <c r="BI353">
        <v>52</v>
      </c>
      <c r="BJ353" t="s">
        <v>6187</v>
      </c>
      <c r="BK353">
        <v>0</v>
      </c>
      <c r="BL353">
        <v>72</v>
      </c>
      <c r="BM353" s="3">
        <f t="shared" si="53"/>
        <v>0.84722222222222221</v>
      </c>
    </row>
    <row r="354" spans="1:65">
      <c r="A354" t="s">
        <v>481</v>
      </c>
      <c r="B354" s="2">
        <v>45679</v>
      </c>
      <c r="C354" t="s">
        <v>47</v>
      </c>
      <c r="D354" t="s">
        <v>48</v>
      </c>
      <c r="E354">
        <v>1</v>
      </c>
      <c r="F354" t="s">
        <v>72</v>
      </c>
      <c r="G354" t="s">
        <v>50</v>
      </c>
      <c r="H354" t="s">
        <v>179</v>
      </c>
      <c r="I354" t="s">
        <v>64</v>
      </c>
      <c r="J354" t="s">
        <v>53</v>
      </c>
      <c r="K354" t="s">
        <v>75</v>
      </c>
      <c r="L354" t="s">
        <v>55</v>
      </c>
      <c r="M354" t="s">
        <v>56</v>
      </c>
      <c r="N354" t="s">
        <v>76</v>
      </c>
      <c r="O354" t="s">
        <v>120</v>
      </c>
      <c r="P354">
        <v>60</v>
      </c>
      <c r="Q354">
        <v>61</v>
      </c>
      <c r="R354">
        <v>62</v>
      </c>
      <c r="S354">
        <v>1</v>
      </c>
      <c r="T354">
        <f t="shared" si="45"/>
        <v>61</v>
      </c>
      <c r="U354">
        <v>59</v>
      </c>
      <c r="V354">
        <f t="shared" si="46"/>
        <v>2</v>
      </c>
      <c r="W354" s="3">
        <f t="shared" si="47"/>
        <v>1.6129032258064516E-2</v>
      </c>
      <c r="X354">
        <v>20</v>
      </c>
      <c r="Y354" s="4">
        <v>0.7</v>
      </c>
      <c r="Z354" s="4">
        <v>1.4</v>
      </c>
      <c r="AA354" s="5">
        <v>36262.33</v>
      </c>
      <c r="AB354" s="5">
        <f t="shared" si="48"/>
        <v>2139477.4700000002</v>
      </c>
      <c r="AC354" s="5">
        <v>23508.23</v>
      </c>
      <c r="AD354" s="5">
        <f t="shared" si="49"/>
        <v>1457510.26</v>
      </c>
      <c r="AE354" s="5">
        <v>101455.58</v>
      </c>
      <c r="AF354" s="5">
        <v>26469.33</v>
      </c>
      <c r="AG354" s="5">
        <v>9158.15</v>
      </c>
      <c r="AH354" s="5">
        <v>2030</v>
      </c>
      <c r="AI354" s="5">
        <v>3200</v>
      </c>
      <c r="AJ354">
        <v>0</v>
      </c>
      <c r="AK354" s="5">
        <v>0</v>
      </c>
      <c r="AL354" s="5">
        <v>1304.04</v>
      </c>
      <c r="AM354" s="5">
        <v>43917.67</v>
      </c>
      <c r="AN354">
        <v>4</v>
      </c>
      <c r="AO354">
        <v>5</v>
      </c>
      <c r="AP354" t="str">
        <f t="shared" si="50"/>
        <v>No</v>
      </c>
      <c r="AQ354">
        <v>2</v>
      </c>
      <c r="AR354" s="5">
        <f t="shared" si="51"/>
        <v>1645045.03</v>
      </c>
      <c r="AS354" s="5">
        <f t="shared" si="52"/>
        <v>494432.44</v>
      </c>
      <c r="AT354" t="s">
        <v>59</v>
      </c>
      <c r="AU354" t="s">
        <v>6164</v>
      </c>
      <c r="AV354" t="s">
        <v>6165</v>
      </c>
      <c r="AW354" t="s">
        <v>6166</v>
      </c>
      <c r="AX354" t="s">
        <v>6184</v>
      </c>
      <c r="AY354">
        <v>60</v>
      </c>
      <c r="AZ354">
        <v>0</v>
      </c>
      <c r="BA354">
        <v>17</v>
      </c>
      <c r="BB354" t="s">
        <v>6180</v>
      </c>
      <c r="BC354">
        <v>1</v>
      </c>
      <c r="BD354">
        <v>0</v>
      </c>
      <c r="BE354" t="s">
        <v>6178</v>
      </c>
      <c r="BF354" t="s">
        <v>6170</v>
      </c>
      <c r="BG354">
        <v>1</v>
      </c>
      <c r="BH354" t="s">
        <v>6186</v>
      </c>
      <c r="BI354">
        <v>55</v>
      </c>
      <c r="BJ354" t="s">
        <v>6187</v>
      </c>
      <c r="BK354">
        <v>0</v>
      </c>
      <c r="BL354">
        <v>72</v>
      </c>
      <c r="BM354" s="3">
        <f t="shared" si="53"/>
        <v>0.86111111111111116</v>
      </c>
    </row>
    <row r="355" spans="1:65">
      <c r="A355" t="s">
        <v>482</v>
      </c>
      <c r="B355" s="2">
        <v>45679</v>
      </c>
      <c r="C355" t="s">
        <v>47</v>
      </c>
      <c r="D355" t="s">
        <v>48</v>
      </c>
      <c r="E355">
        <v>1</v>
      </c>
      <c r="F355" t="s">
        <v>72</v>
      </c>
      <c r="G355" t="s">
        <v>79</v>
      </c>
      <c r="H355" t="s">
        <v>159</v>
      </c>
      <c r="I355" t="s">
        <v>52</v>
      </c>
      <c r="J355" t="s">
        <v>53</v>
      </c>
      <c r="K355" t="s">
        <v>66</v>
      </c>
      <c r="L355" t="s">
        <v>92</v>
      </c>
      <c r="M355" t="s">
        <v>56</v>
      </c>
      <c r="N355" t="s">
        <v>76</v>
      </c>
      <c r="O355" t="s">
        <v>58</v>
      </c>
      <c r="P355">
        <v>59</v>
      </c>
      <c r="Q355">
        <v>64</v>
      </c>
      <c r="R355">
        <v>64</v>
      </c>
      <c r="S355">
        <v>2</v>
      </c>
      <c r="T355">
        <f t="shared" si="45"/>
        <v>62</v>
      </c>
      <c r="U355">
        <v>59</v>
      </c>
      <c r="V355">
        <f t="shared" si="46"/>
        <v>3</v>
      </c>
      <c r="W355" s="3">
        <f t="shared" si="47"/>
        <v>3.125E-2</v>
      </c>
      <c r="X355">
        <v>38</v>
      </c>
      <c r="Y355" s="4">
        <v>0</v>
      </c>
      <c r="Z355" s="4">
        <v>1.4</v>
      </c>
      <c r="AA355" s="5">
        <v>33449.730000000003</v>
      </c>
      <c r="AB355" s="5">
        <f t="shared" si="48"/>
        <v>1973534.07</v>
      </c>
      <c r="AC355" s="5">
        <v>23731.279999999999</v>
      </c>
      <c r="AD355" s="5">
        <f t="shared" si="49"/>
        <v>1518801.9199999999</v>
      </c>
      <c r="AE355" s="5">
        <v>112469.6</v>
      </c>
      <c r="AF355" s="5">
        <v>27834.45</v>
      </c>
      <c r="AG355" s="5">
        <v>11028.81</v>
      </c>
      <c r="AH355" s="5">
        <v>2030</v>
      </c>
      <c r="AI355" s="5">
        <v>6400</v>
      </c>
      <c r="AJ355">
        <v>0</v>
      </c>
      <c r="AK355" s="5">
        <v>0</v>
      </c>
      <c r="AL355" s="5">
        <v>1974.35</v>
      </c>
      <c r="AM355" s="5">
        <v>40151.07</v>
      </c>
      <c r="AN355">
        <v>4</v>
      </c>
      <c r="AO355">
        <v>4</v>
      </c>
      <c r="AP355" t="str">
        <f t="shared" si="50"/>
        <v>Yes</v>
      </c>
      <c r="AQ355">
        <v>1</v>
      </c>
      <c r="AR355" s="5">
        <f t="shared" si="51"/>
        <v>1720690.2</v>
      </c>
      <c r="AS355" s="5">
        <f t="shared" si="52"/>
        <v>252843.87</v>
      </c>
      <c r="AT355" t="s">
        <v>59</v>
      </c>
      <c r="AU355" t="s">
        <v>6164</v>
      </c>
      <c r="AV355" t="s">
        <v>6165</v>
      </c>
      <c r="AW355" t="s">
        <v>6166</v>
      </c>
      <c r="AX355" t="s">
        <v>6184</v>
      </c>
      <c r="AY355">
        <v>60</v>
      </c>
      <c r="AZ355">
        <v>0</v>
      </c>
      <c r="BA355">
        <v>24</v>
      </c>
      <c r="BB355" t="s">
        <v>6180</v>
      </c>
      <c r="BC355">
        <v>0</v>
      </c>
      <c r="BD355">
        <v>0</v>
      </c>
      <c r="BE355" t="s">
        <v>6169</v>
      </c>
      <c r="BF355" t="s">
        <v>6170</v>
      </c>
      <c r="BG355">
        <v>0</v>
      </c>
      <c r="BH355" t="s">
        <v>6171</v>
      </c>
      <c r="BI355">
        <v>60</v>
      </c>
      <c r="BJ355" t="s">
        <v>6187</v>
      </c>
      <c r="BK355">
        <v>0</v>
      </c>
      <c r="BL355">
        <v>71</v>
      </c>
      <c r="BM355" s="3">
        <f t="shared" si="53"/>
        <v>0.90140845070422537</v>
      </c>
    </row>
    <row r="356" spans="1:65">
      <c r="A356" t="s">
        <v>483</v>
      </c>
      <c r="B356" s="2">
        <v>45679</v>
      </c>
      <c r="C356" t="s">
        <v>47</v>
      </c>
      <c r="D356" t="s">
        <v>48</v>
      </c>
      <c r="E356">
        <v>1</v>
      </c>
      <c r="F356" t="s">
        <v>78</v>
      </c>
      <c r="G356" t="s">
        <v>50</v>
      </c>
      <c r="H356" t="s">
        <v>181</v>
      </c>
      <c r="I356" t="s">
        <v>74</v>
      </c>
      <c r="J356" t="s">
        <v>53</v>
      </c>
      <c r="K356" t="s">
        <v>66</v>
      </c>
      <c r="L356" t="s">
        <v>87</v>
      </c>
      <c r="M356" t="s">
        <v>56</v>
      </c>
      <c r="N356" t="s">
        <v>69</v>
      </c>
      <c r="O356" t="s">
        <v>70</v>
      </c>
      <c r="P356">
        <v>55</v>
      </c>
      <c r="Q356">
        <v>55</v>
      </c>
      <c r="R356">
        <v>54</v>
      </c>
      <c r="S356">
        <v>1</v>
      </c>
      <c r="T356">
        <f t="shared" si="45"/>
        <v>53</v>
      </c>
      <c r="U356">
        <v>53</v>
      </c>
      <c r="V356">
        <f t="shared" si="46"/>
        <v>0</v>
      </c>
      <c r="W356" s="3">
        <f t="shared" si="47"/>
        <v>1.8518518518518517E-2</v>
      </c>
      <c r="X356">
        <v>29</v>
      </c>
      <c r="Y356" s="4">
        <v>2.2999999999999998</v>
      </c>
      <c r="Z356" s="4">
        <v>0.7</v>
      </c>
      <c r="AA356" s="5">
        <v>33647.99</v>
      </c>
      <c r="AB356" s="5">
        <f t="shared" si="48"/>
        <v>1783343.47</v>
      </c>
      <c r="AC356" s="5">
        <v>24235.22</v>
      </c>
      <c r="AD356" s="5">
        <f t="shared" si="49"/>
        <v>1308701.8799999999</v>
      </c>
      <c r="AE356" s="5">
        <v>90856.09</v>
      </c>
      <c r="AF356" s="5">
        <v>26465.23</v>
      </c>
      <c r="AG356" s="5">
        <v>9957.1</v>
      </c>
      <c r="AH356" s="5">
        <v>1015</v>
      </c>
      <c r="AI356" s="5">
        <v>3200</v>
      </c>
      <c r="AJ356">
        <v>0</v>
      </c>
      <c r="AK356" s="5">
        <v>0</v>
      </c>
      <c r="AL356" s="5">
        <v>0</v>
      </c>
      <c r="AM356" s="5">
        <v>34970.449999999997</v>
      </c>
      <c r="AN356">
        <v>4</v>
      </c>
      <c r="AO356">
        <v>4</v>
      </c>
      <c r="AP356" t="str">
        <f t="shared" si="50"/>
        <v>Yes</v>
      </c>
      <c r="AQ356">
        <v>0</v>
      </c>
      <c r="AR356" s="5">
        <f t="shared" si="51"/>
        <v>1475165.75</v>
      </c>
      <c r="AS356" s="5">
        <f t="shared" si="52"/>
        <v>308177.71999999997</v>
      </c>
      <c r="AT356" t="s">
        <v>59</v>
      </c>
      <c r="AU356" t="s">
        <v>6164</v>
      </c>
      <c r="AV356" t="s">
        <v>6165</v>
      </c>
      <c r="AW356" t="s">
        <v>6166</v>
      </c>
      <c r="AX356" t="s">
        <v>6167</v>
      </c>
      <c r="AY356">
        <v>56</v>
      </c>
      <c r="AZ356">
        <v>0</v>
      </c>
      <c r="BA356">
        <v>0</v>
      </c>
      <c r="BB356" t="s">
        <v>6168</v>
      </c>
      <c r="BC356">
        <v>0</v>
      </c>
      <c r="BD356">
        <v>0</v>
      </c>
      <c r="BE356" t="s">
        <v>6169</v>
      </c>
      <c r="BF356" t="s">
        <v>6170</v>
      </c>
      <c r="BG356">
        <v>1</v>
      </c>
      <c r="BH356" t="s">
        <v>6179</v>
      </c>
      <c r="BI356">
        <v>56</v>
      </c>
      <c r="BJ356" t="s">
        <v>6187</v>
      </c>
      <c r="BK356">
        <v>0</v>
      </c>
      <c r="BL356">
        <v>71</v>
      </c>
      <c r="BM356" s="3">
        <f t="shared" si="53"/>
        <v>0.76056338028169013</v>
      </c>
    </row>
    <row r="357" spans="1:65">
      <c r="A357" t="s">
        <v>484</v>
      </c>
      <c r="B357" s="2">
        <v>45679</v>
      </c>
      <c r="C357" t="s">
        <v>47</v>
      </c>
      <c r="D357" t="s">
        <v>48</v>
      </c>
      <c r="E357">
        <v>1</v>
      </c>
      <c r="F357" t="s">
        <v>49</v>
      </c>
      <c r="G357" t="s">
        <v>62</v>
      </c>
      <c r="H357" t="s">
        <v>141</v>
      </c>
      <c r="I357" t="s">
        <v>74</v>
      </c>
      <c r="J357" t="s">
        <v>65</v>
      </c>
      <c r="K357" t="s">
        <v>66</v>
      </c>
      <c r="L357" t="s">
        <v>87</v>
      </c>
      <c r="M357" t="s">
        <v>56</v>
      </c>
      <c r="N357" t="s">
        <v>109</v>
      </c>
      <c r="O357" t="s">
        <v>70</v>
      </c>
      <c r="P357">
        <v>48</v>
      </c>
      <c r="Q357">
        <v>49</v>
      </c>
      <c r="R357">
        <v>47</v>
      </c>
      <c r="S357">
        <v>1</v>
      </c>
      <c r="T357">
        <f t="shared" si="45"/>
        <v>46</v>
      </c>
      <c r="U357">
        <v>46</v>
      </c>
      <c r="V357">
        <f t="shared" si="46"/>
        <v>0</v>
      </c>
      <c r="W357" s="3">
        <f t="shared" si="47"/>
        <v>2.1276595744680851E-2</v>
      </c>
      <c r="X357">
        <v>8</v>
      </c>
      <c r="Y357" s="4">
        <v>3.7</v>
      </c>
      <c r="Z357" s="4">
        <v>1.2</v>
      </c>
      <c r="AA357" s="5">
        <v>49500.37</v>
      </c>
      <c r="AB357" s="5">
        <f t="shared" si="48"/>
        <v>2277017.02</v>
      </c>
      <c r="AC357" s="5">
        <v>35595.53</v>
      </c>
      <c r="AD357" s="5">
        <f t="shared" si="49"/>
        <v>1672989.91</v>
      </c>
      <c r="AE357" s="5">
        <v>102869.57</v>
      </c>
      <c r="AF357" s="5">
        <v>29254.06</v>
      </c>
      <c r="AG357" s="5">
        <v>7542.81</v>
      </c>
      <c r="AH357" s="5">
        <v>1740</v>
      </c>
      <c r="AI357" s="5">
        <v>4600</v>
      </c>
      <c r="AJ357">
        <v>0</v>
      </c>
      <c r="AK357" s="5">
        <v>0</v>
      </c>
      <c r="AL357" s="5">
        <v>0</v>
      </c>
      <c r="AM357" s="5">
        <v>67940.570000000007</v>
      </c>
      <c r="AN357">
        <v>8</v>
      </c>
      <c r="AO357">
        <v>10</v>
      </c>
      <c r="AP357" t="str">
        <f t="shared" si="50"/>
        <v>No</v>
      </c>
      <c r="AQ357">
        <v>1</v>
      </c>
      <c r="AR357" s="5">
        <f t="shared" si="51"/>
        <v>1886936.92</v>
      </c>
      <c r="AS357" s="5">
        <f t="shared" si="52"/>
        <v>390080.1</v>
      </c>
      <c r="AT357" t="s">
        <v>59</v>
      </c>
      <c r="AU357" t="s">
        <v>6164</v>
      </c>
      <c r="AV357" t="s">
        <v>6165</v>
      </c>
      <c r="AW357" t="s">
        <v>6166</v>
      </c>
      <c r="AX357" t="s">
        <v>6167</v>
      </c>
      <c r="AY357">
        <v>48</v>
      </c>
      <c r="AZ357">
        <v>0</v>
      </c>
      <c r="BA357">
        <v>0</v>
      </c>
      <c r="BB357" t="s">
        <v>6168</v>
      </c>
      <c r="BC357">
        <v>1</v>
      </c>
      <c r="BD357">
        <v>1</v>
      </c>
      <c r="BE357" t="s">
        <v>6188</v>
      </c>
      <c r="BF357" t="s">
        <v>6170</v>
      </c>
      <c r="BG357">
        <v>0</v>
      </c>
      <c r="BH357" t="s">
        <v>6171</v>
      </c>
      <c r="BI357">
        <v>34</v>
      </c>
      <c r="BJ357" t="s">
        <v>6172</v>
      </c>
      <c r="BK357">
        <v>0</v>
      </c>
      <c r="BL357">
        <v>63</v>
      </c>
      <c r="BM357" s="3">
        <f t="shared" si="53"/>
        <v>0.74603174603174605</v>
      </c>
    </row>
    <row r="358" spans="1:65">
      <c r="A358" t="s">
        <v>485</v>
      </c>
      <c r="B358" s="2">
        <v>45679</v>
      </c>
      <c r="C358" t="s">
        <v>47</v>
      </c>
      <c r="D358" t="s">
        <v>48</v>
      </c>
      <c r="E358">
        <v>1</v>
      </c>
      <c r="F358" t="s">
        <v>72</v>
      </c>
      <c r="G358" t="s">
        <v>50</v>
      </c>
      <c r="H358" t="s">
        <v>179</v>
      </c>
      <c r="I358" t="s">
        <v>74</v>
      </c>
      <c r="J358" t="s">
        <v>53</v>
      </c>
      <c r="K358" t="s">
        <v>75</v>
      </c>
      <c r="L358" t="s">
        <v>55</v>
      </c>
      <c r="M358" t="s">
        <v>56</v>
      </c>
      <c r="N358" t="s">
        <v>94</v>
      </c>
      <c r="O358" t="s">
        <v>70</v>
      </c>
      <c r="P358">
        <v>64</v>
      </c>
      <c r="Q358">
        <v>64</v>
      </c>
      <c r="R358">
        <v>66</v>
      </c>
      <c r="S358">
        <v>1</v>
      </c>
      <c r="T358">
        <f t="shared" si="45"/>
        <v>65</v>
      </c>
      <c r="U358">
        <v>63</v>
      </c>
      <c r="V358">
        <f t="shared" si="46"/>
        <v>2</v>
      </c>
      <c r="W358" s="3">
        <f t="shared" si="47"/>
        <v>1.5151515151515152E-2</v>
      </c>
      <c r="X358">
        <v>25</v>
      </c>
      <c r="Y358" s="4">
        <v>4.8</v>
      </c>
      <c r="Z358" s="4">
        <v>1.7</v>
      </c>
      <c r="AA358" s="5">
        <v>35781.93</v>
      </c>
      <c r="AB358" s="5">
        <f t="shared" si="48"/>
        <v>2254261.59</v>
      </c>
      <c r="AC358" s="5">
        <v>23460.13</v>
      </c>
      <c r="AD358" s="5">
        <f t="shared" si="49"/>
        <v>1548368.58</v>
      </c>
      <c r="AE358" s="5">
        <v>113235.66</v>
      </c>
      <c r="AF358" s="5">
        <v>29304.17</v>
      </c>
      <c r="AG358" s="5">
        <v>9067.86</v>
      </c>
      <c r="AH358" s="5">
        <v>2465</v>
      </c>
      <c r="AI358" s="5">
        <v>3200</v>
      </c>
      <c r="AJ358">
        <v>0</v>
      </c>
      <c r="AK358" s="5">
        <v>0</v>
      </c>
      <c r="AL358" s="5">
        <v>1378.45</v>
      </c>
      <c r="AM358" s="5">
        <v>42196.83</v>
      </c>
      <c r="AN358">
        <v>4</v>
      </c>
      <c r="AO358">
        <v>4</v>
      </c>
      <c r="AP358" t="str">
        <f t="shared" si="50"/>
        <v>Yes</v>
      </c>
      <c r="AQ358">
        <v>0</v>
      </c>
      <c r="AR358" s="5">
        <f t="shared" si="51"/>
        <v>1749216.55</v>
      </c>
      <c r="AS358" s="5">
        <f t="shared" si="52"/>
        <v>505045.04</v>
      </c>
      <c r="AT358" t="s">
        <v>59</v>
      </c>
      <c r="AU358" t="s">
        <v>6164</v>
      </c>
      <c r="AV358" t="s">
        <v>6165</v>
      </c>
      <c r="AW358" t="s">
        <v>6166</v>
      </c>
      <c r="AX358" t="s">
        <v>6184</v>
      </c>
      <c r="AY358">
        <v>64</v>
      </c>
      <c r="AZ358">
        <v>0</v>
      </c>
      <c r="BA358">
        <v>20</v>
      </c>
      <c r="BB358" t="s">
        <v>6180</v>
      </c>
      <c r="BC358">
        <v>0</v>
      </c>
      <c r="BD358">
        <v>0</v>
      </c>
      <c r="BE358" t="s">
        <v>6169</v>
      </c>
      <c r="BF358" t="s">
        <v>6170</v>
      </c>
      <c r="BG358">
        <v>0</v>
      </c>
      <c r="BH358" t="s">
        <v>6171</v>
      </c>
      <c r="BI358">
        <v>56</v>
      </c>
      <c r="BJ358" t="s">
        <v>6187</v>
      </c>
      <c r="BK358">
        <v>0</v>
      </c>
      <c r="BL358">
        <v>72</v>
      </c>
      <c r="BM358" s="3">
        <f t="shared" si="53"/>
        <v>0.91666666666666663</v>
      </c>
    </row>
    <row r="359" spans="1:65">
      <c r="A359" t="s">
        <v>486</v>
      </c>
      <c r="B359" s="2">
        <v>45679</v>
      </c>
      <c r="C359" t="s">
        <v>47</v>
      </c>
      <c r="D359" t="s">
        <v>48</v>
      </c>
      <c r="E359">
        <v>1</v>
      </c>
      <c r="F359" t="s">
        <v>49</v>
      </c>
      <c r="G359" t="s">
        <v>50</v>
      </c>
      <c r="H359" t="s">
        <v>245</v>
      </c>
      <c r="I359" t="s">
        <v>64</v>
      </c>
      <c r="J359" t="s">
        <v>53</v>
      </c>
      <c r="K359" t="s">
        <v>54</v>
      </c>
      <c r="L359" t="s">
        <v>92</v>
      </c>
      <c r="M359" t="s">
        <v>68</v>
      </c>
      <c r="N359" t="s">
        <v>109</v>
      </c>
      <c r="O359" t="s">
        <v>58</v>
      </c>
      <c r="P359">
        <v>57</v>
      </c>
      <c r="Q359">
        <v>61</v>
      </c>
      <c r="R359">
        <v>59</v>
      </c>
      <c r="S359">
        <v>2</v>
      </c>
      <c r="T359">
        <f t="shared" si="45"/>
        <v>57</v>
      </c>
      <c r="U359">
        <v>55</v>
      </c>
      <c r="V359">
        <f t="shared" si="46"/>
        <v>2</v>
      </c>
      <c r="W359" s="3">
        <f t="shared" si="47"/>
        <v>3.3898305084745763E-2</v>
      </c>
      <c r="X359">
        <v>45</v>
      </c>
      <c r="Y359" s="4">
        <v>1.8</v>
      </c>
      <c r="Z359" s="4">
        <v>2</v>
      </c>
      <c r="AA359" s="5">
        <v>38708.33</v>
      </c>
      <c r="AB359" s="5">
        <f t="shared" si="48"/>
        <v>2128958.15</v>
      </c>
      <c r="AC359" s="5">
        <v>22708.45</v>
      </c>
      <c r="AD359" s="5">
        <f t="shared" si="49"/>
        <v>1339798.55</v>
      </c>
      <c r="AE359" s="5">
        <v>97430.64</v>
      </c>
      <c r="AF359" s="5">
        <v>28213.73</v>
      </c>
      <c r="AG359" s="5">
        <v>11441.5</v>
      </c>
      <c r="AH359" s="5">
        <v>2900</v>
      </c>
      <c r="AI359" s="5">
        <v>6400</v>
      </c>
      <c r="AJ359">
        <v>1</v>
      </c>
      <c r="AK359" s="5">
        <v>8503.77</v>
      </c>
      <c r="AL359" s="5">
        <v>1283.18</v>
      </c>
      <c r="AM359" s="5">
        <v>82222.28</v>
      </c>
      <c r="AN359">
        <v>8</v>
      </c>
      <c r="AO359">
        <v>6</v>
      </c>
      <c r="AP359" t="str">
        <f t="shared" si="50"/>
        <v>Yes</v>
      </c>
      <c r="AQ359">
        <v>1</v>
      </c>
      <c r="AR359" s="5">
        <f t="shared" si="51"/>
        <v>1578193.65</v>
      </c>
      <c r="AS359" s="5">
        <f t="shared" si="52"/>
        <v>550764.5</v>
      </c>
      <c r="AT359" t="s">
        <v>116</v>
      </c>
      <c r="AU359" t="s">
        <v>6194</v>
      </c>
      <c r="AV359" t="s">
        <v>6195</v>
      </c>
      <c r="AW359" t="s">
        <v>6183</v>
      </c>
      <c r="AX359" t="s">
        <v>6167</v>
      </c>
      <c r="AY359">
        <v>60</v>
      </c>
      <c r="AZ359">
        <v>0</v>
      </c>
      <c r="BA359">
        <v>21</v>
      </c>
      <c r="BB359" t="s">
        <v>6198</v>
      </c>
      <c r="BC359">
        <v>0</v>
      </c>
      <c r="BD359">
        <v>0</v>
      </c>
      <c r="BE359" t="s">
        <v>6169</v>
      </c>
      <c r="BF359" t="s">
        <v>6170</v>
      </c>
      <c r="BG359">
        <v>1</v>
      </c>
      <c r="BH359" t="s">
        <v>6206</v>
      </c>
      <c r="BI359">
        <v>80</v>
      </c>
      <c r="BJ359" t="s">
        <v>6193</v>
      </c>
      <c r="BK359">
        <v>0</v>
      </c>
      <c r="BL359">
        <v>70</v>
      </c>
      <c r="BM359" s="3">
        <f t="shared" si="53"/>
        <v>0.84285714285714286</v>
      </c>
    </row>
    <row r="360" spans="1:65">
      <c r="A360" t="s">
        <v>487</v>
      </c>
      <c r="B360" s="2">
        <v>45679</v>
      </c>
      <c r="C360" t="s">
        <v>47</v>
      </c>
      <c r="D360" t="s">
        <v>48</v>
      </c>
      <c r="E360">
        <v>1</v>
      </c>
      <c r="F360" t="s">
        <v>78</v>
      </c>
      <c r="G360" t="s">
        <v>50</v>
      </c>
      <c r="H360" t="s">
        <v>161</v>
      </c>
      <c r="I360" t="s">
        <v>64</v>
      </c>
      <c r="J360" t="s">
        <v>53</v>
      </c>
      <c r="K360" t="s">
        <v>66</v>
      </c>
      <c r="L360" t="s">
        <v>87</v>
      </c>
      <c r="M360" t="s">
        <v>68</v>
      </c>
      <c r="N360" t="s">
        <v>57</v>
      </c>
      <c r="O360" t="s">
        <v>70</v>
      </c>
      <c r="P360">
        <v>64</v>
      </c>
      <c r="Q360">
        <v>68</v>
      </c>
      <c r="R360">
        <v>66</v>
      </c>
      <c r="S360">
        <v>2</v>
      </c>
      <c r="T360">
        <f t="shared" si="45"/>
        <v>64</v>
      </c>
      <c r="U360">
        <v>63</v>
      </c>
      <c r="V360">
        <f t="shared" si="46"/>
        <v>1</v>
      </c>
      <c r="W360" s="3">
        <f t="shared" si="47"/>
        <v>3.0303030303030304E-2</v>
      </c>
      <c r="X360">
        <v>30</v>
      </c>
      <c r="Y360" s="4">
        <v>7.1</v>
      </c>
      <c r="Z360" s="4">
        <v>1.6</v>
      </c>
      <c r="AA360" s="5">
        <v>33987.879999999997</v>
      </c>
      <c r="AB360" s="5">
        <f t="shared" si="48"/>
        <v>2141236.44</v>
      </c>
      <c r="AC360" s="5">
        <v>22974.06</v>
      </c>
      <c r="AD360" s="5">
        <f t="shared" si="49"/>
        <v>1516287.96</v>
      </c>
      <c r="AE360" s="5">
        <v>108581.52</v>
      </c>
      <c r="AF360" s="5">
        <v>31298.98</v>
      </c>
      <c r="AG360" s="5">
        <v>9365.89</v>
      </c>
      <c r="AH360" s="5">
        <v>2320</v>
      </c>
      <c r="AI360" s="5">
        <v>6400</v>
      </c>
      <c r="AJ360">
        <v>1</v>
      </c>
      <c r="AK360" s="5">
        <v>8348.42</v>
      </c>
      <c r="AL360" s="5">
        <v>678.14</v>
      </c>
      <c r="AM360" s="5">
        <v>39315.370000000003</v>
      </c>
      <c r="AN360">
        <v>4</v>
      </c>
      <c r="AO360">
        <v>4</v>
      </c>
      <c r="AP360" t="str">
        <f t="shared" si="50"/>
        <v>Yes</v>
      </c>
      <c r="AQ360">
        <v>2</v>
      </c>
      <c r="AR360" s="5">
        <f t="shared" si="51"/>
        <v>1722596.28</v>
      </c>
      <c r="AS360" s="5">
        <f t="shared" si="52"/>
        <v>418640.16</v>
      </c>
      <c r="AT360" t="s">
        <v>59</v>
      </c>
      <c r="AU360" t="s">
        <v>6189</v>
      </c>
      <c r="AV360" t="s">
        <v>6190</v>
      </c>
      <c r="AW360" t="s">
        <v>6183</v>
      </c>
      <c r="AX360" t="s">
        <v>6167</v>
      </c>
      <c r="AY360">
        <v>65</v>
      </c>
      <c r="AZ360">
        <v>0</v>
      </c>
      <c r="BA360">
        <v>18</v>
      </c>
      <c r="BB360" t="s">
        <v>6198</v>
      </c>
      <c r="BC360">
        <v>0</v>
      </c>
      <c r="BD360">
        <v>0</v>
      </c>
      <c r="BE360" t="s">
        <v>6169</v>
      </c>
      <c r="BF360" t="s">
        <v>6170</v>
      </c>
      <c r="BG360">
        <v>1</v>
      </c>
      <c r="BH360" t="s">
        <v>6179</v>
      </c>
      <c r="BI360">
        <v>54</v>
      </c>
      <c r="BJ360" t="s">
        <v>6187</v>
      </c>
      <c r="BK360">
        <v>0</v>
      </c>
      <c r="BL360">
        <v>73</v>
      </c>
      <c r="BM360" s="3">
        <f t="shared" si="53"/>
        <v>0.90410958904109584</v>
      </c>
    </row>
    <row r="361" spans="1:65">
      <c r="A361" t="s">
        <v>488</v>
      </c>
      <c r="B361" s="2">
        <v>45679</v>
      </c>
      <c r="C361" t="s">
        <v>47</v>
      </c>
      <c r="D361" t="s">
        <v>48</v>
      </c>
      <c r="E361">
        <v>1</v>
      </c>
      <c r="F361" t="s">
        <v>72</v>
      </c>
      <c r="G361" t="s">
        <v>62</v>
      </c>
      <c r="H361" t="s">
        <v>150</v>
      </c>
      <c r="I361" t="s">
        <v>74</v>
      </c>
      <c r="J361" t="s">
        <v>65</v>
      </c>
      <c r="K361" t="s">
        <v>75</v>
      </c>
      <c r="L361" t="s">
        <v>87</v>
      </c>
      <c r="M361" t="s">
        <v>56</v>
      </c>
      <c r="N361" t="s">
        <v>57</v>
      </c>
      <c r="O361" t="s">
        <v>58</v>
      </c>
      <c r="P361">
        <v>52</v>
      </c>
      <c r="Q361">
        <v>52</v>
      </c>
      <c r="R361">
        <v>51</v>
      </c>
      <c r="S361">
        <v>1</v>
      </c>
      <c r="T361">
        <f t="shared" si="45"/>
        <v>50</v>
      </c>
      <c r="U361">
        <v>50</v>
      </c>
      <c r="V361">
        <f t="shared" si="46"/>
        <v>0</v>
      </c>
      <c r="W361" s="3">
        <f t="shared" si="47"/>
        <v>1.9607843137254902E-2</v>
      </c>
      <c r="X361">
        <v>26</v>
      </c>
      <c r="Y361" s="4">
        <v>3.7</v>
      </c>
      <c r="Z361" s="4">
        <v>1</v>
      </c>
      <c r="AA361" s="5">
        <v>51621.74</v>
      </c>
      <c r="AB361" s="5">
        <f t="shared" si="48"/>
        <v>2581087</v>
      </c>
      <c r="AC361" s="5">
        <v>35663.74</v>
      </c>
      <c r="AD361" s="5">
        <f t="shared" si="49"/>
        <v>1818850.74</v>
      </c>
      <c r="AE361" s="5">
        <v>112353.39</v>
      </c>
      <c r="AF361" s="5">
        <v>31211.97</v>
      </c>
      <c r="AG361" s="5">
        <v>9701.2000000000007</v>
      </c>
      <c r="AH361" s="5">
        <v>1450</v>
      </c>
      <c r="AI361" s="5">
        <v>4600</v>
      </c>
      <c r="AJ361">
        <v>0</v>
      </c>
      <c r="AK361" s="5">
        <v>0</v>
      </c>
      <c r="AL361" s="5">
        <v>0</v>
      </c>
      <c r="AM361" s="5">
        <v>31607.27</v>
      </c>
      <c r="AN361">
        <v>4</v>
      </c>
      <c r="AO361">
        <v>4</v>
      </c>
      <c r="AP361" t="str">
        <f t="shared" si="50"/>
        <v>Yes</v>
      </c>
      <c r="AQ361">
        <v>0</v>
      </c>
      <c r="AR361" s="5">
        <f t="shared" si="51"/>
        <v>2009774.57</v>
      </c>
      <c r="AS361" s="5">
        <f t="shared" si="52"/>
        <v>571312.43000000005</v>
      </c>
      <c r="AT361" t="s">
        <v>59</v>
      </c>
      <c r="AU361" t="s">
        <v>6164</v>
      </c>
      <c r="AV361" t="s">
        <v>6165</v>
      </c>
      <c r="AW361" t="s">
        <v>6166</v>
      </c>
      <c r="AX361" t="s">
        <v>6167</v>
      </c>
      <c r="AY361">
        <v>53</v>
      </c>
      <c r="AZ361">
        <v>0</v>
      </c>
      <c r="BA361">
        <v>0</v>
      </c>
      <c r="BB361" t="s">
        <v>6168</v>
      </c>
      <c r="BC361">
        <v>0</v>
      </c>
      <c r="BD361">
        <v>0</v>
      </c>
      <c r="BE361" t="s">
        <v>6169</v>
      </c>
      <c r="BF361" t="s">
        <v>6170</v>
      </c>
      <c r="BG361">
        <v>1</v>
      </c>
      <c r="BH361" t="s">
        <v>6186</v>
      </c>
      <c r="BI361">
        <v>43</v>
      </c>
      <c r="BJ361" t="s">
        <v>6172</v>
      </c>
      <c r="BK361">
        <v>0</v>
      </c>
      <c r="BL361">
        <v>63</v>
      </c>
      <c r="BM361" s="3">
        <f t="shared" si="53"/>
        <v>0.80952380952380953</v>
      </c>
    </row>
    <row r="362" spans="1:65">
      <c r="A362" t="s">
        <v>489</v>
      </c>
      <c r="B362" s="2">
        <v>45679</v>
      </c>
      <c r="C362" t="s">
        <v>47</v>
      </c>
      <c r="D362" t="s">
        <v>48</v>
      </c>
      <c r="E362">
        <v>1</v>
      </c>
      <c r="F362" t="s">
        <v>61</v>
      </c>
      <c r="G362" t="s">
        <v>50</v>
      </c>
      <c r="H362" t="s">
        <v>127</v>
      </c>
      <c r="I362" t="s">
        <v>74</v>
      </c>
      <c r="J362" t="s">
        <v>53</v>
      </c>
      <c r="K362" t="s">
        <v>66</v>
      </c>
      <c r="L362" t="s">
        <v>92</v>
      </c>
      <c r="M362" t="s">
        <v>56</v>
      </c>
      <c r="N362" t="s">
        <v>94</v>
      </c>
      <c r="O362" t="s">
        <v>70</v>
      </c>
      <c r="P362">
        <v>65</v>
      </c>
      <c r="Q362">
        <v>69</v>
      </c>
      <c r="R362">
        <v>69</v>
      </c>
      <c r="S362">
        <v>2</v>
      </c>
      <c r="T362">
        <f t="shared" si="45"/>
        <v>67</v>
      </c>
      <c r="U362">
        <v>65</v>
      </c>
      <c r="V362">
        <f t="shared" si="46"/>
        <v>2</v>
      </c>
      <c r="W362" s="3">
        <f t="shared" si="47"/>
        <v>2.8985507246376812E-2</v>
      </c>
      <c r="X362">
        <v>30</v>
      </c>
      <c r="Y362" s="4">
        <v>8.6</v>
      </c>
      <c r="Z362" s="4">
        <v>2</v>
      </c>
      <c r="AA362" s="5">
        <v>33869.660000000003</v>
      </c>
      <c r="AB362" s="5">
        <f t="shared" si="48"/>
        <v>2201527.9</v>
      </c>
      <c r="AC362" s="5">
        <v>23802.37</v>
      </c>
      <c r="AD362" s="5">
        <f t="shared" si="49"/>
        <v>1642363.53</v>
      </c>
      <c r="AE362" s="5">
        <v>117172.61</v>
      </c>
      <c r="AF362" s="5">
        <v>30185.11</v>
      </c>
      <c r="AG362" s="5">
        <v>10521.19</v>
      </c>
      <c r="AH362" s="5">
        <v>2900</v>
      </c>
      <c r="AI362" s="5">
        <v>6400</v>
      </c>
      <c r="AJ362">
        <v>0</v>
      </c>
      <c r="AK362" s="5">
        <v>0</v>
      </c>
      <c r="AL362" s="5">
        <v>1270.08</v>
      </c>
      <c r="AM362" s="5">
        <v>40410.71</v>
      </c>
      <c r="AN362">
        <v>4</v>
      </c>
      <c r="AO362">
        <v>4</v>
      </c>
      <c r="AP362" t="str">
        <f t="shared" si="50"/>
        <v>Yes</v>
      </c>
      <c r="AQ362">
        <v>0</v>
      </c>
      <c r="AR362" s="5">
        <f t="shared" si="51"/>
        <v>1851223.23</v>
      </c>
      <c r="AS362" s="5">
        <f t="shared" si="52"/>
        <v>350304.67</v>
      </c>
      <c r="AT362" t="s">
        <v>59</v>
      </c>
      <c r="AU362" t="s">
        <v>6164</v>
      </c>
      <c r="AV362" t="s">
        <v>6165</v>
      </c>
      <c r="AW362" t="s">
        <v>6166</v>
      </c>
      <c r="AX362" t="s">
        <v>6177</v>
      </c>
      <c r="AY362">
        <v>66</v>
      </c>
      <c r="AZ362">
        <v>0</v>
      </c>
      <c r="BA362">
        <v>14</v>
      </c>
      <c r="BB362" t="s">
        <v>6180</v>
      </c>
      <c r="BC362">
        <v>0</v>
      </c>
      <c r="BD362">
        <v>0</v>
      </c>
      <c r="BE362" t="s">
        <v>6169</v>
      </c>
      <c r="BF362" t="s">
        <v>6170</v>
      </c>
      <c r="BG362">
        <v>0</v>
      </c>
      <c r="BH362" t="s">
        <v>6171</v>
      </c>
      <c r="BI362">
        <v>59</v>
      </c>
      <c r="BJ362" t="s">
        <v>6187</v>
      </c>
      <c r="BK362">
        <v>0</v>
      </c>
      <c r="BL362">
        <v>77</v>
      </c>
      <c r="BM362" s="3">
        <f t="shared" si="53"/>
        <v>0.89610389610389607</v>
      </c>
    </row>
    <row r="363" spans="1:65">
      <c r="A363" t="s">
        <v>490</v>
      </c>
      <c r="B363" s="2">
        <v>45679</v>
      </c>
      <c r="C363" t="s">
        <v>47</v>
      </c>
      <c r="D363" t="s">
        <v>48</v>
      </c>
      <c r="E363">
        <v>1</v>
      </c>
      <c r="F363" t="s">
        <v>49</v>
      </c>
      <c r="G363" t="s">
        <v>79</v>
      </c>
      <c r="H363" t="s">
        <v>260</v>
      </c>
      <c r="I363" t="s">
        <v>74</v>
      </c>
      <c r="J363" t="s">
        <v>53</v>
      </c>
      <c r="K363" t="s">
        <v>54</v>
      </c>
      <c r="L363" t="s">
        <v>55</v>
      </c>
      <c r="M363" t="s">
        <v>56</v>
      </c>
      <c r="N363" t="s">
        <v>69</v>
      </c>
      <c r="O363" t="s">
        <v>58</v>
      </c>
      <c r="P363">
        <v>60</v>
      </c>
      <c r="Q363">
        <v>61</v>
      </c>
      <c r="R363">
        <v>61</v>
      </c>
      <c r="S363">
        <v>2</v>
      </c>
      <c r="T363">
        <f t="shared" si="45"/>
        <v>59</v>
      </c>
      <c r="U363">
        <v>57</v>
      </c>
      <c r="V363">
        <f t="shared" si="46"/>
        <v>2</v>
      </c>
      <c r="W363" s="3">
        <f t="shared" si="47"/>
        <v>3.2786885245901641E-2</v>
      </c>
      <c r="X363">
        <v>30</v>
      </c>
      <c r="Y363" s="4">
        <v>0</v>
      </c>
      <c r="Z363" s="4">
        <v>1.1000000000000001</v>
      </c>
      <c r="AA363" s="5">
        <v>38948.339999999997</v>
      </c>
      <c r="AB363" s="5">
        <f t="shared" si="48"/>
        <v>2220055.38</v>
      </c>
      <c r="AC363" s="5">
        <v>23656.95</v>
      </c>
      <c r="AD363" s="5">
        <f t="shared" si="49"/>
        <v>1443073.95</v>
      </c>
      <c r="AE363" s="5">
        <v>105311.28</v>
      </c>
      <c r="AF363" s="5">
        <v>29218.95</v>
      </c>
      <c r="AG363" s="5">
        <v>10293.950000000001</v>
      </c>
      <c r="AH363" s="5">
        <v>1595</v>
      </c>
      <c r="AI363" s="5">
        <v>6400</v>
      </c>
      <c r="AJ363">
        <v>0</v>
      </c>
      <c r="AK363" s="5">
        <v>0</v>
      </c>
      <c r="AL363" s="5">
        <v>1353.59</v>
      </c>
      <c r="AM363" s="5">
        <v>38944.120000000003</v>
      </c>
      <c r="AN363">
        <v>4</v>
      </c>
      <c r="AO363">
        <v>3</v>
      </c>
      <c r="AP363" t="str">
        <f t="shared" si="50"/>
        <v>Yes</v>
      </c>
      <c r="AQ363">
        <v>1</v>
      </c>
      <c r="AR363" s="5">
        <f t="shared" si="51"/>
        <v>1636190.84</v>
      </c>
      <c r="AS363" s="5">
        <f t="shared" si="52"/>
        <v>583864.54</v>
      </c>
      <c r="AT363" t="s">
        <v>59</v>
      </c>
      <c r="AU363" t="s">
        <v>6164</v>
      </c>
      <c r="AV363" t="s">
        <v>6165</v>
      </c>
      <c r="AW363" t="s">
        <v>6166</v>
      </c>
      <c r="AX363" t="s">
        <v>6184</v>
      </c>
      <c r="AY363">
        <v>62</v>
      </c>
      <c r="AZ363">
        <v>2</v>
      </c>
      <c r="BA363">
        <v>21</v>
      </c>
      <c r="BB363" t="s">
        <v>6185</v>
      </c>
      <c r="BC363">
        <v>0</v>
      </c>
      <c r="BD363">
        <v>0</v>
      </c>
      <c r="BE363" t="s">
        <v>6169</v>
      </c>
      <c r="BF363" t="s">
        <v>6170</v>
      </c>
      <c r="BG363">
        <v>1</v>
      </c>
      <c r="BH363" t="s">
        <v>6186</v>
      </c>
      <c r="BI363">
        <v>33</v>
      </c>
      <c r="BJ363" t="s">
        <v>6172</v>
      </c>
      <c r="BK363">
        <v>0</v>
      </c>
      <c r="BL363">
        <v>73</v>
      </c>
      <c r="BM363" s="3">
        <f t="shared" si="53"/>
        <v>0.83561643835616439</v>
      </c>
    </row>
    <row r="364" spans="1:65">
      <c r="A364" t="s">
        <v>491</v>
      </c>
      <c r="B364" s="2">
        <v>45679</v>
      </c>
      <c r="C364" t="s">
        <v>47</v>
      </c>
      <c r="D364" t="s">
        <v>48</v>
      </c>
      <c r="E364">
        <v>1</v>
      </c>
      <c r="F364" t="s">
        <v>72</v>
      </c>
      <c r="G364" t="s">
        <v>62</v>
      </c>
      <c r="H364" t="s">
        <v>175</v>
      </c>
      <c r="I364" t="s">
        <v>74</v>
      </c>
      <c r="J364" t="s">
        <v>53</v>
      </c>
      <c r="K364" t="s">
        <v>66</v>
      </c>
      <c r="L364" t="s">
        <v>67</v>
      </c>
      <c r="M364" t="s">
        <v>56</v>
      </c>
      <c r="N364" t="s">
        <v>57</v>
      </c>
      <c r="O364" t="s">
        <v>58</v>
      </c>
      <c r="P364">
        <v>52</v>
      </c>
      <c r="Q364">
        <v>56</v>
      </c>
      <c r="R364">
        <v>56</v>
      </c>
      <c r="S364">
        <v>2</v>
      </c>
      <c r="T364">
        <f t="shared" si="45"/>
        <v>54</v>
      </c>
      <c r="U364">
        <v>50</v>
      </c>
      <c r="V364">
        <f t="shared" si="46"/>
        <v>4</v>
      </c>
      <c r="W364" s="3">
        <f t="shared" si="47"/>
        <v>3.5714285714285712E-2</v>
      </c>
      <c r="X364">
        <v>8</v>
      </c>
      <c r="Y364" s="4">
        <v>4</v>
      </c>
      <c r="Z364" s="4">
        <v>1.3</v>
      </c>
      <c r="AA364" s="5">
        <v>33850.379999999997</v>
      </c>
      <c r="AB364" s="5">
        <f t="shared" si="48"/>
        <v>1692519</v>
      </c>
      <c r="AC364" s="5">
        <v>22859.58</v>
      </c>
      <c r="AD364" s="5">
        <f t="shared" si="49"/>
        <v>1280136.48</v>
      </c>
      <c r="AE364" s="5">
        <v>95577.37</v>
      </c>
      <c r="AF364" s="5">
        <v>23206.85</v>
      </c>
      <c r="AG364" s="5">
        <v>7438.93</v>
      </c>
      <c r="AH364" s="5">
        <v>1885</v>
      </c>
      <c r="AI364" s="5">
        <v>6400</v>
      </c>
      <c r="AJ364">
        <v>0</v>
      </c>
      <c r="AK364" s="5">
        <v>0</v>
      </c>
      <c r="AL364" s="5">
        <v>2611.48</v>
      </c>
      <c r="AM364" s="5">
        <v>31182.9</v>
      </c>
      <c r="AN364">
        <v>4</v>
      </c>
      <c r="AO364">
        <v>2</v>
      </c>
      <c r="AP364" t="str">
        <f t="shared" si="50"/>
        <v>Yes</v>
      </c>
      <c r="AQ364">
        <v>0</v>
      </c>
      <c r="AR364" s="5">
        <f t="shared" si="51"/>
        <v>1448439.01</v>
      </c>
      <c r="AS364" s="5">
        <f t="shared" si="52"/>
        <v>244079.99</v>
      </c>
      <c r="AT364" t="s">
        <v>59</v>
      </c>
      <c r="AU364" t="s">
        <v>6164</v>
      </c>
      <c r="AV364" t="s">
        <v>6165</v>
      </c>
      <c r="AW364" t="s">
        <v>6166</v>
      </c>
      <c r="AX364" t="s">
        <v>6184</v>
      </c>
      <c r="AY364">
        <v>53</v>
      </c>
      <c r="AZ364">
        <v>0</v>
      </c>
      <c r="BA364">
        <v>30</v>
      </c>
      <c r="BB364" t="s">
        <v>6180</v>
      </c>
      <c r="BC364">
        <v>0</v>
      </c>
      <c r="BD364">
        <v>0</v>
      </c>
      <c r="BE364" t="s">
        <v>6169</v>
      </c>
      <c r="BF364" t="s">
        <v>6170</v>
      </c>
      <c r="BG364">
        <v>0</v>
      </c>
      <c r="BH364" t="s">
        <v>6171</v>
      </c>
      <c r="BI364">
        <v>13</v>
      </c>
      <c r="BJ364" t="s">
        <v>6172</v>
      </c>
      <c r="BK364">
        <v>0</v>
      </c>
      <c r="BL364">
        <v>75</v>
      </c>
      <c r="BM364" s="3">
        <f t="shared" si="53"/>
        <v>0.7466666666666667</v>
      </c>
    </row>
    <row r="365" spans="1:65">
      <c r="A365" t="s">
        <v>492</v>
      </c>
      <c r="B365" s="2">
        <v>45680</v>
      </c>
      <c r="C365" t="s">
        <v>47</v>
      </c>
      <c r="D365" t="s">
        <v>48</v>
      </c>
      <c r="E365">
        <v>1</v>
      </c>
      <c r="F365" t="s">
        <v>49</v>
      </c>
      <c r="G365" t="s">
        <v>62</v>
      </c>
      <c r="H365" t="s">
        <v>226</v>
      </c>
      <c r="I365" t="s">
        <v>64</v>
      </c>
      <c r="J365" t="s">
        <v>53</v>
      </c>
      <c r="K365" t="s">
        <v>66</v>
      </c>
      <c r="L365" t="s">
        <v>55</v>
      </c>
      <c r="M365" t="s">
        <v>56</v>
      </c>
      <c r="N365" t="s">
        <v>109</v>
      </c>
      <c r="O365" t="s">
        <v>58</v>
      </c>
      <c r="P365">
        <v>55</v>
      </c>
      <c r="Q365">
        <v>57</v>
      </c>
      <c r="R365">
        <v>57</v>
      </c>
      <c r="S365">
        <v>1</v>
      </c>
      <c r="T365">
        <f t="shared" si="45"/>
        <v>56</v>
      </c>
      <c r="U365">
        <v>54</v>
      </c>
      <c r="V365">
        <f t="shared" si="46"/>
        <v>2</v>
      </c>
      <c r="W365" s="3">
        <f t="shared" si="47"/>
        <v>1.7543859649122806E-2</v>
      </c>
      <c r="X365">
        <v>22</v>
      </c>
      <c r="Y365" s="4">
        <v>7.4</v>
      </c>
      <c r="Z365" s="4">
        <v>1.8</v>
      </c>
      <c r="AA365" s="5">
        <v>33915.22</v>
      </c>
      <c r="AB365" s="5">
        <f t="shared" si="48"/>
        <v>1831421.88</v>
      </c>
      <c r="AC365" s="5">
        <v>23541.58</v>
      </c>
      <c r="AD365" s="5">
        <f t="shared" si="49"/>
        <v>1341870.06</v>
      </c>
      <c r="AE365" s="5">
        <v>93380.36</v>
      </c>
      <c r="AF365" s="5">
        <v>25710.799999999999</v>
      </c>
      <c r="AG365" s="5">
        <v>8660.74</v>
      </c>
      <c r="AH365" s="5">
        <v>2610</v>
      </c>
      <c r="AI365" s="5">
        <v>3200</v>
      </c>
      <c r="AJ365">
        <v>0</v>
      </c>
      <c r="AK365" s="5">
        <v>0</v>
      </c>
      <c r="AL365" s="5">
        <v>1371.69</v>
      </c>
      <c r="AM365" s="5">
        <v>81209.08</v>
      </c>
      <c r="AN365">
        <v>8</v>
      </c>
      <c r="AO365">
        <v>8</v>
      </c>
      <c r="AP365" t="str">
        <f t="shared" si="50"/>
        <v>Yes</v>
      </c>
      <c r="AQ365">
        <v>0</v>
      </c>
      <c r="AR365" s="5">
        <f t="shared" si="51"/>
        <v>1558012.73</v>
      </c>
      <c r="AS365" s="5">
        <f t="shared" si="52"/>
        <v>273409.15000000002</v>
      </c>
      <c r="AT365" t="s">
        <v>59</v>
      </c>
      <c r="AU365" t="s">
        <v>6164</v>
      </c>
      <c r="AV365" t="s">
        <v>6165</v>
      </c>
      <c r="AW365" t="s">
        <v>6166</v>
      </c>
      <c r="AX365" t="s">
        <v>6184</v>
      </c>
      <c r="AY365">
        <v>55</v>
      </c>
      <c r="AZ365">
        <v>0</v>
      </c>
      <c r="BA365">
        <v>21</v>
      </c>
      <c r="BB365" t="s">
        <v>6180</v>
      </c>
      <c r="BC365">
        <v>0</v>
      </c>
      <c r="BD365">
        <v>0</v>
      </c>
      <c r="BE365" t="s">
        <v>6169</v>
      </c>
      <c r="BF365" t="s">
        <v>6170</v>
      </c>
      <c r="BG365">
        <v>0</v>
      </c>
      <c r="BH365" t="s">
        <v>6171</v>
      </c>
      <c r="BI365">
        <v>55</v>
      </c>
      <c r="BJ365" t="s">
        <v>6187</v>
      </c>
      <c r="BK365">
        <v>0</v>
      </c>
      <c r="BL365">
        <v>76</v>
      </c>
      <c r="BM365" s="3">
        <f t="shared" si="53"/>
        <v>0.75</v>
      </c>
    </row>
    <row r="366" spans="1:65">
      <c r="A366" t="s">
        <v>493</v>
      </c>
      <c r="B366" s="2">
        <v>45680</v>
      </c>
      <c r="C366" t="s">
        <v>47</v>
      </c>
      <c r="D366" t="s">
        <v>48</v>
      </c>
      <c r="E366">
        <v>1</v>
      </c>
      <c r="F366" t="s">
        <v>78</v>
      </c>
      <c r="G366" t="s">
        <v>50</v>
      </c>
      <c r="H366" t="s">
        <v>185</v>
      </c>
      <c r="I366" t="s">
        <v>52</v>
      </c>
      <c r="J366" t="s">
        <v>65</v>
      </c>
      <c r="K366" t="s">
        <v>75</v>
      </c>
      <c r="L366" t="s">
        <v>55</v>
      </c>
      <c r="M366" t="s">
        <v>56</v>
      </c>
      <c r="N366" t="s">
        <v>57</v>
      </c>
      <c r="O366" t="s">
        <v>120</v>
      </c>
      <c r="P366">
        <v>46</v>
      </c>
      <c r="Q366">
        <v>48</v>
      </c>
      <c r="R366">
        <v>47</v>
      </c>
      <c r="S366">
        <v>1</v>
      </c>
      <c r="T366">
        <f t="shared" si="45"/>
        <v>46</v>
      </c>
      <c r="U366">
        <v>45</v>
      </c>
      <c r="V366">
        <f t="shared" si="46"/>
        <v>1</v>
      </c>
      <c r="W366" s="3">
        <f t="shared" si="47"/>
        <v>2.1276595744680851E-2</v>
      </c>
      <c r="X366">
        <v>31</v>
      </c>
      <c r="Y366" s="4">
        <v>2.5</v>
      </c>
      <c r="Z366" s="4">
        <v>1.4</v>
      </c>
      <c r="AA366" s="5">
        <v>52190.78</v>
      </c>
      <c r="AB366" s="5">
        <f t="shared" si="48"/>
        <v>2348585.1</v>
      </c>
      <c r="AC366" s="5">
        <v>34869.800000000003</v>
      </c>
      <c r="AD366" s="5">
        <f t="shared" si="49"/>
        <v>1638880.6</v>
      </c>
      <c r="AE366" s="5">
        <v>111060.14</v>
      </c>
      <c r="AF366" s="5">
        <v>31289.21</v>
      </c>
      <c r="AG366" s="5">
        <v>10469.540000000001</v>
      </c>
      <c r="AH366" s="5">
        <v>2030</v>
      </c>
      <c r="AI366" s="5">
        <v>4600</v>
      </c>
      <c r="AJ366">
        <v>0</v>
      </c>
      <c r="AK366" s="5">
        <v>0</v>
      </c>
      <c r="AL366" s="5">
        <v>989.88</v>
      </c>
      <c r="AM366" s="5">
        <v>28859.86</v>
      </c>
      <c r="AN366">
        <v>4</v>
      </c>
      <c r="AO366">
        <v>4</v>
      </c>
      <c r="AP366" t="str">
        <f t="shared" si="50"/>
        <v>Yes</v>
      </c>
      <c r="AQ366">
        <v>0</v>
      </c>
      <c r="AR366" s="5">
        <f t="shared" si="51"/>
        <v>1828179.23</v>
      </c>
      <c r="AS366" s="5">
        <f t="shared" si="52"/>
        <v>520405.87</v>
      </c>
      <c r="AT366" t="s">
        <v>59</v>
      </c>
      <c r="AU366" t="s">
        <v>6164</v>
      </c>
      <c r="AV366" t="s">
        <v>6165</v>
      </c>
      <c r="AW366" t="s">
        <v>6166</v>
      </c>
      <c r="AX366" t="s">
        <v>6167</v>
      </c>
      <c r="AY366">
        <v>49</v>
      </c>
      <c r="AZ366">
        <v>0</v>
      </c>
      <c r="BA366">
        <v>13</v>
      </c>
      <c r="BB366" t="s">
        <v>6191</v>
      </c>
      <c r="BC366">
        <v>0</v>
      </c>
      <c r="BD366">
        <v>0</v>
      </c>
      <c r="BE366" t="s">
        <v>6169</v>
      </c>
      <c r="BF366" t="s">
        <v>6170</v>
      </c>
      <c r="BG366">
        <v>0</v>
      </c>
      <c r="BH366" t="s">
        <v>6171</v>
      </c>
      <c r="BI366">
        <v>45</v>
      </c>
      <c r="BJ366" t="s">
        <v>6172</v>
      </c>
      <c r="BK366">
        <v>0</v>
      </c>
      <c r="BL366">
        <v>60</v>
      </c>
      <c r="BM366" s="3">
        <f t="shared" si="53"/>
        <v>0.78333333333333333</v>
      </c>
    </row>
    <row r="367" spans="1:65">
      <c r="A367" t="s">
        <v>494</v>
      </c>
      <c r="B367" s="2">
        <v>45680</v>
      </c>
      <c r="C367" t="s">
        <v>47</v>
      </c>
      <c r="D367" t="s">
        <v>48</v>
      </c>
      <c r="E367">
        <v>1</v>
      </c>
      <c r="F367" t="s">
        <v>61</v>
      </c>
      <c r="G367" t="s">
        <v>50</v>
      </c>
      <c r="H367" t="s">
        <v>157</v>
      </c>
      <c r="I367" t="s">
        <v>52</v>
      </c>
      <c r="J367" t="s">
        <v>65</v>
      </c>
      <c r="K367" t="s">
        <v>75</v>
      </c>
      <c r="L367" t="s">
        <v>92</v>
      </c>
      <c r="M367" t="s">
        <v>56</v>
      </c>
      <c r="N367" t="s">
        <v>69</v>
      </c>
      <c r="O367" t="s">
        <v>70</v>
      </c>
      <c r="P367">
        <v>47</v>
      </c>
      <c r="Q367">
        <v>50</v>
      </c>
      <c r="R367">
        <v>48</v>
      </c>
      <c r="S367">
        <v>1</v>
      </c>
      <c r="T367">
        <f t="shared" si="45"/>
        <v>47</v>
      </c>
      <c r="U367">
        <v>45</v>
      </c>
      <c r="V367">
        <f t="shared" si="46"/>
        <v>2</v>
      </c>
      <c r="W367" s="3">
        <f t="shared" si="47"/>
        <v>2.0833333333333332E-2</v>
      </c>
      <c r="X367">
        <v>26</v>
      </c>
      <c r="Y367" s="4">
        <v>5.8</v>
      </c>
      <c r="Z367" s="4">
        <v>1.2</v>
      </c>
      <c r="AA367" s="5">
        <v>51466.1</v>
      </c>
      <c r="AB367" s="5">
        <f t="shared" si="48"/>
        <v>2315974.5</v>
      </c>
      <c r="AC367" s="5">
        <v>34956.53</v>
      </c>
      <c r="AD367" s="5">
        <f t="shared" si="49"/>
        <v>1677913.44</v>
      </c>
      <c r="AE367" s="5">
        <v>112995.65</v>
      </c>
      <c r="AF367" s="5">
        <v>30408.19</v>
      </c>
      <c r="AG367" s="5">
        <v>8784.59</v>
      </c>
      <c r="AH367" s="5">
        <v>1740</v>
      </c>
      <c r="AI367" s="5">
        <v>4600</v>
      </c>
      <c r="AJ367">
        <v>0</v>
      </c>
      <c r="AK367" s="5">
        <v>0</v>
      </c>
      <c r="AL367" s="5">
        <v>1991.5</v>
      </c>
      <c r="AM367" s="5">
        <v>31569.54</v>
      </c>
      <c r="AN367">
        <v>4</v>
      </c>
      <c r="AO367">
        <v>3</v>
      </c>
      <c r="AP367" t="str">
        <f t="shared" si="50"/>
        <v>Yes</v>
      </c>
      <c r="AQ367">
        <v>1</v>
      </c>
      <c r="AR367" s="5">
        <f t="shared" si="51"/>
        <v>1870002.91</v>
      </c>
      <c r="AS367" s="5">
        <f t="shared" si="52"/>
        <v>445971.59</v>
      </c>
      <c r="AT367" t="s">
        <v>59</v>
      </c>
      <c r="AU367" t="s">
        <v>6164</v>
      </c>
      <c r="AV367" t="s">
        <v>6165</v>
      </c>
      <c r="AW367" t="s">
        <v>6166</v>
      </c>
      <c r="AX367" t="s">
        <v>6167</v>
      </c>
      <c r="AY367">
        <v>49</v>
      </c>
      <c r="AZ367">
        <v>0</v>
      </c>
      <c r="BA367">
        <v>20</v>
      </c>
      <c r="BB367" t="s">
        <v>6191</v>
      </c>
      <c r="BC367">
        <v>0</v>
      </c>
      <c r="BD367">
        <v>0</v>
      </c>
      <c r="BE367" t="s">
        <v>6169</v>
      </c>
      <c r="BF367" t="s">
        <v>6170</v>
      </c>
      <c r="BG367">
        <v>1</v>
      </c>
      <c r="BH367" t="s">
        <v>6179</v>
      </c>
      <c r="BI367">
        <v>46</v>
      </c>
      <c r="BJ367" t="s">
        <v>6172</v>
      </c>
      <c r="BK367">
        <v>0</v>
      </c>
      <c r="BL367">
        <v>64</v>
      </c>
      <c r="BM367" s="3">
        <f t="shared" si="53"/>
        <v>0.75</v>
      </c>
    </row>
    <row r="368" spans="1:65">
      <c r="A368" t="s">
        <v>495</v>
      </c>
      <c r="B368" s="2">
        <v>45680</v>
      </c>
      <c r="C368" t="s">
        <v>47</v>
      </c>
      <c r="D368" t="s">
        <v>48</v>
      </c>
      <c r="E368">
        <v>1</v>
      </c>
      <c r="F368" t="s">
        <v>78</v>
      </c>
      <c r="G368" t="s">
        <v>50</v>
      </c>
      <c r="H368" t="s">
        <v>161</v>
      </c>
      <c r="I368" t="s">
        <v>64</v>
      </c>
      <c r="J368" t="s">
        <v>81</v>
      </c>
      <c r="K368" t="s">
        <v>54</v>
      </c>
      <c r="L368" t="s">
        <v>87</v>
      </c>
      <c r="M368" t="s">
        <v>56</v>
      </c>
      <c r="N368" t="s">
        <v>94</v>
      </c>
      <c r="O368" t="s">
        <v>58</v>
      </c>
      <c r="P368">
        <v>37</v>
      </c>
      <c r="Q368">
        <v>39</v>
      </c>
      <c r="R368">
        <v>37</v>
      </c>
      <c r="S368">
        <v>1</v>
      </c>
      <c r="T368">
        <f t="shared" si="45"/>
        <v>36</v>
      </c>
      <c r="U368">
        <v>35</v>
      </c>
      <c r="V368">
        <f t="shared" si="46"/>
        <v>1</v>
      </c>
      <c r="W368" s="3">
        <f t="shared" si="47"/>
        <v>2.7027027027027029E-2</v>
      </c>
      <c r="X368">
        <v>23</v>
      </c>
      <c r="Y368" s="4">
        <v>0</v>
      </c>
      <c r="Z368" s="4">
        <v>0.5</v>
      </c>
      <c r="AA368" s="5">
        <v>84581.16</v>
      </c>
      <c r="AB368" s="5">
        <f t="shared" si="48"/>
        <v>2960340.6</v>
      </c>
      <c r="AC368" s="5">
        <v>54356.21</v>
      </c>
      <c r="AD368" s="5">
        <f t="shared" si="49"/>
        <v>2011179.77</v>
      </c>
      <c r="AE368" s="5">
        <v>110831.58</v>
      </c>
      <c r="AF368" s="5">
        <v>34240.129999999997</v>
      </c>
      <c r="AG368" s="5">
        <v>8856.3799999999992</v>
      </c>
      <c r="AH368" s="5">
        <v>725</v>
      </c>
      <c r="AI368" s="5">
        <v>6800</v>
      </c>
      <c r="AJ368">
        <v>0</v>
      </c>
      <c r="AK368" s="5">
        <v>0</v>
      </c>
      <c r="AL368" s="5">
        <v>1550.67</v>
      </c>
      <c r="AM368" s="5">
        <v>25136.61</v>
      </c>
      <c r="AN368">
        <v>4</v>
      </c>
      <c r="AO368">
        <v>5</v>
      </c>
      <c r="AP368" t="str">
        <f t="shared" si="50"/>
        <v>No</v>
      </c>
      <c r="AQ368">
        <v>1</v>
      </c>
      <c r="AR368" s="5">
        <f t="shared" si="51"/>
        <v>2199320.14</v>
      </c>
      <c r="AS368" s="5">
        <f t="shared" si="52"/>
        <v>761020.46</v>
      </c>
      <c r="AT368" t="s">
        <v>59</v>
      </c>
      <c r="AU368" t="s">
        <v>6164</v>
      </c>
      <c r="AV368" t="s">
        <v>6165</v>
      </c>
      <c r="AW368" t="s">
        <v>6166</v>
      </c>
      <c r="AX368" t="s">
        <v>6207</v>
      </c>
      <c r="AY368">
        <v>38</v>
      </c>
      <c r="AZ368">
        <v>0</v>
      </c>
      <c r="BA368">
        <v>18</v>
      </c>
      <c r="BB368" t="s">
        <v>6198</v>
      </c>
      <c r="BC368">
        <v>0</v>
      </c>
      <c r="BD368">
        <v>1</v>
      </c>
      <c r="BE368" t="s">
        <v>6196</v>
      </c>
      <c r="BF368" t="s">
        <v>6170</v>
      </c>
      <c r="BG368">
        <v>0</v>
      </c>
      <c r="BH368" t="s">
        <v>6171</v>
      </c>
      <c r="BI368">
        <v>24</v>
      </c>
      <c r="BJ368" t="s">
        <v>6172</v>
      </c>
      <c r="BK368">
        <v>0</v>
      </c>
      <c r="BL368">
        <v>52</v>
      </c>
      <c r="BM368" s="3">
        <f t="shared" si="53"/>
        <v>0.71153846153846156</v>
      </c>
    </row>
    <row r="369" spans="1:65">
      <c r="A369" t="s">
        <v>496</v>
      </c>
      <c r="B369" s="2">
        <v>45680</v>
      </c>
      <c r="C369" t="s">
        <v>47</v>
      </c>
      <c r="D369" t="s">
        <v>48</v>
      </c>
      <c r="E369">
        <v>1</v>
      </c>
      <c r="F369" t="s">
        <v>78</v>
      </c>
      <c r="G369" t="s">
        <v>62</v>
      </c>
      <c r="H369" t="s">
        <v>190</v>
      </c>
      <c r="I369" t="s">
        <v>74</v>
      </c>
      <c r="J369" t="s">
        <v>81</v>
      </c>
      <c r="K369" t="s">
        <v>75</v>
      </c>
      <c r="L369" t="s">
        <v>87</v>
      </c>
      <c r="M369" t="s">
        <v>56</v>
      </c>
      <c r="N369" t="s">
        <v>76</v>
      </c>
      <c r="O369" t="s">
        <v>120</v>
      </c>
      <c r="P369">
        <v>29</v>
      </c>
      <c r="Q369">
        <v>30</v>
      </c>
      <c r="R369">
        <v>29</v>
      </c>
      <c r="S369">
        <v>1</v>
      </c>
      <c r="T369">
        <f t="shared" si="45"/>
        <v>28</v>
      </c>
      <c r="U369">
        <v>28</v>
      </c>
      <c r="V369">
        <f t="shared" si="46"/>
        <v>0</v>
      </c>
      <c r="W369" s="3">
        <f t="shared" si="47"/>
        <v>3.4482758620689655E-2</v>
      </c>
      <c r="X369">
        <v>49</v>
      </c>
      <c r="Y369" s="4">
        <v>4.0999999999999996</v>
      </c>
      <c r="Z369" s="4">
        <v>1.6</v>
      </c>
      <c r="AA369" s="5">
        <v>77249.679999999993</v>
      </c>
      <c r="AB369" s="5">
        <f t="shared" si="48"/>
        <v>2162991.04</v>
      </c>
      <c r="AC369" s="5">
        <v>54741.760000000002</v>
      </c>
      <c r="AD369" s="5">
        <f t="shared" si="49"/>
        <v>1587511.04</v>
      </c>
      <c r="AE369" s="5">
        <v>87899.71</v>
      </c>
      <c r="AF369" s="5">
        <v>28524.62</v>
      </c>
      <c r="AG369" s="5">
        <v>10966.01</v>
      </c>
      <c r="AH369" s="5">
        <v>2320</v>
      </c>
      <c r="AI369" s="5">
        <v>6800</v>
      </c>
      <c r="AJ369">
        <v>0</v>
      </c>
      <c r="AK369" s="5">
        <v>0</v>
      </c>
      <c r="AL369" s="5">
        <v>0</v>
      </c>
      <c r="AM369" s="5">
        <v>20317.560000000001</v>
      </c>
      <c r="AN369">
        <v>4</v>
      </c>
      <c r="AO369">
        <v>5</v>
      </c>
      <c r="AP369" t="str">
        <f t="shared" si="50"/>
        <v>No</v>
      </c>
      <c r="AQ369">
        <v>2</v>
      </c>
      <c r="AR369" s="5">
        <f t="shared" si="51"/>
        <v>1744338.94</v>
      </c>
      <c r="AS369" s="5">
        <f t="shared" si="52"/>
        <v>418652.1</v>
      </c>
      <c r="AT369" t="s">
        <v>59</v>
      </c>
      <c r="AU369" t="s">
        <v>6164</v>
      </c>
      <c r="AV369" t="s">
        <v>6165</v>
      </c>
      <c r="AW369" t="s">
        <v>6166</v>
      </c>
      <c r="AX369" t="s">
        <v>6167</v>
      </c>
      <c r="AY369">
        <v>32</v>
      </c>
      <c r="AZ369">
        <v>0</v>
      </c>
      <c r="BA369">
        <v>0</v>
      </c>
      <c r="BB369" t="s">
        <v>6168</v>
      </c>
      <c r="BC369">
        <v>1</v>
      </c>
      <c r="BD369">
        <v>0</v>
      </c>
      <c r="BE369" t="s">
        <v>6178</v>
      </c>
      <c r="BF369" t="s">
        <v>6170</v>
      </c>
      <c r="BG369">
        <v>1</v>
      </c>
      <c r="BH369" t="s">
        <v>6197</v>
      </c>
      <c r="BI369">
        <v>81</v>
      </c>
      <c r="BJ369" t="s">
        <v>6193</v>
      </c>
      <c r="BK369">
        <v>0</v>
      </c>
      <c r="BL369">
        <v>47</v>
      </c>
      <c r="BM369" s="3">
        <f t="shared" si="53"/>
        <v>0.61702127659574468</v>
      </c>
    </row>
    <row r="370" spans="1:65">
      <c r="A370" t="s">
        <v>497</v>
      </c>
      <c r="B370" s="2">
        <v>45680</v>
      </c>
      <c r="C370" t="s">
        <v>47</v>
      </c>
      <c r="D370" t="s">
        <v>48</v>
      </c>
      <c r="E370">
        <v>1</v>
      </c>
      <c r="F370" t="s">
        <v>78</v>
      </c>
      <c r="G370" t="s">
        <v>50</v>
      </c>
      <c r="H370" t="s">
        <v>185</v>
      </c>
      <c r="I370" t="s">
        <v>52</v>
      </c>
      <c r="J370" t="s">
        <v>65</v>
      </c>
      <c r="K370" t="s">
        <v>54</v>
      </c>
      <c r="L370" t="s">
        <v>87</v>
      </c>
      <c r="M370" t="s">
        <v>68</v>
      </c>
      <c r="N370" t="s">
        <v>57</v>
      </c>
      <c r="O370" t="s">
        <v>70</v>
      </c>
      <c r="P370">
        <v>46</v>
      </c>
      <c r="Q370">
        <v>46</v>
      </c>
      <c r="R370">
        <v>44</v>
      </c>
      <c r="S370">
        <v>1</v>
      </c>
      <c r="T370">
        <f t="shared" si="45"/>
        <v>43</v>
      </c>
      <c r="U370">
        <v>43</v>
      </c>
      <c r="V370">
        <f t="shared" si="46"/>
        <v>0</v>
      </c>
      <c r="W370" s="3">
        <f t="shared" si="47"/>
        <v>2.2727272727272728E-2</v>
      </c>
      <c r="X370">
        <v>36</v>
      </c>
      <c r="Y370" s="4">
        <v>1.5</v>
      </c>
      <c r="Z370" s="4">
        <v>1.2</v>
      </c>
      <c r="AA370" s="5">
        <v>55619.8</v>
      </c>
      <c r="AB370" s="5">
        <f t="shared" si="48"/>
        <v>2391651.4</v>
      </c>
      <c r="AC370" s="5">
        <v>34131.39</v>
      </c>
      <c r="AD370" s="5">
        <f t="shared" si="49"/>
        <v>1501781.16</v>
      </c>
      <c r="AE370" s="5">
        <v>103640.49</v>
      </c>
      <c r="AF370" s="5">
        <v>29861.19</v>
      </c>
      <c r="AG370" s="5">
        <v>11180.49</v>
      </c>
      <c r="AH370" s="5">
        <v>1740</v>
      </c>
      <c r="AI370" s="5">
        <v>4600</v>
      </c>
      <c r="AJ370">
        <v>1</v>
      </c>
      <c r="AK370" s="5">
        <v>13750.72</v>
      </c>
      <c r="AL370" s="5">
        <v>0</v>
      </c>
      <c r="AM370" s="5">
        <v>29535.31</v>
      </c>
      <c r="AN370">
        <v>4</v>
      </c>
      <c r="AO370">
        <v>3</v>
      </c>
      <c r="AP370" t="str">
        <f t="shared" si="50"/>
        <v>Yes</v>
      </c>
      <c r="AQ370">
        <v>1</v>
      </c>
      <c r="AR370" s="5">
        <f t="shared" si="51"/>
        <v>1696089.36</v>
      </c>
      <c r="AS370" s="5">
        <f t="shared" si="52"/>
        <v>695562.04</v>
      </c>
      <c r="AT370" t="s">
        <v>59</v>
      </c>
      <c r="AU370" t="s">
        <v>6181</v>
      </c>
      <c r="AV370" t="s">
        <v>6182</v>
      </c>
      <c r="AW370" t="s">
        <v>6183</v>
      </c>
      <c r="AX370" t="s">
        <v>6167</v>
      </c>
      <c r="AY370">
        <v>48</v>
      </c>
      <c r="AZ370">
        <v>0</v>
      </c>
      <c r="BA370">
        <v>0</v>
      </c>
      <c r="BB370" t="s">
        <v>6168</v>
      </c>
      <c r="BC370">
        <v>0</v>
      </c>
      <c r="BD370">
        <v>0</v>
      </c>
      <c r="BE370" t="s">
        <v>6169</v>
      </c>
      <c r="BF370" t="s">
        <v>6170</v>
      </c>
      <c r="BG370">
        <v>0</v>
      </c>
      <c r="BH370" t="s">
        <v>6171</v>
      </c>
      <c r="BI370">
        <v>36</v>
      </c>
      <c r="BJ370" t="s">
        <v>6172</v>
      </c>
      <c r="BK370">
        <v>0</v>
      </c>
      <c r="BL370">
        <v>59</v>
      </c>
      <c r="BM370" s="3">
        <f t="shared" si="53"/>
        <v>0.74576271186440679</v>
      </c>
    </row>
    <row r="371" spans="1:65">
      <c r="A371" t="s">
        <v>498</v>
      </c>
      <c r="B371" s="2">
        <v>45680</v>
      </c>
      <c r="C371" t="s">
        <v>47</v>
      </c>
      <c r="D371" t="s">
        <v>48</v>
      </c>
      <c r="E371">
        <v>1</v>
      </c>
      <c r="F371" t="s">
        <v>49</v>
      </c>
      <c r="G371" t="s">
        <v>79</v>
      </c>
      <c r="H371" t="s">
        <v>106</v>
      </c>
      <c r="I371" t="s">
        <v>52</v>
      </c>
      <c r="J371" t="s">
        <v>53</v>
      </c>
      <c r="K371" t="s">
        <v>54</v>
      </c>
      <c r="L371" t="s">
        <v>55</v>
      </c>
      <c r="M371" t="s">
        <v>56</v>
      </c>
      <c r="N371" t="s">
        <v>109</v>
      </c>
      <c r="O371" t="s">
        <v>82</v>
      </c>
      <c r="P371">
        <v>60</v>
      </c>
      <c r="Q371">
        <v>63</v>
      </c>
      <c r="R371">
        <v>64</v>
      </c>
      <c r="S371">
        <v>2</v>
      </c>
      <c r="T371">
        <f t="shared" si="45"/>
        <v>62</v>
      </c>
      <c r="U371">
        <v>57</v>
      </c>
      <c r="V371">
        <f t="shared" si="46"/>
        <v>5</v>
      </c>
      <c r="W371" s="3">
        <f t="shared" si="47"/>
        <v>3.125E-2</v>
      </c>
      <c r="X371">
        <v>31</v>
      </c>
      <c r="Y371" s="4">
        <v>8.9</v>
      </c>
      <c r="Z371" s="4">
        <v>2.2000000000000002</v>
      </c>
      <c r="AA371" s="5">
        <v>39271.72</v>
      </c>
      <c r="AB371" s="5">
        <f t="shared" si="48"/>
        <v>2238488.04</v>
      </c>
      <c r="AC371" s="5">
        <v>23557.65</v>
      </c>
      <c r="AD371" s="5">
        <f t="shared" si="49"/>
        <v>1507689.6</v>
      </c>
      <c r="AE371" s="5">
        <v>116015.43</v>
      </c>
      <c r="AF371" s="5">
        <v>30372.99</v>
      </c>
      <c r="AG371" s="5">
        <v>10530.81</v>
      </c>
      <c r="AH371" s="5">
        <v>3190</v>
      </c>
      <c r="AI371" s="5">
        <v>6400</v>
      </c>
      <c r="AJ371">
        <v>0</v>
      </c>
      <c r="AK371" s="5">
        <v>0</v>
      </c>
      <c r="AL371" s="5">
        <v>3381.51</v>
      </c>
      <c r="AM371" s="5">
        <v>87590.88</v>
      </c>
      <c r="AN371">
        <v>8</v>
      </c>
      <c r="AO371">
        <v>9</v>
      </c>
      <c r="AP371" t="str">
        <f t="shared" si="50"/>
        <v>No</v>
      </c>
      <c r="AQ371">
        <v>3</v>
      </c>
      <c r="AR371" s="5">
        <f t="shared" si="51"/>
        <v>1765171.22</v>
      </c>
      <c r="AS371" s="5">
        <f t="shared" si="52"/>
        <v>473316.82</v>
      </c>
      <c r="AT371" t="s">
        <v>59</v>
      </c>
      <c r="AU371" t="s">
        <v>6164</v>
      </c>
      <c r="AV371" t="s">
        <v>6165</v>
      </c>
      <c r="AW371" t="s">
        <v>6166</v>
      </c>
      <c r="AX371" t="s">
        <v>6177</v>
      </c>
      <c r="AY371">
        <v>60</v>
      </c>
      <c r="AZ371">
        <v>0</v>
      </c>
      <c r="BA371">
        <v>30</v>
      </c>
      <c r="BB371" t="s">
        <v>6180</v>
      </c>
      <c r="BC371">
        <v>1</v>
      </c>
      <c r="BD371">
        <v>0</v>
      </c>
      <c r="BE371" t="s">
        <v>6196</v>
      </c>
      <c r="BF371" t="s">
        <v>6170</v>
      </c>
      <c r="BG371">
        <v>1</v>
      </c>
      <c r="BH371" t="s">
        <v>6179</v>
      </c>
      <c r="BI371">
        <v>56</v>
      </c>
      <c r="BJ371" t="s">
        <v>6187</v>
      </c>
      <c r="BK371">
        <v>0</v>
      </c>
      <c r="BL371">
        <v>72</v>
      </c>
      <c r="BM371" s="3">
        <f t="shared" si="53"/>
        <v>0.88888888888888884</v>
      </c>
    </row>
    <row r="372" spans="1:65">
      <c r="A372" t="s">
        <v>499</v>
      </c>
      <c r="B372" s="2">
        <v>45680</v>
      </c>
      <c r="C372" t="s">
        <v>47</v>
      </c>
      <c r="D372" t="s">
        <v>48</v>
      </c>
      <c r="E372">
        <v>1</v>
      </c>
      <c r="F372" t="s">
        <v>72</v>
      </c>
      <c r="G372" t="s">
        <v>50</v>
      </c>
      <c r="H372" t="s">
        <v>73</v>
      </c>
      <c r="I372" t="s">
        <v>64</v>
      </c>
      <c r="J372" t="s">
        <v>81</v>
      </c>
      <c r="K372" t="s">
        <v>75</v>
      </c>
      <c r="L372" t="s">
        <v>55</v>
      </c>
      <c r="M372" t="s">
        <v>56</v>
      </c>
      <c r="N372" t="s">
        <v>57</v>
      </c>
      <c r="O372" t="s">
        <v>70</v>
      </c>
      <c r="P372">
        <v>39</v>
      </c>
      <c r="Q372">
        <v>42</v>
      </c>
      <c r="R372">
        <v>41</v>
      </c>
      <c r="S372">
        <v>1</v>
      </c>
      <c r="T372">
        <f t="shared" si="45"/>
        <v>40</v>
      </c>
      <c r="U372">
        <v>38</v>
      </c>
      <c r="V372">
        <f t="shared" si="46"/>
        <v>2</v>
      </c>
      <c r="W372" s="3">
        <f t="shared" si="47"/>
        <v>2.4390243902439025E-2</v>
      </c>
      <c r="X372">
        <v>20</v>
      </c>
      <c r="Y372" s="4">
        <v>5.2</v>
      </c>
      <c r="Z372" s="4">
        <v>1.7</v>
      </c>
      <c r="AA372" s="5">
        <v>77885.77</v>
      </c>
      <c r="AB372" s="5">
        <f t="shared" si="48"/>
        <v>2959659.26</v>
      </c>
      <c r="AC372" s="5">
        <v>53201.04</v>
      </c>
      <c r="AD372" s="5">
        <f t="shared" si="49"/>
        <v>2181242.64</v>
      </c>
      <c r="AE372" s="5">
        <v>121851.03</v>
      </c>
      <c r="AF372" s="5">
        <v>34486.81</v>
      </c>
      <c r="AG372" s="5">
        <v>8513.5300000000007</v>
      </c>
      <c r="AH372" s="5">
        <v>2465</v>
      </c>
      <c r="AI372" s="5">
        <v>6800</v>
      </c>
      <c r="AJ372">
        <v>0</v>
      </c>
      <c r="AK372" s="5">
        <v>0</v>
      </c>
      <c r="AL372" s="5">
        <v>2956.22</v>
      </c>
      <c r="AM372" s="5">
        <v>24403.83</v>
      </c>
      <c r="AN372">
        <v>4</v>
      </c>
      <c r="AO372">
        <v>4</v>
      </c>
      <c r="AP372" t="str">
        <f t="shared" si="50"/>
        <v>Yes</v>
      </c>
      <c r="AQ372">
        <v>1</v>
      </c>
      <c r="AR372" s="5">
        <f t="shared" si="51"/>
        <v>2382719.06</v>
      </c>
      <c r="AS372" s="5">
        <f t="shared" si="52"/>
        <v>576940.19999999995</v>
      </c>
      <c r="AT372" t="s">
        <v>59</v>
      </c>
      <c r="AU372" t="s">
        <v>6164</v>
      </c>
      <c r="AV372" t="s">
        <v>6165</v>
      </c>
      <c r="AW372" t="s">
        <v>6166</v>
      </c>
      <c r="AX372" t="s">
        <v>6167</v>
      </c>
      <c r="AY372">
        <v>43</v>
      </c>
      <c r="AZ372">
        <v>2</v>
      </c>
      <c r="BA372">
        <v>21</v>
      </c>
      <c r="BB372" t="s">
        <v>6185</v>
      </c>
      <c r="BC372">
        <v>0</v>
      </c>
      <c r="BD372">
        <v>0</v>
      </c>
      <c r="BE372" t="s">
        <v>6169</v>
      </c>
      <c r="BF372" t="s">
        <v>6170</v>
      </c>
      <c r="BG372">
        <v>1</v>
      </c>
      <c r="BH372" t="s">
        <v>6186</v>
      </c>
      <c r="BI372">
        <v>52</v>
      </c>
      <c r="BJ372" t="s">
        <v>6187</v>
      </c>
      <c r="BK372">
        <v>0</v>
      </c>
      <c r="BL372">
        <v>48</v>
      </c>
      <c r="BM372" s="3">
        <f t="shared" si="53"/>
        <v>0.85416666666666663</v>
      </c>
    </row>
    <row r="373" spans="1:65">
      <c r="A373" t="s">
        <v>500</v>
      </c>
      <c r="B373" s="2">
        <v>45681</v>
      </c>
      <c r="C373" t="s">
        <v>47</v>
      </c>
      <c r="D373" t="s">
        <v>48</v>
      </c>
      <c r="E373">
        <v>1</v>
      </c>
      <c r="F373" t="s">
        <v>78</v>
      </c>
      <c r="G373" t="s">
        <v>50</v>
      </c>
      <c r="H373" t="s">
        <v>161</v>
      </c>
      <c r="I373" t="s">
        <v>74</v>
      </c>
      <c r="J373" t="s">
        <v>53</v>
      </c>
      <c r="K373" t="s">
        <v>75</v>
      </c>
      <c r="L373" t="s">
        <v>67</v>
      </c>
      <c r="M373" t="s">
        <v>68</v>
      </c>
      <c r="N373" t="s">
        <v>69</v>
      </c>
      <c r="O373" t="s">
        <v>82</v>
      </c>
      <c r="P373">
        <v>75</v>
      </c>
      <c r="Q373">
        <v>80</v>
      </c>
      <c r="R373">
        <v>79</v>
      </c>
      <c r="S373">
        <v>3</v>
      </c>
      <c r="T373">
        <f t="shared" si="45"/>
        <v>76</v>
      </c>
      <c r="U373">
        <v>73</v>
      </c>
      <c r="V373">
        <f t="shared" si="46"/>
        <v>3</v>
      </c>
      <c r="W373" s="3">
        <f t="shared" si="47"/>
        <v>3.7974683544303799E-2</v>
      </c>
      <c r="X373">
        <v>24</v>
      </c>
      <c r="Y373" s="4">
        <v>3.7</v>
      </c>
      <c r="Z373" s="4">
        <v>2.1</v>
      </c>
      <c r="AA373" s="5">
        <v>36235.08</v>
      </c>
      <c r="AB373" s="5">
        <f t="shared" si="48"/>
        <v>2645160.84</v>
      </c>
      <c r="AC373" s="5">
        <v>21886.74</v>
      </c>
      <c r="AD373" s="5">
        <f t="shared" si="49"/>
        <v>1729052.46</v>
      </c>
      <c r="AE373" s="5">
        <v>132456.09</v>
      </c>
      <c r="AF373" s="5">
        <v>36266.449999999997</v>
      </c>
      <c r="AG373" s="5">
        <v>9650.56</v>
      </c>
      <c r="AH373" s="5">
        <v>3045</v>
      </c>
      <c r="AI373" s="5">
        <v>9600</v>
      </c>
      <c r="AJ373">
        <v>1</v>
      </c>
      <c r="AK373" s="5">
        <v>8361.14</v>
      </c>
      <c r="AL373" s="5">
        <v>1981.16</v>
      </c>
      <c r="AM373" s="5">
        <v>49470.69</v>
      </c>
      <c r="AN373">
        <v>4</v>
      </c>
      <c r="AO373">
        <v>3</v>
      </c>
      <c r="AP373" t="str">
        <f t="shared" si="50"/>
        <v>Yes</v>
      </c>
      <c r="AQ373">
        <v>2</v>
      </c>
      <c r="AR373" s="5">
        <f t="shared" si="51"/>
        <v>1979883.55</v>
      </c>
      <c r="AS373" s="5">
        <f t="shared" si="52"/>
        <v>665277.29</v>
      </c>
      <c r="AT373" t="s">
        <v>116</v>
      </c>
      <c r="AU373" t="s">
        <v>6199</v>
      </c>
      <c r="AV373" t="s">
        <v>6200</v>
      </c>
      <c r="AW373" t="s">
        <v>6175</v>
      </c>
      <c r="AX373" t="s">
        <v>6167</v>
      </c>
      <c r="AY373">
        <v>76</v>
      </c>
      <c r="AZ373">
        <v>0</v>
      </c>
      <c r="BA373">
        <v>22</v>
      </c>
      <c r="BB373" t="s">
        <v>6180</v>
      </c>
      <c r="BC373">
        <v>0</v>
      </c>
      <c r="BD373">
        <v>0</v>
      </c>
      <c r="BE373" t="s">
        <v>6169</v>
      </c>
      <c r="BF373" t="s">
        <v>6170</v>
      </c>
      <c r="BG373">
        <v>1</v>
      </c>
      <c r="BH373" t="s">
        <v>6179</v>
      </c>
      <c r="BI373">
        <v>48</v>
      </c>
      <c r="BJ373" t="s">
        <v>6172</v>
      </c>
      <c r="BK373">
        <v>0</v>
      </c>
      <c r="BL373">
        <v>86</v>
      </c>
      <c r="BM373" s="3">
        <f t="shared" si="53"/>
        <v>0.91860465116279066</v>
      </c>
    </row>
    <row r="374" spans="1:65">
      <c r="A374" t="s">
        <v>501</v>
      </c>
      <c r="B374" s="2">
        <v>45681</v>
      </c>
      <c r="C374" t="s">
        <v>47</v>
      </c>
      <c r="D374" t="s">
        <v>48</v>
      </c>
      <c r="E374">
        <v>1</v>
      </c>
      <c r="F374" t="s">
        <v>78</v>
      </c>
      <c r="G374" t="s">
        <v>62</v>
      </c>
      <c r="H374" t="s">
        <v>91</v>
      </c>
      <c r="I374" t="s">
        <v>64</v>
      </c>
      <c r="J374" t="s">
        <v>81</v>
      </c>
      <c r="K374" t="s">
        <v>75</v>
      </c>
      <c r="L374" t="s">
        <v>87</v>
      </c>
      <c r="M374" t="s">
        <v>56</v>
      </c>
      <c r="N374" t="s">
        <v>109</v>
      </c>
      <c r="O374" t="s">
        <v>70</v>
      </c>
      <c r="P374">
        <v>37</v>
      </c>
      <c r="Q374">
        <v>40</v>
      </c>
      <c r="R374">
        <v>38</v>
      </c>
      <c r="S374">
        <v>1</v>
      </c>
      <c r="T374">
        <f t="shared" si="45"/>
        <v>37</v>
      </c>
      <c r="U374">
        <v>37</v>
      </c>
      <c r="V374">
        <f t="shared" si="46"/>
        <v>0</v>
      </c>
      <c r="W374" s="3">
        <f t="shared" si="47"/>
        <v>2.6315789473684209E-2</v>
      </c>
      <c r="X374">
        <v>24</v>
      </c>
      <c r="Y374" s="4">
        <v>1.8</v>
      </c>
      <c r="Z374" s="4">
        <v>1.1000000000000001</v>
      </c>
      <c r="AA374" s="5">
        <v>77656.84</v>
      </c>
      <c r="AB374" s="5">
        <f t="shared" si="48"/>
        <v>2873303.08</v>
      </c>
      <c r="AC374" s="5">
        <v>54084.18</v>
      </c>
      <c r="AD374" s="5">
        <f t="shared" si="49"/>
        <v>2055198.84</v>
      </c>
      <c r="AE374" s="5">
        <v>113070.64</v>
      </c>
      <c r="AF374" s="5">
        <v>34299.46</v>
      </c>
      <c r="AG374" s="5">
        <v>8547.24</v>
      </c>
      <c r="AH374" s="5">
        <v>1595</v>
      </c>
      <c r="AI374" s="5">
        <v>6800</v>
      </c>
      <c r="AJ374">
        <v>0</v>
      </c>
      <c r="AK374" s="5">
        <v>0</v>
      </c>
      <c r="AL374" s="5">
        <v>0</v>
      </c>
      <c r="AM374" s="5">
        <v>55777.69</v>
      </c>
      <c r="AN374">
        <v>8</v>
      </c>
      <c r="AO374">
        <v>10</v>
      </c>
      <c r="AP374" t="str">
        <f t="shared" si="50"/>
        <v>No</v>
      </c>
      <c r="AQ374">
        <v>1</v>
      </c>
      <c r="AR374" s="5">
        <f t="shared" si="51"/>
        <v>2275288.87</v>
      </c>
      <c r="AS374" s="5">
        <f t="shared" si="52"/>
        <v>598014.21</v>
      </c>
      <c r="AT374" t="s">
        <v>59</v>
      </c>
      <c r="AU374" t="s">
        <v>6164</v>
      </c>
      <c r="AV374" t="s">
        <v>6165</v>
      </c>
      <c r="AW374" t="s">
        <v>6166</v>
      </c>
      <c r="AX374" t="s">
        <v>6167</v>
      </c>
      <c r="AY374">
        <v>37</v>
      </c>
      <c r="AZ374">
        <v>0</v>
      </c>
      <c r="BA374">
        <v>0</v>
      </c>
      <c r="BB374" t="s">
        <v>6168</v>
      </c>
      <c r="BC374">
        <v>0</v>
      </c>
      <c r="BD374">
        <v>2</v>
      </c>
      <c r="BE374" t="s">
        <v>6188</v>
      </c>
      <c r="BF374" t="s">
        <v>6170</v>
      </c>
      <c r="BG374">
        <v>0</v>
      </c>
      <c r="BH374" t="s">
        <v>6171</v>
      </c>
      <c r="BI374">
        <v>54</v>
      </c>
      <c r="BJ374" t="s">
        <v>6187</v>
      </c>
      <c r="BK374">
        <v>0</v>
      </c>
      <c r="BL374">
        <v>46</v>
      </c>
      <c r="BM374" s="3">
        <f t="shared" si="53"/>
        <v>0.82608695652173914</v>
      </c>
    </row>
    <row r="375" spans="1:65">
      <c r="A375" t="s">
        <v>502</v>
      </c>
      <c r="B375" s="2">
        <v>45681</v>
      </c>
      <c r="C375" t="s">
        <v>47</v>
      </c>
      <c r="D375" t="s">
        <v>48</v>
      </c>
      <c r="E375">
        <v>1</v>
      </c>
      <c r="F375" t="s">
        <v>78</v>
      </c>
      <c r="G375" t="s">
        <v>62</v>
      </c>
      <c r="H375" t="s">
        <v>190</v>
      </c>
      <c r="I375" t="s">
        <v>64</v>
      </c>
      <c r="J375" t="s">
        <v>81</v>
      </c>
      <c r="K375" t="s">
        <v>66</v>
      </c>
      <c r="L375" t="s">
        <v>87</v>
      </c>
      <c r="M375" t="s">
        <v>56</v>
      </c>
      <c r="N375" t="s">
        <v>94</v>
      </c>
      <c r="O375" t="s">
        <v>82</v>
      </c>
      <c r="P375">
        <v>35</v>
      </c>
      <c r="Q375">
        <v>36</v>
      </c>
      <c r="R375">
        <v>35</v>
      </c>
      <c r="S375">
        <v>1</v>
      </c>
      <c r="T375">
        <f t="shared" si="45"/>
        <v>34</v>
      </c>
      <c r="U375">
        <v>34</v>
      </c>
      <c r="V375">
        <f t="shared" si="46"/>
        <v>0</v>
      </c>
      <c r="W375" s="3">
        <f t="shared" si="47"/>
        <v>2.8571428571428571E-2</v>
      </c>
      <c r="X375">
        <v>32</v>
      </c>
      <c r="Y375" s="4">
        <v>6.3</v>
      </c>
      <c r="Z375" s="4">
        <v>1.1000000000000001</v>
      </c>
      <c r="AA375" s="5">
        <v>72946.14</v>
      </c>
      <c r="AB375" s="5">
        <f t="shared" si="48"/>
        <v>2480168.7599999998</v>
      </c>
      <c r="AC375" s="5">
        <v>54769.82</v>
      </c>
      <c r="AD375" s="5">
        <f t="shared" si="49"/>
        <v>1916943.7</v>
      </c>
      <c r="AE375" s="5">
        <v>105230.42</v>
      </c>
      <c r="AF375" s="5">
        <v>31830.83</v>
      </c>
      <c r="AG375" s="5">
        <v>9870.81</v>
      </c>
      <c r="AH375" s="5">
        <v>1595</v>
      </c>
      <c r="AI375" s="5">
        <v>6800</v>
      </c>
      <c r="AJ375">
        <v>0</v>
      </c>
      <c r="AK375" s="5">
        <v>0</v>
      </c>
      <c r="AL375" s="5">
        <v>0</v>
      </c>
      <c r="AM375" s="5">
        <v>20879.71</v>
      </c>
      <c r="AN375">
        <v>4</v>
      </c>
      <c r="AO375">
        <v>4</v>
      </c>
      <c r="AP375" t="str">
        <f t="shared" si="50"/>
        <v>Yes</v>
      </c>
      <c r="AQ375">
        <v>1</v>
      </c>
      <c r="AR375" s="5">
        <f t="shared" si="51"/>
        <v>2093150.47</v>
      </c>
      <c r="AS375" s="5">
        <f t="shared" si="52"/>
        <v>387018.29</v>
      </c>
      <c r="AT375" t="s">
        <v>59</v>
      </c>
      <c r="AU375" t="s">
        <v>6164</v>
      </c>
      <c r="AV375" t="s">
        <v>6165</v>
      </c>
      <c r="AW375" t="s">
        <v>6166</v>
      </c>
      <c r="AX375" t="s">
        <v>6167</v>
      </c>
      <c r="AY375">
        <v>37</v>
      </c>
      <c r="AZ375">
        <v>0</v>
      </c>
      <c r="BA375">
        <v>0</v>
      </c>
      <c r="BB375" t="s">
        <v>6168</v>
      </c>
      <c r="BC375">
        <v>0</v>
      </c>
      <c r="BD375">
        <v>0</v>
      </c>
      <c r="BE375" t="s">
        <v>6169</v>
      </c>
      <c r="BF375" t="s">
        <v>6170</v>
      </c>
      <c r="BG375">
        <v>0</v>
      </c>
      <c r="BH375" t="s">
        <v>6171</v>
      </c>
      <c r="BI375">
        <v>50</v>
      </c>
      <c r="BJ375" t="s">
        <v>6172</v>
      </c>
      <c r="BK375">
        <v>0</v>
      </c>
      <c r="BL375">
        <v>48</v>
      </c>
      <c r="BM375" s="3">
        <f t="shared" si="53"/>
        <v>0.72916666666666663</v>
      </c>
    </row>
    <row r="376" spans="1:65">
      <c r="A376" t="s">
        <v>503</v>
      </c>
      <c r="B376" s="2">
        <v>45681</v>
      </c>
      <c r="C376" t="s">
        <v>47</v>
      </c>
      <c r="D376" t="s">
        <v>48</v>
      </c>
      <c r="E376">
        <v>1</v>
      </c>
      <c r="F376" t="s">
        <v>49</v>
      </c>
      <c r="G376" t="s">
        <v>50</v>
      </c>
      <c r="H376" t="s">
        <v>245</v>
      </c>
      <c r="I376" t="s">
        <v>74</v>
      </c>
      <c r="J376" t="s">
        <v>53</v>
      </c>
      <c r="K376" t="s">
        <v>75</v>
      </c>
      <c r="L376" t="s">
        <v>67</v>
      </c>
      <c r="M376" t="s">
        <v>56</v>
      </c>
      <c r="N376" t="s">
        <v>57</v>
      </c>
      <c r="O376" t="s">
        <v>70</v>
      </c>
      <c r="P376">
        <v>57</v>
      </c>
      <c r="Q376">
        <v>59</v>
      </c>
      <c r="R376">
        <v>56</v>
      </c>
      <c r="S376">
        <v>2</v>
      </c>
      <c r="T376">
        <f t="shared" si="45"/>
        <v>54</v>
      </c>
      <c r="U376">
        <v>54</v>
      </c>
      <c r="V376">
        <f t="shared" si="46"/>
        <v>0</v>
      </c>
      <c r="W376" s="3">
        <f t="shared" si="47"/>
        <v>3.5714285714285712E-2</v>
      </c>
      <c r="X376">
        <v>25</v>
      </c>
      <c r="Y376" s="4">
        <v>5.2</v>
      </c>
      <c r="Z376" s="4">
        <v>0.9</v>
      </c>
      <c r="AA376" s="5">
        <v>36424.589999999997</v>
      </c>
      <c r="AB376" s="5">
        <f t="shared" si="48"/>
        <v>1966927.86</v>
      </c>
      <c r="AC376" s="5">
        <v>22966.07</v>
      </c>
      <c r="AD376" s="5">
        <f t="shared" si="49"/>
        <v>1286099.92</v>
      </c>
      <c r="AE376" s="5">
        <v>95253.85</v>
      </c>
      <c r="AF376" s="5">
        <v>25391.75</v>
      </c>
      <c r="AG376" s="5">
        <v>8791.74</v>
      </c>
      <c r="AH376" s="5">
        <v>1305</v>
      </c>
      <c r="AI376" s="5">
        <v>6400</v>
      </c>
      <c r="AJ376">
        <v>0</v>
      </c>
      <c r="AK376" s="5">
        <v>0</v>
      </c>
      <c r="AL376" s="5">
        <v>0</v>
      </c>
      <c r="AM376" s="5">
        <v>33462.78</v>
      </c>
      <c r="AN376">
        <v>4</v>
      </c>
      <c r="AO376">
        <v>3</v>
      </c>
      <c r="AP376" t="str">
        <f t="shared" si="50"/>
        <v>Yes</v>
      </c>
      <c r="AQ376">
        <v>1</v>
      </c>
      <c r="AR376" s="5">
        <f t="shared" si="51"/>
        <v>1456705.04</v>
      </c>
      <c r="AS376" s="5">
        <f t="shared" si="52"/>
        <v>510222.82</v>
      </c>
      <c r="AT376" t="s">
        <v>59</v>
      </c>
      <c r="AU376" t="s">
        <v>6164</v>
      </c>
      <c r="AV376" t="s">
        <v>6165</v>
      </c>
      <c r="AW376" t="s">
        <v>6166</v>
      </c>
      <c r="AX376" t="s">
        <v>6167</v>
      </c>
      <c r="AY376">
        <v>57</v>
      </c>
      <c r="AZ376">
        <v>0</v>
      </c>
      <c r="BA376">
        <v>0</v>
      </c>
      <c r="BB376" t="s">
        <v>6168</v>
      </c>
      <c r="BC376">
        <v>0</v>
      </c>
      <c r="BD376">
        <v>0</v>
      </c>
      <c r="BE376" t="s">
        <v>6169</v>
      </c>
      <c r="BF376" t="s">
        <v>6170</v>
      </c>
      <c r="BG376">
        <v>0</v>
      </c>
      <c r="BH376" t="s">
        <v>6171</v>
      </c>
      <c r="BI376">
        <v>26</v>
      </c>
      <c r="BJ376" t="s">
        <v>6172</v>
      </c>
      <c r="BK376">
        <v>0</v>
      </c>
      <c r="BL376">
        <v>70</v>
      </c>
      <c r="BM376" s="3">
        <f t="shared" si="53"/>
        <v>0.8</v>
      </c>
    </row>
    <row r="377" spans="1:65">
      <c r="A377" t="s">
        <v>504</v>
      </c>
      <c r="B377" s="2">
        <v>45681</v>
      </c>
      <c r="C377" t="s">
        <v>47</v>
      </c>
      <c r="D377" t="s">
        <v>48</v>
      </c>
      <c r="E377">
        <v>1</v>
      </c>
      <c r="F377" t="s">
        <v>78</v>
      </c>
      <c r="G377" t="s">
        <v>50</v>
      </c>
      <c r="H377" t="s">
        <v>161</v>
      </c>
      <c r="I377" t="s">
        <v>74</v>
      </c>
      <c r="J377" t="s">
        <v>65</v>
      </c>
      <c r="K377" t="s">
        <v>75</v>
      </c>
      <c r="L377" t="s">
        <v>55</v>
      </c>
      <c r="M377" t="s">
        <v>56</v>
      </c>
      <c r="N377" t="s">
        <v>109</v>
      </c>
      <c r="O377" t="s">
        <v>58</v>
      </c>
      <c r="P377">
        <v>41</v>
      </c>
      <c r="Q377">
        <v>43</v>
      </c>
      <c r="R377">
        <v>42</v>
      </c>
      <c r="S377">
        <v>1</v>
      </c>
      <c r="T377">
        <f t="shared" si="45"/>
        <v>41</v>
      </c>
      <c r="U377">
        <v>39</v>
      </c>
      <c r="V377">
        <f t="shared" si="46"/>
        <v>2</v>
      </c>
      <c r="W377" s="3">
        <f t="shared" si="47"/>
        <v>2.3809523809523808E-2</v>
      </c>
      <c r="X377">
        <v>20</v>
      </c>
      <c r="Y377" s="4">
        <v>0</v>
      </c>
      <c r="Z377" s="4">
        <v>1.2</v>
      </c>
      <c r="AA377" s="5">
        <v>51747.56</v>
      </c>
      <c r="AB377" s="5">
        <f t="shared" si="48"/>
        <v>2018154.84</v>
      </c>
      <c r="AC377" s="5">
        <v>34971.75</v>
      </c>
      <c r="AD377" s="5">
        <f t="shared" si="49"/>
        <v>1468813.5</v>
      </c>
      <c r="AE377" s="5">
        <v>94713.13</v>
      </c>
      <c r="AF377" s="5">
        <v>27658.83</v>
      </c>
      <c r="AG377" s="5">
        <v>9161.02</v>
      </c>
      <c r="AH377" s="5">
        <v>1740</v>
      </c>
      <c r="AI377" s="5">
        <v>4600</v>
      </c>
      <c r="AJ377">
        <v>0</v>
      </c>
      <c r="AK377" s="5">
        <v>0</v>
      </c>
      <c r="AL377" s="5">
        <v>2019.39</v>
      </c>
      <c r="AM377" s="5">
        <v>58485.95</v>
      </c>
      <c r="AN377">
        <v>8</v>
      </c>
      <c r="AO377">
        <v>7</v>
      </c>
      <c r="AP377" t="str">
        <f t="shared" si="50"/>
        <v>Yes</v>
      </c>
      <c r="AQ377">
        <v>1</v>
      </c>
      <c r="AR377" s="5">
        <f t="shared" si="51"/>
        <v>1667191.82</v>
      </c>
      <c r="AS377" s="5">
        <f t="shared" si="52"/>
        <v>350963.02</v>
      </c>
      <c r="AT377" t="s">
        <v>59</v>
      </c>
      <c r="AU377" t="s">
        <v>6164</v>
      </c>
      <c r="AV377" t="s">
        <v>6165</v>
      </c>
      <c r="AW377" t="s">
        <v>6166</v>
      </c>
      <c r="AX377" t="s">
        <v>6167</v>
      </c>
      <c r="AY377">
        <v>45</v>
      </c>
      <c r="AZ377">
        <v>2</v>
      </c>
      <c r="BA377">
        <v>14</v>
      </c>
      <c r="BB377" t="s">
        <v>6185</v>
      </c>
      <c r="BC377">
        <v>0</v>
      </c>
      <c r="BD377">
        <v>0</v>
      </c>
      <c r="BE377" t="s">
        <v>6169</v>
      </c>
      <c r="BF377" t="s">
        <v>6170</v>
      </c>
      <c r="BG377">
        <v>1</v>
      </c>
      <c r="BH377" t="s">
        <v>6186</v>
      </c>
      <c r="BI377">
        <v>31</v>
      </c>
      <c r="BJ377" t="s">
        <v>6172</v>
      </c>
      <c r="BK377">
        <v>0</v>
      </c>
      <c r="BL377">
        <v>62</v>
      </c>
      <c r="BM377" s="3">
        <f t="shared" si="53"/>
        <v>0.67741935483870963</v>
      </c>
    </row>
    <row r="378" spans="1:65">
      <c r="A378" t="s">
        <v>505</v>
      </c>
      <c r="B378" s="2">
        <v>45681</v>
      </c>
      <c r="C378" t="s">
        <v>47</v>
      </c>
      <c r="D378" t="s">
        <v>48</v>
      </c>
      <c r="E378">
        <v>1</v>
      </c>
      <c r="F378" t="s">
        <v>72</v>
      </c>
      <c r="G378" t="s">
        <v>62</v>
      </c>
      <c r="H378" t="s">
        <v>175</v>
      </c>
      <c r="I378" t="s">
        <v>52</v>
      </c>
      <c r="J378" t="s">
        <v>81</v>
      </c>
      <c r="K378" t="s">
        <v>75</v>
      </c>
      <c r="L378" t="s">
        <v>87</v>
      </c>
      <c r="M378" t="s">
        <v>56</v>
      </c>
      <c r="N378" t="s">
        <v>109</v>
      </c>
      <c r="O378" t="s">
        <v>70</v>
      </c>
      <c r="P378">
        <v>36</v>
      </c>
      <c r="Q378">
        <v>38</v>
      </c>
      <c r="R378">
        <v>38</v>
      </c>
      <c r="S378">
        <v>1</v>
      </c>
      <c r="T378">
        <f t="shared" si="45"/>
        <v>37</v>
      </c>
      <c r="U378">
        <v>35</v>
      </c>
      <c r="V378">
        <f t="shared" si="46"/>
        <v>2</v>
      </c>
      <c r="W378" s="3">
        <f t="shared" si="47"/>
        <v>2.6315789473684209E-2</v>
      </c>
      <c r="X378">
        <v>27</v>
      </c>
      <c r="Y378" s="4">
        <v>6</v>
      </c>
      <c r="Z378" s="4">
        <v>2.2000000000000002</v>
      </c>
      <c r="AA378" s="5">
        <v>78127.259999999995</v>
      </c>
      <c r="AB378" s="5">
        <f t="shared" si="48"/>
        <v>2734454.1</v>
      </c>
      <c r="AC378" s="5">
        <v>54396.84</v>
      </c>
      <c r="AD378" s="5">
        <f t="shared" si="49"/>
        <v>2067079.92</v>
      </c>
      <c r="AE378" s="5">
        <v>121282.83</v>
      </c>
      <c r="AF378" s="5">
        <v>32438.7</v>
      </c>
      <c r="AG378" s="5">
        <v>9518.15</v>
      </c>
      <c r="AH378" s="5">
        <v>3190</v>
      </c>
      <c r="AI378" s="5">
        <v>6800</v>
      </c>
      <c r="AJ378">
        <v>0</v>
      </c>
      <c r="AK378" s="5">
        <v>0</v>
      </c>
      <c r="AL378" s="5">
        <v>2987.05</v>
      </c>
      <c r="AM378" s="5">
        <v>53294.84</v>
      </c>
      <c r="AN378">
        <v>8</v>
      </c>
      <c r="AO378">
        <v>9</v>
      </c>
      <c r="AP378" t="str">
        <f t="shared" si="50"/>
        <v>No</v>
      </c>
      <c r="AQ378">
        <v>1</v>
      </c>
      <c r="AR378" s="5">
        <f t="shared" si="51"/>
        <v>2296591.4900000002</v>
      </c>
      <c r="AS378" s="5">
        <f t="shared" si="52"/>
        <v>437862.61</v>
      </c>
      <c r="AT378" t="s">
        <v>59</v>
      </c>
      <c r="AU378" t="s">
        <v>6164</v>
      </c>
      <c r="AV378" t="s">
        <v>6165</v>
      </c>
      <c r="AW378" t="s">
        <v>6166</v>
      </c>
      <c r="AX378" t="s">
        <v>6184</v>
      </c>
      <c r="AY378">
        <v>38</v>
      </c>
      <c r="AZ378">
        <v>0</v>
      </c>
      <c r="BA378">
        <v>15</v>
      </c>
      <c r="BB378" t="s">
        <v>6180</v>
      </c>
      <c r="BC378">
        <v>1</v>
      </c>
      <c r="BD378">
        <v>0</v>
      </c>
      <c r="BE378" t="s">
        <v>6178</v>
      </c>
      <c r="BF378" t="s">
        <v>6170</v>
      </c>
      <c r="BG378">
        <v>0</v>
      </c>
      <c r="BH378" t="s">
        <v>6171</v>
      </c>
      <c r="BI378">
        <v>27</v>
      </c>
      <c r="BJ378" t="s">
        <v>6172</v>
      </c>
      <c r="BK378">
        <v>0</v>
      </c>
      <c r="BL378">
        <v>51</v>
      </c>
      <c r="BM378" s="3">
        <f t="shared" si="53"/>
        <v>0.74509803921568629</v>
      </c>
    </row>
    <row r="379" spans="1:65">
      <c r="A379" t="s">
        <v>506</v>
      </c>
      <c r="B379" s="2">
        <v>45681</v>
      </c>
      <c r="C379" t="s">
        <v>47</v>
      </c>
      <c r="D379" t="s">
        <v>48</v>
      </c>
      <c r="E379">
        <v>1</v>
      </c>
      <c r="F379" t="s">
        <v>72</v>
      </c>
      <c r="G379" t="s">
        <v>50</v>
      </c>
      <c r="H379" t="s">
        <v>138</v>
      </c>
      <c r="I379" t="s">
        <v>52</v>
      </c>
      <c r="J379" t="s">
        <v>53</v>
      </c>
      <c r="K379" t="s">
        <v>75</v>
      </c>
      <c r="L379" t="s">
        <v>55</v>
      </c>
      <c r="M379" t="s">
        <v>68</v>
      </c>
      <c r="N379" t="s">
        <v>69</v>
      </c>
      <c r="O379" t="s">
        <v>70</v>
      </c>
      <c r="P379">
        <v>54</v>
      </c>
      <c r="Q379">
        <v>58</v>
      </c>
      <c r="R379">
        <v>61</v>
      </c>
      <c r="S379">
        <v>2</v>
      </c>
      <c r="T379">
        <f t="shared" si="45"/>
        <v>59</v>
      </c>
      <c r="U379">
        <v>53</v>
      </c>
      <c r="V379">
        <f t="shared" si="46"/>
        <v>6</v>
      </c>
      <c r="W379" s="3">
        <f t="shared" si="47"/>
        <v>3.2786885245901641E-2</v>
      </c>
      <c r="X379">
        <v>36</v>
      </c>
      <c r="Y379" s="4">
        <v>6.3</v>
      </c>
      <c r="Z379" s="4">
        <v>2</v>
      </c>
      <c r="AA379" s="5">
        <v>36455.9</v>
      </c>
      <c r="AB379" s="5">
        <f t="shared" si="48"/>
        <v>1932162.7</v>
      </c>
      <c r="AC379" s="5">
        <v>22373.51</v>
      </c>
      <c r="AD379" s="5">
        <f t="shared" si="49"/>
        <v>1364784.11</v>
      </c>
      <c r="AE379" s="5">
        <v>109885.02</v>
      </c>
      <c r="AF379" s="5">
        <v>28194.55</v>
      </c>
      <c r="AG379" s="5">
        <v>10817.83</v>
      </c>
      <c r="AH379" s="5">
        <v>2900</v>
      </c>
      <c r="AI379" s="5">
        <v>6400</v>
      </c>
      <c r="AJ379">
        <v>1</v>
      </c>
      <c r="AK379" s="5">
        <v>8665.7000000000007</v>
      </c>
      <c r="AL379" s="5">
        <v>3958.44</v>
      </c>
      <c r="AM379" s="5">
        <v>34165.760000000002</v>
      </c>
      <c r="AN379">
        <v>4</v>
      </c>
      <c r="AO379">
        <v>4</v>
      </c>
      <c r="AP379" t="str">
        <f t="shared" si="50"/>
        <v>Yes</v>
      </c>
      <c r="AQ379">
        <v>1</v>
      </c>
      <c r="AR379" s="5">
        <f t="shared" si="51"/>
        <v>1569771.41</v>
      </c>
      <c r="AS379" s="5">
        <f t="shared" si="52"/>
        <v>362391.29</v>
      </c>
      <c r="AT379" t="s">
        <v>59</v>
      </c>
      <c r="AU379" t="s">
        <v>6181</v>
      </c>
      <c r="AV379" t="s">
        <v>6182</v>
      </c>
      <c r="AW379" t="s">
        <v>6183</v>
      </c>
      <c r="AX379" t="s">
        <v>6184</v>
      </c>
      <c r="AY379">
        <v>60</v>
      </c>
      <c r="AZ379">
        <v>4</v>
      </c>
      <c r="BA379">
        <v>37</v>
      </c>
      <c r="BB379" t="s">
        <v>6185</v>
      </c>
      <c r="BC379">
        <v>0</v>
      </c>
      <c r="BD379">
        <v>0</v>
      </c>
      <c r="BE379" t="s">
        <v>6169</v>
      </c>
      <c r="BF379" t="s">
        <v>6170</v>
      </c>
      <c r="BG379">
        <v>0</v>
      </c>
      <c r="BH379" t="s">
        <v>6171</v>
      </c>
      <c r="BI379">
        <v>26</v>
      </c>
      <c r="BJ379" t="s">
        <v>6172</v>
      </c>
      <c r="BK379">
        <v>0</v>
      </c>
      <c r="BL379">
        <v>73</v>
      </c>
      <c r="BM379" s="3">
        <f t="shared" si="53"/>
        <v>0.83561643835616439</v>
      </c>
    </row>
    <row r="380" spans="1:65">
      <c r="A380" t="s">
        <v>507</v>
      </c>
      <c r="B380" s="2">
        <v>45681</v>
      </c>
      <c r="C380" t="s">
        <v>47</v>
      </c>
      <c r="D380" t="s">
        <v>48</v>
      </c>
      <c r="E380">
        <v>1</v>
      </c>
      <c r="F380" t="s">
        <v>49</v>
      </c>
      <c r="G380" t="s">
        <v>79</v>
      </c>
      <c r="H380" t="s">
        <v>260</v>
      </c>
      <c r="I380" t="s">
        <v>64</v>
      </c>
      <c r="J380" t="s">
        <v>53</v>
      </c>
      <c r="K380" t="s">
        <v>75</v>
      </c>
      <c r="L380" t="s">
        <v>55</v>
      </c>
      <c r="M380" t="s">
        <v>56</v>
      </c>
      <c r="N380" t="s">
        <v>109</v>
      </c>
      <c r="O380" t="s">
        <v>82</v>
      </c>
      <c r="P380">
        <v>47</v>
      </c>
      <c r="Q380">
        <v>47</v>
      </c>
      <c r="R380">
        <v>46</v>
      </c>
      <c r="S380">
        <v>1</v>
      </c>
      <c r="T380">
        <f t="shared" si="45"/>
        <v>45</v>
      </c>
      <c r="U380">
        <v>45</v>
      </c>
      <c r="V380">
        <f t="shared" si="46"/>
        <v>0</v>
      </c>
      <c r="W380" s="3">
        <f t="shared" si="47"/>
        <v>2.1739130434782608E-2</v>
      </c>
      <c r="X380">
        <v>20</v>
      </c>
      <c r="Y380" s="4">
        <v>6.7</v>
      </c>
      <c r="Z380" s="4">
        <v>1.2</v>
      </c>
      <c r="AA380" s="5">
        <v>35778.870000000003</v>
      </c>
      <c r="AB380" s="5">
        <f t="shared" si="48"/>
        <v>1610049.15</v>
      </c>
      <c r="AC380" s="5">
        <v>23403.02</v>
      </c>
      <c r="AD380" s="5">
        <f t="shared" si="49"/>
        <v>1076538.92</v>
      </c>
      <c r="AE380" s="5">
        <v>76730.2</v>
      </c>
      <c r="AF380" s="5">
        <v>21724.38</v>
      </c>
      <c r="AG380" s="5">
        <v>8808.1</v>
      </c>
      <c r="AH380" s="5">
        <v>1740</v>
      </c>
      <c r="AI380" s="5">
        <v>3200</v>
      </c>
      <c r="AJ380">
        <v>0</v>
      </c>
      <c r="AK380" s="5">
        <v>0</v>
      </c>
      <c r="AL380" s="5">
        <v>0</v>
      </c>
      <c r="AM380" s="5">
        <v>66592.75</v>
      </c>
      <c r="AN380">
        <v>8</v>
      </c>
      <c r="AO380">
        <v>8</v>
      </c>
      <c r="AP380" t="str">
        <f t="shared" si="50"/>
        <v>Yes</v>
      </c>
      <c r="AQ380">
        <v>0</v>
      </c>
      <c r="AR380" s="5">
        <f t="shared" si="51"/>
        <v>1255334.3500000001</v>
      </c>
      <c r="AS380" s="5">
        <f t="shared" si="52"/>
        <v>354714.8</v>
      </c>
      <c r="AT380" t="s">
        <v>59</v>
      </c>
      <c r="AU380" t="s">
        <v>6164</v>
      </c>
      <c r="AV380" t="s">
        <v>6165</v>
      </c>
      <c r="AW380" t="s">
        <v>6166</v>
      </c>
      <c r="AX380" t="s">
        <v>6167</v>
      </c>
      <c r="AY380">
        <v>50</v>
      </c>
      <c r="AZ380">
        <v>0</v>
      </c>
      <c r="BA380">
        <v>0</v>
      </c>
      <c r="BB380" t="s">
        <v>6168</v>
      </c>
      <c r="BC380">
        <v>0</v>
      </c>
      <c r="BD380">
        <v>0</v>
      </c>
      <c r="BE380" t="s">
        <v>6169</v>
      </c>
      <c r="BF380" t="s">
        <v>6170</v>
      </c>
      <c r="BG380">
        <v>0</v>
      </c>
      <c r="BH380" t="s">
        <v>6171</v>
      </c>
      <c r="BI380">
        <v>27</v>
      </c>
      <c r="BJ380" t="s">
        <v>6172</v>
      </c>
      <c r="BK380">
        <v>0</v>
      </c>
      <c r="BL380">
        <v>75</v>
      </c>
      <c r="BM380" s="3">
        <f t="shared" si="53"/>
        <v>0.61333333333333329</v>
      </c>
    </row>
    <row r="381" spans="1:65">
      <c r="A381" t="s">
        <v>508</v>
      </c>
      <c r="B381" s="2">
        <v>45681</v>
      </c>
      <c r="C381" t="s">
        <v>47</v>
      </c>
      <c r="D381" t="s">
        <v>48</v>
      </c>
      <c r="E381">
        <v>1</v>
      </c>
      <c r="F381" t="s">
        <v>72</v>
      </c>
      <c r="G381" t="s">
        <v>50</v>
      </c>
      <c r="H381" t="s">
        <v>119</v>
      </c>
      <c r="I381" t="s">
        <v>52</v>
      </c>
      <c r="J381" t="s">
        <v>53</v>
      </c>
      <c r="K381" t="s">
        <v>75</v>
      </c>
      <c r="L381" t="s">
        <v>92</v>
      </c>
      <c r="M381" t="s">
        <v>56</v>
      </c>
      <c r="N381" t="s">
        <v>57</v>
      </c>
      <c r="O381" t="s">
        <v>82</v>
      </c>
      <c r="P381">
        <v>59</v>
      </c>
      <c r="Q381">
        <v>60</v>
      </c>
      <c r="R381">
        <v>61</v>
      </c>
      <c r="S381">
        <v>1</v>
      </c>
      <c r="T381">
        <f t="shared" si="45"/>
        <v>60</v>
      </c>
      <c r="U381">
        <v>57</v>
      </c>
      <c r="V381">
        <f t="shared" si="46"/>
        <v>3</v>
      </c>
      <c r="W381" s="3">
        <f t="shared" si="47"/>
        <v>1.6393442622950821E-2</v>
      </c>
      <c r="X381">
        <v>23</v>
      </c>
      <c r="Y381" s="4">
        <v>4.5</v>
      </c>
      <c r="Z381" s="4">
        <v>1.5</v>
      </c>
      <c r="AA381" s="5">
        <v>36216.75</v>
      </c>
      <c r="AB381" s="5">
        <f t="shared" si="48"/>
        <v>2064354.75</v>
      </c>
      <c r="AC381" s="5">
        <v>23901.89</v>
      </c>
      <c r="AD381" s="5">
        <f t="shared" si="49"/>
        <v>1458015.29</v>
      </c>
      <c r="AE381" s="5">
        <v>110324.8</v>
      </c>
      <c r="AF381" s="5">
        <v>27079.439999999999</v>
      </c>
      <c r="AG381" s="5">
        <v>8528.7099999999991</v>
      </c>
      <c r="AH381" s="5">
        <v>2175</v>
      </c>
      <c r="AI381" s="5">
        <v>3200</v>
      </c>
      <c r="AJ381">
        <v>0</v>
      </c>
      <c r="AK381" s="5">
        <v>0</v>
      </c>
      <c r="AL381" s="5">
        <v>2028.9</v>
      </c>
      <c r="AM381" s="5">
        <v>36892.480000000003</v>
      </c>
      <c r="AN381">
        <v>4</v>
      </c>
      <c r="AO381">
        <v>3</v>
      </c>
      <c r="AP381" t="str">
        <f t="shared" si="50"/>
        <v>Yes</v>
      </c>
      <c r="AQ381">
        <v>1</v>
      </c>
      <c r="AR381" s="5">
        <f t="shared" si="51"/>
        <v>1648244.62</v>
      </c>
      <c r="AS381" s="5">
        <f t="shared" si="52"/>
        <v>416110.13</v>
      </c>
      <c r="AT381" t="s">
        <v>59</v>
      </c>
      <c r="AU381" t="s">
        <v>6164</v>
      </c>
      <c r="AV381" t="s">
        <v>6165</v>
      </c>
      <c r="AW381" t="s">
        <v>6166</v>
      </c>
      <c r="AX381" t="s">
        <v>6184</v>
      </c>
      <c r="AY381">
        <v>60</v>
      </c>
      <c r="AZ381">
        <v>0</v>
      </c>
      <c r="BA381">
        <v>18</v>
      </c>
      <c r="BB381" t="s">
        <v>6180</v>
      </c>
      <c r="BC381">
        <v>0</v>
      </c>
      <c r="BD381">
        <v>0</v>
      </c>
      <c r="BE381" t="s">
        <v>6169</v>
      </c>
      <c r="BF381" t="s">
        <v>6170</v>
      </c>
      <c r="BG381">
        <v>1</v>
      </c>
      <c r="BH381" t="s">
        <v>6179</v>
      </c>
      <c r="BI381">
        <v>28</v>
      </c>
      <c r="BJ381" t="s">
        <v>6172</v>
      </c>
      <c r="BK381">
        <v>0</v>
      </c>
      <c r="BL381">
        <v>77</v>
      </c>
      <c r="BM381" s="3">
        <f t="shared" si="53"/>
        <v>0.79220779220779225</v>
      </c>
    </row>
    <row r="382" spans="1:65">
      <c r="A382" t="s">
        <v>509</v>
      </c>
      <c r="B382" s="2">
        <v>45681</v>
      </c>
      <c r="C382" t="s">
        <v>47</v>
      </c>
      <c r="D382" t="s">
        <v>48</v>
      </c>
      <c r="E382">
        <v>1</v>
      </c>
      <c r="F382" t="s">
        <v>49</v>
      </c>
      <c r="G382" t="s">
        <v>50</v>
      </c>
      <c r="H382" t="s">
        <v>108</v>
      </c>
      <c r="I382" t="s">
        <v>64</v>
      </c>
      <c r="J382" t="s">
        <v>53</v>
      </c>
      <c r="K382" t="s">
        <v>75</v>
      </c>
      <c r="L382" t="s">
        <v>87</v>
      </c>
      <c r="M382" t="s">
        <v>56</v>
      </c>
      <c r="N382" t="s">
        <v>69</v>
      </c>
      <c r="O382" t="s">
        <v>120</v>
      </c>
      <c r="P382">
        <v>56</v>
      </c>
      <c r="Q382">
        <v>57</v>
      </c>
      <c r="R382">
        <v>55</v>
      </c>
      <c r="S382">
        <v>1</v>
      </c>
      <c r="T382">
        <f t="shared" si="45"/>
        <v>54</v>
      </c>
      <c r="U382">
        <v>54</v>
      </c>
      <c r="V382">
        <f t="shared" si="46"/>
        <v>0</v>
      </c>
      <c r="W382" s="3">
        <f t="shared" si="47"/>
        <v>1.8181818181818181E-2</v>
      </c>
      <c r="X382">
        <v>29</v>
      </c>
      <c r="Y382" s="4">
        <v>4.0999999999999996</v>
      </c>
      <c r="Z382" s="4">
        <v>1.2</v>
      </c>
      <c r="AA382" s="5">
        <v>36239.4</v>
      </c>
      <c r="AB382" s="5">
        <f t="shared" si="48"/>
        <v>1956927.6</v>
      </c>
      <c r="AC382" s="5">
        <v>24006.47</v>
      </c>
      <c r="AD382" s="5">
        <f t="shared" si="49"/>
        <v>1320355.8500000001</v>
      </c>
      <c r="AE382" s="5">
        <v>90175.93</v>
      </c>
      <c r="AF382" s="5">
        <v>26753.38</v>
      </c>
      <c r="AG382" s="5">
        <v>9958.67</v>
      </c>
      <c r="AH382" s="5">
        <v>1740</v>
      </c>
      <c r="AI382" s="5">
        <v>3200</v>
      </c>
      <c r="AJ382">
        <v>0</v>
      </c>
      <c r="AK382" s="5">
        <v>0</v>
      </c>
      <c r="AL382" s="5">
        <v>0</v>
      </c>
      <c r="AM382" s="5">
        <v>37799.57</v>
      </c>
      <c r="AN382">
        <v>4</v>
      </c>
      <c r="AO382">
        <v>4</v>
      </c>
      <c r="AP382" t="str">
        <f t="shared" si="50"/>
        <v>Yes</v>
      </c>
      <c r="AQ382">
        <v>0</v>
      </c>
      <c r="AR382" s="5">
        <f t="shared" si="51"/>
        <v>1489983.4</v>
      </c>
      <c r="AS382" s="5">
        <f t="shared" si="52"/>
        <v>466944.2</v>
      </c>
      <c r="AT382" t="s">
        <v>59</v>
      </c>
      <c r="AU382" t="s">
        <v>6164</v>
      </c>
      <c r="AV382" t="s">
        <v>6165</v>
      </c>
      <c r="AW382" t="s">
        <v>6166</v>
      </c>
      <c r="AX382" t="s">
        <v>6167</v>
      </c>
      <c r="AY382">
        <v>59</v>
      </c>
      <c r="AZ382">
        <v>0</v>
      </c>
      <c r="BA382">
        <v>0</v>
      </c>
      <c r="BB382" t="s">
        <v>6168</v>
      </c>
      <c r="BC382">
        <v>0</v>
      </c>
      <c r="BD382">
        <v>0</v>
      </c>
      <c r="BE382" t="s">
        <v>6169</v>
      </c>
      <c r="BF382" t="s">
        <v>6170</v>
      </c>
      <c r="BG382">
        <v>0</v>
      </c>
      <c r="BH382" t="s">
        <v>6171</v>
      </c>
      <c r="BI382">
        <v>20</v>
      </c>
      <c r="BJ382" t="s">
        <v>6172</v>
      </c>
      <c r="BK382">
        <v>0</v>
      </c>
      <c r="BL382">
        <v>71</v>
      </c>
      <c r="BM382" s="3">
        <f t="shared" si="53"/>
        <v>0.77464788732394363</v>
      </c>
    </row>
    <row r="383" spans="1:65">
      <c r="A383" t="s">
        <v>510</v>
      </c>
      <c r="B383" s="2">
        <v>45681</v>
      </c>
      <c r="C383" t="s">
        <v>47</v>
      </c>
      <c r="D383" t="s">
        <v>48</v>
      </c>
      <c r="E383">
        <v>1</v>
      </c>
      <c r="F383" t="s">
        <v>61</v>
      </c>
      <c r="G383" t="s">
        <v>62</v>
      </c>
      <c r="H383" t="s">
        <v>96</v>
      </c>
      <c r="I383" t="s">
        <v>64</v>
      </c>
      <c r="J383" t="s">
        <v>53</v>
      </c>
      <c r="K383" t="s">
        <v>75</v>
      </c>
      <c r="L383" t="s">
        <v>92</v>
      </c>
      <c r="M383" t="s">
        <v>56</v>
      </c>
      <c r="N383" t="s">
        <v>94</v>
      </c>
      <c r="O383" t="s">
        <v>70</v>
      </c>
      <c r="P383">
        <v>51</v>
      </c>
      <c r="Q383">
        <v>54</v>
      </c>
      <c r="R383">
        <v>53</v>
      </c>
      <c r="S383">
        <v>1</v>
      </c>
      <c r="T383">
        <f t="shared" si="45"/>
        <v>52</v>
      </c>
      <c r="U383">
        <v>49</v>
      </c>
      <c r="V383">
        <f t="shared" si="46"/>
        <v>3</v>
      </c>
      <c r="W383" s="3">
        <f t="shared" si="47"/>
        <v>1.8867924528301886E-2</v>
      </c>
      <c r="X383">
        <v>46</v>
      </c>
      <c r="Y383" s="4">
        <v>2.2999999999999998</v>
      </c>
      <c r="Z383" s="4">
        <v>1.6</v>
      </c>
      <c r="AA383" s="5">
        <v>36444.39</v>
      </c>
      <c r="AB383" s="5">
        <f t="shared" si="48"/>
        <v>1785775.11</v>
      </c>
      <c r="AC383" s="5">
        <v>23873.45</v>
      </c>
      <c r="AD383" s="5">
        <f t="shared" si="49"/>
        <v>1265292.8500000001</v>
      </c>
      <c r="AE383" s="5">
        <v>88059.51</v>
      </c>
      <c r="AF383" s="5">
        <v>25532.38</v>
      </c>
      <c r="AG383" s="5">
        <v>11708.82</v>
      </c>
      <c r="AH383" s="5">
        <v>2320</v>
      </c>
      <c r="AI383" s="5">
        <v>3200</v>
      </c>
      <c r="AJ383">
        <v>0</v>
      </c>
      <c r="AK383" s="5">
        <v>0</v>
      </c>
      <c r="AL383" s="5">
        <v>2005.29</v>
      </c>
      <c r="AM383" s="5">
        <v>30643.19</v>
      </c>
      <c r="AN383">
        <v>4</v>
      </c>
      <c r="AO383">
        <v>3</v>
      </c>
      <c r="AP383" t="str">
        <f t="shared" si="50"/>
        <v>Yes</v>
      </c>
      <c r="AQ383">
        <v>1</v>
      </c>
      <c r="AR383" s="5">
        <f t="shared" si="51"/>
        <v>1428762.04</v>
      </c>
      <c r="AS383" s="5">
        <f t="shared" si="52"/>
        <v>357013.07</v>
      </c>
      <c r="AT383" t="s">
        <v>59</v>
      </c>
      <c r="AU383" t="s">
        <v>6164</v>
      </c>
      <c r="AV383" t="s">
        <v>6165</v>
      </c>
      <c r="AW383" t="s">
        <v>6166</v>
      </c>
      <c r="AX383" t="s">
        <v>6167</v>
      </c>
      <c r="AY383">
        <v>53</v>
      </c>
      <c r="AZ383">
        <v>0</v>
      </c>
      <c r="BA383">
        <v>25</v>
      </c>
      <c r="BB383" t="s">
        <v>6180</v>
      </c>
      <c r="BC383">
        <v>0</v>
      </c>
      <c r="BD383">
        <v>0</v>
      </c>
      <c r="BE383" t="s">
        <v>6169</v>
      </c>
      <c r="BF383" t="s">
        <v>6170</v>
      </c>
      <c r="BG383">
        <v>2</v>
      </c>
      <c r="BH383" t="s">
        <v>6197</v>
      </c>
      <c r="BI383">
        <v>71</v>
      </c>
      <c r="BJ383" t="s">
        <v>6187</v>
      </c>
      <c r="BK383">
        <v>0</v>
      </c>
      <c r="BL383">
        <v>75</v>
      </c>
      <c r="BM383" s="3">
        <f t="shared" si="53"/>
        <v>0.70666666666666667</v>
      </c>
    </row>
    <row r="384" spans="1:65">
      <c r="A384" t="s">
        <v>511</v>
      </c>
      <c r="B384" s="2">
        <v>45681</v>
      </c>
      <c r="C384" t="s">
        <v>47</v>
      </c>
      <c r="D384" t="s">
        <v>48</v>
      </c>
      <c r="E384">
        <v>1</v>
      </c>
      <c r="F384" t="s">
        <v>61</v>
      </c>
      <c r="G384" t="s">
        <v>62</v>
      </c>
      <c r="H384" t="s">
        <v>63</v>
      </c>
      <c r="I384" t="s">
        <v>52</v>
      </c>
      <c r="J384" t="s">
        <v>65</v>
      </c>
      <c r="K384" t="s">
        <v>75</v>
      </c>
      <c r="L384" t="s">
        <v>67</v>
      </c>
      <c r="M384" t="s">
        <v>56</v>
      </c>
      <c r="N384" t="s">
        <v>69</v>
      </c>
      <c r="O384" t="s">
        <v>70</v>
      </c>
      <c r="P384">
        <v>40</v>
      </c>
      <c r="Q384">
        <v>41</v>
      </c>
      <c r="R384">
        <v>41</v>
      </c>
      <c r="S384">
        <v>1</v>
      </c>
      <c r="T384">
        <f t="shared" si="45"/>
        <v>40</v>
      </c>
      <c r="U384">
        <v>39</v>
      </c>
      <c r="V384">
        <f t="shared" si="46"/>
        <v>1</v>
      </c>
      <c r="W384" s="3">
        <f t="shared" si="47"/>
        <v>2.4390243902439025E-2</v>
      </c>
      <c r="X384">
        <v>43</v>
      </c>
      <c r="Y384" s="4">
        <v>8.5</v>
      </c>
      <c r="Z384" s="4">
        <v>2.5</v>
      </c>
      <c r="AA384" s="5">
        <v>52003.95</v>
      </c>
      <c r="AB384" s="5">
        <f t="shared" si="48"/>
        <v>2028154.05</v>
      </c>
      <c r="AC384" s="5">
        <v>34010.120000000003</v>
      </c>
      <c r="AD384" s="5">
        <f t="shared" si="49"/>
        <v>1394414.92</v>
      </c>
      <c r="AE384" s="5">
        <v>95751.48</v>
      </c>
      <c r="AF384" s="5">
        <v>26307.83</v>
      </c>
      <c r="AG384" s="5">
        <v>10705.88</v>
      </c>
      <c r="AH384" s="5">
        <v>3625</v>
      </c>
      <c r="AI384" s="5">
        <v>4600</v>
      </c>
      <c r="AJ384">
        <v>0</v>
      </c>
      <c r="AK384" s="5">
        <v>0</v>
      </c>
      <c r="AL384" s="5">
        <v>981.85</v>
      </c>
      <c r="AM384" s="5">
        <v>23879.85</v>
      </c>
      <c r="AN384">
        <v>4</v>
      </c>
      <c r="AO384">
        <v>4</v>
      </c>
      <c r="AP384" t="str">
        <f t="shared" si="50"/>
        <v>Yes</v>
      </c>
      <c r="AQ384">
        <v>1</v>
      </c>
      <c r="AR384" s="5">
        <f t="shared" si="51"/>
        <v>1560266.81</v>
      </c>
      <c r="AS384" s="5">
        <f t="shared" si="52"/>
        <v>467887.24</v>
      </c>
      <c r="AT384" t="s">
        <v>59</v>
      </c>
      <c r="AU384" t="s">
        <v>6164</v>
      </c>
      <c r="AV384" t="s">
        <v>6165</v>
      </c>
      <c r="AW384" t="s">
        <v>6166</v>
      </c>
      <c r="AX384" t="s">
        <v>6177</v>
      </c>
      <c r="AY384">
        <v>41</v>
      </c>
      <c r="AZ384">
        <v>0</v>
      </c>
      <c r="BA384">
        <v>18</v>
      </c>
      <c r="BB384" t="s">
        <v>6191</v>
      </c>
      <c r="BC384">
        <v>0</v>
      </c>
      <c r="BD384">
        <v>0</v>
      </c>
      <c r="BE384" t="s">
        <v>6169</v>
      </c>
      <c r="BF384" t="s">
        <v>6170</v>
      </c>
      <c r="BG384">
        <v>1</v>
      </c>
      <c r="BH384" t="s">
        <v>6186</v>
      </c>
      <c r="BI384">
        <v>30</v>
      </c>
      <c r="BJ384" t="s">
        <v>6172</v>
      </c>
      <c r="BK384">
        <v>0</v>
      </c>
      <c r="BL384">
        <v>58</v>
      </c>
      <c r="BM384" s="3">
        <f t="shared" si="53"/>
        <v>0.7068965517241379</v>
      </c>
    </row>
    <row r="385" spans="1:65">
      <c r="A385" t="s">
        <v>512</v>
      </c>
      <c r="B385" s="2">
        <v>45681</v>
      </c>
      <c r="C385" t="s">
        <v>47</v>
      </c>
      <c r="D385" t="s">
        <v>48</v>
      </c>
      <c r="E385">
        <v>1</v>
      </c>
      <c r="F385" t="s">
        <v>61</v>
      </c>
      <c r="G385" t="s">
        <v>79</v>
      </c>
      <c r="H385" t="s">
        <v>123</v>
      </c>
      <c r="I385" t="s">
        <v>64</v>
      </c>
      <c r="J385" t="s">
        <v>53</v>
      </c>
      <c r="K385" t="s">
        <v>75</v>
      </c>
      <c r="L385" t="s">
        <v>92</v>
      </c>
      <c r="M385" t="s">
        <v>56</v>
      </c>
      <c r="N385" t="s">
        <v>57</v>
      </c>
      <c r="O385" t="s">
        <v>70</v>
      </c>
      <c r="P385">
        <v>60</v>
      </c>
      <c r="Q385">
        <v>63</v>
      </c>
      <c r="R385">
        <v>63</v>
      </c>
      <c r="S385">
        <v>2</v>
      </c>
      <c r="T385">
        <f t="shared" si="45"/>
        <v>61</v>
      </c>
      <c r="U385">
        <v>58</v>
      </c>
      <c r="V385">
        <f t="shared" si="46"/>
        <v>3</v>
      </c>
      <c r="W385" s="3">
        <f t="shared" si="47"/>
        <v>3.1746031746031744E-2</v>
      </c>
      <c r="X385">
        <v>14</v>
      </c>
      <c r="Y385" s="4">
        <v>4.3</v>
      </c>
      <c r="Z385" s="4">
        <v>1.7</v>
      </c>
      <c r="AA385" s="5">
        <v>36255.480000000003</v>
      </c>
      <c r="AB385" s="5">
        <f t="shared" si="48"/>
        <v>2102817.84</v>
      </c>
      <c r="AC385" s="5">
        <v>23658.04</v>
      </c>
      <c r="AD385" s="5">
        <f t="shared" si="49"/>
        <v>1490456.52</v>
      </c>
      <c r="AE385" s="5">
        <v>104442.83</v>
      </c>
      <c r="AF385" s="5">
        <v>26916.38</v>
      </c>
      <c r="AG385" s="5">
        <v>7892.36</v>
      </c>
      <c r="AH385" s="5">
        <v>2465</v>
      </c>
      <c r="AI385" s="5">
        <v>6400</v>
      </c>
      <c r="AJ385">
        <v>0</v>
      </c>
      <c r="AK385" s="5">
        <v>0</v>
      </c>
      <c r="AL385" s="5">
        <v>2038.53</v>
      </c>
      <c r="AM385" s="5">
        <v>39302.5</v>
      </c>
      <c r="AN385">
        <v>4</v>
      </c>
      <c r="AO385">
        <v>4</v>
      </c>
      <c r="AP385" t="str">
        <f t="shared" si="50"/>
        <v>Yes</v>
      </c>
      <c r="AQ385">
        <v>0</v>
      </c>
      <c r="AR385" s="5">
        <f t="shared" si="51"/>
        <v>1679914.12</v>
      </c>
      <c r="AS385" s="5">
        <f t="shared" si="52"/>
        <v>422903.72</v>
      </c>
      <c r="AT385" t="s">
        <v>59</v>
      </c>
      <c r="AU385" t="s">
        <v>6164</v>
      </c>
      <c r="AV385" t="s">
        <v>6165</v>
      </c>
      <c r="AW385" t="s">
        <v>6166</v>
      </c>
      <c r="AX385" t="s">
        <v>6184</v>
      </c>
      <c r="AY385">
        <v>64</v>
      </c>
      <c r="AZ385">
        <v>1</v>
      </c>
      <c r="BA385">
        <v>22</v>
      </c>
      <c r="BB385" t="s">
        <v>6180</v>
      </c>
      <c r="BC385">
        <v>0</v>
      </c>
      <c r="BD385">
        <v>0</v>
      </c>
      <c r="BE385" t="s">
        <v>6169</v>
      </c>
      <c r="BF385" t="s">
        <v>6170</v>
      </c>
      <c r="BG385">
        <v>0</v>
      </c>
      <c r="BH385" t="s">
        <v>6171</v>
      </c>
      <c r="BI385">
        <v>38</v>
      </c>
      <c r="BJ385" t="s">
        <v>6172</v>
      </c>
      <c r="BK385">
        <v>0</v>
      </c>
      <c r="BL385">
        <v>71</v>
      </c>
      <c r="BM385" s="3">
        <f t="shared" si="53"/>
        <v>0.88732394366197187</v>
      </c>
    </row>
    <row r="386" spans="1:65">
      <c r="A386" t="s">
        <v>513</v>
      </c>
      <c r="B386" s="2">
        <v>45682</v>
      </c>
      <c r="C386" t="s">
        <v>47</v>
      </c>
      <c r="D386" t="s">
        <v>48</v>
      </c>
      <c r="E386">
        <v>1</v>
      </c>
      <c r="F386" t="s">
        <v>49</v>
      </c>
      <c r="G386" t="s">
        <v>79</v>
      </c>
      <c r="H386" t="s">
        <v>111</v>
      </c>
      <c r="I386" t="s">
        <v>64</v>
      </c>
      <c r="J386" t="s">
        <v>65</v>
      </c>
      <c r="K386" t="s">
        <v>75</v>
      </c>
      <c r="L386" t="s">
        <v>92</v>
      </c>
      <c r="M386" t="s">
        <v>56</v>
      </c>
      <c r="N386" t="s">
        <v>94</v>
      </c>
      <c r="O386" t="s">
        <v>58</v>
      </c>
      <c r="P386">
        <v>53</v>
      </c>
      <c r="Q386">
        <v>56</v>
      </c>
      <c r="R386">
        <v>56</v>
      </c>
      <c r="S386">
        <v>1</v>
      </c>
      <c r="T386">
        <f t="shared" ref="T386:T449" si="54">R386-S386</f>
        <v>55</v>
      </c>
      <c r="U386">
        <v>52</v>
      </c>
      <c r="V386">
        <f t="shared" ref="V386:V449" si="55">T386-U386</f>
        <v>3</v>
      </c>
      <c r="W386" s="3">
        <f t="shared" ref="W386:W449" si="56">IFERROR(S386/R386,0)</f>
        <v>1.7857142857142856E-2</v>
      </c>
      <c r="X386">
        <v>35</v>
      </c>
      <c r="Y386" s="4">
        <v>7.9</v>
      </c>
      <c r="Z386" s="4">
        <v>2</v>
      </c>
      <c r="AA386" s="5">
        <v>52348.95</v>
      </c>
      <c r="AB386" s="5">
        <f t="shared" ref="AB386:AB449" si="57">ROUND(U386*AA386,2)</f>
        <v>2722145.4</v>
      </c>
      <c r="AC386" s="5">
        <v>35124.97</v>
      </c>
      <c r="AD386" s="5">
        <f t="shared" ref="AD386:AD449" si="58">ROUND(R386*AC386,2)</f>
        <v>1966998.32</v>
      </c>
      <c r="AE386" s="5">
        <v>121269.93</v>
      </c>
      <c r="AF386" s="5">
        <v>36804.03</v>
      </c>
      <c r="AG386" s="5">
        <v>10351.08</v>
      </c>
      <c r="AH386" s="5">
        <v>2900</v>
      </c>
      <c r="AI386" s="5">
        <v>4600</v>
      </c>
      <c r="AJ386">
        <v>0</v>
      </c>
      <c r="AK386" s="5">
        <v>0</v>
      </c>
      <c r="AL386" s="5">
        <v>3044.75</v>
      </c>
      <c r="AM386" s="5">
        <v>37257.67</v>
      </c>
      <c r="AN386">
        <v>4</v>
      </c>
      <c r="AO386">
        <v>5</v>
      </c>
      <c r="AP386" t="str">
        <f t="shared" ref="AP386:AP449" si="59">IF(AO386&lt;=AN386,"Yes","No")</f>
        <v>No</v>
      </c>
      <c r="AQ386">
        <v>2</v>
      </c>
      <c r="AR386" s="5">
        <f t="shared" ref="AR386:AR449" si="60">ROUND(SUM(AD386:AI386)+SUM(AK386:AM386),2)</f>
        <v>2183225.7799999998</v>
      </c>
      <c r="AS386" s="5">
        <f t="shared" ref="AS386:AS449" si="61">ROUND(AB386-AR386,2)</f>
        <v>538919.62</v>
      </c>
      <c r="AT386" t="s">
        <v>59</v>
      </c>
      <c r="AU386" t="s">
        <v>6164</v>
      </c>
      <c r="AV386" t="s">
        <v>6165</v>
      </c>
      <c r="AW386" t="s">
        <v>6166</v>
      </c>
      <c r="AX386" t="s">
        <v>6184</v>
      </c>
      <c r="AY386">
        <v>60</v>
      </c>
      <c r="AZ386">
        <v>4</v>
      </c>
      <c r="BA386">
        <v>19</v>
      </c>
      <c r="BB386" t="s">
        <v>6185</v>
      </c>
      <c r="BC386">
        <v>0</v>
      </c>
      <c r="BD386">
        <v>1</v>
      </c>
      <c r="BE386" t="s">
        <v>6188</v>
      </c>
      <c r="BF386" t="s">
        <v>6170</v>
      </c>
      <c r="BG386">
        <v>1</v>
      </c>
      <c r="BH386" t="s">
        <v>6186</v>
      </c>
      <c r="BI386">
        <v>38</v>
      </c>
      <c r="BJ386" t="s">
        <v>6172</v>
      </c>
      <c r="BK386">
        <v>0</v>
      </c>
      <c r="BL386">
        <v>61</v>
      </c>
      <c r="BM386" s="3">
        <f t="shared" ref="BM386:BM449" si="62">IFERROR(R386/BL386,0)</f>
        <v>0.91803278688524592</v>
      </c>
    </row>
    <row r="387" spans="1:65">
      <c r="A387" t="s">
        <v>514</v>
      </c>
      <c r="B387" s="2">
        <v>45682</v>
      </c>
      <c r="C387" t="s">
        <v>47</v>
      </c>
      <c r="D387" t="s">
        <v>48</v>
      </c>
      <c r="E387">
        <v>1</v>
      </c>
      <c r="F387" t="s">
        <v>72</v>
      </c>
      <c r="G387" t="s">
        <v>62</v>
      </c>
      <c r="H387" t="s">
        <v>150</v>
      </c>
      <c r="I387" t="s">
        <v>64</v>
      </c>
      <c r="J387" t="s">
        <v>65</v>
      </c>
      <c r="K387" t="s">
        <v>75</v>
      </c>
      <c r="L387" t="s">
        <v>87</v>
      </c>
      <c r="M387" t="s">
        <v>56</v>
      </c>
      <c r="N387" t="s">
        <v>69</v>
      </c>
      <c r="O387" t="s">
        <v>58</v>
      </c>
      <c r="P387">
        <v>45</v>
      </c>
      <c r="Q387">
        <v>45</v>
      </c>
      <c r="R387">
        <v>46</v>
      </c>
      <c r="S387">
        <v>1</v>
      </c>
      <c r="T387">
        <f t="shared" si="54"/>
        <v>45</v>
      </c>
      <c r="U387">
        <v>44</v>
      </c>
      <c r="V387">
        <f t="shared" si="55"/>
        <v>1</v>
      </c>
      <c r="W387" s="3">
        <f t="shared" si="56"/>
        <v>2.1739130434782608E-2</v>
      </c>
      <c r="X387">
        <v>23</v>
      </c>
      <c r="Y387" s="4">
        <v>2</v>
      </c>
      <c r="Z387" s="4">
        <v>1.7</v>
      </c>
      <c r="AA387" s="5">
        <v>52263.4</v>
      </c>
      <c r="AB387" s="5">
        <f t="shared" si="57"/>
        <v>2299589.6</v>
      </c>
      <c r="AC387" s="5">
        <v>35491.74</v>
      </c>
      <c r="AD387" s="5">
        <f t="shared" si="58"/>
        <v>1632620.04</v>
      </c>
      <c r="AE387" s="5">
        <v>100836.42</v>
      </c>
      <c r="AF387" s="5">
        <v>29327.8</v>
      </c>
      <c r="AG387" s="5">
        <v>8895.86</v>
      </c>
      <c r="AH387" s="5">
        <v>2465</v>
      </c>
      <c r="AI387" s="5">
        <v>4600</v>
      </c>
      <c r="AJ387">
        <v>0</v>
      </c>
      <c r="AK387" s="5">
        <v>0</v>
      </c>
      <c r="AL387" s="5">
        <v>947.1</v>
      </c>
      <c r="AM387" s="5">
        <v>30199.53</v>
      </c>
      <c r="AN387">
        <v>4</v>
      </c>
      <c r="AO387">
        <v>3</v>
      </c>
      <c r="AP387" t="str">
        <f t="shared" si="59"/>
        <v>Yes</v>
      </c>
      <c r="AQ387">
        <v>0</v>
      </c>
      <c r="AR387" s="5">
        <f t="shared" si="60"/>
        <v>1809891.75</v>
      </c>
      <c r="AS387" s="5">
        <f t="shared" si="61"/>
        <v>489697.85</v>
      </c>
      <c r="AT387" t="s">
        <v>59</v>
      </c>
      <c r="AU387" t="s">
        <v>6164</v>
      </c>
      <c r="AV387" t="s">
        <v>6165</v>
      </c>
      <c r="AW387" t="s">
        <v>6166</v>
      </c>
      <c r="AX387" t="s">
        <v>6184</v>
      </c>
      <c r="AY387">
        <v>47</v>
      </c>
      <c r="AZ387">
        <v>0</v>
      </c>
      <c r="BA387">
        <v>15</v>
      </c>
      <c r="BB387" t="s">
        <v>6191</v>
      </c>
      <c r="BC387">
        <v>0</v>
      </c>
      <c r="BD387">
        <v>0</v>
      </c>
      <c r="BE387" t="s">
        <v>6169</v>
      </c>
      <c r="BF387" t="s">
        <v>6170</v>
      </c>
      <c r="BG387">
        <v>0</v>
      </c>
      <c r="BH387" t="s">
        <v>6171</v>
      </c>
      <c r="BI387">
        <v>43</v>
      </c>
      <c r="BJ387" t="s">
        <v>6172</v>
      </c>
      <c r="BK387">
        <v>0</v>
      </c>
      <c r="BL387">
        <v>60</v>
      </c>
      <c r="BM387" s="3">
        <f t="shared" si="62"/>
        <v>0.76666666666666672</v>
      </c>
    </row>
    <row r="388" spans="1:65">
      <c r="A388" t="s">
        <v>515</v>
      </c>
      <c r="B388" s="2">
        <v>45682</v>
      </c>
      <c r="C388" t="s">
        <v>47</v>
      </c>
      <c r="D388" t="s">
        <v>48</v>
      </c>
      <c r="E388">
        <v>1</v>
      </c>
      <c r="F388" t="s">
        <v>72</v>
      </c>
      <c r="G388" t="s">
        <v>50</v>
      </c>
      <c r="H388" t="s">
        <v>73</v>
      </c>
      <c r="I388" t="s">
        <v>52</v>
      </c>
      <c r="J388" t="s">
        <v>53</v>
      </c>
      <c r="K388" t="s">
        <v>66</v>
      </c>
      <c r="L388" t="s">
        <v>55</v>
      </c>
      <c r="M388" t="s">
        <v>68</v>
      </c>
      <c r="N388" t="s">
        <v>76</v>
      </c>
      <c r="O388" t="s">
        <v>70</v>
      </c>
      <c r="P388">
        <v>58</v>
      </c>
      <c r="Q388">
        <v>60</v>
      </c>
      <c r="R388">
        <v>61</v>
      </c>
      <c r="S388">
        <v>2</v>
      </c>
      <c r="T388">
        <f t="shared" si="54"/>
        <v>59</v>
      </c>
      <c r="U388">
        <v>56</v>
      </c>
      <c r="V388">
        <f t="shared" si="55"/>
        <v>3</v>
      </c>
      <c r="W388" s="3">
        <f t="shared" si="56"/>
        <v>3.2786885245901641E-2</v>
      </c>
      <c r="X388">
        <v>21</v>
      </c>
      <c r="Y388" s="4">
        <v>0</v>
      </c>
      <c r="Z388" s="4">
        <v>0.6</v>
      </c>
      <c r="AA388" s="5">
        <v>33804.129999999997</v>
      </c>
      <c r="AB388" s="5">
        <f t="shared" si="57"/>
        <v>1893031.28</v>
      </c>
      <c r="AC388" s="5">
        <v>22644.11</v>
      </c>
      <c r="AD388" s="5">
        <f t="shared" si="58"/>
        <v>1381290.71</v>
      </c>
      <c r="AE388" s="5">
        <v>109770.3</v>
      </c>
      <c r="AF388" s="5">
        <v>26465.95</v>
      </c>
      <c r="AG388" s="5">
        <v>8321.0499999999993</v>
      </c>
      <c r="AH388" s="5">
        <v>870</v>
      </c>
      <c r="AI388" s="5">
        <v>6400</v>
      </c>
      <c r="AJ388">
        <v>1</v>
      </c>
      <c r="AK388" s="5">
        <v>9086.4599999999991</v>
      </c>
      <c r="AL388" s="5">
        <v>2029.92</v>
      </c>
      <c r="AM388" s="5">
        <v>38309.599999999999</v>
      </c>
      <c r="AN388">
        <v>4</v>
      </c>
      <c r="AO388">
        <v>3</v>
      </c>
      <c r="AP388" t="str">
        <f t="shared" si="59"/>
        <v>Yes</v>
      </c>
      <c r="AQ388">
        <v>1</v>
      </c>
      <c r="AR388" s="5">
        <f t="shared" si="60"/>
        <v>1582543.99</v>
      </c>
      <c r="AS388" s="5">
        <f t="shared" si="61"/>
        <v>310487.28999999998</v>
      </c>
      <c r="AT388" t="s">
        <v>59</v>
      </c>
      <c r="AU388" t="s">
        <v>6189</v>
      </c>
      <c r="AV388" t="s">
        <v>6190</v>
      </c>
      <c r="AW388" t="s">
        <v>6183</v>
      </c>
      <c r="AX388" t="s">
        <v>6184</v>
      </c>
      <c r="AY388">
        <v>58</v>
      </c>
      <c r="AZ388">
        <v>0</v>
      </c>
      <c r="BA388">
        <v>24</v>
      </c>
      <c r="BB388" t="s">
        <v>6180</v>
      </c>
      <c r="BC388">
        <v>0</v>
      </c>
      <c r="BD388">
        <v>0</v>
      </c>
      <c r="BE388" t="s">
        <v>6169</v>
      </c>
      <c r="BF388" t="s">
        <v>6170</v>
      </c>
      <c r="BG388">
        <v>0</v>
      </c>
      <c r="BH388" t="s">
        <v>6171</v>
      </c>
      <c r="BI388">
        <v>60</v>
      </c>
      <c r="BJ388" t="s">
        <v>6187</v>
      </c>
      <c r="BK388">
        <v>0</v>
      </c>
      <c r="BL388">
        <v>77</v>
      </c>
      <c r="BM388" s="3">
        <f t="shared" si="62"/>
        <v>0.79220779220779225</v>
      </c>
    </row>
    <row r="389" spans="1:65">
      <c r="A389" t="s">
        <v>516</v>
      </c>
      <c r="B389" s="2">
        <v>45682</v>
      </c>
      <c r="C389" t="s">
        <v>47</v>
      </c>
      <c r="D389" t="s">
        <v>48</v>
      </c>
      <c r="E389">
        <v>1</v>
      </c>
      <c r="F389" t="s">
        <v>78</v>
      </c>
      <c r="G389" t="s">
        <v>50</v>
      </c>
      <c r="H389" t="s">
        <v>173</v>
      </c>
      <c r="I389" t="s">
        <v>74</v>
      </c>
      <c r="J389" t="s">
        <v>81</v>
      </c>
      <c r="K389" t="s">
        <v>66</v>
      </c>
      <c r="L389" t="s">
        <v>87</v>
      </c>
      <c r="M389" t="s">
        <v>56</v>
      </c>
      <c r="N389" t="s">
        <v>57</v>
      </c>
      <c r="O389" t="s">
        <v>82</v>
      </c>
      <c r="P389">
        <v>39</v>
      </c>
      <c r="Q389">
        <v>39</v>
      </c>
      <c r="R389">
        <v>38</v>
      </c>
      <c r="S389">
        <v>1</v>
      </c>
      <c r="T389">
        <f t="shared" si="54"/>
        <v>37</v>
      </c>
      <c r="U389">
        <v>37</v>
      </c>
      <c r="V389">
        <f t="shared" si="55"/>
        <v>0</v>
      </c>
      <c r="W389" s="3">
        <f t="shared" si="56"/>
        <v>2.6315789473684209E-2</v>
      </c>
      <c r="X389">
        <v>19</v>
      </c>
      <c r="Y389" s="4">
        <v>5.5</v>
      </c>
      <c r="Z389" s="4">
        <v>1.5</v>
      </c>
      <c r="AA389" s="5">
        <v>72938.7</v>
      </c>
      <c r="AB389" s="5">
        <f t="shared" si="57"/>
        <v>2698731.9</v>
      </c>
      <c r="AC389" s="5">
        <v>54734.09</v>
      </c>
      <c r="AD389" s="5">
        <f t="shared" si="58"/>
        <v>2079895.42</v>
      </c>
      <c r="AE389" s="5">
        <v>115269.03</v>
      </c>
      <c r="AF389" s="5">
        <v>36090.519999999997</v>
      </c>
      <c r="AG389" s="5">
        <v>8729.83</v>
      </c>
      <c r="AH389" s="5">
        <v>2175</v>
      </c>
      <c r="AI389" s="5">
        <v>6800</v>
      </c>
      <c r="AJ389">
        <v>0</v>
      </c>
      <c r="AK389" s="5">
        <v>0</v>
      </c>
      <c r="AL389" s="5">
        <v>0</v>
      </c>
      <c r="AM389" s="5">
        <v>23471.67</v>
      </c>
      <c r="AN389">
        <v>4</v>
      </c>
      <c r="AO389">
        <v>4</v>
      </c>
      <c r="AP389" t="str">
        <f t="shared" si="59"/>
        <v>Yes</v>
      </c>
      <c r="AQ389">
        <v>0</v>
      </c>
      <c r="AR389" s="5">
        <f t="shared" si="60"/>
        <v>2272431.4700000002</v>
      </c>
      <c r="AS389" s="5">
        <f t="shared" si="61"/>
        <v>426300.43</v>
      </c>
      <c r="AT389" t="s">
        <v>59</v>
      </c>
      <c r="AU389" t="s">
        <v>6164</v>
      </c>
      <c r="AV389" t="s">
        <v>6165</v>
      </c>
      <c r="AW389" t="s">
        <v>6166</v>
      </c>
      <c r="AX389" t="s">
        <v>6167</v>
      </c>
      <c r="AY389">
        <v>43</v>
      </c>
      <c r="AZ389">
        <v>2</v>
      </c>
      <c r="BA389">
        <v>0</v>
      </c>
      <c r="BB389" t="s">
        <v>6168</v>
      </c>
      <c r="BC389">
        <v>0</v>
      </c>
      <c r="BD389">
        <v>0</v>
      </c>
      <c r="BE389" t="s">
        <v>6169</v>
      </c>
      <c r="BF389" t="s">
        <v>6170</v>
      </c>
      <c r="BG389">
        <v>0</v>
      </c>
      <c r="BH389" t="s">
        <v>6171</v>
      </c>
      <c r="BI389">
        <v>19</v>
      </c>
      <c r="BJ389" t="s">
        <v>6172</v>
      </c>
      <c r="BK389">
        <v>0</v>
      </c>
      <c r="BL389">
        <v>51</v>
      </c>
      <c r="BM389" s="3">
        <f t="shared" si="62"/>
        <v>0.74509803921568629</v>
      </c>
    </row>
    <row r="390" spans="1:65">
      <c r="A390" t="s">
        <v>517</v>
      </c>
      <c r="B390" s="2">
        <v>45682</v>
      </c>
      <c r="C390" t="s">
        <v>47</v>
      </c>
      <c r="D390" t="s">
        <v>48</v>
      </c>
      <c r="E390">
        <v>1</v>
      </c>
      <c r="F390" t="s">
        <v>61</v>
      </c>
      <c r="G390" t="s">
        <v>50</v>
      </c>
      <c r="H390" t="s">
        <v>127</v>
      </c>
      <c r="I390" t="s">
        <v>64</v>
      </c>
      <c r="J390" t="s">
        <v>81</v>
      </c>
      <c r="K390" t="s">
        <v>54</v>
      </c>
      <c r="L390" t="s">
        <v>92</v>
      </c>
      <c r="M390" t="s">
        <v>56</v>
      </c>
      <c r="N390" t="s">
        <v>69</v>
      </c>
      <c r="O390" t="s">
        <v>58</v>
      </c>
      <c r="P390">
        <v>35</v>
      </c>
      <c r="Q390">
        <v>37</v>
      </c>
      <c r="R390">
        <v>35</v>
      </c>
      <c r="S390">
        <v>1</v>
      </c>
      <c r="T390">
        <f t="shared" si="54"/>
        <v>34</v>
      </c>
      <c r="U390">
        <v>34</v>
      </c>
      <c r="V390">
        <f t="shared" si="55"/>
        <v>0</v>
      </c>
      <c r="W390" s="3">
        <f t="shared" si="56"/>
        <v>2.8571428571428571E-2</v>
      </c>
      <c r="X390">
        <v>11</v>
      </c>
      <c r="Y390" s="4">
        <v>2.1</v>
      </c>
      <c r="Z390" s="4">
        <v>0.8</v>
      </c>
      <c r="AA390" s="5">
        <v>84873.51</v>
      </c>
      <c r="AB390" s="5">
        <f t="shared" si="57"/>
        <v>2885699.34</v>
      </c>
      <c r="AC390" s="5">
        <v>53506.34</v>
      </c>
      <c r="AD390" s="5">
        <f t="shared" si="58"/>
        <v>1872721.9</v>
      </c>
      <c r="AE390" s="5">
        <v>102329.33</v>
      </c>
      <c r="AF390" s="5">
        <v>29549.26</v>
      </c>
      <c r="AG390" s="5">
        <v>7815.29</v>
      </c>
      <c r="AH390" s="5">
        <v>1160</v>
      </c>
      <c r="AI390" s="5">
        <v>6800</v>
      </c>
      <c r="AJ390">
        <v>0</v>
      </c>
      <c r="AK390" s="5">
        <v>0</v>
      </c>
      <c r="AL390" s="5">
        <v>0</v>
      </c>
      <c r="AM390" s="5">
        <v>20848.900000000001</v>
      </c>
      <c r="AN390">
        <v>4</v>
      </c>
      <c r="AO390">
        <v>3</v>
      </c>
      <c r="AP390" t="str">
        <f t="shared" si="59"/>
        <v>Yes</v>
      </c>
      <c r="AQ390">
        <v>0</v>
      </c>
      <c r="AR390" s="5">
        <f t="shared" si="60"/>
        <v>2041224.68</v>
      </c>
      <c r="AS390" s="5">
        <f t="shared" si="61"/>
        <v>844474.66</v>
      </c>
      <c r="AT390" t="s">
        <v>59</v>
      </c>
      <c r="AU390" t="s">
        <v>6164</v>
      </c>
      <c r="AV390" t="s">
        <v>6165</v>
      </c>
      <c r="AW390" t="s">
        <v>6166</v>
      </c>
      <c r="AX390" t="s">
        <v>6167</v>
      </c>
      <c r="AY390">
        <v>37</v>
      </c>
      <c r="AZ390">
        <v>0</v>
      </c>
      <c r="BA390">
        <v>0</v>
      </c>
      <c r="BB390" t="s">
        <v>6168</v>
      </c>
      <c r="BC390">
        <v>0</v>
      </c>
      <c r="BD390">
        <v>0</v>
      </c>
      <c r="BE390" t="s">
        <v>6169</v>
      </c>
      <c r="BF390" t="s">
        <v>6170</v>
      </c>
      <c r="BG390">
        <v>0</v>
      </c>
      <c r="BH390" t="s">
        <v>6171</v>
      </c>
      <c r="BI390">
        <v>23</v>
      </c>
      <c r="BJ390" t="s">
        <v>6172</v>
      </c>
      <c r="BK390">
        <v>0</v>
      </c>
      <c r="BL390">
        <v>48</v>
      </c>
      <c r="BM390" s="3">
        <f t="shared" si="62"/>
        <v>0.72916666666666663</v>
      </c>
    </row>
    <row r="391" spans="1:65">
      <c r="A391" t="s">
        <v>518</v>
      </c>
      <c r="B391" s="2">
        <v>45682</v>
      </c>
      <c r="C391" t="s">
        <v>47</v>
      </c>
      <c r="D391" t="s">
        <v>48</v>
      </c>
      <c r="E391">
        <v>1</v>
      </c>
      <c r="F391" t="s">
        <v>49</v>
      </c>
      <c r="G391" t="s">
        <v>79</v>
      </c>
      <c r="H391" t="s">
        <v>262</v>
      </c>
      <c r="I391" t="s">
        <v>52</v>
      </c>
      <c r="J391" t="s">
        <v>53</v>
      </c>
      <c r="K391" t="s">
        <v>75</v>
      </c>
      <c r="L391" t="s">
        <v>87</v>
      </c>
      <c r="M391" t="s">
        <v>68</v>
      </c>
      <c r="N391" t="s">
        <v>76</v>
      </c>
      <c r="O391" t="s">
        <v>58</v>
      </c>
      <c r="P391">
        <v>62</v>
      </c>
      <c r="Q391">
        <v>65</v>
      </c>
      <c r="R391">
        <v>65</v>
      </c>
      <c r="S391">
        <v>2</v>
      </c>
      <c r="T391">
        <f t="shared" si="54"/>
        <v>63</v>
      </c>
      <c r="U391">
        <v>61</v>
      </c>
      <c r="V391">
        <f t="shared" si="55"/>
        <v>2</v>
      </c>
      <c r="W391" s="3">
        <f t="shared" si="56"/>
        <v>3.0769230769230771E-2</v>
      </c>
      <c r="X391">
        <v>32</v>
      </c>
      <c r="Y391" s="4">
        <v>5.5</v>
      </c>
      <c r="Z391" s="4">
        <v>1.6</v>
      </c>
      <c r="AA391" s="5">
        <v>36033.35</v>
      </c>
      <c r="AB391" s="5">
        <f t="shared" si="57"/>
        <v>2198034.35</v>
      </c>
      <c r="AC391" s="5">
        <v>23157.27</v>
      </c>
      <c r="AD391" s="5">
        <f t="shared" si="58"/>
        <v>1505222.55</v>
      </c>
      <c r="AE391" s="5">
        <v>115542.36</v>
      </c>
      <c r="AF391" s="5">
        <v>30683.83</v>
      </c>
      <c r="AG391" s="5">
        <v>10419.35</v>
      </c>
      <c r="AH391" s="5">
        <v>2320</v>
      </c>
      <c r="AI391" s="5">
        <v>6400</v>
      </c>
      <c r="AJ391">
        <v>1</v>
      </c>
      <c r="AK391" s="5">
        <v>9112.7099999999991</v>
      </c>
      <c r="AL391" s="5">
        <v>1281.47</v>
      </c>
      <c r="AM391" s="5">
        <v>38559.919999999998</v>
      </c>
      <c r="AN391">
        <v>4</v>
      </c>
      <c r="AO391">
        <v>4</v>
      </c>
      <c r="AP391" t="str">
        <f t="shared" si="59"/>
        <v>Yes</v>
      </c>
      <c r="AQ391">
        <v>1</v>
      </c>
      <c r="AR391" s="5">
        <f t="shared" si="60"/>
        <v>1719542.19</v>
      </c>
      <c r="AS391" s="5">
        <f t="shared" si="61"/>
        <v>478492.15999999997</v>
      </c>
      <c r="AT391" t="s">
        <v>116</v>
      </c>
      <c r="AU391" t="s">
        <v>6194</v>
      </c>
      <c r="AV391" t="s">
        <v>6195</v>
      </c>
      <c r="AW391" t="s">
        <v>6183</v>
      </c>
      <c r="AX391" t="s">
        <v>6184</v>
      </c>
      <c r="AY391">
        <v>63</v>
      </c>
      <c r="AZ391">
        <v>0</v>
      </c>
      <c r="BA391">
        <v>21</v>
      </c>
      <c r="BB391" t="s">
        <v>6180</v>
      </c>
      <c r="BC391">
        <v>0</v>
      </c>
      <c r="BD391">
        <v>0</v>
      </c>
      <c r="BE391" t="s">
        <v>6169</v>
      </c>
      <c r="BF391" t="s">
        <v>6170</v>
      </c>
      <c r="BG391">
        <v>1</v>
      </c>
      <c r="BH391" t="s">
        <v>6186</v>
      </c>
      <c r="BI391">
        <v>40</v>
      </c>
      <c r="BJ391" t="s">
        <v>6172</v>
      </c>
      <c r="BK391">
        <v>0</v>
      </c>
      <c r="BL391">
        <v>73</v>
      </c>
      <c r="BM391" s="3">
        <f t="shared" si="62"/>
        <v>0.8904109589041096</v>
      </c>
    </row>
    <row r="392" spans="1:65">
      <c r="A392" t="s">
        <v>519</v>
      </c>
      <c r="B392" s="2">
        <v>45682</v>
      </c>
      <c r="C392" t="s">
        <v>47</v>
      </c>
      <c r="D392" t="s">
        <v>48</v>
      </c>
      <c r="E392">
        <v>1</v>
      </c>
      <c r="F392" t="s">
        <v>78</v>
      </c>
      <c r="G392" t="s">
        <v>79</v>
      </c>
      <c r="H392" t="s">
        <v>113</v>
      </c>
      <c r="I392" t="s">
        <v>74</v>
      </c>
      <c r="J392" t="s">
        <v>65</v>
      </c>
      <c r="K392" t="s">
        <v>75</v>
      </c>
      <c r="L392" t="s">
        <v>92</v>
      </c>
      <c r="M392" t="s">
        <v>56</v>
      </c>
      <c r="N392" t="s">
        <v>109</v>
      </c>
      <c r="O392" t="s">
        <v>70</v>
      </c>
      <c r="P392">
        <v>43</v>
      </c>
      <c r="Q392">
        <v>44</v>
      </c>
      <c r="R392">
        <v>43</v>
      </c>
      <c r="S392">
        <v>1</v>
      </c>
      <c r="T392">
        <f t="shared" si="54"/>
        <v>42</v>
      </c>
      <c r="U392">
        <v>41</v>
      </c>
      <c r="V392">
        <f t="shared" si="55"/>
        <v>1</v>
      </c>
      <c r="W392" s="3">
        <f t="shared" si="56"/>
        <v>2.3255813953488372E-2</v>
      </c>
      <c r="X392">
        <v>24</v>
      </c>
      <c r="Y392" s="4">
        <v>5.2</v>
      </c>
      <c r="Z392" s="4">
        <v>0.9</v>
      </c>
      <c r="AA392" s="5">
        <v>52301.57</v>
      </c>
      <c r="AB392" s="5">
        <f t="shared" si="57"/>
        <v>2144364.37</v>
      </c>
      <c r="AC392" s="5">
        <v>35287.35</v>
      </c>
      <c r="AD392" s="5">
        <f t="shared" si="58"/>
        <v>1517356.05</v>
      </c>
      <c r="AE392" s="5">
        <v>96808.98</v>
      </c>
      <c r="AF392" s="5">
        <v>28391.65</v>
      </c>
      <c r="AG392" s="5">
        <v>8945.92</v>
      </c>
      <c r="AH392" s="5">
        <v>1305</v>
      </c>
      <c r="AI392" s="5">
        <v>4600</v>
      </c>
      <c r="AJ392">
        <v>0</v>
      </c>
      <c r="AK392" s="5">
        <v>0</v>
      </c>
      <c r="AL392" s="5">
        <v>989.44</v>
      </c>
      <c r="AM392" s="5">
        <v>62323.44</v>
      </c>
      <c r="AN392">
        <v>8</v>
      </c>
      <c r="AO392">
        <v>7</v>
      </c>
      <c r="AP392" t="str">
        <f t="shared" si="59"/>
        <v>Yes</v>
      </c>
      <c r="AQ392">
        <v>0</v>
      </c>
      <c r="AR392" s="5">
        <f t="shared" si="60"/>
        <v>1720720.48</v>
      </c>
      <c r="AS392" s="5">
        <f t="shared" si="61"/>
        <v>423643.89</v>
      </c>
      <c r="AT392" t="s">
        <v>59</v>
      </c>
      <c r="AU392" t="s">
        <v>6164</v>
      </c>
      <c r="AV392" t="s">
        <v>6165</v>
      </c>
      <c r="AW392" t="s">
        <v>6166</v>
      </c>
      <c r="AX392" t="s">
        <v>6167</v>
      </c>
      <c r="AY392">
        <v>43</v>
      </c>
      <c r="AZ392">
        <v>0</v>
      </c>
      <c r="BA392">
        <v>11</v>
      </c>
      <c r="BB392" t="s">
        <v>6191</v>
      </c>
      <c r="BC392">
        <v>0</v>
      </c>
      <c r="BD392">
        <v>0</v>
      </c>
      <c r="BE392" t="s">
        <v>6169</v>
      </c>
      <c r="BF392" t="s">
        <v>6170</v>
      </c>
      <c r="BG392">
        <v>1</v>
      </c>
      <c r="BH392" t="s">
        <v>6179</v>
      </c>
      <c r="BI392">
        <v>60</v>
      </c>
      <c r="BJ392" t="s">
        <v>6187</v>
      </c>
      <c r="BK392">
        <v>0</v>
      </c>
      <c r="BL392">
        <v>60</v>
      </c>
      <c r="BM392" s="3">
        <f t="shared" si="62"/>
        <v>0.71666666666666667</v>
      </c>
    </row>
    <row r="393" spans="1:65">
      <c r="A393" t="s">
        <v>520</v>
      </c>
      <c r="B393" s="2">
        <v>45682</v>
      </c>
      <c r="C393" t="s">
        <v>47</v>
      </c>
      <c r="D393" t="s">
        <v>48</v>
      </c>
      <c r="E393">
        <v>1</v>
      </c>
      <c r="F393" t="s">
        <v>61</v>
      </c>
      <c r="G393" t="s">
        <v>79</v>
      </c>
      <c r="H393" t="s">
        <v>84</v>
      </c>
      <c r="I393" t="s">
        <v>52</v>
      </c>
      <c r="J393" t="s">
        <v>65</v>
      </c>
      <c r="K393" t="s">
        <v>66</v>
      </c>
      <c r="L393" t="s">
        <v>87</v>
      </c>
      <c r="M393" t="s">
        <v>56</v>
      </c>
      <c r="N393" t="s">
        <v>94</v>
      </c>
      <c r="O393" t="s">
        <v>58</v>
      </c>
      <c r="P393">
        <v>46</v>
      </c>
      <c r="Q393">
        <v>48</v>
      </c>
      <c r="R393">
        <v>49</v>
      </c>
      <c r="S393">
        <v>1</v>
      </c>
      <c r="T393">
        <f t="shared" si="54"/>
        <v>48</v>
      </c>
      <c r="U393">
        <v>45</v>
      </c>
      <c r="V393">
        <f t="shared" si="55"/>
        <v>3</v>
      </c>
      <c r="W393" s="3">
        <f t="shared" si="56"/>
        <v>2.0408163265306121E-2</v>
      </c>
      <c r="X393">
        <v>36</v>
      </c>
      <c r="Y393" s="4">
        <v>4.5</v>
      </c>
      <c r="Z393" s="4">
        <v>2.1</v>
      </c>
      <c r="AA393" s="5">
        <v>49465.75</v>
      </c>
      <c r="AB393" s="5">
        <f t="shared" si="57"/>
        <v>2225958.75</v>
      </c>
      <c r="AC393" s="5">
        <v>35501.769999999997</v>
      </c>
      <c r="AD393" s="5">
        <f t="shared" si="58"/>
        <v>1739586.73</v>
      </c>
      <c r="AE393" s="5">
        <v>115989.6</v>
      </c>
      <c r="AF393" s="5">
        <v>30063.01</v>
      </c>
      <c r="AG393" s="5">
        <v>10545.98</v>
      </c>
      <c r="AH393" s="5">
        <v>3045</v>
      </c>
      <c r="AI393" s="5">
        <v>4600</v>
      </c>
      <c r="AJ393">
        <v>0</v>
      </c>
      <c r="AK393" s="5">
        <v>0</v>
      </c>
      <c r="AL393" s="5">
        <v>2877.61</v>
      </c>
      <c r="AM393" s="5">
        <v>33808.980000000003</v>
      </c>
      <c r="AN393">
        <v>4</v>
      </c>
      <c r="AO393">
        <v>5</v>
      </c>
      <c r="AP393" t="str">
        <f t="shared" si="59"/>
        <v>No</v>
      </c>
      <c r="AQ393">
        <v>1</v>
      </c>
      <c r="AR393" s="5">
        <f t="shared" si="60"/>
        <v>1940516.91</v>
      </c>
      <c r="AS393" s="5">
        <f t="shared" si="61"/>
        <v>285441.84000000003</v>
      </c>
      <c r="AT393" t="s">
        <v>59</v>
      </c>
      <c r="AU393" t="s">
        <v>6164</v>
      </c>
      <c r="AV393" t="s">
        <v>6165</v>
      </c>
      <c r="AW393" t="s">
        <v>6166</v>
      </c>
      <c r="AX393" t="s">
        <v>6184</v>
      </c>
      <c r="AY393">
        <v>48</v>
      </c>
      <c r="AZ393">
        <v>0</v>
      </c>
      <c r="BA393">
        <v>18</v>
      </c>
      <c r="BB393" t="s">
        <v>6180</v>
      </c>
      <c r="BC393">
        <v>1</v>
      </c>
      <c r="BD393">
        <v>0</v>
      </c>
      <c r="BE393" t="s">
        <v>6178</v>
      </c>
      <c r="BF393" t="s">
        <v>6170</v>
      </c>
      <c r="BG393">
        <v>0</v>
      </c>
      <c r="BH393" t="s">
        <v>6171</v>
      </c>
      <c r="BI393">
        <v>43</v>
      </c>
      <c r="BJ393" t="s">
        <v>6172</v>
      </c>
      <c r="BK393">
        <v>0</v>
      </c>
      <c r="BL393">
        <v>65</v>
      </c>
      <c r="BM393" s="3">
        <f t="shared" si="62"/>
        <v>0.75384615384615383</v>
      </c>
    </row>
    <row r="394" spans="1:65">
      <c r="A394" t="s">
        <v>521</v>
      </c>
      <c r="B394" s="2">
        <v>45682</v>
      </c>
      <c r="C394" t="s">
        <v>47</v>
      </c>
      <c r="D394" t="s">
        <v>48</v>
      </c>
      <c r="E394">
        <v>1</v>
      </c>
      <c r="F394" t="s">
        <v>78</v>
      </c>
      <c r="G394" t="s">
        <v>79</v>
      </c>
      <c r="H394" t="s">
        <v>143</v>
      </c>
      <c r="I394" t="s">
        <v>64</v>
      </c>
      <c r="J394" t="s">
        <v>53</v>
      </c>
      <c r="K394" t="s">
        <v>75</v>
      </c>
      <c r="L394" t="s">
        <v>67</v>
      </c>
      <c r="M394" t="s">
        <v>56</v>
      </c>
      <c r="N394" t="s">
        <v>76</v>
      </c>
      <c r="O394" t="s">
        <v>82</v>
      </c>
      <c r="P394">
        <v>58</v>
      </c>
      <c r="Q394">
        <v>59</v>
      </c>
      <c r="R394">
        <v>57</v>
      </c>
      <c r="S394">
        <v>2</v>
      </c>
      <c r="T394">
        <f t="shared" si="54"/>
        <v>55</v>
      </c>
      <c r="U394">
        <v>55</v>
      </c>
      <c r="V394">
        <f t="shared" si="55"/>
        <v>0</v>
      </c>
      <c r="W394" s="3">
        <f t="shared" si="56"/>
        <v>3.5087719298245612E-2</v>
      </c>
      <c r="X394">
        <v>40</v>
      </c>
      <c r="Y394" s="4">
        <v>0</v>
      </c>
      <c r="Z394" s="4">
        <v>1.3</v>
      </c>
      <c r="AA394" s="5">
        <v>35568.79</v>
      </c>
      <c r="AB394" s="5">
        <f t="shared" si="57"/>
        <v>1956283.45</v>
      </c>
      <c r="AC394" s="5">
        <v>23096.78</v>
      </c>
      <c r="AD394" s="5">
        <f t="shared" si="58"/>
        <v>1316516.46</v>
      </c>
      <c r="AE394" s="5">
        <v>93509.54</v>
      </c>
      <c r="AF394" s="5">
        <v>28272.44</v>
      </c>
      <c r="AG394" s="5">
        <v>10960.01</v>
      </c>
      <c r="AH394" s="5">
        <v>1885</v>
      </c>
      <c r="AI394" s="5">
        <v>6400</v>
      </c>
      <c r="AJ394">
        <v>0</v>
      </c>
      <c r="AK394" s="5">
        <v>0</v>
      </c>
      <c r="AL394" s="5">
        <v>0</v>
      </c>
      <c r="AM394" s="5">
        <v>36764.04</v>
      </c>
      <c r="AN394">
        <v>4</v>
      </c>
      <c r="AO394">
        <v>4</v>
      </c>
      <c r="AP394" t="str">
        <f t="shared" si="59"/>
        <v>Yes</v>
      </c>
      <c r="AQ394">
        <v>1</v>
      </c>
      <c r="AR394" s="5">
        <f t="shared" si="60"/>
        <v>1494307.49</v>
      </c>
      <c r="AS394" s="5">
        <f t="shared" si="61"/>
        <v>461975.96</v>
      </c>
      <c r="AT394" t="s">
        <v>59</v>
      </c>
      <c r="AU394" t="s">
        <v>6164</v>
      </c>
      <c r="AV394" t="s">
        <v>6165</v>
      </c>
      <c r="AW394" t="s">
        <v>6166</v>
      </c>
      <c r="AX394" t="s">
        <v>6167</v>
      </c>
      <c r="AY394">
        <v>58</v>
      </c>
      <c r="AZ394">
        <v>0</v>
      </c>
      <c r="BA394">
        <v>0</v>
      </c>
      <c r="BB394" t="s">
        <v>6168</v>
      </c>
      <c r="BC394">
        <v>0</v>
      </c>
      <c r="BD394">
        <v>0</v>
      </c>
      <c r="BE394" t="s">
        <v>6169</v>
      </c>
      <c r="BF394" t="s">
        <v>6170</v>
      </c>
      <c r="BG394">
        <v>0</v>
      </c>
      <c r="BH394" t="s">
        <v>6171</v>
      </c>
      <c r="BI394">
        <v>50</v>
      </c>
      <c r="BJ394" t="s">
        <v>6172</v>
      </c>
      <c r="BK394">
        <v>0</v>
      </c>
      <c r="BL394">
        <v>70</v>
      </c>
      <c r="BM394" s="3">
        <f t="shared" si="62"/>
        <v>0.81428571428571428</v>
      </c>
    </row>
    <row r="395" spans="1:65">
      <c r="A395" t="s">
        <v>522</v>
      </c>
      <c r="B395" s="2">
        <v>45682</v>
      </c>
      <c r="C395" t="s">
        <v>47</v>
      </c>
      <c r="D395" t="s">
        <v>48</v>
      </c>
      <c r="E395">
        <v>1</v>
      </c>
      <c r="F395" t="s">
        <v>72</v>
      </c>
      <c r="G395" t="s">
        <v>62</v>
      </c>
      <c r="H395" t="s">
        <v>220</v>
      </c>
      <c r="I395" t="s">
        <v>74</v>
      </c>
      <c r="J395" t="s">
        <v>53</v>
      </c>
      <c r="K395" t="s">
        <v>75</v>
      </c>
      <c r="L395" t="s">
        <v>92</v>
      </c>
      <c r="M395" t="s">
        <v>56</v>
      </c>
      <c r="N395" t="s">
        <v>57</v>
      </c>
      <c r="O395" t="s">
        <v>82</v>
      </c>
      <c r="P395">
        <v>64</v>
      </c>
      <c r="Q395">
        <v>65</v>
      </c>
      <c r="R395">
        <v>68</v>
      </c>
      <c r="S395">
        <v>1</v>
      </c>
      <c r="T395">
        <f t="shared" si="54"/>
        <v>67</v>
      </c>
      <c r="U395">
        <v>62</v>
      </c>
      <c r="V395">
        <f t="shared" si="55"/>
        <v>5</v>
      </c>
      <c r="W395" s="3">
        <f t="shared" si="56"/>
        <v>1.4705882352941176E-2</v>
      </c>
      <c r="X395">
        <v>7</v>
      </c>
      <c r="Y395" s="4">
        <v>6.1</v>
      </c>
      <c r="Z395" s="4">
        <v>0.8</v>
      </c>
      <c r="AA395" s="5">
        <v>35578.019999999997</v>
      </c>
      <c r="AB395" s="5">
        <f t="shared" si="57"/>
        <v>2205837.2400000002</v>
      </c>
      <c r="AC395" s="5">
        <v>23919.43</v>
      </c>
      <c r="AD395" s="5">
        <f t="shared" si="58"/>
        <v>1626521.24</v>
      </c>
      <c r="AE395" s="5">
        <v>117609.77</v>
      </c>
      <c r="AF395" s="5">
        <v>29300.080000000002</v>
      </c>
      <c r="AG395" s="5">
        <v>7226.65</v>
      </c>
      <c r="AH395" s="5">
        <v>1160</v>
      </c>
      <c r="AI395" s="5">
        <v>3200</v>
      </c>
      <c r="AJ395">
        <v>0</v>
      </c>
      <c r="AK395" s="5">
        <v>0</v>
      </c>
      <c r="AL395" s="5">
        <v>3446.72</v>
      </c>
      <c r="AM395" s="5">
        <v>42828.25</v>
      </c>
      <c r="AN395">
        <v>4</v>
      </c>
      <c r="AO395">
        <v>3</v>
      </c>
      <c r="AP395" t="str">
        <f t="shared" si="59"/>
        <v>Yes</v>
      </c>
      <c r="AQ395">
        <v>1</v>
      </c>
      <c r="AR395" s="5">
        <f t="shared" si="60"/>
        <v>1831292.71</v>
      </c>
      <c r="AS395" s="5">
        <f t="shared" si="61"/>
        <v>374544.53</v>
      </c>
      <c r="AT395" t="s">
        <v>59</v>
      </c>
      <c r="AU395" t="s">
        <v>6164</v>
      </c>
      <c r="AV395" t="s">
        <v>6165</v>
      </c>
      <c r="AW395" t="s">
        <v>6166</v>
      </c>
      <c r="AX395" t="s">
        <v>6184</v>
      </c>
      <c r="AY395">
        <v>66</v>
      </c>
      <c r="AZ395">
        <v>2</v>
      </c>
      <c r="BA395">
        <v>28</v>
      </c>
      <c r="BB395" t="s">
        <v>6185</v>
      </c>
      <c r="BC395">
        <v>0</v>
      </c>
      <c r="BD395">
        <v>0</v>
      </c>
      <c r="BE395" t="s">
        <v>6169</v>
      </c>
      <c r="BF395" t="s">
        <v>6170</v>
      </c>
      <c r="BG395">
        <v>0</v>
      </c>
      <c r="BH395" t="s">
        <v>6171</v>
      </c>
      <c r="BI395">
        <v>16</v>
      </c>
      <c r="BJ395" t="s">
        <v>6172</v>
      </c>
      <c r="BK395">
        <v>0</v>
      </c>
      <c r="BL395">
        <v>77</v>
      </c>
      <c r="BM395" s="3">
        <f t="shared" si="62"/>
        <v>0.88311688311688308</v>
      </c>
    </row>
    <row r="396" spans="1:65">
      <c r="A396" t="s">
        <v>523</v>
      </c>
      <c r="B396" s="2">
        <v>45682</v>
      </c>
      <c r="C396" t="s">
        <v>47</v>
      </c>
      <c r="D396" t="s">
        <v>48</v>
      </c>
      <c r="E396">
        <v>1</v>
      </c>
      <c r="F396" t="s">
        <v>61</v>
      </c>
      <c r="G396" t="s">
        <v>62</v>
      </c>
      <c r="H396" t="s">
        <v>63</v>
      </c>
      <c r="I396" t="s">
        <v>74</v>
      </c>
      <c r="J396" t="s">
        <v>53</v>
      </c>
      <c r="K396" t="s">
        <v>66</v>
      </c>
      <c r="L396" t="s">
        <v>67</v>
      </c>
      <c r="M396" t="s">
        <v>56</v>
      </c>
      <c r="N396" t="s">
        <v>76</v>
      </c>
      <c r="O396" t="s">
        <v>58</v>
      </c>
      <c r="P396">
        <v>46</v>
      </c>
      <c r="Q396">
        <v>50</v>
      </c>
      <c r="R396">
        <v>48</v>
      </c>
      <c r="S396">
        <v>1</v>
      </c>
      <c r="T396">
        <f t="shared" si="54"/>
        <v>47</v>
      </c>
      <c r="U396">
        <v>44</v>
      </c>
      <c r="V396">
        <f t="shared" si="55"/>
        <v>3</v>
      </c>
      <c r="W396" s="3">
        <f t="shared" si="56"/>
        <v>2.0833333333333332E-2</v>
      </c>
      <c r="X396">
        <v>29</v>
      </c>
      <c r="Y396" s="4">
        <v>2.6</v>
      </c>
      <c r="Z396" s="4">
        <v>1.3</v>
      </c>
      <c r="AA396" s="5">
        <v>33870.800000000003</v>
      </c>
      <c r="AB396" s="5">
        <f t="shared" si="57"/>
        <v>1490315.2</v>
      </c>
      <c r="AC396" s="5">
        <v>22910.44</v>
      </c>
      <c r="AD396" s="5">
        <f t="shared" si="58"/>
        <v>1099701.1200000001</v>
      </c>
      <c r="AE396" s="5">
        <v>82325.64</v>
      </c>
      <c r="AF396" s="5">
        <v>21314.880000000001</v>
      </c>
      <c r="AG396" s="5">
        <v>10134.58</v>
      </c>
      <c r="AH396" s="5">
        <v>1885</v>
      </c>
      <c r="AI396" s="5">
        <v>3200</v>
      </c>
      <c r="AJ396">
        <v>0</v>
      </c>
      <c r="AK396" s="5">
        <v>0</v>
      </c>
      <c r="AL396" s="5">
        <v>1943.69</v>
      </c>
      <c r="AM396" s="5">
        <v>28970.22</v>
      </c>
      <c r="AN396">
        <v>4</v>
      </c>
      <c r="AO396">
        <v>3</v>
      </c>
      <c r="AP396" t="str">
        <f t="shared" si="59"/>
        <v>Yes</v>
      </c>
      <c r="AQ396">
        <v>1</v>
      </c>
      <c r="AR396" s="5">
        <f t="shared" si="60"/>
        <v>1249475.1299999999</v>
      </c>
      <c r="AS396" s="5">
        <f t="shared" si="61"/>
        <v>240840.07</v>
      </c>
      <c r="AT396" t="s">
        <v>59</v>
      </c>
      <c r="AU396" t="s">
        <v>6164</v>
      </c>
      <c r="AV396" t="s">
        <v>6165</v>
      </c>
      <c r="AW396" t="s">
        <v>6166</v>
      </c>
      <c r="AX396" t="s">
        <v>6167</v>
      </c>
      <c r="AY396">
        <v>49</v>
      </c>
      <c r="AZ396">
        <v>0</v>
      </c>
      <c r="BA396">
        <v>22</v>
      </c>
      <c r="BB396" t="s">
        <v>6180</v>
      </c>
      <c r="BC396">
        <v>0</v>
      </c>
      <c r="BD396">
        <v>0</v>
      </c>
      <c r="BE396" t="s">
        <v>6169</v>
      </c>
      <c r="BF396" t="s">
        <v>6170</v>
      </c>
      <c r="BG396">
        <v>0</v>
      </c>
      <c r="BH396" t="s">
        <v>6171</v>
      </c>
      <c r="BI396">
        <v>47</v>
      </c>
      <c r="BJ396" t="s">
        <v>6172</v>
      </c>
      <c r="BK396">
        <v>0</v>
      </c>
      <c r="BL396">
        <v>77</v>
      </c>
      <c r="BM396" s="3">
        <f t="shared" si="62"/>
        <v>0.62337662337662336</v>
      </c>
    </row>
    <row r="397" spans="1:65">
      <c r="A397" t="s">
        <v>524</v>
      </c>
      <c r="B397" s="2">
        <v>45682</v>
      </c>
      <c r="C397" t="s">
        <v>47</v>
      </c>
      <c r="D397" t="s">
        <v>48</v>
      </c>
      <c r="E397">
        <v>1</v>
      </c>
      <c r="F397" t="s">
        <v>78</v>
      </c>
      <c r="G397" t="s">
        <v>62</v>
      </c>
      <c r="H397" t="s">
        <v>153</v>
      </c>
      <c r="I397" t="s">
        <v>52</v>
      </c>
      <c r="J397" t="s">
        <v>53</v>
      </c>
      <c r="K397" t="s">
        <v>66</v>
      </c>
      <c r="L397" t="s">
        <v>92</v>
      </c>
      <c r="M397" t="s">
        <v>56</v>
      </c>
      <c r="N397" t="s">
        <v>69</v>
      </c>
      <c r="O397" t="s">
        <v>82</v>
      </c>
      <c r="P397">
        <v>53</v>
      </c>
      <c r="Q397">
        <v>54</v>
      </c>
      <c r="R397">
        <v>51</v>
      </c>
      <c r="S397">
        <v>1</v>
      </c>
      <c r="T397">
        <f t="shared" si="54"/>
        <v>50</v>
      </c>
      <c r="U397">
        <v>50</v>
      </c>
      <c r="V397">
        <f t="shared" si="55"/>
        <v>0</v>
      </c>
      <c r="W397" s="3">
        <f t="shared" si="56"/>
        <v>1.9607843137254902E-2</v>
      </c>
      <c r="X397">
        <v>23</v>
      </c>
      <c r="Y397" s="4">
        <v>6.8</v>
      </c>
      <c r="Z397" s="4">
        <v>1.5</v>
      </c>
      <c r="AA397" s="5">
        <v>33503.379999999997</v>
      </c>
      <c r="AB397" s="5">
        <f t="shared" si="57"/>
        <v>1675169</v>
      </c>
      <c r="AC397" s="5">
        <v>23950.75</v>
      </c>
      <c r="AD397" s="5">
        <f t="shared" si="58"/>
        <v>1221488.25</v>
      </c>
      <c r="AE397" s="5">
        <v>89562.2</v>
      </c>
      <c r="AF397" s="5">
        <v>25260.9</v>
      </c>
      <c r="AG397" s="5">
        <v>9044.67</v>
      </c>
      <c r="AH397" s="5">
        <v>2175</v>
      </c>
      <c r="AI397" s="5">
        <v>3200</v>
      </c>
      <c r="AJ397">
        <v>0</v>
      </c>
      <c r="AK397" s="5">
        <v>0</v>
      </c>
      <c r="AL397" s="5">
        <v>0</v>
      </c>
      <c r="AM397" s="5">
        <v>33275.699999999997</v>
      </c>
      <c r="AN397">
        <v>4</v>
      </c>
      <c r="AO397">
        <v>3</v>
      </c>
      <c r="AP397" t="str">
        <f t="shared" si="59"/>
        <v>Yes</v>
      </c>
      <c r="AQ397">
        <v>0</v>
      </c>
      <c r="AR397" s="5">
        <f t="shared" si="60"/>
        <v>1384006.72</v>
      </c>
      <c r="AS397" s="5">
        <f t="shared" si="61"/>
        <v>291162.28000000003</v>
      </c>
      <c r="AT397" t="s">
        <v>59</v>
      </c>
      <c r="AU397" t="s">
        <v>6164</v>
      </c>
      <c r="AV397" t="s">
        <v>6165</v>
      </c>
      <c r="AW397" t="s">
        <v>6166</v>
      </c>
      <c r="AX397" t="s">
        <v>6167</v>
      </c>
      <c r="AY397">
        <v>56</v>
      </c>
      <c r="AZ397">
        <v>1</v>
      </c>
      <c r="BA397">
        <v>0</v>
      </c>
      <c r="BB397" t="s">
        <v>6168</v>
      </c>
      <c r="BC397">
        <v>0</v>
      </c>
      <c r="BD397">
        <v>0</v>
      </c>
      <c r="BE397" t="s">
        <v>6169</v>
      </c>
      <c r="BF397" t="s">
        <v>6170</v>
      </c>
      <c r="BG397">
        <v>1</v>
      </c>
      <c r="BH397" t="s">
        <v>6186</v>
      </c>
      <c r="BI397">
        <v>25</v>
      </c>
      <c r="BJ397" t="s">
        <v>6172</v>
      </c>
      <c r="BK397">
        <v>0</v>
      </c>
      <c r="BL397">
        <v>72</v>
      </c>
      <c r="BM397" s="3">
        <f t="shared" si="62"/>
        <v>0.70833333333333337</v>
      </c>
    </row>
    <row r="398" spans="1:65">
      <c r="A398" t="s">
        <v>525</v>
      </c>
      <c r="B398" s="2">
        <v>45682</v>
      </c>
      <c r="C398" t="s">
        <v>47</v>
      </c>
      <c r="D398" t="s">
        <v>48</v>
      </c>
      <c r="E398">
        <v>1</v>
      </c>
      <c r="F398" t="s">
        <v>78</v>
      </c>
      <c r="G398" t="s">
        <v>79</v>
      </c>
      <c r="H398" t="s">
        <v>113</v>
      </c>
      <c r="I398" t="s">
        <v>52</v>
      </c>
      <c r="J398" t="s">
        <v>53</v>
      </c>
      <c r="K398" t="s">
        <v>66</v>
      </c>
      <c r="L398" t="s">
        <v>92</v>
      </c>
      <c r="M398" t="s">
        <v>56</v>
      </c>
      <c r="N398" t="s">
        <v>57</v>
      </c>
      <c r="O398" t="s">
        <v>120</v>
      </c>
      <c r="P398">
        <v>57</v>
      </c>
      <c r="Q398">
        <v>61</v>
      </c>
      <c r="R398">
        <v>59</v>
      </c>
      <c r="S398">
        <v>2</v>
      </c>
      <c r="T398">
        <f t="shared" si="54"/>
        <v>57</v>
      </c>
      <c r="U398">
        <v>56</v>
      </c>
      <c r="V398">
        <f t="shared" si="55"/>
        <v>1</v>
      </c>
      <c r="W398" s="3">
        <f t="shared" si="56"/>
        <v>3.3898305084745763E-2</v>
      </c>
      <c r="X398">
        <v>23</v>
      </c>
      <c r="Y398" s="4">
        <v>4</v>
      </c>
      <c r="Z398" s="4">
        <v>1.6</v>
      </c>
      <c r="AA398" s="5">
        <v>33706.18</v>
      </c>
      <c r="AB398" s="5">
        <f t="shared" si="57"/>
        <v>1887546.08</v>
      </c>
      <c r="AC398" s="5">
        <v>23727.75</v>
      </c>
      <c r="AD398" s="5">
        <f t="shared" si="58"/>
        <v>1399937.25</v>
      </c>
      <c r="AE398" s="5">
        <v>103809.28</v>
      </c>
      <c r="AF398" s="5">
        <v>27894.29</v>
      </c>
      <c r="AG398" s="5">
        <v>8751.5499999999993</v>
      </c>
      <c r="AH398" s="5">
        <v>2320</v>
      </c>
      <c r="AI398" s="5">
        <v>6400</v>
      </c>
      <c r="AJ398">
        <v>0</v>
      </c>
      <c r="AK398" s="5">
        <v>0</v>
      </c>
      <c r="AL398" s="5">
        <v>676.12</v>
      </c>
      <c r="AM398" s="5">
        <v>42127.45</v>
      </c>
      <c r="AN398">
        <v>4</v>
      </c>
      <c r="AO398">
        <v>5</v>
      </c>
      <c r="AP398" t="str">
        <f t="shared" si="59"/>
        <v>No</v>
      </c>
      <c r="AQ398">
        <v>2</v>
      </c>
      <c r="AR398" s="5">
        <f t="shared" si="60"/>
        <v>1591915.94</v>
      </c>
      <c r="AS398" s="5">
        <f t="shared" si="61"/>
        <v>295630.14</v>
      </c>
      <c r="AT398" t="s">
        <v>59</v>
      </c>
      <c r="AU398" t="s">
        <v>6164</v>
      </c>
      <c r="AV398" t="s">
        <v>6165</v>
      </c>
      <c r="AW398" t="s">
        <v>6166</v>
      </c>
      <c r="AX398" t="s">
        <v>6167</v>
      </c>
      <c r="AY398">
        <v>60</v>
      </c>
      <c r="AZ398">
        <v>0</v>
      </c>
      <c r="BA398">
        <v>15</v>
      </c>
      <c r="BB398" t="s">
        <v>6198</v>
      </c>
      <c r="BC398">
        <v>0</v>
      </c>
      <c r="BD398">
        <v>1</v>
      </c>
      <c r="BE398" t="s">
        <v>6188</v>
      </c>
      <c r="BF398" t="s">
        <v>6170</v>
      </c>
      <c r="BG398">
        <v>1</v>
      </c>
      <c r="BH398" t="s">
        <v>6186</v>
      </c>
      <c r="BI398">
        <v>33</v>
      </c>
      <c r="BJ398" t="s">
        <v>6172</v>
      </c>
      <c r="BK398">
        <v>0</v>
      </c>
      <c r="BL398">
        <v>76</v>
      </c>
      <c r="BM398" s="3">
        <f t="shared" si="62"/>
        <v>0.77631578947368418</v>
      </c>
    </row>
    <row r="399" spans="1:65">
      <c r="A399" t="s">
        <v>526</v>
      </c>
      <c r="B399" s="2">
        <v>45682</v>
      </c>
      <c r="C399" t="s">
        <v>47</v>
      </c>
      <c r="D399" t="s">
        <v>48</v>
      </c>
      <c r="E399">
        <v>1</v>
      </c>
      <c r="F399" t="s">
        <v>49</v>
      </c>
      <c r="G399" t="s">
        <v>79</v>
      </c>
      <c r="H399" t="s">
        <v>262</v>
      </c>
      <c r="I399" t="s">
        <v>64</v>
      </c>
      <c r="J399" t="s">
        <v>81</v>
      </c>
      <c r="K399" t="s">
        <v>75</v>
      </c>
      <c r="L399" t="s">
        <v>67</v>
      </c>
      <c r="M399" t="s">
        <v>56</v>
      </c>
      <c r="N399" t="s">
        <v>109</v>
      </c>
      <c r="O399" t="s">
        <v>70</v>
      </c>
      <c r="P399">
        <v>37</v>
      </c>
      <c r="Q399">
        <v>37</v>
      </c>
      <c r="R399">
        <v>36</v>
      </c>
      <c r="S399">
        <v>1</v>
      </c>
      <c r="T399">
        <f t="shared" si="54"/>
        <v>35</v>
      </c>
      <c r="U399">
        <v>35</v>
      </c>
      <c r="V399">
        <f t="shared" si="55"/>
        <v>0</v>
      </c>
      <c r="W399" s="3">
        <f t="shared" si="56"/>
        <v>2.7777777777777776E-2</v>
      </c>
      <c r="X399">
        <v>18</v>
      </c>
      <c r="Y399" s="4">
        <v>6.2</v>
      </c>
      <c r="Z399" s="4">
        <v>1.3</v>
      </c>
      <c r="AA399" s="5">
        <v>78386.16</v>
      </c>
      <c r="AB399" s="5">
        <f t="shared" si="57"/>
        <v>2743515.6</v>
      </c>
      <c r="AC399" s="5">
        <v>51387.12</v>
      </c>
      <c r="AD399" s="5">
        <f t="shared" si="58"/>
        <v>1849936.32</v>
      </c>
      <c r="AE399" s="5">
        <v>106943.17</v>
      </c>
      <c r="AF399" s="5">
        <v>32874.129999999997</v>
      </c>
      <c r="AG399" s="5">
        <v>8442.48</v>
      </c>
      <c r="AH399" s="5">
        <v>1885</v>
      </c>
      <c r="AI399" s="5">
        <v>6800</v>
      </c>
      <c r="AJ399">
        <v>0</v>
      </c>
      <c r="AK399" s="5">
        <v>0</v>
      </c>
      <c r="AL399" s="5">
        <v>0</v>
      </c>
      <c r="AM399" s="5">
        <v>52302.15</v>
      </c>
      <c r="AN399">
        <v>8</v>
      </c>
      <c r="AO399">
        <v>7</v>
      </c>
      <c r="AP399" t="str">
        <f t="shared" si="59"/>
        <v>Yes</v>
      </c>
      <c r="AQ399">
        <v>1</v>
      </c>
      <c r="AR399" s="5">
        <f t="shared" si="60"/>
        <v>2059183.25</v>
      </c>
      <c r="AS399" s="5">
        <f t="shared" si="61"/>
        <v>684332.35</v>
      </c>
      <c r="AT399" t="s">
        <v>116</v>
      </c>
      <c r="AU399" t="s">
        <v>6164</v>
      </c>
      <c r="AV399" t="s">
        <v>6165</v>
      </c>
      <c r="AW399" t="s">
        <v>6166</v>
      </c>
      <c r="AX399" t="s">
        <v>6167</v>
      </c>
      <c r="AY399">
        <v>40</v>
      </c>
      <c r="AZ399">
        <v>2</v>
      </c>
      <c r="BA399">
        <v>0</v>
      </c>
      <c r="BB399" t="s">
        <v>6168</v>
      </c>
      <c r="BC399">
        <v>0</v>
      </c>
      <c r="BD399">
        <v>0</v>
      </c>
      <c r="BE399" t="s">
        <v>6169</v>
      </c>
      <c r="BF399" t="s">
        <v>6170</v>
      </c>
      <c r="BG399">
        <v>0</v>
      </c>
      <c r="BH399" t="s">
        <v>6171</v>
      </c>
      <c r="BI399">
        <v>16</v>
      </c>
      <c r="BJ399" t="s">
        <v>6172</v>
      </c>
      <c r="BK399">
        <v>0</v>
      </c>
      <c r="BL399">
        <v>50</v>
      </c>
      <c r="BM399" s="3">
        <f t="shared" si="62"/>
        <v>0.72</v>
      </c>
    </row>
    <row r="400" spans="1:65">
      <c r="A400" t="s">
        <v>527</v>
      </c>
      <c r="B400" s="2">
        <v>45682</v>
      </c>
      <c r="C400" t="s">
        <v>47</v>
      </c>
      <c r="D400" t="s">
        <v>48</v>
      </c>
      <c r="E400">
        <v>1</v>
      </c>
      <c r="F400" t="s">
        <v>78</v>
      </c>
      <c r="G400" t="s">
        <v>79</v>
      </c>
      <c r="H400" t="s">
        <v>113</v>
      </c>
      <c r="I400" t="s">
        <v>52</v>
      </c>
      <c r="J400" t="s">
        <v>53</v>
      </c>
      <c r="K400" t="s">
        <v>66</v>
      </c>
      <c r="L400" t="s">
        <v>92</v>
      </c>
      <c r="M400" t="s">
        <v>56</v>
      </c>
      <c r="N400" t="s">
        <v>76</v>
      </c>
      <c r="O400" t="s">
        <v>58</v>
      </c>
      <c r="P400">
        <v>60</v>
      </c>
      <c r="Q400">
        <v>61</v>
      </c>
      <c r="R400">
        <v>59</v>
      </c>
      <c r="S400">
        <v>2</v>
      </c>
      <c r="T400">
        <f t="shared" si="54"/>
        <v>57</v>
      </c>
      <c r="U400">
        <v>57</v>
      </c>
      <c r="V400">
        <f t="shared" si="55"/>
        <v>0</v>
      </c>
      <c r="W400" s="3">
        <f t="shared" si="56"/>
        <v>3.3898305084745763E-2</v>
      </c>
      <c r="X400">
        <v>28</v>
      </c>
      <c r="Y400" s="4">
        <v>5.3</v>
      </c>
      <c r="Z400" s="4">
        <v>1.3</v>
      </c>
      <c r="AA400" s="5">
        <v>34224.14</v>
      </c>
      <c r="AB400" s="5">
        <f t="shared" si="57"/>
        <v>1950775.98</v>
      </c>
      <c r="AC400" s="5">
        <v>23747.7</v>
      </c>
      <c r="AD400" s="5">
        <f t="shared" si="58"/>
        <v>1401114.3</v>
      </c>
      <c r="AE400" s="5">
        <v>104752.47</v>
      </c>
      <c r="AF400" s="5">
        <v>28956.01</v>
      </c>
      <c r="AG400" s="5">
        <v>9559.9500000000007</v>
      </c>
      <c r="AH400" s="5">
        <v>1885</v>
      </c>
      <c r="AI400" s="5">
        <v>6400</v>
      </c>
      <c r="AJ400">
        <v>0</v>
      </c>
      <c r="AK400" s="5">
        <v>0</v>
      </c>
      <c r="AL400" s="5">
        <v>0</v>
      </c>
      <c r="AM400" s="5">
        <v>39216.57</v>
      </c>
      <c r="AN400">
        <v>4</v>
      </c>
      <c r="AO400">
        <v>5</v>
      </c>
      <c r="AP400" t="str">
        <f t="shared" si="59"/>
        <v>No</v>
      </c>
      <c r="AQ400">
        <v>3</v>
      </c>
      <c r="AR400" s="5">
        <f t="shared" si="60"/>
        <v>1591884.3</v>
      </c>
      <c r="AS400" s="5">
        <f t="shared" si="61"/>
        <v>358891.68</v>
      </c>
      <c r="AT400" t="s">
        <v>59</v>
      </c>
      <c r="AU400" t="s">
        <v>6164</v>
      </c>
      <c r="AV400" t="s">
        <v>6165</v>
      </c>
      <c r="AW400" t="s">
        <v>6166</v>
      </c>
      <c r="AX400" t="s">
        <v>6167</v>
      </c>
      <c r="AY400">
        <v>66</v>
      </c>
      <c r="AZ400">
        <v>3</v>
      </c>
      <c r="BA400">
        <v>0</v>
      </c>
      <c r="BB400" t="s">
        <v>6168</v>
      </c>
      <c r="BC400">
        <v>1</v>
      </c>
      <c r="BD400">
        <v>0</v>
      </c>
      <c r="BE400" t="s">
        <v>6178</v>
      </c>
      <c r="BF400" t="s">
        <v>6170</v>
      </c>
      <c r="BG400">
        <v>1</v>
      </c>
      <c r="BH400" t="s">
        <v>6179</v>
      </c>
      <c r="BI400">
        <v>47</v>
      </c>
      <c r="BJ400" t="s">
        <v>6172</v>
      </c>
      <c r="BK400">
        <v>0</v>
      </c>
      <c r="BL400">
        <v>71</v>
      </c>
      <c r="BM400" s="3">
        <f t="shared" si="62"/>
        <v>0.83098591549295775</v>
      </c>
    </row>
    <row r="401" spans="1:65">
      <c r="A401" t="s">
        <v>528</v>
      </c>
      <c r="B401" s="2">
        <v>45682</v>
      </c>
      <c r="C401" t="s">
        <v>47</v>
      </c>
      <c r="D401" t="s">
        <v>48</v>
      </c>
      <c r="E401">
        <v>1</v>
      </c>
      <c r="F401" t="s">
        <v>61</v>
      </c>
      <c r="G401" t="s">
        <v>79</v>
      </c>
      <c r="H401" t="s">
        <v>98</v>
      </c>
      <c r="I401" t="s">
        <v>64</v>
      </c>
      <c r="J401" t="s">
        <v>53</v>
      </c>
      <c r="K401" t="s">
        <v>54</v>
      </c>
      <c r="L401" t="s">
        <v>87</v>
      </c>
      <c r="M401" t="s">
        <v>56</v>
      </c>
      <c r="N401" t="s">
        <v>94</v>
      </c>
      <c r="O401" t="s">
        <v>58</v>
      </c>
      <c r="P401">
        <v>58</v>
      </c>
      <c r="Q401">
        <v>60</v>
      </c>
      <c r="R401">
        <v>60</v>
      </c>
      <c r="S401">
        <v>1</v>
      </c>
      <c r="T401">
        <f t="shared" si="54"/>
        <v>59</v>
      </c>
      <c r="U401">
        <v>56</v>
      </c>
      <c r="V401">
        <f t="shared" si="55"/>
        <v>3</v>
      </c>
      <c r="W401" s="3">
        <f t="shared" si="56"/>
        <v>1.6666666666666666E-2</v>
      </c>
      <c r="X401">
        <v>14</v>
      </c>
      <c r="Y401" s="4">
        <v>1.3</v>
      </c>
      <c r="Z401" s="4">
        <v>1.4</v>
      </c>
      <c r="AA401" s="5">
        <v>38864.699999999997</v>
      </c>
      <c r="AB401" s="5">
        <f t="shared" si="57"/>
        <v>2176423.2000000002</v>
      </c>
      <c r="AC401" s="5">
        <v>24283.13</v>
      </c>
      <c r="AD401" s="5">
        <f t="shared" si="58"/>
        <v>1456987.8</v>
      </c>
      <c r="AE401" s="5">
        <v>100288.12</v>
      </c>
      <c r="AF401" s="5">
        <v>26056.39</v>
      </c>
      <c r="AG401" s="5">
        <v>7943.44</v>
      </c>
      <c r="AH401" s="5">
        <v>2030</v>
      </c>
      <c r="AI401" s="5">
        <v>3200</v>
      </c>
      <c r="AJ401">
        <v>0</v>
      </c>
      <c r="AK401" s="5">
        <v>0</v>
      </c>
      <c r="AL401" s="5">
        <v>2009.52</v>
      </c>
      <c r="AM401" s="5">
        <v>37326.31</v>
      </c>
      <c r="AN401">
        <v>4</v>
      </c>
      <c r="AO401">
        <v>2</v>
      </c>
      <c r="AP401" t="str">
        <f t="shared" si="59"/>
        <v>Yes</v>
      </c>
      <c r="AQ401">
        <v>1</v>
      </c>
      <c r="AR401" s="5">
        <f t="shared" si="60"/>
        <v>1635841.58</v>
      </c>
      <c r="AS401" s="5">
        <f t="shared" si="61"/>
        <v>540581.62</v>
      </c>
      <c r="AT401" t="s">
        <v>59</v>
      </c>
      <c r="AU401" t="s">
        <v>6164</v>
      </c>
      <c r="AV401" t="s">
        <v>6165</v>
      </c>
      <c r="AW401" t="s">
        <v>6166</v>
      </c>
      <c r="AX401" t="s">
        <v>6184</v>
      </c>
      <c r="AY401">
        <v>61</v>
      </c>
      <c r="AZ401">
        <v>0</v>
      </c>
      <c r="BA401">
        <v>18</v>
      </c>
      <c r="BB401" t="s">
        <v>6180</v>
      </c>
      <c r="BC401">
        <v>0</v>
      </c>
      <c r="BD401">
        <v>0</v>
      </c>
      <c r="BE401" t="s">
        <v>6169</v>
      </c>
      <c r="BF401" t="s">
        <v>6170</v>
      </c>
      <c r="BG401">
        <v>0</v>
      </c>
      <c r="BH401" t="s">
        <v>6171</v>
      </c>
      <c r="BI401">
        <v>24</v>
      </c>
      <c r="BJ401" t="s">
        <v>6172</v>
      </c>
      <c r="BK401">
        <v>0</v>
      </c>
      <c r="BL401">
        <v>76</v>
      </c>
      <c r="BM401" s="3">
        <f t="shared" si="62"/>
        <v>0.78947368421052633</v>
      </c>
    </row>
    <row r="402" spans="1:65">
      <c r="A402" t="s">
        <v>529</v>
      </c>
      <c r="B402" s="2">
        <v>45683</v>
      </c>
      <c r="C402" t="s">
        <v>47</v>
      </c>
      <c r="D402" t="s">
        <v>48</v>
      </c>
      <c r="E402">
        <v>1</v>
      </c>
      <c r="F402" t="s">
        <v>49</v>
      </c>
      <c r="G402" t="s">
        <v>62</v>
      </c>
      <c r="H402" t="s">
        <v>226</v>
      </c>
      <c r="I402" t="s">
        <v>74</v>
      </c>
      <c r="J402" t="s">
        <v>53</v>
      </c>
      <c r="K402" t="s">
        <v>54</v>
      </c>
      <c r="L402" t="s">
        <v>67</v>
      </c>
      <c r="M402" t="s">
        <v>56</v>
      </c>
      <c r="N402" t="s">
        <v>57</v>
      </c>
      <c r="O402" t="s">
        <v>82</v>
      </c>
      <c r="P402">
        <v>64</v>
      </c>
      <c r="Q402">
        <v>64</v>
      </c>
      <c r="R402">
        <v>61</v>
      </c>
      <c r="S402">
        <v>2</v>
      </c>
      <c r="T402">
        <f t="shared" si="54"/>
        <v>59</v>
      </c>
      <c r="U402">
        <v>59</v>
      </c>
      <c r="V402">
        <f t="shared" si="55"/>
        <v>0</v>
      </c>
      <c r="W402" s="3">
        <f t="shared" si="56"/>
        <v>3.2786885245901641E-2</v>
      </c>
      <c r="X402">
        <v>22</v>
      </c>
      <c r="Y402" s="4">
        <v>2</v>
      </c>
      <c r="Z402" s="4">
        <v>1.2</v>
      </c>
      <c r="AA402" s="5">
        <v>38898.31</v>
      </c>
      <c r="AB402" s="5">
        <f t="shared" si="57"/>
        <v>2295000.29</v>
      </c>
      <c r="AC402" s="5">
        <v>22911.279999999999</v>
      </c>
      <c r="AD402" s="5">
        <f t="shared" si="58"/>
        <v>1397588.08</v>
      </c>
      <c r="AE402" s="5">
        <v>104147.14</v>
      </c>
      <c r="AF402" s="5">
        <v>28063.29</v>
      </c>
      <c r="AG402" s="5">
        <v>8786.61</v>
      </c>
      <c r="AH402" s="5">
        <v>1740</v>
      </c>
      <c r="AI402" s="5">
        <v>6400</v>
      </c>
      <c r="AJ402">
        <v>0</v>
      </c>
      <c r="AK402" s="5">
        <v>0</v>
      </c>
      <c r="AL402" s="5">
        <v>0</v>
      </c>
      <c r="AM402" s="5">
        <v>40508.25</v>
      </c>
      <c r="AN402">
        <v>4</v>
      </c>
      <c r="AO402">
        <v>3</v>
      </c>
      <c r="AP402" t="str">
        <f t="shared" si="59"/>
        <v>Yes</v>
      </c>
      <c r="AQ402">
        <v>1</v>
      </c>
      <c r="AR402" s="5">
        <f t="shared" si="60"/>
        <v>1587233.37</v>
      </c>
      <c r="AS402" s="5">
        <f t="shared" si="61"/>
        <v>707766.92</v>
      </c>
      <c r="AT402" t="s">
        <v>59</v>
      </c>
      <c r="AU402" t="s">
        <v>6164</v>
      </c>
      <c r="AV402" t="s">
        <v>6165</v>
      </c>
      <c r="AW402" t="s">
        <v>6166</v>
      </c>
      <c r="AX402" t="s">
        <v>6167</v>
      </c>
      <c r="AY402">
        <v>65</v>
      </c>
      <c r="AZ402">
        <v>0</v>
      </c>
      <c r="BA402">
        <v>0</v>
      </c>
      <c r="BB402" t="s">
        <v>6168</v>
      </c>
      <c r="BC402">
        <v>0</v>
      </c>
      <c r="BD402">
        <v>0</v>
      </c>
      <c r="BE402" t="s">
        <v>6169</v>
      </c>
      <c r="BF402" t="s">
        <v>6170</v>
      </c>
      <c r="BG402">
        <v>1</v>
      </c>
      <c r="BH402" t="s">
        <v>6186</v>
      </c>
      <c r="BI402">
        <v>31</v>
      </c>
      <c r="BJ402" t="s">
        <v>6172</v>
      </c>
      <c r="BK402">
        <v>0</v>
      </c>
      <c r="BL402">
        <v>71</v>
      </c>
      <c r="BM402" s="3">
        <f t="shared" si="62"/>
        <v>0.85915492957746475</v>
      </c>
    </row>
    <row r="403" spans="1:65">
      <c r="A403" t="s">
        <v>530</v>
      </c>
      <c r="B403" s="2">
        <v>45683</v>
      </c>
      <c r="C403" t="s">
        <v>47</v>
      </c>
      <c r="D403" t="s">
        <v>48</v>
      </c>
      <c r="E403">
        <v>1</v>
      </c>
      <c r="F403" t="s">
        <v>78</v>
      </c>
      <c r="G403" t="s">
        <v>50</v>
      </c>
      <c r="H403" t="s">
        <v>173</v>
      </c>
      <c r="I403" t="s">
        <v>64</v>
      </c>
      <c r="J403" t="s">
        <v>65</v>
      </c>
      <c r="K403" t="s">
        <v>75</v>
      </c>
      <c r="L403" t="s">
        <v>55</v>
      </c>
      <c r="M403" t="s">
        <v>68</v>
      </c>
      <c r="N403" t="s">
        <v>69</v>
      </c>
      <c r="O403" t="s">
        <v>70</v>
      </c>
      <c r="P403">
        <v>44</v>
      </c>
      <c r="Q403">
        <v>47</v>
      </c>
      <c r="R403">
        <v>47</v>
      </c>
      <c r="S403">
        <v>1</v>
      </c>
      <c r="T403">
        <f t="shared" si="54"/>
        <v>46</v>
      </c>
      <c r="U403">
        <v>43</v>
      </c>
      <c r="V403">
        <f t="shared" si="55"/>
        <v>3</v>
      </c>
      <c r="W403" s="3">
        <f t="shared" si="56"/>
        <v>2.1276595744680851E-2</v>
      </c>
      <c r="X403">
        <v>23</v>
      </c>
      <c r="Y403" s="4">
        <v>6.5</v>
      </c>
      <c r="Z403" s="4">
        <v>1.4</v>
      </c>
      <c r="AA403" s="5">
        <v>51675.89</v>
      </c>
      <c r="AB403" s="5">
        <f t="shared" si="57"/>
        <v>2222063.27</v>
      </c>
      <c r="AC403" s="5">
        <v>33177.120000000003</v>
      </c>
      <c r="AD403" s="5">
        <f t="shared" si="58"/>
        <v>1559324.64</v>
      </c>
      <c r="AE403" s="5">
        <v>101807.16</v>
      </c>
      <c r="AF403" s="5">
        <v>30998.22</v>
      </c>
      <c r="AG403" s="5">
        <v>9601.48</v>
      </c>
      <c r="AH403" s="5">
        <v>2030</v>
      </c>
      <c r="AI403" s="5">
        <v>4600</v>
      </c>
      <c r="AJ403">
        <v>1</v>
      </c>
      <c r="AK403" s="5">
        <v>13767.45</v>
      </c>
      <c r="AL403" s="5">
        <v>2981.65</v>
      </c>
      <c r="AM403" s="5">
        <v>31951.279999999999</v>
      </c>
      <c r="AN403">
        <v>4</v>
      </c>
      <c r="AO403">
        <v>5</v>
      </c>
      <c r="AP403" t="str">
        <f t="shared" si="59"/>
        <v>No</v>
      </c>
      <c r="AQ403">
        <v>3</v>
      </c>
      <c r="AR403" s="5">
        <f t="shared" si="60"/>
        <v>1757061.88</v>
      </c>
      <c r="AS403" s="5">
        <f t="shared" si="61"/>
        <v>465001.39</v>
      </c>
      <c r="AT403" t="s">
        <v>59</v>
      </c>
      <c r="AU403" t="s">
        <v>6194</v>
      </c>
      <c r="AV403" t="s">
        <v>6195</v>
      </c>
      <c r="AW403" t="s">
        <v>6183</v>
      </c>
      <c r="AX403" t="s">
        <v>6184</v>
      </c>
      <c r="AY403">
        <v>46</v>
      </c>
      <c r="AZ403">
        <v>0</v>
      </c>
      <c r="BA403">
        <v>23</v>
      </c>
      <c r="BB403" t="s">
        <v>6180</v>
      </c>
      <c r="BC403">
        <v>0</v>
      </c>
      <c r="BD403">
        <v>1</v>
      </c>
      <c r="BE403" t="s">
        <v>6188</v>
      </c>
      <c r="BF403" t="s">
        <v>6170</v>
      </c>
      <c r="BG403">
        <v>1</v>
      </c>
      <c r="BH403" t="s">
        <v>6186</v>
      </c>
      <c r="BI403">
        <v>60</v>
      </c>
      <c r="BJ403" t="s">
        <v>6187</v>
      </c>
      <c r="BK403">
        <v>0</v>
      </c>
      <c r="BL403">
        <v>63</v>
      </c>
      <c r="BM403" s="3">
        <f t="shared" si="62"/>
        <v>0.74603174603174605</v>
      </c>
    </row>
    <row r="404" spans="1:65">
      <c r="A404" t="s">
        <v>531</v>
      </c>
      <c r="B404" s="2">
        <v>45683</v>
      </c>
      <c r="C404" t="s">
        <v>47</v>
      </c>
      <c r="D404" t="s">
        <v>48</v>
      </c>
      <c r="E404">
        <v>1</v>
      </c>
      <c r="F404" t="s">
        <v>72</v>
      </c>
      <c r="G404" t="s">
        <v>62</v>
      </c>
      <c r="H404" t="s">
        <v>155</v>
      </c>
      <c r="I404" t="s">
        <v>52</v>
      </c>
      <c r="J404" t="s">
        <v>65</v>
      </c>
      <c r="K404" t="s">
        <v>75</v>
      </c>
      <c r="L404" t="s">
        <v>87</v>
      </c>
      <c r="M404" t="s">
        <v>56</v>
      </c>
      <c r="N404" t="s">
        <v>69</v>
      </c>
      <c r="O404" t="s">
        <v>82</v>
      </c>
      <c r="P404">
        <v>41</v>
      </c>
      <c r="Q404">
        <v>41</v>
      </c>
      <c r="R404">
        <v>43</v>
      </c>
      <c r="S404">
        <v>1</v>
      </c>
      <c r="T404">
        <f t="shared" si="54"/>
        <v>42</v>
      </c>
      <c r="U404">
        <v>39</v>
      </c>
      <c r="V404">
        <f t="shared" si="55"/>
        <v>3</v>
      </c>
      <c r="W404" s="3">
        <f t="shared" si="56"/>
        <v>2.3255813953488372E-2</v>
      </c>
      <c r="X404">
        <v>32</v>
      </c>
      <c r="Y404" s="4">
        <v>4.3</v>
      </c>
      <c r="Z404" s="4">
        <v>1.7</v>
      </c>
      <c r="AA404" s="5">
        <v>51929.03</v>
      </c>
      <c r="AB404" s="5">
        <f t="shared" si="57"/>
        <v>2025232.17</v>
      </c>
      <c r="AC404" s="5">
        <v>35896.519999999997</v>
      </c>
      <c r="AD404" s="5">
        <f t="shared" si="58"/>
        <v>1543550.36</v>
      </c>
      <c r="AE404" s="5">
        <v>99112.12</v>
      </c>
      <c r="AF404" s="5">
        <v>28267.01</v>
      </c>
      <c r="AG404" s="5">
        <v>9963.61</v>
      </c>
      <c r="AH404" s="5">
        <v>2465</v>
      </c>
      <c r="AI404" s="5">
        <v>4600</v>
      </c>
      <c r="AJ404">
        <v>0</v>
      </c>
      <c r="AK404" s="5">
        <v>0</v>
      </c>
      <c r="AL404" s="5">
        <v>3083.36</v>
      </c>
      <c r="AM404" s="5">
        <v>26805.98</v>
      </c>
      <c r="AN404">
        <v>4</v>
      </c>
      <c r="AO404">
        <v>5</v>
      </c>
      <c r="AP404" t="str">
        <f t="shared" si="59"/>
        <v>No</v>
      </c>
      <c r="AQ404">
        <v>2</v>
      </c>
      <c r="AR404" s="5">
        <f t="shared" si="60"/>
        <v>1717847.44</v>
      </c>
      <c r="AS404" s="5">
        <f t="shared" si="61"/>
        <v>307384.73</v>
      </c>
      <c r="AT404" t="s">
        <v>59</v>
      </c>
      <c r="AU404" t="s">
        <v>6164</v>
      </c>
      <c r="AV404" t="s">
        <v>6165</v>
      </c>
      <c r="AW404" t="s">
        <v>6166</v>
      </c>
      <c r="AX404" t="s">
        <v>6184</v>
      </c>
      <c r="AY404">
        <v>44</v>
      </c>
      <c r="AZ404">
        <v>3</v>
      </c>
      <c r="BA404">
        <v>19</v>
      </c>
      <c r="BB404" t="s">
        <v>6185</v>
      </c>
      <c r="BC404">
        <v>1</v>
      </c>
      <c r="BD404">
        <v>0</v>
      </c>
      <c r="BE404" t="s">
        <v>6178</v>
      </c>
      <c r="BF404" t="s">
        <v>6170</v>
      </c>
      <c r="BG404">
        <v>0</v>
      </c>
      <c r="BH404" t="s">
        <v>6171</v>
      </c>
      <c r="BI404">
        <v>35</v>
      </c>
      <c r="BJ404" t="s">
        <v>6172</v>
      </c>
      <c r="BK404">
        <v>0</v>
      </c>
      <c r="BL404">
        <v>62</v>
      </c>
      <c r="BM404" s="3">
        <f t="shared" si="62"/>
        <v>0.69354838709677424</v>
      </c>
    </row>
    <row r="405" spans="1:65">
      <c r="A405" t="s">
        <v>532</v>
      </c>
      <c r="B405" s="2">
        <v>45683</v>
      </c>
      <c r="C405" t="s">
        <v>47</v>
      </c>
      <c r="D405" t="s">
        <v>48</v>
      </c>
      <c r="E405">
        <v>1</v>
      </c>
      <c r="F405" t="s">
        <v>61</v>
      </c>
      <c r="G405" t="s">
        <v>79</v>
      </c>
      <c r="H405" t="s">
        <v>123</v>
      </c>
      <c r="I405" t="s">
        <v>64</v>
      </c>
      <c r="J405" t="s">
        <v>53</v>
      </c>
      <c r="K405" t="s">
        <v>75</v>
      </c>
      <c r="L405" t="s">
        <v>67</v>
      </c>
      <c r="M405" t="s">
        <v>56</v>
      </c>
      <c r="N405" t="s">
        <v>69</v>
      </c>
      <c r="O405" t="s">
        <v>70</v>
      </c>
      <c r="P405">
        <v>58</v>
      </c>
      <c r="Q405">
        <v>59</v>
      </c>
      <c r="R405">
        <v>60</v>
      </c>
      <c r="S405">
        <v>2</v>
      </c>
      <c r="T405">
        <f t="shared" si="54"/>
        <v>58</v>
      </c>
      <c r="U405">
        <v>57</v>
      </c>
      <c r="V405">
        <f t="shared" si="55"/>
        <v>1</v>
      </c>
      <c r="W405" s="3">
        <f t="shared" si="56"/>
        <v>3.3333333333333333E-2</v>
      </c>
      <c r="X405">
        <v>32</v>
      </c>
      <c r="Y405" s="4">
        <v>9.3000000000000007</v>
      </c>
      <c r="Z405" s="4">
        <v>2.4</v>
      </c>
      <c r="AA405" s="5">
        <v>36244.050000000003</v>
      </c>
      <c r="AB405" s="5">
        <f t="shared" si="57"/>
        <v>2065910.85</v>
      </c>
      <c r="AC405" s="5">
        <v>23073.25</v>
      </c>
      <c r="AD405" s="5">
        <f t="shared" si="58"/>
        <v>1384395</v>
      </c>
      <c r="AE405" s="5">
        <v>98294.25</v>
      </c>
      <c r="AF405" s="5">
        <v>27486.720000000001</v>
      </c>
      <c r="AG405" s="5">
        <v>10523.65</v>
      </c>
      <c r="AH405" s="5">
        <v>3480</v>
      </c>
      <c r="AI405" s="5">
        <v>6400</v>
      </c>
      <c r="AJ405">
        <v>0</v>
      </c>
      <c r="AK405" s="5">
        <v>0</v>
      </c>
      <c r="AL405" s="5">
        <v>678.98</v>
      </c>
      <c r="AM405" s="5">
        <v>44847.68</v>
      </c>
      <c r="AN405">
        <v>4</v>
      </c>
      <c r="AO405">
        <v>6</v>
      </c>
      <c r="AP405" t="str">
        <f t="shared" si="59"/>
        <v>No</v>
      </c>
      <c r="AQ405">
        <v>2</v>
      </c>
      <c r="AR405" s="5">
        <f t="shared" si="60"/>
        <v>1576106.28</v>
      </c>
      <c r="AS405" s="5">
        <f t="shared" si="61"/>
        <v>489804.57</v>
      </c>
      <c r="AT405" t="s">
        <v>59</v>
      </c>
      <c r="AU405" t="s">
        <v>6164</v>
      </c>
      <c r="AV405" t="s">
        <v>6165</v>
      </c>
      <c r="AW405" t="s">
        <v>6166</v>
      </c>
      <c r="AX405" t="s">
        <v>6177</v>
      </c>
      <c r="AY405">
        <v>60</v>
      </c>
      <c r="AZ405">
        <v>0</v>
      </c>
      <c r="BA405">
        <v>16</v>
      </c>
      <c r="BB405" t="s">
        <v>6191</v>
      </c>
      <c r="BC405">
        <v>1</v>
      </c>
      <c r="BD405">
        <v>1</v>
      </c>
      <c r="BE405" t="s">
        <v>6188</v>
      </c>
      <c r="BF405" t="s">
        <v>6170</v>
      </c>
      <c r="BG405">
        <v>0</v>
      </c>
      <c r="BH405" t="s">
        <v>6171</v>
      </c>
      <c r="BI405">
        <v>35</v>
      </c>
      <c r="BJ405" t="s">
        <v>6172</v>
      </c>
      <c r="BK405">
        <v>0</v>
      </c>
      <c r="BL405">
        <v>76</v>
      </c>
      <c r="BM405" s="3">
        <f t="shared" si="62"/>
        <v>0.78947368421052633</v>
      </c>
    </row>
    <row r="406" spans="1:65">
      <c r="A406" t="s">
        <v>533</v>
      </c>
      <c r="B406" s="2">
        <v>45683</v>
      </c>
      <c r="C406" t="s">
        <v>47</v>
      </c>
      <c r="D406" t="s">
        <v>48</v>
      </c>
      <c r="E406">
        <v>1</v>
      </c>
      <c r="F406" t="s">
        <v>72</v>
      </c>
      <c r="G406" t="s">
        <v>62</v>
      </c>
      <c r="H406" t="s">
        <v>150</v>
      </c>
      <c r="I406" t="s">
        <v>52</v>
      </c>
      <c r="J406" t="s">
        <v>53</v>
      </c>
      <c r="K406" t="s">
        <v>75</v>
      </c>
      <c r="L406" t="s">
        <v>55</v>
      </c>
      <c r="M406" t="s">
        <v>56</v>
      </c>
      <c r="N406" t="s">
        <v>76</v>
      </c>
      <c r="O406" t="s">
        <v>58</v>
      </c>
      <c r="P406">
        <v>62</v>
      </c>
      <c r="Q406">
        <v>66</v>
      </c>
      <c r="R406">
        <v>68</v>
      </c>
      <c r="S406">
        <v>2</v>
      </c>
      <c r="T406">
        <f t="shared" si="54"/>
        <v>66</v>
      </c>
      <c r="U406">
        <v>60</v>
      </c>
      <c r="V406">
        <f t="shared" si="55"/>
        <v>6</v>
      </c>
      <c r="W406" s="3">
        <f t="shared" si="56"/>
        <v>2.9411764705882353E-2</v>
      </c>
      <c r="X406">
        <v>41</v>
      </c>
      <c r="Y406" s="4">
        <v>4.5999999999999996</v>
      </c>
      <c r="Z406" s="4">
        <v>1.7</v>
      </c>
      <c r="AA406" s="5">
        <v>36420.67</v>
      </c>
      <c r="AB406" s="5">
        <f t="shared" si="57"/>
        <v>2185240.2000000002</v>
      </c>
      <c r="AC406" s="5">
        <v>23526.37</v>
      </c>
      <c r="AD406" s="5">
        <f t="shared" si="58"/>
        <v>1599793.16</v>
      </c>
      <c r="AE406" s="5">
        <v>122808.73</v>
      </c>
      <c r="AF406" s="5">
        <v>30905.93</v>
      </c>
      <c r="AG406" s="5">
        <v>11136.74</v>
      </c>
      <c r="AH406" s="5">
        <v>2465</v>
      </c>
      <c r="AI406" s="5">
        <v>6400</v>
      </c>
      <c r="AJ406">
        <v>0</v>
      </c>
      <c r="AK406" s="5">
        <v>0</v>
      </c>
      <c r="AL406" s="5">
        <v>4153.28</v>
      </c>
      <c r="AM406" s="5">
        <v>41530.5</v>
      </c>
      <c r="AN406">
        <v>4</v>
      </c>
      <c r="AO406">
        <v>3</v>
      </c>
      <c r="AP406" t="str">
        <f t="shared" si="59"/>
        <v>Yes</v>
      </c>
      <c r="AQ406">
        <v>1</v>
      </c>
      <c r="AR406" s="5">
        <f t="shared" si="60"/>
        <v>1819193.34</v>
      </c>
      <c r="AS406" s="5">
        <f t="shared" si="61"/>
        <v>366046.86</v>
      </c>
      <c r="AT406" t="s">
        <v>59</v>
      </c>
      <c r="AU406" t="s">
        <v>6164</v>
      </c>
      <c r="AV406" t="s">
        <v>6165</v>
      </c>
      <c r="AW406" t="s">
        <v>6166</v>
      </c>
      <c r="AX406" t="s">
        <v>6184</v>
      </c>
      <c r="AY406">
        <v>64</v>
      </c>
      <c r="AZ406">
        <v>0</v>
      </c>
      <c r="BA406">
        <v>31</v>
      </c>
      <c r="BB406" t="s">
        <v>6180</v>
      </c>
      <c r="BC406">
        <v>0</v>
      </c>
      <c r="BD406">
        <v>0</v>
      </c>
      <c r="BE406" t="s">
        <v>6169</v>
      </c>
      <c r="BF406" t="s">
        <v>6170</v>
      </c>
      <c r="BG406">
        <v>1</v>
      </c>
      <c r="BH406" t="s">
        <v>6179</v>
      </c>
      <c r="BI406">
        <v>37</v>
      </c>
      <c r="BJ406" t="s">
        <v>6172</v>
      </c>
      <c r="BK406">
        <v>0</v>
      </c>
      <c r="BL406">
        <v>71</v>
      </c>
      <c r="BM406" s="3">
        <f t="shared" si="62"/>
        <v>0.95774647887323938</v>
      </c>
    </row>
    <row r="407" spans="1:65">
      <c r="A407" t="s">
        <v>534</v>
      </c>
      <c r="B407" s="2">
        <v>45683</v>
      </c>
      <c r="C407" t="s">
        <v>47</v>
      </c>
      <c r="D407" t="s">
        <v>48</v>
      </c>
      <c r="E407">
        <v>1</v>
      </c>
      <c r="F407" t="s">
        <v>72</v>
      </c>
      <c r="G407" t="s">
        <v>62</v>
      </c>
      <c r="H407" t="s">
        <v>155</v>
      </c>
      <c r="I407" t="s">
        <v>74</v>
      </c>
      <c r="J407" t="s">
        <v>65</v>
      </c>
      <c r="K407" t="s">
        <v>54</v>
      </c>
      <c r="L407" t="s">
        <v>55</v>
      </c>
      <c r="M407" t="s">
        <v>56</v>
      </c>
      <c r="N407" t="s">
        <v>76</v>
      </c>
      <c r="O407" t="s">
        <v>70</v>
      </c>
      <c r="P407">
        <v>43</v>
      </c>
      <c r="Q407">
        <v>44</v>
      </c>
      <c r="R407">
        <v>44</v>
      </c>
      <c r="S407">
        <v>1</v>
      </c>
      <c r="T407">
        <f t="shared" si="54"/>
        <v>43</v>
      </c>
      <c r="U407">
        <v>43</v>
      </c>
      <c r="V407">
        <f t="shared" si="55"/>
        <v>0</v>
      </c>
      <c r="W407" s="3">
        <f t="shared" si="56"/>
        <v>2.2727272727272728E-2</v>
      </c>
      <c r="X407">
        <v>17</v>
      </c>
      <c r="Y407" s="4">
        <v>0.3</v>
      </c>
      <c r="Z407" s="4">
        <v>1.4</v>
      </c>
      <c r="AA407" s="5">
        <v>56772.52</v>
      </c>
      <c r="AB407" s="5">
        <f t="shared" si="57"/>
        <v>2441218.36</v>
      </c>
      <c r="AC407" s="5">
        <v>34645.120000000003</v>
      </c>
      <c r="AD407" s="5">
        <f t="shared" si="58"/>
        <v>1524385.28</v>
      </c>
      <c r="AE407" s="5">
        <v>98549.52</v>
      </c>
      <c r="AF407" s="5">
        <v>26834.99</v>
      </c>
      <c r="AG407" s="5">
        <v>8454</v>
      </c>
      <c r="AH407" s="5">
        <v>2030</v>
      </c>
      <c r="AI407" s="5">
        <v>4600</v>
      </c>
      <c r="AJ407">
        <v>0</v>
      </c>
      <c r="AK407" s="5">
        <v>0</v>
      </c>
      <c r="AL407" s="5">
        <v>0</v>
      </c>
      <c r="AM407" s="5">
        <v>29596.45</v>
      </c>
      <c r="AN407">
        <v>4</v>
      </c>
      <c r="AO407">
        <v>5</v>
      </c>
      <c r="AP407" t="str">
        <f t="shared" si="59"/>
        <v>No</v>
      </c>
      <c r="AQ407">
        <v>3</v>
      </c>
      <c r="AR407" s="5">
        <f t="shared" si="60"/>
        <v>1694450.24</v>
      </c>
      <c r="AS407" s="5">
        <f t="shared" si="61"/>
        <v>746768.12</v>
      </c>
      <c r="AT407" t="s">
        <v>59</v>
      </c>
      <c r="AU407" t="s">
        <v>6164</v>
      </c>
      <c r="AV407" t="s">
        <v>6165</v>
      </c>
      <c r="AW407" t="s">
        <v>6166</v>
      </c>
      <c r="AX407" t="s">
        <v>6184</v>
      </c>
      <c r="AY407">
        <v>45</v>
      </c>
      <c r="AZ407">
        <v>0</v>
      </c>
      <c r="BA407">
        <v>0</v>
      </c>
      <c r="BB407" t="s">
        <v>6168</v>
      </c>
      <c r="BC407">
        <v>1</v>
      </c>
      <c r="BD407">
        <v>0</v>
      </c>
      <c r="BE407" t="s">
        <v>6196</v>
      </c>
      <c r="BF407" t="s">
        <v>6170</v>
      </c>
      <c r="BG407">
        <v>0</v>
      </c>
      <c r="BH407" t="s">
        <v>6171</v>
      </c>
      <c r="BI407">
        <v>6</v>
      </c>
      <c r="BJ407" t="s">
        <v>6172</v>
      </c>
      <c r="BK407">
        <v>0</v>
      </c>
      <c r="BL407">
        <v>59</v>
      </c>
      <c r="BM407" s="3">
        <f t="shared" si="62"/>
        <v>0.74576271186440679</v>
      </c>
    </row>
    <row r="408" spans="1:65">
      <c r="A408" t="s">
        <v>535</v>
      </c>
      <c r="B408" s="2">
        <v>45683</v>
      </c>
      <c r="C408" t="s">
        <v>47</v>
      </c>
      <c r="D408" t="s">
        <v>48</v>
      </c>
      <c r="E408">
        <v>1</v>
      </c>
      <c r="F408" t="s">
        <v>49</v>
      </c>
      <c r="G408" t="s">
        <v>62</v>
      </c>
      <c r="H408" t="s">
        <v>226</v>
      </c>
      <c r="I408" t="s">
        <v>52</v>
      </c>
      <c r="J408" t="s">
        <v>53</v>
      </c>
      <c r="K408" t="s">
        <v>54</v>
      </c>
      <c r="L408" t="s">
        <v>67</v>
      </c>
      <c r="M408" t="s">
        <v>56</v>
      </c>
      <c r="N408" t="s">
        <v>94</v>
      </c>
      <c r="O408" t="s">
        <v>82</v>
      </c>
      <c r="P408">
        <v>67</v>
      </c>
      <c r="Q408">
        <v>70</v>
      </c>
      <c r="R408">
        <v>68</v>
      </c>
      <c r="S408">
        <v>2</v>
      </c>
      <c r="T408">
        <f t="shared" si="54"/>
        <v>66</v>
      </c>
      <c r="U408">
        <v>65</v>
      </c>
      <c r="V408">
        <f t="shared" si="55"/>
        <v>1</v>
      </c>
      <c r="W408" s="3">
        <f t="shared" si="56"/>
        <v>2.9411764705882353E-2</v>
      </c>
      <c r="X408">
        <v>24</v>
      </c>
      <c r="Y408" s="4">
        <v>7</v>
      </c>
      <c r="Z408" s="4">
        <v>1.4</v>
      </c>
      <c r="AA408" s="5">
        <v>39225.760000000002</v>
      </c>
      <c r="AB408" s="5">
        <f t="shared" si="57"/>
        <v>2549674.4</v>
      </c>
      <c r="AC408" s="5">
        <v>23101.59</v>
      </c>
      <c r="AD408" s="5">
        <f t="shared" si="58"/>
        <v>1570908.12</v>
      </c>
      <c r="AE408" s="5">
        <v>122768.97</v>
      </c>
      <c r="AF408" s="5">
        <v>30673.88</v>
      </c>
      <c r="AG408" s="5">
        <v>9011.2800000000007</v>
      </c>
      <c r="AH408" s="5">
        <v>2030</v>
      </c>
      <c r="AI408" s="5">
        <v>6400</v>
      </c>
      <c r="AJ408">
        <v>0</v>
      </c>
      <c r="AK408" s="5">
        <v>0</v>
      </c>
      <c r="AL408" s="5">
        <v>686.73</v>
      </c>
      <c r="AM408" s="5">
        <v>47274.26</v>
      </c>
      <c r="AN408">
        <v>4</v>
      </c>
      <c r="AO408">
        <v>5</v>
      </c>
      <c r="AP408" t="str">
        <f t="shared" si="59"/>
        <v>No</v>
      </c>
      <c r="AQ408">
        <v>2</v>
      </c>
      <c r="AR408" s="5">
        <f t="shared" si="60"/>
        <v>1789753.24</v>
      </c>
      <c r="AS408" s="5">
        <f t="shared" si="61"/>
        <v>759921.16</v>
      </c>
      <c r="AT408" t="s">
        <v>116</v>
      </c>
      <c r="AU408" t="s">
        <v>6164</v>
      </c>
      <c r="AV408" t="s">
        <v>6165</v>
      </c>
      <c r="AW408" t="s">
        <v>6166</v>
      </c>
      <c r="AX408" t="s">
        <v>6167</v>
      </c>
      <c r="AY408">
        <v>69</v>
      </c>
      <c r="AZ408">
        <v>0</v>
      </c>
      <c r="BA408">
        <v>15</v>
      </c>
      <c r="BB408" t="s">
        <v>6198</v>
      </c>
      <c r="BC408">
        <v>1</v>
      </c>
      <c r="BD408">
        <v>0</v>
      </c>
      <c r="BE408" t="s">
        <v>6196</v>
      </c>
      <c r="BF408" t="s">
        <v>6170</v>
      </c>
      <c r="BG408">
        <v>0</v>
      </c>
      <c r="BH408" t="s">
        <v>6171</v>
      </c>
      <c r="BI408">
        <v>32</v>
      </c>
      <c r="BJ408" t="s">
        <v>6172</v>
      </c>
      <c r="BK408">
        <v>0</v>
      </c>
      <c r="BL408">
        <v>73</v>
      </c>
      <c r="BM408" s="3">
        <f t="shared" si="62"/>
        <v>0.93150684931506844</v>
      </c>
    </row>
    <row r="409" spans="1:65">
      <c r="A409" t="s">
        <v>536</v>
      </c>
      <c r="B409" s="2">
        <v>45683</v>
      </c>
      <c r="C409" t="s">
        <v>47</v>
      </c>
      <c r="D409" t="s">
        <v>48</v>
      </c>
      <c r="E409">
        <v>1</v>
      </c>
      <c r="F409" t="s">
        <v>49</v>
      </c>
      <c r="G409" t="s">
        <v>79</v>
      </c>
      <c r="H409" t="s">
        <v>111</v>
      </c>
      <c r="I409" t="s">
        <v>74</v>
      </c>
      <c r="J409" t="s">
        <v>53</v>
      </c>
      <c r="K409" t="s">
        <v>54</v>
      </c>
      <c r="L409" t="s">
        <v>55</v>
      </c>
      <c r="M409" t="s">
        <v>56</v>
      </c>
      <c r="N409" t="s">
        <v>109</v>
      </c>
      <c r="O409" t="s">
        <v>58</v>
      </c>
      <c r="P409">
        <v>57</v>
      </c>
      <c r="Q409">
        <v>58</v>
      </c>
      <c r="R409">
        <v>57</v>
      </c>
      <c r="S409">
        <v>1</v>
      </c>
      <c r="T409">
        <f t="shared" si="54"/>
        <v>56</v>
      </c>
      <c r="U409">
        <v>56</v>
      </c>
      <c r="V409">
        <f t="shared" si="55"/>
        <v>0</v>
      </c>
      <c r="W409" s="3">
        <f t="shared" si="56"/>
        <v>1.7543859649122806E-2</v>
      </c>
      <c r="X409">
        <v>31</v>
      </c>
      <c r="Y409" s="4">
        <v>4.5</v>
      </c>
      <c r="Z409" s="4">
        <v>1</v>
      </c>
      <c r="AA409" s="5">
        <v>38375.81</v>
      </c>
      <c r="AB409" s="5">
        <f t="shared" si="57"/>
        <v>2149045.36</v>
      </c>
      <c r="AC409" s="5">
        <v>23588</v>
      </c>
      <c r="AD409" s="5">
        <f t="shared" si="58"/>
        <v>1344516</v>
      </c>
      <c r="AE409" s="5">
        <v>95826.34</v>
      </c>
      <c r="AF409" s="5">
        <v>27101.25</v>
      </c>
      <c r="AG409" s="5">
        <v>9878.61</v>
      </c>
      <c r="AH409" s="5">
        <v>1450</v>
      </c>
      <c r="AI409" s="5">
        <v>3200</v>
      </c>
      <c r="AJ409">
        <v>0</v>
      </c>
      <c r="AK409" s="5">
        <v>0</v>
      </c>
      <c r="AL409" s="5">
        <v>0</v>
      </c>
      <c r="AM409" s="5">
        <v>86437.41</v>
      </c>
      <c r="AN409">
        <v>8</v>
      </c>
      <c r="AO409">
        <v>7</v>
      </c>
      <c r="AP409" t="str">
        <f t="shared" si="59"/>
        <v>Yes</v>
      </c>
      <c r="AQ409">
        <v>1</v>
      </c>
      <c r="AR409" s="5">
        <f t="shared" si="60"/>
        <v>1568409.61</v>
      </c>
      <c r="AS409" s="5">
        <f t="shared" si="61"/>
        <v>580635.75</v>
      </c>
      <c r="AT409" t="s">
        <v>59</v>
      </c>
      <c r="AU409" t="s">
        <v>6164</v>
      </c>
      <c r="AV409" t="s">
        <v>6165</v>
      </c>
      <c r="AW409" t="s">
        <v>6166</v>
      </c>
      <c r="AX409" t="s">
        <v>6167</v>
      </c>
      <c r="AY409">
        <v>58</v>
      </c>
      <c r="AZ409">
        <v>0</v>
      </c>
      <c r="BA409">
        <v>0</v>
      </c>
      <c r="BB409" t="s">
        <v>6168</v>
      </c>
      <c r="BC409">
        <v>0</v>
      </c>
      <c r="BD409">
        <v>0</v>
      </c>
      <c r="BE409" t="s">
        <v>6169</v>
      </c>
      <c r="BF409" t="s">
        <v>6170</v>
      </c>
      <c r="BG409">
        <v>1</v>
      </c>
      <c r="BH409" t="s">
        <v>6186</v>
      </c>
      <c r="BI409">
        <v>40</v>
      </c>
      <c r="BJ409" t="s">
        <v>6172</v>
      </c>
      <c r="BK409">
        <v>0</v>
      </c>
      <c r="BL409">
        <v>73</v>
      </c>
      <c r="BM409" s="3">
        <f t="shared" si="62"/>
        <v>0.78082191780821919</v>
      </c>
    </row>
    <row r="410" spans="1:65">
      <c r="A410" t="s">
        <v>537</v>
      </c>
      <c r="B410" s="2">
        <v>45683</v>
      </c>
      <c r="C410" t="s">
        <v>47</v>
      </c>
      <c r="D410" t="s">
        <v>48</v>
      </c>
      <c r="E410">
        <v>1</v>
      </c>
      <c r="F410" t="s">
        <v>61</v>
      </c>
      <c r="G410" t="s">
        <v>79</v>
      </c>
      <c r="H410" t="s">
        <v>98</v>
      </c>
      <c r="I410" t="s">
        <v>52</v>
      </c>
      <c r="J410" t="s">
        <v>81</v>
      </c>
      <c r="K410" t="s">
        <v>75</v>
      </c>
      <c r="L410" t="s">
        <v>87</v>
      </c>
      <c r="M410" t="s">
        <v>56</v>
      </c>
      <c r="N410" t="s">
        <v>57</v>
      </c>
      <c r="O410" t="s">
        <v>82</v>
      </c>
      <c r="P410">
        <v>35</v>
      </c>
      <c r="Q410">
        <v>36</v>
      </c>
      <c r="R410">
        <v>36</v>
      </c>
      <c r="S410">
        <v>1</v>
      </c>
      <c r="T410">
        <f t="shared" si="54"/>
        <v>35</v>
      </c>
      <c r="U410">
        <v>35</v>
      </c>
      <c r="V410">
        <f t="shared" si="55"/>
        <v>0</v>
      </c>
      <c r="W410" s="3">
        <f t="shared" si="56"/>
        <v>2.7777777777777776E-2</v>
      </c>
      <c r="X410">
        <v>25</v>
      </c>
      <c r="Y410" s="4">
        <v>4.9000000000000004</v>
      </c>
      <c r="Z410" s="4">
        <v>1.8</v>
      </c>
      <c r="AA410" s="5">
        <v>78805.03</v>
      </c>
      <c r="AB410" s="5">
        <f t="shared" si="57"/>
        <v>2758176.05</v>
      </c>
      <c r="AC410" s="5">
        <v>54597.37</v>
      </c>
      <c r="AD410" s="5">
        <f t="shared" si="58"/>
        <v>1965505.32</v>
      </c>
      <c r="AE410" s="5">
        <v>116363.42</v>
      </c>
      <c r="AF410" s="5">
        <v>29639.32</v>
      </c>
      <c r="AG410" s="5">
        <v>9760.01</v>
      </c>
      <c r="AH410" s="5">
        <v>2610</v>
      </c>
      <c r="AI410" s="5">
        <v>6800</v>
      </c>
      <c r="AJ410">
        <v>0</v>
      </c>
      <c r="AK410" s="5">
        <v>0</v>
      </c>
      <c r="AL410" s="5">
        <v>0</v>
      </c>
      <c r="AM410" s="5">
        <v>25549.34</v>
      </c>
      <c r="AN410">
        <v>4</v>
      </c>
      <c r="AO410">
        <v>5</v>
      </c>
      <c r="AP410" t="str">
        <f t="shared" si="59"/>
        <v>No</v>
      </c>
      <c r="AQ410">
        <v>2</v>
      </c>
      <c r="AR410" s="5">
        <f t="shared" si="60"/>
        <v>2156227.41</v>
      </c>
      <c r="AS410" s="5">
        <f t="shared" si="61"/>
        <v>601948.64</v>
      </c>
      <c r="AT410" t="s">
        <v>59</v>
      </c>
      <c r="AU410" t="s">
        <v>6164</v>
      </c>
      <c r="AV410" t="s">
        <v>6165</v>
      </c>
      <c r="AW410" t="s">
        <v>6166</v>
      </c>
      <c r="AX410" t="s">
        <v>6184</v>
      </c>
      <c r="AY410">
        <v>37</v>
      </c>
      <c r="AZ410">
        <v>1</v>
      </c>
      <c r="BA410">
        <v>0</v>
      </c>
      <c r="BB410" t="s">
        <v>6168</v>
      </c>
      <c r="BC410">
        <v>0</v>
      </c>
      <c r="BD410">
        <v>1</v>
      </c>
      <c r="BE410" t="s">
        <v>6188</v>
      </c>
      <c r="BF410" t="s">
        <v>6170</v>
      </c>
      <c r="BG410">
        <v>0</v>
      </c>
      <c r="BH410" t="s">
        <v>6171</v>
      </c>
      <c r="BI410">
        <v>41</v>
      </c>
      <c r="BJ410" t="s">
        <v>6172</v>
      </c>
      <c r="BK410">
        <v>0</v>
      </c>
      <c r="BL410">
        <v>52</v>
      </c>
      <c r="BM410" s="3">
        <f t="shared" si="62"/>
        <v>0.69230769230769229</v>
      </c>
    </row>
    <row r="411" spans="1:65">
      <c r="A411" t="s">
        <v>538</v>
      </c>
      <c r="B411" s="2">
        <v>45683</v>
      </c>
      <c r="C411" t="s">
        <v>47</v>
      </c>
      <c r="D411" t="s">
        <v>48</v>
      </c>
      <c r="E411">
        <v>1</v>
      </c>
      <c r="F411" t="s">
        <v>61</v>
      </c>
      <c r="G411" t="s">
        <v>50</v>
      </c>
      <c r="H411" t="s">
        <v>170</v>
      </c>
      <c r="I411" t="s">
        <v>74</v>
      </c>
      <c r="J411" t="s">
        <v>53</v>
      </c>
      <c r="K411" t="s">
        <v>66</v>
      </c>
      <c r="L411" t="s">
        <v>55</v>
      </c>
      <c r="M411" t="s">
        <v>68</v>
      </c>
      <c r="N411" t="s">
        <v>76</v>
      </c>
      <c r="O411" t="s">
        <v>82</v>
      </c>
      <c r="P411">
        <v>69</v>
      </c>
      <c r="Q411">
        <v>72</v>
      </c>
      <c r="R411">
        <v>69</v>
      </c>
      <c r="S411">
        <v>2</v>
      </c>
      <c r="T411">
        <f t="shared" si="54"/>
        <v>67</v>
      </c>
      <c r="U411">
        <v>66</v>
      </c>
      <c r="V411">
        <f t="shared" si="55"/>
        <v>1</v>
      </c>
      <c r="W411" s="3">
        <f t="shared" si="56"/>
        <v>2.8985507246376812E-2</v>
      </c>
      <c r="X411">
        <v>28</v>
      </c>
      <c r="Y411" s="4">
        <v>1.4</v>
      </c>
      <c r="Z411" s="4">
        <v>0.9</v>
      </c>
      <c r="AA411" s="5">
        <v>33703.29</v>
      </c>
      <c r="AB411" s="5">
        <f t="shared" si="57"/>
        <v>2224417.14</v>
      </c>
      <c r="AC411" s="5">
        <v>22593.759999999998</v>
      </c>
      <c r="AD411" s="5">
        <f t="shared" si="58"/>
        <v>1558969.44</v>
      </c>
      <c r="AE411" s="5">
        <v>116585.42</v>
      </c>
      <c r="AF411" s="5">
        <v>30366.9</v>
      </c>
      <c r="AG411" s="5">
        <v>9887.93</v>
      </c>
      <c r="AH411" s="5">
        <v>1305</v>
      </c>
      <c r="AI411" s="5">
        <v>6400</v>
      </c>
      <c r="AJ411">
        <v>1</v>
      </c>
      <c r="AK411" s="5">
        <v>8128.95</v>
      </c>
      <c r="AL411" s="5">
        <v>642.38</v>
      </c>
      <c r="AM411" s="5">
        <v>43224.08</v>
      </c>
      <c r="AN411">
        <v>4</v>
      </c>
      <c r="AO411">
        <v>3</v>
      </c>
      <c r="AP411" t="str">
        <f t="shared" si="59"/>
        <v>Yes</v>
      </c>
      <c r="AQ411">
        <v>2</v>
      </c>
      <c r="AR411" s="5">
        <f t="shared" si="60"/>
        <v>1775510.1</v>
      </c>
      <c r="AS411" s="5">
        <f t="shared" si="61"/>
        <v>448907.04</v>
      </c>
      <c r="AT411" t="s">
        <v>116</v>
      </c>
      <c r="AU411" t="s">
        <v>6194</v>
      </c>
      <c r="AV411" t="s">
        <v>6195</v>
      </c>
      <c r="AW411" t="s">
        <v>6183</v>
      </c>
      <c r="AX411" t="s">
        <v>6167</v>
      </c>
      <c r="AY411">
        <v>71</v>
      </c>
      <c r="AZ411">
        <v>0</v>
      </c>
      <c r="BA411">
        <v>18</v>
      </c>
      <c r="BB411" t="s">
        <v>6198</v>
      </c>
      <c r="BC411">
        <v>0</v>
      </c>
      <c r="BD411">
        <v>0</v>
      </c>
      <c r="BE411" t="s">
        <v>6169</v>
      </c>
      <c r="BF411" t="s">
        <v>6170</v>
      </c>
      <c r="BG411">
        <v>0</v>
      </c>
      <c r="BH411" t="s">
        <v>6171</v>
      </c>
      <c r="BI411">
        <v>57</v>
      </c>
      <c r="BJ411" t="s">
        <v>6187</v>
      </c>
      <c r="BK411">
        <v>0</v>
      </c>
      <c r="BL411">
        <v>78</v>
      </c>
      <c r="BM411" s="3">
        <f t="shared" si="62"/>
        <v>0.88461538461538458</v>
      </c>
    </row>
    <row r="412" spans="1:65">
      <c r="A412" t="s">
        <v>539</v>
      </c>
      <c r="B412" s="2">
        <v>45683</v>
      </c>
      <c r="C412" t="s">
        <v>47</v>
      </c>
      <c r="D412" t="s">
        <v>48</v>
      </c>
      <c r="E412">
        <v>1</v>
      </c>
      <c r="F412" t="s">
        <v>72</v>
      </c>
      <c r="G412" t="s">
        <v>79</v>
      </c>
      <c r="H412" t="s">
        <v>102</v>
      </c>
      <c r="I412" t="s">
        <v>52</v>
      </c>
      <c r="J412" t="s">
        <v>65</v>
      </c>
      <c r="K412" t="s">
        <v>66</v>
      </c>
      <c r="L412" t="s">
        <v>87</v>
      </c>
      <c r="M412" t="s">
        <v>56</v>
      </c>
      <c r="N412" t="s">
        <v>94</v>
      </c>
      <c r="O412" t="s">
        <v>58</v>
      </c>
      <c r="P412">
        <v>50</v>
      </c>
      <c r="Q412">
        <v>54</v>
      </c>
      <c r="R412">
        <v>56</v>
      </c>
      <c r="S412">
        <v>1</v>
      </c>
      <c r="T412">
        <f t="shared" si="54"/>
        <v>55</v>
      </c>
      <c r="U412">
        <v>48</v>
      </c>
      <c r="V412">
        <f t="shared" si="55"/>
        <v>7</v>
      </c>
      <c r="W412" s="3">
        <f t="shared" si="56"/>
        <v>1.7857142857142856E-2</v>
      </c>
      <c r="X412">
        <v>14</v>
      </c>
      <c r="Y412" s="4">
        <v>9.8000000000000007</v>
      </c>
      <c r="Z412" s="4">
        <v>2</v>
      </c>
      <c r="AA412" s="5">
        <v>48520.01</v>
      </c>
      <c r="AB412" s="5">
        <f t="shared" si="57"/>
        <v>2328960.48</v>
      </c>
      <c r="AC412" s="5">
        <v>35760.97</v>
      </c>
      <c r="AD412" s="5">
        <f t="shared" si="58"/>
        <v>2002614.32</v>
      </c>
      <c r="AE412" s="5">
        <v>130274.64</v>
      </c>
      <c r="AF412" s="5">
        <v>33912.06</v>
      </c>
      <c r="AG412" s="5">
        <v>7698.59</v>
      </c>
      <c r="AH412" s="5">
        <v>2900</v>
      </c>
      <c r="AI412" s="5">
        <v>4600</v>
      </c>
      <c r="AJ412">
        <v>0</v>
      </c>
      <c r="AK412" s="5">
        <v>0</v>
      </c>
      <c r="AL412" s="5">
        <v>7161.67</v>
      </c>
      <c r="AM412" s="5">
        <v>31236.61</v>
      </c>
      <c r="AN412">
        <v>4</v>
      </c>
      <c r="AO412">
        <v>3</v>
      </c>
      <c r="AP412" t="str">
        <f t="shared" si="59"/>
        <v>Yes</v>
      </c>
      <c r="AQ412">
        <v>0</v>
      </c>
      <c r="AR412" s="5">
        <f t="shared" si="60"/>
        <v>2220397.89</v>
      </c>
      <c r="AS412" s="5">
        <f t="shared" si="61"/>
        <v>108562.59</v>
      </c>
      <c r="AT412" t="s">
        <v>59</v>
      </c>
      <c r="AU412" t="s">
        <v>6164</v>
      </c>
      <c r="AV412" t="s">
        <v>6165</v>
      </c>
      <c r="AW412" t="s">
        <v>6166</v>
      </c>
      <c r="AX412" t="s">
        <v>6177</v>
      </c>
      <c r="AY412">
        <v>54</v>
      </c>
      <c r="AZ412">
        <v>1</v>
      </c>
      <c r="BA412">
        <v>36</v>
      </c>
      <c r="BB412" t="s">
        <v>6180</v>
      </c>
      <c r="BC412">
        <v>0</v>
      </c>
      <c r="BD412">
        <v>0</v>
      </c>
      <c r="BE412" t="s">
        <v>6169</v>
      </c>
      <c r="BF412" t="s">
        <v>6170</v>
      </c>
      <c r="BG412">
        <v>0</v>
      </c>
      <c r="BH412" t="s">
        <v>6171</v>
      </c>
      <c r="BI412">
        <v>16</v>
      </c>
      <c r="BJ412" t="s">
        <v>6172</v>
      </c>
      <c r="BK412">
        <v>0</v>
      </c>
      <c r="BL412">
        <v>62</v>
      </c>
      <c r="BM412" s="3">
        <f t="shared" si="62"/>
        <v>0.90322580645161288</v>
      </c>
    </row>
    <row r="413" spans="1:65">
      <c r="A413" t="s">
        <v>540</v>
      </c>
      <c r="B413" s="2">
        <v>45683</v>
      </c>
      <c r="C413" t="s">
        <v>47</v>
      </c>
      <c r="D413" t="s">
        <v>48</v>
      </c>
      <c r="E413">
        <v>1</v>
      </c>
      <c r="F413" t="s">
        <v>61</v>
      </c>
      <c r="G413" t="s">
        <v>79</v>
      </c>
      <c r="H413" t="s">
        <v>100</v>
      </c>
      <c r="I413" t="s">
        <v>64</v>
      </c>
      <c r="J413" t="s">
        <v>53</v>
      </c>
      <c r="K413" t="s">
        <v>75</v>
      </c>
      <c r="L413" t="s">
        <v>55</v>
      </c>
      <c r="M413" t="s">
        <v>68</v>
      </c>
      <c r="N413" t="s">
        <v>76</v>
      </c>
      <c r="O413" t="s">
        <v>120</v>
      </c>
      <c r="P413">
        <v>63</v>
      </c>
      <c r="Q413">
        <v>64</v>
      </c>
      <c r="R413">
        <v>61</v>
      </c>
      <c r="S413">
        <v>2</v>
      </c>
      <c r="T413">
        <f t="shared" si="54"/>
        <v>59</v>
      </c>
      <c r="U413">
        <v>59</v>
      </c>
      <c r="V413">
        <f t="shared" si="55"/>
        <v>0</v>
      </c>
      <c r="W413" s="3">
        <f t="shared" si="56"/>
        <v>3.2786885245901641E-2</v>
      </c>
      <c r="X413">
        <v>43</v>
      </c>
      <c r="Y413" s="4">
        <v>4.0999999999999996</v>
      </c>
      <c r="Z413" s="4">
        <v>1.6</v>
      </c>
      <c r="AA413" s="5">
        <v>36026.870000000003</v>
      </c>
      <c r="AB413" s="5">
        <f t="shared" si="57"/>
        <v>2125585.33</v>
      </c>
      <c r="AC413" s="5">
        <v>22622.52</v>
      </c>
      <c r="AD413" s="5">
        <f t="shared" si="58"/>
        <v>1379973.72</v>
      </c>
      <c r="AE413" s="5">
        <v>100647.29</v>
      </c>
      <c r="AF413" s="5">
        <v>27634.27</v>
      </c>
      <c r="AG413" s="5">
        <v>10751.36</v>
      </c>
      <c r="AH413" s="5">
        <v>2320</v>
      </c>
      <c r="AI413" s="5">
        <v>6400</v>
      </c>
      <c r="AJ413">
        <v>1</v>
      </c>
      <c r="AK413" s="5">
        <v>9104.0400000000009</v>
      </c>
      <c r="AL413" s="5">
        <v>0</v>
      </c>
      <c r="AM413" s="5">
        <v>36676.35</v>
      </c>
      <c r="AN413">
        <v>4</v>
      </c>
      <c r="AO413">
        <v>4</v>
      </c>
      <c r="AP413" t="str">
        <f t="shared" si="59"/>
        <v>Yes</v>
      </c>
      <c r="AQ413">
        <v>1</v>
      </c>
      <c r="AR413" s="5">
        <f t="shared" si="60"/>
        <v>1573507.03</v>
      </c>
      <c r="AS413" s="5">
        <f t="shared" si="61"/>
        <v>552078.30000000005</v>
      </c>
      <c r="AT413" t="s">
        <v>59</v>
      </c>
      <c r="AU413" t="s">
        <v>6189</v>
      </c>
      <c r="AV413" t="s">
        <v>6190</v>
      </c>
      <c r="AW413" t="s">
        <v>6183</v>
      </c>
      <c r="AX413" t="s">
        <v>6167</v>
      </c>
      <c r="AY413">
        <v>66</v>
      </c>
      <c r="AZ413">
        <v>1</v>
      </c>
      <c r="BA413">
        <v>0</v>
      </c>
      <c r="BB413" t="s">
        <v>6168</v>
      </c>
      <c r="BC413">
        <v>0</v>
      </c>
      <c r="BD413">
        <v>0</v>
      </c>
      <c r="BE413" t="s">
        <v>6169</v>
      </c>
      <c r="BF413" t="s">
        <v>6170</v>
      </c>
      <c r="BG413">
        <v>1</v>
      </c>
      <c r="BH413" t="s">
        <v>6179</v>
      </c>
      <c r="BI413">
        <v>50</v>
      </c>
      <c r="BJ413" t="s">
        <v>6172</v>
      </c>
      <c r="BK413">
        <v>0</v>
      </c>
      <c r="BL413">
        <v>74</v>
      </c>
      <c r="BM413" s="3">
        <f t="shared" si="62"/>
        <v>0.82432432432432434</v>
      </c>
    </row>
    <row r="414" spans="1:65">
      <c r="A414" t="s">
        <v>541</v>
      </c>
      <c r="B414" s="2">
        <v>45683</v>
      </c>
      <c r="C414" t="s">
        <v>47</v>
      </c>
      <c r="D414" t="s">
        <v>48</v>
      </c>
      <c r="E414">
        <v>1</v>
      </c>
      <c r="F414" t="s">
        <v>49</v>
      </c>
      <c r="G414" t="s">
        <v>62</v>
      </c>
      <c r="H414" t="s">
        <v>226</v>
      </c>
      <c r="I414" t="s">
        <v>64</v>
      </c>
      <c r="J414" t="s">
        <v>65</v>
      </c>
      <c r="K414" t="s">
        <v>54</v>
      </c>
      <c r="L414" t="s">
        <v>92</v>
      </c>
      <c r="M414" t="s">
        <v>56</v>
      </c>
      <c r="N414" t="s">
        <v>57</v>
      </c>
      <c r="O414" t="s">
        <v>82</v>
      </c>
      <c r="P414">
        <v>54</v>
      </c>
      <c r="Q414">
        <v>56</v>
      </c>
      <c r="R414">
        <v>56</v>
      </c>
      <c r="S414">
        <v>1</v>
      </c>
      <c r="T414">
        <f t="shared" si="54"/>
        <v>55</v>
      </c>
      <c r="U414">
        <v>52</v>
      </c>
      <c r="V414">
        <f t="shared" si="55"/>
        <v>3</v>
      </c>
      <c r="W414" s="3">
        <f t="shared" si="56"/>
        <v>1.7857142857142856E-2</v>
      </c>
      <c r="X414">
        <v>33</v>
      </c>
      <c r="Y414" s="4">
        <v>3.8</v>
      </c>
      <c r="Z414" s="4">
        <v>2</v>
      </c>
      <c r="AA414" s="5">
        <v>56766.95</v>
      </c>
      <c r="AB414" s="5">
        <f t="shared" si="57"/>
        <v>2951881.4</v>
      </c>
      <c r="AC414" s="5">
        <v>35179.1</v>
      </c>
      <c r="AD414" s="5">
        <f t="shared" si="58"/>
        <v>1970029.6</v>
      </c>
      <c r="AE414" s="5">
        <v>119814.37</v>
      </c>
      <c r="AF414" s="5">
        <v>35696.199999999997</v>
      </c>
      <c r="AG414" s="5">
        <v>9952.44</v>
      </c>
      <c r="AH414" s="5">
        <v>2900</v>
      </c>
      <c r="AI414" s="5">
        <v>4600</v>
      </c>
      <c r="AJ414">
        <v>0</v>
      </c>
      <c r="AK414" s="5">
        <v>0</v>
      </c>
      <c r="AL414" s="5">
        <v>2851.34</v>
      </c>
      <c r="AM414" s="5">
        <v>32268.48</v>
      </c>
      <c r="AN414">
        <v>4</v>
      </c>
      <c r="AO414">
        <v>4</v>
      </c>
      <c r="AP414" t="str">
        <f t="shared" si="59"/>
        <v>Yes</v>
      </c>
      <c r="AQ414">
        <v>1</v>
      </c>
      <c r="AR414" s="5">
        <f t="shared" si="60"/>
        <v>2178112.4300000002</v>
      </c>
      <c r="AS414" s="5">
        <f t="shared" si="61"/>
        <v>773768.97</v>
      </c>
      <c r="AT414" t="s">
        <v>59</v>
      </c>
      <c r="AU414" t="s">
        <v>6164</v>
      </c>
      <c r="AV414" t="s">
        <v>6165</v>
      </c>
      <c r="AW414" t="s">
        <v>6166</v>
      </c>
      <c r="AX414" t="s">
        <v>6184</v>
      </c>
      <c r="AY414">
        <v>60</v>
      </c>
      <c r="AZ414">
        <v>3</v>
      </c>
      <c r="BA414">
        <v>21</v>
      </c>
      <c r="BB414" t="s">
        <v>6185</v>
      </c>
      <c r="BC414">
        <v>0</v>
      </c>
      <c r="BD414">
        <v>0</v>
      </c>
      <c r="BE414" t="s">
        <v>6169</v>
      </c>
      <c r="BF414" t="s">
        <v>6170</v>
      </c>
      <c r="BG414">
        <v>0</v>
      </c>
      <c r="BH414" t="s">
        <v>6171</v>
      </c>
      <c r="BI414">
        <v>31</v>
      </c>
      <c r="BJ414" t="s">
        <v>6172</v>
      </c>
      <c r="BK414">
        <v>0</v>
      </c>
      <c r="BL414">
        <v>63</v>
      </c>
      <c r="BM414" s="3">
        <f t="shared" si="62"/>
        <v>0.88888888888888884</v>
      </c>
    </row>
    <row r="415" spans="1:65">
      <c r="A415" t="s">
        <v>542</v>
      </c>
      <c r="B415" s="2">
        <v>45683</v>
      </c>
      <c r="C415" t="s">
        <v>47</v>
      </c>
      <c r="D415" t="s">
        <v>48</v>
      </c>
      <c r="E415">
        <v>1</v>
      </c>
      <c r="F415" t="s">
        <v>61</v>
      </c>
      <c r="G415" t="s">
        <v>62</v>
      </c>
      <c r="H415" t="s">
        <v>104</v>
      </c>
      <c r="I415" t="s">
        <v>52</v>
      </c>
      <c r="J415" t="s">
        <v>53</v>
      </c>
      <c r="K415" t="s">
        <v>66</v>
      </c>
      <c r="L415" t="s">
        <v>55</v>
      </c>
      <c r="M415" t="s">
        <v>56</v>
      </c>
      <c r="N415" t="s">
        <v>109</v>
      </c>
      <c r="O415" t="s">
        <v>58</v>
      </c>
      <c r="P415">
        <v>52</v>
      </c>
      <c r="Q415">
        <v>53</v>
      </c>
      <c r="R415">
        <v>52</v>
      </c>
      <c r="S415">
        <v>1</v>
      </c>
      <c r="T415">
        <f t="shared" si="54"/>
        <v>51</v>
      </c>
      <c r="U415">
        <v>50</v>
      </c>
      <c r="V415">
        <f t="shared" si="55"/>
        <v>1</v>
      </c>
      <c r="W415" s="3">
        <f t="shared" si="56"/>
        <v>1.9230769230769232E-2</v>
      </c>
      <c r="X415">
        <v>32</v>
      </c>
      <c r="Y415" s="4">
        <v>6.7</v>
      </c>
      <c r="Z415" s="4">
        <v>1.8</v>
      </c>
      <c r="AA415" s="5">
        <v>33526.81</v>
      </c>
      <c r="AB415" s="5">
        <f t="shared" si="57"/>
        <v>1676340.5</v>
      </c>
      <c r="AC415" s="5">
        <v>23607.9</v>
      </c>
      <c r="AD415" s="5">
        <f t="shared" si="58"/>
        <v>1227610.8</v>
      </c>
      <c r="AE415" s="5">
        <v>93886.78</v>
      </c>
      <c r="AF415" s="5">
        <v>22897.15</v>
      </c>
      <c r="AG415" s="5">
        <v>9977.23</v>
      </c>
      <c r="AH415" s="5">
        <v>2610</v>
      </c>
      <c r="AI415" s="5">
        <v>3200</v>
      </c>
      <c r="AJ415">
        <v>0</v>
      </c>
      <c r="AK415" s="5">
        <v>0</v>
      </c>
      <c r="AL415" s="5">
        <v>679.47</v>
      </c>
      <c r="AM415" s="5">
        <v>68682.38</v>
      </c>
      <c r="AN415">
        <v>8</v>
      </c>
      <c r="AO415">
        <v>7</v>
      </c>
      <c r="AP415" t="str">
        <f t="shared" si="59"/>
        <v>Yes</v>
      </c>
      <c r="AQ415">
        <v>0</v>
      </c>
      <c r="AR415" s="5">
        <f t="shared" si="60"/>
        <v>1429543.81</v>
      </c>
      <c r="AS415" s="5">
        <f t="shared" si="61"/>
        <v>246796.69</v>
      </c>
      <c r="AT415" t="s">
        <v>59</v>
      </c>
      <c r="AU415" t="s">
        <v>6164</v>
      </c>
      <c r="AV415" t="s">
        <v>6165</v>
      </c>
      <c r="AW415" t="s">
        <v>6166</v>
      </c>
      <c r="AX415" t="s">
        <v>6167</v>
      </c>
      <c r="AY415">
        <v>52</v>
      </c>
      <c r="AZ415">
        <v>0</v>
      </c>
      <c r="BA415">
        <v>16</v>
      </c>
      <c r="BB415" t="s">
        <v>6198</v>
      </c>
      <c r="BC415">
        <v>0</v>
      </c>
      <c r="BD415">
        <v>0</v>
      </c>
      <c r="BE415" t="s">
        <v>6169</v>
      </c>
      <c r="BF415" t="s">
        <v>6170</v>
      </c>
      <c r="BG415">
        <v>0</v>
      </c>
      <c r="BH415" t="s">
        <v>6171</v>
      </c>
      <c r="BI415">
        <v>36</v>
      </c>
      <c r="BJ415" t="s">
        <v>6172</v>
      </c>
      <c r="BK415">
        <v>0</v>
      </c>
      <c r="BL415">
        <v>77</v>
      </c>
      <c r="BM415" s="3">
        <f t="shared" si="62"/>
        <v>0.67532467532467533</v>
      </c>
    </row>
    <row r="416" spans="1:65">
      <c r="A416" t="s">
        <v>543</v>
      </c>
      <c r="B416" s="2">
        <v>45684</v>
      </c>
      <c r="C416" t="s">
        <v>47</v>
      </c>
      <c r="D416" t="s">
        <v>48</v>
      </c>
      <c r="E416">
        <v>1</v>
      </c>
      <c r="F416" t="s">
        <v>49</v>
      </c>
      <c r="G416" t="s">
        <v>62</v>
      </c>
      <c r="H416" t="s">
        <v>141</v>
      </c>
      <c r="I416" t="s">
        <v>64</v>
      </c>
      <c r="J416" t="s">
        <v>65</v>
      </c>
      <c r="K416" t="s">
        <v>75</v>
      </c>
      <c r="L416" t="s">
        <v>87</v>
      </c>
      <c r="M416" t="s">
        <v>56</v>
      </c>
      <c r="N416" t="s">
        <v>76</v>
      </c>
      <c r="O416" t="s">
        <v>82</v>
      </c>
      <c r="P416">
        <v>47</v>
      </c>
      <c r="Q416">
        <v>49</v>
      </c>
      <c r="R416">
        <v>48</v>
      </c>
      <c r="S416">
        <v>1</v>
      </c>
      <c r="T416">
        <f t="shared" si="54"/>
        <v>47</v>
      </c>
      <c r="U416">
        <v>46</v>
      </c>
      <c r="V416">
        <f t="shared" si="55"/>
        <v>1</v>
      </c>
      <c r="W416" s="3">
        <f t="shared" si="56"/>
        <v>2.0833333333333332E-2</v>
      </c>
      <c r="X416">
        <v>14</v>
      </c>
      <c r="Y416" s="4">
        <v>3.1</v>
      </c>
      <c r="Z416" s="4">
        <v>1.4</v>
      </c>
      <c r="AA416" s="5">
        <v>52151.49</v>
      </c>
      <c r="AB416" s="5">
        <f t="shared" si="57"/>
        <v>2398968.54</v>
      </c>
      <c r="AC416" s="5">
        <v>35563.39</v>
      </c>
      <c r="AD416" s="5">
        <f t="shared" si="58"/>
        <v>1707042.72</v>
      </c>
      <c r="AE416" s="5">
        <v>105113.68</v>
      </c>
      <c r="AF416" s="5">
        <v>30209.88</v>
      </c>
      <c r="AG416" s="5">
        <v>7695.64</v>
      </c>
      <c r="AH416" s="5">
        <v>2030</v>
      </c>
      <c r="AI416" s="5">
        <v>4600</v>
      </c>
      <c r="AJ416">
        <v>0</v>
      </c>
      <c r="AK416" s="5">
        <v>0</v>
      </c>
      <c r="AL416" s="5">
        <v>1017.04</v>
      </c>
      <c r="AM416" s="5">
        <v>30690.49</v>
      </c>
      <c r="AN416">
        <v>4</v>
      </c>
      <c r="AO416">
        <v>3</v>
      </c>
      <c r="AP416" t="str">
        <f t="shared" si="59"/>
        <v>Yes</v>
      </c>
      <c r="AQ416">
        <v>1</v>
      </c>
      <c r="AR416" s="5">
        <f t="shared" si="60"/>
        <v>1888399.45</v>
      </c>
      <c r="AS416" s="5">
        <f t="shared" si="61"/>
        <v>510569.09</v>
      </c>
      <c r="AT416" t="s">
        <v>59</v>
      </c>
      <c r="AU416" t="s">
        <v>6164</v>
      </c>
      <c r="AV416" t="s">
        <v>6165</v>
      </c>
      <c r="AW416" t="s">
        <v>6166</v>
      </c>
      <c r="AX416" t="s">
        <v>6167</v>
      </c>
      <c r="AY416">
        <v>48</v>
      </c>
      <c r="AZ416">
        <v>1</v>
      </c>
      <c r="BA416">
        <v>17</v>
      </c>
      <c r="BB416" t="s">
        <v>6180</v>
      </c>
      <c r="BC416">
        <v>0</v>
      </c>
      <c r="BD416">
        <v>0</v>
      </c>
      <c r="BE416" t="s">
        <v>6169</v>
      </c>
      <c r="BF416" t="s">
        <v>6170</v>
      </c>
      <c r="BG416">
        <v>0</v>
      </c>
      <c r="BH416" t="s">
        <v>6171</v>
      </c>
      <c r="BI416">
        <v>33</v>
      </c>
      <c r="BJ416" t="s">
        <v>6172</v>
      </c>
      <c r="BK416">
        <v>1</v>
      </c>
      <c r="BL416">
        <v>61</v>
      </c>
      <c r="BM416" s="3">
        <f t="shared" si="62"/>
        <v>0.78688524590163933</v>
      </c>
    </row>
    <row r="417" spans="1:65">
      <c r="A417" t="s">
        <v>544</v>
      </c>
      <c r="B417" s="2">
        <v>45684</v>
      </c>
      <c r="C417" t="s">
        <v>47</v>
      </c>
      <c r="D417" t="s">
        <v>48</v>
      </c>
      <c r="E417">
        <v>1</v>
      </c>
      <c r="F417" t="s">
        <v>49</v>
      </c>
      <c r="G417" t="s">
        <v>50</v>
      </c>
      <c r="H417" t="s">
        <v>89</v>
      </c>
      <c r="I417" t="s">
        <v>52</v>
      </c>
      <c r="J417" t="s">
        <v>65</v>
      </c>
      <c r="K417" t="s">
        <v>66</v>
      </c>
      <c r="L417" t="s">
        <v>87</v>
      </c>
      <c r="M417" t="s">
        <v>56</v>
      </c>
      <c r="N417" t="s">
        <v>109</v>
      </c>
      <c r="O417" t="s">
        <v>58</v>
      </c>
      <c r="P417">
        <v>55</v>
      </c>
      <c r="Q417">
        <v>59</v>
      </c>
      <c r="R417">
        <v>58</v>
      </c>
      <c r="S417">
        <v>1</v>
      </c>
      <c r="T417">
        <f t="shared" si="54"/>
        <v>57</v>
      </c>
      <c r="U417">
        <v>53</v>
      </c>
      <c r="V417">
        <f t="shared" si="55"/>
        <v>4</v>
      </c>
      <c r="W417" s="3">
        <f t="shared" si="56"/>
        <v>1.7241379310344827E-2</v>
      </c>
      <c r="X417">
        <v>20</v>
      </c>
      <c r="Y417" s="4">
        <v>4.5</v>
      </c>
      <c r="Z417" s="4">
        <v>1.7</v>
      </c>
      <c r="AA417" s="5">
        <v>48922.61</v>
      </c>
      <c r="AB417" s="5">
        <f t="shared" si="57"/>
        <v>2592898.33</v>
      </c>
      <c r="AC417" s="5">
        <v>35679.300000000003</v>
      </c>
      <c r="AD417" s="5">
        <f t="shared" si="58"/>
        <v>2069399.4</v>
      </c>
      <c r="AE417" s="5">
        <v>135641.60000000001</v>
      </c>
      <c r="AF417" s="5">
        <v>36609.53</v>
      </c>
      <c r="AG417" s="5">
        <v>9003.86</v>
      </c>
      <c r="AH417" s="5">
        <v>2465</v>
      </c>
      <c r="AI417" s="5">
        <v>4600</v>
      </c>
      <c r="AJ417">
        <v>0</v>
      </c>
      <c r="AK417" s="5">
        <v>0</v>
      </c>
      <c r="AL417" s="5">
        <v>4137.08</v>
      </c>
      <c r="AM417" s="5">
        <v>82376.88</v>
      </c>
      <c r="AN417">
        <v>8</v>
      </c>
      <c r="AO417">
        <v>7</v>
      </c>
      <c r="AP417" t="str">
        <f t="shared" si="59"/>
        <v>Yes</v>
      </c>
      <c r="AQ417">
        <v>0</v>
      </c>
      <c r="AR417" s="5">
        <f t="shared" si="60"/>
        <v>2344233.35</v>
      </c>
      <c r="AS417" s="5">
        <f t="shared" si="61"/>
        <v>248664.98</v>
      </c>
      <c r="AT417" t="s">
        <v>59</v>
      </c>
      <c r="AU417" t="s">
        <v>6164</v>
      </c>
      <c r="AV417" t="s">
        <v>6165</v>
      </c>
      <c r="AW417" t="s">
        <v>6166</v>
      </c>
      <c r="AX417" t="s">
        <v>6167</v>
      </c>
      <c r="AY417">
        <v>56</v>
      </c>
      <c r="AZ417">
        <v>0</v>
      </c>
      <c r="BA417">
        <v>25</v>
      </c>
      <c r="BB417" t="s">
        <v>6180</v>
      </c>
      <c r="BC417">
        <v>0</v>
      </c>
      <c r="BD417">
        <v>0</v>
      </c>
      <c r="BE417" t="s">
        <v>6169</v>
      </c>
      <c r="BF417" t="s">
        <v>6170</v>
      </c>
      <c r="BG417">
        <v>1</v>
      </c>
      <c r="BH417" t="s">
        <v>6179</v>
      </c>
      <c r="BI417">
        <v>56</v>
      </c>
      <c r="BJ417" t="s">
        <v>6187</v>
      </c>
      <c r="BK417">
        <v>0</v>
      </c>
      <c r="BL417">
        <v>62</v>
      </c>
      <c r="BM417" s="3">
        <f t="shared" si="62"/>
        <v>0.93548387096774188</v>
      </c>
    </row>
    <row r="418" spans="1:65">
      <c r="A418" t="s">
        <v>545</v>
      </c>
      <c r="B418" s="2">
        <v>45684</v>
      </c>
      <c r="C418" t="s">
        <v>47</v>
      </c>
      <c r="D418" t="s">
        <v>48</v>
      </c>
      <c r="E418">
        <v>1</v>
      </c>
      <c r="F418" t="s">
        <v>78</v>
      </c>
      <c r="G418" t="s">
        <v>79</v>
      </c>
      <c r="H418" t="s">
        <v>80</v>
      </c>
      <c r="I418" t="s">
        <v>74</v>
      </c>
      <c r="J418" t="s">
        <v>53</v>
      </c>
      <c r="K418" t="s">
        <v>75</v>
      </c>
      <c r="L418" t="s">
        <v>87</v>
      </c>
      <c r="M418" t="s">
        <v>56</v>
      </c>
      <c r="N418" t="s">
        <v>109</v>
      </c>
      <c r="O418" t="s">
        <v>58</v>
      </c>
      <c r="P418">
        <v>64</v>
      </c>
      <c r="Q418">
        <v>64</v>
      </c>
      <c r="R418">
        <v>63</v>
      </c>
      <c r="S418">
        <v>1</v>
      </c>
      <c r="T418">
        <f t="shared" si="54"/>
        <v>62</v>
      </c>
      <c r="U418">
        <v>62</v>
      </c>
      <c r="V418">
        <f t="shared" si="55"/>
        <v>0</v>
      </c>
      <c r="W418" s="3">
        <f t="shared" si="56"/>
        <v>1.5873015873015872E-2</v>
      </c>
      <c r="X418">
        <v>33</v>
      </c>
      <c r="Y418" s="4">
        <v>5.4</v>
      </c>
      <c r="Z418" s="4">
        <v>1.2</v>
      </c>
      <c r="AA418" s="5">
        <v>35923.050000000003</v>
      </c>
      <c r="AB418" s="5">
        <f t="shared" si="57"/>
        <v>2227229.1</v>
      </c>
      <c r="AC418" s="5">
        <v>24298.65</v>
      </c>
      <c r="AD418" s="5">
        <f t="shared" si="58"/>
        <v>1530814.95</v>
      </c>
      <c r="AE418" s="5">
        <v>108396.54</v>
      </c>
      <c r="AF418" s="5">
        <v>31080.2</v>
      </c>
      <c r="AG418" s="5">
        <v>10264.200000000001</v>
      </c>
      <c r="AH418" s="5">
        <v>1740</v>
      </c>
      <c r="AI418" s="5">
        <v>3200</v>
      </c>
      <c r="AJ418">
        <v>0</v>
      </c>
      <c r="AK418" s="5">
        <v>0</v>
      </c>
      <c r="AL418" s="5">
        <v>0</v>
      </c>
      <c r="AM418" s="5">
        <v>89385.44</v>
      </c>
      <c r="AN418">
        <v>8</v>
      </c>
      <c r="AO418">
        <v>7</v>
      </c>
      <c r="AP418" t="str">
        <f t="shared" si="59"/>
        <v>Yes</v>
      </c>
      <c r="AQ418">
        <v>1</v>
      </c>
      <c r="AR418" s="5">
        <f t="shared" si="60"/>
        <v>1774881.33</v>
      </c>
      <c r="AS418" s="5">
        <f t="shared" si="61"/>
        <v>452347.77</v>
      </c>
      <c r="AT418" t="s">
        <v>59</v>
      </c>
      <c r="AU418" t="s">
        <v>6164</v>
      </c>
      <c r="AV418" t="s">
        <v>6165</v>
      </c>
      <c r="AW418" t="s">
        <v>6166</v>
      </c>
      <c r="AX418" t="s">
        <v>6167</v>
      </c>
      <c r="AY418">
        <v>66</v>
      </c>
      <c r="AZ418">
        <v>0</v>
      </c>
      <c r="BA418">
        <v>0</v>
      </c>
      <c r="BB418" t="s">
        <v>6168</v>
      </c>
      <c r="BC418">
        <v>0</v>
      </c>
      <c r="BD418">
        <v>0</v>
      </c>
      <c r="BE418" t="s">
        <v>6169</v>
      </c>
      <c r="BF418" t="s">
        <v>6170</v>
      </c>
      <c r="BG418">
        <v>1</v>
      </c>
      <c r="BH418" t="s">
        <v>6186</v>
      </c>
      <c r="BI418">
        <v>33</v>
      </c>
      <c r="BJ418" t="s">
        <v>6172</v>
      </c>
      <c r="BK418">
        <v>0</v>
      </c>
      <c r="BL418">
        <v>71</v>
      </c>
      <c r="BM418" s="3">
        <f t="shared" si="62"/>
        <v>0.88732394366197187</v>
      </c>
    </row>
    <row r="419" spans="1:65">
      <c r="A419" t="s">
        <v>546</v>
      </c>
      <c r="B419" s="2">
        <v>45684</v>
      </c>
      <c r="C419" t="s">
        <v>47</v>
      </c>
      <c r="D419" t="s">
        <v>48</v>
      </c>
      <c r="E419">
        <v>1</v>
      </c>
      <c r="F419" t="s">
        <v>61</v>
      </c>
      <c r="G419" t="s">
        <v>62</v>
      </c>
      <c r="H419" t="s">
        <v>115</v>
      </c>
      <c r="I419" t="s">
        <v>74</v>
      </c>
      <c r="J419" t="s">
        <v>53</v>
      </c>
      <c r="K419" t="s">
        <v>66</v>
      </c>
      <c r="L419" t="s">
        <v>55</v>
      </c>
      <c r="M419" t="s">
        <v>56</v>
      </c>
      <c r="N419" t="s">
        <v>94</v>
      </c>
      <c r="O419" t="s">
        <v>82</v>
      </c>
      <c r="P419">
        <v>68</v>
      </c>
      <c r="Q419">
        <v>70</v>
      </c>
      <c r="R419">
        <v>69</v>
      </c>
      <c r="S419">
        <v>2</v>
      </c>
      <c r="T419">
        <f t="shared" si="54"/>
        <v>67</v>
      </c>
      <c r="U419">
        <v>65</v>
      </c>
      <c r="V419">
        <f t="shared" si="55"/>
        <v>2</v>
      </c>
      <c r="W419" s="3">
        <f t="shared" si="56"/>
        <v>2.8985507246376812E-2</v>
      </c>
      <c r="X419">
        <v>20</v>
      </c>
      <c r="Y419" s="4">
        <v>2.5</v>
      </c>
      <c r="Z419" s="4">
        <v>1.3</v>
      </c>
      <c r="AA419" s="5">
        <v>33939.07</v>
      </c>
      <c r="AB419" s="5">
        <f t="shared" si="57"/>
        <v>2206039.5499999998</v>
      </c>
      <c r="AC419" s="5">
        <v>23577.5</v>
      </c>
      <c r="AD419" s="5">
        <f t="shared" si="58"/>
        <v>1626847.5</v>
      </c>
      <c r="AE419" s="5">
        <v>118071.23</v>
      </c>
      <c r="AF419" s="5">
        <v>29913.93</v>
      </c>
      <c r="AG419" s="5">
        <v>8767.4500000000007</v>
      </c>
      <c r="AH419" s="5">
        <v>1885</v>
      </c>
      <c r="AI419" s="5">
        <v>6400</v>
      </c>
      <c r="AJ419">
        <v>0</v>
      </c>
      <c r="AK419" s="5">
        <v>0</v>
      </c>
      <c r="AL419" s="5">
        <v>1337.85</v>
      </c>
      <c r="AM419" s="5">
        <v>43577.59</v>
      </c>
      <c r="AN419">
        <v>4</v>
      </c>
      <c r="AO419">
        <v>4</v>
      </c>
      <c r="AP419" t="str">
        <f t="shared" si="59"/>
        <v>Yes</v>
      </c>
      <c r="AQ419">
        <v>1</v>
      </c>
      <c r="AR419" s="5">
        <f t="shared" si="60"/>
        <v>1836800.55</v>
      </c>
      <c r="AS419" s="5">
        <f t="shared" si="61"/>
        <v>369239</v>
      </c>
      <c r="AT419" t="s">
        <v>59</v>
      </c>
      <c r="AU419" t="s">
        <v>6164</v>
      </c>
      <c r="AV419" t="s">
        <v>6165</v>
      </c>
      <c r="AW419" t="s">
        <v>6166</v>
      </c>
      <c r="AX419" t="s">
        <v>6167</v>
      </c>
      <c r="AY419">
        <v>70</v>
      </c>
      <c r="AZ419">
        <v>2</v>
      </c>
      <c r="BA419">
        <v>20</v>
      </c>
      <c r="BB419" t="s">
        <v>6185</v>
      </c>
      <c r="BC419">
        <v>0</v>
      </c>
      <c r="BD419">
        <v>0</v>
      </c>
      <c r="BE419" t="s">
        <v>6169</v>
      </c>
      <c r="BF419" t="s">
        <v>6170</v>
      </c>
      <c r="BG419">
        <v>1</v>
      </c>
      <c r="BH419" t="s">
        <v>6186</v>
      </c>
      <c r="BI419">
        <v>30</v>
      </c>
      <c r="BJ419" t="s">
        <v>6172</v>
      </c>
      <c r="BK419">
        <v>0</v>
      </c>
      <c r="BL419">
        <v>76</v>
      </c>
      <c r="BM419" s="3">
        <f t="shared" si="62"/>
        <v>0.90789473684210531</v>
      </c>
    </row>
    <row r="420" spans="1:65">
      <c r="A420" t="s">
        <v>547</v>
      </c>
      <c r="B420" s="2">
        <v>45684</v>
      </c>
      <c r="C420" t="s">
        <v>47</v>
      </c>
      <c r="D420" t="s">
        <v>48</v>
      </c>
      <c r="E420">
        <v>1</v>
      </c>
      <c r="F420" t="s">
        <v>72</v>
      </c>
      <c r="G420" t="s">
        <v>50</v>
      </c>
      <c r="H420" t="s">
        <v>73</v>
      </c>
      <c r="I420" t="s">
        <v>52</v>
      </c>
      <c r="J420" t="s">
        <v>65</v>
      </c>
      <c r="K420" t="s">
        <v>75</v>
      </c>
      <c r="L420" t="s">
        <v>92</v>
      </c>
      <c r="M420" t="s">
        <v>68</v>
      </c>
      <c r="N420" t="s">
        <v>76</v>
      </c>
      <c r="O420" t="s">
        <v>82</v>
      </c>
      <c r="P420">
        <v>48</v>
      </c>
      <c r="Q420">
        <v>48</v>
      </c>
      <c r="R420">
        <v>47</v>
      </c>
      <c r="S420">
        <v>1</v>
      </c>
      <c r="T420">
        <f t="shared" si="54"/>
        <v>46</v>
      </c>
      <c r="U420">
        <v>46</v>
      </c>
      <c r="V420">
        <f t="shared" si="55"/>
        <v>0</v>
      </c>
      <c r="W420" s="3">
        <f t="shared" si="56"/>
        <v>2.1276595744680851E-2</v>
      </c>
      <c r="X420">
        <v>29</v>
      </c>
      <c r="Y420" s="4">
        <v>0</v>
      </c>
      <c r="Z420" s="4">
        <v>0.7</v>
      </c>
      <c r="AA420" s="5">
        <v>52586.7</v>
      </c>
      <c r="AB420" s="5">
        <f t="shared" si="57"/>
        <v>2418988.2000000002</v>
      </c>
      <c r="AC420" s="5">
        <v>33726.15</v>
      </c>
      <c r="AD420" s="5">
        <f t="shared" si="58"/>
        <v>1585129.05</v>
      </c>
      <c r="AE420" s="5">
        <v>111308.14</v>
      </c>
      <c r="AF420" s="5">
        <v>29034.95</v>
      </c>
      <c r="AG420" s="5">
        <v>9902.75</v>
      </c>
      <c r="AH420" s="5">
        <v>1015</v>
      </c>
      <c r="AI420" s="5">
        <v>4600</v>
      </c>
      <c r="AJ420">
        <v>1</v>
      </c>
      <c r="AK420" s="5">
        <v>13711.5</v>
      </c>
      <c r="AL420" s="5">
        <v>0</v>
      </c>
      <c r="AM420" s="5">
        <v>28813.91</v>
      </c>
      <c r="AN420">
        <v>4</v>
      </c>
      <c r="AO420">
        <v>3</v>
      </c>
      <c r="AP420" t="str">
        <f t="shared" si="59"/>
        <v>Yes</v>
      </c>
      <c r="AQ420">
        <v>2</v>
      </c>
      <c r="AR420" s="5">
        <f t="shared" si="60"/>
        <v>1783515.3</v>
      </c>
      <c r="AS420" s="5">
        <f t="shared" si="61"/>
        <v>635472.9</v>
      </c>
      <c r="AT420" t="s">
        <v>59</v>
      </c>
      <c r="AU420" t="s">
        <v>6194</v>
      </c>
      <c r="AV420" t="s">
        <v>6195</v>
      </c>
      <c r="AW420" t="s">
        <v>6183</v>
      </c>
      <c r="AX420" t="s">
        <v>6167</v>
      </c>
      <c r="AY420">
        <v>52</v>
      </c>
      <c r="AZ420">
        <v>1</v>
      </c>
      <c r="BA420">
        <v>0</v>
      </c>
      <c r="BB420" t="s">
        <v>6168</v>
      </c>
      <c r="BC420">
        <v>0</v>
      </c>
      <c r="BD420">
        <v>0</v>
      </c>
      <c r="BE420" t="s">
        <v>6169</v>
      </c>
      <c r="BF420" t="s">
        <v>6170</v>
      </c>
      <c r="BG420">
        <v>0</v>
      </c>
      <c r="BH420" t="s">
        <v>6171</v>
      </c>
      <c r="BI420">
        <v>56</v>
      </c>
      <c r="BJ420" t="s">
        <v>6187</v>
      </c>
      <c r="BK420">
        <v>0</v>
      </c>
      <c r="BL420">
        <v>65</v>
      </c>
      <c r="BM420" s="3">
        <f t="shared" si="62"/>
        <v>0.72307692307692306</v>
      </c>
    </row>
    <row r="421" spans="1:65">
      <c r="A421" t="s">
        <v>548</v>
      </c>
      <c r="B421" s="2">
        <v>45684</v>
      </c>
      <c r="C421" t="s">
        <v>47</v>
      </c>
      <c r="D421" t="s">
        <v>48</v>
      </c>
      <c r="E421">
        <v>1</v>
      </c>
      <c r="F421" t="s">
        <v>78</v>
      </c>
      <c r="G421" t="s">
        <v>62</v>
      </c>
      <c r="H421" t="s">
        <v>190</v>
      </c>
      <c r="I421" t="s">
        <v>52</v>
      </c>
      <c r="J421" t="s">
        <v>53</v>
      </c>
      <c r="K421" t="s">
        <v>66</v>
      </c>
      <c r="L421" t="s">
        <v>55</v>
      </c>
      <c r="M421" t="s">
        <v>56</v>
      </c>
      <c r="N421" t="s">
        <v>69</v>
      </c>
      <c r="O421" t="s">
        <v>70</v>
      </c>
      <c r="P421">
        <v>70</v>
      </c>
      <c r="Q421">
        <v>73</v>
      </c>
      <c r="R421">
        <v>70</v>
      </c>
      <c r="S421">
        <v>2</v>
      </c>
      <c r="T421">
        <f t="shared" si="54"/>
        <v>68</v>
      </c>
      <c r="U421">
        <v>68</v>
      </c>
      <c r="V421">
        <f t="shared" si="55"/>
        <v>0</v>
      </c>
      <c r="W421" s="3">
        <f t="shared" si="56"/>
        <v>2.8571428571428571E-2</v>
      </c>
      <c r="X421">
        <v>45</v>
      </c>
      <c r="Y421" s="4">
        <v>3.1</v>
      </c>
      <c r="Z421" s="4">
        <v>1.4</v>
      </c>
      <c r="AA421" s="5">
        <v>34163.61</v>
      </c>
      <c r="AB421" s="5">
        <f t="shared" si="57"/>
        <v>2323125.48</v>
      </c>
      <c r="AC421" s="5">
        <v>23707.22</v>
      </c>
      <c r="AD421" s="5">
        <f t="shared" si="58"/>
        <v>1659505.4</v>
      </c>
      <c r="AE421" s="5">
        <v>125913.68</v>
      </c>
      <c r="AF421" s="5">
        <v>35043.14</v>
      </c>
      <c r="AG421" s="5">
        <v>12329.24</v>
      </c>
      <c r="AH421" s="5">
        <v>2030</v>
      </c>
      <c r="AI421" s="5">
        <v>6400</v>
      </c>
      <c r="AJ421">
        <v>0</v>
      </c>
      <c r="AK421" s="5">
        <v>0</v>
      </c>
      <c r="AL421" s="5">
        <v>0</v>
      </c>
      <c r="AM421" s="5">
        <v>42277.52</v>
      </c>
      <c r="AN421">
        <v>4</v>
      </c>
      <c r="AO421">
        <v>4</v>
      </c>
      <c r="AP421" t="str">
        <f t="shared" si="59"/>
        <v>Yes</v>
      </c>
      <c r="AQ421">
        <v>0</v>
      </c>
      <c r="AR421" s="5">
        <f t="shared" si="60"/>
        <v>1883498.98</v>
      </c>
      <c r="AS421" s="5">
        <f t="shared" si="61"/>
        <v>439626.5</v>
      </c>
      <c r="AT421" t="s">
        <v>59</v>
      </c>
      <c r="AU421" t="s">
        <v>6164</v>
      </c>
      <c r="AV421" t="s">
        <v>6165</v>
      </c>
      <c r="AW421" t="s">
        <v>6166</v>
      </c>
      <c r="AX421" t="s">
        <v>6167</v>
      </c>
      <c r="AY421">
        <v>72</v>
      </c>
      <c r="AZ421">
        <v>0</v>
      </c>
      <c r="BA421">
        <v>0</v>
      </c>
      <c r="BB421" t="s">
        <v>6168</v>
      </c>
      <c r="BC421">
        <v>0</v>
      </c>
      <c r="BD421">
        <v>0</v>
      </c>
      <c r="BE421" t="s">
        <v>6169</v>
      </c>
      <c r="BF421" t="s">
        <v>6170</v>
      </c>
      <c r="BG421">
        <v>3</v>
      </c>
      <c r="BH421" t="s">
        <v>6192</v>
      </c>
      <c r="BI421">
        <v>47</v>
      </c>
      <c r="BJ421" t="s">
        <v>6193</v>
      </c>
      <c r="BK421">
        <v>0</v>
      </c>
      <c r="BL421">
        <v>76</v>
      </c>
      <c r="BM421" s="3">
        <f t="shared" si="62"/>
        <v>0.92105263157894735</v>
      </c>
    </row>
    <row r="422" spans="1:65">
      <c r="A422" t="s">
        <v>549</v>
      </c>
      <c r="B422" s="2">
        <v>45684</v>
      </c>
      <c r="C422" t="s">
        <v>47</v>
      </c>
      <c r="D422" t="s">
        <v>48</v>
      </c>
      <c r="E422">
        <v>1</v>
      </c>
      <c r="F422" t="s">
        <v>72</v>
      </c>
      <c r="G422" t="s">
        <v>79</v>
      </c>
      <c r="H422" t="s">
        <v>102</v>
      </c>
      <c r="I422" t="s">
        <v>74</v>
      </c>
      <c r="J422" t="s">
        <v>53</v>
      </c>
      <c r="K422" t="s">
        <v>75</v>
      </c>
      <c r="L422" t="s">
        <v>92</v>
      </c>
      <c r="M422" t="s">
        <v>56</v>
      </c>
      <c r="N422" t="s">
        <v>76</v>
      </c>
      <c r="O422" t="s">
        <v>58</v>
      </c>
      <c r="P422">
        <v>57</v>
      </c>
      <c r="Q422">
        <v>60</v>
      </c>
      <c r="R422">
        <v>61</v>
      </c>
      <c r="S422">
        <v>1</v>
      </c>
      <c r="T422">
        <f t="shared" si="54"/>
        <v>60</v>
      </c>
      <c r="U422">
        <v>56</v>
      </c>
      <c r="V422">
        <f t="shared" si="55"/>
        <v>4</v>
      </c>
      <c r="W422" s="3">
        <f t="shared" si="56"/>
        <v>1.6393442622950821E-2</v>
      </c>
      <c r="X422">
        <v>28</v>
      </c>
      <c r="Y422" s="4">
        <v>1.4</v>
      </c>
      <c r="Z422" s="4">
        <v>1.3</v>
      </c>
      <c r="AA422" s="5">
        <v>36107.31</v>
      </c>
      <c r="AB422" s="5">
        <f t="shared" si="57"/>
        <v>2022009.36</v>
      </c>
      <c r="AC422" s="5">
        <v>23724.91</v>
      </c>
      <c r="AD422" s="5">
        <f t="shared" si="58"/>
        <v>1447219.51</v>
      </c>
      <c r="AE422" s="5">
        <v>103128.94</v>
      </c>
      <c r="AF422" s="5">
        <v>27680.639999999999</v>
      </c>
      <c r="AG422" s="5">
        <v>9169.67</v>
      </c>
      <c r="AH422" s="5">
        <v>1885</v>
      </c>
      <c r="AI422" s="5">
        <v>3200</v>
      </c>
      <c r="AJ422">
        <v>0</v>
      </c>
      <c r="AK422" s="5">
        <v>0</v>
      </c>
      <c r="AL422" s="5">
        <v>2779.05</v>
      </c>
      <c r="AM422" s="5">
        <v>41431.019999999997</v>
      </c>
      <c r="AN422">
        <v>4</v>
      </c>
      <c r="AO422">
        <v>5</v>
      </c>
      <c r="AP422" t="str">
        <f t="shared" si="59"/>
        <v>No</v>
      </c>
      <c r="AQ422">
        <v>2</v>
      </c>
      <c r="AR422" s="5">
        <f t="shared" si="60"/>
        <v>1636493.83</v>
      </c>
      <c r="AS422" s="5">
        <f t="shared" si="61"/>
        <v>385515.53</v>
      </c>
      <c r="AT422" t="s">
        <v>59</v>
      </c>
      <c r="AU422" t="s">
        <v>6164</v>
      </c>
      <c r="AV422" t="s">
        <v>6165</v>
      </c>
      <c r="AW422" t="s">
        <v>6166</v>
      </c>
      <c r="AX422" t="s">
        <v>6184</v>
      </c>
      <c r="AY422">
        <v>59</v>
      </c>
      <c r="AZ422">
        <v>0</v>
      </c>
      <c r="BA422">
        <v>22</v>
      </c>
      <c r="BB422" t="s">
        <v>6180</v>
      </c>
      <c r="BC422">
        <v>0</v>
      </c>
      <c r="BD422">
        <v>1</v>
      </c>
      <c r="BE422" t="s">
        <v>6188</v>
      </c>
      <c r="BF422" t="s">
        <v>6170</v>
      </c>
      <c r="BG422">
        <v>0</v>
      </c>
      <c r="BH422" t="s">
        <v>6171</v>
      </c>
      <c r="BI422">
        <v>48</v>
      </c>
      <c r="BJ422" t="s">
        <v>6172</v>
      </c>
      <c r="BK422">
        <v>0</v>
      </c>
      <c r="BL422">
        <v>70</v>
      </c>
      <c r="BM422" s="3">
        <f t="shared" si="62"/>
        <v>0.87142857142857144</v>
      </c>
    </row>
    <row r="423" spans="1:65">
      <c r="A423" t="s">
        <v>550</v>
      </c>
      <c r="B423" s="2">
        <v>45684</v>
      </c>
      <c r="C423" t="s">
        <v>47</v>
      </c>
      <c r="D423" t="s">
        <v>48</v>
      </c>
      <c r="E423">
        <v>1</v>
      </c>
      <c r="F423" t="s">
        <v>72</v>
      </c>
      <c r="G423" t="s">
        <v>79</v>
      </c>
      <c r="H423" t="s">
        <v>213</v>
      </c>
      <c r="I423" t="s">
        <v>74</v>
      </c>
      <c r="J423" t="s">
        <v>53</v>
      </c>
      <c r="K423" t="s">
        <v>75</v>
      </c>
      <c r="L423" t="s">
        <v>92</v>
      </c>
      <c r="M423" t="s">
        <v>56</v>
      </c>
      <c r="N423" t="s">
        <v>69</v>
      </c>
      <c r="O423" t="s">
        <v>58</v>
      </c>
      <c r="P423">
        <v>48</v>
      </c>
      <c r="Q423">
        <v>48</v>
      </c>
      <c r="R423">
        <v>47</v>
      </c>
      <c r="S423">
        <v>1</v>
      </c>
      <c r="T423">
        <f t="shared" si="54"/>
        <v>46</v>
      </c>
      <c r="U423">
        <v>46</v>
      </c>
      <c r="V423">
        <f t="shared" si="55"/>
        <v>0</v>
      </c>
      <c r="W423" s="3">
        <f t="shared" si="56"/>
        <v>2.1276595744680851E-2</v>
      </c>
      <c r="X423">
        <v>30</v>
      </c>
      <c r="Y423" s="4">
        <v>1.7</v>
      </c>
      <c r="Z423" s="4">
        <v>0.9</v>
      </c>
      <c r="AA423" s="5">
        <v>35795.360000000001</v>
      </c>
      <c r="AB423" s="5">
        <f t="shared" si="57"/>
        <v>1646586.56</v>
      </c>
      <c r="AC423" s="5">
        <v>23835.5</v>
      </c>
      <c r="AD423" s="5">
        <f t="shared" si="58"/>
        <v>1120268.5</v>
      </c>
      <c r="AE423" s="5">
        <v>81216.98</v>
      </c>
      <c r="AF423" s="5">
        <v>21664.83</v>
      </c>
      <c r="AG423" s="5">
        <v>9119</v>
      </c>
      <c r="AH423" s="5">
        <v>1305</v>
      </c>
      <c r="AI423" s="5">
        <v>3200</v>
      </c>
      <c r="AJ423">
        <v>0</v>
      </c>
      <c r="AK423" s="5">
        <v>0</v>
      </c>
      <c r="AL423" s="5">
        <v>0</v>
      </c>
      <c r="AM423" s="5">
        <v>31141.39</v>
      </c>
      <c r="AN423">
        <v>4</v>
      </c>
      <c r="AO423">
        <v>2</v>
      </c>
      <c r="AP423" t="str">
        <f t="shared" si="59"/>
        <v>Yes</v>
      </c>
      <c r="AQ423">
        <v>0</v>
      </c>
      <c r="AR423" s="5">
        <f t="shared" si="60"/>
        <v>1267915.7</v>
      </c>
      <c r="AS423" s="5">
        <f t="shared" si="61"/>
        <v>378670.86</v>
      </c>
      <c r="AT423" t="s">
        <v>59</v>
      </c>
      <c r="AU423" t="s">
        <v>6164</v>
      </c>
      <c r="AV423" t="s">
        <v>6165</v>
      </c>
      <c r="AW423" t="s">
        <v>6166</v>
      </c>
      <c r="AX423" t="s">
        <v>6167</v>
      </c>
      <c r="AY423">
        <v>48</v>
      </c>
      <c r="AZ423">
        <v>0</v>
      </c>
      <c r="BA423">
        <v>0</v>
      </c>
      <c r="BB423" t="s">
        <v>6168</v>
      </c>
      <c r="BC423">
        <v>0</v>
      </c>
      <c r="BD423">
        <v>0</v>
      </c>
      <c r="BE423" t="s">
        <v>6169</v>
      </c>
      <c r="BF423" t="s">
        <v>6170</v>
      </c>
      <c r="BG423">
        <v>1</v>
      </c>
      <c r="BH423" t="s">
        <v>6179</v>
      </c>
      <c r="BI423">
        <v>46</v>
      </c>
      <c r="BJ423" t="s">
        <v>6172</v>
      </c>
      <c r="BK423">
        <v>0</v>
      </c>
      <c r="BL423">
        <v>76</v>
      </c>
      <c r="BM423" s="3">
        <f t="shared" si="62"/>
        <v>0.61842105263157898</v>
      </c>
    </row>
    <row r="424" spans="1:65">
      <c r="A424" t="s">
        <v>551</v>
      </c>
      <c r="B424" s="2">
        <v>45684</v>
      </c>
      <c r="C424" t="s">
        <v>47</v>
      </c>
      <c r="D424" t="s">
        <v>48</v>
      </c>
      <c r="E424">
        <v>1</v>
      </c>
      <c r="F424" t="s">
        <v>78</v>
      </c>
      <c r="G424" t="s">
        <v>62</v>
      </c>
      <c r="H424" t="s">
        <v>91</v>
      </c>
      <c r="I424" t="s">
        <v>74</v>
      </c>
      <c r="J424" t="s">
        <v>65</v>
      </c>
      <c r="K424" t="s">
        <v>66</v>
      </c>
      <c r="L424" t="s">
        <v>92</v>
      </c>
      <c r="M424" t="s">
        <v>56</v>
      </c>
      <c r="N424" t="s">
        <v>57</v>
      </c>
      <c r="O424" t="s">
        <v>82</v>
      </c>
      <c r="P424">
        <v>48</v>
      </c>
      <c r="Q424">
        <v>50</v>
      </c>
      <c r="R424">
        <v>47</v>
      </c>
      <c r="S424">
        <v>1</v>
      </c>
      <c r="T424">
        <f t="shared" si="54"/>
        <v>46</v>
      </c>
      <c r="U424">
        <v>46</v>
      </c>
      <c r="V424">
        <f t="shared" si="55"/>
        <v>0</v>
      </c>
      <c r="W424" s="3">
        <f t="shared" si="56"/>
        <v>2.1276595744680851E-2</v>
      </c>
      <c r="X424">
        <v>29</v>
      </c>
      <c r="Y424" s="4">
        <v>2.5</v>
      </c>
      <c r="Z424" s="4">
        <v>0.8</v>
      </c>
      <c r="AA424" s="5">
        <v>49374.5</v>
      </c>
      <c r="AB424" s="5">
        <f t="shared" si="57"/>
        <v>2271227</v>
      </c>
      <c r="AC424" s="5">
        <v>35000.36</v>
      </c>
      <c r="AD424" s="5">
        <f t="shared" si="58"/>
        <v>1645016.92</v>
      </c>
      <c r="AE424" s="5">
        <v>104292.16</v>
      </c>
      <c r="AF424" s="5">
        <v>30506.880000000001</v>
      </c>
      <c r="AG424" s="5">
        <v>9800.49</v>
      </c>
      <c r="AH424" s="5">
        <v>1160</v>
      </c>
      <c r="AI424" s="5">
        <v>4600</v>
      </c>
      <c r="AJ424">
        <v>0</v>
      </c>
      <c r="AK424" s="5">
        <v>0</v>
      </c>
      <c r="AL424" s="5">
        <v>0</v>
      </c>
      <c r="AM424" s="5">
        <v>28315.25</v>
      </c>
      <c r="AN424">
        <v>4</v>
      </c>
      <c r="AO424">
        <v>3</v>
      </c>
      <c r="AP424" t="str">
        <f t="shared" si="59"/>
        <v>Yes</v>
      </c>
      <c r="AQ424">
        <v>0</v>
      </c>
      <c r="AR424" s="5">
        <f t="shared" si="60"/>
        <v>1823691.7</v>
      </c>
      <c r="AS424" s="5">
        <f t="shared" si="61"/>
        <v>447535.3</v>
      </c>
      <c r="AT424" t="s">
        <v>59</v>
      </c>
      <c r="AU424" t="s">
        <v>6164</v>
      </c>
      <c r="AV424" t="s">
        <v>6165</v>
      </c>
      <c r="AW424" t="s">
        <v>6166</v>
      </c>
      <c r="AX424" t="s">
        <v>6167</v>
      </c>
      <c r="AY424">
        <v>48</v>
      </c>
      <c r="AZ424">
        <v>0</v>
      </c>
      <c r="BA424">
        <v>0</v>
      </c>
      <c r="BB424" t="s">
        <v>6168</v>
      </c>
      <c r="BC424">
        <v>0</v>
      </c>
      <c r="BD424">
        <v>0</v>
      </c>
      <c r="BE424" t="s">
        <v>6169</v>
      </c>
      <c r="BF424" t="s">
        <v>6170</v>
      </c>
      <c r="BG424">
        <v>0</v>
      </c>
      <c r="BH424" t="s">
        <v>6171</v>
      </c>
      <c r="BI424">
        <v>22</v>
      </c>
      <c r="BJ424" t="s">
        <v>6172</v>
      </c>
      <c r="BK424">
        <v>0</v>
      </c>
      <c r="BL424">
        <v>63</v>
      </c>
      <c r="BM424" s="3">
        <f t="shared" si="62"/>
        <v>0.74603174603174605</v>
      </c>
    </row>
    <row r="425" spans="1:65">
      <c r="A425" t="s">
        <v>552</v>
      </c>
      <c r="B425" s="2">
        <v>45684</v>
      </c>
      <c r="C425" t="s">
        <v>47</v>
      </c>
      <c r="D425" t="s">
        <v>48</v>
      </c>
      <c r="E425">
        <v>1</v>
      </c>
      <c r="F425" t="s">
        <v>72</v>
      </c>
      <c r="G425" t="s">
        <v>79</v>
      </c>
      <c r="H425" t="s">
        <v>86</v>
      </c>
      <c r="I425" t="s">
        <v>74</v>
      </c>
      <c r="J425" t="s">
        <v>53</v>
      </c>
      <c r="K425" t="s">
        <v>75</v>
      </c>
      <c r="L425" t="s">
        <v>87</v>
      </c>
      <c r="M425" t="s">
        <v>56</v>
      </c>
      <c r="N425" t="s">
        <v>76</v>
      </c>
      <c r="O425" t="s">
        <v>82</v>
      </c>
      <c r="P425">
        <v>49</v>
      </c>
      <c r="Q425">
        <v>50</v>
      </c>
      <c r="R425">
        <v>51</v>
      </c>
      <c r="S425">
        <v>1</v>
      </c>
      <c r="T425">
        <f t="shared" si="54"/>
        <v>50</v>
      </c>
      <c r="U425">
        <v>49</v>
      </c>
      <c r="V425">
        <f t="shared" si="55"/>
        <v>1</v>
      </c>
      <c r="W425" s="3">
        <f t="shared" si="56"/>
        <v>1.9607843137254902E-2</v>
      </c>
      <c r="X425">
        <v>24</v>
      </c>
      <c r="Y425" s="4">
        <v>3.6</v>
      </c>
      <c r="Z425" s="4">
        <v>1.6</v>
      </c>
      <c r="AA425" s="5">
        <v>35926.15</v>
      </c>
      <c r="AB425" s="5">
        <f t="shared" si="57"/>
        <v>1760381.35</v>
      </c>
      <c r="AC425" s="5">
        <v>24065.15</v>
      </c>
      <c r="AD425" s="5">
        <f t="shared" si="58"/>
        <v>1227322.6499999999</v>
      </c>
      <c r="AE425" s="5">
        <v>86428.39</v>
      </c>
      <c r="AF425" s="5">
        <v>23305.91</v>
      </c>
      <c r="AG425" s="5">
        <v>9312.27</v>
      </c>
      <c r="AH425" s="5">
        <v>2320</v>
      </c>
      <c r="AI425" s="5">
        <v>3200</v>
      </c>
      <c r="AJ425">
        <v>0</v>
      </c>
      <c r="AK425" s="5">
        <v>0</v>
      </c>
      <c r="AL425" s="5">
        <v>676.12</v>
      </c>
      <c r="AM425" s="5">
        <v>31086.53</v>
      </c>
      <c r="AN425">
        <v>4</v>
      </c>
      <c r="AO425">
        <v>2</v>
      </c>
      <c r="AP425" t="str">
        <f t="shared" si="59"/>
        <v>Yes</v>
      </c>
      <c r="AQ425">
        <v>1</v>
      </c>
      <c r="AR425" s="5">
        <f t="shared" si="60"/>
        <v>1383651.87</v>
      </c>
      <c r="AS425" s="5">
        <f t="shared" si="61"/>
        <v>376729.48</v>
      </c>
      <c r="AT425" t="s">
        <v>59</v>
      </c>
      <c r="AU425" t="s">
        <v>6164</v>
      </c>
      <c r="AV425" t="s">
        <v>6165</v>
      </c>
      <c r="AW425" t="s">
        <v>6166</v>
      </c>
      <c r="AX425" t="s">
        <v>6184</v>
      </c>
      <c r="AY425">
        <v>49</v>
      </c>
      <c r="AZ425">
        <v>0</v>
      </c>
      <c r="BA425">
        <v>18</v>
      </c>
      <c r="BB425" t="s">
        <v>6180</v>
      </c>
      <c r="BC425">
        <v>0</v>
      </c>
      <c r="BD425">
        <v>0</v>
      </c>
      <c r="BE425" t="s">
        <v>6169</v>
      </c>
      <c r="BF425" t="s">
        <v>6170</v>
      </c>
      <c r="BG425">
        <v>0</v>
      </c>
      <c r="BH425" t="s">
        <v>6171</v>
      </c>
      <c r="BI425">
        <v>32</v>
      </c>
      <c r="BJ425" t="s">
        <v>6172</v>
      </c>
      <c r="BK425">
        <v>0</v>
      </c>
      <c r="BL425">
        <v>70</v>
      </c>
      <c r="BM425" s="3">
        <f t="shared" si="62"/>
        <v>0.72857142857142854</v>
      </c>
    </row>
    <row r="426" spans="1:65">
      <c r="A426" t="s">
        <v>553</v>
      </c>
      <c r="B426" s="2">
        <v>45684</v>
      </c>
      <c r="C426" t="s">
        <v>47</v>
      </c>
      <c r="D426" t="s">
        <v>48</v>
      </c>
      <c r="E426">
        <v>1</v>
      </c>
      <c r="F426" t="s">
        <v>49</v>
      </c>
      <c r="G426" t="s">
        <v>79</v>
      </c>
      <c r="H426" t="s">
        <v>260</v>
      </c>
      <c r="I426" t="s">
        <v>74</v>
      </c>
      <c r="J426" t="s">
        <v>65</v>
      </c>
      <c r="K426" t="s">
        <v>66</v>
      </c>
      <c r="L426" t="s">
        <v>87</v>
      </c>
      <c r="M426" t="s">
        <v>56</v>
      </c>
      <c r="N426" t="s">
        <v>76</v>
      </c>
      <c r="O426" t="s">
        <v>70</v>
      </c>
      <c r="P426">
        <v>49</v>
      </c>
      <c r="Q426">
        <v>50</v>
      </c>
      <c r="R426">
        <v>48</v>
      </c>
      <c r="S426">
        <v>1</v>
      </c>
      <c r="T426">
        <f t="shared" si="54"/>
        <v>47</v>
      </c>
      <c r="U426">
        <v>47</v>
      </c>
      <c r="V426">
        <f t="shared" si="55"/>
        <v>0</v>
      </c>
      <c r="W426" s="3">
        <f t="shared" si="56"/>
        <v>2.0833333333333332E-2</v>
      </c>
      <c r="X426">
        <v>35</v>
      </c>
      <c r="Y426" s="4">
        <v>0</v>
      </c>
      <c r="Z426" s="4">
        <v>0.7</v>
      </c>
      <c r="AA426" s="5">
        <v>48368.28</v>
      </c>
      <c r="AB426" s="5">
        <f t="shared" si="57"/>
        <v>2273309.16</v>
      </c>
      <c r="AC426" s="5">
        <v>35571.81</v>
      </c>
      <c r="AD426" s="5">
        <f t="shared" si="58"/>
        <v>1707446.88</v>
      </c>
      <c r="AE426" s="5">
        <v>107714.28</v>
      </c>
      <c r="AF426" s="5">
        <v>32048.27</v>
      </c>
      <c r="AG426" s="5">
        <v>9511.31</v>
      </c>
      <c r="AH426" s="5">
        <v>1015</v>
      </c>
      <c r="AI426" s="5">
        <v>4600</v>
      </c>
      <c r="AJ426">
        <v>0</v>
      </c>
      <c r="AK426" s="5">
        <v>0</v>
      </c>
      <c r="AL426" s="5">
        <v>0</v>
      </c>
      <c r="AM426" s="5">
        <v>34904.129999999997</v>
      </c>
      <c r="AN426">
        <v>4</v>
      </c>
      <c r="AO426">
        <v>5</v>
      </c>
      <c r="AP426" t="str">
        <f t="shared" si="59"/>
        <v>No</v>
      </c>
      <c r="AQ426">
        <v>2</v>
      </c>
      <c r="AR426" s="5">
        <f t="shared" si="60"/>
        <v>1897239.87</v>
      </c>
      <c r="AS426" s="5">
        <f t="shared" si="61"/>
        <v>376069.29</v>
      </c>
      <c r="AT426" t="s">
        <v>59</v>
      </c>
      <c r="AU426" t="s">
        <v>6164</v>
      </c>
      <c r="AV426" t="s">
        <v>6165</v>
      </c>
      <c r="AW426" t="s">
        <v>6166</v>
      </c>
      <c r="AX426" t="s">
        <v>6167</v>
      </c>
      <c r="AY426">
        <v>52</v>
      </c>
      <c r="AZ426">
        <v>1</v>
      </c>
      <c r="BA426">
        <v>0</v>
      </c>
      <c r="BB426" t="s">
        <v>6168</v>
      </c>
      <c r="BC426">
        <v>0</v>
      </c>
      <c r="BD426">
        <v>1</v>
      </c>
      <c r="BE426" t="s">
        <v>6188</v>
      </c>
      <c r="BF426" t="s">
        <v>6170</v>
      </c>
      <c r="BG426">
        <v>1</v>
      </c>
      <c r="BH426" t="s">
        <v>6179</v>
      </c>
      <c r="BI426">
        <v>20</v>
      </c>
      <c r="BJ426" t="s">
        <v>6172</v>
      </c>
      <c r="BK426">
        <v>0</v>
      </c>
      <c r="BL426">
        <v>64</v>
      </c>
      <c r="BM426" s="3">
        <f t="shared" si="62"/>
        <v>0.75</v>
      </c>
    </row>
    <row r="427" spans="1:65">
      <c r="A427" t="s">
        <v>554</v>
      </c>
      <c r="B427" s="2">
        <v>45684</v>
      </c>
      <c r="C427" t="s">
        <v>47</v>
      </c>
      <c r="D427" t="s">
        <v>48</v>
      </c>
      <c r="E427">
        <v>1</v>
      </c>
      <c r="F427" t="s">
        <v>72</v>
      </c>
      <c r="G427" t="s">
        <v>50</v>
      </c>
      <c r="H427" t="s">
        <v>73</v>
      </c>
      <c r="I427" t="s">
        <v>74</v>
      </c>
      <c r="J427" t="s">
        <v>65</v>
      </c>
      <c r="K427" t="s">
        <v>75</v>
      </c>
      <c r="L427" t="s">
        <v>87</v>
      </c>
      <c r="M427" t="s">
        <v>56</v>
      </c>
      <c r="N427" t="s">
        <v>57</v>
      </c>
      <c r="O427" t="s">
        <v>120</v>
      </c>
      <c r="P427">
        <v>45</v>
      </c>
      <c r="Q427">
        <v>45</v>
      </c>
      <c r="R427">
        <v>45</v>
      </c>
      <c r="S427">
        <v>0</v>
      </c>
      <c r="T427">
        <f t="shared" si="54"/>
        <v>45</v>
      </c>
      <c r="U427">
        <v>45</v>
      </c>
      <c r="V427">
        <f t="shared" si="55"/>
        <v>0</v>
      </c>
      <c r="W427" s="3">
        <f t="shared" si="56"/>
        <v>0</v>
      </c>
      <c r="X427">
        <v>18</v>
      </c>
      <c r="Y427" s="4">
        <v>6.4</v>
      </c>
      <c r="Z427" s="4">
        <v>1.2</v>
      </c>
      <c r="AA427" s="5">
        <v>52478.82</v>
      </c>
      <c r="AB427" s="5">
        <f t="shared" si="57"/>
        <v>2361546.9</v>
      </c>
      <c r="AC427" s="5">
        <v>35481.07</v>
      </c>
      <c r="AD427" s="5">
        <f t="shared" si="58"/>
        <v>1596648.15</v>
      </c>
      <c r="AE427" s="5">
        <v>99159.21</v>
      </c>
      <c r="AF427" s="5">
        <v>27518.03</v>
      </c>
      <c r="AG427" s="5">
        <v>8659.4599999999991</v>
      </c>
      <c r="AH427" s="5">
        <v>1740</v>
      </c>
      <c r="AI427" s="5">
        <v>0</v>
      </c>
      <c r="AJ427">
        <v>0</v>
      </c>
      <c r="AK427" s="5">
        <v>0</v>
      </c>
      <c r="AL427" s="5">
        <v>0</v>
      </c>
      <c r="AM427" s="5">
        <v>30249.97</v>
      </c>
      <c r="AN427">
        <v>4</v>
      </c>
      <c r="AO427">
        <v>3</v>
      </c>
      <c r="AP427" t="str">
        <f t="shared" si="59"/>
        <v>Yes</v>
      </c>
      <c r="AQ427">
        <v>0</v>
      </c>
      <c r="AR427" s="5">
        <f t="shared" si="60"/>
        <v>1763974.82</v>
      </c>
      <c r="AS427" s="5">
        <f t="shared" si="61"/>
        <v>597572.07999999996</v>
      </c>
      <c r="AT427" t="s">
        <v>59</v>
      </c>
      <c r="AU427" t="s">
        <v>6164</v>
      </c>
      <c r="AV427" t="s">
        <v>6165</v>
      </c>
      <c r="AW427" t="s">
        <v>6166</v>
      </c>
      <c r="AX427" t="s">
        <v>6184</v>
      </c>
      <c r="AY427">
        <v>47</v>
      </c>
      <c r="AZ427">
        <v>1</v>
      </c>
      <c r="BA427">
        <v>0</v>
      </c>
      <c r="BB427" t="s">
        <v>6168</v>
      </c>
      <c r="BC427">
        <v>0</v>
      </c>
      <c r="BD427">
        <v>0</v>
      </c>
      <c r="BE427" t="s">
        <v>6169</v>
      </c>
      <c r="BF427" t="s">
        <v>6170</v>
      </c>
      <c r="BG427">
        <v>0</v>
      </c>
      <c r="BH427" t="s">
        <v>6171</v>
      </c>
      <c r="BI427">
        <v>24</v>
      </c>
      <c r="BJ427" t="s">
        <v>6172</v>
      </c>
      <c r="BK427">
        <v>0</v>
      </c>
      <c r="BL427">
        <v>63</v>
      </c>
      <c r="BM427" s="3">
        <f t="shared" si="62"/>
        <v>0.7142857142857143</v>
      </c>
    </row>
    <row r="428" spans="1:65">
      <c r="A428" t="s">
        <v>555</v>
      </c>
      <c r="B428" s="2">
        <v>45684</v>
      </c>
      <c r="C428" t="s">
        <v>47</v>
      </c>
      <c r="D428" t="s">
        <v>48</v>
      </c>
      <c r="E428">
        <v>1</v>
      </c>
      <c r="F428" t="s">
        <v>72</v>
      </c>
      <c r="G428" t="s">
        <v>50</v>
      </c>
      <c r="H428" t="s">
        <v>179</v>
      </c>
      <c r="I428" t="s">
        <v>74</v>
      </c>
      <c r="J428" t="s">
        <v>53</v>
      </c>
      <c r="K428" t="s">
        <v>54</v>
      </c>
      <c r="L428" t="s">
        <v>92</v>
      </c>
      <c r="M428" t="s">
        <v>56</v>
      </c>
      <c r="N428" t="s">
        <v>109</v>
      </c>
      <c r="O428" t="s">
        <v>70</v>
      </c>
      <c r="P428">
        <v>47</v>
      </c>
      <c r="Q428">
        <v>50</v>
      </c>
      <c r="R428">
        <v>51</v>
      </c>
      <c r="S428">
        <v>1</v>
      </c>
      <c r="T428">
        <f t="shared" si="54"/>
        <v>50</v>
      </c>
      <c r="U428">
        <v>47</v>
      </c>
      <c r="V428">
        <f t="shared" si="55"/>
        <v>3</v>
      </c>
      <c r="W428" s="3">
        <f t="shared" si="56"/>
        <v>1.9607843137254902E-2</v>
      </c>
      <c r="X428">
        <v>22</v>
      </c>
      <c r="Y428" s="4">
        <v>0</v>
      </c>
      <c r="Z428" s="4">
        <v>0.6</v>
      </c>
      <c r="AA428" s="5">
        <v>39384.400000000001</v>
      </c>
      <c r="AB428" s="5">
        <f t="shared" si="57"/>
        <v>1851066.8</v>
      </c>
      <c r="AC428" s="5">
        <v>23707.72</v>
      </c>
      <c r="AD428" s="5">
        <f t="shared" si="58"/>
        <v>1209093.72</v>
      </c>
      <c r="AE428" s="5">
        <v>87243.78</v>
      </c>
      <c r="AF428" s="5">
        <v>22793.96</v>
      </c>
      <c r="AG428" s="5">
        <v>8808.25</v>
      </c>
      <c r="AH428" s="5">
        <v>870</v>
      </c>
      <c r="AI428" s="5">
        <v>3200</v>
      </c>
      <c r="AJ428">
        <v>0</v>
      </c>
      <c r="AK428" s="5">
        <v>0</v>
      </c>
      <c r="AL428" s="5">
        <v>2030.36</v>
      </c>
      <c r="AM428" s="5">
        <v>66874.87</v>
      </c>
      <c r="AN428">
        <v>8</v>
      </c>
      <c r="AO428">
        <v>7</v>
      </c>
      <c r="AP428" t="str">
        <f t="shared" si="59"/>
        <v>Yes</v>
      </c>
      <c r="AQ428">
        <v>1</v>
      </c>
      <c r="AR428" s="5">
        <f t="shared" si="60"/>
        <v>1400914.94</v>
      </c>
      <c r="AS428" s="5">
        <f t="shared" si="61"/>
        <v>450151.86</v>
      </c>
      <c r="AT428" t="s">
        <v>59</v>
      </c>
      <c r="AU428" t="s">
        <v>6164</v>
      </c>
      <c r="AV428" t="s">
        <v>6165</v>
      </c>
      <c r="AW428" t="s">
        <v>6166</v>
      </c>
      <c r="AX428" t="s">
        <v>6184</v>
      </c>
      <c r="AY428">
        <v>48</v>
      </c>
      <c r="AZ428">
        <v>0</v>
      </c>
      <c r="BA428">
        <v>23</v>
      </c>
      <c r="BB428" t="s">
        <v>6180</v>
      </c>
      <c r="BC428">
        <v>0</v>
      </c>
      <c r="BD428">
        <v>0</v>
      </c>
      <c r="BE428" t="s">
        <v>6169</v>
      </c>
      <c r="BF428" t="s">
        <v>6170</v>
      </c>
      <c r="BG428">
        <v>0</v>
      </c>
      <c r="BH428" t="s">
        <v>6171</v>
      </c>
      <c r="BI428">
        <v>50</v>
      </c>
      <c r="BJ428" t="s">
        <v>6172</v>
      </c>
      <c r="BK428">
        <v>0</v>
      </c>
      <c r="BL428">
        <v>71</v>
      </c>
      <c r="BM428" s="3">
        <f t="shared" si="62"/>
        <v>0.71830985915492962</v>
      </c>
    </row>
    <row r="429" spans="1:65">
      <c r="A429" t="s">
        <v>556</v>
      </c>
      <c r="B429" s="2">
        <v>45684</v>
      </c>
      <c r="C429" t="s">
        <v>47</v>
      </c>
      <c r="D429" t="s">
        <v>48</v>
      </c>
      <c r="E429">
        <v>1</v>
      </c>
      <c r="F429" t="s">
        <v>78</v>
      </c>
      <c r="G429" t="s">
        <v>62</v>
      </c>
      <c r="H429" t="s">
        <v>190</v>
      </c>
      <c r="I429" t="s">
        <v>74</v>
      </c>
      <c r="J429" t="s">
        <v>65</v>
      </c>
      <c r="K429" t="s">
        <v>75</v>
      </c>
      <c r="L429" t="s">
        <v>55</v>
      </c>
      <c r="M429" t="s">
        <v>56</v>
      </c>
      <c r="N429" t="s">
        <v>57</v>
      </c>
      <c r="O429" t="s">
        <v>120</v>
      </c>
      <c r="P429">
        <v>51</v>
      </c>
      <c r="Q429">
        <v>54</v>
      </c>
      <c r="R429">
        <v>53</v>
      </c>
      <c r="S429">
        <v>1</v>
      </c>
      <c r="T429">
        <f t="shared" si="54"/>
        <v>52</v>
      </c>
      <c r="U429">
        <v>50</v>
      </c>
      <c r="V429">
        <f t="shared" si="55"/>
        <v>2</v>
      </c>
      <c r="W429" s="3">
        <f t="shared" si="56"/>
        <v>1.8867924528301886E-2</v>
      </c>
      <c r="X429">
        <v>30</v>
      </c>
      <c r="Y429" s="4">
        <v>9.1</v>
      </c>
      <c r="Z429" s="4">
        <v>1.8</v>
      </c>
      <c r="AA429" s="5">
        <v>51432.54</v>
      </c>
      <c r="AB429" s="5">
        <f t="shared" si="57"/>
        <v>2571627</v>
      </c>
      <c r="AC429" s="5">
        <v>34694.35</v>
      </c>
      <c r="AD429" s="5">
        <f t="shared" si="58"/>
        <v>1838800.55</v>
      </c>
      <c r="AE429" s="5">
        <v>119422.81</v>
      </c>
      <c r="AF429" s="5">
        <v>35442.720000000001</v>
      </c>
      <c r="AG429" s="5">
        <v>9695.91</v>
      </c>
      <c r="AH429" s="5">
        <v>2610</v>
      </c>
      <c r="AI429" s="5">
        <v>4600</v>
      </c>
      <c r="AJ429">
        <v>0</v>
      </c>
      <c r="AK429" s="5">
        <v>0</v>
      </c>
      <c r="AL429" s="5">
        <v>1876.65</v>
      </c>
      <c r="AM429" s="5">
        <v>34494.410000000003</v>
      </c>
      <c r="AN429">
        <v>4</v>
      </c>
      <c r="AO429">
        <v>3</v>
      </c>
      <c r="AP429" t="str">
        <f t="shared" si="59"/>
        <v>Yes</v>
      </c>
      <c r="AQ429">
        <v>0</v>
      </c>
      <c r="AR429" s="5">
        <f t="shared" si="60"/>
        <v>2046943.05</v>
      </c>
      <c r="AS429" s="5">
        <f t="shared" si="61"/>
        <v>524683.94999999995</v>
      </c>
      <c r="AT429" t="s">
        <v>59</v>
      </c>
      <c r="AU429" t="s">
        <v>6164</v>
      </c>
      <c r="AV429" t="s">
        <v>6165</v>
      </c>
      <c r="AW429" t="s">
        <v>6166</v>
      </c>
      <c r="AX429" t="s">
        <v>6177</v>
      </c>
      <c r="AY429">
        <v>53</v>
      </c>
      <c r="AZ429">
        <v>0</v>
      </c>
      <c r="BA429">
        <v>15</v>
      </c>
      <c r="BB429" t="s">
        <v>6180</v>
      </c>
      <c r="BC429">
        <v>0</v>
      </c>
      <c r="BD429">
        <v>0</v>
      </c>
      <c r="BE429" t="s">
        <v>6169</v>
      </c>
      <c r="BF429" t="s">
        <v>6170</v>
      </c>
      <c r="BG429">
        <v>0</v>
      </c>
      <c r="BH429" t="s">
        <v>6171</v>
      </c>
      <c r="BI429">
        <v>45</v>
      </c>
      <c r="BJ429" t="s">
        <v>6172</v>
      </c>
      <c r="BK429">
        <v>0</v>
      </c>
      <c r="BL429">
        <v>65</v>
      </c>
      <c r="BM429" s="3">
        <f t="shared" si="62"/>
        <v>0.81538461538461537</v>
      </c>
    </row>
    <row r="430" spans="1:65">
      <c r="A430" t="s">
        <v>557</v>
      </c>
      <c r="B430" s="2">
        <v>45684</v>
      </c>
      <c r="C430" t="s">
        <v>47</v>
      </c>
      <c r="D430" t="s">
        <v>48</v>
      </c>
      <c r="E430">
        <v>1</v>
      </c>
      <c r="F430" t="s">
        <v>49</v>
      </c>
      <c r="G430" t="s">
        <v>62</v>
      </c>
      <c r="H430" t="s">
        <v>226</v>
      </c>
      <c r="I430" t="s">
        <v>74</v>
      </c>
      <c r="J430" t="s">
        <v>65</v>
      </c>
      <c r="K430" t="s">
        <v>75</v>
      </c>
      <c r="L430" t="s">
        <v>87</v>
      </c>
      <c r="M430" t="s">
        <v>56</v>
      </c>
      <c r="N430" t="s">
        <v>109</v>
      </c>
      <c r="O430" t="s">
        <v>70</v>
      </c>
      <c r="P430">
        <v>55</v>
      </c>
      <c r="Q430">
        <v>55</v>
      </c>
      <c r="R430">
        <v>52</v>
      </c>
      <c r="S430">
        <v>1</v>
      </c>
      <c r="T430">
        <f t="shared" si="54"/>
        <v>51</v>
      </c>
      <c r="U430">
        <v>51</v>
      </c>
      <c r="V430">
        <f t="shared" si="55"/>
        <v>0</v>
      </c>
      <c r="W430" s="3">
        <f t="shared" si="56"/>
        <v>1.9230769230769232E-2</v>
      </c>
      <c r="X430">
        <v>28</v>
      </c>
      <c r="Y430" s="4">
        <v>3.4</v>
      </c>
      <c r="Z430" s="4">
        <v>1.3</v>
      </c>
      <c r="AA430" s="5">
        <v>52313.97</v>
      </c>
      <c r="AB430" s="5">
        <f t="shared" si="57"/>
        <v>2668012.4700000002</v>
      </c>
      <c r="AC430" s="5">
        <v>35583.29</v>
      </c>
      <c r="AD430" s="5">
        <f t="shared" si="58"/>
        <v>1850331.08</v>
      </c>
      <c r="AE430" s="5">
        <v>113778.03</v>
      </c>
      <c r="AF430" s="5">
        <v>34912.879999999997</v>
      </c>
      <c r="AG430" s="5">
        <v>9629.8700000000008</v>
      </c>
      <c r="AH430" s="5">
        <v>1885</v>
      </c>
      <c r="AI430" s="5">
        <v>4600</v>
      </c>
      <c r="AJ430">
        <v>0</v>
      </c>
      <c r="AK430" s="5">
        <v>0</v>
      </c>
      <c r="AL430" s="5">
        <v>0</v>
      </c>
      <c r="AM430" s="5">
        <v>82158.490000000005</v>
      </c>
      <c r="AN430">
        <v>8</v>
      </c>
      <c r="AO430">
        <v>11</v>
      </c>
      <c r="AP430" t="str">
        <f t="shared" si="59"/>
        <v>No</v>
      </c>
      <c r="AQ430">
        <v>2</v>
      </c>
      <c r="AR430" s="5">
        <f t="shared" si="60"/>
        <v>2097295.35</v>
      </c>
      <c r="AS430" s="5">
        <f t="shared" si="61"/>
        <v>570717.12</v>
      </c>
      <c r="AT430" t="s">
        <v>59</v>
      </c>
      <c r="AU430" t="s">
        <v>6164</v>
      </c>
      <c r="AV430" t="s">
        <v>6165</v>
      </c>
      <c r="AW430" t="s">
        <v>6166</v>
      </c>
      <c r="AX430" t="s">
        <v>6167</v>
      </c>
      <c r="AY430">
        <v>59</v>
      </c>
      <c r="AZ430">
        <v>4</v>
      </c>
      <c r="BA430">
        <v>0</v>
      </c>
      <c r="BB430" t="s">
        <v>6168</v>
      </c>
      <c r="BC430">
        <v>2</v>
      </c>
      <c r="BD430">
        <v>1</v>
      </c>
      <c r="BE430" t="s">
        <v>6178</v>
      </c>
      <c r="BF430" t="s">
        <v>6170</v>
      </c>
      <c r="BG430">
        <v>1</v>
      </c>
      <c r="BH430" t="s">
        <v>6179</v>
      </c>
      <c r="BI430">
        <v>31</v>
      </c>
      <c r="BJ430" t="s">
        <v>6172</v>
      </c>
      <c r="BK430">
        <v>0</v>
      </c>
      <c r="BL430">
        <v>64</v>
      </c>
      <c r="BM430" s="3">
        <f t="shared" si="62"/>
        <v>0.8125</v>
      </c>
    </row>
    <row r="431" spans="1:65">
      <c r="A431" t="s">
        <v>558</v>
      </c>
      <c r="B431" s="2">
        <v>45684</v>
      </c>
      <c r="C431" t="s">
        <v>47</v>
      </c>
      <c r="D431" t="s">
        <v>48</v>
      </c>
      <c r="E431">
        <v>1</v>
      </c>
      <c r="F431" t="s">
        <v>78</v>
      </c>
      <c r="G431" t="s">
        <v>50</v>
      </c>
      <c r="H431" t="s">
        <v>185</v>
      </c>
      <c r="I431" t="s">
        <v>64</v>
      </c>
      <c r="J431" t="s">
        <v>53</v>
      </c>
      <c r="K431" t="s">
        <v>75</v>
      </c>
      <c r="L431" t="s">
        <v>87</v>
      </c>
      <c r="M431" t="s">
        <v>56</v>
      </c>
      <c r="N431" t="s">
        <v>69</v>
      </c>
      <c r="O431" t="s">
        <v>70</v>
      </c>
      <c r="P431">
        <v>65</v>
      </c>
      <c r="Q431">
        <v>66</v>
      </c>
      <c r="R431">
        <v>62</v>
      </c>
      <c r="S431">
        <v>2</v>
      </c>
      <c r="T431">
        <f t="shared" si="54"/>
        <v>60</v>
      </c>
      <c r="U431">
        <v>60</v>
      </c>
      <c r="V431">
        <f t="shared" si="55"/>
        <v>0</v>
      </c>
      <c r="W431" s="3">
        <f t="shared" si="56"/>
        <v>3.2258064516129031E-2</v>
      </c>
      <c r="X431">
        <v>15</v>
      </c>
      <c r="Y431" s="4">
        <v>4.0999999999999996</v>
      </c>
      <c r="Z431" s="4">
        <v>0.8</v>
      </c>
      <c r="AA431" s="5">
        <v>35836.67</v>
      </c>
      <c r="AB431" s="5">
        <f t="shared" si="57"/>
        <v>2150200.2000000002</v>
      </c>
      <c r="AC431" s="5">
        <v>24312.84</v>
      </c>
      <c r="AD431" s="5">
        <f t="shared" si="58"/>
        <v>1507396.08</v>
      </c>
      <c r="AE431" s="5">
        <v>104137</v>
      </c>
      <c r="AF431" s="5">
        <v>29441.97</v>
      </c>
      <c r="AG431" s="5">
        <v>8074.15</v>
      </c>
      <c r="AH431" s="5">
        <v>1160</v>
      </c>
      <c r="AI431" s="5">
        <v>6400</v>
      </c>
      <c r="AJ431">
        <v>0</v>
      </c>
      <c r="AK431" s="5">
        <v>0</v>
      </c>
      <c r="AL431" s="5">
        <v>0</v>
      </c>
      <c r="AM431" s="5">
        <v>41852.74</v>
      </c>
      <c r="AN431">
        <v>4</v>
      </c>
      <c r="AO431">
        <v>4</v>
      </c>
      <c r="AP431" t="str">
        <f t="shared" si="59"/>
        <v>Yes</v>
      </c>
      <c r="AQ431">
        <v>1</v>
      </c>
      <c r="AR431" s="5">
        <f t="shared" si="60"/>
        <v>1698461.94</v>
      </c>
      <c r="AS431" s="5">
        <f t="shared" si="61"/>
        <v>451738.26</v>
      </c>
      <c r="AT431" t="s">
        <v>59</v>
      </c>
      <c r="AU431" t="s">
        <v>6164</v>
      </c>
      <c r="AV431" t="s">
        <v>6165</v>
      </c>
      <c r="AW431" t="s">
        <v>6166</v>
      </c>
      <c r="AX431" t="s">
        <v>6167</v>
      </c>
      <c r="AY431">
        <v>68</v>
      </c>
      <c r="AZ431">
        <v>0</v>
      </c>
      <c r="BA431">
        <v>0</v>
      </c>
      <c r="BB431" t="s">
        <v>6168</v>
      </c>
      <c r="BC431">
        <v>0</v>
      </c>
      <c r="BD431">
        <v>0</v>
      </c>
      <c r="BE431" t="s">
        <v>6169</v>
      </c>
      <c r="BF431" t="s">
        <v>6170</v>
      </c>
      <c r="BG431">
        <v>0</v>
      </c>
      <c r="BH431" t="s">
        <v>6171</v>
      </c>
      <c r="BI431">
        <v>34</v>
      </c>
      <c r="BJ431" t="s">
        <v>6172</v>
      </c>
      <c r="BK431">
        <v>0</v>
      </c>
      <c r="BL431">
        <v>71</v>
      </c>
      <c r="BM431" s="3">
        <f t="shared" si="62"/>
        <v>0.87323943661971826</v>
      </c>
    </row>
    <row r="432" spans="1:65">
      <c r="A432" t="s">
        <v>559</v>
      </c>
      <c r="B432" s="2">
        <v>45684</v>
      </c>
      <c r="C432" t="s">
        <v>47</v>
      </c>
      <c r="D432" t="s">
        <v>48</v>
      </c>
      <c r="E432">
        <v>1</v>
      </c>
      <c r="F432" t="s">
        <v>49</v>
      </c>
      <c r="G432" t="s">
        <v>79</v>
      </c>
      <c r="H432" t="s">
        <v>262</v>
      </c>
      <c r="I432" t="s">
        <v>74</v>
      </c>
      <c r="J432" t="s">
        <v>65</v>
      </c>
      <c r="K432" t="s">
        <v>75</v>
      </c>
      <c r="L432" t="s">
        <v>67</v>
      </c>
      <c r="M432" t="s">
        <v>68</v>
      </c>
      <c r="N432" t="s">
        <v>57</v>
      </c>
      <c r="O432" t="s">
        <v>58</v>
      </c>
      <c r="P432">
        <v>51</v>
      </c>
      <c r="Q432">
        <v>53</v>
      </c>
      <c r="R432">
        <v>51</v>
      </c>
      <c r="S432">
        <v>2</v>
      </c>
      <c r="T432">
        <f t="shared" si="54"/>
        <v>49</v>
      </c>
      <c r="U432">
        <v>49</v>
      </c>
      <c r="V432">
        <f t="shared" si="55"/>
        <v>0</v>
      </c>
      <c r="W432" s="3">
        <f t="shared" si="56"/>
        <v>3.9215686274509803E-2</v>
      </c>
      <c r="X432">
        <v>30</v>
      </c>
      <c r="Y432" s="4">
        <v>2.6</v>
      </c>
      <c r="Z432" s="4">
        <v>1</v>
      </c>
      <c r="AA432" s="5">
        <v>51815.42</v>
      </c>
      <c r="AB432" s="5">
        <f t="shared" si="57"/>
        <v>2538955.58</v>
      </c>
      <c r="AC432" s="5">
        <v>32407.03</v>
      </c>
      <c r="AD432" s="5">
        <f t="shared" si="58"/>
        <v>1652758.53</v>
      </c>
      <c r="AE432" s="5">
        <v>114200.11</v>
      </c>
      <c r="AF432" s="5">
        <v>33903.11</v>
      </c>
      <c r="AG432" s="5">
        <v>10505.45</v>
      </c>
      <c r="AH432" s="5">
        <v>1450</v>
      </c>
      <c r="AI432" s="5">
        <v>9200</v>
      </c>
      <c r="AJ432">
        <v>1</v>
      </c>
      <c r="AK432" s="5">
        <v>13678.84</v>
      </c>
      <c r="AL432" s="5">
        <v>0</v>
      </c>
      <c r="AM432" s="5">
        <v>31766.42</v>
      </c>
      <c r="AN432">
        <v>4</v>
      </c>
      <c r="AO432">
        <v>4</v>
      </c>
      <c r="AP432" t="str">
        <f t="shared" si="59"/>
        <v>Yes</v>
      </c>
      <c r="AQ432">
        <v>1</v>
      </c>
      <c r="AR432" s="5">
        <f t="shared" si="60"/>
        <v>1867462.46</v>
      </c>
      <c r="AS432" s="5">
        <f t="shared" si="61"/>
        <v>671493.12</v>
      </c>
      <c r="AT432" t="s">
        <v>116</v>
      </c>
      <c r="AU432" t="s">
        <v>6189</v>
      </c>
      <c r="AV432" t="s">
        <v>6201</v>
      </c>
      <c r="AW432" t="s">
        <v>6175</v>
      </c>
      <c r="AX432" t="s">
        <v>6167</v>
      </c>
      <c r="AY432">
        <v>53</v>
      </c>
      <c r="AZ432">
        <v>0</v>
      </c>
      <c r="BA432">
        <v>0</v>
      </c>
      <c r="BB432" t="s">
        <v>6168</v>
      </c>
      <c r="BC432">
        <v>0</v>
      </c>
      <c r="BD432">
        <v>0</v>
      </c>
      <c r="BE432" t="s">
        <v>6169</v>
      </c>
      <c r="BF432" t="s">
        <v>6170</v>
      </c>
      <c r="BG432">
        <v>1</v>
      </c>
      <c r="BH432" t="s">
        <v>6186</v>
      </c>
      <c r="BI432">
        <v>44</v>
      </c>
      <c r="BJ432" t="s">
        <v>6172</v>
      </c>
      <c r="BK432">
        <v>0</v>
      </c>
      <c r="BL432">
        <v>61</v>
      </c>
      <c r="BM432" s="3">
        <f t="shared" si="62"/>
        <v>0.83606557377049184</v>
      </c>
    </row>
    <row r="433" spans="1:65">
      <c r="A433" t="s">
        <v>560</v>
      </c>
      <c r="B433" s="2">
        <v>45684</v>
      </c>
      <c r="C433" t="s">
        <v>47</v>
      </c>
      <c r="D433" t="s">
        <v>48</v>
      </c>
      <c r="E433">
        <v>1</v>
      </c>
      <c r="F433" t="s">
        <v>49</v>
      </c>
      <c r="G433" t="s">
        <v>62</v>
      </c>
      <c r="H433" t="s">
        <v>226</v>
      </c>
      <c r="I433" t="s">
        <v>52</v>
      </c>
      <c r="J433" t="s">
        <v>65</v>
      </c>
      <c r="K433" t="s">
        <v>75</v>
      </c>
      <c r="L433" t="s">
        <v>67</v>
      </c>
      <c r="M433" t="s">
        <v>56</v>
      </c>
      <c r="N433" t="s">
        <v>57</v>
      </c>
      <c r="O433" t="s">
        <v>82</v>
      </c>
      <c r="P433">
        <v>41</v>
      </c>
      <c r="Q433">
        <v>41</v>
      </c>
      <c r="R433">
        <v>40</v>
      </c>
      <c r="S433">
        <v>1</v>
      </c>
      <c r="T433">
        <f t="shared" si="54"/>
        <v>39</v>
      </c>
      <c r="U433">
        <v>39</v>
      </c>
      <c r="V433">
        <f t="shared" si="55"/>
        <v>0</v>
      </c>
      <c r="W433" s="3">
        <f t="shared" si="56"/>
        <v>2.5000000000000001E-2</v>
      </c>
      <c r="X433">
        <v>12</v>
      </c>
      <c r="Y433" s="4">
        <v>2.7</v>
      </c>
      <c r="Z433" s="4">
        <v>0.6</v>
      </c>
      <c r="AA433" s="5">
        <v>51751.71</v>
      </c>
      <c r="AB433" s="5">
        <f t="shared" si="57"/>
        <v>2018316.69</v>
      </c>
      <c r="AC433" s="5">
        <v>34157.93</v>
      </c>
      <c r="AD433" s="5">
        <f t="shared" si="58"/>
        <v>1366317.2</v>
      </c>
      <c r="AE433" s="5">
        <v>92321.58</v>
      </c>
      <c r="AF433" s="5">
        <v>25745.39</v>
      </c>
      <c r="AG433" s="5">
        <v>7657.57</v>
      </c>
      <c r="AH433" s="5">
        <v>870</v>
      </c>
      <c r="AI433" s="5">
        <v>4600</v>
      </c>
      <c r="AJ433">
        <v>0</v>
      </c>
      <c r="AK433" s="5">
        <v>0</v>
      </c>
      <c r="AL433" s="5">
        <v>0</v>
      </c>
      <c r="AM433" s="5">
        <v>24891.32</v>
      </c>
      <c r="AN433">
        <v>4</v>
      </c>
      <c r="AO433">
        <v>4</v>
      </c>
      <c r="AP433" t="str">
        <f t="shared" si="59"/>
        <v>Yes</v>
      </c>
      <c r="AQ433">
        <v>1</v>
      </c>
      <c r="AR433" s="5">
        <f t="shared" si="60"/>
        <v>1522403.06</v>
      </c>
      <c r="AS433" s="5">
        <f t="shared" si="61"/>
        <v>495913.63</v>
      </c>
      <c r="AT433" t="s">
        <v>59</v>
      </c>
      <c r="AU433" t="s">
        <v>6164</v>
      </c>
      <c r="AV433" t="s">
        <v>6165</v>
      </c>
      <c r="AW433" t="s">
        <v>6166</v>
      </c>
      <c r="AX433" t="s">
        <v>6167</v>
      </c>
      <c r="AY433">
        <v>44</v>
      </c>
      <c r="AZ433">
        <v>3</v>
      </c>
      <c r="BA433">
        <v>0</v>
      </c>
      <c r="BB433" t="s">
        <v>6168</v>
      </c>
      <c r="BC433">
        <v>0</v>
      </c>
      <c r="BD433">
        <v>0</v>
      </c>
      <c r="BE433" t="s">
        <v>6169</v>
      </c>
      <c r="BF433" t="s">
        <v>6170</v>
      </c>
      <c r="BG433">
        <v>0</v>
      </c>
      <c r="BH433" t="s">
        <v>6171</v>
      </c>
      <c r="BI433">
        <v>10</v>
      </c>
      <c r="BJ433" t="s">
        <v>6172</v>
      </c>
      <c r="BK433">
        <v>0</v>
      </c>
      <c r="BL433">
        <v>65</v>
      </c>
      <c r="BM433" s="3">
        <f t="shared" si="62"/>
        <v>0.61538461538461542</v>
      </c>
    </row>
    <row r="434" spans="1:65">
      <c r="A434" t="s">
        <v>561</v>
      </c>
      <c r="B434" s="2">
        <v>45684</v>
      </c>
      <c r="C434" t="s">
        <v>47</v>
      </c>
      <c r="D434" t="s">
        <v>48</v>
      </c>
      <c r="E434">
        <v>1</v>
      </c>
      <c r="F434" t="s">
        <v>78</v>
      </c>
      <c r="G434" t="s">
        <v>62</v>
      </c>
      <c r="H434" t="s">
        <v>153</v>
      </c>
      <c r="I434" t="s">
        <v>74</v>
      </c>
      <c r="J434" t="s">
        <v>65</v>
      </c>
      <c r="K434" t="s">
        <v>75</v>
      </c>
      <c r="L434" t="s">
        <v>92</v>
      </c>
      <c r="M434" t="s">
        <v>56</v>
      </c>
      <c r="N434" t="s">
        <v>57</v>
      </c>
      <c r="O434" t="s">
        <v>70</v>
      </c>
      <c r="P434">
        <v>47</v>
      </c>
      <c r="Q434">
        <v>50</v>
      </c>
      <c r="R434">
        <v>48</v>
      </c>
      <c r="S434">
        <v>1</v>
      </c>
      <c r="T434">
        <f t="shared" si="54"/>
        <v>47</v>
      </c>
      <c r="U434">
        <v>45</v>
      </c>
      <c r="V434">
        <f t="shared" si="55"/>
        <v>2</v>
      </c>
      <c r="W434" s="3">
        <f t="shared" si="56"/>
        <v>2.0833333333333332E-2</v>
      </c>
      <c r="X434">
        <v>24</v>
      </c>
      <c r="Y434" s="4">
        <v>0.5</v>
      </c>
      <c r="Z434" s="4">
        <v>0.9</v>
      </c>
      <c r="AA434" s="5">
        <v>52037.35</v>
      </c>
      <c r="AB434" s="5">
        <f t="shared" si="57"/>
        <v>2341680.75</v>
      </c>
      <c r="AC434" s="5">
        <v>35264.99</v>
      </c>
      <c r="AD434" s="5">
        <f t="shared" si="58"/>
        <v>1692719.52</v>
      </c>
      <c r="AE434" s="5">
        <v>105554.78</v>
      </c>
      <c r="AF434" s="5">
        <v>31617.759999999998</v>
      </c>
      <c r="AG434" s="5">
        <v>8920.4599999999991</v>
      </c>
      <c r="AH434" s="5">
        <v>1305</v>
      </c>
      <c r="AI434" s="5">
        <v>4600</v>
      </c>
      <c r="AJ434">
        <v>0</v>
      </c>
      <c r="AK434" s="5">
        <v>0</v>
      </c>
      <c r="AL434" s="5">
        <v>2033.89</v>
      </c>
      <c r="AM434" s="5">
        <v>27901.33</v>
      </c>
      <c r="AN434">
        <v>4</v>
      </c>
      <c r="AO434">
        <v>2</v>
      </c>
      <c r="AP434" t="str">
        <f t="shared" si="59"/>
        <v>Yes</v>
      </c>
      <c r="AQ434">
        <v>0</v>
      </c>
      <c r="AR434" s="5">
        <f t="shared" si="60"/>
        <v>1874652.74</v>
      </c>
      <c r="AS434" s="5">
        <f t="shared" si="61"/>
        <v>467028.01</v>
      </c>
      <c r="AT434" t="s">
        <v>59</v>
      </c>
      <c r="AU434" t="s">
        <v>6164</v>
      </c>
      <c r="AV434" t="s">
        <v>6165</v>
      </c>
      <c r="AW434" t="s">
        <v>6166</v>
      </c>
      <c r="AX434" t="s">
        <v>6167</v>
      </c>
      <c r="AY434">
        <v>48</v>
      </c>
      <c r="AZ434">
        <v>0</v>
      </c>
      <c r="BA434">
        <v>15</v>
      </c>
      <c r="BB434" t="s">
        <v>6191</v>
      </c>
      <c r="BC434">
        <v>0</v>
      </c>
      <c r="BD434">
        <v>0</v>
      </c>
      <c r="BE434" t="s">
        <v>6169</v>
      </c>
      <c r="BF434" t="s">
        <v>6170</v>
      </c>
      <c r="BG434">
        <v>1</v>
      </c>
      <c r="BH434" t="s">
        <v>6179</v>
      </c>
      <c r="BI434">
        <v>57</v>
      </c>
      <c r="BJ434" t="s">
        <v>6187</v>
      </c>
      <c r="BK434">
        <v>0</v>
      </c>
      <c r="BL434">
        <v>61</v>
      </c>
      <c r="BM434" s="3">
        <f t="shared" si="62"/>
        <v>0.78688524590163933</v>
      </c>
    </row>
    <row r="435" spans="1:65">
      <c r="A435" t="s">
        <v>562</v>
      </c>
      <c r="B435" s="2">
        <v>45684</v>
      </c>
      <c r="C435" t="s">
        <v>47</v>
      </c>
      <c r="D435" t="s">
        <v>48</v>
      </c>
      <c r="E435">
        <v>1</v>
      </c>
      <c r="F435" t="s">
        <v>49</v>
      </c>
      <c r="G435" t="s">
        <v>50</v>
      </c>
      <c r="H435" t="s">
        <v>245</v>
      </c>
      <c r="I435" t="s">
        <v>52</v>
      </c>
      <c r="J435" t="s">
        <v>53</v>
      </c>
      <c r="K435" t="s">
        <v>54</v>
      </c>
      <c r="L435" t="s">
        <v>92</v>
      </c>
      <c r="M435" t="s">
        <v>56</v>
      </c>
      <c r="N435" t="s">
        <v>57</v>
      </c>
      <c r="O435" t="s">
        <v>70</v>
      </c>
      <c r="P435">
        <v>64</v>
      </c>
      <c r="Q435">
        <v>67</v>
      </c>
      <c r="R435">
        <v>65</v>
      </c>
      <c r="S435">
        <v>2</v>
      </c>
      <c r="T435">
        <f t="shared" si="54"/>
        <v>63</v>
      </c>
      <c r="U435">
        <v>63</v>
      </c>
      <c r="V435">
        <f t="shared" si="55"/>
        <v>0</v>
      </c>
      <c r="W435" s="3">
        <f t="shared" si="56"/>
        <v>3.0769230769230771E-2</v>
      </c>
      <c r="X435">
        <v>35</v>
      </c>
      <c r="Y435" s="4">
        <v>0</v>
      </c>
      <c r="Z435" s="4">
        <v>1.5</v>
      </c>
      <c r="AA435" s="5">
        <v>38875.839999999997</v>
      </c>
      <c r="AB435" s="5">
        <f t="shared" si="57"/>
        <v>2449177.92</v>
      </c>
      <c r="AC435" s="5">
        <v>23909.37</v>
      </c>
      <c r="AD435" s="5">
        <f t="shared" si="58"/>
        <v>1554109.05</v>
      </c>
      <c r="AE435" s="5">
        <v>117179.98</v>
      </c>
      <c r="AF435" s="5">
        <v>30520.42</v>
      </c>
      <c r="AG435" s="5">
        <v>9857.06</v>
      </c>
      <c r="AH435" s="5">
        <v>2175</v>
      </c>
      <c r="AI435" s="5">
        <v>6400</v>
      </c>
      <c r="AJ435">
        <v>0</v>
      </c>
      <c r="AK435" s="5">
        <v>0</v>
      </c>
      <c r="AL435" s="5">
        <v>0</v>
      </c>
      <c r="AM435" s="5">
        <v>43612.31</v>
      </c>
      <c r="AN435">
        <v>4</v>
      </c>
      <c r="AO435">
        <v>3</v>
      </c>
      <c r="AP435" t="str">
        <f t="shared" si="59"/>
        <v>Yes</v>
      </c>
      <c r="AQ435">
        <v>1</v>
      </c>
      <c r="AR435" s="5">
        <f t="shared" si="60"/>
        <v>1763853.82</v>
      </c>
      <c r="AS435" s="5">
        <f t="shared" si="61"/>
        <v>685324.1</v>
      </c>
      <c r="AT435" t="s">
        <v>59</v>
      </c>
      <c r="AU435" t="s">
        <v>6164</v>
      </c>
      <c r="AV435" t="s">
        <v>6165</v>
      </c>
      <c r="AW435" t="s">
        <v>6166</v>
      </c>
      <c r="AX435" t="s">
        <v>6167</v>
      </c>
      <c r="AY435">
        <v>66</v>
      </c>
      <c r="AZ435">
        <v>0</v>
      </c>
      <c r="BA435">
        <v>0</v>
      </c>
      <c r="BB435" t="s">
        <v>6168</v>
      </c>
      <c r="BC435">
        <v>0</v>
      </c>
      <c r="BD435">
        <v>0</v>
      </c>
      <c r="BE435" t="s">
        <v>6169</v>
      </c>
      <c r="BF435" t="s">
        <v>6170</v>
      </c>
      <c r="BG435">
        <v>0</v>
      </c>
      <c r="BH435" t="s">
        <v>6171</v>
      </c>
      <c r="BI435">
        <v>42</v>
      </c>
      <c r="BJ435" t="s">
        <v>6172</v>
      </c>
      <c r="BK435">
        <v>0</v>
      </c>
      <c r="BL435">
        <v>73</v>
      </c>
      <c r="BM435" s="3">
        <f t="shared" si="62"/>
        <v>0.8904109589041096</v>
      </c>
    </row>
    <row r="436" spans="1:65">
      <c r="A436" t="s">
        <v>563</v>
      </c>
      <c r="B436" s="2">
        <v>45685</v>
      </c>
      <c r="C436" t="s">
        <v>47</v>
      </c>
      <c r="D436" t="s">
        <v>48</v>
      </c>
      <c r="E436">
        <v>1</v>
      </c>
      <c r="F436" t="s">
        <v>61</v>
      </c>
      <c r="G436" t="s">
        <v>50</v>
      </c>
      <c r="H436" t="s">
        <v>157</v>
      </c>
      <c r="I436" t="s">
        <v>74</v>
      </c>
      <c r="J436" t="s">
        <v>81</v>
      </c>
      <c r="K436" t="s">
        <v>75</v>
      </c>
      <c r="L436" t="s">
        <v>92</v>
      </c>
      <c r="M436" t="s">
        <v>56</v>
      </c>
      <c r="N436" t="s">
        <v>69</v>
      </c>
      <c r="O436" t="s">
        <v>70</v>
      </c>
      <c r="P436">
        <v>37</v>
      </c>
      <c r="Q436">
        <v>38</v>
      </c>
      <c r="R436">
        <v>36</v>
      </c>
      <c r="S436">
        <v>1</v>
      </c>
      <c r="T436">
        <f t="shared" si="54"/>
        <v>35</v>
      </c>
      <c r="U436">
        <v>35</v>
      </c>
      <c r="V436">
        <f t="shared" si="55"/>
        <v>0</v>
      </c>
      <c r="W436" s="3">
        <f t="shared" si="56"/>
        <v>2.7777777777777776E-2</v>
      </c>
      <c r="X436">
        <v>27</v>
      </c>
      <c r="Y436" s="4">
        <v>5.2</v>
      </c>
      <c r="Z436" s="4">
        <v>1.2</v>
      </c>
      <c r="AA436" s="5">
        <v>78232.69</v>
      </c>
      <c r="AB436" s="5">
        <f t="shared" si="57"/>
        <v>2738144.15</v>
      </c>
      <c r="AC436" s="5">
        <v>53801.47</v>
      </c>
      <c r="AD436" s="5">
        <f t="shared" si="58"/>
        <v>1936852.92</v>
      </c>
      <c r="AE436" s="5">
        <v>110062.6</v>
      </c>
      <c r="AF436" s="5">
        <v>30801.86</v>
      </c>
      <c r="AG436" s="5">
        <v>10069.5</v>
      </c>
      <c r="AH436" s="5">
        <v>1740</v>
      </c>
      <c r="AI436" s="5">
        <v>6800</v>
      </c>
      <c r="AJ436">
        <v>0</v>
      </c>
      <c r="AK436" s="5">
        <v>0</v>
      </c>
      <c r="AL436" s="5">
        <v>0</v>
      </c>
      <c r="AM436" s="5">
        <v>22873.24</v>
      </c>
      <c r="AN436">
        <v>4</v>
      </c>
      <c r="AO436">
        <v>4</v>
      </c>
      <c r="AP436" t="str">
        <f t="shared" si="59"/>
        <v>Yes</v>
      </c>
      <c r="AQ436">
        <v>0</v>
      </c>
      <c r="AR436" s="5">
        <f t="shared" si="60"/>
        <v>2119200.12</v>
      </c>
      <c r="AS436" s="5">
        <f t="shared" si="61"/>
        <v>618944.03</v>
      </c>
      <c r="AT436" t="s">
        <v>59</v>
      </c>
      <c r="AU436" t="s">
        <v>6164</v>
      </c>
      <c r="AV436" t="s">
        <v>6165</v>
      </c>
      <c r="AW436" t="s">
        <v>6166</v>
      </c>
      <c r="AX436" t="s">
        <v>6167</v>
      </c>
      <c r="AY436">
        <v>43</v>
      </c>
      <c r="AZ436">
        <v>3</v>
      </c>
      <c r="BA436">
        <v>0</v>
      </c>
      <c r="BB436" t="s">
        <v>6168</v>
      </c>
      <c r="BC436">
        <v>0</v>
      </c>
      <c r="BD436">
        <v>0</v>
      </c>
      <c r="BE436" t="s">
        <v>6169</v>
      </c>
      <c r="BF436" t="s">
        <v>6170</v>
      </c>
      <c r="BG436">
        <v>0</v>
      </c>
      <c r="BH436" t="s">
        <v>6171</v>
      </c>
      <c r="BI436">
        <v>28</v>
      </c>
      <c r="BJ436" t="s">
        <v>6172</v>
      </c>
      <c r="BK436">
        <v>0</v>
      </c>
      <c r="BL436">
        <v>51</v>
      </c>
      <c r="BM436" s="3">
        <f t="shared" si="62"/>
        <v>0.70588235294117652</v>
      </c>
    </row>
    <row r="437" spans="1:65">
      <c r="A437" t="s">
        <v>564</v>
      </c>
      <c r="B437" s="2">
        <v>45685</v>
      </c>
      <c r="C437" t="s">
        <v>47</v>
      </c>
      <c r="D437" t="s">
        <v>48</v>
      </c>
      <c r="E437">
        <v>1</v>
      </c>
      <c r="F437" t="s">
        <v>61</v>
      </c>
      <c r="G437" t="s">
        <v>50</v>
      </c>
      <c r="H437" t="s">
        <v>170</v>
      </c>
      <c r="I437" t="s">
        <v>64</v>
      </c>
      <c r="J437" t="s">
        <v>53</v>
      </c>
      <c r="K437" t="s">
        <v>75</v>
      </c>
      <c r="L437" t="s">
        <v>67</v>
      </c>
      <c r="M437" t="s">
        <v>56</v>
      </c>
      <c r="N437" t="s">
        <v>109</v>
      </c>
      <c r="O437" t="s">
        <v>70</v>
      </c>
      <c r="P437">
        <v>54</v>
      </c>
      <c r="Q437">
        <v>58</v>
      </c>
      <c r="R437">
        <v>58</v>
      </c>
      <c r="S437">
        <v>2</v>
      </c>
      <c r="T437">
        <f t="shared" si="54"/>
        <v>56</v>
      </c>
      <c r="U437">
        <v>54</v>
      </c>
      <c r="V437">
        <f t="shared" si="55"/>
        <v>2</v>
      </c>
      <c r="W437" s="3">
        <f t="shared" si="56"/>
        <v>3.4482758620689655E-2</v>
      </c>
      <c r="X437">
        <v>8</v>
      </c>
      <c r="Y437" s="4">
        <v>0</v>
      </c>
      <c r="Z437" s="4">
        <v>0.6</v>
      </c>
      <c r="AA437" s="5">
        <v>36218.230000000003</v>
      </c>
      <c r="AB437" s="5">
        <f t="shared" si="57"/>
        <v>1955784.42</v>
      </c>
      <c r="AC437" s="5">
        <v>22905.27</v>
      </c>
      <c r="AD437" s="5">
        <f t="shared" si="58"/>
        <v>1328505.6599999999</v>
      </c>
      <c r="AE437" s="5">
        <v>97258.6</v>
      </c>
      <c r="AF437" s="5">
        <v>24260.58</v>
      </c>
      <c r="AG437" s="5">
        <v>7458.45</v>
      </c>
      <c r="AH437" s="5">
        <v>870</v>
      </c>
      <c r="AI437" s="5">
        <v>6400</v>
      </c>
      <c r="AJ437">
        <v>0</v>
      </c>
      <c r="AK437" s="5">
        <v>0</v>
      </c>
      <c r="AL437" s="5">
        <v>1354.98</v>
      </c>
      <c r="AM437" s="5">
        <v>87146.05</v>
      </c>
      <c r="AN437">
        <v>8</v>
      </c>
      <c r="AO437">
        <v>10</v>
      </c>
      <c r="AP437" t="str">
        <f t="shared" si="59"/>
        <v>No</v>
      </c>
      <c r="AQ437">
        <v>2</v>
      </c>
      <c r="AR437" s="5">
        <f t="shared" si="60"/>
        <v>1553254.32</v>
      </c>
      <c r="AS437" s="5">
        <f t="shared" si="61"/>
        <v>402530.1</v>
      </c>
      <c r="AT437" t="s">
        <v>59</v>
      </c>
      <c r="AU437" t="s">
        <v>6164</v>
      </c>
      <c r="AV437" t="s">
        <v>6165</v>
      </c>
      <c r="AW437" t="s">
        <v>6166</v>
      </c>
      <c r="AX437" t="s">
        <v>6184</v>
      </c>
      <c r="AY437">
        <v>61</v>
      </c>
      <c r="AZ437">
        <v>4</v>
      </c>
      <c r="BA437">
        <v>20</v>
      </c>
      <c r="BB437" t="s">
        <v>6185</v>
      </c>
      <c r="BC437">
        <v>2</v>
      </c>
      <c r="BD437">
        <v>0</v>
      </c>
      <c r="BE437" t="s">
        <v>6178</v>
      </c>
      <c r="BF437" t="s">
        <v>6170</v>
      </c>
      <c r="BG437">
        <v>0</v>
      </c>
      <c r="BH437" t="s">
        <v>6171</v>
      </c>
      <c r="BI437">
        <v>18</v>
      </c>
      <c r="BJ437" t="s">
        <v>6172</v>
      </c>
      <c r="BK437">
        <v>0</v>
      </c>
      <c r="BL437">
        <v>77</v>
      </c>
      <c r="BM437" s="3">
        <f t="shared" si="62"/>
        <v>0.75324675324675328</v>
      </c>
    </row>
    <row r="438" spans="1:65">
      <c r="A438" t="s">
        <v>565</v>
      </c>
      <c r="B438" s="2">
        <v>45685</v>
      </c>
      <c r="C438" t="s">
        <v>47</v>
      </c>
      <c r="D438" t="s">
        <v>48</v>
      </c>
      <c r="E438">
        <v>1</v>
      </c>
      <c r="F438" t="s">
        <v>72</v>
      </c>
      <c r="G438" t="s">
        <v>62</v>
      </c>
      <c r="H438" t="s">
        <v>220</v>
      </c>
      <c r="I438" t="s">
        <v>74</v>
      </c>
      <c r="J438" t="s">
        <v>81</v>
      </c>
      <c r="K438" t="s">
        <v>75</v>
      </c>
      <c r="L438" t="s">
        <v>87</v>
      </c>
      <c r="M438" t="s">
        <v>68</v>
      </c>
      <c r="N438" t="s">
        <v>76</v>
      </c>
      <c r="O438" t="s">
        <v>70</v>
      </c>
      <c r="P438">
        <v>39</v>
      </c>
      <c r="Q438">
        <v>40</v>
      </c>
      <c r="R438">
        <v>40</v>
      </c>
      <c r="S438">
        <v>1</v>
      </c>
      <c r="T438">
        <f t="shared" si="54"/>
        <v>39</v>
      </c>
      <c r="U438">
        <v>37</v>
      </c>
      <c r="V438">
        <f t="shared" si="55"/>
        <v>2</v>
      </c>
      <c r="W438" s="3">
        <f t="shared" si="56"/>
        <v>2.5000000000000001E-2</v>
      </c>
      <c r="X438">
        <v>21</v>
      </c>
      <c r="Y438" s="4">
        <v>2.6</v>
      </c>
      <c r="Z438" s="4">
        <v>0.8</v>
      </c>
      <c r="AA438" s="5">
        <v>77886.990000000005</v>
      </c>
      <c r="AB438" s="5">
        <f t="shared" si="57"/>
        <v>2881818.63</v>
      </c>
      <c r="AC438" s="5">
        <v>51884.85</v>
      </c>
      <c r="AD438" s="5">
        <f t="shared" si="58"/>
        <v>2075394</v>
      </c>
      <c r="AE438" s="5">
        <v>121207.39</v>
      </c>
      <c r="AF438" s="5">
        <v>34431</v>
      </c>
      <c r="AG438" s="5">
        <v>8759.24</v>
      </c>
      <c r="AH438" s="5">
        <v>1160</v>
      </c>
      <c r="AI438" s="5">
        <v>6800</v>
      </c>
      <c r="AJ438">
        <v>0</v>
      </c>
      <c r="AK438" s="5">
        <v>0</v>
      </c>
      <c r="AL438" s="5">
        <v>2976.99</v>
      </c>
      <c r="AM438" s="5">
        <v>24143.3</v>
      </c>
      <c r="AN438">
        <v>4</v>
      </c>
      <c r="AO438">
        <v>3</v>
      </c>
      <c r="AP438" t="str">
        <f t="shared" si="59"/>
        <v>Yes</v>
      </c>
      <c r="AQ438">
        <v>1</v>
      </c>
      <c r="AR438" s="5">
        <f t="shared" si="60"/>
        <v>2274871.92</v>
      </c>
      <c r="AS438" s="5">
        <f t="shared" si="61"/>
        <v>606946.71</v>
      </c>
      <c r="AT438" t="s">
        <v>59</v>
      </c>
      <c r="AU438" t="s">
        <v>6164</v>
      </c>
      <c r="AV438" t="s">
        <v>6165</v>
      </c>
      <c r="AW438" t="s">
        <v>6166</v>
      </c>
      <c r="AX438" t="s">
        <v>6184</v>
      </c>
      <c r="AY438">
        <v>42</v>
      </c>
      <c r="AZ438">
        <v>0</v>
      </c>
      <c r="BA438">
        <v>19</v>
      </c>
      <c r="BB438" t="s">
        <v>6191</v>
      </c>
      <c r="BC438">
        <v>0</v>
      </c>
      <c r="BD438">
        <v>0</v>
      </c>
      <c r="BE438" t="s">
        <v>6169</v>
      </c>
      <c r="BF438" t="s">
        <v>6170</v>
      </c>
      <c r="BG438">
        <v>0</v>
      </c>
      <c r="BH438" t="s">
        <v>6171</v>
      </c>
      <c r="BI438">
        <v>37</v>
      </c>
      <c r="BJ438" t="s">
        <v>6172</v>
      </c>
      <c r="BK438">
        <v>0</v>
      </c>
      <c r="BL438">
        <v>45</v>
      </c>
      <c r="BM438" s="3">
        <f t="shared" si="62"/>
        <v>0.88888888888888884</v>
      </c>
    </row>
    <row r="439" spans="1:65">
      <c r="A439" t="s">
        <v>566</v>
      </c>
      <c r="B439" s="2">
        <v>45685</v>
      </c>
      <c r="C439" t="s">
        <v>47</v>
      </c>
      <c r="D439" t="s">
        <v>48</v>
      </c>
      <c r="E439">
        <v>1</v>
      </c>
      <c r="F439" t="s">
        <v>72</v>
      </c>
      <c r="G439" t="s">
        <v>50</v>
      </c>
      <c r="H439" t="s">
        <v>138</v>
      </c>
      <c r="I439" t="s">
        <v>52</v>
      </c>
      <c r="J439" t="s">
        <v>53</v>
      </c>
      <c r="K439" t="s">
        <v>75</v>
      </c>
      <c r="L439" t="s">
        <v>87</v>
      </c>
      <c r="M439" t="s">
        <v>56</v>
      </c>
      <c r="N439" t="s">
        <v>69</v>
      </c>
      <c r="O439" t="s">
        <v>82</v>
      </c>
      <c r="P439">
        <v>66</v>
      </c>
      <c r="Q439">
        <v>66</v>
      </c>
      <c r="R439">
        <v>66</v>
      </c>
      <c r="S439">
        <v>2</v>
      </c>
      <c r="T439">
        <f t="shared" si="54"/>
        <v>64</v>
      </c>
      <c r="U439">
        <v>64</v>
      </c>
      <c r="V439">
        <f t="shared" si="55"/>
        <v>0</v>
      </c>
      <c r="W439" s="3">
        <f t="shared" si="56"/>
        <v>3.0303030303030304E-2</v>
      </c>
      <c r="X439">
        <v>33</v>
      </c>
      <c r="Y439" s="4">
        <v>7.9</v>
      </c>
      <c r="Z439" s="4">
        <v>1.8</v>
      </c>
      <c r="AA439" s="5">
        <v>35968.269999999997</v>
      </c>
      <c r="AB439" s="5">
        <f t="shared" si="57"/>
        <v>2301969.2799999998</v>
      </c>
      <c r="AC439" s="5">
        <v>24053.78</v>
      </c>
      <c r="AD439" s="5">
        <f t="shared" si="58"/>
        <v>1587549.48</v>
      </c>
      <c r="AE439" s="5">
        <v>116731.24</v>
      </c>
      <c r="AF439" s="5">
        <v>30478.52</v>
      </c>
      <c r="AG439" s="5">
        <v>10315.14</v>
      </c>
      <c r="AH439" s="5">
        <v>2610</v>
      </c>
      <c r="AI439" s="5">
        <v>6400</v>
      </c>
      <c r="AJ439">
        <v>0</v>
      </c>
      <c r="AK439" s="5">
        <v>0</v>
      </c>
      <c r="AL439" s="5">
        <v>0</v>
      </c>
      <c r="AM439" s="5">
        <v>42351.66</v>
      </c>
      <c r="AN439">
        <v>4</v>
      </c>
      <c r="AO439">
        <v>3</v>
      </c>
      <c r="AP439" t="str">
        <f t="shared" si="59"/>
        <v>Yes</v>
      </c>
      <c r="AQ439">
        <v>1</v>
      </c>
      <c r="AR439" s="5">
        <f t="shared" si="60"/>
        <v>1796436.04</v>
      </c>
      <c r="AS439" s="5">
        <f t="shared" si="61"/>
        <v>505533.24</v>
      </c>
      <c r="AT439" t="s">
        <v>59</v>
      </c>
      <c r="AU439" t="s">
        <v>6164</v>
      </c>
      <c r="AV439" t="s">
        <v>6165</v>
      </c>
      <c r="AW439" t="s">
        <v>6166</v>
      </c>
      <c r="AX439" t="s">
        <v>6184</v>
      </c>
      <c r="AY439">
        <v>67</v>
      </c>
      <c r="AZ439">
        <v>0</v>
      </c>
      <c r="BA439">
        <v>0</v>
      </c>
      <c r="BB439" t="s">
        <v>6168</v>
      </c>
      <c r="BC439">
        <v>0</v>
      </c>
      <c r="BD439">
        <v>0</v>
      </c>
      <c r="BE439" t="s">
        <v>6169</v>
      </c>
      <c r="BF439" t="s">
        <v>6170</v>
      </c>
      <c r="BG439">
        <v>0</v>
      </c>
      <c r="BH439" t="s">
        <v>6171</v>
      </c>
      <c r="BI439">
        <v>43</v>
      </c>
      <c r="BJ439" t="s">
        <v>6172</v>
      </c>
      <c r="BK439">
        <v>0</v>
      </c>
      <c r="BL439">
        <v>70</v>
      </c>
      <c r="BM439" s="3">
        <f t="shared" si="62"/>
        <v>0.94285714285714284</v>
      </c>
    </row>
    <row r="440" spans="1:65">
      <c r="A440" t="s">
        <v>567</v>
      </c>
      <c r="B440" s="2">
        <v>45685</v>
      </c>
      <c r="C440" t="s">
        <v>47</v>
      </c>
      <c r="D440" t="s">
        <v>48</v>
      </c>
      <c r="E440">
        <v>1</v>
      </c>
      <c r="F440" t="s">
        <v>78</v>
      </c>
      <c r="G440" t="s">
        <v>50</v>
      </c>
      <c r="H440" t="s">
        <v>181</v>
      </c>
      <c r="I440" t="s">
        <v>64</v>
      </c>
      <c r="J440" t="s">
        <v>53</v>
      </c>
      <c r="K440" t="s">
        <v>66</v>
      </c>
      <c r="L440" t="s">
        <v>92</v>
      </c>
      <c r="M440" t="s">
        <v>56</v>
      </c>
      <c r="N440" t="s">
        <v>76</v>
      </c>
      <c r="O440" t="s">
        <v>120</v>
      </c>
      <c r="P440">
        <v>67</v>
      </c>
      <c r="Q440">
        <v>71</v>
      </c>
      <c r="R440">
        <v>68</v>
      </c>
      <c r="S440">
        <v>1</v>
      </c>
      <c r="T440">
        <f t="shared" si="54"/>
        <v>67</v>
      </c>
      <c r="U440">
        <v>64</v>
      </c>
      <c r="V440">
        <f t="shared" si="55"/>
        <v>3</v>
      </c>
      <c r="W440" s="3">
        <f t="shared" si="56"/>
        <v>1.4705882352941176E-2</v>
      </c>
      <c r="X440">
        <v>37</v>
      </c>
      <c r="Y440" s="4">
        <v>4.5</v>
      </c>
      <c r="Z440" s="4">
        <v>1.6</v>
      </c>
      <c r="AA440" s="5">
        <v>34076.03</v>
      </c>
      <c r="AB440" s="5">
        <f t="shared" si="57"/>
        <v>2180865.92</v>
      </c>
      <c r="AC440" s="5">
        <v>23911.79</v>
      </c>
      <c r="AD440" s="5">
        <f t="shared" si="58"/>
        <v>1626001.72</v>
      </c>
      <c r="AE440" s="5">
        <v>112655.07</v>
      </c>
      <c r="AF440" s="5">
        <v>33111.69</v>
      </c>
      <c r="AG440" s="5">
        <v>9835.2099999999991</v>
      </c>
      <c r="AH440" s="5">
        <v>2320</v>
      </c>
      <c r="AI440" s="5">
        <v>3200</v>
      </c>
      <c r="AJ440">
        <v>0</v>
      </c>
      <c r="AK440" s="5">
        <v>0</v>
      </c>
      <c r="AL440" s="5">
        <v>1998.8</v>
      </c>
      <c r="AM440" s="5">
        <v>40449.29</v>
      </c>
      <c r="AN440">
        <v>4</v>
      </c>
      <c r="AO440">
        <v>4</v>
      </c>
      <c r="AP440" t="str">
        <f t="shared" si="59"/>
        <v>Yes</v>
      </c>
      <c r="AQ440">
        <v>0</v>
      </c>
      <c r="AR440" s="5">
        <f t="shared" si="60"/>
        <v>1829571.78</v>
      </c>
      <c r="AS440" s="5">
        <f t="shared" si="61"/>
        <v>351294.14</v>
      </c>
      <c r="AT440" t="s">
        <v>59</v>
      </c>
      <c r="AU440" t="s">
        <v>6164</v>
      </c>
      <c r="AV440" t="s">
        <v>6165</v>
      </c>
      <c r="AW440" t="s">
        <v>6166</v>
      </c>
      <c r="AX440" t="s">
        <v>6167</v>
      </c>
      <c r="AY440">
        <v>68</v>
      </c>
      <c r="AZ440">
        <v>0</v>
      </c>
      <c r="BA440">
        <v>26</v>
      </c>
      <c r="BB440" t="s">
        <v>6198</v>
      </c>
      <c r="BC440">
        <v>0</v>
      </c>
      <c r="BD440">
        <v>0</v>
      </c>
      <c r="BE440" t="s">
        <v>6169</v>
      </c>
      <c r="BF440" t="s">
        <v>6170</v>
      </c>
      <c r="BG440">
        <v>0</v>
      </c>
      <c r="BH440" t="s">
        <v>6171</v>
      </c>
      <c r="BI440">
        <v>47</v>
      </c>
      <c r="BJ440" t="s">
        <v>6172</v>
      </c>
      <c r="BK440">
        <v>0</v>
      </c>
      <c r="BL440">
        <v>77</v>
      </c>
      <c r="BM440" s="3">
        <f t="shared" si="62"/>
        <v>0.88311688311688308</v>
      </c>
    </row>
    <row r="441" spans="1:65">
      <c r="A441" t="s">
        <v>568</v>
      </c>
      <c r="B441" s="2">
        <v>45685</v>
      </c>
      <c r="C441" t="s">
        <v>47</v>
      </c>
      <c r="D441" t="s">
        <v>48</v>
      </c>
      <c r="E441">
        <v>1</v>
      </c>
      <c r="F441" t="s">
        <v>61</v>
      </c>
      <c r="G441" t="s">
        <v>79</v>
      </c>
      <c r="H441" t="s">
        <v>84</v>
      </c>
      <c r="I441" t="s">
        <v>52</v>
      </c>
      <c r="J441" t="s">
        <v>53</v>
      </c>
      <c r="K441" t="s">
        <v>66</v>
      </c>
      <c r="L441" t="s">
        <v>55</v>
      </c>
      <c r="M441" t="s">
        <v>56</v>
      </c>
      <c r="N441" t="s">
        <v>109</v>
      </c>
      <c r="O441" t="s">
        <v>120</v>
      </c>
      <c r="P441">
        <v>54</v>
      </c>
      <c r="Q441">
        <v>57</v>
      </c>
      <c r="R441">
        <v>58</v>
      </c>
      <c r="S441">
        <v>2</v>
      </c>
      <c r="T441">
        <f t="shared" si="54"/>
        <v>56</v>
      </c>
      <c r="U441">
        <v>52</v>
      </c>
      <c r="V441">
        <f t="shared" si="55"/>
        <v>4</v>
      </c>
      <c r="W441" s="3">
        <f t="shared" si="56"/>
        <v>3.4482758620689655E-2</v>
      </c>
      <c r="X441">
        <v>14</v>
      </c>
      <c r="Y441" s="4">
        <v>8.6</v>
      </c>
      <c r="Z441" s="4">
        <v>2.2000000000000002</v>
      </c>
      <c r="AA441" s="5">
        <v>33517.61</v>
      </c>
      <c r="AB441" s="5">
        <f t="shared" si="57"/>
        <v>1742915.72</v>
      </c>
      <c r="AC441" s="5">
        <v>23553.96</v>
      </c>
      <c r="AD441" s="5">
        <f t="shared" si="58"/>
        <v>1366129.68</v>
      </c>
      <c r="AE441" s="5">
        <v>105262.93</v>
      </c>
      <c r="AF441" s="5">
        <v>24354.69</v>
      </c>
      <c r="AG441" s="5">
        <v>8339.7000000000007</v>
      </c>
      <c r="AH441" s="5">
        <v>3190</v>
      </c>
      <c r="AI441" s="5">
        <v>6400</v>
      </c>
      <c r="AJ441">
        <v>0</v>
      </c>
      <c r="AK441" s="5">
        <v>0</v>
      </c>
      <c r="AL441" s="5">
        <v>2575.39</v>
      </c>
      <c r="AM441" s="5">
        <v>82425.52</v>
      </c>
      <c r="AN441">
        <v>8</v>
      </c>
      <c r="AO441">
        <v>9</v>
      </c>
      <c r="AP441" t="str">
        <f t="shared" si="59"/>
        <v>No</v>
      </c>
      <c r="AQ441">
        <v>2</v>
      </c>
      <c r="AR441" s="5">
        <f t="shared" si="60"/>
        <v>1598677.91</v>
      </c>
      <c r="AS441" s="5">
        <f t="shared" si="61"/>
        <v>144237.81</v>
      </c>
      <c r="AT441" t="s">
        <v>59</v>
      </c>
      <c r="AU441" t="s">
        <v>6164</v>
      </c>
      <c r="AV441" t="s">
        <v>6165</v>
      </c>
      <c r="AW441" t="s">
        <v>6166</v>
      </c>
      <c r="AX441" t="s">
        <v>6177</v>
      </c>
      <c r="AY441">
        <v>56</v>
      </c>
      <c r="AZ441">
        <v>0</v>
      </c>
      <c r="BA441">
        <v>27</v>
      </c>
      <c r="BB441" t="s">
        <v>6180</v>
      </c>
      <c r="BC441">
        <v>0</v>
      </c>
      <c r="BD441">
        <v>1</v>
      </c>
      <c r="BE441" t="s">
        <v>6188</v>
      </c>
      <c r="BF441" t="s">
        <v>6170</v>
      </c>
      <c r="BG441">
        <v>0</v>
      </c>
      <c r="BH441" t="s">
        <v>6171</v>
      </c>
      <c r="BI441">
        <v>37</v>
      </c>
      <c r="BJ441" t="s">
        <v>6172</v>
      </c>
      <c r="BK441">
        <v>0</v>
      </c>
      <c r="BL441">
        <v>70</v>
      </c>
      <c r="BM441" s="3">
        <f t="shared" si="62"/>
        <v>0.82857142857142863</v>
      </c>
    </row>
    <row r="442" spans="1:65">
      <c r="A442" t="s">
        <v>569</v>
      </c>
      <c r="B442" s="2">
        <v>45685</v>
      </c>
      <c r="C442" t="s">
        <v>47</v>
      </c>
      <c r="D442" t="s">
        <v>48</v>
      </c>
      <c r="E442">
        <v>1</v>
      </c>
      <c r="F442" t="s">
        <v>72</v>
      </c>
      <c r="G442" t="s">
        <v>50</v>
      </c>
      <c r="H442" t="s">
        <v>179</v>
      </c>
      <c r="I442" t="s">
        <v>64</v>
      </c>
      <c r="J442" t="s">
        <v>65</v>
      </c>
      <c r="K442" t="s">
        <v>54</v>
      </c>
      <c r="L442" t="s">
        <v>87</v>
      </c>
      <c r="M442" t="s">
        <v>56</v>
      </c>
      <c r="N442" t="s">
        <v>69</v>
      </c>
      <c r="O442" t="s">
        <v>120</v>
      </c>
      <c r="P442">
        <v>46</v>
      </c>
      <c r="Q442">
        <v>49</v>
      </c>
      <c r="R442">
        <v>49</v>
      </c>
      <c r="S442">
        <v>0</v>
      </c>
      <c r="T442">
        <f t="shared" si="54"/>
        <v>49</v>
      </c>
      <c r="U442">
        <v>44</v>
      </c>
      <c r="V442">
        <f t="shared" si="55"/>
        <v>5</v>
      </c>
      <c r="W442" s="3">
        <f t="shared" si="56"/>
        <v>0</v>
      </c>
      <c r="X442">
        <v>17</v>
      </c>
      <c r="Y442" s="4">
        <v>0.2</v>
      </c>
      <c r="Z442" s="4">
        <v>0.9</v>
      </c>
      <c r="AA442" s="5">
        <v>56218.54</v>
      </c>
      <c r="AB442" s="5">
        <f t="shared" si="57"/>
        <v>2473615.7599999998</v>
      </c>
      <c r="AC442" s="5">
        <v>35583.14</v>
      </c>
      <c r="AD442" s="5">
        <f t="shared" si="58"/>
        <v>1743573.86</v>
      </c>
      <c r="AE442" s="5">
        <v>107270.79</v>
      </c>
      <c r="AF442" s="5">
        <v>29703.87</v>
      </c>
      <c r="AG442" s="5">
        <v>8626.77</v>
      </c>
      <c r="AH442" s="5">
        <v>1305</v>
      </c>
      <c r="AI442" s="5">
        <v>0</v>
      </c>
      <c r="AJ442">
        <v>0</v>
      </c>
      <c r="AK442" s="5">
        <v>0</v>
      </c>
      <c r="AL442" s="5">
        <v>4869</v>
      </c>
      <c r="AM442" s="5">
        <v>30424.11</v>
      </c>
      <c r="AN442">
        <v>4</v>
      </c>
      <c r="AO442">
        <v>3</v>
      </c>
      <c r="AP442" t="str">
        <f t="shared" si="59"/>
        <v>Yes</v>
      </c>
      <c r="AQ442">
        <v>1</v>
      </c>
      <c r="AR442" s="5">
        <f t="shared" si="60"/>
        <v>1925773.4</v>
      </c>
      <c r="AS442" s="5">
        <f t="shared" si="61"/>
        <v>547842.36</v>
      </c>
      <c r="AT442" t="s">
        <v>59</v>
      </c>
      <c r="AU442" t="s">
        <v>6164</v>
      </c>
      <c r="AV442" t="s">
        <v>6165</v>
      </c>
      <c r="AW442" t="s">
        <v>6166</v>
      </c>
      <c r="AX442" t="s">
        <v>6184</v>
      </c>
      <c r="AY442">
        <v>48</v>
      </c>
      <c r="AZ442">
        <v>0</v>
      </c>
      <c r="BA442">
        <v>31</v>
      </c>
      <c r="BB442" t="s">
        <v>6180</v>
      </c>
      <c r="BC442">
        <v>0</v>
      </c>
      <c r="BD442">
        <v>0</v>
      </c>
      <c r="BE442" t="s">
        <v>6169</v>
      </c>
      <c r="BF442" t="s">
        <v>6170</v>
      </c>
      <c r="BG442">
        <v>0</v>
      </c>
      <c r="BH442" t="s">
        <v>6171</v>
      </c>
      <c r="BI442">
        <v>15</v>
      </c>
      <c r="BJ442" t="s">
        <v>6172</v>
      </c>
      <c r="BK442">
        <v>0</v>
      </c>
      <c r="BL442">
        <v>60</v>
      </c>
      <c r="BM442" s="3">
        <f t="shared" si="62"/>
        <v>0.81666666666666665</v>
      </c>
    </row>
    <row r="443" spans="1:65">
      <c r="A443" t="s">
        <v>570</v>
      </c>
      <c r="B443" s="2">
        <v>45685</v>
      </c>
      <c r="C443" t="s">
        <v>47</v>
      </c>
      <c r="D443" t="s">
        <v>48</v>
      </c>
      <c r="E443">
        <v>1</v>
      </c>
      <c r="F443" t="s">
        <v>78</v>
      </c>
      <c r="G443" t="s">
        <v>50</v>
      </c>
      <c r="H443" t="s">
        <v>161</v>
      </c>
      <c r="I443" t="s">
        <v>52</v>
      </c>
      <c r="J443" t="s">
        <v>81</v>
      </c>
      <c r="K443" t="s">
        <v>75</v>
      </c>
      <c r="L443" t="s">
        <v>67</v>
      </c>
      <c r="M443" t="s">
        <v>56</v>
      </c>
      <c r="N443" t="s">
        <v>69</v>
      </c>
      <c r="O443" t="s">
        <v>120</v>
      </c>
      <c r="P443">
        <v>34</v>
      </c>
      <c r="Q443">
        <v>36</v>
      </c>
      <c r="R443">
        <v>34</v>
      </c>
      <c r="S443">
        <v>1</v>
      </c>
      <c r="T443">
        <f t="shared" si="54"/>
        <v>33</v>
      </c>
      <c r="U443">
        <v>33</v>
      </c>
      <c r="V443">
        <f t="shared" si="55"/>
        <v>0</v>
      </c>
      <c r="W443" s="3">
        <f t="shared" si="56"/>
        <v>2.9411764705882353E-2</v>
      </c>
      <c r="X443">
        <v>49</v>
      </c>
      <c r="Y443" s="4">
        <v>2.4</v>
      </c>
      <c r="Z443" s="4">
        <v>1.7</v>
      </c>
      <c r="AA443" s="5">
        <v>77821.02</v>
      </c>
      <c r="AB443" s="5">
        <f t="shared" si="57"/>
        <v>2568093.66</v>
      </c>
      <c r="AC443" s="5">
        <v>51567.38</v>
      </c>
      <c r="AD443" s="5">
        <f t="shared" si="58"/>
        <v>1753290.92</v>
      </c>
      <c r="AE443" s="5">
        <v>106859.34</v>
      </c>
      <c r="AF443" s="5">
        <v>33310.49</v>
      </c>
      <c r="AG443" s="5">
        <v>10901.48</v>
      </c>
      <c r="AH443" s="5">
        <v>2465</v>
      </c>
      <c r="AI443" s="5">
        <v>6800</v>
      </c>
      <c r="AJ443">
        <v>0</v>
      </c>
      <c r="AK443" s="5">
        <v>0</v>
      </c>
      <c r="AL443" s="5">
        <v>0</v>
      </c>
      <c r="AM443" s="5">
        <v>24843.32</v>
      </c>
      <c r="AN443">
        <v>4</v>
      </c>
      <c r="AO443">
        <v>6</v>
      </c>
      <c r="AP443" t="str">
        <f t="shared" si="59"/>
        <v>No</v>
      </c>
      <c r="AQ443">
        <v>2</v>
      </c>
      <c r="AR443" s="5">
        <f t="shared" si="60"/>
        <v>1938470.55</v>
      </c>
      <c r="AS443" s="5">
        <f t="shared" si="61"/>
        <v>629623.11</v>
      </c>
      <c r="AT443" t="s">
        <v>116</v>
      </c>
      <c r="AU443" t="s">
        <v>6164</v>
      </c>
      <c r="AV443" t="s">
        <v>6165</v>
      </c>
      <c r="AW443" t="s">
        <v>6166</v>
      </c>
      <c r="AX443" t="s">
        <v>6167</v>
      </c>
      <c r="AY443">
        <v>38</v>
      </c>
      <c r="AZ443">
        <v>2</v>
      </c>
      <c r="BA443">
        <v>0</v>
      </c>
      <c r="BB443" t="s">
        <v>6168</v>
      </c>
      <c r="BC443">
        <v>0</v>
      </c>
      <c r="BD443">
        <v>2</v>
      </c>
      <c r="BE443" t="s">
        <v>6188</v>
      </c>
      <c r="BF443" t="s">
        <v>6170</v>
      </c>
      <c r="BG443">
        <v>2</v>
      </c>
      <c r="BH443" t="s">
        <v>6197</v>
      </c>
      <c r="BI443">
        <v>79</v>
      </c>
      <c r="BJ443" t="s">
        <v>6193</v>
      </c>
      <c r="BK443">
        <v>0</v>
      </c>
      <c r="BL443">
        <v>48</v>
      </c>
      <c r="BM443" s="3">
        <f t="shared" si="62"/>
        <v>0.70833333333333337</v>
      </c>
    </row>
    <row r="444" spans="1:65">
      <c r="A444" t="s">
        <v>571</v>
      </c>
      <c r="B444" s="2">
        <v>45685</v>
      </c>
      <c r="C444" t="s">
        <v>47</v>
      </c>
      <c r="D444" t="s">
        <v>48</v>
      </c>
      <c r="E444">
        <v>1</v>
      </c>
      <c r="F444" t="s">
        <v>49</v>
      </c>
      <c r="G444" t="s">
        <v>50</v>
      </c>
      <c r="H444" t="s">
        <v>51</v>
      </c>
      <c r="I444" t="s">
        <v>74</v>
      </c>
      <c r="J444" t="s">
        <v>53</v>
      </c>
      <c r="K444" t="s">
        <v>66</v>
      </c>
      <c r="L444" t="s">
        <v>87</v>
      </c>
      <c r="M444" t="s">
        <v>56</v>
      </c>
      <c r="N444" t="s">
        <v>94</v>
      </c>
      <c r="O444" t="s">
        <v>120</v>
      </c>
      <c r="P444">
        <v>67</v>
      </c>
      <c r="Q444">
        <v>69</v>
      </c>
      <c r="R444">
        <v>65</v>
      </c>
      <c r="S444">
        <v>2</v>
      </c>
      <c r="T444">
        <f t="shared" si="54"/>
        <v>63</v>
      </c>
      <c r="U444">
        <v>63</v>
      </c>
      <c r="V444">
        <f t="shared" si="55"/>
        <v>0</v>
      </c>
      <c r="W444" s="3">
        <f t="shared" si="56"/>
        <v>3.0769230769230771E-2</v>
      </c>
      <c r="X444">
        <v>32</v>
      </c>
      <c r="Y444" s="4">
        <v>5.6</v>
      </c>
      <c r="Z444" s="4">
        <v>1.1000000000000001</v>
      </c>
      <c r="AA444" s="5">
        <v>33972.61</v>
      </c>
      <c r="AB444" s="5">
        <f t="shared" si="57"/>
        <v>2140274.4300000002</v>
      </c>
      <c r="AC444" s="5">
        <v>24021.21</v>
      </c>
      <c r="AD444" s="5">
        <f t="shared" si="58"/>
        <v>1561378.65</v>
      </c>
      <c r="AE444" s="5">
        <v>110558.81</v>
      </c>
      <c r="AF444" s="5">
        <v>30836.27</v>
      </c>
      <c r="AG444" s="5">
        <v>10572.24</v>
      </c>
      <c r="AH444" s="5">
        <v>1595</v>
      </c>
      <c r="AI444" s="5">
        <v>6400</v>
      </c>
      <c r="AJ444">
        <v>0</v>
      </c>
      <c r="AK444" s="5">
        <v>0</v>
      </c>
      <c r="AL444" s="5">
        <v>0</v>
      </c>
      <c r="AM444" s="5">
        <v>40160.94</v>
      </c>
      <c r="AN444">
        <v>4</v>
      </c>
      <c r="AO444">
        <v>3</v>
      </c>
      <c r="AP444" t="str">
        <f t="shared" si="59"/>
        <v>Yes</v>
      </c>
      <c r="AQ444">
        <v>1</v>
      </c>
      <c r="AR444" s="5">
        <f t="shared" si="60"/>
        <v>1761501.91</v>
      </c>
      <c r="AS444" s="5">
        <f t="shared" si="61"/>
        <v>378772.52</v>
      </c>
      <c r="AT444" t="s">
        <v>59</v>
      </c>
      <c r="AU444" t="s">
        <v>6164</v>
      </c>
      <c r="AV444" t="s">
        <v>6165</v>
      </c>
      <c r="AW444" t="s">
        <v>6166</v>
      </c>
      <c r="AX444" t="s">
        <v>6167</v>
      </c>
      <c r="AY444">
        <v>67</v>
      </c>
      <c r="AZ444">
        <v>0</v>
      </c>
      <c r="BA444">
        <v>0</v>
      </c>
      <c r="BB444" t="s">
        <v>6168</v>
      </c>
      <c r="BC444">
        <v>0</v>
      </c>
      <c r="BD444">
        <v>0</v>
      </c>
      <c r="BE444" t="s">
        <v>6169</v>
      </c>
      <c r="BF444" t="s">
        <v>6170</v>
      </c>
      <c r="BG444">
        <v>0</v>
      </c>
      <c r="BH444" t="s">
        <v>6171</v>
      </c>
      <c r="BI444">
        <v>21</v>
      </c>
      <c r="BJ444" t="s">
        <v>6172</v>
      </c>
      <c r="BK444">
        <v>0</v>
      </c>
      <c r="BL444">
        <v>77</v>
      </c>
      <c r="BM444" s="3">
        <f t="shared" si="62"/>
        <v>0.8441558441558441</v>
      </c>
    </row>
    <row r="445" spans="1:65">
      <c r="A445" t="s">
        <v>572</v>
      </c>
      <c r="B445" s="2">
        <v>45685</v>
      </c>
      <c r="C445" t="s">
        <v>47</v>
      </c>
      <c r="D445" t="s">
        <v>48</v>
      </c>
      <c r="E445">
        <v>1</v>
      </c>
      <c r="F445" t="s">
        <v>61</v>
      </c>
      <c r="G445" t="s">
        <v>79</v>
      </c>
      <c r="H445" t="s">
        <v>100</v>
      </c>
      <c r="I445" t="s">
        <v>64</v>
      </c>
      <c r="J445" t="s">
        <v>53</v>
      </c>
      <c r="K445" t="s">
        <v>54</v>
      </c>
      <c r="L445" t="s">
        <v>67</v>
      </c>
      <c r="M445" t="s">
        <v>56</v>
      </c>
      <c r="N445" t="s">
        <v>76</v>
      </c>
      <c r="O445" t="s">
        <v>82</v>
      </c>
      <c r="P445">
        <v>56</v>
      </c>
      <c r="Q445">
        <v>59</v>
      </c>
      <c r="R445">
        <v>59</v>
      </c>
      <c r="S445">
        <v>2</v>
      </c>
      <c r="T445">
        <f t="shared" si="54"/>
        <v>57</v>
      </c>
      <c r="U445">
        <v>54</v>
      </c>
      <c r="V445">
        <f t="shared" si="55"/>
        <v>3</v>
      </c>
      <c r="W445" s="3">
        <f t="shared" si="56"/>
        <v>3.3898305084745763E-2</v>
      </c>
      <c r="X445">
        <v>13</v>
      </c>
      <c r="Y445" s="4">
        <v>3.3</v>
      </c>
      <c r="Z445" s="4">
        <v>1.1000000000000001</v>
      </c>
      <c r="AA445" s="5">
        <v>38463.57</v>
      </c>
      <c r="AB445" s="5">
        <f t="shared" si="57"/>
        <v>2077032.78</v>
      </c>
      <c r="AC445" s="5">
        <v>23018.99</v>
      </c>
      <c r="AD445" s="5">
        <f t="shared" si="58"/>
        <v>1358120.41</v>
      </c>
      <c r="AE445" s="5">
        <v>96584.85</v>
      </c>
      <c r="AF445" s="5">
        <v>24918.19</v>
      </c>
      <c r="AG445" s="5">
        <v>7892.36</v>
      </c>
      <c r="AH445" s="5">
        <v>1595</v>
      </c>
      <c r="AI445" s="5">
        <v>6400</v>
      </c>
      <c r="AJ445">
        <v>0</v>
      </c>
      <c r="AK445" s="5">
        <v>0</v>
      </c>
      <c r="AL445" s="5">
        <v>1907.98</v>
      </c>
      <c r="AM445" s="5">
        <v>35093.67</v>
      </c>
      <c r="AN445">
        <v>4</v>
      </c>
      <c r="AO445">
        <v>3</v>
      </c>
      <c r="AP445" t="str">
        <f t="shared" si="59"/>
        <v>Yes</v>
      </c>
      <c r="AQ445">
        <v>0</v>
      </c>
      <c r="AR445" s="5">
        <f t="shared" si="60"/>
        <v>1532512.46</v>
      </c>
      <c r="AS445" s="5">
        <f t="shared" si="61"/>
        <v>544520.31999999995</v>
      </c>
      <c r="AT445" t="s">
        <v>59</v>
      </c>
      <c r="AU445" t="s">
        <v>6164</v>
      </c>
      <c r="AV445" t="s">
        <v>6165</v>
      </c>
      <c r="AW445" t="s">
        <v>6166</v>
      </c>
      <c r="AX445" t="s">
        <v>6184</v>
      </c>
      <c r="AY445">
        <v>56</v>
      </c>
      <c r="AZ445">
        <v>0</v>
      </c>
      <c r="BA445">
        <v>23</v>
      </c>
      <c r="BB445" t="s">
        <v>6180</v>
      </c>
      <c r="BC445">
        <v>0</v>
      </c>
      <c r="BD445">
        <v>0</v>
      </c>
      <c r="BE445" t="s">
        <v>6169</v>
      </c>
      <c r="BF445" t="s">
        <v>6170</v>
      </c>
      <c r="BG445">
        <v>0</v>
      </c>
      <c r="BH445" t="s">
        <v>6171</v>
      </c>
      <c r="BI445">
        <v>20</v>
      </c>
      <c r="BJ445" t="s">
        <v>6172</v>
      </c>
      <c r="BK445">
        <v>0</v>
      </c>
      <c r="BL445">
        <v>77</v>
      </c>
      <c r="BM445" s="3">
        <f t="shared" si="62"/>
        <v>0.76623376623376627</v>
      </c>
    </row>
    <row r="446" spans="1:65">
      <c r="A446" t="s">
        <v>573</v>
      </c>
      <c r="B446" s="2">
        <v>45685</v>
      </c>
      <c r="C446" t="s">
        <v>47</v>
      </c>
      <c r="D446" t="s">
        <v>48</v>
      </c>
      <c r="E446">
        <v>1</v>
      </c>
      <c r="F446" t="s">
        <v>78</v>
      </c>
      <c r="G446" t="s">
        <v>50</v>
      </c>
      <c r="H446" t="s">
        <v>185</v>
      </c>
      <c r="I446" t="s">
        <v>52</v>
      </c>
      <c r="J446" t="s">
        <v>65</v>
      </c>
      <c r="K446" t="s">
        <v>66</v>
      </c>
      <c r="L446" t="s">
        <v>92</v>
      </c>
      <c r="M446" t="s">
        <v>68</v>
      </c>
      <c r="N446" t="s">
        <v>76</v>
      </c>
      <c r="O446" t="s">
        <v>120</v>
      </c>
      <c r="P446">
        <v>48</v>
      </c>
      <c r="Q446">
        <v>49</v>
      </c>
      <c r="R446">
        <v>48</v>
      </c>
      <c r="S446">
        <v>2</v>
      </c>
      <c r="T446">
        <f t="shared" si="54"/>
        <v>46</v>
      </c>
      <c r="U446">
        <v>46</v>
      </c>
      <c r="V446">
        <f t="shared" si="55"/>
        <v>0</v>
      </c>
      <c r="W446" s="3">
        <f t="shared" si="56"/>
        <v>4.1666666666666664E-2</v>
      </c>
      <c r="X446">
        <v>27</v>
      </c>
      <c r="Y446" s="4">
        <v>4.7</v>
      </c>
      <c r="Z446" s="4">
        <v>1.3</v>
      </c>
      <c r="AA446" s="5">
        <v>49355.24</v>
      </c>
      <c r="AB446" s="5">
        <f t="shared" si="57"/>
        <v>2270341.04</v>
      </c>
      <c r="AC446" s="5">
        <v>33468.629999999997</v>
      </c>
      <c r="AD446" s="5">
        <f t="shared" si="58"/>
        <v>1606494.24</v>
      </c>
      <c r="AE446" s="5">
        <v>112663.95</v>
      </c>
      <c r="AF446" s="5">
        <v>32339.03</v>
      </c>
      <c r="AG446" s="5">
        <v>8908.84</v>
      </c>
      <c r="AH446" s="5">
        <v>1885</v>
      </c>
      <c r="AI446" s="5">
        <v>9200</v>
      </c>
      <c r="AJ446">
        <v>1</v>
      </c>
      <c r="AK446" s="5">
        <v>14294.93</v>
      </c>
      <c r="AL446" s="5">
        <v>0</v>
      </c>
      <c r="AM446" s="5">
        <v>30013.46</v>
      </c>
      <c r="AN446">
        <v>4</v>
      </c>
      <c r="AO446">
        <v>4</v>
      </c>
      <c r="AP446" t="str">
        <f t="shared" si="59"/>
        <v>Yes</v>
      </c>
      <c r="AQ446">
        <v>1</v>
      </c>
      <c r="AR446" s="5">
        <f t="shared" si="60"/>
        <v>1815799.45</v>
      </c>
      <c r="AS446" s="5">
        <f t="shared" si="61"/>
        <v>454541.59</v>
      </c>
      <c r="AT446" t="s">
        <v>59</v>
      </c>
      <c r="AU446" t="s">
        <v>6181</v>
      </c>
      <c r="AV446" t="s">
        <v>6182</v>
      </c>
      <c r="AW446" t="s">
        <v>6183</v>
      </c>
      <c r="AX446" t="s">
        <v>6167</v>
      </c>
      <c r="AY446">
        <v>49</v>
      </c>
      <c r="AZ446">
        <v>0</v>
      </c>
      <c r="BA446">
        <v>0</v>
      </c>
      <c r="BB446" t="s">
        <v>6168</v>
      </c>
      <c r="BC446">
        <v>0</v>
      </c>
      <c r="BD446">
        <v>0</v>
      </c>
      <c r="BE446" t="s">
        <v>6169</v>
      </c>
      <c r="BF446" t="s">
        <v>6176</v>
      </c>
      <c r="BG446">
        <v>1</v>
      </c>
      <c r="BH446" t="s">
        <v>6179</v>
      </c>
      <c r="BI446">
        <v>52</v>
      </c>
      <c r="BJ446" t="s">
        <v>6187</v>
      </c>
      <c r="BK446">
        <v>0</v>
      </c>
      <c r="BL446">
        <v>61</v>
      </c>
      <c r="BM446" s="3">
        <f t="shared" si="62"/>
        <v>0.78688524590163933</v>
      </c>
    </row>
    <row r="447" spans="1:65">
      <c r="A447" t="s">
        <v>574</v>
      </c>
      <c r="B447" s="2">
        <v>45685</v>
      </c>
      <c r="C447" t="s">
        <v>47</v>
      </c>
      <c r="D447" t="s">
        <v>48</v>
      </c>
      <c r="E447">
        <v>1</v>
      </c>
      <c r="F447" t="s">
        <v>61</v>
      </c>
      <c r="G447" t="s">
        <v>79</v>
      </c>
      <c r="H447" t="s">
        <v>100</v>
      </c>
      <c r="I447" t="s">
        <v>52</v>
      </c>
      <c r="J447" t="s">
        <v>53</v>
      </c>
      <c r="K447" t="s">
        <v>66</v>
      </c>
      <c r="L447" t="s">
        <v>55</v>
      </c>
      <c r="M447" t="s">
        <v>56</v>
      </c>
      <c r="N447" t="s">
        <v>69</v>
      </c>
      <c r="O447" t="s">
        <v>82</v>
      </c>
      <c r="P447">
        <v>66</v>
      </c>
      <c r="Q447">
        <v>70</v>
      </c>
      <c r="R447">
        <v>71</v>
      </c>
      <c r="S447">
        <v>2</v>
      </c>
      <c r="T447">
        <f t="shared" si="54"/>
        <v>69</v>
      </c>
      <c r="U447">
        <v>63</v>
      </c>
      <c r="V447">
        <f t="shared" si="55"/>
        <v>6</v>
      </c>
      <c r="W447" s="3">
        <f t="shared" si="56"/>
        <v>2.8169014084507043E-2</v>
      </c>
      <c r="X447">
        <v>37</v>
      </c>
      <c r="Y447" s="4">
        <v>7.7</v>
      </c>
      <c r="Z447" s="4">
        <v>1.9</v>
      </c>
      <c r="AA447" s="5">
        <v>33604.519999999997</v>
      </c>
      <c r="AB447" s="5">
        <f t="shared" si="57"/>
        <v>2117084.7599999998</v>
      </c>
      <c r="AC447" s="5">
        <v>23558.35</v>
      </c>
      <c r="AD447" s="5">
        <f t="shared" si="58"/>
        <v>1672642.85</v>
      </c>
      <c r="AE447" s="5">
        <v>128649.63</v>
      </c>
      <c r="AF447" s="5">
        <v>30970.560000000001</v>
      </c>
      <c r="AG447" s="5">
        <v>10040.370000000001</v>
      </c>
      <c r="AH447" s="5">
        <v>2755</v>
      </c>
      <c r="AI447" s="5">
        <v>6400</v>
      </c>
      <c r="AJ447">
        <v>0</v>
      </c>
      <c r="AK447" s="5">
        <v>0</v>
      </c>
      <c r="AL447" s="5">
        <v>4159.7700000000004</v>
      </c>
      <c r="AM447" s="5">
        <v>39712.54</v>
      </c>
      <c r="AN447">
        <v>4</v>
      </c>
      <c r="AO447">
        <v>3</v>
      </c>
      <c r="AP447" t="str">
        <f t="shared" si="59"/>
        <v>Yes</v>
      </c>
      <c r="AQ447">
        <v>1</v>
      </c>
      <c r="AR447" s="5">
        <f t="shared" si="60"/>
        <v>1895330.72</v>
      </c>
      <c r="AS447" s="5">
        <f t="shared" si="61"/>
        <v>221754.04</v>
      </c>
      <c r="AT447" t="s">
        <v>59</v>
      </c>
      <c r="AU447" t="s">
        <v>6164</v>
      </c>
      <c r="AV447" t="s">
        <v>6165</v>
      </c>
      <c r="AW447" t="s">
        <v>6166</v>
      </c>
      <c r="AX447" t="s">
        <v>6184</v>
      </c>
      <c r="AY447">
        <v>67</v>
      </c>
      <c r="AZ447">
        <v>0</v>
      </c>
      <c r="BA447">
        <v>36</v>
      </c>
      <c r="BB447" t="s">
        <v>6180</v>
      </c>
      <c r="BC447">
        <v>0</v>
      </c>
      <c r="BD447">
        <v>0</v>
      </c>
      <c r="BE447" t="s">
        <v>6169</v>
      </c>
      <c r="BF447" t="s">
        <v>6170</v>
      </c>
      <c r="BG447">
        <v>1</v>
      </c>
      <c r="BH447" t="s">
        <v>6179</v>
      </c>
      <c r="BI447">
        <v>35</v>
      </c>
      <c r="BJ447" t="s">
        <v>6172</v>
      </c>
      <c r="BK447">
        <v>0</v>
      </c>
      <c r="BL447">
        <v>77</v>
      </c>
      <c r="BM447" s="3">
        <f t="shared" si="62"/>
        <v>0.92207792207792205</v>
      </c>
    </row>
    <row r="448" spans="1:65">
      <c r="A448" t="s">
        <v>575</v>
      </c>
      <c r="B448" s="2">
        <v>45685</v>
      </c>
      <c r="C448" t="s">
        <v>47</v>
      </c>
      <c r="D448" t="s">
        <v>48</v>
      </c>
      <c r="E448">
        <v>1</v>
      </c>
      <c r="F448" t="s">
        <v>72</v>
      </c>
      <c r="G448" t="s">
        <v>79</v>
      </c>
      <c r="H448" t="s">
        <v>159</v>
      </c>
      <c r="I448" t="s">
        <v>64</v>
      </c>
      <c r="J448" t="s">
        <v>81</v>
      </c>
      <c r="K448" t="s">
        <v>75</v>
      </c>
      <c r="L448" t="s">
        <v>67</v>
      </c>
      <c r="M448" t="s">
        <v>56</v>
      </c>
      <c r="N448" t="s">
        <v>69</v>
      </c>
      <c r="O448" t="s">
        <v>58</v>
      </c>
      <c r="P448">
        <v>34</v>
      </c>
      <c r="Q448">
        <v>34</v>
      </c>
      <c r="R448">
        <v>34</v>
      </c>
      <c r="S448">
        <v>1</v>
      </c>
      <c r="T448">
        <f t="shared" si="54"/>
        <v>33</v>
      </c>
      <c r="U448">
        <v>33</v>
      </c>
      <c r="V448">
        <f t="shared" si="55"/>
        <v>0</v>
      </c>
      <c r="W448" s="3">
        <f t="shared" si="56"/>
        <v>2.9411764705882353E-2</v>
      </c>
      <c r="X448">
        <v>9</v>
      </c>
      <c r="Y448" s="4">
        <v>6</v>
      </c>
      <c r="Z448" s="4">
        <v>1.3</v>
      </c>
      <c r="AA448" s="5">
        <v>78999.73</v>
      </c>
      <c r="AB448" s="5">
        <f t="shared" si="57"/>
        <v>2606991.09</v>
      </c>
      <c r="AC448" s="5">
        <v>51598.76</v>
      </c>
      <c r="AD448" s="5">
        <f t="shared" si="58"/>
        <v>1754357.84</v>
      </c>
      <c r="AE448" s="5">
        <v>101358.99</v>
      </c>
      <c r="AF448" s="5">
        <v>27432.28</v>
      </c>
      <c r="AG448" s="5">
        <v>7428.82</v>
      </c>
      <c r="AH448" s="5">
        <v>1885</v>
      </c>
      <c r="AI448" s="5">
        <v>6800</v>
      </c>
      <c r="AJ448">
        <v>0</v>
      </c>
      <c r="AK448" s="5">
        <v>0</v>
      </c>
      <c r="AL448" s="5">
        <v>0</v>
      </c>
      <c r="AM448" s="5">
        <v>21392.720000000001</v>
      </c>
      <c r="AN448">
        <v>4</v>
      </c>
      <c r="AO448">
        <v>3</v>
      </c>
      <c r="AP448" t="str">
        <f t="shared" si="59"/>
        <v>Yes</v>
      </c>
      <c r="AQ448">
        <v>0</v>
      </c>
      <c r="AR448" s="5">
        <f t="shared" si="60"/>
        <v>1920655.65</v>
      </c>
      <c r="AS448" s="5">
        <f t="shared" si="61"/>
        <v>686335.44</v>
      </c>
      <c r="AT448" t="s">
        <v>59</v>
      </c>
      <c r="AU448" t="s">
        <v>6164</v>
      </c>
      <c r="AV448" t="s">
        <v>6165</v>
      </c>
      <c r="AW448" t="s">
        <v>6166</v>
      </c>
      <c r="AX448" t="s">
        <v>6184</v>
      </c>
      <c r="AY448">
        <v>35</v>
      </c>
      <c r="AZ448">
        <v>0</v>
      </c>
      <c r="BA448">
        <v>0</v>
      </c>
      <c r="BB448" t="s">
        <v>6168</v>
      </c>
      <c r="BC448">
        <v>0</v>
      </c>
      <c r="BD448">
        <v>0</v>
      </c>
      <c r="BE448" t="s">
        <v>6169</v>
      </c>
      <c r="BF448" t="s">
        <v>6170</v>
      </c>
      <c r="BG448">
        <v>0</v>
      </c>
      <c r="BH448" t="s">
        <v>6171</v>
      </c>
      <c r="BI448">
        <v>17</v>
      </c>
      <c r="BJ448" t="s">
        <v>6172</v>
      </c>
      <c r="BK448">
        <v>0</v>
      </c>
      <c r="BL448">
        <v>52</v>
      </c>
      <c r="BM448" s="3">
        <f t="shared" si="62"/>
        <v>0.65384615384615385</v>
      </c>
    </row>
    <row r="449" spans="1:65">
      <c r="A449" t="s">
        <v>576</v>
      </c>
      <c r="B449" s="2">
        <v>45685</v>
      </c>
      <c r="C449" t="s">
        <v>47</v>
      </c>
      <c r="D449" t="s">
        <v>48</v>
      </c>
      <c r="E449">
        <v>1</v>
      </c>
      <c r="F449" t="s">
        <v>78</v>
      </c>
      <c r="G449" t="s">
        <v>62</v>
      </c>
      <c r="H449" t="s">
        <v>91</v>
      </c>
      <c r="I449" t="s">
        <v>74</v>
      </c>
      <c r="J449" t="s">
        <v>65</v>
      </c>
      <c r="K449" t="s">
        <v>54</v>
      </c>
      <c r="L449" t="s">
        <v>87</v>
      </c>
      <c r="M449" t="s">
        <v>68</v>
      </c>
      <c r="N449" t="s">
        <v>76</v>
      </c>
      <c r="O449" t="s">
        <v>58</v>
      </c>
      <c r="P449">
        <v>51</v>
      </c>
      <c r="Q449">
        <v>53</v>
      </c>
      <c r="R449">
        <v>50</v>
      </c>
      <c r="S449">
        <v>1</v>
      </c>
      <c r="T449">
        <f t="shared" si="54"/>
        <v>49</v>
      </c>
      <c r="U449">
        <v>49</v>
      </c>
      <c r="V449">
        <f t="shared" si="55"/>
        <v>0</v>
      </c>
      <c r="W449" s="3">
        <f t="shared" si="56"/>
        <v>0.02</v>
      </c>
      <c r="X449">
        <v>33</v>
      </c>
      <c r="Y449" s="4">
        <v>6.2</v>
      </c>
      <c r="Z449" s="4">
        <v>1.1000000000000001</v>
      </c>
      <c r="AA449" s="5">
        <v>56216.08</v>
      </c>
      <c r="AB449" s="5">
        <f t="shared" si="57"/>
        <v>2754587.92</v>
      </c>
      <c r="AC449" s="5">
        <v>33899.11</v>
      </c>
      <c r="AD449" s="5">
        <f t="shared" si="58"/>
        <v>1694955.5</v>
      </c>
      <c r="AE449" s="5">
        <v>111484.43</v>
      </c>
      <c r="AF449" s="5">
        <v>34742.67</v>
      </c>
      <c r="AG449" s="5">
        <v>9486.6299999999992</v>
      </c>
      <c r="AH449" s="5">
        <v>1595</v>
      </c>
      <c r="AI449" s="5">
        <v>4600</v>
      </c>
      <c r="AJ449">
        <v>1</v>
      </c>
      <c r="AK449" s="5">
        <v>13119.74</v>
      </c>
      <c r="AL449" s="5">
        <v>0</v>
      </c>
      <c r="AM449" s="5">
        <v>34345.46</v>
      </c>
      <c r="AN449">
        <v>4</v>
      </c>
      <c r="AO449">
        <v>4</v>
      </c>
      <c r="AP449" t="str">
        <f t="shared" si="59"/>
        <v>Yes</v>
      </c>
      <c r="AQ449">
        <v>2</v>
      </c>
      <c r="AR449" s="5">
        <f t="shared" si="60"/>
        <v>1904329.43</v>
      </c>
      <c r="AS449" s="5">
        <f t="shared" si="61"/>
        <v>850258.49</v>
      </c>
      <c r="AT449" t="s">
        <v>59</v>
      </c>
      <c r="AU449" t="s">
        <v>6189</v>
      </c>
      <c r="AV449" t="s">
        <v>6190</v>
      </c>
      <c r="AW449" t="s">
        <v>6183</v>
      </c>
      <c r="AX449" t="s">
        <v>6167</v>
      </c>
      <c r="AY449">
        <v>51</v>
      </c>
      <c r="AZ449">
        <v>0</v>
      </c>
      <c r="BA449">
        <v>0</v>
      </c>
      <c r="BB449" t="s">
        <v>6168</v>
      </c>
      <c r="BC449">
        <v>0</v>
      </c>
      <c r="BD449">
        <v>0</v>
      </c>
      <c r="BE449" t="s">
        <v>6169</v>
      </c>
      <c r="BF449" t="s">
        <v>6170</v>
      </c>
      <c r="BG449">
        <v>1</v>
      </c>
      <c r="BH449" t="s">
        <v>6186</v>
      </c>
      <c r="BI449">
        <v>44</v>
      </c>
      <c r="BJ449" t="s">
        <v>6172</v>
      </c>
      <c r="BK449">
        <v>0</v>
      </c>
      <c r="BL449">
        <v>61</v>
      </c>
      <c r="BM449" s="3">
        <f t="shared" si="62"/>
        <v>0.81967213114754101</v>
      </c>
    </row>
    <row r="450" spans="1:65">
      <c r="A450" t="s">
        <v>577</v>
      </c>
      <c r="B450" s="2">
        <v>45685</v>
      </c>
      <c r="C450" t="s">
        <v>47</v>
      </c>
      <c r="D450" t="s">
        <v>48</v>
      </c>
      <c r="E450">
        <v>1</v>
      </c>
      <c r="F450" t="s">
        <v>49</v>
      </c>
      <c r="G450" t="s">
        <v>62</v>
      </c>
      <c r="H450" t="s">
        <v>125</v>
      </c>
      <c r="I450" t="s">
        <v>52</v>
      </c>
      <c r="J450" t="s">
        <v>65</v>
      </c>
      <c r="K450" t="s">
        <v>75</v>
      </c>
      <c r="L450" t="s">
        <v>87</v>
      </c>
      <c r="M450" t="s">
        <v>56</v>
      </c>
      <c r="N450" t="s">
        <v>76</v>
      </c>
      <c r="O450" t="s">
        <v>120</v>
      </c>
      <c r="P450">
        <v>50</v>
      </c>
      <c r="Q450">
        <v>52</v>
      </c>
      <c r="R450">
        <v>50</v>
      </c>
      <c r="S450">
        <v>1</v>
      </c>
      <c r="T450">
        <f t="shared" ref="T450:T513" si="63">R450-S450</f>
        <v>49</v>
      </c>
      <c r="U450">
        <v>49</v>
      </c>
      <c r="V450">
        <f t="shared" ref="V450:V513" si="64">T450-U450</f>
        <v>0</v>
      </c>
      <c r="W450" s="3">
        <f t="shared" ref="W450:W513" si="65">IFERROR(S450/R450,0)</f>
        <v>0.02</v>
      </c>
      <c r="X450">
        <v>42</v>
      </c>
      <c r="Y450" s="4">
        <v>3.4</v>
      </c>
      <c r="Z450" s="4">
        <v>1.2</v>
      </c>
      <c r="AA450" s="5">
        <v>51773.9</v>
      </c>
      <c r="AB450" s="5">
        <f t="shared" ref="AB450:AB513" si="66">ROUND(U450*AA450,2)</f>
        <v>2536921.1</v>
      </c>
      <c r="AC450" s="5">
        <v>35601.699999999997</v>
      </c>
      <c r="AD450" s="5">
        <f t="shared" ref="AD450:AD513" si="67">ROUND(R450*AC450,2)</f>
        <v>1780085</v>
      </c>
      <c r="AE450" s="5">
        <v>117999.37</v>
      </c>
      <c r="AF450" s="5">
        <v>32368.95</v>
      </c>
      <c r="AG450" s="5">
        <v>10862.59</v>
      </c>
      <c r="AH450" s="5">
        <v>1740</v>
      </c>
      <c r="AI450" s="5">
        <v>4600</v>
      </c>
      <c r="AJ450">
        <v>0</v>
      </c>
      <c r="AK450" s="5">
        <v>0</v>
      </c>
      <c r="AL450" s="5">
        <v>0</v>
      </c>
      <c r="AM450" s="5">
        <v>33008.519999999997</v>
      </c>
      <c r="AN450">
        <v>4</v>
      </c>
      <c r="AO450">
        <v>4</v>
      </c>
      <c r="AP450" t="str">
        <f t="shared" ref="AP450:AP513" si="68">IF(AO450&lt;=AN450,"Yes","No")</f>
        <v>Yes</v>
      </c>
      <c r="AQ450">
        <v>1</v>
      </c>
      <c r="AR450" s="5">
        <f t="shared" ref="AR450:AR513" si="69">ROUND(SUM(AD450:AI450)+SUM(AK450:AM450),2)</f>
        <v>1980664.43</v>
      </c>
      <c r="AS450" s="5">
        <f t="shared" ref="AS450:AS513" si="70">ROUND(AB450-AR450,2)</f>
        <v>556256.67000000004</v>
      </c>
      <c r="AT450" t="s">
        <v>59</v>
      </c>
      <c r="AU450" t="s">
        <v>6164</v>
      </c>
      <c r="AV450" t="s">
        <v>6165</v>
      </c>
      <c r="AW450" t="s">
        <v>6166</v>
      </c>
      <c r="AX450" t="s">
        <v>6167</v>
      </c>
      <c r="AY450">
        <v>53</v>
      </c>
      <c r="AZ450">
        <v>0</v>
      </c>
      <c r="BA450">
        <v>0</v>
      </c>
      <c r="BB450" t="s">
        <v>6168</v>
      </c>
      <c r="BC450">
        <v>0</v>
      </c>
      <c r="BD450">
        <v>0</v>
      </c>
      <c r="BE450" t="s">
        <v>6169</v>
      </c>
      <c r="BF450" t="s">
        <v>6170</v>
      </c>
      <c r="BG450">
        <v>0</v>
      </c>
      <c r="BH450" t="s">
        <v>6171</v>
      </c>
      <c r="BI450">
        <v>51</v>
      </c>
      <c r="BJ450" t="s">
        <v>6187</v>
      </c>
      <c r="BK450">
        <v>0</v>
      </c>
      <c r="BL450">
        <v>61</v>
      </c>
      <c r="BM450" s="3">
        <f t="shared" ref="BM450:BM513" si="71">IFERROR(R450/BL450,0)</f>
        <v>0.81967213114754101</v>
      </c>
    </row>
    <row r="451" spans="1:65">
      <c r="A451" t="s">
        <v>578</v>
      </c>
      <c r="B451" s="2">
        <v>45685</v>
      </c>
      <c r="C451" t="s">
        <v>47</v>
      </c>
      <c r="D451" t="s">
        <v>48</v>
      </c>
      <c r="E451">
        <v>1</v>
      </c>
      <c r="F451" t="s">
        <v>49</v>
      </c>
      <c r="G451" t="s">
        <v>50</v>
      </c>
      <c r="H451" t="s">
        <v>89</v>
      </c>
      <c r="I451" t="s">
        <v>64</v>
      </c>
      <c r="J451" t="s">
        <v>65</v>
      </c>
      <c r="K451" t="s">
        <v>66</v>
      </c>
      <c r="L451" t="s">
        <v>55</v>
      </c>
      <c r="M451" t="s">
        <v>56</v>
      </c>
      <c r="N451" t="s">
        <v>76</v>
      </c>
      <c r="O451" t="s">
        <v>70</v>
      </c>
      <c r="P451">
        <v>44</v>
      </c>
      <c r="Q451">
        <v>45</v>
      </c>
      <c r="R451">
        <v>44</v>
      </c>
      <c r="S451">
        <v>1</v>
      </c>
      <c r="T451">
        <f t="shared" si="63"/>
        <v>43</v>
      </c>
      <c r="U451">
        <v>42</v>
      </c>
      <c r="V451">
        <f t="shared" si="64"/>
        <v>1</v>
      </c>
      <c r="W451" s="3">
        <f t="shared" si="65"/>
        <v>2.2727272727272728E-2</v>
      </c>
      <c r="X451">
        <v>19</v>
      </c>
      <c r="Y451" s="4">
        <v>3</v>
      </c>
      <c r="Z451" s="4">
        <v>0.7</v>
      </c>
      <c r="AA451" s="5">
        <v>48729.72</v>
      </c>
      <c r="AB451" s="5">
        <f t="shared" si="66"/>
        <v>2046648.24</v>
      </c>
      <c r="AC451" s="5">
        <v>34993.199999999997</v>
      </c>
      <c r="AD451" s="5">
        <f t="shared" si="67"/>
        <v>1539700.8</v>
      </c>
      <c r="AE451" s="5">
        <v>95680.59</v>
      </c>
      <c r="AF451" s="5">
        <v>29406.799999999999</v>
      </c>
      <c r="AG451" s="5">
        <v>8863.7800000000007</v>
      </c>
      <c r="AH451" s="5">
        <v>1015</v>
      </c>
      <c r="AI451" s="5">
        <v>4600</v>
      </c>
      <c r="AJ451">
        <v>0</v>
      </c>
      <c r="AK451" s="5">
        <v>0</v>
      </c>
      <c r="AL451" s="5">
        <v>988.92</v>
      </c>
      <c r="AM451" s="5">
        <v>26228.69</v>
      </c>
      <c r="AN451">
        <v>4</v>
      </c>
      <c r="AO451">
        <v>3</v>
      </c>
      <c r="AP451" t="str">
        <f t="shared" si="68"/>
        <v>Yes</v>
      </c>
      <c r="AQ451">
        <v>0</v>
      </c>
      <c r="AR451" s="5">
        <f t="shared" si="69"/>
        <v>1706484.58</v>
      </c>
      <c r="AS451" s="5">
        <f t="shared" si="70"/>
        <v>340163.66</v>
      </c>
      <c r="AT451" t="s">
        <v>59</v>
      </c>
      <c r="AU451" t="s">
        <v>6164</v>
      </c>
      <c r="AV451" t="s">
        <v>6165</v>
      </c>
      <c r="AW451" t="s">
        <v>6166</v>
      </c>
      <c r="AX451" t="s">
        <v>6167</v>
      </c>
      <c r="AY451">
        <v>45</v>
      </c>
      <c r="AZ451">
        <v>1</v>
      </c>
      <c r="BA451">
        <v>12</v>
      </c>
      <c r="BB451" t="s">
        <v>6198</v>
      </c>
      <c r="BC451">
        <v>0</v>
      </c>
      <c r="BD451">
        <v>0</v>
      </c>
      <c r="BE451" t="s">
        <v>6169</v>
      </c>
      <c r="BF451" t="s">
        <v>6170</v>
      </c>
      <c r="BG451">
        <v>0</v>
      </c>
      <c r="BH451" t="s">
        <v>6171</v>
      </c>
      <c r="BI451">
        <v>34</v>
      </c>
      <c r="BJ451" t="s">
        <v>6172</v>
      </c>
      <c r="BK451">
        <v>0</v>
      </c>
      <c r="BL451">
        <v>65</v>
      </c>
      <c r="BM451" s="3">
        <f t="shared" si="71"/>
        <v>0.67692307692307696</v>
      </c>
    </row>
    <row r="452" spans="1:65">
      <c r="A452" t="s">
        <v>579</v>
      </c>
      <c r="B452" s="2">
        <v>45685</v>
      </c>
      <c r="C452" t="s">
        <v>47</v>
      </c>
      <c r="D452" t="s">
        <v>48</v>
      </c>
      <c r="E452">
        <v>1</v>
      </c>
      <c r="F452" t="s">
        <v>49</v>
      </c>
      <c r="G452" t="s">
        <v>50</v>
      </c>
      <c r="H452" t="s">
        <v>51</v>
      </c>
      <c r="I452" t="s">
        <v>64</v>
      </c>
      <c r="J452" t="s">
        <v>53</v>
      </c>
      <c r="K452" t="s">
        <v>75</v>
      </c>
      <c r="L452" t="s">
        <v>87</v>
      </c>
      <c r="M452" t="s">
        <v>56</v>
      </c>
      <c r="N452" t="s">
        <v>69</v>
      </c>
      <c r="O452" t="s">
        <v>120</v>
      </c>
      <c r="P452">
        <v>60</v>
      </c>
      <c r="Q452">
        <v>64</v>
      </c>
      <c r="R452">
        <v>62</v>
      </c>
      <c r="S452">
        <v>1</v>
      </c>
      <c r="T452">
        <f t="shared" si="63"/>
        <v>61</v>
      </c>
      <c r="U452">
        <v>58</v>
      </c>
      <c r="V452">
        <f t="shared" si="64"/>
        <v>3</v>
      </c>
      <c r="W452" s="3">
        <f t="shared" si="65"/>
        <v>1.6129032258064516E-2</v>
      </c>
      <c r="X452">
        <v>33</v>
      </c>
      <c r="Y452" s="4">
        <v>5.6</v>
      </c>
      <c r="Z452" s="4">
        <v>1.6</v>
      </c>
      <c r="AA452" s="5">
        <v>36454.81</v>
      </c>
      <c r="AB452" s="5">
        <f t="shared" si="66"/>
        <v>2114378.98</v>
      </c>
      <c r="AC452" s="5">
        <v>24126.78</v>
      </c>
      <c r="AD452" s="5">
        <f t="shared" si="67"/>
        <v>1495860.36</v>
      </c>
      <c r="AE452" s="5">
        <v>101783.58</v>
      </c>
      <c r="AF452" s="5">
        <v>29176.39</v>
      </c>
      <c r="AG452" s="5">
        <v>10506.73</v>
      </c>
      <c r="AH452" s="5">
        <v>2320</v>
      </c>
      <c r="AI452" s="5">
        <v>3200</v>
      </c>
      <c r="AJ452">
        <v>0</v>
      </c>
      <c r="AK452" s="5">
        <v>0</v>
      </c>
      <c r="AL452" s="5">
        <v>2006.65</v>
      </c>
      <c r="AM452" s="5">
        <v>37992.97</v>
      </c>
      <c r="AN452">
        <v>4</v>
      </c>
      <c r="AO452">
        <v>4</v>
      </c>
      <c r="AP452" t="str">
        <f t="shared" si="68"/>
        <v>Yes</v>
      </c>
      <c r="AQ452">
        <v>1</v>
      </c>
      <c r="AR452" s="5">
        <f t="shared" si="69"/>
        <v>1682846.68</v>
      </c>
      <c r="AS452" s="5">
        <f t="shared" si="70"/>
        <v>431532.3</v>
      </c>
      <c r="AT452" t="s">
        <v>59</v>
      </c>
      <c r="AU452" t="s">
        <v>6164</v>
      </c>
      <c r="AV452" t="s">
        <v>6165</v>
      </c>
      <c r="AW452" t="s">
        <v>6166</v>
      </c>
      <c r="AX452" t="s">
        <v>6167</v>
      </c>
      <c r="AY452">
        <v>65</v>
      </c>
      <c r="AZ452">
        <v>2</v>
      </c>
      <c r="BA452">
        <v>20</v>
      </c>
      <c r="BB452" t="s">
        <v>6185</v>
      </c>
      <c r="BC452">
        <v>0</v>
      </c>
      <c r="BD452">
        <v>0</v>
      </c>
      <c r="BE452" t="s">
        <v>6169</v>
      </c>
      <c r="BF452" t="s">
        <v>6170</v>
      </c>
      <c r="BG452">
        <v>1</v>
      </c>
      <c r="BH452" t="s">
        <v>6186</v>
      </c>
      <c r="BI452">
        <v>56</v>
      </c>
      <c r="BJ452" t="s">
        <v>6187</v>
      </c>
      <c r="BK452">
        <v>0</v>
      </c>
      <c r="BL452">
        <v>75</v>
      </c>
      <c r="BM452" s="3">
        <f t="shared" si="71"/>
        <v>0.82666666666666666</v>
      </c>
    </row>
    <row r="453" spans="1:65">
      <c r="A453" t="s">
        <v>580</v>
      </c>
      <c r="B453" s="2">
        <v>45685</v>
      </c>
      <c r="C453" t="s">
        <v>47</v>
      </c>
      <c r="D453" t="s">
        <v>48</v>
      </c>
      <c r="E453">
        <v>1</v>
      </c>
      <c r="F453" t="s">
        <v>72</v>
      </c>
      <c r="G453" t="s">
        <v>50</v>
      </c>
      <c r="H453" t="s">
        <v>179</v>
      </c>
      <c r="I453" t="s">
        <v>64</v>
      </c>
      <c r="J453" t="s">
        <v>65</v>
      </c>
      <c r="K453" t="s">
        <v>66</v>
      </c>
      <c r="L453" t="s">
        <v>55</v>
      </c>
      <c r="M453" t="s">
        <v>56</v>
      </c>
      <c r="N453" t="s">
        <v>109</v>
      </c>
      <c r="O453" t="s">
        <v>58</v>
      </c>
      <c r="P453">
        <v>49</v>
      </c>
      <c r="Q453">
        <v>50</v>
      </c>
      <c r="R453">
        <v>52</v>
      </c>
      <c r="S453">
        <v>1</v>
      </c>
      <c r="T453">
        <f t="shared" si="63"/>
        <v>51</v>
      </c>
      <c r="U453">
        <v>48</v>
      </c>
      <c r="V453">
        <f t="shared" si="64"/>
        <v>3</v>
      </c>
      <c r="W453" s="3">
        <f t="shared" si="65"/>
        <v>1.9230769230769232E-2</v>
      </c>
      <c r="X453">
        <v>19</v>
      </c>
      <c r="Y453" s="4">
        <v>4.3</v>
      </c>
      <c r="Z453" s="4">
        <v>1.1000000000000001</v>
      </c>
      <c r="AA453" s="5">
        <v>49028.09</v>
      </c>
      <c r="AB453" s="5">
        <f t="shared" si="66"/>
        <v>2353348.3199999998</v>
      </c>
      <c r="AC453" s="5">
        <v>34619.25</v>
      </c>
      <c r="AD453" s="5">
        <f t="shared" si="67"/>
        <v>1800201</v>
      </c>
      <c r="AE453" s="5">
        <v>110514.04</v>
      </c>
      <c r="AF453" s="5">
        <v>30845.82</v>
      </c>
      <c r="AG453" s="5">
        <v>9012.99</v>
      </c>
      <c r="AH453" s="5">
        <v>1595</v>
      </c>
      <c r="AI453" s="5">
        <v>4600</v>
      </c>
      <c r="AJ453">
        <v>0</v>
      </c>
      <c r="AK453" s="5">
        <v>0</v>
      </c>
      <c r="AL453" s="5">
        <v>2826.72</v>
      </c>
      <c r="AM453" s="5">
        <v>75431.990000000005</v>
      </c>
      <c r="AN453">
        <v>8</v>
      </c>
      <c r="AO453">
        <v>9</v>
      </c>
      <c r="AP453" t="str">
        <f t="shared" si="68"/>
        <v>No</v>
      </c>
      <c r="AQ453">
        <v>1</v>
      </c>
      <c r="AR453" s="5">
        <f t="shared" si="69"/>
        <v>2035027.56</v>
      </c>
      <c r="AS453" s="5">
        <f t="shared" si="70"/>
        <v>318320.76</v>
      </c>
      <c r="AT453" t="s">
        <v>59</v>
      </c>
      <c r="AU453" t="s">
        <v>6164</v>
      </c>
      <c r="AV453" t="s">
        <v>6165</v>
      </c>
      <c r="AW453" t="s">
        <v>6166</v>
      </c>
      <c r="AX453" t="s">
        <v>6184</v>
      </c>
      <c r="AY453">
        <v>51</v>
      </c>
      <c r="AZ453">
        <v>0</v>
      </c>
      <c r="BA453">
        <v>24</v>
      </c>
      <c r="BB453" t="s">
        <v>6180</v>
      </c>
      <c r="BC453">
        <v>1</v>
      </c>
      <c r="BD453">
        <v>0</v>
      </c>
      <c r="BE453" t="s">
        <v>6178</v>
      </c>
      <c r="BF453" t="s">
        <v>6170</v>
      </c>
      <c r="BG453">
        <v>0</v>
      </c>
      <c r="BH453" t="s">
        <v>6171</v>
      </c>
      <c r="BI453">
        <v>14</v>
      </c>
      <c r="BJ453" t="s">
        <v>6172</v>
      </c>
      <c r="BK453">
        <v>0</v>
      </c>
      <c r="BL453">
        <v>65</v>
      </c>
      <c r="BM453" s="3">
        <f t="shared" si="71"/>
        <v>0.8</v>
      </c>
    </row>
    <row r="454" spans="1:65">
      <c r="A454" t="s">
        <v>581</v>
      </c>
      <c r="B454" s="2">
        <v>45685</v>
      </c>
      <c r="C454" t="s">
        <v>47</v>
      </c>
      <c r="D454" t="s">
        <v>48</v>
      </c>
      <c r="E454">
        <v>1</v>
      </c>
      <c r="F454" t="s">
        <v>78</v>
      </c>
      <c r="G454" t="s">
        <v>50</v>
      </c>
      <c r="H454" t="s">
        <v>181</v>
      </c>
      <c r="I454" t="s">
        <v>64</v>
      </c>
      <c r="J454" t="s">
        <v>65</v>
      </c>
      <c r="K454" t="s">
        <v>75</v>
      </c>
      <c r="L454" t="s">
        <v>55</v>
      </c>
      <c r="M454" t="s">
        <v>56</v>
      </c>
      <c r="N454" t="s">
        <v>57</v>
      </c>
      <c r="O454" t="s">
        <v>82</v>
      </c>
      <c r="P454">
        <v>46</v>
      </c>
      <c r="Q454">
        <v>49</v>
      </c>
      <c r="R454">
        <v>47</v>
      </c>
      <c r="S454">
        <v>1</v>
      </c>
      <c r="T454">
        <f t="shared" si="63"/>
        <v>46</v>
      </c>
      <c r="U454">
        <v>45</v>
      </c>
      <c r="V454">
        <f t="shared" si="64"/>
        <v>1</v>
      </c>
      <c r="W454" s="3">
        <f t="shared" si="65"/>
        <v>2.1276595744680851E-2</v>
      </c>
      <c r="X454">
        <v>22</v>
      </c>
      <c r="Y454" s="4">
        <v>2.5</v>
      </c>
      <c r="Z454" s="4">
        <v>1.2</v>
      </c>
      <c r="AA454" s="5">
        <v>51930.83</v>
      </c>
      <c r="AB454" s="5">
        <f t="shared" si="66"/>
        <v>2336887.35</v>
      </c>
      <c r="AC454" s="5">
        <v>34635.57</v>
      </c>
      <c r="AD454" s="5">
        <f t="shared" si="67"/>
        <v>1627871.79</v>
      </c>
      <c r="AE454" s="5">
        <v>102969.66</v>
      </c>
      <c r="AF454" s="5">
        <v>31025.71</v>
      </c>
      <c r="AG454" s="5">
        <v>8968.7199999999993</v>
      </c>
      <c r="AH454" s="5">
        <v>1740</v>
      </c>
      <c r="AI454" s="5">
        <v>4600</v>
      </c>
      <c r="AJ454">
        <v>0</v>
      </c>
      <c r="AK454" s="5">
        <v>0</v>
      </c>
      <c r="AL454" s="5">
        <v>960.1</v>
      </c>
      <c r="AM454" s="5">
        <v>28853.49</v>
      </c>
      <c r="AN454">
        <v>4</v>
      </c>
      <c r="AO454">
        <v>3</v>
      </c>
      <c r="AP454" t="str">
        <f t="shared" si="68"/>
        <v>Yes</v>
      </c>
      <c r="AQ454">
        <v>0</v>
      </c>
      <c r="AR454" s="5">
        <f t="shared" si="69"/>
        <v>1806989.47</v>
      </c>
      <c r="AS454" s="5">
        <f t="shared" si="70"/>
        <v>529897.88</v>
      </c>
      <c r="AT454" t="s">
        <v>59</v>
      </c>
      <c r="AU454" t="s">
        <v>6164</v>
      </c>
      <c r="AV454" t="s">
        <v>6165</v>
      </c>
      <c r="AW454" t="s">
        <v>6166</v>
      </c>
      <c r="AX454" t="s">
        <v>6167</v>
      </c>
      <c r="AY454">
        <v>49</v>
      </c>
      <c r="AZ454">
        <v>0</v>
      </c>
      <c r="BA454">
        <v>15</v>
      </c>
      <c r="BB454" t="s">
        <v>6191</v>
      </c>
      <c r="BC454">
        <v>0</v>
      </c>
      <c r="BD454">
        <v>0</v>
      </c>
      <c r="BE454" t="s">
        <v>6169</v>
      </c>
      <c r="BF454" t="s">
        <v>6170</v>
      </c>
      <c r="BG454">
        <v>1</v>
      </c>
      <c r="BH454" t="s">
        <v>6186</v>
      </c>
      <c r="BI454">
        <v>52</v>
      </c>
      <c r="BJ454" t="s">
        <v>6187</v>
      </c>
      <c r="BK454">
        <v>0</v>
      </c>
      <c r="BL454">
        <v>64</v>
      </c>
      <c r="BM454" s="3">
        <f t="shared" si="71"/>
        <v>0.734375</v>
      </c>
    </row>
    <row r="455" spans="1:65">
      <c r="A455" t="s">
        <v>582</v>
      </c>
      <c r="B455" s="2">
        <v>45686</v>
      </c>
      <c r="C455" t="s">
        <v>47</v>
      </c>
      <c r="D455" t="s">
        <v>48</v>
      </c>
      <c r="E455">
        <v>1</v>
      </c>
      <c r="F455" t="s">
        <v>78</v>
      </c>
      <c r="G455" t="s">
        <v>79</v>
      </c>
      <c r="H455" t="s">
        <v>80</v>
      </c>
      <c r="I455" t="s">
        <v>64</v>
      </c>
      <c r="J455" t="s">
        <v>65</v>
      </c>
      <c r="K455" t="s">
        <v>75</v>
      </c>
      <c r="L455" t="s">
        <v>87</v>
      </c>
      <c r="M455" t="s">
        <v>68</v>
      </c>
      <c r="N455" t="s">
        <v>57</v>
      </c>
      <c r="O455" t="s">
        <v>70</v>
      </c>
      <c r="P455">
        <v>38</v>
      </c>
      <c r="Q455">
        <v>39</v>
      </c>
      <c r="R455">
        <v>36</v>
      </c>
      <c r="S455">
        <v>1</v>
      </c>
      <c r="T455">
        <f t="shared" si="63"/>
        <v>35</v>
      </c>
      <c r="U455">
        <v>35</v>
      </c>
      <c r="V455">
        <f t="shared" si="64"/>
        <v>0</v>
      </c>
      <c r="W455" s="3">
        <f t="shared" si="65"/>
        <v>2.7777777777777776E-2</v>
      </c>
      <c r="X455">
        <v>34</v>
      </c>
      <c r="Y455" s="4">
        <v>6.1</v>
      </c>
      <c r="Z455" s="4">
        <v>1.6</v>
      </c>
      <c r="AA455" s="5">
        <v>52287.02</v>
      </c>
      <c r="AB455" s="5">
        <f t="shared" si="66"/>
        <v>1830045.7</v>
      </c>
      <c r="AC455" s="5">
        <v>34167.21</v>
      </c>
      <c r="AD455" s="5">
        <f t="shared" si="67"/>
        <v>1230019.56</v>
      </c>
      <c r="AE455" s="5">
        <v>76387.27</v>
      </c>
      <c r="AF455" s="5">
        <v>25267.8</v>
      </c>
      <c r="AG455" s="5">
        <v>9504.7199999999993</v>
      </c>
      <c r="AH455" s="5">
        <v>2320</v>
      </c>
      <c r="AI455" s="5">
        <v>4600</v>
      </c>
      <c r="AJ455">
        <v>0</v>
      </c>
      <c r="AK455" s="5">
        <v>0</v>
      </c>
      <c r="AL455" s="5">
        <v>0</v>
      </c>
      <c r="AM455" s="5">
        <v>21882.31</v>
      </c>
      <c r="AN455">
        <v>4</v>
      </c>
      <c r="AO455">
        <v>3</v>
      </c>
      <c r="AP455" t="str">
        <f t="shared" si="68"/>
        <v>Yes</v>
      </c>
      <c r="AQ455">
        <v>1</v>
      </c>
      <c r="AR455" s="5">
        <f t="shared" si="69"/>
        <v>1369981.66</v>
      </c>
      <c r="AS455" s="5">
        <f t="shared" si="70"/>
        <v>460064.04</v>
      </c>
      <c r="AT455" t="s">
        <v>59</v>
      </c>
      <c r="AU455" t="s">
        <v>6164</v>
      </c>
      <c r="AV455" t="s">
        <v>6165</v>
      </c>
      <c r="AW455" t="s">
        <v>6166</v>
      </c>
      <c r="AX455" t="s">
        <v>6167</v>
      </c>
      <c r="AY455">
        <v>40</v>
      </c>
      <c r="AZ455">
        <v>0</v>
      </c>
      <c r="BA455">
        <v>0</v>
      </c>
      <c r="BB455" t="s">
        <v>6168</v>
      </c>
      <c r="BC455">
        <v>0</v>
      </c>
      <c r="BD455">
        <v>0</v>
      </c>
      <c r="BE455" t="s">
        <v>6169</v>
      </c>
      <c r="BF455" t="s">
        <v>6170</v>
      </c>
      <c r="BG455">
        <v>0</v>
      </c>
      <c r="BH455" t="s">
        <v>6171</v>
      </c>
      <c r="BI455">
        <v>23</v>
      </c>
      <c r="BJ455" t="s">
        <v>6172</v>
      </c>
      <c r="BK455">
        <v>0</v>
      </c>
      <c r="BL455">
        <v>62</v>
      </c>
      <c r="BM455" s="3">
        <f t="shared" si="71"/>
        <v>0.58064516129032262</v>
      </c>
    </row>
    <row r="456" spans="1:65">
      <c r="A456" t="s">
        <v>583</v>
      </c>
      <c r="B456" s="2">
        <v>45686</v>
      </c>
      <c r="C456" t="s">
        <v>47</v>
      </c>
      <c r="D456" t="s">
        <v>48</v>
      </c>
      <c r="E456">
        <v>1</v>
      </c>
      <c r="F456" t="s">
        <v>72</v>
      </c>
      <c r="G456" t="s">
        <v>79</v>
      </c>
      <c r="H456" t="s">
        <v>159</v>
      </c>
      <c r="I456" t="s">
        <v>74</v>
      </c>
      <c r="J456" t="s">
        <v>53</v>
      </c>
      <c r="K456" t="s">
        <v>75</v>
      </c>
      <c r="L456" t="s">
        <v>55</v>
      </c>
      <c r="M456" t="s">
        <v>56</v>
      </c>
      <c r="N456" t="s">
        <v>69</v>
      </c>
      <c r="O456" t="s">
        <v>58</v>
      </c>
      <c r="P456">
        <v>56</v>
      </c>
      <c r="Q456">
        <v>60</v>
      </c>
      <c r="R456">
        <v>59</v>
      </c>
      <c r="S456">
        <v>1</v>
      </c>
      <c r="T456">
        <f t="shared" si="63"/>
        <v>58</v>
      </c>
      <c r="U456">
        <v>55</v>
      </c>
      <c r="V456">
        <f t="shared" si="64"/>
        <v>3</v>
      </c>
      <c r="W456" s="3">
        <f t="shared" si="65"/>
        <v>1.6949152542372881E-2</v>
      </c>
      <c r="X456">
        <v>15</v>
      </c>
      <c r="Y456" s="4">
        <v>3.9</v>
      </c>
      <c r="Z456" s="4">
        <v>1.2</v>
      </c>
      <c r="AA456" s="5">
        <v>36238.769999999997</v>
      </c>
      <c r="AB456" s="5">
        <f t="shared" si="66"/>
        <v>1993132.35</v>
      </c>
      <c r="AC456" s="5">
        <v>23456.6</v>
      </c>
      <c r="AD456" s="5">
        <f t="shared" si="67"/>
        <v>1383939.4</v>
      </c>
      <c r="AE456" s="5">
        <v>99486.02</v>
      </c>
      <c r="AF456" s="5">
        <v>25506.87</v>
      </c>
      <c r="AG456" s="5">
        <v>8340.8799999999992</v>
      </c>
      <c r="AH456" s="5">
        <v>1740</v>
      </c>
      <c r="AI456" s="5">
        <v>3200</v>
      </c>
      <c r="AJ456">
        <v>0</v>
      </c>
      <c r="AK456" s="5">
        <v>0</v>
      </c>
      <c r="AL456" s="5">
        <v>2045.89</v>
      </c>
      <c r="AM456" s="5">
        <v>37131.74</v>
      </c>
      <c r="AN456">
        <v>4</v>
      </c>
      <c r="AO456">
        <v>2</v>
      </c>
      <c r="AP456" t="str">
        <f t="shared" si="68"/>
        <v>Yes</v>
      </c>
      <c r="AQ456">
        <v>0</v>
      </c>
      <c r="AR456" s="5">
        <f t="shared" si="69"/>
        <v>1561390.8</v>
      </c>
      <c r="AS456" s="5">
        <f t="shared" si="70"/>
        <v>431741.55</v>
      </c>
      <c r="AT456" t="s">
        <v>59</v>
      </c>
      <c r="AU456" t="s">
        <v>6164</v>
      </c>
      <c r="AV456" t="s">
        <v>6165</v>
      </c>
      <c r="AW456" t="s">
        <v>6166</v>
      </c>
      <c r="AX456" t="s">
        <v>6167</v>
      </c>
      <c r="AY456">
        <v>58</v>
      </c>
      <c r="AZ456">
        <v>1</v>
      </c>
      <c r="BA456">
        <v>25</v>
      </c>
      <c r="BB456" t="s">
        <v>6180</v>
      </c>
      <c r="BC456">
        <v>0</v>
      </c>
      <c r="BD456">
        <v>0</v>
      </c>
      <c r="BE456" t="s">
        <v>6169</v>
      </c>
      <c r="BF456" t="s">
        <v>6170</v>
      </c>
      <c r="BG456">
        <v>0</v>
      </c>
      <c r="BH456" t="s">
        <v>6171</v>
      </c>
      <c r="BI456">
        <v>14</v>
      </c>
      <c r="BJ456" t="s">
        <v>6172</v>
      </c>
      <c r="BK456">
        <v>0</v>
      </c>
      <c r="BL456">
        <v>76</v>
      </c>
      <c r="BM456" s="3">
        <f t="shared" si="71"/>
        <v>0.77631578947368418</v>
      </c>
    </row>
    <row r="457" spans="1:65">
      <c r="A457" t="s">
        <v>584</v>
      </c>
      <c r="B457" s="2">
        <v>45686</v>
      </c>
      <c r="C457" t="s">
        <v>47</v>
      </c>
      <c r="D457" t="s">
        <v>48</v>
      </c>
      <c r="E457">
        <v>1</v>
      </c>
      <c r="F457" t="s">
        <v>78</v>
      </c>
      <c r="G457" t="s">
        <v>62</v>
      </c>
      <c r="H457" t="s">
        <v>190</v>
      </c>
      <c r="I457" t="s">
        <v>52</v>
      </c>
      <c r="J457" t="s">
        <v>53</v>
      </c>
      <c r="K457" t="s">
        <v>75</v>
      </c>
      <c r="L457" t="s">
        <v>55</v>
      </c>
      <c r="M457" t="s">
        <v>56</v>
      </c>
      <c r="N457" t="s">
        <v>57</v>
      </c>
      <c r="O457" t="s">
        <v>70</v>
      </c>
      <c r="P457">
        <v>64</v>
      </c>
      <c r="Q457">
        <v>67</v>
      </c>
      <c r="R457">
        <v>66</v>
      </c>
      <c r="S457">
        <v>2</v>
      </c>
      <c r="T457">
        <f t="shared" si="63"/>
        <v>64</v>
      </c>
      <c r="U457">
        <v>63</v>
      </c>
      <c r="V457">
        <f t="shared" si="64"/>
        <v>1</v>
      </c>
      <c r="W457" s="3">
        <f t="shared" si="65"/>
        <v>3.0303030303030304E-2</v>
      </c>
      <c r="X457">
        <v>24</v>
      </c>
      <c r="Y457" s="4">
        <v>8.8000000000000007</v>
      </c>
      <c r="Z457" s="4">
        <v>1.8</v>
      </c>
      <c r="AA457" s="5">
        <v>36205.03</v>
      </c>
      <c r="AB457" s="5">
        <f t="shared" si="66"/>
        <v>2280916.89</v>
      </c>
      <c r="AC457" s="5">
        <v>23429.94</v>
      </c>
      <c r="AD457" s="5">
        <f t="shared" si="67"/>
        <v>1546376.04</v>
      </c>
      <c r="AE457" s="5">
        <v>118449.61</v>
      </c>
      <c r="AF457" s="5">
        <v>31626.71</v>
      </c>
      <c r="AG457" s="5">
        <v>9574.8799999999992</v>
      </c>
      <c r="AH457" s="5">
        <v>2610</v>
      </c>
      <c r="AI457" s="5">
        <v>6400</v>
      </c>
      <c r="AJ457">
        <v>0</v>
      </c>
      <c r="AK457" s="5">
        <v>0</v>
      </c>
      <c r="AL457" s="5">
        <v>633.27</v>
      </c>
      <c r="AM457" s="5">
        <v>41509.379999999997</v>
      </c>
      <c r="AN457">
        <v>4</v>
      </c>
      <c r="AO457">
        <v>4</v>
      </c>
      <c r="AP457" t="str">
        <f t="shared" si="68"/>
        <v>Yes</v>
      </c>
      <c r="AQ457">
        <v>1</v>
      </c>
      <c r="AR457" s="5">
        <f t="shared" si="69"/>
        <v>1757179.89</v>
      </c>
      <c r="AS457" s="5">
        <f t="shared" si="70"/>
        <v>523737</v>
      </c>
      <c r="AT457" t="s">
        <v>59</v>
      </c>
      <c r="AU457" t="s">
        <v>6164</v>
      </c>
      <c r="AV457" t="s">
        <v>6165</v>
      </c>
      <c r="AW457" t="s">
        <v>6166</v>
      </c>
      <c r="AX457" t="s">
        <v>6177</v>
      </c>
      <c r="AY457">
        <v>66</v>
      </c>
      <c r="AZ457">
        <v>0</v>
      </c>
      <c r="BA457">
        <v>17</v>
      </c>
      <c r="BB457" t="s">
        <v>6191</v>
      </c>
      <c r="BC457">
        <v>0</v>
      </c>
      <c r="BD457">
        <v>0</v>
      </c>
      <c r="BE457" t="s">
        <v>6169</v>
      </c>
      <c r="BF457" t="s">
        <v>6170</v>
      </c>
      <c r="BG457">
        <v>0</v>
      </c>
      <c r="BH457" t="s">
        <v>6171</v>
      </c>
      <c r="BI457">
        <v>39</v>
      </c>
      <c r="BJ457" t="s">
        <v>6172</v>
      </c>
      <c r="BK457">
        <v>0</v>
      </c>
      <c r="BL457">
        <v>76</v>
      </c>
      <c r="BM457" s="3">
        <f t="shared" si="71"/>
        <v>0.86842105263157898</v>
      </c>
    </row>
    <row r="458" spans="1:65">
      <c r="A458" t="s">
        <v>585</v>
      </c>
      <c r="B458" s="2">
        <v>45686</v>
      </c>
      <c r="C458" t="s">
        <v>47</v>
      </c>
      <c r="D458" t="s">
        <v>48</v>
      </c>
      <c r="E458">
        <v>1</v>
      </c>
      <c r="F458" t="s">
        <v>61</v>
      </c>
      <c r="G458" t="s">
        <v>79</v>
      </c>
      <c r="H458" t="s">
        <v>84</v>
      </c>
      <c r="I458" t="s">
        <v>64</v>
      </c>
      <c r="J458" t="s">
        <v>81</v>
      </c>
      <c r="K458" t="s">
        <v>66</v>
      </c>
      <c r="L458" t="s">
        <v>87</v>
      </c>
      <c r="M458" t="s">
        <v>56</v>
      </c>
      <c r="N458" t="s">
        <v>69</v>
      </c>
      <c r="O458" t="s">
        <v>70</v>
      </c>
      <c r="P458">
        <v>30</v>
      </c>
      <c r="Q458">
        <v>30</v>
      </c>
      <c r="R458">
        <v>30</v>
      </c>
      <c r="S458">
        <v>1</v>
      </c>
      <c r="T458">
        <f t="shared" si="63"/>
        <v>29</v>
      </c>
      <c r="U458">
        <v>29</v>
      </c>
      <c r="V458">
        <f t="shared" si="64"/>
        <v>0</v>
      </c>
      <c r="W458" s="3">
        <f t="shared" si="65"/>
        <v>3.3333333333333333E-2</v>
      </c>
      <c r="X458">
        <v>26</v>
      </c>
      <c r="Y458" s="4">
        <v>3.2</v>
      </c>
      <c r="Z458" s="4">
        <v>1</v>
      </c>
      <c r="AA458" s="5">
        <v>74270.990000000005</v>
      </c>
      <c r="AB458" s="5">
        <f t="shared" si="66"/>
        <v>2153858.71</v>
      </c>
      <c r="AC458" s="5">
        <v>54444.54</v>
      </c>
      <c r="AD458" s="5">
        <f t="shared" si="67"/>
        <v>1633336.2</v>
      </c>
      <c r="AE458" s="5">
        <v>90234.72</v>
      </c>
      <c r="AF458" s="5">
        <v>24711.63</v>
      </c>
      <c r="AG458" s="5">
        <v>8860.08</v>
      </c>
      <c r="AH458" s="5">
        <v>1450</v>
      </c>
      <c r="AI458" s="5">
        <v>6800</v>
      </c>
      <c r="AJ458">
        <v>0</v>
      </c>
      <c r="AK458" s="5">
        <v>0</v>
      </c>
      <c r="AL458" s="5">
        <v>0</v>
      </c>
      <c r="AM458" s="5">
        <v>18487.79</v>
      </c>
      <c r="AN458">
        <v>4</v>
      </c>
      <c r="AO458">
        <v>4</v>
      </c>
      <c r="AP458" t="str">
        <f t="shared" si="68"/>
        <v>Yes</v>
      </c>
      <c r="AQ458">
        <v>1</v>
      </c>
      <c r="AR458" s="5">
        <f t="shared" si="69"/>
        <v>1783880.42</v>
      </c>
      <c r="AS458" s="5">
        <f t="shared" si="70"/>
        <v>369978.29</v>
      </c>
      <c r="AT458" t="s">
        <v>59</v>
      </c>
      <c r="AU458" t="s">
        <v>6164</v>
      </c>
      <c r="AV458" t="s">
        <v>6165</v>
      </c>
      <c r="AW458" t="s">
        <v>6166</v>
      </c>
      <c r="AX458" t="s">
        <v>6184</v>
      </c>
      <c r="AY458">
        <v>33</v>
      </c>
      <c r="AZ458">
        <v>0</v>
      </c>
      <c r="BA458">
        <v>0</v>
      </c>
      <c r="BB458" t="s">
        <v>6168</v>
      </c>
      <c r="BC458">
        <v>0</v>
      </c>
      <c r="BD458">
        <v>0</v>
      </c>
      <c r="BE458" t="s">
        <v>6169</v>
      </c>
      <c r="BF458" t="s">
        <v>6170</v>
      </c>
      <c r="BG458">
        <v>0</v>
      </c>
      <c r="BH458" t="s">
        <v>6171</v>
      </c>
      <c r="BI458">
        <v>32</v>
      </c>
      <c r="BJ458" t="s">
        <v>6172</v>
      </c>
      <c r="BK458">
        <v>0</v>
      </c>
      <c r="BL458">
        <v>49</v>
      </c>
      <c r="BM458" s="3">
        <f t="shared" si="71"/>
        <v>0.61224489795918369</v>
      </c>
    </row>
    <row r="459" spans="1:65">
      <c r="A459" t="s">
        <v>586</v>
      </c>
      <c r="B459" s="2">
        <v>45686</v>
      </c>
      <c r="C459" t="s">
        <v>47</v>
      </c>
      <c r="D459" t="s">
        <v>48</v>
      </c>
      <c r="E459">
        <v>1</v>
      </c>
      <c r="F459" t="s">
        <v>49</v>
      </c>
      <c r="G459" t="s">
        <v>62</v>
      </c>
      <c r="H459" t="s">
        <v>141</v>
      </c>
      <c r="I459" t="s">
        <v>74</v>
      </c>
      <c r="J459" t="s">
        <v>81</v>
      </c>
      <c r="K459" t="s">
        <v>75</v>
      </c>
      <c r="L459" t="s">
        <v>55</v>
      </c>
      <c r="M459" t="s">
        <v>68</v>
      </c>
      <c r="N459" t="s">
        <v>57</v>
      </c>
      <c r="O459" t="s">
        <v>120</v>
      </c>
      <c r="P459">
        <v>33</v>
      </c>
      <c r="Q459">
        <v>33</v>
      </c>
      <c r="R459">
        <v>31</v>
      </c>
      <c r="S459">
        <v>1</v>
      </c>
      <c r="T459">
        <f t="shared" si="63"/>
        <v>30</v>
      </c>
      <c r="U459">
        <v>30</v>
      </c>
      <c r="V459">
        <f t="shared" si="64"/>
        <v>0</v>
      </c>
      <c r="W459" s="3">
        <f t="shared" si="65"/>
        <v>3.2258064516129031E-2</v>
      </c>
      <c r="X459">
        <v>27</v>
      </c>
      <c r="Y459" s="4">
        <v>4.0999999999999996</v>
      </c>
      <c r="Z459" s="4">
        <v>1.2</v>
      </c>
      <c r="AA459" s="5">
        <v>78967.320000000007</v>
      </c>
      <c r="AB459" s="5">
        <f t="shared" si="66"/>
        <v>2369019.6</v>
      </c>
      <c r="AC459" s="5">
        <v>50651.63</v>
      </c>
      <c r="AD459" s="5">
        <f t="shared" si="67"/>
        <v>1570200.53</v>
      </c>
      <c r="AE459" s="5">
        <v>93350.81</v>
      </c>
      <c r="AF459" s="5">
        <v>27573.15</v>
      </c>
      <c r="AG459" s="5">
        <v>10023.950000000001</v>
      </c>
      <c r="AH459" s="5">
        <v>1740</v>
      </c>
      <c r="AI459" s="5">
        <v>6800</v>
      </c>
      <c r="AJ459">
        <v>0</v>
      </c>
      <c r="AK459" s="5">
        <v>0</v>
      </c>
      <c r="AL459" s="5">
        <v>0</v>
      </c>
      <c r="AM459" s="5">
        <v>20531.64</v>
      </c>
      <c r="AN459">
        <v>4</v>
      </c>
      <c r="AO459">
        <v>5</v>
      </c>
      <c r="AP459" t="str">
        <f t="shared" si="68"/>
        <v>No</v>
      </c>
      <c r="AQ459">
        <v>1</v>
      </c>
      <c r="AR459" s="5">
        <f t="shared" si="69"/>
        <v>1730220.08</v>
      </c>
      <c r="AS459" s="5">
        <f t="shared" si="70"/>
        <v>638799.52</v>
      </c>
      <c r="AT459" t="s">
        <v>116</v>
      </c>
      <c r="AU459" t="s">
        <v>6164</v>
      </c>
      <c r="AV459" t="s">
        <v>6165</v>
      </c>
      <c r="AW459" t="s">
        <v>6166</v>
      </c>
      <c r="AX459" t="s">
        <v>6167</v>
      </c>
      <c r="AY459">
        <v>37</v>
      </c>
      <c r="AZ459">
        <v>3</v>
      </c>
      <c r="BA459">
        <v>0</v>
      </c>
      <c r="BB459" t="s">
        <v>6168</v>
      </c>
      <c r="BC459">
        <v>1</v>
      </c>
      <c r="BD459">
        <v>0</v>
      </c>
      <c r="BE459" t="s">
        <v>6178</v>
      </c>
      <c r="BF459" t="s">
        <v>6170</v>
      </c>
      <c r="BG459">
        <v>1</v>
      </c>
      <c r="BH459" t="s">
        <v>6186</v>
      </c>
      <c r="BI459">
        <v>35</v>
      </c>
      <c r="BJ459" t="s">
        <v>6172</v>
      </c>
      <c r="BK459">
        <v>0</v>
      </c>
      <c r="BL459">
        <v>45</v>
      </c>
      <c r="BM459" s="3">
        <f t="shared" si="71"/>
        <v>0.68888888888888888</v>
      </c>
    </row>
    <row r="460" spans="1:65">
      <c r="A460" t="s">
        <v>587</v>
      </c>
      <c r="B460" s="2">
        <v>45686</v>
      </c>
      <c r="C460" t="s">
        <v>47</v>
      </c>
      <c r="D460" t="s">
        <v>48</v>
      </c>
      <c r="E460">
        <v>1</v>
      </c>
      <c r="F460" t="s">
        <v>49</v>
      </c>
      <c r="G460" t="s">
        <v>79</v>
      </c>
      <c r="H460" t="s">
        <v>111</v>
      </c>
      <c r="I460" t="s">
        <v>74</v>
      </c>
      <c r="J460" t="s">
        <v>53</v>
      </c>
      <c r="K460" t="s">
        <v>75</v>
      </c>
      <c r="L460" t="s">
        <v>87</v>
      </c>
      <c r="M460" t="s">
        <v>68</v>
      </c>
      <c r="N460" t="s">
        <v>57</v>
      </c>
      <c r="O460" t="s">
        <v>70</v>
      </c>
      <c r="P460">
        <v>53</v>
      </c>
      <c r="Q460">
        <v>57</v>
      </c>
      <c r="R460">
        <v>56</v>
      </c>
      <c r="S460">
        <v>2</v>
      </c>
      <c r="T460">
        <f t="shared" si="63"/>
        <v>54</v>
      </c>
      <c r="U460">
        <v>52</v>
      </c>
      <c r="V460">
        <f t="shared" si="64"/>
        <v>2</v>
      </c>
      <c r="W460" s="3">
        <f t="shared" si="65"/>
        <v>3.5714285714285712E-2</v>
      </c>
      <c r="X460">
        <v>22</v>
      </c>
      <c r="Y460" s="4">
        <v>2.4</v>
      </c>
      <c r="Z460" s="4">
        <v>1.4</v>
      </c>
      <c r="AA460" s="5">
        <v>35808.449999999997</v>
      </c>
      <c r="AB460" s="5">
        <f t="shared" si="66"/>
        <v>1862039.4</v>
      </c>
      <c r="AC460" s="5">
        <v>23072.03</v>
      </c>
      <c r="AD460" s="5">
        <f t="shared" si="67"/>
        <v>1292033.68</v>
      </c>
      <c r="AE460" s="5">
        <v>96515.33</v>
      </c>
      <c r="AF460" s="5">
        <v>26600.240000000002</v>
      </c>
      <c r="AG460" s="5">
        <v>9163.44</v>
      </c>
      <c r="AH460" s="5">
        <v>2030</v>
      </c>
      <c r="AI460" s="5">
        <v>6400</v>
      </c>
      <c r="AJ460">
        <v>1</v>
      </c>
      <c r="AK460" s="5">
        <v>8338.6</v>
      </c>
      <c r="AL460" s="5">
        <v>1363.73</v>
      </c>
      <c r="AM460" s="5">
        <v>38362.06</v>
      </c>
      <c r="AN460">
        <v>4</v>
      </c>
      <c r="AO460">
        <v>5</v>
      </c>
      <c r="AP460" t="str">
        <f t="shared" si="68"/>
        <v>No</v>
      </c>
      <c r="AQ460">
        <v>3</v>
      </c>
      <c r="AR460" s="5">
        <f t="shared" si="69"/>
        <v>1480807.08</v>
      </c>
      <c r="AS460" s="5">
        <f t="shared" si="70"/>
        <v>381232.32</v>
      </c>
      <c r="AT460" t="s">
        <v>59</v>
      </c>
      <c r="AU460" t="s">
        <v>6189</v>
      </c>
      <c r="AV460" t="s">
        <v>6190</v>
      </c>
      <c r="AW460" t="s">
        <v>6183</v>
      </c>
      <c r="AX460" t="s">
        <v>6167</v>
      </c>
      <c r="AY460">
        <v>55</v>
      </c>
      <c r="AZ460">
        <v>0</v>
      </c>
      <c r="BA460">
        <v>16</v>
      </c>
      <c r="BB460" t="s">
        <v>6180</v>
      </c>
      <c r="BC460">
        <v>1</v>
      </c>
      <c r="BD460">
        <v>0</v>
      </c>
      <c r="BE460" t="s">
        <v>6178</v>
      </c>
      <c r="BF460" t="s">
        <v>6170</v>
      </c>
      <c r="BG460">
        <v>1</v>
      </c>
      <c r="BH460" t="s">
        <v>6186</v>
      </c>
      <c r="BI460">
        <v>52</v>
      </c>
      <c r="BJ460" t="s">
        <v>6187</v>
      </c>
      <c r="BK460">
        <v>0</v>
      </c>
      <c r="BL460">
        <v>71</v>
      </c>
      <c r="BM460" s="3">
        <f t="shared" si="71"/>
        <v>0.78873239436619713</v>
      </c>
    </row>
    <row r="461" spans="1:65">
      <c r="A461" t="s">
        <v>588</v>
      </c>
      <c r="B461" s="2">
        <v>45686</v>
      </c>
      <c r="C461" t="s">
        <v>47</v>
      </c>
      <c r="D461" t="s">
        <v>48</v>
      </c>
      <c r="E461">
        <v>1</v>
      </c>
      <c r="F461" t="s">
        <v>49</v>
      </c>
      <c r="G461" t="s">
        <v>79</v>
      </c>
      <c r="H461" t="s">
        <v>111</v>
      </c>
      <c r="I461" t="s">
        <v>64</v>
      </c>
      <c r="J461" t="s">
        <v>53</v>
      </c>
      <c r="K461" t="s">
        <v>75</v>
      </c>
      <c r="L461" t="s">
        <v>67</v>
      </c>
      <c r="M461" t="s">
        <v>56</v>
      </c>
      <c r="N461" t="s">
        <v>69</v>
      </c>
      <c r="O461" t="s">
        <v>120</v>
      </c>
      <c r="P461">
        <v>51</v>
      </c>
      <c r="Q461">
        <v>54</v>
      </c>
      <c r="R461">
        <v>52</v>
      </c>
      <c r="S461">
        <v>2</v>
      </c>
      <c r="T461">
        <f t="shared" si="63"/>
        <v>50</v>
      </c>
      <c r="U461">
        <v>49</v>
      </c>
      <c r="V461">
        <f t="shared" si="64"/>
        <v>1</v>
      </c>
      <c r="W461" s="3">
        <f t="shared" si="65"/>
        <v>3.8461538461538464E-2</v>
      </c>
      <c r="X461">
        <v>17</v>
      </c>
      <c r="Y461" s="4">
        <v>1.9</v>
      </c>
      <c r="Z461" s="4">
        <v>1.5</v>
      </c>
      <c r="AA461" s="5">
        <v>36443.54</v>
      </c>
      <c r="AB461" s="5">
        <f t="shared" si="66"/>
        <v>1785733.46</v>
      </c>
      <c r="AC461" s="5">
        <v>22886.3</v>
      </c>
      <c r="AD461" s="5">
        <f t="shared" si="67"/>
        <v>1190087.6000000001</v>
      </c>
      <c r="AE461" s="5">
        <v>86812.3</v>
      </c>
      <c r="AF461" s="5">
        <v>24350.61</v>
      </c>
      <c r="AG461" s="5">
        <v>8500.36</v>
      </c>
      <c r="AH461" s="5">
        <v>2175</v>
      </c>
      <c r="AI461" s="5">
        <v>6400</v>
      </c>
      <c r="AJ461">
        <v>0</v>
      </c>
      <c r="AK461" s="5">
        <v>0</v>
      </c>
      <c r="AL461" s="5">
        <v>695.92</v>
      </c>
      <c r="AM461" s="5">
        <v>29968.17</v>
      </c>
      <c r="AN461">
        <v>4</v>
      </c>
      <c r="AO461">
        <v>4</v>
      </c>
      <c r="AP461" t="str">
        <f t="shared" si="68"/>
        <v>Yes</v>
      </c>
      <c r="AQ461">
        <v>1</v>
      </c>
      <c r="AR461" s="5">
        <f t="shared" si="69"/>
        <v>1348989.96</v>
      </c>
      <c r="AS461" s="5">
        <f t="shared" si="70"/>
        <v>436743.5</v>
      </c>
      <c r="AT461" t="s">
        <v>59</v>
      </c>
      <c r="AU461" t="s">
        <v>6164</v>
      </c>
      <c r="AV461" t="s">
        <v>6165</v>
      </c>
      <c r="AW461" t="s">
        <v>6166</v>
      </c>
      <c r="AX461" t="s">
        <v>6167</v>
      </c>
      <c r="AY461">
        <v>51</v>
      </c>
      <c r="AZ461">
        <v>0</v>
      </c>
      <c r="BA461">
        <v>13</v>
      </c>
      <c r="BB461" t="s">
        <v>6191</v>
      </c>
      <c r="BC461">
        <v>0</v>
      </c>
      <c r="BD461">
        <v>0</v>
      </c>
      <c r="BE461" t="s">
        <v>6169</v>
      </c>
      <c r="BF461" t="s">
        <v>6170</v>
      </c>
      <c r="BG461">
        <v>0</v>
      </c>
      <c r="BH461" t="s">
        <v>6171</v>
      </c>
      <c r="BI461">
        <v>19</v>
      </c>
      <c r="BJ461" t="s">
        <v>6172</v>
      </c>
      <c r="BK461">
        <v>0</v>
      </c>
      <c r="BL461">
        <v>74</v>
      </c>
      <c r="BM461" s="3">
        <f t="shared" si="71"/>
        <v>0.70270270270270274</v>
      </c>
    </row>
    <row r="462" spans="1:65">
      <c r="A462" t="s">
        <v>589</v>
      </c>
      <c r="B462" s="2">
        <v>45686</v>
      </c>
      <c r="C462" t="s">
        <v>47</v>
      </c>
      <c r="D462" t="s">
        <v>48</v>
      </c>
      <c r="E462">
        <v>1</v>
      </c>
      <c r="F462" t="s">
        <v>61</v>
      </c>
      <c r="G462" t="s">
        <v>50</v>
      </c>
      <c r="H462" t="s">
        <v>127</v>
      </c>
      <c r="I462" t="s">
        <v>52</v>
      </c>
      <c r="J462" t="s">
        <v>65</v>
      </c>
      <c r="K462" t="s">
        <v>75</v>
      </c>
      <c r="L462" t="s">
        <v>92</v>
      </c>
      <c r="M462" t="s">
        <v>56</v>
      </c>
      <c r="N462" t="s">
        <v>69</v>
      </c>
      <c r="O462" t="s">
        <v>58</v>
      </c>
      <c r="P462">
        <v>47</v>
      </c>
      <c r="Q462">
        <v>47</v>
      </c>
      <c r="R462">
        <v>47</v>
      </c>
      <c r="S462">
        <v>1</v>
      </c>
      <c r="T462">
        <f t="shared" si="63"/>
        <v>46</v>
      </c>
      <c r="U462">
        <v>45</v>
      </c>
      <c r="V462">
        <f t="shared" si="64"/>
        <v>1</v>
      </c>
      <c r="W462" s="3">
        <f t="shared" si="65"/>
        <v>2.1276595744680851E-2</v>
      </c>
      <c r="X462">
        <v>36</v>
      </c>
      <c r="Y462" s="4">
        <v>3.3</v>
      </c>
      <c r="Z462" s="4">
        <v>1.1000000000000001</v>
      </c>
      <c r="AA462" s="5">
        <v>52161.11</v>
      </c>
      <c r="AB462" s="5">
        <f t="shared" si="66"/>
        <v>2347249.9500000002</v>
      </c>
      <c r="AC462" s="5">
        <v>35026.46</v>
      </c>
      <c r="AD462" s="5">
        <f t="shared" si="67"/>
        <v>1646243.62</v>
      </c>
      <c r="AE462" s="5">
        <v>108566.1</v>
      </c>
      <c r="AF462" s="5">
        <v>29751.99</v>
      </c>
      <c r="AG462" s="5">
        <v>10649.56</v>
      </c>
      <c r="AH462" s="5">
        <v>1595</v>
      </c>
      <c r="AI462" s="5">
        <v>4600</v>
      </c>
      <c r="AJ462">
        <v>0</v>
      </c>
      <c r="AK462" s="5">
        <v>0</v>
      </c>
      <c r="AL462" s="5">
        <v>1015.6</v>
      </c>
      <c r="AM462" s="5">
        <v>31422.62</v>
      </c>
      <c r="AN462">
        <v>4</v>
      </c>
      <c r="AO462">
        <v>4</v>
      </c>
      <c r="AP462" t="str">
        <f t="shared" si="68"/>
        <v>Yes</v>
      </c>
      <c r="AQ462">
        <v>1</v>
      </c>
      <c r="AR462" s="5">
        <f t="shared" si="69"/>
        <v>1833844.49</v>
      </c>
      <c r="AS462" s="5">
        <f t="shared" si="70"/>
        <v>513405.46</v>
      </c>
      <c r="AT462" t="s">
        <v>59</v>
      </c>
      <c r="AU462" t="s">
        <v>6164</v>
      </c>
      <c r="AV462" t="s">
        <v>6165</v>
      </c>
      <c r="AW462" t="s">
        <v>6166</v>
      </c>
      <c r="AX462" t="s">
        <v>6184</v>
      </c>
      <c r="AY462">
        <v>50</v>
      </c>
      <c r="AZ462">
        <v>0</v>
      </c>
      <c r="BA462">
        <v>13</v>
      </c>
      <c r="BB462" t="s">
        <v>6191</v>
      </c>
      <c r="BC462">
        <v>0</v>
      </c>
      <c r="BD462">
        <v>0</v>
      </c>
      <c r="BE462" t="s">
        <v>6169</v>
      </c>
      <c r="BF462" t="s">
        <v>6170</v>
      </c>
      <c r="BG462">
        <v>0</v>
      </c>
      <c r="BH462" t="s">
        <v>6171</v>
      </c>
      <c r="BI462">
        <v>37</v>
      </c>
      <c r="BJ462" t="s">
        <v>6172</v>
      </c>
      <c r="BK462">
        <v>0</v>
      </c>
      <c r="BL462">
        <v>61</v>
      </c>
      <c r="BM462" s="3">
        <f t="shared" si="71"/>
        <v>0.77049180327868849</v>
      </c>
    </row>
    <row r="463" spans="1:65">
      <c r="A463" t="s">
        <v>590</v>
      </c>
      <c r="B463" s="2">
        <v>45686</v>
      </c>
      <c r="C463" t="s">
        <v>47</v>
      </c>
      <c r="D463" t="s">
        <v>48</v>
      </c>
      <c r="E463">
        <v>1</v>
      </c>
      <c r="F463" t="s">
        <v>78</v>
      </c>
      <c r="G463" t="s">
        <v>50</v>
      </c>
      <c r="H463" t="s">
        <v>173</v>
      </c>
      <c r="I463" t="s">
        <v>52</v>
      </c>
      <c r="J463" t="s">
        <v>65</v>
      </c>
      <c r="K463" t="s">
        <v>54</v>
      </c>
      <c r="L463" t="s">
        <v>55</v>
      </c>
      <c r="M463" t="s">
        <v>56</v>
      </c>
      <c r="N463" t="s">
        <v>69</v>
      </c>
      <c r="O463" t="s">
        <v>70</v>
      </c>
      <c r="P463">
        <v>52</v>
      </c>
      <c r="Q463">
        <v>56</v>
      </c>
      <c r="R463">
        <v>53</v>
      </c>
      <c r="S463">
        <v>2</v>
      </c>
      <c r="T463">
        <f t="shared" si="63"/>
        <v>51</v>
      </c>
      <c r="U463">
        <v>51</v>
      </c>
      <c r="V463">
        <f t="shared" si="64"/>
        <v>0</v>
      </c>
      <c r="W463" s="3">
        <f t="shared" si="65"/>
        <v>3.7735849056603772E-2</v>
      </c>
      <c r="X463">
        <v>38</v>
      </c>
      <c r="Y463" s="4">
        <v>8.6999999999999993</v>
      </c>
      <c r="Z463" s="4">
        <v>1.8</v>
      </c>
      <c r="AA463" s="5">
        <v>56770.52</v>
      </c>
      <c r="AB463" s="5">
        <f t="shared" si="66"/>
        <v>2895296.52</v>
      </c>
      <c r="AC463" s="5">
        <v>34957.49</v>
      </c>
      <c r="AD463" s="5">
        <f t="shared" si="67"/>
        <v>1852746.97</v>
      </c>
      <c r="AE463" s="5">
        <v>125103.25</v>
      </c>
      <c r="AF463" s="5">
        <v>35481.480000000003</v>
      </c>
      <c r="AG463" s="5">
        <v>10139.61</v>
      </c>
      <c r="AH463" s="5">
        <v>2610</v>
      </c>
      <c r="AI463" s="5">
        <v>9200</v>
      </c>
      <c r="AJ463">
        <v>0</v>
      </c>
      <c r="AK463" s="5">
        <v>0</v>
      </c>
      <c r="AL463" s="5">
        <v>0</v>
      </c>
      <c r="AM463" s="5">
        <v>34802.43</v>
      </c>
      <c r="AN463">
        <v>4</v>
      </c>
      <c r="AO463">
        <v>4</v>
      </c>
      <c r="AP463" t="str">
        <f t="shared" si="68"/>
        <v>Yes</v>
      </c>
      <c r="AQ463">
        <v>0</v>
      </c>
      <c r="AR463" s="5">
        <f t="shared" si="69"/>
        <v>2070083.74</v>
      </c>
      <c r="AS463" s="5">
        <f t="shared" si="70"/>
        <v>825212.78</v>
      </c>
      <c r="AT463" t="s">
        <v>59</v>
      </c>
      <c r="AU463" t="s">
        <v>6164</v>
      </c>
      <c r="AV463" t="s">
        <v>6165</v>
      </c>
      <c r="AW463" t="s">
        <v>6166</v>
      </c>
      <c r="AX463" t="s">
        <v>6177</v>
      </c>
      <c r="AY463">
        <v>52</v>
      </c>
      <c r="AZ463">
        <v>0</v>
      </c>
      <c r="BA463">
        <v>0</v>
      </c>
      <c r="BB463" t="s">
        <v>6168</v>
      </c>
      <c r="BC463">
        <v>0</v>
      </c>
      <c r="BD463">
        <v>0</v>
      </c>
      <c r="BE463" t="s">
        <v>6169</v>
      </c>
      <c r="BF463" t="s">
        <v>6170</v>
      </c>
      <c r="BG463">
        <v>1</v>
      </c>
      <c r="BH463" t="s">
        <v>6179</v>
      </c>
      <c r="BI463">
        <v>32</v>
      </c>
      <c r="BJ463" t="s">
        <v>6172</v>
      </c>
      <c r="BK463">
        <v>0</v>
      </c>
      <c r="BL463">
        <v>62</v>
      </c>
      <c r="BM463" s="3">
        <f t="shared" si="71"/>
        <v>0.85483870967741937</v>
      </c>
    </row>
    <row r="464" spans="1:65">
      <c r="A464" t="s">
        <v>591</v>
      </c>
      <c r="B464" s="2">
        <v>45686</v>
      </c>
      <c r="C464" t="s">
        <v>47</v>
      </c>
      <c r="D464" t="s">
        <v>48</v>
      </c>
      <c r="E464">
        <v>1</v>
      </c>
      <c r="F464" t="s">
        <v>78</v>
      </c>
      <c r="G464" t="s">
        <v>62</v>
      </c>
      <c r="H464" t="s">
        <v>153</v>
      </c>
      <c r="I464" t="s">
        <v>64</v>
      </c>
      <c r="J464" t="s">
        <v>53</v>
      </c>
      <c r="K464" t="s">
        <v>75</v>
      </c>
      <c r="L464" t="s">
        <v>55</v>
      </c>
      <c r="M464" t="s">
        <v>68</v>
      </c>
      <c r="N464" t="s">
        <v>76</v>
      </c>
      <c r="O464" t="s">
        <v>58</v>
      </c>
      <c r="P464">
        <v>62</v>
      </c>
      <c r="Q464">
        <v>65</v>
      </c>
      <c r="R464">
        <v>62</v>
      </c>
      <c r="S464">
        <v>2</v>
      </c>
      <c r="T464">
        <f t="shared" si="63"/>
        <v>60</v>
      </c>
      <c r="U464">
        <v>60</v>
      </c>
      <c r="V464">
        <f t="shared" si="64"/>
        <v>0</v>
      </c>
      <c r="W464" s="3">
        <f t="shared" si="65"/>
        <v>3.2258064516129031E-2</v>
      </c>
      <c r="X464">
        <v>27</v>
      </c>
      <c r="Y464" s="4">
        <v>3.4</v>
      </c>
      <c r="Z464" s="4">
        <v>1</v>
      </c>
      <c r="AA464" s="5">
        <v>36015.550000000003</v>
      </c>
      <c r="AB464" s="5">
        <f t="shared" si="66"/>
        <v>2160933</v>
      </c>
      <c r="AC464" s="5">
        <v>22529.03</v>
      </c>
      <c r="AD464" s="5">
        <f t="shared" si="67"/>
        <v>1396799.86</v>
      </c>
      <c r="AE464" s="5">
        <v>101720.59</v>
      </c>
      <c r="AF464" s="5">
        <v>29152.16</v>
      </c>
      <c r="AG464" s="5">
        <v>9101.2800000000007</v>
      </c>
      <c r="AH464" s="5">
        <v>1450</v>
      </c>
      <c r="AI464" s="5">
        <v>6400</v>
      </c>
      <c r="AJ464">
        <v>1</v>
      </c>
      <c r="AK464" s="5">
        <v>8978.44</v>
      </c>
      <c r="AL464" s="5">
        <v>0</v>
      </c>
      <c r="AM464" s="5">
        <v>39859.51</v>
      </c>
      <c r="AN464">
        <v>4</v>
      </c>
      <c r="AO464">
        <v>2</v>
      </c>
      <c r="AP464" t="str">
        <f t="shared" si="68"/>
        <v>Yes</v>
      </c>
      <c r="AQ464">
        <v>2</v>
      </c>
      <c r="AR464" s="5">
        <f t="shared" si="69"/>
        <v>1593461.84</v>
      </c>
      <c r="AS464" s="5">
        <f t="shared" si="70"/>
        <v>567471.16</v>
      </c>
      <c r="AT464" t="s">
        <v>116</v>
      </c>
      <c r="AU464" t="s">
        <v>6189</v>
      </c>
      <c r="AV464" t="s">
        <v>6190</v>
      </c>
      <c r="AW464" t="s">
        <v>6183</v>
      </c>
      <c r="AX464" t="s">
        <v>6167</v>
      </c>
      <c r="AY464">
        <v>63</v>
      </c>
      <c r="AZ464">
        <v>0</v>
      </c>
      <c r="BA464">
        <v>0</v>
      </c>
      <c r="BB464" t="s">
        <v>6168</v>
      </c>
      <c r="BC464">
        <v>0</v>
      </c>
      <c r="BD464">
        <v>0</v>
      </c>
      <c r="BE464" t="s">
        <v>6169</v>
      </c>
      <c r="BF464" t="s">
        <v>6170</v>
      </c>
      <c r="BG464">
        <v>1</v>
      </c>
      <c r="BH464" t="s">
        <v>6179</v>
      </c>
      <c r="BI464">
        <v>41</v>
      </c>
      <c r="BJ464" t="s">
        <v>6172</v>
      </c>
      <c r="BK464">
        <v>0</v>
      </c>
      <c r="BL464">
        <v>74</v>
      </c>
      <c r="BM464" s="3">
        <f t="shared" si="71"/>
        <v>0.83783783783783783</v>
      </c>
    </row>
    <row r="465" spans="1:65">
      <c r="A465" t="s">
        <v>592</v>
      </c>
      <c r="B465" s="2">
        <v>45686</v>
      </c>
      <c r="C465" t="s">
        <v>47</v>
      </c>
      <c r="D465" t="s">
        <v>48</v>
      </c>
      <c r="E465">
        <v>1</v>
      </c>
      <c r="F465" t="s">
        <v>49</v>
      </c>
      <c r="G465" t="s">
        <v>50</v>
      </c>
      <c r="H465" t="s">
        <v>108</v>
      </c>
      <c r="I465" t="s">
        <v>64</v>
      </c>
      <c r="J465" t="s">
        <v>53</v>
      </c>
      <c r="K465" t="s">
        <v>75</v>
      </c>
      <c r="L465" t="s">
        <v>92</v>
      </c>
      <c r="M465" t="s">
        <v>56</v>
      </c>
      <c r="N465" t="s">
        <v>76</v>
      </c>
      <c r="O465" t="s">
        <v>70</v>
      </c>
      <c r="P465">
        <v>62</v>
      </c>
      <c r="Q465">
        <v>65</v>
      </c>
      <c r="R465">
        <v>65</v>
      </c>
      <c r="S465">
        <v>1</v>
      </c>
      <c r="T465">
        <f t="shared" si="63"/>
        <v>64</v>
      </c>
      <c r="U465">
        <v>62</v>
      </c>
      <c r="V465">
        <f t="shared" si="64"/>
        <v>2</v>
      </c>
      <c r="W465" s="3">
        <f t="shared" si="65"/>
        <v>1.5384615384615385E-2</v>
      </c>
      <c r="X465">
        <v>20</v>
      </c>
      <c r="Y465" s="4">
        <v>4.0999999999999996</v>
      </c>
      <c r="Z465" s="4">
        <v>1.7</v>
      </c>
      <c r="AA465" s="5">
        <v>36152.49</v>
      </c>
      <c r="AB465" s="5">
        <f t="shared" si="66"/>
        <v>2241454.38</v>
      </c>
      <c r="AC465" s="5">
        <v>23787.98</v>
      </c>
      <c r="AD465" s="5">
        <f t="shared" si="67"/>
        <v>1546218.7</v>
      </c>
      <c r="AE465" s="5">
        <v>106957.33</v>
      </c>
      <c r="AF465" s="5">
        <v>29917.23</v>
      </c>
      <c r="AG465" s="5">
        <v>8660.7900000000009</v>
      </c>
      <c r="AH465" s="5">
        <v>2465</v>
      </c>
      <c r="AI465" s="5">
        <v>3200</v>
      </c>
      <c r="AJ465">
        <v>0</v>
      </c>
      <c r="AK465" s="5">
        <v>0</v>
      </c>
      <c r="AL465" s="5">
        <v>1339.86</v>
      </c>
      <c r="AM465" s="5">
        <v>38719.919999999998</v>
      </c>
      <c r="AN465">
        <v>4</v>
      </c>
      <c r="AO465">
        <v>4</v>
      </c>
      <c r="AP465" t="str">
        <f t="shared" si="68"/>
        <v>Yes</v>
      </c>
      <c r="AQ465">
        <v>1</v>
      </c>
      <c r="AR465" s="5">
        <f t="shared" si="69"/>
        <v>1737478.83</v>
      </c>
      <c r="AS465" s="5">
        <f t="shared" si="70"/>
        <v>503975.55</v>
      </c>
      <c r="AT465" t="s">
        <v>59</v>
      </c>
      <c r="AU465" t="s">
        <v>6164</v>
      </c>
      <c r="AV465" t="s">
        <v>6165</v>
      </c>
      <c r="AW465" t="s">
        <v>6166</v>
      </c>
      <c r="AX465" t="s">
        <v>6184</v>
      </c>
      <c r="AY465">
        <v>62</v>
      </c>
      <c r="AZ465">
        <v>0</v>
      </c>
      <c r="BA465">
        <v>22</v>
      </c>
      <c r="BB465" t="s">
        <v>6180</v>
      </c>
      <c r="BC465">
        <v>0</v>
      </c>
      <c r="BD465">
        <v>0</v>
      </c>
      <c r="BE465" t="s">
        <v>6169</v>
      </c>
      <c r="BF465" t="s">
        <v>6170</v>
      </c>
      <c r="BG465">
        <v>0</v>
      </c>
      <c r="BH465" t="s">
        <v>6171</v>
      </c>
      <c r="BI465">
        <v>52</v>
      </c>
      <c r="BJ465" t="s">
        <v>6187</v>
      </c>
      <c r="BK465">
        <v>0</v>
      </c>
      <c r="BL465">
        <v>75</v>
      </c>
      <c r="BM465" s="3">
        <f t="shared" si="71"/>
        <v>0.8666666666666667</v>
      </c>
    </row>
    <row r="466" spans="1:65">
      <c r="A466" t="s">
        <v>593</v>
      </c>
      <c r="B466" s="2">
        <v>45686</v>
      </c>
      <c r="C466" t="s">
        <v>47</v>
      </c>
      <c r="D466" t="s">
        <v>48</v>
      </c>
      <c r="E466">
        <v>1</v>
      </c>
      <c r="F466" t="s">
        <v>78</v>
      </c>
      <c r="G466" t="s">
        <v>50</v>
      </c>
      <c r="H466" t="s">
        <v>161</v>
      </c>
      <c r="I466" t="s">
        <v>74</v>
      </c>
      <c r="J466" t="s">
        <v>53</v>
      </c>
      <c r="K466" t="s">
        <v>75</v>
      </c>
      <c r="L466" t="s">
        <v>92</v>
      </c>
      <c r="M466" t="s">
        <v>56</v>
      </c>
      <c r="N466" t="s">
        <v>109</v>
      </c>
      <c r="O466" t="s">
        <v>58</v>
      </c>
      <c r="P466">
        <v>60</v>
      </c>
      <c r="Q466">
        <v>65</v>
      </c>
      <c r="R466">
        <v>61</v>
      </c>
      <c r="S466">
        <v>2</v>
      </c>
      <c r="T466">
        <f t="shared" si="63"/>
        <v>59</v>
      </c>
      <c r="U466">
        <v>58</v>
      </c>
      <c r="V466">
        <f t="shared" si="64"/>
        <v>1</v>
      </c>
      <c r="W466" s="3">
        <f t="shared" si="65"/>
        <v>3.2786885245901641E-2</v>
      </c>
      <c r="X466">
        <v>28</v>
      </c>
      <c r="Y466" s="4">
        <v>6.6</v>
      </c>
      <c r="Z466" s="4">
        <v>1.8</v>
      </c>
      <c r="AA466" s="5">
        <v>35582.11</v>
      </c>
      <c r="AB466" s="5">
        <f t="shared" si="66"/>
        <v>2063762.38</v>
      </c>
      <c r="AC466" s="5">
        <v>23917.86</v>
      </c>
      <c r="AD466" s="5">
        <f t="shared" si="67"/>
        <v>1458989.46</v>
      </c>
      <c r="AE466" s="5">
        <v>105294.31</v>
      </c>
      <c r="AF466" s="5">
        <v>28783.43</v>
      </c>
      <c r="AG466" s="5">
        <v>9032.6200000000008</v>
      </c>
      <c r="AH466" s="5">
        <v>2610</v>
      </c>
      <c r="AI466" s="5">
        <v>6400</v>
      </c>
      <c r="AJ466">
        <v>0</v>
      </c>
      <c r="AK466" s="5">
        <v>0</v>
      </c>
      <c r="AL466" s="5">
        <v>669.38</v>
      </c>
      <c r="AM466" s="5">
        <v>79743.41</v>
      </c>
      <c r="AN466">
        <v>8</v>
      </c>
      <c r="AO466">
        <v>7</v>
      </c>
      <c r="AP466" t="str">
        <f t="shared" si="68"/>
        <v>Yes</v>
      </c>
      <c r="AQ466">
        <v>0</v>
      </c>
      <c r="AR466" s="5">
        <f t="shared" si="69"/>
        <v>1691522.61</v>
      </c>
      <c r="AS466" s="5">
        <f t="shared" si="70"/>
        <v>372239.77</v>
      </c>
      <c r="AT466" t="s">
        <v>59</v>
      </c>
      <c r="AU466" t="s">
        <v>6164</v>
      </c>
      <c r="AV466" t="s">
        <v>6165</v>
      </c>
      <c r="AW466" t="s">
        <v>6166</v>
      </c>
      <c r="AX466" t="s">
        <v>6167</v>
      </c>
      <c r="AY466">
        <v>61</v>
      </c>
      <c r="AZ466">
        <v>0</v>
      </c>
      <c r="BA466">
        <v>11</v>
      </c>
      <c r="BB466" t="s">
        <v>6191</v>
      </c>
      <c r="BC466">
        <v>0</v>
      </c>
      <c r="BD466">
        <v>0</v>
      </c>
      <c r="BE466" t="s">
        <v>6169</v>
      </c>
      <c r="BF466" t="s">
        <v>6170</v>
      </c>
      <c r="BG466">
        <v>1</v>
      </c>
      <c r="BH466" t="s">
        <v>6179</v>
      </c>
      <c r="BI466">
        <v>47</v>
      </c>
      <c r="BJ466" t="s">
        <v>6172</v>
      </c>
      <c r="BK466">
        <v>0</v>
      </c>
      <c r="BL466">
        <v>77</v>
      </c>
      <c r="BM466" s="3">
        <f t="shared" si="71"/>
        <v>0.79220779220779225</v>
      </c>
    </row>
    <row r="467" spans="1:65">
      <c r="A467" t="s">
        <v>594</v>
      </c>
      <c r="B467" s="2">
        <v>45686</v>
      </c>
      <c r="C467" t="s">
        <v>47</v>
      </c>
      <c r="D467" t="s">
        <v>48</v>
      </c>
      <c r="E467">
        <v>1</v>
      </c>
      <c r="F467" t="s">
        <v>78</v>
      </c>
      <c r="G467" t="s">
        <v>62</v>
      </c>
      <c r="H467" t="s">
        <v>153</v>
      </c>
      <c r="I467" t="s">
        <v>64</v>
      </c>
      <c r="J467" t="s">
        <v>65</v>
      </c>
      <c r="K467" t="s">
        <v>75</v>
      </c>
      <c r="L467" t="s">
        <v>55</v>
      </c>
      <c r="M467" t="s">
        <v>68</v>
      </c>
      <c r="N467" t="s">
        <v>69</v>
      </c>
      <c r="O467" t="s">
        <v>120</v>
      </c>
      <c r="P467">
        <v>51</v>
      </c>
      <c r="Q467">
        <v>55</v>
      </c>
      <c r="R467">
        <v>53</v>
      </c>
      <c r="S467">
        <v>2</v>
      </c>
      <c r="T467">
        <f t="shared" si="63"/>
        <v>51</v>
      </c>
      <c r="U467">
        <v>51</v>
      </c>
      <c r="V467">
        <f t="shared" si="64"/>
        <v>0</v>
      </c>
      <c r="W467" s="3">
        <f t="shared" si="65"/>
        <v>3.7735849056603772E-2</v>
      </c>
      <c r="X467">
        <v>34</v>
      </c>
      <c r="Y467" s="4">
        <v>2.8</v>
      </c>
      <c r="Z467" s="4">
        <v>2</v>
      </c>
      <c r="AA467" s="5">
        <v>52459.73</v>
      </c>
      <c r="AB467" s="5">
        <f t="shared" si="66"/>
        <v>2675446.23</v>
      </c>
      <c r="AC467" s="5">
        <v>33307.75</v>
      </c>
      <c r="AD467" s="5">
        <f t="shared" si="67"/>
        <v>1765310.75</v>
      </c>
      <c r="AE467" s="5">
        <v>116196.54</v>
      </c>
      <c r="AF467" s="5">
        <v>34985.879999999997</v>
      </c>
      <c r="AG467" s="5">
        <v>10351.42</v>
      </c>
      <c r="AH467" s="5">
        <v>2900</v>
      </c>
      <c r="AI467" s="5">
        <v>9200</v>
      </c>
      <c r="AJ467">
        <v>1</v>
      </c>
      <c r="AK467" s="5">
        <v>14179.48</v>
      </c>
      <c r="AL467" s="5">
        <v>0</v>
      </c>
      <c r="AM467" s="5">
        <v>35289.279999999999</v>
      </c>
      <c r="AN467">
        <v>4</v>
      </c>
      <c r="AO467">
        <v>3</v>
      </c>
      <c r="AP467" t="str">
        <f t="shared" si="68"/>
        <v>Yes</v>
      </c>
      <c r="AQ467">
        <v>1</v>
      </c>
      <c r="AR467" s="5">
        <f t="shared" si="69"/>
        <v>1988413.35</v>
      </c>
      <c r="AS467" s="5">
        <f t="shared" si="70"/>
        <v>687032.88</v>
      </c>
      <c r="AT467" t="s">
        <v>59</v>
      </c>
      <c r="AU467" t="s">
        <v>6189</v>
      </c>
      <c r="AV467" t="s">
        <v>6190</v>
      </c>
      <c r="AW467" t="s">
        <v>6183</v>
      </c>
      <c r="AX467" t="s">
        <v>6167</v>
      </c>
      <c r="AY467">
        <v>53</v>
      </c>
      <c r="AZ467">
        <v>1</v>
      </c>
      <c r="BA467">
        <v>0</v>
      </c>
      <c r="BB467" t="s">
        <v>6168</v>
      </c>
      <c r="BC467">
        <v>0</v>
      </c>
      <c r="BD467">
        <v>0</v>
      </c>
      <c r="BE467" t="s">
        <v>6169</v>
      </c>
      <c r="BF467" t="s">
        <v>6170</v>
      </c>
      <c r="BG467">
        <v>1</v>
      </c>
      <c r="BH467" t="s">
        <v>6186</v>
      </c>
      <c r="BI467">
        <v>24</v>
      </c>
      <c r="BJ467" t="s">
        <v>6172</v>
      </c>
      <c r="BK467">
        <v>0</v>
      </c>
      <c r="BL467">
        <v>63</v>
      </c>
      <c r="BM467" s="3">
        <f t="shared" si="71"/>
        <v>0.84126984126984128</v>
      </c>
    </row>
    <row r="468" spans="1:65">
      <c r="A468" t="s">
        <v>595</v>
      </c>
      <c r="B468" s="2">
        <v>45686</v>
      </c>
      <c r="C468" t="s">
        <v>47</v>
      </c>
      <c r="D468" t="s">
        <v>48</v>
      </c>
      <c r="E468">
        <v>1</v>
      </c>
      <c r="F468" t="s">
        <v>78</v>
      </c>
      <c r="G468" t="s">
        <v>50</v>
      </c>
      <c r="H468" t="s">
        <v>181</v>
      </c>
      <c r="I468" t="s">
        <v>52</v>
      </c>
      <c r="J468" t="s">
        <v>65</v>
      </c>
      <c r="K468" t="s">
        <v>54</v>
      </c>
      <c r="L468" t="s">
        <v>92</v>
      </c>
      <c r="M468" t="s">
        <v>56</v>
      </c>
      <c r="N468" t="s">
        <v>94</v>
      </c>
      <c r="O468" t="s">
        <v>82</v>
      </c>
      <c r="P468">
        <v>55</v>
      </c>
      <c r="Q468">
        <v>55</v>
      </c>
      <c r="R468">
        <v>51</v>
      </c>
      <c r="S468">
        <v>1</v>
      </c>
      <c r="T468">
        <f t="shared" si="63"/>
        <v>50</v>
      </c>
      <c r="U468">
        <v>50</v>
      </c>
      <c r="V468">
        <f t="shared" si="64"/>
        <v>0</v>
      </c>
      <c r="W468" s="3">
        <f t="shared" si="65"/>
        <v>1.9607843137254902E-2</v>
      </c>
      <c r="X468">
        <v>20</v>
      </c>
      <c r="Y468" s="4">
        <v>6.5</v>
      </c>
      <c r="Z468" s="4">
        <v>1.5</v>
      </c>
      <c r="AA468" s="5">
        <v>56396.74</v>
      </c>
      <c r="AB468" s="5">
        <f t="shared" si="66"/>
        <v>2819837</v>
      </c>
      <c r="AC468" s="5">
        <v>35426.76</v>
      </c>
      <c r="AD468" s="5">
        <f t="shared" si="67"/>
        <v>1806764.76</v>
      </c>
      <c r="AE468" s="5">
        <v>117993.12</v>
      </c>
      <c r="AF468" s="5">
        <v>33770.25</v>
      </c>
      <c r="AG468" s="5">
        <v>8536.5499999999993</v>
      </c>
      <c r="AH468" s="5">
        <v>2175</v>
      </c>
      <c r="AI468" s="5">
        <v>4600</v>
      </c>
      <c r="AJ468">
        <v>0</v>
      </c>
      <c r="AK468" s="5">
        <v>0</v>
      </c>
      <c r="AL468" s="5">
        <v>0</v>
      </c>
      <c r="AM468" s="5">
        <v>34822.519999999997</v>
      </c>
      <c r="AN468">
        <v>4</v>
      </c>
      <c r="AO468">
        <v>4</v>
      </c>
      <c r="AP468" t="str">
        <f t="shared" si="68"/>
        <v>Yes</v>
      </c>
      <c r="AQ468">
        <v>1</v>
      </c>
      <c r="AR468" s="5">
        <f t="shared" si="69"/>
        <v>2008662.2</v>
      </c>
      <c r="AS468" s="5">
        <f t="shared" si="70"/>
        <v>811174.8</v>
      </c>
      <c r="AT468" t="s">
        <v>59</v>
      </c>
      <c r="AU468" t="s">
        <v>6164</v>
      </c>
      <c r="AV468" t="s">
        <v>6165</v>
      </c>
      <c r="AW468" t="s">
        <v>6166</v>
      </c>
      <c r="AX468" t="s">
        <v>6167</v>
      </c>
      <c r="AY468">
        <v>57</v>
      </c>
      <c r="AZ468">
        <v>0</v>
      </c>
      <c r="BA468">
        <v>0</v>
      </c>
      <c r="BB468" t="s">
        <v>6168</v>
      </c>
      <c r="BC468">
        <v>0</v>
      </c>
      <c r="BD468">
        <v>0</v>
      </c>
      <c r="BE468" t="s">
        <v>6169</v>
      </c>
      <c r="BF468" t="s">
        <v>6170</v>
      </c>
      <c r="BG468">
        <v>0</v>
      </c>
      <c r="BH468" t="s">
        <v>6171</v>
      </c>
      <c r="BI468">
        <v>36</v>
      </c>
      <c r="BJ468" t="s">
        <v>6172</v>
      </c>
      <c r="BK468">
        <v>0</v>
      </c>
      <c r="BL468">
        <v>65</v>
      </c>
      <c r="BM468" s="3">
        <f t="shared" si="71"/>
        <v>0.7846153846153846</v>
      </c>
    </row>
    <row r="469" spans="1:65">
      <c r="A469" t="s">
        <v>596</v>
      </c>
      <c r="B469" s="2">
        <v>45686</v>
      </c>
      <c r="C469" t="s">
        <v>47</v>
      </c>
      <c r="D469" t="s">
        <v>48</v>
      </c>
      <c r="E469">
        <v>1</v>
      </c>
      <c r="F469" t="s">
        <v>61</v>
      </c>
      <c r="G469" t="s">
        <v>62</v>
      </c>
      <c r="H469" t="s">
        <v>115</v>
      </c>
      <c r="I469" t="s">
        <v>74</v>
      </c>
      <c r="J469" t="s">
        <v>53</v>
      </c>
      <c r="K469" t="s">
        <v>54</v>
      </c>
      <c r="L469" t="s">
        <v>55</v>
      </c>
      <c r="M469" t="s">
        <v>56</v>
      </c>
      <c r="N469" t="s">
        <v>76</v>
      </c>
      <c r="O469" t="s">
        <v>120</v>
      </c>
      <c r="P469">
        <v>68</v>
      </c>
      <c r="Q469">
        <v>72</v>
      </c>
      <c r="R469">
        <v>73</v>
      </c>
      <c r="S469">
        <v>2</v>
      </c>
      <c r="T469">
        <f t="shared" si="63"/>
        <v>71</v>
      </c>
      <c r="U469">
        <v>67</v>
      </c>
      <c r="V469">
        <f t="shared" si="64"/>
        <v>4</v>
      </c>
      <c r="W469" s="3">
        <f t="shared" si="65"/>
        <v>2.7397260273972601E-2</v>
      </c>
      <c r="X469">
        <v>31</v>
      </c>
      <c r="Y469" s="4">
        <v>1.4</v>
      </c>
      <c r="Z469" s="4">
        <v>1.5</v>
      </c>
      <c r="AA469" s="5">
        <v>38954.160000000003</v>
      </c>
      <c r="AB469" s="5">
        <f t="shared" si="66"/>
        <v>2609928.7200000002</v>
      </c>
      <c r="AC469" s="5">
        <v>23498.85</v>
      </c>
      <c r="AD469" s="5">
        <f t="shared" si="67"/>
        <v>1715416.05</v>
      </c>
      <c r="AE469" s="5">
        <v>125795.04</v>
      </c>
      <c r="AF469" s="5">
        <v>32703.14</v>
      </c>
      <c r="AG469" s="5">
        <v>10223.09</v>
      </c>
      <c r="AH469" s="5">
        <v>2175</v>
      </c>
      <c r="AI469" s="5">
        <v>6400</v>
      </c>
      <c r="AJ469">
        <v>0</v>
      </c>
      <c r="AK469" s="5">
        <v>0</v>
      </c>
      <c r="AL469" s="5">
        <v>2758.14</v>
      </c>
      <c r="AM469" s="5">
        <v>42551.47</v>
      </c>
      <c r="AN469">
        <v>4</v>
      </c>
      <c r="AO469">
        <v>3</v>
      </c>
      <c r="AP469" t="str">
        <f t="shared" si="68"/>
        <v>Yes</v>
      </c>
      <c r="AQ469">
        <v>1</v>
      </c>
      <c r="AR469" s="5">
        <f t="shared" si="69"/>
        <v>1938021.93</v>
      </c>
      <c r="AS469" s="5">
        <f t="shared" si="70"/>
        <v>671906.79</v>
      </c>
      <c r="AT469" t="s">
        <v>59</v>
      </c>
      <c r="AU469" t="s">
        <v>6164</v>
      </c>
      <c r="AV469" t="s">
        <v>6165</v>
      </c>
      <c r="AW469" t="s">
        <v>6166</v>
      </c>
      <c r="AX469" t="s">
        <v>6184</v>
      </c>
      <c r="AY469">
        <v>68</v>
      </c>
      <c r="AZ469">
        <v>0</v>
      </c>
      <c r="BA469">
        <v>26</v>
      </c>
      <c r="BB469" t="s">
        <v>6180</v>
      </c>
      <c r="BC469">
        <v>0</v>
      </c>
      <c r="BD469">
        <v>0</v>
      </c>
      <c r="BE469" t="s">
        <v>6169</v>
      </c>
      <c r="BF469" t="s">
        <v>6170</v>
      </c>
      <c r="BG469">
        <v>1</v>
      </c>
      <c r="BH469" t="s">
        <v>6186</v>
      </c>
      <c r="BI469">
        <v>60</v>
      </c>
      <c r="BJ469" t="s">
        <v>6187</v>
      </c>
      <c r="BK469">
        <v>0</v>
      </c>
      <c r="BL469">
        <v>81</v>
      </c>
      <c r="BM469" s="3">
        <f t="shared" si="71"/>
        <v>0.90123456790123457</v>
      </c>
    </row>
    <row r="470" spans="1:65">
      <c r="A470" t="s">
        <v>597</v>
      </c>
      <c r="B470" s="2">
        <v>45686</v>
      </c>
      <c r="C470" t="s">
        <v>47</v>
      </c>
      <c r="D470" t="s">
        <v>48</v>
      </c>
      <c r="E470">
        <v>1</v>
      </c>
      <c r="F470" t="s">
        <v>49</v>
      </c>
      <c r="G470" t="s">
        <v>62</v>
      </c>
      <c r="H470" t="s">
        <v>226</v>
      </c>
      <c r="I470" t="s">
        <v>74</v>
      </c>
      <c r="J470" t="s">
        <v>53</v>
      </c>
      <c r="K470" t="s">
        <v>66</v>
      </c>
      <c r="L470" t="s">
        <v>55</v>
      </c>
      <c r="M470" t="s">
        <v>56</v>
      </c>
      <c r="N470" t="s">
        <v>109</v>
      </c>
      <c r="O470" t="s">
        <v>70</v>
      </c>
      <c r="P470">
        <v>58</v>
      </c>
      <c r="Q470">
        <v>59</v>
      </c>
      <c r="R470">
        <v>58</v>
      </c>
      <c r="S470">
        <v>2</v>
      </c>
      <c r="T470">
        <f t="shared" si="63"/>
        <v>56</v>
      </c>
      <c r="U470">
        <v>56</v>
      </c>
      <c r="V470">
        <f t="shared" si="64"/>
        <v>0</v>
      </c>
      <c r="W470" s="3">
        <f t="shared" si="65"/>
        <v>3.4482758620689655E-2</v>
      </c>
      <c r="X470">
        <v>20</v>
      </c>
      <c r="Y470" s="4">
        <v>8.4</v>
      </c>
      <c r="Z470" s="4">
        <v>1.1000000000000001</v>
      </c>
      <c r="AA470" s="5">
        <v>33717.769999999997</v>
      </c>
      <c r="AB470" s="5">
        <f t="shared" si="66"/>
        <v>1888195.12</v>
      </c>
      <c r="AC470" s="5">
        <v>23672.06</v>
      </c>
      <c r="AD470" s="5">
        <f t="shared" si="67"/>
        <v>1372979.48</v>
      </c>
      <c r="AE470" s="5">
        <v>98667.38</v>
      </c>
      <c r="AF470" s="5">
        <v>26142.02</v>
      </c>
      <c r="AG470" s="5">
        <v>8669.69</v>
      </c>
      <c r="AH470" s="5">
        <v>1595</v>
      </c>
      <c r="AI470" s="5">
        <v>6400</v>
      </c>
      <c r="AJ470">
        <v>0</v>
      </c>
      <c r="AK470" s="5">
        <v>0</v>
      </c>
      <c r="AL470" s="5">
        <v>0</v>
      </c>
      <c r="AM470" s="5">
        <v>90272.71</v>
      </c>
      <c r="AN470">
        <v>8</v>
      </c>
      <c r="AO470">
        <v>9</v>
      </c>
      <c r="AP470" t="str">
        <f t="shared" si="68"/>
        <v>No</v>
      </c>
      <c r="AQ470">
        <v>2</v>
      </c>
      <c r="AR470" s="5">
        <f t="shared" si="69"/>
        <v>1604726.28</v>
      </c>
      <c r="AS470" s="5">
        <f t="shared" si="70"/>
        <v>283468.84000000003</v>
      </c>
      <c r="AT470" t="s">
        <v>59</v>
      </c>
      <c r="AU470" t="s">
        <v>6164</v>
      </c>
      <c r="AV470" t="s">
        <v>6165</v>
      </c>
      <c r="AW470" t="s">
        <v>6166</v>
      </c>
      <c r="AX470" t="s">
        <v>6177</v>
      </c>
      <c r="AY470">
        <v>61</v>
      </c>
      <c r="AZ470">
        <v>1</v>
      </c>
      <c r="BA470">
        <v>0</v>
      </c>
      <c r="BB470" t="s">
        <v>6168</v>
      </c>
      <c r="BC470">
        <v>0</v>
      </c>
      <c r="BD470">
        <v>1</v>
      </c>
      <c r="BE470" t="s">
        <v>6188</v>
      </c>
      <c r="BF470" t="s">
        <v>6170</v>
      </c>
      <c r="BG470">
        <v>1</v>
      </c>
      <c r="BH470" t="s">
        <v>6179</v>
      </c>
      <c r="BI470">
        <v>60</v>
      </c>
      <c r="BJ470" t="s">
        <v>6187</v>
      </c>
      <c r="BK470">
        <v>0</v>
      </c>
      <c r="BL470">
        <v>74</v>
      </c>
      <c r="BM470" s="3">
        <f t="shared" si="71"/>
        <v>0.78378378378378377</v>
      </c>
    </row>
    <row r="471" spans="1:65">
      <c r="A471" t="s">
        <v>598</v>
      </c>
      <c r="B471" s="2">
        <v>45686</v>
      </c>
      <c r="C471" t="s">
        <v>47</v>
      </c>
      <c r="D471" t="s">
        <v>48</v>
      </c>
      <c r="E471">
        <v>1</v>
      </c>
      <c r="F471" t="s">
        <v>61</v>
      </c>
      <c r="G471" t="s">
        <v>62</v>
      </c>
      <c r="H471" t="s">
        <v>96</v>
      </c>
      <c r="I471" t="s">
        <v>52</v>
      </c>
      <c r="J471" t="s">
        <v>81</v>
      </c>
      <c r="K471" t="s">
        <v>75</v>
      </c>
      <c r="L471" t="s">
        <v>55</v>
      </c>
      <c r="M471" t="s">
        <v>68</v>
      </c>
      <c r="N471" t="s">
        <v>76</v>
      </c>
      <c r="O471" t="s">
        <v>82</v>
      </c>
      <c r="P471">
        <v>43</v>
      </c>
      <c r="Q471">
        <v>44</v>
      </c>
      <c r="R471">
        <v>42</v>
      </c>
      <c r="S471">
        <v>2</v>
      </c>
      <c r="T471">
        <f t="shared" si="63"/>
        <v>40</v>
      </c>
      <c r="U471">
        <v>40</v>
      </c>
      <c r="V471">
        <f t="shared" si="64"/>
        <v>0</v>
      </c>
      <c r="W471" s="3">
        <f t="shared" si="65"/>
        <v>4.7619047619047616E-2</v>
      </c>
      <c r="X471">
        <v>30</v>
      </c>
      <c r="Y471" s="4">
        <v>6.8</v>
      </c>
      <c r="Z471" s="4">
        <v>1.8</v>
      </c>
      <c r="AA471" s="5">
        <v>78055.66</v>
      </c>
      <c r="AB471" s="5">
        <f t="shared" si="66"/>
        <v>3122226.4</v>
      </c>
      <c r="AC471" s="5">
        <v>50551.47</v>
      </c>
      <c r="AD471" s="5">
        <f t="shared" si="67"/>
        <v>2123161.7400000002</v>
      </c>
      <c r="AE471" s="5">
        <v>135861.09</v>
      </c>
      <c r="AF471" s="5">
        <v>35041.42</v>
      </c>
      <c r="AG471" s="5">
        <v>9248.43</v>
      </c>
      <c r="AH471" s="5">
        <v>2610</v>
      </c>
      <c r="AI471" s="5">
        <v>13600</v>
      </c>
      <c r="AJ471">
        <v>0</v>
      </c>
      <c r="AK471" s="5">
        <v>0</v>
      </c>
      <c r="AL471" s="5">
        <v>0</v>
      </c>
      <c r="AM471" s="5">
        <v>27006.35</v>
      </c>
      <c r="AN471">
        <v>4</v>
      </c>
      <c r="AO471">
        <v>4</v>
      </c>
      <c r="AP471" t="str">
        <f t="shared" si="68"/>
        <v>Yes</v>
      </c>
      <c r="AQ471">
        <v>1</v>
      </c>
      <c r="AR471" s="5">
        <f t="shared" si="69"/>
        <v>2346529.0299999998</v>
      </c>
      <c r="AS471" s="5">
        <f t="shared" si="70"/>
        <v>775697.37</v>
      </c>
      <c r="AT471" t="s">
        <v>116</v>
      </c>
      <c r="AU471" t="s">
        <v>6164</v>
      </c>
      <c r="AV471" t="s">
        <v>6165</v>
      </c>
      <c r="AW471" t="s">
        <v>6166</v>
      </c>
      <c r="AX471" t="s">
        <v>6167</v>
      </c>
      <c r="AY471">
        <v>45</v>
      </c>
      <c r="AZ471">
        <v>0</v>
      </c>
      <c r="BA471">
        <v>0</v>
      </c>
      <c r="BB471" t="s">
        <v>6168</v>
      </c>
      <c r="BC471">
        <v>0</v>
      </c>
      <c r="BD471">
        <v>0</v>
      </c>
      <c r="BE471" t="s">
        <v>6169</v>
      </c>
      <c r="BF471" t="s">
        <v>6176</v>
      </c>
      <c r="BG471">
        <v>0</v>
      </c>
      <c r="BH471" t="s">
        <v>6171</v>
      </c>
      <c r="BI471">
        <v>42</v>
      </c>
      <c r="BJ471" t="s">
        <v>6172</v>
      </c>
      <c r="BK471">
        <v>0</v>
      </c>
      <c r="BL471">
        <v>50</v>
      </c>
      <c r="BM471" s="3">
        <f t="shared" si="71"/>
        <v>0.84</v>
      </c>
    </row>
    <row r="472" spans="1:65">
      <c r="A472" t="s">
        <v>599</v>
      </c>
      <c r="B472" s="2">
        <v>45686</v>
      </c>
      <c r="C472" t="s">
        <v>47</v>
      </c>
      <c r="D472" t="s">
        <v>48</v>
      </c>
      <c r="E472">
        <v>1</v>
      </c>
      <c r="F472" t="s">
        <v>49</v>
      </c>
      <c r="G472" t="s">
        <v>50</v>
      </c>
      <c r="H472" t="s">
        <v>108</v>
      </c>
      <c r="I472" t="s">
        <v>74</v>
      </c>
      <c r="J472" t="s">
        <v>65</v>
      </c>
      <c r="K472" t="s">
        <v>66</v>
      </c>
      <c r="L472" t="s">
        <v>67</v>
      </c>
      <c r="M472" t="s">
        <v>56</v>
      </c>
      <c r="N472" t="s">
        <v>94</v>
      </c>
      <c r="O472" t="s">
        <v>70</v>
      </c>
      <c r="P472">
        <v>49</v>
      </c>
      <c r="Q472">
        <v>49</v>
      </c>
      <c r="R472">
        <v>47</v>
      </c>
      <c r="S472">
        <v>1</v>
      </c>
      <c r="T472">
        <f t="shared" si="63"/>
        <v>46</v>
      </c>
      <c r="U472">
        <v>46</v>
      </c>
      <c r="V472">
        <f t="shared" si="64"/>
        <v>0</v>
      </c>
      <c r="W472" s="3">
        <f t="shared" si="65"/>
        <v>2.1276595744680851E-2</v>
      </c>
      <c r="X472">
        <v>36</v>
      </c>
      <c r="Y472" s="4">
        <v>0</v>
      </c>
      <c r="Z472" s="4">
        <v>0.6</v>
      </c>
      <c r="AA472" s="5">
        <v>48545.83</v>
      </c>
      <c r="AB472" s="5">
        <f t="shared" si="66"/>
        <v>2233108.1800000002</v>
      </c>
      <c r="AC472" s="5">
        <v>33765.14</v>
      </c>
      <c r="AD472" s="5">
        <f t="shared" si="67"/>
        <v>1586961.58</v>
      </c>
      <c r="AE472" s="5">
        <v>102571.02</v>
      </c>
      <c r="AF472" s="5">
        <v>30949.1</v>
      </c>
      <c r="AG472" s="5">
        <v>10913.95</v>
      </c>
      <c r="AH472" s="5">
        <v>870</v>
      </c>
      <c r="AI472" s="5">
        <v>4600</v>
      </c>
      <c r="AJ472">
        <v>0</v>
      </c>
      <c r="AK472" s="5">
        <v>0</v>
      </c>
      <c r="AL472" s="5">
        <v>0</v>
      </c>
      <c r="AM472" s="5">
        <v>32374.21</v>
      </c>
      <c r="AN472">
        <v>4</v>
      </c>
      <c r="AO472">
        <v>5</v>
      </c>
      <c r="AP472" t="str">
        <f t="shared" si="68"/>
        <v>No</v>
      </c>
      <c r="AQ472">
        <v>2</v>
      </c>
      <c r="AR472" s="5">
        <f t="shared" si="69"/>
        <v>1769239.86</v>
      </c>
      <c r="AS472" s="5">
        <f t="shared" si="70"/>
        <v>463868.32</v>
      </c>
      <c r="AT472" t="s">
        <v>59</v>
      </c>
      <c r="AU472" t="s">
        <v>6164</v>
      </c>
      <c r="AV472" t="s">
        <v>6165</v>
      </c>
      <c r="AW472" t="s">
        <v>6166</v>
      </c>
      <c r="AX472" t="s">
        <v>6167</v>
      </c>
      <c r="AY472">
        <v>52</v>
      </c>
      <c r="AZ472">
        <v>0</v>
      </c>
      <c r="BA472">
        <v>0</v>
      </c>
      <c r="BB472" t="s">
        <v>6168</v>
      </c>
      <c r="BC472">
        <v>0</v>
      </c>
      <c r="BD472">
        <v>1</v>
      </c>
      <c r="BE472" t="s">
        <v>6188</v>
      </c>
      <c r="BF472" t="s">
        <v>6170</v>
      </c>
      <c r="BG472">
        <v>0</v>
      </c>
      <c r="BH472" t="s">
        <v>6171</v>
      </c>
      <c r="BI472">
        <v>29</v>
      </c>
      <c r="BJ472" t="s">
        <v>6172</v>
      </c>
      <c r="BK472">
        <v>0</v>
      </c>
      <c r="BL472">
        <v>63</v>
      </c>
      <c r="BM472" s="3">
        <f t="shared" si="71"/>
        <v>0.74603174603174605</v>
      </c>
    </row>
    <row r="473" spans="1:65">
      <c r="A473" t="s">
        <v>600</v>
      </c>
      <c r="B473" s="2">
        <v>45686</v>
      </c>
      <c r="C473" t="s">
        <v>47</v>
      </c>
      <c r="D473" t="s">
        <v>48</v>
      </c>
      <c r="E473">
        <v>1</v>
      </c>
      <c r="F473" t="s">
        <v>61</v>
      </c>
      <c r="G473" t="s">
        <v>62</v>
      </c>
      <c r="H473" t="s">
        <v>63</v>
      </c>
      <c r="I473" t="s">
        <v>64</v>
      </c>
      <c r="J473" t="s">
        <v>53</v>
      </c>
      <c r="K473" t="s">
        <v>54</v>
      </c>
      <c r="L473" t="s">
        <v>92</v>
      </c>
      <c r="M473" t="s">
        <v>56</v>
      </c>
      <c r="N473" t="s">
        <v>76</v>
      </c>
      <c r="O473" t="s">
        <v>82</v>
      </c>
      <c r="P473">
        <v>60</v>
      </c>
      <c r="Q473">
        <v>62</v>
      </c>
      <c r="R473">
        <v>63</v>
      </c>
      <c r="S473">
        <v>1</v>
      </c>
      <c r="T473">
        <f t="shared" si="63"/>
        <v>62</v>
      </c>
      <c r="U473">
        <v>59</v>
      </c>
      <c r="V473">
        <f t="shared" si="64"/>
        <v>3</v>
      </c>
      <c r="W473" s="3">
        <f t="shared" si="65"/>
        <v>1.5873015873015872E-2</v>
      </c>
      <c r="X473">
        <v>16</v>
      </c>
      <c r="Y473" s="4">
        <v>10.3</v>
      </c>
      <c r="Z473" s="4">
        <v>1.7</v>
      </c>
      <c r="AA473" s="5">
        <v>39167.050000000003</v>
      </c>
      <c r="AB473" s="5">
        <f t="shared" si="66"/>
        <v>2310855.9500000002</v>
      </c>
      <c r="AC473" s="5">
        <v>23937.85</v>
      </c>
      <c r="AD473" s="5">
        <f t="shared" si="67"/>
        <v>1508084.55</v>
      </c>
      <c r="AE473" s="5">
        <v>105776.43</v>
      </c>
      <c r="AF473" s="5">
        <v>26288.36</v>
      </c>
      <c r="AG473" s="5">
        <v>8347.76</v>
      </c>
      <c r="AH473" s="5">
        <v>2465</v>
      </c>
      <c r="AI473" s="5">
        <v>3200</v>
      </c>
      <c r="AJ473">
        <v>0</v>
      </c>
      <c r="AK473" s="5">
        <v>0</v>
      </c>
      <c r="AL473" s="5">
        <v>1987.43</v>
      </c>
      <c r="AM473" s="5">
        <v>37206.97</v>
      </c>
      <c r="AN473">
        <v>4</v>
      </c>
      <c r="AO473">
        <v>2</v>
      </c>
      <c r="AP473" t="str">
        <f t="shared" si="68"/>
        <v>Yes</v>
      </c>
      <c r="AQ473">
        <v>0</v>
      </c>
      <c r="AR473" s="5">
        <f t="shared" si="69"/>
        <v>1693356.5</v>
      </c>
      <c r="AS473" s="5">
        <f t="shared" si="70"/>
        <v>617499.44999999995</v>
      </c>
      <c r="AT473" t="s">
        <v>59</v>
      </c>
      <c r="AU473" t="s">
        <v>6164</v>
      </c>
      <c r="AV473" t="s">
        <v>6165</v>
      </c>
      <c r="AW473" t="s">
        <v>6166</v>
      </c>
      <c r="AX473" t="s">
        <v>6177</v>
      </c>
      <c r="AY473">
        <v>61</v>
      </c>
      <c r="AZ473">
        <v>0</v>
      </c>
      <c r="BA473">
        <v>22</v>
      </c>
      <c r="BB473" t="s">
        <v>6180</v>
      </c>
      <c r="BC473">
        <v>0</v>
      </c>
      <c r="BD473">
        <v>0</v>
      </c>
      <c r="BE473" t="s">
        <v>6169</v>
      </c>
      <c r="BF473" t="s">
        <v>6170</v>
      </c>
      <c r="BG473">
        <v>0</v>
      </c>
      <c r="BH473" t="s">
        <v>6171</v>
      </c>
      <c r="BI473">
        <v>27</v>
      </c>
      <c r="BJ473" t="s">
        <v>6172</v>
      </c>
      <c r="BK473">
        <v>0</v>
      </c>
      <c r="BL473">
        <v>75</v>
      </c>
      <c r="BM473" s="3">
        <f t="shared" si="71"/>
        <v>0.84</v>
      </c>
    </row>
    <row r="474" spans="1:65">
      <c r="A474" t="s">
        <v>601</v>
      </c>
      <c r="B474" s="2">
        <v>45687</v>
      </c>
      <c r="C474" t="s">
        <v>47</v>
      </c>
      <c r="D474" t="s">
        <v>48</v>
      </c>
      <c r="E474">
        <v>1</v>
      </c>
      <c r="F474" t="s">
        <v>61</v>
      </c>
      <c r="G474" t="s">
        <v>79</v>
      </c>
      <c r="H474" t="s">
        <v>100</v>
      </c>
      <c r="I474" t="s">
        <v>64</v>
      </c>
      <c r="J474" t="s">
        <v>53</v>
      </c>
      <c r="K474" t="s">
        <v>75</v>
      </c>
      <c r="L474" t="s">
        <v>92</v>
      </c>
      <c r="M474" t="s">
        <v>56</v>
      </c>
      <c r="N474" t="s">
        <v>69</v>
      </c>
      <c r="O474" t="s">
        <v>58</v>
      </c>
      <c r="P474">
        <v>65</v>
      </c>
      <c r="Q474">
        <v>67</v>
      </c>
      <c r="R474">
        <v>65</v>
      </c>
      <c r="S474">
        <v>1</v>
      </c>
      <c r="T474">
        <f t="shared" si="63"/>
        <v>64</v>
      </c>
      <c r="U474">
        <v>64</v>
      </c>
      <c r="V474">
        <f t="shared" si="64"/>
        <v>0</v>
      </c>
      <c r="W474" s="3">
        <f t="shared" si="65"/>
        <v>1.5384615384615385E-2</v>
      </c>
      <c r="X474">
        <v>24</v>
      </c>
      <c r="Y474" s="4">
        <v>4.5</v>
      </c>
      <c r="Z474" s="4">
        <v>0.8</v>
      </c>
      <c r="AA474" s="5">
        <v>35955.71</v>
      </c>
      <c r="AB474" s="5">
        <f t="shared" si="66"/>
        <v>2301165.44</v>
      </c>
      <c r="AC474" s="5">
        <v>23661.65</v>
      </c>
      <c r="AD474" s="5">
        <f t="shared" si="67"/>
        <v>1538007.25</v>
      </c>
      <c r="AE474" s="5">
        <v>109262.84</v>
      </c>
      <c r="AF474" s="5">
        <v>28320.01</v>
      </c>
      <c r="AG474" s="5">
        <v>9568.18</v>
      </c>
      <c r="AH474" s="5">
        <v>1160</v>
      </c>
      <c r="AI474" s="5">
        <v>3200</v>
      </c>
      <c r="AJ474">
        <v>0</v>
      </c>
      <c r="AK474" s="5">
        <v>0</v>
      </c>
      <c r="AL474" s="5">
        <v>0</v>
      </c>
      <c r="AM474" s="5">
        <v>39577.370000000003</v>
      </c>
      <c r="AN474">
        <v>4</v>
      </c>
      <c r="AO474">
        <v>4</v>
      </c>
      <c r="AP474" t="str">
        <f t="shared" si="68"/>
        <v>Yes</v>
      </c>
      <c r="AQ474">
        <v>1</v>
      </c>
      <c r="AR474" s="5">
        <f t="shared" si="69"/>
        <v>1729095.65</v>
      </c>
      <c r="AS474" s="5">
        <f t="shared" si="70"/>
        <v>572069.79</v>
      </c>
      <c r="AT474" t="s">
        <v>59</v>
      </c>
      <c r="AU474" t="s">
        <v>6164</v>
      </c>
      <c r="AV474" t="s">
        <v>6165</v>
      </c>
      <c r="AW474" t="s">
        <v>6166</v>
      </c>
      <c r="AX474" t="s">
        <v>6167</v>
      </c>
      <c r="AY474">
        <v>67</v>
      </c>
      <c r="AZ474">
        <v>0</v>
      </c>
      <c r="BA474">
        <v>0</v>
      </c>
      <c r="BB474" t="s">
        <v>6168</v>
      </c>
      <c r="BC474">
        <v>0</v>
      </c>
      <c r="BD474">
        <v>0</v>
      </c>
      <c r="BE474" t="s">
        <v>6169</v>
      </c>
      <c r="BF474" t="s">
        <v>6170</v>
      </c>
      <c r="BG474">
        <v>1</v>
      </c>
      <c r="BH474" t="s">
        <v>6179</v>
      </c>
      <c r="BI474">
        <v>40</v>
      </c>
      <c r="BJ474" t="s">
        <v>6172</v>
      </c>
      <c r="BK474">
        <v>0</v>
      </c>
      <c r="BL474">
        <v>74</v>
      </c>
      <c r="BM474" s="3">
        <f t="shared" si="71"/>
        <v>0.8783783783783784</v>
      </c>
    </row>
    <row r="475" spans="1:65">
      <c r="A475" t="s">
        <v>602</v>
      </c>
      <c r="B475" s="2">
        <v>45687</v>
      </c>
      <c r="C475" t="s">
        <v>47</v>
      </c>
      <c r="D475" t="s">
        <v>48</v>
      </c>
      <c r="E475">
        <v>1</v>
      </c>
      <c r="F475" t="s">
        <v>78</v>
      </c>
      <c r="G475" t="s">
        <v>79</v>
      </c>
      <c r="H475" t="s">
        <v>143</v>
      </c>
      <c r="I475" t="s">
        <v>52</v>
      </c>
      <c r="J475" t="s">
        <v>53</v>
      </c>
      <c r="K475" t="s">
        <v>75</v>
      </c>
      <c r="L475" t="s">
        <v>92</v>
      </c>
      <c r="M475" t="s">
        <v>56</v>
      </c>
      <c r="N475" t="s">
        <v>94</v>
      </c>
      <c r="O475" t="s">
        <v>120</v>
      </c>
      <c r="P475">
        <v>62</v>
      </c>
      <c r="Q475">
        <v>64</v>
      </c>
      <c r="R475">
        <v>62</v>
      </c>
      <c r="S475">
        <v>2</v>
      </c>
      <c r="T475">
        <f t="shared" si="63"/>
        <v>60</v>
      </c>
      <c r="U475">
        <v>60</v>
      </c>
      <c r="V475">
        <f t="shared" si="64"/>
        <v>0</v>
      </c>
      <c r="W475" s="3">
        <f t="shared" si="65"/>
        <v>3.2258064516129031E-2</v>
      </c>
      <c r="X475">
        <v>28</v>
      </c>
      <c r="Y475" s="4">
        <v>5</v>
      </c>
      <c r="Z475" s="4">
        <v>0.9</v>
      </c>
      <c r="AA475" s="5">
        <v>35673.82</v>
      </c>
      <c r="AB475" s="5">
        <f t="shared" si="66"/>
        <v>2140429.2000000002</v>
      </c>
      <c r="AC475" s="5">
        <v>23945.27</v>
      </c>
      <c r="AD475" s="5">
        <f t="shared" si="67"/>
        <v>1484606.74</v>
      </c>
      <c r="AE475" s="5">
        <v>111238.53</v>
      </c>
      <c r="AF475" s="5">
        <v>28801.32</v>
      </c>
      <c r="AG475" s="5">
        <v>9253.3799999999992</v>
      </c>
      <c r="AH475" s="5">
        <v>1305</v>
      </c>
      <c r="AI475" s="5">
        <v>6400</v>
      </c>
      <c r="AJ475">
        <v>0</v>
      </c>
      <c r="AK475" s="5">
        <v>0</v>
      </c>
      <c r="AL475" s="5">
        <v>0</v>
      </c>
      <c r="AM475" s="5">
        <v>36674.9</v>
      </c>
      <c r="AN475">
        <v>4</v>
      </c>
      <c r="AO475">
        <v>3</v>
      </c>
      <c r="AP475" t="str">
        <f t="shared" si="68"/>
        <v>Yes</v>
      </c>
      <c r="AQ475">
        <v>1</v>
      </c>
      <c r="AR475" s="5">
        <f t="shared" si="69"/>
        <v>1678279.87</v>
      </c>
      <c r="AS475" s="5">
        <f t="shared" si="70"/>
        <v>462149.33</v>
      </c>
      <c r="AT475" t="s">
        <v>59</v>
      </c>
      <c r="AU475" t="s">
        <v>6164</v>
      </c>
      <c r="AV475" t="s">
        <v>6165</v>
      </c>
      <c r="AW475" t="s">
        <v>6166</v>
      </c>
      <c r="AX475" t="s">
        <v>6167</v>
      </c>
      <c r="AY475">
        <v>62</v>
      </c>
      <c r="AZ475">
        <v>0</v>
      </c>
      <c r="BA475">
        <v>0</v>
      </c>
      <c r="BB475" t="s">
        <v>6168</v>
      </c>
      <c r="BC475">
        <v>0</v>
      </c>
      <c r="BD475">
        <v>0</v>
      </c>
      <c r="BE475" t="s">
        <v>6169</v>
      </c>
      <c r="BF475" t="s">
        <v>6170</v>
      </c>
      <c r="BG475">
        <v>0</v>
      </c>
      <c r="BH475" t="s">
        <v>6171</v>
      </c>
      <c r="BI475">
        <v>45</v>
      </c>
      <c r="BJ475" t="s">
        <v>6172</v>
      </c>
      <c r="BK475">
        <v>0</v>
      </c>
      <c r="BL475">
        <v>76</v>
      </c>
      <c r="BM475" s="3">
        <f t="shared" si="71"/>
        <v>0.81578947368421051</v>
      </c>
    </row>
    <row r="476" spans="1:65">
      <c r="A476" t="s">
        <v>603</v>
      </c>
      <c r="B476" s="2">
        <v>45687</v>
      </c>
      <c r="C476" t="s">
        <v>47</v>
      </c>
      <c r="D476" t="s">
        <v>48</v>
      </c>
      <c r="E476">
        <v>1</v>
      </c>
      <c r="F476" t="s">
        <v>61</v>
      </c>
      <c r="G476" t="s">
        <v>79</v>
      </c>
      <c r="H476" t="s">
        <v>100</v>
      </c>
      <c r="I476" t="s">
        <v>74</v>
      </c>
      <c r="J476" t="s">
        <v>53</v>
      </c>
      <c r="K476" t="s">
        <v>75</v>
      </c>
      <c r="L476" t="s">
        <v>92</v>
      </c>
      <c r="M476" t="s">
        <v>56</v>
      </c>
      <c r="N476" t="s">
        <v>57</v>
      </c>
      <c r="O476" t="s">
        <v>58</v>
      </c>
      <c r="P476">
        <v>69</v>
      </c>
      <c r="Q476">
        <v>69</v>
      </c>
      <c r="R476">
        <v>69</v>
      </c>
      <c r="S476">
        <v>1</v>
      </c>
      <c r="T476">
        <f t="shared" si="63"/>
        <v>68</v>
      </c>
      <c r="U476">
        <v>67</v>
      </c>
      <c r="V476">
        <f t="shared" si="64"/>
        <v>1</v>
      </c>
      <c r="W476" s="3">
        <f t="shared" si="65"/>
        <v>1.4492753623188406E-2</v>
      </c>
      <c r="X476">
        <v>31</v>
      </c>
      <c r="Y476" s="4">
        <v>6.3</v>
      </c>
      <c r="Z476" s="4">
        <v>1.5</v>
      </c>
      <c r="AA476" s="5">
        <v>36004.29</v>
      </c>
      <c r="AB476" s="5">
        <f t="shared" si="66"/>
        <v>2412287.4300000002</v>
      </c>
      <c r="AC476" s="5">
        <v>23964.09</v>
      </c>
      <c r="AD476" s="5">
        <f t="shared" si="67"/>
        <v>1653522.21</v>
      </c>
      <c r="AE476" s="5">
        <v>116271.77</v>
      </c>
      <c r="AF476" s="5">
        <v>30871.95</v>
      </c>
      <c r="AG476" s="5">
        <v>10496.99</v>
      </c>
      <c r="AH476" s="5">
        <v>2175</v>
      </c>
      <c r="AI476" s="5">
        <v>3200</v>
      </c>
      <c r="AJ476">
        <v>0</v>
      </c>
      <c r="AK476" s="5">
        <v>0</v>
      </c>
      <c r="AL476" s="5">
        <v>651.58000000000004</v>
      </c>
      <c r="AM476" s="5">
        <v>44700.480000000003</v>
      </c>
      <c r="AN476">
        <v>4</v>
      </c>
      <c r="AO476">
        <v>3</v>
      </c>
      <c r="AP476" t="str">
        <f t="shared" si="68"/>
        <v>Yes</v>
      </c>
      <c r="AQ476">
        <v>1</v>
      </c>
      <c r="AR476" s="5">
        <f t="shared" si="69"/>
        <v>1861889.98</v>
      </c>
      <c r="AS476" s="5">
        <f t="shared" si="70"/>
        <v>550397.44999999995</v>
      </c>
      <c r="AT476" t="s">
        <v>59</v>
      </c>
      <c r="AU476" t="s">
        <v>6164</v>
      </c>
      <c r="AV476" t="s">
        <v>6165</v>
      </c>
      <c r="AW476" t="s">
        <v>6166</v>
      </c>
      <c r="AX476" t="s">
        <v>6184</v>
      </c>
      <c r="AY476">
        <v>69</v>
      </c>
      <c r="AZ476">
        <v>0</v>
      </c>
      <c r="BA476">
        <v>16</v>
      </c>
      <c r="BB476" t="s">
        <v>6191</v>
      </c>
      <c r="BC476">
        <v>0</v>
      </c>
      <c r="BD476">
        <v>0</v>
      </c>
      <c r="BE476" t="s">
        <v>6169</v>
      </c>
      <c r="BF476" t="s">
        <v>6170</v>
      </c>
      <c r="BG476">
        <v>0</v>
      </c>
      <c r="BH476" t="s">
        <v>6171</v>
      </c>
      <c r="BI476">
        <v>54</v>
      </c>
      <c r="BJ476" t="s">
        <v>6187</v>
      </c>
      <c r="BK476">
        <v>0</v>
      </c>
      <c r="BL476">
        <v>77</v>
      </c>
      <c r="BM476" s="3">
        <f t="shared" si="71"/>
        <v>0.89610389610389607</v>
      </c>
    </row>
    <row r="477" spans="1:65">
      <c r="A477" t="s">
        <v>604</v>
      </c>
      <c r="B477" s="2">
        <v>45687</v>
      </c>
      <c r="C477" t="s">
        <v>47</v>
      </c>
      <c r="D477" t="s">
        <v>48</v>
      </c>
      <c r="E477">
        <v>1</v>
      </c>
      <c r="F477" t="s">
        <v>78</v>
      </c>
      <c r="G477" t="s">
        <v>62</v>
      </c>
      <c r="H477" t="s">
        <v>91</v>
      </c>
      <c r="I477" t="s">
        <v>52</v>
      </c>
      <c r="J477" t="s">
        <v>53</v>
      </c>
      <c r="K477" t="s">
        <v>75</v>
      </c>
      <c r="L477" t="s">
        <v>92</v>
      </c>
      <c r="M477" t="s">
        <v>56</v>
      </c>
      <c r="N477" t="s">
        <v>76</v>
      </c>
      <c r="O477" t="s">
        <v>70</v>
      </c>
      <c r="P477">
        <v>57</v>
      </c>
      <c r="Q477">
        <v>61</v>
      </c>
      <c r="R477">
        <v>58</v>
      </c>
      <c r="S477">
        <v>2</v>
      </c>
      <c r="T477">
        <f t="shared" si="63"/>
        <v>56</v>
      </c>
      <c r="U477">
        <v>56</v>
      </c>
      <c r="V477">
        <f t="shared" si="64"/>
        <v>0</v>
      </c>
      <c r="W477" s="3">
        <f t="shared" si="65"/>
        <v>3.4482758620689655E-2</v>
      </c>
      <c r="X477">
        <v>47</v>
      </c>
      <c r="Y477" s="4">
        <v>4.0999999999999996</v>
      </c>
      <c r="Z477" s="4">
        <v>2</v>
      </c>
      <c r="AA477" s="5">
        <v>36334.089999999997</v>
      </c>
      <c r="AB477" s="5">
        <f t="shared" si="66"/>
        <v>2034709.04</v>
      </c>
      <c r="AC477" s="5">
        <v>23724.05</v>
      </c>
      <c r="AD477" s="5">
        <f t="shared" si="67"/>
        <v>1375994.9</v>
      </c>
      <c r="AE477" s="5">
        <v>105113.29</v>
      </c>
      <c r="AF477" s="5">
        <v>29132.38</v>
      </c>
      <c r="AG477" s="5">
        <v>11722.51</v>
      </c>
      <c r="AH477" s="5">
        <v>2900</v>
      </c>
      <c r="AI477" s="5">
        <v>6400</v>
      </c>
      <c r="AJ477">
        <v>0</v>
      </c>
      <c r="AK477" s="5">
        <v>0</v>
      </c>
      <c r="AL477" s="5">
        <v>0</v>
      </c>
      <c r="AM477" s="5">
        <v>34678.03</v>
      </c>
      <c r="AN477">
        <v>4</v>
      </c>
      <c r="AO477">
        <v>2</v>
      </c>
      <c r="AP477" t="str">
        <f t="shared" si="68"/>
        <v>Yes</v>
      </c>
      <c r="AQ477">
        <v>1</v>
      </c>
      <c r="AR477" s="5">
        <f t="shared" si="69"/>
        <v>1565941.11</v>
      </c>
      <c r="AS477" s="5">
        <f t="shared" si="70"/>
        <v>468767.93</v>
      </c>
      <c r="AT477" t="s">
        <v>59</v>
      </c>
      <c r="AU477" t="s">
        <v>6164</v>
      </c>
      <c r="AV477" t="s">
        <v>6165</v>
      </c>
      <c r="AW477" t="s">
        <v>6166</v>
      </c>
      <c r="AX477" t="s">
        <v>6167</v>
      </c>
      <c r="AY477">
        <v>59</v>
      </c>
      <c r="AZ477">
        <v>0</v>
      </c>
      <c r="BA477">
        <v>0</v>
      </c>
      <c r="BB477" t="s">
        <v>6168</v>
      </c>
      <c r="BC477">
        <v>0</v>
      </c>
      <c r="BD477">
        <v>0</v>
      </c>
      <c r="BE477" t="s">
        <v>6169</v>
      </c>
      <c r="BF477" t="s">
        <v>6170</v>
      </c>
      <c r="BG477">
        <v>1</v>
      </c>
      <c r="BH477" t="s">
        <v>6192</v>
      </c>
      <c r="BI477">
        <v>78</v>
      </c>
      <c r="BJ477" t="s">
        <v>6193</v>
      </c>
      <c r="BK477">
        <v>0</v>
      </c>
      <c r="BL477">
        <v>76</v>
      </c>
      <c r="BM477" s="3">
        <f t="shared" si="71"/>
        <v>0.76315789473684215</v>
      </c>
    </row>
    <row r="478" spans="1:65">
      <c r="A478" t="s">
        <v>605</v>
      </c>
      <c r="B478" s="2">
        <v>45687</v>
      </c>
      <c r="C478" t="s">
        <v>47</v>
      </c>
      <c r="D478" t="s">
        <v>48</v>
      </c>
      <c r="E478">
        <v>1</v>
      </c>
      <c r="F478" t="s">
        <v>61</v>
      </c>
      <c r="G478" t="s">
        <v>79</v>
      </c>
      <c r="H478" t="s">
        <v>98</v>
      </c>
      <c r="I478" t="s">
        <v>52</v>
      </c>
      <c r="J478" t="s">
        <v>65</v>
      </c>
      <c r="K478" t="s">
        <v>75</v>
      </c>
      <c r="L478" t="s">
        <v>55</v>
      </c>
      <c r="M478" t="s">
        <v>56</v>
      </c>
      <c r="N478" t="s">
        <v>94</v>
      </c>
      <c r="O478" t="s">
        <v>120</v>
      </c>
      <c r="P478">
        <v>51</v>
      </c>
      <c r="Q478">
        <v>54</v>
      </c>
      <c r="R478">
        <v>52</v>
      </c>
      <c r="S478">
        <v>1</v>
      </c>
      <c r="T478">
        <f t="shared" si="63"/>
        <v>51</v>
      </c>
      <c r="U478">
        <v>49</v>
      </c>
      <c r="V478">
        <f t="shared" si="64"/>
        <v>2</v>
      </c>
      <c r="W478" s="3">
        <f t="shared" si="65"/>
        <v>1.9230769230769232E-2</v>
      </c>
      <c r="X478">
        <v>31</v>
      </c>
      <c r="Y478" s="4">
        <v>6</v>
      </c>
      <c r="Z478" s="4">
        <v>1.7</v>
      </c>
      <c r="AA478" s="5">
        <v>51652.15</v>
      </c>
      <c r="AB478" s="5">
        <f t="shared" si="66"/>
        <v>2530955.35</v>
      </c>
      <c r="AC478" s="5">
        <v>34981.67</v>
      </c>
      <c r="AD478" s="5">
        <f t="shared" si="67"/>
        <v>1819046.84</v>
      </c>
      <c r="AE478" s="5">
        <v>120670.44</v>
      </c>
      <c r="AF478" s="5">
        <v>32032.69</v>
      </c>
      <c r="AG478" s="5">
        <v>9647.0499999999993</v>
      </c>
      <c r="AH478" s="5">
        <v>2465</v>
      </c>
      <c r="AI478" s="5">
        <v>4600</v>
      </c>
      <c r="AJ478">
        <v>0</v>
      </c>
      <c r="AK478" s="5">
        <v>0</v>
      </c>
      <c r="AL478" s="5">
        <v>2058.1999999999998</v>
      </c>
      <c r="AM478" s="5">
        <v>32564.7</v>
      </c>
      <c r="AN478">
        <v>4</v>
      </c>
      <c r="AO478">
        <v>4</v>
      </c>
      <c r="AP478" t="str">
        <f t="shared" si="68"/>
        <v>Yes</v>
      </c>
      <c r="AQ478">
        <v>1</v>
      </c>
      <c r="AR478" s="5">
        <f t="shared" si="69"/>
        <v>2023084.92</v>
      </c>
      <c r="AS478" s="5">
        <f t="shared" si="70"/>
        <v>507870.43</v>
      </c>
      <c r="AT478" t="s">
        <v>59</v>
      </c>
      <c r="AU478" t="s">
        <v>6164</v>
      </c>
      <c r="AV478" t="s">
        <v>6165</v>
      </c>
      <c r="AW478" t="s">
        <v>6166</v>
      </c>
      <c r="AX478" t="s">
        <v>6167</v>
      </c>
      <c r="AY478">
        <v>52</v>
      </c>
      <c r="AZ478">
        <v>0</v>
      </c>
      <c r="BA478">
        <v>15</v>
      </c>
      <c r="BB478" t="s">
        <v>6191</v>
      </c>
      <c r="BC478">
        <v>0</v>
      </c>
      <c r="BD478">
        <v>0</v>
      </c>
      <c r="BE478" t="s">
        <v>6169</v>
      </c>
      <c r="BF478" t="s">
        <v>6170</v>
      </c>
      <c r="BG478">
        <v>1</v>
      </c>
      <c r="BH478" t="s">
        <v>6186</v>
      </c>
      <c r="BI478">
        <v>48</v>
      </c>
      <c r="BJ478" t="s">
        <v>6172</v>
      </c>
      <c r="BK478">
        <v>0</v>
      </c>
      <c r="BL478">
        <v>65</v>
      </c>
      <c r="BM478" s="3">
        <f t="shared" si="71"/>
        <v>0.8</v>
      </c>
    </row>
    <row r="479" spans="1:65">
      <c r="A479" t="s">
        <v>606</v>
      </c>
      <c r="B479" s="2">
        <v>45687</v>
      </c>
      <c r="C479" t="s">
        <v>47</v>
      </c>
      <c r="D479" t="s">
        <v>48</v>
      </c>
      <c r="E479">
        <v>1</v>
      </c>
      <c r="F479" t="s">
        <v>72</v>
      </c>
      <c r="G479" t="s">
        <v>62</v>
      </c>
      <c r="H479" t="s">
        <v>220</v>
      </c>
      <c r="I479" t="s">
        <v>64</v>
      </c>
      <c r="J479" t="s">
        <v>81</v>
      </c>
      <c r="K479" t="s">
        <v>75</v>
      </c>
      <c r="L479" t="s">
        <v>55</v>
      </c>
      <c r="M479" t="s">
        <v>56</v>
      </c>
      <c r="N479" t="s">
        <v>57</v>
      </c>
      <c r="O479" t="s">
        <v>58</v>
      </c>
      <c r="P479">
        <v>38</v>
      </c>
      <c r="Q479">
        <v>38</v>
      </c>
      <c r="R479">
        <v>38</v>
      </c>
      <c r="S479">
        <v>1</v>
      </c>
      <c r="T479">
        <f t="shared" si="63"/>
        <v>37</v>
      </c>
      <c r="U479">
        <v>37</v>
      </c>
      <c r="V479">
        <f t="shared" si="64"/>
        <v>0</v>
      </c>
      <c r="W479" s="3">
        <f t="shared" si="65"/>
        <v>2.6315789473684209E-2</v>
      </c>
      <c r="X479">
        <v>20</v>
      </c>
      <c r="Y479" s="4">
        <v>2.1</v>
      </c>
      <c r="Z479" s="4">
        <v>0.5</v>
      </c>
      <c r="AA479" s="5">
        <v>78935.210000000006</v>
      </c>
      <c r="AB479" s="5">
        <f t="shared" si="66"/>
        <v>2920602.77</v>
      </c>
      <c r="AC479" s="5">
        <v>52847.17</v>
      </c>
      <c r="AD479" s="5">
        <f t="shared" si="67"/>
        <v>2008192.46</v>
      </c>
      <c r="AE479" s="5">
        <v>113001.12</v>
      </c>
      <c r="AF479" s="5">
        <v>31503.19</v>
      </c>
      <c r="AG479" s="5">
        <v>8742.84</v>
      </c>
      <c r="AH479" s="5">
        <v>725</v>
      </c>
      <c r="AI479" s="5">
        <v>6800</v>
      </c>
      <c r="AJ479">
        <v>0</v>
      </c>
      <c r="AK479" s="5">
        <v>0</v>
      </c>
      <c r="AL479" s="5">
        <v>0</v>
      </c>
      <c r="AM479" s="5">
        <v>25513.24</v>
      </c>
      <c r="AN479">
        <v>4</v>
      </c>
      <c r="AO479">
        <v>4</v>
      </c>
      <c r="AP479" t="str">
        <f t="shared" si="68"/>
        <v>Yes</v>
      </c>
      <c r="AQ479">
        <v>1</v>
      </c>
      <c r="AR479" s="5">
        <f t="shared" si="69"/>
        <v>2194477.85</v>
      </c>
      <c r="AS479" s="5">
        <f t="shared" si="70"/>
        <v>726124.92</v>
      </c>
      <c r="AT479" t="s">
        <v>59</v>
      </c>
      <c r="AU479" t="s">
        <v>6164</v>
      </c>
      <c r="AV479" t="s">
        <v>6165</v>
      </c>
      <c r="AW479" t="s">
        <v>6166</v>
      </c>
      <c r="AX479" t="s">
        <v>6207</v>
      </c>
      <c r="AY479">
        <v>40</v>
      </c>
      <c r="AZ479">
        <v>1</v>
      </c>
      <c r="BA479">
        <v>0</v>
      </c>
      <c r="BB479" t="s">
        <v>6168</v>
      </c>
      <c r="BC479">
        <v>0</v>
      </c>
      <c r="BD479">
        <v>0</v>
      </c>
      <c r="BE479" t="s">
        <v>6169</v>
      </c>
      <c r="BF479" t="s">
        <v>6170</v>
      </c>
      <c r="BG479">
        <v>1</v>
      </c>
      <c r="BH479" t="s">
        <v>6186</v>
      </c>
      <c r="BI479">
        <v>57</v>
      </c>
      <c r="BJ479" t="s">
        <v>6187</v>
      </c>
      <c r="BK479">
        <v>0</v>
      </c>
      <c r="BL479">
        <v>45</v>
      </c>
      <c r="BM479" s="3">
        <f t="shared" si="71"/>
        <v>0.84444444444444444</v>
      </c>
    </row>
    <row r="480" spans="1:65">
      <c r="A480" t="s">
        <v>607</v>
      </c>
      <c r="B480" s="2">
        <v>45687</v>
      </c>
      <c r="C480" t="s">
        <v>47</v>
      </c>
      <c r="D480" t="s">
        <v>48</v>
      </c>
      <c r="E480">
        <v>1</v>
      </c>
      <c r="F480" t="s">
        <v>49</v>
      </c>
      <c r="G480" t="s">
        <v>62</v>
      </c>
      <c r="H480" t="s">
        <v>141</v>
      </c>
      <c r="I480" t="s">
        <v>52</v>
      </c>
      <c r="J480" t="s">
        <v>65</v>
      </c>
      <c r="K480" t="s">
        <v>75</v>
      </c>
      <c r="L480" t="s">
        <v>55</v>
      </c>
      <c r="M480" t="s">
        <v>68</v>
      </c>
      <c r="N480" t="s">
        <v>69</v>
      </c>
      <c r="O480" t="s">
        <v>120</v>
      </c>
      <c r="P480">
        <v>49</v>
      </c>
      <c r="Q480">
        <v>51</v>
      </c>
      <c r="R480">
        <v>51</v>
      </c>
      <c r="S480">
        <v>2</v>
      </c>
      <c r="T480">
        <f t="shared" si="63"/>
        <v>49</v>
      </c>
      <c r="U480">
        <v>49</v>
      </c>
      <c r="V480">
        <f t="shared" si="64"/>
        <v>0</v>
      </c>
      <c r="W480" s="3">
        <f t="shared" si="65"/>
        <v>3.9215686274509803E-2</v>
      </c>
      <c r="X480">
        <v>45</v>
      </c>
      <c r="Y480" s="4">
        <v>0</v>
      </c>
      <c r="Z480" s="4">
        <v>1.7</v>
      </c>
      <c r="AA480" s="5">
        <v>51835.09</v>
      </c>
      <c r="AB480" s="5">
        <f t="shared" si="66"/>
        <v>2539919.41</v>
      </c>
      <c r="AC480" s="5">
        <v>33505.230000000003</v>
      </c>
      <c r="AD480" s="5">
        <f t="shared" si="67"/>
        <v>1708766.73</v>
      </c>
      <c r="AE480" s="5">
        <v>119755.95</v>
      </c>
      <c r="AF480" s="5">
        <v>35393.089999999997</v>
      </c>
      <c r="AG480" s="5">
        <v>11397.24</v>
      </c>
      <c r="AH480" s="5">
        <v>2465</v>
      </c>
      <c r="AI480" s="5">
        <v>9200</v>
      </c>
      <c r="AJ480">
        <v>1</v>
      </c>
      <c r="AK480" s="5">
        <v>13429.32</v>
      </c>
      <c r="AL480" s="5">
        <v>0</v>
      </c>
      <c r="AM480" s="5">
        <v>30765.68</v>
      </c>
      <c r="AN480">
        <v>4</v>
      </c>
      <c r="AO480">
        <v>3</v>
      </c>
      <c r="AP480" t="str">
        <f t="shared" si="68"/>
        <v>Yes</v>
      </c>
      <c r="AQ480">
        <v>1</v>
      </c>
      <c r="AR480" s="5">
        <f t="shared" si="69"/>
        <v>1931173.01</v>
      </c>
      <c r="AS480" s="5">
        <f t="shared" si="70"/>
        <v>608746.4</v>
      </c>
      <c r="AT480" t="s">
        <v>116</v>
      </c>
      <c r="AU480" t="s">
        <v>6194</v>
      </c>
      <c r="AV480" t="s">
        <v>6195</v>
      </c>
      <c r="AW480" t="s">
        <v>6183</v>
      </c>
      <c r="AX480" t="s">
        <v>6184</v>
      </c>
      <c r="AY480">
        <v>53</v>
      </c>
      <c r="AZ480">
        <v>1</v>
      </c>
      <c r="BA480">
        <v>0</v>
      </c>
      <c r="BB480" t="s">
        <v>6168</v>
      </c>
      <c r="BC480">
        <v>0</v>
      </c>
      <c r="BD480">
        <v>0</v>
      </c>
      <c r="BE480" t="s">
        <v>6169</v>
      </c>
      <c r="BF480" t="s">
        <v>6170</v>
      </c>
      <c r="BG480">
        <v>1</v>
      </c>
      <c r="BH480" t="s">
        <v>6192</v>
      </c>
      <c r="BI480">
        <v>66</v>
      </c>
      <c r="BJ480" t="s">
        <v>6187</v>
      </c>
      <c r="BK480">
        <v>0</v>
      </c>
      <c r="BL480">
        <v>59</v>
      </c>
      <c r="BM480" s="3">
        <f t="shared" si="71"/>
        <v>0.86440677966101698</v>
      </c>
    </row>
    <row r="481" spans="1:65">
      <c r="A481" t="s">
        <v>608</v>
      </c>
      <c r="B481" s="2">
        <v>45687</v>
      </c>
      <c r="C481" t="s">
        <v>47</v>
      </c>
      <c r="D481" t="s">
        <v>48</v>
      </c>
      <c r="E481">
        <v>1</v>
      </c>
      <c r="F481" t="s">
        <v>61</v>
      </c>
      <c r="G481" t="s">
        <v>62</v>
      </c>
      <c r="H481" t="s">
        <v>104</v>
      </c>
      <c r="I481" t="s">
        <v>64</v>
      </c>
      <c r="J481" t="s">
        <v>53</v>
      </c>
      <c r="K481" t="s">
        <v>66</v>
      </c>
      <c r="L481" t="s">
        <v>55</v>
      </c>
      <c r="M481" t="s">
        <v>56</v>
      </c>
      <c r="N481" t="s">
        <v>109</v>
      </c>
      <c r="O481" t="s">
        <v>82</v>
      </c>
      <c r="P481">
        <v>62</v>
      </c>
      <c r="Q481">
        <v>65</v>
      </c>
      <c r="R481">
        <v>65</v>
      </c>
      <c r="S481">
        <v>1</v>
      </c>
      <c r="T481">
        <f t="shared" si="63"/>
        <v>64</v>
      </c>
      <c r="U481">
        <v>59</v>
      </c>
      <c r="V481">
        <f t="shared" si="64"/>
        <v>5</v>
      </c>
      <c r="W481" s="3">
        <f t="shared" si="65"/>
        <v>1.5384615384615385E-2</v>
      </c>
      <c r="X481">
        <v>29</v>
      </c>
      <c r="Y481" s="4">
        <v>4.8</v>
      </c>
      <c r="Z481" s="4">
        <v>2.4</v>
      </c>
      <c r="AA481" s="5">
        <v>33877.589999999997</v>
      </c>
      <c r="AB481" s="5">
        <f t="shared" si="66"/>
        <v>1998777.81</v>
      </c>
      <c r="AC481" s="5">
        <v>23401.45</v>
      </c>
      <c r="AD481" s="5">
        <f t="shared" si="67"/>
        <v>1521094.25</v>
      </c>
      <c r="AE481" s="5">
        <v>108705.18</v>
      </c>
      <c r="AF481" s="5">
        <v>28601.72</v>
      </c>
      <c r="AG481" s="5">
        <v>9771.56</v>
      </c>
      <c r="AH481" s="5">
        <v>3480</v>
      </c>
      <c r="AI481" s="5">
        <v>3200</v>
      </c>
      <c r="AJ481">
        <v>0</v>
      </c>
      <c r="AK481" s="5">
        <v>0</v>
      </c>
      <c r="AL481" s="5">
        <v>3185.48</v>
      </c>
      <c r="AM481" s="5">
        <v>84581.05</v>
      </c>
      <c r="AN481">
        <v>8</v>
      </c>
      <c r="AO481">
        <v>9</v>
      </c>
      <c r="AP481" t="str">
        <f t="shared" si="68"/>
        <v>No</v>
      </c>
      <c r="AQ481">
        <v>3</v>
      </c>
      <c r="AR481" s="5">
        <f t="shared" si="69"/>
        <v>1762619.24</v>
      </c>
      <c r="AS481" s="5">
        <f t="shared" si="70"/>
        <v>236158.57</v>
      </c>
      <c r="AT481" t="s">
        <v>59</v>
      </c>
      <c r="AU481" t="s">
        <v>6164</v>
      </c>
      <c r="AV481" t="s">
        <v>6165</v>
      </c>
      <c r="AW481" t="s">
        <v>6166</v>
      </c>
      <c r="AX481" t="s">
        <v>6184</v>
      </c>
      <c r="AY481">
        <v>66</v>
      </c>
      <c r="AZ481">
        <v>2</v>
      </c>
      <c r="BA481">
        <v>29</v>
      </c>
      <c r="BB481" t="s">
        <v>6185</v>
      </c>
      <c r="BC481">
        <v>1</v>
      </c>
      <c r="BD481">
        <v>0</v>
      </c>
      <c r="BE481" t="s">
        <v>6178</v>
      </c>
      <c r="BF481" t="s">
        <v>6170</v>
      </c>
      <c r="BG481">
        <v>1</v>
      </c>
      <c r="BH481" t="s">
        <v>6179</v>
      </c>
      <c r="BI481">
        <v>22</v>
      </c>
      <c r="BJ481" t="s">
        <v>6172</v>
      </c>
      <c r="BK481">
        <v>0</v>
      </c>
      <c r="BL481">
        <v>77</v>
      </c>
      <c r="BM481" s="3">
        <f t="shared" si="71"/>
        <v>0.8441558441558441</v>
      </c>
    </row>
    <row r="482" spans="1:65">
      <c r="A482" t="s">
        <v>609</v>
      </c>
      <c r="B482" s="2">
        <v>45687</v>
      </c>
      <c r="C482" t="s">
        <v>47</v>
      </c>
      <c r="D482" t="s">
        <v>48</v>
      </c>
      <c r="E482">
        <v>1</v>
      </c>
      <c r="F482" t="s">
        <v>49</v>
      </c>
      <c r="G482" t="s">
        <v>62</v>
      </c>
      <c r="H482" t="s">
        <v>133</v>
      </c>
      <c r="I482" t="s">
        <v>74</v>
      </c>
      <c r="J482" t="s">
        <v>81</v>
      </c>
      <c r="K482" t="s">
        <v>75</v>
      </c>
      <c r="L482" t="s">
        <v>87</v>
      </c>
      <c r="M482" t="s">
        <v>56</v>
      </c>
      <c r="N482" t="s">
        <v>69</v>
      </c>
      <c r="O482" t="s">
        <v>58</v>
      </c>
      <c r="P482">
        <v>42</v>
      </c>
      <c r="Q482">
        <v>45</v>
      </c>
      <c r="R482">
        <v>45</v>
      </c>
      <c r="S482">
        <v>1</v>
      </c>
      <c r="T482">
        <f t="shared" si="63"/>
        <v>44</v>
      </c>
      <c r="U482">
        <v>40</v>
      </c>
      <c r="V482">
        <f t="shared" si="64"/>
        <v>4</v>
      </c>
      <c r="W482" s="3">
        <f t="shared" si="65"/>
        <v>2.2222222222222223E-2</v>
      </c>
      <c r="X482">
        <v>31</v>
      </c>
      <c r="Y482" s="4">
        <v>5.8</v>
      </c>
      <c r="Z482" s="4">
        <v>2</v>
      </c>
      <c r="AA482" s="5">
        <v>78348.92</v>
      </c>
      <c r="AB482" s="5">
        <f t="shared" si="66"/>
        <v>3133956.8</v>
      </c>
      <c r="AC482" s="5">
        <v>54485.51</v>
      </c>
      <c r="AD482" s="5">
        <f t="shared" si="67"/>
        <v>2451847.9500000002</v>
      </c>
      <c r="AE482" s="5">
        <v>137943.26</v>
      </c>
      <c r="AF482" s="5">
        <v>41958.28</v>
      </c>
      <c r="AG482" s="5">
        <v>9254.7000000000007</v>
      </c>
      <c r="AH482" s="5">
        <v>2900</v>
      </c>
      <c r="AI482" s="5">
        <v>6800</v>
      </c>
      <c r="AJ482">
        <v>0</v>
      </c>
      <c r="AK482" s="5">
        <v>0</v>
      </c>
      <c r="AL482" s="5">
        <v>5778.04</v>
      </c>
      <c r="AM482" s="5">
        <v>28004.94</v>
      </c>
      <c r="AN482">
        <v>4</v>
      </c>
      <c r="AO482">
        <v>3</v>
      </c>
      <c r="AP482" t="str">
        <f t="shared" si="68"/>
        <v>Yes</v>
      </c>
      <c r="AQ482">
        <v>1</v>
      </c>
      <c r="AR482" s="5">
        <f t="shared" si="69"/>
        <v>2684487.17</v>
      </c>
      <c r="AS482" s="5">
        <f t="shared" si="70"/>
        <v>449469.63</v>
      </c>
      <c r="AT482" t="s">
        <v>59</v>
      </c>
      <c r="AU482" t="s">
        <v>6164</v>
      </c>
      <c r="AV482" t="s">
        <v>6165</v>
      </c>
      <c r="AW482" t="s">
        <v>6166</v>
      </c>
      <c r="AX482" t="s">
        <v>6184</v>
      </c>
      <c r="AY482">
        <v>42</v>
      </c>
      <c r="AZ482">
        <v>0</v>
      </c>
      <c r="BA482">
        <v>28</v>
      </c>
      <c r="BB482" t="s">
        <v>6180</v>
      </c>
      <c r="BC482">
        <v>0</v>
      </c>
      <c r="BD482">
        <v>0</v>
      </c>
      <c r="BE482" t="s">
        <v>6169</v>
      </c>
      <c r="BF482" t="s">
        <v>6170</v>
      </c>
      <c r="BG482">
        <v>0</v>
      </c>
      <c r="BH482" t="s">
        <v>6171</v>
      </c>
      <c r="BI482">
        <v>34</v>
      </c>
      <c r="BJ482" t="s">
        <v>6172</v>
      </c>
      <c r="BK482">
        <v>0</v>
      </c>
      <c r="BL482">
        <v>52</v>
      </c>
      <c r="BM482" s="3">
        <f t="shared" si="71"/>
        <v>0.86538461538461542</v>
      </c>
    </row>
    <row r="483" spans="1:65">
      <c r="A483" t="s">
        <v>610</v>
      </c>
      <c r="B483" s="2">
        <v>45687</v>
      </c>
      <c r="C483" t="s">
        <v>47</v>
      </c>
      <c r="D483" t="s">
        <v>48</v>
      </c>
      <c r="E483">
        <v>1</v>
      </c>
      <c r="F483" t="s">
        <v>78</v>
      </c>
      <c r="G483" t="s">
        <v>50</v>
      </c>
      <c r="H483" t="s">
        <v>173</v>
      </c>
      <c r="I483" t="s">
        <v>64</v>
      </c>
      <c r="J483" t="s">
        <v>65</v>
      </c>
      <c r="K483" t="s">
        <v>75</v>
      </c>
      <c r="L483" t="s">
        <v>67</v>
      </c>
      <c r="M483" t="s">
        <v>56</v>
      </c>
      <c r="N483" t="s">
        <v>57</v>
      </c>
      <c r="O483" t="s">
        <v>58</v>
      </c>
      <c r="P483">
        <v>48</v>
      </c>
      <c r="Q483">
        <v>52</v>
      </c>
      <c r="R483">
        <v>50</v>
      </c>
      <c r="S483">
        <v>1</v>
      </c>
      <c r="T483">
        <f t="shared" si="63"/>
        <v>49</v>
      </c>
      <c r="U483">
        <v>46</v>
      </c>
      <c r="V483">
        <f t="shared" si="64"/>
        <v>3</v>
      </c>
      <c r="W483" s="3">
        <f t="shared" si="65"/>
        <v>0.02</v>
      </c>
      <c r="X483">
        <v>19</v>
      </c>
      <c r="Y483" s="4">
        <v>5.0999999999999996</v>
      </c>
      <c r="Z483" s="4">
        <v>1.6</v>
      </c>
      <c r="AA483" s="5">
        <v>51908.33</v>
      </c>
      <c r="AB483" s="5">
        <f t="shared" si="66"/>
        <v>2387783.1800000002</v>
      </c>
      <c r="AC483" s="5">
        <v>34095.019999999997</v>
      </c>
      <c r="AD483" s="5">
        <f t="shared" si="67"/>
        <v>1704751</v>
      </c>
      <c r="AE483" s="5">
        <v>107830.3</v>
      </c>
      <c r="AF483" s="5">
        <v>33379.949999999997</v>
      </c>
      <c r="AG483" s="5">
        <v>8480.24</v>
      </c>
      <c r="AH483" s="5">
        <v>2320</v>
      </c>
      <c r="AI483" s="5">
        <v>4600</v>
      </c>
      <c r="AJ483">
        <v>0</v>
      </c>
      <c r="AK483" s="5">
        <v>0</v>
      </c>
      <c r="AL483" s="5">
        <v>3102.6</v>
      </c>
      <c r="AM483" s="5">
        <v>28132.47</v>
      </c>
      <c r="AN483">
        <v>4</v>
      </c>
      <c r="AO483">
        <v>3</v>
      </c>
      <c r="AP483" t="str">
        <f t="shared" si="68"/>
        <v>Yes</v>
      </c>
      <c r="AQ483">
        <v>0</v>
      </c>
      <c r="AR483" s="5">
        <f t="shared" si="69"/>
        <v>1892596.56</v>
      </c>
      <c r="AS483" s="5">
        <f t="shared" si="70"/>
        <v>495186.62</v>
      </c>
      <c r="AT483" t="s">
        <v>59</v>
      </c>
      <c r="AU483" t="s">
        <v>6164</v>
      </c>
      <c r="AV483" t="s">
        <v>6165</v>
      </c>
      <c r="AW483" t="s">
        <v>6166</v>
      </c>
      <c r="AX483" t="s">
        <v>6167</v>
      </c>
      <c r="AY483">
        <v>52</v>
      </c>
      <c r="AZ483">
        <v>2</v>
      </c>
      <c r="BA483">
        <v>23</v>
      </c>
      <c r="BB483" t="s">
        <v>6185</v>
      </c>
      <c r="BC483">
        <v>0</v>
      </c>
      <c r="BD483">
        <v>0</v>
      </c>
      <c r="BE483" t="s">
        <v>6169</v>
      </c>
      <c r="BF483" t="s">
        <v>6170</v>
      </c>
      <c r="BG483">
        <v>0</v>
      </c>
      <c r="BH483" t="s">
        <v>6171</v>
      </c>
      <c r="BI483">
        <v>10</v>
      </c>
      <c r="BJ483" t="s">
        <v>6172</v>
      </c>
      <c r="BK483">
        <v>0</v>
      </c>
      <c r="BL483">
        <v>60</v>
      </c>
      <c r="BM483" s="3">
        <f t="shared" si="71"/>
        <v>0.83333333333333337</v>
      </c>
    </row>
    <row r="484" spans="1:65">
      <c r="A484" t="s">
        <v>611</v>
      </c>
      <c r="B484" s="2">
        <v>45687</v>
      </c>
      <c r="C484" t="s">
        <v>47</v>
      </c>
      <c r="D484" t="s">
        <v>48</v>
      </c>
      <c r="E484">
        <v>1</v>
      </c>
      <c r="F484" t="s">
        <v>72</v>
      </c>
      <c r="G484" t="s">
        <v>50</v>
      </c>
      <c r="H484" t="s">
        <v>179</v>
      </c>
      <c r="I484" t="s">
        <v>52</v>
      </c>
      <c r="J484" t="s">
        <v>65</v>
      </c>
      <c r="K484" t="s">
        <v>75</v>
      </c>
      <c r="L484" t="s">
        <v>87</v>
      </c>
      <c r="M484" t="s">
        <v>56</v>
      </c>
      <c r="N484" t="s">
        <v>69</v>
      </c>
      <c r="O484" t="s">
        <v>120</v>
      </c>
      <c r="P484">
        <v>48</v>
      </c>
      <c r="Q484">
        <v>50</v>
      </c>
      <c r="R484">
        <v>51</v>
      </c>
      <c r="S484">
        <v>1</v>
      </c>
      <c r="T484">
        <f t="shared" si="63"/>
        <v>50</v>
      </c>
      <c r="U484">
        <v>47</v>
      </c>
      <c r="V484">
        <f t="shared" si="64"/>
        <v>3</v>
      </c>
      <c r="W484" s="3">
        <f t="shared" si="65"/>
        <v>1.9607843137254902E-2</v>
      </c>
      <c r="X484">
        <v>32</v>
      </c>
      <c r="Y484" s="4">
        <v>0</v>
      </c>
      <c r="Z484" s="4">
        <v>1.4</v>
      </c>
      <c r="AA484" s="5">
        <v>52509.71</v>
      </c>
      <c r="AB484" s="5">
        <f t="shared" si="66"/>
        <v>2467956.37</v>
      </c>
      <c r="AC484" s="5">
        <v>35699.730000000003</v>
      </c>
      <c r="AD484" s="5">
        <f t="shared" si="67"/>
        <v>1820686.23</v>
      </c>
      <c r="AE484" s="5">
        <v>117337.54</v>
      </c>
      <c r="AF484" s="5">
        <v>33036.410000000003</v>
      </c>
      <c r="AG484" s="5">
        <v>9404.2800000000007</v>
      </c>
      <c r="AH484" s="5">
        <v>2030</v>
      </c>
      <c r="AI484" s="5">
        <v>4600</v>
      </c>
      <c r="AJ484">
        <v>0</v>
      </c>
      <c r="AK484" s="5">
        <v>0</v>
      </c>
      <c r="AL484" s="5">
        <v>2896.57</v>
      </c>
      <c r="AM484" s="5">
        <v>33736</v>
      </c>
      <c r="AN484">
        <v>4</v>
      </c>
      <c r="AO484">
        <v>5</v>
      </c>
      <c r="AP484" t="str">
        <f t="shared" si="68"/>
        <v>No</v>
      </c>
      <c r="AQ484">
        <v>2</v>
      </c>
      <c r="AR484" s="5">
        <f t="shared" si="69"/>
        <v>2023727.03</v>
      </c>
      <c r="AS484" s="5">
        <f t="shared" si="70"/>
        <v>444229.34</v>
      </c>
      <c r="AT484" t="s">
        <v>59</v>
      </c>
      <c r="AU484" t="s">
        <v>6164</v>
      </c>
      <c r="AV484" t="s">
        <v>6165</v>
      </c>
      <c r="AW484" t="s">
        <v>6166</v>
      </c>
      <c r="AX484" t="s">
        <v>6184</v>
      </c>
      <c r="AY484">
        <v>50</v>
      </c>
      <c r="AZ484">
        <v>0</v>
      </c>
      <c r="BA484">
        <v>21</v>
      </c>
      <c r="BB484" t="s">
        <v>6180</v>
      </c>
      <c r="BC484">
        <v>0</v>
      </c>
      <c r="BD484">
        <v>1</v>
      </c>
      <c r="BE484" t="s">
        <v>6188</v>
      </c>
      <c r="BF484" t="s">
        <v>6170</v>
      </c>
      <c r="BG484">
        <v>0</v>
      </c>
      <c r="BH484" t="s">
        <v>6171</v>
      </c>
      <c r="BI484">
        <v>35</v>
      </c>
      <c r="BJ484" t="s">
        <v>6172</v>
      </c>
      <c r="BK484">
        <v>0</v>
      </c>
      <c r="BL484">
        <v>63</v>
      </c>
      <c r="BM484" s="3">
        <f t="shared" si="71"/>
        <v>0.80952380952380953</v>
      </c>
    </row>
    <row r="485" spans="1:65">
      <c r="A485" t="s">
        <v>612</v>
      </c>
      <c r="B485" s="2">
        <v>45687</v>
      </c>
      <c r="C485" t="s">
        <v>47</v>
      </c>
      <c r="D485" t="s">
        <v>48</v>
      </c>
      <c r="E485">
        <v>1</v>
      </c>
      <c r="F485" t="s">
        <v>61</v>
      </c>
      <c r="G485" t="s">
        <v>79</v>
      </c>
      <c r="H485" t="s">
        <v>123</v>
      </c>
      <c r="I485" t="s">
        <v>52</v>
      </c>
      <c r="J485" t="s">
        <v>53</v>
      </c>
      <c r="K485" t="s">
        <v>66</v>
      </c>
      <c r="L485" t="s">
        <v>55</v>
      </c>
      <c r="M485" t="s">
        <v>56</v>
      </c>
      <c r="N485" t="s">
        <v>69</v>
      </c>
      <c r="O485" t="s">
        <v>120</v>
      </c>
      <c r="P485">
        <v>62</v>
      </c>
      <c r="Q485">
        <v>66</v>
      </c>
      <c r="R485">
        <v>65</v>
      </c>
      <c r="S485">
        <v>2</v>
      </c>
      <c r="T485">
        <f t="shared" si="63"/>
        <v>63</v>
      </c>
      <c r="U485">
        <v>61</v>
      </c>
      <c r="V485">
        <f t="shared" si="64"/>
        <v>2</v>
      </c>
      <c r="W485" s="3">
        <f t="shared" si="65"/>
        <v>3.0769230769230771E-2</v>
      </c>
      <c r="X485">
        <v>30</v>
      </c>
      <c r="Y485" s="4">
        <v>4.7</v>
      </c>
      <c r="Z485" s="4">
        <v>2</v>
      </c>
      <c r="AA485" s="5">
        <v>33799.870000000003</v>
      </c>
      <c r="AB485" s="5">
        <f t="shared" si="66"/>
        <v>2061792.07</v>
      </c>
      <c r="AC485" s="5">
        <v>23628.2</v>
      </c>
      <c r="AD485" s="5">
        <f t="shared" si="67"/>
        <v>1535833</v>
      </c>
      <c r="AE485" s="5">
        <v>117542.94</v>
      </c>
      <c r="AF485" s="5">
        <v>29725.64</v>
      </c>
      <c r="AG485" s="5">
        <v>10298.540000000001</v>
      </c>
      <c r="AH485" s="5">
        <v>2900</v>
      </c>
      <c r="AI485" s="5">
        <v>6400</v>
      </c>
      <c r="AJ485">
        <v>0</v>
      </c>
      <c r="AK485" s="5">
        <v>0</v>
      </c>
      <c r="AL485" s="5">
        <v>1293.5</v>
      </c>
      <c r="AM485" s="5">
        <v>42549.79</v>
      </c>
      <c r="AN485">
        <v>4</v>
      </c>
      <c r="AO485">
        <v>3</v>
      </c>
      <c r="AP485" t="str">
        <f t="shared" si="68"/>
        <v>Yes</v>
      </c>
      <c r="AQ485">
        <v>1</v>
      </c>
      <c r="AR485" s="5">
        <f t="shared" si="69"/>
        <v>1746543.41</v>
      </c>
      <c r="AS485" s="5">
        <f t="shared" si="70"/>
        <v>315248.65999999997</v>
      </c>
      <c r="AT485" t="s">
        <v>59</v>
      </c>
      <c r="AU485" t="s">
        <v>6164</v>
      </c>
      <c r="AV485" t="s">
        <v>6165</v>
      </c>
      <c r="AW485" t="s">
        <v>6166</v>
      </c>
      <c r="AX485" t="s">
        <v>6167</v>
      </c>
      <c r="AY485">
        <v>65</v>
      </c>
      <c r="AZ485">
        <v>1</v>
      </c>
      <c r="BA485">
        <v>15</v>
      </c>
      <c r="BB485" t="s">
        <v>6180</v>
      </c>
      <c r="BC485">
        <v>0</v>
      </c>
      <c r="BD485">
        <v>0</v>
      </c>
      <c r="BE485" t="s">
        <v>6169</v>
      </c>
      <c r="BF485" t="s">
        <v>6170</v>
      </c>
      <c r="BG485">
        <v>0</v>
      </c>
      <c r="BH485" t="s">
        <v>6171</v>
      </c>
      <c r="BI485">
        <v>46</v>
      </c>
      <c r="BJ485" t="s">
        <v>6172</v>
      </c>
      <c r="BK485">
        <v>0</v>
      </c>
      <c r="BL485">
        <v>71</v>
      </c>
      <c r="BM485" s="3">
        <f t="shared" si="71"/>
        <v>0.91549295774647887</v>
      </c>
    </row>
    <row r="486" spans="1:65">
      <c r="A486" t="s">
        <v>613</v>
      </c>
      <c r="B486" s="2">
        <v>45687</v>
      </c>
      <c r="C486" t="s">
        <v>47</v>
      </c>
      <c r="D486" t="s">
        <v>48</v>
      </c>
      <c r="E486">
        <v>1</v>
      </c>
      <c r="F486" t="s">
        <v>61</v>
      </c>
      <c r="G486" t="s">
        <v>79</v>
      </c>
      <c r="H486" t="s">
        <v>100</v>
      </c>
      <c r="I486" t="s">
        <v>64</v>
      </c>
      <c r="J486" t="s">
        <v>81</v>
      </c>
      <c r="K486" t="s">
        <v>66</v>
      </c>
      <c r="L486" t="s">
        <v>92</v>
      </c>
      <c r="M486" t="s">
        <v>68</v>
      </c>
      <c r="N486" t="s">
        <v>94</v>
      </c>
      <c r="O486" t="s">
        <v>58</v>
      </c>
      <c r="P486">
        <v>36</v>
      </c>
      <c r="Q486">
        <v>38</v>
      </c>
      <c r="R486">
        <v>38</v>
      </c>
      <c r="S486">
        <v>1</v>
      </c>
      <c r="T486">
        <f t="shared" si="63"/>
        <v>37</v>
      </c>
      <c r="U486">
        <v>36</v>
      </c>
      <c r="V486">
        <f t="shared" si="64"/>
        <v>1</v>
      </c>
      <c r="W486" s="3">
        <f t="shared" si="65"/>
        <v>2.6315789473684209E-2</v>
      </c>
      <c r="X486">
        <v>19</v>
      </c>
      <c r="Y486" s="4">
        <v>5.7</v>
      </c>
      <c r="Z486" s="4">
        <v>2.2999999999999998</v>
      </c>
      <c r="AA486" s="5">
        <v>72517.899999999994</v>
      </c>
      <c r="AB486" s="5">
        <f t="shared" si="66"/>
        <v>2610644.4</v>
      </c>
      <c r="AC486" s="5">
        <v>51422.85</v>
      </c>
      <c r="AD486" s="5">
        <f t="shared" si="67"/>
        <v>1954068.3</v>
      </c>
      <c r="AE486" s="5">
        <v>111511.6</v>
      </c>
      <c r="AF486" s="5">
        <v>32352.44</v>
      </c>
      <c r="AG486" s="5">
        <v>8294.93</v>
      </c>
      <c r="AH486" s="5">
        <v>3335</v>
      </c>
      <c r="AI486" s="5">
        <v>6800</v>
      </c>
      <c r="AJ486">
        <v>0</v>
      </c>
      <c r="AK486" s="5">
        <v>0</v>
      </c>
      <c r="AL486" s="5">
        <v>1473.22</v>
      </c>
      <c r="AM486" s="5">
        <v>22994.55</v>
      </c>
      <c r="AN486">
        <v>4</v>
      </c>
      <c r="AO486">
        <v>4</v>
      </c>
      <c r="AP486" t="str">
        <f t="shared" si="68"/>
        <v>Yes</v>
      </c>
      <c r="AQ486">
        <v>0</v>
      </c>
      <c r="AR486" s="5">
        <f t="shared" si="69"/>
        <v>2140830.04</v>
      </c>
      <c r="AS486" s="5">
        <f t="shared" si="70"/>
        <v>469814.36</v>
      </c>
      <c r="AT486" t="s">
        <v>59</v>
      </c>
      <c r="AU486" t="s">
        <v>6164</v>
      </c>
      <c r="AV486" t="s">
        <v>6165</v>
      </c>
      <c r="AW486" t="s">
        <v>6166</v>
      </c>
      <c r="AX486" t="s">
        <v>6184</v>
      </c>
      <c r="AY486">
        <v>36</v>
      </c>
      <c r="AZ486">
        <v>0</v>
      </c>
      <c r="BA486">
        <v>17</v>
      </c>
      <c r="BB486" t="s">
        <v>6180</v>
      </c>
      <c r="BC486">
        <v>0</v>
      </c>
      <c r="BD486">
        <v>0</v>
      </c>
      <c r="BE486" t="s">
        <v>6169</v>
      </c>
      <c r="BF486" t="s">
        <v>6170</v>
      </c>
      <c r="BG486">
        <v>0</v>
      </c>
      <c r="BH486" t="s">
        <v>6171</v>
      </c>
      <c r="BI486">
        <v>32</v>
      </c>
      <c r="BJ486" t="s">
        <v>6172</v>
      </c>
      <c r="BK486">
        <v>0</v>
      </c>
      <c r="BL486">
        <v>45</v>
      </c>
      <c r="BM486" s="3">
        <f t="shared" si="71"/>
        <v>0.84444444444444444</v>
      </c>
    </row>
    <row r="487" spans="1:65">
      <c r="A487" t="s">
        <v>614</v>
      </c>
      <c r="B487" s="2">
        <v>45687</v>
      </c>
      <c r="C487" t="s">
        <v>47</v>
      </c>
      <c r="D487" t="s">
        <v>48</v>
      </c>
      <c r="E487">
        <v>1</v>
      </c>
      <c r="F487" t="s">
        <v>61</v>
      </c>
      <c r="G487" t="s">
        <v>50</v>
      </c>
      <c r="H487" t="s">
        <v>170</v>
      </c>
      <c r="I487" t="s">
        <v>52</v>
      </c>
      <c r="J487" t="s">
        <v>53</v>
      </c>
      <c r="K487" t="s">
        <v>75</v>
      </c>
      <c r="L487" t="s">
        <v>92</v>
      </c>
      <c r="M487" t="s">
        <v>56</v>
      </c>
      <c r="N487" t="s">
        <v>76</v>
      </c>
      <c r="O487" t="s">
        <v>120</v>
      </c>
      <c r="P487">
        <v>60</v>
      </c>
      <c r="Q487">
        <v>61</v>
      </c>
      <c r="R487">
        <v>61</v>
      </c>
      <c r="S487">
        <v>2</v>
      </c>
      <c r="T487">
        <f t="shared" si="63"/>
        <v>59</v>
      </c>
      <c r="U487">
        <v>59</v>
      </c>
      <c r="V487">
        <f t="shared" si="64"/>
        <v>0</v>
      </c>
      <c r="W487" s="3">
        <f t="shared" si="65"/>
        <v>3.2786885245901641E-2</v>
      </c>
      <c r="X487">
        <v>13</v>
      </c>
      <c r="Y487" s="4">
        <v>8.9</v>
      </c>
      <c r="Z487" s="4">
        <v>2.1</v>
      </c>
      <c r="AA487" s="5">
        <v>36163.160000000003</v>
      </c>
      <c r="AB487" s="5">
        <f t="shared" si="66"/>
        <v>2133626.44</v>
      </c>
      <c r="AC487" s="5">
        <v>23919.78</v>
      </c>
      <c r="AD487" s="5">
        <f t="shared" si="67"/>
        <v>1459106.58</v>
      </c>
      <c r="AE487" s="5">
        <v>107638.22</v>
      </c>
      <c r="AF487" s="5">
        <v>26630.38</v>
      </c>
      <c r="AG487" s="5">
        <v>7767.83</v>
      </c>
      <c r="AH487" s="5">
        <v>3045</v>
      </c>
      <c r="AI487" s="5">
        <v>6400</v>
      </c>
      <c r="AJ487">
        <v>0</v>
      </c>
      <c r="AK487" s="5">
        <v>0</v>
      </c>
      <c r="AL487" s="5">
        <v>0</v>
      </c>
      <c r="AM487" s="5">
        <v>40256.03</v>
      </c>
      <c r="AN487">
        <v>4</v>
      </c>
      <c r="AO487">
        <v>5</v>
      </c>
      <c r="AP487" t="str">
        <f t="shared" si="68"/>
        <v>No</v>
      </c>
      <c r="AQ487">
        <v>2</v>
      </c>
      <c r="AR487" s="5">
        <f t="shared" si="69"/>
        <v>1650844.04</v>
      </c>
      <c r="AS487" s="5">
        <f t="shared" si="70"/>
        <v>482782.4</v>
      </c>
      <c r="AT487" t="s">
        <v>59</v>
      </c>
      <c r="AU487" t="s">
        <v>6164</v>
      </c>
      <c r="AV487" t="s">
        <v>6165</v>
      </c>
      <c r="AW487" t="s">
        <v>6166</v>
      </c>
      <c r="AX487" t="s">
        <v>6177</v>
      </c>
      <c r="AY487">
        <v>60</v>
      </c>
      <c r="AZ487">
        <v>0</v>
      </c>
      <c r="BA487">
        <v>0</v>
      </c>
      <c r="BB487" t="s">
        <v>6168</v>
      </c>
      <c r="BC487">
        <v>1</v>
      </c>
      <c r="BD487">
        <v>0</v>
      </c>
      <c r="BE487" t="s">
        <v>6178</v>
      </c>
      <c r="BF487" t="s">
        <v>6170</v>
      </c>
      <c r="BG487">
        <v>0</v>
      </c>
      <c r="BH487" t="s">
        <v>6171</v>
      </c>
      <c r="BI487">
        <v>30</v>
      </c>
      <c r="BJ487" t="s">
        <v>6172</v>
      </c>
      <c r="BK487">
        <v>1</v>
      </c>
      <c r="BL487">
        <v>73</v>
      </c>
      <c r="BM487" s="3">
        <f t="shared" si="71"/>
        <v>0.83561643835616439</v>
      </c>
    </row>
    <row r="488" spans="1:65">
      <c r="A488" t="s">
        <v>615</v>
      </c>
      <c r="B488" s="2">
        <v>45687</v>
      </c>
      <c r="C488" t="s">
        <v>47</v>
      </c>
      <c r="D488" t="s">
        <v>48</v>
      </c>
      <c r="E488">
        <v>1</v>
      </c>
      <c r="F488" t="s">
        <v>78</v>
      </c>
      <c r="G488" t="s">
        <v>62</v>
      </c>
      <c r="H488" t="s">
        <v>91</v>
      </c>
      <c r="I488" t="s">
        <v>52</v>
      </c>
      <c r="J488" t="s">
        <v>53</v>
      </c>
      <c r="K488" t="s">
        <v>75</v>
      </c>
      <c r="L488" t="s">
        <v>67</v>
      </c>
      <c r="M488" t="s">
        <v>56</v>
      </c>
      <c r="N488" t="s">
        <v>109</v>
      </c>
      <c r="O488" t="s">
        <v>70</v>
      </c>
      <c r="P488">
        <v>61</v>
      </c>
      <c r="Q488">
        <v>64</v>
      </c>
      <c r="R488">
        <v>62</v>
      </c>
      <c r="S488">
        <v>3</v>
      </c>
      <c r="T488">
        <f t="shared" si="63"/>
        <v>59</v>
      </c>
      <c r="U488">
        <v>59</v>
      </c>
      <c r="V488">
        <f t="shared" si="64"/>
        <v>0</v>
      </c>
      <c r="W488" s="3">
        <f t="shared" si="65"/>
        <v>4.8387096774193547E-2</v>
      </c>
      <c r="X488">
        <v>28</v>
      </c>
      <c r="Y488" s="4">
        <v>0.6</v>
      </c>
      <c r="Z488" s="4">
        <v>1.3</v>
      </c>
      <c r="AA488" s="5">
        <v>36303.46</v>
      </c>
      <c r="AB488" s="5">
        <f t="shared" si="66"/>
        <v>2141904.14</v>
      </c>
      <c r="AC488" s="5">
        <v>23053.86</v>
      </c>
      <c r="AD488" s="5">
        <f t="shared" si="67"/>
        <v>1429339.32</v>
      </c>
      <c r="AE488" s="5">
        <v>110028.87</v>
      </c>
      <c r="AF488" s="5">
        <v>29726.68</v>
      </c>
      <c r="AG488" s="5">
        <v>10168.51</v>
      </c>
      <c r="AH488" s="5">
        <v>1885</v>
      </c>
      <c r="AI488" s="5">
        <v>9600</v>
      </c>
      <c r="AJ488">
        <v>0</v>
      </c>
      <c r="AK488" s="5">
        <v>0</v>
      </c>
      <c r="AL488" s="5">
        <v>0</v>
      </c>
      <c r="AM488" s="5">
        <v>93030.56</v>
      </c>
      <c r="AN488">
        <v>8</v>
      </c>
      <c r="AO488">
        <v>10</v>
      </c>
      <c r="AP488" t="str">
        <f t="shared" si="68"/>
        <v>No</v>
      </c>
      <c r="AQ488">
        <v>2</v>
      </c>
      <c r="AR488" s="5">
        <f t="shared" si="69"/>
        <v>1683778.94</v>
      </c>
      <c r="AS488" s="5">
        <f t="shared" si="70"/>
        <v>458125.2</v>
      </c>
      <c r="AT488" t="s">
        <v>116</v>
      </c>
      <c r="AU488" t="s">
        <v>6164</v>
      </c>
      <c r="AV488" t="s">
        <v>6165</v>
      </c>
      <c r="AW488" t="s">
        <v>6166</v>
      </c>
      <c r="AX488" t="s">
        <v>6167</v>
      </c>
      <c r="AY488">
        <v>64</v>
      </c>
      <c r="AZ488">
        <v>0</v>
      </c>
      <c r="BA488">
        <v>0</v>
      </c>
      <c r="BB488" t="s">
        <v>6168</v>
      </c>
      <c r="BC488">
        <v>0</v>
      </c>
      <c r="BD488">
        <v>2</v>
      </c>
      <c r="BE488" t="s">
        <v>6188</v>
      </c>
      <c r="BF488" t="s">
        <v>6176</v>
      </c>
      <c r="BG488">
        <v>1</v>
      </c>
      <c r="BH488" t="s">
        <v>6186</v>
      </c>
      <c r="BI488">
        <v>25</v>
      </c>
      <c r="BJ488" t="s">
        <v>6172</v>
      </c>
      <c r="BK488">
        <v>0</v>
      </c>
      <c r="BL488">
        <v>74</v>
      </c>
      <c r="BM488" s="3">
        <f t="shared" si="71"/>
        <v>0.83783783783783783</v>
      </c>
    </row>
    <row r="489" spans="1:65">
      <c r="A489" t="s">
        <v>616</v>
      </c>
      <c r="B489" s="2">
        <v>45688</v>
      </c>
      <c r="C489" t="s">
        <v>47</v>
      </c>
      <c r="D489" t="s">
        <v>48</v>
      </c>
      <c r="E489">
        <v>1</v>
      </c>
      <c r="F489" t="s">
        <v>72</v>
      </c>
      <c r="G489" t="s">
        <v>79</v>
      </c>
      <c r="H489" t="s">
        <v>102</v>
      </c>
      <c r="I489" t="s">
        <v>74</v>
      </c>
      <c r="J489" t="s">
        <v>65</v>
      </c>
      <c r="K489" t="s">
        <v>75</v>
      </c>
      <c r="L489" t="s">
        <v>92</v>
      </c>
      <c r="M489" t="s">
        <v>56</v>
      </c>
      <c r="N489" t="s">
        <v>109</v>
      </c>
      <c r="O489" t="s">
        <v>82</v>
      </c>
      <c r="P489">
        <v>38</v>
      </c>
      <c r="Q489">
        <v>39</v>
      </c>
      <c r="R489">
        <v>39</v>
      </c>
      <c r="S489">
        <v>1</v>
      </c>
      <c r="T489">
        <f t="shared" si="63"/>
        <v>38</v>
      </c>
      <c r="U489">
        <v>37</v>
      </c>
      <c r="V489">
        <f t="shared" si="64"/>
        <v>1</v>
      </c>
      <c r="W489" s="3">
        <f t="shared" si="65"/>
        <v>2.564102564102564E-2</v>
      </c>
      <c r="X489">
        <v>26</v>
      </c>
      <c r="Y489" s="4">
        <v>0</v>
      </c>
      <c r="Z489" s="4">
        <v>0.9</v>
      </c>
      <c r="AA489" s="5">
        <v>52463.53</v>
      </c>
      <c r="AB489" s="5">
        <f t="shared" si="66"/>
        <v>1941150.61</v>
      </c>
      <c r="AC489" s="5">
        <v>35099.29</v>
      </c>
      <c r="AD489" s="5">
        <f t="shared" si="67"/>
        <v>1368872.31</v>
      </c>
      <c r="AE489" s="5">
        <v>87202.53</v>
      </c>
      <c r="AF489" s="5">
        <v>24073.279999999999</v>
      </c>
      <c r="AG489" s="5">
        <v>9873.76</v>
      </c>
      <c r="AH489" s="5">
        <v>1305</v>
      </c>
      <c r="AI489" s="5">
        <v>4600</v>
      </c>
      <c r="AJ489">
        <v>0</v>
      </c>
      <c r="AK489" s="5">
        <v>0</v>
      </c>
      <c r="AL489" s="5">
        <v>951.45</v>
      </c>
      <c r="AM489" s="5">
        <v>51084.75</v>
      </c>
      <c r="AN489">
        <v>8</v>
      </c>
      <c r="AO489">
        <v>7</v>
      </c>
      <c r="AP489" t="str">
        <f t="shared" si="68"/>
        <v>Yes</v>
      </c>
      <c r="AQ489">
        <v>1</v>
      </c>
      <c r="AR489" s="5">
        <f t="shared" si="69"/>
        <v>1547963.08</v>
      </c>
      <c r="AS489" s="5">
        <f t="shared" si="70"/>
        <v>393187.53</v>
      </c>
      <c r="AT489" t="s">
        <v>59</v>
      </c>
      <c r="AU489" t="s">
        <v>6164</v>
      </c>
      <c r="AV489" t="s">
        <v>6165</v>
      </c>
      <c r="AW489" t="s">
        <v>6166</v>
      </c>
      <c r="AX489" t="s">
        <v>6184</v>
      </c>
      <c r="AY489">
        <v>41</v>
      </c>
      <c r="AZ489">
        <v>0</v>
      </c>
      <c r="BA489">
        <v>14</v>
      </c>
      <c r="BB489" t="s">
        <v>6191</v>
      </c>
      <c r="BC489">
        <v>0</v>
      </c>
      <c r="BD489">
        <v>0</v>
      </c>
      <c r="BE489" t="s">
        <v>6169</v>
      </c>
      <c r="BF489" t="s">
        <v>6170</v>
      </c>
      <c r="BG489">
        <v>0</v>
      </c>
      <c r="BH489" t="s">
        <v>6171</v>
      </c>
      <c r="BI489">
        <v>51</v>
      </c>
      <c r="BJ489" t="s">
        <v>6187</v>
      </c>
      <c r="BK489">
        <v>0</v>
      </c>
      <c r="BL489">
        <v>62</v>
      </c>
      <c r="BM489" s="3">
        <f t="shared" si="71"/>
        <v>0.62903225806451613</v>
      </c>
    </row>
    <row r="490" spans="1:65">
      <c r="A490" t="s">
        <v>617</v>
      </c>
      <c r="B490" s="2">
        <v>45688</v>
      </c>
      <c r="C490" t="s">
        <v>47</v>
      </c>
      <c r="D490" t="s">
        <v>48</v>
      </c>
      <c r="E490">
        <v>1</v>
      </c>
      <c r="F490" t="s">
        <v>49</v>
      </c>
      <c r="G490" t="s">
        <v>62</v>
      </c>
      <c r="H490" t="s">
        <v>125</v>
      </c>
      <c r="I490" t="s">
        <v>74</v>
      </c>
      <c r="J490" t="s">
        <v>65</v>
      </c>
      <c r="K490" t="s">
        <v>66</v>
      </c>
      <c r="L490" t="s">
        <v>92</v>
      </c>
      <c r="M490" t="s">
        <v>56</v>
      </c>
      <c r="N490" t="s">
        <v>69</v>
      </c>
      <c r="O490" t="s">
        <v>70</v>
      </c>
      <c r="P490">
        <v>54</v>
      </c>
      <c r="Q490">
        <v>57</v>
      </c>
      <c r="R490">
        <v>55</v>
      </c>
      <c r="S490">
        <v>1</v>
      </c>
      <c r="T490">
        <f t="shared" si="63"/>
        <v>54</v>
      </c>
      <c r="U490">
        <v>52</v>
      </c>
      <c r="V490">
        <f t="shared" si="64"/>
        <v>2</v>
      </c>
      <c r="W490" s="3">
        <f t="shared" si="65"/>
        <v>1.8181818181818181E-2</v>
      </c>
      <c r="X490">
        <v>40</v>
      </c>
      <c r="Y490" s="4">
        <v>2.2999999999999998</v>
      </c>
      <c r="Z490" s="4">
        <v>1.4</v>
      </c>
      <c r="AA490" s="5">
        <v>49336.88</v>
      </c>
      <c r="AB490" s="5">
        <f t="shared" si="66"/>
        <v>2565517.7599999998</v>
      </c>
      <c r="AC490" s="5">
        <v>35234.67</v>
      </c>
      <c r="AD490" s="5">
        <f t="shared" si="67"/>
        <v>1937906.85</v>
      </c>
      <c r="AE490" s="5">
        <v>121211.26</v>
      </c>
      <c r="AF490" s="5">
        <v>36673.93</v>
      </c>
      <c r="AG490" s="5">
        <v>11406.62</v>
      </c>
      <c r="AH490" s="5">
        <v>2030</v>
      </c>
      <c r="AI490" s="5">
        <v>4600</v>
      </c>
      <c r="AJ490">
        <v>0</v>
      </c>
      <c r="AK490" s="5">
        <v>0</v>
      </c>
      <c r="AL490" s="5">
        <v>1923.37</v>
      </c>
      <c r="AM490" s="5">
        <v>37026.21</v>
      </c>
      <c r="AN490">
        <v>4</v>
      </c>
      <c r="AO490">
        <v>5</v>
      </c>
      <c r="AP490" t="str">
        <f t="shared" si="68"/>
        <v>No</v>
      </c>
      <c r="AQ490">
        <v>2</v>
      </c>
      <c r="AR490" s="5">
        <f t="shared" si="69"/>
        <v>2152778.2400000002</v>
      </c>
      <c r="AS490" s="5">
        <f t="shared" si="70"/>
        <v>412739.52</v>
      </c>
      <c r="AT490" t="s">
        <v>59</v>
      </c>
      <c r="AU490" t="s">
        <v>6164</v>
      </c>
      <c r="AV490" t="s">
        <v>6165</v>
      </c>
      <c r="AW490" t="s">
        <v>6166</v>
      </c>
      <c r="AX490" t="s">
        <v>6167</v>
      </c>
      <c r="AY490">
        <v>59</v>
      </c>
      <c r="AZ490">
        <v>4</v>
      </c>
      <c r="BA490">
        <v>14</v>
      </c>
      <c r="BB490" t="s">
        <v>6185</v>
      </c>
      <c r="BC490">
        <v>0</v>
      </c>
      <c r="BD490">
        <v>1</v>
      </c>
      <c r="BE490" t="s">
        <v>6188</v>
      </c>
      <c r="BF490" t="s">
        <v>6170</v>
      </c>
      <c r="BG490">
        <v>0</v>
      </c>
      <c r="BH490" t="s">
        <v>6171</v>
      </c>
      <c r="BI490">
        <v>57</v>
      </c>
      <c r="BJ490" t="s">
        <v>6187</v>
      </c>
      <c r="BK490">
        <v>0</v>
      </c>
      <c r="BL490">
        <v>62</v>
      </c>
      <c r="BM490" s="3">
        <f t="shared" si="71"/>
        <v>0.88709677419354838</v>
      </c>
    </row>
    <row r="491" spans="1:65">
      <c r="A491" t="s">
        <v>618</v>
      </c>
      <c r="B491" s="2">
        <v>45688</v>
      </c>
      <c r="C491" t="s">
        <v>47</v>
      </c>
      <c r="D491" t="s">
        <v>48</v>
      </c>
      <c r="E491">
        <v>1</v>
      </c>
      <c r="F491" t="s">
        <v>78</v>
      </c>
      <c r="G491" t="s">
        <v>62</v>
      </c>
      <c r="H491" t="s">
        <v>168</v>
      </c>
      <c r="I491" t="s">
        <v>52</v>
      </c>
      <c r="J491" t="s">
        <v>65</v>
      </c>
      <c r="K491" t="s">
        <v>75</v>
      </c>
      <c r="L491" t="s">
        <v>55</v>
      </c>
      <c r="M491" t="s">
        <v>56</v>
      </c>
      <c r="N491" t="s">
        <v>76</v>
      </c>
      <c r="O491" t="s">
        <v>70</v>
      </c>
      <c r="P491">
        <v>53</v>
      </c>
      <c r="Q491">
        <v>53</v>
      </c>
      <c r="R491">
        <v>52</v>
      </c>
      <c r="S491">
        <v>2</v>
      </c>
      <c r="T491">
        <f t="shared" si="63"/>
        <v>50</v>
      </c>
      <c r="U491">
        <v>50</v>
      </c>
      <c r="V491">
        <f t="shared" si="64"/>
        <v>0</v>
      </c>
      <c r="W491" s="3">
        <f t="shared" si="65"/>
        <v>3.8461538461538464E-2</v>
      </c>
      <c r="X491">
        <v>43</v>
      </c>
      <c r="Y491" s="4">
        <v>4.7</v>
      </c>
      <c r="Z491" s="4">
        <v>1.4</v>
      </c>
      <c r="AA491" s="5">
        <v>51622.01</v>
      </c>
      <c r="AB491" s="5">
        <f t="shared" si="66"/>
        <v>2581100.5</v>
      </c>
      <c r="AC491" s="5">
        <v>35082.75</v>
      </c>
      <c r="AD491" s="5">
        <f t="shared" si="67"/>
        <v>1824303</v>
      </c>
      <c r="AE491" s="5">
        <v>119033.77</v>
      </c>
      <c r="AF491" s="5">
        <v>35376.870000000003</v>
      </c>
      <c r="AG491" s="5">
        <v>11615.6</v>
      </c>
      <c r="AH491" s="5">
        <v>2030</v>
      </c>
      <c r="AI491" s="5">
        <v>9200</v>
      </c>
      <c r="AJ491">
        <v>0</v>
      </c>
      <c r="AK491" s="5">
        <v>0</v>
      </c>
      <c r="AL491" s="5">
        <v>0</v>
      </c>
      <c r="AM491" s="5">
        <v>35369.1</v>
      </c>
      <c r="AN491">
        <v>4</v>
      </c>
      <c r="AO491">
        <v>5</v>
      </c>
      <c r="AP491" t="str">
        <f t="shared" si="68"/>
        <v>No</v>
      </c>
      <c r="AQ491">
        <v>1</v>
      </c>
      <c r="AR491" s="5">
        <f t="shared" si="69"/>
        <v>2036928.34</v>
      </c>
      <c r="AS491" s="5">
        <f t="shared" si="70"/>
        <v>544172.16</v>
      </c>
      <c r="AT491" t="s">
        <v>59</v>
      </c>
      <c r="AU491" t="s">
        <v>6164</v>
      </c>
      <c r="AV491" t="s">
        <v>6165</v>
      </c>
      <c r="AW491" t="s">
        <v>6166</v>
      </c>
      <c r="AX491" t="s">
        <v>6167</v>
      </c>
      <c r="AY491">
        <v>54</v>
      </c>
      <c r="AZ491">
        <v>0</v>
      </c>
      <c r="BA491">
        <v>0</v>
      </c>
      <c r="BB491" t="s">
        <v>6168</v>
      </c>
      <c r="BC491">
        <v>1</v>
      </c>
      <c r="BD491">
        <v>0</v>
      </c>
      <c r="BE491" t="s">
        <v>6178</v>
      </c>
      <c r="BF491" t="s">
        <v>6170</v>
      </c>
      <c r="BG491">
        <v>1</v>
      </c>
      <c r="BH491" t="s">
        <v>6186</v>
      </c>
      <c r="BI491">
        <v>30</v>
      </c>
      <c r="BJ491" t="s">
        <v>6172</v>
      </c>
      <c r="BK491">
        <v>0</v>
      </c>
      <c r="BL491">
        <v>62</v>
      </c>
      <c r="BM491" s="3">
        <f t="shared" si="71"/>
        <v>0.83870967741935487</v>
      </c>
    </row>
    <row r="492" spans="1:65">
      <c r="A492" t="s">
        <v>619</v>
      </c>
      <c r="B492" s="2">
        <v>45688</v>
      </c>
      <c r="C492" t="s">
        <v>47</v>
      </c>
      <c r="D492" t="s">
        <v>48</v>
      </c>
      <c r="E492">
        <v>1</v>
      </c>
      <c r="F492" t="s">
        <v>61</v>
      </c>
      <c r="G492" t="s">
        <v>50</v>
      </c>
      <c r="H492" t="s">
        <v>127</v>
      </c>
      <c r="I492" t="s">
        <v>74</v>
      </c>
      <c r="J492" t="s">
        <v>53</v>
      </c>
      <c r="K492" t="s">
        <v>66</v>
      </c>
      <c r="L492" t="s">
        <v>55</v>
      </c>
      <c r="M492" t="s">
        <v>68</v>
      </c>
      <c r="N492" t="s">
        <v>57</v>
      </c>
      <c r="O492" t="s">
        <v>82</v>
      </c>
      <c r="P492">
        <v>59</v>
      </c>
      <c r="Q492">
        <v>63</v>
      </c>
      <c r="R492">
        <v>61</v>
      </c>
      <c r="S492">
        <v>2</v>
      </c>
      <c r="T492">
        <f t="shared" si="63"/>
        <v>59</v>
      </c>
      <c r="U492">
        <v>57</v>
      </c>
      <c r="V492">
        <f t="shared" si="64"/>
        <v>2</v>
      </c>
      <c r="W492" s="3">
        <f t="shared" si="65"/>
        <v>3.2786885245901641E-2</v>
      </c>
      <c r="X492">
        <v>26</v>
      </c>
      <c r="Y492" s="4">
        <v>3.5</v>
      </c>
      <c r="Z492" s="4">
        <v>1.9</v>
      </c>
      <c r="AA492" s="5">
        <v>33782.81</v>
      </c>
      <c r="AB492" s="5">
        <f t="shared" si="66"/>
        <v>1925620.17</v>
      </c>
      <c r="AC492" s="5">
        <v>22429.14</v>
      </c>
      <c r="AD492" s="5">
        <f t="shared" si="67"/>
        <v>1368177.54</v>
      </c>
      <c r="AE492" s="5">
        <v>105645.03</v>
      </c>
      <c r="AF492" s="5">
        <v>27533.05</v>
      </c>
      <c r="AG492" s="5">
        <v>9879.44</v>
      </c>
      <c r="AH492" s="5">
        <v>2755</v>
      </c>
      <c r="AI492" s="5">
        <v>6400</v>
      </c>
      <c r="AJ492">
        <v>1</v>
      </c>
      <c r="AK492" s="5">
        <v>8690.86</v>
      </c>
      <c r="AL492" s="5">
        <v>1306.6600000000001</v>
      </c>
      <c r="AM492" s="5">
        <v>40364.94</v>
      </c>
      <c r="AN492">
        <v>4</v>
      </c>
      <c r="AO492">
        <v>5</v>
      </c>
      <c r="AP492" t="str">
        <f t="shared" si="68"/>
        <v>No</v>
      </c>
      <c r="AQ492">
        <v>3</v>
      </c>
      <c r="AR492" s="5">
        <f t="shared" si="69"/>
        <v>1570752.52</v>
      </c>
      <c r="AS492" s="5">
        <f t="shared" si="70"/>
        <v>354867.65</v>
      </c>
      <c r="AT492" t="s">
        <v>116</v>
      </c>
      <c r="AU492" t="s">
        <v>6189</v>
      </c>
      <c r="AV492" t="s">
        <v>6190</v>
      </c>
      <c r="AW492" t="s">
        <v>6183</v>
      </c>
      <c r="AX492" t="s">
        <v>6167</v>
      </c>
      <c r="AY492">
        <v>61</v>
      </c>
      <c r="AZ492">
        <v>0</v>
      </c>
      <c r="BA492">
        <v>18</v>
      </c>
      <c r="BB492" t="s">
        <v>6198</v>
      </c>
      <c r="BC492">
        <v>0</v>
      </c>
      <c r="BD492">
        <v>1</v>
      </c>
      <c r="BE492" t="s">
        <v>6188</v>
      </c>
      <c r="BF492" t="s">
        <v>6170</v>
      </c>
      <c r="BG492">
        <v>0</v>
      </c>
      <c r="BH492" t="s">
        <v>6171</v>
      </c>
      <c r="BI492">
        <v>42</v>
      </c>
      <c r="BJ492" t="s">
        <v>6172</v>
      </c>
      <c r="BK492">
        <v>0</v>
      </c>
      <c r="BL492">
        <v>70</v>
      </c>
      <c r="BM492" s="3">
        <f t="shared" si="71"/>
        <v>0.87142857142857144</v>
      </c>
    </row>
    <row r="493" spans="1:65">
      <c r="A493" t="s">
        <v>620</v>
      </c>
      <c r="B493" s="2">
        <v>45688</v>
      </c>
      <c r="C493" t="s">
        <v>47</v>
      </c>
      <c r="D493" t="s">
        <v>48</v>
      </c>
      <c r="E493">
        <v>1</v>
      </c>
      <c r="F493" t="s">
        <v>72</v>
      </c>
      <c r="G493" t="s">
        <v>50</v>
      </c>
      <c r="H493" t="s">
        <v>119</v>
      </c>
      <c r="I493" t="s">
        <v>74</v>
      </c>
      <c r="J493" t="s">
        <v>53</v>
      </c>
      <c r="K493" t="s">
        <v>75</v>
      </c>
      <c r="L493" t="s">
        <v>67</v>
      </c>
      <c r="M493" t="s">
        <v>56</v>
      </c>
      <c r="N493" t="s">
        <v>57</v>
      </c>
      <c r="O493" t="s">
        <v>58</v>
      </c>
      <c r="P493">
        <v>68</v>
      </c>
      <c r="Q493">
        <v>73</v>
      </c>
      <c r="R493">
        <v>74</v>
      </c>
      <c r="S493">
        <v>2</v>
      </c>
      <c r="T493">
        <f t="shared" si="63"/>
        <v>72</v>
      </c>
      <c r="U493">
        <v>66</v>
      </c>
      <c r="V493">
        <f t="shared" si="64"/>
        <v>6</v>
      </c>
      <c r="W493" s="3">
        <f t="shared" si="65"/>
        <v>2.7027027027027029E-2</v>
      </c>
      <c r="X493">
        <v>32</v>
      </c>
      <c r="Y493" s="4">
        <v>7.3</v>
      </c>
      <c r="Z493" s="4">
        <v>1.4</v>
      </c>
      <c r="AA493" s="5">
        <v>35550.769999999997</v>
      </c>
      <c r="AB493" s="5">
        <f t="shared" si="66"/>
        <v>2346350.8199999998</v>
      </c>
      <c r="AC493" s="5">
        <v>23069.61</v>
      </c>
      <c r="AD493" s="5">
        <f t="shared" si="67"/>
        <v>1707151.14</v>
      </c>
      <c r="AE493" s="5">
        <v>125056.23</v>
      </c>
      <c r="AF493" s="5">
        <v>31779.66</v>
      </c>
      <c r="AG493" s="5">
        <v>9682.07</v>
      </c>
      <c r="AH493" s="5">
        <v>2030</v>
      </c>
      <c r="AI493" s="5">
        <v>6400</v>
      </c>
      <c r="AJ493">
        <v>0</v>
      </c>
      <c r="AK493" s="5">
        <v>0</v>
      </c>
      <c r="AL493" s="5">
        <v>4089.99</v>
      </c>
      <c r="AM493" s="5">
        <v>45559.03</v>
      </c>
      <c r="AN493">
        <v>4</v>
      </c>
      <c r="AO493">
        <v>3</v>
      </c>
      <c r="AP493" t="str">
        <f t="shared" si="68"/>
        <v>Yes</v>
      </c>
      <c r="AQ493">
        <v>0</v>
      </c>
      <c r="AR493" s="5">
        <f t="shared" si="69"/>
        <v>1931748.12</v>
      </c>
      <c r="AS493" s="5">
        <f t="shared" si="70"/>
        <v>414602.7</v>
      </c>
      <c r="AT493" t="s">
        <v>59</v>
      </c>
      <c r="AU493" t="s">
        <v>6164</v>
      </c>
      <c r="AV493" t="s">
        <v>6165</v>
      </c>
      <c r="AW493" t="s">
        <v>6166</v>
      </c>
      <c r="AX493" t="s">
        <v>6184</v>
      </c>
      <c r="AY493">
        <v>74</v>
      </c>
      <c r="AZ493">
        <v>3</v>
      </c>
      <c r="BA493">
        <v>32</v>
      </c>
      <c r="BB493" t="s">
        <v>6185</v>
      </c>
      <c r="BC493">
        <v>0</v>
      </c>
      <c r="BD493">
        <v>0</v>
      </c>
      <c r="BE493" t="s">
        <v>6169</v>
      </c>
      <c r="BF493" t="s">
        <v>6170</v>
      </c>
      <c r="BG493">
        <v>1</v>
      </c>
      <c r="BH493" t="s">
        <v>6186</v>
      </c>
      <c r="BI493">
        <v>22</v>
      </c>
      <c r="BJ493" t="s">
        <v>6172</v>
      </c>
      <c r="BK493">
        <v>0</v>
      </c>
      <c r="BL493">
        <v>80</v>
      </c>
      <c r="BM493" s="3">
        <f t="shared" si="71"/>
        <v>0.92500000000000004</v>
      </c>
    </row>
    <row r="494" spans="1:65">
      <c r="A494" t="s">
        <v>621</v>
      </c>
      <c r="B494" s="2">
        <v>45688</v>
      </c>
      <c r="C494" t="s">
        <v>47</v>
      </c>
      <c r="D494" t="s">
        <v>48</v>
      </c>
      <c r="E494">
        <v>1</v>
      </c>
      <c r="F494" t="s">
        <v>49</v>
      </c>
      <c r="G494" t="s">
        <v>50</v>
      </c>
      <c r="H494" t="s">
        <v>108</v>
      </c>
      <c r="I494" t="s">
        <v>52</v>
      </c>
      <c r="J494" t="s">
        <v>81</v>
      </c>
      <c r="K494" t="s">
        <v>75</v>
      </c>
      <c r="L494" t="s">
        <v>55</v>
      </c>
      <c r="M494" t="s">
        <v>56</v>
      </c>
      <c r="N494" t="s">
        <v>69</v>
      </c>
      <c r="O494" t="s">
        <v>82</v>
      </c>
      <c r="P494">
        <v>34</v>
      </c>
      <c r="Q494">
        <v>35</v>
      </c>
      <c r="R494">
        <v>34</v>
      </c>
      <c r="S494">
        <v>1</v>
      </c>
      <c r="T494">
        <f t="shared" si="63"/>
        <v>33</v>
      </c>
      <c r="U494">
        <v>33</v>
      </c>
      <c r="V494">
        <f t="shared" si="64"/>
        <v>0</v>
      </c>
      <c r="W494" s="3">
        <f t="shared" si="65"/>
        <v>2.9411764705882353E-2</v>
      </c>
      <c r="X494">
        <v>38</v>
      </c>
      <c r="Y494" s="4">
        <v>6.5</v>
      </c>
      <c r="Z494" s="4">
        <v>1.5</v>
      </c>
      <c r="AA494" s="5">
        <v>79011.929999999993</v>
      </c>
      <c r="AB494" s="5">
        <f t="shared" si="66"/>
        <v>2607393.69</v>
      </c>
      <c r="AC494" s="5">
        <v>53161.38</v>
      </c>
      <c r="AD494" s="5">
        <f t="shared" si="67"/>
        <v>1807486.92</v>
      </c>
      <c r="AE494" s="5">
        <v>107285.16</v>
      </c>
      <c r="AF494" s="5">
        <v>30804.33</v>
      </c>
      <c r="AG494" s="5">
        <v>9897.94</v>
      </c>
      <c r="AH494" s="5">
        <v>2175</v>
      </c>
      <c r="AI494" s="5">
        <v>6800</v>
      </c>
      <c r="AJ494">
        <v>0</v>
      </c>
      <c r="AK494" s="5">
        <v>0</v>
      </c>
      <c r="AL494" s="5">
        <v>0</v>
      </c>
      <c r="AM494" s="5">
        <v>24242.79</v>
      </c>
      <c r="AN494">
        <v>4</v>
      </c>
      <c r="AO494">
        <v>5</v>
      </c>
      <c r="AP494" t="str">
        <f t="shared" si="68"/>
        <v>No</v>
      </c>
      <c r="AQ494">
        <v>2</v>
      </c>
      <c r="AR494" s="5">
        <f t="shared" si="69"/>
        <v>1988692.14</v>
      </c>
      <c r="AS494" s="5">
        <f t="shared" si="70"/>
        <v>618701.55000000005</v>
      </c>
      <c r="AT494" t="s">
        <v>59</v>
      </c>
      <c r="AU494" t="s">
        <v>6164</v>
      </c>
      <c r="AV494" t="s">
        <v>6165</v>
      </c>
      <c r="AW494" t="s">
        <v>6166</v>
      </c>
      <c r="AX494" t="s">
        <v>6167</v>
      </c>
      <c r="AY494">
        <v>37</v>
      </c>
      <c r="AZ494">
        <v>0</v>
      </c>
      <c r="BA494">
        <v>0</v>
      </c>
      <c r="BB494" t="s">
        <v>6168</v>
      </c>
      <c r="BC494">
        <v>0</v>
      </c>
      <c r="BD494">
        <v>1</v>
      </c>
      <c r="BE494" t="s">
        <v>6188</v>
      </c>
      <c r="BF494" t="s">
        <v>6170</v>
      </c>
      <c r="BG494">
        <v>1</v>
      </c>
      <c r="BH494" t="s">
        <v>6186</v>
      </c>
      <c r="BI494">
        <v>35</v>
      </c>
      <c r="BJ494" t="s">
        <v>6172</v>
      </c>
      <c r="BK494">
        <v>0</v>
      </c>
      <c r="BL494">
        <v>45</v>
      </c>
      <c r="BM494" s="3">
        <f t="shared" si="71"/>
        <v>0.75555555555555554</v>
      </c>
    </row>
    <row r="495" spans="1:65">
      <c r="A495" t="s">
        <v>622</v>
      </c>
      <c r="B495" s="2">
        <v>45688</v>
      </c>
      <c r="C495" t="s">
        <v>47</v>
      </c>
      <c r="D495" t="s">
        <v>48</v>
      </c>
      <c r="E495">
        <v>1</v>
      </c>
      <c r="F495" t="s">
        <v>61</v>
      </c>
      <c r="G495" t="s">
        <v>62</v>
      </c>
      <c r="H495" t="s">
        <v>115</v>
      </c>
      <c r="I495" t="s">
        <v>64</v>
      </c>
      <c r="J495" t="s">
        <v>53</v>
      </c>
      <c r="K495" t="s">
        <v>75</v>
      </c>
      <c r="L495" t="s">
        <v>87</v>
      </c>
      <c r="M495" t="s">
        <v>56</v>
      </c>
      <c r="N495" t="s">
        <v>57</v>
      </c>
      <c r="O495" t="s">
        <v>120</v>
      </c>
      <c r="P495">
        <v>61</v>
      </c>
      <c r="Q495">
        <v>61</v>
      </c>
      <c r="R495">
        <v>59</v>
      </c>
      <c r="S495">
        <v>1</v>
      </c>
      <c r="T495">
        <f t="shared" si="63"/>
        <v>58</v>
      </c>
      <c r="U495">
        <v>58</v>
      </c>
      <c r="V495">
        <f t="shared" si="64"/>
        <v>0</v>
      </c>
      <c r="W495" s="3">
        <f t="shared" si="65"/>
        <v>1.6949152542372881E-2</v>
      </c>
      <c r="X495">
        <v>13</v>
      </c>
      <c r="Y495" s="4">
        <v>4.3</v>
      </c>
      <c r="Z495" s="4">
        <v>1.2</v>
      </c>
      <c r="AA495" s="5">
        <v>36387.32</v>
      </c>
      <c r="AB495" s="5">
        <f t="shared" si="66"/>
        <v>2110464.56</v>
      </c>
      <c r="AC495" s="5">
        <v>24239.43</v>
      </c>
      <c r="AD495" s="5">
        <f t="shared" si="67"/>
        <v>1430126.37</v>
      </c>
      <c r="AE495" s="5">
        <v>96548.64</v>
      </c>
      <c r="AF495" s="5">
        <v>24979.18</v>
      </c>
      <c r="AG495" s="5">
        <v>8091.05</v>
      </c>
      <c r="AH495" s="5">
        <v>1740</v>
      </c>
      <c r="AI495" s="5">
        <v>3200</v>
      </c>
      <c r="AJ495">
        <v>0</v>
      </c>
      <c r="AK495" s="5">
        <v>0</v>
      </c>
      <c r="AL495" s="5">
        <v>0</v>
      </c>
      <c r="AM495" s="5">
        <v>37593.86</v>
      </c>
      <c r="AN495">
        <v>4</v>
      </c>
      <c r="AO495">
        <v>4</v>
      </c>
      <c r="AP495" t="str">
        <f t="shared" si="68"/>
        <v>Yes</v>
      </c>
      <c r="AQ495">
        <v>0</v>
      </c>
      <c r="AR495" s="5">
        <f t="shared" si="69"/>
        <v>1602279.1</v>
      </c>
      <c r="AS495" s="5">
        <f t="shared" si="70"/>
        <v>508185.46</v>
      </c>
      <c r="AT495" t="s">
        <v>59</v>
      </c>
      <c r="AU495" t="s">
        <v>6164</v>
      </c>
      <c r="AV495" t="s">
        <v>6165</v>
      </c>
      <c r="AW495" t="s">
        <v>6166</v>
      </c>
      <c r="AX495" t="s">
        <v>6167</v>
      </c>
      <c r="AY495">
        <v>66</v>
      </c>
      <c r="AZ495">
        <v>2</v>
      </c>
      <c r="BA495">
        <v>0</v>
      </c>
      <c r="BB495" t="s">
        <v>6168</v>
      </c>
      <c r="BC495">
        <v>0</v>
      </c>
      <c r="BD495">
        <v>0</v>
      </c>
      <c r="BE495" t="s">
        <v>6169</v>
      </c>
      <c r="BF495" t="s">
        <v>6170</v>
      </c>
      <c r="BG495">
        <v>0</v>
      </c>
      <c r="BH495" t="s">
        <v>6171</v>
      </c>
      <c r="BI495">
        <v>7</v>
      </c>
      <c r="BJ495" t="s">
        <v>6172</v>
      </c>
      <c r="BK495">
        <v>0</v>
      </c>
      <c r="BL495">
        <v>70</v>
      </c>
      <c r="BM495" s="3">
        <f t="shared" si="71"/>
        <v>0.84285714285714286</v>
      </c>
    </row>
    <row r="496" spans="1:65">
      <c r="A496" t="s">
        <v>623</v>
      </c>
      <c r="B496" s="2">
        <v>45688</v>
      </c>
      <c r="C496" t="s">
        <v>47</v>
      </c>
      <c r="D496" t="s">
        <v>48</v>
      </c>
      <c r="E496">
        <v>1</v>
      </c>
      <c r="F496" t="s">
        <v>49</v>
      </c>
      <c r="G496" t="s">
        <v>50</v>
      </c>
      <c r="H496" t="s">
        <v>89</v>
      </c>
      <c r="I496" t="s">
        <v>74</v>
      </c>
      <c r="J496" t="s">
        <v>53</v>
      </c>
      <c r="K496" t="s">
        <v>75</v>
      </c>
      <c r="L496" t="s">
        <v>55</v>
      </c>
      <c r="M496" t="s">
        <v>68</v>
      </c>
      <c r="N496" t="s">
        <v>57</v>
      </c>
      <c r="O496" t="s">
        <v>120</v>
      </c>
      <c r="P496">
        <v>55</v>
      </c>
      <c r="Q496">
        <v>55</v>
      </c>
      <c r="R496">
        <v>55</v>
      </c>
      <c r="S496">
        <v>2</v>
      </c>
      <c r="T496">
        <f t="shared" si="63"/>
        <v>53</v>
      </c>
      <c r="U496">
        <v>53</v>
      </c>
      <c r="V496">
        <f t="shared" si="64"/>
        <v>0</v>
      </c>
      <c r="W496" s="3">
        <f t="shared" si="65"/>
        <v>3.6363636363636362E-2</v>
      </c>
      <c r="X496">
        <v>19</v>
      </c>
      <c r="Y496" s="4">
        <v>6</v>
      </c>
      <c r="Z496" s="4">
        <v>1.3</v>
      </c>
      <c r="AA496" s="5">
        <v>36424.01</v>
      </c>
      <c r="AB496" s="5">
        <f t="shared" si="66"/>
        <v>1930472.53</v>
      </c>
      <c r="AC496" s="5">
        <v>22595.02</v>
      </c>
      <c r="AD496" s="5">
        <f t="shared" si="67"/>
        <v>1242726.1000000001</v>
      </c>
      <c r="AE496" s="5">
        <v>94702.13</v>
      </c>
      <c r="AF496" s="5">
        <v>25899.64</v>
      </c>
      <c r="AG496" s="5">
        <v>9029.67</v>
      </c>
      <c r="AH496" s="5">
        <v>1885</v>
      </c>
      <c r="AI496" s="5">
        <v>6400</v>
      </c>
      <c r="AJ496">
        <v>1</v>
      </c>
      <c r="AK496" s="5">
        <v>8655.0499999999993</v>
      </c>
      <c r="AL496" s="5">
        <v>0</v>
      </c>
      <c r="AM496" s="5">
        <v>33066.29</v>
      </c>
      <c r="AN496">
        <v>4</v>
      </c>
      <c r="AO496">
        <v>3</v>
      </c>
      <c r="AP496" t="str">
        <f t="shared" si="68"/>
        <v>Yes</v>
      </c>
      <c r="AQ496">
        <v>1</v>
      </c>
      <c r="AR496" s="5">
        <f t="shared" si="69"/>
        <v>1422363.88</v>
      </c>
      <c r="AS496" s="5">
        <f t="shared" si="70"/>
        <v>508108.65</v>
      </c>
      <c r="AT496" t="s">
        <v>59</v>
      </c>
      <c r="AU496" t="s">
        <v>6181</v>
      </c>
      <c r="AV496" t="s">
        <v>6182</v>
      </c>
      <c r="AW496" t="s">
        <v>6183</v>
      </c>
      <c r="AX496" t="s">
        <v>6184</v>
      </c>
      <c r="AY496">
        <v>58</v>
      </c>
      <c r="AZ496">
        <v>0</v>
      </c>
      <c r="BA496">
        <v>0</v>
      </c>
      <c r="BB496" t="s">
        <v>6168</v>
      </c>
      <c r="BC496">
        <v>0</v>
      </c>
      <c r="BD496">
        <v>0</v>
      </c>
      <c r="BE496" t="s">
        <v>6169</v>
      </c>
      <c r="BF496" t="s">
        <v>6170</v>
      </c>
      <c r="BG496">
        <v>0</v>
      </c>
      <c r="BH496" t="s">
        <v>6171</v>
      </c>
      <c r="BI496">
        <v>26</v>
      </c>
      <c r="BJ496" t="s">
        <v>6172</v>
      </c>
      <c r="BK496">
        <v>0</v>
      </c>
      <c r="BL496">
        <v>73</v>
      </c>
      <c r="BM496" s="3">
        <f t="shared" si="71"/>
        <v>0.75342465753424659</v>
      </c>
    </row>
    <row r="497" spans="1:65">
      <c r="A497" t="s">
        <v>624</v>
      </c>
      <c r="B497" s="2">
        <v>45688</v>
      </c>
      <c r="C497" t="s">
        <v>47</v>
      </c>
      <c r="D497" t="s">
        <v>48</v>
      </c>
      <c r="E497">
        <v>1</v>
      </c>
      <c r="F497" t="s">
        <v>61</v>
      </c>
      <c r="G497" t="s">
        <v>62</v>
      </c>
      <c r="H497" t="s">
        <v>115</v>
      </c>
      <c r="I497" t="s">
        <v>52</v>
      </c>
      <c r="J497" t="s">
        <v>53</v>
      </c>
      <c r="K497" t="s">
        <v>75</v>
      </c>
      <c r="L497" t="s">
        <v>55</v>
      </c>
      <c r="M497" t="s">
        <v>56</v>
      </c>
      <c r="N497" t="s">
        <v>94</v>
      </c>
      <c r="O497" t="s">
        <v>70</v>
      </c>
      <c r="P497">
        <v>66</v>
      </c>
      <c r="Q497">
        <v>69</v>
      </c>
      <c r="R497">
        <v>69</v>
      </c>
      <c r="S497">
        <v>2</v>
      </c>
      <c r="T497">
        <f t="shared" si="63"/>
        <v>67</v>
      </c>
      <c r="U497">
        <v>65</v>
      </c>
      <c r="V497">
        <f t="shared" si="64"/>
        <v>2</v>
      </c>
      <c r="W497" s="3">
        <f t="shared" si="65"/>
        <v>2.8985507246376812E-2</v>
      </c>
      <c r="X497">
        <v>20</v>
      </c>
      <c r="Y497" s="4">
        <v>0</v>
      </c>
      <c r="Z497" s="4">
        <v>1.3</v>
      </c>
      <c r="AA497" s="5">
        <v>35608.51</v>
      </c>
      <c r="AB497" s="5">
        <f t="shared" si="66"/>
        <v>2314553.15</v>
      </c>
      <c r="AC497" s="5">
        <v>23488.03</v>
      </c>
      <c r="AD497" s="5">
        <f t="shared" si="67"/>
        <v>1620674.07</v>
      </c>
      <c r="AE497" s="5">
        <v>121332.12</v>
      </c>
      <c r="AF497" s="5">
        <v>30296.95</v>
      </c>
      <c r="AG497" s="5">
        <v>8563.75</v>
      </c>
      <c r="AH497" s="5">
        <v>1885</v>
      </c>
      <c r="AI497" s="5">
        <v>6400</v>
      </c>
      <c r="AJ497">
        <v>0</v>
      </c>
      <c r="AK497" s="5">
        <v>0</v>
      </c>
      <c r="AL497" s="5">
        <v>1312.1</v>
      </c>
      <c r="AM497" s="5">
        <v>41093.75</v>
      </c>
      <c r="AN497">
        <v>4</v>
      </c>
      <c r="AO497">
        <v>3</v>
      </c>
      <c r="AP497" t="str">
        <f t="shared" si="68"/>
        <v>Yes</v>
      </c>
      <c r="AQ497">
        <v>1</v>
      </c>
      <c r="AR497" s="5">
        <f t="shared" si="69"/>
        <v>1831557.74</v>
      </c>
      <c r="AS497" s="5">
        <f t="shared" si="70"/>
        <v>482995.41</v>
      </c>
      <c r="AT497" t="s">
        <v>59</v>
      </c>
      <c r="AU497" t="s">
        <v>6164</v>
      </c>
      <c r="AV497" t="s">
        <v>6165</v>
      </c>
      <c r="AW497" t="s">
        <v>6166</v>
      </c>
      <c r="AX497" t="s">
        <v>6184</v>
      </c>
      <c r="AY497">
        <v>68</v>
      </c>
      <c r="AZ497">
        <v>0</v>
      </c>
      <c r="BA497">
        <v>15</v>
      </c>
      <c r="BB497" t="s">
        <v>6180</v>
      </c>
      <c r="BC497">
        <v>0</v>
      </c>
      <c r="BD497">
        <v>0</v>
      </c>
      <c r="BE497" t="s">
        <v>6169</v>
      </c>
      <c r="BF497" t="s">
        <v>6170</v>
      </c>
      <c r="BG497">
        <v>1</v>
      </c>
      <c r="BH497" t="s">
        <v>6186</v>
      </c>
      <c r="BI497">
        <v>45</v>
      </c>
      <c r="BJ497" t="s">
        <v>6172</v>
      </c>
      <c r="BK497">
        <v>0</v>
      </c>
      <c r="BL497">
        <v>75</v>
      </c>
      <c r="BM497" s="3">
        <f t="shared" si="71"/>
        <v>0.92</v>
      </c>
    </row>
    <row r="498" spans="1:65">
      <c r="A498" t="s">
        <v>625</v>
      </c>
      <c r="B498" s="2">
        <v>45688</v>
      </c>
      <c r="C498" t="s">
        <v>47</v>
      </c>
      <c r="D498" t="s">
        <v>48</v>
      </c>
      <c r="E498">
        <v>1</v>
      </c>
      <c r="F498" t="s">
        <v>72</v>
      </c>
      <c r="G498" t="s">
        <v>62</v>
      </c>
      <c r="H498" t="s">
        <v>220</v>
      </c>
      <c r="I498" t="s">
        <v>64</v>
      </c>
      <c r="J498" t="s">
        <v>53</v>
      </c>
      <c r="K498" t="s">
        <v>75</v>
      </c>
      <c r="L498" t="s">
        <v>55</v>
      </c>
      <c r="M498" t="s">
        <v>56</v>
      </c>
      <c r="N498" t="s">
        <v>76</v>
      </c>
      <c r="O498" t="s">
        <v>82</v>
      </c>
      <c r="P498">
        <v>53</v>
      </c>
      <c r="Q498">
        <v>53</v>
      </c>
      <c r="R498">
        <v>55</v>
      </c>
      <c r="S498">
        <v>1</v>
      </c>
      <c r="T498">
        <f t="shared" si="63"/>
        <v>54</v>
      </c>
      <c r="U498">
        <v>50</v>
      </c>
      <c r="V498">
        <f t="shared" si="64"/>
        <v>4</v>
      </c>
      <c r="W498" s="3">
        <f t="shared" si="65"/>
        <v>1.8181818181818181E-2</v>
      </c>
      <c r="X498">
        <v>26</v>
      </c>
      <c r="Y498" s="4">
        <v>1.5</v>
      </c>
      <c r="Z498" s="4">
        <v>0.9</v>
      </c>
      <c r="AA498" s="5">
        <v>36250.97</v>
      </c>
      <c r="AB498" s="5">
        <f t="shared" si="66"/>
        <v>1812548.5</v>
      </c>
      <c r="AC498" s="5">
        <v>23410.22</v>
      </c>
      <c r="AD498" s="5">
        <f t="shared" si="67"/>
        <v>1287562.1000000001</v>
      </c>
      <c r="AE498" s="5">
        <v>91325.74</v>
      </c>
      <c r="AF498" s="5">
        <v>24999.29</v>
      </c>
      <c r="AG498" s="5">
        <v>9603.86</v>
      </c>
      <c r="AH498" s="5">
        <v>1305</v>
      </c>
      <c r="AI498" s="5">
        <v>3200</v>
      </c>
      <c r="AJ498">
        <v>0</v>
      </c>
      <c r="AK498" s="5">
        <v>0</v>
      </c>
      <c r="AL498" s="5">
        <v>2646.65</v>
      </c>
      <c r="AM498" s="5">
        <v>34296.65</v>
      </c>
      <c r="AN498">
        <v>4</v>
      </c>
      <c r="AO498">
        <v>3</v>
      </c>
      <c r="AP498" t="str">
        <f t="shared" si="68"/>
        <v>Yes</v>
      </c>
      <c r="AQ498">
        <v>1</v>
      </c>
      <c r="AR498" s="5">
        <f t="shared" si="69"/>
        <v>1454939.29</v>
      </c>
      <c r="AS498" s="5">
        <f t="shared" si="70"/>
        <v>357609.21</v>
      </c>
      <c r="AT498" t="s">
        <v>59</v>
      </c>
      <c r="AU498" t="s">
        <v>6164</v>
      </c>
      <c r="AV498" t="s">
        <v>6165</v>
      </c>
      <c r="AW498" t="s">
        <v>6166</v>
      </c>
      <c r="AX498" t="s">
        <v>6184</v>
      </c>
      <c r="AY498">
        <v>54</v>
      </c>
      <c r="AZ498">
        <v>0</v>
      </c>
      <c r="BA498">
        <v>28</v>
      </c>
      <c r="BB498" t="s">
        <v>6180</v>
      </c>
      <c r="BC498">
        <v>0</v>
      </c>
      <c r="BD498">
        <v>0</v>
      </c>
      <c r="BE498" t="s">
        <v>6169</v>
      </c>
      <c r="BF498" t="s">
        <v>6170</v>
      </c>
      <c r="BG498">
        <v>0</v>
      </c>
      <c r="BH498" t="s">
        <v>6171</v>
      </c>
      <c r="BI498">
        <v>32</v>
      </c>
      <c r="BJ498" t="s">
        <v>6172</v>
      </c>
      <c r="BK498">
        <v>0</v>
      </c>
      <c r="BL498">
        <v>73</v>
      </c>
      <c r="BM498" s="3">
        <f t="shared" si="71"/>
        <v>0.75342465753424659</v>
      </c>
    </row>
    <row r="499" spans="1:65">
      <c r="A499" t="s">
        <v>626</v>
      </c>
      <c r="B499" s="2">
        <v>45688</v>
      </c>
      <c r="C499" t="s">
        <v>47</v>
      </c>
      <c r="D499" t="s">
        <v>48</v>
      </c>
      <c r="E499">
        <v>1</v>
      </c>
      <c r="F499" t="s">
        <v>72</v>
      </c>
      <c r="G499" t="s">
        <v>79</v>
      </c>
      <c r="H499" t="s">
        <v>213</v>
      </c>
      <c r="I499" t="s">
        <v>64</v>
      </c>
      <c r="J499" t="s">
        <v>53</v>
      </c>
      <c r="K499" t="s">
        <v>75</v>
      </c>
      <c r="L499" t="s">
        <v>92</v>
      </c>
      <c r="M499" t="s">
        <v>56</v>
      </c>
      <c r="N499" t="s">
        <v>57</v>
      </c>
      <c r="O499" t="s">
        <v>58</v>
      </c>
      <c r="P499">
        <v>65</v>
      </c>
      <c r="Q499">
        <v>67</v>
      </c>
      <c r="R499">
        <v>69</v>
      </c>
      <c r="S499">
        <v>1</v>
      </c>
      <c r="T499">
        <f t="shared" si="63"/>
        <v>68</v>
      </c>
      <c r="U499">
        <v>63</v>
      </c>
      <c r="V499">
        <f t="shared" si="64"/>
        <v>5</v>
      </c>
      <c r="W499" s="3">
        <f t="shared" si="65"/>
        <v>1.4492753623188406E-2</v>
      </c>
      <c r="X499">
        <v>13</v>
      </c>
      <c r="Y499" s="4">
        <v>7.3</v>
      </c>
      <c r="Z499" s="4">
        <v>1.6</v>
      </c>
      <c r="AA499" s="5">
        <v>36144.75</v>
      </c>
      <c r="AB499" s="5">
        <f t="shared" si="66"/>
        <v>2277119.25</v>
      </c>
      <c r="AC499" s="5">
        <v>23872.33</v>
      </c>
      <c r="AD499" s="5">
        <f t="shared" si="67"/>
        <v>1647190.77</v>
      </c>
      <c r="AE499" s="5">
        <v>116027.33</v>
      </c>
      <c r="AF499" s="5">
        <v>30339.279999999999</v>
      </c>
      <c r="AG499" s="5">
        <v>7919.69</v>
      </c>
      <c r="AH499" s="5">
        <v>2320</v>
      </c>
      <c r="AI499" s="5">
        <v>3200</v>
      </c>
      <c r="AJ499">
        <v>0</v>
      </c>
      <c r="AK499" s="5">
        <v>0</v>
      </c>
      <c r="AL499" s="5">
        <v>3332.47</v>
      </c>
      <c r="AM499" s="5">
        <v>40564.33</v>
      </c>
      <c r="AN499">
        <v>4</v>
      </c>
      <c r="AO499">
        <v>4</v>
      </c>
      <c r="AP499" t="str">
        <f t="shared" si="68"/>
        <v>Yes</v>
      </c>
      <c r="AQ499">
        <v>1</v>
      </c>
      <c r="AR499" s="5">
        <f t="shared" si="69"/>
        <v>1850893.87</v>
      </c>
      <c r="AS499" s="5">
        <f t="shared" si="70"/>
        <v>426225.38</v>
      </c>
      <c r="AT499" t="s">
        <v>59</v>
      </c>
      <c r="AU499" t="s">
        <v>6164</v>
      </c>
      <c r="AV499" t="s">
        <v>6165</v>
      </c>
      <c r="AW499" t="s">
        <v>6166</v>
      </c>
      <c r="AX499" t="s">
        <v>6184</v>
      </c>
      <c r="AY499">
        <v>71</v>
      </c>
      <c r="AZ499">
        <v>3</v>
      </c>
      <c r="BA499">
        <v>34</v>
      </c>
      <c r="BB499" t="s">
        <v>6185</v>
      </c>
      <c r="BC499">
        <v>0</v>
      </c>
      <c r="BD499">
        <v>0</v>
      </c>
      <c r="BE499" t="s">
        <v>6169</v>
      </c>
      <c r="BF499" t="s">
        <v>6170</v>
      </c>
      <c r="BG499">
        <v>0</v>
      </c>
      <c r="BH499" t="s">
        <v>6171</v>
      </c>
      <c r="BI499">
        <v>21</v>
      </c>
      <c r="BJ499" t="s">
        <v>6172</v>
      </c>
      <c r="BK499">
        <v>0</v>
      </c>
      <c r="BL499">
        <v>71</v>
      </c>
      <c r="BM499" s="3">
        <f t="shared" si="71"/>
        <v>0.971830985915493</v>
      </c>
    </row>
    <row r="500" spans="1:65">
      <c r="A500" t="s">
        <v>627</v>
      </c>
      <c r="B500" s="2">
        <v>45688</v>
      </c>
      <c r="C500" t="s">
        <v>47</v>
      </c>
      <c r="D500" t="s">
        <v>48</v>
      </c>
      <c r="E500">
        <v>1</v>
      </c>
      <c r="F500" t="s">
        <v>61</v>
      </c>
      <c r="G500" t="s">
        <v>62</v>
      </c>
      <c r="H500" t="s">
        <v>115</v>
      </c>
      <c r="I500" t="s">
        <v>74</v>
      </c>
      <c r="J500" t="s">
        <v>53</v>
      </c>
      <c r="K500" t="s">
        <v>75</v>
      </c>
      <c r="L500" t="s">
        <v>67</v>
      </c>
      <c r="M500" t="s">
        <v>56</v>
      </c>
      <c r="N500" t="s">
        <v>57</v>
      </c>
      <c r="O500" t="s">
        <v>82</v>
      </c>
      <c r="P500">
        <v>58</v>
      </c>
      <c r="Q500">
        <v>62</v>
      </c>
      <c r="R500">
        <v>62</v>
      </c>
      <c r="S500">
        <v>2</v>
      </c>
      <c r="T500">
        <f t="shared" si="63"/>
        <v>60</v>
      </c>
      <c r="U500">
        <v>57</v>
      </c>
      <c r="V500">
        <f t="shared" si="64"/>
        <v>3</v>
      </c>
      <c r="W500" s="3">
        <f t="shared" si="65"/>
        <v>3.2258064516129031E-2</v>
      </c>
      <c r="X500">
        <v>29</v>
      </c>
      <c r="Y500" s="4">
        <v>7.2</v>
      </c>
      <c r="Z500" s="4">
        <v>1.4</v>
      </c>
      <c r="AA500" s="5">
        <v>35769.07</v>
      </c>
      <c r="AB500" s="5">
        <f t="shared" si="66"/>
        <v>2038836.99</v>
      </c>
      <c r="AC500" s="5">
        <v>22959.040000000001</v>
      </c>
      <c r="AD500" s="5">
        <f t="shared" si="67"/>
        <v>1423460.48</v>
      </c>
      <c r="AE500" s="5">
        <v>107404.26</v>
      </c>
      <c r="AF500" s="5">
        <v>27151.58</v>
      </c>
      <c r="AG500" s="5">
        <v>10270.629999999999</v>
      </c>
      <c r="AH500" s="5">
        <v>2030</v>
      </c>
      <c r="AI500" s="5">
        <v>6400</v>
      </c>
      <c r="AJ500">
        <v>0</v>
      </c>
      <c r="AK500" s="5">
        <v>0</v>
      </c>
      <c r="AL500" s="5">
        <v>1971.48</v>
      </c>
      <c r="AM500" s="5">
        <v>38114.769999999997</v>
      </c>
      <c r="AN500">
        <v>4</v>
      </c>
      <c r="AO500">
        <v>3</v>
      </c>
      <c r="AP500" t="str">
        <f t="shared" si="68"/>
        <v>Yes</v>
      </c>
      <c r="AQ500">
        <v>0</v>
      </c>
      <c r="AR500" s="5">
        <f t="shared" si="69"/>
        <v>1616803.2</v>
      </c>
      <c r="AS500" s="5">
        <f t="shared" si="70"/>
        <v>422033.79</v>
      </c>
      <c r="AT500" t="s">
        <v>59</v>
      </c>
      <c r="AU500" t="s">
        <v>6164</v>
      </c>
      <c r="AV500" t="s">
        <v>6165</v>
      </c>
      <c r="AW500" t="s">
        <v>6166</v>
      </c>
      <c r="AX500" t="s">
        <v>6184</v>
      </c>
      <c r="AY500">
        <v>59</v>
      </c>
      <c r="AZ500">
        <v>0</v>
      </c>
      <c r="BA500">
        <v>26</v>
      </c>
      <c r="BB500" t="s">
        <v>6180</v>
      </c>
      <c r="BC500">
        <v>0</v>
      </c>
      <c r="BD500">
        <v>0</v>
      </c>
      <c r="BE500" t="s">
        <v>6169</v>
      </c>
      <c r="BF500" t="s">
        <v>6170</v>
      </c>
      <c r="BG500">
        <v>0</v>
      </c>
      <c r="BH500" t="s">
        <v>6171</v>
      </c>
      <c r="BI500">
        <v>22</v>
      </c>
      <c r="BJ500" t="s">
        <v>6172</v>
      </c>
      <c r="BK500">
        <v>0</v>
      </c>
      <c r="BL500">
        <v>76</v>
      </c>
      <c r="BM500" s="3">
        <f t="shared" si="71"/>
        <v>0.81578947368421051</v>
      </c>
    </row>
    <row r="501" spans="1:65">
      <c r="A501" t="s">
        <v>628</v>
      </c>
      <c r="B501" s="2">
        <v>45688</v>
      </c>
      <c r="C501" t="s">
        <v>47</v>
      </c>
      <c r="D501" t="s">
        <v>48</v>
      </c>
      <c r="E501">
        <v>1</v>
      </c>
      <c r="F501" t="s">
        <v>61</v>
      </c>
      <c r="G501" t="s">
        <v>79</v>
      </c>
      <c r="H501" t="s">
        <v>100</v>
      </c>
      <c r="I501" t="s">
        <v>74</v>
      </c>
      <c r="J501" t="s">
        <v>65</v>
      </c>
      <c r="K501" t="s">
        <v>66</v>
      </c>
      <c r="L501" t="s">
        <v>67</v>
      </c>
      <c r="M501" t="s">
        <v>68</v>
      </c>
      <c r="N501" t="s">
        <v>69</v>
      </c>
      <c r="O501" t="s">
        <v>82</v>
      </c>
      <c r="P501">
        <v>54</v>
      </c>
      <c r="Q501">
        <v>56</v>
      </c>
      <c r="R501">
        <v>55</v>
      </c>
      <c r="S501">
        <v>2</v>
      </c>
      <c r="T501">
        <f t="shared" si="63"/>
        <v>53</v>
      </c>
      <c r="U501">
        <v>53</v>
      </c>
      <c r="V501">
        <f t="shared" si="64"/>
        <v>0</v>
      </c>
      <c r="W501" s="3">
        <f t="shared" si="65"/>
        <v>3.6363636363636362E-2</v>
      </c>
      <c r="X501">
        <v>26</v>
      </c>
      <c r="Y501" s="4">
        <v>2.6</v>
      </c>
      <c r="Z501" s="4">
        <v>1.1000000000000001</v>
      </c>
      <c r="AA501" s="5">
        <v>49049.35</v>
      </c>
      <c r="AB501" s="5">
        <f t="shared" si="66"/>
        <v>2599615.5499999998</v>
      </c>
      <c r="AC501" s="5">
        <v>32384.91</v>
      </c>
      <c r="AD501" s="5">
        <f t="shared" si="67"/>
        <v>1781170.05</v>
      </c>
      <c r="AE501" s="5">
        <v>122018.58</v>
      </c>
      <c r="AF501" s="5">
        <v>34022.54</v>
      </c>
      <c r="AG501" s="5">
        <v>9650.15</v>
      </c>
      <c r="AH501" s="5">
        <v>1595</v>
      </c>
      <c r="AI501" s="5">
        <v>9200</v>
      </c>
      <c r="AJ501">
        <v>1</v>
      </c>
      <c r="AK501" s="5">
        <v>13970.07</v>
      </c>
      <c r="AL501" s="5">
        <v>0</v>
      </c>
      <c r="AM501" s="5">
        <v>35432.160000000003</v>
      </c>
      <c r="AN501">
        <v>4</v>
      </c>
      <c r="AO501">
        <v>4</v>
      </c>
      <c r="AP501" t="str">
        <f t="shared" si="68"/>
        <v>Yes</v>
      </c>
      <c r="AQ501">
        <v>2</v>
      </c>
      <c r="AR501" s="5">
        <f t="shared" si="69"/>
        <v>2007058.55</v>
      </c>
      <c r="AS501" s="5">
        <f t="shared" si="70"/>
        <v>592557</v>
      </c>
      <c r="AT501" t="s">
        <v>116</v>
      </c>
      <c r="AU501" t="s">
        <v>6173</v>
      </c>
      <c r="AV501" t="s">
        <v>6174</v>
      </c>
      <c r="AW501" t="s">
        <v>6175</v>
      </c>
      <c r="AX501" t="s">
        <v>6167</v>
      </c>
      <c r="AY501">
        <v>59</v>
      </c>
      <c r="AZ501">
        <v>4</v>
      </c>
      <c r="BA501">
        <v>0</v>
      </c>
      <c r="BB501" t="s">
        <v>6168</v>
      </c>
      <c r="BC501">
        <v>0</v>
      </c>
      <c r="BD501">
        <v>0</v>
      </c>
      <c r="BE501" t="s">
        <v>6169</v>
      </c>
      <c r="BF501" t="s">
        <v>6170</v>
      </c>
      <c r="BG501">
        <v>1</v>
      </c>
      <c r="BH501" t="s">
        <v>6186</v>
      </c>
      <c r="BI501">
        <v>22</v>
      </c>
      <c r="BJ501" t="s">
        <v>6172</v>
      </c>
      <c r="BK501">
        <v>0</v>
      </c>
      <c r="BL501">
        <v>63</v>
      </c>
      <c r="BM501" s="3">
        <f t="shared" si="71"/>
        <v>0.87301587301587302</v>
      </c>
    </row>
    <row r="502" spans="1:65">
      <c r="A502" t="s">
        <v>629</v>
      </c>
      <c r="B502" s="2">
        <v>45689</v>
      </c>
      <c r="C502" t="s">
        <v>47</v>
      </c>
      <c r="D502" t="s">
        <v>630</v>
      </c>
      <c r="E502">
        <v>2</v>
      </c>
      <c r="F502" t="s">
        <v>49</v>
      </c>
      <c r="G502" t="s">
        <v>79</v>
      </c>
      <c r="H502" t="s">
        <v>262</v>
      </c>
      <c r="I502" t="s">
        <v>74</v>
      </c>
      <c r="J502" t="s">
        <v>65</v>
      </c>
      <c r="K502" t="s">
        <v>75</v>
      </c>
      <c r="L502" t="s">
        <v>92</v>
      </c>
      <c r="M502" t="s">
        <v>56</v>
      </c>
      <c r="N502" t="s">
        <v>76</v>
      </c>
      <c r="O502" t="s">
        <v>120</v>
      </c>
      <c r="P502">
        <v>45</v>
      </c>
      <c r="Q502">
        <v>48</v>
      </c>
      <c r="R502">
        <v>46</v>
      </c>
      <c r="S502">
        <v>1</v>
      </c>
      <c r="T502">
        <f t="shared" si="63"/>
        <v>45</v>
      </c>
      <c r="U502">
        <v>45</v>
      </c>
      <c r="V502">
        <f t="shared" si="64"/>
        <v>0</v>
      </c>
      <c r="W502" s="3">
        <f t="shared" si="65"/>
        <v>2.1739130434782608E-2</v>
      </c>
      <c r="X502">
        <v>46</v>
      </c>
      <c r="Y502" s="4">
        <v>2.4</v>
      </c>
      <c r="Z502" s="4">
        <v>2.2000000000000002</v>
      </c>
      <c r="AA502" s="5">
        <v>51938.14</v>
      </c>
      <c r="AB502" s="5">
        <f t="shared" si="66"/>
        <v>2337216.2999999998</v>
      </c>
      <c r="AC502" s="5">
        <v>35121.040000000001</v>
      </c>
      <c r="AD502" s="5">
        <f t="shared" si="67"/>
        <v>1615567.84</v>
      </c>
      <c r="AE502" s="5">
        <v>100720.86</v>
      </c>
      <c r="AF502" s="5">
        <v>31236.560000000001</v>
      </c>
      <c r="AG502" s="5">
        <v>10442.33</v>
      </c>
      <c r="AH502" s="5">
        <v>3190</v>
      </c>
      <c r="AI502" s="5">
        <v>4600</v>
      </c>
      <c r="AJ502">
        <v>0</v>
      </c>
      <c r="AK502" s="5">
        <v>0</v>
      </c>
      <c r="AL502" s="5">
        <v>0</v>
      </c>
      <c r="AM502" s="5">
        <v>31080.5</v>
      </c>
      <c r="AN502">
        <v>4</v>
      </c>
      <c r="AO502">
        <v>5</v>
      </c>
      <c r="AP502" t="str">
        <f t="shared" si="68"/>
        <v>No</v>
      </c>
      <c r="AQ502">
        <v>1</v>
      </c>
      <c r="AR502" s="5">
        <f t="shared" si="69"/>
        <v>1796838.09</v>
      </c>
      <c r="AS502" s="5">
        <f t="shared" si="70"/>
        <v>540378.21</v>
      </c>
      <c r="AT502" t="s">
        <v>59</v>
      </c>
      <c r="AU502" t="s">
        <v>6164</v>
      </c>
      <c r="AV502" t="s">
        <v>6165</v>
      </c>
      <c r="AW502" t="s">
        <v>6166</v>
      </c>
      <c r="AX502" t="s">
        <v>6167</v>
      </c>
      <c r="AY502">
        <v>45</v>
      </c>
      <c r="AZ502">
        <v>0</v>
      </c>
      <c r="BA502">
        <v>0</v>
      </c>
      <c r="BB502" t="s">
        <v>6168</v>
      </c>
      <c r="BC502">
        <v>0</v>
      </c>
      <c r="BD502">
        <v>1</v>
      </c>
      <c r="BE502" t="s">
        <v>6188</v>
      </c>
      <c r="BF502" t="s">
        <v>6170</v>
      </c>
      <c r="BG502">
        <v>1</v>
      </c>
      <c r="BH502" t="s">
        <v>6197</v>
      </c>
      <c r="BI502">
        <v>52</v>
      </c>
      <c r="BJ502" t="s">
        <v>6187</v>
      </c>
      <c r="BK502">
        <v>0</v>
      </c>
      <c r="BL502">
        <v>65</v>
      </c>
      <c r="BM502" s="3">
        <f t="shared" si="71"/>
        <v>0.70769230769230773</v>
      </c>
    </row>
    <row r="503" spans="1:65">
      <c r="A503" t="s">
        <v>631</v>
      </c>
      <c r="B503" s="2">
        <v>45689</v>
      </c>
      <c r="C503" t="s">
        <v>47</v>
      </c>
      <c r="D503" t="s">
        <v>630</v>
      </c>
      <c r="E503">
        <v>2</v>
      </c>
      <c r="F503" t="s">
        <v>49</v>
      </c>
      <c r="G503" t="s">
        <v>50</v>
      </c>
      <c r="H503" t="s">
        <v>89</v>
      </c>
      <c r="I503" t="s">
        <v>64</v>
      </c>
      <c r="J503" t="s">
        <v>65</v>
      </c>
      <c r="K503" t="s">
        <v>66</v>
      </c>
      <c r="L503" t="s">
        <v>87</v>
      </c>
      <c r="M503" t="s">
        <v>68</v>
      </c>
      <c r="N503" t="s">
        <v>109</v>
      </c>
      <c r="O503" t="s">
        <v>82</v>
      </c>
      <c r="P503">
        <v>49</v>
      </c>
      <c r="Q503">
        <v>50</v>
      </c>
      <c r="R503">
        <v>47</v>
      </c>
      <c r="S503">
        <v>1</v>
      </c>
      <c r="T503">
        <f t="shared" si="63"/>
        <v>46</v>
      </c>
      <c r="U503">
        <v>46</v>
      </c>
      <c r="V503">
        <f t="shared" si="64"/>
        <v>0</v>
      </c>
      <c r="W503" s="3">
        <f t="shared" si="65"/>
        <v>2.1276595744680851E-2</v>
      </c>
      <c r="X503">
        <v>36</v>
      </c>
      <c r="Y503" s="4">
        <v>2.7</v>
      </c>
      <c r="Z503" s="4">
        <v>1.2</v>
      </c>
      <c r="AA503" s="5">
        <v>49276.4</v>
      </c>
      <c r="AB503" s="5">
        <f t="shared" si="66"/>
        <v>2266714.4</v>
      </c>
      <c r="AC503" s="5">
        <v>34114.58</v>
      </c>
      <c r="AD503" s="5">
        <f t="shared" si="67"/>
        <v>1603385.26</v>
      </c>
      <c r="AE503" s="5">
        <v>100054.53</v>
      </c>
      <c r="AF503" s="5">
        <v>31405.29</v>
      </c>
      <c r="AG503" s="5">
        <v>10674.98</v>
      </c>
      <c r="AH503" s="5">
        <v>1740</v>
      </c>
      <c r="AI503" s="5">
        <v>4600</v>
      </c>
      <c r="AJ503">
        <v>1</v>
      </c>
      <c r="AK503" s="5">
        <v>13349.84</v>
      </c>
      <c r="AL503" s="5">
        <v>0</v>
      </c>
      <c r="AM503" s="5">
        <v>70483.89</v>
      </c>
      <c r="AN503">
        <v>8</v>
      </c>
      <c r="AO503">
        <v>10</v>
      </c>
      <c r="AP503" t="str">
        <f t="shared" si="68"/>
        <v>No</v>
      </c>
      <c r="AQ503">
        <v>3</v>
      </c>
      <c r="AR503" s="5">
        <f t="shared" si="69"/>
        <v>1835693.79</v>
      </c>
      <c r="AS503" s="5">
        <f t="shared" si="70"/>
        <v>431020.61</v>
      </c>
      <c r="AT503" t="s">
        <v>59</v>
      </c>
      <c r="AU503" t="s">
        <v>6181</v>
      </c>
      <c r="AV503" t="s">
        <v>6182</v>
      </c>
      <c r="AW503" t="s">
        <v>6183</v>
      </c>
      <c r="AX503" t="s">
        <v>6167</v>
      </c>
      <c r="AY503">
        <v>53</v>
      </c>
      <c r="AZ503">
        <v>4</v>
      </c>
      <c r="BA503">
        <v>0</v>
      </c>
      <c r="BB503" t="s">
        <v>6168</v>
      </c>
      <c r="BC503">
        <v>1</v>
      </c>
      <c r="BD503">
        <v>1</v>
      </c>
      <c r="BE503" t="s">
        <v>6188</v>
      </c>
      <c r="BF503" t="s">
        <v>6170</v>
      </c>
      <c r="BG503">
        <v>0</v>
      </c>
      <c r="BH503" t="s">
        <v>6171</v>
      </c>
      <c r="BI503">
        <v>60</v>
      </c>
      <c r="BJ503" t="s">
        <v>6187</v>
      </c>
      <c r="BK503">
        <v>0</v>
      </c>
      <c r="BL503">
        <v>58</v>
      </c>
      <c r="BM503" s="3">
        <f t="shared" si="71"/>
        <v>0.81034482758620685</v>
      </c>
    </row>
    <row r="504" spans="1:65">
      <c r="A504" t="s">
        <v>632</v>
      </c>
      <c r="B504" s="2">
        <v>45689</v>
      </c>
      <c r="C504" t="s">
        <v>47</v>
      </c>
      <c r="D504" t="s">
        <v>630</v>
      </c>
      <c r="E504">
        <v>2</v>
      </c>
      <c r="F504" t="s">
        <v>61</v>
      </c>
      <c r="G504" t="s">
        <v>50</v>
      </c>
      <c r="H504" t="s">
        <v>157</v>
      </c>
      <c r="I504" t="s">
        <v>64</v>
      </c>
      <c r="J504" t="s">
        <v>81</v>
      </c>
      <c r="K504" t="s">
        <v>75</v>
      </c>
      <c r="L504" t="s">
        <v>67</v>
      </c>
      <c r="M504" t="s">
        <v>56</v>
      </c>
      <c r="N504" t="s">
        <v>57</v>
      </c>
      <c r="O504" t="s">
        <v>58</v>
      </c>
      <c r="P504">
        <v>37</v>
      </c>
      <c r="Q504">
        <v>39</v>
      </c>
      <c r="R504">
        <v>38</v>
      </c>
      <c r="S504">
        <v>1</v>
      </c>
      <c r="T504">
        <f t="shared" si="63"/>
        <v>37</v>
      </c>
      <c r="U504">
        <v>36</v>
      </c>
      <c r="V504">
        <f t="shared" si="64"/>
        <v>1</v>
      </c>
      <c r="W504" s="3">
        <f t="shared" si="65"/>
        <v>2.6315789473684209E-2</v>
      </c>
      <c r="X504">
        <v>21</v>
      </c>
      <c r="Y504" s="4">
        <v>6.6</v>
      </c>
      <c r="Z504" s="4">
        <v>1.7</v>
      </c>
      <c r="AA504" s="5">
        <v>78718.41</v>
      </c>
      <c r="AB504" s="5">
        <f t="shared" si="66"/>
        <v>2833862.76</v>
      </c>
      <c r="AC504" s="5">
        <v>51498.21</v>
      </c>
      <c r="AD504" s="5">
        <f t="shared" si="67"/>
        <v>1956931.98</v>
      </c>
      <c r="AE504" s="5">
        <v>113852.05</v>
      </c>
      <c r="AF504" s="5">
        <v>31231.56</v>
      </c>
      <c r="AG504" s="5">
        <v>8710.2099999999991</v>
      </c>
      <c r="AH504" s="5">
        <v>2465</v>
      </c>
      <c r="AI504" s="5">
        <v>6800</v>
      </c>
      <c r="AJ504">
        <v>0</v>
      </c>
      <c r="AK504" s="5">
        <v>0</v>
      </c>
      <c r="AL504" s="5">
        <v>1501.31</v>
      </c>
      <c r="AM504" s="5">
        <v>22522.04</v>
      </c>
      <c r="AN504">
        <v>4</v>
      </c>
      <c r="AO504">
        <v>3</v>
      </c>
      <c r="AP504" t="str">
        <f t="shared" si="68"/>
        <v>Yes</v>
      </c>
      <c r="AQ504">
        <v>1</v>
      </c>
      <c r="AR504" s="5">
        <f t="shared" si="69"/>
        <v>2144014.15</v>
      </c>
      <c r="AS504" s="5">
        <f t="shared" si="70"/>
        <v>689848.61</v>
      </c>
      <c r="AT504" t="s">
        <v>59</v>
      </c>
      <c r="AU504" t="s">
        <v>6164</v>
      </c>
      <c r="AV504" t="s">
        <v>6165</v>
      </c>
      <c r="AW504" t="s">
        <v>6166</v>
      </c>
      <c r="AX504" t="s">
        <v>6167</v>
      </c>
      <c r="AY504">
        <v>39</v>
      </c>
      <c r="AZ504">
        <v>0</v>
      </c>
      <c r="BA504">
        <v>17</v>
      </c>
      <c r="BB504" t="s">
        <v>6191</v>
      </c>
      <c r="BC504">
        <v>0</v>
      </c>
      <c r="BD504">
        <v>0</v>
      </c>
      <c r="BE504" t="s">
        <v>6169</v>
      </c>
      <c r="BF504" t="s">
        <v>6170</v>
      </c>
      <c r="BG504">
        <v>1</v>
      </c>
      <c r="BH504" t="s">
        <v>6179</v>
      </c>
      <c r="BI504">
        <v>53</v>
      </c>
      <c r="BJ504" t="s">
        <v>6187</v>
      </c>
      <c r="BK504">
        <v>0</v>
      </c>
      <c r="BL504">
        <v>45</v>
      </c>
      <c r="BM504" s="3">
        <f t="shared" si="71"/>
        <v>0.84444444444444444</v>
      </c>
    </row>
    <row r="505" spans="1:65">
      <c r="A505" t="s">
        <v>633</v>
      </c>
      <c r="B505" s="2">
        <v>45689</v>
      </c>
      <c r="C505" t="s">
        <v>47</v>
      </c>
      <c r="D505" t="s">
        <v>630</v>
      </c>
      <c r="E505">
        <v>2</v>
      </c>
      <c r="F505" t="s">
        <v>49</v>
      </c>
      <c r="G505" t="s">
        <v>50</v>
      </c>
      <c r="H505" t="s">
        <v>108</v>
      </c>
      <c r="I505" t="s">
        <v>52</v>
      </c>
      <c r="J505" t="s">
        <v>81</v>
      </c>
      <c r="K505" t="s">
        <v>75</v>
      </c>
      <c r="L505" t="s">
        <v>92</v>
      </c>
      <c r="M505" t="s">
        <v>56</v>
      </c>
      <c r="N505" t="s">
        <v>69</v>
      </c>
      <c r="O505" t="s">
        <v>70</v>
      </c>
      <c r="P505">
        <v>43</v>
      </c>
      <c r="Q505">
        <v>45</v>
      </c>
      <c r="R505">
        <v>45</v>
      </c>
      <c r="S505">
        <v>2</v>
      </c>
      <c r="T505">
        <f t="shared" si="63"/>
        <v>43</v>
      </c>
      <c r="U505">
        <v>42</v>
      </c>
      <c r="V505">
        <f t="shared" si="64"/>
        <v>1</v>
      </c>
      <c r="W505" s="3">
        <f t="shared" si="65"/>
        <v>4.4444444444444446E-2</v>
      </c>
      <c r="X505">
        <v>22</v>
      </c>
      <c r="Y505" s="4">
        <v>3.5</v>
      </c>
      <c r="Z505" s="4">
        <v>1.3</v>
      </c>
      <c r="AA505" s="5">
        <v>78155.53</v>
      </c>
      <c r="AB505" s="5">
        <f t="shared" si="66"/>
        <v>3282532.26</v>
      </c>
      <c r="AC505" s="5">
        <v>53496.17</v>
      </c>
      <c r="AD505" s="5">
        <f t="shared" si="67"/>
        <v>2407327.65</v>
      </c>
      <c r="AE505" s="5">
        <v>145878.82999999999</v>
      </c>
      <c r="AF505" s="5">
        <v>39671.629999999997</v>
      </c>
      <c r="AG505" s="5">
        <v>9225.77</v>
      </c>
      <c r="AH505" s="5">
        <v>1885</v>
      </c>
      <c r="AI505" s="5">
        <v>13600</v>
      </c>
      <c r="AJ505">
        <v>0</v>
      </c>
      <c r="AK505" s="5">
        <v>0</v>
      </c>
      <c r="AL505" s="5">
        <v>1430.49</v>
      </c>
      <c r="AM505" s="5">
        <v>26607.66</v>
      </c>
      <c r="AN505">
        <v>4</v>
      </c>
      <c r="AO505">
        <v>4</v>
      </c>
      <c r="AP505" t="str">
        <f t="shared" si="68"/>
        <v>Yes</v>
      </c>
      <c r="AQ505">
        <v>1</v>
      </c>
      <c r="AR505" s="5">
        <f t="shared" si="69"/>
        <v>2645627.0299999998</v>
      </c>
      <c r="AS505" s="5">
        <f t="shared" si="70"/>
        <v>636905.23</v>
      </c>
      <c r="AT505" t="s">
        <v>59</v>
      </c>
      <c r="AU505" t="s">
        <v>6164</v>
      </c>
      <c r="AV505" t="s">
        <v>6165</v>
      </c>
      <c r="AW505" t="s">
        <v>6166</v>
      </c>
      <c r="AX505" t="s">
        <v>6184</v>
      </c>
      <c r="AY505">
        <v>46</v>
      </c>
      <c r="AZ505">
        <v>0</v>
      </c>
      <c r="BA505">
        <v>17</v>
      </c>
      <c r="BB505" t="s">
        <v>6191</v>
      </c>
      <c r="BC505">
        <v>0</v>
      </c>
      <c r="BD505">
        <v>0</v>
      </c>
      <c r="BE505" t="s">
        <v>6169</v>
      </c>
      <c r="BF505" t="s">
        <v>6176</v>
      </c>
      <c r="BG505">
        <v>1</v>
      </c>
      <c r="BH505" t="s">
        <v>6179</v>
      </c>
      <c r="BI505">
        <v>36</v>
      </c>
      <c r="BJ505" t="s">
        <v>6172</v>
      </c>
      <c r="BK505">
        <v>0</v>
      </c>
      <c r="BL505">
        <v>53</v>
      </c>
      <c r="BM505" s="3">
        <f t="shared" si="71"/>
        <v>0.84905660377358494</v>
      </c>
    </row>
    <row r="506" spans="1:65">
      <c r="A506" t="s">
        <v>634</v>
      </c>
      <c r="B506" s="2">
        <v>45689</v>
      </c>
      <c r="C506" t="s">
        <v>47</v>
      </c>
      <c r="D506" t="s">
        <v>630</v>
      </c>
      <c r="E506">
        <v>2</v>
      </c>
      <c r="F506" t="s">
        <v>61</v>
      </c>
      <c r="G506" t="s">
        <v>62</v>
      </c>
      <c r="H506" t="s">
        <v>96</v>
      </c>
      <c r="I506" t="s">
        <v>74</v>
      </c>
      <c r="J506" t="s">
        <v>81</v>
      </c>
      <c r="K506" t="s">
        <v>66</v>
      </c>
      <c r="L506" t="s">
        <v>55</v>
      </c>
      <c r="M506" t="s">
        <v>68</v>
      </c>
      <c r="N506" t="s">
        <v>94</v>
      </c>
      <c r="O506" t="s">
        <v>120</v>
      </c>
      <c r="P506">
        <v>36</v>
      </c>
      <c r="Q506">
        <v>37</v>
      </c>
      <c r="R506">
        <v>36</v>
      </c>
      <c r="S506">
        <v>1</v>
      </c>
      <c r="T506">
        <f t="shared" si="63"/>
        <v>35</v>
      </c>
      <c r="U506">
        <v>35</v>
      </c>
      <c r="V506">
        <f t="shared" si="64"/>
        <v>0</v>
      </c>
      <c r="W506" s="3">
        <f t="shared" si="65"/>
        <v>2.7777777777777776E-2</v>
      </c>
      <c r="X506">
        <v>27</v>
      </c>
      <c r="Y506" s="4">
        <v>3.6</v>
      </c>
      <c r="Z506" s="4">
        <v>0.9</v>
      </c>
      <c r="AA506" s="5">
        <v>72940.179999999993</v>
      </c>
      <c r="AB506" s="5">
        <f t="shared" si="66"/>
        <v>2552906.2999999998</v>
      </c>
      <c r="AC506" s="5">
        <v>50834.23</v>
      </c>
      <c r="AD506" s="5">
        <f t="shared" si="67"/>
        <v>1830032.28</v>
      </c>
      <c r="AE506" s="5">
        <v>110745.44</v>
      </c>
      <c r="AF506" s="5">
        <v>31118.86</v>
      </c>
      <c r="AG506" s="5">
        <v>8841.07</v>
      </c>
      <c r="AH506" s="5">
        <v>1305</v>
      </c>
      <c r="AI506" s="5">
        <v>6800</v>
      </c>
      <c r="AJ506">
        <v>0</v>
      </c>
      <c r="AK506" s="5">
        <v>0</v>
      </c>
      <c r="AL506" s="5">
        <v>0</v>
      </c>
      <c r="AM506" s="5">
        <v>23532.93</v>
      </c>
      <c r="AN506">
        <v>4</v>
      </c>
      <c r="AO506">
        <v>2</v>
      </c>
      <c r="AP506" t="str">
        <f t="shared" si="68"/>
        <v>Yes</v>
      </c>
      <c r="AQ506">
        <v>1</v>
      </c>
      <c r="AR506" s="5">
        <f t="shared" si="69"/>
        <v>2012375.58</v>
      </c>
      <c r="AS506" s="5">
        <f t="shared" si="70"/>
        <v>540530.72</v>
      </c>
      <c r="AT506" t="s">
        <v>116</v>
      </c>
      <c r="AU506" t="s">
        <v>6164</v>
      </c>
      <c r="AV506" t="s">
        <v>6165</v>
      </c>
      <c r="AW506" t="s">
        <v>6166</v>
      </c>
      <c r="AX506" t="s">
        <v>6167</v>
      </c>
      <c r="AY506">
        <v>38</v>
      </c>
      <c r="AZ506">
        <v>0</v>
      </c>
      <c r="BA506">
        <v>0</v>
      </c>
      <c r="BB506" t="s">
        <v>6168</v>
      </c>
      <c r="BC506">
        <v>0</v>
      </c>
      <c r="BD506">
        <v>0</v>
      </c>
      <c r="BE506" t="s">
        <v>6169</v>
      </c>
      <c r="BF506" t="s">
        <v>6170</v>
      </c>
      <c r="BG506">
        <v>0</v>
      </c>
      <c r="BH506" t="s">
        <v>6171</v>
      </c>
      <c r="BI506">
        <v>58</v>
      </c>
      <c r="BJ506" t="s">
        <v>6187</v>
      </c>
      <c r="BK506">
        <v>0</v>
      </c>
      <c r="BL506">
        <v>49</v>
      </c>
      <c r="BM506" s="3">
        <f t="shared" si="71"/>
        <v>0.73469387755102045</v>
      </c>
    </row>
    <row r="507" spans="1:65">
      <c r="A507" t="s">
        <v>635</v>
      </c>
      <c r="B507" s="2">
        <v>45689</v>
      </c>
      <c r="C507" t="s">
        <v>47</v>
      </c>
      <c r="D507" t="s">
        <v>630</v>
      </c>
      <c r="E507">
        <v>2</v>
      </c>
      <c r="F507" t="s">
        <v>72</v>
      </c>
      <c r="G507" t="s">
        <v>50</v>
      </c>
      <c r="H507" t="s">
        <v>138</v>
      </c>
      <c r="I507" t="s">
        <v>74</v>
      </c>
      <c r="J507" t="s">
        <v>65</v>
      </c>
      <c r="K507" t="s">
        <v>54</v>
      </c>
      <c r="L507" t="s">
        <v>87</v>
      </c>
      <c r="M507" t="s">
        <v>56</v>
      </c>
      <c r="N507" t="s">
        <v>69</v>
      </c>
      <c r="O507" t="s">
        <v>58</v>
      </c>
      <c r="P507">
        <v>54</v>
      </c>
      <c r="Q507">
        <v>55</v>
      </c>
      <c r="R507">
        <v>54</v>
      </c>
      <c r="S507">
        <v>1</v>
      </c>
      <c r="T507">
        <f t="shared" si="63"/>
        <v>53</v>
      </c>
      <c r="U507">
        <v>52</v>
      </c>
      <c r="V507">
        <f t="shared" si="64"/>
        <v>1</v>
      </c>
      <c r="W507" s="3">
        <f t="shared" si="65"/>
        <v>1.8518518518518517E-2</v>
      </c>
      <c r="X507">
        <v>17</v>
      </c>
      <c r="Y507" s="4">
        <v>3.2</v>
      </c>
      <c r="Z507" s="4">
        <v>1</v>
      </c>
      <c r="AA507" s="5">
        <v>56308.480000000003</v>
      </c>
      <c r="AB507" s="5">
        <f t="shared" si="66"/>
        <v>2928040.96</v>
      </c>
      <c r="AC507" s="5">
        <v>35908.71</v>
      </c>
      <c r="AD507" s="5">
        <f t="shared" si="67"/>
        <v>1939070.34</v>
      </c>
      <c r="AE507" s="5">
        <v>119655.31</v>
      </c>
      <c r="AF507" s="5">
        <v>33462.85</v>
      </c>
      <c r="AG507" s="5">
        <v>8776.3799999999992</v>
      </c>
      <c r="AH507" s="5">
        <v>1450</v>
      </c>
      <c r="AI507" s="5">
        <v>4600</v>
      </c>
      <c r="AJ507">
        <v>0</v>
      </c>
      <c r="AK507" s="5">
        <v>0</v>
      </c>
      <c r="AL507" s="5">
        <v>983.47</v>
      </c>
      <c r="AM507" s="5">
        <v>35183.11</v>
      </c>
      <c r="AN507">
        <v>4</v>
      </c>
      <c r="AO507">
        <v>4</v>
      </c>
      <c r="AP507" t="str">
        <f t="shared" si="68"/>
        <v>Yes</v>
      </c>
      <c r="AQ507">
        <v>0</v>
      </c>
      <c r="AR507" s="5">
        <f t="shared" si="69"/>
        <v>2143181.46</v>
      </c>
      <c r="AS507" s="5">
        <f t="shared" si="70"/>
        <v>784859.5</v>
      </c>
      <c r="AT507" t="s">
        <v>59</v>
      </c>
      <c r="AU507" t="s">
        <v>6164</v>
      </c>
      <c r="AV507" t="s">
        <v>6165</v>
      </c>
      <c r="AW507" t="s">
        <v>6166</v>
      </c>
      <c r="AX507" t="s">
        <v>6167</v>
      </c>
      <c r="AY507">
        <v>55</v>
      </c>
      <c r="AZ507">
        <v>1</v>
      </c>
      <c r="BA507">
        <v>17</v>
      </c>
      <c r="BB507" t="s">
        <v>6198</v>
      </c>
      <c r="BC507">
        <v>0</v>
      </c>
      <c r="BD507">
        <v>0</v>
      </c>
      <c r="BE507" t="s">
        <v>6169</v>
      </c>
      <c r="BF507" t="s">
        <v>6170</v>
      </c>
      <c r="BG507">
        <v>0</v>
      </c>
      <c r="BH507" t="s">
        <v>6171</v>
      </c>
      <c r="BI507">
        <v>30</v>
      </c>
      <c r="BJ507" t="s">
        <v>6172</v>
      </c>
      <c r="BK507">
        <v>0</v>
      </c>
      <c r="BL507">
        <v>62</v>
      </c>
      <c r="BM507" s="3">
        <f t="shared" si="71"/>
        <v>0.87096774193548387</v>
      </c>
    </row>
    <row r="508" spans="1:65">
      <c r="A508" t="s">
        <v>636</v>
      </c>
      <c r="B508" s="2">
        <v>45689</v>
      </c>
      <c r="C508" t="s">
        <v>47</v>
      </c>
      <c r="D508" t="s">
        <v>630</v>
      </c>
      <c r="E508">
        <v>2</v>
      </c>
      <c r="F508" t="s">
        <v>61</v>
      </c>
      <c r="G508" t="s">
        <v>79</v>
      </c>
      <c r="H508" t="s">
        <v>123</v>
      </c>
      <c r="I508" t="s">
        <v>52</v>
      </c>
      <c r="J508" t="s">
        <v>53</v>
      </c>
      <c r="K508" t="s">
        <v>75</v>
      </c>
      <c r="L508" t="s">
        <v>87</v>
      </c>
      <c r="M508" t="s">
        <v>56</v>
      </c>
      <c r="N508" t="s">
        <v>94</v>
      </c>
      <c r="O508" t="s">
        <v>70</v>
      </c>
      <c r="P508">
        <v>65</v>
      </c>
      <c r="Q508">
        <v>66</v>
      </c>
      <c r="R508">
        <v>64</v>
      </c>
      <c r="S508">
        <v>2</v>
      </c>
      <c r="T508">
        <f t="shared" si="63"/>
        <v>62</v>
      </c>
      <c r="U508">
        <v>62</v>
      </c>
      <c r="V508">
        <f t="shared" si="64"/>
        <v>0</v>
      </c>
      <c r="W508" s="3">
        <f t="shared" si="65"/>
        <v>3.125E-2</v>
      </c>
      <c r="X508">
        <v>22</v>
      </c>
      <c r="Y508" s="4">
        <v>3.8</v>
      </c>
      <c r="Z508" s="4">
        <v>1.3</v>
      </c>
      <c r="AA508" s="5">
        <v>35540.080000000002</v>
      </c>
      <c r="AB508" s="5">
        <f t="shared" si="66"/>
        <v>2203484.96</v>
      </c>
      <c r="AC508" s="5">
        <v>24020.81</v>
      </c>
      <c r="AD508" s="5">
        <f t="shared" si="67"/>
        <v>1537331.84</v>
      </c>
      <c r="AE508" s="5">
        <v>114899.93</v>
      </c>
      <c r="AF508" s="5">
        <v>27939.18</v>
      </c>
      <c r="AG508" s="5">
        <v>9402.2800000000007</v>
      </c>
      <c r="AH508" s="5">
        <v>1885</v>
      </c>
      <c r="AI508" s="5">
        <v>6400</v>
      </c>
      <c r="AJ508">
        <v>0</v>
      </c>
      <c r="AK508" s="5">
        <v>0</v>
      </c>
      <c r="AL508" s="5">
        <v>0</v>
      </c>
      <c r="AM508" s="5">
        <v>41700.480000000003</v>
      </c>
      <c r="AN508">
        <v>4</v>
      </c>
      <c r="AO508">
        <v>5</v>
      </c>
      <c r="AP508" t="str">
        <f t="shared" si="68"/>
        <v>No</v>
      </c>
      <c r="AQ508">
        <v>2</v>
      </c>
      <c r="AR508" s="5">
        <f t="shared" si="69"/>
        <v>1739558.71</v>
      </c>
      <c r="AS508" s="5">
        <f t="shared" si="70"/>
        <v>463926.25</v>
      </c>
      <c r="AT508" t="s">
        <v>59</v>
      </c>
      <c r="AU508" t="s">
        <v>6164</v>
      </c>
      <c r="AV508" t="s">
        <v>6165</v>
      </c>
      <c r="AW508" t="s">
        <v>6166</v>
      </c>
      <c r="AX508" t="s">
        <v>6167</v>
      </c>
      <c r="AY508">
        <v>66</v>
      </c>
      <c r="AZ508">
        <v>0</v>
      </c>
      <c r="BA508">
        <v>0</v>
      </c>
      <c r="BB508" t="s">
        <v>6168</v>
      </c>
      <c r="BC508">
        <v>1</v>
      </c>
      <c r="BD508">
        <v>0</v>
      </c>
      <c r="BE508" t="s">
        <v>6178</v>
      </c>
      <c r="BF508" t="s">
        <v>6170</v>
      </c>
      <c r="BG508">
        <v>1</v>
      </c>
      <c r="BH508" t="s">
        <v>6186</v>
      </c>
      <c r="BI508">
        <v>37</v>
      </c>
      <c r="BJ508" t="s">
        <v>6172</v>
      </c>
      <c r="BK508">
        <v>0</v>
      </c>
      <c r="BL508">
        <v>73</v>
      </c>
      <c r="BM508" s="3">
        <f t="shared" si="71"/>
        <v>0.87671232876712324</v>
      </c>
    </row>
    <row r="509" spans="1:65">
      <c r="A509" t="s">
        <v>637</v>
      </c>
      <c r="B509" s="2">
        <v>45689</v>
      </c>
      <c r="C509" t="s">
        <v>47</v>
      </c>
      <c r="D509" t="s">
        <v>630</v>
      </c>
      <c r="E509">
        <v>2</v>
      </c>
      <c r="F509" t="s">
        <v>78</v>
      </c>
      <c r="G509" t="s">
        <v>62</v>
      </c>
      <c r="H509" t="s">
        <v>168</v>
      </c>
      <c r="I509" t="s">
        <v>52</v>
      </c>
      <c r="J509" t="s">
        <v>53</v>
      </c>
      <c r="K509" t="s">
        <v>66</v>
      </c>
      <c r="L509" t="s">
        <v>55</v>
      </c>
      <c r="M509" t="s">
        <v>56</v>
      </c>
      <c r="N509" t="s">
        <v>69</v>
      </c>
      <c r="O509" t="s">
        <v>70</v>
      </c>
      <c r="P509">
        <v>58</v>
      </c>
      <c r="Q509">
        <v>61</v>
      </c>
      <c r="R509">
        <v>60</v>
      </c>
      <c r="S509">
        <v>2</v>
      </c>
      <c r="T509">
        <f t="shared" si="63"/>
        <v>58</v>
      </c>
      <c r="U509">
        <v>58</v>
      </c>
      <c r="V509">
        <f t="shared" si="64"/>
        <v>0</v>
      </c>
      <c r="W509" s="3">
        <f t="shared" si="65"/>
        <v>3.3333333333333333E-2</v>
      </c>
      <c r="X509">
        <v>35</v>
      </c>
      <c r="Y509" s="4">
        <v>8.1999999999999993</v>
      </c>
      <c r="Z509" s="4">
        <v>2</v>
      </c>
      <c r="AA509" s="5">
        <v>33783.339999999997</v>
      </c>
      <c r="AB509" s="5">
        <f t="shared" si="66"/>
        <v>1959433.72</v>
      </c>
      <c r="AC509" s="5">
        <v>23684.68</v>
      </c>
      <c r="AD509" s="5">
        <f t="shared" si="67"/>
        <v>1421080.8</v>
      </c>
      <c r="AE509" s="5">
        <v>108883.86</v>
      </c>
      <c r="AF509" s="5">
        <v>28679.65</v>
      </c>
      <c r="AG509" s="5">
        <v>10531.45</v>
      </c>
      <c r="AH509" s="5">
        <v>2900</v>
      </c>
      <c r="AI509" s="5">
        <v>6400</v>
      </c>
      <c r="AJ509">
        <v>0</v>
      </c>
      <c r="AK509" s="5">
        <v>0</v>
      </c>
      <c r="AL509" s="5">
        <v>0</v>
      </c>
      <c r="AM509" s="5">
        <v>36044.35</v>
      </c>
      <c r="AN509">
        <v>4</v>
      </c>
      <c r="AO509">
        <v>4</v>
      </c>
      <c r="AP509" t="str">
        <f t="shared" si="68"/>
        <v>Yes</v>
      </c>
      <c r="AQ509">
        <v>1</v>
      </c>
      <c r="AR509" s="5">
        <f t="shared" si="69"/>
        <v>1614520.11</v>
      </c>
      <c r="AS509" s="5">
        <f t="shared" si="70"/>
        <v>344913.61</v>
      </c>
      <c r="AT509" t="s">
        <v>59</v>
      </c>
      <c r="AU509" t="s">
        <v>6164</v>
      </c>
      <c r="AV509" t="s">
        <v>6165</v>
      </c>
      <c r="AW509" t="s">
        <v>6166</v>
      </c>
      <c r="AX509" t="s">
        <v>6177</v>
      </c>
      <c r="AY509">
        <v>60</v>
      </c>
      <c r="AZ509">
        <v>0</v>
      </c>
      <c r="BA509">
        <v>0</v>
      </c>
      <c r="BB509" t="s">
        <v>6168</v>
      </c>
      <c r="BC509">
        <v>0</v>
      </c>
      <c r="BD509">
        <v>0</v>
      </c>
      <c r="BE509" t="s">
        <v>6169</v>
      </c>
      <c r="BF509" t="s">
        <v>6170</v>
      </c>
      <c r="BG509">
        <v>1</v>
      </c>
      <c r="BH509" t="s">
        <v>6186</v>
      </c>
      <c r="BI509">
        <v>24</v>
      </c>
      <c r="BJ509" t="s">
        <v>6172</v>
      </c>
      <c r="BK509">
        <v>0</v>
      </c>
      <c r="BL509">
        <v>75</v>
      </c>
      <c r="BM509" s="3">
        <f t="shared" si="71"/>
        <v>0.8</v>
      </c>
    </row>
    <row r="510" spans="1:65">
      <c r="A510" t="s">
        <v>638</v>
      </c>
      <c r="B510" s="2">
        <v>45689</v>
      </c>
      <c r="C510" t="s">
        <v>47</v>
      </c>
      <c r="D510" t="s">
        <v>630</v>
      </c>
      <c r="E510">
        <v>2</v>
      </c>
      <c r="F510" t="s">
        <v>49</v>
      </c>
      <c r="G510" t="s">
        <v>50</v>
      </c>
      <c r="H510" t="s">
        <v>245</v>
      </c>
      <c r="I510" t="s">
        <v>52</v>
      </c>
      <c r="J510" t="s">
        <v>53</v>
      </c>
      <c r="K510" t="s">
        <v>75</v>
      </c>
      <c r="L510" t="s">
        <v>67</v>
      </c>
      <c r="M510" t="s">
        <v>56</v>
      </c>
      <c r="N510" t="s">
        <v>109</v>
      </c>
      <c r="O510" t="s">
        <v>58</v>
      </c>
      <c r="P510">
        <v>65</v>
      </c>
      <c r="Q510">
        <v>65</v>
      </c>
      <c r="R510">
        <v>65</v>
      </c>
      <c r="S510">
        <v>2</v>
      </c>
      <c r="T510">
        <f t="shared" si="63"/>
        <v>63</v>
      </c>
      <c r="U510">
        <v>63</v>
      </c>
      <c r="V510">
        <f t="shared" si="64"/>
        <v>0</v>
      </c>
      <c r="W510" s="3">
        <f t="shared" si="65"/>
        <v>3.0769230769230771E-2</v>
      </c>
      <c r="X510">
        <v>25</v>
      </c>
      <c r="Y510" s="4">
        <v>1.1000000000000001</v>
      </c>
      <c r="Z510" s="4">
        <v>1.2</v>
      </c>
      <c r="AA510" s="5">
        <v>36219.480000000003</v>
      </c>
      <c r="AB510" s="5">
        <f t="shared" si="66"/>
        <v>2281827.2400000002</v>
      </c>
      <c r="AC510" s="5">
        <v>23047.21</v>
      </c>
      <c r="AD510" s="5">
        <f t="shared" si="67"/>
        <v>1498068.65</v>
      </c>
      <c r="AE510" s="5">
        <v>114457.52</v>
      </c>
      <c r="AF510" s="5">
        <v>29113.88</v>
      </c>
      <c r="AG510" s="5">
        <v>9320.82</v>
      </c>
      <c r="AH510" s="5">
        <v>1740</v>
      </c>
      <c r="AI510" s="5">
        <v>6400</v>
      </c>
      <c r="AJ510">
        <v>0</v>
      </c>
      <c r="AK510" s="5">
        <v>0</v>
      </c>
      <c r="AL510" s="5">
        <v>0</v>
      </c>
      <c r="AM510" s="5">
        <v>98552.02</v>
      </c>
      <c r="AN510">
        <v>8</v>
      </c>
      <c r="AO510">
        <v>7</v>
      </c>
      <c r="AP510" t="str">
        <f t="shared" si="68"/>
        <v>Yes</v>
      </c>
      <c r="AQ510">
        <v>0</v>
      </c>
      <c r="AR510" s="5">
        <f t="shared" si="69"/>
        <v>1757652.89</v>
      </c>
      <c r="AS510" s="5">
        <f t="shared" si="70"/>
        <v>524174.35</v>
      </c>
      <c r="AT510" t="s">
        <v>59</v>
      </c>
      <c r="AU510" t="s">
        <v>6164</v>
      </c>
      <c r="AV510" t="s">
        <v>6165</v>
      </c>
      <c r="AW510" t="s">
        <v>6166</v>
      </c>
      <c r="AX510" t="s">
        <v>6184</v>
      </c>
      <c r="AY510">
        <v>67</v>
      </c>
      <c r="AZ510">
        <v>0</v>
      </c>
      <c r="BA510">
        <v>0</v>
      </c>
      <c r="BB510" t="s">
        <v>6168</v>
      </c>
      <c r="BC510">
        <v>0</v>
      </c>
      <c r="BD510">
        <v>0</v>
      </c>
      <c r="BE510" t="s">
        <v>6169</v>
      </c>
      <c r="BF510" t="s">
        <v>6170</v>
      </c>
      <c r="BG510">
        <v>1</v>
      </c>
      <c r="BH510" t="s">
        <v>6179</v>
      </c>
      <c r="BI510">
        <v>35</v>
      </c>
      <c r="BJ510" t="s">
        <v>6172</v>
      </c>
      <c r="BK510">
        <v>0</v>
      </c>
      <c r="BL510">
        <v>76</v>
      </c>
      <c r="BM510" s="3">
        <f t="shared" si="71"/>
        <v>0.85526315789473684</v>
      </c>
    </row>
    <row r="511" spans="1:65">
      <c r="A511" t="s">
        <v>639</v>
      </c>
      <c r="B511" s="2">
        <v>45689</v>
      </c>
      <c r="C511" t="s">
        <v>47</v>
      </c>
      <c r="D511" t="s">
        <v>630</v>
      </c>
      <c r="E511">
        <v>2</v>
      </c>
      <c r="F511" t="s">
        <v>78</v>
      </c>
      <c r="G511" t="s">
        <v>50</v>
      </c>
      <c r="H511" t="s">
        <v>161</v>
      </c>
      <c r="I511" t="s">
        <v>74</v>
      </c>
      <c r="J511" t="s">
        <v>53</v>
      </c>
      <c r="K511" t="s">
        <v>75</v>
      </c>
      <c r="L511" t="s">
        <v>55</v>
      </c>
      <c r="M511" t="s">
        <v>68</v>
      </c>
      <c r="N511" t="s">
        <v>57</v>
      </c>
      <c r="O511" t="s">
        <v>70</v>
      </c>
      <c r="P511">
        <v>55</v>
      </c>
      <c r="Q511">
        <v>59</v>
      </c>
      <c r="R511">
        <v>57</v>
      </c>
      <c r="S511">
        <v>2</v>
      </c>
      <c r="T511">
        <f t="shared" si="63"/>
        <v>55</v>
      </c>
      <c r="U511">
        <v>55</v>
      </c>
      <c r="V511">
        <f t="shared" si="64"/>
        <v>0</v>
      </c>
      <c r="W511" s="3">
        <f t="shared" si="65"/>
        <v>3.5087719298245612E-2</v>
      </c>
      <c r="X511">
        <v>21</v>
      </c>
      <c r="Y511" s="4">
        <v>6.6</v>
      </c>
      <c r="Z511" s="4">
        <v>1.6</v>
      </c>
      <c r="AA511" s="5">
        <v>36095.17</v>
      </c>
      <c r="AB511" s="5">
        <f t="shared" si="66"/>
        <v>1985234.35</v>
      </c>
      <c r="AC511" s="5">
        <v>22594.89</v>
      </c>
      <c r="AD511" s="5">
        <f t="shared" si="67"/>
        <v>1287908.73</v>
      </c>
      <c r="AE511" s="5">
        <v>98305.36</v>
      </c>
      <c r="AF511" s="5">
        <v>26468.73</v>
      </c>
      <c r="AG511" s="5">
        <v>9239.64</v>
      </c>
      <c r="AH511" s="5">
        <v>2320</v>
      </c>
      <c r="AI511" s="5">
        <v>6400</v>
      </c>
      <c r="AJ511">
        <v>1</v>
      </c>
      <c r="AK511" s="5">
        <v>8725.99</v>
      </c>
      <c r="AL511" s="5">
        <v>0</v>
      </c>
      <c r="AM511" s="5">
        <v>36944.61</v>
      </c>
      <c r="AN511">
        <v>4</v>
      </c>
      <c r="AO511">
        <v>2</v>
      </c>
      <c r="AP511" t="str">
        <f t="shared" si="68"/>
        <v>Yes</v>
      </c>
      <c r="AQ511">
        <v>1</v>
      </c>
      <c r="AR511" s="5">
        <f t="shared" si="69"/>
        <v>1476313.06</v>
      </c>
      <c r="AS511" s="5">
        <f t="shared" si="70"/>
        <v>508921.29</v>
      </c>
      <c r="AT511" t="s">
        <v>59</v>
      </c>
      <c r="AU511" t="s">
        <v>6181</v>
      </c>
      <c r="AV511" t="s">
        <v>6182</v>
      </c>
      <c r="AW511" t="s">
        <v>6183</v>
      </c>
      <c r="AX511" t="s">
        <v>6167</v>
      </c>
      <c r="AY511">
        <v>57</v>
      </c>
      <c r="AZ511">
        <v>0</v>
      </c>
      <c r="BA511">
        <v>0</v>
      </c>
      <c r="BB511" t="s">
        <v>6168</v>
      </c>
      <c r="BC511">
        <v>0</v>
      </c>
      <c r="BD511">
        <v>0</v>
      </c>
      <c r="BE511" t="s">
        <v>6169</v>
      </c>
      <c r="BF511" t="s">
        <v>6170</v>
      </c>
      <c r="BG511">
        <v>1</v>
      </c>
      <c r="BH511" t="s">
        <v>6186</v>
      </c>
      <c r="BI511">
        <v>50</v>
      </c>
      <c r="BJ511" t="s">
        <v>6172</v>
      </c>
      <c r="BK511">
        <v>0</v>
      </c>
      <c r="BL511">
        <v>72</v>
      </c>
      <c r="BM511" s="3">
        <f t="shared" si="71"/>
        <v>0.79166666666666663</v>
      </c>
    </row>
    <row r="512" spans="1:65">
      <c r="A512" t="s">
        <v>640</v>
      </c>
      <c r="B512" s="2">
        <v>45689</v>
      </c>
      <c r="C512" t="s">
        <v>47</v>
      </c>
      <c r="D512" t="s">
        <v>630</v>
      </c>
      <c r="E512">
        <v>2</v>
      </c>
      <c r="F512" t="s">
        <v>49</v>
      </c>
      <c r="G512" t="s">
        <v>79</v>
      </c>
      <c r="H512" t="s">
        <v>106</v>
      </c>
      <c r="I512" t="s">
        <v>52</v>
      </c>
      <c r="J512" t="s">
        <v>81</v>
      </c>
      <c r="K512" t="s">
        <v>75</v>
      </c>
      <c r="L512" t="s">
        <v>92</v>
      </c>
      <c r="M512" t="s">
        <v>56</v>
      </c>
      <c r="N512" t="s">
        <v>94</v>
      </c>
      <c r="O512" t="s">
        <v>58</v>
      </c>
      <c r="P512">
        <v>44</v>
      </c>
      <c r="Q512">
        <v>45</v>
      </c>
      <c r="R512">
        <v>44</v>
      </c>
      <c r="S512">
        <v>1</v>
      </c>
      <c r="T512">
        <f t="shared" si="63"/>
        <v>43</v>
      </c>
      <c r="U512">
        <v>42</v>
      </c>
      <c r="V512">
        <f t="shared" si="64"/>
        <v>1</v>
      </c>
      <c r="W512" s="3">
        <f t="shared" si="65"/>
        <v>2.2727272727272728E-2</v>
      </c>
      <c r="X512">
        <v>27</v>
      </c>
      <c r="Y512" s="4">
        <v>5.5</v>
      </c>
      <c r="Z512" s="4">
        <v>0.9</v>
      </c>
      <c r="AA512" s="5">
        <v>77189.48</v>
      </c>
      <c r="AB512" s="5">
        <f t="shared" si="66"/>
        <v>3241958.16</v>
      </c>
      <c r="AC512" s="5">
        <v>53589.56</v>
      </c>
      <c r="AD512" s="5">
        <f t="shared" si="67"/>
        <v>2357940.64</v>
      </c>
      <c r="AE512" s="5">
        <v>142317.47</v>
      </c>
      <c r="AF512" s="5">
        <v>40292.550000000003</v>
      </c>
      <c r="AG512" s="5">
        <v>10065.51</v>
      </c>
      <c r="AH512" s="5">
        <v>1305</v>
      </c>
      <c r="AI512" s="5">
        <v>6800</v>
      </c>
      <c r="AJ512">
        <v>0</v>
      </c>
      <c r="AK512" s="5">
        <v>0</v>
      </c>
      <c r="AL512" s="5">
        <v>1466.57</v>
      </c>
      <c r="AM512" s="5">
        <v>26727.53</v>
      </c>
      <c r="AN512">
        <v>4</v>
      </c>
      <c r="AO512">
        <v>4</v>
      </c>
      <c r="AP512" t="str">
        <f t="shared" si="68"/>
        <v>Yes</v>
      </c>
      <c r="AQ512">
        <v>1</v>
      </c>
      <c r="AR512" s="5">
        <f t="shared" si="69"/>
        <v>2586915.27</v>
      </c>
      <c r="AS512" s="5">
        <f t="shared" si="70"/>
        <v>655042.89</v>
      </c>
      <c r="AT512" t="s">
        <v>59</v>
      </c>
      <c r="AU512" t="s">
        <v>6164</v>
      </c>
      <c r="AV512" t="s">
        <v>6165</v>
      </c>
      <c r="AW512" t="s">
        <v>6166</v>
      </c>
      <c r="AX512" t="s">
        <v>6167</v>
      </c>
      <c r="AY512">
        <v>46</v>
      </c>
      <c r="AZ512">
        <v>1</v>
      </c>
      <c r="BA512">
        <v>15</v>
      </c>
      <c r="BB512" t="s">
        <v>6191</v>
      </c>
      <c r="BC512">
        <v>0</v>
      </c>
      <c r="BD512">
        <v>0</v>
      </c>
      <c r="BE512" t="s">
        <v>6169</v>
      </c>
      <c r="BF512" t="s">
        <v>6170</v>
      </c>
      <c r="BG512">
        <v>1</v>
      </c>
      <c r="BH512" t="s">
        <v>6179</v>
      </c>
      <c r="BI512">
        <v>29</v>
      </c>
      <c r="BJ512" t="s">
        <v>6172</v>
      </c>
      <c r="BK512">
        <v>1</v>
      </c>
      <c r="BL512">
        <v>51</v>
      </c>
      <c r="BM512" s="3">
        <f t="shared" si="71"/>
        <v>0.86274509803921573</v>
      </c>
    </row>
    <row r="513" spans="1:65">
      <c r="A513" t="s">
        <v>641</v>
      </c>
      <c r="B513" s="2">
        <v>45689</v>
      </c>
      <c r="C513" t="s">
        <v>47</v>
      </c>
      <c r="D513" t="s">
        <v>630</v>
      </c>
      <c r="E513">
        <v>2</v>
      </c>
      <c r="F513" t="s">
        <v>78</v>
      </c>
      <c r="G513" t="s">
        <v>50</v>
      </c>
      <c r="H513" t="s">
        <v>181</v>
      </c>
      <c r="I513" t="s">
        <v>64</v>
      </c>
      <c r="J513" t="s">
        <v>81</v>
      </c>
      <c r="K513" t="s">
        <v>75</v>
      </c>
      <c r="L513" t="s">
        <v>55</v>
      </c>
      <c r="M513" t="s">
        <v>56</v>
      </c>
      <c r="N513" t="s">
        <v>94</v>
      </c>
      <c r="O513" t="s">
        <v>120</v>
      </c>
      <c r="P513">
        <v>33</v>
      </c>
      <c r="Q513">
        <v>33</v>
      </c>
      <c r="R513">
        <v>32</v>
      </c>
      <c r="S513">
        <v>1</v>
      </c>
      <c r="T513">
        <f t="shared" si="63"/>
        <v>31</v>
      </c>
      <c r="U513">
        <v>31</v>
      </c>
      <c r="V513">
        <f t="shared" si="64"/>
        <v>0</v>
      </c>
      <c r="W513" s="3">
        <f t="shared" si="65"/>
        <v>3.125E-2</v>
      </c>
      <c r="X513">
        <v>17</v>
      </c>
      <c r="Y513" s="4">
        <v>8.3000000000000007</v>
      </c>
      <c r="Z513" s="4">
        <v>1.8</v>
      </c>
      <c r="AA513" s="5">
        <v>77443.27</v>
      </c>
      <c r="AB513" s="5">
        <f t="shared" si="66"/>
        <v>2400741.37</v>
      </c>
      <c r="AC513" s="5">
        <v>52786.43</v>
      </c>
      <c r="AD513" s="5">
        <f t="shared" si="67"/>
        <v>1689165.76</v>
      </c>
      <c r="AE513" s="5">
        <v>93546.11</v>
      </c>
      <c r="AF513" s="5">
        <v>29323.7</v>
      </c>
      <c r="AG513" s="5">
        <v>8775.9500000000007</v>
      </c>
      <c r="AH513" s="5">
        <v>2610</v>
      </c>
      <c r="AI513" s="5">
        <v>6800</v>
      </c>
      <c r="AJ513">
        <v>0</v>
      </c>
      <c r="AK513" s="5">
        <v>0</v>
      </c>
      <c r="AL513" s="5">
        <v>0</v>
      </c>
      <c r="AM513" s="5">
        <v>24339.84</v>
      </c>
      <c r="AN513">
        <v>4</v>
      </c>
      <c r="AO513">
        <v>6</v>
      </c>
      <c r="AP513" t="str">
        <f t="shared" si="68"/>
        <v>No</v>
      </c>
      <c r="AQ513">
        <v>1</v>
      </c>
      <c r="AR513" s="5">
        <f t="shared" si="69"/>
        <v>1854561.36</v>
      </c>
      <c r="AS513" s="5">
        <f t="shared" si="70"/>
        <v>546180.01</v>
      </c>
      <c r="AT513" t="s">
        <v>59</v>
      </c>
      <c r="AU513" t="s">
        <v>6164</v>
      </c>
      <c r="AV513" t="s">
        <v>6165</v>
      </c>
      <c r="AW513" t="s">
        <v>6166</v>
      </c>
      <c r="AX513" t="s">
        <v>6177</v>
      </c>
      <c r="AY513">
        <v>36</v>
      </c>
      <c r="AZ513">
        <v>0</v>
      </c>
      <c r="BA513">
        <v>0</v>
      </c>
      <c r="BB513" t="s">
        <v>6168</v>
      </c>
      <c r="BC513">
        <v>0</v>
      </c>
      <c r="BD513">
        <v>2</v>
      </c>
      <c r="BE513" t="s">
        <v>6188</v>
      </c>
      <c r="BF513" t="s">
        <v>6170</v>
      </c>
      <c r="BG513">
        <v>0</v>
      </c>
      <c r="BH513" t="s">
        <v>6171</v>
      </c>
      <c r="BI513">
        <v>10</v>
      </c>
      <c r="BJ513" t="s">
        <v>6172</v>
      </c>
      <c r="BK513">
        <v>0</v>
      </c>
      <c r="BL513">
        <v>46</v>
      </c>
      <c r="BM513" s="3">
        <f t="shared" si="71"/>
        <v>0.69565217391304346</v>
      </c>
    </row>
    <row r="514" spans="1:65">
      <c r="A514" t="s">
        <v>642</v>
      </c>
      <c r="B514" s="2">
        <v>45689</v>
      </c>
      <c r="C514" t="s">
        <v>47</v>
      </c>
      <c r="D514" t="s">
        <v>630</v>
      </c>
      <c r="E514">
        <v>2</v>
      </c>
      <c r="F514" t="s">
        <v>78</v>
      </c>
      <c r="G514" t="s">
        <v>62</v>
      </c>
      <c r="H514" t="s">
        <v>153</v>
      </c>
      <c r="I514" t="s">
        <v>52</v>
      </c>
      <c r="J514" t="s">
        <v>81</v>
      </c>
      <c r="K514" t="s">
        <v>75</v>
      </c>
      <c r="L514" t="s">
        <v>67</v>
      </c>
      <c r="M514" t="s">
        <v>56</v>
      </c>
      <c r="N514" t="s">
        <v>94</v>
      </c>
      <c r="O514" t="s">
        <v>58</v>
      </c>
      <c r="P514">
        <v>35</v>
      </c>
      <c r="Q514">
        <v>36</v>
      </c>
      <c r="R514">
        <v>35</v>
      </c>
      <c r="S514">
        <v>1</v>
      </c>
      <c r="T514">
        <f t="shared" ref="T514:T577" si="72">R514-S514</f>
        <v>34</v>
      </c>
      <c r="U514">
        <v>34</v>
      </c>
      <c r="V514">
        <f t="shared" ref="V514:V577" si="73">T514-U514</f>
        <v>0</v>
      </c>
      <c r="W514" s="3">
        <f t="shared" ref="W514:W577" si="74">IFERROR(S514/R514,0)</f>
        <v>2.8571428571428571E-2</v>
      </c>
      <c r="X514">
        <v>29</v>
      </c>
      <c r="Y514" s="4">
        <v>1.9</v>
      </c>
      <c r="Z514" s="4">
        <v>0.7</v>
      </c>
      <c r="AA514" s="5">
        <v>78061.08</v>
      </c>
      <c r="AB514" s="5">
        <f t="shared" ref="AB514:AB577" si="75">ROUND(U514*AA514,2)</f>
        <v>2654076.7200000002</v>
      </c>
      <c r="AC514" s="5">
        <v>52025.47</v>
      </c>
      <c r="AD514" s="5">
        <f t="shared" ref="AD514:AD577" si="76">ROUND(R514*AC514,2)</f>
        <v>1820891.45</v>
      </c>
      <c r="AE514" s="5">
        <v>110408.46</v>
      </c>
      <c r="AF514" s="5">
        <v>32659.84</v>
      </c>
      <c r="AG514" s="5">
        <v>9364.93</v>
      </c>
      <c r="AH514" s="5">
        <v>1015</v>
      </c>
      <c r="AI514" s="5">
        <v>6800</v>
      </c>
      <c r="AJ514">
        <v>0</v>
      </c>
      <c r="AK514" s="5">
        <v>0</v>
      </c>
      <c r="AL514" s="5">
        <v>0</v>
      </c>
      <c r="AM514" s="5">
        <v>21223.13</v>
      </c>
      <c r="AN514">
        <v>4</v>
      </c>
      <c r="AO514">
        <v>3</v>
      </c>
      <c r="AP514" t="str">
        <f t="shared" ref="AP514:AP577" si="77">IF(AO514&lt;=AN514,"Yes","No")</f>
        <v>Yes</v>
      </c>
      <c r="AQ514">
        <v>1</v>
      </c>
      <c r="AR514" s="5">
        <f t="shared" ref="AR514:AR577" si="78">ROUND(SUM(AD514:AI514)+SUM(AK514:AM514),2)</f>
        <v>2002362.81</v>
      </c>
      <c r="AS514" s="5">
        <f t="shared" ref="AS514:AS577" si="79">ROUND(AB514-AR514,2)</f>
        <v>651713.91</v>
      </c>
      <c r="AT514" t="s">
        <v>116</v>
      </c>
      <c r="AU514" t="s">
        <v>6164</v>
      </c>
      <c r="AV514" t="s">
        <v>6165</v>
      </c>
      <c r="AW514" t="s">
        <v>6166</v>
      </c>
      <c r="AX514" t="s">
        <v>6167</v>
      </c>
      <c r="AY514">
        <v>36</v>
      </c>
      <c r="AZ514">
        <v>0</v>
      </c>
      <c r="BA514">
        <v>0</v>
      </c>
      <c r="BB514" t="s">
        <v>6168</v>
      </c>
      <c r="BC514">
        <v>0</v>
      </c>
      <c r="BD514">
        <v>0</v>
      </c>
      <c r="BE514" t="s">
        <v>6169</v>
      </c>
      <c r="BF514" t="s">
        <v>6170</v>
      </c>
      <c r="BG514">
        <v>0</v>
      </c>
      <c r="BH514" t="s">
        <v>6171</v>
      </c>
      <c r="BI514">
        <v>20</v>
      </c>
      <c r="BJ514" t="s">
        <v>6172</v>
      </c>
      <c r="BK514">
        <v>0</v>
      </c>
      <c r="BL514">
        <v>46</v>
      </c>
      <c r="BM514" s="3">
        <f t="shared" ref="BM514:BM577" si="80">IFERROR(R514/BL514,0)</f>
        <v>0.76086956521739135</v>
      </c>
    </row>
    <row r="515" spans="1:65">
      <c r="A515" t="s">
        <v>643</v>
      </c>
      <c r="B515" s="2">
        <v>45689</v>
      </c>
      <c r="C515" t="s">
        <v>47</v>
      </c>
      <c r="D515" t="s">
        <v>630</v>
      </c>
      <c r="E515">
        <v>2</v>
      </c>
      <c r="F515" t="s">
        <v>78</v>
      </c>
      <c r="G515" t="s">
        <v>50</v>
      </c>
      <c r="H515" t="s">
        <v>173</v>
      </c>
      <c r="I515" t="s">
        <v>64</v>
      </c>
      <c r="J515" t="s">
        <v>65</v>
      </c>
      <c r="K515" t="s">
        <v>66</v>
      </c>
      <c r="L515" t="s">
        <v>55</v>
      </c>
      <c r="M515" t="s">
        <v>56</v>
      </c>
      <c r="N515" t="s">
        <v>76</v>
      </c>
      <c r="O515" t="s">
        <v>82</v>
      </c>
      <c r="P515">
        <v>53</v>
      </c>
      <c r="Q515">
        <v>54</v>
      </c>
      <c r="R515">
        <v>54</v>
      </c>
      <c r="S515">
        <v>1</v>
      </c>
      <c r="T515">
        <f t="shared" si="72"/>
        <v>53</v>
      </c>
      <c r="U515">
        <v>52</v>
      </c>
      <c r="V515">
        <f t="shared" si="73"/>
        <v>1</v>
      </c>
      <c r="W515" s="3">
        <f t="shared" si="74"/>
        <v>1.8518518518518517E-2</v>
      </c>
      <c r="X515">
        <v>34</v>
      </c>
      <c r="Y515" s="4">
        <v>1.8</v>
      </c>
      <c r="Z515" s="4">
        <v>1.8</v>
      </c>
      <c r="AA515" s="5">
        <v>48828.75</v>
      </c>
      <c r="AB515" s="5">
        <f t="shared" si="75"/>
        <v>2539095</v>
      </c>
      <c r="AC515" s="5">
        <v>34635.279999999999</v>
      </c>
      <c r="AD515" s="5">
        <f t="shared" si="76"/>
        <v>1870305.12</v>
      </c>
      <c r="AE515" s="5">
        <v>115723.69</v>
      </c>
      <c r="AF515" s="5">
        <v>37416.660000000003</v>
      </c>
      <c r="AG515" s="5">
        <v>9677.2900000000009</v>
      </c>
      <c r="AH515" s="5">
        <v>2610</v>
      </c>
      <c r="AI515" s="5">
        <v>4600</v>
      </c>
      <c r="AJ515">
        <v>0</v>
      </c>
      <c r="AK515" s="5">
        <v>0</v>
      </c>
      <c r="AL515" s="5">
        <v>942.88</v>
      </c>
      <c r="AM515" s="5">
        <v>35595.449999999997</v>
      </c>
      <c r="AN515">
        <v>4</v>
      </c>
      <c r="AO515">
        <v>5</v>
      </c>
      <c r="AP515" t="str">
        <f t="shared" si="77"/>
        <v>No</v>
      </c>
      <c r="AQ515">
        <v>2</v>
      </c>
      <c r="AR515" s="5">
        <f t="shared" si="78"/>
        <v>2076871.09</v>
      </c>
      <c r="AS515" s="5">
        <f t="shared" si="79"/>
        <v>462223.91</v>
      </c>
      <c r="AT515" t="s">
        <v>59</v>
      </c>
      <c r="AU515" t="s">
        <v>6164</v>
      </c>
      <c r="AV515" t="s">
        <v>6165</v>
      </c>
      <c r="AW515" t="s">
        <v>6166</v>
      </c>
      <c r="AX515" t="s">
        <v>6184</v>
      </c>
      <c r="AY515">
        <v>54</v>
      </c>
      <c r="AZ515">
        <v>0</v>
      </c>
      <c r="BA515">
        <v>11</v>
      </c>
      <c r="BB515" t="s">
        <v>6198</v>
      </c>
      <c r="BC515">
        <v>0</v>
      </c>
      <c r="BD515">
        <v>1</v>
      </c>
      <c r="BE515" t="s">
        <v>6188</v>
      </c>
      <c r="BF515" t="s">
        <v>6170</v>
      </c>
      <c r="BG515">
        <v>1</v>
      </c>
      <c r="BH515" t="s">
        <v>6186</v>
      </c>
      <c r="BI515">
        <v>51</v>
      </c>
      <c r="BJ515" t="s">
        <v>6187</v>
      </c>
      <c r="BK515">
        <v>0</v>
      </c>
      <c r="BL515">
        <v>59</v>
      </c>
      <c r="BM515" s="3">
        <f t="shared" si="80"/>
        <v>0.9152542372881356</v>
      </c>
    </row>
    <row r="516" spans="1:65">
      <c r="A516" t="s">
        <v>644</v>
      </c>
      <c r="B516" s="2">
        <v>45690</v>
      </c>
      <c r="C516" t="s">
        <v>47</v>
      </c>
      <c r="D516" t="s">
        <v>630</v>
      </c>
      <c r="E516">
        <v>2</v>
      </c>
      <c r="F516" t="s">
        <v>78</v>
      </c>
      <c r="G516" t="s">
        <v>50</v>
      </c>
      <c r="H516" t="s">
        <v>185</v>
      </c>
      <c r="I516" t="s">
        <v>64</v>
      </c>
      <c r="J516" t="s">
        <v>65</v>
      </c>
      <c r="K516" t="s">
        <v>66</v>
      </c>
      <c r="L516" t="s">
        <v>92</v>
      </c>
      <c r="M516" t="s">
        <v>56</v>
      </c>
      <c r="N516" t="s">
        <v>57</v>
      </c>
      <c r="O516" t="s">
        <v>58</v>
      </c>
      <c r="P516">
        <v>48</v>
      </c>
      <c r="Q516">
        <v>51</v>
      </c>
      <c r="R516">
        <v>49</v>
      </c>
      <c r="S516">
        <v>1</v>
      </c>
      <c r="T516">
        <f t="shared" si="72"/>
        <v>48</v>
      </c>
      <c r="U516">
        <v>48</v>
      </c>
      <c r="V516">
        <f t="shared" si="73"/>
        <v>0</v>
      </c>
      <c r="W516" s="3">
        <f t="shared" si="74"/>
        <v>2.0408163265306121E-2</v>
      </c>
      <c r="X516">
        <v>42</v>
      </c>
      <c r="Y516" s="4">
        <v>7</v>
      </c>
      <c r="Z516" s="4">
        <v>2</v>
      </c>
      <c r="AA516" s="5">
        <v>49447.59</v>
      </c>
      <c r="AB516" s="5">
        <f t="shared" si="75"/>
        <v>2373484.3199999998</v>
      </c>
      <c r="AC516" s="5">
        <v>35334.620000000003</v>
      </c>
      <c r="AD516" s="5">
        <f t="shared" si="76"/>
        <v>1731396.38</v>
      </c>
      <c r="AE516" s="5">
        <v>105995.5</v>
      </c>
      <c r="AF516" s="5">
        <v>33341.839999999997</v>
      </c>
      <c r="AG516" s="5">
        <v>10553.56</v>
      </c>
      <c r="AH516" s="5">
        <v>2900</v>
      </c>
      <c r="AI516" s="5">
        <v>4600</v>
      </c>
      <c r="AJ516">
        <v>0</v>
      </c>
      <c r="AK516" s="5">
        <v>0</v>
      </c>
      <c r="AL516" s="5">
        <v>0</v>
      </c>
      <c r="AM516" s="5">
        <v>31255.02</v>
      </c>
      <c r="AN516">
        <v>4</v>
      </c>
      <c r="AO516">
        <v>4</v>
      </c>
      <c r="AP516" t="str">
        <f t="shared" si="77"/>
        <v>Yes</v>
      </c>
      <c r="AQ516">
        <v>1</v>
      </c>
      <c r="AR516" s="5">
        <f t="shared" si="78"/>
        <v>1920042.3</v>
      </c>
      <c r="AS516" s="5">
        <f t="shared" si="79"/>
        <v>453442.02</v>
      </c>
      <c r="AT516" t="s">
        <v>59</v>
      </c>
      <c r="AU516" t="s">
        <v>6164</v>
      </c>
      <c r="AV516" t="s">
        <v>6165</v>
      </c>
      <c r="AW516" t="s">
        <v>6166</v>
      </c>
      <c r="AX516" t="s">
        <v>6167</v>
      </c>
      <c r="AY516">
        <v>50</v>
      </c>
      <c r="AZ516">
        <v>0</v>
      </c>
      <c r="BA516">
        <v>0</v>
      </c>
      <c r="BB516" t="s">
        <v>6168</v>
      </c>
      <c r="BC516">
        <v>0</v>
      </c>
      <c r="BD516">
        <v>0</v>
      </c>
      <c r="BE516" t="s">
        <v>6169</v>
      </c>
      <c r="BF516" t="s">
        <v>6170</v>
      </c>
      <c r="BG516">
        <v>0</v>
      </c>
      <c r="BH516" t="s">
        <v>6171</v>
      </c>
      <c r="BI516">
        <v>50</v>
      </c>
      <c r="BJ516" t="s">
        <v>6172</v>
      </c>
      <c r="BK516">
        <v>0</v>
      </c>
      <c r="BL516">
        <v>64</v>
      </c>
      <c r="BM516" s="3">
        <f t="shared" si="80"/>
        <v>0.765625</v>
      </c>
    </row>
    <row r="517" spans="1:65">
      <c r="A517" t="s">
        <v>645</v>
      </c>
      <c r="B517" s="2">
        <v>45690</v>
      </c>
      <c r="C517" t="s">
        <v>47</v>
      </c>
      <c r="D517" t="s">
        <v>630</v>
      </c>
      <c r="E517">
        <v>2</v>
      </c>
      <c r="F517" t="s">
        <v>72</v>
      </c>
      <c r="G517" t="s">
        <v>62</v>
      </c>
      <c r="H517" t="s">
        <v>220</v>
      </c>
      <c r="I517" t="s">
        <v>52</v>
      </c>
      <c r="J517" t="s">
        <v>81</v>
      </c>
      <c r="K517" t="s">
        <v>75</v>
      </c>
      <c r="L517" t="s">
        <v>55</v>
      </c>
      <c r="M517" t="s">
        <v>56</v>
      </c>
      <c r="N517" t="s">
        <v>76</v>
      </c>
      <c r="O517" t="s">
        <v>70</v>
      </c>
      <c r="P517">
        <v>32</v>
      </c>
      <c r="Q517">
        <v>34</v>
      </c>
      <c r="R517">
        <v>35</v>
      </c>
      <c r="S517">
        <v>1</v>
      </c>
      <c r="T517">
        <f t="shared" si="72"/>
        <v>34</v>
      </c>
      <c r="U517">
        <v>31</v>
      </c>
      <c r="V517">
        <f t="shared" si="73"/>
        <v>3</v>
      </c>
      <c r="W517" s="3">
        <f t="shared" si="74"/>
        <v>2.8571428571428571E-2</v>
      </c>
      <c r="X517">
        <v>19</v>
      </c>
      <c r="Y517" s="4">
        <v>1.3</v>
      </c>
      <c r="Z517" s="4">
        <v>0.8</v>
      </c>
      <c r="AA517" s="5">
        <v>78746.66</v>
      </c>
      <c r="AB517" s="5">
        <f t="shared" si="75"/>
        <v>2441146.46</v>
      </c>
      <c r="AC517" s="5">
        <v>53125.57</v>
      </c>
      <c r="AD517" s="5">
        <f t="shared" si="76"/>
        <v>1859394.95</v>
      </c>
      <c r="AE517" s="5">
        <v>110365.95</v>
      </c>
      <c r="AF517" s="5">
        <v>30177.84</v>
      </c>
      <c r="AG517" s="5">
        <v>8147.98</v>
      </c>
      <c r="AH517" s="5">
        <v>1160</v>
      </c>
      <c r="AI517" s="5">
        <v>6800</v>
      </c>
      <c r="AJ517">
        <v>0</v>
      </c>
      <c r="AK517" s="5">
        <v>0</v>
      </c>
      <c r="AL517" s="5">
        <v>4727.34</v>
      </c>
      <c r="AM517" s="5">
        <v>20730.419999999998</v>
      </c>
      <c r="AN517">
        <v>4</v>
      </c>
      <c r="AO517">
        <v>3</v>
      </c>
      <c r="AP517" t="str">
        <f t="shared" si="77"/>
        <v>Yes</v>
      </c>
      <c r="AQ517">
        <v>1</v>
      </c>
      <c r="AR517" s="5">
        <f t="shared" si="78"/>
        <v>2041504.48</v>
      </c>
      <c r="AS517" s="5">
        <f t="shared" si="79"/>
        <v>399641.98</v>
      </c>
      <c r="AT517" t="s">
        <v>59</v>
      </c>
      <c r="AU517" t="s">
        <v>6164</v>
      </c>
      <c r="AV517" t="s">
        <v>6165</v>
      </c>
      <c r="AW517" t="s">
        <v>6166</v>
      </c>
      <c r="AX517" t="s">
        <v>6184</v>
      </c>
      <c r="AY517">
        <v>32</v>
      </c>
      <c r="AZ517">
        <v>0</v>
      </c>
      <c r="BA517">
        <v>19</v>
      </c>
      <c r="BB517" t="s">
        <v>6180</v>
      </c>
      <c r="BC517">
        <v>0</v>
      </c>
      <c r="BD517">
        <v>0</v>
      </c>
      <c r="BE517" t="s">
        <v>6169</v>
      </c>
      <c r="BF517" t="s">
        <v>6170</v>
      </c>
      <c r="BG517">
        <v>0</v>
      </c>
      <c r="BH517" t="s">
        <v>6171</v>
      </c>
      <c r="BI517">
        <v>39</v>
      </c>
      <c r="BJ517" t="s">
        <v>6172</v>
      </c>
      <c r="BK517">
        <v>0</v>
      </c>
      <c r="BL517">
        <v>46</v>
      </c>
      <c r="BM517" s="3">
        <f t="shared" si="80"/>
        <v>0.76086956521739135</v>
      </c>
    </row>
    <row r="518" spans="1:65">
      <c r="A518" t="s">
        <v>646</v>
      </c>
      <c r="B518" s="2">
        <v>45690</v>
      </c>
      <c r="C518" t="s">
        <v>47</v>
      </c>
      <c r="D518" t="s">
        <v>630</v>
      </c>
      <c r="E518">
        <v>2</v>
      </c>
      <c r="F518" t="s">
        <v>61</v>
      </c>
      <c r="G518" t="s">
        <v>79</v>
      </c>
      <c r="H518" t="s">
        <v>123</v>
      </c>
      <c r="I518" t="s">
        <v>64</v>
      </c>
      <c r="J518" t="s">
        <v>81</v>
      </c>
      <c r="K518" t="s">
        <v>75</v>
      </c>
      <c r="L518" t="s">
        <v>92</v>
      </c>
      <c r="M518" t="s">
        <v>56</v>
      </c>
      <c r="N518" t="s">
        <v>69</v>
      </c>
      <c r="O518" t="s">
        <v>58</v>
      </c>
      <c r="P518">
        <v>28</v>
      </c>
      <c r="Q518">
        <v>29</v>
      </c>
      <c r="R518">
        <v>28</v>
      </c>
      <c r="S518">
        <v>1</v>
      </c>
      <c r="T518">
        <f t="shared" si="72"/>
        <v>27</v>
      </c>
      <c r="U518">
        <v>27</v>
      </c>
      <c r="V518">
        <f t="shared" si="73"/>
        <v>0</v>
      </c>
      <c r="W518" s="3">
        <f t="shared" si="74"/>
        <v>3.5714285714285712E-2</v>
      </c>
      <c r="X518">
        <v>23</v>
      </c>
      <c r="Y518" s="4">
        <v>3.4</v>
      </c>
      <c r="Z518" s="4">
        <v>1.1000000000000001</v>
      </c>
      <c r="AA518" s="5">
        <v>78254.39</v>
      </c>
      <c r="AB518" s="5">
        <f t="shared" si="75"/>
        <v>2112868.5299999998</v>
      </c>
      <c r="AC518" s="5">
        <v>53452.6</v>
      </c>
      <c r="AD518" s="5">
        <f t="shared" si="76"/>
        <v>1496672.8</v>
      </c>
      <c r="AE518" s="5">
        <v>82179.03</v>
      </c>
      <c r="AF518" s="5">
        <v>23138.98</v>
      </c>
      <c r="AG518" s="5">
        <v>9057.0400000000009</v>
      </c>
      <c r="AH518" s="5">
        <v>1595</v>
      </c>
      <c r="AI518" s="5">
        <v>6800</v>
      </c>
      <c r="AJ518">
        <v>0</v>
      </c>
      <c r="AK518" s="5">
        <v>0</v>
      </c>
      <c r="AL518" s="5">
        <v>0</v>
      </c>
      <c r="AM518" s="5">
        <v>17668.57</v>
      </c>
      <c r="AN518">
        <v>4</v>
      </c>
      <c r="AO518">
        <v>4</v>
      </c>
      <c r="AP518" t="str">
        <f t="shared" si="77"/>
        <v>Yes</v>
      </c>
      <c r="AQ518">
        <v>0</v>
      </c>
      <c r="AR518" s="5">
        <f t="shared" si="78"/>
        <v>1637111.42</v>
      </c>
      <c r="AS518" s="5">
        <f t="shared" si="79"/>
        <v>475757.11</v>
      </c>
      <c r="AT518" t="s">
        <v>59</v>
      </c>
      <c r="AU518" t="s">
        <v>6164</v>
      </c>
      <c r="AV518" t="s">
        <v>6165</v>
      </c>
      <c r="AW518" t="s">
        <v>6166</v>
      </c>
      <c r="AX518" t="s">
        <v>6167</v>
      </c>
      <c r="AY518">
        <v>30</v>
      </c>
      <c r="AZ518">
        <v>0</v>
      </c>
      <c r="BA518">
        <v>0</v>
      </c>
      <c r="BB518" t="s">
        <v>6168</v>
      </c>
      <c r="BC518">
        <v>0</v>
      </c>
      <c r="BD518">
        <v>0</v>
      </c>
      <c r="BE518" t="s">
        <v>6169</v>
      </c>
      <c r="BF518" t="s">
        <v>6170</v>
      </c>
      <c r="BG518">
        <v>0</v>
      </c>
      <c r="BH518" t="s">
        <v>6171</v>
      </c>
      <c r="BI518">
        <v>56</v>
      </c>
      <c r="BJ518" t="s">
        <v>6187</v>
      </c>
      <c r="BK518">
        <v>0</v>
      </c>
      <c r="BL518">
        <v>52</v>
      </c>
      <c r="BM518" s="3">
        <f t="shared" si="80"/>
        <v>0.53846153846153844</v>
      </c>
    </row>
    <row r="519" spans="1:65">
      <c r="A519" t="s">
        <v>647</v>
      </c>
      <c r="B519" s="2">
        <v>45690</v>
      </c>
      <c r="C519" t="s">
        <v>47</v>
      </c>
      <c r="D519" t="s">
        <v>630</v>
      </c>
      <c r="E519">
        <v>2</v>
      </c>
      <c r="F519" t="s">
        <v>72</v>
      </c>
      <c r="G519" t="s">
        <v>79</v>
      </c>
      <c r="H519" t="s">
        <v>102</v>
      </c>
      <c r="I519" t="s">
        <v>74</v>
      </c>
      <c r="J519" t="s">
        <v>81</v>
      </c>
      <c r="K519" t="s">
        <v>75</v>
      </c>
      <c r="L519" t="s">
        <v>92</v>
      </c>
      <c r="M519" t="s">
        <v>56</v>
      </c>
      <c r="N519" t="s">
        <v>69</v>
      </c>
      <c r="O519" t="s">
        <v>82</v>
      </c>
      <c r="P519">
        <v>32</v>
      </c>
      <c r="Q519">
        <v>33</v>
      </c>
      <c r="R519">
        <v>33</v>
      </c>
      <c r="S519">
        <v>1</v>
      </c>
      <c r="T519">
        <f t="shared" si="72"/>
        <v>32</v>
      </c>
      <c r="U519">
        <v>31</v>
      </c>
      <c r="V519">
        <f t="shared" si="73"/>
        <v>1</v>
      </c>
      <c r="W519" s="3">
        <f t="shared" si="74"/>
        <v>3.0303030303030304E-2</v>
      </c>
      <c r="X519">
        <v>32</v>
      </c>
      <c r="Y519" s="4">
        <v>3.7</v>
      </c>
      <c r="Z519" s="4">
        <v>1.8</v>
      </c>
      <c r="AA519" s="5">
        <v>78956.34</v>
      </c>
      <c r="AB519" s="5">
        <f t="shared" si="75"/>
        <v>2447646.54</v>
      </c>
      <c r="AC519" s="5">
        <v>53349.43</v>
      </c>
      <c r="AD519" s="5">
        <f t="shared" si="76"/>
        <v>1760531.19</v>
      </c>
      <c r="AE519" s="5">
        <v>101205.19</v>
      </c>
      <c r="AF519" s="5">
        <v>27946.76</v>
      </c>
      <c r="AG519" s="5">
        <v>9728.1</v>
      </c>
      <c r="AH519" s="5">
        <v>2610</v>
      </c>
      <c r="AI519" s="5">
        <v>6800</v>
      </c>
      <c r="AJ519">
        <v>0</v>
      </c>
      <c r="AK519" s="5">
        <v>0</v>
      </c>
      <c r="AL519" s="5">
        <v>1454.55</v>
      </c>
      <c r="AM519" s="5">
        <v>23259.59</v>
      </c>
      <c r="AN519">
        <v>4</v>
      </c>
      <c r="AO519">
        <v>5</v>
      </c>
      <c r="AP519" t="str">
        <f t="shared" si="77"/>
        <v>No</v>
      </c>
      <c r="AQ519">
        <v>1</v>
      </c>
      <c r="AR519" s="5">
        <f t="shared" si="78"/>
        <v>1933535.38</v>
      </c>
      <c r="AS519" s="5">
        <f t="shared" si="79"/>
        <v>514111.16</v>
      </c>
      <c r="AT519" t="s">
        <v>59</v>
      </c>
      <c r="AU519" t="s">
        <v>6164</v>
      </c>
      <c r="AV519" t="s">
        <v>6165</v>
      </c>
      <c r="AW519" t="s">
        <v>6166</v>
      </c>
      <c r="AX519" t="s">
        <v>6184</v>
      </c>
      <c r="AY519">
        <v>38</v>
      </c>
      <c r="AZ519">
        <v>4</v>
      </c>
      <c r="BA519">
        <v>13</v>
      </c>
      <c r="BB519" t="s">
        <v>6185</v>
      </c>
      <c r="BC519">
        <v>0</v>
      </c>
      <c r="BD519">
        <v>1</v>
      </c>
      <c r="BE519" t="s">
        <v>6188</v>
      </c>
      <c r="BF519" t="s">
        <v>6170</v>
      </c>
      <c r="BG519">
        <v>0</v>
      </c>
      <c r="BH519" t="s">
        <v>6171</v>
      </c>
      <c r="BI519">
        <v>32</v>
      </c>
      <c r="BJ519" t="s">
        <v>6172</v>
      </c>
      <c r="BK519">
        <v>0</v>
      </c>
      <c r="BL519">
        <v>51</v>
      </c>
      <c r="BM519" s="3">
        <f t="shared" si="80"/>
        <v>0.6470588235294118</v>
      </c>
    </row>
    <row r="520" spans="1:65">
      <c r="A520" t="s">
        <v>648</v>
      </c>
      <c r="B520" s="2">
        <v>45690</v>
      </c>
      <c r="C520" t="s">
        <v>47</v>
      </c>
      <c r="D520" t="s">
        <v>630</v>
      </c>
      <c r="E520">
        <v>2</v>
      </c>
      <c r="F520" t="s">
        <v>49</v>
      </c>
      <c r="G520" t="s">
        <v>50</v>
      </c>
      <c r="H520" t="s">
        <v>108</v>
      </c>
      <c r="I520" t="s">
        <v>74</v>
      </c>
      <c r="J520" t="s">
        <v>81</v>
      </c>
      <c r="K520" t="s">
        <v>75</v>
      </c>
      <c r="L520" t="s">
        <v>55</v>
      </c>
      <c r="M520" t="s">
        <v>56</v>
      </c>
      <c r="N520" t="s">
        <v>76</v>
      </c>
      <c r="O520" t="s">
        <v>58</v>
      </c>
      <c r="P520">
        <v>37</v>
      </c>
      <c r="Q520">
        <v>37</v>
      </c>
      <c r="R520">
        <v>37</v>
      </c>
      <c r="S520">
        <v>1</v>
      </c>
      <c r="T520">
        <f t="shared" si="72"/>
        <v>36</v>
      </c>
      <c r="U520">
        <v>35</v>
      </c>
      <c r="V520">
        <f t="shared" si="73"/>
        <v>1</v>
      </c>
      <c r="W520" s="3">
        <f t="shared" si="74"/>
        <v>2.7027027027027029E-2</v>
      </c>
      <c r="X520">
        <v>28</v>
      </c>
      <c r="Y520" s="4">
        <v>9.3000000000000007</v>
      </c>
      <c r="Z520" s="4">
        <v>1.8</v>
      </c>
      <c r="AA520" s="5">
        <v>77827.179999999993</v>
      </c>
      <c r="AB520" s="5">
        <f t="shared" si="75"/>
        <v>2723951.3</v>
      </c>
      <c r="AC520" s="5">
        <v>52805.88</v>
      </c>
      <c r="AD520" s="5">
        <f t="shared" si="76"/>
        <v>1953817.56</v>
      </c>
      <c r="AE520" s="5">
        <v>110920.31</v>
      </c>
      <c r="AF520" s="5">
        <v>32417.66</v>
      </c>
      <c r="AG520" s="5">
        <v>9822.94</v>
      </c>
      <c r="AH520" s="5">
        <v>2610</v>
      </c>
      <c r="AI520" s="5">
        <v>6800</v>
      </c>
      <c r="AJ520">
        <v>0</v>
      </c>
      <c r="AK520" s="5">
        <v>0</v>
      </c>
      <c r="AL520" s="5">
        <v>1492.41</v>
      </c>
      <c r="AM520" s="5">
        <v>23564.83</v>
      </c>
      <c r="AN520">
        <v>4</v>
      </c>
      <c r="AO520">
        <v>2</v>
      </c>
      <c r="AP520" t="str">
        <f t="shared" si="77"/>
        <v>Yes</v>
      </c>
      <c r="AQ520">
        <v>0</v>
      </c>
      <c r="AR520" s="5">
        <f t="shared" si="78"/>
        <v>2141445.71</v>
      </c>
      <c r="AS520" s="5">
        <f t="shared" si="79"/>
        <v>582505.59</v>
      </c>
      <c r="AT520" t="s">
        <v>59</v>
      </c>
      <c r="AU520" t="s">
        <v>6164</v>
      </c>
      <c r="AV520" t="s">
        <v>6165</v>
      </c>
      <c r="AW520" t="s">
        <v>6166</v>
      </c>
      <c r="AX520" t="s">
        <v>6177</v>
      </c>
      <c r="AY520">
        <v>39</v>
      </c>
      <c r="AZ520">
        <v>2</v>
      </c>
      <c r="BA520">
        <v>17</v>
      </c>
      <c r="BB520" t="s">
        <v>6185</v>
      </c>
      <c r="BC520">
        <v>0</v>
      </c>
      <c r="BD520">
        <v>0</v>
      </c>
      <c r="BE520" t="s">
        <v>6169</v>
      </c>
      <c r="BF520" t="s">
        <v>6170</v>
      </c>
      <c r="BG520">
        <v>1</v>
      </c>
      <c r="BH520" t="s">
        <v>6186</v>
      </c>
      <c r="BI520">
        <v>58</v>
      </c>
      <c r="BJ520" t="s">
        <v>6187</v>
      </c>
      <c r="BK520">
        <v>0</v>
      </c>
      <c r="BL520">
        <v>46</v>
      </c>
      <c r="BM520" s="3">
        <f t="shared" si="80"/>
        <v>0.80434782608695654</v>
      </c>
    </row>
    <row r="521" spans="1:65">
      <c r="A521" t="s">
        <v>649</v>
      </c>
      <c r="B521" s="2">
        <v>45690</v>
      </c>
      <c r="C521" t="s">
        <v>47</v>
      </c>
      <c r="D521" t="s">
        <v>630</v>
      </c>
      <c r="E521">
        <v>2</v>
      </c>
      <c r="F521" t="s">
        <v>49</v>
      </c>
      <c r="G521" t="s">
        <v>79</v>
      </c>
      <c r="H521" t="s">
        <v>262</v>
      </c>
      <c r="I521" t="s">
        <v>74</v>
      </c>
      <c r="J521" t="s">
        <v>65</v>
      </c>
      <c r="K521" t="s">
        <v>66</v>
      </c>
      <c r="L521" t="s">
        <v>87</v>
      </c>
      <c r="M521" t="s">
        <v>56</v>
      </c>
      <c r="N521" t="s">
        <v>94</v>
      </c>
      <c r="O521" t="s">
        <v>82</v>
      </c>
      <c r="P521">
        <v>43</v>
      </c>
      <c r="Q521">
        <v>44</v>
      </c>
      <c r="R521">
        <v>42</v>
      </c>
      <c r="S521">
        <v>1</v>
      </c>
      <c r="T521">
        <f t="shared" si="72"/>
        <v>41</v>
      </c>
      <c r="U521">
        <v>41</v>
      </c>
      <c r="V521">
        <f t="shared" si="73"/>
        <v>0</v>
      </c>
      <c r="W521" s="3">
        <f t="shared" si="74"/>
        <v>2.3809523809523808E-2</v>
      </c>
      <c r="X521">
        <v>30</v>
      </c>
      <c r="Y521" s="4">
        <v>2.2999999999999998</v>
      </c>
      <c r="Z521" s="4">
        <v>1.1000000000000001</v>
      </c>
      <c r="AA521" s="5">
        <v>49025.4</v>
      </c>
      <c r="AB521" s="5">
        <f t="shared" si="75"/>
        <v>2010041.4</v>
      </c>
      <c r="AC521" s="5">
        <v>35487.449999999997</v>
      </c>
      <c r="AD521" s="5">
        <f t="shared" si="76"/>
        <v>1490472.9</v>
      </c>
      <c r="AE521" s="5">
        <v>92071.42</v>
      </c>
      <c r="AF521" s="5">
        <v>28492.84</v>
      </c>
      <c r="AG521" s="5">
        <v>10418.52</v>
      </c>
      <c r="AH521" s="5">
        <v>1595</v>
      </c>
      <c r="AI521" s="5">
        <v>4600</v>
      </c>
      <c r="AJ521">
        <v>0</v>
      </c>
      <c r="AK521" s="5">
        <v>0</v>
      </c>
      <c r="AL521" s="5">
        <v>0</v>
      </c>
      <c r="AM521" s="5">
        <v>28070.07</v>
      </c>
      <c r="AN521">
        <v>4</v>
      </c>
      <c r="AO521">
        <v>4</v>
      </c>
      <c r="AP521" t="str">
        <f t="shared" si="77"/>
        <v>Yes</v>
      </c>
      <c r="AQ521">
        <v>1</v>
      </c>
      <c r="AR521" s="5">
        <f t="shared" si="78"/>
        <v>1655720.75</v>
      </c>
      <c r="AS521" s="5">
        <f t="shared" si="79"/>
        <v>354320.65</v>
      </c>
      <c r="AT521" t="s">
        <v>59</v>
      </c>
      <c r="AU521" t="s">
        <v>6164</v>
      </c>
      <c r="AV521" t="s">
        <v>6165</v>
      </c>
      <c r="AW521" t="s">
        <v>6166</v>
      </c>
      <c r="AX521" t="s">
        <v>6167</v>
      </c>
      <c r="AY521">
        <v>44</v>
      </c>
      <c r="AZ521">
        <v>0</v>
      </c>
      <c r="BA521">
        <v>0</v>
      </c>
      <c r="BB521" t="s">
        <v>6168</v>
      </c>
      <c r="BC521">
        <v>0</v>
      </c>
      <c r="BD521">
        <v>0</v>
      </c>
      <c r="BE521" t="s">
        <v>6169</v>
      </c>
      <c r="BF521" t="s">
        <v>6170</v>
      </c>
      <c r="BG521">
        <v>0</v>
      </c>
      <c r="BH521" t="s">
        <v>6171</v>
      </c>
      <c r="BI521">
        <v>34</v>
      </c>
      <c r="BJ521" t="s">
        <v>6172</v>
      </c>
      <c r="BK521">
        <v>0</v>
      </c>
      <c r="BL521">
        <v>60</v>
      </c>
      <c r="BM521" s="3">
        <f t="shared" si="80"/>
        <v>0.7</v>
      </c>
    </row>
    <row r="522" spans="1:65">
      <c r="A522" t="s">
        <v>650</v>
      </c>
      <c r="B522" s="2">
        <v>45690</v>
      </c>
      <c r="C522" t="s">
        <v>47</v>
      </c>
      <c r="D522" t="s">
        <v>630</v>
      </c>
      <c r="E522">
        <v>2</v>
      </c>
      <c r="F522" t="s">
        <v>72</v>
      </c>
      <c r="G522" t="s">
        <v>62</v>
      </c>
      <c r="H522" t="s">
        <v>220</v>
      </c>
      <c r="I522" t="s">
        <v>64</v>
      </c>
      <c r="J522" t="s">
        <v>53</v>
      </c>
      <c r="K522" t="s">
        <v>75</v>
      </c>
      <c r="L522" t="s">
        <v>55</v>
      </c>
      <c r="M522" t="s">
        <v>56</v>
      </c>
      <c r="N522" t="s">
        <v>57</v>
      </c>
      <c r="O522" t="s">
        <v>120</v>
      </c>
      <c r="P522">
        <v>49</v>
      </c>
      <c r="Q522">
        <v>52</v>
      </c>
      <c r="R522">
        <v>52</v>
      </c>
      <c r="S522">
        <v>1</v>
      </c>
      <c r="T522">
        <f t="shared" si="72"/>
        <v>51</v>
      </c>
      <c r="U522">
        <v>48</v>
      </c>
      <c r="V522">
        <f t="shared" si="73"/>
        <v>3</v>
      </c>
      <c r="W522" s="3">
        <f t="shared" si="74"/>
        <v>1.9230769230769232E-2</v>
      </c>
      <c r="X522">
        <v>31</v>
      </c>
      <c r="Y522" s="4">
        <v>3.2</v>
      </c>
      <c r="Z522" s="4">
        <v>1.9</v>
      </c>
      <c r="AA522" s="5">
        <v>36055.82</v>
      </c>
      <c r="AB522" s="5">
        <f t="shared" si="75"/>
        <v>1730679.36</v>
      </c>
      <c r="AC522" s="5">
        <v>23717.09</v>
      </c>
      <c r="AD522" s="5">
        <f t="shared" si="76"/>
        <v>1233288.68</v>
      </c>
      <c r="AE522" s="5">
        <v>86309.1</v>
      </c>
      <c r="AF522" s="5">
        <v>23637.71</v>
      </c>
      <c r="AG522" s="5">
        <v>10076.76</v>
      </c>
      <c r="AH522" s="5">
        <v>2755</v>
      </c>
      <c r="AI522" s="5">
        <v>3200</v>
      </c>
      <c r="AJ522">
        <v>0</v>
      </c>
      <c r="AK522" s="5">
        <v>0</v>
      </c>
      <c r="AL522" s="5">
        <v>1975.31</v>
      </c>
      <c r="AM522" s="5">
        <v>31073.22</v>
      </c>
      <c r="AN522">
        <v>4</v>
      </c>
      <c r="AO522">
        <v>4</v>
      </c>
      <c r="AP522" t="str">
        <f t="shared" si="77"/>
        <v>Yes</v>
      </c>
      <c r="AQ522">
        <v>0</v>
      </c>
      <c r="AR522" s="5">
        <f t="shared" si="78"/>
        <v>1392315.78</v>
      </c>
      <c r="AS522" s="5">
        <f t="shared" si="79"/>
        <v>338363.58</v>
      </c>
      <c r="AT522" t="s">
        <v>59</v>
      </c>
      <c r="AU522" t="s">
        <v>6164</v>
      </c>
      <c r="AV522" t="s">
        <v>6165</v>
      </c>
      <c r="AW522" t="s">
        <v>6166</v>
      </c>
      <c r="AX522" t="s">
        <v>6184</v>
      </c>
      <c r="AY522">
        <v>51</v>
      </c>
      <c r="AZ522">
        <v>2</v>
      </c>
      <c r="BA522">
        <v>23</v>
      </c>
      <c r="BB522" t="s">
        <v>6185</v>
      </c>
      <c r="BC522">
        <v>0</v>
      </c>
      <c r="BD522">
        <v>0</v>
      </c>
      <c r="BE522" t="s">
        <v>6169</v>
      </c>
      <c r="BF522" t="s">
        <v>6170</v>
      </c>
      <c r="BG522">
        <v>1</v>
      </c>
      <c r="BH522" t="s">
        <v>6179</v>
      </c>
      <c r="BI522">
        <v>53</v>
      </c>
      <c r="BJ522" t="s">
        <v>6187</v>
      </c>
      <c r="BK522">
        <v>0</v>
      </c>
      <c r="BL522">
        <v>70</v>
      </c>
      <c r="BM522" s="3">
        <f t="shared" si="80"/>
        <v>0.74285714285714288</v>
      </c>
    </row>
    <row r="523" spans="1:65">
      <c r="A523" t="s">
        <v>651</v>
      </c>
      <c r="B523" s="2">
        <v>45690</v>
      </c>
      <c r="C523" t="s">
        <v>47</v>
      </c>
      <c r="D523" t="s">
        <v>630</v>
      </c>
      <c r="E523">
        <v>2</v>
      </c>
      <c r="F523" t="s">
        <v>78</v>
      </c>
      <c r="G523" t="s">
        <v>50</v>
      </c>
      <c r="H523" t="s">
        <v>173</v>
      </c>
      <c r="I523" t="s">
        <v>74</v>
      </c>
      <c r="J523" t="s">
        <v>65</v>
      </c>
      <c r="K523" t="s">
        <v>75</v>
      </c>
      <c r="L523" t="s">
        <v>67</v>
      </c>
      <c r="M523" t="s">
        <v>56</v>
      </c>
      <c r="N523" t="s">
        <v>109</v>
      </c>
      <c r="O523" t="s">
        <v>70</v>
      </c>
      <c r="P523">
        <v>47</v>
      </c>
      <c r="Q523">
        <v>49</v>
      </c>
      <c r="R523">
        <v>48</v>
      </c>
      <c r="S523">
        <v>1</v>
      </c>
      <c r="T523">
        <f t="shared" si="72"/>
        <v>47</v>
      </c>
      <c r="U523">
        <v>45</v>
      </c>
      <c r="V523">
        <f t="shared" si="73"/>
        <v>2</v>
      </c>
      <c r="W523" s="3">
        <f t="shared" si="74"/>
        <v>2.0833333333333332E-2</v>
      </c>
      <c r="X523">
        <v>21</v>
      </c>
      <c r="Y523" s="4">
        <v>3.5</v>
      </c>
      <c r="Z523" s="4">
        <v>1.9</v>
      </c>
      <c r="AA523" s="5">
        <v>52022.49</v>
      </c>
      <c r="AB523" s="5">
        <f t="shared" si="75"/>
        <v>2341012.0499999998</v>
      </c>
      <c r="AC523" s="5">
        <v>33839.5</v>
      </c>
      <c r="AD523" s="5">
        <f t="shared" si="76"/>
        <v>1624296</v>
      </c>
      <c r="AE523" s="5">
        <v>107370.58</v>
      </c>
      <c r="AF523" s="5">
        <v>32698.21</v>
      </c>
      <c r="AG523" s="5">
        <v>8702.08</v>
      </c>
      <c r="AH523" s="5">
        <v>2755</v>
      </c>
      <c r="AI523" s="5">
        <v>4600</v>
      </c>
      <c r="AJ523">
        <v>0</v>
      </c>
      <c r="AK523" s="5">
        <v>0</v>
      </c>
      <c r="AL523" s="5">
        <v>1928.56</v>
      </c>
      <c r="AM523" s="5">
        <v>71316.84</v>
      </c>
      <c r="AN523">
        <v>8</v>
      </c>
      <c r="AO523">
        <v>9</v>
      </c>
      <c r="AP523" t="str">
        <f t="shared" si="77"/>
        <v>No</v>
      </c>
      <c r="AQ523">
        <v>2</v>
      </c>
      <c r="AR523" s="5">
        <f t="shared" si="78"/>
        <v>1853667.27</v>
      </c>
      <c r="AS523" s="5">
        <f t="shared" si="79"/>
        <v>487344.78</v>
      </c>
      <c r="AT523" t="s">
        <v>59</v>
      </c>
      <c r="AU523" t="s">
        <v>6164</v>
      </c>
      <c r="AV523" t="s">
        <v>6165</v>
      </c>
      <c r="AW523" t="s">
        <v>6166</v>
      </c>
      <c r="AX523" t="s">
        <v>6167</v>
      </c>
      <c r="AY523">
        <v>52</v>
      </c>
      <c r="AZ523">
        <v>4</v>
      </c>
      <c r="BA523">
        <v>18</v>
      </c>
      <c r="BB523" t="s">
        <v>6185</v>
      </c>
      <c r="BC523">
        <v>1</v>
      </c>
      <c r="BD523">
        <v>0</v>
      </c>
      <c r="BE523" t="s">
        <v>6178</v>
      </c>
      <c r="BF523" t="s">
        <v>6170</v>
      </c>
      <c r="BG523">
        <v>1</v>
      </c>
      <c r="BH523" t="s">
        <v>6179</v>
      </c>
      <c r="BI523">
        <v>28</v>
      </c>
      <c r="BJ523" t="s">
        <v>6172</v>
      </c>
      <c r="BK523">
        <v>0</v>
      </c>
      <c r="BL523">
        <v>61</v>
      </c>
      <c r="BM523" s="3">
        <f t="shared" si="80"/>
        <v>0.78688524590163933</v>
      </c>
    </row>
    <row r="524" spans="1:65">
      <c r="A524" t="s">
        <v>652</v>
      </c>
      <c r="B524" s="2">
        <v>45690</v>
      </c>
      <c r="C524" t="s">
        <v>47</v>
      </c>
      <c r="D524" t="s">
        <v>630</v>
      </c>
      <c r="E524">
        <v>2</v>
      </c>
      <c r="F524" t="s">
        <v>49</v>
      </c>
      <c r="G524" t="s">
        <v>62</v>
      </c>
      <c r="H524" t="s">
        <v>141</v>
      </c>
      <c r="I524" t="s">
        <v>64</v>
      </c>
      <c r="J524" t="s">
        <v>53</v>
      </c>
      <c r="K524" t="s">
        <v>75</v>
      </c>
      <c r="L524" t="s">
        <v>55</v>
      </c>
      <c r="M524" t="s">
        <v>56</v>
      </c>
      <c r="N524" t="s">
        <v>76</v>
      </c>
      <c r="O524" t="s">
        <v>58</v>
      </c>
      <c r="P524">
        <v>65</v>
      </c>
      <c r="Q524">
        <v>69</v>
      </c>
      <c r="R524">
        <v>69</v>
      </c>
      <c r="S524">
        <v>1</v>
      </c>
      <c r="T524">
        <f t="shared" si="72"/>
        <v>68</v>
      </c>
      <c r="U524">
        <v>63</v>
      </c>
      <c r="V524">
        <f t="shared" si="73"/>
        <v>5</v>
      </c>
      <c r="W524" s="3">
        <f t="shared" si="74"/>
        <v>1.4492753623188406E-2</v>
      </c>
      <c r="X524">
        <v>23</v>
      </c>
      <c r="Y524" s="4">
        <v>0.1</v>
      </c>
      <c r="Z524" s="4">
        <v>0.9</v>
      </c>
      <c r="AA524" s="5">
        <v>36034.839999999997</v>
      </c>
      <c r="AB524" s="5">
        <f t="shared" si="75"/>
        <v>2270194.92</v>
      </c>
      <c r="AC524" s="5">
        <v>23659.58</v>
      </c>
      <c r="AD524" s="5">
        <f t="shared" si="76"/>
        <v>1632511.02</v>
      </c>
      <c r="AE524" s="5">
        <v>112524.25</v>
      </c>
      <c r="AF524" s="5">
        <v>31246.19</v>
      </c>
      <c r="AG524" s="5">
        <v>9003.73</v>
      </c>
      <c r="AH524" s="5">
        <v>1305</v>
      </c>
      <c r="AI524" s="5">
        <v>3200</v>
      </c>
      <c r="AJ524">
        <v>0</v>
      </c>
      <c r="AK524" s="5">
        <v>0</v>
      </c>
      <c r="AL524" s="5">
        <v>3253.41</v>
      </c>
      <c r="AM524" s="5">
        <v>42100.52</v>
      </c>
      <c r="AN524">
        <v>4</v>
      </c>
      <c r="AO524">
        <v>3</v>
      </c>
      <c r="AP524" t="str">
        <f t="shared" si="77"/>
        <v>Yes</v>
      </c>
      <c r="AQ524">
        <v>1</v>
      </c>
      <c r="AR524" s="5">
        <f t="shared" si="78"/>
        <v>1835144.12</v>
      </c>
      <c r="AS524" s="5">
        <f t="shared" si="79"/>
        <v>435050.8</v>
      </c>
      <c r="AT524" t="s">
        <v>59</v>
      </c>
      <c r="AU524" t="s">
        <v>6164</v>
      </c>
      <c r="AV524" t="s">
        <v>6165</v>
      </c>
      <c r="AW524" t="s">
        <v>6166</v>
      </c>
      <c r="AX524" t="s">
        <v>6184</v>
      </c>
      <c r="AY524">
        <v>67</v>
      </c>
      <c r="AZ524">
        <v>0</v>
      </c>
      <c r="BA524">
        <v>29</v>
      </c>
      <c r="BB524" t="s">
        <v>6180</v>
      </c>
      <c r="BC524">
        <v>0</v>
      </c>
      <c r="BD524">
        <v>0</v>
      </c>
      <c r="BE524" t="s">
        <v>6169</v>
      </c>
      <c r="BF524" t="s">
        <v>6170</v>
      </c>
      <c r="BG524">
        <v>1</v>
      </c>
      <c r="BH524" t="s">
        <v>6186</v>
      </c>
      <c r="BI524">
        <v>35</v>
      </c>
      <c r="BJ524" t="s">
        <v>6172</v>
      </c>
      <c r="BK524">
        <v>0</v>
      </c>
      <c r="BL524">
        <v>73</v>
      </c>
      <c r="BM524" s="3">
        <f t="shared" si="80"/>
        <v>0.9452054794520548</v>
      </c>
    </row>
    <row r="525" spans="1:65">
      <c r="A525" t="s">
        <v>653</v>
      </c>
      <c r="B525" s="2">
        <v>45690</v>
      </c>
      <c r="C525" t="s">
        <v>47</v>
      </c>
      <c r="D525" t="s">
        <v>630</v>
      </c>
      <c r="E525">
        <v>2</v>
      </c>
      <c r="F525" t="s">
        <v>78</v>
      </c>
      <c r="G525" t="s">
        <v>62</v>
      </c>
      <c r="H525" t="s">
        <v>153</v>
      </c>
      <c r="I525" t="s">
        <v>74</v>
      </c>
      <c r="J525" t="s">
        <v>65</v>
      </c>
      <c r="K525" t="s">
        <v>66</v>
      </c>
      <c r="L525" t="s">
        <v>55</v>
      </c>
      <c r="M525" t="s">
        <v>56</v>
      </c>
      <c r="N525" t="s">
        <v>57</v>
      </c>
      <c r="O525" t="s">
        <v>58</v>
      </c>
      <c r="P525">
        <v>43</v>
      </c>
      <c r="Q525">
        <v>46</v>
      </c>
      <c r="R525">
        <v>44</v>
      </c>
      <c r="S525">
        <v>1</v>
      </c>
      <c r="T525">
        <f t="shared" si="72"/>
        <v>43</v>
      </c>
      <c r="U525">
        <v>42</v>
      </c>
      <c r="V525">
        <f t="shared" si="73"/>
        <v>1</v>
      </c>
      <c r="W525" s="3">
        <f t="shared" si="74"/>
        <v>2.2727272727272728E-2</v>
      </c>
      <c r="X525">
        <v>10</v>
      </c>
      <c r="Y525" s="4">
        <v>1.2</v>
      </c>
      <c r="Z525" s="4">
        <v>1.3</v>
      </c>
      <c r="AA525" s="5">
        <v>49014.720000000001</v>
      </c>
      <c r="AB525" s="5">
        <f t="shared" si="75"/>
        <v>2058618.24</v>
      </c>
      <c r="AC525" s="5">
        <v>35044.879999999997</v>
      </c>
      <c r="AD525" s="5">
        <f t="shared" si="76"/>
        <v>1541974.72</v>
      </c>
      <c r="AE525" s="5">
        <v>99057.53</v>
      </c>
      <c r="AF525" s="5">
        <v>29823.45</v>
      </c>
      <c r="AG525" s="5">
        <v>7515.44</v>
      </c>
      <c r="AH525" s="5">
        <v>1885</v>
      </c>
      <c r="AI525" s="5">
        <v>4600</v>
      </c>
      <c r="AJ525">
        <v>0</v>
      </c>
      <c r="AK525" s="5">
        <v>0</v>
      </c>
      <c r="AL525" s="5">
        <v>965.46</v>
      </c>
      <c r="AM525" s="5">
        <v>28445.1</v>
      </c>
      <c r="AN525">
        <v>4</v>
      </c>
      <c r="AO525">
        <v>3</v>
      </c>
      <c r="AP525" t="str">
        <f t="shared" si="77"/>
        <v>Yes</v>
      </c>
      <c r="AQ525">
        <v>1</v>
      </c>
      <c r="AR525" s="5">
        <f t="shared" si="78"/>
        <v>1714266.7</v>
      </c>
      <c r="AS525" s="5">
        <f t="shared" si="79"/>
        <v>344351.54</v>
      </c>
      <c r="AT525" t="s">
        <v>59</v>
      </c>
      <c r="AU525" t="s">
        <v>6164</v>
      </c>
      <c r="AV525" t="s">
        <v>6165</v>
      </c>
      <c r="AW525" t="s">
        <v>6166</v>
      </c>
      <c r="AX525" t="s">
        <v>6167</v>
      </c>
      <c r="AY525">
        <v>46</v>
      </c>
      <c r="AZ525">
        <v>0</v>
      </c>
      <c r="BA525">
        <v>15</v>
      </c>
      <c r="BB525" t="s">
        <v>6198</v>
      </c>
      <c r="BC525">
        <v>0</v>
      </c>
      <c r="BD525">
        <v>0</v>
      </c>
      <c r="BE525" t="s">
        <v>6169</v>
      </c>
      <c r="BF525" t="s">
        <v>6170</v>
      </c>
      <c r="BG525">
        <v>0</v>
      </c>
      <c r="BH525" t="s">
        <v>6171</v>
      </c>
      <c r="BI525">
        <v>8</v>
      </c>
      <c r="BJ525" t="s">
        <v>6172</v>
      </c>
      <c r="BK525">
        <v>0</v>
      </c>
      <c r="BL525">
        <v>60</v>
      </c>
      <c r="BM525" s="3">
        <f t="shared" si="80"/>
        <v>0.73333333333333328</v>
      </c>
    </row>
    <row r="526" spans="1:65">
      <c r="A526" t="s">
        <v>654</v>
      </c>
      <c r="B526" s="2">
        <v>45690</v>
      </c>
      <c r="C526" t="s">
        <v>47</v>
      </c>
      <c r="D526" t="s">
        <v>630</v>
      </c>
      <c r="E526">
        <v>2</v>
      </c>
      <c r="F526" t="s">
        <v>61</v>
      </c>
      <c r="G526" t="s">
        <v>79</v>
      </c>
      <c r="H526" t="s">
        <v>123</v>
      </c>
      <c r="I526" t="s">
        <v>74</v>
      </c>
      <c r="J526" t="s">
        <v>81</v>
      </c>
      <c r="K526" t="s">
        <v>75</v>
      </c>
      <c r="L526" t="s">
        <v>67</v>
      </c>
      <c r="M526" t="s">
        <v>56</v>
      </c>
      <c r="N526" t="s">
        <v>57</v>
      </c>
      <c r="O526" t="s">
        <v>120</v>
      </c>
      <c r="P526">
        <v>37</v>
      </c>
      <c r="Q526">
        <v>37</v>
      </c>
      <c r="R526">
        <v>36</v>
      </c>
      <c r="S526">
        <v>1</v>
      </c>
      <c r="T526">
        <f t="shared" si="72"/>
        <v>35</v>
      </c>
      <c r="U526">
        <v>35</v>
      </c>
      <c r="V526">
        <f t="shared" si="73"/>
        <v>0</v>
      </c>
      <c r="W526" s="3">
        <f t="shared" si="74"/>
        <v>2.7777777777777776E-2</v>
      </c>
      <c r="X526">
        <v>20</v>
      </c>
      <c r="Y526" s="4">
        <v>9.1999999999999993</v>
      </c>
      <c r="Z526" s="4">
        <v>1.9</v>
      </c>
      <c r="AA526" s="5">
        <v>77750.14</v>
      </c>
      <c r="AB526" s="5">
        <f t="shared" si="75"/>
        <v>2721254.9</v>
      </c>
      <c r="AC526" s="5">
        <v>51852.91</v>
      </c>
      <c r="AD526" s="5">
        <f t="shared" si="76"/>
        <v>1866704.76</v>
      </c>
      <c r="AE526" s="5">
        <v>109302.64</v>
      </c>
      <c r="AF526" s="5">
        <v>30722.1</v>
      </c>
      <c r="AG526" s="5">
        <v>9082.42</v>
      </c>
      <c r="AH526" s="5">
        <v>2755</v>
      </c>
      <c r="AI526" s="5">
        <v>6800</v>
      </c>
      <c r="AJ526">
        <v>0</v>
      </c>
      <c r="AK526" s="5">
        <v>0</v>
      </c>
      <c r="AL526" s="5">
        <v>0</v>
      </c>
      <c r="AM526" s="5">
        <v>21525.52</v>
      </c>
      <c r="AN526">
        <v>4</v>
      </c>
      <c r="AO526">
        <v>4</v>
      </c>
      <c r="AP526" t="str">
        <f t="shared" si="77"/>
        <v>Yes</v>
      </c>
      <c r="AQ526">
        <v>1</v>
      </c>
      <c r="AR526" s="5">
        <f t="shared" si="78"/>
        <v>2046892.44</v>
      </c>
      <c r="AS526" s="5">
        <f t="shared" si="79"/>
        <v>674362.46</v>
      </c>
      <c r="AT526" t="s">
        <v>59</v>
      </c>
      <c r="AU526" t="s">
        <v>6164</v>
      </c>
      <c r="AV526" t="s">
        <v>6165</v>
      </c>
      <c r="AW526" t="s">
        <v>6166</v>
      </c>
      <c r="AX526" t="s">
        <v>6177</v>
      </c>
      <c r="AY526">
        <v>40</v>
      </c>
      <c r="AZ526">
        <v>0</v>
      </c>
      <c r="BA526">
        <v>0</v>
      </c>
      <c r="BB526" t="s">
        <v>6168</v>
      </c>
      <c r="BC526">
        <v>0</v>
      </c>
      <c r="BD526">
        <v>0</v>
      </c>
      <c r="BE526" t="s">
        <v>6169</v>
      </c>
      <c r="BF526" t="s">
        <v>6170</v>
      </c>
      <c r="BG526">
        <v>0</v>
      </c>
      <c r="BH526" t="s">
        <v>6171</v>
      </c>
      <c r="BI526">
        <v>46</v>
      </c>
      <c r="BJ526" t="s">
        <v>6172</v>
      </c>
      <c r="BK526">
        <v>0</v>
      </c>
      <c r="BL526">
        <v>47</v>
      </c>
      <c r="BM526" s="3">
        <f t="shared" si="80"/>
        <v>0.76595744680851063</v>
      </c>
    </row>
    <row r="527" spans="1:65">
      <c r="A527" t="s">
        <v>655</v>
      </c>
      <c r="B527" s="2">
        <v>45690</v>
      </c>
      <c r="C527" t="s">
        <v>47</v>
      </c>
      <c r="D527" t="s">
        <v>630</v>
      </c>
      <c r="E527">
        <v>2</v>
      </c>
      <c r="F527" t="s">
        <v>49</v>
      </c>
      <c r="G527" t="s">
        <v>79</v>
      </c>
      <c r="H527" t="s">
        <v>262</v>
      </c>
      <c r="I527" t="s">
        <v>52</v>
      </c>
      <c r="J527" t="s">
        <v>53</v>
      </c>
      <c r="K527" t="s">
        <v>75</v>
      </c>
      <c r="L527" t="s">
        <v>87</v>
      </c>
      <c r="M527" t="s">
        <v>56</v>
      </c>
      <c r="N527" t="s">
        <v>69</v>
      </c>
      <c r="O527" t="s">
        <v>70</v>
      </c>
      <c r="P527">
        <v>60</v>
      </c>
      <c r="Q527">
        <v>60</v>
      </c>
      <c r="R527">
        <v>58</v>
      </c>
      <c r="S527">
        <v>2</v>
      </c>
      <c r="T527">
        <f t="shared" si="72"/>
        <v>56</v>
      </c>
      <c r="U527">
        <v>56</v>
      </c>
      <c r="V527">
        <f t="shared" si="73"/>
        <v>0</v>
      </c>
      <c r="W527" s="3">
        <f t="shared" si="74"/>
        <v>3.4482758620689655E-2</v>
      </c>
      <c r="X527">
        <v>22</v>
      </c>
      <c r="Y527" s="4">
        <v>7.9</v>
      </c>
      <c r="Z527" s="4">
        <v>1.1000000000000001</v>
      </c>
      <c r="AA527" s="5">
        <v>36396.620000000003</v>
      </c>
      <c r="AB527" s="5">
        <f t="shared" si="75"/>
        <v>2038210.72</v>
      </c>
      <c r="AC527" s="5">
        <v>24254.44</v>
      </c>
      <c r="AD527" s="5">
        <f t="shared" si="76"/>
        <v>1406757.52</v>
      </c>
      <c r="AE527" s="5">
        <v>104792.36</v>
      </c>
      <c r="AF527" s="5">
        <v>26993.38</v>
      </c>
      <c r="AG527" s="5">
        <v>8991.16</v>
      </c>
      <c r="AH527" s="5">
        <v>1595</v>
      </c>
      <c r="AI527" s="5">
        <v>6400</v>
      </c>
      <c r="AJ527">
        <v>0</v>
      </c>
      <c r="AK527" s="5">
        <v>0</v>
      </c>
      <c r="AL527" s="5">
        <v>0</v>
      </c>
      <c r="AM527" s="5">
        <v>35770.870000000003</v>
      </c>
      <c r="AN527">
        <v>4</v>
      </c>
      <c r="AO527">
        <v>3</v>
      </c>
      <c r="AP527" t="str">
        <f t="shared" si="77"/>
        <v>Yes</v>
      </c>
      <c r="AQ527">
        <v>1</v>
      </c>
      <c r="AR527" s="5">
        <f t="shared" si="78"/>
        <v>1591300.29</v>
      </c>
      <c r="AS527" s="5">
        <f t="shared" si="79"/>
        <v>446910.43</v>
      </c>
      <c r="AT527" t="s">
        <v>59</v>
      </c>
      <c r="AU527" t="s">
        <v>6164</v>
      </c>
      <c r="AV527" t="s">
        <v>6165</v>
      </c>
      <c r="AW527" t="s">
        <v>6166</v>
      </c>
      <c r="AX527" t="s">
        <v>6167</v>
      </c>
      <c r="AY527">
        <v>60</v>
      </c>
      <c r="AZ527">
        <v>0</v>
      </c>
      <c r="BA527">
        <v>0</v>
      </c>
      <c r="BB527" t="s">
        <v>6168</v>
      </c>
      <c r="BC527">
        <v>0</v>
      </c>
      <c r="BD527">
        <v>0</v>
      </c>
      <c r="BE527" t="s">
        <v>6169</v>
      </c>
      <c r="BF527" t="s">
        <v>6170</v>
      </c>
      <c r="BG527">
        <v>1</v>
      </c>
      <c r="BH527" t="s">
        <v>6179</v>
      </c>
      <c r="BI527">
        <v>30</v>
      </c>
      <c r="BJ527" t="s">
        <v>6172</v>
      </c>
      <c r="BK527">
        <v>0</v>
      </c>
      <c r="BL527">
        <v>71</v>
      </c>
      <c r="BM527" s="3">
        <f t="shared" si="80"/>
        <v>0.81690140845070425</v>
      </c>
    </row>
    <row r="528" spans="1:65">
      <c r="A528" t="s">
        <v>656</v>
      </c>
      <c r="B528" s="2">
        <v>45690</v>
      </c>
      <c r="C528" t="s">
        <v>47</v>
      </c>
      <c r="D528" t="s">
        <v>630</v>
      </c>
      <c r="E528">
        <v>2</v>
      </c>
      <c r="F528" t="s">
        <v>78</v>
      </c>
      <c r="G528" t="s">
        <v>79</v>
      </c>
      <c r="H528" t="s">
        <v>80</v>
      </c>
      <c r="I528" t="s">
        <v>52</v>
      </c>
      <c r="J528" t="s">
        <v>81</v>
      </c>
      <c r="K528" t="s">
        <v>66</v>
      </c>
      <c r="L528" t="s">
        <v>67</v>
      </c>
      <c r="M528" t="s">
        <v>56</v>
      </c>
      <c r="N528" t="s">
        <v>57</v>
      </c>
      <c r="O528" t="s">
        <v>82</v>
      </c>
      <c r="P528">
        <v>38</v>
      </c>
      <c r="Q528">
        <v>39</v>
      </c>
      <c r="R528">
        <v>38</v>
      </c>
      <c r="S528">
        <v>2</v>
      </c>
      <c r="T528">
        <f t="shared" si="72"/>
        <v>36</v>
      </c>
      <c r="U528">
        <v>36</v>
      </c>
      <c r="V528">
        <f t="shared" si="73"/>
        <v>0</v>
      </c>
      <c r="W528" s="3">
        <f t="shared" si="74"/>
        <v>5.2631578947368418E-2</v>
      </c>
      <c r="X528">
        <v>39</v>
      </c>
      <c r="Y528" s="4">
        <v>4</v>
      </c>
      <c r="Z528" s="4">
        <v>1.4</v>
      </c>
      <c r="AA528" s="5">
        <v>74078.37</v>
      </c>
      <c r="AB528" s="5">
        <f t="shared" si="75"/>
        <v>2666821.3199999998</v>
      </c>
      <c r="AC528" s="5">
        <v>52078.96</v>
      </c>
      <c r="AD528" s="5">
        <f t="shared" si="76"/>
        <v>1979000.48</v>
      </c>
      <c r="AE528" s="5">
        <v>122650.89</v>
      </c>
      <c r="AF528" s="5">
        <v>35770.550000000003</v>
      </c>
      <c r="AG528" s="5">
        <v>11646.78</v>
      </c>
      <c r="AH528" s="5">
        <v>2030</v>
      </c>
      <c r="AI528" s="5">
        <v>13600</v>
      </c>
      <c r="AJ528">
        <v>0</v>
      </c>
      <c r="AK528" s="5">
        <v>0</v>
      </c>
      <c r="AL528" s="5">
        <v>0</v>
      </c>
      <c r="AM528" s="5">
        <v>24654.25</v>
      </c>
      <c r="AN528">
        <v>4</v>
      </c>
      <c r="AO528">
        <v>4</v>
      </c>
      <c r="AP528" t="str">
        <f t="shared" si="77"/>
        <v>Yes</v>
      </c>
      <c r="AQ528">
        <v>0</v>
      </c>
      <c r="AR528" s="5">
        <f t="shared" si="78"/>
        <v>2189352.9500000002</v>
      </c>
      <c r="AS528" s="5">
        <f t="shared" si="79"/>
        <v>477468.37</v>
      </c>
      <c r="AT528" t="s">
        <v>116</v>
      </c>
      <c r="AU528" t="s">
        <v>6164</v>
      </c>
      <c r="AV528" t="s">
        <v>6165</v>
      </c>
      <c r="AW528" t="s">
        <v>6166</v>
      </c>
      <c r="AX528" t="s">
        <v>6167</v>
      </c>
      <c r="AY528">
        <v>38</v>
      </c>
      <c r="AZ528">
        <v>0</v>
      </c>
      <c r="BA528">
        <v>0</v>
      </c>
      <c r="BB528" t="s">
        <v>6168</v>
      </c>
      <c r="BC528">
        <v>0</v>
      </c>
      <c r="BD528">
        <v>0</v>
      </c>
      <c r="BE528" t="s">
        <v>6169</v>
      </c>
      <c r="BF528" t="s">
        <v>6176</v>
      </c>
      <c r="BG528">
        <v>1</v>
      </c>
      <c r="BH528" t="s">
        <v>6186</v>
      </c>
      <c r="BI528">
        <v>35</v>
      </c>
      <c r="BJ528" t="s">
        <v>6172</v>
      </c>
      <c r="BK528">
        <v>0</v>
      </c>
      <c r="BL528">
        <v>50</v>
      </c>
      <c r="BM528" s="3">
        <f t="shared" si="80"/>
        <v>0.76</v>
      </c>
    </row>
    <row r="529" spans="1:65">
      <c r="A529" t="s">
        <v>657</v>
      </c>
      <c r="B529" s="2">
        <v>45690</v>
      </c>
      <c r="C529" t="s">
        <v>47</v>
      </c>
      <c r="D529" t="s">
        <v>630</v>
      </c>
      <c r="E529">
        <v>2</v>
      </c>
      <c r="F529" t="s">
        <v>78</v>
      </c>
      <c r="G529" t="s">
        <v>50</v>
      </c>
      <c r="H529" t="s">
        <v>161</v>
      </c>
      <c r="I529" t="s">
        <v>64</v>
      </c>
      <c r="J529" t="s">
        <v>53</v>
      </c>
      <c r="K529" t="s">
        <v>66</v>
      </c>
      <c r="L529" t="s">
        <v>87</v>
      </c>
      <c r="M529" t="s">
        <v>68</v>
      </c>
      <c r="N529" t="s">
        <v>57</v>
      </c>
      <c r="O529" t="s">
        <v>58</v>
      </c>
      <c r="P529">
        <v>55</v>
      </c>
      <c r="Q529">
        <v>58</v>
      </c>
      <c r="R529">
        <v>57</v>
      </c>
      <c r="S529">
        <v>2</v>
      </c>
      <c r="T529">
        <f t="shared" si="72"/>
        <v>55</v>
      </c>
      <c r="U529">
        <v>53</v>
      </c>
      <c r="V529">
        <f t="shared" si="73"/>
        <v>2</v>
      </c>
      <c r="W529" s="3">
        <f t="shared" si="74"/>
        <v>3.5087719298245612E-2</v>
      </c>
      <c r="X529">
        <v>18</v>
      </c>
      <c r="Y529" s="4">
        <v>1.1000000000000001</v>
      </c>
      <c r="Z529" s="4">
        <v>1</v>
      </c>
      <c r="AA529" s="5">
        <v>33860.42</v>
      </c>
      <c r="AB529" s="5">
        <f t="shared" si="75"/>
        <v>1794602.26</v>
      </c>
      <c r="AC529" s="5">
        <v>22990.41</v>
      </c>
      <c r="AD529" s="5">
        <f t="shared" si="76"/>
        <v>1310453.3700000001</v>
      </c>
      <c r="AE529" s="5">
        <v>93633.49</v>
      </c>
      <c r="AF529" s="5">
        <v>27205.95</v>
      </c>
      <c r="AG529" s="5">
        <v>8441.86</v>
      </c>
      <c r="AH529" s="5">
        <v>1450</v>
      </c>
      <c r="AI529" s="5">
        <v>6400</v>
      </c>
      <c r="AJ529">
        <v>1</v>
      </c>
      <c r="AK529" s="5">
        <v>8963.43</v>
      </c>
      <c r="AL529" s="5">
        <v>1366.48</v>
      </c>
      <c r="AM529" s="5">
        <v>35628.78</v>
      </c>
      <c r="AN529">
        <v>4</v>
      </c>
      <c r="AO529">
        <v>3</v>
      </c>
      <c r="AP529" t="str">
        <f t="shared" si="77"/>
        <v>Yes</v>
      </c>
      <c r="AQ529">
        <v>1</v>
      </c>
      <c r="AR529" s="5">
        <f t="shared" si="78"/>
        <v>1493543.36</v>
      </c>
      <c r="AS529" s="5">
        <f t="shared" si="79"/>
        <v>301058.90000000002</v>
      </c>
      <c r="AT529" t="s">
        <v>59</v>
      </c>
      <c r="AU529" t="s">
        <v>6189</v>
      </c>
      <c r="AV529" t="s">
        <v>6190</v>
      </c>
      <c r="AW529" t="s">
        <v>6183</v>
      </c>
      <c r="AX529" t="s">
        <v>6167</v>
      </c>
      <c r="AY529">
        <v>58</v>
      </c>
      <c r="AZ529">
        <v>2</v>
      </c>
      <c r="BA529">
        <v>17</v>
      </c>
      <c r="BB529" t="s">
        <v>6185</v>
      </c>
      <c r="BC529">
        <v>0</v>
      </c>
      <c r="BD529">
        <v>0</v>
      </c>
      <c r="BE529" t="s">
        <v>6169</v>
      </c>
      <c r="BF529" t="s">
        <v>6170</v>
      </c>
      <c r="BG529">
        <v>0</v>
      </c>
      <c r="BH529" t="s">
        <v>6171</v>
      </c>
      <c r="BI529">
        <v>8</v>
      </c>
      <c r="BJ529" t="s">
        <v>6172</v>
      </c>
      <c r="BK529">
        <v>0</v>
      </c>
      <c r="BL529">
        <v>70</v>
      </c>
      <c r="BM529" s="3">
        <f t="shared" si="80"/>
        <v>0.81428571428571428</v>
      </c>
    </row>
    <row r="530" spans="1:65">
      <c r="A530" t="s">
        <v>658</v>
      </c>
      <c r="B530" s="2">
        <v>45690</v>
      </c>
      <c r="C530" t="s">
        <v>47</v>
      </c>
      <c r="D530" t="s">
        <v>630</v>
      </c>
      <c r="E530">
        <v>2</v>
      </c>
      <c r="F530" t="s">
        <v>49</v>
      </c>
      <c r="G530" t="s">
        <v>62</v>
      </c>
      <c r="H530" t="s">
        <v>141</v>
      </c>
      <c r="I530" t="s">
        <v>74</v>
      </c>
      <c r="J530" t="s">
        <v>53</v>
      </c>
      <c r="K530" t="s">
        <v>75</v>
      </c>
      <c r="L530" t="s">
        <v>55</v>
      </c>
      <c r="M530" t="s">
        <v>68</v>
      </c>
      <c r="N530" t="s">
        <v>109</v>
      </c>
      <c r="O530" t="s">
        <v>70</v>
      </c>
      <c r="P530">
        <v>68</v>
      </c>
      <c r="Q530">
        <v>68</v>
      </c>
      <c r="R530">
        <v>69</v>
      </c>
      <c r="S530">
        <v>3</v>
      </c>
      <c r="T530">
        <f t="shared" si="72"/>
        <v>66</v>
      </c>
      <c r="U530">
        <v>66</v>
      </c>
      <c r="V530">
        <f t="shared" si="73"/>
        <v>0</v>
      </c>
      <c r="W530" s="3">
        <f t="shared" si="74"/>
        <v>4.3478260869565216E-2</v>
      </c>
      <c r="X530">
        <v>33</v>
      </c>
      <c r="Y530" s="4">
        <v>4</v>
      </c>
      <c r="Z530" s="4">
        <v>2.1</v>
      </c>
      <c r="AA530" s="5">
        <v>35552.639999999999</v>
      </c>
      <c r="AB530" s="5">
        <f t="shared" si="75"/>
        <v>2346474.2400000002</v>
      </c>
      <c r="AC530" s="5">
        <v>22474.49</v>
      </c>
      <c r="AD530" s="5">
        <f t="shared" si="76"/>
        <v>1550739.81</v>
      </c>
      <c r="AE530" s="5">
        <v>117930.42</v>
      </c>
      <c r="AF530" s="5">
        <v>33347.949999999997</v>
      </c>
      <c r="AG530" s="5">
        <v>9827.34</v>
      </c>
      <c r="AH530" s="5">
        <v>3045</v>
      </c>
      <c r="AI530" s="5">
        <v>9600</v>
      </c>
      <c r="AJ530">
        <v>1</v>
      </c>
      <c r="AK530" s="5">
        <v>8237.76</v>
      </c>
      <c r="AL530" s="5">
        <v>0</v>
      </c>
      <c r="AM530" s="5">
        <v>102357.29</v>
      </c>
      <c r="AN530">
        <v>8</v>
      </c>
      <c r="AO530">
        <v>8</v>
      </c>
      <c r="AP530" t="str">
        <f t="shared" si="77"/>
        <v>Yes</v>
      </c>
      <c r="AQ530">
        <v>1</v>
      </c>
      <c r="AR530" s="5">
        <f t="shared" si="78"/>
        <v>1835085.57</v>
      </c>
      <c r="AS530" s="5">
        <f t="shared" si="79"/>
        <v>511388.67</v>
      </c>
      <c r="AT530" t="s">
        <v>116</v>
      </c>
      <c r="AU530" t="s">
        <v>6189</v>
      </c>
      <c r="AV530" t="s">
        <v>6190</v>
      </c>
      <c r="AW530" t="s">
        <v>6183</v>
      </c>
      <c r="AX530" t="s">
        <v>6184</v>
      </c>
      <c r="AY530">
        <v>71</v>
      </c>
      <c r="AZ530">
        <v>0</v>
      </c>
      <c r="BA530">
        <v>0</v>
      </c>
      <c r="BB530" t="s">
        <v>6168</v>
      </c>
      <c r="BC530">
        <v>0</v>
      </c>
      <c r="BD530">
        <v>0</v>
      </c>
      <c r="BE530" t="s">
        <v>6169</v>
      </c>
      <c r="BF530" t="s">
        <v>6176</v>
      </c>
      <c r="BG530">
        <v>1</v>
      </c>
      <c r="BH530" t="s">
        <v>6186</v>
      </c>
      <c r="BI530">
        <v>39</v>
      </c>
      <c r="BJ530" t="s">
        <v>6172</v>
      </c>
      <c r="BK530">
        <v>0</v>
      </c>
      <c r="BL530">
        <v>75</v>
      </c>
      <c r="BM530" s="3">
        <f t="shared" si="80"/>
        <v>0.92</v>
      </c>
    </row>
    <row r="531" spans="1:65">
      <c r="A531" t="s">
        <v>659</v>
      </c>
      <c r="B531" s="2">
        <v>45690</v>
      </c>
      <c r="C531" t="s">
        <v>47</v>
      </c>
      <c r="D531" t="s">
        <v>630</v>
      </c>
      <c r="E531">
        <v>2</v>
      </c>
      <c r="F531" t="s">
        <v>78</v>
      </c>
      <c r="G531" t="s">
        <v>62</v>
      </c>
      <c r="H531" t="s">
        <v>91</v>
      </c>
      <c r="I531" t="s">
        <v>74</v>
      </c>
      <c r="J531" t="s">
        <v>81</v>
      </c>
      <c r="K531" t="s">
        <v>66</v>
      </c>
      <c r="L531" t="s">
        <v>55</v>
      </c>
      <c r="M531" t="s">
        <v>56</v>
      </c>
      <c r="N531" t="s">
        <v>94</v>
      </c>
      <c r="O531" t="s">
        <v>120</v>
      </c>
      <c r="P531">
        <v>32</v>
      </c>
      <c r="Q531">
        <v>34</v>
      </c>
      <c r="R531">
        <v>32</v>
      </c>
      <c r="S531">
        <v>1</v>
      </c>
      <c r="T531">
        <f t="shared" si="72"/>
        <v>31</v>
      </c>
      <c r="U531">
        <v>31</v>
      </c>
      <c r="V531">
        <f t="shared" si="73"/>
        <v>0</v>
      </c>
      <c r="W531" s="3">
        <f t="shared" si="74"/>
        <v>3.125E-2</v>
      </c>
      <c r="X531">
        <v>47</v>
      </c>
      <c r="Y531" s="4">
        <v>4.0999999999999996</v>
      </c>
      <c r="Z531" s="4">
        <v>1.3</v>
      </c>
      <c r="AA531" s="5">
        <v>73853.100000000006</v>
      </c>
      <c r="AB531" s="5">
        <f t="shared" si="75"/>
        <v>2289446.1</v>
      </c>
      <c r="AC531" s="5">
        <v>53118.89</v>
      </c>
      <c r="AD531" s="5">
        <f t="shared" si="76"/>
        <v>1699804.48</v>
      </c>
      <c r="AE531" s="5">
        <v>97836.35</v>
      </c>
      <c r="AF531" s="5">
        <v>31946.9</v>
      </c>
      <c r="AG531" s="5">
        <v>11043.35</v>
      </c>
      <c r="AH531" s="5">
        <v>1885</v>
      </c>
      <c r="AI531" s="5">
        <v>6800</v>
      </c>
      <c r="AJ531">
        <v>0</v>
      </c>
      <c r="AK531" s="5">
        <v>0</v>
      </c>
      <c r="AL531" s="5">
        <v>0</v>
      </c>
      <c r="AM531" s="5">
        <v>21273.59</v>
      </c>
      <c r="AN531">
        <v>4</v>
      </c>
      <c r="AO531">
        <v>4</v>
      </c>
      <c r="AP531" t="str">
        <f t="shared" si="77"/>
        <v>Yes</v>
      </c>
      <c r="AQ531">
        <v>1</v>
      </c>
      <c r="AR531" s="5">
        <f t="shared" si="78"/>
        <v>1870589.67</v>
      </c>
      <c r="AS531" s="5">
        <f t="shared" si="79"/>
        <v>418856.43</v>
      </c>
      <c r="AT531" t="s">
        <v>59</v>
      </c>
      <c r="AU531" t="s">
        <v>6164</v>
      </c>
      <c r="AV531" t="s">
        <v>6165</v>
      </c>
      <c r="AW531" t="s">
        <v>6166</v>
      </c>
      <c r="AX531" t="s">
        <v>6167</v>
      </c>
      <c r="AY531">
        <v>33</v>
      </c>
      <c r="AZ531">
        <v>0</v>
      </c>
      <c r="BA531">
        <v>0</v>
      </c>
      <c r="BB531" t="s">
        <v>6168</v>
      </c>
      <c r="BC531">
        <v>0</v>
      </c>
      <c r="BD531">
        <v>0</v>
      </c>
      <c r="BE531" t="s">
        <v>6169</v>
      </c>
      <c r="BF531" t="s">
        <v>6170</v>
      </c>
      <c r="BG531">
        <v>3</v>
      </c>
      <c r="BH531" t="s">
        <v>6192</v>
      </c>
      <c r="BI531">
        <v>48</v>
      </c>
      <c r="BJ531" t="s">
        <v>6193</v>
      </c>
      <c r="BK531">
        <v>0</v>
      </c>
      <c r="BL531">
        <v>47</v>
      </c>
      <c r="BM531" s="3">
        <f t="shared" si="80"/>
        <v>0.68085106382978722</v>
      </c>
    </row>
    <row r="532" spans="1:65">
      <c r="A532" t="s">
        <v>660</v>
      </c>
      <c r="B532" s="2">
        <v>45690</v>
      </c>
      <c r="C532" t="s">
        <v>47</v>
      </c>
      <c r="D532" t="s">
        <v>630</v>
      </c>
      <c r="E532">
        <v>2</v>
      </c>
      <c r="F532" t="s">
        <v>72</v>
      </c>
      <c r="G532" t="s">
        <v>50</v>
      </c>
      <c r="H532" t="s">
        <v>138</v>
      </c>
      <c r="I532" t="s">
        <v>64</v>
      </c>
      <c r="J532" t="s">
        <v>65</v>
      </c>
      <c r="K532" t="s">
        <v>66</v>
      </c>
      <c r="L532" t="s">
        <v>67</v>
      </c>
      <c r="M532" t="s">
        <v>56</v>
      </c>
      <c r="N532" t="s">
        <v>76</v>
      </c>
      <c r="O532" t="s">
        <v>58</v>
      </c>
      <c r="P532">
        <v>48</v>
      </c>
      <c r="Q532">
        <v>50</v>
      </c>
      <c r="R532">
        <v>51</v>
      </c>
      <c r="S532">
        <v>1</v>
      </c>
      <c r="T532">
        <f t="shared" si="72"/>
        <v>50</v>
      </c>
      <c r="U532">
        <v>47</v>
      </c>
      <c r="V532">
        <f t="shared" si="73"/>
        <v>3</v>
      </c>
      <c r="W532" s="3">
        <f t="shared" si="74"/>
        <v>1.9607843137254902E-2</v>
      </c>
      <c r="X532">
        <v>17</v>
      </c>
      <c r="Y532" s="4">
        <v>4</v>
      </c>
      <c r="Z532" s="4">
        <v>1.6</v>
      </c>
      <c r="AA532" s="5">
        <v>49257.88</v>
      </c>
      <c r="AB532" s="5">
        <f t="shared" si="75"/>
        <v>2315120.36</v>
      </c>
      <c r="AC532" s="5">
        <v>33839.21</v>
      </c>
      <c r="AD532" s="5">
        <f t="shared" si="76"/>
        <v>1725799.71</v>
      </c>
      <c r="AE532" s="5">
        <v>111744.24</v>
      </c>
      <c r="AF532" s="5">
        <v>30599.56</v>
      </c>
      <c r="AG532" s="5">
        <v>8324.57</v>
      </c>
      <c r="AH532" s="5">
        <v>2320</v>
      </c>
      <c r="AI532" s="5">
        <v>4600</v>
      </c>
      <c r="AJ532">
        <v>0</v>
      </c>
      <c r="AK532" s="5">
        <v>0</v>
      </c>
      <c r="AL532" s="5">
        <v>2878.43</v>
      </c>
      <c r="AM532" s="5">
        <v>31107.47</v>
      </c>
      <c r="AN532">
        <v>4</v>
      </c>
      <c r="AO532">
        <v>3</v>
      </c>
      <c r="AP532" t="str">
        <f t="shared" si="77"/>
        <v>Yes</v>
      </c>
      <c r="AQ532">
        <v>1</v>
      </c>
      <c r="AR532" s="5">
        <f t="shared" si="78"/>
        <v>1917373.98</v>
      </c>
      <c r="AS532" s="5">
        <f t="shared" si="79"/>
        <v>397746.38</v>
      </c>
      <c r="AT532" t="s">
        <v>59</v>
      </c>
      <c r="AU532" t="s">
        <v>6164</v>
      </c>
      <c r="AV532" t="s">
        <v>6165</v>
      </c>
      <c r="AW532" t="s">
        <v>6166</v>
      </c>
      <c r="AX532" t="s">
        <v>6184</v>
      </c>
      <c r="AY532">
        <v>50</v>
      </c>
      <c r="AZ532">
        <v>0</v>
      </c>
      <c r="BA532">
        <v>21</v>
      </c>
      <c r="BB532" t="s">
        <v>6180</v>
      </c>
      <c r="BC532">
        <v>0</v>
      </c>
      <c r="BD532">
        <v>0</v>
      </c>
      <c r="BE532" t="s">
        <v>6169</v>
      </c>
      <c r="BF532" t="s">
        <v>6170</v>
      </c>
      <c r="BG532">
        <v>0</v>
      </c>
      <c r="BH532" t="s">
        <v>6171</v>
      </c>
      <c r="BI532">
        <v>34</v>
      </c>
      <c r="BJ532" t="s">
        <v>6172</v>
      </c>
      <c r="BK532">
        <v>0</v>
      </c>
      <c r="BL532">
        <v>64</v>
      </c>
      <c r="BM532" s="3">
        <f t="shared" si="80"/>
        <v>0.796875</v>
      </c>
    </row>
    <row r="533" spans="1:65">
      <c r="A533" t="s">
        <v>661</v>
      </c>
      <c r="B533" s="2">
        <v>45690</v>
      </c>
      <c r="C533" t="s">
        <v>47</v>
      </c>
      <c r="D533" t="s">
        <v>630</v>
      </c>
      <c r="E533">
        <v>2</v>
      </c>
      <c r="F533" t="s">
        <v>72</v>
      </c>
      <c r="G533" t="s">
        <v>62</v>
      </c>
      <c r="H533" t="s">
        <v>155</v>
      </c>
      <c r="I533" t="s">
        <v>64</v>
      </c>
      <c r="J533" t="s">
        <v>53</v>
      </c>
      <c r="K533" t="s">
        <v>75</v>
      </c>
      <c r="L533" t="s">
        <v>87</v>
      </c>
      <c r="M533" t="s">
        <v>56</v>
      </c>
      <c r="N533" t="s">
        <v>69</v>
      </c>
      <c r="O533" t="s">
        <v>70</v>
      </c>
      <c r="P533">
        <v>63</v>
      </c>
      <c r="Q533">
        <v>66</v>
      </c>
      <c r="R533">
        <v>66</v>
      </c>
      <c r="S533">
        <v>1</v>
      </c>
      <c r="T533">
        <f t="shared" si="72"/>
        <v>65</v>
      </c>
      <c r="U533">
        <v>60</v>
      </c>
      <c r="V533">
        <f t="shared" si="73"/>
        <v>5</v>
      </c>
      <c r="W533" s="3">
        <f t="shared" si="74"/>
        <v>1.5151515151515152E-2</v>
      </c>
      <c r="X533">
        <v>16</v>
      </c>
      <c r="Y533" s="4">
        <v>5.5</v>
      </c>
      <c r="Z533" s="4">
        <v>1.8</v>
      </c>
      <c r="AA533" s="5">
        <v>36096</v>
      </c>
      <c r="AB533" s="5">
        <f t="shared" si="75"/>
        <v>2165760</v>
      </c>
      <c r="AC533" s="5">
        <v>24176.41</v>
      </c>
      <c r="AD533" s="5">
        <f t="shared" si="76"/>
        <v>1595643.06</v>
      </c>
      <c r="AE533" s="5">
        <v>110244.44</v>
      </c>
      <c r="AF533" s="5">
        <v>29630.3</v>
      </c>
      <c r="AG533" s="5">
        <v>8343.83</v>
      </c>
      <c r="AH533" s="5">
        <v>2610</v>
      </c>
      <c r="AI533" s="5">
        <v>3200</v>
      </c>
      <c r="AJ533">
        <v>0</v>
      </c>
      <c r="AK533" s="5">
        <v>0</v>
      </c>
      <c r="AL533" s="5">
        <v>3286.54</v>
      </c>
      <c r="AM533" s="5">
        <v>38254.5</v>
      </c>
      <c r="AN533">
        <v>4</v>
      </c>
      <c r="AO533">
        <v>3</v>
      </c>
      <c r="AP533" t="str">
        <f t="shared" si="77"/>
        <v>Yes</v>
      </c>
      <c r="AQ533">
        <v>1</v>
      </c>
      <c r="AR533" s="5">
        <f t="shared" si="78"/>
        <v>1791212.67</v>
      </c>
      <c r="AS533" s="5">
        <f t="shared" si="79"/>
        <v>374547.33</v>
      </c>
      <c r="AT533" t="s">
        <v>59</v>
      </c>
      <c r="AU533" t="s">
        <v>6164</v>
      </c>
      <c r="AV533" t="s">
        <v>6165</v>
      </c>
      <c r="AW533" t="s">
        <v>6166</v>
      </c>
      <c r="AX533" t="s">
        <v>6184</v>
      </c>
      <c r="AY533">
        <v>65</v>
      </c>
      <c r="AZ533">
        <v>0</v>
      </c>
      <c r="BA533">
        <v>33</v>
      </c>
      <c r="BB533" t="s">
        <v>6180</v>
      </c>
      <c r="BC533">
        <v>0</v>
      </c>
      <c r="BD533">
        <v>0</v>
      </c>
      <c r="BE533" t="s">
        <v>6169</v>
      </c>
      <c r="BF533" t="s">
        <v>6170</v>
      </c>
      <c r="BG533">
        <v>0</v>
      </c>
      <c r="BH533" t="s">
        <v>6171</v>
      </c>
      <c r="BI533">
        <v>31</v>
      </c>
      <c r="BJ533" t="s">
        <v>6172</v>
      </c>
      <c r="BK533">
        <v>0</v>
      </c>
      <c r="BL533">
        <v>72</v>
      </c>
      <c r="BM533" s="3">
        <f t="shared" si="80"/>
        <v>0.91666666666666663</v>
      </c>
    </row>
    <row r="534" spans="1:65">
      <c r="A534" t="s">
        <v>662</v>
      </c>
      <c r="B534" s="2">
        <v>45690</v>
      </c>
      <c r="C534" t="s">
        <v>47</v>
      </c>
      <c r="D534" t="s">
        <v>630</v>
      </c>
      <c r="E534">
        <v>2</v>
      </c>
      <c r="F534" t="s">
        <v>49</v>
      </c>
      <c r="G534" t="s">
        <v>62</v>
      </c>
      <c r="H534" t="s">
        <v>141</v>
      </c>
      <c r="I534" t="s">
        <v>64</v>
      </c>
      <c r="J534" t="s">
        <v>53</v>
      </c>
      <c r="K534" t="s">
        <v>75</v>
      </c>
      <c r="L534" t="s">
        <v>92</v>
      </c>
      <c r="M534" t="s">
        <v>56</v>
      </c>
      <c r="N534" t="s">
        <v>76</v>
      </c>
      <c r="O534" t="s">
        <v>82</v>
      </c>
      <c r="P534">
        <v>56</v>
      </c>
      <c r="Q534">
        <v>57</v>
      </c>
      <c r="R534">
        <v>56</v>
      </c>
      <c r="S534">
        <v>1</v>
      </c>
      <c r="T534">
        <f t="shared" si="72"/>
        <v>55</v>
      </c>
      <c r="U534">
        <v>54</v>
      </c>
      <c r="V534">
        <f t="shared" si="73"/>
        <v>1</v>
      </c>
      <c r="W534" s="3">
        <f t="shared" si="74"/>
        <v>1.7857142857142856E-2</v>
      </c>
      <c r="X534">
        <v>25</v>
      </c>
      <c r="Y534" s="4">
        <v>7.3</v>
      </c>
      <c r="Z534" s="4">
        <v>1.6</v>
      </c>
      <c r="AA534" s="5">
        <v>36318.58</v>
      </c>
      <c r="AB534" s="5">
        <f t="shared" si="75"/>
        <v>1961203.32</v>
      </c>
      <c r="AC534" s="5">
        <v>23656.27</v>
      </c>
      <c r="AD534" s="5">
        <f t="shared" si="76"/>
        <v>1324751.1200000001</v>
      </c>
      <c r="AE534" s="5">
        <v>92949.3</v>
      </c>
      <c r="AF534" s="5">
        <v>26571.67</v>
      </c>
      <c r="AG534" s="5">
        <v>9620.98</v>
      </c>
      <c r="AH534" s="5">
        <v>2320</v>
      </c>
      <c r="AI534" s="5">
        <v>3200</v>
      </c>
      <c r="AJ534">
        <v>0</v>
      </c>
      <c r="AK534" s="5">
        <v>0</v>
      </c>
      <c r="AL534" s="5">
        <v>665.7</v>
      </c>
      <c r="AM534" s="5">
        <v>33979.949999999997</v>
      </c>
      <c r="AN534">
        <v>4</v>
      </c>
      <c r="AO534">
        <v>4</v>
      </c>
      <c r="AP534" t="str">
        <f t="shared" si="77"/>
        <v>Yes</v>
      </c>
      <c r="AQ534">
        <v>0</v>
      </c>
      <c r="AR534" s="5">
        <f t="shared" si="78"/>
        <v>1494058.72</v>
      </c>
      <c r="AS534" s="5">
        <f t="shared" si="79"/>
        <v>467144.6</v>
      </c>
      <c r="AT534" t="s">
        <v>59</v>
      </c>
      <c r="AU534" t="s">
        <v>6164</v>
      </c>
      <c r="AV534" t="s">
        <v>6165</v>
      </c>
      <c r="AW534" t="s">
        <v>6166</v>
      </c>
      <c r="AX534" t="s">
        <v>6167</v>
      </c>
      <c r="AY534">
        <v>60</v>
      </c>
      <c r="AZ534">
        <v>4</v>
      </c>
      <c r="BA534">
        <v>16</v>
      </c>
      <c r="BB534" t="s">
        <v>6185</v>
      </c>
      <c r="BC534">
        <v>0</v>
      </c>
      <c r="BD534">
        <v>0</v>
      </c>
      <c r="BE534" t="s">
        <v>6169</v>
      </c>
      <c r="BF534" t="s">
        <v>6170</v>
      </c>
      <c r="BG534">
        <v>0</v>
      </c>
      <c r="BH534" t="s">
        <v>6171</v>
      </c>
      <c r="BI534">
        <v>39</v>
      </c>
      <c r="BJ534" t="s">
        <v>6172</v>
      </c>
      <c r="BK534">
        <v>0</v>
      </c>
      <c r="BL534">
        <v>73</v>
      </c>
      <c r="BM534" s="3">
        <f t="shared" si="80"/>
        <v>0.76712328767123283</v>
      </c>
    </row>
    <row r="535" spans="1:65">
      <c r="A535" t="s">
        <v>663</v>
      </c>
      <c r="B535" s="2">
        <v>45690</v>
      </c>
      <c r="C535" t="s">
        <v>47</v>
      </c>
      <c r="D535" t="s">
        <v>630</v>
      </c>
      <c r="E535">
        <v>2</v>
      </c>
      <c r="F535" t="s">
        <v>72</v>
      </c>
      <c r="G535" t="s">
        <v>79</v>
      </c>
      <c r="H535" t="s">
        <v>86</v>
      </c>
      <c r="I535" t="s">
        <v>74</v>
      </c>
      <c r="J535" t="s">
        <v>81</v>
      </c>
      <c r="K535" t="s">
        <v>54</v>
      </c>
      <c r="L535" t="s">
        <v>87</v>
      </c>
      <c r="M535" t="s">
        <v>56</v>
      </c>
      <c r="N535" t="s">
        <v>94</v>
      </c>
      <c r="O535" t="s">
        <v>82</v>
      </c>
      <c r="P535">
        <v>37</v>
      </c>
      <c r="Q535">
        <v>38</v>
      </c>
      <c r="R535">
        <v>39</v>
      </c>
      <c r="S535">
        <v>1</v>
      </c>
      <c r="T535">
        <f t="shared" si="72"/>
        <v>38</v>
      </c>
      <c r="U535">
        <v>36</v>
      </c>
      <c r="V535">
        <f t="shared" si="73"/>
        <v>2</v>
      </c>
      <c r="W535" s="3">
        <f t="shared" si="74"/>
        <v>2.564102564102564E-2</v>
      </c>
      <c r="X535">
        <v>9</v>
      </c>
      <c r="Y535" s="4">
        <v>0.7</v>
      </c>
      <c r="Z535" s="4">
        <v>1.3</v>
      </c>
      <c r="AA535" s="5">
        <v>85279.360000000001</v>
      </c>
      <c r="AB535" s="5">
        <f t="shared" si="75"/>
        <v>3070056.96</v>
      </c>
      <c r="AC535" s="5">
        <v>54184.79</v>
      </c>
      <c r="AD535" s="5">
        <f t="shared" si="76"/>
        <v>2113206.81</v>
      </c>
      <c r="AE535" s="5">
        <v>118554.85</v>
      </c>
      <c r="AF535" s="5">
        <v>32942.639999999999</v>
      </c>
      <c r="AG535" s="5">
        <v>7615.08</v>
      </c>
      <c r="AH535" s="5">
        <v>1885</v>
      </c>
      <c r="AI535" s="5">
        <v>6800</v>
      </c>
      <c r="AJ535">
        <v>0</v>
      </c>
      <c r="AK535" s="5">
        <v>0</v>
      </c>
      <c r="AL535" s="5">
        <v>3077.53</v>
      </c>
      <c r="AM535" s="5">
        <v>25061.39</v>
      </c>
      <c r="AN535">
        <v>4</v>
      </c>
      <c r="AO535">
        <v>3</v>
      </c>
      <c r="AP535" t="str">
        <f t="shared" si="77"/>
        <v>Yes</v>
      </c>
      <c r="AQ535">
        <v>0</v>
      </c>
      <c r="AR535" s="5">
        <f t="shared" si="78"/>
        <v>2309143.2999999998</v>
      </c>
      <c r="AS535" s="5">
        <f t="shared" si="79"/>
        <v>760913.66</v>
      </c>
      <c r="AT535" t="s">
        <v>59</v>
      </c>
      <c r="AU535" t="s">
        <v>6164</v>
      </c>
      <c r="AV535" t="s">
        <v>6165</v>
      </c>
      <c r="AW535" t="s">
        <v>6166</v>
      </c>
      <c r="AX535" t="s">
        <v>6184</v>
      </c>
      <c r="AY535">
        <v>38</v>
      </c>
      <c r="AZ535">
        <v>0</v>
      </c>
      <c r="BA535">
        <v>18</v>
      </c>
      <c r="BB535" t="s">
        <v>6180</v>
      </c>
      <c r="BC535">
        <v>0</v>
      </c>
      <c r="BD535">
        <v>0</v>
      </c>
      <c r="BE535" t="s">
        <v>6169</v>
      </c>
      <c r="BF535" t="s">
        <v>6170</v>
      </c>
      <c r="BG535">
        <v>0</v>
      </c>
      <c r="BH535" t="s">
        <v>6171</v>
      </c>
      <c r="BI535">
        <v>13</v>
      </c>
      <c r="BJ535" t="s">
        <v>6172</v>
      </c>
      <c r="BK535">
        <v>0</v>
      </c>
      <c r="BL535">
        <v>51</v>
      </c>
      <c r="BM535" s="3">
        <f t="shared" si="80"/>
        <v>0.76470588235294112</v>
      </c>
    </row>
    <row r="536" spans="1:65">
      <c r="A536" t="s">
        <v>664</v>
      </c>
      <c r="B536" s="2">
        <v>45691</v>
      </c>
      <c r="C536" t="s">
        <v>47</v>
      </c>
      <c r="D536" t="s">
        <v>630</v>
      </c>
      <c r="E536">
        <v>2</v>
      </c>
      <c r="F536" t="s">
        <v>78</v>
      </c>
      <c r="G536" t="s">
        <v>50</v>
      </c>
      <c r="H536" t="s">
        <v>173</v>
      </c>
      <c r="I536" t="s">
        <v>52</v>
      </c>
      <c r="J536" t="s">
        <v>65</v>
      </c>
      <c r="K536" t="s">
        <v>75</v>
      </c>
      <c r="L536" t="s">
        <v>67</v>
      </c>
      <c r="M536" t="s">
        <v>56</v>
      </c>
      <c r="N536" t="s">
        <v>109</v>
      </c>
      <c r="O536" t="s">
        <v>120</v>
      </c>
      <c r="P536">
        <v>50</v>
      </c>
      <c r="Q536">
        <v>52</v>
      </c>
      <c r="R536">
        <v>48</v>
      </c>
      <c r="S536">
        <v>2</v>
      </c>
      <c r="T536">
        <f t="shared" si="72"/>
        <v>46</v>
      </c>
      <c r="U536">
        <v>46</v>
      </c>
      <c r="V536">
        <f t="shared" si="73"/>
        <v>0</v>
      </c>
      <c r="W536" s="3">
        <f t="shared" si="74"/>
        <v>4.1666666666666664E-2</v>
      </c>
      <c r="X536">
        <v>52</v>
      </c>
      <c r="Y536" s="4">
        <v>5.2</v>
      </c>
      <c r="Z536" s="4">
        <v>1.6</v>
      </c>
      <c r="AA536" s="5">
        <v>52607.5</v>
      </c>
      <c r="AB536" s="5">
        <f t="shared" si="75"/>
        <v>2419945</v>
      </c>
      <c r="AC536" s="5">
        <v>34149.97</v>
      </c>
      <c r="AD536" s="5">
        <f t="shared" si="76"/>
        <v>1639198.56</v>
      </c>
      <c r="AE536" s="5">
        <v>113293.27</v>
      </c>
      <c r="AF536" s="5">
        <v>32987.339999999997</v>
      </c>
      <c r="AG536" s="5">
        <v>11364.84</v>
      </c>
      <c r="AH536" s="5">
        <v>2320</v>
      </c>
      <c r="AI536" s="5">
        <v>9200</v>
      </c>
      <c r="AJ536">
        <v>0</v>
      </c>
      <c r="AK536" s="5">
        <v>0</v>
      </c>
      <c r="AL536" s="5">
        <v>0</v>
      </c>
      <c r="AM536" s="5">
        <v>68419.429999999993</v>
      </c>
      <c r="AN536">
        <v>8</v>
      </c>
      <c r="AO536">
        <v>8</v>
      </c>
      <c r="AP536" t="str">
        <f t="shared" si="77"/>
        <v>Yes</v>
      </c>
      <c r="AQ536">
        <v>0</v>
      </c>
      <c r="AR536" s="5">
        <f t="shared" si="78"/>
        <v>1876783.44</v>
      </c>
      <c r="AS536" s="5">
        <f t="shared" si="79"/>
        <v>543161.56000000006</v>
      </c>
      <c r="AT536" t="s">
        <v>59</v>
      </c>
      <c r="AU536" t="s">
        <v>6164</v>
      </c>
      <c r="AV536" t="s">
        <v>6165</v>
      </c>
      <c r="AW536" t="s">
        <v>6166</v>
      </c>
      <c r="AX536" t="s">
        <v>6202</v>
      </c>
      <c r="AY536">
        <v>50</v>
      </c>
      <c r="AZ536">
        <v>0</v>
      </c>
      <c r="BA536">
        <v>0</v>
      </c>
      <c r="BB536" t="s">
        <v>6168</v>
      </c>
      <c r="BC536">
        <v>0</v>
      </c>
      <c r="BD536">
        <v>0</v>
      </c>
      <c r="BE536" t="s">
        <v>6169</v>
      </c>
      <c r="BF536" t="s">
        <v>6176</v>
      </c>
      <c r="BG536">
        <v>3</v>
      </c>
      <c r="BH536" t="s">
        <v>6197</v>
      </c>
      <c r="BI536">
        <v>80</v>
      </c>
      <c r="BJ536" t="s">
        <v>6193</v>
      </c>
      <c r="BK536">
        <v>0</v>
      </c>
      <c r="BL536">
        <v>59</v>
      </c>
      <c r="BM536" s="3">
        <f t="shared" si="80"/>
        <v>0.81355932203389836</v>
      </c>
    </row>
    <row r="537" spans="1:65">
      <c r="A537" t="s">
        <v>665</v>
      </c>
      <c r="B537" s="2">
        <v>45691</v>
      </c>
      <c r="C537" t="s">
        <v>47</v>
      </c>
      <c r="D537" t="s">
        <v>630</v>
      </c>
      <c r="E537">
        <v>2</v>
      </c>
      <c r="F537" t="s">
        <v>78</v>
      </c>
      <c r="G537" t="s">
        <v>62</v>
      </c>
      <c r="H537" t="s">
        <v>190</v>
      </c>
      <c r="I537" t="s">
        <v>64</v>
      </c>
      <c r="J537" t="s">
        <v>65</v>
      </c>
      <c r="K537" t="s">
        <v>54</v>
      </c>
      <c r="L537" t="s">
        <v>92</v>
      </c>
      <c r="M537" t="s">
        <v>56</v>
      </c>
      <c r="N537" t="s">
        <v>94</v>
      </c>
      <c r="O537" t="s">
        <v>120</v>
      </c>
      <c r="P537">
        <v>50</v>
      </c>
      <c r="Q537">
        <v>52</v>
      </c>
      <c r="R537">
        <v>49</v>
      </c>
      <c r="S537">
        <v>1</v>
      </c>
      <c r="T537">
        <f t="shared" si="72"/>
        <v>48</v>
      </c>
      <c r="U537">
        <v>48</v>
      </c>
      <c r="V537">
        <f t="shared" si="73"/>
        <v>0</v>
      </c>
      <c r="W537" s="3">
        <f t="shared" si="74"/>
        <v>2.0408163265306121E-2</v>
      </c>
      <c r="X537">
        <v>25</v>
      </c>
      <c r="Y537" s="4">
        <v>0</v>
      </c>
      <c r="Z537" s="4">
        <v>1</v>
      </c>
      <c r="AA537" s="5">
        <v>55881.53</v>
      </c>
      <c r="AB537" s="5">
        <f t="shared" si="75"/>
        <v>2682313.44</v>
      </c>
      <c r="AC537" s="5">
        <v>35007.339999999997</v>
      </c>
      <c r="AD537" s="5">
        <f t="shared" si="76"/>
        <v>1715359.66</v>
      </c>
      <c r="AE537" s="5">
        <v>105124.47</v>
      </c>
      <c r="AF537" s="5">
        <v>32275.71</v>
      </c>
      <c r="AG537" s="5">
        <v>9353.51</v>
      </c>
      <c r="AH537" s="5">
        <v>1450</v>
      </c>
      <c r="AI537" s="5">
        <v>4600</v>
      </c>
      <c r="AJ537">
        <v>0</v>
      </c>
      <c r="AK537" s="5">
        <v>0</v>
      </c>
      <c r="AL537" s="5">
        <v>0</v>
      </c>
      <c r="AM537" s="5">
        <v>31158.92</v>
      </c>
      <c r="AN537">
        <v>4</v>
      </c>
      <c r="AO537">
        <v>3</v>
      </c>
      <c r="AP537" t="str">
        <f t="shared" si="77"/>
        <v>Yes</v>
      </c>
      <c r="AQ537">
        <v>0</v>
      </c>
      <c r="AR537" s="5">
        <f t="shared" si="78"/>
        <v>1899322.27</v>
      </c>
      <c r="AS537" s="5">
        <f t="shared" si="79"/>
        <v>782991.17</v>
      </c>
      <c r="AT537" t="s">
        <v>59</v>
      </c>
      <c r="AU537" t="s">
        <v>6164</v>
      </c>
      <c r="AV537" t="s">
        <v>6165</v>
      </c>
      <c r="AW537" t="s">
        <v>6166</v>
      </c>
      <c r="AX537" t="s">
        <v>6167</v>
      </c>
      <c r="AY537">
        <v>55</v>
      </c>
      <c r="AZ537">
        <v>2</v>
      </c>
      <c r="BA537">
        <v>0</v>
      </c>
      <c r="BB537" t="s">
        <v>6168</v>
      </c>
      <c r="BC537">
        <v>0</v>
      </c>
      <c r="BD537">
        <v>0</v>
      </c>
      <c r="BE537" t="s">
        <v>6169</v>
      </c>
      <c r="BF537" t="s">
        <v>6170</v>
      </c>
      <c r="BG537">
        <v>0</v>
      </c>
      <c r="BH537" t="s">
        <v>6171</v>
      </c>
      <c r="BI537">
        <v>29</v>
      </c>
      <c r="BJ537" t="s">
        <v>6172</v>
      </c>
      <c r="BK537">
        <v>0</v>
      </c>
      <c r="BL537">
        <v>65</v>
      </c>
      <c r="BM537" s="3">
        <f t="shared" si="80"/>
        <v>0.75384615384615383</v>
      </c>
    </row>
    <row r="538" spans="1:65">
      <c r="A538" t="s">
        <v>666</v>
      </c>
      <c r="B538" s="2">
        <v>45691</v>
      </c>
      <c r="C538" t="s">
        <v>47</v>
      </c>
      <c r="D538" t="s">
        <v>630</v>
      </c>
      <c r="E538">
        <v>2</v>
      </c>
      <c r="F538" t="s">
        <v>61</v>
      </c>
      <c r="G538" t="s">
        <v>50</v>
      </c>
      <c r="H538" t="s">
        <v>170</v>
      </c>
      <c r="I538" t="s">
        <v>52</v>
      </c>
      <c r="J538" t="s">
        <v>65</v>
      </c>
      <c r="K538" t="s">
        <v>75</v>
      </c>
      <c r="L538" t="s">
        <v>67</v>
      </c>
      <c r="M538" t="s">
        <v>56</v>
      </c>
      <c r="N538" t="s">
        <v>94</v>
      </c>
      <c r="O538" t="s">
        <v>58</v>
      </c>
      <c r="P538">
        <v>43</v>
      </c>
      <c r="Q538">
        <v>46</v>
      </c>
      <c r="R538">
        <v>44</v>
      </c>
      <c r="S538">
        <v>2</v>
      </c>
      <c r="T538">
        <f t="shared" si="72"/>
        <v>42</v>
      </c>
      <c r="U538">
        <v>42</v>
      </c>
      <c r="V538">
        <f t="shared" si="73"/>
        <v>0</v>
      </c>
      <c r="W538" s="3">
        <f t="shared" si="74"/>
        <v>4.5454545454545456E-2</v>
      </c>
      <c r="X538">
        <v>38</v>
      </c>
      <c r="Y538" s="4">
        <v>3</v>
      </c>
      <c r="Z538" s="4">
        <v>2.1</v>
      </c>
      <c r="AA538" s="5">
        <v>51790.82</v>
      </c>
      <c r="AB538" s="5">
        <f t="shared" si="75"/>
        <v>2175214.44</v>
      </c>
      <c r="AC538" s="5">
        <v>33919.1</v>
      </c>
      <c r="AD538" s="5">
        <f t="shared" si="76"/>
        <v>1492440.4</v>
      </c>
      <c r="AE538" s="5">
        <v>101799.26</v>
      </c>
      <c r="AF538" s="5">
        <v>27473.86</v>
      </c>
      <c r="AG538" s="5">
        <v>10048.469999999999</v>
      </c>
      <c r="AH538" s="5">
        <v>3045</v>
      </c>
      <c r="AI538" s="5">
        <v>9200</v>
      </c>
      <c r="AJ538">
        <v>0</v>
      </c>
      <c r="AK538" s="5">
        <v>0</v>
      </c>
      <c r="AL538" s="5">
        <v>0</v>
      </c>
      <c r="AM538" s="5">
        <v>27641.23</v>
      </c>
      <c r="AN538">
        <v>4</v>
      </c>
      <c r="AO538">
        <v>4</v>
      </c>
      <c r="AP538" t="str">
        <f t="shared" si="77"/>
        <v>Yes</v>
      </c>
      <c r="AQ538">
        <v>1</v>
      </c>
      <c r="AR538" s="5">
        <f t="shared" si="78"/>
        <v>1671648.22</v>
      </c>
      <c r="AS538" s="5">
        <f t="shared" si="79"/>
        <v>503566.22</v>
      </c>
      <c r="AT538" t="s">
        <v>59</v>
      </c>
      <c r="AU538" t="s">
        <v>6164</v>
      </c>
      <c r="AV538" t="s">
        <v>6165</v>
      </c>
      <c r="AW538" t="s">
        <v>6166</v>
      </c>
      <c r="AX538" t="s">
        <v>6167</v>
      </c>
      <c r="AY538">
        <v>45</v>
      </c>
      <c r="AZ538">
        <v>0</v>
      </c>
      <c r="BA538">
        <v>0</v>
      </c>
      <c r="BB538" t="s">
        <v>6168</v>
      </c>
      <c r="BC538">
        <v>0</v>
      </c>
      <c r="BD538">
        <v>0</v>
      </c>
      <c r="BE538" t="s">
        <v>6169</v>
      </c>
      <c r="BF538" t="s">
        <v>6176</v>
      </c>
      <c r="BG538">
        <v>1</v>
      </c>
      <c r="BH538" t="s">
        <v>6179</v>
      </c>
      <c r="BI538">
        <v>60</v>
      </c>
      <c r="BJ538" t="s">
        <v>6187</v>
      </c>
      <c r="BK538">
        <v>0</v>
      </c>
      <c r="BL538">
        <v>61</v>
      </c>
      <c r="BM538" s="3">
        <f t="shared" si="80"/>
        <v>0.72131147540983609</v>
      </c>
    </row>
    <row r="539" spans="1:65">
      <c r="A539" t="s">
        <v>667</v>
      </c>
      <c r="B539" s="2">
        <v>45691</v>
      </c>
      <c r="C539" t="s">
        <v>47</v>
      </c>
      <c r="D539" t="s">
        <v>630</v>
      </c>
      <c r="E539">
        <v>2</v>
      </c>
      <c r="F539" t="s">
        <v>72</v>
      </c>
      <c r="G539" t="s">
        <v>62</v>
      </c>
      <c r="H539" t="s">
        <v>220</v>
      </c>
      <c r="I539" t="s">
        <v>74</v>
      </c>
      <c r="J539" t="s">
        <v>65</v>
      </c>
      <c r="K539" t="s">
        <v>75</v>
      </c>
      <c r="L539" t="s">
        <v>67</v>
      </c>
      <c r="M539" t="s">
        <v>68</v>
      </c>
      <c r="N539" t="s">
        <v>57</v>
      </c>
      <c r="O539" t="s">
        <v>82</v>
      </c>
      <c r="P539">
        <v>52</v>
      </c>
      <c r="Q539">
        <v>52</v>
      </c>
      <c r="R539">
        <v>51</v>
      </c>
      <c r="S539">
        <v>2</v>
      </c>
      <c r="T539">
        <f t="shared" si="72"/>
        <v>49</v>
      </c>
      <c r="U539">
        <v>49</v>
      </c>
      <c r="V539">
        <f t="shared" si="73"/>
        <v>0</v>
      </c>
      <c r="W539" s="3">
        <f t="shared" si="74"/>
        <v>3.9215686274509803E-2</v>
      </c>
      <c r="X539">
        <v>18</v>
      </c>
      <c r="Y539" s="4">
        <v>1.8</v>
      </c>
      <c r="Z539" s="4">
        <v>0.9</v>
      </c>
      <c r="AA539" s="5">
        <v>52338.83</v>
      </c>
      <c r="AB539" s="5">
        <f t="shared" si="75"/>
        <v>2564602.67</v>
      </c>
      <c r="AC539" s="5">
        <v>32382.97</v>
      </c>
      <c r="AD539" s="5">
        <f t="shared" si="76"/>
        <v>1651531.47</v>
      </c>
      <c r="AE539" s="5">
        <v>112802.77</v>
      </c>
      <c r="AF539" s="5">
        <v>30088.22</v>
      </c>
      <c r="AG539" s="5">
        <v>8108.58</v>
      </c>
      <c r="AH539" s="5">
        <v>1305</v>
      </c>
      <c r="AI539" s="5">
        <v>9200</v>
      </c>
      <c r="AJ539">
        <v>1</v>
      </c>
      <c r="AK539" s="5">
        <v>13771.58</v>
      </c>
      <c r="AL539" s="5">
        <v>0</v>
      </c>
      <c r="AM539" s="5">
        <v>31062.79</v>
      </c>
      <c r="AN539">
        <v>4</v>
      </c>
      <c r="AO539">
        <v>4</v>
      </c>
      <c r="AP539" t="str">
        <f t="shared" si="77"/>
        <v>Yes</v>
      </c>
      <c r="AQ539">
        <v>1</v>
      </c>
      <c r="AR539" s="5">
        <f t="shared" si="78"/>
        <v>1857870.41</v>
      </c>
      <c r="AS539" s="5">
        <f t="shared" si="79"/>
        <v>706732.26</v>
      </c>
      <c r="AT539" t="s">
        <v>59</v>
      </c>
      <c r="AU539" t="s">
        <v>6199</v>
      </c>
      <c r="AV539" t="s">
        <v>6200</v>
      </c>
      <c r="AW539" t="s">
        <v>6175</v>
      </c>
      <c r="AX539" t="s">
        <v>6167</v>
      </c>
      <c r="AY539">
        <v>57</v>
      </c>
      <c r="AZ539">
        <v>4</v>
      </c>
      <c r="BA539">
        <v>0</v>
      </c>
      <c r="BB539" t="s">
        <v>6168</v>
      </c>
      <c r="BC539">
        <v>0</v>
      </c>
      <c r="BD539">
        <v>0</v>
      </c>
      <c r="BE539" t="s">
        <v>6169</v>
      </c>
      <c r="BF539" t="s">
        <v>6170</v>
      </c>
      <c r="BG539">
        <v>0</v>
      </c>
      <c r="BH539" t="s">
        <v>6171</v>
      </c>
      <c r="BI539">
        <v>9</v>
      </c>
      <c r="BJ539" t="s">
        <v>6172</v>
      </c>
      <c r="BK539">
        <v>0</v>
      </c>
      <c r="BL539">
        <v>59</v>
      </c>
      <c r="BM539" s="3">
        <f t="shared" si="80"/>
        <v>0.86440677966101698</v>
      </c>
    </row>
    <row r="540" spans="1:65">
      <c r="A540" t="s">
        <v>668</v>
      </c>
      <c r="B540" s="2">
        <v>45691</v>
      </c>
      <c r="C540" t="s">
        <v>47</v>
      </c>
      <c r="D540" t="s">
        <v>630</v>
      </c>
      <c r="E540">
        <v>2</v>
      </c>
      <c r="F540" t="s">
        <v>78</v>
      </c>
      <c r="G540" t="s">
        <v>62</v>
      </c>
      <c r="H540" t="s">
        <v>168</v>
      </c>
      <c r="I540" t="s">
        <v>64</v>
      </c>
      <c r="J540" t="s">
        <v>53</v>
      </c>
      <c r="K540" t="s">
        <v>75</v>
      </c>
      <c r="L540" t="s">
        <v>92</v>
      </c>
      <c r="M540" t="s">
        <v>56</v>
      </c>
      <c r="N540" t="s">
        <v>69</v>
      </c>
      <c r="O540" t="s">
        <v>70</v>
      </c>
      <c r="P540">
        <v>69</v>
      </c>
      <c r="Q540">
        <v>70</v>
      </c>
      <c r="R540">
        <v>65</v>
      </c>
      <c r="S540">
        <v>2</v>
      </c>
      <c r="T540">
        <f t="shared" si="72"/>
        <v>63</v>
      </c>
      <c r="U540">
        <v>63</v>
      </c>
      <c r="V540">
        <f t="shared" si="73"/>
        <v>0</v>
      </c>
      <c r="W540" s="3">
        <f t="shared" si="74"/>
        <v>3.0769230769230771E-2</v>
      </c>
      <c r="X540">
        <v>31</v>
      </c>
      <c r="Y540" s="4">
        <v>1.6</v>
      </c>
      <c r="Z540" s="4">
        <v>1.2</v>
      </c>
      <c r="AA540" s="5">
        <v>35859.11</v>
      </c>
      <c r="AB540" s="5">
        <f t="shared" si="75"/>
        <v>2259123.9300000002</v>
      </c>
      <c r="AC540" s="5">
        <v>23873.919999999998</v>
      </c>
      <c r="AD540" s="5">
        <f t="shared" si="76"/>
        <v>1551804.8</v>
      </c>
      <c r="AE540" s="5">
        <v>108730.06</v>
      </c>
      <c r="AF540" s="5">
        <v>31419.85</v>
      </c>
      <c r="AG540" s="5">
        <v>9977.65</v>
      </c>
      <c r="AH540" s="5">
        <v>1740</v>
      </c>
      <c r="AI540" s="5">
        <v>6400</v>
      </c>
      <c r="AJ540">
        <v>0</v>
      </c>
      <c r="AK540" s="5">
        <v>0</v>
      </c>
      <c r="AL540" s="5">
        <v>0</v>
      </c>
      <c r="AM540" s="5">
        <v>41117.360000000001</v>
      </c>
      <c r="AN540">
        <v>4</v>
      </c>
      <c r="AO540">
        <v>2</v>
      </c>
      <c r="AP540" t="str">
        <f t="shared" si="77"/>
        <v>Yes</v>
      </c>
      <c r="AQ540">
        <v>1</v>
      </c>
      <c r="AR540" s="5">
        <f t="shared" si="78"/>
        <v>1751189.72</v>
      </c>
      <c r="AS540" s="5">
        <f t="shared" si="79"/>
        <v>507934.21</v>
      </c>
      <c r="AT540" t="s">
        <v>59</v>
      </c>
      <c r="AU540" t="s">
        <v>6164</v>
      </c>
      <c r="AV540" t="s">
        <v>6165</v>
      </c>
      <c r="AW540" t="s">
        <v>6166</v>
      </c>
      <c r="AX540" t="s">
        <v>6167</v>
      </c>
      <c r="AY540">
        <v>70</v>
      </c>
      <c r="AZ540">
        <v>0</v>
      </c>
      <c r="BA540">
        <v>0</v>
      </c>
      <c r="BB540" t="s">
        <v>6168</v>
      </c>
      <c r="BC540">
        <v>0</v>
      </c>
      <c r="BD540">
        <v>0</v>
      </c>
      <c r="BE540" t="s">
        <v>6169</v>
      </c>
      <c r="BF540" t="s">
        <v>6170</v>
      </c>
      <c r="BG540">
        <v>0</v>
      </c>
      <c r="BH540" t="s">
        <v>6171</v>
      </c>
      <c r="BI540">
        <v>32</v>
      </c>
      <c r="BJ540" t="s">
        <v>6172</v>
      </c>
      <c r="BK540">
        <v>0</v>
      </c>
      <c r="BL540">
        <v>75</v>
      </c>
      <c r="BM540" s="3">
        <f t="shared" si="80"/>
        <v>0.8666666666666667</v>
      </c>
    </row>
    <row r="541" spans="1:65">
      <c r="A541" t="s">
        <v>669</v>
      </c>
      <c r="B541" s="2">
        <v>45691</v>
      </c>
      <c r="C541" t="s">
        <v>47</v>
      </c>
      <c r="D541" t="s">
        <v>630</v>
      </c>
      <c r="E541">
        <v>2</v>
      </c>
      <c r="F541" t="s">
        <v>61</v>
      </c>
      <c r="G541" t="s">
        <v>79</v>
      </c>
      <c r="H541" t="s">
        <v>84</v>
      </c>
      <c r="I541" t="s">
        <v>52</v>
      </c>
      <c r="J541" t="s">
        <v>65</v>
      </c>
      <c r="K541" t="s">
        <v>75</v>
      </c>
      <c r="L541" t="s">
        <v>92</v>
      </c>
      <c r="M541" t="s">
        <v>56</v>
      </c>
      <c r="N541" t="s">
        <v>76</v>
      </c>
      <c r="O541" t="s">
        <v>120</v>
      </c>
      <c r="P541">
        <v>52</v>
      </c>
      <c r="Q541">
        <v>54</v>
      </c>
      <c r="R541">
        <v>54</v>
      </c>
      <c r="S541">
        <v>1</v>
      </c>
      <c r="T541">
        <f t="shared" si="72"/>
        <v>53</v>
      </c>
      <c r="U541">
        <v>51</v>
      </c>
      <c r="V541">
        <f t="shared" si="73"/>
        <v>2</v>
      </c>
      <c r="W541" s="3">
        <f t="shared" si="74"/>
        <v>1.8518518518518517E-2</v>
      </c>
      <c r="X541">
        <v>16</v>
      </c>
      <c r="Y541" s="4">
        <v>1.2</v>
      </c>
      <c r="Z541" s="4">
        <v>1.1000000000000001</v>
      </c>
      <c r="AA541" s="5">
        <v>51465.35</v>
      </c>
      <c r="AB541" s="5">
        <f t="shared" si="75"/>
        <v>2624732.85</v>
      </c>
      <c r="AC541" s="5">
        <v>35398.910000000003</v>
      </c>
      <c r="AD541" s="5">
        <f t="shared" si="76"/>
        <v>1911541.14</v>
      </c>
      <c r="AE541" s="5">
        <v>125209.52</v>
      </c>
      <c r="AF541" s="5">
        <v>32056.98</v>
      </c>
      <c r="AG541" s="5">
        <v>8312.66</v>
      </c>
      <c r="AH541" s="5">
        <v>1595</v>
      </c>
      <c r="AI541" s="5">
        <v>4600</v>
      </c>
      <c r="AJ541">
        <v>0</v>
      </c>
      <c r="AK541" s="5">
        <v>0</v>
      </c>
      <c r="AL541" s="5">
        <v>1960.77</v>
      </c>
      <c r="AM541" s="5">
        <v>32108.06</v>
      </c>
      <c r="AN541">
        <v>4</v>
      </c>
      <c r="AO541">
        <v>2</v>
      </c>
      <c r="AP541" t="str">
        <f t="shared" si="77"/>
        <v>Yes</v>
      </c>
      <c r="AQ541">
        <v>1</v>
      </c>
      <c r="AR541" s="5">
        <f t="shared" si="78"/>
        <v>2117384.13</v>
      </c>
      <c r="AS541" s="5">
        <f t="shared" si="79"/>
        <v>507348.72</v>
      </c>
      <c r="AT541" t="s">
        <v>59</v>
      </c>
      <c r="AU541" t="s">
        <v>6164</v>
      </c>
      <c r="AV541" t="s">
        <v>6165</v>
      </c>
      <c r="AW541" t="s">
        <v>6166</v>
      </c>
      <c r="AX541" t="s">
        <v>6184</v>
      </c>
      <c r="AY541">
        <v>54</v>
      </c>
      <c r="AZ541">
        <v>0</v>
      </c>
      <c r="BA541">
        <v>16</v>
      </c>
      <c r="BB541" t="s">
        <v>6180</v>
      </c>
      <c r="BC541">
        <v>0</v>
      </c>
      <c r="BD541">
        <v>0</v>
      </c>
      <c r="BE541" t="s">
        <v>6169</v>
      </c>
      <c r="BF541" t="s">
        <v>6170</v>
      </c>
      <c r="BG541">
        <v>0</v>
      </c>
      <c r="BH541" t="s">
        <v>6171</v>
      </c>
      <c r="BI541">
        <v>25</v>
      </c>
      <c r="BJ541" t="s">
        <v>6172</v>
      </c>
      <c r="BK541">
        <v>0</v>
      </c>
      <c r="BL541">
        <v>61</v>
      </c>
      <c r="BM541" s="3">
        <f t="shared" si="80"/>
        <v>0.88524590163934425</v>
      </c>
    </row>
    <row r="542" spans="1:65">
      <c r="A542" t="s">
        <v>670</v>
      </c>
      <c r="B542" s="2">
        <v>45691</v>
      </c>
      <c r="C542" t="s">
        <v>47</v>
      </c>
      <c r="D542" t="s">
        <v>630</v>
      </c>
      <c r="E542">
        <v>2</v>
      </c>
      <c r="F542" t="s">
        <v>49</v>
      </c>
      <c r="G542" t="s">
        <v>79</v>
      </c>
      <c r="H542" t="s">
        <v>111</v>
      </c>
      <c r="I542" t="s">
        <v>64</v>
      </c>
      <c r="J542" t="s">
        <v>65</v>
      </c>
      <c r="K542" t="s">
        <v>75</v>
      </c>
      <c r="L542" t="s">
        <v>67</v>
      </c>
      <c r="M542" t="s">
        <v>56</v>
      </c>
      <c r="N542" t="s">
        <v>69</v>
      </c>
      <c r="O542" t="s">
        <v>120</v>
      </c>
      <c r="P542">
        <v>47</v>
      </c>
      <c r="Q542">
        <v>50</v>
      </c>
      <c r="R542">
        <v>47</v>
      </c>
      <c r="S542">
        <v>1</v>
      </c>
      <c r="T542">
        <f t="shared" si="72"/>
        <v>46</v>
      </c>
      <c r="U542">
        <v>46</v>
      </c>
      <c r="V542">
        <f t="shared" si="73"/>
        <v>0</v>
      </c>
      <c r="W542" s="3">
        <f t="shared" si="74"/>
        <v>2.1276595744680851E-2</v>
      </c>
      <c r="X542">
        <v>34</v>
      </c>
      <c r="Y542" s="4">
        <v>6.4</v>
      </c>
      <c r="Z542" s="4">
        <v>1.4</v>
      </c>
      <c r="AA542" s="5">
        <v>52669.84</v>
      </c>
      <c r="AB542" s="5">
        <f t="shared" si="75"/>
        <v>2422812.64</v>
      </c>
      <c r="AC542" s="5">
        <v>33942.78</v>
      </c>
      <c r="AD542" s="5">
        <f t="shared" si="76"/>
        <v>1595310.66</v>
      </c>
      <c r="AE542" s="5">
        <v>102997.09</v>
      </c>
      <c r="AF542" s="5">
        <v>30951.79</v>
      </c>
      <c r="AG542" s="5">
        <v>10619.68</v>
      </c>
      <c r="AH542" s="5">
        <v>2030</v>
      </c>
      <c r="AI542" s="5">
        <v>4600</v>
      </c>
      <c r="AJ542">
        <v>0</v>
      </c>
      <c r="AK542" s="5">
        <v>0</v>
      </c>
      <c r="AL542" s="5">
        <v>0</v>
      </c>
      <c r="AM542" s="5">
        <v>30389.08</v>
      </c>
      <c r="AN542">
        <v>4</v>
      </c>
      <c r="AO542">
        <v>3</v>
      </c>
      <c r="AP542" t="str">
        <f t="shared" si="77"/>
        <v>Yes</v>
      </c>
      <c r="AQ542">
        <v>1</v>
      </c>
      <c r="AR542" s="5">
        <f t="shared" si="78"/>
        <v>1776898.3</v>
      </c>
      <c r="AS542" s="5">
        <f t="shared" si="79"/>
        <v>645914.34</v>
      </c>
      <c r="AT542" t="s">
        <v>59</v>
      </c>
      <c r="AU542" t="s">
        <v>6164</v>
      </c>
      <c r="AV542" t="s">
        <v>6165</v>
      </c>
      <c r="AW542" t="s">
        <v>6166</v>
      </c>
      <c r="AX542" t="s">
        <v>6167</v>
      </c>
      <c r="AY542">
        <v>48</v>
      </c>
      <c r="AZ542">
        <v>0</v>
      </c>
      <c r="BA542">
        <v>0</v>
      </c>
      <c r="BB542" t="s">
        <v>6168</v>
      </c>
      <c r="BC542">
        <v>0</v>
      </c>
      <c r="BD542">
        <v>0</v>
      </c>
      <c r="BE542" t="s">
        <v>6169</v>
      </c>
      <c r="BF542" t="s">
        <v>6170</v>
      </c>
      <c r="BG542">
        <v>0</v>
      </c>
      <c r="BH542" t="s">
        <v>6171</v>
      </c>
      <c r="BI542">
        <v>22</v>
      </c>
      <c r="BJ542" t="s">
        <v>6172</v>
      </c>
      <c r="BK542">
        <v>0</v>
      </c>
      <c r="BL542">
        <v>64</v>
      </c>
      <c r="BM542" s="3">
        <f t="shared" si="80"/>
        <v>0.734375</v>
      </c>
    </row>
    <row r="543" spans="1:65">
      <c r="A543" t="s">
        <v>671</v>
      </c>
      <c r="B543" s="2">
        <v>45691</v>
      </c>
      <c r="C543" t="s">
        <v>47</v>
      </c>
      <c r="D543" t="s">
        <v>630</v>
      </c>
      <c r="E543">
        <v>2</v>
      </c>
      <c r="F543" t="s">
        <v>61</v>
      </c>
      <c r="G543" t="s">
        <v>62</v>
      </c>
      <c r="H543" t="s">
        <v>115</v>
      </c>
      <c r="I543" t="s">
        <v>74</v>
      </c>
      <c r="J543" t="s">
        <v>53</v>
      </c>
      <c r="K543" t="s">
        <v>75</v>
      </c>
      <c r="L543" t="s">
        <v>92</v>
      </c>
      <c r="M543" t="s">
        <v>56</v>
      </c>
      <c r="N543" t="s">
        <v>109</v>
      </c>
      <c r="O543" t="s">
        <v>82</v>
      </c>
      <c r="P543">
        <v>49</v>
      </c>
      <c r="Q543">
        <v>52</v>
      </c>
      <c r="R543">
        <v>52</v>
      </c>
      <c r="S543">
        <v>1</v>
      </c>
      <c r="T543">
        <f t="shared" si="72"/>
        <v>51</v>
      </c>
      <c r="U543">
        <v>48</v>
      </c>
      <c r="V543">
        <f t="shared" si="73"/>
        <v>3</v>
      </c>
      <c r="W543" s="3">
        <f t="shared" si="74"/>
        <v>1.9230769230769232E-2</v>
      </c>
      <c r="X543">
        <v>21</v>
      </c>
      <c r="Y543" s="4">
        <v>3.4</v>
      </c>
      <c r="Z543" s="4">
        <v>1.5</v>
      </c>
      <c r="AA543" s="5">
        <v>35918.5</v>
      </c>
      <c r="AB543" s="5">
        <f t="shared" si="75"/>
        <v>1724088</v>
      </c>
      <c r="AC543" s="5">
        <v>23920.05</v>
      </c>
      <c r="AD543" s="5">
        <f t="shared" si="76"/>
        <v>1243842.6000000001</v>
      </c>
      <c r="AE543" s="5">
        <v>87533.26</v>
      </c>
      <c r="AF543" s="5">
        <v>22590.14</v>
      </c>
      <c r="AG543" s="5">
        <v>8532.5</v>
      </c>
      <c r="AH543" s="5">
        <v>2175</v>
      </c>
      <c r="AI543" s="5">
        <v>3200</v>
      </c>
      <c r="AJ543">
        <v>0</v>
      </c>
      <c r="AK543" s="5">
        <v>0</v>
      </c>
      <c r="AL543" s="5">
        <v>1988.22</v>
      </c>
      <c r="AM543" s="5">
        <v>76531.09</v>
      </c>
      <c r="AN543">
        <v>8</v>
      </c>
      <c r="AO543">
        <v>9</v>
      </c>
      <c r="AP543" t="str">
        <f t="shared" si="77"/>
        <v>No</v>
      </c>
      <c r="AQ543">
        <v>2</v>
      </c>
      <c r="AR543" s="5">
        <f t="shared" si="78"/>
        <v>1446392.81</v>
      </c>
      <c r="AS543" s="5">
        <f t="shared" si="79"/>
        <v>277695.19</v>
      </c>
      <c r="AT543" t="s">
        <v>59</v>
      </c>
      <c r="AU543" t="s">
        <v>6164</v>
      </c>
      <c r="AV543" t="s">
        <v>6165</v>
      </c>
      <c r="AW543" t="s">
        <v>6166</v>
      </c>
      <c r="AX543" t="s">
        <v>6184</v>
      </c>
      <c r="AY543">
        <v>50</v>
      </c>
      <c r="AZ543">
        <v>0</v>
      </c>
      <c r="BA543">
        <v>23</v>
      </c>
      <c r="BB543" t="s">
        <v>6180</v>
      </c>
      <c r="BC543">
        <v>1</v>
      </c>
      <c r="BD543">
        <v>0</v>
      </c>
      <c r="BE543" t="s">
        <v>6178</v>
      </c>
      <c r="BF543" t="s">
        <v>6170</v>
      </c>
      <c r="BG543">
        <v>1</v>
      </c>
      <c r="BH543" t="s">
        <v>6186</v>
      </c>
      <c r="BI543">
        <v>28</v>
      </c>
      <c r="BJ543" t="s">
        <v>6172</v>
      </c>
      <c r="BK543">
        <v>0</v>
      </c>
      <c r="BL543">
        <v>77</v>
      </c>
      <c r="BM543" s="3">
        <f t="shared" si="80"/>
        <v>0.67532467532467533</v>
      </c>
    </row>
    <row r="544" spans="1:65">
      <c r="A544" t="s">
        <v>672</v>
      </c>
      <c r="B544" s="2">
        <v>45691</v>
      </c>
      <c r="C544" t="s">
        <v>47</v>
      </c>
      <c r="D544" t="s">
        <v>630</v>
      </c>
      <c r="E544">
        <v>2</v>
      </c>
      <c r="F544" t="s">
        <v>61</v>
      </c>
      <c r="G544" t="s">
        <v>62</v>
      </c>
      <c r="H544" t="s">
        <v>96</v>
      </c>
      <c r="I544" t="s">
        <v>64</v>
      </c>
      <c r="J544" t="s">
        <v>81</v>
      </c>
      <c r="K544" t="s">
        <v>75</v>
      </c>
      <c r="L544" t="s">
        <v>55</v>
      </c>
      <c r="M544" t="s">
        <v>56</v>
      </c>
      <c r="N544" t="s">
        <v>94</v>
      </c>
      <c r="O544" t="s">
        <v>120</v>
      </c>
      <c r="P544">
        <v>26</v>
      </c>
      <c r="Q544">
        <v>27</v>
      </c>
      <c r="R544">
        <v>26</v>
      </c>
      <c r="S544">
        <v>1</v>
      </c>
      <c r="T544">
        <f t="shared" si="72"/>
        <v>25</v>
      </c>
      <c r="U544">
        <v>25</v>
      </c>
      <c r="V544">
        <f t="shared" si="73"/>
        <v>0</v>
      </c>
      <c r="W544" s="3">
        <f t="shared" si="74"/>
        <v>3.8461538461538464E-2</v>
      </c>
      <c r="X544">
        <v>20</v>
      </c>
      <c r="Y544" s="4">
        <v>8.6</v>
      </c>
      <c r="Z544" s="4">
        <v>1.2</v>
      </c>
      <c r="AA544" s="5">
        <v>78719.5</v>
      </c>
      <c r="AB544" s="5">
        <f t="shared" si="75"/>
        <v>1967987.5</v>
      </c>
      <c r="AC544" s="5">
        <v>53095.01</v>
      </c>
      <c r="AD544" s="5">
        <f t="shared" si="76"/>
        <v>1380470.26</v>
      </c>
      <c r="AE544" s="5">
        <v>76566.06</v>
      </c>
      <c r="AF544" s="5">
        <v>22664.45</v>
      </c>
      <c r="AG544" s="5">
        <v>8380.86</v>
      </c>
      <c r="AH544" s="5">
        <v>1740</v>
      </c>
      <c r="AI544" s="5">
        <v>6800</v>
      </c>
      <c r="AJ544">
        <v>0</v>
      </c>
      <c r="AK544" s="5">
        <v>0</v>
      </c>
      <c r="AL544" s="5">
        <v>0</v>
      </c>
      <c r="AM544" s="5">
        <v>16817.560000000001</v>
      </c>
      <c r="AN544">
        <v>4</v>
      </c>
      <c r="AO544">
        <v>4</v>
      </c>
      <c r="AP544" t="str">
        <f t="shared" si="77"/>
        <v>Yes</v>
      </c>
      <c r="AQ544">
        <v>0</v>
      </c>
      <c r="AR544" s="5">
        <f t="shared" si="78"/>
        <v>1513439.19</v>
      </c>
      <c r="AS544" s="5">
        <f t="shared" si="79"/>
        <v>454548.31</v>
      </c>
      <c r="AT544" t="s">
        <v>59</v>
      </c>
      <c r="AU544" t="s">
        <v>6164</v>
      </c>
      <c r="AV544" t="s">
        <v>6165</v>
      </c>
      <c r="AW544" t="s">
        <v>6166</v>
      </c>
      <c r="AX544" t="s">
        <v>6177</v>
      </c>
      <c r="AY544">
        <v>29</v>
      </c>
      <c r="AZ544">
        <v>0</v>
      </c>
      <c r="BA544">
        <v>0</v>
      </c>
      <c r="BB544" t="s">
        <v>6168</v>
      </c>
      <c r="BC544">
        <v>0</v>
      </c>
      <c r="BD544">
        <v>0</v>
      </c>
      <c r="BE544" t="s">
        <v>6169</v>
      </c>
      <c r="BF544" t="s">
        <v>6170</v>
      </c>
      <c r="BG544">
        <v>1</v>
      </c>
      <c r="BH544" t="s">
        <v>6179</v>
      </c>
      <c r="BI544">
        <v>52</v>
      </c>
      <c r="BJ544" t="s">
        <v>6187</v>
      </c>
      <c r="BK544">
        <v>0</v>
      </c>
      <c r="BL544">
        <v>50</v>
      </c>
      <c r="BM544" s="3">
        <f t="shared" si="80"/>
        <v>0.52</v>
      </c>
    </row>
    <row r="545" spans="1:65">
      <c r="A545" t="s">
        <v>673</v>
      </c>
      <c r="B545" s="2">
        <v>45691</v>
      </c>
      <c r="C545" t="s">
        <v>47</v>
      </c>
      <c r="D545" t="s">
        <v>630</v>
      </c>
      <c r="E545">
        <v>2</v>
      </c>
      <c r="F545" t="s">
        <v>78</v>
      </c>
      <c r="G545" t="s">
        <v>79</v>
      </c>
      <c r="H545" t="s">
        <v>80</v>
      </c>
      <c r="I545" t="s">
        <v>64</v>
      </c>
      <c r="J545" t="s">
        <v>81</v>
      </c>
      <c r="K545" t="s">
        <v>66</v>
      </c>
      <c r="L545" t="s">
        <v>92</v>
      </c>
      <c r="M545" t="s">
        <v>56</v>
      </c>
      <c r="N545" t="s">
        <v>76</v>
      </c>
      <c r="O545" t="s">
        <v>82</v>
      </c>
      <c r="P545">
        <v>36</v>
      </c>
      <c r="Q545">
        <v>37</v>
      </c>
      <c r="R545">
        <v>36</v>
      </c>
      <c r="S545">
        <v>1</v>
      </c>
      <c r="T545">
        <f t="shared" si="72"/>
        <v>35</v>
      </c>
      <c r="U545">
        <v>35</v>
      </c>
      <c r="V545">
        <f t="shared" si="73"/>
        <v>0</v>
      </c>
      <c r="W545" s="3">
        <f t="shared" si="74"/>
        <v>2.7777777777777776E-2</v>
      </c>
      <c r="X545">
        <v>17</v>
      </c>
      <c r="Y545" s="4">
        <v>6.2</v>
      </c>
      <c r="Z545" s="4">
        <v>1.4</v>
      </c>
      <c r="AA545" s="5">
        <v>73081.570000000007</v>
      </c>
      <c r="AB545" s="5">
        <f t="shared" si="75"/>
        <v>2557854.9500000002</v>
      </c>
      <c r="AC545" s="5">
        <v>53868.41</v>
      </c>
      <c r="AD545" s="5">
        <f t="shared" si="76"/>
        <v>1939262.76</v>
      </c>
      <c r="AE545" s="5">
        <v>105245.35</v>
      </c>
      <c r="AF545" s="5">
        <v>33588</v>
      </c>
      <c r="AG545" s="5">
        <v>8698.07</v>
      </c>
      <c r="AH545" s="5">
        <v>2030</v>
      </c>
      <c r="AI545" s="5">
        <v>6800</v>
      </c>
      <c r="AJ545">
        <v>0</v>
      </c>
      <c r="AK545" s="5">
        <v>0</v>
      </c>
      <c r="AL545" s="5">
        <v>0</v>
      </c>
      <c r="AM545" s="5">
        <v>24327.06</v>
      </c>
      <c r="AN545">
        <v>4</v>
      </c>
      <c r="AO545">
        <v>3</v>
      </c>
      <c r="AP545" t="str">
        <f t="shared" si="77"/>
        <v>Yes</v>
      </c>
      <c r="AQ545">
        <v>1</v>
      </c>
      <c r="AR545" s="5">
        <f t="shared" si="78"/>
        <v>2119951.2400000002</v>
      </c>
      <c r="AS545" s="5">
        <f t="shared" si="79"/>
        <v>437903.71</v>
      </c>
      <c r="AT545" t="s">
        <v>59</v>
      </c>
      <c r="AU545" t="s">
        <v>6164</v>
      </c>
      <c r="AV545" t="s">
        <v>6165</v>
      </c>
      <c r="AW545" t="s">
        <v>6166</v>
      </c>
      <c r="AX545" t="s">
        <v>6167</v>
      </c>
      <c r="AY545">
        <v>37</v>
      </c>
      <c r="AZ545">
        <v>0</v>
      </c>
      <c r="BA545">
        <v>0</v>
      </c>
      <c r="BB545" t="s">
        <v>6168</v>
      </c>
      <c r="BC545">
        <v>0</v>
      </c>
      <c r="BD545">
        <v>0</v>
      </c>
      <c r="BE545" t="s">
        <v>6169</v>
      </c>
      <c r="BF545" t="s">
        <v>6170</v>
      </c>
      <c r="BG545">
        <v>0</v>
      </c>
      <c r="BH545" t="s">
        <v>6171</v>
      </c>
      <c r="BI545">
        <v>32</v>
      </c>
      <c r="BJ545" t="s">
        <v>6172</v>
      </c>
      <c r="BK545">
        <v>0</v>
      </c>
      <c r="BL545">
        <v>47</v>
      </c>
      <c r="BM545" s="3">
        <f t="shared" si="80"/>
        <v>0.76595744680851063</v>
      </c>
    </row>
    <row r="546" spans="1:65">
      <c r="A546" t="s">
        <v>674</v>
      </c>
      <c r="B546" s="2">
        <v>45691</v>
      </c>
      <c r="C546" t="s">
        <v>47</v>
      </c>
      <c r="D546" t="s">
        <v>630</v>
      </c>
      <c r="E546">
        <v>2</v>
      </c>
      <c r="F546" t="s">
        <v>49</v>
      </c>
      <c r="G546" t="s">
        <v>62</v>
      </c>
      <c r="H546" t="s">
        <v>133</v>
      </c>
      <c r="I546" t="s">
        <v>64</v>
      </c>
      <c r="J546" t="s">
        <v>65</v>
      </c>
      <c r="K546" t="s">
        <v>54</v>
      </c>
      <c r="L546" t="s">
        <v>87</v>
      </c>
      <c r="M546" t="s">
        <v>56</v>
      </c>
      <c r="N546" t="s">
        <v>69</v>
      </c>
      <c r="O546" t="s">
        <v>120</v>
      </c>
      <c r="P546">
        <v>46</v>
      </c>
      <c r="Q546">
        <v>49</v>
      </c>
      <c r="R546">
        <v>47</v>
      </c>
      <c r="S546">
        <v>1</v>
      </c>
      <c r="T546">
        <f t="shared" si="72"/>
        <v>46</v>
      </c>
      <c r="U546">
        <v>45</v>
      </c>
      <c r="V546">
        <f t="shared" si="73"/>
        <v>1</v>
      </c>
      <c r="W546" s="3">
        <f t="shared" si="74"/>
        <v>2.1276595744680851E-2</v>
      </c>
      <c r="X546">
        <v>38</v>
      </c>
      <c r="Y546" s="4">
        <v>10.3</v>
      </c>
      <c r="Z546" s="4">
        <v>2.9</v>
      </c>
      <c r="AA546" s="5">
        <v>56056.73</v>
      </c>
      <c r="AB546" s="5">
        <f t="shared" si="75"/>
        <v>2522552.85</v>
      </c>
      <c r="AC546" s="5">
        <v>35859.4</v>
      </c>
      <c r="AD546" s="5">
        <f t="shared" si="76"/>
        <v>1685391.8</v>
      </c>
      <c r="AE546" s="5">
        <v>102066.39</v>
      </c>
      <c r="AF546" s="5">
        <v>32451.59</v>
      </c>
      <c r="AG546" s="5">
        <v>10356.51</v>
      </c>
      <c r="AH546" s="5">
        <v>4205</v>
      </c>
      <c r="AI546" s="5">
        <v>4600</v>
      </c>
      <c r="AJ546">
        <v>0</v>
      </c>
      <c r="AK546" s="5">
        <v>0</v>
      </c>
      <c r="AL546" s="5">
        <v>994.17</v>
      </c>
      <c r="AM546" s="5">
        <v>31022.73</v>
      </c>
      <c r="AN546">
        <v>4</v>
      </c>
      <c r="AO546">
        <v>5</v>
      </c>
      <c r="AP546" t="str">
        <f t="shared" si="77"/>
        <v>No</v>
      </c>
      <c r="AQ546">
        <v>2</v>
      </c>
      <c r="AR546" s="5">
        <f t="shared" si="78"/>
        <v>1871088.19</v>
      </c>
      <c r="AS546" s="5">
        <f t="shared" si="79"/>
        <v>651464.66</v>
      </c>
      <c r="AT546" t="s">
        <v>59</v>
      </c>
      <c r="AU546" t="s">
        <v>6164</v>
      </c>
      <c r="AV546" t="s">
        <v>6165</v>
      </c>
      <c r="AW546" t="s">
        <v>6166</v>
      </c>
      <c r="AX546" t="s">
        <v>6177</v>
      </c>
      <c r="AY546">
        <v>48</v>
      </c>
      <c r="AZ546">
        <v>0</v>
      </c>
      <c r="BA546">
        <v>14</v>
      </c>
      <c r="BB546" t="s">
        <v>6198</v>
      </c>
      <c r="BC546">
        <v>1</v>
      </c>
      <c r="BD546">
        <v>0</v>
      </c>
      <c r="BE546" t="s">
        <v>6196</v>
      </c>
      <c r="BF546" t="s">
        <v>6170</v>
      </c>
      <c r="BG546">
        <v>1</v>
      </c>
      <c r="BH546" t="s">
        <v>6179</v>
      </c>
      <c r="BI546">
        <v>41</v>
      </c>
      <c r="BJ546" t="s">
        <v>6172</v>
      </c>
      <c r="BK546">
        <v>0</v>
      </c>
      <c r="BL546">
        <v>62</v>
      </c>
      <c r="BM546" s="3">
        <f t="shared" si="80"/>
        <v>0.75806451612903225</v>
      </c>
    </row>
    <row r="547" spans="1:65">
      <c r="A547" t="s">
        <v>675</v>
      </c>
      <c r="B547" s="2">
        <v>45691</v>
      </c>
      <c r="C547" t="s">
        <v>47</v>
      </c>
      <c r="D547" t="s">
        <v>630</v>
      </c>
      <c r="E547">
        <v>2</v>
      </c>
      <c r="F547" t="s">
        <v>78</v>
      </c>
      <c r="G547" t="s">
        <v>79</v>
      </c>
      <c r="H547" t="s">
        <v>136</v>
      </c>
      <c r="I547" t="s">
        <v>64</v>
      </c>
      <c r="J547" t="s">
        <v>65</v>
      </c>
      <c r="K547" t="s">
        <v>75</v>
      </c>
      <c r="L547" t="s">
        <v>87</v>
      </c>
      <c r="M547" t="s">
        <v>56</v>
      </c>
      <c r="N547" t="s">
        <v>109</v>
      </c>
      <c r="O547" t="s">
        <v>120</v>
      </c>
      <c r="P547">
        <v>48</v>
      </c>
      <c r="Q547">
        <v>49</v>
      </c>
      <c r="R547">
        <v>49</v>
      </c>
      <c r="S547">
        <v>1</v>
      </c>
      <c r="T547">
        <f t="shared" si="72"/>
        <v>48</v>
      </c>
      <c r="U547">
        <v>48</v>
      </c>
      <c r="V547">
        <f t="shared" si="73"/>
        <v>0</v>
      </c>
      <c r="W547" s="3">
        <f t="shared" si="74"/>
        <v>2.0408163265306121E-2</v>
      </c>
      <c r="X547">
        <v>40</v>
      </c>
      <c r="Y547" s="4">
        <v>4.8</v>
      </c>
      <c r="Z547" s="4">
        <v>2.4</v>
      </c>
      <c r="AA547" s="5">
        <v>52499.839999999997</v>
      </c>
      <c r="AB547" s="5">
        <f t="shared" si="75"/>
        <v>2519992.3199999998</v>
      </c>
      <c r="AC547" s="5">
        <v>35664.58</v>
      </c>
      <c r="AD547" s="5">
        <f t="shared" si="76"/>
        <v>1747564.42</v>
      </c>
      <c r="AE547" s="5">
        <v>107183.29</v>
      </c>
      <c r="AF547" s="5">
        <v>33349.839999999997</v>
      </c>
      <c r="AG547" s="5">
        <v>11536.87</v>
      </c>
      <c r="AH547" s="5">
        <v>3480</v>
      </c>
      <c r="AI547" s="5">
        <v>4600</v>
      </c>
      <c r="AJ547">
        <v>0</v>
      </c>
      <c r="AK547" s="5">
        <v>0</v>
      </c>
      <c r="AL547" s="5">
        <v>0</v>
      </c>
      <c r="AM547" s="5">
        <v>75701.98</v>
      </c>
      <c r="AN547">
        <v>8</v>
      </c>
      <c r="AO547">
        <v>10</v>
      </c>
      <c r="AP547" t="str">
        <f t="shared" si="77"/>
        <v>No</v>
      </c>
      <c r="AQ547">
        <v>2</v>
      </c>
      <c r="AR547" s="5">
        <f t="shared" si="78"/>
        <v>1983416.4</v>
      </c>
      <c r="AS547" s="5">
        <f t="shared" si="79"/>
        <v>536575.92000000004</v>
      </c>
      <c r="AT547" t="s">
        <v>59</v>
      </c>
      <c r="AU547" t="s">
        <v>6164</v>
      </c>
      <c r="AV547" t="s">
        <v>6165</v>
      </c>
      <c r="AW547" t="s">
        <v>6166</v>
      </c>
      <c r="AX547" t="s">
        <v>6184</v>
      </c>
      <c r="AY547">
        <v>51</v>
      </c>
      <c r="AZ547">
        <v>0</v>
      </c>
      <c r="BA547">
        <v>0</v>
      </c>
      <c r="BB547" t="s">
        <v>6168</v>
      </c>
      <c r="BC547">
        <v>0</v>
      </c>
      <c r="BD547">
        <v>2</v>
      </c>
      <c r="BE547" t="s">
        <v>6188</v>
      </c>
      <c r="BF547" t="s">
        <v>6170</v>
      </c>
      <c r="BG547">
        <v>0</v>
      </c>
      <c r="BH547" t="s">
        <v>6171</v>
      </c>
      <c r="BI547">
        <v>40</v>
      </c>
      <c r="BJ547" t="s">
        <v>6172</v>
      </c>
      <c r="BK547">
        <v>0</v>
      </c>
      <c r="BL547">
        <v>64</v>
      </c>
      <c r="BM547" s="3">
        <f t="shared" si="80"/>
        <v>0.765625</v>
      </c>
    </row>
    <row r="548" spans="1:65">
      <c r="A548" t="s">
        <v>676</v>
      </c>
      <c r="B548" s="2">
        <v>45691</v>
      </c>
      <c r="C548" t="s">
        <v>47</v>
      </c>
      <c r="D548" t="s">
        <v>630</v>
      </c>
      <c r="E548">
        <v>2</v>
      </c>
      <c r="F548" t="s">
        <v>72</v>
      </c>
      <c r="G548" t="s">
        <v>62</v>
      </c>
      <c r="H548" t="s">
        <v>155</v>
      </c>
      <c r="I548" t="s">
        <v>52</v>
      </c>
      <c r="J548" t="s">
        <v>81</v>
      </c>
      <c r="K548" t="s">
        <v>66</v>
      </c>
      <c r="L548" t="s">
        <v>55</v>
      </c>
      <c r="M548" t="s">
        <v>56</v>
      </c>
      <c r="N548" t="s">
        <v>76</v>
      </c>
      <c r="O548" t="s">
        <v>120</v>
      </c>
      <c r="P548">
        <v>33</v>
      </c>
      <c r="Q548">
        <v>36</v>
      </c>
      <c r="R548">
        <v>37</v>
      </c>
      <c r="S548">
        <v>1</v>
      </c>
      <c r="T548">
        <f t="shared" si="72"/>
        <v>36</v>
      </c>
      <c r="U548">
        <v>33</v>
      </c>
      <c r="V548">
        <f t="shared" si="73"/>
        <v>3</v>
      </c>
      <c r="W548" s="3">
        <f t="shared" si="74"/>
        <v>2.7027027027027029E-2</v>
      </c>
      <c r="X548">
        <v>20</v>
      </c>
      <c r="Y548" s="4">
        <v>6.8</v>
      </c>
      <c r="Z548" s="4">
        <v>1.5</v>
      </c>
      <c r="AA548" s="5">
        <v>73848.19</v>
      </c>
      <c r="AB548" s="5">
        <f t="shared" si="75"/>
        <v>2436990.27</v>
      </c>
      <c r="AC548" s="5">
        <v>53425.63</v>
      </c>
      <c r="AD548" s="5">
        <f t="shared" si="76"/>
        <v>1976748.31</v>
      </c>
      <c r="AE548" s="5">
        <v>118031.56</v>
      </c>
      <c r="AF548" s="5">
        <v>32499.3</v>
      </c>
      <c r="AG548" s="5">
        <v>9051.06</v>
      </c>
      <c r="AH548" s="5">
        <v>2175</v>
      </c>
      <c r="AI548" s="5">
        <v>6800</v>
      </c>
      <c r="AJ548">
        <v>0</v>
      </c>
      <c r="AK548" s="5">
        <v>0</v>
      </c>
      <c r="AL548" s="5">
        <v>4325.57</v>
      </c>
      <c r="AM548" s="5">
        <v>21434.26</v>
      </c>
      <c r="AN548">
        <v>4</v>
      </c>
      <c r="AO548">
        <v>4</v>
      </c>
      <c r="AP548" t="str">
        <f t="shared" si="77"/>
        <v>Yes</v>
      </c>
      <c r="AQ548">
        <v>1</v>
      </c>
      <c r="AR548" s="5">
        <f t="shared" si="78"/>
        <v>2171065.06</v>
      </c>
      <c r="AS548" s="5">
        <f t="shared" si="79"/>
        <v>265925.21000000002</v>
      </c>
      <c r="AT548" t="s">
        <v>59</v>
      </c>
      <c r="AU548" t="s">
        <v>6164</v>
      </c>
      <c r="AV548" t="s">
        <v>6165</v>
      </c>
      <c r="AW548" t="s">
        <v>6166</v>
      </c>
      <c r="AX548" t="s">
        <v>6184</v>
      </c>
      <c r="AY548">
        <v>36</v>
      </c>
      <c r="AZ548">
        <v>0</v>
      </c>
      <c r="BA548">
        <v>21</v>
      </c>
      <c r="BB548" t="s">
        <v>6180</v>
      </c>
      <c r="BC548">
        <v>0</v>
      </c>
      <c r="BD548">
        <v>0</v>
      </c>
      <c r="BE548" t="s">
        <v>6169</v>
      </c>
      <c r="BF548" t="s">
        <v>6170</v>
      </c>
      <c r="BG548">
        <v>0</v>
      </c>
      <c r="BH548" t="s">
        <v>6171</v>
      </c>
      <c r="BI548">
        <v>51</v>
      </c>
      <c r="BJ548" t="s">
        <v>6187</v>
      </c>
      <c r="BK548">
        <v>0</v>
      </c>
      <c r="BL548">
        <v>51</v>
      </c>
      <c r="BM548" s="3">
        <f t="shared" si="80"/>
        <v>0.72549019607843135</v>
      </c>
    </row>
    <row r="549" spans="1:65">
      <c r="A549" t="s">
        <v>677</v>
      </c>
      <c r="B549" s="2">
        <v>45691</v>
      </c>
      <c r="C549" t="s">
        <v>47</v>
      </c>
      <c r="D549" t="s">
        <v>630</v>
      </c>
      <c r="E549">
        <v>2</v>
      </c>
      <c r="F549" t="s">
        <v>49</v>
      </c>
      <c r="G549" t="s">
        <v>50</v>
      </c>
      <c r="H549" t="s">
        <v>51</v>
      </c>
      <c r="I549" t="s">
        <v>52</v>
      </c>
      <c r="J549" t="s">
        <v>81</v>
      </c>
      <c r="K549" t="s">
        <v>66</v>
      </c>
      <c r="L549" t="s">
        <v>55</v>
      </c>
      <c r="M549" t="s">
        <v>68</v>
      </c>
      <c r="N549" t="s">
        <v>57</v>
      </c>
      <c r="O549" t="s">
        <v>58</v>
      </c>
      <c r="P549">
        <v>32</v>
      </c>
      <c r="Q549">
        <v>34</v>
      </c>
      <c r="R549">
        <v>33</v>
      </c>
      <c r="S549">
        <v>1</v>
      </c>
      <c r="T549">
        <f t="shared" si="72"/>
        <v>32</v>
      </c>
      <c r="U549">
        <v>32</v>
      </c>
      <c r="V549">
        <f t="shared" si="73"/>
        <v>0</v>
      </c>
      <c r="W549" s="3">
        <f t="shared" si="74"/>
        <v>3.0303030303030304E-2</v>
      </c>
      <c r="X549">
        <v>32</v>
      </c>
      <c r="Y549" s="4">
        <v>1.1000000000000001</v>
      </c>
      <c r="Z549" s="4">
        <v>1.4</v>
      </c>
      <c r="AA549" s="5">
        <v>73507.67</v>
      </c>
      <c r="AB549" s="5">
        <f t="shared" si="75"/>
        <v>2352245.44</v>
      </c>
      <c r="AC549" s="5">
        <v>50876.65</v>
      </c>
      <c r="AD549" s="5">
        <f t="shared" si="76"/>
        <v>1678929.45</v>
      </c>
      <c r="AE549" s="5">
        <v>106301.98</v>
      </c>
      <c r="AF549" s="5">
        <v>31089.439999999999</v>
      </c>
      <c r="AG549" s="5">
        <v>10505.04</v>
      </c>
      <c r="AH549" s="5">
        <v>2030</v>
      </c>
      <c r="AI549" s="5">
        <v>6800</v>
      </c>
      <c r="AJ549">
        <v>0</v>
      </c>
      <c r="AK549" s="5">
        <v>0</v>
      </c>
      <c r="AL549" s="5">
        <v>0</v>
      </c>
      <c r="AM549" s="5">
        <v>20913.95</v>
      </c>
      <c r="AN549">
        <v>4</v>
      </c>
      <c r="AO549">
        <v>2</v>
      </c>
      <c r="AP549" t="str">
        <f t="shared" si="77"/>
        <v>Yes</v>
      </c>
      <c r="AQ549">
        <v>1</v>
      </c>
      <c r="AR549" s="5">
        <f t="shared" si="78"/>
        <v>1856569.86</v>
      </c>
      <c r="AS549" s="5">
        <f t="shared" si="79"/>
        <v>495675.58</v>
      </c>
      <c r="AT549" t="s">
        <v>116</v>
      </c>
      <c r="AU549" t="s">
        <v>6164</v>
      </c>
      <c r="AV549" t="s">
        <v>6165</v>
      </c>
      <c r="AW549" t="s">
        <v>6166</v>
      </c>
      <c r="AX549" t="s">
        <v>6167</v>
      </c>
      <c r="AY549">
        <v>35</v>
      </c>
      <c r="AZ549">
        <v>0</v>
      </c>
      <c r="BA549">
        <v>0</v>
      </c>
      <c r="BB549" t="s">
        <v>6168</v>
      </c>
      <c r="BC549">
        <v>0</v>
      </c>
      <c r="BD549">
        <v>0</v>
      </c>
      <c r="BE549" t="s">
        <v>6169</v>
      </c>
      <c r="BF549" t="s">
        <v>6170</v>
      </c>
      <c r="BG549">
        <v>0</v>
      </c>
      <c r="BH549" t="s">
        <v>6171</v>
      </c>
      <c r="BI549">
        <v>42</v>
      </c>
      <c r="BJ549" t="s">
        <v>6172</v>
      </c>
      <c r="BK549">
        <v>0</v>
      </c>
      <c r="BL549">
        <v>47</v>
      </c>
      <c r="BM549" s="3">
        <f t="shared" si="80"/>
        <v>0.7021276595744681</v>
      </c>
    </row>
    <row r="550" spans="1:65">
      <c r="A550" t="s">
        <v>678</v>
      </c>
      <c r="B550" s="2">
        <v>45691</v>
      </c>
      <c r="C550" t="s">
        <v>47</v>
      </c>
      <c r="D550" t="s">
        <v>630</v>
      </c>
      <c r="E550">
        <v>2</v>
      </c>
      <c r="F550" t="s">
        <v>72</v>
      </c>
      <c r="G550" t="s">
        <v>79</v>
      </c>
      <c r="H550" t="s">
        <v>102</v>
      </c>
      <c r="I550" t="s">
        <v>74</v>
      </c>
      <c r="J550" t="s">
        <v>81</v>
      </c>
      <c r="K550" t="s">
        <v>54</v>
      </c>
      <c r="L550" t="s">
        <v>87</v>
      </c>
      <c r="M550" t="s">
        <v>68</v>
      </c>
      <c r="N550" t="s">
        <v>57</v>
      </c>
      <c r="O550" t="s">
        <v>58</v>
      </c>
      <c r="P550">
        <v>36</v>
      </c>
      <c r="Q550">
        <v>36</v>
      </c>
      <c r="R550">
        <v>38</v>
      </c>
      <c r="S550">
        <v>1</v>
      </c>
      <c r="T550">
        <f t="shared" si="72"/>
        <v>37</v>
      </c>
      <c r="U550">
        <v>35</v>
      </c>
      <c r="V550">
        <f t="shared" si="73"/>
        <v>2</v>
      </c>
      <c r="W550" s="3">
        <f t="shared" si="74"/>
        <v>2.6315789473684209E-2</v>
      </c>
      <c r="X550">
        <v>28</v>
      </c>
      <c r="Y550" s="4">
        <v>3.6</v>
      </c>
      <c r="Z550" s="4">
        <v>1.5</v>
      </c>
      <c r="AA550" s="5">
        <v>84985.05</v>
      </c>
      <c r="AB550" s="5">
        <f t="shared" si="75"/>
        <v>2974476.75</v>
      </c>
      <c r="AC550" s="5">
        <v>52014.81</v>
      </c>
      <c r="AD550" s="5">
        <f t="shared" si="76"/>
        <v>1976562.78</v>
      </c>
      <c r="AE550" s="5">
        <v>117471.67</v>
      </c>
      <c r="AF550" s="5">
        <v>33885.910000000003</v>
      </c>
      <c r="AG550" s="5">
        <v>9567.27</v>
      </c>
      <c r="AH550" s="5">
        <v>2175</v>
      </c>
      <c r="AI550" s="5">
        <v>6800</v>
      </c>
      <c r="AJ550">
        <v>0</v>
      </c>
      <c r="AK550" s="5">
        <v>0</v>
      </c>
      <c r="AL550" s="5">
        <v>2927.28</v>
      </c>
      <c r="AM550" s="5">
        <v>24022.55</v>
      </c>
      <c r="AN550">
        <v>4</v>
      </c>
      <c r="AO550">
        <v>4</v>
      </c>
      <c r="AP550" t="str">
        <f t="shared" si="77"/>
        <v>Yes</v>
      </c>
      <c r="AQ550">
        <v>1</v>
      </c>
      <c r="AR550" s="5">
        <f t="shared" si="78"/>
        <v>2173412.46</v>
      </c>
      <c r="AS550" s="5">
        <f t="shared" si="79"/>
        <v>801064.29</v>
      </c>
      <c r="AT550" t="s">
        <v>59</v>
      </c>
      <c r="AU550" t="s">
        <v>6164</v>
      </c>
      <c r="AV550" t="s">
        <v>6165</v>
      </c>
      <c r="AW550" t="s">
        <v>6166</v>
      </c>
      <c r="AX550" t="s">
        <v>6184</v>
      </c>
      <c r="AY550">
        <v>36</v>
      </c>
      <c r="AZ550">
        <v>0</v>
      </c>
      <c r="BA550">
        <v>15</v>
      </c>
      <c r="BB550" t="s">
        <v>6180</v>
      </c>
      <c r="BC550">
        <v>0</v>
      </c>
      <c r="BD550">
        <v>0</v>
      </c>
      <c r="BE550" t="s">
        <v>6169</v>
      </c>
      <c r="BF550" t="s">
        <v>6170</v>
      </c>
      <c r="BG550">
        <v>0</v>
      </c>
      <c r="BH550" t="s">
        <v>6171</v>
      </c>
      <c r="BI550">
        <v>24</v>
      </c>
      <c r="BJ550" t="s">
        <v>6172</v>
      </c>
      <c r="BK550">
        <v>0</v>
      </c>
      <c r="BL550">
        <v>48</v>
      </c>
      <c r="BM550" s="3">
        <f t="shared" si="80"/>
        <v>0.79166666666666663</v>
      </c>
    </row>
    <row r="551" spans="1:65">
      <c r="A551" t="s">
        <v>679</v>
      </c>
      <c r="B551" s="2">
        <v>45691</v>
      </c>
      <c r="C551" t="s">
        <v>47</v>
      </c>
      <c r="D551" t="s">
        <v>630</v>
      </c>
      <c r="E551">
        <v>2</v>
      </c>
      <c r="F551" t="s">
        <v>72</v>
      </c>
      <c r="G551" t="s">
        <v>79</v>
      </c>
      <c r="H551" t="s">
        <v>159</v>
      </c>
      <c r="I551" t="s">
        <v>64</v>
      </c>
      <c r="J551" t="s">
        <v>65</v>
      </c>
      <c r="K551" t="s">
        <v>54</v>
      </c>
      <c r="L551" t="s">
        <v>92</v>
      </c>
      <c r="M551" t="s">
        <v>56</v>
      </c>
      <c r="N551" t="s">
        <v>69</v>
      </c>
      <c r="O551" t="s">
        <v>120</v>
      </c>
      <c r="P551">
        <v>49</v>
      </c>
      <c r="Q551">
        <v>49</v>
      </c>
      <c r="R551">
        <v>49</v>
      </c>
      <c r="S551">
        <v>0</v>
      </c>
      <c r="T551">
        <f t="shared" si="72"/>
        <v>49</v>
      </c>
      <c r="U551">
        <v>47</v>
      </c>
      <c r="V551">
        <f t="shared" si="73"/>
        <v>2</v>
      </c>
      <c r="W551" s="3">
        <f t="shared" si="74"/>
        <v>0</v>
      </c>
      <c r="X551">
        <v>21</v>
      </c>
      <c r="Y551" s="4">
        <v>5.8</v>
      </c>
      <c r="Z551" s="4">
        <v>1.4</v>
      </c>
      <c r="AA551" s="5">
        <v>56122.2</v>
      </c>
      <c r="AB551" s="5">
        <f t="shared" si="75"/>
        <v>2637743.4</v>
      </c>
      <c r="AC551" s="5">
        <v>35369.85</v>
      </c>
      <c r="AD551" s="5">
        <f t="shared" si="76"/>
        <v>1733122.65</v>
      </c>
      <c r="AE551" s="5">
        <v>104896.49</v>
      </c>
      <c r="AF551" s="5">
        <v>30991.88</v>
      </c>
      <c r="AG551" s="5">
        <v>8736.34</v>
      </c>
      <c r="AH551" s="5">
        <v>2030</v>
      </c>
      <c r="AI551" s="5">
        <v>0</v>
      </c>
      <c r="AJ551">
        <v>0</v>
      </c>
      <c r="AK551" s="5">
        <v>0</v>
      </c>
      <c r="AL551" s="5">
        <v>1874.48</v>
      </c>
      <c r="AM551" s="5">
        <v>31863.15</v>
      </c>
      <c r="AN551">
        <v>4</v>
      </c>
      <c r="AO551">
        <v>4</v>
      </c>
      <c r="AP551" t="str">
        <f t="shared" si="77"/>
        <v>Yes</v>
      </c>
      <c r="AQ551">
        <v>0</v>
      </c>
      <c r="AR551" s="5">
        <f t="shared" si="78"/>
        <v>1913514.99</v>
      </c>
      <c r="AS551" s="5">
        <f t="shared" si="79"/>
        <v>724228.41</v>
      </c>
      <c r="AT551" t="s">
        <v>59</v>
      </c>
      <c r="AU551" t="s">
        <v>6164</v>
      </c>
      <c r="AV551" t="s">
        <v>6165</v>
      </c>
      <c r="AW551" t="s">
        <v>6166</v>
      </c>
      <c r="AX551" t="s">
        <v>6184</v>
      </c>
      <c r="AY551">
        <v>49</v>
      </c>
      <c r="AZ551">
        <v>0</v>
      </c>
      <c r="BA551">
        <v>16</v>
      </c>
      <c r="BB551" t="s">
        <v>6198</v>
      </c>
      <c r="BC551">
        <v>0</v>
      </c>
      <c r="BD551">
        <v>0</v>
      </c>
      <c r="BE551" t="s">
        <v>6169</v>
      </c>
      <c r="BF551" t="s">
        <v>6170</v>
      </c>
      <c r="BG551">
        <v>1</v>
      </c>
      <c r="BH551" t="s">
        <v>6179</v>
      </c>
      <c r="BI551">
        <v>41</v>
      </c>
      <c r="BJ551" t="s">
        <v>6172</v>
      </c>
      <c r="BK551">
        <v>0</v>
      </c>
      <c r="BL551">
        <v>58</v>
      </c>
      <c r="BM551" s="3">
        <f t="shared" si="80"/>
        <v>0.84482758620689657</v>
      </c>
    </row>
    <row r="552" spans="1:65">
      <c r="A552" t="s">
        <v>680</v>
      </c>
      <c r="B552" s="2">
        <v>45691</v>
      </c>
      <c r="C552" t="s">
        <v>47</v>
      </c>
      <c r="D552" t="s">
        <v>630</v>
      </c>
      <c r="E552">
        <v>2</v>
      </c>
      <c r="F552" t="s">
        <v>78</v>
      </c>
      <c r="G552" t="s">
        <v>50</v>
      </c>
      <c r="H552" t="s">
        <v>185</v>
      </c>
      <c r="I552" t="s">
        <v>64</v>
      </c>
      <c r="J552" t="s">
        <v>81</v>
      </c>
      <c r="K552" t="s">
        <v>66</v>
      </c>
      <c r="L552" t="s">
        <v>92</v>
      </c>
      <c r="M552" t="s">
        <v>56</v>
      </c>
      <c r="N552" t="s">
        <v>69</v>
      </c>
      <c r="O552" t="s">
        <v>70</v>
      </c>
      <c r="P552">
        <v>34</v>
      </c>
      <c r="Q552">
        <v>35</v>
      </c>
      <c r="R552">
        <v>34</v>
      </c>
      <c r="S552">
        <v>1</v>
      </c>
      <c r="T552">
        <f t="shared" si="72"/>
        <v>33</v>
      </c>
      <c r="U552">
        <v>33</v>
      </c>
      <c r="V552">
        <f t="shared" si="73"/>
        <v>0</v>
      </c>
      <c r="W552" s="3">
        <f t="shared" si="74"/>
        <v>2.9411764705882353E-2</v>
      </c>
      <c r="X552">
        <v>35</v>
      </c>
      <c r="Y552" s="4">
        <v>6.6</v>
      </c>
      <c r="Z552" s="4">
        <v>1.9</v>
      </c>
      <c r="AA552" s="5">
        <v>74134.460000000006</v>
      </c>
      <c r="AB552" s="5">
        <f t="shared" si="75"/>
        <v>2446437.1800000002</v>
      </c>
      <c r="AC552" s="5">
        <v>53786.52</v>
      </c>
      <c r="AD552" s="5">
        <f t="shared" si="76"/>
        <v>1828741.68</v>
      </c>
      <c r="AE552" s="5">
        <v>100244.61</v>
      </c>
      <c r="AF552" s="5">
        <v>32987.35</v>
      </c>
      <c r="AG552" s="5">
        <v>10050.82</v>
      </c>
      <c r="AH552" s="5">
        <v>2755</v>
      </c>
      <c r="AI552" s="5">
        <v>6800</v>
      </c>
      <c r="AJ552">
        <v>0</v>
      </c>
      <c r="AK552" s="5">
        <v>0</v>
      </c>
      <c r="AL552" s="5">
        <v>0</v>
      </c>
      <c r="AM552" s="5">
        <v>23718.93</v>
      </c>
      <c r="AN552">
        <v>4</v>
      </c>
      <c r="AO552">
        <v>5</v>
      </c>
      <c r="AP552" t="str">
        <f t="shared" si="77"/>
        <v>No</v>
      </c>
      <c r="AQ552">
        <v>2</v>
      </c>
      <c r="AR552" s="5">
        <f t="shared" si="78"/>
        <v>2005298.39</v>
      </c>
      <c r="AS552" s="5">
        <f t="shared" si="79"/>
        <v>441138.79</v>
      </c>
      <c r="AT552" t="s">
        <v>59</v>
      </c>
      <c r="AU552" t="s">
        <v>6164</v>
      </c>
      <c r="AV552" t="s">
        <v>6165</v>
      </c>
      <c r="AW552" t="s">
        <v>6166</v>
      </c>
      <c r="AX552" t="s">
        <v>6167</v>
      </c>
      <c r="AY552">
        <v>36</v>
      </c>
      <c r="AZ552">
        <v>0</v>
      </c>
      <c r="BA552">
        <v>0</v>
      </c>
      <c r="BB552" t="s">
        <v>6168</v>
      </c>
      <c r="BC552">
        <v>0</v>
      </c>
      <c r="BD552">
        <v>1</v>
      </c>
      <c r="BE552" t="s">
        <v>6188</v>
      </c>
      <c r="BF552" t="s">
        <v>6170</v>
      </c>
      <c r="BG552">
        <v>0</v>
      </c>
      <c r="BH552" t="s">
        <v>6171</v>
      </c>
      <c r="BI552">
        <v>59</v>
      </c>
      <c r="BJ552" t="s">
        <v>6187</v>
      </c>
      <c r="BK552">
        <v>0</v>
      </c>
      <c r="BL552">
        <v>52</v>
      </c>
      <c r="BM552" s="3">
        <f t="shared" si="80"/>
        <v>0.65384615384615385</v>
      </c>
    </row>
    <row r="553" spans="1:65">
      <c r="A553" t="s">
        <v>681</v>
      </c>
      <c r="B553" s="2">
        <v>45692</v>
      </c>
      <c r="C553" t="s">
        <v>47</v>
      </c>
      <c r="D553" t="s">
        <v>630</v>
      </c>
      <c r="E553">
        <v>2</v>
      </c>
      <c r="F553" t="s">
        <v>78</v>
      </c>
      <c r="G553" t="s">
        <v>62</v>
      </c>
      <c r="H553" t="s">
        <v>91</v>
      </c>
      <c r="I553" t="s">
        <v>64</v>
      </c>
      <c r="J553" t="s">
        <v>65</v>
      </c>
      <c r="K553" t="s">
        <v>66</v>
      </c>
      <c r="L553" t="s">
        <v>87</v>
      </c>
      <c r="M553" t="s">
        <v>56</v>
      </c>
      <c r="N553" t="s">
        <v>109</v>
      </c>
      <c r="O553" t="s">
        <v>70</v>
      </c>
      <c r="P553">
        <v>41</v>
      </c>
      <c r="Q553">
        <v>43</v>
      </c>
      <c r="R553">
        <v>42</v>
      </c>
      <c r="S553">
        <v>1</v>
      </c>
      <c r="T553">
        <f t="shared" si="72"/>
        <v>41</v>
      </c>
      <c r="U553">
        <v>40</v>
      </c>
      <c r="V553">
        <f t="shared" si="73"/>
        <v>1</v>
      </c>
      <c r="W553" s="3">
        <f t="shared" si="74"/>
        <v>2.3809523809523808E-2</v>
      </c>
      <c r="X553">
        <v>21</v>
      </c>
      <c r="Y553" s="4">
        <v>9.1</v>
      </c>
      <c r="Z553" s="4">
        <v>1.8</v>
      </c>
      <c r="AA553" s="5">
        <v>48610.09</v>
      </c>
      <c r="AB553" s="5">
        <f t="shared" si="75"/>
        <v>1944403.6</v>
      </c>
      <c r="AC553" s="5">
        <v>35761.370000000003</v>
      </c>
      <c r="AD553" s="5">
        <f t="shared" si="76"/>
        <v>1501977.54</v>
      </c>
      <c r="AE553" s="5">
        <v>90387.94</v>
      </c>
      <c r="AF553" s="5">
        <v>27589.73</v>
      </c>
      <c r="AG553" s="5">
        <v>9297.51</v>
      </c>
      <c r="AH553" s="5">
        <v>2610</v>
      </c>
      <c r="AI553" s="5">
        <v>4600</v>
      </c>
      <c r="AJ553">
        <v>0</v>
      </c>
      <c r="AK553" s="5">
        <v>0</v>
      </c>
      <c r="AL553" s="5">
        <v>963.08</v>
      </c>
      <c r="AM553" s="5">
        <v>62048.46</v>
      </c>
      <c r="AN553">
        <v>8</v>
      </c>
      <c r="AO553">
        <v>10</v>
      </c>
      <c r="AP553" t="str">
        <f t="shared" si="77"/>
        <v>No</v>
      </c>
      <c r="AQ553">
        <v>2</v>
      </c>
      <c r="AR553" s="5">
        <f t="shared" si="78"/>
        <v>1699474.26</v>
      </c>
      <c r="AS553" s="5">
        <f t="shared" si="79"/>
        <v>244929.34</v>
      </c>
      <c r="AT553" t="s">
        <v>59</v>
      </c>
      <c r="AU553" t="s">
        <v>6164</v>
      </c>
      <c r="AV553" t="s">
        <v>6165</v>
      </c>
      <c r="AW553" t="s">
        <v>6166</v>
      </c>
      <c r="AX553" t="s">
        <v>6177</v>
      </c>
      <c r="AY553">
        <v>44</v>
      </c>
      <c r="AZ553">
        <v>0</v>
      </c>
      <c r="BA553">
        <v>11</v>
      </c>
      <c r="BB553" t="s">
        <v>6198</v>
      </c>
      <c r="BC553">
        <v>0</v>
      </c>
      <c r="BD553">
        <v>2</v>
      </c>
      <c r="BE553" t="s">
        <v>6188</v>
      </c>
      <c r="BF553" t="s">
        <v>6170</v>
      </c>
      <c r="BG553">
        <v>1</v>
      </c>
      <c r="BH553" t="s">
        <v>6186</v>
      </c>
      <c r="BI553">
        <v>29</v>
      </c>
      <c r="BJ553" t="s">
        <v>6172</v>
      </c>
      <c r="BK553">
        <v>0</v>
      </c>
      <c r="BL553">
        <v>65</v>
      </c>
      <c r="BM553" s="3">
        <f t="shared" si="80"/>
        <v>0.64615384615384619</v>
      </c>
    </row>
    <row r="554" spans="1:65">
      <c r="A554" t="s">
        <v>682</v>
      </c>
      <c r="B554" s="2">
        <v>45692</v>
      </c>
      <c r="C554" t="s">
        <v>47</v>
      </c>
      <c r="D554" t="s">
        <v>630</v>
      </c>
      <c r="E554">
        <v>2</v>
      </c>
      <c r="F554" t="s">
        <v>78</v>
      </c>
      <c r="G554" t="s">
        <v>50</v>
      </c>
      <c r="H554" t="s">
        <v>173</v>
      </c>
      <c r="I554" t="s">
        <v>74</v>
      </c>
      <c r="J554" t="s">
        <v>81</v>
      </c>
      <c r="K554" t="s">
        <v>54</v>
      </c>
      <c r="L554" t="s">
        <v>92</v>
      </c>
      <c r="M554" t="s">
        <v>68</v>
      </c>
      <c r="N554" t="s">
        <v>76</v>
      </c>
      <c r="O554" t="s">
        <v>82</v>
      </c>
      <c r="P554">
        <v>35</v>
      </c>
      <c r="Q554">
        <v>35</v>
      </c>
      <c r="R554">
        <v>33</v>
      </c>
      <c r="S554">
        <v>1</v>
      </c>
      <c r="T554">
        <f t="shared" si="72"/>
        <v>32</v>
      </c>
      <c r="U554">
        <v>32</v>
      </c>
      <c r="V554">
        <f t="shared" si="73"/>
        <v>0</v>
      </c>
      <c r="W554" s="3">
        <f t="shared" si="74"/>
        <v>3.0303030303030304E-2</v>
      </c>
      <c r="X554">
        <v>32</v>
      </c>
      <c r="Y554" s="4">
        <v>2.1</v>
      </c>
      <c r="Z554" s="4">
        <v>1.2</v>
      </c>
      <c r="AA554" s="5">
        <v>84856.29</v>
      </c>
      <c r="AB554" s="5">
        <f t="shared" si="75"/>
        <v>2715401.28</v>
      </c>
      <c r="AC554" s="5">
        <v>51426.26</v>
      </c>
      <c r="AD554" s="5">
        <f t="shared" si="76"/>
        <v>1697066.58</v>
      </c>
      <c r="AE554" s="5">
        <v>100616.04</v>
      </c>
      <c r="AF554" s="5">
        <v>30358.67</v>
      </c>
      <c r="AG554" s="5">
        <v>10064.18</v>
      </c>
      <c r="AH554" s="5">
        <v>1740</v>
      </c>
      <c r="AI554" s="5">
        <v>6800</v>
      </c>
      <c r="AJ554">
        <v>0</v>
      </c>
      <c r="AK554" s="5">
        <v>0</v>
      </c>
      <c r="AL554" s="5">
        <v>0</v>
      </c>
      <c r="AM554" s="5">
        <v>20013.29</v>
      </c>
      <c r="AN554">
        <v>4</v>
      </c>
      <c r="AO554">
        <v>3</v>
      </c>
      <c r="AP554" t="str">
        <f t="shared" si="77"/>
        <v>Yes</v>
      </c>
      <c r="AQ554">
        <v>1</v>
      </c>
      <c r="AR554" s="5">
        <f t="shared" si="78"/>
        <v>1866658.76</v>
      </c>
      <c r="AS554" s="5">
        <f t="shared" si="79"/>
        <v>848742.52</v>
      </c>
      <c r="AT554" t="s">
        <v>116</v>
      </c>
      <c r="AU554" t="s">
        <v>6164</v>
      </c>
      <c r="AV554" t="s">
        <v>6165</v>
      </c>
      <c r="AW554" t="s">
        <v>6166</v>
      </c>
      <c r="AX554" t="s">
        <v>6167</v>
      </c>
      <c r="AY554">
        <v>37</v>
      </c>
      <c r="AZ554">
        <v>2</v>
      </c>
      <c r="BA554">
        <v>0</v>
      </c>
      <c r="BB554" t="s">
        <v>6168</v>
      </c>
      <c r="BC554">
        <v>0</v>
      </c>
      <c r="BD554">
        <v>0</v>
      </c>
      <c r="BE554" t="s">
        <v>6169</v>
      </c>
      <c r="BF554" t="s">
        <v>6170</v>
      </c>
      <c r="BG554">
        <v>0</v>
      </c>
      <c r="BH554" t="s">
        <v>6171</v>
      </c>
      <c r="BI554">
        <v>45</v>
      </c>
      <c r="BJ554" t="s">
        <v>6172</v>
      </c>
      <c r="BK554">
        <v>0</v>
      </c>
      <c r="BL554">
        <v>50</v>
      </c>
      <c r="BM554" s="3">
        <f t="shared" si="80"/>
        <v>0.66</v>
      </c>
    </row>
    <row r="555" spans="1:65">
      <c r="A555" t="s">
        <v>683</v>
      </c>
      <c r="B555" s="2">
        <v>45692</v>
      </c>
      <c r="C555" t="s">
        <v>47</v>
      </c>
      <c r="D555" t="s">
        <v>630</v>
      </c>
      <c r="E555">
        <v>2</v>
      </c>
      <c r="F555" t="s">
        <v>61</v>
      </c>
      <c r="G555" t="s">
        <v>79</v>
      </c>
      <c r="H555" t="s">
        <v>98</v>
      </c>
      <c r="I555" t="s">
        <v>64</v>
      </c>
      <c r="J555" t="s">
        <v>53</v>
      </c>
      <c r="K555" t="s">
        <v>75</v>
      </c>
      <c r="L555" t="s">
        <v>67</v>
      </c>
      <c r="M555" t="s">
        <v>56</v>
      </c>
      <c r="N555" t="s">
        <v>57</v>
      </c>
      <c r="O555" t="s">
        <v>70</v>
      </c>
      <c r="P555">
        <v>56</v>
      </c>
      <c r="Q555">
        <v>60</v>
      </c>
      <c r="R555">
        <v>58</v>
      </c>
      <c r="S555">
        <v>1</v>
      </c>
      <c r="T555">
        <f t="shared" si="72"/>
        <v>57</v>
      </c>
      <c r="U555">
        <v>55</v>
      </c>
      <c r="V555">
        <f t="shared" si="73"/>
        <v>2</v>
      </c>
      <c r="W555" s="3">
        <f t="shared" si="74"/>
        <v>1.7241379310344827E-2</v>
      </c>
      <c r="X555">
        <v>23</v>
      </c>
      <c r="Y555" s="4">
        <v>1.9</v>
      </c>
      <c r="Z555" s="4">
        <v>1.5</v>
      </c>
      <c r="AA555" s="5">
        <v>35594.5</v>
      </c>
      <c r="AB555" s="5">
        <f t="shared" si="75"/>
        <v>1957697.5</v>
      </c>
      <c r="AC555" s="5">
        <v>22836.85</v>
      </c>
      <c r="AD555" s="5">
        <f t="shared" si="76"/>
        <v>1324537.3</v>
      </c>
      <c r="AE555" s="5">
        <v>94568.68</v>
      </c>
      <c r="AF555" s="5">
        <v>25144.99</v>
      </c>
      <c r="AG555" s="5">
        <v>8879.76</v>
      </c>
      <c r="AH555" s="5">
        <v>2175</v>
      </c>
      <c r="AI555" s="5">
        <v>3200</v>
      </c>
      <c r="AJ555">
        <v>0</v>
      </c>
      <c r="AK555" s="5">
        <v>0</v>
      </c>
      <c r="AL555" s="5">
        <v>1394.15</v>
      </c>
      <c r="AM555" s="5">
        <v>34227.089999999997</v>
      </c>
      <c r="AN555">
        <v>4</v>
      </c>
      <c r="AO555">
        <v>4</v>
      </c>
      <c r="AP555" t="str">
        <f t="shared" si="77"/>
        <v>Yes</v>
      </c>
      <c r="AQ555">
        <v>1</v>
      </c>
      <c r="AR555" s="5">
        <f t="shared" si="78"/>
        <v>1494126.97</v>
      </c>
      <c r="AS555" s="5">
        <f t="shared" si="79"/>
        <v>463570.53</v>
      </c>
      <c r="AT555" t="s">
        <v>59</v>
      </c>
      <c r="AU555" t="s">
        <v>6164</v>
      </c>
      <c r="AV555" t="s">
        <v>6165</v>
      </c>
      <c r="AW555" t="s">
        <v>6166</v>
      </c>
      <c r="AX555" t="s">
        <v>6167</v>
      </c>
      <c r="AY555">
        <v>57</v>
      </c>
      <c r="AZ555">
        <v>0</v>
      </c>
      <c r="BA555">
        <v>15</v>
      </c>
      <c r="BB555" t="s">
        <v>6180</v>
      </c>
      <c r="BC555">
        <v>0</v>
      </c>
      <c r="BD555">
        <v>0</v>
      </c>
      <c r="BE555" t="s">
        <v>6169</v>
      </c>
      <c r="BF555" t="s">
        <v>6170</v>
      </c>
      <c r="BG555">
        <v>1</v>
      </c>
      <c r="BH555" t="s">
        <v>6186</v>
      </c>
      <c r="BI555">
        <v>38</v>
      </c>
      <c r="BJ555" t="s">
        <v>6172</v>
      </c>
      <c r="BK555">
        <v>0</v>
      </c>
      <c r="BL555">
        <v>71</v>
      </c>
      <c r="BM555" s="3">
        <f t="shared" si="80"/>
        <v>0.81690140845070425</v>
      </c>
    </row>
    <row r="556" spans="1:65">
      <c r="A556" t="s">
        <v>684</v>
      </c>
      <c r="B556" s="2">
        <v>45692</v>
      </c>
      <c r="C556" t="s">
        <v>47</v>
      </c>
      <c r="D556" t="s">
        <v>630</v>
      </c>
      <c r="E556">
        <v>2</v>
      </c>
      <c r="F556" t="s">
        <v>61</v>
      </c>
      <c r="G556" t="s">
        <v>50</v>
      </c>
      <c r="H556" t="s">
        <v>127</v>
      </c>
      <c r="I556" t="s">
        <v>74</v>
      </c>
      <c r="J556" t="s">
        <v>65</v>
      </c>
      <c r="K556" t="s">
        <v>75</v>
      </c>
      <c r="L556" t="s">
        <v>87</v>
      </c>
      <c r="M556" t="s">
        <v>56</v>
      </c>
      <c r="N556" t="s">
        <v>57</v>
      </c>
      <c r="O556" t="s">
        <v>82</v>
      </c>
      <c r="P556">
        <v>53</v>
      </c>
      <c r="Q556">
        <v>56</v>
      </c>
      <c r="R556">
        <v>55</v>
      </c>
      <c r="S556">
        <v>1</v>
      </c>
      <c r="T556">
        <f t="shared" si="72"/>
        <v>54</v>
      </c>
      <c r="U556">
        <v>52</v>
      </c>
      <c r="V556">
        <f t="shared" si="73"/>
        <v>2</v>
      </c>
      <c r="W556" s="3">
        <f t="shared" si="74"/>
        <v>1.8181818181818181E-2</v>
      </c>
      <c r="X556">
        <v>31</v>
      </c>
      <c r="Y556" s="4">
        <v>2.2000000000000002</v>
      </c>
      <c r="Z556" s="4">
        <v>1.1000000000000001</v>
      </c>
      <c r="AA556" s="5">
        <v>51825.83</v>
      </c>
      <c r="AB556" s="5">
        <f t="shared" si="75"/>
        <v>2694943.16</v>
      </c>
      <c r="AC556" s="5">
        <v>35822.68</v>
      </c>
      <c r="AD556" s="5">
        <f t="shared" si="76"/>
        <v>1970247.4</v>
      </c>
      <c r="AE556" s="5">
        <v>122151.42</v>
      </c>
      <c r="AF556" s="5">
        <v>33292.93</v>
      </c>
      <c r="AG556" s="5">
        <v>9763</v>
      </c>
      <c r="AH556" s="5">
        <v>1595</v>
      </c>
      <c r="AI556" s="5">
        <v>4600</v>
      </c>
      <c r="AJ556">
        <v>0</v>
      </c>
      <c r="AK556" s="5">
        <v>0</v>
      </c>
      <c r="AL556" s="5">
        <v>2067.48</v>
      </c>
      <c r="AM556" s="5">
        <v>35684.43</v>
      </c>
      <c r="AN556">
        <v>4</v>
      </c>
      <c r="AO556">
        <v>4</v>
      </c>
      <c r="AP556" t="str">
        <f t="shared" si="77"/>
        <v>Yes</v>
      </c>
      <c r="AQ556">
        <v>0</v>
      </c>
      <c r="AR556" s="5">
        <f t="shared" si="78"/>
        <v>2179401.66</v>
      </c>
      <c r="AS556" s="5">
        <f t="shared" si="79"/>
        <v>515541.5</v>
      </c>
      <c r="AT556" t="s">
        <v>59</v>
      </c>
      <c r="AU556" t="s">
        <v>6164</v>
      </c>
      <c r="AV556" t="s">
        <v>6165</v>
      </c>
      <c r="AW556" t="s">
        <v>6166</v>
      </c>
      <c r="AX556" t="s">
        <v>6167</v>
      </c>
      <c r="AY556">
        <v>55</v>
      </c>
      <c r="AZ556">
        <v>0</v>
      </c>
      <c r="BA556">
        <v>21</v>
      </c>
      <c r="BB556" t="s">
        <v>6180</v>
      </c>
      <c r="BC556">
        <v>0</v>
      </c>
      <c r="BD556">
        <v>0</v>
      </c>
      <c r="BE556" t="s">
        <v>6169</v>
      </c>
      <c r="BF556" t="s">
        <v>6170</v>
      </c>
      <c r="BG556">
        <v>1</v>
      </c>
      <c r="BH556" t="s">
        <v>6179</v>
      </c>
      <c r="BI556">
        <v>33</v>
      </c>
      <c r="BJ556" t="s">
        <v>6172</v>
      </c>
      <c r="BK556">
        <v>0</v>
      </c>
      <c r="BL556">
        <v>63</v>
      </c>
      <c r="BM556" s="3">
        <f t="shared" si="80"/>
        <v>0.87301587301587302</v>
      </c>
    </row>
    <row r="557" spans="1:65">
      <c r="A557" t="s">
        <v>685</v>
      </c>
      <c r="B557" s="2">
        <v>45692</v>
      </c>
      <c r="C557" t="s">
        <v>47</v>
      </c>
      <c r="D557" t="s">
        <v>630</v>
      </c>
      <c r="E557">
        <v>2</v>
      </c>
      <c r="F557" t="s">
        <v>78</v>
      </c>
      <c r="G557" t="s">
        <v>50</v>
      </c>
      <c r="H557" t="s">
        <v>161</v>
      </c>
      <c r="I557" t="s">
        <v>52</v>
      </c>
      <c r="J557" t="s">
        <v>53</v>
      </c>
      <c r="K557" t="s">
        <v>66</v>
      </c>
      <c r="L557" t="s">
        <v>67</v>
      </c>
      <c r="M557" t="s">
        <v>56</v>
      </c>
      <c r="N557" t="s">
        <v>57</v>
      </c>
      <c r="O557" t="s">
        <v>70</v>
      </c>
      <c r="P557">
        <v>51</v>
      </c>
      <c r="Q557">
        <v>54</v>
      </c>
      <c r="R557">
        <v>52</v>
      </c>
      <c r="S557">
        <v>2</v>
      </c>
      <c r="T557">
        <f t="shared" si="72"/>
        <v>50</v>
      </c>
      <c r="U557">
        <v>50</v>
      </c>
      <c r="V557">
        <f t="shared" si="73"/>
        <v>0</v>
      </c>
      <c r="W557" s="3">
        <f t="shared" si="74"/>
        <v>3.8461538461538464E-2</v>
      </c>
      <c r="X557">
        <v>29</v>
      </c>
      <c r="Y557" s="4">
        <v>2.8</v>
      </c>
      <c r="Z557" s="4">
        <v>1</v>
      </c>
      <c r="AA557" s="5">
        <v>33758.28</v>
      </c>
      <c r="AB557" s="5">
        <f t="shared" si="75"/>
        <v>1687914</v>
      </c>
      <c r="AC557" s="5">
        <v>22934.98</v>
      </c>
      <c r="AD557" s="5">
        <f t="shared" si="76"/>
        <v>1192618.96</v>
      </c>
      <c r="AE557" s="5">
        <v>94045.89</v>
      </c>
      <c r="AF557" s="5">
        <v>24955.3</v>
      </c>
      <c r="AG557" s="5">
        <v>9634.83</v>
      </c>
      <c r="AH557" s="5">
        <v>1450</v>
      </c>
      <c r="AI557" s="5">
        <v>6400</v>
      </c>
      <c r="AJ557">
        <v>0</v>
      </c>
      <c r="AK557" s="5">
        <v>0</v>
      </c>
      <c r="AL557" s="5">
        <v>0</v>
      </c>
      <c r="AM557" s="5">
        <v>31702.79</v>
      </c>
      <c r="AN557">
        <v>4</v>
      </c>
      <c r="AO557">
        <v>1</v>
      </c>
      <c r="AP557" t="str">
        <f t="shared" si="77"/>
        <v>Yes</v>
      </c>
      <c r="AQ557">
        <v>1</v>
      </c>
      <c r="AR557" s="5">
        <f t="shared" si="78"/>
        <v>1360807.77</v>
      </c>
      <c r="AS557" s="5">
        <f t="shared" si="79"/>
        <v>327106.23</v>
      </c>
      <c r="AT557" t="s">
        <v>59</v>
      </c>
      <c r="AU557" t="s">
        <v>6164</v>
      </c>
      <c r="AV557" t="s">
        <v>6165</v>
      </c>
      <c r="AW557" t="s">
        <v>6166</v>
      </c>
      <c r="AX557" t="s">
        <v>6167</v>
      </c>
      <c r="AY557">
        <v>58</v>
      </c>
      <c r="AZ557">
        <v>4</v>
      </c>
      <c r="BA557">
        <v>0</v>
      </c>
      <c r="BB557" t="s">
        <v>6168</v>
      </c>
      <c r="BC557">
        <v>0</v>
      </c>
      <c r="BD557">
        <v>0</v>
      </c>
      <c r="BE557" t="s">
        <v>6169</v>
      </c>
      <c r="BF557" t="s">
        <v>6170</v>
      </c>
      <c r="BG557">
        <v>0</v>
      </c>
      <c r="BH557" t="s">
        <v>6171</v>
      </c>
      <c r="BI557">
        <v>59</v>
      </c>
      <c r="BJ557" t="s">
        <v>6187</v>
      </c>
      <c r="BK557">
        <v>0</v>
      </c>
      <c r="BL557">
        <v>74</v>
      </c>
      <c r="BM557" s="3">
        <f t="shared" si="80"/>
        <v>0.70270270270270274</v>
      </c>
    </row>
    <row r="558" spans="1:65">
      <c r="A558" t="s">
        <v>686</v>
      </c>
      <c r="B558" s="2">
        <v>45692</v>
      </c>
      <c r="C558" t="s">
        <v>47</v>
      </c>
      <c r="D558" t="s">
        <v>630</v>
      </c>
      <c r="E558">
        <v>2</v>
      </c>
      <c r="F558" t="s">
        <v>49</v>
      </c>
      <c r="G558" t="s">
        <v>62</v>
      </c>
      <c r="H558" t="s">
        <v>133</v>
      </c>
      <c r="I558" t="s">
        <v>64</v>
      </c>
      <c r="J558" t="s">
        <v>65</v>
      </c>
      <c r="K558" t="s">
        <v>75</v>
      </c>
      <c r="L558" t="s">
        <v>55</v>
      </c>
      <c r="M558" t="s">
        <v>56</v>
      </c>
      <c r="N558" t="s">
        <v>76</v>
      </c>
      <c r="O558" t="s">
        <v>120</v>
      </c>
      <c r="P558">
        <v>43</v>
      </c>
      <c r="Q558">
        <v>45</v>
      </c>
      <c r="R558">
        <v>44</v>
      </c>
      <c r="S558">
        <v>1</v>
      </c>
      <c r="T558">
        <f t="shared" si="72"/>
        <v>43</v>
      </c>
      <c r="U558">
        <v>43</v>
      </c>
      <c r="V558">
        <f t="shared" si="73"/>
        <v>0</v>
      </c>
      <c r="W558" s="3">
        <f t="shared" si="74"/>
        <v>2.2727272727272728E-2</v>
      </c>
      <c r="X558">
        <v>34</v>
      </c>
      <c r="Y558" s="4">
        <v>7.6</v>
      </c>
      <c r="Z558" s="4">
        <v>1.4</v>
      </c>
      <c r="AA558" s="5">
        <v>51735.5</v>
      </c>
      <c r="AB558" s="5">
        <f t="shared" si="75"/>
        <v>2224626.5</v>
      </c>
      <c r="AC558" s="5">
        <v>34847.89</v>
      </c>
      <c r="AD558" s="5">
        <f t="shared" si="76"/>
        <v>1533307.16</v>
      </c>
      <c r="AE558" s="5">
        <v>93546.08</v>
      </c>
      <c r="AF558" s="5">
        <v>28558.94</v>
      </c>
      <c r="AG558" s="5">
        <v>10644.56</v>
      </c>
      <c r="AH558" s="5">
        <v>2030</v>
      </c>
      <c r="AI558" s="5">
        <v>4600</v>
      </c>
      <c r="AJ558">
        <v>0</v>
      </c>
      <c r="AK558" s="5">
        <v>0</v>
      </c>
      <c r="AL558" s="5">
        <v>0</v>
      </c>
      <c r="AM558" s="5">
        <v>27912.15</v>
      </c>
      <c r="AN558">
        <v>4</v>
      </c>
      <c r="AO558">
        <v>4</v>
      </c>
      <c r="AP558" t="str">
        <f t="shared" si="77"/>
        <v>Yes</v>
      </c>
      <c r="AQ558">
        <v>0</v>
      </c>
      <c r="AR558" s="5">
        <f t="shared" si="78"/>
        <v>1700598.89</v>
      </c>
      <c r="AS558" s="5">
        <f t="shared" si="79"/>
        <v>524027.61</v>
      </c>
      <c r="AT558" t="s">
        <v>59</v>
      </c>
      <c r="AU558" t="s">
        <v>6164</v>
      </c>
      <c r="AV558" t="s">
        <v>6165</v>
      </c>
      <c r="AW558" t="s">
        <v>6166</v>
      </c>
      <c r="AX558" t="s">
        <v>6167</v>
      </c>
      <c r="AY558">
        <v>44</v>
      </c>
      <c r="AZ558">
        <v>0</v>
      </c>
      <c r="BA558">
        <v>0</v>
      </c>
      <c r="BB558" t="s">
        <v>6168</v>
      </c>
      <c r="BC558">
        <v>0</v>
      </c>
      <c r="BD558">
        <v>0</v>
      </c>
      <c r="BE558" t="s">
        <v>6169</v>
      </c>
      <c r="BF558" t="s">
        <v>6170</v>
      </c>
      <c r="BG558">
        <v>1</v>
      </c>
      <c r="BH558" t="s">
        <v>6186</v>
      </c>
      <c r="BI558">
        <v>42</v>
      </c>
      <c r="BJ558" t="s">
        <v>6172</v>
      </c>
      <c r="BK558">
        <v>0</v>
      </c>
      <c r="BL558">
        <v>59</v>
      </c>
      <c r="BM558" s="3">
        <f t="shared" si="80"/>
        <v>0.74576271186440679</v>
      </c>
    </row>
    <row r="559" spans="1:65">
      <c r="A559" t="s">
        <v>687</v>
      </c>
      <c r="B559" s="2">
        <v>45692</v>
      </c>
      <c r="C559" t="s">
        <v>47</v>
      </c>
      <c r="D559" t="s">
        <v>630</v>
      </c>
      <c r="E559">
        <v>2</v>
      </c>
      <c r="F559" t="s">
        <v>49</v>
      </c>
      <c r="G559" t="s">
        <v>79</v>
      </c>
      <c r="H559" t="s">
        <v>260</v>
      </c>
      <c r="I559" t="s">
        <v>74</v>
      </c>
      <c r="J559" t="s">
        <v>81</v>
      </c>
      <c r="K559" t="s">
        <v>75</v>
      </c>
      <c r="L559" t="s">
        <v>92</v>
      </c>
      <c r="M559" t="s">
        <v>56</v>
      </c>
      <c r="N559" t="s">
        <v>109</v>
      </c>
      <c r="O559" t="s">
        <v>70</v>
      </c>
      <c r="P559">
        <v>35</v>
      </c>
      <c r="Q559">
        <v>37</v>
      </c>
      <c r="R559">
        <v>37</v>
      </c>
      <c r="S559">
        <v>1</v>
      </c>
      <c r="T559">
        <f t="shared" si="72"/>
        <v>36</v>
      </c>
      <c r="U559">
        <v>35</v>
      </c>
      <c r="V559">
        <f t="shared" si="73"/>
        <v>1</v>
      </c>
      <c r="W559" s="3">
        <f t="shared" si="74"/>
        <v>2.7027027027027029E-2</v>
      </c>
      <c r="X559">
        <v>36</v>
      </c>
      <c r="Y559" s="4">
        <v>0.7</v>
      </c>
      <c r="Z559" s="4">
        <v>1.1000000000000001</v>
      </c>
      <c r="AA559" s="5">
        <v>77043.38</v>
      </c>
      <c r="AB559" s="5">
        <f t="shared" si="75"/>
        <v>2696518.3</v>
      </c>
      <c r="AC559" s="5">
        <v>53767.44</v>
      </c>
      <c r="AD559" s="5">
        <f t="shared" si="76"/>
        <v>1989395.28</v>
      </c>
      <c r="AE559" s="5">
        <v>111135.75</v>
      </c>
      <c r="AF559" s="5">
        <v>34178.839999999997</v>
      </c>
      <c r="AG559" s="5">
        <v>10749.8</v>
      </c>
      <c r="AH559" s="5">
        <v>1595</v>
      </c>
      <c r="AI559" s="5">
        <v>6800</v>
      </c>
      <c r="AJ559">
        <v>0</v>
      </c>
      <c r="AK559" s="5">
        <v>0</v>
      </c>
      <c r="AL559" s="5">
        <v>1469.47</v>
      </c>
      <c r="AM559" s="5">
        <v>52016.76</v>
      </c>
      <c r="AN559">
        <v>8</v>
      </c>
      <c r="AO559">
        <v>9</v>
      </c>
      <c r="AP559" t="str">
        <f t="shared" si="77"/>
        <v>No</v>
      </c>
      <c r="AQ559">
        <v>2</v>
      </c>
      <c r="AR559" s="5">
        <f t="shared" si="78"/>
        <v>2207340.9</v>
      </c>
      <c r="AS559" s="5">
        <f t="shared" si="79"/>
        <v>489177.4</v>
      </c>
      <c r="AT559" t="s">
        <v>59</v>
      </c>
      <c r="AU559" t="s">
        <v>6164</v>
      </c>
      <c r="AV559" t="s">
        <v>6165</v>
      </c>
      <c r="AW559" t="s">
        <v>6166</v>
      </c>
      <c r="AX559" t="s">
        <v>6184</v>
      </c>
      <c r="AY559">
        <v>41</v>
      </c>
      <c r="AZ559">
        <v>4</v>
      </c>
      <c r="BA559">
        <v>14</v>
      </c>
      <c r="BB559" t="s">
        <v>6185</v>
      </c>
      <c r="BC559">
        <v>1</v>
      </c>
      <c r="BD559">
        <v>0</v>
      </c>
      <c r="BE559" t="s">
        <v>6178</v>
      </c>
      <c r="BF559" t="s">
        <v>6170</v>
      </c>
      <c r="BG559">
        <v>0</v>
      </c>
      <c r="BH559" t="s">
        <v>6171</v>
      </c>
      <c r="BI559">
        <v>51</v>
      </c>
      <c r="BJ559" t="s">
        <v>6187</v>
      </c>
      <c r="BK559">
        <v>0</v>
      </c>
      <c r="BL559">
        <v>50</v>
      </c>
      <c r="BM559" s="3">
        <f t="shared" si="80"/>
        <v>0.74</v>
      </c>
    </row>
    <row r="560" spans="1:65">
      <c r="A560" t="s">
        <v>688</v>
      </c>
      <c r="B560" s="2">
        <v>45692</v>
      </c>
      <c r="C560" t="s">
        <v>47</v>
      </c>
      <c r="D560" t="s">
        <v>630</v>
      </c>
      <c r="E560">
        <v>2</v>
      </c>
      <c r="F560" t="s">
        <v>49</v>
      </c>
      <c r="G560" t="s">
        <v>50</v>
      </c>
      <c r="H560" t="s">
        <v>89</v>
      </c>
      <c r="I560" t="s">
        <v>74</v>
      </c>
      <c r="J560" t="s">
        <v>65</v>
      </c>
      <c r="K560" t="s">
        <v>75</v>
      </c>
      <c r="L560" t="s">
        <v>87</v>
      </c>
      <c r="M560" t="s">
        <v>56</v>
      </c>
      <c r="N560" t="s">
        <v>69</v>
      </c>
      <c r="O560" t="s">
        <v>82</v>
      </c>
      <c r="P560">
        <v>50</v>
      </c>
      <c r="Q560">
        <v>53</v>
      </c>
      <c r="R560">
        <v>53</v>
      </c>
      <c r="S560">
        <v>1</v>
      </c>
      <c r="T560">
        <f t="shared" si="72"/>
        <v>52</v>
      </c>
      <c r="U560">
        <v>49</v>
      </c>
      <c r="V560">
        <f t="shared" si="73"/>
        <v>3</v>
      </c>
      <c r="W560" s="3">
        <f t="shared" si="74"/>
        <v>1.8867924528301886E-2</v>
      </c>
      <c r="X560">
        <v>20</v>
      </c>
      <c r="Y560" s="4">
        <v>1.2</v>
      </c>
      <c r="Z560" s="4">
        <v>1.2</v>
      </c>
      <c r="AA560" s="5">
        <v>51456.97</v>
      </c>
      <c r="AB560" s="5">
        <f t="shared" si="75"/>
        <v>2521391.5299999998</v>
      </c>
      <c r="AC560" s="5">
        <v>35887.08</v>
      </c>
      <c r="AD560" s="5">
        <f t="shared" si="76"/>
        <v>1902015.24</v>
      </c>
      <c r="AE560" s="5">
        <v>118208.86</v>
      </c>
      <c r="AF560" s="5">
        <v>33760.32</v>
      </c>
      <c r="AG560" s="5">
        <v>9083.26</v>
      </c>
      <c r="AH560" s="5">
        <v>1740</v>
      </c>
      <c r="AI560" s="5">
        <v>4600</v>
      </c>
      <c r="AJ560">
        <v>0</v>
      </c>
      <c r="AK560" s="5">
        <v>0</v>
      </c>
      <c r="AL560" s="5">
        <v>3008.96</v>
      </c>
      <c r="AM560" s="5">
        <v>30497.71</v>
      </c>
      <c r="AN560">
        <v>4</v>
      </c>
      <c r="AO560">
        <v>2</v>
      </c>
      <c r="AP560" t="str">
        <f t="shared" si="77"/>
        <v>Yes</v>
      </c>
      <c r="AQ560">
        <v>1</v>
      </c>
      <c r="AR560" s="5">
        <f t="shared" si="78"/>
        <v>2102914.35</v>
      </c>
      <c r="AS560" s="5">
        <f t="shared" si="79"/>
        <v>418477.18</v>
      </c>
      <c r="AT560" t="s">
        <v>59</v>
      </c>
      <c r="AU560" t="s">
        <v>6164</v>
      </c>
      <c r="AV560" t="s">
        <v>6165</v>
      </c>
      <c r="AW560" t="s">
        <v>6166</v>
      </c>
      <c r="AX560" t="s">
        <v>6184</v>
      </c>
      <c r="AY560">
        <v>52</v>
      </c>
      <c r="AZ560">
        <v>0</v>
      </c>
      <c r="BA560">
        <v>22</v>
      </c>
      <c r="BB560" t="s">
        <v>6180</v>
      </c>
      <c r="BC560">
        <v>0</v>
      </c>
      <c r="BD560">
        <v>0</v>
      </c>
      <c r="BE560" t="s">
        <v>6169</v>
      </c>
      <c r="BF560" t="s">
        <v>6170</v>
      </c>
      <c r="BG560">
        <v>1</v>
      </c>
      <c r="BH560" t="s">
        <v>6179</v>
      </c>
      <c r="BI560">
        <v>52</v>
      </c>
      <c r="BJ560" t="s">
        <v>6187</v>
      </c>
      <c r="BK560">
        <v>0</v>
      </c>
      <c r="BL560">
        <v>64</v>
      </c>
      <c r="BM560" s="3">
        <f t="shared" si="80"/>
        <v>0.828125</v>
      </c>
    </row>
    <row r="561" spans="1:65">
      <c r="A561" t="s">
        <v>689</v>
      </c>
      <c r="B561" s="2">
        <v>45692</v>
      </c>
      <c r="C561" t="s">
        <v>47</v>
      </c>
      <c r="D561" t="s">
        <v>630</v>
      </c>
      <c r="E561">
        <v>2</v>
      </c>
      <c r="F561" t="s">
        <v>49</v>
      </c>
      <c r="G561" t="s">
        <v>62</v>
      </c>
      <c r="H561" t="s">
        <v>226</v>
      </c>
      <c r="I561" t="s">
        <v>74</v>
      </c>
      <c r="J561" t="s">
        <v>65</v>
      </c>
      <c r="K561" t="s">
        <v>66</v>
      </c>
      <c r="L561" t="s">
        <v>87</v>
      </c>
      <c r="M561" t="s">
        <v>56</v>
      </c>
      <c r="N561" t="s">
        <v>69</v>
      </c>
      <c r="O561" t="s">
        <v>70</v>
      </c>
      <c r="P561">
        <v>44</v>
      </c>
      <c r="Q561">
        <v>44</v>
      </c>
      <c r="R561">
        <v>44</v>
      </c>
      <c r="S561">
        <v>1</v>
      </c>
      <c r="T561">
        <f t="shared" si="72"/>
        <v>43</v>
      </c>
      <c r="U561">
        <v>42</v>
      </c>
      <c r="V561">
        <f t="shared" si="73"/>
        <v>1</v>
      </c>
      <c r="W561" s="3">
        <f t="shared" si="74"/>
        <v>2.2727272727272728E-2</v>
      </c>
      <c r="X561">
        <v>32</v>
      </c>
      <c r="Y561" s="4">
        <v>5.5</v>
      </c>
      <c r="Z561" s="4">
        <v>1.4</v>
      </c>
      <c r="AA561" s="5">
        <v>48363.57</v>
      </c>
      <c r="AB561" s="5">
        <f t="shared" si="75"/>
        <v>2031269.94</v>
      </c>
      <c r="AC561" s="5">
        <v>35753.79</v>
      </c>
      <c r="AD561" s="5">
        <f t="shared" si="76"/>
        <v>1573166.76</v>
      </c>
      <c r="AE561" s="5">
        <v>96662.85</v>
      </c>
      <c r="AF561" s="5">
        <v>28778.14</v>
      </c>
      <c r="AG561" s="5">
        <v>9924.31</v>
      </c>
      <c r="AH561" s="5">
        <v>2030</v>
      </c>
      <c r="AI561" s="5">
        <v>4600</v>
      </c>
      <c r="AJ561">
        <v>0</v>
      </c>
      <c r="AK561" s="5">
        <v>0</v>
      </c>
      <c r="AL561" s="5">
        <v>1011.87</v>
      </c>
      <c r="AM561" s="5">
        <v>29386</v>
      </c>
      <c r="AN561">
        <v>4</v>
      </c>
      <c r="AO561">
        <v>3</v>
      </c>
      <c r="AP561" t="str">
        <f t="shared" si="77"/>
        <v>Yes</v>
      </c>
      <c r="AQ561">
        <v>1</v>
      </c>
      <c r="AR561" s="5">
        <f t="shared" si="78"/>
        <v>1745559.93</v>
      </c>
      <c r="AS561" s="5">
        <f t="shared" si="79"/>
        <v>285710.01</v>
      </c>
      <c r="AT561" t="s">
        <v>59</v>
      </c>
      <c r="AU561" t="s">
        <v>6164</v>
      </c>
      <c r="AV561" t="s">
        <v>6165</v>
      </c>
      <c r="AW561" t="s">
        <v>6166</v>
      </c>
      <c r="AX561" t="s">
        <v>6184</v>
      </c>
      <c r="AY561">
        <v>46</v>
      </c>
      <c r="AZ561">
        <v>0</v>
      </c>
      <c r="BA561">
        <v>13</v>
      </c>
      <c r="BB561" t="s">
        <v>6198</v>
      </c>
      <c r="BC561">
        <v>0</v>
      </c>
      <c r="BD561">
        <v>0</v>
      </c>
      <c r="BE561" t="s">
        <v>6169</v>
      </c>
      <c r="BF561" t="s">
        <v>6170</v>
      </c>
      <c r="BG561">
        <v>0</v>
      </c>
      <c r="BH561" t="s">
        <v>6171</v>
      </c>
      <c r="BI561">
        <v>23</v>
      </c>
      <c r="BJ561" t="s">
        <v>6172</v>
      </c>
      <c r="BK561">
        <v>0</v>
      </c>
      <c r="BL561">
        <v>62</v>
      </c>
      <c r="BM561" s="3">
        <f t="shared" si="80"/>
        <v>0.70967741935483875</v>
      </c>
    </row>
    <row r="562" spans="1:65">
      <c r="A562" t="s">
        <v>690</v>
      </c>
      <c r="B562" s="2">
        <v>45692</v>
      </c>
      <c r="C562" t="s">
        <v>47</v>
      </c>
      <c r="D562" t="s">
        <v>630</v>
      </c>
      <c r="E562">
        <v>2</v>
      </c>
      <c r="F562" t="s">
        <v>61</v>
      </c>
      <c r="G562" t="s">
        <v>62</v>
      </c>
      <c r="H562" t="s">
        <v>104</v>
      </c>
      <c r="I562" t="s">
        <v>74</v>
      </c>
      <c r="J562" t="s">
        <v>53</v>
      </c>
      <c r="K562" t="s">
        <v>66</v>
      </c>
      <c r="L562" t="s">
        <v>55</v>
      </c>
      <c r="M562" t="s">
        <v>56</v>
      </c>
      <c r="N562" t="s">
        <v>57</v>
      </c>
      <c r="O562" t="s">
        <v>58</v>
      </c>
      <c r="P562">
        <v>69</v>
      </c>
      <c r="Q562">
        <v>74</v>
      </c>
      <c r="R562">
        <v>75</v>
      </c>
      <c r="S562">
        <v>2</v>
      </c>
      <c r="T562">
        <f t="shared" si="72"/>
        <v>73</v>
      </c>
      <c r="U562">
        <v>66</v>
      </c>
      <c r="V562">
        <f t="shared" si="73"/>
        <v>7</v>
      </c>
      <c r="W562" s="3">
        <f t="shared" si="74"/>
        <v>2.6666666666666668E-2</v>
      </c>
      <c r="X562">
        <v>30</v>
      </c>
      <c r="Y562" s="4">
        <v>0.5</v>
      </c>
      <c r="Z562" s="4">
        <v>0.6</v>
      </c>
      <c r="AA562" s="5">
        <v>33868.61</v>
      </c>
      <c r="AB562" s="5">
        <f t="shared" si="75"/>
        <v>2235328.2599999998</v>
      </c>
      <c r="AC562" s="5">
        <v>23425.85</v>
      </c>
      <c r="AD562" s="5">
        <f t="shared" si="76"/>
        <v>1756938.75</v>
      </c>
      <c r="AE562" s="5">
        <v>128775.99</v>
      </c>
      <c r="AF562" s="5">
        <v>33299.89</v>
      </c>
      <c r="AG562" s="5">
        <v>10539.88</v>
      </c>
      <c r="AH562" s="5">
        <v>870</v>
      </c>
      <c r="AI562" s="5">
        <v>6400</v>
      </c>
      <c r="AJ562">
        <v>0</v>
      </c>
      <c r="AK562" s="5">
        <v>0</v>
      </c>
      <c r="AL562" s="5">
        <v>4871.29</v>
      </c>
      <c r="AM562" s="5">
        <v>41303.24</v>
      </c>
      <c r="AN562">
        <v>4</v>
      </c>
      <c r="AO562">
        <v>4</v>
      </c>
      <c r="AP562" t="str">
        <f t="shared" si="77"/>
        <v>Yes</v>
      </c>
      <c r="AQ562">
        <v>1</v>
      </c>
      <c r="AR562" s="5">
        <f t="shared" si="78"/>
        <v>1982999.04</v>
      </c>
      <c r="AS562" s="5">
        <f t="shared" si="79"/>
        <v>252329.22</v>
      </c>
      <c r="AT562" t="s">
        <v>59</v>
      </c>
      <c r="AU562" t="s">
        <v>6164</v>
      </c>
      <c r="AV562" t="s">
        <v>6165</v>
      </c>
      <c r="AW562" t="s">
        <v>6166</v>
      </c>
      <c r="AX562" t="s">
        <v>6184</v>
      </c>
      <c r="AY562">
        <v>71</v>
      </c>
      <c r="AZ562">
        <v>0</v>
      </c>
      <c r="BA562">
        <v>37</v>
      </c>
      <c r="BB562" t="s">
        <v>6180</v>
      </c>
      <c r="BC562">
        <v>0</v>
      </c>
      <c r="BD562">
        <v>0</v>
      </c>
      <c r="BE562" t="s">
        <v>6169</v>
      </c>
      <c r="BF562" t="s">
        <v>6170</v>
      </c>
      <c r="BG562">
        <v>0</v>
      </c>
      <c r="BH562" t="s">
        <v>6171</v>
      </c>
      <c r="BI562">
        <v>24</v>
      </c>
      <c r="BJ562" t="s">
        <v>6172</v>
      </c>
      <c r="BK562">
        <v>0</v>
      </c>
      <c r="BL562">
        <v>80</v>
      </c>
      <c r="BM562" s="3">
        <f t="shared" si="80"/>
        <v>0.9375</v>
      </c>
    </row>
    <row r="563" spans="1:65">
      <c r="A563" t="s">
        <v>691</v>
      </c>
      <c r="B563" s="2">
        <v>45692</v>
      </c>
      <c r="C563" t="s">
        <v>47</v>
      </c>
      <c r="D563" t="s">
        <v>630</v>
      </c>
      <c r="E563">
        <v>2</v>
      </c>
      <c r="F563" t="s">
        <v>72</v>
      </c>
      <c r="G563" t="s">
        <v>62</v>
      </c>
      <c r="H563" t="s">
        <v>220</v>
      </c>
      <c r="I563" t="s">
        <v>52</v>
      </c>
      <c r="J563" t="s">
        <v>65</v>
      </c>
      <c r="K563" t="s">
        <v>75</v>
      </c>
      <c r="L563" t="s">
        <v>87</v>
      </c>
      <c r="M563" t="s">
        <v>68</v>
      </c>
      <c r="N563" t="s">
        <v>94</v>
      </c>
      <c r="O563" t="s">
        <v>82</v>
      </c>
      <c r="P563">
        <v>50</v>
      </c>
      <c r="Q563">
        <v>54</v>
      </c>
      <c r="R563">
        <v>53</v>
      </c>
      <c r="S563">
        <v>1</v>
      </c>
      <c r="T563">
        <f t="shared" si="72"/>
        <v>52</v>
      </c>
      <c r="U563">
        <v>49</v>
      </c>
      <c r="V563">
        <f t="shared" si="73"/>
        <v>3</v>
      </c>
      <c r="W563" s="3">
        <f t="shared" si="74"/>
        <v>1.8867924528301886E-2</v>
      </c>
      <c r="X563">
        <v>36</v>
      </c>
      <c r="Y563" s="4">
        <v>3.3</v>
      </c>
      <c r="Z563" s="4">
        <v>1.1000000000000001</v>
      </c>
      <c r="AA563" s="5">
        <v>52464.78</v>
      </c>
      <c r="AB563" s="5">
        <f t="shared" si="75"/>
        <v>2570774.2200000002</v>
      </c>
      <c r="AC563" s="5">
        <v>34155.32</v>
      </c>
      <c r="AD563" s="5">
        <f t="shared" si="76"/>
        <v>1810231.96</v>
      </c>
      <c r="AE563" s="5">
        <v>124749.6</v>
      </c>
      <c r="AF563" s="5">
        <v>34201.730000000003</v>
      </c>
      <c r="AG563" s="5">
        <v>9601.52</v>
      </c>
      <c r="AH563" s="5">
        <v>1595</v>
      </c>
      <c r="AI563" s="5">
        <v>4600</v>
      </c>
      <c r="AJ563">
        <v>1</v>
      </c>
      <c r="AK563" s="5">
        <v>13068.86</v>
      </c>
      <c r="AL563" s="5">
        <v>2932.64</v>
      </c>
      <c r="AM563" s="5">
        <v>34081.67</v>
      </c>
      <c r="AN563">
        <v>4</v>
      </c>
      <c r="AO563">
        <v>4</v>
      </c>
      <c r="AP563" t="str">
        <f t="shared" si="77"/>
        <v>Yes</v>
      </c>
      <c r="AQ563">
        <v>2</v>
      </c>
      <c r="AR563" s="5">
        <f t="shared" si="78"/>
        <v>2035062.98</v>
      </c>
      <c r="AS563" s="5">
        <f t="shared" si="79"/>
        <v>535711.24</v>
      </c>
      <c r="AT563" t="s">
        <v>59</v>
      </c>
      <c r="AU563" t="s">
        <v>6181</v>
      </c>
      <c r="AV563" t="s">
        <v>6182</v>
      </c>
      <c r="AW563" t="s">
        <v>6183</v>
      </c>
      <c r="AX563" t="s">
        <v>6167</v>
      </c>
      <c r="AY563">
        <v>54</v>
      </c>
      <c r="AZ563">
        <v>2</v>
      </c>
      <c r="BA563">
        <v>25</v>
      </c>
      <c r="BB563" t="s">
        <v>6185</v>
      </c>
      <c r="BC563">
        <v>0</v>
      </c>
      <c r="BD563">
        <v>0</v>
      </c>
      <c r="BE563" t="s">
        <v>6169</v>
      </c>
      <c r="BF563" t="s">
        <v>6170</v>
      </c>
      <c r="BG563">
        <v>0</v>
      </c>
      <c r="BH563" t="s">
        <v>6171</v>
      </c>
      <c r="BI563">
        <v>53</v>
      </c>
      <c r="BJ563" t="s">
        <v>6187</v>
      </c>
      <c r="BK563">
        <v>0</v>
      </c>
      <c r="BL563">
        <v>63</v>
      </c>
      <c r="BM563" s="3">
        <f t="shared" si="80"/>
        <v>0.84126984126984128</v>
      </c>
    </row>
    <row r="564" spans="1:65">
      <c r="A564" t="s">
        <v>692</v>
      </c>
      <c r="B564" s="2">
        <v>45692</v>
      </c>
      <c r="C564" t="s">
        <v>47</v>
      </c>
      <c r="D564" t="s">
        <v>630</v>
      </c>
      <c r="E564">
        <v>2</v>
      </c>
      <c r="F564" t="s">
        <v>72</v>
      </c>
      <c r="G564" t="s">
        <v>62</v>
      </c>
      <c r="H564" t="s">
        <v>175</v>
      </c>
      <c r="I564" t="s">
        <v>74</v>
      </c>
      <c r="J564" t="s">
        <v>81</v>
      </c>
      <c r="K564" t="s">
        <v>66</v>
      </c>
      <c r="L564" t="s">
        <v>87</v>
      </c>
      <c r="M564" t="s">
        <v>56</v>
      </c>
      <c r="N564" t="s">
        <v>69</v>
      </c>
      <c r="O564" t="s">
        <v>58</v>
      </c>
      <c r="P564">
        <v>40</v>
      </c>
      <c r="Q564">
        <v>43</v>
      </c>
      <c r="R564">
        <v>44</v>
      </c>
      <c r="S564">
        <v>1</v>
      </c>
      <c r="T564">
        <f t="shared" si="72"/>
        <v>43</v>
      </c>
      <c r="U564">
        <v>39</v>
      </c>
      <c r="V564">
        <f t="shared" si="73"/>
        <v>4</v>
      </c>
      <c r="W564" s="3">
        <f t="shared" si="74"/>
        <v>2.2727272727272728E-2</v>
      </c>
      <c r="X564">
        <v>26</v>
      </c>
      <c r="Y564" s="4">
        <v>2.9</v>
      </c>
      <c r="Z564" s="4">
        <v>1.6</v>
      </c>
      <c r="AA564" s="5">
        <v>73578.62</v>
      </c>
      <c r="AB564" s="5">
        <f t="shared" si="75"/>
        <v>2869566.18</v>
      </c>
      <c r="AC564" s="5">
        <v>54040.06</v>
      </c>
      <c r="AD564" s="5">
        <f t="shared" si="76"/>
        <v>2377762.64</v>
      </c>
      <c r="AE564" s="5">
        <v>134701.97</v>
      </c>
      <c r="AF564" s="5">
        <v>36987</v>
      </c>
      <c r="AG564" s="5">
        <v>9737.07</v>
      </c>
      <c r="AH564" s="5">
        <v>2320</v>
      </c>
      <c r="AI564" s="5">
        <v>6800</v>
      </c>
      <c r="AJ564">
        <v>0</v>
      </c>
      <c r="AK564" s="5">
        <v>0</v>
      </c>
      <c r="AL564" s="5">
        <v>5705.69</v>
      </c>
      <c r="AM564" s="5">
        <v>26808.240000000002</v>
      </c>
      <c r="AN564">
        <v>4</v>
      </c>
      <c r="AO564">
        <v>3</v>
      </c>
      <c r="AP564" t="str">
        <f t="shared" si="77"/>
        <v>Yes</v>
      </c>
      <c r="AQ564">
        <v>1</v>
      </c>
      <c r="AR564" s="5">
        <f t="shared" si="78"/>
        <v>2600822.61</v>
      </c>
      <c r="AS564" s="5">
        <f t="shared" si="79"/>
        <v>268743.57</v>
      </c>
      <c r="AT564" t="s">
        <v>59</v>
      </c>
      <c r="AU564" t="s">
        <v>6164</v>
      </c>
      <c r="AV564" t="s">
        <v>6165</v>
      </c>
      <c r="AW564" t="s">
        <v>6166</v>
      </c>
      <c r="AX564" t="s">
        <v>6184</v>
      </c>
      <c r="AY564">
        <v>43</v>
      </c>
      <c r="AZ564">
        <v>0</v>
      </c>
      <c r="BA564">
        <v>27</v>
      </c>
      <c r="BB564" t="s">
        <v>6180</v>
      </c>
      <c r="BC564">
        <v>0</v>
      </c>
      <c r="BD564">
        <v>0</v>
      </c>
      <c r="BE564" t="s">
        <v>6169</v>
      </c>
      <c r="BF564" t="s">
        <v>6170</v>
      </c>
      <c r="BG564">
        <v>1</v>
      </c>
      <c r="BH564" t="s">
        <v>6186</v>
      </c>
      <c r="BI564">
        <v>46</v>
      </c>
      <c r="BJ564" t="s">
        <v>6172</v>
      </c>
      <c r="BK564">
        <v>0</v>
      </c>
      <c r="BL564">
        <v>51</v>
      </c>
      <c r="BM564" s="3">
        <f t="shared" si="80"/>
        <v>0.86274509803921573</v>
      </c>
    </row>
    <row r="565" spans="1:65">
      <c r="A565" t="s">
        <v>693</v>
      </c>
      <c r="B565" s="2">
        <v>45692</v>
      </c>
      <c r="C565" t="s">
        <v>47</v>
      </c>
      <c r="D565" t="s">
        <v>630</v>
      </c>
      <c r="E565">
        <v>2</v>
      </c>
      <c r="F565" t="s">
        <v>78</v>
      </c>
      <c r="G565" t="s">
        <v>62</v>
      </c>
      <c r="H565" t="s">
        <v>168</v>
      </c>
      <c r="I565" t="s">
        <v>64</v>
      </c>
      <c r="J565" t="s">
        <v>65</v>
      </c>
      <c r="K565" t="s">
        <v>75</v>
      </c>
      <c r="L565" t="s">
        <v>87</v>
      </c>
      <c r="M565" t="s">
        <v>56</v>
      </c>
      <c r="N565" t="s">
        <v>57</v>
      </c>
      <c r="O565" t="s">
        <v>58</v>
      </c>
      <c r="P565">
        <v>44</v>
      </c>
      <c r="Q565">
        <v>47</v>
      </c>
      <c r="R565">
        <v>44</v>
      </c>
      <c r="S565">
        <v>1</v>
      </c>
      <c r="T565">
        <f t="shared" si="72"/>
        <v>43</v>
      </c>
      <c r="U565">
        <v>42</v>
      </c>
      <c r="V565">
        <f t="shared" si="73"/>
        <v>1</v>
      </c>
      <c r="W565" s="3">
        <f t="shared" si="74"/>
        <v>2.2727272727272728E-2</v>
      </c>
      <c r="X565">
        <v>31</v>
      </c>
      <c r="Y565" s="4">
        <v>7.1</v>
      </c>
      <c r="Z565" s="4">
        <v>1.8</v>
      </c>
      <c r="AA565" s="5">
        <v>51536.51</v>
      </c>
      <c r="AB565" s="5">
        <f t="shared" si="75"/>
        <v>2164533.42</v>
      </c>
      <c r="AC565" s="5">
        <v>35520.050000000003</v>
      </c>
      <c r="AD565" s="5">
        <f t="shared" si="76"/>
        <v>1562882.2</v>
      </c>
      <c r="AE565" s="5">
        <v>95773.82</v>
      </c>
      <c r="AF565" s="5">
        <v>29203.74</v>
      </c>
      <c r="AG565" s="5">
        <v>9340.7900000000009</v>
      </c>
      <c r="AH565" s="5">
        <v>2610</v>
      </c>
      <c r="AI565" s="5">
        <v>4600</v>
      </c>
      <c r="AJ565">
        <v>0</v>
      </c>
      <c r="AK565" s="5">
        <v>0</v>
      </c>
      <c r="AL565" s="5">
        <v>1002.96</v>
      </c>
      <c r="AM565" s="5">
        <v>27869.35</v>
      </c>
      <c r="AN565">
        <v>4</v>
      </c>
      <c r="AO565">
        <v>3</v>
      </c>
      <c r="AP565" t="str">
        <f t="shared" si="77"/>
        <v>Yes</v>
      </c>
      <c r="AQ565">
        <v>1</v>
      </c>
      <c r="AR565" s="5">
        <f t="shared" si="78"/>
        <v>1733282.86</v>
      </c>
      <c r="AS565" s="5">
        <f t="shared" si="79"/>
        <v>431250.56</v>
      </c>
      <c r="AT565" t="s">
        <v>59</v>
      </c>
      <c r="AU565" t="s">
        <v>6164</v>
      </c>
      <c r="AV565" t="s">
        <v>6165</v>
      </c>
      <c r="AW565" t="s">
        <v>6166</v>
      </c>
      <c r="AX565" t="s">
        <v>6167</v>
      </c>
      <c r="AY565">
        <v>44</v>
      </c>
      <c r="AZ565">
        <v>0</v>
      </c>
      <c r="BA565">
        <v>15</v>
      </c>
      <c r="BB565" t="s">
        <v>6191</v>
      </c>
      <c r="BC565">
        <v>0</v>
      </c>
      <c r="BD565">
        <v>0</v>
      </c>
      <c r="BE565" t="s">
        <v>6169</v>
      </c>
      <c r="BF565" t="s">
        <v>6170</v>
      </c>
      <c r="BG565">
        <v>0</v>
      </c>
      <c r="BH565" t="s">
        <v>6171</v>
      </c>
      <c r="BI565">
        <v>20</v>
      </c>
      <c r="BJ565" t="s">
        <v>6172</v>
      </c>
      <c r="BK565">
        <v>0</v>
      </c>
      <c r="BL565">
        <v>65</v>
      </c>
      <c r="BM565" s="3">
        <f t="shared" si="80"/>
        <v>0.67692307692307696</v>
      </c>
    </row>
    <row r="566" spans="1:65">
      <c r="A566" t="s">
        <v>694</v>
      </c>
      <c r="B566" s="2">
        <v>45692</v>
      </c>
      <c r="C566" t="s">
        <v>47</v>
      </c>
      <c r="D566" t="s">
        <v>630</v>
      </c>
      <c r="E566">
        <v>2</v>
      </c>
      <c r="F566" t="s">
        <v>78</v>
      </c>
      <c r="G566" t="s">
        <v>79</v>
      </c>
      <c r="H566" t="s">
        <v>113</v>
      </c>
      <c r="I566" t="s">
        <v>64</v>
      </c>
      <c r="J566" t="s">
        <v>81</v>
      </c>
      <c r="K566" t="s">
        <v>66</v>
      </c>
      <c r="L566" t="s">
        <v>67</v>
      </c>
      <c r="M566" t="s">
        <v>56</v>
      </c>
      <c r="N566" t="s">
        <v>69</v>
      </c>
      <c r="O566" t="s">
        <v>70</v>
      </c>
      <c r="P566">
        <v>36</v>
      </c>
      <c r="Q566">
        <v>36</v>
      </c>
      <c r="R566">
        <v>35</v>
      </c>
      <c r="S566">
        <v>1</v>
      </c>
      <c r="T566">
        <f t="shared" si="72"/>
        <v>34</v>
      </c>
      <c r="U566">
        <v>34</v>
      </c>
      <c r="V566">
        <f t="shared" si="73"/>
        <v>0</v>
      </c>
      <c r="W566" s="3">
        <f t="shared" si="74"/>
        <v>2.8571428571428571E-2</v>
      </c>
      <c r="X566">
        <v>30</v>
      </c>
      <c r="Y566" s="4">
        <v>0</v>
      </c>
      <c r="Z566" s="4">
        <v>0.7</v>
      </c>
      <c r="AA566" s="5">
        <v>73950.47</v>
      </c>
      <c r="AB566" s="5">
        <f t="shared" si="75"/>
        <v>2514315.98</v>
      </c>
      <c r="AC566" s="5">
        <v>51941.04</v>
      </c>
      <c r="AD566" s="5">
        <f t="shared" si="76"/>
        <v>1817936.4</v>
      </c>
      <c r="AE566" s="5">
        <v>104252.29</v>
      </c>
      <c r="AF566" s="5">
        <v>32974.94</v>
      </c>
      <c r="AG566" s="5">
        <v>10451.57</v>
      </c>
      <c r="AH566" s="5">
        <v>1015</v>
      </c>
      <c r="AI566" s="5">
        <v>6800</v>
      </c>
      <c r="AJ566">
        <v>0</v>
      </c>
      <c r="AK566" s="5">
        <v>0</v>
      </c>
      <c r="AL566" s="5">
        <v>0</v>
      </c>
      <c r="AM566" s="5">
        <v>20880.54</v>
      </c>
      <c r="AN566">
        <v>4</v>
      </c>
      <c r="AO566">
        <v>3</v>
      </c>
      <c r="AP566" t="str">
        <f t="shared" si="77"/>
        <v>Yes</v>
      </c>
      <c r="AQ566">
        <v>1</v>
      </c>
      <c r="AR566" s="5">
        <f t="shared" si="78"/>
        <v>1994310.74</v>
      </c>
      <c r="AS566" s="5">
        <f t="shared" si="79"/>
        <v>520005.24</v>
      </c>
      <c r="AT566" t="s">
        <v>59</v>
      </c>
      <c r="AU566" t="s">
        <v>6164</v>
      </c>
      <c r="AV566" t="s">
        <v>6165</v>
      </c>
      <c r="AW566" t="s">
        <v>6166</v>
      </c>
      <c r="AX566" t="s">
        <v>6167</v>
      </c>
      <c r="AY566">
        <v>37</v>
      </c>
      <c r="AZ566">
        <v>0</v>
      </c>
      <c r="BA566">
        <v>0</v>
      </c>
      <c r="BB566" t="s">
        <v>6168</v>
      </c>
      <c r="BC566">
        <v>0</v>
      </c>
      <c r="BD566">
        <v>0</v>
      </c>
      <c r="BE566" t="s">
        <v>6169</v>
      </c>
      <c r="BF566" t="s">
        <v>6170</v>
      </c>
      <c r="BG566">
        <v>0</v>
      </c>
      <c r="BH566" t="s">
        <v>6171</v>
      </c>
      <c r="BI566">
        <v>47</v>
      </c>
      <c r="BJ566" t="s">
        <v>6172</v>
      </c>
      <c r="BK566">
        <v>0</v>
      </c>
      <c r="BL566">
        <v>50</v>
      </c>
      <c r="BM566" s="3">
        <f t="shared" si="80"/>
        <v>0.7</v>
      </c>
    </row>
    <row r="567" spans="1:65">
      <c r="A567" t="s">
        <v>695</v>
      </c>
      <c r="B567" s="2">
        <v>45692</v>
      </c>
      <c r="C567" t="s">
        <v>47</v>
      </c>
      <c r="D567" t="s">
        <v>630</v>
      </c>
      <c r="E567">
        <v>2</v>
      </c>
      <c r="F567" t="s">
        <v>61</v>
      </c>
      <c r="G567" t="s">
        <v>79</v>
      </c>
      <c r="H567" t="s">
        <v>123</v>
      </c>
      <c r="I567" t="s">
        <v>52</v>
      </c>
      <c r="J567" t="s">
        <v>81</v>
      </c>
      <c r="K567" t="s">
        <v>75</v>
      </c>
      <c r="L567" t="s">
        <v>92</v>
      </c>
      <c r="M567" t="s">
        <v>56</v>
      </c>
      <c r="N567" t="s">
        <v>109</v>
      </c>
      <c r="O567" t="s">
        <v>120</v>
      </c>
      <c r="P567">
        <v>40</v>
      </c>
      <c r="Q567">
        <v>43</v>
      </c>
      <c r="R567">
        <v>44</v>
      </c>
      <c r="S567">
        <v>1</v>
      </c>
      <c r="T567">
        <f t="shared" si="72"/>
        <v>43</v>
      </c>
      <c r="U567">
        <v>39</v>
      </c>
      <c r="V567">
        <f t="shared" si="73"/>
        <v>4</v>
      </c>
      <c r="W567" s="3">
        <f t="shared" si="74"/>
        <v>2.2727272727272728E-2</v>
      </c>
      <c r="X567">
        <v>38</v>
      </c>
      <c r="Y567" s="4">
        <v>6.8</v>
      </c>
      <c r="Z567" s="4">
        <v>1.8</v>
      </c>
      <c r="AA567" s="5">
        <v>77953.119999999995</v>
      </c>
      <c r="AB567" s="5">
        <f t="shared" si="75"/>
        <v>3040171.68</v>
      </c>
      <c r="AC567" s="5">
        <v>53434.07</v>
      </c>
      <c r="AD567" s="5">
        <f t="shared" si="76"/>
        <v>2351099.08</v>
      </c>
      <c r="AE567" s="5">
        <v>138636.76999999999</v>
      </c>
      <c r="AF567" s="5">
        <v>38048.67</v>
      </c>
      <c r="AG567" s="5">
        <v>10569.25</v>
      </c>
      <c r="AH567" s="5">
        <v>2610</v>
      </c>
      <c r="AI567" s="5">
        <v>6800</v>
      </c>
      <c r="AJ567">
        <v>0</v>
      </c>
      <c r="AK567" s="5">
        <v>0</v>
      </c>
      <c r="AL567" s="5">
        <v>5958.22</v>
      </c>
      <c r="AM567" s="5">
        <v>56637</v>
      </c>
      <c r="AN567">
        <v>8</v>
      </c>
      <c r="AO567">
        <v>8</v>
      </c>
      <c r="AP567" t="str">
        <f t="shared" si="77"/>
        <v>Yes</v>
      </c>
      <c r="AQ567">
        <v>1</v>
      </c>
      <c r="AR567" s="5">
        <f t="shared" si="78"/>
        <v>2610358.9900000002</v>
      </c>
      <c r="AS567" s="5">
        <f t="shared" si="79"/>
        <v>429812.69</v>
      </c>
      <c r="AT567" t="s">
        <v>59</v>
      </c>
      <c r="AU567" t="s">
        <v>6164</v>
      </c>
      <c r="AV567" t="s">
        <v>6165</v>
      </c>
      <c r="AW567" t="s">
        <v>6166</v>
      </c>
      <c r="AX567" t="s">
        <v>6184</v>
      </c>
      <c r="AY567">
        <v>43</v>
      </c>
      <c r="AZ567">
        <v>0</v>
      </c>
      <c r="BA567">
        <v>29</v>
      </c>
      <c r="BB567" t="s">
        <v>6180</v>
      </c>
      <c r="BC567">
        <v>0</v>
      </c>
      <c r="BD567">
        <v>0</v>
      </c>
      <c r="BE567" t="s">
        <v>6169</v>
      </c>
      <c r="BF567" t="s">
        <v>6170</v>
      </c>
      <c r="BG567">
        <v>0</v>
      </c>
      <c r="BH567" t="s">
        <v>6171</v>
      </c>
      <c r="BI567">
        <v>32</v>
      </c>
      <c r="BJ567" t="s">
        <v>6172</v>
      </c>
      <c r="BK567">
        <v>0</v>
      </c>
      <c r="BL567">
        <v>49</v>
      </c>
      <c r="BM567" s="3">
        <f t="shared" si="80"/>
        <v>0.89795918367346939</v>
      </c>
    </row>
    <row r="568" spans="1:65">
      <c r="A568" t="s">
        <v>696</v>
      </c>
      <c r="B568" s="2">
        <v>45692</v>
      </c>
      <c r="C568" t="s">
        <v>47</v>
      </c>
      <c r="D568" t="s">
        <v>630</v>
      </c>
      <c r="E568">
        <v>2</v>
      </c>
      <c r="F568" t="s">
        <v>61</v>
      </c>
      <c r="G568" t="s">
        <v>50</v>
      </c>
      <c r="H568" t="s">
        <v>170</v>
      </c>
      <c r="I568" t="s">
        <v>74</v>
      </c>
      <c r="J568" t="s">
        <v>65</v>
      </c>
      <c r="K568" t="s">
        <v>75</v>
      </c>
      <c r="L568" t="s">
        <v>92</v>
      </c>
      <c r="M568" t="s">
        <v>56</v>
      </c>
      <c r="N568" t="s">
        <v>76</v>
      </c>
      <c r="O568" t="s">
        <v>58</v>
      </c>
      <c r="P568">
        <v>42</v>
      </c>
      <c r="Q568">
        <v>43</v>
      </c>
      <c r="R568">
        <v>43</v>
      </c>
      <c r="S568">
        <v>1</v>
      </c>
      <c r="T568">
        <f t="shared" si="72"/>
        <v>42</v>
      </c>
      <c r="U568">
        <v>41</v>
      </c>
      <c r="V568">
        <f t="shared" si="73"/>
        <v>1</v>
      </c>
      <c r="W568" s="3">
        <f t="shared" si="74"/>
        <v>2.3255813953488372E-2</v>
      </c>
      <c r="X568">
        <v>21</v>
      </c>
      <c r="Y568" s="4">
        <v>7.3</v>
      </c>
      <c r="Z568" s="4">
        <v>1.6</v>
      </c>
      <c r="AA568" s="5">
        <v>51918.22</v>
      </c>
      <c r="AB568" s="5">
        <f t="shared" si="75"/>
        <v>2128647.02</v>
      </c>
      <c r="AC568" s="5">
        <v>35080.86</v>
      </c>
      <c r="AD568" s="5">
        <f t="shared" si="76"/>
        <v>1508476.98</v>
      </c>
      <c r="AE568" s="5">
        <v>93955.36</v>
      </c>
      <c r="AF568" s="5">
        <v>26266.97</v>
      </c>
      <c r="AG568" s="5">
        <v>8496.1</v>
      </c>
      <c r="AH568" s="5">
        <v>2320</v>
      </c>
      <c r="AI568" s="5">
        <v>4600</v>
      </c>
      <c r="AJ568">
        <v>0</v>
      </c>
      <c r="AK568" s="5">
        <v>0</v>
      </c>
      <c r="AL568" s="5">
        <v>962.95</v>
      </c>
      <c r="AM568" s="5">
        <v>25696.7</v>
      </c>
      <c r="AN568">
        <v>4</v>
      </c>
      <c r="AO568">
        <v>2</v>
      </c>
      <c r="AP568" t="str">
        <f t="shared" si="77"/>
        <v>Yes</v>
      </c>
      <c r="AQ568">
        <v>1</v>
      </c>
      <c r="AR568" s="5">
        <f t="shared" si="78"/>
        <v>1670775.06</v>
      </c>
      <c r="AS568" s="5">
        <f t="shared" si="79"/>
        <v>457871.96</v>
      </c>
      <c r="AT568" t="s">
        <v>59</v>
      </c>
      <c r="AU568" t="s">
        <v>6164</v>
      </c>
      <c r="AV568" t="s">
        <v>6165</v>
      </c>
      <c r="AW568" t="s">
        <v>6166</v>
      </c>
      <c r="AX568" t="s">
        <v>6184</v>
      </c>
      <c r="AY568">
        <v>42</v>
      </c>
      <c r="AZ568">
        <v>0</v>
      </c>
      <c r="BA568">
        <v>11</v>
      </c>
      <c r="BB568" t="s">
        <v>6191</v>
      </c>
      <c r="BC568">
        <v>0</v>
      </c>
      <c r="BD568">
        <v>0</v>
      </c>
      <c r="BE568" t="s">
        <v>6169</v>
      </c>
      <c r="BF568" t="s">
        <v>6170</v>
      </c>
      <c r="BG568">
        <v>1</v>
      </c>
      <c r="BH568" t="s">
        <v>6179</v>
      </c>
      <c r="BI568">
        <v>46</v>
      </c>
      <c r="BJ568" t="s">
        <v>6172</v>
      </c>
      <c r="BK568">
        <v>0</v>
      </c>
      <c r="BL568">
        <v>62</v>
      </c>
      <c r="BM568" s="3">
        <f t="shared" si="80"/>
        <v>0.69354838709677424</v>
      </c>
    </row>
    <row r="569" spans="1:65">
      <c r="A569" t="s">
        <v>697</v>
      </c>
      <c r="B569" s="2">
        <v>45692</v>
      </c>
      <c r="C569" t="s">
        <v>47</v>
      </c>
      <c r="D569" t="s">
        <v>630</v>
      </c>
      <c r="E569">
        <v>2</v>
      </c>
      <c r="F569" t="s">
        <v>72</v>
      </c>
      <c r="G569" t="s">
        <v>79</v>
      </c>
      <c r="H569" t="s">
        <v>159</v>
      </c>
      <c r="I569" t="s">
        <v>74</v>
      </c>
      <c r="J569" t="s">
        <v>65</v>
      </c>
      <c r="K569" t="s">
        <v>66</v>
      </c>
      <c r="L569" t="s">
        <v>87</v>
      </c>
      <c r="M569" t="s">
        <v>68</v>
      </c>
      <c r="N569" t="s">
        <v>76</v>
      </c>
      <c r="O569" t="s">
        <v>82</v>
      </c>
      <c r="P569">
        <v>45</v>
      </c>
      <c r="Q569">
        <v>47</v>
      </c>
      <c r="R569">
        <v>47</v>
      </c>
      <c r="S569">
        <v>1</v>
      </c>
      <c r="T569">
        <f t="shared" si="72"/>
        <v>46</v>
      </c>
      <c r="U569">
        <v>44</v>
      </c>
      <c r="V569">
        <f t="shared" si="73"/>
        <v>2</v>
      </c>
      <c r="W569" s="3">
        <f t="shared" si="74"/>
        <v>2.1276595744680851E-2</v>
      </c>
      <c r="X569">
        <v>18</v>
      </c>
      <c r="Y569" s="4">
        <v>0.6</v>
      </c>
      <c r="Z569" s="4">
        <v>1.1000000000000001</v>
      </c>
      <c r="AA569" s="5">
        <v>49221.599999999999</v>
      </c>
      <c r="AB569" s="5">
        <f t="shared" si="75"/>
        <v>2165750.4</v>
      </c>
      <c r="AC569" s="5">
        <v>34237.94</v>
      </c>
      <c r="AD569" s="5">
        <f t="shared" si="76"/>
        <v>1609183.18</v>
      </c>
      <c r="AE569" s="5">
        <v>105329.11</v>
      </c>
      <c r="AF569" s="5">
        <v>28390.5</v>
      </c>
      <c r="AG569" s="5">
        <v>8810.2199999999993</v>
      </c>
      <c r="AH569" s="5">
        <v>1595</v>
      </c>
      <c r="AI569" s="5">
        <v>4600</v>
      </c>
      <c r="AJ569">
        <v>1</v>
      </c>
      <c r="AK569" s="5">
        <v>14113.34</v>
      </c>
      <c r="AL569" s="5">
        <v>1907.25</v>
      </c>
      <c r="AM569" s="5">
        <v>28023.31</v>
      </c>
      <c r="AN569">
        <v>4</v>
      </c>
      <c r="AO569">
        <v>4</v>
      </c>
      <c r="AP569" t="str">
        <f t="shared" si="77"/>
        <v>Yes</v>
      </c>
      <c r="AQ569">
        <v>1</v>
      </c>
      <c r="AR569" s="5">
        <f t="shared" si="78"/>
        <v>1801951.91</v>
      </c>
      <c r="AS569" s="5">
        <f t="shared" si="79"/>
        <v>363798.49</v>
      </c>
      <c r="AT569" t="s">
        <v>59</v>
      </c>
      <c r="AU569" t="s">
        <v>6194</v>
      </c>
      <c r="AV569" t="s">
        <v>6195</v>
      </c>
      <c r="AW569" t="s">
        <v>6183</v>
      </c>
      <c r="AX569" t="s">
        <v>6184</v>
      </c>
      <c r="AY569">
        <v>47</v>
      </c>
      <c r="AZ569">
        <v>1</v>
      </c>
      <c r="BA569">
        <v>14</v>
      </c>
      <c r="BB569" t="s">
        <v>6180</v>
      </c>
      <c r="BC569">
        <v>0</v>
      </c>
      <c r="BD569">
        <v>0</v>
      </c>
      <c r="BE569" t="s">
        <v>6169</v>
      </c>
      <c r="BF569" t="s">
        <v>6170</v>
      </c>
      <c r="BG569">
        <v>0</v>
      </c>
      <c r="BH569" t="s">
        <v>6171</v>
      </c>
      <c r="BI569">
        <v>29</v>
      </c>
      <c r="BJ569" t="s">
        <v>6172</v>
      </c>
      <c r="BK569">
        <v>0</v>
      </c>
      <c r="BL569">
        <v>65</v>
      </c>
      <c r="BM569" s="3">
        <f t="shared" si="80"/>
        <v>0.72307692307692306</v>
      </c>
    </row>
    <row r="570" spans="1:65">
      <c r="A570" t="s">
        <v>698</v>
      </c>
      <c r="B570" s="2">
        <v>45692</v>
      </c>
      <c r="C570" t="s">
        <v>47</v>
      </c>
      <c r="D570" t="s">
        <v>630</v>
      </c>
      <c r="E570">
        <v>2</v>
      </c>
      <c r="F570" t="s">
        <v>78</v>
      </c>
      <c r="G570" t="s">
        <v>79</v>
      </c>
      <c r="H570" t="s">
        <v>80</v>
      </c>
      <c r="I570" t="s">
        <v>74</v>
      </c>
      <c r="J570" t="s">
        <v>53</v>
      </c>
      <c r="K570" t="s">
        <v>75</v>
      </c>
      <c r="L570" t="s">
        <v>87</v>
      </c>
      <c r="M570" t="s">
        <v>68</v>
      </c>
      <c r="N570" t="s">
        <v>57</v>
      </c>
      <c r="O570" t="s">
        <v>58</v>
      </c>
      <c r="P570">
        <v>59</v>
      </c>
      <c r="Q570">
        <v>63</v>
      </c>
      <c r="R570">
        <v>60</v>
      </c>
      <c r="S570">
        <v>2</v>
      </c>
      <c r="T570">
        <f t="shared" si="72"/>
        <v>58</v>
      </c>
      <c r="U570">
        <v>58</v>
      </c>
      <c r="V570">
        <f t="shared" si="73"/>
        <v>0</v>
      </c>
      <c r="W570" s="3">
        <f t="shared" si="74"/>
        <v>3.3333333333333333E-2</v>
      </c>
      <c r="X570">
        <v>31</v>
      </c>
      <c r="Y570" s="4">
        <v>9</v>
      </c>
      <c r="Z570" s="4">
        <v>2.4</v>
      </c>
      <c r="AA570" s="5">
        <v>36294.519999999997</v>
      </c>
      <c r="AB570" s="5">
        <f t="shared" si="75"/>
        <v>2105082.16</v>
      </c>
      <c r="AC570" s="5">
        <v>23155.200000000001</v>
      </c>
      <c r="AD570" s="5">
        <f t="shared" si="76"/>
        <v>1389312</v>
      </c>
      <c r="AE570" s="5">
        <v>102411.1</v>
      </c>
      <c r="AF570" s="5">
        <v>29159.37</v>
      </c>
      <c r="AG570" s="5">
        <v>9759.27</v>
      </c>
      <c r="AH570" s="5">
        <v>3480</v>
      </c>
      <c r="AI570" s="5">
        <v>6400</v>
      </c>
      <c r="AJ570">
        <v>1</v>
      </c>
      <c r="AK570" s="5">
        <v>8943.9599999999991</v>
      </c>
      <c r="AL570" s="5">
        <v>0</v>
      </c>
      <c r="AM570" s="5">
        <v>39493.160000000003</v>
      </c>
      <c r="AN570">
        <v>4</v>
      </c>
      <c r="AO570">
        <v>4</v>
      </c>
      <c r="AP570" t="str">
        <f t="shared" si="77"/>
        <v>Yes</v>
      </c>
      <c r="AQ570">
        <v>2</v>
      </c>
      <c r="AR570" s="5">
        <f t="shared" si="78"/>
        <v>1588958.86</v>
      </c>
      <c r="AS570" s="5">
        <f t="shared" si="79"/>
        <v>516123.3</v>
      </c>
      <c r="AT570" t="s">
        <v>116</v>
      </c>
      <c r="AU570" t="s">
        <v>6181</v>
      </c>
      <c r="AV570" t="s">
        <v>6182</v>
      </c>
      <c r="AW570" t="s">
        <v>6183</v>
      </c>
      <c r="AX570" t="s">
        <v>6177</v>
      </c>
      <c r="AY570">
        <v>59</v>
      </c>
      <c r="AZ570">
        <v>0</v>
      </c>
      <c r="BA570">
        <v>0</v>
      </c>
      <c r="BB570" t="s">
        <v>6168</v>
      </c>
      <c r="BC570">
        <v>0</v>
      </c>
      <c r="BD570">
        <v>0</v>
      </c>
      <c r="BE570" t="s">
        <v>6169</v>
      </c>
      <c r="BF570" t="s">
        <v>6170</v>
      </c>
      <c r="BG570">
        <v>0</v>
      </c>
      <c r="BH570" t="s">
        <v>6171</v>
      </c>
      <c r="BI570">
        <v>40</v>
      </c>
      <c r="BJ570" t="s">
        <v>6172</v>
      </c>
      <c r="BK570">
        <v>0</v>
      </c>
      <c r="BL570">
        <v>72</v>
      </c>
      <c r="BM570" s="3">
        <f t="shared" si="80"/>
        <v>0.83333333333333337</v>
      </c>
    </row>
    <row r="571" spans="1:65">
      <c r="A571" t="s">
        <v>699</v>
      </c>
      <c r="B571" s="2">
        <v>45692</v>
      </c>
      <c r="C571" t="s">
        <v>47</v>
      </c>
      <c r="D571" t="s">
        <v>630</v>
      </c>
      <c r="E571">
        <v>2</v>
      </c>
      <c r="F571" t="s">
        <v>49</v>
      </c>
      <c r="G571" t="s">
        <v>50</v>
      </c>
      <c r="H571" t="s">
        <v>51</v>
      </c>
      <c r="I571" t="s">
        <v>64</v>
      </c>
      <c r="J571" t="s">
        <v>53</v>
      </c>
      <c r="K571" t="s">
        <v>75</v>
      </c>
      <c r="L571" t="s">
        <v>87</v>
      </c>
      <c r="M571" t="s">
        <v>56</v>
      </c>
      <c r="N571" t="s">
        <v>69</v>
      </c>
      <c r="O571" t="s">
        <v>120</v>
      </c>
      <c r="P571">
        <v>69</v>
      </c>
      <c r="Q571">
        <v>70</v>
      </c>
      <c r="R571">
        <v>68</v>
      </c>
      <c r="S571">
        <v>1</v>
      </c>
      <c r="T571">
        <f t="shared" si="72"/>
        <v>67</v>
      </c>
      <c r="U571">
        <v>67</v>
      </c>
      <c r="V571">
        <f t="shared" si="73"/>
        <v>0</v>
      </c>
      <c r="W571" s="3">
        <f t="shared" si="74"/>
        <v>1.4705882352941176E-2</v>
      </c>
      <c r="X571">
        <v>26</v>
      </c>
      <c r="Y571" s="4">
        <v>1.1000000000000001</v>
      </c>
      <c r="Z571" s="4">
        <v>1</v>
      </c>
      <c r="AA571" s="5">
        <v>36163.72</v>
      </c>
      <c r="AB571" s="5">
        <f t="shared" si="75"/>
        <v>2422969.2400000002</v>
      </c>
      <c r="AC571" s="5">
        <v>24306.65</v>
      </c>
      <c r="AD571" s="5">
        <f t="shared" si="76"/>
        <v>1652852.2</v>
      </c>
      <c r="AE571" s="5">
        <v>111320.06</v>
      </c>
      <c r="AF571" s="5">
        <v>31259.4</v>
      </c>
      <c r="AG571" s="5">
        <v>9205.6200000000008</v>
      </c>
      <c r="AH571" s="5">
        <v>1450</v>
      </c>
      <c r="AI571" s="5">
        <v>3200</v>
      </c>
      <c r="AJ571">
        <v>0</v>
      </c>
      <c r="AK571" s="5">
        <v>0</v>
      </c>
      <c r="AL571" s="5">
        <v>0</v>
      </c>
      <c r="AM571" s="5">
        <v>42724.71</v>
      </c>
      <c r="AN571">
        <v>4</v>
      </c>
      <c r="AO571">
        <v>4</v>
      </c>
      <c r="AP571" t="str">
        <f t="shared" si="77"/>
        <v>Yes</v>
      </c>
      <c r="AQ571">
        <v>1</v>
      </c>
      <c r="AR571" s="5">
        <f t="shared" si="78"/>
        <v>1852011.99</v>
      </c>
      <c r="AS571" s="5">
        <f t="shared" si="79"/>
        <v>570957.25</v>
      </c>
      <c r="AT571" t="s">
        <v>59</v>
      </c>
      <c r="AU571" t="s">
        <v>6164</v>
      </c>
      <c r="AV571" t="s">
        <v>6165</v>
      </c>
      <c r="AW571" t="s">
        <v>6166</v>
      </c>
      <c r="AX571" t="s">
        <v>6167</v>
      </c>
      <c r="AY571">
        <v>69</v>
      </c>
      <c r="AZ571">
        <v>0</v>
      </c>
      <c r="BA571">
        <v>0</v>
      </c>
      <c r="BB571" t="s">
        <v>6168</v>
      </c>
      <c r="BC571">
        <v>0</v>
      </c>
      <c r="BD571">
        <v>0</v>
      </c>
      <c r="BE571" t="s">
        <v>6169</v>
      </c>
      <c r="BF571" t="s">
        <v>6170</v>
      </c>
      <c r="BG571">
        <v>0</v>
      </c>
      <c r="BH571" t="s">
        <v>6171</v>
      </c>
      <c r="BI571">
        <v>53</v>
      </c>
      <c r="BJ571" t="s">
        <v>6187</v>
      </c>
      <c r="BK571">
        <v>0</v>
      </c>
      <c r="BL571">
        <v>74</v>
      </c>
      <c r="BM571" s="3">
        <f t="shared" si="80"/>
        <v>0.91891891891891897</v>
      </c>
    </row>
    <row r="572" spans="1:65">
      <c r="A572" t="s">
        <v>700</v>
      </c>
      <c r="B572" s="2">
        <v>45692</v>
      </c>
      <c r="C572" t="s">
        <v>47</v>
      </c>
      <c r="D572" t="s">
        <v>630</v>
      </c>
      <c r="E572">
        <v>2</v>
      </c>
      <c r="F572" t="s">
        <v>61</v>
      </c>
      <c r="G572" t="s">
        <v>62</v>
      </c>
      <c r="H572" t="s">
        <v>115</v>
      </c>
      <c r="I572" t="s">
        <v>74</v>
      </c>
      <c r="J572" t="s">
        <v>53</v>
      </c>
      <c r="K572" t="s">
        <v>75</v>
      </c>
      <c r="L572" t="s">
        <v>87</v>
      </c>
      <c r="M572" t="s">
        <v>56</v>
      </c>
      <c r="N572" t="s">
        <v>69</v>
      </c>
      <c r="O572" t="s">
        <v>120</v>
      </c>
      <c r="P572">
        <v>68</v>
      </c>
      <c r="Q572">
        <v>71</v>
      </c>
      <c r="R572">
        <v>72</v>
      </c>
      <c r="S572">
        <v>2</v>
      </c>
      <c r="T572">
        <f t="shared" si="72"/>
        <v>70</v>
      </c>
      <c r="U572">
        <v>67</v>
      </c>
      <c r="V572">
        <f t="shared" si="73"/>
        <v>3</v>
      </c>
      <c r="W572" s="3">
        <f t="shared" si="74"/>
        <v>2.7777777777777776E-2</v>
      </c>
      <c r="X572">
        <v>16</v>
      </c>
      <c r="Y572" s="4">
        <v>7.5</v>
      </c>
      <c r="Z572" s="4">
        <v>1.9</v>
      </c>
      <c r="AA572" s="5">
        <v>35596.5</v>
      </c>
      <c r="AB572" s="5">
        <f t="shared" si="75"/>
        <v>2384965.5</v>
      </c>
      <c r="AC572" s="5">
        <v>24067.62</v>
      </c>
      <c r="AD572" s="5">
        <f t="shared" si="76"/>
        <v>1732868.64</v>
      </c>
      <c r="AE572" s="5">
        <v>122788.32</v>
      </c>
      <c r="AF572" s="5">
        <v>29726.38</v>
      </c>
      <c r="AG572" s="5">
        <v>8535.7900000000009</v>
      </c>
      <c r="AH572" s="5">
        <v>2755</v>
      </c>
      <c r="AI572" s="5">
        <v>6400</v>
      </c>
      <c r="AJ572">
        <v>0</v>
      </c>
      <c r="AK572" s="5">
        <v>0</v>
      </c>
      <c r="AL572" s="5">
        <v>2086.41</v>
      </c>
      <c r="AM572" s="5">
        <v>48224.25</v>
      </c>
      <c r="AN572">
        <v>4</v>
      </c>
      <c r="AO572">
        <v>5</v>
      </c>
      <c r="AP572" t="str">
        <f t="shared" si="77"/>
        <v>No</v>
      </c>
      <c r="AQ572">
        <v>2</v>
      </c>
      <c r="AR572" s="5">
        <f t="shared" si="78"/>
        <v>1953384.79</v>
      </c>
      <c r="AS572" s="5">
        <f t="shared" si="79"/>
        <v>431580.71</v>
      </c>
      <c r="AT572" t="s">
        <v>59</v>
      </c>
      <c r="AU572" t="s">
        <v>6164</v>
      </c>
      <c r="AV572" t="s">
        <v>6165</v>
      </c>
      <c r="AW572" t="s">
        <v>6166</v>
      </c>
      <c r="AX572" t="s">
        <v>6184</v>
      </c>
      <c r="AY572">
        <v>69</v>
      </c>
      <c r="AZ572">
        <v>0</v>
      </c>
      <c r="BA572">
        <v>25</v>
      </c>
      <c r="BB572" t="s">
        <v>6180</v>
      </c>
      <c r="BC572">
        <v>1</v>
      </c>
      <c r="BD572">
        <v>0</v>
      </c>
      <c r="BE572" t="s">
        <v>6178</v>
      </c>
      <c r="BF572" t="s">
        <v>6170</v>
      </c>
      <c r="BG572">
        <v>0</v>
      </c>
      <c r="BH572" t="s">
        <v>6171</v>
      </c>
      <c r="BI572">
        <v>14</v>
      </c>
      <c r="BJ572" t="s">
        <v>6172</v>
      </c>
      <c r="BK572">
        <v>0</v>
      </c>
      <c r="BL572">
        <v>76</v>
      </c>
      <c r="BM572" s="3">
        <f t="shared" si="80"/>
        <v>0.94736842105263153</v>
      </c>
    </row>
    <row r="573" spans="1:65">
      <c r="A573" t="s">
        <v>701</v>
      </c>
      <c r="B573" s="2">
        <v>45692</v>
      </c>
      <c r="C573" t="s">
        <v>47</v>
      </c>
      <c r="D573" t="s">
        <v>630</v>
      </c>
      <c r="E573">
        <v>2</v>
      </c>
      <c r="F573" t="s">
        <v>72</v>
      </c>
      <c r="G573" t="s">
        <v>62</v>
      </c>
      <c r="H573" t="s">
        <v>175</v>
      </c>
      <c r="I573" t="s">
        <v>64</v>
      </c>
      <c r="J573" t="s">
        <v>65</v>
      </c>
      <c r="K573" t="s">
        <v>66</v>
      </c>
      <c r="L573" t="s">
        <v>55</v>
      </c>
      <c r="M573" t="s">
        <v>68</v>
      </c>
      <c r="N573" t="s">
        <v>76</v>
      </c>
      <c r="O573" t="s">
        <v>58</v>
      </c>
      <c r="P573">
        <v>55</v>
      </c>
      <c r="Q573">
        <v>58</v>
      </c>
      <c r="R573">
        <v>61</v>
      </c>
      <c r="S573">
        <v>1</v>
      </c>
      <c r="T573">
        <f t="shared" si="72"/>
        <v>60</v>
      </c>
      <c r="U573">
        <v>54</v>
      </c>
      <c r="V573">
        <f t="shared" si="73"/>
        <v>6</v>
      </c>
      <c r="W573" s="3">
        <f t="shared" si="74"/>
        <v>1.6393442622950821E-2</v>
      </c>
      <c r="X573">
        <v>16</v>
      </c>
      <c r="Y573" s="4">
        <v>0</v>
      </c>
      <c r="Z573" s="4">
        <v>1.1000000000000001</v>
      </c>
      <c r="AA573" s="5">
        <v>48527.55</v>
      </c>
      <c r="AB573" s="5">
        <f t="shared" si="75"/>
        <v>2620487.7000000002</v>
      </c>
      <c r="AC573" s="5">
        <v>33437.69</v>
      </c>
      <c r="AD573" s="5">
        <f t="shared" si="76"/>
        <v>2039699.09</v>
      </c>
      <c r="AE573" s="5">
        <v>130751.78</v>
      </c>
      <c r="AF573" s="5">
        <v>38263.839999999997</v>
      </c>
      <c r="AG573" s="5">
        <v>7922.94</v>
      </c>
      <c r="AH573" s="5">
        <v>1595</v>
      </c>
      <c r="AI573" s="5">
        <v>4600</v>
      </c>
      <c r="AJ573">
        <v>1</v>
      </c>
      <c r="AK573" s="5">
        <v>12960.81</v>
      </c>
      <c r="AL573" s="5">
        <v>5892.93</v>
      </c>
      <c r="AM573" s="5">
        <v>37601.68</v>
      </c>
      <c r="AN573">
        <v>4</v>
      </c>
      <c r="AO573">
        <v>4</v>
      </c>
      <c r="AP573" t="str">
        <f t="shared" si="77"/>
        <v>Yes</v>
      </c>
      <c r="AQ573">
        <v>2</v>
      </c>
      <c r="AR573" s="5">
        <f t="shared" si="78"/>
        <v>2279288.0699999998</v>
      </c>
      <c r="AS573" s="5">
        <f t="shared" si="79"/>
        <v>341199.63</v>
      </c>
      <c r="AT573" t="s">
        <v>59</v>
      </c>
      <c r="AU573" t="s">
        <v>6194</v>
      </c>
      <c r="AV573" t="s">
        <v>6195</v>
      </c>
      <c r="AW573" t="s">
        <v>6183</v>
      </c>
      <c r="AX573" t="s">
        <v>6184</v>
      </c>
      <c r="AY573">
        <v>55</v>
      </c>
      <c r="AZ573">
        <v>0</v>
      </c>
      <c r="BA573">
        <v>32</v>
      </c>
      <c r="BB573" t="s">
        <v>6180</v>
      </c>
      <c r="BC573">
        <v>0</v>
      </c>
      <c r="BD573">
        <v>0</v>
      </c>
      <c r="BE573" t="s">
        <v>6169</v>
      </c>
      <c r="BF573" t="s">
        <v>6170</v>
      </c>
      <c r="BG573">
        <v>0</v>
      </c>
      <c r="BH573" t="s">
        <v>6171</v>
      </c>
      <c r="BI573">
        <v>26</v>
      </c>
      <c r="BJ573" t="s">
        <v>6172</v>
      </c>
      <c r="BK573">
        <v>0</v>
      </c>
      <c r="BL573">
        <v>63</v>
      </c>
      <c r="BM573" s="3">
        <f t="shared" si="80"/>
        <v>0.96825396825396826</v>
      </c>
    </row>
    <row r="574" spans="1:65">
      <c r="A574" t="s">
        <v>702</v>
      </c>
      <c r="B574" s="2">
        <v>45692</v>
      </c>
      <c r="C574" t="s">
        <v>47</v>
      </c>
      <c r="D574" t="s">
        <v>630</v>
      </c>
      <c r="E574">
        <v>2</v>
      </c>
      <c r="F574" t="s">
        <v>78</v>
      </c>
      <c r="G574" t="s">
        <v>50</v>
      </c>
      <c r="H574" t="s">
        <v>181</v>
      </c>
      <c r="I574" t="s">
        <v>74</v>
      </c>
      <c r="J574" t="s">
        <v>53</v>
      </c>
      <c r="K574" t="s">
        <v>75</v>
      </c>
      <c r="L574" t="s">
        <v>92</v>
      </c>
      <c r="M574" t="s">
        <v>56</v>
      </c>
      <c r="N574" t="s">
        <v>94</v>
      </c>
      <c r="O574" t="s">
        <v>70</v>
      </c>
      <c r="P574">
        <v>47</v>
      </c>
      <c r="Q574">
        <v>50</v>
      </c>
      <c r="R574">
        <v>50</v>
      </c>
      <c r="S574">
        <v>1</v>
      </c>
      <c r="T574">
        <f t="shared" si="72"/>
        <v>49</v>
      </c>
      <c r="U574">
        <v>45</v>
      </c>
      <c r="V574">
        <f t="shared" si="73"/>
        <v>4</v>
      </c>
      <c r="W574" s="3">
        <f t="shared" si="74"/>
        <v>0.02</v>
      </c>
      <c r="X574">
        <v>17</v>
      </c>
      <c r="Y574" s="4">
        <v>6.6</v>
      </c>
      <c r="Z574" s="4">
        <v>2.1</v>
      </c>
      <c r="AA574" s="5">
        <v>36253.57</v>
      </c>
      <c r="AB574" s="5">
        <f t="shared" si="75"/>
        <v>1631410.65</v>
      </c>
      <c r="AC574" s="5">
        <v>23733.68</v>
      </c>
      <c r="AD574" s="5">
        <f t="shared" si="76"/>
        <v>1186684</v>
      </c>
      <c r="AE574" s="5">
        <v>85394.82</v>
      </c>
      <c r="AF574" s="5">
        <v>23975.66</v>
      </c>
      <c r="AG574" s="5">
        <v>8366.64</v>
      </c>
      <c r="AH574" s="5">
        <v>3045</v>
      </c>
      <c r="AI574" s="5">
        <v>3200</v>
      </c>
      <c r="AJ574">
        <v>0</v>
      </c>
      <c r="AK574" s="5">
        <v>0</v>
      </c>
      <c r="AL574" s="5">
        <v>2737.31</v>
      </c>
      <c r="AM574" s="5">
        <v>27685.64</v>
      </c>
      <c r="AN574">
        <v>4</v>
      </c>
      <c r="AO574">
        <v>3</v>
      </c>
      <c r="AP574" t="str">
        <f t="shared" si="77"/>
        <v>Yes</v>
      </c>
      <c r="AQ574">
        <v>1</v>
      </c>
      <c r="AR574" s="5">
        <f t="shared" si="78"/>
        <v>1341089.07</v>
      </c>
      <c r="AS574" s="5">
        <f t="shared" si="79"/>
        <v>290321.58</v>
      </c>
      <c r="AT574" t="s">
        <v>59</v>
      </c>
      <c r="AU574" t="s">
        <v>6164</v>
      </c>
      <c r="AV574" t="s">
        <v>6165</v>
      </c>
      <c r="AW574" t="s">
        <v>6166</v>
      </c>
      <c r="AX574" t="s">
        <v>6184</v>
      </c>
      <c r="AY574">
        <v>51</v>
      </c>
      <c r="AZ574">
        <v>2</v>
      </c>
      <c r="BA574">
        <v>24</v>
      </c>
      <c r="BB574" t="s">
        <v>6185</v>
      </c>
      <c r="BC574">
        <v>0</v>
      </c>
      <c r="BD574">
        <v>0</v>
      </c>
      <c r="BE574" t="s">
        <v>6169</v>
      </c>
      <c r="BF574" t="s">
        <v>6170</v>
      </c>
      <c r="BG574">
        <v>0</v>
      </c>
      <c r="BH574" t="s">
        <v>6171</v>
      </c>
      <c r="BI574">
        <v>13</v>
      </c>
      <c r="BJ574" t="s">
        <v>6172</v>
      </c>
      <c r="BK574">
        <v>0</v>
      </c>
      <c r="BL574">
        <v>76</v>
      </c>
      <c r="BM574" s="3">
        <f t="shared" si="80"/>
        <v>0.65789473684210531</v>
      </c>
    </row>
    <row r="575" spans="1:65">
      <c r="A575" t="s">
        <v>703</v>
      </c>
      <c r="B575" s="2">
        <v>45692</v>
      </c>
      <c r="C575" t="s">
        <v>47</v>
      </c>
      <c r="D575" t="s">
        <v>630</v>
      </c>
      <c r="E575">
        <v>2</v>
      </c>
      <c r="F575" t="s">
        <v>49</v>
      </c>
      <c r="G575" t="s">
        <v>50</v>
      </c>
      <c r="H575" t="s">
        <v>245</v>
      </c>
      <c r="I575" t="s">
        <v>52</v>
      </c>
      <c r="J575" t="s">
        <v>53</v>
      </c>
      <c r="K575" t="s">
        <v>54</v>
      </c>
      <c r="L575" t="s">
        <v>87</v>
      </c>
      <c r="M575" t="s">
        <v>56</v>
      </c>
      <c r="N575" t="s">
        <v>69</v>
      </c>
      <c r="O575" t="s">
        <v>82</v>
      </c>
      <c r="P575">
        <v>66</v>
      </c>
      <c r="Q575">
        <v>70</v>
      </c>
      <c r="R575">
        <v>69</v>
      </c>
      <c r="S575">
        <v>2</v>
      </c>
      <c r="T575">
        <f t="shared" si="72"/>
        <v>67</v>
      </c>
      <c r="U575">
        <v>65</v>
      </c>
      <c r="V575">
        <f t="shared" si="73"/>
        <v>2</v>
      </c>
      <c r="W575" s="3">
        <f t="shared" si="74"/>
        <v>2.8985507246376812E-2</v>
      </c>
      <c r="X575">
        <v>19</v>
      </c>
      <c r="Y575" s="4">
        <v>4.7</v>
      </c>
      <c r="Z575" s="4">
        <v>1.4</v>
      </c>
      <c r="AA575" s="5">
        <v>38991.61</v>
      </c>
      <c r="AB575" s="5">
        <f t="shared" si="75"/>
        <v>2534454.65</v>
      </c>
      <c r="AC575" s="5">
        <v>24127.23</v>
      </c>
      <c r="AD575" s="5">
        <f t="shared" si="76"/>
        <v>1664778.87</v>
      </c>
      <c r="AE575" s="5">
        <v>125275.3</v>
      </c>
      <c r="AF575" s="5">
        <v>30619.29</v>
      </c>
      <c r="AG575" s="5">
        <v>8982.43</v>
      </c>
      <c r="AH575" s="5">
        <v>2030</v>
      </c>
      <c r="AI575" s="5">
        <v>6400</v>
      </c>
      <c r="AJ575">
        <v>0</v>
      </c>
      <c r="AK575" s="5">
        <v>0</v>
      </c>
      <c r="AL575" s="5">
        <v>1346.84</v>
      </c>
      <c r="AM575" s="5">
        <v>47130.26</v>
      </c>
      <c r="AN575">
        <v>4</v>
      </c>
      <c r="AO575">
        <v>5</v>
      </c>
      <c r="AP575" t="str">
        <f t="shared" si="77"/>
        <v>No</v>
      </c>
      <c r="AQ575">
        <v>2</v>
      </c>
      <c r="AR575" s="5">
        <f t="shared" si="78"/>
        <v>1886562.99</v>
      </c>
      <c r="AS575" s="5">
        <f t="shared" si="79"/>
        <v>647891.66</v>
      </c>
      <c r="AT575" t="s">
        <v>59</v>
      </c>
      <c r="AU575" t="s">
        <v>6164</v>
      </c>
      <c r="AV575" t="s">
        <v>6165</v>
      </c>
      <c r="AW575" t="s">
        <v>6166</v>
      </c>
      <c r="AX575" t="s">
        <v>6167</v>
      </c>
      <c r="AY575">
        <v>67</v>
      </c>
      <c r="AZ575">
        <v>0</v>
      </c>
      <c r="BA575">
        <v>18</v>
      </c>
      <c r="BB575" t="s">
        <v>6180</v>
      </c>
      <c r="BC575">
        <v>0</v>
      </c>
      <c r="BD575">
        <v>1</v>
      </c>
      <c r="BE575" t="s">
        <v>6196</v>
      </c>
      <c r="BF575" t="s">
        <v>6170</v>
      </c>
      <c r="BG575">
        <v>0</v>
      </c>
      <c r="BH575" t="s">
        <v>6171</v>
      </c>
      <c r="BI575">
        <v>30</v>
      </c>
      <c r="BJ575" t="s">
        <v>6172</v>
      </c>
      <c r="BK575">
        <v>0</v>
      </c>
      <c r="BL575">
        <v>73</v>
      </c>
      <c r="BM575" s="3">
        <f t="shared" si="80"/>
        <v>0.9452054794520548</v>
      </c>
    </row>
    <row r="576" spans="1:65">
      <c r="A576" t="s">
        <v>704</v>
      </c>
      <c r="B576" s="2">
        <v>45692</v>
      </c>
      <c r="C576" t="s">
        <v>47</v>
      </c>
      <c r="D576" t="s">
        <v>630</v>
      </c>
      <c r="E576">
        <v>2</v>
      </c>
      <c r="F576" t="s">
        <v>49</v>
      </c>
      <c r="G576" t="s">
        <v>79</v>
      </c>
      <c r="H576" t="s">
        <v>111</v>
      </c>
      <c r="I576" t="s">
        <v>74</v>
      </c>
      <c r="J576" t="s">
        <v>65</v>
      </c>
      <c r="K576" t="s">
        <v>66</v>
      </c>
      <c r="L576" t="s">
        <v>87</v>
      </c>
      <c r="M576" t="s">
        <v>56</v>
      </c>
      <c r="N576" t="s">
        <v>76</v>
      </c>
      <c r="O576" t="s">
        <v>82</v>
      </c>
      <c r="P576">
        <v>49</v>
      </c>
      <c r="Q576">
        <v>50</v>
      </c>
      <c r="R576">
        <v>50</v>
      </c>
      <c r="S576">
        <v>1</v>
      </c>
      <c r="T576">
        <f t="shared" si="72"/>
        <v>49</v>
      </c>
      <c r="U576">
        <v>49</v>
      </c>
      <c r="V576">
        <f t="shared" si="73"/>
        <v>0</v>
      </c>
      <c r="W576" s="3">
        <f t="shared" si="74"/>
        <v>0.02</v>
      </c>
      <c r="X576">
        <v>45</v>
      </c>
      <c r="Y576" s="4">
        <v>2.1</v>
      </c>
      <c r="Z576" s="4">
        <v>1.3</v>
      </c>
      <c r="AA576" s="5">
        <v>48478.68</v>
      </c>
      <c r="AB576" s="5">
        <f t="shared" si="75"/>
        <v>2375455.3199999998</v>
      </c>
      <c r="AC576" s="5">
        <v>35957.269999999997</v>
      </c>
      <c r="AD576" s="5">
        <f t="shared" si="76"/>
        <v>1797863.5</v>
      </c>
      <c r="AE576" s="5">
        <v>111041.52</v>
      </c>
      <c r="AF576" s="5">
        <v>33843.72</v>
      </c>
      <c r="AG576" s="5">
        <v>11405.5</v>
      </c>
      <c r="AH576" s="5">
        <v>1885</v>
      </c>
      <c r="AI576" s="5">
        <v>4600</v>
      </c>
      <c r="AJ576">
        <v>0</v>
      </c>
      <c r="AK576" s="5">
        <v>0</v>
      </c>
      <c r="AL576" s="5">
        <v>0</v>
      </c>
      <c r="AM576" s="5">
        <v>34156.18</v>
      </c>
      <c r="AN576">
        <v>4</v>
      </c>
      <c r="AO576">
        <v>4</v>
      </c>
      <c r="AP576" t="str">
        <f t="shared" si="77"/>
        <v>Yes</v>
      </c>
      <c r="AQ576">
        <v>0</v>
      </c>
      <c r="AR576" s="5">
        <f t="shared" si="78"/>
        <v>1994795.42</v>
      </c>
      <c r="AS576" s="5">
        <f t="shared" si="79"/>
        <v>380659.9</v>
      </c>
      <c r="AT576" t="s">
        <v>59</v>
      </c>
      <c r="AU576" t="s">
        <v>6164</v>
      </c>
      <c r="AV576" t="s">
        <v>6165</v>
      </c>
      <c r="AW576" t="s">
        <v>6166</v>
      </c>
      <c r="AX576" t="s">
        <v>6184</v>
      </c>
      <c r="AY576">
        <v>50</v>
      </c>
      <c r="AZ576">
        <v>0</v>
      </c>
      <c r="BA576">
        <v>0</v>
      </c>
      <c r="BB576" t="s">
        <v>6168</v>
      </c>
      <c r="BC576">
        <v>0</v>
      </c>
      <c r="BD576">
        <v>0</v>
      </c>
      <c r="BE576" t="s">
        <v>6169</v>
      </c>
      <c r="BF576" t="s">
        <v>6170</v>
      </c>
      <c r="BG576">
        <v>2</v>
      </c>
      <c r="BH576" t="s">
        <v>6192</v>
      </c>
      <c r="BI576">
        <v>64</v>
      </c>
      <c r="BJ576" t="s">
        <v>6187</v>
      </c>
      <c r="BK576">
        <v>0</v>
      </c>
      <c r="BL576">
        <v>62</v>
      </c>
      <c r="BM576" s="3">
        <f t="shared" si="80"/>
        <v>0.80645161290322576</v>
      </c>
    </row>
    <row r="577" spans="1:65">
      <c r="A577" t="s">
        <v>705</v>
      </c>
      <c r="B577" s="2">
        <v>45693</v>
      </c>
      <c r="C577" t="s">
        <v>47</v>
      </c>
      <c r="D577" t="s">
        <v>630</v>
      </c>
      <c r="E577">
        <v>2</v>
      </c>
      <c r="F577" t="s">
        <v>61</v>
      </c>
      <c r="G577" t="s">
        <v>79</v>
      </c>
      <c r="H577" t="s">
        <v>123</v>
      </c>
      <c r="I577" t="s">
        <v>74</v>
      </c>
      <c r="J577" t="s">
        <v>65</v>
      </c>
      <c r="K577" t="s">
        <v>54</v>
      </c>
      <c r="L577" t="s">
        <v>55</v>
      </c>
      <c r="M577" t="s">
        <v>56</v>
      </c>
      <c r="N577" t="s">
        <v>57</v>
      </c>
      <c r="O577" t="s">
        <v>120</v>
      </c>
      <c r="P577">
        <v>54</v>
      </c>
      <c r="Q577">
        <v>55</v>
      </c>
      <c r="R577">
        <v>53</v>
      </c>
      <c r="S577">
        <v>1</v>
      </c>
      <c r="T577">
        <f t="shared" si="72"/>
        <v>52</v>
      </c>
      <c r="U577">
        <v>51</v>
      </c>
      <c r="V577">
        <f t="shared" si="73"/>
        <v>1</v>
      </c>
      <c r="W577" s="3">
        <f t="shared" si="74"/>
        <v>1.8867924528301886E-2</v>
      </c>
      <c r="X577">
        <v>27</v>
      </c>
      <c r="Y577" s="4">
        <v>9.9</v>
      </c>
      <c r="Z577" s="4">
        <v>1.9</v>
      </c>
      <c r="AA577" s="5">
        <v>55946.2</v>
      </c>
      <c r="AB577" s="5">
        <f t="shared" si="75"/>
        <v>2853256.2</v>
      </c>
      <c r="AC577" s="5">
        <v>34951.89</v>
      </c>
      <c r="AD577" s="5">
        <f t="shared" si="76"/>
        <v>1852450.17</v>
      </c>
      <c r="AE577" s="5">
        <v>116152.1</v>
      </c>
      <c r="AF577" s="5">
        <v>33122.97</v>
      </c>
      <c r="AG577" s="5">
        <v>9871.02</v>
      </c>
      <c r="AH577" s="5">
        <v>2755</v>
      </c>
      <c r="AI577" s="5">
        <v>4600</v>
      </c>
      <c r="AJ577">
        <v>0</v>
      </c>
      <c r="AK577" s="5">
        <v>0</v>
      </c>
      <c r="AL577" s="5">
        <v>945.24</v>
      </c>
      <c r="AM577" s="5">
        <v>36693.58</v>
      </c>
      <c r="AN577">
        <v>4</v>
      </c>
      <c r="AO577">
        <v>5</v>
      </c>
      <c r="AP577" t="str">
        <f t="shared" si="77"/>
        <v>No</v>
      </c>
      <c r="AQ577">
        <v>2</v>
      </c>
      <c r="AR577" s="5">
        <f t="shared" si="78"/>
        <v>2056590.08</v>
      </c>
      <c r="AS577" s="5">
        <f t="shared" si="79"/>
        <v>796666.12</v>
      </c>
      <c r="AT577" t="s">
        <v>59</v>
      </c>
      <c r="AU577" t="s">
        <v>6164</v>
      </c>
      <c r="AV577" t="s">
        <v>6165</v>
      </c>
      <c r="AW577" t="s">
        <v>6166</v>
      </c>
      <c r="AX577" t="s">
        <v>6177</v>
      </c>
      <c r="AY577">
        <v>55</v>
      </c>
      <c r="AZ577">
        <v>0</v>
      </c>
      <c r="BA577">
        <v>17</v>
      </c>
      <c r="BB577" t="s">
        <v>6198</v>
      </c>
      <c r="BC577">
        <v>1</v>
      </c>
      <c r="BD577">
        <v>0</v>
      </c>
      <c r="BE577" t="s">
        <v>6196</v>
      </c>
      <c r="BF577" t="s">
        <v>6170</v>
      </c>
      <c r="BG577">
        <v>0</v>
      </c>
      <c r="BH577" t="s">
        <v>6171</v>
      </c>
      <c r="BI577">
        <v>25</v>
      </c>
      <c r="BJ577" t="s">
        <v>6172</v>
      </c>
      <c r="BK577">
        <v>0</v>
      </c>
      <c r="BL577">
        <v>63</v>
      </c>
      <c r="BM577" s="3">
        <f t="shared" si="80"/>
        <v>0.84126984126984128</v>
      </c>
    </row>
    <row r="578" spans="1:65">
      <c r="A578" t="s">
        <v>706</v>
      </c>
      <c r="B578" s="2">
        <v>45693</v>
      </c>
      <c r="C578" t="s">
        <v>47</v>
      </c>
      <c r="D578" t="s">
        <v>630</v>
      </c>
      <c r="E578">
        <v>2</v>
      </c>
      <c r="F578" t="s">
        <v>61</v>
      </c>
      <c r="G578" t="s">
        <v>50</v>
      </c>
      <c r="H578" t="s">
        <v>127</v>
      </c>
      <c r="I578" t="s">
        <v>64</v>
      </c>
      <c r="J578" t="s">
        <v>53</v>
      </c>
      <c r="K578" t="s">
        <v>66</v>
      </c>
      <c r="L578" t="s">
        <v>67</v>
      </c>
      <c r="M578" t="s">
        <v>56</v>
      </c>
      <c r="N578" t="s">
        <v>94</v>
      </c>
      <c r="O578" t="s">
        <v>82</v>
      </c>
      <c r="P578">
        <v>60</v>
      </c>
      <c r="Q578">
        <v>62</v>
      </c>
      <c r="R578">
        <v>63</v>
      </c>
      <c r="S578">
        <v>2</v>
      </c>
      <c r="T578">
        <f t="shared" ref="T578:T641" si="81">R578-S578</f>
        <v>61</v>
      </c>
      <c r="U578">
        <v>60</v>
      </c>
      <c r="V578">
        <f t="shared" ref="V578:V641" si="82">T578-U578</f>
        <v>1</v>
      </c>
      <c r="W578" s="3">
        <f t="shared" ref="W578:W641" si="83">IFERROR(S578/R578,0)</f>
        <v>3.1746031746031744E-2</v>
      </c>
      <c r="X578">
        <v>26</v>
      </c>
      <c r="Y578" s="4">
        <v>3.9</v>
      </c>
      <c r="Z578" s="4">
        <v>2.1</v>
      </c>
      <c r="AA578" s="5">
        <v>33468.81</v>
      </c>
      <c r="AB578" s="5">
        <f t="shared" ref="AB578:AB641" si="84">ROUND(U578*AA578,2)</f>
        <v>2008128.6</v>
      </c>
      <c r="AC578" s="5">
        <v>23024.03</v>
      </c>
      <c r="AD578" s="5">
        <f t="shared" ref="AD578:AD641" si="85">ROUND(R578*AC578,2)</f>
        <v>1450513.89</v>
      </c>
      <c r="AE578" s="5">
        <v>102721.39</v>
      </c>
      <c r="AF578" s="5">
        <v>27761.31</v>
      </c>
      <c r="AG578" s="5">
        <v>9107.91</v>
      </c>
      <c r="AH578" s="5">
        <v>3045</v>
      </c>
      <c r="AI578" s="5">
        <v>6400</v>
      </c>
      <c r="AJ578">
        <v>0</v>
      </c>
      <c r="AK578" s="5">
        <v>0</v>
      </c>
      <c r="AL578" s="5">
        <v>680.78</v>
      </c>
      <c r="AM578" s="5">
        <v>42986.46</v>
      </c>
      <c r="AN578">
        <v>4</v>
      </c>
      <c r="AO578">
        <v>5</v>
      </c>
      <c r="AP578" t="str">
        <f t="shared" ref="AP578:AP641" si="86">IF(AO578&lt;=AN578,"Yes","No")</f>
        <v>No</v>
      </c>
      <c r="AQ578">
        <v>2</v>
      </c>
      <c r="AR578" s="5">
        <f t="shared" ref="AR578:AR641" si="87">ROUND(SUM(AD578:AI578)+SUM(AK578:AM578),2)</f>
        <v>1643216.74</v>
      </c>
      <c r="AS578" s="5">
        <f t="shared" ref="AS578:AS641" si="88">ROUND(AB578-AR578,2)</f>
        <v>364911.86</v>
      </c>
      <c r="AT578" t="s">
        <v>59</v>
      </c>
      <c r="AU578" t="s">
        <v>6164</v>
      </c>
      <c r="AV578" t="s">
        <v>6165</v>
      </c>
      <c r="AW578" t="s">
        <v>6166</v>
      </c>
      <c r="AX578" t="s">
        <v>6184</v>
      </c>
      <c r="AY578">
        <v>63</v>
      </c>
      <c r="AZ578">
        <v>0</v>
      </c>
      <c r="BA578">
        <v>12</v>
      </c>
      <c r="BB578" t="s">
        <v>6180</v>
      </c>
      <c r="BC578">
        <v>1</v>
      </c>
      <c r="BD578">
        <v>0</v>
      </c>
      <c r="BE578" t="s">
        <v>6178</v>
      </c>
      <c r="BF578" t="s">
        <v>6170</v>
      </c>
      <c r="BG578">
        <v>0</v>
      </c>
      <c r="BH578" t="s">
        <v>6171</v>
      </c>
      <c r="BI578">
        <v>39</v>
      </c>
      <c r="BJ578" t="s">
        <v>6172</v>
      </c>
      <c r="BK578">
        <v>0</v>
      </c>
      <c r="BL578">
        <v>77</v>
      </c>
      <c r="BM578" s="3">
        <f t="shared" ref="BM578:BM641" si="89">IFERROR(R578/BL578,0)</f>
        <v>0.81818181818181823</v>
      </c>
    </row>
    <row r="579" spans="1:65">
      <c r="A579" t="s">
        <v>707</v>
      </c>
      <c r="B579" s="2">
        <v>45693</v>
      </c>
      <c r="C579" t="s">
        <v>47</v>
      </c>
      <c r="D579" t="s">
        <v>630</v>
      </c>
      <c r="E579">
        <v>2</v>
      </c>
      <c r="F579" t="s">
        <v>49</v>
      </c>
      <c r="G579" t="s">
        <v>62</v>
      </c>
      <c r="H579" t="s">
        <v>226</v>
      </c>
      <c r="I579" t="s">
        <v>64</v>
      </c>
      <c r="J579" t="s">
        <v>65</v>
      </c>
      <c r="K579" t="s">
        <v>66</v>
      </c>
      <c r="L579" t="s">
        <v>92</v>
      </c>
      <c r="M579" t="s">
        <v>56</v>
      </c>
      <c r="N579" t="s">
        <v>76</v>
      </c>
      <c r="O579" t="s">
        <v>58</v>
      </c>
      <c r="P579">
        <v>47</v>
      </c>
      <c r="Q579">
        <v>47</v>
      </c>
      <c r="R579">
        <v>47</v>
      </c>
      <c r="S579">
        <v>1</v>
      </c>
      <c r="T579">
        <f t="shared" si="81"/>
        <v>46</v>
      </c>
      <c r="U579">
        <v>45</v>
      </c>
      <c r="V579">
        <f t="shared" si="82"/>
        <v>1</v>
      </c>
      <c r="W579" s="3">
        <f t="shared" si="83"/>
        <v>2.1276595744680851E-2</v>
      </c>
      <c r="X579">
        <v>35</v>
      </c>
      <c r="Y579" s="4">
        <v>9.6999999999999993</v>
      </c>
      <c r="Z579" s="4">
        <v>1.7</v>
      </c>
      <c r="AA579" s="5">
        <v>48871.93</v>
      </c>
      <c r="AB579" s="5">
        <f t="shared" si="84"/>
        <v>2199236.85</v>
      </c>
      <c r="AC579" s="5">
        <v>34967.129999999997</v>
      </c>
      <c r="AD579" s="5">
        <f t="shared" si="85"/>
        <v>1643455.11</v>
      </c>
      <c r="AE579" s="5">
        <v>102048.29</v>
      </c>
      <c r="AF579" s="5">
        <v>31062.28</v>
      </c>
      <c r="AG579" s="5">
        <v>10447.9</v>
      </c>
      <c r="AH579" s="5">
        <v>2465</v>
      </c>
      <c r="AI579" s="5">
        <v>4600</v>
      </c>
      <c r="AJ579">
        <v>0</v>
      </c>
      <c r="AK579" s="5">
        <v>0</v>
      </c>
      <c r="AL579" s="5">
        <v>1031.1400000000001</v>
      </c>
      <c r="AM579" s="5">
        <v>32283.759999999998</v>
      </c>
      <c r="AN579">
        <v>4</v>
      </c>
      <c r="AO579">
        <v>5</v>
      </c>
      <c r="AP579" t="str">
        <f t="shared" si="86"/>
        <v>No</v>
      </c>
      <c r="AQ579">
        <v>1</v>
      </c>
      <c r="AR579" s="5">
        <f t="shared" si="87"/>
        <v>1827393.48</v>
      </c>
      <c r="AS579" s="5">
        <f t="shared" si="88"/>
        <v>371843.37</v>
      </c>
      <c r="AT579" t="s">
        <v>59</v>
      </c>
      <c r="AU579" t="s">
        <v>6164</v>
      </c>
      <c r="AV579" t="s">
        <v>6165</v>
      </c>
      <c r="AW579" t="s">
        <v>6166</v>
      </c>
      <c r="AX579" t="s">
        <v>6177</v>
      </c>
      <c r="AY579">
        <v>52</v>
      </c>
      <c r="AZ579">
        <v>3</v>
      </c>
      <c r="BA579">
        <v>16</v>
      </c>
      <c r="BB579" t="s">
        <v>6185</v>
      </c>
      <c r="BC579">
        <v>1</v>
      </c>
      <c r="BD579">
        <v>0</v>
      </c>
      <c r="BE579" t="s">
        <v>6178</v>
      </c>
      <c r="BF579" t="s">
        <v>6170</v>
      </c>
      <c r="BG579">
        <v>0</v>
      </c>
      <c r="BH579" t="s">
        <v>6171</v>
      </c>
      <c r="BI579">
        <v>46</v>
      </c>
      <c r="BJ579" t="s">
        <v>6172</v>
      </c>
      <c r="BK579">
        <v>0</v>
      </c>
      <c r="BL579">
        <v>60</v>
      </c>
      <c r="BM579" s="3">
        <f t="shared" si="89"/>
        <v>0.78333333333333333</v>
      </c>
    </row>
    <row r="580" spans="1:65">
      <c r="A580" t="s">
        <v>708</v>
      </c>
      <c r="B580" s="2">
        <v>45693</v>
      </c>
      <c r="C580" t="s">
        <v>47</v>
      </c>
      <c r="D580" t="s">
        <v>630</v>
      </c>
      <c r="E580">
        <v>2</v>
      </c>
      <c r="F580" t="s">
        <v>49</v>
      </c>
      <c r="G580" t="s">
        <v>79</v>
      </c>
      <c r="H580" t="s">
        <v>111</v>
      </c>
      <c r="I580" t="s">
        <v>64</v>
      </c>
      <c r="J580" t="s">
        <v>65</v>
      </c>
      <c r="K580" t="s">
        <v>75</v>
      </c>
      <c r="L580" t="s">
        <v>67</v>
      </c>
      <c r="M580" t="s">
        <v>56</v>
      </c>
      <c r="N580" t="s">
        <v>109</v>
      </c>
      <c r="O580" t="s">
        <v>58</v>
      </c>
      <c r="P580">
        <v>52</v>
      </c>
      <c r="Q580">
        <v>53</v>
      </c>
      <c r="R580">
        <v>50</v>
      </c>
      <c r="S580">
        <v>1</v>
      </c>
      <c r="T580">
        <f t="shared" si="81"/>
        <v>49</v>
      </c>
      <c r="U580">
        <v>49</v>
      </c>
      <c r="V580">
        <f t="shared" si="82"/>
        <v>0</v>
      </c>
      <c r="W580" s="3">
        <f t="shared" si="83"/>
        <v>0.02</v>
      </c>
      <c r="X580">
        <v>34</v>
      </c>
      <c r="Y580" s="4">
        <v>3.9</v>
      </c>
      <c r="Z580" s="4">
        <v>1</v>
      </c>
      <c r="AA580" s="5">
        <v>52600.73</v>
      </c>
      <c r="AB580" s="5">
        <f t="shared" si="84"/>
        <v>2577435.77</v>
      </c>
      <c r="AC580" s="5">
        <v>33997.26</v>
      </c>
      <c r="AD580" s="5">
        <f t="shared" si="85"/>
        <v>1699863</v>
      </c>
      <c r="AE580" s="5">
        <v>108033.95</v>
      </c>
      <c r="AF580" s="5">
        <v>32499.119999999999</v>
      </c>
      <c r="AG580" s="5">
        <v>10036.08</v>
      </c>
      <c r="AH580" s="5">
        <v>1450</v>
      </c>
      <c r="AI580" s="5">
        <v>4600</v>
      </c>
      <c r="AJ580">
        <v>0</v>
      </c>
      <c r="AK580" s="5">
        <v>0</v>
      </c>
      <c r="AL580" s="5">
        <v>0</v>
      </c>
      <c r="AM580" s="5">
        <v>71530.880000000005</v>
      </c>
      <c r="AN580">
        <v>8</v>
      </c>
      <c r="AO580">
        <v>9</v>
      </c>
      <c r="AP580" t="str">
        <f t="shared" si="86"/>
        <v>No</v>
      </c>
      <c r="AQ580">
        <v>3</v>
      </c>
      <c r="AR580" s="5">
        <f t="shared" si="87"/>
        <v>1928013.03</v>
      </c>
      <c r="AS580" s="5">
        <f t="shared" si="88"/>
        <v>649422.74</v>
      </c>
      <c r="AT580" t="s">
        <v>59</v>
      </c>
      <c r="AU580" t="s">
        <v>6164</v>
      </c>
      <c r="AV580" t="s">
        <v>6165</v>
      </c>
      <c r="AW580" t="s">
        <v>6166</v>
      </c>
      <c r="AX580" t="s">
        <v>6167</v>
      </c>
      <c r="AY580">
        <v>55</v>
      </c>
      <c r="AZ580">
        <v>0</v>
      </c>
      <c r="BA580">
        <v>0</v>
      </c>
      <c r="BB580" t="s">
        <v>6168</v>
      </c>
      <c r="BC580">
        <v>1</v>
      </c>
      <c r="BD580">
        <v>0</v>
      </c>
      <c r="BE580" t="s">
        <v>6178</v>
      </c>
      <c r="BF580" t="s">
        <v>6170</v>
      </c>
      <c r="BG580">
        <v>1</v>
      </c>
      <c r="BH580" t="s">
        <v>6179</v>
      </c>
      <c r="BI580">
        <v>45</v>
      </c>
      <c r="BJ580" t="s">
        <v>6172</v>
      </c>
      <c r="BK580">
        <v>0</v>
      </c>
      <c r="BL580">
        <v>59</v>
      </c>
      <c r="BM580" s="3">
        <f t="shared" si="89"/>
        <v>0.84745762711864403</v>
      </c>
    </row>
    <row r="581" spans="1:65">
      <c r="A581" t="s">
        <v>709</v>
      </c>
      <c r="B581" s="2">
        <v>45693</v>
      </c>
      <c r="C581" t="s">
        <v>47</v>
      </c>
      <c r="D581" t="s">
        <v>630</v>
      </c>
      <c r="E581">
        <v>2</v>
      </c>
      <c r="F581" t="s">
        <v>61</v>
      </c>
      <c r="G581" t="s">
        <v>50</v>
      </c>
      <c r="H581" t="s">
        <v>170</v>
      </c>
      <c r="I581" t="s">
        <v>74</v>
      </c>
      <c r="J581" t="s">
        <v>81</v>
      </c>
      <c r="K581" t="s">
        <v>66</v>
      </c>
      <c r="L581" t="s">
        <v>55</v>
      </c>
      <c r="M581" t="s">
        <v>56</v>
      </c>
      <c r="N581" t="s">
        <v>76</v>
      </c>
      <c r="O581" t="s">
        <v>120</v>
      </c>
      <c r="P581">
        <v>37</v>
      </c>
      <c r="Q581">
        <v>37</v>
      </c>
      <c r="R581">
        <v>36</v>
      </c>
      <c r="S581">
        <v>1</v>
      </c>
      <c r="T581">
        <f t="shared" si="81"/>
        <v>35</v>
      </c>
      <c r="U581">
        <v>35</v>
      </c>
      <c r="V581">
        <f t="shared" si="82"/>
        <v>0</v>
      </c>
      <c r="W581" s="3">
        <f t="shared" si="83"/>
        <v>2.7777777777777776E-2</v>
      </c>
      <c r="X581">
        <v>35</v>
      </c>
      <c r="Y581" s="4">
        <v>7.3</v>
      </c>
      <c r="Z581" s="4">
        <v>1.7</v>
      </c>
      <c r="AA581" s="5">
        <v>72929.119999999995</v>
      </c>
      <c r="AB581" s="5">
        <f t="shared" si="84"/>
        <v>2552519.2000000002</v>
      </c>
      <c r="AC581" s="5">
        <v>52706.85</v>
      </c>
      <c r="AD581" s="5">
        <f t="shared" si="85"/>
        <v>1897446.6</v>
      </c>
      <c r="AE581" s="5">
        <v>108422.74</v>
      </c>
      <c r="AF581" s="5">
        <v>31761.45</v>
      </c>
      <c r="AG581" s="5">
        <v>10358.67</v>
      </c>
      <c r="AH581" s="5">
        <v>2465</v>
      </c>
      <c r="AI581" s="5">
        <v>6800</v>
      </c>
      <c r="AJ581">
        <v>0</v>
      </c>
      <c r="AK581" s="5">
        <v>0</v>
      </c>
      <c r="AL581" s="5">
        <v>0</v>
      </c>
      <c r="AM581" s="5">
        <v>24427.82</v>
      </c>
      <c r="AN581">
        <v>4</v>
      </c>
      <c r="AO581">
        <v>5</v>
      </c>
      <c r="AP581" t="str">
        <f t="shared" si="86"/>
        <v>No</v>
      </c>
      <c r="AQ581">
        <v>2</v>
      </c>
      <c r="AR581" s="5">
        <f t="shared" si="87"/>
        <v>2081682.28</v>
      </c>
      <c r="AS581" s="5">
        <f t="shared" si="88"/>
        <v>470836.92</v>
      </c>
      <c r="AT581" t="s">
        <v>59</v>
      </c>
      <c r="AU581" t="s">
        <v>6164</v>
      </c>
      <c r="AV581" t="s">
        <v>6165</v>
      </c>
      <c r="AW581" t="s">
        <v>6166</v>
      </c>
      <c r="AX581" t="s">
        <v>6167</v>
      </c>
      <c r="AY581">
        <v>43</v>
      </c>
      <c r="AZ581">
        <v>4</v>
      </c>
      <c r="BA581">
        <v>0</v>
      </c>
      <c r="BB581" t="s">
        <v>6168</v>
      </c>
      <c r="BC581">
        <v>0</v>
      </c>
      <c r="BD581">
        <v>1</v>
      </c>
      <c r="BE581" t="s">
        <v>6188</v>
      </c>
      <c r="BF581" t="s">
        <v>6170</v>
      </c>
      <c r="BG581">
        <v>0</v>
      </c>
      <c r="BH581" t="s">
        <v>6171</v>
      </c>
      <c r="BI581">
        <v>51</v>
      </c>
      <c r="BJ581" t="s">
        <v>6187</v>
      </c>
      <c r="BK581">
        <v>0</v>
      </c>
      <c r="BL581">
        <v>46</v>
      </c>
      <c r="BM581" s="3">
        <f t="shared" si="89"/>
        <v>0.78260869565217395</v>
      </c>
    </row>
    <row r="582" spans="1:65">
      <c r="A582" t="s">
        <v>710</v>
      </c>
      <c r="B582" s="2">
        <v>45693</v>
      </c>
      <c r="C582" t="s">
        <v>47</v>
      </c>
      <c r="D582" t="s">
        <v>630</v>
      </c>
      <c r="E582">
        <v>2</v>
      </c>
      <c r="F582" t="s">
        <v>72</v>
      </c>
      <c r="G582" t="s">
        <v>79</v>
      </c>
      <c r="H582" t="s">
        <v>102</v>
      </c>
      <c r="I582" t="s">
        <v>52</v>
      </c>
      <c r="J582" t="s">
        <v>53</v>
      </c>
      <c r="K582" t="s">
        <v>75</v>
      </c>
      <c r="L582" t="s">
        <v>87</v>
      </c>
      <c r="M582" t="s">
        <v>56</v>
      </c>
      <c r="N582" t="s">
        <v>109</v>
      </c>
      <c r="O582" t="s">
        <v>70</v>
      </c>
      <c r="P582">
        <v>63</v>
      </c>
      <c r="Q582">
        <v>66</v>
      </c>
      <c r="R582">
        <v>67</v>
      </c>
      <c r="S582">
        <v>2</v>
      </c>
      <c r="T582">
        <f t="shared" si="81"/>
        <v>65</v>
      </c>
      <c r="U582">
        <v>61</v>
      </c>
      <c r="V582">
        <f t="shared" si="82"/>
        <v>4</v>
      </c>
      <c r="W582" s="3">
        <f t="shared" si="83"/>
        <v>2.9850746268656716E-2</v>
      </c>
      <c r="X582">
        <v>30</v>
      </c>
      <c r="Y582" s="4">
        <v>5.6</v>
      </c>
      <c r="Z582" s="4">
        <v>1.9</v>
      </c>
      <c r="AA582" s="5">
        <v>35748.800000000003</v>
      </c>
      <c r="AB582" s="5">
        <f t="shared" si="84"/>
        <v>2180676.7999999998</v>
      </c>
      <c r="AC582" s="5">
        <v>24171.73</v>
      </c>
      <c r="AD582" s="5">
        <f t="shared" si="85"/>
        <v>1619505.91</v>
      </c>
      <c r="AE582" s="5">
        <v>118875.06</v>
      </c>
      <c r="AF582" s="5">
        <v>29295.52</v>
      </c>
      <c r="AG582" s="5">
        <v>10059.86</v>
      </c>
      <c r="AH582" s="5">
        <v>2755</v>
      </c>
      <c r="AI582" s="5">
        <v>6400</v>
      </c>
      <c r="AJ582">
        <v>0</v>
      </c>
      <c r="AK582" s="5">
        <v>0</v>
      </c>
      <c r="AL582" s="5">
        <v>2721.81</v>
      </c>
      <c r="AM582" s="5">
        <v>93691.09</v>
      </c>
      <c r="AN582">
        <v>8</v>
      </c>
      <c r="AO582">
        <v>9</v>
      </c>
      <c r="AP582" t="str">
        <f t="shared" si="86"/>
        <v>No</v>
      </c>
      <c r="AQ582">
        <v>2</v>
      </c>
      <c r="AR582" s="5">
        <f t="shared" si="87"/>
        <v>1883304.25</v>
      </c>
      <c r="AS582" s="5">
        <f t="shared" si="88"/>
        <v>297372.55</v>
      </c>
      <c r="AT582" t="s">
        <v>59</v>
      </c>
      <c r="AU582" t="s">
        <v>6164</v>
      </c>
      <c r="AV582" t="s">
        <v>6165</v>
      </c>
      <c r="AW582" t="s">
        <v>6166</v>
      </c>
      <c r="AX582" t="s">
        <v>6184</v>
      </c>
      <c r="AY582">
        <v>65</v>
      </c>
      <c r="AZ582">
        <v>0</v>
      </c>
      <c r="BA582">
        <v>22</v>
      </c>
      <c r="BB582" t="s">
        <v>6180</v>
      </c>
      <c r="BC582">
        <v>1</v>
      </c>
      <c r="BD582">
        <v>0</v>
      </c>
      <c r="BE582" t="s">
        <v>6178</v>
      </c>
      <c r="BF582" t="s">
        <v>6170</v>
      </c>
      <c r="BG582">
        <v>1</v>
      </c>
      <c r="BH582" t="s">
        <v>6186</v>
      </c>
      <c r="BI582">
        <v>46</v>
      </c>
      <c r="BJ582" t="s">
        <v>6172</v>
      </c>
      <c r="BK582">
        <v>0</v>
      </c>
      <c r="BL582">
        <v>71</v>
      </c>
      <c r="BM582" s="3">
        <f t="shared" si="89"/>
        <v>0.94366197183098588</v>
      </c>
    </row>
    <row r="583" spans="1:65">
      <c r="A583" t="s">
        <v>711</v>
      </c>
      <c r="B583" s="2">
        <v>45693</v>
      </c>
      <c r="C583" t="s">
        <v>47</v>
      </c>
      <c r="D583" t="s">
        <v>630</v>
      </c>
      <c r="E583">
        <v>2</v>
      </c>
      <c r="F583" t="s">
        <v>49</v>
      </c>
      <c r="G583" t="s">
        <v>79</v>
      </c>
      <c r="H583" t="s">
        <v>106</v>
      </c>
      <c r="I583" t="s">
        <v>64</v>
      </c>
      <c r="J583" t="s">
        <v>65</v>
      </c>
      <c r="K583" t="s">
        <v>54</v>
      </c>
      <c r="L583" t="s">
        <v>87</v>
      </c>
      <c r="M583" t="s">
        <v>56</v>
      </c>
      <c r="N583" t="s">
        <v>76</v>
      </c>
      <c r="O583" t="s">
        <v>70</v>
      </c>
      <c r="P583">
        <v>48</v>
      </c>
      <c r="Q583">
        <v>51</v>
      </c>
      <c r="R583">
        <v>50</v>
      </c>
      <c r="S583">
        <v>1</v>
      </c>
      <c r="T583">
        <f t="shared" si="81"/>
        <v>49</v>
      </c>
      <c r="U583">
        <v>46</v>
      </c>
      <c r="V583">
        <f t="shared" si="82"/>
        <v>3</v>
      </c>
      <c r="W583" s="3">
        <f t="shared" si="83"/>
        <v>0.02</v>
      </c>
      <c r="X583">
        <v>3</v>
      </c>
      <c r="Y583" s="4">
        <v>1.1000000000000001</v>
      </c>
      <c r="Z583" s="4">
        <v>1.4</v>
      </c>
      <c r="AA583" s="5">
        <v>55915.519999999997</v>
      </c>
      <c r="AB583" s="5">
        <f t="shared" si="84"/>
        <v>2572113.9199999999</v>
      </c>
      <c r="AC583" s="5">
        <v>35761.24</v>
      </c>
      <c r="AD583" s="5">
        <f t="shared" si="85"/>
        <v>1788062</v>
      </c>
      <c r="AE583" s="5">
        <v>106696.35</v>
      </c>
      <c r="AF583" s="5">
        <v>32178.51</v>
      </c>
      <c r="AG583" s="5">
        <v>6781.55</v>
      </c>
      <c r="AH583" s="5">
        <v>2030</v>
      </c>
      <c r="AI583" s="5">
        <v>4600</v>
      </c>
      <c r="AJ583">
        <v>0</v>
      </c>
      <c r="AK583" s="5">
        <v>0</v>
      </c>
      <c r="AL583" s="5">
        <v>2858.92</v>
      </c>
      <c r="AM583" s="5">
        <v>28767.97</v>
      </c>
      <c r="AN583">
        <v>4</v>
      </c>
      <c r="AO583">
        <v>4</v>
      </c>
      <c r="AP583" t="str">
        <f t="shared" si="86"/>
        <v>Yes</v>
      </c>
      <c r="AQ583">
        <v>1</v>
      </c>
      <c r="AR583" s="5">
        <f t="shared" si="87"/>
        <v>1971975.3</v>
      </c>
      <c r="AS583" s="5">
        <f t="shared" si="88"/>
        <v>600138.62</v>
      </c>
      <c r="AT583" t="s">
        <v>59</v>
      </c>
      <c r="AU583" t="s">
        <v>6164</v>
      </c>
      <c r="AV583" t="s">
        <v>6165</v>
      </c>
      <c r="AW583" t="s">
        <v>6166</v>
      </c>
      <c r="AX583" t="s">
        <v>6167</v>
      </c>
      <c r="AY583">
        <v>51</v>
      </c>
      <c r="AZ583">
        <v>3</v>
      </c>
      <c r="BA583">
        <v>21</v>
      </c>
      <c r="BB583" t="s">
        <v>6185</v>
      </c>
      <c r="BC583">
        <v>0</v>
      </c>
      <c r="BD583">
        <v>0</v>
      </c>
      <c r="BE583" t="s">
        <v>6169</v>
      </c>
      <c r="BF583" t="s">
        <v>6170</v>
      </c>
      <c r="BG583">
        <v>0</v>
      </c>
      <c r="BH583" t="s">
        <v>6171</v>
      </c>
      <c r="BI583">
        <v>20</v>
      </c>
      <c r="BJ583" t="s">
        <v>6172</v>
      </c>
      <c r="BK583">
        <v>0</v>
      </c>
      <c r="BL583">
        <v>58</v>
      </c>
      <c r="BM583" s="3">
        <f t="shared" si="89"/>
        <v>0.86206896551724133</v>
      </c>
    </row>
    <row r="584" spans="1:65">
      <c r="A584" t="s">
        <v>712</v>
      </c>
      <c r="B584" s="2">
        <v>45693</v>
      </c>
      <c r="C584" t="s">
        <v>47</v>
      </c>
      <c r="D584" t="s">
        <v>630</v>
      </c>
      <c r="E584">
        <v>2</v>
      </c>
      <c r="F584" t="s">
        <v>61</v>
      </c>
      <c r="G584" t="s">
        <v>50</v>
      </c>
      <c r="H584" t="s">
        <v>170</v>
      </c>
      <c r="I584" t="s">
        <v>74</v>
      </c>
      <c r="J584" t="s">
        <v>65</v>
      </c>
      <c r="K584" t="s">
        <v>75</v>
      </c>
      <c r="L584" t="s">
        <v>55</v>
      </c>
      <c r="M584" t="s">
        <v>56</v>
      </c>
      <c r="N584" t="s">
        <v>94</v>
      </c>
      <c r="O584" t="s">
        <v>120</v>
      </c>
      <c r="P584">
        <v>43</v>
      </c>
      <c r="Q584">
        <v>45</v>
      </c>
      <c r="R584">
        <v>44</v>
      </c>
      <c r="S584">
        <v>1</v>
      </c>
      <c r="T584">
        <f t="shared" si="81"/>
        <v>43</v>
      </c>
      <c r="U584">
        <v>42</v>
      </c>
      <c r="V584">
        <f t="shared" si="82"/>
        <v>1</v>
      </c>
      <c r="W584" s="3">
        <f t="shared" si="83"/>
        <v>2.2727272727272728E-2</v>
      </c>
      <c r="X584">
        <v>18</v>
      </c>
      <c r="Y584" s="4">
        <v>0</v>
      </c>
      <c r="Z584" s="4">
        <v>1</v>
      </c>
      <c r="AA584" s="5">
        <v>52277.78</v>
      </c>
      <c r="AB584" s="5">
        <f t="shared" si="84"/>
        <v>2195666.7599999998</v>
      </c>
      <c r="AC584" s="5">
        <v>34762.230000000003</v>
      </c>
      <c r="AD584" s="5">
        <f t="shared" si="85"/>
        <v>1529538.12</v>
      </c>
      <c r="AE584" s="5">
        <v>97842.43</v>
      </c>
      <c r="AF584" s="5">
        <v>27913.89</v>
      </c>
      <c r="AG584" s="5">
        <v>8451.2099999999991</v>
      </c>
      <c r="AH584" s="5">
        <v>1450</v>
      </c>
      <c r="AI584" s="5">
        <v>4600</v>
      </c>
      <c r="AJ584">
        <v>0</v>
      </c>
      <c r="AK584" s="5">
        <v>0</v>
      </c>
      <c r="AL584" s="5">
        <v>942.42</v>
      </c>
      <c r="AM584" s="5">
        <v>29429.47</v>
      </c>
      <c r="AN584">
        <v>4</v>
      </c>
      <c r="AO584">
        <v>4</v>
      </c>
      <c r="AP584" t="str">
        <f t="shared" si="86"/>
        <v>Yes</v>
      </c>
      <c r="AQ584">
        <v>1</v>
      </c>
      <c r="AR584" s="5">
        <f t="shared" si="87"/>
        <v>1700167.54</v>
      </c>
      <c r="AS584" s="5">
        <f t="shared" si="88"/>
        <v>495499.22</v>
      </c>
      <c r="AT584" t="s">
        <v>59</v>
      </c>
      <c r="AU584" t="s">
        <v>6164</v>
      </c>
      <c r="AV584" t="s">
        <v>6165</v>
      </c>
      <c r="AW584" t="s">
        <v>6166</v>
      </c>
      <c r="AX584" t="s">
        <v>6167</v>
      </c>
      <c r="AY584">
        <v>46</v>
      </c>
      <c r="AZ584">
        <v>2</v>
      </c>
      <c r="BA584">
        <v>12</v>
      </c>
      <c r="BB584" t="s">
        <v>6185</v>
      </c>
      <c r="BC584">
        <v>0</v>
      </c>
      <c r="BD584">
        <v>0</v>
      </c>
      <c r="BE584" t="s">
        <v>6169</v>
      </c>
      <c r="BF584" t="s">
        <v>6170</v>
      </c>
      <c r="BG584">
        <v>0</v>
      </c>
      <c r="BH584" t="s">
        <v>6171</v>
      </c>
      <c r="BI584">
        <v>5</v>
      </c>
      <c r="BJ584" t="s">
        <v>6172</v>
      </c>
      <c r="BK584">
        <v>0</v>
      </c>
      <c r="BL584">
        <v>62</v>
      </c>
      <c r="BM584" s="3">
        <f t="shared" si="89"/>
        <v>0.70967741935483875</v>
      </c>
    </row>
    <row r="585" spans="1:65">
      <c r="A585" t="s">
        <v>713</v>
      </c>
      <c r="B585" s="2">
        <v>45693</v>
      </c>
      <c r="C585" t="s">
        <v>47</v>
      </c>
      <c r="D585" t="s">
        <v>630</v>
      </c>
      <c r="E585">
        <v>2</v>
      </c>
      <c r="F585" t="s">
        <v>78</v>
      </c>
      <c r="G585" t="s">
        <v>50</v>
      </c>
      <c r="H585" t="s">
        <v>185</v>
      </c>
      <c r="I585" t="s">
        <v>74</v>
      </c>
      <c r="J585" t="s">
        <v>81</v>
      </c>
      <c r="K585" t="s">
        <v>54</v>
      </c>
      <c r="L585" t="s">
        <v>87</v>
      </c>
      <c r="M585" t="s">
        <v>56</v>
      </c>
      <c r="N585" t="s">
        <v>76</v>
      </c>
      <c r="O585" t="s">
        <v>120</v>
      </c>
      <c r="P585">
        <v>37</v>
      </c>
      <c r="Q585">
        <v>39</v>
      </c>
      <c r="R585">
        <v>37</v>
      </c>
      <c r="S585">
        <v>1</v>
      </c>
      <c r="T585">
        <f t="shared" si="81"/>
        <v>36</v>
      </c>
      <c r="U585">
        <v>36</v>
      </c>
      <c r="V585">
        <f t="shared" si="82"/>
        <v>0</v>
      </c>
      <c r="W585" s="3">
        <f t="shared" si="83"/>
        <v>2.7027027027027029E-2</v>
      </c>
      <c r="X585">
        <v>36</v>
      </c>
      <c r="Y585" s="4">
        <v>6.1</v>
      </c>
      <c r="Z585" s="4">
        <v>1.5</v>
      </c>
      <c r="AA585" s="5">
        <v>85138.02</v>
      </c>
      <c r="AB585" s="5">
        <f t="shared" si="84"/>
        <v>3064968.72</v>
      </c>
      <c r="AC585" s="5">
        <v>54531.38</v>
      </c>
      <c r="AD585" s="5">
        <f t="shared" si="85"/>
        <v>2017661.06</v>
      </c>
      <c r="AE585" s="5">
        <v>111309.32</v>
      </c>
      <c r="AF585" s="5">
        <v>35294.339999999997</v>
      </c>
      <c r="AG585" s="5">
        <v>10369.629999999999</v>
      </c>
      <c r="AH585" s="5">
        <v>2175</v>
      </c>
      <c r="AI585" s="5">
        <v>6800</v>
      </c>
      <c r="AJ585">
        <v>0</v>
      </c>
      <c r="AK585" s="5">
        <v>0</v>
      </c>
      <c r="AL585" s="5">
        <v>0</v>
      </c>
      <c r="AM585" s="5">
        <v>24314.49</v>
      </c>
      <c r="AN585">
        <v>4</v>
      </c>
      <c r="AO585">
        <v>3</v>
      </c>
      <c r="AP585" t="str">
        <f t="shared" si="86"/>
        <v>Yes</v>
      </c>
      <c r="AQ585">
        <v>1</v>
      </c>
      <c r="AR585" s="5">
        <f t="shared" si="87"/>
        <v>2207923.84</v>
      </c>
      <c r="AS585" s="5">
        <f t="shared" si="88"/>
        <v>857044.88</v>
      </c>
      <c r="AT585" t="s">
        <v>59</v>
      </c>
      <c r="AU585" t="s">
        <v>6164</v>
      </c>
      <c r="AV585" t="s">
        <v>6165</v>
      </c>
      <c r="AW585" t="s">
        <v>6166</v>
      </c>
      <c r="AX585" t="s">
        <v>6167</v>
      </c>
      <c r="AY585">
        <v>39</v>
      </c>
      <c r="AZ585">
        <v>0</v>
      </c>
      <c r="BA585">
        <v>0</v>
      </c>
      <c r="BB585" t="s">
        <v>6168</v>
      </c>
      <c r="BC585">
        <v>0</v>
      </c>
      <c r="BD585">
        <v>0</v>
      </c>
      <c r="BE585" t="s">
        <v>6169</v>
      </c>
      <c r="BF585" t="s">
        <v>6170</v>
      </c>
      <c r="BG585">
        <v>1</v>
      </c>
      <c r="BH585" t="s">
        <v>6179</v>
      </c>
      <c r="BI585">
        <v>55</v>
      </c>
      <c r="BJ585" t="s">
        <v>6187</v>
      </c>
      <c r="BK585">
        <v>0</v>
      </c>
      <c r="BL585">
        <v>48</v>
      </c>
      <c r="BM585" s="3">
        <f t="shared" si="89"/>
        <v>0.77083333333333337</v>
      </c>
    </row>
    <row r="586" spans="1:65">
      <c r="A586" t="s">
        <v>714</v>
      </c>
      <c r="B586" s="2">
        <v>45693</v>
      </c>
      <c r="C586" t="s">
        <v>47</v>
      </c>
      <c r="D586" t="s">
        <v>630</v>
      </c>
      <c r="E586">
        <v>2</v>
      </c>
      <c r="F586" t="s">
        <v>78</v>
      </c>
      <c r="G586" t="s">
        <v>79</v>
      </c>
      <c r="H586" t="s">
        <v>136</v>
      </c>
      <c r="I586" t="s">
        <v>74</v>
      </c>
      <c r="J586" t="s">
        <v>65</v>
      </c>
      <c r="K586" t="s">
        <v>75</v>
      </c>
      <c r="L586" t="s">
        <v>92</v>
      </c>
      <c r="M586" t="s">
        <v>56</v>
      </c>
      <c r="N586" t="s">
        <v>76</v>
      </c>
      <c r="O586" t="s">
        <v>70</v>
      </c>
      <c r="P586">
        <v>47</v>
      </c>
      <c r="Q586">
        <v>50</v>
      </c>
      <c r="R586">
        <v>47</v>
      </c>
      <c r="S586">
        <v>1</v>
      </c>
      <c r="T586">
        <f t="shared" si="81"/>
        <v>46</v>
      </c>
      <c r="U586">
        <v>46</v>
      </c>
      <c r="V586">
        <f t="shared" si="82"/>
        <v>0</v>
      </c>
      <c r="W586" s="3">
        <f t="shared" si="83"/>
        <v>2.1276595744680851E-2</v>
      </c>
      <c r="X586">
        <v>47</v>
      </c>
      <c r="Y586" s="4">
        <v>3</v>
      </c>
      <c r="Z586" s="4">
        <v>1.1000000000000001</v>
      </c>
      <c r="AA586" s="5">
        <v>52626.59</v>
      </c>
      <c r="AB586" s="5">
        <f t="shared" si="84"/>
        <v>2420823.14</v>
      </c>
      <c r="AC586" s="5">
        <v>35180.6</v>
      </c>
      <c r="AD586" s="5">
        <f t="shared" si="85"/>
        <v>1653488.2</v>
      </c>
      <c r="AE586" s="5">
        <v>102889.47</v>
      </c>
      <c r="AF586" s="5">
        <v>34083.31</v>
      </c>
      <c r="AG586" s="5">
        <v>10991.66</v>
      </c>
      <c r="AH586" s="5">
        <v>1595</v>
      </c>
      <c r="AI586" s="5">
        <v>4600</v>
      </c>
      <c r="AJ586">
        <v>0</v>
      </c>
      <c r="AK586" s="5">
        <v>0</v>
      </c>
      <c r="AL586" s="5">
        <v>0</v>
      </c>
      <c r="AM586" s="5">
        <v>29643.759999999998</v>
      </c>
      <c r="AN586">
        <v>4</v>
      </c>
      <c r="AO586">
        <v>4</v>
      </c>
      <c r="AP586" t="str">
        <f t="shared" si="86"/>
        <v>Yes</v>
      </c>
      <c r="AQ586">
        <v>0</v>
      </c>
      <c r="AR586" s="5">
        <f t="shared" si="87"/>
        <v>1837291.4</v>
      </c>
      <c r="AS586" s="5">
        <f t="shared" si="88"/>
        <v>583531.74</v>
      </c>
      <c r="AT586" t="s">
        <v>59</v>
      </c>
      <c r="AU586" t="s">
        <v>6164</v>
      </c>
      <c r="AV586" t="s">
        <v>6165</v>
      </c>
      <c r="AW586" t="s">
        <v>6166</v>
      </c>
      <c r="AX586" t="s">
        <v>6167</v>
      </c>
      <c r="AY586">
        <v>50</v>
      </c>
      <c r="AZ586">
        <v>1</v>
      </c>
      <c r="BA586">
        <v>0</v>
      </c>
      <c r="BB586" t="s">
        <v>6168</v>
      </c>
      <c r="BC586">
        <v>0</v>
      </c>
      <c r="BD586">
        <v>0</v>
      </c>
      <c r="BE586" t="s">
        <v>6169</v>
      </c>
      <c r="BF586" t="s">
        <v>6170</v>
      </c>
      <c r="BG586">
        <v>3</v>
      </c>
      <c r="BH586" t="s">
        <v>6192</v>
      </c>
      <c r="BI586">
        <v>55</v>
      </c>
      <c r="BJ586" t="s">
        <v>6193</v>
      </c>
      <c r="BK586">
        <v>0</v>
      </c>
      <c r="BL586">
        <v>62</v>
      </c>
      <c r="BM586" s="3">
        <f t="shared" si="89"/>
        <v>0.75806451612903225</v>
      </c>
    </row>
    <row r="587" spans="1:65">
      <c r="A587" t="s">
        <v>715</v>
      </c>
      <c r="B587" s="2">
        <v>45693</v>
      </c>
      <c r="C587" t="s">
        <v>47</v>
      </c>
      <c r="D587" t="s">
        <v>630</v>
      </c>
      <c r="E587">
        <v>2</v>
      </c>
      <c r="F587" t="s">
        <v>78</v>
      </c>
      <c r="G587" t="s">
        <v>62</v>
      </c>
      <c r="H587" t="s">
        <v>153</v>
      </c>
      <c r="I587" t="s">
        <v>64</v>
      </c>
      <c r="J587" t="s">
        <v>53</v>
      </c>
      <c r="K587" t="s">
        <v>75</v>
      </c>
      <c r="L587" t="s">
        <v>87</v>
      </c>
      <c r="M587" t="s">
        <v>56</v>
      </c>
      <c r="N587" t="s">
        <v>94</v>
      </c>
      <c r="O587" t="s">
        <v>70</v>
      </c>
      <c r="P587">
        <v>58</v>
      </c>
      <c r="Q587">
        <v>59</v>
      </c>
      <c r="R587">
        <v>56</v>
      </c>
      <c r="S587">
        <v>1</v>
      </c>
      <c r="T587">
        <f t="shared" si="81"/>
        <v>55</v>
      </c>
      <c r="U587">
        <v>55</v>
      </c>
      <c r="V587">
        <f t="shared" si="82"/>
        <v>0</v>
      </c>
      <c r="W587" s="3">
        <f t="shared" si="83"/>
        <v>1.7857142857142856E-2</v>
      </c>
      <c r="X587">
        <v>22</v>
      </c>
      <c r="Y587" s="4">
        <v>5.8</v>
      </c>
      <c r="Z587" s="4">
        <v>1.3</v>
      </c>
      <c r="AA587" s="5">
        <v>36214.589999999997</v>
      </c>
      <c r="AB587" s="5">
        <f t="shared" si="84"/>
        <v>1991802.45</v>
      </c>
      <c r="AC587" s="5">
        <v>24088</v>
      </c>
      <c r="AD587" s="5">
        <f t="shared" si="85"/>
        <v>1348928</v>
      </c>
      <c r="AE587" s="5">
        <v>91737.3</v>
      </c>
      <c r="AF587" s="5">
        <v>27081.16</v>
      </c>
      <c r="AG587" s="5">
        <v>9217.7099999999991</v>
      </c>
      <c r="AH587" s="5">
        <v>1885</v>
      </c>
      <c r="AI587" s="5">
        <v>3200</v>
      </c>
      <c r="AJ587">
        <v>0</v>
      </c>
      <c r="AK587" s="5">
        <v>0</v>
      </c>
      <c r="AL587" s="5">
        <v>0</v>
      </c>
      <c r="AM587" s="5">
        <v>37281.5</v>
      </c>
      <c r="AN587">
        <v>4</v>
      </c>
      <c r="AO587">
        <v>2</v>
      </c>
      <c r="AP587" t="str">
        <f t="shared" si="86"/>
        <v>Yes</v>
      </c>
      <c r="AQ587">
        <v>1</v>
      </c>
      <c r="AR587" s="5">
        <f t="shared" si="87"/>
        <v>1519330.67</v>
      </c>
      <c r="AS587" s="5">
        <f t="shared" si="88"/>
        <v>472471.78</v>
      </c>
      <c r="AT587" t="s">
        <v>59</v>
      </c>
      <c r="AU587" t="s">
        <v>6164</v>
      </c>
      <c r="AV587" t="s">
        <v>6165</v>
      </c>
      <c r="AW587" t="s">
        <v>6166</v>
      </c>
      <c r="AX587" t="s">
        <v>6167</v>
      </c>
      <c r="AY587">
        <v>65</v>
      </c>
      <c r="AZ587">
        <v>4</v>
      </c>
      <c r="BA587">
        <v>0</v>
      </c>
      <c r="BB587" t="s">
        <v>6168</v>
      </c>
      <c r="BC587">
        <v>0</v>
      </c>
      <c r="BD587">
        <v>0</v>
      </c>
      <c r="BE587" t="s">
        <v>6169</v>
      </c>
      <c r="BF587" t="s">
        <v>6170</v>
      </c>
      <c r="BG587">
        <v>0</v>
      </c>
      <c r="BH587" t="s">
        <v>6171</v>
      </c>
      <c r="BI587">
        <v>57</v>
      </c>
      <c r="BJ587" t="s">
        <v>6187</v>
      </c>
      <c r="BK587">
        <v>0</v>
      </c>
      <c r="BL587">
        <v>75</v>
      </c>
      <c r="BM587" s="3">
        <f t="shared" si="89"/>
        <v>0.7466666666666667</v>
      </c>
    </row>
    <row r="588" spans="1:65">
      <c r="A588" t="s">
        <v>716</v>
      </c>
      <c r="B588" s="2">
        <v>45693</v>
      </c>
      <c r="C588" t="s">
        <v>47</v>
      </c>
      <c r="D588" t="s">
        <v>630</v>
      </c>
      <c r="E588">
        <v>2</v>
      </c>
      <c r="F588" t="s">
        <v>78</v>
      </c>
      <c r="G588" t="s">
        <v>50</v>
      </c>
      <c r="H588" t="s">
        <v>161</v>
      </c>
      <c r="I588" t="s">
        <v>74</v>
      </c>
      <c r="J588" t="s">
        <v>65</v>
      </c>
      <c r="K588" t="s">
        <v>66</v>
      </c>
      <c r="L588" t="s">
        <v>55</v>
      </c>
      <c r="M588" t="s">
        <v>56</v>
      </c>
      <c r="N588" t="s">
        <v>57</v>
      </c>
      <c r="O588" t="s">
        <v>120</v>
      </c>
      <c r="P588">
        <v>56</v>
      </c>
      <c r="Q588">
        <v>58</v>
      </c>
      <c r="R588">
        <v>57</v>
      </c>
      <c r="S588">
        <v>1</v>
      </c>
      <c r="T588">
        <f t="shared" si="81"/>
        <v>56</v>
      </c>
      <c r="U588">
        <v>54</v>
      </c>
      <c r="V588">
        <f t="shared" si="82"/>
        <v>2</v>
      </c>
      <c r="W588" s="3">
        <f t="shared" si="83"/>
        <v>1.7543859649122806E-2</v>
      </c>
      <c r="X588">
        <v>34</v>
      </c>
      <c r="Y588" s="4">
        <v>2.8</v>
      </c>
      <c r="Z588" s="4">
        <v>1.1000000000000001</v>
      </c>
      <c r="AA588" s="5">
        <v>49329.19</v>
      </c>
      <c r="AB588" s="5">
        <f t="shared" si="84"/>
        <v>2663776.2599999998</v>
      </c>
      <c r="AC588" s="5">
        <v>34692.28</v>
      </c>
      <c r="AD588" s="5">
        <f t="shared" si="85"/>
        <v>1977459.96</v>
      </c>
      <c r="AE588" s="5">
        <v>127363.52</v>
      </c>
      <c r="AF588" s="5">
        <v>38130</v>
      </c>
      <c r="AG588" s="5">
        <v>9522.3700000000008</v>
      </c>
      <c r="AH588" s="5">
        <v>1595</v>
      </c>
      <c r="AI588" s="5">
        <v>4600</v>
      </c>
      <c r="AJ588">
        <v>0</v>
      </c>
      <c r="AK588" s="5">
        <v>0</v>
      </c>
      <c r="AL588" s="5">
        <v>1883.11</v>
      </c>
      <c r="AM588" s="5">
        <v>33515.68</v>
      </c>
      <c r="AN588">
        <v>4</v>
      </c>
      <c r="AO588">
        <v>3</v>
      </c>
      <c r="AP588" t="str">
        <f t="shared" si="86"/>
        <v>Yes</v>
      </c>
      <c r="AQ588">
        <v>0</v>
      </c>
      <c r="AR588" s="5">
        <f t="shared" si="87"/>
        <v>2194069.64</v>
      </c>
      <c r="AS588" s="5">
        <f t="shared" si="88"/>
        <v>469706.62</v>
      </c>
      <c r="AT588" t="s">
        <v>59</v>
      </c>
      <c r="AU588" t="s">
        <v>6164</v>
      </c>
      <c r="AV588" t="s">
        <v>6165</v>
      </c>
      <c r="AW588" t="s">
        <v>6166</v>
      </c>
      <c r="AX588" t="s">
        <v>6167</v>
      </c>
      <c r="AY588">
        <v>56</v>
      </c>
      <c r="AZ588">
        <v>0</v>
      </c>
      <c r="BA588">
        <v>17</v>
      </c>
      <c r="BB588" t="s">
        <v>6198</v>
      </c>
      <c r="BC588">
        <v>0</v>
      </c>
      <c r="BD588">
        <v>0</v>
      </c>
      <c r="BE588" t="s">
        <v>6169</v>
      </c>
      <c r="BF588" t="s">
        <v>6170</v>
      </c>
      <c r="BG588">
        <v>1</v>
      </c>
      <c r="BH588" t="s">
        <v>6186</v>
      </c>
      <c r="BI588">
        <v>48</v>
      </c>
      <c r="BJ588" t="s">
        <v>6172</v>
      </c>
      <c r="BK588">
        <v>0</v>
      </c>
      <c r="BL588">
        <v>63</v>
      </c>
      <c r="BM588" s="3">
        <f t="shared" si="89"/>
        <v>0.90476190476190477</v>
      </c>
    </row>
    <row r="589" spans="1:65">
      <c r="A589" t="s">
        <v>717</v>
      </c>
      <c r="B589" s="2">
        <v>45693</v>
      </c>
      <c r="C589" t="s">
        <v>47</v>
      </c>
      <c r="D589" t="s">
        <v>630</v>
      </c>
      <c r="E589">
        <v>2</v>
      </c>
      <c r="F589" t="s">
        <v>61</v>
      </c>
      <c r="G589" t="s">
        <v>62</v>
      </c>
      <c r="H589" t="s">
        <v>115</v>
      </c>
      <c r="I589" t="s">
        <v>74</v>
      </c>
      <c r="J589" t="s">
        <v>53</v>
      </c>
      <c r="K589" t="s">
        <v>75</v>
      </c>
      <c r="L589" t="s">
        <v>67</v>
      </c>
      <c r="M589" t="s">
        <v>56</v>
      </c>
      <c r="N589" t="s">
        <v>76</v>
      </c>
      <c r="O589" t="s">
        <v>70</v>
      </c>
      <c r="P589">
        <v>66</v>
      </c>
      <c r="Q589">
        <v>70</v>
      </c>
      <c r="R589">
        <v>67</v>
      </c>
      <c r="S589">
        <v>2</v>
      </c>
      <c r="T589">
        <f t="shared" si="81"/>
        <v>65</v>
      </c>
      <c r="U589">
        <v>64</v>
      </c>
      <c r="V589">
        <f t="shared" si="82"/>
        <v>1</v>
      </c>
      <c r="W589" s="3">
        <f t="shared" si="83"/>
        <v>2.9850746268656716E-2</v>
      </c>
      <c r="X589">
        <v>36</v>
      </c>
      <c r="Y589" s="4">
        <v>1.1000000000000001</v>
      </c>
      <c r="Z589" s="4">
        <v>1.7</v>
      </c>
      <c r="AA589" s="5">
        <v>35713.279999999999</v>
      </c>
      <c r="AB589" s="5">
        <f t="shared" si="84"/>
        <v>2285649.9199999999</v>
      </c>
      <c r="AC589" s="5">
        <v>22875.06</v>
      </c>
      <c r="AD589" s="5">
        <f t="shared" si="85"/>
        <v>1532629.02</v>
      </c>
      <c r="AE589" s="5">
        <v>112214.11</v>
      </c>
      <c r="AF589" s="5">
        <v>29620</v>
      </c>
      <c r="AG589" s="5">
        <v>10575.06</v>
      </c>
      <c r="AH589" s="5">
        <v>2465</v>
      </c>
      <c r="AI589" s="5">
        <v>6400</v>
      </c>
      <c r="AJ589">
        <v>0</v>
      </c>
      <c r="AK589" s="5">
        <v>0</v>
      </c>
      <c r="AL589" s="5">
        <v>664.01</v>
      </c>
      <c r="AM589" s="5">
        <v>43218.879999999997</v>
      </c>
      <c r="AN589">
        <v>4</v>
      </c>
      <c r="AO589">
        <v>4</v>
      </c>
      <c r="AP589" t="str">
        <f t="shared" si="86"/>
        <v>Yes</v>
      </c>
      <c r="AQ589">
        <v>1</v>
      </c>
      <c r="AR589" s="5">
        <f t="shared" si="87"/>
        <v>1737786.08</v>
      </c>
      <c r="AS589" s="5">
        <f t="shared" si="88"/>
        <v>547863.84</v>
      </c>
      <c r="AT589" t="s">
        <v>59</v>
      </c>
      <c r="AU589" t="s">
        <v>6164</v>
      </c>
      <c r="AV589" t="s">
        <v>6165</v>
      </c>
      <c r="AW589" t="s">
        <v>6166</v>
      </c>
      <c r="AX589" t="s">
        <v>6167</v>
      </c>
      <c r="AY589">
        <v>69</v>
      </c>
      <c r="AZ589">
        <v>3</v>
      </c>
      <c r="BA589">
        <v>18</v>
      </c>
      <c r="BB589" t="s">
        <v>6185</v>
      </c>
      <c r="BC589">
        <v>0</v>
      </c>
      <c r="BD589">
        <v>0</v>
      </c>
      <c r="BE589" t="s">
        <v>6169</v>
      </c>
      <c r="BF589" t="s">
        <v>6170</v>
      </c>
      <c r="BG589">
        <v>1</v>
      </c>
      <c r="BH589" t="s">
        <v>6179</v>
      </c>
      <c r="BI589">
        <v>34</v>
      </c>
      <c r="BJ589" t="s">
        <v>6172</v>
      </c>
      <c r="BK589">
        <v>0</v>
      </c>
      <c r="BL589">
        <v>76</v>
      </c>
      <c r="BM589" s="3">
        <f t="shared" si="89"/>
        <v>0.88157894736842102</v>
      </c>
    </row>
    <row r="590" spans="1:65">
      <c r="A590" t="s">
        <v>718</v>
      </c>
      <c r="B590" s="2">
        <v>45693</v>
      </c>
      <c r="C590" t="s">
        <v>47</v>
      </c>
      <c r="D590" t="s">
        <v>630</v>
      </c>
      <c r="E590">
        <v>2</v>
      </c>
      <c r="F590" t="s">
        <v>72</v>
      </c>
      <c r="G590" t="s">
        <v>62</v>
      </c>
      <c r="H590" t="s">
        <v>175</v>
      </c>
      <c r="I590" t="s">
        <v>64</v>
      </c>
      <c r="J590" t="s">
        <v>53</v>
      </c>
      <c r="K590" t="s">
        <v>75</v>
      </c>
      <c r="L590" t="s">
        <v>92</v>
      </c>
      <c r="M590" t="s">
        <v>56</v>
      </c>
      <c r="N590" t="s">
        <v>57</v>
      </c>
      <c r="O590" t="s">
        <v>70</v>
      </c>
      <c r="P590">
        <v>67</v>
      </c>
      <c r="Q590">
        <v>72</v>
      </c>
      <c r="R590">
        <v>73</v>
      </c>
      <c r="S590">
        <v>1</v>
      </c>
      <c r="T590">
        <f t="shared" si="81"/>
        <v>72</v>
      </c>
      <c r="U590">
        <v>66</v>
      </c>
      <c r="V590">
        <f t="shared" si="82"/>
        <v>6</v>
      </c>
      <c r="W590" s="3">
        <f t="shared" si="83"/>
        <v>1.3698630136986301E-2</v>
      </c>
      <c r="X590">
        <v>25</v>
      </c>
      <c r="Y590" s="4">
        <v>5.7</v>
      </c>
      <c r="Z590" s="4">
        <v>1.9</v>
      </c>
      <c r="AA590" s="5">
        <v>36139.64</v>
      </c>
      <c r="AB590" s="5">
        <f t="shared" si="84"/>
        <v>2385216.2400000002</v>
      </c>
      <c r="AC590" s="5">
        <v>23935.599999999999</v>
      </c>
      <c r="AD590" s="5">
        <f t="shared" si="85"/>
        <v>1747298.8</v>
      </c>
      <c r="AE590" s="5">
        <v>121058.31</v>
      </c>
      <c r="AF590" s="5">
        <v>33063.85</v>
      </c>
      <c r="AG590" s="5">
        <v>9280.69</v>
      </c>
      <c r="AH590" s="5">
        <v>2755</v>
      </c>
      <c r="AI590" s="5">
        <v>3200</v>
      </c>
      <c r="AJ590">
        <v>0</v>
      </c>
      <c r="AK590" s="5">
        <v>0</v>
      </c>
      <c r="AL590" s="5">
        <v>3819.68</v>
      </c>
      <c r="AM590" s="5">
        <v>45887.01</v>
      </c>
      <c r="AN590">
        <v>4</v>
      </c>
      <c r="AO590">
        <v>4</v>
      </c>
      <c r="AP590" t="str">
        <f t="shared" si="86"/>
        <v>Yes</v>
      </c>
      <c r="AQ590">
        <v>1</v>
      </c>
      <c r="AR590" s="5">
        <f t="shared" si="87"/>
        <v>1966363.34</v>
      </c>
      <c r="AS590" s="5">
        <f t="shared" si="88"/>
        <v>418852.9</v>
      </c>
      <c r="AT590" t="s">
        <v>59</v>
      </c>
      <c r="AU590" t="s">
        <v>6164</v>
      </c>
      <c r="AV590" t="s">
        <v>6165</v>
      </c>
      <c r="AW590" t="s">
        <v>6166</v>
      </c>
      <c r="AX590" t="s">
        <v>6184</v>
      </c>
      <c r="AY590">
        <v>70</v>
      </c>
      <c r="AZ590">
        <v>1</v>
      </c>
      <c r="BA590">
        <v>38</v>
      </c>
      <c r="BB590" t="s">
        <v>6180</v>
      </c>
      <c r="BC590">
        <v>0</v>
      </c>
      <c r="BD590">
        <v>0</v>
      </c>
      <c r="BE590" t="s">
        <v>6169</v>
      </c>
      <c r="BF590" t="s">
        <v>6170</v>
      </c>
      <c r="BG590">
        <v>0</v>
      </c>
      <c r="BH590" t="s">
        <v>6171</v>
      </c>
      <c r="BI590">
        <v>43</v>
      </c>
      <c r="BJ590" t="s">
        <v>6172</v>
      </c>
      <c r="BK590">
        <v>0</v>
      </c>
      <c r="BL590">
        <v>76</v>
      </c>
      <c r="BM590" s="3">
        <f t="shared" si="89"/>
        <v>0.96052631578947367</v>
      </c>
    </row>
    <row r="591" spans="1:65">
      <c r="A591" t="s">
        <v>719</v>
      </c>
      <c r="B591" s="2">
        <v>45693</v>
      </c>
      <c r="C591" t="s">
        <v>47</v>
      </c>
      <c r="D591" t="s">
        <v>630</v>
      </c>
      <c r="E591">
        <v>2</v>
      </c>
      <c r="F591" t="s">
        <v>49</v>
      </c>
      <c r="G591" t="s">
        <v>79</v>
      </c>
      <c r="H591" t="s">
        <v>106</v>
      </c>
      <c r="I591" t="s">
        <v>74</v>
      </c>
      <c r="J591" t="s">
        <v>53</v>
      </c>
      <c r="K591" t="s">
        <v>75</v>
      </c>
      <c r="L591" t="s">
        <v>67</v>
      </c>
      <c r="M591" t="s">
        <v>68</v>
      </c>
      <c r="N591" t="s">
        <v>94</v>
      </c>
      <c r="O591" t="s">
        <v>82</v>
      </c>
      <c r="P591">
        <v>67</v>
      </c>
      <c r="Q591">
        <v>69</v>
      </c>
      <c r="R591">
        <v>68</v>
      </c>
      <c r="S591">
        <v>3</v>
      </c>
      <c r="T591">
        <f t="shared" si="81"/>
        <v>65</v>
      </c>
      <c r="U591">
        <v>65</v>
      </c>
      <c r="V591">
        <f t="shared" si="82"/>
        <v>0</v>
      </c>
      <c r="W591" s="3">
        <f t="shared" si="83"/>
        <v>4.4117647058823532E-2</v>
      </c>
      <c r="X591">
        <v>32</v>
      </c>
      <c r="Y591" s="4">
        <v>2.4</v>
      </c>
      <c r="Z591" s="4">
        <v>1</v>
      </c>
      <c r="AA591" s="5">
        <v>36261.58</v>
      </c>
      <c r="AB591" s="5">
        <f t="shared" si="84"/>
        <v>2357002.7000000002</v>
      </c>
      <c r="AC591" s="5">
        <v>21841.11</v>
      </c>
      <c r="AD591" s="5">
        <f t="shared" si="85"/>
        <v>1485195.48</v>
      </c>
      <c r="AE591" s="5">
        <v>114175.85</v>
      </c>
      <c r="AF591" s="5">
        <v>32233.83</v>
      </c>
      <c r="AG591" s="5">
        <v>9368.67</v>
      </c>
      <c r="AH591" s="5">
        <v>1450</v>
      </c>
      <c r="AI591" s="5">
        <v>9600</v>
      </c>
      <c r="AJ591">
        <v>1</v>
      </c>
      <c r="AK591" s="5">
        <v>8410.2000000000007</v>
      </c>
      <c r="AL591" s="5">
        <v>0</v>
      </c>
      <c r="AM591" s="5">
        <v>45332.74</v>
      </c>
      <c r="AN591">
        <v>4</v>
      </c>
      <c r="AO591">
        <v>4</v>
      </c>
      <c r="AP591" t="str">
        <f t="shared" si="86"/>
        <v>Yes</v>
      </c>
      <c r="AQ591">
        <v>1</v>
      </c>
      <c r="AR591" s="5">
        <f t="shared" si="87"/>
        <v>1705766.77</v>
      </c>
      <c r="AS591" s="5">
        <f t="shared" si="88"/>
        <v>651235.93000000005</v>
      </c>
      <c r="AT591" t="s">
        <v>116</v>
      </c>
      <c r="AU591" t="s">
        <v>6189</v>
      </c>
      <c r="AV591" t="s">
        <v>6201</v>
      </c>
      <c r="AW591" t="s">
        <v>6175</v>
      </c>
      <c r="AX591" t="s">
        <v>6167</v>
      </c>
      <c r="AY591">
        <v>67</v>
      </c>
      <c r="AZ591">
        <v>0</v>
      </c>
      <c r="BA591">
        <v>0</v>
      </c>
      <c r="BB591" t="s">
        <v>6168</v>
      </c>
      <c r="BC591">
        <v>0</v>
      </c>
      <c r="BD591">
        <v>0</v>
      </c>
      <c r="BE591" t="s">
        <v>6169</v>
      </c>
      <c r="BF591" t="s">
        <v>6176</v>
      </c>
      <c r="BG591">
        <v>1</v>
      </c>
      <c r="BH591" t="s">
        <v>6179</v>
      </c>
      <c r="BI591">
        <v>25</v>
      </c>
      <c r="BJ591" t="s">
        <v>6172</v>
      </c>
      <c r="BK591">
        <v>0</v>
      </c>
      <c r="BL591">
        <v>74</v>
      </c>
      <c r="BM591" s="3">
        <f t="shared" si="89"/>
        <v>0.91891891891891897</v>
      </c>
    </row>
    <row r="592" spans="1:65">
      <c r="A592" t="s">
        <v>720</v>
      </c>
      <c r="B592" s="2">
        <v>45694</v>
      </c>
      <c r="C592" t="s">
        <v>47</v>
      </c>
      <c r="D592" t="s">
        <v>630</v>
      </c>
      <c r="E592">
        <v>2</v>
      </c>
      <c r="F592" t="s">
        <v>61</v>
      </c>
      <c r="G592" t="s">
        <v>62</v>
      </c>
      <c r="H592" t="s">
        <v>104</v>
      </c>
      <c r="I592" t="s">
        <v>64</v>
      </c>
      <c r="J592" t="s">
        <v>65</v>
      </c>
      <c r="K592" t="s">
        <v>75</v>
      </c>
      <c r="L592" t="s">
        <v>92</v>
      </c>
      <c r="M592" t="s">
        <v>56</v>
      </c>
      <c r="N592" t="s">
        <v>76</v>
      </c>
      <c r="O592" t="s">
        <v>82</v>
      </c>
      <c r="P592">
        <v>47</v>
      </c>
      <c r="Q592">
        <v>49</v>
      </c>
      <c r="R592">
        <v>49</v>
      </c>
      <c r="S592">
        <v>1</v>
      </c>
      <c r="T592">
        <f t="shared" si="81"/>
        <v>48</v>
      </c>
      <c r="U592">
        <v>46</v>
      </c>
      <c r="V592">
        <f t="shared" si="82"/>
        <v>2</v>
      </c>
      <c r="W592" s="3">
        <f t="shared" si="83"/>
        <v>2.0408163265306121E-2</v>
      </c>
      <c r="X592">
        <v>25</v>
      </c>
      <c r="Y592" s="4">
        <v>4.9000000000000004</v>
      </c>
      <c r="Z592" s="4">
        <v>1.6</v>
      </c>
      <c r="AA592" s="5">
        <v>52584.73</v>
      </c>
      <c r="AB592" s="5">
        <f t="shared" si="84"/>
        <v>2418897.58</v>
      </c>
      <c r="AC592" s="5">
        <v>35300</v>
      </c>
      <c r="AD592" s="5">
        <f t="shared" si="85"/>
        <v>1729700</v>
      </c>
      <c r="AE592" s="5">
        <v>105318.07</v>
      </c>
      <c r="AF592" s="5">
        <v>30943.49</v>
      </c>
      <c r="AG592" s="5">
        <v>9808.8700000000008</v>
      </c>
      <c r="AH592" s="5">
        <v>2320</v>
      </c>
      <c r="AI592" s="5">
        <v>4600</v>
      </c>
      <c r="AJ592">
        <v>0</v>
      </c>
      <c r="AK592" s="5">
        <v>0</v>
      </c>
      <c r="AL592" s="5">
        <v>1974.84</v>
      </c>
      <c r="AM592" s="5">
        <v>28293.3</v>
      </c>
      <c r="AN592">
        <v>4</v>
      </c>
      <c r="AO592">
        <v>3</v>
      </c>
      <c r="AP592" t="str">
        <f t="shared" si="86"/>
        <v>Yes</v>
      </c>
      <c r="AQ592">
        <v>1</v>
      </c>
      <c r="AR592" s="5">
        <f t="shared" si="87"/>
        <v>1912958.57</v>
      </c>
      <c r="AS592" s="5">
        <f t="shared" si="88"/>
        <v>505939.01</v>
      </c>
      <c r="AT592" t="s">
        <v>59</v>
      </c>
      <c r="AU592" t="s">
        <v>6164</v>
      </c>
      <c r="AV592" t="s">
        <v>6165</v>
      </c>
      <c r="AW592" t="s">
        <v>6166</v>
      </c>
      <c r="AX592" t="s">
        <v>6184</v>
      </c>
      <c r="AY592">
        <v>47</v>
      </c>
      <c r="AZ592">
        <v>0</v>
      </c>
      <c r="BA592">
        <v>18</v>
      </c>
      <c r="BB592" t="s">
        <v>6180</v>
      </c>
      <c r="BC592">
        <v>0</v>
      </c>
      <c r="BD592">
        <v>0</v>
      </c>
      <c r="BE592" t="s">
        <v>6169</v>
      </c>
      <c r="BF592" t="s">
        <v>6170</v>
      </c>
      <c r="BG592">
        <v>1</v>
      </c>
      <c r="BH592" t="s">
        <v>6186</v>
      </c>
      <c r="BI592">
        <v>45</v>
      </c>
      <c r="BJ592" t="s">
        <v>6172</v>
      </c>
      <c r="BK592">
        <v>0</v>
      </c>
      <c r="BL592">
        <v>63</v>
      </c>
      <c r="BM592" s="3">
        <f t="shared" si="89"/>
        <v>0.77777777777777779</v>
      </c>
    </row>
    <row r="593" spans="1:65">
      <c r="A593" t="s">
        <v>721</v>
      </c>
      <c r="B593" s="2">
        <v>45694</v>
      </c>
      <c r="C593" t="s">
        <v>47</v>
      </c>
      <c r="D593" t="s">
        <v>630</v>
      </c>
      <c r="E593">
        <v>2</v>
      </c>
      <c r="F593" t="s">
        <v>61</v>
      </c>
      <c r="G593" t="s">
        <v>62</v>
      </c>
      <c r="H593" t="s">
        <v>96</v>
      </c>
      <c r="I593" t="s">
        <v>74</v>
      </c>
      <c r="J593" t="s">
        <v>65</v>
      </c>
      <c r="K593" t="s">
        <v>66</v>
      </c>
      <c r="L593" t="s">
        <v>55</v>
      </c>
      <c r="M593" t="s">
        <v>56</v>
      </c>
      <c r="N593" t="s">
        <v>109</v>
      </c>
      <c r="O593" t="s">
        <v>120</v>
      </c>
      <c r="P593">
        <v>52</v>
      </c>
      <c r="Q593">
        <v>55</v>
      </c>
      <c r="R593">
        <v>54</v>
      </c>
      <c r="S593">
        <v>1</v>
      </c>
      <c r="T593">
        <f t="shared" si="81"/>
        <v>53</v>
      </c>
      <c r="U593">
        <v>50</v>
      </c>
      <c r="V593">
        <f t="shared" si="82"/>
        <v>3</v>
      </c>
      <c r="W593" s="3">
        <f t="shared" si="83"/>
        <v>1.8518518518518517E-2</v>
      </c>
      <c r="X593">
        <v>19</v>
      </c>
      <c r="Y593" s="4">
        <v>7</v>
      </c>
      <c r="Z593" s="4">
        <v>1.6</v>
      </c>
      <c r="AA593" s="5">
        <v>48483.22</v>
      </c>
      <c r="AB593" s="5">
        <f t="shared" si="84"/>
        <v>2424161</v>
      </c>
      <c r="AC593" s="5">
        <v>34720.629999999997</v>
      </c>
      <c r="AD593" s="5">
        <f t="shared" si="85"/>
        <v>1874914.02</v>
      </c>
      <c r="AE593" s="5">
        <v>118477.23</v>
      </c>
      <c r="AF593" s="5">
        <v>32204.55</v>
      </c>
      <c r="AG593" s="5">
        <v>8733.64</v>
      </c>
      <c r="AH593" s="5">
        <v>2320</v>
      </c>
      <c r="AI593" s="5">
        <v>4600</v>
      </c>
      <c r="AJ593">
        <v>0</v>
      </c>
      <c r="AK593" s="5">
        <v>0</v>
      </c>
      <c r="AL593" s="5">
        <v>3034.99</v>
      </c>
      <c r="AM593" s="5">
        <v>80428.179999999993</v>
      </c>
      <c r="AN593">
        <v>8</v>
      </c>
      <c r="AO593">
        <v>9</v>
      </c>
      <c r="AP593" t="str">
        <f t="shared" si="86"/>
        <v>No</v>
      </c>
      <c r="AQ593">
        <v>2</v>
      </c>
      <c r="AR593" s="5">
        <f t="shared" si="87"/>
        <v>2124712.61</v>
      </c>
      <c r="AS593" s="5">
        <f t="shared" si="88"/>
        <v>299448.39</v>
      </c>
      <c r="AT593" t="s">
        <v>59</v>
      </c>
      <c r="AU593" t="s">
        <v>6164</v>
      </c>
      <c r="AV593" t="s">
        <v>6165</v>
      </c>
      <c r="AW593" t="s">
        <v>6166</v>
      </c>
      <c r="AX593" t="s">
        <v>6167</v>
      </c>
      <c r="AY593">
        <v>57</v>
      </c>
      <c r="AZ593">
        <v>4</v>
      </c>
      <c r="BA593">
        <v>26</v>
      </c>
      <c r="BB593" t="s">
        <v>6185</v>
      </c>
      <c r="BC593">
        <v>1</v>
      </c>
      <c r="BD593">
        <v>0</v>
      </c>
      <c r="BE593" t="s">
        <v>6178</v>
      </c>
      <c r="BF593" t="s">
        <v>6170</v>
      </c>
      <c r="BG593">
        <v>0</v>
      </c>
      <c r="BH593" t="s">
        <v>6171</v>
      </c>
      <c r="BI593">
        <v>10</v>
      </c>
      <c r="BJ593" t="s">
        <v>6172</v>
      </c>
      <c r="BK593">
        <v>0</v>
      </c>
      <c r="BL593">
        <v>60</v>
      </c>
      <c r="BM593" s="3">
        <f t="shared" si="89"/>
        <v>0.9</v>
      </c>
    </row>
    <row r="594" spans="1:65">
      <c r="A594" t="s">
        <v>722</v>
      </c>
      <c r="B594" s="2">
        <v>45694</v>
      </c>
      <c r="C594" t="s">
        <v>47</v>
      </c>
      <c r="D594" t="s">
        <v>630</v>
      </c>
      <c r="E594">
        <v>2</v>
      </c>
      <c r="F594" t="s">
        <v>61</v>
      </c>
      <c r="G594" t="s">
        <v>62</v>
      </c>
      <c r="H594" t="s">
        <v>63</v>
      </c>
      <c r="I594" t="s">
        <v>74</v>
      </c>
      <c r="J594" t="s">
        <v>53</v>
      </c>
      <c r="K594" t="s">
        <v>75</v>
      </c>
      <c r="L594" t="s">
        <v>92</v>
      </c>
      <c r="M594" t="s">
        <v>56</v>
      </c>
      <c r="N594" t="s">
        <v>94</v>
      </c>
      <c r="O594" t="s">
        <v>70</v>
      </c>
      <c r="P594">
        <v>62</v>
      </c>
      <c r="Q594">
        <v>67</v>
      </c>
      <c r="R594">
        <v>67</v>
      </c>
      <c r="S594">
        <v>1</v>
      </c>
      <c r="T594">
        <f t="shared" si="81"/>
        <v>66</v>
      </c>
      <c r="U594">
        <v>61</v>
      </c>
      <c r="V594">
        <f t="shared" si="82"/>
        <v>5</v>
      </c>
      <c r="W594" s="3">
        <f t="shared" si="83"/>
        <v>1.4925373134328358E-2</v>
      </c>
      <c r="X594">
        <v>26</v>
      </c>
      <c r="Y594" s="4">
        <v>9.1</v>
      </c>
      <c r="Z594" s="4">
        <v>1.7</v>
      </c>
      <c r="AA594" s="5">
        <v>36098.86</v>
      </c>
      <c r="AB594" s="5">
        <f t="shared" si="84"/>
        <v>2202030.46</v>
      </c>
      <c r="AC594" s="5">
        <v>23905.45</v>
      </c>
      <c r="AD594" s="5">
        <f t="shared" si="85"/>
        <v>1601665.15</v>
      </c>
      <c r="AE594" s="5">
        <v>112882.36</v>
      </c>
      <c r="AF594" s="5">
        <v>29985.56</v>
      </c>
      <c r="AG594" s="5">
        <v>8978.7199999999993</v>
      </c>
      <c r="AH594" s="5">
        <v>2465</v>
      </c>
      <c r="AI594" s="5">
        <v>3200</v>
      </c>
      <c r="AJ594">
        <v>0</v>
      </c>
      <c r="AK594" s="5">
        <v>0</v>
      </c>
      <c r="AL594" s="5">
        <v>3402.97</v>
      </c>
      <c r="AM594" s="5">
        <v>42110.39</v>
      </c>
      <c r="AN594">
        <v>4</v>
      </c>
      <c r="AO594">
        <v>4</v>
      </c>
      <c r="AP594" t="str">
        <f t="shared" si="86"/>
        <v>Yes</v>
      </c>
      <c r="AQ594">
        <v>0</v>
      </c>
      <c r="AR594" s="5">
        <f t="shared" si="87"/>
        <v>1804690.15</v>
      </c>
      <c r="AS594" s="5">
        <f t="shared" si="88"/>
        <v>397340.31</v>
      </c>
      <c r="AT594" t="s">
        <v>59</v>
      </c>
      <c r="AU594" t="s">
        <v>6164</v>
      </c>
      <c r="AV594" t="s">
        <v>6165</v>
      </c>
      <c r="AW594" t="s">
        <v>6166</v>
      </c>
      <c r="AX594" t="s">
        <v>6177</v>
      </c>
      <c r="AY594">
        <v>64</v>
      </c>
      <c r="AZ594">
        <v>0</v>
      </c>
      <c r="BA594">
        <v>29</v>
      </c>
      <c r="BB594" t="s">
        <v>6180</v>
      </c>
      <c r="BC594">
        <v>0</v>
      </c>
      <c r="BD594">
        <v>0</v>
      </c>
      <c r="BE594" t="s">
        <v>6169</v>
      </c>
      <c r="BF594" t="s">
        <v>6170</v>
      </c>
      <c r="BG594">
        <v>1</v>
      </c>
      <c r="BH594" t="s">
        <v>6179</v>
      </c>
      <c r="BI594">
        <v>54</v>
      </c>
      <c r="BJ594" t="s">
        <v>6187</v>
      </c>
      <c r="BK594">
        <v>0</v>
      </c>
      <c r="BL594">
        <v>76</v>
      </c>
      <c r="BM594" s="3">
        <f t="shared" si="89"/>
        <v>0.88157894736842102</v>
      </c>
    </row>
    <row r="595" spans="1:65">
      <c r="A595" t="s">
        <v>723</v>
      </c>
      <c r="B595" s="2">
        <v>45694</v>
      </c>
      <c r="C595" t="s">
        <v>47</v>
      </c>
      <c r="D595" t="s">
        <v>630</v>
      </c>
      <c r="E595">
        <v>2</v>
      </c>
      <c r="F595" t="s">
        <v>78</v>
      </c>
      <c r="G595" t="s">
        <v>50</v>
      </c>
      <c r="H595" t="s">
        <v>161</v>
      </c>
      <c r="I595" t="s">
        <v>74</v>
      </c>
      <c r="J595" t="s">
        <v>81</v>
      </c>
      <c r="K595" t="s">
        <v>66</v>
      </c>
      <c r="L595" t="s">
        <v>92</v>
      </c>
      <c r="M595" t="s">
        <v>56</v>
      </c>
      <c r="N595" t="s">
        <v>94</v>
      </c>
      <c r="O595" t="s">
        <v>82</v>
      </c>
      <c r="P595">
        <v>37</v>
      </c>
      <c r="Q595">
        <v>39</v>
      </c>
      <c r="R595">
        <v>36</v>
      </c>
      <c r="S595">
        <v>1</v>
      </c>
      <c r="T595">
        <f t="shared" si="81"/>
        <v>35</v>
      </c>
      <c r="U595">
        <v>35</v>
      </c>
      <c r="V595">
        <f t="shared" si="82"/>
        <v>0</v>
      </c>
      <c r="W595" s="3">
        <f t="shared" si="83"/>
        <v>2.7777777777777776E-2</v>
      </c>
      <c r="X595">
        <v>34</v>
      </c>
      <c r="Y595" s="4">
        <v>2.4</v>
      </c>
      <c r="Z595" s="4">
        <v>0.9</v>
      </c>
      <c r="AA595" s="5">
        <v>73116.63</v>
      </c>
      <c r="AB595" s="5">
        <f t="shared" si="84"/>
        <v>2559082.0499999998</v>
      </c>
      <c r="AC595" s="5">
        <v>53706.19</v>
      </c>
      <c r="AD595" s="5">
        <f t="shared" si="85"/>
        <v>1933422.84</v>
      </c>
      <c r="AE595" s="5">
        <v>110659.52</v>
      </c>
      <c r="AF595" s="5">
        <v>33185.14</v>
      </c>
      <c r="AG595" s="5">
        <v>9482.84</v>
      </c>
      <c r="AH595" s="5">
        <v>1305</v>
      </c>
      <c r="AI595" s="5">
        <v>6800</v>
      </c>
      <c r="AJ595">
        <v>0</v>
      </c>
      <c r="AK595" s="5">
        <v>0</v>
      </c>
      <c r="AL595" s="5">
        <v>0</v>
      </c>
      <c r="AM595" s="5">
        <v>23565.67</v>
      </c>
      <c r="AN595">
        <v>4</v>
      </c>
      <c r="AO595">
        <v>3</v>
      </c>
      <c r="AP595" t="str">
        <f t="shared" si="86"/>
        <v>Yes</v>
      </c>
      <c r="AQ595">
        <v>0</v>
      </c>
      <c r="AR595" s="5">
        <f t="shared" si="87"/>
        <v>2118421.0099999998</v>
      </c>
      <c r="AS595" s="5">
        <f t="shared" si="88"/>
        <v>440661.04</v>
      </c>
      <c r="AT595" t="s">
        <v>59</v>
      </c>
      <c r="AU595" t="s">
        <v>6164</v>
      </c>
      <c r="AV595" t="s">
        <v>6165</v>
      </c>
      <c r="AW595" t="s">
        <v>6166</v>
      </c>
      <c r="AX595" t="s">
        <v>6167</v>
      </c>
      <c r="AY595">
        <v>37</v>
      </c>
      <c r="AZ595">
        <v>0</v>
      </c>
      <c r="BA595">
        <v>0</v>
      </c>
      <c r="BB595" t="s">
        <v>6168</v>
      </c>
      <c r="BC595">
        <v>0</v>
      </c>
      <c r="BD595">
        <v>0</v>
      </c>
      <c r="BE595" t="s">
        <v>6169</v>
      </c>
      <c r="BF595" t="s">
        <v>6170</v>
      </c>
      <c r="BG595">
        <v>0</v>
      </c>
      <c r="BH595" t="s">
        <v>6171</v>
      </c>
      <c r="BI595">
        <v>21</v>
      </c>
      <c r="BJ595" t="s">
        <v>6172</v>
      </c>
      <c r="BK595">
        <v>0</v>
      </c>
      <c r="BL595">
        <v>49</v>
      </c>
      <c r="BM595" s="3">
        <f t="shared" si="89"/>
        <v>0.73469387755102045</v>
      </c>
    </row>
    <row r="596" spans="1:65">
      <c r="A596" t="s">
        <v>724</v>
      </c>
      <c r="B596" s="2">
        <v>45694</v>
      </c>
      <c r="C596" t="s">
        <v>47</v>
      </c>
      <c r="D596" t="s">
        <v>630</v>
      </c>
      <c r="E596">
        <v>2</v>
      </c>
      <c r="F596" t="s">
        <v>49</v>
      </c>
      <c r="G596" t="s">
        <v>79</v>
      </c>
      <c r="H596" t="s">
        <v>262</v>
      </c>
      <c r="I596" t="s">
        <v>52</v>
      </c>
      <c r="J596" t="s">
        <v>53</v>
      </c>
      <c r="K596" t="s">
        <v>66</v>
      </c>
      <c r="L596" t="s">
        <v>92</v>
      </c>
      <c r="M596" t="s">
        <v>56</v>
      </c>
      <c r="N596" t="s">
        <v>57</v>
      </c>
      <c r="O596" t="s">
        <v>120</v>
      </c>
      <c r="P596">
        <v>54</v>
      </c>
      <c r="Q596">
        <v>56</v>
      </c>
      <c r="R596">
        <v>54</v>
      </c>
      <c r="S596">
        <v>1</v>
      </c>
      <c r="T596">
        <f t="shared" si="81"/>
        <v>53</v>
      </c>
      <c r="U596">
        <v>53</v>
      </c>
      <c r="V596">
        <f t="shared" si="82"/>
        <v>0</v>
      </c>
      <c r="W596" s="3">
        <f t="shared" si="83"/>
        <v>1.8518518518518517E-2</v>
      </c>
      <c r="X596">
        <v>23</v>
      </c>
      <c r="Y596" s="4">
        <v>0</v>
      </c>
      <c r="Z596" s="4">
        <v>1</v>
      </c>
      <c r="AA596" s="5">
        <v>33505.49</v>
      </c>
      <c r="AB596" s="5">
        <f t="shared" si="84"/>
        <v>1775790.97</v>
      </c>
      <c r="AC596" s="5">
        <v>23832.41</v>
      </c>
      <c r="AD596" s="5">
        <f t="shared" si="85"/>
        <v>1286950.1399999999</v>
      </c>
      <c r="AE596" s="5">
        <v>97504.4</v>
      </c>
      <c r="AF596" s="5">
        <v>24816.9</v>
      </c>
      <c r="AG596" s="5">
        <v>9462.57</v>
      </c>
      <c r="AH596" s="5">
        <v>1450</v>
      </c>
      <c r="AI596" s="5">
        <v>3200</v>
      </c>
      <c r="AJ596">
        <v>0</v>
      </c>
      <c r="AK596" s="5">
        <v>0</v>
      </c>
      <c r="AL596" s="5">
        <v>0</v>
      </c>
      <c r="AM596" s="5">
        <v>32419.29</v>
      </c>
      <c r="AN596">
        <v>4</v>
      </c>
      <c r="AO596">
        <v>4</v>
      </c>
      <c r="AP596" t="str">
        <f t="shared" si="86"/>
        <v>Yes</v>
      </c>
      <c r="AQ596">
        <v>0</v>
      </c>
      <c r="AR596" s="5">
        <f t="shared" si="87"/>
        <v>1455803.3</v>
      </c>
      <c r="AS596" s="5">
        <f t="shared" si="88"/>
        <v>319987.67</v>
      </c>
      <c r="AT596" t="s">
        <v>59</v>
      </c>
      <c r="AU596" t="s">
        <v>6164</v>
      </c>
      <c r="AV596" t="s">
        <v>6165</v>
      </c>
      <c r="AW596" t="s">
        <v>6166</v>
      </c>
      <c r="AX596" t="s">
        <v>6167</v>
      </c>
      <c r="AY596">
        <v>57</v>
      </c>
      <c r="AZ596">
        <v>2</v>
      </c>
      <c r="BA596">
        <v>0</v>
      </c>
      <c r="BB596" t="s">
        <v>6168</v>
      </c>
      <c r="BC596">
        <v>0</v>
      </c>
      <c r="BD596">
        <v>0</v>
      </c>
      <c r="BE596" t="s">
        <v>6169</v>
      </c>
      <c r="BF596" t="s">
        <v>6170</v>
      </c>
      <c r="BG596">
        <v>0</v>
      </c>
      <c r="BH596" t="s">
        <v>6171</v>
      </c>
      <c r="BI596">
        <v>33</v>
      </c>
      <c r="BJ596" t="s">
        <v>6172</v>
      </c>
      <c r="BK596">
        <v>0</v>
      </c>
      <c r="BL596">
        <v>72</v>
      </c>
      <c r="BM596" s="3">
        <f t="shared" si="89"/>
        <v>0.75</v>
      </c>
    </row>
    <row r="597" spans="1:65">
      <c r="A597" t="s">
        <v>725</v>
      </c>
      <c r="B597" s="2">
        <v>45694</v>
      </c>
      <c r="C597" t="s">
        <v>47</v>
      </c>
      <c r="D597" t="s">
        <v>630</v>
      </c>
      <c r="E597">
        <v>2</v>
      </c>
      <c r="F597" t="s">
        <v>61</v>
      </c>
      <c r="G597" t="s">
        <v>79</v>
      </c>
      <c r="H597" t="s">
        <v>84</v>
      </c>
      <c r="I597" t="s">
        <v>74</v>
      </c>
      <c r="J597" t="s">
        <v>53</v>
      </c>
      <c r="K597" t="s">
        <v>75</v>
      </c>
      <c r="L597" t="s">
        <v>55</v>
      </c>
      <c r="M597" t="s">
        <v>56</v>
      </c>
      <c r="N597" t="s">
        <v>94</v>
      </c>
      <c r="O597" t="s">
        <v>58</v>
      </c>
      <c r="P597">
        <v>58</v>
      </c>
      <c r="Q597">
        <v>59</v>
      </c>
      <c r="R597">
        <v>57</v>
      </c>
      <c r="S597">
        <v>1</v>
      </c>
      <c r="T597">
        <f t="shared" si="81"/>
        <v>56</v>
      </c>
      <c r="U597">
        <v>56</v>
      </c>
      <c r="V597">
        <f t="shared" si="82"/>
        <v>0</v>
      </c>
      <c r="W597" s="3">
        <f t="shared" si="83"/>
        <v>1.7543859649122806E-2</v>
      </c>
      <c r="X597">
        <v>31</v>
      </c>
      <c r="Y597" s="4">
        <v>0.6</v>
      </c>
      <c r="Z597" s="4">
        <v>0.7</v>
      </c>
      <c r="AA597" s="5">
        <v>35634.239999999998</v>
      </c>
      <c r="AB597" s="5">
        <f t="shared" si="84"/>
        <v>1995517.44</v>
      </c>
      <c r="AC597" s="5">
        <v>23590.38</v>
      </c>
      <c r="AD597" s="5">
        <f t="shared" si="85"/>
        <v>1344651.66</v>
      </c>
      <c r="AE597" s="5">
        <v>96054.399999999994</v>
      </c>
      <c r="AF597" s="5">
        <v>25631.15</v>
      </c>
      <c r="AG597" s="5">
        <v>9386.59</v>
      </c>
      <c r="AH597" s="5">
        <v>1015</v>
      </c>
      <c r="AI597" s="5">
        <v>3200</v>
      </c>
      <c r="AJ597">
        <v>0</v>
      </c>
      <c r="AK597" s="5">
        <v>0</v>
      </c>
      <c r="AL597" s="5">
        <v>0</v>
      </c>
      <c r="AM597" s="5">
        <v>38578.1</v>
      </c>
      <c r="AN597">
        <v>4</v>
      </c>
      <c r="AO597">
        <v>4</v>
      </c>
      <c r="AP597" t="str">
        <f t="shared" si="86"/>
        <v>Yes</v>
      </c>
      <c r="AQ597">
        <v>1</v>
      </c>
      <c r="AR597" s="5">
        <f t="shared" si="87"/>
        <v>1518516.9</v>
      </c>
      <c r="AS597" s="5">
        <f t="shared" si="88"/>
        <v>477000.54</v>
      </c>
      <c r="AT597" t="s">
        <v>59</v>
      </c>
      <c r="AU597" t="s">
        <v>6164</v>
      </c>
      <c r="AV597" t="s">
        <v>6165</v>
      </c>
      <c r="AW597" t="s">
        <v>6166</v>
      </c>
      <c r="AX597" t="s">
        <v>6167</v>
      </c>
      <c r="AY597">
        <v>61</v>
      </c>
      <c r="AZ597">
        <v>1</v>
      </c>
      <c r="BA597">
        <v>0</v>
      </c>
      <c r="BB597" t="s">
        <v>6168</v>
      </c>
      <c r="BC597">
        <v>0</v>
      </c>
      <c r="BD597">
        <v>0</v>
      </c>
      <c r="BE597" t="s">
        <v>6169</v>
      </c>
      <c r="BF597" t="s">
        <v>6170</v>
      </c>
      <c r="BG597">
        <v>1</v>
      </c>
      <c r="BH597" t="s">
        <v>6179</v>
      </c>
      <c r="BI597">
        <v>53</v>
      </c>
      <c r="BJ597" t="s">
        <v>6187</v>
      </c>
      <c r="BK597">
        <v>0</v>
      </c>
      <c r="BL597">
        <v>70</v>
      </c>
      <c r="BM597" s="3">
        <f t="shared" si="89"/>
        <v>0.81428571428571428</v>
      </c>
    </row>
    <row r="598" spans="1:65">
      <c r="A598" t="s">
        <v>726</v>
      </c>
      <c r="B598" s="2">
        <v>45694</v>
      </c>
      <c r="C598" t="s">
        <v>47</v>
      </c>
      <c r="D598" t="s">
        <v>630</v>
      </c>
      <c r="E598">
        <v>2</v>
      </c>
      <c r="F598" t="s">
        <v>78</v>
      </c>
      <c r="G598" t="s">
        <v>62</v>
      </c>
      <c r="H598" t="s">
        <v>91</v>
      </c>
      <c r="I598" t="s">
        <v>52</v>
      </c>
      <c r="J598" t="s">
        <v>81</v>
      </c>
      <c r="K598" t="s">
        <v>75</v>
      </c>
      <c r="L598" t="s">
        <v>55</v>
      </c>
      <c r="M598" t="s">
        <v>56</v>
      </c>
      <c r="N598" t="s">
        <v>109</v>
      </c>
      <c r="O598" t="s">
        <v>70</v>
      </c>
      <c r="P598">
        <v>39</v>
      </c>
      <c r="Q598">
        <v>41</v>
      </c>
      <c r="R598">
        <v>39</v>
      </c>
      <c r="S598">
        <v>1</v>
      </c>
      <c r="T598">
        <f t="shared" si="81"/>
        <v>38</v>
      </c>
      <c r="U598">
        <v>37</v>
      </c>
      <c r="V598">
        <f t="shared" si="82"/>
        <v>1</v>
      </c>
      <c r="W598" s="3">
        <f t="shared" si="83"/>
        <v>2.564102564102564E-2</v>
      </c>
      <c r="X598">
        <v>31</v>
      </c>
      <c r="Y598" s="4">
        <v>7.8</v>
      </c>
      <c r="Z598" s="4">
        <v>1.2</v>
      </c>
      <c r="AA598" s="5">
        <v>78327.22</v>
      </c>
      <c r="AB598" s="5">
        <f t="shared" si="84"/>
        <v>2898107.14</v>
      </c>
      <c r="AC598" s="5">
        <v>52832.800000000003</v>
      </c>
      <c r="AD598" s="5">
        <f t="shared" si="85"/>
        <v>2060479.2</v>
      </c>
      <c r="AE598" s="5">
        <v>123200.87</v>
      </c>
      <c r="AF598" s="5">
        <v>35495.64</v>
      </c>
      <c r="AG598" s="5">
        <v>10520.93</v>
      </c>
      <c r="AH598" s="5">
        <v>1740</v>
      </c>
      <c r="AI598" s="5">
        <v>6800</v>
      </c>
      <c r="AJ598">
        <v>0</v>
      </c>
      <c r="AK598" s="5">
        <v>0</v>
      </c>
      <c r="AL598" s="5">
        <v>1555.12</v>
      </c>
      <c r="AM598" s="5">
        <v>62291.01</v>
      </c>
      <c r="AN598">
        <v>8</v>
      </c>
      <c r="AO598">
        <v>11</v>
      </c>
      <c r="AP598" t="str">
        <f t="shared" si="86"/>
        <v>No</v>
      </c>
      <c r="AQ598">
        <v>1</v>
      </c>
      <c r="AR598" s="5">
        <f t="shared" si="87"/>
        <v>2302082.77</v>
      </c>
      <c r="AS598" s="5">
        <f t="shared" si="88"/>
        <v>596024.37</v>
      </c>
      <c r="AT598" t="s">
        <v>59</v>
      </c>
      <c r="AU598" t="s">
        <v>6164</v>
      </c>
      <c r="AV598" t="s">
        <v>6165</v>
      </c>
      <c r="AW598" t="s">
        <v>6166</v>
      </c>
      <c r="AX598" t="s">
        <v>6167</v>
      </c>
      <c r="AY598">
        <v>42</v>
      </c>
      <c r="AZ598">
        <v>0</v>
      </c>
      <c r="BA598">
        <v>17</v>
      </c>
      <c r="BB598" t="s">
        <v>6191</v>
      </c>
      <c r="BC598">
        <v>1</v>
      </c>
      <c r="BD598">
        <v>2</v>
      </c>
      <c r="BE598" t="s">
        <v>6188</v>
      </c>
      <c r="BF598" t="s">
        <v>6170</v>
      </c>
      <c r="BG598">
        <v>0</v>
      </c>
      <c r="BH598" t="s">
        <v>6171</v>
      </c>
      <c r="BI598">
        <v>39</v>
      </c>
      <c r="BJ598" t="s">
        <v>6172</v>
      </c>
      <c r="BK598">
        <v>0</v>
      </c>
      <c r="BL598">
        <v>46</v>
      </c>
      <c r="BM598" s="3">
        <f t="shared" si="89"/>
        <v>0.84782608695652173</v>
      </c>
    </row>
    <row r="599" spans="1:65">
      <c r="A599" t="s">
        <v>727</v>
      </c>
      <c r="B599" s="2">
        <v>45694</v>
      </c>
      <c r="C599" t="s">
        <v>47</v>
      </c>
      <c r="D599" t="s">
        <v>630</v>
      </c>
      <c r="E599">
        <v>2</v>
      </c>
      <c r="F599" t="s">
        <v>72</v>
      </c>
      <c r="G599" t="s">
        <v>50</v>
      </c>
      <c r="H599" t="s">
        <v>119</v>
      </c>
      <c r="I599" t="s">
        <v>64</v>
      </c>
      <c r="J599" t="s">
        <v>53</v>
      </c>
      <c r="K599" t="s">
        <v>66</v>
      </c>
      <c r="L599" t="s">
        <v>92</v>
      </c>
      <c r="M599" t="s">
        <v>56</v>
      </c>
      <c r="N599" t="s">
        <v>76</v>
      </c>
      <c r="O599" t="s">
        <v>82</v>
      </c>
      <c r="P599">
        <v>65</v>
      </c>
      <c r="Q599">
        <v>67</v>
      </c>
      <c r="R599">
        <v>68</v>
      </c>
      <c r="S599">
        <v>1</v>
      </c>
      <c r="T599">
        <f t="shared" si="81"/>
        <v>67</v>
      </c>
      <c r="U599">
        <v>62</v>
      </c>
      <c r="V599">
        <f t="shared" si="82"/>
        <v>5</v>
      </c>
      <c r="W599" s="3">
        <f t="shared" si="83"/>
        <v>1.4705882352941176E-2</v>
      </c>
      <c r="X599">
        <v>22</v>
      </c>
      <c r="Y599" s="4">
        <v>6.4</v>
      </c>
      <c r="Z599" s="4">
        <v>2.4</v>
      </c>
      <c r="AA599" s="5">
        <v>33988.19</v>
      </c>
      <c r="AB599" s="5">
        <f t="shared" si="84"/>
        <v>2107267.7799999998</v>
      </c>
      <c r="AC599" s="5">
        <v>23670.959999999999</v>
      </c>
      <c r="AD599" s="5">
        <f t="shared" si="85"/>
        <v>1609625.28</v>
      </c>
      <c r="AE599" s="5">
        <v>112598.02</v>
      </c>
      <c r="AF599" s="5">
        <v>30819.88</v>
      </c>
      <c r="AG599" s="5">
        <v>8679.65</v>
      </c>
      <c r="AH599" s="5">
        <v>3480</v>
      </c>
      <c r="AI599" s="5">
        <v>3200</v>
      </c>
      <c r="AJ599">
        <v>0</v>
      </c>
      <c r="AK599" s="5">
        <v>0</v>
      </c>
      <c r="AL599" s="5">
        <v>3243.27</v>
      </c>
      <c r="AM599" s="5">
        <v>38725.35</v>
      </c>
      <c r="AN599">
        <v>4</v>
      </c>
      <c r="AO599">
        <v>4</v>
      </c>
      <c r="AP599" t="str">
        <f t="shared" si="86"/>
        <v>Yes</v>
      </c>
      <c r="AQ599">
        <v>1</v>
      </c>
      <c r="AR599" s="5">
        <f t="shared" si="87"/>
        <v>1810371.45</v>
      </c>
      <c r="AS599" s="5">
        <f t="shared" si="88"/>
        <v>296896.33</v>
      </c>
      <c r="AT599" t="s">
        <v>59</v>
      </c>
      <c r="AU599" t="s">
        <v>6164</v>
      </c>
      <c r="AV599" t="s">
        <v>6165</v>
      </c>
      <c r="AW599" t="s">
        <v>6166</v>
      </c>
      <c r="AX599" t="s">
        <v>6184</v>
      </c>
      <c r="AY599">
        <v>66</v>
      </c>
      <c r="AZ599">
        <v>0</v>
      </c>
      <c r="BA599">
        <v>28</v>
      </c>
      <c r="BB599" t="s">
        <v>6180</v>
      </c>
      <c r="BC599">
        <v>0</v>
      </c>
      <c r="BD599">
        <v>0</v>
      </c>
      <c r="BE599" t="s">
        <v>6169</v>
      </c>
      <c r="BF599" t="s">
        <v>6170</v>
      </c>
      <c r="BG599">
        <v>1</v>
      </c>
      <c r="BH599" t="s">
        <v>6179</v>
      </c>
      <c r="BI599">
        <v>30</v>
      </c>
      <c r="BJ599" t="s">
        <v>6172</v>
      </c>
      <c r="BK599">
        <v>0</v>
      </c>
      <c r="BL599">
        <v>73</v>
      </c>
      <c r="BM599" s="3">
        <f t="shared" si="89"/>
        <v>0.93150684931506844</v>
      </c>
    </row>
    <row r="600" spans="1:65">
      <c r="A600" t="s">
        <v>728</v>
      </c>
      <c r="B600" s="2">
        <v>45694</v>
      </c>
      <c r="C600" t="s">
        <v>47</v>
      </c>
      <c r="D600" t="s">
        <v>630</v>
      </c>
      <c r="E600">
        <v>2</v>
      </c>
      <c r="F600" t="s">
        <v>49</v>
      </c>
      <c r="G600" t="s">
        <v>50</v>
      </c>
      <c r="H600" t="s">
        <v>245</v>
      </c>
      <c r="I600" t="s">
        <v>64</v>
      </c>
      <c r="J600" t="s">
        <v>65</v>
      </c>
      <c r="K600" t="s">
        <v>75</v>
      </c>
      <c r="L600" t="s">
        <v>87</v>
      </c>
      <c r="M600" t="s">
        <v>56</v>
      </c>
      <c r="N600" t="s">
        <v>76</v>
      </c>
      <c r="O600" t="s">
        <v>70</v>
      </c>
      <c r="P600">
        <v>45</v>
      </c>
      <c r="Q600">
        <v>46</v>
      </c>
      <c r="R600">
        <v>45</v>
      </c>
      <c r="S600">
        <v>1</v>
      </c>
      <c r="T600">
        <f t="shared" si="81"/>
        <v>44</v>
      </c>
      <c r="U600">
        <v>44</v>
      </c>
      <c r="V600">
        <f t="shared" si="82"/>
        <v>0</v>
      </c>
      <c r="W600" s="3">
        <f t="shared" si="83"/>
        <v>2.2222222222222223E-2</v>
      </c>
      <c r="X600">
        <v>20</v>
      </c>
      <c r="Y600" s="4">
        <v>4.3</v>
      </c>
      <c r="Z600" s="4">
        <v>1.1000000000000001</v>
      </c>
      <c r="AA600" s="5">
        <v>52191.31</v>
      </c>
      <c r="AB600" s="5">
        <f t="shared" si="84"/>
        <v>2296417.64</v>
      </c>
      <c r="AC600" s="5">
        <v>35825.89</v>
      </c>
      <c r="AD600" s="5">
        <f t="shared" si="85"/>
        <v>1612165.05</v>
      </c>
      <c r="AE600" s="5">
        <v>96779.38</v>
      </c>
      <c r="AF600" s="5">
        <v>28600.45</v>
      </c>
      <c r="AG600" s="5">
        <v>9082.41</v>
      </c>
      <c r="AH600" s="5">
        <v>1595</v>
      </c>
      <c r="AI600" s="5">
        <v>4600</v>
      </c>
      <c r="AJ600">
        <v>0</v>
      </c>
      <c r="AK600" s="5">
        <v>0</v>
      </c>
      <c r="AL600" s="5">
        <v>0</v>
      </c>
      <c r="AM600" s="5">
        <v>30287.63</v>
      </c>
      <c r="AN600">
        <v>4</v>
      </c>
      <c r="AO600">
        <v>3</v>
      </c>
      <c r="AP600" t="str">
        <f t="shared" si="86"/>
        <v>Yes</v>
      </c>
      <c r="AQ600">
        <v>0</v>
      </c>
      <c r="AR600" s="5">
        <f t="shared" si="87"/>
        <v>1783109.92</v>
      </c>
      <c r="AS600" s="5">
        <f t="shared" si="88"/>
        <v>513307.72</v>
      </c>
      <c r="AT600" t="s">
        <v>59</v>
      </c>
      <c r="AU600" t="s">
        <v>6164</v>
      </c>
      <c r="AV600" t="s">
        <v>6165</v>
      </c>
      <c r="AW600" t="s">
        <v>6166</v>
      </c>
      <c r="AX600" t="s">
        <v>6167</v>
      </c>
      <c r="AY600">
        <v>46</v>
      </c>
      <c r="AZ600">
        <v>0</v>
      </c>
      <c r="BA600">
        <v>0</v>
      </c>
      <c r="BB600" t="s">
        <v>6168</v>
      </c>
      <c r="BC600">
        <v>0</v>
      </c>
      <c r="BD600">
        <v>0</v>
      </c>
      <c r="BE600" t="s">
        <v>6169</v>
      </c>
      <c r="BF600" t="s">
        <v>6170</v>
      </c>
      <c r="BG600">
        <v>0</v>
      </c>
      <c r="BH600" t="s">
        <v>6171</v>
      </c>
      <c r="BI600">
        <v>37</v>
      </c>
      <c r="BJ600" t="s">
        <v>6172</v>
      </c>
      <c r="BK600">
        <v>0</v>
      </c>
      <c r="BL600">
        <v>64</v>
      </c>
      <c r="BM600" s="3">
        <f t="shared" si="89"/>
        <v>0.703125</v>
      </c>
    </row>
    <row r="601" spans="1:65">
      <c r="A601" t="s">
        <v>729</v>
      </c>
      <c r="B601" s="2">
        <v>45694</v>
      </c>
      <c r="C601" t="s">
        <v>47</v>
      </c>
      <c r="D601" t="s">
        <v>630</v>
      </c>
      <c r="E601">
        <v>2</v>
      </c>
      <c r="F601" t="s">
        <v>61</v>
      </c>
      <c r="G601" t="s">
        <v>50</v>
      </c>
      <c r="H601" t="s">
        <v>170</v>
      </c>
      <c r="I601" t="s">
        <v>52</v>
      </c>
      <c r="J601" t="s">
        <v>53</v>
      </c>
      <c r="K601" t="s">
        <v>75</v>
      </c>
      <c r="L601" t="s">
        <v>55</v>
      </c>
      <c r="M601" t="s">
        <v>56</v>
      </c>
      <c r="N601" t="s">
        <v>109</v>
      </c>
      <c r="O601" t="s">
        <v>70</v>
      </c>
      <c r="P601">
        <v>57</v>
      </c>
      <c r="Q601">
        <v>57</v>
      </c>
      <c r="R601">
        <v>58</v>
      </c>
      <c r="S601">
        <v>1</v>
      </c>
      <c r="T601">
        <f t="shared" si="81"/>
        <v>57</v>
      </c>
      <c r="U601">
        <v>55</v>
      </c>
      <c r="V601">
        <f t="shared" si="82"/>
        <v>2</v>
      </c>
      <c r="W601" s="3">
        <f t="shared" si="83"/>
        <v>1.7241379310344827E-2</v>
      </c>
      <c r="X601">
        <v>22</v>
      </c>
      <c r="Y601" s="4">
        <v>5.9</v>
      </c>
      <c r="Z601" s="4">
        <v>1.4</v>
      </c>
      <c r="AA601" s="5">
        <v>35569.31</v>
      </c>
      <c r="AB601" s="5">
        <f t="shared" si="84"/>
        <v>1956312.05</v>
      </c>
      <c r="AC601" s="5">
        <v>23583.56</v>
      </c>
      <c r="AD601" s="5">
        <f t="shared" si="85"/>
        <v>1367846.48</v>
      </c>
      <c r="AE601" s="5">
        <v>103917.92</v>
      </c>
      <c r="AF601" s="5">
        <v>24874.68</v>
      </c>
      <c r="AG601" s="5">
        <v>9423.2900000000009</v>
      </c>
      <c r="AH601" s="5">
        <v>2030</v>
      </c>
      <c r="AI601" s="5">
        <v>3200</v>
      </c>
      <c r="AJ601">
        <v>0</v>
      </c>
      <c r="AK601" s="5">
        <v>0</v>
      </c>
      <c r="AL601" s="5">
        <v>1326.59</v>
      </c>
      <c r="AM601" s="5">
        <v>81586.66</v>
      </c>
      <c r="AN601">
        <v>8</v>
      </c>
      <c r="AO601">
        <v>8</v>
      </c>
      <c r="AP601" t="str">
        <f t="shared" si="86"/>
        <v>Yes</v>
      </c>
      <c r="AQ601">
        <v>1</v>
      </c>
      <c r="AR601" s="5">
        <f t="shared" si="87"/>
        <v>1594205.62</v>
      </c>
      <c r="AS601" s="5">
        <f t="shared" si="88"/>
        <v>362106.43</v>
      </c>
      <c r="AT601" t="s">
        <v>59</v>
      </c>
      <c r="AU601" t="s">
        <v>6164</v>
      </c>
      <c r="AV601" t="s">
        <v>6165</v>
      </c>
      <c r="AW601" t="s">
        <v>6166</v>
      </c>
      <c r="AX601" t="s">
        <v>6184</v>
      </c>
      <c r="AY601">
        <v>64</v>
      </c>
      <c r="AZ601">
        <v>4</v>
      </c>
      <c r="BA601">
        <v>15</v>
      </c>
      <c r="BB601" t="s">
        <v>6185</v>
      </c>
      <c r="BC601">
        <v>0</v>
      </c>
      <c r="BD601">
        <v>0</v>
      </c>
      <c r="BE601" t="s">
        <v>6169</v>
      </c>
      <c r="BF601" t="s">
        <v>6170</v>
      </c>
      <c r="BG601">
        <v>1</v>
      </c>
      <c r="BH601" t="s">
        <v>6179</v>
      </c>
      <c r="BI601">
        <v>24</v>
      </c>
      <c r="BJ601" t="s">
        <v>6172</v>
      </c>
      <c r="BK601">
        <v>0</v>
      </c>
      <c r="BL601">
        <v>74</v>
      </c>
      <c r="BM601" s="3">
        <f t="shared" si="89"/>
        <v>0.78378378378378377</v>
      </c>
    </row>
    <row r="602" spans="1:65">
      <c r="A602" t="s">
        <v>730</v>
      </c>
      <c r="B602" s="2">
        <v>45694</v>
      </c>
      <c r="C602" t="s">
        <v>47</v>
      </c>
      <c r="D602" t="s">
        <v>630</v>
      </c>
      <c r="E602">
        <v>2</v>
      </c>
      <c r="F602" t="s">
        <v>72</v>
      </c>
      <c r="G602" t="s">
        <v>62</v>
      </c>
      <c r="H602" t="s">
        <v>150</v>
      </c>
      <c r="I602" t="s">
        <v>74</v>
      </c>
      <c r="J602" t="s">
        <v>65</v>
      </c>
      <c r="K602" t="s">
        <v>75</v>
      </c>
      <c r="L602" t="s">
        <v>67</v>
      </c>
      <c r="M602" t="s">
        <v>68</v>
      </c>
      <c r="N602" t="s">
        <v>69</v>
      </c>
      <c r="O602" t="s">
        <v>120</v>
      </c>
      <c r="P602">
        <v>49</v>
      </c>
      <c r="Q602">
        <v>49</v>
      </c>
      <c r="R602">
        <v>49</v>
      </c>
      <c r="S602">
        <v>2</v>
      </c>
      <c r="T602">
        <f t="shared" si="81"/>
        <v>47</v>
      </c>
      <c r="U602">
        <v>47</v>
      </c>
      <c r="V602">
        <f t="shared" si="82"/>
        <v>0</v>
      </c>
      <c r="W602" s="3">
        <f t="shared" si="83"/>
        <v>4.0816326530612242E-2</v>
      </c>
      <c r="X602">
        <v>24</v>
      </c>
      <c r="Y602" s="4">
        <v>4.5999999999999996</v>
      </c>
      <c r="Z602" s="4">
        <v>1.4</v>
      </c>
      <c r="AA602" s="5">
        <v>52561.07</v>
      </c>
      <c r="AB602" s="5">
        <f t="shared" si="84"/>
        <v>2470370.29</v>
      </c>
      <c r="AC602" s="5">
        <v>32338.58</v>
      </c>
      <c r="AD602" s="5">
        <f t="shared" si="85"/>
        <v>1584590.42</v>
      </c>
      <c r="AE602" s="5">
        <v>108544.59</v>
      </c>
      <c r="AF602" s="5">
        <v>30372.29</v>
      </c>
      <c r="AG602" s="5">
        <v>9328.9500000000007</v>
      </c>
      <c r="AH602" s="5">
        <v>2030</v>
      </c>
      <c r="AI602" s="5">
        <v>9200</v>
      </c>
      <c r="AJ602">
        <v>1</v>
      </c>
      <c r="AK602" s="5">
        <v>13636.71</v>
      </c>
      <c r="AL602" s="5">
        <v>0</v>
      </c>
      <c r="AM602" s="5">
        <v>35283.730000000003</v>
      </c>
      <c r="AN602">
        <v>4</v>
      </c>
      <c r="AO602">
        <v>5</v>
      </c>
      <c r="AP602" t="str">
        <f t="shared" si="86"/>
        <v>No</v>
      </c>
      <c r="AQ602">
        <v>3</v>
      </c>
      <c r="AR602" s="5">
        <f t="shared" si="87"/>
        <v>1792986.69</v>
      </c>
      <c r="AS602" s="5">
        <f t="shared" si="88"/>
        <v>677383.6</v>
      </c>
      <c r="AT602" t="s">
        <v>116</v>
      </c>
      <c r="AU602" t="s">
        <v>6199</v>
      </c>
      <c r="AV602" t="s">
        <v>6200</v>
      </c>
      <c r="AW602" t="s">
        <v>6175</v>
      </c>
      <c r="AX602" t="s">
        <v>6184</v>
      </c>
      <c r="AY602">
        <v>52</v>
      </c>
      <c r="AZ602">
        <v>0</v>
      </c>
      <c r="BA602">
        <v>0</v>
      </c>
      <c r="BB602" t="s">
        <v>6168</v>
      </c>
      <c r="BC602">
        <v>0</v>
      </c>
      <c r="BD602">
        <v>1</v>
      </c>
      <c r="BE602" t="s">
        <v>6188</v>
      </c>
      <c r="BF602" t="s">
        <v>6176</v>
      </c>
      <c r="BG602">
        <v>0</v>
      </c>
      <c r="BH602" t="s">
        <v>6171</v>
      </c>
      <c r="BI602">
        <v>43</v>
      </c>
      <c r="BJ602" t="s">
        <v>6172</v>
      </c>
      <c r="BK602">
        <v>0</v>
      </c>
      <c r="BL602">
        <v>62</v>
      </c>
      <c r="BM602" s="3">
        <f t="shared" si="89"/>
        <v>0.79032258064516125</v>
      </c>
    </row>
    <row r="603" spans="1:65">
      <c r="A603" t="s">
        <v>731</v>
      </c>
      <c r="B603" s="2">
        <v>45694</v>
      </c>
      <c r="C603" t="s">
        <v>47</v>
      </c>
      <c r="D603" t="s">
        <v>630</v>
      </c>
      <c r="E603">
        <v>2</v>
      </c>
      <c r="F603" t="s">
        <v>72</v>
      </c>
      <c r="G603" t="s">
        <v>79</v>
      </c>
      <c r="H603" t="s">
        <v>159</v>
      </c>
      <c r="I603" t="s">
        <v>74</v>
      </c>
      <c r="J603" t="s">
        <v>65</v>
      </c>
      <c r="K603" t="s">
        <v>75</v>
      </c>
      <c r="L603" t="s">
        <v>92</v>
      </c>
      <c r="M603" t="s">
        <v>68</v>
      </c>
      <c r="N603" t="s">
        <v>69</v>
      </c>
      <c r="O603" t="s">
        <v>82</v>
      </c>
      <c r="P603">
        <v>46</v>
      </c>
      <c r="Q603">
        <v>48</v>
      </c>
      <c r="R603">
        <v>50</v>
      </c>
      <c r="S603">
        <v>1</v>
      </c>
      <c r="T603">
        <f t="shared" si="81"/>
        <v>49</v>
      </c>
      <c r="U603">
        <v>44</v>
      </c>
      <c r="V603">
        <f t="shared" si="82"/>
        <v>5</v>
      </c>
      <c r="W603" s="3">
        <f t="shared" si="83"/>
        <v>0.02</v>
      </c>
      <c r="X603">
        <v>29</v>
      </c>
      <c r="Y603" s="4">
        <v>4.5</v>
      </c>
      <c r="Z603" s="4">
        <v>1.5</v>
      </c>
      <c r="AA603" s="5">
        <v>52314.44</v>
      </c>
      <c r="AB603" s="5">
        <f t="shared" si="84"/>
        <v>2301835.36</v>
      </c>
      <c r="AC603" s="5">
        <v>33580.879999999997</v>
      </c>
      <c r="AD603" s="5">
        <f t="shared" si="85"/>
        <v>1679044</v>
      </c>
      <c r="AE603" s="5">
        <v>112400.3</v>
      </c>
      <c r="AF603" s="5">
        <v>30317.13</v>
      </c>
      <c r="AG603" s="5">
        <v>9315.8799999999992</v>
      </c>
      <c r="AH603" s="5">
        <v>2175</v>
      </c>
      <c r="AI603" s="5">
        <v>4600</v>
      </c>
      <c r="AJ603">
        <v>1</v>
      </c>
      <c r="AK603" s="5">
        <v>14408.57</v>
      </c>
      <c r="AL603" s="5">
        <v>5104.04</v>
      </c>
      <c r="AM603" s="5">
        <v>29859.4</v>
      </c>
      <c r="AN603">
        <v>4</v>
      </c>
      <c r="AO603">
        <v>4</v>
      </c>
      <c r="AP603" t="str">
        <f t="shared" si="86"/>
        <v>Yes</v>
      </c>
      <c r="AQ603">
        <v>1</v>
      </c>
      <c r="AR603" s="5">
        <f t="shared" si="87"/>
        <v>1887224.32</v>
      </c>
      <c r="AS603" s="5">
        <f t="shared" si="88"/>
        <v>414611.04</v>
      </c>
      <c r="AT603" t="s">
        <v>59</v>
      </c>
      <c r="AU603" t="s">
        <v>6194</v>
      </c>
      <c r="AV603" t="s">
        <v>6195</v>
      </c>
      <c r="AW603" t="s">
        <v>6183</v>
      </c>
      <c r="AX603" t="s">
        <v>6184</v>
      </c>
      <c r="AY603">
        <v>49</v>
      </c>
      <c r="AZ603">
        <v>0</v>
      </c>
      <c r="BA603">
        <v>26</v>
      </c>
      <c r="BB603" t="s">
        <v>6180</v>
      </c>
      <c r="BC603">
        <v>0</v>
      </c>
      <c r="BD603">
        <v>0</v>
      </c>
      <c r="BE603" t="s">
        <v>6169</v>
      </c>
      <c r="BF603" t="s">
        <v>6170</v>
      </c>
      <c r="BG603">
        <v>1</v>
      </c>
      <c r="BH603" t="s">
        <v>6179</v>
      </c>
      <c r="BI603">
        <v>43</v>
      </c>
      <c r="BJ603" t="s">
        <v>6172</v>
      </c>
      <c r="BK603">
        <v>0</v>
      </c>
      <c r="BL603">
        <v>59</v>
      </c>
      <c r="BM603" s="3">
        <f t="shared" si="89"/>
        <v>0.84745762711864403</v>
      </c>
    </row>
    <row r="604" spans="1:65">
      <c r="A604" t="s">
        <v>732</v>
      </c>
      <c r="B604" s="2">
        <v>45694</v>
      </c>
      <c r="C604" t="s">
        <v>47</v>
      </c>
      <c r="D604" t="s">
        <v>630</v>
      </c>
      <c r="E604">
        <v>2</v>
      </c>
      <c r="F604" t="s">
        <v>61</v>
      </c>
      <c r="G604" t="s">
        <v>62</v>
      </c>
      <c r="H604" t="s">
        <v>63</v>
      </c>
      <c r="I604" t="s">
        <v>74</v>
      </c>
      <c r="J604" t="s">
        <v>53</v>
      </c>
      <c r="K604" t="s">
        <v>54</v>
      </c>
      <c r="L604" t="s">
        <v>92</v>
      </c>
      <c r="M604" t="s">
        <v>56</v>
      </c>
      <c r="N604" t="s">
        <v>109</v>
      </c>
      <c r="O604" t="s">
        <v>120</v>
      </c>
      <c r="P604">
        <v>57</v>
      </c>
      <c r="Q604">
        <v>59</v>
      </c>
      <c r="R604">
        <v>57</v>
      </c>
      <c r="S604">
        <v>1</v>
      </c>
      <c r="T604">
        <f t="shared" si="81"/>
        <v>56</v>
      </c>
      <c r="U604">
        <v>54</v>
      </c>
      <c r="V604">
        <f t="shared" si="82"/>
        <v>2</v>
      </c>
      <c r="W604" s="3">
        <f t="shared" si="83"/>
        <v>1.7543859649122806E-2</v>
      </c>
      <c r="X604">
        <v>20</v>
      </c>
      <c r="Y604" s="4">
        <v>7.2</v>
      </c>
      <c r="Z604" s="4">
        <v>1</v>
      </c>
      <c r="AA604" s="5">
        <v>38752.21</v>
      </c>
      <c r="AB604" s="5">
        <f t="shared" si="84"/>
        <v>2092619.34</v>
      </c>
      <c r="AC604" s="5">
        <v>23678.52</v>
      </c>
      <c r="AD604" s="5">
        <f t="shared" si="85"/>
        <v>1349675.64</v>
      </c>
      <c r="AE604" s="5">
        <v>97718.78</v>
      </c>
      <c r="AF604" s="5">
        <v>24744.42</v>
      </c>
      <c r="AG604" s="5">
        <v>8915.44</v>
      </c>
      <c r="AH604" s="5">
        <v>1450</v>
      </c>
      <c r="AI604" s="5">
        <v>3200</v>
      </c>
      <c r="AJ604">
        <v>0</v>
      </c>
      <c r="AK604" s="5">
        <v>0</v>
      </c>
      <c r="AL604" s="5">
        <v>1381.38</v>
      </c>
      <c r="AM604" s="5">
        <v>77555.649999999994</v>
      </c>
      <c r="AN604">
        <v>8</v>
      </c>
      <c r="AO604">
        <v>9</v>
      </c>
      <c r="AP604" t="str">
        <f t="shared" si="86"/>
        <v>No</v>
      </c>
      <c r="AQ604">
        <v>2</v>
      </c>
      <c r="AR604" s="5">
        <f t="shared" si="87"/>
        <v>1564641.31</v>
      </c>
      <c r="AS604" s="5">
        <f t="shared" si="88"/>
        <v>527978.03</v>
      </c>
      <c r="AT604" t="s">
        <v>59</v>
      </c>
      <c r="AU604" t="s">
        <v>6164</v>
      </c>
      <c r="AV604" t="s">
        <v>6165</v>
      </c>
      <c r="AW604" t="s">
        <v>6166</v>
      </c>
      <c r="AX604" t="s">
        <v>6167</v>
      </c>
      <c r="AY604">
        <v>60</v>
      </c>
      <c r="AZ604">
        <v>0</v>
      </c>
      <c r="BA604">
        <v>22</v>
      </c>
      <c r="BB604" t="s">
        <v>6198</v>
      </c>
      <c r="BC604">
        <v>1</v>
      </c>
      <c r="BD604">
        <v>0</v>
      </c>
      <c r="BE604" t="s">
        <v>6196</v>
      </c>
      <c r="BF604" t="s">
        <v>6170</v>
      </c>
      <c r="BG604">
        <v>1</v>
      </c>
      <c r="BH604" t="s">
        <v>6186</v>
      </c>
      <c r="BI604">
        <v>48</v>
      </c>
      <c r="BJ604" t="s">
        <v>6172</v>
      </c>
      <c r="BK604">
        <v>0</v>
      </c>
      <c r="BL604">
        <v>76</v>
      </c>
      <c r="BM604" s="3">
        <f t="shared" si="89"/>
        <v>0.75</v>
      </c>
    </row>
    <row r="605" spans="1:65">
      <c r="A605" t="s">
        <v>733</v>
      </c>
      <c r="B605" s="2">
        <v>45694</v>
      </c>
      <c r="C605" t="s">
        <v>47</v>
      </c>
      <c r="D605" t="s">
        <v>630</v>
      </c>
      <c r="E605">
        <v>2</v>
      </c>
      <c r="F605" t="s">
        <v>72</v>
      </c>
      <c r="G605" t="s">
        <v>50</v>
      </c>
      <c r="H605" t="s">
        <v>73</v>
      </c>
      <c r="I605" t="s">
        <v>64</v>
      </c>
      <c r="J605" t="s">
        <v>53</v>
      </c>
      <c r="K605" t="s">
        <v>66</v>
      </c>
      <c r="L605" t="s">
        <v>67</v>
      </c>
      <c r="M605" t="s">
        <v>68</v>
      </c>
      <c r="N605" t="s">
        <v>76</v>
      </c>
      <c r="O605" t="s">
        <v>70</v>
      </c>
      <c r="P605">
        <v>63</v>
      </c>
      <c r="Q605">
        <v>65</v>
      </c>
      <c r="R605">
        <v>65</v>
      </c>
      <c r="S605">
        <v>2</v>
      </c>
      <c r="T605">
        <f t="shared" si="81"/>
        <v>63</v>
      </c>
      <c r="U605">
        <v>63</v>
      </c>
      <c r="V605">
        <f t="shared" si="82"/>
        <v>0</v>
      </c>
      <c r="W605" s="3">
        <f t="shared" si="83"/>
        <v>3.0769230769230771E-2</v>
      </c>
      <c r="X605">
        <v>33</v>
      </c>
      <c r="Y605" s="4">
        <v>0</v>
      </c>
      <c r="Z605" s="4">
        <v>1.8</v>
      </c>
      <c r="AA605" s="5">
        <v>33745.17</v>
      </c>
      <c r="AB605" s="5">
        <f t="shared" si="84"/>
        <v>2125945.71</v>
      </c>
      <c r="AC605" s="5">
        <v>22049.29</v>
      </c>
      <c r="AD605" s="5">
        <f t="shared" si="85"/>
        <v>1433203.85</v>
      </c>
      <c r="AE605" s="5">
        <v>107198.34</v>
      </c>
      <c r="AF605" s="5">
        <v>30192.25</v>
      </c>
      <c r="AG605" s="5">
        <v>9510.23</v>
      </c>
      <c r="AH605" s="5">
        <v>2610</v>
      </c>
      <c r="AI605" s="5">
        <v>6400</v>
      </c>
      <c r="AJ605">
        <v>1</v>
      </c>
      <c r="AK605" s="5">
        <v>8317.43</v>
      </c>
      <c r="AL605" s="5">
        <v>0</v>
      </c>
      <c r="AM605" s="5">
        <v>38887.86</v>
      </c>
      <c r="AN605">
        <v>4</v>
      </c>
      <c r="AO605">
        <v>4</v>
      </c>
      <c r="AP605" t="str">
        <f t="shared" si="86"/>
        <v>Yes</v>
      </c>
      <c r="AQ605">
        <v>1</v>
      </c>
      <c r="AR605" s="5">
        <f t="shared" si="87"/>
        <v>1636319.96</v>
      </c>
      <c r="AS605" s="5">
        <f t="shared" si="88"/>
        <v>489625.75</v>
      </c>
      <c r="AT605" t="s">
        <v>116</v>
      </c>
      <c r="AU605" t="s">
        <v>6189</v>
      </c>
      <c r="AV605" t="s">
        <v>6201</v>
      </c>
      <c r="AW605" t="s">
        <v>6175</v>
      </c>
      <c r="AX605" t="s">
        <v>6184</v>
      </c>
      <c r="AY605">
        <v>65</v>
      </c>
      <c r="AZ605">
        <v>0</v>
      </c>
      <c r="BA605">
        <v>0</v>
      </c>
      <c r="BB605" t="s">
        <v>6168</v>
      </c>
      <c r="BC605">
        <v>0</v>
      </c>
      <c r="BD605">
        <v>0</v>
      </c>
      <c r="BE605" t="s">
        <v>6169</v>
      </c>
      <c r="BF605" t="s">
        <v>6170</v>
      </c>
      <c r="BG605">
        <v>1</v>
      </c>
      <c r="BH605" t="s">
        <v>6179</v>
      </c>
      <c r="BI605">
        <v>38</v>
      </c>
      <c r="BJ605" t="s">
        <v>6172</v>
      </c>
      <c r="BK605">
        <v>0</v>
      </c>
      <c r="BL605">
        <v>75</v>
      </c>
      <c r="BM605" s="3">
        <f t="shared" si="89"/>
        <v>0.8666666666666667</v>
      </c>
    </row>
    <row r="606" spans="1:65">
      <c r="A606" t="s">
        <v>734</v>
      </c>
      <c r="B606" s="2">
        <v>45694</v>
      </c>
      <c r="C606" t="s">
        <v>47</v>
      </c>
      <c r="D606" t="s">
        <v>630</v>
      </c>
      <c r="E606">
        <v>2</v>
      </c>
      <c r="F606" t="s">
        <v>49</v>
      </c>
      <c r="G606" t="s">
        <v>50</v>
      </c>
      <c r="H606" t="s">
        <v>245</v>
      </c>
      <c r="I606" t="s">
        <v>74</v>
      </c>
      <c r="J606" t="s">
        <v>53</v>
      </c>
      <c r="K606" t="s">
        <v>66</v>
      </c>
      <c r="L606" t="s">
        <v>92</v>
      </c>
      <c r="M606" t="s">
        <v>56</v>
      </c>
      <c r="N606" t="s">
        <v>69</v>
      </c>
      <c r="O606" t="s">
        <v>82</v>
      </c>
      <c r="P606">
        <v>61</v>
      </c>
      <c r="Q606">
        <v>63</v>
      </c>
      <c r="R606">
        <v>61</v>
      </c>
      <c r="S606">
        <v>1</v>
      </c>
      <c r="T606">
        <f t="shared" si="81"/>
        <v>60</v>
      </c>
      <c r="U606">
        <v>58</v>
      </c>
      <c r="V606">
        <f t="shared" si="82"/>
        <v>2</v>
      </c>
      <c r="W606" s="3">
        <f t="shared" si="83"/>
        <v>1.6393442622950821E-2</v>
      </c>
      <c r="X606">
        <v>22</v>
      </c>
      <c r="Y606" s="4">
        <v>3.9</v>
      </c>
      <c r="Z606" s="4">
        <v>1.3</v>
      </c>
      <c r="AA606" s="5">
        <v>33987.17</v>
      </c>
      <c r="AB606" s="5">
        <f t="shared" si="84"/>
        <v>1971255.86</v>
      </c>
      <c r="AC606" s="5">
        <v>23797.89</v>
      </c>
      <c r="AD606" s="5">
        <f t="shared" si="85"/>
        <v>1451671.29</v>
      </c>
      <c r="AE606" s="5">
        <v>102307.85</v>
      </c>
      <c r="AF606" s="5">
        <v>28107.29</v>
      </c>
      <c r="AG606" s="5">
        <v>8726.57</v>
      </c>
      <c r="AH606" s="5">
        <v>1885</v>
      </c>
      <c r="AI606" s="5">
        <v>3200</v>
      </c>
      <c r="AJ606">
        <v>0</v>
      </c>
      <c r="AK606" s="5">
        <v>0</v>
      </c>
      <c r="AL606" s="5">
        <v>1284.9100000000001</v>
      </c>
      <c r="AM606" s="5">
        <v>41744.57</v>
      </c>
      <c r="AN606">
        <v>4</v>
      </c>
      <c r="AO606">
        <v>5</v>
      </c>
      <c r="AP606" t="str">
        <f t="shared" si="86"/>
        <v>No</v>
      </c>
      <c r="AQ606">
        <v>2</v>
      </c>
      <c r="AR606" s="5">
        <f t="shared" si="87"/>
        <v>1638927.48</v>
      </c>
      <c r="AS606" s="5">
        <f t="shared" si="88"/>
        <v>332328.38</v>
      </c>
      <c r="AT606" t="s">
        <v>59</v>
      </c>
      <c r="AU606" t="s">
        <v>6164</v>
      </c>
      <c r="AV606" t="s">
        <v>6165</v>
      </c>
      <c r="AW606" t="s">
        <v>6166</v>
      </c>
      <c r="AX606" t="s">
        <v>6167</v>
      </c>
      <c r="AY606">
        <v>61</v>
      </c>
      <c r="AZ606">
        <v>0</v>
      </c>
      <c r="BA606">
        <v>19</v>
      </c>
      <c r="BB606" t="s">
        <v>6198</v>
      </c>
      <c r="BC606">
        <v>1</v>
      </c>
      <c r="BD606">
        <v>0</v>
      </c>
      <c r="BE606" t="s">
        <v>6178</v>
      </c>
      <c r="BF606" t="s">
        <v>6170</v>
      </c>
      <c r="BG606">
        <v>1</v>
      </c>
      <c r="BH606" t="s">
        <v>6179</v>
      </c>
      <c r="BI606">
        <v>36</v>
      </c>
      <c r="BJ606" t="s">
        <v>6172</v>
      </c>
      <c r="BK606">
        <v>0</v>
      </c>
      <c r="BL606">
        <v>74</v>
      </c>
      <c r="BM606" s="3">
        <f t="shared" si="89"/>
        <v>0.82432432432432434</v>
      </c>
    </row>
    <row r="607" spans="1:65">
      <c r="A607" t="s">
        <v>735</v>
      </c>
      <c r="B607" s="2">
        <v>45694</v>
      </c>
      <c r="C607" t="s">
        <v>47</v>
      </c>
      <c r="D607" t="s">
        <v>630</v>
      </c>
      <c r="E607">
        <v>2</v>
      </c>
      <c r="F607" t="s">
        <v>72</v>
      </c>
      <c r="G607" t="s">
        <v>50</v>
      </c>
      <c r="H607" t="s">
        <v>138</v>
      </c>
      <c r="I607" t="s">
        <v>74</v>
      </c>
      <c r="J607" t="s">
        <v>81</v>
      </c>
      <c r="K607" t="s">
        <v>75</v>
      </c>
      <c r="L607" t="s">
        <v>92</v>
      </c>
      <c r="M607" t="s">
        <v>56</v>
      </c>
      <c r="N607" t="s">
        <v>94</v>
      </c>
      <c r="O607" t="s">
        <v>58</v>
      </c>
      <c r="P607">
        <v>33</v>
      </c>
      <c r="Q607">
        <v>36</v>
      </c>
      <c r="R607">
        <v>37</v>
      </c>
      <c r="S607">
        <v>1</v>
      </c>
      <c r="T607">
        <f t="shared" si="81"/>
        <v>36</v>
      </c>
      <c r="U607">
        <v>32</v>
      </c>
      <c r="V607">
        <f t="shared" si="82"/>
        <v>4</v>
      </c>
      <c r="W607" s="3">
        <f t="shared" si="83"/>
        <v>2.7027027027027029E-2</v>
      </c>
      <c r="X607">
        <v>28</v>
      </c>
      <c r="Y607" s="4">
        <v>2.8</v>
      </c>
      <c r="Z607" s="4">
        <v>1.2</v>
      </c>
      <c r="AA607" s="5">
        <v>77439.78</v>
      </c>
      <c r="AB607" s="5">
        <f t="shared" si="84"/>
        <v>2478072.96</v>
      </c>
      <c r="AC607" s="5">
        <v>53496.85</v>
      </c>
      <c r="AD607" s="5">
        <f t="shared" si="85"/>
        <v>1979383.45</v>
      </c>
      <c r="AE607" s="5">
        <v>113586.6</v>
      </c>
      <c r="AF607" s="5">
        <v>32304.04</v>
      </c>
      <c r="AG607" s="5">
        <v>10016.34</v>
      </c>
      <c r="AH607" s="5">
        <v>1740</v>
      </c>
      <c r="AI607" s="5">
        <v>6800</v>
      </c>
      <c r="AJ607">
        <v>0</v>
      </c>
      <c r="AK607" s="5">
        <v>0</v>
      </c>
      <c r="AL607" s="5">
        <v>5913.83</v>
      </c>
      <c r="AM607" s="5">
        <v>21706.79</v>
      </c>
      <c r="AN607">
        <v>4</v>
      </c>
      <c r="AO607">
        <v>5</v>
      </c>
      <c r="AP607" t="str">
        <f t="shared" si="86"/>
        <v>No</v>
      </c>
      <c r="AQ607">
        <v>1</v>
      </c>
      <c r="AR607" s="5">
        <f t="shared" si="87"/>
        <v>2171451.0499999998</v>
      </c>
      <c r="AS607" s="5">
        <f t="shared" si="88"/>
        <v>306621.90999999997</v>
      </c>
      <c r="AT607" t="s">
        <v>59</v>
      </c>
      <c r="AU607" t="s">
        <v>6164</v>
      </c>
      <c r="AV607" t="s">
        <v>6165</v>
      </c>
      <c r="AW607" t="s">
        <v>6166</v>
      </c>
      <c r="AX607" t="s">
        <v>6184</v>
      </c>
      <c r="AY607">
        <v>35</v>
      </c>
      <c r="AZ607">
        <v>0</v>
      </c>
      <c r="BA607">
        <v>22</v>
      </c>
      <c r="BB607" t="s">
        <v>6180</v>
      </c>
      <c r="BC607">
        <v>0</v>
      </c>
      <c r="BD607">
        <v>1</v>
      </c>
      <c r="BE607" t="s">
        <v>6188</v>
      </c>
      <c r="BF607" t="s">
        <v>6170</v>
      </c>
      <c r="BG607">
        <v>0</v>
      </c>
      <c r="BH607" t="s">
        <v>6171</v>
      </c>
      <c r="BI607">
        <v>32</v>
      </c>
      <c r="BJ607" t="s">
        <v>6172</v>
      </c>
      <c r="BK607">
        <v>0</v>
      </c>
      <c r="BL607">
        <v>47</v>
      </c>
      <c r="BM607" s="3">
        <f t="shared" si="89"/>
        <v>0.78723404255319152</v>
      </c>
    </row>
    <row r="608" spans="1:65">
      <c r="A608" t="s">
        <v>736</v>
      </c>
      <c r="B608" s="2">
        <v>45694</v>
      </c>
      <c r="C608" t="s">
        <v>47</v>
      </c>
      <c r="D608" t="s">
        <v>630</v>
      </c>
      <c r="E608">
        <v>2</v>
      </c>
      <c r="F608" t="s">
        <v>78</v>
      </c>
      <c r="G608" t="s">
        <v>62</v>
      </c>
      <c r="H608" t="s">
        <v>91</v>
      </c>
      <c r="I608" t="s">
        <v>74</v>
      </c>
      <c r="J608" t="s">
        <v>53</v>
      </c>
      <c r="K608" t="s">
        <v>66</v>
      </c>
      <c r="L608" t="s">
        <v>55</v>
      </c>
      <c r="M608" t="s">
        <v>56</v>
      </c>
      <c r="N608" t="s">
        <v>57</v>
      </c>
      <c r="O608" t="s">
        <v>70</v>
      </c>
      <c r="P608">
        <v>52</v>
      </c>
      <c r="Q608">
        <v>53</v>
      </c>
      <c r="R608">
        <v>51</v>
      </c>
      <c r="S608">
        <v>2</v>
      </c>
      <c r="T608">
        <f t="shared" si="81"/>
        <v>49</v>
      </c>
      <c r="U608">
        <v>49</v>
      </c>
      <c r="V608">
        <f t="shared" si="82"/>
        <v>0</v>
      </c>
      <c r="W608" s="3">
        <f t="shared" si="83"/>
        <v>3.9215686274509803E-2</v>
      </c>
      <c r="X608">
        <v>29</v>
      </c>
      <c r="Y608" s="4">
        <v>9.6999999999999993</v>
      </c>
      <c r="Z608" s="4">
        <v>1.9</v>
      </c>
      <c r="AA608" s="5">
        <v>33546.58</v>
      </c>
      <c r="AB608" s="5">
        <f t="shared" si="84"/>
        <v>1643782.42</v>
      </c>
      <c r="AC608" s="5">
        <v>23534.82</v>
      </c>
      <c r="AD608" s="5">
        <f t="shared" si="85"/>
        <v>1200275.82</v>
      </c>
      <c r="AE608" s="5">
        <v>86443.94</v>
      </c>
      <c r="AF608" s="5">
        <v>25265.62</v>
      </c>
      <c r="AG608" s="5">
        <v>9492.7199999999993</v>
      </c>
      <c r="AH608" s="5">
        <v>2755</v>
      </c>
      <c r="AI608" s="5">
        <v>6400</v>
      </c>
      <c r="AJ608">
        <v>0</v>
      </c>
      <c r="AK608" s="5">
        <v>0</v>
      </c>
      <c r="AL608" s="5">
        <v>0</v>
      </c>
      <c r="AM608" s="5">
        <v>31701.66</v>
      </c>
      <c r="AN608">
        <v>4</v>
      </c>
      <c r="AO608">
        <v>4</v>
      </c>
      <c r="AP608" t="str">
        <f t="shared" si="86"/>
        <v>Yes</v>
      </c>
      <c r="AQ608">
        <v>1</v>
      </c>
      <c r="AR608" s="5">
        <f t="shared" si="87"/>
        <v>1362334.76</v>
      </c>
      <c r="AS608" s="5">
        <f t="shared" si="88"/>
        <v>281447.65999999997</v>
      </c>
      <c r="AT608" t="s">
        <v>59</v>
      </c>
      <c r="AU608" t="s">
        <v>6164</v>
      </c>
      <c r="AV608" t="s">
        <v>6165</v>
      </c>
      <c r="AW608" t="s">
        <v>6166</v>
      </c>
      <c r="AX608" t="s">
        <v>6177</v>
      </c>
      <c r="AY608">
        <v>55</v>
      </c>
      <c r="AZ608">
        <v>0</v>
      </c>
      <c r="BA608">
        <v>0</v>
      </c>
      <c r="BB608" t="s">
        <v>6168</v>
      </c>
      <c r="BC608">
        <v>0</v>
      </c>
      <c r="BD608">
        <v>0</v>
      </c>
      <c r="BE608" t="s">
        <v>6169</v>
      </c>
      <c r="BF608" t="s">
        <v>6170</v>
      </c>
      <c r="BG608">
        <v>1</v>
      </c>
      <c r="BH608" t="s">
        <v>6179</v>
      </c>
      <c r="BI608">
        <v>51</v>
      </c>
      <c r="BJ608" t="s">
        <v>6187</v>
      </c>
      <c r="BK608">
        <v>0</v>
      </c>
      <c r="BL608">
        <v>74</v>
      </c>
      <c r="BM608" s="3">
        <f t="shared" si="89"/>
        <v>0.68918918918918914</v>
      </c>
    </row>
    <row r="609" spans="1:65">
      <c r="A609" t="s">
        <v>737</v>
      </c>
      <c r="B609" s="2">
        <v>45694</v>
      </c>
      <c r="C609" t="s">
        <v>47</v>
      </c>
      <c r="D609" t="s">
        <v>630</v>
      </c>
      <c r="E609">
        <v>2</v>
      </c>
      <c r="F609" t="s">
        <v>78</v>
      </c>
      <c r="G609" t="s">
        <v>50</v>
      </c>
      <c r="H609" t="s">
        <v>185</v>
      </c>
      <c r="I609" t="s">
        <v>74</v>
      </c>
      <c r="J609" t="s">
        <v>65</v>
      </c>
      <c r="K609" t="s">
        <v>75</v>
      </c>
      <c r="L609" t="s">
        <v>55</v>
      </c>
      <c r="M609" t="s">
        <v>56</v>
      </c>
      <c r="N609" t="s">
        <v>76</v>
      </c>
      <c r="O609" t="s">
        <v>58</v>
      </c>
      <c r="P609">
        <v>57</v>
      </c>
      <c r="Q609">
        <v>61</v>
      </c>
      <c r="R609">
        <v>58</v>
      </c>
      <c r="S609">
        <v>1</v>
      </c>
      <c r="T609">
        <f t="shared" si="81"/>
        <v>57</v>
      </c>
      <c r="U609">
        <v>57</v>
      </c>
      <c r="V609">
        <f t="shared" si="82"/>
        <v>0</v>
      </c>
      <c r="W609" s="3">
        <f t="shared" si="83"/>
        <v>1.7241379310344827E-2</v>
      </c>
      <c r="X609">
        <v>34</v>
      </c>
      <c r="Y609" s="4">
        <v>5.3</v>
      </c>
      <c r="Z609" s="4">
        <v>2.1</v>
      </c>
      <c r="AA609" s="5">
        <v>51452.08</v>
      </c>
      <c r="AB609" s="5">
        <f t="shared" si="84"/>
        <v>2932768.56</v>
      </c>
      <c r="AC609" s="5">
        <v>34951.660000000003</v>
      </c>
      <c r="AD609" s="5">
        <f t="shared" si="85"/>
        <v>2027196.28</v>
      </c>
      <c r="AE609" s="5">
        <v>128024.12</v>
      </c>
      <c r="AF609" s="5">
        <v>38855.980000000003</v>
      </c>
      <c r="AG609" s="5">
        <v>10802.2</v>
      </c>
      <c r="AH609" s="5">
        <v>3045</v>
      </c>
      <c r="AI609" s="5">
        <v>4600</v>
      </c>
      <c r="AJ609">
        <v>0</v>
      </c>
      <c r="AK609" s="5">
        <v>0</v>
      </c>
      <c r="AL609" s="5">
        <v>0</v>
      </c>
      <c r="AM609" s="5">
        <v>34913.9</v>
      </c>
      <c r="AN609">
        <v>4</v>
      </c>
      <c r="AO609">
        <v>3</v>
      </c>
      <c r="AP609" t="str">
        <f t="shared" si="86"/>
        <v>Yes</v>
      </c>
      <c r="AQ609">
        <v>1</v>
      </c>
      <c r="AR609" s="5">
        <f t="shared" si="87"/>
        <v>2247437.48</v>
      </c>
      <c r="AS609" s="5">
        <f t="shared" si="88"/>
        <v>685331.08</v>
      </c>
      <c r="AT609" t="s">
        <v>59</v>
      </c>
      <c r="AU609" t="s">
        <v>6164</v>
      </c>
      <c r="AV609" t="s">
        <v>6165</v>
      </c>
      <c r="AW609" t="s">
        <v>6166</v>
      </c>
      <c r="AX609" t="s">
        <v>6167</v>
      </c>
      <c r="AY609">
        <v>58</v>
      </c>
      <c r="AZ609">
        <v>0</v>
      </c>
      <c r="BA609">
        <v>0</v>
      </c>
      <c r="BB609" t="s">
        <v>6168</v>
      </c>
      <c r="BC609">
        <v>0</v>
      </c>
      <c r="BD609">
        <v>0</v>
      </c>
      <c r="BE609" t="s">
        <v>6169</v>
      </c>
      <c r="BF609" t="s">
        <v>6170</v>
      </c>
      <c r="BG609">
        <v>1</v>
      </c>
      <c r="BH609" t="s">
        <v>6179</v>
      </c>
      <c r="BI609">
        <v>46</v>
      </c>
      <c r="BJ609" t="s">
        <v>6172</v>
      </c>
      <c r="BK609">
        <v>0</v>
      </c>
      <c r="BL609">
        <v>66</v>
      </c>
      <c r="BM609" s="3">
        <f t="shared" si="89"/>
        <v>0.87878787878787878</v>
      </c>
    </row>
    <row r="610" spans="1:65">
      <c r="A610" t="s">
        <v>738</v>
      </c>
      <c r="B610" s="2">
        <v>45694</v>
      </c>
      <c r="C610" t="s">
        <v>47</v>
      </c>
      <c r="D610" t="s">
        <v>630</v>
      </c>
      <c r="E610">
        <v>2</v>
      </c>
      <c r="F610" t="s">
        <v>61</v>
      </c>
      <c r="G610" t="s">
        <v>50</v>
      </c>
      <c r="H610" t="s">
        <v>157</v>
      </c>
      <c r="I610" t="s">
        <v>52</v>
      </c>
      <c r="J610" t="s">
        <v>53</v>
      </c>
      <c r="K610" t="s">
        <v>66</v>
      </c>
      <c r="L610" t="s">
        <v>87</v>
      </c>
      <c r="M610" t="s">
        <v>56</v>
      </c>
      <c r="N610" t="s">
        <v>109</v>
      </c>
      <c r="O610" t="s">
        <v>58</v>
      </c>
      <c r="P610">
        <v>61</v>
      </c>
      <c r="Q610">
        <v>65</v>
      </c>
      <c r="R610">
        <v>64</v>
      </c>
      <c r="S610">
        <v>1</v>
      </c>
      <c r="T610">
        <f t="shared" si="81"/>
        <v>63</v>
      </c>
      <c r="U610">
        <v>61</v>
      </c>
      <c r="V610">
        <f t="shared" si="82"/>
        <v>2</v>
      </c>
      <c r="W610" s="3">
        <f t="shared" si="83"/>
        <v>1.5625E-2</v>
      </c>
      <c r="X610">
        <v>40</v>
      </c>
      <c r="Y610" s="4">
        <v>7.4</v>
      </c>
      <c r="Z610" s="4">
        <v>2.2000000000000002</v>
      </c>
      <c r="AA610" s="5">
        <v>33495.660000000003</v>
      </c>
      <c r="AB610" s="5">
        <f t="shared" si="84"/>
        <v>2043235.26</v>
      </c>
      <c r="AC610" s="5">
        <v>24035.45</v>
      </c>
      <c r="AD610" s="5">
        <f t="shared" si="85"/>
        <v>1538268.8</v>
      </c>
      <c r="AE610" s="5">
        <v>116156.5</v>
      </c>
      <c r="AF610" s="5">
        <v>28614.01</v>
      </c>
      <c r="AG610" s="5">
        <v>10088.66</v>
      </c>
      <c r="AH610" s="5">
        <v>3190</v>
      </c>
      <c r="AI610" s="5">
        <v>3200</v>
      </c>
      <c r="AJ610">
        <v>0</v>
      </c>
      <c r="AK610" s="5">
        <v>0</v>
      </c>
      <c r="AL610" s="5">
        <v>1333.79</v>
      </c>
      <c r="AM610" s="5">
        <v>94258.51</v>
      </c>
      <c r="AN610">
        <v>8</v>
      </c>
      <c r="AO610">
        <v>7</v>
      </c>
      <c r="AP610" t="str">
        <f t="shared" si="86"/>
        <v>Yes</v>
      </c>
      <c r="AQ610">
        <v>1</v>
      </c>
      <c r="AR610" s="5">
        <f t="shared" si="87"/>
        <v>1795110.27</v>
      </c>
      <c r="AS610" s="5">
        <f t="shared" si="88"/>
        <v>248124.99</v>
      </c>
      <c r="AT610" t="s">
        <v>59</v>
      </c>
      <c r="AU610" t="s">
        <v>6164</v>
      </c>
      <c r="AV610" t="s">
        <v>6165</v>
      </c>
      <c r="AW610" t="s">
        <v>6166</v>
      </c>
      <c r="AX610" t="s">
        <v>6167</v>
      </c>
      <c r="AY610">
        <v>67</v>
      </c>
      <c r="AZ610">
        <v>3</v>
      </c>
      <c r="BA610">
        <v>19</v>
      </c>
      <c r="BB610" t="s">
        <v>6185</v>
      </c>
      <c r="BC610">
        <v>0</v>
      </c>
      <c r="BD610">
        <v>0</v>
      </c>
      <c r="BE610" t="s">
        <v>6169</v>
      </c>
      <c r="BF610" t="s">
        <v>6170</v>
      </c>
      <c r="BG610">
        <v>1</v>
      </c>
      <c r="BH610" t="s">
        <v>6179</v>
      </c>
      <c r="BI610">
        <v>59</v>
      </c>
      <c r="BJ610" t="s">
        <v>6187</v>
      </c>
      <c r="BK610">
        <v>0</v>
      </c>
      <c r="BL610">
        <v>72</v>
      </c>
      <c r="BM610" s="3">
        <f t="shared" si="89"/>
        <v>0.88888888888888884</v>
      </c>
    </row>
    <row r="611" spans="1:65">
      <c r="A611" t="s">
        <v>739</v>
      </c>
      <c r="B611" s="2">
        <v>45694</v>
      </c>
      <c r="C611" t="s">
        <v>47</v>
      </c>
      <c r="D611" t="s">
        <v>630</v>
      </c>
      <c r="E611">
        <v>2</v>
      </c>
      <c r="F611" t="s">
        <v>61</v>
      </c>
      <c r="G611" t="s">
        <v>79</v>
      </c>
      <c r="H611" t="s">
        <v>123</v>
      </c>
      <c r="I611" t="s">
        <v>52</v>
      </c>
      <c r="J611" t="s">
        <v>53</v>
      </c>
      <c r="K611" t="s">
        <v>75</v>
      </c>
      <c r="L611" t="s">
        <v>55</v>
      </c>
      <c r="M611" t="s">
        <v>56</v>
      </c>
      <c r="N611" t="s">
        <v>94</v>
      </c>
      <c r="O611" t="s">
        <v>120</v>
      </c>
      <c r="P611">
        <v>65</v>
      </c>
      <c r="Q611">
        <v>66</v>
      </c>
      <c r="R611">
        <v>66</v>
      </c>
      <c r="S611">
        <v>2</v>
      </c>
      <c r="T611">
        <f t="shared" si="81"/>
        <v>64</v>
      </c>
      <c r="U611">
        <v>63</v>
      </c>
      <c r="V611">
        <f t="shared" si="82"/>
        <v>1</v>
      </c>
      <c r="W611" s="3">
        <f t="shared" si="83"/>
        <v>3.0303030303030304E-2</v>
      </c>
      <c r="X611">
        <v>7</v>
      </c>
      <c r="Y611" s="4">
        <v>0</v>
      </c>
      <c r="Z611" s="4">
        <v>0.9</v>
      </c>
      <c r="AA611" s="5">
        <v>35749.74</v>
      </c>
      <c r="AB611" s="5">
        <f t="shared" si="84"/>
        <v>2252233.62</v>
      </c>
      <c r="AC611" s="5">
        <v>23446.69</v>
      </c>
      <c r="AD611" s="5">
        <f t="shared" si="85"/>
        <v>1547481.54</v>
      </c>
      <c r="AE611" s="5">
        <v>118116.79</v>
      </c>
      <c r="AF611" s="5">
        <v>28544.63</v>
      </c>
      <c r="AG611" s="5">
        <v>7280.18</v>
      </c>
      <c r="AH611" s="5">
        <v>1305</v>
      </c>
      <c r="AI611" s="5">
        <v>6400</v>
      </c>
      <c r="AJ611">
        <v>0</v>
      </c>
      <c r="AK611" s="5">
        <v>0</v>
      </c>
      <c r="AL611" s="5">
        <v>637.87</v>
      </c>
      <c r="AM611" s="5">
        <v>39050.85</v>
      </c>
      <c r="AN611">
        <v>4</v>
      </c>
      <c r="AO611">
        <v>3</v>
      </c>
      <c r="AP611" t="str">
        <f t="shared" si="86"/>
        <v>Yes</v>
      </c>
      <c r="AQ611">
        <v>0</v>
      </c>
      <c r="AR611" s="5">
        <f t="shared" si="87"/>
        <v>1748816.86</v>
      </c>
      <c r="AS611" s="5">
        <f t="shared" si="88"/>
        <v>503416.76</v>
      </c>
      <c r="AT611" t="s">
        <v>59</v>
      </c>
      <c r="AU611" t="s">
        <v>6164</v>
      </c>
      <c r="AV611" t="s">
        <v>6165</v>
      </c>
      <c r="AW611" t="s">
        <v>6166</v>
      </c>
      <c r="AX611" t="s">
        <v>6184</v>
      </c>
      <c r="AY611">
        <v>72</v>
      </c>
      <c r="AZ611">
        <v>4</v>
      </c>
      <c r="BA611">
        <v>16</v>
      </c>
      <c r="BB611" t="s">
        <v>6185</v>
      </c>
      <c r="BC611">
        <v>0</v>
      </c>
      <c r="BD611">
        <v>0</v>
      </c>
      <c r="BE611" t="s">
        <v>6169</v>
      </c>
      <c r="BF611" t="s">
        <v>6170</v>
      </c>
      <c r="BG611">
        <v>0</v>
      </c>
      <c r="BH611" t="s">
        <v>6171</v>
      </c>
      <c r="BI611">
        <v>40</v>
      </c>
      <c r="BJ611" t="s">
        <v>6172</v>
      </c>
      <c r="BK611">
        <v>0</v>
      </c>
      <c r="BL611">
        <v>77</v>
      </c>
      <c r="BM611" s="3">
        <f t="shared" si="89"/>
        <v>0.8571428571428571</v>
      </c>
    </row>
    <row r="612" spans="1:65">
      <c r="A612" t="s">
        <v>740</v>
      </c>
      <c r="B612" s="2">
        <v>45694</v>
      </c>
      <c r="C612" t="s">
        <v>47</v>
      </c>
      <c r="D612" t="s">
        <v>630</v>
      </c>
      <c r="E612">
        <v>2</v>
      </c>
      <c r="F612" t="s">
        <v>49</v>
      </c>
      <c r="G612" t="s">
        <v>50</v>
      </c>
      <c r="H612" t="s">
        <v>108</v>
      </c>
      <c r="I612" t="s">
        <v>74</v>
      </c>
      <c r="J612" t="s">
        <v>53</v>
      </c>
      <c r="K612" t="s">
        <v>75</v>
      </c>
      <c r="L612" t="s">
        <v>55</v>
      </c>
      <c r="M612" t="s">
        <v>56</v>
      </c>
      <c r="N612" t="s">
        <v>94</v>
      </c>
      <c r="O612" t="s">
        <v>120</v>
      </c>
      <c r="P612">
        <v>53</v>
      </c>
      <c r="Q612">
        <v>54</v>
      </c>
      <c r="R612">
        <v>53</v>
      </c>
      <c r="S612">
        <v>1</v>
      </c>
      <c r="T612">
        <f t="shared" si="81"/>
        <v>52</v>
      </c>
      <c r="U612">
        <v>51</v>
      </c>
      <c r="V612">
        <f t="shared" si="82"/>
        <v>1</v>
      </c>
      <c r="W612" s="3">
        <f t="shared" si="83"/>
        <v>1.8867924528301886E-2</v>
      </c>
      <c r="X612">
        <v>29</v>
      </c>
      <c r="Y612" s="4">
        <v>3.6</v>
      </c>
      <c r="Z612" s="4">
        <v>1.1000000000000001</v>
      </c>
      <c r="AA612" s="5">
        <v>36188.15</v>
      </c>
      <c r="AB612" s="5">
        <f t="shared" si="84"/>
        <v>1845595.65</v>
      </c>
      <c r="AC612" s="5">
        <v>23442.32</v>
      </c>
      <c r="AD612" s="5">
        <f t="shared" si="85"/>
        <v>1242442.96</v>
      </c>
      <c r="AE612" s="5">
        <v>90398.95</v>
      </c>
      <c r="AF612" s="5">
        <v>24387.62</v>
      </c>
      <c r="AG612" s="5">
        <v>9752.91</v>
      </c>
      <c r="AH612" s="5">
        <v>1595</v>
      </c>
      <c r="AI612" s="5">
        <v>3200</v>
      </c>
      <c r="AJ612">
        <v>0</v>
      </c>
      <c r="AK612" s="5">
        <v>0</v>
      </c>
      <c r="AL612" s="5">
        <v>643.53</v>
      </c>
      <c r="AM612" s="5">
        <v>35713.370000000003</v>
      </c>
      <c r="AN612">
        <v>4</v>
      </c>
      <c r="AO612">
        <v>5</v>
      </c>
      <c r="AP612" t="str">
        <f t="shared" si="86"/>
        <v>No</v>
      </c>
      <c r="AQ612">
        <v>2</v>
      </c>
      <c r="AR612" s="5">
        <f t="shared" si="87"/>
        <v>1408134.34</v>
      </c>
      <c r="AS612" s="5">
        <f t="shared" si="88"/>
        <v>437461.31</v>
      </c>
      <c r="AT612" t="s">
        <v>59</v>
      </c>
      <c r="AU612" t="s">
        <v>6164</v>
      </c>
      <c r="AV612" t="s">
        <v>6165</v>
      </c>
      <c r="AW612" t="s">
        <v>6166</v>
      </c>
      <c r="AX612" t="s">
        <v>6167</v>
      </c>
      <c r="AY612">
        <v>55</v>
      </c>
      <c r="AZ612">
        <v>0</v>
      </c>
      <c r="BA612">
        <v>16</v>
      </c>
      <c r="BB612" t="s">
        <v>6191</v>
      </c>
      <c r="BC612">
        <v>0</v>
      </c>
      <c r="BD612">
        <v>1</v>
      </c>
      <c r="BE612" t="s">
        <v>6188</v>
      </c>
      <c r="BF612" t="s">
        <v>6170</v>
      </c>
      <c r="BG612">
        <v>0</v>
      </c>
      <c r="BH612" t="s">
        <v>6171</v>
      </c>
      <c r="BI612">
        <v>44</v>
      </c>
      <c r="BJ612" t="s">
        <v>6172</v>
      </c>
      <c r="BK612">
        <v>0</v>
      </c>
      <c r="BL612">
        <v>77</v>
      </c>
      <c r="BM612" s="3">
        <f t="shared" si="89"/>
        <v>0.68831168831168832</v>
      </c>
    </row>
    <row r="613" spans="1:65">
      <c r="A613" t="s">
        <v>741</v>
      </c>
      <c r="B613" s="2">
        <v>45694</v>
      </c>
      <c r="C613" t="s">
        <v>47</v>
      </c>
      <c r="D613" t="s">
        <v>630</v>
      </c>
      <c r="E613">
        <v>2</v>
      </c>
      <c r="F613" t="s">
        <v>49</v>
      </c>
      <c r="G613" t="s">
        <v>62</v>
      </c>
      <c r="H613" t="s">
        <v>133</v>
      </c>
      <c r="I613" t="s">
        <v>64</v>
      </c>
      <c r="J613" t="s">
        <v>53</v>
      </c>
      <c r="K613" t="s">
        <v>66</v>
      </c>
      <c r="L613" t="s">
        <v>87</v>
      </c>
      <c r="M613" t="s">
        <v>56</v>
      </c>
      <c r="N613" t="s">
        <v>109</v>
      </c>
      <c r="O613" t="s">
        <v>120</v>
      </c>
      <c r="P613">
        <v>58</v>
      </c>
      <c r="Q613">
        <v>60</v>
      </c>
      <c r="R613">
        <v>57</v>
      </c>
      <c r="S613">
        <v>1</v>
      </c>
      <c r="T613">
        <f t="shared" si="81"/>
        <v>56</v>
      </c>
      <c r="U613">
        <v>56</v>
      </c>
      <c r="V613">
        <f t="shared" si="82"/>
        <v>0</v>
      </c>
      <c r="W613" s="3">
        <f t="shared" si="83"/>
        <v>1.7543859649122806E-2</v>
      </c>
      <c r="X613">
        <v>33</v>
      </c>
      <c r="Y613" s="4">
        <v>2.1</v>
      </c>
      <c r="Z613" s="4">
        <v>1.1000000000000001</v>
      </c>
      <c r="AA613" s="5">
        <v>33644.68</v>
      </c>
      <c r="AB613" s="5">
        <f t="shared" si="84"/>
        <v>1884102.08</v>
      </c>
      <c r="AC613" s="5">
        <v>24240.2</v>
      </c>
      <c r="AD613" s="5">
        <f t="shared" si="85"/>
        <v>1381691.4</v>
      </c>
      <c r="AE613" s="5">
        <v>94528.7</v>
      </c>
      <c r="AF613" s="5">
        <v>26595.34</v>
      </c>
      <c r="AG613" s="5">
        <v>10110.15</v>
      </c>
      <c r="AH613" s="5">
        <v>1595</v>
      </c>
      <c r="AI613" s="5">
        <v>3200</v>
      </c>
      <c r="AJ613">
        <v>0</v>
      </c>
      <c r="AK613" s="5">
        <v>0</v>
      </c>
      <c r="AL613" s="5">
        <v>0</v>
      </c>
      <c r="AM613" s="5">
        <v>86051.58</v>
      </c>
      <c r="AN613">
        <v>8</v>
      </c>
      <c r="AO613">
        <v>7</v>
      </c>
      <c r="AP613" t="str">
        <f t="shared" si="86"/>
        <v>Yes</v>
      </c>
      <c r="AQ613">
        <v>0</v>
      </c>
      <c r="AR613" s="5">
        <f t="shared" si="87"/>
        <v>1603772.17</v>
      </c>
      <c r="AS613" s="5">
        <f t="shared" si="88"/>
        <v>280329.90999999997</v>
      </c>
      <c r="AT613" t="s">
        <v>59</v>
      </c>
      <c r="AU613" t="s">
        <v>6164</v>
      </c>
      <c r="AV613" t="s">
        <v>6165</v>
      </c>
      <c r="AW613" t="s">
        <v>6166</v>
      </c>
      <c r="AX613" t="s">
        <v>6167</v>
      </c>
      <c r="AY613">
        <v>61</v>
      </c>
      <c r="AZ613">
        <v>0</v>
      </c>
      <c r="BA613">
        <v>0</v>
      </c>
      <c r="BB613" t="s">
        <v>6168</v>
      </c>
      <c r="BC613">
        <v>0</v>
      </c>
      <c r="BD613">
        <v>0</v>
      </c>
      <c r="BE613" t="s">
        <v>6169</v>
      </c>
      <c r="BF613" t="s">
        <v>6170</v>
      </c>
      <c r="BG613">
        <v>0</v>
      </c>
      <c r="BH613" t="s">
        <v>6171</v>
      </c>
      <c r="BI613">
        <v>24</v>
      </c>
      <c r="BJ613" t="s">
        <v>6172</v>
      </c>
      <c r="BK613">
        <v>0</v>
      </c>
      <c r="BL613">
        <v>77</v>
      </c>
      <c r="BM613" s="3">
        <f t="shared" si="89"/>
        <v>0.74025974025974028</v>
      </c>
    </row>
    <row r="614" spans="1:65">
      <c r="A614" t="s">
        <v>742</v>
      </c>
      <c r="B614" s="2">
        <v>45695</v>
      </c>
      <c r="C614" t="s">
        <v>47</v>
      </c>
      <c r="D614" t="s">
        <v>630</v>
      </c>
      <c r="E614">
        <v>2</v>
      </c>
      <c r="F614" t="s">
        <v>78</v>
      </c>
      <c r="G614" t="s">
        <v>79</v>
      </c>
      <c r="H614" t="s">
        <v>80</v>
      </c>
      <c r="I614" t="s">
        <v>74</v>
      </c>
      <c r="J614" t="s">
        <v>65</v>
      </c>
      <c r="K614" t="s">
        <v>75</v>
      </c>
      <c r="L614" t="s">
        <v>55</v>
      </c>
      <c r="M614" t="s">
        <v>56</v>
      </c>
      <c r="N614" t="s">
        <v>109</v>
      </c>
      <c r="O614" t="s">
        <v>120</v>
      </c>
      <c r="P614">
        <v>47</v>
      </c>
      <c r="Q614">
        <v>48</v>
      </c>
      <c r="R614">
        <v>45</v>
      </c>
      <c r="S614">
        <v>1</v>
      </c>
      <c r="T614">
        <f t="shared" si="81"/>
        <v>44</v>
      </c>
      <c r="U614">
        <v>44</v>
      </c>
      <c r="V614">
        <f t="shared" si="82"/>
        <v>0</v>
      </c>
      <c r="W614" s="3">
        <f t="shared" si="83"/>
        <v>2.2222222222222223E-2</v>
      </c>
      <c r="X614">
        <v>34</v>
      </c>
      <c r="Y614" s="4">
        <v>10.1</v>
      </c>
      <c r="Z614" s="4">
        <v>1.5</v>
      </c>
      <c r="AA614" s="5">
        <v>52278.59</v>
      </c>
      <c r="AB614" s="5">
        <f t="shared" si="84"/>
        <v>2300257.96</v>
      </c>
      <c r="AC614" s="5">
        <v>35084.61</v>
      </c>
      <c r="AD614" s="5">
        <f t="shared" si="85"/>
        <v>1578807.45</v>
      </c>
      <c r="AE614" s="5">
        <v>99013.25</v>
      </c>
      <c r="AF614" s="5">
        <v>30963.23</v>
      </c>
      <c r="AG614" s="5">
        <v>9839.8700000000008</v>
      </c>
      <c r="AH614" s="5">
        <v>2175</v>
      </c>
      <c r="AI614" s="5">
        <v>4600</v>
      </c>
      <c r="AJ614">
        <v>0</v>
      </c>
      <c r="AK614" s="5">
        <v>0</v>
      </c>
      <c r="AL614" s="5">
        <v>0</v>
      </c>
      <c r="AM614" s="5">
        <v>64830.62</v>
      </c>
      <c r="AN614">
        <v>8</v>
      </c>
      <c r="AO614">
        <v>7</v>
      </c>
      <c r="AP614" t="str">
        <f t="shared" si="86"/>
        <v>Yes</v>
      </c>
      <c r="AQ614">
        <v>0</v>
      </c>
      <c r="AR614" s="5">
        <f t="shared" si="87"/>
        <v>1790229.42</v>
      </c>
      <c r="AS614" s="5">
        <f t="shared" si="88"/>
        <v>510028.54</v>
      </c>
      <c r="AT614" t="s">
        <v>59</v>
      </c>
      <c r="AU614" t="s">
        <v>6164</v>
      </c>
      <c r="AV614" t="s">
        <v>6165</v>
      </c>
      <c r="AW614" t="s">
        <v>6166</v>
      </c>
      <c r="AX614" t="s">
        <v>6177</v>
      </c>
      <c r="AY614">
        <v>51</v>
      </c>
      <c r="AZ614">
        <v>1</v>
      </c>
      <c r="BA614">
        <v>0</v>
      </c>
      <c r="BB614" t="s">
        <v>6168</v>
      </c>
      <c r="BC614">
        <v>0</v>
      </c>
      <c r="BD614">
        <v>0</v>
      </c>
      <c r="BE614" t="s">
        <v>6169</v>
      </c>
      <c r="BF614" t="s">
        <v>6170</v>
      </c>
      <c r="BG614">
        <v>0</v>
      </c>
      <c r="BH614" t="s">
        <v>6171</v>
      </c>
      <c r="BI614">
        <v>57</v>
      </c>
      <c r="BJ614" t="s">
        <v>6187</v>
      </c>
      <c r="BK614">
        <v>0</v>
      </c>
      <c r="BL614">
        <v>58</v>
      </c>
      <c r="BM614" s="3">
        <f t="shared" si="89"/>
        <v>0.77586206896551724</v>
      </c>
    </row>
    <row r="615" spans="1:65">
      <c r="A615" t="s">
        <v>743</v>
      </c>
      <c r="B615" s="2">
        <v>45695</v>
      </c>
      <c r="C615" t="s">
        <v>47</v>
      </c>
      <c r="D615" t="s">
        <v>630</v>
      </c>
      <c r="E615">
        <v>2</v>
      </c>
      <c r="F615" t="s">
        <v>61</v>
      </c>
      <c r="G615" t="s">
        <v>50</v>
      </c>
      <c r="H615" t="s">
        <v>157</v>
      </c>
      <c r="I615" t="s">
        <v>74</v>
      </c>
      <c r="J615" t="s">
        <v>65</v>
      </c>
      <c r="K615" t="s">
        <v>66</v>
      </c>
      <c r="L615" t="s">
        <v>87</v>
      </c>
      <c r="M615" t="s">
        <v>56</v>
      </c>
      <c r="N615" t="s">
        <v>94</v>
      </c>
      <c r="O615" t="s">
        <v>82</v>
      </c>
      <c r="P615">
        <v>51</v>
      </c>
      <c r="Q615">
        <v>52</v>
      </c>
      <c r="R615">
        <v>50</v>
      </c>
      <c r="S615">
        <v>1</v>
      </c>
      <c r="T615">
        <f t="shared" si="81"/>
        <v>49</v>
      </c>
      <c r="U615">
        <v>49</v>
      </c>
      <c r="V615">
        <f t="shared" si="82"/>
        <v>0</v>
      </c>
      <c r="W615" s="3">
        <f t="shared" si="83"/>
        <v>0.02</v>
      </c>
      <c r="X615">
        <v>28</v>
      </c>
      <c r="Y615" s="4">
        <v>6.8</v>
      </c>
      <c r="Z615" s="4">
        <v>1</v>
      </c>
      <c r="AA615" s="5">
        <v>49080.7</v>
      </c>
      <c r="AB615" s="5">
        <f t="shared" si="84"/>
        <v>2404954.2999999998</v>
      </c>
      <c r="AC615" s="5">
        <v>35977.53</v>
      </c>
      <c r="AD615" s="5">
        <f t="shared" si="85"/>
        <v>1798876.5</v>
      </c>
      <c r="AE615" s="5">
        <v>109389.57</v>
      </c>
      <c r="AF615" s="5">
        <v>30555.279999999999</v>
      </c>
      <c r="AG615" s="5">
        <v>9836.24</v>
      </c>
      <c r="AH615" s="5">
        <v>1450</v>
      </c>
      <c r="AI615" s="5">
        <v>4600</v>
      </c>
      <c r="AJ615">
        <v>0</v>
      </c>
      <c r="AK615" s="5">
        <v>0</v>
      </c>
      <c r="AL615" s="5">
        <v>0</v>
      </c>
      <c r="AM615" s="5">
        <v>32778.839999999997</v>
      </c>
      <c r="AN615">
        <v>4</v>
      </c>
      <c r="AO615">
        <v>3</v>
      </c>
      <c r="AP615" t="str">
        <f t="shared" si="86"/>
        <v>Yes</v>
      </c>
      <c r="AQ615">
        <v>1</v>
      </c>
      <c r="AR615" s="5">
        <f t="shared" si="87"/>
        <v>1987486.43</v>
      </c>
      <c r="AS615" s="5">
        <f t="shared" si="88"/>
        <v>417467.87</v>
      </c>
      <c r="AT615" t="s">
        <v>59</v>
      </c>
      <c r="AU615" t="s">
        <v>6164</v>
      </c>
      <c r="AV615" t="s">
        <v>6165</v>
      </c>
      <c r="AW615" t="s">
        <v>6166</v>
      </c>
      <c r="AX615" t="s">
        <v>6167</v>
      </c>
      <c r="AY615">
        <v>53</v>
      </c>
      <c r="AZ615">
        <v>1</v>
      </c>
      <c r="BA615">
        <v>0</v>
      </c>
      <c r="BB615" t="s">
        <v>6168</v>
      </c>
      <c r="BC615">
        <v>0</v>
      </c>
      <c r="BD615">
        <v>0</v>
      </c>
      <c r="BE615" t="s">
        <v>6169</v>
      </c>
      <c r="BF615" t="s">
        <v>6170</v>
      </c>
      <c r="BG615">
        <v>1</v>
      </c>
      <c r="BH615" t="s">
        <v>6186</v>
      </c>
      <c r="BI615">
        <v>53</v>
      </c>
      <c r="BJ615" t="s">
        <v>6187</v>
      </c>
      <c r="BK615">
        <v>0</v>
      </c>
      <c r="BL615">
        <v>60</v>
      </c>
      <c r="BM615" s="3">
        <f t="shared" si="89"/>
        <v>0.83333333333333337</v>
      </c>
    </row>
    <row r="616" spans="1:65">
      <c r="A616" t="s">
        <v>744</v>
      </c>
      <c r="B616" s="2">
        <v>45695</v>
      </c>
      <c r="C616" t="s">
        <v>47</v>
      </c>
      <c r="D616" t="s">
        <v>630</v>
      </c>
      <c r="E616">
        <v>2</v>
      </c>
      <c r="F616" t="s">
        <v>72</v>
      </c>
      <c r="G616" t="s">
        <v>50</v>
      </c>
      <c r="H616" t="s">
        <v>179</v>
      </c>
      <c r="I616" t="s">
        <v>74</v>
      </c>
      <c r="J616" t="s">
        <v>53</v>
      </c>
      <c r="K616" t="s">
        <v>75</v>
      </c>
      <c r="L616" t="s">
        <v>92</v>
      </c>
      <c r="M616" t="s">
        <v>56</v>
      </c>
      <c r="N616" t="s">
        <v>76</v>
      </c>
      <c r="O616" t="s">
        <v>58</v>
      </c>
      <c r="P616">
        <v>62</v>
      </c>
      <c r="Q616">
        <v>64</v>
      </c>
      <c r="R616">
        <v>67</v>
      </c>
      <c r="S616">
        <v>1</v>
      </c>
      <c r="T616">
        <f t="shared" si="81"/>
        <v>66</v>
      </c>
      <c r="U616">
        <v>61</v>
      </c>
      <c r="V616">
        <f t="shared" si="82"/>
        <v>5</v>
      </c>
      <c r="W616" s="3">
        <f t="shared" si="83"/>
        <v>1.4925373134328358E-2</v>
      </c>
      <c r="X616">
        <v>20</v>
      </c>
      <c r="Y616" s="4">
        <v>10.8</v>
      </c>
      <c r="Z616" s="4">
        <v>2.2999999999999998</v>
      </c>
      <c r="AA616" s="5">
        <v>35756.050000000003</v>
      </c>
      <c r="AB616" s="5">
        <f t="shared" si="84"/>
        <v>2181119.0499999998</v>
      </c>
      <c r="AC616" s="5">
        <v>23680.79</v>
      </c>
      <c r="AD616" s="5">
        <f t="shared" si="85"/>
        <v>1586612.93</v>
      </c>
      <c r="AE616" s="5">
        <v>116027.18</v>
      </c>
      <c r="AF616" s="5">
        <v>29279.98</v>
      </c>
      <c r="AG616" s="5">
        <v>9156.7999999999993</v>
      </c>
      <c r="AH616" s="5">
        <v>3335</v>
      </c>
      <c r="AI616" s="5">
        <v>3200</v>
      </c>
      <c r="AJ616">
        <v>0</v>
      </c>
      <c r="AK616" s="5">
        <v>0</v>
      </c>
      <c r="AL616" s="5">
        <v>3449.29</v>
      </c>
      <c r="AM616" s="5">
        <v>40428.839999999997</v>
      </c>
      <c r="AN616">
        <v>4</v>
      </c>
      <c r="AO616">
        <v>1</v>
      </c>
      <c r="AP616" t="str">
        <f t="shared" si="86"/>
        <v>Yes</v>
      </c>
      <c r="AQ616">
        <v>1</v>
      </c>
      <c r="AR616" s="5">
        <f t="shared" si="87"/>
        <v>1791490.02</v>
      </c>
      <c r="AS616" s="5">
        <f t="shared" si="88"/>
        <v>389629.03</v>
      </c>
      <c r="AT616" t="s">
        <v>59</v>
      </c>
      <c r="AU616" t="s">
        <v>6164</v>
      </c>
      <c r="AV616" t="s">
        <v>6165</v>
      </c>
      <c r="AW616" t="s">
        <v>6166</v>
      </c>
      <c r="AX616" t="s">
        <v>6177</v>
      </c>
      <c r="AY616">
        <v>63</v>
      </c>
      <c r="AZ616">
        <v>1</v>
      </c>
      <c r="BA616">
        <v>30</v>
      </c>
      <c r="BB616" t="s">
        <v>6180</v>
      </c>
      <c r="BC616">
        <v>0</v>
      </c>
      <c r="BD616">
        <v>0</v>
      </c>
      <c r="BE616" t="s">
        <v>6169</v>
      </c>
      <c r="BF616" t="s">
        <v>6170</v>
      </c>
      <c r="BG616">
        <v>1</v>
      </c>
      <c r="BH616" t="s">
        <v>6179</v>
      </c>
      <c r="BI616">
        <v>24</v>
      </c>
      <c r="BJ616" t="s">
        <v>6172</v>
      </c>
      <c r="BK616">
        <v>0</v>
      </c>
      <c r="BL616">
        <v>75</v>
      </c>
      <c r="BM616" s="3">
        <f t="shared" si="89"/>
        <v>0.89333333333333331</v>
      </c>
    </row>
    <row r="617" spans="1:65">
      <c r="A617" t="s">
        <v>745</v>
      </c>
      <c r="B617" s="2">
        <v>45695</v>
      </c>
      <c r="C617" t="s">
        <v>47</v>
      </c>
      <c r="D617" t="s">
        <v>630</v>
      </c>
      <c r="E617">
        <v>2</v>
      </c>
      <c r="F617" t="s">
        <v>49</v>
      </c>
      <c r="G617" t="s">
        <v>79</v>
      </c>
      <c r="H617" t="s">
        <v>260</v>
      </c>
      <c r="I617" t="s">
        <v>64</v>
      </c>
      <c r="J617" t="s">
        <v>65</v>
      </c>
      <c r="K617" t="s">
        <v>75</v>
      </c>
      <c r="L617" t="s">
        <v>92</v>
      </c>
      <c r="M617" t="s">
        <v>56</v>
      </c>
      <c r="N617" t="s">
        <v>69</v>
      </c>
      <c r="O617" t="s">
        <v>70</v>
      </c>
      <c r="P617">
        <v>54</v>
      </c>
      <c r="Q617">
        <v>55</v>
      </c>
      <c r="R617">
        <v>55</v>
      </c>
      <c r="S617">
        <v>1</v>
      </c>
      <c r="T617">
        <f t="shared" si="81"/>
        <v>54</v>
      </c>
      <c r="U617">
        <v>52</v>
      </c>
      <c r="V617">
        <f t="shared" si="82"/>
        <v>2</v>
      </c>
      <c r="W617" s="3">
        <f t="shared" si="83"/>
        <v>1.8181818181818181E-2</v>
      </c>
      <c r="X617">
        <v>31</v>
      </c>
      <c r="Y617" s="4">
        <v>0</v>
      </c>
      <c r="Z617" s="4">
        <v>1.2</v>
      </c>
      <c r="AA617" s="5">
        <v>52246.15</v>
      </c>
      <c r="AB617" s="5">
        <f t="shared" si="84"/>
        <v>2716799.8</v>
      </c>
      <c r="AC617" s="5">
        <v>35160.370000000003</v>
      </c>
      <c r="AD617" s="5">
        <f t="shared" si="85"/>
        <v>1933820.35</v>
      </c>
      <c r="AE617" s="5">
        <v>119576.08</v>
      </c>
      <c r="AF617" s="5">
        <v>36179.980000000003</v>
      </c>
      <c r="AG617" s="5">
        <v>9653.9</v>
      </c>
      <c r="AH617" s="5">
        <v>1740</v>
      </c>
      <c r="AI617" s="5">
        <v>4600</v>
      </c>
      <c r="AJ617">
        <v>0</v>
      </c>
      <c r="AK617" s="5">
        <v>0</v>
      </c>
      <c r="AL617" s="5">
        <v>2029.08</v>
      </c>
      <c r="AM617" s="5">
        <v>32804.089999999997</v>
      </c>
      <c r="AN617">
        <v>4</v>
      </c>
      <c r="AO617">
        <v>3</v>
      </c>
      <c r="AP617" t="str">
        <f t="shared" si="86"/>
        <v>Yes</v>
      </c>
      <c r="AQ617">
        <v>1</v>
      </c>
      <c r="AR617" s="5">
        <f t="shared" si="87"/>
        <v>2140403.48</v>
      </c>
      <c r="AS617" s="5">
        <f t="shared" si="88"/>
        <v>576396.31999999995</v>
      </c>
      <c r="AT617" t="s">
        <v>59</v>
      </c>
      <c r="AU617" t="s">
        <v>6164</v>
      </c>
      <c r="AV617" t="s">
        <v>6165</v>
      </c>
      <c r="AW617" t="s">
        <v>6166</v>
      </c>
      <c r="AX617" t="s">
        <v>6184</v>
      </c>
      <c r="AY617">
        <v>55</v>
      </c>
      <c r="AZ617">
        <v>0</v>
      </c>
      <c r="BA617">
        <v>19</v>
      </c>
      <c r="BB617" t="s">
        <v>6191</v>
      </c>
      <c r="BC617">
        <v>0</v>
      </c>
      <c r="BD617">
        <v>0</v>
      </c>
      <c r="BE617" t="s">
        <v>6169</v>
      </c>
      <c r="BF617" t="s">
        <v>6170</v>
      </c>
      <c r="BG617">
        <v>1</v>
      </c>
      <c r="BH617" t="s">
        <v>6186</v>
      </c>
      <c r="BI617">
        <v>40</v>
      </c>
      <c r="BJ617" t="s">
        <v>6172</v>
      </c>
      <c r="BK617">
        <v>0</v>
      </c>
      <c r="BL617">
        <v>60</v>
      </c>
      <c r="BM617" s="3">
        <f t="shared" si="89"/>
        <v>0.91666666666666663</v>
      </c>
    </row>
    <row r="618" spans="1:65">
      <c r="A618" t="s">
        <v>746</v>
      </c>
      <c r="B618" s="2">
        <v>45695</v>
      </c>
      <c r="C618" t="s">
        <v>47</v>
      </c>
      <c r="D618" t="s">
        <v>630</v>
      </c>
      <c r="E618">
        <v>2</v>
      </c>
      <c r="F618" t="s">
        <v>49</v>
      </c>
      <c r="G618" t="s">
        <v>50</v>
      </c>
      <c r="H618" t="s">
        <v>108</v>
      </c>
      <c r="I618" t="s">
        <v>74</v>
      </c>
      <c r="J618" t="s">
        <v>81</v>
      </c>
      <c r="K618" t="s">
        <v>66</v>
      </c>
      <c r="L618" t="s">
        <v>92</v>
      </c>
      <c r="M618" t="s">
        <v>56</v>
      </c>
      <c r="N618" t="s">
        <v>57</v>
      </c>
      <c r="O618" t="s">
        <v>82</v>
      </c>
      <c r="P618">
        <v>32</v>
      </c>
      <c r="Q618">
        <v>34</v>
      </c>
      <c r="R618">
        <v>33</v>
      </c>
      <c r="S618">
        <v>1</v>
      </c>
      <c r="T618">
        <f t="shared" si="81"/>
        <v>32</v>
      </c>
      <c r="U618">
        <v>31</v>
      </c>
      <c r="V618">
        <f t="shared" si="82"/>
        <v>1</v>
      </c>
      <c r="W618" s="3">
        <f t="shared" si="83"/>
        <v>3.0303030303030304E-2</v>
      </c>
      <c r="X618">
        <v>26</v>
      </c>
      <c r="Y618" s="4">
        <v>0.5</v>
      </c>
      <c r="Z618" s="4">
        <v>0.8</v>
      </c>
      <c r="AA618" s="5">
        <v>73751.509999999995</v>
      </c>
      <c r="AB618" s="5">
        <f t="shared" si="84"/>
        <v>2286296.81</v>
      </c>
      <c r="AC618" s="5">
        <v>53882.43</v>
      </c>
      <c r="AD618" s="5">
        <f t="shared" si="85"/>
        <v>1778120.19</v>
      </c>
      <c r="AE618" s="5">
        <v>101073.31</v>
      </c>
      <c r="AF618" s="5">
        <v>29722.33</v>
      </c>
      <c r="AG618" s="5">
        <v>9918.35</v>
      </c>
      <c r="AH618" s="5">
        <v>1160</v>
      </c>
      <c r="AI618" s="5">
        <v>6800</v>
      </c>
      <c r="AJ618">
        <v>0</v>
      </c>
      <c r="AK618" s="5">
        <v>0</v>
      </c>
      <c r="AL618" s="5">
        <v>1453.71</v>
      </c>
      <c r="AM618" s="5">
        <v>23111.33</v>
      </c>
      <c r="AN618">
        <v>4</v>
      </c>
      <c r="AO618">
        <v>5</v>
      </c>
      <c r="AP618" t="str">
        <f t="shared" si="86"/>
        <v>No</v>
      </c>
      <c r="AQ618">
        <v>2</v>
      </c>
      <c r="AR618" s="5">
        <f t="shared" si="87"/>
        <v>1951359.22</v>
      </c>
      <c r="AS618" s="5">
        <f t="shared" si="88"/>
        <v>334937.59000000003</v>
      </c>
      <c r="AT618" t="s">
        <v>59</v>
      </c>
      <c r="AU618" t="s">
        <v>6164</v>
      </c>
      <c r="AV618" t="s">
        <v>6165</v>
      </c>
      <c r="AW618" t="s">
        <v>6166</v>
      </c>
      <c r="AX618" t="s">
        <v>6167</v>
      </c>
      <c r="AY618">
        <v>35</v>
      </c>
      <c r="AZ618">
        <v>0</v>
      </c>
      <c r="BA618">
        <v>11</v>
      </c>
      <c r="BB618" t="s">
        <v>6198</v>
      </c>
      <c r="BC618">
        <v>0</v>
      </c>
      <c r="BD618">
        <v>1</v>
      </c>
      <c r="BE618" t="s">
        <v>6188</v>
      </c>
      <c r="BF618" t="s">
        <v>6170</v>
      </c>
      <c r="BG618">
        <v>0</v>
      </c>
      <c r="BH618" t="s">
        <v>6171</v>
      </c>
      <c r="BI618">
        <v>40</v>
      </c>
      <c r="BJ618" t="s">
        <v>6172</v>
      </c>
      <c r="BK618">
        <v>0</v>
      </c>
      <c r="BL618">
        <v>46</v>
      </c>
      <c r="BM618" s="3">
        <f t="shared" si="89"/>
        <v>0.71739130434782605</v>
      </c>
    </row>
    <row r="619" spans="1:65">
      <c r="A619" t="s">
        <v>747</v>
      </c>
      <c r="B619" s="2">
        <v>45695</v>
      </c>
      <c r="C619" t="s">
        <v>47</v>
      </c>
      <c r="D619" t="s">
        <v>630</v>
      </c>
      <c r="E619">
        <v>2</v>
      </c>
      <c r="F619" t="s">
        <v>72</v>
      </c>
      <c r="G619" t="s">
        <v>62</v>
      </c>
      <c r="H619" t="s">
        <v>220</v>
      </c>
      <c r="I619" t="s">
        <v>74</v>
      </c>
      <c r="J619" t="s">
        <v>65</v>
      </c>
      <c r="K619" t="s">
        <v>75</v>
      </c>
      <c r="L619" t="s">
        <v>92</v>
      </c>
      <c r="M619" t="s">
        <v>56</v>
      </c>
      <c r="N619" t="s">
        <v>76</v>
      </c>
      <c r="O619" t="s">
        <v>70</v>
      </c>
      <c r="P619">
        <v>41</v>
      </c>
      <c r="Q619">
        <v>41</v>
      </c>
      <c r="R619">
        <v>40</v>
      </c>
      <c r="S619">
        <v>1</v>
      </c>
      <c r="T619">
        <f t="shared" si="81"/>
        <v>39</v>
      </c>
      <c r="U619">
        <v>39</v>
      </c>
      <c r="V619">
        <f t="shared" si="82"/>
        <v>0</v>
      </c>
      <c r="W619" s="3">
        <f t="shared" si="83"/>
        <v>2.5000000000000001E-2</v>
      </c>
      <c r="X619">
        <v>13</v>
      </c>
      <c r="Y619" s="4">
        <v>6.6</v>
      </c>
      <c r="Z619" s="4">
        <v>0.8</v>
      </c>
      <c r="AA619" s="5">
        <v>52640.07</v>
      </c>
      <c r="AB619" s="5">
        <f t="shared" si="84"/>
        <v>2052962.73</v>
      </c>
      <c r="AC619" s="5">
        <v>35010.129999999997</v>
      </c>
      <c r="AD619" s="5">
        <f t="shared" si="85"/>
        <v>1400405.2</v>
      </c>
      <c r="AE619" s="5">
        <v>88487.33</v>
      </c>
      <c r="AF619" s="5">
        <v>24917.14</v>
      </c>
      <c r="AG619" s="5">
        <v>7894.39</v>
      </c>
      <c r="AH619" s="5">
        <v>1160</v>
      </c>
      <c r="AI619" s="5">
        <v>4600</v>
      </c>
      <c r="AJ619">
        <v>0</v>
      </c>
      <c r="AK619" s="5">
        <v>0</v>
      </c>
      <c r="AL619" s="5">
        <v>0</v>
      </c>
      <c r="AM619" s="5">
        <v>24217.919999999998</v>
      </c>
      <c r="AN619">
        <v>4</v>
      </c>
      <c r="AO619">
        <v>4</v>
      </c>
      <c r="AP619" t="str">
        <f t="shared" si="86"/>
        <v>Yes</v>
      </c>
      <c r="AQ619">
        <v>0</v>
      </c>
      <c r="AR619" s="5">
        <f t="shared" si="87"/>
        <v>1551681.98</v>
      </c>
      <c r="AS619" s="5">
        <f t="shared" si="88"/>
        <v>501280.75</v>
      </c>
      <c r="AT619" t="s">
        <v>59</v>
      </c>
      <c r="AU619" t="s">
        <v>6164</v>
      </c>
      <c r="AV619" t="s">
        <v>6165</v>
      </c>
      <c r="AW619" t="s">
        <v>6166</v>
      </c>
      <c r="AX619" t="s">
        <v>6167</v>
      </c>
      <c r="AY619">
        <v>41</v>
      </c>
      <c r="AZ619">
        <v>0</v>
      </c>
      <c r="BA619">
        <v>0</v>
      </c>
      <c r="BB619" t="s">
        <v>6168</v>
      </c>
      <c r="BC619">
        <v>0</v>
      </c>
      <c r="BD619">
        <v>0</v>
      </c>
      <c r="BE619" t="s">
        <v>6169</v>
      </c>
      <c r="BF619" t="s">
        <v>6170</v>
      </c>
      <c r="BG619">
        <v>0</v>
      </c>
      <c r="BH619" t="s">
        <v>6171</v>
      </c>
      <c r="BI619">
        <v>20</v>
      </c>
      <c r="BJ619" t="s">
        <v>6172</v>
      </c>
      <c r="BK619">
        <v>0</v>
      </c>
      <c r="BL619">
        <v>58</v>
      </c>
      <c r="BM619" s="3">
        <f t="shared" si="89"/>
        <v>0.68965517241379315</v>
      </c>
    </row>
    <row r="620" spans="1:65">
      <c r="A620" t="s">
        <v>748</v>
      </c>
      <c r="B620" s="2">
        <v>45695</v>
      </c>
      <c r="C620" t="s">
        <v>47</v>
      </c>
      <c r="D620" t="s">
        <v>630</v>
      </c>
      <c r="E620">
        <v>2</v>
      </c>
      <c r="F620" t="s">
        <v>49</v>
      </c>
      <c r="G620" t="s">
        <v>50</v>
      </c>
      <c r="H620" t="s">
        <v>51</v>
      </c>
      <c r="I620" t="s">
        <v>74</v>
      </c>
      <c r="J620" t="s">
        <v>53</v>
      </c>
      <c r="K620" t="s">
        <v>75</v>
      </c>
      <c r="L620" t="s">
        <v>55</v>
      </c>
      <c r="M620" t="s">
        <v>56</v>
      </c>
      <c r="N620" t="s">
        <v>57</v>
      </c>
      <c r="O620" t="s">
        <v>120</v>
      </c>
      <c r="P620">
        <v>63</v>
      </c>
      <c r="Q620">
        <v>67</v>
      </c>
      <c r="R620">
        <v>64</v>
      </c>
      <c r="S620">
        <v>2</v>
      </c>
      <c r="T620">
        <f t="shared" si="81"/>
        <v>62</v>
      </c>
      <c r="U620">
        <v>60</v>
      </c>
      <c r="V620">
        <f t="shared" si="82"/>
        <v>2</v>
      </c>
      <c r="W620" s="3">
        <f t="shared" si="83"/>
        <v>3.125E-2</v>
      </c>
      <c r="X620">
        <v>35</v>
      </c>
      <c r="Y620" s="4">
        <v>3.3</v>
      </c>
      <c r="Z620" s="4">
        <v>1.4</v>
      </c>
      <c r="AA620" s="5">
        <v>36283.120000000003</v>
      </c>
      <c r="AB620" s="5">
        <f t="shared" si="84"/>
        <v>2176987.2000000002</v>
      </c>
      <c r="AC620" s="5">
        <v>23625.09</v>
      </c>
      <c r="AD620" s="5">
        <f t="shared" si="85"/>
        <v>1512005.76</v>
      </c>
      <c r="AE620" s="5">
        <v>109097.93</v>
      </c>
      <c r="AF620" s="5">
        <v>29945.93</v>
      </c>
      <c r="AG620" s="5">
        <v>10341.26</v>
      </c>
      <c r="AH620" s="5">
        <v>2030</v>
      </c>
      <c r="AI620" s="5">
        <v>6400</v>
      </c>
      <c r="AJ620">
        <v>0</v>
      </c>
      <c r="AK620" s="5">
        <v>0</v>
      </c>
      <c r="AL620" s="5">
        <v>1394.06</v>
      </c>
      <c r="AM620" s="5">
        <v>44733.86</v>
      </c>
      <c r="AN620">
        <v>4</v>
      </c>
      <c r="AO620">
        <v>5</v>
      </c>
      <c r="AP620" t="str">
        <f t="shared" si="86"/>
        <v>No</v>
      </c>
      <c r="AQ620">
        <v>2</v>
      </c>
      <c r="AR620" s="5">
        <f t="shared" si="87"/>
        <v>1715948.8</v>
      </c>
      <c r="AS620" s="5">
        <f t="shared" si="88"/>
        <v>461038.4</v>
      </c>
      <c r="AT620" t="s">
        <v>59</v>
      </c>
      <c r="AU620" t="s">
        <v>6164</v>
      </c>
      <c r="AV620" t="s">
        <v>6165</v>
      </c>
      <c r="AW620" t="s">
        <v>6166</v>
      </c>
      <c r="AX620" t="s">
        <v>6167</v>
      </c>
      <c r="AY620">
        <v>68</v>
      </c>
      <c r="AZ620">
        <v>4</v>
      </c>
      <c r="BA620">
        <v>18</v>
      </c>
      <c r="BB620" t="s">
        <v>6185</v>
      </c>
      <c r="BC620">
        <v>0</v>
      </c>
      <c r="BD620">
        <v>1</v>
      </c>
      <c r="BE620" t="s">
        <v>6188</v>
      </c>
      <c r="BF620" t="s">
        <v>6170</v>
      </c>
      <c r="BG620">
        <v>0</v>
      </c>
      <c r="BH620" t="s">
        <v>6171</v>
      </c>
      <c r="BI620">
        <v>49</v>
      </c>
      <c r="BJ620" t="s">
        <v>6172</v>
      </c>
      <c r="BK620">
        <v>0</v>
      </c>
      <c r="BL620">
        <v>74</v>
      </c>
      <c r="BM620" s="3">
        <f t="shared" si="89"/>
        <v>0.86486486486486491</v>
      </c>
    </row>
    <row r="621" spans="1:65">
      <c r="A621" t="s">
        <v>749</v>
      </c>
      <c r="B621" s="2">
        <v>45695</v>
      </c>
      <c r="C621" t="s">
        <v>47</v>
      </c>
      <c r="D621" t="s">
        <v>630</v>
      </c>
      <c r="E621">
        <v>2</v>
      </c>
      <c r="F621" t="s">
        <v>78</v>
      </c>
      <c r="G621" t="s">
        <v>79</v>
      </c>
      <c r="H621" t="s">
        <v>80</v>
      </c>
      <c r="I621" t="s">
        <v>74</v>
      </c>
      <c r="J621" t="s">
        <v>53</v>
      </c>
      <c r="K621" t="s">
        <v>75</v>
      </c>
      <c r="L621" t="s">
        <v>55</v>
      </c>
      <c r="M621" t="s">
        <v>56</v>
      </c>
      <c r="N621" t="s">
        <v>69</v>
      </c>
      <c r="O621" t="s">
        <v>58</v>
      </c>
      <c r="P621">
        <v>62</v>
      </c>
      <c r="Q621">
        <v>63</v>
      </c>
      <c r="R621">
        <v>60</v>
      </c>
      <c r="S621">
        <v>2</v>
      </c>
      <c r="T621">
        <f t="shared" si="81"/>
        <v>58</v>
      </c>
      <c r="U621">
        <v>58</v>
      </c>
      <c r="V621">
        <f t="shared" si="82"/>
        <v>0</v>
      </c>
      <c r="W621" s="3">
        <f t="shared" si="83"/>
        <v>3.3333333333333333E-2</v>
      </c>
      <c r="X621">
        <v>39</v>
      </c>
      <c r="Y621" s="4">
        <v>11</v>
      </c>
      <c r="Z621" s="4">
        <v>1.8</v>
      </c>
      <c r="AA621" s="5">
        <v>35583.81</v>
      </c>
      <c r="AB621" s="5">
        <f t="shared" si="84"/>
        <v>2063860.98</v>
      </c>
      <c r="AC621" s="5">
        <v>23518.18</v>
      </c>
      <c r="AD621" s="5">
        <f t="shared" si="85"/>
        <v>1411090.8</v>
      </c>
      <c r="AE621" s="5">
        <v>102612.33</v>
      </c>
      <c r="AF621" s="5">
        <v>29165.52</v>
      </c>
      <c r="AG621" s="5">
        <v>10469.91</v>
      </c>
      <c r="AH621" s="5">
        <v>2610</v>
      </c>
      <c r="AI621" s="5">
        <v>6400</v>
      </c>
      <c r="AJ621">
        <v>0</v>
      </c>
      <c r="AK621" s="5">
        <v>0</v>
      </c>
      <c r="AL621" s="5">
        <v>0</v>
      </c>
      <c r="AM621" s="5">
        <v>38563.410000000003</v>
      </c>
      <c r="AN621">
        <v>4</v>
      </c>
      <c r="AO621">
        <v>4</v>
      </c>
      <c r="AP621" t="str">
        <f t="shared" si="86"/>
        <v>Yes</v>
      </c>
      <c r="AQ621">
        <v>0</v>
      </c>
      <c r="AR621" s="5">
        <f t="shared" si="87"/>
        <v>1600911.97</v>
      </c>
      <c r="AS621" s="5">
        <f t="shared" si="88"/>
        <v>462949.01</v>
      </c>
      <c r="AT621" t="s">
        <v>59</v>
      </c>
      <c r="AU621" t="s">
        <v>6164</v>
      </c>
      <c r="AV621" t="s">
        <v>6165</v>
      </c>
      <c r="AW621" t="s">
        <v>6166</v>
      </c>
      <c r="AX621" t="s">
        <v>6177</v>
      </c>
      <c r="AY621">
        <v>66</v>
      </c>
      <c r="AZ621">
        <v>1</v>
      </c>
      <c r="BA621">
        <v>0</v>
      </c>
      <c r="BB621" t="s">
        <v>6168</v>
      </c>
      <c r="BC621">
        <v>0</v>
      </c>
      <c r="BD621">
        <v>0</v>
      </c>
      <c r="BE621" t="s">
        <v>6169</v>
      </c>
      <c r="BF621" t="s">
        <v>6170</v>
      </c>
      <c r="BG621">
        <v>1</v>
      </c>
      <c r="BH621" t="s">
        <v>6186</v>
      </c>
      <c r="BI621">
        <v>55</v>
      </c>
      <c r="BJ621" t="s">
        <v>6187</v>
      </c>
      <c r="BK621">
        <v>0</v>
      </c>
      <c r="BL621">
        <v>73</v>
      </c>
      <c r="BM621" s="3">
        <f t="shared" si="89"/>
        <v>0.82191780821917804</v>
      </c>
    </row>
    <row r="622" spans="1:65">
      <c r="A622" t="s">
        <v>750</v>
      </c>
      <c r="B622" s="2">
        <v>45695</v>
      </c>
      <c r="C622" t="s">
        <v>47</v>
      </c>
      <c r="D622" t="s">
        <v>630</v>
      </c>
      <c r="E622">
        <v>2</v>
      </c>
      <c r="F622" t="s">
        <v>78</v>
      </c>
      <c r="G622" t="s">
        <v>79</v>
      </c>
      <c r="H622" t="s">
        <v>143</v>
      </c>
      <c r="I622" t="s">
        <v>64</v>
      </c>
      <c r="J622" t="s">
        <v>81</v>
      </c>
      <c r="K622" t="s">
        <v>75</v>
      </c>
      <c r="L622" t="s">
        <v>55</v>
      </c>
      <c r="M622" t="s">
        <v>68</v>
      </c>
      <c r="N622" t="s">
        <v>57</v>
      </c>
      <c r="O622" t="s">
        <v>120</v>
      </c>
      <c r="P622">
        <v>37</v>
      </c>
      <c r="Q622">
        <v>38</v>
      </c>
      <c r="R622">
        <v>37</v>
      </c>
      <c r="S622">
        <v>1</v>
      </c>
      <c r="T622">
        <f t="shared" si="81"/>
        <v>36</v>
      </c>
      <c r="U622">
        <v>36</v>
      </c>
      <c r="V622">
        <f t="shared" si="82"/>
        <v>0</v>
      </c>
      <c r="W622" s="3">
        <f t="shared" si="83"/>
        <v>2.7027027027027029E-2</v>
      </c>
      <c r="X622">
        <v>24</v>
      </c>
      <c r="Y622" s="4">
        <v>2.6</v>
      </c>
      <c r="Z622" s="4">
        <v>1.2</v>
      </c>
      <c r="AA622" s="5">
        <v>78401.06</v>
      </c>
      <c r="AB622" s="5">
        <f t="shared" si="84"/>
        <v>2822438.16</v>
      </c>
      <c r="AC622" s="5">
        <v>50758.43</v>
      </c>
      <c r="AD622" s="5">
        <f t="shared" si="85"/>
        <v>1878061.91</v>
      </c>
      <c r="AE622" s="5">
        <v>109115.77</v>
      </c>
      <c r="AF622" s="5">
        <v>34975.870000000003</v>
      </c>
      <c r="AG622" s="5">
        <v>8791.7000000000007</v>
      </c>
      <c r="AH622" s="5">
        <v>1740</v>
      </c>
      <c r="AI622" s="5">
        <v>6800</v>
      </c>
      <c r="AJ622">
        <v>0</v>
      </c>
      <c r="AK622" s="5">
        <v>0</v>
      </c>
      <c r="AL622" s="5">
        <v>0</v>
      </c>
      <c r="AM622" s="5">
        <v>22754.6</v>
      </c>
      <c r="AN622">
        <v>4</v>
      </c>
      <c r="AO622">
        <v>2</v>
      </c>
      <c r="AP622" t="str">
        <f t="shared" si="86"/>
        <v>Yes</v>
      </c>
      <c r="AQ622">
        <v>1</v>
      </c>
      <c r="AR622" s="5">
        <f t="shared" si="87"/>
        <v>2062239.85</v>
      </c>
      <c r="AS622" s="5">
        <f t="shared" si="88"/>
        <v>760198.31</v>
      </c>
      <c r="AT622" t="s">
        <v>116</v>
      </c>
      <c r="AU622" t="s">
        <v>6164</v>
      </c>
      <c r="AV622" t="s">
        <v>6165</v>
      </c>
      <c r="AW622" t="s">
        <v>6166</v>
      </c>
      <c r="AX622" t="s">
        <v>6167</v>
      </c>
      <c r="AY622">
        <v>42</v>
      </c>
      <c r="AZ622">
        <v>3</v>
      </c>
      <c r="BA622">
        <v>0</v>
      </c>
      <c r="BB622" t="s">
        <v>6168</v>
      </c>
      <c r="BC622">
        <v>0</v>
      </c>
      <c r="BD622">
        <v>0</v>
      </c>
      <c r="BE622" t="s">
        <v>6169</v>
      </c>
      <c r="BF622" t="s">
        <v>6170</v>
      </c>
      <c r="BG622">
        <v>1</v>
      </c>
      <c r="BH622" t="s">
        <v>6186</v>
      </c>
      <c r="BI622">
        <v>32</v>
      </c>
      <c r="BJ622" t="s">
        <v>6172</v>
      </c>
      <c r="BK622">
        <v>0</v>
      </c>
      <c r="BL622">
        <v>51</v>
      </c>
      <c r="BM622" s="3">
        <f t="shared" si="89"/>
        <v>0.72549019607843135</v>
      </c>
    </row>
    <row r="623" spans="1:65">
      <c r="A623" t="s">
        <v>751</v>
      </c>
      <c r="B623" s="2">
        <v>45695</v>
      </c>
      <c r="C623" t="s">
        <v>47</v>
      </c>
      <c r="D623" t="s">
        <v>630</v>
      </c>
      <c r="E623">
        <v>2</v>
      </c>
      <c r="F623" t="s">
        <v>72</v>
      </c>
      <c r="G623" t="s">
        <v>79</v>
      </c>
      <c r="H623" t="s">
        <v>213</v>
      </c>
      <c r="I623" t="s">
        <v>52</v>
      </c>
      <c r="J623" t="s">
        <v>65</v>
      </c>
      <c r="K623" t="s">
        <v>75</v>
      </c>
      <c r="L623" t="s">
        <v>92</v>
      </c>
      <c r="M623" t="s">
        <v>56</v>
      </c>
      <c r="N623" t="s">
        <v>94</v>
      </c>
      <c r="O623" t="s">
        <v>70</v>
      </c>
      <c r="P623">
        <v>46</v>
      </c>
      <c r="Q623">
        <v>49</v>
      </c>
      <c r="R623">
        <v>51</v>
      </c>
      <c r="S623">
        <v>1</v>
      </c>
      <c r="T623">
        <f t="shared" si="81"/>
        <v>50</v>
      </c>
      <c r="U623">
        <v>45</v>
      </c>
      <c r="V623">
        <f t="shared" si="82"/>
        <v>5</v>
      </c>
      <c r="W623" s="3">
        <f t="shared" si="83"/>
        <v>1.9607843137254902E-2</v>
      </c>
      <c r="X623">
        <v>34</v>
      </c>
      <c r="Y623" s="4">
        <v>1</v>
      </c>
      <c r="Z623" s="4">
        <v>1.6</v>
      </c>
      <c r="AA623" s="5">
        <v>51674.44</v>
      </c>
      <c r="AB623" s="5">
        <f t="shared" si="84"/>
        <v>2325349.7999999998</v>
      </c>
      <c r="AC623" s="5">
        <v>35376.82</v>
      </c>
      <c r="AD623" s="5">
        <f t="shared" si="85"/>
        <v>1804217.82</v>
      </c>
      <c r="AE623" s="5">
        <v>117343.64</v>
      </c>
      <c r="AF623" s="5">
        <v>33370.730000000003</v>
      </c>
      <c r="AG623" s="5">
        <v>10721.78</v>
      </c>
      <c r="AH623" s="5">
        <v>2320</v>
      </c>
      <c r="AI623" s="5">
        <v>4600</v>
      </c>
      <c r="AJ623">
        <v>0</v>
      </c>
      <c r="AK623" s="5">
        <v>0</v>
      </c>
      <c r="AL623" s="5">
        <v>4971.6899999999996</v>
      </c>
      <c r="AM623" s="5">
        <v>27999.37</v>
      </c>
      <c r="AN623">
        <v>4</v>
      </c>
      <c r="AO623">
        <v>4</v>
      </c>
      <c r="AP623" t="str">
        <f t="shared" si="86"/>
        <v>Yes</v>
      </c>
      <c r="AQ623">
        <v>1</v>
      </c>
      <c r="AR623" s="5">
        <f t="shared" si="87"/>
        <v>2005545.03</v>
      </c>
      <c r="AS623" s="5">
        <f t="shared" si="88"/>
        <v>319804.77</v>
      </c>
      <c r="AT623" t="s">
        <v>59</v>
      </c>
      <c r="AU623" t="s">
        <v>6164</v>
      </c>
      <c r="AV623" t="s">
        <v>6165</v>
      </c>
      <c r="AW623" t="s">
        <v>6166</v>
      </c>
      <c r="AX623" t="s">
        <v>6184</v>
      </c>
      <c r="AY623">
        <v>48</v>
      </c>
      <c r="AZ623">
        <v>0</v>
      </c>
      <c r="BA623">
        <v>30</v>
      </c>
      <c r="BB623" t="s">
        <v>6180</v>
      </c>
      <c r="BC623">
        <v>0</v>
      </c>
      <c r="BD623">
        <v>0</v>
      </c>
      <c r="BE623" t="s">
        <v>6169</v>
      </c>
      <c r="BF623" t="s">
        <v>6170</v>
      </c>
      <c r="BG623">
        <v>1</v>
      </c>
      <c r="BH623" t="s">
        <v>6186</v>
      </c>
      <c r="BI623">
        <v>43</v>
      </c>
      <c r="BJ623" t="s">
        <v>6172</v>
      </c>
      <c r="BK623">
        <v>0</v>
      </c>
      <c r="BL623">
        <v>62</v>
      </c>
      <c r="BM623" s="3">
        <f t="shared" si="89"/>
        <v>0.82258064516129037</v>
      </c>
    </row>
    <row r="624" spans="1:65">
      <c r="A624" t="s">
        <v>752</v>
      </c>
      <c r="B624" s="2">
        <v>45695</v>
      </c>
      <c r="C624" t="s">
        <v>47</v>
      </c>
      <c r="D624" t="s">
        <v>630</v>
      </c>
      <c r="E624">
        <v>2</v>
      </c>
      <c r="F624" t="s">
        <v>61</v>
      </c>
      <c r="G624" t="s">
        <v>79</v>
      </c>
      <c r="H624" t="s">
        <v>84</v>
      </c>
      <c r="I624" t="s">
        <v>74</v>
      </c>
      <c r="J624" t="s">
        <v>81</v>
      </c>
      <c r="K624" t="s">
        <v>54</v>
      </c>
      <c r="L624" t="s">
        <v>87</v>
      </c>
      <c r="M624" t="s">
        <v>56</v>
      </c>
      <c r="N624" t="s">
        <v>69</v>
      </c>
      <c r="O624" t="s">
        <v>82</v>
      </c>
      <c r="P624">
        <v>36</v>
      </c>
      <c r="Q624">
        <v>36</v>
      </c>
      <c r="R624">
        <v>35</v>
      </c>
      <c r="S624">
        <v>1</v>
      </c>
      <c r="T624">
        <f t="shared" si="81"/>
        <v>34</v>
      </c>
      <c r="U624">
        <v>34</v>
      </c>
      <c r="V624">
        <f t="shared" si="82"/>
        <v>0</v>
      </c>
      <c r="W624" s="3">
        <f t="shared" si="83"/>
        <v>2.8571428571428571E-2</v>
      </c>
      <c r="X624">
        <v>37</v>
      </c>
      <c r="Y624" s="4">
        <v>3.4</v>
      </c>
      <c r="Z624" s="4">
        <v>1.5</v>
      </c>
      <c r="AA624" s="5">
        <v>84483.55</v>
      </c>
      <c r="AB624" s="5">
        <f t="shared" si="84"/>
        <v>2872440.7</v>
      </c>
      <c r="AC624" s="5">
        <v>54260.77</v>
      </c>
      <c r="AD624" s="5">
        <f t="shared" si="85"/>
        <v>1899126.95</v>
      </c>
      <c r="AE624" s="5">
        <v>105269.68</v>
      </c>
      <c r="AF624" s="5">
        <v>29991.67</v>
      </c>
      <c r="AG624" s="5">
        <v>9845.69</v>
      </c>
      <c r="AH624" s="5">
        <v>2175</v>
      </c>
      <c r="AI624" s="5">
        <v>6800</v>
      </c>
      <c r="AJ624">
        <v>0</v>
      </c>
      <c r="AK624" s="5">
        <v>0</v>
      </c>
      <c r="AL624" s="5">
        <v>0</v>
      </c>
      <c r="AM624" s="5">
        <v>21978.400000000001</v>
      </c>
      <c r="AN624">
        <v>4</v>
      </c>
      <c r="AO624">
        <v>4</v>
      </c>
      <c r="AP624" t="str">
        <f t="shared" si="86"/>
        <v>Yes</v>
      </c>
      <c r="AQ624">
        <v>0</v>
      </c>
      <c r="AR624" s="5">
        <f t="shared" si="87"/>
        <v>2075187.39</v>
      </c>
      <c r="AS624" s="5">
        <f t="shared" si="88"/>
        <v>797253.31</v>
      </c>
      <c r="AT624" t="s">
        <v>59</v>
      </c>
      <c r="AU624" t="s">
        <v>6164</v>
      </c>
      <c r="AV624" t="s">
        <v>6165</v>
      </c>
      <c r="AW624" t="s">
        <v>6166</v>
      </c>
      <c r="AX624" t="s">
        <v>6167</v>
      </c>
      <c r="AY624">
        <v>39</v>
      </c>
      <c r="AZ624">
        <v>0</v>
      </c>
      <c r="BA624">
        <v>0</v>
      </c>
      <c r="BB624" t="s">
        <v>6168</v>
      </c>
      <c r="BC624">
        <v>0</v>
      </c>
      <c r="BD624">
        <v>0</v>
      </c>
      <c r="BE624" t="s">
        <v>6169</v>
      </c>
      <c r="BF624" t="s">
        <v>6170</v>
      </c>
      <c r="BG624">
        <v>1</v>
      </c>
      <c r="BH624" t="s">
        <v>6186</v>
      </c>
      <c r="BI624">
        <v>52</v>
      </c>
      <c r="BJ624" t="s">
        <v>6187</v>
      </c>
      <c r="BK624">
        <v>0</v>
      </c>
      <c r="BL624">
        <v>49</v>
      </c>
      <c r="BM624" s="3">
        <f t="shared" si="89"/>
        <v>0.7142857142857143</v>
      </c>
    </row>
    <row r="625" spans="1:65">
      <c r="A625" t="s">
        <v>753</v>
      </c>
      <c r="B625" s="2">
        <v>45695</v>
      </c>
      <c r="C625" t="s">
        <v>47</v>
      </c>
      <c r="D625" t="s">
        <v>630</v>
      </c>
      <c r="E625">
        <v>2</v>
      </c>
      <c r="F625" t="s">
        <v>49</v>
      </c>
      <c r="G625" t="s">
        <v>50</v>
      </c>
      <c r="H625" t="s">
        <v>89</v>
      </c>
      <c r="I625" t="s">
        <v>52</v>
      </c>
      <c r="J625" t="s">
        <v>81</v>
      </c>
      <c r="K625" t="s">
        <v>75</v>
      </c>
      <c r="L625" t="s">
        <v>55</v>
      </c>
      <c r="M625" t="s">
        <v>56</v>
      </c>
      <c r="N625" t="s">
        <v>94</v>
      </c>
      <c r="O625" t="s">
        <v>82</v>
      </c>
      <c r="P625">
        <v>35</v>
      </c>
      <c r="Q625">
        <v>37</v>
      </c>
      <c r="R625">
        <v>36</v>
      </c>
      <c r="S625">
        <v>1</v>
      </c>
      <c r="T625">
        <f t="shared" si="81"/>
        <v>35</v>
      </c>
      <c r="U625">
        <v>35</v>
      </c>
      <c r="V625">
        <f t="shared" si="82"/>
        <v>0</v>
      </c>
      <c r="W625" s="3">
        <f t="shared" si="83"/>
        <v>2.7777777777777776E-2</v>
      </c>
      <c r="X625">
        <v>34</v>
      </c>
      <c r="Y625" s="4">
        <v>3.7</v>
      </c>
      <c r="Z625" s="4">
        <v>1.5</v>
      </c>
      <c r="AA625" s="5">
        <v>78426.52</v>
      </c>
      <c r="AB625" s="5">
        <f t="shared" si="84"/>
        <v>2744928.2</v>
      </c>
      <c r="AC625" s="5">
        <v>53321.68</v>
      </c>
      <c r="AD625" s="5">
        <f t="shared" si="85"/>
        <v>1919580.48</v>
      </c>
      <c r="AE625" s="5">
        <v>114861.01</v>
      </c>
      <c r="AF625" s="5">
        <v>32243.73</v>
      </c>
      <c r="AG625" s="5">
        <v>9732.24</v>
      </c>
      <c r="AH625" s="5">
        <v>2175</v>
      </c>
      <c r="AI625" s="5">
        <v>6800</v>
      </c>
      <c r="AJ625">
        <v>0</v>
      </c>
      <c r="AK625" s="5">
        <v>0</v>
      </c>
      <c r="AL625" s="5">
        <v>0</v>
      </c>
      <c r="AM625" s="5">
        <v>23528.17</v>
      </c>
      <c r="AN625">
        <v>4</v>
      </c>
      <c r="AO625">
        <v>5</v>
      </c>
      <c r="AP625" t="str">
        <f t="shared" si="86"/>
        <v>No</v>
      </c>
      <c r="AQ625">
        <v>1</v>
      </c>
      <c r="AR625" s="5">
        <f t="shared" si="87"/>
        <v>2108920.63</v>
      </c>
      <c r="AS625" s="5">
        <f t="shared" si="88"/>
        <v>636007.56999999995</v>
      </c>
      <c r="AT625" t="s">
        <v>116</v>
      </c>
      <c r="AU625" t="s">
        <v>6164</v>
      </c>
      <c r="AV625" t="s">
        <v>6165</v>
      </c>
      <c r="AW625" t="s">
        <v>6166</v>
      </c>
      <c r="AX625" t="s">
        <v>6167</v>
      </c>
      <c r="AY625">
        <v>40</v>
      </c>
      <c r="AZ625">
        <v>2</v>
      </c>
      <c r="BA625">
        <v>0</v>
      </c>
      <c r="BB625" t="s">
        <v>6168</v>
      </c>
      <c r="BC625">
        <v>0</v>
      </c>
      <c r="BD625">
        <v>1</v>
      </c>
      <c r="BE625" t="s">
        <v>6188</v>
      </c>
      <c r="BF625" t="s">
        <v>6170</v>
      </c>
      <c r="BG625">
        <v>0</v>
      </c>
      <c r="BH625" t="s">
        <v>6171</v>
      </c>
      <c r="BI625">
        <v>26</v>
      </c>
      <c r="BJ625" t="s">
        <v>6172</v>
      </c>
      <c r="BK625">
        <v>0</v>
      </c>
      <c r="BL625">
        <v>47</v>
      </c>
      <c r="BM625" s="3">
        <f t="shared" si="89"/>
        <v>0.76595744680851063</v>
      </c>
    </row>
    <row r="626" spans="1:65">
      <c r="A626" t="s">
        <v>754</v>
      </c>
      <c r="B626" s="2">
        <v>45695</v>
      </c>
      <c r="C626" t="s">
        <v>47</v>
      </c>
      <c r="D626" t="s">
        <v>630</v>
      </c>
      <c r="E626">
        <v>2</v>
      </c>
      <c r="F626" t="s">
        <v>78</v>
      </c>
      <c r="G626" t="s">
        <v>62</v>
      </c>
      <c r="H626" t="s">
        <v>190</v>
      </c>
      <c r="I626" t="s">
        <v>64</v>
      </c>
      <c r="J626" t="s">
        <v>65</v>
      </c>
      <c r="K626" t="s">
        <v>66</v>
      </c>
      <c r="L626" t="s">
        <v>92</v>
      </c>
      <c r="M626" t="s">
        <v>56</v>
      </c>
      <c r="N626" t="s">
        <v>76</v>
      </c>
      <c r="O626" t="s">
        <v>70</v>
      </c>
      <c r="P626">
        <v>50</v>
      </c>
      <c r="Q626">
        <v>53</v>
      </c>
      <c r="R626">
        <v>52</v>
      </c>
      <c r="S626">
        <v>1</v>
      </c>
      <c r="T626">
        <f t="shared" si="81"/>
        <v>51</v>
      </c>
      <c r="U626">
        <v>50</v>
      </c>
      <c r="V626">
        <f t="shared" si="82"/>
        <v>1</v>
      </c>
      <c r="W626" s="3">
        <f t="shared" si="83"/>
        <v>1.9230769230769232E-2</v>
      </c>
      <c r="X626">
        <v>38</v>
      </c>
      <c r="Y626" s="4">
        <v>0.5</v>
      </c>
      <c r="Z626" s="4">
        <v>1.4</v>
      </c>
      <c r="AA626" s="5">
        <v>48885.66</v>
      </c>
      <c r="AB626" s="5">
        <f t="shared" si="84"/>
        <v>2444283</v>
      </c>
      <c r="AC626" s="5">
        <v>35441.589999999997</v>
      </c>
      <c r="AD626" s="5">
        <f t="shared" si="85"/>
        <v>1842962.68</v>
      </c>
      <c r="AE626" s="5">
        <v>112303.98</v>
      </c>
      <c r="AF626" s="5">
        <v>35715.11</v>
      </c>
      <c r="AG626" s="5">
        <v>10830.23</v>
      </c>
      <c r="AH626" s="5">
        <v>2030</v>
      </c>
      <c r="AI626" s="5">
        <v>4600</v>
      </c>
      <c r="AJ626">
        <v>0</v>
      </c>
      <c r="AK626" s="5">
        <v>0</v>
      </c>
      <c r="AL626" s="5">
        <v>947.08</v>
      </c>
      <c r="AM626" s="5">
        <v>33580.230000000003</v>
      </c>
      <c r="AN626">
        <v>4</v>
      </c>
      <c r="AO626">
        <v>3</v>
      </c>
      <c r="AP626" t="str">
        <f t="shared" si="86"/>
        <v>Yes</v>
      </c>
      <c r="AQ626">
        <v>1</v>
      </c>
      <c r="AR626" s="5">
        <f t="shared" si="87"/>
        <v>2042969.31</v>
      </c>
      <c r="AS626" s="5">
        <f t="shared" si="88"/>
        <v>401313.69</v>
      </c>
      <c r="AT626" t="s">
        <v>59</v>
      </c>
      <c r="AU626" t="s">
        <v>6164</v>
      </c>
      <c r="AV626" t="s">
        <v>6165</v>
      </c>
      <c r="AW626" t="s">
        <v>6166</v>
      </c>
      <c r="AX626" t="s">
        <v>6167</v>
      </c>
      <c r="AY626">
        <v>52</v>
      </c>
      <c r="AZ626">
        <v>0</v>
      </c>
      <c r="BA626">
        <v>11</v>
      </c>
      <c r="BB626" t="s">
        <v>6180</v>
      </c>
      <c r="BC626">
        <v>0</v>
      </c>
      <c r="BD626">
        <v>0</v>
      </c>
      <c r="BE626" t="s">
        <v>6169</v>
      </c>
      <c r="BF626" t="s">
        <v>6170</v>
      </c>
      <c r="BG626">
        <v>0</v>
      </c>
      <c r="BH626" t="s">
        <v>6171</v>
      </c>
      <c r="BI626">
        <v>31</v>
      </c>
      <c r="BJ626" t="s">
        <v>6172</v>
      </c>
      <c r="BK626">
        <v>0</v>
      </c>
      <c r="BL626">
        <v>60</v>
      </c>
      <c r="BM626" s="3">
        <f t="shared" si="89"/>
        <v>0.8666666666666667</v>
      </c>
    </row>
    <row r="627" spans="1:65">
      <c r="A627" t="s">
        <v>755</v>
      </c>
      <c r="B627" s="2">
        <v>45696</v>
      </c>
      <c r="C627" t="s">
        <v>47</v>
      </c>
      <c r="D627" t="s">
        <v>630</v>
      </c>
      <c r="E627">
        <v>2</v>
      </c>
      <c r="F627" t="s">
        <v>49</v>
      </c>
      <c r="G627" t="s">
        <v>62</v>
      </c>
      <c r="H627" t="s">
        <v>141</v>
      </c>
      <c r="I627" t="s">
        <v>64</v>
      </c>
      <c r="J627" t="s">
        <v>65</v>
      </c>
      <c r="K627" t="s">
        <v>75</v>
      </c>
      <c r="L627" t="s">
        <v>67</v>
      </c>
      <c r="M627" t="s">
        <v>56</v>
      </c>
      <c r="N627" t="s">
        <v>109</v>
      </c>
      <c r="O627" t="s">
        <v>120</v>
      </c>
      <c r="P627">
        <v>54</v>
      </c>
      <c r="Q627">
        <v>58</v>
      </c>
      <c r="R627">
        <v>58</v>
      </c>
      <c r="S627">
        <v>1</v>
      </c>
      <c r="T627">
        <f t="shared" si="81"/>
        <v>57</v>
      </c>
      <c r="U627">
        <v>52</v>
      </c>
      <c r="V627">
        <f t="shared" si="82"/>
        <v>5</v>
      </c>
      <c r="W627" s="3">
        <f t="shared" si="83"/>
        <v>1.7241379310344827E-2</v>
      </c>
      <c r="X627">
        <v>33</v>
      </c>
      <c r="Y627" s="4">
        <v>5.7</v>
      </c>
      <c r="Z627" s="4">
        <v>2.2999999999999998</v>
      </c>
      <c r="AA627" s="5">
        <v>52204.41</v>
      </c>
      <c r="AB627" s="5">
        <f t="shared" si="84"/>
        <v>2714629.32</v>
      </c>
      <c r="AC627" s="5">
        <v>33964.86</v>
      </c>
      <c r="AD627" s="5">
        <f t="shared" si="85"/>
        <v>1969961.88</v>
      </c>
      <c r="AE627" s="5">
        <v>124169.33</v>
      </c>
      <c r="AF627" s="5">
        <v>38746.85</v>
      </c>
      <c r="AG627" s="5">
        <v>9758.4599999999991</v>
      </c>
      <c r="AH627" s="5">
        <v>3335</v>
      </c>
      <c r="AI627" s="5">
        <v>4600</v>
      </c>
      <c r="AJ627">
        <v>0</v>
      </c>
      <c r="AK627" s="5">
        <v>0</v>
      </c>
      <c r="AL627" s="5">
        <v>5129.1499999999996</v>
      </c>
      <c r="AM627" s="5">
        <v>84218.2</v>
      </c>
      <c r="AN627">
        <v>8</v>
      </c>
      <c r="AO627">
        <v>9</v>
      </c>
      <c r="AP627" t="str">
        <f t="shared" si="86"/>
        <v>No</v>
      </c>
      <c r="AQ627">
        <v>1</v>
      </c>
      <c r="AR627" s="5">
        <f t="shared" si="87"/>
        <v>2239918.87</v>
      </c>
      <c r="AS627" s="5">
        <f t="shared" si="88"/>
        <v>474710.45</v>
      </c>
      <c r="AT627" t="s">
        <v>59</v>
      </c>
      <c r="AU627" t="s">
        <v>6164</v>
      </c>
      <c r="AV627" t="s">
        <v>6165</v>
      </c>
      <c r="AW627" t="s">
        <v>6166</v>
      </c>
      <c r="AX627" t="s">
        <v>6184</v>
      </c>
      <c r="AY627">
        <v>56</v>
      </c>
      <c r="AZ627">
        <v>0</v>
      </c>
      <c r="BA627">
        <v>34</v>
      </c>
      <c r="BB627" t="s">
        <v>6180</v>
      </c>
      <c r="BC627">
        <v>0</v>
      </c>
      <c r="BD627">
        <v>1</v>
      </c>
      <c r="BE627" t="s">
        <v>6188</v>
      </c>
      <c r="BF627" t="s">
        <v>6170</v>
      </c>
      <c r="BG627">
        <v>1</v>
      </c>
      <c r="BH627" t="s">
        <v>6186</v>
      </c>
      <c r="BI627">
        <v>59</v>
      </c>
      <c r="BJ627" t="s">
        <v>6187</v>
      </c>
      <c r="BK627">
        <v>0</v>
      </c>
      <c r="BL627">
        <v>62</v>
      </c>
      <c r="BM627" s="3">
        <f t="shared" si="89"/>
        <v>0.93548387096774188</v>
      </c>
    </row>
    <row r="628" spans="1:65">
      <c r="A628" t="s">
        <v>756</v>
      </c>
      <c r="B628" s="2">
        <v>45696</v>
      </c>
      <c r="C628" t="s">
        <v>47</v>
      </c>
      <c r="D628" t="s">
        <v>630</v>
      </c>
      <c r="E628">
        <v>2</v>
      </c>
      <c r="F628" t="s">
        <v>78</v>
      </c>
      <c r="G628" t="s">
        <v>79</v>
      </c>
      <c r="H628" t="s">
        <v>80</v>
      </c>
      <c r="I628" t="s">
        <v>52</v>
      </c>
      <c r="J628" t="s">
        <v>65</v>
      </c>
      <c r="K628" t="s">
        <v>66</v>
      </c>
      <c r="L628" t="s">
        <v>87</v>
      </c>
      <c r="M628" t="s">
        <v>56</v>
      </c>
      <c r="N628" t="s">
        <v>57</v>
      </c>
      <c r="O628" t="s">
        <v>70</v>
      </c>
      <c r="P628">
        <v>49</v>
      </c>
      <c r="Q628">
        <v>51</v>
      </c>
      <c r="R628">
        <v>51</v>
      </c>
      <c r="S628">
        <v>1</v>
      </c>
      <c r="T628">
        <f t="shared" si="81"/>
        <v>50</v>
      </c>
      <c r="U628">
        <v>47</v>
      </c>
      <c r="V628">
        <f t="shared" si="82"/>
        <v>3</v>
      </c>
      <c r="W628" s="3">
        <f t="shared" si="83"/>
        <v>1.9607843137254902E-2</v>
      </c>
      <c r="X628">
        <v>31</v>
      </c>
      <c r="Y628" s="4">
        <v>3.4</v>
      </c>
      <c r="Z628" s="4">
        <v>1.8</v>
      </c>
      <c r="AA628" s="5">
        <v>48259.95</v>
      </c>
      <c r="AB628" s="5">
        <f t="shared" si="84"/>
        <v>2268217.65</v>
      </c>
      <c r="AC628" s="5">
        <v>35847.86</v>
      </c>
      <c r="AD628" s="5">
        <f t="shared" si="85"/>
        <v>1828240.86</v>
      </c>
      <c r="AE628" s="5">
        <v>116849.45</v>
      </c>
      <c r="AF628" s="5">
        <v>35089.03</v>
      </c>
      <c r="AG628" s="5">
        <v>9644.2199999999993</v>
      </c>
      <c r="AH628" s="5">
        <v>2610</v>
      </c>
      <c r="AI628" s="5">
        <v>4600</v>
      </c>
      <c r="AJ628">
        <v>0</v>
      </c>
      <c r="AK628" s="5">
        <v>0</v>
      </c>
      <c r="AL628" s="5">
        <v>2836.17</v>
      </c>
      <c r="AM628" s="5">
        <v>32977.949999999997</v>
      </c>
      <c r="AN628">
        <v>4</v>
      </c>
      <c r="AO628">
        <v>5</v>
      </c>
      <c r="AP628" t="str">
        <f t="shared" si="86"/>
        <v>No</v>
      </c>
      <c r="AQ628">
        <v>2</v>
      </c>
      <c r="AR628" s="5">
        <f t="shared" si="87"/>
        <v>2032847.68</v>
      </c>
      <c r="AS628" s="5">
        <f t="shared" si="88"/>
        <v>235369.97</v>
      </c>
      <c r="AT628" t="s">
        <v>59</v>
      </c>
      <c r="AU628" t="s">
        <v>6164</v>
      </c>
      <c r="AV628" t="s">
        <v>6165</v>
      </c>
      <c r="AW628" t="s">
        <v>6166</v>
      </c>
      <c r="AX628" t="s">
        <v>6184</v>
      </c>
      <c r="AY628">
        <v>49</v>
      </c>
      <c r="AZ628">
        <v>0</v>
      </c>
      <c r="BA628">
        <v>21</v>
      </c>
      <c r="BB628" t="s">
        <v>6180</v>
      </c>
      <c r="BC628">
        <v>0</v>
      </c>
      <c r="BD628">
        <v>1</v>
      </c>
      <c r="BE628" t="s">
        <v>6188</v>
      </c>
      <c r="BF628" t="s">
        <v>6170</v>
      </c>
      <c r="BG628">
        <v>1</v>
      </c>
      <c r="BH628" t="s">
        <v>6179</v>
      </c>
      <c r="BI628">
        <v>27</v>
      </c>
      <c r="BJ628" t="s">
        <v>6172</v>
      </c>
      <c r="BK628">
        <v>0</v>
      </c>
      <c r="BL628">
        <v>61</v>
      </c>
      <c r="BM628" s="3">
        <f t="shared" si="89"/>
        <v>0.83606557377049184</v>
      </c>
    </row>
    <row r="629" spans="1:65">
      <c r="A629" t="s">
        <v>757</v>
      </c>
      <c r="B629" s="2">
        <v>45696</v>
      </c>
      <c r="C629" t="s">
        <v>47</v>
      </c>
      <c r="D629" t="s">
        <v>630</v>
      </c>
      <c r="E629">
        <v>2</v>
      </c>
      <c r="F629" t="s">
        <v>72</v>
      </c>
      <c r="G629" t="s">
        <v>79</v>
      </c>
      <c r="H629" t="s">
        <v>213</v>
      </c>
      <c r="I629" t="s">
        <v>52</v>
      </c>
      <c r="J629" t="s">
        <v>81</v>
      </c>
      <c r="K629" t="s">
        <v>75</v>
      </c>
      <c r="L629" t="s">
        <v>92</v>
      </c>
      <c r="M629" t="s">
        <v>56</v>
      </c>
      <c r="N629" t="s">
        <v>109</v>
      </c>
      <c r="O629" t="s">
        <v>120</v>
      </c>
      <c r="P629">
        <v>37</v>
      </c>
      <c r="Q629">
        <v>39</v>
      </c>
      <c r="R629">
        <v>40</v>
      </c>
      <c r="S629">
        <v>1</v>
      </c>
      <c r="T629">
        <f t="shared" si="81"/>
        <v>39</v>
      </c>
      <c r="U629">
        <v>35</v>
      </c>
      <c r="V629">
        <f t="shared" si="82"/>
        <v>4</v>
      </c>
      <c r="W629" s="3">
        <f t="shared" si="83"/>
        <v>2.5000000000000001E-2</v>
      </c>
      <c r="X629">
        <v>33</v>
      </c>
      <c r="Y629" s="4">
        <v>4.9000000000000004</v>
      </c>
      <c r="Z629" s="4">
        <v>1.8</v>
      </c>
      <c r="AA629" s="5">
        <v>77340.62</v>
      </c>
      <c r="AB629" s="5">
        <f t="shared" si="84"/>
        <v>2706921.7</v>
      </c>
      <c r="AC629" s="5">
        <v>53457.29</v>
      </c>
      <c r="AD629" s="5">
        <f t="shared" si="85"/>
        <v>2138291.6</v>
      </c>
      <c r="AE629" s="5">
        <v>125767.03</v>
      </c>
      <c r="AF629" s="5">
        <v>34396.69</v>
      </c>
      <c r="AG629" s="5">
        <v>10515.91</v>
      </c>
      <c r="AH629" s="5">
        <v>2610</v>
      </c>
      <c r="AI629" s="5">
        <v>6800</v>
      </c>
      <c r="AJ629">
        <v>0</v>
      </c>
      <c r="AK629" s="5">
        <v>0</v>
      </c>
      <c r="AL629" s="5">
        <v>6301.8</v>
      </c>
      <c r="AM629" s="5">
        <v>53330.36</v>
      </c>
      <c r="AN629">
        <v>8</v>
      </c>
      <c r="AO629">
        <v>9</v>
      </c>
      <c r="AP629" t="str">
        <f t="shared" si="86"/>
        <v>No</v>
      </c>
      <c r="AQ629">
        <v>1</v>
      </c>
      <c r="AR629" s="5">
        <f t="shared" si="87"/>
        <v>2378013.39</v>
      </c>
      <c r="AS629" s="5">
        <f t="shared" si="88"/>
        <v>328908.31</v>
      </c>
      <c r="AT629" t="s">
        <v>59</v>
      </c>
      <c r="AU629" t="s">
        <v>6164</v>
      </c>
      <c r="AV629" t="s">
        <v>6165</v>
      </c>
      <c r="AW629" t="s">
        <v>6166</v>
      </c>
      <c r="AX629" t="s">
        <v>6184</v>
      </c>
      <c r="AY629">
        <v>37</v>
      </c>
      <c r="AZ629">
        <v>0</v>
      </c>
      <c r="BA629">
        <v>23</v>
      </c>
      <c r="BB629" t="s">
        <v>6180</v>
      </c>
      <c r="BC629">
        <v>0</v>
      </c>
      <c r="BD629">
        <v>1</v>
      </c>
      <c r="BE629" t="s">
        <v>6188</v>
      </c>
      <c r="BF629" t="s">
        <v>6170</v>
      </c>
      <c r="BG629">
        <v>0</v>
      </c>
      <c r="BH629" t="s">
        <v>6171</v>
      </c>
      <c r="BI629">
        <v>39</v>
      </c>
      <c r="BJ629" t="s">
        <v>6172</v>
      </c>
      <c r="BK629">
        <v>0</v>
      </c>
      <c r="BL629">
        <v>50</v>
      </c>
      <c r="BM629" s="3">
        <f t="shared" si="89"/>
        <v>0.8</v>
      </c>
    </row>
    <row r="630" spans="1:65">
      <c r="A630" t="s">
        <v>758</v>
      </c>
      <c r="B630" s="2">
        <v>45696</v>
      </c>
      <c r="C630" t="s">
        <v>47</v>
      </c>
      <c r="D630" t="s">
        <v>630</v>
      </c>
      <c r="E630">
        <v>2</v>
      </c>
      <c r="F630" t="s">
        <v>61</v>
      </c>
      <c r="G630" t="s">
        <v>79</v>
      </c>
      <c r="H630" t="s">
        <v>84</v>
      </c>
      <c r="I630" t="s">
        <v>64</v>
      </c>
      <c r="J630" t="s">
        <v>65</v>
      </c>
      <c r="K630" t="s">
        <v>66</v>
      </c>
      <c r="L630" t="s">
        <v>87</v>
      </c>
      <c r="M630" t="s">
        <v>56</v>
      </c>
      <c r="N630" t="s">
        <v>76</v>
      </c>
      <c r="O630" t="s">
        <v>58</v>
      </c>
      <c r="P630">
        <v>47</v>
      </c>
      <c r="Q630">
        <v>48</v>
      </c>
      <c r="R630">
        <v>48</v>
      </c>
      <c r="S630">
        <v>1</v>
      </c>
      <c r="T630">
        <f t="shared" si="81"/>
        <v>47</v>
      </c>
      <c r="U630">
        <v>46</v>
      </c>
      <c r="V630">
        <f t="shared" si="82"/>
        <v>1</v>
      </c>
      <c r="W630" s="3">
        <f t="shared" si="83"/>
        <v>2.0833333333333332E-2</v>
      </c>
      <c r="X630">
        <v>20</v>
      </c>
      <c r="Y630" s="4">
        <v>7.1</v>
      </c>
      <c r="Z630" s="4">
        <v>2.2000000000000002</v>
      </c>
      <c r="AA630" s="5">
        <v>49211.13</v>
      </c>
      <c r="AB630" s="5">
        <f t="shared" si="84"/>
        <v>2263711.98</v>
      </c>
      <c r="AC630" s="5">
        <v>35617.18</v>
      </c>
      <c r="AD630" s="5">
        <f t="shared" si="85"/>
        <v>1709624.64</v>
      </c>
      <c r="AE630" s="5">
        <v>104636.42</v>
      </c>
      <c r="AF630" s="5">
        <v>28724.51</v>
      </c>
      <c r="AG630" s="5">
        <v>8647.3799999999992</v>
      </c>
      <c r="AH630" s="5">
        <v>3190</v>
      </c>
      <c r="AI630" s="5">
        <v>4600</v>
      </c>
      <c r="AJ630">
        <v>0</v>
      </c>
      <c r="AK630" s="5">
        <v>0</v>
      </c>
      <c r="AL630" s="5">
        <v>1016.58</v>
      </c>
      <c r="AM630" s="5">
        <v>31550.15</v>
      </c>
      <c r="AN630">
        <v>4</v>
      </c>
      <c r="AO630">
        <v>3</v>
      </c>
      <c r="AP630" t="str">
        <f t="shared" si="86"/>
        <v>Yes</v>
      </c>
      <c r="AQ630">
        <v>0</v>
      </c>
      <c r="AR630" s="5">
        <f t="shared" si="87"/>
        <v>1891989.68</v>
      </c>
      <c r="AS630" s="5">
        <f t="shared" si="88"/>
        <v>371722.3</v>
      </c>
      <c r="AT630" t="s">
        <v>59</v>
      </c>
      <c r="AU630" t="s">
        <v>6164</v>
      </c>
      <c r="AV630" t="s">
        <v>6165</v>
      </c>
      <c r="AW630" t="s">
        <v>6166</v>
      </c>
      <c r="AX630" t="s">
        <v>6184</v>
      </c>
      <c r="AY630">
        <v>51</v>
      </c>
      <c r="AZ630">
        <v>3</v>
      </c>
      <c r="BA630">
        <v>13</v>
      </c>
      <c r="BB630" t="s">
        <v>6185</v>
      </c>
      <c r="BC630">
        <v>0</v>
      </c>
      <c r="BD630">
        <v>0</v>
      </c>
      <c r="BE630" t="s">
        <v>6169</v>
      </c>
      <c r="BF630" t="s">
        <v>6170</v>
      </c>
      <c r="BG630">
        <v>0</v>
      </c>
      <c r="BH630" t="s">
        <v>6171</v>
      </c>
      <c r="BI630">
        <v>42</v>
      </c>
      <c r="BJ630" t="s">
        <v>6172</v>
      </c>
      <c r="BK630">
        <v>0</v>
      </c>
      <c r="BL630">
        <v>63</v>
      </c>
      <c r="BM630" s="3">
        <f t="shared" si="89"/>
        <v>0.76190476190476186</v>
      </c>
    </row>
    <row r="631" spans="1:65">
      <c r="A631" t="s">
        <v>759</v>
      </c>
      <c r="B631" s="2">
        <v>45696</v>
      </c>
      <c r="C631" t="s">
        <v>47</v>
      </c>
      <c r="D631" t="s">
        <v>630</v>
      </c>
      <c r="E631">
        <v>2</v>
      </c>
      <c r="F631" t="s">
        <v>61</v>
      </c>
      <c r="G631" t="s">
        <v>50</v>
      </c>
      <c r="H631" t="s">
        <v>183</v>
      </c>
      <c r="I631" t="s">
        <v>74</v>
      </c>
      <c r="J631" t="s">
        <v>81</v>
      </c>
      <c r="K631" t="s">
        <v>75</v>
      </c>
      <c r="L631" t="s">
        <v>87</v>
      </c>
      <c r="M631" t="s">
        <v>56</v>
      </c>
      <c r="N631" t="s">
        <v>76</v>
      </c>
      <c r="O631" t="s">
        <v>58</v>
      </c>
      <c r="P631">
        <v>32</v>
      </c>
      <c r="Q631">
        <v>33</v>
      </c>
      <c r="R631">
        <v>33</v>
      </c>
      <c r="S631">
        <v>1</v>
      </c>
      <c r="T631">
        <f t="shared" si="81"/>
        <v>32</v>
      </c>
      <c r="U631">
        <v>31</v>
      </c>
      <c r="V631">
        <f t="shared" si="82"/>
        <v>1</v>
      </c>
      <c r="W631" s="3">
        <f t="shared" si="83"/>
        <v>3.0303030303030304E-2</v>
      </c>
      <c r="X631">
        <v>22</v>
      </c>
      <c r="Y631" s="4">
        <v>4.8</v>
      </c>
      <c r="Z631" s="4">
        <v>1.2</v>
      </c>
      <c r="AA631" s="5">
        <v>77499.09</v>
      </c>
      <c r="AB631" s="5">
        <f t="shared" si="84"/>
        <v>2402471.79</v>
      </c>
      <c r="AC631" s="5">
        <v>54090.21</v>
      </c>
      <c r="AD631" s="5">
        <f t="shared" si="85"/>
        <v>1784976.93</v>
      </c>
      <c r="AE631" s="5">
        <v>102220.8</v>
      </c>
      <c r="AF631" s="5">
        <v>28047.9</v>
      </c>
      <c r="AG631" s="5">
        <v>8627.24</v>
      </c>
      <c r="AH631" s="5">
        <v>1740</v>
      </c>
      <c r="AI631" s="5">
        <v>6800</v>
      </c>
      <c r="AJ631">
        <v>0</v>
      </c>
      <c r="AK631" s="5">
        <v>0</v>
      </c>
      <c r="AL631" s="5">
        <v>1525.33</v>
      </c>
      <c r="AM631" s="5">
        <v>19526.57</v>
      </c>
      <c r="AN631">
        <v>4</v>
      </c>
      <c r="AO631">
        <v>4</v>
      </c>
      <c r="AP631" t="str">
        <f t="shared" si="86"/>
        <v>Yes</v>
      </c>
      <c r="AQ631">
        <v>1</v>
      </c>
      <c r="AR631" s="5">
        <f t="shared" si="87"/>
        <v>1953464.77</v>
      </c>
      <c r="AS631" s="5">
        <f t="shared" si="88"/>
        <v>449007.02</v>
      </c>
      <c r="AT631" t="s">
        <v>59</v>
      </c>
      <c r="AU631" t="s">
        <v>6164</v>
      </c>
      <c r="AV631" t="s">
        <v>6165</v>
      </c>
      <c r="AW631" t="s">
        <v>6166</v>
      </c>
      <c r="AX631" t="s">
        <v>6184</v>
      </c>
      <c r="AY631">
        <v>37</v>
      </c>
      <c r="AZ631">
        <v>3</v>
      </c>
      <c r="BA631">
        <v>13</v>
      </c>
      <c r="BB631" t="s">
        <v>6185</v>
      </c>
      <c r="BC631">
        <v>0</v>
      </c>
      <c r="BD631">
        <v>0</v>
      </c>
      <c r="BE631" t="s">
        <v>6169</v>
      </c>
      <c r="BF631" t="s">
        <v>6170</v>
      </c>
      <c r="BG631">
        <v>1</v>
      </c>
      <c r="BH631" t="s">
        <v>6186</v>
      </c>
      <c r="BI631">
        <v>33</v>
      </c>
      <c r="BJ631" t="s">
        <v>6172</v>
      </c>
      <c r="BK631">
        <v>0</v>
      </c>
      <c r="BL631">
        <v>45</v>
      </c>
      <c r="BM631" s="3">
        <f t="shared" si="89"/>
        <v>0.73333333333333328</v>
      </c>
    </row>
    <row r="632" spans="1:65">
      <c r="A632" t="s">
        <v>760</v>
      </c>
      <c r="B632" s="2">
        <v>45696</v>
      </c>
      <c r="C632" t="s">
        <v>47</v>
      </c>
      <c r="D632" t="s">
        <v>630</v>
      </c>
      <c r="E632">
        <v>2</v>
      </c>
      <c r="F632" t="s">
        <v>49</v>
      </c>
      <c r="G632" t="s">
        <v>62</v>
      </c>
      <c r="H632" t="s">
        <v>133</v>
      </c>
      <c r="I632" t="s">
        <v>52</v>
      </c>
      <c r="J632" t="s">
        <v>81</v>
      </c>
      <c r="K632" t="s">
        <v>66</v>
      </c>
      <c r="L632" t="s">
        <v>92</v>
      </c>
      <c r="M632" t="s">
        <v>56</v>
      </c>
      <c r="N632" t="s">
        <v>69</v>
      </c>
      <c r="O632" t="s">
        <v>120</v>
      </c>
      <c r="P632">
        <v>35</v>
      </c>
      <c r="Q632">
        <v>36</v>
      </c>
      <c r="R632">
        <v>34</v>
      </c>
      <c r="S632">
        <v>1</v>
      </c>
      <c r="T632">
        <f t="shared" si="81"/>
        <v>33</v>
      </c>
      <c r="U632">
        <v>33</v>
      </c>
      <c r="V632">
        <f t="shared" si="82"/>
        <v>0</v>
      </c>
      <c r="W632" s="3">
        <f t="shared" si="83"/>
        <v>2.9411764705882353E-2</v>
      </c>
      <c r="X632">
        <v>34</v>
      </c>
      <c r="Y632" s="4">
        <v>2.2999999999999998</v>
      </c>
      <c r="Z632" s="4">
        <v>1</v>
      </c>
      <c r="AA632" s="5">
        <v>74132.899999999994</v>
      </c>
      <c r="AB632" s="5">
        <f t="shared" si="84"/>
        <v>2446385.7000000002</v>
      </c>
      <c r="AC632" s="5">
        <v>53499.74</v>
      </c>
      <c r="AD632" s="5">
        <f t="shared" si="85"/>
        <v>1818991.16</v>
      </c>
      <c r="AE632" s="5">
        <v>107608.35</v>
      </c>
      <c r="AF632" s="5">
        <v>30260.37</v>
      </c>
      <c r="AG632" s="5">
        <v>9866.61</v>
      </c>
      <c r="AH632" s="5">
        <v>1450</v>
      </c>
      <c r="AI632" s="5">
        <v>6800</v>
      </c>
      <c r="AJ632">
        <v>0</v>
      </c>
      <c r="AK632" s="5">
        <v>0</v>
      </c>
      <c r="AL632" s="5">
        <v>0</v>
      </c>
      <c r="AM632" s="5">
        <v>23175.05</v>
      </c>
      <c r="AN632">
        <v>4</v>
      </c>
      <c r="AO632">
        <v>5</v>
      </c>
      <c r="AP632" t="str">
        <f t="shared" si="86"/>
        <v>No</v>
      </c>
      <c r="AQ632">
        <v>1</v>
      </c>
      <c r="AR632" s="5">
        <f t="shared" si="87"/>
        <v>1998151.54</v>
      </c>
      <c r="AS632" s="5">
        <f t="shared" si="88"/>
        <v>448234.16</v>
      </c>
      <c r="AT632" t="s">
        <v>59</v>
      </c>
      <c r="AU632" t="s">
        <v>6164</v>
      </c>
      <c r="AV632" t="s">
        <v>6165</v>
      </c>
      <c r="AW632" t="s">
        <v>6166</v>
      </c>
      <c r="AX632" t="s">
        <v>6167</v>
      </c>
      <c r="AY632">
        <v>37</v>
      </c>
      <c r="AZ632">
        <v>0</v>
      </c>
      <c r="BA632">
        <v>0</v>
      </c>
      <c r="BB632" t="s">
        <v>6168</v>
      </c>
      <c r="BC632">
        <v>1</v>
      </c>
      <c r="BD632">
        <v>0</v>
      </c>
      <c r="BE632" t="s">
        <v>6178</v>
      </c>
      <c r="BF632" t="s">
        <v>6170</v>
      </c>
      <c r="BG632">
        <v>0</v>
      </c>
      <c r="BH632" t="s">
        <v>6171</v>
      </c>
      <c r="BI632">
        <v>27</v>
      </c>
      <c r="BJ632" t="s">
        <v>6172</v>
      </c>
      <c r="BK632">
        <v>0</v>
      </c>
      <c r="BL632">
        <v>45</v>
      </c>
      <c r="BM632" s="3">
        <f t="shared" si="89"/>
        <v>0.75555555555555554</v>
      </c>
    </row>
    <row r="633" spans="1:65">
      <c r="A633" t="s">
        <v>761</v>
      </c>
      <c r="B633" s="2">
        <v>45696</v>
      </c>
      <c r="C633" t="s">
        <v>47</v>
      </c>
      <c r="D633" t="s">
        <v>630</v>
      </c>
      <c r="E633">
        <v>2</v>
      </c>
      <c r="F633" t="s">
        <v>49</v>
      </c>
      <c r="G633" t="s">
        <v>62</v>
      </c>
      <c r="H633" t="s">
        <v>125</v>
      </c>
      <c r="I633" t="s">
        <v>52</v>
      </c>
      <c r="J633" t="s">
        <v>81</v>
      </c>
      <c r="K633" t="s">
        <v>75</v>
      </c>
      <c r="L633" t="s">
        <v>92</v>
      </c>
      <c r="M633" t="s">
        <v>68</v>
      </c>
      <c r="N633" t="s">
        <v>94</v>
      </c>
      <c r="O633" t="s">
        <v>58</v>
      </c>
      <c r="P633">
        <v>39</v>
      </c>
      <c r="Q633">
        <v>40</v>
      </c>
      <c r="R633">
        <v>38</v>
      </c>
      <c r="S633">
        <v>2</v>
      </c>
      <c r="T633">
        <f t="shared" si="81"/>
        <v>36</v>
      </c>
      <c r="U633">
        <v>36</v>
      </c>
      <c r="V633">
        <f t="shared" si="82"/>
        <v>0</v>
      </c>
      <c r="W633" s="3">
        <f t="shared" si="83"/>
        <v>5.2631578947368418E-2</v>
      </c>
      <c r="X633">
        <v>32</v>
      </c>
      <c r="Y633" s="4">
        <v>4.8</v>
      </c>
      <c r="Z633" s="4">
        <v>1.3</v>
      </c>
      <c r="AA633" s="5">
        <v>78959.12</v>
      </c>
      <c r="AB633" s="5">
        <f t="shared" si="84"/>
        <v>2842528.32</v>
      </c>
      <c r="AC633" s="5">
        <v>51171.71</v>
      </c>
      <c r="AD633" s="5">
        <f t="shared" si="85"/>
        <v>1944524.98</v>
      </c>
      <c r="AE633" s="5">
        <v>122087</v>
      </c>
      <c r="AF633" s="5">
        <v>35125.72</v>
      </c>
      <c r="AG633" s="5">
        <v>9282.7800000000007</v>
      </c>
      <c r="AH633" s="5">
        <v>1885</v>
      </c>
      <c r="AI633" s="5">
        <v>13600</v>
      </c>
      <c r="AJ633">
        <v>0</v>
      </c>
      <c r="AK633" s="5">
        <v>0</v>
      </c>
      <c r="AL633" s="5">
        <v>0</v>
      </c>
      <c r="AM633" s="5">
        <v>24429.119999999999</v>
      </c>
      <c r="AN633">
        <v>4</v>
      </c>
      <c r="AO633">
        <v>4</v>
      </c>
      <c r="AP633" t="str">
        <f t="shared" si="86"/>
        <v>Yes</v>
      </c>
      <c r="AQ633">
        <v>1</v>
      </c>
      <c r="AR633" s="5">
        <f t="shared" si="87"/>
        <v>2150934.6</v>
      </c>
      <c r="AS633" s="5">
        <f t="shared" si="88"/>
        <v>691593.72</v>
      </c>
      <c r="AT633" t="s">
        <v>116</v>
      </c>
      <c r="AU633" t="s">
        <v>6164</v>
      </c>
      <c r="AV633" t="s">
        <v>6165</v>
      </c>
      <c r="AW633" t="s">
        <v>6166</v>
      </c>
      <c r="AX633" t="s">
        <v>6167</v>
      </c>
      <c r="AY633">
        <v>39</v>
      </c>
      <c r="AZ633">
        <v>0</v>
      </c>
      <c r="BA633">
        <v>0</v>
      </c>
      <c r="BB633" t="s">
        <v>6168</v>
      </c>
      <c r="BC633">
        <v>0</v>
      </c>
      <c r="BD633">
        <v>0</v>
      </c>
      <c r="BE633" t="s">
        <v>6169</v>
      </c>
      <c r="BF633" t="s">
        <v>6176</v>
      </c>
      <c r="BG633">
        <v>1</v>
      </c>
      <c r="BH633" t="s">
        <v>6179</v>
      </c>
      <c r="BI633">
        <v>45</v>
      </c>
      <c r="BJ633" t="s">
        <v>6172</v>
      </c>
      <c r="BK633">
        <v>0</v>
      </c>
      <c r="BL633">
        <v>46</v>
      </c>
      <c r="BM633" s="3">
        <f t="shared" si="89"/>
        <v>0.82608695652173914</v>
      </c>
    </row>
    <row r="634" spans="1:65">
      <c r="A634" t="s">
        <v>762</v>
      </c>
      <c r="B634" s="2">
        <v>45696</v>
      </c>
      <c r="C634" t="s">
        <v>47</v>
      </c>
      <c r="D634" t="s">
        <v>630</v>
      </c>
      <c r="E634">
        <v>2</v>
      </c>
      <c r="F634" t="s">
        <v>61</v>
      </c>
      <c r="G634" t="s">
        <v>79</v>
      </c>
      <c r="H634" t="s">
        <v>98</v>
      </c>
      <c r="I634" t="s">
        <v>64</v>
      </c>
      <c r="J634" t="s">
        <v>81</v>
      </c>
      <c r="K634" t="s">
        <v>75</v>
      </c>
      <c r="L634" t="s">
        <v>55</v>
      </c>
      <c r="M634" t="s">
        <v>56</v>
      </c>
      <c r="N634" t="s">
        <v>57</v>
      </c>
      <c r="O634" t="s">
        <v>70</v>
      </c>
      <c r="P634">
        <v>38</v>
      </c>
      <c r="Q634">
        <v>41</v>
      </c>
      <c r="R634">
        <v>39</v>
      </c>
      <c r="S634">
        <v>1</v>
      </c>
      <c r="T634">
        <f t="shared" si="81"/>
        <v>38</v>
      </c>
      <c r="U634">
        <v>37</v>
      </c>
      <c r="V634">
        <f t="shared" si="82"/>
        <v>1</v>
      </c>
      <c r="W634" s="3">
        <f t="shared" si="83"/>
        <v>2.564102564102564E-2</v>
      </c>
      <c r="X634">
        <v>20</v>
      </c>
      <c r="Y634" s="4">
        <v>4.0999999999999996</v>
      </c>
      <c r="Z634" s="4">
        <v>1.4</v>
      </c>
      <c r="AA634" s="5">
        <v>77117.97</v>
      </c>
      <c r="AB634" s="5">
        <f t="shared" si="84"/>
        <v>2853364.89</v>
      </c>
      <c r="AC634" s="5">
        <v>52929.14</v>
      </c>
      <c r="AD634" s="5">
        <f t="shared" si="85"/>
        <v>2064236.46</v>
      </c>
      <c r="AE634" s="5">
        <v>116004.53</v>
      </c>
      <c r="AF634" s="5">
        <v>32746.73</v>
      </c>
      <c r="AG634" s="5">
        <v>8337.6</v>
      </c>
      <c r="AH634" s="5">
        <v>2030</v>
      </c>
      <c r="AI634" s="5">
        <v>6800</v>
      </c>
      <c r="AJ634">
        <v>0</v>
      </c>
      <c r="AK634" s="5">
        <v>0</v>
      </c>
      <c r="AL634" s="5">
        <v>1472.74</v>
      </c>
      <c r="AM634" s="5">
        <v>24419.79</v>
      </c>
      <c r="AN634">
        <v>4</v>
      </c>
      <c r="AO634">
        <v>3</v>
      </c>
      <c r="AP634" t="str">
        <f t="shared" si="86"/>
        <v>Yes</v>
      </c>
      <c r="AQ634">
        <v>1</v>
      </c>
      <c r="AR634" s="5">
        <f t="shared" si="87"/>
        <v>2256047.85</v>
      </c>
      <c r="AS634" s="5">
        <f t="shared" si="88"/>
        <v>597317.04</v>
      </c>
      <c r="AT634" t="s">
        <v>59</v>
      </c>
      <c r="AU634" t="s">
        <v>6164</v>
      </c>
      <c r="AV634" t="s">
        <v>6165</v>
      </c>
      <c r="AW634" t="s">
        <v>6166</v>
      </c>
      <c r="AX634" t="s">
        <v>6167</v>
      </c>
      <c r="AY634">
        <v>38</v>
      </c>
      <c r="AZ634">
        <v>0</v>
      </c>
      <c r="BA634">
        <v>13</v>
      </c>
      <c r="BB634" t="s">
        <v>6191</v>
      </c>
      <c r="BC634">
        <v>0</v>
      </c>
      <c r="BD634">
        <v>0</v>
      </c>
      <c r="BE634" t="s">
        <v>6169</v>
      </c>
      <c r="BF634" t="s">
        <v>6170</v>
      </c>
      <c r="BG634">
        <v>0</v>
      </c>
      <c r="BH634" t="s">
        <v>6171</v>
      </c>
      <c r="BI634">
        <v>38</v>
      </c>
      <c r="BJ634" t="s">
        <v>6172</v>
      </c>
      <c r="BK634">
        <v>0</v>
      </c>
      <c r="BL634">
        <v>51</v>
      </c>
      <c r="BM634" s="3">
        <f t="shared" si="89"/>
        <v>0.76470588235294112</v>
      </c>
    </row>
    <row r="635" spans="1:65">
      <c r="A635" t="s">
        <v>763</v>
      </c>
      <c r="B635" s="2">
        <v>45696</v>
      </c>
      <c r="C635" t="s">
        <v>47</v>
      </c>
      <c r="D635" t="s">
        <v>630</v>
      </c>
      <c r="E635">
        <v>2</v>
      </c>
      <c r="F635" t="s">
        <v>49</v>
      </c>
      <c r="G635" t="s">
        <v>79</v>
      </c>
      <c r="H635" t="s">
        <v>111</v>
      </c>
      <c r="I635" t="s">
        <v>74</v>
      </c>
      <c r="J635" t="s">
        <v>81</v>
      </c>
      <c r="K635" t="s">
        <v>66</v>
      </c>
      <c r="L635" t="s">
        <v>55</v>
      </c>
      <c r="M635" t="s">
        <v>56</v>
      </c>
      <c r="N635" t="s">
        <v>109</v>
      </c>
      <c r="O635" t="s">
        <v>58</v>
      </c>
      <c r="P635">
        <v>39</v>
      </c>
      <c r="Q635">
        <v>39</v>
      </c>
      <c r="R635">
        <v>39</v>
      </c>
      <c r="S635">
        <v>1</v>
      </c>
      <c r="T635">
        <f t="shared" si="81"/>
        <v>38</v>
      </c>
      <c r="U635">
        <v>38</v>
      </c>
      <c r="V635">
        <f t="shared" si="82"/>
        <v>0</v>
      </c>
      <c r="W635" s="3">
        <f t="shared" si="83"/>
        <v>2.564102564102564E-2</v>
      </c>
      <c r="X635">
        <v>28</v>
      </c>
      <c r="Y635" s="4">
        <v>5.4</v>
      </c>
      <c r="Z635" s="4">
        <v>1.3</v>
      </c>
      <c r="AA635" s="5">
        <v>72675.199999999997</v>
      </c>
      <c r="AB635" s="5">
        <f t="shared" si="84"/>
        <v>2761657.6</v>
      </c>
      <c r="AC635" s="5">
        <v>53401.19</v>
      </c>
      <c r="AD635" s="5">
        <f t="shared" si="85"/>
        <v>2082646.41</v>
      </c>
      <c r="AE635" s="5">
        <v>117585.48</v>
      </c>
      <c r="AF635" s="5">
        <v>34567.599999999999</v>
      </c>
      <c r="AG635" s="5">
        <v>8909.01</v>
      </c>
      <c r="AH635" s="5">
        <v>1885</v>
      </c>
      <c r="AI635" s="5">
        <v>6800</v>
      </c>
      <c r="AJ635">
        <v>0</v>
      </c>
      <c r="AK635" s="5">
        <v>0</v>
      </c>
      <c r="AL635" s="5">
        <v>0</v>
      </c>
      <c r="AM635" s="5">
        <v>57108.68</v>
      </c>
      <c r="AN635">
        <v>8</v>
      </c>
      <c r="AO635">
        <v>7</v>
      </c>
      <c r="AP635" t="str">
        <f t="shared" si="86"/>
        <v>Yes</v>
      </c>
      <c r="AQ635">
        <v>0</v>
      </c>
      <c r="AR635" s="5">
        <f t="shared" si="87"/>
        <v>2309502.1800000002</v>
      </c>
      <c r="AS635" s="5">
        <f t="shared" si="88"/>
        <v>452155.42</v>
      </c>
      <c r="AT635" t="s">
        <v>59</v>
      </c>
      <c r="AU635" t="s">
        <v>6164</v>
      </c>
      <c r="AV635" t="s">
        <v>6165</v>
      </c>
      <c r="AW635" t="s">
        <v>6166</v>
      </c>
      <c r="AX635" t="s">
        <v>6184</v>
      </c>
      <c r="AY635">
        <v>43</v>
      </c>
      <c r="AZ635">
        <v>2</v>
      </c>
      <c r="BA635">
        <v>0</v>
      </c>
      <c r="BB635" t="s">
        <v>6168</v>
      </c>
      <c r="BC635">
        <v>0</v>
      </c>
      <c r="BD635">
        <v>0</v>
      </c>
      <c r="BE635" t="s">
        <v>6169</v>
      </c>
      <c r="BF635" t="s">
        <v>6170</v>
      </c>
      <c r="BG635">
        <v>1</v>
      </c>
      <c r="BH635" t="s">
        <v>6186</v>
      </c>
      <c r="BI635">
        <v>35</v>
      </c>
      <c r="BJ635" t="s">
        <v>6172</v>
      </c>
      <c r="BK635">
        <v>0</v>
      </c>
      <c r="BL635">
        <v>51</v>
      </c>
      <c r="BM635" s="3">
        <f t="shared" si="89"/>
        <v>0.76470588235294112</v>
      </c>
    </row>
    <row r="636" spans="1:65">
      <c r="A636" t="s">
        <v>764</v>
      </c>
      <c r="B636" s="2">
        <v>45696</v>
      </c>
      <c r="C636" t="s">
        <v>47</v>
      </c>
      <c r="D636" t="s">
        <v>630</v>
      </c>
      <c r="E636">
        <v>2</v>
      </c>
      <c r="F636" t="s">
        <v>61</v>
      </c>
      <c r="G636" t="s">
        <v>79</v>
      </c>
      <c r="H636" t="s">
        <v>123</v>
      </c>
      <c r="I636" t="s">
        <v>74</v>
      </c>
      <c r="J636" t="s">
        <v>65</v>
      </c>
      <c r="K636" t="s">
        <v>75</v>
      </c>
      <c r="L636" t="s">
        <v>67</v>
      </c>
      <c r="M636" t="s">
        <v>56</v>
      </c>
      <c r="N636" t="s">
        <v>109</v>
      </c>
      <c r="O636" t="s">
        <v>58</v>
      </c>
      <c r="P636">
        <v>50</v>
      </c>
      <c r="Q636">
        <v>51</v>
      </c>
      <c r="R636">
        <v>51</v>
      </c>
      <c r="S636">
        <v>1</v>
      </c>
      <c r="T636">
        <f t="shared" si="81"/>
        <v>50</v>
      </c>
      <c r="U636">
        <v>49</v>
      </c>
      <c r="V636">
        <f t="shared" si="82"/>
        <v>1</v>
      </c>
      <c r="W636" s="3">
        <f t="shared" si="83"/>
        <v>1.9607843137254902E-2</v>
      </c>
      <c r="X636">
        <v>41</v>
      </c>
      <c r="Y636" s="4">
        <v>2.8</v>
      </c>
      <c r="Z636" s="4">
        <v>1.7</v>
      </c>
      <c r="AA636" s="5">
        <v>52671.6</v>
      </c>
      <c r="AB636" s="5">
        <f t="shared" si="84"/>
        <v>2580908.4</v>
      </c>
      <c r="AC636" s="5">
        <v>34061.300000000003</v>
      </c>
      <c r="AD636" s="5">
        <f t="shared" si="85"/>
        <v>1737126.3</v>
      </c>
      <c r="AE636" s="5">
        <v>111445.99</v>
      </c>
      <c r="AF636" s="5">
        <v>32305.68</v>
      </c>
      <c r="AG636" s="5">
        <v>10722.24</v>
      </c>
      <c r="AH636" s="5">
        <v>2465</v>
      </c>
      <c r="AI636" s="5">
        <v>4600</v>
      </c>
      <c r="AJ636">
        <v>0</v>
      </c>
      <c r="AK636" s="5">
        <v>0</v>
      </c>
      <c r="AL636" s="5">
        <v>1003.74</v>
      </c>
      <c r="AM636" s="5">
        <v>74471.11</v>
      </c>
      <c r="AN636">
        <v>8</v>
      </c>
      <c r="AO636">
        <v>7</v>
      </c>
      <c r="AP636" t="str">
        <f t="shared" si="86"/>
        <v>Yes</v>
      </c>
      <c r="AQ636">
        <v>1</v>
      </c>
      <c r="AR636" s="5">
        <f t="shared" si="87"/>
        <v>1974140.06</v>
      </c>
      <c r="AS636" s="5">
        <f t="shared" si="88"/>
        <v>606768.34</v>
      </c>
      <c r="AT636" t="s">
        <v>59</v>
      </c>
      <c r="AU636" t="s">
        <v>6164</v>
      </c>
      <c r="AV636" t="s">
        <v>6165</v>
      </c>
      <c r="AW636" t="s">
        <v>6166</v>
      </c>
      <c r="AX636" t="s">
        <v>6184</v>
      </c>
      <c r="AY636">
        <v>55</v>
      </c>
      <c r="AZ636">
        <v>3</v>
      </c>
      <c r="BA636">
        <v>17</v>
      </c>
      <c r="BB636" t="s">
        <v>6185</v>
      </c>
      <c r="BC636">
        <v>0</v>
      </c>
      <c r="BD636">
        <v>0</v>
      </c>
      <c r="BE636" t="s">
        <v>6169</v>
      </c>
      <c r="BF636" t="s">
        <v>6170</v>
      </c>
      <c r="BG636">
        <v>1</v>
      </c>
      <c r="BH636" t="s">
        <v>6179</v>
      </c>
      <c r="BI636">
        <v>26</v>
      </c>
      <c r="BJ636" t="s">
        <v>6172</v>
      </c>
      <c r="BK636">
        <v>0</v>
      </c>
      <c r="BL636">
        <v>60</v>
      </c>
      <c r="BM636" s="3">
        <f t="shared" si="89"/>
        <v>0.85</v>
      </c>
    </row>
    <row r="637" spans="1:65">
      <c r="A637" t="s">
        <v>765</v>
      </c>
      <c r="B637" s="2">
        <v>45696</v>
      </c>
      <c r="C637" t="s">
        <v>47</v>
      </c>
      <c r="D637" t="s">
        <v>630</v>
      </c>
      <c r="E637">
        <v>2</v>
      </c>
      <c r="F637" t="s">
        <v>49</v>
      </c>
      <c r="G637" t="s">
        <v>50</v>
      </c>
      <c r="H637" t="s">
        <v>89</v>
      </c>
      <c r="I637" t="s">
        <v>52</v>
      </c>
      <c r="J637" t="s">
        <v>53</v>
      </c>
      <c r="K637" t="s">
        <v>66</v>
      </c>
      <c r="L637" t="s">
        <v>92</v>
      </c>
      <c r="M637" t="s">
        <v>68</v>
      </c>
      <c r="N637" t="s">
        <v>57</v>
      </c>
      <c r="O637" t="s">
        <v>82</v>
      </c>
      <c r="P637">
        <v>61</v>
      </c>
      <c r="Q637">
        <v>63</v>
      </c>
      <c r="R637">
        <v>61</v>
      </c>
      <c r="S637">
        <v>3</v>
      </c>
      <c r="T637">
        <f t="shared" si="81"/>
        <v>58</v>
      </c>
      <c r="U637">
        <v>58</v>
      </c>
      <c r="V637">
        <f t="shared" si="82"/>
        <v>0</v>
      </c>
      <c r="W637" s="3">
        <f t="shared" si="83"/>
        <v>4.9180327868852458E-2</v>
      </c>
      <c r="X637">
        <v>39</v>
      </c>
      <c r="Y637" s="4">
        <v>5.8</v>
      </c>
      <c r="Z637" s="4">
        <v>1.8</v>
      </c>
      <c r="AA637" s="5">
        <v>34256.1</v>
      </c>
      <c r="AB637" s="5">
        <f t="shared" si="84"/>
        <v>1986853.8</v>
      </c>
      <c r="AC637" s="5">
        <v>22874.53</v>
      </c>
      <c r="AD637" s="5">
        <f t="shared" si="85"/>
        <v>1395346.33</v>
      </c>
      <c r="AE637" s="5">
        <v>110469.14</v>
      </c>
      <c r="AF637" s="5">
        <v>28740.32</v>
      </c>
      <c r="AG637" s="5">
        <v>11046.33</v>
      </c>
      <c r="AH637" s="5">
        <v>2610</v>
      </c>
      <c r="AI637" s="5">
        <v>9600</v>
      </c>
      <c r="AJ637">
        <v>1</v>
      </c>
      <c r="AK637" s="5">
        <v>8972.5400000000009</v>
      </c>
      <c r="AL637" s="5">
        <v>0</v>
      </c>
      <c r="AM637" s="5">
        <v>36092.980000000003</v>
      </c>
      <c r="AN637">
        <v>4</v>
      </c>
      <c r="AO637">
        <v>3</v>
      </c>
      <c r="AP637" t="str">
        <f t="shared" si="86"/>
        <v>Yes</v>
      </c>
      <c r="AQ637">
        <v>2</v>
      </c>
      <c r="AR637" s="5">
        <f t="shared" si="87"/>
        <v>1602877.64</v>
      </c>
      <c r="AS637" s="5">
        <f t="shared" si="88"/>
        <v>383976.16</v>
      </c>
      <c r="AT637" t="s">
        <v>116</v>
      </c>
      <c r="AU637" t="s">
        <v>6194</v>
      </c>
      <c r="AV637" t="s">
        <v>6195</v>
      </c>
      <c r="AW637" t="s">
        <v>6183</v>
      </c>
      <c r="AX637" t="s">
        <v>6167</v>
      </c>
      <c r="AY637">
        <v>64</v>
      </c>
      <c r="AZ637">
        <v>0</v>
      </c>
      <c r="BA637">
        <v>0</v>
      </c>
      <c r="BB637" t="s">
        <v>6168</v>
      </c>
      <c r="BC637">
        <v>0</v>
      </c>
      <c r="BD637">
        <v>0</v>
      </c>
      <c r="BE637" t="s">
        <v>6169</v>
      </c>
      <c r="BF637" t="s">
        <v>6176</v>
      </c>
      <c r="BG637">
        <v>1</v>
      </c>
      <c r="BH637" t="s">
        <v>6186</v>
      </c>
      <c r="BI637">
        <v>60</v>
      </c>
      <c r="BJ637" t="s">
        <v>6187</v>
      </c>
      <c r="BK637">
        <v>0</v>
      </c>
      <c r="BL637">
        <v>75</v>
      </c>
      <c r="BM637" s="3">
        <f t="shared" si="89"/>
        <v>0.81333333333333335</v>
      </c>
    </row>
    <row r="638" spans="1:65">
      <c r="A638" t="s">
        <v>766</v>
      </c>
      <c r="B638" s="2">
        <v>45696</v>
      </c>
      <c r="C638" t="s">
        <v>47</v>
      </c>
      <c r="D638" t="s">
        <v>630</v>
      </c>
      <c r="E638">
        <v>2</v>
      </c>
      <c r="F638" t="s">
        <v>61</v>
      </c>
      <c r="G638" t="s">
        <v>62</v>
      </c>
      <c r="H638" t="s">
        <v>63</v>
      </c>
      <c r="I638" t="s">
        <v>64</v>
      </c>
      <c r="J638" t="s">
        <v>65</v>
      </c>
      <c r="K638" t="s">
        <v>66</v>
      </c>
      <c r="L638" t="s">
        <v>55</v>
      </c>
      <c r="M638" t="s">
        <v>56</v>
      </c>
      <c r="N638" t="s">
        <v>69</v>
      </c>
      <c r="O638" t="s">
        <v>58</v>
      </c>
      <c r="P638">
        <v>43</v>
      </c>
      <c r="Q638">
        <v>45</v>
      </c>
      <c r="R638">
        <v>43</v>
      </c>
      <c r="S638">
        <v>1</v>
      </c>
      <c r="T638">
        <f t="shared" si="81"/>
        <v>42</v>
      </c>
      <c r="U638">
        <v>42</v>
      </c>
      <c r="V638">
        <f t="shared" si="82"/>
        <v>0</v>
      </c>
      <c r="W638" s="3">
        <f t="shared" si="83"/>
        <v>2.3255813953488372E-2</v>
      </c>
      <c r="X638">
        <v>33</v>
      </c>
      <c r="Y638" s="4">
        <v>5.2</v>
      </c>
      <c r="Z638" s="4">
        <v>1.5</v>
      </c>
      <c r="AA638" s="5">
        <v>49024.21</v>
      </c>
      <c r="AB638" s="5">
        <f t="shared" si="84"/>
        <v>2059016.82</v>
      </c>
      <c r="AC638" s="5">
        <v>34771.58</v>
      </c>
      <c r="AD638" s="5">
        <f t="shared" si="85"/>
        <v>1495177.94</v>
      </c>
      <c r="AE638" s="5">
        <v>91930.95</v>
      </c>
      <c r="AF638" s="5">
        <v>26539.15</v>
      </c>
      <c r="AG638" s="5">
        <v>10286.629999999999</v>
      </c>
      <c r="AH638" s="5">
        <v>2175</v>
      </c>
      <c r="AI638" s="5">
        <v>4600</v>
      </c>
      <c r="AJ638">
        <v>0</v>
      </c>
      <c r="AK638" s="5">
        <v>0</v>
      </c>
      <c r="AL638" s="5">
        <v>0</v>
      </c>
      <c r="AM638" s="5">
        <v>26982.45</v>
      </c>
      <c r="AN638">
        <v>4</v>
      </c>
      <c r="AO638">
        <v>3</v>
      </c>
      <c r="AP638" t="str">
        <f t="shared" si="86"/>
        <v>Yes</v>
      </c>
      <c r="AQ638">
        <v>0</v>
      </c>
      <c r="AR638" s="5">
        <f t="shared" si="87"/>
        <v>1657692.12</v>
      </c>
      <c r="AS638" s="5">
        <f t="shared" si="88"/>
        <v>401324.7</v>
      </c>
      <c r="AT638" t="s">
        <v>59</v>
      </c>
      <c r="AU638" t="s">
        <v>6164</v>
      </c>
      <c r="AV638" t="s">
        <v>6165</v>
      </c>
      <c r="AW638" t="s">
        <v>6166</v>
      </c>
      <c r="AX638" t="s">
        <v>6167</v>
      </c>
      <c r="AY638">
        <v>47</v>
      </c>
      <c r="AZ638">
        <v>4</v>
      </c>
      <c r="BA638">
        <v>0</v>
      </c>
      <c r="BB638" t="s">
        <v>6168</v>
      </c>
      <c r="BC638">
        <v>0</v>
      </c>
      <c r="BD638">
        <v>0</v>
      </c>
      <c r="BE638" t="s">
        <v>6169</v>
      </c>
      <c r="BF638" t="s">
        <v>6170</v>
      </c>
      <c r="BG638">
        <v>1</v>
      </c>
      <c r="BH638" t="s">
        <v>6186</v>
      </c>
      <c r="BI638">
        <v>31</v>
      </c>
      <c r="BJ638" t="s">
        <v>6172</v>
      </c>
      <c r="BK638">
        <v>0</v>
      </c>
      <c r="BL638">
        <v>61</v>
      </c>
      <c r="BM638" s="3">
        <f t="shared" si="89"/>
        <v>0.70491803278688525</v>
      </c>
    </row>
    <row r="639" spans="1:65">
      <c r="A639" t="s">
        <v>767</v>
      </c>
      <c r="B639" s="2">
        <v>45696</v>
      </c>
      <c r="C639" t="s">
        <v>47</v>
      </c>
      <c r="D639" t="s">
        <v>630</v>
      </c>
      <c r="E639">
        <v>2</v>
      </c>
      <c r="F639" t="s">
        <v>78</v>
      </c>
      <c r="G639" t="s">
        <v>62</v>
      </c>
      <c r="H639" t="s">
        <v>190</v>
      </c>
      <c r="I639" t="s">
        <v>64</v>
      </c>
      <c r="J639" t="s">
        <v>65</v>
      </c>
      <c r="K639" t="s">
        <v>75</v>
      </c>
      <c r="L639" t="s">
        <v>55</v>
      </c>
      <c r="M639" t="s">
        <v>56</v>
      </c>
      <c r="N639" t="s">
        <v>76</v>
      </c>
      <c r="O639" t="s">
        <v>58</v>
      </c>
      <c r="P639">
        <v>51</v>
      </c>
      <c r="Q639">
        <v>53</v>
      </c>
      <c r="R639">
        <v>49</v>
      </c>
      <c r="S639">
        <v>1</v>
      </c>
      <c r="T639">
        <f t="shared" si="81"/>
        <v>48</v>
      </c>
      <c r="U639">
        <v>48</v>
      </c>
      <c r="V639">
        <f t="shared" si="82"/>
        <v>0</v>
      </c>
      <c r="W639" s="3">
        <f t="shared" si="83"/>
        <v>2.0408163265306121E-2</v>
      </c>
      <c r="X639">
        <v>23</v>
      </c>
      <c r="Y639" s="4">
        <v>5.8</v>
      </c>
      <c r="Z639" s="4">
        <v>1.5</v>
      </c>
      <c r="AA639" s="5">
        <v>51440.25</v>
      </c>
      <c r="AB639" s="5">
        <f t="shared" si="84"/>
        <v>2469132</v>
      </c>
      <c r="AC639" s="5">
        <v>34769.35</v>
      </c>
      <c r="AD639" s="5">
        <f t="shared" si="85"/>
        <v>1703698.15</v>
      </c>
      <c r="AE639" s="5">
        <v>103854.66</v>
      </c>
      <c r="AF639" s="5">
        <v>31922.49</v>
      </c>
      <c r="AG639" s="5">
        <v>9518.7000000000007</v>
      </c>
      <c r="AH639" s="5">
        <v>2175</v>
      </c>
      <c r="AI639" s="5">
        <v>4600</v>
      </c>
      <c r="AJ639">
        <v>0</v>
      </c>
      <c r="AK639" s="5">
        <v>0</v>
      </c>
      <c r="AL639" s="5">
        <v>0</v>
      </c>
      <c r="AM639" s="5">
        <v>35456.74</v>
      </c>
      <c r="AN639">
        <v>4</v>
      </c>
      <c r="AO639">
        <v>5</v>
      </c>
      <c r="AP639" t="str">
        <f t="shared" si="86"/>
        <v>No</v>
      </c>
      <c r="AQ639">
        <v>2</v>
      </c>
      <c r="AR639" s="5">
        <f t="shared" si="87"/>
        <v>1891225.74</v>
      </c>
      <c r="AS639" s="5">
        <f t="shared" si="88"/>
        <v>577906.26</v>
      </c>
      <c r="AT639" t="s">
        <v>59</v>
      </c>
      <c r="AU639" t="s">
        <v>6164</v>
      </c>
      <c r="AV639" t="s">
        <v>6165</v>
      </c>
      <c r="AW639" t="s">
        <v>6166</v>
      </c>
      <c r="AX639" t="s">
        <v>6167</v>
      </c>
      <c r="AY639">
        <v>52</v>
      </c>
      <c r="AZ639">
        <v>0</v>
      </c>
      <c r="BA639">
        <v>0</v>
      </c>
      <c r="BB639" t="s">
        <v>6168</v>
      </c>
      <c r="BC639">
        <v>1</v>
      </c>
      <c r="BD639">
        <v>0</v>
      </c>
      <c r="BE639" t="s">
        <v>6178</v>
      </c>
      <c r="BF639" t="s">
        <v>6170</v>
      </c>
      <c r="BG639">
        <v>0</v>
      </c>
      <c r="BH639" t="s">
        <v>6171</v>
      </c>
      <c r="BI639">
        <v>27</v>
      </c>
      <c r="BJ639" t="s">
        <v>6172</v>
      </c>
      <c r="BK639">
        <v>0</v>
      </c>
      <c r="BL639">
        <v>59</v>
      </c>
      <c r="BM639" s="3">
        <f t="shared" si="89"/>
        <v>0.83050847457627119</v>
      </c>
    </row>
    <row r="640" spans="1:65">
      <c r="A640" t="s">
        <v>768</v>
      </c>
      <c r="B640" s="2">
        <v>45696</v>
      </c>
      <c r="C640" t="s">
        <v>47</v>
      </c>
      <c r="D640" t="s">
        <v>630</v>
      </c>
      <c r="E640">
        <v>2</v>
      </c>
      <c r="F640" t="s">
        <v>61</v>
      </c>
      <c r="G640" t="s">
        <v>62</v>
      </c>
      <c r="H640" t="s">
        <v>96</v>
      </c>
      <c r="I640" t="s">
        <v>52</v>
      </c>
      <c r="J640" t="s">
        <v>53</v>
      </c>
      <c r="K640" t="s">
        <v>75</v>
      </c>
      <c r="L640" t="s">
        <v>87</v>
      </c>
      <c r="M640" t="s">
        <v>56</v>
      </c>
      <c r="N640" t="s">
        <v>69</v>
      </c>
      <c r="O640" t="s">
        <v>58</v>
      </c>
      <c r="P640">
        <v>52</v>
      </c>
      <c r="Q640">
        <v>55</v>
      </c>
      <c r="R640">
        <v>53</v>
      </c>
      <c r="S640">
        <v>1</v>
      </c>
      <c r="T640">
        <f t="shared" si="81"/>
        <v>52</v>
      </c>
      <c r="U640">
        <v>50</v>
      </c>
      <c r="V640">
        <f t="shared" si="82"/>
        <v>2</v>
      </c>
      <c r="W640" s="3">
        <f t="shared" si="83"/>
        <v>1.8867924528301886E-2</v>
      </c>
      <c r="X640">
        <v>34</v>
      </c>
      <c r="Y640" s="4">
        <v>7.4</v>
      </c>
      <c r="Z640" s="4">
        <v>1.7</v>
      </c>
      <c r="AA640" s="5">
        <v>35997.53</v>
      </c>
      <c r="AB640" s="5">
        <f t="shared" si="84"/>
        <v>1799876.5</v>
      </c>
      <c r="AC640" s="5">
        <v>24099.71</v>
      </c>
      <c r="AD640" s="5">
        <f t="shared" si="85"/>
        <v>1277284.6299999999</v>
      </c>
      <c r="AE640" s="5">
        <v>94365.78</v>
      </c>
      <c r="AF640" s="5">
        <v>24523.27</v>
      </c>
      <c r="AG640" s="5">
        <v>9664.7000000000007</v>
      </c>
      <c r="AH640" s="5">
        <v>2465</v>
      </c>
      <c r="AI640" s="5">
        <v>3200</v>
      </c>
      <c r="AJ640">
        <v>0</v>
      </c>
      <c r="AK640" s="5">
        <v>0</v>
      </c>
      <c r="AL640" s="5">
        <v>1354.35</v>
      </c>
      <c r="AM640" s="5">
        <v>34548.870000000003</v>
      </c>
      <c r="AN640">
        <v>4</v>
      </c>
      <c r="AO640">
        <v>4</v>
      </c>
      <c r="AP640" t="str">
        <f t="shared" si="86"/>
        <v>Yes</v>
      </c>
      <c r="AQ640">
        <v>1</v>
      </c>
      <c r="AR640" s="5">
        <f t="shared" si="87"/>
        <v>1447406.6</v>
      </c>
      <c r="AS640" s="5">
        <f t="shared" si="88"/>
        <v>352469.9</v>
      </c>
      <c r="AT640" t="s">
        <v>59</v>
      </c>
      <c r="AU640" t="s">
        <v>6164</v>
      </c>
      <c r="AV640" t="s">
        <v>6165</v>
      </c>
      <c r="AW640" t="s">
        <v>6166</v>
      </c>
      <c r="AX640" t="s">
        <v>6167</v>
      </c>
      <c r="AY640">
        <v>59</v>
      </c>
      <c r="AZ640">
        <v>4</v>
      </c>
      <c r="BA640">
        <v>19</v>
      </c>
      <c r="BB640" t="s">
        <v>6185</v>
      </c>
      <c r="BC640">
        <v>0</v>
      </c>
      <c r="BD640">
        <v>0</v>
      </c>
      <c r="BE640" t="s">
        <v>6169</v>
      </c>
      <c r="BF640" t="s">
        <v>6170</v>
      </c>
      <c r="BG640">
        <v>0</v>
      </c>
      <c r="BH640" t="s">
        <v>6171</v>
      </c>
      <c r="BI640">
        <v>45</v>
      </c>
      <c r="BJ640" t="s">
        <v>6172</v>
      </c>
      <c r="BK640">
        <v>0</v>
      </c>
      <c r="BL640">
        <v>75</v>
      </c>
      <c r="BM640" s="3">
        <f t="shared" si="89"/>
        <v>0.70666666666666667</v>
      </c>
    </row>
    <row r="641" spans="1:65">
      <c r="A641" t="s">
        <v>769</v>
      </c>
      <c r="B641" s="2">
        <v>45696</v>
      </c>
      <c r="C641" t="s">
        <v>47</v>
      </c>
      <c r="D641" t="s">
        <v>630</v>
      </c>
      <c r="E641">
        <v>2</v>
      </c>
      <c r="F641" t="s">
        <v>78</v>
      </c>
      <c r="G641" t="s">
        <v>62</v>
      </c>
      <c r="H641" t="s">
        <v>190</v>
      </c>
      <c r="I641" t="s">
        <v>64</v>
      </c>
      <c r="J641" t="s">
        <v>53</v>
      </c>
      <c r="K641" t="s">
        <v>75</v>
      </c>
      <c r="L641" t="s">
        <v>92</v>
      </c>
      <c r="M641" t="s">
        <v>56</v>
      </c>
      <c r="N641" t="s">
        <v>57</v>
      </c>
      <c r="O641" t="s">
        <v>82</v>
      </c>
      <c r="P641">
        <v>54</v>
      </c>
      <c r="Q641">
        <v>56</v>
      </c>
      <c r="R641">
        <v>55</v>
      </c>
      <c r="S641">
        <v>1</v>
      </c>
      <c r="T641">
        <f t="shared" si="81"/>
        <v>54</v>
      </c>
      <c r="U641">
        <v>53</v>
      </c>
      <c r="V641">
        <f t="shared" si="82"/>
        <v>1</v>
      </c>
      <c r="W641" s="3">
        <f t="shared" si="83"/>
        <v>1.8181818181818181E-2</v>
      </c>
      <c r="X641">
        <v>34</v>
      </c>
      <c r="Y641" s="4">
        <v>6.3</v>
      </c>
      <c r="Z641" s="4">
        <v>2</v>
      </c>
      <c r="AA641" s="5">
        <v>35638.6</v>
      </c>
      <c r="AB641" s="5">
        <f t="shared" si="84"/>
        <v>1888845.8</v>
      </c>
      <c r="AC641" s="5">
        <v>23758.12</v>
      </c>
      <c r="AD641" s="5">
        <f t="shared" si="85"/>
        <v>1306696.6000000001</v>
      </c>
      <c r="AE641" s="5">
        <v>89429.93</v>
      </c>
      <c r="AF641" s="5">
        <v>26406.19</v>
      </c>
      <c r="AG641" s="5">
        <v>9988</v>
      </c>
      <c r="AH641" s="5">
        <v>2900</v>
      </c>
      <c r="AI641" s="5">
        <v>3200</v>
      </c>
      <c r="AJ641">
        <v>0</v>
      </c>
      <c r="AK641" s="5">
        <v>0</v>
      </c>
      <c r="AL641" s="5">
        <v>680.35</v>
      </c>
      <c r="AM641" s="5">
        <v>34546.6</v>
      </c>
      <c r="AN641">
        <v>4</v>
      </c>
      <c r="AO641">
        <v>3</v>
      </c>
      <c r="AP641" t="str">
        <f t="shared" si="86"/>
        <v>Yes</v>
      </c>
      <c r="AQ641">
        <v>0</v>
      </c>
      <c r="AR641" s="5">
        <f t="shared" si="87"/>
        <v>1473847.67</v>
      </c>
      <c r="AS641" s="5">
        <f t="shared" si="88"/>
        <v>414998.13</v>
      </c>
      <c r="AT641" t="s">
        <v>59</v>
      </c>
      <c r="AU641" t="s">
        <v>6164</v>
      </c>
      <c r="AV641" t="s">
        <v>6165</v>
      </c>
      <c r="AW641" t="s">
        <v>6166</v>
      </c>
      <c r="AX641" t="s">
        <v>6167</v>
      </c>
      <c r="AY641">
        <v>56</v>
      </c>
      <c r="AZ641">
        <v>1</v>
      </c>
      <c r="BA641">
        <v>17</v>
      </c>
      <c r="BB641" t="s">
        <v>6180</v>
      </c>
      <c r="BC641">
        <v>0</v>
      </c>
      <c r="BD641">
        <v>0</v>
      </c>
      <c r="BE641" t="s">
        <v>6169</v>
      </c>
      <c r="BF641" t="s">
        <v>6170</v>
      </c>
      <c r="BG641">
        <v>1</v>
      </c>
      <c r="BH641" t="s">
        <v>6186</v>
      </c>
      <c r="BI641">
        <v>53</v>
      </c>
      <c r="BJ641" t="s">
        <v>6187</v>
      </c>
      <c r="BK641">
        <v>0</v>
      </c>
      <c r="BL641">
        <v>70</v>
      </c>
      <c r="BM641" s="3">
        <f t="shared" si="89"/>
        <v>0.7857142857142857</v>
      </c>
    </row>
    <row r="642" spans="1:65">
      <c r="A642" t="s">
        <v>770</v>
      </c>
      <c r="B642" s="2">
        <v>45696</v>
      </c>
      <c r="C642" t="s">
        <v>47</v>
      </c>
      <c r="D642" t="s">
        <v>630</v>
      </c>
      <c r="E642">
        <v>2</v>
      </c>
      <c r="F642" t="s">
        <v>61</v>
      </c>
      <c r="G642" t="s">
        <v>62</v>
      </c>
      <c r="H642" t="s">
        <v>63</v>
      </c>
      <c r="I642" t="s">
        <v>52</v>
      </c>
      <c r="J642" t="s">
        <v>65</v>
      </c>
      <c r="K642" t="s">
        <v>75</v>
      </c>
      <c r="L642" t="s">
        <v>87</v>
      </c>
      <c r="M642" t="s">
        <v>56</v>
      </c>
      <c r="N642" t="s">
        <v>76</v>
      </c>
      <c r="O642" t="s">
        <v>58</v>
      </c>
      <c r="P642">
        <v>36</v>
      </c>
      <c r="Q642">
        <v>36</v>
      </c>
      <c r="R642">
        <v>34</v>
      </c>
      <c r="S642">
        <v>1</v>
      </c>
      <c r="T642">
        <f t="shared" ref="T642:T705" si="90">R642-S642</f>
        <v>33</v>
      </c>
      <c r="U642">
        <v>33</v>
      </c>
      <c r="V642">
        <f t="shared" ref="V642:V705" si="91">T642-U642</f>
        <v>0</v>
      </c>
      <c r="W642" s="3">
        <f t="shared" ref="W642:W705" si="92">IFERROR(S642/R642,0)</f>
        <v>2.9411764705882353E-2</v>
      </c>
      <c r="X642">
        <v>42</v>
      </c>
      <c r="Y642" s="4">
        <v>4.8</v>
      </c>
      <c r="Z642" s="4">
        <v>1.5</v>
      </c>
      <c r="AA642" s="5">
        <v>52118.14</v>
      </c>
      <c r="AB642" s="5">
        <f t="shared" ref="AB642:AB705" si="93">ROUND(U642*AA642,2)</f>
        <v>1719898.62</v>
      </c>
      <c r="AC642" s="5">
        <v>35731.199999999997</v>
      </c>
      <c r="AD642" s="5">
        <f t="shared" ref="AD642:AD705" si="94">ROUND(R642*AC642,2)</f>
        <v>1214860.8</v>
      </c>
      <c r="AE642" s="5">
        <v>78417.279999999999</v>
      </c>
      <c r="AF642" s="5">
        <v>21172.05</v>
      </c>
      <c r="AG642" s="5">
        <v>10275.65</v>
      </c>
      <c r="AH642" s="5">
        <v>2175</v>
      </c>
      <c r="AI642" s="5">
        <v>4600</v>
      </c>
      <c r="AJ642">
        <v>0</v>
      </c>
      <c r="AK642" s="5">
        <v>0</v>
      </c>
      <c r="AL642" s="5">
        <v>0</v>
      </c>
      <c r="AM642" s="5">
        <v>22006.78</v>
      </c>
      <c r="AN642">
        <v>4</v>
      </c>
      <c r="AO642">
        <v>5</v>
      </c>
      <c r="AP642" t="str">
        <f t="shared" ref="AP642:AP705" si="95">IF(AO642&lt;=AN642,"Yes","No")</f>
        <v>No</v>
      </c>
      <c r="AQ642">
        <v>2</v>
      </c>
      <c r="AR642" s="5">
        <f t="shared" ref="AR642:AR705" si="96">ROUND(SUM(AD642:AI642)+SUM(AK642:AM642),2)</f>
        <v>1353507.56</v>
      </c>
      <c r="AS642" s="5">
        <f t="shared" ref="AS642:AS705" si="97">ROUND(AB642-AR642,2)</f>
        <v>366391.06</v>
      </c>
      <c r="AT642" t="s">
        <v>59</v>
      </c>
      <c r="AU642" t="s">
        <v>6164</v>
      </c>
      <c r="AV642" t="s">
        <v>6165</v>
      </c>
      <c r="AW642" t="s">
        <v>6166</v>
      </c>
      <c r="AX642" t="s">
        <v>6167</v>
      </c>
      <c r="AY642">
        <v>38</v>
      </c>
      <c r="AZ642">
        <v>0</v>
      </c>
      <c r="BA642">
        <v>0</v>
      </c>
      <c r="BB642" t="s">
        <v>6168</v>
      </c>
      <c r="BC642">
        <v>0</v>
      </c>
      <c r="BD642">
        <v>1</v>
      </c>
      <c r="BE642" t="s">
        <v>6188</v>
      </c>
      <c r="BF642" t="s">
        <v>6170</v>
      </c>
      <c r="BG642">
        <v>0</v>
      </c>
      <c r="BH642" t="s">
        <v>6171</v>
      </c>
      <c r="BI642">
        <v>58</v>
      </c>
      <c r="BJ642" t="s">
        <v>6187</v>
      </c>
      <c r="BK642">
        <v>0</v>
      </c>
      <c r="BL642">
        <v>60</v>
      </c>
      <c r="BM642" s="3">
        <f t="shared" ref="BM642:BM705" si="98">IFERROR(R642/BL642,0)</f>
        <v>0.56666666666666665</v>
      </c>
    </row>
    <row r="643" spans="1:65">
      <c r="A643" t="s">
        <v>771</v>
      </c>
      <c r="B643" s="2">
        <v>45696</v>
      </c>
      <c r="C643" t="s">
        <v>47</v>
      </c>
      <c r="D643" t="s">
        <v>630</v>
      </c>
      <c r="E643">
        <v>2</v>
      </c>
      <c r="F643" t="s">
        <v>72</v>
      </c>
      <c r="G643" t="s">
        <v>62</v>
      </c>
      <c r="H643" t="s">
        <v>150</v>
      </c>
      <c r="I643" t="s">
        <v>64</v>
      </c>
      <c r="J643" t="s">
        <v>65</v>
      </c>
      <c r="K643" t="s">
        <v>75</v>
      </c>
      <c r="L643" t="s">
        <v>92</v>
      </c>
      <c r="M643" t="s">
        <v>56</v>
      </c>
      <c r="N643" t="s">
        <v>94</v>
      </c>
      <c r="O643" t="s">
        <v>82</v>
      </c>
      <c r="P643">
        <v>55</v>
      </c>
      <c r="Q643">
        <v>59</v>
      </c>
      <c r="R643">
        <v>60</v>
      </c>
      <c r="S643">
        <v>1</v>
      </c>
      <c r="T643">
        <f t="shared" si="90"/>
        <v>59</v>
      </c>
      <c r="U643">
        <v>54</v>
      </c>
      <c r="V643">
        <f t="shared" si="91"/>
        <v>5</v>
      </c>
      <c r="W643" s="3">
        <f t="shared" si="92"/>
        <v>1.6666666666666666E-2</v>
      </c>
      <c r="X643">
        <v>9</v>
      </c>
      <c r="Y643" s="4">
        <v>4.3</v>
      </c>
      <c r="Z643" s="4">
        <v>0.8</v>
      </c>
      <c r="AA643" s="5">
        <v>52235.49</v>
      </c>
      <c r="AB643" s="5">
        <f t="shared" si="93"/>
        <v>2820716.46</v>
      </c>
      <c r="AC643" s="5">
        <v>35058.68</v>
      </c>
      <c r="AD643" s="5">
        <f t="shared" si="94"/>
        <v>2103520.7999999998</v>
      </c>
      <c r="AE643" s="5">
        <v>129173.91</v>
      </c>
      <c r="AF643" s="5">
        <v>37289.32</v>
      </c>
      <c r="AG643" s="5">
        <v>7580.58</v>
      </c>
      <c r="AH643" s="5">
        <v>1160</v>
      </c>
      <c r="AI643" s="5">
        <v>4600</v>
      </c>
      <c r="AJ643">
        <v>0</v>
      </c>
      <c r="AK643" s="5">
        <v>0</v>
      </c>
      <c r="AL643" s="5">
        <v>4892.46</v>
      </c>
      <c r="AM643" s="5">
        <v>35269.019999999997</v>
      </c>
      <c r="AN643">
        <v>4</v>
      </c>
      <c r="AO643">
        <v>3</v>
      </c>
      <c r="AP643" t="str">
        <f t="shared" si="95"/>
        <v>Yes</v>
      </c>
      <c r="AQ643">
        <v>1</v>
      </c>
      <c r="AR643" s="5">
        <f t="shared" si="96"/>
        <v>2323486.09</v>
      </c>
      <c r="AS643" s="5">
        <f t="shared" si="97"/>
        <v>497230.37</v>
      </c>
      <c r="AT643" t="s">
        <v>59</v>
      </c>
      <c r="AU643" t="s">
        <v>6164</v>
      </c>
      <c r="AV643" t="s">
        <v>6165</v>
      </c>
      <c r="AW643" t="s">
        <v>6166</v>
      </c>
      <c r="AX643" t="s">
        <v>6184</v>
      </c>
      <c r="AY643">
        <v>57</v>
      </c>
      <c r="AZ643">
        <v>0</v>
      </c>
      <c r="BA643">
        <v>30</v>
      </c>
      <c r="BB643" t="s">
        <v>6180</v>
      </c>
      <c r="BC643">
        <v>0</v>
      </c>
      <c r="BD643">
        <v>0</v>
      </c>
      <c r="BE643" t="s">
        <v>6169</v>
      </c>
      <c r="BF643" t="s">
        <v>6170</v>
      </c>
      <c r="BG643">
        <v>0</v>
      </c>
      <c r="BH643" t="s">
        <v>6171</v>
      </c>
      <c r="BI643">
        <v>31</v>
      </c>
      <c r="BJ643" t="s">
        <v>6172</v>
      </c>
      <c r="BK643">
        <v>0</v>
      </c>
      <c r="BL643">
        <v>64</v>
      </c>
      <c r="BM643" s="3">
        <f t="shared" si="98"/>
        <v>0.9375</v>
      </c>
    </row>
    <row r="644" spans="1:65">
      <c r="A644" t="s">
        <v>772</v>
      </c>
      <c r="B644" s="2">
        <v>45696</v>
      </c>
      <c r="C644" t="s">
        <v>47</v>
      </c>
      <c r="D644" t="s">
        <v>630</v>
      </c>
      <c r="E644">
        <v>2</v>
      </c>
      <c r="F644" t="s">
        <v>72</v>
      </c>
      <c r="G644" t="s">
        <v>62</v>
      </c>
      <c r="H644" t="s">
        <v>150</v>
      </c>
      <c r="I644" t="s">
        <v>52</v>
      </c>
      <c r="J644" t="s">
        <v>65</v>
      </c>
      <c r="K644" t="s">
        <v>54</v>
      </c>
      <c r="L644" t="s">
        <v>87</v>
      </c>
      <c r="M644" t="s">
        <v>56</v>
      </c>
      <c r="N644" t="s">
        <v>57</v>
      </c>
      <c r="O644" t="s">
        <v>120</v>
      </c>
      <c r="P644">
        <v>48</v>
      </c>
      <c r="Q644">
        <v>48</v>
      </c>
      <c r="R644">
        <v>50</v>
      </c>
      <c r="S644">
        <v>1</v>
      </c>
      <c r="T644">
        <f t="shared" si="90"/>
        <v>49</v>
      </c>
      <c r="U644">
        <v>48</v>
      </c>
      <c r="V644">
        <f t="shared" si="91"/>
        <v>1</v>
      </c>
      <c r="W644" s="3">
        <f t="shared" si="92"/>
        <v>0.02</v>
      </c>
      <c r="X644">
        <v>27</v>
      </c>
      <c r="Y644" s="4">
        <v>4.4000000000000004</v>
      </c>
      <c r="Z644" s="4">
        <v>1.3</v>
      </c>
      <c r="AA644" s="5">
        <v>56390.51</v>
      </c>
      <c r="AB644" s="5">
        <f t="shared" si="93"/>
        <v>2706744.48</v>
      </c>
      <c r="AC644" s="5">
        <v>35631.22</v>
      </c>
      <c r="AD644" s="5">
        <f t="shared" si="94"/>
        <v>1781561</v>
      </c>
      <c r="AE644" s="5">
        <v>118374.07</v>
      </c>
      <c r="AF644" s="5">
        <v>31269.24</v>
      </c>
      <c r="AG644" s="5">
        <v>9268.4</v>
      </c>
      <c r="AH644" s="5">
        <v>1885</v>
      </c>
      <c r="AI644" s="5">
        <v>4600</v>
      </c>
      <c r="AJ644">
        <v>0</v>
      </c>
      <c r="AK644" s="5">
        <v>0</v>
      </c>
      <c r="AL644" s="5">
        <v>1033.73</v>
      </c>
      <c r="AM644" s="5">
        <v>34337.730000000003</v>
      </c>
      <c r="AN644">
        <v>4</v>
      </c>
      <c r="AO644">
        <v>5</v>
      </c>
      <c r="AP644" t="str">
        <f t="shared" si="95"/>
        <v>No</v>
      </c>
      <c r="AQ644">
        <v>2</v>
      </c>
      <c r="AR644" s="5">
        <f t="shared" si="96"/>
        <v>1982329.17</v>
      </c>
      <c r="AS644" s="5">
        <f t="shared" si="97"/>
        <v>724415.31</v>
      </c>
      <c r="AT644" t="s">
        <v>59</v>
      </c>
      <c r="AU644" t="s">
        <v>6164</v>
      </c>
      <c r="AV644" t="s">
        <v>6165</v>
      </c>
      <c r="AW644" t="s">
        <v>6166</v>
      </c>
      <c r="AX644" t="s">
        <v>6184</v>
      </c>
      <c r="AY644">
        <v>51</v>
      </c>
      <c r="AZ644">
        <v>1</v>
      </c>
      <c r="BA644">
        <v>12</v>
      </c>
      <c r="BB644" t="s">
        <v>6180</v>
      </c>
      <c r="BC644">
        <v>0</v>
      </c>
      <c r="BD644">
        <v>1</v>
      </c>
      <c r="BE644" t="s">
        <v>6196</v>
      </c>
      <c r="BF644" t="s">
        <v>6170</v>
      </c>
      <c r="BG644">
        <v>1</v>
      </c>
      <c r="BH644" t="s">
        <v>6186</v>
      </c>
      <c r="BI644">
        <v>55</v>
      </c>
      <c r="BJ644" t="s">
        <v>6187</v>
      </c>
      <c r="BK644">
        <v>0</v>
      </c>
      <c r="BL644">
        <v>60</v>
      </c>
      <c r="BM644" s="3">
        <f t="shared" si="98"/>
        <v>0.83333333333333337</v>
      </c>
    </row>
    <row r="645" spans="1:65">
      <c r="A645" t="s">
        <v>773</v>
      </c>
      <c r="B645" s="2">
        <v>45696</v>
      </c>
      <c r="C645" t="s">
        <v>47</v>
      </c>
      <c r="D645" t="s">
        <v>630</v>
      </c>
      <c r="E645">
        <v>2</v>
      </c>
      <c r="F645" t="s">
        <v>61</v>
      </c>
      <c r="G645" t="s">
        <v>50</v>
      </c>
      <c r="H645" t="s">
        <v>170</v>
      </c>
      <c r="I645" t="s">
        <v>64</v>
      </c>
      <c r="J645" t="s">
        <v>53</v>
      </c>
      <c r="K645" t="s">
        <v>75</v>
      </c>
      <c r="L645" t="s">
        <v>87</v>
      </c>
      <c r="M645" t="s">
        <v>56</v>
      </c>
      <c r="N645" t="s">
        <v>69</v>
      </c>
      <c r="O645" t="s">
        <v>70</v>
      </c>
      <c r="P645">
        <v>64</v>
      </c>
      <c r="Q645">
        <v>65</v>
      </c>
      <c r="R645">
        <v>64</v>
      </c>
      <c r="S645">
        <v>1</v>
      </c>
      <c r="T645">
        <f t="shared" si="90"/>
        <v>63</v>
      </c>
      <c r="U645">
        <v>63</v>
      </c>
      <c r="V645">
        <f t="shared" si="91"/>
        <v>0</v>
      </c>
      <c r="W645" s="3">
        <f t="shared" si="92"/>
        <v>1.5625E-2</v>
      </c>
      <c r="X645">
        <v>39</v>
      </c>
      <c r="Y645" s="4">
        <v>1.3</v>
      </c>
      <c r="Z645" s="4">
        <v>1.1000000000000001</v>
      </c>
      <c r="AA645" s="5">
        <v>36188.74</v>
      </c>
      <c r="AB645" s="5">
        <f t="shared" si="93"/>
        <v>2279890.62</v>
      </c>
      <c r="AC645" s="5">
        <v>24325.94</v>
      </c>
      <c r="AD645" s="5">
        <f t="shared" si="94"/>
        <v>1556860.16</v>
      </c>
      <c r="AE645" s="5">
        <v>105098.67</v>
      </c>
      <c r="AF645" s="5">
        <v>29750.46</v>
      </c>
      <c r="AG645" s="5">
        <v>9854.25</v>
      </c>
      <c r="AH645" s="5">
        <v>1595</v>
      </c>
      <c r="AI645" s="5">
        <v>3200</v>
      </c>
      <c r="AJ645">
        <v>0</v>
      </c>
      <c r="AK645" s="5">
        <v>0</v>
      </c>
      <c r="AL645" s="5">
        <v>0</v>
      </c>
      <c r="AM645" s="5">
        <v>42273.56</v>
      </c>
      <c r="AN645">
        <v>4</v>
      </c>
      <c r="AO645">
        <v>2</v>
      </c>
      <c r="AP645" t="str">
        <f t="shared" si="95"/>
        <v>Yes</v>
      </c>
      <c r="AQ645">
        <v>1</v>
      </c>
      <c r="AR645" s="5">
        <f t="shared" si="96"/>
        <v>1748632.1</v>
      </c>
      <c r="AS645" s="5">
        <f t="shared" si="97"/>
        <v>531258.52</v>
      </c>
      <c r="AT645" t="s">
        <v>59</v>
      </c>
      <c r="AU645" t="s">
        <v>6164</v>
      </c>
      <c r="AV645" t="s">
        <v>6165</v>
      </c>
      <c r="AW645" t="s">
        <v>6166</v>
      </c>
      <c r="AX645" t="s">
        <v>6167</v>
      </c>
      <c r="AY645">
        <v>71</v>
      </c>
      <c r="AZ645">
        <v>4</v>
      </c>
      <c r="BA645">
        <v>0</v>
      </c>
      <c r="BB645" t="s">
        <v>6168</v>
      </c>
      <c r="BC645">
        <v>0</v>
      </c>
      <c r="BD645">
        <v>0</v>
      </c>
      <c r="BE645" t="s">
        <v>6169</v>
      </c>
      <c r="BF645" t="s">
        <v>6170</v>
      </c>
      <c r="BG645">
        <v>0</v>
      </c>
      <c r="BH645" t="s">
        <v>6171</v>
      </c>
      <c r="BI645">
        <v>42</v>
      </c>
      <c r="BJ645" t="s">
        <v>6172</v>
      </c>
      <c r="BK645">
        <v>0</v>
      </c>
      <c r="BL645">
        <v>72</v>
      </c>
      <c r="BM645" s="3">
        <f t="shared" si="98"/>
        <v>0.88888888888888884</v>
      </c>
    </row>
    <row r="646" spans="1:65">
      <c r="A646" t="s">
        <v>774</v>
      </c>
      <c r="B646" s="2">
        <v>45697</v>
      </c>
      <c r="C646" t="s">
        <v>47</v>
      </c>
      <c r="D646" t="s">
        <v>630</v>
      </c>
      <c r="E646">
        <v>2</v>
      </c>
      <c r="F646" t="s">
        <v>78</v>
      </c>
      <c r="G646" t="s">
        <v>62</v>
      </c>
      <c r="H646" t="s">
        <v>190</v>
      </c>
      <c r="I646" t="s">
        <v>52</v>
      </c>
      <c r="J646" t="s">
        <v>53</v>
      </c>
      <c r="K646" t="s">
        <v>75</v>
      </c>
      <c r="L646" t="s">
        <v>92</v>
      </c>
      <c r="M646" t="s">
        <v>68</v>
      </c>
      <c r="N646" t="s">
        <v>109</v>
      </c>
      <c r="O646" t="s">
        <v>70</v>
      </c>
      <c r="P646">
        <v>54</v>
      </c>
      <c r="Q646">
        <v>58</v>
      </c>
      <c r="R646">
        <v>55</v>
      </c>
      <c r="S646">
        <v>2</v>
      </c>
      <c r="T646">
        <f t="shared" si="90"/>
        <v>53</v>
      </c>
      <c r="U646">
        <v>52</v>
      </c>
      <c r="V646">
        <f t="shared" si="91"/>
        <v>1</v>
      </c>
      <c r="W646" s="3">
        <f t="shared" si="92"/>
        <v>3.6363636363636362E-2</v>
      </c>
      <c r="X646">
        <v>39</v>
      </c>
      <c r="Y646" s="4">
        <v>2.7</v>
      </c>
      <c r="Z646" s="4">
        <v>1.9</v>
      </c>
      <c r="AA646" s="5">
        <v>36421.199999999997</v>
      </c>
      <c r="AB646" s="5">
        <f t="shared" si="93"/>
        <v>1893902.4</v>
      </c>
      <c r="AC646" s="5">
        <v>22664.87</v>
      </c>
      <c r="AD646" s="5">
        <f t="shared" si="94"/>
        <v>1246567.8500000001</v>
      </c>
      <c r="AE646" s="5">
        <v>96992.29</v>
      </c>
      <c r="AF646" s="5">
        <v>27002.63</v>
      </c>
      <c r="AG646" s="5">
        <v>11254.69</v>
      </c>
      <c r="AH646" s="5">
        <v>2755</v>
      </c>
      <c r="AI646" s="5">
        <v>6400</v>
      </c>
      <c r="AJ646">
        <v>1</v>
      </c>
      <c r="AK646" s="5">
        <v>8778.14</v>
      </c>
      <c r="AL646" s="5">
        <v>668.94</v>
      </c>
      <c r="AM646" s="5">
        <v>72956.14</v>
      </c>
      <c r="AN646">
        <v>8</v>
      </c>
      <c r="AO646">
        <v>7</v>
      </c>
      <c r="AP646" t="str">
        <f t="shared" si="95"/>
        <v>Yes</v>
      </c>
      <c r="AQ646">
        <v>1</v>
      </c>
      <c r="AR646" s="5">
        <f t="shared" si="96"/>
        <v>1473375.68</v>
      </c>
      <c r="AS646" s="5">
        <f t="shared" si="97"/>
        <v>420526.72</v>
      </c>
      <c r="AT646" t="s">
        <v>116</v>
      </c>
      <c r="AU646" t="s">
        <v>6194</v>
      </c>
      <c r="AV646" t="s">
        <v>6195</v>
      </c>
      <c r="AW646" t="s">
        <v>6183</v>
      </c>
      <c r="AX646" t="s">
        <v>6167</v>
      </c>
      <c r="AY646">
        <v>55</v>
      </c>
      <c r="AZ646">
        <v>0</v>
      </c>
      <c r="BA646">
        <v>13</v>
      </c>
      <c r="BB646" t="s">
        <v>6191</v>
      </c>
      <c r="BC646">
        <v>0</v>
      </c>
      <c r="BD646">
        <v>0</v>
      </c>
      <c r="BE646" t="s">
        <v>6169</v>
      </c>
      <c r="BF646" t="s">
        <v>6170</v>
      </c>
      <c r="BG646">
        <v>0</v>
      </c>
      <c r="BH646" t="s">
        <v>6171</v>
      </c>
      <c r="BI646">
        <v>30</v>
      </c>
      <c r="BJ646" t="s">
        <v>6172</v>
      </c>
      <c r="BK646">
        <v>0</v>
      </c>
      <c r="BL646">
        <v>74</v>
      </c>
      <c r="BM646" s="3">
        <f t="shared" si="98"/>
        <v>0.7432432432432432</v>
      </c>
    </row>
    <row r="647" spans="1:65">
      <c r="A647" t="s">
        <v>775</v>
      </c>
      <c r="B647" s="2">
        <v>45697</v>
      </c>
      <c r="C647" t="s">
        <v>47</v>
      </c>
      <c r="D647" t="s">
        <v>630</v>
      </c>
      <c r="E647">
        <v>2</v>
      </c>
      <c r="F647" t="s">
        <v>49</v>
      </c>
      <c r="G647" t="s">
        <v>79</v>
      </c>
      <c r="H647" t="s">
        <v>106</v>
      </c>
      <c r="I647" t="s">
        <v>52</v>
      </c>
      <c r="J647" t="s">
        <v>81</v>
      </c>
      <c r="K647" t="s">
        <v>75</v>
      </c>
      <c r="L647" t="s">
        <v>67</v>
      </c>
      <c r="M647" t="s">
        <v>56</v>
      </c>
      <c r="N647" t="s">
        <v>69</v>
      </c>
      <c r="O647" t="s">
        <v>70</v>
      </c>
      <c r="P647">
        <v>36</v>
      </c>
      <c r="Q647">
        <v>39</v>
      </c>
      <c r="R647">
        <v>38</v>
      </c>
      <c r="S647">
        <v>1</v>
      </c>
      <c r="T647">
        <f t="shared" si="90"/>
        <v>37</v>
      </c>
      <c r="U647">
        <v>34</v>
      </c>
      <c r="V647">
        <f t="shared" si="91"/>
        <v>3</v>
      </c>
      <c r="W647" s="3">
        <f t="shared" si="92"/>
        <v>2.6315789473684209E-2</v>
      </c>
      <c r="X647">
        <v>32</v>
      </c>
      <c r="Y647" s="4">
        <v>0</v>
      </c>
      <c r="Z647" s="4">
        <v>1.7</v>
      </c>
      <c r="AA647" s="5">
        <v>77572.44</v>
      </c>
      <c r="AB647" s="5">
        <f t="shared" si="93"/>
        <v>2637462.96</v>
      </c>
      <c r="AC647" s="5">
        <v>51983.02</v>
      </c>
      <c r="AD647" s="5">
        <f t="shared" si="94"/>
        <v>1975354.76</v>
      </c>
      <c r="AE647" s="5">
        <v>121306.29</v>
      </c>
      <c r="AF647" s="5">
        <v>33873.910000000003</v>
      </c>
      <c r="AG647" s="5">
        <v>10241.69</v>
      </c>
      <c r="AH647" s="5">
        <v>2465</v>
      </c>
      <c r="AI647" s="5">
        <v>6800</v>
      </c>
      <c r="AJ647">
        <v>0</v>
      </c>
      <c r="AK647" s="5">
        <v>0</v>
      </c>
      <c r="AL647" s="5">
        <v>4501.8900000000003</v>
      </c>
      <c r="AM647" s="5">
        <v>20911.71</v>
      </c>
      <c r="AN647">
        <v>4</v>
      </c>
      <c r="AO647">
        <v>4</v>
      </c>
      <c r="AP647" t="str">
        <f t="shared" si="95"/>
        <v>Yes</v>
      </c>
      <c r="AQ647">
        <v>1</v>
      </c>
      <c r="AR647" s="5">
        <f t="shared" si="96"/>
        <v>2175455.25</v>
      </c>
      <c r="AS647" s="5">
        <f t="shared" si="97"/>
        <v>462007.71</v>
      </c>
      <c r="AT647" t="s">
        <v>116</v>
      </c>
      <c r="AU647" t="s">
        <v>6164</v>
      </c>
      <c r="AV647" t="s">
        <v>6165</v>
      </c>
      <c r="AW647" t="s">
        <v>6166</v>
      </c>
      <c r="AX647" t="s">
        <v>6167</v>
      </c>
      <c r="AY647">
        <v>39</v>
      </c>
      <c r="AZ647">
        <v>0</v>
      </c>
      <c r="BA647">
        <v>18</v>
      </c>
      <c r="BB647" t="s">
        <v>6180</v>
      </c>
      <c r="BC647">
        <v>0</v>
      </c>
      <c r="BD647">
        <v>0</v>
      </c>
      <c r="BE647" t="s">
        <v>6169</v>
      </c>
      <c r="BF647" t="s">
        <v>6170</v>
      </c>
      <c r="BG647">
        <v>0</v>
      </c>
      <c r="BH647" t="s">
        <v>6171</v>
      </c>
      <c r="BI647">
        <v>22</v>
      </c>
      <c r="BJ647" t="s">
        <v>6172</v>
      </c>
      <c r="BK647">
        <v>0</v>
      </c>
      <c r="BL647">
        <v>45</v>
      </c>
      <c r="BM647" s="3">
        <f t="shared" si="98"/>
        <v>0.84444444444444444</v>
      </c>
    </row>
    <row r="648" spans="1:65">
      <c r="A648" t="s">
        <v>776</v>
      </c>
      <c r="B648" s="2">
        <v>45697</v>
      </c>
      <c r="C648" t="s">
        <v>47</v>
      </c>
      <c r="D648" t="s">
        <v>630</v>
      </c>
      <c r="E648">
        <v>2</v>
      </c>
      <c r="F648" t="s">
        <v>49</v>
      </c>
      <c r="G648" t="s">
        <v>50</v>
      </c>
      <c r="H648" t="s">
        <v>108</v>
      </c>
      <c r="I648" t="s">
        <v>64</v>
      </c>
      <c r="J648" t="s">
        <v>53</v>
      </c>
      <c r="K648" t="s">
        <v>75</v>
      </c>
      <c r="L648" t="s">
        <v>55</v>
      </c>
      <c r="M648" t="s">
        <v>56</v>
      </c>
      <c r="N648" t="s">
        <v>109</v>
      </c>
      <c r="O648" t="s">
        <v>120</v>
      </c>
      <c r="P648">
        <v>65</v>
      </c>
      <c r="Q648">
        <v>66</v>
      </c>
      <c r="R648">
        <v>65</v>
      </c>
      <c r="S648">
        <v>1</v>
      </c>
      <c r="T648">
        <f t="shared" si="90"/>
        <v>64</v>
      </c>
      <c r="U648">
        <v>62</v>
      </c>
      <c r="V648">
        <f t="shared" si="91"/>
        <v>2</v>
      </c>
      <c r="W648" s="3">
        <f t="shared" si="92"/>
        <v>1.5384615384615385E-2</v>
      </c>
      <c r="X648">
        <v>17</v>
      </c>
      <c r="Y648" s="4">
        <v>1.3</v>
      </c>
      <c r="Z648" s="4">
        <v>0.8</v>
      </c>
      <c r="AA648" s="5">
        <v>35787.21</v>
      </c>
      <c r="AB648" s="5">
        <f t="shared" si="93"/>
        <v>2218807.02</v>
      </c>
      <c r="AC648" s="5">
        <v>23545.42</v>
      </c>
      <c r="AD648" s="5">
        <f t="shared" si="94"/>
        <v>1530452.3</v>
      </c>
      <c r="AE648" s="5">
        <v>107334.33</v>
      </c>
      <c r="AF648" s="5">
        <v>29647.05</v>
      </c>
      <c r="AG648" s="5">
        <v>8480.83</v>
      </c>
      <c r="AH648" s="5">
        <v>1160</v>
      </c>
      <c r="AI648" s="5">
        <v>3200</v>
      </c>
      <c r="AJ648">
        <v>0</v>
      </c>
      <c r="AK648" s="5">
        <v>0</v>
      </c>
      <c r="AL648" s="5">
        <v>1308.77</v>
      </c>
      <c r="AM648" s="5">
        <v>93135.83</v>
      </c>
      <c r="AN648">
        <v>8</v>
      </c>
      <c r="AO648">
        <v>8</v>
      </c>
      <c r="AP648" t="str">
        <f t="shared" si="95"/>
        <v>Yes</v>
      </c>
      <c r="AQ648">
        <v>1</v>
      </c>
      <c r="AR648" s="5">
        <f t="shared" si="96"/>
        <v>1774719.11</v>
      </c>
      <c r="AS648" s="5">
        <f t="shared" si="97"/>
        <v>444087.91</v>
      </c>
      <c r="AT648" t="s">
        <v>59</v>
      </c>
      <c r="AU648" t="s">
        <v>6164</v>
      </c>
      <c r="AV648" t="s">
        <v>6165</v>
      </c>
      <c r="AW648" t="s">
        <v>6166</v>
      </c>
      <c r="AX648" t="s">
        <v>6167</v>
      </c>
      <c r="AY648">
        <v>65</v>
      </c>
      <c r="AZ648">
        <v>0</v>
      </c>
      <c r="BA648">
        <v>19</v>
      </c>
      <c r="BB648" t="s">
        <v>6191</v>
      </c>
      <c r="BC648">
        <v>0</v>
      </c>
      <c r="BD648">
        <v>0</v>
      </c>
      <c r="BE648" t="s">
        <v>6169</v>
      </c>
      <c r="BF648" t="s">
        <v>6170</v>
      </c>
      <c r="BG648">
        <v>0</v>
      </c>
      <c r="BH648" t="s">
        <v>6171</v>
      </c>
      <c r="BI648">
        <v>26</v>
      </c>
      <c r="BJ648" t="s">
        <v>6172</v>
      </c>
      <c r="BK648">
        <v>0</v>
      </c>
      <c r="BL648">
        <v>73</v>
      </c>
      <c r="BM648" s="3">
        <f t="shared" si="98"/>
        <v>0.8904109589041096</v>
      </c>
    </row>
    <row r="649" spans="1:65">
      <c r="A649" t="s">
        <v>777</v>
      </c>
      <c r="B649" s="2">
        <v>45697</v>
      </c>
      <c r="C649" t="s">
        <v>47</v>
      </c>
      <c r="D649" t="s">
        <v>630</v>
      </c>
      <c r="E649">
        <v>2</v>
      </c>
      <c r="F649" t="s">
        <v>49</v>
      </c>
      <c r="G649" t="s">
        <v>79</v>
      </c>
      <c r="H649" t="s">
        <v>260</v>
      </c>
      <c r="I649" t="s">
        <v>52</v>
      </c>
      <c r="J649" t="s">
        <v>53</v>
      </c>
      <c r="K649" t="s">
        <v>75</v>
      </c>
      <c r="L649" t="s">
        <v>67</v>
      </c>
      <c r="M649" t="s">
        <v>56</v>
      </c>
      <c r="N649" t="s">
        <v>76</v>
      </c>
      <c r="O649" t="s">
        <v>70</v>
      </c>
      <c r="P649">
        <v>62</v>
      </c>
      <c r="Q649">
        <v>63</v>
      </c>
      <c r="R649">
        <v>61</v>
      </c>
      <c r="S649">
        <v>2</v>
      </c>
      <c r="T649">
        <f t="shared" si="90"/>
        <v>59</v>
      </c>
      <c r="U649">
        <v>59</v>
      </c>
      <c r="V649">
        <f t="shared" si="91"/>
        <v>0</v>
      </c>
      <c r="W649" s="3">
        <f t="shared" si="92"/>
        <v>3.2786885245901641E-2</v>
      </c>
      <c r="X649">
        <v>29</v>
      </c>
      <c r="Y649" s="4">
        <v>6.8</v>
      </c>
      <c r="Z649" s="4">
        <v>1.6</v>
      </c>
      <c r="AA649" s="5">
        <v>35894.6</v>
      </c>
      <c r="AB649" s="5">
        <f t="shared" si="93"/>
        <v>2117781.4</v>
      </c>
      <c r="AC649" s="5">
        <v>23004.639999999999</v>
      </c>
      <c r="AD649" s="5">
        <f t="shared" si="94"/>
        <v>1403283.04</v>
      </c>
      <c r="AE649" s="5">
        <v>108275.58</v>
      </c>
      <c r="AF649" s="5">
        <v>28351.88</v>
      </c>
      <c r="AG649" s="5">
        <v>9217.77</v>
      </c>
      <c r="AH649" s="5">
        <v>2320</v>
      </c>
      <c r="AI649" s="5">
        <v>6400</v>
      </c>
      <c r="AJ649">
        <v>0</v>
      </c>
      <c r="AK649" s="5">
        <v>0</v>
      </c>
      <c r="AL649" s="5">
        <v>0</v>
      </c>
      <c r="AM649" s="5">
        <v>38004.03</v>
      </c>
      <c r="AN649">
        <v>4</v>
      </c>
      <c r="AO649">
        <v>3</v>
      </c>
      <c r="AP649" t="str">
        <f t="shared" si="95"/>
        <v>Yes</v>
      </c>
      <c r="AQ649">
        <v>1</v>
      </c>
      <c r="AR649" s="5">
        <f t="shared" si="96"/>
        <v>1595852.3</v>
      </c>
      <c r="AS649" s="5">
        <f t="shared" si="97"/>
        <v>521929.1</v>
      </c>
      <c r="AT649" t="s">
        <v>116</v>
      </c>
      <c r="AU649" t="s">
        <v>6164</v>
      </c>
      <c r="AV649" t="s">
        <v>6165</v>
      </c>
      <c r="AW649" t="s">
        <v>6166</v>
      </c>
      <c r="AX649" t="s">
        <v>6167</v>
      </c>
      <c r="AY649">
        <v>65</v>
      </c>
      <c r="AZ649">
        <v>0</v>
      </c>
      <c r="BA649">
        <v>0</v>
      </c>
      <c r="BB649" t="s">
        <v>6168</v>
      </c>
      <c r="BC649">
        <v>0</v>
      </c>
      <c r="BD649">
        <v>0</v>
      </c>
      <c r="BE649" t="s">
        <v>6169</v>
      </c>
      <c r="BF649" t="s">
        <v>6170</v>
      </c>
      <c r="BG649">
        <v>1</v>
      </c>
      <c r="BH649" t="s">
        <v>6186</v>
      </c>
      <c r="BI649">
        <v>36</v>
      </c>
      <c r="BJ649" t="s">
        <v>6172</v>
      </c>
      <c r="BK649">
        <v>0</v>
      </c>
      <c r="BL649">
        <v>71</v>
      </c>
      <c r="BM649" s="3">
        <f t="shared" si="98"/>
        <v>0.85915492957746475</v>
      </c>
    </row>
    <row r="650" spans="1:65">
      <c r="A650" t="s">
        <v>778</v>
      </c>
      <c r="B650" s="2">
        <v>45697</v>
      </c>
      <c r="C650" t="s">
        <v>47</v>
      </c>
      <c r="D650" t="s">
        <v>630</v>
      </c>
      <c r="E650">
        <v>2</v>
      </c>
      <c r="F650" t="s">
        <v>78</v>
      </c>
      <c r="G650" t="s">
        <v>50</v>
      </c>
      <c r="H650" t="s">
        <v>185</v>
      </c>
      <c r="I650" t="s">
        <v>64</v>
      </c>
      <c r="J650" t="s">
        <v>65</v>
      </c>
      <c r="K650" t="s">
        <v>75</v>
      </c>
      <c r="L650" t="s">
        <v>92</v>
      </c>
      <c r="M650" t="s">
        <v>56</v>
      </c>
      <c r="N650" t="s">
        <v>94</v>
      </c>
      <c r="O650" t="s">
        <v>58</v>
      </c>
      <c r="P650">
        <v>50</v>
      </c>
      <c r="Q650">
        <v>51</v>
      </c>
      <c r="R650">
        <v>49</v>
      </c>
      <c r="S650">
        <v>1</v>
      </c>
      <c r="T650">
        <f t="shared" si="90"/>
        <v>48</v>
      </c>
      <c r="U650">
        <v>48</v>
      </c>
      <c r="V650">
        <f t="shared" si="91"/>
        <v>0</v>
      </c>
      <c r="W650" s="3">
        <f t="shared" si="92"/>
        <v>2.0408163265306121E-2</v>
      </c>
      <c r="X650">
        <v>18</v>
      </c>
      <c r="Y650" s="4">
        <v>4.9000000000000004</v>
      </c>
      <c r="Z650" s="4">
        <v>1.2</v>
      </c>
      <c r="AA650" s="5">
        <v>52172.160000000003</v>
      </c>
      <c r="AB650" s="5">
        <f t="shared" si="93"/>
        <v>2504263.6800000002</v>
      </c>
      <c r="AC650" s="5">
        <v>35000.620000000003</v>
      </c>
      <c r="AD650" s="5">
        <f t="shared" si="94"/>
        <v>1715030.38</v>
      </c>
      <c r="AE650" s="5">
        <v>107326.51</v>
      </c>
      <c r="AF650" s="5">
        <v>31597.82</v>
      </c>
      <c r="AG650" s="5">
        <v>8255.65</v>
      </c>
      <c r="AH650" s="5">
        <v>1740</v>
      </c>
      <c r="AI650" s="5">
        <v>4600</v>
      </c>
      <c r="AJ650">
        <v>0</v>
      </c>
      <c r="AK650" s="5">
        <v>0</v>
      </c>
      <c r="AL650" s="5">
        <v>0</v>
      </c>
      <c r="AM650" s="5">
        <v>31627.09</v>
      </c>
      <c r="AN650">
        <v>4</v>
      </c>
      <c r="AO650">
        <v>3</v>
      </c>
      <c r="AP650" t="str">
        <f t="shared" si="95"/>
        <v>Yes</v>
      </c>
      <c r="AQ650">
        <v>0</v>
      </c>
      <c r="AR650" s="5">
        <f t="shared" si="96"/>
        <v>1900177.45</v>
      </c>
      <c r="AS650" s="5">
        <f t="shared" si="97"/>
        <v>604086.23</v>
      </c>
      <c r="AT650" t="s">
        <v>59</v>
      </c>
      <c r="AU650" t="s">
        <v>6164</v>
      </c>
      <c r="AV650" t="s">
        <v>6165</v>
      </c>
      <c r="AW650" t="s">
        <v>6166</v>
      </c>
      <c r="AX650" t="s">
        <v>6167</v>
      </c>
      <c r="AY650">
        <v>52</v>
      </c>
      <c r="AZ650">
        <v>2</v>
      </c>
      <c r="BA650">
        <v>0</v>
      </c>
      <c r="BB650" t="s">
        <v>6168</v>
      </c>
      <c r="BC650">
        <v>0</v>
      </c>
      <c r="BD650">
        <v>0</v>
      </c>
      <c r="BE650" t="s">
        <v>6169</v>
      </c>
      <c r="BF650" t="s">
        <v>6170</v>
      </c>
      <c r="BG650">
        <v>0</v>
      </c>
      <c r="BH650" t="s">
        <v>6171</v>
      </c>
      <c r="BI650">
        <v>26</v>
      </c>
      <c r="BJ650" t="s">
        <v>6172</v>
      </c>
      <c r="BK650">
        <v>0</v>
      </c>
      <c r="BL650">
        <v>62</v>
      </c>
      <c r="BM650" s="3">
        <f t="shared" si="98"/>
        <v>0.79032258064516125</v>
      </c>
    </row>
    <row r="651" spans="1:65">
      <c r="A651" t="s">
        <v>779</v>
      </c>
      <c r="B651" s="2">
        <v>45697</v>
      </c>
      <c r="C651" t="s">
        <v>47</v>
      </c>
      <c r="D651" t="s">
        <v>630</v>
      </c>
      <c r="E651">
        <v>2</v>
      </c>
      <c r="F651" t="s">
        <v>78</v>
      </c>
      <c r="G651" t="s">
        <v>50</v>
      </c>
      <c r="H651" t="s">
        <v>185</v>
      </c>
      <c r="I651" t="s">
        <v>52</v>
      </c>
      <c r="J651" t="s">
        <v>53</v>
      </c>
      <c r="K651" t="s">
        <v>66</v>
      </c>
      <c r="L651" t="s">
        <v>55</v>
      </c>
      <c r="M651" t="s">
        <v>56</v>
      </c>
      <c r="N651" t="s">
        <v>69</v>
      </c>
      <c r="O651" t="s">
        <v>58</v>
      </c>
      <c r="P651">
        <v>59</v>
      </c>
      <c r="Q651">
        <v>60</v>
      </c>
      <c r="R651">
        <v>56</v>
      </c>
      <c r="S651">
        <v>2</v>
      </c>
      <c r="T651">
        <f t="shared" si="90"/>
        <v>54</v>
      </c>
      <c r="U651">
        <v>54</v>
      </c>
      <c r="V651">
        <f t="shared" si="91"/>
        <v>0</v>
      </c>
      <c r="W651" s="3">
        <f t="shared" si="92"/>
        <v>3.5714285714285712E-2</v>
      </c>
      <c r="X651">
        <v>43</v>
      </c>
      <c r="Y651" s="4">
        <v>3</v>
      </c>
      <c r="Z651" s="4">
        <v>1.3</v>
      </c>
      <c r="AA651" s="5">
        <v>34261.129999999997</v>
      </c>
      <c r="AB651" s="5">
        <f t="shared" si="93"/>
        <v>1850101.02</v>
      </c>
      <c r="AC651" s="5">
        <v>23594.45</v>
      </c>
      <c r="AD651" s="5">
        <f t="shared" si="94"/>
        <v>1321289.2</v>
      </c>
      <c r="AE651" s="5">
        <v>98961.39</v>
      </c>
      <c r="AF651" s="5">
        <v>28107.22</v>
      </c>
      <c r="AG651" s="5">
        <v>10796.63</v>
      </c>
      <c r="AH651" s="5">
        <v>1885</v>
      </c>
      <c r="AI651" s="5">
        <v>6400</v>
      </c>
      <c r="AJ651">
        <v>0</v>
      </c>
      <c r="AK651" s="5">
        <v>0</v>
      </c>
      <c r="AL651" s="5">
        <v>0</v>
      </c>
      <c r="AM651" s="5">
        <v>35886.58</v>
      </c>
      <c r="AN651">
        <v>4</v>
      </c>
      <c r="AO651">
        <v>4</v>
      </c>
      <c r="AP651" t="str">
        <f t="shared" si="95"/>
        <v>Yes</v>
      </c>
      <c r="AQ651">
        <v>1</v>
      </c>
      <c r="AR651" s="5">
        <f t="shared" si="96"/>
        <v>1503326.02</v>
      </c>
      <c r="AS651" s="5">
        <f t="shared" si="97"/>
        <v>346775</v>
      </c>
      <c r="AT651" t="s">
        <v>59</v>
      </c>
      <c r="AU651" t="s">
        <v>6164</v>
      </c>
      <c r="AV651" t="s">
        <v>6165</v>
      </c>
      <c r="AW651" t="s">
        <v>6166</v>
      </c>
      <c r="AX651" t="s">
        <v>6167</v>
      </c>
      <c r="AY651">
        <v>59</v>
      </c>
      <c r="AZ651">
        <v>0</v>
      </c>
      <c r="BA651">
        <v>0</v>
      </c>
      <c r="BB651" t="s">
        <v>6168</v>
      </c>
      <c r="BC651">
        <v>0</v>
      </c>
      <c r="BD651">
        <v>0</v>
      </c>
      <c r="BE651" t="s">
        <v>6169</v>
      </c>
      <c r="BF651" t="s">
        <v>6170</v>
      </c>
      <c r="BG651">
        <v>1</v>
      </c>
      <c r="BH651" t="s">
        <v>6179</v>
      </c>
      <c r="BI651">
        <v>24</v>
      </c>
      <c r="BJ651" t="s">
        <v>6172</v>
      </c>
      <c r="BK651">
        <v>0</v>
      </c>
      <c r="BL651">
        <v>74</v>
      </c>
      <c r="BM651" s="3">
        <f t="shared" si="98"/>
        <v>0.7567567567567568</v>
      </c>
    </row>
    <row r="652" spans="1:65">
      <c r="A652" t="s">
        <v>780</v>
      </c>
      <c r="B652" s="2">
        <v>45697</v>
      </c>
      <c r="C652" t="s">
        <v>47</v>
      </c>
      <c r="D652" t="s">
        <v>630</v>
      </c>
      <c r="E652">
        <v>2</v>
      </c>
      <c r="F652" t="s">
        <v>61</v>
      </c>
      <c r="G652" t="s">
        <v>79</v>
      </c>
      <c r="H652" t="s">
        <v>98</v>
      </c>
      <c r="I652" t="s">
        <v>52</v>
      </c>
      <c r="J652" t="s">
        <v>53</v>
      </c>
      <c r="K652" t="s">
        <v>75</v>
      </c>
      <c r="L652" t="s">
        <v>87</v>
      </c>
      <c r="M652" t="s">
        <v>56</v>
      </c>
      <c r="N652" t="s">
        <v>109</v>
      </c>
      <c r="O652" t="s">
        <v>58</v>
      </c>
      <c r="P652">
        <v>60</v>
      </c>
      <c r="Q652">
        <v>63</v>
      </c>
      <c r="R652">
        <v>62</v>
      </c>
      <c r="S652">
        <v>1</v>
      </c>
      <c r="T652">
        <f t="shared" si="90"/>
        <v>61</v>
      </c>
      <c r="U652">
        <v>60</v>
      </c>
      <c r="V652">
        <f t="shared" si="91"/>
        <v>1</v>
      </c>
      <c r="W652" s="3">
        <f t="shared" si="92"/>
        <v>1.6129032258064516E-2</v>
      </c>
      <c r="X652">
        <v>19</v>
      </c>
      <c r="Y652" s="4">
        <v>1.8</v>
      </c>
      <c r="Z652" s="4">
        <v>1.2</v>
      </c>
      <c r="AA652" s="5">
        <v>35716.46</v>
      </c>
      <c r="AB652" s="5">
        <f t="shared" si="93"/>
        <v>2142987.6</v>
      </c>
      <c r="AC652" s="5">
        <v>24167.07</v>
      </c>
      <c r="AD652" s="5">
        <f t="shared" si="94"/>
        <v>1498358.34</v>
      </c>
      <c r="AE652" s="5">
        <v>108920.82</v>
      </c>
      <c r="AF652" s="5">
        <v>27632.94</v>
      </c>
      <c r="AG652" s="5">
        <v>8851.66</v>
      </c>
      <c r="AH652" s="5">
        <v>1740</v>
      </c>
      <c r="AI652" s="5">
        <v>3200</v>
      </c>
      <c r="AJ652">
        <v>0</v>
      </c>
      <c r="AK652" s="5">
        <v>0</v>
      </c>
      <c r="AL652" s="5">
        <v>643.08000000000004</v>
      </c>
      <c r="AM652" s="5">
        <v>87722.98</v>
      </c>
      <c r="AN652">
        <v>8</v>
      </c>
      <c r="AO652">
        <v>8</v>
      </c>
      <c r="AP652" t="str">
        <f t="shared" si="95"/>
        <v>Yes</v>
      </c>
      <c r="AQ652">
        <v>1</v>
      </c>
      <c r="AR652" s="5">
        <f t="shared" si="96"/>
        <v>1737069.82</v>
      </c>
      <c r="AS652" s="5">
        <f t="shared" si="97"/>
        <v>405917.78</v>
      </c>
      <c r="AT652" t="s">
        <v>59</v>
      </c>
      <c r="AU652" t="s">
        <v>6164</v>
      </c>
      <c r="AV652" t="s">
        <v>6165</v>
      </c>
      <c r="AW652" t="s">
        <v>6166</v>
      </c>
      <c r="AX652" t="s">
        <v>6167</v>
      </c>
      <c r="AY652">
        <v>62</v>
      </c>
      <c r="AZ652">
        <v>0</v>
      </c>
      <c r="BA652">
        <v>11</v>
      </c>
      <c r="BB652" t="s">
        <v>6180</v>
      </c>
      <c r="BC652">
        <v>0</v>
      </c>
      <c r="BD652">
        <v>0</v>
      </c>
      <c r="BE652" t="s">
        <v>6169</v>
      </c>
      <c r="BF652" t="s">
        <v>6170</v>
      </c>
      <c r="BG652">
        <v>0</v>
      </c>
      <c r="BH652" t="s">
        <v>6171</v>
      </c>
      <c r="BI652">
        <v>20</v>
      </c>
      <c r="BJ652" t="s">
        <v>6172</v>
      </c>
      <c r="BK652">
        <v>0</v>
      </c>
      <c r="BL652">
        <v>76</v>
      </c>
      <c r="BM652" s="3">
        <f t="shared" si="98"/>
        <v>0.81578947368421051</v>
      </c>
    </row>
    <row r="653" spans="1:65">
      <c r="A653" t="s">
        <v>781</v>
      </c>
      <c r="B653" s="2">
        <v>45697</v>
      </c>
      <c r="C653" t="s">
        <v>47</v>
      </c>
      <c r="D653" t="s">
        <v>630</v>
      </c>
      <c r="E653">
        <v>2</v>
      </c>
      <c r="F653" t="s">
        <v>78</v>
      </c>
      <c r="G653" t="s">
        <v>79</v>
      </c>
      <c r="H653" t="s">
        <v>80</v>
      </c>
      <c r="I653" t="s">
        <v>52</v>
      </c>
      <c r="J653" t="s">
        <v>53</v>
      </c>
      <c r="K653" t="s">
        <v>75</v>
      </c>
      <c r="L653" t="s">
        <v>55</v>
      </c>
      <c r="M653" t="s">
        <v>56</v>
      </c>
      <c r="N653" t="s">
        <v>76</v>
      </c>
      <c r="O653" t="s">
        <v>58</v>
      </c>
      <c r="P653">
        <v>70</v>
      </c>
      <c r="Q653">
        <v>72</v>
      </c>
      <c r="R653">
        <v>68</v>
      </c>
      <c r="S653">
        <v>2</v>
      </c>
      <c r="T653">
        <f t="shared" si="90"/>
        <v>66</v>
      </c>
      <c r="U653">
        <v>66</v>
      </c>
      <c r="V653">
        <f t="shared" si="91"/>
        <v>0</v>
      </c>
      <c r="W653" s="3">
        <f t="shared" si="92"/>
        <v>2.9411764705882353E-2</v>
      </c>
      <c r="X653">
        <v>22</v>
      </c>
      <c r="Y653" s="4">
        <v>3.7</v>
      </c>
      <c r="Z653" s="4">
        <v>1.1000000000000001</v>
      </c>
      <c r="AA653" s="5">
        <v>35869.17</v>
      </c>
      <c r="AB653" s="5">
        <f t="shared" si="93"/>
        <v>2367365.2200000002</v>
      </c>
      <c r="AC653" s="5">
        <v>23538.81</v>
      </c>
      <c r="AD653" s="5">
        <f t="shared" si="94"/>
        <v>1600639.08</v>
      </c>
      <c r="AE653" s="5">
        <v>121019.4</v>
      </c>
      <c r="AF653" s="5">
        <v>31347.87</v>
      </c>
      <c r="AG653" s="5">
        <v>8851.32</v>
      </c>
      <c r="AH653" s="5">
        <v>1595</v>
      </c>
      <c r="AI653" s="5">
        <v>6400</v>
      </c>
      <c r="AJ653">
        <v>0</v>
      </c>
      <c r="AK653" s="5">
        <v>0</v>
      </c>
      <c r="AL653" s="5">
        <v>0</v>
      </c>
      <c r="AM653" s="5">
        <v>48072.31</v>
      </c>
      <c r="AN653">
        <v>4</v>
      </c>
      <c r="AO653">
        <v>5</v>
      </c>
      <c r="AP653" t="str">
        <f t="shared" si="95"/>
        <v>No</v>
      </c>
      <c r="AQ653">
        <v>2</v>
      </c>
      <c r="AR653" s="5">
        <f t="shared" si="96"/>
        <v>1817924.98</v>
      </c>
      <c r="AS653" s="5">
        <f t="shared" si="97"/>
        <v>549440.24</v>
      </c>
      <c r="AT653" t="s">
        <v>59</v>
      </c>
      <c r="AU653" t="s">
        <v>6164</v>
      </c>
      <c r="AV653" t="s">
        <v>6165</v>
      </c>
      <c r="AW653" t="s">
        <v>6166</v>
      </c>
      <c r="AX653" t="s">
        <v>6167</v>
      </c>
      <c r="AY653">
        <v>71</v>
      </c>
      <c r="AZ653">
        <v>0</v>
      </c>
      <c r="BA653">
        <v>0</v>
      </c>
      <c r="BB653" t="s">
        <v>6168</v>
      </c>
      <c r="BC653">
        <v>1</v>
      </c>
      <c r="BD653">
        <v>0</v>
      </c>
      <c r="BE653" t="s">
        <v>6178</v>
      </c>
      <c r="BF653" t="s">
        <v>6170</v>
      </c>
      <c r="BG653">
        <v>1</v>
      </c>
      <c r="BH653" t="s">
        <v>6179</v>
      </c>
      <c r="BI653">
        <v>20</v>
      </c>
      <c r="BJ653" t="s">
        <v>6172</v>
      </c>
      <c r="BK653">
        <v>0</v>
      </c>
      <c r="BL653">
        <v>76</v>
      </c>
      <c r="BM653" s="3">
        <f t="shared" si="98"/>
        <v>0.89473684210526316</v>
      </c>
    </row>
    <row r="654" spans="1:65">
      <c r="A654" t="s">
        <v>782</v>
      </c>
      <c r="B654" s="2">
        <v>45697</v>
      </c>
      <c r="C654" t="s">
        <v>47</v>
      </c>
      <c r="D654" t="s">
        <v>630</v>
      </c>
      <c r="E654">
        <v>2</v>
      </c>
      <c r="F654" t="s">
        <v>78</v>
      </c>
      <c r="G654" t="s">
        <v>62</v>
      </c>
      <c r="H654" t="s">
        <v>153</v>
      </c>
      <c r="I654" t="s">
        <v>52</v>
      </c>
      <c r="J654" t="s">
        <v>53</v>
      </c>
      <c r="K654" t="s">
        <v>54</v>
      </c>
      <c r="L654" t="s">
        <v>55</v>
      </c>
      <c r="M654" t="s">
        <v>56</v>
      </c>
      <c r="N654" t="s">
        <v>69</v>
      </c>
      <c r="O654" t="s">
        <v>82</v>
      </c>
      <c r="P654">
        <v>63</v>
      </c>
      <c r="Q654">
        <v>68</v>
      </c>
      <c r="R654">
        <v>66</v>
      </c>
      <c r="S654">
        <v>2</v>
      </c>
      <c r="T654">
        <f t="shared" si="90"/>
        <v>64</v>
      </c>
      <c r="U654">
        <v>60</v>
      </c>
      <c r="V654">
        <f t="shared" si="91"/>
        <v>4</v>
      </c>
      <c r="W654" s="3">
        <f t="shared" si="92"/>
        <v>3.0303030303030304E-2</v>
      </c>
      <c r="X654">
        <v>34</v>
      </c>
      <c r="Y654" s="4">
        <v>0</v>
      </c>
      <c r="Z654" s="4">
        <v>1</v>
      </c>
      <c r="AA654" s="5">
        <v>39244.400000000001</v>
      </c>
      <c r="AB654" s="5">
        <f t="shared" si="93"/>
        <v>2354664</v>
      </c>
      <c r="AC654" s="5">
        <v>23563.05</v>
      </c>
      <c r="AD654" s="5">
        <f t="shared" si="94"/>
        <v>1555161.3</v>
      </c>
      <c r="AE654" s="5">
        <v>119776.33</v>
      </c>
      <c r="AF654" s="5">
        <v>31380.959999999999</v>
      </c>
      <c r="AG654" s="5">
        <v>9552.6</v>
      </c>
      <c r="AH654" s="5">
        <v>1450</v>
      </c>
      <c r="AI654" s="5">
        <v>6400</v>
      </c>
      <c r="AJ654">
        <v>0</v>
      </c>
      <c r="AK654" s="5">
        <v>0</v>
      </c>
      <c r="AL654" s="5">
        <v>2693.89</v>
      </c>
      <c r="AM654" s="5">
        <v>38148.71</v>
      </c>
      <c r="AN654">
        <v>4</v>
      </c>
      <c r="AO654">
        <v>4</v>
      </c>
      <c r="AP654" t="str">
        <f t="shared" si="95"/>
        <v>Yes</v>
      </c>
      <c r="AQ654">
        <v>1</v>
      </c>
      <c r="AR654" s="5">
        <f t="shared" si="96"/>
        <v>1764563.79</v>
      </c>
      <c r="AS654" s="5">
        <f t="shared" si="97"/>
        <v>590100.21</v>
      </c>
      <c r="AT654" t="s">
        <v>59</v>
      </c>
      <c r="AU654" t="s">
        <v>6164</v>
      </c>
      <c r="AV654" t="s">
        <v>6165</v>
      </c>
      <c r="AW654" t="s">
        <v>6166</v>
      </c>
      <c r="AX654" t="s">
        <v>6167</v>
      </c>
      <c r="AY654">
        <v>66</v>
      </c>
      <c r="AZ654">
        <v>0</v>
      </c>
      <c r="BA654">
        <v>24</v>
      </c>
      <c r="BB654" t="s">
        <v>6180</v>
      </c>
      <c r="BC654">
        <v>0</v>
      </c>
      <c r="BD654">
        <v>0</v>
      </c>
      <c r="BE654" t="s">
        <v>6169</v>
      </c>
      <c r="BF654" t="s">
        <v>6170</v>
      </c>
      <c r="BG654">
        <v>0</v>
      </c>
      <c r="BH654" t="s">
        <v>6171</v>
      </c>
      <c r="BI654">
        <v>40</v>
      </c>
      <c r="BJ654" t="s">
        <v>6172</v>
      </c>
      <c r="BK654">
        <v>0</v>
      </c>
      <c r="BL654">
        <v>77</v>
      </c>
      <c r="BM654" s="3">
        <f t="shared" si="98"/>
        <v>0.8571428571428571</v>
      </c>
    </row>
    <row r="655" spans="1:65">
      <c r="A655" t="s">
        <v>783</v>
      </c>
      <c r="B655" s="2">
        <v>45697</v>
      </c>
      <c r="C655" t="s">
        <v>47</v>
      </c>
      <c r="D655" t="s">
        <v>630</v>
      </c>
      <c r="E655">
        <v>2</v>
      </c>
      <c r="F655" t="s">
        <v>72</v>
      </c>
      <c r="G655" t="s">
        <v>62</v>
      </c>
      <c r="H655" t="s">
        <v>175</v>
      </c>
      <c r="I655" t="s">
        <v>74</v>
      </c>
      <c r="J655" t="s">
        <v>81</v>
      </c>
      <c r="K655" t="s">
        <v>75</v>
      </c>
      <c r="L655" t="s">
        <v>55</v>
      </c>
      <c r="M655" t="s">
        <v>56</v>
      </c>
      <c r="N655" t="s">
        <v>76</v>
      </c>
      <c r="O655" t="s">
        <v>70</v>
      </c>
      <c r="P655">
        <v>40</v>
      </c>
      <c r="Q655">
        <v>43</v>
      </c>
      <c r="R655">
        <v>43</v>
      </c>
      <c r="S655">
        <v>1</v>
      </c>
      <c r="T655">
        <f t="shared" si="90"/>
        <v>42</v>
      </c>
      <c r="U655">
        <v>39</v>
      </c>
      <c r="V655">
        <f t="shared" si="91"/>
        <v>3</v>
      </c>
      <c r="W655" s="3">
        <f t="shared" si="92"/>
        <v>2.3255813953488372E-2</v>
      </c>
      <c r="X655">
        <v>18</v>
      </c>
      <c r="Y655" s="4">
        <v>1.8</v>
      </c>
      <c r="Z655" s="4">
        <v>1.1000000000000001</v>
      </c>
      <c r="AA655" s="5">
        <v>78596.05</v>
      </c>
      <c r="AB655" s="5">
        <f t="shared" si="93"/>
        <v>3065245.95</v>
      </c>
      <c r="AC655" s="5">
        <v>52749.56</v>
      </c>
      <c r="AD655" s="5">
        <f t="shared" si="94"/>
        <v>2268231.08</v>
      </c>
      <c r="AE655" s="5">
        <v>132421.29999999999</v>
      </c>
      <c r="AF655" s="5">
        <v>37472.74</v>
      </c>
      <c r="AG655" s="5">
        <v>8820.77</v>
      </c>
      <c r="AH655" s="5">
        <v>1595</v>
      </c>
      <c r="AI655" s="5">
        <v>6800</v>
      </c>
      <c r="AJ655">
        <v>0</v>
      </c>
      <c r="AK655" s="5">
        <v>0</v>
      </c>
      <c r="AL655" s="5">
        <v>4426.5</v>
      </c>
      <c r="AM655" s="5">
        <v>29934.58</v>
      </c>
      <c r="AN655">
        <v>4</v>
      </c>
      <c r="AO655">
        <v>6</v>
      </c>
      <c r="AP655" t="str">
        <f t="shared" si="95"/>
        <v>No</v>
      </c>
      <c r="AQ655">
        <v>2</v>
      </c>
      <c r="AR655" s="5">
        <f t="shared" si="96"/>
        <v>2489701.9700000002</v>
      </c>
      <c r="AS655" s="5">
        <f t="shared" si="97"/>
        <v>575543.98</v>
      </c>
      <c r="AT655" t="s">
        <v>59</v>
      </c>
      <c r="AU655" t="s">
        <v>6164</v>
      </c>
      <c r="AV655" t="s">
        <v>6165</v>
      </c>
      <c r="AW655" t="s">
        <v>6166</v>
      </c>
      <c r="AX655" t="s">
        <v>6184</v>
      </c>
      <c r="AY655">
        <v>43</v>
      </c>
      <c r="AZ655">
        <v>0</v>
      </c>
      <c r="BA655">
        <v>25</v>
      </c>
      <c r="BB655" t="s">
        <v>6180</v>
      </c>
      <c r="BC655">
        <v>0</v>
      </c>
      <c r="BD655">
        <v>2</v>
      </c>
      <c r="BE655" t="s">
        <v>6188</v>
      </c>
      <c r="BF655" t="s">
        <v>6170</v>
      </c>
      <c r="BG655">
        <v>0</v>
      </c>
      <c r="BH655" t="s">
        <v>6171</v>
      </c>
      <c r="BI655">
        <v>35</v>
      </c>
      <c r="BJ655" t="s">
        <v>6172</v>
      </c>
      <c r="BK655">
        <v>0</v>
      </c>
      <c r="BL655">
        <v>51</v>
      </c>
      <c r="BM655" s="3">
        <f t="shared" si="98"/>
        <v>0.84313725490196079</v>
      </c>
    </row>
    <row r="656" spans="1:65">
      <c r="A656" t="s">
        <v>784</v>
      </c>
      <c r="B656" s="2">
        <v>45697</v>
      </c>
      <c r="C656" t="s">
        <v>47</v>
      </c>
      <c r="D656" t="s">
        <v>630</v>
      </c>
      <c r="E656">
        <v>2</v>
      </c>
      <c r="F656" t="s">
        <v>78</v>
      </c>
      <c r="G656" t="s">
        <v>79</v>
      </c>
      <c r="H656" t="s">
        <v>136</v>
      </c>
      <c r="I656" t="s">
        <v>52</v>
      </c>
      <c r="J656" t="s">
        <v>65</v>
      </c>
      <c r="K656" t="s">
        <v>66</v>
      </c>
      <c r="L656" t="s">
        <v>55</v>
      </c>
      <c r="M656" t="s">
        <v>56</v>
      </c>
      <c r="N656" t="s">
        <v>94</v>
      </c>
      <c r="O656" t="s">
        <v>120</v>
      </c>
      <c r="P656">
        <v>45</v>
      </c>
      <c r="Q656">
        <v>47</v>
      </c>
      <c r="R656">
        <v>46</v>
      </c>
      <c r="S656">
        <v>1</v>
      </c>
      <c r="T656">
        <f t="shared" si="90"/>
        <v>45</v>
      </c>
      <c r="U656">
        <v>45</v>
      </c>
      <c r="V656">
        <f t="shared" si="91"/>
        <v>0</v>
      </c>
      <c r="W656" s="3">
        <f t="shared" si="92"/>
        <v>2.1739130434782608E-2</v>
      </c>
      <c r="X656">
        <v>32</v>
      </c>
      <c r="Y656" s="4">
        <v>4</v>
      </c>
      <c r="Z656" s="4">
        <v>1.7</v>
      </c>
      <c r="AA656" s="5">
        <v>48716.58</v>
      </c>
      <c r="AB656" s="5">
        <f t="shared" si="93"/>
        <v>2192246.1</v>
      </c>
      <c r="AC656" s="5">
        <v>34628.14</v>
      </c>
      <c r="AD656" s="5">
        <f t="shared" si="94"/>
        <v>1592894.44</v>
      </c>
      <c r="AE656" s="5">
        <v>108041.05</v>
      </c>
      <c r="AF656" s="5">
        <v>31623.91</v>
      </c>
      <c r="AG656" s="5">
        <v>10539.74</v>
      </c>
      <c r="AH656" s="5">
        <v>2465</v>
      </c>
      <c r="AI656" s="5">
        <v>4600</v>
      </c>
      <c r="AJ656">
        <v>0</v>
      </c>
      <c r="AK656" s="5">
        <v>0</v>
      </c>
      <c r="AL656" s="5">
        <v>0</v>
      </c>
      <c r="AM656" s="5">
        <v>29347.62</v>
      </c>
      <c r="AN656">
        <v>4</v>
      </c>
      <c r="AO656">
        <v>4</v>
      </c>
      <c r="AP656" t="str">
        <f t="shared" si="95"/>
        <v>Yes</v>
      </c>
      <c r="AQ656">
        <v>0</v>
      </c>
      <c r="AR656" s="5">
        <f t="shared" si="96"/>
        <v>1779511.76</v>
      </c>
      <c r="AS656" s="5">
        <f t="shared" si="97"/>
        <v>412734.34</v>
      </c>
      <c r="AT656" t="s">
        <v>59</v>
      </c>
      <c r="AU656" t="s">
        <v>6164</v>
      </c>
      <c r="AV656" t="s">
        <v>6165</v>
      </c>
      <c r="AW656" t="s">
        <v>6166</v>
      </c>
      <c r="AX656" t="s">
        <v>6167</v>
      </c>
      <c r="AY656">
        <v>47</v>
      </c>
      <c r="AZ656">
        <v>0</v>
      </c>
      <c r="BA656">
        <v>0</v>
      </c>
      <c r="BB656" t="s">
        <v>6168</v>
      </c>
      <c r="BC656">
        <v>0</v>
      </c>
      <c r="BD656">
        <v>0</v>
      </c>
      <c r="BE656" t="s">
        <v>6169</v>
      </c>
      <c r="BF656" t="s">
        <v>6170</v>
      </c>
      <c r="BG656">
        <v>0</v>
      </c>
      <c r="BH656" t="s">
        <v>6171</v>
      </c>
      <c r="BI656">
        <v>29</v>
      </c>
      <c r="BJ656" t="s">
        <v>6172</v>
      </c>
      <c r="BK656">
        <v>0</v>
      </c>
      <c r="BL656">
        <v>64</v>
      </c>
      <c r="BM656" s="3">
        <f t="shared" si="98"/>
        <v>0.71875</v>
      </c>
    </row>
    <row r="657" spans="1:65">
      <c r="A657" t="s">
        <v>785</v>
      </c>
      <c r="B657" s="2">
        <v>45697</v>
      </c>
      <c r="C657" t="s">
        <v>47</v>
      </c>
      <c r="D657" t="s">
        <v>630</v>
      </c>
      <c r="E657">
        <v>2</v>
      </c>
      <c r="F657" t="s">
        <v>49</v>
      </c>
      <c r="G657" t="s">
        <v>79</v>
      </c>
      <c r="H657" t="s">
        <v>111</v>
      </c>
      <c r="I657" t="s">
        <v>74</v>
      </c>
      <c r="J657" t="s">
        <v>53</v>
      </c>
      <c r="K657" t="s">
        <v>75</v>
      </c>
      <c r="L657" t="s">
        <v>55</v>
      </c>
      <c r="M657" t="s">
        <v>56</v>
      </c>
      <c r="N657" t="s">
        <v>76</v>
      </c>
      <c r="O657" t="s">
        <v>82</v>
      </c>
      <c r="P657">
        <v>48</v>
      </c>
      <c r="Q657">
        <v>49</v>
      </c>
      <c r="R657">
        <v>47</v>
      </c>
      <c r="S657">
        <v>1</v>
      </c>
      <c r="T657">
        <f t="shared" si="90"/>
        <v>46</v>
      </c>
      <c r="U657">
        <v>46</v>
      </c>
      <c r="V657">
        <f t="shared" si="91"/>
        <v>0</v>
      </c>
      <c r="W657" s="3">
        <f t="shared" si="92"/>
        <v>2.1276595744680851E-2</v>
      </c>
      <c r="X657">
        <v>27</v>
      </c>
      <c r="Y657" s="4">
        <v>7.1</v>
      </c>
      <c r="Z657" s="4">
        <v>1.4</v>
      </c>
      <c r="AA657" s="5">
        <v>36260.03</v>
      </c>
      <c r="AB657" s="5">
        <f t="shared" si="93"/>
        <v>1667961.38</v>
      </c>
      <c r="AC657" s="5">
        <v>23414.21</v>
      </c>
      <c r="AD657" s="5">
        <f t="shared" si="94"/>
        <v>1100467.8700000001</v>
      </c>
      <c r="AE657" s="5">
        <v>80387.429999999993</v>
      </c>
      <c r="AF657" s="5">
        <v>22339.97</v>
      </c>
      <c r="AG657" s="5">
        <v>9093.3799999999992</v>
      </c>
      <c r="AH657" s="5">
        <v>2030</v>
      </c>
      <c r="AI657" s="5">
        <v>3200</v>
      </c>
      <c r="AJ657">
        <v>0</v>
      </c>
      <c r="AK657" s="5">
        <v>0</v>
      </c>
      <c r="AL657" s="5">
        <v>0</v>
      </c>
      <c r="AM657" s="5">
        <v>31684.97</v>
      </c>
      <c r="AN657">
        <v>4</v>
      </c>
      <c r="AO657">
        <v>5</v>
      </c>
      <c r="AP657" t="str">
        <f t="shared" si="95"/>
        <v>No</v>
      </c>
      <c r="AQ657">
        <v>3</v>
      </c>
      <c r="AR657" s="5">
        <f t="shared" si="96"/>
        <v>1249203.6200000001</v>
      </c>
      <c r="AS657" s="5">
        <f t="shared" si="97"/>
        <v>418757.76</v>
      </c>
      <c r="AT657" t="s">
        <v>59</v>
      </c>
      <c r="AU657" t="s">
        <v>6164</v>
      </c>
      <c r="AV657" t="s">
        <v>6165</v>
      </c>
      <c r="AW657" t="s">
        <v>6166</v>
      </c>
      <c r="AX657" t="s">
        <v>6167</v>
      </c>
      <c r="AY657">
        <v>50</v>
      </c>
      <c r="AZ657">
        <v>0</v>
      </c>
      <c r="BA657">
        <v>0</v>
      </c>
      <c r="BB657" t="s">
        <v>6168</v>
      </c>
      <c r="BC657">
        <v>1</v>
      </c>
      <c r="BD657">
        <v>0</v>
      </c>
      <c r="BE657" t="s">
        <v>6178</v>
      </c>
      <c r="BF657" t="s">
        <v>6170</v>
      </c>
      <c r="BG657">
        <v>1</v>
      </c>
      <c r="BH657" t="s">
        <v>6186</v>
      </c>
      <c r="BI657">
        <v>31</v>
      </c>
      <c r="BJ657" t="s">
        <v>6172</v>
      </c>
      <c r="BK657">
        <v>0</v>
      </c>
      <c r="BL657">
        <v>76</v>
      </c>
      <c r="BM657" s="3">
        <f t="shared" si="98"/>
        <v>0.61842105263157898</v>
      </c>
    </row>
    <row r="658" spans="1:65">
      <c r="A658" t="s">
        <v>786</v>
      </c>
      <c r="B658" s="2">
        <v>45697</v>
      </c>
      <c r="C658" t="s">
        <v>47</v>
      </c>
      <c r="D658" t="s">
        <v>630</v>
      </c>
      <c r="E658">
        <v>2</v>
      </c>
      <c r="F658" t="s">
        <v>49</v>
      </c>
      <c r="G658" t="s">
        <v>79</v>
      </c>
      <c r="H658" t="s">
        <v>111</v>
      </c>
      <c r="I658" t="s">
        <v>52</v>
      </c>
      <c r="J658" t="s">
        <v>65</v>
      </c>
      <c r="K658" t="s">
        <v>66</v>
      </c>
      <c r="L658" t="s">
        <v>67</v>
      </c>
      <c r="M658" t="s">
        <v>56</v>
      </c>
      <c r="N658" t="s">
        <v>57</v>
      </c>
      <c r="O658" t="s">
        <v>70</v>
      </c>
      <c r="P658">
        <v>50</v>
      </c>
      <c r="Q658">
        <v>50</v>
      </c>
      <c r="R658">
        <v>47</v>
      </c>
      <c r="S658">
        <v>2</v>
      </c>
      <c r="T658">
        <f t="shared" si="90"/>
        <v>45</v>
      </c>
      <c r="U658">
        <v>45</v>
      </c>
      <c r="V658">
        <f t="shared" si="91"/>
        <v>0</v>
      </c>
      <c r="W658" s="3">
        <f t="shared" si="92"/>
        <v>4.2553191489361701E-2</v>
      </c>
      <c r="X658">
        <v>29</v>
      </c>
      <c r="Y658" s="4">
        <v>0</v>
      </c>
      <c r="Z658" s="4">
        <v>1.2</v>
      </c>
      <c r="AA658" s="5">
        <v>48247.4</v>
      </c>
      <c r="AB658" s="5">
        <f t="shared" si="93"/>
        <v>2171133</v>
      </c>
      <c r="AC658" s="5">
        <v>34045.949999999997</v>
      </c>
      <c r="AD658" s="5">
        <f t="shared" si="94"/>
        <v>1600159.65</v>
      </c>
      <c r="AE658" s="5">
        <v>109320.21</v>
      </c>
      <c r="AF658" s="5">
        <v>32162.639999999999</v>
      </c>
      <c r="AG658" s="5">
        <v>9314.23</v>
      </c>
      <c r="AH658" s="5">
        <v>1740</v>
      </c>
      <c r="AI658" s="5">
        <v>9200</v>
      </c>
      <c r="AJ658">
        <v>0</v>
      </c>
      <c r="AK658" s="5">
        <v>0</v>
      </c>
      <c r="AL658" s="5">
        <v>0</v>
      </c>
      <c r="AM658" s="5">
        <v>31089.39</v>
      </c>
      <c r="AN658">
        <v>4</v>
      </c>
      <c r="AO658">
        <v>5</v>
      </c>
      <c r="AP658" t="str">
        <f t="shared" si="95"/>
        <v>No</v>
      </c>
      <c r="AQ658">
        <v>2</v>
      </c>
      <c r="AR658" s="5">
        <f t="shared" si="96"/>
        <v>1792986.12</v>
      </c>
      <c r="AS658" s="5">
        <f t="shared" si="97"/>
        <v>378146.88</v>
      </c>
      <c r="AT658" t="s">
        <v>59</v>
      </c>
      <c r="AU658" t="s">
        <v>6164</v>
      </c>
      <c r="AV658" t="s">
        <v>6165</v>
      </c>
      <c r="AW658" t="s">
        <v>6166</v>
      </c>
      <c r="AX658" t="s">
        <v>6167</v>
      </c>
      <c r="AY658">
        <v>52</v>
      </c>
      <c r="AZ658">
        <v>0</v>
      </c>
      <c r="BA658">
        <v>0</v>
      </c>
      <c r="BB658" t="s">
        <v>6168</v>
      </c>
      <c r="BC658">
        <v>1</v>
      </c>
      <c r="BD658">
        <v>0</v>
      </c>
      <c r="BE658" t="s">
        <v>6178</v>
      </c>
      <c r="BF658" t="s">
        <v>6176</v>
      </c>
      <c r="BG658">
        <v>1</v>
      </c>
      <c r="BH658" t="s">
        <v>6179</v>
      </c>
      <c r="BI658">
        <v>37</v>
      </c>
      <c r="BJ658" t="s">
        <v>6172</v>
      </c>
      <c r="BK658">
        <v>0</v>
      </c>
      <c r="BL658">
        <v>64</v>
      </c>
      <c r="BM658" s="3">
        <f t="shared" si="98"/>
        <v>0.734375</v>
      </c>
    </row>
    <row r="659" spans="1:65">
      <c r="A659" t="s">
        <v>787</v>
      </c>
      <c r="B659" s="2">
        <v>45697</v>
      </c>
      <c r="C659" t="s">
        <v>47</v>
      </c>
      <c r="D659" t="s">
        <v>630</v>
      </c>
      <c r="E659">
        <v>2</v>
      </c>
      <c r="F659" t="s">
        <v>61</v>
      </c>
      <c r="G659" t="s">
        <v>50</v>
      </c>
      <c r="H659" t="s">
        <v>183</v>
      </c>
      <c r="I659" t="s">
        <v>52</v>
      </c>
      <c r="J659" t="s">
        <v>65</v>
      </c>
      <c r="K659" t="s">
        <v>75</v>
      </c>
      <c r="L659" t="s">
        <v>92</v>
      </c>
      <c r="M659" t="s">
        <v>56</v>
      </c>
      <c r="N659" t="s">
        <v>94</v>
      </c>
      <c r="O659" t="s">
        <v>120</v>
      </c>
      <c r="P659">
        <v>47</v>
      </c>
      <c r="Q659">
        <v>49</v>
      </c>
      <c r="R659">
        <v>47</v>
      </c>
      <c r="S659">
        <v>1</v>
      </c>
      <c r="T659">
        <f t="shared" si="90"/>
        <v>46</v>
      </c>
      <c r="U659">
        <v>46</v>
      </c>
      <c r="V659">
        <f t="shared" si="91"/>
        <v>0</v>
      </c>
      <c r="W659" s="3">
        <f t="shared" si="92"/>
        <v>2.1276595744680851E-2</v>
      </c>
      <c r="X659">
        <v>30</v>
      </c>
      <c r="Y659" s="4">
        <v>3.8</v>
      </c>
      <c r="Z659" s="4">
        <v>1.5</v>
      </c>
      <c r="AA659" s="5">
        <v>51581.46</v>
      </c>
      <c r="AB659" s="5">
        <f t="shared" si="93"/>
        <v>2372747.16</v>
      </c>
      <c r="AC659" s="5">
        <v>35221.99</v>
      </c>
      <c r="AD659" s="5">
        <f t="shared" si="94"/>
        <v>1655433.53</v>
      </c>
      <c r="AE659" s="5">
        <v>108842.48</v>
      </c>
      <c r="AF659" s="5">
        <v>29933.59</v>
      </c>
      <c r="AG659" s="5">
        <v>9337.41</v>
      </c>
      <c r="AH659" s="5">
        <v>2175</v>
      </c>
      <c r="AI659" s="5">
        <v>4600</v>
      </c>
      <c r="AJ659">
        <v>0</v>
      </c>
      <c r="AK659" s="5">
        <v>0</v>
      </c>
      <c r="AL659" s="5">
        <v>0</v>
      </c>
      <c r="AM659" s="5">
        <v>28910.34</v>
      </c>
      <c r="AN659">
        <v>4</v>
      </c>
      <c r="AO659">
        <v>3</v>
      </c>
      <c r="AP659" t="str">
        <f t="shared" si="95"/>
        <v>Yes</v>
      </c>
      <c r="AQ659">
        <v>1</v>
      </c>
      <c r="AR659" s="5">
        <f t="shared" si="96"/>
        <v>1839232.35</v>
      </c>
      <c r="AS659" s="5">
        <f t="shared" si="97"/>
        <v>533514.81000000006</v>
      </c>
      <c r="AT659" t="s">
        <v>59</v>
      </c>
      <c r="AU659" t="s">
        <v>6164</v>
      </c>
      <c r="AV659" t="s">
        <v>6165</v>
      </c>
      <c r="AW659" t="s">
        <v>6166</v>
      </c>
      <c r="AX659" t="s">
        <v>6167</v>
      </c>
      <c r="AY659">
        <v>50</v>
      </c>
      <c r="AZ659">
        <v>0</v>
      </c>
      <c r="BA659">
        <v>0</v>
      </c>
      <c r="BB659" t="s">
        <v>6168</v>
      </c>
      <c r="BC659">
        <v>0</v>
      </c>
      <c r="BD659">
        <v>0</v>
      </c>
      <c r="BE659" t="s">
        <v>6169</v>
      </c>
      <c r="BF659" t="s">
        <v>6170</v>
      </c>
      <c r="BG659">
        <v>1</v>
      </c>
      <c r="BH659" t="s">
        <v>6179</v>
      </c>
      <c r="BI659">
        <v>35</v>
      </c>
      <c r="BJ659" t="s">
        <v>6172</v>
      </c>
      <c r="BK659">
        <v>0</v>
      </c>
      <c r="BL659">
        <v>61</v>
      </c>
      <c r="BM659" s="3">
        <f t="shared" si="98"/>
        <v>0.77049180327868849</v>
      </c>
    </row>
    <row r="660" spans="1:65">
      <c r="A660" t="s">
        <v>788</v>
      </c>
      <c r="B660" s="2">
        <v>45697</v>
      </c>
      <c r="C660" t="s">
        <v>47</v>
      </c>
      <c r="D660" t="s">
        <v>630</v>
      </c>
      <c r="E660">
        <v>2</v>
      </c>
      <c r="F660" t="s">
        <v>61</v>
      </c>
      <c r="G660" t="s">
        <v>62</v>
      </c>
      <c r="H660" t="s">
        <v>96</v>
      </c>
      <c r="I660" t="s">
        <v>64</v>
      </c>
      <c r="J660" t="s">
        <v>53</v>
      </c>
      <c r="K660" t="s">
        <v>75</v>
      </c>
      <c r="L660" t="s">
        <v>87</v>
      </c>
      <c r="M660" t="s">
        <v>56</v>
      </c>
      <c r="N660" t="s">
        <v>94</v>
      </c>
      <c r="O660" t="s">
        <v>58</v>
      </c>
      <c r="P660">
        <v>68</v>
      </c>
      <c r="Q660">
        <v>69</v>
      </c>
      <c r="R660">
        <v>68</v>
      </c>
      <c r="S660">
        <v>1</v>
      </c>
      <c r="T660">
        <f t="shared" si="90"/>
        <v>67</v>
      </c>
      <c r="U660">
        <v>67</v>
      </c>
      <c r="V660">
        <f t="shared" si="91"/>
        <v>0</v>
      </c>
      <c r="W660" s="3">
        <f t="shared" si="92"/>
        <v>1.4705882352941176E-2</v>
      </c>
      <c r="X660">
        <v>25</v>
      </c>
      <c r="Y660" s="4">
        <v>7.4</v>
      </c>
      <c r="Z660" s="4">
        <v>1.6</v>
      </c>
      <c r="AA660" s="5">
        <v>36350.589999999997</v>
      </c>
      <c r="AB660" s="5">
        <f t="shared" si="93"/>
        <v>2435489.5299999998</v>
      </c>
      <c r="AC660" s="5">
        <v>23988.61</v>
      </c>
      <c r="AD660" s="5">
        <f t="shared" si="94"/>
        <v>1631225.48</v>
      </c>
      <c r="AE660" s="5">
        <v>111011.96</v>
      </c>
      <c r="AF660" s="5">
        <v>30140.51</v>
      </c>
      <c r="AG660" s="5">
        <v>9568.16</v>
      </c>
      <c r="AH660" s="5">
        <v>2320</v>
      </c>
      <c r="AI660" s="5">
        <v>3200</v>
      </c>
      <c r="AJ660">
        <v>0</v>
      </c>
      <c r="AK660" s="5">
        <v>0</v>
      </c>
      <c r="AL660" s="5">
        <v>0</v>
      </c>
      <c r="AM660" s="5">
        <v>42645.02</v>
      </c>
      <c r="AN660">
        <v>4</v>
      </c>
      <c r="AO660">
        <v>3</v>
      </c>
      <c r="AP660" t="str">
        <f t="shared" si="95"/>
        <v>Yes</v>
      </c>
      <c r="AQ660">
        <v>1</v>
      </c>
      <c r="AR660" s="5">
        <f t="shared" si="96"/>
        <v>1830111.13</v>
      </c>
      <c r="AS660" s="5">
        <f t="shared" si="97"/>
        <v>605378.4</v>
      </c>
      <c r="AT660" t="s">
        <v>59</v>
      </c>
      <c r="AU660" t="s">
        <v>6164</v>
      </c>
      <c r="AV660" t="s">
        <v>6165</v>
      </c>
      <c r="AW660" t="s">
        <v>6166</v>
      </c>
      <c r="AX660" t="s">
        <v>6167</v>
      </c>
      <c r="AY660">
        <v>70</v>
      </c>
      <c r="AZ660">
        <v>0</v>
      </c>
      <c r="BA660">
        <v>0</v>
      </c>
      <c r="BB660" t="s">
        <v>6168</v>
      </c>
      <c r="BC660">
        <v>0</v>
      </c>
      <c r="BD660">
        <v>0</v>
      </c>
      <c r="BE660" t="s">
        <v>6169</v>
      </c>
      <c r="BF660" t="s">
        <v>6170</v>
      </c>
      <c r="BG660">
        <v>1</v>
      </c>
      <c r="BH660" t="s">
        <v>6179</v>
      </c>
      <c r="BI660">
        <v>20</v>
      </c>
      <c r="BJ660" t="s">
        <v>6172</v>
      </c>
      <c r="BK660">
        <v>0</v>
      </c>
      <c r="BL660">
        <v>74</v>
      </c>
      <c r="BM660" s="3">
        <f t="shared" si="98"/>
        <v>0.91891891891891897</v>
      </c>
    </row>
    <row r="661" spans="1:65">
      <c r="A661" t="s">
        <v>789</v>
      </c>
      <c r="B661" s="2">
        <v>45697</v>
      </c>
      <c r="C661" t="s">
        <v>47</v>
      </c>
      <c r="D661" t="s">
        <v>630</v>
      </c>
      <c r="E661">
        <v>2</v>
      </c>
      <c r="F661" t="s">
        <v>49</v>
      </c>
      <c r="G661" t="s">
        <v>79</v>
      </c>
      <c r="H661" t="s">
        <v>111</v>
      </c>
      <c r="I661" t="s">
        <v>64</v>
      </c>
      <c r="J661" t="s">
        <v>53</v>
      </c>
      <c r="K661" t="s">
        <v>75</v>
      </c>
      <c r="L661" t="s">
        <v>55</v>
      </c>
      <c r="M661" t="s">
        <v>56</v>
      </c>
      <c r="N661" t="s">
        <v>94</v>
      </c>
      <c r="O661" t="s">
        <v>70</v>
      </c>
      <c r="P661">
        <v>68</v>
      </c>
      <c r="Q661">
        <v>73</v>
      </c>
      <c r="R661">
        <v>69</v>
      </c>
      <c r="S661">
        <v>2</v>
      </c>
      <c r="T661">
        <f t="shared" si="90"/>
        <v>67</v>
      </c>
      <c r="U661">
        <v>67</v>
      </c>
      <c r="V661">
        <f t="shared" si="91"/>
        <v>0</v>
      </c>
      <c r="W661" s="3">
        <f t="shared" si="92"/>
        <v>2.8985507246376812E-2</v>
      </c>
      <c r="X661">
        <v>26</v>
      </c>
      <c r="Y661" s="4">
        <v>3.6</v>
      </c>
      <c r="Z661" s="4">
        <v>1.5</v>
      </c>
      <c r="AA661" s="5">
        <v>35934.75</v>
      </c>
      <c r="AB661" s="5">
        <f t="shared" si="93"/>
        <v>2407628.25</v>
      </c>
      <c r="AC661" s="5">
        <v>23441.9</v>
      </c>
      <c r="AD661" s="5">
        <f t="shared" si="94"/>
        <v>1617491.1</v>
      </c>
      <c r="AE661" s="5">
        <v>115865.71</v>
      </c>
      <c r="AF661" s="5">
        <v>32090.67</v>
      </c>
      <c r="AG661" s="5">
        <v>9920.66</v>
      </c>
      <c r="AH661" s="5">
        <v>2175</v>
      </c>
      <c r="AI661" s="5">
        <v>6400</v>
      </c>
      <c r="AJ661">
        <v>0</v>
      </c>
      <c r="AK661" s="5">
        <v>0</v>
      </c>
      <c r="AL661" s="5">
        <v>0</v>
      </c>
      <c r="AM661" s="5">
        <v>41432.1</v>
      </c>
      <c r="AN661">
        <v>4</v>
      </c>
      <c r="AO661">
        <v>3</v>
      </c>
      <c r="AP661" t="str">
        <f t="shared" si="95"/>
        <v>Yes</v>
      </c>
      <c r="AQ661">
        <v>0</v>
      </c>
      <c r="AR661" s="5">
        <f t="shared" si="96"/>
        <v>1825375.24</v>
      </c>
      <c r="AS661" s="5">
        <f t="shared" si="97"/>
        <v>582253.01</v>
      </c>
      <c r="AT661" t="s">
        <v>59</v>
      </c>
      <c r="AU661" t="s">
        <v>6164</v>
      </c>
      <c r="AV661" t="s">
        <v>6165</v>
      </c>
      <c r="AW661" t="s">
        <v>6166</v>
      </c>
      <c r="AX661" t="s">
        <v>6167</v>
      </c>
      <c r="AY661">
        <v>70</v>
      </c>
      <c r="AZ661">
        <v>0</v>
      </c>
      <c r="BA661">
        <v>0</v>
      </c>
      <c r="BB661" t="s">
        <v>6168</v>
      </c>
      <c r="BC661">
        <v>0</v>
      </c>
      <c r="BD661">
        <v>0</v>
      </c>
      <c r="BE661" t="s">
        <v>6169</v>
      </c>
      <c r="BF661" t="s">
        <v>6170</v>
      </c>
      <c r="BG661">
        <v>0</v>
      </c>
      <c r="BH661" t="s">
        <v>6171</v>
      </c>
      <c r="BI661">
        <v>50</v>
      </c>
      <c r="BJ661" t="s">
        <v>6172</v>
      </c>
      <c r="BK661">
        <v>0</v>
      </c>
      <c r="BL661">
        <v>77</v>
      </c>
      <c r="BM661" s="3">
        <f t="shared" si="98"/>
        <v>0.89610389610389607</v>
      </c>
    </row>
    <row r="662" spans="1:65">
      <c r="A662" t="s">
        <v>790</v>
      </c>
      <c r="B662" s="2">
        <v>45698</v>
      </c>
      <c r="C662" t="s">
        <v>47</v>
      </c>
      <c r="D662" t="s">
        <v>630</v>
      </c>
      <c r="E662">
        <v>2</v>
      </c>
      <c r="F662" t="s">
        <v>72</v>
      </c>
      <c r="G662" t="s">
        <v>62</v>
      </c>
      <c r="H662" t="s">
        <v>155</v>
      </c>
      <c r="I662" t="s">
        <v>52</v>
      </c>
      <c r="J662" t="s">
        <v>53</v>
      </c>
      <c r="K662" t="s">
        <v>75</v>
      </c>
      <c r="L662" t="s">
        <v>55</v>
      </c>
      <c r="M662" t="s">
        <v>56</v>
      </c>
      <c r="N662" t="s">
        <v>57</v>
      </c>
      <c r="O662" t="s">
        <v>70</v>
      </c>
      <c r="P662">
        <v>58</v>
      </c>
      <c r="Q662">
        <v>61</v>
      </c>
      <c r="R662">
        <v>63</v>
      </c>
      <c r="S662">
        <v>2</v>
      </c>
      <c r="T662">
        <f t="shared" si="90"/>
        <v>61</v>
      </c>
      <c r="U662">
        <v>57</v>
      </c>
      <c r="V662">
        <f t="shared" si="91"/>
        <v>4</v>
      </c>
      <c r="W662" s="3">
        <f t="shared" si="92"/>
        <v>3.1746031746031744E-2</v>
      </c>
      <c r="X662">
        <v>13</v>
      </c>
      <c r="Y662" s="4">
        <v>5.7</v>
      </c>
      <c r="Z662" s="4">
        <v>1.8</v>
      </c>
      <c r="AA662" s="5">
        <v>35631.699999999997</v>
      </c>
      <c r="AB662" s="5">
        <f t="shared" si="93"/>
        <v>2031006.9</v>
      </c>
      <c r="AC662" s="5">
        <v>23440.799999999999</v>
      </c>
      <c r="AD662" s="5">
        <f t="shared" si="94"/>
        <v>1476770.4</v>
      </c>
      <c r="AE662" s="5">
        <v>111991.76</v>
      </c>
      <c r="AF662" s="5">
        <v>26385.72</v>
      </c>
      <c r="AG662" s="5">
        <v>8044.77</v>
      </c>
      <c r="AH662" s="5">
        <v>2610</v>
      </c>
      <c r="AI662" s="5">
        <v>6400</v>
      </c>
      <c r="AJ662">
        <v>0</v>
      </c>
      <c r="AK662" s="5">
        <v>0</v>
      </c>
      <c r="AL662" s="5">
        <v>2657.01</v>
      </c>
      <c r="AM662" s="5">
        <v>41401.01</v>
      </c>
      <c r="AN662">
        <v>4</v>
      </c>
      <c r="AO662">
        <v>5</v>
      </c>
      <c r="AP662" t="str">
        <f t="shared" si="95"/>
        <v>No</v>
      </c>
      <c r="AQ662">
        <v>3</v>
      </c>
      <c r="AR662" s="5">
        <f t="shared" si="96"/>
        <v>1676260.67</v>
      </c>
      <c r="AS662" s="5">
        <f t="shared" si="97"/>
        <v>354746.23</v>
      </c>
      <c r="AT662" t="s">
        <v>59</v>
      </c>
      <c r="AU662" t="s">
        <v>6164</v>
      </c>
      <c r="AV662" t="s">
        <v>6165</v>
      </c>
      <c r="AW662" t="s">
        <v>6166</v>
      </c>
      <c r="AX662" t="s">
        <v>6184</v>
      </c>
      <c r="AY662">
        <v>62</v>
      </c>
      <c r="AZ662">
        <v>1</v>
      </c>
      <c r="BA662">
        <v>23</v>
      </c>
      <c r="BB662" t="s">
        <v>6180</v>
      </c>
      <c r="BC662">
        <v>1</v>
      </c>
      <c r="BD662">
        <v>0</v>
      </c>
      <c r="BE662" t="s">
        <v>6178</v>
      </c>
      <c r="BF662" t="s">
        <v>6170</v>
      </c>
      <c r="BG662">
        <v>0</v>
      </c>
      <c r="BH662" t="s">
        <v>6171</v>
      </c>
      <c r="BI662">
        <v>16</v>
      </c>
      <c r="BJ662" t="s">
        <v>6172</v>
      </c>
      <c r="BK662">
        <v>0</v>
      </c>
      <c r="BL662">
        <v>72</v>
      </c>
      <c r="BM662" s="3">
        <f t="shared" si="98"/>
        <v>0.875</v>
      </c>
    </row>
    <row r="663" spans="1:65">
      <c r="A663" t="s">
        <v>791</v>
      </c>
      <c r="B663" s="2">
        <v>45698</v>
      </c>
      <c r="C663" t="s">
        <v>47</v>
      </c>
      <c r="D663" t="s">
        <v>630</v>
      </c>
      <c r="E663">
        <v>2</v>
      </c>
      <c r="F663" t="s">
        <v>78</v>
      </c>
      <c r="G663" t="s">
        <v>79</v>
      </c>
      <c r="H663" t="s">
        <v>143</v>
      </c>
      <c r="I663" t="s">
        <v>74</v>
      </c>
      <c r="J663" t="s">
        <v>65</v>
      </c>
      <c r="K663" t="s">
        <v>75</v>
      </c>
      <c r="L663" t="s">
        <v>55</v>
      </c>
      <c r="M663" t="s">
        <v>68</v>
      </c>
      <c r="N663" t="s">
        <v>57</v>
      </c>
      <c r="O663" t="s">
        <v>58</v>
      </c>
      <c r="P663">
        <v>47</v>
      </c>
      <c r="Q663">
        <v>50</v>
      </c>
      <c r="R663">
        <v>49</v>
      </c>
      <c r="S663">
        <v>1</v>
      </c>
      <c r="T663">
        <f t="shared" si="90"/>
        <v>48</v>
      </c>
      <c r="U663">
        <v>46</v>
      </c>
      <c r="V663">
        <f t="shared" si="91"/>
        <v>2</v>
      </c>
      <c r="W663" s="3">
        <f t="shared" si="92"/>
        <v>2.0408163265306121E-2</v>
      </c>
      <c r="X663">
        <v>57</v>
      </c>
      <c r="Y663" s="4">
        <v>5.0999999999999996</v>
      </c>
      <c r="Z663" s="4">
        <v>2.1</v>
      </c>
      <c r="AA663" s="5">
        <v>51854.73</v>
      </c>
      <c r="AB663" s="5">
        <f t="shared" si="93"/>
        <v>2385317.58</v>
      </c>
      <c r="AC663" s="5">
        <v>33511.08</v>
      </c>
      <c r="AD663" s="5">
        <f t="shared" si="94"/>
        <v>1642042.92</v>
      </c>
      <c r="AE663" s="5">
        <v>109431.03999999999</v>
      </c>
      <c r="AF663" s="5">
        <v>33478.019999999997</v>
      </c>
      <c r="AG663" s="5">
        <v>12005.46</v>
      </c>
      <c r="AH663" s="5">
        <v>3045</v>
      </c>
      <c r="AI663" s="5">
        <v>4600</v>
      </c>
      <c r="AJ663">
        <v>1</v>
      </c>
      <c r="AK663" s="5">
        <v>13674.63</v>
      </c>
      <c r="AL663" s="5">
        <v>1992.35</v>
      </c>
      <c r="AM663" s="5">
        <v>32226.77</v>
      </c>
      <c r="AN663">
        <v>4</v>
      </c>
      <c r="AO663">
        <v>3</v>
      </c>
      <c r="AP663" t="str">
        <f t="shared" si="95"/>
        <v>Yes</v>
      </c>
      <c r="AQ663">
        <v>1</v>
      </c>
      <c r="AR663" s="5">
        <f t="shared" si="96"/>
        <v>1852496.19</v>
      </c>
      <c r="AS663" s="5">
        <f t="shared" si="97"/>
        <v>532821.39</v>
      </c>
      <c r="AT663" t="s">
        <v>59</v>
      </c>
      <c r="AU663" t="s">
        <v>6181</v>
      </c>
      <c r="AV663" t="s">
        <v>6182</v>
      </c>
      <c r="AW663" t="s">
        <v>6183</v>
      </c>
      <c r="AX663" t="s">
        <v>6202</v>
      </c>
      <c r="AY663">
        <v>51</v>
      </c>
      <c r="AZ663">
        <v>1</v>
      </c>
      <c r="BA663">
        <v>15</v>
      </c>
      <c r="BB663" t="s">
        <v>6180</v>
      </c>
      <c r="BC663">
        <v>0</v>
      </c>
      <c r="BD663">
        <v>0</v>
      </c>
      <c r="BE663" t="s">
        <v>6169</v>
      </c>
      <c r="BF663" t="s">
        <v>6170</v>
      </c>
      <c r="BG663">
        <v>2</v>
      </c>
      <c r="BH663" t="s">
        <v>6197</v>
      </c>
      <c r="BI663">
        <v>63</v>
      </c>
      <c r="BJ663" t="s">
        <v>6187</v>
      </c>
      <c r="BK663">
        <v>0</v>
      </c>
      <c r="BL663">
        <v>62</v>
      </c>
      <c r="BM663" s="3">
        <f t="shared" si="98"/>
        <v>0.79032258064516125</v>
      </c>
    </row>
    <row r="664" spans="1:65">
      <c r="A664" t="s">
        <v>792</v>
      </c>
      <c r="B664" s="2">
        <v>45698</v>
      </c>
      <c r="C664" t="s">
        <v>47</v>
      </c>
      <c r="D664" t="s">
        <v>630</v>
      </c>
      <c r="E664">
        <v>2</v>
      </c>
      <c r="F664" t="s">
        <v>78</v>
      </c>
      <c r="G664" t="s">
        <v>50</v>
      </c>
      <c r="H664" t="s">
        <v>185</v>
      </c>
      <c r="I664" t="s">
        <v>74</v>
      </c>
      <c r="J664" t="s">
        <v>81</v>
      </c>
      <c r="K664" t="s">
        <v>54</v>
      </c>
      <c r="L664" t="s">
        <v>87</v>
      </c>
      <c r="M664" t="s">
        <v>68</v>
      </c>
      <c r="N664" t="s">
        <v>57</v>
      </c>
      <c r="O664" t="s">
        <v>70</v>
      </c>
      <c r="P664">
        <v>34</v>
      </c>
      <c r="Q664">
        <v>34</v>
      </c>
      <c r="R664">
        <v>34</v>
      </c>
      <c r="S664">
        <v>1</v>
      </c>
      <c r="T664">
        <f t="shared" si="90"/>
        <v>33</v>
      </c>
      <c r="U664">
        <v>33</v>
      </c>
      <c r="V664">
        <f t="shared" si="91"/>
        <v>0</v>
      </c>
      <c r="W664" s="3">
        <f t="shared" si="92"/>
        <v>2.9411764705882353E-2</v>
      </c>
      <c r="X664">
        <v>42</v>
      </c>
      <c r="Y664" s="4">
        <v>2</v>
      </c>
      <c r="Z664" s="4">
        <v>1.6</v>
      </c>
      <c r="AA664" s="5">
        <v>83849.64</v>
      </c>
      <c r="AB664" s="5">
        <f t="shared" si="93"/>
        <v>2767038.12</v>
      </c>
      <c r="AC664" s="5">
        <v>51744.98</v>
      </c>
      <c r="AD664" s="5">
        <f t="shared" si="94"/>
        <v>1759329.32</v>
      </c>
      <c r="AE664" s="5">
        <v>104924.44</v>
      </c>
      <c r="AF664" s="5">
        <v>32288.91</v>
      </c>
      <c r="AG664" s="5">
        <v>11527.65</v>
      </c>
      <c r="AH664" s="5">
        <v>2320</v>
      </c>
      <c r="AI664" s="5">
        <v>6800</v>
      </c>
      <c r="AJ664">
        <v>0</v>
      </c>
      <c r="AK664" s="5">
        <v>0</v>
      </c>
      <c r="AL664" s="5">
        <v>0</v>
      </c>
      <c r="AM664" s="5">
        <v>22085.65</v>
      </c>
      <c r="AN664">
        <v>4</v>
      </c>
      <c r="AO664">
        <v>4</v>
      </c>
      <c r="AP664" t="str">
        <f t="shared" si="95"/>
        <v>Yes</v>
      </c>
      <c r="AQ664">
        <v>1</v>
      </c>
      <c r="AR664" s="5">
        <f t="shared" si="96"/>
        <v>1939275.97</v>
      </c>
      <c r="AS664" s="5">
        <f t="shared" si="97"/>
        <v>827762.15</v>
      </c>
      <c r="AT664" t="s">
        <v>116</v>
      </c>
      <c r="AU664" t="s">
        <v>6164</v>
      </c>
      <c r="AV664" t="s">
        <v>6165</v>
      </c>
      <c r="AW664" t="s">
        <v>6166</v>
      </c>
      <c r="AX664" t="s">
        <v>6184</v>
      </c>
      <c r="AY664">
        <v>37</v>
      </c>
      <c r="AZ664">
        <v>0</v>
      </c>
      <c r="BA664">
        <v>0</v>
      </c>
      <c r="BB664" t="s">
        <v>6168</v>
      </c>
      <c r="BC664">
        <v>0</v>
      </c>
      <c r="BD664">
        <v>0</v>
      </c>
      <c r="BE664" t="s">
        <v>6169</v>
      </c>
      <c r="BF664" t="s">
        <v>6170</v>
      </c>
      <c r="BG664">
        <v>0</v>
      </c>
      <c r="BH664" t="s">
        <v>6171</v>
      </c>
      <c r="BI664">
        <v>39</v>
      </c>
      <c r="BJ664" t="s">
        <v>6172</v>
      </c>
      <c r="BK664">
        <v>0</v>
      </c>
      <c r="BL664">
        <v>50</v>
      </c>
      <c r="BM664" s="3">
        <f t="shared" si="98"/>
        <v>0.68</v>
      </c>
    </row>
    <row r="665" spans="1:65">
      <c r="A665" t="s">
        <v>793</v>
      </c>
      <c r="B665" s="2">
        <v>45698</v>
      </c>
      <c r="C665" t="s">
        <v>47</v>
      </c>
      <c r="D665" t="s">
        <v>630</v>
      </c>
      <c r="E665">
        <v>2</v>
      </c>
      <c r="F665" t="s">
        <v>61</v>
      </c>
      <c r="G665" t="s">
        <v>50</v>
      </c>
      <c r="H665" t="s">
        <v>183</v>
      </c>
      <c r="I665" t="s">
        <v>64</v>
      </c>
      <c r="J665" t="s">
        <v>81</v>
      </c>
      <c r="K665" t="s">
        <v>66</v>
      </c>
      <c r="L665" t="s">
        <v>87</v>
      </c>
      <c r="M665" t="s">
        <v>56</v>
      </c>
      <c r="N665" t="s">
        <v>76</v>
      </c>
      <c r="O665" t="s">
        <v>70</v>
      </c>
      <c r="P665">
        <v>40</v>
      </c>
      <c r="Q665">
        <v>41</v>
      </c>
      <c r="R665">
        <v>41</v>
      </c>
      <c r="S665">
        <v>1</v>
      </c>
      <c r="T665">
        <f t="shared" si="90"/>
        <v>40</v>
      </c>
      <c r="U665">
        <v>38</v>
      </c>
      <c r="V665">
        <f t="shared" si="91"/>
        <v>2</v>
      </c>
      <c r="W665" s="3">
        <f t="shared" si="92"/>
        <v>2.4390243902439025E-2</v>
      </c>
      <c r="X665">
        <v>28</v>
      </c>
      <c r="Y665" s="4">
        <v>5.6</v>
      </c>
      <c r="Z665" s="4">
        <v>2.2000000000000002</v>
      </c>
      <c r="AA665" s="5">
        <v>72816.72</v>
      </c>
      <c r="AB665" s="5">
        <f t="shared" si="93"/>
        <v>2767035.36</v>
      </c>
      <c r="AC665" s="5">
        <v>54076.18</v>
      </c>
      <c r="AD665" s="5">
        <f t="shared" si="94"/>
        <v>2217123.38</v>
      </c>
      <c r="AE665" s="5">
        <v>122388.65</v>
      </c>
      <c r="AF665" s="5">
        <v>35257.949999999997</v>
      </c>
      <c r="AG665" s="5">
        <v>9736.16</v>
      </c>
      <c r="AH665" s="5">
        <v>3190</v>
      </c>
      <c r="AI665" s="5">
        <v>6800</v>
      </c>
      <c r="AJ665">
        <v>0</v>
      </c>
      <c r="AK665" s="5">
        <v>0</v>
      </c>
      <c r="AL665" s="5">
        <v>3098.28</v>
      </c>
      <c r="AM665" s="5">
        <v>26466.82</v>
      </c>
      <c r="AN665">
        <v>4</v>
      </c>
      <c r="AO665">
        <v>4</v>
      </c>
      <c r="AP665" t="str">
        <f t="shared" si="95"/>
        <v>Yes</v>
      </c>
      <c r="AQ665">
        <v>0</v>
      </c>
      <c r="AR665" s="5">
        <f t="shared" si="96"/>
        <v>2424061.2400000002</v>
      </c>
      <c r="AS665" s="5">
        <f t="shared" si="97"/>
        <v>342974.12</v>
      </c>
      <c r="AT665" t="s">
        <v>59</v>
      </c>
      <c r="AU665" t="s">
        <v>6164</v>
      </c>
      <c r="AV665" t="s">
        <v>6165</v>
      </c>
      <c r="AW665" t="s">
        <v>6166</v>
      </c>
      <c r="AX665" t="s">
        <v>6184</v>
      </c>
      <c r="AY665">
        <v>42</v>
      </c>
      <c r="AZ665">
        <v>1</v>
      </c>
      <c r="BA665">
        <v>16</v>
      </c>
      <c r="BB665" t="s">
        <v>6180</v>
      </c>
      <c r="BC665">
        <v>0</v>
      </c>
      <c r="BD665">
        <v>0</v>
      </c>
      <c r="BE665" t="s">
        <v>6169</v>
      </c>
      <c r="BF665" t="s">
        <v>6170</v>
      </c>
      <c r="BG665">
        <v>0</v>
      </c>
      <c r="BH665" t="s">
        <v>6171</v>
      </c>
      <c r="BI665">
        <v>29</v>
      </c>
      <c r="BJ665" t="s">
        <v>6172</v>
      </c>
      <c r="BK665">
        <v>0</v>
      </c>
      <c r="BL665">
        <v>46</v>
      </c>
      <c r="BM665" s="3">
        <f t="shared" si="98"/>
        <v>0.89130434782608692</v>
      </c>
    </row>
    <row r="666" spans="1:65">
      <c r="A666" t="s">
        <v>794</v>
      </c>
      <c r="B666" s="2">
        <v>45698</v>
      </c>
      <c r="C666" t="s">
        <v>47</v>
      </c>
      <c r="D666" t="s">
        <v>630</v>
      </c>
      <c r="E666">
        <v>2</v>
      </c>
      <c r="F666" t="s">
        <v>49</v>
      </c>
      <c r="G666" t="s">
        <v>62</v>
      </c>
      <c r="H666" t="s">
        <v>141</v>
      </c>
      <c r="I666" t="s">
        <v>64</v>
      </c>
      <c r="J666" t="s">
        <v>65</v>
      </c>
      <c r="K666" t="s">
        <v>75</v>
      </c>
      <c r="L666" t="s">
        <v>55</v>
      </c>
      <c r="M666" t="s">
        <v>56</v>
      </c>
      <c r="N666" t="s">
        <v>69</v>
      </c>
      <c r="O666" t="s">
        <v>120</v>
      </c>
      <c r="P666">
        <v>58</v>
      </c>
      <c r="Q666">
        <v>61</v>
      </c>
      <c r="R666">
        <v>59</v>
      </c>
      <c r="S666">
        <v>1</v>
      </c>
      <c r="T666">
        <f t="shared" si="90"/>
        <v>58</v>
      </c>
      <c r="U666">
        <v>57</v>
      </c>
      <c r="V666">
        <f t="shared" si="91"/>
        <v>1</v>
      </c>
      <c r="W666" s="3">
        <f t="shared" si="92"/>
        <v>1.6949152542372881E-2</v>
      </c>
      <c r="X666">
        <v>21</v>
      </c>
      <c r="Y666" s="4">
        <v>0</v>
      </c>
      <c r="Z666" s="4">
        <v>1.3</v>
      </c>
      <c r="AA666" s="5">
        <v>51618.720000000001</v>
      </c>
      <c r="AB666" s="5">
        <f t="shared" si="93"/>
        <v>2942267.04</v>
      </c>
      <c r="AC666" s="5">
        <v>34844.699999999997</v>
      </c>
      <c r="AD666" s="5">
        <f t="shared" si="94"/>
        <v>2055837.3</v>
      </c>
      <c r="AE666" s="5">
        <v>128688.32000000001</v>
      </c>
      <c r="AF666" s="5">
        <v>38960.11</v>
      </c>
      <c r="AG666" s="5">
        <v>9310.2800000000007</v>
      </c>
      <c r="AH666" s="5">
        <v>1885</v>
      </c>
      <c r="AI666" s="5">
        <v>4600</v>
      </c>
      <c r="AJ666">
        <v>0</v>
      </c>
      <c r="AK666" s="5">
        <v>0</v>
      </c>
      <c r="AL666" s="5">
        <v>985.59</v>
      </c>
      <c r="AM666" s="5">
        <v>38739.919999999998</v>
      </c>
      <c r="AN666">
        <v>4</v>
      </c>
      <c r="AO666">
        <v>4</v>
      </c>
      <c r="AP666" t="str">
        <f t="shared" si="95"/>
        <v>Yes</v>
      </c>
      <c r="AQ666">
        <v>1</v>
      </c>
      <c r="AR666" s="5">
        <f t="shared" si="96"/>
        <v>2279006.52</v>
      </c>
      <c r="AS666" s="5">
        <f t="shared" si="97"/>
        <v>663260.52</v>
      </c>
      <c r="AT666" t="s">
        <v>59</v>
      </c>
      <c r="AU666" t="s">
        <v>6164</v>
      </c>
      <c r="AV666" t="s">
        <v>6165</v>
      </c>
      <c r="AW666" t="s">
        <v>6166</v>
      </c>
      <c r="AX666" t="s">
        <v>6167</v>
      </c>
      <c r="AY666">
        <v>60</v>
      </c>
      <c r="AZ666">
        <v>0</v>
      </c>
      <c r="BA666">
        <v>14</v>
      </c>
      <c r="BB666" t="s">
        <v>6191</v>
      </c>
      <c r="BC666">
        <v>0</v>
      </c>
      <c r="BD666">
        <v>0</v>
      </c>
      <c r="BE666" t="s">
        <v>6169</v>
      </c>
      <c r="BF666" t="s">
        <v>6170</v>
      </c>
      <c r="BG666">
        <v>0</v>
      </c>
      <c r="BH666" t="s">
        <v>6171</v>
      </c>
      <c r="BI666">
        <v>30</v>
      </c>
      <c r="BJ666" t="s">
        <v>6172</v>
      </c>
      <c r="BK666">
        <v>0</v>
      </c>
      <c r="BL666">
        <v>65</v>
      </c>
      <c r="BM666" s="3">
        <f t="shared" si="98"/>
        <v>0.90769230769230769</v>
      </c>
    </row>
    <row r="667" spans="1:65">
      <c r="A667" t="s">
        <v>795</v>
      </c>
      <c r="B667" s="2">
        <v>45698</v>
      </c>
      <c r="C667" t="s">
        <v>47</v>
      </c>
      <c r="D667" t="s">
        <v>630</v>
      </c>
      <c r="E667">
        <v>2</v>
      </c>
      <c r="F667" t="s">
        <v>78</v>
      </c>
      <c r="G667" t="s">
        <v>50</v>
      </c>
      <c r="H667" t="s">
        <v>161</v>
      </c>
      <c r="I667" t="s">
        <v>74</v>
      </c>
      <c r="J667" t="s">
        <v>65</v>
      </c>
      <c r="K667" t="s">
        <v>75</v>
      </c>
      <c r="L667" t="s">
        <v>87</v>
      </c>
      <c r="M667" t="s">
        <v>56</v>
      </c>
      <c r="N667" t="s">
        <v>76</v>
      </c>
      <c r="O667" t="s">
        <v>70</v>
      </c>
      <c r="P667">
        <v>51</v>
      </c>
      <c r="Q667">
        <v>52</v>
      </c>
      <c r="R667">
        <v>49</v>
      </c>
      <c r="S667">
        <v>1</v>
      </c>
      <c r="T667">
        <f t="shared" si="90"/>
        <v>48</v>
      </c>
      <c r="U667">
        <v>48</v>
      </c>
      <c r="V667">
        <f t="shared" si="91"/>
        <v>0</v>
      </c>
      <c r="W667" s="3">
        <f t="shared" si="92"/>
        <v>2.0408163265306121E-2</v>
      </c>
      <c r="X667">
        <v>39</v>
      </c>
      <c r="Y667" s="4">
        <v>2.5</v>
      </c>
      <c r="Z667" s="4">
        <v>1.4</v>
      </c>
      <c r="AA667" s="5">
        <v>51639.02</v>
      </c>
      <c r="AB667" s="5">
        <f t="shared" si="93"/>
        <v>2478672.96</v>
      </c>
      <c r="AC667" s="5">
        <v>35712.47</v>
      </c>
      <c r="AD667" s="5">
        <f t="shared" si="94"/>
        <v>1749911.03</v>
      </c>
      <c r="AE667" s="5">
        <v>108926.2</v>
      </c>
      <c r="AF667" s="5">
        <v>33672</v>
      </c>
      <c r="AG667" s="5">
        <v>11733.63</v>
      </c>
      <c r="AH667" s="5">
        <v>2030</v>
      </c>
      <c r="AI667" s="5">
        <v>4600</v>
      </c>
      <c r="AJ667">
        <v>0</v>
      </c>
      <c r="AK667" s="5">
        <v>0</v>
      </c>
      <c r="AL667" s="5">
        <v>0</v>
      </c>
      <c r="AM667" s="5">
        <v>29410.92</v>
      </c>
      <c r="AN667">
        <v>4</v>
      </c>
      <c r="AO667">
        <v>2</v>
      </c>
      <c r="AP667" t="str">
        <f t="shared" si="95"/>
        <v>Yes</v>
      </c>
      <c r="AQ667">
        <v>1</v>
      </c>
      <c r="AR667" s="5">
        <f t="shared" si="96"/>
        <v>1940283.78</v>
      </c>
      <c r="AS667" s="5">
        <f t="shared" si="97"/>
        <v>538389.18000000005</v>
      </c>
      <c r="AT667" t="s">
        <v>59</v>
      </c>
      <c r="AU667" t="s">
        <v>6164</v>
      </c>
      <c r="AV667" t="s">
        <v>6165</v>
      </c>
      <c r="AW667" t="s">
        <v>6166</v>
      </c>
      <c r="AX667" t="s">
        <v>6167</v>
      </c>
      <c r="AY667">
        <v>51</v>
      </c>
      <c r="AZ667">
        <v>0</v>
      </c>
      <c r="BA667">
        <v>0</v>
      </c>
      <c r="BB667" t="s">
        <v>6168</v>
      </c>
      <c r="BC667">
        <v>0</v>
      </c>
      <c r="BD667">
        <v>0</v>
      </c>
      <c r="BE667" t="s">
        <v>6169</v>
      </c>
      <c r="BF667" t="s">
        <v>6170</v>
      </c>
      <c r="BG667">
        <v>1</v>
      </c>
      <c r="BH667" t="s">
        <v>6179</v>
      </c>
      <c r="BI667">
        <v>21</v>
      </c>
      <c r="BJ667" t="s">
        <v>6172</v>
      </c>
      <c r="BK667">
        <v>0</v>
      </c>
      <c r="BL667">
        <v>60</v>
      </c>
      <c r="BM667" s="3">
        <f t="shared" si="98"/>
        <v>0.81666666666666665</v>
      </c>
    </row>
    <row r="668" spans="1:65">
      <c r="A668" t="s">
        <v>796</v>
      </c>
      <c r="B668" s="2">
        <v>45698</v>
      </c>
      <c r="C668" t="s">
        <v>47</v>
      </c>
      <c r="D668" t="s">
        <v>630</v>
      </c>
      <c r="E668">
        <v>2</v>
      </c>
      <c r="F668" t="s">
        <v>72</v>
      </c>
      <c r="G668" t="s">
        <v>50</v>
      </c>
      <c r="H668" t="s">
        <v>119</v>
      </c>
      <c r="I668" t="s">
        <v>52</v>
      </c>
      <c r="J668" t="s">
        <v>65</v>
      </c>
      <c r="K668" t="s">
        <v>66</v>
      </c>
      <c r="L668" t="s">
        <v>67</v>
      </c>
      <c r="M668" t="s">
        <v>68</v>
      </c>
      <c r="N668" t="s">
        <v>94</v>
      </c>
      <c r="O668" t="s">
        <v>58</v>
      </c>
      <c r="P668">
        <v>50</v>
      </c>
      <c r="Q668">
        <v>53</v>
      </c>
      <c r="R668">
        <v>55</v>
      </c>
      <c r="S668">
        <v>2</v>
      </c>
      <c r="T668">
        <f t="shared" si="90"/>
        <v>53</v>
      </c>
      <c r="U668">
        <v>50</v>
      </c>
      <c r="V668">
        <f t="shared" si="91"/>
        <v>3</v>
      </c>
      <c r="W668" s="3">
        <f t="shared" si="92"/>
        <v>3.6363636363636362E-2</v>
      </c>
      <c r="X668">
        <v>30</v>
      </c>
      <c r="Y668" s="4">
        <v>9.5</v>
      </c>
      <c r="Z668" s="4">
        <v>2.2999999999999998</v>
      </c>
      <c r="AA668" s="5">
        <v>48251.49</v>
      </c>
      <c r="AB668" s="5">
        <f t="shared" si="93"/>
        <v>2412574.5</v>
      </c>
      <c r="AC668" s="5">
        <v>32539.08</v>
      </c>
      <c r="AD668" s="5">
        <f t="shared" si="94"/>
        <v>1789649.4</v>
      </c>
      <c r="AE668" s="5">
        <v>126836.46</v>
      </c>
      <c r="AF668" s="5">
        <v>34845.79</v>
      </c>
      <c r="AG668" s="5">
        <v>9726.69</v>
      </c>
      <c r="AH668" s="5">
        <v>3335</v>
      </c>
      <c r="AI668" s="5">
        <v>9200</v>
      </c>
      <c r="AJ668">
        <v>1</v>
      </c>
      <c r="AK668" s="5">
        <v>14510.46</v>
      </c>
      <c r="AL668" s="5">
        <v>3088.61</v>
      </c>
      <c r="AM668" s="5">
        <v>32460.45</v>
      </c>
      <c r="AN668">
        <v>4</v>
      </c>
      <c r="AO668">
        <v>3</v>
      </c>
      <c r="AP668" t="str">
        <f t="shared" si="95"/>
        <v>Yes</v>
      </c>
      <c r="AQ668">
        <v>1</v>
      </c>
      <c r="AR668" s="5">
        <f t="shared" si="96"/>
        <v>2023652.86</v>
      </c>
      <c r="AS668" s="5">
        <f t="shared" si="97"/>
        <v>388921.64</v>
      </c>
      <c r="AT668" t="s">
        <v>116</v>
      </c>
      <c r="AU668" t="s">
        <v>6189</v>
      </c>
      <c r="AV668" t="s">
        <v>6201</v>
      </c>
      <c r="AW668" t="s">
        <v>6175</v>
      </c>
      <c r="AX668" t="s">
        <v>6177</v>
      </c>
      <c r="AY668">
        <v>51</v>
      </c>
      <c r="AZ668">
        <v>0</v>
      </c>
      <c r="BA668">
        <v>18</v>
      </c>
      <c r="BB668" t="s">
        <v>6180</v>
      </c>
      <c r="BC668">
        <v>0</v>
      </c>
      <c r="BD668">
        <v>0</v>
      </c>
      <c r="BE668" t="s">
        <v>6169</v>
      </c>
      <c r="BF668" t="s">
        <v>6170</v>
      </c>
      <c r="BG668">
        <v>1</v>
      </c>
      <c r="BH668" t="s">
        <v>6186</v>
      </c>
      <c r="BI668">
        <v>46</v>
      </c>
      <c r="BJ668" t="s">
        <v>6172</v>
      </c>
      <c r="BK668">
        <v>0</v>
      </c>
      <c r="BL668">
        <v>63</v>
      </c>
      <c r="BM668" s="3">
        <f t="shared" si="98"/>
        <v>0.87301587301587302</v>
      </c>
    </row>
    <row r="669" spans="1:65">
      <c r="A669" t="s">
        <v>797</v>
      </c>
      <c r="B669" s="2">
        <v>45698</v>
      </c>
      <c r="C669" t="s">
        <v>47</v>
      </c>
      <c r="D669" t="s">
        <v>630</v>
      </c>
      <c r="E669">
        <v>2</v>
      </c>
      <c r="F669" t="s">
        <v>72</v>
      </c>
      <c r="G669" t="s">
        <v>62</v>
      </c>
      <c r="H669" t="s">
        <v>155</v>
      </c>
      <c r="I669" t="s">
        <v>64</v>
      </c>
      <c r="J669" t="s">
        <v>81</v>
      </c>
      <c r="K669" t="s">
        <v>75</v>
      </c>
      <c r="L669" t="s">
        <v>87</v>
      </c>
      <c r="M669" t="s">
        <v>56</v>
      </c>
      <c r="N669" t="s">
        <v>57</v>
      </c>
      <c r="O669" t="s">
        <v>120</v>
      </c>
      <c r="P669">
        <v>40</v>
      </c>
      <c r="Q669">
        <v>43</v>
      </c>
      <c r="R669">
        <v>43</v>
      </c>
      <c r="S669">
        <v>1</v>
      </c>
      <c r="T669">
        <f t="shared" si="90"/>
        <v>42</v>
      </c>
      <c r="U669">
        <v>39</v>
      </c>
      <c r="V669">
        <f t="shared" si="91"/>
        <v>3</v>
      </c>
      <c r="W669" s="3">
        <f t="shared" si="92"/>
        <v>2.3255813953488372E-2</v>
      </c>
      <c r="X669">
        <v>6</v>
      </c>
      <c r="Y669" s="4">
        <v>2.9</v>
      </c>
      <c r="Z669" s="4">
        <v>0.8</v>
      </c>
      <c r="AA669" s="5">
        <v>77009.009999999995</v>
      </c>
      <c r="AB669" s="5">
        <f t="shared" si="93"/>
        <v>3003351.39</v>
      </c>
      <c r="AC669" s="5">
        <v>54596.18</v>
      </c>
      <c r="AD669" s="5">
        <f t="shared" si="94"/>
        <v>2347635.7400000002</v>
      </c>
      <c r="AE669" s="5">
        <v>125678.54</v>
      </c>
      <c r="AF669" s="5">
        <v>36066.21</v>
      </c>
      <c r="AG669" s="5">
        <v>7089.3</v>
      </c>
      <c r="AH669" s="5">
        <v>1160</v>
      </c>
      <c r="AI669" s="5">
        <v>6800</v>
      </c>
      <c r="AJ669">
        <v>0</v>
      </c>
      <c r="AK669" s="5">
        <v>0</v>
      </c>
      <c r="AL669" s="5">
        <v>4594.43</v>
      </c>
      <c r="AM669" s="5">
        <v>27486.05</v>
      </c>
      <c r="AN669">
        <v>4</v>
      </c>
      <c r="AO669">
        <v>5</v>
      </c>
      <c r="AP669" t="str">
        <f t="shared" si="95"/>
        <v>No</v>
      </c>
      <c r="AQ669">
        <v>2</v>
      </c>
      <c r="AR669" s="5">
        <f t="shared" si="96"/>
        <v>2556510.27</v>
      </c>
      <c r="AS669" s="5">
        <f t="shared" si="97"/>
        <v>446841.12</v>
      </c>
      <c r="AT669" t="s">
        <v>59</v>
      </c>
      <c r="AU669" t="s">
        <v>6164</v>
      </c>
      <c r="AV669" t="s">
        <v>6165</v>
      </c>
      <c r="AW669" t="s">
        <v>6166</v>
      </c>
      <c r="AX669" t="s">
        <v>6184</v>
      </c>
      <c r="AY669">
        <v>44</v>
      </c>
      <c r="AZ669">
        <v>3</v>
      </c>
      <c r="BA669">
        <v>23</v>
      </c>
      <c r="BB669" t="s">
        <v>6185</v>
      </c>
      <c r="BC669">
        <v>1</v>
      </c>
      <c r="BD669">
        <v>0</v>
      </c>
      <c r="BE669" t="s">
        <v>6178</v>
      </c>
      <c r="BF669" t="s">
        <v>6170</v>
      </c>
      <c r="BG669">
        <v>0</v>
      </c>
      <c r="BH669" t="s">
        <v>6171</v>
      </c>
      <c r="BI669">
        <v>9</v>
      </c>
      <c r="BJ669" t="s">
        <v>6172</v>
      </c>
      <c r="BK669">
        <v>0</v>
      </c>
      <c r="BL669">
        <v>48</v>
      </c>
      <c r="BM669" s="3">
        <f t="shared" si="98"/>
        <v>0.89583333333333337</v>
      </c>
    </row>
    <row r="670" spans="1:65">
      <c r="A670" t="s">
        <v>798</v>
      </c>
      <c r="B670" s="2">
        <v>45698</v>
      </c>
      <c r="C670" t="s">
        <v>47</v>
      </c>
      <c r="D670" t="s">
        <v>630</v>
      </c>
      <c r="E670">
        <v>2</v>
      </c>
      <c r="F670" t="s">
        <v>49</v>
      </c>
      <c r="G670" t="s">
        <v>62</v>
      </c>
      <c r="H670" t="s">
        <v>226</v>
      </c>
      <c r="I670" t="s">
        <v>74</v>
      </c>
      <c r="J670" t="s">
        <v>53</v>
      </c>
      <c r="K670" t="s">
        <v>66</v>
      </c>
      <c r="L670" t="s">
        <v>67</v>
      </c>
      <c r="M670" t="s">
        <v>56</v>
      </c>
      <c r="N670" t="s">
        <v>94</v>
      </c>
      <c r="O670" t="s">
        <v>70</v>
      </c>
      <c r="P670">
        <v>43</v>
      </c>
      <c r="Q670">
        <v>46</v>
      </c>
      <c r="R670">
        <v>45</v>
      </c>
      <c r="S670">
        <v>1</v>
      </c>
      <c r="T670">
        <f t="shared" si="90"/>
        <v>44</v>
      </c>
      <c r="U670">
        <v>42</v>
      </c>
      <c r="V670">
        <f t="shared" si="91"/>
        <v>2</v>
      </c>
      <c r="W670" s="3">
        <f t="shared" si="92"/>
        <v>2.2222222222222223E-2</v>
      </c>
      <c r="X670">
        <v>41</v>
      </c>
      <c r="Y670" s="4">
        <v>9.4</v>
      </c>
      <c r="Z670" s="4">
        <v>3</v>
      </c>
      <c r="AA670" s="5">
        <v>33625.68</v>
      </c>
      <c r="AB670" s="5">
        <f t="shared" si="93"/>
        <v>1412278.56</v>
      </c>
      <c r="AC670" s="5">
        <v>22911.58</v>
      </c>
      <c r="AD670" s="5">
        <f t="shared" si="94"/>
        <v>1031021.1</v>
      </c>
      <c r="AE670" s="5">
        <v>77045.36</v>
      </c>
      <c r="AF670" s="5">
        <v>21406.43</v>
      </c>
      <c r="AG670" s="5">
        <v>10887.95</v>
      </c>
      <c r="AH670" s="5">
        <v>4350</v>
      </c>
      <c r="AI670" s="5">
        <v>3200</v>
      </c>
      <c r="AJ670">
        <v>0</v>
      </c>
      <c r="AK670" s="5">
        <v>0</v>
      </c>
      <c r="AL670" s="5">
        <v>1394.47</v>
      </c>
      <c r="AM670" s="5">
        <v>29189.61</v>
      </c>
      <c r="AN670">
        <v>4</v>
      </c>
      <c r="AO670">
        <v>4</v>
      </c>
      <c r="AP670" t="str">
        <f t="shared" si="95"/>
        <v>Yes</v>
      </c>
      <c r="AQ670">
        <v>0</v>
      </c>
      <c r="AR670" s="5">
        <f t="shared" si="96"/>
        <v>1178494.92</v>
      </c>
      <c r="AS670" s="5">
        <f t="shared" si="97"/>
        <v>233783.64</v>
      </c>
      <c r="AT670" t="s">
        <v>59</v>
      </c>
      <c r="AU670" t="s">
        <v>6164</v>
      </c>
      <c r="AV670" t="s">
        <v>6165</v>
      </c>
      <c r="AW670" t="s">
        <v>6166</v>
      </c>
      <c r="AX670" t="s">
        <v>6177</v>
      </c>
      <c r="AY670">
        <v>43</v>
      </c>
      <c r="AZ670">
        <v>0</v>
      </c>
      <c r="BA670">
        <v>22</v>
      </c>
      <c r="BB670" t="s">
        <v>6180</v>
      </c>
      <c r="BC670">
        <v>0</v>
      </c>
      <c r="BD670">
        <v>0</v>
      </c>
      <c r="BE670" t="s">
        <v>6169</v>
      </c>
      <c r="BF670" t="s">
        <v>6170</v>
      </c>
      <c r="BG670">
        <v>1</v>
      </c>
      <c r="BH670" t="s">
        <v>6179</v>
      </c>
      <c r="BI670">
        <v>60</v>
      </c>
      <c r="BJ670" t="s">
        <v>6187</v>
      </c>
      <c r="BK670">
        <v>0</v>
      </c>
      <c r="BL670">
        <v>77</v>
      </c>
      <c r="BM670" s="3">
        <f t="shared" si="98"/>
        <v>0.58441558441558439</v>
      </c>
    </row>
    <row r="671" spans="1:65">
      <c r="A671" t="s">
        <v>799</v>
      </c>
      <c r="B671" s="2">
        <v>45698</v>
      </c>
      <c r="C671" t="s">
        <v>47</v>
      </c>
      <c r="D671" t="s">
        <v>630</v>
      </c>
      <c r="E671">
        <v>2</v>
      </c>
      <c r="F671" t="s">
        <v>61</v>
      </c>
      <c r="G671" t="s">
        <v>79</v>
      </c>
      <c r="H671" t="s">
        <v>123</v>
      </c>
      <c r="I671" t="s">
        <v>64</v>
      </c>
      <c r="J671" t="s">
        <v>53</v>
      </c>
      <c r="K671" t="s">
        <v>75</v>
      </c>
      <c r="L671" t="s">
        <v>92</v>
      </c>
      <c r="M671" t="s">
        <v>68</v>
      </c>
      <c r="N671" t="s">
        <v>69</v>
      </c>
      <c r="O671" t="s">
        <v>82</v>
      </c>
      <c r="P671">
        <v>50</v>
      </c>
      <c r="Q671">
        <v>52</v>
      </c>
      <c r="R671">
        <v>51</v>
      </c>
      <c r="S671">
        <v>2</v>
      </c>
      <c r="T671">
        <f t="shared" si="90"/>
        <v>49</v>
      </c>
      <c r="U671">
        <v>48</v>
      </c>
      <c r="V671">
        <f t="shared" si="91"/>
        <v>1</v>
      </c>
      <c r="W671" s="3">
        <f t="shared" si="92"/>
        <v>3.9215686274509803E-2</v>
      </c>
      <c r="X671">
        <v>23</v>
      </c>
      <c r="Y671" s="4">
        <v>2.5</v>
      </c>
      <c r="Z671" s="4">
        <v>2</v>
      </c>
      <c r="AA671" s="5">
        <v>35989.21</v>
      </c>
      <c r="AB671" s="5">
        <f t="shared" si="93"/>
        <v>1727482.08</v>
      </c>
      <c r="AC671" s="5">
        <v>22728.73</v>
      </c>
      <c r="AD671" s="5">
        <f t="shared" si="94"/>
        <v>1159165.23</v>
      </c>
      <c r="AE671" s="5">
        <v>85522.82</v>
      </c>
      <c r="AF671" s="5">
        <v>22662.59</v>
      </c>
      <c r="AG671" s="5">
        <v>9221.2000000000007</v>
      </c>
      <c r="AH671" s="5">
        <v>2900</v>
      </c>
      <c r="AI671" s="5">
        <v>6400</v>
      </c>
      <c r="AJ671">
        <v>1</v>
      </c>
      <c r="AK671" s="5">
        <v>8253.94</v>
      </c>
      <c r="AL671" s="5">
        <v>676.5</v>
      </c>
      <c r="AM671" s="5">
        <v>32886.67</v>
      </c>
      <c r="AN671">
        <v>4</v>
      </c>
      <c r="AO671">
        <v>3</v>
      </c>
      <c r="AP671" t="str">
        <f t="shared" si="95"/>
        <v>Yes</v>
      </c>
      <c r="AQ671">
        <v>1</v>
      </c>
      <c r="AR671" s="5">
        <f t="shared" si="96"/>
        <v>1327688.95</v>
      </c>
      <c r="AS671" s="5">
        <f t="shared" si="97"/>
        <v>399793.13</v>
      </c>
      <c r="AT671" t="s">
        <v>59</v>
      </c>
      <c r="AU671" t="s">
        <v>6181</v>
      </c>
      <c r="AV671" t="s">
        <v>6182</v>
      </c>
      <c r="AW671" t="s">
        <v>6183</v>
      </c>
      <c r="AX671" t="s">
        <v>6167</v>
      </c>
      <c r="AY671">
        <v>54</v>
      </c>
      <c r="AZ671">
        <v>3</v>
      </c>
      <c r="BA671">
        <v>15</v>
      </c>
      <c r="BB671" t="s">
        <v>6185</v>
      </c>
      <c r="BC671">
        <v>0</v>
      </c>
      <c r="BD671">
        <v>0</v>
      </c>
      <c r="BE671" t="s">
        <v>6169</v>
      </c>
      <c r="BF671" t="s">
        <v>6170</v>
      </c>
      <c r="BG671">
        <v>0</v>
      </c>
      <c r="BH671" t="s">
        <v>6171</v>
      </c>
      <c r="BI671">
        <v>46</v>
      </c>
      <c r="BJ671" t="s">
        <v>6172</v>
      </c>
      <c r="BK671">
        <v>0</v>
      </c>
      <c r="BL671">
        <v>76</v>
      </c>
      <c r="BM671" s="3">
        <f t="shared" si="98"/>
        <v>0.67105263157894735</v>
      </c>
    </row>
    <row r="672" spans="1:65">
      <c r="A672" t="s">
        <v>800</v>
      </c>
      <c r="B672" s="2">
        <v>45698</v>
      </c>
      <c r="C672" t="s">
        <v>47</v>
      </c>
      <c r="D672" t="s">
        <v>630</v>
      </c>
      <c r="E672">
        <v>2</v>
      </c>
      <c r="F672" t="s">
        <v>49</v>
      </c>
      <c r="G672" t="s">
        <v>62</v>
      </c>
      <c r="H672" t="s">
        <v>125</v>
      </c>
      <c r="I672" t="s">
        <v>52</v>
      </c>
      <c r="J672" t="s">
        <v>53</v>
      </c>
      <c r="K672" t="s">
        <v>66</v>
      </c>
      <c r="L672" t="s">
        <v>55</v>
      </c>
      <c r="M672" t="s">
        <v>56</v>
      </c>
      <c r="N672" t="s">
        <v>69</v>
      </c>
      <c r="O672" t="s">
        <v>70</v>
      </c>
      <c r="P672">
        <v>58</v>
      </c>
      <c r="Q672">
        <v>58</v>
      </c>
      <c r="R672">
        <v>55</v>
      </c>
      <c r="S672">
        <v>2</v>
      </c>
      <c r="T672">
        <f t="shared" si="90"/>
        <v>53</v>
      </c>
      <c r="U672">
        <v>53</v>
      </c>
      <c r="V672">
        <f t="shared" si="91"/>
        <v>0</v>
      </c>
      <c r="W672" s="3">
        <f t="shared" si="92"/>
        <v>3.6363636363636362E-2</v>
      </c>
      <c r="X672">
        <v>28</v>
      </c>
      <c r="Y672" s="4">
        <v>0.8</v>
      </c>
      <c r="Z672" s="4">
        <v>0.9</v>
      </c>
      <c r="AA672" s="5">
        <v>33403.96</v>
      </c>
      <c r="AB672" s="5">
        <f t="shared" si="93"/>
        <v>1770409.88</v>
      </c>
      <c r="AC672" s="5">
        <v>23694.29</v>
      </c>
      <c r="AD672" s="5">
        <f t="shared" si="94"/>
        <v>1303185.95</v>
      </c>
      <c r="AE672" s="5">
        <v>99585.27</v>
      </c>
      <c r="AF672" s="5">
        <v>26123.09</v>
      </c>
      <c r="AG672" s="5">
        <v>9607.75</v>
      </c>
      <c r="AH672" s="5">
        <v>1305</v>
      </c>
      <c r="AI672" s="5">
        <v>6400</v>
      </c>
      <c r="AJ672">
        <v>0</v>
      </c>
      <c r="AK672" s="5">
        <v>0</v>
      </c>
      <c r="AL672" s="5">
        <v>0</v>
      </c>
      <c r="AM672" s="5">
        <v>38109.910000000003</v>
      </c>
      <c r="AN672">
        <v>4</v>
      </c>
      <c r="AO672">
        <v>5</v>
      </c>
      <c r="AP672" t="str">
        <f t="shared" si="95"/>
        <v>No</v>
      </c>
      <c r="AQ672">
        <v>2</v>
      </c>
      <c r="AR672" s="5">
        <f t="shared" si="96"/>
        <v>1484316.97</v>
      </c>
      <c r="AS672" s="5">
        <f t="shared" si="97"/>
        <v>286092.90999999997</v>
      </c>
      <c r="AT672" t="s">
        <v>59</v>
      </c>
      <c r="AU672" t="s">
        <v>6164</v>
      </c>
      <c r="AV672" t="s">
        <v>6165</v>
      </c>
      <c r="AW672" t="s">
        <v>6166</v>
      </c>
      <c r="AX672" t="s">
        <v>6167</v>
      </c>
      <c r="AY672">
        <v>58</v>
      </c>
      <c r="AZ672">
        <v>0</v>
      </c>
      <c r="BA672">
        <v>0</v>
      </c>
      <c r="BB672" t="s">
        <v>6168</v>
      </c>
      <c r="BC672">
        <v>0</v>
      </c>
      <c r="BD672">
        <v>1</v>
      </c>
      <c r="BE672" t="s">
        <v>6188</v>
      </c>
      <c r="BF672" t="s">
        <v>6170</v>
      </c>
      <c r="BG672">
        <v>0</v>
      </c>
      <c r="BH672" t="s">
        <v>6171</v>
      </c>
      <c r="BI672">
        <v>26</v>
      </c>
      <c r="BJ672" t="s">
        <v>6172</v>
      </c>
      <c r="BK672">
        <v>0</v>
      </c>
      <c r="BL672">
        <v>75</v>
      </c>
      <c r="BM672" s="3">
        <f t="shared" si="98"/>
        <v>0.73333333333333328</v>
      </c>
    </row>
    <row r="673" spans="1:65">
      <c r="A673" t="s">
        <v>801</v>
      </c>
      <c r="B673" s="2">
        <v>45698</v>
      </c>
      <c r="C673" t="s">
        <v>47</v>
      </c>
      <c r="D673" t="s">
        <v>630</v>
      </c>
      <c r="E673">
        <v>2</v>
      </c>
      <c r="F673" t="s">
        <v>72</v>
      </c>
      <c r="G673" t="s">
        <v>50</v>
      </c>
      <c r="H673" t="s">
        <v>179</v>
      </c>
      <c r="I673" t="s">
        <v>52</v>
      </c>
      <c r="J673" t="s">
        <v>53</v>
      </c>
      <c r="K673" t="s">
        <v>66</v>
      </c>
      <c r="L673" t="s">
        <v>92</v>
      </c>
      <c r="M673" t="s">
        <v>56</v>
      </c>
      <c r="N673" t="s">
        <v>69</v>
      </c>
      <c r="O673" t="s">
        <v>82</v>
      </c>
      <c r="P673">
        <v>59</v>
      </c>
      <c r="Q673">
        <v>63</v>
      </c>
      <c r="R673">
        <v>66</v>
      </c>
      <c r="S673">
        <v>2</v>
      </c>
      <c r="T673">
        <f t="shared" si="90"/>
        <v>64</v>
      </c>
      <c r="U673">
        <v>56</v>
      </c>
      <c r="V673">
        <f t="shared" si="91"/>
        <v>8</v>
      </c>
      <c r="W673" s="3">
        <f t="shared" si="92"/>
        <v>3.0303030303030304E-2</v>
      </c>
      <c r="X673">
        <v>23</v>
      </c>
      <c r="Y673" s="4">
        <v>4.3</v>
      </c>
      <c r="Z673" s="4">
        <v>1.7</v>
      </c>
      <c r="AA673" s="5">
        <v>34037.64</v>
      </c>
      <c r="AB673" s="5">
        <f t="shared" si="93"/>
        <v>1906107.84</v>
      </c>
      <c r="AC673" s="5">
        <v>23854.55</v>
      </c>
      <c r="AD673" s="5">
        <f t="shared" si="94"/>
        <v>1574400.3</v>
      </c>
      <c r="AE673" s="5">
        <v>118727.18</v>
      </c>
      <c r="AF673" s="5">
        <v>29937.06</v>
      </c>
      <c r="AG673" s="5">
        <v>8936.16</v>
      </c>
      <c r="AH673" s="5">
        <v>2465</v>
      </c>
      <c r="AI673" s="5">
        <v>6400</v>
      </c>
      <c r="AJ673">
        <v>0</v>
      </c>
      <c r="AK673" s="5">
        <v>0</v>
      </c>
      <c r="AL673" s="5">
        <v>5549.06</v>
      </c>
      <c r="AM673" s="5">
        <v>34587.269999999997</v>
      </c>
      <c r="AN673">
        <v>4</v>
      </c>
      <c r="AO673">
        <v>3</v>
      </c>
      <c r="AP673" t="str">
        <f t="shared" si="95"/>
        <v>Yes</v>
      </c>
      <c r="AQ673">
        <v>1</v>
      </c>
      <c r="AR673" s="5">
        <f t="shared" si="96"/>
        <v>1781002.03</v>
      </c>
      <c r="AS673" s="5">
        <f t="shared" si="97"/>
        <v>125105.81</v>
      </c>
      <c r="AT673" t="s">
        <v>59</v>
      </c>
      <c r="AU673" t="s">
        <v>6164</v>
      </c>
      <c r="AV673" t="s">
        <v>6165</v>
      </c>
      <c r="AW673" t="s">
        <v>6166</v>
      </c>
      <c r="AX673" t="s">
        <v>6184</v>
      </c>
      <c r="AY673">
        <v>61</v>
      </c>
      <c r="AZ673">
        <v>0</v>
      </c>
      <c r="BA673">
        <v>40</v>
      </c>
      <c r="BB673" t="s">
        <v>6180</v>
      </c>
      <c r="BC673">
        <v>0</v>
      </c>
      <c r="BD673">
        <v>0</v>
      </c>
      <c r="BE673" t="s">
        <v>6169</v>
      </c>
      <c r="BF673" t="s">
        <v>6170</v>
      </c>
      <c r="BG673">
        <v>1</v>
      </c>
      <c r="BH673" t="s">
        <v>6179</v>
      </c>
      <c r="BI673">
        <v>43</v>
      </c>
      <c r="BJ673" t="s">
        <v>6172</v>
      </c>
      <c r="BK673">
        <v>0</v>
      </c>
      <c r="BL673">
        <v>73</v>
      </c>
      <c r="BM673" s="3">
        <f t="shared" si="98"/>
        <v>0.90410958904109584</v>
      </c>
    </row>
    <row r="674" spans="1:65">
      <c r="A674" t="s">
        <v>802</v>
      </c>
      <c r="B674" s="2">
        <v>45698</v>
      </c>
      <c r="C674" t="s">
        <v>47</v>
      </c>
      <c r="D674" t="s">
        <v>630</v>
      </c>
      <c r="E674">
        <v>2</v>
      </c>
      <c r="F674" t="s">
        <v>78</v>
      </c>
      <c r="G674" t="s">
        <v>62</v>
      </c>
      <c r="H674" t="s">
        <v>91</v>
      </c>
      <c r="I674" t="s">
        <v>64</v>
      </c>
      <c r="J674" t="s">
        <v>65</v>
      </c>
      <c r="K674" t="s">
        <v>66</v>
      </c>
      <c r="L674" t="s">
        <v>67</v>
      </c>
      <c r="M674" t="s">
        <v>68</v>
      </c>
      <c r="N674" t="s">
        <v>76</v>
      </c>
      <c r="O674" t="s">
        <v>58</v>
      </c>
      <c r="P674">
        <v>52</v>
      </c>
      <c r="Q674">
        <v>53</v>
      </c>
      <c r="R674">
        <v>50</v>
      </c>
      <c r="S674">
        <v>2</v>
      </c>
      <c r="T674">
        <f t="shared" si="90"/>
        <v>48</v>
      </c>
      <c r="U674">
        <v>48</v>
      </c>
      <c r="V674">
        <f t="shared" si="91"/>
        <v>0</v>
      </c>
      <c r="W674" s="3">
        <f t="shared" si="92"/>
        <v>0.04</v>
      </c>
      <c r="X674">
        <v>25</v>
      </c>
      <c r="Y674" s="4">
        <v>2.9</v>
      </c>
      <c r="Z674" s="4">
        <v>1.1000000000000001</v>
      </c>
      <c r="AA674" s="5">
        <v>48663.76</v>
      </c>
      <c r="AB674" s="5">
        <f t="shared" si="93"/>
        <v>2335860.48</v>
      </c>
      <c r="AC674" s="5">
        <v>32277.02</v>
      </c>
      <c r="AD674" s="5">
        <f t="shared" si="94"/>
        <v>1613851</v>
      </c>
      <c r="AE674" s="5">
        <v>108090.8</v>
      </c>
      <c r="AF674" s="5">
        <v>34142.85</v>
      </c>
      <c r="AG674" s="5">
        <v>8955.31</v>
      </c>
      <c r="AH674" s="5">
        <v>1595</v>
      </c>
      <c r="AI674" s="5">
        <v>9200</v>
      </c>
      <c r="AJ674">
        <v>1</v>
      </c>
      <c r="AK674" s="5">
        <v>14538.36</v>
      </c>
      <c r="AL674" s="5">
        <v>0</v>
      </c>
      <c r="AM674" s="5">
        <v>32711.43</v>
      </c>
      <c r="AN674">
        <v>4</v>
      </c>
      <c r="AO674">
        <v>4</v>
      </c>
      <c r="AP674" t="str">
        <f t="shared" si="95"/>
        <v>Yes</v>
      </c>
      <c r="AQ674">
        <v>1</v>
      </c>
      <c r="AR674" s="5">
        <f t="shared" si="96"/>
        <v>1823084.75</v>
      </c>
      <c r="AS674" s="5">
        <f t="shared" si="97"/>
        <v>512775.73</v>
      </c>
      <c r="AT674" t="s">
        <v>116</v>
      </c>
      <c r="AU674" t="s">
        <v>6173</v>
      </c>
      <c r="AV674" t="s">
        <v>6174</v>
      </c>
      <c r="AW674" t="s">
        <v>6175</v>
      </c>
      <c r="AX674" t="s">
        <v>6167</v>
      </c>
      <c r="AY674">
        <v>56</v>
      </c>
      <c r="AZ674">
        <v>2</v>
      </c>
      <c r="BA674">
        <v>0</v>
      </c>
      <c r="BB674" t="s">
        <v>6168</v>
      </c>
      <c r="BC674">
        <v>0</v>
      </c>
      <c r="BD674">
        <v>0</v>
      </c>
      <c r="BE674" t="s">
        <v>6169</v>
      </c>
      <c r="BF674" t="s">
        <v>6176</v>
      </c>
      <c r="BG674">
        <v>1</v>
      </c>
      <c r="BH674" t="s">
        <v>6186</v>
      </c>
      <c r="BI674">
        <v>23</v>
      </c>
      <c r="BJ674" t="s">
        <v>6172</v>
      </c>
      <c r="BK674">
        <v>0</v>
      </c>
      <c r="BL674">
        <v>59</v>
      </c>
      <c r="BM674" s="3">
        <f t="shared" si="98"/>
        <v>0.84745762711864403</v>
      </c>
    </row>
    <row r="675" spans="1:65">
      <c r="A675" t="s">
        <v>803</v>
      </c>
      <c r="B675" s="2">
        <v>45698</v>
      </c>
      <c r="C675" t="s">
        <v>47</v>
      </c>
      <c r="D675" t="s">
        <v>630</v>
      </c>
      <c r="E675">
        <v>2</v>
      </c>
      <c r="F675" t="s">
        <v>78</v>
      </c>
      <c r="G675" t="s">
        <v>79</v>
      </c>
      <c r="H675" t="s">
        <v>143</v>
      </c>
      <c r="I675" t="s">
        <v>64</v>
      </c>
      <c r="J675" t="s">
        <v>53</v>
      </c>
      <c r="K675" t="s">
        <v>54</v>
      </c>
      <c r="L675" t="s">
        <v>67</v>
      </c>
      <c r="M675" t="s">
        <v>56</v>
      </c>
      <c r="N675" t="s">
        <v>76</v>
      </c>
      <c r="O675" t="s">
        <v>120</v>
      </c>
      <c r="P675">
        <v>67</v>
      </c>
      <c r="Q675">
        <v>70</v>
      </c>
      <c r="R675">
        <v>66</v>
      </c>
      <c r="S675">
        <v>2</v>
      </c>
      <c r="T675">
        <f t="shared" si="90"/>
        <v>64</v>
      </c>
      <c r="U675">
        <v>64</v>
      </c>
      <c r="V675">
        <f t="shared" si="91"/>
        <v>0</v>
      </c>
      <c r="W675" s="3">
        <f t="shared" si="92"/>
        <v>3.0303030303030304E-2</v>
      </c>
      <c r="X675">
        <v>17</v>
      </c>
      <c r="Y675" s="4">
        <v>4.0999999999999996</v>
      </c>
      <c r="Z675" s="4">
        <v>0.7</v>
      </c>
      <c r="AA675" s="5">
        <v>39273.99</v>
      </c>
      <c r="AB675" s="5">
        <f t="shared" si="93"/>
        <v>2513535.36</v>
      </c>
      <c r="AC675" s="5">
        <v>22935.88</v>
      </c>
      <c r="AD675" s="5">
        <f t="shared" si="94"/>
        <v>1513768.08</v>
      </c>
      <c r="AE675" s="5">
        <v>111027.44</v>
      </c>
      <c r="AF675" s="5">
        <v>31962.2</v>
      </c>
      <c r="AG675" s="5">
        <v>7972.39</v>
      </c>
      <c r="AH675" s="5">
        <v>1015</v>
      </c>
      <c r="AI675" s="5">
        <v>6400</v>
      </c>
      <c r="AJ675">
        <v>0</v>
      </c>
      <c r="AK675" s="5">
        <v>0</v>
      </c>
      <c r="AL675" s="5">
        <v>0</v>
      </c>
      <c r="AM675" s="5">
        <v>44477.75</v>
      </c>
      <c r="AN675">
        <v>4</v>
      </c>
      <c r="AO675">
        <v>5</v>
      </c>
      <c r="AP675" t="str">
        <f t="shared" si="95"/>
        <v>No</v>
      </c>
      <c r="AQ675">
        <v>3</v>
      </c>
      <c r="AR675" s="5">
        <f t="shared" si="96"/>
        <v>1716622.86</v>
      </c>
      <c r="AS675" s="5">
        <f t="shared" si="97"/>
        <v>796912.5</v>
      </c>
      <c r="AT675" t="s">
        <v>59</v>
      </c>
      <c r="AU675" t="s">
        <v>6164</v>
      </c>
      <c r="AV675" t="s">
        <v>6165</v>
      </c>
      <c r="AW675" t="s">
        <v>6166</v>
      </c>
      <c r="AX675" t="s">
        <v>6167</v>
      </c>
      <c r="AY675">
        <v>69</v>
      </c>
      <c r="AZ675">
        <v>2</v>
      </c>
      <c r="BA675">
        <v>0</v>
      </c>
      <c r="BB675" t="s">
        <v>6168</v>
      </c>
      <c r="BC675">
        <v>0</v>
      </c>
      <c r="BD675">
        <v>1</v>
      </c>
      <c r="BE675" t="s">
        <v>6196</v>
      </c>
      <c r="BF675" t="s">
        <v>6170</v>
      </c>
      <c r="BG675">
        <v>0</v>
      </c>
      <c r="BH675" t="s">
        <v>6171</v>
      </c>
      <c r="BI675">
        <v>14</v>
      </c>
      <c r="BJ675" t="s">
        <v>6172</v>
      </c>
      <c r="BK675">
        <v>0</v>
      </c>
      <c r="BL675">
        <v>76</v>
      </c>
      <c r="BM675" s="3">
        <f t="shared" si="98"/>
        <v>0.86842105263157898</v>
      </c>
    </row>
    <row r="676" spans="1:65">
      <c r="A676" t="s">
        <v>804</v>
      </c>
      <c r="B676" s="2">
        <v>45698</v>
      </c>
      <c r="C676" t="s">
        <v>47</v>
      </c>
      <c r="D676" t="s">
        <v>630</v>
      </c>
      <c r="E676">
        <v>2</v>
      </c>
      <c r="F676" t="s">
        <v>78</v>
      </c>
      <c r="G676" t="s">
        <v>79</v>
      </c>
      <c r="H676" t="s">
        <v>143</v>
      </c>
      <c r="I676" t="s">
        <v>64</v>
      </c>
      <c r="J676" t="s">
        <v>65</v>
      </c>
      <c r="K676" t="s">
        <v>66</v>
      </c>
      <c r="L676" t="s">
        <v>55</v>
      </c>
      <c r="M676" t="s">
        <v>56</v>
      </c>
      <c r="N676" t="s">
        <v>76</v>
      </c>
      <c r="O676" t="s">
        <v>120</v>
      </c>
      <c r="P676">
        <v>55</v>
      </c>
      <c r="Q676">
        <v>58</v>
      </c>
      <c r="R676">
        <v>56</v>
      </c>
      <c r="S676">
        <v>1</v>
      </c>
      <c r="T676">
        <f t="shared" si="90"/>
        <v>55</v>
      </c>
      <c r="U676">
        <v>53</v>
      </c>
      <c r="V676">
        <f t="shared" si="91"/>
        <v>2</v>
      </c>
      <c r="W676" s="3">
        <f t="shared" si="92"/>
        <v>1.7857142857142856E-2</v>
      </c>
      <c r="X676">
        <v>41</v>
      </c>
      <c r="Y676" s="4">
        <v>1.4</v>
      </c>
      <c r="Z676" s="4">
        <v>1.6</v>
      </c>
      <c r="AA676" s="5">
        <v>49343.81</v>
      </c>
      <c r="AB676" s="5">
        <f t="shared" si="93"/>
        <v>2615221.9300000002</v>
      </c>
      <c r="AC676" s="5">
        <v>35008.269999999997</v>
      </c>
      <c r="AD676" s="5">
        <f t="shared" si="94"/>
        <v>1960463.12</v>
      </c>
      <c r="AE676" s="5">
        <v>118913.02</v>
      </c>
      <c r="AF676" s="5">
        <v>39330.51</v>
      </c>
      <c r="AG676" s="5">
        <v>10487.03</v>
      </c>
      <c r="AH676" s="5">
        <v>2320</v>
      </c>
      <c r="AI676" s="5">
        <v>4600</v>
      </c>
      <c r="AJ676">
        <v>0</v>
      </c>
      <c r="AK676" s="5">
        <v>0</v>
      </c>
      <c r="AL676" s="5">
        <v>2066.7600000000002</v>
      </c>
      <c r="AM676" s="5">
        <v>37085.129999999997</v>
      </c>
      <c r="AN676">
        <v>4</v>
      </c>
      <c r="AO676">
        <v>2</v>
      </c>
      <c r="AP676" t="str">
        <f t="shared" si="95"/>
        <v>Yes</v>
      </c>
      <c r="AQ676">
        <v>0</v>
      </c>
      <c r="AR676" s="5">
        <f t="shared" si="96"/>
        <v>2175265.5699999998</v>
      </c>
      <c r="AS676" s="5">
        <f t="shared" si="97"/>
        <v>439956.36</v>
      </c>
      <c r="AT676" t="s">
        <v>59</v>
      </c>
      <c r="AU676" t="s">
        <v>6164</v>
      </c>
      <c r="AV676" t="s">
        <v>6165</v>
      </c>
      <c r="AW676" t="s">
        <v>6166</v>
      </c>
      <c r="AX676" t="s">
        <v>6167</v>
      </c>
      <c r="AY676">
        <v>58</v>
      </c>
      <c r="AZ676">
        <v>0</v>
      </c>
      <c r="BA676">
        <v>14</v>
      </c>
      <c r="BB676" t="s">
        <v>6198</v>
      </c>
      <c r="BC676">
        <v>0</v>
      </c>
      <c r="BD676">
        <v>0</v>
      </c>
      <c r="BE676" t="s">
        <v>6169</v>
      </c>
      <c r="BF676" t="s">
        <v>6170</v>
      </c>
      <c r="BG676">
        <v>1</v>
      </c>
      <c r="BH676" t="s">
        <v>6179</v>
      </c>
      <c r="BI676">
        <v>59</v>
      </c>
      <c r="BJ676" t="s">
        <v>6187</v>
      </c>
      <c r="BK676">
        <v>0</v>
      </c>
      <c r="BL676">
        <v>64</v>
      </c>
      <c r="BM676" s="3">
        <f t="shared" si="98"/>
        <v>0.875</v>
      </c>
    </row>
    <row r="677" spans="1:65">
      <c r="A677" t="s">
        <v>805</v>
      </c>
      <c r="B677" s="2">
        <v>45698</v>
      </c>
      <c r="C677" t="s">
        <v>47</v>
      </c>
      <c r="D677" t="s">
        <v>630</v>
      </c>
      <c r="E677">
        <v>2</v>
      </c>
      <c r="F677" t="s">
        <v>78</v>
      </c>
      <c r="G677" t="s">
        <v>50</v>
      </c>
      <c r="H677" t="s">
        <v>181</v>
      </c>
      <c r="I677" t="s">
        <v>52</v>
      </c>
      <c r="J677" t="s">
        <v>53</v>
      </c>
      <c r="K677" t="s">
        <v>66</v>
      </c>
      <c r="L677" t="s">
        <v>67</v>
      </c>
      <c r="M677" t="s">
        <v>68</v>
      </c>
      <c r="N677" t="s">
        <v>57</v>
      </c>
      <c r="O677" t="s">
        <v>120</v>
      </c>
      <c r="P677">
        <v>57</v>
      </c>
      <c r="Q677">
        <v>58</v>
      </c>
      <c r="R677">
        <v>57</v>
      </c>
      <c r="S677">
        <v>3</v>
      </c>
      <c r="T677">
        <f t="shared" si="90"/>
        <v>54</v>
      </c>
      <c r="U677">
        <v>54</v>
      </c>
      <c r="V677">
        <f t="shared" si="91"/>
        <v>0</v>
      </c>
      <c r="W677" s="3">
        <f t="shared" si="92"/>
        <v>5.2631578947368418E-2</v>
      </c>
      <c r="X677">
        <v>39</v>
      </c>
      <c r="Y677" s="4">
        <v>7.5</v>
      </c>
      <c r="Z677" s="4">
        <v>1.7</v>
      </c>
      <c r="AA677" s="5">
        <v>33537.07</v>
      </c>
      <c r="AB677" s="5">
        <f t="shared" si="93"/>
        <v>1811001.78</v>
      </c>
      <c r="AC677" s="5">
        <v>21866.52</v>
      </c>
      <c r="AD677" s="5">
        <f t="shared" si="94"/>
        <v>1246391.6399999999</v>
      </c>
      <c r="AE677" s="5">
        <v>101627.89</v>
      </c>
      <c r="AF677" s="5">
        <v>27307.45</v>
      </c>
      <c r="AG677" s="5">
        <v>10354.44</v>
      </c>
      <c r="AH677" s="5">
        <v>2465</v>
      </c>
      <c r="AI677" s="5">
        <v>9600</v>
      </c>
      <c r="AJ677">
        <v>1</v>
      </c>
      <c r="AK677" s="5">
        <v>8474.44</v>
      </c>
      <c r="AL677" s="5">
        <v>0</v>
      </c>
      <c r="AM677" s="5">
        <v>36018.300000000003</v>
      </c>
      <c r="AN677">
        <v>4</v>
      </c>
      <c r="AO677">
        <v>2</v>
      </c>
      <c r="AP677" t="str">
        <f t="shared" si="95"/>
        <v>Yes</v>
      </c>
      <c r="AQ677">
        <v>1</v>
      </c>
      <c r="AR677" s="5">
        <f t="shared" si="96"/>
        <v>1442239.16</v>
      </c>
      <c r="AS677" s="5">
        <f t="shared" si="97"/>
        <v>368762.62</v>
      </c>
      <c r="AT677" t="s">
        <v>116</v>
      </c>
      <c r="AU677" t="s">
        <v>6199</v>
      </c>
      <c r="AV677" t="s">
        <v>6200</v>
      </c>
      <c r="AW677" t="s">
        <v>6175</v>
      </c>
      <c r="AX677" t="s">
        <v>6167</v>
      </c>
      <c r="AY677">
        <v>60</v>
      </c>
      <c r="AZ677">
        <v>0</v>
      </c>
      <c r="BA677">
        <v>0</v>
      </c>
      <c r="BB677" t="s">
        <v>6168</v>
      </c>
      <c r="BC677">
        <v>0</v>
      </c>
      <c r="BD677">
        <v>0</v>
      </c>
      <c r="BE677" t="s">
        <v>6169</v>
      </c>
      <c r="BF677" t="s">
        <v>6176</v>
      </c>
      <c r="BG677">
        <v>0</v>
      </c>
      <c r="BH677" t="s">
        <v>6171</v>
      </c>
      <c r="BI677">
        <v>35</v>
      </c>
      <c r="BJ677" t="s">
        <v>6172</v>
      </c>
      <c r="BK677">
        <v>0</v>
      </c>
      <c r="BL677">
        <v>72</v>
      </c>
      <c r="BM677" s="3">
        <f t="shared" si="98"/>
        <v>0.79166666666666663</v>
      </c>
    </row>
    <row r="678" spans="1:65">
      <c r="A678" t="s">
        <v>806</v>
      </c>
      <c r="B678" s="2">
        <v>45698</v>
      </c>
      <c r="C678" t="s">
        <v>47</v>
      </c>
      <c r="D678" t="s">
        <v>630</v>
      </c>
      <c r="E678">
        <v>2</v>
      </c>
      <c r="F678" t="s">
        <v>72</v>
      </c>
      <c r="G678" t="s">
        <v>50</v>
      </c>
      <c r="H678" t="s">
        <v>179</v>
      </c>
      <c r="I678" t="s">
        <v>74</v>
      </c>
      <c r="J678" t="s">
        <v>81</v>
      </c>
      <c r="K678" t="s">
        <v>75</v>
      </c>
      <c r="L678" t="s">
        <v>67</v>
      </c>
      <c r="M678" t="s">
        <v>56</v>
      </c>
      <c r="N678" t="s">
        <v>57</v>
      </c>
      <c r="O678" t="s">
        <v>120</v>
      </c>
      <c r="P678">
        <v>34</v>
      </c>
      <c r="Q678">
        <v>35</v>
      </c>
      <c r="R678">
        <v>36</v>
      </c>
      <c r="S678">
        <v>1</v>
      </c>
      <c r="T678">
        <f t="shared" si="90"/>
        <v>35</v>
      </c>
      <c r="U678">
        <v>34</v>
      </c>
      <c r="V678">
        <f t="shared" si="91"/>
        <v>1</v>
      </c>
      <c r="W678" s="3">
        <f t="shared" si="92"/>
        <v>2.7777777777777776E-2</v>
      </c>
      <c r="X678">
        <v>16</v>
      </c>
      <c r="Y678" s="4">
        <v>5</v>
      </c>
      <c r="Z678" s="4">
        <v>1.5</v>
      </c>
      <c r="AA678" s="5">
        <v>78711.19</v>
      </c>
      <c r="AB678" s="5">
        <f t="shared" si="93"/>
        <v>2676180.46</v>
      </c>
      <c r="AC678" s="5">
        <v>51449.68</v>
      </c>
      <c r="AD678" s="5">
        <f t="shared" si="94"/>
        <v>1852188.48</v>
      </c>
      <c r="AE678" s="5">
        <v>110520.88</v>
      </c>
      <c r="AF678" s="5">
        <v>29612.27</v>
      </c>
      <c r="AG678" s="5">
        <v>8267.73</v>
      </c>
      <c r="AH678" s="5">
        <v>2175</v>
      </c>
      <c r="AI678" s="5">
        <v>6800</v>
      </c>
      <c r="AJ678">
        <v>0</v>
      </c>
      <c r="AK678" s="5">
        <v>0</v>
      </c>
      <c r="AL678" s="5">
        <v>1505.19</v>
      </c>
      <c r="AM678" s="5">
        <v>23250.01</v>
      </c>
      <c r="AN678">
        <v>4</v>
      </c>
      <c r="AO678">
        <v>5</v>
      </c>
      <c r="AP678" t="str">
        <f t="shared" si="95"/>
        <v>No</v>
      </c>
      <c r="AQ678">
        <v>1</v>
      </c>
      <c r="AR678" s="5">
        <f t="shared" si="96"/>
        <v>2034319.56</v>
      </c>
      <c r="AS678" s="5">
        <f t="shared" si="97"/>
        <v>641860.9</v>
      </c>
      <c r="AT678" t="s">
        <v>59</v>
      </c>
      <c r="AU678" t="s">
        <v>6164</v>
      </c>
      <c r="AV678" t="s">
        <v>6165</v>
      </c>
      <c r="AW678" t="s">
        <v>6166</v>
      </c>
      <c r="AX678" t="s">
        <v>6184</v>
      </c>
      <c r="AY678">
        <v>36</v>
      </c>
      <c r="AZ678">
        <v>0</v>
      </c>
      <c r="BA678">
        <v>15</v>
      </c>
      <c r="BB678" t="s">
        <v>6180</v>
      </c>
      <c r="BC678">
        <v>0</v>
      </c>
      <c r="BD678">
        <v>1</v>
      </c>
      <c r="BE678" t="s">
        <v>6188</v>
      </c>
      <c r="BF678" t="s">
        <v>6170</v>
      </c>
      <c r="BG678">
        <v>0</v>
      </c>
      <c r="BH678" t="s">
        <v>6171</v>
      </c>
      <c r="BI678">
        <v>40</v>
      </c>
      <c r="BJ678" t="s">
        <v>6172</v>
      </c>
      <c r="BK678">
        <v>0</v>
      </c>
      <c r="BL678">
        <v>47</v>
      </c>
      <c r="BM678" s="3">
        <f t="shared" si="98"/>
        <v>0.76595744680851063</v>
      </c>
    </row>
    <row r="679" spans="1:65">
      <c r="A679" t="s">
        <v>807</v>
      </c>
      <c r="B679" s="2">
        <v>45699</v>
      </c>
      <c r="C679" t="s">
        <v>47</v>
      </c>
      <c r="D679" t="s">
        <v>630</v>
      </c>
      <c r="E679">
        <v>2</v>
      </c>
      <c r="F679" t="s">
        <v>49</v>
      </c>
      <c r="G679" t="s">
        <v>50</v>
      </c>
      <c r="H679" t="s">
        <v>245</v>
      </c>
      <c r="I679" t="s">
        <v>64</v>
      </c>
      <c r="J679" t="s">
        <v>81</v>
      </c>
      <c r="K679" t="s">
        <v>75</v>
      </c>
      <c r="L679" t="s">
        <v>92</v>
      </c>
      <c r="M679" t="s">
        <v>56</v>
      </c>
      <c r="N679" t="s">
        <v>69</v>
      </c>
      <c r="O679" t="s">
        <v>58</v>
      </c>
      <c r="P679">
        <v>34</v>
      </c>
      <c r="Q679">
        <v>36</v>
      </c>
      <c r="R679">
        <v>34</v>
      </c>
      <c r="S679">
        <v>1</v>
      </c>
      <c r="T679">
        <f t="shared" si="90"/>
        <v>33</v>
      </c>
      <c r="U679">
        <v>33</v>
      </c>
      <c r="V679">
        <f t="shared" si="91"/>
        <v>0</v>
      </c>
      <c r="W679" s="3">
        <f t="shared" si="92"/>
        <v>2.9411764705882353E-2</v>
      </c>
      <c r="X679">
        <v>41</v>
      </c>
      <c r="Y679" s="4">
        <v>2.8</v>
      </c>
      <c r="Z679" s="4">
        <v>1.7</v>
      </c>
      <c r="AA679" s="5">
        <v>78055.02</v>
      </c>
      <c r="AB679" s="5">
        <f t="shared" si="93"/>
        <v>2575815.66</v>
      </c>
      <c r="AC679" s="5">
        <v>53645.81</v>
      </c>
      <c r="AD679" s="5">
        <f t="shared" si="94"/>
        <v>1823957.54</v>
      </c>
      <c r="AE679" s="5">
        <v>102175.03</v>
      </c>
      <c r="AF679" s="5">
        <v>32567.42</v>
      </c>
      <c r="AG679" s="5">
        <v>11921.93</v>
      </c>
      <c r="AH679" s="5">
        <v>2465</v>
      </c>
      <c r="AI679" s="5">
        <v>6800</v>
      </c>
      <c r="AJ679">
        <v>0</v>
      </c>
      <c r="AK679" s="5">
        <v>0</v>
      </c>
      <c r="AL679" s="5">
        <v>0</v>
      </c>
      <c r="AM679" s="5">
        <v>23566.959999999999</v>
      </c>
      <c r="AN679">
        <v>4</v>
      </c>
      <c r="AO679">
        <v>5</v>
      </c>
      <c r="AP679" t="str">
        <f t="shared" si="95"/>
        <v>No</v>
      </c>
      <c r="AQ679">
        <v>1</v>
      </c>
      <c r="AR679" s="5">
        <f t="shared" si="96"/>
        <v>2003453.88</v>
      </c>
      <c r="AS679" s="5">
        <f t="shared" si="97"/>
        <v>572361.78</v>
      </c>
      <c r="AT679" t="s">
        <v>59</v>
      </c>
      <c r="AU679" t="s">
        <v>6164</v>
      </c>
      <c r="AV679" t="s">
        <v>6165</v>
      </c>
      <c r="AW679" t="s">
        <v>6166</v>
      </c>
      <c r="AX679" t="s">
        <v>6167</v>
      </c>
      <c r="AY679">
        <v>35</v>
      </c>
      <c r="AZ679">
        <v>0</v>
      </c>
      <c r="BA679">
        <v>0</v>
      </c>
      <c r="BB679" t="s">
        <v>6168</v>
      </c>
      <c r="BC679">
        <v>0</v>
      </c>
      <c r="BD679">
        <v>1</v>
      </c>
      <c r="BE679" t="s">
        <v>6188</v>
      </c>
      <c r="BF679" t="s">
        <v>6170</v>
      </c>
      <c r="BG679">
        <v>1</v>
      </c>
      <c r="BH679" t="s">
        <v>6186</v>
      </c>
      <c r="BI679">
        <v>26</v>
      </c>
      <c r="BJ679" t="s">
        <v>6172</v>
      </c>
      <c r="BK679">
        <v>0</v>
      </c>
      <c r="BL679">
        <v>51</v>
      </c>
      <c r="BM679" s="3">
        <f t="shared" si="98"/>
        <v>0.66666666666666663</v>
      </c>
    </row>
    <row r="680" spans="1:65">
      <c r="A680" t="s">
        <v>808</v>
      </c>
      <c r="B680" s="2">
        <v>45699</v>
      </c>
      <c r="C680" t="s">
        <v>47</v>
      </c>
      <c r="D680" t="s">
        <v>630</v>
      </c>
      <c r="E680">
        <v>2</v>
      </c>
      <c r="F680" t="s">
        <v>72</v>
      </c>
      <c r="G680" t="s">
        <v>50</v>
      </c>
      <c r="H680" t="s">
        <v>119</v>
      </c>
      <c r="I680" t="s">
        <v>64</v>
      </c>
      <c r="J680" t="s">
        <v>65</v>
      </c>
      <c r="K680" t="s">
        <v>75</v>
      </c>
      <c r="L680" t="s">
        <v>92</v>
      </c>
      <c r="M680" t="s">
        <v>68</v>
      </c>
      <c r="N680" t="s">
        <v>94</v>
      </c>
      <c r="O680" t="s">
        <v>70</v>
      </c>
      <c r="P680">
        <v>47</v>
      </c>
      <c r="Q680">
        <v>48</v>
      </c>
      <c r="R680">
        <v>50</v>
      </c>
      <c r="S680">
        <v>1</v>
      </c>
      <c r="T680">
        <f t="shared" si="90"/>
        <v>49</v>
      </c>
      <c r="U680">
        <v>45</v>
      </c>
      <c r="V680">
        <f t="shared" si="91"/>
        <v>4</v>
      </c>
      <c r="W680" s="3">
        <f t="shared" si="92"/>
        <v>0.02</v>
      </c>
      <c r="X680">
        <v>8</v>
      </c>
      <c r="Y680" s="4">
        <v>5</v>
      </c>
      <c r="Z680" s="4">
        <v>1.1000000000000001</v>
      </c>
      <c r="AA680" s="5">
        <v>51704.71</v>
      </c>
      <c r="AB680" s="5">
        <f t="shared" si="93"/>
        <v>2326711.9500000002</v>
      </c>
      <c r="AC680" s="5">
        <v>33774.160000000003</v>
      </c>
      <c r="AD680" s="5">
        <f t="shared" si="94"/>
        <v>1688708</v>
      </c>
      <c r="AE680" s="5">
        <v>107583.13</v>
      </c>
      <c r="AF680" s="5">
        <v>29235.24</v>
      </c>
      <c r="AG680" s="5">
        <v>7519.9</v>
      </c>
      <c r="AH680" s="5">
        <v>1595</v>
      </c>
      <c r="AI680" s="5">
        <v>4600</v>
      </c>
      <c r="AJ680">
        <v>1</v>
      </c>
      <c r="AK680" s="5">
        <v>14185.78</v>
      </c>
      <c r="AL680" s="5">
        <v>3775.44</v>
      </c>
      <c r="AM680" s="5">
        <v>34056.43</v>
      </c>
      <c r="AN680">
        <v>4</v>
      </c>
      <c r="AO680">
        <v>5</v>
      </c>
      <c r="AP680" t="str">
        <f t="shared" si="95"/>
        <v>No</v>
      </c>
      <c r="AQ680">
        <v>3</v>
      </c>
      <c r="AR680" s="5">
        <f t="shared" si="96"/>
        <v>1891258.92</v>
      </c>
      <c r="AS680" s="5">
        <f t="shared" si="97"/>
        <v>435453.03</v>
      </c>
      <c r="AT680" t="s">
        <v>59</v>
      </c>
      <c r="AU680" t="s">
        <v>6194</v>
      </c>
      <c r="AV680" t="s">
        <v>6195</v>
      </c>
      <c r="AW680" t="s">
        <v>6183</v>
      </c>
      <c r="AX680" t="s">
        <v>6184</v>
      </c>
      <c r="AY680">
        <v>49</v>
      </c>
      <c r="AZ680">
        <v>0</v>
      </c>
      <c r="BA680">
        <v>25</v>
      </c>
      <c r="BB680" t="s">
        <v>6180</v>
      </c>
      <c r="BC680">
        <v>0</v>
      </c>
      <c r="BD680">
        <v>1</v>
      </c>
      <c r="BE680" t="s">
        <v>6188</v>
      </c>
      <c r="BF680" t="s">
        <v>6170</v>
      </c>
      <c r="BG680">
        <v>0</v>
      </c>
      <c r="BH680" t="s">
        <v>6171</v>
      </c>
      <c r="BI680">
        <v>22</v>
      </c>
      <c r="BJ680" t="s">
        <v>6172</v>
      </c>
      <c r="BK680">
        <v>0</v>
      </c>
      <c r="BL680">
        <v>65</v>
      </c>
      <c r="BM680" s="3">
        <f t="shared" si="98"/>
        <v>0.76923076923076927</v>
      </c>
    </row>
    <row r="681" spans="1:65">
      <c r="A681" t="s">
        <v>809</v>
      </c>
      <c r="B681" s="2">
        <v>45699</v>
      </c>
      <c r="C681" t="s">
        <v>47</v>
      </c>
      <c r="D681" t="s">
        <v>630</v>
      </c>
      <c r="E681">
        <v>2</v>
      </c>
      <c r="F681" t="s">
        <v>61</v>
      </c>
      <c r="G681" t="s">
        <v>62</v>
      </c>
      <c r="H681" t="s">
        <v>104</v>
      </c>
      <c r="I681" t="s">
        <v>74</v>
      </c>
      <c r="J681" t="s">
        <v>81</v>
      </c>
      <c r="K681" t="s">
        <v>66</v>
      </c>
      <c r="L681" t="s">
        <v>67</v>
      </c>
      <c r="M681" t="s">
        <v>56</v>
      </c>
      <c r="N681" t="s">
        <v>57</v>
      </c>
      <c r="O681" t="s">
        <v>120</v>
      </c>
      <c r="P681">
        <v>38</v>
      </c>
      <c r="Q681">
        <v>39</v>
      </c>
      <c r="R681">
        <v>38</v>
      </c>
      <c r="S681">
        <v>1</v>
      </c>
      <c r="T681">
        <f t="shared" si="90"/>
        <v>37</v>
      </c>
      <c r="U681">
        <v>37</v>
      </c>
      <c r="V681">
        <f t="shared" si="91"/>
        <v>0</v>
      </c>
      <c r="W681" s="3">
        <f t="shared" si="92"/>
        <v>2.6315789473684209E-2</v>
      </c>
      <c r="X681">
        <v>25</v>
      </c>
      <c r="Y681" s="4">
        <v>0.4</v>
      </c>
      <c r="Z681" s="4">
        <v>0.5</v>
      </c>
      <c r="AA681" s="5">
        <v>72397.22</v>
      </c>
      <c r="AB681" s="5">
        <f t="shared" si="93"/>
        <v>2678697.14</v>
      </c>
      <c r="AC681" s="5">
        <v>51821.65</v>
      </c>
      <c r="AD681" s="5">
        <f t="shared" si="94"/>
        <v>1969222.7</v>
      </c>
      <c r="AE681" s="5">
        <v>117227.93</v>
      </c>
      <c r="AF681" s="5">
        <v>32842.29</v>
      </c>
      <c r="AG681" s="5">
        <v>8963.4500000000007</v>
      </c>
      <c r="AH681" s="5">
        <v>725</v>
      </c>
      <c r="AI681" s="5">
        <v>6800</v>
      </c>
      <c r="AJ681">
        <v>0</v>
      </c>
      <c r="AK681" s="5">
        <v>0</v>
      </c>
      <c r="AL681" s="5">
        <v>0</v>
      </c>
      <c r="AM681" s="5">
        <v>25115.26</v>
      </c>
      <c r="AN681">
        <v>4</v>
      </c>
      <c r="AO681">
        <v>4</v>
      </c>
      <c r="AP681" t="str">
        <f t="shared" si="95"/>
        <v>Yes</v>
      </c>
      <c r="AQ681">
        <v>1</v>
      </c>
      <c r="AR681" s="5">
        <f t="shared" si="96"/>
        <v>2160896.63</v>
      </c>
      <c r="AS681" s="5">
        <f t="shared" si="97"/>
        <v>517800.51</v>
      </c>
      <c r="AT681" t="s">
        <v>116</v>
      </c>
      <c r="AU681" t="s">
        <v>6164</v>
      </c>
      <c r="AV681" t="s">
        <v>6165</v>
      </c>
      <c r="AW681" t="s">
        <v>6166</v>
      </c>
      <c r="AX681" t="s">
        <v>6207</v>
      </c>
      <c r="AY681">
        <v>41</v>
      </c>
      <c r="AZ681">
        <v>0</v>
      </c>
      <c r="BA681">
        <v>0</v>
      </c>
      <c r="BB681" t="s">
        <v>6168</v>
      </c>
      <c r="BC681">
        <v>0</v>
      </c>
      <c r="BD681">
        <v>0</v>
      </c>
      <c r="BE681" t="s">
        <v>6169</v>
      </c>
      <c r="BF681" t="s">
        <v>6170</v>
      </c>
      <c r="BG681">
        <v>0</v>
      </c>
      <c r="BH681" t="s">
        <v>6171</v>
      </c>
      <c r="BI681">
        <v>57</v>
      </c>
      <c r="BJ681" t="s">
        <v>6187</v>
      </c>
      <c r="BK681">
        <v>0</v>
      </c>
      <c r="BL681">
        <v>46</v>
      </c>
      <c r="BM681" s="3">
        <f t="shared" si="98"/>
        <v>0.82608695652173914</v>
      </c>
    </row>
    <row r="682" spans="1:65">
      <c r="A682" t="s">
        <v>810</v>
      </c>
      <c r="B682" s="2">
        <v>45699</v>
      </c>
      <c r="C682" t="s">
        <v>47</v>
      </c>
      <c r="D682" t="s">
        <v>630</v>
      </c>
      <c r="E682">
        <v>2</v>
      </c>
      <c r="F682" t="s">
        <v>49</v>
      </c>
      <c r="G682" t="s">
        <v>50</v>
      </c>
      <c r="H682" t="s">
        <v>89</v>
      </c>
      <c r="I682" t="s">
        <v>52</v>
      </c>
      <c r="J682" t="s">
        <v>65</v>
      </c>
      <c r="K682" t="s">
        <v>75</v>
      </c>
      <c r="L682" t="s">
        <v>87</v>
      </c>
      <c r="M682" t="s">
        <v>56</v>
      </c>
      <c r="N682" t="s">
        <v>76</v>
      </c>
      <c r="O682" t="s">
        <v>58</v>
      </c>
      <c r="P682">
        <v>55</v>
      </c>
      <c r="Q682">
        <v>57</v>
      </c>
      <c r="R682">
        <v>55</v>
      </c>
      <c r="S682">
        <v>1</v>
      </c>
      <c r="T682">
        <f t="shared" si="90"/>
        <v>54</v>
      </c>
      <c r="U682">
        <v>52</v>
      </c>
      <c r="V682">
        <f t="shared" si="91"/>
        <v>2</v>
      </c>
      <c r="W682" s="3">
        <f t="shared" si="92"/>
        <v>1.8181818181818181E-2</v>
      </c>
      <c r="X682">
        <v>35</v>
      </c>
      <c r="Y682" s="4">
        <v>5.0999999999999996</v>
      </c>
      <c r="Z682" s="4">
        <v>1.6</v>
      </c>
      <c r="AA682" s="5">
        <v>52326.16</v>
      </c>
      <c r="AB682" s="5">
        <f t="shared" si="93"/>
        <v>2720960.32</v>
      </c>
      <c r="AC682" s="5">
        <v>35731.97</v>
      </c>
      <c r="AD682" s="5">
        <f t="shared" si="94"/>
        <v>1965258.35</v>
      </c>
      <c r="AE682" s="5">
        <v>129667.54</v>
      </c>
      <c r="AF682" s="5">
        <v>37300.43</v>
      </c>
      <c r="AG682" s="5">
        <v>9488.8799999999992</v>
      </c>
      <c r="AH682" s="5">
        <v>2320</v>
      </c>
      <c r="AI682" s="5">
        <v>4600</v>
      </c>
      <c r="AJ682">
        <v>0</v>
      </c>
      <c r="AK682" s="5">
        <v>0</v>
      </c>
      <c r="AL682" s="5">
        <v>2047.22</v>
      </c>
      <c r="AM682" s="5">
        <v>35715.94</v>
      </c>
      <c r="AN682">
        <v>4</v>
      </c>
      <c r="AO682">
        <v>4</v>
      </c>
      <c r="AP682" t="str">
        <f t="shared" si="95"/>
        <v>Yes</v>
      </c>
      <c r="AQ682">
        <v>0</v>
      </c>
      <c r="AR682" s="5">
        <f t="shared" si="96"/>
        <v>2186398.36</v>
      </c>
      <c r="AS682" s="5">
        <f t="shared" si="97"/>
        <v>534561.96</v>
      </c>
      <c r="AT682" t="s">
        <v>59</v>
      </c>
      <c r="AU682" t="s">
        <v>6164</v>
      </c>
      <c r="AV682" t="s">
        <v>6165</v>
      </c>
      <c r="AW682" t="s">
        <v>6166</v>
      </c>
      <c r="AX682" t="s">
        <v>6167</v>
      </c>
      <c r="AY682">
        <v>55</v>
      </c>
      <c r="AZ682">
        <v>0</v>
      </c>
      <c r="BA682">
        <v>18</v>
      </c>
      <c r="BB682" t="s">
        <v>6191</v>
      </c>
      <c r="BC682">
        <v>0</v>
      </c>
      <c r="BD682">
        <v>0</v>
      </c>
      <c r="BE682" t="s">
        <v>6169</v>
      </c>
      <c r="BF682" t="s">
        <v>6170</v>
      </c>
      <c r="BG682">
        <v>1</v>
      </c>
      <c r="BH682" t="s">
        <v>6179</v>
      </c>
      <c r="BI682">
        <v>47</v>
      </c>
      <c r="BJ682" t="s">
        <v>6172</v>
      </c>
      <c r="BK682">
        <v>0</v>
      </c>
      <c r="BL682">
        <v>65</v>
      </c>
      <c r="BM682" s="3">
        <f t="shared" si="98"/>
        <v>0.84615384615384615</v>
      </c>
    </row>
    <row r="683" spans="1:65">
      <c r="A683" t="s">
        <v>811</v>
      </c>
      <c r="B683" s="2">
        <v>45699</v>
      </c>
      <c r="C683" t="s">
        <v>47</v>
      </c>
      <c r="D683" t="s">
        <v>630</v>
      </c>
      <c r="E683">
        <v>2</v>
      </c>
      <c r="F683" t="s">
        <v>72</v>
      </c>
      <c r="G683" t="s">
        <v>62</v>
      </c>
      <c r="H683" t="s">
        <v>175</v>
      </c>
      <c r="I683" t="s">
        <v>52</v>
      </c>
      <c r="J683" t="s">
        <v>81</v>
      </c>
      <c r="K683" t="s">
        <v>66</v>
      </c>
      <c r="L683" t="s">
        <v>87</v>
      </c>
      <c r="M683" t="s">
        <v>56</v>
      </c>
      <c r="N683" t="s">
        <v>57</v>
      </c>
      <c r="O683" t="s">
        <v>70</v>
      </c>
      <c r="P683">
        <v>35</v>
      </c>
      <c r="Q683">
        <v>37</v>
      </c>
      <c r="R683">
        <v>37</v>
      </c>
      <c r="S683">
        <v>1</v>
      </c>
      <c r="T683">
        <f t="shared" si="90"/>
        <v>36</v>
      </c>
      <c r="U683">
        <v>35</v>
      </c>
      <c r="V683">
        <f t="shared" si="91"/>
        <v>1</v>
      </c>
      <c r="W683" s="3">
        <f t="shared" si="92"/>
        <v>2.7027027027027029E-2</v>
      </c>
      <c r="X683">
        <v>31</v>
      </c>
      <c r="Y683" s="4">
        <v>0</v>
      </c>
      <c r="Z683" s="4">
        <v>0.8</v>
      </c>
      <c r="AA683" s="5">
        <v>72488.06</v>
      </c>
      <c r="AB683" s="5">
        <f t="shared" si="93"/>
        <v>2537082.1</v>
      </c>
      <c r="AC683" s="5">
        <v>54561.54</v>
      </c>
      <c r="AD683" s="5">
        <f t="shared" si="94"/>
        <v>2018776.98</v>
      </c>
      <c r="AE683" s="5">
        <v>116514.91</v>
      </c>
      <c r="AF683" s="5">
        <v>32077.360000000001</v>
      </c>
      <c r="AG683" s="5">
        <v>9510.85</v>
      </c>
      <c r="AH683" s="5">
        <v>1160</v>
      </c>
      <c r="AI683" s="5">
        <v>6800</v>
      </c>
      <c r="AJ683">
        <v>0</v>
      </c>
      <c r="AK683" s="5">
        <v>0</v>
      </c>
      <c r="AL683" s="5">
        <v>1460.78</v>
      </c>
      <c r="AM683" s="5">
        <v>23879.37</v>
      </c>
      <c r="AN683">
        <v>4</v>
      </c>
      <c r="AO683">
        <v>4</v>
      </c>
      <c r="AP683" t="str">
        <f t="shared" si="95"/>
        <v>Yes</v>
      </c>
      <c r="AQ683">
        <v>0</v>
      </c>
      <c r="AR683" s="5">
        <f t="shared" si="96"/>
        <v>2210180.25</v>
      </c>
      <c r="AS683" s="5">
        <f t="shared" si="97"/>
        <v>326901.84999999998</v>
      </c>
      <c r="AT683" t="s">
        <v>59</v>
      </c>
      <c r="AU683" t="s">
        <v>6164</v>
      </c>
      <c r="AV683" t="s">
        <v>6165</v>
      </c>
      <c r="AW683" t="s">
        <v>6166</v>
      </c>
      <c r="AX683" t="s">
        <v>6184</v>
      </c>
      <c r="AY683">
        <v>38</v>
      </c>
      <c r="AZ683">
        <v>0</v>
      </c>
      <c r="BA683">
        <v>17</v>
      </c>
      <c r="BB683" t="s">
        <v>6180</v>
      </c>
      <c r="BC683">
        <v>0</v>
      </c>
      <c r="BD683">
        <v>0</v>
      </c>
      <c r="BE683" t="s">
        <v>6169</v>
      </c>
      <c r="BF683" t="s">
        <v>6170</v>
      </c>
      <c r="BG683">
        <v>1</v>
      </c>
      <c r="BH683" t="s">
        <v>6179</v>
      </c>
      <c r="BI683">
        <v>57</v>
      </c>
      <c r="BJ683" t="s">
        <v>6187</v>
      </c>
      <c r="BK683">
        <v>0</v>
      </c>
      <c r="BL683">
        <v>47</v>
      </c>
      <c r="BM683" s="3">
        <f t="shared" si="98"/>
        <v>0.78723404255319152</v>
      </c>
    </row>
    <row r="684" spans="1:65">
      <c r="A684" t="s">
        <v>812</v>
      </c>
      <c r="B684" s="2">
        <v>45699</v>
      </c>
      <c r="C684" t="s">
        <v>47</v>
      </c>
      <c r="D684" t="s">
        <v>630</v>
      </c>
      <c r="E684">
        <v>2</v>
      </c>
      <c r="F684" t="s">
        <v>78</v>
      </c>
      <c r="G684" t="s">
        <v>50</v>
      </c>
      <c r="H684" t="s">
        <v>173</v>
      </c>
      <c r="I684" t="s">
        <v>52</v>
      </c>
      <c r="J684" t="s">
        <v>65</v>
      </c>
      <c r="K684" t="s">
        <v>66</v>
      </c>
      <c r="L684" t="s">
        <v>92</v>
      </c>
      <c r="M684" t="s">
        <v>56</v>
      </c>
      <c r="N684" t="s">
        <v>69</v>
      </c>
      <c r="O684" t="s">
        <v>120</v>
      </c>
      <c r="P684">
        <v>45</v>
      </c>
      <c r="Q684">
        <v>46</v>
      </c>
      <c r="R684">
        <v>46</v>
      </c>
      <c r="S684">
        <v>1</v>
      </c>
      <c r="T684">
        <f t="shared" si="90"/>
        <v>45</v>
      </c>
      <c r="U684">
        <v>45</v>
      </c>
      <c r="V684">
        <f t="shared" si="91"/>
        <v>0</v>
      </c>
      <c r="W684" s="3">
        <f t="shared" si="92"/>
        <v>2.1739130434782608E-2</v>
      </c>
      <c r="X684">
        <v>31</v>
      </c>
      <c r="Y684" s="4">
        <v>4.9000000000000004</v>
      </c>
      <c r="Z684" s="4">
        <v>1.1000000000000001</v>
      </c>
      <c r="AA684" s="5">
        <v>48805.31</v>
      </c>
      <c r="AB684" s="5">
        <f t="shared" si="93"/>
        <v>2196238.9500000002</v>
      </c>
      <c r="AC684" s="5">
        <v>35118.71</v>
      </c>
      <c r="AD684" s="5">
        <f t="shared" si="94"/>
        <v>1615460.66</v>
      </c>
      <c r="AE684" s="5">
        <v>105586.88</v>
      </c>
      <c r="AF684" s="5">
        <v>31710.78</v>
      </c>
      <c r="AG684" s="5">
        <v>9627.7199999999993</v>
      </c>
      <c r="AH684" s="5">
        <v>1595</v>
      </c>
      <c r="AI684" s="5">
        <v>4600</v>
      </c>
      <c r="AJ684">
        <v>0</v>
      </c>
      <c r="AK684" s="5">
        <v>0</v>
      </c>
      <c r="AL684" s="5">
        <v>0</v>
      </c>
      <c r="AM684" s="5">
        <v>30646.92</v>
      </c>
      <c r="AN684">
        <v>4</v>
      </c>
      <c r="AO684">
        <v>4</v>
      </c>
      <c r="AP684" t="str">
        <f t="shared" si="95"/>
        <v>Yes</v>
      </c>
      <c r="AQ684">
        <v>0</v>
      </c>
      <c r="AR684" s="5">
        <f t="shared" si="96"/>
        <v>1799227.96</v>
      </c>
      <c r="AS684" s="5">
        <f t="shared" si="97"/>
        <v>397010.99</v>
      </c>
      <c r="AT684" t="s">
        <v>59</v>
      </c>
      <c r="AU684" t="s">
        <v>6164</v>
      </c>
      <c r="AV684" t="s">
        <v>6165</v>
      </c>
      <c r="AW684" t="s">
        <v>6166</v>
      </c>
      <c r="AX684" t="s">
        <v>6184</v>
      </c>
      <c r="AY684">
        <v>48</v>
      </c>
      <c r="AZ684">
        <v>0</v>
      </c>
      <c r="BA684">
        <v>0</v>
      </c>
      <c r="BB684" t="s">
        <v>6168</v>
      </c>
      <c r="BC684">
        <v>0</v>
      </c>
      <c r="BD684">
        <v>0</v>
      </c>
      <c r="BE684" t="s">
        <v>6169</v>
      </c>
      <c r="BF684" t="s">
        <v>6170</v>
      </c>
      <c r="BG684">
        <v>1</v>
      </c>
      <c r="BH684" t="s">
        <v>6179</v>
      </c>
      <c r="BI684">
        <v>52</v>
      </c>
      <c r="BJ684" t="s">
        <v>6187</v>
      </c>
      <c r="BK684">
        <v>0</v>
      </c>
      <c r="BL684">
        <v>60</v>
      </c>
      <c r="BM684" s="3">
        <f t="shared" si="98"/>
        <v>0.76666666666666672</v>
      </c>
    </row>
    <row r="685" spans="1:65">
      <c r="A685" t="s">
        <v>813</v>
      </c>
      <c r="B685" s="2">
        <v>45699</v>
      </c>
      <c r="C685" t="s">
        <v>47</v>
      </c>
      <c r="D685" t="s">
        <v>630</v>
      </c>
      <c r="E685">
        <v>2</v>
      </c>
      <c r="F685" t="s">
        <v>49</v>
      </c>
      <c r="G685" t="s">
        <v>62</v>
      </c>
      <c r="H685" t="s">
        <v>125</v>
      </c>
      <c r="I685" t="s">
        <v>64</v>
      </c>
      <c r="J685" t="s">
        <v>53</v>
      </c>
      <c r="K685" t="s">
        <v>66</v>
      </c>
      <c r="L685" t="s">
        <v>55</v>
      </c>
      <c r="M685" t="s">
        <v>68</v>
      </c>
      <c r="N685" t="s">
        <v>57</v>
      </c>
      <c r="O685" t="s">
        <v>70</v>
      </c>
      <c r="P685">
        <v>58</v>
      </c>
      <c r="Q685">
        <v>61</v>
      </c>
      <c r="R685">
        <v>61</v>
      </c>
      <c r="S685">
        <v>2</v>
      </c>
      <c r="T685">
        <f t="shared" si="90"/>
        <v>59</v>
      </c>
      <c r="U685">
        <v>55</v>
      </c>
      <c r="V685">
        <f t="shared" si="91"/>
        <v>4</v>
      </c>
      <c r="W685" s="3">
        <f t="shared" si="92"/>
        <v>3.2786885245901641E-2</v>
      </c>
      <c r="X685">
        <v>32</v>
      </c>
      <c r="Y685" s="4">
        <v>4.3</v>
      </c>
      <c r="Z685" s="4">
        <v>1.3</v>
      </c>
      <c r="AA685" s="5">
        <v>33920.28</v>
      </c>
      <c r="AB685" s="5">
        <f t="shared" si="93"/>
        <v>1865615.4</v>
      </c>
      <c r="AC685" s="5">
        <v>22510.35</v>
      </c>
      <c r="AD685" s="5">
        <f t="shared" si="94"/>
        <v>1373131.35</v>
      </c>
      <c r="AE685" s="5">
        <v>100545.18</v>
      </c>
      <c r="AF685" s="5">
        <v>28122.52</v>
      </c>
      <c r="AG685" s="5">
        <v>9251.19</v>
      </c>
      <c r="AH685" s="5">
        <v>1885</v>
      </c>
      <c r="AI685" s="5">
        <v>6400</v>
      </c>
      <c r="AJ685">
        <v>1</v>
      </c>
      <c r="AK685" s="5">
        <v>9110.65</v>
      </c>
      <c r="AL685" s="5">
        <v>2698.41</v>
      </c>
      <c r="AM685" s="5">
        <v>37473.39</v>
      </c>
      <c r="AN685">
        <v>4</v>
      </c>
      <c r="AO685">
        <v>3</v>
      </c>
      <c r="AP685" t="str">
        <f t="shared" si="95"/>
        <v>Yes</v>
      </c>
      <c r="AQ685">
        <v>2</v>
      </c>
      <c r="AR685" s="5">
        <f t="shared" si="96"/>
        <v>1568617.69</v>
      </c>
      <c r="AS685" s="5">
        <f t="shared" si="97"/>
        <v>296997.71000000002</v>
      </c>
      <c r="AT685" t="s">
        <v>116</v>
      </c>
      <c r="AU685" t="s">
        <v>6194</v>
      </c>
      <c r="AV685" t="s">
        <v>6195</v>
      </c>
      <c r="AW685" t="s">
        <v>6183</v>
      </c>
      <c r="AX685" t="s">
        <v>6184</v>
      </c>
      <c r="AY685">
        <v>63</v>
      </c>
      <c r="AZ685">
        <v>3</v>
      </c>
      <c r="BA685">
        <v>22</v>
      </c>
      <c r="BB685" t="s">
        <v>6185</v>
      </c>
      <c r="BC685">
        <v>0</v>
      </c>
      <c r="BD685">
        <v>0</v>
      </c>
      <c r="BE685" t="s">
        <v>6169</v>
      </c>
      <c r="BF685" t="s">
        <v>6170</v>
      </c>
      <c r="BG685">
        <v>1</v>
      </c>
      <c r="BH685" t="s">
        <v>6186</v>
      </c>
      <c r="BI685">
        <v>57</v>
      </c>
      <c r="BJ685" t="s">
        <v>6187</v>
      </c>
      <c r="BK685">
        <v>0</v>
      </c>
      <c r="BL685">
        <v>75</v>
      </c>
      <c r="BM685" s="3">
        <f t="shared" si="98"/>
        <v>0.81333333333333335</v>
      </c>
    </row>
    <row r="686" spans="1:65">
      <c r="A686" t="s">
        <v>814</v>
      </c>
      <c r="B686" s="2">
        <v>45699</v>
      </c>
      <c r="C686" t="s">
        <v>47</v>
      </c>
      <c r="D686" t="s">
        <v>630</v>
      </c>
      <c r="E686">
        <v>2</v>
      </c>
      <c r="F686" t="s">
        <v>49</v>
      </c>
      <c r="G686" t="s">
        <v>62</v>
      </c>
      <c r="H686" t="s">
        <v>141</v>
      </c>
      <c r="I686" t="s">
        <v>74</v>
      </c>
      <c r="J686" t="s">
        <v>65</v>
      </c>
      <c r="K686" t="s">
        <v>54</v>
      </c>
      <c r="L686" t="s">
        <v>55</v>
      </c>
      <c r="M686" t="s">
        <v>56</v>
      </c>
      <c r="N686" t="s">
        <v>57</v>
      </c>
      <c r="O686" t="s">
        <v>70</v>
      </c>
      <c r="P686">
        <v>49</v>
      </c>
      <c r="Q686">
        <v>52</v>
      </c>
      <c r="R686">
        <v>49</v>
      </c>
      <c r="S686">
        <v>1</v>
      </c>
      <c r="T686">
        <f t="shared" si="90"/>
        <v>48</v>
      </c>
      <c r="U686">
        <v>48</v>
      </c>
      <c r="V686">
        <f t="shared" si="91"/>
        <v>0</v>
      </c>
      <c r="W686" s="3">
        <f t="shared" si="92"/>
        <v>2.0408163265306121E-2</v>
      </c>
      <c r="X686">
        <v>21</v>
      </c>
      <c r="Y686" s="4">
        <v>5.3</v>
      </c>
      <c r="Z686" s="4">
        <v>0.8</v>
      </c>
      <c r="AA686" s="5">
        <v>56464.72</v>
      </c>
      <c r="AB686" s="5">
        <f t="shared" si="93"/>
        <v>2710306.56</v>
      </c>
      <c r="AC686" s="5">
        <v>34867.339999999997</v>
      </c>
      <c r="AD686" s="5">
        <f t="shared" si="94"/>
        <v>1708499.66</v>
      </c>
      <c r="AE686" s="5">
        <v>109310.28</v>
      </c>
      <c r="AF686" s="5">
        <v>32419.05</v>
      </c>
      <c r="AG686" s="5">
        <v>8690.41</v>
      </c>
      <c r="AH686" s="5">
        <v>1160</v>
      </c>
      <c r="AI686" s="5">
        <v>4600</v>
      </c>
      <c r="AJ686">
        <v>0</v>
      </c>
      <c r="AK686" s="5">
        <v>0</v>
      </c>
      <c r="AL686" s="5">
        <v>0</v>
      </c>
      <c r="AM686" s="5">
        <v>29617.51</v>
      </c>
      <c r="AN686">
        <v>4</v>
      </c>
      <c r="AO686">
        <v>3</v>
      </c>
      <c r="AP686" t="str">
        <f t="shared" si="95"/>
        <v>Yes</v>
      </c>
      <c r="AQ686">
        <v>0</v>
      </c>
      <c r="AR686" s="5">
        <f t="shared" si="96"/>
        <v>1894296.91</v>
      </c>
      <c r="AS686" s="5">
        <f t="shared" si="97"/>
        <v>816009.65</v>
      </c>
      <c r="AT686" t="s">
        <v>59</v>
      </c>
      <c r="AU686" t="s">
        <v>6164</v>
      </c>
      <c r="AV686" t="s">
        <v>6165</v>
      </c>
      <c r="AW686" t="s">
        <v>6166</v>
      </c>
      <c r="AX686" t="s">
        <v>6167</v>
      </c>
      <c r="AY686">
        <v>52</v>
      </c>
      <c r="AZ686">
        <v>0</v>
      </c>
      <c r="BA686">
        <v>0</v>
      </c>
      <c r="BB686" t="s">
        <v>6168</v>
      </c>
      <c r="BC686">
        <v>0</v>
      </c>
      <c r="BD686">
        <v>0</v>
      </c>
      <c r="BE686" t="s">
        <v>6169</v>
      </c>
      <c r="BF686" t="s">
        <v>6170</v>
      </c>
      <c r="BG686">
        <v>0</v>
      </c>
      <c r="BH686" t="s">
        <v>6171</v>
      </c>
      <c r="BI686">
        <v>58</v>
      </c>
      <c r="BJ686" t="s">
        <v>6187</v>
      </c>
      <c r="BK686">
        <v>0</v>
      </c>
      <c r="BL686">
        <v>59</v>
      </c>
      <c r="BM686" s="3">
        <f t="shared" si="98"/>
        <v>0.83050847457627119</v>
      </c>
    </row>
    <row r="687" spans="1:65">
      <c r="A687" t="s">
        <v>815</v>
      </c>
      <c r="B687" s="2">
        <v>45699</v>
      </c>
      <c r="C687" t="s">
        <v>47</v>
      </c>
      <c r="D687" t="s">
        <v>630</v>
      </c>
      <c r="E687">
        <v>2</v>
      </c>
      <c r="F687" t="s">
        <v>49</v>
      </c>
      <c r="G687" t="s">
        <v>50</v>
      </c>
      <c r="H687" t="s">
        <v>245</v>
      </c>
      <c r="I687" t="s">
        <v>74</v>
      </c>
      <c r="J687" t="s">
        <v>81</v>
      </c>
      <c r="K687" t="s">
        <v>66</v>
      </c>
      <c r="L687" t="s">
        <v>92</v>
      </c>
      <c r="M687" t="s">
        <v>56</v>
      </c>
      <c r="N687" t="s">
        <v>69</v>
      </c>
      <c r="O687" t="s">
        <v>82</v>
      </c>
      <c r="P687">
        <v>38</v>
      </c>
      <c r="Q687">
        <v>39</v>
      </c>
      <c r="R687">
        <v>39</v>
      </c>
      <c r="S687">
        <v>1</v>
      </c>
      <c r="T687">
        <f t="shared" si="90"/>
        <v>38</v>
      </c>
      <c r="U687">
        <v>38</v>
      </c>
      <c r="V687">
        <f t="shared" si="91"/>
        <v>0</v>
      </c>
      <c r="W687" s="3">
        <f t="shared" si="92"/>
        <v>2.564102564102564E-2</v>
      </c>
      <c r="X687">
        <v>41</v>
      </c>
      <c r="Y687" s="4">
        <v>3.6</v>
      </c>
      <c r="Z687" s="4">
        <v>1.3</v>
      </c>
      <c r="AA687" s="5">
        <v>72619.06</v>
      </c>
      <c r="AB687" s="5">
        <f t="shared" si="93"/>
        <v>2759524.28</v>
      </c>
      <c r="AC687" s="5">
        <v>53356.44</v>
      </c>
      <c r="AD687" s="5">
        <f t="shared" si="94"/>
        <v>2080901.16</v>
      </c>
      <c r="AE687" s="5">
        <v>118507.63</v>
      </c>
      <c r="AF687" s="5">
        <v>35625.99</v>
      </c>
      <c r="AG687" s="5">
        <v>11429.08</v>
      </c>
      <c r="AH687" s="5">
        <v>1885</v>
      </c>
      <c r="AI687" s="5">
        <v>6800</v>
      </c>
      <c r="AJ687">
        <v>0</v>
      </c>
      <c r="AK687" s="5">
        <v>0</v>
      </c>
      <c r="AL687" s="5">
        <v>0</v>
      </c>
      <c r="AM687" s="5">
        <v>24191.62</v>
      </c>
      <c r="AN687">
        <v>4</v>
      </c>
      <c r="AO687">
        <v>3</v>
      </c>
      <c r="AP687" t="str">
        <f t="shared" si="95"/>
        <v>Yes</v>
      </c>
      <c r="AQ687">
        <v>0</v>
      </c>
      <c r="AR687" s="5">
        <f t="shared" si="96"/>
        <v>2279340.48</v>
      </c>
      <c r="AS687" s="5">
        <f t="shared" si="97"/>
        <v>480183.8</v>
      </c>
      <c r="AT687" t="s">
        <v>59</v>
      </c>
      <c r="AU687" t="s">
        <v>6164</v>
      </c>
      <c r="AV687" t="s">
        <v>6165</v>
      </c>
      <c r="AW687" t="s">
        <v>6166</v>
      </c>
      <c r="AX687" t="s">
        <v>6184</v>
      </c>
      <c r="AY687">
        <v>39</v>
      </c>
      <c r="AZ687">
        <v>0</v>
      </c>
      <c r="BA687">
        <v>0</v>
      </c>
      <c r="BB687" t="s">
        <v>6168</v>
      </c>
      <c r="BC687">
        <v>0</v>
      </c>
      <c r="BD687">
        <v>0</v>
      </c>
      <c r="BE687" t="s">
        <v>6169</v>
      </c>
      <c r="BF687" t="s">
        <v>6170</v>
      </c>
      <c r="BG687">
        <v>1</v>
      </c>
      <c r="BH687" t="s">
        <v>6179</v>
      </c>
      <c r="BI687">
        <v>32</v>
      </c>
      <c r="BJ687" t="s">
        <v>6172</v>
      </c>
      <c r="BK687">
        <v>0</v>
      </c>
      <c r="BL687">
        <v>51</v>
      </c>
      <c r="BM687" s="3">
        <f t="shared" si="98"/>
        <v>0.76470588235294112</v>
      </c>
    </row>
    <row r="688" spans="1:65">
      <c r="A688" t="s">
        <v>816</v>
      </c>
      <c r="B688" s="2">
        <v>45699</v>
      </c>
      <c r="C688" t="s">
        <v>47</v>
      </c>
      <c r="D688" t="s">
        <v>630</v>
      </c>
      <c r="E688">
        <v>2</v>
      </c>
      <c r="F688" t="s">
        <v>72</v>
      </c>
      <c r="G688" t="s">
        <v>62</v>
      </c>
      <c r="H688" t="s">
        <v>175</v>
      </c>
      <c r="I688" t="s">
        <v>52</v>
      </c>
      <c r="J688" t="s">
        <v>65</v>
      </c>
      <c r="K688" t="s">
        <v>66</v>
      </c>
      <c r="L688" t="s">
        <v>87</v>
      </c>
      <c r="M688" t="s">
        <v>56</v>
      </c>
      <c r="N688" t="s">
        <v>57</v>
      </c>
      <c r="O688" t="s">
        <v>70</v>
      </c>
      <c r="P688">
        <v>45</v>
      </c>
      <c r="Q688">
        <v>46</v>
      </c>
      <c r="R688">
        <v>46</v>
      </c>
      <c r="S688">
        <v>1</v>
      </c>
      <c r="T688">
        <f t="shared" si="90"/>
        <v>45</v>
      </c>
      <c r="U688">
        <v>45</v>
      </c>
      <c r="V688">
        <f t="shared" si="91"/>
        <v>0</v>
      </c>
      <c r="W688" s="3">
        <f t="shared" si="92"/>
        <v>2.1739130434782608E-2</v>
      </c>
      <c r="X688">
        <v>25</v>
      </c>
      <c r="Y688" s="4">
        <v>6</v>
      </c>
      <c r="Z688" s="4">
        <v>1.6</v>
      </c>
      <c r="AA688" s="5">
        <v>48567.03</v>
      </c>
      <c r="AB688" s="5">
        <f t="shared" si="93"/>
        <v>2185516.35</v>
      </c>
      <c r="AC688" s="5">
        <v>35560.49</v>
      </c>
      <c r="AD688" s="5">
        <f t="shared" si="94"/>
        <v>1635782.54</v>
      </c>
      <c r="AE688" s="5">
        <v>108258.63</v>
      </c>
      <c r="AF688" s="5">
        <v>29205.43</v>
      </c>
      <c r="AG688" s="5">
        <v>9046.92</v>
      </c>
      <c r="AH688" s="5">
        <v>2320</v>
      </c>
      <c r="AI688" s="5">
        <v>4600</v>
      </c>
      <c r="AJ688">
        <v>0</v>
      </c>
      <c r="AK688" s="5">
        <v>0</v>
      </c>
      <c r="AL688" s="5">
        <v>0</v>
      </c>
      <c r="AM688" s="5">
        <v>30061.11</v>
      </c>
      <c r="AN688">
        <v>4</v>
      </c>
      <c r="AO688">
        <v>5</v>
      </c>
      <c r="AP688" t="str">
        <f t="shared" si="95"/>
        <v>No</v>
      </c>
      <c r="AQ688">
        <v>2</v>
      </c>
      <c r="AR688" s="5">
        <f t="shared" si="96"/>
        <v>1819274.63</v>
      </c>
      <c r="AS688" s="5">
        <f t="shared" si="97"/>
        <v>366241.72</v>
      </c>
      <c r="AT688" t="s">
        <v>59</v>
      </c>
      <c r="AU688" t="s">
        <v>6164</v>
      </c>
      <c r="AV688" t="s">
        <v>6165</v>
      </c>
      <c r="AW688" t="s">
        <v>6166</v>
      </c>
      <c r="AX688" t="s">
        <v>6184</v>
      </c>
      <c r="AY688">
        <v>47</v>
      </c>
      <c r="AZ688">
        <v>0</v>
      </c>
      <c r="BA688">
        <v>0</v>
      </c>
      <c r="BB688" t="s">
        <v>6168</v>
      </c>
      <c r="BC688">
        <v>1</v>
      </c>
      <c r="BD688">
        <v>0</v>
      </c>
      <c r="BE688" t="s">
        <v>6178</v>
      </c>
      <c r="BF688" t="s">
        <v>6170</v>
      </c>
      <c r="BG688">
        <v>1</v>
      </c>
      <c r="BH688" t="s">
        <v>6179</v>
      </c>
      <c r="BI688">
        <v>25</v>
      </c>
      <c r="BJ688" t="s">
        <v>6172</v>
      </c>
      <c r="BK688">
        <v>0</v>
      </c>
      <c r="BL688">
        <v>64</v>
      </c>
      <c r="BM688" s="3">
        <f t="shared" si="98"/>
        <v>0.71875</v>
      </c>
    </row>
    <row r="689" spans="1:65">
      <c r="A689" t="s">
        <v>817</v>
      </c>
      <c r="B689" s="2">
        <v>45699</v>
      </c>
      <c r="C689" t="s">
        <v>47</v>
      </c>
      <c r="D689" t="s">
        <v>630</v>
      </c>
      <c r="E689">
        <v>2</v>
      </c>
      <c r="F689" t="s">
        <v>72</v>
      </c>
      <c r="G689" t="s">
        <v>50</v>
      </c>
      <c r="H689" t="s">
        <v>179</v>
      </c>
      <c r="I689" t="s">
        <v>74</v>
      </c>
      <c r="J689" t="s">
        <v>65</v>
      </c>
      <c r="K689" t="s">
        <v>75</v>
      </c>
      <c r="L689" t="s">
        <v>92</v>
      </c>
      <c r="M689" t="s">
        <v>56</v>
      </c>
      <c r="N689" t="s">
        <v>94</v>
      </c>
      <c r="O689" t="s">
        <v>70</v>
      </c>
      <c r="P689">
        <v>44</v>
      </c>
      <c r="Q689">
        <v>45</v>
      </c>
      <c r="R689">
        <v>47</v>
      </c>
      <c r="S689">
        <v>1</v>
      </c>
      <c r="T689">
        <f t="shared" si="90"/>
        <v>46</v>
      </c>
      <c r="U689">
        <v>43</v>
      </c>
      <c r="V689">
        <f t="shared" si="91"/>
        <v>3</v>
      </c>
      <c r="W689" s="3">
        <f t="shared" si="92"/>
        <v>2.1276595744680851E-2</v>
      </c>
      <c r="X689">
        <v>15</v>
      </c>
      <c r="Y689" s="4">
        <v>6.2</v>
      </c>
      <c r="Z689" s="4">
        <v>1.8</v>
      </c>
      <c r="AA689" s="5">
        <v>51471.199999999997</v>
      </c>
      <c r="AB689" s="5">
        <f t="shared" si="93"/>
        <v>2213261.6</v>
      </c>
      <c r="AC689" s="5">
        <v>35186.370000000003</v>
      </c>
      <c r="AD689" s="5">
        <f t="shared" si="94"/>
        <v>1653759.39</v>
      </c>
      <c r="AE689" s="5">
        <v>103589.68</v>
      </c>
      <c r="AF689" s="5">
        <v>28848.25</v>
      </c>
      <c r="AG689" s="5">
        <v>7977.71</v>
      </c>
      <c r="AH689" s="5">
        <v>2610</v>
      </c>
      <c r="AI689" s="5">
        <v>4600</v>
      </c>
      <c r="AJ689">
        <v>0</v>
      </c>
      <c r="AK689" s="5">
        <v>0</v>
      </c>
      <c r="AL689" s="5">
        <v>2989.69</v>
      </c>
      <c r="AM689" s="5">
        <v>29794.14</v>
      </c>
      <c r="AN689">
        <v>4</v>
      </c>
      <c r="AO689">
        <v>4</v>
      </c>
      <c r="AP689" t="str">
        <f t="shared" si="95"/>
        <v>Yes</v>
      </c>
      <c r="AQ689">
        <v>0</v>
      </c>
      <c r="AR689" s="5">
        <f t="shared" si="96"/>
        <v>1834168.86</v>
      </c>
      <c r="AS689" s="5">
        <f t="shared" si="97"/>
        <v>379092.74</v>
      </c>
      <c r="AT689" t="s">
        <v>59</v>
      </c>
      <c r="AU689" t="s">
        <v>6164</v>
      </c>
      <c r="AV689" t="s">
        <v>6165</v>
      </c>
      <c r="AW689" t="s">
        <v>6166</v>
      </c>
      <c r="AX689" t="s">
        <v>6184</v>
      </c>
      <c r="AY689">
        <v>45</v>
      </c>
      <c r="AZ689">
        <v>1</v>
      </c>
      <c r="BA689">
        <v>18</v>
      </c>
      <c r="BB689" t="s">
        <v>6180</v>
      </c>
      <c r="BC689">
        <v>0</v>
      </c>
      <c r="BD689">
        <v>0</v>
      </c>
      <c r="BE689" t="s">
        <v>6169</v>
      </c>
      <c r="BF689" t="s">
        <v>6170</v>
      </c>
      <c r="BG689">
        <v>0</v>
      </c>
      <c r="BH689" t="s">
        <v>6171</v>
      </c>
      <c r="BI689">
        <v>23</v>
      </c>
      <c r="BJ689" t="s">
        <v>6172</v>
      </c>
      <c r="BK689">
        <v>0</v>
      </c>
      <c r="BL689">
        <v>60</v>
      </c>
      <c r="BM689" s="3">
        <f t="shared" si="98"/>
        <v>0.78333333333333333</v>
      </c>
    </row>
    <row r="690" spans="1:65">
      <c r="A690" t="s">
        <v>818</v>
      </c>
      <c r="B690" s="2">
        <v>45699</v>
      </c>
      <c r="C690" t="s">
        <v>47</v>
      </c>
      <c r="D690" t="s">
        <v>630</v>
      </c>
      <c r="E690">
        <v>2</v>
      </c>
      <c r="F690" t="s">
        <v>49</v>
      </c>
      <c r="G690" t="s">
        <v>50</v>
      </c>
      <c r="H690" t="s">
        <v>245</v>
      </c>
      <c r="I690" t="s">
        <v>64</v>
      </c>
      <c r="J690" t="s">
        <v>65</v>
      </c>
      <c r="K690" t="s">
        <v>75</v>
      </c>
      <c r="L690" t="s">
        <v>92</v>
      </c>
      <c r="M690" t="s">
        <v>56</v>
      </c>
      <c r="N690" t="s">
        <v>57</v>
      </c>
      <c r="O690" t="s">
        <v>120</v>
      </c>
      <c r="P690">
        <v>44</v>
      </c>
      <c r="Q690">
        <v>45</v>
      </c>
      <c r="R690">
        <v>44</v>
      </c>
      <c r="S690">
        <v>1</v>
      </c>
      <c r="T690">
        <f t="shared" si="90"/>
        <v>43</v>
      </c>
      <c r="U690">
        <v>42</v>
      </c>
      <c r="V690">
        <f t="shared" si="91"/>
        <v>1</v>
      </c>
      <c r="W690" s="3">
        <f t="shared" si="92"/>
        <v>2.2727272727272728E-2</v>
      </c>
      <c r="X690">
        <v>25</v>
      </c>
      <c r="Y690" s="4">
        <v>0.4</v>
      </c>
      <c r="Z690" s="4">
        <v>0.7</v>
      </c>
      <c r="AA690" s="5">
        <v>52298.33</v>
      </c>
      <c r="AB690" s="5">
        <f t="shared" si="93"/>
        <v>2196529.86</v>
      </c>
      <c r="AC690" s="5">
        <v>35391.69</v>
      </c>
      <c r="AD690" s="5">
        <f t="shared" si="94"/>
        <v>1557234.36</v>
      </c>
      <c r="AE690" s="5">
        <v>94558.92</v>
      </c>
      <c r="AF690" s="5">
        <v>28323.09</v>
      </c>
      <c r="AG690" s="5">
        <v>9107.36</v>
      </c>
      <c r="AH690" s="5">
        <v>1015</v>
      </c>
      <c r="AI690" s="5">
        <v>4600</v>
      </c>
      <c r="AJ690">
        <v>0</v>
      </c>
      <c r="AK690" s="5">
        <v>0</v>
      </c>
      <c r="AL690" s="5">
        <v>966.62</v>
      </c>
      <c r="AM690" s="5">
        <v>29220.6</v>
      </c>
      <c r="AN690">
        <v>4</v>
      </c>
      <c r="AO690">
        <v>4</v>
      </c>
      <c r="AP690" t="str">
        <f t="shared" si="95"/>
        <v>Yes</v>
      </c>
      <c r="AQ690">
        <v>1</v>
      </c>
      <c r="AR690" s="5">
        <f t="shared" si="96"/>
        <v>1725025.95</v>
      </c>
      <c r="AS690" s="5">
        <f t="shared" si="97"/>
        <v>471503.91</v>
      </c>
      <c r="AT690" t="s">
        <v>59</v>
      </c>
      <c r="AU690" t="s">
        <v>6164</v>
      </c>
      <c r="AV690" t="s">
        <v>6165</v>
      </c>
      <c r="AW690" t="s">
        <v>6166</v>
      </c>
      <c r="AX690" t="s">
        <v>6167</v>
      </c>
      <c r="AY690">
        <v>46</v>
      </c>
      <c r="AZ690">
        <v>0</v>
      </c>
      <c r="BA690">
        <v>15</v>
      </c>
      <c r="BB690" t="s">
        <v>6191</v>
      </c>
      <c r="BC690">
        <v>0</v>
      </c>
      <c r="BD690">
        <v>0</v>
      </c>
      <c r="BE690" t="s">
        <v>6169</v>
      </c>
      <c r="BF690" t="s">
        <v>6170</v>
      </c>
      <c r="BG690">
        <v>0</v>
      </c>
      <c r="BH690" t="s">
        <v>6171</v>
      </c>
      <c r="BI690">
        <v>51</v>
      </c>
      <c r="BJ690" t="s">
        <v>6187</v>
      </c>
      <c r="BK690">
        <v>0</v>
      </c>
      <c r="BL690">
        <v>59</v>
      </c>
      <c r="BM690" s="3">
        <f t="shared" si="98"/>
        <v>0.74576271186440679</v>
      </c>
    </row>
    <row r="691" spans="1:65">
      <c r="A691" t="s">
        <v>819</v>
      </c>
      <c r="B691" s="2">
        <v>45699</v>
      </c>
      <c r="C691" t="s">
        <v>47</v>
      </c>
      <c r="D691" t="s">
        <v>630</v>
      </c>
      <c r="E691">
        <v>2</v>
      </c>
      <c r="F691" t="s">
        <v>61</v>
      </c>
      <c r="G691" t="s">
        <v>50</v>
      </c>
      <c r="H691" t="s">
        <v>157</v>
      </c>
      <c r="I691" t="s">
        <v>74</v>
      </c>
      <c r="J691" t="s">
        <v>65</v>
      </c>
      <c r="K691" t="s">
        <v>75</v>
      </c>
      <c r="L691" t="s">
        <v>87</v>
      </c>
      <c r="M691" t="s">
        <v>68</v>
      </c>
      <c r="N691" t="s">
        <v>94</v>
      </c>
      <c r="O691" t="s">
        <v>82</v>
      </c>
      <c r="P691">
        <v>56</v>
      </c>
      <c r="Q691">
        <v>58</v>
      </c>
      <c r="R691">
        <v>58</v>
      </c>
      <c r="S691">
        <v>2</v>
      </c>
      <c r="T691">
        <f t="shared" si="90"/>
        <v>56</v>
      </c>
      <c r="U691">
        <v>53</v>
      </c>
      <c r="V691">
        <f t="shared" si="91"/>
        <v>3</v>
      </c>
      <c r="W691" s="3">
        <f t="shared" si="92"/>
        <v>3.4482758620689655E-2</v>
      </c>
      <c r="X691">
        <v>24</v>
      </c>
      <c r="Y691" s="4">
        <v>0.8</v>
      </c>
      <c r="Z691" s="4">
        <v>2</v>
      </c>
      <c r="AA691" s="5">
        <v>52356.6</v>
      </c>
      <c r="AB691" s="5">
        <f t="shared" si="93"/>
        <v>2774899.8</v>
      </c>
      <c r="AC691" s="5">
        <v>34321.5</v>
      </c>
      <c r="AD691" s="5">
        <f t="shared" si="94"/>
        <v>1990647</v>
      </c>
      <c r="AE691" s="5">
        <v>128425.12</v>
      </c>
      <c r="AF691" s="5">
        <v>36016</v>
      </c>
      <c r="AG691" s="5">
        <v>9525.9599999999991</v>
      </c>
      <c r="AH691" s="5">
        <v>2900</v>
      </c>
      <c r="AI691" s="5">
        <v>9200</v>
      </c>
      <c r="AJ691">
        <v>1</v>
      </c>
      <c r="AK691" s="5">
        <v>13226.72</v>
      </c>
      <c r="AL691" s="5">
        <v>2818.31</v>
      </c>
      <c r="AM691" s="5">
        <v>36303.18</v>
      </c>
      <c r="AN691">
        <v>4</v>
      </c>
      <c r="AO691">
        <v>5</v>
      </c>
      <c r="AP691" t="str">
        <f t="shared" si="95"/>
        <v>No</v>
      </c>
      <c r="AQ691">
        <v>3</v>
      </c>
      <c r="AR691" s="5">
        <f t="shared" si="96"/>
        <v>2229062.29</v>
      </c>
      <c r="AS691" s="5">
        <f t="shared" si="97"/>
        <v>545837.51</v>
      </c>
      <c r="AT691" t="s">
        <v>59</v>
      </c>
      <c r="AU691" t="s">
        <v>6189</v>
      </c>
      <c r="AV691" t="s">
        <v>6190</v>
      </c>
      <c r="AW691" t="s">
        <v>6183</v>
      </c>
      <c r="AX691" t="s">
        <v>6184</v>
      </c>
      <c r="AY691">
        <v>57</v>
      </c>
      <c r="AZ691">
        <v>0</v>
      </c>
      <c r="BA691">
        <v>24</v>
      </c>
      <c r="BB691" t="s">
        <v>6191</v>
      </c>
      <c r="BC691">
        <v>1</v>
      </c>
      <c r="BD691">
        <v>0</v>
      </c>
      <c r="BE691" t="s">
        <v>6178</v>
      </c>
      <c r="BF691" t="s">
        <v>6170</v>
      </c>
      <c r="BG691">
        <v>1</v>
      </c>
      <c r="BH691" t="s">
        <v>6179</v>
      </c>
      <c r="BI691">
        <v>57</v>
      </c>
      <c r="BJ691" t="s">
        <v>6187</v>
      </c>
      <c r="BK691">
        <v>0</v>
      </c>
      <c r="BL691">
        <v>63</v>
      </c>
      <c r="BM691" s="3">
        <f t="shared" si="98"/>
        <v>0.92063492063492058</v>
      </c>
    </row>
    <row r="692" spans="1:65">
      <c r="A692" t="s">
        <v>820</v>
      </c>
      <c r="B692" s="2">
        <v>45699</v>
      </c>
      <c r="C692" t="s">
        <v>47</v>
      </c>
      <c r="D692" t="s">
        <v>630</v>
      </c>
      <c r="E692">
        <v>2</v>
      </c>
      <c r="F692" t="s">
        <v>61</v>
      </c>
      <c r="G692" t="s">
        <v>62</v>
      </c>
      <c r="H692" t="s">
        <v>115</v>
      </c>
      <c r="I692" t="s">
        <v>52</v>
      </c>
      <c r="J692" t="s">
        <v>65</v>
      </c>
      <c r="K692" t="s">
        <v>75</v>
      </c>
      <c r="L692" t="s">
        <v>92</v>
      </c>
      <c r="M692" t="s">
        <v>68</v>
      </c>
      <c r="N692" t="s">
        <v>57</v>
      </c>
      <c r="O692" t="s">
        <v>120</v>
      </c>
      <c r="P692">
        <v>55</v>
      </c>
      <c r="Q692">
        <v>59</v>
      </c>
      <c r="R692">
        <v>59</v>
      </c>
      <c r="S692">
        <v>2</v>
      </c>
      <c r="T692">
        <f t="shared" si="90"/>
        <v>57</v>
      </c>
      <c r="U692">
        <v>54</v>
      </c>
      <c r="V692">
        <f t="shared" si="91"/>
        <v>3</v>
      </c>
      <c r="W692" s="3">
        <f t="shared" si="92"/>
        <v>3.3898305084745763E-2</v>
      </c>
      <c r="X692">
        <v>40</v>
      </c>
      <c r="Y692" s="4">
        <v>5.3</v>
      </c>
      <c r="Z692" s="4">
        <v>1.9</v>
      </c>
      <c r="AA692" s="5">
        <v>52413.46</v>
      </c>
      <c r="AB692" s="5">
        <f t="shared" si="93"/>
        <v>2830326.84</v>
      </c>
      <c r="AC692" s="5">
        <v>33651.279999999999</v>
      </c>
      <c r="AD692" s="5">
        <f t="shared" si="94"/>
        <v>1985425.52</v>
      </c>
      <c r="AE692" s="5">
        <v>135382.76</v>
      </c>
      <c r="AF692" s="5">
        <v>37749.17</v>
      </c>
      <c r="AG692" s="5">
        <v>11689.88</v>
      </c>
      <c r="AH692" s="5">
        <v>2755</v>
      </c>
      <c r="AI692" s="5">
        <v>9200</v>
      </c>
      <c r="AJ692">
        <v>1</v>
      </c>
      <c r="AK692" s="5">
        <v>13981.76</v>
      </c>
      <c r="AL692" s="5">
        <v>2857.77</v>
      </c>
      <c r="AM692" s="5">
        <v>37842.720000000001</v>
      </c>
      <c r="AN692">
        <v>4</v>
      </c>
      <c r="AO692">
        <v>4</v>
      </c>
      <c r="AP692" t="str">
        <f t="shared" si="95"/>
        <v>Yes</v>
      </c>
      <c r="AQ692">
        <v>2</v>
      </c>
      <c r="AR692" s="5">
        <f t="shared" si="96"/>
        <v>2236884.58</v>
      </c>
      <c r="AS692" s="5">
        <f t="shared" si="97"/>
        <v>593442.26</v>
      </c>
      <c r="AT692" t="s">
        <v>59</v>
      </c>
      <c r="AU692" t="s">
        <v>6194</v>
      </c>
      <c r="AV692" t="s">
        <v>6195</v>
      </c>
      <c r="AW692" t="s">
        <v>6183</v>
      </c>
      <c r="AX692" t="s">
        <v>6184</v>
      </c>
      <c r="AY692">
        <v>62</v>
      </c>
      <c r="AZ692">
        <v>4</v>
      </c>
      <c r="BA692">
        <v>22</v>
      </c>
      <c r="BB692" t="s">
        <v>6185</v>
      </c>
      <c r="BC692">
        <v>0</v>
      </c>
      <c r="BD692">
        <v>0</v>
      </c>
      <c r="BE692" t="s">
        <v>6169</v>
      </c>
      <c r="BF692" t="s">
        <v>6170</v>
      </c>
      <c r="BG692">
        <v>0</v>
      </c>
      <c r="BH692" t="s">
        <v>6171</v>
      </c>
      <c r="BI692">
        <v>25</v>
      </c>
      <c r="BJ692" t="s">
        <v>6172</v>
      </c>
      <c r="BK692">
        <v>0</v>
      </c>
      <c r="BL692">
        <v>64</v>
      </c>
      <c r="BM692" s="3">
        <f t="shared" si="98"/>
        <v>0.921875</v>
      </c>
    </row>
    <row r="693" spans="1:65">
      <c r="A693" t="s">
        <v>821</v>
      </c>
      <c r="B693" s="2">
        <v>45699</v>
      </c>
      <c r="C693" t="s">
        <v>47</v>
      </c>
      <c r="D693" t="s">
        <v>630</v>
      </c>
      <c r="E693">
        <v>2</v>
      </c>
      <c r="F693" t="s">
        <v>72</v>
      </c>
      <c r="G693" t="s">
        <v>50</v>
      </c>
      <c r="H693" t="s">
        <v>179</v>
      </c>
      <c r="I693" t="s">
        <v>64</v>
      </c>
      <c r="J693" t="s">
        <v>81</v>
      </c>
      <c r="K693" t="s">
        <v>66</v>
      </c>
      <c r="L693" t="s">
        <v>55</v>
      </c>
      <c r="M693" t="s">
        <v>56</v>
      </c>
      <c r="N693" t="s">
        <v>69</v>
      </c>
      <c r="O693" t="s">
        <v>70</v>
      </c>
      <c r="P693">
        <v>40</v>
      </c>
      <c r="Q693">
        <v>40</v>
      </c>
      <c r="R693">
        <v>41</v>
      </c>
      <c r="S693">
        <v>1</v>
      </c>
      <c r="T693">
        <f t="shared" si="90"/>
        <v>40</v>
      </c>
      <c r="U693">
        <v>39</v>
      </c>
      <c r="V693">
        <f t="shared" si="91"/>
        <v>1</v>
      </c>
      <c r="W693" s="3">
        <f t="shared" si="92"/>
        <v>2.4390243902439025E-2</v>
      </c>
      <c r="X693">
        <v>0</v>
      </c>
      <c r="Y693" s="4">
        <v>1.9</v>
      </c>
      <c r="Z693" s="4">
        <v>0.9</v>
      </c>
      <c r="AA693" s="5">
        <v>73120.210000000006</v>
      </c>
      <c r="AB693" s="5">
        <f t="shared" si="93"/>
        <v>2851688.19</v>
      </c>
      <c r="AC693" s="5">
        <v>53194.83</v>
      </c>
      <c r="AD693" s="5">
        <f t="shared" si="94"/>
        <v>2180988.0299999998</v>
      </c>
      <c r="AE693" s="5">
        <v>119177.06</v>
      </c>
      <c r="AF693" s="5">
        <v>34144.129999999997</v>
      </c>
      <c r="AG693" s="5">
        <v>6500</v>
      </c>
      <c r="AH693" s="5">
        <v>1305</v>
      </c>
      <c r="AI693" s="5">
        <v>6800</v>
      </c>
      <c r="AJ693">
        <v>0</v>
      </c>
      <c r="AK693" s="5">
        <v>0</v>
      </c>
      <c r="AL693" s="5">
        <v>1456.61</v>
      </c>
      <c r="AM693" s="5">
        <v>27055.45</v>
      </c>
      <c r="AN693">
        <v>4</v>
      </c>
      <c r="AO693">
        <v>3</v>
      </c>
      <c r="AP693" t="str">
        <f t="shared" si="95"/>
        <v>Yes</v>
      </c>
      <c r="AQ693">
        <v>1</v>
      </c>
      <c r="AR693" s="5">
        <f t="shared" si="96"/>
        <v>2377426.2799999998</v>
      </c>
      <c r="AS693" s="5">
        <f t="shared" si="97"/>
        <v>474261.91</v>
      </c>
      <c r="AT693" t="s">
        <v>59</v>
      </c>
      <c r="AU693" t="s">
        <v>6164</v>
      </c>
      <c r="AV693" t="s">
        <v>6165</v>
      </c>
      <c r="AW693" t="s">
        <v>6166</v>
      </c>
      <c r="AX693" t="s">
        <v>6184</v>
      </c>
      <c r="AY693">
        <v>41</v>
      </c>
      <c r="AZ693">
        <v>0</v>
      </c>
      <c r="BA693">
        <v>10</v>
      </c>
      <c r="BB693" t="s">
        <v>6198</v>
      </c>
      <c r="BC693">
        <v>0</v>
      </c>
      <c r="BD693">
        <v>0</v>
      </c>
      <c r="BE693" t="s">
        <v>6169</v>
      </c>
      <c r="BF693" t="s">
        <v>6170</v>
      </c>
      <c r="BG693">
        <v>0</v>
      </c>
      <c r="BH693" t="s">
        <v>6171</v>
      </c>
      <c r="BI693">
        <v>9</v>
      </c>
      <c r="BJ693" t="s">
        <v>6172</v>
      </c>
      <c r="BK693">
        <v>0</v>
      </c>
      <c r="BL693">
        <v>45</v>
      </c>
      <c r="BM693" s="3">
        <f t="shared" si="98"/>
        <v>0.91111111111111109</v>
      </c>
    </row>
    <row r="694" spans="1:65">
      <c r="A694" t="s">
        <v>822</v>
      </c>
      <c r="B694" s="2">
        <v>45700</v>
      </c>
      <c r="C694" t="s">
        <v>47</v>
      </c>
      <c r="D694" t="s">
        <v>630</v>
      </c>
      <c r="E694">
        <v>2</v>
      </c>
      <c r="F694" t="s">
        <v>61</v>
      </c>
      <c r="G694" t="s">
        <v>62</v>
      </c>
      <c r="H694" t="s">
        <v>115</v>
      </c>
      <c r="I694" t="s">
        <v>52</v>
      </c>
      <c r="J694" t="s">
        <v>81</v>
      </c>
      <c r="K694" t="s">
        <v>66</v>
      </c>
      <c r="L694" t="s">
        <v>55</v>
      </c>
      <c r="M694" t="s">
        <v>68</v>
      </c>
      <c r="N694" t="s">
        <v>76</v>
      </c>
      <c r="O694" t="s">
        <v>58</v>
      </c>
      <c r="P694">
        <v>34</v>
      </c>
      <c r="Q694">
        <v>36</v>
      </c>
      <c r="R694">
        <v>34</v>
      </c>
      <c r="S694">
        <v>1</v>
      </c>
      <c r="T694">
        <f t="shared" si="90"/>
        <v>33</v>
      </c>
      <c r="U694">
        <v>32</v>
      </c>
      <c r="V694">
        <f t="shared" si="91"/>
        <v>1</v>
      </c>
      <c r="W694" s="3">
        <f t="shared" si="92"/>
        <v>2.9411764705882353E-2</v>
      </c>
      <c r="X694">
        <v>23</v>
      </c>
      <c r="Y694" s="4">
        <v>0.5</v>
      </c>
      <c r="Z694" s="4">
        <v>0.8</v>
      </c>
      <c r="AA694" s="5">
        <v>74266.77</v>
      </c>
      <c r="AB694" s="5">
        <f t="shared" si="93"/>
        <v>2376536.64</v>
      </c>
      <c r="AC694" s="5">
        <v>50480.07</v>
      </c>
      <c r="AD694" s="5">
        <f t="shared" si="94"/>
        <v>1716322.38</v>
      </c>
      <c r="AE694" s="5">
        <v>108505.28</v>
      </c>
      <c r="AF694" s="5">
        <v>28351.88</v>
      </c>
      <c r="AG694" s="5">
        <v>9116.2999999999993</v>
      </c>
      <c r="AH694" s="5">
        <v>1160</v>
      </c>
      <c r="AI694" s="5">
        <v>6800</v>
      </c>
      <c r="AJ694">
        <v>0</v>
      </c>
      <c r="AK694" s="5">
        <v>0</v>
      </c>
      <c r="AL694" s="5">
        <v>1429.14</v>
      </c>
      <c r="AM694" s="5">
        <v>23907.82</v>
      </c>
      <c r="AN694">
        <v>4</v>
      </c>
      <c r="AO694">
        <v>5</v>
      </c>
      <c r="AP694" t="str">
        <f t="shared" si="95"/>
        <v>No</v>
      </c>
      <c r="AQ694">
        <v>2</v>
      </c>
      <c r="AR694" s="5">
        <f t="shared" si="96"/>
        <v>1895592.8</v>
      </c>
      <c r="AS694" s="5">
        <f t="shared" si="97"/>
        <v>480943.84</v>
      </c>
      <c r="AT694" t="s">
        <v>116</v>
      </c>
      <c r="AU694" t="s">
        <v>6164</v>
      </c>
      <c r="AV694" t="s">
        <v>6165</v>
      </c>
      <c r="AW694" t="s">
        <v>6166</v>
      </c>
      <c r="AX694" t="s">
        <v>6167</v>
      </c>
      <c r="AY694">
        <v>36</v>
      </c>
      <c r="AZ694">
        <v>0</v>
      </c>
      <c r="BA694">
        <v>16</v>
      </c>
      <c r="BB694" t="s">
        <v>6198</v>
      </c>
      <c r="BC694">
        <v>1</v>
      </c>
      <c r="BD694">
        <v>0</v>
      </c>
      <c r="BE694" t="s">
        <v>6178</v>
      </c>
      <c r="BF694" t="s">
        <v>6170</v>
      </c>
      <c r="BG694">
        <v>0</v>
      </c>
      <c r="BH694" t="s">
        <v>6171</v>
      </c>
      <c r="BI694">
        <v>23</v>
      </c>
      <c r="BJ694" t="s">
        <v>6172</v>
      </c>
      <c r="BK694">
        <v>0</v>
      </c>
      <c r="BL694">
        <v>46</v>
      </c>
      <c r="BM694" s="3">
        <f t="shared" si="98"/>
        <v>0.73913043478260865</v>
      </c>
    </row>
    <row r="695" spans="1:65">
      <c r="A695" t="s">
        <v>823</v>
      </c>
      <c r="B695" s="2">
        <v>45700</v>
      </c>
      <c r="C695" t="s">
        <v>47</v>
      </c>
      <c r="D695" t="s">
        <v>630</v>
      </c>
      <c r="E695">
        <v>2</v>
      </c>
      <c r="F695" t="s">
        <v>61</v>
      </c>
      <c r="G695" t="s">
        <v>50</v>
      </c>
      <c r="H695" t="s">
        <v>183</v>
      </c>
      <c r="I695" t="s">
        <v>52</v>
      </c>
      <c r="J695" t="s">
        <v>81</v>
      </c>
      <c r="K695" t="s">
        <v>66</v>
      </c>
      <c r="L695" t="s">
        <v>55</v>
      </c>
      <c r="M695" t="s">
        <v>56</v>
      </c>
      <c r="N695" t="s">
        <v>57</v>
      </c>
      <c r="O695" t="s">
        <v>70</v>
      </c>
      <c r="P695">
        <v>40</v>
      </c>
      <c r="Q695">
        <v>40</v>
      </c>
      <c r="R695">
        <v>39</v>
      </c>
      <c r="S695">
        <v>1</v>
      </c>
      <c r="T695">
        <f t="shared" si="90"/>
        <v>38</v>
      </c>
      <c r="U695">
        <v>38</v>
      </c>
      <c r="V695">
        <f t="shared" si="91"/>
        <v>0</v>
      </c>
      <c r="W695" s="3">
        <f t="shared" si="92"/>
        <v>2.564102564102564E-2</v>
      </c>
      <c r="X695">
        <v>39</v>
      </c>
      <c r="Y695" s="4">
        <v>3.6</v>
      </c>
      <c r="Z695" s="4">
        <v>1.5</v>
      </c>
      <c r="AA695" s="5">
        <v>73449.98</v>
      </c>
      <c r="AB695" s="5">
        <f t="shared" si="93"/>
        <v>2791099.24</v>
      </c>
      <c r="AC695" s="5">
        <v>52991.13</v>
      </c>
      <c r="AD695" s="5">
        <f t="shared" si="94"/>
        <v>2066654.07</v>
      </c>
      <c r="AE695" s="5">
        <v>124919.55</v>
      </c>
      <c r="AF695" s="5">
        <v>33494.870000000003</v>
      </c>
      <c r="AG695" s="5">
        <v>10914.09</v>
      </c>
      <c r="AH695" s="5">
        <v>2175</v>
      </c>
      <c r="AI695" s="5">
        <v>6800</v>
      </c>
      <c r="AJ695">
        <v>0</v>
      </c>
      <c r="AK695" s="5">
        <v>0</v>
      </c>
      <c r="AL695" s="5">
        <v>0</v>
      </c>
      <c r="AM695" s="5">
        <v>24410.37</v>
      </c>
      <c r="AN695">
        <v>4</v>
      </c>
      <c r="AO695">
        <v>3</v>
      </c>
      <c r="AP695" t="str">
        <f t="shared" si="95"/>
        <v>Yes</v>
      </c>
      <c r="AQ695">
        <v>1</v>
      </c>
      <c r="AR695" s="5">
        <f t="shared" si="96"/>
        <v>2269367.9500000002</v>
      </c>
      <c r="AS695" s="5">
        <f t="shared" si="97"/>
        <v>521731.29</v>
      </c>
      <c r="AT695" t="s">
        <v>59</v>
      </c>
      <c r="AU695" t="s">
        <v>6164</v>
      </c>
      <c r="AV695" t="s">
        <v>6165</v>
      </c>
      <c r="AW695" t="s">
        <v>6166</v>
      </c>
      <c r="AX695" t="s">
        <v>6167</v>
      </c>
      <c r="AY695">
        <v>43</v>
      </c>
      <c r="AZ695">
        <v>0</v>
      </c>
      <c r="BA695">
        <v>0</v>
      </c>
      <c r="BB695" t="s">
        <v>6168</v>
      </c>
      <c r="BC695">
        <v>0</v>
      </c>
      <c r="BD695">
        <v>0</v>
      </c>
      <c r="BE695" t="s">
        <v>6169</v>
      </c>
      <c r="BF695" t="s">
        <v>6170</v>
      </c>
      <c r="BG695">
        <v>1</v>
      </c>
      <c r="BH695" t="s">
        <v>6179</v>
      </c>
      <c r="BI695">
        <v>60</v>
      </c>
      <c r="BJ695" t="s">
        <v>6187</v>
      </c>
      <c r="BK695">
        <v>0</v>
      </c>
      <c r="BL695">
        <v>46</v>
      </c>
      <c r="BM695" s="3">
        <f t="shared" si="98"/>
        <v>0.84782608695652173</v>
      </c>
    </row>
    <row r="696" spans="1:65">
      <c r="A696" t="s">
        <v>824</v>
      </c>
      <c r="B696" s="2">
        <v>45700</v>
      </c>
      <c r="C696" t="s">
        <v>47</v>
      </c>
      <c r="D696" t="s">
        <v>630</v>
      </c>
      <c r="E696">
        <v>2</v>
      </c>
      <c r="F696" t="s">
        <v>72</v>
      </c>
      <c r="G696" t="s">
        <v>50</v>
      </c>
      <c r="H696" t="s">
        <v>179</v>
      </c>
      <c r="I696" t="s">
        <v>52</v>
      </c>
      <c r="J696" t="s">
        <v>53</v>
      </c>
      <c r="K696" t="s">
        <v>54</v>
      </c>
      <c r="L696" t="s">
        <v>55</v>
      </c>
      <c r="M696" t="s">
        <v>56</v>
      </c>
      <c r="N696" t="s">
        <v>94</v>
      </c>
      <c r="O696" t="s">
        <v>58</v>
      </c>
      <c r="P696">
        <v>54</v>
      </c>
      <c r="Q696">
        <v>58</v>
      </c>
      <c r="R696">
        <v>60</v>
      </c>
      <c r="S696">
        <v>1</v>
      </c>
      <c r="T696">
        <f t="shared" si="90"/>
        <v>59</v>
      </c>
      <c r="U696">
        <v>53</v>
      </c>
      <c r="V696">
        <f t="shared" si="91"/>
        <v>6</v>
      </c>
      <c r="W696" s="3">
        <f t="shared" si="92"/>
        <v>1.6666666666666666E-2</v>
      </c>
      <c r="X696">
        <v>23</v>
      </c>
      <c r="Y696" s="4">
        <v>0</v>
      </c>
      <c r="Z696" s="4">
        <v>0.9</v>
      </c>
      <c r="AA696" s="5">
        <v>38708.31</v>
      </c>
      <c r="AB696" s="5">
        <f t="shared" si="93"/>
        <v>2051540.43</v>
      </c>
      <c r="AC696" s="5">
        <v>23472.3</v>
      </c>
      <c r="AD696" s="5">
        <f t="shared" si="94"/>
        <v>1408338</v>
      </c>
      <c r="AE696" s="5">
        <v>105355.77</v>
      </c>
      <c r="AF696" s="5">
        <v>26505.16</v>
      </c>
      <c r="AG696" s="5">
        <v>8550.7999999999993</v>
      </c>
      <c r="AH696" s="5">
        <v>1305</v>
      </c>
      <c r="AI696" s="5">
        <v>3200</v>
      </c>
      <c r="AJ696">
        <v>0</v>
      </c>
      <c r="AK696" s="5">
        <v>0</v>
      </c>
      <c r="AL696" s="5">
        <v>3834.16</v>
      </c>
      <c r="AM696" s="5">
        <v>33596.49</v>
      </c>
      <c r="AN696">
        <v>4</v>
      </c>
      <c r="AO696">
        <v>4</v>
      </c>
      <c r="AP696" t="str">
        <f t="shared" si="95"/>
        <v>Yes</v>
      </c>
      <c r="AQ696">
        <v>1</v>
      </c>
      <c r="AR696" s="5">
        <f t="shared" si="96"/>
        <v>1590685.38</v>
      </c>
      <c r="AS696" s="5">
        <f t="shared" si="97"/>
        <v>460855.05</v>
      </c>
      <c r="AT696" t="s">
        <v>59</v>
      </c>
      <c r="AU696" t="s">
        <v>6164</v>
      </c>
      <c r="AV696" t="s">
        <v>6165</v>
      </c>
      <c r="AW696" t="s">
        <v>6166</v>
      </c>
      <c r="AX696" t="s">
        <v>6184</v>
      </c>
      <c r="AY696">
        <v>57</v>
      </c>
      <c r="AZ696">
        <v>0</v>
      </c>
      <c r="BA696">
        <v>32</v>
      </c>
      <c r="BB696" t="s">
        <v>6180</v>
      </c>
      <c r="BC696">
        <v>0</v>
      </c>
      <c r="BD696">
        <v>0</v>
      </c>
      <c r="BE696" t="s">
        <v>6169</v>
      </c>
      <c r="BF696" t="s">
        <v>6170</v>
      </c>
      <c r="BG696">
        <v>0</v>
      </c>
      <c r="BH696" t="s">
        <v>6171</v>
      </c>
      <c r="BI696">
        <v>23</v>
      </c>
      <c r="BJ696" t="s">
        <v>6172</v>
      </c>
      <c r="BK696">
        <v>0</v>
      </c>
      <c r="BL696">
        <v>71</v>
      </c>
      <c r="BM696" s="3">
        <f t="shared" si="98"/>
        <v>0.84507042253521125</v>
      </c>
    </row>
    <row r="697" spans="1:65">
      <c r="A697" t="s">
        <v>825</v>
      </c>
      <c r="B697" s="2">
        <v>45700</v>
      </c>
      <c r="C697" t="s">
        <v>47</v>
      </c>
      <c r="D697" t="s">
        <v>630</v>
      </c>
      <c r="E697">
        <v>2</v>
      </c>
      <c r="F697" t="s">
        <v>49</v>
      </c>
      <c r="G697" t="s">
        <v>79</v>
      </c>
      <c r="H697" t="s">
        <v>111</v>
      </c>
      <c r="I697" t="s">
        <v>52</v>
      </c>
      <c r="J697" t="s">
        <v>65</v>
      </c>
      <c r="K697" t="s">
        <v>54</v>
      </c>
      <c r="L697" t="s">
        <v>67</v>
      </c>
      <c r="M697" t="s">
        <v>56</v>
      </c>
      <c r="N697" t="s">
        <v>76</v>
      </c>
      <c r="O697" t="s">
        <v>120</v>
      </c>
      <c r="P697">
        <v>45</v>
      </c>
      <c r="Q697">
        <v>48</v>
      </c>
      <c r="R697">
        <v>46</v>
      </c>
      <c r="S697">
        <v>1</v>
      </c>
      <c r="T697">
        <f t="shared" si="90"/>
        <v>45</v>
      </c>
      <c r="U697">
        <v>44</v>
      </c>
      <c r="V697">
        <f t="shared" si="91"/>
        <v>1</v>
      </c>
      <c r="W697" s="3">
        <f t="shared" si="92"/>
        <v>2.1739130434782608E-2</v>
      </c>
      <c r="X697">
        <v>26</v>
      </c>
      <c r="Y697" s="4">
        <v>3.2</v>
      </c>
      <c r="Z697" s="4">
        <v>1.1000000000000001</v>
      </c>
      <c r="AA697" s="5">
        <v>55629.37</v>
      </c>
      <c r="AB697" s="5">
        <f t="shared" si="93"/>
        <v>2447692.2799999998</v>
      </c>
      <c r="AC697" s="5">
        <v>33902.410000000003</v>
      </c>
      <c r="AD697" s="5">
        <f t="shared" si="94"/>
        <v>1559510.86</v>
      </c>
      <c r="AE697" s="5">
        <v>105489.31</v>
      </c>
      <c r="AF697" s="5">
        <v>30847.11</v>
      </c>
      <c r="AG697" s="5">
        <v>9760.8799999999992</v>
      </c>
      <c r="AH697" s="5">
        <v>1595</v>
      </c>
      <c r="AI697" s="5">
        <v>4600</v>
      </c>
      <c r="AJ697">
        <v>0</v>
      </c>
      <c r="AK697" s="5">
        <v>0</v>
      </c>
      <c r="AL697" s="5">
        <v>973.03</v>
      </c>
      <c r="AM697" s="5">
        <v>27117.78</v>
      </c>
      <c r="AN697">
        <v>4</v>
      </c>
      <c r="AO697">
        <v>3</v>
      </c>
      <c r="AP697" t="str">
        <f t="shared" si="95"/>
        <v>Yes</v>
      </c>
      <c r="AQ697">
        <v>1</v>
      </c>
      <c r="AR697" s="5">
        <f t="shared" si="96"/>
        <v>1739893.97</v>
      </c>
      <c r="AS697" s="5">
        <f t="shared" si="97"/>
        <v>707798.31</v>
      </c>
      <c r="AT697" t="s">
        <v>59</v>
      </c>
      <c r="AU697" t="s">
        <v>6164</v>
      </c>
      <c r="AV697" t="s">
        <v>6165</v>
      </c>
      <c r="AW697" t="s">
        <v>6166</v>
      </c>
      <c r="AX697" t="s">
        <v>6167</v>
      </c>
      <c r="AY697">
        <v>48</v>
      </c>
      <c r="AZ697">
        <v>0</v>
      </c>
      <c r="BA697">
        <v>10</v>
      </c>
      <c r="BB697" t="s">
        <v>6198</v>
      </c>
      <c r="BC697">
        <v>0</v>
      </c>
      <c r="BD697">
        <v>0</v>
      </c>
      <c r="BE697" t="s">
        <v>6169</v>
      </c>
      <c r="BF697" t="s">
        <v>6170</v>
      </c>
      <c r="BG697">
        <v>0</v>
      </c>
      <c r="BH697" t="s">
        <v>6171</v>
      </c>
      <c r="BI697">
        <v>24</v>
      </c>
      <c r="BJ697" t="s">
        <v>6172</v>
      </c>
      <c r="BK697">
        <v>0</v>
      </c>
      <c r="BL697">
        <v>64</v>
      </c>
      <c r="BM697" s="3">
        <f t="shared" si="98"/>
        <v>0.71875</v>
      </c>
    </row>
    <row r="698" spans="1:65">
      <c r="A698" t="s">
        <v>826</v>
      </c>
      <c r="B698" s="2">
        <v>45700</v>
      </c>
      <c r="C698" t="s">
        <v>47</v>
      </c>
      <c r="D698" t="s">
        <v>630</v>
      </c>
      <c r="E698">
        <v>2</v>
      </c>
      <c r="F698" t="s">
        <v>72</v>
      </c>
      <c r="G698" t="s">
        <v>79</v>
      </c>
      <c r="H698" t="s">
        <v>159</v>
      </c>
      <c r="I698" t="s">
        <v>52</v>
      </c>
      <c r="J698" t="s">
        <v>65</v>
      </c>
      <c r="K698" t="s">
        <v>54</v>
      </c>
      <c r="L698" t="s">
        <v>92</v>
      </c>
      <c r="M698" t="s">
        <v>68</v>
      </c>
      <c r="N698" t="s">
        <v>57</v>
      </c>
      <c r="O698" t="s">
        <v>82</v>
      </c>
      <c r="P698">
        <v>41</v>
      </c>
      <c r="Q698">
        <v>44</v>
      </c>
      <c r="R698">
        <v>46</v>
      </c>
      <c r="S698">
        <v>1</v>
      </c>
      <c r="T698">
        <f t="shared" si="90"/>
        <v>45</v>
      </c>
      <c r="U698">
        <v>39</v>
      </c>
      <c r="V698">
        <f t="shared" si="91"/>
        <v>6</v>
      </c>
      <c r="W698" s="3">
        <f t="shared" si="92"/>
        <v>2.1739130434782608E-2</v>
      </c>
      <c r="X698">
        <v>32</v>
      </c>
      <c r="Y698" s="4">
        <v>7.7</v>
      </c>
      <c r="Z698" s="4">
        <v>2.2999999999999998</v>
      </c>
      <c r="AA698" s="5">
        <v>55444.37</v>
      </c>
      <c r="AB698" s="5">
        <f t="shared" si="93"/>
        <v>2162330.4300000002</v>
      </c>
      <c r="AC698" s="5">
        <v>33512.18</v>
      </c>
      <c r="AD698" s="5">
        <f t="shared" si="94"/>
        <v>1541560.28</v>
      </c>
      <c r="AE698" s="5">
        <v>108751.41</v>
      </c>
      <c r="AF698" s="5">
        <v>28318.28</v>
      </c>
      <c r="AG698" s="5">
        <v>9261.07</v>
      </c>
      <c r="AH698" s="5">
        <v>3335</v>
      </c>
      <c r="AI698" s="5">
        <v>4600</v>
      </c>
      <c r="AJ698">
        <v>0</v>
      </c>
      <c r="AK698" s="5">
        <v>0</v>
      </c>
      <c r="AL698" s="5">
        <v>5912.18</v>
      </c>
      <c r="AM698" s="5">
        <v>25752.880000000001</v>
      </c>
      <c r="AN698">
        <v>4</v>
      </c>
      <c r="AO698">
        <v>2</v>
      </c>
      <c r="AP698" t="str">
        <f t="shared" si="95"/>
        <v>Yes</v>
      </c>
      <c r="AQ698">
        <v>1</v>
      </c>
      <c r="AR698" s="5">
        <f t="shared" si="96"/>
        <v>1727491.1</v>
      </c>
      <c r="AS698" s="5">
        <f t="shared" si="97"/>
        <v>434839.33</v>
      </c>
      <c r="AT698" t="s">
        <v>59</v>
      </c>
      <c r="AU698" t="s">
        <v>6164</v>
      </c>
      <c r="AV698" t="s">
        <v>6165</v>
      </c>
      <c r="AW698" t="s">
        <v>6166</v>
      </c>
      <c r="AX698" t="s">
        <v>6184</v>
      </c>
      <c r="AY698">
        <v>41</v>
      </c>
      <c r="AZ698">
        <v>0</v>
      </c>
      <c r="BA698">
        <v>37</v>
      </c>
      <c r="BB698" t="s">
        <v>6180</v>
      </c>
      <c r="BC698">
        <v>0</v>
      </c>
      <c r="BD698">
        <v>0</v>
      </c>
      <c r="BE698" t="s">
        <v>6169</v>
      </c>
      <c r="BF698" t="s">
        <v>6170</v>
      </c>
      <c r="BG698">
        <v>0</v>
      </c>
      <c r="BH698" t="s">
        <v>6171</v>
      </c>
      <c r="BI698">
        <v>49</v>
      </c>
      <c r="BJ698" t="s">
        <v>6172</v>
      </c>
      <c r="BK698">
        <v>0</v>
      </c>
      <c r="BL698">
        <v>64</v>
      </c>
      <c r="BM698" s="3">
        <f t="shared" si="98"/>
        <v>0.71875</v>
      </c>
    </row>
    <row r="699" spans="1:65">
      <c r="A699" t="s">
        <v>827</v>
      </c>
      <c r="B699" s="2">
        <v>45700</v>
      </c>
      <c r="C699" t="s">
        <v>47</v>
      </c>
      <c r="D699" t="s">
        <v>630</v>
      </c>
      <c r="E699">
        <v>2</v>
      </c>
      <c r="F699" t="s">
        <v>72</v>
      </c>
      <c r="G699" t="s">
        <v>62</v>
      </c>
      <c r="H699" t="s">
        <v>150</v>
      </c>
      <c r="I699" t="s">
        <v>74</v>
      </c>
      <c r="J699" t="s">
        <v>81</v>
      </c>
      <c r="K699" t="s">
        <v>75</v>
      </c>
      <c r="L699" t="s">
        <v>92</v>
      </c>
      <c r="M699" t="s">
        <v>56</v>
      </c>
      <c r="N699" t="s">
        <v>76</v>
      </c>
      <c r="O699" t="s">
        <v>58</v>
      </c>
      <c r="P699">
        <v>35</v>
      </c>
      <c r="Q699">
        <v>36</v>
      </c>
      <c r="R699">
        <v>36</v>
      </c>
      <c r="S699">
        <v>1</v>
      </c>
      <c r="T699">
        <f t="shared" si="90"/>
        <v>35</v>
      </c>
      <c r="U699">
        <v>34</v>
      </c>
      <c r="V699">
        <f t="shared" si="91"/>
        <v>1</v>
      </c>
      <c r="W699" s="3">
        <f t="shared" si="92"/>
        <v>2.7777777777777776E-2</v>
      </c>
      <c r="X699">
        <v>27</v>
      </c>
      <c r="Y699" s="4">
        <v>2.2999999999999998</v>
      </c>
      <c r="Z699" s="4">
        <v>1.4</v>
      </c>
      <c r="AA699" s="5">
        <v>77509.94</v>
      </c>
      <c r="AB699" s="5">
        <f t="shared" si="93"/>
        <v>2635337.96</v>
      </c>
      <c r="AC699" s="5">
        <v>53553.91</v>
      </c>
      <c r="AD699" s="5">
        <f t="shared" si="94"/>
        <v>1927940.76</v>
      </c>
      <c r="AE699" s="5">
        <v>111374.67</v>
      </c>
      <c r="AF699" s="5">
        <v>31321.48</v>
      </c>
      <c r="AG699" s="5">
        <v>9369.65</v>
      </c>
      <c r="AH699" s="5">
        <v>2030</v>
      </c>
      <c r="AI699" s="5">
        <v>6800</v>
      </c>
      <c r="AJ699">
        <v>0</v>
      </c>
      <c r="AK699" s="5">
        <v>0</v>
      </c>
      <c r="AL699" s="5">
        <v>1532.31</v>
      </c>
      <c r="AM699" s="5">
        <v>22766.84</v>
      </c>
      <c r="AN699">
        <v>4</v>
      </c>
      <c r="AO699">
        <v>3</v>
      </c>
      <c r="AP699" t="str">
        <f t="shared" si="95"/>
        <v>Yes</v>
      </c>
      <c r="AQ699">
        <v>0</v>
      </c>
      <c r="AR699" s="5">
        <f t="shared" si="96"/>
        <v>2113135.71</v>
      </c>
      <c r="AS699" s="5">
        <f t="shared" si="97"/>
        <v>522202.25</v>
      </c>
      <c r="AT699" t="s">
        <v>59</v>
      </c>
      <c r="AU699" t="s">
        <v>6164</v>
      </c>
      <c r="AV699" t="s">
        <v>6165</v>
      </c>
      <c r="AW699" t="s">
        <v>6166</v>
      </c>
      <c r="AX699" t="s">
        <v>6184</v>
      </c>
      <c r="AY699">
        <v>35</v>
      </c>
      <c r="AZ699">
        <v>0</v>
      </c>
      <c r="BA699">
        <v>13</v>
      </c>
      <c r="BB699" t="s">
        <v>6191</v>
      </c>
      <c r="BC699">
        <v>0</v>
      </c>
      <c r="BD699">
        <v>0</v>
      </c>
      <c r="BE699" t="s">
        <v>6169</v>
      </c>
      <c r="BF699" t="s">
        <v>6170</v>
      </c>
      <c r="BG699">
        <v>0</v>
      </c>
      <c r="BH699" t="s">
        <v>6171</v>
      </c>
      <c r="BI699">
        <v>40</v>
      </c>
      <c r="BJ699" t="s">
        <v>6172</v>
      </c>
      <c r="BK699">
        <v>0</v>
      </c>
      <c r="BL699">
        <v>52</v>
      </c>
      <c r="BM699" s="3">
        <f t="shared" si="98"/>
        <v>0.69230769230769229</v>
      </c>
    </row>
    <row r="700" spans="1:65">
      <c r="A700" t="s">
        <v>828</v>
      </c>
      <c r="B700" s="2">
        <v>45700</v>
      </c>
      <c r="C700" t="s">
        <v>47</v>
      </c>
      <c r="D700" t="s">
        <v>630</v>
      </c>
      <c r="E700">
        <v>2</v>
      </c>
      <c r="F700" t="s">
        <v>72</v>
      </c>
      <c r="G700" t="s">
        <v>50</v>
      </c>
      <c r="H700" t="s">
        <v>73</v>
      </c>
      <c r="I700" t="s">
        <v>74</v>
      </c>
      <c r="J700" t="s">
        <v>65</v>
      </c>
      <c r="K700" t="s">
        <v>75</v>
      </c>
      <c r="L700" t="s">
        <v>67</v>
      </c>
      <c r="M700" t="s">
        <v>56</v>
      </c>
      <c r="N700" t="s">
        <v>76</v>
      </c>
      <c r="O700" t="s">
        <v>120</v>
      </c>
      <c r="P700">
        <v>52</v>
      </c>
      <c r="Q700">
        <v>55</v>
      </c>
      <c r="R700">
        <v>56</v>
      </c>
      <c r="S700">
        <v>1</v>
      </c>
      <c r="T700">
        <f t="shared" si="90"/>
        <v>55</v>
      </c>
      <c r="U700">
        <v>50</v>
      </c>
      <c r="V700">
        <f t="shared" si="91"/>
        <v>5</v>
      </c>
      <c r="W700" s="3">
        <f t="shared" si="92"/>
        <v>1.7857142857142856E-2</v>
      </c>
      <c r="X700">
        <v>33</v>
      </c>
      <c r="Y700" s="4">
        <v>7.9</v>
      </c>
      <c r="Z700" s="4">
        <v>2.5</v>
      </c>
      <c r="AA700" s="5">
        <v>51376.12</v>
      </c>
      <c r="AB700" s="5">
        <f t="shared" si="93"/>
        <v>2568806</v>
      </c>
      <c r="AC700" s="5">
        <v>33906.81</v>
      </c>
      <c r="AD700" s="5">
        <f t="shared" si="94"/>
        <v>1898781.36</v>
      </c>
      <c r="AE700" s="5">
        <v>124043.53</v>
      </c>
      <c r="AF700" s="5">
        <v>35526.300000000003</v>
      </c>
      <c r="AG700" s="5">
        <v>9606.2099999999991</v>
      </c>
      <c r="AH700" s="5">
        <v>3625</v>
      </c>
      <c r="AI700" s="5">
        <v>4600</v>
      </c>
      <c r="AJ700">
        <v>0</v>
      </c>
      <c r="AK700" s="5">
        <v>0</v>
      </c>
      <c r="AL700" s="5">
        <v>4747.7</v>
      </c>
      <c r="AM700" s="5">
        <v>37744.980000000003</v>
      </c>
      <c r="AN700">
        <v>4</v>
      </c>
      <c r="AO700">
        <v>5</v>
      </c>
      <c r="AP700" t="str">
        <f t="shared" si="95"/>
        <v>No</v>
      </c>
      <c r="AQ700">
        <v>1</v>
      </c>
      <c r="AR700" s="5">
        <f t="shared" si="96"/>
        <v>2118675.08</v>
      </c>
      <c r="AS700" s="5">
        <f t="shared" si="97"/>
        <v>450130.92</v>
      </c>
      <c r="AT700" t="s">
        <v>59</v>
      </c>
      <c r="AU700" t="s">
        <v>6164</v>
      </c>
      <c r="AV700" t="s">
        <v>6165</v>
      </c>
      <c r="AW700" t="s">
        <v>6166</v>
      </c>
      <c r="AX700" t="s">
        <v>6184</v>
      </c>
      <c r="AY700">
        <v>53</v>
      </c>
      <c r="AZ700">
        <v>0</v>
      </c>
      <c r="BA700">
        <v>27</v>
      </c>
      <c r="BB700" t="s">
        <v>6180</v>
      </c>
      <c r="BC700">
        <v>1</v>
      </c>
      <c r="BD700">
        <v>0</v>
      </c>
      <c r="BE700" t="s">
        <v>6178</v>
      </c>
      <c r="BF700" t="s">
        <v>6170</v>
      </c>
      <c r="BG700">
        <v>0</v>
      </c>
      <c r="BH700" t="s">
        <v>6171</v>
      </c>
      <c r="BI700">
        <v>33</v>
      </c>
      <c r="BJ700" t="s">
        <v>6172</v>
      </c>
      <c r="BK700">
        <v>0</v>
      </c>
      <c r="BL700">
        <v>63</v>
      </c>
      <c r="BM700" s="3">
        <f t="shared" si="98"/>
        <v>0.88888888888888884</v>
      </c>
    </row>
    <row r="701" spans="1:65">
      <c r="A701" t="s">
        <v>829</v>
      </c>
      <c r="B701" s="2">
        <v>45700</v>
      </c>
      <c r="C701" t="s">
        <v>47</v>
      </c>
      <c r="D701" t="s">
        <v>630</v>
      </c>
      <c r="E701">
        <v>2</v>
      </c>
      <c r="F701" t="s">
        <v>78</v>
      </c>
      <c r="G701" t="s">
        <v>79</v>
      </c>
      <c r="H701" t="s">
        <v>143</v>
      </c>
      <c r="I701" t="s">
        <v>52</v>
      </c>
      <c r="J701" t="s">
        <v>53</v>
      </c>
      <c r="K701" t="s">
        <v>75</v>
      </c>
      <c r="L701" t="s">
        <v>67</v>
      </c>
      <c r="M701" t="s">
        <v>68</v>
      </c>
      <c r="N701" t="s">
        <v>69</v>
      </c>
      <c r="O701" t="s">
        <v>120</v>
      </c>
      <c r="P701">
        <v>63</v>
      </c>
      <c r="Q701">
        <v>66</v>
      </c>
      <c r="R701">
        <v>62</v>
      </c>
      <c r="S701">
        <v>3</v>
      </c>
      <c r="T701">
        <f t="shared" si="90"/>
        <v>59</v>
      </c>
      <c r="U701">
        <v>59</v>
      </c>
      <c r="V701">
        <f t="shared" si="91"/>
        <v>0</v>
      </c>
      <c r="W701" s="3">
        <f t="shared" si="92"/>
        <v>4.8387096774193547E-2</v>
      </c>
      <c r="X701">
        <v>30</v>
      </c>
      <c r="Y701" s="4">
        <v>3.6</v>
      </c>
      <c r="Z701" s="4">
        <v>0.9</v>
      </c>
      <c r="AA701" s="5">
        <v>36293.51</v>
      </c>
      <c r="AB701" s="5">
        <f t="shared" si="93"/>
        <v>2141317.09</v>
      </c>
      <c r="AC701" s="5">
        <v>21840.720000000001</v>
      </c>
      <c r="AD701" s="5">
        <f t="shared" si="94"/>
        <v>1354124.64</v>
      </c>
      <c r="AE701" s="5">
        <v>109816.68</v>
      </c>
      <c r="AF701" s="5">
        <v>30180.77</v>
      </c>
      <c r="AG701" s="5">
        <v>9640.7999999999993</v>
      </c>
      <c r="AH701" s="5">
        <v>1305</v>
      </c>
      <c r="AI701" s="5">
        <v>9600</v>
      </c>
      <c r="AJ701">
        <v>1</v>
      </c>
      <c r="AK701" s="5">
        <v>9090.42</v>
      </c>
      <c r="AL701" s="5">
        <v>0</v>
      </c>
      <c r="AM701" s="5">
        <v>39419.769999999997</v>
      </c>
      <c r="AN701">
        <v>4</v>
      </c>
      <c r="AO701">
        <v>4</v>
      </c>
      <c r="AP701" t="str">
        <f t="shared" si="95"/>
        <v>Yes</v>
      </c>
      <c r="AQ701">
        <v>2</v>
      </c>
      <c r="AR701" s="5">
        <f t="shared" si="96"/>
        <v>1563178.08</v>
      </c>
      <c r="AS701" s="5">
        <f t="shared" si="97"/>
        <v>578139.01</v>
      </c>
      <c r="AT701" t="s">
        <v>116</v>
      </c>
      <c r="AU701" t="s">
        <v>6199</v>
      </c>
      <c r="AV701" t="s">
        <v>6200</v>
      </c>
      <c r="AW701" t="s">
        <v>6175</v>
      </c>
      <c r="AX701" t="s">
        <v>6167</v>
      </c>
      <c r="AY701">
        <v>70</v>
      </c>
      <c r="AZ701">
        <v>4</v>
      </c>
      <c r="BA701">
        <v>0</v>
      </c>
      <c r="BB701" t="s">
        <v>6168</v>
      </c>
      <c r="BC701">
        <v>0</v>
      </c>
      <c r="BD701">
        <v>0</v>
      </c>
      <c r="BE701" t="s">
        <v>6169</v>
      </c>
      <c r="BF701" t="s">
        <v>6176</v>
      </c>
      <c r="BG701">
        <v>1</v>
      </c>
      <c r="BH701" t="s">
        <v>6179</v>
      </c>
      <c r="BI701">
        <v>37</v>
      </c>
      <c r="BJ701" t="s">
        <v>6172</v>
      </c>
      <c r="BK701">
        <v>0</v>
      </c>
      <c r="BL701">
        <v>72</v>
      </c>
      <c r="BM701" s="3">
        <f t="shared" si="98"/>
        <v>0.86111111111111116</v>
      </c>
    </row>
    <row r="702" spans="1:65">
      <c r="A702" t="s">
        <v>830</v>
      </c>
      <c r="B702" s="2">
        <v>45700</v>
      </c>
      <c r="C702" t="s">
        <v>47</v>
      </c>
      <c r="D702" t="s">
        <v>630</v>
      </c>
      <c r="E702">
        <v>2</v>
      </c>
      <c r="F702" t="s">
        <v>49</v>
      </c>
      <c r="G702" t="s">
        <v>62</v>
      </c>
      <c r="H702" t="s">
        <v>226</v>
      </c>
      <c r="I702" t="s">
        <v>52</v>
      </c>
      <c r="J702" t="s">
        <v>81</v>
      </c>
      <c r="K702" t="s">
        <v>75</v>
      </c>
      <c r="L702" t="s">
        <v>87</v>
      </c>
      <c r="M702" t="s">
        <v>56</v>
      </c>
      <c r="N702" t="s">
        <v>94</v>
      </c>
      <c r="O702" t="s">
        <v>70</v>
      </c>
      <c r="P702">
        <v>29</v>
      </c>
      <c r="Q702">
        <v>31</v>
      </c>
      <c r="R702">
        <v>30</v>
      </c>
      <c r="S702">
        <v>1</v>
      </c>
      <c r="T702">
        <f t="shared" si="90"/>
        <v>29</v>
      </c>
      <c r="U702">
        <v>28</v>
      </c>
      <c r="V702">
        <f t="shared" si="91"/>
        <v>1</v>
      </c>
      <c r="W702" s="3">
        <f t="shared" si="92"/>
        <v>3.3333333333333333E-2</v>
      </c>
      <c r="X702">
        <v>39</v>
      </c>
      <c r="Y702" s="4">
        <v>8</v>
      </c>
      <c r="Z702" s="4">
        <v>2</v>
      </c>
      <c r="AA702" s="5">
        <v>78866.78</v>
      </c>
      <c r="AB702" s="5">
        <f t="shared" si="93"/>
        <v>2208269.84</v>
      </c>
      <c r="AC702" s="5">
        <v>54062.68</v>
      </c>
      <c r="AD702" s="5">
        <f t="shared" si="94"/>
        <v>1621880.4</v>
      </c>
      <c r="AE702" s="5">
        <v>97325.61</v>
      </c>
      <c r="AF702" s="5">
        <v>27846.1</v>
      </c>
      <c r="AG702" s="5">
        <v>10976.8</v>
      </c>
      <c r="AH702" s="5">
        <v>2900</v>
      </c>
      <c r="AI702" s="5">
        <v>6800</v>
      </c>
      <c r="AJ702">
        <v>0</v>
      </c>
      <c r="AK702" s="5">
        <v>0</v>
      </c>
      <c r="AL702" s="5">
        <v>1460.37</v>
      </c>
      <c r="AM702" s="5">
        <v>18139.12</v>
      </c>
      <c r="AN702">
        <v>4</v>
      </c>
      <c r="AO702">
        <v>4</v>
      </c>
      <c r="AP702" t="str">
        <f t="shared" si="95"/>
        <v>Yes</v>
      </c>
      <c r="AQ702">
        <v>1</v>
      </c>
      <c r="AR702" s="5">
        <f t="shared" si="96"/>
        <v>1787328.4</v>
      </c>
      <c r="AS702" s="5">
        <f t="shared" si="97"/>
        <v>420941.44</v>
      </c>
      <c r="AT702" t="s">
        <v>59</v>
      </c>
      <c r="AU702" t="s">
        <v>6164</v>
      </c>
      <c r="AV702" t="s">
        <v>6165</v>
      </c>
      <c r="AW702" t="s">
        <v>6166</v>
      </c>
      <c r="AX702" t="s">
        <v>6177</v>
      </c>
      <c r="AY702">
        <v>29</v>
      </c>
      <c r="AZ702">
        <v>0</v>
      </c>
      <c r="BA702">
        <v>10</v>
      </c>
      <c r="BB702" t="s">
        <v>6191</v>
      </c>
      <c r="BC702">
        <v>0</v>
      </c>
      <c r="BD702">
        <v>0</v>
      </c>
      <c r="BE702" t="s">
        <v>6169</v>
      </c>
      <c r="BF702" t="s">
        <v>6170</v>
      </c>
      <c r="BG702">
        <v>0</v>
      </c>
      <c r="BH702" t="s">
        <v>6171</v>
      </c>
      <c r="BI702">
        <v>33</v>
      </c>
      <c r="BJ702" t="s">
        <v>6172</v>
      </c>
      <c r="BK702">
        <v>0</v>
      </c>
      <c r="BL702">
        <v>51</v>
      </c>
      <c r="BM702" s="3">
        <f t="shared" si="98"/>
        <v>0.58823529411764708</v>
      </c>
    </row>
    <row r="703" spans="1:65">
      <c r="A703" t="s">
        <v>831</v>
      </c>
      <c r="B703" s="2">
        <v>45700</v>
      </c>
      <c r="C703" t="s">
        <v>47</v>
      </c>
      <c r="D703" t="s">
        <v>630</v>
      </c>
      <c r="E703">
        <v>2</v>
      </c>
      <c r="F703" t="s">
        <v>49</v>
      </c>
      <c r="G703" t="s">
        <v>79</v>
      </c>
      <c r="H703" t="s">
        <v>106</v>
      </c>
      <c r="I703" t="s">
        <v>52</v>
      </c>
      <c r="J703" t="s">
        <v>81</v>
      </c>
      <c r="K703" t="s">
        <v>75</v>
      </c>
      <c r="L703" t="s">
        <v>87</v>
      </c>
      <c r="M703" t="s">
        <v>56</v>
      </c>
      <c r="N703" t="s">
        <v>76</v>
      </c>
      <c r="O703" t="s">
        <v>82</v>
      </c>
      <c r="P703">
        <v>36</v>
      </c>
      <c r="Q703">
        <v>37</v>
      </c>
      <c r="R703">
        <v>37</v>
      </c>
      <c r="S703">
        <v>1</v>
      </c>
      <c r="T703">
        <f t="shared" si="90"/>
        <v>36</v>
      </c>
      <c r="U703">
        <v>35</v>
      </c>
      <c r="V703">
        <f t="shared" si="91"/>
        <v>1</v>
      </c>
      <c r="W703" s="3">
        <f t="shared" si="92"/>
        <v>2.7027027027027029E-2</v>
      </c>
      <c r="X703">
        <v>33</v>
      </c>
      <c r="Y703" s="4">
        <v>1.5</v>
      </c>
      <c r="Z703" s="4">
        <v>0.8</v>
      </c>
      <c r="AA703" s="5">
        <v>78752.34</v>
      </c>
      <c r="AB703" s="5">
        <f t="shared" si="93"/>
        <v>2756331.9</v>
      </c>
      <c r="AC703" s="5">
        <v>54466.9</v>
      </c>
      <c r="AD703" s="5">
        <f t="shared" si="94"/>
        <v>2015275.3</v>
      </c>
      <c r="AE703" s="5">
        <v>116685.92</v>
      </c>
      <c r="AF703" s="5">
        <v>32989.01</v>
      </c>
      <c r="AG703" s="5">
        <v>10528.96</v>
      </c>
      <c r="AH703" s="5">
        <v>1160</v>
      </c>
      <c r="AI703" s="5">
        <v>6800</v>
      </c>
      <c r="AJ703">
        <v>0</v>
      </c>
      <c r="AK703" s="5">
        <v>0</v>
      </c>
      <c r="AL703" s="5">
        <v>1524.15</v>
      </c>
      <c r="AM703" s="5">
        <v>21719.38</v>
      </c>
      <c r="AN703">
        <v>4</v>
      </c>
      <c r="AO703">
        <v>3</v>
      </c>
      <c r="AP703" t="str">
        <f t="shared" si="95"/>
        <v>Yes</v>
      </c>
      <c r="AQ703">
        <v>1</v>
      </c>
      <c r="AR703" s="5">
        <f t="shared" si="96"/>
        <v>2206682.7200000002</v>
      </c>
      <c r="AS703" s="5">
        <f t="shared" si="97"/>
        <v>549649.18000000005</v>
      </c>
      <c r="AT703" t="s">
        <v>59</v>
      </c>
      <c r="AU703" t="s">
        <v>6164</v>
      </c>
      <c r="AV703" t="s">
        <v>6165</v>
      </c>
      <c r="AW703" t="s">
        <v>6166</v>
      </c>
      <c r="AX703" t="s">
        <v>6184</v>
      </c>
      <c r="AY703">
        <v>37</v>
      </c>
      <c r="AZ703">
        <v>0</v>
      </c>
      <c r="BA703">
        <v>10</v>
      </c>
      <c r="BB703" t="s">
        <v>6191</v>
      </c>
      <c r="BC703">
        <v>0</v>
      </c>
      <c r="BD703">
        <v>0</v>
      </c>
      <c r="BE703" t="s">
        <v>6169</v>
      </c>
      <c r="BF703" t="s">
        <v>6170</v>
      </c>
      <c r="BG703">
        <v>0</v>
      </c>
      <c r="BH703" t="s">
        <v>6171</v>
      </c>
      <c r="BI703">
        <v>55</v>
      </c>
      <c r="BJ703" t="s">
        <v>6187</v>
      </c>
      <c r="BK703">
        <v>0</v>
      </c>
      <c r="BL703">
        <v>45</v>
      </c>
      <c r="BM703" s="3">
        <f t="shared" si="98"/>
        <v>0.82222222222222219</v>
      </c>
    </row>
    <row r="704" spans="1:65">
      <c r="A704" t="s">
        <v>832</v>
      </c>
      <c r="B704" s="2">
        <v>45700</v>
      </c>
      <c r="C704" t="s">
        <v>47</v>
      </c>
      <c r="D704" t="s">
        <v>630</v>
      </c>
      <c r="E704">
        <v>2</v>
      </c>
      <c r="F704" t="s">
        <v>72</v>
      </c>
      <c r="G704" t="s">
        <v>79</v>
      </c>
      <c r="H704" t="s">
        <v>213</v>
      </c>
      <c r="I704" t="s">
        <v>64</v>
      </c>
      <c r="J704" t="s">
        <v>53</v>
      </c>
      <c r="K704" t="s">
        <v>75</v>
      </c>
      <c r="L704" t="s">
        <v>55</v>
      </c>
      <c r="M704" t="s">
        <v>56</v>
      </c>
      <c r="N704" t="s">
        <v>69</v>
      </c>
      <c r="O704" t="s">
        <v>58</v>
      </c>
      <c r="P704">
        <v>61</v>
      </c>
      <c r="Q704">
        <v>64</v>
      </c>
      <c r="R704">
        <v>64</v>
      </c>
      <c r="S704">
        <v>1</v>
      </c>
      <c r="T704">
        <f t="shared" si="90"/>
        <v>63</v>
      </c>
      <c r="U704">
        <v>61</v>
      </c>
      <c r="V704">
        <f t="shared" si="91"/>
        <v>2</v>
      </c>
      <c r="W704" s="3">
        <f t="shared" si="92"/>
        <v>1.5625E-2</v>
      </c>
      <c r="X704">
        <v>19</v>
      </c>
      <c r="Y704" s="4">
        <v>4.5</v>
      </c>
      <c r="Z704" s="4">
        <v>1.6</v>
      </c>
      <c r="AA704" s="5">
        <v>35812.51</v>
      </c>
      <c r="AB704" s="5">
        <f t="shared" si="93"/>
        <v>2184563.11</v>
      </c>
      <c r="AC704" s="5">
        <v>23636.54</v>
      </c>
      <c r="AD704" s="5">
        <f t="shared" si="94"/>
        <v>1512738.56</v>
      </c>
      <c r="AE704" s="5">
        <v>105796.1</v>
      </c>
      <c r="AF704" s="5">
        <v>27352.18</v>
      </c>
      <c r="AG704" s="5">
        <v>8257.32</v>
      </c>
      <c r="AH704" s="5">
        <v>2320</v>
      </c>
      <c r="AI704" s="5">
        <v>3200</v>
      </c>
      <c r="AJ704">
        <v>0</v>
      </c>
      <c r="AK704" s="5">
        <v>0</v>
      </c>
      <c r="AL704" s="5">
        <v>1349.34</v>
      </c>
      <c r="AM704" s="5">
        <v>40269.769999999997</v>
      </c>
      <c r="AN704">
        <v>4</v>
      </c>
      <c r="AO704">
        <v>4</v>
      </c>
      <c r="AP704" t="str">
        <f t="shared" si="95"/>
        <v>Yes</v>
      </c>
      <c r="AQ704">
        <v>1</v>
      </c>
      <c r="AR704" s="5">
        <f t="shared" si="96"/>
        <v>1701283.27</v>
      </c>
      <c r="AS704" s="5">
        <f t="shared" si="97"/>
        <v>483279.84</v>
      </c>
      <c r="AT704" t="s">
        <v>59</v>
      </c>
      <c r="AU704" t="s">
        <v>6164</v>
      </c>
      <c r="AV704" t="s">
        <v>6165</v>
      </c>
      <c r="AW704" t="s">
        <v>6166</v>
      </c>
      <c r="AX704" t="s">
        <v>6184</v>
      </c>
      <c r="AY704">
        <v>61</v>
      </c>
      <c r="AZ704">
        <v>0</v>
      </c>
      <c r="BA704">
        <v>16</v>
      </c>
      <c r="BB704" t="s">
        <v>6180</v>
      </c>
      <c r="BC704">
        <v>0</v>
      </c>
      <c r="BD704">
        <v>0</v>
      </c>
      <c r="BE704" t="s">
        <v>6169</v>
      </c>
      <c r="BF704" t="s">
        <v>6170</v>
      </c>
      <c r="BG704">
        <v>0</v>
      </c>
      <c r="BH704" t="s">
        <v>6171</v>
      </c>
      <c r="BI704">
        <v>35</v>
      </c>
      <c r="BJ704" t="s">
        <v>6172</v>
      </c>
      <c r="BK704">
        <v>0</v>
      </c>
      <c r="BL704">
        <v>74</v>
      </c>
      <c r="BM704" s="3">
        <f t="shared" si="98"/>
        <v>0.86486486486486491</v>
      </c>
    </row>
    <row r="705" spans="1:65">
      <c r="A705" t="s">
        <v>833</v>
      </c>
      <c r="B705" s="2">
        <v>45700</v>
      </c>
      <c r="C705" t="s">
        <v>47</v>
      </c>
      <c r="D705" t="s">
        <v>630</v>
      </c>
      <c r="E705">
        <v>2</v>
      </c>
      <c r="F705" t="s">
        <v>78</v>
      </c>
      <c r="G705" t="s">
        <v>50</v>
      </c>
      <c r="H705" t="s">
        <v>161</v>
      </c>
      <c r="I705" t="s">
        <v>64</v>
      </c>
      <c r="J705" t="s">
        <v>53</v>
      </c>
      <c r="K705" t="s">
        <v>75</v>
      </c>
      <c r="L705" t="s">
        <v>55</v>
      </c>
      <c r="M705" t="s">
        <v>68</v>
      </c>
      <c r="N705" t="s">
        <v>76</v>
      </c>
      <c r="O705" t="s">
        <v>70</v>
      </c>
      <c r="P705">
        <v>61</v>
      </c>
      <c r="Q705">
        <v>61</v>
      </c>
      <c r="R705">
        <v>60</v>
      </c>
      <c r="S705">
        <v>2</v>
      </c>
      <c r="T705">
        <f t="shared" si="90"/>
        <v>58</v>
      </c>
      <c r="U705">
        <v>58</v>
      </c>
      <c r="V705">
        <f t="shared" si="91"/>
        <v>0</v>
      </c>
      <c r="W705" s="3">
        <f t="shared" si="92"/>
        <v>3.3333333333333333E-2</v>
      </c>
      <c r="X705">
        <v>34</v>
      </c>
      <c r="Y705" s="4">
        <v>0.8</v>
      </c>
      <c r="Z705" s="4">
        <v>0.7</v>
      </c>
      <c r="AA705" s="5">
        <v>36275.019999999997</v>
      </c>
      <c r="AB705" s="5">
        <f t="shared" si="93"/>
        <v>2103951.16</v>
      </c>
      <c r="AC705" s="5">
        <v>22654.76</v>
      </c>
      <c r="AD705" s="5">
        <f t="shared" si="94"/>
        <v>1359285.6</v>
      </c>
      <c r="AE705" s="5">
        <v>97841.07</v>
      </c>
      <c r="AF705" s="5">
        <v>29889.38</v>
      </c>
      <c r="AG705" s="5">
        <v>10645.15</v>
      </c>
      <c r="AH705" s="5">
        <v>1015</v>
      </c>
      <c r="AI705" s="5">
        <v>6400</v>
      </c>
      <c r="AJ705">
        <v>1</v>
      </c>
      <c r="AK705" s="5">
        <v>8943.4500000000007</v>
      </c>
      <c r="AL705" s="5">
        <v>0</v>
      </c>
      <c r="AM705" s="5">
        <v>36006.769999999997</v>
      </c>
      <c r="AN705">
        <v>4</v>
      </c>
      <c r="AO705">
        <v>3</v>
      </c>
      <c r="AP705" t="str">
        <f t="shared" si="95"/>
        <v>Yes</v>
      </c>
      <c r="AQ705">
        <v>1</v>
      </c>
      <c r="AR705" s="5">
        <f t="shared" si="96"/>
        <v>1550026.42</v>
      </c>
      <c r="AS705" s="5">
        <f t="shared" si="97"/>
        <v>553924.74</v>
      </c>
      <c r="AT705" t="s">
        <v>59</v>
      </c>
      <c r="AU705" t="s">
        <v>6181</v>
      </c>
      <c r="AV705" t="s">
        <v>6182</v>
      </c>
      <c r="AW705" t="s">
        <v>6183</v>
      </c>
      <c r="AX705" t="s">
        <v>6167</v>
      </c>
      <c r="AY705">
        <v>64</v>
      </c>
      <c r="AZ705">
        <v>0</v>
      </c>
      <c r="BA705">
        <v>0</v>
      </c>
      <c r="BB705" t="s">
        <v>6168</v>
      </c>
      <c r="BC705">
        <v>0</v>
      </c>
      <c r="BD705">
        <v>0</v>
      </c>
      <c r="BE705" t="s">
        <v>6169</v>
      </c>
      <c r="BF705" t="s">
        <v>6170</v>
      </c>
      <c r="BG705">
        <v>0</v>
      </c>
      <c r="BH705" t="s">
        <v>6171</v>
      </c>
      <c r="BI705">
        <v>43</v>
      </c>
      <c r="BJ705" t="s">
        <v>6172</v>
      </c>
      <c r="BK705">
        <v>0</v>
      </c>
      <c r="BL705">
        <v>71</v>
      </c>
      <c r="BM705" s="3">
        <f t="shared" si="98"/>
        <v>0.84507042253521125</v>
      </c>
    </row>
    <row r="706" spans="1:65">
      <c r="A706" t="s">
        <v>834</v>
      </c>
      <c r="B706" s="2">
        <v>45700</v>
      </c>
      <c r="C706" t="s">
        <v>47</v>
      </c>
      <c r="D706" t="s">
        <v>630</v>
      </c>
      <c r="E706">
        <v>2</v>
      </c>
      <c r="F706" t="s">
        <v>72</v>
      </c>
      <c r="G706" t="s">
        <v>50</v>
      </c>
      <c r="H706" t="s">
        <v>138</v>
      </c>
      <c r="I706" t="s">
        <v>52</v>
      </c>
      <c r="J706" t="s">
        <v>65</v>
      </c>
      <c r="K706" t="s">
        <v>75</v>
      </c>
      <c r="L706" t="s">
        <v>55</v>
      </c>
      <c r="M706" t="s">
        <v>56</v>
      </c>
      <c r="N706" t="s">
        <v>69</v>
      </c>
      <c r="O706" t="s">
        <v>120</v>
      </c>
      <c r="P706">
        <v>47</v>
      </c>
      <c r="Q706">
        <v>47</v>
      </c>
      <c r="R706">
        <v>47</v>
      </c>
      <c r="S706">
        <v>1</v>
      </c>
      <c r="T706">
        <f t="shared" ref="T706:T769" si="99">R706-S706</f>
        <v>46</v>
      </c>
      <c r="U706">
        <v>46</v>
      </c>
      <c r="V706">
        <f t="shared" ref="V706:V769" si="100">T706-U706</f>
        <v>0</v>
      </c>
      <c r="W706" s="3">
        <f t="shared" ref="W706:W769" si="101">IFERROR(S706/R706,0)</f>
        <v>2.1276595744680851E-2</v>
      </c>
      <c r="X706">
        <v>21</v>
      </c>
      <c r="Y706" s="4">
        <v>1.2</v>
      </c>
      <c r="Z706" s="4">
        <v>0.7</v>
      </c>
      <c r="AA706" s="5">
        <v>51502.43</v>
      </c>
      <c r="AB706" s="5">
        <f t="shared" ref="AB706:AB769" si="102">ROUND(U706*AA706,2)</f>
        <v>2369111.7799999998</v>
      </c>
      <c r="AC706" s="5">
        <v>34711.120000000003</v>
      </c>
      <c r="AD706" s="5">
        <f t="shared" ref="AD706:AD769" si="103">ROUND(R706*AC706,2)</f>
        <v>1631422.64</v>
      </c>
      <c r="AE706" s="5">
        <v>109073.32</v>
      </c>
      <c r="AF706" s="5">
        <v>28525.21</v>
      </c>
      <c r="AG706" s="5">
        <v>8339.9699999999993</v>
      </c>
      <c r="AH706" s="5">
        <v>1015</v>
      </c>
      <c r="AI706" s="5">
        <v>4600</v>
      </c>
      <c r="AJ706">
        <v>0</v>
      </c>
      <c r="AK706" s="5">
        <v>0</v>
      </c>
      <c r="AL706" s="5">
        <v>0</v>
      </c>
      <c r="AM706" s="5">
        <v>28740.34</v>
      </c>
      <c r="AN706">
        <v>4</v>
      </c>
      <c r="AO706">
        <v>3</v>
      </c>
      <c r="AP706" t="str">
        <f t="shared" ref="AP706:AP769" si="104">IF(AO706&lt;=AN706,"Yes","No")</f>
        <v>Yes</v>
      </c>
      <c r="AQ706">
        <v>0</v>
      </c>
      <c r="AR706" s="5">
        <f t="shared" ref="AR706:AR769" si="105">ROUND(SUM(AD706:AI706)+SUM(AK706:AM706),2)</f>
        <v>1811716.48</v>
      </c>
      <c r="AS706" s="5">
        <f t="shared" ref="AS706:AS769" si="106">ROUND(AB706-AR706,2)</f>
        <v>557395.30000000005</v>
      </c>
      <c r="AT706" t="s">
        <v>59</v>
      </c>
      <c r="AU706" t="s">
        <v>6164</v>
      </c>
      <c r="AV706" t="s">
        <v>6165</v>
      </c>
      <c r="AW706" t="s">
        <v>6166</v>
      </c>
      <c r="AX706" t="s">
        <v>6184</v>
      </c>
      <c r="AY706">
        <v>51</v>
      </c>
      <c r="AZ706">
        <v>1</v>
      </c>
      <c r="BA706">
        <v>0</v>
      </c>
      <c r="BB706" t="s">
        <v>6168</v>
      </c>
      <c r="BC706">
        <v>0</v>
      </c>
      <c r="BD706">
        <v>0</v>
      </c>
      <c r="BE706" t="s">
        <v>6169</v>
      </c>
      <c r="BF706" t="s">
        <v>6170</v>
      </c>
      <c r="BG706">
        <v>0</v>
      </c>
      <c r="BH706" t="s">
        <v>6171</v>
      </c>
      <c r="BI706">
        <v>32</v>
      </c>
      <c r="BJ706" t="s">
        <v>6172</v>
      </c>
      <c r="BK706">
        <v>0</v>
      </c>
      <c r="BL706">
        <v>65</v>
      </c>
      <c r="BM706" s="3">
        <f t="shared" ref="BM706:BM769" si="107">IFERROR(R706/BL706,0)</f>
        <v>0.72307692307692306</v>
      </c>
    </row>
    <row r="707" spans="1:65">
      <c r="A707" t="s">
        <v>835</v>
      </c>
      <c r="B707" s="2">
        <v>45700</v>
      </c>
      <c r="C707" t="s">
        <v>47</v>
      </c>
      <c r="D707" t="s">
        <v>630</v>
      </c>
      <c r="E707">
        <v>2</v>
      </c>
      <c r="F707" t="s">
        <v>61</v>
      </c>
      <c r="G707" t="s">
        <v>79</v>
      </c>
      <c r="H707" t="s">
        <v>98</v>
      </c>
      <c r="I707" t="s">
        <v>74</v>
      </c>
      <c r="J707" t="s">
        <v>81</v>
      </c>
      <c r="K707" t="s">
        <v>75</v>
      </c>
      <c r="L707" t="s">
        <v>55</v>
      </c>
      <c r="M707" t="s">
        <v>56</v>
      </c>
      <c r="N707" t="s">
        <v>69</v>
      </c>
      <c r="O707" t="s">
        <v>120</v>
      </c>
      <c r="P707">
        <v>32</v>
      </c>
      <c r="Q707">
        <v>34</v>
      </c>
      <c r="R707">
        <v>34</v>
      </c>
      <c r="S707">
        <v>1</v>
      </c>
      <c r="T707">
        <f t="shared" si="99"/>
        <v>33</v>
      </c>
      <c r="U707">
        <v>30</v>
      </c>
      <c r="V707">
        <f t="shared" si="100"/>
        <v>3</v>
      </c>
      <c r="W707" s="3">
        <f t="shared" si="101"/>
        <v>2.9411764705882353E-2</v>
      </c>
      <c r="X707">
        <v>29</v>
      </c>
      <c r="Y707" s="4">
        <v>7.8</v>
      </c>
      <c r="Z707" s="4">
        <v>2</v>
      </c>
      <c r="AA707" s="5">
        <v>78392.94</v>
      </c>
      <c r="AB707" s="5">
        <f t="shared" si="102"/>
        <v>2351788.2000000002</v>
      </c>
      <c r="AC707" s="5">
        <v>53291.78</v>
      </c>
      <c r="AD707" s="5">
        <f t="shared" si="103"/>
        <v>1811920.52</v>
      </c>
      <c r="AE707" s="5">
        <v>103577.59</v>
      </c>
      <c r="AF707" s="5">
        <v>28389.8</v>
      </c>
      <c r="AG707" s="5">
        <v>9566.14</v>
      </c>
      <c r="AH707" s="5">
        <v>2900</v>
      </c>
      <c r="AI707" s="5">
        <v>6800</v>
      </c>
      <c r="AJ707">
        <v>0</v>
      </c>
      <c r="AK707" s="5">
        <v>0</v>
      </c>
      <c r="AL707" s="5">
        <v>4490.8599999999997</v>
      </c>
      <c r="AM707" s="5">
        <v>20057.82</v>
      </c>
      <c r="AN707">
        <v>4</v>
      </c>
      <c r="AO707">
        <v>2</v>
      </c>
      <c r="AP707" t="str">
        <f t="shared" si="104"/>
        <v>Yes</v>
      </c>
      <c r="AQ707">
        <v>1</v>
      </c>
      <c r="AR707" s="5">
        <f t="shared" si="105"/>
        <v>1987702.73</v>
      </c>
      <c r="AS707" s="5">
        <f t="shared" si="106"/>
        <v>364085.47</v>
      </c>
      <c r="AT707" t="s">
        <v>59</v>
      </c>
      <c r="AU707" t="s">
        <v>6164</v>
      </c>
      <c r="AV707" t="s">
        <v>6165</v>
      </c>
      <c r="AW707" t="s">
        <v>6166</v>
      </c>
      <c r="AX707" t="s">
        <v>6184</v>
      </c>
      <c r="AY707">
        <v>33</v>
      </c>
      <c r="AZ707">
        <v>0</v>
      </c>
      <c r="BA707">
        <v>19</v>
      </c>
      <c r="BB707" t="s">
        <v>6180</v>
      </c>
      <c r="BC707">
        <v>0</v>
      </c>
      <c r="BD707">
        <v>0</v>
      </c>
      <c r="BE707" t="s">
        <v>6169</v>
      </c>
      <c r="BF707" t="s">
        <v>6170</v>
      </c>
      <c r="BG707">
        <v>1</v>
      </c>
      <c r="BH707" t="s">
        <v>6179</v>
      </c>
      <c r="BI707">
        <v>26</v>
      </c>
      <c r="BJ707" t="s">
        <v>6172</v>
      </c>
      <c r="BK707">
        <v>0</v>
      </c>
      <c r="BL707">
        <v>48</v>
      </c>
      <c r="BM707" s="3">
        <f t="shared" si="107"/>
        <v>0.70833333333333337</v>
      </c>
    </row>
    <row r="708" spans="1:65">
      <c r="A708" t="s">
        <v>836</v>
      </c>
      <c r="B708" s="2">
        <v>45700</v>
      </c>
      <c r="C708" t="s">
        <v>47</v>
      </c>
      <c r="D708" t="s">
        <v>630</v>
      </c>
      <c r="E708">
        <v>2</v>
      </c>
      <c r="F708" t="s">
        <v>61</v>
      </c>
      <c r="G708" t="s">
        <v>62</v>
      </c>
      <c r="H708" t="s">
        <v>63</v>
      </c>
      <c r="I708" t="s">
        <v>52</v>
      </c>
      <c r="J708" t="s">
        <v>65</v>
      </c>
      <c r="K708" t="s">
        <v>75</v>
      </c>
      <c r="L708" t="s">
        <v>55</v>
      </c>
      <c r="M708" t="s">
        <v>56</v>
      </c>
      <c r="N708" t="s">
        <v>76</v>
      </c>
      <c r="O708" t="s">
        <v>70</v>
      </c>
      <c r="P708">
        <v>45</v>
      </c>
      <c r="Q708">
        <v>46</v>
      </c>
      <c r="R708">
        <v>46</v>
      </c>
      <c r="S708">
        <v>1</v>
      </c>
      <c r="T708">
        <f t="shared" si="99"/>
        <v>45</v>
      </c>
      <c r="U708">
        <v>45</v>
      </c>
      <c r="V708">
        <f t="shared" si="100"/>
        <v>0</v>
      </c>
      <c r="W708" s="3">
        <f t="shared" si="101"/>
        <v>2.1739130434782608E-2</v>
      </c>
      <c r="X708">
        <v>48</v>
      </c>
      <c r="Y708" s="4">
        <v>10.5</v>
      </c>
      <c r="Z708" s="4">
        <v>2.5</v>
      </c>
      <c r="AA708" s="5">
        <v>52000.24</v>
      </c>
      <c r="AB708" s="5">
        <f t="shared" si="102"/>
        <v>2340010.7999999998</v>
      </c>
      <c r="AC708" s="5">
        <v>34745.93</v>
      </c>
      <c r="AD708" s="5">
        <f t="shared" si="103"/>
        <v>1598312.78</v>
      </c>
      <c r="AE708" s="5">
        <v>105668.34</v>
      </c>
      <c r="AF708" s="5">
        <v>29649.42</v>
      </c>
      <c r="AG708" s="5">
        <v>11223.19</v>
      </c>
      <c r="AH708" s="5">
        <v>3625</v>
      </c>
      <c r="AI708" s="5">
        <v>4600</v>
      </c>
      <c r="AJ708">
        <v>0</v>
      </c>
      <c r="AK708" s="5">
        <v>0</v>
      </c>
      <c r="AL708" s="5">
        <v>0</v>
      </c>
      <c r="AM708" s="5">
        <v>30035.21</v>
      </c>
      <c r="AN708">
        <v>4</v>
      </c>
      <c r="AO708">
        <v>4</v>
      </c>
      <c r="AP708" t="str">
        <f t="shared" si="104"/>
        <v>Yes</v>
      </c>
      <c r="AQ708">
        <v>1</v>
      </c>
      <c r="AR708" s="5">
        <f t="shared" si="105"/>
        <v>1783113.94</v>
      </c>
      <c r="AS708" s="5">
        <f t="shared" si="106"/>
        <v>556896.86</v>
      </c>
      <c r="AT708" t="s">
        <v>59</v>
      </c>
      <c r="AU708" t="s">
        <v>6164</v>
      </c>
      <c r="AV708" t="s">
        <v>6165</v>
      </c>
      <c r="AW708" t="s">
        <v>6166</v>
      </c>
      <c r="AX708" t="s">
        <v>6177</v>
      </c>
      <c r="AY708">
        <v>47</v>
      </c>
      <c r="AZ708">
        <v>0</v>
      </c>
      <c r="BA708">
        <v>0</v>
      </c>
      <c r="BB708" t="s">
        <v>6168</v>
      </c>
      <c r="BC708">
        <v>0</v>
      </c>
      <c r="BD708">
        <v>0</v>
      </c>
      <c r="BE708" t="s">
        <v>6169</v>
      </c>
      <c r="BF708" t="s">
        <v>6170</v>
      </c>
      <c r="BG708">
        <v>3</v>
      </c>
      <c r="BH708" t="s">
        <v>6206</v>
      </c>
      <c r="BI708">
        <v>65</v>
      </c>
      <c r="BJ708" t="s">
        <v>6193</v>
      </c>
      <c r="BK708">
        <v>0</v>
      </c>
      <c r="BL708">
        <v>62</v>
      </c>
      <c r="BM708" s="3">
        <f t="shared" si="107"/>
        <v>0.74193548387096775</v>
      </c>
    </row>
    <row r="709" spans="1:65">
      <c r="A709" t="s">
        <v>837</v>
      </c>
      <c r="B709" s="2">
        <v>45700</v>
      </c>
      <c r="C709" t="s">
        <v>47</v>
      </c>
      <c r="D709" t="s">
        <v>630</v>
      </c>
      <c r="E709">
        <v>2</v>
      </c>
      <c r="F709" t="s">
        <v>78</v>
      </c>
      <c r="G709" t="s">
        <v>79</v>
      </c>
      <c r="H709" t="s">
        <v>113</v>
      </c>
      <c r="I709" t="s">
        <v>74</v>
      </c>
      <c r="J709" t="s">
        <v>53</v>
      </c>
      <c r="K709" t="s">
        <v>66</v>
      </c>
      <c r="L709" t="s">
        <v>92</v>
      </c>
      <c r="M709" t="s">
        <v>56</v>
      </c>
      <c r="N709" t="s">
        <v>94</v>
      </c>
      <c r="O709" t="s">
        <v>58</v>
      </c>
      <c r="P709">
        <v>54</v>
      </c>
      <c r="Q709">
        <v>55</v>
      </c>
      <c r="R709">
        <v>53</v>
      </c>
      <c r="S709">
        <v>1</v>
      </c>
      <c r="T709">
        <f t="shared" si="99"/>
        <v>52</v>
      </c>
      <c r="U709">
        <v>52</v>
      </c>
      <c r="V709">
        <f t="shared" si="100"/>
        <v>0</v>
      </c>
      <c r="W709" s="3">
        <f t="shared" si="101"/>
        <v>1.8867924528301886E-2</v>
      </c>
      <c r="X709">
        <v>21</v>
      </c>
      <c r="Y709" s="4">
        <v>6.2</v>
      </c>
      <c r="Z709" s="4">
        <v>1.5</v>
      </c>
      <c r="AA709" s="5">
        <v>33482.269999999997</v>
      </c>
      <c r="AB709" s="5">
        <f t="shared" si="102"/>
        <v>1741078.04</v>
      </c>
      <c r="AC709" s="5">
        <v>23690.76</v>
      </c>
      <c r="AD709" s="5">
        <f t="shared" si="103"/>
        <v>1255610.28</v>
      </c>
      <c r="AE709" s="5">
        <v>91568.54</v>
      </c>
      <c r="AF709" s="5">
        <v>24908.59</v>
      </c>
      <c r="AG709" s="5">
        <v>8302.2999999999993</v>
      </c>
      <c r="AH709" s="5">
        <v>2175</v>
      </c>
      <c r="AI709" s="5">
        <v>3200</v>
      </c>
      <c r="AJ709">
        <v>0</v>
      </c>
      <c r="AK709" s="5">
        <v>0</v>
      </c>
      <c r="AL709" s="5">
        <v>0</v>
      </c>
      <c r="AM709" s="5">
        <v>33326.06</v>
      </c>
      <c r="AN709">
        <v>4</v>
      </c>
      <c r="AO709">
        <v>4</v>
      </c>
      <c r="AP709" t="str">
        <f t="shared" si="104"/>
        <v>Yes</v>
      </c>
      <c r="AQ709">
        <v>1</v>
      </c>
      <c r="AR709" s="5">
        <f t="shared" si="105"/>
        <v>1419090.77</v>
      </c>
      <c r="AS709" s="5">
        <f t="shared" si="106"/>
        <v>321987.27</v>
      </c>
      <c r="AT709" t="s">
        <v>59</v>
      </c>
      <c r="AU709" t="s">
        <v>6164</v>
      </c>
      <c r="AV709" t="s">
        <v>6165</v>
      </c>
      <c r="AW709" t="s">
        <v>6166</v>
      </c>
      <c r="AX709" t="s">
        <v>6167</v>
      </c>
      <c r="AY709">
        <v>54</v>
      </c>
      <c r="AZ709">
        <v>0</v>
      </c>
      <c r="BA709">
        <v>0</v>
      </c>
      <c r="BB709" t="s">
        <v>6168</v>
      </c>
      <c r="BC709">
        <v>0</v>
      </c>
      <c r="BD709">
        <v>0</v>
      </c>
      <c r="BE709" t="s">
        <v>6169</v>
      </c>
      <c r="BF709" t="s">
        <v>6170</v>
      </c>
      <c r="BG709">
        <v>1</v>
      </c>
      <c r="BH709" t="s">
        <v>6179</v>
      </c>
      <c r="BI709">
        <v>23</v>
      </c>
      <c r="BJ709" t="s">
        <v>6172</v>
      </c>
      <c r="BK709">
        <v>0</v>
      </c>
      <c r="BL709">
        <v>76</v>
      </c>
      <c r="BM709" s="3">
        <f t="shared" si="107"/>
        <v>0.69736842105263153</v>
      </c>
    </row>
    <row r="710" spans="1:65">
      <c r="A710" t="s">
        <v>838</v>
      </c>
      <c r="B710" s="2">
        <v>45700</v>
      </c>
      <c r="C710" t="s">
        <v>47</v>
      </c>
      <c r="D710" t="s">
        <v>630</v>
      </c>
      <c r="E710">
        <v>2</v>
      </c>
      <c r="F710" t="s">
        <v>72</v>
      </c>
      <c r="G710" t="s">
        <v>79</v>
      </c>
      <c r="H710" t="s">
        <v>86</v>
      </c>
      <c r="I710" t="s">
        <v>64</v>
      </c>
      <c r="J710" t="s">
        <v>65</v>
      </c>
      <c r="K710" t="s">
        <v>75</v>
      </c>
      <c r="L710" t="s">
        <v>87</v>
      </c>
      <c r="M710" t="s">
        <v>68</v>
      </c>
      <c r="N710" t="s">
        <v>76</v>
      </c>
      <c r="O710" t="s">
        <v>82</v>
      </c>
      <c r="P710">
        <v>49</v>
      </c>
      <c r="Q710">
        <v>50</v>
      </c>
      <c r="R710">
        <v>52</v>
      </c>
      <c r="S710">
        <v>1</v>
      </c>
      <c r="T710">
        <f t="shared" si="99"/>
        <v>51</v>
      </c>
      <c r="U710">
        <v>49</v>
      </c>
      <c r="V710">
        <f t="shared" si="100"/>
        <v>2</v>
      </c>
      <c r="W710" s="3">
        <f t="shared" si="101"/>
        <v>1.9230769230769232E-2</v>
      </c>
      <c r="X710">
        <v>23</v>
      </c>
      <c r="Y710" s="4">
        <v>0.5</v>
      </c>
      <c r="Z710" s="4">
        <v>1.7</v>
      </c>
      <c r="AA710" s="5">
        <v>52656.09</v>
      </c>
      <c r="AB710" s="5">
        <f t="shared" si="102"/>
        <v>2580148.41</v>
      </c>
      <c r="AC710" s="5">
        <v>34205.35</v>
      </c>
      <c r="AD710" s="5">
        <f t="shared" si="103"/>
        <v>1778678.2</v>
      </c>
      <c r="AE710" s="5">
        <v>113094.48</v>
      </c>
      <c r="AF710" s="5">
        <v>31518.26</v>
      </c>
      <c r="AG710" s="5">
        <v>9190.33</v>
      </c>
      <c r="AH710" s="5">
        <v>2465</v>
      </c>
      <c r="AI710" s="5">
        <v>4600</v>
      </c>
      <c r="AJ710">
        <v>1</v>
      </c>
      <c r="AK710" s="5">
        <v>14385.44</v>
      </c>
      <c r="AL710" s="5">
        <v>1887.43</v>
      </c>
      <c r="AM710" s="5">
        <v>31738.959999999999</v>
      </c>
      <c r="AN710">
        <v>4</v>
      </c>
      <c r="AO710">
        <v>4</v>
      </c>
      <c r="AP710" t="str">
        <f t="shared" si="104"/>
        <v>Yes</v>
      </c>
      <c r="AQ710">
        <v>2</v>
      </c>
      <c r="AR710" s="5">
        <f t="shared" si="105"/>
        <v>1987558.1</v>
      </c>
      <c r="AS710" s="5">
        <f t="shared" si="106"/>
        <v>592590.31000000006</v>
      </c>
      <c r="AT710" t="s">
        <v>59</v>
      </c>
      <c r="AU710" t="s">
        <v>6189</v>
      </c>
      <c r="AV710" t="s">
        <v>6190</v>
      </c>
      <c r="AW710" t="s">
        <v>6183</v>
      </c>
      <c r="AX710" t="s">
        <v>6184</v>
      </c>
      <c r="AY710">
        <v>50</v>
      </c>
      <c r="AZ710">
        <v>0</v>
      </c>
      <c r="BA710">
        <v>21</v>
      </c>
      <c r="BB710" t="s">
        <v>6180</v>
      </c>
      <c r="BC710">
        <v>0</v>
      </c>
      <c r="BD710">
        <v>0</v>
      </c>
      <c r="BE710" t="s">
        <v>6169</v>
      </c>
      <c r="BF710" t="s">
        <v>6170</v>
      </c>
      <c r="BG710">
        <v>0</v>
      </c>
      <c r="BH710" t="s">
        <v>6171</v>
      </c>
      <c r="BI710">
        <v>59</v>
      </c>
      <c r="BJ710" t="s">
        <v>6187</v>
      </c>
      <c r="BK710">
        <v>0</v>
      </c>
      <c r="BL710">
        <v>62</v>
      </c>
      <c r="BM710" s="3">
        <f t="shared" si="107"/>
        <v>0.83870967741935487</v>
      </c>
    </row>
    <row r="711" spans="1:65">
      <c r="A711" t="s">
        <v>839</v>
      </c>
      <c r="B711" s="2">
        <v>45700</v>
      </c>
      <c r="C711" t="s">
        <v>47</v>
      </c>
      <c r="D711" t="s">
        <v>630</v>
      </c>
      <c r="E711">
        <v>2</v>
      </c>
      <c r="F711" t="s">
        <v>72</v>
      </c>
      <c r="G711" t="s">
        <v>79</v>
      </c>
      <c r="H711" t="s">
        <v>159</v>
      </c>
      <c r="I711" t="s">
        <v>52</v>
      </c>
      <c r="J711" t="s">
        <v>65</v>
      </c>
      <c r="K711" t="s">
        <v>75</v>
      </c>
      <c r="L711" t="s">
        <v>55</v>
      </c>
      <c r="M711" t="s">
        <v>56</v>
      </c>
      <c r="N711" t="s">
        <v>69</v>
      </c>
      <c r="O711" t="s">
        <v>120</v>
      </c>
      <c r="P711">
        <v>45</v>
      </c>
      <c r="Q711">
        <v>46</v>
      </c>
      <c r="R711">
        <v>48</v>
      </c>
      <c r="S711">
        <v>1</v>
      </c>
      <c r="T711">
        <f t="shared" si="99"/>
        <v>47</v>
      </c>
      <c r="U711">
        <v>45</v>
      </c>
      <c r="V711">
        <f t="shared" si="100"/>
        <v>2</v>
      </c>
      <c r="W711" s="3">
        <f t="shared" si="101"/>
        <v>2.0833333333333332E-2</v>
      </c>
      <c r="X711">
        <v>27</v>
      </c>
      <c r="Y711" s="4">
        <v>0.9</v>
      </c>
      <c r="Z711" s="4">
        <v>1.3</v>
      </c>
      <c r="AA711" s="5">
        <v>52256.17</v>
      </c>
      <c r="AB711" s="5">
        <f t="shared" si="102"/>
        <v>2351527.65</v>
      </c>
      <c r="AC711" s="5">
        <v>34631.11</v>
      </c>
      <c r="AD711" s="5">
        <f t="shared" si="103"/>
        <v>1662293.28</v>
      </c>
      <c r="AE711" s="5">
        <v>110652.69</v>
      </c>
      <c r="AF711" s="5">
        <v>28888.31</v>
      </c>
      <c r="AG711" s="5">
        <v>9249.0499999999993</v>
      </c>
      <c r="AH711" s="5">
        <v>1885</v>
      </c>
      <c r="AI711" s="5">
        <v>4600</v>
      </c>
      <c r="AJ711">
        <v>0</v>
      </c>
      <c r="AK711" s="5">
        <v>0</v>
      </c>
      <c r="AL711" s="5">
        <v>1937.93</v>
      </c>
      <c r="AM711" s="5">
        <v>30278.02</v>
      </c>
      <c r="AN711">
        <v>4</v>
      </c>
      <c r="AO711">
        <v>5</v>
      </c>
      <c r="AP711" t="str">
        <f t="shared" si="104"/>
        <v>No</v>
      </c>
      <c r="AQ711">
        <v>1</v>
      </c>
      <c r="AR711" s="5">
        <f t="shared" si="105"/>
        <v>1849784.28</v>
      </c>
      <c r="AS711" s="5">
        <f t="shared" si="106"/>
        <v>501743.37</v>
      </c>
      <c r="AT711" t="s">
        <v>59</v>
      </c>
      <c r="AU711" t="s">
        <v>6164</v>
      </c>
      <c r="AV711" t="s">
        <v>6165</v>
      </c>
      <c r="AW711" t="s">
        <v>6166</v>
      </c>
      <c r="AX711" t="s">
        <v>6184</v>
      </c>
      <c r="AY711">
        <v>45</v>
      </c>
      <c r="AZ711">
        <v>0</v>
      </c>
      <c r="BA711">
        <v>15</v>
      </c>
      <c r="BB711" t="s">
        <v>6180</v>
      </c>
      <c r="BC711">
        <v>1</v>
      </c>
      <c r="BD711">
        <v>0</v>
      </c>
      <c r="BE711" t="s">
        <v>6178</v>
      </c>
      <c r="BF711" t="s">
        <v>6170</v>
      </c>
      <c r="BG711">
        <v>1</v>
      </c>
      <c r="BH711" t="s">
        <v>6186</v>
      </c>
      <c r="BI711">
        <v>36</v>
      </c>
      <c r="BJ711" t="s">
        <v>6172</v>
      </c>
      <c r="BK711">
        <v>1</v>
      </c>
      <c r="BL711">
        <v>59</v>
      </c>
      <c r="BM711" s="3">
        <f t="shared" si="107"/>
        <v>0.81355932203389836</v>
      </c>
    </row>
    <row r="712" spans="1:65">
      <c r="A712" t="s">
        <v>840</v>
      </c>
      <c r="B712" s="2">
        <v>45700</v>
      </c>
      <c r="C712" t="s">
        <v>47</v>
      </c>
      <c r="D712" t="s">
        <v>630</v>
      </c>
      <c r="E712">
        <v>2</v>
      </c>
      <c r="F712" t="s">
        <v>72</v>
      </c>
      <c r="G712" t="s">
        <v>50</v>
      </c>
      <c r="H712" t="s">
        <v>119</v>
      </c>
      <c r="I712" t="s">
        <v>74</v>
      </c>
      <c r="J712" t="s">
        <v>65</v>
      </c>
      <c r="K712" t="s">
        <v>66</v>
      </c>
      <c r="L712" t="s">
        <v>67</v>
      </c>
      <c r="M712" t="s">
        <v>56</v>
      </c>
      <c r="N712" t="s">
        <v>94</v>
      </c>
      <c r="O712" t="s">
        <v>70</v>
      </c>
      <c r="P712">
        <v>47</v>
      </c>
      <c r="Q712">
        <v>50</v>
      </c>
      <c r="R712">
        <v>50</v>
      </c>
      <c r="S712">
        <v>1</v>
      </c>
      <c r="T712">
        <f t="shared" si="99"/>
        <v>49</v>
      </c>
      <c r="U712">
        <v>45</v>
      </c>
      <c r="V712">
        <f t="shared" si="100"/>
        <v>4</v>
      </c>
      <c r="W712" s="3">
        <f t="shared" si="101"/>
        <v>0.02</v>
      </c>
      <c r="X712">
        <v>11</v>
      </c>
      <c r="Y712" s="4">
        <v>6.5</v>
      </c>
      <c r="Z712" s="4">
        <v>2</v>
      </c>
      <c r="AA712" s="5">
        <v>49046.52</v>
      </c>
      <c r="AB712" s="5">
        <f t="shared" si="102"/>
        <v>2207093.4</v>
      </c>
      <c r="AC712" s="5">
        <v>34131.550000000003</v>
      </c>
      <c r="AD712" s="5">
        <f t="shared" si="103"/>
        <v>1706577.5</v>
      </c>
      <c r="AE712" s="5">
        <v>110664.53</v>
      </c>
      <c r="AF712" s="5">
        <v>30500.71</v>
      </c>
      <c r="AG712" s="5">
        <v>7443.19</v>
      </c>
      <c r="AH712" s="5">
        <v>2900</v>
      </c>
      <c r="AI712" s="5">
        <v>4600</v>
      </c>
      <c r="AJ712">
        <v>0</v>
      </c>
      <c r="AK712" s="5">
        <v>0</v>
      </c>
      <c r="AL712" s="5">
        <v>3760.52</v>
      </c>
      <c r="AM712" s="5">
        <v>30978.21</v>
      </c>
      <c r="AN712">
        <v>4</v>
      </c>
      <c r="AO712">
        <v>4</v>
      </c>
      <c r="AP712" t="str">
        <f t="shared" si="104"/>
        <v>Yes</v>
      </c>
      <c r="AQ712">
        <v>1</v>
      </c>
      <c r="AR712" s="5">
        <f t="shared" si="105"/>
        <v>1897424.66</v>
      </c>
      <c r="AS712" s="5">
        <f t="shared" si="106"/>
        <v>309668.74</v>
      </c>
      <c r="AT712" t="s">
        <v>59</v>
      </c>
      <c r="AU712" t="s">
        <v>6164</v>
      </c>
      <c r="AV712" t="s">
        <v>6165</v>
      </c>
      <c r="AW712" t="s">
        <v>6166</v>
      </c>
      <c r="AX712" t="s">
        <v>6184</v>
      </c>
      <c r="AY712">
        <v>48</v>
      </c>
      <c r="AZ712">
        <v>0</v>
      </c>
      <c r="BA712">
        <v>22</v>
      </c>
      <c r="BB712" t="s">
        <v>6180</v>
      </c>
      <c r="BC712">
        <v>0</v>
      </c>
      <c r="BD712">
        <v>0</v>
      </c>
      <c r="BE712" t="s">
        <v>6169</v>
      </c>
      <c r="BF712" t="s">
        <v>6170</v>
      </c>
      <c r="BG712">
        <v>0</v>
      </c>
      <c r="BH712" t="s">
        <v>6171</v>
      </c>
      <c r="BI712">
        <v>21</v>
      </c>
      <c r="BJ712" t="s">
        <v>6172</v>
      </c>
      <c r="BK712">
        <v>0</v>
      </c>
      <c r="BL712">
        <v>59</v>
      </c>
      <c r="BM712" s="3">
        <f t="shared" si="107"/>
        <v>0.84745762711864403</v>
      </c>
    </row>
    <row r="713" spans="1:65">
      <c r="A713" t="s">
        <v>841</v>
      </c>
      <c r="B713" s="2">
        <v>45700</v>
      </c>
      <c r="C713" t="s">
        <v>47</v>
      </c>
      <c r="D713" t="s">
        <v>630</v>
      </c>
      <c r="E713">
        <v>2</v>
      </c>
      <c r="F713" t="s">
        <v>78</v>
      </c>
      <c r="G713" t="s">
        <v>79</v>
      </c>
      <c r="H713" t="s">
        <v>113</v>
      </c>
      <c r="I713" t="s">
        <v>74</v>
      </c>
      <c r="J713" t="s">
        <v>65</v>
      </c>
      <c r="K713" t="s">
        <v>66</v>
      </c>
      <c r="L713" t="s">
        <v>87</v>
      </c>
      <c r="M713" t="s">
        <v>56</v>
      </c>
      <c r="N713" t="s">
        <v>57</v>
      </c>
      <c r="O713" t="s">
        <v>82</v>
      </c>
      <c r="P713">
        <v>45</v>
      </c>
      <c r="Q713">
        <v>47</v>
      </c>
      <c r="R713">
        <v>44</v>
      </c>
      <c r="S713">
        <v>1</v>
      </c>
      <c r="T713">
        <f t="shared" si="99"/>
        <v>43</v>
      </c>
      <c r="U713">
        <v>43</v>
      </c>
      <c r="V713">
        <f t="shared" si="100"/>
        <v>0</v>
      </c>
      <c r="W713" s="3">
        <f t="shared" si="101"/>
        <v>2.2727272727272728E-2</v>
      </c>
      <c r="X713">
        <v>35</v>
      </c>
      <c r="Y713" s="4">
        <v>1.5</v>
      </c>
      <c r="Z713" s="4">
        <v>1.2</v>
      </c>
      <c r="AA713" s="5">
        <v>49309.03</v>
      </c>
      <c r="AB713" s="5">
        <f t="shared" si="102"/>
        <v>2120288.29</v>
      </c>
      <c r="AC713" s="5">
        <v>35788.1</v>
      </c>
      <c r="AD713" s="5">
        <f t="shared" si="103"/>
        <v>1574676.4</v>
      </c>
      <c r="AE713" s="5">
        <v>96357.38</v>
      </c>
      <c r="AF713" s="5">
        <v>29827.439999999999</v>
      </c>
      <c r="AG713" s="5">
        <v>10705.79</v>
      </c>
      <c r="AH713" s="5">
        <v>1740</v>
      </c>
      <c r="AI713" s="5">
        <v>4600</v>
      </c>
      <c r="AJ713">
        <v>0</v>
      </c>
      <c r="AK713" s="5">
        <v>0</v>
      </c>
      <c r="AL713" s="5">
        <v>0</v>
      </c>
      <c r="AM713" s="5">
        <v>31161.81</v>
      </c>
      <c r="AN713">
        <v>4</v>
      </c>
      <c r="AO713">
        <v>6</v>
      </c>
      <c r="AP713" t="str">
        <f t="shared" si="104"/>
        <v>No</v>
      </c>
      <c r="AQ713">
        <v>2</v>
      </c>
      <c r="AR713" s="5">
        <f t="shared" si="105"/>
        <v>1749068.82</v>
      </c>
      <c r="AS713" s="5">
        <f t="shared" si="106"/>
        <v>371219.47</v>
      </c>
      <c r="AT713" t="s">
        <v>59</v>
      </c>
      <c r="AU713" t="s">
        <v>6164</v>
      </c>
      <c r="AV713" t="s">
        <v>6165</v>
      </c>
      <c r="AW713" t="s">
        <v>6166</v>
      </c>
      <c r="AX713" t="s">
        <v>6167</v>
      </c>
      <c r="AY713">
        <v>48</v>
      </c>
      <c r="AZ713">
        <v>0</v>
      </c>
      <c r="BA713">
        <v>0</v>
      </c>
      <c r="BB713" t="s">
        <v>6168</v>
      </c>
      <c r="BC713">
        <v>0</v>
      </c>
      <c r="BD713">
        <v>2</v>
      </c>
      <c r="BE713" t="s">
        <v>6188</v>
      </c>
      <c r="BF713" t="s">
        <v>6170</v>
      </c>
      <c r="BG713">
        <v>0</v>
      </c>
      <c r="BH713" t="s">
        <v>6171</v>
      </c>
      <c r="BI713">
        <v>21</v>
      </c>
      <c r="BJ713" t="s">
        <v>6172</v>
      </c>
      <c r="BK713">
        <v>0</v>
      </c>
      <c r="BL713">
        <v>60</v>
      </c>
      <c r="BM713" s="3">
        <f t="shared" si="107"/>
        <v>0.73333333333333328</v>
      </c>
    </row>
    <row r="714" spans="1:65">
      <c r="A714" t="s">
        <v>842</v>
      </c>
      <c r="B714" s="2">
        <v>45700</v>
      </c>
      <c r="C714" t="s">
        <v>47</v>
      </c>
      <c r="D714" t="s">
        <v>630</v>
      </c>
      <c r="E714">
        <v>2</v>
      </c>
      <c r="F714" t="s">
        <v>72</v>
      </c>
      <c r="G714" t="s">
        <v>50</v>
      </c>
      <c r="H714" t="s">
        <v>119</v>
      </c>
      <c r="I714" t="s">
        <v>52</v>
      </c>
      <c r="J714" t="s">
        <v>65</v>
      </c>
      <c r="K714" t="s">
        <v>75</v>
      </c>
      <c r="L714" t="s">
        <v>55</v>
      </c>
      <c r="M714" t="s">
        <v>56</v>
      </c>
      <c r="N714" t="s">
        <v>76</v>
      </c>
      <c r="O714" t="s">
        <v>120</v>
      </c>
      <c r="P714">
        <v>40</v>
      </c>
      <c r="Q714">
        <v>42</v>
      </c>
      <c r="R714">
        <v>44</v>
      </c>
      <c r="S714">
        <v>1</v>
      </c>
      <c r="T714">
        <f t="shared" si="99"/>
        <v>43</v>
      </c>
      <c r="U714">
        <v>40</v>
      </c>
      <c r="V714">
        <f t="shared" si="100"/>
        <v>3</v>
      </c>
      <c r="W714" s="3">
        <f t="shared" si="101"/>
        <v>2.2727272727272728E-2</v>
      </c>
      <c r="X714">
        <v>39</v>
      </c>
      <c r="Y714" s="4">
        <v>3.8</v>
      </c>
      <c r="Z714" s="4">
        <v>2.1</v>
      </c>
      <c r="AA714" s="5">
        <v>52230.22</v>
      </c>
      <c r="AB714" s="5">
        <f t="shared" si="102"/>
        <v>2089208.8</v>
      </c>
      <c r="AC714" s="5">
        <v>34935.32</v>
      </c>
      <c r="AD714" s="5">
        <f t="shared" si="103"/>
        <v>1537154.08</v>
      </c>
      <c r="AE714" s="5">
        <v>100839.75</v>
      </c>
      <c r="AF714" s="5">
        <v>28552.46</v>
      </c>
      <c r="AG714" s="5">
        <v>9855.0300000000007</v>
      </c>
      <c r="AH714" s="5">
        <v>3045</v>
      </c>
      <c r="AI714" s="5">
        <v>4600</v>
      </c>
      <c r="AJ714">
        <v>0</v>
      </c>
      <c r="AK714" s="5">
        <v>0</v>
      </c>
      <c r="AL714" s="5">
        <v>2953.07</v>
      </c>
      <c r="AM714" s="5">
        <v>24599.84</v>
      </c>
      <c r="AN714">
        <v>4</v>
      </c>
      <c r="AO714">
        <v>3</v>
      </c>
      <c r="AP714" t="str">
        <f t="shared" si="104"/>
        <v>Yes</v>
      </c>
      <c r="AQ714">
        <v>0</v>
      </c>
      <c r="AR714" s="5">
        <f t="shared" si="105"/>
        <v>1711599.23</v>
      </c>
      <c r="AS714" s="5">
        <f t="shared" si="106"/>
        <v>377609.57</v>
      </c>
      <c r="AT714" t="s">
        <v>59</v>
      </c>
      <c r="AU714" t="s">
        <v>6164</v>
      </c>
      <c r="AV714" t="s">
        <v>6165</v>
      </c>
      <c r="AW714" t="s">
        <v>6166</v>
      </c>
      <c r="AX714" t="s">
        <v>6184</v>
      </c>
      <c r="AY714">
        <v>41</v>
      </c>
      <c r="AZ714">
        <v>0</v>
      </c>
      <c r="BA714">
        <v>22</v>
      </c>
      <c r="BB714" t="s">
        <v>6180</v>
      </c>
      <c r="BC714">
        <v>0</v>
      </c>
      <c r="BD714">
        <v>0</v>
      </c>
      <c r="BE714" t="s">
        <v>6169</v>
      </c>
      <c r="BF714" t="s">
        <v>6170</v>
      </c>
      <c r="BG714">
        <v>1</v>
      </c>
      <c r="BH714" t="s">
        <v>6179</v>
      </c>
      <c r="BI714">
        <v>57</v>
      </c>
      <c r="BJ714" t="s">
        <v>6187</v>
      </c>
      <c r="BK714">
        <v>0</v>
      </c>
      <c r="BL714">
        <v>65</v>
      </c>
      <c r="BM714" s="3">
        <f t="shared" si="107"/>
        <v>0.67692307692307696</v>
      </c>
    </row>
    <row r="715" spans="1:65">
      <c r="A715" t="s">
        <v>843</v>
      </c>
      <c r="B715" s="2">
        <v>45700</v>
      </c>
      <c r="C715" t="s">
        <v>47</v>
      </c>
      <c r="D715" t="s">
        <v>630</v>
      </c>
      <c r="E715">
        <v>2</v>
      </c>
      <c r="F715" t="s">
        <v>72</v>
      </c>
      <c r="G715" t="s">
        <v>79</v>
      </c>
      <c r="H715" t="s">
        <v>102</v>
      </c>
      <c r="I715" t="s">
        <v>64</v>
      </c>
      <c r="J715" t="s">
        <v>65</v>
      </c>
      <c r="K715" t="s">
        <v>54</v>
      </c>
      <c r="L715" t="s">
        <v>55</v>
      </c>
      <c r="M715" t="s">
        <v>56</v>
      </c>
      <c r="N715" t="s">
        <v>94</v>
      </c>
      <c r="O715" t="s">
        <v>70</v>
      </c>
      <c r="P715">
        <v>51</v>
      </c>
      <c r="Q715">
        <v>54</v>
      </c>
      <c r="R715">
        <v>54</v>
      </c>
      <c r="S715">
        <v>1</v>
      </c>
      <c r="T715">
        <f t="shared" si="99"/>
        <v>53</v>
      </c>
      <c r="U715">
        <v>49</v>
      </c>
      <c r="V715">
        <f t="shared" si="100"/>
        <v>4</v>
      </c>
      <c r="W715" s="3">
        <f t="shared" si="101"/>
        <v>1.8518518518518517E-2</v>
      </c>
      <c r="X715">
        <v>19</v>
      </c>
      <c r="Y715" s="4">
        <v>7.5</v>
      </c>
      <c r="Z715" s="4">
        <v>2.2000000000000002</v>
      </c>
      <c r="AA715" s="5">
        <v>56088.76</v>
      </c>
      <c r="AB715" s="5">
        <f t="shared" si="102"/>
        <v>2748349.24</v>
      </c>
      <c r="AC715" s="5">
        <v>34760.5</v>
      </c>
      <c r="AD715" s="5">
        <f t="shared" si="103"/>
        <v>1877067</v>
      </c>
      <c r="AE715" s="5">
        <v>116521.61</v>
      </c>
      <c r="AF715" s="5">
        <v>32478.82</v>
      </c>
      <c r="AG715" s="5">
        <v>8278.94</v>
      </c>
      <c r="AH715" s="5">
        <v>3190</v>
      </c>
      <c r="AI715" s="5">
        <v>4600</v>
      </c>
      <c r="AJ715">
        <v>0</v>
      </c>
      <c r="AK715" s="5">
        <v>0</v>
      </c>
      <c r="AL715" s="5">
        <v>3900.25</v>
      </c>
      <c r="AM715" s="5">
        <v>35782.5</v>
      </c>
      <c r="AN715">
        <v>4</v>
      </c>
      <c r="AO715">
        <v>6</v>
      </c>
      <c r="AP715" t="str">
        <f t="shared" si="104"/>
        <v>No</v>
      </c>
      <c r="AQ715">
        <v>3</v>
      </c>
      <c r="AR715" s="5">
        <f t="shared" si="105"/>
        <v>2081819.12</v>
      </c>
      <c r="AS715" s="5">
        <f t="shared" si="106"/>
        <v>666530.12</v>
      </c>
      <c r="AT715" t="s">
        <v>59</v>
      </c>
      <c r="AU715" t="s">
        <v>6164</v>
      </c>
      <c r="AV715" t="s">
        <v>6165</v>
      </c>
      <c r="AW715" t="s">
        <v>6166</v>
      </c>
      <c r="AX715" t="s">
        <v>6184</v>
      </c>
      <c r="AY715">
        <v>55</v>
      </c>
      <c r="AZ715">
        <v>4</v>
      </c>
      <c r="BA715">
        <v>23</v>
      </c>
      <c r="BB715" t="s">
        <v>6185</v>
      </c>
      <c r="BC715">
        <v>0</v>
      </c>
      <c r="BD715">
        <v>2</v>
      </c>
      <c r="BE715" t="s">
        <v>6196</v>
      </c>
      <c r="BF715" t="s">
        <v>6170</v>
      </c>
      <c r="BG715">
        <v>0</v>
      </c>
      <c r="BH715" t="s">
        <v>6171</v>
      </c>
      <c r="BI715">
        <v>18</v>
      </c>
      <c r="BJ715" t="s">
        <v>6172</v>
      </c>
      <c r="BK715">
        <v>0</v>
      </c>
      <c r="BL715">
        <v>62</v>
      </c>
      <c r="BM715" s="3">
        <f t="shared" si="107"/>
        <v>0.87096774193548387</v>
      </c>
    </row>
    <row r="716" spans="1:65">
      <c r="A716" t="s">
        <v>844</v>
      </c>
      <c r="B716" s="2">
        <v>45700</v>
      </c>
      <c r="C716" t="s">
        <v>47</v>
      </c>
      <c r="D716" t="s">
        <v>630</v>
      </c>
      <c r="E716">
        <v>2</v>
      </c>
      <c r="F716" t="s">
        <v>49</v>
      </c>
      <c r="G716" t="s">
        <v>62</v>
      </c>
      <c r="H716" t="s">
        <v>133</v>
      </c>
      <c r="I716" t="s">
        <v>52</v>
      </c>
      <c r="J716" t="s">
        <v>65</v>
      </c>
      <c r="K716" t="s">
        <v>75</v>
      </c>
      <c r="L716" t="s">
        <v>92</v>
      </c>
      <c r="M716" t="s">
        <v>56</v>
      </c>
      <c r="N716" t="s">
        <v>94</v>
      </c>
      <c r="O716" t="s">
        <v>58</v>
      </c>
      <c r="P716">
        <v>46</v>
      </c>
      <c r="Q716">
        <v>47</v>
      </c>
      <c r="R716">
        <v>47</v>
      </c>
      <c r="S716">
        <v>1</v>
      </c>
      <c r="T716">
        <f t="shared" si="99"/>
        <v>46</v>
      </c>
      <c r="U716">
        <v>46</v>
      </c>
      <c r="V716">
        <f t="shared" si="100"/>
        <v>0</v>
      </c>
      <c r="W716" s="3">
        <f t="shared" si="101"/>
        <v>2.1276595744680851E-2</v>
      </c>
      <c r="X716">
        <v>38</v>
      </c>
      <c r="Y716" s="4">
        <v>10.5</v>
      </c>
      <c r="Z716" s="4">
        <v>2.2999999999999998</v>
      </c>
      <c r="AA716" s="5">
        <v>51678.400000000001</v>
      </c>
      <c r="AB716" s="5">
        <f t="shared" si="102"/>
        <v>2377206.4</v>
      </c>
      <c r="AC716" s="5">
        <v>35333.81</v>
      </c>
      <c r="AD716" s="5">
        <f t="shared" si="103"/>
        <v>1660689.07</v>
      </c>
      <c r="AE716" s="5">
        <v>110698.67</v>
      </c>
      <c r="AF716" s="5">
        <v>31109.4</v>
      </c>
      <c r="AG716" s="5">
        <v>10139.23</v>
      </c>
      <c r="AH716" s="5">
        <v>3335</v>
      </c>
      <c r="AI716" s="5">
        <v>4600</v>
      </c>
      <c r="AJ716">
        <v>0</v>
      </c>
      <c r="AK716" s="5">
        <v>0</v>
      </c>
      <c r="AL716" s="5">
        <v>0</v>
      </c>
      <c r="AM716" s="5">
        <v>30520.26</v>
      </c>
      <c r="AN716">
        <v>4</v>
      </c>
      <c r="AO716">
        <v>4</v>
      </c>
      <c r="AP716" t="str">
        <f t="shared" si="104"/>
        <v>Yes</v>
      </c>
      <c r="AQ716">
        <v>1</v>
      </c>
      <c r="AR716" s="5">
        <f t="shared" si="105"/>
        <v>1851091.63</v>
      </c>
      <c r="AS716" s="5">
        <f t="shared" si="106"/>
        <v>526114.77</v>
      </c>
      <c r="AT716" t="s">
        <v>59</v>
      </c>
      <c r="AU716" t="s">
        <v>6164</v>
      </c>
      <c r="AV716" t="s">
        <v>6165</v>
      </c>
      <c r="AW716" t="s">
        <v>6166</v>
      </c>
      <c r="AX716" t="s">
        <v>6177</v>
      </c>
      <c r="AY716">
        <v>49</v>
      </c>
      <c r="AZ716">
        <v>2</v>
      </c>
      <c r="BA716">
        <v>0</v>
      </c>
      <c r="BB716" t="s">
        <v>6168</v>
      </c>
      <c r="BC716">
        <v>0</v>
      </c>
      <c r="BD716">
        <v>0</v>
      </c>
      <c r="BE716" t="s">
        <v>6169</v>
      </c>
      <c r="BF716" t="s">
        <v>6170</v>
      </c>
      <c r="BG716">
        <v>0</v>
      </c>
      <c r="BH716" t="s">
        <v>6171</v>
      </c>
      <c r="BI716">
        <v>50</v>
      </c>
      <c r="BJ716" t="s">
        <v>6172</v>
      </c>
      <c r="BK716">
        <v>0</v>
      </c>
      <c r="BL716">
        <v>62</v>
      </c>
      <c r="BM716" s="3">
        <f t="shared" si="107"/>
        <v>0.75806451612903225</v>
      </c>
    </row>
    <row r="717" spans="1:65">
      <c r="A717" t="s">
        <v>845</v>
      </c>
      <c r="B717" s="2">
        <v>45700</v>
      </c>
      <c r="C717" t="s">
        <v>47</v>
      </c>
      <c r="D717" t="s">
        <v>630</v>
      </c>
      <c r="E717">
        <v>2</v>
      </c>
      <c r="F717" t="s">
        <v>72</v>
      </c>
      <c r="G717" t="s">
        <v>50</v>
      </c>
      <c r="H717" t="s">
        <v>138</v>
      </c>
      <c r="I717" t="s">
        <v>64</v>
      </c>
      <c r="J717" t="s">
        <v>53</v>
      </c>
      <c r="K717" t="s">
        <v>75</v>
      </c>
      <c r="L717" t="s">
        <v>92</v>
      </c>
      <c r="M717" t="s">
        <v>56</v>
      </c>
      <c r="N717" t="s">
        <v>57</v>
      </c>
      <c r="O717" t="s">
        <v>120</v>
      </c>
      <c r="P717">
        <v>61</v>
      </c>
      <c r="Q717">
        <v>63</v>
      </c>
      <c r="R717">
        <v>64</v>
      </c>
      <c r="S717">
        <v>1</v>
      </c>
      <c r="T717">
        <f t="shared" si="99"/>
        <v>63</v>
      </c>
      <c r="U717">
        <v>58</v>
      </c>
      <c r="V717">
        <f t="shared" si="100"/>
        <v>5</v>
      </c>
      <c r="W717" s="3">
        <f t="shared" si="101"/>
        <v>1.5625E-2</v>
      </c>
      <c r="X717">
        <v>14</v>
      </c>
      <c r="Y717" s="4">
        <v>4.7</v>
      </c>
      <c r="Z717" s="4">
        <v>1.6</v>
      </c>
      <c r="AA717" s="5">
        <v>35614.17</v>
      </c>
      <c r="AB717" s="5">
        <f t="shared" si="102"/>
        <v>2065621.86</v>
      </c>
      <c r="AC717" s="5">
        <v>23780.02</v>
      </c>
      <c r="AD717" s="5">
        <f t="shared" si="103"/>
        <v>1521921.28</v>
      </c>
      <c r="AE717" s="5">
        <v>106228.01</v>
      </c>
      <c r="AF717" s="5">
        <v>27058.84</v>
      </c>
      <c r="AG717" s="5">
        <v>8161.38</v>
      </c>
      <c r="AH717" s="5">
        <v>2320</v>
      </c>
      <c r="AI717" s="5">
        <v>3200</v>
      </c>
      <c r="AJ717">
        <v>0</v>
      </c>
      <c r="AK717" s="5">
        <v>0</v>
      </c>
      <c r="AL717" s="5">
        <v>3171.43</v>
      </c>
      <c r="AM717" s="5">
        <v>39391.94</v>
      </c>
      <c r="AN717">
        <v>4</v>
      </c>
      <c r="AO717">
        <v>3</v>
      </c>
      <c r="AP717" t="str">
        <f t="shared" si="104"/>
        <v>Yes</v>
      </c>
      <c r="AQ717">
        <v>1</v>
      </c>
      <c r="AR717" s="5">
        <f t="shared" si="105"/>
        <v>1711452.88</v>
      </c>
      <c r="AS717" s="5">
        <f t="shared" si="106"/>
        <v>354168.98</v>
      </c>
      <c r="AT717" t="s">
        <v>59</v>
      </c>
      <c r="AU717" t="s">
        <v>6164</v>
      </c>
      <c r="AV717" t="s">
        <v>6165</v>
      </c>
      <c r="AW717" t="s">
        <v>6166</v>
      </c>
      <c r="AX717" t="s">
        <v>6184</v>
      </c>
      <c r="AY717">
        <v>62</v>
      </c>
      <c r="AZ717">
        <v>0</v>
      </c>
      <c r="BA717">
        <v>32</v>
      </c>
      <c r="BB717" t="s">
        <v>6180</v>
      </c>
      <c r="BC717">
        <v>0</v>
      </c>
      <c r="BD717">
        <v>0</v>
      </c>
      <c r="BE717" t="s">
        <v>6169</v>
      </c>
      <c r="BF717" t="s">
        <v>6170</v>
      </c>
      <c r="BG717">
        <v>0</v>
      </c>
      <c r="BH717" t="s">
        <v>6171</v>
      </c>
      <c r="BI717">
        <v>10</v>
      </c>
      <c r="BJ717" t="s">
        <v>6172</v>
      </c>
      <c r="BK717">
        <v>0</v>
      </c>
      <c r="BL717">
        <v>72</v>
      </c>
      <c r="BM717" s="3">
        <f t="shared" si="107"/>
        <v>0.88888888888888884</v>
      </c>
    </row>
    <row r="718" spans="1:65">
      <c r="A718" t="s">
        <v>846</v>
      </c>
      <c r="B718" s="2">
        <v>45700</v>
      </c>
      <c r="C718" t="s">
        <v>47</v>
      </c>
      <c r="D718" t="s">
        <v>630</v>
      </c>
      <c r="E718">
        <v>2</v>
      </c>
      <c r="F718" t="s">
        <v>49</v>
      </c>
      <c r="G718" t="s">
        <v>79</v>
      </c>
      <c r="H718" t="s">
        <v>260</v>
      </c>
      <c r="I718" t="s">
        <v>64</v>
      </c>
      <c r="J718" t="s">
        <v>53</v>
      </c>
      <c r="K718" t="s">
        <v>66</v>
      </c>
      <c r="L718" t="s">
        <v>55</v>
      </c>
      <c r="M718" t="s">
        <v>68</v>
      </c>
      <c r="N718" t="s">
        <v>76</v>
      </c>
      <c r="O718" t="s">
        <v>70</v>
      </c>
      <c r="P718">
        <v>59</v>
      </c>
      <c r="Q718">
        <v>62</v>
      </c>
      <c r="R718">
        <v>60</v>
      </c>
      <c r="S718">
        <v>2</v>
      </c>
      <c r="T718">
        <f t="shared" si="99"/>
        <v>58</v>
      </c>
      <c r="U718">
        <v>58</v>
      </c>
      <c r="V718">
        <f t="shared" si="100"/>
        <v>0</v>
      </c>
      <c r="W718" s="3">
        <f t="shared" si="101"/>
        <v>3.3333333333333333E-2</v>
      </c>
      <c r="X718">
        <v>25</v>
      </c>
      <c r="Y718" s="4">
        <v>4.4000000000000004</v>
      </c>
      <c r="Z718" s="4">
        <v>1.3</v>
      </c>
      <c r="AA718" s="5">
        <v>33625.769999999997</v>
      </c>
      <c r="AB718" s="5">
        <f t="shared" si="102"/>
        <v>1950294.66</v>
      </c>
      <c r="AC718" s="5">
        <v>22373.99</v>
      </c>
      <c r="AD718" s="5">
        <f t="shared" si="103"/>
        <v>1342439.4</v>
      </c>
      <c r="AE718" s="5">
        <v>98144.11</v>
      </c>
      <c r="AF718" s="5">
        <v>28219.45</v>
      </c>
      <c r="AG718" s="5">
        <v>8854.0300000000007</v>
      </c>
      <c r="AH718" s="5">
        <v>1885</v>
      </c>
      <c r="AI718" s="5">
        <v>6400</v>
      </c>
      <c r="AJ718">
        <v>1</v>
      </c>
      <c r="AK718" s="5">
        <v>9028.75</v>
      </c>
      <c r="AL718" s="5">
        <v>0</v>
      </c>
      <c r="AM718" s="5">
        <v>37893.550000000003</v>
      </c>
      <c r="AN718">
        <v>4</v>
      </c>
      <c r="AO718">
        <v>3</v>
      </c>
      <c r="AP718" t="str">
        <f t="shared" si="104"/>
        <v>Yes</v>
      </c>
      <c r="AQ718">
        <v>1</v>
      </c>
      <c r="AR718" s="5">
        <f t="shared" si="105"/>
        <v>1532864.29</v>
      </c>
      <c r="AS718" s="5">
        <f t="shared" si="106"/>
        <v>417430.37</v>
      </c>
      <c r="AT718" t="s">
        <v>59</v>
      </c>
      <c r="AU718" t="s">
        <v>6181</v>
      </c>
      <c r="AV718" t="s">
        <v>6182</v>
      </c>
      <c r="AW718" t="s">
        <v>6183</v>
      </c>
      <c r="AX718" t="s">
        <v>6167</v>
      </c>
      <c r="AY718">
        <v>61</v>
      </c>
      <c r="AZ718">
        <v>0</v>
      </c>
      <c r="BA718">
        <v>0</v>
      </c>
      <c r="BB718" t="s">
        <v>6168</v>
      </c>
      <c r="BC718">
        <v>0</v>
      </c>
      <c r="BD718">
        <v>0</v>
      </c>
      <c r="BE718" t="s">
        <v>6169</v>
      </c>
      <c r="BF718" t="s">
        <v>6170</v>
      </c>
      <c r="BG718">
        <v>1</v>
      </c>
      <c r="BH718" t="s">
        <v>6186</v>
      </c>
      <c r="BI718">
        <v>30</v>
      </c>
      <c r="BJ718" t="s">
        <v>6172</v>
      </c>
      <c r="BK718">
        <v>0</v>
      </c>
      <c r="BL718">
        <v>73</v>
      </c>
      <c r="BM718" s="3">
        <f t="shared" si="107"/>
        <v>0.82191780821917804</v>
      </c>
    </row>
    <row r="719" spans="1:65">
      <c r="A719" t="s">
        <v>847</v>
      </c>
      <c r="B719" s="2">
        <v>45700</v>
      </c>
      <c r="C719" t="s">
        <v>47</v>
      </c>
      <c r="D719" t="s">
        <v>630</v>
      </c>
      <c r="E719">
        <v>2</v>
      </c>
      <c r="F719" t="s">
        <v>72</v>
      </c>
      <c r="G719" t="s">
        <v>62</v>
      </c>
      <c r="H719" t="s">
        <v>220</v>
      </c>
      <c r="I719" t="s">
        <v>74</v>
      </c>
      <c r="J719" t="s">
        <v>65</v>
      </c>
      <c r="K719" t="s">
        <v>54</v>
      </c>
      <c r="L719" t="s">
        <v>87</v>
      </c>
      <c r="M719" t="s">
        <v>56</v>
      </c>
      <c r="N719" t="s">
        <v>57</v>
      </c>
      <c r="O719" t="s">
        <v>70</v>
      </c>
      <c r="P719">
        <v>44</v>
      </c>
      <c r="Q719">
        <v>45</v>
      </c>
      <c r="R719">
        <v>47</v>
      </c>
      <c r="S719">
        <v>1</v>
      </c>
      <c r="T719">
        <f t="shared" si="99"/>
        <v>46</v>
      </c>
      <c r="U719">
        <v>44</v>
      </c>
      <c r="V719">
        <f t="shared" si="100"/>
        <v>2</v>
      </c>
      <c r="W719" s="3">
        <f t="shared" si="101"/>
        <v>2.1276595744680851E-2</v>
      </c>
      <c r="X719">
        <v>24</v>
      </c>
      <c r="Y719" s="4">
        <v>1.7</v>
      </c>
      <c r="Z719" s="4">
        <v>1.4</v>
      </c>
      <c r="AA719" s="5">
        <v>56289.5</v>
      </c>
      <c r="AB719" s="5">
        <f t="shared" si="102"/>
        <v>2476738</v>
      </c>
      <c r="AC719" s="5">
        <v>35717.32</v>
      </c>
      <c r="AD719" s="5">
        <f t="shared" si="103"/>
        <v>1678714.04</v>
      </c>
      <c r="AE719" s="5">
        <v>103157.4</v>
      </c>
      <c r="AF719" s="5">
        <v>29015.200000000001</v>
      </c>
      <c r="AG719" s="5">
        <v>9050.7000000000007</v>
      </c>
      <c r="AH719" s="5">
        <v>2030</v>
      </c>
      <c r="AI719" s="5">
        <v>4600</v>
      </c>
      <c r="AJ719">
        <v>0</v>
      </c>
      <c r="AK719" s="5">
        <v>0</v>
      </c>
      <c r="AL719" s="5">
        <v>1902.34</v>
      </c>
      <c r="AM719" s="5">
        <v>33751.39</v>
      </c>
      <c r="AN719">
        <v>4</v>
      </c>
      <c r="AO719">
        <v>6</v>
      </c>
      <c r="AP719" t="str">
        <f t="shared" si="104"/>
        <v>No</v>
      </c>
      <c r="AQ719">
        <v>2</v>
      </c>
      <c r="AR719" s="5">
        <f t="shared" si="105"/>
        <v>1862221.07</v>
      </c>
      <c r="AS719" s="5">
        <f t="shared" si="106"/>
        <v>614516.93000000005</v>
      </c>
      <c r="AT719" t="s">
        <v>59</v>
      </c>
      <c r="AU719" t="s">
        <v>6164</v>
      </c>
      <c r="AV719" t="s">
        <v>6165</v>
      </c>
      <c r="AW719" t="s">
        <v>6166</v>
      </c>
      <c r="AX719" t="s">
        <v>6184</v>
      </c>
      <c r="AY719">
        <v>44</v>
      </c>
      <c r="AZ719">
        <v>0</v>
      </c>
      <c r="BA719">
        <v>18</v>
      </c>
      <c r="BB719" t="s">
        <v>6180</v>
      </c>
      <c r="BC719">
        <v>1</v>
      </c>
      <c r="BD719">
        <v>1</v>
      </c>
      <c r="BE719" t="s">
        <v>6196</v>
      </c>
      <c r="BF719" t="s">
        <v>6170</v>
      </c>
      <c r="BG719">
        <v>1</v>
      </c>
      <c r="BH719" t="s">
        <v>6179</v>
      </c>
      <c r="BI719">
        <v>32</v>
      </c>
      <c r="BJ719" t="s">
        <v>6172</v>
      </c>
      <c r="BK719">
        <v>0</v>
      </c>
      <c r="BL719">
        <v>58</v>
      </c>
      <c r="BM719" s="3">
        <f t="shared" si="107"/>
        <v>0.81034482758620685</v>
      </c>
    </row>
    <row r="720" spans="1:65">
      <c r="A720" t="s">
        <v>848</v>
      </c>
      <c r="B720" s="2">
        <v>45701</v>
      </c>
      <c r="C720" t="s">
        <v>47</v>
      </c>
      <c r="D720" t="s">
        <v>630</v>
      </c>
      <c r="E720">
        <v>2</v>
      </c>
      <c r="F720" t="s">
        <v>61</v>
      </c>
      <c r="G720" t="s">
        <v>79</v>
      </c>
      <c r="H720" t="s">
        <v>84</v>
      </c>
      <c r="I720" t="s">
        <v>74</v>
      </c>
      <c r="J720" t="s">
        <v>81</v>
      </c>
      <c r="K720" t="s">
        <v>75</v>
      </c>
      <c r="L720" t="s">
        <v>87</v>
      </c>
      <c r="M720" t="s">
        <v>56</v>
      </c>
      <c r="N720" t="s">
        <v>76</v>
      </c>
      <c r="O720" t="s">
        <v>58</v>
      </c>
      <c r="P720">
        <v>32</v>
      </c>
      <c r="Q720">
        <v>32</v>
      </c>
      <c r="R720">
        <v>32</v>
      </c>
      <c r="S720">
        <v>1</v>
      </c>
      <c r="T720">
        <f t="shared" si="99"/>
        <v>31</v>
      </c>
      <c r="U720">
        <v>31</v>
      </c>
      <c r="V720">
        <f t="shared" si="100"/>
        <v>0</v>
      </c>
      <c r="W720" s="3">
        <f t="shared" si="101"/>
        <v>3.125E-2</v>
      </c>
      <c r="X720">
        <v>30</v>
      </c>
      <c r="Y720" s="4">
        <v>2.7</v>
      </c>
      <c r="Z720" s="4">
        <v>1</v>
      </c>
      <c r="AA720" s="5">
        <v>78435</v>
      </c>
      <c r="AB720" s="5">
        <f t="shared" si="102"/>
        <v>2431485</v>
      </c>
      <c r="AC720" s="5">
        <v>54562.93</v>
      </c>
      <c r="AD720" s="5">
        <f t="shared" si="103"/>
        <v>1746013.76</v>
      </c>
      <c r="AE720" s="5">
        <v>97550.8</v>
      </c>
      <c r="AF720" s="5">
        <v>28188.17</v>
      </c>
      <c r="AG720" s="5">
        <v>9353.39</v>
      </c>
      <c r="AH720" s="5">
        <v>1450</v>
      </c>
      <c r="AI720" s="5">
        <v>6800</v>
      </c>
      <c r="AJ720">
        <v>0</v>
      </c>
      <c r="AK720" s="5">
        <v>0</v>
      </c>
      <c r="AL720" s="5">
        <v>0</v>
      </c>
      <c r="AM720" s="5">
        <v>22688.6</v>
      </c>
      <c r="AN720">
        <v>4</v>
      </c>
      <c r="AO720">
        <v>5</v>
      </c>
      <c r="AP720" t="str">
        <f t="shared" si="104"/>
        <v>No</v>
      </c>
      <c r="AQ720">
        <v>1</v>
      </c>
      <c r="AR720" s="5">
        <f t="shared" si="105"/>
        <v>1912044.72</v>
      </c>
      <c r="AS720" s="5">
        <f t="shared" si="106"/>
        <v>519440.28</v>
      </c>
      <c r="AT720" t="s">
        <v>59</v>
      </c>
      <c r="AU720" t="s">
        <v>6164</v>
      </c>
      <c r="AV720" t="s">
        <v>6165</v>
      </c>
      <c r="AW720" t="s">
        <v>6166</v>
      </c>
      <c r="AX720" t="s">
        <v>6184</v>
      </c>
      <c r="AY720">
        <v>32</v>
      </c>
      <c r="AZ720">
        <v>0</v>
      </c>
      <c r="BA720">
        <v>0</v>
      </c>
      <c r="BB720" t="s">
        <v>6168</v>
      </c>
      <c r="BC720">
        <v>1</v>
      </c>
      <c r="BD720">
        <v>0</v>
      </c>
      <c r="BE720" t="s">
        <v>6178</v>
      </c>
      <c r="BF720" t="s">
        <v>6170</v>
      </c>
      <c r="BG720">
        <v>0</v>
      </c>
      <c r="BH720" t="s">
        <v>6171</v>
      </c>
      <c r="BI720">
        <v>21</v>
      </c>
      <c r="BJ720" t="s">
        <v>6172</v>
      </c>
      <c r="BK720">
        <v>0</v>
      </c>
      <c r="BL720">
        <v>50</v>
      </c>
      <c r="BM720" s="3">
        <f t="shared" si="107"/>
        <v>0.64</v>
      </c>
    </row>
    <row r="721" spans="1:65">
      <c r="A721" t="s">
        <v>849</v>
      </c>
      <c r="B721" s="2">
        <v>45701</v>
      </c>
      <c r="C721" t="s">
        <v>47</v>
      </c>
      <c r="D721" t="s">
        <v>630</v>
      </c>
      <c r="E721">
        <v>2</v>
      </c>
      <c r="F721" t="s">
        <v>49</v>
      </c>
      <c r="G721" t="s">
        <v>50</v>
      </c>
      <c r="H721" t="s">
        <v>245</v>
      </c>
      <c r="I721" t="s">
        <v>74</v>
      </c>
      <c r="J721" t="s">
        <v>53</v>
      </c>
      <c r="K721" t="s">
        <v>75</v>
      </c>
      <c r="L721" t="s">
        <v>55</v>
      </c>
      <c r="M721" t="s">
        <v>56</v>
      </c>
      <c r="N721" t="s">
        <v>57</v>
      </c>
      <c r="O721" t="s">
        <v>82</v>
      </c>
      <c r="P721">
        <v>55</v>
      </c>
      <c r="Q721">
        <v>59</v>
      </c>
      <c r="R721">
        <v>57</v>
      </c>
      <c r="S721">
        <v>1</v>
      </c>
      <c r="T721">
        <f t="shared" si="99"/>
        <v>56</v>
      </c>
      <c r="U721">
        <v>53</v>
      </c>
      <c r="V721">
        <f t="shared" si="100"/>
        <v>3</v>
      </c>
      <c r="W721" s="3">
        <f t="shared" si="101"/>
        <v>1.7543859649122806E-2</v>
      </c>
      <c r="X721">
        <v>23</v>
      </c>
      <c r="Y721" s="4">
        <v>6.6</v>
      </c>
      <c r="Z721" s="4">
        <v>1.3</v>
      </c>
      <c r="AA721" s="5">
        <v>35858.94</v>
      </c>
      <c r="AB721" s="5">
        <f t="shared" si="102"/>
        <v>1900523.82</v>
      </c>
      <c r="AC721" s="5">
        <v>23448.15</v>
      </c>
      <c r="AD721" s="5">
        <f t="shared" si="103"/>
        <v>1336544.55</v>
      </c>
      <c r="AE721" s="5">
        <v>96395.57</v>
      </c>
      <c r="AF721" s="5">
        <v>25535.96</v>
      </c>
      <c r="AG721" s="5">
        <v>9273.42</v>
      </c>
      <c r="AH721" s="5">
        <v>1885</v>
      </c>
      <c r="AI721" s="5">
        <v>3200</v>
      </c>
      <c r="AJ721">
        <v>0</v>
      </c>
      <c r="AK721" s="5">
        <v>0</v>
      </c>
      <c r="AL721" s="5">
        <v>1970.17</v>
      </c>
      <c r="AM721" s="5">
        <v>34105.769999999997</v>
      </c>
      <c r="AN721">
        <v>4</v>
      </c>
      <c r="AO721">
        <v>3</v>
      </c>
      <c r="AP721" t="str">
        <f t="shared" si="104"/>
        <v>Yes</v>
      </c>
      <c r="AQ721">
        <v>1</v>
      </c>
      <c r="AR721" s="5">
        <f t="shared" si="105"/>
        <v>1508910.44</v>
      </c>
      <c r="AS721" s="5">
        <f t="shared" si="106"/>
        <v>391613.38</v>
      </c>
      <c r="AT721" t="s">
        <v>59</v>
      </c>
      <c r="AU721" t="s">
        <v>6164</v>
      </c>
      <c r="AV721" t="s">
        <v>6165</v>
      </c>
      <c r="AW721" t="s">
        <v>6166</v>
      </c>
      <c r="AX721" t="s">
        <v>6167</v>
      </c>
      <c r="AY721">
        <v>57</v>
      </c>
      <c r="AZ721">
        <v>0</v>
      </c>
      <c r="BA721">
        <v>24</v>
      </c>
      <c r="BB721" t="s">
        <v>6180</v>
      </c>
      <c r="BC721">
        <v>0</v>
      </c>
      <c r="BD721">
        <v>0</v>
      </c>
      <c r="BE721" t="s">
        <v>6169</v>
      </c>
      <c r="BF721" t="s">
        <v>6170</v>
      </c>
      <c r="BG721">
        <v>0</v>
      </c>
      <c r="BH721" t="s">
        <v>6171</v>
      </c>
      <c r="BI721">
        <v>39</v>
      </c>
      <c r="BJ721" t="s">
        <v>6172</v>
      </c>
      <c r="BK721">
        <v>0</v>
      </c>
      <c r="BL721">
        <v>75</v>
      </c>
      <c r="BM721" s="3">
        <f t="shared" si="107"/>
        <v>0.76</v>
      </c>
    </row>
    <row r="722" spans="1:65">
      <c r="A722" t="s">
        <v>850</v>
      </c>
      <c r="B722" s="2">
        <v>45701</v>
      </c>
      <c r="C722" t="s">
        <v>47</v>
      </c>
      <c r="D722" t="s">
        <v>630</v>
      </c>
      <c r="E722">
        <v>2</v>
      </c>
      <c r="F722" t="s">
        <v>49</v>
      </c>
      <c r="G722" t="s">
        <v>62</v>
      </c>
      <c r="H722" t="s">
        <v>125</v>
      </c>
      <c r="I722" t="s">
        <v>52</v>
      </c>
      <c r="J722" t="s">
        <v>53</v>
      </c>
      <c r="K722" t="s">
        <v>75</v>
      </c>
      <c r="L722" t="s">
        <v>92</v>
      </c>
      <c r="M722" t="s">
        <v>56</v>
      </c>
      <c r="N722" t="s">
        <v>57</v>
      </c>
      <c r="O722" t="s">
        <v>82</v>
      </c>
      <c r="P722">
        <v>55</v>
      </c>
      <c r="Q722">
        <v>58</v>
      </c>
      <c r="R722">
        <v>57</v>
      </c>
      <c r="S722">
        <v>2</v>
      </c>
      <c r="T722">
        <f t="shared" si="99"/>
        <v>55</v>
      </c>
      <c r="U722">
        <v>52</v>
      </c>
      <c r="V722">
        <f t="shared" si="100"/>
        <v>3</v>
      </c>
      <c r="W722" s="3">
        <f t="shared" si="101"/>
        <v>3.5087719298245612E-2</v>
      </c>
      <c r="X722">
        <v>29</v>
      </c>
      <c r="Y722" s="4">
        <v>3.8</v>
      </c>
      <c r="Z722" s="4">
        <v>2</v>
      </c>
      <c r="AA722" s="5">
        <v>35999.370000000003</v>
      </c>
      <c r="AB722" s="5">
        <f t="shared" si="102"/>
        <v>1871967.24</v>
      </c>
      <c r="AC722" s="5">
        <v>23898.560000000001</v>
      </c>
      <c r="AD722" s="5">
        <f t="shared" si="103"/>
        <v>1362217.92</v>
      </c>
      <c r="AE722" s="5">
        <v>102382.5</v>
      </c>
      <c r="AF722" s="5">
        <v>26293.32</v>
      </c>
      <c r="AG722" s="5">
        <v>9156.86</v>
      </c>
      <c r="AH722" s="5">
        <v>2900</v>
      </c>
      <c r="AI722" s="5">
        <v>6400</v>
      </c>
      <c r="AJ722">
        <v>0</v>
      </c>
      <c r="AK722" s="5">
        <v>0</v>
      </c>
      <c r="AL722" s="5">
        <v>2038.02</v>
      </c>
      <c r="AM722" s="5">
        <v>33497.85</v>
      </c>
      <c r="AN722">
        <v>4</v>
      </c>
      <c r="AO722">
        <v>1</v>
      </c>
      <c r="AP722" t="str">
        <f t="shared" si="104"/>
        <v>Yes</v>
      </c>
      <c r="AQ722">
        <v>1</v>
      </c>
      <c r="AR722" s="5">
        <f t="shared" si="105"/>
        <v>1544886.47</v>
      </c>
      <c r="AS722" s="5">
        <f t="shared" si="106"/>
        <v>327080.77</v>
      </c>
      <c r="AT722" t="s">
        <v>59</v>
      </c>
      <c r="AU722" t="s">
        <v>6164</v>
      </c>
      <c r="AV722" t="s">
        <v>6165</v>
      </c>
      <c r="AW722" t="s">
        <v>6166</v>
      </c>
      <c r="AX722" t="s">
        <v>6167</v>
      </c>
      <c r="AY722">
        <v>57</v>
      </c>
      <c r="AZ722">
        <v>0</v>
      </c>
      <c r="BA722">
        <v>24</v>
      </c>
      <c r="BB722" t="s">
        <v>6191</v>
      </c>
      <c r="BC722">
        <v>0</v>
      </c>
      <c r="BD722">
        <v>0</v>
      </c>
      <c r="BE722" t="s">
        <v>6169</v>
      </c>
      <c r="BF722" t="s">
        <v>6170</v>
      </c>
      <c r="BG722">
        <v>0</v>
      </c>
      <c r="BH722" t="s">
        <v>6171</v>
      </c>
      <c r="BI722">
        <v>51</v>
      </c>
      <c r="BJ722" t="s">
        <v>6187</v>
      </c>
      <c r="BK722">
        <v>0</v>
      </c>
      <c r="BL722">
        <v>74</v>
      </c>
      <c r="BM722" s="3">
        <f t="shared" si="107"/>
        <v>0.77027027027027029</v>
      </c>
    </row>
    <row r="723" spans="1:65">
      <c r="A723" t="s">
        <v>851</v>
      </c>
      <c r="B723" s="2">
        <v>45701</v>
      </c>
      <c r="C723" t="s">
        <v>47</v>
      </c>
      <c r="D723" t="s">
        <v>630</v>
      </c>
      <c r="E723">
        <v>2</v>
      </c>
      <c r="F723" t="s">
        <v>72</v>
      </c>
      <c r="G723" t="s">
        <v>62</v>
      </c>
      <c r="H723" t="s">
        <v>150</v>
      </c>
      <c r="I723" t="s">
        <v>64</v>
      </c>
      <c r="J723" t="s">
        <v>81</v>
      </c>
      <c r="K723" t="s">
        <v>75</v>
      </c>
      <c r="L723" t="s">
        <v>87</v>
      </c>
      <c r="M723" t="s">
        <v>56</v>
      </c>
      <c r="N723" t="s">
        <v>109</v>
      </c>
      <c r="O723" t="s">
        <v>70</v>
      </c>
      <c r="P723">
        <v>35</v>
      </c>
      <c r="Q723">
        <v>38</v>
      </c>
      <c r="R723">
        <v>39</v>
      </c>
      <c r="S723">
        <v>1</v>
      </c>
      <c r="T723">
        <f t="shared" si="99"/>
        <v>38</v>
      </c>
      <c r="U723">
        <v>35</v>
      </c>
      <c r="V723">
        <f t="shared" si="100"/>
        <v>3</v>
      </c>
      <c r="W723" s="3">
        <f t="shared" si="101"/>
        <v>2.564102564102564E-2</v>
      </c>
      <c r="X723">
        <v>14</v>
      </c>
      <c r="Y723" s="4">
        <v>7.6</v>
      </c>
      <c r="Z723" s="4">
        <v>1.3</v>
      </c>
      <c r="AA723" s="5">
        <v>77040.62</v>
      </c>
      <c r="AB723" s="5">
        <f t="shared" si="102"/>
        <v>2696421.7</v>
      </c>
      <c r="AC723" s="5">
        <v>54170.76</v>
      </c>
      <c r="AD723" s="5">
        <f t="shared" si="103"/>
        <v>2112659.64</v>
      </c>
      <c r="AE723" s="5">
        <v>113515.96</v>
      </c>
      <c r="AF723" s="5">
        <v>33687.17</v>
      </c>
      <c r="AG723" s="5">
        <v>7883.03</v>
      </c>
      <c r="AH723" s="5">
        <v>1885</v>
      </c>
      <c r="AI723" s="5">
        <v>6800</v>
      </c>
      <c r="AJ723">
        <v>0</v>
      </c>
      <c r="AK723" s="5">
        <v>0</v>
      </c>
      <c r="AL723" s="5">
        <v>4367.07</v>
      </c>
      <c r="AM723" s="5">
        <v>54438.89</v>
      </c>
      <c r="AN723">
        <v>8</v>
      </c>
      <c r="AO723">
        <v>7</v>
      </c>
      <c r="AP723" t="str">
        <f t="shared" si="104"/>
        <v>Yes</v>
      </c>
      <c r="AQ723">
        <v>0</v>
      </c>
      <c r="AR723" s="5">
        <f t="shared" si="105"/>
        <v>2335236.7599999998</v>
      </c>
      <c r="AS723" s="5">
        <f t="shared" si="106"/>
        <v>361184.94</v>
      </c>
      <c r="AT723" t="s">
        <v>59</v>
      </c>
      <c r="AU723" t="s">
        <v>6164</v>
      </c>
      <c r="AV723" t="s">
        <v>6165</v>
      </c>
      <c r="AW723" t="s">
        <v>6166</v>
      </c>
      <c r="AX723" t="s">
        <v>6184</v>
      </c>
      <c r="AY723">
        <v>39</v>
      </c>
      <c r="AZ723">
        <v>1</v>
      </c>
      <c r="BA723">
        <v>20</v>
      </c>
      <c r="BB723" t="s">
        <v>6180</v>
      </c>
      <c r="BC723">
        <v>0</v>
      </c>
      <c r="BD723">
        <v>0</v>
      </c>
      <c r="BE723" t="s">
        <v>6169</v>
      </c>
      <c r="BF723" t="s">
        <v>6170</v>
      </c>
      <c r="BG723">
        <v>0</v>
      </c>
      <c r="BH723" t="s">
        <v>6171</v>
      </c>
      <c r="BI723">
        <v>25</v>
      </c>
      <c r="BJ723" t="s">
        <v>6172</v>
      </c>
      <c r="BK723">
        <v>0</v>
      </c>
      <c r="BL723">
        <v>52</v>
      </c>
      <c r="BM723" s="3">
        <f t="shared" si="107"/>
        <v>0.75</v>
      </c>
    </row>
    <row r="724" spans="1:65">
      <c r="A724" t="s">
        <v>852</v>
      </c>
      <c r="B724" s="2">
        <v>45701</v>
      </c>
      <c r="C724" t="s">
        <v>47</v>
      </c>
      <c r="D724" t="s">
        <v>630</v>
      </c>
      <c r="E724">
        <v>2</v>
      </c>
      <c r="F724" t="s">
        <v>78</v>
      </c>
      <c r="G724" t="s">
        <v>62</v>
      </c>
      <c r="H724" t="s">
        <v>190</v>
      </c>
      <c r="I724" t="s">
        <v>74</v>
      </c>
      <c r="J724" t="s">
        <v>81</v>
      </c>
      <c r="K724" t="s">
        <v>75</v>
      </c>
      <c r="L724" t="s">
        <v>67</v>
      </c>
      <c r="M724" t="s">
        <v>56</v>
      </c>
      <c r="N724" t="s">
        <v>69</v>
      </c>
      <c r="O724" t="s">
        <v>70</v>
      </c>
      <c r="P724">
        <v>39</v>
      </c>
      <c r="Q724">
        <v>42</v>
      </c>
      <c r="R724">
        <v>40</v>
      </c>
      <c r="S724">
        <v>1</v>
      </c>
      <c r="T724">
        <f t="shared" si="99"/>
        <v>39</v>
      </c>
      <c r="U724">
        <v>38</v>
      </c>
      <c r="V724">
        <f t="shared" si="100"/>
        <v>1</v>
      </c>
      <c r="W724" s="3">
        <f t="shared" si="101"/>
        <v>2.5000000000000001E-2</v>
      </c>
      <c r="X724">
        <v>24</v>
      </c>
      <c r="Y724" s="4">
        <v>2.5</v>
      </c>
      <c r="Z724" s="4">
        <v>0.9</v>
      </c>
      <c r="AA724" s="5">
        <v>77257.87</v>
      </c>
      <c r="AB724" s="5">
        <f t="shared" si="102"/>
        <v>2935799.06</v>
      </c>
      <c r="AC724" s="5">
        <v>51999.33</v>
      </c>
      <c r="AD724" s="5">
        <f t="shared" si="103"/>
        <v>2079973.2</v>
      </c>
      <c r="AE724" s="5">
        <v>120238.04</v>
      </c>
      <c r="AF724" s="5">
        <v>36226.36</v>
      </c>
      <c r="AG724" s="5">
        <v>9030.8700000000008</v>
      </c>
      <c r="AH724" s="5">
        <v>1305</v>
      </c>
      <c r="AI724" s="5">
        <v>6800</v>
      </c>
      <c r="AJ724">
        <v>0</v>
      </c>
      <c r="AK724" s="5">
        <v>0</v>
      </c>
      <c r="AL724" s="5">
        <v>1505.73</v>
      </c>
      <c r="AM724" s="5">
        <v>26094.240000000002</v>
      </c>
      <c r="AN724">
        <v>4</v>
      </c>
      <c r="AO724">
        <v>4</v>
      </c>
      <c r="AP724" t="str">
        <f t="shared" si="104"/>
        <v>Yes</v>
      </c>
      <c r="AQ724">
        <v>0</v>
      </c>
      <c r="AR724" s="5">
        <f t="shared" si="105"/>
        <v>2281173.44</v>
      </c>
      <c r="AS724" s="5">
        <f t="shared" si="106"/>
        <v>654625.62</v>
      </c>
      <c r="AT724" t="s">
        <v>116</v>
      </c>
      <c r="AU724" t="s">
        <v>6164</v>
      </c>
      <c r="AV724" t="s">
        <v>6165</v>
      </c>
      <c r="AW724" t="s">
        <v>6166</v>
      </c>
      <c r="AX724" t="s">
        <v>6167</v>
      </c>
      <c r="AY724">
        <v>41</v>
      </c>
      <c r="AZ724">
        <v>0</v>
      </c>
      <c r="BA724">
        <v>14</v>
      </c>
      <c r="BB724" t="s">
        <v>6191</v>
      </c>
      <c r="BC724">
        <v>0</v>
      </c>
      <c r="BD724">
        <v>0</v>
      </c>
      <c r="BE724" t="s">
        <v>6169</v>
      </c>
      <c r="BF724" t="s">
        <v>6170</v>
      </c>
      <c r="BG724">
        <v>1</v>
      </c>
      <c r="BH724" t="s">
        <v>6186</v>
      </c>
      <c r="BI724">
        <v>58</v>
      </c>
      <c r="BJ724" t="s">
        <v>6187</v>
      </c>
      <c r="BK724">
        <v>1</v>
      </c>
      <c r="BL724">
        <v>49</v>
      </c>
      <c r="BM724" s="3">
        <f t="shared" si="107"/>
        <v>0.81632653061224492</v>
      </c>
    </row>
    <row r="725" spans="1:65">
      <c r="A725" t="s">
        <v>853</v>
      </c>
      <c r="B725" s="2">
        <v>45701</v>
      </c>
      <c r="C725" t="s">
        <v>47</v>
      </c>
      <c r="D725" t="s">
        <v>630</v>
      </c>
      <c r="E725">
        <v>2</v>
      </c>
      <c r="F725" t="s">
        <v>49</v>
      </c>
      <c r="G725" t="s">
        <v>79</v>
      </c>
      <c r="H725" t="s">
        <v>106</v>
      </c>
      <c r="I725" t="s">
        <v>74</v>
      </c>
      <c r="J725" t="s">
        <v>53</v>
      </c>
      <c r="K725" t="s">
        <v>66</v>
      </c>
      <c r="L725" t="s">
        <v>92</v>
      </c>
      <c r="M725" t="s">
        <v>56</v>
      </c>
      <c r="N725" t="s">
        <v>109</v>
      </c>
      <c r="O725" t="s">
        <v>82</v>
      </c>
      <c r="P725">
        <v>64</v>
      </c>
      <c r="Q725">
        <v>67</v>
      </c>
      <c r="R725">
        <v>66</v>
      </c>
      <c r="S725">
        <v>2</v>
      </c>
      <c r="T725">
        <f t="shared" si="99"/>
        <v>64</v>
      </c>
      <c r="U725">
        <v>63</v>
      </c>
      <c r="V725">
        <f t="shared" si="100"/>
        <v>1</v>
      </c>
      <c r="W725" s="3">
        <f t="shared" si="101"/>
        <v>3.0303030303030304E-2</v>
      </c>
      <c r="X725">
        <v>28</v>
      </c>
      <c r="Y725" s="4">
        <v>13.4</v>
      </c>
      <c r="Z725" s="4">
        <v>2.1</v>
      </c>
      <c r="AA725" s="5">
        <v>33868.839999999997</v>
      </c>
      <c r="AB725" s="5">
        <f t="shared" si="102"/>
        <v>2133736.92</v>
      </c>
      <c r="AC725" s="5">
        <v>23758.46</v>
      </c>
      <c r="AD725" s="5">
        <f t="shared" si="103"/>
        <v>1568058.36</v>
      </c>
      <c r="AE725" s="5">
        <v>110739.23</v>
      </c>
      <c r="AF725" s="5">
        <v>29976.17</v>
      </c>
      <c r="AG725" s="5">
        <v>9593.16</v>
      </c>
      <c r="AH725" s="5">
        <v>3045</v>
      </c>
      <c r="AI725" s="5">
        <v>6400</v>
      </c>
      <c r="AJ725">
        <v>0</v>
      </c>
      <c r="AK725" s="5">
        <v>0</v>
      </c>
      <c r="AL725" s="5">
        <v>672.08</v>
      </c>
      <c r="AM725" s="5">
        <v>94763.85</v>
      </c>
      <c r="AN725">
        <v>8</v>
      </c>
      <c r="AO725">
        <v>8</v>
      </c>
      <c r="AP725" t="str">
        <f t="shared" si="104"/>
        <v>Yes</v>
      </c>
      <c r="AQ725">
        <v>1</v>
      </c>
      <c r="AR725" s="5">
        <f t="shared" si="105"/>
        <v>1823247.85</v>
      </c>
      <c r="AS725" s="5">
        <f t="shared" si="106"/>
        <v>310489.07</v>
      </c>
      <c r="AT725" t="s">
        <v>59</v>
      </c>
      <c r="AU725" t="s">
        <v>6164</v>
      </c>
      <c r="AV725" t="s">
        <v>6165</v>
      </c>
      <c r="AW725" t="s">
        <v>6166</v>
      </c>
      <c r="AX725" t="s">
        <v>6177</v>
      </c>
      <c r="AY725">
        <v>65</v>
      </c>
      <c r="AZ725">
        <v>0</v>
      </c>
      <c r="BA725">
        <v>10</v>
      </c>
      <c r="BB725" t="s">
        <v>6198</v>
      </c>
      <c r="BC725">
        <v>0</v>
      </c>
      <c r="BD725">
        <v>0</v>
      </c>
      <c r="BE725" t="s">
        <v>6169</v>
      </c>
      <c r="BF725" t="s">
        <v>6170</v>
      </c>
      <c r="BG725">
        <v>1</v>
      </c>
      <c r="BH725" t="s">
        <v>6186</v>
      </c>
      <c r="BI725">
        <v>32</v>
      </c>
      <c r="BJ725" t="s">
        <v>6172</v>
      </c>
      <c r="BK725">
        <v>0</v>
      </c>
      <c r="BL725">
        <v>74</v>
      </c>
      <c r="BM725" s="3">
        <f t="shared" si="107"/>
        <v>0.89189189189189189</v>
      </c>
    </row>
    <row r="726" spans="1:65">
      <c r="A726" t="s">
        <v>854</v>
      </c>
      <c r="B726" s="2">
        <v>45701</v>
      </c>
      <c r="C726" t="s">
        <v>47</v>
      </c>
      <c r="D726" t="s">
        <v>630</v>
      </c>
      <c r="E726">
        <v>2</v>
      </c>
      <c r="F726" t="s">
        <v>61</v>
      </c>
      <c r="G726" t="s">
        <v>50</v>
      </c>
      <c r="H726" t="s">
        <v>183</v>
      </c>
      <c r="I726" t="s">
        <v>52</v>
      </c>
      <c r="J726" t="s">
        <v>65</v>
      </c>
      <c r="K726" t="s">
        <v>54</v>
      </c>
      <c r="L726" t="s">
        <v>67</v>
      </c>
      <c r="M726" t="s">
        <v>68</v>
      </c>
      <c r="N726" t="s">
        <v>69</v>
      </c>
      <c r="O726" t="s">
        <v>82</v>
      </c>
      <c r="P726">
        <v>48</v>
      </c>
      <c r="Q726">
        <v>48</v>
      </c>
      <c r="R726">
        <v>47</v>
      </c>
      <c r="S726">
        <v>2</v>
      </c>
      <c r="T726">
        <f t="shared" si="99"/>
        <v>45</v>
      </c>
      <c r="U726">
        <v>45</v>
      </c>
      <c r="V726">
        <f t="shared" si="100"/>
        <v>0</v>
      </c>
      <c r="W726" s="3">
        <f t="shared" si="101"/>
        <v>4.2553191489361701E-2</v>
      </c>
      <c r="X726">
        <v>21</v>
      </c>
      <c r="Y726" s="4">
        <v>5.2</v>
      </c>
      <c r="Z726" s="4">
        <v>0.8</v>
      </c>
      <c r="AA726" s="5">
        <v>56142.48</v>
      </c>
      <c r="AB726" s="5">
        <f t="shared" si="102"/>
        <v>2526411.6</v>
      </c>
      <c r="AC726" s="5">
        <v>32258.65</v>
      </c>
      <c r="AD726" s="5">
        <f t="shared" si="103"/>
        <v>1516156.55</v>
      </c>
      <c r="AE726" s="5">
        <v>108977.77</v>
      </c>
      <c r="AF726" s="5">
        <v>29662.46</v>
      </c>
      <c r="AG726" s="5">
        <v>8629.86</v>
      </c>
      <c r="AH726" s="5">
        <v>1160</v>
      </c>
      <c r="AI726" s="5">
        <v>9200</v>
      </c>
      <c r="AJ726">
        <v>1</v>
      </c>
      <c r="AK726" s="5">
        <v>13566.49</v>
      </c>
      <c r="AL726" s="5">
        <v>0</v>
      </c>
      <c r="AM726" s="5">
        <v>28249.77</v>
      </c>
      <c r="AN726">
        <v>4</v>
      </c>
      <c r="AO726">
        <v>4</v>
      </c>
      <c r="AP726" t="str">
        <f t="shared" si="104"/>
        <v>Yes</v>
      </c>
      <c r="AQ726">
        <v>2</v>
      </c>
      <c r="AR726" s="5">
        <f t="shared" si="105"/>
        <v>1715602.9</v>
      </c>
      <c r="AS726" s="5">
        <f t="shared" si="106"/>
        <v>810808.7</v>
      </c>
      <c r="AT726" t="s">
        <v>116</v>
      </c>
      <c r="AU726" t="s">
        <v>6199</v>
      </c>
      <c r="AV726" t="s">
        <v>6200</v>
      </c>
      <c r="AW726" t="s">
        <v>6175</v>
      </c>
      <c r="AX726" t="s">
        <v>6167</v>
      </c>
      <c r="AY726">
        <v>48</v>
      </c>
      <c r="AZ726">
        <v>0</v>
      </c>
      <c r="BA726">
        <v>0</v>
      </c>
      <c r="BB726" t="s">
        <v>6168</v>
      </c>
      <c r="BC726">
        <v>0</v>
      </c>
      <c r="BD726">
        <v>0</v>
      </c>
      <c r="BE726" t="s">
        <v>6169</v>
      </c>
      <c r="BF726" t="s">
        <v>6176</v>
      </c>
      <c r="BG726">
        <v>1</v>
      </c>
      <c r="BH726" t="s">
        <v>6179</v>
      </c>
      <c r="BI726">
        <v>29</v>
      </c>
      <c r="BJ726" t="s">
        <v>6172</v>
      </c>
      <c r="BK726">
        <v>0</v>
      </c>
      <c r="BL726">
        <v>64</v>
      </c>
      <c r="BM726" s="3">
        <f t="shared" si="107"/>
        <v>0.734375</v>
      </c>
    </row>
    <row r="727" spans="1:65">
      <c r="A727" t="s">
        <v>855</v>
      </c>
      <c r="B727" s="2">
        <v>45701</v>
      </c>
      <c r="C727" t="s">
        <v>47</v>
      </c>
      <c r="D727" t="s">
        <v>630</v>
      </c>
      <c r="E727">
        <v>2</v>
      </c>
      <c r="F727" t="s">
        <v>72</v>
      </c>
      <c r="G727" t="s">
        <v>62</v>
      </c>
      <c r="H727" t="s">
        <v>155</v>
      </c>
      <c r="I727" t="s">
        <v>52</v>
      </c>
      <c r="J727" t="s">
        <v>53</v>
      </c>
      <c r="K727" t="s">
        <v>66</v>
      </c>
      <c r="L727" t="s">
        <v>67</v>
      </c>
      <c r="M727" t="s">
        <v>68</v>
      </c>
      <c r="N727" t="s">
        <v>76</v>
      </c>
      <c r="O727" t="s">
        <v>58</v>
      </c>
      <c r="P727">
        <v>67</v>
      </c>
      <c r="Q727">
        <v>68</v>
      </c>
      <c r="R727">
        <v>71</v>
      </c>
      <c r="S727">
        <v>3</v>
      </c>
      <c r="T727">
        <f t="shared" si="99"/>
        <v>68</v>
      </c>
      <c r="U727">
        <v>64</v>
      </c>
      <c r="V727">
        <f t="shared" si="100"/>
        <v>4</v>
      </c>
      <c r="W727" s="3">
        <f t="shared" si="101"/>
        <v>4.2253521126760563E-2</v>
      </c>
      <c r="X727">
        <v>35</v>
      </c>
      <c r="Y727" s="4">
        <v>2.1</v>
      </c>
      <c r="Z727" s="4">
        <v>1.8</v>
      </c>
      <c r="AA727" s="5">
        <v>34247.97</v>
      </c>
      <c r="AB727" s="5">
        <f t="shared" si="102"/>
        <v>2191870.08</v>
      </c>
      <c r="AC727" s="5">
        <v>21915.66</v>
      </c>
      <c r="AD727" s="5">
        <f t="shared" si="103"/>
        <v>1556011.86</v>
      </c>
      <c r="AE727" s="5">
        <v>127590.74</v>
      </c>
      <c r="AF727" s="5">
        <v>31307.77</v>
      </c>
      <c r="AG727" s="5">
        <v>10258.459999999999</v>
      </c>
      <c r="AH727" s="5">
        <v>2610</v>
      </c>
      <c r="AI727" s="5">
        <v>9600</v>
      </c>
      <c r="AJ727">
        <v>1</v>
      </c>
      <c r="AK727" s="5">
        <v>8667.7800000000007</v>
      </c>
      <c r="AL727" s="5">
        <v>2535.69</v>
      </c>
      <c r="AM727" s="5">
        <v>44645.63</v>
      </c>
      <c r="AN727">
        <v>4</v>
      </c>
      <c r="AO727">
        <v>5</v>
      </c>
      <c r="AP727" t="str">
        <f t="shared" si="104"/>
        <v>No</v>
      </c>
      <c r="AQ727">
        <v>3</v>
      </c>
      <c r="AR727" s="5">
        <f t="shared" si="105"/>
        <v>1793227.93</v>
      </c>
      <c r="AS727" s="5">
        <f t="shared" si="106"/>
        <v>398642.15</v>
      </c>
      <c r="AT727" t="s">
        <v>116</v>
      </c>
      <c r="AU727" t="s">
        <v>6199</v>
      </c>
      <c r="AV727" t="s">
        <v>6200</v>
      </c>
      <c r="AW727" t="s">
        <v>6175</v>
      </c>
      <c r="AX727" t="s">
        <v>6184</v>
      </c>
      <c r="AY727">
        <v>69</v>
      </c>
      <c r="AZ727">
        <v>0</v>
      </c>
      <c r="BA727">
        <v>26</v>
      </c>
      <c r="BB727" t="s">
        <v>6180</v>
      </c>
      <c r="BC727">
        <v>1</v>
      </c>
      <c r="BD727">
        <v>0</v>
      </c>
      <c r="BE727" t="s">
        <v>6178</v>
      </c>
      <c r="BF727" t="s">
        <v>6176</v>
      </c>
      <c r="BG727">
        <v>1</v>
      </c>
      <c r="BH727" t="s">
        <v>6186</v>
      </c>
      <c r="BI727">
        <v>46</v>
      </c>
      <c r="BJ727" t="s">
        <v>6172</v>
      </c>
      <c r="BK727">
        <v>0</v>
      </c>
      <c r="BL727">
        <v>77</v>
      </c>
      <c r="BM727" s="3">
        <f t="shared" si="107"/>
        <v>0.92207792207792205</v>
      </c>
    </row>
    <row r="728" spans="1:65">
      <c r="A728" t="s">
        <v>856</v>
      </c>
      <c r="B728" s="2">
        <v>45701</v>
      </c>
      <c r="C728" t="s">
        <v>47</v>
      </c>
      <c r="D728" t="s">
        <v>630</v>
      </c>
      <c r="E728">
        <v>2</v>
      </c>
      <c r="F728" t="s">
        <v>49</v>
      </c>
      <c r="G728" t="s">
        <v>50</v>
      </c>
      <c r="H728" t="s">
        <v>51</v>
      </c>
      <c r="I728" t="s">
        <v>52</v>
      </c>
      <c r="J728" t="s">
        <v>65</v>
      </c>
      <c r="K728" t="s">
        <v>54</v>
      </c>
      <c r="L728" t="s">
        <v>55</v>
      </c>
      <c r="M728" t="s">
        <v>56</v>
      </c>
      <c r="N728" t="s">
        <v>57</v>
      </c>
      <c r="O728" t="s">
        <v>82</v>
      </c>
      <c r="P728">
        <v>57</v>
      </c>
      <c r="Q728">
        <v>57</v>
      </c>
      <c r="R728">
        <v>56</v>
      </c>
      <c r="S728">
        <v>2</v>
      </c>
      <c r="T728">
        <f t="shared" si="99"/>
        <v>54</v>
      </c>
      <c r="U728">
        <v>54</v>
      </c>
      <c r="V728">
        <f t="shared" si="100"/>
        <v>0</v>
      </c>
      <c r="W728" s="3">
        <f t="shared" si="101"/>
        <v>3.5714285714285712E-2</v>
      </c>
      <c r="X728">
        <v>19</v>
      </c>
      <c r="Y728" s="4">
        <v>9.6999999999999993</v>
      </c>
      <c r="Z728" s="4">
        <v>1.7</v>
      </c>
      <c r="AA728" s="5">
        <v>55535.94</v>
      </c>
      <c r="AB728" s="5">
        <f t="shared" si="102"/>
        <v>2998940.76</v>
      </c>
      <c r="AC728" s="5">
        <v>34988.589999999997</v>
      </c>
      <c r="AD728" s="5">
        <f t="shared" si="103"/>
        <v>1959361.04</v>
      </c>
      <c r="AE728" s="5">
        <v>129745.23</v>
      </c>
      <c r="AF728" s="5">
        <v>36064.67</v>
      </c>
      <c r="AG728" s="5">
        <v>8353.7199999999993</v>
      </c>
      <c r="AH728" s="5">
        <v>2465</v>
      </c>
      <c r="AI728" s="5">
        <v>9200</v>
      </c>
      <c r="AJ728">
        <v>0</v>
      </c>
      <c r="AK728" s="5">
        <v>0</v>
      </c>
      <c r="AL728" s="5">
        <v>0</v>
      </c>
      <c r="AM728" s="5">
        <v>33498.92</v>
      </c>
      <c r="AN728">
        <v>4</v>
      </c>
      <c r="AO728">
        <v>4</v>
      </c>
      <c r="AP728" t="str">
        <f t="shared" si="104"/>
        <v>Yes</v>
      </c>
      <c r="AQ728">
        <v>0</v>
      </c>
      <c r="AR728" s="5">
        <f t="shared" si="105"/>
        <v>2178688.58</v>
      </c>
      <c r="AS728" s="5">
        <f t="shared" si="106"/>
        <v>820252.18</v>
      </c>
      <c r="AT728" t="s">
        <v>59</v>
      </c>
      <c r="AU728" t="s">
        <v>6164</v>
      </c>
      <c r="AV728" t="s">
        <v>6165</v>
      </c>
      <c r="AW728" t="s">
        <v>6166</v>
      </c>
      <c r="AX728" t="s">
        <v>6177</v>
      </c>
      <c r="AY728">
        <v>58</v>
      </c>
      <c r="AZ728">
        <v>0</v>
      </c>
      <c r="BA728">
        <v>0</v>
      </c>
      <c r="BB728" t="s">
        <v>6168</v>
      </c>
      <c r="BC728">
        <v>0</v>
      </c>
      <c r="BD728">
        <v>0</v>
      </c>
      <c r="BE728" t="s">
        <v>6169</v>
      </c>
      <c r="BF728" t="s">
        <v>6170</v>
      </c>
      <c r="BG728">
        <v>0</v>
      </c>
      <c r="BH728" t="s">
        <v>6171</v>
      </c>
      <c r="BI728">
        <v>23</v>
      </c>
      <c r="BJ728" t="s">
        <v>6172</v>
      </c>
      <c r="BK728">
        <v>0</v>
      </c>
      <c r="BL728">
        <v>64</v>
      </c>
      <c r="BM728" s="3">
        <f t="shared" si="107"/>
        <v>0.875</v>
      </c>
    </row>
    <row r="729" spans="1:65">
      <c r="A729" t="s">
        <v>857</v>
      </c>
      <c r="B729" s="2">
        <v>45701</v>
      </c>
      <c r="C729" t="s">
        <v>47</v>
      </c>
      <c r="D729" t="s">
        <v>630</v>
      </c>
      <c r="E729">
        <v>2</v>
      </c>
      <c r="F729" t="s">
        <v>78</v>
      </c>
      <c r="G729" t="s">
        <v>79</v>
      </c>
      <c r="H729" t="s">
        <v>113</v>
      </c>
      <c r="I729" t="s">
        <v>52</v>
      </c>
      <c r="J729" t="s">
        <v>65</v>
      </c>
      <c r="K729" t="s">
        <v>75</v>
      </c>
      <c r="L729" t="s">
        <v>55</v>
      </c>
      <c r="M729" t="s">
        <v>56</v>
      </c>
      <c r="N729" t="s">
        <v>57</v>
      </c>
      <c r="O729" t="s">
        <v>70</v>
      </c>
      <c r="P729">
        <v>48</v>
      </c>
      <c r="Q729">
        <v>51</v>
      </c>
      <c r="R729">
        <v>48</v>
      </c>
      <c r="S729">
        <v>1</v>
      </c>
      <c r="T729">
        <f t="shared" si="99"/>
        <v>47</v>
      </c>
      <c r="U729">
        <v>47</v>
      </c>
      <c r="V729">
        <f t="shared" si="100"/>
        <v>0</v>
      </c>
      <c r="W729" s="3">
        <f t="shared" si="101"/>
        <v>2.0833333333333332E-2</v>
      </c>
      <c r="X729">
        <v>28</v>
      </c>
      <c r="Y729" s="4">
        <v>1.7</v>
      </c>
      <c r="Z729" s="4">
        <v>1.4</v>
      </c>
      <c r="AA729" s="5">
        <v>51769.1</v>
      </c>
      <c r="AB729" s="5">
        <f t="shared" si="102"/>
        <v>2433147.7000000002</v>
      </c>
      <c r="AC729" s="5">
        <v>34759.01</v>
      </c>
      <c r="AD729" s="5">
        <f t="shared" si="103"/>
        <v>1668432.48</v>
      </c>
      <c r="AE729" s="5">
        <v>111685.12</v>
      </c>
      <c r="AF729" s="5">
        <v>31908.48</v>
      </c>
      <c r="AG729" s="5">
        <v>10111.56</v>
      </c>
      <c r="AH729" s="5">
        <v>2030</v>
      </c>
      <c r="AI729" s="5">
        <v>4600</v>
      </c>
      <c r="AJ729">
        <v>0</v>
      </c>
      <c r="AK729" s="5">
        <v>0</v>
      </c>
      <c r="AL729" s="5">
        <v>0</v>
      </c>
      <c r="AM729" s="5">
        <v>30464.03</v>
      </c>
      <c r="AN729">
        <v>4</v>
      </c>
      <c r="AO729">
        <v>3</v>
      </c>
      <c r="AP729" t="str">
        <f t="shared" si="104"/>
        <v>Yes</v>
      </c>
      <c r="AQ729">
        <v>1</v>
      </c>
      <c r="AR729" s="5">
        <f t="shared" si="105"/>
        <v>1859231.67</v>
      </c>
      <c r="AS729" s="5">
        <f t="shared" si="106"/>
        <v>573916.03</v>
      </c>
      <c r="AT729" t="s">
        <v>59</v>
      </c>
      <c r="AU729" t="s">
        <v>6164</v>
      </c>
      <c r="AV729" t="s">
        <v>6165</v>
      </c>
      <c r="AW729" t="s">
        <v>6166</v>
      </c>
      <c r="AX729" t="s">
        <v>6167</v>
      </c>
      <c r="AY729">
        <v>50</v>
      </c>
      <c r="AZ729">
        <v>0</v>
      </c>
      <c r="BA729">
        <v>0</v>
      </c>
      <c r="BB729" t="s">
        <v>6168</v>
      </c>
      <c r="BC729">
        <v>0</v>
      </c>
      <c r="BD729">
        <v>0</v>
      </c>
      <c r="BE729" t="s">
        <v>6169</v>
      </c>
      <c r="BF729" t="s">
        <v>6170</v>
      </c>
      <c r="BG729">
        <v>1</v>
      </c>
      <c r="BH729" t="s">
        <v>6186</v>
      </c>
      <c r="BI729">
        <v>28</v>
      </c>
      <c r="BJ729" t="s">
        <v>6172</v>
      </c>
      <c r="BK729">
        <v>0</v>
      </c>
      <c r="BL729">
        <v>64</v>
      </c>
      <c r="BM729" s="3">
        <f t="shared" si="107"/>
        <v>0.75</v>
      </c>
    </row>
    <row r="730" spans="1:65">
      <c r="A730" t="s">
        <v>858</v>
      </c>
      <c r="B730" s="2">
        <v>45701</v>
      </c>
      <c r="C730" t="s">
        <v>47</v>
      </c>
      <c r="D730" t="s">
        <v>630</v>
      </c>
      <c r="E730">
        <v>2</v>
      </c>
      <c r="F730" t="s">
        <v>78</v>
      </c>
      <c r="G730" t="s">
        <v>50</v>
      </c>
      <c r="H730" t="s">
        <v>185</v>
      </c>
      <c r="I730" t="s">
        <v>64</v>
      </c>
      <c r="J730" t="s">
        <v>65</v>
      </c>
      <c r="K730" t="s">
        <v>75</v>
      </c>
      <c r="L730" t="s">
        <v>87</v>
      </c>
      <c r="M730" t="s">
        <v>56</v>
      </c>
      <c r="N730" t="s">
        <v>69</v>
      </c>
      <c r="O730" t="s">
        <v>70</v>
      </c>
      <c r="P730">
        <v>45</v>
      </c>
      <c r="Q730">
        <v>49</v>
      </c>
      <c r="R730">
        <v>48</v>
      </c>
      <c r="S730">
        <v>1</v>
      </c>
      <c r="T730">
        <f t="shared" si="99"/>
        <v>47</v>
      </c>
      <c r="U730">
        <v>43</v>
      </c>
      <c r="V730">
        <f t="shared" si="100"/>
        <v>4</v>
      </c>
      <c r="W730" s="3">
        <f t="shared" si="101"/>
        <v>2.0833333333333332E-2</v>
      </c>
      <c r="X730">
        <v>33</v>
      </c>
      <c r="Y730" s="4">
        <v>5.6</v>
      </c>
      <c r="Z730" s="4">
        <v>2</v>
      </c>
      <c r="AA730" s="5">
        <v>52608.08</v>
      </c>
      <c r="AB730" s="5">
        <f t="shared" si="102"/>
        <v>2262147.44</v>
      </c>
      <c r="AC730" s="5">
        <v>35745.03</v>
      </c>
      <c r="AD730" s="5">
        <f t="shared" si="103"/>
        <v>1715761.44</v>
      </c>
      <c r="AE730" s="5">
        <v>102891.9</v>
      </c>
      <c r="AF730" s="5">
        <v>33588.71</v>
      </c>
      <c r="AG730" s="5">
        <v>10709.73</v>
      </c>
      <c r="AH730" s="5">
        <v>2900</v>
      </c>
      <c r="AI730" s="5">
        <v>4600</v>
      </c>
      <c r="AJ730">
        <v>0</v>
      </c>
      <c r="AK730" s="5">
        <v>0</v>
      </c>
      <c r="AL730" s="5">
        <v>4025.16</v>
      </c>
      <c r="AM730" s="5">
        <v>30521.43</v>
      </c>
      <c r="AN730">
        <v>4</v>
      </c>
      <c r="AO730">
        <v>5</v>
      </c>
      <c r="AP730" t="str">
        <f t="shared" si="104"/>
        <v>No</v>
      </c>
      <c r="AQ730">
        <v>2</v>
      </c>
      <c r="AR730" s="5">
        <f t="shared" si="105"/>
        <v>1904998.37</v>
      </c>
      <c r="AS730" s="5">
        <f t="shared" si="106"/>
        <v>357149.07</v>
      </c>
      <c r="AT730" t="s">
        <v>59</v>
      </c>
      <c r="AU730" t="s">
        <v>6164</v>
      </c>
      <c r="AV730" t="s">
        <v>6165</v>
      </c>
      <c r="AW730" t="s">
        <v>6166</v>
      </c>
      <c r="AX730" t="s">
        <v>6167</v>
      </c>
      <c r="AY730">
        <v>47</v>
      </c>
      <c r="AZ730">
        <v>0</v>
      </c>
      <c r="BA730">
        <v>27</v>
      </c>
      <c r="BB730" t="s">
        <v>6180</v>
      </c>
      <c r="BC730">
        <v>1</v>
      </c>
      <c r="BD730">
        <v>0</v>
      </c>
      <c r="BE730" t="s">
        <v>6178</v>
      </c>
      <c r="BF730" t="s">
        <v>6170</v>
      </c>
      <c r="BG730">
        <v>1</v>
      </c>
      <c r="BH730" t="s">
        <v>6179</v>
      </c>
      <c r="BI730">
        <v>35</v>
      </c>
      <c r="BJ730" t="s">
        <v>6172</v>
      </c>
      <c r="BK730">
        <v>0</v>
      </c>
      <c r="BL730">
        <v>61</v>
      </c>
      <c r="BM730" s="3">
        <f t="shared" si="107"/>
        <v>0.78688524590163933</v>
      </c>
    </row>
    <row r="731" spans="1:65">
      <c r="A731" t="s">
        <v>859</v>
      </c>
      <c r="B731" s="2">
        <v>45701</v>
      </c>
      <c r="C731" t="s">
        <v>47</v>
      </c>
      <c r="D731" t="s">
        <v>630</v>
      </c>
      <c r="E731">
        <v>2</v>
      </c>
      <c r="F731" t="s">
        <v>61</v>
      </c>
      <c r="G731" t="s">
        <v>50</v>
      </c>
      <c r="H731" t="s">
        <v>170</v>
      </c>
      <c r="I731" t="s">
        <v>64</v>
      </c>
      <c r="J731" t="s">
        <v>53</v>
      </c>
      <c r="K731" t="s">
        <v>75</v>
      </c>
      <c r="L731" t="s">
        <v>55</v>
      </c>
      <c r="M731" t="s">
        <v>56</v>
      </c>
      <c r="N731" t="s">
        <v>109</v>
      </c>
      <c r="O731" t="s">
        <v>82</v>
      </c>
      <c r="P731">
        <v>68</v>
      </c>
      <c r="Q731">
        <v>71</v>
      </c>
      <c r="R731">
        <v>69</v>
      </c>
      <c r="S731">
        <v>2</v>
      </c>
      <c r="T731">
        <f t="shared" si="99"/>
        <v>67</v>
      </c>
      <c r="U731">
        <v>65</v>
      </c>
      <c r="V731">
        <f t="shared" si="100"/>
        <v>2</v>
      </c>
      <c r="W731" s="3">
        <f t="shared" si="101"/>
        <v>2.8985507246376812E-2</v>
      </c>
      <c r="X731">
        <v>25</v>
      </c>
      <c r="Y731" s="4">
        <v>6.8</v>
      </c>
      <c r="Z731" s="4">
        <v>2.2999999999999998</v>
      </c>
      <c r="AA731" s="5">
        <v>36013.33</v>
      </c>
      <c r="AB731" s="5">
        <f t="shared" si="102"/>
        <v>2340866.4500000002</v>
      </c>
      <c r="AC731" s="5">
        <v>23440</v>
      </c>
      <c r="AD731" s="5">
        <f t="shared" si="103"/>
        <v>1617360</v>
      </c>
      <c r="AE731" s="5">
        <v>113474.79</v>
      </c>
      <c r="AF731" s="5">
        <v>30713.11</v>
      </c>
      <c r="AG731" s="5">
        <v>8684.9500000000007</v>
      </c>
      <c r="AH731" s="5">
        <v>3335</v>
      </c>
      <c r="AI731" s="5">
        <v>6400</v>
      </c>
      <c r="AJ731">
        <v>0</v>
      </c>
      <c r="AK731" s="5">
        <v>0</v>
      </c>
      <c r="AL731" s="5">
        <v>1390.24</v>
      </c>
      <c r="AM731" s="5">
        <v>95951.49</v>
      </c>
      <c r="AN731">
        <v>8</v>
      </c>
      <c r="AO731">
        <v>8</v>
      </c>
      <c r="AP731" t="str">
        <f t="shared" si="104"/>
        <v>Yes</v>
      </c>
      <c r="AQ731">
        <v>1</v>
      </c>
      <c r="AR731" s="5">
        <f t="shared" si="105"/>
        <v>1877309.58</v>
      </c>
      <c r="AS731" s="5">
        <f t="shared" si="106"/>
        <v>463556.87</v>
      </c>
      <c r="AT731" t="s">
        <v>59</v>
      </c>
      <c r="AU731" t="s">
        <v>6164</v>
      </c>
      <c r="AV731" t="s">
        <v>6165</v>
      </c>
      <c r="AW731" t="s">
        <v>6166</v>
      </c>
      <c r="AX731" t="s">
        <v>6167</v>
      </c>
      <c r="AY731">
        <v>70</v>
      </c>
      <c r="AZ731">
        <v>1</v>
      </c>
      <c r="BA731">
        <v>22</v>
      </c>
      <c r="BB731" t="s">
        <v>6191</v>
      </c>
      <c r="BC731">
        <v>0</v>
      </c>
      <c r="BD731">
        <v>0</v>
      </c>
      <c r="BE731" t="s">
        <v>6169</v>
      </c>
      <c r="BF731" t="s">
        <v>6170</v>
      </c>
      <c r="BG731">
        <v>1</v>
      </c>
      <c r="BH731" t="s">
        <v>6186</v>
      </c>
      <c r="BI731">
        <v>48</v>
      </c>
      <c r="BJ731" t="s">
        <v>6172</v>
      </c>
      <c r="BK731">
        <v>0</v>
      </c>
      <c r="BL731">
        <v>76</v>
      </c>
      <c r="BM731" s="3">
        <f t="shared" si="107"/>
        <v>0.90789473684210531</v>
      </c>
    </row>
    <row r="732" spans="1:65">
      <c r="A732" t="s">
        <v>860</v>
      </c>
      <c r="B732" s="2">
        <v>45701</v>
      </c>
      <c r="C732" t="s">
        <v>47</v>
      </c>
      <c r="D732" t="s">
        <v>630</v>
      </c>
      <c r="E732">
        <v>2</v>
      </c>
      <c r="F732" t="s">
        <v>49</v>
      </c>
      <c r="G732" t="s">
        <v>50</v>
      </c>
      <c r="H732" t="s">
        <v>89</v>
      </c>
      <c r="I732" t="s">
        <v>74</v>
      </c>
      <c r="J732" t="s">
        <v>65</v>
      </c>
      <c r="K732" t="s">
        <v>75</v>
      </c>
      <c r="L732" t="s">
        <v>87</v>
      </c>
      <c r="M732" t="s">
        <v>56</v>
      </c>
      <c r="N732" t="s">
        <v>76</v>
      </c>
      <c r="O732" t="s">
        <v>70</v>
      </c>
      <c r="P732">
        <v>42</v>
      </c>
      <c r="Q732">
        <v>43</v>
      </c>
      <c r="R732">
        <v>41</v>
      </c>
      <c r="S732">
        <v>1</v>
      </c>
      <c r="T732">
        <f t="shared" si="99"/>
        <v>40</v>
      </c>
      <c r="U732">
        <v>40</v>
      </c>
      <c r="V732">
        <f t="shared" si="100"/>
        <v>0</v>
      </c>
      <c r="W732" s="3">
        <f t="shared" si="101"/>
        <v>2.4390243902439025E-2</v>
      </c>
      <c r="X732">
        <v>29</v>
      </c>
      <c r="Y732" s="4">
        <v>5.8</v>
      </c>
      <c r="Z732" s="4">
        <v>1.5</v>
      </c>
      <c r="AA732" s="5">
        <v>52078.51</v>
      </c>
      <c r="AB732" s="5">
        <f t="shared" si="102"/>
        <v>2083140.4</v>
      </c>
      <c r="AC732" s="5">
        <v>35569.67</v>
      </c>
      <c r="AD732" s="5">
        <f t="shared" si="103"/>
        <v>1458356.47</v>
      </c>
      <c r="AE732" s="5">
        <v>89724.160000000003</v>
      </c>
      <c r="AF732" s="5">
        <v>26709.82</v>
      </c>
      <c r="AG732" s="5">
        <v>9488.9699999999993</v>
      </c>
      <c r="AH732" s="5">
        <v>2175</v>
      </c>
      <c r="AI732" s="5">
        <v>4600</v>
      </c>
      <c r="AJ732">
        <v>0</v>
      </c>
      <c r="AK732" s="5">
        <v>0</v>
      </c>
      <c r="AL732" s="5">
        <v>0</v>
      </c>
      <c r="AM732" s="5">
        <v>25412.98</v>
      </c>
      <c r="AN732">
        <v>4</v>
      </c>
      <c r="AO732">
        <v>3</v>
      </c>
      <c r="AP732" t="str">
        <f t="shared" si="104"/>
        <v>Yes</v>
      </c>
      <c r="AQ732">
        <v>0</v>
      </c>
      <c r="AR732" s="5">
        <f t="shared" si="105"/>
        <v>1616467.4</v>
      </c>
      <c r="AS732" s="5">
        <f t="shared" si="106"/>
        <v>466673</v>
      </c>
      <c r="AT732" t="s">
        <v>59</v>
      </c>
      <c r="AU732" t="s">
        <v>6164</v>
      </c>
      <c r="AV732" t="s">
        <v>6165</v>
      </c>
      <c r="AW732" t="s">
        <v>6166</v>
      </c>
      <c r="AX732" t="s">
        <v>6167</v>
      </c>
      <c r="AY732">
        <v>42</v>
      </c>
      <c r="AZ732">
        <v>0</v>
      </c>
      <c r="BA732">
        <v>0</v>
      </c>
      <c r="BB732" t="s">
        <v>6168</v>
      </c>
      <c r="BC732">
        <v>0</v>
      </c>
      <c r="BD732">
        <v>0</v>
      </c>
      <c r="BE732" t="s">
        <v>6169</v>
      </c>
      <c r="BF732" t="s">
        <v>6170</v>
      </c>
      <c r="BG732">
        <v>0</v>
      </c>
      <c r="BH732" t="s">
        <v>6171</v>
      </c>
      <c r="BI732">
        <v>47</v>
      </c>
      <c r="BJ732" t="s">
        <v>6172</v>
      </c>
      <c r="BK732">
        <v>0</v>
      </c>
      <c r="BL732">
        <v>63</v>
      </c>
      <c r="BM732" s="3">
        <f t="shared" si="107"/>
        <v>0.65079365079365081</v>
      </c>
    </row>
    <row r="733" spans="1:65">
      <c r="A733" t="s">
        <v>861</v>
      </c>
      <c r="B733" s="2">
        <v>45701</v>
      </c>
      <c r="C733" t="s">
        <v>47</v>
      </c>
      <c r="D733" t="s">
        <v>630</v>
      </c>
      <c r="E733">
        <v>2</v>
      </c>
      <c r="F733" t="s">
        <v>61</v>
      </c>
      <c r="G733" t="s">
        <v>50</v>
      </c>
      <c r="H733" t="s">
        <v>127</v>
      </c>
      <c r="I733" t="s">
        <v>52</v>
      </c>
      <c r="J733" t="s">
        <v>53</v>
      </c>
      <c r="K733" t="s">
        <v>75</v>
      </c>
      <c r="L733" t="s">
        <v>92</v>
      </c>
      <c r="M733" t="s">
        <v>56</v>
      </c>
      <c r="N733" t="s">
        <v>57</v>
      </c>
      <c r="O733" t="s">
        <v>120</v>
      </c>
      <c r="P733">
        <v>59</v>
      </c>
      <c r="Q733">
        <v>60</v>
      </c>
      <c r="R733">
        <v>58</v>
      </c>
      <c r="S733">
        <v>2</v>
      </c>
      <c r="T733">
        <f t="shared" si="99"/>
        <v>56</v>
      </c>
      <c r="U733">
        <v>56</v>
      </c>
      <c r="V733">
        <f t="shared" si="100"/>
        <v>0</v>
      </c>
      <c r="W733" s="3">
        <f t="shared" si="101"/>
        <v>3.4482758620689655E-2</v>
      </c>
      <c r="X733">
        <v>37</v>
      </c>
      <c r="Y733" s="4">
        <v>3.4</v>
      </c>
      <c r="Z733" s="4">
        <v>1.5</v>
      </c>
      <c r="AA733" s="5">
        <v>36355.379999999997</v>
      </c>
      <c r="AB733" s="5">
        <f t="shared" si="102"/>
        <v>2035901.28</v>
      </c>
      <c r="AC733" s="5">
        <v>23635.33</v>
      </c>
      <c r="AD733" s="5">
        <f t="shared" si="103"/>
        <v>1370849.14</v>
      </c>
      <c r="AE733" s="5">
        <v>102981.16</v>
      </c>
      <c r="AF733" s="5">
        <v>26911.26</v>
      </c>
      <c r="AG733" s="5">
        <v>10757.35</v>
      </c>
      <c r="AH733" s="5">
        <v>2175</v>
      </c>
      <c r="AI733" s="5">
        <v>6400</v>
      </c>
      <c r="AJ733">
        <v>0</v>
      </c>
      <c r="AK733" s="5">
        <v>0</v>
      </c>
      <c r="AL733" s="5">
        <v>0</v>
      </c>
      <c r="AM733" s="5">
        <v>35952.230000000003</v>
      </c>
      <c r="AN733">
        <v>4</v>
      </c>
      <c r="AO733">
        <v>4</v>
      </c>
      <c r="AP733" t="str">
        <f t="shared" si="104"/>
        <v>Yes</v>
      </c>
      <c r="AQ733">
        <v>0</v>
      </c>
      <c r="AR733" s="5">
        <f t="shared" si="105"/>
        <v>1556026.14</v>
      </c>
      <c r="AS733" s="5">
        <f t="shared" si="106"/>
        <v>479875.14</v>
      </c>
      <c r="AT733" t="s">
        <v>59</v>
      </c>
      <c r="AU733" t="s">
        <v>6164</v>
      </c>
      <c r="AV733" t="s">
        <v>6165</v>
      </c>
      <c r="AW733" t="s">
        <v>6166</v>
      </c>
      <c r="AX733" t="s">
        <v>6167</v>
      </c>
      <c r="AY733">
        <v>61</v>
      </c>
      <c r="AZ733">
        <v>0</v>
      </c>
      <c r="BA733">
        <v>0</v>
      </c>
      <c r="BB733" t="s">
        <v>6168</v>
      </c>
      <c r="BC733">
        <v>0</v>
      </c>
      <c r="BD733">
        <v>0</v>
      </c>
      <c r="BE733" t="s">
        <v>6169</v>
      </c>
      <c r="BF733" t="s">
        <v>6170</v>
      </c>
      <c r="BG733">
        <v>0</v>
      </c>
      <c r="BH733" t="s">
        <v>6171</v>
      </c>
      <c r="BI733">
        <v>22</v>
      </c>
      <c r="BJ733" t="s">
        <v>6172</v>
      </c>
      <c r="BK733">
        <v>0</v>
      </c>
      <c r="BL733">
        <v>77</v>
      </c>
      <c r="BM733" s="3">
        <f t="shared" si="107"/>
        <v>0.75324675324675328</v>
      </c>
    </row>
    <row r="734" spans="1:65">
      <c r="A734" t="s">
        <v>862</v>
      </c>
      <c r="B734" s="2">
        <v>45701</v>
      </c>
      <c r="C734" t="s">
        <v>47</v>
      </c>
      <c r="D734" t="s">
        <v>630</v>
      </c>
      <c r="E734">
        <v>2</v>
      </c>
      <c r="F734" t="s">
        <v>61</v>
      </c>
      <c r="G734" t="s">
        <v>50</v>
      </c>
      <c r="H734" t="s">
        <v>127</v>
      </c>
      <c r="I734" t="s">
        <v>64</v>
      </c>
      <c r="J734" t="s">
        <v>65</v>
      </c>
      <c r="K734" t="s">
        <v>54</v>
      </c>
      <c r="L734" t="s">
        <v>67</v>
      </c>
      <c r="M734" t="s">
        <v>56</v>
      </c>
      <c r="N734" t="s">
        <v>69</v>
      </c>
      <c r="O734" t="s">
        <v>58</v>
      </c>
      <c r="P734">
        <v>46</v>
      </c>
      <c r="Q734">
        <v>47</v>
      </c>
      <c r="R734">
        <v>48</v>
      </c>
      <c r="S734">
        <v>1</v>
      </c>
      <c r="T734">
        <f t="shared" si="99"/>
        <v>47</v>
      </c>
      <c r="U734">
        <v>44</v>
      </c>
      <c r="V734">
        <f t="shared" si="100"/>
        <v>3</v>
      </c>
      <c r="W734" s="3">
        <f t="shared" si="101"/>
        <v>2.0833333333333332E-2</v>
      </c>
      <c r="X734">
        <v>9</v>
      </c>
      <c r="Y734" s="4">
        <v>4.7</v>
      </c>
      <c r="Z734" s="4">
        <v>1.9</v>
      </c>
      <c r="AA734" s="5">
        <v>56370.48</v>
      </c>
      <c r="AB734" s="5">
        <f t="shared" si="102"/>
        <v>2480301.12</v>
      </c>
      <c r="AC734" s="5">
        <v>34148.120000000003</v>
      </c>
      <c r="AD734" s="5">
        <f t="shared" si="103"/>
        <v>1639109.76</v>
      </c>
      <c r="AE734" s="5">
        <v>103489.83</v>
      </c>
      <c r="AF734" s="5">
        <v>29188.91</v>
      </c>
      <c r="AG734" s="5">
        <v>7340.43</v>
      </c>
      <c r="AH734" s="5">
        <v>2755</v>
      </c>
      <c r="AI734" s="5">
        <v>4600</v>
      </c>
      <c r="AJ734">
        <v>0</v>
      </c>
      <c r="AK734" s="5">
        <v>0</v>
      </c>
      <c r="AL734" s="5">
        <v>2964.49</v>
      </c>
      <c r="AM734" s="5">
        <v>29783.17</v>
      </c>
      <c r="AN734">
        <v>4</v>
      </c>
      <c r="AO734">
        <v>5</v>
      </c>
      <c r="AP734" t="str">
        <f t="shared" si="104"/>
        <v>No</v>
      </c>
      <c r="AQ734">
        <v>2</v>
      </c>
      <c r="AR734" s="5">
        <f t="shared" si="105"/>
        <v>1819231.59</v>
      </c>
      <c r="AS734" s="5">
        <f t="shared" si="106"/>
        <v>661069.53</v>
      </c>
      <c r="AT734" t="s">
        <v>59</v>
      </c>
      <c r="AU734" t="s">
        <v>6164</v>
      </c>
      <c r="AV734" t="s">
        <v>6165</v>
      </c>
      <c r="AW734" t="s">
        <v>6166</v>
      </c>
      <c r="AX734" t="s">
        <v>6184</v>
      </c>
      <c r="AY734">
        <v>47</v>
      </c>
      <c r="AZ734">
        <v>0</v>
      </c>
      <c r="BA734">
        <v>21</v>
      </c>
      <c r="BB734" t="s">
        <v>6180</v>
      </c>
      <c r="BC734">
        <v>1</v>
      </c>
      <c r="BD734">
        <v>0</v>
      </c>
      <c r="BE734" t="s">
        <v>6196</v>
      </c>
      <c r="BF734" t="s">
        <v>6170</v>
      </c>
      <c r="BG734">
        <v>0</v>
      </c>
      <c r="BH734" t="s">
        <v>6171</v>
      </c>
      <c r="BI734">
        <v>31</v>
      </c>
      <c r="BJ734" t="s">
        <v>6172</v>
      </c>
      <c r="BK734">
        <v>0</v>
      </c>
      <c r="BL734">
        <v>61</v>
      </c>
      <c r="BM734" s="3">
        <f t="shared" si="107"/>
        <v>0.78688524590163933</v>
      </c>
    </row>
    <row r="735" spans="1:65">
      <c r="A735" t="s">
        <v>863</v>
      </c>
      <c r="B735" s="2">
        <v>45701</v>
      </c>
      <c r="C735" t="s">
        <v>47</v>
      </c>
      <c r="D735" t="s">
        <v>630</v>
      </c>
      <c r="E735">
        <v>2</v>
      </c>
      <c r="F735" t="s">
        <v>78</v>
      </c>
      <c r="G735" t="s">
        <v>62</v>
      </c>
      <c r="H735" t="s">
        <v>168</v>
      </c>
      <c r="I735" t="s">
        <v>74</v>
      </c>
      <c r="J735" t="s">
        <v>65</v>
      </c>
      <c r="K735" t="s">
        <v>75</v>
      </c>
      <c r="L735" t="s">
        <v>87</v>
      </c>
      <c r="M735" t="s">
        <v>56</v>
      </c>
      <c r="N735" t="s">
        <v>57</v>
      </c>
      <c r="O735" t="s">
        <v>82</v>
      </c>
      <c r="P735">
        <v>49</v>
      </c>
      <c r="Q735">
        <v>50</v>
      </c>
      <c r="R735">
        <v>49</v>
      </c>
      <c r="S735">
        <v>1</v>
      </c>
      <c r="T735">
        <f t="shared" si="99"/>
        <v>48</v>
      </c>
      <c r="U735">
        <v>47</v>
      </c>
      <c r="V735">
        <f t="shared" si="100"/>
        <v>1</v>
      </c>
      <c r="W735" s="3">
        <f t="shared" si="101"/>
        <v>2.0408163265306121E-2</v>
      </c>
      <c r="X735">
        <v>37</v>
      </c>
      <c r="Y735" s="4">
        <v>3</v>
      </c>
      <c r="Z735" s="4">
        <v>1.5</v>
      </c>
      <c r="AA735" s="5">
        <v>52596.74</v>
      </c>
      <c r="AB735" s="5">
        <f t="shared" si="102"/>
        <v>2472046.7799999998</v>
      </c>
      <c r="AC735" s="5">
        <v>35598.9</v>
      </c>
      <c r="AD735" s="5">
        <f t="shared" si="103"/>
        <v>1744346.1</v>
      </c>
      <c r="AE735" s="5">
        <v>109870.28</v>
      </c>
      <c r="AF735" s="5">
        <v>32996.9</v>
      </c>
      <c r="AG735" s="5">
        <v>10976.36</v>
      </c>
      <c r="AH735" s="5">
        <v>2175</v>
      </c>
      <c r="AI735" s="5">
        <v>4600</v>
      </c>
      <c r="AJ735">
        <v>0</v>
      </c>
      <c r="AK735" s="5">
        <v>0</v>
      </c>
      <c r="AL735" s="5">
        <v>997.11</v>
      </c>
      <c r="AM735" s="5">
        <v>36143.56</v>
      </c>
      <c r="AN735">
        <v>4</v>
      </c>
      <c r="AO735">
        <v>6</v>
      </c>
      <c r="AP735" t="str">
        <f t="shared" si="104"/>
        <v>No</v>
      </c>
      <c r="AQ735">
        <v>1</v>
      </c>
      <c r="AR735" s="5">
        <f t="shared" si="105"/>
        <v>1942105.31</v>
      </c>
      <c r="AS735" s="5">
        <f t="shared" si="106"/>
        <v>529941.47</v>
      </c>
      <c r="AT735" t="s">
        <v>59</v>
      </c>
      <c r="AU735" t="s">
        <v>6164</v>
      </c>
      <c r="AV735" t="s">
        <v>6165</v>
      </c>
      <c r="AW735" t="s">
        <v>6166</v>
      </c>
      <c r="AX735" t="s">
        <v>6167</v>
      </c>
      <c r="AY735">
        <v>49</v>
      </c>
      <c r="AZ735">
        <v>0</v>
      </c>
      <c r="BA735">
        <v>13</v>
      </c>
      <c r="BB735" t="s">
        <v>6191</v>
      </c>
      <c r="BC735">
        <v>0</v>
      </c>
      <c r="BD735">
        <v>2</v>
      </c>
      <c r="BE735" t="s">
        <v>6188</v>
      </c>
      <c r="BF735" t="s">
        <v>6170</v>
      </c>
      <c r="BG735">
        <v>0</v>
      </c>
      <c r="BH735" t="s">
        <v>6171</v>
      </c>
      <c r="BI735">
        <v>59</v>
      </c>
      <c r="BJ735" t="s">
        <v>6187</v>
      </c>
      <c r="BK735">
        <v>0</v>
      </c>
      <c r="BL735">
        <v>65</v>
      </c>
      <c r="BM735" s="3">
        <f t="shared" si="107"/>
        <v>0.75384615384615383</v>
      </c>
    </row>
    <row r="736" spans="1:65">
      <c r="A736" t="s">
        <v>864</v>
      </c>
      <c r="B736" s="2">
        <v>45702</v>
      </c>
      <c r="C736" t="s">
        <v>47</v>
      </c>
      <c r="D736" t="s">
        <v>630</v>
      </c>
      <c r="E736">
        <v>2</v>
      </c>
      <c r="F736" t="s">
        <v>72</v>
      </c>
      <c r="G736" t="s">
        <v>62</v>
      </c>
      <c r="H736" t="s">
        <v>220</v>
      </c>
      <c r="I736" t="s">
        <v>64</v>
      </c>
      <c r="J736" t="s">
        <v>65</v>
      </c>
      <c r="K736" t="s">
        <v>75</v>
      </c>
      <c r="L736" t="s">
        <v>87</v>
      </c>
      <c r="M736" t="s">
        <v>68</v>
      </c>
      <c r="N736" t="s">
        <v>109</v>
      </c>
      <c r="O736" t="s">
        <v>70</v>
      </c>
      <c r="P736">
        <v>49</v>
      </c>
      <c r="Q736">
        <v>49</v>
      </c>
      <c r="R736">
        <v>48</v>
      </c>
      <c r="S736">
        <v>1</v>
      </c>
      <c r="T736">
        <f t="shared" si="99"/>
        <v>47</v>
      </c>
      <c r="U736">
        <v>47</v>
      </c>
      <c r="V736">
        <f t="shared" si="100"/>
        <v>0</v>
      </c>
      <c r="W736" s="3">
        <f t="shared" si="101"/>
        <v>2.0833333333333332E-2</v>
      </c>
      <c r="X736">
        <v>12</v>
      </c>
      <c r="Y736" s="4">
        <v>10.5</v>
      </c>
      <c r="Z736" s="4">
        <v>1.7</v>
      </c>
      <c r="AA736" s="5">
        <v>51397.01</v>
      </c>
      <c r="AB736" s="5">
        <f t="shared" si="102"/>
        <v>2415659.4700000002</v>
      </c>
      <c r="AC736" s="5">
        <v>34243.97</v>
      </c>
      <c r="AD736" s="5">
        <f t="shared" si="103"/>
        <v>1643710.56</v>
      </c>
      <c r="AE736" s="5">
        <v>104999.22</v>
      </c>
      <c r="AF736" s="5">
        <v>29678.01</v>
      </c>
      <c r="AG736" s="5">
        <v>8067.65</v>
      </c>
      <c r="AH736" s="5">
        <v>2465</v>
      </c>
      <c r="AI736" s="5">
        <v>4600</v>
      </c>
      <c r="AJ736">
        <v>1</v>
      </c>
      <c r="AK736" s="5">
        <v>13301.31</v>
      </c>
      <c r="AL736" s="5">
        <v>0</v>
      </c>
      <c r="AM736" s="5">
        <v>74700.100000000006</v>
      </c>
      <c r="AN736">
        <v>8</v>
      </c>
      <c r="AO736">
        <v>10</v>
      </c>
      <c r="AP736" t="str">
        <f t="shared" si="104"/>
        <v>No</v>
      </c>
      <c r="AQ736">
        <v>3</v>
      </c>
      <c r="AR736" s="5">
        <f t="shared" si="105"/>
        <v>1881521.85</v>
      </c>
      <c r="AS736" s="5">
        <f t="shared" si="106"/>
        <v>534137.62</v>
      </c>
      <c r="AT736" t="s">
        <v>59</v>
      </c>
      <c r="AU736" t="s">
        <v>6194</v>
      </c>
      <c r="AV736" t="s">
        <v>6195</v>
      </c>
      <c r="AW736" t="s">
        <v>6183</v>
      </c>
      <c r="AX736" t="s">
        <v>6177</v>
      </c>
      <c r="AY736">
        <v>51</v>
      </c>
      <c r="AZ736">
        <v>0</v>
      </c>
      <c r="BA736">
        <v>0</v>
      </c>
      <c r="BB736" t="s">
        <v>6168</v>
      </c>
      <c r="BC736">
        <v>2</v>
      </c>
      <c r="BD736">
        <v>0</v>
      </c>
      <c r="BE736" t="s">
        <v>6178</v>
      </c>
      <c r="BF736" t="s">
        <v>6170</v>
      </c>
      <c r="BG736">
        <v>0</v>
      </c>
      <c r="BH736" t="s">
        <v>6171</v>
      </c>
      <c r="BI736">
        <v>24</v>
      </c>
      <c r="BJ736" t="s">
        <v>6172</v>
      </c>
      <c r="BK736">
        <v>0</v>
      </c>
      <c r="BL736">
        <v>59</v>
      </c>
      <c r="BM736" s="3">
        <f t="shared" si="107"/>
        <v>0.81355932203389836</v>
      </c>
    </row>
    <row r="737" spans="1:65">
      <c r="A737" t="s">
        <v>865</v>
      </c>
      <c r="B737" s="2">
        <v>45702</v>
      </c>
      <c r="C737" t="s">
        <v>47</v>
      </c>
      <c r="D737" t="s">
        <v>630</v>
      </c>
      <c r="E737">
        <v>2</v>
      </c>
      <c r="F737" t="s">
        <v>72</v>
      </c>
      <c r="G737" t="s">
        <v>62</v>
      </c>
      <c r="H737" t="s">
        <v>175</v>
      </c>
      <c r="I737" t="s">
        <v>74</v>
      </c>
      <c r="J737" t="s">
        <v>53</v>
      </c>
      <c r="K737" t="s">
        <v>75</v>
      </c>
      <c r="L737" t="s">
        <v>87</v>
      </c>
      <c r="M737" t="s">
        <v>56</v>
      </c>
      <c r="N737" t="s">
        <v>76</v>
      </c>
      <c r="O737" t="s">
        <v>120</v>
      </c>
      <c r="P737">
        <v>59</v>
      </c>
      <c r="Q737">
        <v>61</v>
      </c>
      <c r="R737">
        <v>62</v>
      </c>
      <c r="S737">
        <v>1</v>
      </c>
      <c r="T737">
        <f t="shared" si="99"/>
        <v>61</v>
      </c>
      <c r="U737">
        <v>58</v>
      </c>
      <c r="V737">
        <f t="shared" si="100"/>
        <v>3</v>
      </c>
      <c r="W737" s="3">
        <f t="shared" si="101"/>
        <v>1.6129032258064516E-2</v>
      </c>
      <c r="X737">
        <v>36</v>
      </c>
      <c r="Y737" s="4">
        <v>0.6</v>
      </c>
      <c r="Z737" s="4">
        <v>2.2000000000000002</v>
      </c>
      <c r="AA737" s="5">
        <v>36427.870000000003</v>
      </c>
      <c r="AB737" s="5">
        <f t="shared" si="102"/>
        <v>2112816.46</v>
      </c>
      <c r="AC737" s="5">
        <v>24194.9</v>
      </c>
      <c r="AD737" s="5">
        <f t="shared" si="103"/>
        <v>1500083.8</v>
      </c>
      <c r="AE737" s="5">
        <v>106563.78</v>
      </c>
      <c r="AF737" s="5">
        <v>28832.19</v>
      </c>
      <c r="AG737" s="5">
        <v>9946.7900000000009</v>
      </c>
      <c r="AH737" s="5">
        <v>3190</v>
      </c>
      <c r="AI737" s="5">
        <v>3200</v>
      </c>
      <c r="AJ737">
        <v>0</v>
      </c>
      <c r="AK737" s="5">
        <v>0</v>
      </c>
      <c r="AL737" s="5">
        <v>1904.13</v>
      </c>
      <c r="AM737" s="5">
        <v>38372.06</v>
      </c>
      <c r="AN737">
        <v>4</v>
      </c>
      <c r="AO737">
        <v>4</v>
      </c>
      <c r="AP737" t="str">
        <f t="shared" si="104"/>
        <v>Yes</v>
      </c>
      <c r="AQ737">
        <v>1</v>
      </c>
      <c r="AR737" s="5">
        <f t="shared" si="105"/>
        <v>1692092.75</v>
      </c>
      <c r="AS737" s="5">
        <f t="shared" si="106"/>
        <v>420723.71</v>
      </c>
      <c r="AT737" t="s">
        <v>59</v>
      </c>
      <c r="AU737" t="s">
        <v>6164</v>
      </c>
      <c r="AV737" t="s">
        <v>6165</v>
      </c>
      <c r="AW737" t="s">
        <v>6166</v>
      </c>
      <c r="AX737" t="s">
        <v>6184</v>
      </c>
      <c r="AY737">
        <v>61</v>
      </c>
      <c r="AZ737">
        <v>0</v>
      </c>
      <c r="BA737">
        <v>26</v>
      </c>
      <c r="BB737" t="s">
        <v>6180</v>
      </c>
      <c r="BC737">
        <v>0</v>
      </c>
      <c r="BD737">
        <v>0</v>
      </c>
      <c r="BE737" t="s">
        <v>6169</v>
      </c>
      <c r="BF737" t="s">
        <v>6170</v>
      </c>
      <c r="BG737">
        <v>0</v>
      </c>
      <c r="BH737" t="s">
        <v>6171</v>
      </c>
      <c r="BI737">
        <v>22</v>
      </c>
      <c r="BJ737" t="s">
        <v>6172</v>
      </c>
      <c r="BK737">
        <v>0</v>
      </c>
      <c r="BL737">
        <v>75</v>
      </c>
      <c r="BM737" s="3">
        <f t="shared" si="107"/>
        <v>0.82666666666666666</v>
      </c>
    </row>
    <row r="738" spans="1:65">
      <c r="A738" t="s">
        <v>866</v>
      </c>
      <c r="B738" s="2">
        <v>45702</v>
      </c>
      <c r="C738" t="s">
        <v>47</v>
      </c>
      <c r="D738" t="s">
        <v>630</v>
      </c>
      <c r="E738">
        <v>2</v>
      </c>
      <c r="F738" t="s">
        <v>61</v>
      </c>
      <c r="G738" t="s">
        <v>79</v>
      </c>
      <c r="H738" t="s">
        <v>100</v>
      </c>
      <c r="I738" t="s">
        <v>74</v>
      </c>
      <c r="J738" t="s">
        <v>53</v>
      </c>
      <c r="K738" t="s">
        <v>75</v>
      </c>
      <c r="L738" t="s">
        <v>92</v>
      </c>
      <c r="M738" t="s">
        <v>56</v>
      </c>
      <c r="N738" t="s">
        <v>94</v>
      </c>
      <c r="O738" t="s">
        <v>58</v>
      </c>
      <c r="P738">
        <v>58</v>
      </c>
      <c r="Q738">
        <v>59</v>
      </c>
      <c r="R738">
        <v>58</v>
      </c>
      <c r="S738">
        <v>1</v>
      </c>
      <c r="T738">
        <f t="shared" si="99"/>
        <v>57</v>
      </c>
      <c r="U738">
        <v>57</v>
      </c>
      <c r="V738">
        <f t="shared" si="100"/>
        <v>0</v>
      </c>
      <c r="W738" s="3">
        <f t="shared" si="101"/>
        <v>1.7241379310344827E-2</v>
      </c>
      <c r="X738">
        <v>27</v>
      </c>
      <c r="Y738" s="4">
        <v>5.9</v>
      </c>
      <c r="Z738" s="4">
        <v>1.2</v>
      </c>
      <c r="AA738" s="5">
        <v>36427.019999999997</v>
      </c>
      <c r="AB738" s="5">
        <f t="shared" si="102"/>
        <v>2076340.14</v>
      </c>
      <c r="AC738" s="5">
        <v>23867.83</v>
      </c>
      <c r="AD738" s="5">
        <f t="shared" si="103"/>
        <v>1384334.14</v>
      </c>
      <c r="AE738" s="5">
        <v>99394.69</v>
      </c>
      <c r="AF738" s="5">
        <v>24908.76</v>
      </c>
      <c r="AG738" s="5">
        <v>9294.6299999999992</v>
      </c>
      <c r="AH738" s="5">
        <v>1740</v>
      </c>
      <c r="AI738" s="5">
        <v>3200</v>
      </c>
      <c r="AJ738">
        <v>0</v>
      </c>
      <c r="AK738" s="5">
        <v>0</v>
      </c>
      <c r="AL738" s="5">
        <v>0</v>
      </c>
      <c r="AM738" s="5">
        <v>38480.120000000003</v>
      </c>
      <c r="AN738">
        <v>4</v>
      </c>
      <c r="AO738">
        <v>3</v>
      </c>
      <c r="AP738" t="str">
        <f t="shared" si="104"/>
        <v>Yes</v>
      </c>
      <c r="AQ738">
        <v>1</v>
      </c>
      <c r="AR738" s="5">
        <f t="shared" si="105"/>
        <v>1561352.34</v>
      </c>
      <c r="AS738" s="5">
        <f t="shared" si="106"/>
        <v>514987.8</v>
      </c>
      <c r="AT738" t="s">
        <v>59</v>
      </c>
      <c r="AU738" t="s">
        <v>6164</v>
      </c>
      <c r="AV738" t="s">
        <v>6165</v>
      </c>
      <c r="AW738" t="s">
        <v>6166</v>
      </c>
      <c r="AX738" t="s">
        <v>6167</v>
      </c>
      <c r="AY738">
        <v>59</v>
      </c>
      <c r="AZ738">
        <v>1</v>
      </c>
      <c r="BA738">
        <v>0</v>
      </c>
      <c r="BB738" t="s">
        <v>6168</v>
      </c>
      <c r="BC738">
        <v>0</v>
      </c>
      <c r="BD738">
        <v>0</v>
      </c>
      <c r="BE738" t="s">
        <v>6169</v>
      </c>
      <c r="BF738" t="s">
        <v>6170</v>
      </c>
      <c r="BG738">
        <v>0</v>
      </c>
      <c r="BH738" t="s">
        <v>6171</v>
      </c>
      <c r="BI738">
        <v>40</v>
      </c>
      <c r="BJ738" t="s">
        <v>6172</v>
      </c>
      <c r="BK738">
        <v>0</v>
      </c>
      <c r="BL738">
        <v>70</v>
      </c>
      <c r="BM738" s="3">
        <f t="shared" si="107"/>
        <v>0.82857142857142863</v>
      </c>
    </row>
    <row r="739" spans="1:65">
      <c r="A739" t="s">
        <v>867</v>
      </c>
      <c r="B739" s="2">
        <v>45702</v>
      </c>
      <c r="C739" t="s">
        <v>47</v>
      </c>
      <c r="D739" t="s">
        <v>630</v>
      </c>
      <c r="E739">
        <v>2</v>
      </c>
      <c r="F739" t="s">
        <v>72</v>
      </c>
      <c r="G739" t="s">
        <v>50</v>
      </c>
      <c r="H739" t="s">
        <v>138</v>
      </c>
      <c r="I739" t="s">
        <v>74</v>
      </c>
      <c r="J739" t="s">
        <v>53</v>
      </c>
      <c r="K739" t="s">
        <v>75</v>
      </c>
      <c r="L739" t="s">
        <v>87</v>
      </c>
      <c r="M739" t="s">
        <v>56</v>
      </c>
      <c r="N739" t="s">
        <v>94</v>
      </c>
      <c r="O739" t="s">
        <v>70</v>
      </c>
      <c r="P739">
        <v>56</v>
      </c>
      <c r="Q739">
        <v>60</v>
      </c>
      <c r="R739">
        <v>59</v>
      </c>
      <c r="S739">
        <v>1</v>
      </c>
      <c r="T739">
        <f t="shared" si="99"/>
        <v>58</v>
      </c>
      <c r="U739">
        <v>54</v>
      </c>
      <c r="V739">
        <f t="shared" si="100"/>
        <v>4</v>
      </c>
      <c r="W739" s="3">
        <f t="shared" si="101"/>
        <v>1.6949152542372881E-2</v>
      </c>
      <c r="X739">
        <v>42</v>
      </c>
      <c r="Y739" s="4">
        <v>2.5</v>
      </c>
      <c r="Z739" s="4">
        <v>1.6</v>
      </c>
      <c r="AA739" s="5">
        <v>35923.919999999998</v>
      </c>
      <c r="AB739" s="5">
        <f t="shared" si="102"/>
        <v>1939891.68</v>
      </c>
      <c r="AC739" s="5">
        <v>24090.6</v>
      </c>
      <c r="AD739" s="5">
        <f t="shared" si="103"/>
        <v>1421345.4</v>
      </c>
      <c r="AE739" s="5">
        <v>99648.34</v>
      </c>
      <c r="AF739" s="5">
        <v>25906.77</v>
      </c>
      <c r="AG739" s="5">
        <v>10192.620000000001</v>
      </c>
      <c r="AH739" s="5">
        <v>2320</v>
      </c>
      <c r="AI739" s="5">
        <v>3200</v>
      </c>
      <c r="AJ739">
        <v>0</v>
      </c>
      <c r="AK739" s="5">
        <v>0</v>
      </c>
      <c r="AL739" s="5">
        <v>2762.14</v>
      </c>
      <c r="AM739" s="5">
        <v>33840.230000000003</v>
      </c>
      <c r="AN739">
        <v>4</v>
      </c>
      <c r="AO739">
        <v>4</v>
      </c>
      <c r="AP739" t="str">
        <f t="shared" si="104"/>
        <v>Yes</v>
      </c>
      <c r="AQ739">
        <v>1</v>
      </c>
      <c r="AR739" s="5">
        <f t="shared" si="105"/>
        <v>1599215.5</v>
      </c>
      <c r="AS739" s="5">
        <f t="shared" si="106"/>
        <v>340676.18</v>
      </c>
      <c r="AT739" t="s">
        <v>59</v>
      </c>
      <c r="AU739" t="s">
        <v>6164</v>
      </c>
      <c r="AV739" t="s">
        <v>6165</v>
      </c>
      <c r="AW739" t="s">
        <v>6166</v>
      </c>
      <c r="AX739" t="s">
        <v>6167</v>
      </c>
      <c r="AY739">
        <v>61</v>
      </c>
      <c r="AZ739">
        <v>3</v>
      </c>
      <c r="BA739">
        <v>25</v>
      </c>
      <c r="BB739" t="s">
        <v>6185</v>
      </c>
      <c r="BC739">
        <v>0</v>
      </c>
      <c r="BD739">
        <v>0</v>
      </c>
      <c r="BE739" t="s">
        <v>6169</v>
      </c>
      <c r="BF739" t="s">
        <v>6170</v>
      </c>
      <c r="BG739">
        <v>1</v>
      </c>
      <c r="BH739" t="s">
        <v>6179</v>
      </c>
      <c r="BI739">
        <v>21</v>
      </c>
      <c r="BJ739" t="s">
        <v>6172</v>
      </c>
      <c r="BK739">
        <v>0</v>
      </c>
      <c r="BL739">
        <v>77</v>
      </c>
      <c r="BM739" s="3">
        <f t="shared" si="107"/>
        <v>0.76623376623376627</v>
      </c>
    </row>
    <row r="740" spans="1:65">
      <c r="A740" t="s">
        <v>868</v>
      </c>
      <c r="B740" s="2">
        <v>45702</v>
      </c>
      <c r="C740" t="s">
        <v>47</v>
      </c>
      <c r="D740" t="s">
        <v>630</v>
      </c>
      <c r="E740">
        <v>2</v>
      </c>
      <c r="F740" t="s">
        <v>61</v>
      </c>
      <c r="G740" t="s">
        <v>79</v>
      </c>
      <c r="H740" t="s">
        <v>100</v>
      </c>
      <c r="I740" t="s">
        <v>52</v>
      </c>
      <c r="J740" t="s">
        <v>81</v>
      </c>
      <c r="K740" t="s">
        <v>66</v>
      </c>
      <c r="L740" t="s">
        <v>92</v>
      </c>
      <c r="M740" t="s">
        <v>56</v>
      </c>
      <c r="N740" t="s">
        <v>57</v>
      </c>
      <c r="O740" t="s">
        <v>120</v>
      </c>
      <c r="P740">
        <v>27</v>
      </c>
      <c r="Q740">
        <v>29</v>
      </c>
      <c r="R740">
        <v>28</v>
      </c>
      <c r="S740">
        <v>1</v>
      </c>
      <c r="T740">
        <f t="shared" si="99"/>
        <v>27</v>
      </c>
      <c r="U740">
        <v>27</v>
      </c>
      <c r="V740">
        <f t="shared" si="100"/>
        <v>0</v>
      </c>
      <c r="W740" s="3">
        <f t="shared" si="101"/>
        <v>3.5714285714285712E-2</v>
      </c>
      <c r="X740">
        <v>38</v>
      </c>
      <c r="Y740" s="4">
        <v>3.6</v>
      </c>
      <c r="Z740" s="4">
        <v>1.8</v>
      </c>
      <c r="AA740" s="5">
        <v>72988.89</v>
      </c>
      <c r="AB740" s="5">
        <f t="shared" si="102"/>
        <v>1970700.03</v>
      </c>
      <c r="AC740" s="5">
        <v>53482.59</v>
      </c>
      <c r="AD740" s="5">
        <f t="shared" si="103"/>
        <v>1497512.52</v>
      </c>
      <c r="AE740" s="5">
        <v>88215.33</v>
      </c>
      <c r="AF740" s="5">
        <v>25442.27</v>
      </c>
      <c r="AG740" s="5">
        <v>9764.77</v>
      </c>
      <c r="AH740" s="5">
        <v>2610</v>
      </c>
      <c r="AI740" s="5">
        <v>6800</v>
      </c>
      <c r="AJ740">
        <v>0</v>
      </c>
      <c r="AK740" s="5">
        <v>0</v>
      </c>
      <c r="AL740" s="5">
        <v>0</v>
      </c>
      <c r="AM740" s="5">
        <v>18122.22</v>
      </c>
      <c r="AN740">
        <v>4</v>
      </c>
      <c r="AO740">
        <v>5</v>
      </c>
      <c r="AP740" t="str">
        <f t="shared" si="104"/>
        <v>No</v>
      </c>
      <c r="AQ740">
        <v>1</v>
      </c>
      <c r="AR740" s="5">
        <f t="shared" si="105"/>
        <v>1648467.11</v>
      </c>
      <c r="AS740" s="5">
        <f t="shared" si="106"/>
        <v>322232.92</v>
      </c>
      <c r="AT740" t="s">
        <v>59</v>
      </c>
      <c r="AU740" t="s">
        <v>6164</v>
      </c>
      <c r="AV740" t="s">
        <v>6165</v>
      </c>
      <c r="AW740" t="s">
        <v>6166</v>
      </c>
      <c r="AX740" t="s">
        <v>6167</v>
      </c>
      <c r="AY740">
        <v>29</v>
      </c>
      <c r="AZ740">
        <v>0</v>
      </c>
      <c r="BA740">
        <v>0</v>
      </c>
      <c r="BB740" t="s">
        <v>6168</v>
      </c>
      <c r="BC740">
        <v>0</v>
      </c>
      <c r="BD740">
        <v>1</v>
      </c>
      <c r="BE740" t="s">
        <v>6188</v>
      </c>
      <c r="BF740" t="s">
        <v>6170</v>
      </c>
      <c r="BG740">
        <v>1</v>
      </c>
      <c r="BH740" t="s">
        <v>6186</v>
      </c>
      <c r="BI740">
        <v>58</v>
      </c>
      <c r="BJ740" t="s">
        <v>6187</v>
      </c>
      <c r="BK740">
        <v>0</v>
      </c>
      <c r="BL740">
        <v>52</v>
      </c>
      <c r="BM740" s="3">
        <f t="shared" si="107"/>
        <v>0.53846153846153844</v>
      </c>
    </row>
    <row r="741" spans="1:65">
      <c r="A741" t="s">
        <v>869</v>
      </c>
      <c r="B741" s="2">
        <v>45702</v>
      </c>
      <c r="C741" t="s">
        <v>47</v>
      </c>
      <c r="D741" t="s">
        <v>630</v>
      </c>
      <c r="E741">
        <v>2</v>
      </c>
      <c r="F741" t="s">
        <v>78</v>
      </c>
      <c r="G741" t="s">
        <v>50</v>
      </c>
      <c r="H741" t="s">
        <v>181</v>
      </c>
      <c r="I741" t="s">
        <v>74</v>
      </c>
      <c r="J741" t="s">
        <v>53</v>
      </c>
      <c r="K741" t="s">
        <v>66</v>
      </c>
      <c r="L741" t="s">
        <v>92</v>
      </c>
      <c r="M741" t="s">
        <v>56</v>
      </c>
      <c r="N741" t="s">
        <v>109</v>
      </c>
      <c r="O741" t="s">
        <v>58</v>
      </c>
      <c r="P741">
        <v>58</v>
      </c>
      <c r="Q741">
        <v>58</v>
      </c>
      <c r="R741">
        <v>55</v>
      </c>
      <c r="S741">
        <v>2</v>
      </c>
      <c r="T741">
        <f t="shared" si="99"/>
        <v>53</v>
      </c>
      <c r="U741">
        <v>53</v>
      </c>
      <c r="V741">
        <f t="shared" si="100"/>
        <v>0</v>
      </c>
      <c r="W741" s="3">
        <f t="shared" si="101"/>
        <v>3.6363636363636362E-2</v>
      </c>
      <c r="X741">
        <v>32</v>
      </c>
      <c r="Y741" s="4">
        <v>7.7</v>
      </c>
      <c r="Z741" s="4">
        <v>1.6</v>
      </c>
      <c r="AA741" s="5">
        <v>33479.26</v>
      </c>
      <c r="AB741" s="5">
        <f t="shared" si="102"/>
        <v>1774400.78</v>
      </c>
      <c r="AC741" s="5">
        <v>23938.16</v>
      </c>
      <c r="AD741" s="5">
        <f t="shared" si="103"/>
        <v>1316598.8</v>
      </c>
      <c r="AE741" s="5">
        <v>94469.85</v>
      </c>
      <c r="AF741" s="5">
        <v>26328.89</v>
      </c>
      <c r="AG741" s="5">
        <v>10414.14</v>
      </c>
      <c r="AH741" s="5">
        <v>2320</v>
      </c>
      <c r="AI741" s="5">
        <v>6400</v>
      </c>
      <c r="AJ741">
        <v>0</v>
      </c>
      <c r="AK741" s="5">
        <v>0</v>
      </c>
      <c r="AL741" s="5">
        <v>0</v>
      </c>
      <c r="AM741" s="5">
        <v>78257.5</v>
      </c>
      <c r="AN741">
        <v>8</v>
      </c>
      <c r="AO741">
        <v>6</v>
      </c>
      <c r="AP741" t="str">
        <f t="shared" si="104"/>
        <v>Yes</v>
      </c>
      <c r="AQ741">
        <v>1</v>
      </c>
      <c r="AR741" s="5">
        <f t="shared" si="105"/>
        <v>1534789.18</v>
      </c>
      <c r="AS741" s="5">
        <f t="shared" si="106"/>
        <v>239611.6</v>
      </c>
      <c r="AT741" t="s">
        <v>59</v>
      </c>
      <c r="AU741" t="s">
        <v>6164</v>
      </c>
      <c r="AV741" t="s">
        <v>6165</v>
      </c>
      <c r="AW741" t="s">
        <v>6166</v>
      </c>
      <c r="AX741" t="s">
        <v>6167</v>
      </c>
      <c r="AY741">
        <v>60</v>
      </c>
      <c r="AZ741">
        <v>0</v>
      </c>
      <c r="BA741">
        <v>0</v>
      </c>
      <c r="BB741" t="s">
        <v>6168</v>
      </c>
      <c r="BC741">
        <v>0</v>
      </c>
      <c r="BD741">
        <v>0</v>
      </c>
      <c r="BE741" t="s">
        <v>6169</v>
      </c>
      <c r="BF741" t="s">
        <v>6170</v>
      </c>
      <c r="BG741">
        <v>1</v>
      </c>
      <c r="BH741" t="s">
        <v>6179</v>
      </c>
      <c r="BI741">
        <v>27</v>
      </c>
      <c r="BJ741" t="s">
        <v>6172</v>
      </c>
      <c r="BK741">
        <v>0</v>
      </c>
      <c r="BL741">
        <v>76</v>
      </c>
      <c r="BM741" s="3">
        <f t="shared" si="107"/>
        <v>0.72368421052631582</v>
      </c>
    </row>
    <row r="742" spans="1:65">
      <c r="A742" t="s">
        <v>870</v>
      </c>
      <c r="B742" s="2">
        <v>45702</v>
      </c>
      <c r="C742" t="s">
        <v>47</v>
      </c>
      <c r="D742" t="s">
        <v>630</v>
      </c>
      <c r="E742">
        <v>2</v>
      </c>
      <c r="F742" t="s">
        <v>72</v>
      </c>
      <c r="G742" t="s">
        <v>50</v>
      </c>
      <c r="H742" t="s">
        <v>73</v>
      </c>
      <c r="I742" t="s">
        <v>52</v>
      </c>
      <c r="J742" t="s">
        <v>65</v>
      </c>
      <c r="K742" t="s">
        <v>75</v>
      </c>
      <c r="L742" t="s">
        <v>92</v>
      </c>
      <c r="M742" t="s">
        <v>56</v>
      </c>
      <c r="N742" t="s">
        <v>69</v>
      </c>
      <c r="O742" t="s">
        <v>82</v>
      </c>
      <c r="P742">
        <v>44</v>
      </c>
      <c r="Q742">
        <v>46</v>
      </c>
      <c r="R742">
        <v>48</v>
      </c>
      <c r="S742">
        <v>1</v>
      </c>
      <c r="T742">
        <f t="shared" si="99"/>
        <v>47</v>
      </c>
      <c r="U742">
        <v>43</v>
      </c>
      <c r="V742">
        <f t="shared" si="100"/>
        <v>4</v>
      </c>
      <c r="W742" s="3">
        <f t="shared" si="101"/>
        <v>2.0833333333333332E-2</v>
      </c>
      <c r="X742">
        <v>27</v>
      </c>
      <c r="Y742" s="4">
        <v>2.1</v>
      </c>
      <c r="Z742" s="4">
        <v>1.4</v>
      </c>
      <c r="AA742" s="5">
        <v>51814.81</v>
      </c>
      <c r="AB742" s="5">
        <f t="shared" si="102"/>
        <v>2228036.83</v>
      </c>
      <c r="AC742" s="5">
        <v>35008.379999999997</v>
      </c>
      <c r="AD742" s="5">
        <f t="shared" si="103"/>
        <v>1680402.24</v>
      </c>
      <c r="AE742" s="5">
        <v>112154.24000000001</v>
      </c>
      <c r="AF742" s="5">
        <v>29038.45</v>
      </c>
      <c r="AG742" s="5">
        <v>9850.35</v>
      </c>
      <c r="AH742" s="5">
        <v>2030</v>
      </c>
      <c r="AI742" s="5">
        <v>4600</v>
      </c>
      <c r="AJ742">
        <v>0</v>
      </c>
      <c r="AK742" s="5">
        <v>0</v>
      </c>
      <c r="AL742" s="5">
        <v>4071.42</v>
      </c>
      <c r="AM742" s="5">
        <v>27010.15</v>
      </c>
      <c r="AN742">
        <v>4</v>
      </c>
      <c r="AO742">
        <v>4</v>
      </c>
      <c r="AP742" t="str">
        <f t="shared" si="104"/>
        <v>Yes</v>
      </c>
      <c r="AQ742">
        <v>1</v>
      </c>
      <c r="AR742" s="5">
        <f t="shared" si="105"/>
        <v>1869156.85</v>
      </c>
      <c r="AS742" s="5">
        <f t="shared" si="106"/>
        <v>358879.98</v>
      </c>
      <c r="AT742" t="s">
        <v>59</v>
      </c>
      <c r="AU742" t="s">
        <v>6164</v>
      </c>
      <c r="AV742" t="s">
        <v>6165</v>
      </c>
      <c r="AW742" t="s">
        <v>6166</v>
      </c>
      <c r="AX742" t="s">
        <v>6184</v>
      </c>
      <c r="AY742">
        <v>44</v>
      </c>
      <c r="AZ742">
        <v>0</v>
      </c>
      <c r="BA742">
        <v>30</v>
      </c>
      <c r="BB742" t="s">
        <v>6180</v>
      </c>
      <c r="BC742">
        <v>0</v>
      </c>
      <c r="BD742">
        <v>0</v>
      </c>
      <c r="BE742" t="s">
        <v>6169</v>
      </c>
      <c r="BF742" t="s">
        <v>6170</v>
      </c>
      <c r="BG742">
        <v>1</v>
      </c>
      <c r="BH742" t="s">
        <v>6179</v>
      </c>
      <c r="BI742">
        <v>36</v>
      </c>
      <c r="BJ742" t="s">
        <v>6172</v>
      </c>
      <c r="BK742">
        <v>0</v>
      </c>
      <c r="BL742">
        <v>65</v>
      </c>
      <c r="BM742" s="3">
        <f t="shared" si="107"/>
        <v>0.7384615384615385</v>
      </c>
    </row>
    <row r="743" spans="1:65">
      <c r="A743" t="s">
        <v>871</v>
      </c>
      <c r="B743" s="2">
        <v>45702</v>
      </c>
      <c r="C743" t="s">
        <v>47</v>
      </c>
      <c r="D743" t="s">
        <v>630</v>
      </c>
      <c r="E743">
        <v>2</v>
      </c>
      <c r="F743" t="s">
        <v>49</v>
      </c>
      <c r="G743" t="s">
        <v>50</v>
      </c>
      <c r="H743" t="s">
        <v>51</v>
      </c>
      <c r="I743" t="s">
        <v>52</v>
      </c>
      <c r="J743" t="s">
        <v>81</v>
      </c>
      <c r="K743" t="s">
        <v>75</v>
      </c>
      <c r="L743" t="s">
        <v>87</v>
      </c>
      <c r="M743" t="s">
        <v>56</v>
      </c>
      <c r="N743" t="s">
        <v>109</v>
      </c>
      <c r="O743" t="s">
        <v>120</v>
      </c>
      <c r="P743">
        <v>38</v>
      </c>
      <c r="Q743">
        <v>40</v>
      </c>
      <c r="R743">
        <v>40</v>
      </c>
      <c r="S743">
        <v>1</v>
      </c>
      <c r="T743">
        <f t="shared" si="99"/>
        <v>39</v>
      </c>
      <c r="U743">
        <v>38</v>
      </c>
      <c r="V743">
        <f t="shared" si="100"/>
        <v>1</v>
      </c>
      <c r="W743" s="3">
        <f t="shared" si="101"/>
        <v>2.5000000000000001E-2</v>
      </c>
      <c r="X743">
        <v>40</v>
      </c>
      <c r="Y743" s="4">
        <v>4.7</v>
      </c>
      <c r="Z743" s="4">
        <v>2.1</v>
      </c>
      <c r="AA743" s="5">
        <v>78620.92</v>
      </c>
      <c r="AB743" s="5">
        <f t="shared" si="102"/>
        <v>2987594.96</v>
      </c>
      <c r="AC743" s="5">
        <v>54273.06</v>
      </c>
      <c r="AD743" s="5">
        <f t="shared" si="103"/>
        <v>2170922.4</v>
      </c>
      <c r="AE743" s="5">
        <v>126198.6</v>
      </c>
      <c r="AF743" s="5">
        <v>37603.519999999997</v>
      </c>
      <c r="AG743" s="5">
        <v>10332.99</v>
      </c>
      <c r="AH743" s="5">
        <v>3045</v>
      </c>
      <c r="AI743" s="5">
        <v>6800</v>
      </c>
      <c r="AJ743">
        <v>0</v>
      </c>
      <c r="AK743" s="5">
        <v>0</v>
      </c>
      <c r="AL743" s="5">
        <v>1552.68</v>
      </c>
      <c r="AM743" s="5">
        <v>53728.46</v>
      </c>
      <c r="AN743">
        <v>8</v>
      </c>
      <c r="AO743">
        <v>8</v>
      </c>
      <c r="AP743" t="str">
        <f t="shared" si="104"/>
        <v>Yes</v>
      </c>
      <c r="AQ743">
        <v>1</v>
      </c>
      <c r="AR743" s="5">
        <f t="shared" si="105"/>
        <v>2410183.65</v>
      </c>
      <c r="AS743" s="5">
        <f t="shared" si="106"/>
        <v>577411.31000000006</v>
      </c>
      <c r="AT743" t="s">
        <v>59</v>
      </c>
      <c r="AU743" t="s">
        <v>6164</v>
      </c>
      <c r="AV743" t="s">
        <v>6165</v>
      </c>
      <c r="AW743" t="s">
        <v>6166</v>
      </c>
      <c r="AX743" t="s">
        <v>6184</v>
      </c>
      <c r="AY743">
        <v>42</v>
      </c>
      <c r="AZ743">
        <v>3</v>
      </c>
      <c r="BA743">
        <v>15</v>
      </c>
      <c r="BB743" t="s">
        <v>6185</v>
      </c>
      <c r="BC743">
        <v>0</v>
      </c>
      <c r="BD743">
        <v>0</v>
      </c>
      <c r="BE743" t="s">
        <v>6169</v>
      </c>
      <c r="BF743" t="s">
        <v>6170</v>
      </c>
      <c r="BG743">
        <v>1</v>
      </c>
      <c r="BH743" t="s">
        <v>6179</v>
      </c>
      <c r="BI743">
        <v>56</v>
      </c>
      <c r="BJ743" t="s">
        <v>6187</v>
      </c>
      <c r="BK743">
        <v>0</v>
      </c>
      <c r="BL743">
        <v>48</v>
      </c>
      <c r="BM743" s="3">
        <f t="shared" si="107"/>
        <v>0.83333333333333337</v>
      </c>
    </row>
    <row r="744" spans="1:65">
      <c r="A744" t="s">
        <v>872</v>
      </c>
      <c r="B744" s="2">
        <v>45702</v>
      </c>
      <c r="C744" t="s">
        <v>47</v>
      </c>
      <c r="D744" t="s">
        <v>630</v>
      </c>
      <c r="E744">
        <v>2</v>
      </c>
      <c r="F744" t="s">
        <v>49</v>
      </c>
      <c r="G744" t="s">
        <v>50</v>
      </c>
      <c r="H744" t="s">
        <v>245</v>
      </c>
      <c r="I744" t="s">
        <v>52</v>
      </c>
      <c r="J744" t="s">
        <v>53</v>
      </c>
      <c r="K744" t="s">
        <v>54</v>
      </c>
      <c r="L744" t="s">
        <v>87</v>
      </c>
      <c r="M744" t="s">
        <v>56</v>
      </c>
      <c r="N744" t="s">
        <v>109</v>
      </c>
      <c r="O744" t="s">
        <v>58</v>
      </c>
      <c r="P744">
        <v>56</v>
      </c>
      <c r="Q744">
        <v>57</v>
      </c>
      <c r="R744">
        <v>54</v>
      </c>
      <c r="S744">
        <v>1</v>
      </c>
      <c r="T744">
        <f t="shared" si="99"/>
        <v>53</v>
      </c>
      <c r="U744">
        <v>53</v>
      </c>
      <c r="V744">
        <f t="shared" si="100"/>
        <v>0</v>
      </c>
      <c r="W744" s="3">
        <f t="shared" si="101"/>
        <v>1.8518518518518517E-2</v>
      </c>
      <c r="X744">
        <v>53</v>
      </c>
      <c r="Y744" s="4">
        <v>7.1</v>
      </c>
      <c r="Z744" s="4">
        <v>1.5</v>
      </c>
      <c r="AA744" s="5">
        <v>38671.56</v>
      </c>
      <c r="AB744" s="5">
        <f t="shared" si="102"/>
        <v>2049592.68</v>
      </c>
      <c r="AC744" s="5">
        <v>24051.23</v>
      </c>
      <c r="AD744" s="5">
        <f t="shared" si="103"/>
        <v>1298766.42</v>
      </c>
      <c r="AE744" s="5">
        <v>96150.97</v>
      </c>
      <c r="AF744" s="5">
        <v>26063.68</v>
      </c>
      <c r="AG744" s="5">
        <v>13544.98</v>
      </c>
      <c r="AH744" s="5">
        <v>2175</v>
      </c>
      <c r="AI744" s="5">
        <v>3200</v>
      </c>
      <c r="AJ744">
        <v>0</v>
      </c>
      <c r="AK744" s="5">
        <v>0</v>
      </c>
      <c r="AL744" s="5">
        <v>0</v>
      </c>
      <c r="AM744" s="5">
        <v>78999.78</v>
      </c>
      <c r="AN744">
        <v>8</v>
      </c>
      <c r="AO744">
        <v>7</v>
      </c>
      <c r="AP744" t="str">
        <f t="shared" si="104"/>
        <v>Yes</v>
      </c>
      <c r="AQ744">
        <v>0</v>
      </c>
      <c r="AR744" s="5">
        <f t="shared" si="105"/>
        <v>1518900.83</v>
      </c>
      <c r="AS744" s="5">
        <f t="shared" si="106"/>
        <v>530691.85</v>
      </c>
      <c r="AT744" t="s">
        <v>59</v>
      </c>
      <c r="AU744" t="s">
        <v>6164</v>
      </c>
      <c r="AV744" t="s">
        <v>6165</v>
      </c>
      <c r="AW744" t="s">
        <v>6166</v>
      </c>
      <c r="AX744" t="s">
        <v>6202</v>
      </c>
      <c r="AY744">
        <v>58</v>
      </c>
      <c r="AZ744">
        <v>0</v>
      </c>
      <c r="BA744">
        <v>0</v>
      </c>
      <c r="BB744" t="s">
        <v>6168</v>
      </c>
      <c r="BC744">
        <v>0</v>
      </c>
      <c r="BD744">
        <v>0</v>
      </c>
      <c r="BE744" t="s">
        <v>6169</v>
      </c>
      <c r="BF744" t="s">
        <v>6170</v>
      </c>
      <c r="BG744">
        <v>2</v>
      </c>
      <c r="BH744" t="s">
        <v>6197</v>
      </c>
      <c r="BI744">
        <v>66</v>
      </c>
      <c r="BJ744" t="s">
        <v>6187</v>
      </c>
      <c r="BK744">
        <v>0</v>
      </c>
      <c r="BL744">
        <v>76</v>
      </c>
      <c r="BM744" s="3">
        <f t="shared" si="107"/>
        <v>0.71052631578947367</v>
      </c>
    </row>
    <row r="745" spans="1:65">
      <c r="A745" t="s">
        <v>873</v>
      </c>
      <c r="B745" s="2">
        <v>45702</v>
      </c>
      <c r="C745" t="s">
        <v>47</v>
      </c>
      <c r="D745" t="s">
        <v>630</v>
      </c>
      <c r="E745">
        <v>2</v>
      </c>
      <c r="F745" t="s">
        <v>78</v>
      </c>
      <c r="G745" t="s">
        <v>79</v>
      </c>
      <c r="H745" t="s">
        <v>113</v>
      </c>
      <c r="I745" t="s">
        <v>52</v>
      </c>
      <c r="J745" t="s">
        <v>65</v>
      </c>
      <c r="K745" t="s">
        <v>75</v>
      </c>
      <c r="L745" t="s">
        <v>55</v>
      </c>
      <c r="M745" t="s">
        <v>56</v>
      </c>
      <c r="N745" t="s">
        <v>69</v>
      </c>
      <c r="O745" t="s">
        <v>82</v>
      </c>
      <c r="P745">
        <v>40</v>
      </c>
      <c r="Q745">
        <v>41</v>
      </c>
      <c r="R745">
        <v>41</v>
      </c>
      <c r="S745">
        <v>1</v>
      </c>
      <c r="T745">
        <f t="shared" si="99"/>
        <v>40</v>
      </c>
      <c r="U745">
        <v>38</v>
      </c>
      <c r="V745">
        <f t="shared" si="100"/>
        <v>2</v>
      </c>
      <c r="W745" s="3">
        <f t="shared" si="101"/>
        <v>2.4390243902439025E-2</v>
      </c>
      <c r="X745">
        <v>32</v>
      </c>
      <c r="Y745" s="4">
        <v>5.6</v>
      </c>
      <c r="Z745" s="4">
        <v>1.4</v>
      </c>
      <c r="AA745" s="5">
        <v>51982.54</v>
      </c>
      <c r="AB745" s="5">
        <f t="shared" si="102"/>
        <v>1975336.52</v>
      </c>
      <c r="AC745" s="5">
        <v>35048.54</v>
      </c>
      <c r="AD745" s="5">
        <f t="shared" si="103"/>
        <v>1436990.14</v>
      </c>
      <c r="AE745" s="5">
        <v>96382.39</v>
      </c>
      <c r="AF745" s="5">
        <v>27148.01</v>
      </c>
      <c r="AG745" s="5">
        <v>10399.959999999999</v>
      </c>
      <c r="AH745" s="5">
        <v>2030</v>
      </c>
      <c r="AI745" s="5">
        <v>4600</v>
      </c>
      <c r="AJ745">
        <v>0</v>
      </c>
      <c r="AK745" s="5">
        <v>0</v>
      </c>
      <c r="AL745" s="5">
        <v>2005.89</v>
      </c>
      <c r="AM745" s="5">
        <v>28673.68</v>
      </c>
      <c r="AN745">
        <v>4</v>
      </c>
      <c r="AO745">
        <v>5</v>
      </c>
      <c r="AP745" t="str">
        <f t="shared" si="104"/>
        <v>No</v>
      </c>
      <c r="AQ745">
        <v>1</v>
      </c>
      <c r="AR745" s="5">
        <f t="shared" si="105"/>
        <v>1608230.07</v>
      </c>
      <c r="AS745" s="5">
        <f t="shared" si="106"/>
        <v>367106.45</v>
      </c>
      <c r="AT745" t="s">
        <v>59</v>
      </c>
      <c r="AU745" t="s">
        <v>6164</v>
      </c>
      <c r="AV745" t="s">
        <v>6165</v>
      </c>
      <c r="AW745" t="s">
        <v>6166</v>
      </c>
      <c r="AX745" t="s">
        <v>6184</v>
      </c>
      <c r="AY745">
        <v>43</v>
      </c>
      <c r="AZ745">
        <v>0</v>
      </c>
      <c r="BA745">
        <v>16</v>
      </c>
      <c r="BB745" t="s">
        <v>6191</v>
      </c>
      <c r="BC745">
        <v>0</v>
      </c>
      <c r="BD745">
        <v>1</v>
      </c>
      <c r="BE745" t="s">
        <v>6188</v>
      </c>
      <c r="BF745" t="s">
        <v>6170</v>
      </c>
      <c r="BG745">
        <v>0</v>
      </c>
      <c r="BH745" t="s">
        <v>6171</v>
      </c>
      <c r="BI745">
        <v>47</v>
      </c>
      <c r="BJ745" t="s">
        <v>6172</v>
      </c>
      <c r="BK745">
        <v>0</v>
      </c>
      <c r="BL745">
        <v>61</v>
      </c>
      <c r="BM745" s="3">
        <f t="shared" si="107"/>
        <v>0.67213114754098358</v>
      </c>
    </row>
    <row r="746" spans="1:65">
      <c r="A746" t="s">
        <v>874</v>
      </c>
      <c r="B746" s="2">
        <v>45702</v>
      </c>
      <c r="C746" t="s">
        <v>47</v>
      </c>
      <c r="D746" t="s">
        <v>630</v>
      </c>
      <c r="E746">
        <v>2</v>
      </c>
      <c r="F746" t="s">
        <v>72</v>
      </c>
      <c r="G746" t="s">
        <v>62</v>
      </c>
      <c r="H746" t="s">
        <v>175</v>
      </c>
      <c r="I746" t="s">
        <v>52</v>
      </c>
      <c r="J746" t="s">
        <v>53</v>
      </c>
      <c r="K746" t="s">
        <v>75</v>
      </c>
      <c r="L746" t="s">
        <v>87</v>
      </c>
      <c r="M746" t="s">
        <v>56</v>
      </c>
      <c r="N746" t="s">
        <v>57</v>
      </c>
      <c r="O746" t="s">
        <v>70</v>
      </c>
      <c r="P746">
        <v>60</v>
      </c>
      <c r="Q746">
        <v>64</v>
      </c>
      <c r="R746">
        <v>64</v>
      </c>
      <c r="S746">
        <v>2</v>
      </c>
      <c r="T746">
        <f t="shared" si="99"/>
        <v>62</v>
      </c>
      <c r="U746">
        <v>60</v>
      </c>
      <c r="V746">
        <f t="shared" si="100"/>
        <v>2</v>
      </c>
      <c r="W746" s="3">
        <f t="shared" si="101"/>
        <v>3.125E-2</v>
      </c>
      <c r="X746">
        <v>22</v>
      </c>
      <c r="Y746" s="4">
        <v>0.7</v>
      </c>
      <c r="Z746" s="4">
        <v>0.8</v>
      </c>
      <c r="AA746" s="5">
        <v>36013.39</v>
      </c>
      <c r="AB746" s="5">
        <f t="shared" si="102"/>
        <v>2160803.4</v>
      </c>
      <c r="AC746" s="5">
        <v>24274.66</v>
      </c>
      <c r="AD746" s="5">
        <f t="shared" si="103"/>
        <v>1553578.24</v>
      </c>
      <c r="AE746" s="5">
        <v>112825.32</v>
      </c>
      <c r="AF746" s="5">
        <v>27434.65</v>
      </c>
      <c r="AG746" s="5">
        <v>9429.92</v>
      </c>
      <c r="AH746" s="5">
        <v>1160</v>
      </c>
      <c r="AI746" s="5">
        <v>6400</v>
      </c>
      <c r="AJ746">
        <v>0</v>
      </c>
      <c r="AK746" s="5">
        <v>0</v>
      </c>
      <c r="AL746" s="5">
        <v>1293.32</v>
      </c>
      <c r="AM746" s="5">
        <v>39181.410000000003</v>
      </c>
      <c r="AN746">
        <v>4</v>
      </c>
      <c r="AO746">
        <v>4</v>
      </c>
      <c r="AP746" t="str">
        <f t="shared" si="104"/>
        <v>Yes</v>
      </c>
      <c r="AQ746">
        <v>1</v>
      </c>
      <c r="AR746" s="5">
        <f t="shared" si="105"/>
        <v>1751302.86</v>
      </c>
      <c r="AS746" s="5">
        <f t="shared" si="106"/>
        <v>409500.54</v>
      </c>
      <c r="AT746" t="s">
        <v>59</v>
      </c>
      <c r="AU746" t="s">
        <v>6164</v>
      </c>
      <c r="AV746" t="s">
        <v>6165</v>
      </c>
      <c r="AW746" t="s">
        <v>6166</v>
      </c>
      <c r="AX746" t="s">
        <v>6184</v>
      </c>
      <c r="AY746">
        <v>63</v>
      </c>
      <c r="AZ746">
        <v>0</v>
      </c>
      <c r="BA746">
        <v>17</v>
      </c>
      <c r="BB746" t="s">
        <v>6180</v>
      </c>
      <c r="BC746">
        <v>0</v>
      </c>
      <c r="BD746">
        <v>0</v>
      </c>
      <c r="BE746" t="s">
        <v>6169</v>
      </c>
      <c r="BF746" t="s">
        <v>6170</v>
      </c>
      <c r="BG746">
        <v>0</v>
      </c>
      <c r="BH746" t="s">
        <v>6171</v>
      </c>
      <c r="BI746">
        <v>57</v>
      </c>
      <c r="BJ746" t="s">
        <v>6187</v>
      </c>
      <c r="BK746">
        <v>0</v>
      </c>
      <c r="BL746">
        <v>74</v>
      </c>
      <c r="BM746" s="3">
        <f t="shared" si="107"/>
        <v>0.86486486486486491</v>
      </c>
    </row>
    <row r="747" spans="1:65">
      <c r="A747" t="s">
        <v>875</v>
      </c>
      <c r="B747" s="2">
        <v>45702</v>
      </c>
      <c r="C747" t="s">
        <v>47</v>
      </c>
      <c r="D747" t="s">
        <v>630</v>
      </c>
      <c r="E747">
        <v>2</v>
      </c>
      <c r="F747" t="s">
        <v>49</v>
      </c>
      <c r="G747" t="s">
        <v>62</v>
      </c>
      <c r="H747" t="s">
        <v>125</v>
      </c>
      <c r="I747" t="s">
        <v>64</v>
      </c>
      <c r="J747" t="s">
        <v>81</v>
      </c>
      <c r="K747" t="s">
        <v>75</v>
      </c>
      <c r="L747" t="s">
        <v>87</v>
      </c>
      <c r="M747" t="s">
        <v>68</v>
      </c>
      <c r="N747" t="s">
        <v>94</v>
      </c>
      <c r="O747" t="s">
        <v>82</v>
      </c>
      <c r="P747">
        <v>38</v>
      </c>
      <c r="Q747">
        <v>38</v>
      </c>
      <c r="R747">
        <v>36</v>
      </c>
      <c r="S747">
        <v>1</v>
      </c>
      <c r="T747">
        <f t="shared" si="99"/>
        <v>35</v>
      </c>
      <c r="U747">
        <v>35</v>
      </c>
      <c r="V747">
        <f t="shared" si="100"/>
        <v>0</v>
      </c>
      <c r="W747" s="3">
        <f t="shared" si="101"/>
        <v>2.7777777777777776E-2</v>
      </c>
      <c r="X747">
        <v>37</v>
      </c>
      <c r="Y747" s="4">
        <v>2</v>
      </c>
      <c r="Z747" s="4">
        <v>1.1000000000000001</v>
      </c>
      <c r="AA747" s="5">
        <v>77637.94</v>
      </c>
      <c r="AB747" s="5">
        <f t="shared" si="102"/>
        <v>2717327.9</v>
      </c>
      <c r="AC747" s="5">
        <v>52059.26</v>
      </c>
      <c r="AD747" s="5">
        <f t="shared" si="103"/>
        <v>1874133.36</v>
      </c>
      <c r="AE747" s="5">
        <v>105069.19</v>
      </c>
      <c r="AF747" s="5">
        <v>33453.870000000003</v>
      </c>
      <c r="AG747" s="5">
        <v>10364.24</v>
      </c>
      <c r="AH747" s="5">
        <v>1595</v>
      </c>
      <c r="AI747" s="5">
        <v>6800</v>
      </c>
      <c r="AJ747">
        <v>0</v>
      </c>
      <c r="AK747" s="5">
        <v>0</v>
      </c>
      <c r="AL747" s="5">
        <v>0</v>
      </c>
      <c r="AM747" s="5">
        <v>22367.25</v>
      </c>
      <c r="AN747">
        <v>4</v>
      </c>
      <c r="AO747">
        <v>4</v>
      </c>
      <c r="AP747" t="str">
        <f t="shared" si="104"/>
        <v>Yes</v>
      </c>
      <c r="AQ747">
        <v>1</v>
      </c>
      <c r="AR747" s="5">
        <f t="shared" si="105"/>
        <v>2053782.91</v>
      </c>
      <c r="AS747" s="5">
        <f t="shared" si="106"/>
        <v>663544.99</v>
      </c>
      <c r="AT747" t="s">
        <v>59</v>
      </c>
      <c r="AU747" t="s">
        <v>6164</v>
      </c>
      <c r="AV747" t="s">
        <v>6165</v>
      </c>
      <c r="AW747" t="s">
        <v>6166</v>
      </c>
      <c r="AX747" t="s">
        <v>6167</v>
      </c>
      <c r="AY747">
        <v>42</v>
      </c>
      <c r="AZ747">
        <v>4</v>
      </c>
      <c r="BA747">
        <v>0</v>
      </c>
      <c r="BB747" t="s">
        <v>6168</v>
      </c>
      <c r="BC747">
        <v>0</v>
      </c>
      <c r="BD747">
        <v>0</v>
      </c>
      <c r="BE747" t="s">
        <v>6169</v>
      </c>
      <c r="BF747" t="s">
        <v>6170</v>
      </c>
      <c r="BG747">
        <v>0</v>
      </c>
      <c r="BH747" t="s">
        <v>6171</v>
      </c>
      <c r="BI747">
        <v>30</v>
      </c>
      <c r="BJ747" t="s">
        <v>6172</v>
      </c>
      <c r="BK747">
        <v>0</v>
      </c>
      <c r="BL747">
        <v>51</v>
      </c>
      <c r="BM747" s="3">
        <f t="shared" si="107"/>
        <v>0.70588235294117652</v>
      </c>
    </row>
    <row r="748" spans="1:65">
      <c r="A748" t="s">
        <v>876</v>
      </c>
      <c r="B748" s="2">
        <v>45702</v>
      </c>
      <c r="C748" t="s">
        <v>47</v>
      </c>
      <c r="D748" t="s">
        <v>630</v>
      </c>
      <c r="E748">
        <v>2</v>
      </c>
      <c r="F748" t="s">
        <v>78</v>
      </c>
      <c r="G748" t="s">
        <v>62</v>
      </c>
      <c r="H748" t="s">
        <v>168</v>
      </c>
      <c r="I748" t="s">
        <v>64</v>
      </c>
      <c r="J748" t="s">
        <v>65</v>
      </c>
      <c r="K748" t="s">
        <v>66</v>
      </c>
      <c r="L748" t="s">
        <v>55</v>
      </c>
      <c r="M748" t="s">
        <v>56</v>
      </c>
      <c r="N748" t="s">
        <v>57</v>
      </c>
      <c r="O748" t="s">
        <v>120</v>
      </c>
      <c r="P748">
        <v>46</v>
      </c>
      <c r="Q748">
        <v>46</v>
      </c>
      <c r="R748">
        <v>44</v>
      </c>
      <c r="S748">
        <v>1</v>
      </c>
      <c r="T748">
        <f t="shared" si="99"/>
        <v>43</v>
      </c>
      <c r="U748">
        <v>43</v>
      </c>
      <c r="V748">
        <f t="shared" si="100"/>
        <v>0</v>
      </c>
      <c r="W748" s="3">
        <f t="shared" si="101"/>
        <v>2.2727272727272728E-2</v>
      </c>
      <c r="X748">
        <v>30</v>
      </c>
      <c r="Y748" s="4">
        <v>4.8</v>
      </c>
      <c r="Z748" s="4">
        <v>1.2</v>
      </c>
      <c r="AA748" s="5">
        <v>48788.81</v>
      </c>
      <c r="AB748" s="5">
        <f t="shared" si="102"/>
        <v>2097918.83</v>
      </c>
      <c r="AC748" s="5">
        <v>34653.32</v>
      </c>
      <c r="AD748" s="5">
        <f t="shared" si="103"/>
        <v>1524746.08</v>
      </c>
      <c r="AE748" s="5">
        <v>93894.89</v>
      </c>
      <c r="AF748" s="5">
        <v>29862.55</v>
      </c>
      <c r="AG748" s="5">
        <v>9737.2999999999993</v>
      </c>
      <c r="AH748" s="5">
        <v>1740</v>
      </c>
      <c r="AI748" s="5">
        <v>4600</v>
      </c>
      <c r="AJ748">
        <v>0</v>
      </c>
      <c r="AK748" s="5">
        <v>0</v>
      </c>
      <c r="AL748" s="5">
        <v>0</v>
      </c>
      <c r="AM748" s="5">
        <v>27494.89</v>
      </c>
      <c r="AN748">
        <v>4</v>
      </c>
      <c r="AO748">
        <v>4</v>
      </c>
      <c r="AP748" t="str">
        <f t="shared" si="104"/>
        <v>Yes</v>
      </c>
      <c r="AQ748">
        <v>1</v>
      </c>
      <c r="AR748" s="5">
        <f t="shared" si="105"/>
        <v>1692075.71</v>
      </c>
      <c r="AS748" s="5">
        <f t="shared" si="106"/>
        <v>405843.12</v>
      </c>
      <c r="AT748" t="s">
        <v>59</v>
      </c>
      <c r="AU748" t="s">
        <v>6164</v>
      </c>
      <c r="AV748" t="s">
        <v>6165</v>
      </c>
      <c r="AW748" t="s">
        <v>6166</v>
      </c>
      <c r="AX748" t="s">
        <v>6167</v>
      </c>
      <c r="AY748">
        <v>46</v>
      </c>
      <c r="AZ748">
        <v>0</v>
      </c>
      <c r="BA748">
        <v>0</v>
      </c>
      <c r="BB748" t="s">
        <v>6168</v>
      </c>
      <c r="BC748">
        <v>0</v>
      </c>
      <c r="BD748">
        <v>0</v>
      </c>
      <c r="BE748" t="s">
        <v>6169</v>
      </c>
      <c r="BF748" t="s">
        <v>6170</v>
      </c>
      <c r="BG748">
        <v>1</v>
      </c>
      <c r="BH748" t="s">
        <v>6179</v>
      </c>
      <c r="BI748">
        <v>25</v>
      </c>
      <c r="BJ748" t="s">
        <v>6172</v>
      </c>
      <c r="BK748">
        <v>0</v>
      </c>
      <c r="BL748">
        <v>62</v>
      </c>
      <c r="BM748" s="3">
        <f t="shared" si="107"/>
        <v>0.70967741935483875</v>
      </c>
    </row>
    <row r="749" spans="1:65">
      <c r="A749" t="s">
        <v>877</v>
      </c>
      <c r="B749" s="2">
        <v>45702</v>
      </c>
      <c r="C749" t="s">
        <v>47</v>
      </c>
      <c r="D749" t="s">
        <v>630</v>
      </c>
      <c r="E749">
        <v>2</v>
      </c>
      <c r="F749" t="s">
        <v>78</v>
      </c>
      <c r="G749" t="s">
        <v>62</v>
      </c>
      <c r="H749" t="s">
        <v>91</v>
      </c>
      <c r="I749" t="s">
        <v>52</v>
      </c>
      <c r="J749" t="s">
        <v>53</v>
      </c>
      <c r="K749" t="s">
        <v>75</v>
      </c>
      <c r="L749" t="s">
        <v>55</v>
      </c>
      <c r="M749" t="s">
        <v>56</v>
      </c>
      <c r="N749" t="s">
        <v>69</v>
      </c>
      <c r="O749" t="s">
        <v>70</v>
      </c>
      <c r="P749">
        <v>54</v>
      </c>
      <c r="Q749">
        <v>55</v>
      </c>
      <c r="R749">
        <v>54</v>
      </c>
      <c r="S749">
        <v>2</v>
      </c>
      <c r="T749">
        <f t="shared" si="99"/>
        <v>52</v>
      </c>
      <c r="U749">
        <v>52</v>
      </c>
      <c r="V749">
        <f t="shared" si="100"/>
        <v>0</v>
      </c>
      <c r="W749" s="3">
        <f t="shared" si="101"/>
        <v>3.7037037037037035E-2</v>
      </c>
      <c r="X749">
        <v>34</v>
      </c>
      <c r="Y749" s="4">
        <v>4</v>
      </c>
      <c r="Z749" s="4">
        <v>1.4</v>
      </c>
      <c r="AA749" s="5">
        <v>36456.35</v>
      </c>
      <c r="AB749" s="5">
        <f t="shared" si="102"/>
        <v>1895730.2</v>
      </c>
      <c r="AC749" s="5">
        <v>23464.240000000002</v>
      </c>
      <c r="AD749" s="5">
        <f t="shared" si="103"/>
        <v>1267068.96</v>
      </c>
      <c r="AE749" s="5">
        <v>95910.96</v>
      </c>
      <c r="AF749" s="5">
        <v>26565.03</v>
      </c>
      <c r="AG749" s="5">
        <v>10809.33</v>
      </c>
      <c r="AH749" s="5">
        <v>2030</v>
      </c>
      <c r="AI749" s="5">
        <v>6400</v>
      </c>
      <c r="AJ749">
        <v>0</v>
      </c>
      <c r="AK749" s="5">
        <v>0</v>
      </c>
      <c r="AL749" s="5">
        <v>0</v>
      </c>
      <c r="AM749" s="5">
        <v>36331.980000000003</v>
      </c>
      <c r="AN749">
        <v>4</v>
      </c>
      <c r="AO749">
        <v>5</v>
      </c>
      <c r="AP749" t="str">
        <f t="shared" si="104"/>
        <v>No</v>
      </c>
      <c r="AQ749">
        <v>2</v>
      </c>
      <c r="AR749" s="5">
        <f t="shared" si="105"/>
        <v>1445116.26</v>
      </c>
      <c r="AS749" s="5">
        <f t="shared" si="106"/>
        <v>450613.94</v>
      </c>
      <c r="AT749" t="s">
        <v>59</v>
      </c>
      <c r="AU749" t="s">
        <v>6164</v>
      </c>
      <c r="AV749" t="s">
        <v>6165</v>
      </c>
      <c r="AW749" t="s">
        <v>6166</v>
      </c>
      <c r="AX749" t="s">
        <v>6167</v>
      </c>
      <c r="AY749">
        <v>56</v>
      </c>
      <c r="AZ749">
        <v>1</v>
      </c>
      <c r="BA749">
        <v>0</v>
      </c>
      <c r="BB749" t="s">
        <v>6168</v>
      </c>
      <c r="BC749">
        <v>0</v>
      </c>
      <c r="BD749">
        <v>1</v>
      </c>
      <c r="BE749" t="s">
        <v>6188</v>
      </c>
      <c r="BF749" t="s">
        <v>6170</v>
      </c>
      <c r="BG749">
        <v>1</v>
      </c>
      <c r="BH749" t="s">
        <v>6179</v>
      </c>
      <c r="BI749">
        <v>42</v>
      </c>
      <c r="BJ749" t="s">
        <v>6172</v>
      </c>
      <c r="BK749">
        <v>0</v>
      </c>
      <c r="BL749">
        <v>72</v>
      </c>
      <c r="BM749" s="3">
        <f t="shared" si="107"/>
        <v>0.75</v>
      </c>
    </row>
    <row r="750" spans="1:65">
      <c r="A750" t="s">
        <v>878</v>
      </c>
      <c r="B750" s="2">
        <v>45702</v>
      </c>
      <c r="C750" t="s">
        <v>47</v>
      </c>
      <c r="D750" t="s">
        <v>630</v>
      </c>
      <c r="E750">
        <v>2</v>
      </c>
      <c r="F750" t="s">
        <v>78</v>
      </c>
      <c r="G750" t="s">
        <v>79</v>
      </c>
      <c r="H750" t="s">
        <v>113</v>
      </c>
      <c r="I750" t="s">
        <v>52</v>
      </c>
      <c r="J750" t="s">
        <v>65</v>
      </c>
      <c r="K750" t="s">
        <v>66</v>
      </c>
      <c r="L750" t="s">
        <v>55</v>
      </c>
      <c r="M750" t="s">
        <v>56</v>
      </c>
      <c r="N750" t="s">
        <v>76</v>
      </c>
      <c r="O750" t="s">
        <v>58</v>
      </c>
      <c r="P750">
        <v>50</v>
      </c>
      <c r="Q750">
        <v>50</v>
      </c>
      <c r="R750">
        <v>49</v>
      </c>
      <c r="S750">
        <v>1</v>
      </c>
      <c r="T750">
        <f t="shared" si="99"/>
        <v>48</v>
      </c>
      <c r="U750">
        <v>48</v>
      </c>
      <c r="V750">
        <f t="shared" si="100"/>
        <v>0</v>
      </c>
      <c r="W750" s="3">
        <f t="shared" si="101"/>
        <v>2.0408163265306121E-2</v>
      </c>
      <c r="X750">
        <v>21</v>
      </c>
      <c r="Y750" s="4">
        <v>1.7</v>
      </c>
      <c r="Z750" s="4">
        <v>0.7</v>
      </c>
      <c r="AA750" s="5">
        <v>49379.75</v>
      </c>
      <c r="AB750" s="5">
        <f t="shared" si="102"/>
        <v>2370228</v>
      </c>
      <c r="AC750" s="5">
        <v>34914.26</v>
      </c>
      <c r="AD750" s="5">
        <f t="shared" si="103"/>
        <v>1710798.74</v>
      </c>
      <c r="AE750" s="5">
        <v>114920.78</v>
      </c>
      <c r="AF750" s="5">
        <v>31496.35</v>
      </c>
      <c r="AG750" s="5">
        <v>8878.8799999999992</v>
      </c>
      <c r="AH750" s="5">
        <v>1015</v>
      </c>
      <c r="AI750" s="5">
        <v>4600</v>
      </c>
      <c r="AJ750">
        <v>0</v>
      </c>
      <c r="AK750" s="5">
        <v>0</v>
      </c>
      <c r="AL750" s="5">
        <v>0</v>
      </c>
      <c r="AM750" s="5">
        <v>38162.65</v>
      </c>
      <c r="AN750">
        <v>4</v>
      </c>
      <c r="AO750">
        <v>6</v>
      </c>
      <c r="AP750" t="str">
        <f t="shared" si="104"/>
        <v>No</v>
      </c>
      <c r="AQ750">
        <v>1</v>
      </c>
      <c r="AR750" s="5">
        <f t="shared" si="105"/>
        <v>1909872.4</v>
      </c>
      <c r="AS750" s="5">
        <f t="shared" si="106"/>
        <v>460355.6</v>
      </c>
      <c r="AT750" t="s">
        <v>59</v>
      </c>
      <c r="AU750" t="s">
        <v>6164</v>
      </c>
      <c r="AV750" t="s">
        <v>6165</v>
      </c>
      <c r="AW750" t="s">
        <v>6166</v>
      </c>
      <c r="AX750" t="s">
        <v>6167</v>
      </c>
      <c r="AY750">
        <v>51</v>
      </c>
      <c r="AZ750">
        <v>0</v>
      </c>
      <c r="BA750">
        <v>0</v>
      </c>
      <c r="BB750" t="s">
        <v>6168</v>
      </c>
      <c r="BC750">
        <v>0</v>
      </c>
      <c r="BD750">
        <v>2</v>
      </c>
      <c r="BE750" t="s">
        <v>6188</v>
      </c>
      <c r="BF750" t="s">
        <v>6170</v>
      </c>
      <c r="BG750">
        <v>0</v>
      </c>
      <c r="BH750" t="s">
        <v>6171</v>
      </c>
      <c r="BI750">
        <v>41</v>
      </c>
      <c r="BJ750" t="s">
        <v>6172</v>
      </c>
      <c r="BK750">
        <v>0</v>
      </c>
      <c r="BL750">
        <v>59</v>
      </c>
      <c r="BM750" s="3">
        <f t="shared" si="107"/>
        <v>0.83050847457627119</v>
      </c>
    </row>
    <row r="751" spans="1:65">
      <c r="A751" t="s">
        <v>879</v>
      </c>
      <c r="B751" s="2">
        <v>45702</v>
      </c>
      <c r="C751" t="s">
        <v>47</v>
      </c>
      <c r="D751" t="s">
        <v>630</v>
      </c>
      <c r="E751">
        <v>2</v>
      </c>
      <c r="F751" t="s">
        <v>61</v>
      </c>
      <c r="G751" t="s">
        <v>50</v>
      </c>
      <c r="H751" t="s">
        <v>170</v>
      </c>
      <c r="I751" t="s">
        <v>52</v>
      </c>
      <c r="J751" t="s">
        <v>53</v>
      </c>
      <c r="K751" t="s">
        <v>75</v>
      </c>
      <c r="L751" t="s">
        <v>92</v>
      </c>
      <c r="M751" t="s">
        <v>56</v>
      </c>
      <c r="N751" t="s">
        <v>94</v>
      </c>
      <c r="O751" t="s">
        <v>120</v>
      </c>
      <c r="P751">
        <v>63</v>
      </c>
      <c r="Q751">
        <v>66</v>
      </c>
      <c r="R751">
        <v>67</v>
      </c>
      <c r="S751">
        <v>2</v>
      </c>
      <c r="T751">
        <f t="shared" si="99"/>
        <v>65</v>
      </c>
      <c r="U751">
        <v>60</v>
      </c>
      <c r="V751">
        <f t="shared" si="100"/>
        <v>5</v>
      </c>
      <c r="W751" s="3">
        <f t="shared" si="101"/>
        <v>2.9850746268656716E-2</v>
      </c>
      <c r="X751">
        <v>39</v>
      </c>
      <c r="Y751" s="4">
        <v>2.8</v>
      </c>
      <c r="Z751" s="4">
        <v>1.4</v>
      </c>
      <c r="AA751" s="5">
        <v>35569.94</v>
      </c>
      <c r="AB751" s="5">
        <f t="shared" si="102"/>
        <v>2134196.4</v>
      </c>
      <c r="AC751" s="5">
        <v>23837.27</v>
      </c>
      <c r="AD751" s="5">
        <f t="shared" si="103"/>
        <v>1597097.09</v>
      </c>
      <c r="AE751" s="5">
        <v>121738.27</v>
      </c>
      <c r="AF751" s="5">
        <v>29213.39</v>
      </c>
      <c r="AG751" s="5">
        <v>10492.25</v>
      </c>
      <c r="AH751" s="5">
        <v>2030</v>
      </c>
      <c r="AI751" s="5">
        <v>6400</v>
      </c>
      <c r="AJ751">
        <v>0</v>
      </c>
      <c r="AK751" s="5">
        <v>0</v>
      </c>
      <c r="AL751" s="5">
        <v>3300.11</v>
      </c>
      <c r="AM751" s="5">
        <v>38105.99</v>
      </c>
      <c r="AN751">
        <v>4</v>
      </c>
      <c r="AO751">
        <v>4</v>
      </c>
      <c r="AP751" t="str">
        <f t="shared" si="104"/>
        <v>Yes</v>
      </c>
      <c r="AQ751">
        <v>0</v>
      </c>
      <c r="AR751" s="5">
        <f t="shared" si="105"/>
        <v>1808377.1</v>
      </c>
      <c r="AS751" s="5">
        <f t="shared" si="106"/>
        <v>325819.3</v>
      </c>
      <c r="AT751" t="s">
        <v>59</v>
      </c>
      <c r="AU751" t="s">
        <v>6164</v>
      </c>
      <c r="AV751" t="s">
        <v>6165</v>
      </c>
      <c r="AW751" t="s">
        <v>6166</v>
      </c>
      <c r="AX751" t="s">
        <v>6184</v>
      </c>
      <c r="AY751">
        <v>63</v>
      </c>
      <c r="AZ751">
        <v>0</v>
      </c>
      <c r="BA751">
        <v>34</v>
      </c>
      <c r="BB751" t="s">
        <v>6180</v>
      </c>
      <c r="BC751">
        <v>0</v>
      </c>
      <c r="BD751">
        <v>0</v>
      </c>
      <c r="BE751" t="s">
        <v>6169</v>
      </c>
      <c r="BF751" t="s">
        <v>6170</v>
      </c>
      <c r="BG751">
        <v>1</v>
      </c>
      <c r="BH751" t="s">
        <v>6186</v>
      </c>
      <c r="BI751">
        <v>34</v>
      </c>
      <c r="BJ751" t="s">
        <v>6172</v>
      </c>
      <c r="BK751">
        <v>0</v>
      </c>
      <c r="BL751">
        <v>72</v>
      </c>
      <c r="BM751" s="3">
        <f t="shared" si="107"/>
        <v>0.93055555555555558</v>
      </c>
    </row>
    <row r="752" spans="1:65">
      <c r="A752" t="s">
        <v>880</v>
      </c>
      <c r="B752" s="2">
        <v>45702</v>
      </c>
      <c r="C752" t="s">
        <v>47</v>
      </c>
      <c r="D752" t="s">
        <v>630</v>
      </c>
      <c r="E752">
        <v>2</v>
      </c>
      <c r="F752" t="s">
        <v>78</v>
      </c>
      <c r="G752" t="s">
        <v>50</v>
      </c>
      <c r="H752" t="s">
        <v>161</v>
      </c>
      <c r="I752" t="s">
        <v>52</v>
      </c>
      <c r="J752" t="s">
        <v>53</v>
      </c>
      <c r="K752" t="s">
        <v>75</v>
      </c>
      <c r="L752" t="s">
        <v>92</v>
      </c>
      <c r="M752" t="s">
        <v>68</v>
      </c>
      <c r="N752" t="s">
        <v>76</v>
      </c>
      <c r="O752" t="s">
        <v>120</v>
      </c>
      <c r="P752">
        <v>67</v>
      </c>
      <c r="Q752">
        <v>70</v>
      </c>
      <c r="R752">
        <v>70</v>
      </c>
      <c r="S752">
        <v>3</v>
      </c>
      <c r="T752">
        <f t="shared" si="99"/>
        <v>67</v>
      </c>
      <c r="U752">
        <v>64</v>
      </c>
      <c r="V752">
        <f t="shared" si="100"/>
        <v>3</v>
      </c>
      <c r="W752" s="3">
        <f t="shared" si="101"/>
        <v>4.2857142857142858E-2</v>
      </c>
      <c r="X752">
        <v>21</v>
      </c>
      <c r="Y752" s="4">
        <v>3.7</v>
      </c>
      <c r="Z752" s="4">
        <v>1.2</v>
      </c>
      <c r="AA752" s="5">
        <v>36163.440000000002</v>
      </c>
      <c r="AB752" s="5">
        <f t="shared" si="102"/>
        <v>2314460.1600000001</v>
      </c>
      <c r="AC752" s="5">
        <v>22659.439999999999</v>
      </c>
      <c r="AD752" s="5">
        <f t="shared" si="103"/>
        <v>1586160.8</v>
      </c>
      <c r="AE752" s="5">
        <v>123085.23</v>
      </c>
      <c r="AF752" s="5">
        <v>33056.959999999999</v>
      </c>
      <c r="AG752" s="5">
        <v>8944.34</v>
      </c>
      <c r="AH752" s="5">
        <v>1740</v>
      </c>
      <c r="AI752" s="5">
        <v>9600</v>
      </c>
      <c r="AJ752">
        <v>1</v>
      </c>
      <c r="AK752" s="5">
        <v>8270.0499999999993</v>
      </c>
      <c r="AL752" s="5">
        <v>1956.35</v>
      </c>
      <c r="AM752" s="5">
        <v>39902.35</v>
      </c>
      <c r="AN752">
        <v>4</v>
      </c>
      <c r="AO752">
        <v>4</v>
      </c>
      <c r="AP752" t="str">
        <f t="shared" si="104"/>
        <v>Yes</v>
      </c>
      <c r="AQ752">
        <v>2</v>
      </c>
      <c r="AR752" s="5">
        <f t="shared" si="105"/>
        <v>1812716.08</v>
      </c>
      <c r="AS752" s="5">
        <f t="shared" si="106"/>
        <v>501744.08</v>
      </c>
      <c r="AT752" t="s">
        <v>116</v>
      </c>
      <c r="AU752" t="s">
        <v>6181</v>
      </c>
      <c r="AV752" t="s">
        <v>6182</v>
      </c>
      <c r="AW752" t="s">
        <v>6183</v>
      </c>
      <c r="AX752" t="s">
        <v>6184</v>
      </c>
      <c r="AY752">
        <v>67</v>
      </c>
      <c r="AZ752">
        <v>0</v>
      </c>
      <c r="BA752">
        <v>24</v>
      </c>
      <c r="BB752" t="s">
        <v>6191</v>
      </c>
      <c r="BC752">
        <v>0</v>
      </c>
      <c r="BD752">
        <v>0</v>
      </c>
      <c r="BE752" t="s">
        <v>6169</v>
      </c>
      <c r="BF752" t="s">
        <v>6176</v>
      </c>
      <c r="BG752">
        <v>1</v>
      </c>
      <c r="BH752" t="s">
        <v>6186</v>
      </c>
      <c r="BI752">
        <v>59</v>
      </c>
      <c r="BJ752" t="s">
        <v>6187</v>
      </c>
      <c r="BK752">
        <v>0</v>
      </c>
      <c r="BL752">
        <v>76</v>
      </c>
      <c r="BM752" s="3">
        <f t="shared" si="107"/>
        <v>0.92105263157894735</v>
      </c>
    </row>
    <row r="753" spans="1:65">
      <c r="A753" t="s">
        <v>881</v>
      </c>
      <c r="B753" s="2">
        <v>45703</v>
      </c>
      <c r="C753" t="s">
        <v>47</v>
      </c>
      <c r="D753" t="s">
        <v>630</v>
      </c>
      <c r="E753">
        <v>2</v>
      </c>
      <c r="F753" t="s">
        <v>49</v>
      </c>
      <c r="G753" t="s">
        <v>50</v>
      </c>
      <c r="H753" t="s">
        <v>51</v>
      </c>
      <c r="I753" t="s">
        <v>74</v>
      </c>
      <c r="J753" t="s">
        <v>81</v>
      </c>
      <c r="K753" t="s">
        <v>54</v>
      </c>
      <c r="L753" t="s">
        <v>92</v>
      </c>
      <c r="M753" t="s">
        <v>56</v>
      </c>
      <c r="N753" t="s">
        <v>94</v>
      </c>
      <c r="O753" t="s">
        <v>70</v>
      </c>
      <c r="P753">
        <v>42</v>
      </c>
      <c r="Q753">
        <v>44</v>
      </c>
      <c r="R753">
        <v>42</v>
      </c>
      <c r="S753">
        <v>1</v>
      </c>
      <c r="T753">
        <f t="shared" si="99"/>
        <v>41</v>
      </c>
      <c r="U753">
        <v>41</v>
      </c>
      <c r="V753">
        <f t="shared" si="100"/>
        <v>0</v>
      </c>
      <c r="W753" s="3">
        <f t="shared" si="101"/>
        <v>2.3809523809523808E-2</v>
      </c>
      <c r="X753">
        <v>7</v>
      </c>
      <c r="Y753" s="4">
        <v>2.7</v>
      </c>
      <c r="Z753" s="4">
        <v>1.1000000000000001</v>
      </c>
      <c r="AA753" s="5">
        <v>84211.06</v>
      </c>
      <c r="AB753" s="5">
        <f t="shared" si="102"/>
        <v>3452653.46</v>
      </c>
      <c r="AC753" s="5">
        <v>53808.76</v>
      </c>
      <c r="AD753" s="5">
        <f t="shared" si="103"/>
        <v>2259967.92</v>
      </c>
      <c r="AE753" s="5">
        <v>129015.09</v>
      </c>
      <c r="AF753" s="5">
        <v>36629.97</v>
      </c>
      <c r="AG753" s="5">
        <v>7214.86</v>
      </c>
      <c r="AH753" s="5">
        <v>1595</v>
      </c>
      <c r="AI753" s="5">
        <v>6800</v>
      </c>
      <c r="AJ753">
        <v>0</v>
      </c>
      <c r="AK753" s="5">
        <v>0</v>
      </c>
      <c r="AL753" s="5">
        <v>0</v>
      </c>
      <c r="AM753" s="5">
        <v>27959.01</v>
      </c>
      <c r="AN753">
        <v>4</v>
      </c>
      <c r="AO753">
        <v>4</v>
      </c>
      <c r="AP753" t="str">
        <f t="shared" si="104"/>
        <v>Yes</v>
      </c>
      <c r="AQ753">
        <v>1</v>
      </c>
      <c r="AR753" s="5">
        <f t="shared" si="105"/>
        <v>2469181.85</v>
      </c>
      <c r="AS753" s="5">
        <f t="shared" si="106"/>
        <v>983471.61</v>
      </c>
      <c r="AT753" t="s">
        <v>59</v>
      </c>
      <c r="AU753" t="s">
        <v>6164</v>
      </c>
      <c r="AV753" t="s">
        <v>6165</v>
      </c>
      <c r="AW753" t="s">
        <v>6166</v>
      </c>
      <c r="AX753" t="s">
        <v>6167</v>
      </c>
      <c r="AY753">
        <v>44</v>
      </c>
      <c r="AZ753">
        <v>2</v>
      </c>
      <c r="BA753">
        <v>0</v>
      </c>
      <c r="BB753" t="s">
        <v>6168</v>
      </c>
      <c r="BC753">
        <v>0</v>
      </c>
      <c r="BD753">
        <v>0</v>
      </c>
      <c r="BE753" t="s">
        <v>6169</v>
      </c>
      <c r="BF753" t="s">
        <v>6170</v>
      </c>
      <c r="BG753">
        <v>0</v>
      </c>
      <c r="BH753" t="s">
        <v>6171</v>
      </c>
      <c r="BI753">
        <v>5</v>
      </c>
      <c r="BJ753" t="s">
        <v>6172</v>
      </c>
      <c r="BK753">
        <v>0</v>
      </c>
      <c r="BL753">
        <v>47</v>
      </c>
      <c r="BM753" s="3">
        <f t="shared" si="107"/>
        <v>0.8936170212765957</v>
      </c>
    </row>
    <row r="754" spans="1:65">
      <c r="A754" t="s">
        <v>882</v>
      </c>
      <c r="B754" s="2">
        <v>45703</v>
      </c>
      <c r="C754" t="s">
        <v>47</v>
      </c>
      <c r="D754" t="s">
        <v>630</v>
      </c>
      <c r="E754">
        <v>2</v>
      </c>
      <c r="F754" t="s">
        <v>72</v>
      </c>
      <c r="G754" t="s">
        <v>79</v>
      </c>
      <c r="H754" t="s">
        <v>86</v>
      </c>
      <c r="I754" t="s">
        <v>74</v>
      </c>
      <c r="J754" t="s">
        <v>65</v>
      </c>
      <c r="K754" t="s">
        <v>66</v>
      </c>
      <c r="L754" t="s">
        <v>92</v>
      </c>
      <c r="M754" t="s">
        <v>56</v>
      </c>
      <c r="N754" t="s">
        <v>109</v>
      </c>
      <c r="O754" t="s">
        <v>58</v>
      </c>
      <c r="P754">
        <v>38</v>
      </c>
      <c r="Q754">
        <v>39</v>
      </c>
      <c r="R754">
        <v>40</v>
      </c>
      <c r="S754">
        <v>0</v>
      </c>
      <c r="T754">
        <f t="shared" si="99"/>
        <v>40</v>
      </c>
      <c r="U754">
        <v>38</v>
      </c>
      <c r="V754">
        <f t="shared" si="100"/>
        <v>2</v>
      </c>
      <c r="W754" s="3">
        <f t="shared" si="101"/>
        <v>0</v>
      </c>
      <c r="X754">
        <v>28</v>
      </c>
      <c r="Y754" s="4">
        <v>0</v>
      </c>
      <c r="Z754" s="4">
        <v>0.8</v>
      </c>
      <c r="AA754" s="5">
        <v>49409.72</v>
      </c>
      <c r="AB754" s="5">
        <f t="shared" si="102"/>
        <v>1877569.36</v>
      </c>
      <c r="AC754" s="5">
        <v>35235</v>
      </c>
      <c r="AD754" s="5">
        <f t="shared" si="103"/>
        <v>1409400</v>
      </c>
      <c r="AE754" s="5">
        <v>88584.51</v>
      </c>
      <c r="AF754" s="5">
        <v>25060.97</v>
      </c>
      <c r="AG754" s="5">
        <v>9340.76</v>
      </c>
      <c r="AH754" s="5">
        <v>1160</v>
      </c>
      <c r="AI754" s="5">
        <v>0</v>
      </c>
      <c r="AJ754">
        <v>0</v>
      </c>
      <c r="AK754" s="5">
        <v>0</v>
      </c>
      <c r="AL754" s="5">
        <v>2013.8</v>
      </c>
      <c r="AM754" s="5">
        <v>59432.2</v>
      </c>
      <c r="AN754">
        <v>8</v>
      </c>
      <c r="AO754">
        <v>7</v>
      </c>
      <c r="AP754" t="str">
        <f t="shared" si="104"/>
        <v>Yes</v>
      </c>
      <c r="AQ754">
        <v>1</v>
      </c>
      <c r="AR754" s="5">
        <f t="shared" si="105"/>
        <v>1594992.24</v>
      </c>
      <c r="AS754" s="5">
        <f t="shared" si="106"/>
        <v>282577.12</v>
      </c>
      <c r="AT754" t="s">
        <v>59</v>
      </c>
      <c r="AU754" t="s">
        <v>6164</v>
      </c>
      <c r="AV754" t="s">
        <v>6165</v>
      </c>
      <c r="AW754" t="s">
        <v>6166</v>
      </c>
      <c r="AX754" t="s">
        <v>6184</v>
      </c>
      <c r="AY754">
        <v>40</v>
      </c>
      <c r="AZ754">
        <v>0</v>
      </c>
      <c r="BA754">
        <v>18</v>
      </c>
      <c r="BB754" t="s">
        <v>6180</v>
      </c>
      <c r="BC754">
        <v>0</v>
      </c>
      <c r="BD754">
        <v>0</v>
      </c>
      <c r="BE754" t="s">
        <v>6169</v>
      </c>
      <c r="BF754" t="s">
        <v>6170</v>
      </c>
      <c r="BG754">
        <v>0</v>
      </c>
      <c r="BH754" t="s">
        <v>6171</v>
      </c>
      <c r="BI754">
        <v>37</v>
      </c>
      <c r="BJ754" t="s">
        <v>6172</v>
      </c>
      <c r="BK754">
        <v>0</v>
      </c>
      <c r="BL754">
        <v>59</v>
      </c>
      <c r="BM754" s="3">
        <f t="shared" si="107"/>
        <v>0.67796610169491522</v>
      </c>
    </row>
    <row r="755" spans="1:65">
      <c r="A755" t="s">
        <v>883</v>
      </c>
      <c r="B755" s="2">
        <v>45703</v>
      </c>
      <c r="C755" t="s">
        <v>47</v>
      </c>
      <c r="D755" t="s">
        <v>630</v>
      </c>
      <c r="E755">
        <v>2</v>
      </c>
      <c r="F755" t="s">
        <v>72</v>
      </c>
      <c r="G755" t="s">
        <v>79</v>
      </c>
      <c r="H755" t="s">
        <v>213</v>
      </c>
      <c r="I755" t="s">
        <v>74</v>
      </c>
      <c r="J755" t="s">
        <v>53</v>
      </c>
      <c r="K755" t="s">
        <v>75</v>
      </c>
      <c r="L755" t="s">
        <v>67</v>
      </c>
      <c r="M755" t="s">
        <v>56</v>
      </c>
      <c r="N755" t="s">
        <v>57</v>
      </c>
      <c r="O755" t="s">
        <v>82</v>
      </c>
      <c r="P755">
        <v>60</v>
      </c>
      <c r="Q755">
        <v>61</v>
      </c>
      <c r="R755">
        <v>63</v>
      </c>
      <c r="S755">
        <v>2</v>
      </c>
      <c r="T755">
        <f t="shared" si="99"/>
        <v>61</v>
      </c>
      <c r="U755">
        <v>59</v>
      </c>
      <c r="V755">
        <f t="shared" si="100"/>
        <v>2</v>
      </c>
      <c r="W755" s="3">
        <f t="shared" si="101"/>
        <v>3.1746031746031744E-2</v>
      </c>
      <c r="X755">
        <v>23</v>
      </c>
      <c r="Y755" s="4">
        <v>7.3</v>
      </c>
      <c r="Z755" s="4">
        <v>1.4</v>
      </c>
      <c r="AA755" s="5">
        <v>36039.01</v>
      </c>
      <c r="AB755" s="5">
        <f t="shared" si="102"/>
        <v>2126301.59</v>
      </c>
      <c r="AC755" s="5">
        <v>22906.52</v>
      </c>
      <c r="AD755" s="5">
        <f t="shared" si="103"/>
        <v>1443110.76</v>
      </c>
      <c r="AE755" s="5">
        <v>108222.78</v>
      </c>
      <c r="AF755" s="5">
        <v>27429.35</v>
      </c>
      <c r="AG755" s="5">
        <v>9409.94</v>
      </c>
      <c r="AH755" s="5">
        <v>2030</v>
      </c>
      <c r="AI755" s="5">
        <v>6400</v>
      </c>
      <c r="AJ755">
        <v>0</v>
      </c>
      <c r="AK755" s="5">
        <v>0</v>
      </c>
      <c r="AL755" s="5">
        <v>1344.22</v>
      </c>
      <c r="AM755" s="5">
        <v>38897.699999999997</v>
      </c>
      <c r="AN755">
        <v>4</v>
      </c>
      <c r="AO755">
        <v>4</v>
      </c>
      <c r="AP755" t="str">
        <f t="shared" si="104"/>
        <v>Yes</v>
      </c>
      <c r="AQ755">
        <v>1</v>
      </c>
      <c r="AR755" s="5">
        <f t="shared" si="105"/>
        <v>1636844.75</v>
      </c>
      <c r="AS755" s="5">
        <f t="shared" si="106"/>
        <v>489456.84</v>
      </c>
      <c r="AT755" t="s">
        <v>59</v>
      </c>
      <c r="AU755" t="s">
        <v>6164</v>
      </c>
      <c r="AV755" t="s">
        <v>6165</v>
      </c>
      <c r="AW755" t="s">
        <v>6166</v>
      </c>
      <c r="AX755" t="s">
        <v>6184</v>
      </c>
      <c r="AY755">
        <v>62</v>
      </c>
      <c r="AZ755">
        <v>0</v>
      </c>
      <c r="BA755">
        <v>16</v>
      </c>
      <c r="BB755" t="s">
        <v>6180</v>
      </c>
      <c r="BC755">
        <v>0</v>
      </c>
      <c r="BD755">
        <v>0</v>
      </c>
      <c r="BE755" t="s">
        <v>6169</v>
      </c>
      <c r="BF755" t="s">
        <v>6170</v>
      </c>
      <c r="BG755">
        <v>1</v>
      </c>
      <c r="BH755" t="s">
        <v>6179</v>
      </c>
      <c r="BI755">
        <v>58</v>
      </c>
      <c r="BJ755" t="s">
        <v>6187</v>
      </c>
      <c r="BK755">
        <v>0</v>
      </c>
      <c r="BL755">
        <v>70</v>
      </c>
      <c r="BM755" s="3">
        <f t="shared" si="107"/>
        <v>0.9</v>
      </c>
    </row>
    <row r="756" spans="1:65">
      <c r="A756" t="s">
        <v>884</v>
      </c>
      <c r="B756" s="2">
        <v>45703</v>
      </c>
      <c r="C756" t="s">
        <v>47</v>
      </c>
      <c r="D756" t="s">
        <v>630</v>
      </c>
      <c r="E756">
        <v>2</v>
      </c>
      <c r="F756" t="s">
        <v>49</v>
      </c>
      <c r="G756" t="s">
        <v>79</v>
      </c>
      <c r="H756" t="s">
        <v>106</v>
      </c>
      <c r="I756" t="s">
        <v>74</v>
      </c>
      <c r="J756" t="s">
        <v>53</v>
      </c>
      <c r="K756" t="s">
        <v>75</v>
      </c>
      <c r="L756" t="s">
        <v>87</v>
      </c>
      <c r="M756" t="s">
        <v>56</v>
      </c>
      <c r="N756" t="s">
        <v>109</v>
      </c>
      <c r="O756" t="s">
        <v>120</v>
      </c>
      <c r="P756">
        <v>64</v>
      </c>
      <c r="Q756">
        <v>67</v>
      </c>
      <c r="R756">
        <v>67</v>
      </c>
      <c r="S756">
        <v>2</v>
      </c>
      <c r="T756">
        <f t="shared" si="99"/>
        <v>65</v>
      </c>
      <c r="U756">
        <v>61</v>
      </c>
      <c r="V756">
        <f t="shared" si="100"/>
        <v>4</v>
      </c>
      <c r="W756" s="3">
        <f t="shared" si="101"/>
        <v>2.9850746268656716E-2</v>
      </c>
      <c r="X756">
        <v>35</v>
      </c>
      <c r="Y756" s="4">
        <v>1.8</v>
      </c>
      <c r="Z756" s="4">
        <v>1.5</v>
      </c>
      <c r="AA756" s="5">
        <v>36096.94</v>
      </c>
      <c r="AB756" s="5">
        <f t="shared" si="102"/>
        <v>2201913.34</v>
      </c>
      <c r="AC756" s="5">
        <v>24080.49</v>
      </c>
      <c r="AD756" s="5">
        <f t="shared" si="103"/>
        <v>1613392.83</v>
      </c>
      <c r="AE756" s="5">
        <v>113577.28</v>
      </c>
      <c r="AF756" s="5">
        <v>31078.04</v>
      </c>
      <c r="AG756" s="5">
        <v>11012.19</v>
      </c>
      <c r="AH756" s="5">
        <v>2175</v>
      </c>
      <c r="AI756" s="5">
        <v>6400</v>
      </c>
      <c r="AJ756">
        <v>0</v>
      </c>
      <c r="AK756" s="5">
        <v>0</v>
      </c>
      <c r="AL756" s="5">
        <v>2634.58</v>
      </c>
      <c r="AM756" s="5">
        <v>91255.57</v>
      </c>
      <c r="AN756">
        <v>8</v>
      </c>
      <c r="AO756">
        <v>10</v>
      </c>
      <c r="AP756" t="str">
        <f t="shared" si="104"/>
        <v>No</v>
      </c>
      <c r="AQ756">
        <v>2</v>
      </c>
      <c r="AR756" s="5">
        <f t="shared" si="105"/>
        <v>1871525.49</v>
      </c>
      <c r="AS756" s="5">
        <f t="shared" si="106"/>
        <v>330387.84999999998</v>
      </c>
      <c r="AT756" t="s">
        <v>59</v>
      </c>
      <c r="AU756" t="s">
        <v>6164</v>
      </c>
      <c r="AV756" t="s">
        <v>6165</v>
      </c>
      <c r="AW756" t="s">
        <v>6166</v>
      </c>
      <c r="AX756" t="s">
        <v>6184</v>
      </c>
      <c r="AY756">
        <v>68</v>
      </c>
      <c r="AZ756">
        <v>1</v>
      </c>
      <c r="BA756">
        <v>30</v>
      </c>
      <c r="BB756" t="s">
        <v>6180</v>
      </c>
      <c r="BC756">
        <v>1</v>
      </c>
      <c r="BD756">
        <v>1</v>
      </c>
      <c r="BE756" t="s">
        <v>6188</v>
      </c>
      <c r="BF756" t="s">
        <v>6170</v>
      </c>
      <c r="BG756">
        <v>1</v>
      </c>
      <c r="BH756" t="s">
        <v>6179</v>
      </c>
      <c r="BI756">
        <v>25</v>
      </c>
      <c r="BJ756" t="s">
        <v>6172</v>
      </c>
      <c r="BK756">
        <v>0</v>
      </c>
      <c r="BL756">
        <v>74</v>
      </c>
      <c r="BM756" s="3">
        <f t="shared" si="107"/>
        <v>0.90540540540540537</v>
      </c>
    </row>
    <row r="757" spans="1:65">
      <c r="A757" t="s">
        <v>885</v>
      </c>
      <c r="B757" s="2">
        <v>45703</v>
      </c>
      <c r="C757" t="s">
        <v>47</v>
      </c>
      <c r="D757" t="s">
        <v>630</v>
      </c>
      <c r="E757">
        <v>2</v>
      </c>
      <c r="F757" t="s">
        <v>72</v>
      </c>
      <c r="G757" t="s">
        <v>62</v>
      </c>
      <c r="H757" t="s">
        <v>155</v>
      </c>
      <c r="I757" t="s">
        <v>74</v>
      </c>
      <c r="J757" t="s">
        <v>53</v>
      </c>
      <c r="K757" t="s">
        <v>66</v>
      </c>
      <c r="L757" t="s">
        <v>87</v>
      </c>
      <c r="M757" t="s">
        <v>56</v>
      </c>
      <c r="N757" t="s">
        <v>69</v>
      </c>
      <c r="O757" t="s">
        <v>82</v>
      </c>
      <c r="P757">
        <v>65</v>
      </c>
      <c r="Q757">
        <v>67</v>
      </c>
      <c r="R757">
        <v>69</v>
      </c>
      <c r="S757">
        <v>1</v>
      </c>
      <c r="T757">
        <f t="shared" si="99"/>
        <v>68</v>
      </c>
      <c r="U757">
        <v>65</v>
      </c>
      <c r="V757">
        <f t="shared" si="100"/>
        <v>3</v>
      </c>
      <c r="W757" s="3">
        <f t="shared" si="101"/>
        <v>1.4492753623188406E-2</v>
      </c>
      <c r="X757">
        <v>17</v>
      </c>
      <c r="Y757" s="4">
        <v>1.5</v>
      </c>
      <c r="Z757" s="4">
        <v>1.1000000000000001</v>
      </c>
      <c r="AA757" s="5">
        <v>33984.53</v>
      </c>
      <c r="AB757" s="5">
        <f t="shared" si="102"/>
        <v>2208994.4500000002</v>
      </c>
      <c r="AC757" s="5">
        <v>24214.98</v>
      </c>
      <c r="AD757" s="5">
        <f t="shared" si="103"/>
        <v>1670833.62</v>
      </c>
      <c r="AE757" s="5">
        <v>117018.16</v>
      </c>
      <c r="AF757" s="5">
        <v>29606.85</v>
      </c>
      <c r="AG757" s="5">
        <v>8183.91</v>
      </c>
      <c r="AH757" s="5">
        <v>1595</v>
      </c>
      <c r="AI757" s="5">
        <v>3200</v>
      </c>
      <c r="AJ757">
        <v>0</v>
      </c>
      <c r="AK757" s="5">
        <v>0</v>
      </c>
      <c r="AL757" s="5">
        <v>1914.1</v>
      </c>
      <c r="AM757" s="5">
        <v>42922.87</v>
      </c>
      <c r="AN757">
        <v>4</v>
      </c>
      <c r="AO757">
        <v>3</v>
      </c>
      <c r="AP757" t="str">
        <f t="shared" si="104"/>
        <v>Yes</v>
      </c>
      <c r="AQ757">
        <v>1</v>
      </c>
      <c r="AR757" s="5">
        <f t="shared" si="105"/>
        <v>1875274.51</v>
      </c>
      <c r="AS757" s="5">
        <f t="shared" si="106"/>
        <v>333719.94</v>
      </c>
      <c r="AT757" t="s">
        <v>59</v>
      </c>
      <c r="AU757" t="s">
        <v>6164</v>
      </c>
      <c r="AV757" t="s">
        <v>6165</v>
      </c>
      <c r="AW757" t="s">
        <v>6166</v>
      </c>
      <c r="AX757" t="s">
        <v>6184</v>
      </c>
      <c r="AY757">
        <v>67</v>
      </c>
      <c r="AZ757">
        <v>0</v>
      </c>
      <c r="BA757">
        <v>21</v>
      </c>
      <c r="BB757" t="s">
        <v>6180</v>
      </c>
      <c r="BC757">
        <v>0</v>
      </c>
      <c r="BD757">
        <v>0</v>
      </c>
      <c r="BE757" t="s">
        <v>6169</v>
      </c>
      <c r="BF757" t="s">
        <v>6170</v>
      </c>
      <c r="BG757">
        <v>0</v>
      </c>
      <c r="BH757" t="s">
        <v>6171</v>
      </c>
      <c r="BI757">
        <v>5</v>
      </c>
      <c r="BJ757" t="s">
        <v>6172</v>
      </c>
      <c r="BK757">
        <v>0</v>
      </c>
      <c r="BL757">
        <v>74</v>
      </c>
      <c r="BM757" s="3">
        <f t="shared" si="107"/>
        <v>0.93243243243243246</v>
      </c>
    </row>
    <row r="758" spans="1:65">
      <c r="A758" t="s">
        <v>886</v>
      </c>
      <c r="B758" s="2">
        <v>45703</v>
      </c>
      <c r="C758" t="s">
        <v>47</v>
      </c>
      <c r="D758" t="s">
        <v>630</v>
      </c>
      <c r="E758">
        <v>2</v>
      </c>
      <c r="F758" t="s">
        <v>78</v>
      </c>
      <c r="G758" t="s">
        <v>62</v>
      </c>
      <c r="H758" t="s">
        <v>91</v>
      </c>
      <c r="I758" t="s">
        <v>52</v>
      </c>
      <c r="J758" t="s">
        <v>65</v>
      </c>
      <c r="K758" t="s">
        <v>75</v>
      </c>
      <c r="L758" t="s">
        <v>87</v>
      </c>
      <c r="M758" t="s">
        <v>56</v>
      </c>
      <c r="N758" t="s">
        <v>57</v>
      </c>
      <c r="O758" t="s">
        <v>120</v>
      </c>
      <c r="P758">
        <v>51</v>
      </c>
      <c r="Q758">
        <v>54</v>
      </c>
      <c r="R758">
        <v>51</v>
      </c>
      <c r="S758">
        <v>1</v>
      </c>
      <c r="T758">
        <f t="shared" si="99"/>
        <v>50</v>
      </c>
      <c r="U758">
        <v>50</v>
      </c>
      <c r="V758">
        <f t="shared" si="100"/>
        <v>0</v>
      </c>
      <c r="W758" s="3">
        <f t="shared" si="101"/>
        <v>1.9607843137254902E-2</v>
      </c>
      <c r="X758">
        <v>42</v>
      </c>
      <c r="Y758" s="4">
        <v>4.0999999999999996</v>
      </c>
      <c r="Z758" s="4">
        <v>1.5</v>
      </c>
      <c r="AA758" s="5">
        <v>51516.49</v>
      </c>
      <c r="AB758" s="5">
        <f t="shared" si="102"/>
        <v>2575824.5</v>
      </c>
      <c r="AC758" s="5">
        <v>35951.17</v>
      </c>
      <c r="AD758" s="5">
        <f t="shared" si="103"/>
        <v>1833509.67</v>
      </c>
      <c r="AE758" s="5">
        <v>117200.17</v>
      </c>
      <c r="AF758" s="5">
        <v>35147.39</v>
      </c>
      <c r="AG758" s="5">
        <v>10950.67</v>
      </c>
      <c r="AH758" s="5">
        <v>2175</v>
      </c>
      <c r="AI758" s="5">
        <v>4600</v>
      </c>
      <c r="AJ758">
        <v>0</v>
      </c>
      <c r="AK758" s="5">
        <v>0</v>
      </c>
      <c r="AL758" s="5">
        <v>0</v>
      </c>
      <c r="AM758" s="5">
        <v>30928.240000000002</v>
      </c>
      <c r="AN758">
        <v>4</v>
      </c>
      <c r="AO758">
        <v>2</v>
      </c>
      <c r="AP758" t="str">
        <f t="shared" si="104"/>
        <v>Yes</v>
      </c>
      <c r="AQ758">
        <v>0</v>
      </c>
      <c r="AR758" s="5">
        <f t="shared" si="105"/>
        <v>2034511.14</v>
      </c>
      <c r="AS758" s="5">
        <f t="shared" si="106"/>
        <v>541313.36</v>
      </c>
      <c r="AT758" t="s">
        <v>59</v>
      </c>
      <c r="AU758" t="s">
        <v>6164</v>
      </c>
      <c r="AV758" t="s">
        <v>6165</v>
      </c>
      <c r="AW758" t="s">
        <v>6166</v>
      </c>
      <c r="AX758" t="s">
        <v>6167</v>
      </c>
      <c r="AY758">
        <v>51</v>
      </c>
      <c r="AZ758">
        <v>0</v>
      </c>
      <c r="BA758">
        <v>0</v>
      </c>
      <c r="BB758" t="s">
        <v>6168</v>
      </c>
      <c r="BC758">
        <v>0</v>
      </c>
      <c r="BD758">
        <v>0</v>
      </c>
      <c r="BE758" t="s">
        <v>6169</v>
      </c>
      <c r="BF758" t="s">
        <v>6170</v>
      </c>
      <c r="BG758">
        <v>0</v>
      </c>
      <c r="BH758" t="s">
        <v>6171</v>
      </c>
      <c r="BI758">
        <v>57</v>
      </c>
      <c r="BJ758" t="s">
        <v>6187</v>
      </c>
      <c r="BK758">
        <v>0</v>
      </c>
      <c r="BL758">
        <v>64</v>
      </c>
      <c r="BM758" s="3">
        <f t="shared" si="107"/>
        <v>0.796875</v>
      </c>
    </row>
    <row r="759" spans="1:65">
      <c r="A759" t="s">
        <v>887</v>
      </c>
      <c r="B759" s="2">
        <v>45703</v>
      </c>
      <c r="C759" t="s">
        <v>47</v>
      </c>
      <c r="D759" t="s">
        <v>630</v>
      </c>
      <c r="E759">
        <v>2</v>
      </c>
      <c r="F759" t="s">
        <v>72</v>
      </c>
      <c r="G759" t="s">
        <v>79</v>
      </c>
      <c r="H759" t="s">
        <v>159</v>
      </c>
      <c r="I759" t="s">
        <v>52</v>
      </c>
      <c r="J759" t="s">
        <v>53</v>
      </c>
      <c r="K759" t="s">
        <v>66</v>
      </c>
      <c r="L759" t="s">
        <v>67</v>
      </c>
      <c r="M759" t="s">
        <v>68</v>
      </c>
      <c r="N759" t="s">
        <v>109</v>
      </c>
      <c r="O759" t="s">
        <v>120</v>
      </c>
      <c r="P759">
        <v>68</v>
      </c>
      <c r="Q759">
        <v>73</v>
      </c>
      <c r="R759">
        <v>71</v>
      </c>
      <c r="S759">
        <v>3</v>
      </c>
      <c r="T759">
        <f t="shared" si="99"/>
        <v>68</v>
      </c>
      <c r="U759">
        <v>65</v>
      </c>
      <c r="V759">
        <f t="shared" si="100"/>
        <v>3</v>
      </c>
      <c r="W759" s="3">
        <f t="shared" si="101"/>
        <v>4.2253521126760563E-2</v>
      </c>
      <c r="X759">
        <v>28</v>
      </c>
      <c r="Y759" s="4">
        <v>6.2</v>
      </c>
      <c r="Z759" s="4">
        <v>1.2</v>
      </c>
      <c r="AA759" s="5">
        <v>33402</v>
      </c>
      <c r="AB759" s="5">
        <f t="shared" si="102"/>
        <v>2171130</v>
      </c>
      <c r="AC759" s="5">
        <v>22012.38</v>
      </c>
      <c r="AD759" s="5">
        <f t="shared" si="103"/>
        <v>1562878.98</v>
      </c>
      <c r="AE759" s="5">
        <v>127652.91</v>
      </c>
      <c r="AF759" s="5">
        <v>30183.64</v>
      </c>
      <c r="AG759" s="5">
        <v>10181</v>
      </c>
      <c r="AH759" s="5">
        <v>1740</v>
      </c>
      <c r="AI759" s="5">
        <v>9600</v>
      </c>
      <c r="AJ759">
        <v>1</v>
      </c>
      <c r="AK759" s="5">
        <v>8685.66</v>
      </c>
      <c r="AL759" s="5">
        <v>2000.93</v>
      </c>
      <c r="AM759" s="5">
        <v>101694.34</v>
      </c>
      <c r="AN759">
        <v>8</v>
      </c>
      <c r="AO759">
        <v>11</v>
      </c>
      <c r="AP759" t="str">
        <f t="shared" si="104"/>
        <v>No</v>
      </c>
      <c r="AQ759">
        <v>3</v>
      </c>
      <c r="AR759" s="5">
        <f t="shared" si="105"/>
        <v>1854617.46</v>
      </c>
      <c r="AS759" s="5">
        <f t="shared" si="106"/>
        <v>316512.53999999998</v>
      </c>
      <c r="AT759" t="s">
        <v>116</v>
      </c>
      <c r="AU759" t="s">
        <v>6173</v>
      </c>
      <c r="AV759" t="s">
        <v>6174</v>
      </c>
      <c r="AW759" t="s">
        <v>6175</v>
      </c>
      <c r="AX759" t="s">
        <v>6167</v>
      </c>
      <c r="AY759">
        <v>71</v>
      </c>
      <c r="AZ759">
        <v>0</v>
      </c>
      <c r="BA759">
        <v>20</v>
      </c>
      <c r="BB759" t="s">
        <v>6198</v>
      </c>
      <c r="BC759">
        <v>1</v>
      </c>
      <c r="BD759">
        <v>2</v>
      </c>
      <c r="BE759" t="s">
        <v>6188</v>
      </c>
      <c r="BF759" t="s">
        <v>6176</v>
      </c>
      <c r="BG759">
        <v>0</v>
      </c>
      <c r="BH759" t="s">
        <v>6171</v>
      </c>
      <c r="BI759">
        <v>49</v>
      </c>
      <c r="BJ759" t="s">
        <v>6172</v>
      </c>
      <c r="BK759">
        <v>1</v>
      </c>
      <c r="BL759">
        <v>78</v>
      </c>
      <c r="BM759" s="3">
        <f t="shared" si="107"/>
        <v>0.91025641025641024</v>
      </c>
    </row>
    <row r="760" spans="1:65">
      <c r="A760" t="s">
        <v>888</v>
      </c>
      <c r="B760" s="2">
        <v>45703</v>
      </c>
      <c r="C760" t="s">
        <v>47</v>
      </c>
      <c r="D760" t="s">
        <v>630</v>
      </c>
      <c r="E760">
        <v>2</v>
      </c>
      <c r="F760" t="s">
        <v>78</v>
      </c>
      <c r="G760" t="s">
        <v>79</v>
      </c>
      <c r="H760" t="s">
        <v>143</v>
      </c>
      <c r="I760" t="s">
        <v>74</v>
      </c>
      <c r="J760" t="s">
        <v>65</v>
      </c>
      <c r="K760" t="s">
        <v>66</v>
      </c>
      <c r="L760" t="s">
        <v>87</v>
      </c>
      <c r="M760" t="s">
        <v>56</v>
      </c>
      <c r="N760" t="s">
        <v>57</v>
      </c>
      <c r="O760" t="s">
        <v>70</v>
      </c>
      <c r="P760">
        <v>52</v>
      </c>
      <c r="Q760">
        <v>54</v>
      </c>
      <c r="R760">
        <v>51</v>
      </c>
      <c r="S760">
        <v>1</v>
      </c>
      <c r="T760">
        <f t="shared" si="99"/>
        <v>50</v>
      </c>
      <c r="U760">
        <v>50</v>
      </c>
      <c r="V760">
        <f t="shared" si="100"/>
        <v>0</v>
      </c>
      <c r="W760" s="3">
        <f t="shared" si="101"/>
        <v>1.9607843137254902E-2</v>
      </c>
      <c r="X760">
        <v>24</v>
      </c>
      <c r="Y760" s="4">
        <v>3.3</v>
      </c>
      <c r="Z760" s="4">
        <v>0.7</v>
      </c>
      <c r="AA760" s="5">
        <v>48335.5</v>
      </c>
      <c r="AB760" s="5">
        <f t="shared" si="102"/>
        <v>2416775</v>
      </c>
      <c r="AC760" s="5">
        <v>35961.78</v>
      </c>
      <c r="AD760" s="5">
        <f t="shared" si="103"/>
        <v>1834050.78</v>
      </c>
      <c r="AE760" s="5">
        <v>112289.23</v>
      </c>
      <c r="AF760" s="5">
        <v>32842.5</v>
      </c>
      <c r="AG760" s="5">
        <v>9601.7199999999993</v>
      </c>
      <c r="AH760" s="5">
        <v>1015</v>
      </c>
      <c r="AI760" s="5">
        <v>4600</v>
      </c>
      <c r="AJ760">
        <v>0</v>
      </c>
      <c r="AK760" s="5">
        <v>0</v>
      </c>
      <c r="AL760" s="5">
        <v>0</v>
      </c>
      <c r="AM760" s="5">
        <v>30868.799999999999</v>
      </c>
      <c r="AN760">
        <v>4</v>
      </c>
      <c r="AO760">
        <v>3</v>
      </c>
      <c r="AP760" t="str">
        <f t="shared" si="104"/>
        <v>Yes</v>
      </c>
      <c r="AQ760">
        <v>1</v>
      </c>
      <c r="AR760" s="5">
        <f t="shared" si="105"/>
        <v>2025268.03</v>
      </c>
      <c r="AS760" s="5">
        <f t="shared" si="106"/>
        <v>391506.97</v>
      </c>
      <c r="AT760" t="s">
        <v>59</v>
      </c>
      <c r="AU760" t="s">
        <v>6164</v>
      </c>
      <c r="AV760" t="s">
        <v>6165</v>
      </c>
      <c r="AW760" t="s">
        <v>6166</v>
      </c>
      <c r="AX760" t="s">
        <v>6167</v>
      </c>
      <c r="AY760">
        <v>54</v>
      </c>
      <c r="AZ760">
        <v>0</v>
      </c>
      <c r="BA760">
        <v>0</v>
      </c>
      <c r="BB760" t="s">
        <v>6168</v>
      </c>
      <c r="BC760">
        <v>0</v>
      </c>
      <c r="BD760">
        <v>0</v>
      </c>
      <c r="BE760" t="s">
        <v>6169</v>
      </c>
      <c r="BF760" t="s">
        <v>6170</v>
      </c>
      <c r="BG760">
        <v>1</v>
      </c>
      <c r="BH760" t="s">
        <v>6179</v>
      </c>
      <c r="BI760">
        <v>53</v>
      </c>
      <c r="BJ760" t="s">
        <v>6187</v>
      </c>
      <c r="BK760">
        <v>0</v>
      </c>
      <c r="BL760">
        <v>60</v>
      </c>
      <c r="BM760" s="3">
        <f t="shared" si="107"/>
        <v>0.85</v>
      </c>
    </row>
    <row r="761" spans="1:65">
      <c r="A761" t="s">
        <v>889</v>
      </c>
      <c r="B761" s="2">
        <v>45703</v>
      </c>
      <c r="C761" t="s">
        <v>47</v>
      </c>
      <c r="D761" t="s">
        <v>630</v>
      </c>
      <c r="E761">
        <v>2</v>
      </c>
      <c r="F761" t="s">
        <v>61</v>
      </c>
      <c r="G761" t="s">
        <v>62</v>
      </c>
      <c r="H761" t="s">
        <v>63</v>
      </c>
      <c r="I761" t="s">
        <v>74</v>
      </c>
      <c r="J761" t="s">
        <v>81</v>
      </c>
      <c r="K761" t="s">
        <v>75</v>
      </c>
      <c r="L761" t="s">
        <v>67</v>
      </c>
      <c r="M761" t="s">
        <v>56</v>
      </c>
      <c r="N761" t="s">
        <v>57</v>
      </c>
      <c r="O761" t="s">
        <v>58</v>
      </c>
      <c r="P761">
        <v>36</v>
      </c>
      <c r="Q761">
        <v>38</v>
      </c>
      <c r="R761">
        <v>38</v>
      </c>
      <c r="S761">
        <v>1</v>
      </c>
      <c r="T761">
        <f t="shared" si="99"/>
        <v>37</v>
      </c>
      <c r="U761">
        <v>36</v>
      </c>
      <c r="V761">
        <f t="shared" si="100"/>
        <v>1</v>
      </c>
      <c r="W761" s="3">
        <f t="shared" si="101"/>
        <v>2.6315789473684209E-2</v>
      </c>
      <c r="X761">
        <v>31</v>
      </c>
      <c r="Y761" s="4">
        <v>4.8</v>
      </c>
      <c r="Z761" s="4">
        <v>1.3</v>
      </c>
      <c r="AA761" s="5">
        <v>77840.539999999994</v>
      </c>
      <c r="AB761" s="5">
        <f t="shared" si="102"/>
        <v>2802259.44</v>
      </c>
      <c r="AC761" s="5">
        <v>51946.83</v>
      </c>
      <c r="AD761" s="5">
        <f t="shared" si="103"/>
        <v>1973979.54</v>
      </c>
      <c r="AE761" s="5">
        <v>115501.23</v>
      </c>
      <c r="AF761" s="5">
        <v>33051.69</v>
      </c>
      <c r="AG761" s="5">
        <v>9769.7099999999991</v>
      </c>
      <c r="AH761" s="5">
        <v>1885</v>
      </c>
      <c r="AI761" s="5">
        <v>6800</v>
      </c>
      <c r="AJ761">
        <v>0</v>
      </c>
      <c r="AK761" s="5">
        <v>0</v>
      </c>
      <c r="AL761" s="5">
        <v>1455.85</v>
      </c>
      <c r="AM761" s="5">
        <v>22971.82</v>
      </c>
      <c r="AN761">
        <v>4</v>
      </c>
      <c r="AO761">
        <v>3</v>
      </c>
      <c r="AP761" t="str">
        <f t="shared" si="104"/>
        <v>Yes</v>
      </c>
      <c r="AQ761">
        <v>1</v>
      </c>
      <c r="AR761" s="5">
        <f t="shared" si="105"/>
        <v>2165414.84</v>
      </c>
      <c r="AS761" s="5">
        <f t="shared" si="106"/>
        <v>636844.6</v>
      </c>
      <c r="AT761" t="s">
        <v>116</v>
      </c>
      <c r="AU761" t="s">
        <v>6164</v>
      </c>
      <c r="AV761" t="s">
        <v>6165</v>
      </c>
      <c r="AW761" t="s">
        <v>6166</v>
      </c>
      <c r="AX761" t="s">
        <v>6184</v>
      </c>
      <c r="AY761">
        <v>36</v>
      </c>
      <c r="AZ761">
        <v>0</v>
      </c>
      <c r="BA761">
        <v>18</v>
      </c>
      <c r="BB761" t="s">
        <v>6180</v>
      </c>
      <c r="BC761">
        <v>0</v>
      </c>
      <c r="BD761">
        <v>0</v>
      </c>
      <c r="BE761" t="s">
        <v>6169</v>
      </c>
      <c r="BF761" t="s">
        <v>6170</v>
      </c>
      <c r="BG761">
        <v>0</v>
      </c>
      <c r="BH761" t="s">
        <v>6171</v>
      </c>
      <c r="BI761">
        <v>37</v>
      </c>
      <c r="BJ761" t="s">
        <v>6172</v>
      </c>
      <c r="BK761">
        <v>0</v>
      </c>
      <c r="BL761">
        <v>51</v>
      </c>
      <c r="BM761" s="3">
        <f t="shared" si="107"/>
        <v>0.74509803921568629</v>
      </c>
    </row>
    <row r="762" spans="1:65">
      <c r="A762" t="s">
        <v>890</v>
      </c>
      <c r="B762" s="2">
        <v>45703</v>
      </c>
      <c r="C762" t="s">
        <v>47</v>
      </c>
      <c r="D762" t="s">
        <v>630</v>
      </c>
      <c r="E762">
        <v>2</v>
      </c>
      <c r="F762" t="s">
        <v>61</v>
      </c>
      <c r="G762" t="s">
        <v>50</v>
      </c>
      <c r="H762" t="s">
        <v>127</v>
      </c>
      <c r="I762" t="s">
        <v>64</v>
      </c>
      <c r="J762" t="s">
        <v>65</v>
      </c>
      <c r="K762" t="s">
        <v>66</v>
      </c>
      <c r="L762" t="s">
        <v>55</v>
      </c>
      <c r="M762" t="s">
        <v>68</v>
      </c>
      <c r="N762" t="s">
        <v>76</v>
      </c>
      <c r="O762" t="s">
        <v>82</v>
      </c>
      <c r="P762">
        <v>56</v>
      </c>
      <c r="Q762">
        <v>60</v>
      </c>
      <c r="R762">
        <v>61</v>
      </c>
      <c r="S762">
        <v>2</v>
      </c>
      <c r="T762">
        <f t="shared" si="99"/>
        <v>59</v>
      </c>
      <c r="U762">
        <v>53</v>
      </c>
      <c r="V762">
        <f t="shared" si="100"/>
        <v>6</v>
      </c>
      <c r="W762" s="3">
        <f t="shared" si="101"/>
        <v>3.2786885245901641E-2</v>
      </c>
      <c r="X762">
        <v>26</v>
      </c>
      <c r="Y762" s="4">
        <v>3.1</v>
      </c>
      <c r="Z762" s="4">
        <v>1.5</v>
      </c>
      <c r="AA762" s="5">
        <v>49197.56</v>
      </c>
      <c r="AB762" s="5">
        <f t="shared" si="102"/>
        <v>2607470.6800000002</v>
      </c>
      <c r="AC762" s="5">
        <v>33280.07</v>
      </c>
      <c r="AD762" s="5">
        <f t="shared" si="103"/>
        <v>2030084.27</v>
      </c>
      <c r="AE762" s="5">
        <v>130846.77</v>
      </c>
      <c r="AF762" s="5">
        <v>38014.85</v>
      </c>
      <c r="AG762" s="5">
        <v>9788.19</v>
      </c>
      <c r="AH762" s="5">
        <v>2175</v>
      </c>
      <c r="AI762" s="5">
        <v>9200</v>
      </c>
      <c r="AJ762">
        <v>1</v>
      </c>
      <c r="AK762" s="5">
        <v>13212.39</v>
      </c>
      <c r="AL762" s="5">
        <v>6001.65</v>
      </c>
      <c r="AM762" s="5">
        <v>37577.480000000003</v>
      </c>
      <c r="AN762">
        <v>4</v>
      </c>
      <c r="AO762">
        <v>5</v>
      </c>
      <c r="AP762" t="str">
        <f t="shared" si="104"/>
        <v>No</v>
      </c>
      <c r="AQ762">
        <v>4</v>
      </c>
      <c r="AR762" s="5">
        <f t="shared" si="105"/>
        <v>2276900.6</v>
      </c>
      <c r="AS762" s="5">
        <f t="shared" si="106"/>
        <v>330570.08</v>
      </c>
      <c r="AT762" t="s">
        <v>59</v>
      </c>
      <c r="AU762" t="s">
        <v>6189</v>
      </c>
      <c r="AV762" t="s">
        <v>6190</v>
      </c>
      <c r="AW762" t="s">
        <v>6183</v>
      </c>
      <c r="AX762" t="s">
        <v>6184</v>
      </c>
      <c r="AY762">
        <v>57</v>
      </c>
      <c r="AZ762">
        <v>0</v>
      </c>
      <c r="BA762">
        <v>32</v>
      </c>
      <c r="BB762" t="s">
        <v>6180</v>
      </c>
      <c r="BC762">
        <v>1</v>
      </c>
      <c r="BD762">
        <v>0</v>
      </c>
      <c r="BE762" t="s">
        <v>6178</v>
      </c>
      <c r="BF762" t="s">
        <v>6170</v>
      </c>
      <c r="BG762">
        <v>1</v>
      </c>
      <c r="BH762" t="s">
        <v>6186</v>
      </c>
      <c r="BI762">
        <v>23</v>
      </c>
      <c r="BJ762" t="s">
        <v>6172</v>
      </c>
      <c r="BK762">
        <v>0</v>
      </c>
      <c r="BL762">
        <v>68</v>
      </c>
      <c r="BM762" s="3">
        <f t="shared" si="107"/>
        <v>0.8970588235294118</v>
      </c>
    </row>
    <row r="763" spans="1:65">
      <c r="A763" t="s">
        <v>891</v>
      </c>
      <c r="B763" s="2">
        <v>45703</v>
      </c>
      <c r="C763" t="s">
        <v>47</v>
      </c>
      <c r="D763" t="s">
        <v>630</v>
      </c>
      <c r="E763">
        <v>2</v>
      </c>
      <c r="F763" t="s">
        <v>61</v>
      </c>
      <c r="G763" t="s">
        <v>79</v>
      </c>
      <c r="H763" t="s">
        <v>84</v>
      </c>
      <c r="I763" t="s">
        <v>64</v>
      </c>
      <c r="J763" t="s">
        <v>53</v>
      </c>
      <c r="K763" t="s">
        <v>75</v>
      </c>
      <c r="L763" t="s">
        <v>55</v>
      </c>
      <c r="M763" t="s">
        <v>56</v>
      </c>
      <c r="N763" t="s">
        <v>57</v>
      </c>
      <c r="O763" t="s">
        <v>70</v>
      </c>
      <c r="P763">
        <v>60</v>
      </c>
      <c r="Q763">
        <v>65</v>
      </c>
      <c r="R763">
        <v>63</v>
      </c>
      <c r="S763">
        <v>2</v>
      </c>
      <c r="T763">
        <f t="shared" si="99"/>
        <v>61</v>
      </c>
      <c r="U763">
        <v>59</v>
      </c>
      <c r="V763">
        <f t="shared" si="100"/>
        <v>2</v>
      </c>
      <c r="W763" s="3">
        <f t="shared" si="101"/>
        <v>3.1746031746031744E-2</v>
      </c>
      <c r="X763">
        <v>13</v>
      </c>
      <c r="Y763" s="4">
        <v>1.5</v>
      </c>
      <c r="Z763" s="4">
        <v>1.2</v>
      </c>
      <c r="AA763" s="5">
        <v>36383.99</v>
      </c>
      <c r="AB763" s="5">
        <f t="shared" si="102"/>
        <v>2146655.41</v>
      </c>
      <c r="AC763" s="5">
        <v>23720.46</v>
      </c>
      <c r="AD763" s="5">
        <f t="shared" si="103"/>
        <v>1494388.98</v>
      </c>
      <c r="AE763" s="5">
        <v>103527.16</v>
      </c>
      <c r="AF763" s="5">
        <v>27386.720000000001</v>
      </c>
      <c r="AG763" s="5">
        <v>8012.16</v>
      </c>
      <c r="AH763" s="5">
        <v>1740</v>
      </c>
      <c r="AI763" s="5">
        <v>6400</v>
      </c>
      <c r="AJ763">
        <v>0</v>
      </c>
      <c r="AK763" s="5">
        <v>0</v>
      </c>
      <c r="AL763" s="5">
        <v>1308.72</v>
      </c>
      <c r="AM763" s="5">
        <v>37945.18</v>
      </c>
      <c r="AN763">
        <v>4</v>
      </c>
      <c r="AO763">
        <v>3</v>
      </c>
      <c r="AP763" t="str">
        <f t="shared" si="104"/>
        <v>Yes</v>
      </c>
      <c r="AQ763">
        <v>0</v>
      </c>
      <c r="AR763" s="5">
        <f t="shared" si="105"/>
        <v>1680708.92</v>
      </c>
      <c r="AS763" s="5">
        <f t="shared" si="106"/>
        <v>465946.49</v>
      </c>
      <c r="AT763" t="s">
        <v>59</v>
      </c>
      <c r="AU763" t="s">
        <v>6164</v>
      </c>
      <c r="AV763" t="s">
        <v>6165</v>
      </c>
      <c r="AW763" t="s">
        <v>6166</v>
      </c>
      <c r="AX763" t="s">
        <v>6167</v>
      </c>
      <c r="AY763">
        <v>60</v>
      </c>
      <c r="AZ763">
        <v>0</v>
      </c>
      <c r="BA763">
        <v>21</v>
      </c>
      <c r="BB763" t="s">
        <v>6180</v>
      </c>
      <c r="BC763">
        <v>0</v>
      </c>
      <c r="BD763">
        <v>0</v>
      </c>
      <c r="BE763" t="s">
        <v>6169</v>
      </c>
      <c r="BF763" t="s">
        <v>6170</v>
      </c>
      <c r="BG763">
        <v>0</v>
      </c>
      <c r="BH763" t="s">
        <v>6171</v>
      </c>
      <c r="BI763">
        <v>19</v>
      </c>
      <c r="BJ763" t="s">
        <v>6172</v>
      </c>
      <c r="BK763">
        <v>0</v>
      </c>
      <c r="BL763">
        <v>75</v>
      </c>
      <c r="BM763" s="3">
        <f t="shared" si="107"/>
        <v>0.84</v>
      </c>
    </row>
    <row r="764" spans="1:65">
      <c r="A764" t="s">
        <v>892</v>
      </c>
      <c r="B764" s="2">
        <v>45703</v>
      </c>
      <c r="C764" t="s">
        <v>47</v>
      </c>
      <c r="D764" t="s">
        <v>630</v>
      </c>
      <c r="E764">
        <v>2</v>
      </c>
      <c r="F764" t="s">
        <v>78</v>
      </c>
      <c r="G764" t="s">
        <v>50</v>
      </c>
      <c r="H764" t="s">
        <v>173</v>
      </c>
      <c r="I764" t="s">
        <v>52</v>
      </c>
      <c r="J764" t="s">
        <v>65</v>
      </c>
      <c r="K764" t="s">
        <v>75</v>
      </c>
      <c r="L764" t="s">
        <v>67</v>
      </c>
      <c r="M764" t="s">
        <v>56</v>
      </c>
      <c r="N764" t="s">
        <v>109</v>
      </c>
      <c r="O764" t="s">
        <v>58</v>
      </c>
      <c r="P764">
        <v>50</v>
      </c>
      <c r="Q764">
        <v>53</v>
      </c>
      <c r="R764">
        <v>53</v>
      </c>
      <c r="S764">
        <v>1</v>
      </c>
      <c r="T764">
        <f t="shared" si="99"/>
        <v>52</v>
      </c>
      <c r="U764">
        <v>50</v>
      </c>
      <c r="V764">
        <f t="shared" si="100"/>
        <v>2</v>
      </c>
      <c r="W764" s="3">
        <f t="shared" si="101"/>
        <v>1.8867924528301886E-2</v>
      </c>
      <c r="X764">
        <v>23</v>
      </c>
      <c r="Y764" s="4">
        <v>4.5999999999999996</v>
      </c>
      <c r="Z764" s="4">
        <v>1.5</v>
      </c>
      <c r="AA764" s="5">
        <v>52512.46</v>
      </c>
      <c r="AB764" s="5">
        <f t="shared" si="102"/>
        <v>2625623</v>
      </c>
      <c r="AC764" s="5">
        <v>33765.07</v>
      </c>
      <c r="AD764" s="5">
        <f t="shared" si="103"/>
        <v>1789548.71</v>
      </c>
      <c r="AE764" s="5">
        <v>124865.68</v>
      </c>
      <c r="AF764" s="5">
        <v>35891.839999999997</v>
      </c>
      <c r="AG764" s="5">
        <v>8850.1200000000008</v>
      </c>
      <c r="AH764" s="5">
        <v>2175</v>
      </c>
      <c r="AI764" s="5">
        <v>4600</v>
      </c>
      <c r="AJ764">
        <v>0</v>
      </c>
      <c r="AK764" s="5">
        <v>0</v>
      </c>
      <c r="AL764" s="5">
        <v>2011.03</v>
      </c>
      <c r="AM764" s="5">
        <v>76593.990000000005</v>
      </c>
      <c r="AN764">
        <v>8</v>
      </c>
      <c r="AO764">
        <v>7</v>
      </c>
      <c r="AP764" t="str">
        <f t="shared" si="104"/>
        <v>Yes</v>
      </c>
      <c r="AQ764">
        <v>1</v>
      </c>
      <c r="AR764" s="5">
        <f t="shared" si="105"/>
        <v>2044536.37</v>
      </c>
      <c r="AS764" s="5">
        <f t="shared" si="106"/>
        <v>581086.63</v>
      </c>
      <c r="AT764" t="s">
        <v>59</v>
      </c>
      <c r="AU764" t="s">
        <v>6164</v>
      </c>
      <c r="AV764" t="s">
        <v>6165</v>
      </c>
      <c r="AW764" t="s">
        <v>6166</v>
      </c>
      <c r="AX764" t="s">
        <v>6184</v>
      </c>
      <c r="AY764">
        <v>51</v>
      </c>
      <c r="AZ764">
        <v>0</v>
      </c>
      <c r="BA764">
        <v>17</v>
      </c>
      <c r="BB764" t="s">
        <v>6180</v>
      </c>
      <c r="BC764">
        <v>0</v>
      </c>
      <c r="BD764">
        <v>0</v>
      </c>
      <c r="BE764" t="s">
        <v>6169</v>
      </c>
      <c r="BF764" t="s">
        <v>6170</v>
      </c>
      <c r="BG764">
        <v>0</v>
      </c>
      <c r="BH764" t="s">
        <v>6171</v>
      </c>
      <c r="BI764">
        <v>34</v>
      </c>
      <c r="BJ764" t="s">
        <v>6172</v>
      </c>
      <c r="BK764">
        <v>0</v>
      </c>
      <c r="BL764">
        <v>61</v>
      </c>
      <c r="BM764" s="3">
        <f t="shared" si="107"/>
        <v>0.86885245901639341</v>
      </c>
    </row>
    <row r="765" spans="1:65">
      <c r="A765" t="s">
        <v>893</v>
      </c>
      <c r="B765" s="2">
        <v>45703</v>
      </c>
      <c r="C765" t="s">
        <v>47</v>
      </c>
      <c r="D765" t="s">
        <v>630</v>
      </c>
      <c r="E765">
        <v>2</v>
      </c>
      <c r="F765" t="s">
        <v>61</v>
      </c>
      <c r="G765" t="s">
        <v>50</v>
      </c>
      <c r="H765" t="s">
        <v>183</v>
      </c>
      <c r="I765" t="s">
        <v>74</v>
      </c>
      <c r="J765" t="s">
        <v>53</v>
      </c>
      <c r="K765" t="s">
        <v>75</v>
      </c>
      <c r="L765" t="s">
        <v>55</v>
      </c>
      <c r="M765" t="s">
        <v>56</v>
      </c>
      <c r="N765" t="s">
        <v>76</v>
      </c>
      <c r="O765" t="s">
        <v>120</v>
      </c>
      <c r="P765">
        <v>53</v>
      </c>
      <c r="Q765">
        <v>57</v>
      </c>
      <c r="R765">
        <v>58</v>
      </c>
      <c r="S765">
        <v>1</v>
      </c>
      <c r="T765">
        <f t="shared" si="99"/>
        <v>57</v>
      </c>
      <c r="U765">
        <v>51</v>
      </c>
      <c r="V765">
        <f t="shared" si="100"/>
        <v>6</v>
      </c>
      <c r="W765" s="3">
        <f t="shared" si="101"/>
        <v>1.7241379310344827E-2</v>
      </c>
      <c r="X765">
        <v>23</v>
      </c>
      <c r="Y765" s="4">
        <v>3.8</v>
      </c>
      <c r="Z765" s="4">
        <v>0.9</v>
      </c>
      <c r="AA765" s="5">
        <v>36391.58</v>
      </c>
      <c r="AB765" s="5">
        <f t="shared" si="102"/>
        <v>1855970.58</v>
      </c>
      <c r="AC765" s="5">
        <v>23482.6</v>
      </c>
      <c r="AD765" s="5">
        <f t="shared" si="103"/>
        <v>1361990.8</v>
      </c>
      <c r="AE765" s="5">
        <v>98433.12</v>
      </c>
      <c r="AF765" s="5">
        <v>24789.11</v>
      </c>
      <c r="AG765" s="5">
        <v>8582.99</v>
      </c>
      <c r="AH765" s="5">
        <v>1305</v>
      </c>
      <c r="AI765" s="5">
        <v>3200</v>
      </c>
      <c r="AJ765">
        <v>0</v>
      </c>
      <c r="AK765" s="5">
        <v>0</v>
      </c>
      <c r="AL765" s="5">
        <v>4152.3599999999997</v>
      </c>
      <c r="AM765" s="5">
        <v>36108.080000000002</v>
      </c>
      <c r="AN765">
        <v>4</v>
      </c>
      <c r="AO765">
        <v>5</v>
      </c>
      <c r="AP765" t="str">
        <f t="shared" si="104"/>
        <v>No</v>
      </c>
      <c r="AQ765">
        <v>2</v>
      </c>
      <c r="AR765" s="5">
        <f t="shared" si="105"/>
        <v>1538561.46</v>
      </c>
      <c r="AS765" s="5">
        <f t="shared" si="106"/>
        <v>317409.12</v>
      </c>
      <c r="AT765" t="s">
        <v>59</v>
      </c>
      <c r="AU765" t="s">
        <v>6164</v>
      </c>
      <c r="AV765" t="s">
        <v>6165</v>
      </c>
      <c r="AW765" t="s">
        <v>6166</v>
      </c>
      <c r="AX765" t="s">
        <v>6184</v>
      </c>
      <c r="AY765">
        <v>55</v>
      </c>
      <c r="AZ765">
        <v>0</v>
      </c>
      <c r="BA765">
        <v>36</v>
      </c>
      <c r="BB765" t="s">
        <v>6180</v>
      </c>
      <c r="BC765">
        <v>0</v>
      </c>
      <c r="BD765">
        <v>1</v>
      </c>
      <c r="BE765" t="s">
        <v>6188</v>
      </c>
      <c r="BF765" t="s">
        <v>6170</v>
      </c>
      <c r="BG765">
        <v>1</v>
      </c>
      <c r="BH765" t="s">
        <v>6186</v>
      </c>
      <c r="BI765">
        <v>23</v>
      </c>
      <c r="BJ765" t="s">
        <v>6172</v>
      </c>
      <c r="BK765">
        <v>0</v>
      </c>
      <c r="BL765">
        <v>73</v>
      </c>
      <c r="BM765" s="3">
        <f t="shared" si="107"/>
        <v>0.79452054794520544</v>
      </c>
    </row>
    <row r="766" spans="1:65">
      <c r="A766" t="s">
        <v>894</v>
      </c>
      <c r="B766" s="2">
        <v>45703</v>
      </c>
      <c r="C766" t="s">
        <v>47</v>
      </c>
      <c r="D766" t="s">
        <v>630</v>
      </c>
      <c r="E766">
        <v>2</v>
      </c>
      <c r="F766" t="s">
        <v>72</v>
      </c>
      <c r="G766" t="s">
        <v>79</v>
      </c>
      <c r="H766" t="s">
        <v>213</v>
      </c>
      <c r="I766" t="s">
        <v>74</v>
      </c>
      <c r="J766" t="s">
        <v>65</v>
      </c>
      <c r="K766" t="s">
        <v>75</v>
      </c>
      <c r="L766" t="s">
        <v>87</v>
      </c>
      <c r="M766" t="s">
        <v>56</v>
      </c>
      <c r="N766" t="s">
        <v>76</v>
      </c>
      <c r="O766" t="s">
        <v>120</v>
      </c>
      <c r="P766">
        <v>49</v>
      </c>
      <c r="Q766">
        <v>52</v>
      </c>
      <c r="R766">
        <v>53</v>
      </c>
      <c r="S766">
        <v>0</v>
      </c>
      <c r="T766">
        <f t="shared" si="99"/>
        <v>53</v>
      </c>
      <c r="U766">
        <v>47</v>
      </c>
      <c r="V766">
        <f t="shared" si="100"/>
        <v>6</v>
      </c>
      <c r="W766" s="3">
        <f t="shared" si="101"/>
        <v>0</v>
      </c>
      <c r="X766">
        <v>17</v>
      </c>
      <c r="Y766" s="4">
        <v>6.4</v>
      </c>
      <c r="Z766" s="4">
        <v>1.4</v>
      </c>
      <c r="AA766" s="5">
        <v>51356.46</v>
      </c>
      <c r="AB766" s="5">
        <f t="shared" si="102"/>
        <v>2413753.62</v>
      </c>
      <c r="AC766" s="5">
        <v>35601.15</v>
      </c>
      <c r="AD766" s="5">
        <f t="shared" si="103"/>
        <v>1886860.95</v>
      </c>
      <c r="AE766" s="5">
        <v>115684.63</v>
      </c>
      <c r="AF766" s="5">
        <v>31824.400000000001</v>
      </c>
      <c r="AG766" s="5">
        <v>7972.63</v>
      </c>
      <c r="AH766" s="5">
        <v>2030</v>
      </c>
      <c r="AI766" s="5">
        <v>0</v>
      </c>
      <c r="AJ766">
        <v>0</v>
      </c>
      <c r="AK766" s="5">
        <v>0</v>
      </c>
      <c r="AL766" s="5">
        <v>5643.34</v>
      </c>
      <c r="AM766" s="5">
        <v>34078.769999999997</v>
      </c>
      <c r="AN766">
        <v>4</v>
      </c>
      <c r="AO766">
        <v>5</v>
      </c>
      <c r="AP766" t="str">
        <f t="shared" si="104"/>
        <v>No</v>
      </c>
      <c r="AQ766">
        <v>2</v>
      </c>
      <c r="AR766" s="5">
        <f t="shared" si="105"/>
        <v>2084094.72</v>
      </c>
      <c r="AS766" s="5">
        <f t="shared" si="106"/>
        <v>329658.90000000002</v>
      </c>
      <c r="AT766" t="s">
        <v>59</v>
      </c>
      <c r="AU766" t="s">
        <v>6164</v>
      </c>
      <c r="AV766" t="s">
        <v>6165</v>
      </c>
      <c r="AW766" t="s">
        <v>6166</v>
      </c>
      <c r="AX766" t="s">
        <v>6184</v>
      </c>
      <c r="AY766">
        <v>50</v>
      </c>
      <c r="AZ766">
        <v>0</v>
      </c>
      <c r="BA766">
        <v>37</v>
      </c>
      <c r="BB766" t="s">
        <v>6180</v>
      </c>
      <c r="BC766">
        <v>0</v>
      </c>
      <c r="BD766">
        <v>1</v>
      </c>
      <c r="BE766" t="s">
        <v>6188</v>
      </c>
      <c r="BF766" t="s">
        <v>6170</v>
      </c>
      <c r="BG766">
        <v>0</v>
      </c>
      <c r="BH766" t="s">
        <v>6171</v>
      </c>
      <c r="BI766">
        <v>15</v>
      </c>
      <c r="BJ766" t="s">
        <v>6172</v>
      </c>
      <c r="BK766">
        <v>0</v>
      </c>
      <c r="BL766">
        <v>60</v>
      </c>
      <c r="BM766" s="3">
        <f t="shared" si="107"/>
        <v>0.8833333333333333</v>
      </c>
    </row>
    <row r="767" spans="1:65">
      <c r="A767" t="s">
        <v>895</v>
      </c>
      <c r="B767" s="2">
        <v>45703</v>
      </c>
      <c r="C767" t="s">
        <v>47</v>
      </c>
      <c r="D767" t="s">
        <v>630</v>
      </c>
      <c r="E767">
        <v>2</v>
      </c>
      <c r="F767" t="s">
        <v>72</v>
      </c>
      <c r="G767" t="s">
        <v>50</v>
      </c>
      <c r="H767" t="s">
        <v>119</v>
      </c>
      <c r="I767" t="s">
        <v>64</v>
      </c>
      <c r="J767" t="s">
        <v>81</v>
      </c>
      <c r="K767" t="s">
        <v>75</v>
      </c>
      <c r="L767" t="s">
        <v>87</v>
      </c>
      <c r="M767" t="s">
        <v>56</v>
      </c>
      <c r="N767" t="s">
        <v>94</v>
      </c>
      <c r="O767" t="s">
        <v>120</v>
      </c>
      <c r="P767">
        <v>31</v>
      </c>
      <c r="Q767">
        <v>33</v>
      </c>
      <c r="R767">
        <v>33</v>
      </c>
      <c r="S767">
        <v>1</v>
      </c>
      <c r="T767">
        <f t="shared" si="99"/>
        <v>32</v>
      </c>
      <c r="U767">
        <v>30</v>
      </c>
      <c r="V767">
        <f t="shared" si="100"/>
        <v>2</v>
      </c>
      <c r="W767" s="3">
        <f t="shared" si="101"/>
        <v>3.0303030303030304E-2</v>
      </c>
      <c r="X767">
        <v>28</v>
      </c>
      <c r="Y767" s="4">
        <v>4.3</v>
      </c>
      <c r="Z767" s="4">
        <v>1.2</v>
      </c>
      <c r="AA767" s="5">
        <v>78901.58</v>
      </c>
      <c r="AB767" s="5">
        <f t="shared" si="102"/>
        <v>2367047.4</v>
      </c>
      <c r="AC767" s="5">
        <v>54683.49</v>
      </c>
      <c r="AD767" s="5">
        <f t="shared" si="103"/>
        <v>1804555.17</v>
      </c>
      <c r="AE767" s="5">
        <v>96930.23</v>
      </c>
      <c r="AF767" s="5">
        <v>28930.23</v>
      </c>
      <c r="AG767" s="5">
        <v>10195.14</v>
      </c>
      <c r="AH767" s="5">
        <v>1740</v>
      </c>
      <c r="AI767" s="5">
        <v>6800</v>
      </c>
      <c r="AJ767">
        <v>0</v>
      </c>
      <c r="AK767" s="5">
        <v>0</v>
      </c>
      <c r="AL767" s="5">
        <v>2919.42</v>
      </c>
      <c r="AM767" s="5">
        <v>20243.580000000002</v>
      </c>
      <c r="AN767">
        <v>4</v>
      </c>
      <c r="AO767">
        <v>2</v>
      </c>
      <c r="AP767" t="str">
        <f t="shared" si="104"/>
        <v>Yes</v>
      </c>
      <c r="AQ767">
        <v>1</v>
      </c>
      <c r="AR767" s="5">
        <f t="shared" si="105"/>
        <v>1972313.77</v>
      </c>
      <c r="AS767" s="5">
        <f t="shared" si="106"/>
        <v>394733.63</v>
      </c>
      <c r="AT767" t="s">
        <v>59</v>
      </c>
      <c r="AU767" t="s">
        <v>6164</v>
      </c>
      <c r="AV767" t="s">
        <v>6165</v>
      </c>
      <c r="AW767" t="s">
        <v>6166</v>
      </c>
      <c r="AX767" t="s">
        <v>6184</v>
      </c>
      <c r="AY767">
        <v>36</v>
      </c>
      <c r="AZ767">
        <v>3</v>
      </c>
      <c r="BA767">
        <v>16</v>
      </c>
      <c r="BB767" t="s">
        <v>6185</v>
      </c>
      <c r="BC767">
        <v>0</v>
      </c>
      <c r="BD767">
        <v>0</v>
      </c>
      <c r="BE767" t="s">
        <v>6169</v>
      </c>
      <c r="BF767" t="s">
        <v>6170</v>
      </c>
      <c r="BG767">
        <v>1</v>
      </c>
      <c r="BH767" t="s">
        <v>6186</v>
      </c>
      <c r="BI767">
        <v>60</v>
      </c>
      <c r="BJ767" t="s">
        <v>6187</v>
      </c>
      <c r="BK767">
        <v>0</v>
      </c>
      <c r="BL767">
        <v>50</v>
      </c>
      <c r="BM767" s="3">
        <f t="shared" si="107"/>
        <v>0.66</v>
      </c>
    </row>
    <row r="768" spans="1:65">
      <c r="A768" t="s">
        <v>896</v>
      </c>
      <c r="B768" s="2">
        <v>45703</v>
      </c>
      <c r="C768" t="s">
        <v>47</v>
      </c>
      <c r="D768" t="s">
        <v>630</v>
      </c>
      <c r="E768">
        <v>2</v>
      </c>
      <c r="F768" t="s">
        <v>61</v>
      </c>
      <c r="G768" t="s">
        <v>62</v>
      </c>
      <c r="H768" t="s">
        <v>96</v>
      </c>
      <c r="I768" t="s">
        <v>74</v>
      </c>
      <c r="J768" t="s">
        <v>65</v>
      </c>
      <c r="K768" t="s">
        <v>66</v>
      </c>
      <c r="L768" t="s">
        <v>87</v>
      </c>
      <c r="M768" t="s">
        <v>68</v>
      </c>
      <c r="N768" t="s">
        <v>76</v>
      </c>
      <c r="O768" t="s">
        <v>70</v>
      </c>
      <c r="P768">
        <v>44</v>
      </c>
      <c r="Q768">
        <v>45</v>
      </c>
      <c r="R768">
        <v>43</v>
      </c>
      <c r="S768">
        <v>1</v>
      </c>
      <c r="T768">
        <f t="shared" si="99"/>
        <v>42</v>
      </c>
      <c r="U768">
        <v>42</v>
      </c>
      <c r="V768">
        <f t="shared" si="100"/>
        <v>0</v>
      </c>
      <c r="W768" s="3">
        <f t="shared" si="101"/>
        <v>2.3255813953488372E-2</v>
      </c>
      <c r="X768">
        <v>28</v>
      </c>
      <c r="Y768" s="4">
        <v>0</v>
      </c>
      <c r="Z768" s="4">
        <v>0.7</v>
      </c>
      <c r="AA768" s="5">
        <v>48538.9</v>
      </c>
      <c r="AB768" s="5">
        <f t="shared" si="102"/>
        <v>2038633.8</v>
      </c>
      <c r="AC768" s="5">
        <v>34064.03</v>
      </c>
      <c r="AD768" s="5">
        <f t="shared" si="103"/>
        <v>1464753.29</v>
      </c>
      <c r="AE768" s="5">
        <v>95051.62</v>
      </c>
      <c r="AF768" s="5">
        <v>27303.91</v>
      </c>
      <c r="AG768" s="5">
        <v>9663.34</v>
      </c>
      <c r="AH768" s="5">
        <v>1015</v>
      </c>
      <c r="AI768" s="5">
        <v>4600</v>
      </c>
      <c r="AJ768">
        <v>1</v>
      </c>
      <c r="AK768" s="5">
        <v>13615.19</v>
      </c>
      <c r="AL768" s="5">
        <v>0</v>
      </c>
      <c r="AM768" s="5">
        <v>27586.94</v>
      </c>
      <c r="AN768">
        <v>4</v>
      </c>
      <c r="AO768">
        <v>4</v>
      </c>
      <c r="AP768" t="str">
        <f t="shared" si="104"/>
        <v>Yes</v>
      </c>
      <c r="AQ768">
        <v>2</v>
      </c>
      <c r="AR768" s="5">
        <f t="shared" si="105"/>
        <v>1643589.29</v>
      </c>
      <c r="AS768" s="5">
        <f t="shared" si="106"/>
        <v>395044.51</v>
      </c>
      <c r="AT768" t="s">
        <v>59</v>
      </c>
      <c r="AU768" t="s">
        <v>6189</v>
      </c>
      <c r="AV768" t="s">
        <v>6190</v>
      </c>
      <c r="AW768" t="s">
        <v>6183</v>
      </c>
      <c r="AX768" t="s">
        <v>6167</v>
      </c>
      <c r="AY768">
        <v>46</v>
      </c>
      <c r="AZ768">
        <v>0</v>
      </c>
      <c r="BA768">
        <v>0</v>
      </c>
      <c r="BB768" t="s">
        <v>6168</v>
      </c>
      <c r="BC768">
        <v>0</v>
      </c>
      <c r="BD768">
        <v>0</v>
      </c>
      <c r="BE768" t="s">
        <v>6169</v>
      </c>
      <c r="BF768" t="s">
        <v>6170</v>
      </c>
      <c r="BG768">
        <v>1</v>
      </c>
      <c r="BH768" t="s">
        <v>6179</v>
      </c>
      <c r="BI768">
        <v>26</v>
      </c>
      <c r="BJ768" t="s">
        <v>6172</v>
      </c>
      <c r="BK768">
        <v>0</v>
      </c>
      <c r="BL768">
        <v>58</v>
      </c>
      <c r="BM768" s="3">
        <f t="shared" si="107"/>
        <v>0.74137931034482762</v>
      </c>
    </row>
    <row r="769" spans="1:65">
      <c r="A769" t="s">
        <v>897</v>
      </c>
      <c r="B769" s="2">
        <v>45704</v>
      </c>
      <c r="C769" t="s">
        <v>47</v>
      </c>
      <c r="D769" t="s">
        <v>630</v>
      </c>
      <c r="E769">
        <v>2</v>
      </c>
      <c r="F769" t="s">
        <v>78</v>
      </c>
      <c r="G769" t="s">
        <v>79</v>
      </c>
      <c r="H769" t="s">
        <v>143</v>
      </c>
      <c r="I769" t="s">
        <v>64</v>
      </c>
      <c r="J769" t="s">
        <v>81</v>
      </c>
      <c r="K769" t="s">
        <v>54</v>
      </c>
      <c r="L769" t="s">
        <v>87</v>
      </c>
      <c r="M769" t="s">
        <v>68</v>
      </c>
      <c r="N769" t="s">
        <v>94</v>
      </c>
      <c r="O769" t="s">
        <v>120</v>
      </c>
      <c r="P769">
        <v>41</v>
      </c>
      <c r="Q769">
        <v>43</v>
      </c>
      <c r="R769">
        <v>42</v>
      </c>
      <c r="S769">
        <v>1</v>
      </c>
      <c r="T769">
        <f t="shared" si="99"/>
        <v>41</v>
      </c>
      <c r="U769">
        <v>39</v>
      </c>
      <c r="V769">
        <f t="shared" si="100"/>
        <v>2</v>
      </c>
      <c r="W769" s="3">
        <f t="shared" si="101"/>
        <v>2.3809523809523808E-2</v>
      </c>
      <c r="X769">
        <v>13</v>
      </c>
      <c r="Y769" s="4">
        <v>6.9</v>
      </c>
      <c r="Z769" s="4">
        <v>1.6</v>
      </c>
      <c r="AA769" s="5">
        <v>85146.99</v>
      </c>
      <c r="AB769" s="5">
        <f t="shared" si="102"/>
        <v>3320732.61</v>
      </c>
      <c r="AC769" s="5">
        <v>52230.559999999998</v>
      </c>
      <c r="AD769" s="5">
        <f t="shared" si="103"/>
        <v>2193683.52</v>
      </c>
      <c r="AE769" s="5">
        <v>123937.8</v>
      </c>
      <c r="AF769" s="5">
        <v>37636.660000000003</v>
      </c>
      <c r="AG769" s="5">
        <v>7793.91</v>
      </c>
      <c r="AH769" s="5">
        <v>2320</v>
      </c>
      <c r="AI769" s="5">
        <v>6800</v>
      </c>
      <c r="AJ769">
        <v>0</v>
      </c>
      <c r="AK769" s="5">
        <v>0</v>
      </c>
      <c r="AL769" s="5">
        <v>3034.19</v>
      </c>
      <c r="AM769" s="5">
        <v>26594.34</v>
      </c>
      <c r="AN769">
        <v>4</v>
      </c>
      <c r="AO769">
        <v>4</v>
      </c>
      <c r="AP769" t="str">
        <f t="shared" si="104"/>
        <v>Yes</v>
      </c>
      <c r="AQ769">
        <v>1</v>
      </c>
      <c r="AR769" s="5">
        <f t="shared" si="105"/>
        <v>2401800.42</v>
      </c>
      <c r="AS769" s="5">
        <f t="shared" si="106"/>
        <v>918932.19</v>
      </c>
      <c r="AT769" t="s">
        <v>59</v>
      </c>
      <c r="AU769" t="s">
        <v>6164</v>
      </c>
      <c r="AV769" t="s">
        <v>6165</v>
      </c>
      <c r="AW769" t="s">
        <v>6166</v>
      </c>
      <c r="AX769" t="s">
        <v>6167</v>
      </c>
      <c r="AY769">
        <v>43</v>
      </c>
      <c r="AZ769">
        <v>0</v>
      </c>
      <c r="BA769">
        <v>21</v>
      </c>
      <c r="BB769" t="s">
        <v>6198</v>
      </c>
      <c r="BC769">
        <v>0</v>
      </c>
      <c r="BD769">
        <v>0</v>
      </c>
      <c r="BE769" t="s">
        <v>6169</v>
      </c>
      <c r="BF769" t="s">
        <v>6170</v>
      </c>
      <c r="BG769">
        <v>0</v>
      </c>
      <c r="BH769" t="s">
        <v>6171</v>
      </c>
      <c r="BI769">
        <v>22</v>
      </c>
      <c r="BJ769" t="s">
        <v>6172</v>
      </c>
      <c r="BK769">
        <v>1</v>
      </c>
      <c r="BL769">
        <v>46</v>
      </c>
      <c r="BM769" s="3">
        <f t="shared" si="107"/>
        <v>0.91304347826086951</v>
      </c>
    </row>
    <row r="770" spans="1:65">
      <c r="A770" t="s">
        <v>898</v>
      </c>
      <c r="B770" s="2">
        <v>45704</v>
      </c>
      <c r="C770" t="s">
        <v>47</v>
      </c>
      <c r="D770" t="s">
        <v>630</v>
      </c>
      <c r="E770">
        <v>2</v>
      </c>
      <c r="F770" t="s">
        <v>49</v>
      </c>
      <c r="G770" t="s">
        <v>62</v>
      </c>
      <c r="H770" t="s">
        <v>125</v>
      </c>
      <c r="I770" t="s">
        <v>64</v>
      </c>
      <c r="J770" t="s">
        <v>53</v>
      </c>
      <c r="K770" t="s">
        <v>66</v>
      </c>
      <c r="L770" t="s">
        <v>87</v>
      </c>
      <c r="M770" t="s">
        <v>56</v>
      </c>
      <c r="N770" t="s">
        <v>94</v>
      </c>
      <c r="O770" t="s">
        <v>82</v>
      </c>
      <c r="P770">
        <v>44</v>
      </c>
      <c r="Q770">
        <v>46</v>
      </c>
      <c r="R770">
        <v>46</v>
      </c>
      <c r="S770">
        <v>1</v>
      </c>
      <c r="T770">
        <f t="shared" ref="T770:T833" si="108">R770-S770</f>
        <v>45</v>
      </c>
      <c r="U770">
        <v>43</v>
      </c>
      <c r="V770">
        <f t="shared" ref="V770:V833" si="109">T770-U770</f>
        <v>2</v>
      </c>
      <c r="W770" s="3">
        <f t="shared" ref="W770:W833" si="110">IFERROR(S770/R770,0)</f>
        <v>2.1739130434782608E-2</v>
      </c>
      <c r="X770">
        <v>13</v>
      </c>
      <c r="Y770" s="4">
        <v>2.2999999999999998</v>
      </c>
      <c r="Z770" s="4">
        <v>1.8</v>
      </c>
      <c r="AA770" s="5">
        <v>34014.18</v>
      </c>
      <c r="AB770" s="5">
        <f t="shared" ref="AB770:AB833" si="111">ROUND(U770*AA770,2)</f>
        <v>1462609.74</v>
      </c>
      <c r="AC770" s="5">
        <v>23996.45</v>
      </c>
      <c r="AD770" s="5">
        <f t="shared" ref="AD770:AD833" si="112">ROUND(R770*AC770,2)</f>
        <v>1103836.7</v>
      </c>
      <c r="AE770" s="5">
        <v>76307.83</v>
      </c>
      <c r="AF770" s="5">
        <v>21724.48</v>
      </c>
      <c r="AG770" s="5">
        <v>7944.58</v>
      </c>
      <c r="AH770" s="5">
        <v>2610</v>
      </c>
      <c r="AI770" s="5">
        <v>3200</v>
      </c>
      <c r="AJ770">
        <v>0</v>
      </c>
      <c r="AK770" s="5">
        <v>0</v>
      </c>
      <c r="AL770" s="5">
        <v>1365.58</v>
      </c>
      <c r="AM770" s="5">
        <v>26479.41</v>
      </c>
      <c r="AN770">
        <v>4</v>
      </c>
      <c r="AO770">
        <v>4</v>
      </c>
      <c r="AP770" t="str">
        <f t="shared" ref="AP770:AP833" si="113">IF(AO770&lt;=AN770,"Yes","No")</f>
        <v>Yes</v>
      </c>
      <c r="AQ770">
        <v>1</v>
      </c>
      <c r="AR770" s="5">
        <f t="shared" ref="AR770:AR833" si="114">ROUND(SUM(AD770:AI770)+SUM(AK770:AM770),2)</f>
        <v>1243468.58</v>
      </c>
      <c r="AS770" s="5">
        <f t="shared" ref="AS770:AS833" si="115">ROUND(AB770-AR770,2)</f>
        <v>219141.16</v>
      </c>
      <c r="AT770" t="s">
        <v>59</v>
      </c>
      <c r="AU770" t="s">
        <v>6164</v>
      </c>
      <c r="AV770" t="s">
        <v>6165</v>
      </c>
      <c r="AW770" t="s">
        <v>6166</v>
      </c>
      <c r="AX770" t="s">
        <v>6184</v>
      </c>
      <c r="AY770">
        <v>47</v>
      </c>
      <c r="AZ770">
        <v>0</v>
      </c>
      <c r="BA770">
        <v>21</v>
      </c>
      <c r="BB770" t="s">
        <v>6180</v>
      </c>
      <c r="BC770">
        <v>0</v>
      </c>
      <c r="BD770">
        <v>0</v>
      </c>
      <c r="BE770" t="s">
        <v>6169</v>
      </c>
      <c r="BF770" t="s">
        <v>6170</v>
      </c>
      <c r="BG770">
        <v>0</v>
      </c>
      <c r="BH770" t="s">
        <v>6171</v>
      </c>
      <c r="BI770">
        <v>30</v>
      </c>
      <c r="BJ770" t="s">
        <v>6172</v>
      </c>
      <c r="BK770">
        <v>0</v>
      </c>
      <c r="BL770">
        <v>72</v>
      </c>
      <c r="BM770" s="3">
        <f t="shared" ref="BM770:BM833" si="116">IFERROR(R770/BL770,0)</f>
        <v>0.63888888888888884</v>
      </c>
    </row>
    <row r="771" spans="1:65">
      <c r="A771" t="s">
        <v>899</v>
      </c>
      <c r="B771" s="2">
        <v>45704</v>
      </c>
      <c r="C771" t="s">
        <v>47</v>
      </c>
      <c r="D771" t="s">
        <v>630</v>
      </c>
      <c r="E771">
        <v>2</v>
      </c>
      <c r="F771" t="s">
        <v>61</v>
      </c>
      <c r="G771" t="s">
        <v>50</v>
      </c>
      <c r="H771" t="s">
        <v>157</v>
      </c>
      <c r="I771" t="s">
        <v>52</v>
      </c>
      <c r="J771" t="s">
        <v>65</v>
      </c>
      <c r="K771" t="s">
        <v>54</v>
      </c>
      <c r="L771" t="s">
        <v>92</v>
      </c>
      <c r="M771" t="s">
        <v>56</v>
      </c>
      <c r="N771" t="s">
        <v>76</v>
      </c>
      <c r="O771" t="s">
        <v>120</v>
      </c>
      <c r="P771">
        <v>46</v>
      </c>
      <c r="Q771">
        <v>48</v>
      </c>
      <c r="R771">
        <v>48</v>
      </c>
      <c r="S771">
        <v>1</v>
      </c>
      <c r="T771">
        <f t="shared" si="108"/>
        <v>47</v>
      </c>
      <c r="U771">
        <v>44</v>
      </c>
      <c r="V771">
        <f t="shared" si="109"/>
        <v>3</v>
      </c>
      <c r="W771" s="3">
        <f t="shared" si="110"/>
        <v>2.0833333333333332E-2</v>
      </c>
      <c r="X771">
        <v>26</v>
      </c>
      <c r="Y771" s="4">
        <v>6.5</v>
      </c>
      <c r="Z771" s="4">
        <v>1.8</v>
      </c>
      <c r="AA771" s="5">
        <v>56765.15</v>
      </c>
      <c r="AB771" s="5">
        <f t="shared" si="111"/>
        <v>2497666.6</v>
      </c>
      <c r="AC771" s="5">
        <v>35271.17</v>
      </c>
      <c r="AD771" s="5">
        <f t="shared" si="112"/>
        <v>1693016.16</v>
      </c>
      <c r="AE771" s="5">
        <v>111422.57</v>
      </c>
      <c r="AF771" s="5">
        <v>28852.35</v>
      </c>
      <c r="AG771" s="5">
        <v>9222.7000000000007</v>
      </c>
      <c r="AH771" s="5">
        <v>2610</v>
      </c>
      <c r="AI771" s="5">
        <v>4600</v>
      </c>
      <c r="AJ771">
        <v>0</v>
      </c>
      <c r="AK771" s="5">
        <v>0</v>
      </c>
      <c r="AL771" s="5">
        <v>3057.3</v>
      </c>
      <c r="AM771" s="5">
        <v>34187.33</v>
      </c>
      <c r="AN771">
        <v>4</v>
      </c>
      <c r="AO771">
        <v>6</v>
      </c>
      <c r="AP771" t="str">
        <f t="shared" si="113"/>
        <v>No</v>
      </c>
      <c r="AQ771">
        <v>2</v>
      </c>
      <c r="AR771" s="5">
        <f t="shared" si="114"/>
        <v>1886968.41</v>
      </c>
      <c r="AS771" s="5">
        <f t="shared" si="115"/>
        <v>610698.18999999994</v>
      </c>
      <c r="AT771" t="s">
        <v>59</v>
      </c>
      <c r="AU771" t="s">
        <v>6164</v>
      </c>
      <c r="AV771" t="s">
        <v>6165</v>
      </c>
      <c r="AW771" t="s">
        <v>6166</v>
      </c>
      <c r="AX771" t="s">
        <v>6184</v>
      </c>
      <c r="AY771">
        <v>46</v>
      </c>
      <c r="AZ771">
        <v>0</v>
      </c>
      <c r="BA771">
        <v>18</v>
      </c>
      <c r="BB771" t="s">
        <v>6180</v>
      </c>
      <c r="BC771">
        <v>1</v>
      </c>
      <c r="BD771">
        <v>1</v>
      </c>
      <c r="BE771" t="s">
        <v>6196</v>
      </c>
      <c r="BF771" t="s">
        <v>6170</v>
      </c>
      <c r="BG771">
        <v>0</v>
      </c>
      <c r="BH771" t="s">
        <v>6171</v>
      </c>
      <c r="BI771">
        <v>32</v>
      </c>
      <c r="BJ771" t="s">
        <v>6172</v>
      </c>
      <c r="BK771">
        <v>0</v>
      </c>
      <c r="BL771">
        <v>65</v>
      </c>
      <c r="BM771" s="3">
        <f t="shared" si="116"/>
        <v>0.7384615384615385</v>
      </c>
    </row>
    <row r="772" spans="1:65">
      <c r="A772" t="s">
        <v>900</v>
      </c>
      <c r="B772" s="2">
        <v>45704</v>
      </c>
      <c r="C772" t="s">
        <v>47</v>
      </c>
      <c r="D772" t="s">
        <v>630</v>
      </c>
      <c r="E772">
        <v>2</v>
      </c>
      <c r="F772" t="s">
        <v>72</v>
      </c>
      <c r="G772" t="s">
        <v>50</v>
      </c>
      <c r="H772" t="s">
        <v>138</v>
      </c>
      <c r="I772" t="s">
        <v>52</v>
      </c>
      <c r="J772" t="s">
        <v>53</v>
      </c>
      <c r="K772" t="s">
        <v>75</v>
      </c>
      <c r="L772" t="s">
        <v>92</v>
      </c>
      <c r="M772" t="s">
        <v>68</v>
      </c>
      <c r="N772" t="s">
        <v>76</v>
      </c>
      <c r="O772" t="s">
        <v>120</v>
      </c>
      <c r="P772">
        <v>56</v>
      </c>
      <c r="Q772">
        <v>58</v>
      </c>
      <c r="R772">
        <v>61</v>
      </c>
      <c r="S772">
        <v>2</v>
      </c>
      <c r="T772">
        <f t="shared" si="108"/>
        <v>59</v>
      </c>
      <c r="U772">
        <v>54</v>
      </c>
      <c r="V772">
        <f t="shared" si="109"/>
        <v>5</v>
      </c>
      <c r="W772" s="3">
        <f t="shared" si="110"/>
        <v>3.2786885245901641E-2</v>
      </c>
      <c r="X772">
        <v>12</v>
      </c>
      <c r="Y772" s="4">
        <v>2.2999999999999998</v>
      </c>
      <c r="Z772" s="4">
        <v>1.5</v>
      </c>
      <c r="AA772" s="5">
        <v>36413.379999999997</v>
      </c>
      <c r="AB772" s="5">
        <f t="shared" si="111"/>
        <v>1966322.52</v>
      </c>
      <c r="AC772" s="5">
        <v>22673.26</v>
      </c>
      <c r="AD772" s="5">
        <f t="shared" si="112"/>
        <v>1383068.86</v>
      </c>
      <c r="AE772" s="5">
        <v>107868.1</v>
      </c>
      <c r="AF772" s="5">
        <v>26800.14</v>
      </c>
      <c r="AG772" s="5">
        <v>7806.63</v>
      </c>
      <c r="AH772" s="5">
        <v>2175</v>
      </c>
      <c r="AI772" s="5">
        <v>6400</v>
      </c>
      <c r="AJ772">
        <v>1</v>
      </c>
      <c r="AK772" s="5">
        <v>8982.1</v>
      </c>
      <c r="AL772" s="5">
        <v>3469.41</v>
      </c>
      <c r="AM772" s="5">
        <v>33183.57</v>
      </c>
      <c r="AN772">
        <v>4</v>
      </c>
      <c r="AO772">
        <v>3</v>
      </c>
      <c r="AP772" t="str">
        <f t="shared" si="113"/>
        <v>Yes</v>
      </c>
      <c r="AQ772">
        <v>2</v>
      </c>
      <c r="AR772" s="5">
        <f t="shared" si="114"/>
        <v>1579753.81</v>
      </c>
      <c r="AS772" s="5">
        <f t="shared" si="115"/>
        <v>386568.71</v>
      </c>
      <c r="AT772" t="s">
        <v>59</v>
      </c>
      <c r="AU772" t="s">
        <v>6181</v>
      </c>
      <c r="AV772" t="s">
        <v>6182</v>
      </c>
      <c r="AW772" t="s">
        <v>6183</v>
      </c>
      <c r="AX772" t="s">
        <v>6184</v>
      </c>
      <c r="AY772">
        <v>59</v>
      </c>
      <c r="AZ772">
        <v>0</v>
      </c>
      <c r="BA772">
        <v>33</v>
      </c>
      <c r="BB772" t="s">
        <v>6180</v>
      </c>
      <c r="BC772">
        <v>0</v>
      </c>
      <c r="BD772">
        <v>0</v>
      </c>
      <c r="BE772" t="s">
        <v>6169</v>
      </c>
      <c r="BF772" t="s">
        <v>6170</v>
      </c>
      <c r="BG772">
        <v>0</v>
      </c>
      <c r="BH772" t="s">
        <v>6171</v>
      </c>
      <c r="BI772">
        <v>29</v>
      </c>
      <c r="BJ772" t="s">
        <v>6172</v>
      </c>
      <c r="BK772">
        <v>0</v>
      </c>
      <c r="BL772">
        <v>75</v>
      </c>
      <c r="BM772" s="3">
        <f t="shared" si="116"/>
        <v>0.81333333333333335</v>
      </c>
    </row>
    <row r="773" spans="1:65">
      <c r="A773" t="s">
        <v>901</v>
      </c>
      <c r="B773" s="2">
        <v>45704</v>
      </c>
      <c r="C773" t="s">
        <v>47</v>
      </c>
      <c r="D773" t="s">
        <v>630</v>
      </c>
      <c r="E773">
        <v>2</v>
      </c>
      <c r="F773" t="s">
        <v>49</v>
      </c>
      <c r="G773" t="s">
        <v>62</v>
      </c>
      <c r="H773" t="s">
        <v>125</v>
      </c>
      <c r="I773" t="s">
        <v>74</v>
      </c>
      <c r="J773" t="s">
        <v>53</v>
      </c>
      <c r="K773" t="s">
        <v>75</v>
      </c>
      <c r="L773" t="s">
        <v>87</v>
      </c>
      <c r="M773" t="s">
        <v>56</v>
      </c>
      <c r="N773" t="s">
        <v>69</v>
      </c>
      <c r="O773" t="s">
        <v>82</v>
      </c>
      <c r="P773">
        <v>55</v>
      </c>
      <c r="Q773">
        <v>56</v>
      </c>
      <c r="R773">
        <v>54</v>
      </c>
      <c r="S773">
        <v>1</v>
      </c>
      <c r="T773">
        <f t="shared" si="108"/>
        <v>53</v>
      </c>
      <c r="U773">
        <v>53</v>
      </c>
      <c r="V773">
        <f t="shared" si="109"/>
        <v>0</v>
      </c>
      <c r="W773" s="3">
        <f t="shared" si="110"/>
        <v>1.8518518518518517E-2</v>
      </c>
      <c r="X773">
        <v>20</v>
      </c>
      <c r="Y773" s="4">
        <v>5.2</v>
      </c>
      <c r="Z773" s="4">
        <v>1.2</v>
      </c>
      <c r="AA773" s="5">
        <v>36359.519999999997</v>
      </c>
      <c r="AB773" s="5">
        <f t="shared" si="111"/>
        <v>1927054.56</v>
      </c>
      <c r="AC773" s="5">
        <v>24170.78</v>
      </c>
      <c r="AD773" s="5">
        <f t="shared" si="112"/>
        <v>1305222.1200000001</v>
      </c>
      <c r="AE773" s="5">
        <v>91862.56</v>
      </c>
      <c r="AF773" s="5">
        <v>23859.599999999999</v>
      </c>
      <c r="AG773" s="5">
        <v>8716.2900000000009</v>
      </c>
      <c r="AH773" s="5">
        <v>1740</v>
      </c>
      <c r="AI773" s="5">
        <v>3200</v>
      </c>
      <c r="AJ773">
        <v>0</v>
      </c>
      <c r="AK773" s="5">
        <v>0</v>
      </c>
      <c r="AL773" s="5">
        <v>0</v>
      </c>
      <c r="AM773" s="5">
        <v>33265.379999999997</v>
      </c>
      <c r="AN773">
        <v>4</v>
      </c>
      <c r="AO773">
        <v>4</v>
      </c>
      <c r="AP773" t="str">
        <f t="shared" si="113"/>
        <v>Yes</v>
      </c>
      <c r="AQ773">
        <v>1</v>
      </c>
      <c r="AR773" s="5">
        <f t="shared" si="114"/>
        <v>1467865.95</v>
      </c>
      <c r="AS773" s="5">
        <f t="shared" si="115"/>
        <v>459188.61</v>
      </c>
      <c r="AT773" t="s">
        <v>59</v>
      </c>
      <c r="AU773" t="s">
        <v>6164</v>
      </c>
      <c r="AV773" t="s">
        <v>6165</v>
      </c>
      <c r="AW773" t="s">
        <v>6166</v>
      </c>
      <c r="AX773" t="s">
        <v>6167</v>
      </c>
      <c r="AY773">
        <v>55</v>
      </c>
      <c r="AZ773">
        <v>0</v>
      </c>
      <c r="BA773">
        <v>0</v>
      </c>
      <c r="BB773" t="s">
        <v>6168</v>
      </c>
      <c r="BC773">
        <v>0</v>
      </c>
      <c r="BD773">
        <v>0</v>
      </c>
      <c r="BE773" t="s">
        <v>6169</v>
      </c>
      <c r="BF773" t="s">
        <v>6170</v>
      </c>
      <c r="BG773">
        <v>1</v>
      </c>
      <c r="BH773" t="s">
        <v>6186</v>
      </c>
      <c r="BI773">
        <v>59</v>
      </c>
      <c r="BJ773" t="s">
        <v>6187</v>
      </c>
      <c r="BK773">
        <v>0</v>
      </c>
      <c r="BL773">
        <v>73</v>
      </c>
      <c r="BM773" s="3">
        <f t="shared" si="116"/>
        <v>0.73972602739726023</v>
      </c>
    </row>
    <row r="774" spans="1:65">
      <c r="A774" t="s">
        <v>902</v>
      </c>
      <c r="B774" s="2">
        <v>45704</v>
      </c>
      <c r="C774" t="s">
        <v>47</v>
      </c>
      <c r="D774" t="s">
        <v>630</v>
      </c>
      <c r="E774">
        <v>2</v>
      </c>
      <c r="F774" t="s">
        <v>61</v>
      </c>
      <c r="G774" t="s">
        <v>79</v>
      </c>
      <c r="H774" t="s">
        <v>100</v>
      </c>
      <c r="I774" t="s">
        <v>64</v>
      </c>
      <c r="J774" t="s">
        <v>65</v>
      </c>
      <c r="K774" t="s">
        <v>75</v>
      </c>
      <c r="L774" t="s">
        <v>87</v>
      </c>
      <c r="M774" t="s">
        <v>56</v>
      </c>
      <c r="N774" t="s">
        <v>94</v>
      </c>
      <c r="O774" t="s">
        <v>70</v>
      </c>
      <c r="P774">
        <v>54</v>
      </c>
      <c r="Q774">
        <v>57</v>
      </c>
      <c r="R774">
        <v>55</v>
      </c>
      <c r="S774">
        <v>1</v>
      </c>
      <c r="T774">
        <f t="shared" si="108"/>
        <v>54</v>
      </c>
      <c r="U774">
        <v>53</v>
      </c>
      <c r="V774">
        <f t="shared" si="109"/>
        <v>1</v>
      </c>
      <c r="W774" s="3">
        <f t="shared" si="110"/>
        <v>1.8181818181818181E-2</v>
      </c>
      <c r="X774">
        <v>6</v>
      </c>
      <c r="Y774" s="4">
        <v>8.1</v>
      </c>
      <c r="Z774" s="4">
        <v>1.7</v>
      </c>
      <c r="AA774" s="5">
        <v>52431.1</v>
      </c>
      <c r="AB774" s="5">
        <f t="shared" si="111"/>
        <v>2778848.3</v>
      </c>
      <c r="AC774" s="5">
        <v>35762.14</v>
      </c>
      <c r="AD774" s="5">
        <f t="shared" si="112"/>
        <v>1966917.7</v>
      </c>
      <c r="AE774" s="5">
        <v>118259.1</v>
      </c>
      <c r="AF774" s="5">
        <v>32019.22</v>
      </c>
      <c r="AG774" s="5">
        <v>7144.14</v>
      </c>
      <c r="AH774" s="5">
        <v>2465</v>
      </c>
      <c r="AI774" s="5">
        <v>4600</v>
      </c>
      <c r="AJ774">
        <v>0</v>
      </c>
      <c r="AK774" s="5">
        <v>0</v>
      </c>
      <c r="AL774" s="5">
        <v>1019.67</v>
      </c>
      <c r="AM774" s="5">
        <v>32962.33</v>
      </c>
      <c r="AN774">
        <v>4</v>
      </c>
      <c r="AO774">
        <v>2</v>
      </c>
      <c r="AP774" t="str">
        <f t="shared" si="113"/>
        <v>Yes</v>
      </c>
      <c r="AQ774">
        <v>1</v>
      </c>
      <c r="AR774" s="5">
        <f t="shared" si="114"/>
        <v>2165387.16</v>
      </c>
      <c r="AS774" s="5">
        <f t="shared" si="115"/>
        <v>613461.14</v>
      </c>
      <c r="AT774" t="s">
        <v>59</v>
      </c>
      <c r="AU774" t="s">
        <v>6164</v>
      </c>
      <c r="AV774" t="s">
        <v>6165</v>
      </c>
      <c r="AW774" t="s">
        <v>6166</v>
      </c>
      <c r="AX774" t="s">
        <v>6177</v>
      </c>
      <c r="AY774">
        <v>56</v>
      </c>
      <c r="AZ774">
        <v>0</v>
      </c>
      <c r="BA774">
        <v>18</v>
      </c>
      <c r="BB774" t="s">
        <v>6191</v>
      </c>
      <c r="BC774">
        <v>0</v>
      </c>
      <c r="BD774">
        <v>0</v>
      </c>
      <c r="BE774" t="s">
        <v>6169</v>
      </c>
      <c r="BF774" t="s">
        <v>6170</v>
      </c>
      <c r="BG774">
        <v>0</v>
      </c>
      <c r="BH774" t="s">
        <v>6171</v>
      </c>
      <c r="BI774">
        <v>5</v>
      </c>
      <c r="BJ774" t="s">
        <v>6172</v>
      </c>
      <c r="BK774">
        <v>0</v>
      </c>
      <c r="BL774">
        <v>60</v>
      </c>
      <c r="BM774" s="3">
        <f t="shared" si="116"/>
        <v>0.91666666666666663</v>
      </c>
    </row>
    <row r="775" spans="1:65">
      <c r="A775" t="s">
        <v>903</v>
      </c>
      <c r="B775" s="2">
        <v>45704</v>
      </c>
      <c r="C775" t="s">
        <v>47</v>
      </c>
      <c r="D775" t="s">
        <v>630</v>
      </c>
      <c r="E775">
        <v>2</v>
      </c>
      <c r="F775" t="s">
        <v>78</v>
      </c>
      <c r="G775" t="s">
        <v>50</v>
      </c>
      <c r="H775" t="s">
        <v>181</v>
      </c>
      <c r="I775" t="s">
        <v>64</v>
      </c>
      <c r="J775" t="s">
        <v>53</v>
      </c>
      <c r="K775" t="s">
        <v>66</v>
      </c>
      <c r="L775" t="s">
        <v>87</v>
      </c>
      <c r="M775" t="s">
        <v>68</v>
      </c>
      <c r="N775" t="s">
        <v>69</v>
      </c>
      <c r="O775" t="s">
        <v>82</v>
      </c>
      <c r="P775">
        <v>69</v>
      </c>
      <c r="Q775">
        <v>70</v>
      </c>
      <c r="R775">
        <v>67</v>
      </c>
      <c r="S775">
        <v>2</v>
      </c>
      <c r="T775">
        <f t="shared" si="108"/>
        <v>65</v>
      </c>
      <c r="U775">
        <v>65</v>
      </c>
      <c r="V775">
        <f t="shared" si="109"/>
        <v>0</v>
      </c>
      <c r="W775" s="3">
        <f t="shared" si="110"/>
        <v>2.9850746268656716E-2</v>
      </c>
      <c r="X775">
        <v>31</v>
      </c>
      <c r="Y775" s="4">
        <v>4.2</v>
      </c>
      <c r="Z775" s="4">
        <v>1</v>
      </c>
      <c r="AA775" s="5">
        <v>34039.480000000003</v>
      </c>
      <c r="AB775" s="5">
        <f t="shared" si="111"/>
        <v>2212566.2000000002</v>
      </c>
      <c r="AC775" s="5">
        <v>22930.48</v>
      </c>
      <c r="AD775" s="5">
        <f t="shared" si="112"/>
        <v>1536342.16</v>
      </c>
      <c r="AE775" s="5">
        <v>112733.91</v>
      </c>
      <c r="AF775" s="5">
        <v>33052.85</v>
      </c>
      <c r="AG775" s="5">
        <v>10298.6</v>
      </c>
      <c r="AH775" s="5">
        <v>1450</v>
      </c>
      <c r="AI775" s="5">
        <v>6400</v>
      </c>
      <c r="AJ775">
        <v>1</v>
      </c>
      <c r="AK775" s="5">
        <v>8428.8799999999992</v>
      </c>
      <c r="AL775" s="5">
        <v>0</v>
      </c>
      <c r="AM775" s="5">
        <v>45494.75</v>
      </c>
      <c r="AN775">
        <v>4</v>
      </c>
      <c r="AO775">
        <v>3</v>
      </c>
      <c r="AP775" t="str">
        <f t="shared" si="113"/>
        <v>Yes</v>
      </c>
      <c r="AQ775">
        <v>1</v>
      </c>
      <c r="AR775" s="5">
        <f t="shared" si="114"/>
        <v>1754201.15</v>
      </c>
      <c r="AS775" s="5">
        <f t="shared" si="115"/>
        <v>458365.05</v>
      </c>
      <c r="AT775" t="s">
        <v>59</v>
      </c>
      <c r="AU775" t="s">
        <v>6189</v>
      </c>
      <c r="AV775" t="s">
        <v>6190</v>
      </c>
      <c r="AW775" t="s">
        <v>6183</v>
      </c>
      <c r="AX775" t="s">
        <v>6167</v>
      </c>
      <c r="AY775">
        <v>71</v>
      </c>
      <c r="AZ775">
        <v>0</v>
      </c>
      <c r="BA775">
        <v>0</v>
      </c>
      <c r="BB775" t="s">
        <v>6168</v>
      </c>
      <c r="BC775">
        <v>0</v>
      </c>
      <c r="BD775">
        <v>0</v>
      </c>
      <c r="BE775" t="s">
        <v>6169</v>
      </c>
      <c r="BF775" t="s">
        <v>6170</v>
      </c>
      <c r="BG775">
        <v>1</v>
      </c>
      <c r="BH775" t="s">
        <v>6186</v>
      </c>
      <c r="BI775">
        <v>46</v>
      </c>
      <c r="BJ775" t="s">
        <v>6172</v>
      </c>
      <c r="BK775">
        <v>0</v>
      </c>
      <c r="BL775">
        <v>75</v>
      </c>
      <c r="BM775" s="3">
        <f t="shared" si="116"/>
        <v>0.89333333333333331</v>
      </c>
    </row>
    <row r="776" spans="1:65">
      <c r="A776" t="s">
        <v>904</v>
      </c>
      <c r="B776" s="2">
        <v>45704</v>
      </c>
      <c r="C776" t="s">
        <v>47</v>
      </c>
      <c r="D776" t="s">
        <v>630</v>
      </c>
      <c r="E776">
        <v>2</v>
      </c>
      <c r="F776" t="s">
        <v>49</v>
      </c>
      <c r="G776" t="s">
        <v>62</v>
      </c>
      <c r="H776" t="s">
        <v>226</v>
      </c>
      <c r="I776" t="s">
        <v>64</v>
      </c>
      <c r="J776" t="s">
        <v>81</v>
      </c>
      <c r="K776" t="s">
        <v>54</v>
      </c>
      <c r="L776" t="s">
        <v>55</v>
      </c>
      <c r="M776" t="s">
        <v>68</v>
      </c>
      <c r="N776" t="s">
        <v>109</v>
      </c>
      <c r="O776" t="s">
        <v>70</v>
      </c>
      <c r="P776">
        <v>38</v>
      </c>
      <c r="Q776">
        <v>41</v>
      </c>
      <c r="R776">
        <v>41</v>
      </c>
      <c r="S776">
        <v>2</v>
      </c>
      <c r="T776">
        <f t="shared" si="108"/>
        <v>39</v>
      </c>
      <c r="U776">
        <v>36</v>
      </c>
      <c r="V776">
        <f t="shared" si="109"/>
        <v>3</v>
      </c>
      <c r="W776" s="3">
        <f t="shared" si="110"/>
        <v>4.878048780487805E-2</v>
      </c>
      <c r="X776">
        <v>27</v>
      </c>
      <c r="Y776" s="4">
        <v>7.8</v>
      </c>
      <c r="Z776" s="4">
        <v>2.1</v>
      </c>
      <c r="AA776" s="5">
        <v>84838.720000000001</v>
      </c>
      <c r="AB776" s="5">
        <f t="shared" si="111"/>
        <v>3054193.92</v>
      </c>
      <c r="AC776" s="5">
        <v>51000.03</v>
      </c>
      <c r="AD776" s="5">
        <f t="shared" si="112"/>
        <v>2091001.23</v>
      </c>
      <c r="AE776" s="5">
        <v>119778</v>
      </c>
      <c r="AF776" s="5">
        <v>36762.28</v>
      </c>
      <c r="AG776" s="5">
        <v>9595.3799999999992</v>
      </c>
      <c r="AH776" s="5">
        <v>3045</v>
      </c>
      <c r="AI776" s="5">
        <v>13600</v>
      </c>
      <c r="AJ776">
        <v>0</v>
      </c>
      <c r="AK776" s="5">
        <v>0</v>
      </c>
      <c r="AL776" s="5">
        <v>4450.12</v>
      </c>
      <c r="AM776" s="5">
        <v>54027.42</v>
      </c>
      <c r="AN776">
        <v>8</v>
      </c>
      <c r="AO776">
        <v>9</v>
      </c>
      <c r="AP776" t="str">
        <f t="shared" si="113"/>
        <v>No</v>
      </c>
      <c r="AQ776">
        <v>1</v>
      </c>
      <c r="AR776" s="5">
        <f t="shared" si="114"/>
        <v>2332259.4300000002</v>
      </c>
      <c r="AS776" s="5">
        <f t="shared" si="115"/>
        <v>721934.49</v>
      </c>
      <c r="AT776" t="s">
        <v>116</v>
      </c>
      <c r="AU776" t="s">
        <v>6164</v>
      </c>
      <c r="AV776" t="s">
        <v>6165</v>
      </c>
      <c r="AW776" t="s">
        <v>6166</v>
      </c>
      <c r="AX776" t="s">
        <v>6184</v>
      </c>
      <c r="AY776">
        <v>41</v>
      </c>
      <c r="AZ776">
        <v>0</v>
      </c>
      <c r="BA776">
        <v>26</v>
      </c>
      <c r="BB776" t="s">
        <v>6180</v>
      </c>
      <c r="BC776">
        <v>1</v>
      </c>
      <c r="BD776">
        <v>0</v>
      </c>
      <c r="BE776" t="s">
        <v>6196</v>
      </c>
      <c r="BF776" t="s">
        <v>6176</v>
      </c>
      <c r="BG776">
        <v>1</v>
      </c>
      <c r="BH776" t="s">
        <v>6179</v>
      </c>
      <c r="BI776">
        <v>34</v>
      </c>
      <c r="BJ776" t="s">
        <v>6172</v>
      </c>
      <c r="BK776">
        <v>0</v>
      </c>
      <c r="BL776">
        <v>51</v>
      </c>
      <c r="BM776" s="3">
        <f t="shared" si="116"/>
        <v>0.80392156862745101</v>
      </c>
    </row>
    <row r="777" spans="1:65">
      <c r="A777" t="s">
        <v>905</v>
      </c>
      <c r="B777" s="2">
        <v>45704</v>
      </c>
      <c r="C777" t="s">
        <v>47</v>
      </c>
      <c r="D777" t="s">
        <v>630</v>
      </c>
      <c r="E777">
        <v>2</v>
      </c>
      <c r="F777" t="s">
        <v>61</v>
      </c>
      <c r="G777" t="s">
        <v>50</v>
      </c>
      <c r="H777" t="s">
        <v>127</v>
      </c>
      <c r="I777" t="s">
        <v>52</v>
      </c>
      <c r="J777" t="s">
        <v>53</v>
      </c>
      <c r="K777" t="s">
        <v>75</v>
      </c>
      <c r="L777" t="s">
        <v>87</v>
      </c>
      <c r="M777" t="s">
        <v>56</v>
      </c>
      <c r="N777" t="s">
        <v>94</v>
      </c>
      <c r="O777" t="s">
        <v>82</v>
      </c>
      <c r="P777">
        <v>58</v>
      </c>
      <c r="Q777">
        <v>60</v>
      </c>
      <c r="R777">
        <v>58</v>
      </c>
      <c r="S777">
        <v>1</v>
      </c>
      <c r="T777">
        <f t="shared" si="108"/>
        <v>57</v>
      </c>
      <c r="U777">
        <v>56</v>
      </c>
      <c r="V777">
        <f t="shared" si="109"/>
        <v>1</v>
      </c>
      <c r="W777" s="3">
        <f t="shared" si="110"/>
        <v>1.7241379310344827E-2</v>
      </c>
      <c r="X777">
        <v>30</v>
      </c>
      <c r="Y777" s="4">
        <v>7.5</v>
      </c>
      <c r="Z777" s="4">
        <v>1.3</v>
      </c>
      <c r="AA777" s="5">
        <v>36383.82</v>
      </c>
      <c r="AB777" s="5">
        <f t="shared" si="111"/>
        <v>2037493.92</v>
      </c>
      <c r="AC777" s="5">
        <v>24174.46</v>
      </c>
      <c r="AD777" s="5">
        <f t="shared" si="112"/>
        <v>1402118.68</v>
      </c>
      <c r="AE777" s="5">
        <v>104843.01</v>
      </c>
      <c r="AF777" s="5">
        <v>25417.38</v>
      </c>
      <c r="AG777" s="5">
        <v>10535.33</v>
      </c>
      <c r="AH777" s="5">
        <v>1885</v>
      </c>
      <c r="AI777" s="5">
        <v>3200</v>
      </c>
      <c r="AJ777">
        <v>0</v>
      </c>
      <c r="AK777" s="5">
        <v>0</v>
      </c>
      <c r="AL777" s="5">
        <v>685.53</v>
      </c>
      <c r="AM777" s="5">
        <v>45097.18</v>
      </c>
      <c r="AN777">
        <v>4</v>
      </c>
      <c r="AO777">
        <v>6</v>
      </c>
      <c r="AP777" t="str">
        <f t="shared" si="113"/>
        <v>No</v>
      </c>
      <c r="AQ777">
        <v>3</v>
      </c>
      <c r="AR777" s="5">
        <f t="shared" si="114"/>
        <v>1593782.11</v>
      </c>
      <c r="AS777" s="5">
        <f t="shared" si="115"/>
        <v>443711.81</v>
      </c>
      <c r="AT777" t="s">
        <v>59</v>
      </c>
      <c r="AU777" t="s">
        <v>6164</v>
      </c>
      <c r="AV777" t="s">
        <v>6165</v>
      </c>
      <c r="AW777" t="s">
        <v>6166</v>
      </c>
      <c r="AX777" t="s">
        <v>6167</v>
      </c>
      <c r="AY777">
        <v>59</v>
      </c>
      <c r="AZ777">
        <v>0</v>
      </c>
      <c r="BA777">
        <v>13</v>
      </c>
      <c r="BB777" t="s">
        <v>6191</v>
      </c>
      <c r="BC777">
        <v>2</v>
      </c>
      <c r="BD777">
        <v>0</v>
      </c>
      <c r="BE777" t="s">
        <v>6178</v>
      </c>
      <c r="BF777" t="s">
        <v>6170</v>
      </c>
      <c r="BG777">
        <v>0</v>
      </c>
      <c r="BH777" t="s">
        <v>6171</v>
      </c>
      <c r="BI777">
        <v>51</v>
      </c>
      <c r="BJ777" t="s">
        <v>6187</v>
      </c>
      <c r="BK777">
        <v>0</v>
      </c>
      <c r="BL777">
        <v>76</v>
      </c>
      <c r="BM777" s="3">
        <f t="shared" si="116"/>
        <v>0.76315789473684215</v>
      </c>
    </row>
    <row r="778" spans="1:65">
      <c r="A778" t="s">
        <v>906</v>
      </c>
      <c r="B778" s="2">
        <v>45704</v>
      </c>
      <c r="C778" t="s">
        <v>47</v>
      </c>
      <c r="D778" t="s">
        <v>630</v>
      </c>
      <c r="E778">
        <v>2</v>
      </c>
      <c r="F778" t="s">
        <v>78</v>
      </c>
      <c r="G778" t="s">
        <v>50</v>
      </c>
      <c r="H778" t="s">
        <v>181</v>
      </c>
      <c r="I778" t="s">
        <v>52</v>
      </c>
      <c r="J778" t="s">
        <v>65</v>
      </c>
      <c r="K778" t="s">
        <v>75</v>
      </c>
      <c r="L778" t="s">
        <v>55</v>
      </c>
      <c r="M778" t="s">
        <v>56</v>
      </c>
      <c r="N778" t="s">
        <v>94</v>
      </c>
      <c r="O778" t="s">
        <v>58</v>
      </c>
      <c r="P778">
        <v>43</v>
      </c>
      <c r="Q778">
        <v>45</v>
      </c>
      <c r="R778">
        <v>43</v>
      </c>
      <c r="S778">
        <v>1</v>
      </c>
      <c r="T778">
        <f t="shared" si="108"/>
        <v>42</v>
      </c>
      <c r="U778">
        <v>42</v>
      </c>
      <c r="V778">
        <f t="shared" si="109"/>
        <v>0</v>
      </c>
      <c r="W778" s="3">
        <f t="shared" si="110"/>
        <v>2.3255813953488372E-2</v>
      </c>
      <c r="X778">
        <v>33</v>
      </c>
      <c r="Y778" s="4">
        <v>4.9000000000000004</v>
      </c>
      <c r="Z778" s="4">
        <v>1.5</v>
      </c>
      <c r="AA778" s="5">
        <v>51704.26</v>
      </c>
      <c r="AB778" s="5">
        <f t="shared" si="111"/>
        <v>2171578.92</v>
      </c>
      <c r="AC778" s="5">
        <v>34908.92</v>
      </c>
      <c r="AD778" s="5">
        <f t="shared" si="112"/>
        <v>1501083.56</v>
      </c>
      <c r="AE778" s="5">
        <v>99316.86</v>
      </c>
      <c r="AF778" s="5">
        <v>30825.47</v>
      </c>
      <c r="AG778" s="5">
        <v>9538.5</v>
      </c>
      <c r="AH778" s="5">
        <v>2175</v>
      </c>
      <c r="AI778" s="5">
        <v>4600</v>
      </c>
      <c r="AJ778">
        <v>0</v>
      </c>
      <c r="AK778" s="5">
        <v>0</v>
      </c>
      <c r="AL778" s="5">
        <v>0</v>
      </c>
      <c r="AM778" s="5">
        <v>26805.62</v>
      </c>
      <c r="AN778">
        <v>4</v>
      </c>
      <c r="AO778">
        <v>3</v>
      </c>
      <c r="AP778" t="str">
        <f t="shared" si="113"/>
        <v>Yes</v>
      </c>
      <c r="AQ778">
        <v>1</v>
      </c>
      <c r="AR778" s="5">
        <f t="shared" si="114"/>
        <v>1674345.01</v>
      </c>
      <c r="AS778" s="5">
        <f t="shared" si="115"/>
        <v>497233.91</v>
      </c>
      <c r="AT778" t="s">
        <v>59</v>
      </c>
      <c r="AU778" t="s">
        <v>6164</v>
      </c>
      <c r="AV778" t="s">
        <v>6165</v>
      </c>
      <c r="AW778" t="s">
        <v>6166</v>
      </c>
      <c r="AX778" t="s">
        <v>6167</v>
      </c>
      <c r="AY778">
        <v>45</v>
      </c>
      <c r="AZ778">
        <v>2</v>
      </c>
      <c r="BA778">
        <v>0</v>
      </c>
      <c r="BB778" t="s">
        <v>6168</v>
      </c>
      <c r="BC778">
        <v>0</v>
      </c>
      <c r="BD778">
        <v>0</v>
      </c>
      <c r="BE778" t="s">
        <v>6169</v>
      </c>
      <c r="BF778" t="s">
        <v>6170</v>
      </c>
      <c r="BG778">
        <v>0</v>
      </c>
      <c r="BH778" t="s">
        <v>6171</v>
      </c>
      <c r="BI778">
        <v>39</v>
      </c>
      <c r="BJ778" t="s">
        <v>6172</v>
      </c>
      <c r="BK778">
        <v>0</v>
      </c>
      <c r="BL778">
        <v>59</v>
      </c>
      <c r="BM778" s="3">
        <f t="shared" si="116"/>
        <v>0.72881355932203384</v>
      </c>
    </row>
    <row r="779" spans="1:65">
      <c r="A779" t="s">
        <v>907</v>
      </c>
      <c r="B779" s="2">
        <v>45704</v>
      </c>
      <c r="C779" t="s">
        <v>47</v>
      </c>
      <c r="D779" t="s">
        <v>630</v>
      </c>
      <c r="E779">
        <v>2</v>
      </c>
      <c r="F779" t="s">
        <v>49</v>
      </c>
      <c r="G779" t="s">
        <v>62</v>
      </c>
      <c r="H779" t="s">
        <v>141</v>
      </c>
      <c r="I779" t="s">
        <v>52</v>
      </c>
      <c r="J779" t="s">
        <v>65</v>
      </c>
      <c r="K779" t="s">
        <v>66</v>
      </c>
      <c r="L779" t="s">
        <v>87</v>
      </c>
      <c r="M779" t="s">
        <v>56</v>
      </c>
      <c r="N779" t="s">
        <v>69</v>
      </c>
      <c r="O779" t="s">
        <v>82</v>
      </c>
      <c r="P779">
        <v>48</v>
      </c>
      <c r="Q779">
        <v>52</v>
      </c>
      <c r="R779">
        <v>50</v>
      </c>
      <c r="S779">
        <v>1</v>
      </c>
      <c r="T779">
        <f t="shared" si="108"/>
        <v>49</v>
      </c>
      <c r="U779">
        <v>48</v>
      </c>
      <c r="V779">
        <f t="shared" si="109"/>
        <v>1</v>
      </c>
      <c r="W779" s="3">
        <f t="shared" si="110"/>
        <v>0.02</v>
      </c>
      <c r="X779">
        <v>28</v>
      </c>
      <c r="Y779" s="4">
        <v>3.1</v>
      </c>
      <c r="Z779" s="4">
        <v>0.8</v>
      </c>
      <c r="AA779" s="5">
        <v>48954.3</v>
      </c>
      <c r="AB779" s="5">
        <f t="shared" si="111"/>
        <v>2349806.4</v>
      </c>
      <c r="AC779" s="5">
        <v>35754.86</v>
      </c>
      <c r="AD779" s="5">
        <f t="shared" si="112"/>
        <v>1787743</v>
      </c>
      <c r="AE779" s="5">
        <v>115488.57</v>
      </c>
      <c r="AF779" s="5">
        <v>33115.730000000003</v>
      </c>
      <c r="AG779" s="5">
        <v>9088.76</v>
      </c>
      <c r="AH779" s="5">
        <v>1160</v>
      </c>
      <c r="AI779" s="5">
        <v>4600</v>
      </c>
      <c r="AJ779">
        <v>0</v>
      </c>
      <c r="AK779" s="5">
        <v>0</v>
      </c>
      <c r="AL779" s="5">
        <v>964.3</v>
      </c>
      <c r="AM779" s="5">
        <v>31534.45</v>
      </c>
      <c r="AN779">
        <v>4</v>
      </c>
      <c r="AO779">
        <v>3</v>
      </c>
      <c r="AP779" t="str">
        <f t="shared" si="113"/>
        <v>Yes</v>
      </c>
      <c r="AQ779">
        <v>1</v>
      </c>
      <c r="AR779" s="5">
        <f t="shared" si="114"/>
        <v>1983694.81</v>
      </c>
      <c r="AS779" s="5">
        <f t="shared" si="115"/>
        <v>366111.59</v>
      </c>
      <c r="AT779" t="s">
        <v>59</v>
      </c>
      <c r="AU779" t="s">
        <v>6164</v>
      </c>
      <c r="AV779" t="s">
        <v>6165</v>
      </c>
      <c r="AW779" t="s">
        <v>6166</v>
      </c>
      <c r="AX779" t="s">
        <v>6167</v>
      </c>
      <c r="AY779">
        <v>51</v>
      </c>
      <c r="AZ779">
        <v>1</v>
      </c>
      <c r="BA779">
        <v>17</v>
      </c>
      <c r="BB779" t="s">
        <v>6180</v>
      </c>
      <c r="BC779">
        <v>0</v>
      </c>
      <c r="BD779">
        <v>0</v>
      </c>
      <c r="BE779" t="s">
        <v>6169</v>
      </c>
      <c r="BF779" t="s">
        <v>6170</v>
      </c>
      <c r="BG779">
        <v>0</v>
      </c>
      <c r="BH779" t="s">
        <v>6171</v>
      </c>
      <c r="BI779">
        <v>55</v>
      </c>
      <c r="BJ779" t="s">
        <v>6187</v>
      </c>
      <c r="BK779">
        <v>0</v>
      </c>
      <c r="BL779">
        <v>60</v>
      </c>
      <c r="BM779" s="3">
        <f t="shared" si="116"/>
        <v>0.83333333333333337</v>
      </c>
    </row>
    <row r="780" spans="1:65">
      <c r="A780" t="s">
        <v>908</v>
      </c>
      <c r="B780" s="2">
        <v>45704</v>
      </c>
      <c r="C780" t="s">
        <v>47</v>
      </c>
      <c r="D780" t="s">
        <v>630</v>
      </c>
      <c r="E780">
        <v>2</v>
      </c>
      <c r="F780" t="s">
        <v>61</v>
      </c>
      <c r="G780" t="s">
        <v>62</v>
      </c>
      <c r="H780" t="s">
        <v>104</v>
      </c>
      <c r="I780" t="s">
        <v>74</v>
      </c>
      <c r="J780" t="s">
        <v>65</v>
      </c>
      <c r="K780" t="s">
        <v>75</v>
      </c>
      <c r="L780" t="s">
        <v>92</v>
      </c>
      <c r="M780" t="s">
        <v>56</v>
      </c>
      <c r="N780" t="s">
        <v>109</v>
      </c>
      <c r="O780" t="s">
        <v>82</v>
      </c>
      <c r="P780">
        <v>45</v>
      </c>
      <c r="Q780">
        <v>45</v>
      </c>
      <c r="R780">
        <v>45</v>
      </c>
      <c r="S780">
        <v>1</v>
      </c>
      <c r="T780">
        <f t="shared" si="108"/>
        <v>44</v>
      </c>
      <c r="U780">
        <v>44</v>
      </c>
      <c r="V780">
        <f t="shared" si="109"/>
        <v>0</v>
      </c>
      <c r="W780" s="3">
        <f t="shared" si="110"/>
        <v>2.2222222222222223E-2</v>
      </c>
      <c r="X780">
        <v>32</v>
      </c>
      <c r="Y780" s="4">
        <v>3.4</v>
      </c>
      <c r="Z780" s="4">
        <v>1.3</v>
      </c>
      <c r="AA780" s="5">
        <v>51444.76</v>
      </c>
      <c r="AB780" s="5">
        <f t="shared" si="111"/>
        <v>2263569.44</v>
      </c>
      <c r="AC780" s="5">
        <v>35092.239999999998</v>
      </c>
      <c r="AD780" s="5">
        <f t="shared" si="112"/>
        <v>1579150.8</v>
      </c>
      <c r="AE780" s="5">
        <v>100008.85</v>
      </c>
      <c r="AF780" s="5">
        <v>27270.26</v>
      </c>
      <c r="AG780" s="5">
        <v>10097.379999999999</v>
      </c>
      <c r="AH780" s="5">
        <v>1885</v>
      </c>
      <c r="AI780" s="5">
        <v>4600</v>
      </c>
      <c r="AJ780">
        <v>0</v>
      </c>
      <c r="AK780" s="5">
        <v>0</v>
      </c>
      <c r="AL780" s="5">
        <v>0</v>
      </c>
      <c r="AM780" s="5">
        <v>63540.58</v>
      </c>
      <c r="AN780">
        <v>8</v>
      </c>
      <c r="AO780">
        <v>8</v>
      </c>
      <c r="AP780" t="str">
        <f t="shared" si="113"/>
        <v>Yes</v>
      </c>
      <c r="AQ780">
        <v>0</v>
      </c>
      <c r="AR780" s="5">
        <f t="shared" si="114"/>
        <v>1786552.87</v>
      </c>
      <c r="AS780" s="5">
        <f t="shared" si="115"/>
        <v>477016.57</v>
      </c>
      <c r="AT780" t="s">
        <v>59</v>
      </c>
      <c r="AU780" t="s">
        <v>6164</v>
      </c>
      <c r="AV780" t="s">
        <v>6165</v>
      </c>
      <c r="AW780" t="s">
        <v>6166</v>
      </c>
      <c r="AX780" t="s">
        <v>6184</v>
      </c>
      <c r="AY780">
        <v>47</v>
      </c>
      <c r="AZ780">
        <v>0</v>
      </c>
      <c r="BA780">
        <v>0</v>
      </c>
      <c r="BB780" t="s">
        <v>6168</v>
      </c>
      <c r="BC780">
        <v>0</v>
      </c>
      <c r="BD780">
        <v>0</v>
      </c>
      <c r="BE780" t="s">
        <v>6169</v>
      </c>
      <c r="BF780" t="s">
        <v>6170</v>
      </c>
      <c r="BG780">
        <v>0</v>
      </c>
      <c r="BH780" t="s">
        <v>6171</v>
      </c>
      <c r="BI780">
        <v>56</v>
      </c>
      <c r="BJ780" t="s">
        <v>6187</v>
      </c>
      <c r="BK780">
        <v>0</v>
      </c>
      <c r="BL780">
        <v>58</v>
      </c>
      <c r="BM780" s="3">
        <f t="shared" si="116"/>
        <v>0.77586206896551724</v>
      </c>
    </row>
    <row r="781" spans="1:65">
      <c r="A781" t="s">
        <v>909</v>
      </c>
      <c r="B781" s="2">
        <v>45704</v>
      </c>
      <c r="C781" t="s">
        <v>47</v>
      </c>
      <c r="D781" t="s">
        <v>630</v>
      </c>
      <c r="E781">
        <v>2</v>
      </c>
      <c r="F781" t="s">
        <v>49</v>
      </c>
      <c r="G781" t="s">
        <v>50</v>
      </c>
      <c r="H781" t="s">
        <v>108</v>
      </c>
      <c r="I781" t="s">
        <v>74</v>
      </c>
      <c r="J781" t="s">
        <v>53</v>
      </c>
      <c r="K781" t="s">
        <v>75</v>
      </c>
      <c r="L781" t="s">
        <v>92</v>
      </c>
      <c r="M781" t="s">
        <v>56</v>
      </c>
      <c r="N781" t="s">
        <v>94</v>
      </c>
      <c r="O781" t="s">
        <v>58</v>
      </c>
      <c r="P781">
        <v>56</v>
      </c>
      <c r="Q781">
        <v>58</v>
      </c>
      <c r="R781">
        <v>58</v>
      </c>
      <c r="S781">
        <v>1</v>
      </c>
      <c r="T781">
        <f t="shared" si="108"/>
        <v>57</v>
      </c>
      <c r="U781">
        <v>55</v>
      </c>
      <c r="V781">
        <f t="shared" si="109"/>
        <v>2</v>
      </c>
      <c r="W781" s="3">
        <f t="shared" si="110"/>
        <v>1.7241379310344827E-2</v>
      </c>
      <c r="X781">
        <v>24</v>
      </c>
      <c r="Y781" s="4">
        <v>2.9</v>
      </c>
      <c r="Z781" s="4">
        <v>1.8</v>
      </c>
      <c r="AA781" s="5">
        <v>36176.1</v>
      </c>
      <c r="AB781" s="5">
        <f t="shared" si="111"/>
        <v>1989685.5</v>
      </c>
      <c r="AC781" s="5">
        <v>23816.21</v>
      </c>
      <c r="AD781" s="5">
        <f t="shared" si="112"/>
        <v>1381340.18</v>
      </c>
      <c r="AE781" s="5">
        <v>99129.7</v>
      </c>
      <c r="AF781" s="5">
        <v>27471.119999999999</v>
      </c>
      <c r="AG781" s="5">
        <v>8828.6299999999992</v>
      </c>
      <c r="AH781" s="5">
        <v>2610</v>
      </c>
      <c r="AI781" s="5">
        <v>3200</v>
      </c>
      <c r="AJ781">
        <v>0</v>
      </c>
      <c r="AK781" s="5">
        <v>0</v>
      </c>
      <c r="AL781" s="5">
        <v>1277.17</v>
      </c>
      <c r="AM781" s="5">
        <v>38382.379999999997</v>
      </c>
      <c r="AN781">
        <v>4</v>
      </c>
      <c r="AO781">
        <v>3</v>
      </c>
      <c r="AP781" t="str">
        <f t="shared" si="113"/>
        <v>Yes</v>
      </c>
      <c r="AQ781">
        <v>1</v>
      </c>
      <c r="AR781" s="5">
        <f t="shared" si="114"/>
        <v>1562239.18</v>
      </c>
      <c r="AS781" s="5">
        <f t="shared" si="115"/>
        <v>427446.32</v>
      </c>
      <c r="AT781" t="s">
        <v>59</v>
      </c>
      <c r="AU781" t="s">
        <v>6164</v>
      </c>
      <c r="AV781" t="s">
        <v>6165</v>
      </c>
      <c r="AW781" t="s">
        <v>6166</v>
      </c>
      <c r="AX781" t="s">
        <v>6184</v>
      </c>
      <c r="AY781">
        <v>57</v>
      </c>
      <c r="AZ781">
        <v>0</v>
      </c>
      <c r="BA781">
        <v>20</v>
      </c>
      <c r="BB781" t="s">
        <v>6180</v>
      </c>
      <c r="BC781">
        <v>0</v>
      </c>
      <c r="BD781">
        <v>0</v>
      </c>
      <c r="BE781" t="s">
        <v>6169</v>
      </c>
      <c r="BF781" t="s">
        <v>6170</v>
      </c>
      <c r="BG781">
        <v>0</v>
      </c>
      <c r="BH781" t="s">
        <v>6171</v>
      </c>
      <c r="BI781">
        <v>28</v>
      </c>
      <c r="BJ781" t="s">
        <v>6172</v>
      </c>
      <c r="BK781">
        <v>0</v>
      </c>
      <c r="BL781">
        <v>71</v>
      </c>
      <c r="BM781" s="3">
        <f t="shared" si="116"/>
        <v>0.81690140845070425</v>
      </c>
    </row>
    <row r="782" spans="1:65">
      <c r="A782" t="s">
        <v>910</v>
      </c>
      <c r="B782" s="2">
        <v>45704</v>
      </c>
      <c r="C782" t="s">
        <v>47</v>
      </c>
      <c r="D782" t="s">
        <v>630</v>
      </c>
      <c r="E782">
        <v>2</v>
      </c>
      <c r="F782" t="s">
        <v>61</v>
      </c>
      <c r="G782" t="s">
        <v>79</v>
      </c>
      <c r="H782" t="s">
        <v>100</v>
      </c>
      <c r="I782" t="s">
        <v>74</v>
      </c>
      <c r="J782" t="s">
        <v>65</v>
      </c>
      <c r="K782" t="s">
        <v>66</v>
      </c>
      <c r="L782" t="s">
        <v>55</v>
      </c>
      <c r="M782" t="s">
        <v>56</v>
      </c>
      <c r="N782" t="s">
        <v>69</v>
      </c>
      <c r="O782" t="s">
        <v>120</v>
      </c>
      <c r="P782">
        <v>59</v>
      </c>
      <c r="Q782">
        <v>63</v>
      </c>
      <c r="R782">
        <v>62</v>
      </c>
      <c r="S782">
        <v>1</v>
      </c>
      <c r="T782">
        <f t="shared" si="108"/>
        <v>61</v>
      </c>
      <c r="U782">
        <v>57</v>
      </c>
      <c r="V782">
        <f t="shared" si="109"/>
        <v>4</v>
      </c>
      <c r="W782" s="3">
        <f t="shared" si="110"/>
        <v>1.6129032258064516E-2</v>
      </c>
      <c r="X782">
        <v>24</v>
      </c>
      <c r="Y782" s="4">
        <v>5.0999999999999996</v>
      </c>
      <c r="Z782" s="4">
        <v>1.7</v>
      </c>
      <c r="AA782" s="5">
        <v>49479.02</v>
      </c>
      <c r="AB782" s="5">
        <f t="shared" si="111"/>
        <v>2820304.14</v>
      </c>
      <c r="AC782" s="5">
        <v>34692.93</v>
      </c>
      <c r="AD782" s="5">
        <f t="shared" si="112"/>
        <v>2150961.66</v>
      </c>
      <c r="AE782" s="5">
        <v>139016.92000000001</v>
      </c>
      <c r="AF782" s="5">
        <v>38304.14</v>
      </c>
      <c r="AG782" s="5">
        <v>9289.65</v>
      </c>
      <c r="AH782" s="5">
        <v>2465</v>
      </c>
      <c r="AI782" s="5">
        <v>4600</v>
      </c>
      <c r="AJ782">
        <v>0</v>
      </c>
      <c r="AK782" s="5">
        <v>0</v>
      </c>
      <c r="AL782" s="5">
        <v>3897.67</v>
      </c>
      <c r="AM782" s="5">
        <v>39565.129999999997</v>
      </c>
      <c r="AN782">
        <v>4</v>
      </c>
      <c r="AO782">
        <v>5</v>
      </c>
      <c r="AP782" t="str">
        <f t="shared" si="113"/>
        <v>No</v>
      </c>
      <c r="AQ782">
        <v>3</v>
      </c>
      <c r="AR782" s="5">
        <f t="shared" si="114"/>
        <v>2388100.17</v>
      </c>
      <c r="AS782" s="5">
        <f t="shared" si="115"/>
        <v>432203.97</v>
      </c>
      <c r="AT782" t="s">
        <v>59</v>
      </c>
      <c r="AU782" t="s">
        <v>6164</v>
      </c>
      <c r="AV782" t="s">
        <v>6165</v>
      </c>
      <c r="AW782" t="s">
        <v>6166</v>
      </c>
      <c r="AX782" t="s">
        <v>6167</v>
      </c>
      <c r="AY782">
        <v>65</v>
      </c>
      <c r="AZ782">
        <v>4</v>
      </c>
      <c r="BA782">
        <v>22</v>
      </c>
      <c r="BB782" t="s">
        <v>6185</v>
      </c>
      <c r="BC782">
        <v>1</v>
      </c>
      <c r="BD782">
        <v>0</v>
      </c>
      <c r="BE782" t="s">
        <v>6178</v>
      </c>
      <c r="BF782" t="s">
        <v>6170</v>
      </c>
      <c r="BG782">
        <v>0</v>
      </c>
      <c r="BH782" t="s">
        <v>6171</v>
      </c>
      <c r="BI782">
        <v>48</v>
      </c>
      <c r="BJ782" t="s">
        <v>6172</v>
      </c>
      <c r="BK782">
        <v>0</v>
      </c>
      <c r="BL782">
        <v>68</v>
      </c>
      <c r="BM782" s="3">
        <f t="shared" si="116"/>
        <v>0.91176470588235292</v>
      </c>
    </row>
    <row r="783" spans="1:65">
      <c r="A783" t="s">
        <v>911</v>
      </c>
      <c r="B783" s="2">
        <v>45704</v>
      </c>
      <c r="C783" t="s">
        <v>47</v>
      </c>
      <c r="D783" t="s">
        <v>630</v>
      </c>
      <c r="E783">
        <v>2</v>
      </c>
      <c r="F783" t="s">
        <v>61</v>
      </c>
      <c r="G783" t="s">
        <v>50</v>
      </c>
      <c r="H783" t="s">
        <v>157</v>
      </c>
      <c r="I783" t="s">
        <v>52</v>
      </c>
      <c r="J783" t="s">
        <v>81</v>
      </c>
      <c r="K783" t="s">
        <v>75</v>
      </c>
      <c r="L783" t="s">
        <v>92</v>
      </c>
      <c r="M783" t="s">
        <v>56</v>
      </c>
      <c r="N783" t="s">
        <v>69</v>
      </c>
      <c r="O783" t="s">
        <v>82</v>
      </c>
      <c r="P783">
        <v>40</v>
      </c>
      <c r="Q783">
        <v>40</v>
      </c>
      <c r="R783">
        <v>41</v>
      </c>
      <c r="S783">
        <v>1</v>
      </c>
      <c r="T783">
        <f t="shared" si="108"/>
        <v>40</v>
      </c>
      <c r="U783">
        <v>39</v>
      </c>
      <c r="V783">
        <f t="shared" si="109"/>
        <v>1</v>
      </c>
      <c r="W783" s="3">
        <f t="shared" si="110"/>
        <v>2.4390243902439025E-2</v>
      </c>
      <c r="X783">
        <v>30</v>
      </c>
      <c r="Y783" s="4">
        <v>5.5</v>
      </c>
      <c r="Z783" s="4">
        <v>1.6</v>
      </c>
      <c r="AA783" s="5">
        <v>77257.69</v>
      </c>
      <c r="AB783" s="5">
        <f t="shared" si="111"/>
        <v>3013049.91</v>
      </c>
      <c r="AC783" s="5">
        <v>53525.51</v>
      </c>
      <c r="AD783" s="5">
        <f t="shared" si="112"/>
        <v>2194545.91</v>
      </c>
      <c r="AE783" s="5">
        <v>131202.56</v>
      </c>
      <c r="AF783" s="5">
        <v>33778.629999999997</v>
      </c>
      <c r="AG783" s="5">
        <v>10159.06</v>
      </c>
      <c r="AH783" s="5">
        <v>2320</v>
      </c>
      <c r="AI783" s="5">
        <v>6800</v>
      </c>
      <c r="AJ783">
        <v>0</v>
      </c>
      <c r="AK783" s="5">
        <v>0</v>
      </c>
      <c r="AL783" s="5">
        <v>1525.68</v>
      </c>
      <c r="AM783" s="5">
        <v>24804.32</v>
      </c>
      <c r="AN783">
        <v>4</v>
      </c>
      <c r="AO783">
        <v>3</v>
      </c>
      <c r="AP783" t="str">
        <f t="shared" si="113"/>
        <v>Yes</v>
      </c>
      <c r="AQ783">
        <v>0</v>
      </c>
      <c r="AR783" s="5">
        <f t="shared" si="114"/>
        <v>2405136.16</v>
      </c>
      <c r="AS783" s="5">
        <f t="shared" si="115"/>
        <v>607913.75</v>
      </c>
      <c r="AT783" t="s">
        <v>59</v>
      </c>
      <c r="AU783" t="s">
        <v>6164</v>
      </c>
      <c r="AV783" t="s">
        <v>6165</v>
      </c>
      <c r="AW783" t="s">
        <v>6166</v>
      </c>
      <c r="AX783" t="s">
        <v>6184</v>
      </c>
      <c r="AY783">
        <v>45</v>
      </c>
      <c r="AZ783">
        <v>3</v>
      </c>
      <c r="BA783">
        <v>11</v>
      </c>
      <c r="BB783" t="s">
        <v>6185</v>
      </c>
      <c r="BC783">
        <v>0</v>
      </c>
      <c r="BD783">
        <v>0</v>
      </c>
      <c r="BE783" t="s">
        <v>6169</v>
      </c>
      <c r="BF783" t="s">
        <v>6170</v>
      </c>
      <c r="BG783">
        <v>1</v>
      </c>
      <c r="BH783" t="s">
        <v>6186</v>
      </c>
      <c r="BI783">
        <v>34</v>
      </c>
      <c r="BJ783" t="s">
        <v>6172</v>
      </c>
      <c r="BK783">
        <v>0</v>
      </c>
      <c r="BL783">
        <v>45</v>
      </c>
      <c r="BM783" s="3">
        <f t="shared" si="116"/>
        <v>0.91111111111111109</v>
      </c>
    </row>
    <row r="784" spans="1:65">
      <c r="A784" t="s">
        <v>912</v>
      </c>
      <c r="B784" s="2">
        <v>45704</v>
      </c>
      <c r="C784" t="s">
        <v>47</v>
      </c>
      <c r="D784" t="s">
        <v>630</v>
      </c>
      <c r="E784">
        <v>2</v>
      </c>
      <c r="F784" t="s">
        <v>61</v>
      </c>
      <c r="G784" t="s">
        <v>50</v>
      </c>
      <c r="H784" t="s">
        <v>157</v>
      </c>
      <c r="I784" t="s">
        <v>74</v>
      </c>
      <c r="J784" t="s">
        <v>65</v>
      </c>
      <c r="K784" t="s">
        <v>75</v>
      </c>
      <c r="L784" t="s">
        <v>92</v>
      </c>
      <c r="M784" t="s">
        <v>56</v>
      </c>
      <c r="N784" t="s">
        <v>76</v>
      </c>
      <c r="O784" t="s">
        <v>120</v>
      </c>
      <c r="P784">
        <v>46</v>
      </c>
      <c r="Q784">
        <v>50</v>
      </c>
      <c r="R784">
        <v>50</v>
      </c>
      <c r="S784">
        <v>1</v>
      </c>
      <c r="T784">
        <f t="shared" si="108"/>
        <v>49</v>
      </c>
      <c r="U784">
        <v>44</v>
      </c>
      <c r="V784">
        <f t="shared" si="109"/>
        <v>5</v>
      </c>
      <c r="W784" s="3">
        <f t="shared" si="110"/>
        <v>0.02</v>
      </c>
      <c r="X784">
        <v>30</v>
      </c>
      <c r="Y784" s="4">
        <v>2.8</v>
      </c>
      <c r="Z784" s="4">
        <v>1.5</v>
      </c>
      <c r="AA784" s="5">
        <v>51877.97</v>
      </c>
      <c r="AB784" s="5">
        <f t="shared" si="111"/>
        <v>2282630.6800000002</v>
      </c>
      <c r="AC784" s="5">
        <v>35433.949999999997</v>
      </c>
      <c r="AD784" s="5">
        <f t="shared" si="112"/>
        <v>1771697.5</v>
      </c>
      <c r="AE784" s="5">
        <v>109946.18</v>
      </c>
      <c r="AF784" s="5">
        <v>31564.59</v>
      </c>
      <c r="AG784" s="5">
        <v>9420.9599999999991</v>
      </c>
      <c r="AH784" s="5">
        <v>2175</v>
      </c>
      <c r="AI784" s="5">
        <v>4600</v>
      </c>
      <c r="AJ784">
        <v>0</v>
      </c>
      <c r="AK784" s="5">
        <v>0</v>
      </c>
      <c r="AL784" s="5">
        <v>4918</v>
      </c>
      <c r="AM784" s="5">
        <v>30644.81</v>
      </c>
      <c r="AN784">
        <v>4</v>
      </c>
      <c r="AO784">
        <v>4</v>
      </c>
      <c r="AP784" t="str">
        <f t="shared" si="113"/>
        <v>Yes</v>
      </c>
      <c r="AQ784">
        <v>1</v>
      </c>
      <c r="AR784" s="5">
        <f t="shared" si="114"/>
        <v>1964967.04</v>
      </c>
      <c r="AS784" s="5">
        <f t="shared" si="115"/>
        <v>317663.64</v>
      </c>
      <c r="AT784" t="s">
        <v>59</v>
      </c>
      <c r="AU784" t="s">
        <v>6164</v>
      </c>
      <c r="AV784" t="s">
        <v>6165</v>
      </c>
      <c r="AW784" t="s">
        <v>6166</v>
      </c>
      <c r="AX784" t="s">
        <v>6184</v>
      </c>
      <c r="AY784">
        <v>48</v>
      </c>
      <c r="AZ784">
        <v>0</v>
      </c>
      <c r="BA784">
        <v>32</v>
      </c>
      <c r="BB784" t="s">
        <v>6180</v>
      </c>
      <c r="BC784">
        <v>0</v>
      </c>
      <c r="BD784">
        <v>0</v>
      </c>
      <c r="BE784" t="s">
        <v>6169</v>
      </c>
      <c r="BF784" t="s">
        <v>6170</v>
      </c>
      <c r="BG784">
        <v>1</v>
      </c>
      <c r="BH784" t="s">
        <v>6186</v>
      </c>
      <c r="BI784">
        <v>20</v>
      </c>
      <c r="BJ784" t="s">
        <v>6172</v>
      </c>
      <c r="BK784">
        <v>0</v>
      </c>
      <c r="BL784">
        <v>62</v>
      </c>
      <c r="BM784" s="3">
        <f t="shared" si="116"/>
        <v>0.80645161290322576</v>
      </c>
    </row>
    <row r="785" spans="1:65">
      <c r="A785" t="s">
        <v>913</v>
      </c>
      <c r="B785" s="2">
        <v>45704</v>
      </c>
      <c r="C785" t="s">
        <v>47</v>
      </c>
      <c r="D785" t="s">
        <v>630</v>
      </c>
      <c r="E785">
        <v>2</v>
      </c>
      <c r="F785" t="s">
        <v>72</v>
      </c>
      <c r="G785" t="s">
        <v>79</v>
      </c>
      <c r="H785" t="s">
        <v>86</v>
      </c>
      <c r="I785" t="s">
        <v>74</v>
      </c>
      <c r="J785" t="s">
        <v>53</v>
      </c>
      <c r="K785" t="s">
        <v>75</v>
      </c>
      <c r="L785" t="s">
        <v>92</v>
      </c>
      <c r="M785" t="s">
        <v>68</v>
      </c>
      <c r="N785" t="s">
        <v>69</v>
      </c>
      <c r="O785" t="s">
        <v>58</v>
      </c>
      <c r="P785">
        <v>57</v>
      </c>
      <c r="Q785">
        <v>61</v>
      </c>
      <c r="R785">
        <v>60</v>
      </c>
      <c r="S785">
        <v>2</v>
      </c>
      <c r="T785">
        <f t="shared" si="108"/>
        <v>58</v>
      </c>
      <c r="U785">
        <v>56</v>
      </c>
      <c r="V785">
        <f t="shared" si="109"/>
        <v>2</v>
      </c>
      <c r="W785" s="3">
        <f t="shared" si="110"/>
        <v>3.3333333333333333E-2</v>
      </c>
      <c r="X785">
        <v>21</v>
      </c>
      <c r="Y785" s="4">
        <v>9.8000000000000007</v>
      </c>
      <c r="Z785" s="4">
        <v>2</v>
      </c>
      <c r="AA785" s="5">
        <v>35848.61</v>
      </c>
      <c r="AB785" s="5">
        <f t="shared" si="111"/>
        <v>2007522.16</v>
      </c>
      <c r="AC785" s="5">
        <v>22882.57</v>
      </c>
      <c r="AD785" s="5">
        <f t="shared" si="112"/>
        <v>1372954.2</v>
      </c>
      <c r="AE785" s="5">
        <v>102664.37</v>
      </c>
      <c r="AF785" s="5">
        <v>26939.86</v>
      </c>
      <c r="AG785" s="5">
        <v>8729.7199999999993</v>
      </c>
      <c r="AH785" s="5">
        <v>2900</v>
      </c>
      <c r="AI785" s="5">
        <v>6400</v>
      </c>
      <c r="AJ785">
        <v>1</v>
      </c>
      <c r="AK785" s="5">
        <v>9143.66</v>
      </c>
      <c r="AL785" s="5">
        <v>1322.11</v>
      </c>
      <c r="AM785" s="5">
        <v>37539.1</v>
      </c>
      <c r="AN785">
        <v>4</v>
      </c>
      <c r="AO785">
        <v>4</v>
      </c>
      <c r="AP785" t="str">
        <f t="shared" si="113"/>
        <v>Yes</v>
      </c>
      <c r="AQ785">
        <v>1</v>
      </c>
      <c r="AR785" s="5">
        <f t="shared" si="114"/>
        <v>1568593.02</v>
      </c>
      <c r="AS785" s="5">
        <f t="shared" si="115"/>
        <v>438929.14</v>
      </c>
      <c r="AT785" t="s">
        <v>59</v>
      </c>
      <c r="AU785" t="s">
        <v>6181</v>
      </c>
      <c r="AV785" t="s">
        <v>6182</v>
      </c>
      <c r="AW785" t="s">
        <v>6183</v>
      </c>
      <c r="AX785" t="s">
        <v>6177</v>
      </c>
      <c r="AY785">
        <v>60</v>
      </c>
      <c r="AZ785">
        <v>0</v>
      </c>
      <c r="BA785">
        <v>17</v>
      </c>
      <c r="BB785" t="s">
        <v>6180</v>
      </c>
      <c r="BC785">
        <v>0</v>
      </c>
      <c r="BD785">
        <v>0</v>
      </c>
      <c r="BE785" t="s">
        <v>6169</v>
      </c>
      <c r="BF785" t="s">
        <v>6170</v>
      </c>
      <c r="BG785">
        <v>0</v>
      </c>
      <c r="BH785" t="s">
        <v>6171</v>
      </c>
      <c r="BI785">
        <v>32</v>
      </c>
      <c r="BJ785" t="s">
        <v>6172</v>
      </c>
      <c r="BK785">
        <v>0</v>
      </c>
      <c r="BL785">
        <v>77</v>
      </c>
      <c r="BM785" s="3">
        <f t="shared" si="116"/>
        <v>0.77922077922077926</v>
      </c>
    </row>
    <row r="786" spans="1:65">
      <c r="A786" t="s">
        <v>914</v>
      </c>
      <c r="B786" s="2">
        <v>45704</v>
      </c>
      <c r="C786" t="s">
        <v>47</v>
      </c>
      <c r="D786" t="s">
        <v>630</v>
      </c>
      <c r="E786">
        <v>2</v>
      </c>
      <c r="F786" t="s">
        <v>72</v>
      </c>
      <c r="G786" t="s">
        <v>62</v>
      </c>
      <c r="H786" t="s">
        <v>155</v>
      </c>
      <c r="I786" t="s">
        <v>64</v>
      </c>
      <c r="J786" t="s">
        <v>81</v>
      </c>
      <c r="K786" t="s">
        <v>75</v>
      </c>
      <c r="L786" t="s">
        <v>92</v>
      </c>
      <c r="M786" t="s">
        <v>68</v>
      </c>
      <c r="N786" t="s">
        <v>76</v>
      </c>
      <c r="O786" t="s">
        <v>82</v>
      </c>
      <c r="P786">
        <v>42</v>
      </c>
      <c r="Q786">
        <v>45</v>
      </c>
      <c r="R786">
        <v>46</v>
      </c>
      <c r="S786">
        <v>1</v>
      </c>
      <c r="T786">
        <f t="shared" si="108"/>
        <v>45</v>
      </c>
      <c r="U786">
        <v>41</v>
      </c>
      <c r="V786">
        <f t="shared" si="109"/>
        <v>4</v>
      </c>
      <c r="W786" s="3">
        <f t="shared" si="110"/>
        <v>2.1739130434782608E-2</v>
      </c>
      <c r="X786">
        <v>29</v>
      </c>
      <c r="Y786" s="4">
        <v>0.3</v>
      </c>
      <c r="Z786" s="4">
        <v>1.1000000000000001</v>
      </c>
      <c r="AA786" s="5">
        <v>78949.66</v>
      </c>
      <c r="AB786" s="5">
        <f t="shared" si="111"/>
        <v>3236936.06</v>
      </c>
      <c r="AC786" s="5">
        <v>51152.27</v>
      </c>
      <c r="AD786" s="5">
        <f t="shared" si="112"/>
        <v>2353004.42</v>
      </c>
      <c r="AE786" s="5">
        <v>134439.87</v>
      </c>
      <c r="AF786" s="5">
        <v>38164.18</v>
      </c>
      <c r="AG786" s="5">
        <v>10184.299999999999</v>
      </c>
      <c r="AH786" s="5">
        <v>1595</v>
      </c>
      <c r="AI786" s="5">
        <v>6800</v>
      </c>
      <c r="AJ786">
        <v>0</v>
      </c>
      <c r="AK786" s="5">
        <v>0</v>
      </c>
      <c r="AL786" s="5">
        <v>6044.17</v>
      </c>
      <c r="AM786" s="5">
        <v>27837.18</v>
      </c>
      <c r="AN786">
        <v>4</v>
      </c>
      <c r="AO786">
        <v>5</v>
      </c>
      <c r="AP786" t="str">
        <f t="shared" si="113"/>
        <v>No</v>
      </c>
      <c r="AQ786">
        <v>1</v>
      </c>
      <c r="AR786" s="5">
        <f t="shared" si="114"/>
        <v>2578069.12</v>
      </c>
      <c r="AS786" s="5">
        <f t="shared" si="115"/>
        <v>658866.93999999994</v>
      </c>
      <c r="AT786" t="s">
        <v>59</v>
      </c>
      <c r="AU786" t="s">
        <v>6164</v>
      </c>
      <c r="AV786" t="s">
        <v>6165</v>
      </c>
      <c r="AW786" t="s">
        <v>6166</v>
      </c>
      <c r="AX786" t="s">
        <v>6184</v>
      </c>
      <c r="AY786">
        <v>42</v>
      </c>
      <c r="AZ786">
        <v>0</v>
      </c>
      <c r="BA786">
        <v>27</v>
      </c>
      <c r="BB786" t="s">
        <v>6180</v>
      </c>
      <c r="BC786">
        <v>1</v>
      </c>
      <c r="BD786">
        <v>0</v>
      </c>
      <c r="BE786" t="s">
        <v>6178</v>
      </c>
      <c r="BF786" t="s">
        <v>6170</v>
      </c>
      <c r="BG786">
        <v>1</v>
      </c>
      <c r="BH786" t="s">
        <v>6186</v>
      </c>
      <c r="BI786">
        <v>40</v>
      </c>
      <c r="BJ786" t="s">
        <v>6172</v>
      </c>
      <c r="BK786">
        <v>0</v>
      </c>
      <c r="BL786">
        <v>51</v>
      </c>
      <c r="BM786" s="3">
        <f t="shared" si="116"/>
        <v>0.90196078431372551</v>
      </c>
    </row>
    <row r="787" spans="1:65">
      <c r="A787" t="s">
        <v>915</v>
      </c>
      <c r="B787" s="2">
        <v>45704</v>
      </c>
      <c r="C787" t="s">
        <v>47</v>
      </c>
      <c r="D787" t="s">
        <v>630</v>
      </c>
      <c r="E787">
        <v>2</v>
      </c>
      <c r="F787" t="s">
        <v>78</v>
      </c>
      <c r="G787" t="s">
        <v>62</v>
      </c>
      <c r="H787" t="s">
        <v>190</v>
      </c>
      <c r="I787" t="s">
        <v>52</v>
      </c>
      <c r="J787" t="s">
        <v>53</v>
      </c>
      <c r="K787" t="s">
        <v>75</v>
      </c>
      <c r="L787" t="s">
        <v>92</v>
      </c>
      <c r="M787" t="s">
        <v>68</v>
      </c>
      <c r="N787" t="s">
        <v>69</v>
      </c>
      <c r="O787" t="s">
        <v>58</v>
      </c>
      <c r="P787">
        <v>63</v>
      </c>
      <c r="Q787">
        <v>65</v>
      </c>
      <c r="R787">
        <v>61</v>
      </c>
      <c r="S787">
        <v>2</v>
      </c>
      <c r="T787">
        <f t="shared" si="108"/>
        <v>59</v>
      </c>
      <c r="U787">
        <v>59</v>
      </c>
      <c r="V787">
        <f t="shared" si="109"/>
        <v>0</v>
      </c>
      <c r="W787" s="3">
        <f t="shared" si="110"/>
        <v>3.2786885245901641E-2</v>
      </c>
      <c r="X787">
        <v>37</v>
      </c>
      <c r="Y787" s="4">
        <v>4.3</v>
      </c>
      <c r="Z787" s="4">
        <v>1.7</v>
      </c>
      <c r="AA787" s="5">
        <v>35767.07</v>
      </c>
      <c r="AB787" s="5">
        <f t="shared" si="111"/>
        <v>2110257.13</v>
      </c>
      <c r="AC787" s="5">
        <v>22818.09</v>
      </c>
      <c r="AD787" s="5">
        <f t="shared" si="112"/>
        <v>1391903.49</v>
      </c>
      <c r="AE787" s="5">
        <v>109338.06</v>
      </c>
      <c r="AF787" s="5">
        <v>30504.39</v>
      </c>
      <c r="AG787" s="5">
        <v>11409.2</v>
      </c>
      <c r="AH787" s="5">
        <v>2465</v>
      </c>
      <c r="AI787" s="5">
        <v>6400</v>
      </c>
      <c r="AJ787">
        <v>1</v>
      </c>
      <c r="AK787" s="5">
        <v>8100.6</v>
      </c>
      <c r="AL787" s="5">
        <v>0</v>
      </c>
      <c r="AM787" s="5">
        <v>36786.83</v>
      </c>
      <c r="AN787">
        <v>4</v>
      </c>
      <c r="AO787">
        <v>4</v>
      </c>
      <c r="AP787" t="str">
        <f t="shared" si="113"/>
        <v>Yes</v>
      </c>
      <c r="AQ787">
        <v>1</v>
      </c>
      <c r="AR787" s="5">
        <f t="shared" si="114"/>
        <v>1596907.57</v>
      </c>
      <c r="AS787" s="5">
        <f t="shared" si="115"/>
        <v>513349.56</v>
      </c>
      <c r="AT787" t="s">
        <v>116</v>
      </c>
      <c r="AU787" t="s">
        <v>6181</v>
      </c>
      <c r="AV787" t="s">
        <v>6182</v>
      </c>
      <c r="AW787" t="s">
        <v>6183</v>
      </c>
      <c r="AX787" t="s">
        <v>6167</v>
      </c>
      <c r="AY787">
        <v>65</v>
      </c>
      <c r="AZ787">
        <v>0</v>
      </c>
      <c r="BA787">
        <v>0</v>
      </c>
      <c r="BB787" t="s">
        <v>6168</v>
      </c>
      <c r="BC787">
        <v>0</v>
      </c>
      <c r="BD787">
        <v>0</v>
      </c>
      <c r="BE787" t="s">
        <v>6169</v>
      </c>
      <c r="BF787" t="s">
        <v>6170</v>
      </c>
      <c r="BG787">
        <v>1</v>
      </c>
      <c r="BH787" t="s">
        <v>6186</v>
      </c>
      <c r="BI787">
        <v>48</v>
      </c>
      <c r="BJ787" t="s">
        <v>6172</v>
      </c>
      <c r="BK787">
        <v>0</v>
      </c>
      <c r="BL787">
        <v>70</v>
      </c>
      <c r="BM787" s="3">
        <f t="shared" si="116"/>
        <v>0.87142857142857144</v>
      </c>
    </row>
    <row r="788" spans="1:65">
      <c r="A788" t="s">
        <v>916</v>
      </c>
      <c r="B788" s="2">
        <v>45704</v>
      </c>
      <c r="C788" t="s">
        <v>47</v>
      </c>
      <c r="D788" t="s">
        <v>630</v>
      </c>
      <c r="E788">
        <v>2</v>
      </c>
      <c r="F788" t="s">
        <v>78</v>
      </c>
      <c r="G788" t="s">
        <v>50</v>
      </c>
      <c r="H788" t="s">
        <v>173</v>
      </c>
      <c r="I788" t="s">
        <v>74</v>
      </c>
      <c r="J788" t="s">
        <v>65</v>
      </c>
      <c r="K788" t="s">
        <v>54</v>
      </c>
      <c r="L788" t="s">
        <v>87</v>
      </c>
      <c r="M788" t="s">
        <v>56</v>
      </c>
      <c r="N788" t="s">
        <v>76</v>
      </c>
      <c r="O788" t="s">
        <v>120</v>
      </c>
      <c r="P788">
        <v>50</v>
      </c>
      <c r="Q788">
        <v>53</v>
      </c>
      <c r="R788">
        <v>52</v>
      </c>
      <c r="S788">
        <v>1</v>
      </c>
      <c r="T788">
        <f t="shared" si="108"/>
        <v>51</v>
      </c>
      <c r="U788">
        <v>48</v>
      </c>
      <c r="V788">
        <f t="shared" si="109"/>
        <v>3</v>
      </c>
      <c r="W788" s="3">
        <f t="shared" si="110"/>
        <v>1.9230769230769232E-2</v>
      </c>
      <c r="X788">
        <v>32</v>
      </c>
      <c r="Y788" s="4">
        <v>7.5</v>
      </c>
      <c r="Z788" s="4">
        <v>2.2999999999999998</v>
      </c>
      <c r="AA788" s="5">
        <v>56115.73</v>
      </c>
      <c r="AB788" s="5">
        <f t="shared" si="111"/>
        <v>2693555.04</v>
      </c>
      <c r="AC788" s="5">
        <v>35666.21</v>
      </c>
      <c r="AD788" s="5">
        <f t="shared" si="112"/>
        <v>1854642.92</v>
      </c>
      <c r="AE788" s="5">
        <v>115474.9</v>
      </c>
      <c r="AF788" s="5">
        <v>35476.720000000001</v>
      </c>
      <c r="AG788" s="5">
        <v>10386.51</v>
      </c>
      <c r="AH788" s="5">
        <v>3335</v>
      </c>
      <c r="AI788" s="5">
        <v>4600</v>
      </c>
      <c r="AJ788">
        <v>0</v>
      </c>
      <c r="AK788" s="5">
        <v>0</v>
      </c>
      <c r="AL788" s="5">
        <v>2972.38</v>
      </c>
      <c r="AM788" s="5">
        <v>29698.66</v>
      </c>
      <c r="AN788">
        <v>4</v>
      </c>
      <c r="AO788">
        <v>4</v>
      </c>
      <c r="AP788" t="str">
        <f t="shared" si="113"/>
        <v>Yes</v>
      </c>
      <c r="AQ788">
        <v>0</v>
      </c>
      <c r="AR788" s="5">
        <f t="shared" si="114"/>
        <v>2056587.09</v>
      </c>
      <c r="AS788" s="5">
        <f t="shared" si="115"/>
        <v>636967.94999999995</v>
      </c>
      <c r="AT788" t="s">
        <v>59</v>
      </c>
      <c r="AU788" t="s">
        <v>6164</v>
      </c>
      <c r="AV788" t="s">
        <v>6165</v>
      </c>
      <c r="AW788" t="s">
        <v>6166</v>
      </c>
      <c r="AX788" t="s">
        <v>6167</v>
      </c>
      <c r="AY788">
        <v>53</v>
      </c>
      <c r="AZ788">
        <v>2</v>
      </c>
      <c r="BA788">
        <v>20</v>
      </c>
      <c r="BB788" t="s">
        <v>6185</v>
      </c>
      <c r="BC788">
        <v>0</v>
      </c>
      <c r="BD788">
        <v>0</v>
      </c>
      <c r="BE788" t="s">
        <v>6169</v>
      </c>
      <c r="BF788" t="s">
        <v>6170</v>
      </c>
      <c r="BG788">
        <v>1</v>
      </c>
      <c r="BH788" t="s">
        <v>6186</v>
      </c>
      <c r="BI788">
        <v>58</v>
      </c>
      <c r="BJ788" t="s">
        <v>6187</v>
      </c>
      <c r="BK788">
        <v>0</v>
      </c>
      <c r="BL788">
        <v>60</v>
      </c>
      <c r="BM788" s="3">
        <f t="shared" si="116"/>
        <v>0.8666666666666667</v>
      </c>
    </row>
    <row r="789" spans="1:65">
      <c r="A789" t="s">
        <v>917</v>
      </c>
      <c r="B789" s="2">
        <v>45705</v>
      </c>
      <c r="C789" t="s">
        <v>47</v>
      </c>
      <c r="D789" t="s">
        <v>630</v>
      </c>
      <c r="E789">
        <v>2</v>
      </c>
      <c r="F789" t="s">
        <v>72</v>
      </c>
      <c r="G789" t="s">
        <v>79</v>
      </c>
      <c r="H789" t="s">
        <v>159</v>
      </c>
      <c r="I789" t="s">
        <v>74</v>
      </c>
      <c r="J789" t="s">
        <v>53</v>
      </c>
      <c r="K789" t="s">
        <v>66</v>
      </c>
      <c r="L789" t="s">
        <v>87</v>
      </c>
      <c r="M789" t="s">
        <v>68</v>
      </c>
      <c r="N789" t="s">
        <v>94</v>
      </c>
      <c r="O789" t="s">
        <v>70</v>
      </c>
      <c r="P789">
        <v>51</v>
      </c>
      <c r="Q789">
        <v>54</v>
      </c>
      <c r="R789">
        <v>55</v>
      </c>
      <c r="S789">
        <v>1</v>
      </c>
      <c r="T789">
        <f t="shared" si="108"/>
        <v>54</v>
      </c>
      <c r="U789">
        <v>51</v>
      </c>
      <c r="V789">
        <f t="shared" si="109"/>
        <v>3</v>
      </c>
      <c r="W789" s="3">
        <f t="shared" si="110"/>
        <v>1.8181818181818181E-2</v>
      </c>
      <c r="X789">
        <v>21</v>
      </c>
      <c r="Y789" s="4">
        <v>5</v>
      </c>
      <c r="Z789" s="4">
        <v>1.6</v>
      </c>
      <c r="AA789" s="5">
        <v>34242.5</v>
      </c>
      <c r="AB789" s="5">
        <f t="shared" si="111"/>
        <v>1746367.5</v>
      </c>
      <c r="AC789" s="5">
        <v>23218.97</v>
      </c>
      <c r="AD789" s="5">
        <f t="shared" si="112"/>
        <v>1277043.3500000001</v>
      </c>
      <c r="AE789" s="5">
        <v>93519.82</v>
      </c>
      <c r="AF789" s="5">
        <v>24327.03</v>
      </c>
      <c r="AG789" s="5">
        <v>8344.7999999999993</v>
      </c>
      <c r="AH789" s="5">
        <v>2320</v>
      </c>
      <c r="AI789" s="5">
        <v>3200</v>
      </c>
      <c r="AJ789">
        <v>1</v>
      </c>
      <c r="AK789" s="5">
        <v>8459.0400000000009</v>
      </c>
      <c r="AL789" s="5">
        <v>2027.64</v>
      </c>
      <c r="AM789" s="5">
        <v>31521.38</v>
      </c>
      <c r="AN789">
        <v>4</v>
      </c>
      <c r="AO789">
        <v>3</v>
      </c>
      <c r="AP789" t="str">
        <f t="shared" si="113"/>
        <v>Yes</v>
      </c>
      <c r="AQ789">
        <v>1</v>
      </c>
      <c r="AR789" s="5">
        <f t="shared" si="114"/>
        <v>1450763.06</v>
      </c>
      <c r="AS789" s="5">
        <f t="shared" si="115"/>
        <v>295604.44</v>
      </c>
      <c r="AT789" t="s">
        <v>59</v>
      </c>
      <c r="AU789" t="s">
        <v>6194</v>
      </c>
      <c r="AV789" t="s">
        <v>6195</v>
      </c>
      <c r="AW789" t="s">
        <v>6183</v>
      </c>
      <c r="AX789" t="s">
        <v>6184</v>
      </c>
      <c r="AY789">
        <v>54</v>
      </c>
      <c r="AZ789">
        <v>0</v>
      </c>
      <c r="BA789">
        <v>21</v>
      </c>
      <c r="BB789" t="s">
        <v>6180</v>
      </c>
      <c r="BC789">
        <v>0</v>
      </c>
      <c r="BD789">
        <v>0</v>
      </c>
      <c r="BE789" t="s">
        <v>6169</v>
      </c>
      <c r="BF789" t="s">
        <v>6170</v>
      </c>
      <c r="BG789">
        <v>0</v>
      </c>
      <c r="BH789" t="s">
        <v>6171</v>
      </c>
      <c r="BI789">
        <v>44</v>
      </c>
      <c r="BJ789" t="s">
        <v>6172</v>
      </c>
      <c r="BK789">
        <v>0</v>
      </c>
      <c r="BL789">
        <v>75</v>
      </c>
      <c r="BM789" s="3">
        <f t="shared" si="116"/>
        <v>0.73333333333333328</v>
      </c>
    </row>
    <row r="790" spans="1:65">
      <c r="A790" t="s">
        <v>918</v>
      </c>
      <c r="B790" s="2">
        <v>45705</v>
      </c>
      <c r="C790" t="s">
        <v>47</v>
      </c>
      <c r="D790" t="s">
        <v>630</v>
      </c>
      <c r="E790">
        <v>2</v>
      </c>
      <c r="F790" t="s">
        <v>61</v>
      </c>
      <c r="G790" t="s">
        <v>79</v>
      </c>
      <c r="H790" t="s">
        <v>98</v>
      </c>
      <c r="I790" t="s">
        <v>74</v>
      </c>
      <c r="J790" t="s">
        <v>81</v>
      </c>
      <c r="K790" t="s">
        <v>66</v>
      </c>
      <c r="L790" t="s">
        <v>92</v>
      </c>
      <c r="M790" t="s">
        <v>56</v>
      </c>
      <c r="N790" t="s">
        <v>94</v>
      </c>
      <c r="O790" t="s">
        <v>120</v>
      </c>
      <c r="P790">
        <v>32</v>
      </c>
      <c r="Q790">
        <v>33</v>
      </c>
      <c r="R790">
        <v>31</v>
      </c>
      <c r="S790">
        <v>1</v>
      </c>
      <c r="T790">
        <f t="shared" si="108"/>
        <v>30</v>
      </c>
      <c r="U790">
        <v>30</v>
      </c>
      <c r="V790">
        <f t="shared" si="109"/>
        <v>0</v>
      </c>
      <c r="W790" s="3">
        <f t="shared" si="110"/>
        <v>3.2258064516129031E-2</v>
      </c>
      <c r="X790">
        <v>19</v>
      </c>
      <c r="Y790" s="4">
        <v>3.4</v>
      </c>
      <c r="Z790" s="4">
        <v>0.7</v>
      </c>
      <c r="AA790" s="5">
        <v>72644.44</v>
      </c>
      <c r="AB790" s="5">
        <f t="shared" si="111"/>
        <v>2179333.2000000002</v>
      </c>
      <c r="AC790" s="5">
        <v>53974.51</v>
      </c>
      <c r="AD790" s="5">
        <f t="shared" si="112"/>
        <v>1673209.81</v>
      </c>
      <c r="AE790" s="5">
        <v>94138.54</v>
      </c>
      <c r="AF790" s="5">
        <v>25181.91</v>
      </c>
      <c r="AG790" s="5">
        <v>9020.27</v>
      </c>
      <c r="AH790" s="5">
        <v>1015</v>
      </c>
      <c r="AI790" s="5">
        <v>6800</v>
      </c>
      <c r="AJ790">
        <v>0</v>
      </c>
      <c r="AK790" s="5">
        <v>0</v>
      </c>
      <c r="AL790" s="5">
        <v>0</v>
      </c>
      <c r="AM790" s="5">
        <v>20155.48</v>
      </c>
      <c r="AN790">
        <v>4</v>
      </c>
      <c r="AO790">
        <v>3</v>
      </c>
      <c r="AP790" t="str">
        <f t="shared" si="113"/>
        <v>Yes</v>
      </c>
      <c r="AQ790">
        <v>1</v>
      </c>
      <c r="AR790" s="5">
        <f t="shared" si="114"/>
        <v>1829521.01</v>
      </c>
      <c r="AS790" s="5">
        <f t="shared" si="115"/>
        <v>349812.19</v>
      </c>
      <c r="AT790" t="s">
        <v>59</v>
      </c>
      <c r="AU790" t="s">
        <v>6164</v>
      </c>
      <c r="AV790" t="s">
        <v>6165</v>
      </c>
      <c r="AW790" t="s">
        <v>6166</v>
      </c>
      <c r="AX790" t="s">
        <v>6167</v>
      </c>
      <c r="AY790">
        <v>36</v>
      </c>
      <c r="AZ790">
        <v>1</v>
      </c>
      <c r="BA790">
        <v>0</v>
      </c>
      <c r="BB790" t="s">
        <v>6168</v>
      </c>
      <c r="BC790">
        <v>0</v>
      </c>
      <c r="BD790">
        <v>0</v>
      </c>
      <c r="BE790" t="s">
        <v>6169</v>
      </c>
      <c r="BF790" t="s">
        <v>6170</v>
      </c>
      <c r="BG790">
        <v>0</v>
      </c>
      <c r="BH790" t="s">
        <v>6171</v>
      </c>
      <c r="BI790">
        <v>13</v>
      </c>
      <c r="BJ790" t="s">
        <v>6172</v>
      </c>
      <c r="BK790">
        <v>0</v>
      </c>
      <c r="BL790">
        <v>49</v>
      </c>
      <c r="BM790" s="3">
        <f t="shared" si="116"/>
        <v>0.63265306122448983</v>
      </c>
    </row>
    <row r="791" spans="1:65">
      <c r="A791" t="s">
        <v>919</v>
      </c>
      <c r="B791" s="2">
        <v>45705</v>
      </c>
      <c r="C791" t="s">
        <v>47</v>
      </c>
      <c r="D791" t="s">
        <v>630</v>
      </c>
      <c r="E791">
        <v>2</v>
      </c>
      <c r="F791" t="s">
        <v>49</v>
      </c>
      <c r="G791" t="s">
        <v>62</v>
      </c>
      <c r="H791" t="s">
        <v>141</v>
      </c>
      <c r="I791" t="s">
        <v>74</v>
      </c>
      <c r="J791" t="s">
        <v>53</v>
      </c>
      <c r="K791" t="s">
        <v>66</v>
      </c>
      <c r="L791" t="s">
        <v>67</v>
      </c>
      <c r="M791" t="s">
        <v>56</v>
      </c>
      <c r="N791" t="s">
        <v>76</v>
      </c>
      <c r="O791" t="s">
        <v>58</v>
      </c>
      <c r="P791">
        <v>66</v>
      </c>
      <c r="Q791">
        <v>69</v>
      </c>
      <c r="R791">
        <v>70</v>
      </c>
      <c r="S791">
        <v>2</v>
      </c>
      <c r="T791">
        <f t="shared" si="108"/>
        <v>68</v>
      </c>
      <c r="U791">
        <v>66</v>
      </c>
      <c r="V791">
        <f t="shared" si="109"/>
        <v>2</v>
      </c>
      <c r="W791" s="3">
        <f t="shared" si="110"/>
        <v>2.8571428571428571E-2</v>
      </c>
      <c r="X791">
        <v>21</v>
      </c>
      <c r="Y791" s="4">
        <v>2.8</v>
      </c>
      <c r="Z791" s="4">
        <v>1.3</v>
      </c>
      <c r="AA791" s="5">
        <v>33468.480000000003</v>
      </c>
      <c r="AB791" s="5">
        <f t="shared" si="111"/>
        <v>2208919.6800000002</v>
      </c>
      <c r="AC791" s="5">
        <v>22859.86</v>
      </c>
      <c r="AD791" s="5">
        <f t="shared" si="112"/>
        <v>1600190.2</v>
      </c>
      <c r="AE791" s="5">
        <v>121187.82</v>
      </c>
      <c r="AF791" s="5">
        <v>32354.86</v>
      </c>
      <c r="AG791" s="5">
        <v>8803.15</v>
      </c>
      <c r="AH791" s="5">
        <v>1885</v>
      </c>
      <c r="AI791" s="5">
        <v>6400</v>
      </c>
      <c r="AJ791">
        <v>0</v>
      </c>
      <c r="AK791" s="5">
        <v>0</v>
      </c>
      <c r="AL791" s="5">
        <v>1275.18</v>
      </c>
      <c r="AM791" s="5">
        <v>48114.74</v>
      </c>
      <c r="AN791">
        <v>4</v>
      </c>
      <c r="AO791">
        <v>5</v>
      </c>
      <c r="AP791" t="str">
        <f t="shared" si="113"/>
        <v>No</v>
      </c>
      <c r="AQ791">
        <v>3</v>
      </c>
      <c r="AR791" s="5">
        <f t="shared" si="114"/>
        <v>1820210.95</v>
      </c>
      <c r="AS791" s="5">
        <f t="shared" si="115"/>
        <v>388708.73</v>
      </c>
      <c r="AT791" t="s">
        <v>59</v>
      </c>
      <c r="AU791" t="s">
        <v>6164</v>
      </c>
      <c r="AV791" t="s">
        <v>6165</v>
      </c>
      <c r="AW791" t="s">
        <v>6166</v>
      </c>
      <c r="AX791" t="s">
        <v>6184</v>
      </c>
      <c r="AY791">
        <v>67</v>
      </c>
      <c r="AZ791">
        <v>0</v>
      </c>
      <c r="BA791">
        <v>21</v>
      </c>
      <c r="BB791" t="s">
        <v>6180</v>
      </c>
      <c r="BC791">
        <v>1</v>
      </c>
      <c r="BD791">
        <v>0</v>
      </c>
      <c r="BE791" t="s">
        <v>6178</v>
      </c>
      <c r="BF791" t="s">
        <v>6170</v>
      </c>
      <c r="BG791">
        <v>0</v>
      </c>
      <c r="BH791" t="s">
        <v>6171</v>
      </c>
      <c r="BI791">
        <v>51</v>
      </c>
      <c r="BJ791" t="s">
        <v>6187</v>
      </c>
      <c r="BK791">
        <v>0</v>
      </c>
      <c r="BL791">
        <v>75</v>
      </c>
      <c r="BM791" s="3">
        <f t="shared" si="116"/>
        <v>0.93333333333333335</v>
      </c>
    </row>
    <row r="792" spans="1:65">
      <c r="A792" t="s">
        <v>920</v>
      </c>
      <c r="B792" s="2">
        <v>45705</v>
      </c>
      <c r="C792" t="s">
        <v>47</v>
      </c>
      <c r="D792" t="s">
        <v>630</v>
      </c>
      <c r="E792">
        <v>2</v>
      </c>
      <c r="F792" t="s">
        <v>61</v>
      </c>
      <c r="G792" t="s">
        <v>62</v>
      </c>
      <c r="H792" t="s">
        <v>104</v>
      </c>
      <c r="I792" t="s">
        <v>52</v>
      </c>
      <c r="J792" t="s">
        <v>53</v>
      </c>
      <c r="K792" t="s">
        <v>66</v>
      </c>
      <c r="L792" t="s">
        <v>92</v>
      </c>
      <c r="M792" t="s">
        <v>56</v>
      </c>
      <c r="N792" t="s">
        <v>57</v>
      </c>
      <c r="O792" t="s">
        <v>82</v>
      </c>
      <c r="P792">
        <v>65</v>
      </c>
      <c r="Q792">
        <v>67</v>
      </c>
      <c r="R792">
        <v>66</v>
      </c>
      <c r="S792">
        <v>2</v>
      </c>
      <c r="T792">
        <f t="shared" si="108"/>
        <v>64</v>
      </c>
      <c r="U792">
        <v>64</v>
      </c>
      <c r="V792">
        <f t="shared" si="109"/>
        <v>0</v>
      </c>
      <c r="W792" s="3">
        <f t="shared" si="110"/>
        <v>3.0303030303030304E-2</v>
      </c>
      <c r="X792">
        <v>32</v>
      </c>
      <c r="Y792" s="4">
        <v>1.7</v>
      </c>
      <c r="Z792" s="4">
        <v>1.9</v>
      </c>
      <c r="AA792" s="5">
        <v>33837.42</v>
      </c>
      <c r="AB792" s="5">
        <f t="shared" si="111"/>
        <v>2165594.88</v>
      </c>
      <c r="AC792" s="5">
        <v>23926.31</v>
      </c>
      <c r="AD792" s="5">
        <f t="shared" si="112"/>
        <v>1579136.46</v>
      </c>
      <c r="AE792" s="5">
        <v>116282.48</v>
      </c>
      <c r="AF792" s="5">
        <v>29713.84</v>
      </c>
      <c r="AG792" s="5">
        <v>10145.94</v>
      </c>
      <c r="AH792" s="5">
        <v>2755</v>
      </c>
      <c r="AI792" s="5">
        <v>6400</v>
      </c>
      <c r="AJ792">
        <v>0</v>
      </c>
      <c r="AK792" s="5">
        <v>0</v>
      </c>
      <c r="AL792" s="5">
        <v>0</v>
      </c>
      <c r="AM792" s="5">
        <v>41639.96</v>
      </c>
      <c r="AN792">
        <v>4</v>
      </c>
      <c r="AO792">
        <v>3</v>
      </c>
      <c r="AP792" t="str">
        <f t="shared" si="113"/>
        <v>Yes</v>
      </c>
      <c r="AQ792">
        <v>1</v>
      </c>
      <c r="AR792" s="5">
        <f t="shared" si="114"/>
        <v>1786073.68</v>
      </c>
      <c r="AS792" s="5">
        <f t="shared" si="115"/>
        <v>379521.2</v>
      </c>
      <c r="AT792" t="s">
        <v>59</v>
      </c>
      <c r="AU792" t="s">
        <v>6164</v>
      </c>
      <c r="AV792" t="s">
        <v>6165</v>
      </c>
      <c r="AW792" t="s">
        <v>6166</v>
      </c>
      <c r="AX792" t="s">
        <v>6167</v>
      </c>
      <c r="AY792">
        <v>70</v>
      </c>
      <c r="AZ792">
        <v>3</v>
      </c>
      <c r="BA792">
        <v>0</v>
      </c>
      <c r="BB792" t="s">
        <v>6168</v>
      </c>
      <c r="BC792">
        <v>0</v>
      </c>
      <c r="BD792">
        <v>0</v>
      </c>
      <c r="BE792" t="s">
        <v>6169</v>
      </c>
      <c r="BF792" t="s">
        <v>6170</v>
      </c>
      <c r="BG792">
        <v>1</v>
      </c>
      <c r="BH792" t="s">
        <v>6179</v>
      </c>
      <c r="BI792">
        <v>56</v>
      </c>
      <c r="BJ792" t="s">
        <v>6187</v>
      </c>
      <c r="BK792">
        <v>0</v>
      </c>
      <c r="BL792">
        <v>71</v>
      </c>
      <c r="BM792" s="3">
        <f t="shared" si="116"/>
        <v>0.92957746478873238</v>
      </c>
    </row>
    <row r="793" spans="1:65">
      <c r="A793" t="s">
        <v>921</v>
      </c>
      <c r="B793" s="2">
        <v>45705</v>
      </c>
      <c r="C793" t="s">
        <v>47</v>
      </c>
      <c r="D793" t="s">
        <v>630</v>
      </c>
      <c r="E793">
        <v>2</v>
      </c>
      <c r="F793" t="s">
        <v>61</v>
      </c>
      <c r="G793" t="s">
        <v>50</v>
      </c>
      <c r="H793" t="s">
        <v>183</v>
      </c>
      <c r="I793" t="s">
        <v>64</v>
      </c>
      <c r="J793" t="s">
        <v>65</v>
      </c>
      <c r="K793" t="s">
        <v>75</v>
      </c>
      <c r="L793" t="s">
        <v>67</v>
      </c>
      <c r="M793" t="s">
        <v>56</v>
      </c>
      <c r="N793" t="s">
        <v>94</v>
      </c>
      <c r="O793" t="s">
        <v>58</v>
      </c>
      <c r="P793">
        <v>48</v>
      </c>
      <c r="Q793">
        <v>49</v>
      </c>
      <c r="R793">
        <v>47</v>
      </c>
      <c r="S793">
        <v>1</v>
      </c>
      <c r="T793">
        <f t="shared" si="108"/>
        <v>46</v>
      </c>
      <c r="U793">
        <v>46</v>
      </c>
      <c r="V793">
        <f t="shared" si="109"/>
        <v>0</v>
      </c>
      <c r="W793" s="3">
        <f t="shared" si="110"/>
        <v>2.1276595744680851E-2</v>
      </c>
      <c r="X793">
        <v>30</v>
      </c>
      <c r="Y793" s="4">
        <v>1</v>
      </c>
      <c r="Z793" s="4">
        <v>1.2</v>
      </c>
      <c r="AA793" s="5">
        <v>51655.040000000001</v>
      </c>
      <c r="AB793" s="5">
        <f t="shared" si="111"/>
        <v>2376131.84</v>
      </c>
      <c r="AC793" s="5">
        <v>33917.69</v>
      </c>
      <c r="AD793" s="5">
        <f t="shared" si="112"/>
        <v>1594131.43</v>
      </c>
      <c r="AE793" s="5">
        <v>99799.76</v>
      </c>
      <c r="AF793" s="5">
        <v>29832.61</v>
      </c>
      <c r="AG793" s="5">
        <v>9875.94</v>
      </c>
      <c r="AH793" s="5">
        <v>1740</v>
      </c>
      <c r="AI793" s="5">
        <v>4600</v>
      </c>
      <c r="AJ793">
        <v>0</v>
      </c>
      <c r="AK793" s="5">
        <v>0</v>
      </c>
      <c r="AL793" s="5">
        <v>0</v>
      </c>
      <c r="AM793" s="5">
        <v>31721.25</v>
      </c>
      <c r="AN793">
        <v>4</v>
      </c>
      <c r="AO793">
        <v>3</v>
      </c>
      <c r="AP793" t="str">
        <f t="shared" si="113"/>
        <v>Yes</v>
      </c>
      <c r="AQ793">
        <v>1</v>
      </c>
      <c r="AR793" s="5">
        <f t="shared" si="114"/>
        <v>1771700.99</v>
      </c>
      <c r="AS793" s="5">
        <f t="shared" si="115"/>
        <v>604430.85</v>
      </c>
      <c r="AT793" t="s">
        <v>59</v>
      </c>
      <c r="AU793" t="s">
        <v>6164</v>
      </c>
      <c r="AV793" t="s">
        <v>6165</v>
      </c>
      <c r="AW793" t="s">
        <v>6166</v>
      </c>
      <c r="AX793" t="s">
        <v>6167</v>
      </c>
      <c r="AY793">
        <v>49</v>
      </c>
      <c r="AZ793">
        <v>0</v>
      </c>
      <c r="BA793">
        <v>0</v>
      </c>
      <c r="BB793" t="s">
        <v>6168</v>
      </c>
      <c r="BC793">
        <v>0</v>
      </c>
      <c r="BD793">
        <v>0</v>
      </c>
      <c r="BE793" t="s">
        <v>6169</v>
      </c>
      <c r="BF793" t="s">
        <v>6170</v>
      </c>
      <c r="BG793">
        <v>0</v>
      </c>
      <c r="BH793" t="s">
        <v>6171</v>
      </c>
      <c r="BI793">
        <v>22</v>
      </c>
      <c r="BJ793" t="s">
        <v>6172</v>
      </c>
      <c r="BK793">
        <v>0</v>
      </c>
      <c r="BL793">
        <v>62</v>
      </c>
      <c r="BM793" s="3">
        <f t="shared" si="116"/>
        <v>0.75806451612903225</v>
      </c>
    </row>
    <row r="794" spans="1:65">
      <c r="A794" t="s">
        <v>922</v>
      </c>
      <c r="B794" s="2">
        <v>45705</v>
      </c>
      <c r="C794" t="s">
        <v>47</v>
      </c>
      <c r="D794" t="s">
        <v>630</v>
      </c>
      <c r="E794">
        <v>2</v>
      </c>
      <c r="F794" t="s">
        <v>49</v>
      </c>
      <c r="G794" t="s">
        <v>50</v>
      </c>
      <c r="H794" t="s">
        <v>245</v>
      </c>
      <c r="I794" t="s">
        <v>52</v>
      </c>
      <c r="J794" t="s">
        <v>65</v>
      </c>
      <c r="K794" t="s">
        <v>75</v>
      </c>
      <c r="L794" t="s">
        <v>55</v>
      </c>
      <c r="M794" t="s">
        <v>56</v>
      </c>
      <c r="N794" t="s">
        <v>69</v>
      </c>
      <c r="O794" t="s">
        <v>70</v>
      </c>
      <c r="P794">
        <v>49</v>
      </c>
      <c r="Q794">
        <v>50</v>
      </c>
      <c r="R794">
        <v>49</v>
      </c>
      <c r="S794">
        <v>1</v>
      </c>
      <c r="T794">
        <f t="shared" si="108"/>
        <v>48</v>
      </c>
      <c r="U794">
        <v>47</v>
      </c>
      <c r="V794">
        <f t="shared" si="109"/>
        <v>1</v>
      </c>
      <c r="W794" s="3">
        <f t="shared" si="110"/>
        <v>2.0408163265306121E-2</v>
      </c>
      <c r="X794">
        <v>43</v>
      </c>
      <c r="Y794" s="4">
        <v>0</v>
      </c>
      <c r="Z794" s="4">
        <v>1.2</v>
      </c>
      <c r="AA794" s="5">
        <v>51927.13</v>
      </c>
      <c r="AB794" s="5">
        <f t="shared" si="111"/>
        <v>2440575.11</v>
      </c>
      <c r="AC794" s="5">
        <v>34703.25</v>
      </c>
      <c r="AD794" s="5">
        <f t="shared" si="112"/>
        <v>1700459.25</v>
      </c>
      <c r="AE794" s="5">
        <v>112987.79</v>
      </c>
      <c r="AF794" s="5">
        <v>32351.94</v>
      </c>
      <c r="AG794" s="5">
        <v>10977.9</v>
      </c>
      <c r="AH794" s="5">
        <v>1740</v>
      </c>
      <c r="AI794" s="5">
        <v>4600</v>
      </c>
      <c r="AJ794">
        <v>0</v>
      </c>
      <c r="AK794" s="5">
        <v>0</v>
      </c>
      <c r="AL794" s="5">
        <v>1019.47</v>
      </c>
      <c r="AM794" s="5">
        <v>29990.89</v>
      </c>
      <c r="AN794">
        <v>4</v>
      </c>
      <c r="AO794">
        <v>3</v>
      </c>
      <c r="AP794" t="str">
        <f t="shared" si="113"/>
        <v>Yes</v>
      </c>
      <c r="AQ794">
        <v>1</v>
      </c>
      <c r="AR794" s="5">
        <f t="shared" si="114"/>
        <v>1894127.24</v>
      </c>
      <c r="AS794" s="5">
        <f t="shared" si="115"/>
        <v>546447.87</v>
      </c>
      <c r="AT794" t="s">
        <v>59</v>
      </c>
      <c r="AU794" t="s">
        <v>6164</v>
      </c>
      <c r="AV794" t="s">
        <v>6165</v>
      </c>
      <c r="AW794" t="s">
        <v>6166</v>
      </c>
      <c r="AX794" t="s">
        <v>6167</v>
      </c>
      <c r="AY794">
        <v>49</v>
      </c>
      <c r="AZ794">
        <v>0</v>
      </c>
      <c r="BA794">
        <v>11</v>
      </c>
      <c r="BB794" t="s">
        <v>6191</v>
      </c>
      <c r="BC794">
        <v>0</v>
      </c>
      <c r="BD794">
        <v>0</v>
      </c>
      <c r="BE794" t="s">
        <v>6169</v>
      </c>
      <c r="BF794" t="s">
        <v>6170</v>
      </c>
      <c r="BG794">
        <v>0</v>
      </c>
      <c r="BH794" t="s">
        <v>6171</v>
      </c>
      <c r="BI794">
        <v>59</v>
      </c>
      <c r="BJ794" t="s">
        <v>6187</v>
      </c>
      <c r="BK794">
        <v>0</v>
      </c>
      <c r="BL794">
        <v>65</v>
      </c>
      <c r="BM794" s="3">
        <f t="shared" si="116"/>
        <v>0.75384615384615383</v>
      </c>
    </row>
    <row r="795" spans="1:65">
      <c r="A795" t="s">
        <v>923</v>
      </c>
      <c r="B795" s="2">
        <v>45705</v>
      </c>
      <c r="C795" t="s">
        <v>47</v>
      </c>
      <c r="D795" t="s">
        <v>630</v>
      </c>
      <c r="E795">
        <v>2</v>
      </c>
      <c r="F795" t="s">
        <v>78</v>
      </c>
      <c r="G795" t="s">
        <v>79</v>
      </c>
      <c r="H795" t="s">
        <v>113</v>
      </c>
      <c r="I795" t="s">
        <v>64</v>
      </c>
      <c r="J795" t="s">
        <v>65</v>
      </c>
      <c r="K795" t="s">
        <v>75</v>
      </c>
      <c r="L795" t="s">
        <v>92</v>
      </c>
      <c r="M795" t="s">
        <v>68</v>
      </c>
      <c r="N795" t="s">
        <v>57</v>
      </c>
      <c r="O795" t="s">
        <v>70</v>
      </c>
      <c r="P795">
        <v>51</v>
      </c>
      <c r="Q795">
        <v>54</v>
      </c>
      <c r="R795">
        <v>51</v>
      </c>
      <c r="S795">
        <v>1</v>
      </c>
      <c r="T795">
        <f t="shared" si="108"/>
        <v>50</v>
      </c>
      <c r="U795">
        <v>50</v>
      </c>
      <c r="V795">
        <f t="shared" si="109"/>
        <v>0</v>
      </c>
      <c r="W795" s="3">
        <f t="shared" si="110"/>
        <v>1.9607843137254902E-2</v>
      </c>
      <c r="X795">
        <v>24</v>
      </c>
      <c r="Y795" s="4">
        <v>0</v>
      </c>
      <c r="Z795" s="4">
        <v>0.8</v>
      </c>
      <c r="AA795" s="5">
        <v>51491.05</v>
      </c>
      <c r="AB795" s="5">
        <f t="shared" si="111"/>
        <v>2574552.5</v>
      </c>
      <c r="AC795" s="5">
        <v>33800.379999999997</v>
      </c>
      <c r="AD795" s="5">
        <f t="shared" si="112"/>
        <v>1723819.38</v>
      </c>
      <c r="AE795" s="5">
        <v>110248.31</v>
      </c>
      <c r="AF795" s="5">
        <v>34112.980000000003</v>
      </c>
      <c r="AG795" s="5">
        <v>9308.7800000000007</v>
      </c>
      <c r="AH795" s="5">
        <v>1160</v>
      </c>
      <c r="AI795" s="5">
        <v>4600</v>
      </c>
      <c r="AJ795">
        <v>1</v>
      </c>
      <c r="AK795" s="5">
        <v>14320.64</v>
      </c>
      <c r="AL795" s="5">
        <v>0</v>
      </c>
      <c r="AM795" s="5">
        <v>30681.68</v>
      </c>
      <c r="AN795">
        <v>4</v>
      </c>
      <c r="AO795">
        <v>4</v>
      </c>
      <c r="AP795" t="str">
        <f t="shared" si="113"/>
        <v>Yes</v>
      </c>
      <c r="AQ795">
        <v>2</v>
      </c>
      <c r="AR795" s="5">
        <f t="shared" si="114"/>
        <v>1928251.77</v>
      </c>
      <c r="AS795" s="5">
        <f t="shared" si="115"/>
        <v>646300.73</v>
      </c>
      <c r="AT795" t="s">
        <v>59</v>
      </c>
      <c r="AU795" t="s">
        <v>6181</v>
      </c>
      <c r="AV795" t="s">
        <v>6182</v>
      </c>
      <c r="AW795" t="s">
        <v>6183</v>
      </c>
      <c r="AX795" t="s">
        <v>6167</v>
      </c>
      <c r="AY795">
        <v>53</v>
      </c>
      <c r="AZ795">
        <v>0</v>
      </c>
      <c r="BA795">
        <v>0</v>
      </c>
      <c r="BB795" t="s">
        <v>6168</v>
      </c>
      <c r="BC795">
        <v>0</v>
      </c>
      <c r="BD795">
        <v>0</v>
      </c>
      <c r="BE795" t="s">
        <v>6169</v>
      </c>
      <c r="BF795" t="s">
        <v>6170</v>
      </c>
      <c r="BG795">
        <v>0</v>
      </c>
      <c r="BH795" t="s">
        <v>6171</v>
      </c>
      <c r="BI795">
        <v>36</v>
      </c>
      <c r="BJ795" t="s">
        <v>6172</v>
      </c>
      <c r="BK795">
        <v>0</v>
      </c>
      <c r="BL795">
        <v>61</v>
      </c>
      <c r="BM795" s="3">
        <f t="shared" si="116"/>
        <v>0.83606557377049184</v>
      </c>
    </row>
    <row r="796" spans="1:65">
      <c r="A796" t="s">
        <v>924</v>
      </c>
      <c r="B796" s="2">
        <v>45705</v>
      </c>
      <c r="C796" t="s">
        <v>47</v>
      </c>
      <c r="D796" t="s">
        <v>630</v>
      </c>
      <c r="E796">
        <v>2</v>
      </c>
      <c r="F796" t="s">
        <v>49</v>
      </c>
      <c r="G796" t="s">
        <v>50</v>
      </c>
      <c r="H796" t="s">
        <v>89</v>
      </c>
      <c r="I796" t="s">
        <v>64</v>
      </c>
      <c r="J796" t="s">
        <v>53</v>
      </c>
      <c r="K796" t="s">
        <v>54</v>
      </c>
      <c r="L796" t="s">
        <v>92</v>
      </c>
      <c r="M796" t="s">
        <v>56</v>
      </c>
      <c r="N796" t="s">
        <v>76</v>
      </c>
      <c r="O796" t="s">
        <v>58</v>
      </c>
      <c r="P796">
        <v>59</v>
      </c>
      <c r="Q796">
        <v>62</v>
      </c>
      <c r="R796">
        <v>61</v>
      </c>
      <c r="S796">
        <v>2</v>
      </c>
      <c r="T796">
        <f t="shared" si="108"/>
        <v>59</v>
      </c>
      <c r="U796">
        <v>57</v>
      </c>
      <c r="V796">
        <f t="shared" si="109"/>
        <v>2</v>
      </c>
      <c r="W796" s="3">
        <f t="shared" si="110"/>
        <v>3.2786885245901641E-2</v>
      </c>
      <c r="X796">
        <v>21</v>
      </c>
      <c r="Y796" s="4">
        <v>2.6</v>
      </c>
      <c r="Z796" s="4">
        <v>1.2</v>
      </c>
      <c r="AA796" s="5">
        <v>39055.61</v>
      </c>
      <c r="AB796" s="5">
        <f t="shared" si="111"/>
        <v>2226169.77</v>
      </c>
      <c r="AC796" s="5">
        <v>23692.12</v>
      </c>
      <c r="AD796" s="5">
        <f t="shared" si="112"/>
        <v>1445219.32</v>
      </c>
      <c r="AE796" s="5">
        <v>99882.02</v>
      </c>
      <c r="AF796" s="5">
        <v>27345.48</v>
      </c>
      <c r="AG796" s="5">
        <v>8483.93</v>
      </c>
      <c r="AH796" s="5">
        <v>1740</v>
      </c>
      <c r="AI796" s="5">
        <v>6400</v>
      </c>
      <c r="AJ796">
        <v>0</v>
      </c>
      <c r="AK796" s="5">
        <v>0</v>
      </c>
      <c r="AL796" s="5">
        <v>1381.61</v>
      </c>
      <c r="AM796" s="5">
        <v>40650.65</v>
      </c>
      <c r="AN796">
        <v>4</v>
      </c>
      <c r="AO796">
        <v>5</v>
      </c>
      <c r="AP796" t="str">
        <f t="shared" si="113"/>
        <v>No</v>
      </c>
      <c r="AQ796">
        <v>2</v>
      </c>
      <c r="AR796" s="5">
        <f t="shared" si="114"/>
        <v>1631103.01</v>
      </c>
      <c r="AS796" s="5">
        <f t="shared" si="115"/>
        <v>595066.76</v>
      </c>
      <c r="AT796" t="s">
        <v>59</v>
      </c>
      <c r="AU796" t="s">
        <v>6164</v>
      </c>
      <c r="AV796" t="s">
        <v>6165</v>
      </c>
      <c r="AW796" t="s">
        <v>6166</v>
      </c>
      <c r="AX796" t="s">
        <v>6167</v>
      </c>
      <c r="AY796">
        <v>60</v>
      </c>
      <c r="AZ796">
        <v>0</v>
      </c>
      <c r="BA796">
        <v>21</v>
      </c>
      <c r="BB796" t="s">
        <v>6198</v>
      </c>
      <c r="BC796">
        <v>0</v>
      </c>
      <c r="BD796">
        <v>1</v>
      </c>
      <c r="BE796" t="s">
        <v>6196</v>
      </c>
      <c r="BF796" t="s">
        <v>6170</v>
      </c>
      <c r="BG796">
        <v>1</v>
      </c>
      <c r="BH796" t="s">
        <v>6179</v>
      </c>
      <c r="BI796">
        <v>41</v>
      </c>
      <c r="BJ796" t="s">
        <v>6172</v>
      </c>
      <c r="BK796">
        <v>0</v>
      </c>
      <c r="BL796">
        <v>70</v>
      </c>
      <c r="BM796" s="3">
        <f t="shared" si="116"/>
        <v>0.87142857142857144</v>
      </c>
    </row>
    <row r="797" spans="1:65">
      <c r="A797" t="s">
        <v>925</v>
      </c>
      <c r="B797" s="2">
        <v>45705</v>
      </c>
      <c r="C797" t="s">
        <v>47</v>
      </c>
      <c r="D797" t="s">
        <v>630</v>
      </c>
      <c r="E797">
        <v>2</v>
      </c>
      <c r="F797" t="s">
        <v>49</v>
      </c>
      <c r="G797" t="s">
        <v>62</v>
      </c>
      <c r="H797" t="s">
        <v>133</v>
      </c>
      <c r="I797" t="s">
        <v>74</v>
      </c>
      <c r="J797" t="s">
        <v>81</v>
      </c>
      <c r="K797" t="s">
        <v>75</v>
      </c>
      <c r="L797" t="s">
        <v>67</v>
      </c>
      <c r="M797" t="s">
        <v>56</v>
      </c>
      <c r="N797" t="s">
        <v>69</v>
      </c>
      <c r="O797" t="s">
        <v>70</v>
      </c>
      <c r="P797">
        <v>37</v>
      </c>
      <c r="Q797">
        <v>38</v>
      </c>
      <c r="R797">
        <v>36</v>
      </c>
      <c r="S797">
        <v>1</v>
      </c>
      <c r="T797">
        <f t="shared" si="108"/>
        <v>35</v>
      </c>
      <c r="U797">
        <v>35</v>
      </c>
      <c r="V797">
        <f t="shared" si="109"/>
        <v>0</v>
      </c>
      <c r="W797" s="3">
        <f t="shared" si="110"/>
        <v>2.7777777777777776E-2</v>
      </c>
      <c r="X797">
        <v>31</v>
      </c>
      <c r="Y797" s="4">
        <v>3.3</v>
      </c>
      <c r="Z797" s="4">
        <v>1.1000000000000001</v>
      </c>
      <c r="AA797" s="5">
        <v>78087.839999999997</v>
      </c>
      <c r="AB797" s="5">
        <f t="shared" si="111"/>
        <v>2733074.4</v>
      </c>
      <c r="AC797" s="5">
        <v>51960.55</v>
      </c>
      <c r="AD797" s="5">
        <f t="shared" si="112"/>
        <v>1870579.8</v>
      </c>
      <c r="AE797" s="5">
        <v>109316.55</v>
      </c>
      <c r="AF797" s="5">
        <v>33812.18</v>
      </c>
      <c r="AG797" s="5">
        <v>10383.030000000001</v>
      </c>
      <c r="AH797" s="5">
        <v>1595</v>
      </c>
      <c r="AI797" s="5">
        <v>6800</v>
      </c>
      <c r="AJ797">
        <v>0</v>
      </c>
      <c r="AK797" s="5">
        <v>0</v>
      </c>
      <c r="AL797" s="5">
        <v>0</v>
      </c>
      <c r="AM797" s="5">
        <v>24034.43</v>
      </c>
      <c r="AN797">
        <v>4</v>
      </c>
      <c r="AO797">
        <v>4</v>
      </c>
      <c r="AP797" t="str">
        <f t="shared" si="113"/>
        <v>Yes</v>
      </c>
      <c r="AQ797">
        <v>0</v>
      </c>
      <c r="AR797" s="5">
        <f t="shared" si="114"/>
        <v>2056520.99</v>
      </c>
      <c r="AS797" s="5">
        <f t="shared" si="115"/>
        <v>676553.41</v>
      </c>
      <c r="AT797" t="s">
        <v>116</v>
      </c>
      <c r="AU797" t="s">
        <v>6164</v>
      </c>
      <c r="AV797" t="s">
        <v>6165</v>
      </c>
      <c r="AW797" t="s">
        <v>6166</v>
      </c>
      <c r="AX797" t="s">
        <v>6167</v>
      </c>
      <c r="AY797">
        <v>40</v>
      </c>
      <c r="AZ797">
        <v>0</v>
      </c>
      <c r="BA797">
        <v>0</v>
      </c>
      <c r="BB797" t="s">
        <v>6168</v>
      </c>
      <c r="BC797">
        <v>0</v>
      </c>
      <c r="BD797">
        <v>0</v>
      </c>
      <c r="BE797" t="s">
        <v>6169</v>
      </c>
      <c r="BF797" t="s">
        <v>6170</v>
      </c>
      <c r="BG797">
        <v>0</v>
      </c>
      <c r="BH797" t="s">
        <v>6171</v>
      </c>
      <c r="BI797">
        <v>42</v>
      </c>
      <c r="BJ797" t="s">
        <v>6172</v>
      </c>
      <c r="BK797">
        <v>0</v>
      </c>
      <c r="BL797">
        <v>50</v>
      </c>
      <c r="BM797" s="3">
        <f t="shared" si="116"/>
        <v>0.72</v>
      </c>
    </row>
    <row r="798" spans="1:65">
      <c r="A798" t="s">
        <v>926</v>
      </c>
      <c r="B798" s="2">
        <v>45705</v>
      </c>
      <c r="C798" t="s">
        <v>47</v>
      </c>
      <c r="D798" t="s">
        <v>630</v>
      </c>
      <c r="E798">
        <v>2</v>
      </c>
      <c r="F798" t="s">
        <v>72</v>
      </c>
      <c r="G798" t="s">
        <v>50</v>
      </c>
      <c r="H798" t="s">
        <v>119</v>
      </c>
      <c r="I798" t="s">
        <v>74</v>
      </c>
      <c r="J798" t="s">
        <v>65</v>
      </c>
      <c r="K798" t="s">
        <v>66</v>
      </c>
      <c r="L798" t="s">
        <v>92</v>
      </c>
      <c r="M798" t="s">
        <v>56</v>
      </c>
      <c r="N798" t="s">
        <v>109</v>
      </c>
      <c r="O798" t="s">
        <v>70</v>
      </c>
      <c r="P798">
        <v>51</v>
      </c>
      <c r="Q798">
        <v>52</v>
      </c>
      <c r="R798">
        <v>55</v>
      </c>
      <c r="S798">
        <v>1</v>
      </c>
      <c r="T798">
        <f t="shared" si="108"/>
        <v>54</v>
      </c>
      <c r="U798">
        <v>51</v>
      </c>
      <c r="V798">
        <f t="shared" si="109"/>
        <v>3</v>
      </c>
      <c r="W798" s="3">
        <f t="shared" si="110"/>
        <v>1.8181818181818181E-2</v>
      </c>
      <c r="X798">
        <v>18</v>
      </c>
      <c r="Y798" s="4">
        <v>1.2</v>
      </c>
      <c r="Z798" s="4">
        <v>0.5</v>
      </c>
      <c r="AA798" s="5">
        <v>48887.43</v>
      </c>
      <c r="AB798" s="5">
        <f t="shared" si="111"/>
        <v>2493258.9300000002</v>
      </c>
      <c r="AC798" s="5">
        <v>35310.54</v>
      </c>
      <c r="AD798" s="5">
        <f t="shared" si="112"/>
        <v>1942079.7</v>
      </c>
      <c r="AE798" s="5">
        <v>124131.92</v>
      </c>
      <c r="AF798" s="5">
        <v>34637.97</v>
      </c>
      <c r="AG798" s="5">
        <v>8780.1200000000008</v>
      </c>
      <c r="AH798" s="5">
        <v>725</v>
      </c>
      <c r="AI798" s="5">
        <v>4600</v>
      </c>
      <c r="AJ798">
        <v>0</v>
      </c>
      <c r="AK798" s="5">
        <v>0</v>
      </c>
      <c r="AL798" s="5">
        <v>2937.01</v>
      </c>
      <c r="AM798" s="5">
        <v>77651.77</v>
      </c>
      <c r="AN798">
        <v>8</v>
      </c>
      <c r="AO798">
        <v>9</v>
      </c>
      <c r="AP798" t="str">
        <f t="shared" si="113"/>
        <v>No</v>
      </c>
      <c r="AQ798">
        <v>1</v>
      </c>
      <c r="AR798" s="5">
        <f t="shared" si="114"/>
        <v>2195543.4900000002</v>
      </c>
      <c r="AS798" s="5">
        <f t="shared" si="115"/>
        <v>297715.44</v>
      </c>
      <c r="AT798" t="s">
        <v>59</v>
      </c>
      <c r="AU798" t="s">
        <v>6164</v>
      </c>
      <c r="AV798" t="s">
        <v>6165</v>
      </c>
      <c r="AW798" t="s">
        <v>6166</v>
      </c>
      <c r="AX798" t="s">
        <v>6207</v>
      </c>
      <c r="AY798">
        <v>56</v>
      </c>
      <c r="AZ798">
        <v>3</v>
      </c>
      <c r="BA798">
        <v>18</v>
      </c>
      <c r="BB798" t="s">
        <v>6185</v>
      </c>
      <c r="BC798">
        <v>1</v>
      </c>
      <c r="BD798">
        <v>0</v>
      </c>
      <c r="BE798" t="s">
        <v>6178</v>
      </c>
      <c r="BF798" t="s">
        <v>6170</v>
      </c>
      <c r="BG798">
        <v>0</v>
      </c>
      <c r="BH798" t="s">
        <v>6171</v>
      </c>
      <c r="BI798">
        <v>28</v>
      </c>
      <c r="BJ798" t="s">
        <v>6172</v>
      </c>
      <c r="BK798">
        <v>0</v>
      </c>
      <c r="BL798">
        <v>61</v>
      </c>
      <c r="BM798" s="3">
        <f t="shared" si="116"/>
        <v>0.90163934426229508</v>
      </c>
    </row>
    <row r="799" spans="1:65">
      <c r="A799" t="s">
        <v>927</v>
      </c>
      <c r="B799" s="2">
        <v>45705</v>
      </c>
      <c r="C799" t="s">
        <v>47</v>
      </c>
      <c r="D799" t="s">
        <v>630</v>
      </c>
      <c r="E799">
        <v>2</v>
      </c>
      <c r="F799" t="s">
        <v>72</v>
      </c>
      <c r="G799" t="s">
        <v>50</v>
      </c>
      <c r="H799" t="s">
        <v>138</v>
      </c>
      <c r="I799" t="s">
        <v>52</v>
      </c>
      <c r="J799" t="s">
        <v>81</v>
      </c>
      <c r="K799" t="s">
        <v>54</v>
      </c>
      <c r="L799" t="s">
        <v>92</v>
      </c>
      <c r="M799" t="s">
        <v>56</v>
      </c>
      <c r="N799" t="s">
        <v>76</v>
      </c>
      <c r="O799" t="s">
        <v>70</v>
      </c>
      <c r="P799">
        <v>39</v>
      </c>
      <c r="Q799">
        <v>39</v>
      </c>
      <c r="R799">
        <v>39</v>
      </c>
      <c r="S799">
        <v>1</v>
      </c>
      <c r="T799">
        <f t="shared" si="108"/>
        <v>38</v>
      </c>
      <c r="U799">
        <v>38</v>
      </c>
      <c r="V799">
        <f t="shared" si="109"/>
        <v>0</v>
      </c>
      <c r="W799" s="3">
        <f t="shared" si="110"/>
        <v>2.564102564102564E-2</v>
      </c>
      <c r="X799">
        <v>38</v>
      </c>
      <c r="Y799" s="4">
        <v>7.8</v>
      </c>
      <c r="Z799" s="4">
        <v>1.9</v>
      </c>
      <c r="AA799" s="5">
        <v>83783.53</v>
      </c>
      <c r="AB799" s="5">
        <f t="shared" si="111"/>
        <v>3183774.14</v>
      </c>
      <c r="AC799" s="5">
        <v>53775.97</v>
      </c>
      <c r="AD799" s="5">
        <f t="shared" si="112"/>
        <v>2097262.83</v>
      </c>
      <c r="AE799" s="5">
        <v>124220.11</v>
      </c>
      <c r="AF799" s="5">
        <v>33266.720000000001</v>
      </c>
      <c r="AG799" s="5">
        <v>10834.41</v>
      </c>
      <c r="AH799" s="5">
        <v>2755</v>
      </c>
      <c r="AI799" s="5">
        <v>6800</v>
      </c>
      <c r="AJ799">
        <v>0</v>
      </c>
      <c r="AK799" s="5">
        <v>0</v>
      </c>
      <c r="AL799" s="5">
        <v>0</v>
      </c>
      <c r="AM799" s="5">
        <v>24496.799999999999</v>
      </c>
      <c r="AN799">
        <v>4</v>
      </c>
      <c r="AO799">
        <v>4</v>
      </c>
      <c r="AP799" t="str">
        <f t="shared" si="113"/>
        <v>Yes</v>
      </c>
      <c r="AQ799">
        <v>0</v>
      </c>
      <c r="AR799" s="5">
        <f t="shared" si="114"/>
        <v>2299635.87</v>
      </c>
      <c r="AS799" s="5">
        <f t="shared" si="115"/>
        <v>884138.27</v>
      </c>
      <c r="AT799" t="s">
        <v>59</v>
      </c>
      <c r="AU799" t="s">
        <v>6164</v>
      </c>
      <c r="AV799" t="s">
        <v>6165</v>
      </c>
      <c r="AW799" t="s">
        <v>6166</v>
      </c>
      <c r="AX799" t="s">
        <v>6184</v>
      </c>
      <c r="AY799">
        <v>42</v>
      </c>
      <c r="AZ799">
        <v>0</v>
      </c>
      <c r="BA799">
        <v>0</v>
      </c>
      <c r="BB799" t="s">
        <v>6168</v>
      </c>
      <c r="BC799">
        <v>0</v>
      </c>
      <c r="BD799">
        <v>0</v>
      </c>
      <c r="BE799" t="s">
        <v>6169</v>
      </c>
      <c r="BF799" t="s">
        <v>6170</v>
      </c>
      <c r="BG799">
        <v>0</v>
      </c>
      <c r="BH799" t="s">
        <v>6171</v>
      </c>
      <c r="BI799">
        <v>41</v>
      </c>
      <c r="BJ799" t="s">
        <v>6172</v>
      </c>
      <c r="BK799">
        <v>0</v>
      </c>
      <c r="BL799">
        <v>48</v>
      </c>
      <c r="BM799" s="3">
        <f t="shared" si="116"/>
        <v>0.8125</v>
      </c>
    </row>
    <row r="800" spans="1:65">
      <c r="A800" t="s">
        <v>928</v>
      </c>
      <c r="B800" s="2">
        <v>45705</v>
      </c>
      <c r="C800" t="s">
        <v>47</v>
      </c>
      <c r="D800" t="s">
        <v>630</v>
      </c>
      <c r="E800">
        <v>2</v>
      </c>
      <c r="F800" t="s">
        <v>72</v>
      </c>
      <c r="G800" t="s">
        <v>50</v>
      </c>
      <c r="H800" t="s">
        <v>179</v>
      </c>
      <c r="I800" t="s">
        <v>52</v>
      </c>
      <c r="J800" t="s">
        <v>81</v>
      </c>
      <c r="K800" t="s">
        <v>66</v>
      </c>
      <c r="L800" t="s">
        <v>87</v>
      </c>
      <c r="M800" t="s">
        <v>56</v>
      </c>
      <c r="N800" t="s">
        <v>94</v>
      </c>
      <c r="O800" t="s">
        <v>58</v>
      </c>
      <c r="P800">
        <v>35</v>
      </c>
      <c r="Q800">
        <v>37</v>
      </c>
      <c r="R800">
        <v>37</v>
      </c>
      <c r="S800">
        <v>1</v>
      </c>
      <c r="T800">
        <f t="shared" si="108"/>
        <v>36</v>
      </c>
      <c r="U800">
        <v>34</v>
      </c>
      <c r="V800">
        <f t="shared" si="109"/>
        <v>2</v>
      </c>
      <c r="W800" s="3">
        <f t="shared" si="110"/>
        <v>2.7027027027027029E-2</v>
      </c>
      <c r="X800">
        <v>27</v>
      </c>
      <c r="Y800" s="4">
        <v>1.9</v>
      </c>
      <c r="Z800" s="4">
        <v>1</v>
      </c>
      <c r="AA800" s="5">
        <v>73126.990000000005</v>
      </c>
      <c r="AB800" s="5">
        <f t="shared" si="111"/>
        <v>2486317.66</v>
      </c>
      <c r="AC800" s="5">
        <v>54126.52</v>
      </c>
      <c r="AD800" s="5">
        <f t="shared" si="112"/>
        <v>2002681.24</v>
      </c>
      <c r="AE800" s="5">
        <v>116774.99</v>
      </c>
      <c r="AF800" s="5">
        <v>32077.599999999999</v>
      </c>
      <c r="AG800" s="5">
        <v>8979.81</v>
      </c>
      <c r="AH800" s="5">
        <v>1450</v>
      </c>
      <c r="AI800" s="5">
        <v>6800</v>
      </c>
      <c r="AJ800">
        <v>0</v>
      </c>
      <c r="AK800" s="5">
        <v>0</v>
      </c>
      <c r="AL800" s="5">
        <v>3031.6</v>
      </c>
      <c r="AM800" s="5">
        <v>21575.99</v>
      </c>
      <c r="AN800">
        <v>4</v>
      </c>
      <c r="AO800">
        <v>3</v>
      </c>
      <c r="AP800" t="str">
        <f t="shared" si="113"/>
        <v>Yes</v>
      </c>
      <c r="AQ800">
        <v>1</v>
      </c>
      <c r="AR800" s="5">
        <f t="shared" si="114"/>
        <v>2193371.23</v>
      </c>
      <c r="AS800" s="5">
        <f t="shared" si="115"/>
        <v>292946.43</v>
      </c>
      <c r="AT800" t="s">
        <v>59</v>
      </c>
      <c r="AU800" t="s">
        <v>6164</v>
      </c>
      <c r="AV800" t="s">
        <v>6165</v>
      </c>
      <c r="AW800" t="s">
        <v>6166</v>
      </c>
      <c r="AX800" t="s">
        <v>6184</v>
      </c>
      <c r="AY800">
        <v>35</v>
      </c>
      <c r="AZ800">
        <v>0</v>
      </c>
      <c r="BA800">
        <v>22</v>
      </c>
      <c r="BB800" t="s">
        <v>6180</v>
      </c>
      <c r="BC800">
        <v>0</v>
      </c>
      <c r="BD800">
        <v>0</v>
      </c>
      <c r="BE800" t="s">
        <v>6169</v>
      </c>
      <c r="BF800" t="s">
        <v>6170</v>
      </c>
      <c r="BG800">
        <v>1</v>
      </c>
      <c r="BH800" t="s">
        <v>6186</v>
      </c>
      <c r="BI800">
        <v>58</v>
      </c>
      <c r="BJ800" t="s">
        <v>6187</v>
      </c>
      <c r="BK800">
        <v>0</v>
      </c>
      <c r="BL800">
        <v>50</v>
      </c>
      <c r="BM800" s="3">
        <f t="shared" si="116"/>
        <v>0.74</v>
      </c>
    </row>
    <row r="801" spans="1:65">
      <c r="A801" t="s">
        <v>929</v>
      </c>
      <c r="B801" s="2">
        <v>45706</v>
      </c>
      <c r="C801" t="s">
        <v>47</v>
      </c>
      <c r="D801" t="s">
        <v>630</v>
      </c>
      <c r="E801">
        <v>2</v>
      </c>
      <c r="F801" t="s">
        <v>78</v>
      </c>
      <c r="G801" t="s">
        <v>62</v>
      </c>
      <c r="H801" t="s">
        <v>153</v>
      </c>
      <c r="I801" t="s">
        <v>64</v>
      </c>
      <c r="J801" t="s">
        <v>65</v>
      </c>
      <c r="K801" t="s">
        <v>75</v>
      </c>
      <c r="L801" t="s">
        <v>55</v>
      </c>
      <c r="M801" t="s">
        <v>56</v>
      </c>
      <c r="N801" t="s">
        <v>109</v>
      </c>
      <c r="O801" t="s">
        <v>58</v>
      </c>
      <c r="P801">
        <v>50</v>
      </c>
      <c r="Q801">
        <v>53</v>
      </c>
      <c r="R801">
        <v>52</v>
      </c>
      <c r="S801">
        <v>1</v>
      </c>
      <c r="T801">
        <f t="shared" si="108"/>
        <v>51</v>
      </c>
      <c r="U801">
        <v>49</v>
      </c>
      <c r="V801">
        <f t="shared" si="109"/>
        <v>2</v>
      </c>
      <c r="W801" s="3">
        <f t="shared" si="110"/>
        <v>1.9230769230769232E-2</v>
      </c>
      <c r="X801">
        <v>17</v>
      </c>
      <c r="Y801" s="4">
        <v>5.0999999999999996</v>
      </c>
      <c r="Z801" s="4">
        <v>1.4</v>
      </c>
      <c r="AA801" s="5">
        <v>52288.91</v>
      </c>
      <c r="AB801" s="5">
        <f t="shared" si="111"/>
        <v>2562156.59</v>
      </c>
      <c r="AC801" s="5">
        <v>34661.26</v>
      </c>
      <c r="AD801" s="5">
        <f t="shared" si="112"/>
        <v>1802385.52</v>
      </c>
      <c r="AE801" s="5">
        <v>111655.24</v>
      </c>
      <c r="AF801" s="5">
        <v>34554.43</v>
      </c>
      <c r="AG801" s="5">
        <v>8067.48</v>
      </c>
      <c r="AH801" s="5">
        <v>2030</v>
      </c>
      <c r="AI801" s="5">
        <v>4600</v>
      </c>
      <c r="AJ801">
        <v>0</v>
      </c>
      <c r="AK801" s="5">
        <v>0</v>
      </c>
      <c r="AL801" s="5">
        <v>2057.1999999999998</v>
      </c>
      <c r="AM801" s="5">
        <v>70859.78</v>
      </c>
      <c r="AN801">
        <v>8</v>
      </c>
      <c r="AO801">
        <v>8</v>
      </c>
      <c r="AP801" t="str">
        <f t="shared" si="113"/>
        <v>Yes</v>
      </c>
      <c r="AQ801">
        <v>1</v>
      </c>
      <c r="AR801" s="5">
        <f t="shared" si="114"/>
        <v>2036209.65</v>
      </c>
      <c r="AS801" s="5">
        <f t="shared" si="115"/>
        <v>525946.93999999994</v>
      </c>
      <c r="AT801" t="s">
        <v>59</v>
      </c>
      <c r="AU801" t="s">
        <v>6164</v>
      </c>
      <c r="AV801" t="s">
        <v>6165</v>
      </c>
      <c r="AW801" t="s">
        <v>6166</v>
      </c>
      <c r="AX801" t="s">
        <v>6167</v>
      </c>
      <c r="AY801">
        <v>53</v>
      </c>
      <c r="AZ801">
        <v>0</v>
      </c>
      <c r="BA801">
        <v>18</v>
      </c>
      <c r="BB801" t="s">
        <v>6180</v>
      </c>
      <c r="BC801">
        <v>0</v>
      </c>
      <c r="BD801">
        <v>0</v>
      </c>
      <c r="BE801" t="s">
        <v>6169</v>
      </c>
      <c r="BF801" t="s">
        <v>6170</v>
      </c>
      <c r="BG801">
        <v>0</v>
      </c>
      <c r="BH801" t="s">
        <v>6171</v>
      </c>
      <c r="BI801">
        <v>24</v>
      </c>
      <c r="BJ801" t="s">
        <v>6172</v>
      </c>
      <c r="BK801">
        <v>0</v>
      </c>
      <c r="BL801">
        <v>62</v>
      </c>
      <c r="BM801" s="3">
        <f t="shared" si="116"/>
        <v>0.83870967741935487</v>
      </c>
    </row>
    <row r="802" spans="1:65">
      <c r="A802" t="s">
        <v>930</v>
      </c>
      <c r="B802" s="2">
        <v>45706</v>
      </c>
      <c r="C802" t="s">
        <v>47</v>
      </c>
      <c r="D802" t="s">
        <v>630</v>
      </c>
      <c r="E802">
        <v>2</v>
      </c>
      <c r="F802" t="s">
        <v>72</v>
      </c>
      <c r="G802" t="s">
        <v>62</v>
      </c>
      <c r="H802" t="s">
        <v>175</v>
      </c>
      <c r="I802" t="s">
        <v>64</v>
      </c>
      <c r="J802" t="s">
        <v>81</v>
      </c>
      <c r="K802" t="s">
        <v>66</v>
      </c>
      <c r="L802" t="s">
        <v>67</v>
      </c>
      <c r="M802" t="s">
        <v>68</v>
      </c>
      <c r="N802" t="s">
        <v>109</v>
      </c>
      <c r="O802" t="s">
        <v>120</v>
      </c>
      <c r="P802">
        <v>41</v>
      </c>
      <c r="Q802">
        <v>43</v>
      </c>
      <c r="R802">
        <v>43</v>
      </c>
      <c r="S802">
        <v>2</v>
      </c>
      <c r="T802">
        <f t="shared" si="108"/>
        <v>41</v>
      </c>
      <c r="U802">
        <v>40</v>
      </c>
      <c r="V802">
        <f t="shared" si="109"/>
        <v>1</v>
      </c>
      <c r="W802" s="3">
        <f t="shared" si="110"/>
        <v>4.6511627906976744E-2</v>
      </c>
      <c r="X802">
        <v>25</v>
      </c>
      <c r="Y802" s="4">
        <v>2.7</v>
      </c>
      <c r="Z802" s="4">
        <v>1.9</v>
      </c>
      <c r="AA802" s="5">
        <v>73115.16</v>
      </c>
      <c r="AB802" s="5">
        <f t="shared" si="111"/>
        <v>2924606.4</v>
      </c>
      <c r="AC802" s="5">
        <v>49548.12</v>
      </c>
      <c r="AD802" s="5">
        <f t="shared" si="112"/>
        <v>2130569.16</v>
      </c>
      <c r="AE802" s="5">
        <v>128272.07</v>
      </c>
      <c r="AF802" s="5">
        <v>36999.879999999997</v>
      </c>
      <c r="AG802" s="5">
        <v>9248.08</v>
      </c>
      <c r="AH802" s="5">
        <v>2755</v>
      </c>
      <c r="AI802" s="5">
        <v>13600</v>
      </c>
      <c r="AJ802">
        <v>0</v>
      </c>
      <c r="AK802" s="5">
        <v>0</v>
      </c>
      <c r="AL802" s="5">
        <v>1473.78</v>
      </c>
      <c r="AM802" s="5">
        <v>62658.11</v>
      </c>
      <c r="AN802">
        <v>8</v>
      </c>
      <c r="AO802">
        <v>10</v>
      </c>
      <c r="AP802" t="str">
        <f t="shared" si="113"/>
        <v>No</v>
      </c>
      <c r="AQ802">
        <v>2</v>
      </c>
      <c r="AR802" s="5">
        <f t="shared" si="114"/>
        <v>2385576.08</v>
      </c>
      <c r="AS802" s="5">
        <f t="shared" si="115"/>
        <v>539030.31999999995</v>
      </c>
      <c r="AT802" t="s">
        <v>116</v>
      </c>
      <c r="AU802" t="s">
        <v>6164</v>
      </c>
      <c r="AV802" t="s">
        <v>6165</v>
      </c>
      <c r="AW802" t="s">
        <v>6166</v>
      </c>
      <c r="AX802" t="s">
        <v>6184</v>
      </c>
      <c r="AY802">
        <v>47</v>
      </c>
      <c r="AZ802">
        <v>4</v>
      </c>
      <c r="BA802">
        <v>17</v>
      </c>
      <c r="BB802" t="s">
        <v>6185</v>
      </c>
      <c r="BC802">
        <v>1</v>
      </c>
      <c r="BD802">
        <v>1</v>
      </c>
      <c r="BE802" t="s">
        <v>6188</v>
      </c>
      <c r="BF802" t="s">
        <v>6176</v>
      </c>
      <c r="BG802">
        <v>1</v>
      </c>
      <c r="BH802" t="s">
        <v>6186</v>
      </c>
      <c r="BI802">
        <v>29</v>
      </c>
      <c r="BJ802" t="s">
        <v>6172</v>
      </c>
      <c r="BK802">
        <v>0</v>
      </c>
      <c r="BL802">
        <v>50</v>
      </c>
      <c r="BM802" s="3">
        <f t="shared" si="116"/>
        <v>0.86</v>
      </c>
    </row>
    <row r="803" spans="1:65">
      <c r="A803" t="s">
        <v>931</v>
      </c>
      <c r="B803" s="2">
        <v>45706</v>
      </c>
      <c r="C803" t="s">
        <v>47</v>
      </c>
      <c r="D803" t="s">
        <v>630</v>
      </c>
      <c r="E803">
        <v>2</v>
      </c>
      <c r="F803" t="s">
        <v>78</v>
      </c>
      <c r="G803" t="s">
        <v>50</v>
      </c>
      <c r="H803" t="s">
        <v>185</v>
      </c>
      <c r="I803" t="s">
        <v>52</v>
      </c>
      <c r="J803" t="s">
        <v>65</v>
      </c>
      <c r="K803" t="s">
        <v>66</v>
      </c>
      <c r="L803" t="s">
        <v>87</v>
      </c>
      <c r="M803" t="s">
        <v>56</v>
      </c>
      <c r="N803" t="s">
        <v>57</v>
      </c>
      <c r="O803" t="s">
        <v>70</v>
      </c>
      <c r="P803">
        <v>53</v>
      </c>
      <c r="Q803">
        <v>56</v>
      </c>
      <c r="R803">
        <v>54</v>
      </c>
      <c r="S803">
        <v>1</v>
      </c>
      <c r="T803">
        <f t="shared" si="108"/>
        <v>53</v>
      </c>
      <c r="U803">
        <v>51</v>
      </c>
      <c r="V803">
        <f t="shared" si="109"/>
        <v>2</v>
      </c>
      <c r="W803" s="3">
        <f t="shared" si="110"/>
        <v>1.8518518518518517E-2</v>
      </c>
      <c r="X803">
        <v>14</v>
      </c>
      <c r="Y803" s="4">
        <v>0</v>
      </c>
      <c r="Z803" s="4">
        <v>0.7</v>
      </c>
      <c r="AA803" s="5">
        <v>49040.38</v>
      </c>
      <c r="AB803" s="5">
        <f t="shared" si="111"/>
        <v>2501059.38</v>
      </c>
      <c r="AC803" s="5">
        <v>35963.620000000003</v>
      </c>
      <c r="AD803" s="5">
        <f t="shared" si="112"/>
        <v>1942035.48</v>
      </c>
      <c r="AE803" s="5">
        <v>123620.15</v>
      </c>
      <c r="AF803" s="5">
        <v>36550.629999999997</v>
      </c>
      <c r="AG803" s="5">
        <v>7734.73</v>
      </c>
      <c r="AH803" s="5">
        <v>1015</v>
      </c>
      <c r="AI803" s="5">
        <v>4600</v>
      </c>
      <c r="AJ803">
        <v>0</v>
      </c>
      <c r="AK803" s="5">
        <v>0</v>
      </c>
      <c r="AL803" s="5">
        <v>1953.3</v>
      </c>
      <c r="AM803" s="5">
        <v>32106.46</v>
      </c>
      <c r="AN803">
        <v>4</v>
      </c>
      <c r="AO803">
        <v>3</v>
      </c>
      <c r="AP803" t="str">
        <f t="shared" si="113"/>
        <v>Yes</v>
      </c>
      <c r="AQ803">
        <v>1</v>
      </c>
      <c r="AR803" s="5">
        <f t="shared" si="114"/>
        <v>2149615.75</v>
      </c>
      <c r="AS803" s="5">
        <f t="shared" si="115"/>
        <v>351443.63</v>
      </c>
      <c r="AT803" t="s">
        <v>59</v>
      </c>
      <c r="AU803" t="s">
        <v>6164</v>
      </c>
      <c r="AV803" t="s">
        <v>6165</v>
      </c>
      <c r="AW803" t="s">
        <v>6166</v>
      </c>
      <c r="AX803" t="s">
        <v>6167</v>
      </c>
      <c r="AY803">
        <v>53</v>
      </c>
      <c r="AZ803">
        <v>0</v>
      </c>
      <c r="BA803">
        <v>15</v>
      </c>
      <c r="BB803" t="s">
        <v>6198</v>
      </c>
      <c r="BC803">
        <v>0</v>
      </c>
      <c r="BD803">
        <v>0</v>
      </c>
      <c r="BE803" t="s">
        <v>6169</v>
      </c>
      <c r="BF803" t="s">
        <v>6170</v>
      </c>
      <c r="BG803">
        <v>0</v>
      </c>
      <c r="BH803" t="s">
        <v>6171</v>
      </c>
      <c r="BI803">
        <v>40</v>
      </c>
      <c r="BJ803" t="s">
        <v>6172</v>
      </c>
      <c r="BK803">
        <v>0</v>
      </c>
      <c r="BL803">
        <v>61</v>
      </c>
      <c r="BM803" s="3">
        <f t="shared" si="116"/>
        <v>0.88524590163934425</v>
      </c>
    </row>
    <row r="804" spans="1:65">
      <c r="A804" t="s">
        <v>932</v>
      </c>
      <c r="B804" s="2">
        <v>45706</v>
      </c>
      <c r="C804" t="s">
        <v>47</v>
      </c>
      <c r="D804" t="s">
        <v>630</v>
      </c>
      <c r="E804">
        <v>2</v>
      </c>
      <c r="F804" t="s">
        <v>61</v>
      </c>
      <c r="G804" t="s">
        <v>62</v>
      </c>
      <c r="H804" t="s">
        <v>115</v>
      </c>
      <c r="I804" t="s">
        <v>64</v>
      </c>
      <c r="J804" t="s">
        <v>65</v>
      </c>
      <c r="K804" t="s">
        <v>75</v>
      </c>
      <c r="L804" t="s">
        <v>87</v>
      </c>
      <c r="M804" t="s">
        <v>56</v>
      </c>
      <c r="N804" t="s">
        <v>94</v>
      </c>
      <c r="O804" t="s">
        <v>70</v>
      </c>
      <c r="P804">
        <v>48</v>
      </c>
      <c r="Q804">
        <v>51</v>
      </c>
      <c r="R804">
        <v>50</v>
      </c>
      <c r="S804">
        <v>1</v>
      </c>
      <c r="T804">
        <f t="shared" si="108"/>
        <v>49</v>
      </c>
      <c r="U804">
        <v>46</v>
      </c>
      <c r="V804">
        <f t="shared" si="109"/>
        <v>3</v>
      </c>
      <c r="W804" s="3">
        <f t="shared" si="110"/>
        <v>0.02</v>
      </c>
      <c r="X804">
        <v>20</v>
      </c>
      <c r="Y804" s="4">
        <v>4.5999999999999996</v>
      </c>
      <c r="Z804" s="4">
        <v>1.8</v>
      </c>
      <c r="AA804" s="5">
        <v>52333.42</v>
      </c>
      <c r="AB804" s="5">
        <f t="shared" si="111"/>
        <v>2407337.3199999998</v>
      </c>
      <c r="AC804" s="5">
        <v>35964.32</v>
      </c>
      <c r="AD804" s="5">
        <f t="shared" si="112"/>
        <v>1798216</v>
      </c>
      <c r="AE804" s="5">
        <v>108310.14</v>
      </c>
      <c r="AF804" s="5">
        <v>29534.86</v>
      </c>
      <c r="AG804" s="5">
        <v>9162.0400000000009</v>
      </c>
      <c r="AH804" s="5">
        <v>2610</v>
      </c>
      <c r="AI804" s="5">
        <v>4600</v>
      </c>
      <c r="AJ804">
        <v>0</v>
      </c>
      <c r="AK804" s="5">
        <v>0</v>
      </c>
      <c r="AL804" s="5">
        <v>3044.34</v>
      </c>
      <c r="AM804" s="5">
        <v>29087.39</v>
      </c>
      <c r="AN804">
        <v>4</v>
      </c>
      <c r="AO804">
        <v>4</v>
      </c>
      <c r="AP804" t="str">
        <f t="shared" si="113"/>
        <v>Yes</v>
      </c>
      <c r="AQ804">
        <v>1</v>
      </c>
      <c r="AR804" s="5">
        <f t="shared" si="114"/>
        <v>1984564.77</v>
      </c>
      <c r="AS804" s="5">
        <f t="shared" si="115"/>
        <v>422772.55</v>
      </c>
      <c r="AT804" t="s">
        <v>59</v>
      </c>
      <c r="AU804" t="s">
        <v>6164</v>
      </c>
      <c r="AV804" t="s">
        <v>6165</v>
      </c>
      <c r="AW804" t="s">
        <v>6166</v>
      </c>
      <c r="AX804" t="s">
        <v>6167</v>
      </c>
      <c r="AY804">
        <v>49</v>
      </c>
      <c r="AZ804">
        <v>0</v>
      </c>
      <c r="BA804">
        <v>24</v>
      </c>
      <c r="BB804" t="s">
        <v>6180</v>
      </c>
      <c r="BC804">
        <v>0</v>
      </c>
      <c r="BD804">
        <v>0</v>
      </c>
      <c r="BE804" t="s">
        <v>6169</v>
      </c>
      <c r="BF804" t="s">
        <v>6170</v>
      </c>
      <c r="BG804">
        <v>0</v>
      </c>
      <c r="BH804" t="s">
        <v>6171</v>
      </c>
      <c r="BI804">
        <v>41</v>
      </c>
      <c r="BJ804" t="s">
        <v>6172</v>
      </c>
      <c r="BK804">
        <v>0</v>
      </c>
      <c r="BL804">
        <v>59</v>
      </c>
      <c r="BM804" s="3">
        <f t="shared" si="116"/>
        <v>0.84745762711864403</v>
      </c>
    </row>
    <row r="805" spans="1:65">
      <c r="A805" t="s">
        <v>933</v>
      </c>
      <c r="B805" s="2">
        <v>45706</v>
      </c>
      <c r="C805" t="s">
        <v>47</v>
      </c>
      <c r="D805" t="s">
        <v>630</v>
      </c>
      <c r="E805">
        <v>2</v>
      </c>
      <c r="F805" t="s">
        <v>72</v>
      </c>
      <c r="G805" t="s">
        <v>79</v>
      </c>
      <c r="H805" t="s">
        <v>213</v>
      </c>
      <c r="I805" t="s">
        <v>64</v>
      </c>
      <c r="J805" t="s">
        <v>65</v>
      </c>
      <c r="K805" t="s">
        <v>54</v>
      </c>
      <c r="L805" t="s">
        <v>87</v>
      </c>
      <c r="M805" t="s">
        <v>68</v>
      </c>
      <c r="N805" t="s">
        <v>69</v>
      </c>
      <c r="O805" t="s">
        <v>82</v>
      </c>
      <c r="P805">
        <v>43</v>
      </c>
      <c r="Q805">
        <v>46</v>
      </c>
      <c r="R805">
        <v>48</v>
      </c>
      <c r="S805">
        <v>1</v>
      </c>
      <c r="T805">
        <f t="shared" si="108"/>
        <v>47</v>
      </c>
      <c r="U805">
        <v>42</v>
      </c>
      <c r="V805">
        <f t="shared" si="109"/>
        <v>5</v>
      </c>
      <c r="W805" s="3">
        <f t="shared" si="110"/>
        <v>2.0833333333333332E-2</v>
      </c>
      <c r="X805">
        <v>14</v>
      </c>
      <c r="Y805" s="4">
        <v>4.4000000000000004</v>
      </c>
      <c r="Z805" s="4">
        <v>1.3</v>
      </c>
      <c r="AA805" s="5">
        <v>56714.36</v>
      </c>
      <c r="AB805" s="5">
        <f t="shared" si="111"/>
        <v>2382003.12</v>
      </c>
      <c r="AC805" s="5">
        <v>34220.839999999997</v>
      </c>
      <c r="AD805" s="5">
        <f t="shared" si="112"/>
        <v>1642600.32</v>
      </c>
      <c r="AE805" s="5">
        <v>102161.22</v>
      </c>
      <c r="AF805" s="5">
        <v>29772.34</v>
      </c>
      <c r="AG805" s="5">
        <v>8083</v>
      </c>
      <c r="AH805" s="5">
        <v>1885</v>
      </c>
      <c r="AI805" s="5">
        <v>4600</v>
      </c>
      <c r="AJ805">
        <v>1</v>
      </c>
      <c r="AK805" s="5">
        <v>13105.95</v>
      </c>
      <c r="AL805" s="5">
        <v>4778.51</v>
      </c>
      <c r="AM805" s="5">
        <v>27455.78</v>
      </c>
      <c r="AN805">
        <v>4</v>
      </c>
      <c r="AO805">
        <v>4</v>
      </c>
      <c r="AP805" t="str">
        <f t="shared" si="113"/>
        <v>Yes</v>
      </c>
      <c r="AQ805">
        <v>2</v>
      </c>
      <c r="AR805" s="5">
        <f t="shared" si="114"/>
        <v>1834442.12</v>
      </c>
      <c r="AS805" s="5">
        <f t="shared" si="115"/>
        <v>547561</v>
      </c>
      <c r="AT805" t="s">
        <v>59</v>
      </c>
      <c r="AU805" t="s">
        <v>6194</v>
      </c>
      <c r="AV805" t="s">
        <v>6195</v>
      </c>
      <c r="AW805" t="s">
        <v>6183</v>
      </c>
      <c r="AX805" t="s">
        <v>6184</v>
      </c>
      <c r="AY805">
        <v>45</v>
      </c>
      <c r="AZ805">
        <v>0</v>
      </c>
      <c r="BA805">
        <v>32</v>
      </c>
      <c r="BB805" t="s">
        <v>6180</v>
      </c>
      <c r="BC805">
        <v>0</v>
      </c>
      <c r="BD805">
        <v>0</v>
      </c>
      <c r="BE805" t="s">
        <v>6169</v>
      </c>
      <c r="BF805" t="s">
        <v>6170</v>
      </c>
      <c r="BG805">
        <v>0</v>
      </c>
      <c r="BH805" t="s">
        <v>6171</v>
      </c>
      <c r="BI805">
        <v>5</v>
      </c>
      <c r="BJ805" t="s">
        <v>6172</v>
      </c>
      <c r="BK805">
        <v>0</v>
      </c>
      <c r="BL805">
        <v>59</v>
      </c>
      <c r="BM805" s="3">
        <f t="shared" si="116"/>
        <v>0.81355932203389836</v>
      </c>
    </row>
    <row r="806" spans="1:65">
      <c r="A806" t="s">
        <v>934</v>
      </c>
      <c r="B806" s="2">
        <v>45706</v>
      </c>
      <c r="C806" t="s">
        <v>47</v>
      </c>
      <c r="D806" t="s">
        <v>630</v>
      </c>
      <c r="E806">
        <v>2</v>
      </c>
      <c r="F806" t="s">
        <v>61</v>
      </c>
      <c r="G806" t="s">
        <v>50</v>
      </c>
      <c r="H806" t="s">
        <v>127</v>
      </c>
      <c r="I806" t="s">
        <v>52</v>
      </c>
      <c r="J806" t="s">
        <v>53</v>
      </c>
      <c r="K806" t="s">
        <v>75</v>
      </c>
      <c r="L806" t="s">
        <v>87</v>
      </c>
      <c r="M806" t="s">
        <v>56</v>
      </c>
      <c r="N806" t="s">
        <v>57</v>
      </c>
      <c r="O806" t="s">
        <v>82</v>
      </c>
      <c r="P806">
        <v>56</v>
      </c>
      <c r="Q806">
        <v>60</v>
      </c>
      <c r="R806">
        <v>58</v>
      </c>
      <c r="S806">
        <v>1</v>
      </c>
      <c r="T806">
        <f t="shared" si="108"/>
        <v>57</v>
      </c>
      <c r="U806">
        <v>55</v>
      </c>
      <c r="V806">
        <f t="shared" si="109"/>
        <v>2</v>
      </c>
      <c r="W806" s="3">
        <f t="shared" si="110"/>
        <v>1.7241379310344827E-2</v>
      </c>
      <c r="X806">
        <v>18</v>
      </c>
      <c r="Y806" s="4">
        <v>3.3</v>
      </c>
      <c r="Z806" s="4">
        <v>1.2</v>
      </c>
      <c r="AA806" s="5">
        <v>35718.97</v>
      </c>
      <c r="AB806" s="5">
        <f t="shared" si="111"/>
        <v>1964543.35</v>
      </c>
      <c r="AC806" s="5">
        <v>24041.21</v>
      </c>
      <c r="AD806" s="5">
        <f t="shared" si="112"/>
        <v>1394390.18</v>
      </c>
      <c r="AE806" s="5">
        <v>104968.03</v>
      </c>
      <c r="AF806" s="5">
        <v>24696.16</v>
      </c>
      <c r="AG806" s="5">
        <v>8723.18</v>
      </c>
      <c r="AH806" s="5">
        <v>1740</v>
      </c>
      <c r="AI806" s="5">
        <v>3200</v>
      </c>
      <c r="AJ806">
        <v>0</v>
      </c>
      <c r="AK806" s="5">
        <v>0</v>
      </c>
      <c r="AL806" s="5">
        <v>1373.94</v>
      </c>
      <c r="AM806" s="5">
        <v>36691.230000000003</v>
      </c>
      <c r="AN806">
        <v>4</v>
      </c>
      <c r="AO806">
        <v>4</v>
      </c>
      <c r="AP806" t="str">
        <f t="shared" si="113"/>
        <v>Yes</v>
      </c>
      <c r="AQ806">
        <v>1</v>
      </c>
      <c r="AR806" s="5">
        <f t="shared" si="114"/>
        <v>1575782.72</v>
      </c>
      <c r="AS806" s="5">
        <f t="shared" si="115"/>
        <v>388760.63</v>
      </c>
      <c r="AT806" t="s">
        <v>59</v>
      </c>
      <c r="AU806" t="s">
        <v>6164</v>
      </c>
      <c r="AV806" t="s">
        <v>6165</v>
      </c>
      <c r="AW806" t="s">
        <v>6166</v>
      </c>
      <c r="AX806" t="s">
        <v>6167</v>
      </c>
      <c r="AY806">
        <v>56</v>
      </c>
      <c r="AZ806">
        <v>0</v>
      </c>
      <c r="BA806">
        <v>18</v>
      </c>
      <c r="BB806" t="s">
        <v>6180</v>
      </c>
      <c r="BC806">
        <v>0</v>
      </c>
      <c r="BD806">
        <v>0</v>
      </c>
      <c r="BE806" t="s">
        <v>6169</v>
      </c>
      <c r="BF806" t="s">
        <v>6170</v>
      </c>
      <c r="BG806">
        <v>0</v>
      </c>
      <c r="BH806" t="s">
        <v>6171</v>
      </c>
      <c r="BI806">
        <v>10</v>
      </c>
      <c r="BJ806" t="s">
        <v>6172</v>
      </c>
      <c r="BK806">
        <v>0</v>
      </c>
      <c r="BL806">
        <v>76</v>
      </c>
      <c r="BM806" s="3">
        <f t="shared" si="116"/>
        <v>0.76315789473684215</v>
      </c>
    </row>
    <row r="807" spans="1:65">
      <c r="A807" t="s">
        <v>935</v>
      </c>
      <c r="B807" s="2">
        <v>45706</v>
      </c>
      <c r="C807" t="s">
        <v>47</v>
      </c>
      <c r="D807" t="s">
        <v>630</v>
      </c>
      <c r="E807">
        <v>2</v>
      </c>
      <c r="F807" t="s">
        <v>61</v>
      </c>
      <c r="G807" t="s">
        <v>50</v>
      </c>
      <c r="H807" t="s">
        <v>170</v>
      </c>
      <c r="I807" t="s">
        <v>64</v>
      </c>
      <c r="J807" t="s">
        <v>53</v>
      </c>
      <c r="K807" t="s">
        <v>75</v>
      </c>
      <c r="L807" t="s">
        <v>92</v>
      </c>
      <c r="M807" t="s">
        <v>56</v>
      </c>
      <c r="N807" t="s">
        <v>109</v>
      </c>
      <c r="O807" t="s">
        <v>70</v>
      </c>
      <c r="P807">
        <v>71</v>
      </c>
      <c r="Q807">
        <v>72</v>
      </c>
      <c r="R807">
        <v>71</v>
      </c>
      <c r="S807">
        <v>1</v>
      </c>
      <c r="T807">
        <f t="shared" si="108"/>
        <v>70</v>
      </c>
      <c r="U807">
        <v>70</v>
      </c>
      <c r="V807">
        <f t="shared" si="109"/>
        <v>0</v>
      </c>
      <c r="W807" s="3">
        <f t="shared" si="110"/>
        <v>1.4084507042253521E-2</v>
      </c>
      <c r="X807">
        <v>29</v>
      </c>
      <c r="Y807" s="4">
        <v>8.6999999999999993</v>
      </c>
      <c r="Z807" s="4">
        <v>1.4</v>
      </c>
      <c r="AA807" s="5">
        <v>36134.019999999997</v>
      </c>
      <c r="AB807" s="5">
        <f t="shared" si="111"/>
        <v>2529381.4</v>
      </c>
      <c r="AC807" s="5">
        <v>23922.54</v>
      </c>
      <c r="AD807" s="5">
        <f t="shared" si="112"/>
        <v>1698500.34</v>
      </c>
      <c r="AE807" s="5">
        <v>118976.51</v>
      </c>
      <c r="AF807" s="5">
        <v>30751.7</v>
      </c>
      <c r="AG807" s="5">
        <v>9256.15</v>
      </c>
      <c r="AH807" s="5">
        <v>2030</v>
      </c>
      <c r="AI807" s="5">
        <v>3200</v>
      </c>
      <c r="AJ807">
        <v>0</v>
      </c>
      <c r="AK807" s="5">
        <v>0</v>
      </c>
      <c r="AL807" s="5">
        <v>0</v>
      </c>
      <c r="AM807" s="5">
        <v>108605.26</v>
      </c>
      <c r="AN807">
        <v>8</v>
      </c>
      <c r="AO807">
        <v>9</v>
      </c>
      <c r="AP807" t="str">
        <f t="shared" si="113"/>
        <v>No</v>
      </c>
      <c r="AQ807">
        <v>2</v>
      </c>
      <c r="AR807" s="5">
        <f t="shared" si="114"/>
        <v>1971319.96</v>
      </c>
      <c r="AS807" s="5">
        <f t="shared" si="115"/>
        <v>558061.43999999994</v>
      </c>
      <c r="AT807" t="s">
        <v>59</v>
      </c>
      <c r="AU807" t="s">
        <v>6164</v>
      </c>
      <c r="AV807" t="s">
        <v>6165</v>
      </c>
      <c r="AW807" t="s">
        <v>6166</v>
      </c>
      <c r="AX807" t="s">
        <v>6177</v>
      </c>
      <c r="AY807">
        <v>71</v>
      </c>
      <c r="AZ807">
        <v>0</v>
      </c>
      <c r="BA807">
        <v>0</v>
      </c>
      <c r="BB807" t="s">
        <v>6168</v>
      </c>
      <c r="BC807">
        <v>0</v>
      </c>
      <c r="BD807">
        <v>1</v>
      </c>
      <c r="BE807" t="s">
        <v>6188</v>
      </c>
      <c r="BF807" t="s">
        <v>6170</v>
      </c>
      <c r="BG807">
        <v>1</v>
      </c>
      <c r="BH807" t="s">
        <v>6179</v>
      </c>
      <c r="BI807">
        <v>22</v>
      </c>
      <c r="BJ807" t="s">
        <v>6172</v>
      </c>
      <c r="BK807">
        <v>0</v>
      </c>
      <c r="BL807">
        <v>77</v>
      </c>
      <c r="BM807" s="3">
        <f t="shared" si="116"/>
        <v>0.92207792207792205</v>
      </c>
    </row>
    <row r="808" spans="1:65">
      <c r="A808" t="s">
        <v>936</v>
      </c>
      <c r="B808" s="2">
        <v>45706</v>
      </c>
      <c r="C808" t="s">
        <v>47</v>
      </c>
      <c r="D808" t="s">
        <v>630</v>
      </c>
      <c r="E808">
        <v>2</v>
      </c>
      <c r="F808" t="s">
        <v>72</v>
      </c>
      <c r="G808" t="s">
        <v>50</v>
      </c>
      <c r="H808" t="s">
        <v>179</v>
      </c>
      <c r="I808" t="s">
        <v>52</v>
      </c>
      <c r="J808" t="s">
        <v>65</v>
      </c>
      <c r="K808" t="s">
        <v>75</v>
      </c>
      <c r="L808" t="s">
        <v>55</v>
      </c>
      <c r="M808" t="s">
        <v>56</v>
      </c>
      <c r="N808" t="s">
        <v>109</v>
      </c>
      <c r="O808" t="s">
        <v>120</v>
      </c>
      <c r="P808">
        <v>55</v>
      </c>
      <c r="Q808">
        <v>59</v>
      </c>
      <c r="R808">
        <v>59</v>
      </c>
      <c r="S808">
        <v>1</v>
      </c>
      <c r="T808">
        <f t="shared" si="108"/>
        <v>58</v>
      </c>
      <c r="U808">
        <v>53</v>
      </c>
      <c r="V808">
        <f t="shared" si="109"/>
        <v>5</v>
      </c>
      <c r="W808" s="3">
        <f t="shared" si="110"/>
        <v>1.6949152542372881E-2</v>
      </c>
      <c r="X808">
        <v>32</v>
      </c>
      <c r="Y808" s="4">
        <v>4.7</v>
      </c>
      <c r="Z808" s="4">
        <v>1.8</v>
      </c>
      <c r="AA808" s="5">
        <v>52044.3</v>
      </c>
      <c r="AB808" s="5">
        <f t="shared" si="111"/>
        <v>2758347.9</v>
      </c>
      <c r="AC808" s="5">
        <v>34663.300000000003</v>
      </c>
      <c r="AD808" s="5">
        <f t="shared" si="112"/>
        <v>2045134.7</v>
      </c>
      <c r="AE808" s="5">
        <v>138990.41</v>
      </c>
      <c r="AF808" s="5">
        <v>37483.230000000003</v>
      </c>
      <c r="AG808" s="5">
        <v>9866.75</v>
      </c>
      <c r="AH808" s="5">
        <v>2610</v>
      </c>
      <c r="AI808" s="5">
        <v>4600</v>
      </c>
      <c r="AJ808">
        <v>0</v>
      </c>
      <c r="AK808" s="5">
        <v>0</v>
      </c>
      <c r="AL808" s="5">
        <v>4903.62</v>
      </c>
      <c r="AM808" s="5">
        <v>81383.09</v>
      </c>
      <c r="AN808">
        <v>8</v>
      </c>
      <c r="AO808">
        <v>7</v>
      </c>
      <c r="AP808" t="str">
        <f t="shared" si="113"/>
        <v>Yes</v>
      </c>
      <c r="AQ808">
        <v>1</v>
      </c>
      <c r="AR808" s="5">
        <f t="shared" si="114"/>
        <v>2324971.7999999998</v>
      </c>
      <c r="AS808" s="5">
        <f t="shared" si="115"/>
        <v>433376.1</v>
      </c>
      <c r="AT808" t="s">
        <v>59</v>
      </c>
      <c r="AU808" t="s">
        <v>6164</v>
      </c>
      <c r="AV808" t="s">
        <v>6165</v>
      </c>
      <c r="AW808" t="s">
        <v>6166</v>
      </c>
      <c r="AX808" t="s">
        <v>6184</v>
      </c>
      <c r="AY808">
        <v>57</v>
      </c>
      <c r="AZ808">
        <v>2</v>
      </c>
      <c r="BA808">
        <v>30</v>
      </c>
      <c r="BB808" t="s">
        <v>6185</v>
      </c>
      <c r="BC808">
        <v>0</v>
      </c>
      <c r="BD808">
        <v>0</v>
      </c>
      <c r="BE808" t="s">
        <v>6169</v>
      </c>
      <c r="BF808" t="s">
        <v>6170</v>
      </c>
      <c r="BG808">
        <v>0</v>
      </c>
      <c r="BH808" t="s">
        <v>6171</v>
      </c>
      <c r="BI808">
        <v>35</v>
      </c>
      <c r="BJ808" t="s">
        <v>6172</v>
      </c>
      <c r="BK808">
        <v>0</v>
      </c>
      <c r="BL808">
        <v>64</v>
      </c>
      <c r="BM808" s="3">
        <f t="shared" si="116"/>
        <v>0.921875</v>
      </c>
    </row>
    <row r="809" spans="1:65">
      <c r="A809" t="s">
        <v>937</v>
      </c>
      <c r="B809" s="2">
        <v>45706</v>
      </c>
      <c r="C809" t="s">
        <v>47</v>
      </c>
      <c r="D809" t="s">
        <v>630</v>
      </c>
      <c r="E809">
        <v>2</v>
      </c>
      <c r="F809" t="s">
        <v>49</v>
      </c>
      <c r="G809" t="s">
        <v>79</v>
      </c>
      <c r="H809" t="s">
        <v>262</v>
      </c>
      <c r="I809" t="s">
        <v>64</v>
      </c>
      <c r="J809" t="s">
        <v>65</v>
      </c>
      <c r="K809" t="s">
        <v>75</v>
      </c>
      <c r="L809" t="s">
        <v>92</v>
      </c>
      <c r="M809" t="s">
        <v>56</v>
      </c>
      <c r="N809" t="s">
        <v>76</v>
      </c>
      <c r="O809" t="s">
        <v>120</v>
      </c>
      <c r="P809">
        <v>47</v>
      </c>
      <c r="Q809">
        <v>49</v>
      </c>
      <c r="R809">
        <v>46</v>
      </c>
      <c r="S809">
        <v>1</v>
      </c>
      <c r="T809">
        <f t="shared" si="108"/>
        <v>45</v>
      </c>
      <c r="U809">
        <v>45</v>
      </c>
      <c r="V809">
        <f t="shared" si="109"/>
        <v>0</v>
      </c>
      <c r="W809" s="3">
        <f t="shared" si="110"/>
        <v>2.1739130434782608E-2</v>
      </c>
      <c r="X809">
        <v>22</v>
      </c>
      <c r="Y809" s="4">
        <v>3.7</v>
      </c>
      <c r="Z809" s="4">
        <v>1.1000000000000001</v>
      </c>
      <c r="AA809" s="5">
        <v>52237.09</v>
      </c>
      <c r="AB809" s="5">
        <f t="shared" si="111"/>
        <v>2350669.0499999998</v>
      </c>
      <c r="AC809" s="5">
        <v>35345.980000000003</v>
      </c>
      <c r="AD809" s="5">
        <f t="shared" si="112"/>
        <v>1625915.08</v>
      </c>
      <c r="AE809" s="5">
        <v>100456.28</v>
      </c>
      <c r="AF809" s="5">
        <v>28992.26</v>
      </c>
      <c r="AG809" s="5">
        <v>8454.32</v>
      </c>
      <c r="AH809" s="5">
        <v>1595</v>
      </c>
      <c r="AI809" s="5">
        <v>4600</v>
      </c>
      <c r="AJ809">
        <v>0</v>
      </c>
      <c r="AK809" s="5">
        <v>0</v>
      </c>
      <c r="AL809" s="5">
        <v>0</v>
      </c>
      <c r="AM809" s="5">
        <v>29955.16</v>
      </c>
      <c r="AN809">
        <v>4</v>
      </c>
      <c r="AO809">
        <v>2</v>
      </c>
      <c r="AP809" t="str">
        <f t="shared" si="113"/>
        <v>Yes</v>
      </c>
      <c r="AQ809">
        <v>1</v>
      </c>
      <c r="AR809" s="5">
        <f t="shared" si="114"/>
        <v>1799968.1</v>
      </c>
      <c r="AS809" s="5">
        <f t="shared" si="115"/>
        <v>550700.94999999995</v>
      </c>
      <c r="AT809" t="s">
        <v>59</v>
      </c>
      <c r="AU809" t="s">
        <v>6164</v>
      </c>
      <c r="AV809" t="s">
        <v>6165</v>
      </c>
      <c r="AW809" t="s">
        <v>6166</v>
      </c>
      <c r="AX809" t="s">
        <v>6167</v>
      </c>
      <c r="AY809">
        <v>50</v>
      </c>
      <c r="AZ809">
        <v>0</v>
      </c>
      <c r="BA809">
        <v>0</v>
      </c>
      <c r="BB809" t="s">
        <v>6168</v>
      </c>
      <c r="BC809">
        <v>0</v>
      </c>
      <c r="BD809">
        <v>0</v>
      </c>
      <c r="BE809" t="s">
        <v>6169</v>
      </c>
      <c r="BF809" t="s">
        <v>6170</v>
      </c>
      <c r="BG809">
        <v>0</v>
      </c>
      <c r="BH809" t="s">
        <v>6171</v>
      </c>
      <c r="BI809">
        <v>52</v>
      </c>
      <c r="BJ809" t="s">
        <v>6187</v>
      </c>
      <c r="BK809">
        <v>0</v>
      </c>
      <c r="BL809">
        <v>58</v>
      </c>
      <c r="BM809" s="3">
        <f t="shared" si="116"/>
        <v>0.7931034482758621</v>
      </c>
    </row>
    <row r="810" spans="1:65">
      <c r="A810" t="s">
        <v>938</v>
      </c>
      <c r="B810" s="2">
        <v>45706</v>
      </c>
      <c r="C810" t="s">
        <v>47</v>
      </c>
      <c r="D810" t="s">
        <v>630</v>
      </c>
      <c r="E810">
        <v>2</v>
      </c>
      <c r="F810" t="s">
        <v>61</v>
      </c>
      <c r="G810" t="s">
        <v>79</v>
      </c>
      <c r="H810" t="s">
        <v>84</v>
      </c>
      <c r="I810" t="s">
        <v>64</v>
      </c>
      <c r="J810" t="s">
        <v>65</v>
      </c>
      <c r="K810" t="s">
        <v>75</v>
      </c>
      <c r="L810" t="s">
        <v>87</v>
      </c>
      <c r="M810" t="s">
        <v>56</v>
      </c>
      <c r="N810" t="s">
        <v>69</v>
      </c>
      <c r="O810" t="s">
        <v>70</v>
      </c>
      <c r="P810">
        <v>47</v>
      </c>
      <c r="Q810">
        <v>49</v>
      </c>
      <c r="R810">
        <v>47</v>
      </c>
      <c r="S810">
        <v>1</v>
      </c>
      <c r="T810">
        <f t="shared" si="108"/>
        <v>46</v>
      </c>
      <c r="U810">
        <v>46</v>
      </c>
      <c r="V810">
        <f t="shared" si="109"/>
        <v>0</v>
      </c>
      <c r="W810" s="3">
        <f t="shared" si="110"/>
        <v>2.1276595744680851E-2</v>
      </c>
      <c r="X810">
        <v>34</v>
      </c>
      <c r="Y810" s="4">
        <v>0.6</v>
      </c>
      <c r="Z810" s="4">
        <v>1</v>
      </c>
      <c r="AA810" s="5">
        <v>51673.65</v>
      </c>
      <c r="AB810" s="5">
        <f t="shared" si="111"/>
        <v>2376987.9</v>
      </c>
      <c r="AC810" s="5">
        <v>35697.69</v>
      </c>
      <c r="AD810" s="5">
        <f t="shared" si="112"/>
        <v>1677791.43</v>
      </c>
      <c r="AE810" s="5">
        <v>100661.1</v>
      </c>
      <c r="AF810" s="5">
        <v>29164.66</v>
      </c>
      <c r="AG810" s="5">
        <v>9831.27</v>
      </c>
      <c r="AH810" s="5">
        <v>1450</v>
      </c>
      <c r="AI810" s="5">
        <v>4600</v>
      </c>
      <c r="AJ810">
        <v>0</v>
      </c>
      <c r="AK810" s="5">
        <v>0</v>
      </c>
      <c r="AL810" s="5">
        <v>0</v>
      </c>
      <c r="AM810" s="5">
        <v>29117.48</v>
      </c>
      <c r="AN810">
        <v>4</v>
      </c>
      <c r="AO810">
        <v>3</v>
      </c>
      <c r="AP810" t="str">
        <f t="shared" si="113"/>
        <v>Yes</v>
      </c>
      <c r="AQ810">
        <v>1</v>
      </c>
      <c r="AR810" s="5">
        <f t="shared" si="114"/>
        <v>1852615.94</v>
      </c>
      <c r="AS810" s="5">
        <f t="shared" si="115"/>
        <v>524371.96</v>
      </c>
      <c r="AT810" t="s">
        <v>59</v>
      </c>
      <c r="AU810" t="s">
        <v>6164</v>
      </c>
      <c r="AV810" t="s">
        <v>6165</v>
      </c>
      <c r="AW810" t="s">
        <v>6166</v>
      </c>
      <c r="AX810" t="s">
        <v>6167</v>
      </c>
      <c r="AY810">
        <v>48</v>
      </c>
      <c r="AZ810">
        <v>0</v>
      </c>
      <c r="BA810">
        <v>0</v>
      </c>
      <c r="BB810" t="s">
        <v>6168</v>
      </c>
      <c r="BC810">
        <v>0</v>
      </c>
      <c r="BD810">
        <v>0</v>
      </c>
      <c r="BE810" t="s">
        <v>6169</v>
      </c>
      <c r="BF810" t="s">
        <v>6170</v>
      </c>
      <c r="BG810">
        <v>1</v>
      </c>
      <c r="BH810" t="s">
        <v>6179</v>
      </c>
      <c r="BI810">
        <v>39</v>
      </c>
      <c r="BJ810" t="s">
        <v>6172</v>
      </c>
      <c r="BK810">
        <v>0</v>
      </c>
      <c r="BL810">
        <v>59</v>
      </c>
      <c r="BM810" s="3">
        <f t="shared" si="116"/>
        <v>0.79661016949152541</v>
      </c>
    </row>
    <row r="811" spans="1:65">
      <c r="A811" t="s">
        <v>939</v>
      </c>
      <c r="B811" s="2">
        <v>45706</v>
      </c>
      <c r="C811" t="s">
        <v>47</v>
      </c>
      <c r="D811" t="s">
        <v>630</v>
      </c>
      <c r="E811">
        <v>2</v>
      </c>
      <c r="F811" t="s">
        <v>61</v>
      </c>
      <c r="G811" t="s">
        <v>79</v>
      </c>
      <c r="H811" t="s">
        <v>84</v>
      </c>
      <c r="I811" t="s">
        <v>52</v>
      </c>
      <c r="J811" t="s">
        <v>81</v>
      </c>
      <c r="K811" t="s">
        <v>75</v>
      </c>
      <c r="L811" t="s">
        <v>87</v>
      </c>
      <c r="M811" t="s">
        <v>56</v>
      </c>
      <c r="N811" t="s">
        <v>57</v>
      </c>
      <c r="O811" t="s">
        <v>58</v>
      </c>
      <c r="P811">
        <v>35</v>
      </c>
      <c r="Q811">
        <v>36</v>
      </c>
      <c r="R811">
        <v>36</v>
      </c>
      <c r="S811">
        <v>1</v>
      </c>
      <c r="T811">
        <f t="shared" si="108"/>
        <v>35</v>
      </c>
      <c r="U811">
        <v>35</v>
      </c>
      <c r="V811">
        <f t="shared" si="109"/>
        <v>0</v>
      </c>
      <c r="W811" s="3">
        <f t="shared" si="110"/>
        <v>2.7777777777777776E-2</v>
      </c>
      <c r="X811">
        <v>41</v>
      </c>
      <c r="Y811" s="4">
        <v>2.9</v>
      </c>
      <c r="Z811" s="4">
        <v>2.1</v>
      </c>
      <c r="AA811" s="5">
        <v>77790.33</v>
      </c>
      <c r="AB811" s="5">
        <f t="shared" si="111"/>
        <v>2722661.55</v>
      </c>
      <c r="AC811" s="5">
        <v>54132.53</v>
      </c>
      <c r="AD811" s="5">
        <f t="shared" si="112"/>
        <v>1948771.08</v>
      </c>
      <c r="AE811" s="5">
        <v>113226.3</v>
      </c>
      <c r="AF811" s="5">
        <v>31232.22</v>
      </c>
      <c r="AG811" s="5">
        <v>11587.73</v>
      </c>
      <c r="AH811" s="5">
        <v>3045</v>
      </c>
      <c r="AI811" s="5">
        <v>6800</v>
      </c>
      <c r="AJ811">
        <v>0</v>
      </c>
      <c r="AK811" s="5">
        <v>0</v>
      </c>
      <c r="AL811" s="5">
        <v>0</v>
      </c>
      <c r="AM811" s="5">
        <v>21415.99</v>
      </c>
      <c r="AN811">
        <v>4</v>
      </c>
      <c r="AO811">
        <v>4</v>
      </c>
      <c r="AP811" t="str">
        <f t="shared" si="113"/>
        <v>Yes</v>
      </c>
      <c r="AQ811">
        <v>1</v>
      </c>
      <c r="AR811" s="5">
        <f t="shared" si="114"/>
        <v>2136078.3199999998</v>
      </c>
      <c r="AS811" s="5">
        <f t="shared" si="115"/>
        <v>586583.23</v>
      </c>
      <c r="AT811" t="s">
        <v>59</v>
      </c>
      <c r="AU811" t="s">
        <v>6164</v>
      </c>
      <c r="AV811" t="s">
        <v>6165</v>
      </c>
      <c r="AW811" t="s">
        <v>6166</v>
      </c>
      <c r="AX811" t="s">
        <v>6184</v>
      </c>
      <c r="AY811">
        <v>37</v>
      </c>
      <c r="AZ811">
        <v>0</v>
      </c>
      <c r="BA811">
        <v>0</v>
      </c>
      <c r="BB811" t="s">
        <v>6168</v>
      </c>
      <c r="BC811">
        <v>0</v>
      </c>
      <c r="BD811">
        <v>0</v>
      </c>
      <c r="BE811" t="s">
        <v>6169</v>
      </c>
      <c r="BF811" t="s">
        <v>6170</v>
      </c>
      <c r="BG811">
        <v>1</v>
      </c>
      <c r="BH811" t="s">
        <v>6179</v>
      </c>
      <c r="BI811">
        <v>22</v>
      </c>
      <c r="BJ811" t="s">
        <v>6172</v>
      </c>
      <c r="BK811">
        <v>0</v>
      </c>
      <c r="BL811">
        <v>52</v>
      </c>
      <c r="BM811" s="3">
        <f t="shared" si="116"/>
        <v>0.69230769230769229</v>
      </c>
    </row>
    <row r="812" spans="1:65">
      <c r="A812" t="s">
        <v>940</v>
      </c>
      <c r="B812" s="2">
        <v>45706</v>
      </c>
      <c r="C812" t="s">
        <v>47</v>
      </c>
      <c r="D812" t="s">
        <v>630</v>
      </c>
      <c r="E812">
        <v>2</v>
      </c>
      <c r="F812" t="s">
        <v>61</v>
      </c>
      <c r="G812" t="s">
        <v>50</v>
      </c>
      <c r="H812" t="s">
        <v>127</v>
      </c>
      <c r="I812" t="s">
        <v>74</v>
      </c>
      <c r="J812" t="s">
        <v>65</v>
      </c>
      <c r="K812" t="s">
        <v>75</v>
      </c>
      <c r="L812" t="s">
        <v>87</v>
      </c>
      <c r="M812" t="s">
        <v>56</v>
      </c>
      <c r="N812" t="s">
        <v>69</v>
      </c>
      <c r="O812" t="s">
        <v>58</v>
      </c>
      <c r="P812">
        <v>52</v>
      </c>
      <c r="Q812">
        <v>56</v>
      </c>
      <c r="R812">
        <v>53</v>
      </c>
      <c r="S812">
        <v>1</v>
      </c>
      <c r="T812">
        <f t="shared" si="108"/>
        <v>52</v>
      </c>
      <c r="U812">
        <v>52</v>
      </c>
      <c r="V812">
        <f t="shared" si="109"/>
        <v>0</v>
      </c>
      <c r="W812" s="3">
        <f t="shared" si="110"/>
        <v>1.8867924528301886E-2</v>
      </c>
      <c r="X812">
        <v>24</v>
      </c>
      <c r="Y812" s="4">
        <v>7.3</v>
      </c>
      <c r="Z812" s="4">
        <v>1.7</v>
      </c>
      <c r="AA812" s="5">
        <v>52085.33</v>
      </c>
      <c r="AB812" s="5">
        <f t="shared" si="111"/>
        <v>2708437.16</v>
      </c>
      <c r="AC812" s="5">
        <v>35858.660000000003</v>
      </c>
      <c r="AD812" s="5">
        <f t="shared" si="112"/>
        <v>1900508.98</v>
      </c>
      <c r="AE812" s="5">
        <v>117713.97</v>
      </c>
      <c r="AF812" s="5">
        <v>31322.5</v>
      </c>
      <c r="AG812" s="5">
        <v>9718.1299999999992</v>
      </c>
      <c r="AH812" s="5">
        <v>2465</v>
      </c>
      <c r="AI812" s="5">
        <v>4600</v>
      </c>
      <c r="AJ812">
        <v>0</v>
      </c>
      <c r="AK812" s="5">
        <v>0</v>
      </c>
      <c r="AL812" s="5">
        <v>0</v>
      </c>
      <c r="AM812" s="5">
        <v>33616.78</v>
      </c>
      <c r="AN812">
        <v>4</v>
      </c>
      <c r="AO812">
        <v>4</v>
      </c>
      <c r="AP812" t="str">
        <f t="shared" si="113"/>
        <v>Yes</v>
      </c>
      <c r="AQ812">
        <v>0</v>
      </c>
      <c r="AR812" s="5">
        <f t="shared" si="114"/>
        <v>2099945.36</v>
      </c>
      <c r="AS812" s="5">
        <f t="shared" si="115"/>
        <v>608491.80000000005</v>
      </c>
      <c r="AT812" t="s">
        <v>59</v>
      </c>
      <c r="AU812" t="s">
        <v>6164</v>
      </c>
      <c r="AV812" t="s">
        <v>6165</v>
      </c>
      <c r="AW812" t="s">
        <v>6166</v>
      </c>
      <c r="AX812" t="s">
        <v>6167</v>
      </c>
      <c r="AY812">
        <v>52</v>
      </c>
      <c r="AZ812">
        <v>0</v>
      </c>
      <c r="BA812">
        <v>0</v>
      </c>
      <c r="BB812" t="s">
        <v>6168</v>
      </c>
      <c r="BC812">
        <v>0</v>
      </c>
      <c r="BD812">
        <v>0</v>
      </c>
      <c r="BE812" t="s">
        <v>6169</v>
      </c>
      <c r="BF812" t="s">
        <v>6170</v>
      </c>
      <c r="BG812">
        <v>1</v>
      </c>
      <c r="BH812" t="s">
        <v>6186</v>
      </c>
      <c r="BI812">
        <v>30</v>
      </c>
      <c r="BJ812" t="s">
        <v>6172</v>
      </c>
      <c r="BK812">
        <v>0</v>
      </c>
      <c r="BL812">
        <v>62</v>
      </c>
      <c r="BM812" s="3">
        <f t="shared" si="116"/>
        <v>0.85483870967741937</v>
      </c>
    </row>
    <row r="813" spans="1:65">
      <c r="A813" t="s">
        <v>941</v>
      </c>
      <c r="B813" s="2">
        <v>45706</v>
      </c>
      <c r="C813" t="s">
        <v>47</v>
      </c>
      <c r="D813" t="s">
        <v>630</v>
      </c>
      <c r="E813">
        <v>2</v>
      </c>
      <c r="F813" t="s">
        <v>72</v>
      </c>
      <c r="G813" t="s">
        <v>79</v>
      </c>
      <c r="H813" t="s">
        <v>86</v>
      </c>
      <c r="I813" t="s">
        <v>52</v>
      </c>
      <c r="J813" t="s">
        <v>53</v>
      </c>
      <c r="K813" t="s">
        <v>66</v>
      </c>
      <c r="L813" t="s">
        <v>92</v>
      </c>
      <c r="M813" t="s">
        <v>56</v>
      </c>
      <c r="N813" t="s">
        <v>69</v>
      </c>
      <c r="O813" t="s">
        <v>70</v>
      </c>
      <c r="P813">
        <v>57</v>
      </c>
      <c r="Q813">
        <v>57</v>
      </c>
      <c r="R813">
        <v>60</v>
      </c>
      <c r="S813">
        <v>2</v>
      </c>
      <c r="T813">
        <f t="shared" si="108"/>
        <v>58</v>
      </c>
      <c r="U813">
        <v>56</v>
      </c>
      <c r="V813">
        <f t="shared" si="109"/>
        <v>2</v>
      </c>
      <c r="W813" s="3">
        <f t="shared" si="110"/>
        <v>3.3333333333333333E-2</v>
      </c>
      <c r="X813">
        <v>33</v>
      </c>
      <c r="Y813" s="4">
        <v>3.4</v>
      </c>
      <c r="Z813" s="4">
        <v>1.6</v>
      </c>
      <c r="AA813" s="5">
        <v>34269.279999999999</v>
      </c>
      <c r="AB813" s="5">
        <f t="shared" si="111"/>
        <v>1919079.68</v>
      </c>
      <c r="AC813" s="5">
        <v>23863.33</v>
      </c>
      <c r="AD813" s="5">
        <f t="shared" si="112"/>
        <v>1431799.8</v>
      </c>
      <c r="AE813" s="5">
        <v>107102.1</v>
      </c>
      <c r="AF813" s="5">
        <v>27345.22</v>
      </c>
      <c r="AG813" s="5">
        <v>9714.4500000000007</v>
      </c>
      <c r="AH813" s="5">
        <v>2320</v>
      </c>
      <c r="AI813" s="5">
        <v>6400</v>
      </c>
      <c r="AJ813">
        <v>0</v>
      </c>
      <c r="AK813" s="5">
        <v>0</v>
      </c>
      <c r="AL813" s="5">
        <v>1336.79</v>
      </c>
      <c r="AM813" s="5">
        <v>38957.89</v>
      </c>
      <c r="AN813">
        <v>4</v>
      </c>
      <c r="AO813">
        <v>4</v>
      </c>
      <c r="AP813" t="str">
        <f t="shared" si="113"/>
        <v>Yes</v>
      </c>
      <c r="AQ813">
        <v>0</v>
      </c>
      <c r="AR813" s="5">
        <f t="shared" si="114"/>
        <v>1624976.25</v>
      </c>
      <c r="AS813" s="5">
        <f t="shared" si="115"/>
        <v>294103.43</v>
      </c>
      <c r="AT813" t="s">
        <v>59</v>
      </c>
      <c r="AU813" t="s">
        <v>6164</v>
      </c>
      <c r="AV813" t="s">
        <v>6165</v>
      </c>
      <c r="AW813" t="s">
        <v>6166</v>
      </c>
      <c r="AX813" t="s">
        <v>6184</v>
      </c>
      <c r="AY813">
        <v>60</v>
      </c>
      <c r="AZ813">
        <v>0</v>
      </c>
      <c r="BA813">
        <v>15</v>
      </c>
      <c r="BB813" t="s">
        <v>6180</v>
      </c>
      <c r="BC813">
        <v>0</v>
      </c>
      <c r="BD813">
        <v>0</v>
      </c>
      <c r="BE813" t="s">
        <v>6169</v>
      </c>
      <c r="BF813" t="s">
        <v>6170</v>
      </c>
      <c r="BG813">
        <v>1</v>
      </c>
      <c r="BH813" t="s">
        <v>6186</v>
      </c>
      <c r="BI813">
        <v>40</v>
      </c>
      <c r="BJ813" t="s">
        <v>6172</v>
      </c>
      <c r="BK813">
        <v>0</v>
      </c>
      <c r="BL813">
        <v>77</v>
      </c>
      <c r="BM813" s="3">
        <f t="shared" si="116"/>
        <v>0.77922077922077926</v>
      </c>
    </row>
    <row r="814" spans="1:65">
      <c r="A814" t="s">
        <v>942</v>
      </c>
      <c r="B814" s="2">
        <v>45706</v>
      </c>
      <c r="C814" t="s">
        <v>47</v>
      </c>
      <c r="D814" t="s">
        <v>630</v>
      </c>
      <c r="E814">
        <v>2</v>
      </c>
      <c r="F814" t="s">
        <v>72</v>
      </c>
      <c r="G814" t="s">
        <v>62</v>
      </c>
      <c r="H814" t="s">
        <v>220</v>
      </c>
      <c r="I814" t="s">
        <v>52</v>
      </c>
      <c r="J814" t="s">
        <v>53</v>
      </c>
      <c r="K814" t="s">
        <v>54</v>
      </c>
      <c r="L814" t="s">
        <v>55</v>
      </c>
      <c r="M814" t="s">
        <v>56</v>
      </c>
      <c r="N814" t="s">
        <v>69</v>
      </c>
      <c r="O814" t="s">
        <v>58</v>
      </c>
      <c r="P814">
        <v>72</v>
      </c>
      <c r="Q814">
        <v>76</v>
      </c>
      <c r="R814">
        <v>75</v>
      </c>
      <c r="S814">
        <v>2</v>
      </c>
      <c r="T814">
        <f t="shared" si="108"/>
        <v>73</v>
      </c>
      <c r="U814">
        <v>71</v>
      </c>
      <c r="V814">
        <f t="shared" si="109"/>
        <v>2</v>
      </c>
      <c r="W814" s="3">
        <f t="shared" si="110"/>
        <v>2.6666666666666668E-2</v>
      </c>
      <c r="X814">
        <v>23</v>
      </c>
      <c r="Y814" s="4">
        <v>4.9000000000000004</v>
      </c>
      <c r="Z814" s="4">
        <v>1.6</v>
      </c>
      <c r="AA814" s="5">
        <v>38680.46</v>
      </c>
      <c r="AB814" s="5">
        <f t="shared" si="111"/>
        <v>2746312.66</v>
      </c>
      <c r="AC814" s="5">
        <v>23551.9</v>
      </c>
      <c r="AD814" s="5">
        <f t="shared" si="112"/>
        <v>1766392.5</v>
      </c>
      <c r="AE814" s="5">
        <v>132142.01</v>
      </c>
      <c r="AF814" s="5">
        <v>31989.26</v>
      </c>
      <c r="AG814" s="5">
        <v>9267.89</v>
      </c>
      <c r="AH814" s="5">
        <v>2320</v>
      </c>
      <c r="AI814" s="5">
        <v>6400</v>
      </c>
      <c r="AJ814">
        <v>0</v>
      </c>
      <c r="AK814" s="5">
        <v>0</v>
      </c>
      <c r="AL814" s="5">
        <v>1333.04</v>
      </c>
      <c r="AM814" s="5">
        <v>48844.61</v>
      </c>
      <c r="AN814">
        <v>4</v>
      </c>
      <c r="AO814">
        <v>3</v>
      </c>
      <c r="AP814" t="str">
        <f t="shared" si="113"/>
        <v>Yes</v>
      </c>
      <c r="AQ814">
        <v>1</v>
      </c>
      <c r="AR814" s="5">
        <f t="shared" si="114"/>
        <v>1998689.31</v>
      </c>
      <c r="AS814" s="5">
        <f t="shared" si="115"/>
        <v>747623.35</v>
      </c>
      <c r="AT814" t="s">
        <v>59</v>
      </c>
      <c r="AU814" t="s">
        <v>6164</v>
      </c>
      <c r="AV814" t="s">
        <v>6165</v>
      </c>
      <c r="AW814" t="s">
        <v>6166</v>
      </c>
      <c r="AX814" t="s">
        <v>6167</v>
      </c>
      <c r="AY814">
        <v>74</v>
      </c>
      <c r="AZ814">
        <v>0</v>
      </c>
      <c r="BA814">
        <v>22</v>
      </c>
      <c r="BB814" t="s">
        <v>6180</v>
      </c>
      <c r="BC814">
        <v>0</v>
      </c>
      <c r="BD814">
        <v>0</v>
      </c>
      <c r="BE814" t="s">
        <v>6169</v>
      </c>
      <c r="BF814" t="s">
        <v>6170</v>
      </c>
      <c r="BG814">
        <v>0</v>
      </c>
      <c r="BH814" t="s">
        <v>6171</v>
      </c>
      <c r="BI814">
        <v>53</v>
      </c>
      <c r="BJ814" t="s">
        <v>6187</v>
      </c>
      <c r="BK814">
        <v>0</v>
      </c>
      <c r="BL814">
        <v>80</v>
      </c>
      <c r="BM814" s="3">
        <f t="shared" si="116"/>
        <v>0.9375</v>
      </c>
    </row>
    <row r="815" spans="1:65">
      <c r="A815" t="s">
        <v>943</v>
      </c>
      <c r="B815" s="2">
        <v>45706</v>
      </c>
      <c r="C815" t="s">
        <v>47</v>
      </c>
      <c r="D815" t="s">
        <v>630</v>
      </c>
      <c r="E815">
        <v>2</v>
      </c>
      <c r="F815" t="s">
        <v>78</v>
      </c>
      <c r="G815" t="s">
        <v>62</v>
      </c>
      <c r="H815" t="s">
        <v>168</v>
      </c>
      <c r="I815" t="s">
        <v>52</v>
      </c>
      <c r="J815" t="s">
        <v>65</v>
      </c>
      <c r="K815" t="s">
        <v>75</v>
      </c>
      <c r="L815" t="s">
        <v>87</v>
      </c>
      <c r="M815" t="s">
        <v>56</v>
      </c>
      <c r="N815" t="s">
        <v>109</v>
      </c>
      <c r="O815" t="s">
        <v>58</v>
      </c>
      <c r="P815">
        <v>48</v>
      </c>
      <c r="Q815">
        <v>49</v>
      </c>
      <c r="R815">
        <v>47</v>
      </c>
      <c r="S815">
        <v>1</v>
      </c>
      <c r="T815">
        <f t="shared" si="108"/>
        <v>46</v>
      </c>
      <c r="U815">
        <v>46</v>
      </c>
      <c r="V815">
        <f t="shared" si="109"/>
        <v>0</v>
      </c>
      <c r="W815" s="3">
        <f t="shared" si="110"/>
        <v>2.1276595744680851E-2</v>
      </c>
      <c r="X815">
        <v>25</v>
      </c>
      <c r="Y815" s="4">
        <v>4.7</v>
      </c>
      <c r="Z815" s="4">
        <v>1.4</v>
      </c>
      <c r="AA815" s="5">
        <v>51412.06</v>
      </c>
      <c r="AB815" s="5">
        <f t="shared" si="111"/>
        <v>2364954.7599999998</v>
      </c>
      <c r="AC815" s="5">
        <v>35694.31</v>
      </c>
      <c r="AD815" s="5">
        <f t="shared" si="112"/>
        <v>1677632.57</v>
      </c>
      <c r="AE815" s="5">
        <v>107668.91</v>
      </c>
      <c r="AF815" s="5">
        <v>31622.32</v>
      </c>
      <c r="AG815" s="5">
        <v>9020.24</v>
      </c>
      <c r="AH815" s="5">
        <v>2030</v>
      </c>
      <c r="AI815" s="5">
        <v>4600</v>
      </c>
      <c r="AJ815">
        <v>0</v>
      </c>
      <c r="AK815" s="5">
        <v>0</v>
      </c>
      <c r="AL815" s="5">
        <v>0</v>
      </c>
      <c r="AM815" s="5">
        <v>64245.56</v>
      </c>
      <c r="AN815">
        <v>8</v>
      </c>
      <c r="AO815">
        <v>6</v>
      </c>
      <c r="AP815" t="str">
        <f t="shared" si="113"/>
        <v>Yes</v>
      </c>
      <c r="AQ815">
        <v>0</v>
      </c>
      <c r="AR815" s="5">
        <f t="shared" si="114"/>
        <v>1896819.6</v>
      </c>
      <c r="AS815" s="5">
        <f t="shared" si="115"/>
        <v>468135.16</v>
      </c>
      <c r="AT815" t="s">
        <v>59</v>
      </c>
      <c r="AU815" t="s">
        <v>6164</v>
      </c>
      <c r="AV815" t="s">
        <v>6165</v>
      </c>
      <c r="AW815" t="s">
        <v>6166</v>
      </c>
      <c r="AX815" t="s">
        <v>6167</v>
      </c>
      <c r="AY815">
        <v>48</v>
      </c>
      <c r="AZ815">
        <v>0</v>
      </c>
      <c r="BA815">
        <v>0</v>
      </c>
      <c r="BB815" t="s">
        <v>6168</v>
      </c>
      <c r="BC815">
        <v>0</v>
      </c>
      <c r="BD815">
        <v>0</v>
      </c>
      <c r="BE815" t="s">
        <v>6169</v>
      </c>
      <c r="BF815" t="s">
        <v>6170</v>
      </c>
      <c r="BG815">
        <v>0</v>
      </c>
      <c r="BH815" t="s">
        <v>6171</v>
      </c>
      <c r="BI815">
        <v>34</v>
      </c>
      <c r="BJ815" t="s">
        <v>6172</v>
      </c>
      <c r="BK815">
        <v>0</v>
      </c>
      <c r="BL815">
        <v>63</v>
      </c>
      <c r="BM815" s="3">
        <f t="shared" si="116"/>
        <v>0.74603174603174605</v>
      </c>
    </row>
    <row r="816" spans="1:65">
      <c r="A816" t="s">
        <v>944</v>
      </c>
      <c r="B816" s="2">
        <v>45706</v>
      </c>
      <c r="C816" t="s">
        <v>47</v>
      </c>
      <c r="D816" t="s">
        <v>630</v>
      </c>
      <c r="E816">
        <v>2</v>
      </c>
      <c r="F816" t="s">
        <v>61</v>
      </c>
      <c r="G816" t="s">
        <v>79</v>
      </c>
      <c r="H816" t="s">
        <v>84</v>
      </c>
      <c r="I816" t="s">
        <v>52</v>
      </c>
      <c r="J816" t="s">
        <v>65</v>
      </c>
      <c r="K816" t="s">
        <v>75</v>
      </c>
      <c r="L816" t="s">
        <v>55</v>
      </c>
      <c r="M816" t="s">
        <v>56</v>
      </c>
      <c r="N816" t="s">
        <v>94</v>
      </c>
      <c r="O816" t="s">
        <v>120</v>
      </c>
      <c r="P816">
        <v>44</v>
      </c>
      <c r="Q816">
        <v>46</v>
      </c>
      <c r="R816">
        <v>45</v>
      </c>
      <c r="S816">
        <v>1</v>
      </c>
      <c r="T816">
        <f t="shared" si="108"/>
        <v>44</v>
      </c>
      <c r="U816">
        <v>43</v>
      </c>
      <c r="V816">
        <f t="shared" si="109"/>
        <v>1</v>
      </c>
      <c r="W816" s="3">
        <f t="shared" si="110"/>
        <v>2.2222222222222223E-2</v>
      </c>
      <c r="X816">
        <v>31</v>
      </c>
      <c r="Y816" s="4">
        <v>5.3</v>
      </c>
      <c r="Z816" s="4">
        <v>1.7</v>
      </c>
      <c r="AA816" s="5">
        <v>52004.77</v>
      </c>
      <c r="AB816" s="5">
        <f t="shared" si="111"/>
        <v>2236205.11</v>
      </c>
      <c r="AC816" s="5">
        <v>34985.370000000003</v>
      </c>
      <c r="AD816" s="5">
        <f t="shared" si="112"/>
        <v>1574341.65</v>
      </c>
      <c r="AE816" s="5">
        <v>103833.85</v>
      </c>
      <c r="AF816" s="5">
        <v>27705.19</v>
      </c>
      <c r="AG816" s="5">
        <v>9672.8799999999992</v>
      </c>
      <c r="AH816" s="5">
        <v>2465</v>
      </c>
      <c r="AI816" s="5">
        <v>4600</v>
      </c>
      <c r="AJ816">
        <v>0</v>
      </c>
      <c r="AK816" s="5">
        <v>0</v>
      </c>
      <c r="AL816" s="5">
        <v>972.73</v>
      </c>
      <c r="AM816" s="5">
        <v>28631.759999999998</v>
      </c>
      <c r="AN816">
        <v>4</v>
      </c>
      <c r="AO816">
        <v>3</v>
      </c>
      <c r="AP816" t="str">
        <f t="shared" si="113"/>
        <v>Yes</v>
      </c>
      <c r="AQ816">
        <v>1</v>
      </c>
      <c r="AR816" s="5">
        <f t="shared" si="114"/>
        <v>1752223.06</v>
      </c>
      <c r="AS816" s="5">
        <f t="shared" si="115"/>
        <v>483982.05</v>
      </c>
      <c r="AT816" t="s">
        <v>59</v>
      </c>
      <c r="AU816" t="s">
        <v>6164</v>
      </c>
      <c r="AV816" t="s">
        <v>6165</v>
      </c>
      <c r="AW816" t="s">
        <v>6166</v>
      </c>
      <c r="AX816" t="s">
        <v>6167</v>
      </c>
      <c r="AY816">
        <v>45</v>
      </c>
      <c r="AZ816">
        <v>0</v>
      </c>
      <c r="BA816">
        <v>16</v>
      </c>
      <c r="BB816" t="s">
        <v>6191</v>
      </c>
      <c r="BC816">
        <v>0</v>
      </c>
      <c r="BD816">
        <v>0</v>
      </c>
      <c r="BE816" t="s">
        <v>6169</v>
      </c>
      <c r="BF816" t="s">
        <v>6170</v>
      </c>
      <c r="BG816">
        <v>0</v>
      </c>
      <c r="BH816" t="s">
        <v>6171</v>
      </c>
      <c r="BI816">
        <v>59</v>
      </c>
      <c r="BJ816" t="s">
        <v>6187</v>
      </c>
      <c r="BK816">
        <v>0</v>
      </c>
      <c r="BL816">
        <v>59</v>
      </c>
      <c r="BM816" s="3">
        <f t="shared" si="116"/>
        <v>0.76271186440677963</v>
      </c>
    </row>
    <row r="817" spans="1:65">
      <c r="A817" t="s">
        <v>945</v>
      </c>
      <c r="B817" s="2">
        <v>45706</v>
      </c>
      <c r="C817" t="s">
        <v>47</v>
      </c>
      <c r="D817" t="s">
        <v>630</v>
      </c>
      <c r="E817">
        <v>2</v>
      </c>
      <c r="F817" t="s">
        <v>61</v>
      </c>
      <c r="G817" t="s">
        <v>62</v>
      </c>
      <c r="H817" t="s">
        <v>115</v>
      </c>
      <c r="I817" t="s">
        <v>64</v>
      </c>
      <c r="J817" t="s">
        <v>81</v>
      </c>
      <c r="K817" t="s">
        <v>75</v>
      </c>
      <c r="L817" t="s">
        <v>92</v>
      </c>
      <c r="M817" t="s">
        <v>56</v>
      </c>
      <c r="N817" t="s">
        <v>57</v>
      </c>
      <c r="O817" t="s">
        <v>70</v>
      </c>
      <c r="P817">
        <v>35</v>
      </c>
      <c r="Q817">
        <v>38</v>
      </c>
      <c r="R817">
        <v>38</v>
      </c>
      <c r="S817">
        <v>1</v>
      </c>
      <c r="T817">
        <f t="shared" si="108"/>
        <v>37</v>
      </c>
      <c r="U817">
        <v>34</v>
      </c>
      <c r="V817">
        <f t="shared" si="109"/>
        <v>3</v>
      </c>
      <c r="W817" s="3">
        <f t="shared" si="110"/>
        <v>2.6315789473684209E-2</v>
      </c>
      <c r="X817">
        <v>39</v>
      </c>
      <c r="Y817" s="4">
        <v>6.5</v>
      </c>
      <c r="Z817" s="4">
        <v>1.8</v>
      </c>
      <c r="AA817" s="5">
        <v>78993.820000000007</v>
      </c>
      <c r="AB817" s="5">
        <f t="shared" si="111"/>
        <v>2685789.88</v>
      </c>
      <c r="AC817" s="5">
        <v>53513.78</v>
      </c>
      <c r="AD817" s="5">
        <f t="shared" si="112"/>
        <v>2033523.64</v>
      </c>
      <c r="AE817" s="5">
        <v>111983.91</v>
      </c>
      <c r="AF817" s="5">
        <v>31813.83</v>
      </c>
      <c r="AG817" s="5">
        <v>10173.14</v>
      </c>
      <c r="AH817" s="5">
        <v>2610</v>
      </c>
      <c r="AI817" s="5">
        <v>6800</v>
      </c>
      <c r="AJ817">
        <v>0</v>
      </c>
      <c r="AK817" s="5">
        <v>0</v>
      </c>
      <c r="AL817" s="5">
        <v>4679.46</v>
      </c>
      <c r="AM817" s="5">
        <v>21783.88</v>
      </c>
      <c r="AN817">
        <v>4</v>
      </c>
      <c r="AO817">
        <v>4</v>
      </c>
      <c r="AP817" t="str">
        <f t="shared" si="113"/>
        <v>Yes</v>
      </c>
      <c r="AQ817">
        <v>0</v>
      </c>
      <c r="AR817" s="5">
        <f t="shared" si="114"/>
        <v>2223367.86</v>
      </c>
      <c r="AS817" s="5">
        <f t="shared" si="115"/>
        <v>462422.02</v>
      </c>
      <c r="AT817" t="s">
        <v>59</v>
      </c>
      <c r="AU817" t="s">
        <v>6164</v>
      </c>
      <c r="AV817" t="s">
        <v>6165</v>
      </c>
      <c r="AW817" t="s">
        <v>6166</v>
      </c>
      <c r="AX817" t="s">
        <v>6184</v>
      </c>
      <c r="AY817">
        <v>37</v>
      </c>
      <c r="AZ817">
        <v>1</v>
      </c>
      <c r="BA817">
        <v>25</v>
      </c>
      <c r="BB817" t="s">
        <v>6180</v>
      </c>
      <c r="BC817">
        <v>0</v>
      </c>
      <c r="BD817">
        <v>0</v>
      </c>
      <c r="BE817" t="s">
        <v>6169</v>
      </c>
      <c r="BF817" t="s">
        <v>6170</v>
      </c>
      <c r="BG817">
        <v>1</v>
      </c>
      <c r="BH817" t="s">
        <v>6186</v>
      </c>
      <c r="BI817">
        <v>27</v>
      </c>
      <c r="BJ817" t="s">
        <v>6172</v>
      </c>
      <c r="BK817">
        <v>0</v>
      </c>
      <c r="BL817">
        <v>45</v>
      </c>
      <c r="BM817" s="3">
        <f t="shared" si="116"/>
        <v>0.84444444444444444</v>
      </c>
    </row>
    <row r="818" spans="1:65">
      <c r="A818" t="s">
        <v>946</v>
      </c>
      <c r="B818" s="2">
        <v>45706</v>
      </c>
      <c r="C818" t="s">
        <v>47</v>
      </c>
      <c r="D818" t="s">
        <v>630</v>
      </c>
      <c r="E818">
        <v>2</v>
      </c>
      <c r="F818" t="s">
        <v>61</v>
      </c>
      <c r="G818" t="s">
        <v>79</v>
      </c>
      <c r="H818" t="s">
        <v>98</v>
      </c>
      <c r="I818" t="s">
        <v>64</v>
      </c>
      <c r="J818" t="s">
        <v>53</v>
      </c>
      <c r="K818" t="s">
        <v>66</v>
      </c>
      <c r="L818" t="s">
        <v>55</v>
      </c>
      <c r="M818" t="s">
        <v>56</v>
      </c>
      <c r="N818" t="s">
        <v>57</v>
      </c>
      <c r="O818" t="s">
        <v>82</v>
      </c>
      <c r="P818">
        <v>57</v>
      </c>
      <c r="Q818">
        <v>59</v>
      </c>
      <c r="R818">
        <v>56</v>
      </c>
      <c r="S818">
        <v>1</v>
      </c>
      <c r="T818">
        <f t="shared" si="108"/>
        <v>55</v>
      </c>
      <c r="U818">
        <v>54</v>
      </c>
      <c r="V818">
        <f t="shared" si="109"/>
        <v>1</v>
      </c>
      <c r="W818" s="3">
        <f t="shared" si="110"/>
        <v>1.7857142857142856E-2</v>
      </c>
      <c r="X818">
        <v>12</v>
      </c>
      <c r="Y818" s="4">
        <v>7.7</v>
      </c>
      <c r="Z818" s="4">
        <v>1.3</v>
      </c>
      <c r="AA818" s="5">
        <v>33882.21</v>
      </c>
      <c r="AB818" s="5">
        <f t="shared" si="111"/>
        <v>1829639.34</v>
      </c>
      <c r="AC818" s="5">
        <v>23479.84</v>
      </c>
      <c r="AD818" s="5">
        <f t="shared" si="112"/>
        <v>1314871.04</v>
      </c>
      <c r="AE818" s="5">
        <v>93252.77</v>
      </c>
      <c r="AF818" s="5">
        <v>23434.560000000001</v>
      </c>
      <c r="AG818" s="5">
        <v>7910.01</v>
      </c>
      <c r="AH818" s="5">
        <v>1885</v>
      </c>
      <c r="AI818" s="5">
        <v>3200</v>
      </c>
      <c r="AJ818">
        <v>0</v>
      </c>
      <c r="AK818" s="5">
        <v>0</v>
      </c>
      <c r="AL818" s="5">
        <v>677.22</v>
      </c>
      <c r="AM818" s="5">
        <v>34615.1</v>
      </c>
      <c r="AN818">
        <v>4</v>
      </c>
      <c r="AO818">
        <v>3</v>
      </c>
      <c r="AP818" t="str">
        <f t="shared" si="113"/>
        <v>Yes</v>
      </c>
      <c r="AQ818">
        <v>0</v>
      </c>
      <c r="AR818" s="5">
        <f t="shared" si="114"/>
        <v>1479845.7</v>
      </c>
      <c r="AS818" s="5">
        <f t="shared" si="115"/>
        <v>349793.64</v>
      </c>
      <c r="AT818" t="s">
        <v>59</v>
      </c>
      <c r="AU818" t="s">
        <v>6164</v>
      </c>
      <c r="AV818" t="s">
        <v>6165</v>
      </c>
      <c r="AW818" t="s">
        <v>6166</v>
      </c>
      <c r="AX818" t="s">
        <v>6167</v>
      </c>
      <c r="AY818">
        <v>60</v>
      </c>
      <c r="AZ818">
        <v>0</v>
      </c>
      <c r="BA818">
        <v>12</v>
      </c>
      <c r="BB818" t="s">
        <v>6198</v>
      </c>
      <c r="BC818">
        <v>0</v>
      </c>
      <c r="BD818">
        <v>0</v>
      </c>
      <c r="BE818" t="s">
        <v>6169</v>
      </c>
      <c r="BF818" t="s">
        <v>6170</v>
      </c>
      <c r="BG818">
        <v>0</v>
      </c>
      <c r="BH818" t="s">
        <v>6171</v>
      </c>
      <c r="BI818">
        <v>11</v>
      </c>
      <c r="BJ818" t="s">
        <v>6172</v>
      </c>
      <c r="BK818">
        <v>0</v>
      </c>
      <c r="BL818">
        <v>73</v>
      </c>
      <c r="BM818" s="3">
        <f t="shared" si="116"/>
        <v>0.76712328767123283</v>
      </c>
    </row>
    <row r="819" spans="1:65">
      <c r="A819" t="s">
        <v>947</v>
      </c>
      <c r="B819" s="2">
        <v>45706</v>
      </c>
      <c r="C819" t="s">
        <v>47</v>
      </c>
      <c r="D819" t="s">
        <v>630</v>
      </c>
      <c r="E819">
        <v>2</v>
      </c>
      <c r="F819" t="s">
        <v>72</v>
      </c>
      <c r="G819" t="s">
        <v>50</v>
      </c>
      <c r="H819" t="s">
        <v>73</v>
      </c>
      <c r="I819" t="s">
        <v>52</v>
      </c>
      <c r="J819" t="s">
        <v>65</v>
      </c>
      <c r="K819" t="s">
        <v>75</v>
      </c>
      <c r="L819" t="s">
        <v>87</v>
      </c>
      <c r="M819" t="s">
        <v>56</v>
      </c>
      <c r="N819" t="s">
        <v>57</v>
      </c>
      <c r="O819" t="s">
        <v>120</v>
      </c>
      <c r="P819">
        <v>49</v>
      </c>
      <c r="Q819">
        <v>51</v>
      </c>
      <c r="R819">
        <v>52</v>
      </c>
      <c r="S819">
        <v>1</v>
      </c>
      <c r="T819">
        <f t="shared" si="108"/>
        <v>51</v>
      </c>
      <c r="U819">
        <v>48</v>
      </c>
      <c r="V819">
        <f t="shared" si="109"/>
        <v>3</v>
      </c>
      <c r="W819" s="3">
        <f t="shared" si="110"/>
        <v>1.9230769230769232E-2</v>
      </c>
      <c r="X819">
        <v>26</v>
      </c>
      <c r="Y819" s="4">
        <v>5.5</v>
      </c>
      <c r="Z819" s="4">
        <v>1.7</v>
      </c>
      <c r="AA819" s="5">
        <v>52146.85</v>
      </c>
      <c r="AB819" s="5">
        <f t="shared" si="111"/>
        <v>2503048.7999999998</v>
      </c>
      <c r="AC819" s="5">
        <v>35578.31</v>
      </c>
      <c r="AD819" s="5">
        <f t="shared" si="112"/>
        <v>1850072.12</v>
      </c>
      <c r="AE819" s="5">
        <v>119483.89</v>
      </c>
      <c r="AF819" s="5">
        <v>32689.68</v>
      </c>
      <c r="AG819" s="5">
        <v>9464.61</v>
      </c>
      <c r="AH819" s="5">
        <v>2465</v>
      </c>
      <c r="AI819" s="5">
        <v>4600</v>
      </c>
      <c r="AJ819">
        <v>0</v>
      </c>
      <c r="AK819" s="5">
        <v>0</v>
      </c>
      <c r="AL819" s="5">
        <v>2848.1</v>
      </c>
      <c r="AM819" s="5">
        <v>32436.36</v>
      </c>
      <c r="AN819">
        <v>4</v>
      </c>
      <c r="AO819">
        <v>4</v>
      </c>
      <c r="AP819" t="str">
        <f t="shared" si="113"/>
        <v>Yes</v>
      </c>
      <c r="AQ819">
        <v>0</v>
      </c>
      <c r="AR819" s="5">
        <f t="shared" si="114"/>
        <v>2054059.76</v>
      </c>
      <c r="AS819" s="5">
        <f t="shared" si="115"/>
        <v>448989.04</v>
      </c>
      <c r="AT819" t="s">
        <v>59</v>
      </c>
      <c r="AU819" t="s">
        <v>6164</v>
      </c>
      <c r="AV819" t="s">
        <v>6165</v>
      </c>
      <c r="AW819" t="s">
        <v>6166</v>
      </c>
      <c r="AX819" t="s">
        <v>6184</v>
      </c>
      <c r="AY819">
        <v>53</v>
      </c>
      <c r="AZ819">
        <v>1</v>
      </c>
      <c r="BA819">
        <v>26</v>
      </c>
      <c r="BB819" t="s">
        <v>6180</v>
      </c>
      <c r="BC819">
        <v>0</v>
      </c>
      <c r="BD819">
        <v>0</v>
      </c>
      <c r="BE819" t="s">
        <v>6169</v>
      </c>
      <c r="BF819" t="s">
        <v>6170</v>
      </c>
      <c r="BG819">
        <v>1</v>
      </c>
      <c r="BH819" t="s">
        <v>6186</v>
      </c>
      <c r="BI819">
        <v>60</v>
      </c>
      <c r="BJ819" t="s">
        <v>6187</v>
      </c>
      <c r="BK819">
        <v>0</v>
      </c>
      <c r="BL819">
        <v>60</v>
      </c>
      <c r="BM819" s="3">
        <f t="shared" si="116"/>
        <v>0.8666666666666667</v>
      </c>
    </row>
    <row r="820" spans="1:65">
      <c r="A820" t="s">
        <v>948</v>
      </c>
      <c r="B820" s="2">
        <v>45706</v>
      </c>
      <c r="C820" t="s">
        <v>47</v>
      </c>
      <c r="D820" t="s">
        <v>630</v>
      </c>
      <c r="E820">
        <v>2</v>
      </c>
      <c r="F820" t="s">
        <v>61</v>
      </c>
      <c r="G820" t="s">
        <v>50</v>
      </c>
      <c r="H820" t="s">
        <v>170</v>
      </c>
      <c r="I820" t="s">
        <v>52</v>
      </c>
      <c r="J820" t="s">
        <v>53</v>
      </c>
      <c r="K820" t="s">
        <v>75</v>
      </c>
      <c r="L820" t="s">
        <v>87</v>
      </c>
      <c r="M820" t="s">
        <v>56</v>
      </c>
      <c r="N820" t="s">
        <v>76</v>
      </c>
      <c r="O820" t="s">
        <v>120</v>
      </c>
      <c r="P820">
        <v>59</v>
      </c>
      <c r="Q820">
        <v>62</v>
      </c>
      <c r="R820">
        <v>60</v>
      </c>
      <c r="S820">
        <v>1</v>
      </c>
      <c r="T820">
        <f t="shared" si="108"/>
        <v>59</v>
      </c>
      <c r="U820">
        <v>58</v>
      </c>
      <c r="V820">
        <f t="shared" si="109"/>
        <v>1</v>
      </c>
      <c r="W820" s="3">
        <f t="shared" si="110"/>
        <v>1.6666666666666666E-2</v>
      </c>
      <c r="X820">
        <v>15</v>
      </c>
      <c r="Y820" s="4">
        <v>6.3</v>
      </c>
      <c r="Z820" s="4">
        <v>1</v>
      </c>
      <c r="AA820" s="5">
        <v>35704.910000000003</v>
      </c>
      <c r="AB820" s="5">
        <f t="shared" si="111"/>
        <v>2070884.78</v>
      </c>
      <c r="AC820" s="5">
        <v>24111.4</v>
      </c>
      <c r="AD820" s="5">
        <f t="shared" si="112"/>
        <v>1446684</v>
      </c>
      <c r="AE820" s="5">
        <v>106515.58</v>
      </c>
      <c r="AF820" s="5">
        <v>25130.57</v>
      </c>
      <c r="AG820" s="5">
        <v>8362.7800000000007</v>
      </c>
      <c r="AH820" s="5">
        <v>1450</v>
      </c>
      <c r="AI820" s="5">
        <v>3200</v>
      </c>
      <c r="AJ820">
        <v>0</v>
      </c>
      <c r="AK820" s="5">
        <v>0</v>
      </c>
      <c r="AL820" s="5">
        <v>694.4</v>
      </c>
      <c r="AM820" s="5">
        <v>36985.24</v>
      </c>
      <c r="AN820">
        <v>4</v>
      </c>
      <c r="AO820">
        <v>2</v>
      </c>
      <c r="AP820" t="str">
        <f t="shared" si="113"/>
        <v>Yes</v>
      </c>
      <c r="AQ820">
        <v>1</v>
      </c>
      <c r="AR820" s="5">
        <f t="shared" si="114"/>
        <v>1629022.57</v>
      </c>
      <c r="AS820" s="5">
        <f t="shared" si="115"/>
        <v>441862.21</v>
      </c>
      <c r="AT820" t="s">
        <v>59</v>
      </c>
      <c r="AU820" t="s">
        <v>6164</v>
      </c>
      <c r="AV820" t="s">
        <v>6165</v>
      </c>
      <c r="AW820" t="s">
        <v>6166</v>
      </c>
      <c r="AX820" t="s">
        <v>6167</v>
      </c>
      <c r="AY820">
        <v>61</v>
      </c>
      <c r="AZ820">
        <v>0</v>
      </c>
      <c r="BA820">
        <v>10</v>
      </c>
      <c r="BB820" t="s">
        <v>6191</v>
      </c>
      <c r="BC820">
        <v>0</v>
      </c>
      <c r="BD820">
        <v>0</v>
      </c>
      <c r="BE820" t="s">
        <v>6169</v>
      </c>
      <c r="BF820" t="s">
        <v>6170</v>
      </c>
      <c r="BG820">
        <v>0</v>
      </c>
      <c r="BH820" t="s">
        <v>6171</v>
      </c>
      <c r="BI820">
        <v>23</v>
      </c>
      <c r="BJ820" t="s">
        <v>6172</v>
      </c>
      <c r="BK820">
        <v>0</v>
      </c>
      <c r="BL820">
        <v>77</v>
      </c>
      <c r="BM820" s="3">
        <f t="shared" si="116"/>
        <v>0.77922077922077926</v>
      </c>
    </row>
    <row r="821" spans="1:65">
      <c r="A821" t="s">
        <v>949</v>
      </c>
      <c r="B821" s="2">
        <v>45706</v>
      </c>
      <c r="C821" t="s">
        <v>47</v>
      </c>
      <c r="D821" t="s">
        <v>630</v>
      </c>
      <c r="E821">
        <v>2</v>
      </c>
      <c r="F821" t="s">
        <v>78</v>
      </c>
      <c r="G821" t="s">
        <v>79</v>
      </c>
      <c r="H821" t="s">
        <v>80</v>
      </c>
      <c r="I821" t="s">
        <v>64</v>
      </c>
      <c r="J821" t="s">
        <v>65</v>
      </c>
      <c r="K821" t="s">
        <v>54</v>
      </c>
      <c r="L821" t="s">
        <v>87</v>
      </c>
      <c r="M821" t="s">
        <v>56</v>
      </c>
      <c r="N821" t="s">
        <v>69</v>
      </c>
      <c r="O821" t="s">
        <v>58</v>
      </c>
      <c r="P821">
        <v>42</v>
      </c>
      <c r="Q821">
        <v>44</v>
      </c>
      <c r="R821">
        <v>43</v>
      </c>
      <c r="S821">
        <v>1</v>
      </c>
      <c r="T821">
        <f t="shared" si="108"/>
        <v>42</v>
      </c>
      <c r="U821">
        <v>41</v>
      </c>
      <c r="V821">
        <f t="shared" si="109"/>
        <v>1</v>
      </c>
      <c r="W821" s="3">
        <f t="shared" si="110"/>
        <v>2.3255813953488372E-2</v>
      </c>
      <c r="X821">
        <v>30</v>
      </c>
      <c r="Y821" s="4">
        <v>1.1000000000000001</v>
      </c>
      <c r="Z821" s="4">
        <v>1.3</v>
      </c>
      <c r="AA821" s="5">
        <v>56796.53</v>
      </c>
      <c r="AB821" s="5">
        <f t="shared" si="111"/>
        <v>2328657.73</v>
      </c>
      <c r="AC821" s="5">
        <v>35701.14</v>
      </c>
      <c r="AD821" s="5">
        <f t="shared" si="112"/>
        <v>1535149.02</v>
      </c>
      <c r="AE821" s="5">
        <v>94131.92</v>
      </c>
      <c r="AF821" s="5">
        <v>29641.85</v>
      </c>
      <c r="AG821" s="5">
        <v>9813.18</v>
      </c>
      <c r="AH821" s="5">
        <v>1885</v>
      </c>
      <c r="AI821" s="5">
        <v>4600</v>
      </c>
      <c r="AJ821">
        <v>0</v>
      </c>
      <c r="AK821" s="5">
        <v>0</v>
      </c>
      <c r="AL821" s="5">
        <v>985.65</v>
      </c>
      <c r="AM821" s="5">
        <v>25793.63</v>
      </c>
      <c r="AN821">
        <v>4</v>
      </c>
      <c r="AO821">
        <v>4</v>
      </c>
      <c r="AP821" t="str">
        <f t="shared" si="113"/>
        <v>Yes</v>
      </c>
      <c r="AQ821">
        <v>0</v>
      </c>
      <c r="AR821" s="5">
        <f t="shared" si="114"/>
        <v>1702000.25</v>
      </c>
      <c r="AS821" s="5">
        <f t="shared" si="115"/>
        <v>626657.48</v>
      </c>
      <c r="AT821" t="s">
        <v>59</v>
      </c>
      <c r="AU821" t="s">
        <v>6164</v>
      </c>
      <c r="AV821" t="s">
        <v>6165</v>
      </c>
      <c r="AW821" t="s">
        <v>6166</v>
      </c>
      <c r="AX821" t="s">
        <v>6167</v>
      </c>
      <c r="AY821">
        <v>45</v>
      </c>
      <c r="AZ821">
        <v>0</v>
      </c>
      <c r="BA821">
        <v>17</v>
      </c>
      <c r="BB821" t="s">
        <v>6198</v>
      </c>
      <c r="BC821">
        <v>0</v>
      </c>
      <c r="BD821">
        <v>0</v>
      </c>
      <c r="BE821" t="s">
        <v>6169</v>
      </c>
      <c r="BF821" t="s">
        <v>6170</v>
      </c>
      <c r="BG821">
        <v>0</v>
      </c>
      <c r="BH821" t="s">
        <v>6171</v>
      </c>
      <c r="BI821">
        <v>27</v>
      </c>
      <c r="BJ821" t="s">
        <v>6172</v>
      </c>
      <c r="BK821">
        <v>0</v>
      </c>
      <c r="BL821">
        <v>61</v>
      </c>
      <c r="BM821" s="3">
        <f t="shared" si="116"/>
        <v>0.70491803278688525</v>
      </c>
    </row>
    <row r="822" spans="1:65">
      <c r="A822" t="s">
        <v>950</v>
      </c>
      <c r="B822" s="2">
        <v>45706</v>
      </c>
      <c r="C822" t="s">
        <v>47</v>
      </c>
      <c r="D822" t="s">
        <v>630</v>
      </c>
      <c r="E822">
        <v>2</v>
      </c>
      <c r="F822" t="s">
        <v>49</v>
      </c>
      <c r="G822" t="s">
        <v>79</v>
      </c>
      <c r="H822" t="s">
        <v>260</v>
      </c>
      <c r="I822" t="s">
        <v>74</v>
      </c>
      <c r="J822" t="s">
        <v>53</v>
      </c>
      <c r="K822" t="s">
        <v>66</v>
      </c>
      <c r="L822" t="s">
        <v>55</v>
      </c>
      <c r="M822" t="s">
        <v>56</v>
      </c>
      <c r="N822" t="s">
        <v>109</v>
      </c>
      <c r="O822" t="s">
        <v>82</v>
      </c>
      <c r="P822">
        <v>53</v>
      </c>
      <c r="Q822">
        <v>56</v>
      </c>
      <c r="R822">
        <v>53</v>
      </c>
      <c r="S822">
        <v>1</v>
      </c>
      <c r="T822">
        <f t="shared" si="108"/>
        <v>52</v>
      </c>
      <c r="U822">
        <v>52</v>
      </c>
      <c r="V822">
        <f t="shared" si="109"/>
        <v>0</v>
      </c>
      <c r="W822" s="3">
        <f t="shared" si="110"/>
        <v>1.8867924528301886E-2</v>
      </c>
      <c r="X822">
        <v>31</v>
      </c>
      <c r="Y822" s="4">
        <v>4.5</v>
      </c>
      <c r="Z822" s="4">
        <v>1.7</v>
      </c>
      <c r="AA822" s="5">
        <v>34198.92</v>
      </c>
      <c r="AB822" s="5">
        <f t="shared" si="111"/>
        <v>1778343.84</v>
      </c>
      <c r="AC822" s="5">
        <v>23527.33</v>
      </c>
      <c r="AD822" s="5">
        <f t="shared" si="112"/>
        <v>1246948.49</v>
      </c>
      <c r="AE822" s="5">
        <v>91431.41</v>
      </c>
      <c r="AF822" s="5">
        <v>25758.59</v>
      </c>
      <c r="AG822" s="5">
        <v>9562.2900000000009</v>
      </c>
      <c r="AH822" s="5">
        <v>2465</v>
      </c>
      <c r="AI822" s="5">
        <v>3200</v>
      </c>
      <c r="AJ822">
        <v>0</v>
      </c>
      <c r="AK822" s="5">
        <v>0</v>
      </c>
      <c r="AL822" s="5">
        <v>0</v>
      </c>
      <c r="AM822" s="5">
        <v>75206.710000000006</v>
      </c>
      <c r="AN822">
        <v>8</v>
      </c>
      <c r="AO822">
        <v>8</v>
      </c>
      <c r="AP822" t="str">
        <f t="shared" si="113"/>
        <v>Yes</v>
      </c>
      <c r="AQ822">
        <v>1</v>
      </c>
      <c r="AR822" s="5">
        <f t="shared" si="114"/>
        <v>1454572.49</v>
      </c>
      <c r="AS822" s="5">
        <f t="shared" si="115"/>
        <v>323771.34999999998</v>
      </c>
      <c r="AT822" t="s">
        <v>59</v>
      </c>
      <c r="AU822" t="s">
        <v>6164</v>
      </c>
      <c r="AV822" t="s">
        <v>6165</v>
      </c>
      <c r="AW822" t="s">
        <v>6166</v>
      </c>
      <c r="AX822" t="s">
        <v>6167</v>
      </c>
      <c r="AY822">
        <v>56</v>
      </c>
      <c r="AZ822">
        <v>0</v>
      </c>
      <c r="BA822">
        <v>0</v>
      </c>
      <c r="BB822" t="s">
        <v>6168</v>
      </c>
      <c r="BC822">
        <v>0</v>
      </c>
      <c r="BD822">
        <v>0</v>
      </c>
      <c r="BE822" t="s">
        <v>6169</v>
      </c>
      <c r="BF822" t="s">
        <v>6170</v>
      </c>
      <c r="BG822">
        <v>1</v>
      </c>
      <c r="BH822" t="s">
        <v>6179</v>
      </c>
      <c r="BI822">
        <v>37</v>
      </c>
      <c r="BJ822" t="s">
        <v>6172</v>
      </c>
      <c r="BK822">
        <v>0</v>
      </c>
      <c r="BL822">
        <v>73</v>
      </c>
      <c r="BM822" s="3">
        <f t="shared" si="116"/>
        <v>0.72602739726027399</v>
      </c>
    </row>
    <row r="823" spans="1:65">
      <c r="A823" t="s">
        <v>951</v>
      </c>
      <c r="B823" s="2">
        <v>45707</v>
      </c>
      <c r="C823" t="s">
        <v>47</v>
      </c>
      <c r="D823" t="s">
        <v>630</v>
      </c>
      <c r="E823">
        <v>2</v>
      </c>
      <c r="F823" t="s">
        <v>72</v>
      </c>
      <c r="G823" t="s">
        <v>50</v>
      </c>
      <c r="H823" t="s">
        <v>138</v>
      </c>
      <c r="I823" t="s">
        <v>64</v>
      </c>
      <c r="J823" t="s">
        <v>81</v>
      </c>
      <c r="K823" t="s">
        <v>75</v>
      </c>
      <c r="L823" t="s">
        <v>92</v>
      </c>
      <c r="M823" t="s">
        <v>56</v>
      </c>
      <c r="N823" t="s">
        <v>57</v>
      </c>
      <c r="O823" t="s">
        <v>58</v>
      </c>
      <c r="P823">
        <v>34</v>
      </c>
      <c r="Q823">
        <v>34</v>
      </c>
      <c r="R823">
        <v>35</v>
      </c>
      <c r="S823">
        <v>1</v>
      </c>
      <c r="T823">
        <f t="shared" si="108"/>
        <v>34</v>
      </c>
      <c r="U823">
        <v>33</v>
      </c>
      <c r="V823">
        <f t="shared" si="109"/>
        <v>1</v>
      </c>
      <c r="W823" s="3">
        <f t="shared" si="110"/>
        <v>2.8571428571428571E-2</v>
      </c>
      <c r="X823">
        <v>20</v>
      </c>
      <c r="Y823" s="4">
        <v>0.4</v>
      </c>
      <c r="Z823" s="4">
        <v>1.4</v>
      </c>
      <c r="AA823" s="5">
        <v>77891.520000000004</v>
      </c>
      <c r="AB823" s="5">
        <f t="shared" si="111"/>
        <v>2570420.16</v>
      </c>
      <c r="AC823" s="5">
        <v>53534.65</v>
      </c>
      <c r="AD823" s="5">
        <f t="shared" si="112"/>
        <v>1873712.75</v>
      </c>
      <c r="AE823" s="5">
        <v>104157.33</v>
      </c>
      <c r="AF823" s="5">
        <v>30238.84</v>
      </c>
      <c r="AG823" s="5">
        <v>8275.74</v>
      </c>
      <c r="AH823" s="5">
        <v>2030</v>
      </c>
      <c r="AI823" s="5">
        <v>6800</v>
      </c>
      <c r="AJ823">
        <v>0</v>
      </c>
      <c r="AK823" s="5">
        <v>0</v>
      </c>
      <c r="AL823" s="5">
        <v>1562.54</v>
      </c>
      <c r="AM823" s="5">
        <v>21924.42</v>
      </c>
      <c r="AN823">
        <v>4</v>
      </c>
      <c r="AO823">
        <v>4</v>
      </c>
      <c r="AP823" t="str">
        <f t="shared" si="113"/>
        <v>Yes</v>
      </c>
      <c r="AQ823">
        <v>1</v>
      </c>
      <c r="AR823" s="5">
        <f t="shared" si="114"/>
        <v>2048701.62</v>
      </c>
      <c r="AS823" s="5">
        <f t="shared" si="115"/>
        <v>521718.54</v>
      </c>
      <c r="AT823" t="s">
        <v>59</v>
      </c>
      <c r="AU823" t="s">
        <v>6164</v>
      </c>
      <c r="AV823" t="s">
        <v>6165</v>
      </c>
      <c r="AW823" t="s">
        <v>6166</v>
      </c>
      <c r="AX823" t="s">
        <v>6184</v>
      </c>
      <c r="AY823">
        <v>37</v>
      </c>
      <c r="AZ823">
        <v>0</v>
      </c>
      <c r="BA823">
        <v>18</v>
      </c>
      <c r="BB823" t="s">
        <v>6191</v>
      </c>
      <c r="BC823">
        <v>0</v>
      </c>
      <c r="BD823">
        <v>0</v>
      </c>
      <c r="BE823" t="s">
        <v>6169</v>
      </c>
      <c r="BF823" t="s">
        <v>6170</v>
      </c>
      <c r="BG823">
        <v>0</v>
      </c>
      <c r="BH823" t="s">
        <v>6171</v>
      </c>
      <c r="BI823">
        <v>60</v>
      </c>
      <c r="BJ823" t="s">
        <v>6187</v>
      </c>
      <c r="BK823">
        <v>0</v>
      </c>
      <c r="BL823">
        <v>45</v>
      </c>
      <c r="BM823" s="3">
        <f t="shared" si="116"/>
        <v>0.77777777777777779</v>
      </c>
    </row>
    <row r="824" spans="1:65">
      <c r="A824" t="s">
        <v>952</v>
      </c>
      <c r="B824" s="2">
        <v>45707</v>
      </c>
      <c r="C824" t="s">
        <v>47</v>
      </c>
      <c r="D824" t="s">
        <v>630</v>
      </c>
      <c r="E824">
        <v>2</v>
      </c>
      <c r="F824" t="s">
        <v>49</v>
      </c>
      <c r="G824" t="s">
        <v>62</v>
      </c>
      <c r="H824" t="s">
        <v>141</v>
      </c>
      <c r="I824" t="s">
        <v>52</v>
      </c>
      <c r="J824" t="s">
        <v>53</v>
      </c>
      <c r="K824" t="s">
        <v>75</v>
      </c>
      <c r="L824" t="s">
        <v>67</v>
      </c>
      <c r="M824" t="s">
        <v>56</v>
      </c>
      <c r="N824" t="s">
        <v>57</v>
      </c>
      <c r="O824" t="s">
        <v>70</v>
      </c>
      <c r="P824">
        <v>54</v>
      </c>
      <c r="Q824">
        <v>57</v>
      </c>
      <c r="R824">
        <v>55</v>
      </c>
      <c r="S824">
        <v>2</v>
      </c>
      <c r="T824">
        <f t="shared" si="108"/>
        <v>53</v>
      </c>
      <c r="U824">
        <v>52</v>
      </c>
      <c r="V824">
        <f t="shared" si="109"/>
        <v>1</v>
      </c>
      <c r="W824" s="3">
        <f t="shared" si="110"/>
        <v>3.6363636363636362E-2</v>
      </c>
      <c r="X824">
        <v>29</v>
      </c>
      <c r="Y824" s="4">
        <v>6.6</v>
      </c>
      <c r="Z824" s="4">
        <v>1.5</v>
      </c>
      <c r="AA824" s="5">
        <v>36462.519999999997</v>
      </c>
      <c r="AB824" s="5">
        <f t="shared" si="111"/>
        <v>1896051.04</v>
      </c>
      <c r="AC824" s="5">
        <v>22982.37</v>
      </c>
      <c r="AD824" s="5">
        <f t="shared" si="112"/>
        <v>1264030.3500000001</v>
      </c>
      <c r="AE824" s="5">
        <v>98696.33</v>
      </c>
      <c r="AF824" s="5">
        <v>25997.45</v>
      </c>
      <c r="AG824" s="5">
        <v>9227.5400000000009</v>
      </c>
      <c r="AH824" s="5">
        <v>2175</v>
      </c>
      <c r="AI824" s="5">
        <v>6400</v>
      </c>
      <c r="AJ824">
        <v>0</v>
      </c>
      <c r="AK824" s="5">
        <v>0</v>
      </c>
      <c r="AL824" s="5">
        <v>667.15</v>
      </c>
      <c r="AM824" s="5">
        <v>31792.35</v>
      </c>
      <c r="AN824">
        <v>4</v>
      </c>
      <c r="AO824">
        <v>3</v>
      </c>
      <c r="AP824" t="str">
        <f t="shared" si="113"/>
        <v>Yes</v>
      </c>
      <c r="AQ824">
        <v>1</v>
      </c>
      <c r="AR824" s="5">
        <f t="shared" si="114"/>
        <v>1438986.17</v>
      </c>
      <c r="AS824" s="5">
        <f t="shared" si="115"/>
        <v>457064.87</v>
      </c>
      <c r="AT824" t="s">
        <v>116</v>
      </c>
      <c r="AU824" t="s">
        <v>6164</v>
      </c>
      <c r="AV824" t="s">
        <v>6165</v>
      </c>
      <c r="AW824" t="s">
        <v>6166</v>
      </c>
      <c r="AX824" t="s">
        <v>6167</v>
      </c>
      <c r="AY824">
        <v>55</v>
      </c>
      <c r="AZ824">
        <v>0</v>
      </c>
      <c r="BA824">
        <v>12</v>
      </c>
      <c r="BB824" t="s">
        <v>6191</v>
      </c>
      <c r="BC824">
        <v>0</v>
      </c>
      <c r="BD824">
        <v>0</v>
      </c>
      <c r="BE824" t="s">
        <v>6169</v>
      </c>
      <c r="BF824" t="s">
        <v>6170</v>
      </c>
      <c r="BG824">
        <v>0</v>
      </c>
      <c r="BH824" t="s">
        <v>6171</v>
      </c>
      <c r="BI824">
        <v>33</v>
      </c>
      <c r="BJ824" t="s">
        <v>6172</v>
      </c>
      <c r="BK824">
        <v>0</v>
      </c>
      <c r="BL824">
        <v>70</v>
      </c>
      <c r="BM824" s="3">
        <f t="shared" si="116"/>
        <v>0.7857142857142857</v>
      </c>
    </row>
    <row r="825" spans="1:65">
      <c r="A825" t="s">
        <v>953</v>
      </c>
      <c r="B825" s="2">
        <v>45707</v>
      </c>
      <c r="C825" t="s">
        <v>47</v>
      </c>
      <c r="D825" t="s">
        <v>630</v>
      </c>
      <c r="E825">
        <v>2</v>
      </c>
      <c r="F825" t="s">
        <v>78</v>
      </c>
      <c r="G825" t="s">
        <v>79</v>
      </c>
      <c r="H825" t="s">
        <v>143</v>
      </c>
      <c r="I825" t="s">
        <v>52</v>
      </c>
      <c r="J825" t="s">
        <v>53</v>
      </c>
      <c r="K825" t="s">
        <v>66</v>
      </c>
      <c r="L825" t="s">
        <v>55</v>
      </c>
      <c r="M825" t="s">
        <v>56</v>
      </c>
      <c r="N825" t="s">
        <v>57</v>
      </c>
      <c r="O825" t="s">
        <v>58</v>
      </c>
      <c r="P825">
        <v>50</v>
      </c>
      <c r="Q825">
        <v>52</v>
      </c>
      <c r="R825">
        <v>49</v>
      </c>
      <c r="S825">
        <v>1</v>
      </c>
      <c r="T825">
        <f t="shared" si="108"/>
        <v>48</v>
      </c>
      <c r="U825">
        <v>48</v>
      </c>
      <c r="V825">
        <f t="shared" si="109"/>
        <v>0</v>
      </c>
      <c r="W825" s="3">
        <f t="shared" si="110"/>
        <v>2.0408163265306121E-2</v>
      </c>
      <c r="X825">
        <v>22</v>
      </c>
      <c r="Y825" s="4">
        <v>1.7</v>
      </c>
      <c r="Z825" s="4">
        <v>1.1000000000000001</v>
      </c>
      <c r="AA825" s="5">
        <v>33553.839999999997</v>
      </c>
      <c r="AB825" s="5">
        <f t="shared" si="111"/>
        <v>1610584.32</v>
      </c>
      <c r="AC825" s="5">
        <v>23584.51</v>
      </c>
      <c r="AD825" s="5">
        <f t="shared" si="112"/>
        <v>1155640.99</v>
      </c>
      <c r="AE825" s="5">
        <v>88741.11</v>
      </c>
      <c r="AF825" s="5">
        <v>22991.1</v>
      </c>
      <c r="AG825" s="5">
        <v>8671.82</v>
      </c>
      <c r="AH825" s="5">
        <v>1595</v>
      </c>
      <c r="AI825" s="5">
        <v>3200</v>
      </c>
      <c r="AJ825">
        <v>0</v>
      </c>
      <c r="AK825" s="5">
        <v>0</v>
      </c>
      <c r="AL825" s="5">
        <v>0</v>
      </c>
      <c r="AM825" s="5">
        <v>30514.29</v>
      </c>
      <c r="AN825">
        <v>4</v>
      </c>
      <c r="AO825">
        <v>4</v>
      </c>
      <c r="AP825" t="str">
        <f t="shared" si="113"/>
        <v>Yes</v>
      </c>
      <c r="AQ825">
        <v>1</v>
      </c>
      <c r="AR825" s="5">
        <f t="shared" si="114"/>
        <v>1311354.31</v>
      </c>
      <c r="AS825" s="5">
        <f t="shared" si="115"/>
        <v>299230.01</v>
      </c>
      <c r="AT825" t="s">
        <v>59</v>
      </c>
      <c r="AU825" t="s">
        <v>6164</v>
      </c>
      <c r="AV825" t="s">
        <v>6165</v>
      </c>
      <c r="AW825" t="s">
        <v>6166</v>
      </c>
      <c r="AX825" t="s">
        <v>6167</v>
      </c>
      <c r="AY825">
        <v>50</v>
      </c>
      <c r="AZ825">
        <v>0</v>
      </c>
      <c r="BA825">
        <v>0</v>
      </c>
      <c r="BB825" t="s">
        <v>6168</v>
      </c>
      <c r="BC825">
        <v>0</v>
      </c>
      <c r="BD825">
        <v>0</v>
      </c>
      <c r="BE825" t="s">
        <v>6169</v>
      </c>
      <c r="BF825" t="s">
        <v>6170</v>
      </c>
      <c r="BG825">
        <v>1</v>
      </c>
      <c r="BH825" t="s">
        <v>6186</v>
      </c>
      <c r="BI825">
        <v>39</v>
      </c>
      <c r="BJ825" t="s">
        <v>6172</v>
      </c>
      <c r="BK825">
        <v>0</v>
      </c>
      <c r="BL825">
        <v>77</v>
      </c>
      <c r="BM825" s="3">
        <f t="shared" si="116"/>
        <v>0.63636363636363635</v>
      </c>
    </row>
    <row r="826" spans="1:65">
      <c r="A826" t="s">
        <v>954</v>
      </c>
      <c r="B826" s="2">
        <v>45707</v>
      </c>
      <c r="C826" t="s">
        <v>47</v>
      </c>
      <c r="D826" t="s">
        <v>630</v>
      </c>
      <c r="E826">
        <v>2</v>
      </c>
      <c r="F826" t="s">
        <v>78</v>
      </c>
      <c r="G826" t="s">
        <v>79</v>
      </c>
      <c r="H826" t="s">
        <v>113</v>
      </c>
      <c r="I826" t="s">
        <v>64</v>
      </c>
      <c r="J826" t="s">
        <v>65</v>
      </c>
      <c r="K826" t="s">
        <v>66</v>
      </c>
      <c r="L826" t="s">
        <v>55</v>
      </c>
      <c r="M826" t="s">
        <v>56</v>
      </c>
      <c r="N826" t="s">
        <v>94</v>
      </c>
      <c r="O826" t="s">
        <v>58</v>
      </c>
      <c r="P826">
        <v>53</v>
      </c>
      <c r="Q826">
        <v>54</v>
      </c>
      <c r="R826">
        <v>53</v>
      </c>
      <c r="S826">
        <v>1</v>
      </c>
      <c r="T826">
        <f t="shared" si="108"/>
        <v>52</v>
      </c>
      <c r="U826">
        <v>52</v>
      </c>
      <c r="V826">
        <f t="shared" si="109"/>
        <v>0</v>
      </c>
      <c r="W826" s="3">
        <f t="shared" si="110"/>
        <v>1.8867924528301886E-2</v>
      </c>
      <c r="X826">
        <v>19</v>
      </c>
      <c r="Y826" s="4">
        <v>2.7</v>
      </c>
      <c r="Z826" s="4">
        <v>1.2</v>
      </c>
      <c r="AA826" s="5">
        <v>49028.36</v>
      </c>
      <c r="AB826" s="5">
        <f t="shared" si="111"/>
        <v>2549474.7200000002</v>
      </c>
      <c r="AC826" s="5">
        <v>34621.040000000001</v>
      </c>
      <c r="AD826" s="5">
        <f t="shared" si="112"/>
        <v>1834915.12</v>
      </c>
      <c r="AE826" s="5">
        <v>115399.05</v>
      </c>
      <c r="AF826" s="5">
        <v>34143.07</v>
      </c>
      <c r="AG826" s="5">
        <v>8979.27</v>
      </c>
      <c r="AH826" s="5">
        <v>1740</v>
      </c>
      <c r="AI826" s="5">
        <v>4600</v>
      </c>
      <c r="AJ826">
        <v>0</v>
      </c>
      <c r="AK826" s="5">
        <v>0</v>
      </c>
      <c r="AL826" s="5">
        <v>0</v>
      </c>
      <c r="AM826" s="5">
        <v>34746.36</v>
      </c>
      <c r="AN826">
        <v>4</v>
      </c>
      <c r="AO826">
        <v>3</v>
      </c>
      <c r="AP826" t="str">
        <f t="shared" si="113"/>
        <v>Yes</v>
      </c>
      <c r="AQ826">
        <v>1</v>
      </c>
      <c r="AR826" s="5">
        <f t="shared" si="114"/>
        <v>2034522.87</v>
      </c>
      <c r="AS826" s="5">
        <f t="shared" si="115"/>
        <v>514951.85</v>
      </c>
      <c r="AT826" t="s">
        <v>59</v>
      </c>
      <c r="AU826" t="s">
        <v>6164</v>
      </c>
      <c r="AV826" t="s">
        <v>6165</v>
      </c>
      <c r="AW826" t="s">
        <v>6166</v>
      </c>
      <c r="AX826" t="s">
        <v>6167</v>
      </c>
      <c r="AY826">
        <v>57</v>
      </c>
      <c r="AZ826">
        <v>3</v>
      </c>
      <c r="BA826">
        <v>0</v>
      </c>
      <c r="BB826" t="s">
        <v>6168</v>
      </c>
      <c r="BC826">
        <v>0</v>
      </c>
      <c r="BD826">
        <v>0</v>
      </c>
      <c r="BE826" t="s">
        <v>6169</v>
      </c>
      <c r="BF826" t="s">
        <v>6170</v>
      </c>
      <c r="BG826">
        <v>0</v>
      </c>
      <c r="BH826" t="s">
        <v>6171</v>
      </c>
      <c r="BI826">
        <v>27</v>
      </c>
      <c r="BJ826" t="s">
        <v>6172</v>
      </c>
      <c r="BK826">
        <v>0</v>
      </c>
      <c r="BL826">
        <v>64</v>
      </c>
      <c r="BM826" s="3">
        <f t="shared" si="116"/>
        <v>0.828125</v>
      </c>
    </row>
    <row r="827" spans="1:65">
      <c r="A827" t="s">
        <v>955</v>
      </c>
      <c r="B827" s="2">
        <v>45707</v>
      </c>
      <c r="C827" t="s">
        <v>47</v>
      </c>
      <c r="D827" t="s">
        <v>630</v>
      </c>
      <c r="E827">
        <v>2</v>
      </c>
      <c r="F827" t="s">
        <v>61</v>
      </c>
      <c r="G827" t="s">
        <v>79</v>
      </c>
      <c r="H827" t="s">
        <v>123</v>
      </c>
      <c r="I827" t="s">
        <v>52</v>
      </c>
      <c r="J827" t="s">
        <v>53</v>
      </c>
      <c r="K827" t="s">
        <v>75</v>
      </c>
      <c r="L827" t="s">
        <v>87</v>
      </c>
      <c r="M827" t="s">
        <v>56</v>
      </c>
      <c r="N827" t="s">
        <v>69</v>
      </c>
      <c r="O827" t="s">
        <v>70</v>
      </c>
      <c r="P827">
        <v>58</v>
      </c>
      <c r="Q827">
        <v>61</v>
      </c>
      <c r="R827">
        <v>62</v>
      </c>
      <c r="S827">
        <v>2</v>
      </c>
      <c r="T827">
        <f t="shared" si="108"/>
        <v>60</v>
      </c>
      <c r="U827">
        <v>57</v>
      </c>
      <c r="V827">
        <f t="shared" si="109"/>
        <v>3</v>
      </c>
      <c r="W827" s="3">
        <f t="shared" si="110"/>
        <v>3.2258064516129031E-2</v>
      </c>
      <c r="X827">
        <v>38</v>
      </c>
      <c r="Y827" s="4">
        <v>8</v>
      </c>
      <c r="Z827" s="4">
        <v>2.7</v>
      </c>
      <c r="AA827" s="5">
        <v>35744.03</v>
      </c>
      <c r="AB827" s="5">
        <f t="shared" si="111"/>
        <v>2037409.71</v>
      </c>
      <c r="AC827" s="5">
        <v>24316.95</v>
      </c>
      <c r="AD827" s="5">
        <f t="shared" si="112"/>
        <v>1507650.9</v>
      </c>
      <c r="AE827" s="5">
        <v>109532.03</v>
      </c>
      <c r="AF827" s="5">
        <v>27833.89</v>
      </c>
      <c r="AG827" s="5">
        <v>10668.36</v>
      </c>
      <c r="AH827" s="5">
        <v>3915</v>
      </c>
      <c r="AI827" s="5">
        <v>6400</v>
      </c>
      <c r="AJ827">
        <v>0</v>
      </c>
      <c r="AK827" s="5">
        <v>0</v>
      </c>
      <c r="AL827" s="5">
        <v>1941.54</v>
      </c>
      <c r="AM827" s="5">
        <v>38296.44</v>
      </c>
      <c r="AN827">
        <v>4</v>
      </c>
      <c r="AO827">
        <v>4</v>
      </c>
      <c r="AP827" t="str">
        <f t="shared" si="113"/>
        <v>Yes</v>
      </c>
      <c r="AQ827">
        <v>1</v>
      </c>
      <c r="AR827" s="5">
        <f t="shared" si="114"/>
        <v>1706238.16</v>
      </c>
      <c r="AS827" s="5">
        <f t="shared" si="115"/>
        <v>331171.55</v>
      </c>
      <c r="AT827" t="s">
        <v>59</v>
      </c>
      <c r="AU827" t="s">
        <v>6164</v>
      </c>
      <c r="AV827" t="s">
        <v>6165</v>
      </c>
      <c r="AW827" t="s">
        <v>6166</v>
      </c>
      <c r="AX827" t="s">
        <v>6177</v>
      </c>
      <c r="AY827">
        <v>61</v>
      </c>
      <c r="AZ827">
        <v>1</v>
      </c>
      <c r="BA827">
        <v>24</v>
      </c>
      <c r="BB827" t="s">
        <v>6180</v>
      </c>
      <c r="BC827">
        <v>0</v>
      </c>
      <c r="BD827">
        <v>0</v>
      </c>
      <c r="BE827" t="s">
        <v>6169</v>
      </c>
      <c r="BF827" t="s">
        <v>6170</v>
      </c>
      <c r="BG827">
        <v>0</v>
      </c>
      <c r="BH827" t="s">
        <v>6171</v>
      </c>
      <c r="BI827">
        <v>42</v>
      </c>
      <c r="BJ827" t="s">
        <v>6172</v>
      </c>
      <c r="BK827">
        <v>0</v>
      </c>
      <c r="BL827">
        <v>77</v>
      </c>
      <c r="BM827" s="3">
        <f t="shared" si="116"/>
        <v>0.80519480519480524</v>
      </c>
    </row>
    <row r="828" spans="1:65">
      <c r="A828" t="s">
        <v>956</v>
      </c>
      <c r="B828" s="2">
        <v>45707</v>
      </c>
      <c r="C828" t="s">
        <v>47</v>
      </c>
      <c r="D828" t="s">
        <v>630</v>
      </c>
      <c r="E828">
        <v>2</v>
      </c>
      <c r="F828" t="s">
        <v>72</v>
      </c>
      <c r="G828" t="s">
        <v>50</v>
      </c>
      <c r="H828" t="s">
        <v>73</v>
      </c>
      <c r="I828" t="s">
        <v>64</v>
      </c>
      <c r="J828" t="s">
        <v>53</v>
      </c>
      <c r="K828" t="s">
        <v>66</v>
      </c>
      <c r="L828" t="s">
        <v>87</v>
      </c>
      <c r="M828" t="s">
        <v>68</v>
      </c>
      <c r="N828" t="s">
        <v>94</v>
      </c>
      <c r="O828" t="s">
        <v>82</v>
      </c>
      <c r="P828">
        <v>65</v>
      </c>
      <c r="Q828">
        <v>66</v>
      </c>
      <c r="R828">
        <v>66</v>
      </c>
      <c r="S828">
        <v>2</v>
      </c>
      <c r="T828">
        <f t="shared" si="108"/>
        <v>64</v>
      </c>
      <c r="U828">
        <v>63</v>
      </c>
      <c r="V828">
        <f t="shared" si="109"/>
        <v>1</v>
      </c>
      <c r="W828" s="3">
        <f t="shared" si="110"/>
        <v>3.0303030303030304E-2</v>
      </c>
      <c r="X828">
        <v>21</v>
      </c>
      <c r="Y828" s="4">
        <v>1.9</v>
      </c>
      <c r="Z828" s="4">
        <v>1.5</v>
      </c>
      <c r="AA828" s="5">
        <v>33690.85</v>
      </c>
      <c r="AB828" s="5">
        <f t="shared" si="111"/>
        <v>2122523.5499999998</v>
      </c>
      <c r="AC828" s="5">
        <v>23136.07</v>
      </c>
      <c r="AD828" s="5">
        <f t="shared" si="112"/>
        <v>1526980.62</v>
      </c>
      <c r="AE828" s="5">
        <v>110904.43</v>
      </c>
      <c r="AF828" s="5">
        <v>28308.02</v>
      </c>
      <c r="AG828" s="5">
        <v>8810.8700000000008</v>
      </c>
      <c r="AH828" s="5">
        <v>2175</v>
      </c>
      <c r="AI828" s="5">
        <v>6400</v>
      </c>
      <c r="AJ828">
        <v>1</v>
      </c>
      <c r="AK828" s="5">
        <v>8161.43</v>
      </c>
      <c r="AL828" s="5">
        <v>688.69</v>
      </c>
      <c r="AM828" s="5">
        <v>43995.94</v>
      </c>
      <c r="AN828">
        <v>4</v>
      </c>
      <c r="AO828">
        <v>4</v>
      </c>
      <c r="AP828" t="str">
        <f t="shared" si="113"/>
        <v>Yes</v>
      </c>
      <c r="AQ828">
        <v>2</v>
      </c>
      <c r="AR828" s="5">
        <f t="shared" si="114"/>
        <v>1736425</v>
      </c>
      <c r="AS828" s="5">
        <f t="shared" si="115"/>
        <v>386098.55</v>
      </c>
      <c r="AT828" t="s">
        <v>59</v>
      </c>
      <c r="AU828" t="s">
        <v>6181</v>
      </c>
      <c r="AV828" t="s">
        <v>6182</v>
      </c>
      <c r="AW828" t="s">
        <v>6183</v>
      </c>
      <c r="AX828" t="s">
        <v>6184</v>
      </c>
      <c r="AY828">
        <v>68</v>
      </c>
      <c r="AZ828">
        <v>3</v>
      </c>
      <c r="BA828">
        <v>18</v>
      </c>
      <c r="BB828" t="s">
        <v>6185</v>
      </c>
      <c r="BC828">
        <v>0</v>
      </c>
      <c r="BD828">
        <v>0</v>
      </c>
      <c r="BE828" t="s">
        <v>6169</v>
      </c>
      <c r="BF828" t="s">
        <v>6170</v>
      </c>
      <c r="BG828">
        <v>0</v>
      </c>
      <c r="BH828" t="s">
        <v>6171</v>
      </c>
      <c r="BI828">
        <v>22</v>
      </c>
      <c r="BJ828" t="s">
        <v>6172</v>
      </c>
      <c r="BK828">
        <v>0</v>
      </c>
      <c r="BL828">
        <v>73</v>
      </c>
      <c r="BM828" s="3">
        <f t="shared" si="116"/>
        <v>0.90410958904109584</v>
      </c>
    </row>
    <row r="829" spans="1:65">
      <c r="A829" t="s">
        <v>957</v>
      </c>
      <c r="B829" s="2">
        <v>45707</v>
      </c>
      <c r="C829" t="s">
        <v>47</v>
      </c>
      <c r="D829" t="s">
        <v>630</v>
      </c>
      <c r="E829">
        <v>2</v>
      </c>
      <c r="F829" t="s">
        <v>61</v>
      </c>
      <c r="G829" t="s">
        <v>62</v>
      </c>
      <c r="H829" t="s">
        <v>104</v>
      </c>
      <c r="I829" t="s">
        <v>64</v>
      </c>
      <c r="J829" t="s">
        <v>65</v>
      </c>
      <c r="K829" t="s">
        <v>75</v>
      </c>
      <c r="L829" t="s">
        <v>67</v>
      </c>
      <c r="M829" t="s">
        <v>56</v>
      </c>
      <c r="N829" t="s">
        <v>57</v>
      </c>
      <c r="O829" t="s">
        <v>58</v>
      </c>
      <c r="P829">
        <v>50</v>
      </c>
      <c r="Q829">
        <v>52</v>
      </c>
      <c r="R829">
        <v>51</v>
      </c>
      <c r="S829">
        <v>1</v>
      </c>
      <c r="T829">
        <f t="shared" si="108"/>
        <v>50</v>
      </c>
      <c r="U829">
        <v>48</v>
      </c>
      <c r="V829">
        <f t="shared" si="109"/>
        <v>2</v>
      </c>
      <c r="W829" s="3">
        <f t="shared" si="110"/>
        <v>1.9607843137254902E-2</v>
      </c>
      <c r="X829">
        <v>20</v>
      </c>
      <c r="Y829" s="4">
        <v>5.2</v>
      </c>
      <c r="Z829" s="4">
        <v>1.6</v>
      </c>
      <c r="AA829" s="5">
        <v>51627.4</v>
      </c>
      <c r="AB829" s="5">
        <f t="shared" si="111"/>
        <v>2478115.2000000002</v>
      </c>
      <c r="AC829" s="5">
        <v>34174.06</v>
      </c>
      <c r="AD829" s="5">
        <f t="shared" si="112"/>
        <v>1742877.06</v>
      </c>
      <c r="AE829" s="5">
        <v>111686.64</v>
      </c>
      <c r="AF829" s="5">
        <v>30907.05</v>
      </c>
      <c r="AG829" s="5">
        <v>8457.65</v>
      </c>
      <c r="AH829" s="5">
        <v>2320</v>
      </c>
      <c r="AI829" s="5">
        <v>4600</v>
      </c>
      <c r="AJ829">
        <v>0</v>
      </c>
      <c r="AK829" s="5">
        <v>0</v>
      </c>
      <c r="AL829" s="5">
        <v>1913.83</v>
      </c>
      <c r="AM829" s="5">
        <v>32384.87</v>
      </c>
      <c r="AN829">
        <v>4</v>
      </c>
      <c r="AO829">
        <v>4</v>
      </c>
      <c r="AP829" t="str">
        <f t="shared" si="113"/>
        <v>Yes</v>
      </c>
      <c r="AQ829">
        <v>1</v>
      </c>
      <c r="AR829" s="5">
        <f t="shared" si="114"/>
        <v>1935147.1</v>
      </c>
      <c r="AS829" s="5">
        <f t="shared" si="115"/>
        <v>542968.1</v>
      </c>
      <c r="AT829" t="s">
        <v>59</v>
      </c>
      <c r="AU829" t="s">
        <v>6164</v>
      </c>
      <c r="AV829" t="s">
        <v>6165</v>
      </c>
      <c r="AW829" t="s">
        <v>6166</v>
      </c>
      <c r="AX829" t="s">
        <v>6167</v>
      </c>
      <c r="AY829">
        <v>51</v>
      </c>
      <c r="AZ829">
        <v>0</v>
      </c>
      <c r="BA829">
        <v>14</v>
      </c>
      <c r="BB829" t="s">
        <v>6191</v>
      </c>
      <c r="BC829">
        <v>0</v>
      </c>
      <c r="BD829">
        <v>0</v>
      </c>
      <c r="BE829" t="s">
        <v>6169</v>
      </c>
      <c r="BF829" t="s">
        <v>6170</v>
      </c>
      <c r="BG829">
        <v>0</v>
      </c>
      <c r="BH829" t="s">
        <v>6171</v>
      </c>
      <c r="BI829">
        <v>48</v>
      </c>
      <c r="BJ829" t="s">
        <v>6172</v>
      </c>
      <c r="BK829">
        <v>0</v>
      </c>
      <c r="BL829">
        <v>64</v>
      </c>
      <c r="BM829" s="3">
        <f t="shared" si="116"/>
        <v>0.796875</v>
      </c>
    </row>
    <row r="830" spans="1:65">
      <c r="A830" t="s">
        <v>958</v>
      </c>
      <c r="B830" s="2">
        <v>45707</v>
      </c>
      <c r="C830" t="s">
        <v>47</v>
      </c>
      <c r="D830" t="s">
        <v>630</v>
      </c>
      <c r="E830">
        <v>2</v>
      </c>
      <c r="F830" t="s">
        <v>49</v>
      </c>
      <c r="G830" t="s">
        <v>79</v>
      </c>
      <c r="H830" t="s">
        <v>262</v>
      </c>
      <c r="I830" t="s">
        <v>52</v>
      </c>
      <c r="J830" t="s">
        <v>65</v>
      </c>
      <c r="K830" t="s">
        <v>75</v>
      </c>
      <c r="L830" t="s">
        <v>67</v>
      </c>
      <c r="M830" t="s">
        <v>56</v>
      </c>
      <c r="N830" t="s">
        <v>69</v>
      </c>
      <c r="O830" t="s">
        <v>82</v>
      </c>
      <c r="P830">
        <v>46</v>
      </c>
      <c r="Q830">
        <v>48</v>
      </c>
      <c r="R830">
        <v>47</v>
      </c>
      <c r="S830">
        <v>1</v>
      </c>
      <c r="T830">
        <f t="shared" si="108"/>
        <v>46</v>
      </c>
      <c r="U830">
        <v>44</v>
      </c>
      <c r="V830">
        <f t="shared" si="109"/>
        <v>2</v>
      </c>
      <c r="W830" s="3">
        <f t="shared" si="110"/>
        <v>2.1276595744680851E-2</v>
      </c>
      <c r="X830">
        <v>47</v>
      </c>
      <c r="Y830" s="4">
        <v>4.5999999999999996</v>
      </c>
      <c r="Z830" s="4">
        <v>1.7</v>
      </c>
      <c r="AA830" s="5">
        <v>52623.29</v>
      </c>
      <c r="AB830" s="5">
        <f t="shared" si="111"/>
        <v>2315424.7599999998</v>
      </c>
      <c r="AC830" s="5">
        <v>34090.39</v>
      </c>
      <c r="AD830" s="5">
        <f t="shared" si="112"/>
        <v>1602248.33</v>
      </c>
      <c r="AE830" s="5">
        <v>108983.63</v>
      </c>
      <c r="AF830" s="5">
        <v>31163.61</v>
      </c>
      <c r="AG830" s="5">
        <v>12592.24</v>
      </c>
      <c r="AH830" s="5">
        <v>2465</v>
      </c>
      <c r="AI830" s="5">
        <v>4600</v>
      </c>
      <c r="AJ830">
        <v>0</v>
      </c>
      <c r="AK830" s="5">
        <v>0</v>
      </c>
      <c r="AL830" s="5">
        <v>1886.35</v>
      </c>
      <c r="AM830" s="5">
        <v>28552.89</v>
      </c>
      <c r="AN830">
        <v>4</v>
      </c>
      <c r="AO830">
        <v>4</v>
      </c>
      <c r="AP830" t="str">
        <f t="shared" si="113"/>
        <v>Yes</v>
      </c>
      <c r="AQ830">
        <v>1</v>
      </c>
      <c r="AR830" s="5">
        <f t="shared" si="114"/>
        <v>1792492.05</v>
      </c>
      <c r="AS830" s="5">
        <f t="shared" si="115"/>
        <v>522932.71</v>
      </c>
      <c r="AT830" t="s">
        <v>59</v>
      </c>
      <c r="AU830" t="s">
        <v>6164</v>
      </c>
      <c r="AV830" t="s">
        <v>6165</v>
      </c>
      <c r="AW830" t="s">
        <v>6166</v>
      </c>
      <c r="AX830" t="s">
        <v>6167</v>
      </c>
      <c r="AY830">
        <v>48</v>
      </c>
      <c r="AZ830">
        <v>0</v>
      </c>
      <c r="BA830">
        <v>19</v>
      </c>
      <c r="BB830" t="s">
        <v>6191</v>
      </c>
      <c r="BC830">
        <v>0</v>
      </c>
      <c r="BD830">
        <v>0</v>
      </c>
      <c r="BE830" t="s">
        <v>6169</v>
      </c>
      <c r="BF830" t="s">
        <v>6170</v>
      </c>
      <c r="BG830">
        <v>1</v>
      </c>
      <c r="BH830" t="s">
        <v>6192</v>
      </c>
      <c r="BI830">
        <v>59</v>
      </c>
      <c r="BJ830" t="s">
        <v>6187</v>
      </c>
      <c r="BK830">
        <v>0</v>
      </c>
      <c r="BL830">
        <v>65</v>
      </c>
      <c r="BM830" s="3">
        <f t="shared" si="116"/>
        <v>0.72307692307692306</v>
      </c>
    </row>
    <row r="831" spans="1:65">
      <c r="A831" t="s">
        <v>959</v>
      </c>
      <c r="B831" s="2">
        <v>45707</v>
      </c>
      <c r="C831" t="s">
        <v>47</v>
      </c>
      <c r="D831" t="s">
        <v>630</v>
      </c>
      <c r="E831">
        <v>2</v>
      </c>
      <c r="F831" t="s">
        <v>78</v>
      </c>
      <c r="G831" t="s">
        <v>50</v>
      </c>
      <c r="H831" t="s">
        <v>173</v>
      </c>
      <c r="I831" t="s">
        <v>64</v>
      </c>
      <c r="J831" t="s">
        <v>65</v>
      </c>
      <c r="K831" t="s">
        <v>75</v>
      </c>
      <c r="L831" t="s">
        <v>92</v>
      </c>
      <c r="M831" t="s">
        <v>56</v>
      </c>
      <c r="N831" t="s">
        <v>69</v>
      </c>
      <c r="O831" t="s">
        <v>120</v>
      </c>
      <c r="P831">
        <v>45</v>
      </c>
      <c r="Q831">
        <v>46</v>
      </c>
      <c r="R831">
        <v>45</v>
      </c>
      <c r="S831">
        <v>1</v>
      </c>
      <c r="T831">
        <f t="shared" si="108"/>
        <v>44</v>
      </c>
      <c r="U831">
        <v>44</v>
      </c>
      <c r="V831">
        <f t="shared" si="109"/>
        <v>0</v>
      </c>
      <c r="W831" s="3">
        <f t="shared" si="110"/>
        <v>2.2222222222222223E-2</v>
      </c>
      <c r="X831">
        <v>36</v>
      </c>
      <c r="Y831" s="4">
        <v>0</v>
      </c>
      <c r="Z831" s="4">
        <v>0.6</v>
      </c>
      <c r="AA831" s="5">
        <v>51746.5</v>
      </c>
      <c r="AB831" s="5">
        <f t="shared" si="111"/>
        <v>2276846</v>
      </c>
      <c r="AC831" s="5">
        <v>35442.94</v>
      </c>
      <c r="AD831" s="5">
        <f t="shared" si="112"/>
        <v>1594932.3</v>
      </c>
      <c r="AE831" s="5">
        <v>95536.27</v>
      </c>
      <c r="AF831" s="5">
        <v>31620.73</v>
      </c>
      <c r="AG831" s="5">
        <v>10690.74</v>
      </c>
      <c r="AH831" s="5">
        <v>870</v>
      </c>
      <c r="AI831" s="5">
        <v>4600</v>
      </c>
      <c r="AJ831">
        <v>0</v>
      </c>
      <c r="AK831" s="5">
        <v>0</v>
      </c>
      <c r="AL831" s="5">
        <v>0</v>
      </c>
      <c r="AM831" s="5">
        <v>35216.01</v>
      </c>
      <c r="AN831">
        <v>4</v>
      </c>
      <c r="AO831">
        <v>7</v>
      </c>
      <c r="AP831" t="str">
        <f t="shared" si="113"/>
        <v>No</v>
      </c>
      <c r="AQ831">
        <v>1</v>
      </c>
      <c r="AR831" s="5">
        <f t="shared" si="114"/>
        <v>1773466.05</v>
      </c>
      <c r="AS831" s="5">
        <f t="shared" si="115"/>
        <v>503379.95</v>
      </c>
      <c r="AT831" t="s">
        <v>59</v>
      </c>
      <c r="AU831" t="s">
        <v>6164</v>
      </c>
      <c r="AV831" t="s">
        <v>6165</v>
      </c>
      <c r="AW831" t="s">
        <v>6166</v>
      </c>
      <c r="AX831" t="s">
        <v>6167</v>
      </c>
      <c r="AY831">
        <v>45</v>
      </c>
      <c r="AZ831">
        <v>0</v>
      </c>
      <c r="BA831">
        <v>0</v>
      </c>
      <c r="BB831" t="s">
        <v>6168</v>
      </c>
      <c r="BC831">
        <v>0</v>
      </c>
      <c r="BD831">
        <v>3</v>
      </c>
      <c r="BE831" t="s">
        <v>6188</v>
      </c>
      <c r="BF831" t="s">
        <v>6170</v>
      </c>
      <c r="BG831">
        <v>1</v>
      </c>
      <c r="BH831" t="s">
        <v>6186</v>
      </c>
      <c r="BI831">
        <v>31</v>
      </c>
      <c r="BJ831" t="s">
        <v>6172</v>
      </c>
      <c r="BK831">
        <v>0</v>
      </c>
      <c r="BL831">
        <v>58</v>
      </c>
      <c r="BM831" s="3">
        <f t="shared" si="116"/>
        <v>0.77586206896551724</v>
      </c>
    </row>
    <row r="832" spans="1:65">
      <c r="A832" t="s">
        <v>960</v>
      </c>
      <c r="B832" s="2">
        <v>45707</v>
      </c>
      <c r="C832" t="s">
        <v>47</v>
      </c>
      <c r="D832" t="s">
        <v>630</v>
      </c>
      <c r="E832">
        <v>2</v>
      </c>
      <c r="F832" t="s">
        <v>78</v>
      </c>
      <c r="G832" t="s">
        <v>62</v>
      </c>
      <c r="H832" t="s">
        <v>190</v>
      </c>
      <c r="I832" t="s">
        <v>52</v>
      </c>
      <c r="J832" t="s">
        <v>53</v>
      </c>
      <c r="K832" t="s">
        <v>75</v>
      </c>
      <c r="L832" t="s">
        <v>87</v>
      </c>
      <c r="M832" t="s">
        <v>56</v>
      </c>
      <c r="N832" t="s">
        <v>94</v>
      </c>
      <c r="O832" t="s">
        <v>70</v>
      </c>
      <c r="P832">
        <v>59</v>
      </c>
      <c r="Q832">
        <v>63</v>
      </c>
      <c r="R832">
        <v>59</v>
      </c>
      <c r="S832">
        <v>2</v>
      </c>
      <c r="T832">
        <f t="shared" si="108"/>
        <v>57</v>
      </c>
      <c r="U832">
        <v>57</v>
      </c>
      <c r="V832">
        <f t="shared" si="109"/>
        <v>0</v>
      </c>
      <c r="W832" s="3">
        <f t="shared" si="110"/>
        <v>3.3898305084745763E-2</v>
      </c>
      <c r="X832">
        <v>37</v>
      </c>
      <c r="Y832" s="4">
        <v>7.9</v>
      </c>
      <c r="Z832" s="4">
        <v>1.7</v>
      </c>
      <c r="AA832" s="5">
        <v>35664.69</v>
      </c>
      <c r="AB832" s="5">
        <f t="shared" si="111"/>
        <v>2032887.33</v>
      </c>
      <c r="AC832" s="5">
        <v>24314.33</v>
      </c>
      <c r="AD832" s="5">
        <f t="shared" si="112"/>
        <v>1434545.47</v>
      </c>
      <c r="AE832" s="5">
        <v>104096.79</v>
      </c>
      <c r="AF832" s="5">
        <v>29379.17</v>
      </c>
      <c r="AG832" s="5">
        <v>11049.85</v>
      </c>
      <c r="AH832" s="5">
        <v>2465</v>
      </c>
      <c r="AI832" s="5">
        <v>6400</v>
      </c>
      <c r="AJ832">
        <v>0</v>
      </c>
      <c r="AK832" s="5">
        <v>0</v>
      </c>
      <c r="AL832" s="5">
        <v>0</v>
      </c>
      <c r="AM832" s="5">
        <v>35073.17</v>
      </c>
      <c r="AN832">
        <v>4</v>
      </c>
      <c r="AO832">
        <v>2</v>
      </c>
      <c r="AP832" t="str">
        <f t="shared" si="113"/>
        <v>Yes</v>
      </c>
      <c r="AQ832">
        <v>0</v>
      </c>
      <c r="AR832" s="5">
        <f t="shared" si="114"/>
        <v>1623009.45</v>
      </c>
      <c r="AS832" s="5">
        <f t="shared" si="115"/>
        <v>409877.88</v>
      </c>
      <c r="AT832" t="s">
        <v>59</v>
      </c>
      <c r="AU832" t="s">
        <v>6164</v>
      </c>
      <c r="AV832" t="s">
        <v>6165</v>
      </c>
      <c r="AW832" t="s">
        <v>6166</v>
      </c>
      <c r="AX832" t="s">
        <v>6167</v>
      </c>
      <c r="AY832">
        <v>65</v>
      </c>
      <c r="AZ832">
        <v>3</v>
      </c>
      <c r="BA832">
        <v>0</v>
      </c>
      <c r="BB832" t="s">
        <v>6168</v>
      </c>
      <c r="BC832">
        <v>0</v>
      </c>
      <c r="BD832">
        <v>0</v>
      </c>
      <c r="BE832" t="s">
        <v>6169</v>
      </c>
      <c r="BF832" t="s">
        <v>6170</v>
      </c>
      <c r="BG832">
        <v>0</v>
      </c>
      <c r="BH832" t="s">
        <v>6171</v>
      </c>
      <c r="BI832">
        <v>35</v>
      </c>
      <c r="BJ832" t="s">
        <v>6172</v>
      </c>
      <c r="BK832">
        <v>0</v>
      </c>
      <c r="BL832">
        <v>72</v>
      </c>
      <c r="BM832" s="3">
        <f t="shared" si="116"/>
        <v>0.81944444444444442</v>
      </c>
    </row>
    <row r="833" spans="1:65">
      <c r="A833" t="s">
        <v>961</v>
      </c>
      <c r="B833" s="2">
        <v>45707</v>
      </c>
      <c r="C833" t="s">
        <v>47</v>
      </c>
      <c r="D833" t="s">
        <v>630</v>
      </c>
      <c r="E833">
        <v>2</v>
      </c>
      <c r="F833" t="s">
        <v>72</v>
      </c>
      <c r="G833" t="s">
        <v>79</v>
      </c>
      <c r="H833" t="s">
        <v>86</v>
      </c>
      <c r="I833" t="s">
        <v>64</v>
      </c>
      <c r="J833" t="s">
        <v>53</v>
      </c>
      <c r="K833" t="s">
        <v>54</v>
      </c>
      <c r="L833" t="s">
        <v>92</v>
      </c>
      <c r="M833" t="s">
        <v>56</v>
      </c>
      <c r="N833" t="s">
        <v>57</v>
      </c>
      <c r="O833" t="s">
        <v>58</v>
      </c>
      <c r="P833">
        <v>55</v>
      </c>
      <c r="Q833">
        <v>57</v>
      </c>
      <c r="R833">
        <v>59</v>
      </c>
      <c r="S833">
        <v>1</v>
      </c>
      <c r="T833">
        <f t="shared" si="108"/>
        <v>58</v>
      </c>
      <c r="U833">
        <v>53</v>
      </c>
      <c r="V833">
        <f t="shared" si="109"/>
        <v>5</v>
      </c>
      <c r="W833" s="3">
        <f t="shared" si="110"/>
        <v>1.6949152542372881E-2</v>
      </c>
      <c r="X833">
        <v>16</v>
      </c>
      <c r="Y833" s="4">
        <v>2.2000000000000002</v>
      </c>
      <c r="Z833" s="4">
        <v>1.1000000000000001</v>
      </c>
      <c r="AA833" s="5">
        <v>38875.440000000002</v>
      </c>
      <c r="AB833" s="5">
        <f t="shared" si="111"/>
        <v>2060398.32</v>
      </c>
      <c r="AC833" s="5">
        <v>23935.1</v>
      </c>
      <c r="AD833" s="5">
        <f t="shared" si="112"/>
        <v>1412170.9</v>
      </c>
      <c r="AE833" s="5">
        <v>96709.69</v>
      </c>
      <c r="AF833" s="5">
        <v>25586.1</v>
      </c>
      <c r="AG833" s="5">
        <v>8200.99</v>
      </c>
      <c r="AH833" s="5">
        <v>1595</v>
      </c>
      <c r="AI833" s="5">
        <v>3200</v>
      </c>
      <c r="AJ833">
        <v>0</v>
      </c>
      <c r="AK833" s="5">
        <v>0</v>
      </c>
      <c r="AL833" s="5">
        <v>3232.63</v>
      </c>
      <c r="AM833" s="5">
        <v>32531.84</v>
      </c>
      <c r="AN833">
        <v>4</v>
      </c>
      <c r="AO833">
        <v>4</v>
      </c>
      <c r="AP833" t="str">
        <f t="shared" si="113"/>
        <v>Yes</v>
      </c>
      <c r="AQ833">
        <v>1</v>
      </c>
      <c r="AR833" s="5">
        <f t="shared" si="114"/>
        <v>1583227.15</v>
      </c>
      <c r="AS833" s="5">
        <f t="shared" si="115"/>
        <v>477171.17</v>
      </c>
      <c r="AT833" t="s">
        <v>59</v>
      </c>
      <c r="AU833" t="s">
        <v>6164</v>
      </c>
      <c r="AV833" t="s">
        <v>6165</v>
      </c>
      <c r="AW833" t="s">
        <v>6166</v>
      </c>
      <c r="AX833" t="s">
        <v>6184</v>
      </c>
      <c r="AY833">
        <v>57</v>
      </c>
      <c r="AZ833">
        <v>1</v>
      </c>
      <c r="BA833">
        <v>26</v>
      </c>
      <c r="BB833" t="s">
        <v>6180</v>
      </c>
      <c r="BC833">
        <v>0</v>
      </c>
      <c r="BD833">
        <v>0</v>
      </c>
      <c r="BE833" t="s">
        <v>6169</v>
      </c>
      <c r="BF833" t="s">
        <v>6170</v>
      </c>
      <c r="BG833">
        <v>0</v>
      </c>
      <c r="BH833" t="s">
        <v>6171</v>
      </c>
      <c r="BI833">
        <v>23</v>
      </c>
      <c r="BJ833" t="s">
        <v>6172</v>
      </c>
      <c r="BK833">
        <v>0</v>
      </c>
      <c r="BL833">
        <v>71</v>
      </c>
      <c r="BM833" s="3">
        <f t="shared" si="116"/>
        <v>0.83098591549295775</v>
      </c>
    </row>
    <row r="834" spans="1:65">
      <c r="A834" t="s">
        <v>962</v>
      </c>
      <c r="B834" s="2">
        <v>45707</v>
      </c>
      <c r="C834" t="s">
        <v>47</v>
      </c>
      <c r="D834" t="s">
        <v>630</v>
      </c>
      <c r="E834">
        <v>2</v>
      </c>
      <c r="F834" t="s">
        <v>72</v>
      </c>
      <c r="G834" t="s">
        <v>62</v>
      </c>
      <c r="H834" t="s">
        <v>175</v>
      </c>
      <c r="I834" t="s">
        <v>64</v>
      </c>
      <c r="J834" t="s">
        <v>53</v>
      </c>
      <c r="K834" t="s">
        <v>75</v>
      </c>
      <c r="L834" t="s">
        <v>92</v>
      </c>
      <c r="M834" t="s">
        <v>56</v>
      </c>
      <c r="N834" t="s">
        <v>76</v>
      </c>
      <c r="O834" t="s">
        <v>120</v>
      </c>
      <c r="P834">
        <v>59</v>
      </c>
      <c r="Q834">
        <v>60</v>
      </c>
      <c r="R834">
        <v>60</v>
      </c>
      <c r="S834">
        <v>1</v>
      </c>
      <c r="T834">
        <f t="shared" ref="T834:T897" si="117">R834-S834</f>
        <v>59</v>
      </c>
      <c r="U834">
        <v>59</v>
      </c>
      <c r="V834">
        <f t="shared" ref="V834:V897" si="118">T834-U834</f>
        <v>0</v>
      </c>
      <c r="W834" s="3">
        <f t="shared" ref="W834:W897" si="119">IFERROR(S834/R834,0)</f>
        <v>1.6666666666666666E-2</v>
      </c>
      <c r="X834">
        <v>19</v>
      </c>
      <c r="Y834" s="4">
        <v>0</v>
      </c>
      <c r="Z834" s="4">
        <v>0.4</v>
      </c>
      <c r="AA834" s="5">
        <v>35534.57</v>
      </c>
      <c r="AB834" s="5">
        <f t="shared" ref="AB834:AB897" si="120">ROUND(U834*AA834,2)</f>
        <v>2096539.63</v>
      </c>
      <c r="AC834" s="5">
        <v>23834.65</v>
      </c>
      <c r="AD834" s="5">
        <f t="shared" ref="AD834:AD897" si="121">ROUND(R834*AC834,2)</f>
        <v>1430079</v>
      </c>
      <c r="AE834" s="5">
        <v>100098.69</v>
      </c>
      <c r="AF834" s="5">
        <v>26881.16</v>
      </c>
      <c r="AG834" s="5">
        <v>8153.75</v>
      </c>
      <c r="AH834" s="5">
        <v>580</v>
      </c>
      <c r="AI834" s="5">
        <v>3200</v>
      </c>
      <c r="AJ834">
        <v>0</v>
      </c>
      <c r="AK834" s="5">
        <v>0</v>
      </c>
      <c r="AL834" s="5">
        <v>0</v>
      </c>
      <c r="AM834" s="5">
        <v>40518.28</v>
      </c>
      <c r="AN834">
        <v>4</v>
      </c>
      <c r="AO834">
        <v>3</v>
      </c>
      <c r="AP834" t="str">
        <f t="shared" ref="AP834:AP897" si="122">IF(AO834&lt;=AN834,"Yes","No")</f>
        <v>Yes</v>
      </c>
      <c r="AQ834">
        <v>0</v>
      </c>
      <c r="AR834" s="5">
        <f t="shared" ref="AR834:AR897" si="123">ROUND(SUM(AD834:AI834)+SUM(AK834:AM834),2)</f>
        <v>1609510.88</v>
      </c>
      <c r="AS834" s="5">
        <f t="shared" ref="AS834:AS897" si="124">ROUND(AB834-AR834,2)</f>
        <v>487028.75</v>
      </c>
      <c r="AT834" t="s">
        <v>59</v>
      </c>
      <c r="AU834" t="s">
        <v>6164</v>
      </c>
      <c r="AV834" t="s">
        <v>6165</v>
      </c>
      <c r="AW834" t="s">
        <v>6166</v>
      </c>
      <c r="AX834" t="s">
        <v>6207</v>
      </c>
      <c r="AY834">
        <v>60</v>
      </c>
      <c r="AZ834">
        <v>0</v>
      </c>
      <c r="BA834">
        <v>0</v>
      </c>
      <c r="BB834" t="s">
        <v>6168</v>
      </c>
      <c r="BC834">
        <v>0</v>
      </c>
      <c r="BD834">
        <v>0</v>
      </c>
      <c r="BE834" t="s">
        <v>6169</v>
      </c>
      <c r="BF834" t="s">
        <v>6170</v>
      </c>
      <c r="BG834">
        <v>0</v>
      </c>
      <c r="BH834" t="s">
        <v>6171</v>
      </c>
      <c r="BI834">
        <v>6</v>
      </c>
      <c r="BJ834" t="s">
        <v>6172</v>
      </c>
      <c r="BK834">
        <v>0</v>
      </c>
      <c r="BL834">
        <v>73</v>
      </c>
      <c r="BM834" s="3">
        <f t="shared" ref="BM834:BM897" si="125">IFERROR(R834/BL834,0)</f>
        <v>0.82191780821917804</v>
      </c>
    </row>
    <row r="835" spans="1:65">
      <c r="A835" t="s">
        <v>963</v>
      </c>
      <c r="B835" s="2">
        <v>45707</v>
      </c>
      <c r="C835" t="s">
        <v>47</v>
      </c>
      <c r="D835" t="s">
        <v>630</v>
      </c>
      <c r="E835">
        <v>2</v>
      </c>
      <c r="F835" t="s">
        <v>78</v>
      </c>
      <c r="G835" t="s">
        <v>79</v>
      </c>
      <c r="H835" t="s">
        <v>136</v>
      </c>
      <c r="I835" t="s">
        <v>74</v>
      </c>
      <c r="J835" t="s">
        <v>65</v>
      </c>
      <c r="K835" t="s">
        <v>54</v>
      </c>
      <c r="L835" t="s">
        <v>92</v>
      </c>
      <c r="M835" t="s">
        <v>56</v>
      </c>
      <c r="N835" t="s">
        <v>76</v>
      </c>
      <c r="O835" t="s">
        <v>70</v>
      </c>
      <c r="P835">
        <v>46</v>
      </c>
      <c r="Q835">
        <v>46</v>
      </c>
      <c r="R835">
        <v>43</v>
      </c>
      <c r="S835">
        <v>1</v>
      </c>
      <c r="T835">
        <f t="shared" si="117"/>
        <v>42</v>
      </c>
      <c r="U835">
        <v>42</v>
      </c>
      <c r="V835">
        <f t="shared" si="118"/>
        <v>0</v>
      </c>
      <c r="W835" s="3">
        <f t="shared" si="119"/>
        <v>2.3255813953488372E-2</v>
      </c>
      <c r="X835">
        <v>36</v>
      </c>
      <c r="Y835" s="4">
        <v>0</v>
      </c>
      <c r="Z835" s="4">
        <v>1.2</v>
      </c>
      <c r="AA835" s="5">
        <v>56062.44</v>
      </c>
      <c r="AB835" s="5">
        <f t="shared" si="120"/>
        <v>2354622.48</v>
      </c>
      <c r="AC835" s="5">
        <v>35439.56</v>
      </c>
      <c r="AD835" s="5">
        <f t="shared" si="121"/>
        <v>1523901.08</v>
      </c>
      <c r="AE835" s="5">
        <v>96324.78</v>
      </c>
      <c r="AF835" s="5">
        <v>29068.080000000002</v>
      </c>
      <c r="AG835" s="5">
        <v>9875.8700000000008</v>
      </c>
      <c r="AH835" s="5">
        <v>1740</v>
      </c>
      <c r="AI835" s="5">
        <v>4600</v>
      </c>
      <c r="AJ835">
        <v>0</v>
      </c>
      <c r="AK835" s="5">
        <v>0</v>
      </c>
      <c r="AL835" s="5">
        <v>0</v>
      </c>
      <c r="AM835" s="5">
        <v>31403.599999999999</v>
      </c>
      <c r="AN835">
        <v>4</v>
      </c>
      <c r="AO835">
        <v>5</v>
      </c>
      <c r="AP835" t="str">
        <f t="shared" si="122"/>
        <v>No</v>
      </c>
      <c r="AQ835">
        <v>1</v>
      </c>
      <c r="AR835" s="5">
        <f t="shared" si="123"/>
        <v>1696913.41</v>
      </c>
      <c r="AS835" s="5">
        <f t="shared" si="124"/>
        <v>657709.06999999995</v>
      </c>
      <c r="AT835" t="s">
        <v>59</v>
      </c>
      <c r="AU835" t="s">
        <v>6164</v>
      </c>
      <c r="AV835" t="s">
        <v>6165</v>
      </c>
      <c r="AW835" t="s">
        <v>6166</v>
      </c>
      <c r="AX835" t="s">
        <v>6167</v>
      </c>
      <c r="AY835">
        <v>49</v>
      </c>
      <c r="AZ835">
        <v>0</v>
      </c>
      <c r="BA835">
        <v>0</v>
      </c>
      <c r="BB835" t="s">
        <v>6168</v>
      </c>
      <c r="BC835">
        <v>0</v>
      </c>
      <c r="BD835">
        <v>1</v>
      </c>
      <c r="BE835" t="s">
        <v>6196</v>
      </c>
      <c r="BF835" t="s">
        <v>6170</v>
      </c>
      <c r="BG835">
        <v>1</v>
      </c>
      <c r="BH835" t="s">
        <v>6186</v>
      </c>
      <c r="BI835">
        <v>28</v>
      </c>
      <c r="BJ835" t="s">
        <v>6172</v>
      </c>
      <c r="BK835">
        <v>0</v>
      </c>
      <c r="BL835">
        <v>61</v>
      </c>
      <c r="BM835" s="3">
        <f t="shared" si="125"/>
        <v>0.70491803278688525</v>
      </c>
    </row>
    <row r="836" spans="1:65">
      <c r="A836" t="s">
        <v>964</v>
      </c>
      <c r="B836" s="2">
        <v>45707</v>
      </c>
      <c r="C836" t="s">
        <v>47</v>
      </c>
      <c r="D836" t="s">
        <v>630</v>
      </c>
      <c r="E836">
        <v>2</v>
      </c>
      <c r="F836" t="s">
        <v>49</v>
      </c>
      <c r="G836" t="s">
        <v>79</v>
      </c>
      <c r="H836" t="s">
        <v>260</v>
      </c>
      <c r="I836" t="s">
        <v>74</v>
      </c>
      <c r="J836" t="s">
        <v>53</v>
      </c>
      <c r="K836" t="s">
        <v>75</v>
      </c>
      <c r="L836" t="s">
        <v>92</v>
      </c>
      <c r="M836" t="s">
        <v>68</v>
      </c>
      <c r="N836" t="s">
        <v>76</v>
      </c>
      <c r="O836" t="s">
        <v>82</v>
      </c>
      <c r="P836">
        <v>69</v>
      </c>
      <c r="Q836">
        <v>72</v>
      </c>
      <c r="R836">
        <v>71</v>
      </c>
      <c r="S836">
        <v>3</v>
      </c>
      <c r="T836">
        <f t="shared" si="117"/>
        <v>68</v>
      </c>
      <c r="U836">
        <v>66</v>
      </c>
      <c r="V836">
        <f t="shared" si="118"/>
        <v>2</v>
      </c>
      <c r="W836" s="3">
        <f t="shared" si="119"/>
        <v>4.2253521126760563E-2</v>
      </c>
      <c r="X836">
        <v>37</v>
      </c>
      <c r="Y836" s="4">
        <v>0.5</v>
      </c>
      <c r="Z836" s="4">
        <v>1.2</v>
      </c>
      <c r="AA836" s="5">
        <v>36045.919999999998</v>
      </c>
      <c r="AB836" s="5">
        <f t="shared" si="120"/>
        <v>2379030.7200000002</v>
      </c>
      <c r="AC836" s="5">
        <v>22708.66</v>
      </c>
      <c r="AD836" s="5">
        <f t="shared" si="121"/>
        <v>1612314.86</v>
      </c>
      <c r="AE836" s="5">
        <v>120705.98</v>
      </c>
      <c r="AF836" s="5">
        <v>32825.51</v>
      </c>
      <c r="AG836" s="5">
        <v>10139.11</v>
      </c>
      <c r="AH836" s="5">
        <v>1740</v>
      </c>
      <c r="AI836" s="5">
        <v>9600</v>
      </c>
      <c r="AJ836">
        <v>1</v>
      </c>
      <c r="AK836" s="5">
        <v>8089.1</v>
      </c>
      <c r="AL836" s="5">
        <v>1281.3599999999999</v>
      </c>
      <c r="AM836" s="5">
        <v>46154</v>
      </c>
      <c r="AN836">
        <v>4</v>
      </c>
      <c r="AO836">
        <v>4</v>
      </c>
      <c r="AP836" t="str">
        <f t="shared" si="122"/>
        <v>Yes</v>
      </c>
      <c r="AQ836">
        <v>2</v>
      </c>
      <c r="AR836" s="5">
        <f t="shared" si="123"/>
        <v>1842849.92</v>
      </c>
      <c r="AS836" s="5">
        <f t="shared" si="124"/>
        <v>536180.80000000005</v>
      </c>
      <c r="AT836" t="s">
        <v>116</v>
      </c>
      <c r="AU836" t="s">
        <v>6189</v>
      </c>
      <c r="AV836" t="s">
        <v>6190</v>
      </c>
      <c r="AW836" t="s">
        <v>6183</v>
      </c>
      <c r="AX836" t="s">
        <v>6167</v>
      </c>
      <c r="AY836">
        <v>72</v>
      </c>
      <c r="AZ836">
        <v>3</v>
      </c>
      <c r="BA836">
        <v>22</v>
      </c>
      <c r="BB836" t="s">
        <v>6185</v>
      </c>
      <c r="BC836">
        <v>0</v>
      </c>
      <c r="BD836">
        <v>0</v>
      </c>
      <c r="BE836" t="s">
        <v>6169</v>
      </c>
      <c r="BF836" t="s">
        <v>6176</v>
      </c>
      <c r="BG836">
        <v>1</v>
      </c>
      <c r="BH836" t="s">
        <v>6179</v>
      </c>
      <c r="BI836">
        <v>60</v>
      </c>
      <c r="BJ836" t="s">
        <v>6187</v>
      </c>
      <c r="BK836">
        <v>0</v>
      </c>
      <c r="BL836">
        <v>78</v>
      </c>
      <c r="BM836" s="3">
        <f t="shared" si="125"/>
        <v>0.91025641025641024</v>
      </c>
    </row>
    <row r="837" spans="1:65">
      <c r="A837" t="s">
        <v>965</v>
      </c>
      <c r="B837" s="2">
        <v>45707</v>
      </c>
      <c r="C837" t="s">
        <v>47</v>
      </c>
      <c r="D837" t="s">
        <v>630</v>
      </c>
      <c r="E837">
        <v>2</v>
      </c>
      <c r="F837" t="s">
        <v>78</v>
      </c>
      <c r="G837" t="s">
        <v>50</v>
      </c>
      <c r="H837" t="s">
        <v>161</v>
      </c>
      <c r="I837" t="s">
        <v>52</v>
      </c>
      <c r="J837" t="s">
        <v>53</v>
      </c>
      <c r="K837" t="s">
        <v>75</v>
      </c>
      <c r="L837" t="s">
        <v>87</v>
      </c>
      <c r="M837" t="s">
        <v>56</v>
      </c>
      <c r="N837" t="s">
        <v>109</v>
      </c>
      <c r="O837" t="s">
        <v>82</v>
      </c>
      <c r="P837">
        <v>58</v>
      </c>
      <c r="Q837">
        <v>61</v>
      </c>
      <c r="R837">
        <v>60</v>
      </c>
      <c r="S837">
        <v>2</v>
      </c>
      <c r="T837">
        <f t="shared" si="117"/>
        <v>58</v>
      </c>
      <c r="U837">
        <v>57</v>
      </c>
      <c r="V837">
        <f t="shared" si="118"/>
        <v>1</v>
      </c>
      <c r="W837" s="3">
        <f t="shared" si="119"/>
        <v>3.3333333333333333E-2</v>
      </c>
      <c r="X837">
        <v>43</v>
      </c>
      <c r="Y837" s="4">
        <v>5.5</v>
      </c>
      <c r="Z837" s="4">
        <v>2</v>
      </c>
      <c r="AA837" s="5">
        <v>35925.57</v>
      </c>
      <c r="AB837" s="5">
        <f t="shared" si="120"/>
        <v>2047757.49</v>
      </c>
      <c r="AC837" s="5">
        <v>24296.92</v>
      </c>
      <c r="AD837" s="5">
        <f t="shared" si="121"/>
        <v>1457815.2</v>
      </c>
      <c r="AE837" s="5">
        <v>108846.31</v>
      </c>
      <c r="AF837" s="5">
        <v>29787.98</v>
      </c>
      <c r="AG837" s="5">
        <v>10922.75</v>
      </c>
      <c r="AH837" s="5">
        <v>2900</v>
      </c>
      <c r="AI837" s="5">
        <v>6400</v>
      </c>
      <c r="AJ837">
        <v>0</v>
      </c>
      <c r="AK837" s="5">
        <v>0</v>
      </c>
      <c r="AL837" s="5">
        <v>696.95</v>
      </c>
      <c r="AM837" s="5">
        <v>89153.55</v>
      </c>
      <c r="AN837">
        <v>8</v>
      </c>
      <c r="AO837">
        <v>10</v>
      </c>
      <c r="AP837" t="str">
        <f t="shared" si="122"/>
        <v>No</v>
      </c>
      <c r="AQ837">
        <v>3</v>
      </c>
      <c r="AR837" s="5">
        <f t="shared" si="123"/>
        <v>1706522.74</v>
      </c>
      <c r="AS837" s="5">
        <f t="shared" si="124"/>
        <v>341234.75</v>
      </c>
      <c r="AT837" t="s">
        <v>59</v>
      </c>
      <c r="AU837" t="s">
        <v>6164</v>
      </c>
      <c r="AV837" t="s">
        <v>6165</v>
      </c>
      <c r="AW837" t="s">
        <v>6166</v>
      </c>
      <c r="AX837" t="s">
        <v>6167</v>
      </c>
      <c r="AY837">
        <v>59</v>
      </c>
      <c r="AZ837">
        <v>0</v>
      </c>
      <c r="BA837">
        <v>16</v>
      </c>
      <c r="BB837" t="s">
        <v>6191</v>
      </c>
      <c r="BC837">
        <v>1</v>
      </c>
      <c r="BD837">
        <v>1</v>
      </c>
      <c r="BE837" t="s">
        <v>6188</v>
      </c>
      <c r="BF837" t="s">
        <v>6170</v>
      </c>
      <c r="BG837">
        <v>0</v>
      </c>
      <c r="BH837" t="s">
        <v>6171</v>
      </c>
      <c r="BI837">
        <v>55</v>
      </c>
      <c r="BJ837" t="s">
        <v>6187</v>
      </c>
      <c r="BK837">
        <v>0</v>
      </c>
      <c r="BL837">
        <v>73</v>
      </c>
      <c r="BM837" s="3">
        <f t="shared" si="125"/>
        <v>0.82191780821917804</v>
      </c>
    </row>
    <row r="838" spans="1:65">
      <c r="A838" t="s">
        <v>966</v>
      </c>
      <c r="B838" s="2">
        <v>45707</v>
      </c>
      <c r="C838" t="s">
        <v>47</v>
      </c>
      <c r="D838" t="s">
        <v>630</v>
      </c>
      <c r="E838">
        <v>2</v>
      </c>
      <c r="F838" t="s">
        <v>49</v>
      </c>
      <c r="G838" t="s">
        <v>79</v>
      </c>
      <c r="H838" t="s">
        <v>260</v>
      </c>
      <c r="I838" t="s">
        <v>52</v>
      </c>
      <c r="J838" t="s">
        <v>65</v>
      </c>
      <c r="K838" t="s">
        <v>75</v>
      </c>
      <c r="L838" t="s">
        <v>92</v>
      </c>
      <c r="M838" t="s">
        <v>68</v>
      </c>
      <c r="N838" t="s">
        <v>76</v>
      </c>
      <c r="O838" t="s">
        <v>82</v>
      </c>
      <c r="P838">
        <v>45</v>
      </c>
      <c r="Q838">
        <v>48</v>
      </c>
      <c r="R838">
        <v>48</v>
      </c>
      <c r="S838">
        <v>2</v>
      </c>
      <c r="T838">
        <f t="shared" si="117"/>
        <v>46</v>
      </c>
      <c r="U838">
        <v>43</v>
      </c>
      <c r="V838">
        <f t="shared" si="118"/>
        <v>3</v>
      </c>
      <c r="W838" s="3">
        <f t="shared" si="119"/>
        <v>4.1666666666666664E-2</v>
      </c>
      <c r="X838">
        <v>17</v>
      </c>
      <c r="Y838" s="4">
        <v>5.3</v>
      </c>
      <c r="Z838" s="4">
        <v>1.5</v>
      </c>
      <c r="AA838" s="5">
        <v>51426.01</v>
      </c>
      <c r="AB838" s="5">
        <f t="shared" si="120"/>
        <v>2211318.4300000002</v>
      </c>
      <c r="AC838" s="5">
        <v>33612.660000000003</v>
      </c>
      <c r="AD838" s="5">
        <f t="shared" si="121"/>
        <v>1613407.68</v>
      </c>
      <c r="AE838" s="5">
        <v>113217.39</v>
      </c>
      <c r="AF838" s="5">
        <v>30479.16</v>
      </c>
      <c r="AG838" s="5">
        <v>8448.61</v>
      </c>
      <c r="AH838" s="5">
        <v>2175</v>
      </c>
      <c r="AI838" s="5">
        <v>9200</v>
      </c>
      <c r="AJ838">
        <v>1</v>
      </c>
      <c r="AK838" s="5">
        <v>14214.19</v>
      </c>
      <c r="AL838" s="5">
        <v>3013.32</v>
      </c>
      <c r="AM838" s="5">
        <v>29304.25</v>
      </c>
      <c r="AN838">
        <v>4</v>
      </c>
      <c r="AO838">
        <v>4</v>
      </c>
      <c r="AP838" t="str">
        <f t="shared" si="122"/>
        <v>Yes</v>
      </c>
      <c r="AQ838">
        <v>2</v>
      </c>
      <c r="AR838" s="5">
        <f t="shared" si="123"/>
        <v>1823459.6</v>
      </c>
      <c r="AS838" s="5">
        <f t="shared" si="124"/>
        <v>387858.83</v>
      </c>
      <c r="AT838" t="s">
        <v>59</v>
      </c>
      <c r="AU838" t="s">
        <v>6189</v>
      </c>
      <c r="AV838" t="s">
        <v>6190</v>
      </c>
      <c r="AW838" t="s">
        <v>6183</v>
      </c>
      <c r="AX838" t="s">
        <v>6184</v>
      </c>
      <c r="AY838">
        <v>48</v>
      </c>
      <c r="AZ838">
        <v>0</v>
      </c>
      <c r="BA838">
        <v>20</v>
      </c>
      <c r="BB838" t="s">
        <v>6180</v>
      </c>
      <c r="BC838">
        <v>0</v>
      </c>
      <c r="BD838">
        <v>0</v>
      </c>
      <c r="BE838" t="s">
        <v>6169</v>
      </c>
      <c r="BF838" t="s">
        <v>6176</v>
      </c>
      <c r="BG838">
        <v>0</v>
      </c>
      <c r="BH838" t="s">
        <v>6171</v>
      </c>
      <c r="BI838">
        <v>7</v>
      </c>
      <c r="BJ838" t="s">
        <v>6172</v>
      </c>
      <c r="BK838">
        <v>0</v>
      </c>
      <c r="BL838">
        <v>63</v>
      </c>
      <c r="BM838" s="3">
        <f t="shared" si="125"/>
        <v>0.76190476190476186</v>
      </c>
    </row>
    <row r="839" spans="1:65">
      <c r="A839" t="s">
        <v>967</v>
      </c>
      <c r="B839" s="2">
        <v>45707</v>
      </c>
      <c r="C839" t="s">
        <v>47</v>
      </c>
      <c r="D839" t="s">
        <v>630</v>
      </c>
      <c r="E839">
        <v>2</v>
      </c>
      <c r="F839" t="s">
        <v>49</v>
      </c>
      <c r="G839" t="s">
        <v>62</v>
      </c>
      <c r="H839" t="s">
        <v>133</v>
      </c>
      <c r="I839" t="s">
        <v>74</v>
      </c>
      <c r="J839" t="s">
        <v>53</v>
      </c>
      <c r="K839" t="s">
        <v>75</v>
      </c>
      <c r="L839" t="s">
        <v>87</v>
      </c>
      <c r="M839" t="s">
        <v>56</v>
      </c>
      <c r="N839" t="s">
        <v>76</v>
      </c>
      <c r="O839" t="s">
        <v>82</v>
      </c>
      <c r="P839">
        <v>56</v>
      </c>
      <c r="Q839">
        <v>57</v>
      </c>
      <c r="R839">
        <v>55</v>
      </c>
      <c r="S839">
        <v>1</v>
      </c>
      <c r="T839">
        <f t="shared" si="117"/>
        <v>54</v>
      </c>
      <c r="U839">
        <v>54</v>
      </c>
      <c r="V839">
        <f t="shared" si="118"/>
        <v>0</v>
      </c>
      <c r="W839" s="3">
        <f t="shared" si="119"/>
        <v>1.8181818181818181E-2</v>
      </c>
      <c r="X839">
        <v>35</v>
      </c>
      <c r="Y839" s="4">
        <v>2.6</v>
      </c>
      <c r="Z839" s="4">
        <v>1.2</v>
      </c>
      <c r="AA839" s="5">
        <v>35632.559999999998</v>
      </c>
      <c r="AB839" s="5">
        <f t="shared" si="120"/>
        <v>1924158.24</v>
      </c>
      <c r="AC839" s="5">
        <v>24036.89</v>
      </c>
      <c r="AD839" s="5">
        <f t="shared" si="121"/>
        <v>1322028.95</v>
      </c>
      <c r="AE839" s="5">
        <v>93253.23</v>
      </c>
      <c r="AF839" s="5">
        <v>26483.34</v>
      </c>
      <c r="AG839" s="5">
        <v>11181.51</v>
      </c>
      <c r="AH839" s="5">
        <v>1740</v>
      </c>
      <c r="AI839" s="5">
        <v>3200</v>
      </c>
      <c r="AJ839">
        <v>0</v>
      </c>
      <c r="AK839" s="5">
        <v>0</v>
      </c>
      <c r="AL839" s="5">
        <v>0</v>
      </c>
      <c r="AM839" s="5">
        <v>34316.519999999997</v>
      </c>
      <c r="AN839">
        <v>4</v>
      </c>
      <c r="AO839">
        <v>3</v>
      </c>
      <c r="AP839" t="str">
        <f t="shared" si="122"/>
        <v>Yes</v>
      </c>
      <c r="AQ839">
        <v>1</v>
      </c>
      <c r="AR839" s="5">
        <f t="shared" si="123"/>
        <v>1492203.55</v>
      </c>
      <c r="AS839" s="5">
        <f t="shared" si="124"/>
        <v>431954.69</v>
      </c>
      <c r="AT839" t="s">
        <v>59</v>
      </c>
      <c r="AU839" t="s">
        <v>6164</v>
      </c>
      <c r="AV839" t="s">
        <v>6165</v>
      </c>
      <c r="AW839" t="s">
        <v>6166</v>
      </c>
      <c r="AX839" t="s">
        <v>6167</v>
      </c>
      <c r="AY839">
        <v>62</v>
      </c>
      <c r="AZ839">
        <v>4</v>
      </c>
      <c r="BA839">
        <v>0</v>
      </c>
      <c r="BB839" t="s">
        <v>6168</v>
      </c>
      <c r="BC839">
        <v>0</v>
      </c>
      <c r="BD839">
        <v>0</v>
      </c>
      <c r="BE839" t="s">
        <v>6169</v>
      </c>
      <c r="BF839" t="s">
        <v>6170</v>
      </c>
      <c r="BG839">
        <v>1</v>
      </c>
      <c r="BH839" t="s">
        <v>6186</v>
      </c>
      <c r="BI839">
        <v>39</v>
      </c>
      <c r="BJ839" t="s">
        <v>6172</v>
      </c>
      <c r="BK839">
        <v>0</v>
      </c>
      <c r="BL839">
        <v>70</v>
      </c>
      <c r="BM839" s="3">
        <f t="shared" si="125"/>
        <v>0.7857142857142857</v>
      </c>
    </row>
    <row r="840" spans="1:65">
      <c r="A840" t="s">
        <v>968</v>
      </c>
      <c r="B840" s="2">
        <v>45707</v>
      </c>
      <c r="C840" t="s">
        <v>47</v>
      </c>
      <c r="D840" t="s">
        <v>630</v>
      </c>
      <c r="E840">
        <v>2</v>
      </c>
      <c r="F840" t="s">
        <v>61</v>
      </c>
      <c r="G840" t="s">
        <v>62</v>
      </c>
      <c r="H840" t="s">
        <v>96</v>
      </c>
      <c r="I840" t="s">
        <v>74</v>
      </c>
      <c r="J840" t="s">
        <v>53</v>
      </c>
      <c r="K840" t="s">
        <v>54</v>
      </c>
      <c r="L840" t="s">
        <v>55</v>
      </c>
      <c r="M840" t="s">
        <v>56</v>
      </c>
      <c r="N840" t="s">
        <v>109</v>
      </c>
      <c r="O840" t="s">
        <v>82</v>
      </c>
      <c r="P840">
        <v>71</v>
      </c>
      <c r="Q840">
        <v>74</v>
      </c>
      <c r="R840">
        <v>74</v>
      </c>
      <c r="S840">
        <v>2</v>
      </c>
      <c r="T840">
        <f t="shared" si="117"/>
        <v>72</v>
      </c>
      <c r="U840">
        <v>70</v>
      </c>
      <c r="V840">
        <f t="shared" si="118"/>
        <v>2</v>
      </c>
      <c r="W840" s="3">
        <f t="shared" si="119"/>
        <v>2.7027027027027029E-2</v>
      </c>
      <c r="X840">
        <v>36</v>
      </c>
      <c r="Y840" s="4">
        <v>4.8</v>
      </c>
      <c r="Z840" s="4">
        <v>1.7</v>
      </c>
      <c r="AA840" s="5">
        <v>38656.46</v>
      </c>
      <c r="AB840" s="5">
        <f t="shared" si="120"/>
        <v>2705952.2</v>
      </c>
      <c r="AC840" s="5">
        <v>23435.01</v>
      </c>
      <c r="AD840" s="5">
        <f t="shared" si="121"/>
        <v>1734190.74</v>
      </c>
      <c r="AE840" s="5">
        <v>125799.84</v>
      </c>
      <c r="AF840" s="5">
        <v>32814.629999999997</v>
      </c>
      <c r="AG840" s="5">
        <v>10039.09</v>
      </c>
      <c r="AH840" s="5">
        <v>2465</v>
      </c>
      <c r="AI840" s="5">
        <v>6400</v>
      </c>
      <c r="AJ840">
        <v>0</v>
      </c>
      <c r="AK840" s="5">
        <v>0</v>
      </c>
      <c r="AL840" s="5">
        <v>1282.27</v>
      </c>
      <c r="AM840" s="5">
        <v>105802.19</v>
      </c>
      <c r="AN840">
        <v>8</v>
      </c>
      <c r="AO840">
        <v>9</v>
      </c>
      <c r="AP840" t="str">
        <f t="shared" si="122"/>
        <v>No</v>
      </c>
      <c r="AQ840">
        <v>2</v>
      </c>
      <c r="AR840" s="5">
        <f t="shared" si="123"/>
        <v>2018793.76</v>
      </c>
      <c r="AS840" s="5">
        <f t="shared" si="124"/>
        <v>687158.44</v>
      </c>
      <c r="AT840" t="s">
        <v>59</v>
      </c>
      <c r="AU840" t="s">
        <v>6164</v>
      </c>
      <c r="AV840" t="s">
        <v>6165</v>
      </c>
      <c r="AW840" t="s">
        <v>6166</v>
      </c>
      <c r="AX840" t="s">
        <v>6184</v>
      </c>
      <c r="AY840">
        <v>73</v>
      </c>
      <c r="AZ840">
        <v>0</v>
      </c>
      <c r="BA840">
        <v>15</v>
      </c>
      <c r="BB840" t="s">
        <v>6180</v>
      </c>
      <c r="BC840">
        <v>0</v>
      </c>
      <c r="BD840">
        <v>1</v>
      </c>
      <c r="BE840" t="s">
        <v>6196</v>
      </c>
      <c r="BF840" t="s">
        <v>6170</v>
      </c>
      <c r="BG840">
        <v>0</v>
      </c>
      <c r="BH840" t="s">
        <v>6171</v>
      </c>
      <c r="BI840">
        <v>29</v>
      </c>
      <c r="BJ840" t="s">
        <v>6172</v>
      </c>
      <c r="BK840">
        <v>0</v>
      </c>
      <c r="BL840">
        <v>81</v>
      </c>
      <c r="BM840" s="3">
        <f t="shared" si="125"/>
        <v>0.9135802469135802</v>
      </c>
    </row>
    <row r="841" spans="1:65">
      <c r="A841" t="s">
        <v>969</v>
      </c>
      <c r="B841" s="2">
        <v>45707</v>
      </c>
      <c r="C841" t="s">
        <v>47</v>
      </c>
      <c r="D841" t="s">
        <v>630</v>
      </c>
      <c r="E841">
        <v>2</v>
      </c>
      <c r="F841" t="s">
        <v>61</v>
      </c>
      <c r="G841" t="s">
        <v>79</v>
      </c>
      <c r="H841" t="s">
        <v>123</v>
      </c>
      <c r="I841" t="s">
        <v>64</v>
      </c>
      <c r="J841" t="s">
        <v>53</v>
      </c>
      <c r="K841" t="s">
        <v>75</v>
      </c>
      <c r="L841" t="s">
        <v>87</v>
      </c>
      <c r="M841" t="s">
        <v>56</v>
      </c>
      <c r="N841" t="s">
        <v>109</v>
      </c>
      <c r="O841" t="s">
        <v>120</v>
      </c>
      <c r="P841">
        <v>61</v>
      </c>
      <c r="Q841">
        <v>64</v>
      </c>
      <c r="R841">
        <v>62</v>
      </c>
      <c r="S841">
        <v>1</v>
      </c>
      <c r="T841">
        <f t="shared" si="117"/>
        <v>61</v>
      </c>
      <c r="U841">
        <v>58</v>
      </c>
      <c r="V841">
        <f t="shared" si="118"/>
        <v>3</v>
      </c>
      <c r="W841" s="3">
        <f t="shared" si="119"/>
        <v>1.6129032258064516E-2</v>
      </c>
      <c r="X841">
        <v>18</v>
      </c>
      <c r="Y841" s="4">
        <v>1.9</v>
      </c>
      <c r="Z841" s="4">
        <v>1.9</v>
      </c>
      <c r="AA841" s="5">
        <v>35675.22</v>
      </c>
      <c r="AB841" s="5">
        <f t="shared" si="120"/>
        <v>2069162.76</v>
      </c>
      <c r="AC841" s="5">
        <v>24029.08</v>
      </c>
      <c r="AD841" s="5">
        <f t="shared" si="121"/>
        <v>1489802.96</v>
      </c>
      <c r="AE841" s="5">
        <v>102994.07</v>
      </c>
      <c r="AF841" s="5">
        <v>25675.25</v>
      </c>
      <c r="AG841" s="5">
        <v>8212.02</v>
      </c>
      <c r="AH841" s="5">
        <v>2755</v>
      </c>
      <c r="AI841" s="5">
        <v>3200</v>
      </c>
      <c r="AJ841">
        <v>0</v>
      </c>
      <c r="AK841" s="5">
        <v>0</v>
      </c>
      <c r="AL841" s="5">
        <v>1989.17</v>
      </c>
      <c r="AM841" s="5">
        <v>90079.93</v>
      </c>
      <c r="AN841">
        <v>8</v>
      </c>
      <c r="AO841">
        <v>9</v>
      </c>
      <c r="AP841" t="str">
        <f t="shared" si="122"/>
        <v>No</v>
      </c>
      <c r="AQ841">
        <v>2</v>
      </c>
      <c r="AR841" s="5">
        <f t="shared" si="123"/>
        <v>1724708.4</v>
      </c>
      <c r="AS841" s="5">
        <f t="shared" si="124"/>
        <v>344454.36</v>
      </c>
      <c r="AT841" t="s">
        <v>59</v>
      </c>
      <c r="AU841" t="s">
        <v>6164</v>
      </c>
      <c r="AV841" t="s">
        <v>6165</v>
      </c>
      <c r="AW841" t="s">
        <v>6166</v>
      </c>
      <c r="AX841" t="s">
        <v>6167</v>
      </c>
      <c r="AY841">
        <v>65</v>
      </c>
      <c r="AZ841">
        <v>4</v>
      </c>
      <c r="BA841">
        <v>25</v>
      </c>
      <c r="BB841" t="s">
        <v>6185</v>
      </c>
      <c r="BC841">
        <v>0</v>
      </c>
      <c r="BD841">
        <v>1</v>
      </c>
      <c r="BE841" t="s">
        <v>6188</v>
      </c>
      <c r="BF841" t="s">
        <v>6170</v>
      </c>
      <c r="BG841">
        <v>0</v>
      </c>
      <c r="BH841" t="s">
        <v>6171</v>
      </c>
      <c r="BI841">
        <v>27</v>
      </c>
      <c r="BJ841" t="s">
        <v>6172</v>
      </c>
      <c r="BK841">
        <v>0</v>
      </c>
      <c r="BL841">
        <v>76</v>
      </c>
      <c r="BM841" s="3">
        <f t="shared" si="125"/>
        <v>0.81578947368421051</v>
      </c>
    </row>
    <row r="842" spans="1:65">
      <c r="A842" t="s">
        <v>970</v>
      </c>
      <c r="B842" s="2">
        <v>45707</v>
      </c>
      <c r="C842" t="s">
        <v>47</v>
      </c>
      <c r="D842" t="s">
        <v>630</v>
      </c>
      <c r="E842">
        <v>2</v>
      </c>
      <c r="F842" t="s">
        <v>78</v>
      </c>
      <c r="G842" t="s">
        <v>50</v>
      </c>
      <c r="H842" t="s">
        <v>173</v>
      </c>
      <c r="I842" t="s">
        <v>52</v>
      </c>
      <c r="J842" t="s">
        <v>53</v>
      </c>
      <c r="K842" t="s">
        <v>54</v>
      </c>
      <c r="L842" t="s">
        <v>55</v>
      </c>
      <c r="M842" t="s">
        <v>56</v>
      </c>
      <c r="N842" t="s">
        <v>57</v>
      </c>
      <c r="O842" t="s">
        <v>82</v>
      </c>
      <c r="P842">
        <v>69</v>
      </c>
      <c r="Q842">
        <v>69</v>
      </c>
      <c r="R842">
        <v>66</v>
      </c>
      <c r="S842">
        <v>2</v>
      </c>
      <c r="T842">
        <f t="shared" si="117"/>
        <v>64</v>
      </c>
      <c r="U842">
        <v>64</v>
      </c>
      <c r="V842">
        <f t="shared" si="118"/>
        <v>0</v>
      </c>
      <c r="W842" s="3">
        <f t="shared" si="119"/>
        <v>3.0303030303030304E-2</v>
      </c>
      <c r="X842">
        <v>20</v>
      </c>
      <c r="Y842" s="4">
        <v>0</v>
      </c>
      <c r="Z842" s="4">
        <v>0.4</v>
      </c>
      <c r="AA842" s="5">
        <v>38766.629999999997</v>
      </c>
      <c r="AB842" s="5">
        <f t="shared" si="120"/>
        <v>2481064.3199999998</v>
      </c>
      <c r="AC842" s="5">
        <v>23533.29</v>
      </c>
      <c r="AD842" s="5">
        <f t="shared" si="121"/>
        <v>1553197.14</v>
      </c>
      <c r="AE842" s="5">
        <v>118272.48</v>
      </c>
      <c r="AF842" s="5">
        <v>30517.18</v>
      </c>
      <c r="AG842" s="5">
        <v>8470.0300000000007</v>
      </c>
      <c r="AH842" s="5">
        <v>580</v>
      </c>
      <c r="AI842" s="5">
        <v>6400</v>
      </c>
      <c r="AJ842">
        <v>0</v>
      </c>
      <c r="AK842" s="5">
        <v>0</v>
      </c>
      <c r="AL842" s="5">
        <v>0</v>
      </c>
      <c r="AM842" s="5">
        <v>41137.230000000003</v>
      </c>
      <c r="AN842">
        <v>4</v>
      </c>
      <c r="AO842">
        <v>4</v>
      </c>
      <c r="AP842" t="str">
        <f t="shared" si="122"/>
        <v>Yes</v>
      </c>
      <c r="AQ842">
        <v>1</v>
      </c>
      <c r="AR842" s="5">
        <f t="shared" si="123"/>
        <v>1758574.06</v>
      </c>
      <c r="AS842" s="5">
        <f t="shared" si="124"/>
        <v>722490.26</v>
      </c>
      <c r="AT842" t="s">
        <v>59</v>
      </c>
      <c r="AU842" t="s">
        <v>6164</v>
      </c>
      <c r="AV842" t="s">
        <v>6165</v>
      </c>
      <c r="AW842" t="s">
        <v>6166</v>
      </c>
      <c r="AX842" t="s">
        <v>6207</v>
      </c>
      <c r="AY842">
        <v>72</v>
      </c>
      <c r="AZ842">
        <v>0</v>
      </c>
      <c r="BA842">
        <v>0</v>
      </c>
      <c r="BB842" t="s">
        <v>6168</v>
      </c>
      <c r="BC842">
        <v>0</v>
      </c>
      <c r="BD842">
        <v>0</v>
      </c>
      <c r="BE842" t="s">
        <v>6169</v>
      </c>
      <c r="BF842" t="s">
        <v>6170</v>
      </c>
      <c r="BG842">
        <v>0</v>
      </c>
      <c r="BH842" t="s">
        <v>6171</v>
      </c>
      <c r="BI842">
        <v>50</v>
      </c>
      <c r="BJ842" t="s">
        <v>6172</v>
      </c>
      <c r="BK842">
        <v>0</v>
      </c>
      <c r="BL842">
        <v>75</v>
      </c>
      <c r="BM842" s="3">
        <f t="shared" si="125"/>
        <v>0.88</v>
      </c>
    </row>
    <row r="843" spans="1:65">
      <c r="A843" t="s">
        <v>971</v>
      </c>
      <c r="B843" s="2">
        <v>45707</v>
      </c>
      <c r="C843" t="s">
        <v>47</v>
      </c>
      <c r="D843" t="s">
        <v>630</v>
      </c>
      <c r="E843">
        <v>2</v>
      </c>
      <c r="F843" t="s">
        <v>72</v>
      </c>
      <c r="G843" t="s">
        <v>50</v>
      </c>
      <c r="H843" t="s">
        <v>138</v>
      </c>
      <c r="I843" t="s">
        <v>74</v>
      </c>
      <c r="J843" t="s">
        <v>81</v>
      </c>
      <c r="K843" t="s">
        <v>75</v>
      </c>
      <c r="L843" t="s">
        <v>92</v>
      </c>
      <c r="M843" t="s">
        <v>56</v>
      </c>
      <c r="N843" t="s">
        <v>69</v>
      </c>
      <c r="O843" t="s">
        <v>120</v>
      </c>
      <c r="P843">
        <v>31</v>
      </c>
      <c r="Q843">
        <v>33</v>
      </c>
      <c r="R843">
        <v>34</v>
      </c>
      <c r="S843">
        <v>1</v>
      </c>
      <c r="T843">
        <f t="shared" si="117"/>
        <v>33</v>
      </c>
      <c r="U843">
        <v>29</v>
      </c>
      <c r="V843">
        <f t="shared" si="118"/>
        <v>4</v>
      </c>
      <c r="W843" s="3">
        <f t="shared" si="119"/>
        <v>2.9411764705882353E-2</v>
      </c>
      <c r="X843">
        <v>16</v>
      </c>
      <c r="Y843" s="4">
        <v>0</v>
      </c>
      <c r="Z843" s="4">
        <v>1.4</v>
      </c>
      <c r="AA843" s="5">
        <v>78312.77</v>
      </c>
      <c r="AB843" s="5">
        <f t="shared" si="120"/>
        <v>2271070.33</v>
      </c>
      <c r="AC843" s="5">
        <v>53836.99</v>
      </c>
      <c r="AD843" s="5">
        <f t="shared" si="121"/>
        <v>1830457.66</v>
      </c>
      <c r="AE843" s="5">
        <v>103474.75</v>
      </c>
      <c r="AF843" s="5">
        <v>28011.69</v>
      </c>
      <c r="AG843" s="5">
        <v>7929.06</v>
      </c>
      <c r="AH843" s="5">
        <v>2030</v>
      </c>
      <c r="AI843" s="5">
        <v>6800</v>
      </c>
      <c r="AJ843">
        <v>0</v>
      </c>
      <c r="AK843" s="5">
        <v>0</v>
      </c>
      <c r="AL843" s="5">
        <v>6068.17</v>
      </c>
      <c r="AM843" s="5">
        <v>19181.16</v>
      </c>
      <c r="AN843">
        <v>4</v>
      </c>
      <c r="AO843">
        <v>4</v>
      </c>
      <c r="AP843" t="str">
        <f t="shared" si="122"/>
        <v>Yes</v>
      </c>
      <c r="AQ843">
        <v>1</v>
      </c>
      <c r="AR843" s="5">
        <f t="shared" si="123"/>
        <v>2003952.49</v>
      </c>
      <c r="AS843" s="5">
        <f t="shared" si="124"/>
        <v>267117.84000000003</v>
      </c>
      <c r="AT843" t="s">
        <v>59</v>
      </c>
      <c r="AU843" t="s">
        <v>6164</v>
      </c>
      <c r="AV843" t="s">
        <v>6165</v>
      </c>
      <c r="AW843" t="s">
        <v>6166</v>
      </c>
      <c r="AX843" t="s">
        <v>6184</v>
      </c>
      <c r="AY843">
        <v>34</v>
      </c>
      <c r="AZ843">
        <v>0</v>
      </c>
      <c r="BA843">
        <v>27</v>
      </c>
      <c r="BB843" t="s">
        <v>6180</v>
      </c>
      <c r="BC843">
        <v>0</v>
      </c>
      <c r="BD843">
        <v>0</v>
      </c>
      <c r="BE843" t="s">
        <v>6169</v>
      </c>
      <c r="BF843" t="s">
        <v>6170</v>
      </c>
      <c r="BG843">
        <v>0</v>
      </c>
      <c r="BH843" t="s">
        <v>6171</v>
      </c>
      <c r="BI843">
        <v>26</v>
      </c>
      <c r="BJ843" t="s">
        <v>6172</v>
      </c>
      <c r="BK843">
        <v>0</v>
      </c>
      <c r="BL843">
        <v>45</v>
      </c>
      <c r="BM843" s="3">
        <f t="shared" si="125"/>
        <v>0.75555555555555554</v>
      </c>
    </row>
    <row r="844" spans="1:65">
      <c r="A844" t="s">
        <v>972</v>
      </c>
      <c r="B844" s="2">
        <v>45707</v>
      </c>
      <c r="C844" t="s">
        <v>47</v>
      </c>
      <c r="D844" t="s">
        <v>630</v>
      </c>
      <c r="E844">
        <v>2</v>
      </c>
      <c r="F844" t="s">
        <v>78</v>
      </c>
      <c r="G844" t="s">
        <v>62</v>
      </c>
      <c r="H844" t="s">
        <v>153</v>
      </c>
      <c r="I844" t="s">
        <v>64</v>
      </c>
      <c r="J844" t="s">
        <v>65</v>
      </c>
      <c r="K844" t="s">
        <v>75</v>
      </c>
      <c r="L844" t="s">
        <v>67</v>
      </c>
      <c r="M844" t="s">
        <v>56</v>
      </c>
      <c r="N844" t="s">
        <v>57</v>
      </c>
      <c r="O844" t="s">
        <v>58</v>
      </c>
      <c r="P844">
        <v>49</v>
      </c>
      <c r="Q844">
        <v>50</v>
      </c>
      <c r="R844">
        <v>47</v>
      </c>
      <c r="S844">
        <v>1</v>
      </c>
      <c r="T844">
        <f t="shared" si="117"/>
        <v>46</v>
      </c>
      <c r="U844">
        <v>46</v>
      </c>
      <c r="V844">
        <f t="shared" si="118"/>
        <v>0</v>
      </c>
      <c r="W844" s="3">
        <f t="shared" si="119"/>
        <v>2.1276595744680851E-2</v>
      </c>
      <c r="X844">
        <v>29</v>
      </c>
      <c r="Y844" s="4">
        <v>4.0999999999999996</v>
      </c>
      <c r="Z844" s="4">
        <v>1.4</v>
      </c>
      <c r="AA844" s="5">
        <v>52058.32</v>
      </c>
      <c r="AB844" s="5">
        <f t="shared" si="120"/>
        <v>2394682.7200000002</v>
      </c>
      <c r="AC844" s="5">
        <v>33733.64</v>
      </c>
      <c r="AD844" s="5">
        <f t="shared" si="121"/>
        <v>1585481.08</v>
      </c>
      <c r="AE844" s="5">
        <v>99592.46</v>
      </c>
      <c r="AF844" s="5">
        <v>32216.01</v>
      </c>
      <c r="AG844" s="5">
        <v>10040.41</v>
      </c>
      <c r="AH844" s="5">
        <v>2030</v>
      </c>
      <c r="AI844" s="5">
        <v>4600</v>
      </c>
      <c r="AJ844">
        <v>0</v>
      </c>
      <c r="AK844" s="5">
        <v>0</v>
      </c>
      <c r="AL844" s="5">
        <v>0</v>
      </c>
      <c r="AM844" s="5">
        <v>31659.38</v>
      </c>
      <c r="AN844">
        <v>4</v>
      </c>
      <c r="AO844">
        <v>3</v>
      </c>
      <c r="AP844" t="str">
        <f t="shared" si="122"/>
        <v>Yes</v>
      </c>
      <c r="AQ844">
        <v>0</v>
      </c>
      <c r="AR844" s="5">
        <f t="shared" si="123"/>
        <v>1765619.34</v>
      </c>
      <c r="AS844" s="5">
        <f t="shared" si="124"/>
        <v>629063.38</v>
      </c>
      <c r="AT844" t="s">
        <v>59</v>
      </c>
      <c r="AU844" t="s">
        <v>6164</v>
      </c>
      <c r="AV844" t="s">
        <v>6165</v>
      </c>
      <c r="AW844" t="s">
        <v>6166</v>
      </c>
      <c r="AX844" t="s">
        <v>6167</v>
      </c>
      <c r="AY844">
        <v>54</v>
      </c>
      <c r="AZ844">
        <v>3</v>
      </c>
      <c r="BA844">
        <v>0</v>
      </c>
      <c r="BB844" t="s">
        <v>6168</v>
      </c>
      <c r="BC844">
        <v>0</v>
      </c>
      <c r="BD844">
        <v>0</v>
      </c>
      <c r="BE844" t="s">
        <v>6169</v>
      </c>
      <c r="BF844" t="s">
        <v>6170</v>
      </c>
      <c r="BG844">
        <v>0</v>
      </c>
      <c r="BH844" t="s">
        <v>6171</v>
      </c>
      <c r="BI844">
        <v>40</v>
      </c>
      <c r="BJ844" t="s">
        <v>6172</v>
      </c>
      <c r="BK844">
        <v>0</v>
      </c>
      <c r="BL844">
        <v>58</v>
      </c>
      <c r="BM844" s="3">
        <f t="shared" si="125"/>
        <v>0.81034482758620685</v>
      </c>
    </row>
    <row r="845" spans="1:65">
      <c r="A845" t="s">
        <v>973</v>
      </c>
      <c r="B845" s="2">
        <v>45707</v>
      </c>
      <c r="C845" t="s">
        <v>47</v>
      </c>
      <c r="D845" t="s">
        <v>630</v>
      </c>
      <c r="E845">
        <v>2</v>
      </c>
      <c r="F845" t="s">
        <v>72</v>
      </c>
      <c r="G845" t="s">
        <v>62</v>
      </c>
      <c r="H845" t="s">
        <v>220</v>
      </c>
      <c r="I845" t="s">
        <v>64</v>
      </c>
      <c r="J845" t="s">
        <v>53</v>
      </c>
      <c r="K845" t="s">
        <v>75</v>
      </c>
      <c r="L845" t="s">
        <v>92</v>
      </c>
      <c r="M845" t="s">
        <v>56</v>
      </c>
      <c r="N845" t="s">
        <v>57</v>
      </c>
      <c r="O845" t="s">
        <v>58</v>
      </c>
      <c r="P845">
        <v>61</v>
      </c>
      <c r="Q845">
        <v>63</v>
      </c>
      <c r="R845">
        <v>65</v>
      </c>
      <c r="S845">
        <v>1</v>
      </c>
      <c r="T845">
        <f t="shared" si="117"/>
        <v>64</v>
      </c>
      <c r="U845">
        <v>58</v>
      </c>
      <c r="V845">
        <f t="shared" si="118"/>
        <v>6</v>
      </c>
      <c r="W845" s="3">
        <f t="shared" si="119"/>
        <v>1.5384615384615385E-2</v>
      </c>
      <c r="X845">
        <v>28</v>
      </c>
      <c r="Y845" s="4">
        <v>1.7</v>
      </c>
      <c r="Z845" s="4">
        <v>1.6</v>
      </c>
      <c r="AA845" s="5">
        <v>35962.57</v>
      </c>
      <c r="AB845" s="5">
        <f t="shared" si="120"/>
        <v>2085829.06</v>
      </c>
      <c r="AC845" s="5">
        <v>23861.78</v>
      </c>
      <c r="AD845" s="5">
        <f t="shared" si="121"/>
        <v>1551015.7</v>
      </c>
      <c r="AE845" s="5">
        <v>108597.81</v>
      </c>
      <c r="AF845" s="5">
        <v>28066.12</v>
      </c>
      <c r="AG845" s="5">
        <v>9092.7999999999993</v>
      </c>
      <c r="AH845" s="5">
        <v>2320</v>
      </c>
      <c r="AI845" s="5">
        <v>3200</v>
      </c>
      <c r="AJ845">
        <v>0</v>
      </c>
      <c r="AK845" s="5">
        <v>0</v>
      </c>
      <c r="AL845" s="5">
        <v>3959.34</v>
      </c>
      <c r="AM845" s="5">
        <v>43278.99</v>
      </c>
      <c r="AN845">
        <v>4</v>
      </c>
      <c r="AO845">
        <v>6</v>
      </c>
      <c r="AP845" t="str">
        <f t="shared" si="122"/>
        <v>No</v>
      </c>
      <c r="AQ845">
        <v>2</v>
      </c>
      <c r="AR845" s="5">
        <f t="shared" si="123"/>
        <v>1749530.76</v>
      </c>
      <c r="AS845" s="5">
        <f t="shared" si="124"/>
        <v>336298.3</v>
      </c>
      <c r="AT845" t="s">
        <v>59</v>
      </c>
      <c r="AU845" t="s">
        <v>6164</v>
      </c>
      <c r="AV845" t="s">
        <v>6165</v>
      </c>
      <c r="AW845" t="s">
        <v>6166</v>
      </c>
      <c r="AX845" t="s">
        <v>6184</v>
      </c>
      <c r="AY845">
        <v>64</v>
      </c>
      <c r="AZ845">
        <v>0</v>
      </c>
      <c r="BA845">
        <v>36</v>
      </c>
      <c r="BB845" t="s">
        <v>6180</v>
      </c>
      <c r="BC845">
        <v>1</v>
      </c>
      <c r="BD845">
        <v>1</v>
      </c>
      <c r="BE845" t="s">
        <v>6188</v>
      </c>
      <c r="BF845" t="s">
        <v>6170</v>
      </c>
      <c r="BG845">
        <v>0</v>
      </c>
      <c r="BH845" t="s">
        <v>6171</v>
      </c>
      <c r="BI845">
        <v>58</v>
      </c>
      <c r="BJ845" t="s">
        <v>6187</v>
      </c>
      <c r="BK845">
        <v>0</v>
      </c>
      <c r="BL845">
        <v>70</v>
      </c>
      <c r="BM845" s="3">
        <f t="shared" si="125"/>
        <v>0.9285714285714286</v>
      </c>
    </row>
    <row r="846" spans="1:65">
      <c r="A846" t="s">
        <v>974</v>
      </c>
      <c r="B846" s="2">
        <v>45708</v>
      </c>
      <c r="C846" t="s">
        <v>47</v>
      </c>
      <c r="D846" t="s">
        <v>630</v>
      </c>
      <c r="E846">
        <v>2</v>
      </c>
      <c r="F846" t="s">
        <v>49</v>
      </c>
      <c r="G846" t="s">
        <v>79</v>
      </c>
      <c r="H846" t="s">
        <v>106</v>
      </c>
      <c r="I846" t="s">
        <v>64</v>
      </c>
      <c r="J846" t="s">
        <v>53</v>
      </c>
      <c r="K846" t="s">
        <v>66</v>
      </c>
      <c r="L846" t="s">
        <v>67</v>
      </c>
      <c r="M846" t="s">
        <v>56</v>
      </c>
      <c r="N846" t="s">
        <v>76</v>
      </c>
      <c r="O846" t="s">
        <v>70</v>
      </c>
      <c r="P846">
        <v>55</v>
      </c>
      <c r="Q846">
        <v>55</v>
      </c>
      <c r="R846">
        <v>53</v>
      </c>
      <c r="S846">
        <v>1</v>
      </c>
      <c r="T846">
        <f t="shared" si="117"/>
        <v>52</v>
      </c>
      <c r="U846">
        <v>52</v>
      </c>
      <c r="V846">
        <f t="shared" si="118"/>
        <v>0</v>
      </c>
      <c r="W846" s="3">
        <f t="shared" si="119"/>
        <v>1.8867924528301886E-2</v>
      </c>
      <c r="X846">
        <v>26</v>
      </c>
      <c r="Y846" s="4">
        <v>0.9</v>
      </c>
      <c r="Z846" s="4">
        <v>0.9</v>
      </c>
      <c r="AA846" s="5">
        <v>33481.11</v>
      </c>
      <c r="AB846" s="5">
        <f t="shared" si="120"/>
        <v>1741017.72</v>
      </c>
      <c r="AC846" s="5">
        <v>23007.11</v>
      </c>
      <c r="AD846" s="5">
        <f t="shared" si="121"/>
        <v>1219376.83</v>
      </c>
      <c r="AE846" s="5">
        <v>89006.43</v>
      </c>
      <c r="AF846" s="5">
        <v>24863.78</v>
      </c>
      <c r="AG846" s="5">
        <v>8782.3700000000008</v>
      </c>
      <c r="AH846" s="5">
        <v>1305</v>
      </c>
      <c r="AI846" s="5">
        <v>3200</v>
      </c>
      <c r="AJ846">
        <v>0</v>
      </c>
      <c r="AK846" s="5">
        <v>0</v>
      </c>
      <c r="AL846" s="5">
        <v>0</v>
      </c>
      <c r="AM846" s="5">
        <v>34972.03</v>
      </c>
      <c r="AN846">
        <v>4</v>
      </c>
      <c r="AO846">
        <v>2</v>
      </c>
      <c r="AP846" t="str">
        <f t="shared" si="122"/>
        <v>Yes</v>
      </c>
      <c r="AQ846">
        <v>1</v>
      </c>
      <c r="AR846" s="5">
        <f t="shared" si="123"/>
        <v>1381506.44</v>
      </c>
      <c r="AS846" s="5">
        <f t="shared" si="124"/>
        <v>359511.28</v>
      </c>
      <c r="AT846" t="s">
        <v>59</v>
      </c>
      <c r="AU846" t="s">
        <v>6164</v>
      </c>
      <c r="AV846" t="s">
        <v>6165</v>
      </c>
      <c r="AW846" t="s">
        <v>6166</v>
      </c>
      <c r="AX846" t="s">
        <v>6167</v>
      </c>
      <c r="AY846">
        <v>56</v>
      </c>
      <c r="AZ846">
        <v>1</v>
      </c>
      <c r="BA846">
        <v>0</v>
      </c>
      <c r="BB846" t="s">
        <v>6168</v>
      </c>
      <c r="BC846">
        <v>0</v>
      </c>
      <c r="BD846">
        <v>0</v>
      </c>
      <c r="BE846" t="s">
        <v>6169</v>
      </c>
      <c r="BF846" t="s">
        <v>6170</v>
      </c>
      <c r="BG846">
        <v>1</v>
      </c>
      <c r="BH846" t="s">
        <v>6179</v>
      </c>
      <c r="BI846">
        <v>46</v>
      </c>
      <c r="BJ846" t="s">
        <v>6172</v>
      </c>
      <c r="BK846">
        <v>0</v>
      </c>
      <c r="BL846">
        <v>74</v>
      </c>
      <c r="BM846" s="3">
        <f t="shared" si="125"/>
        <v>0.71621621621621623</v>
      </c>
    </row>
    <row r="847" spans="1:65">
      <c r="A847" t="s">
        <v>975</v>
      </c>
      <c r="B847" s="2">
        <v>45708</v>
      </c>
      <c r="C847" t="s">
        <v>47</v>
      </c>
      <c r="D847" t="s">
        <v>630</v>
      </c>
      <c r="E847">
        <v>2</v>
      </c>
      <c r="F847" t="s">
        <v>78</v>
      </c>
      <c r="G847" t="s">
        <v>79</v>
      </c>
      <c r="H847" t="s">
        <v>136</v>
      </c>
      <c r="I847" t="s">
        <v>64</v>
      </c>
      <c r="J847" t="s">
        <v>53</v>
      </c>
      <c r="K847" t="s">
        <v>66</v>
      </c>
      <c r="L847" t="s">
        <v>92</v>
      </c>
      <c r="M847" t="s">
        <v>56</v>
      </c>
      <c r="N847" t="s">
        <v>57</v>
      </c>
      <c r="O847" t="s">
        <v>82</v>
      </c>
      <c r="P847">
        <v>57</v>
      </c>
      <c r="Q847">
        <v>60</v>
      </c>
      <c r="R847">
        <v>59</v>
      </c>
      <c r="S847">
        <v>1</v>
      </c>
      <c r="T847">
        <f t="shared" si="117"/>
        <v>58</v>
      </c>
      <c r="U847">
        <v>56</v>
      </c>
      <c r="V847">
        <f t="shared" si="118"/>
        <v>2</v>
      </c>
      <c r="W847" s="3">
        <f t="shared" si="119"/>
        <v>1.6949152542372881E-2</v>
      </c>
      <c r="X847">
        <v>28</v>
      </c>
      <c r="Y847" s="4">
        <v>3.1</v>
      </c>
      <c r="Z847" s="4">
        <v>0.9</v>
      </c>
      <c r="AA847" s="5">
        <v>33695.75</v>
      </c>
      <c r="AB847" s="5">
        <f t="shared" si="120"/>
        <v>1886962</v>
      </c>
      <c r="AC847" s="5">
        <v>23776.49</v>
      </c>
      <c r="AD847" s="5">
        <f t="shared" si="121"/>
        <v>1402812.91</v>
      </c>
      <c r="AE847" s="5">
        <v>98865.1</v>
      </c>
      <c r="AF847" s="5">
        <v>28604.39</v>
      </c>
      <c r="AG847" s="5">
        <v>10260.73</v>
      </c>
      <c r="AH847" s="5">
        <v>1305</v>
      </c>
      <c r="AI847" s="5">
        <v>3200</v>
      </c>
      <c r="AJ847">
        <v>0</v>
      </c>
      <c r="AK847" s="5">
        <v>0</v>
      </c>
      <c r="AL847" s="5">
        <v>1342.2</v>
      </c>
      <c r="AM847" s="5">
        <v>36428.1</v>
      </c>
      <c r="AN847">
        <v>4</v>
      </c>
      <c r="AO847">
        <v>4</v>
      </c>
      <c r="AP847" t="str">
        <f t="shared" si="122"/>
        <v>Yes</v>
      </c>
      <c r="AQ847">
        <v>1</v>
      </c>
      <c r="AR847" s="5">
        <f t="shared" si="123"/>
        <v>1582818.43</v>
      </c>
      <c r="AS847" s="5">
        <f t="shared" si="124"/>
        <v>304143.57</v>
      </c>
      <c r="AT847" t="s">
        <v>59</v>
      </c>
      <c r="AU847" t="s">
        <v>6164</v>
      </c>
      <c r="AV847" t="s">
        <v>6165</v>
      </c>
      <c r="AW847" t="s">
        <v>6166</v>
      </c>
      <c r="AX847" t="s">
        <v>6167</v>
      </c>
      <c r="AY847">
        <v>59</v>
      </c>
      <c r="AZ847">
        <v>0</v>
      </c>
      <c r="BA847">
        <v>19</v>
      </c>
      <c r="BB847" t="s">
        <v>6180</v>
      </c>
      <c r="BC847">
        <v>0</v>
      </c>
      <c r="BD847">
        <v>0</v>
      </c>
      <c r="BE847" t="s">
        <v>6169</v>
      </c>
      <c r="BF847" t="s">
        <v>6170</v>
      </c>
      <c r="BG847">
        <v>0</v>
      </c>
      <c r="BH847" t="s">
        <v>6171</v>
      </c>
      <c r="BI847">
        <v>52</v>
      </c>
      <c r="BJ847" t="s">
        <v>6187</v>
      </c>
      <c r="BK847">
        <v>0</v>
      </c>
      <c r="BL847">
        <v>73</v>
      </c>
      <c r="BM847" s="3">
        <f t="shared" si="125"/>
        <v>0.80821917808219179</v>
      </c>
    </row>
    <row r="848" spans="1:65">
      <c r="A848" t="s">
        <v>976</v>
      </c>
      <c r="B848" s="2">
        <v>45708</v>
      </c>
      <c r="C848" t="s">
        <v>47</v>
      </c>
      <c r="D848" t="s">
        <v>630</v>
      </c>
      <c r="E848">
        <v>2</v>
      </c>
      <c r="F848" t="s">
        <v>78</v>
      </c>
      <c r="G848" t="s">
        <v>50</v>
      </c>
      <c r="H848" t="s">
        <v>161</v>
      </c>
      <c r="I848" t="s">
        <v>64</v>
      </c>
      <c r="J848" t="s">
        <v>53</v>
      </c>
      <c r="K848" t="s">
        <v>66</v>
      </c>
      <c r="L848" t="s">
        <v>92</v>
      </c>
      <c r="M848" t="s">
        <v>56</v>
      </c>
      <c r="N848" t="s">
        <v>94</v>
      </c>
      <c r="O848" t="s">
        <v>82</v>
      </c>
      <c r="P848">
        <v>52</v>
      </c>
      <c r="Q848">
        <v>53</v>
      </c>
      <c r="R848">
        <v>50</v>
      </c>
      <c r="S848">
        <v>1</v>
      </c>
      <c r="T848">
        <f t="shared" si="117"/>
        <v>49</v>
      </c>
      <c r="U848">
        <v>49</v>
      </c>
      <c r="V848">
        <f t="shared" si="118"/>
        <v>0</v>
      </c>
      <c r="W848" s="3">
        <f t="shared" si="119"/>
        <v>0.02</v>
      </c>
      <c r="X848">
        <v>37</v>
      </c>
      <c r="Y848" s="4">
        <v>7.1</v>
      </c>
      <c r="Z848" s="4">
        <v>1.9</v>
      </c>
      <c r="AA848" s="5">
        <v>34118.519999999997</v>
      </c>
      <c r="AB848" s="5">
        <f t="shared" si="120"/>
        <v>1671807.48</v>
      </c>
      <c r="AC848" s="5">
        <v>23788.97</v>
      </c>
      <c r="AD848" s="5">
        <f t="shared" si="121"/>
        <v>1189448.5</v>
      </c>
      <c r="AE848" s="5">
        <v>81500.84</v>
      </c>
      <c r="AF848" s="5">
        <v>24817.09</v>
      </c>
      <c r="AG848" s="5">
        <v>10488.95</v>
      </c>
      <c r="AH848" s="5">
        <v>2755</v>
      </c>
      <c r="AI848" s="5">
        <v>3200</v>
      </c>
      <c r="AJ848">
        <v>0</v>
      </c>
      <c r="AK848" s="5">
        <v>0</v>
      </c>
      <c r="AL848" s="5">
        <v>0</v>
      </c>
      <c r="AM848" s="5">
        <v>33982.44</v>
      </c>
      <c r="AN848">
        <v>4</v>
      </c>
      <c r="AO848">
        <v>3</v>
      </c>
      <c r="AP848" t="str">
        <f t="shared" si="122"/>
        <v>Yes</v>
      </c>
      <c r="AQ848">
        <v>1</v>
      </c>
      <c r="AR848" s="5">
        <f t="shared" si="123"/>
        <v>1346192.82</v>
      </c>
      <c r="AS848" s="5">
        <f t="shared" si="124"/>
        <v>325614.65999999997</v>
      </c>
      <c r="AT848" t="s">
        <v>59</v>
      </c>
      <c r="AU848" t="s">
        <v>6164</v>
      </c>
      <c r="AV848" t="s">
        <v>6165</v>
      </c>
      <c r="AW848" t="s">
        <v>6166</v>
      </c>
      <c r="AX848" t="s">
        <v>6167</v>
      </c>
      <c r="AY848">
        <v>57</v>
      </c>
      <c r="AZ848">
        <v>3</v>
      </c>
      <c r="BA848">
        <v>0</v>
      </c>
      <c r="BB848" t="s">
        <v>6168</v>
      </c>
      <c r="BC848">
        <v>0</v>
      </c>
      <c r="BD848">
        <v>0</v>
      </c>
      <c r="BE848" t="s">
        <v>6169</v>
      </c>
      <c r="BF848" t="s">
        <v>6170</v>
      </c>
      <c r="BG848">
        <v>0</v>
      </c>
      <c r="BH848" t="s">
        <v>6171</v>
      </c>
      <c r="BI848">
        <v>32</v>
      </c>
      <c r="BJ848" t="s">
        <v>6172</v>
      </c>
      <c r="BK848">
        <v>0</v>
      </c>
      <c r="BL848">
        <v>74</v>
      </c>
      <c r="BM848" s="3">
        <f t="shared" si="125"/>
        <v>0.67567567567567566</v>
      </c>
    </row>
    <row r="849" spans="1:65">
      <c r="A849" t="s">
        <v>977</v>
      </c>
      <c r="B849" s="2">
        <v>45708</v>
      </c>
      <c r="C849" t="s">
        <v>47</v>
      </c>
      <c r="D849" t="s">
        <v>630</v>
      </c>
      <c r="E849">
        <v>2</v>
      </c>
      <c r="F849" t="s">
        <v>72</v>
      </c>
      <c r="G849" t="s">
        <v>50</v>
      </c>
      <c r="H849" t="s">
        <v>119</v>
      </c>
      <c r="I849" t="s">
        <v>74</v>
      </c>
      <c r="J849" t="s">
        <v>53</v>
      </c>
      <c r="K849" t="s">
        <v>75</v>
      </c>
      <c r="L849" t="s">
        <v>87</v>
      </c>
      <c r="M849" t="s">
        <v>56</v>
      </c>
      <c r="N849" t="s">
        <v>57</v>
      </c>
      <c r="O849" t="s">
        <v>70</v>
      </c>
      <c r="P849">
        <v>60</v>
      </c>
      <c r="Q849">
        <v>62</v>
      </c>
      <c r="R849">
        <v>63</v>
      </c>
      <c r="S849">
        <v>1</v>
      </c>
      <c r="T849">
        <f t="shared" si="117"/>
        <v>62</v>
      </c>
      <c r="U849">
        <v>60</v>
      </c>
      <c r="V849">
        <f t="shared" si="118"/>
        <v>2</v>
      </c>
      <c r="W849" s="3">
        <f t="shared" si="119"/>
        <v>1.5873015873015872E-2</v>
      </c>
      <c r="X849">
        <v>27</v>
      </c>
      <c r="Y849" s="4">
        <v>8.3000000000000007</v>
      </c>
      <c r="Z849" s="4">
        <v>2.5</v>
      </c>
      <c r="AA849" s="5">
        <v>36150.86</v>
      </c>
      <c r="AB849" s="5">
        <f t="shared" si="120"/>
        <v>2169051.6</v>
      </c>
      <c r="AC849" s="5">
        <v>24196.66</v>
      </c>
      <c r="AD849" s="5">
        <f t="shared" si="121"/>
        <v>1524389.58</v>
      </c>
      <c r="AE849" s="5">
        <v>106251.53</v>
      </c>
      <c r="AF849" s="5">
        <v>27023.73</v>
      </c>
      <c r="AG849" s="5">
        <v>8882.0300000000007</v>
      </c>
      <c r="AH849" s="5">
        <v>3625</v>
      </c>
      <c r="AI849" s="5">
        <v>3200</v>
      </c>
      <c r="AJ849">
        <v>0</v>
      </c>
      <c r="AK849" s="5">
        <v>0</v>
      </c>
      <c r="AL849" s="5">
        <v>1338.82</v>
      </c>
      <c r="AM849" s="5">
        <v>43663.14</v>
      </c>
      <c r="AN849">
        <v>4</v>
      </c>
      <c r="AO849">
        <v>5</v>
      </c>
      <c r="AP849" t="str">
        <f t="shared" si="122"/>
        <v>No</v>
      </c>
      <c r="AQ849">
        <v>3</v>
      </c>
      <c r="AR849" s="5">
        <f t="shared" si="123"/>
        <v>1718373.83</v>
      </c>
      <c r="AS849" s="5">
        <f t="shared" si="124"/>
        <v>450677.77</v>
      </c>
      <c r="AT849" t="s">
        <v>59</v>
      </c>
      <c r="AU849" t="s">
        <v>6164</v>
      </c>
      <c r="AV849" t="s">
        <v>6165</v>
      </c>
      <c r="AW849" t="s">
        <v>6166</v>
      </c>
      <c r="AX849" t="s">
        <v>6177</v>
      </c>
      <c r="AY849">
        <v>61</v>
      </c>
      <c r="AZ849">
        <v>0</v>
      </c>
      <c r="BA849">
        <v>14</v>
      </c>
      <c r="BB849" t="s">
        <v>6180</v>
      </c>
      <c r="BC849">
        <v>1</v>
      </c>
      <c r="BD849">
        <v>0</v>
      </c>
      <c r="BE849" t="s">
        <v>6178</v>
      </c>
      <c r="BF849" t="s">
        <v>6170</v>
      </c>
      <c r="BG849">
        <v>1</v>
      </c>
      <c r="BH849" t="s">
        <v>6186</v>
      </c>
      <c r="BI849">
        <v>27</v>
      </c>
      <c r="BJ849" t="s">
        <v>6172</v>
      </c>
      <c r="BK849">
        <v>0</v>
      </c>
      <c r="BL849">
        <v>74</v>
      </c>
      <c r="BM849" s="3">
        <f t="shared" si="125"/>
        <v>0.85135135135135132</v>
      </c>
    </row>
    <row r="850" spans="1:65">
      <c r="A850" t="s">
        <v>978</v>
      </c>
      <c r="B850" s="2">
        <v>45708</v>
      </c>
      <c r="C850" t="s">
        <v>47</v>
      </c>
      <c r="D850" t="s">
        <v>630</v>
      </c>
      <c r="E850">
        <v>2</v>
      </c>
      <c r="F850" t="s">
        <v>72</v>
      </c>
      <c r="G850" t="s">
        <v>79</v>
      </c>
      <c r="H850" t="s">
        <v>102</v>
      </c>
      <c r="I850" t="s">
        <v>52</v>
      </c>
      <c r="J850" t="s">
        <v>65</v>
      </c>
      <c r="K850" t="s">
        <v>66</v>
      </c>
      <c r="L850" t="s">
        <v>55</v>
      </c>
      <c r="M850" t="s">
        <v>56</v>
      </c>
      <c r="N850" t="s">
        <v>94</v>
      </c>
      <c r="O850" t="s">
        <v>70</v>
      </c>
      <c r="P850">
        <v>42</v>
      </c>
      <c r="Q850">
        <v>45</v>
      </c>
      <c r="R850">
        <v>45</v>
      </c>
      <c r="S850">
        <v>1</v>
      </c>
      <c r="T850">
        <f t="shared" si="117"/>
        <v>44</v>
      </c>
      <c r="U850">
        <v>41</v>
      </c>
      <c r="V850">
        <f t="shared" si="118"/>
        <v>3</v>
      </c>
      <c r="W850" s="3">
        <f t="shared" si="119"/>
        <v>2.2222222222222223E-2</v>
      </c>
      <c r="X850">
        <v>24</v>
      </c>
      <c r="Y850" s="4">
        <v>3.9</v>
      </c>
      <c r="Z850" s="4">
        <v>0.9</v>
      </c>
      <c r="AA850" s="5">
        <v>48973.599999999999</v>
      </c>
      <c r="AB850" s="5">
        <f t="shared" si="120"/>
        <v>2007917.6</v>
      </c>
      <c r="AC850" s="5">
        <v>34865.440000000002</v>
      </c>
      <c r="AD850" s="5">
        <f t="shared" si="121"/>
        <v>1568944.8</v>
      </c>
      <c r="AE850" s="5">
        <v>103563.29</v>
      </c>
      <c r="AF850" s="5">
        <v>27005.98</v>
      </c>
      <c r="AG850" s="5">
        <v>9223.39</v>
      </c>
      <c r="AH850" s="5">
        <v>1305</v>
      </c>
      <c r="AI850" s="5">
        <v>4600</v>
      </c>
      <c r="AJ850">
        <v>0</v>
      </c>
      <c r="AK850" s="5">
        <v>0</v>
      </c>
      <c r="AL850" s="5">
        <v>2931.23</v>
      </c>
      <c r="AM850" s="5">
        <v>28498.73</v>
      </c>
      <c r="AN850">
        <v>4</v>
      </c>
      <c r="AO850">
        <v>2</v>
      </c>
      <c r="AP850" t="str">
        <f t="shared" si="122"/>
        <v>Yes</v>
      </c>
      <c r="AQ850">
        <v>1</v>
      </c>
      <c r="AR850" s="5">
        <f t="shared" si="123"/>
        <v>1746072.42</v>
      </c>
      <c r="AS850" s="5">
        <f t="shared" si="124"/>
        <v>261845.18</v>
      </c>
      <c r="AT850" t="s">
        <v>59</v>
      </c>
      <c r="AU850" t="s">
        <v>6164</v>
      </c>
      <c r="AV850" t="s">
        <v>6165</v>
      </c>
      <c r="AW850" t="s">
        <v>6166</v>
      </c>
      <c r="AX850" t="s">
        <v>6184</v>
      </c>
      <c r="AY850">
        <v>44</v>
      </c>
      <c r="AZ850">
        <v>0</v>
      </c>
      <c r="BA850">
        <v>26</v>
      </c>
      <c r="BB850" t="s">
        <v>6180</v>
      </c>
      <c r="BC850">
        <v>0</v>
      </c>
      <c r="BD850">
        <v>0</v>
      </c>
      <c r="BE850" t="s">
        <v>6169</v>
      </c>
      <c r="BF850" t="s">
        <v>6170</v>
      </c>
      <c r="BG850">
        <v>1</v>
      </c>
      <c r="BH850" t="s">
        <v>6186</v>
      </c>
      <c r="BI850">
        <v>45</v>
      </c>
      <c r="BJ850" t="s">
        <v>6172</v>
      </c>
      <c r="BK850">
        <v>0</v>
      </c>
      <c r="BL850">
        <v>60</v>
      </c>
      <c r="BM850" s="3">
        <f t="shared" si="125"/>
        <v>0.75</v>
      </c>
    </row>
    <row r="851" spans="1:65">
      <c r="A851" t="s">
        <v>979</v>
      </c>
      <c r="B851" s="2">
        <v>45708</v>
      </c>
      <c r="C851" t="s">
        <v>47</v>
      </c>
      <c r="D851" t="s">
        <v>630</v>
      </c>
      <c r="E851">
        <v>2</v>
      </c>
      <c r="F851" t="s">
        <v>72</v>
      </c>
      <c r="G851" t="s">
        <v>50</v>
      </c>
      <c r="H851" t="s">
        <v>119</v>
      </c>
      <c r="I851" t="s">
        <v>52</v>
      </c>
      <c r="J851" t="s">
        <v>65</v>
      </c>
      <c r="K851" t="s">
        <v>75</v>
      </c>
      <c r="L851" t="s">
        <v>67</v>
      </c>
      <c r="M851" t="s">
        <v>56</v>
      </c>
      <c r="N851" t="s">
        <v>94</v>
      </c>
      <c r="O851" t="s">
        <v>58</v>
      </c>
      <c r="P851">
        <v>45</v>
      </c>
      <c r="Q851">
        <v>47</v>
      </c>
      <c r="R851">
        <v>48</v>
      </c>
      <c r="S851">
        <v>1</v>
      </c>
      <c r="T851">
        <f t="shared" si="117"/>
        <v>47</v>
      </c>
      <c r="U851">
        <v>44</v>
      </c>
      <c r="V851">
        <f t="shared" si="118"/>
        <v>3</v>
      </c>
      <c r="W851" s="3">
        <f t="shared" si="119"/>
        <v>2.0833333333333332E-2</v>
      </c>
      <c r="X851">
        <v>27</v>
      </c>
      <c r="Y851" s="4">
        <v>4.5</v>
      </c>
      <c r="Z851" s="4">
        <v>2</v>
      </c>
      <c r="AA851" s="5">
        <v>52651.46</v>
      </c>
      <c r="AB851" s="5">
        <f t="shared" si="120"/>
        <v>2316664.2400000002</v>
      </c>
      <c r="AC851" s="5">
        <v>34105.43</v>
      </c>
      <c r="AD851" s="5">
        <f t="shared" si="121"/>
        <v>1637060.64</v>
      </c>
      <c r="AE851" s="5">
        <v>113047.85</v>
      </c>
      <c r="AF851" s="5">
        <v>29281.86</v>
      </c>
      <c r="AG851" s="5">
        <v>9308.4500000000007</v>
      </c>
      <c r="AH851" s="5">
        <v>2900</v>
      </c>
      <c r="AI851" s="5">
        <v>4600</v>
      </c>
      <c r="AJ851">
        <v>0</v>
      </c>
      <c r="AK851" s="5">
        <v>0</v>
      </c>
      <c r="AL851" s="5">
        <v>3004.7</v>
      </c>
      <c r="AM851" s="5">
        <v>27574.26</v>
      </c>
      <c r="AN851">
        <v>4</v>
      </c>
      <c r="AO851">
        <v>4</v>
      </c>
      <c r="AP851" t="str">
        <f t="shared" si="122"/>
        <v>Yes</v>
      </c>
      <c r="AQ851">
        <v>1</v>
      </c>
      <c r="AR851" s="5">
        <f t="shared" si="123"/>
        <v>1826777.76</v>
      </c>
      <c r="AS851" s="5">
        <f t="shared" si="124"/>
        <v>489886.48</v>
      </c>
      <c r="AT851" t="s">
        <v>59</v>
      </c>
      <c r="AU851" t="s">
        <v>6164</v>
      </c>
      <c r="AV851" t="s">
        <v>6165</v>
      </c>
      <c r="AW851" t="s">
        <v>6166</v>
      </c>
      <c r="AX851" t="s">
        <v>6184</v>
      </c>
      <c r="AY851">
        <v>46</v>
      </c>
      <c r="AZ851">
        <v>0</v>
      </c>
      <c r="BA851">
        <v>22</v>
      </c>
      <c r="BB851" t="s">
        <v>6180</v>
      </c>
      <c r="BC851">
        <v>0</v>
      </c>
      <c r="BD851">
        <v>0</v>
      </c>
      <c r="BE851" t="s">
        <v>6169</v>
      </c>
      <c r="BF851" t="s">
        <v>6170</v>
      </c>
      <c r="BG851">
        <v>1</v>
      </c>
      <c r="BH851" t="s">
        <v>6186</v>
      </c>
      <c r="BI851">
        <v>24</v>
      </c>
      <c r="BJ851" t="s">
        <v>6172</v>
      </c>
      <c r="BK851">
        <v>0</v>
      </c>
      <c r="BL851">
        <v>62</v>
      </c>
      <c r="BM851" s="3">
        <f t="shared" si="125"/>
        <v>0.77419354838709675</v>
      </c>
    </row>
    <row r="852" spans="1:65">
      <c r="A852" t="s">
        <v>980</v>
      </c>
      <c r="B852" s="2">
        <v>45708</v>
      </c>
      <c r="C852" t="s">
        <v>47</v>
      </c>
      <c r="D852" t="s">
        <v>630</v>
      </c>
      <c r="E852">
        <v>2</v>
      </c>
      <c r="F852" t="s">
        <v>72</v>
      </c>
      <c r="G852" t="s">
        <v>50</v>
      </c>
      <c r="H852" t="s">
        <v>179</v>
      </c>
      <c r="I852" t="s">
        <v>74</v>
      </c>
      <c r="J852" t="s">
        <v>65</v>
      </c>
      <c r="K852" t="s">
        <v>54</v>
      </c>
      <c r="L852" t="s">
        <v>87</v>
      </c>
      <c r="M852" t="s">
        <v>56</v>
      </c>
      <c r="N852" t="s">
        <v>57</v>
      </c>
      <c r="O852" t="s">
        <v>82</v>
      </c>
      <c r="P852">
        <v>50</v>
      </c>
      <c r="Q852">
        <v>52</v>
      </c>
      <c r="R852">
        <v>54</v>
      </c>
      <c r="S852">
        <v>1</v>
      </c>
      <c r="T852">
        <f t="shared" si="117"/>
        <v>53</v>
      </c>
      <c r="U852">
        <v>50</v>
      </c>
      <c r="V852">
        <f t="shared" si="118"/>
        <v>3</v>
      </c>
      <c r="W852" s="3">
        <f t="shared" si="119"/>
        <v>1.8518518518518517E-2</v>
      </c>
      <c r="X852">
        <v>18</v>
      </c>
      <c r="Y852" s="4">
        <v>2.1</v>
      </c>
      <c r="Z852" s="4">
        <v>1.3</v>
      </c>
      <c r="AA852" s="5">
        <v>56015.35</v>
      </c>
      <c r="AB852" s="5">
        <f t="shared" si="120"/>
        <v>2800767.5</v>
      </c>
      <c r="AC852" s="5">
        <v>35878.879999999997</v>
      </c>
      <c r="AD852" s="5">
        <f t="shared" si="121"/>
        <v>1937459.52</v>
      </c>
      <c r="AE852" s="5">
        <v>118447.47</v>
      </c>
      <c r="AF852" s="5">
        <v>32175.42</v>
      </c>
      <c r="AG852" s="5">
        <v>8456.56</v>
      </c>
      <c r="AH852" s="5">
        <v>1885</v>
      </c>
      <c r="AI852" s="5">
        <v>4600</v>
      </c>
      <c r="AJ852">
        <v>0</v>
      </c>
      <c r="AK852" s="5">
        <v>0</v>
      </c>
      <c r="AL852" s="5">
        <v>3062.43</v>
      </c>
      <c r="AM852" s="5">
        <v>30853.38</v>
      </c>
      <c r="AN852">
        <v>4</v>
      </c>
      <c r="AO852">
        <v>3</v>
      </c>
      <c r="AP852" t="str">
        <f t="shared" si="122"/>
        <v>Yes</v>
      </c>
      <c r="AQ852">
        <v>0</v>
      </c>
      <c r="AR852" s="5">
        <f t="shared" si="123"/>
        <v>2136939.7799999998</v>
      </c>
      <c r="AS852" s="5">
        <f t="shared" si="124"/>
        <v>663827.72</v>
      </c>
      <c r="AT852" t="s">
        <v>59</v>
      </c>
      <c r="AU852" t="s">
        <v>6164</v>
      </c>
      <c r="AV852" t="s">
        <v>6165</v>
      </c>
      <c r="AW852" t="s">
        <v>6166</v>
      </c>
      <c r="AX852" t="s">
        <v>6184</v>
      </c>
      <c r="AY852">
        <v>50</v>
      </c>
      <c r="AZ852">
        <v>0</v>
      </c>
      <c r="BA852">
        <v>23</v>
      </c>
      <c r="BB852" t="s">
        <v>6180</v>
      </c>
      <c r="BC852">
        <v>0</v>
      </c>
      <c r="BD852">
        <v>0</v>
      </c>
      <c r="BE852" t="s">
        <v>6169</v>
      </c>
      <c r="BF852" t="s">
        <v>6170</v>
      </c>
      <c r="BG852">
        <v>0</v>
      </c>
      <c r="BH852" t="s">
        <v>6171</v>
      </c>
      <c r="BI852">
        <v>11</v>
      </c>
      <c r="BJ852" t="s">
        <v>6172</v>
      </c>
      <c r="BK852">
        <v>0</v>
      </c>
      <c r="BL852">
        <v>62</v>
      </c>
      <c r="BM852" s="3">
        <f t="shared" si="125"/>
        <v>0.87096774193548387</v>
      </c>
    </row>
    <row r="853" spans="1:65">
      <c r="A853" t="s">
        <v>981</v>
      </c>
      <c r="B853" s="2">
        <v>45708</v>
      </c>
      <c r="C853" t="s">
        <v>47</v>
      </c>
      <c r="D853" t="s">
        <v>630</v>
      </c>
      <c r="E853">
        <v>2</v>
      </c>
      <c r="F853" t="s">
        <v>78</v>
      </c>
      <c r="G853" t="s">
        <v>62</v>
      </c>
      <c r="H853" t="s">
        <v>91</v>
      </c>
      <c r="I853" t="s">
        <v>64</v>
      </c>
      <c r="J853" t="s">
        <v>65</v>
      </c>
      <c r="K853" t="s">
        <v>75</v>
      </c>
      <c r="L853" t="s">
        <v>92</v>
      </c>
      <c r="M853" t="s">
        <v>56</v>
      </c>
      <c r="N853" t="s">
        <v>69</v>
      </c>
      <c r="O853" t="s">
        <v>58</v>
      </c>
      <c r="P853">
        <v>41</v>
      </c>
      <c r="Q853">
        <v>44</v>
      </c>
      <c r="R853">
        <v>43</v>
      </c>
      <c r="S853">
        <v>1</v>
      </c>
      <c r="T853">
        <f t="shared" si="117"/>
        <v>42</v>
      </c>
      <c r="U853">
        <v>40</v>
      </c>
      <c r="V853">
        <f t="shared" si="118"/>
        <v>2</v>
      </c>
      <c r="W853" s="3">
        <f t="shared" si="119"/>
        <v>2.3255813953488372E-2</v>
      </c>
      <c r="X853">
        <v>29</v>
      </c>
      <c r="Y853" s="4">
        <v>6</v>
      </c>
      <c r="Z853" s="4">
        <v>1.6</v>
      </c>
      <c r="AA853" s="5">
        <v>52649.4</v>
      </c>
      <c r="AB853" s="5">
        <f t="shared" si="120"/>
        <v>2105976</v>
      </c>
      <c r="AC853" s="5">
        <v>35269.32</v>
      </c>
      <c r="AD853" s="5">
        <f t="shared" si="121"/>
        <v>1516580.76</v>
      </c>
      <c r="AE853" s="5">
        <v>91440.38</v>
      </c>
      <c r="AF853" s="5">
        <v>29428.01</v>
      </c>
      <c r="AG853" s="5">
        <v>9655.84</v>
      </c>
      <c r="AH853" s="5">
        <v>2320</v>
      </c>
      <c r="AI853" s="5">
        <v>4600</v>
      </c>
      <c r="AJ853">
        <v>0</v>
      </c>
      <c r="AK853" s="5">
        <v>0</v>
      </c>
      <c r="AL853" s="5">
        <v>2033.32</v>
      </c>
      <c r="AM853" s="5">
        <v>25967.54</v>
      </c>
      <c r="AN853">
        <v>4</v>
      </c>
      <c r="AO853">
        <v>3</v>
      </c>
      <c r="AP853" t="str">
        <f t="shared" si="122"/>
        <v>Yes</v>
      </c>
      <c r="AQ853">
        <v>1</v>
      </c>
      <c r="AR853" s="5">
        <f t="shared" si="123"/>
        <v>1682025.85</v>
      </c>
      <c r="AS853" s="5">
        <f t="shared" si="124"/>
        <v>423950.15</v>
      </c>
      <c r="AT853" t="s">
        <v>59</v>
      </c>
      <c r="AU853" t="s">
        <v>6164</v>
      </c>
      <c r="AV853" t="s">
        <v>6165</v>
      </c>
      <c r="AW853" t="s">
        <v>6166</v>
      </c>
      <c r="AX853" t="s">
        <v>6167</v>
      </c>
      <c r="AY853">
        <v>47</v>
      </c>
      <c r="AZ853">
        <v>4</v>
      </c>
      <c r="BA853">
        <v>19</v>
      </c>
      <c r="BB853" t="s">
        <v>6185</v>
      </c>
      <c r="BC853">
        <v>0</v>
      </c>
      <c r="BD853">
        <v>0</v>
      </c>
      <c r="BE853" t="s">
        <v>6169</v>
      </c>
      <c r="BF853" t="s">
        <v>6170</v>
      </c>
      <c r="BG853">
        <v>1</v>
      </c>
      <c r="BH853" t="s">
        <v>6186</v>
      </c>
      <c r="BI853">
        <v>37</v>
      </c>
      <c r="BJ853" t="s">
        <v>6172</v>
      </c>
      <c r="BK853">
        <v>1</v>
      </c>
      <c r="BL853">
        <v>58</v>
      </c>
      <c r="BM853" s="3">
        <f t="shared" si="125"/>
        <v>0.74137931034482762</v>
      </c>
    </row>
    <row r="854" spans="1:65">
      <c r="A854" t="s">
        <v>982</v>
      </c>
      <c r="B854" s="2">
        <v>45708</v>
      </c>
      <c r="C854" t="s">
        <v>47</v>
      </c>
      <c r="D854" t="s">
        <v>630</v>
      </c>
      <c r="E854">
        <v>2</v>
      </c>
      <c r="F854" t="s">
        <v>61</v>
      </c>
      <c r="G854" t="s">
        <v>62</v>
      </c>
      <c r="H854" t="s">
        <v>96</v>
      </c>
      <c r="I854" t="s">
        <v>52</v>
      </c>
      <c r="J854" t="s">
        <v>53</v>
      </c>
      <c r="K854" t="s">
        <v>75</v>
      </c>
      <c r="L854" t="s">
        <v>92</v>
      </c>
      <c r="M854" t="s">
        <v>56</v>
      </c>
      <c r="N854" t="s">
        <v>69</v>
      </c>
      <c r="O854" t="s">
        <v>58</v>
      </c>
      <c r="P854">
        <v>58</v>
      </c>
      <c r="Q854">
        <v>59</v>
      </c>
      <c r="R854">
        <v>58</v>
      </c>
      <c r="S854">
        <v>1</v>
      </c>
      <c r="T854">
        <f t="shared" si="117"/>
        <v>57</v>
      </c>
      <c r="U854">
        <v>56</v>
      </c>
      <c r="V854">
        <f t="shared" si="118"/>
        <v>1</v>
      </c>
      <c r="W854" s="3">
        <f t="shared" si="119"/>
        <v>1.7241379310344827E-2</v>
      </c>
      <c r="X854">
        <v>17</v>
      </c>
      <c r="Y854" s="4">
        <v>6.2</v>
      </c>
      <c r="Z854" s="4">
        <v>1.1000000000000001</v>
      </c>
      <c r="AA854" s="5">
        <v>36232.97</v>
      </c>
      <c r="AB854" s="5">
        <f t="shared" si="120"/>
        <v>2029046.32</v>
      </c>
      <c r="AC854" s="5">
        <v>23830.14</v>
      </c>
      <c r="AD854" s="5">
        <f t="shared" si="121"/>
        <v>1382148.12</v>
      </c>
      <c r="AE854" s="5">
        <v>102786.71</v>
      </c>
      <c r="AF854" s="5">
        <v>25412.97</v>
      </c>
      <c r="AG854" s="5">
        <v>7978.23</v>
      </c>
      <c r="AH854" s="5">
        <v>1595</v>
      </c>
      <c r="AI854" s="5">
        <v>3200</v>
      </c>
      <c r="AJ854">
        <v>0</v>
      </c>
      <c r="AK854" s="5">
        <v>0</v>
      </c>
      <c r="AL854" s="5">
        <v>653.67999999999995</v>
      </c>
      <c r="AM854" s="5">
        <v>38616.21</v>
      </c>
      <c r="AN854">
        <v>4</v>
      </c>
      <c r="AO854">
        <v>5</v>
      </c>
      <c r="AP854" t="str">
        <f t="shared" si="122"/>
        <v>No</v>
      </c>
      <c r="AQ854">
        <v>2</v>
      </c>
      <c r="AR854" s="5">
        <f t="shared" si="123"/>
        <v>1562390.92</v>
      </c>
      <c r="AS854" s="5">
        <f t="shared" si="124"/>
        <v>466655.4</v>
      </c>
      <c r="AT854" t="s">
        <v>59</v>
      </c>
      <c r="AU854" t="s">
        <v>6164</v>
      </c>
      <c r="AV854" t="s">
        <v>6165</v>
      </c>
      <c r="AW854" t="s">
        <v>6166</v>
      </c>
      <c r="AX854" t="s">
        <v>6167</v>
      </c>
      <c r="AY854">
        <v>59</v>
      </c>
      <c r="AZ854">
        <v>0</v>
      </c>
      <c r="BA854">
        <v>16</v>
      </c>
      <c r="BB854" t="s">
        <v>6191</v>
      </c>
      <c r="BC854">
        <v>1</v>
      </c>
      <c r="BD854">
        <v>0</v>
      </c>
      <c r="BE854" t="s">
        <v>6178</v>
      </c>
      <c r="BF854" t="s">
        <v>6170</v>
      </c>
      <c r="BG854">
        <v>0</v>
      </c>
      <c r="BH854" t="s">
        <v>6171</v>
      </c>
      <c r="BI854">
        <v>29</v>
      </c>
      <c r="BJ854" t="s">
        <v>6172</v>
      </c>
      <c r="BK854">
        <v>0</v>
      </c>
      <c r="BL854">
        <v>77</v>
      </c>
      <c r="BM854" s="3">
        <f t="shared" si="125"/>
        <v>0.75324675324675328</v>
      </c>
    </row>
    <row r="855" spans="1:65">
      <c r="A855" t="s">
        <v>983</v>
      </c>
      <c r="B855" s="2">
        <v>45708</v>
      </c>
      <c r="C855" t="s">
        <v>47</v>
      </c>
      <c r="D855" t="s">
        <v>630</v>
      </c>
      <c r="E855">
        <v>2</v>
      </c>
      <c r="F855" t="s">
        <v>72</v>
      </c>
      <c r="G855" t="s">
        <v>62</v>
      </c>
      <c r="H855" t="s">
        <v>155</v>
      </c>
      <c r="I855" t="s">
        <v>74</v>
      </c>
      <c r="J855" t="s">
        <v>53</v>
      </c>
      <c r="K855" t="s">
        <v>66</v>
      </c>
      <c r="L855" t="s">
        <v>55</v>
      </c>
      <c r="M855" t="s">
        <v>56</v>
      </c>
      <c r="N855" t="s">
        <v>57</v>
      </c>
      <c r="O855" t="s">
        <v>82</v>
      </c>
      <c r="P855">
        <v>63</v>
      </c>
      <c r="Q855">
        <v>67</v>
      </c>
      <c r="R855">
        <v>66</v>
      </c>
      <c r="S855">
        <v>1</v>
      </c>
      <c r="T855">
        <f t="shared" si="117"/>
        <v>65</v>
      </c>
      <c r="U855">
        <v>62</v>
      </c>
      <c r="V855">
        <f t="shared" si="118"/>
        <v>3</v>
      </c>
      <c r="W855" s="3">
        <f t="shared" si="119"/>
        <v>1.5151515151515152E-2</v>
      </c>
      <c r="X855">
        <v>22</v>
      </c>
      <c r="Y855" s="4">
        <v>2</v>
      </c>
      <c r="Z855" s="4">
        <v>1.6</v>
      </c>
      <c r="AA855" s="5">
        <v>33789.79</v>
      </c>
      <c r="AB855" s="5">
        <f t="shared" si="120"/>
        <v>2094966.98</v>
      </c>
      <c r="AC855" s="5">
        <v>23459.919999999998</v>
      </c>
      <c r="AD855" s="5">
        <f t="shared" si="121"/>
        <v>1548354.72</v>
      </c>
      <c r="AE855" s="5">
        <v>111965.17</v>
      </c>
      <c r="AF855" s="5">
        <v>27833.02</v>
      </c>
      <c r="AG855" s="5">
        <v>8618.73</v>
      </c>
      <c r="AH855" s="5">
        <v>2320</v>
      </c>
      <c r="AI855" s="5">
        <v>3200</v>
      </c>
      <c r="AJ855">
        <v>0</v>
      </c>
      <c r="AK855" s="5">
        <v>0</v>
      </c>
      <c r="AL855" s="5">
        <v>2048.86</v>
      </c>
      <c r="AM855" s="5">
        <v>38982.32</v>
      </c>
      <c r="AN855">
        <v>4</v>
      </c>
      <c r="AO855">
        <v>4</v>
      </c>
      <c r="AP855" t="str">
        <f t="shared" si="122"/>
        <v>Yes</v>
      </c>
      <c r="AQ855">
        <v>1</v>
      </c>
      <c r="AR855" s="5">
        <f t="shared" si="123"/>
        <v>1743322.82</v>
      </c>
      <c r="AS855" s="5">
        <f t="shared" si="124"/>
        <v>351644.15999999997</v>
      </c>
      <c r="AT855" t="s">
        <v>59</v>
      </c>
      <c r="AU855" t="s">
        <v>6164</v>
      </c>
      <c r="AV855" t="s">
        <v>6165</v>
      </c>
      <c r="AW855" t="s">
        <v>6166</v>
      </c>
      <c r="AX855" t="s">
        <v>6167</v>
      </c>
      <c r="AY855">
        <v>68</v>
      </c>
      <c r="AZ855">
        <v>4</v>
      </c>
      <c r="BA855">
        <v>19</v>
      </c>
      <c r="BB855" t="s">
        <v>6185</v>
      </c>
      <c r="BC855">
        <v>0</v>
      </c>
      <c r="BD855">
        <v>0</v>
      </c>
      <c r="BE855" t="s">
        <v>6169</v>
      </c>
      <c r="BF855" t="s">
        <v>6170</v>
      </c>
      <c r="BG855">
        <v>0</v>
      </c>
      <c r="BH855" t="s">
        <v>6171</v>
      </c>
      <c r="BI855">
        <v>22</v>
      </c>
      <c r="BJ855" t="s">
        <v>6172</v>
      </c>
      <c r="BK855">
        <v>0</v>
      </c>
      <c r="BL855">
        <v>73</v>
      </c>
      <c r="BM855" s="3">
        <f t="shared" si="125"/>
        <v>0.90410958904109584</v>
      </c>
    </row>
    <row r="856" spans="1:65">
      <c r="A856" t="s">
        <v>984</v>
      </c>
      <c r="B856" s="2">
        <v>45708</v>
      </c>
      <c r="C856" t="s">
        <v>47</v>
      </c>
      <c r="D856" t="s">
        <v>630</v>
      </c>
      <c r="E856">
        <v>2</v>
      </c>
      <c r="F856" t="s">
        <v>49</v>
      </c>
      <c r="G856" t="s">
        <v>50</v>
      </c>
      <c r="H856" t="s">
        <v>245</v>
      </c>
      <c r="I856" t="s">
        <v>64</v>
      </c>
      <c r="J856" t="s">
        <v>81</v>
      </c>
      <c r="K856" t="s">
        <v>66</v>
      </c>
      <c r="L856" t="s">
        <v>87</v>
      </c>
      <c r="M856" t="s">
        <v>56</v>
      </c>
      <c r="N856" t="s">
        <v>76</v>
      </c>
      <c r="O856" t="s">
        <v>82</v>
      </c>
      <c r="P856">
        <v>37</v>
      </c>
      <c r="Q856">
        <v>38</v>
      </c>
      <c r="R856">
        <v>38</v>
      </c>
      <c r="S856">
        <v>1</v>
      </c>
      <c r="T856">
        <f t="shared" si="117"/>
        <v>37</v>
      </c>
      <c r="U856">
        <v>36</v>
      </c>
      <c r="V856">
        <f t="shared" si="118"/>
        <v>1</v>
      </c>
      <c r="W856" s="3">
        <f t="shared" si="119"/>
        <v>2.6315789473684209E-2</v>
      </c>
      <c r="X856">
        <v>25</v>
      </c>
      <c r="Y856" s="4">
        <v>4.4000000000000004</v>
      </c>
      <c r="Z856" s="4">
        <v>1.9</v>
      </c>
      <c r="AA856" s="5">
        <v>73384.070000000007</v>
      </c>
      <c r="AB856" s="5">
        <f t="shared" si="120"/>
        <v>2641826.52</v>
      </c>
      <c r="AC856" s="5">
        <v>54568.73</v>
      </c>
      <c r="AD856" s="5">
        <f t="shared" si="121"/>
        <v>2073611.74</v>
      </c>
      <c r="AE856" s="5">
        <v>110764.61</v>
      </c>
      <c r="AF856" s="5">
        <v>34894.75</v>
      </c>
      <c r="AG856" s="5">
        <v>8694.4699999999993</v>
      </c>
      <c r="AH856" s="5">
        <v>2755</v>
      </c>
      <c r="AI856" s="5">
        <v>6800</v>
      </c>
      <c r="AJ856">
        <v>0</v>
      </c>
      <c r="AK856" s="5">
        <v>0</v>
      </c>
      <c r="AL856" s="5">
        <v>1523.12</v>
      </c>
      <c r="AM856" s="5">
        <v>25228.34</v>
      </c>
      <c r="AN856">
        <v>4</v>
      </c>
      <c r="AO856">
        <v>4</v>
      </c>
      <c r="AP856" t="str">
        <f t="shared" si="122"/>
        <v>Yes</v>
      </c>
      <c r="AQ856">
        <v>1</v>
      </c>
      <c r="AR856" s="5">
        <f t="shared" si="123"/>
        <v>2264272.0299999998</v>
      </c>
      <c r="AS856" s="5">
        <f t="shared" si="124"/>
        <v>377554.49</v>
      </c>
      <c r="AT856" t="s">
        <v>59</v>
      </c>
      <c r="AU856" t="s">
        <v>6164</v>
      </c>
      <c r="AV856" t="s">
        <v>6165</v>
      </c>
      <c r="AW856" t="s">
        <v>6166</v>
      </c>
      <c r="AX856" t="s">
        <v>6184</v>
      </c>
      <c r="AY856">
        <v>39</v>
      </c>
      <c r="AZ856">
        <v>0</v>
      </c>
      <c r="BA856">
        <v>16</v>
      </c>
      <c r="BB856" t="s">
        <v>6198</v>
      </c>
      <c r="BC856">
        <v>0</v>
      </c>
      <c r="BD856">
        <v>0</v>
      </c>
      <c r="BE856" t="s">
        <v>6169</v>
      </c>
      <c r="BF856" t="s">
        <v>6170</v>
      </c>
      <c r="BG856">
        <v>0</v>
      </c>
      <c r="BH856" t="s">
        <v>6171</v>
      </c>
      <c r="BI856">
        <v>39</v>
      </c>
      <c r="BJ856" t="s">
        <v>6172</v>
      </c>
      <c r="BK856">
        <v>0</v>
      </c>
      <c r="BL856">
        <v>47</v>
      </c>
      <c r="BM856" s="3">
        <f t="shared" si="125"/>
        <v>0.80851063829787229</v>
      </c>
    </row>
    <row r="857" spans="1:65">
      <c r="A857" t="s">
        <v>985</v>
      </c>
      <c r="B857" s="2">
        <v>45708</v>
      </c>
      <c r="C857" t="s">
        <v>47</v>
      </c>
      <c r="D857" t="s">
        <v>630</v>
      </c>
      <c r="E857">
        <v>2</v>
      </c>
      <c r="F857" t="s">
        <v>61</v>
      </c>
      <c r="G857" t="s">
        <v>62</v>
      </c>
      <c r="H857" t="s">
        <v>115</v>
      </c>
      <c r="I857" t="s">
        <v>52</v>
      </c>
      <c r="J857" t="s">
        <v>81</v>
      </c>
      <c r="K857" t="s">
        <v>75</v>
      </c>
      <c r="L857" t="s">
        <v>87</v>
      </c>
      <c r="M857" t="s">
        <v>68</v>
      </c>
      <c r="N857" t="s">
        <v>57</v>
      </c>
      <c r="O857" t="s">
        <v>70</v>
      </c>
      <c r="P857">
        <v>35</v>
      </c>
      <c r="Q857">
        <v>35</v>
      </c>
      <c r="R857">
        <v>35</v>
      </c>
      <c r="S857">
        <v>1</v>
      </c>
      <c r="T857">
        <f t="shared" si="117"/>
        <v>34</v>
      </c>
      <c r="U857">
        <v>34</v>
      </c>
      <c r="V857">
        <f t="shared" si="118"/>
        <v>0</v>
      </c>
      <c r="W857" s="3">
        <f t="shared" si="119"/>
        <v>2.8571428571428571E-2</v>
      </c>
      <c r="X857">
        <v>31</v>
      </c>
      <c r="Y857" s="4">
        <v>5.9</v>
      </c>
      <c r="Z857" s="4">
        <v>1.8</v>
      </c>
      <c r="AA857" s="5">
        <v>78031.740000000005</v>
      </c>
      <c r="AB857" s="5">
        <f t="shared" si="120"/>
        <v>2653079.16</v>
      </c>
      <c r="AC857" s="5">
        <v>52307.35</v>
      </c>
      <c r="AD857" s="5">
        <f t="shared" si="121"/>
        <v>1830757.25</v>
      </c>
      <c r="AE857" s="5">
        <v>113187.81</v>
      </c>
      <c r="AF857" s="5">
        <v>30722.53</v>
      </c>
      <c r="AG857" s="5">
        <v>10537.88</v>
      </c>
      <c r="AH857" s="5">
        <v>2610</v>
      </c>
      <c r="AI857" s="5">
        <v>6800</v>
      </c>
      <c r="AJ857">
        <v>0</v>
      </c>
      <c r="AK857" s="5">
        <v>0</v>
      </c>
      <c r="AL857" s="5">
        <v>0</v>
      </c>
      <c r="AM857" s="5">
        <v>25697.03</v>
      </c>
      <c r="AN857">
        <v>4</v>
      </c>
      <c r="AO857">
        <v>5</v>
      </c>
      <c r="AP857" t="str">
        <f t="shared" si="122"/>
        <v>No</v>
      </c>
      <c r="AQ857">
        <v>1</v>
      </c>
      <c r="AR857" s="5">
        <f t="shared" si="123"/>
        <v>2020312.5</v>
      </c>
      <c r="AS857" s="5">
        <f t="shared" si="124"/>
        <v>632766.66</v>
      </c>
      <c r="AT857" t="s">
        <v>116</v>
      </c>
      <c r="AU857" t="s">
        <v>6164</v>
      </c>
      <c r="AV857" t="s">
        <v>6165</v>
      </c>
      <c r="AW857" t="s">
        <v>6166</v>
      </c>
      <c r="AX857" t="s">
        <v>6184</v>
      </c>
      <c r="AY857">
        <v>39</v>
      </c>
      <c r="AZ857">
        <v>3</v>
      </c>
      <c r="BA857">
        <v>0</v>
      </c>
      <c r="BB857" t="s">
        <v>6168</v>
      </c>
      <c r="BC857">
        <v>0</v>
      </c>
      <c r="BD857">
        <v>1</v>
      </c>
      <c r="BE857" t="s">
        <v>6188</v>
      </c>
      <c r="BF857" t="s">
        <v>6170</v>
      </c>
      <c r="BG857">
        <v>0</v>
      </c>
      <c r="BH857" t="s">
        <v>6171</v>
      </c>
      <c r="BI857">
        <v>39</v>
      </c>
      <c r="BJ857" t="s">
        <v>6172</v>
      </c>
      <c r="BK857">
        <v>0</v>
      </c>
      <c r="BL857">
        <v>49</v>
      </c>
      <c r="BM857" s="3">
        <f t="shared" si="125"/>
        <v>0.7142857142857143</v>
      </c>
    </row>
    <row r="858" spans="1:65">
      <c r="A858" t="s">
        <v>986</v>
      </c>
      <c r="B858" s="2">
        <v>45708</v>
      </c>
      <c r="C858" t="s">
        <v>47</v>
      </c>
      <c r="D858" t="s">
        <v>630</v>
      </c>
      <c r="E858">
        <v>2</v>
      </c>
      <c r="F858" t="s">
        <v>72</v>
      </c>
      <c r="G858" t="s">
        <v>50</v>
      </c>
      <c r="H858" t="s">
        <v>179</v>
      </c>
      <c r="I858" t="s">
        <v>64</v>
      </c>
      <c r="J858" t="s">
        <v>81</v>
      </c>
      <c r="K858" t="s">
        <v>75</v>
      </c>
      <c r="L858" t="s">
        <v>55</v>
      </c>
      <c r="M858" t="s">
        <v>56</v>
      </c>
      <c r="N858" t="s">
        <v>76</v>
      </c>
      <c r="O858" t="s">
        <v>58</v>
      </c>
      <c r="P858">
        <v>34</v>
      </c>
      <c r="Q858">
        <v>34</v>
      </c>
      <c r="R858">
        <v>34</v>
      </c>
      <c r="S858">
        <v>1</v>
      </c>
      <c r="T858">
        <f t="shared" si="117"/>
        <v>33</v>
      </c>
      <c r="U858">
        <v>33</v>
      </c>
      <c r="V858">
        <f t="shared" si="118"/>
        <v>0</v>
      </c>
      <c r="W858" s="3">
        <f t="shared" si="119"/>
        <v>2.9411764705882353E-2</v>
      </c>
      <c r="X858">
        <v>21</v>
      </c>
      <c r="Y858" s="4">
        <v>5.8</v>
      </c>
      <c r="Z858" s="4">
        <v>1.4</v>
      </c>
      <c r="AA858" s="5">
        <v>77188.03</v>
      </c>
      <c r="AB858" s="5">
        <f t="shared" si="120"/>
        <v>2547204.9900000002</v>
      </c>
      <c r="AC858" s="5">
        <v>53293.51</v>
      </c>
      <c r="AD858" s="5">
        <f t="shared" si="121"/>
        <v>1811979.34</v>
      </c>
      <c r="AE858" s="5">
        <v>98803.51</v>
      </c>
      <c r="AF858" s="5">
        <v>28211.17</v>
      </c>
      <c r="AG858" s="5">
        <v>8836.4</v>
      </c>
      <c r="AH858" s="5">
        <v>2030</v>
      </c>
      <c r="AI858" s="5">
        <v>6800</v>
      </c>
      <c r="AJ858">
        <v>0</v>
      </c>
      <c r="AK858" s="5">
        <v>0</v>
      </c>
      <c r="AL858" s="5">
        <v>0</v>
      </c>
      <c r="AM858" s="5">
        <v>23930.12</v>
      </c>
      <c r="AN858">
        <v>4</v>
      </c>
      <c r="AO858">
        <v>5</v>
      </c>
      <c r="AP858" t="str">
        <f t="shared" si="122"/>
        <v>No</v>
      </c>
      <c r="AQ858">
        <v>1</v>
      </c>
      <c r="AR858" s="5">
        <f t="shared" si="123"/>
        <v>1980590.54</v>
      </c>
      <c r="AS858" s="5">
        <f t="shared" si="124"/>
        <v>566614.44999999995</v>
      </c>
      <c r="AT858" t="s">
        <v>59</v>
      </c>
      <c r="AU858" t="s">
        <v>6164</v>
      </c>
      <c r="AV858" t="s">
        <v>6165</v>
      </c>
      <c r="AW858" t="s">
        <v>6166</v>
      </c>
      <c r="AX858" t="s">
        <v>6184</v>
      </c>
      <c r="AY858">
        <v>35</v>
      </c>
      <c r="AZ858">
        <v>0</v>
      </c>
      <c r="BA858">
        <v>0</v>
      </c>
      <c r="BB858" t="s">
        <v>6168</v>
      </c>
      <c r="BC858">
        <v>1</v>
      </c>
      <c r="BD858">
        <v>0</v>
      </c>
      <c r="BE858" t="s">
        <v>6178</v>
      </c>
      <c r="BF858" t="s">
        <v>6170</v>
      </c>
      <c r="BG858">
        <v>1</v>
      </c>
      <c r="BH858" t="s">
        <v>6186</v>
      </c>
      <c r="BI858">
        <v>25</v>
      </c>
      <c r="BJ858" t="s">
        <v>6172</v>
      </c>
      <c r="BK858">
        <v>0</v>
      </c>
      <c r="BL858">
        <v>45</v>
      </c>
      <c r="BM858" s="3">
        <f t="shared" si="125"/>
        <v>0.75555555555555554</v>
      </c>
    </row>
    <row r="859" spans="1:65">
      <c r="A859" t="s">
        <v>987</v>
      </c>
      <c r="B859" s="2">
        <v>45708</v>
      </c>
      <c r="C859" t="s">
        <v>47</v>
      </c>
      <c r="D859" t="s">
        <v>630</v>
      </c>
      <c r="E859">
        <v>2</v>
      </c>
      <c r="F859" t="s">
        <v>49</v>
      </c>
      <c r="G859" t="s">
        <v>62</v>
      </c>
      <c r="H859" t="s">
        <v>226</v>
      </c>
      <c r="I859" t="s">
        <v>52</v>
      </c>
      <c r="J859" t="s">
        <v>65</v>
      </c>
      <c r="K859" t="s">
        <v>54</v>
      </c>
      <c r="L859" t="s">
        <v>55</v>
      </c>
      <c r="M859" t="s">
        <v>56</v>
      </c>
      <c r="N859" t="s">
        <v>69</v>
      </c>
      <c r="O859" t="s">
        <v>70</v>
      </c>
      <c r="P859">
        <v>49</v>
      </c>
      <c r="Q859">
        <v>53</v>
      </c>
      <c r="R859">
        <v>51</v>
      </c>
      <c r="S859">
        <v>1</v>
      </c>
      <c r="T859">
        <f t="shared" si="117"/>
        <v>50</v>
      </c>
      <c r="U859">
        <v>48</v>
      </c>
      <c r="V859">
        <f t="shared" si="118"/>
        <v>2</v>
      </c>
      <c r="W859" s="3">
        <f t="shared" si="119"/>
        <v>1.9607843137254902E-2</v>
      </c>
      <c r="X859">
        <v>44</v>
      </c>
      <c r="Y859" s="4">
        <v>3</v>
      </c>
      <c r="Z859" s="4">
        <v>1.2</v>
      </c>
      <c r="AA859" s="5">
        <v>56408.58</v>
      </c>
      <c r="AB859" s="5">
        <f t="shared" si="120"/>
        <v>2707611.84</v>
      </c>
      <c r="AC859" s="5">
        <v>34711.089999999997</v>
      </c>
      <c r="AD859" s="5">
        <f t="shared" si="121"/>
        <v>1770265.59</v>
      </c>
      <c r="AE859" s="5">
        <v>117430.21</v>
      </c>
      <c r="AF859" s="5">
        <v>35026.31</v>
      </c>
      <c r="AG859" s="5">
        <v>11610.99</v>
      </c>
      <c r="AH859" s="5">
        <v>1740</v>
      </c>
      <c r="AI859" s="5">
        <v>4600</v>
      </c>
      <c r="AJ859">
        <v>0</v>
      </c>
      <c r="AK859" s="5">
        <v>0</v>
      </c>
      <c r="AL859" s="5">
        <v>1906.15</v>
      </c>
      <c r="AM859" s="5">
        <v>32992.15</v>
      </c>
      <c r="AN859">
        <v>4</v>
      </c>
      <c r="AO859">
        <v>4</v>
      </c>
      <c r="AP859" t="str">
        <f t="shared" si="122"/>
        <v>Yes</v>
      </c>
      <c r="AQ859">
        <v>0</v>
      </c>
      <c r="AR859" s="5">
        <f t="shared" si="123"/>
        <v>1975571.4</v>
      </c>
      <c r="AS859" s="5">
        <f t="shared" si="124"/>
        <v>732040.44</v>
      </c>
      <c r="AT859" t="s">
        <v>59</v>
      </c>
      <c r="AU859" t="s">
        <v>6164</v>
      </c>
      <c r="AV859" t="s">
        <v>6165</v>
      </c>
      <c r="AW859" t="s">
        <v>6166</v>
      </c>
      <c r="AX859" t="s">
        <v>6167</v>
      </c>
      <c r="AY859">
        <v>53</v>
      </c>
      <c r="AZ859">
        <v>4</v>
      </c>
      <c r="BA859">
        <v>16</v>
      </c>
      <c r="BB859" t="s">
        <v>6185</v>
      </c>
      <c r="BC859">
        <v>0</v>
      </c>
      <c r="BD859">
        <v>0</v>
      </c>
      <c r="BE859" t="s">
        <v>6169</v>
      </c>
      <c r="BF859" t="s">
        <v>6170</v>
      </c>
      <c r="BG859">
        <v>0</v>
      </c>
      <c r="BH859" t="s">
        <v>6171</v>
      </c>
      <c r="BI859">
        <v>33</v>
      </c>
      <c r="BJ859" t="s">
        <v>6172</v>
      </c>
      <c r="BK859">
        <v>0</v>
      </c>
      <c r="BL859">
        <v>65</v>
      </c>
      <c r="BM859" s="3">
        <f t="shared" si="125"/>
        <v>0.7846153846153846</v>
      </c>
    </row>
    <row r="860" spans="1:65">
      <c r="A860" t="s">
        <v>988</v>
      </c>
      <c r="B860" s="2">
        <v>45708</v>
      </c>
      <c r="C860" t="s">
        <v>47</v>
      </c>
      <c r="D860" t="s">
        <v>630</v>
      </c>
      <c r="E860">
        <v>2</v>
      </c>
      <c r="F860" t="s">
        <v>49</v>
      </c>
      <c r="G860" t="s">
        <v>79</v>
      </c>
      <c r="H860" t="s">
        <v>260</v>
      </c>
      <c r="I860" t="s">
        <v>64</v>
      </c>
      <c r="J860" t="s">
        <v>65</v>
      </c>
      <c r="K860" t="s">
        <v>66</v>
      </c>
      <c r="L860" t="s">
        <v>55</v>
      </c>
      <c r="M860" t="s">
        <v>56</v>
      </c>
      <c r="N860" t="s">
        <v>57</v>
      </c>
      <c r="O860" t="s">
        <v>70</v>
      </c>
      <c r="P860">
        <v>54</v>
      </c>
      <c r="Q860">
        <v>55</v>
      </c>
      <c r="R860">
        <v>55</v>
      </c>
      <c r="S860">
        <v>1</v>
      </c>
      <c r="T860">
        <f t="shared" si="117"/>
        <v>54</v>
      </c>
      <c r="U860">
        <v>53</v>
      </c>
      <c r="V860">
        <f t="shared" si="118"/>
        <v>1</v>
      </c>
      <c r="W860" s="3">
        <f t="shared" si="119"/>
        <v>1.8181818181818181E-2</v>
      </c>
      <c r="X860">
        <v>40</v>
      </c>
      <c r="Y860" s="4">
        <v>10.7</v>
      </c>
      <c r="Z860" s="4">
        <v>2.8</v>
      </c>
      <c r="AA860" s="5">
        <v>48473.07</v>
      </c>
      <c r="AB860" s="5">
        <f t="shared" si="120"/>
        <v>2569072.71</v>
      </c>
      <c r="AC860" s="5">
        <v>34676.18</v>
      </c>
      <c r="AD860" s="5">
        <f t="shared" si="121"/>
        <v>1907189.9</v>
      </c>
      <c r="AE860" s="5">
        <v>119130.82</v>
      </c>
      <c r="AF860" s="5">
        <v>37176.75</v>
      </c>
      <c r="AG860" s="5">
        <v>11279.9</v>
      </c>
      <c r="AH860" s="5">
        <v>4060</v>
      </c>
      <c r="AI860" s="5">
        <v>4600</v>
      </c>
      <c r="AJ860">
        <v>0</v>
      </c>
      <c r="AK860" s="5">
        <v>0</v>
      </c>
      <c r="AL860" s="5">
        <v>1026.18</v>
      </c>
      <c r="AM860" s="5">
        <v>35078.82</v>
      </c>
      <c r="AN860">
        <v>4</v>
      </c>
      <c r="AO860">
        <v>3</v>
      </c>
      <c r="AP860" t="str">
        <f t="shared" si="122"/>
        <v>Yes</v>
      </c>
      <c r="AQ860">
        <v>0</v>
      </c>
      <c r="AR860" s="5">
        <f t="shared" si="123"/>
        <v>2119542.37</v>
      </c>
      <c r="AS860" s="5">
        <f t="shared" si="124"/>
        <v>449530.34</v>
      </c>
      <c r="AT860" t="s">
        <v>59</v>
      </c>
      <c r="AU860" t="s">
        <v>6164</v>
      </c>
      <c r="AV860" t="s">
        <v>6165</v>
      </c>
      <c r="AW860" t="s">
        <v>6166</v>
      </c>
      <c r="AX860" t="s">
        <v>6177</v>
      </c>
      <c r="AY860">
        <v>56</v>
      </c>
      <c r="AZ860">
        <v>0</v>
      </c>
      <c r="BA860">
        <v>12</v>
      </c>
      <c r="BB860" t="s">
        <v>6198</v>
      </c>
      <c r="BC860">
        <v>0</v>
      </c>
      <c r="BD860">
        <v>0</v>
      </c>
      <c r="BE860" t="s">
        <v>6169</v>
      </c>
      <c r="BF860" t="s">
        <v>6170</v>
      </c>
      <c r="BG860">
        <v>0</v>
      </c>
      <c r="BH860" t="s">
        <v>6171</v>
      </c>
      <c r="BI860">
        <v>48</v>
      </c>
      <c r="BJ860" t="s">
        <v>6172</v>
      </c>
      <c r="BK860">
        <v>0</v>
      </c>
      <c r="BL860">
        <v>63</v>
      </c>
      <c r="BM860" s="3">
        <f t="shared" si="125"/>
        <v>0.87301587301587302</v>
      </c>
    </row>
    <row r="861" spans="1:65">
      <c r="A861" t="s">
        <v>989</v>
      </c>
      <c r="B861" s="2">
        <v>45708</v>
      </c>
      <c r="C861" t="s">
        <v>47</v>
      </c>
      <c r="D861" t="s">
        <v>630</v>
      </c>
      <c r="E861">
        <v>2</v>
      </c>
      <c r="F861" t="s">
        <v>78</v>
      </c>
      <c r="G861" t="s">
        <v>62</v>
      </c>
      <c r="H861" t="s">
        <v>91</v>
      </c>
      <c r="I861" t="s">
        <v>64</v>
      </c>
      <c r="J861" t="s">
        <v>53</v>
      </c>
      <c r="K861" t="s">
        <v>66</v>
      </c>
      <c r="L861" t="s">
        <v>55</v>
      </c>
      <c r="M861" t="s">
        <v>68</v>
      </c>
      <c r="N861" t="s">
        <v>69</v>
      </c>
      <c r="O861" t="s">
        <v>120</v>
      </c>
      <c r="P861">
        <v>71</v>
      </c>
      <c r="Q861">
        <v>75</v>
      </c>
      <c r="R861">
        <v>72</v>
      </c>
      <c r="S861">
        <v>2</v>
      </c>
      <c r="T861">
        <f t="shared" si="117"/>
        <v>70</v>
      </c>
      <c r="U861">
        <v>70</v>
      </c>
      <c r="V861">
        <f t="shared" si="118"/>
        <v>0</v>
      </c>
      <c r="W861" s="3">
        <f t="shared" si="119"/>
        <v>2.7777777777777776E-2</v>
      </c>
      <c r="X861">
        <v>33</v>
      </c>
      <c r="Y861" s="4">
        <v>2.2999999999999998</v>
      </c>
      <c r="Z861" s="4">
        <v>1.9</v>
      </c>
      <c r="AA861" s="5">
        <v>33861.949999999997</v>
      </c>
      <c r="AB861" s="5">
        <f t="shared" si="120"/>
        <v>2370336.5</v>
      </c>
      <c r="AC861" s="5">
        <v>22474.66</v>
      </c>
      <c r="AD861" s="5">
        <f t="shared" si="121"/>
        <v>1618175.52</v>
      </c>
      <c r="AE861" s="5">
        <v>117758.55</v>
      </c>
      <c r="AF861" s="5">
        <v>34323.279999999999</v>
      </c>
      <c r="AG861" s="5">
        <v>9852.83</v>
      </c>
      <c r="AH861" s="5">
        <v>2755</v>
      </c>
      <c r="AI861" s="5">
        <v>6400</v>
      </c>
      <c r="AJ861">
        <v>1</v>
      </c>
      <c r="AK861" s="5">
        <v>8750.41</v>
      </c>
      <c r="AL861" s="5">
        <v>0</v>
      </c>
      <c r="AM861" s="5">
        <v>47935.1</v>
      </c>
      <c r="AN861">
        <v>4</v>
      </c>
      <c r="AO861">
        <v>4</v>
      </c>
      <c r="AP861" t="str">
        <f t="shared" si="122"/>
        <v>Yes</v>
      </c>
      <c r="AQ861">
        <v>1</v>
      </c>
      <c r="AR861" s="5">
        <f t="shared" si="123"/>
        <v>1845950.69</v>
      </c>
      <c r="AS861" s="5">
        <f t="shared" si="124"/>
        <v>524385.81000000006</v>
      </c>
      <c r="AT861" t="s">
        <v>59</v>
      </c>
      <c r="AU861" t="s">
        <v>6194</v>
      </c>
      <c r="AV861" t="s">
        <v>6195</v>
      </c>
      <c r="AW861" t="s">
        <v>6183</v>
      </c>
      <c r="AX861" t="s">
        <v>6167</v>
      </c>
      <c r="AY861">
        <v>73</v>
      </c>
      <c r="AZ861">
        <v>0</v>
      </c>
      <c r="BA861">
        <v>0</v>
      </c>
      <c r="BB861" t="s">
        <v>6168</v>
      </c>
      <c r="BC861">
        <v>0</v>
      </c>
      <c r="BD861">
        <v>0</v>
      </c>
      <c r="BE861" t="s">
        <v>6169</v>
      </c>
      <c r="BF861" t="s">
        <v>6170</v>
      </c>
      <c r="BG861">
        <v>1</v>
      </c>
      <c r="BH861" t="s">
        <v>6179</v>
      </c>
      <c r="BI861">
        <v>28</v>
      </c>
      <c r="BJ861" t="s">
        <v>6172</v>
      </c>
      <c r="BK861">
        <v>0</v>
      </c>
      <c r="BL861">
        <v>80</v>
      </c>
      <c r="BM861" s="3">
        <f t="shared" si="125"/>
        <v>0.9</v>
      </c>
    </row>
    <row r="862" spans="1:65">
      <c r="A862" t="s">
        <v>990</v>
      </c>
      <c r="B862" s="2">
        <v>45708</v>
      </c>
      <c r="C862" t="s">
        <v>47</v>
      </c>
      <c r="D862" t="s">
        <v>630</v>
      </c>
      <c r="E862">
        <v>2</v>
      </c>
      <c r="F862" t="s">
        <v>72</v>
      </c>
      <c r="G862" t="s">
        <v>50</v>
      </c>
      <c r="H862" t="s">
        <v>73</v>
      </c>
      <c r="I862" t="s">
        <v>74</v>
      </c>
      <c r="J862" t="s">
        <v>81</v>
      </c>
      <c r="K862" t="s">
        <v>75</v>
      </c>
      <c r="L862" t="s">
        <v>92</v>
      </c>
      <c r="M862" t="s">
        <v>56</v>
      </c>
      <c r="N862" t="s">
        <v>76</v>
      </c>
      <c r="O862" t="s">
        <v>70</v>
      </c>
      <c r="P862">
        <v>40</v>
      </c>
      <c r="Q862">
        <v>41</v>
      </c>
      <c r="R862">
        <v>42</v>
      </c>
      <c r="S862">
        <v>1</v>
      </c>
      <c r="T862">
        <f t="shared" si="117"/>
        <v>41</v>
      </c>
      <c r="U862">
        <v>40</v>
      </c>
      <c r="V862">
        <f t="shared" si="118"/>
        <v>1</v>
      </c>
      <c r="W862" s="3">
        <f t="shared" si="119"/>
        <v>2.3809523809523808E-2</v>
      </c>
      <c r="X862">
        <v>32</v>
      </c>
      <c r="Y862" s="4">
        <v>6.7</v>
      </c>
      <c r="Z862" s="4">
        <v>2.4</v>
      </c>
      <c r="AA862" s="5">
        <v>78899.899999999994</v>
      </c>
      <c r="AB862" s="5">
        <f t="shared" si="120"/>
        <v>3155996</v>
      </c>
      <c r="AC862" s="5">
        <v>53412.68</v>
      </c>
      <c r="AD862" s="5">
        <f t="shared" si="121"/>
        <v>2243332.56</v>
      </c>
      <c r="AE862" s="5">
        <v>130099.02</v>
      </c>
      <c r="AF862" s="5">
        <v>34908.67</v>
      </c>
      <c r="AG862" s="5">
        <v>10371.42</v>
      </c>
      <c r="AH862" s="5">
        <v>3480</v>
      </c>
      <c r="AI862" s="5">
        <v>6800</v>
      </c>
      <c r="AJ862">
        <v>0</v>
      </c>
      <c r="AK862" s="5">
        <v>0</v>
      </c>
      <c r="AL862" s="5">
        <v>1505.26</v>
      </c>
      <c r="AM862" s="5">
        <v>25919.279999999999</v>
      </c>
      <c r="AN862">
        <v>4</v>
      </c>
      <c r="AO862">
        <v>3</v>
      </c>
      <c r="AP862" t="str">
        <f t="shared" si="122"/>
        <v>Yes</v>
      </c>
      <c r="AQ862">
        <v>0</v>
      </c>
      <c r="AR862" s="5">
        <f t="shared" si="123"/>
        <v>2456416.21</v>
      </c>
      <c r="AS862" s="5">
        <f t="shared" si="124"/>
        <v>699579.79</v>
      </c>
      <c r="AT862" t="s">
        <v>59</v>
      </c>
      <c r="AU862" t="s">
        <v>6164</v>
      </c>
      <c r="AV862" t="s">
        <v>6165</v>
      </c>
      <c r="AW862" t="s">
        <v>6166</v>
      </c>
      <c r="AX862" t="s">
        <v>6184</v>
      </c>
      <c r="AY862">
        <v>40</v>
      </c>
      <c r="AZ862">
        <v>0</v>
      </c>
      <c r="BA862">
        <v>15</v>
      </c>
      <c r="BB862" t="s">
        <v>6180</v>
      </c>
      <c r="BC862">
        <v>0</v>
      </c>
      <c r="BD862">
        <v>0</v>
      </c>
      <c r="BE862" t="s">
        <v>6169</v>
      </c>
      <c r="BF862" t="s">
        <v>6170</v>
      </c>
      <c r="BG862">
        <v>1</v>
      </c>
      <c r="BH862" t="s">
        <v>6179</v>
      </c>
      <c r="BI862">
        <v>59</v>
      </c>
      <c r="BJ862" t="s">
        <v>6187</v>
      </c>
      <c r="BK862">
        <v>0</v>
      </c>
      <c r="BL862">
        <v>48</v>
      </c>
      <c r="BM862" s="3">
        <f t="shared" si="125"/>
        <v>0.875</v>
      </c>
    </row>
    <row r="863" spans="1:65">
      <c r="A863" t="s">
        <v>991</v>
      </c>
      <c r="B863" s="2">
        <v>45708</v>
      </c>
      <c r="C863" t="s">
        <v>47</v>
      </c>
      <c r="D863" t="s">
        <v>630</v>
      </c>
      <c r="E863">
        <v>2</v>
      </c>
      <c r="F863" t="s">
        <v>61</v>
      </c>
      <c r="G863" t="s">
        <v>62</v>
      </c>
      <c r="H863" t="s">
        <v>104</v>
      </c>
      <c r="I863" t="s">
        <v>64</v>
      </c>
      <c r="J863" t="s">
        <v>81</v>
      </c>
      <c r="K863" t="s">
        <v>66</v>
      </c>
      <c r="L863" t="s">
        <v>67</v>
      </c>
      <c r="M863" t="s">
        <v>68</v>
      </c>
      <c r="N863" t="s">
        <v>69</v>
      </c>
      <c r="O863" t="s">
        <v>82</v>
      </c>
      <c r="P863">
        <v>34</v>
      </c>
      <c r="Q863">
        <v>36</v>
      </c>
      <c r="R863">
        <v>35</v>
      </c>
      <c r="S863">
        <v>1</v>
      </c>
      <c r="T863">
        <f t="shared" si="117"/>
        <v>34</v>
      </c>
      <c r="U863">
        <v>34</v>
      </c>
      <c r="V863">
        <f t="shared" si="118"/>
        <v>0</v>
      </c>
      <c r="W863" s="3">
        <f t="shared" si="119"/>
        <v>2.8571428571428571E-2</v>
      </c>
      <c r="X863">
        <v>28</v>
      </c>
      <c r="Y863" s="4">
        <v>5.8</v>
      </c>
      <c r="Z863" s="4">
        <v>1.5</v>
      </c>
      <c r="AA863" s="5">
        <v>72666.850000000006</v>
      </c>
      <c r="AB863" s="5">
        <f t="shared" si="120"/>
        <v>2470672.9</v>
      </c>
      <c r="AC863" s="5">
        <v>49669.46</v>
      </c>
      <c r="AD863" s="5">
        <f t="shared" si="121"/>
        <v>1738431.1</v>
      </c>
      <c r="AE863" s="5">
        <v>104563.07</v>
      </c>
      <c r="AF863" s="5">
        <v>29450.07</v>
      </c>
      <c r="AG863" s="5">
        <v>9406.18</v>
      </c>
      <c r="AH863" s="5">
        <v>2175</v>
      </c>
      <c r="AI863" s="5">
        <v>6800</v>
      </c>
      <c r="AJ863">
        <v>0</v>
      </c>
      <c r="AK863" s="5">
        <v>0</v>
      </c>
      <c r="AL863" s="5">
        <v>0</v>
      </c>
      <c r="AM863" s="5">
        <v>22236.17</v>
      </c>
      <c r="AN863">
        <v>4</v>
      </c>
      <c r="AO863">
        <v>4</v>
      </c>
      <c r="AP863" t="str">
        <f t="shared" si="122"/>
        <v>Yes</v>
      </c>
      <c r="AQ863">
        <v>0</v>
      </c>
      <c r="AR863" s="5">
        <f t="shared" si="123"/>
        <v>1913061.59</v>
      </c>
      <c r="AS863" s="5">
        <f t="shared" si="124"/>
        <v>557611.31000000006</v>
      </c>
      <c r="AT863" t="s">
        <v>116</v>
      </c>
      <c r="AU863" t="s">
        <v>6164</v>
      </c>
      <c r="AV863" t="s">
        <v>6165</v>
      </c>
      <c r="AW863" t="s">
        <v>6166</v>
      </c>
      <c r="AX863" t="s">
        <v>6167</v>
      </c>
      <c r="AY863">
        <v>36</v>
      </c>
      <c r="AZ863">
        <v>0</v>
      </c>
      <c r="BA863">
        <v>0</v>
      </c>
      <c r="BB863" t="s">
        <v>6168</v>
      </c>
      <c r="BC863">
        <v>0</v>
      </c>
      <c r="BD863">
        <v>0</v>
      </c>
      <c r="BE863" t="s">
        <v>6169</v>
      </c>
      <c r="BF863" t="s">
        <v>6170</v>
      </c>
      <c r="BG863">
        <v>0</v>
      </c>
      <c r="BH863" t="s">
        <v>6171</v>
      </c>
      <c r="BI863">
        <v>38</v>
      </c>
      <c r="BJ863" t="s">
        <v>6172</v>
      </c>
      <c r="BK863">
        <v>0</v>
      </c>
      <c r="BL863">
        <v>45</v>
      </c>
      <c r="BM863" s="3">
        <f t="shared" si="125"/>
        <v>0.77777777777777779</v>
      </c>
    </row>
    <row r="864" spans="1:65">
      <c r="A864" t="s">
        <v>992</v>
      </c>
      <c r="B864" s="2">
        <v>45709</v>
      </c>
      <c r="C864" t="s">
        <v>47</v>
      </c>
      <c r="D864" t="s">
        <v>630</v>
      </c>
      <c r="E864">
        <v>2</v>
      </c>
      <c r="F864" t="s">
        <v>49</v>
      </c>
      <c r="G864" t="s">
        <v>79</v>
      </c>
      <c r="H864" t="s">
        <v>262</v>
      </c>
      <c r="I864" t="s">
        <v>64</v>
      </c>
      <c r="J864" t="s">
        <v>81</v>
      </c>
      <c r="K864" t="s">
        <v>75</v>
      </c>
      <c r="L864" t="s">
        <v>87</v>
      </c>
      <c r="M864" t="s">
        <v>56</v>
      </c>
      <c r="N864" t="s">
        <v>76</v>
      </c>
      <c r="O864" t="s">
        <v>120</v>
      </c>
      <c r="P864">
        <v>35</v>
      </c>
      <c r="Q864">
        <v>36</v>
      </c>
      <c r="R864">
        <v>36</v>
      </c>
      <c r="S864">
        <v>1</v>
      </c>
      <c r="T864">
        <f t="shared" si="117"/>
        <v>35</v>
      </c>
      <c r="U864">
        <v>34</v>
      </c>
      <c r="V864">
        <f t="shared" si="118"/>
        <v>1</v>
      </c>
      <c r="W864" s="3">
        <f t="shared" si="119"/>
        <v>2.7777777777777776E-2</v>
      </c>
      <c r="X864">
        <v>10</v>
      </c>
      <c r="Y864" s="4">
        <v>2.5</v>
      </c>
      <c r="Z864" s="4">
        <v>1.5</v>
      </c>
      <c r="AA864" s="5">
        <v>78047.240000000005</v>
      </c>
      <c r="AB864" s="5">
        <f t="shared" si="120"/>
        <v>2653606.16</v>
      </c>
      <c r="AC864" s="5">
        <v>54082.3</v>
      </c>
      <c r="AD864" s="5">
        <f t="shared" si="121"/>
        <v>1946962.8</v>
      </c>
      <c r="AE864" s="5">
        <v>105111.89</v>
      </c>
      <c r="AF864" s="5">
        <v>32115.57</v>
      </c>
      <c r="AG864" s="5">
        <v>7485.31</v>
      </c>
      <c r="AH864" s="5">
        <v>2175</v>
      </c>
      <c r="AI864" s="5">
        <v>6800</v>
      </c>
      <c r="AJ864">
        <v>0</v>
      </c>
      <c r="AK864" s="5">
        <v>0</v>
      </c>
      <c r="AL864" s="5">
        <v>1531.73</v>
      </c>
      <c r="AM864" s="5">
        <v>23406.7</v>
      </c>
      <c r="AN864">
        <v>4</v>
      </c>
      <c r="AO864">
        <v>4</v>
      </c>
      <c r="AP864" t="str">
        <f t="shared" si="122"/>
        <v>Yes</v>
      </c>
      <c r="AQ864">
        <v>1</v>
      </c>
      <c r="AR864" s="5">
        <f t="shared" si="123"/>
        <v>2125589</v>
      </c>
      <c r="AS864" s="5">
        <f t="shared" si="124"/>
        <v>528017.16</v>
      </c>
      <c r="AT864" t="s">
        <v>59</v>
      </c>
      <c r="AU864" t="s">
        <v>6164</v>
      </c>
      <c r="AV864" t="s">
        <v>6165</v>
      </c>
      <c r="AW864" t="s">
        <v>6166</v>
      </c>
      <c r="AX864" t="s">
        <v>6184</v>
      </c>
      <c r="AY864">
        <v>36</v>
      </c>
      <c r="AZ864">
        <v>0</v>
      </c>
      <c r="BA864">
        <v>17</v>
      </c>
      <c r="BB864" t="s">
        <v>6191</v>
      </c>
      <c r="BC864">
        <v>0</v>
      </c>
      <c r="BD864">
        <v>0</v>
      </c>
      <c r="BE864" t="s">
        <v>6169</v>
      </c>
      <c r="BF864" t="s">
        <v>6170</v>
      </c>
      <c r="BG864">
        <v>0</v>
      </c>
      <c r="BH864" t="s">
        <v>6171</v>
      </c>
      <c r="BI864">
        <v>16</v>
      </c>
      <c r="BJ864" t="s">
        <v>6172</v>
      </c>
      <c r="BK864">
        <v>0</v>
      </c>
      <c r="BL864">
        <v>47</v>
      </c>
      <c r="BM864" s="3">
        <f t="shared" si="125"/>
        <v>0.76595744680851063</v>
      </c>
    </row>
    <row r="865" spans="1:65">
      <c r="A865" t="s">
        <v>993</v>
      </c>
      <c r="B865" s="2">
        <v>45709</v>
      </c>
      <c r="C865" t="s">
        <v>47</v>
      </c>
      <c r="D865" t="s">
        <v>630</v>
      </c>
      <c r="E865">
        <v>2</v>
      </c>
      <c r="F865" t="s">
        <v>78</v>
      </c>
      <c r="G865" t="s">
        <v>79</v>
      </c>
      <c r="H865" t="s">
        <v>136</v>
      </c>
      <c r="I865" t="s">
        <v>52</v>
      </c>
      <c r="J865" t="s">
        <v>81</v>
      </c>
      <c r="K865" t="s">
        <v>66</v>
      </c>
      <c r="L865" t="s">
        <v>67</v>
      </c>
      <c r="M865" t="s">
        <v>56</v>
      </c>
      <c r="N865" t="s">
        <v>94</v>
      </c>
      <c r="O865" t="s">
        <v>120</v>
      </c>
      <c r="P865">
        <v>41</v>
      </c>
      <c r="Q865">
        <v>41</v>
      </c>
      <c r="R865">
        <v>39</v>
      </c>
      <c r="S865">
        <v>2</v>
      </c>
      <c r="T865">
        <f t="shared" si="117"/>
        <v>37</v>
      </c>
      <c r="U865">
        <v>37</v>
      </c>
      <c r="V865">
        <f t="shared" si="118"/>
        <v>0</v>
      </c>
      <c r="W865" s="3">
        <f t="shared" si="119"/>
        <v>5.128205128205128E-2</v>
      </c>
      <c r="X865">
        <v>27</v>
      </c>
      <c r="Y865" s="4">
        <v>6.8</v>
      </c>
      <c r="Z865" s="4">
        <v>1.7</v>
      </c>
      <c r="AA865" s="5">
        <v>73164.55</v>
      </c>
      <c r="AB865" s="5">
        <f t="shared" si="120"/>
        <v>2707088.35</v>
      </c>
      <c r="AC865" s="5">
        <v>51419.1</v>
      </c>
      <c r="AD865" s="5">
        <f t="shared" si="121"/>
        <v>2005344.9</v>
      </c>
      <c r="AE865" s="5">
        <v>125033.7</v>
      </c>
      <c r="AF865" s="5">
        <v>36877.660000000003</v>
      </c>
      <c r="AG865" s="5">
        <v>9833.39</v>
      </c>
      <c r="AH865" s="5">
        <v>2465</v>
      </c>
      <c r="AI865" s="5">
        <v>13600</v>
      </c>
      <c r="AJ865">
        <v>0</v>
      </c>
      <c r="AK865" s="5">
        <v>0</v>
      </c>
      <c r="AL865" s="5">
        <v>0</v>
      </c>
      <c r="AM865" s="5">
        <v>24407.41</v>
      </c>
      <c r="AN865">
        <v>4</v>
      </c>
      <c r="AO865">
        <v>4</v>
      </c>
      <c r="AP865" t="str">
        <f t="shared" si="122"/>
        <v>Yes</v>
      </c>
      <c r="AQ865">
        <v>1</v>
      </c>
      <c r="AR865" s="5">
        <f t="shared" si="123"/>
        <v>2217562.06</v>
      </c>
      <c r="AS865" s="5">
        <f t="shared" si="124"/>
        <v>489526.29</v>
      </c>
      <c r="AT865" t="s">
        <v>116</v>
      </c>
      <c r="AU865" t="s">
        <v>6164</v>
      </c>
      <c r="AV865" t="s">
        <v>6165</v>
      </c>
      <c r="AW865" t="s">
        <v>6166</v>
      </c>
      <c r="AX865" t="s">
        <v>6167</v>
      </c>
      <c r="AY865">
        <v>41</v>
      </c>
      <c r="AZ865">
        <v>0</v>
      </c>
      <c r="BA865">
        <v>0</v>
      </c>
      <c r="BB865" t="s">
        <v>6168</v>
      </c>
      <c r="BC865">
        <v>0</v>
      </c>
      <c r="BD865">
        <v>0</v>
      </c>
      <c r="BE865" t="s">
        <v>6169</v>
      </c>
      <c r="BF865" t="s">
        <v>6176</v>
      </c>
      <c r="BG865">
        <v>1</v>
      </c>
      <c r="BH865" t="s">
        <v>6179</v>
      </c>
      <c r="BI865">
        <v>42</v>
      </c>
      <c r="BJ865" t="s">
        <v>6172</v>
      </c>
      <c r="BK865">
        <v>0</v>
      </c>
      <c r="BL865">
        <v>48</v>
      </c>
      <c r="BM865" s="3">
        <f t="shared" si="125"/>
        <v>0.8125</v>
      </c>
    </row>
    <row r="866" spans="1:65">
      <c r="A866" t="s">
        <v>994</v>
      </c>
      <c r="B866" s="2">
        <v>45709</v>
      </c>
      <c r="C866" t="s">
        <v>47</v>
      </c>
      <c r="D866" t="s">
        <v>630</v>
      </c>
      <c r="E866">
        <v>2</v>
      </c>
      <c r="F866" t="s">
        <v>72</v>
      </c>
      <c r="G866" t="s">
        <v>62</v>
      </c>
      <c r="H866" t="s">
        <v>155</v>
      </c>
      <c r="I866" t="s">
        <v>64</v>
      </c>
      <c r="J866" t="s">
        <v>65</v>
      </c>
      <c r="K866" t="s">
        <v>75</v>
      </c>
      <c r="L866" t="s">
        <v>87</v>
      </c>
      <c r="M866" t="s">
        <v>68</v>
      </c>
      <c r="N866" t="s">
        <v>109</v>
      </c>
      <c r="O866" t="s">
        <v>120</v>
      </c>
      <c r="P866">
        <v>57</v>
      </c>
      <c r="Q866">
        <v>57</v>
      </c>
      <c r="R866">
        <v>59</v>
      </c>
      <c r="S866">
        <v>1</v>
      </c>
      <c r="T866">
        <f t="shared" si="117"/>
        <v>58</v>
      </c>
      <c r="U866">
        <v>56</v>
      </c>
      <c r="V866">
        <f t="shared" si="118"/>
        <v>2</v>
      </c>
      <c r="W866" s="3">
        <f t="shared" si="119"/>
        <v>1.6949152542372881E-2</v>
      </c>
      <c r="X866">
        <v>12</v>
      </c>
      <c r="Y866" s="4">
        <v>9.9</v>
      </c>
      <c r="Z866" s="4">
        <v>2.1</v>
      </c>
      <c r="AA866" s="5">
        <v>51971.48</v>
      </c>
      <c r="AB866" s="5">
        <f t="shared" si="120"/>
        <v>2910402.88</v>
      </c>
      <c r="AC866" s="5">
        <v>34266.75</v>
      </c>
      <c r="AD866" s="5">
        <f t="shared" si="121"/>
        <v>2021738.25</v>
      </c>
      <c r="AE866" s="5">
        <v>126178.03</v>
      </c>
      <c r="AF866" s="5">
        <v>36120.68</v>
      </c>
      <c r="AG866" s="5">
        <v>7971.51</v>
      </c>
      <c r="AH866" s="5">
        <v>3045</v>
      </c>
      <c r="AI866" s="5">
        <v>4600</v>
      </c>
      <c r="AJ866">
        <v>1</v>
      </c>
      <c r="AK866" s="5">
        <v>12988.84</v>
      </c>
      <c r="AL866" s="5">
        <v>2047.65</v>
      </c>
      <c r="AM866" s="5">
        <v>82719.839999999997</v>
      </c>
      <c r="AN866">
        <v>8</v>
      </c>
      <c r="AO866">
        <v>8</v>
      </c>
      <c r="AP866" t="str">
        <f t="shared" si="122"/>
        <v>Yes</v>
      </c>
      <c r="AQ866">
        <v>2</v>
      </c>
      <c r="AR866" s="5">
        <f t="shared" si="123"/>
        <v>2297409.7999999998</v>
      </c>
      <c r="AS866" s="5">
        <f t="shared" si="124"/>
        <v>612993.07999999996</v>
      </c>
      <c r="AT866" t="s">
        <v>59</v>
      </c>
      <c r="AU866" t="s">
        <v>6194</v>
      </c>
      <c r="AV866" t="s">
        <v>6195</v>
      </c>
      <c r="AW866" t="s">
        <v>6183</v>
      </c>
      <c r="AX866" t="s">
        <v>6177</v>
      </c>
      <c r="AY866">
        <v>60</v>
      </c>
      <c r="AZ866">
        <v>0</v>
      </c>
      <c r="BA866">
        <v>19</v>
      </c>
      <c r="BB866" t="s">
        <v>6180</v>
      </c>
      <c r="BC866">
        <v>0</v>
      </c>
      <c r="BD866">
        <v>0</v>
      </c>
      <c r="BE866" t="s">
        <v>6169</v>
      </c>
      <c r="BF866" t="s">
        <v>6170</v>
      </c>
      <c r="BG866">
        <v>0</v>
      </c>
      <c r="BH866" t="s">
        <v>6171</v>
      </c>
      <c r="BI866">
        <v>16</v>
      </c>
      <c r="BJ866" t="s">
        <v>6172</v>
      </c>
      <c r="BK866">
        <v>0</v>
      </c>
      <c r="BL866">
        <v>67</v>
      </c>
      <c r="BM866" s="3">
        <f t="shared" si="125"/>
        <v>0.88059701492537312</v>
      </c>
    </row>
    <row r="867" spans="1:65">
      <c r="A867" t="s">
        <v>995</v>
      </c>
      <c r="B867" s="2">
        <v>45709</v>
      </c>
      <c r="C867" t="s">
        <v>47</v>
      </c>
      <c r="D867" t="s">
        <v>630</v>
      </c>
      <c r="E867">
        <v>2</v>
      </c>
      <c r="F867" t="s">
        <v>78</v>
      </c>
      <c r="G867" t="s">
        <v>79</v>
      </c>
      <c r="H867" t="s">
        <v>136</v>
      </c>
      <c r="I867" t="s">
        <v>74</v>
      </c>
      <c r="J867" t="s">
        <v>65</v>
      </c>
      <c r="K867" t="s">
        <v>54</v>
      </c>
      <c r="L867" t="s">
        <v>67</v>
      </c>
      <c r="M867" t="s">
        <v>56</v>
      </c>
      <c r="N867" t="s">
        <v>69</v>
      </c>
      <c r="O867" t="s">
        <v>58</v>
      </c>
      <c r="P867">
        <v>43</v>
      </c>
      <c r="Q867">
        <v>45</v>
      </c>
      <c r="R867">
        <v>44</v>
      </c>
      <c r="S867">
        <v>1</v>
      </c>
      <c r="T867">
        <f t="shared" si="117"/>
        <v>43</v>
      </c>
      <c r="U867">
        <v>42</v>
      </c>
      <c r="V867">
        <f t="shared" si="118"/>
        <v>1</v>
      </c>
      <c r="W867" s="3">
        <f t="shared" si="119"/>
        <v>2.2727272727272728E-2</v>
      </c>
      <c r="X867">
        <v>36</v>
      </c>
      <c r="Y867" s="4">
        <v>2.9</v>
      </c>
      <c r="Z867" s="4">
        <v>1.8</v>
      </c>
      <c r="AA867" s="5">
        <v>56469.42</v>
      </c>
      <c r="AB867" s="5">
        <f t="shared" si="120"/>
        <v>2371715.64</v>
      </c>
      <c r="AC867" s="5">
        <v>33872.449999999997</v>
      </c>
      <c r="AD867" s="5">
        <f t="shared" si="121"/>
        <v>1490387.8</v>
      </c>
      <c r="AE867" s="5">
        <v>97671.89</v>
      </c>
      <c r="AF867" s="5">
        <v>30022.87</v>
      </c>
      <c r="AG867" s="5">
        <v>10275.780000000001</v>
      </c>
      <c r="AH867" s="5">
        <v>2610</v>
      </c>
      <c r="AI867" s="5">
        <v>4600</v>
      </c>
      <c r="AJ867">
        <v>0</v>
      </c>
      <c r="AK867" s="5">
        <v>0</v>
      </c>
      <c r="AL867" s="5">
        <v>936.77</v>
      </c>
      <c r="AM867" s="5">
        <v>26311.33</v>
      </c>
      <c r="AN867">
        <v>4</v>
      </c>
      <c r="AO867">
        <v>4</v>
      </c>
      <c r="AP867" t="str">
        <f t="shared" si="122"/>
        <v>Yes</v>
      </c>
      <c r="AQ867">
        <v>0</v>
      </c>
      <c r="AR867" s="5">
        <f t="shared" si="123"/>
        <v>1662816.44</v>
      </c>
      <c r="AS867" s="5">
        <f t="shared" si="124"/>
        <v>708899.2</v>
      </c>
      <c r="AT867" t="s">
        <v>59</v>
      </c>
      <c r="AU867" t="s">
        <v>6164</v>
      </c>
      <c r="AV867" t="s">
        <v>6165</v>
      </c>
      <c r="AW867" t="s">
        <v>6166</v>
      </c>
      <c r="AX867" t="s">
        <v>6167</v>
      </c>
      <c r="AY867">
        <v>46</v>
      </c>
      <c r="AZ867">
        <v>0</v>
      </c>
      <c r="BA867">
        <v>15</v>
      </c>
      <c r="BB867" t="s">
        <v>6198</v>
      </c>
      <c r="BC867">
        <v>0</v>
      </c>
      <c r="BD867">
        <v>0</v>
      </c>
      <c r="BE867" t="s">
        <v>6169</v>
      </c>
      <c r="BF867" t="s">
        <v>6170</v>
      </c>
      <c r="BG867">
        <v>1</v>
      </c>
      <c r="BH867" t="s">
        <v>6179</v>
      </c>
      <c r="BI867">
        <v>41</v>
      </c>
      <c r="BJ867" t="s">
        <v>6172</v>
      </c>
      <c r="BK867">
        <v>0</v>
      </c>
      <c r="BL867">
        <v>64</v>
      </c>
      <c r="BM867" s="3">
        <f t="shared" si="125"/>
        <v>0.6875</v>
      </c>
    </row>
    <row r="868" spans="1:65">
      <c r="A868" t="s">
        <v>996</v>
      </c>
      <c r="B868" s="2">
        <v>45709</v>
      </c>
      <c r="C868" t="s">
        <v>47</v>
      </c>
      <c r="D868" t="s">
        <v>630</v>
      </c>
      <c r="E868">
        <v>2</v>
      </c>
      <c r="F868" t="s">
        <v>78</v>
      </c>
      <c r="G868" t="s">
        <v>50</v>
      </c>
      <c r="H868" t="s">
        <v>181</v>
      </c>
      <c r="I868" t="s">
        <v>52</v>
      </c>
      <c r="J868" t="s">
        <v>65</v>
      </c>
      <c r="K868" t="s">
        <v>66</v>
      </c>
      <c r="L868" t="s">
        <v>55</v>
      </c>
      <c r="M868" t="s">
        <v>56</v>
      </c>
      <c r="N868" t="s">
        <v>69</v>
      </c>
      <c r="O868" t="s">
        <v>82</v>
      </c>
      <c r="P868">
        <v>46</v>
      </c>
      <c r="Q868">
        <v>49</v>
      </c>
      <c r="R868">
        <v>46</v>
      </c>
      <c r="S868">
        <v>1</v>
      </c>
      <c r="T868">
        <f t="shared" si="117"/>
        <v>45</v>
      </c>
      <c r="U868">
        <v>45</v>
      </c>
      <c r="V868">
        <f t="shared" si="118"/>
        <v>0</v>
      </c>
      <c r="W868" s="3">
        <f t="shared" si="119"/>
        <v>2.1739130434782608E-2</v>
      </c>
      <c r="X868">
        <v>44</v>
      </c>
      <c r="Y868" s="4">
        <v>6.1</v>
      </c>
      <c r="Z868" s="4">
        <v>1.3</v>
      </c>
      <c r="AA868" s="5">
        <v>49136.88</v>
      </c>
      <c r="AB868" s="5">
        <f t="shared" si="120"/>
        <v>2211159.6</v>
      </c>
      <c r="AC868" s="5">
        <v>35081.449999999997</v>
      </c>
      <c r="AD868" s="5">
        <f t="shared" si="121"/>
        <v>1613746.7</v>
      </c>
      <c r="AE868" s="5">
        <v>108435.27</v>
      </c>
      <c r="AF868" s="5">
        <v>33090.519999999997</v>
      </c>
      <c r="AG868" s="5">
        <v>10747.27</v>
      </c>
      <c r="AH868" s="5">
        <v>1885</v>
      </c>
      <c r="AI868" s="5">
        <v>4600</v>
      </c>
      <c r="AJ868">
        <v>0</v>
      </c>
      <c r="AK868" s="5">
        <v>0</v>
      </c>
      <c r="AL868" s="5">
        <v>0</v>
      </c>
      <c r="AM868" s="5">
        <v>30352.23</v>
      </c>
      <c r="AN868">
        <v>4</v>
      </c>
      <c r="AO868">
        <v>5</v>
      </c>
      <c r="AP868" t="str">
        <f t="shared" si="122"/>
        <v>No</v>
      </c>
      <c r="AQ868">
        <v>2</v>
      </c>
      <c r="AR868" s="5">
        <f t="shared" si="123"/>
        <v>1802856.99</v>
      </c>
      <c r="AS868" s="5">
        <f t="shared" si="124"/>
        <v>408302.61</v>
      </c>
      <c r="AT868" t="s">
        <v>59</v>
      </c>
      <c r="AU868" t="s">
        <v>6164</v>
      </c>
      <c r="AV868" t="s">
        <v>6165</v>
      </c>
      <c r="AW868" t="s">
        <v>6166</v>
      </c>
      <c r="AX868" t="s">
        <v>6167</v>
      </c>
      <c r="AY868">
        <v>50</v>
      </c>
      <c r="AZ868">
        <v>2</v>
      </c>
      <c r="BA868">
        <v>0</v>
      </c>
      <c r="BB868" t="s">
        <v>6168</v>
      </c>
      <c r="BC868">
        <v>0</v>
      </c>
      <c r="BD868">
        <v>1</v>
      </c>
      <c r="BE868" t="s">
        <v>6188</v>
      </c>
      <c r="BF868" t="s">
        <v>6170</v>
      </c>
      <c r="BG868">
        <v>1</v>
      </c>
      <c r="BH868" t="s">
        <v>6186</v>
      </c>
      <c r="BI868">
        <v>25</v>
      </c>
      <c r="BJ868" t="s">
        <v>6172</v>
      </c>
      <c r="BK868">
        <v>0</v>
      </c>
      <c r="BL868">
        <v>58</v>
      </c>
      <c r="BM868" s="3">
        <f t="shared" si="125"/>
        <v>0.7931034482758621</v>
      </c>
    </row>
    <row r="869" spans="1:65">
      <c r="A869" t="s">
        <v>997</v>
      </c>
      <c r="B869" s="2">
        <v>45709</v>
      </c>
      <c r="C869" t="s">
        <v>47</v>
      </c>
      <c r="D869" t="s">
        <v>630</v>
      </c>
      <c r="E869">
        <v>2</v>
      </c>
      <c r="F869" t="s">
        <v>49</v>
      </c>
      <c r="G869" t="s">
        <v>50</v>
      </c>
      <c r="H869" t="s">
        <v>89</v>
      </c>
      <c r="I869" t="s">
        <v>74</v>
      </c>
      <c r="J869" t="s">
        <v>53</v>
      </c>
      <c r="K869" t="s">
        <v>75</v>
      </c>
      <c r="L869" t="s">
        <v>67</v>
      </c>
      <c r="M869" t="s">
        <v>56</v>
      </c>
      <c r="N869" t="s">
        <v>109</v>
      </c>
      <c r="O869" t="s">
        <v>82</v>
      </c>
      <c r="P869">
        <v>57</v>
      </c>
      <c r="Q869">
        <v>61</v>
      </c>
      <c r="R869">
        <v>60</v>
      </c>
      <c r="S869">
        <v>2</v>
      </c>
      <c r="T869">
        <f t="shared" si="117"/>
        <v>58</v>
      </c>
      <c r="U869">
        <v>56</v>
      </c>
      <c r="V869">
        <f t="shared" si="118"/>
        <v>2</v>
      </c>
      <c r="W869" s="3">
        <f t="shared" si="119"/>
        <v>3.3333333333333333E-2</v>
      </c>
      <c r="X869">
        <v>15</v>
      </c>
      <c r="Y869" s="4">
        <v>4.8</v>
      </c>
      <c r="Z869" s="4">
        <v>1.2</v>
      </c>
      <c r="AA869" s="5">
        <v>36036.97</v>
      </c>
      <c r="AB869" s="5">
        <f t="shared" si="120"/>
        <v>2018070.32</v>
      </c>
      <c r="AC869" s="5">
        <v>23038.13</v>
      </c>
      <c r="AD869" s="5">
        <f t="shared" si="121"/>
        <v>1382287.8</v>
      </c>
      <c r="AE869" s="5">
        <v>100860.8</v>
      </c>
      <c r="AF869" s="5">
        <v>27322.85</v>
      </c>
      <c r="AG869" s="5">
        <v>7831.59</v>
      </c>
      <c r="AH869" s="5">
        <v>1740</v>
      </c>
      <c r="AI869" s="5">
        <v>6400</v>
      </c>
      <c r="AJ869">
        <v>0</v>
      </c>
      <c r="AK869" s="5">
        <v>0</v>
      </c>
      <c r="AL869" s="5">
        <v>1360.82</v>
      </c>
      <c r="AM869" s="5">
        <v>89181.32</v>
      </c>
      <c r="AN869">
        <v>8</v>
      </c>
      <c r="AO869">
        <v>9</v>
      </c>
      <c r="AP869" t="str">
        <f t="shared" si="122"/>
        <v>No</v>
      </c>
      <c r="AQ869">
        <v>2</v>
      </c>
      <c r="AR869" s="5">
        <f t="shared" si="123"/>
        <v>1616985.18</v>
      </c>
      <c r="AS869" s="5">
        <f t="shared" si="124"/>
        <v>401085.14</v>
      </c>
      <c r="AT869" t="s">
        <v>59</v>
      </c>
      <c r="AU869" t="s">
        <v>6164</v>
      </c>
      <c r="AV869" t="s">
        <v>6165</v>
      </c>
      <c r="AW869" t="s">
        <v>6166</v>
      </c>
      <c r="AX869" t="s">
        <v>6167</v>
      </c>
      <c r="AY869">
        <v>61</v>
      </c>
      <c r="AZ869">
        <v>3</v>
      </c>
      <c r="BA869">
        <v>22</v>
      </c>
      <c r="BB869" t="s">
        <v>6185</v>
      </c>
      <c r="BC869">
        <v>0</v>
      </c>
      <c r="BD869">
        <v>1</v>
      </c>
      <c r="BE869" t="s">
        <v>6188</v>
      </c>
      <c r="BF869" t="s">
        <v>6170</v>
      </c>
      <c r="BG869">
        <v>0</v>
      </c>
      <c r="BH869" t="s">
        <v>6171</v>
      </c>
      <c r="BI869">
        <v>16</v>
      </c>
      <c r="BJ869" t="s">
        <v>6172</v>
      </c>
      <c r="BK869">
        <v>0</v>
      </c>
      <c r="BL869">
        <v>71</v>
      </c>
      <c r="BM869" s="3">
        <f t="shared" si="125"/>
        <v>0.84507042253521125</v>
      </c>
    </row>
    <row r="870" spans="1:65">
      <c r="A870" t="s">
        <v>998</v>
      </c>
      <c r="B870" s="2">
        <v>45709</v>
      </c>
      <c r="C870" t="s">
        <v>47</v>
      </c>
      <c r="D870" t="s">
        <v>630</v>
      </c>
      <c r="E870">
        <v>2</v>
      </c>
      <c r="F870" t="s">
        <v>61</v>
      </c>
      <c r="G870" t="s">
        <v>79</v>
      </c>
      <c r="H870" t="s">
        <v>100</v>
      </c>
      <c r="I870" t="s">
        <v>74</v>
      </c>
      <c r="J870" t="s">
        <v>65</v>
      </c>
      <c r="K870" t="s">
        <v>75</v>
      </c>
      <c r="L870" t="s">
        <v>92</v>
      </c>
      <c r="M870" t="s">
        <v>56</v>
      </c>
      <c r="N870" t="s">
        <v>57</v>
      </c>
      <c r="O870" t="s">
        <v>120</v>
      </c>
      <c r="P870">
        <v>51</v>
      </c>
      <c r="Q870">
        <v>53</v>
      </c>
      <c r="R870">
        <v>51</v>
      </c>
      <c r="S870">
        <v>1</v>
      </c>
      <c r="T870">
        <f t="shared" si="117"/>
        <v>50</v>
      </c>
      <c r="U870">
        <v>50</v>
      </c>
      <c r="V870">
        <f t="shared" si="118"/>
        <v>0</v>
      </c>
      <c r="W870" s="3">
        <f t="shared" si="119"/>
        <v>1.9607843137254902E-2</v>
      </c>
      <c r="X870">
        <v>33</v>
      </c>
      <c r="Y870" s="4">
        <v>5</v>
      </c>
      <c r="Z870" s="4">
        <v>1.4</v>
      </c>
      <c r="AA870" s="5">
        <v>51838.85</v>
      </c>
      <c r="AB870" s="5">
        <f t="shared" si="120"/>
        <v>2591942.5</v>
      </c>
      <c r="AC870" s="5">
        <v>35412.29</v>
      </c>
      <c r="AD870" s="5">
        <f t="shared" si="121"/>
        <v>1806026.79</v>
      </c>
      <c r="AE870" s="5">
        <v>112444.59</v>
      </c>
      <c r="AF870" s="5">
        <v>32283.64</v>
      </c>
      <c r="AG870" s="5">
        <v>10588.13</v>
      </c>
      <c r="AH870" s="5">
        <v>2030</v>
      </c>
      <c r="AI870" s="5">
        <v>4600</v>
      </c>
      <c r="AJ870">
        <v>0</v>
      </c>
      <c r="AK870" s="5">
        <v>0</v>
      </c>
      <c r="AL870" s="5">
        <v>0</v>
      </c>
      <c r="AM870" s="5">
        <v>34528.28</v>
      </c>
      <c r="AN870">
        <v>4</v>
      </c>
      <c r="AO870">
        <v>3</v>
      </c>
      <c r="AP870" t="str">
        <f t="shared" si="122"/>
        <v>Yes</v>
      </c>
      <c r="AQ870">
        <v>1</v>
      </c>
      <c r="AR870" s="5">
        <f t="shared" si="123"/>
        <v>2002501.43</v>
      </c>
      <c r="AS870" s="5">
        <f t="shared" si="124"/>
        <v>589441.06999999995</v>
      </c>
      <c r="AT870" t="s">
        <v>59</v>
      </c>
      <c r="AU870" t="s">
        <v>6164</v>
      </c>
      <c r="AV870" t="s">
        <v>6165</v>
      </c>
      <c r="AW870" t="s">
        <v>6166</v>
      </c>
      <c r="AX870" t="s">
        <v>6167</v>
      </c>
      <c r="AY870">
        <v>54</v>
      </c>
      <c r="AZ870">
        <v>0</v>
      </c>
      <c r="BA870">
        <v>0</v>
      </c>
      <c r="BB870" t="s">
        <v>6168</v>
      </c>
      <c r="BC870">
        <v>0</v>
      </c>
      <c r="BD870">
        <v>0</v>
      </c>
      <c r="BE870" t="s">
        <v>6169</v>
      </c>
      <c r="BF870" t="s">
        <v>6170</v>
      </c>
      <c r="BG870">
        <v>1</v>
      </c>
      <c r="BH870" t="s">
        <v>6179</v>
      </c>
      <c r="BI870">
        <v>32</v>
      </c>
      <c r="BJ870" t="s">
        <v>6172</v>
      </c>
      <c r="BK870">
        <v>0</v>
      </c>
      <c r="BL870">
        <v>64</v>
      </c>
      <c r="BM870" s="3">
        <f t="shared" si="125"/>
        <v>0.796875</v>
      </c>
    </row>
    <row r="871" spans="1:65">
      <c r="A871" t="s">
        <v>999</v>
      </c>
      <c r="B871" s="2">
        <v>45709</v>
      </c>
      <c r="C871" t="s">
        <v>47</v>
      </c>
      <c r="D871" t="s">
        <v>630</v>
      </c>
      <c r="E871">
        <v>2</v>
      </c>
      <c r="F871" t="s">
        <v>72</v>
      </c>
      <c r="G871" t="s">
        <v>79</v>
      </c>
      <c r="H871" t="s">
        <v>213</v>
      </c>
      <c r="I871" t="s">
        <v>74</v>
      </c>
      <c r="J871" t="s">
        <v>65</v>
      </c>
      <c r="K871" t="s">
        <v>66</v>
      </c>
      <c r="L871" t="s">
        <v>87</v>
      </c>
      <c r="M871" t="s">
        <v>56</v>
      </c>
      <c r="N871" t="s">
        <v>76</v>
      </c>
      <c r="O871" t="s">
        <v>120</v>
      </c>
      <c r="P871">
        <v>45</v>
      </c>
      <c r="Q871">
        <v>46</v>
      </c>
      <c r="R871">
        <v>45</v>
      </c>
      <c r="S871">
        <v>1</v>
      </c>
      <c r="T871">
        <f t="shared" si="117"/>
        <v>44</v>
      </c>
      <c r="U871">
        <v>43</v>
      </c>
      <c r="V871">
        <f t="shared" si="118"/>
        <v>1</v>
      </c>
      <c r="W871" s="3">
        <f t="shared" si="119"/>
        <v>2.2222222222222223E-2</v>
      </c>
      <c r="X871">
        <v>33</v>
      </c>
      <c r="Y871" s="4">
        <v>2.9</v>
      </c>
      <c r="Z871" s="4">
        <v>1.3</v>
      </c>
      <c r="AA871" s="5">
        <v>48678.46</v>
      </c>
      <c r="AB871" s="5">
        <f t="shared" si="120"/>
        <v>2093173.78</v>
      </c>
      <c r="AC871" s="5">
        <v>35871.49</v>
      </c>
      <c r="AD871" s="5">
        <f t="shared" si="121"/>
        <v>1614217.05</v>
      </c>
      <c r="AE871" s="5">
        <v>101582.75</v>
      </c>
      <c r="AF871" s="5">
        <v>29582.58</v>
      </c>
      <c r="AG871" s="5">
        <v>9690.49</v>
      </c>
      <c r="AH871" s="5">
        <v>1885</v>
      </c>
      <c r="AI871" s="5">
        <v>4600</v>
      </c>
      <c r="AJ871">
        <v>0</v>
      </c>
      <c r="AK871" s="5">
        <v>0</v>
      </c>
      <c r="AL871" s="5">
        <v>951.29</v>
      </c>
      <c r="AM871" s="5">
        <v>30062.240000000002</v>
      </c>
      <c r="AN871">
        <v>4</v>
      </c>
      <c r="AO871">
        <v>3</v>
      </c>
      <c r="AP871" t="str">
        <f t="shared" si="122"/>
        <v>Yes</v>
      </c>
      <c r="AQ871">
        <v>1</v>
      </c>
      <c r="AR871" s="5">
        <f t="shared" si="123"/>
        <v>1792571.4</v>
      </c>
      <c r="AS871" s="5">
        <f t="shared" si="124"/>
        <v>300602.38</v>
      </c>
      <c r="AT871" t="s">
        <v>59</v>
      </c>
      <c r="AU871" t="s">
        <v>6164</v>
      </c>
      <c r="AV871" t="s">
        <v>6165</v>
      </c>
      <c r="AW871" t="s">
        <v>6166</v>
      </c>
      <c r="AX871" t="s">
        <v>6167</v>
      </c>
      <c r="AY871">
        <v>48</v>
      </c>
      <c r="AZ871">
        <v>0</v>
      </c>
      <c r="BA871">
        <v>17</v>
      </c>
      <c r="BB871" t="s">
        <v>6198</v>
      </c>
      <c r="BC871">
        <v>0</v>
      </c>
      <c r="BD871">
        <v>0</v>
      </c>
      <c r="BE871" t="s">
        <v>6169</v>
      </c>
      <c r="BF871" t="s">
        <v>6170</v>
      </c>
      <c r="BG871">
        <v>1</v>
      </c>
      <c r="BH871" t="s">
        <v>6186</v>
      </c>
      <c r="BI871">
        <v>46</v>
      </c>
      <c r="BJ871" t="s">
        <v>6172</v>
      </c>
      <c r="BK871">
        <v>0</v>
      </c>
      <c r="BL871">
        <v>59</v>
      </c>
      <c r="BM871" s="3">
        <f t="shared" si="125"/>
        <v>0.76271186440677963</v>
      </c>
    </row>
    <row r="872" spans="1:65">
      <c r="A872" t="s">
        <v>1000</v>
      </c>
      <c r="B872" s="2">
        <v>45709</v>
      </c>
      <c r="C872" t="s">
        <v>47</v>
      </c>
      <c r="D872" t="s">
        <v>630</v>
      </c>
      <c r="E872">
        <v>2</v>
      </c>
      <c r="F872" t="s">
        <v>72</v>
      </c>
      <c r="G872" t="s">
        <v>79</v>
      </c>
      <c r="H872" t="s">
        <v>102</v>
      </c>
      <c r="I872" t="s">
        <v>74</v>
      </c>
      <c r="J872" t="s">
        <v>65</v>
      </c>
      <c r="K872" t="s">
        <v>75</v>
      </c>
      <c r="L872" t="s">
        <v>55</v>
      </c>
      <c r="M872" t="s">
        <v>56</v>
      </c>
      <c r="N872" t="s">
        <v>69</v>
      </c>
      <c r="O872" t="s">
        <v>70</v>
      </c>
      <c r="P872">
        <v>48</v>
      </c>
      <c r="Q872">
        <v>51</v>
      </c>
      <c r="R872">
        <v>51</v>
      </c>
      <c r="S872">
        <v>1</v>
      </c>
      <c r="T872">
        <f t="shared" si="117"/>
        <v>50</v>
      </c>
      <c r="U872">
        <v>48</v>
      </c>
      <c r="V872">
        <f t="shared" si="118"/>
        <v>2</v>
      </c>
      <c r="W872" s="3">
        <f t="shared" si="119"/>
        <v>1.9607843137254902E-2</v>
      </c>
      <c r="X872">
        <v>27</v>
      </c>
      <c r="Y872" s="4">
        <v>2.1</v>
      </c>
      <c r="Z872" s="4">
        <v>1.9</v>
      </c>
      <c r="AA872" s="5">
        <v>52388.76</v>
      </c>
      <c r="AB872" s="5">
        <f t="shared" si="120"/>
        <v>2514660.48</v>
      </c>
      <c r="AC872" s="5">
        <v>34658.75</v>
      </c>
      <c r="AD872" s="5">
        <f t="shared" si="121"/>
        <v>1767596.25</v>
      </c>
      <c r="AE872" s="5">
        <v>112116.88</v>
      </c>
      <c r="AF872" s="5">
        <v>32615.13</v>
      </c>
      <c r="AG872" s="5">
        <v>10042.24</v>
      </c>
      <c r="AH872" s="5">
        <v>2755</v>
      </c>
      <c r="AI872" s="5">
        <v>4600</v>
      </c>
      <c r="AJ872">
        <v>0</v>
      </c>
      <c r="AK872" s="5">
        <v>0</v>
      </c>
      <c r="AL872" s="5">
        <v>1990.88</v>
      </c>
      <c r="AM872" s="5">
        <v>29656.39</v>
      </c>
      <c r="AN872">
        <v>4</v>
      </c>
      <c r="AO872">
        <v>4</v>
      </c>
      <c r="AP872" t="str">
        <f t="shared" si="122"/>
        <v>Yes</v>
      </c>
      <c r="AQ872">
        <v>1</v>
      </c>
      <c r="AR872" s="5">
        <f t="shared" si="123"/>
        <v>1961372.77</v>
      </c>
      <c r="AS872" s="5">
        <f t="shared" si="124"/>
        <v>553287.71</v>
      </c>
      <c r="AT872" t="s">
        <v>59</v>
      </c>
      <c r="AU872" t="s">
        <v>6164</v>
      </c>
      <c r="AV872" t="s">
        <v>6165</v>
      </c>
      <c r="AW872" t="s">
        <v>6166</v>
      </c>
      <c r="AX872" t="s">
        <v>6184</v>
      </c>
      <c r="AY872">
        <v>51</v>
      </c>
      <c r="AZ872">
        <v>0</v>
      </c>
      <c r="BA872">
        <v>16</v>
      </c>
      <c r="BB872" t="s">
        <v>6180</v>
      </c>
      <c r="BC872">
        <v>0</v>
      </c>
      <c r="BD872">
        <v>0</v>
      </c>
      <c r="BE872" t="s">
        <v>6169</v>
      </c>
      <c r="BF872" t="s">
        <v>6170</v>
      </c>
      <c r="BG872">
        <v>1</v>
      </c>
      <c r="BH872" t="s">
        <v>6179</v>
      </c>
      <c r="BI872">
        <v>46</v>
      </c>
      <c r="BJ872" t="s">
        <v>6172</v>
      </c>
      <c r="BK872">
        <v>0</v>
      </c>
      <c r="BL872">
        <v>59</v>
      </c>
      <c r="BM872" s="3">
        <f t="shared" si="125"/>
        <v>0.86440677966101698</v>
      </c>
    </row>
    <row r="873" spans="1:65">
      <c r="A873" t="s">
        <v>1001</v>
      </c>
      <c r="B873" s="2">
        <v>45709</v>
      </c>
      <c r="C873" t="s">
        <v>47</v>
      </c>
      <c r="D873" t="s">
        <v>630</v>
      </c>
      <c r="E873">
        <v>2</v>
      </c>
      <c r="F873" t="s">
        <v>72</v>
      </c>
      <c r="G873" t="s">
        <v>62</v>
      </c>
      <c r="H873" t="s">
        <v>150</v>
      </c>
      <c r="I873" t="s">
        <v>64</v>
      </c>
      <c r="J873" t="s">
        <v>53</v>
      </c>
      <c r="K873" t="s">
        <v>66</v>
      </c>
      <c r="L873" t="s">
        <v>55</v>
      </c>
      <c r="M873" t="s">
        <v>56</v>
      </c>
      <c r="N873" t="s">
        <v>76</v>
      </c>
      <c r="O873" t="s">
        <v>120</v>
      </c>
      <c r="P873">
        <v>61</v>
      </c>
      <c r="Q873">
        <v>62</v>
      </c>
      <c r="R873">
        <v>62</v>
      </c>
      <c r="S873">
        <v>1</v>
      </c>
      <c r="T873">
        <f t="shared" si="117"/>
        <v>61</v>
      </c>
      <c r="U873">
        <v>60</v>
      </c>
      <c r="V873">
        <f t="shared" si="118"/>
        <v>1</v>
      </c>
      <c r="W873" s="3">
        <f t="shared" si="119"/>
        <v>1.6129032258064516E-2</v>
      </c>
      <c r="X873">
        <v>26</v>
      </c>
      <c r="Y873" s="4">
        <v>0.4</v>
      </c>
      <c r="Z873" s="4">
        <v>1.6</v>
      </c>
      <c r="AA873" s="5">
        <v>33403.5</v>
      </c>
      <c r="AB873" s="5">
        <f t="shared" si="120"/>
        <v>2004210</v>
      </c>
      <c r="AC873" s="5">
        <v>23534.03</v>
      </c>
      <c r="AD873" s="5">
        <f t="shared" si="121"/>
        <v>1459109.86</v>
      </c>
      <c r="AE873" s="5">
        <v>101286.9</v>
      </c>
      <c r="AF873" s="5">
        <v>28183.02</v>
      </c>
      <c r="AG873" s="5">
        <v>8947.94</v>
      </c>
      <c r="AH873" s="5">
        <v>2320</v>
      </c>
      <c r="AI873" s="5">
        <v>3200</v>
      </c>
      <c r="AJ873">
        <v>0</v>
      </c>
      <c r="AK873" s="5">
        <v>0</v>
      </c>
      <c r="AL873" s="5">
        <v>657.22</v>
      </c>
      <c r="AM873" s="5">
        <v>41209.79</v>
      </c>
      <c r="AN873">
        <v>4</v>
      </c>
      <c r="AO873">
        <v>5</v>
      </c>
      <c r="AP873" t="str">
        <f t="shared" si="122"/>
        <v>No</v>
      </c>
      <c r="AQ873">
        <v>2</v>
      </c>
      <c r="AR873" s="5">
        <f t="shared" si="123"/>
        <v>1644914.73</v>
      </c>
      <c r="AS873" s="5">
        <f t="shared" si="124"/>
        <v>359295.27</v>
      </c>
      <c r="AT873" t="s">
        <v>59</v>
      </c>
      <c r="AU873" t="s">
        <v>6164</v>
      </c>
      <c r="AV873" t="s">
        <v>6165</v>
      </c>
      <c r="AW873" t="s">
        <v>6166</v>
      </c>
      <c r="AX873" t="s">
        <v>6184</v>
      </c>
      <c r="AY873">
        <v>63</v>
      </c>
      <c r="AZ873">
        <v>0</v>
      </c>
      <c r="BA873">
        <v>13</v>
      </c>
      <c r="BB873" t="s">
        <v>6198</v>
      </c>
      <c r="BC873">
        <v>0</v>
      </c>
      <c r="BD873">
        <v>1</v>
      </c>
      <c r="BE873" t="s">
        <v>6188</v>
      </c>
      <c r="BF873" t="s">
        <v>6170</v>
      </c>
      <c r="BG873">
        <v>1</v>
      </c>
      <c r="BH873" t="s">
        <v>6179</v>
      </c>
      <c r="BI873">
        <v>39</v>
      </c>
      <c r="BJ873" t="s">
        <v>6172</v>
      </c>
      <c r="BK873">
        <v>0</v>
      </c>
      <c r="BL873">
        <v>70</v>
      </c>
      <c r="BM873" s="3">
        <f t="shared" si="125"/>
        <v>0.88571428571428568</v>
      </c>
    </row>
    <row r="874" spans="1:65">
      <c r="A874" t="s">
        <v>1002</v>
      </c>
      <c r="B874" s="2">
        <v>45709</v>
      </c>
      <c r="C874" t="s">
        <v>47</v>
      </c>
      <c r="D874" t="s">
        <v>630</v>
      </c>
      <c r="E874">
        <v>2</v>
      </c>
      <c r="F874" t="s">
        <v>78</v>
      </c>
      <c r="G874" t="s">
        <v>79</v>
      </c>
      <c r="H874" t="s">
        <v>143</v>
      </c>
      <c r="I874" t="s">
        <v>74</v>
      </c>
      <c r="J874" t="s">
        <v>53</v>
      </c>
      <c r="K874" t="s">
        <v>66</v>
      </c>
      <c r="L874" t="s">
        <v>87</v>
      </c>
      <c r="M874" t="s">
        <v>56</v>
      </c>
      <c r="N874" t="s">
        <v>76</v>
      </c>
      <c r="O874" t="s">
        <v>70</v>
      </c>
      <c r="P874">
        <v>63</v>
      </c>
      <c r="Q874">
        <v>67</v>
      </c>
      <c r="R874">
        <v>64</v>
      </c>
      <c r="S874">
        <v>1</v>
      </c>
      <c r="T874">
        <f t="shared" si="117"/>
        <v>63</v>
      </c>
      <c r="U874">
        <v>60</v>
      </c>
      <c r="V874">
        <f t="shared" si="118"/>
        <v>3</v>
      </c>
      <c r="W874" s="3">
        <f t="shared" si="119"/>
        <v>1.5625E-2</v>
      </c>
      <c r="X874">
        <v>41</v>
      </c>
      <c r="Y874" s="4">
        <v>0</v>
      </c>
      <c r="Z874" s="4">
        <v>1.2</v>
      </c>
      <c r="AA874" s="5">
        <v>33402.339999999997</v>
      </c>
      <c r="AB874" s="5">
        <f t="shared" si="120"/>
        <v>2004140.4</v>
      </c>
      <c r="AC874" s="5">
        <v>24120.52</v>
      </c>
      <c r="AD874" s="5">
        <f t="shared" si="121"/>
        <v>1543713.28</v>
      </c>
      <c r="AE874" s="5">
        <v>109330.51</v>
      </c>
      <c r="AF874" s="5">
        <v>31495.66</v>
      </c>
      <c r="AG874" s="5">
        <v>11565.15</v>
      </c>
      <c r="AH874" s="5">
        <v>1740</v>
      </c>
      <c r="AI874" s="5">
        <v>3200</v>
      </c>
      <c r="AJ874">
        <v>0</v>
      </c>
      <c r="AK874" s="5">
        <v>0</v>
      </c>
      <c r="AL874" s="5">
        <v>1933.13</v>
      </c>
      <c r="AM874" s="5">
        <v>44438.15</v>
      </c>
      <c r="AN874">
        <v>4</v>
      </c>
      <c r="AO874">
        <v>5</v>
      </c>
      <c r="AP874" t="str">
        <f t="shared" si="122"/>
        <v>No</v>
      </c>
      <c r="AQ874">
        <v>3</v>
      </c>
      <c r="AR874" s="5">
        <f t="shared" si="123"/>
        <v>1747415.88</v>
      </c>
      <c r="AS874" s="5">
        <f t="shared" si="124"/>
        <v>256724.52</v>
      </c>
      <c r="AT874" t="s">
        <v>59</v>
      </c>
      <c r="AU874" t="s">
        <v>6164</v>
      </c>
      <c r="AV874" t="s">
        <v>6165</v>
      </c>
      <c r="AW874" t="s">
        <v>6166</v>
      </c>
      <c r="AX874" t="s">
        <v>6167</v>
      </c>
      <c r="AY874">
        <v>64</v>
      </c>
      <c r="AZ874">
        <v>0</v>
      </c>
      <c r="BA874">
        <v>23</v>
      </c>
      <c r="BB874" t="s">
        <v>6198</v>
      </c>
      <c r="BC874">
        <v>1</v>
      </c>
      <c r="BD874">
        <v>0</v>
      </c>
      <c r="BE874" t="s">
        <v>6178</v>
      </c>
      <c r="BF874" t="s">
        <v>6170</v>
      </c>
      <c r="BG874">
        <v>0</v>
      </c>
      <c r="BH874" t="s">
        <v>6171</v>
      </c>
      <c r="BI874">
        <v>49</v>
      </c>
      <c r="BJ874" t="s">
        <v>6172</v>
      </c>
      <c r="BK874">
        <v>0</v>
      </c>
      <c r="BL874">
        <v>71</v>
      </c>
      <c r="BM874" s="3">
        <f t="shared" si="125"/>
        <v>0.90140845070422537</v>
      </c>
    </row>
    <row r="875" spans="1:65">
      <c r="A875" t="s">
        <v>1003</v>
      </c>
      <c r="B875" s="2">
        <v>45709</v>
      </c>
      <c r="C875" t="s">
        <v>47</v>
      </c>
      <c r="D875" t="s">
        <v>630</v>
      </c>
      <c r="E875">
        <v>2</v>
      </c>
      <c r="F875" t="s">
        <v>61</v>
      </c>
      <c r="G875" t="s">
        <v>50</v>
      </c>
      <c r="H875" t="s">
        <v>127</v>
      </c>
      <c r="I875" t="s">
        <v>74</v>
      </c>
      <c r="J875" t="s">
        <v>53</v>
      </c>
      <c r="K875" t="s">
        <v>75</v>
      </c>
      <c r="L875" t="s">
        <v>67</v>
      </c>
      <c r="M875" t="s">
        <v>56</v>
      </c>
      <c r="N875" t="s">
        <v>94</v>
      </c>
      <c r="O875" t="s">
        <v>82</v>
      </c>
      <c r="P875">
        <v>57</v>
      </c>
      <c r="Q875">
        <v>58</v>
      </c>
      <c r="R875">
        <v>56</v>
      </c>
      <c r="S875">
        <v>2</v>
      </c>
      <c r="T875">
        <f t="shared" si="117"/>
        <v>54</v>
      </c>
      <c r="U875">
        <v>54</v>
      </c>
      <c r="V875">
        <f t="shared" si="118"/>
        <v>0</v>
      </c>
      <c r="W875" s="3">
        <f t="shared" si="119"/>
        <v>3.5714285714285712E-2</v>
      </c>
      <c r="X875">
        <v>28</v>
      </c>
      <c r="Y875" s="4">
        <v>0.7</v>
      </c>
      <c r="Z875" s="4">
        <v>1.1000000000000001</v>
      </c>
      <c r="AA875" s="5">
        <v>35682.32</v>
      </c>
      <c r="AB875" s="5">
        <f t="shared" si="120"/>
        <v>1926845.28</v>
      </c>
      <c r="AC875" s="5">
        <v>23002.28</v>
      </c>
      <c r="AD875" s="5">
        <f t="shared" si="121"/>
        <v>1288127.68</v>
      </c>
      <c r="AE875" s="5">
        <v>96350.09</v>
      </c>
      <c r="AF875" s="5">
        <v>25667.52</v>
      </c>
      <c r="AG875" s="5">
        <v>8892.17</v>
      </c>
      <c r="AH875" s="5">
        <v>1595</v>
      </c>
      <c r="AI875" s="5">
        <v>6400</v>
      </c>
      <c r="AJ875">
        <v>0</v>
      </c>
      <c r="AK875" s="5">
        <v>0</v>
      </c>
      <c r="AL875" s="5">
        <v>0</v>
      </c>
      <c r="AM875" s="5">
        <v>37181.75</v>
      </c>
      <c r="AN875">
        <v>4</v>
      </c>
      <c r="AO875">
        <v>5</v>
      </c>
      <c r="AP875" t="str">
        <f t="shared" si="122"/>
        <v>No</v>
      </c>
      <c r="AQ875">
        <v>2</v>
      </c>
      <c r="AR875" s="5">
        <f t="shared" si="123"/>
        <v>1464214.21</v>
      </c>
      <c r="AS875" s="5">
        <f t="shared" si="124"/>
        <v>462631.07</v>
      </c>
      <c r="AT875" t="s">
        <v>59</v>
      </c>
      <c r="AU875" t="s">
        <v>6164</v>
      </c>
      <c r="AV875" t="s">
        <v>6165</v>
      </c>
      <c r="AW875" t="s">
        <v>6166</v>
      </c>
      <c r="AX875" t="s">
        <v>6167</v>
      </c>
      <c r="AY875">
        <v>59</v>
      </c>
      <c r="AZ875">
        <v>0</v>
      </c>
      <c r="BA875">
        <v>0</v>
      </c>
      <c r="BB875" t="s">
        <v>6168</v>
      </c>
      <c r="BC875">
        <v>0</v>
      </c>
      <c r="BD875">
        <v>1</v>
      </c>
      <c r="BE875" t="s">
        <v>6188</v>
      </c>
      <c r="BF875" t="s">
        <v>6170</v>
      </c>
      <c r="BG875">
        <v>0</v>
      </c>
      <c r="BH875" t="s">
        <v>6171</v>
      </c>
      <c r="BI875">
        <v>29</v>
      </c>
      <c r="BJ875" t="s">
        <v>6172</v>
      </c>
      <c r="BK875">
        <v>0</v>
      </c>
      <c r="BL875">
        <v>76</v>
      </c>
      <c r="BM875" s="3">
        <f t="shared" si="125"/>
        <v>0.73684210526315785</v>
      </c>
    </row>
    <row r="876" spans="1:65">
      <c r="A876" t="s">
        <v>1004</v>
      </c>
      <c r="B876" s="2">
        <v>45709</v>
      </c>
      <c r="C876" t="s">
        <v>47</v>
      </c>
      <c r="D876" t="s">
        <v>630</v>
      </c>
      <c r="E876">
        <v>2</v>
      </c>
      <c r="F876" t="s">
        <v>61</v>
      </c>
      <c r="G876" t="s">
        <v>79</v>
      </c>
      <c r="H876" t="s">
        <v>98</v>
      </c>
      <c r="I876" t="s">
        <v>52</v>
      </c>
      <c r="J876" t="s">
        <v>53</v>
      </c>
      <c r="K876" t="s">
        <v>54</v>
      </c>
      <c r="L876" t="s">
        <v>55</v>
      </c>
      <c r="M876" t="s">
        <v>56</v>
      </c>
      <c r="N876" t="s">
        <v>94</v>
      </c>
      <c r="O876" t="s">
        <v>82</v>
      </c>
      <c r="P876">
        <v>45</v>
      </c>
      <c r="Q876">
        <v>46</v>
      </c>
      <c r="R876">
        <v>47</v>
      </c>
      <c r="S876">
        <v>1</v>
      </c>
      <c r="T876">
        <f t="shared" si="117"/>
        <v>46</v>
      </c>
      <c r="U876">
        <v>44</v>
      </c>
      <c r="V876">
        <f t="shared" si="118"/>
        <v>2</v>
      </c>
      <c r="W876" s="3">
        <f t="shared" si="119"/>
        <v>2.1276595744680851E-2</v>
      </c>
      <c r="X876">
        <v>20</v>
      </c>
      <c r="Y876" s="4">
        <v>3.8</v>
      </c>
      <c r="Z876" s="4">
        <v>1.3</v>
      </c>
      <c r="AA876" s="5">
        <v>39099.120000000003</v>
      </c>
      <c r="AB876" s="5">
        <f t="shared" si="120"/>
        <v>1720361.28</v>
      </c>
      <c r="AC876" s="5">
        <v>23400.39</v>
      </c>
      <c r="AD876" s="5">
        <f t="shared" si="121"/>
        <v>1099818.33</v>
      </c>
      <c r="AE876" s="5">
        <v>82770.070000000007</v>
      </c>
      <c r="AF876" s="5">
        <v>21030.6</v>
      </c>
      <c r="AG876" s="5">
        <v>8336.8700000000008</v>
      </c>
      <c r="AH876" s="5">
        <v>1885</v>
      </c>
      <c r="AI876" s="5">
        <v>3200</v>
      </c>
      <c r="AJ876">
        <v>0</v>
      </c>
      <c r="AK876" s="5">
        <v>0</v>
      </c>
      <c r="AL876" s="5">
        <v>1271.7</v>
      </c>
      <c r="AM876" s="5">
        <v>29567.49</v>
      </c>
      <c r="AN876">
        <v>4</v>
      </c>
      <c r="AO876">
        <v>3</v>
      </c>
      <c r="AP876" t="str">
        <f t="shared" si="122"/>
        <v>Yes</v>
      </c>
      <c r="AQ876">
        <v>1</v>
      </c>
      <c r="AR876" s="5">
        <f t="shared" si="123"/>
        <v>1247880.06</v>
      </c>
      <c r="AS876" s="5">
        <f t="shared" si="124"/>
        <v>472481.22</v>
      </c>
      <c r="AT876" t="s">
        <v>59</v>
      </c>
      <c r="AU876" t="s">
        <v>6164</v>
      </c>
      <c r="AV876" t="s">
        <v>6165</v>
      </c>
      <c r="AW876" t="s">
        <v>6166</v>
      </c>
      <c r="AX876" t="s">
        <v>6184</v>
      </c>
      <c r="AY876">
        <v>45</v>
      </c>
      <c r="AZ876">
        <v>0</v>
      </c>
      <c r="BA876">
        <v>20</v>
      </c>
      <c r="BB876" t="s">
        <v>6180</v>
      </c>
      <c r="BC876">
        <v>0</v>
      </c>
      <c r="BD876">
        <v>0</v>
      </c>
      <c r="BE876" t="s">
        <v>6169</v>
      </c>
      <c r="BF876" t="s">
        <v>6170</v>
      </c>
      <c r="BG876">
        <v>1</v>
      </c>
      <c r="BH876" t="s">
        <v>6179</v>
      </c>
      <c r="BI876">
        <v>60</v>
      </c>
      <c r="BJ876" t="s">
        <v>6187</v>
      </c>
      <c r="BK876">
        <v>0</v>
      </c>
      <c r="BL876">
        <v>76</v>
      </c>
      <c r="BM876" s="3">
        <f t="shared" si="125"/>
        <v>0.61842105263157898</v>
      </c>
    </row>
    <row r="877" spans="1:65">
      <c r="A877" t="s">
        <v>1005</v>
      </c>
      <c r="B877" s="2">
        <v>45709</v>
      </c>
      <c r="C877" t="s">
        <v>47</v>
      </c>
      <c r="D877" t="s">
        <v>630</v>
      </c>
      <c r="E877">
        <v>2</v>
      </c>
      <c r="F877" t="s">
        <v>49</v>
      </c>
      <c r="G877" t="s">
        <v>79</v>
      </c>
      <c r="H877" t="s">
        <v>260</v>
      </c>
      <c r="I877" t="s">
        <v>74</v>
      </c>
      <c r="J877" t="s">
        <v>53</v>
      </c>
      <c r="K877" t="s">
        <v>75</v>
      </c>
      <c r="L877" t="s">
        <v>92</v>
      </c>
      <c r="M877" t="s">
        <v>56</v>
      </c>
      <c r="N877" t="s">
        <v>109</v>
      </c>
      <c r="O877" t="s">
        <v>70</v>
      </c>
      <c r="P877">
        <v>60</v>
      </c>
      <c r="Q877">
        <v>64</v>
      </c>
      <c r="R877">
        <v>63</v>
      </c>
      <c r="S877">
        <v>2</v>
      </c>
      <c r="T877">
        <f t="shared" si="117"/>
        <v>61</v>
      </c>
      <c r="U877">
        <v>59</v>
      </c>
      <c r="V877">
        <f t="shared" si="118"/>
        <v>2</v>
      </c>
      <c r="W877" s="3">
        <f t="shared" si="119"/>
        <v>3.1746031746031744E-2</v>
      </c>
      <c r="X877">
        <v>23</v>
      </c>
      <c r="Y877" s="4">
        <v>7</v>
      </c>
      <c r="Z877" s="4">
        <v>1.8</v>
      </c>
      <c r="AA877" s="5">
        <v>36371.81</v>
      </c>
      <c r="AB877" s="5">
        <f t="shared" si="120"/>
        <v>2145936.79</v>
      </c>
      <c r="AC877" s="5">
        <v>23647.97</v>
      </c>
      <c r="AD877" s="5">
        <f t="shared" si="121"/>
        <v>1489822.11</v>
      </c>
      <c r="AE877" s="5">
        <v>106035.99</v>
      </c>
      <c r="AF877" s="5">
        <v>28332.17</v>
      </c>
      <c r="AG877" s="5">
        <v>9416.31</v>
      </c>
      <c r="AH877" s="5">
        <v>2610</v>
      </c>
      <c r="AI877" s="5">
        <v>6400</v>
      </c>
      <c r="AJ877">
        <v>0</v>
      </c>
      <c r="AK877" s="5">
        <v>0</v>
      </c>
      <c r="AL877" s="5">
        <v>1377</v>
      </c>
      <c r="AM877" s="5">
        <v>85097.9</v>
      </c>
      <c r="AN877">
        <v>8</v>
      </c>
      <c r="AO877">
        <v>8</v>
      </c>
      <c r="AP877" t="str">
        <f t="shared" si="122"/>
        <v>Yes</v>
      </c>
      <c r="AQ877">
        <v>1</v>
      </c>
      <c r="AR877" s="5">
        <f t="shared" si="123"/>
        <v>1729091.48</v>
      </c>
      <c r="AS877" s="5">
        <f t="shared" si="124"/>
        <v>416845.31</v>
      </c>
      <c r="AT877" t="s">
        <v>59</v>
      </c>
      <c r="AU877" t="s">
        <v>6164</v>
      </c>
      <c r="AV877" t="s">
        <v>6165</v>
      </c>
      <c r="AW877" t="s">
        <v>6166</v>
      </c>
      <c r="AX877" t="s">
        <v>6167</v>
      </c>
      <c r="AY877">
        <v>64</v>
      </c>
      <c r="AZ877">
        <v>3</v>
      </c>
      <c r="BA877">
        <v>20</v>
      </c>
      <c r="BB877" t="s">
        <v>6185</v>
      </c>
      <c r="BC877">
        <v>0</v>
      </c>
      <c r="BD877">
        <v>0</v>
      </c>
      <c r="BE877" t="s">
        <v>6169</v>
      </c>
      <c r="BF877" t="s">
        <v>6170</v>
      </c>
      <c r="BG877">
        <v>0</v>
      </c>
      <c r="BH877" t="s">
        <v>6171</v>
      </c>
      <c r="BI877">
        <v>33</v>
      </c>
      <c r="BJ877" t="s">
        <v>6172</v>
      </c>
      <c r="BK877">
        <v>0</v>
      </c>
      <c r="BL877">
        <v>73</v>
      </c>
      <c r="BM877" s="3">
        <f t="shared" si="125"/>
        <v>0.86301369863013699</v>
      </c>
    </row>
    <row r="878" spans="1:65">
      <c r="A878" t="s">
        <v>1006</v>
      </c>
      <c r="B878" s="2">
        <v>45709</v>
      </c>
      <c r="C878" t="s">
        <v>47</v>
      </c>
      <c r="D878" t="s">
        <v>630</v>
      </c>
      <c r="E878">
        <v>2</v>
      </c>
      <c r="F878" t="s">
        <v>49</v>
      </c>
      <c r="G878" t="s">
        <v>50</v>
      </c>
      <c r="H878" t="s">
        <v>108</v>
      </c>
      <c r="I878" t="s">
        <v>64</v>
      </c>
      <c r="J878" t="s">
        <v>53</v>
      </c>
      <c r="K878" t="s">
        <v>75</v>
      </c>
      <c r="L878" t="s">
        <v>87</v>
      </c>
      <c r="M878" t="s">
        <v>56</v>
      </c>
      <c r="N878" t="s">
        <v>76</v>
      </c>
      <c r="O878" t="s">
        <v>120</v>
      </c>
      <c r="P878">
        <v>76</v>
      </c>
      <c r="Q878">
        <v>76</v>
      </c>
      <c r="R878">
        <v>72</v>
      </c>
      <c r="S878">
        <v>1</v>
      </c>
      <c r="T878">
        <f t="shared" si="117"/>
        <v>71</v>
      </c>
      <c r="U878">
        <v>71</v>
      </c>
      <c r="V878">
        <f t="shared" si="118"/>
        <v>0</v>
      </c>
      <c r="W878" s="3">
        <f t="shared" si="119"/>
        <v>1.3888888888888888E-2</v>
      </c>
      <c r="X878">
        <v>22</v>
      </c>
      <c r="Y878" s="4">
        <v>3.3</v>
      </c>
      <c r="Z878" s="4">
        <v>1</v>
      </c>
      <c r="AA878" s="5">
        <v>35641.449999999997</v>
      </c>
      <c r="AB878" s="5">
        <f t="shared" si="120"/>
        <v>2530542.9500000002</v>
      </c>
      <c r="AC878" s="5">
        <v>24112.27</v>
      </c>
      <c r="AD878" s="5">
        <f t="shared" si="121"/>
        <v>1736083.44</v>
      </c>
      <c r="AE878" s="5">
        <v>117463.37</v>
      </c>
      <c r="AF878" s="5">
        <v>33321.5</v>
      </c>
      <c r="AG878" s="5">
        <v>8818.68</v>
      </c>
      <c r="AH878" s="5">
        <v>1450</v>
      </c>
      <c r="AI878" s="5">
        <v>3200</v>
      </c>
      <c r="AJ878">
        <v>0</v>
      </c>
      <c r="AK878" s="5">
        <v>0</v>
      </c>
      <c r="AL878" s="5">
        <v>0</v>
      </c>
      <c r="AM878" s="5">
        <v>53690.74</v>
      </c>
      <c r="AN878">
        <v>4</v>
      </c>
      <c r="AO878">
        <v>6</v>
      </c>
      <c r="AP878" t="str">
        <f t="shared" si="122"/>
        <v>No</v>
      </c>
      <c r="AQ878">
        <v>2</v>
      </c>
      <c r="AR878" s="5">
        <f t="shared" si="123"/>
        <v>1954027.73</v>
      </c>
      <c r="AS878" s="5">
        <f t="shared" si="124"/>
        <v>576515.22</v>
      </c>
      <c r="AT878" t="s">
        <v>59</v>
      </c>
      <c r="AU878" t="s">
        <v>6164</v>
      </c>
      <c r="AV878" t="s">
        <v>6165</v>
      </c>
      <c r="AW878" t="s">
        <v>6166</v>
      </c>
      <c r="AX878" t="s">
        <v>6167</v>
      </c>
      <c r="AY878">
        <v>82</v>
      </c>
      <c r="AZ878">
        <v>3</v>
      </c>
      <c r="BA878">
        <v>0</v>
      </c>
      <c r="BB878" t="s">
        <v>6168</v>
      </c>
      <c r="BC878">
        <v>0</v>
      </c>
      <c r="BD878">
        <v>2</v>
      </c>
      <c r="BE878" t="s">
        <v>6188</v>
      </c>
      <c r="BF878" t="s">
        <v>6170</v>
      </c>
      <c r="BG878">
        <v>0</v>
      </c>
      <c r="BH878" t="s">
        <v>6171</v>
      </c>
      <c r="BI878">
        <v>35</v>
      </c>
      <c r="BJ878" t="s">
        <v>6172</v>
      </c>
      <c r="BK878">
        <v>0</v>
      </c>
      <c r="BL878">
        <v>81</v>
      </c>
      <c r="BM878" s="3">
        <f t="shared" si="125"/>
        <v>0.88888888888888884</v>
      </c>
    </row>
    <row r="879" spans="1:65">
      <c r="A879" t="s">
        <v>1007</v>
      </c>
      <c r="B879" s="2">
        <v>45709</v>
      </c>
      <c r="C879" t="s">
        <v>47</v>
      </c>
      <c r="D879" t="s">
        <v>630</v>
      </c>
      <c r="E879">
        <v>2</v>
      </c>
      <c r="F879" t="s">
        <v>78</v>
      </c>
      <c r="G879" t="s">
        <v>62</v>
      </c>
      <c r="H879" t="s">
        <v>153</v>
      </c>
      <c r="I879" t="s">
        <v>52</v>
      </c>
      <c r="J879" t="s">
        <v>53</v>
      </c>
      <c r="K879" t="s">
        <v>66</v>
      </c>
      <c r="L879" t="s">
        <v>92</v>
      </c>
      <c r="M879" t="s">
        <v>56</v>
      </c>
      <c r="N879" t="s">
        <v>94</v>
      </c>
      <c r="O879" t="s">
        <v>82</v>
      </c>
      <c r="P879">
        <v>58</v>
      </c>
      <c r="Q879">
        <v>59</v>
      </c>
      <c r="R879">
        <v>56</v>
      </c>
      <c r="S879">
        <v>2</v>
      </c>
      <c r="T879">
        <f t="shared" si="117"/>
        <v>54</v>
      </c>
      <c r="U879">
        <v>54</v>
      </c>
      <c r="V879">
        <f t="shared" si="118"/>
        <v>0</v>
      </c>
      <c r="W879" s="3">
        <f t="shared" si="119"/>
        <v>3.5714285714285712E-2</v>
      </c>
      <c r="X879">
        <v>37</v>
      </c>
      <c r="Y879" s="4">
        <v>2.6</v>
      </c>
      <c r="Z879" s="4">
        <v>1.5</v>
      </c>
      <c r="AA879" s="5">
        <v>33513.279999999999</v>
      </c>
      <c r="AB879" s="5">
        <f t="shared" si="120"/>
        <v>1809717.12</v>
      </c>
      <c r="AC879" s="5">
        <v>23911.43</v>
      </c>
      <c r="AD879" s="5">
        <f t="shared" si="121"/>
        <v>1339040.08</v>
      </c>
      <c r="AE879" s="5">
        <v>99016.89</v>
      </c>
      <c r="AF879" s="5">
        <v>27684.82</v>
      </c>
      <c r="AG879" s="5">
        <v>10252.299999999999</v>
      </c>
      <c r="AH879" s="5">
        <v>2175</v>
      </c>
      <c r="AI879" s="5">
        <v>6400</v>
      </c>
      <c r="AJ879">
        <v>0</v>
      </c>
      <c r="AK879" s="5">
        <v>0</v>
      </c>
      <c r="AL879" s="5">
        <v>0</v>
      </c>
      <c r="AM879" s="5">
        <v>40255.800000000003</v>
      </c>
      <c r="AN879">
        <v>4</v>
      </c>
      <c r="AO879">
        <v>5</v>
      </c>
      <c r="AP879" t="str">
        <f t="shared" si="122"/>
        <v>No</v>
      </c>
      <c r="AQ879">
        <v>2</v>
      </c>
      <c r="AR879" s="5">
        <f t="shared" si="123"/>
        <v>1524824.89</v>
      </c>
      <c r="AS879" s="5">
        <f t="shared" si="124"/>
        <v>284892.23</v>
      </c>
      <c r="AT879" t="s">
        <v>59</v>
      </c>
      <c r="AU879" t="s">
        <v>6164</v>
      </c>
      <c r="AV879" t="s">
        <v>6165</v>
      </c>
      <c r="AW879" t="s">
        <v>6166</v>
      </c>
      <c r="AX879" t="s">
        <v>6167</v>
      </c>
      <c r="AY879">
        <v>61</v>
      </c>
      <c r="AZ879">
        <v>2</v>
      </c>
      <c r="BA879">
        <v>0</v>
      </c>
      <c r="BB879" t="s">
        <v>6168</v>
      </c>
      <c r="BC879">
        <v>1</v>
      </c>
      <c r="BD879">
        <v>0</v>
      </c>
      <c r="BE879" t="s">
        <v>6178</v>
      </c>
      <c r="BF879" t="s">
        <v>6170</v>
      </c>
      <c r="BG879">
        <v>1</v>
      </c>
      <c r="BH879" t="s">
        <v>6186</v>
      </c>
      <c r="BI879">
        <v>26</v>
      </c>
      <c r="BJ879" t="s">
        <v>6172</v>
      </c>
      <c r="BK879">
        <v>0</v>
      </c>
      <c r="BL879">
        <v>73</v>
      </c>
      <c r="BM879" s="3">
        <f t="shared" si="125"/>
        <v>0.76712328767123283</v>
      </c>
    </row>
    <row r="880" spans="1:65">
      <c r="A880" t="s">
        <v>1008</v>
      </c>
      <c r="B880" s="2">
        <v>45709</v>
      </c>
      <c r="C880" t="s">
        <v>47</v>
      </c>
      <c r="D880" t="s">
        <v>630</v>
      </c>
      <c r="E880">
        <v>2</v>
      </c>
      <c r="F880" t="s">
        <v>78</v>
      </c>
      <c r="G880" t="s">
        <v>62</v>
      </c>
      <c r="H880" t="s">
        <v>168</v>
      </c>
      <c r="I880" t="s">
        <v>74</v>
      </c>
      <c r="J880" t="s">
        <v>65</v>
      </c>
      <c r="K880" t="s">
        <v>75</v>
      </c>
      <c r="L880" t="s">
        <v>92</v>
      </c>
      <c r="M880" t="s">
        <v>56</v>
      </c>
      <c r="N880" t="s">
        <v>94</v>
      </c>
      <c r="O880" t="s">
        <v>70</v>
      </c>
      <c r="P880">
        <v>48</v>
      </c>
      <c r="Q880">
        <v>48</v>
      </c>
      <c r="R880">
        <v>47</v>
      </c>
      <c r="S880">
        <v>1</v>
      </c>
      <c r="T880">
        <f t="shared" si="117"/>
        <v>46</v>
      </c>
      <c r="U880">
        <v>46</v>
      </c>
      <c r="V880">
        <f t="shared" si="118"/>
        <v>0</v>
      </c>
      <c r="W880" s="3">
        <f t="shared" si="119"/>
        <v>2.1276595744680851E-2</v>
      </c>
      <c r="X880">
        <v>26</v>
      </c>
      <c r="Y880" s="4">
        <v>3.3</v>
      </c>
      <c r="Z880" s="4">
        <v>1</v>
      </c>
      <c r="AA880" s="5">
        <v>51954.43</v>
      </c>
      <c r="AB880" s="5">
        <f t="shared" si="120"/>
        <v>2389903.7799999998</v>
      </c>
      <c r="AC880" s="5">
        <v>35182.839999999997</v>
      </c>
      <c r="AD880" s="5">
        <f t="shared" si="121"/>
        <v>1653593.48</v>
      </c>
      <c r="AE880" s="5">
        <v>103760.05</v>
      </c>
      <c r="AF880" s="5">
        <v>31252.12</v>
      </c>
      <c r="AG880" s="5">
        <v>9503.02</v>
      </c>
      <c r="AH880" s="5">
        <v>1450</v>
      </c>
      <c r="AI880" s="5">
        <v>4600</v>
      </c>
      <c r="AJ880">
        <v>0</v>
      </c>
      <c r="AK880" s="5">
        <v>0</v>
      </c>
      <c r="AL880" s="5">
        <v>0</v>
      </c>
      <c r="AM880" s="5">
        <v>29288.43</v>
      </c>
      <c r="AN880">
        <v>4</v>
      </c>
      <c r="AO880">
        <v>3</v>
      </c>
      <c r="AP880" t="str">
        <f t="shared" si="122"/>
        <v>Yes</v>
      </c>
      <c r="AQ880">
        <v>0</v>
      </c>
      <c r="AR880" s="5">
        <f t="shared" si="123"/>
        <v>1833447.1</v>
      </c>
      <c r="AS880" s="5">
        <f t="shared" si="124"/>
        <v>556456.68000000005</v>
      </c>
      <c r="AT880" t="s">
        <v>59</v>
      </c>
      <c r="AU880" t="s">
        <v>6164</v>
      </c>
      <c r="AV880" t="s">
        <v>6165</v>
      </c>
      <c r="AW880" t="s">
        <v>6166</v>
      </c>
      <c r="AX880" t="s">
        <v>6167</v>
      </c>
      <c r="AY880">
        <v>48</v>
      </c>
      <c r="AZ880">
        <v>0</v>
      </c>
      <c r="BA880">
        <v>0</v>
      </c>
      <c r="BB880" t="s">
        <v>6168</v>
      </c>
      <c r="BC880">
        <v>0</v>
      </c>
      <c r="BD880">
        <v>0</v>
      </c>
      <c r="BE880" t="s">
        <v>6169</v>
      </c>
      <c r="BF880" t="s">
        <v>6170</v>
      </c>
      <c r="BG880">
        <v>1</v>
      </c>
      <c r="BH880" t="s">
        <v>6186</v>
      </c>
      <c r="BI880">
        <v>53</v>
      </c>
      <c r="BJ880" t="s">
        <v>6187</v>
      </c>
      <c r="BK880">
        <v>0</v>
      </c>
      <c r="BL880">
        <v>65</v>
      </c>
      <c r="BM880" s="3">
        <f t="shared" si="125"/>
        <v>0.72307692307692306</v>
      </c>
    </row>
    <row r="881" spans="1:65">
      <c r="A881" t="s">
        <v>1009</v>
      </c>
      <c r="B881" s="2">
        <v>45709</v>
      </c>
      <c r="C881" t="s">
        <v>47</v>
      </c>
      <c r="D881" t="s">
        <v>630</v>
      </c>
      <c r="E881">
        <v>2</v>
      </c>
      <c r="F881" t="s">
        <v>72</v>
      </c>
      <c r="G881" t="s">
        <v>50</v>
      </c>
      <c r="H881" t="s">
        <v>119</v>
      </c>
      <c r="I881" t="s">
        <v>52</v>
      </c>
      <c r="J881" t="s">
        <v>65</v>
      </c>
      <c r="K881" t="s">
        <v>75</v>
      </c>
      <c r="L881" t="s">
        <v>55</v>
      </c>
      <c r="M881" t="s">
        <v>56</v>
      </c>
      <c r="N881" t="s">
        <v>57</v>
      </c>
      <c r="O881" t="s">
        <v>70</v>
      </c>
      <c r="P881">
        <v>46</v>
      </c>
      <c r="Q881">
        <v>49</v>
      </c>
      <c r="R881">
        <v>50</v>
      </c>
      <c r="S881">
        <v>1</v>
      </c>
      <c r="T881">
        <f t="shared" si="117"/>
        <v>49</v>
      </c>
      <c r="U881">
        <v>45</v>
      </c>
      <c r="V881">
        <f t="shared" si="118"/>
        <v>4</v>
      </c>
      <c r="W881" s="3">
        <f t="shared" si="119"/>
        <v>0.02</v>
      </c>
      <c r="X881">
        <v>16</v>
      </c>
      <c r="Y881" s="4">
        <v>2.4</v>
      </c>
      <c r="Z881" s="4">
        <v>1.2</v>
      </c>
      <c r="AA881" s="5">
        <v>52372.26</v>
      </c>
      <c r="AB881" s="5">
        <f t="shared" si="120"/>
        <v>2356751.7000000002</v>
      </c>
      <c r="AC881" s="5">
        <v>34731.93</v>
      </c>
      <c r="AD881" s="5">
        <f t="shared" si="121"/>
        <v>1736596.5</v>
      </c>
      <c r="AE881" s="5">
        <v>117803.41</v>
      </c>
      <c r="AF881" s="5">
        <v>29478.61</v>
      </c>
      <c r="AG881" s="5">
        <v>8037.58</v>
      </c>
      <c r="AH881" s="5">
        <v>1740</v>
      </c>
      <c r="AI881" s="5">
        <v>4600</v>
      </c>
      <c r="AJ881">
        <v>0</v>
      </c>
      <c r="AK881" s="5">
        <v>0</v>
      </c>
      <c r="AL881" s="5">
        <v>4076.74</v>
      </c>
      <c r="AM881" s="5">
        <v>28609.759999999998</v>
      </c>
      <c r="AN881">
        <v>4</v>
      </c>
      <c r="AO881">
        <v>2</v>
      </c>
      <c r="AP881" t="str">
        <f t="shared" si="122"/>
        <v>Yes</v>
      </c>
      <c r="AQ881">
        <v>1</v>
      </c>
      <c r="AR881" s="5">
        <f t="shared" si="123"/>
        <v>1930942.6</v>
      </c>
      <c r="AS881" s="5">
        <f t="shared" si="124"/>
        <v>425809.1</v>
      </c>
      <c r="AT881" t="s">
        <v>59</v>
      </c>
      <c r="AU881" t="s">
        <v>6164</v>
      </c>
      <c r="AV881" t="s">
        <v>6165</v>
      </c>
      <c r="AW881" t="s">
        <v>6166</v>
      </c>
      <c r="AX881" t="s">
        <v>6184</v>
      </c>
      <c r="AY881">
        <v>49</v>
      </c>
      <c r="AZ881">
        <v>1</v>
      </c>
      <c r="BA881">
        <v>23</v>
      </c>
      <c r="BB881" t="s">
        <v>6180</v>
      </c>
      <c r="BC881">
        <v>0</v>
      </c>
      <c r="BD881">
        <v>0</v>
      </c>
      <c r="BE881" t="s">
        <v>6169</v>
      </c>
      <c r="BF881" t="s">
        <v>6170</v>
      </c>
      <c r="BG881">
        <v>0</v>
      </c>
      <c r="BH881" t="s">
        <v>6171</v>
      </c>
      <c r="BI881">
        <v>21</v>
      </c>
      <c r="BJ881" t="s">
        <v>6172</v>
      </c>
      <c r="BK881">
        <v>0</v>
      </c>
      <c r="BL881">
        <v>65</v>
      </c>
      <c r="BM881" s="3">
        <f t="shared" si="125"/>
        <v>0.76923076923076927</v>
      </c>
    </row>
    <row r="882" spans="1:65">
      <c r="A882" t="s">
        <v>1010</v>
      </c>
      <c r="B882" s="2">
        <v>45709</v>
      </c>
      <c r="C882" t="s">
        <v>47</v>
      </c>
      <c r="D882" t="s">
        <v>630</v>
      </c>
      <c r="E882">
        <v>2</v>
      </c>
      <c r="F882" t="s">
        <v>49</v>
      </c>
      <c r="G882" t="s">
        <v>62</v>
      </c>
      <c r="H882" t="s">
        <v>226</v>
      </c>
      <c r="I882" t="s">
        <v>64</v>
      </c>
      <c r="J882" t="s">
        <v>65</v>
      </c>
      <c r="K882" t="s">
        <v>75</v>
      </c>
      <c r="L882" t="s">
        <v>67</v>
      </c>
      <c r="M882" t="s">
        <v>68</v>
      </c>
      <c r="N882" t="s">
        <v>109</v>
      </c>
      <c r="O882" t="s">
        <v>120</v>
      </c>
      <c r="P882">
        <v>44</v>
      </c>
      <c r="Q882">
        <v>45</v>
      </c>
      <c r="R882">
        <v>45</v>
      </c>
      <c r="S882">
        <v>2</v>
      </c>
      <c r="T882">
        <f t="shared" si="117"/>
        <v>43</v>
      </c>
      <c r="U882">
        <v>43</v>
      </c>
      <c r="V882">
        <f t="shared" si="118"/>
        <v>0</v>
      </c>
      <c r="W882" s="3">
        <f t="shared" si="119"/>
        <v>4.4444444444444446E-2</v>
      </c>
      <c r="X882">
        <v>31</v>
      </c>
      <c r="Y882" s="4">
        <v>1.1000000000000001</v>
      </c>
      <c r="Z882" s="4">
        <v>1.7</v>
      </c>
      <c r="AA882" s="5">
        <v>51691.46</v>
      </c>
      <c r="AB882" s="5">
        <f t="shared" si="120"/>
        <v>2222732.7799999998</v>
      </c>
      <c r="AC882" s="5">
        <v>32504.74</v>
      </c>
      <c r="AD882" s="5">
        <f t="shared" si="121"/>
        <v>1462713.3</v>
      </c>
      <c r="AE882" s="5">
        <v>96519.19</v>
      </c>
      <c r="AF882" s="5">
        <v>29834.51</v>
      </c>
      <c r="AG882" s="5">
        <v>10316.75</v>
      </c>
      <c r="AH882" s="5">
        <v>2465</v>
      </c>
      <c r="AI882" s="5">
        <v>9200</v>
      </c>
      <c r="AJ882">
        <v>1</v>
      </c>
      <c r="AK882" s="5">
        <v>13588.92</v>
      </c>
      <c r="AL882" s="5">
        <v>0</v>
      </c>
      <c r="AM882" s="5">
        <v>64082.59</v>
      </c>
      <c r="AN882">
        <v>8</v>
      </c>
      <c r="AO882">
        <v>10</v>
      </c>
      <c r="AP882" t="str">
        <f t="shared" si="122"/>
        <v>No</v>
      </c>
      <c r="AQ882">
        <v>3</v>
      </c>
      <c r="AR882" s="5">
        <f t="shared" si="123"/>
        <v>1688720.26</v>
      </c>
      <c r="AS882" s="5">
        <f t="shared" si="124"/>
        <v>534012.52</v>
      </c>
      <c r="AT882" t="s">
        <v>116</v>
      </c>
      <c r="AU882" t="s">
        <v>6199</v>
      </c>
      <c r="AV882" t="s">
        <v>6200</v>
      </c>
      <c r="AW882" t="s">
        <v>6175</v>
      </c>
      <c r="AX882" t="s">
        <v>6184</v>
      </c>
      <c r="AY882">
        <v>44</v>
      </c>
      <c r="AZ882">
        <v>0</v>
      </c>
      <c r="BA882">
        <v>0</v>
      </c>
      <c r="BB882" t="s">
        <v>6168</v>
      </c>
      <c r="BC882">
        <v>1</v>
      </c>
      <c r="BD882">
        <v>1</v>
      </c>
      <c r="BE882" t="s">
        <v>6188</v>
      </c>
      <c r="BF882" t="s">
        <v>6176</v>
      </c>
      <c r="BG882">
        <v>1</v>
      </c>
      <c r="BH882" t="s">
        <v>6179</v>
      </c>
      <c r="BI882">
        <v>47</v>
      </c>
      <c r="BJ882" t="s">
        <v>6172</v>
      </c>
      <c r="BK882">
        <v>0</v>
      </c>
      <c r="BL882">
        <v>62</v>
      </c>
      <c r="BM882" s="3">
        <f t="shared" si="125"/>
        <v>0.72580645161290325</v>
      </c>
    </row>
    <row r="883" spans="1:65">
      <c r="A883" t="s">
        <v>1011</v>
      </c>
      <c r="B883" s="2">
        <v>45709</v>
      </c>
      <c r="C883" t="s">
        <v>47</v>
      </c>
      <c r="D883" t="s">
        <v>630</v>
      </c>
      <c r="E883">
        <v>2</v>
      </c>
      <c r="F883" t="s">
        <v>78</v>
      </c>
      <c r="G883" t="s">
        <v>79</v>
      </c>
      <c r="H883" t="s">
        <v>80</v>
      </c>
      <c r="I883" t="s">
        <v>52</v>
      </c>
      <c r="J883" t="s">
        <v>53</v>
      </c>
      <c r="K883" t="s">
        <v>66</v>
      </c>
      <c r="L883" t="s">
        <v>87</v>
      </c>
      <c r="M883" t="s">
        <v>56</v>
      </c>
      <c r="N883" t="s">
        <v>57</v>
      </c>
      <c r="O883" t="s">
        <v>120</v>
      </c>
      <c r="P883">
        <v>63</v>
      </c>
      <c r="Q883">
        <v>67</v>
      </c>
      <c r="R883">
        <v>65</v>
      </c>
      <c r="S883">
        <v>2</v>
      </c>
      <c r="T883">
        <f t="shared" si="117"/>
        <v>63</v>
      </c>
      <c r="U883">
        <v>61</v>
      </c>
      <c r="V883">
        <f t="shared" si="118"/>
        <v>2</v>
      </c>
      <c r="W883" s="3">
        <f t="shared" si="119"/>
        <v>3.0769230769230771E-2</v>
      </c>
      <c r="X883">
        <v>15</v>
      </c>
      <c r="Y883" s="4">
        <v>0</v>
      </c>
      <c r="Z883" s="4">
        <v>1.6</v>
      </c>
      <c r="AA883" s="5">
        <v>33863.800000000003</v>
      </c>
      <c r="AB883" s="5">
        <f t="shared" si="120"/>
        <v>2065691.8</v>
      </c>
      <c r="AC883" s="5">
        <v>24213.82</v>
      </c>
      <c r="AD883" s="5">
        <f t="shared" si="121"/>
        <v>1573898.3</v>
      </c>
      <c r="AE883" s="5">
        <v>117319.28</v>
      </c>
      <c r="AF883" s="5">
        <v>29347.43</v>
      </c>
      <c r="AG883" s="5">
        <v>8063.36</v>
      </c>
      <c r="AH883" s="5">
        <v>2320</v>
      </c>
      <c r="AI883" s="5">
        <v>6400</v>
      </c>
      <c r="AJ883">
        <v>0</v>
      </c>
      <c r="AK883" s="5">
        <v>0</v>
      </c>
      <c r="AL883" s="5">
        <v>1398.83</v>
      </c>
      <c r="AM883" s="5">
        <v>43695.02</v>
      </c>
      <c r="AN883">
        <v>4</v>
      </c>
      <c r="AO883">
        <v>5</v>
      </c>
      <c r="AP883" t="str">
        <f t="shared" si="122"/>
        <v>No</v>
      </c>
      <c r="AQ883">
        <v>3</v>
      </c>
      <c r="AR883" s="5">
        <f t="shared" si="123"/>
        <v>1782442.22</v>
      </c>
      <c r="AS883" s="5">
        <f t="shared" si="124"/>
        <v>283249.58</v>
      </c>
      <c r="AT883" t="s">
        <v>59</v>
      </c>
      <c r="AU883" t="s">
        <v>6164</v>
      </c>
      <c r="AV883" t="s">
        <v>6165</v>
      </c>
      <c r="AW883" t="s">
        <v>6166</v>
      </c>
      <c r="AX883" t="s">
        <v>6167</v>
      </c>
      <c r="AY883">
        <v>63</v>
      </c>
      <c r="AZ883">
        <v>0</v>
      </c>
      <c r="BA883">
        <v>14</v>
      </c>
      <c r="BB883" t="s">
        <v>6198</v>
      </c>
      <c r="BC883">
        <v>0</v>
      </c>
      <c r="BD883">
        <v>1</v>
      </c>
      <c r="BE883" t="s">
        <v>6188</v>
      </c>
      <c r="BF883" t="s">
        <v>6170</v>
      </c>
      <c r="BG883">
        <v>0</v>
      </c>
      <c r="BH883" t="s">
        <v>6171</v>
      </c>
      <c r="BI883">
        <v>24</v>
      </c>
      <c r="BJ883" t="s">
        <v>6172</v>
      </c>
      <c r="BK883">
        <v>0</v>
      </c>
      <c r="BL883">
        <v>72</v>
      </c>
      <c r="BM883" s="3">
        <f t="shared" si="125"/>
        <v>0.90277777777777779</v>
      </c>
    </row>
    <row r="884" spans="1:65">
      <c r="A884" t="s">
        <v>1012</v>
      </c>
      <c r="B884" s="2">
        <v>45709</v>
      </c>
      <c r="C884" t="s">
        <v>47</v>
      </c>
      <c r="D884" t="s">
        <v>630</v>
      </c>
      <c r="E884">
        <v>2</v>
      </c>
      <c r="F884" t="s">
        <v>49</v>
      </c>
      <c r="G884" t="s">
        <v>79</v>
      </c>
      <c r="H884" t="s">
        <v>262</v>
      </c>
      <c r="I884" t="s">
        <v>64</v>
      </c>
      <c r="J884" t="s">
        <v>65</v>
      </c>
      <c r="K884" t="s">
        <v>54</v>
      </c>
      <c r="L884" t="s">
        <v>92</v>
      </c>
      <c r="M884" t="s">
        <v>56</v>
      </c>
      <c r="N884" t="s">
        <v>94</v>
      </c>
      <c r="O884" t="s">
        <v>70</v>
      </c>
      <c r="P884">
        <v>39</v>
      </c>
      <c r="Q884">
        <v>41</v>
      </c>
      <c r="R884">
        <v>39</v>
      </c>
      <c r="S884">
        <v>1</v>
      </c>
      <c r="T884">
        <f t="shared" si="117"/>
        <v>38</v>
      </c>
      <c r="U884">
        <v>38</v>
      </c>
      <c r="V884">
        <f t="shared" si="118"/>
        <v>0</v>
      </c>
      <c r="W884" s="3">
        <f t="shared" si="119"/>
        <v>2.564102564102564E-2</v>
      </c>
      <c r="X884">
        <v>24</v>
      </c>
      <c r="Y884" s="4">
        <v>5.3</v>
      </c>
      <c r="Z884" s="4">
        <v>1</v>
      </c>
      <c r="AA884" s="5">
        <v>56565.07</v>
      </c>
      <c r="AB884" s="5">
        <f t="shared" si="120"/>
        <v>2149472.66</v>
      </c>
      <c r="AC884" s="5">
        <v>35349.43</v>
      </c>
      <c r="AD884" s="5">
        <f t="shared" si="121"/>
        <v>1378627.77</v>
      </c>
      <c r="AE884" s="5">
        <v>85420.91</v>
      </c>
      <c r="AF884" s="5">
        <v>26363.85</v>
      </c>
      <c r="AG884" s="5">
        <v>9515</v>
      </c>
      <c r="AH884" s="5">
        <v>1450</v>
      </c>
      <c r="AI884" s="5">
        <v>4600</v>
      </c>
      <c r="AJ884">
        <v>0</v>
      </c>
      <c r="AK884" s="5">
        <v>0</v>
      </c>
      <c r="AL884" s="5">
        <v>0</v>
      </c>
      <c r="AM884" s="5">
        <v>24810.14</v>
      </c>
      <c r="AN884">
        <v>4</v>
      </c>
      <c r="AO884">
        <v>2</v>
      </c>
      <c r="AP884" t="str">
        <f t="shared" si="122"/>
        <v>Yes</v>
      </c>
      <c r="AQ884">
        <v>0</v>
      </c>
      <c r="AR884" s="5">
        <f t="shared" si="123"/>
        <v>1530787.67</v>
      </c>
      <c r="AS884" s="5">
        <f t="shared" si="124"/>
        <v>618684.99</v>
      </c>
      <c r="AT884" t="s">
        <v>59</v>
      </c>
      <c r="AU884" t="s">
        <v>6164</v>
      </c>
      <c r="AV884" t="s">
        <v>6165</v>
      </c>
      <c r="AW884" t="s">
        <v>6166</v>
      </c>
      <c r="AX884" t="s">
        <v>6167</v>
      </c>
      <c r="AY884">
        <v>42</v>
      </c>
      <c r="AZ884">
        <v>0</v>
      </c>
      <c r="BA884">
        <v>0</v>
      </c>
      <c r="BB884" t="s">
        <v>6168</v>
      </c>
      <c r="BC884">
        <v>0</v>
      </c>
      <c r="BD884">
        <v>0</v>
      </c>
      <c r="BE884" t="s">
        <v>6169</v>
      </c>
      <c r="BF884" t="s">
        <v>6170</v>
      </c>
      <c r="BG884">
        <v>0</v>
      </c>
      <c r="BH884" t="s">
        <v>6171</v>
      </c>
      <c r="BI884">
        <v>43</v>
      </c>
      <c r="BJ884" t="s">
        <v>6172</v>
      </c>
      <c r="BK884">
        <v>0</v>
      </c>
      <c r="BL884">
        <v>61</v>
      </c>
      <c r="BM884" s="3">
        <f t="shared" si="125"/>
        <v>0.63934426229508201</v>
      </c>
    </row>
    <row r="885" spans="1:65">
      <c r="A885" t="s">
        <v>1013</v>
      </c>
      <c r="B885" s="2">
        <v>45710</v>
      </c>
      <c r="C885" t="s">
        <v>47</v>
      </c>
      <c r="D885" t="s">
        <v>630</v>
      </c>
      <c r="E885">
        <v>2</v>
      </c>
      <c r="F885" t="s">
        <v>78</v>
      </c>
      <c r="G885" t="s">
        <v>62</v>
      </c>
      <c r="H885" t="s">
        <v>153</v>
      </c>
      <c r="I885" t="s">
        <v>52</v>
      </c>
      <c r="J885" t="s">
        <v>53</v>
      </c>
      <c r="K885" t="s">
        <v>75</v>
      </c>
      <c r="L885" t="s">
        <v>92</v>
      </c>
      <c r="M885" t="s">
        <v>56</v>
      </c>
      <c r="N885" t="s">
        <v>76</v>
      </c>
      <c r="O885" t="s">
        <v>70</v>
      </c>
      <c r="P885">
        <v>70</v>
      </c>
      <c r="Q885">
        <v>73</v>
      </c>
      <c r="R885">
        <v>73</v>
      </c>
      <c r="S885">
        <v>2</v>
      </c>
      <c r="T885">
        <f t="shared" si="117"/>
        <v>71</v>
      </c>
      <c r="U885">
        <v>70</v>
      </c>
      <c r="V885">
        <f t="shared" si="118"/>
        <v>1</v>
      </c>
      <c r="W885" s="3">
        <f t="shared" si="119"/>
        <v>2.7397260273972601E-2</v>
      </c>
      <c r="X885">
        <v>44</v>
      </c>
      <c r="Y885" s="4">
        <v>0.8</v>
      </c>
      <c r="Z885" s="4">
        <v>1.6</v>
      </c>
      <c r="AA885" s="5">
        <v>36156.54</v>
      </c>
      <c r="AB885" s="5">
        <f t="shared" si="120"/>
        <v>2530957.7999999998</v>
      </c>
      <c r="AC885" s="5">
        <v>23879.77</v>
      </c>
      <c r="AD885" s="5">
        <f t="shared" si="121"/>
        <v>1743223.21</v>
      </c>
      <c r="AE885" s="5">
        <v>129944.61</v>
      </c>
      <c r="AF885" s="5">
        <v>36550.74</v>
      </c>
      <c r="AG885" s="5">
        <v>11307.7</v>
      </c>
      <c r="AH885" s="5">
        <v>2320</v>
      </c>
      <c r="AI885" s="5">
        <v>6400</v>
      </c>
      <c r="AJ885">
        <v>0</v>
      </c>
      <c r="AK885" s="5">
        <v>0</v>
      </c>
      <c r="AL885" s="5">
        <v>644.22</v>
      </c>
      <c r="AM885" s="5">
        <v>46357.82</v>
      </c>
      <c r="AN885">
        <v>4</v>
      </c>
      <c r="AO885">
        <v>3</v>
      </c>
      <c r="AP885" t="str">
        <f t="shared" si="122"/>
        <v>Yes</v>
      </c>
      <c r="AQ885">
        <v>1</v>
      </c>
      <c r="AR885" s="5">
        <f t="shared" si="123"/>
        <v>1976748.3</v>
      </c>
      <c r="AS885" s="5">
        <f t="shared" si="124"/>
        <v>554209.5</v>
      </c>
      <c r="AT885" t="s">
        <v>59</v>
      </c>
      <c r="AU885" t="s">
        <v>6164</v>
      </c>
      <c r="AV885" t="s">
        <v>6165</v>
      </c>
      <c r="AW885" t="s">
        <v>6166</v>
      </c>
      <c r="AX885" t="s">
        <v>6184</v>
      </c>
      <c r="AY885">
        <v>73</v>
      </c>
      <c r="AZ885">
        <v>0</v>
      </c>
      <c r="BA885">
        <v>18</v>
      </c>
      <c r="BB885" t="s">
        <v>6180</v>
      </c>
      <c r="BC885">
        <v>0</v>
      </c>
      <c r="BD885">
        <v>0</v>
      </c>
      <c r="BE885" t="s">
        <v>6169</v>
      </c>
      <c r="BF885" t="s">
        <v>6170</v>
      </c>
      <c r="BG885">
        <v>0</v>
      </c>
      <c r="BH885" t="s">
        <v>6171</v>
      </c>
      <c r="BI885">
        <v>45</v>
      </c>
      <c r="BJ885" t="s">
        <v>6172</v>
      </c>
      <c r="BK885">
        <v>0</v>
      </c>
      <c r="BL885">
        <v>77</v>
      </c>
      <c r="BM885" s="3">
        <f t="shared" si="125"/>
        <v>0.94805194805194803</v>
      </c>
    </row>
    <row r="886" spans="1:65">
      <c r="A886" t="s">
        <v>1014</v>
      </c>
      <c r="B886" s="2">
        <v>45710</v>
      </c>
      <c r="C886" t="s">
        <v>47</v>
      </c>
      <c r="D886" t="s">
        <v>630</v>
      </c>
      <c r="E886">
        <v>2</v>
      </c>
      <c r="F886" t="s">
        <v>61</v>
      </c>
      <c r="G886" t="s">
        <v>62</v>
      </c>
      <c r="H886" t="s">
        <v>63</v>
      </c>
      <c r="I886" t="s">
        <v>64</v>
      </c>
      <c r="J886" t="s">
        <v>53</v>
      </c>
      <c r="K886" t="s">
        <v>75</v>
      </c>
      <c r="L886" t="s">
        <v>92</v>
      </c>
      <c r="M886" t="s">
        <v>56</v>
      </c>
      <c r="N886" t="s">
        <v>69</v>
      </c>
      <c r="O886" t="s">
        <v>82</v>
      </c>
      <c r="P886">
        <v>64</v>
      </c>
      <c r="Q886">
        <v>66</v>
      </c>
      <c r="R886">
        <v>65</v>
      </c>
      <c r="S886">
        <v>1</v>
      </c>
      <c r="T886">
        <f t="shared" si="117"/>
        <v>64</v>
      </c>
      <c r="U886">
        <v>63</v>
      </c>
      <c r="V886">
        <f t="shared" si="118"/>
        <v>1</v>
      </c>
      <c r="W886" s="3">
        <f t="shared" si="119"/>
        <v>1.5384615384615385E-2</v>
      </c>
      <c r="X886">
        <v>29</v>
      </c>
      <c r="Y886" s="4">
        <v>3</v>
      </c>
      <c r="Z886" s="4">
        <v>1.8</v>
      </c>
      <c r="AA886" s="5">
        <v>35670.61</v>
      </c>
      <c r="AB886" s="5">
        <f t="shared" si="120"/>
        <v>2247248.4300000002</v>
      </c>
      <c r="AC886" s="5">
        <v>23742.2</v>
      </c>
      <c r="AD886" s="5">
        <f t="shared" si="121"/>
        <v>1543243</v>
      </c>
      <c r="AE886" s="5">
        <v>107204.39</v>
      </c>
      <c r="AF886" s="5">
        <v>29290.09</v>
      </c>
      <c r="AG886" s="5">
        <v>10340.540000000001</v>
      </c>
      <c r="AH886" s="5">
        <v>2610</v>
      </c>
      <c r="AI886" s="5">
        <v>3200</v>
      </c>
      <c r="AJ886">
        <v>0</v>
      </c>
      <c r="AK886" s="5">
        <v>0</v>
      </c>
      <c r="AL886" s="5">
        <v>697.7</v>
      </c>
      <c r="AM886" s="5">
        <v>39161.89</v>
      </c>
      <c r="AN886">
        <v>4</v>
      </c>
      <c r="AO886">
        <v>4</v>
      </c>
      <c r="AP886" t="str">
        <f t="shared" si="122"/>
        <v>Yes</v>
      </c>
      <c r="AQ886">
        <v>0</v>
      </c>
      <c r="AR886" s="5">
        <f t="shared" si="123"/>
        <v>1735747.61</v>
      </c>
      <c r="AS886" s="5">
        <f t="shared" si="124"/>
        <v>511500.82</v>
      </c>
      <c r="AT886" t="s">
        <v>59</v>
      </c>
      <c r="AU886" t="s">
        <v>6164</v>
      </c>
      <c r="AV886" t="s">
        <v>6165</v>
      </c>
      <c r="AW886" t="s">
        <v>6166</v>
      </c>
      <c r="AX886" t="s">
        <v>6167</v>
      </c>
      <c r="AY886">
        <v>66</v>
      </c>
      <c r="AZ886">
        <v>0</v>
      </c>
      <c r="BA886">
        <v>17</v>
      </c>
      <c r="BB886" t="s">
        <v>6191</v>
      </c>
      <c r="BC886">
        <v>0</v>
      </c>
      <c r="BD886">
        <v>0</v>
      </c>
      <c r="BE886" t="s">
        <v>6169</v>
      </c>
      <c r="BF886" t="s">
        <v>6170</v>
      </c>
      <c r="BG886">
        <v>0</v>
      </c>
      <c r="BH886" t="s">
        <v>6171</v>
      </c>
      <c r="BI886">
        <v>52</v>
      </c>
      <c r="BJ886" t="s">
        <v>6187</v>
      </c>
      <c r="BK886">
        <v>0</v>
      </c>
      <c r="BL886">
        <v>74</v>
      </c>
      <c r="BM886" s="3">
        <f t="shared" si="125"/>
        <v>0.8783783783783784</v>
      </c>
    </row>
    <row r="887" spans="1:65">
      <c r="A887" t="s">
        <v>1015</v>
      </c>
      <c r="B887" s="2">
        <v>45710</v>
      </c>
      <c r="C887" t="s">
        <v>47</v>
      </c>
      <c r="D887" t="s">
        <v>630</v>
      </c>
      <c r="E887">
        <v>2</v>
      </c>
      <c r="F887" t="s">
        <v>72</v>
      </c>
      <c r="G887" t="s">
        <v>79</v>
      </c>
      <c r="H887" t="s">
        <v>213</v>
      </c>
      <c r="I887" t="s">
        <v>52</v>
      </c>
      <c r="J887" t="s">
        <v>81</v>
      </c>
      <c r="K887" t="s">
        <v>54</v>
      </c>
      <c r="L887" t="s">
        <v>87</v>
      </c>
      <c r="M887" t="s">
        <v>56</v>
      </c>
      <c r="N887" t="s">
        <v>69</v>
      </c>
      <c r="O887" t="s">
        <v>70</v>
      </c>
      <c r="P887">
        <v>32</v>
      </c>
      <c r="Q887">
        <v>32</v>
      </c>
      <c r="R887">
        <v>33</v>
      </c>
      <c r="S887">
        <v>1</v>
      </c>
      <c r="T887">
        <f t="shared" si="117"/>
        <v>32</v>
      </c>
      <c r="U887">
        <v>31</v>
      </c>
      <c r="V887">
        <f t="shared" si="118"/>
        <v>1</v>
      </c>
      <c r="W887" s="3">
        <f t="shared" si="119"/>
        <v>3.0303030303030304E-2</v>
      </c>
      <c r="X887">
        <v>24</v>
      </c>
      <c r="Y887" s="4">
        <v>2.9</v>
      </c>
      <c r="Z887" s="4">
        <v>1.4</v>
      </c>
      <c r="AA887" s="5">
        <v>83644</v>
      </c>
      <c r="AB887" s="5">
        <f t="shared" si="120"/>
        <v>2592964</v>
      </c>
      <c r="AC887" s="5">
        <v>54070.35</v>
      </c>
      <c r="AD887" s="5">
        <f t="shared" si="121"/>
        <v>1784321.55</v>
      </c>
      <c r="AE887" s="5">
        <v>106316.52</v>
      </c>
      <c r="AF887" s="5">
        <v>29152.15</v>
      </c>
      <c r="AG887" s="5">
        <v>9588.1299999999992</v>
      </c>
      <c r="AH887" s="5">
        <v>2030</v>
      </c>
      <c r="AI887" s="5">
        <v>6800</v>
      </c>
      <c r="AJ887">
        <v>0</v>
      </c>
      <c r="AK887" s="5">
        <v>0</v>
      </c>
      <c r="AL887" s="5">
        <v>1564.91</v>
      </c>
      <c r="AM887" s="5">
        <v>20503.55</v>
      </c>
      <c r="AN887">
        <v>4</v>
      </c>
      <c r="AO887">
        <v>2</v>
      </c>
      <c r="AP887" t="str">
        <f t="shared" si="122"/>
        <v>Yes</v>
      </c>
      <c r="AQ887">
        <v>1</v>
      </c>
      <c r="AR887" s="5">
        <f t="shared" si="123"/>
        <v>1960276.81</v>
      </c>
      <c r="AS887" s="5">
        <f t="shared" si="124"/>
        <v>632687.18999999994</v>
      </c>
      <c r="AT887" t="s">
        <v>59</v>
      </c>
      <c r="AU887" t="s">
        <v>6164</v>
      </c>
      <c r="AV887" t="s">
        <v>6165</v>
      </c>
      <c r="AW887" t="s">
        <v>6166</v>
      </c>
      <c r="AX887" t="s">
        <v>6184</v>
      </c>
      <c r="AY887">
        <v>33</v>
      </c>
      <c r="AZ887">
        <v>0</v>
      </c>
      <c r="BA887">
        <v>13</v>
      </c>
      <c r="BB887" t="s">
        <v>6198</v>
      </c>
      <c r="BC887">
        <v>0</v>
      </c>
      <c r="BD887">
        <v>0</v>
      </c>
      <c r="BE887" t="s">
        <v>6169</v>
      </c>
      <c r="BF887" t="s">
        <v>6170</v>
      </c>
      <c r="BG887">
        <v>1</v>
      </c>
      <c r="BH887" t="s">
        <v>6186</v>
      </c>
      <c r="BI887">
        <v>35</v>
      </c>
      <c r="BJ887" t="s">
        <v>6172</v>
      </c>
      <c r="BK887">
        <v>0</v>
      </c>
      <c r="BL887">
        <v>45</v>
      </c>
      <c r="BM887" s="3">
        <f t="shared" si="125"/>
        <v>0.73333333333333328</v>
      </c>
    </row>
    <row r="888" spans="1:65">
      <c r="A888" t="s">
        <v>1016</v>
      </c>
      <c r="B888" s="2">
        <v>45710</v>
      </c>
      <c r="C888" t="s">
        <v>47</v>
      </c>
      <c r="D888" t="s">
        <v>630</v>
      </c>
      <c r="E888">
        <v>2</v>
      </c>
      <c r="F888" t="s">
        <v>72</v>
      </c>
      <c r="G888" t="s">
        <v>62</v>
      </c>
      <c r="H888" t="s">
        <v>150</v>
      </c>
      <c r="I888" t="s">
        <v>52</v>
      </c>
      <c r="J888" t="s">
        <v>65</v>
      </c>
      <c r="K888" t="s">
        <v>75</v>
      </c>
      <c r="L888" t="s">
        <v>92</v>
      </c>
      <c r="M888" t="s">
        <v>56</v>
      </c>
      <c r="N888" t="s">
        <v>109</v>
      </c>
      <c r="O888" t="s">
        <v>120</v>
      </c>
      <c r="P888">
        <v>45</v>
      </c>
      <c r="Q888">
        <v>48</v>
      </c>
      <c r="R888">
        <v>49</v>
      </c>
      <c r="S888">
        <v>1</v>
      </c>
      <c r="T888">
        <f t="shared" si="117"/>
        <v>48</v>
      </c>
      <c r="U888">
        <v>44</v>
      </c>
      <c r="V888">
        <f t="shared" si="118"/>
        <v>4</v>
      </c>
      <c r="W888" s="3">
        <f t="shared" si="119"/>
        <v>2.0408163265306121E-2</v>
      </c>
      <c r="X888">
        <v>27</v>
      </c>
      <c r="Y888" s="4">
        <v>4.4000000000000004</v>
      </c>
      <c r="Z888" s="4">
        <v>1.4</v>
      </c>
      <c r="AA888" s="5">
        <v>52631.43</v>
      </c>
      <c r="AB888" s="5">
        <f t="shared" si="120"/>
        <v>2315782.92</v>
      </c>
      <c r="AC888" s="5">
        <v>35175.79</v>
      </c>
      <c r="AD888" s="5">
        <f t="shared" si="121"/>
        <v>1723613.71</v>
      </c>
      <c r="AE888" s="5">
        <v>112772.86</v>
      </c>
      <c r="AF888" s="5">
        <v>31340.17</v>
      </c>
      <c r="AG888" s="5">
        <v>10038.799999999999</v>
      </c>
      <c r="AH888" s="5">
        <v>2030</v>
      </c>
      <c r="AI888" s="5">
        <v>4600</v>
      </c>
      <c r="AJ888">
        <v>0</v>
      </c>
      <c r="AK888" s="5">
        <v>0</v>
      </c>
      <c r="AL888" s="5">
        <v>3981.99</v>
      </c>
      <c r="AM888" s="5">
        <v>63086.91</v>
      </c>
      <c r="AN888">
        <v>8</v>
      </c>
      <c r="AO888">
        <v>9</v>
      </c>
      <c r="AP888" t="str">
        <f t="shared" si="122"/>
        <v>No</v>
      </c>
      <c r="AQ888">
        <v>2</v>
      </c>
      <c r="AR888" s="5">
        <f t="shared" si="123"/>
        <v>1951464.44</v>
      </c>
      <c r="AS888" s="5">
        <f t="shared" si="124"/>
        <v>364318.48</v>
      </c>
      <c r="AT888" t="s">
        <v>59</v>
      </c>
      <c r="AU888" t="s">
        <v>6164</v>
      </c>
      <c r="AV888" t="s">
        <v>6165</v>
      </c>
      <c r="AW888" t="s">
        <v>6166</v>
      </c>
      <c r="AX888" t="s">
        <v>6184</v>
      </c>
      <c r="AY888">
        <v>47</v>
      </c>
      <c r="AZ888">
        <v>0</v>
      </c>
      <c r="BA888">
        <v>24</v>
      </c>
      <c r="BB888" t="s">
        <v>6180</v>
      </c>
      <c r="BC888">
        <v>0</v>
      </c>
      <c r="BD888">
        <v>1</v>
      </c>
      <c r="BE888" t="s">
        <v>6188</v>
      </c>
      <c r="BF888" t="s">
        <v>6170</v>
      </c>
      <c r="BG888">
        <v>1</v>
      </c>
      <c r="BH888" t="s">
        <v>6186</v>
      </c>
      <c r="BI888">
        <v>36</v>
      </c>
      <c r="BJ888" t="s">
        <v>6172</v>
      </c>
      <c r="BK888">
        <v>0</v>
      </c>
      <c r="BL888">
        <v>59</v>
      </c>
      <c r="BM888" s="3">
        <f t="shared" si="125"/>
        <v>0.83050847457627119</v>
      </c>
    </row>
    <row r="889" spans="1:65">
      <c r="A889" t="s">
        <v>1017</v>
      </c>
      <c r="B889" s="2">
        <v>45710</v>
      </c>
      <c r="C889" t="s">
        <v>47</v>
      </c>
      <c r="D889" t="s">
        <v>630</v>
      </c>
      <c r="E889">
        <v>2</v>
      </c>
      <c r="F889" t="s">
        <v>49</v>
      </c>
      <c r="G889" t="s">
        <v>79</v>
      </c>
      <c r="H889" t="s">
        <v>260</v>
      </c>
      <c r="I889" t="s">
        <v>64</v>
      </c>
      <c r="J889" t="s">
        <v>53</v>
      </c>
      <c r="K889" t="s">
        <v>54</v>
      </c>
      <c r="L889" t="s">
        <v>92</v>
      </c>
      <c r="M889" t="s">
        <v>56</v>
      </c>
      <c r="N889" t="s">
        <v>69</v>
      </c>
      <c r="O889" t="s">
        <v>120</v>
      </c>
      <c r="P889">
        <v>54</v>
      </c>
      <c r="Q889">
        <v>56</v>
      </c>
      <c r="R889">
        <v>56</v>
      </c>
      <c r="S889">
        <v>1</v>
      </c>
      <c r="T889">
        <f t="shared" si="117"/>
        <v>55</v>
      </c>
      <c r="U889">
        <v>53</v>
      </c>
      <c r="V889">
        <f t="shared" si="118"/>
        <v>2</v>
      </c>
      <c r="W889" s="3">
        <f t="shared" si="119"/>
        <v>1.7857142857142856E-2</v>
      </c>
      <c r="X889">
        <v>23</v>
      </c>
      <c r="Y889" s="4">
        <v>4.2</v>
      </c>
      <c r="Z889" s="4">
        <v>1.4</v>
      </c>
      <c r="AA889" s="5">
        <v>39156.629999999997</v>
      </c>
      <c r="AB889" s="5">
        <f t="shared" si="120"/>
        <v>2075301.39</v>
      </c>
      <c r="AC889" s="5">
        <v>23704.2</v>
      </c>
      <c r="AD889" s="5">
        <f t="shared" si="121"/>
        <v>1327435.2</v>
      </c>
      <c r="AE889" s="5">
        <v>92845.51</v>
      </c>
      <c r="AF889" s="5">
        <v>26787.439999999999</v>
      </c>
      <c r="AG889" s="5">
        <v>9086.7999999999993</v>
      </c>
      <c r="AH889" s="5">
        <v>2030</v>
      </c>
      <c r="AI889" s="5">
        <v>3200</v>
      </c>
      <c r="AJ889">
        <v>0</v>
      </c>
      <c r="AK889" s="5">
        <v>0</v>
      </c>
      <c r="AL889" s="5">
        <v>1290.8599999999999</v>
      </c>
      <c r="AM889" s="5">
        <v>38973.47</v>
      </c>
      <c r="AN889">
        <v>4</v>
      </c>
      <c r="AO889">
        <v>5</v>
      </c>
      <c r="AP889" t="str">
        <f t="shared" si="122"/>
        <v>No</v>
      </c>
      <c r="AQ889">
        <v>2</v>
      </c>
      <c r="AR889" s="5">
        <f t="shared" si="123"/>
        <v>1501649.28</v>
      </c>
      <c r="AS889" s="5">
        <f t="shared" si="124"/>
        <v>573652.11</v>
      </c>
      <c r="AT889" t="s">
        <v>59</v>
      </c>
      <c r="AU889" t="s">
        <v>6164</v>
      </c>
      <c r="AV889" t="s">
        <v>6165</v>
      </c>
      <c r="AW889" t="s">
        <v>6166</v>
      </c>
      <c r="AX889" t="s">
        <v>6184</v>
      </c>
      <c r="AY889">
        <v>54</v>
      </c>
      <c r="AZ889">
        <v>0</v>
      </c>
      <c r="BA889">
        <v>19</v>
      </c>
      <c r="BB889" t="s">
        <v>6180</v>
      </c>
      <c r="BC889">
        <v>0</v>
      </c>
      <c r="BD889">
        <v>1</v>
      </c>
      <c r="BE889" t="s">
        <v>6196</v>
      </c>
      <c r="BF889" t="s">
        <v>6170</v>
      </c>
      <c r="BG889">
        <v>1</v>
      </c>
      <c r="BH889" t="s">
        <v>6179</v>
      </c>
      <c r="BI889">
        <v>26</v>
      </c>
      <c r="BJ889" t="s">
        <v>6172</v>
      </c>
      <c r="BK889">
        <v>0</v>
      </c>
      <c r="BL889">
        <v>74</v>
      </c>
      <c r="BM889" s="3">
        <f t="shared" si="125"/>
        <v>0.7567567567567568</v>
      </c>
    </row>
    <row r="890" spans="1:65">
      <c r="A890" t="s">
        <v>1018</v>
      </c>
      <c r="B890" s="2">
        <v>45710</v>
      </c>
      <c r="C890" t="s">
        <v>47</v>
      </c>
      <c r="D890" t="s">
        <v>630</v>
      </c>
      <c r="E890">
        <v>2</v>
      </c>
      <c r="F890" t="s">
        <v>61</v>
      </c>
      <c r="G890" t="s">
        <v>50</v>
      </c>
      <c r="H890" t="s">
        <v>157</v>
      </c>
      <c r="I890" t="s">
        <v>52</v>
      </c>
      <c r="J890" t="s">
        <v>65</v>
      </c>
      <c r="K890" t="s">
        <v>75</v>
      </c>
      <c r="L890" t="s">
        <v>92</v>
      </c>
      <c r="M890" t="s">
        <v>68</v>
      </c>
      <c r="N890" t="s">
        <v>76</v>
      </c>
      <c r="O890" t="s">
        <v>120</v>
      </c>
      <c r="P890">
        <v>45</v>
      </c>
      <c r="Q890">
        <v>45</v>
      </c>
      <c r="R890">
        <v>45</v>
      </c>
      <c r="S890">
        <v>1</v>
      </c>
      <c r="T890">
        <f t="shared" si="117"/>
        <v>44</v>
      </c>
      <c r="U890">
        <v>43</v>
      </c>
      <c r="V890">
        <f t="shared" si="118"/>
        <v>1</v>
      </c>
      <c r="W890" s="3">
        <f t="shared" si="119"/>
        <v>2.2222222222222223E-2</v>
      </c>
      <c r="X890">
        <v>37</v>
      </c>
      <c r="Y890" s="4">
        <v>5.2</v>
      </c>
      <c r="Z890" s="4">
        <v>1.1000000000000001</v>
      </c>
      <c r="AA890" s="5">
        <v>51443.1</v>
      </c>
      <c r="AB890" s="5">
        <f t="shared" si="120"/>
        <v>2212053.2999999998</v>
      </c>
      <c r="AC890" s="5">
        <v>33471.089999999997</v>
      </c>
      <c r="AD890" s="5">
        <f t="shared" si="121"/>
        <v>1506199.05</v>
      </c>
      <c r="AE890" s="5">
        <v>104549.78</v>
      </c>
      <c r="AF890" s="5">
        <v>27967.439999999999</v>
      </c>
      <c r="AG890" s="5">
        <v>11250.78</v>
      </c>
      <c r="AH890" s="5">
        <v>1595</v>
      </c>
      <c r="AI890" s="5">
        <v>4600</v>
      </c>
      <c r="AJ890">
        <v>1</v>
      </c>
      <c r="AK890" s="5">
        <v>12944.45</v>
      </c>
      <c r="AL890" s="5">
        <v>1029.08</v>
      </c>
      <c r="AM890" s="5">
        <v>26490.560000000001</v>
      </c>
      <c r="AN890">
        <v>4</v>
      </c>
      <c r="AO890">
        <v>4</v>
      </c>
      <c r="AP890" t="str">
        <f t="shared" si="122"/>
        <v>Yes</v>
      </c>
      <c r="AQ890">
        <v>2</v>
      </c>
      <c r="AR890" s="5">
        <f t="shared" si="123"/>
        <v>1696626.14</v>
      </c>
      <c r="AS890" s="5">
        <f t="shared" si="124"/>
        <v>515427.16</v>
      </c>
      <c r="AT890" t="s">
        <v>59</v>
      </c>
      <c r="AU890" t="s">
        <v>6194</v>
      </c>
      <c r="AV890" t="s">
        <v>6195</v>
      </c>
      <c r="AW890" t="s">
        <v>6183</v>
      </c>
      <c r="AX890" t="s">
        <v>6184</v>
      </c>
      <c r="AY890">
        <v>47</v>
      </c>
      <c r="AZ890">
        <v>0</v>
      </c>
      <c r="BA890">
        <v>10</v>
      </c>
      <c r="BB890" t="s">
        <v>6191</v>
      </c>
      <c r="BC890">
        <v>0</v>
      </c>
      <c r="BD890">
        <v>0</v>
      </c>
      <c r="BE890" t="s">
        <v>6169</v>
      </c>
      <c r="BF890" t="s">
        <v>6170</v>
      </c>
      <c r="BG890">
        <v>0</v>
      </c>
      <c r="BH890" t="s">
        <v>6171</v>
      </c>
      <c r="BI890">
        <v>25</v>
      </c>
      <c r="BJ890" t="s">
        <v>6172</v>
      </c>
      <c r="BK890">
        <v>0</v>
      </c>
      <c r="BL890">
        <v>58</v>
      </c>
      <c r="BM890" s="3">
        <f t="shared" si="125"/>
        <v>0.77586206896551724</v>
      </c>
    </row>
    <row r="891" spans="1:65">
      <c r="A891" t="s">
        <v>1019</v>
      </c>
      <c r="B891" s="2">
        <v>45710</v>
      </c>
      <c r="C891" t="s">
        <v>47</v>
      </c>
      <c r="D891" t="s">
        <v>630</v>
      </c>
      <c r="E891">
        <v>2</v>
      </c>
      <c r="F891" t="s">
        <v>49</v>
      </c>
      <c r="G891" t="s">
        <v>62</v>
      </c>
      <c r="H891" t="s">
        <v>133</v>
      </c>
      <c r="I891" t="s">
        <v>64</v>
      </c>
      <c r="J891" t="s">
        <v>65</v>
      </c>
      <c r="K891" t="s">
        <v>54</v>
      </c>
      <c r="L891" t="s">
        <v>55</v>
      </c>
      <c r="M891" t="s">
        <v>56</v>
      </c>
      <c r="N891" t="s">
        <v>109</v>
      </c>
      <c r="O891" t="s">
        <v>70</v>
      </c>
      <c r="P891">
        <v>39</v>
      </c>
      <c r="Q891">
        <v>40</v>
      </c>
      <c r="R891">
        <v>39</v>
      </c>
      <c r="S891">
        <v>1</v>
      </c>
      <c r="T891">
        <f t="shared" si="117"/>
        <v>38</v>
      </c>
      <c r="U891">
        <v>38</v>
      </c>
      <c r="V891">
        <f t="shared" si="118"/>
        <v>0</v>
      </c>
      <c r="W891" s="3">
        <f t="shared" si="119"/>
        <v>2.564102564102564E-2</v>
      </c>
      <c r="X891">
        <v>12</v>
      </c>
      <c r="Y891" s="4">
        <v>0</v>
      </c>
      <c r="Z891" s="4">
        <v>0.9</v>
      </c>
      <c r="AA891" s="5">
        <v>55693.55</v>
      </c>
      <c r="AB891" s="5">
        <f t="shared" si="120"/>
        <v>2116354.9</v>
      </c>
      <c r="AC891" s="5">
        <v>35050.19</v>
      </c>
      <c r="AD891" s="5">
        <f t="shared" si="121"/>
        <v>1366957.41</v>
      </c>
      <c r="AE891" s="5">
        <v>83950.41</v>
      </c>
      <c r="AF891" s="5">
        <v>24588.99</v>
      </c>
      <c r="AG891" s="5">
        <v>7788.49</v>
      </c>
      <c r="AH891" s="5">
        <v>1305</v>
      </c>
      <c r="AI891" s="5">
        <v>4600</v>
      </c>
      <c r="AJ891">
        <v>0</v>
      </c>
      <c r="AK891" s="5">
        <v>0</v>
      </c>
      <c r="AL891" s="5">
        <v>0</v>
      </c>
      <c r="AM891" s="5">
        <v>61302.78</v>
      </c>
      <c r="AN891">
        <v>8</v>
      </c>
      <c r="AO891">
        <v>9</v>
      </c>
      <c r="AP891" t="str">
        <f t="shared" si="122"/>
        <v>No</v>
      </c>
      <c r="AQ891">
        <v>2</v>
      </c>
      <c r="AR891" s="5">
        <f t="shared" si="123"/>
        <v>1550493.08</v>
      </c>
      <c r="AS891" s="5">
        <f t="shared" si="124"/>
        <v>565861.81999999995</v>
      </c>
      <c r="AT891" t="s">
        <v>59</v>
      </c>
      <c r="AU891" t="s">
        <v>6164</v>
      </c>
      <c r="AV891" t="s">
        <v>6165</v>
      </c>
      <c r="AW891" t="s">
        <v>6166</v>
      </c>
      <c r="AX891" t="s">
        <v>6167</v>
      </c>
      <c r="AY891">
        <v>41</v>
      </c>
      <c r="AZ891">
        <v>2</v>
      </c>
      <c r="BA891">
        <v>0</v>
      </c>
      <c r="BB891" t="s">
        <v>6168</v>
      </c>
      <c r="BC891">
        <v>1</v>
      </c>
      <c r="BD891">
        <v>0</v>
      </c>
      <c r="BE891" t="s">
        <v>6196</v>
      </c>
      <c r="BF891" t="s">
        <v>6170</v>
      </c>
      <c r="BG891">
        <v>0</v>
      </c>
      <c r="BH891" t="s">
        <v>6171</v>
      </c>
      <c r="BI891">
        <v>7</v>
      </c>
      <c r="BJ891" t="s">
        <v>6172</v>
      </c>
      <c r="BK891">
        <v>0</v>
      </c>
      <c r="BL891">
        <v>65</v>
      </c>
      <c r="BM891" s="3">
        <f t="shared" si="125"/>
        <v>0.6</v>
      </c>
    </row>
    <row r="892" spans="1:65">
      <c r="A892" t="s">
        <v>1020</v>
      </c>
      <c r="B892" s="2">
        <v>45710</v>
      </c>
      <c r="C892" t="s">
        <v>47</v>
      </c>
      <c r="D892" t="s">
        <v>630</v>
      </c>
      <c r="E892">
        <v>2</v>
      </c>
      <c r="F892" t="s">
        <v>78</v>
      </c>
      <c r="G892" t="s">
        <v>62</v>
      </c>
      <c r="H892" t="s">
        <v>153</v>
      </c>
      <c r="I892" t="s">
        <v>64</v>
      </c>
      <c r="J892" t="s">
        <v>53</v>
      </c>
      <c r="K892" t="s">
        <v>66</v>
      </c>
      <c r="L892" t="s">
        <v>67</v>
      </c>
      <c r="M892" t="s">
        <v>56</v>
      </c>
      <c r="N892" t="s">
        <v>109</v>
      </c>
      <c r="O892" t="s">
        <v>58</v>
      </c>
      <c r="P892">
        <v>65</v>
      </c>
      <c r="Q892">
        <v>67</v>
      </c>
      <c r="R892">
        <v>66</v>
      </c>
      <c r="S892">
        <v>2</v>
      </c>
      <c r="T892">
        <f t="shared" si="117"/>
        <v>64</v>
      </c>
      <c r="U892">
        <v>63</v>
      </c>
      <c r="V892">
        <f t="shared" si="118"/>
        <v>1</v>
      </c>
      <c r="W892" s="3">
        <f t="shared" si="119"/>
        <v>3.0303030303030304E-2</v>
      </c>
      <c r="X892">
        <v>35</v>
      </c>
      <c r="Y892" s="4">
        <v>3.4</v>
      </c>
      <c r="Z892" s="4">
        <v>1.7</v>
      </c>
      <c r="AA892" s="5">
        <v>33405.71</v>
      </c>
      <c r="AB892" s="5">
        <f t="shared" si="120"/>
        <v>2104559.73</v>
      </c>
      <c r="AC892" s="5">
        <v>22950.48</v>
      </c>
      <c r="AD892" s="5">
        <f t="shared" si="121"/>
        <v>1514731.68</v>
      </c>
      <c r="AE892" s="5">
        <v>108456.15</v>
      </c>
      <c r="AF892" s="5">
        <v>32418.75</v>
      </c>
      <c r="AG892" s="5">
        <v>11215.13</v>
      </c>
      <c r="AH892" s="5">
        <v>2465</v>
      </c>
      <c r="AI892" s="5">
        <v>6400</v>
      </c>
      <c r="AJ892">
        <v>0</v>
      </c>
      <c r="AK892" s="5">
        <v>0</v>
      </c>
      <c r="AL892" s="5">
        <v>673.33</v>
      </c>
      <c r="AM892" s="5">
        <v>97458.16</v>
      </c>
      <c r="AN892">
        <v>8</v>
      </c>
      <c r="AO892">
        <v>8</v>
      </c>
      <c r="AP892" t="str">
        <f t="shared" si="122"/>
        <v>Yes</v>
      </c>
      <c r="AQ892">
        <v>1</v>
      </c>
      <c r="AR892" s="5">
        <f t="shared" si="123"/>
        <v>1773818.2</v>
      </c>
      <c r="AS892" s="5">
        <f t="shared" si="124"/>
        <v>330741.53000000003</v>
      </c>
      <c r="AT892" t="s">
        <v>59</v>
      </c>
      <c r="AU892" t="s">
        <v>6164</v>
      </c>
      <c r="AV892" t="s">
        <v>6165</v>
      </c>
      <c r="AW892" t="s">
        <v>6166</v>
      </c>
      <c r="AX892" t="s">
        <v>6167</v>
      </c>
      <c r="AY892">
        <v>71</v>
      </c>
      <c r="AZ892">
        <v>3</v>
      </c>
      <c r="BA892">
        <v>16</v>
      </c>
      <c r="BB892" t="s">
        <v>6185</v>
      </c>
      <c r="BC892">
        <v>0</v>
      </c>
      <c r="BD892">
        <v>0</v>
      </c>
      <c r="BE892" t="s">
        <v>6169</v>
      </c>
      <c r="BF892" t="s">
        <v>6170</v>
      </c>
      <c r="BG892">
        <v>1</v>
      </c>
      <c r="BH892" t="s">
        <v>6186</v>
      </c>
      <c r="BI892">
        <v>60</v>
      </c>
      <c r="BJ892" t="s">
        <v>6187</v>
      </c>
      <c r="BK892">
        <v>0</v>
      </c>
      <c r="BL892">
        <v>73</v>
      </c>
      <c r="BM892" s="3">
        <f t="shared" si="125"/>
        <v>0.90410958904109584</v>
      </c>
    </row>
    <row r="893" spans="1:65">
      <c r="A893" t="s">
        <v>1021</v>
      </c>
      <c r="B893" s="2">
        <v>45710</v>
      </c>
      <c r="C893" t="s">
        <v>47</v>
      </c>
      <c r="D893" t="s">
        <v>630</v>
      </c>
      <c r="E893">
        <v>2</v>
      </c>
      <c r="F893" t="s">
        <v>49</v>
      </c>
      <c r="G893" t="s">
        <v>79</v>
      </c>
      <c r="H893" t="s">
        <v>262</v>
      </c>
      <c r="I893" t="s">
        <v>64</v>
      </c>
      <c r="J893" t="s">
        <v>81</v>
      </c>
      <c r="K893" t="s">
        <v>75</v>
      </c>
      <c r="L893" t="s">
        <v>87</v>
      </c>
      <c r="M893" t="s">
        <v>56</v>
      </c>
      <c r="N893" t="s">
        <v>94</v>
      </c>
      <c r="O893" t="s">
        <v>70</v>
      </c>
      <c r="P893">
        <v>32</v>
      </c>
      <c r="Q893">
        <v>34</v>
      </c>
      <c r="R893">
        <v>33</v>
      </c>
      <c r="S893">
        <v>1</v>
      </c>
      <c r="T893">
        <f t="shared" si="117"/>
        <v>32</v>
      </c>
      <c r="U893">
        <v>32</v>
      </c>
      <c r="V893">
        <f t="shared" si="118"/>
        <v>0</v>
      </c>
      <c r="W893" s="3">
        <f t="shared" si="119"/>
        <v>3.0303030303030304E-2</v>
      </c>
      <c r="X893">
        <v>28</v>
      </c>
      <c r="Y893" s="4">
        <v>9.6</v>
      </c>
      <c r="Z893" s="4">
        <v>1.8</v>
      </c>
      <c r="AA893" s="5">
        <v>78704.22</v>
      </c>
      <c r="AB893" s="5">
        <f t="shared" si="120"/>
        <v>2518535.04</v>
      </c>
      <c r="AC893" s="5">
        <v>54454.14</v>
      </c>
      <c r="AD893" s="5">
        <f t="shared" si="121"/>
        <v>1796986.62</v>
      </c>
      <c r="AE893" s="5">
        <v>98995.24</v>
      </c>
      <c r="AF893" s="5">
        <v>29302.44</v>
      </c>
      <c r="AG893" s="5">
        <v>9047.84</v>
      </c>
      <c r="AH893" s="5">
        <v>2610</v>
      </c>
      <c r="AI893" s="5">
        <v>6800</v>
      </c>
      <c r="AJ893">
        <v>0</v>
      </c>
      <c r="AK893" s="5">
        <v>0</v>
      </c>
      <c r="AL893" s="5">
        <v>0</v>
      </c>
      <c r="AM893" s="5">
        <v>19797.93</v>
      </c>
      <c r="AN893">
        <v>4</v>
      </c>
      <c r="AO893">
        <v>4</v>
      </c>
      <c r="AP893" t="str">
        <f t="shared" si="122"/>
        <v>Yes</v>
      </c>
      <c r="AQ893">
        <v>0</v>
      </c>
      <c r="AR893" s="5">
        <f t="shared" si="123"/>
        <v>1963540.07</v>
      </c>
      <c r="AS893" s="5">
        <f t="shared" si="124"/>
        <v>554994.97</v>
      </c>
      <c r="AT893" t="s">
        <v>59</v>
      </c>
      <c r="AU893" t="s">
        <v>6164</v>
      </c>
      <c r="AV893" t="s">
        <v>6165</v>
      </c>
      <c r="AW893" t="s">
        <v>6166</v>
      </c>
      <c r="AX893" t="s">
        <v>6177</v>
      </c>
      <c r="AY893">
        <v>37</v>
      </c>
      <c r="AZ893">
        <v>3</v>
      </c>
      <c r="BA893">
        <v>0</v>
      </c>
      <c r="BB893" t="s">
        <v>6168</v>
      </c>
      <c r="BC893">
        <v>0</v>
      </c>
      <c r="BD893">
        <v>0</v>
      </c>
      <c r="BE893" t="s">
        <v>6169</v>
      </c>
      <c r="BF893" t="s">
        <v>6170</v>
      </c>
      <c r="BG893">
        <v>0</v>
      </c>
      <c r="BH893" t="s">
        <v>6171</v>
      </c>
      <c r="BI893">
        <v>26</v>
      </c>
      <c r="BJ893" t="s">
        <v>6172</v>
      </c>
      <c r="BK893">
        <v>0</v>
      </c>
      <c r="BL893">
        <v>49</v>
      </c>
      <c r="BM893" s="3">
        <f t="shared" si="125"/>
        <v>0.67346938775510201</v>
      </c>
    </row>
    <row r="894" spans="1:65">
      <c r="A894" t="s">
        <v>1022</v>
      </c>
      <c r="B894" s="2">
        <v>45710</v>
      </c>
      <c r="C894" t="s">
        <v>47</v>
      </c>
      <c r="D894" t="s">
        <v>630</v>
      </c>
      <c r="E894">
        <v>2</v>
      </c>
      <c r="F894" t="s">
        <v>78</v>
      </c>
      <c r="G894" t="s">
        <v>79</v>
      </c>
      <c r="H894" t="s">
        <v>143</v>
      </c>
      <c r="I894" t="s">
        <v>52</v>
      </c>
      <c r="J894" t="s">
        <v>81</v>
      </c>
      <c r="K894" t="s">
        <v>75</v>
      </c>
      <c r="L894" t="s">
        <v>55</v>
      </c>
      <c r="M894" t="s">
        <v>56</v>
      </c>
      <c r="N894" t="s">
        <v>76</v>
      </c>
      <c r="O894" t="s">
        <v>82</v>
      </c>
      <c r="P894">
        <v>39</v>
      </c>
      <c r="Q894">
        <v>39</v>
      </c>
      <c r="R894">
        <v>36</v>
      </c>
      <c r="S894">
        <v>1</v>
      </c>
      <c r="T894">
        <f t="shared" si="117"/>
        <v>35</v>
      </c>
      <c r="U894">
        <v>35</v>
      </c>
      <c r="V894">
        <f t="shared" si="118"/>
        <v>0</v>
      </c>
      <c r="W894" s="3">
        <f t="shared" si="119"/>
        <v>2.7777777777777776E-2</v>
      </c>
      <c r="X894">
        <v>30</v>
      </c>
      <c r="Y894" s="4">
        <v>7.1</v>
      </c>
      <c r="Z894" s="4">
        <v>1.4</v>
      </c>
      <c r="AA894" s="5">
        <v>77111.67</v>
      </c>
      <c r="AB894" s="5">
        <f t="shared" si="120"/>
        <v>2698908.45</v>
      </c>
      <c r="AC894" s="5">
        <v>53399.49</v>
      </c>
      <c r="AD894" s="5">
        <f t="shared" si="121"/>
        <v>1922381.64</v>
      </c>
      <c r="AE894" s="5">
        <v>114133.95</v>
      </c>
      <c r="AF894" s="5">
        <v>33666.879999999997</v>
      </c>
      <c r="AG894" s="5">
        <v>10509.87</v>
      </c>
      <c r="AH894" s="5">
        <v>2030</v>
      </c>
      <c r="AI894" s="5">
        <v>6800</v>
      </c>
      <c r="AJ894">
        <v>0</v>
      </c>
      <c r="AK894" s="5">
        <v>0</v>
      </c>
      <c r="AL894" s="5">
        <v>0</v>
      </c>
      <c r="AM894" s="5">
        <v>21828.54</v>
      </c>
      <c r="AN894">
        <v>4</v>
      </c>
      <c r="AO894">
        <v>4</v>
      </c>
      <c r="AP894" t="str">
        <f t="shared" si="122"/>
        <v>Yes</v>
      </c>
      <c r="AQ894">
        <v>1</v>
      </c>
      <c r="AR894" s="5">
        <f t="shared" si="123"/>
        <v>2111350.88</v>
      </c>
      <c r="AS894" s="5">
        <f t="shared" si="124"/>
        <v>587557.56999999995</v>
      </c>
      <c r="AT894" t="s">
        <v>59</v>
      </c>
      <c r="AU894" t="s">
        <v>6164</v>
      </c>
      <c r="AV894" t="s">
        <v>6165</v>
      </c>
      <c r="AW894" t="s">
        <v>6166</v>
      </c>
      <c r="AX894" t="s">
        <v>6167</v>
      </c>
      <c r="AY894">
        <v>40</v>
      </c>
      <c r="AZ894">
        <v>0</v>
      </c>
      <c r="BA894">
        <v>0</v>
      </c>
      <c r="BB894" t="s">
        <v>6168</v>
      </c>
      <c r="BC894">
        <v>0</v>
      </c>
      <c r="BD894">
        <v>0</v>
      </c>
      <c r="BE894" t="s">
        <v>6169</v>
      </c>
      <c r="BF894" t="s">
        <v>6170</v>
      </c>
      <c r="BG894">
        <v>1</v>
      </c>
      <c r="BH894" t="s">
        <v>6186</v>
      </c>
      <c r="BI894">
        <v>24</v>
      </c>
      <c r="BJ894" t="s">
        <v>6172</v>
      </c>
      <c r="BK894">
        <v>0</v>
      </c>
      <c r="BL894">
        <v>47</v>
      </c>
      <c r="BM894" s="3">
        <f t="shared" si="125"/>
        <v>0.76595744680851063</v>
      </c>
    </row>
    <row r="895" spans="1:65">
      <c r="A895" t="s">
        <v>1023</v>
      </c>
      <c r="B895" s="2">
        <v>45710</v>
      </c>
      <c r="C895" t="s">
        <v>47</v>
      </c>
      <c r="D895" t="s">
        <v>630</v>
      </c>
      <c r="E895">
        <v>2</v>
      </c>
      <c r="F895" t="s">
        <v>61</v>
      </c>
      <c r="G895" t="s">
        <v>50</v>
      </c>
      <c r="H895" t="s">
        <v>157</v>
      </c>
      <c r="I895" t="s">
        <v>64</v>
      </c>
      <c r="J895" t="s">
        <v>53</v>
      </c>
      <c r="K895" t="s">
        <v>75</v>
      </c>
      <c r="L895" t="s">
        <v>67</v>
      </c>
      <c r="M895" t="s">
        <v>68</v>
      </c>
      <c r="N895" t="s">
        <v>57</v>
      </c>
      <c r="O895" t="s">
        <v>70</v>
      </c>
      <c r="P895">
        <v>56</v>
      </c>
      <c r="Q895">
        <v>56</v>
      </c>
      <c r="R895">
        <v>54</v>
      </c>
      <c r="S895">
        <v>2</v>
      </c>
      <c r="T895">
        <f t="shared" si="117"/>
        <v>52</v>
      </c>
      <c r="U895">
        <v>52</v>
      </c>
      <c r="V895">
        <f t="shared" si="118"/>
        <v>0</v>
      </c>
      <c r="W895" s="3">
        <f t="shared" si="119"/>
        <v>3.7037037037037035E-2</v>
      </c>
      <c r="X895">
        <v>24</v>
      </c>
      <c r="Y895" s="4">
        <v>1.5</v>
      </c>
      <c r="Z895" s="4">
        <v>0.7</v>
      </c>
      <c r="AA895" s="5">
        <v>36218.25</v>
      </c>
      <c r="AB895" s="5">
        <f t="shared" si="120"/>
        <v>1883349</v>
      </c>
      <c r="AC895" s="5">
        <v>22003.94</v>
      </c>
      <c r="AD895" s="5">
        <f t="shared" si="121"/>
        <v>1188212.76</v>
      </c>
      <c r="AE895" s="5">
        <v>88917.27</v>
      </c>
      <c r="AF895" s="5">
        <v>24047.81</v>
      </c>
      <c r="AG895" s="5">
        <v>9583.34</v>
      </c>
      <c r="AH895" s="5">
        <v>1015</v>
      </c>
      <c r="AI895" s="5">
        <v>6400</v>
      </c>
      <c r="AJ895">
        <v>1</v>
      </c>
      <c r="AK895" s="5">
        <v>8767.5300000000007</v>
      </c>
      <c r="AL895" s="5">
        <v>0</v>
      </c>
      <c r="AM895" s="5">
        <v>35632.160000000003</v>
      </c>
      <c r="AN895">
        <v>4</v>
      </c>
      <c r="AO895">
        <v>3</v>
      </c>
      <c r="AP895" t="str">
        <f t="shared" si="122"/>
        <v>Yes</v>
      </c>
      <c r="AQ895">
        <v>2</v>
      </c>
      <c r="AR895" s="5">
        <f t="shared" si="123"/>
        <v>1362575.87</v>
      </c>
      <c r="AS895" s="5">
        <f t="shared" si="124"/>
        <v>520773.13</v>
      </c>
      <c r="AT895" t="s">
        <v>116</v>
      </c>
      <c r="AU895" t="s">
        <v>6189</v>
      </c>
      <c r="AV895" t="s">
        <v>6201</v>
      </c>
      <c r="AW895" t="s">
        <v>6175</v>
      </c>
      <c r="AX895" t="s">
        <v>6167</v>
      </c>
      <c r="AY895">
        <v>58</v>
      </c>
      <c r="AZ895">
        <v>0</v>
      </c>
      <c r="BA895">
        <v>0</v>
      </c>
      <c r="BB895" t="s">
        <v>6168</v>
      </c>
      <c r="BC895">
        <v>0</v>
      </c>
      <c r="BD895">
        <v>0</v>
      </c>
      <c r="BE895" t="s">
        <v>6169</v>
      </c>
      <c r="BF895" t="s">
        <v>6170</v>
      </c>
      <c r="BG895">
        <v>1</v>
      </c>
      <c r="BH895" t="s">
        <v>6186</v>
      </c>
      <c r="BI895">
        <v>48</v>
      </c>
      <c r="BJ895" t="s">
        <v>6172</v>
      </c>
      <c r="BK895">
        <v>0</v>
      </c>
      <c r="BL895">
        <v>77</v>
      </c>
      <c r="BM895" s="3">
        <f t="shared" si="125"/>
        <v>0.70129870129870131</v>
      </c>
    </row>
    <row r="896" spans="1:65">
      <c r="A896" t="s">
        <v>1024</v>
      </c>
      <c r="B896" s="2">
        <v>45710</v>
      </c>
      <c r="C896" t="s">
        <v>47</v>
      </c>
      <c r="D896" t="s">
        <v>630</v>
      </c>
      <c r="E896">
        <v>2</v>
      </c>
      <c r="F896" t="s">
        <v>78</v>
      </c>
      <c r="G896" t="s">
        <v>50</v>
      </c>
      <c r="H896" t="s">
        <v>185</v>
      </c>
      <c r="I896" t="s">
        <v>74</v>
      </c>
      <c r="J896" t="s">
        <v>65</v>
      </c>
      <c r="K896" t="s">
        <v>66</v>
      </c>
      <c r="L896" t="s">
        <v>55</v>
      </c>
      <c r="M896" t="s">
        <v>56</v>
      </c>
      <c r="N896" t="s">
        <v>69</v>
      </c>
      <c r="O896" t="s">
        <v>120</v>
      </c>
      <c r="P896">
        <v>49</v>
      </c>
      <c r="Q896">
        <v>52</v>
      </c>
      <c r="R896">
        <v>51</v>
      </c>
      <c r="S896">
        <v>1</v>
      </c>
      <c r="T896">
        <f t="shared" si="117"/>
        <v>50</v>
      </c>
      <c r="U896">
        <v>47</v>
      </c>
      <c r="V896">
        <f t="shared" si="118"/>
        <v>3</v>
      </c>
      <c r="W896" s="3">
        <f t="shared" si="119"/>
        <v>1.9607843137254902E-2</v>
      </c>
      <c r="X896">
        <v>18</v>
      </c>
      <c r="Y896" s="4">
        <v>6.5</v>
      </c>
      <c r="Z896" s="4">
        <v>1.9</v>
      </c>
      <c r="AA896" s="5">
        <v>48942.67</v>
      </c>
      <c r="AB896" s="5">
        <f t="shared" si="120"/>
        <v>2300305.4900000002</v>
      </c>
      <c r="AC896" s="5">
        <v>34655.64</v>
      </c>
      <c r="AD896" s="5">
        <f t="shared" si="121"/>
        <v>1767437.64</v>
      </c>
      <c r="AE896" s="5">
        <v>114400.69</v>
      </c>
      <c r="AF896" s="5">
        <v>34031.480000000003</v>
      </c>
      <c r="AG896" s="5">
        <v>8929.11</v>
      </c>
      <c r="AH896" s="5">
        <v>2755</v>
      </c>
      <c r="AI896" s="5">
        <v>4600</v>
      </c>
      <c r="AJ896">
        <v>0</v>
      </c>
      <c r="AK896" s="5">
        <v>0</v>
      </c>
      <c r="AL896" s="5">
        <v>3027.69</v>
      </c>
      <c r="AM896" s="5">
        <v>30754.39</v>
      </c>
      <c r="AN896">
        <v>4</v>
      </c>
      <c r="AO896">
        <v>3</v>
      </c>
      <c r="AP896" t="str">
        <f t="shared" si="122"/>
        <v>Yes</v>
      </c>
      <c r="AQ896">
        <v>1</v>
      </c>
      <c r="AR896" s="5">
        <f t="shared" si="123"/>
        <v>1965936</v>
      </c>
      <c r="AS896" s="5">
        <f t="shared" si="124"/>
        <v>334369.49</v>
      </c>
      <c r="AT896" t="s">
        <v>59</v>
      </c>
      <c r="AU896" t="s">
        <v>6164</v>
      </c>
      <c r="AV896" t="s">
        <v>6165</v>
      </c>
      <c r="AW896" t="s">
        <v>6166</v>
      </c>
      <c r="AX896" t="s">
        <v>6167</v>
      </c>
      <c r="AY896">
        <v>52</v>
      </c>
      <c r="AZ896">
        <v>0</v>
      </c>
      <c r="BA896">
        <v>22</v>
      </c>
      <c r="BB896" t="s">
        <v>6180</v>
      </c>
      <c r="BC896">
        <v>0</v>
      </c>
      <c r="BD896">
        <v>0</v>
      </c>
      <c r="BE896" t="s">
        <v>6169</v>
      </c>
      <c r="BF896" t="s">
        <v>6170</v>
      </c>
      <c r="BG896">
        <v>0</v>
      </c>
      <c r="BH896" t="s">
        <v>6171</v>
      </c>
      <c r="BI896">
        <v>30</v>
      </c>
      <c r="BJ896" t="s">
        <v>6172</v>
      </c>
      <c r="BK896">
        <v>0</v>
      </c>
      <c r="BL896">
        <v>65</v>
      </c>
      <c r="BM896" s="3">
        <f t="shared" si="125"/>
        <v>0.7846153846153846</v>
      </c>
    </row>
    <row r="897" spans="1:65">
      <c r="A897" t="s">
        <v>1025</v>
      </c>
      <c r="B897" s="2">
        <v>45710</v>
      </c>
      <c r="C897" t="s">
        <v>47</v>
      </c>
      <c r="D897" t="s">
        <v>630</v>
      </c>
      <c r="E897">
        <v>2</v>
      </c>
      <c r="F897" t="s">
        <v>61</v>
      </c>
      <c r="G897" t="s">
        <v>79</v>
      </c>
      <c r="H897" t="s">
        <v>123</v>
      </c>
      <c r="I897" t="s">
        <v>64</v>
      </c>
      <c r="J897" t="s">
        <v>81</v>
      </c>
      <c r="K897" t="s">
        <v>75</v>
      </c>
      <c r="L897" t="s">
        <v>87</v>
      </c>
      <c r="M897" t="s">
        <v>56</v>
      </c>
      <c r="N897" t="s">
        <v>57</v>
      </c>
      <c r="O897" t="s">
        <v>120</v>
      </c>
      <c r="P897">
        <v>36</v>
      </c>
      <c r="Q897">
        <v>37</v>
      </c>
      <c r="R897">
        <v>37</v>
      </c>
      <c r="S897">
        <v>1</v>
      </c>
      <c r="T897">
        <f t="shared" si="117"/>
        <v>36</v>
      </c>
      <c r="U897">
        <v>36</v>
      </c>
      <c r="V897">
        <f t="shared" si="118"/>
        <v>0</v>
      </c>
      <c r="W897" s="3">
        <f t="shared" si="119"/>
        <v>2.7027027027027029E-2</v>
      </c>
      <c r="X897">
        <v>22</v>
      </c>
      <c r="Y897" s="4">
        <v>4.5999999999999996</v>
      </c>
      <c r="Z897" s="4">
        <v>1.8</v>
      </c>
      <c r="AA897" s="5">
        <v>78342.75</v>
      </c>
      <c r="AB897" s="5">
        <f t="shared" si="120"/>
        <v>2820339</v>
      </c>
      <c r="AC897" s="5">
        <v>54543.46</v>
      </c>
      <c r="AD897" s="5">
        <f t="shared" si="121"/>
        <v>2018108.02</v>
      </c>
      <c r="AE897" s="5">
        <v>108280.25</v>
      </c>
      <c r="AF897" s="5">
        <v>31519.59</v>
      </c>
      <c r="AG897" s="5">
        <v>8948.58</v>
      </c>
      <c r="AH897" s="5">
        <v>2610</v>
      </c>
      <c r="AI897" s="5">
        <v>6800</v>
      </c>
      <c r="AJ897">
        <v>0</v>
      </c>
      <c r="AK897" s="5">
        <v>0</v>
      </c>
      <c r="AL897" s="5">
        <v>0</v>
      </c>
      <c r="AM897" s="5">
        <v>23024.18</v>
      </c>
      <c r="AN897">
        <v>4</v>
      </c>
      <c r="AO897">
        <v>4</v>
      </c>
      <c r="AP897" t="str">
        <f t="shared" si="122"/>
        <v>Yes</v>
      </c>
      <c r="AQ897">
        <v>0</v>
      </c>
      <c r="AR897" s="5">
        <f t="shared" si="123"/>
        <v>2199290.62</v>
      </c>
      <c r="AS897" s="5">
        <f t="shared" si="124"/>
        <v>621048.38</v>
      </c>
      <c r="AT897" t="s">
        <v>59</v>
      </c>
      <c r="AU897" t="s">
        <v>6164</v>
      </c>
      <c r="AV897" t="s">
        <v>6165</v>
      </c>
      <c r="AW897" t="s">
        <v>6166</v>
      </c>
      <c r="AX897" t="s">
        <v>6184</v>
      </c>
      <c r="AY897">
        <v>39</v>
      </c>
      <c r="AZ897">
        <v>0</v>
      </c>
      <c r="BA897">
        <v>0</v>
      </c>
      <c r="BB897" t="s">
        <v>6168</v>
      </c>
      <c r="BC897">
        <v>0</v>
      </c>
      <c r="BD897">
        <v>0</v>
      </c>
      <c r="BE897" t="s">
        <v>6169</v>
      </c>
      <c r="BF897" t="s">
        <v>6170</v>
      </c>
      <c r="BG897">
        <v>1</v>
      </c>
      <c r="BH897" t="s">
        <v>6186</v>
      </c>
      <c r="BI897">
        <v>59</v>
      </c>
      <c r="BJ897" t="s">
        <v>6187</v>
      </c>
      <c r="BK897">
        <v>0</v>
      </c>
      <c r="BL897">
        <v>50</v>
      </c>
      <c r="BM897" s="3">
        <f t="shared" si="125"/>
        <v>0.74</v>
      </c>
    </row>
    <row r="898" spans="1:65">
      <c r="A898" t="s">
        <v>1026</v>
      </c>
      <c r="B898" s="2">
        <v>45710</v>
      </c>
      <c r="C898" t="s">
        <v>47</v>
      </c>
      <c r="D898" t="s">
        <v>630</v>
      </c>
      <c r="E898">
        <v>2</v>
      </c>
      <c r="F898" t="s">
        <v>72</v>
      </c>
      <c r="G898" t="s">
        <v>50</v>
      </c>
      <c r="H898" t="s">
        <v>73</v>
      </c>
      <c r="I898" t="s">
        <v>74</v>
      </c>
      <c r="J898" t="s">
        <v>65</v>
      </c>
      <c r="K898" t="s">
        <v>75</v>
      </c>
      <c r="L898" t="s">
        <v>92</v>
      </c>
      <c r="M898" t="s">
        <v>56</v>
      </c>
      <c r="N898" t="s">
        <v>69</v>
      </c>
      <c r="O898" t="s">
        <v>82</v>
      </c>
      <c r="P898">
        <v>48</v>
      </c>
      <c r="Q898">
        <v>51</v>
      </c>
      <c r="R898">
        <v>52</v>
      </c>
      <c r="S898">
        <v>1</v>
      </c>
      <c r="T898">
        <f t="shared" ref="T898:T961" si="126">R898-S898</f>
        <v>51</v>
      </c>
      <c r="U898">
        <v>46</v>
      </c>
      <c r="V898">
        <f t="shared" ref="V898:V961" si="127">T898-U898</f>
        <v>5</v>
      </c>
      <c r="W898" s="3">
        <f t="shared" ref="W898:W961" si="128">IFERROR(S898/R898,0)</f>
        <v>1.9230769230769232E-2</v>
      </c>
      <c r="X898">
        <v>29</v>
      </c>
      <c r="Y898" s="4">
        <v>1.2</v>
      </c>
      <c r="Z898" s="4">
        <v>1.5</v>
      </c>
      <c r="AA898" s="5">
        <v>52345.99</v>
      </c>
      <c r="AB898" s="5">
        <f t="shared" ref="AB898:AB961" si="129">ROUND(U898*AA898,2)</f>
        <v>2407915.54</v>
      </c>
      <c r="AC898" s="5">
        <v>35391.839999999997</v>
      </c>
      <c r="AD898" s="5">
        <f t="shared" ref="AD898:AD961" si="130">ROUND(R898*AC898,2)</f>
        <v>1840375.68</v>
      </c>
      <c r="AE898" s="5">
        <v>115791.39</v>
      </c>
      <c r="AF898" s="5">
        <v>33011.620000000003</v>
      </c>
      <c r="AG898" s="5">
        <v>9710.92</v>
      </c>
      <c r="AH898" s="5">
        <v>2175</v>
      </c>
      <c r="AI898" s="5">
        <v>4600</v>
      </c>
      <c r="AJ898">
        <v>0</v>
      </c>
      <c r="AK898" s="5">
        <v>0</v>
      </c>
      <c r="AL898" s="5">
        <v>4930.42</v>
      </c>
      <c r="AM898" s="5">
        <v>30964.22</v>
      </c>
      <c r="AN898">
        <v>4</v>
      </c>
      <c r="AO898">
        <v>4</v>
      </c>
      <c r="AP898" t="str">
        <f t="shared" ref="AP898:AP961" si="131">IF(AO898&lt;=AN898,"Yes","No")</f>
        <v>Yes</v>
      </c>
      <c r="AQ898">
        <v>1</v>
      </c>
      <c r="AR898" s="5">
        <f t="shared" ref="AR898:AR961" si="132">ROUND(SUM(AD898:AI898)+SUM(AK898:AM898),2)</f>
        <v>2041559.25</v>
      </c>
      <c r="AS898" s="5">
        <f t="shared" ref="AS898:AS961" si="133">ROUND(AB898-AR898,2)</f>
        <v>366356.29</v>
      </c>
      <c r="AT898" t="s">
        <v>59</v>
      </c>
      <c r="AU898" t="s">
        <v>6164</v>
      </c>
      <c r="AV898" t="s">
        <v>6165</v>
      </c>
      <c r="AW898" t="s">
        <v>6166</v>
      </c>
      <c r="AX898" t="s">
        <v>6184</v>
      </c>
      <c r="AY898">
        <v>53</v>
      </c>
      <c r="AZ898">
        <v>2</v>
      </c>
      <c r="BA898">
        <v>34</v>
      </c>
      <c r="BB898" t="s">
        <v>6185</v>
      </c>
      <c r="BC898">
        <v>0</v>
      </c>
      <c r="BD898">
        <v>0</v>
      </c>
      <c r="BE898" t="s">
        <v>6169</v>
      </c>
      <c r="BF898" t="s">
        <v>6170</v>
      </c>
      <c r="BG898">
        <v>1</v>
      </c>
      <c r="BH898" t="s">
        <v>6179</v>
      </c>
      <c r="BI898">
        <v>38</v>
      </c>
      <c r="BJ898" t="s">
        <v>6172</v>
      </c>
      <c r="BK898">
        <v>0</v>
      </c>
      <c r="BL898">
        <v>60</v>
      </c>
      <c r="BM898" s="3">
        <f t="shared" ref="BM898:BM961" si="134">IFERROR(R898/BL898,0)</f>
        <v>0.8666666666666667</v>
      </c>
    </row>
    <row r="899" spans="1:65">
      <c r="A899" t="s">
        <v>1027</v>
      </c>
      <c r="B899" s="2">
        <v>45710</v>
      </c>
      <c r="C899" t="s">
        <v>47</v>
      </c>
      <c r="D899" t="s">
        <v>630</v>
      </c>
      <c r="E899">
        <v>2</v>
      </c>
      <c r="F899" t="s">
        <v>49</v>
      </c>
      <c r="G899" t="s">
        <v>79</v>
      </c>
      <c r="H899" t="s">
        <v>262</v>
      </c>
      <c r="I899" t="s">
        <v>74</v>
      </c>
      <c r="J899" t="s">
        <v>53</v>
      </c>
      <c r="K899" t="s">
        <v>66</v>
      </c>
      <c r="L899" t="s">
        <v>92</v>
      </c>
      <c r="M899" t="s">
        <v>56</v>
      </c>
      <c r="N899" t="s">
        <v>109</v>
      </c>
      <c r="O899" t="s">
        <v>58</v>
      </c>
      <c r="P899">
        <v>68</v>
      </c>
      <c r="Q899">
        <v>70</v>
      </c>
      <c r="R899">
        <v>67</v>
      </c>
      <c r="S899">
        <v>2</v>
      </c>
      <c r="T899">
        <f t="shared" si="126"/>
        <v>65</v>
      </c>
      <c r="U899">
        <v>65</v>
      </c>
      <c r="V899">
        <f t="shared" si="127"/>
        <v>0</v>
      </c>
      <c r="W899" s="3">
        <f t="shared" si="128"/>
        <v>2.9850746268656716E-2</v>
      </c>
      <c r="X899">
        <v>33</v>
      </c>
      <c r="Y899" s="4">
        <v>5</v>
      </c>
      <c r="Z899" s="4">
        <v>1</v>
      </c>
      <c r="AA899" s="5">
        <v>33759.71</v>
      </c>
      <c r="AB899" s="5">
        <f t="shared" si="129"/>
        <v>2194381.15</v>
      </c>
      <c r="AC899" s="5">
        <v>23637.95</v>
      </c>
      <c r="AD899" s="5">
        <f t="shared" si="130"/>
        <v>1583742.65</v>
      </c>
      <c r="AE899" s="5">
        <v>115322.32</v>
      </c>
      <c r="AF899" s="5">
        <v>31674.959999999999</v>
      </c>
      <c r="AG899" s="5">
        <v>10329.91</v>
      </c>
      <c r="AH899" s="5">
        <v>1450</v>
      </c>
      <c r="AI899" s="5">
        <v>6400</v>
      </c>
      <c r="AJ899">
        <v>0</v>
      </c>
      <c r="AK899" s="5">
        <v>0</v>
      </c>
      <c r="AL899" s="5">
        <v>0</v>
      </c>
      <c r="AM899" s="5">
        <v>98760.37</v>
      </c>
      <c r="AN899">
        <v>8</v>
      </c>
      <c r="AO899">
        <v>9</v>
      </c>
      <c r="AP899" t="str">
        <f t="shared" si="131"/>
        <v>No</v>
      </c>
      <c r="AQ899">
        <v>3</v>
      </c>
      <c r="AR899" s="5">
        <f t="shared" si="132"/>
        <v>1847680.21</v>
      </c>
      <c r="AS899" s="5">
        <f t="shared" si="133"/>
        <v>346700.94</v>
      </c>
      <c r="AT899" t="s">
        <v>59</v>
      </c>
      <c r="AU899" t="s">
        <v>6164</v>
      </c>
      <c r="AV899" t="s">
        <v>6165</v>
      </c>
      <c r="AW899" t="s">
        <v>6166</v>
      </c>
      <c r="AX899" t="s">
        <v>6167</v>
      </c>
      <c r="AY899">
        <v>72</v>
      </c>
      <c r="AZ899">
        <v>2</v>
      </c>
      <c r="BA899">
        <v>0</v>
      </c>
      <c r="BB899" t="s">
        <v>6168</v>
      </c>
      <c r="BC899">
        <v>0</v>
      </c>
      <c r="BD899">
        <v>1</v>
      </c>
      <c r="BE899" t="s">
        <v>6188</v>
      </c>
      <c r="BF899" t="s">
        <v>6170</v>
      </c>
      <c r="BG899">
        <v>1</v>
      </c>
      <c r="BH899" t="s">
        <v>6179</v>
      </c>
      <c r="BI899">
        <v>47</v>
      </c>
      <c r="BJ899" t="s">
        <v>6172</v>
      </c>
      <c r="BK899">
        <v>0</v>
      </c>
      <c r="BL899">
        <v>74</v>
      </c>
      <c r="BM899" s="3">
        <f t="shared" si="134"/>
        <v>0.90540540540540537</v>
      </c>
    </row>
    <row r="900" spans="1:65">
      <c r="A900" t="s">
        <v>1028</v>
      </c>
      <c r="B900" s="2">
        <v>45710</v>
      </c>
      <c r="C900" t="s">
        <v>47</v>
      </c>
      <c r="D900" t="s">
        <v>630</v>
      </c>
      <c r="E900">
        <v>2</v>
      </c>
      <c r="F900" t="s">
        <v>78</v>
      </c>
      <c r="G900" t="s">
        <v>79</v>
      </c>
      <c r="H900" t="s">
        <v>113</v>
      </c>
      <c r="I900" t="s">
        <v>64</v>
      </c>
      <c r="J900" t="s">
        <v>81</v>
      </c>
      <c r="K900" t="s">
        <v>54</v>
      </c>
      <c r="L900" t="s">
        <v>87</v>
      </c>
      <c r="M900" t="s">
        <v>56</v>
      </c>
      <c r="N900" t="s">
        <v>69</v>
      </c>
      <c r="O900" t="s">
        <v>120</v>
      </c>
      <c r="P900">
        <v>36</v>
      </c>
      <c r="Q900">
        <v>36</v>
      </c>
      <c r="R900">
        <v>35</v>
      </c>
      <c r="S900">
        <v>1</v>
      </c>
      <c r="T900">
        <f t="shared" si="126"/>
        <v>34</v>
      </c>
      <c r="U900">
        <v>34</v>
      </c>
      <c r="V900">
        <f t="shared" si="127"/>
        <v>0</v>
      </c>
      <c r="W900" s="3">
        <f t="shared" si="128"/>
        <v>2.8571428571428571E-2</v>
      </c>
      <c r="X900">
        <v>21</v>
      </c>
      <c r="Y900" s="4">
        <v>3.2</v>
      </c>
      <c r="Z900" s="4">
        <v>1.3</v>
      </c>
      <c r="AA900" s="5">
        <v>84010.83</v>
      </c>
      <c r="AB900" s="5">
        <f t="shared" si="129"/>
        <v>2856368.22</v>
      </c>
      <c r="AC900" s="5">
        <v>54319.13</v>
      </c>
      <c r="AD900" s="5">
        <f t="shared" si="130"/>
        <v>1901169.55</v>
      </c>
      <c r="AE900" s="5">
        <v>102304.61</v>
      </c>
      <c r="AF900" s="5">
        <v>32531.23</v>
      </c>
      <c r="AG900" s="5">
        <v>8712.35</v>
      </c>
      <c r="AH900" s="5">
        <v>1885</v>
      </c>
      <c r="AI900" s="5">
        <v>6800</v>
      </c>
      <c r="AJ900">
        <v>0</v>
      </c>
      <c r="AK900" s="5">
        <v>0</v>
      </c>
      <c r="AL900" s="5">
        <v>0</v>
      </c>
      <c r="AM900" s="5">
        <v>22100.07</v>
      </c>
      <c r="AN900">
        <v>4</v>
      </c>
      <c r="AO900">
        <v>4</v>
      </c>
      <c r="AP900" t="str">
        <f t="shared" si="131"/>
        <v>Yes</v>
      </c>
      <c r="AQ900">
        <v>0</v>
      </c>
      <c r="AR900" s="5">
        <f t="shared" si="132"/>
        <v>2075502.81</v>
      </c>
      <c r="AS900" s="5">
        <f t="shared" si="133"/>
        <v>780865.41</v>
      </c>
      <c r="AT900" t="s">
        <v>59</v>
      </c>
      <c r="AU900" t="s">
        <v>6164</v>
      </c>
      <c r="AV900" t="s">
        <v>6165</v>
      </c>
      <c r="AW900" t="s">
        <v>6166</v>
      </c>
      <c r="AX900" t="s">
        <v>6167</v>
      </c>
      <c r="AY900">
        <v>37</v>
      </c>
      <c r="AZ900">
        <v>0</v>
      </c>
      <c r="BA900">
        <v>0</v>
      </c>
      <c r="BB900" t="s">
        <v>6168</v>
      </c>
      <c r="BC900">
        <v>0</v>
      </c>
      <c r="BD900">
        <v>0</v>
      </c>
      <c r="BE900" t="s">
        <v>6169</v>
      </c>
      <c r="BF900" t="s">
        <v>6170</v>
      </c>
      <c r="BG900">
        <v>0</v>
      </c>
      <c r="BH900" t="s">
        <v>6171</v>
      </c>
      <c r="BI900">
        <v>44</v>
      </c>
      <c r="BJ900" t="s">
        <v>6172</v>
      </c>
      <c r="BK900">
        <v>0</v>
      </c>
      <c r="BL900">
        <v>51</v>
      </c>
      <c r="BM900" s="3">
        <f t="shared" si="134"/>
        <v>0.68627450980392157</v>
      </c>
    </row>
    <row r="901" spans="1:65">
      <c r="A901" t="s">
        <v>1029</v>
      </c>
      <c r="B901" s="2">
        <v>45711</v>
      </c>
      <c r="C901" t="s">
        <v>47</v>
      </c>
      <c r="D901" t="s">
        <v>630</v>
      </c>
      <c r="E901">
        <v>2</v>
      </c>
      <c r="F901" t="s">
        <v>78</v>
      </c>
      <c r="G901" t="s">
        <v>79</v>
      </c>
      <c r="H901" t="s">
        <v>113</v>
      </c>
      <c r="I901" t="s">
        <v>74</v>
      </c>
      <c r="J901" t="s">
        <v>65</v>
      </c>
      <c r="K901" t="s">
        <v>75</v>
      </c>
      <c r="L901" t="s">
        <v>55</v>
      </c>
      <c r="M901" t="s">
        <v>56</v>
      </c>
      <c r="N901" t="s">
        <v>76</v>
      </c>
      <c r="O901" t="s">
        <v>58</v>
      </c>
      <c r="P901">
        <v>41</v>
      </c>
      <c r="Q901">
        <v>42</v>
      </c>
      <c r="R901">
        <v>42</v>
      </c>
      <c r="S901">
        <v>1</v>
      </c>
      <c r="T901">
        <f t="shared" si="126"/>
        <v>41</v>
      </c>
      <c r="U901">
        <v>41</v>
      </c>
      <c r="V901">
        <f t="shared" si="127"/>
        <v>0</v>
      </c>
      <c r="W901" s="3">
        <f t="shared" si="128"/>
        <v>2.3809523809523808E-2</v>
      </c>
      <c r="X901">
        <v>19</v>
      </c>
      <c r="Y901" s="4">
        <v>5.7</v>
      </c>
      <c r="Z901" s="4">
        <v>1.3</v>
      </c>
      <c r="AA901" s="5">
        <v>51591.81</v>
      </c>
      <c r="AB901" s="5">
        <f t="shared" si="129"/>
        <v>2115264.21</v>
      </c>
      <c r="AC901" s="5">
        <v>35067.07</v>
      </c>
      <c r="AD901" s="5">
        <f t="shared" si="130"/>
        <v>1472816.94</v>
      </c>
      <c r="AE901" s="5">
        <v>93344.4</v>
      </c>
      <c r="AF901" s="5">
        <v>27891.53</v>
      </c>
      <c r="AG901" s="5">
        <v>8380.23</v>
      </c>
      <c r="AH901" s="5">
        <v>1885</v>
      </c>
      <c r="AI901" s="5">
        <v>4600</v>
      </c>
      <c r="AJ901">
        <v>0</v>
      </c>
      <c r="AK901" s="5">
        <v>0</v>
      </c>
      <c r="AL901" s="5">
        <v>0</v>
      </c>
      <c r="AM901" s="5">
        <v>29952.83</v>
      </c>
      <c r="AN901">
        <v>4</v>
      </c>
      <c r="AO901">
        <v>6</v>
      </c>
      <c r="AP901" t="str">
        <f t="shared" si="131"/>
        <v>No</v>
      </c>
      <c r="AQ901">
        <v>1</v>
      </c>
      <c r="AR901" s="5">
        <f t="shared" si="132"/>
        <v>1638870.93</v>
      </c>
      <c r="AS901" s="5">
        <f t="shared" si="133"/>
        <v>476393.28</v>
      </c>
      <c r="AT901" t="s">
        <v>59</v>
      </c>
      <c r="AU901" t="s">
        <v>6164</v>
      </c>
      <c r="AV901" t="s">
        <v>6165</v>
      </c>
      <c r="AW901" t="s">
        <v>6166</v>
      </c>
      <c r="AX901" t="s">
        <v>6184</v>
      </c>
      <c r="AY901">
        <v>44</v>
      </c>
      <c r="AZ901">
        <v>0</v>
      </c>
      <c r="BA901">
        <v>0</v>
      </c>
      <c r="BB901" t="s">
        <v>6168</v>
      </c>
      <c r="BC901">
        <v>2</v>
      </c>
      <c r="BD901">
        <v>0</v>
      </c>
      <c r="BE901" t="s">
        <v>6178</v>
      </c>
      <c r="BF901" t="s">
        <v>6170</v>
      </c>
      <c r="BG901">
        <v>0</v>
      </c>
      <c r="BH901" t="s">
        <v>6171</v>
      </c>
      <c r="BI901">
        <v>39</v>
      </c>
      <c r="BJ901" t="s">
        <v>6172</v>
      </c>
      <c r="BK901">
        <v>0</v>
      </c>
      <c r="BL901">
        <v>60</v>
      </c>
      <c r="BM901" s="3">
        <f t="shared" si="134"/>
        <v>0.7</v>
      </c>
    </row>
    <row r="902" spans="1:65">
      <c r="A902" t="s">
        <v>1030</v>
      </c>
      <c r="B902" s="2">
        <v>45711</v>
      </c>
      <c r="C902" t="s">
        <v>47</v>
      </c>
      <c r="D902" t="s">
        <v>630</v>
      </c>
      <c r="E902">
        <v>2</v>
      </c>
      <c r="F902" t="s">
        <v>78</v>
      </c>
      <c r="G902" t="s">
        <v>62</v>
      </c>
      <c r="H902" t="s">
        <v>168</v>
      </c>
      <c r="I902" t="s">
        <v>74</v>
      </c>
      <c r="J902" t="s">
        <v>81</v>
      </c>
      <c r="K902" t="s">
        <v>75</v>
      </c>
      <c r="L902" t="s">
        <v>55</v>
      </c>
      <c r="M902" t="s">
        <v>56</v>
      </c>
      <c r="N902" t="s">
        <v>109</v>
      </c>
      <c r="O902" t="s">
        <v>120</v>
      </c>
      <c r="P902">
        <v>38</v>
      </c>
      <c r="Q902">
        <v>40</v>
      </c>
      <c r="R902">
        <v>38</v>
      </c>
      <c r="S902">
        <v>1</v>
      </c>
      <c r="T902">
        <f t="shared" si="126"/>
        <v>37</v>
      </c>
      <c r="U902">
        <v>37</v>
      </c>
      <c r="V902">
        <f t="shared" si="127"/>
        <v>0</v>
      </c>
      <c r="W902" s="3">
        <f t="shared" si="128"/>
        <v>2.6315789473684209E-2</v>
      </c>
      <c r="X902">
        <v>25</v>
      </c>
      <c r="Y902" s="4">
        <v>0.1</v>
      </c>
      <c r="Z902" s="4">
        <v>1.2</v>
      </c>
      <c r="AA902" s="5">
        <v>77899.88</v>
      </c>
      <c r="AB902" s="5">
        <f t="shared" si="129"/>
        <v>2882295.56</v>
      </c>
      <c r="AC902" s="5">
        <v>53258.62</v>
      </c>
      <c r="AD902" s="5">
        <f t="shared" si="130"/>
        <v>2023827.56</v>
      </c>
      <c r="AE902" s="5">
        <v>113909.09</v>
      </c>
      <c r="AF902" s="5">
        <v>34221.56</v>
      </c>
      <c r="AG902" s="5">
        <v>8954.64</v>
      </c>
      <c r="AH902" s="5">
        <v>1740</v>
      </c>
      <c r="AI902" s="5">
        <v>6800</v>
      </c>
      <c r="AJ902">
        <v>0</v>
      </c>
      <c r="AK902" s="5">
        <v>0</v>
      </c>
      <c r="AL902" s="5">
        <v>0</v>
      </c>
      <c r="AM902" s="5">
        <v>57869.91</v>
      </c>
      <c r="AN902">
        <v>8</v>
      </c>
      <c r="AO902">
        <v>8</v>
      </c>
      <c r="AP902" t="str">
        <f t="shared" si="131"/>
        <v>Yes</v>
      </c>
      <c r="AQ902">
        <v>1</v>
      </c>
      <c r="AR902" s="5">
        <f t="shared" si="132"/>
        <v>2247322.7599999998</v>
      </c>
      <c r="AS902" s="5">
        <f t="shared" si="133"/>
        <v>634972.80000000005</v>
      </c>
      <c r="AT902" t="s">
        <v>59</v>
      </c>
      <c r="AU902" t="s">
        <v>6164</v>
      </c>
      <c r="AV902" t="s">
        <v>6165</v>
      </c>
      <c r="AW902" t="s">
        <v>6166</v>
      </c>
      <c r="AX902" t="s">
        <v>6167</v>
      </c>
      <c r="AY902">
        <v>39</v>
      </c>
      <c r="AZ902">
        <v>1</v>
      </c>
      <c r="BA902">
        <v>0</v>
      </c>
      <c r="BB902" t="s">
        <v>6168</v>
      </c>
      <c r="BC902">
        <v>0</v>
      </c>
      <c r="BD902">
        <v>0</v>
      </c>
      <c r="BE902" t="s">
        <v>6169</v>
      </c>
      <c r="BF902" t="s">
        <v>6170</v>
      </c>
      <c r="BG902">
        <v>0</v>
      </c>
      <c r="BH902" t="s">
        <v>6171</v>
      </c>
      <c r="BI902">
        <v>33</v>
      </c>
      <c r="BJ902" t="s">
        <v>6172</v>
      </c>
      <c r="BK902">
        <v>0</v>
      </c>
      <c r="BL902">
        <v>51</v>
      </c>
      <c r="BM902" s="3">
        <f t="shared" si="134"/>
        <v>0.74509803921568629</v>
      </c>
    </row>
    <row r="903" spans="1:65">
      <c r="A903" t="s">
        <v>1031</v>
      </c>
      <c r="B903" s="2">
        <v>45711</v>
      </c>
      <c r="C903" t="s">
        <v>47</v>
      </c>
      <c r="D903" t="s">
        <v>630</v>
      </c>
      <c r="E903">
        <v>2</v>
      </c>
      <c r="F903" t="s">
        <v>78</v>
      </c>
      <c r="G903" t="s">
        <v>79</v>
      </c>
      <c r="H903" t="s">
        <v>80</v>
      </c>
      <c r="I903" t="s">
        <v>64</v>
      </c>
      <c r="J903" t="s">
        <v>53</v>
      </c>
      <c r="K903" t="s">
        <v>54</v>
      </c>
      <c r="L903" t="s">
        <v>67</v>
      </c>
      <c r="M903" t="s">
        <v>56</v>
      </c>
      <c r="N903" t="s">
        <v>109</v>
      </c>
      <c r="O903" t="s">
        <v>70</v>
      </c>
      <c r="P903">
        <v>57</v>
      </c>
      <c r="Q903">
        <v>58</v>
      </c>
      <c r="R903">
        <v>55</v>
      </c>
      <c r="S903">
        <v>2</v>
      </c>
      <c r="T903">
        <f t="shared" si="126"/>
        <v>53</v>
      </c>
      <c r="U903">
        <v>53</v>
      </c>
      <c r="V903">
        <f t="shared" si="127"/>
        <v>0</v>
      </c>
      <c r="W903" s="3">
        <f t="shared" si="128"/>
        <v>3.6363636363636362E-2</v>
      </c>
      <c r="X903">
        <v>11</v>
      </c>
      <c r="Y903" s="4">
        <v>4</v>
      </c>
      <c r="Z903" s="4">
        <v>0.6</v>
      </c>
      <c r="AA903" s="5">
        <v>39181.24</v>
      </c>
      <c r="AB903" s="5">
        <f t="shared" si="129"/>
        <v>2076605.72</v>
      </c>
      <c r="AC903" s="5">
        <v>22998.99</v>
      </c>
      <c r="AD903" s="5">
        <f t="shared" si="130"/>
        <v>1264944.45</v>
      </c>
      <c r="AE903" s="5">
        <v>92001.08</v>
      </c>
      <c r="AF903" s="5">
        <v>24801.42</v>
      </c>
      <c r="AG903" s="5">
        <v>7468.59</v>
      </c>
      <c r="AH903" s="5">
        <v>870</v>
      </c>
      <c r="AI903" s="5">
        <v>6400</v>
      </c>
      <c r="AJ903">
        <v>0</v>
      </c>
      <c r="AK903" s="5">
        <v>0</v>
      </c>
      <c r="AL903" s="5">
        <v>0</v>
      </c>
      <c r="AM903" s="5">
        <v>75230.87</v>
      </c>
      <c r="AN903">
        <v>8</v>
      </c>
      <c r="AO903">
        <v>9</v>
      </c>
      <c r="AP903" t="str">
        <f t="shared" si="131"/>
        <v>No</v>
      </c>
      <c r="AQ903">
        <v>2</v>
      </c>
      <c r="AR903" s="5">
        <f t="shared" si="132"/>
        <v>1471716.41</v>
      </c>
      <c r="AS903" s="5">
        <f t="shared" si="133"/>
        <v>604889.31000000006</v>
      </c>
      <c r="AT903" t="s">
        <v>59</v>
      </c>
      <c r="AU903" t="s">
        <v>6164</v>
      </c>
      <c r="AV903" t="s">
        <v>6165</v>
      </c>
      <c r="AW903" t="s">
        <v>6166</v>
      </c>
      <c r="AX903" t="s">
        <v>6167</v>
      </c>
      <c r="AY903">
        <v>59</v>
      </c>
      <c r="AZ903">
        <v>0</v>
      </c>
      <c r="BA903">
        <v>0</v>
      </c>
      <c r="BB903" t="s">
        <v>6168</v>
      </c>
      <c r="BC903">
        <v>0</v>
      </c>
      <c r="BD903">
        <v>1</v>
      </c>
      <c r="BE903" t="s">
        <v>6196</v>
      </c>
      <c r="BF903" t="s">
        <v>6170</v>
      </c>
      <c r="BG903">
        <v>0</v>
      </c>
      <c r="BH903" t="s">
        <v>6171</v>
      </c>
      <c r="BI903">
        <v>6</v>
      </c>
      <c r="BJ903" t="s">
        <v>6172</v>
      </c>
      <c r="BK903">
        <v>0</v>
      </c>
      <c r="BL903">
        <v>70</v>
      </c>
      <c r="BM903" s="3">
        <f t="shared" si="134"/>
        <v>0.7857142857142857</v>
      </c>
    </row>
    <row r="904" spans="1:65">
      <c r="A904" t="s">
        <v>1032</v>
      </c>
      <c r="B904" s="2">
        <v>45711</v>
      </c>
      <c r="C904" t="s">
        <v>47</v>
      </c>
      <c r="D904" t="s">
        <v>630</v>
      </c>
      <c r="E904">
        <v>2</v>
      </c>
      <c r="F904" t="s">
        <v>61</v>
      </c>
      <c r="G904" t="s">
        <v>62</v>
      </c>
      <c r="H904" t="s">
        <v>96</v>
      </c>
      <c r="I904" t="s">
        <v>64</v>
      </c>
      <c r="J904" t="s">
        <v>53</v>
      </c>
      <c r="K904" t="s">
        <v>54</v>
      </c>
      <c r="L904" t="s">
        <v>92</v>
      </c>
      <c r="M904" t="s">
        <v>56</v>
      </c>
      <c r="N904" t="s">
        <v>109</v>
      </c>
      <c r="O904" t="s">
        <v>82</v>
      </c>
      <c r="P904">
        <v>53</v>
      </c>
      <c r="Q904">
        <v>56</v>
      </c>
      <c r="R904">
        <v>53</v>
      </c>
      <c r="S904">
        <v>1</v>
      </c>
      <c r="T904">
        <f t="shared" si="126"/>
        <v>52</v>
      </c>
      <c r="U904">
        <v>52</v>
      </c>
      <c r="V904">
        <f t="shared" si="127"/>
        <v>0</v>
      </c>
      <c r="W904" s="3">
        <f t="shared" si="128"/>
        <v>1.8867924528301886E-2</v>
      </c>
      <c r="X904">
        <v>34</v>
      </c>
      <c r="Y904" s="4">
        <v>5.2</v>
      </c>
      <c r="Z904" s="4">
        <v>1.4</v>
      </c>
      <c r="AA904" s="5">
        <v>38633.440000000002</v>
      </c>
      <c r="AB904" s="5">
        <f t="shared" si="129"/>
        <v>2008938.88</v>
      </c>
      <c r="AC904" s="5">
        <v>23792.89</v>
      </c>
      <c r="AD904" s="5">
        <f t="shared" si="130"/>
        <v>1261023.17</v>
      </c>
      <c r="AE904" s="5">
        <v>88630.2</v>
      </c>
      <c r="AF904" s="5">
        <v>23364.3</v>
      </c>
      <c r="AG904" s="5">
        <v>10846.72</v>
      </c>
      <c r="AH904" s="5">
        <v>2030</v>
      </c>
      <c r="AI904" s="5">
        <v>3200</v>
      </c>
      <c r="AJ904">
        <v>0</v>
      </c>
      <c r="AK904" s="5">
        <v>0</v>
      </c>
      <c r="AL904" s="5">
        <v>0</v>
      </c>
      <c r="AM904" s="5">
        <v>78380.179999999993</v>
      </c>
      <c r="AN904">
        <v>8</v>
      </c>
      <c r="AO904">
        <v>7</v>
      </c>
      <c r="AP904" t="str">
        <f t="shared" si="131"/>
        <v>Yes</v>
      </c>
      <c r="AQ904">
        <v>1</v>
      </c>
      <c r="AR904" s="5">
        <f t="shared" si="132"/>
        <v>1467474.57</v>
      </c>
      <c r="AS904" s="5">
        <f t="shared" si="133"/>
        <v>541464.31000000006</v>
      </c>
      <c r="AT904" t="s">
        <v>59</v>
      </c>
      <c r="AU904" t="s">
        <v>6164</v>
      </c>
      <c r="AV904" t="s">
        <v>6165</v>
      </c>
      <c r="AW904" t="s">
        <v>6166</v>
      </c>
      <c r="AX904" t="s">
        <v>6167</v>
      </c>
      <c r="AY904">
        <v>53</v>
      </c>
      <c r="AZ904">
        <v>0</v>
      </c>
      <c r="BA904">
        <v>0</v>
      </c>
      <c r="BB904" t="s">
        <v>6168</v>
      </c>
      <c r="BC904">
        <v>0</v>
      </c>
      <c r="BD904">
        <v>0</v>
      </c>
      <c r="BE904" t="s">
        <v>6169</v>
      </c>
      <c r="BF904" t="s">
        <v>6170</v>
      </c>
      <c r="BG904">
        <v>1</v>
      </c>
      <c r="BH904" t="s">
        <v>6186</v>
      </c>
      <c r="BI904">
        <v>43</v>
      </c>
      <c r="BJ904" t="s">
        <v>6172</v>
      </c>
      <c r="BK904">
        <v>0</v>
      </c>
      <c r="BL904">
        <v>70</v>
      </c>
      <c r="BM904" s="3">
        <f t="shared" si="134"/>
        <v>0.75714285714285712</v>
      </c>
    </row>
    <row r="905" spans="1:65">
      <c r="A905" t="s">
        <v>1033</v>
      </c>
      <c r="B905" s="2">
        <v>45711</v>
      </c>
      <c r="C905" t="s">
        <v>47</v>
      </c>
      <c r="D905" t="s">
        <v>630</v>
      </c>
      <c r="E905">
        <v>2</v>
      </c>
      <c r="F905" t="s">
        <v>49</v>
      </c>
      <c r="G905" t="s">
        <v>50</v>
      </c>
      <c r="H905" t="s">
        <v>51</v>
      </c>
      <c r="I905" t="s">
        <v>64</v>
      </c>
      <c r="J905" t="s">
        <v>53</v>
      </c>
      <c r="K905" t="s">
        <v>75</v>
      </c>
      <c r="L905" t="s">
        <v>92</v>
      </c>
      <c r="M905" t="s">
        <v>56</v>
      </c>
      <c r="N905" t="s">
        <v>69</v>
      </c>
      <c r="O905" t="s">
        <v>70</v>
      </c>
      <c r="P905">
        <v>63</v>
      </c>
      <c r="Q905">
        <v>66</v>
      </c>
      <c r="R905">
        <v>62</v>
      </c>
      <c r="S905">
        <v>1</v>
      </c>
      <c r="T905">
        <f t="shared" si="126"/>
        <v>61</v>
      </c>
      <c r="U905">
        <v>61</v>
      </c>
      <c r="V905">
        <f t="shared" si="127"/>
        <v>0</v>
      </c>
      <c r="W905" s="3">
        <f t="shared" si="128"/>
        <v>1.6129032258064516E-2</v>
      </c>
      <c r="X905">
        <v>26</v>
      </c>
      <c r="Y905" s="4">
        <v>2.2000000000000002</v>
      </c>
      <c r="Z905" s="4">
        <v>0.8</v>
      </c>
      <c r="AA905" s="5">
        <v>35938.68</v>
      </c>
      <c r="AB905" s="5">
        <f t="shared" si="129"/>
        <v>2192259.48</v>
      </c>
      <c r="AC905" s="5">
        <v>23815.48</v>
      </c>
      <c r="AD905" s="5">
        <f t="shared" si="130"/>
        <v>1476559.76</v>
      </c>
      <c r="AE905" s="5">
        <v>104106.61</v>
      </c>
      <c r="AF905" s="5">
        <v>27974.43</v>
      </c>
      <c r="AG905" s="5">
        <v>9009.61</v>
      </c>
      <c r="AH905" s="5">
        <v>1160</v>
      </c>
      <c r="AI905" s="5">
        <v>3200</v>
      </c>
      <c r="AJ905">
        <v>0</v>
      </c>
      <c r="AK905" s="5">
        <v>0</v>
      </c>
      <c r="AL905" s="5">
        <v>0</v>
      </c>
      <c r="AM905" s="5">
        <v>42544.480000000003</v>
      </c>
      <c r="AN905">
        <v>4</v>
      </c>
      <c r="AO905">
        <v>5</v>
      </c>
      <c r="AP905" t="str">
        <f t="shared" si="131"/>
        <v>No</v>
      </c>
      <c r="AQ905">
        <v>3</v>
      </c>
      <c r="AR905" s="5">
        <f t="shared" si="132"/>
        <v>1664554.89</v>
      </c>
      <c r="AS905" s="5">
        <f t="shared" si="133"/>
        <v>527704.59</v>
      </c>
      <c r="AT905" t="s">
        <v>59</v>
      </c>
      <c r="AU905" t="s">
        <v>6164</v>
      </c>
      <c r="AV905" t="s">
        <v>6165</v>
      </c>
      <c r="AW905" t="s">
        <v>6166</v>
      </c>
      <c r="AX905" t="s">
        <v>6167</v>
      </c>
      <c r="AY905">
        <v>66</v>
      </c>
      <c r="AZ905">
        <v>2</v>
      </c>
      <c r="BA905">
        <v>0</v>
      </c>
      <c r="BB905" t="s">
        <v>6168</v>
      </c>
      <c r="BC905">
        <v>1</v>
      </c>
      <c r="BD905">
        <v>0</v>
      </c>
      <c r="BE905" t="s">
        <v>6178</v>
      </c>
      <c r="BF905" t="s">
        <v>6170</v>
      </c>
      <c r="BG905">
        <v>0</v>
      </c>
      <c r="BH905" t="s">
        <v>6171</v>
      </c>
      <c r="BI905">
        <v>53</v>
      </c>
      <c r="BJ905" t="s">
        <v>6187</v>
      </c>
      <c r="BK905">
        <v>0</v>
      </c>
      <c r="BL905">
        <v>70</v>
      </c>
      <c r="BM905" s="3">
        <f t="shared" si="134"/>
        <v>0.88571428571428568</v>
      </c>
    </row>
    <row r="906" spans="1:65">
      <c r="A906" t="s">
        <v>1034</v>
      </c>
      <c r="B906" s="2">
        <v>45711</v>
      </c>
      <c r="C906" t="s">
        <v>47</v>
      </c>
      <c r="D906" t="s">
        <v>630</v>
      </c>
      <c r="E906">
        <v>2</v>
      </c>
      <c r="F906" t="s">
        <v>78</v>
      </c>
      <c r="G906" t="s">
        <v>62</v>
      </c>
      <c r="H906" t="s">
        <v>168</v>
      </c>
      <c r="I906" t="s">
        <v>74</v>
      </c>
      <c r="J906" t="s">
        <v>65</v>
      </c>
      <c r="K906" t="s">
        <v>75</v>
      </c>
      <c r="L906" t="s">
        <v>92</v>
      </c>
      <c r="M906" t="s">
        <v>56</v>
      </c>
      <c r="N906" t="s">
        <v>57</v>
      </c>
      <c r="O906" t="s">
        <v>82</v>
      </c>
      <c r="P906">
        <v>45</v>
      </c>
      <c r="Q906">
        <v>45</v>
      </c>
      <c r="R906">
        <v>45</v>
      </c>
      <c r="S906">
        <v>1</v>
      </c>
      <c r="T906">
        <f t="shared" si="126"/>
        <v>44</v>
      </c>
      <c r="U906">
        <v>43</v>
      </c>
      <c r="V906">
        <f t="shared" si="127"/>
        <v>1</v>
      </c>
      <c r="W906" s="3">
        <f t="shared" si="128"/>
        <v>2.2222222222222223E-2</v>
      </c>
      <c r="X906">
        <v>31</v>
      </c>
      <c r="Y906" s="4">
        <v>4.0999999999999996</v>
      </c>
      <c r="Z906" s="4">
        <v>1.5</v>
      </c>
      <c r="AA906" s="5">
        <v>52135.1</v>
      </c>
      <c r="AB906" s="5">
        <f t="shared" si="129"/>
        <v>2241809.2999999998</v>
      </c>
      <c r="AC906" s="5">
        <v>35029.58</v>
      </c>
      <c r="AD906" s="5">
        <f t="shared" si="130"/>
        <v>1576331.1</v>
      </c>
      <c r="AE906" s="5">
        <v>98191.21</v>
      </c>
      <c r="AF906" s="5">
        <v>30718.080000000002</v>
      </c>
      <c r="AG906" s="5">
        <v>10072.26</v>
      </c>
      <c r="AH906" s="5">
        <v>2175</v>
      </c>
      <c r="AI906" s="5">
        <v>4600</v>
      </c>
      <c r="AJ906">
        <v>0</v>
      </c>
      <c r="AK906" s="5">
        <v>0</v>
      </c>
      <c r="AL906" s="5">
        <v>1026.18</v>
      </c>
      <c r="AM906" s="5">
        <v>28276.77</v>
      </c>
      <c r="AN906">
        <v>4</v>
      </c>
      <c r="AO906">
        <v>4</v>
      </c>
      <c r="AP906" t="str">
        <f t="shared" si="131"/>
        <v>Yes</v>
      </c>
      <c r="AQ906">
        <v>1</v>
      </c>
      <c r="AR906" s="5">
        <f t="shared" si="132"/>
        <v>1751390.6</v>
      </c>
      <c r="AS906" s="5">
        <f t="shared" si="133"/>
        <v>490418.7</v>
      </c>
      <c r="AT906" t="s">
        <v>59</v>
      </c>
      <c r="AU906" t="s">
        <v>6164</v>
      </c>
      <c r="AV906" t="s">
        <v>6165</v>
      </c>
      <c r="AW906" t="s">
        <v>6166</v>
      </c>
      <c r="AX906" t="s">
        <v>6184</v>
      </c>
      <c r="AY906">
        <v>46</v>
      </c>
      <c r="AZ906">
        <v>0</v>
      </c>
      <c r="BA906">
        <v>16</v>
      </c>
      <c r="BB906" t="s">
        <v>6191</v>
      </c>
      <c r="BC906">
        <v>0</v>
      </c>
      <c r="BD906">
        <v>0</v>
      </c>
      <c r="BE906" t="s">
        <v>6169</v>
      </c>
      <c r="BF906" t="s">
        <v>6170</v>
      </c>
      <c r="BG906">
        <v>1</v>
      </c>
      <c r="BH906" t="s">
        <v>6186</v>
      </c>
      <c r="BI906">
        <v>26</v>
      </c>
      <c r="BJ906" t="s">
        <v>6172</v>
      </c>
      <c r="BK906">
        <v>0</v>
      </c>
      <c r="BL906">
        <v>63</v>
      </c>
      <c r="BM906" s="3">
        <f t="shared" si="134"/>
        <v>0.7142857142857143</v>
      </c>
    </row>
    <row r="907" spans="1:65">
      <c r="A907" t="s">
        <v>1035</v>
      </c>
      <c r="B907" s="2">
        <v>45711</v>
      </c>
      <c r="C907" t="s">
        <v>47</v>
      </c>
      <c r="D907" t="s">
        <v>630</v>
      </c>
      <c r="E907">
        <v>2</v>
      </c>
      <c r="F907" t="s">
        <v>72</v>
      </c>
      <c r="G907" t="s">
        <v>50</v>
      </c>
      <c r="H907" t="s">
        <v>73</v>
      </c>
      <c r="I907" t="s">
        <v>52</v>
      </c>
      <c r="J907" t="s">
        <v>65</v>
      </c>
      <c r="K907" t="s">
        <v>75</v>
      </c>
      <c r="L907" t="s">
        <v>92</v>
      </c>
      <c r="M907" t="s">
        <v>68</v>
      </c>
      <c r="N907" t="s">
        <v>57</v>
      </c>
      <c r="O907" t="s">
        <v>120</v>
      </c>
      <c r="P907">
        <v>49</v>
      </c>
      <c r="Q907">
        <v>50</v>
      </c>
      <c r="R907">
        <v>51</v>
      </c>
      <c r="S907">
        <v>1</v>
      </c>
      <c r="T907">
        <f t="shared" si="126"/>
        <v>50</v>
      </c>
      <c r="U907">
        <v>48</v>
      </c>
      <c r="V907">
        <f t="shared" si="127"/>
        <v>2</v>
      </c>
      <c r="W907" s="3">
        <f t="shared" si="128"/>
        <v>1.9607843137254902E-2</v>
      </c>
      <c r="X907">
        <v>33</v>
      </c>
      <c r="Y907" s="4">
        <v>1.4</v>
      </c>
      <c r="Z907" s="4">
        <v>1.9</v>
      </c>
      <c r="AA907" s="5">
        <v>52005.03</v>
      </c>
      <c r="AB907" s="5">
        <f t="shared" si="129"/>
        <v>2496241.44</v>
      </c>
      <c r="AC907" s="5">
        <v>33521.5</v>
      </c>
      <c r="AD907" s="5">
        <f t="shared" si="130"/>
        <v>1709596.5</v>
      </c>
      <c r="AE907" s="5">
        <v>116820.35</v>
      </c>
      <c r="AF907" s="5">
        <v>32162.79</v>
      </c>
      <c r="AG907" s="5">
        <v>9442.7099999999991</v>
      </c>
      <c r="AH907" s="5">
        <v>2755</v>
      </c>
      <c r="AI907" s="5">
        <v>4600</v>
      </c>
      <c r="AJ907">
        <v>1</v>
      </c>
      <c r="AK907" s="5">
        <v>13142.28</v>
      </c>
      <c r="AL907" s="5">
        <v>1996.74</v>
      </c>
      <c r="AM907" s="5">
        <v>34806.61</v>
      </c>
      <c r="AN907">
        <v>4</v>
      </c>
      <c r="AO907">
        <v>5</v>
      </c>
      <c r="AP907" t="str">
        <f t="shared" si="131"/>
        <v>No</v>
      </c>
      <c r="AQ907">
        <v>3</v>
      </c>
      <c r="AR907" s="5">
        <f t="shared" si="132"/>
        <v>1925322.98</v>
      </c>
      <c r="AS907" s="5">
        <f t="shared" si="133"/>
        <v>570918.46</v>
      </c>
      <c r="AT907" t="s">
        <v>59</v>
      </c>
      <c r="AU907" t="s">
        <v>6189</v>
      </c>
      <c r="AV907" t="s">
        <v>6190</v>
      </c>
      <c r="AW907" t="s">
        <v>6183</v>
      </c>
      <c r="AX907" t="s">
        <v>6184</v>
      </c>
      <c r="AY907">
        <v>50</v>
      </c>
      <c r="AZ907">
        <v>0</v>
      </c>
      <c r="BA907">
        <v>22</v>
      </c>
      <c r="BB907" t="s">
        <v>6180</v>
      </c>
      <c r="BC907">
        <v>0</v>
      </c>
      <c r="BD907">
        <v>1</v>
      </c>
      <c r="BE907" t="s">
        <v>6188</v>
      </c>
      <c r="BF907" t="s">
        <v>6170</v>
      </c>
      <c r="BG907">
        <v>1</v>
      </c>
      <c r="BH907" t="s">
        <v>6179</v>
      </c>
      <c r="BI907">
        <v>28</v>
      </c>
      <c r="BJ907" t="s">
        <v>6172</v>
      </c>
      <c r="BK907">
        <v>0</v>
      </c>
      <c r="BL907">
        <v>65</v>
      </c>
      <c r="BM907" s="3">
        <f t="shared" si="134"/>
        <v>0.7846153846153846</v>
      </c>
    </row>
    <row r="908" spans="1:65">
      <c r="A908" t="s">
        <v>1036</v>
      </c>
      <c r="B908" s="2">
        <v>45711</v>
      </c>
      <c r="C908" t="s">
        <v>47</v>
      </c>
      <c r="D908" t="s">
        <v>630</v>
      </c>
      <c r="E908">
        <v>2</v>
      </c>
      <c r="F908" t="s">
        <v>72</v>
      </c>
      <c r="G908" t="s">
        <v>50</v>
      </c>
      <c r="H908" t="s">
        <v>73</v>
      </c>
      <c r="I908" t="s">
        <v>74</v>
      </c>
      <c r="J908" t="s">
        <v>53</v>
      </c>
      <c r="K908" t="s">
        <v>75</v>
      </c>
      <c r="L908" t="s">
        <v>92</v>
      </c>
      <c r="M908" t="s">
        <v>56</v>
      </c>
      <c r="N908" t="s">
        <v>76</v>
      </c>
      <c r="O908" t="s">
        <v>82</v>
      </c>
      <c r="P908">
        <v>65</v>
      </c>
      <c r="Q908">
        <v>66</v>
      </c>
      <c r="R908">
        <v>66</v>
      </c>
      <c r="S908">
        <v>1</v>
      </c>
      <c r="T908">
        <f t="shared" si="126"/>
        <v>65</v>
      </c>
      <c r="U908">
        <v>64</v>
      </c>
      <c r="V908">
        <f t="shared" si="127"/>
        <v>1</v>
      </c>
      <c r="W908" s="3">
        <f t="shared" si="128"/>
        <v>1.5151515151515152E-2</v>
      </c>
      <c r="X908">
        <v>23</v>
      </c>
      <c r="Y908" s="4">
        <v>2.2999999999999998</v>
      </c>
      <c r="Z908" s="4">
        <v>1.2</v>
      </c>
      <c r="AA908" s="5">
        <v>35844.870000000003</v>
      </c>
      <c r="AB908" s="5">
        <f t="shared" si="129"/>
        <v>2294071.6800000002</v>
      </c>
      <c r="AC908" s="5">
        <v>23801.94</v>
      </c>
      <c r="AD908" s="5">
        <f t="shared" si="130"/>
        <v>1570928.04</v>
      </c>
      <c r="AE908" s="5">
        <v>113598.1</v>
      </c>
      <c r="AF908" s="5">
        <v>28255.27</v>
      </c>
      <c r="AG908" s="5">
        <v>9335.11</v>
      </c>
      <c r="AH908" s="5">
        <v>1740</v>
      </c>
      <c r="AI908" s="5">
        <v>3200</v>
      </c>
      <c r="AJ908">
        <v>0</v>
      </c>
      <c r="AK908" s="5">
        <v>0</v>
      </c>
      <c r="AL908" s="5">
        <v>667.85</v>
      </c>
      <c r="AM908" s="5">
        <v>41771.339999999997</v>
      </c>
      <c r="AN908">
        <v>4</v>
      </c>
      <c r="AO908">
        <v>4</v>
      </c>
      <c r="AP908" t="str">
        <f t="shared" si="131"/>
        <v>Yes</v>
      </c>
      <c r="AQ908">
        <v>1</v>
      </c>
      <c r="AR908" s="5">
        <f t="shared" si="132"/>
        <v>1769495.71</v>
      </c>
      <c r="AS908" s="5">
        <f t="shared" si="133"/>
        <v>524575.97</v>
      </c>
      <c r="AT908" t="s">
        <v>59</v>
      </c>
      <c r="AU908" t="s">
        <v>6164</v>
      </c>
      <c r="AV908" t="s">
        <v>6165</v>
      </c>
      <c r="AW908" t="s">
        <v>6166</v>
      </c>
      <c r="AX908" t="s">
        <v>6184</v>
      </c>
      <c r="AY908">
        <v>66</v>
      </c>
      <c r="AZ908">
        <v>0</v>
      </c>
      <c r="BA908">
        <v>17</v>
      </c>
      <c r="BB908" t="s">
        <v>6191</v>
      </c>
      <c r="BC908">
        <v>0</v>
      </c>
      <c r="BD908">
        <v>0</v>
      </c>
      <c r="BE908" t="s">
        <v>6169</v>
      </c>
      <c r="BF908" t="s">
        <v>6170</v>
      </c>
      <c r="BG908">
        <v>0</v>
      </c>
      <c r="BH908" t="s">
        <v>6171</v>
      </c>
      <c r="BI908">
        <v>54</v>
      </c>
      <c r="BJ908" t="s">
        <v>6187</v>
      </c>
      <c r="BK908">
        <v>0</v>
      </c>
      <c r="BL908">
        <v>74</v>
      </c>
      <c r="BM908" s="3">
        <f t="shared" si="134"/>
        <v>0.89189189189189189</v>
      </c>
    </row>
    <row r="909" spans="1:65">
      <c r="A909" t="s">
        <v>1037</v>
      </c>
      <c r="B909" s="2">
        <v>45711</v>
      </c>
      <c r="C909" t="s">
        <v>47</v>
      </c>
      <c r="D909" t="s">
        <v>630</v>
      </c>
      <c r="E909">
        <v>2</v>
      </c>
      <c r="F909" t="s">
        <v>72</v>
      </c>
      <c r="G909" t="s">
        <v>50</v>
      </c>
      <c r="H909" t="s">
        <v>73</v>
      </c>
      <c r="I909" t="s">
        <v>52</v>
      </c>
      <c r="J909" t="s">
        <v>81</v>
      </c>
      <c r="K909" t="s">
        <v>75</v>
      </c>
      <c r="L909" t="s">
        <v>55</v>
      </c>
      <c r="M909" t="s">
        <v>68</v>
      </c>
      <c r="N909" t="s">
        <v>76</v>
      </c>
      <c r="O909" t="s">
        <v>58</v>
      </c>
      <c r="P909">
        <v>37</v>
      </c>
      <c r="Q909">
        <v>37</v>
      </c>
      <c r="R909">
        <v>38</v>
      </c>
      <c r="S909">
        <v>1</v>
      </c>
      <c r="T909">
        <f t="shared" si="126"/>
        <v>37</v>
      </c>
      <c r="U909">
        <v>36</v>
      </c>
      <c r="V909">
        <f t="shared" si="127"/>
        <v>1</v>
      </c>
      <c r="W909" s="3">
        <f t="shared" si="128"/>
        <v>2.6315789473684209E-2</v>
      </c>
      <c r="X909">
        <v>28</v>
      </c>
      <c r="Y909" s="4">
        <v>0</v>
      </c>
      <c r="Z909" s="4">
        <v>0.8</v>
      </c>
      <c r="AA909" s="5">
        <v>77067.22</v>
      </c>
      <c r="AB909" s="5">
        <f t="shared" si="129"/>
        <v>2774419.92</v>
      </c>
      <c r="AC909" s="5">
        <v>50498.43</v>
      </c>
      <c r="AD909" s="5">
        <f t="shared" si="130"/>
        <v>1918940.34</v>
      </c>
      <c r="AE909" s="5">
        <v>120631.97</v>
      </c>
      <c r="AF909" s="5">
        <v>33634.19</v>
      </c>
      <c r="AG909" s="5">
        <v>9052.7000000000007</v>
      </c>
      <c r="AH909" s="5">
        <v>1160</v>
      </c>
      <c r="AI909" s="5">
        <v>6800</v>
      </c>
      <c r="AJ909">
        <v>0</v>
      </c>
      <c r="AK909" s="5">
        <v>0</v>
      </c>
      <c r="AL909" s="5">
        <v>1510.83</v>
      </c>
      <c r="AM909" s="5">
        <v>24992.07</v>
      </c>
      <c r="AN909">
        <v>4</v>
      </c>
      <c r="AO909">
        <v>4</v>
      </c>
      <c r="AP909" t="str">
        <f t="shared" si="131"/>
        <v>Yes</v>
      </c>
      <c r="AQ909">
        <v>1</v>
      </c>
      <c r="AR909" s="5">
        <f t="shared" si="132"/>
        <v>2116722.1</v>
      </c>
      <c r="AS909" s="5">
        <f t="shared" si="133"/>
        <v>657697.81999999995</v>
      </c>
      <c r="AT909" t="s">
        <v>116</v>
      </c>
      <c r="AU909" t="s">
        <v>6164</v>
      </c>
      <c r="AV909" t="s">
        <v>6165</v>
      </c>
      <c r="AW909" t="s">
        <v>6166</v>
      </c>
      <c r="AX909" t="s">
        <v>6184</v>
      </c>
      <c r="AY909">
        <v>42</v>
      </c>
      <c r="AZ909">
        <v>3</v>
      </c>
      <c r="BA909">
        <v>12</v>
      </c>
      <c r="BB909" t="s">
        <v>6185</v>
      </c>
      <c r="BC909">
        <v>0</v>
      </c>
      <c r="BD909">
        <v>0</v>
      </c>
      <c r="BE909" t="s">
        <v>6169</v>
      </c>
      <c r="BF909" t="s">
        <v>6170</v>
      </c>
      <c r="BG909">
        <v>1</v>
      </c>
      <c r="BH909" t="s">
        <v>6179</v>
      </c>
      <c r="BI909">
        <v>60</v>
      </c>
      <c r="BJ909" t="s">
        <v>6187</v>
      </c>
      <c r="BK909">
        <v>0</v>
      </c>
      <c r="BL909">
        <v>46</v>
      </c>
      <c r="BM909" s="3">
        <f t="shared" si="134"/>
        <v>0.82608695652173914</v>
      </c>
    </row>
    <row r="910" spans="1:65">
      <c r="A910" t="s">
        <v>1038</v>
      </c>
      <c r="B910" s="2">
        <v>45711</v>
      </c>
      <c r="C910" t="s">
        <v>47</v>
      </c>
      <c r="D910" t="s">
        <v>630</v>
      </c>
      <c r="E910">
        <v>2</v>
      </c>
      <c r="F910" t="s">
        <v>49</v>
      </c>
      <c r="G910" t="s">
        <v>79</v>
      </c>
      <c r="H910" t="s">
        <v>111</v>
      </c>
      <c r="I910" t="s">
        <v>64</v>
      </c>
      <c r="J910" t="s">
        <v>65</v>
      </c>
      <c r="K910" t="s">
        <v>66</v>
      </c>
      <c r="L910" t="s">
        <v>55</v>
      </c>
      <c r="M910" t="s">
        <v>56</v>
      </c>
      <c r="N910" t="s">
        <v>69</v>
      </c>
      <c r="O910" t="s">
        <v>120</v>
      </c>
      <c r="P910">
        <v>41</v>
      </c>
      <c r="Q910">
        <v>44</v>
      </c>
      <c r="R910">
        <v>44</v>
      </c>
      <c r="S910">
        <v>1</v>
      </c>
      <c r="T910">
        <f t="shared" si="126"/>
        <v>43</v>
      </c>
      <c r="U910">
        <v>39</v>
      </c>
      <c r="V910">
        <f t="shared" si="127"/>
        <v>4</v>
      </c>
      <c r="W910" s="3">
        <f t="shared" si="128"/>
        <v>2.2727272727272728E-2</v>
      </c>
      <c r="X910">
        <v>35</v>
      </c>
      <c r="Y910" s="4">
        <v>4</v>
      </c>
      <c r="Z910" s="4">
        <v>2.2000000000000002</v>
      </c>
      <c r="AA910" s="5">
        <v>49146.62</v>
      </c>
      <c r="AB910" s="5">
        <f t="shared" si="129"/>
        <v>1916718.18</v>
      </c>
      <c r="AC910" s="5">
        <v>34836.550000000003</v>
      </c>
      <c r="AD910" s="5">
        <f t="shared" si="130"/>
        <v>1532808.2</v>
      </c>
      <c r="AE910" s="5">
        <v>94364.7</v>
      </c>
      <c r="AF910" s="5">
        <v>29431.15</v>
      </c>
      <c r="AG910" s="5">
        <v>10546.54</v>
      </c>
      <c r="AH910" s="5">
        <v>3190</v>
      </c>
      <c r="AI910" s="5">
        <v>4600</v>
      </c>
      <c r="AJ910">
        <v>0</v>
      </c>
      <c r="AK910" s="5">
        <v>0</v>
      </c>
      <c r="AL910" s="5">
        <v>3908.68</v>
      </c>
      <c r="AM910" s="5">
        <v>26046.45</v>
      </c>
      <c r="AN910">
        <v>4</v>
      </c>
      <c r="AO910">
        <v>5</v>
      </c>
      <c r="AP910" t="str">
        <f t="shared" si="131"/>
        <v>No</v>
      </c>
      <c r="AQ910">
        <v>2</v>
      </c>
      <c r="AR910" s="5">
        <f t="shared" si="132"/>
        <v>1704895.72</v>
      </c>
      <c r="AS910" s="5">
        <f t="shared" si="133"/>
        <v>211822.46</v>
      </c>
      <c r="AT910" t="s">
        <v>59</v>
      </c>
      <c r="AU910" t="s">
        <v>6164</v>
      </c>
      <c r="AV910" t="s">
        <v>6165</v>
      </c>
      <c r="AW910" t="s">
        <v>6166</v>
      </c>
      <c r="AX910" t="s">
        <v>6184</v>
      </c>
      <c r="AY910">
        <v>42</v>
      </c>
      <c r="AZ910">
        <v>0</v>
      </c>
      <c r="BA910">
        <v>30</v>
      </c>
      <c r="BB910" t="s">
        <v>6180</v>
      </c>
      <c r="BC910">
        <v>0</v>
      </c>
      <c r="BD910">
        <v>1</v>
      </c>
      <c r="BE910" t="s">
        <v>6188</v>
      </c>
      <c r="BF910" t="s">
        <v>6170</v>
      </c>
      <c r="BG910">
        <v>1</v>
      </c>
      <c r="BH910" t="s">
        <v>6179</v>
      </c>
      <c r="BI910">
        <v>54</v>
      </c>
      <c r="BJ910" t="s">
        <v>6187</v>
      </c>
      <c r="BK910">
        <v>0</v>
      </c>
      <c r="BL910">
        <v>63</v>
      </c>
      <c r="BM910" s="3">
        <f t="shared" si="134"/>
        <v>0.69841269841269837</v>
      </c>
    </row>
    <row r="911" spans="1:65">
      <c r="A911" t="s">
        <v>1039</v>
      </c>
      <c r="B911" s="2">
        <v>45711</v>
      </c>
      <c r="C911" t="s">
        <v>47</v>
      </c>
      <c r="D911" t="s">
        <v>630</v>
      </c>
      <c r="E911">
        <v>2</v>
      </c>
      <c r="F911" t="s">
        <v>61</v>
      </c>
      <c r="G911" t="s">
        <v>62</v>
      </c>
      <c r="H911" t="s">
        <v>96</v>
      </c>
      <c r="I911" t="s">
        <v>64</v>
      </c>
      <c r="J911" t="s">
        <v>53</v>
      </c>
      <c r="K911" t="s">
        <v>54</v>
      </c>
      <c r="L911" t="s">
        <v>67</v>
      </c>
      <c r="M911" t="s">
        <v>56</v>
      </c>
      <c r="N911" t="s">
        <v>57</v>
      </c>
      <c r="O911" t="s">
        <v>58</v>
      </c>
      <c r="P911">
        <v>63</v>
      </c>
      <c r="Q911">
        <v>64</v>
      </c>
      <c r="R911">
        <v>61</v>
      </c>
      <c r="S911">
        <v>2</v>
      </c>
      <c r="T911">
        <f t="shared" si="126"/>
        <v>59</v>
      </c>
      <c r="U911">
        <v>59</v>
      </c>
      <c r="V911">
        <f t="shared" si="127"/>
        <v>0</v>
      </c>
      <c r="W911" s="3">
        <f t="shared" si="128"/>
        <v>3.2786885245901641E-2</v>
      </c>
      <c r="X911">
        <v>25</v>
      </c>
      <c r="Y911" s="4">
        <v>8.1</v>
      </c>
      <c r="Z911" s="4">
        <v>1.7</v>
      </c>
      <c r="AA911" s="5">
        <v>39320.57</v>
      </c>
      <c r="AB911" s="5">
        <f t="shared" si="129"/>
        <v>2319913.63</v>
      </c>
      <c r="AC911" s="5">
        <v>22862.36</v>
      </c>
      <c r="AD911" s="5">
        <f t="shared" si="130"/>
        <v>1394603.96</v>
      </c>
      <c r="AE911" s="5">
        <v>102027.66</v>
      </c>
      <c r="AF911" s="5">
        <v>27233.3</v>
      </c>
      <c r="AG911" s="5">
        <v>8814.1200000000008</v>
      </c>
      <c r="AH911" s="5">
        <v>2465</v>
      </c>
      <c r="AI911" s="5">
        <v>6400</v>
      </c>
      <c r="AJ911">
        <v>0</v>
      </c>
      <c r="AK911" s="5">
        <v>0</v>
      </c>
      <c r="AL911" s="5">
        <v>0</v>
      </c>
      <c r="AM911" s="5">
        <v>36369.89</v>
      </c>
      <c r="AN911">
        <v>4</v>
      </c>
      <c r="AO911">
        <v>3</v>
      </c>
      <c r="AP911" t="str">
        <f t="shared" si="131"/>
        <v>Yes</v>
      </c>
      <c r="AQ911">
        <v>1</v>
      </c>
      <c r="AR911" s="5">
        <f t="shared" si="132"/>
        <v>1577913.93</v>
      </c>
      <c r="AS911" s="5">
        <f t="shared" si="133"/>
        <v>741999.7</v>
      </c>
      <c r="AT911" t="s">
        <v>59</v>
      </c>
      <c r="AU911" t="s">
        <v>6164</v>
      </c>
      <c r="AV911" t="s">
        <v>6165</v>
      </c>
      <c r="AW911" t="s">
        <v>6166</v>
      </c>
      <c r="AX911" t="s">
        <v>6177</v>
      </c>
      <c r="AY911">
        <v>66</v>
      </c>
      <c r="AZ911">
        <v>1</v>
      </c>
      <c r="BA911">
        <v>0</v>
      </c>
      <c r="BB911" t="s">
        <v>6168</v>
      </c>
      <c r="BC911">
        <v>0</v>
      </c>
      <c r="BD911">
        <v>0</v>
      </c>
      <c r="BE911" t="s">
        <v>6169</v>
      </c>
      <c r="BF911" t="s">
        <v>6170</v>
      </c>
      <c r="BG911">
        <v>1</v>
      </c>
      <c r="BH911" t="s">
        <v>6179</v>
      </c>
      <c r="BI911">
        <v>30</v>
      </c>
      <c r="BJ911" t="s">
        <v>6172</v>
      </c>
      <c r="BK911">
        <v>0</v>
      </c>
      <c r="BL911">
        <v>74</v>
      </c>
      <c r="BM911" s="3">
        <f t="shared" si="134"/>
        <v>0.82432432432432434</v>
      </c>
    </row>
    <row r="912" spans="1:65">
      <c r="A912" t="s">
        <v>1040</v>
      </c>
      <c r="B912" s="2">
        <v>45711</v>
      </c>
      <c r="C912" t="s">
        <v>47</v>
      </c>
      <c r="D912" t="s">
        <v>630</v>
      </c>
      <c r="E912">
        <v>2</v>
      </c>
      <c r="F912" t="s">
        <v>78</v>
      </c>
      <c r="G912" t="s">
        <v>50</v>
      </c>
      <c r="H912" t="s">
        <v>173</v>
      </c>
      <c r="I912" t="s">
        <v>64</v>
      </c>
      <c r="J912" t="s">
        <v>65</v>
      </c>
      <c r="K912" t="s">
        <v>66</v>
      </c>
      <c r="L912" t="s">
        <v>92</v>
      </c>
      <c r="M912" t="s">
        <v>56</v>
      </c>
      <c r="N912" t="s">
        <v>76</v>
      </c>
      <c r="O912" t="s">
        <v>70</v>
      </c>
      <c r="P912">
        <v>54</v>
      </c>
      <c r="Q912">
        <v>57</v>
      </c>
      <c r="R912">
        <v>55</v>
      </c>
      <c r="S912">
        <v>1</v>
      </c>
      <c r="T912">
        <f t="shared" si="126"/>
        <v>54</v>
      </c>
      <c r="U912">
        <v>52</v>
      </c>
      <c r="V912">
        <f t="shared" si="127"/>
        <v>2</v>
      </c>
      <c r="W912" s="3">
        <f t="shared" si="128"/>
        <v>1.8181818181818181E-2</v>
      </c>
      <c r="X912">
        <v>33</v>
      </c>
      <c r="Y912" s="4">
        <v>2.7</v>
      </c>
      <c r="Z912" s="4">
        <v>0.9</v>
      </c>
      <c r="AA912" s="5">
        <v>48568.07</v>
      </c>
      <c r="AB912" s="5">
        <f t="shared" si="129"/>
        <v>2525539.64</v>
      </c>
      <c r="AC912" s="5">
        <v>35122.89</v>
      </c>
      <c r="AD912" s="5">
        <f t="shared" si="130"/>
        <v>1931758.95</v>
      </c>
      <c r="AE912" s="5">
        <v>119169.38</v>
      </c>
      <c r="AF912" s="5">
        <v>38136.82</v>
      </c>
      <c r="AG912" s="5">
        <v>9946.44</v>
      </c>
      <c r="AH912" s="5">
        <v>1305</v>
      </c>
      <c r="AI912" s="5">
        <v>4600</v>
      </c>
      <c r="AJ912">
        <v>0</v>
      </c>
      <c r="AK912" s="5">
        <v>0</v>
      </c>
      <c r="AL912" s="5">
        <v>1998.37</v>
      </c>
      <c r="AM912" s="5">
        <v>32715.53</v>
      </c>
      <c r="AN912">
        <v>4</v>
      </c>
      <c r="AO912">
        <v>3</v>
      </c>
      <c r="AP912" t="str">
        <f t="shared" si="131"/>
        <v>Yes</v>
      </c>
      <c r="AQ912">
        <v>1</v>
      </c>
      <c r="AR912" s="5">
        <f t="shared" si="132"/>
        <v>2139630.4900000002</v>
      </c>
      <c r="AS912" s="5">
        <f t="shared" si="133"/>
        <v>385909.15</v>
      </c>
      <c r="AT912" t="s">
        <v>59</v>
      </c>
      <c r="AU912" t="s">
        <v>6164</v>
      </c>
      <c r="AV912" t="s">
        <v>6165</v>
      </c>
      <c r="AW912" t="s">
        <v>6166</v>
      </c>
      <c r="AX912" t="s">
        <v>6167</v>
      </c>
      <c r="AY912">
        <v>57</v>
      </c>
      <c r="AZ912">
        <v>3</v>
      </c>
      <c r="BA912">
        <v>21</v>
      </c>
      <c r="BB912" t="s">
        <v>6185</v>
      </c>
      <c r="BC912">
        <v>0</v>
      </c>
      <c r="BD912">
        <v>0</v>
      </c>
      <c r="BE912" t="s">
        <v>6169</v>
      </c>
      <c r="BF912" t="s">
        <v>6170</v>
      </c>
      <c r="BG912">
        <v>1</v>
      </c>
      <c r="BH912" t="s">
        <v>6179</v>
      </c>
      <c r="BI912">
        <v>32</v>
      </c>
      <c r="BJ912" t="s">
        <v>6172</v>
      </c>
      <c r="BK912">
        <v>0</v>
      </c>
      <c r="BL912">
        <v>63</v>
      </c>
      <c r="BM912" s="3">
        <f t="shared" si="134"/>
        <v>0.87301587301587302</v>
      </c>
    </row>
    <row r="913" spans="1:65">
      <c r="A913" t="s">
        <v>1041</v>
      </c>
      <c r="B913" s="2">
        <v>45711</v>
      </c>
      <c r="C913" t="s">
        <v>47</v>
      </c>
      <c r="D913" t="s">
        <v>630</v>
      </c>
      <c r="E913">
        <v>2</v>
      </c>
      <c r="F913" t="s">
        <v>49</v>
      </c>
      <c r="G913" t="s">
        <v>50</v>
      </c>
      <c r="H913" t="s">
        <v>108</v>
      </c>
      <c r="I913" t="s">
        <v>64</v>
      </c>
      <c r="J913" t="s">
        <v>81</v>
      </c>
      <c r="K913" t="s">
        <v>66</v>
      </c>
      <c r="L913" t="s">
        <v>87</v>
      </c>
      <c r="M913" t="s">
        <v>56</v>
      </c>
      <c r="N913" t="s">
        <v>76</v>
      </c>
      <c r="O913" t="s">
        <v>82</v>
      </c>
      <c r="P913">
        <v>41</v>
      </c>
      <c r="Q913">
        <v>44</v>
      </c>
      <c r="R913">
        <v>43</v>
      </c>
      <c r="S913">
        <v>1</v>
      </c>
      <c r="T913">
        <f t="shared" si="126"/>
        <v>42</v>
      </c>
      <c r="U913">
        <v>39</v>
      </c>
      <c r="V913">
        <f t="shared" si="127"/>
        <v>3</v>
      </c>
      <c r="W913" s="3">
        <f t="shared" si="128"/>
        <v>2.3255813953488372E-2</v>
      </c>
      <c r="X913">
        <v>31</v>
      </c>
      <c r="Y913" s="4">
        <v>7</v>
      </c>
      <c r="Z913" s="4">
        <v>1.9</v>
      </c>
      <c r="AA913" s="5">
        <v>73813.95</v>
      </c>
      <c r="AB913" s="5">
        <f t="shared" si="129"/>
        <v>2878744.05</v>
      </c>
      <c r="AC913" s="5">
        <v>54364.35</v>
      </c>
      <c r="AD913" s="5">
        <f t="shared" si="130"/>
        <v>2337667.0499999998</v>
      </c>
      <c r="AE913" s="5">
        <v>128267.18</v>
      </c>
      <c r="AF913" s="5">
        <v>37893.93</v>
      </c>
      <c r="AG913" s="5">
        <v>9520.66</v>
      </c>
      <c r="AH913" s="5">
        <v>2755</v>
      </c>
      <c r="AI913" s="5">
        <v>6800</v>
      </c>
      <c r="AJ913">
        <v>0</v>
      </c>
      <c r="AK913" s="5">
        <v>0</v>
      </c>
      <c r="AL913" s="5">
        <v>4665.7</v>
      </c>
      <c r="AM913" s="5">
        <v>26237.39</v>
      </c>
      <c r="AN913">
        <v>4</v>
      </c>
      <c r="AO913">
        <v>3</v>
      </c>
      <c r="AP913" t="str">
        <f t="shared" si="131"/>
        <v>Yes</v>
      </c>
      <c r="AQ913">
        <v>0</v>
      </c>
      <c r="AR913" s="5">
        <f t="shared" si="132"/>
        <v>2553806.91</v>
      </c>
      <c r="AS913" s="5">
        <f t="shared" si="133"/>
        <v>324937.14</v>
      </c>
      <c r="AT913" t="s">
        <v>59</v>
      </c>
      <c r="AU913" t="s">
        <v>6164</v>
      </c>
      <c r="AV913" t="s">
        <v>6165</v>
      </c>
      <c r="AW913" t="s">
        <v>6166</v>
      </c>
      <c r="AX913" t="s">
        <v>6167</v>
      </c>
      <c r="AY913">
        <v>43</v>
      </c>
      <c r="AZ913">
        <v>0</v>
      </c>
      <c r="BA913">
        <v>21</v>
      </c>
      <c r="BB913" t="s">
        <v>6180</v>
      </c>
      <c r="BC913">
        <v>0</v>
      </c>
      <c r="BD913">
        <v>0</v>
      </c>
      <c r="BE913" t="s">
        <v>6169</v>
      </c>
      <c r="BF913" t="s">
        <v>6170</v>
      </c>
      <c r="BG913">
        <v>1</v>
      </c>
      <c r="BH913" t="s">
        <v>6186</v>
      </c>
      <c r="BI913">
        <v>27</v>
      </c>
      <c r="BJ913" t="s">
        <v>6172</v>
      </c>
      <c r="BK913">
        <v>0</v>
      </c>
      <c r="BL913">
        <v>48</v>
      </c>
      <c r="BM913" s="3">
        <f t="shared" si="134"/>
        <v>0.89583333333333337</v>
      </c>
    </row>
    <row r="914" spans="1:65">
      <c r="A914" t="s">
        <v>1042</v>
      </c>
      <c r="B914" s="2">
        <v>45711</v>
      </c>
      <c r="C914" t="s">
        <v>47</v>
      </c>
      <c r="D914" t="s">
        <v>630</v>
      </c>
      <c r="E914">
        <v>2</v>
      </c>
      <c r="F914" t="s">
        <v>78</v>
      </c>
      <c r="G914" t="s">
        <v>79</v>
      </c>
      <c r="H914" t="s">
        <v>136</v>
      </c>
      <c r="I914" t="s">
        <v>52</v>
      </c>
      <c r="J914" t="s">
        <v>53</v>
      </c>
      <c r="K914" t="s">
        <v>75</v>
      </c>
      <c r="L914" t="s">
        <v>55</v>
      </c>
      <c r="M914" t="s">
        <v>56</v>
      </c>
      <c r="N914" t="s">
        <v>69</v>
      </c>
      <c r="O914" t="s">
        <v>58</v>
      </c>
      <c r="P914">
        <v>54</v>
      </c>
      <c r="Q914">
        <v>58</v>
      </c>
      <c r="R914">
        <v>56</v>
      </c>
      <c r="S914">
        <v>2</v>
      </c>
      <c r="T914">
        <f t="shared" si="126"/>
        <v>54</v>
      </c>
      <c r="U914">
        <v>53</v>
      </c>
      <c r="V914">
        <f t="shared" si="127"/>
        <v>1</v>
      </c>
      <c r="W914" s="3">
        <f t="shared" si="128"/>
        <v>3.5714285714285712E-2</v>
      </c>
      <c r="X914">
        <v>36</v>
      </c>
      <c r="Y914" s="4">
        <v>1.2</v>
      </c>
      <c r="Z914" s="4">
        <v>1.3</v>
      </c>
      <c r="AA914" s="5">
        <v>35787.370000000003</v>
      </c>
      <c r="AB914" s="5">
        <f t="shared" si="129"/>
        <v>1896730.61</v>
      </c>
      <c r="AC914" s="5">
        <v>23515.77</v>
      </c>
      <c r="AD914" s="5">
        <f t="shared" si="130"/>
        <v>1316883.1200000001</v>
      </c>
      <c r="AE914" s="5">
        <v>99138.09</v>
      </c>
      <c r="AF914" s="5">
        <v>27617.48</v>
      </c>
      <c r="AG914" s="5">
        <v>11024.62</v>
      </c>
      <c r="AH914" s="5">
        <v>1885</v>
      </c>
      <c r="AI914" s="5">
        <v>6400</v>
      </c>
      <c r="AJ914">
        <v>0</v>
      </c>
      <c r="AK914" s="5">
        <v>0</v>
      </c>
      <c r="AL914" s="5">
        <v>672.27</v>
      </c>
      <c r="AM914" s="5">
        <v>36947.379999999997</v>
      </c>
      <c r="AN914">
        <v>4</v>
      </c>
      <c r="AO914">
        <v>4</v>
      </c>
      <c r="AP914" t="str">
        <f t="shared" si="131"/>
        <v>Yes</v>
      </c>
      <c r="AQ914">
        <v>1</v>
      </c>
      <c r="AR914" s="5">
        <f t="shared" si="132"/>
        <v>1500567.96</v>
      </c>
      <c r="AS914" s="5">
        <f t="shared" si="133"/>
        <v>396162.65</v>
      </c>
      <c r="AT914" t="s">
        <v>59</v>
      </c>
      <c r="AU914" t="s">
        <v>6164</v>
      </c>
      <c r="AV914" t="s">
        <v>6165</v>
      </c>
      <c r="AW914" t="s">
        <v>6166</v>
      </c>
      <c r="AX914" t="s">
        <v>6167</v>
      </c>
      <c r="AY914">
        <v>56</v>
      </c>
      <c r="AZ914">
        <v>0</v>
      </c>
      <c r="BA914">
        <v>14</v>
      </c>
      <c r="BB914" t="s">
        <v>6191</v>
      </c>
      <c r="BC914">
        <v>0</v>
      </c>
      <c r="BD914">
        <v>0</v>
      </c>
      <c r="BE914" t="s">
        <v>6169</v>
      </c>
      <c r="BF914" t="s">
        <v>6170</v>
      </c>
      <c r="BG914">
        <v>0</v>
      </c>
      <c r="BH914" t="s">
        <v>6171</v>
      </c>
      <c r="BI914">
        <v>26</v>
      </c>
      <c r="BJ914" t="s">
        <v>6172</v>
      </c>
      <c r="BK914">
        <v>0</v>
      </c>
      <c r="BL914">
        <v>77</v>
      </c>
      <c r="BM914" s="3">
        <f t="shared" si="134"/>
        <v>0.72727272727272729</v>
      </c>
    </row>
    <row r="915" spans="1:65">
      <c r="A915" t="s">
        <v>1043</v>
      </c>
      <c r="B915" s="2">
        <v>45711</v>
      </c>
      <c r="C915" t="s">
        <v>47</v>
      </c>
      <c r="D915" t="s">
        <v>630</v>
      </c>
      <c r="E915">
        <v>2</v>
      </c>
      <c r="F915" t="s">
        <v>78</v>
      </c>
      <c r="G915" t="s">
        <v>62</v>
      </c>
      <c r="H915" t="s">
        <v>190</v>
      </c>
      <c r="I915" t="s">
        <v>74</v>
      </c>
      <c r="J915" t="s">
        <v>53</v>
      </c>
      <c r="K915" t="s">
        <v>75</v>
      </c>
      <c r="L915" t="s">
        <v>55</v>
      </c>
      <c r="M915" t="s">
        <v>56</v>
      </c>
      <c r="N915" t="s">
        <v>94</v>
      </c>
      <c r="O915" t="s">
        <v>58</v>
      </c>
      <c r="P915">
        <v>69</v>
      </c>
      <c r="Q915">
        <v>73</v>
      </c>
      <c r="R915">
        <v>70</v>
      </c>
      <c r="S915">
        <v>2</v>
      </c>
      <c r="T915">
        <f t="shared" si="126"/>
        <v>68</v>
      </c>
      <c r="U915">
        <v>68</v>
      </c>
      <c r="V915">
        <f t="shared" si="127"/>
        <v>0</v>
      </c>
      <c r="W915" s="3">
        <f t="shared" si="128"/>
        <v>2.8571428571428571E-2</v>
      </c>
      <c r="X915">
        <v>40</v>
      </c>
      <c r="Y915" s="4">
        <v>0</v>
      </c>
      <c r="Z915" s="4">
        <v>1.7</v>
      </c>
      <c r="AA915" s="5">
        <v>36075.730000000003</v>
      </c>
      <c r="AB915" s="5">
        <f t="shared" si="129"/>
        <v>2453149.64</v>
      </c>
      <c r="AC915" s="5">
        <v>23589.33</v>
      </c>
      <c r="AD915" s="5">
        <f t="shared" si="130"/>
        <v>1651253.1</v>
      </c>
      <c r="AE915" s="5">
        <v>118556.93</v>
      </c>
      <c r="AF915" s="5">
        <v>33719.22</v>
      </c>
      <c r="AG915" s="5">
        <v>11027.41</v>
      </c>
      <c r="AH915" s="5">
        <v>2465</v>
      </c>
      <c r="AI915" s="5">
        <v>6400</v>
      </c>
      <c r="AJ915">
        <v>0</v>
      </c>
      <c r="AK915" s="5">
        <v>0</v>
      </c>
      <c r="AL915" s="5">
        <v>0</v>
      </c>
      <c r="AM915" s="5">
        <v>46864.23</v>
      </c>
      <c r="AN915">
        <v>4</v>
      </c>
      <c r="AO915">
        <v>3</v>
      </c>
      <c r="AP915" t="str">
        <f t="shared" si="131"/>
        <v>Yes</v>
      </c>
      <c r="AQ915">
        <v>1</v>
      </c>
      <c r="AR915" s="5">
        <f t="shared" si="132"/>
        <v>1870285.89</v>
      </c>
      <c r="AS915" s="5">
        <f t="shared" si="133"/>
        <v>582863.75</v>
      </c>
      <c r="AT915" t="s">
        <v>59</v>
      </c>
      <c r="AU915" t="s">
        <v>6164</v>
      </c>
      <c r="AV915" t="s">
        <v>6165</v>
      </c>
      <c r="AW915" t="s">
        <v>6166</v>
      </c>
      <c r="AX915" t="s">
        <v>6167</v>
      </c>
      <c r="AY915">
        <v>71</v>
      </c>
      <c r="AZ915">
        <v>0</v>
      </c>
      <c r="BA915">
        <v>0</v>
      </c>
      <c r="BB915" t="s">
        <v>6168</v>
      </c>
      <c r="BC915">
        <v>0</v>
      </c>
      <c r="BD915">
        <v>0</v>
      </c>
      <c r="BE915" t="s">
        <v>6169</v>
      </c>
      <c r="BF915" t="s">
        <v>6170</v>
      </c>
      <c r="BG915">
        <v>1</v>
      </c>
      <c r="BH915" t="s">
        <v>6186</v>
      </c>
      <c r="BI915">
        <v>21</v>
      </c>
      <c r="BJ915" t="s">
        <v>6172</v>
      </c>
      <c r="BK915">
        <v>0</v>
      </c>
      <c r="BL915">
        <v>75</v>
      </c>
      <c r="BM915" s="3">
        <f t="shared" si="134"/>
        <v>0.93333333333333335</v>
      </c>
    </row>
    <row r="916" spans="1:65">
      <c r="A916" t="s">
        <v>1044</v>
      </c>
      <c r="B916" s="2">
        <v>45711</v>
      </c>
      <c r="C916" t="s">
        <v>47</v>
      </c>
      <c r="D916" t="s">
        <v>630</v>
      </c>
      <c r="E916">
        <v>2</v>
      </c>
      <c r="F916" t="s">
        <v>61</v>
      </c>
      <c r="G916" t="s">
        <v>79</v>
      </c>
      <c r="H916" t="s">
        <v>123</v>
      </c>
      <c r="I916" t="s">
        <v>74</v>
      </c>
      <c r="J916" t="s">
        <v>65</v>
      </c>
      <c r="K916" t="s">
        <v>54</v>
      </c>
      <c r="L916" t="s">
        <v>92</v>
      </c>
      <c r="M916" t="s">
        <v>56</v>
      </c>
      <c r="N916" t="s">
        <v>94</v>
      </c>
      <c r="O916" t="s">
        <v>82</v>
      </c>
      <c r="P916">
        <v>50</v>
      </c>
      <c r="Q916">
        <v>51</v>
      </c>
      <c r="R916">
        <v>52</v>
      </c>
      <c r="S916">
        <v>1</v>
      </c>
      <c r="T916">
        <f t="shared" si="126"/>
        <v>51</v>
      </c>
      <c r="U916">
        <v>50</v>
      </c>
      <c r="V916">
        <f t="shared" si="127"/>
        <v>1</v>
      </c>
      <c r="W916" s="3">
        <f t="shared" si="128"/>
        <v>1.9230769230769232E-2</v>
      </c>
      <c r="X916">
        <v>20</v>
      </c>
      <c r="Y916" s="4">
        <v>6.1</v>
      </c>
      <c r="Z916" s="4">
        <v>1.2</v>
      </c>
      <c r="AA916" s="5">
        <v>56797.22</v>
      </c>
      <c r="AB916" s="5">
        <f t="shared" si="129"/>
        <v>2839861</v>
      </c>
      <c r="AC916" s="5">
        <v>35434.51</v>
      </c>
      <c r="AD916" s="5">
        <f t="shared" si="130"/>
        <v>1842594.52</v>
      </c>
      <c r="AE916" s="5">
        <v>113865.3</v>
      </c>
      <c r="AF916" s="5">
        <v>31104.65</v>
      </c>
      <c r="AG916" s="5">
        <v>8407.9</v>
      </c>
      <c r="AH916" s="5">
        <v>1740</v>
      </c>
      <c r="AI916" s="5">
        <v>4600</v>
      </c>
      <c r="AJ916">
        <v>0</v>
      </c>
      <c r="AK916" s="5">
        <v>0</v>
      </c>
      <c r="AL916" s="5">
        <v>1001.17</v>
      </c>
      <c r="AM916" s="5">
        <v>33550.11</v>
      </c>
      <c r="AN916">
        <v>4</v>
      </c>
      <c r="AO916">
        <v>4</v>
      </c>
      <c r="AP916" t="str">
        <f t="shared" si="131"/>
        <v>Yes</v>
      </c>
      <c r="AQ916">
        <v>1</v>
      </c>
      <c r="AR916" s="5">
        <f t="shared" si="132"/>
        <v>2036863.65</v>
      </c>
      <c r="AS916" s="5">
        <f t="shared" si="133"/>
        <v>802997.35</v>
      </c>
      <c r="AT916" t="s">
        <v>59</v>
      </c>
      <c r="AU916" t="s">
        <v>6164</v>
      </c>
      <c r="AV916" t="s">
        <v>6165</v>
      </c>
      <c r="AW916" t="s">
        <v>6166</v>
      </c>
      <c r="AX916" t="s">
        <v>6184</v>
      </c>
      <c r="AY916">
        <v>54</v>
      </c>
      <c r="AZ916">
        <v>1</v>
      </c>
      <c r="BA916">
        <v>11</v>
      </c>
      <c r="BB916" t="s">
        <v>6180</v>
      </c>
      <c r="BC916">
        <v>0</v>
      </c>
      <c r="BD916">
        <v>0</v>
      </c>
      <c r="BE916" t="s">
        <v>6169</v>
      </c>
      <c r="BF916" t="s">
        <v>6170</v>
      </c>
      <c r="BG916">
        <v>0</v>
      </c>
      <c r="BH916" t="s">
        <v>6171</v>
      </c>
      <c r="BI916">
        <v>53</v>
      </c>
      <c r="BJ916" t="s">
        <v>6187</v>
      </c>
      <c r="BK916">
        <v>0</v>
      </c>
      <c r="BL916">
        <v>59</v>
      </c>
      <c r="BM916" s="3">
        <f t="shared" si="134"/>
        <v>0.88135593220338981</v>
      </c>
    </row>
    <row r="917" spans="1:65">
      <c r="A917" t="s">
        <v>1045</v>
      </c>
      <c r="B917" s="2">
        <v>45711</v>
      </c>
      <c r="C917" t="s">
        <v>47</v>
      </c>
      <c r="D917" t="s">
        <v>630</v>
      </c>
      <c r="E917">
        <v>2</v>
      </c>
      <c r="F917" t="s">
        <v>72</v>
      </c>
      <c r="G917" t="s">
        <v>62</v>
      </c>
      <c r="H917" t="s">
        <v>155</v>
      </c>
      <c r="I917" t="s">
        <v>74</v>
      </c>
      <c r="J917" t="s">
        <v>53</v>
      </c>
      <c r="K917" t="s">
        <v>75</v>
      </c>
      <c r="L917" t="s">
        <v>92</v>
      </c>
      <c r="M917" t="s">
        <v>56</v>
      </c>
      <c r="N917" t="s">
        <v>94</v>
      </c>
      <c r="O917" t="s">
        <v>70</v>
      </c>
      <c r="P917">
        <v>62</v>
      </c>
      <c r="Q917">
        <v>62</v>
      </c>
      <c r="R917">
        <v>65</v>
      </c>
      <c r="S917">
        <v>1</v>
      </c>
      <c r="T917">
        <f t="shared" si="126"/>
        <v>64</v>
      </c>
      <c r="U917">
        <v>61</v>
      </c>
      <c r="V917">
        <f t="shared" si="127"/>
        <v>3</v>
      </c>
      <c r="W917" s="3">
        <f t="shared" si="128"/>
        <v>1.5384615384615385E-2</v>
      </c>
      <c r="X917">
        <v>26</v>
      </c>
      <c r="Y917" s="4">
        <v>5</v>
      </c>
      <c r="Z917" s="4">
        <v>1.5</v>
      </c>
      <c r="AA917" s="5">
        <v>36132.61</v>
      </c>
      <c r="AB917" s="5">
        <f t="shared" si="129"/>
        <v>2204089.21</v>
      </c>
      <c r="AC917" s="5">
        <v>23868.26</v>
      </c>
      <c r="AD917" s="5">
        <f t="shared" si="130"/>
        <v>1551436.9</v>
      </c>
      <c r="AE917" s="5">
        <v>109270.01</v>
      </c>
      <c r="AF917" s="5">
        <v>29061.64</v>
      </c>
      <c r="AG917" s="5">
        <v>9821.2199999999993</v>
      </c>
      <c r="AH917" s="5">
        <v>2175</v>
      </c>
      <c r="AI917" s="5">
        <v>3200</v>
      </c>
      <c r="AJ917">
        <v>0</v>
      </c>
      <c r="AK917" s="5">
        <v>0</v>
      </c>
      <c r="AL917" s="5">
        <v>1908.38</v>
      </c>
      <c r="AM917" s="5">
        <v>39908.269999999997</v>
      </c>
      <c r="AN917">
        <v>4</v>
      </c>
      <c r="AO917">
        <v>4</v>
      </c>
      <c r="AP917" t="str">
        <f t="shared" si="131"/>
        <v>Yes</v>
      </c>
      <c r="AQ917">
        <v>1</v>
      </c>
      <c r="AR917" s="5">
        <f t="shared" si="132"/>
        <v>1746781.42</v>
      </c>
      <c r="AS917" s="5">
        <f t="shared" si="133"/>
        <v>457307.79</v>
      </c>
      <c r="AT917" t="s">
        <v>59</v>
      </c>
      <c r="AU917" t="s">
        <v>6164</v>
      </c>
      <c r="AV917" t="s">
        <v>6165</v>
      </c>
      <c r="AW917" t="s">
        <v>6166</v>
      </c>
      <c r="AX917" t="s">
        <v>6184</v>
      </c>
      <c r="AY917">
        <v>67</v>
      </c>
      <c r="AZ917">
        <v>2</v>
      </c>
      <c r="BA917">
        <v>19</v>
      </c>
      <c r="BB917" t="s">
        <v>6185</v>
      </c>
      <c r="BC917">
        <v>0</v>
      </c>
      <c r="BD917">
        <v>0</v>
      </c>
      <c r="BE917" t="s">
        <v>6169</v>
      </c>
      <c r="BF917" t="s">
        <v>6170</v>
      </c>
      <c r="BG917">
        <v>1</v>
      </c>
      <c r="BH917" t="s">
        <v>6186</v>
      </c>
      <c r="BI917">
        <v>30</v>
      </c>
      <c r="BJ917" t="s">
        <v>6172</v>
      </c>
      <c r="BK917">
        <v>0</v>
      </c>
      <c r="BL917">
        <v>76</v>
      </c>
      <c r="BM917" s="3">
        <f t="shared" si="134"/>
        <v>0.85526315789473684</v>
      </c>
    </row>
    <row r="918" spans="1:65">
      <c r="A918" t="s">
        <v>1046</v>
      </c>
      <c r="B918" s="2">
        <v>45711</v>
      </c>
      <c r="C918" t="s">
        <v>47</v>
      </c>
      <c r="D918" t="s">
        <v>630</v>
      </c>
      <c r="E918">
        <v>2</v>
      </c>
      <c r="F918" t="s">
        <v>49</v>
      </c>
      <c r="G918" t="s">
        <v>50</v>
      </c>
      <c r="H918" t="s">
        <v>89</v>
      </c>
      <c r="I918" t="s">
        <v>64</v>
      </c>
      <c r="J918" t="s">
        <v>53</v>
      </c>
      <c r="K918" t="s">
        <v>75</v>
      </c>
      <c r="L918" t="s">
        <v>92</v>
      </c>
      <c r="M918" t="s">
        <v>56</v>
      </c>
      <c r="N918" t="s">
        <v>109</v>
      </c>
      <c r="O918" t="s">
        <v>82</v>
      </c>
      <c r="P918">
        <v>68</v>
      </c>
      <c r="Q918">
        <v>72</v>
      </c>
      <c r="R918">
        <v>68</v>
      </c>
      <c r="S918">
        <v>1</v>
      </c>
      <c r="T918">
        <f t="shared" si="126"/>
        <v>67</v>
      </c>
      <c r="U918">
        <v>66</v>
      </c>
      <c r="V918">
        <f t="shared" si="127"/>
        <v>1</v>
      </c>
      <c r="W918" s="3">
        <f t="shared" si="128"/>
        <v>1.4705882352941176E-2</v>
      </c>
      <c r="X918">
        <v>32</v>
      </c>
      <c r="Y918" s="4">
        <v>11.6</v>
      </c>
      <c r="Z918" s="4">
        <v>1.7</v>
      </c>
      <c r="AA918" s="5">
        <v>36425</v>
      </c>
      <c r="AB918" s="5">
        <f t="shared" si="129"/>
        <v>2404050</v>
      </c>
      <c r="AC918" s="5">
        <v>23858.66</v>
      </c>
      <c r="AD918" s="5">
        <f t="shared" si="130"/>
        <v>1622388.88</v>
      </c>
      <c r="AE918" s="5">
        <v>111434.29</v>
      </c>
      <c r="AF918" s="5">
        <v>32277.43</v>
      </c>
      <c r="AG918" s="5">
        <v>9355.3799999999992</v>
      </c>
      <c r="AH918" s="5">
        <v>2465</v>
      </c>
      <c r="AI918" s="5">
        <v>3200</v>
      </c>
      <c r="AJ918">
        <v>0</v>
      </c>
      <c r="AK918" s="5">
        <v>0</v>
      </c>
      <c r="AL918" s="5">
        <v>690.95</v>
      </c>
      <c r="AM918" s="5">
        <v>102446.75</v>
      </c>
      <c r="AN918">
        <v>8</v>
      </c>
      <c r="AO918">
        <v>8</v>
      </c>
      <c r="AP918" t="str">
        <f t="shared" si="131"/>
        <v>Yes</v>
      </c>
      <c r="AQ918">
        <v>1</v>
      </c>
      <c r="AR918" s="5">
        <f t="shared" si="132"/>
        <v>1884258.68</v>
      </c>
      <c r="AS918" s="5">
        <f t="shared" si="133"/>
        <v>519791.32</v>
      </c>
      <c r="AT918" t="s">
        <v>59</v>
      </c>
      <c r="AU918" t="s">
        <v>6164</v>
      </c>
      <c r="AV918" t="s">
        <v>6165</v>
      </c>
      <c r="AW918" t="s">
        <v>6166</v>
      </c>
      <c r="AX918" t="s">
        <v>6177</v>
      </c>
      <c r="AY918">
        <v>71</v>
      </c>
      <c r="AZ918">
        <v>0</v>
      </c>
      <c r="BA918">
        <v>13</v>
      </c>
      <c r="BB918" t="s">
        <v>6191</v>
      </c>
      <c r="BC918">
        <v>0</v>
      </c>
      <c r="BD918">
        <v>0</v>
      </c>
      <c r="BE918" t="s">
        <v>6169</v>
      </c>
      <c r="BF918" t="s">
        <v>6170</v>
      </c>
      <c r="BG918">
        <v>0</v>
      </c>
      <c r="BH918" t="s">
        <v>6171</v>
      </c>
      <c r="BI918">
        <v>36</v>
      </c>
      <c r="BJ918" t="s">
        <v>6172</v>
      </c>
      <c r="BK918">
        <v>0</v>
      </c>
      <c r="BL918">
        <v>77</v>
      </c>
      <c r="BM918" s="3">
        <f t="shared" si="134"/>
        <v>0.88311688311688308</v>
      </c>
    </row>
    <row r="919" spans="1:65">
      <c r="A919" t="s">
        <v>1047</v>
      </c>
      <c r="B919" s="2">
        <v>45712</v>
      </c>
      <c r="C919" t="s">
        <v>47</v>
      </c>
      <c r="D919" t="s">
        <v>630</v>
      </c>
      <c r="E919">
        <v>2</v>
      </c>
      <c r="F919" t="s">
        <v>61</v>
      </c>
      <c r="G919" t="s">
        <v>62</v>
      </c>
      <c r="H919" t="s">
        <v>96</v>
      </c>
      <c r="I919" t="s">
        <v>52</v>
      </c>
      <c r="J919" t="s">
        <v>81</v>
      </c>
      <c r="K919" t="s">
        <v>75</v>
      </c>
      <c r="L919" t="s">
        <v>87</v>
      </c>
      <c r="M919" t="s">
        <v>56</v>
      </c>
      <c r="N919" t="s">
        <v>76</v>
      </c>
      <c r="O919" t="s">
        <v>70</v>
      </c>
      <c r="P919">
        <v>36</v>
      </c>
      <c r="Q919">
        <v>39</v>
      </c>
      <c r="R919">
        <v>38</v>
      </c>
      <c r="S919">
        <v>1</v>
      </c>
      <c r="T919">
        <f t="shared" si="126"/>
        <v>37</v>
      </c>
      <c r="U919">
        <v>34</v>
      </c>
      <c r="V919">
        <f t="shared" si="127"/>
        <v>3</v>
      </c>
      <c r="W919" s="3">
        <f t="shared" si="128"/>
        <v>2.6315789473684209E-2</v>
      </c>
      <c r="X919">
        <v>35</v>
      </c>
      <c r="Y919" s="4">
        <v>7.7</v>
      </c>
      <c r="Z919" s="4">
        <v>2.2999999999999998</v>
      </c>
      <c r="AA919" s="5">
        <v>77163.320000000007</v>
      </c>
      <c r="AB919" s="5">
        <f t="shared" si="129"/>
        <v>2623552.88</v>
      </c>
      <c r="AC919" s="5">
        <v>54683.77</v>
      </c>
      <c r="AD919" s="5">
        <f t="shared" si="130"/>
        <v>2077983.26</v>
      </c>
      <c r="AE919" s="5">
        <v>121390.91</v>
      </c>
      <c r="AF919" s="5">
        <v>33444.980000000003</v>
      </c>
      <c r="AG919" s="5">
        <v>10703.61</v>
      </c>
      <c r="AH919" s="5">
        <v>3335</v>
      </c>
      <c r="AI919" s="5">
        <v>6800</v>
      </c>
      <c r="AJ919">
        <v>0</v>
      </c>
      <c r="AK919" s="5">
        <v>0</v>
      </c>
      <c r="AL919" s="5">
        <v>4641.6400000000003</v>
      </c>
      <c r="AM919" s="5">
        <v>22039.51</v>
      </c>
      <c r="AN919">
        <v>4</v>
      </c>
      <c r="AO919">
        <v>4</v>
      </c>
      <c r="AP919" t="str">
        <f t="shared" si="131"/>
        <v>Yes</v>
      </c>
      <c r="AQ919">
        <v>1</v>
      </c>
      <c r="AR919" s="5">
        <f t="shared" si="132"/>
        <v>2280338.91</v>
      </c>
      <c r="AS919" s="5">
        <f t="shared" si="133"/>
        <v>343213.97</v>
      </c>
      <c r="AT919" t="s">
        <v>59</v>
      </c>
      <c r="AU919" t="s">
        <v>6164</v>
      </c>
      <c r="AV919" t="s">
        <v>6165</v>
      </c>
      <c r="AW919" t="s">
        <v>6166</v>
      </c>
      <c r="AX919" t="s">
        <v>6167</v>
      </c>
      <c r="AY919">
        <v>38</v>
      </c>
      <c r="AZ919">
        <v>0</v>
      </c>
      <c r="BA919">
        <v>19</v>
      </c>
      <c r="BB919" t="s">
        <v>6180</v>
      </c>
      <c r="BC919">
        <v>0</v>
      </c>
      <c r="BD919">
        <v>0</v>
      </c>
      <c r="BE919" t="s">
        <v>6169</v>
      </c>
      <c r="BF919" t="s">
        <v>6170</v>
      </c>
      <c r="BG919">
        <v>1</v>
      </c>
      <c r="BH919" t="s">
        <v>6186</v>
      </c>
      <c r="BI919">
        <v>22</v>
      </c>
      <c r="BJ919" t="s">
        <v>6172</v>
      </c>
      <c r="BK919">
        <v>0</v>
      </c>
      <c r="BL919">
        <v>45</v>
      </c>
      <c r="BM919" s="3">
        <f t="shared" si="134"/>
        <v>0.84444444444444444</v>
      </c>
    </row>
    <row r="920" spans="1:65">
      <c r="A920" t="s">
        <v>1048</v>
      </c>
      <c r="B920" s="2">
        <v>45712</v>
      </c>
      <c r="C920" t="s">
        <v>47</v>
      </c>
      <c r="D920" t="s">
        <v>630</v>
      </c>
      <c r="E920">
        <v>2</v>
      </c>
      <c r="F920" t="s">
        <v>61</v>
      </c>
      <c r="G920" t="s">
        <v>62</v>
      </c>
      <c r="H920" t="s">
        <v>115</v>
      </c>
      <c r="I920" t="s">
        <v>74</v>
      </c>
      <c r="J920" t="s">
        <v>65</v>
      </c>
      <c r="K920" t="s">
        <v>66</v>
      </c>
      <c r="L920" t="s">
        <v>55</v>
      </c>
      <c r="M920" t="s">
        <v>56</v>
      </c>
      <c r="N920" t="s">
        <v>57</v>
      </c>
      <c r="O920" t="s">
        <v>58</v>
      </c>
      <c r="P920">
        <v>41</v>
      </c>
      <c r="Q920">
        <v>44</v>
      </c>
      <c r="R920">
        <v>43</v>
      </c>
      <c r="S920">
        <v>1</v>
      </c>
      <c r="T920">
        <f t="shared" si="126"/>
        <v>42</v>
      </c>
      <c r="U920">
        <v>39</v>
      </c>
      <c r="V920">
        <f t="shared" si="127"/>
        <v>3</v>
      </c>
      <c r="W920" s="3">
        <f t="shared" si="128"/>
        <v>2.3255813953488372E-2</v>
      </c>
      <c r="X920">
        <v>35</v>
      </c>
      <c r="Y920" s="4">
        <v>5.6</v>
      </c>
      <c r="Z920" s="4">
        <v>2.1</v>
      </c>
      <c r="AA920" s="5">
        <v>48496.56</v>
      </c>
      <c r="AB920" s="5">
        <f t="shared" si="129"/>
        <v>1891365.84</v>
      </c>
      <c r="AC920" s="5">
        <v>34778.300000000003</v>
      </c>
      <c r="AD920" s="5">
        <f t="shared" si="130"/>
        <v>1495466.9</v>
      </c>
      <c r="AE920" s="5">
        <v>94788.71</v>
      </c>
      <c r="AF920" s="5">
        <v>26953</v>
      </c>
      <c r="AG920" s="5">
        <v>10921.01</v>
      </c>
      <c r="AH920" s="5">
        <v>3045</v>
      </c>
      <c r="AI920" s="5">
        <v>4600</v>
      </c>
      <c r="AJ920">
        <v>0</v>
      </c>
      <c r="AK920" s="5">
        <v>0</v>
      </c>
      <c r="AL920" s="5">
        <v>2914.71</v>
      </c>
      <c r="AM920" s="5">
        <v>26477.599999999999</v>
      </c>
      <c r="AN920">
        <v>4</v>
      </c>
      <c r="AO920">
        <v>3</v>
      </c>
      <c r="AP920" t="str">
        <f t="shared" si="131"/>
        <v>Yes</v>
      </c>
      <c r="AQ920">
        <v>1</v>
      </c>
      <c r="AR920" s="5">
        <f t="shared" si="132"/>
        <v>1665166.93</v>
      </c>
      <c r="AS920" s="5">
        <f t="shared" si="133"/>
        <v>226198.91</v>
      </c>
      <c r="AT920" t="s">
        <v>59</v>
      </c>
      <c r="AU920" t="s">
        <v>6164</v>
      </c>
      <c r="AV920" t="s">
        <v>6165</v>
      </c>
      <c r="AW920" t="s">
        <v>6166</v>
      </c>
      <c r="AX920" t="s">
        <v>6167</v>
      </c>
      <c r="AY920">
        <v>47</v>
      </c>
      <c r="AZ920">
        <v>4</v>
      </c>
      <c r="BA920">
        <v>24</v>
      </c>
      <c r="BB920" t="s">
        <v>6185</v>
      </c>
      <c r="BC920">
        <v>0</v>
      </c>
      <c r="BD920">
        <v>0</v>
      </c>
      <c r="BE920" t="s">
        <v>6169</v>
      </c>
      <c r="BF920" t="s">
        <v>6170</v>
      </c>
      <c r="BG920">
        <v>0</v>
      </c>
      <c r="BH920" t="s">
        <v>6171</v>
      </c>
      <c r="BI920">
        <v>37</v>
      </c>
      <c r="BJ920" t="s">
        <v>6172</v>
      </c>
      <c r="BK920">
        <v>0</v>
      </c>
      <c r="BL920">
        <v>65</v>
      </c>
      <c r="BM920" s="3">
        <f t="shared" si="134"/>
        <v>0.66153846153846152</v>
      </c>
    </row>
    <row r="921" spans="1:65">
      <c r="A921" t="s">
        <v>1049</v>
      </c>
      <c r="B921" s="2">
        <v>45712</v>
      </c>
      <c r="C921" t="s">
        <v>47</v>
      </c>
      <c r="D921" t="s">
        <v>630</v>
      </c>
      <c r="E921">
        <v>2</v>
      </c>
      <c r="F921" t="s">
        <v>78</v>
      </c>
      <c r="G921" t="s">
        <v>62</v>
      </c>
      <c r="H921" t="s">
        <v>153</v>
      </c>
      <c r="I921" t="s">
        <v>74</v>
      </c>
      <c r="J921" t="s">
        <v>53</v>
      </c>
      <c r="K921" t="s">
        <v>75</v>
      </c>
      <c r="L921" t="s">
        <v>55</v>
      </c>
      <c r="M921" t="s">
        <v>68</v>
      </c>
      <c r="N921" t="s">
        <v>76</v>
      </c>
      <c r="O921" t="s">
        <v>120</v>
      </c>
      <c r="P921">
        <v>54</v>
      </c>
      <c r="Q921">
        <v>57</v>
      </c>
      <c r="R921">
        <v>54</v>
      </c>
      <c r="S921">
        <v>2</v>
      </c>
      <c r="T921">
        <f t="shared" si="126"/>
        <v>52</v>
      </c>
      <c r="U921">
        <v>52</v>
      </c>
      <c r="V921">
        <f t="shared" si="127"/>
        <v>0</v>
      </c>
      <c r="W921" s="3">
        <f t="shared" si="128"/>
        <v>3.7037037037037035E-2</v>
      </c>
      <c r="X921">
        <v>24</v>
      </c>
      <c r="Y921" s="4">
        <v>6.6</v>
      </c>
      <c r="Z921" s="4">
        <v>1.1000000000000001</v>
      </c>
      <c r="AA921" s="5">
        <v>36213.11</v>
      </c>
      <c r="AB921" s="5">
        <f t="shared" si="129"/>
        <v>1883081.72</v>
      </c>
      <c r="AC921" s="5">
        <v>22424.22</v>
      </c>
      <c r="AD921" s="5">
        <f t="shared" si="130"/>
        <v>1210907.8799999999</v>
      </c>
      <c r="AE921" s="5">
        <v>90961.43</v>
      </c>
      <c r="AF921" s="5">
        <v>26444.63</v>
      </c>
      <c r="AG921" s="5">
        <v>8550.9</v>
      </c>
      <c r="AH921" s="5">
        <v>1595</v>
      </c>
      <c r="AI921" s="5">
        <v>6400</v>
      </c>
      <c r="AJ921">
        <v>1</v>
      </c>
      <c r="AK921" s="5">
        <v>8391.1200000000008</v>
      </c>
      <c r="AL921" s="5">
        <v>0</v>
      </c>
      <c r="AM921" s="5">
        <v>35468.07</v>
      </c>
      <c r="AN921">
        <v>4</v>
      </c>
      <c r="AO921">
        <v>5</v>
      </c>
      <c r="AP921" t="str">
        <f t="shared" si="131"/>
        <v>No</v>
      </c>
      <c r="AQ921">
        <v>2</v>
      </c>
      <c r="AR921" s="5">
        <f t="shared" si="132"/>
        <v>1388719.03</v>
      </c>
      <c r="AS921" s="5">
        <f t="shared" si="133"/>
        <v>494362.69</v>
      </c>
      <c r="AT921" t="s">
        <v>116</v>
      </c>
      <c r="AU921" t="s">
        <v>6194</v>
      </c>
      <c r="AV921" t="s">
        <v>6195</v>
      </c>
      <c r="AW921" t="s">
        <v>6183</v>
      </c>
      <c r="AX921" t="s">
        <v>6167</v>
      </c>
      <c r="AY921">
        <v>57</v>
      </c>
      <c r="AZ921">
        <v>0</v>
      </c>
      <c r="BA921">
        <v>0</v>
      </c>
      <c r="BB921" t="s">
        <v>6168</v>
      </c>
      <c r="BC921">
        <v>0</v>
      </c>
      <c r="BD921">
        <v>1</v>
      </c>
      <c r="BE921" t="s">
        <v>6188</v>
      </c>
      <c r="BF921" t="s">
        <v>6170</v>
      </c>
      <c r="BG921">
        <v>0</v>
      </c>
      <c r="BH921" t="s">
        <v>6171</v>
      </c>
      <c r="BI921">
        <v>44</v>
      </c>
      <c r="BJ921" t="s">
        <v>6172</v>
      </c>
      <c r="BK921">
        <v>0</v>
      </c>
      <c r="BL921">
        <v>76</v>
      </c>
      <c r="BM921" s="3">
        <f t="shared" si="134"/>
        <v>0.71052631578947367</v>
      </c>
    </row>
    <row r="922" spans="1:65">
      <c r="A922" t="s">
        <v>1050</v>
      </c>
      <c r="B922" s="2">
        <v>45712</v>
      </c>
      <c r="C922" t="s">
        <v>47</v>
      </c>
      <c r="D922" t="s">
        <v>630</v>
      </c>
      <c r="E922">
        <v>2</v>
      </c>
      <c r="F922" t="s">
        <v>78</v>
      </c>
      <c r="G922" t="s">
        <v>50</v>
      </c>
      <c r="H922" t="s">
        <v>181</v>
      </c>
      <c r="I922" t="s">
        <v>52</v>
      </c>
      <c r="J922" t="s">
        <v>81</v>
      </c>
      <c r="K922" t="s">
        <v>75</v>
      </c>
      <c r="L922" t="s">
        <v>92</v>
      </c>
      <c r="M922" t="s">
        <v>56</v>
      </c>
      <c r="N922" t="s">
        <v>94</v>
      </c>
      <c r="O922" t="s">
        <v>70</v>
      </c>
      <c r="P922">
        <v>32</v>
      </c>
      <c r="Q922">
        <v>32</v>
      </c>
      <c r="R922">
        <v>32</v>
      </c>
      <c r="S922">
        <v>1</v>
      </c>
      <c r="T922">
        <f t="shared" si="126"/>
        <v>31</v>
      </c>
      <c r="U922">
        <v>31</v>
      </c>
      <c r="V922">
        <f t="shared" si="127"/>
        <v>0</v>
      </c>
      <c r="W922" s="3">
        <f t="shared" si="128"/>
        <v>3.125E-2</v>
      </c>
      <c r="X922">
        <v>25</v>
      </c>
      <c r="Y922" s="4">
        <v>2.2000000000000002</v>
      </c>
      <c r="Z922" s="4">
        <v>1</v>
      </c>
      <c r="AA922" s="5">
        <v>78185.19</v>
      </c>
      <c r="AB922" s="5">
        <f t="shared" si="129"/>
        <v>2423740.89</v>
      </c>
      <c r="AC922" s="5">
        <v>53622.96</v>
      </c>
      <c r="AD922" s="5">
        <f t="shared" si="130"/>
        <v>1715934.72</v>
      </c>
      <c r="AE922" s="5">
        <v>102256.64</v>
      </c>
      <c r="AF922" s="5">
        <v>28904.98</v>
      </c>
      <c r="AG922" s="5">
        <v>9592.5400000000009</v>
      </c>
      <c r="AH922" s="5">
        <v>1450</v>
      </c>
      <c r="AI922" s="5">
        <v>6800</v>
      </c>
      <c r="AJ922">
        <v>0</v>
      </c>
      <c r="AK922" s="5">
        <v>0</v>
      </c>
      <c r="AL922" s="5">
        <v>0</v>
      </c>
      <c r="AM922" s="5">
        <v>20017.38</v>
      </c>
      <c r="AN922">
        <v>4</v>
      </c>
      <c r="AO922">
        <v>3</v>
      </c>
      <c r="AP922" t="str">
        <f t="shared" si="131"/>
        <v>Yes</v>
      </c>
      <c r="AQ922">
        <v>1</v>
      </c>
      <c r="AR922" s="5">
        <f t="shared" si="132"/>
        <v>1884956.26</v>
      </c>
      <c r="AS922" s="5">
        <f t="shared" si="133"/>
        <v>538784.63</v>
      </c>
      <c r="AT922" t="s">
        <v>59</v>
      </c>
      <c r="AU922" t="s">
        <v>6164</v>
      </c>
      <c r="AV922" t="s">
        <v>6165</v>
      </c>
      <c r="AW922" t="s">
        <v>6166</v>
      </c>
      <c r="AX922" t="s">
        <v>6184</v>
      </c>
      <c r="AY922">
        <v>37</v>
      </c>
      <c r="AZ922">
        <v>3</v>
      </c>
      <c r="BA922">
        <v>0</v>
      </c>
      <c r="BB922" t="s">
        <v>6168</v>
      </c>
      <c r="BC922">
        <v>0</v>
      </c>
      <c r="BD922">
        <v>0</v>
      </c>
      <c r="BE922" t="s">
        <v>6169</v>
      </c>
      <c r="BF922" t="s">
        <v>6170</v>
      </c>
      <c r="BG922">
        <v>0</v>
      </c>
      <c r="BH922" t="s">
        <v>6171</v>
      </c>
      <c r="BI922">
        <v>49</v>
      </c>
      <c r="BJ922" t="s">
        <v>6172</v>
      </c>
      <c r="BK922">
        <v>0</v>
      </c>
      <c r="BL922">
        <v>51</v>
      </c>
      <c r="BM922" s="3">
        <f t="shared" si="134"/>
        <v>0.62745098039215685</v>
      </c>
    </row>
    <row r="923" spans="1:65">
      <c r="A923" t="s">
        <v>1051</v>
      </c>
      <c r="B923" s="2">
        <v>45712</v>
      </c>
      <c r="C923" t="s">
        <v>47</v>
      </c>
      <c r="D923" t="s">
        <v>630</v>
      </c>
      <c r="E923">
        <v>2</v>
      </c>
      <c r="F923" t="s">
        <v>49</v>
      </c>
      <c r="G923" t="s">
        <v>62</v>
      </c>
      <c r="H923" t="s">
        <v>226</v>
      </c>
      <c r="I923" t="s">
        <v>52</v>
      </c>
      <c r="J923" t="s">
        <v>81</v>
      </c>
      <c r="K923" t="s">
        <v>66</v>
      </c>
      <c r="L923" t="s">
        <v>92</v>
      </c>
      <c r="M923" t="s">
        <v>56</v>
      </c>
      <c r="N923" t="s">
        <v>76</v>
      </c>
      <c r="O923" t="s">
        <v>82</v>
      </c>
      <c r="P923">
        <v>35</v>
      </c>
      <c r="Q923">
        <v>37</v>
      </c>
      <c r="R923">
        <v>35</v>
      </c>
      <c r="S923">
        <v>1</v>
      </c>
      <c r="T923">
        <f t="shared" si="126"/>
        <v>34</v>
      </c>
      <c r="U923">
        <v>34</v>
      </c>
      <c r="V923">
        <f t="shared" si="127"/>
        <v>0</v>
      </c>
      <c r="W923" s="3">
        <f t="shared" si="128"/>
        <v>2.8571428571428571E-2</v>
      </c>
      <c r="X923">
        <v>35</v>
      </c>
      <c r="Y923" s="4">
        <v>1.4</v>
      </c>
      <c r="Z923" s="4">
        <v>0.8</v>
      </c>
      <c r="AA923" s="5">
        <v>72515.69</v>
      </c>
      <c r="AB923" s="5">
        <f t="shared" si="129"/>
        <v>2465533.46</v>
      </c>
      <c r="AC923" s="5">
        <v>53305.18</v>
      </c>
      <c r="AD923" s="5">
        <f t="shared" si="130"/>
        <v>1865681.3</v>
      </c>
      <c r="AE923" s="5">
        <v>112482.87</v>
      </c>
      <c r="AF923" s="5">
        <v>32557.93</v>
      </c>
      <c r="AG923" s="5">
        <v>10164.02</v>
      </c>
      <c r="AH923" s="5">
        <v>1160</v>
      </c>
      <c r="AI923" s="5">
        <v>6800</v>
      </c>
      <c r="AJ923">
        <v>0</v>
      </c>
      <c r="AK923" s="5">
        <v>0</v>
      </c>
      <c r="AL923" s="5">
        <v>0</v>
      </c>
      <c r="AM923" s="5">
        <v>23135.88</v>
      </c>
      <c r="AN923">
        <v>4</v>
      </c>
      <c r="AO923">
        <v>5</v>
      </c>
      <c r="AP923" t="str">
        <f t="shared" si="131"/>
        <v>No</v>
      </c>
      <c r="AQ923">
        <v>1</v>
      </c>
      <c r="AR923" s="5">
        <f t="shared" si="132"/>
        <v>2051982</v>
      </c>
      <c r="AS923" s="5">
        <f t="shared" si="133"/>
        <v>413551.46</v>
      </c>
      <c r="AT923" t="s">
        <v>59</v>
      </c>
      <c r="AU923" t="s">
        <v>6164</v>
      </c>
      <c r="AV923" t="s">
        <v>6165</v>
      </c>
      <c r="AW923" t="s">
        <v>6166</v>
      </c>
      <c r="AX923" t="s">
        <v>6167</v>
      </c>
      <c r="AY923">
        <v>40</v>
      </c>
      <c r="AZ923">
        <v>3</v>
      </c>
      <c r="BA923">
        <v>0</v>
      </c>
      <c r="BB923" t="s">
        <v>6168</v>
      </c>
      <c r="BC923">
        <v>0</v>
      </c>
      <c r="BD923">
        <v>1</v>
      </c>
      <c r="BE923" t="s">
        <v>6188</v>
      </c>
      <c r="BF923" t="s">
        <v>6170</v>
      </c>
      <c r="BG923">
        <v>1</v>
      </c>
      <c r="BH923" t="s">
        <v>6186</v>
      </c>
      <c r="BI923">
        <v>47</v>
      </c>
      <c r="BJ923" t="s">
        <v>6172</v>
      </c>
      <c r="BK923">
        <v>0</v>
      </c>
      <c r="BL923">
        <v>46</v>
      </c>
      <c r="BM923" s="3">
        <f t="shared" si="134"/>
        <v>0.76086956521739135</v>
      </c>
    </row>
    <row r="924" spans="1:65">
      <c r="A924" t="s">
        <v>1052</v>
      </c>
      <c r="B924" s="2">
        <v>45712</v>
      </c>
      <c r="C924" t="s">
        <v>47</v>
      </c>
      <c r="D924" t="s">
        <v>630</v>
      </c>
      <c r="E924">
        <v>2</v>
      </c>
      <c r="F924" t="s">
        <v>49</v>
      </c>
      <c r="G924" t="s">
        <v>62</v>
      </c>
      <c r="H924" t="s">
        <v>133</v>
      </c>
      <c r="I924" t="s">
        <v>52</v>
      </c>
      <c r="J924" t="s">
        <v>65</v>
      </c>
      <c r="K924" t="s">
        <v>66</v>
      </c>
      <c r="L924" t="s">
        <v>92</v>
      </c>
      <c r="M924" t="s">
        <v>56</v>
      </c>
      <c r="N924" t="s">
        <v>76</v>
      </c>
      <c r="O924" t="s">
        <v>70</v>
      </c>
      <c r="P924">
        <v>46</v>
      </c>
      <c r="Q924">
        <v>47</v>
      </c>
      <c r="R924">
        <v>46</v>
      </c>
      <c r="S924">
        <v>1</v>
      </c>
      <c r="T924">
        <f t="shared" si="126"/>
        <v>45</v>
      </c>
      <c r="U924">
        <v>45</v>
      </c>
      <c r="V924">
        <f t="shared" si="127"/>
        <v>0</v>
      </c>
      <c r="W924" s="3">
        <f t="shared" si="128"/>
        <v>2.1739130434782608E-2</v>
      </c>
      <c r="X924">
        <v>27</v>
      </c>
      <c r="Y924" s="4">
        <v>1.1000000000000001</v>
      </c>
      <c r="Z924" s="4">
        <v>1.1000000000000001</v>
      </c>
      <c r="AA924" s="5">
        <v>48706.19</v>
      </c>
      <c r="AB924" s="5">
        <f t="shared" si="129"/>
        <v>2191778.5499999998</v>
      </c>
      <c r="AC924" s="5">
        <v>35293</v>
      </c>
      <c r="AD924" s="5">
        <f t="shared" si="130"/>
        <v>1623478</v>
      </c>
      <c r="AE924" s="5">
        <v>108231.76</v>
      </c>
      <c r="AF924" s="5">
        <v>30019.21</v>
      </c>
      <c r="AG924" s="5">
        <v>9327.39</v>
      </c>
      <c r="AH924" s="5">
        <v>1595</v>
      </c>
      <c r="AI924" s="5">
        <v>4600</v>
      </c>
      <c r="AJ924">
        <v>0</v>
      </c>
      <c r="AK924" s="5">
        <v>0</v>
      </c>
      <c r="AL924" s="5">
        <v>0</v>
      </c>
      <c r="AM924" s="5">
        <v>29075.89</v>
      </c>
      <c r="AN924">
        <v>4</v>
      </c>
      <c r="AO924">
        <v>4</v>
      </c>
      <c r="AP924" t="str">
        <f t="shared" si="131"/>
        <v>Yes</v>
      </c>
      <c r="AQ924">
        <v>0</v>
      </c>
      <c r="AR924" s="5">
        <f t="shared" si="132"/>
        <v>1806327.25</v>
      </c>
      <c r="AS924" s="5">
        <f t="shared" si="133"/>
        <v>385451.3</v>
      </c>
      <c r="AT924" t="s">
        <v>59</v>
      </c>
      <c r="AU924" t="s">
        <v>6164</v>
      </c>
      <c r="AV924" t="s">
        <v>6165</v>
      </c>
      <c r="AW924" t="s">
        <v>6166</v>
      </c>
      <c r="AX924" t="s">
        <v>6167</v>
      </c>
      <c r="AY924">
        <v>46</v>
      </c>
      <c r="AZ924">
        <v>0</v>
      </c>
      <c r="BA924">
        <v>0</v>
      </c>
      <c r="BB924" t="s">
        <v>6168</v>
      </c>
      <c r="BC924">
        <v>0</v>
      </c>
      <c r="BD924">
        <v>0</v>
      </c>
      <c r="BE924" t="s">
        <v>6169</v>
      </c>
      <c r="BF924" t="s">
        <v>6170</v>
      </c>
      <c r="BG924">
        <v>0</v>
      </c>
      <c r="BH924" t="s">
        <v>6171</v>
      </c>
      <c r="BI924">
        <v>36</v>
      </c>
      <c r="BJ924" t="s">
        <v>6172</v>
      </c>
      <c r="BK924">
        <v>0</v>
      </c>
      <c r="BL924">
        <v>63</v>
      </c>
      <c r="BM924" s="3">
        <f t="shared" si="134"/>
        <v>0.73015873015873012</v>
      </c>
    </row>
    <row r="925" spans="1:65">
      <c r="A925" t="s">
        <v>1053</v>
      </c>
      <c r="B925" s="2">
        <v>45712</v>
      </c>
      <c r="C925" t="s">
        <v>47</v>
      </c>
      <c r="D925" t="s">
        <v>630</v>
      </c>
      <c r="E925">
        <v>2</v>
      </c>
      <c r="F925" t="s">
        <v>72</v>
      </c>
      <c r="G925" t="s">
        <v>50</v>
      </c>
      <c r="H925" t="s">
        <v>179</v>
      </c>
      <c r="I925" t="s">
        <v>64</v>
      </c>
      <c r="J925" t="s">
        <v>53</v>
      </c>
      <c r="K925" t="s">
        <v>75</v>
      </c>
      <c r="L925" t="s">
        <v>92</v>
      </c>
      <c r="M925" t="s">
        <v>56</v>
      </c>
      <c r="N925" t="s">
        <v>69</v>
      </c>
      <c r="O925" t="s">
        <v>120</v>
      </c>
      <c r="P925">
        <v>51</v>
      </c>
      <c r="Q925">
        <v>53</v>
      </c>
      <c r="R925">
        <v>53</v>
      </c>
      <c r="S925">
        <v>1</v>
      </c>
      <c r="T925">
        <f t="shared" si="126"/>
        <v>52</v>
      </c>
      <c r="U925">
        <v>49</v>
      </c>
      <c r="V925">
        <f t="shared" si="127"/>
        <v>3</v>
      </c>
      <c r="W925" s="3">
        <f t="shared" si="128"/>
        <v>1.8867924528301886E-2</v>
      </c>
      <c r="X925">
        <v>26</v>
      </c>
      <c r="Y925" s="4">
        <v>0</v>
      </c>
      <c r="Z925" s="4">
        <v>0.7</v>
      </c>
      <c r="AA925" s="5">
        <v>35572.199999999997</v>
      </c>
      <c r="AB925" s="5">
        <f t="shared" si="129"/>
        <v>1743037.8</v>
      </c>
      <c r="AC925" s="5">
        <v>23853.37</v>
      </c>
      <c r="AD925" s="5">
        <f t="shared" si="130"/>
        <v>1264228.6100000001</v>
      </c>
      <c r="AE925" s="5">
        <v>88110.6</v>
      </c>
      <c r="AF925" s="5">
        <v>23236.3</v>
      </c>
      <c r="AG925" s="5">
        <v>8725.1200000000008</v>
      </c>
      <c r="AH925" s="5">
        <v>1015</v>
      </c>
      <c r="AI925" s="5">
        <v>3200</v>
      </c>
      <c r="AJ925">
        <v>0</v>
      </c>
      <c r="AK925" s="5">
        <v>0</v>
      </c>
      <c r="AL925" s="5">
        <v>2064.23</v>
      </c>
      <c r="AM925" s="5">
        <v>34386.370000000003</v>
      </c>
      <c r="AN925">
        <v>4</v>
      </c>
      <c r="AO925">
        <v>3</v>
      </c>
      <c r="AP925" t="str">
        <f t="shared" si="131"/>
        <v>Yes</v>
      </c>
      <c r="AQ925">
        <v>1</v>
      </c>
      <c r="AR925" s="5">
        <f t="shared" si="132"/>
        <v>1424966.23</v>
      </c>
      <c r="AS925" s="5">
        <f t="shared" si="133"/>
        <v>318071.57</v>
      </c>
      <c r="AT925" t="s">
        <v>59</v>
      </c>
      <c r="AU925" t="s">
        <v>6164</v>
      </c>
      <c r="AV925" t="s">
        <v>6165</v>
      </c>
      <c r="AW925" t="s">
        <v>6166</v>
      </c>
      <c r="AX925" t="s">
        <v>6184</v>
      </c>
      <c r="AY925">
        <v>51</v>
      </c>
      <c r="AZ925">
        <v>0</v>
      </c>
      <c r="BA925">
        <v>19</v>
      </c>
      <c r="BB925" t="s">
        <v>6180</v>
      </c>
      <c r="BC925">
        <v>0</v>
      </c>
      <c r="BD925">
        <v>0</v>
      </c>
      <c r="BE925" t="s">
        <v>6169</v>
      </c>
      <c r="BF925" t="s">
        <v>6170</v>
      </c>
      <c r="BG925">
        <v>1</v>
      </c>
      <c r="BH925" t="s">
        <v>6179</v>
      </c>
      <c r="BI925">
        <v>33</v>
      </c>
      <c r="BJ925" t="s">
        <v>6172</v>
      </c>
      <c r="BK925">
        <v>0</v>
      </c>
      <c r="BL925">
        <v>74</v>
      </c>
      <c r="BM925" s="3">
        <f t="shared" si="134"/>
        <v>0.71621621621621623</v>
      </c>
    </row>
    <row r="926" spans="1:65">
      <c r="A926" t="s">
        <v>1054</v>
      </c>
      <c r="B926" s="2">
        <v>45712</v>
      </c>
      <c r="C926" t="s">
        <v>47</v>
      </c>
      <c r="D926" t="s">
        <v>630</v>
      </c>
      <c r="E926">
        <v>2</v>
      </c>
      <c r="F926" t="s">
        <v>61</v>
      </c>
      <c r="G926" t="s">
        <v>50</v>
      </c>
      <c r="H926" t="s">
        <v>157</v>
      </c>
      <c r="I926" t="s">
        <v>74</v>
      </c>
      <c r="J926" t="s">
        <v>81</v>
      </c>
      <c r="K926" t="s">
        <v>75</v>
      </c>
      <c r="L926" t="s">
        <v>67</v>
      </c>
      <c r="M926" t="s">
        <v>56</v>
      </c>
      <c r="N926" t="s">
        <v>94</v>
      </c>
      <c r="O926" t="s">
        <v>58</v>
      </c>
      <c r="P926">
        <v>38</v>
      </c>
      <c r="Q926">
        <v>38</v>
      </c>
      <c r="R926">
        <v>38</v>
      </c>
      <c r="S926">
        <v>1</v>
      </c>
      <c r="T926">
        <f t="shared" si="126"/>
        <v>37</v>
      </c>
      <c r="U926">
        <v>37</v>
      </c>
      <c r="V926">
        <f t="shared" si="127"/>
        <v>0</v>
      </c>
      <c r="W926" s="3">
        <f t="shared" si="128"/>
        <v>2.6315789473684209E-2</v>
      </c>
      <c r="X926">
        <v>28</v>
      </c>
      <c r="Y926" s="4">
        <v>4</v>
      </c>
      <c r="Z926" s="4">
        <v>1.4</v>
      </c>
      <c r="AA926" s="5">
        <v>77911.83</v>
      </c>
      <c r="AB926" s="5">
        <f t="shared" si="129"/>
        <v>2882737.71</v>
      </c>
      <c r="AC926" s="5">
        <v>51665.73</v>
      </c>
      <c r="AD926" s="5">
        <f t="shared" si="130"/>
        <v>1963297.74</v>
      </c>
      <c r="AE926" s="5">
        <v>117423.45</v>
      </c>
      <c r="AF926" s="5">
        <v>31307.87</v>
      </c>
      <c r="AG926" s="5">
        <v>9610.2999999999993</v>
      </c>
      <c r="AH926" s="5">
        <v>2030</v>
      </c>
      <c r="AI926" s="5">
        <v>6800</v>
      </c>
      <c r="AJ926">
        <v>0</v>
      </c>
      <c r="AK926" s="5">
        <v>0</v>
      </c>
      <c r="AL926" s="5">
        <v>0</v>
      </c>
      <c r="AM926" s="5">
        <v>23210.34</v>
      </c>
      <c r="AN926">
        <v>4</v>
      </c>
      <c r="AO926">
        <v>4</v>
      </c>
      <c r="AP926" t="str">
        <f t="shared" si="131"/>
        <v>Yes</v>
      </c>
      <c r="AQ926">
        <v>1</v>
      </c>
      <c r="AR926" s="5">
        <f t="shared" si="132"/>
        <v>2153679.7000000002</v>
      </c>
      <c r="AS926" s="5">
        <f t="shared" si="133"/>
        <v>729058.01</v>
      </c>
      <c r="AT926" t="s">
        <v>59</v>
      </c>
      <c r="AU926" t="s">
        <v>6164</v>
      </c>
      <c r="AV926" t="s">
        <v>6165</v>
      </c>
      <c r="AW926" t="s">
        <v>6166</v>
      </c>
      <c r="AX926" t="s">
        <v>6184</v>
      </c>
      <c r="AY926">
        <v>38</v>
      </c>
      <c r="AZ926">
        <v>0</v>
      </c>
      <c r="BA926">
        <v>0</v>
      </c>
      <c r="BB926" t="s">
        <v>6168</v>
      </c>
      <c r="BC926">
        <v>0</v>
      </c>
      <c r="BD926">
        <v>0</v>
      </c>
      <c r="BE926" t="s">
        <v>6169</v>
      </c>
      <c r="BF926" t="s">
        <v>6170</v>
      </c>
      <c r="BG926">
        <v>1</v>
      </c>
      <c r="BH926" t="s">
        <v>6179</v>
      </c>
      <c r="BI926">
        <v>57</v>
      </c>
      <c r="BJ926" t="s">
        <v>6187</v>
      </c>
      <c r="BK926">
        <v>0</v>
      </c>
      <c r="BL926">
        <v>52</v>
      </c>
      <c r="BM926" s="3">
        <f t="shared" si="134"/>
        <v>0.73076923076923073</v>
      </c>
    </row>
    <row r="927" spans="1:65">
      <c r="A927" t="s">
        <v>1055</v>
      </c>
      <c r="B927" s="2">
        <v>45712</v>
      </c>
      <c r="C927" t="s">
        <v>47</v>
      </c>
      <c r="D927" t="s">
        <v>630</v>
      </c>
      <c r="E927">
        <v>2</v>
      </c>
      <c r="F927" t="s">
        <v>49</v>
      </c>
      <c r="G927" t="s">
        <v>62</v>
      </c>
      <c r="H927" t="s">
        <v>125</v>
      </c>
      <c r="I927" t="s">
        <v>74</v>
      </c>
      <c r="J927" t="s">
        <v>65</v>
      </c>
      <c r="K927" t="s">
        <v>66</v>
      </c>
      <c r="L927" t="s">
        <v>92</v>
      </c>
      <c r="M927" t="s">
        <v>68</v>
      </c>
      <c r="N927" t="s">
        <v>76</v>
      </c>
      <c r="O927" t="s">
        <v>58</v>
      </c>
      <c r="P927">
        <v>47</v>
      </c>
      <c r="Q927">
        <v>48</v>
      </c>
      <c r="R927">
        <v>47</v>
      </c>
      <c r="S927">
        <v>1</v>
      </c>
      <c r="T927">
        <f t="shared" si="126"/>
        <v>46</v>
      </c>
      <c r="U927">
        <v>45</v>
      </c>
      <c r="V927">
        <f t="shared" si="127"/>
        <v>1</v>
      </c>
      <c r="W927" s="3">
        <f t="shared" si="128"/>
        <v>2.1276595744680851E-2</v>
      </c>
      <c r="X927">
        <v>33</v>
      </c>
      <c r="Y927" s="4">
        <v>7.5</v>
      </c>
      <c r="Z927" s="4">
        <v>1.7</v>
      </c>
      <c r="AA927" s="5">
        <v>49150.51</v>
      </c>
      <c r="AB927" s="5">
        <f t="shared" si="129"/>
        <v>2211772.9500000002</v>
      </c>
      <c r="AC927" s="5">
        <v>33774.879999999997</v>
      </c>
      <c r="AD927" s="5">
        <f t="shared" si="130"/>
        <v>1587419.36</v>
      </c>
      <c r="AE927" s="5">
        <v>102914.07</v>
      </c>
      <c r="AF927" s="5">
        <v>32120.9</v>
      </c>
      <c r="AG927" s="5">
        <v>9920.82</v>
      </c>
      <c r="AH927" s="5">
        <v>2465</v>
      </c>
      <c r="AI927" s="5">
        <v>4600</v>
      </c>
      <c r="AJ927">
        <v>1</v>
      </c>
      <c r="AK927" s="5">
        <v>13798.93</v>
      </c>
      <c r="AL927" s="5">
        <v>1016.16</v>
      </c>
      <c r="AM927" s="5">
        <v>28142.77</v>
      </c>
      <c r="AN927">
        <v>4</v>
      </c>
      <c r="AO927">
        <v>2</v>
      </c>
      <c r="AP927" t="str">
        <f t="shared" si="131"/>
        <v>Yes</v>
      </c>
      <c r="AQ927">
        <v>2</v>
      </c>
      <c r="AR927" s="5">
        <f t="shared" si="132"/>
        <v>1782398.01</v>
      </c>
      <c r="AS927" s="5">
        <f t="shared" si="133"/>
        <v>429374.94</v>
      </c>
      <c r="AT927" t="s">
        <v>59</v>
      </c>
      <c r="AU927" t="s">
        <v>6194</v>
      </c>
      <c r="AV927" t="s">
        <v>6195</v>
      </c>
      <c r="AW927" t="s">
        <v>6183</v>
      </c>
      <c r="AX927" t="s">
        <v>6167</v>
      </c>
      <c r="AY927">
        <v>47</v>
      </c>
      <c r="AZ927">
        <v>0</v>
      </c>
      <c r="BA927">
        <v>11</v>
      </c>
      <c r="BB927" t="s">
        <v>6198</v>
      </c>
      <c r="BC927">
        <v>0</v>
      </c>
      <c r="BD927">
        <v>0</v>
      </c>
      <c r="BE927" t="s">
        <v>6169</v>
      </c>
      <c r="BF927" t="s">
        <v>6170</v>
      </c>
      <c r="BG927">
        <v>1</v>
      </c>
      <c r="BH927" t="s">
        <v>6179</v>
      </c>
      <c r="BI927">
        <v>31</v>
      </c>
      <c r="BJ927" t="s">
        <v>6172</v>
      </c>
      <c r="BK927">
        <v>0</v>
      </c>
      <c r="BL927">
        <v>65</v>
      </c>
      <c r="BM927" s="3">
        <f t="shared" si="134"/>
        <v>0.72307692307692306</v>
      </c>
    </row>
    <row r="928" spans="1:65">
      <c r="A928" t="s">
        <v>1056</v>
      </c>
      <c r="B928" s="2">
        <v>45712</v>
      </c>
      <c r="C928" t="s">
        <v>47</v>
      </c>
      <c r="D928" t="s">
        <v>630</v>
      </c>
      <c r="E928">
        <v>2</v>
      </c>
      <c r="F928" t="s">
        <v>72</v>
      </c>
      <c r="G928" t="s">
        <v>79</v>
      </c>
      <c r="H928" t="s">
        <v>86</v>
      </c>
      <c r="I928" t="s">
        <v>74</v>
      </c>
      <c r="J928" t="s">
        <v>53</v>
      </c>
      <c r="K928" t="s">
        <v>75</v>
      </c>
      <c r="L928" t="s">
        <v>87</v>
      </c>
      <c r="M928" t="s">
        <v>56</v>
      </c>
      <c r="N928" t="s">
        <v>57</v>
      </c>
      <c r="O928" t="s">
        <v>58</v>
      </c>
      <c r="P928">
        <v>63</v>
      </c>
      <c r="Q928">
        <v>65</v>
      </c>
      <c r="R928">
        <v>67</v>
      </c>
      <c r="S928">
        <v>1</v>
      </c>
      <c r="T928">
        <f t="shared" si="126"/>
        <v>66</v>
      </c>
      <c r="U928">
        <v>60</v>
      </c>
      <c r="V928">
        <f t="shared" si="127"/>
        <v>6</v>
      </c>
      <c r="W928" s="3">
        <f t="shared" si="128"/>
        <v>1.4925373134328358E-2</v>
      </c>
      <c r="X928">
        <v>21</v>
      </c>
      <c r="Y928" s="4">
        <v>1.7</v>
      </c>
      <c r="Z928" s="4">
        <v>1.9</v>
      </c>
      <c r="AA928" s="5">
        <v>35890.03</v>
      </c>
      <c r="AB928" s="5">
        <f t="shared" si="129"/>
        <v>2153401.7999999998</v>
      </c>
      <c r="AC928" s="5">
        <v>24109.94</v>
      </c>
      <c r="AD928" s="5">
        <f t="shared" si="130"/>
        <v>1615365.98</v>
      </c>
      <c r="AE928" s="5">
        <v>114812.72</v>
      </c>
      <c r="AF928" s="5">
        <v>29646.26</v>
      </c>
      <c r="AG928" s="5">
        <v>9108.5499999999993</v>
      </c>
      <c r="AH928" s="5">
        <v>2755</v>
      </c>
      <c r="AI928" s="5">
        <v>3200</v>
      </c>
      <c r="AJ928">
        <v>0</v>
      </c>
      <c r="AK928" s="5">
        <v>0</v>
      </c>
      <c r="AL928" s="5">
        <v>3870.14</v>
      </c>
      <c r="AM928" s="5">
        <v>46905.42</v>
      </c>
      <c r="AN928">
        <v>4</v>
      </c>
      <c r="AO928">
        <v>6</v>
      </c>
      <c r="AP928" t="str">
        <f t="shared" si="131"/>
        <v>No</v>
      </c>
      <c r="AQ928">
        <v>3</v>
      </c>
      <c r="AR928" s="5">
        <f t="shared" si="132"/>
        <v>1825664.07</v>
      </c>
      <c r="AS928" s="5">
        <f t="shared" si="133"/>
        <v>327737.73</v>
      </c>
      <c r="AT928" t="s">
        <v>59</v>
      </c>
      <c r="AU928" t="s">
        <v>6164</v>
      </c>
      <c r="AV928" t="s">
        <v>6165</v>
      </c>
      <c r="AW928" t="s">
        <v>6166</v>
      </c>
      <c r="AX928" t="s">
        <v>6184</v>
      </c>
      <c r="AY928">
        <v>65</v>
      </c>
      <c r="AZ928">
        <v>0</v>
      </c>
      <c r="BA928">
        <v>30</v>
      </c>
      <c r="BB928" t="s">
        <v>6180</v>
      </c>
      <c r="BC928">
        <v>1</v>
      </c>
      <c r="BD928">
        <v>1</v>
      </c>
      <c r="BE928" t="s">
        <v>6188</v>
      </c>
      <c r="BF928" t="s">
        <v>6170</v>
      </c>
      <c r="BG928">
        <v>0</v>
      </c>
      <c r="BH928" t="s">
        <v>6171</v>
      </c>
      <c r="BI928">
        <v>30</v>
      </c>
      <c r="BJ928" t="s">
        <v>6172</v>
      </c>
      <c r="BK928">
        <v>0</v>
      </c>
      <c r="BL928">
        <v>77</v>
      </c>
      <c r="BM928" s="3">
        <f t="shared" si="134"/>
        <v>0.87012987012987009</v>
      </c>
    </row>
    <row r="929" spans="1:65">
      <c r="A929" t="s">
        <v>1057</v>
      </c>
      <c r="B929" s="2">
        <v>45712</v>
      </c>
      <c r="C929" t="s">
        <v>47</v>
      </c>
      <c r="D929" t="s">
        <v>630</v>
      </c>
      <c r="E929">
        <v>2</v>
      </c>
      <c r="F929" t="s">
        <v>49</v>
      </c>
      <c r="G929" t="s">
        <v>50</v>
      </c>
      <c r="H929" t="s">
        <v>108</v>
      </c>
      <c r="I929" t="s">
        <v>64</v>
      </c>
      <c r="J929" t="s">
        <v>53</v>
      </c>
      <c r="K929" t="s">
        <v>54</v>
      </c>
      <c r="L929" t="s">
        <v>92</v>
      </c>
      <c r="M929" t="s">
        <v>56</v>
      </c>
      <c r="N929" t="s">
        <v>69</v>
      </c>
      <c r="O929" t="s">
        <v>58</v>
      </c>
      <c r="P929">
        <v>71</v>
      </c>
      <c r="Q929">
        <v>73</v>
      </c>
      <c r="R929">
        <v>74</v>
      </c>
      <c r="S929">
        <v>1</v>
      </c>
      <c r="T929">
        <f t="shared" si="126"/>
        <v>73</v>
      </c>
      <c r="U929">
        <v>70</v>
      </c>
      <c r="V929">
        <f t="shared" si="127"/>
        <v>3</v>
      </c>
      <c r="W929" s="3">
        <f t="shared" si="128"/>
        <v>1.3513513513513514E-2</v>
      </c>
      <c r="X929">
        <v>33</v>
      </c>
      <c r="Y929" s="4">
        <v>7.4</v>
      </c>
      <c r="Z929" s="4">
        <v>1.9</v>
      </c>
      <c r="AA929" s="5">
        <v>39286.9</v>
      </c>
      <c r="AB929" s="5">
        <f t="shared" si="129"/>
        <v>2750083</v>
      </c>
      <c r="AC929" s="5">
        <v>23801.01</v>
      </c>
      <c r="AD929" s="5">
        <f t="shared" si="130"/>
        <v>1761274.74</v>
      </c>
      <c r="AE929" s="5">
        <v>123401.81</v>
      </c>
      <c r="AF929" s="5">
        <v>34870.300000000003</v>
      </c>
      <c r="AG929" s="5">
        <v>9542.81</v>
      </c>
      <c r="AH929" s="5">
        <v>2755</v>
      </c>
      <c r="AI929" s="5">
        <v>3200</v>
      </c>
      <c r="AJ929">
        <v>0</v>
      </c>
      <c r="AK929" s="5">
        <v>0</v>
      </c>
      <c r="AL929" s="5">
        <v>1910.37</v>
      </c>
      <c r="AM929" s="5">
        <v>45450.78</v>
      </c>
      <c r="AN929">
        <v>4</v>
      </c>
      <c r="AO929">
        <v>4</v>
      </c>
      <c r="AP929" t="str">
        <f t="shared" si="131"/>
        <v>Yes</v>
      </c>
      <c r="AQ929">
        <v>1</v>
      </c>
      <c r="AR929" s="5">
        <f t="shared" si="132"/>
        <v>1982405.81</v>
      </c>
      <c r="AS929" s="5">
        <f t="shared" si="133"/>
        <v>767677.19</v>
      </c>
      <c r="AT929" t="s">
        <v>59</v>
      </c>
      <c r="AU929" t="s">
        <v>6164</v>
      </c>
      <c r="AV929" t="s">
        <v>6165</v>
      </c>
      <c r="AW929" t="s">
        <v>6166</v>
      </c>
      <c r="AX929" t="s">
        <v>6184</v>
      </c>
      <c r="AY929">
        <v>73</v>
      </c>
      <c r="AZ929">
        <v>1</v>
      </c>
      <c r="BA929">
        <v>24</v>
      </c>
      <c r="BB929" t="s">
        <v>6180</v>
      </c>
      <c r="BC929">
        <v>0</v>
      </c>
      <c r="BD929">
        <v>0</v>
      </c>
      <c r="BE929" t="s">
        <v>6169</v>
      </c>
      <c r="BF929" t="s">
        <v>6170</v>
      </c>
      <c r="BG929">
        <v>0</v>
      </c>
      <c r="BH929" t="s">
        <v>6171</v>
      </c>
      <c r="BI929">
        <v>45</v>
      </c>
      <c r="BJ929" t="s">
        <v>6172</v>
      </c>
      <c r="BK929">
        <v>0</v>
      </c>
      <c r="BL929">
        <v>77</v>
      </c>
      <c r="BM929" s="3">
        <f t="shared" si="134"/>
        <v>0.96103896103896103</v>
      </c>
    </row>
    <row r="930" spans="1:65">
      <c r="A930" t="s">
        <v>1058</v>
      </c>
      <c r="B930" s="2">
        <v>45712</v>
      </c>
      <c r="C930" t="s">
        <v>47</v>
      </c>
      <c r="D930" t="s">
        <v>630</v>
      </c>
      <c r="E930">
        <v>2</v>
      </c>
      <c r="F930" t="s">
        <v>72</v>
      </c>
      <c r="G930" t="s">
        <v>79</v>
      </c>
      <c r="H930" t="s">
        <v>86</v>
      </c>
      <c r="I930" t="s">
        <v>52</v>
      </c>
      <c r="J930" t="s">
        <v>53</v>
      </c>
      <c r="K930" t="s">
        <v>75</v>
      </c>
      <c r="L930" t="s">
        <v>87</v>
      </c>
      <c r="M930" t="s">
        <v>56</v>
      </c>
      <c r="N930" t="s">
        <v>94</v>
      </c>
      <c r="O930" t="s">
        <v>58</v>
      </c>
      <c r="P930">
        <v>57</v>
      </c>
      <c r="Q930">
        <v>58</v>
      </c>
      <c r="R930">
        <v>60</v>
      </c>
      <c r="S930">
        <v>1</v>
      </c>
      <c r="T930">
        <f t="shared" si="126"/>
        <v>59</v>
      </c>
      <c r="U930">
        <v>56</v>
      </c>
      <c r="V930">
        <f t="shared" si="127"/>
        <v>3</v>
      </c>
      <c r="W930" s="3">
        <f t="shared" si="128"/>
        <v>1.6666666666666666E-2</v>
      </c>
      <c r="X930">
        <v>26</v>
      </c>
      <c r="Y930" s="4">
        <v>4.5</v>
      </c>
      <c r="Z930" s="4">
        <v>1.4</v>
      </c>
      <c r="AA930" s="5">
        <v>36298.28</v>
      </c>
      <c r="AB930" s="5">
        <f t="shared" si="129"/>
        <v>2032703.68</v>
      </c>
      <c r="AC930" s="5">
        <v>24212.73</v>
      </c>
      <c r="AD930" s="5">
        <f t="shared" si="130"/>
        <v>1452763.8</v>
      </c>
      <c r="AE930" s="5">
        <v>107009.66</v>
      </c>
      <c r="AF930" s="5">
        <v>27066.53</v>
      </c>
      <c r="AG930" s="5">
        <v>9191.65</v>
      </c>
      <c r="AH930" s="5">
        <v>2030</v>
      </c>
      <c r="AI930" s="5">
        <v>3200</v>
      </c>
      <c r="AJ930">
        <v>0</v>
      </c>
      <c r="AK930" s="5">
        <v>0</v>
      </c>
      <c r="AL930" s="5">
        <v>1971.56</v>
      </c>
      <c r="AM930" s="5">
        <v>36073.050000000003</v>
      </c>
      <c r="AN930">
        <v>4</v>
      </c>
      <c r="AO930">
        <v>2</v>
      </c>
      <c r="AP930" t="str">
        <f t="shared" si="131"/>
        <v>Yes</v>
      </c>
      <c r="AQ930">
        <v>1</v>
      </c>
      <c r="AR930" s="5">
        <f t="shared" si="132"/>
        <v>1639306.25</v>
      </c>
      <c r="AS930" s="5">
        <f t="shared" si="133"/>
        <v>393397.43</v>
      </c>
      <c r="AT930" t="s">
        <v>59</v>
      </c>
      <c r="AU930" t="s">
        <v>6164</v>
      </c>
      <c r="AV930" t="s">
        <v>6165</v>
      </c>
      <c r="AW930" t="s">
        <v>6166</v>
      </c>
      <c r="AX930" t="s">
        <v>6184</v>
      </c>
      <c r="AY930">
        <v>60</v>
      </c>
      <c r="AZ930">
        <v>0</v>
      </c>
      <c r="BA930">
        <v>18</v>
      </c>
      <c r="BB930" t="s">
        <v>6180</v>
      </c>
      <c r="BC930">
        <v>0</v>
      </c>
      <c r="BD930">
        <v>0</v>
      </c>
      <c r="BE930" t="s">
        <v>6169</v>
      </c>
      <c r="BF930" t="s">
        <v>6170</v>
      </c>
      <c r="BG930">
        <v>0</v>
      </c>
      <c r="BH930" t="s">
        <v>6171</v>
      </c>
      <c r="BI930">
        <v>46</v>
      </c>
      <c r="BJ930" t="s">
        <v>6172</v>
      </c>
      <c r="BK930">
        <v>0</v>
      </c>
      <c r="BL930">
        <v>77</v>
      </c>
      <c r="BM930" s="3">
        <f t="shared" si="134"/>
        <v>0.77922077922077926</v>
      </c>
    </row>
    <row r="931" spans="1:65">
      <c r="A931" t="s">
        <v>1059</v>
      </c>
      <c r="B931" s="2">
        <v>45712</v>
      </c>
      <c r="C931" t="s">
        <v>47</v>
      </c>
      <c r="D931" t="s">
        <v>630</v>
      </c>
      <c r="E931">
        <v>2</v>
      </c>
      <c r="F931" t="s">
        <v>61</v>
      </c>
      <c r="G931" t="s">
        <v>62</v>
      </c>
      <c r="H931" t="s">
        <v>115</v>
      </c>
      <c r="I931" t="s">
        <v>64</v>
      </c>
      <c r="J931" t="s">
        <v>81</v>
      </c>
      <c r="K931" t="s">
        <v>66</v>
      </c>
      <c r="L931" t="s">
        <v>87</v>
      </c>
      <c r="M931" t="s">
        <v>56</v>
      </c>
      <c r="N931" t="s">
        <v>57</v>
      </c>
      <c r="O931" t="s">
        <v>82</v>
      </c>
      <c r="P931">
        <v>33</v>
      </c>
      <c r="Q931">
        <v>34</v>
      </c>
      <c r="R931">
        <v>33</v>
      </c>
      <c r="S931">
        <v>1</v>
      </c>
      <c r="T931">
        <f t="shared" si="126"/>
        <v>32</v>
      </c>
      <c r="U931">
        <v>32</v>
      </c>
      <c r="V931">
        <f t="shared" si="127"/>
        <v>0</v>
      </c>
      <c r="W931" s="3">
        <f t="shared" si="128"/>
        <v>3.0303030303030304E-2</v>
      </c>
      <c r="X931">
        <v>25</v>
      </c>
      <c r="Y931" s="4">
        <v>2.5</v>
      </c>
      <c r="Z931" s="4">
        <v>0.9</v>
      </c>
      <c r="AA931" s="5">
        <v>74250.16</v>
      </c>
      <c r="AB931" s="5">
        <f t="shared" si="129"/>
        <v>2376005.12</v>
      </c>
      <c r="AC931" s="5">
        <v>54334.080000000002</v>
      </c>
      <c r="AD931" s="5">
        <f t="shared" si="130"/>
        <v>1793024.64</v>
      </c>
      <c r="AE931" s="5">
        <v>96702.26</v>
      </c>
      <c r="AF931" s="5">
        <v>27968.95</v>
      </c>
      <c r="AG931" s="5">
        <v>9425.67</v>
      </c>
      <c r="AH931" s="5">
        <v>1305</v>
      </c>
      <c r="AI931" s="5">
        <v>6800</v>
      </c>
      <c r="AJ931">
        <v>0</v>
      </c>
      <c r="AK931" s="5">
        <v>0</v>
      </c>
      <c r="AL931" s="5">
        <v>0</v>
      </c>
      <c r="AM931" s="5">
        <v>20184.41</v>
      </c>
      <c r="AN931">
        <v>4</v>
      </c>
      <c r="AO931">
        <v>2</v>
      </c>
      <c r="AP931" t="str">
        <f t="shared" si="131"/>
        <v>Yes</v>
      </c>
      <c r="AQ931">
        <v>0</v>
      </c>
      <c r="AR931" s="5">
        <f t="shared" si="132"/>
        <v>1955410.93</v>
      </c>
      <c r="AS931" s="5">
        <f t="shared" si="133"/>
        <v>420594.19</v>
      </c>
      <c r="AT931" t="s">
        <v>59</v>
      </c>
      <c r="AU931" t="s">
        <v>6164</v>
      </c>
      <c r="AV931" t="s">
        <v>6165</v>
      </c>
      <c r="AW931" t="s">
        <v>6166</v>
      </c>
      <c r="AX931" t="s">
        <v>6167</v>
      </c>
      <c r="AY931">
        <v>35</v>
      </c>
      <c r="AZ931">
        <v>0</v>
      </c>
      <c r="BA931">
        <v>0</v>
      </c>
      <c r="BB931" t="s">
        <v>6168</v>
      </c>
      <c r="BC931">
        <v>0</v>
      </c>
      <c r="BD931">
        <v>0</v>
      </c>
      <c r="BE931" t="s">
        <v>6169</v>
      </c>
      <c r="BF931" t="s">
        <v>6170</v>
      </c>
      <c r="BG931">
        <v>0</v>
      </c>
      <c r="BH931" t="s">
        <v>6171</v>
      </c>
      <c r="BI931">
        <v>28</v>
      </c>
      <c r="BJ931" t="s">
        <v>6172</v>
      </c>
      <c r="BK931">
        <v>0</v>
      </c>
      <c r="BL931">
        <v>47</v>
      </c>
      <c r="BM931" s="3">
        <f t="shared" si="134"/>
        <v>0.7021276595744681</v>
      </c>
    </row>
    <row r="932" spans="1:65">
      <c r="A932" t="s">
        <v>1060</v>
      </c>
      <c r="B932" s="2">
        <v>45712</v>
      </c>
      <c r="C932" t="s">
        <v>47</v>
      </c>
      <c r="D932" t="s">
        <v>630</v>
      </c>
      <c r="E932">
        <v>2</v>
      </c>
      <c r="F932" t="s">
        <v>72</v>
      </c>
      <c r="G932" t="s">
        <v>50</v>
      </c>
      <c r="H932" t="s">
        <v>179</v>
      </c>
      <c r="I932" t="s">
        <v>64</v>
      </c>
      <c r="J932" t="s">
        <v>65</v>
      </c>
      <c r="K932" t="s">
        <v>66</v>
      </c>
      <c r="L932" t="s">
        <v>87</v>
      </c>
      <c r="M932" t="s">
        <v>56</v>
      </c>
      <c r="N932" t="s">
        <v>69</v>
      </c>
      <c r="O932" t="s">
        <v>70</v>
      </c>
      <c r="P932">
        <v>50</v>
      </c>
      <c r="Q932">
        <v>50</v>
      </c>
      <c r="R932">
        <v>50</v>
      </c>
      <c r="S932">
        <v>0</v>
      </c>
      <c r="T932">
        <f t="shared" si="126"/>
        <v>50</v>
      </c>
      <c r="U932">
        <v>50</v>
      </c>
      <c r="V932">
        <f t="shared" si="127"/>
        <v>0</v>
      </c>
      <c r="W932" s="3">
        <f t="shared" si="128"/>
        <v>0</v>
      </c>
      <c r="X932">
        <v>15</v>
      </c>
      <c r="Y932" s="4">
        <v>3.1</v>
      </c>
      <c r="Z932" s="4">
        <v>1.2</v>
      </c>
      <c r="AA932" s="5">
        <v>49399.39</v>
      </c>
      <c r="AB932" s="5">
        <f t="shared" si="129"/>
        <v>2469969.5</v>
      </c>
      <c r="AC932" s="5">
        <v>35685.360000000001</v>
      </c>
      <c r="AD932" s="5">
        <f t="shared" si="130"/>
        <v>1784268</v>
      </c>
      <c r="AE932" s="5">
        <v>106288.13</v>
      </c>
      <c r="AF932" s="5">
        <v>29978.41</v>
      </c>
      <c r="AG932" s="5">
        <v>8225.8799999999992</v>
      </c>
      <c r="AH932" s="5">
        <v>1740</v>
      </c>
      <c r="AI932" s="5">
        <v>0</v>
      </c>
      <c r="AJ932">
        <v>0</v>
      </c>
      <c r="AK932" s="5">
        <v>0</v>
      </c>
      <c r="AL932" s="5">
        <v>0</v>
      </c>
      <c r="AM932" s="5">
        <v>33129.78</v>
      </c>
      <c r="AN932">
        <v>4</v>
      </c>
      <c r="AO932">
        <v>4</v>
      </c>
      <c r="AP932" t="str">
        <f t="shared" si="131"/>
        <v>Yes</v>
      </c>
      <c r="AQ932">
        <v>1</v>
      </c>
      <c r="AR932" s="5">
        <f t="shared" si="132"/>
        <v>1963630.2</v>
      </c>
      <c r="AS932" s="5">
        <f t="shared" si="133"/>
        <v>506339.3</v>
      </c>
      <c r="AT932" t="s">
        <v>59</v>
      </c>
      <c r="AU932" t="s">
        <v>6164</v>
      </c>
      <c r="AV932" t="s">
        <v>6165</v>
      </c>
      <c r="AW932" t="s">
        <v>6166</v>
      </c>
      <c r="AX932" t="s">
        <v>6184</v>
      </c>
      <c r="AY932">
        <v>53</v>
      </c>
      <c r="AZ932">
        <v>2</v>
      </c>
      <c r="BA932">
        <v>0</v>
      </c>
      <c r="BB932" t="s">
        <v>6168</v>
      </c>
      <c r="BC932">
        <v>0</v>
      </c>
      <c r="BD932">
        <v>0</v>
      </c>
      <c r="BE932" t="s">
        <v>6169</v>
      </c>
      <c r="BF932" t="s">
        <v>6170</v>
      </c>
      <c r="BG932">
        <v>0</v>
      </c>
      <c r="BH932" t="s">
        <v>6171</v>
      </c>
      <c r="BI932">
        <v>25</v>
      </c>
      <c r="BJ932" t="s">
        <v>6172</v>
      </c>
      <c r="BK932">
        <v>0</v>
      </c>
      <c r="BL932">
        <v>62</v>
      </c>
      <c r="BM932" s="3">
        <f t="shared" si="134"/>
        <v>0.80645161290322576</v>
      </c>
    </row>
    <row r="933" spans="1:65">
      <c r="A933" t="s">
        <v>1061</v>
      </c>
      <c r="B933" s="2">
        <v>45712</v>
      </c>
      <c r="C933" t="s">
        <v>47</v>
      </c>
      <c r="D933" t="s">
        <v>630</v>
      </c>
      <c r="E933">
        <v>2</v>
      </c>
      <c r="F933" t="s">
        <v>61</v>
      </c>
      <c r="G933" t="s">
        <v>79</v>
      </c>
      <c r="H933" t="s">
        <v>100</v>
      </c>
      <c r="I933" t="s">
        <v>52</v>
      </c>
      <c r="J933" t="s">
        <v>53</v>
      </c>
      <c r="K933" t="s">
        <v>66</v>
      </c>
      <c r="L933" t="s">
        <v>67</v>
      </c>
      <c r="M933" t="s">
        <v>68</v>
      </c>
      <c r="N933" t="s">
        <v>109</v>
      </c>
      <c r="O933" t="s">
        <v>70</v>
      </c>
      <c r="P933">
        <v>51</v>
      </c>
      <c r="Q933">
        <v>53</v>
      </c>
      <c r="R933">
        <v>54</v>
      </c>
      <c r="S933">
        <v>2</v>
      </c>
      <c r="T933">
        <f t="shared" si="126"/>
        <v>52</v>
      </c>
      <c r="U933">
        <v>50</v>
      </c>
      <c r="V933">
        <f t="shared" si="127"/>
        <v>2</v>
      </c>
      <c r="W933" s="3">
        <f t="shared" si="128"/>
        <v>3.7037037037037035E-2</v>
      </c>
      <c r="X933">
        <v>37</v>
      </c>
      <c r="Y933" s="4">
        <v>3.1</v>
      </c>
      <c r="Z933" s="4">
        <v>2.1</v>
      </c>
      <c r="AA933" s="5">
        <v>33641.29</v>
      </c>
      <c r="AB933" s="5">
        <f t="shared" si="129"/>
        <v>1682064.5</v>
      </c>
      <c r="AC933" s="5">
        <v>21985.41</v>
      </c>
      <c r="AD933" s="5">
        <f t="shared" si="130"/>
        <v>1187212.1399999999</v>
      </c>
      <c r="AE933" s="5">
        <v>95960.11</v>
      </c>
      <c r="AF933" s="5">
        <v>24259</v>
      </c>
      <c r="AG933" s="5">
        <v>11492.92</v>
      </c>
      <c r="AH933" s="5">
        <v>3045</v>
      </c>
      <c r="AI933" s="5">
        <v>6400</v>
      </c>
      <c r="AJ933">
        <v>1</v>
      </c>
      <c r="AK933" s="5">
        <v>8761.23</v>
      </c>
      <c r="AL933" s="5">
        <v>1303.45</v>
      </c>
      <c r="AM933" s="5">
        <v>68590.69</v>
      </c>
      <c r="AN933">
        <v>8</v>
      </c>
      <c r="AO933">
        <v>8</v>
      </c>
      <c r="AP933" t="str">
        <f t="shared" si="131"/>
        <v>Yes</v>
      </c>
      <c r="AQ933">
        <v>2</v>
      </c>
      <c r="AR933" s="5">
        <f t="shared" si="132"/>
        <v>1407024.54</v>
      </c>
      <c r="AS933" s="5">
        <f t="shared" si="133"/>
        <v>275039.96000000002</v>
      </c>
      <c r="AT933" t="s">
        <v>116</v>
      </c>
      <c r="AU933" t="s">
        <v>6199</v>
      </c>
      <c r="AV933" t="s">
        <v>6200</v>
      </c>
      <c r="AW933" t="s">
        <v>6175</v>
      </c>
      <c r="AX933" t="s">
        <v>6184</v>
      </c>
      <c r="AY933">
        <v>53</v>
      </c>
      <c r="AZ933">
        <v>0</v>
      </c>
      <c r="BA933">
        <v>19</v>
      </c>
      <c r="BB933" t="s">
        <v>6180</v>
      </c>
      <c r="BC933">
        <v>0</v>
      </c>
      <c r="BD933">
        <v>0</v>
      </c>
      <c r="BE933" t="s">
        <v>6169</v>
      </c>
      <c r="BF933" t="s">
        <v>6170</v>
      </c>
      <c r="BG933">
        <v>1</v>
      </c>
      <c r="BH933" t="s">
        <v>6186</v>
      </c>
      <c r="BI933">
        <v>53</v>
      </c>
      <c r="BJ933" t="s">
        <v>6187</v>
      </c>
      <c r="BK933">
        <v>0</v>
      </c>
      <c r="BL933">
        <v>76</v>
      </c>
      <c r="BM933" s="3">
        <f t="shared" si="134"/>
        <v>0.71052631578947367</v>
      </c>
    </row>
    <row r="934" spans="1:65">
      <c r="A934" t="s">
        <v>1062</v>
      </c>
      <c r="B934" s="2">
        <v>45712</v>
      </c>
      <c r="C934" t="s">
        <v>47</v>
      </c>
      <c r="D934" t="s">
        <v>630</v>
      </c>
      <c r="E934">
        <v>2</v>
      </c>
      <c r="F934" t="s">
        <v>49</v>
      </c>
      <c r="G934" t="s">
        <v>62</v>
      </c>
      <c r="H934" t="s">
        <v>125</v>
      </c>
      <c r="I934" t="s">
        <v>74</v>
      </c>
      <c r="J934" t="s">
        <v>65</v>
      </c>
      <c r="K934" t="s">
        <v>66</v>
      </c>
      <c r="L934" t="s">
        <v>92</v>
      </c>
      <c r="M934" t="s">
        <v>68</v>
      </c>
      <c r="N934" t="s">
        <v>76</v>
      </c>
      <c r="O934" t="s">
        <v>82</v>
      </c>
      <c r="P934">
        <v>42</v>
      </c>
      <c r="Q934">
        <v>45</v>
      </c>
      <c r="R934">
        <v>43</v>
      </c>
      <c r="S934">
        <v>1</v>
      </c>
      <c r="T934">
        <f t="shared" si="126"/>
        <v>42</v>
      </c>
      <c r="U934">
        <v>40</v>
      </c>
      <c r="V934">
        <f t="shared" si="127"/>
        <v>2</v>
      </c>
      <c r="W934" s="3">
        <f t="shared" si="128"/>
        <v>2.3255813953488372E-2</v>
      </c>
      <c r="X934">
        <v>18</v>
      </c>
      <c r="Y934" s="4">
        <v>8.5</v>
      </c>
      <c r="Z934" s="4">
        <v>1.6</v>
      </c>
      <c r="AA934" s="5">
        <v>48649.27</v>
      </c>
      <c r="AB934" s="5">
        <f t="shared" si="129"/>
        <v>1945970.8</v>
      </c>
      <c r="AC934" s="5">
        <v>33803.42</v>
      </c>
      <c r="AD934" s="5">
        <f t="shared" si="130"/>
        <v>1453547.06</v>
      </c>
      <c r="AE934" s="5">
        <v>96000.34</v>
      </c>
      <c r="AF934" s="5">
        <v>28350.1</v>
      </c>
      <c r="AG934" s="5">
        <v>8393.6200000000008</v>
      </c>
      <c r="AH934" s="5">
        <v>2320</v>
      </c>
      <c r="AI934" s="5">
        <v>4600</v>
      </c>
      <c r="AJ934">
        <v>0</v>
      </c>
      <c r="AK934" s="5">
        <v>0</v>
      </c>
      <c r="AL934" s="5">
        <v>1884.96</v>
      </c>
      <c r="AM934" s="5">
        <v>24682.04</v>
      </c>
      <c r="AN934">
        <v>4</v>
      </c>
      <c r="AO934">
        <v>4</v>
      </c>
      <c r="AP934" t="str">
        <f t="shared" si="131"/>
        <v>Yes</v>
      </c>
      <c r="AQ934">
        <v>1</v>
      </c>
      <c r="AR934" s="5">
        <f t="shared" si="132"/>
        <v>1619778.12</v>
      </c>
      <c r="AS934" s="5">
        <f t="shared" si="133"/>
        <v>326192.68</v>
      </c>
      <c r="AT934" t="s">
        <v>59</v>
      </c>
      <c r="AU934" t="s">
        <v>6164</v>
      </c>
      <c r="AV934" t="s">
        <v>6165</v>
      </c>
      <c r="AW934" t="s">
        <v>6166</v>
      </c>
      <c r="AX934" t="s">
        <v>6177</v>
      </c>
      <c r="AY934">
        <v>43</v>
      </c>
      <c r="AZ934">
        <v>0</v>
      </c>
      <c r="BA934">
        <v>21</v>
      </c>
      <c r="BB934" t="s">
        <v>6198</v>
      </c>
      <c r="BC934">
        <v>0</v>
      </c>
      <c r="BD934">
        <v>0</v>
      </c>
      <c r="BE934" t="s">
        <v>6169</v>
      </c>
      <c r="BF934" t="s">
        <v>6170</v>
      </c>
      <c r="BG934">
        <v>0</v>
      </c>
      <c r="BH934" t="s">
        <v>6171</v>
      </c>
      <c r="BI934">
        <v>8</v>
      </c>
      <c r="BJ934" t="s">
        <v>6172</v>
      </c>
      <c r="BK934">
        <v>0</v>
      </c>
      <c r="BL934">
        <v>65</v>
      </c>
      <c r="BM934" s="3">
        <f t="shared" si="134"/>
        <v>0.66153846153846152</v>
      </c>
    </row>
    <row r="935" spans="1:65">
      <c r="A935" t="s">
        <v>1063</v>
      </c>
      <c r="B935" s="2">
        <v>45712</v>
      </c>
      <c r="C935" t="s">
        <v>47</v>
      </c>
      <c r="D935" t="s">
        <v>630</v>
      </c>
      <c r="E935">
        <v>2</v>
      </c>
      <c r="F935" t="s">
        <v>78</v>
      </c>
      <c r="G935" t="s">
        <v>50</v>
      </c>
      <c r="H935" t="s">
        <v>173</v>
      </c>
      <c r="I935" t="s">
        <v>74</v>
      </c>
      <c r="J935" t="s">
        <v>65</v>
      </c>
      <c r="K935" t="s">
        <v>66</v>
      </c>
      <c r="L935" t="s">
        <v>92</v>
      </c>
      <c r="M935" t="s">
        <v>56</v>
      </c>
      <c r="N935" t="s">
        <v>76</v>
      </c>
      <c r="O935" t="s">
        <v>120</v>
      </c>
      <c r="P935">
        <v>52</v>
      </c>
      <c r="Q935">
        <v>52</v>
      </c>
      <c r="R935">
        <v>51</v>
      </c>
      <c r="S935">
        <v>1</v>
      </c>
      <c r="T935">
        <f t="shared" si="126"/>
        <v>50</v>
      </c>
      <c r="U935">
        <v>50</v>
      </c>
      <c r="V935">
        <f t="shared" si="127"/>
        <v>0</v>
      </c>
      <c r="W935" s="3">
        <f t="shared" si="128"/>
        <v>1.9607843137254902E-2</v>
      </c>
      <c r="X935">
        <v>36</v>
      </c>
      <c r="Y935" s="4">
        <v>4.8</v>
      </c>
      <c r="Z935" s="4">
        <v>1.6</v>
      </c>
      <c r="AA935" s="5">
        <v>49478.14</v>
      </c>
      <c r="AB935" s="5">
        <f t="shared" si="129"/>
        <v>2473907</v>
      </c>
      <c r="AC935" s="5">
        <v>35114.61</v>
      </c>
      <c r="AD935" s="5">
        <f t="shared" si="130"/>
        <v>1790845.11</v>
      </c>
      <c r="AE935" s="5">
        <v>112708.33</v>
      </c>
      <c r="AF935" s="5">
        <v>35443.94</v>
      </c>
      <c r="AG935" s="5">
        <v>10001.18</v>
      </c>
      <c r="AH935" s="5">
        <v>2320</v>
      </c>
      <c r="AI935" s="5">
        <v>4600</v>
      </c>
      <c r="AJ935">
        <v>0</v>
      </c>
      <c r="AK935" s="5">
        <v>0</v>
      </c>
      <c r="AL935" s="5">
        <v>0</v>
      </c>
      <c r="AM935" s="5">
        <v>31859.58</v>
      </c>
      <c r="AN935">
        <v>4</v>
      </c>
      <c r="AO935">
        <v>4</v>
      </c>
      <c r="AP935" t="str">
        <f t="shared" si="131"/>
        <v>Yes</v>
      </c>
      <c r="AQ935">
        <v>1</v>
      </c>
      <c r="AR935" s="5">
        <f t="shared" si="132"/>
        <v>1987778.14</v>
      </c>
      <c r="AS935" s="5">
        <f t="shared" si="133"/>
        <v>486128.86</v>
      </c>
      <c r="AT935" t="s">
        <v>59</v>
      </c>
      <c r="AU935" t="s">
        <v>6164</v>
      </c>
      <c r="AV935" t="s">
        <v>6165</v>
      </c>
      <c r="AW935" t="s">
        <v>6166</v>
      </c>
      <c r="AX935" t="s">
        <v>6167</v>
      </c>
      <c r="AY935">
        <v>54</v>
      </c>
      <c r="AZ935">
        <v>0</v>
      </c>
      <c r="BA935">
        <v>0</v>
      </c>
      <c r="BB935" t="s">
        <v>6168</v>
      </c>
      <c r="BC935">
        <v>0</v>
      </c>
      <c r="BD935">
        <v>0</v>
      </c>
      <c r="BE935" t="s">
        <v>6169</v>
      </c>
      <c r="BF935" t="s">
        <v>6170</v>
      </c>
      <c r="BG935">
        <v>1</v>
      </c>
      <c r="BH935" t="s">
        <v>6179</v>
      </c>
      <c r="BI935">
        <v>26</v>
      </c>
      <c r="BJ935" t="s">
        <v>6172</v>
      </c>
      <c r="BK935">
        <v>0</v>
      </c>
      <c r="BL935">
        <v>65</v>
      </c>
      <c r="BM935" s="3">
        <f t="shared" si="134"/>
        <v>0.7846153846153846</v>
      </c>
    </row>
    <row r="936" spans="1:65">
      <c r="A936" t="s">
        <v>1064</v>
      </c>
      <c r="B936" s="2">
        <v>45712</v>
      </c>
      <c r="C936" t="s">
        <v>47</v>
      </c>
      <c r="D936" t="s">
        <v>630</v>
      </c>
      <c r="E936">
        <v>2</v>
      </c>
      <c r="F936" t="s">
        <v>78</v>
      </c>
      <c r="G936" t="s">
        <v>62</v>
      </c>
      <c r="H936" t="s">
        <v>190</v>
      </c>
      <c r="I936" t="s">
        <v>74</v>
      </c>
      <c r="J936" t="s">
        <v>53</v>
      </c>
      <c r="K936" t="s">
        <v>75</v>
      </c>
      <c r="L936" t="s">
        <v>92</v>
      </c>
      <c r="M936" t="s">
        <v>56</v>
      </c>
      <c r="N936" t="s">
        <v>94</v>
      </c>
      <c r="O936" t="s">
        <v>82</v>
      </c>
      <c r="P936">
        <v>64</v>
      </c>
      <c r="Q936">
        <v>65</v>
      </c>
      <c r="R936">
        <v>64</v>
      </c>
      <c r="S936">
        <v>2</v>
      </c>
      <c r="T936">
        <f t="shared" si="126"/>
        <v>62</v>
      </c>
      <c r="U936">
        <v>61</v>
      </c>
      <c r="V936">
        <f t="shared" si="127"/>
        <v>1</v>
      </c>
      <c r="W936" s="3">
        <f t="shared" si="128"/>
        <v>3.125E-2</v>
      </c>
      <c r="X936">
        <v>34</v>
      </c>
      <c r="Y936" s="4">
        <v>4.7</v>
      </c>
      <c r="Z936" s="4">
        <v>1.5</v>
      </c>
      <c r="AA936" s="5">
        <v>36317.019999999997</v>
      </c>
      <c r="AB936" s="5">
        <f t="shared" si="129"/>
        <v>2215338.2200000002</v>
      </c>
      <c r="AC936" s="5">
        <v>23744.09</v>
      </c>
      <c r="AD936" s="5">
        <f t="shared" si="130"/>
        <v>1519621.76</v>
      </c>
      <c r="AE936" s="5">
        <v>109166.01</v>
      </c>
      <c r="AF936" s="5">
        <v>30137.07</v>
      </c>
      <c r="AG936" s="5">
        <v>9664.5499999999993</v>
      </c>
      <c r="AH936" s="5">
        <v>2175</v>
      </c>
      <c r="AI936" s="5">
        <v>6400</v>
      </c>
      <c r="AJ936">
        <v>0</v>
      </c>
      <c r="AK936" s="5">
        <v>0</v>
      </c>
      <c r="AL936" s="5">
        <v>668.84</v>
      </c>
      <c r="AM936" s="5">
        <v>37391.71</v>
      </c>
      <c r="AN936">
        <v>4</v>
      </c>
      <c r="AO936">
        <v>4</v>
      </c>
      <c r="AP936" t="str">
        <f t="shared" si="131"/>
        <v>Yes</v>
      </c>
      <c r="AQ936">
        <v>0</v>
      </c>
      <c r="AR936" s="5">
        <f t="shared" si="132"/>
        <v>1715224.94</v>
      </c>
      <c r="AS936" s="5">
        <f t="shared" si="133"/>
        <v>500113.28</v>
      </c>
      <c r="AT936" t="s">
        <v>59</v>
      </c>
      <c r="AU936" t="s">
        <v>6164</v>
      </c>
      <c r="AV936" t="s">
        <v>6165</v>
      </c>
      <c r="AW936" t="s">
        <v>6166</v>
      </c>
      <c r="AX936" t="s">
        <v>6167</v>
      </c>
      <c r="AY936">
        <v>67</v>
      </c>
      <c r="AZ936">
        <v>0</v>
      </c>
      <c r="BA936">
        <v>17</v>
      </c>
      <c r="BB936" t="s">
        <v>6191</v>
      </c>
      <c r="BC936">
        <v>0</v>
      </c>
      <c r="BD936">
        <v>0</v>
      </c>
      <c r="BE936" t="s">
        <v>6169</v>
      </c>
      <c r="BF936" t="s">
        <v>6170</v>
      </c>
      <c r="BG936">
        <v>0</v>
      </c>
      <c r="BH936" t="s">
        <v>6171</v>
      </c>
      <c r="BI936">
        <v>52</v>
      </c>
      <c r="BJ936" t="s">
        <v>6187</v>
      </c>
      <c r="BK936">
        <v>0</v>
      </c>
      <c r="BL936">
        <v>74</v>
      </c>
      <c r="BM936" s="3">
        <f t="shared" si="134"/>
        <v>0.86486486486486491</v>
      </c>
    </row>
    <row r="937" spans="1:65">
      <c r="A937" t="s">
        <v>1065</v>
      </c>
      <c r="B937" s="2">
        <v>45712</v>
      </c>
      <c r="C937" t="s">
        <v>47</v>
      </c>
      <c r="D937" t="s">
        <v>630</v>
      </c>
      <c r="E937">
        <v>2</v>
      </c>
      <c r="F937" t="s">
        <v>49</v>
      </c>
      <c r="G937" t="s">
        <v>50</v>
      </c>
      <c r="H937" t="s">
        <v>51</v>
      </c>
      <c r="I937" t="s">
        <v>74</v>
      </c>
      <c r="J937" t="s">
        <v>65</v>
      </c>
      <c r="K937" t="s">
        <v>66</v>
      </c>
      <c r="L937" t="s">
        <v>55</v>
      </c>
      <c r="M937" t="s">
        <v>56</v>
      </c>
      <c r="N937" t="s">
        <v>57</v>
      </c>
      <c r="O937" t="s">
        <v>58</v>
      </c>
      <c r="P937">
        <v>39</v>
      </c>
      <c r="Q937">
        <v>40</v>
      </c>
      <c r="R937">
        <v>39</v>
      </c>
      <c r="S937">
        <v>1</v>
      </c>
      <c r="T937">
        <f t="shared" si="126"/>
        <v>38</v>
      </c>
      <c r="U937">
        <v>38</v>
      </c>
      <c r="V937">
        <f t="shared" si="127"/>
        <v>0</v>
      </c>
      <c r="W937" s="3">
        <f t="shared" si="128"/>
        <v>2.564102564102564E-2</v>
      </c>
      <c r="X937">
        <v>47</v>
      </c>
      <c r="Y937" s="4">
        <v>1.3</v>
      </c>
      <c r="Z937" s="4">
        <v>1.6</v>
      </c>
      <c r="AA937" s="5">
        <v>48535.01</v>
      </c>
      <c r="AB937" s="5">
        <f t="shared" si="129"/>
        <v>1844330.38</v>
      </c>
      <c r="AC937" s="5">
        <v>34700.370000000003</v>
      </c>
      <c r="AD937" s="5">
        <f t="shared" si="130"/>
        <v>1353314.43</v>
      </c>
      <c r="AE937" s="5">
        <v>87054.38</v>
      </c>
      <c r="AF937" s="5">
        <v>27261.87</v>
      </c>
      <c r="AG937" s="5">
        <v>11514.06</v>
      </c>
      <c r="AH937" s="5">
        <v>2320</v>
      </c>
      <c r="AI937" s="5">
        <v>4600</v>
      </c>
      <c r="AJ937">
        <v>0</v>
      </c>
      <c r="AK937" s="5">
        <v>0</v>
      </c>
      <c r="AL937" s="5">
        <v>0</v>
      </c>
      <c r="AM937" s="5">
        <v>26637.02</v>
      </c>
      <c r="AN937">
        <v>4</v>
      </c>
      <c r="AO937">
        <v>4</v>
      </c>
      <c r="AP937" t="str">
        <f t="shared" si="131"/>
        <v>Yes</v>
      </c>
      <c r="AQ937">
        <v>1</v>
      </c>
      <c r="AR937" s="5">
        <f t="shared" si="132"/>
        <v>1512701.76</v>
      </c>
      <c r="AS937" s="5">
        <f t="shared" si="133"/>
        <v>331628.62</v>
      </c>
      <c r="AT937" t="s">
        <v>59</v>
      </c>
      <c r="AU937" t="s">
        <v>6164</v>
      </c>
      <c r="AV937" t="s">
        <v>6165</v>
      </c>
      <c r="AW937" t="s">
        <v>6166</v>
      </c>
      <c r="AX937" t="s">
        <v>6167</v>
      </c>
      <c r="AY937">
        <v>42</v>
      </c>
      <c r="AZ937">
        <v>0</v>
      </c>
      <c r="BA937">
        <v>0</v>
      </c>
      <c r="BB937" t="s">
        <v>6168</v>
      </c>
      <c r="BC937">
        <v>0</v>
      </c>
      <c r="BD937">
        <v>0</v>
      </c>
      <c r="BE937" t="s">
        <v>6169</v>
      </c>
      <c r="BF937" t="s">
        <v>6170</v>
      </c>
      <c r="BG937">
        <v>1</v>
      </c>
      <c r="BH937" t="s">
        <v>6197</v>
      </c>
      <c r="BI937">
        <v>56</v>
      </c>
      <c r="BJ937" t="s">
        <v>6187</v>
      </c>
      <c r="BK937">
        <v>0</v>
      </c>
      <c r="BL937">
        <v>60</v>
      </c>
      <c r="BM937" s="3">
        <f t="shared" si="134"/>
        <v>0.65</v>
      </c>
    </row>
    <row r="938" spans="1:65">
      <c r="A938" t="s">
        <v>1066</v>
      </c>
      <c r="B938" s="2">
        <v>45712</v>
      </c>
      <c r="C938" t="s">
        <v>47</v>
      </c>
      <c r="D938" t="s">
        <v>630</v>
      </c>
      <c r="E938">
        <v>2</v>
      </c>
      <c r="F938" t="s">
        <v>72</v>
      </c>
      <c r="G938" t="s">
        <v>79</v>
      </c>
      <c r="H938" t="s">
        <v>213</v>
      </c>
      <c r="I938" t="s">
        <v>64</v>
      </c>
      <c r="J938" t="s">
        <v>53</v>
      </c>
      <c r="K938" t="s">
        <v>75</v>
      </c>
      <c r="L938" t="s">
        <v>55</v>
      </c>
      <c r="M938" t="s">
        <v>56</v>
      </c>
      <c r="N938" t="s">
        <v>76</v>
      </c>
      <c r="O938" t="s">
        <v>58</v>
      </c>
      <c r="P938">
        <v>55</v>
      </c>
      <c r="Q938">
        <v>58</v>
      </c>
      <c r="R938">
        <v>57</v>
      </c>
      <c r="S938">
        <v>1</v>
      </c>
      <c r="T938">
        <f t="shared" si="126"/>
        <v>56</v>
      </c>
      <c r="U938">
        <v>53</v>
      </c>
      <c r="V938">
        <f t="shared" si="127"/>
        <v>3</v>
      </c>
      <c r="W938" s="3">
        <f t="shared" si="128"/>
        <v>1.7543859649122806E-2</v>
      </c>
      <c r="X938">
        <v>22</v>
      </c>
      <c r="Y938" s="4">
        <v>6.2</v>
      </c>
      <c r="Z938" s="4">
        <v>2.2000000000000002</v>
      </c>
      <c r="AA938" s="5">
        <v>36043.730000000003</v>
      </c>
      <c r="AB938" s="5">
        <f t="shared" si="129"/>
        <v>1910317.69</v>
      </c>
      <c r="AC938" s="5">
        <v>23562.51</v>
      </c>
      <c r="AD938" s="5">
        <f t="shared" si="130"/>
        <v>1343063.07</v>
      </c>
      <c r="AE938" s="5">
        <v>94415.57</v>
      </c>
      <c r="AF938" s="5">
        <v>25479.22</v>
      </c>
      <c r="AG938" s="5">
        <v>9366.52</v>
      </c>
      <c r="AH938" s="5">
        <v>3190</v>
      </c>
      <c r="AI938" s="5">
        <v>3200</v>
      </c>
      <c r="AJ938">
        <v>0</v>
      </c>
      <c r="AK938" s="5">
        <v>0</v>
      </c>
      <c r="AL938" s="5">
        <v>2035.52</v>
      </c>
      <c r="AM938" s="5">
        <v>34890.230000000003</v>
      </c>
      <c r="AN938">
        <v>4</v>
      </c>
      <c r="AO938">
        <v>4</v>
      </c>
      <c r="AP938" t="str">
        <f t="shared" si="131"/>
        <v>Yes</v>
      </c>
      <c r="AQ938">
        <v>1</v>
      </c>
      <c r="AR938" s="5">
        <f t="shared" si="132"/>
        <v>1515640.13</v>
      </c>
      <c r="AS938" s="5">
        <f t="shared" si="133"/>
        <v>394677.56</v>
      </c>
      <c r="AT938" t="s">
        <v>59</v>
      </c>
      <c r="AU938" t="s">
        <v>6164</v>
      </c>
      <c r="AV938" t="s">
        <v>6165</v>
      </c>
      <c r="AW938" t="s">
        <v>6166</v>
      </c>
      <c r="AX938" t="s">
        <v>6167</v>
      </c>
      <c r="AY938">
        <v>56</v>
      </c>
      <c r="AZ938">
        <v>0</v>
      </c>
      <c r="BA938">
        <v>26</v>
      </c>
      <c r="BB938" t="s">
        <v>6180</v>
      </c>
      <c r="BC938">
        <v>0</v>
      </c>
      <c r="BD938">
        <v>0</v>
      </c>
      <c r="BE938" t="s">
        <v>6169</v>
      </c>
      <c r="BF938" t="s">
        <v>6170</v>
      </c>
      <c r="BG938">
        <v>1</v>
      </c>
      <c r="BH938" t="s">
        <v>6179</v>
      </c>
      <c r="BI938">
        <v>20</v>
      </c>
      <c r="BJ938" t="s">
        <v>6172</v>
      </c>
      <c r="BK938">
        <v>0</v>
      </c>
      <c r="BL938">
        <v>74</v>
      </c>
      <c r="BM938" s="3">
        <f t="shared" si="134"/>
        <v>0.77027027027027029</v>
      </c>
    </row>
    <row r="939" spans="1:65">
      <c r="A939" t="s">
        <v>1067</v>
      </c>
      <c r="B939" s="2">
        <v>45712</v>
      </c>
      <c r="C939" t="s">
        <v>47</v>
      </c>
      <c r="D939" t="s">
        <v>630</v>
      </c>
      <c r="E939">
        <v>2</v>
      </c>
      <c r="F939" t="s">
        <v>72</v>
      </c>
      <c r="G939" t="s">
        <v>79</v>
      </c>
      <c r="H939" t="s">
        <v>159</v>
      </c>
      <c r="I939" t="s">
        <v>52</v>
      </c>
      <c r="J939" t="s">
        <v>81</v>
      </c>
      <c r="K939" t="s">
        <v>75</v>
      </c>
      <c r="L939" t="s">
        <v>92</v>
      </c>
      <c r="M939" t="s">
        <v>68</v>
      </c>
      <c r="N939" t="s">
        <v>69</v>
      </c>
      <c r="O939" t="s">
        <v>70</v>
      </c>
      <c r="P939">
        <v>44</v>
      </c>
      <c r="Q939">
        <v>46</v>
      </c>
      <c r="R939">
        <v>47</v>
      </c>
      <c r="S939">
        <v>2</v>
      </c>
      <c r="T939">
        <f t="shared" si="126"/>
        <v>45</v>
      </c>
      <c r="U939">
        <v>42</v>
      </c>
      <c r="V939">
        <f t="shared" si="127"/>
        <v>3</v>
      </c>
      <c r="W939" s="3">
        <f t="shared" si="128"/>
        <v>4.2553191489361701E-2</v>
      </c>
      <c r="X939">
        <v>22</v>
      </c>
      <c r="Y939" s="4">
        <v>4.3</v>
      </c>
      <c r="Z939" s="4">
        <v>1.8</v>
      </c>
      <c r="AA939" s="5">
        <v>78940.25</v>
      </c>
      <c r="AB939" s="5">
        <f t="shared" si="129"/>
        <v>3315490.5</v>
      </c>
      <c r="AC939" s="5">
        <v>51191.09</v>
      </c>
      <c r="AD939" s="5">
        <f t="shared" si="130"/>
        <v>2405981.23</v>
      </c>
      <c r="AE939" s="5">
        <v>149967.76</v>
      </c>
      <c r="AF939" s="5">
        <v>40268.11</v>
      </c>
      <c r="AG939" s="5">
        <v>9354.1</v>
      </c>
      <c r="AH939" s="5">
        <v>2610</v>
      </c>
      <c r="AI939" s="5">
        <v>13600</v>
      </c>
      <c r="AJ939">
        <v>1</v>
      </c>
      <c r="AK939" s="5">
        <v>22928.26</v>
      </c>
      <c r="AL939" s="5">
        <v>4552.92</v>
      </c>
      <c r="AM939" s="5">
        <v>31766.16</v>
      </c>
      <c r="AN939">
        <v>4</v>
      </c>
      <c r="AO939">
        <v>5</v>
      </c>
      <c r="AP939" t="str">
        <f t="shared" si="131"/>
        <v>No</v>
      </c>
      <c r="AQ939">
        <v>3</v>
      </c>
      <c r="AR939" s="5">
        <f t="shared" si="132"/>
        <v>2681028.54</v>
      </c>
      <c r="AS939" s="5">
        <f t="shared" si="133"/>
        <v>634461.96</v>
      </c>
      <c r="AT939" t="s">
        <v>59</v>
      </c>
      <c r="AU939" t="s">
        <v>6189</v>
      </c>
      <c r="AV939" t="s">
        <v>6190</v>
      </c>
      <c r="AW939" t="s">
        <v>6183</v>
      </c>
      <c r="AX939" t="s">
        <v>6184</v>
      </c>
      <c r="AY939">
        <v>47</v>
      </c>
      <c r="AZ939">
        <v>0</v>
      </c>
      <c r="BA939">
        <v>20</v>
      </c>
      <c r="BB939" t="s">
        <v>6180</v>
      </c>
      <c r="BC939">
        <v>1</v>
      </c>
      <c r="BD939">
        <v>0</v>
      </c>
      <c r="BE939" t="s">
        <v>6178</v>
      </c>
      <c r="BF939" t="s">
        <v>6176</v>
      </c>
      <c r="BG939">
        <v>1</v>
      </c>
      <c r="BH939" t="s">
        <v>6186</v>
      </c>
      <c r="BI939">
        <v>39</v>
      </c>
      <c r="BJ939" t="s">
        <v>6172</v>
      </c>
      <c r="BK939">
        <v>0</v>
      </c>
      <c r="BL939">
        <v>50</v>
      </c>
      <c r="BM939" s="3">
        <f t="shared" si="134"/>
        <v>0.94</v>
      </c>
    </row>
    <row r="940" spans="1:65">
      <c r="A940" t="s">
        <v>1068</v>
      </c>
      <c r="B940" s="2">
        <v>45712</v>
      </c>
      <c r="C940" t="s">
        <v>47</v>
      </c>
      <c r="D940" t="s">
        <v>630</v>
      </c>
      <c r="E940">
        <v>2</v>
      </c>
      <c r="F940" t="s">
        <v>61</v>
      </c>
      <c r="G940" t="s">
        <v>79</v>
      </c>
      <c r="H940" t="s">
        <v>100</v>
      </c>
      <c r="I940" t="s">
        <v>64</v>
      </c>
      <c r="J940" t="s">
        <v>53</v>
      </c>
      <c r="K940" t="s">
        <v>75</v>
      </c>
      <c r="L940" t="s">
        <v>55</v>
      </c>
      <c r="M940" t="s">
        <v>56</v>
      </c>
      <c r="N940" t="s">
        <v>94</v>
      </c>
      <c r="O940" t="s">
        <v>120</v>
      </c>
      <c r="P940">
        <v>59</v>
      </c>
      <c r="Q940">
        <v>63</v>
      </c>
      <c r="R940">
        <v>64</v>
      </c>
      <c r="S940">
        <v>1</v>
      </c>
      <c r="T940">
        <f t="shared" si="126"/>
        <v>63</v>
      </c>
      <c r="U940">
        <v>56</v>
      </c>
      <c r="V940">
        <f t="shared" si="127"/>
        <v>7</v>
      </c>
      <c r="W940" s="3">
        <f t="shared" si="128"/>
        <v>1.5625E-2</v>
      </c>
      <c r="X940">
        <v>30</v>
      </c>
      <c r="Y940" s="4">
        <v>6.5</v>
      </c>
      <c r="Z940" s="4">
        <v>2</v>
      </c>
      <c r="AA940" s="5">
        <v>36060.07</v>
      </c>
      <c r="AB940" s="5">
        <f t="shared" si="129"/>
        <v>2019363.92</v>
      </c>
      <c r="AC940" s="5">
        <v>23550.54</v>
      </c>
      <c r="AD940" s="5">
        <f t="shared" si="130"/>
        <v>1507234.56</v>
      </c>
      <c r="AE940" s="5">
        <v>105087.69</v>
      </c>
      <c r="AF940" s="5">
        <v>27413.61</v>
      </c>
      <c r="AG940" s="5">
        <v>9949.76</v>
      </c>
      <c r="AH940" s="5">
        <v>2900</v>
      </c>
      <c r="AI940" s="5">
        <v>3200</v>
      </c>
      <c r="AJ940">
        <v>0</v>
      </c>
      <c r="AK940" s="5">
        <v>0</v>
      </c>
      <c r="AL940" s="5">
        <v>4608.1499999999996</v>
      </c>
      <c r="AM940" s="5">
        <v>36044.01</v>
      </c>
      <c r="AN940">
        <v>4</v>
      </c>
      <c r="AO940">
        <v>4</v>
      </c>
      <c r="AP940" t="str">
        <f t="shared" si="131"/>
        <v>Yes</v>
      </c>
      <c r="AQ940">
        <v>1</v>
      </c>
      <c r="AR940" s="5">
        <f t="shared" si="132"/>
        <v>1696437.78</v>
      </c>
      <c r="AS940" s="5">
        <f t="shared" si="133"/>
        <v>322926.14</v>
      </c>
      <c r="AT940" t="s">
        <v>59</v>
      </c>
      <c r="AU940" t="s">
        <v>6164</v>
      </c>
      <c r="AV940" t="s">
        <v>6165</v>
      </c>
      <c r="AW940" t="s">
        <v>6166</v>
      </c>
      <c r="AX940" t="s">
        <v>6184</v>
      </c>
      <c r="AY940">
        <v>59</v>
      </c>
      <c r="AZ940">
        <v>0</v>
      </c>
      <c r="BA940">
        <v>41</v>
      </c>
      <c r="BB940" t="s">
        <v>6180</v>
      </c>
      <c r="BC940">
        <v>0</v>
      </c>
      <c r="BD940">
        <v>0</v>
      </c>
      <c r="BE940" t="s">
        <v>6169</v>
      </c>
      <c r="BF940" t="s">
        <v>6170</v>
      </c>
      <c r="BG940">
        <v>1</v>
      </c>
      <c r="BH940" t="s">
        <v>6179</v>
      </c>
      <c r="BI940">
        <v>26</v>
      </c>
      <c r="BJ940" t="s">
        <v>6172</v>
      </c>
      <c r="BK940">
        <v>0</v>
      </c>
      <c r="BL940">
        <v>77</v>
      </c>
      <c r="BM940" s="3">
        <f t="shared" si="134"/>
        <v>0.83116883116883122</v>
      </c>
    </row>
    <row r="941" spans="1:65">
      <c r="A941" t="s">
        <v>1069</v>
      </c>
      <c r="B941" s="2">
        <v>45712</v>
      </c>
      <c r="C941" t="s">
        <v>47</v>
      </c>
      <c r="D941" t="s">
        <v>630</v>
      </c>
      <c r="E941">
        <v>2</v>
      </c>
      <c r="F941" t="s">
        <v>72</v>
      </c>
      <c r="G941" t="s">
        <v>79</v>
      </c>
      <c r="H941" t="s">
        <v>213</v>
      </c>
      <c r="I941" t="s">
        <v>74</v>
      </c>
      <c r="J941" t="s">
        <v>65</v>
      </c>
      <c r="K941" t="s">
        <v>75</v>
      </c>
      <c r="L941" t="s">
        <v>92</v>
      </c>
      <c r="M941" t="s">
        <v>56</v>
      </c>
      <c r="N941" t="s">
        <v>94</v>
      </c>
      <c r="O941" t="s">
        <v>82</v>
      </c>
      <c r="P941">
        <v>53</v>
      </c>
      <c r="Q941">
        <v>54</v>
      </c>
      <c r="R941">
        <v>53</v>
      </c>
      <c r="S941">
        <v>1</v>
      </c>
      <c r="T941">
        <f t="shared" si="126"/>
        <v>52</v>
      </c>
      <c r="U941">
        <v>52</v>
      </c>
      <c r="V941">
        <f t="shared" si="127"/>
        <v>0</v>
      </c>
      <c r="W941" s="3">
        <f t="shared" si="128"/>
        <v>1.8867924528301886E-2</v>
      </c>
      <c r="X941">
        <v>35</v>
      </c>
      <c r="Y941" s="4">
        <v>4</v>
      </c>
      <c r="Z941" s="4">
        <v>1.5</v>
      </c>
      <c r="AA941" s="5">
        <v>52487.44</v>
      </c>
      <c r="AB941" s="5">
        <f t="shared" si="129"/>
        <v>2729346.88</v>
      </c>
      <c r="AC941" s="5">
        <v>35216.03</v>
      </c>
      <c r="AD941" s="5">
        <f t="shared" si="130"/>
        <v>1866449.59</v>
      </c>
      <c r="AE941" s="5">
        <v>117577.04</v>
      </c>
      <c r="AF941" s="5">
        <v>32182.05</v>
      </c>
      <c r="AG941" s="5">
        <v>9579.77</v>
      </c>
      <c r="AH941" s="5">
        <v>2175</v>
      </c>
      <c r="AI941" s="5">
        <v>4600</v>
      </c>
      <c r="AJ941">
        <v>0</v>
      </c>
      <c r="AK941" s="5">
        <v>0</v>
      </c>
      <c r="AL941" s="5">
        <v>0</v>
      </c>
      <c r="AM941" s="5">
        <v>33212.04</v>
      </c>
      <c r="AN941">
        <v>4</v>
      </c>
      <c r="AO941">
        <v>4</v>
      </c>
      <c r="AP941" t="str">
        <f t="shared" si="131"/>
        <v>Yes</v>
      </c>
      <c r="AQ941">
        <v>1</v>
      </c>
      <c r="AR941" s="5">
        <f t="shared" si="132"/>
        <v>2065775.49</v>
      </c>
      <c r="AS941" s="5">
        <f t="shared" si="133"/>
        <v>663571.39</v>
      </c>
      <c r="AT941" t="s">
        <v>59</v>
      </c>
      <c r="AU941" t="s">
        <v>6164</v>
      </c>
      <c r="AV941" t="s">
        <v>6165</v>
      </c>
      <c r="AW941" t="s">
        <v>6166</v>
      </c>
      <c r="AX941" t="s">
        <v>6167</v>
      </c>
      <c r="AY941">
        <v>58</v>
      </c>
      <c r="AZ941">
        <v>4</v>
      </c>
      <c r="BA941">
        <v>0</v>
      </c>
      <c r="BB941" t="s">
        <v>6168</v>
      </c>
      <c r="BC941">
        <v>0</v>
      </c>
      <c r="BD941">
        <v>0</v>
      </c>
      <c r="BE941" t="s">
        <v>6169</v>
      </c>
      <c r="BF941" t="s">
        <v>6170</v>
      </c>
      <c r="BG941">
        <v>0</v>
      </c>
      <c r="BH941" t="s">
        <v>6171</v>
      </c>
      <c r="BI941">
        <v>48</v>
      </c>
      <c r="BJ941" t="s">
        <v>6172</v>
      </c>
      <c r="BK941">
        <v>0</v>
      </c>
      <c r="BL941">
        <v>65</v>
      </c>
      <c r="BM941" s="3">
        <f t="shared" si="134"/>
        <v>0.81538461538461537</v>
      </c>
    </row>
    <row r="942" spans="1:65">
      <c r="A942" t="s">
        <v>1070</v>
      </c>
      <c r="B942" s="2">
        <v>45712</v>
      </c>
      <c r="C942" t="s">
        <v>47</v>
      </c>
      <c r="D942" t="s">
        <v>630</v>
      </c>
      <c r="E942">
        <v>2</v>
      </c>
      <c r="F942" t="s">
        <v>72</v>
      </c>
      <c r="G942" t="s">
        <v>62</v>
      </c>
      <c r="H942" t="s">
        <v>150</v>
      </c>
      <c r="I942" t="s">
        <v>74</v>
      </c>
      <c r="J942" t="s">
        <v>81</v>
      </c>
      <c r="K942" t="s">
        <v>66</v>
      </c>
      <c r="L942" t="s">
        <v>55</v>
      </c>
      <c r="M942" t="s">
        <v>56</v>
      </c>
      <c r="N942" t="s">
        <v>109</v>
      </c>
      <c r="O942" t="s">
        <v>58</v>
      </c>
      <c r="P942">
        <v>37</v>
      </c>
      <c r="Q942">
        <v>40</v>
      </c>
      <c r="R942">
        <v>41</v>
      </c>
      <c r="S942">
        <v>1</v>
      </c>
      <c r="T942">
        <f t="shared" si="126"/>
        <v>40</v>
      </c>
      <c r="U942">
        <v>37</v>
      </c>
      <c r="V942">
        <f t="shared" si="127"/>
        <v>3</v>
      </c>
      <c r="W942" s="3">
        <f t="shared" si="128"/>
        <v>2.4390243902439025E-2</v>
      </c>
      <c r="X942">
        <v>21</v>
      </c>
      <c r="Y942" s="4">
        <v>6.4</v>
      </c>
      <c r="Z942" s="4">
        <v>1.2</v>
      </c>
      <c r="AA942" s="5">
        <v>72975.100000000006</v>
      </c>
      <c r="AB942" s="5">
        <f t="shared" si="129"/>
        <v>2700078.7</v>
      </c>
      <c r="AC942" s="5">
        <v>53019.360000000001</v>
      </c>
      <c r="AD942" s="5">
        <f t="shared" si="130"/>
        <v>2173793.7599999998</v>
      </c>
      <c r="AE942" s="5">
        <v>123170.8</v>
      </c>
      <c r="AF942" s="5">
        <v>34752.050000000003</v>
      </c>
      <c r="AG942" s="5">
        <v>8993.4</v>
      </c>
      <c r="AH942" s="5">
        <v>1740</v>
      </c>
      <c r="AI942" s="5">
        <v>6800</v>
      </c>
      <c r="AJ942">
        <v>0</v>
      </c>
      <c r="AK942" s="5">
        <v>0</v>
      </c>
      <c r="AL942" s="5">
        <v>4312.3500000000004</v>
      </c>
      <c r="AM942" s="5">
        <v>53521.52</v>
      </c>
      <c r="AN942">
        <v>8</v>
      </c>
      <c r="AO942">
        <v>9</v>
      </c>
      <c r="AP942" t="str">
        <f t="shared" si="131"/>
        <v>No</v>
      </c>
      <c r="AQ942">
        <v>2</v>
      </c>
      <c r="AR942" s="5">
        <f t="shared" si="132"/>
        <v>2407083.88</v>
      </c>
      <c r="AS942" s="5">
        <f t="shared" si="133"/>
        <v>292994.82</v>
      </c>
      <c r="AT942" t="s">
        <v>59</v>
      </c>
      <c r="AU942" t="s">
        <v>6164</v>
      </c>
      <c r="AV942" t="s">
        <v>6165</v>
      </c>
      <c r="AW942" t="s">
        <v>6166</v>
      </c>
      <c r="AX942" t="s">
        <v>6184</v>
      </c>
      <c r="AY942">
        <v>37</v>
      </c>
      <c r="AZ942">
        <v>0</v>
      </c>
      <c r="BA942">
        <v>18</v>
      </c>
      <c r="BB942" t="s">
        <v>6180</v>
      </c>
      <c r="BC942">
        <v>0</v>
      </c>
      <c r="BD942">
        <v>1</v>
      </c>
      <c r="BE942" t="s">
        <v>6188</v>
      </c>
      <c r="BF942" t="s">
        <v>6170</v>
      </c>
      <c r="BG942">
        <v>1</v>
      </c>
      <c r="BH942" t="s">
        <v>6186</v>
      </c>
      <c r="BI942">
        <v>52</v>
      </c>
      <c r="BJ942" t="s">
        <v>6187</v>
      </c>
      <c r="BK942">
        <v>0</v>
      </c>
      <c r="BL942">
        <v>52</v>
      </c>
      <c r="BM942" s="3">
        <f t="shared" si="134"/>
        <v>0.78846153846153844</v>
      </c>
    </row>
    <row r="943" spans="1:65">
      <c r="A943" t="s">
        <v>1071</v>
      </c>
      <c r="B943" s="2">
        <v>45713</v>
      </c>
      <c r="C943" t="s">
        <v>47</v>
      </c>
      <c r="D943" t="s">
        <v>630</v>
      </c>
      <c r="E943">
        <v>2</v>
      </c>
      <c r="F943" t="s">
        <v>72</v>
      </c>
      <c r="G943" t="s">
        <v>62</v>
      </c>
      <c r="H943" t="s">
        <v>150</v>
      </c>
      <c r="I943" t="s">
        <v>52</v>
      </c>
      <c r="J943" t="s">
        <v>53</v>
      </c>
      <c r="K943" t="s">
        <v>75</v>
      </c>
      <c r="L943" t="s">
        <v>92</v>
      </c>
      <c r="M943" t="s">
        <v>56</v>
      </c>
      <c r="N943" t="s">
        <v>94</v>
      </c>
      <c r="O943" t="s">
        <v>70</v>
      </c>
      <c r="P943">
        <v>67</v>
      </c>
      <c r="Q943">
        <v>69</v>
      </c>
      <c r="R943">
        <v>71</v>
      </c>
      <c r="S943">
        <v>1</v>
      </c>
      <c r="T943">
        <f t="shared" si="126"/>
        <v>70</v>
      </c>
      <c r="U943">
        <v>67</v>
      </c>
      <c r="V943">
        <f t="shared" si="127"/>
        <v>3</v>
      </c>
      <c r="W943" s="3">
        <f t="shared" si="128"/>
        <v>1.4084507042253521E-2</v>
      </c>
      <c r="X943">
        <v>31</v>
      </c>
      <c r="Y943" s="4">
        <v>3.1</v>
      </c>
      <c r="Z943" s="4">
        <v>1.7</v>
      </c>
      <c r="AA943" s="5">
        <v>35920.86</v>
      </c>
      <c r="AB943" s="5">
        <f t="shared" si="129"/>
        <v>2406697.62</v>
      </c>
      <c r="AC943" s="5">
        <v>23717.040000000001</v>
      </c>
      <c r="AD943" s="5">
        <f t="shared" si="130"/>
        <v>1683909.84</v>
      </c>
      <c r="AE943" s="5">
        <v>126221.3</v>
      </c>
      <c r="AF943" s="5">
        <v>32183.11</v>
      </c>
      <c r="AG943" s="5">
        <v>9759.65</v>
      </c>
      <c r="AH943" s="5">
        <v>2465</v>
      </c>
      <c r="AI943" s="5">
        <v>3200</v>
      </c>
      <c r="AJ943">
        <v>0</v>
      </c>
      <c r="AK943" s="5">
        <v>0</v>
      </c>
      <c r="AL943" s="5">
        <v>2036.63</v>
      </c>
      <c r="AM943" s="5">
        <v>44070.74</v>
      </c>
      <c r="AN943">
        <v>4</v>
      </c>
      <c r="AO943">
        <v>4</v>
      </c>
      <c r="AP943" t="str">
        <f t="shared" si="131"/>
        <v>Yes</v>
      </c>
      <c r="AQ943">
        <v>1</v>
      </c>
      <c r="AR943" s="5">
        <f t="shared" si="132"/>
        <v>1903846.27</v>
      </c>
      <c r="AS943" s="5">
        <f t="shared" si="133"/>
        <v>502851.35</v>
      </c>
      <c r="AT943" t="s">
        <v>59</v>
      </c>
      <c r="AU943" t="s">
        <v>6164</v>
      </c>
      <c r="AV943" t="s">
        <v>6165</v>
      </c>
      <c r="AW943" t="s">
        <v>6166</v>
      </c>
      <c r="AX943" t="s">
        <v>6184</v>
      </c>
      <c r="AY943">
        <v>70</v>
      </c>
      <c r="AZ943">
        <v>0</v>
      </c>
      <c r="BA943">
        <v>22</v>
      </c>
      <c r="BB943" t="s">
        <v>6180</v>
      </c>
      <c r="BC943">
        <v>0</v>
      </c>
      <c r="BD943">
        <v>0</v>
      </c>
      <c r="BE943" t="s">
        <v>6169</v>
      </c>
      <c r="BF943" t="s">
        <v>6170</v>
      </c>
      <c r="BG943">
        <v>0</v>
      </c>
      <c r="BH943" t="s">
        <v>6171</v>
      </c>
      <c r="BI943">
        <v>47</v>
      </c>
      <c r="BJ943" t="s">
        <v>6172</v>
      </c>
      <c r="BK943">
        <v>0</v>
      </c>
      <c r="BL943">
        <v>78</v>
      </c>
      <c r="BM943" s="3">
        <f t="shared" si="134"/>
        <v>0.91025641025641024</v>
      </c>
    </row>
    <row r="944" spans="1:65">
      <c r="A944" t="s">
        <v>1072</v>
      </c>
      <c r="B944" s="2">
        <v>45713</v>
      </c>
      <c r="C944" t="s">
        <v>47</v>
      </c>
      <c r="D944" t="s">
        <v>630</v>
      </c>
      <c r="E944">
        <v>2</v>
      </c>
      <c r="F944" t="s">
        <v>72</v>
      </c>
      <c r="G944" t="s">
        <v>79</v>
      </c>
      <c r="H944" t="s">
        <v>86</v>
      </c>
      <c r="I944" t="s">
        <v>52</v>
      </c>
      <c r="J944" t="s">
        <v>65</v>
      </c>
      <c r="K944" t="s">
        <v>66</v>
      </c>
      <c r="L944" t="s">
        <v>92</v>
      </c>
      <c r="M944" t="s">
        <v>56</v>
      </c>
      <c r="N944" t="s">
        <v>76</v>
      </c>
      <c r="O944" t="s">
        <v>70</v>
      </c>
      <c r="P944">
        <v>50</v>
      </c>
      <c r="Q944">
        <v>51</v>
      </c>
      <c r="R944">
        <v>51</v>
      </c>
      <c r="S944">
        <v>1</v>
      </c>
      <c r="T944">
        <f t="shared" si="126"/>
        <v>50</v>
      </c>
      <c r="U944">
        <v>48</v>
      </c>
      <c r="V944">
        <f t="shared" si="127"/>
        <v>2</v>
      </c>
      <c r="W944" s="3">
        <f t="shared" si="128"/>
        <v>1.9607843137254902E-2</v>
      </c>
      <c r="X944">
        <v>22</v>
      </c>
      <c r="Y944" s="4">
        <v>3.1</v>
      </c>
      <c r="Z944" s="4">
        <v>1.4</v>
      </c>
      <c r="AA944" s="5">
        <v>48780.2</v>
      </c>
      <c r="AB944" s="5">
        <f t="shared" si="129"/>
        <v>2341449.6</v>
      </c>
      <c r="AC944" s="5">
        <v>35125.93</v>
      </c>
      <c r="AD944" s="5">
        <f t="shared" si="130"/>
        <v>1791422.43</v>
      </c>
      <c r="AE944" s="5">
        <v>118033.11</v>
      </c>
      <c r="AF944" s="5">
        <v>30923.52</v>
      </c>
      <c r="AG944" s="5">
        <v>9264.5300000000007</v>
      </c>
      <c r="AH944" s="5">
        <v>2030</v>
      </c>
      <c r="AI944" s="5">
        <v>4600</v>
      </c>
      <c r="AJ944">
        <v>0</v>
      </c>
      <c r="AK944" s="5">
        <v>0</v>
      </c>
      <c r="AL944" s="5">
        <v>1922.98</v>
      </c>
      <c r="AM944" s="5">
        <v>29587.22</v>
      </c>
      <c r="AN944">
        <v>4</v>
      </c>
      <c r="AO944">
        <v>4</v>
      </c>
      <c r="AP944" t="str">
        <f t="shared" si="131"/>
        <v>Yes</v>
      </c>
      <c r="AQ944">
        <v>1</v>
      </c>
      <c r="AR944" s="5">
        <f t="shared" si="132"/>
        <v>1987783.79</v>
      </c>
      <c r="AS944" s="5">
        <f t="shared" si="133"/>
        <v>353665.81</v>
      </c>
      <c r="AT944" t="s">
        <v>59</v>
      </c>
      <c r="AU944" t="s">
        <v>6164</v>
      </c>
      <c r="AV944" t="s">
        <v>6165</v>
      </c>
      <c r="AW944" t="s">
        <v>6166</v>
      </c>
      <c r="AX944" t="s">
        <v>6184</v>
      </c>
      <c r="AY944">
        <v>53</v>
      </c>
      <c r="AZ944">
        <v>0</v>
      </c>
      <c r="BA944">
        <v>17</v>
      </c>
      <c r="BB944" t="s">
        <v>6198</v>
      </c>
      <c r="BC944">
        <v>0</v>
      </c>
      <c r="BD944">
        <v>0</v>
      </c>
      <c r="BE944" t="s">
        <v>6169</v>
      </c>
      <c r="BF944" t="s">
        <v>6170</v>
      </c>
      <c r="BG944">
        <v>0</v>
      </c>
      <c r="BH944" t="s">
        <v>6171</v>
      </c>
      <c r="BI944">
        <v>33</v>
      </c>
      <c r="BJ944" t="s">
        <v>6172</v>
      </c>
      <c r="BK944">
        <v>0</v>
      </c>
      <c r="BL944">
        <v>59</v>
      </c>
      <c r="BM944" s="3">
        <f t="shared" si="134"/>
        <v>0.86440677966101698</v>
      </c>
    </row>
    <row r="945" spans="1:65">
      <c r="A945" t="s">
        <v>1073</v>
      </c>
      <c r="B945" s="2">
        <v>45713</v>
      </c>
      <c r="C945" t="s">
        <v>47</v>
      </c>
      <c r="D945" t="s">
        <v>630</v>
      </c>
      <c r="E945">
        <v>2</v>
      </c>
      <c r="F945" t="s">
        <v>72</v>
      </c>
      <c r="G945" t="s">
        <v>79</v>
      </c>
      <c r="H945" t="s">
        <v>159</v>
      </c>
      <c r="I945" t="s">
        <v>64</v>
      </c>
      <c r="J945" t="s">
        <v>81</v>
      </c>
      <c r="K945" t="s">
        <v>75</v>
      </c>
      <c r="L945" t="s">
        <v>55</v>
      </c>
      <c r="M945" t="s">
        <v>56</v>
      </c>
      <c r="N945" t="s">
        <v>94</v>
      </c>
      <c r="O945" t="s">
        <v>58</v>
      </c>
      <c r="P945">
        <v>37</v>
      </c>
      <c r="Q945">
        <v>38</v>
      </c>
      <c r="R945">
        <v>39</v>
      </c>
      <c r="S945">
        <v>1</v>
      </c>
      <c r="T945">
        <f t="shared" si="126"/>
        <v>38</v>
      </c>
      <c r="U945">
        <v>36</v>
      </c>
      <c r="V945">
        <f t="shared" si="127"/>
        <v>2</v>
      </c>
      <c r="W945" s="3">
        <f t="shared" si="128"/>
        <v>2.564102564102564E-2</v>
      </c>
      <c r="X945">
        <v>26</v>
      </c>
      <c r="Y945" s="4">
        <v>5</v>
      </c>
      <c r="Z945" s="4">
        <v>1.8</v>
      </c>
      <c r="AA945" s="5">
        <v>77063.64</v>
      </c>
      <c r="AB945" s="5">
        <f t="shared" si="129"/>
        <v>2774291.04</v>
      </c>
      <c r="AC945" s="5">
        <v>53403.01</v>
      </c>
      <c r="AD945" s="5">
        <f t="shared" si="130"/>
        <v>2082717.39</v>
      </c>
      <c r="AE945" s="5">
        <v>117235.34</v>
      </c>
      <c r="AF945" s="5">
        <v>32563.68</v>
      </c>
      <c r="AG945" s="5">
        <v>9352.83</v>
      </c>
      <c r="AH945" s="5">
        <v>2610</v>
      </c>
      <c r="AI945" s="5">
        <v>6800</v>
      </c>
      <c r="AJ945">
        <v>0</v>
      </c>
      <c r="AK945" s="5">
        <v>0</v>
      </c>
      <c r="AL945" s="5">
        <v>2858.81</v>
      </c>
      <c r="AM945" s="5">
        <v>25043.49</v>
      </c>
      <c r="AN945">
        <v>4</v>
      </c>
      <c r="AO945">
        <v>5</v>
      </c>
      <c r="AP945" t="str">
        <f t="shared" si="131"/>
        <v>No</v>
      </c>
      <c r="AQ945">
        <v>1</v>
      </c>
      <c r="AR945" s="5">
        <f t="shared" si="132"/>
        <v>2279181.54</v>
      </c>
      <c r="AS945" s="5">
        <f t="shared" si="133"/>
        <v>495109.5</v>
      </c>
      <c r="AT945" t="s">
        <v>59</v>
      </c>
      <c r="AU945" t="s">
        <v>6164</v>
      </c>
      <c r="AV945" t="s">
        <v>6165</v>
      </c>
      <c r="AW945" t="s">
        <v>6166</v>
      </c>
      <c r="AX945" t="s">
        <v>6184</v>
      </c>
      <c r="AY945">
        <v>43</v>
      </c>
      <c r="AZ945">
        <v>3</v>
      </c>
      <c r="BA945">
        <v>15</v>
      </c>
      <c r="BB945" t="s">
        <v>6185</v>
      </c>
      <c r="BC945">
        <v>0</v>
      </c>
      <c r="BD945">
        <v>1</v>
      </c>
      <c r="BE945" t="s">
        <v>6188</v>
      </c>
      <c r="BF945" t="s">
        <v>6170</v>
      </c>
      <c r="BG945">
        <v>0</v>
      </c>
      <c r="BH945" t="s">
        <v>6171</v>
      </c>
      <c r="BI945">
        <v>34</v>
      </c>
      <c r="BJ945" t="s">
        <v>6172</v>
      </c>
      <c r="BK945">
        <v>0</v>
      </c>
      <c r="BL945">
        <v>49</v>
      </c>
      <c r="BM945" s="3">
        <f t="shared" si="134"/>
        <v>0.79591836734693877</v>
      </c>
    </row>
    <row r="946" spans="1:65">
      <c r="A946" t="s">
        <v>1074</v>
      </c>
      <c r="B946" s="2">
        <v>45713</v>
      </c>
      <c r="C946" t="s">
        <v>47</v>
      </c>
      <c r="D946" t="s">
        <v>630</v>
      </c>
      <c r="E946">
        <v>2</v>
      </c>
      <c r="F946" t="s">
        <v>78</v>
      </c>
      <c r="G946" t="s">
        <v>62</v>
      </c>
      <c r="H946" t="s">
        <v>168</v>
      </c>
      <c r="I946" t="s">
        <v>52</v>
      </c>
      <c r="J946" t="s">
        <v>53</v>
      </c>
      <c r="K946" t="s">
        <v>75</v>
      </c>
      <c r="L946" t="s">
        <v>92</v>
      </c>
      <c r="M946" t="s">
        <v>56</v>
      </c>
      <c r="N946" t="s">
        <v>109</v>
      </c>
      <c r="O946" t="s">
        <v>58</v>
      </c>
      <c r="P946">
        <v>55</v>
      </c>
      <c r="Q946">
        <v>59</v>
      </c>
      <c r="R946">
        <v>57</v>
      </c>
      <c r="S946">
        <v>2</v>
      </c>
      <c r="T946">
        <f t="shared" si="126"/>
        <v>55</v>
      </c>
      <c r="U946">
        <v>54</v>
      </c>
      <c r="V946">
        <f t="shared" si="127"/>
        <v>1</v>
      </c>
      <c r="W946" s="3">
        <f t="shared" si="128"/>
        <v>3.5087719298245612E-2</v>
      </c>
      <c r="X946">
        <v>37</v>
      </c>
      <c r="Y946" s="4">
        <v>1.5</v>
      </c>
      <c r="Z946" s="4">
        <v>2.2000000000000002</v>
      </c>
      <c r="AA946" s="5">
        <v>35953.4</v>
      </c>
      <c r="AB946" s="5">
        <f t="shared" si="129"/>
        <v>1941483.6</v>
      </c>
      <c r="AC946" s="5">
        <v>23715.37</v>
      </c>
      <c r="AD946" s="5">
        <f t="shared" si="130"/>
        <v>1351776.09</v>
      </c>
      <c r="AE946" s="5">
        <v>103451.52</v>
      </c>
      <c r="AF946" s="5">
        <v>28474.799999999999</v>
      </c>
      <c r="AG946" s="5">
        <v>11313.84</v>
      </c>
      <c r="AH946" s="5">
        <v>3190</v>
      </c>
      <c r="AI946" s="5">
        <v>6400</v>
      </c>
      <c r="AJ946">
        <v>0</v>
      </c>
      <c r="AK946" s="5">
        <v>0</v>
      </c>
      <c r="AL946" s="5">
        <v>680.88</v>
      </c>
      <c r="AM946" s="5">
        <v>83355.679999999993</v>
      </c>
      <c r="AN946">
        <v>8</v>
      </c>
      <c r="AO946">
        <v>7</v>
      </c>
      <c r="AP946" t="str">
        <f t="shared" si="131"/>
        <v>Yes</v>
      </c>
      <c r="AQ946">
        <v>1</v>
      </c>
      <c r="AR946" s="5">
        <f t="shared" si="132"/>
        <v>1588642.81</v>
      </c>
      <c r="AS946" s="5">
        <f t="shared" si="133"/>
        <v>352840.79</v>
      </c>
      <c r="AT946" t="s">
        <v>59</v>
      </c>
      <c r="AU946" t="s">
        <v>6164</v>
      </c>
      <c r="AV946" t="s">
        <v>6165</v>
      </c>
      <c r="AW946" t="s">
        <v>6166</v>
      </c>
      <c r="AX946" t="s">
        <v>6167</v>
      </c>
      <c r="AY946">
        <v>55</v>
      </c>
      <c r="AZ946">
        <v>0</v>
      </c>
      <c r="BA946">
        <v>15</v>
      </c>
      <c r="BB946" t="s">
        <v>6191</v>
      </c>
      <c r="BC946">
        <v>0</v>
      </c>
      <c r="BD946">
        <v>0</v>
      </c>
      <c r="BE946" t="s">
        <v>6169</v>
      </c>
      <c r="BF946" t="s">
        <v>6170</v>
      </c>
      <c r="BG946">
        <v>1</v>
      </c>
      <c r="BH946" t="s">
        <v>6179</v>
      </c>
      <c r="BI946">
        <v>46</v>
      </c>
      <c r="BJ946" t="s">
        <v>6172</v>
      </c>
      <c r="BK946">
        <v>0</v>
      </c>
      <c r="BL946">
        <v>70</v>
      </c>
      <c r="BM946" s="3">
        <f t="shared" si="134"/>
        <v>0.81428571428571428</v>
      </c>
    </row>
    <row r="947" spans="1:65">
      <c r="A947" t="s">
        <v>1075</v>
      </c>
      <c r="B947" s="2">
        <v>45713</v>
      </c>
      <c r="C947" t="s">
        <v>47</v>
      </c>
      <c r="D947" t="s">
        <v>630</v>
      </c>
      <c r="E947">
        <v>2</v>
      </c>
      <c r="F947" t="s">
        <v>72</v>
      </c>
      <c r="G947" t="s">
        <v>79</v>
      </c>
      <c r="H947" t="s">
        <v>102</v>
      </c>
      <c r="I947" t="s">
        <v>64</v>
      </c>
      <c r="J947" t="s">
        <v>65</v>
      </c>
      <c r="K947" t="s">
        <v>66</v>
      </c>
      <c r="L947" t="s">
        <v>92</v>
      </c>
      <c r="M947" t="s">
        <v>56</v>
      </c>
      <c r="N947" t="s">
        <v>57</v>
      </c>
      <c r="O947" t="s">
        <v>82</v>
      </c>
      <c r="P947">
        <v>55</v>
      </c>
      <c r="Q947">
        <v>55</v>
      </c>
      <c r="R947">
        <v>56</v>
      </c>
      <c r="S947">
        <v>1</v>
      </c>
      <c r="T947">
        <f t="shared" si="126"/>
        <v>55</v>
      </c>
      <c r="U947">
        <v>54</v>
      </c>
      <c r="V947">
        <f t="shared" si="127"/>
        <v>1</v>
      </c>
      <c r="W947" s="3">
        <f t="shared" si="128"/>
        <v>1.7857142857142856E-2</v>
      </c>
      <c r="X947">
        <v>16</v>
      </c>
      <c r="Y947" s="4">
        <v>6.6</v>
      </c>
      <c r="Z947" s="4">
        <v>1.2</v>
      </c>
      <c r="AA947" s="5">
        <v>49388.22</v>
      </c>
      <c r="AB947" s="5">
        <f t="shared" si="129"/>
        <v>2666963.88</v>
      </c>
      <c r="AC947" s="5">
        <v>35379.599999999999</v>
      </c>
      <c r="AD947" s="5">
        <f t="shared" si="130"/>
        <v>1981257.6</v>
      </c>
      <c r="AE947" s="5">
        <v>120906.97</v>
      </c>
      <c r="AF947" s="5">
        <v>34974.99</v>
      </c>
      <c r="AG947" s="5">
        <v>8554.92</v>
      </c>
      <c r="AH947" s="5">
        <v>1740</v>
      </c>
      <c r="AI947" s="5">
        <v>4600</v>
      </c>
      <c r="AJ947">
        <v>0</v>
      </c>
      <c r="AK947" s="5">
        <v>0</v>
      </c>
      <c r="AL947" s="5">
        <v>942.22</v>
      </c>
      <c r="AM947" s="5">
        <v>39583.24</v>
      </c>
      <c r="AN947">
        <v>4</v>
      </c>
      <c r="AO947">
        <v>5</v>
      </c>
      <c r="AP947" t="str">
        <f t="shared" si="131"/>
        <v>No</v>
      </c>
      <c r="AQ947">
        <v>2</v>
      </c>
      <c r="AR947" s="5">
        <f t="shared" si="132"/>
        <v>2192559.94</v>
      </c>
      <c r="AS947" s="5">
        <f t="shared" si="133"/>
        <v>474403.94</v>
      </c>
      <c r="AT947" t="s">
        <v>59</v>
      </c>
      <c r="AU947" t="s">
        <v>6164</v>
      </c>
      <c r="AV947" t="s">
        <v>6165</v>
      </c>
      <c r="AW947" t="s">
        <v>6166</v>
      </c>
      <c r="AX947" t="s">
        <v>6184</v>
      </c>
      <c r="AY947">
        <v>55</v>
      </c>
      <c r="AZ947">
        <v>0</v>
      </c>
      <c r="BA947">
        <v>15</v>
      </c>
      <c r="BB947" t="s">
        <v>6198</v>
      </c>
      <c r="BC947">
        <v>1</v>
      </c>
      <c r="BD947">
        <v>0</v>
      </c>
      <c r="BE947" t="s">
        <v>6178</v>
      </c>
      <c r="BF947" t="s">
        <v>6170</v>
      </c>
      <c r="BG947">
        <v>0</v>
      </c>
      <c r="BH947" t="s">
        <v>6171</v>
      </c>
      <c r="BI947">
        <v>12</v>
      </c>
      <c r="BJ947" t="s">
        <v>6172</v>
      </c>
      <c r="BK947">
        <v>0</v>
      </c>
      <c r="BL947">
        <v>62</v>
      </c>
      <c r="BM947" s="3">
        <f t="shared" si="134"/>
        <v>0.90322580645161288</v>
      </c>
    </row>
    <row r="948" spans="1:65">
      <c r="A948" t="s">
        <v>1076</v>
      </c>
      <c r="B948" s="2">
        <v>45713</v>
      </c>
      <c r="C948" t="s">
        <v>47</v>
      </c>
      <c r="D948" t="s">
        <v>630</v>
      </c>
      <c r="E948">
        <v>2</v>
      </c>
      <c r="F948" t="s">
        <v>78</v>
      </c>
      <c r="G948" t="s">
        <v>62</v>
      </c>
      <c r="H948" t="s">
        <v>91</v>
      </c>
      <c r="I948" t="s">
        <v>74</v>
      </c>
      <c r="J948" t="s">
        <v>65</v>
      </c>
      <c r="K948" t="s">
        <v>54</v>
      </c>
      <c r="L948" t="s">
        <v>67</v>
      </c>
      <c r="M948" t="s">
        <v>68</v>
      </c>
      <c r="N948" t="s">
        <v>94</v>
      </c>
      <c r="O948" t="s">
        <v>82</v>
      </c>
      <c r="P948">
        <v>44</v>
      </c>
      <c r="Q948">
        <v>45</v>
      </c>
      <c r="R948">
        <v>45</v>
      </c>
      <c r="S948">
        <v>2</v>
      </c>
      <c r="T948">
        <f t="shared" si="126"/>
        <v>43</v>
      </c>
      <c r="U948">
        <v>43</v>
      </c>
      <c r="V948">
        <f t="shared" si="127"/>
        <v>0</v>
      </c>
      <c r="W948" s="3">
        <f t="shared" si="128"/>
        <v>4.4444444444444446E-2</v>
      </c>
      <c r="X948">
        <v>50</v>
      </c>
      <c r="Y948" s="4">
        <v>7.5</v>
      </c>
      <c r="Z948" s="4">
        <v>2.2000000000000002</v>
      </c>
      <c r="AA948" s="5">
        <v>56764.26</v>
      </c>
      <c r="AB948" s="5">
        <f t="shared" si="129"/>
        <v>2440863.1800000002</v>
      </c>
      <c r="AC948" s="5">
        <v>32549.32</v>
      </c>
      <c r="AD948" s="5">
        <f t="shared" si="130"/>
        <v>1464719.4</v>
      </c>
      <c r="AE948" s="5">
        <v>98579.26</v>
      </c>
      <c r="AF948" s="5">
        <v>31023.63</v>
      </c>
      <c r="AG948" s="5">
        <v>10960.92</v>
      </c>
      <c r="AH948" s="5">
        <v>3190</v>
      </c>
      <c r="AI948" s="5">
        <v>9200</v>
      </c>
      <c r="AJ948">
        <v>1</v>
      </c>
      <c r="AK948" s="5">
        <v>13929.71</v>
      </c>
      <c r="AL948" s="5">
        <v>0</v>
      </c>
      <c r="AM948" s="5">
        <v>28068.53</v>
      </c>
      <c r="AN948">
        <v>4</v>
      </c>
      <c r="AO948">
        <v>3</v>
      </c>
      <c r="AP948" t="str">
        <f t="shared" si="131"/>
        <v>Yes</v>
      </c>
      <c r="AQ948">
        <v>1</v>
      </c>
      <c r="AR948" s="5">
        <f t="shared" si="132"/>
        <v>1659671.45</v>
      </c>
      <c r="AS948" s="5">
        <f t="shared" si="133"/>
        <v>781191.73</v>
      </c>
      <c r="AT948" t="s">
        <v>116</v>
      </c>
      <c r="AU948" t="s">
        <v>6189</v>
      </c>
      <c r="AV948" t="s">
        <v>6201</v>
      </c>
      <c r="AW948" t="s">
        <v>6175</v>
      </c>
      <c r="AX948" t="s">
        <v>6202</v>
      </c>
      <c r="AY948">
        <v>44</v>
      </c>
      <c r="AZ948">
        <v>0</v>
      </c>
      <c r="BA948">
        <v>0</v>
      </c>
      <c r="BB948" t="s">
        <v>6168</v>
      </c>
      <c r="BC948">
        <v>0</v>
      </c>
      <c r="BD948">
        <v>0</v>
      </c>
      <c r="BE948" t="s">
        <v>6169</v>
      </c>
      <c r="BF948" t="s">
        <v>6176</v>
      </c>
      <c r="BG948">
        <v>3</v>
      </c>
      <c r="BH948" t="s">
        <v>6197</v>
      </c>
      <c r="BI948">
        <v>60</v>
      </c>
      <c r="BJ948" t="s">
        <v>6193</v>
      </c>
      <c r="BK948">
        <v>0</v>
      </c>
      <c r="BL948">
        <v>62</v>
      </c>
      <c r="BM948" s="3">
        <f t="shared" si="134"/>
        <v>0.72580645161290325</v>
      </c>
    </row>
    <row r="949" spans="1:65">
      <c r="A949" t="s">
        <v>1077</v>
      </c>
      <c r="B949" s="2">
        <v>45713</v>
      </c>
      <c r="C949" t="s">
        <v>47</v>
      </c>
      <c r="D949" t="s">
        <v>630</v>
      </c>
      <c r="E949">
        <v>2</v>
      </c>
      <c r="F949" t="s">
        <v>72</v>
      </c>
      <c r="G949" t="s">
        <v>50</v>
      </c>
      <c r="H949" t="s">
        <v>73</v>
      </c>
      <c r="I949" t="s">
        <v>64</v>
      </c>
      <c r="J949" t="s">
        <v>81</v>
      </c>
      <c r="K949" t="s">
        <v>75</v>
      </c>
      <c r="L949" t="s">
        <v>87</v>
      </c>
      <c r="M949" t="s">
        <v>56</v>
      </c>
      <c r="N949" t="s">
        <v>109</v>
      </c>
      <c r="O949" t="s">
        <v>82</v>
      </c>
      <c r="P949">
        <v>39</v>
      </c>
      <c r="Q949">
        <v>39</v>
      </c>
      <c r="R949">
        <v>38</v>
      </c>
      <c r="S949">
        <v>1</v>
      </c>
      <c r="T949">
        <f t="shared" si="126"/>
        <v>37</v>
      </c>
      <c r="U949">
        <v>37</v>
      </c>
      <c r="V949">
        <f t="shared" si="127"/>
        <v>0</v>
      </c>
      <c r="W949" s="3">
        <f t="shared" si="128"/>
        <v>2.6315789473684209E-2</v>
      </c>
      <c r="X949">
        <v>11</v>
      </c>
      <c r="Y949" s="4">
        <v>0.7</v>
      </c>
      <c r="Z949" s="4">
        <v>0.8</v>
      </c>
      <c r="AA949" s="5">
        <v>77947.61</v>
      </c>
      <c r="AB949" s="5">
        <f t="shared" si="129"/>
        <v>2884061.57</v>
      </c>
      <c r="AC949" s="5">
        <v>54173.94</v>
      </c>
      <c r="AD949" s="5">
        <f t="shared" si="130"/>
        <v>2058609.72</v>
      </c>
      <c r="AE949" s="5">
        <v>111847.52</v>
      </c>
      <c r="AF949" s="5">
        <v>30611.38</v>
      </c>
      <c r="AG949" s="5">
        <v>7808.45</v>
      </c>
      <c r="AH949" s="5">
        <v>1160</v>
      </c>
      <c r="AI949" s="5">
        <v>6800</v>
      </c>
      <c r="AJ949">
        <v>0</v>
      </c>
      <c r="AK949" s="5">
        <v>0</v>
      </c>
      <c r="AL949" s="5">
        <v>0</v>
      </c>
      <c r="AM949" s="5">
        <v>60567.8</v>
      </c>
      <c r="AN949">
        <v>8</v>
      </c>
      <c r="AO949">
        <v>11</v>
      </c>
      <c r="AP949" t="str">
        <f t="shared" si="131"/>
        <v>No</v>
      </c>
      <c r="AQ949">
        <v>2</v>
      </c>
      <c r="AR949" s="5">
        <f t="shared" si="132"/>
        <v>2277404.87</v>
      </c>
      <c r="AS949" s="5">
        <f t="shared" si="133"/>
        <v>606656.69999999995</v>
      </c>
      <c r="AT949" t="s">
        <v>59</v>
      </c>
      <c r="AU949" t="s">
        <v>6164</v>
      </c>
      <c r="AV949" t="s">
        <v>6165</v>
      </c>
      <c r="AW949" t="s">
        <v>6166</v>
      </c>
      <c r="AX949" t="s">
        <v>6167</v>
      </c>
      <c r="AY949">
        <v>40</v>
      </c>
      <c r="AZ949">
        <v>0</v>
      </c>
      <c r="BA949">
        <v>0</v>
      </c>
      <c r="BB949" t="s">
        <v>6168</v>
      </c>
      <c r="BC949">
        <v>3</v>
      </c>
      <c r="BD949">
        <v>0</v>
      </c>
      <c r="BE949" t="s">
        <v>6178</v>
      </c>
      <c r="BF949" t="s">
        <v>6170</v>
      </c>
      <c r="BG949">
        <v>0</v>
      </c>
      <c r="BH949" t="s">
        <v>6171</v>
      </c>
      <c r="BI949">
        <v>10</v>
      </c>
      <c r="BJ949" t="s">
        <v>6172</v>
      </c>
      <c r="BK949">
        <v>0</v>
      </c>
      <c r="BL949">
        <v>49</v>
      </c>
      <c r="BM949" s="3">
        <f t="shared" si="134"/>
        <v>0.77551020408163263</v>
      </c>
    </row>
    <row r="950" spans="1:65">
      <c r="A950" t="s">
        <v>1078</v>
      </c>
      <c r="B950" s="2">
        <v>45713</v>
      </c>
      <c r="C950" t="s">
        <v>47</v>
      </c>
      <c r="D950" t="s">
        <v>630</v>
      </c>
      <c r="E950">
        <v>2</v>
      </c>
      <c r="F950" t="s">
        <v>61</v>
      </c>
      <c r="G950" t="s">
        <v>50</v>
      </c>
      <c r="H950" t="s">
        <v>157</v>
      </c>
      <c r="I950" t="s">
        <v>64</v>
      </c>
      <c r="J950" t="s">
        <v>53</v>
      </c>
      <c r="K950" t="s">
        <v>75</v>
      </c>
      <c r="L950" t="s">
        <v>92</v>
      </c>
      <c r="M950" t="s">
        <v>56</v>
      </c>
      <c r="N950" t="s">
        <v>109</v>
      </c>
      <c r="O950" t="s">
        <v>82</v>
      </c>
      <c r="P950">
        <v>71</v>
      </c>
      <c r="Q950">
        <v>73</v>
      </c>
      <c r="R950">
        <v>74</v>
      </c>
      <c r="S950">
        <v>2</v>
      </c>
      <c r="T950">
        <f t="shared" si="126"/>
        <v>72</v>
      </c>
      <c r="U950">
        <v>69</v>
      </c>
      <c r="V950">
        <f t="shared" si="127"/>
        <v>3</v>
      </c>
      <c r="W950" s="3">
        <f t="shared" si="128"/>
        <v>2.7027027027027029E-2</v>
      </c>
      <c r="X950">
        <v>23</v>
      </c>
      <c r="Y950" s="4">
        <v>4</v>
      </c>
      <c r="Z950" s="4">
        <v>1.6</v>
      </c>
      <c r="AA950" s="5">
        <v>36405.99</v>
      </c>
      <c r="AB950" s="5">
        <f t="shared" si="129"/>
        <v>2512013.31</v>
      </c>
      <c r="AC950" s="5">
        <v>23705.41</v>
      </c>
      <c r="AD950" s="5">
        <f t="shared" si="130"/>
        <v>1754200.34</v>
      </c>
      <c r="AE950" s="5">
        <v>122534.66</v>
      </c>
      <c r="AF950" s="5">
        <v>31170.03</v>
      </c>
      <c r="AG950" s="5">
        <v>9230.7800000000007</v>
      </c>
      <c r="AH950" s="5">
        <v>2320</v>
      </c>
      <c r="AI950" s="5">
        <v>6400</v>
      </c>
      <c r="AJ950">
        <v>0</v>
      </c>
      <c r="AK950" s="5">
        <v>0</v>
      </c>
      <c r="AL950" s="5">
        <v>1973.14</v>
      </c>
      <c r="AM950" s="5">
        <v>112426.01</v>
      </c>
      <c r="AN950">
        <v>8</v>
      </c>
      <c r="AO950">
        <v>10</v>
      </c>
      <c r="AP950" t="str">
        <f t="shared" si="131"/>
        <v>No</v>
      </c>
      <c r="AQ950">
        <v>2</v>
      </c>
      <c r="AR950" s="5">
        <f t="shared" si="132"/>
        <v>2040254.96</v>
      </c>
      <c r="AS950" s="5">
        <f t="shared" si="133"/>
        <v>471758.35</v>
      </c>
      <c r="AT950" t="s">
        <v>59</v>
      </c>
      <c r="AU950" t="s">
        <v>6164</v>
      </c>
      <c r="AV950" t="s">
        <v>6165</v>
      </c>
      <c r="AW950" t="s">
        <v>6166</v>
      </c>
      <c r="AX950" t="s">
        <v>6184</v>
      </c>
      <c r="AY950">
        <v>75</v>
      </c>
      <c r="AZ950">
        <v>4</v>
      </c>
      <c r="BA950">
        <v>23</v>
      </c>
      <c r="BB950" t="s">
        <v>6185</v>
      </c>
      <c r="BC950">
        <v>2</v>
      </c>
      <c r="BD950">
        <v>0</v>
      </c>
      <c r="BE950" t="s">
        <v>6178</v>
      </c>
      <c r="BF950" t="s">
        <v>6170</v>
      </c>
      <c r="BG950">
        <v>0</v>
      </c>
      <c r="BH950" t="s">
        <v>6171</v>
      </c>
      <c r="BI950">
        <v>59</v>
      </c>
      <c r="BJ950" t="s">
        <v>6187</v>
      </c>
      <c r="BK950">
        <v>0</v>
      </c>
      <c r="BL950">
        <v>79</v>
      </c>
      <c r="BM950" s="3">
        <f t="shared" si="134"/>
        <v>0.93670886075949367</v>
      </c>
    </row>
    <row r="951" spans="1:65">
      <c r="A951" t="s">
        <v>1079</v>
      </c>
      <c r="B951" s="2">
        <v>45713</v>
      </c>
      <c r="C951" t="s">
        <v>47</v>
      </c>
      <c r="D951" t="s">
        <v>630</v>
      </c>
      <c r="E951">
        <v>2</v>
      </c>
      <c r="F951" t="s">
        <v>61</v>
      </c>
      <c r="G951" t="s">
        <v>50</v>
      </c>
      <c r="H951" t="s">
        <v>170</v>
      </c>
      <c r="I951" t="s">
        <v>64</v>
      </c>
      <c r="J951" t="s">
        <v>65</v>
      </c>
      <c r="K951" t="s">
        <v>75</v>
      </c>
      <c r="L951" t="s">
        <v>87</v>
      </c>
      <c r="M951" t="s">
        <v>56</v>
      </c>
      <c r="N951" t="s">
        <v>69</v>
      </c>
      <c r="O951" t="s">
        <v>58</v>
      </c>
      <c r="P951">
        <v>47</v>
      </c>
      <c r="Q951">
        <v>50</v>
      </c>
      <c r="R951">
        <v>50</v>
      </c>
      <c r="S951">
        <v>1</v>
      </c>
      <c r="T951">
        <f t="shared" si="126"/>
        <v>49</v>
      </c>
      <c r="U951">
        <v>46</v>
      </c>
      <c r="V951">
        <f t="shared" si="127"/>
        <v>3</v>
      </c>
      <c r="W951" s="3">
        <f t="shared" si="128"/>
        <v>0.02</v>
      </c>
      <c r="X951">
        <v>16</v>
      </c>
      <c r="Y951" s="4">
        <v>5.4</v>
      </c>
      <c r="Z951" s="4">
        <v>1</v>
      </c>
      <c r="AA951" s="5">
        <v>51798.36</v>
      </c>
      <c r="AB951" s="5">
        <f t="shared" si="129"/>
        <v>2382724.56</v>
      </c>
      <c r="AC951" s="5">
        <v>35765.339999999997</v>
      </c>
      <c r="AD951" s="5">
        <f t="shared" si="130"/>
        <v>1788267</v>
      </c>
      <c r="AE951" s="5">
        <v>107777.93</v>
      </c>
      <c r="AF951" s="5">
        <v>29374.28</v>
      </c>
      <c r="AG951" s="5">
        <v>8431.09</v>
      </c>
      <c r="AH951" s="5">
        <v>1450</v>
      </c>
      <c r="AI951" s="5">
        <v>4600</v>
      </c>
      <c r="AJ951">
        <v>0</v>
      </c>
      <c r="AK951" s="5">
        <v>0</v>
      </c>
      <c r="AL951" s="5">
        <v>2905.33</v>
      </c>
      <c r="AM951" s="5">
        <v>32021.439999999999</v>
      </c>
      <c r="AN951">
        <v>4</v>
      </c>
      <c r="AO951">
        <v>3</v>
      </c>
      <c r="AP951" t="str">
        <f t="shared" si="131"/>
        <v>Yes</v>
      </c>
      <c r="AQ951">
        <v>1</v>
      </c>
      <c r="AR951" s="5">
        <f t="shared" si="132"/>
        <v>1974827.07</v>
      </c>
      <c r="AS951" s="5">
        <f t="shared" si="133"/>
        <v>407897.49</v>
      </c>
      <c r="AT951" t="s">
        <v>59</v>
      </c>
      <c r="AU951" t="s">
        <v>6164</v>
      </c>
      <c r="AV951" t="s">
        <v>6165</v>
      </c>
      <c r="AW951" t="s">
        <v>6166</v>
      </c>
      <c r="AX951" t="s">
        <v>6184</v>
      </c>
      <c r="AY951">
        <v>47</v>
      </c>
      <c r="AZ951">
        <v>0</v>
      </c>
      <c r="BA951">
        <v>26</v>
      </c>
      <c r="BB951" t="s">
        <v>6180</v>
      </c>
      <c r="BC951">
        <v>0</v>
      </c>
      <c r="BD951">
        <v>0</v>
      </c>
      <c r="BE951" t="s">
        <v>6169</v>
      </c>
      <c r="BF951" t="s">
        <v>6170</v>
      </c>
      <c r="BG951">
        <v>0</v>
      </c>
      <c r="BH951" t="s">
        <v>6171</v>
      </c>
      <c r="BI951">
        <v>21</v>
      </c>
      <c r="BJ951" t="s">
        <v>6172</v>
      </c>
      <c r="BK951">
        <v>0</v>
      </c>
      <c r="BL951">
        <v>61</v>
      </c>
      <c r="BM951" s="3">
        <f t="shared" si="134"/>
        <v>0.81967213114754101</v>
      </c>
    </row>
    <row r="952" spans="1:65">
      <c r="A952" t="s">
        <v>1080</v>
      </c>
      <c r="B952" s="2">
        <v>45713</v>
      </c>
      <c r="C952" t="s">
        <v>47</v>
      </c>
      <c r="D952" t="s">
        <v>630</v>
      </c>
      <c r="E952">
        <v>2</v>
      </c>
      <c r="F952" t="s">
        <v>78</v>
      </c>
      <c r="G952" t="s">
        <v>50</v>
      </c>
      <c r="H952" t="s">
        <v>181</v>
      </c>
      <c r="I952" t="s">
        <v>64</v>
      </c>
      <c r="J952" t="s">
        <v>81</v>
      </c>
      <c r="K952" t="s">
        <v>66</v>
      </c>
      <c r="L952" t="s">
        <v>92</v>
      </c>
      <c r="M952" t="s">
        <v>56</v>
      </c>
      <c r="N952" t="s">
        <v>76</v>
      </c>
      <c r="O952" t="s">
        <v>82</v>
      </c>
      <c r="P952">
        <v>41</v>
      </c>
      <c r="Q952">
        <v>41</v>
      </c>
      <c r="R952">
        <v>39</v>
      </c>
      <c r="S952">
        <v>1</v>
      </c>
      <c r="T952">
        <f t="shared" si="126"/>
        <v>38</v>
      </c>
      <c r="U952">
        <v>38</v>
      </c>
      <c r="V952">
        <f t="shared" si="127"/>
        <v>0</v>
      </c>
      <c r="W952" s="3">
        <f t="shared" si="128"/>
        <v>2.564102564102564E-2</v>
      </c>
      <c r="X952">
        <v>27</v>
      </c>
      <c r="Y952" s="4">
        <v>7.4</v>
      </c>
      <c r="Z952" s="4">
        <v>1.4</v>
      </c>
      <c r="AA952" s="5">
        <v>73459.19</v>
      </c>
      <c r="AB952" s="5">
        <f t="shared" si="129"/>
        <v>2791449.22</v>
      </c>
      <c r="AC952" s="5">
        <v>53766.13</v>
      </c>
      <c r="AD952" s="5">
        <f t="shared" si="130"/>
        <v>2096879.07</v>
      </c>
      <c r="AE952" s="5">
        <v>117124.62</v>
      </c>
      <c r="AF952" s="5">
        <v>35677.18</v>
      </c>
      <c r="AG952" s="5">
        <v>8899.8700000000008</v>
      </c>
      <c r="AH952" s="5">
        <v>2030</v>
      </c>
      <c r="AI952" s="5">
        <v>6800</v>
      </c>
      <c r="AJ952">
        <v>0</v>
      </c>
      <c r="AK952" s="5">
        <v>0</v>
      </c>
      <c r="AL952" s="5">
        <v>0</v>
      </c>
      <c r="AM952" s="5">
        <v>26423.47</v>
      </c>
      <c r="AN952">
        <v>4</v>
      </c>
      <c r="AO952">
        <v>4</v>
      </c>
      <c r="AP952" t="str">
        <f t="shared" si="131"/>
        <v>Yes</v>
      </c>
      <c r="AQ952">
        <v>1</v>
      </c>
      <c r="AR952" s="5">
        <f t="shared" si="132"/>
        <v>2293834.21</v>
      </c>
      <c r="AS952" s="5">
        <f t="shared" si="133"/>
        <v>497615.01</v>
      </c>
      <c r="AT952" t="s">
        <v>59</v>
      </c>
      <c r="AU952" t="s">
        <v>6164</v>
      </c>
      <c r="AV952" t="s">
        <v>6165</v>
      </c>
      <c r="AW952" t="s">
        <v>6166</v>
      </c>
      <c r="AX952" t="s">
        <v>6167</v>
      </c>
      <c r="AY952">
        <v>42</v>
      </c>
      <c r="AZ952">
        <v>0</v>
      </c>
      <c r="BA952">
        <v>0</v>
      </c>
      <c r="BB952" t="s">
        <v>6168</v>
      </c>
      <c r="BC952">
        <v>0</v>
      </c>
      <c r="BD952">
        <v>0</v>
      </c>
      <c r="BE952" t="s">
        <v>6169</v>
      </c>
      <c r="BF952" t="s">
        <v>6170</v>
      </c>
      <c r="BG952">
        <v>1</v>
      </c>
      <c r="BH952" t="s">
        <v>6186</v>
      </c>
      <c r="BI952">
        <v>51</v>
      </c>
      <c r="BJ952" t="s">
        <v>6187</v>
      </c>
      <c r="BK952">
        <v>0</v>
      </c>
      <c r="BL952">
        <v>50</v>
      </c>
      <c r="BM952" s="3">
        <f t="shared" si="134"/>
        <v>0.78</v>
      </c>
    </row>
    <row r="953" spans="1:65">
      <c r="A953" t="s">
        <v>1081</v>
      </c>
      <c r="B953" s="2">
        <v>45713</v>
      </c>
      <c r="C953" t="s">
        <v>47</v>
      </c>
      <c r="D953" t="s">
        <v>630</v>
      </c>
      <c r="E953">
        <v>2</v>
      </c>
      <c r="F953" t="s">
        <v>78</v>
      </c>
      <c r="G953" t="s">
        <v>50</v>
      </c>
      <c r="H953" t="s">
        <v>185</v>
      </c>
      <c r="I953" t="s">
        <v>52</v>
      </c>
      <c r="J953" t="s">
        <v>81</v>
      </c>
      <c r="K953" t="s">
        <v>75</v>
      </c>
      <c r="L953" t="s">
        <v>87</v>
      </c>
      <c r="M953" t="s">
        <v>56</v>
      </c>
      <c r="N953" t="s">
        <v>109</v>
      </c>
      <c r="O953" t="s">
        <v>82</v>
      </c>
      <c r="P953">
        <v>33</v>
      </c>
      <c r="Q953">
        <v>34</v>
      </c>
      <c r="R953">
        <v>33</v>
      </c>
      <c r="S953">
        <v>1</v>
      </c>
      <c r="T953">
        <f t="shared" si="126"/>
        <v>32</v>
      </c>
      <c r="U953">
        <v>32</v>
      </c>
      <c r="V953">
        <f t="shared" si="127"/>
        <v>0</v>
      </c>
      <c r="W953" s="3">
        <f t="shared" si="128"/>
        <v>3.0303030303030304E-2</v>
      </c>
      <c r="X953">
        <v>47</v>
      </c>
      <c r="Y953" s="4">
        <v>9.6999999999999993</v>
      </c>
      <c r="Z953" s="4">
        <v>2.1</v>
      </c>
      <c r="AA953" s="5">
        <v>78619.460000000006</v>
      </c>
      <c r="AB953" s="5">
        <f t="shared" si="129"/>
        <v>2515822.7200000002</v>
      </c>
      <c r="AC953" s="5">
        <v>54591.62</v>
      </c>
      <c r="AD953" s="5">
        <f t="shared" si="130"/>
        <v>1801523.46</v>
      </c>
      <c r="AE953" s="5">
        <v>105003.66</v>
      </c>
      <c r="AF953" s="5">
        <v>31800.32</v>
      </c>
      <c r="AG953" s="5">
        <v>11298.57</v>
      </c>
      <c r="AH953" s="5">
        <v>3045</v>
      </c>
      <c r="AI953" s="5">
        <v>6800</v>
      </c>
      <c r="AJ953">
        <v>0</v>
      </c>
      <c r="AK953" s="5">
        <v>0</v>
      </c>
      <c r="AL953" s="5">
        <v>0</v>
      </c>
      <c r="AM953" s="5">
        <v>51401.94</v>
      </c>
      <c r="AN953">
        <v>8</v>
      </c>
      <c r="AO953">
        <v>11</v>
      </c>
      <c r="AP953" t="str">
        <f t="shared" si="131"/>
        <v>No</v>
      </c>
      <c r="AQ953">
        <v>1</v>
      </c>
      <c r="AR953" s="5">
        <f t="shared" si="132"/>
        <v>2010872.95</v>
      </c>
      <c r="AS953" s="5">
        <f t="shared" si="133"/>
        <v>504949.77</v>
      </c>
      <c r="AT953" t="s">
        <v>59</v>
      </c>
      <c r="AU953" t="s">
        <v>6164</v>
      </c>
      <c r="AV953" t="s">
        <v>6165</v>
      </c>
      <c r="AW953" t="s">
        <v>6166</v>
      </c>
      <c r="AX953" t="s">
        <v>6177</v>
      </c>
      <c r="AY953">
        <v>35</v>
      </c>
      <c r="AZ953">
        <v>0</v>
      </c>
      <c r="BA953">
        <v>0</v>
      </c>
      <c r="BB953" t="s">
        <v>6168</v>
      </c>
      <c r="BC953">
        <v>2</v>
      </c>
      <c r="BD953">
        <v>1</v>
      </c>
      <c r="BE953" t="s">
        <v>6178</v>
      </c>
      <c r="BF953" t="s">
        <v>6170</v>
      </c>
      <c r="BG953">
        <v>3</v>
      </c>
      <c r="BH953" t="s">
        <v>6206</v>
      </c>
      <c r="BI953">
        <v>64</v>
      </c>
      <c r="BJ953" t="s">
        <v>6193</v>
      </c>
      <c r="BK953">
        <v>0</v>
      </c>
      <c r="BL953">
        <v>46</v>
      </c>
      <c r="BM953" s="3">
        <f t="shared" si="134"/>
        <v>0.71739130434782605</v>
      </c>
    </row>
    <row r="954" spans="1:65">
      <c r="A954" t="s">
        <v>1082</v>
      </c>
      <c r="B954" s="2">
        <v>45713</v>
      </c>
      <c r="C954" t="s">
        <v>47</v>
      </c>
      <c r="D954" t="s">
        <v>630</v>
      </c>
      <c r="E954">
        <v>2</v>
      </c>
      <c r="F954" t="s">
        <v>49</v>
      </c>
      <c r="G954" t="s">
        <v>62</v>
      </c>
      <c r="H954" t="s">
        <v>226</v>
      </c>
      <c r="I954" t="s">
        <v>64</v>
      </c>
      <c r="J954" t="s">
        <v>65</v>
      </c>
      <c r="K954" t="s">
        <v>66</v>
      </c>
      <c r="L954" t="s">
        <v>67</v>
      </c>
      <c r="M954" t="s">
        <v>56</v>
      </c>
      <c r="N954" t="s">
        <v>57</v>
      </c>
      <c r="O954" t="s">
        <v>58</v>
      </c>
      <c r="P954">
        <v>45</v>
      </c>
      <c r="Q954">
        <v>48</v>
      </c>
      <c r="R954">
        <v>48</v>
      </c>
      <c r="S954">
        <v>1</v>
      </c>
      <c r="T954">
        <f t="shared" si="126"/>
        <v>47</v>
      </c>
      <c r="U954">
        <v>44</v>
      </c>
      <c r="V954">
        <f t="shared" si="127"/>
        <v>3</v>
      </c>
      <c r="W954" s="3">
        <f t="shared" si="128"/>
        <v>2.0833333333333332E-2</v>
      </c>
      <c r="X954">
        <v>33</v>
      </c>
      <c r="Y954" s="4">
        <v>0.4</v>
      </c>
      <c r="Z954" s="4">
        <v>1.2</v>
      </c>
      <c r="AA954" s="5">
        <v>49221.41</v>
      </c>
      <c r="AB954" s="5">
        <f t="shared" si="129"/>
        <v>2165742.04</v>
      </c>
      <c r="AC954" s="5">
        <v>34204.68</v>
      </c>
      <c r="AD954" s="5">
        <f t="shared" si="130"/>
        <v>1641824.64</v>
      </c>
      <c r="AE954" s="5">
        <v>102503.03</v>
      </c>
      <c r="AF954" s="5">
        <v>31476.33</v>
      </c>
      <c r="AG954" s="5">
        <v>9930.98</v>
      </c>
      <c r="AH954" s="5">
        <v>1740</v>
      </c>
      <c r="AI954" s="5">
        <v>4600</v>
      </c>
      <c r="AJ954">
        <v>0</v>
      </c>
      <c r="AK954" s="5">
        <v>0</v>
      </c>
      <c r="AL954" s="5">
        <v>2871.87</v>
      </c>
      <c r="AM954" s="5">
        <v>27012.52</v>
      </c>
      <c r="AN954">
        <v>4</v>
      </c>
      <c r="AO954">
        <v>3</v>
      </c>
      <c r="AP954" t="str">
        <f t="shared" si="131"/>
        <v>Yes</v>
      </c>
      <c r="AQ954">
        <v>1</v>
      </c>
      <c r="AR954" s="5">
        <f t="shared" si="132"/>
        <v>1821959.37</v>
      </c>
      <c r="AS954" s="5">
        <f t="shared" si="133"/>
        <v>343782.67</v>
      </c>
      <c r="AT954" t="s">
        <v>59</v>
      </c>
      <c r="AU954" t="s">
        <v>6164</v>
      </c>
      <c r="AV954" t="s">
        <v>6165</v>
      </c>
      <c r="AW954" t="s">
        <v>6166</v>
      </c>
      <c r="AX954" t="s">
        <v>6184</v>
      </c>
      <c r="AY954">
        <v>46</v>
      </c>
      <c r="AZ954">
        <v>0</v>
      </c>
      <c r="BA954">
        <v>21</v>
      </c>
      <c r="BB954" t="s">
        <v>6180</v>
      </c>
      <c r="BC954">
        <v>0</v>
      </c>
      <c r="BD954">
        <v>0</v>
      </c>
      <c r="BE954" t="s">
        <v>6169</v>
      </c>
      <c r="BF954" t="s">
        <v>6170</v>
      </c>
      <c r="BG954">
        <v>1</v>
      </c>
      <c r="BH954" t="s">
        <v>6186</v>
      </c>
      <c r="BI954">
        <v>26</v>
      </c>
      <c r="BJ954" t="s">
        <v>6172</v>
      </c>
      <c r="BK954">
        <v>0</v>
      </c>
      <c r="BL954">
        <v>59</v>
      </c>
      <c r="BM954" s="3">
        <f t="shared" si="134"/>
        <v>0.81355932203389836</v>
      </c>
    </row>
    <row r="955" spans="1:65">
      <c r="A955" t="s">
        <v>1083</v>
      </c>
      <c r="B955" s="2">
        <v>45713</v>
      </c>
      <c r="C955" t="s">
        <v>47</v>
      </c>
      <c r="D955" t="s">
        <v>630</v>
      </c>
      <c r="E955">
        <v>2</v>
      </c>
      <c r="F955" t="s">
        <v>49</v>
      </c>
      <c r="G955" t="s">
        <v>79</v>
      </c>
      <c r="H955" t="s">
        <v>106</v>
      </c>
      <c r="I955" t="s">
        <v>74</v>
      </c>
      <c r="J955" t="s">
        <v>65</v>
      </c>
      <c r="K955" t="s">
        <v>66</v>
      </c>
      <c r="L955" t="s">
        <v>92</v>
      </c>
      <c r="M955" t="s">
        <v>56</v>
      </c>
      <c r="N955" t="s">
        <v>69</v>
      </c>
      <c r="O955" t="s">
        <v>82</v>
      </c>
      <c r="P955">
        <v>53</v>
      </c>
      <c r="Q955">
        <v>55</v>
      </c>
      <c r="R955">
        <v>54</v>
      </c>
      <c r="S955">
        <v>1</v>
      </c>
      <c r="T955">
        <f t="shared" si="126"/>
        <v>53</v>
      </c>
      <c r="U955">
        <v>52</v>
      </c>
      <c r="V955">
        <f t="shared" si="127"/>
        <v>1</v>
      </c>
      <c r="W955" s="3">
        <f t="shared" si="128"/>
        <v>1.8518518518518517E-2</v>
      </c>
      <c r="X955">
        <v>29</v>
      </c>
      <c r="Y955" s="4">
        <v>1.9</v>
      </c>
      <c r="Z955" s="4">
        <v>1.7</v>
      </c>
      <c r="AA955" s="5">
        <v>48704.47</v>
      </c>
      <c r="AB955" s="5">
        <f t="shared" si="129"/>
        <v>2532632.44</v>
      </c>
      <c r="AC955" s="5">
        <v>35232.480000000003</v>
      </c>
      <c r="AD955" s="5">
        <f t="shared" si="130"/>
        <v>1902553.92</v>
      </c>
      <c r="AE955" s="5">
        <v>118719.46</v>
      </c>
      <c r="AF955" s="5">
        <v>36351.08</v>
      </c>
      <c r="AG955" s="5">
        <v>9912.6200000000008</v>
      </c>
      <c r="AH955" s="5">
        <v>2465</v>
      </c>
      <c r="AI955" s="5">
        <v>4600</v>
      </c>
      <c r="AJ955">
        <v>0</v>
      </c>
      <c r="AK955" s="5">
        <v>0</v>
      </c>
      <c r="AL955" s="5">
        <v>1011.63</v>
      </c>
      <c r="AM955" s="5">
        <v>32896.1</v>
      </c>
      <c r="AN955">
        <v>4</v>
      </c>
      <c r="AO955">
        <v>3</v>
      </c>
      <c r="AP955" t="str">
        <f t="shared" si="131"/>
        <v>Yes</v>
      </c>
      <c r="AQ955">
        <v>1</v>
      </c>
      <c r="AR955" s="5">
        <f t="shared" si="132"/>
        <v>2108509.81</v>
      </c>
      <c r="AS955" s="5">
        <f t="shared" si="133"/>
        <v>424122.63</v>
      </c>
      <c r="AT955" t="s">
        <v>59</v>
      </c>
      <c r="AU955" t="s">
        <v>6164</v>
      </c>
      <c r="AV955" t="s">
        <v>6165</v>
      </c>
      <c r="AW955" t="s">
        <v>6166</v>
      </c>
      <c r="AX955" t="s">
        <v>6167</v>
      </c>
      <c r="AY955">
        <v>54</v>
      </c>
      <c r="AZ955">
        <v>0</v>
      </c>
      <c r="BA955">
        <v>11</v>
      </c>
      <c r="BB955" t="s">
        <v>6198</v>
      </c>
      <c r="BC955">
        <v>0</v>
      </c>
      <c r="BD955">
        <v>0</v>
      </c>
      <c r="BE955" t="s">
        <v>6169</v>
      </c>
      <c r="BF955" t="s">
        <v>6170</v>
      </c>
      <c r="BG955">
        <v>0</v>
      </c>
      <c r="BH955" t="s">
        <v>6171</v>
      </c>
      <c r="BI955">
        <v>25</v>
      </c>
      <c r="BJ955" t="s">
        <v>6172</v>
      </c>
      <c r="BK955">
        <v>0</v>
      </c>
      <c r="BL955">
        <v>62</v>
      </c>
      <c r="BM955" s="3">
        <f t="shared" si="134"/>
        <v>0.87096774193548387</v>
      </c>
    </row>
    <row r="956" spans="1:65">
      <c r="A956" t="s">
        <v>1084</v>
      </c>
      <c r="B956" s="2">
        <v>45713</v>
      </c>
      <c r="C956" t="s">
        <v>47</v>
      </c>
      <c r="D956" t="s">
        <v>630</v>
      </c>
      <c r="E956">
        <v>2</v>
      </c>
      <c r="F956" t="s">
        <v>61</v>
      </c>
      <c r="G956" t="s">
        <v>79</v>
      </c>
      <c r="H956" t="s">
        <v>100</v>
      </c>
      <c r="I956" t="s">
        <v>52</v>
      </c>
      <c r="J956" t="s">
        <v>53</v>
      </c>
      <c r="K956" t="s">
        <v>75</v>
      </c>
      <c r="L956" t="s">
        <v>87</v>
      </c>
      <c r="M956" t="s">
        <v>56</v>
      </c>
      <c r="N956" t="s">
        <v>57</v>
      </c>
      <c r="O956" t="s">
        <v>120</v>
      </c>
      <c r="P956">
        <v>44</v>
      </c>
      <c r="Q956">
        <v>46</v>
      </c>
      <c r="R956">
        <v>47</v>
      </c>
      <c r="S956">
        <v>1</v>
      </c>
      <c r="T956">
        <f t="shared" si="126"/>
        <v>46</v>
      </c>
      <c r="U956">
        <v>42</v>
      </c>
      <c r="V956">
        <f t="shared" si="127"/>
        <v>4</v>
      </c>
      <c r="W956" s="3">
        <f t="shared" si="128"/>
        <v>2.1276595744680851E-2</v>
      </c>
      <c r="X956">
        <v>27</v>
      </c>
      <c r="Y956" s="4">
        <v>1.9</v>
      </c>
      <c r="Z956" s="4">
        <v>1.6</v>
      </c>
      <c r="AA956" s="5">
        <v>36257.199999999997</v>
      </c>
      <c r="AB956" s="5">
        <f t="shared" si="129"/>
        <v>1522802.4</v>
      </c>
      <c r="AC956" s="5">
        <v>24000.639999999999</v>
      </c>
      <c r="AD956" s="5">
        <f t="shared" si="130"/>
        <v>1128030.08</v>
      </c>
      <c r="AE956" s="5">
        <v>83343.179999999993</v>
      </c>
      <c r="AF956" s="5">
        <v>20949.52</v>
      </c>
      <c r="AG956" s="5">
        <v>9995.91</v>
      </c>
      <c r="AH956" s="5">
        <v>2320</v>
      </c>
      <c r="AI956" s="5">
        <v>3200</v>
      </c>
      <c r="AJ956">
        <v>0</v>
      </c>
      <c r="AK956" s="5">
        <v>0</v>
      </c>
      <c r="AL956" s="5">
        <v>2653.04</v>
      </c>
      <c r="AM956" s="5">
        <v>27587.93</v>
      </c>
      <c r="AN956">
        <v>4</v>
      </c>
      <c r="AO956">
        <v>3</v>
      </c>
      <c r="AP956" t="str">
        <f t="shared" si="131"/>
        <v>Yes</v>
      </c>
      <c r="AQ956">
        <v>1</v>
      </c>
      <c r="AR956" s="5">
        <f t="shared" si="132"/>
        <v>1278079.6599999999</v>
      </c>
      <c r="AS956" s="5">
        <f t="shared" si="133"/>
        <v>244722.74</v>
      </c>
      <c r="AT956" t="s">
        <v>59</v>
      </c>
      <c r="AU956" t="s">
        <v>6164</v>
      </c>
      <c r="AV956" t="s">
        <v>6165</v>
      </c>
      <c r="AW956" t="s">
        <v>6166</v>
      </c>
      <c r="AX956" t="s">
        <v>6184</v>
      </c>
      <c r="AY956">
        <v>45</v>
      </c>
      <c r="AZ956">
        <v>0</v>
      </c>
      <c r="BA956">
        <v>25</v>
      </c>
      <c r="BB956" t="s">
        <v>6180</v>
      </c>
      <c r="BC956">
        <v>0</v>
      </c>
      <c r="BD956">
        <v>0</v>
      </c>
      <c r="BE956" t="s">
        <v>6169</v>
      </c>
      <c r="BF956" t="s">
        <v>6170</v>
      </c>
      <c r="BG956">
        <v>0</v>
      </c>
      <c r="BH956" t="s">
        <v>6171</v>
      </c>
      <c r="BI956">
        <v>35</v>
      </c>
      <c r="BJ956" t="s">
        <v>6172</v>
      </c>
      <c r="BK956">
        <v>0</v>
      </c>
      <c r="BL956">
        <v>77</v>
      </c>
      <c r="BM956" s="3">
        <f t="shared" si="134"/>
        <v>0.61038961038961037</v>
      </c>
    </row>
    <row r="957" spans="1:65">
      <c r="A957" t="s">
        <v>1085</v>
      </c>
      <c r="B957" s="2">
        <v>45713</v>
      </c>
      <c r="C957" t="s">
        <v>47</v>
      </c>
      <c r="D957" t="s">
        <v>630</v>
      </c>
      <c r="E957">
        <v>2</v>
      </c>
      <c r="F957" t="s">
        <v>72</v>
      </c>
      <c r="G957" t="s">
        <v>79</v>
      </c>
      <c r="H957" t="s">
        <v>159</v>
      </c>
      <c r="I957" t="s">
        <v>64</v>
      </c>
      <c r="J957" t="s">
        <v>65</v>
      </c>
      <c r="K957" t="s">
        <v>66</v>
      </c>
      <c r="L957" t="s">
        <v>55</v>
      </c>
      <c r="M957" t="s">
        <v>56</v>
      </c>
      <c r="N957" t="s">
        <v>94</v>
      </c>
      <c r="O957" t="s">
        <v>120</v>
      </c>
      <c r="P957">
        <v>52</v>
      </c>
      <c r="Q957">
        <v>54</v>
      </c>
      <c r="R957">
        <v>56</v>
      </c>
      <c r="S957">
        <v>1</v>
      </c>
      <c r="T957">
        <f t="shared" si="126"/>
        <v>55</v>
      </c>
      <c r="U957">
        <v>50</v>
      </c>
      <c r="V957">
        <f t="shared" si="127"/>
        <v>5</v>
      </c>
      <c r="W957" s="3">
        <f t="shared" si="128"/>
        <v>1.7857142857142856E-2</v>
      </c>
      <c r="X957">
        <v>23</v>
      </c>
      <c r="Y957" s="4">
        <v>10.6</v>
      </c>
      <c r="Z957" s="4">
        <v>1.9</v>
      </c>
      <c r="AA957" s="5">
        <v>49407.51</v>
      </c>
      <c r="AB957" s="5">
        <f t="shared" si="129"/>
        <v>2470375.5</v>
      </c>
      <c r="AC957" s="5">
        <v>34821.17</v>
      </c>
      <c r="AD957" s="5">
        <f t="shared" si="130"/>
        <v>1949985.52</v>
      </c>
      <c r="AE957" s="5">
        <v>121558.15</v>
      </c>
      <c r="AF957" s="5">
        <v>34623.35</v>
      </c>
      <c r="AG957" s="5">
        <v>8939.57</v>
      </c>
      <c r="AH957" s="5">
        <v>2755</v>
      </c>
      <c r="AI957" s="5">
        <v>4600</v>
      </c>
      <c r="AJ957">
        <v>0</v>
      </c>
      <c r="AK957" s="5">
        <v>0</v>
      </c>
      <c r="AL957" s="5">
        <v>4702.51</v>
      </c>
      <c r="AM957" s="5">
        <v>31398.43</v>
      </c>
      <c r="AN957">
        <v>4</v>
      </c>
      <c r="AO957">
        <v>4</v>
      </c>
      <c r="AP957" t="str">
        <f t="shared" si="131"/>
        <v>Yes</v>
      </c>
      <c r="AQ957">
        <v>1</v>
      </c>
      <c r="AR957" s="5">
        <f t="shared" si="132"/>
        <v>2158562.5299999998</v>
      </c>
      <c r="AS957" s="5">
        <f t="shared" si="133"/>
        <v>311812.96999999997</v>
      </c>
      <c r="AT957" t="s">
        <v>59</v>
      </c>
      <c r="AU957" t="s">
        <v>6164</v>
      </c>
      <c r="AV957" t="s">
        <v>6165</v>
      </c>
      <c r="AW957" t="s">
        <v>6166</v>
      </c>
      <c r="AX957" t="s">
        <v>6177</v>
      </c>
      <c r="AY957">
        <v>55</v>
      </c>
      <c r="AZ957">
        <v>1</v>
      </c>
      <c r="BA957">
        <v>29</v>
      </c>
      <c r="BB957" t="s">
        <v>6180</v>
      </c>
      <c r="BC957">
        <v>0</v>
      </c>
      <c r="BD957">
        <v>0</v>
      </c>
      <c r="BE957" t="s">
        <v>6169</v>
      </c>
      <c r="BF957" t="s">
        <v>6170</v>
      </c>
      <c r="BG957">
        <v>0</v>
      </c>
      <c r="BH957" t="s">
        <v>6171</v>
      </c>
      <c r="BI957">
        <v>39</v>
      </c>
      <c r="BJ957" t="s">
        <v>6172</v>
      </c>
      <c r="BK957">
        <v>0</v>
      </c>
      <c r="BL957">
        <v>61</v>
      </c>
      <c r="BM957" s="3">
        <f t="shared" si="134"/>
        <v>0.91803278688524592</v>
      </c>
    </row>
    <row r="958" spans="1:65">
      <c r="A958" t="s">
        <v>1086</v>
      </c>
      <c r="B958" s="2">
        <v>45714</v>
      </c>
      <c r="C958" t="s">
        <v>47</v>
      </c>
      <c r="D958" t="s">
        <v>630</v>
      </c>
      <c r="E958">
        <v>2</v>
      </c>
      <c r="F958" t="s">
        <v>78</v>
      </c>
      <c r="G958" t="s">
        <v>50</v>
      </c>
      <c r="H958" t="s">
        <v>173</v>
      </c>
      <c r="I958" t="s">
        <v>64</v>
      </c>
      <c r="J958" t="s">
        <v>53</v>
      </c>
      <c r="K958" t="s">
        <v>66</v>
      </c>
      <c r="L958" t="s">
        <v>92</v>
      </c>
      <c r="M958" t="s">
        <v>56</v>
      </c>
      <c r="N958" t="s">
        <v>94</v>
      </c>
      <c r="O958" t="s">
        <v>70</v>
      </c>
      <c r="P958">
        <v>71</v>
      </c>
      <c r="Q958">
        <v>76</v>
      </c>
      <c r="R958">
        <v>75</v>
      </c>
      <c r="S958">
        <v>2</v>
      </c>
      <c r="T958">
        <f t="shared" si="126"/>
        <v>73</v>
      </c>
      <c r="U958">
        <v>71</v>
      </c>
      <c r="V958">
        <f t="shared" si="127"/>
        <v>2</v>
      </c>
      <c r="W958" s="3">
        <f t="shared" si="128"/>
        <v>2.6666666666666668E-2</v>
      </c>
      <c r="X958">
        <v>3</v>
      </c>
      <c r="Y958" s="4">
        <v>4</v>
      </c>
      <c r="Z958" s="4">
        <v>1</v>
      </c>
      <c r="AA958" s="5">
        <v>33932.6</v>
      </c>
      <c r="AB958" s="5">
        <f t="shared" si="129"/>
        <v>2409214.6</v>
      </c>
      <c r="AC958" s="5">
        <v>23883.41</v>
      </c>
      <c r="AD958" s="5">
        <f t="shared" si="130"/>
        <v>1791255.75</v>
      </c>
      <c r="AE958" s="5">
        <v>123222.84</v>
      </c>
      <c r="AF958" s="5">
        <v>34630.730000000003</v>
      </c>
      <c r="AG958" s="5">
        <v>6884.24</v>
      </c>
      <c r="AH958" s="5">
        <v>1450</v>
      </c>
      <c r="AI958" s="5">
        <v>6400</v>
      </c>
      <c r="AJ958">
        <v>0</v>
      </c>
      <c r="AK958" s="5">
        <v>0</v>
      </c>
      <c r="AL958" s="5">
        <v>1268.08</v>
      </c>
      <c r="AM958" s="5">
        <v>51452.800000000003</v>
      </c>
      <c r="AN958">
        <v>4</v>
      </c>
      <c r="AO958">
        <v>5</v>
      </c>
      <c r="AP958" t="str">
        <f t="shared" si="131"/>
        <v>No</v>
      </c>
      <c r="AQ958">
        <v>2</v>
      </c>
      <c r="AR958" s="5">
        <f t="shared" si="132"/>
        <v>2016564.44</v>
      </c>
      <c r="AS958" s="5">
        <f t="shared" si="133"/>
        <v>392650.16</v>
      </c>
      <c r="AT958" t="s">
        <v>59</v>
      </c>
      <c r="AU958" t="s">
        <v>6164</v>
      </c>
      <c r="AV958" t="s">
        <v>6165</v>
      </c>
      <c r="AW958" t="s">
        <v>6166</v>
      </c>
      <c r="AX958" t="s">
        <v>6167</v>
      </c>
      <c r="AY958">
        <v>72</v>
      </c>
      <c r="AZ958">
        <v>0</v>
      </c>
      <c r="BA958">
        <v>22</v>
      </c>
      <c r="BB958" t="s">
        <v>6180</v>
      </c>
      <c r="BC958">
        <v>1</v>
      </c>
      <c r="BD958">
        <v>0</v>
      </c>
      <c r="BE958" t="s">
        <v>6178</v>
      </c>
      <c r="BF958" t="s">
        <v>6170</v>
      </c>
      <c r="BG958">
        <v>0</v>
      </c>
      <c r="BH958" t="s">
        <v>6171</v>
      </c>
      <c r="BI958">
        <v>5</v>
      </c>
      <c r="BJ958" t="s">
        <v>6172</v>
      </c>
      <c r="BK958">
        <v>0</v>
      </c>
      <c r="BL958">
        <v>78</v>
      </c>
      <c r="BM958" s="3">
        <f t="shared" si="134"/>
        <v>0.96153846153846156</v>
      </c>
    </row>
    <row r="959" spans="1:65">
      <c r="A959" t="s">
        <v>1087</v>
      </c>
      <c r="B959" s="2">
        <v>45714</v>
      </c>
      <c r="C959" t="s">
        <v>47</v>
      </c>
      <c r="D959" t="s">
        <v>630</v>
      </c>
      <c r="E959">
        <v>2</v>
      </c>
      <c r="F959" t="s">
        <v>49</v>
      </c>
      <c r="G959" t="s">
        <v>62</v>
      </c>
      <c r="H959" t="s">
        <v>133</v>
      </c>
      <c r="I959" t="s">
        <v>74</v>
      </c>
      <c r="J959" t="s">
        <v>65</v>
      </c>
      <c r="K959" t="s">
        <v>54</v>
      </c>
      <c r="L959" t="s">
        <v>55</v>
      </c>
      <c r="M959" t="s">
        <v>56</v>
      </c>
      <c r="N959" t="s">
        <v>57</v>
      </c>
      <c r="O959" t="s">
        <v>58</v>
      </c>
      <c r="P959">
        <v>47</v>
      </c>
      <c r="Q959">
        <v>50</v>
      </c>
      <c r="R959">
        <v>49</v>
      </c>
      <c r="S959">
        <v>1</v>
      </c>
      <c r="T959">
        <f t="shared" si="126"/>
        <v>48</v>
      </c>
      <c r="U959">
        <v>47</v>
      </c>
      <c r="V959">
        <f t="shared" si="127"/>
        <v>1</v>
      </c>
      <c r="W959" s="3">
        <f t="shared" si="128"/>
        <v>2.0408163265306121E-2</v>
      </c>
      <c r="X959">
        <v>38</v>
      </c>
      <c r="Y959" s="4">
        <v>6.3</v>
      </c>
      <c r="Z959" s="4">
        <v>2.1</v>
      </c>
      <c r="AA959" s="5">
        <v>56198.25</v>
      </c>
      <c r="AB959" s="5">
        <f t="shared" si="129"/>
        <v>2641317.75</v>
      </c>
      <c r="AC959" s="5">
        <v>35050.78</v>
      </c>
      <c r="AD959" s="5">
        <f t="shared" si="130"/>
        <v>1717488.22</v>
      </c>
      <c r="AE959" s="5">
        <v>107333.02</v>
      </c>
      <c r="AF959" s="5">
        <v>33030.300000000003</v>
      </c>
      <c r="AG959" s="5">
        <v>11177.23</v>
      </c>
      <c r="AH959" s="5">
        <v>3045</v>
      </c>
      <c r="AI959" s="5">
        <v>4600</v>
      </c>
      <c r="AJ959">
        <v>0</v>
      </c>
      <c r="AK959" s="5">
        <v>0</v>
      </c>
      <c r="AL959" s="5">
        <v>1010.56</v>
      </c>
      <c r="AM959" s="5">
        <v>30961.22</v>
      </c>
      <c r="AN959">
        <v>4</v>
      </c>
      <c r="AO959">
        <v>3</v>
      </c>
      <c r="AP959" t="str">
        <f t="shared" si="131"/>
        <v>Yes</v>
      </c>
      <c r="AQ959">
        <v>1</v>
      </c>
      <c r="AR959" s="5">
        <f t="shared" si="132"/>
        <v>1908645.55</v>
      </c>
      <c r="AS959" s="5">
        <f t="shared" si="133"/>
        <v>732672.2</v>
      </c>
      <c r="AT959" t="s">
        <v>59</v>
      </c>
      <c r="AU959" t="s">
        <v>6164</v>
      </c>
      <c r="AV959" t="s">
        <v>6165</v>
      </c>
      <c r="AW959" t="s">
        <v>6166</v>
      </c>
      <c r="AX959" t="s">
        <v>6167</v>
      </c>
      <c r="AY959">
        <v>48</v>
      </c>
      <c r="AZ959">
        <v>0</v>
      </c>
      <c r="BA959">
        <v>11</v>
      </c>
      <c r="BB959" t="s">
        <v>6180</v>
      </c>
      <c r="BC959">
        <v>0</v>
      </c>
      <c r="BD959">
        <v>0</v>
      </c>
      <c r="BE959" t="s">
        <v>6169</v>
      </c>
      <c r="BF959" t="s">
        <v>6170</v>
      </c>
      <c r="BG959">
        <v>1</v>
      </c>
      <c r="BH959" t="s">
        <v>6179</v>
      </c>
      <c r="BI959">
        <v>48</v>
      </c>
      <c r="BJ959" t="s">
        <v>6172</v>
      </c>
      <c r="BK959">
        <v>0</v>
      </c>
      <c r="BL959">
        <v>60</v>
      </c>
      <c r="BM959" s="3">
        <f t="shared" si="134"/>
        <v>0.81666666666666665</v>
      </c>
    </row>
    <row r="960" spans="1:65">
      <c r="A960" t="s">
        <v>1088</v>
      </c>
      <c r="B960" s="2">
        <v>45714</v>
      </c>
      <c r="C960" t="s">
        <v>47</v>
      </c>
      <c r="D960" t="s">
        <v>630</v>
      </c>
      <c r="E960">
        <v>2</v>
      </c>
      <c r="F960" t="s">
        <v>72</v>
      </c>
      <c r="G960" t="s">
        <v>79</v>
      </c>
      <c r="H960" t="s">
        <v>102</v>
      </c>
      <c r="I960" t="s">
        <v>64</v>
      </c>
      <c r="J960" t="s">
        <v>81</v>
      </c>
      <c r="K960" t="s">
        <v>54</v>
      </c>
      <c r="L960" t="s">
        <v>92</v>
      </c>
      <c r="M960" t="s">
        <v>56</v>
      </c>
      <c r="N960" t="s">
        <v>69</v>
      </c>
      <c r="O960" t="s">
        <v>58</v>
      </c>
      <c r="P960">
        <v>35</v>
      </c>
      <c r="Q960">
        <v>38</v>
      </c>
      <c r="R960">
        <v>39</v>
      </c>
      <c r="S960">
        <v>1</v>
      </c>
      <c r="T960">
        <f t="shared" si="126"/>
        <v>38</v>
      </c>
      <c r="U960">
        <v>33</v>
      </c>
      <c r="V960">
        <f t="shared" si="127"/>
        <v>5</v>
      </c>
      <c r="W960" s="3">
        <f t="shared" si="128"/>
        <v>2.564102564102564E-2</v>
      </c>
      <c r="X960">
        <v>10</v>
      </c>
      <c r="Y960" s="4">
        <v>6.1</v>
      </c>
      <c r="Z960" s="4">
        <v>1.6</v>
      </c>
      <c r="AA960" s="5">
        <v>85253.37</v>
      </c>
      <c r="AB960" s="5">
        <f t="shared" si="129"/>
        <v>2813361.21</v>
      </c>
      <c r="AC960" s="5">
        <v>53719.77</v>
      </c>
      <c r="AD960" s="5">
        <f t="shared" si="130"/>
        <v>2095071.03</v>
      </c>
      <c r="AE960" s="5">
        <v>114738.93</v>
      </c>
      <c r="AF960" s="5">
        <v>31915.119999999999</v>
      </c>
      <c r="AG960" s="5">
        <v>7617.82</v>
      </c>
      <c r="AH960" s="5">
        <v>2320</v>
      </c>
      <c r="AI960" s="5">
        <v>6800</v>
      </c>
      <c r="AJ960">
        <v>0</v>
      </c>
      <c r="AK960" s="5">
        <v>0</v>
      </c>
      <c r="AL960" s="5">
        <v>7442.63</v>
      </c>
      <c r="AM960" s="5">
        <v>21946.46</v>
      </c>
      <c r="AN960">
        <v>4</v>
      </c>
      <c r="AO960">
        <v>4</v>
      </c>
      <c r="AP960" t="str">
        <f t="shared" si="131"/>
        <v>Yes</v>
      </c>
      <c r="AQ960">
        <v>0</v>
      </c>
      <c r="AR960" s="5">
        <f t="shared" si="132"/>
        <v>2287851.9900000002</v>
      </c>
      <c r="AS960" s="5">
        <f t="shared" si="133"/>
        <v>525509.22</v>
      </c>
      <c r="AT960" t="s">
        <v>59</v>
      </c>
      <c r="AU960" t="s">
        <v>6164</v>
      </c>
      <c r="AV960" t="s">
        <v>6165</v>
      </c>
      <c r="AW960" t="s">
        <v>6166</v>
      </c>
      <c r="AX960" t="s">
        <v>6184</v>
      </c>
      <c r="AY960">
        <v>35</v>
      </c>
      <c r="AZ960">
        <v>0</v>
      </c>
      <c r="BA960">
        <v>34</v>
      </c>
      <c r="BB960" t="s">
        <v>6180</v>
      </c>
      <c r="BC960">
        <v>0</v>
      </c>
      <c r="BD960">
        <v>0</v>
      </c>
      <c r="BE960" t="s">
        <v>6169</v>
      </c>
      <c r="BF960" t="s">
        <v>6170</v>
      </c>
      <c r="BG960">
        <v>0</v>
      </c>
      <c r="BH960" t="s">
        <v>6171</v>
      </c>
      <c r="BI960">
        <v>18</v>
      </c>
      <c r="BJ960" t="s">
        <v>6172</v>
      </c>
      <c r="BK960">
        <v>0</v>
      </c>
      <c r="BL960">
        <v>47</v>
      </c>
      <c r="BM960" s="3">
        <f t="shared" si="134"/>
        <v>0.82978723404255317</v>
      </c>
    </row>
    <row r="961" spans="1:65">
      <c r="A961" t="s">
        <v>1089</v>
      </c>
      <c r="B961" s="2">
        <v>45714</v>
      </c>
      <c r="C961" t="s">
        <v>47</v>
      </c>
      <c r="D961" t="s">
        <v>630</v>
      </c>
      <c r="E961">
        <v>2</v>
      </c>
      <c r="F961" t="s">
        <v>72</v>
      </c>
      <c r="G961" t="s">
        <v>79</v>
      </c>
      <c r="H961" t="s">
        <v>86</v>
      </c>
      <c r="I961" t="s">
        <v>64</v>
      </c>
      <c r="J961" t="s">
        <v>65</v>
      </c>
      <c r="K961" t="s">
        <v>66</v>
      </c>
      <c r="L961" t="s">
        <v>92</v>
      </c>
      <c r="M961" t="s">
        <v>56</v>
      </c>
      <c r="N961" t="s">
        <v>94</v>
      </c>
      <c r="O961" t="s">
        <v>58</v>
      </c>
      <c r="P961">
        <v>50</v>
      </c>
      <c r="Q961">
        <v>51</v>
      </c>
      <c r="R961">
        <v>51</v>
      </c>
      <c r="S961">
        <v>0</v>
      </c>
      <c r="T961">
        <f t="shared" si="126"/>
        <v>51</v>
      </c>
      <c r="U961">
        <v>48</v>
      </c>
      <c r="V961">
        <f t="shared" si="127"/>
        <v>3</v>
      </c>
      <c r="W961" s="3">
        <f t="shared" si="128"/>
        <v>0</v>
      </c>
      <c r="X961">
        <v>7</v>
      </c>
      <c r="Y961" s="4">
        <v>2.9</v>
      </c>
      <c r="Z961" s="4">
        <v>1.6</v>
      </c>
      <c r="AA961" s="5">
        <v>48475.18</v>
      </c>
      <c r="AB961" s="5">
        <f t="shared" si="129"/>
        <v>2326808.64</v>
      </c>
      <c r="AC961" s="5">
        <v>35097.370000000003</v>
      </c>
      <c r="AD961" s="5">
        <f t="shared" si="130"/>
        <v>1789965.87</v>
      </c>
      <c r="AE961" s="5">
        <v>110035.74</v>
      </c>
      <c r="AF961" s="5">
        <v>31374.18</v>
      </c>
      <c r="AG961" s="5">
        <v>7227.73</v>
      </c>
      <c r="AH961" s="5">
        <v>2320</v>
      </c>
      <c r="AI961" s="5">
        <v>0</v>
      </c>
      <c r="AJ961">
        <v>0</v>
      </c>
      <c r="AK961" s="5">
        <v>0</v>
      </c>
      <c r="AL961" s="5">
        <v>3015.39</v>
      </c>
      <c r="AM961" s="5">
        <v>34391.01</v>
      </c>
      <c r="AN961">
        <v>4</v>
      </c>
      <c r="AO961">
        <v>5</v>
      </c>
      <c r="AP961" t="str">
        <f t="shared" si="131"/>
        <v>No</v>
      </c>
      <c r="AQ961">
        <v>3</v>
      </c>
      <c r="AR961" s="5">
        <f t="shared" si="132"/>
        <v>1978329.92</v>
      </c>
      <c r="AS961" s="5">
        <f t="shared" si="133"/>
        <v>348478.71999999997</v>
      </c>
      <c r="AT961" t="s">
        <v>59</v>
      </c>
      <c r="AU961" t="s">
        <v>6164</v>
      </c>
      <c r="AV961" t="s">
        <v>6165</v>
      </c>
      <c r="AW961" t="s">
        <v>6166</v>
      </c>
      <c r="AX961" t="s">
        <v>6184</v>
      </c>
      <c r="AY961">
        <v>52</v>
      </c>
      <c r="AZ961">
        <v>1</v>
      </c>
      <c r="BA961">
        <v>19</v>
      </c>
      <c r="BB961" t="s">
        <v>6180</v>
      </c>
      <c r="BC961">
        <v>1</v>
      </c>
      <c r="BD961">
        <v>0</v>
      </c>
      <c r="BE961" t="s">
        <v>6178</v>
      </c>
      <c r="BF961" t="s">
        <v>6170</v>
      </c>
      <c r="BG961">
        <v>0</v>
      </c>
      <c r="BH961" t="s">
        <v>6171</v>
      </c>
      <c r="BI961">
        <v>33</v>
      </c>
      <c r="BJ961" t="s">
        <v>6172</v>
      </c>
      <c r="BK961">
        <v>0</v>
      </c>
      <c r="BL961">
        <v>61</v>
      </c>
      <c r="BM961" s="3">
        <f t="shared" si="134"/>
        <v>0.83606557377049184</v>
      </c>
    </row>
    <row r="962" spans="1:65">
      <c r="A962" t="s">
        <v>1090</v>
      </c>
      <c r="B962" s="2">
        <v>45714</v>
      </c>
      <c r="C962" t="s">
        <v>47</v>
      </c>
      <c r="D962" t="s">
        <v>630</v>
      </c>
      <c r="E962">
        <v>2</v>
      </c>
      <c r="F962" t="s">
        <v>78</v>
      </c>
      <c r="G962" t="s">
        <v>62</v>
      </c>
      <c r="H962" t="s">
        <v>91</v>
      </c>
      <c r="I962" t="s">
        <v>74</v>
      </c>
      <c r="J962" t="s">
        <v>53</v>
      </c>
      <c r="K962" t="s">
        <v>66</v>
      </c>
      <c r="L962" t="s">
        <v>87</v>
      </c>
      <c r="M962" t="s">
        <v>56</v>
      </c>
      <c r="N962" t="s">
        <v>76</v>
      </c>
      <c r="O962" t="s">
        <v>70</v>
      </c>
      <c r="P962">
        <v>55</v>
      </c>
      <c r="Q962">
        <v>58</v>
      </c>
      <c r="R962">
        <v>57</v>
      </c>
      <c r="S962">
        <v>1</v>
      </c>
      <c r="T962">
        <f t="shared" ref="T962:T1025" si="135">R962-S962</f>
        <v>56</v>
      </c>
      <c r="U962">
        <v>53</v>
      </c>
      <c r="V962">
        <f t="shared" ref="V962:V1025" si="136">T962-U962</f>
        <v>3</v>
      </c>
      <c r="W962" s="3">
        <f t="shared" ref="W962:W1025" si="137">IFERROR(S962/R962,0)</f>
        <v>1.7543859649122806E-2</v>
      </c>
      <c r="X962">
        <v>24</v>
      </c>
      <c r="Y962" s="4">
        <v>2.7</v>
      </c>
      <c r="Z962" s="4">
        <v>1.6</v>
      </c>
      <c r="AA962" s="5">
        <v>33564.26</v>
      </c>
      <c r="AB962" s="5">
        <f t="shared" ref="AB962:AB1025" si="138">ROUND(U962*AA962,2)</f>
        <v>1778905.78</v>
      </c>
      <c r="AC962" s="5">
        <v>24255.16</v>
      </c>
      <c r="AD962" s="5">
        <f t="shared" ref="AD962:AD1025" si="139">ROUND(R962*AC962,2)</f>
        <v>1382544.12</v>
      </c>
      <c r="AE962" s="5">
        <v>95624.23</v>
      </c>
      <c r="AF962" s="5">
        <v>27042.12</v>
      </c>
      <c r="AG962" s="5">
        <v>9594.34</v>
      </c>
      <c r="AH962" s="5">
        <v>2320</v>
      </c>
      <c r="AI962" s="5">
        <v>3200</v>
      </c>
      <c r="AJ962">
        <v>0</v>
      </c>
      <c r="AK962" s="5">
        <v>0</v>
      </c>
      <c r="AL962" s="5">
        <v>2041.88</v>
      </c>
      <c r="AM962" s="5">
        <v>34273.68</v>
      </c>
      <c r="AN962">
        <v>4</v>
      </c>
      <c r="AO962">
        <v>3</v>
      </c>
      <c r="AP962" t="str">
        <f t="shared" ref="AP962:AP1025" si="140">IF(AO962&lt;=AN962,"Yes","No")</f>
        <v>Yes</v>
      </c>
      <c r="AQ962">
        <v>0</v>
      </c>
      <c r="AR962" s="5">
        <f t="shared" ref="AR962:AR1025" si="141">ROUND(SUM(AD962:AI962)+SUM(AK962:AM962),2)</f>
        <v>1556640.37</v>
      </c>
      <c r="AS962" s="5">
        <f t="shared" ref="AS962:AS1025" si="142">ROUND(AB962-AR962,2)</f>
        <v>222265.41</v>
      </c>
      <c r="AT962" t="s">
        <v>59</v>
      </c>
      <c r="AU962" t="s">
        <v>6164</v>
      </c>
      <c r="AV962" t="s">
        <v>6165</v>
      </c>
      <c r="AW962" t="s">
        <v>6166</v>
      </c>
      <c r="AX962" t="s">
        <v>6167</v>
      </c>
      <c r="AY962">
        <v>57</v>
      </c>
      <c r="AZ962">
        <v>0</v>
      </c>
      <c r="BA962">
        <v>20</v>
      </c>
      <c r="BB962" t="s">
        <v>6180</v>
      </c>
      <c r="BC962">
        <v>0</v>
      </c>
      <c r="BD962">
        <v>0</v>
      </c>
      <c r="BE962" t="s">
        <v>6169</v>
      </c>
      <c r="BF962" t="s">
        <v>6170</v>
      </c>
      <c r="BG962">
        <v>0</v>
      </c>
      <c r="BH962" t="s">
        <v>6171</v>
      </c>
      <c r="BI962">
        <v>49</v>
      </c>
      <c r="BJ962" t="s">
        <v>6172</v>
      </c>
      <c r="BK962">
        <v>0</v>
      </c>
      <c r="BL962">
        <v>75</v>
      </c>
      <c r="BM962" s="3">
        <f t="shared" ref="BM962:BM1025" si="143">IFERROR(R962/BL962,0)</f>
        <v>0.76</v>
      </c>
    </row>
    <row r="963" spans="1:65">
      <c r="A963" t="s">
        <v>1091</v>
      </c>
      <c r="B963" s="2">
        <v>45714</v>
      </c>
      <c r="C963" t="s">
        <v>47</v>
      </c>
      <c r="D963" t="s">
        <v>630</v>
      </c>
      <c r="E963">
        <v>2</v>
      </c>
      <c r="F963" t="s">
        <v>61</v>
      </c>
      <c r="G963" t="s">
        <v>79</v>
      </c>
      <c r="H963" t="s">
        <v>98</v>
      </c>
      <c r="I963" t="s">
        <v>52</v>
      </c>
      <c r="J963" t="s">
        <v>65</v>
      </c>
      <c r="K963" t="s">
        <v>66</v>
      </c>
      <c r="L963" t="s">
        <v>87</v>
      </c>
      <c r="M963" t="s">
        <v>68</v>
      </c>
      <c r="N963" t="s">
        <v>69</v>
      </c>
      <c r="O963" t="s">
        <v>58</v>
      </c>
      <c r="P963">
        <v>45</v>
      </c>
      <c r="Q963">
        <v>45</v>
      </c>
      <c r="R963">
        <v>46</v>
      </c>
      <c r="S963">
        <v>1</v>
      </c>
      <c r="T963">
        <f t="shared" si="135"/>
        <v>45</v>
      </c>
      <c r="U963">
        <v>43</v>
      </c>
      <c r="V963">
        <f t="shared" si="136"/>
        <v>2</v>
      </c>
      <c r="W963" s="3">
        <f t="shared" si="137"/>
        <v>2.1739130434782608E-2</v>
      </c>
      <c r="X963">
        <v>16</v>
      </c>
      <c r="Y963" s="4">
        <v>2.8</v>
      </c>
      <c r="Z963" s="4">
        <v>0.9</v>
      </c>
      <c r="AA963" s="5">
        <v>48967.69</v>
      </c>
      <c r="AB963" s="5">
        <f t="shared" si="138"/>
        <v>2105610.67</v>
      </c>
      <c r="AC963" s="5">
        <v>34353.269999999997</v>
      </c>
      <c r="AD963" s="5">
        <f t="shared" si="139"/>
        <v>1580250.42</v>
      </c>
      <c r="AE963" s="5">
        <v>106580.14</v>
      </c>
      <c r="AF963" s="5">
        <v>27874.49</v>
      </c>
      <c r="AG963" s="5">
        <v>7968.81</v>
      </c>
      <c r="AH963" s="5">
        <v>1305</v>
      </c>
      <c r="AI963" s="5">
        <v>4600</v>
      </c>
      <c r="AJ963">
        <v>1</v>
      </c>
      <c r="AK963" s="5">
        <v>13172.89</v>
      </c>
      <c r="AL963" s="5">
        <v>1979.14</v>
      </c>
      <c r="AM963" s="5">
        <v>28129.56</v>
      </c>
      <c r="AN963">
        <v>4</v>
      </c>
      <c r="AO963">
        <v>3</v>
      </c>
      <c r="AP963" t="str">
        <f t="shared" si="140"/>
        <v>Yes</v>
      </c>
      <c r="AQ963">
        <v>2</v>
      </c>
      <c r="AR963" s="5">
        <f t="shared" si="141"/>
        <v>1771860.45</v>
      </c>
      <c r="AS963" s="5">
        <f t="shared" si="142"/>
        <v>333750.21999999997</v>
      </c>
      <c r="AT963" t="s">
        <v>59</v>
      </c>
      <c r="AU963" t="s">
        <v>6194</v>
      </c>
      <c r="AV963" t="s">
        <v>6195</v>
      </c>
      <c r="AW963" t="s">
        <v>6183</v>
      </c>
      <c r="AX963" t="s">
        <v>6184</v>
      </c>
      <c r="AY963">
        <v>46</v>
      </c>
      <c r="AZ963">
        <v>0</v>
      </c>
      <c r="BA963">
        <v>17</v>
      </c>
      <c r="BB963" t="s">
        <v>6198</v>
      </c>
      <c r="BC963">
        <v>0</v>
      </c>
      <c r="BD963">
        <v>0</v>
      </c>
      <c r="BE963" t="s">
        <v>6169</v>
      </c>
      <c r="BF963" t="s">
        <v>6170</v>
      </c>
      <c r="BG963">
        <v>0</v>
      </c>
      <c r="BH963" t="s">
        <v>6171</v>
      </c>
      <c r="BI963">
        <v>6</v>
      </c>
      <c r="BJ963" t="s">
        <v>6172</v>
      </c>
      <c r="BK963">
        <v>0</v>
      </c>
      <c r="BL963">
        <v>64</v>
      </c>
      <c r="BM963" s="3">
        <f t="shared" si="143"/>
        <v>0.71875</v>
      </c>
    </row>
    <row r="964" spans="1:65">
      <c r="A964" t="s">
        <v>1092</v>
      </c>
      <c r="B964" s="2">
        <v>45714</v>
      </c>
      <c r="C964" t="s">
        <v>47</v>
      </c>
      <c r="D964" t="s">
        <v>630</v>
      </c>
      <c r="E964">
        <v>2</v>
      </c>
      <c r="F964" t="s">
        <v>61</v>
      </c>
      <c r="G964" t="s">
        <v>62</v>
      </c>
      <c r="H964" t="s">
        <v>63</v>
      </c>
      <c r="I964" t="s">
        <v>52</v>
      </c>
      <c r="J964" t="s">
        <v>53</v>
      </c>
      <c r="K964" t="s">
        <v>66</v>
      </c>
      <c r="L964" t="s">
        <v>55</v>
      </c>
      <c r="M964" t="s">
        <v>68</v>
      </c>
      <c r="N964" t="s">
        <v>109</v>
      </c>
      <c r="O964" t="s">
        <v>82</v>
      </c>
      <c r="P964">
        <v>66</v>
      </c>
      <c r="Q964">
        <v>69</v>
      </c>
      <c r="R964">
        <v>68</v>
      </c>
      <c r="S964">
        <v>2</v>
      </c>
      <c r="T964">
        <f t="shared" si="135"/>
        <v>66</v>
      </c>
      <c r="U964">
        <v>63</v>
      </c>
      <c r="V964">
        <f t="shared" si="136"/>
        <v>3</v>
      </c>
      <c r="W964" s="3">
        <f t="shared" si="137"/>
        <v>2.9411764705882353E-2</v>
      </c>
      <c r="X964">
        <v>43</v>
      </c>
      <c r="Y964" s="4">
        <v>4.9000000000000004</v>
      </c>
      <c r="Z964" s="4">
        <v>2.1</v>
      </c>
      <c r="AA964" s="5">
        <v>33717.97</v>
      </c>
      <c r="AB964" s="5">
        <f t="shared" si="138"/>
        <v>2124232.11</v>
      </c>
      <c r="AC964" s="5">
        <v>22422.58</v>
      </c>
      <c r="AD964" s="5">
        <f t="shared" si="139"/>
        <v>1524735.44</v>
      </c>
      <c r="AE964" s="5">
        <v>119446.73</v>
      </c>
      <c r="AF964" s="5">
        <v>31062.63</v>
      </c>
      <c r="AG964" s="5">
        <v>11196.64</v>
      </c>
      <c r="AH964" s="5">
        <v>3045</v>
      </c>
      <c r="AI964" s="5">
        <v>6400</v>
      </c>
      <c r="AJ964">
        <v>1</v>
      </c>
      <c r="AK964" s="5">
        <v>8494.18</v>
      </c>
      <c r="AL964" s="5">
        <v>2055.91</v>
      </c>
      <c r="AM964" s="5">
        <v>90631.23</v>
      </c>
      <c r="AN964">
        <v>8</v>
      </c>
      <c r="AO964">
        <v>9</v>
      </c>
      <c r="AP964" t="str">
        <f t="shared" si="140"/>
        <v>No</v>
      </c>
      <c r="AQ964">
        <v>3</v>
      </c>
      <c r="AR964" s="5">
        <f t="shared" si="141"/>
        <v>1797067.76</v>
      </c>
      <c r="AS964" s="5">
        <f t="shared" si="142"/>
        <v>327164.34999999998</v>
      </c>
      <c r="AT964" t="s">
        <v>116</v>
      </c>
      <c r="AU964" t="s">
        <v>6189</v>
      </c>
      <c r="AV964" t="s">
        <v>6190</v>
      </c>
      <c r="AW964" t="s">
        <v>6183</v>
      </c>
      <c r="AX964" t="s">
        <v>6167</v>
      </c>
      <c r="AY964">
        <v>72</v>
      </c>
      <c r="AZ964">
        <v>3</v>
      </c>
      <c r="BA964">
        <v>23</v>
      </c>
      <c r="BB964" t="s">
        <v>6185</v>
      </c>
      <c r="BC964">
        <v>0</v>
      </c>
      <c r="BD964">
        <v>1</v>
      </c>
      <c r="BE964" t="s">
        <v>6188</v>
      </c>
      <c r="BF964" t="s">
        <v>6170</v>
      </c>
      <c r="BG964">
        <v>0</v>
      </c>
      <c r="BH964" t="s">
        <v>6171</v>
      </c>
      <c r="BI964">
        <v>25</v>
      </c>
      <c r="BJ964" t="s">
        <v>6172</v>
      </c>
      <c r="BK964">
        <v>0</v>
      </c>
      <c r="BL964">
        <v>73</v>
      </c>
      <c r="BM964" s="3">
        <f t="shared" si="143"/>
        <v>0.93150684931506844</v>
      </c>
    </row>
    <row r="965" spans="1:65">
      <c r="A965" t="s">
        <v>1093</v>
      </c>
      <c r="B965" s="2">
        <v>45714</v>
      </c>
      <c r="C965" t="s">
        <v>47</v>
      </c>
      <c r="D965" t="s">
        <v>630</v>
      </c>
      <c r="E965">
        <v>2</v>
      </c>
      <c r="F965" t="s">
        <v>49</v>
      </c>
      <c r="G965" t="s">
        <v>50</v>
      </c>
      <c r="H965" t="s">
        <v>108</v>
      </c>
      <c r="I965" t="s">
        <v>52</v>
      </c>
      <c r="J965" t="s">
        <v>65</v>
      </c>
      <c r="K965" t="s">
        <v>66</v>
      </c>
      <c r="L965" t="s">
        <v>67</v>
      </c>
      <c r="M965" t="s">
        <v>56</v>
      </c>
      <c r="N965" t="s">
        <v>76</v>
      </c>
      <c r="O965" t="s">
        <v>120</v>
      </c>
      <c r="P965">
        <v>44</v>
      </c>
      <c r="Q965">
        <v>47</v>
      </c>
      <c r="R965">
        <v>47</v>
      </c>
      <c r="S965">
        <v>2</v>
      </c>
      <c r="T965">
        <f t="shared" si="135"/>
        <v>45</v>
      </c>
      <c r="U965">
        <v>42</v>
      </c>
      <c r="V965">
        <f t="shared" si="136"/>
        <v>3</v>
      </c>
      <c r="W965" s="3">
        <f t="shared" si="137"/>
        <v>4.2553191489361701E-2</v>
      </c>
      <c r="X965">
        <v>32</v>
      </c>
      <c r="Y965" s="4">
        <v>2.8</v>
      </c>
      <c r="Z965" s="4">
        <v>2.1</v>
      </c>
      <c r="AA965" s="5">
        <v>48924.42</v>
      </c>
      <c r="AB965" s="5">
        <f t="shared" si="138"/>
        <v>2054825.64</v>
      </c>
      <c r="AC965" s="5">
        <v>33776.21</v>
      </c>
      <c r="AD965" s="5">
        <f t="shared" si="139"/>
        <v>1587481.87</v>
      </c>
      <c r="AE965" s="5">
        <v>109801.22</v>
      </c>
      <c r="AF965" s="5">
        <v>30955.34</v>
      </c>
      <c r="AG965" s="5">
        <v>10050.450000000001</v>
      </c>
      <c r="AH965" s="5">
        <v>3045</v>
      </c>
      <c r="AI965" s="5">
        <v>9200</v>
      </c>
      <c r="AJ965">
        <v>0</v>
      </c>
      <c r="AK965" s="5">
        <v>0</v>
      </c>
      <c r="AL965" s="5">
        <v>3009.11</v>
      </c>
      <c r="AM965" s="5">
        <v>27833.43</v>
      </c>
      <c r="AN965">
        <v>4</v>
      </c>
      <c r="AO965">
        <v>4</v>
      </c>
      <c r="AP965" t="str">
        <f t="shared" si="140"/>
        <v>Yes</v>
      </c>
      <c r="AQ965">
        <v>0</v>
      </c>
      <c r="AR965" s="5">
        <f t="shared" si="141"/>
        <v>1781376.42</v>
      </c>
      <c r="AS965" s="5">
        <f t="shared" si="142"/>
        <v>273449.21999999997</v>
      </c>
      <c r="AT965" t="s">
        <v>59</v>
      </c>
      <c r="AU965" t="s">
        <v>6164</v>
      </c>
      <c r="AV965" t="s">
        <v>6165</v>
      </c>
      <c r="AW965" t="s">
        <v>6166</v>
      </c>
      <c r="AX965" t="s">
        <v>6184</v>
      </c>
      <c r="AY965">
        <v>46</v>
      </c>
      <c r="AZ965">
        <v>0</v>
      </c>
      <c r="BA965">
        <v>18</v>
      </c>
      <c r="BB965" t="s">
        <v>6180</v>
      </c>
      <c r="BC965">
        <v>0</v>
      </c>
      <c r="BD965">
        <v>0</v>
      </c>
      <c r="BE965" t="s">
        <v>6169</v>
      </c>
      <c r="BF965" t="s">
        <v>6176</v>
      </c>
      <c r="BG965">
        <v>0</v>
      </c>
      <c r="BH965" t="s">
        <v>6171</v>
      </c>
      <c r="BI965">
        <v>57</v>
      </c>
      <c r="BJ965" t="s">
        <v>6187</v>
      </c>
      <c r="BK965">
        <v>0</v>
      </c>
      <c r="BL965">
        <v>62</v>
      </c>
      <c r="BM965" s="3">
        <f t="shared" si="143"/>
        <v>0.75806451612903225</v>
      </c>
    </row>
    <row r="966" spans="1:65">
      <c r="A966" t="s">
        <v>1094</v>
      </c>
      <c r="B966" s="2">
        <v>45714</v>
      </c>
      <c r="C966" t="s">
        <v>47</v>
      </c>
      <c r="D966" t="s">
        <v>630</v>
      </c>
      <c r="E966">
        <v>2</v>
      </c>
      <c r="F966" t="s">
        <v>49</v>
      </c>
      <c r="G966" t="s">
        <v>62</v>
      </c>
      <c r="H966" t="s">
        <v>141</v>
      </c>
      <c r="I966" t="s">
        <v>52</v>
      </c>
      <c r="J966" t="s">
        <v>53</v>
      </c>
      <c r="K966" t="s">
        <v>75</v>
      </c>
      <c r="L966" t="s">
        <v>92</v>
      </c>
      <c r="M966" t="s">
        <v>56</v>
      </c>
      <c r="N966" t="s">
        <v>76</v>
      </c>
      <c r="O966" t="s">
        <v>82</v>
      </c>
      <c r="P966">
        <v>60</v>
      </c>
      <c r="Q966">
        <v>62</v>
      </c>
      <c r="R966">
        <v>62</v>
      </c>
      <c r="S966">
        <v>2</v>
      </c>
      <c r="T966">
        <f t="shared" si="135"/>
        <v>60</v>
      </c>
      <c r="U966">
        <v>58</v>
      </c>
      <c r="V966">
        <f t="shared" si="136"/>
        <v>2</v>
      </c>
      <c r="W966" s="3">
        <f t="shared" si="137"/>
        <v>3.2258064516129031E-2</v>
      </c>
      <c r="X966">
        <v>32</v>
      </c>
      <c r="Y966" s="4">
        <v>3.6</v>
      </c>
      <c r="Z966" s="4">
        <v>1.6</v>
      </c>
      <c r="AA966" s="5">
        <v>36089.919999999998</v>
      </c>
      <c r="AB966" s="5">
        <f t="shared" si="138"/>
        <v>2093215.36</v>
      </c>
      <c r="AC966" s="5">
        <v>23773.94</v>
      </c>
      <c r="AD966" s="5">
        <f t="shared" si="139"/>
        <v>1473984.28</v>
      </c>
      <c r="AE966" s="5">
        <v>110706.77</v>
      </c>
      <c r="AF966" s="5">
        <v>29857.07</v>
      </c>
      <c r="AG966" s="5">
        <v>10113.290000000001</v>
      </c>
      <c r="AH966" s="5">
        <v>2320</v>
      </c>
      <c r="AI966" s="5">
        <v>6400</v>
      </c>
      <c r="AJ966">
        <v>0</v>
      </c>
      <c r="AK966" s="5">
        <v>0</v>
      </c>
      <c r="AL966" s="5">
        <v>1331.26</v>
      </c>
      <c r="AM966" s="5">
        <v>36152.99</v>
      </c>
      <c r="AN966">
        <v>4</v>
      </c>
      <c r="AO966">
        <v>4</v>
      </c>
      <c r="AP966" t="str">
        <f t="shared" si="140"/>
        <v>Yes</v>
      </c>
      <c r="AQ966">
        <v>1</v>
      </c>
      <c r="AR966" s="5">
        <f t="shared" si="141"/>
        <v>1670865.66</v>
      </c>
      <c r="AS966" s="5">
        <f t="shared" si="142"/>
        <v>422349.7</v>
      </c>
      <c r="AT966" t="s">
        <v>59</v>
      </c>
      <c r="AU966" t="s">
        <v>6164</v>
      </c>
      <c r="AV966" t="s">
        <v>6165</v>
      </c>
      <c r="AW966" t="s">
        <v>6166</v>
      </c>
      <c r="AX966" t="s">
        <v>6184</v>
      </c>
      <c r="AY966">
        <v>60</v>
      </c>
      <c r="AZ966">
        <v>0</v>
      </c>
      <c r="BA966">
        <v>16</v>
      </c>
      <c r="BB966" t="s">
        <v>6191</v>
      </c>
      <c r="BC966">
        <v>0</v>
      </c>
      <c r="BD966">
        <v>0</v>
      </c>
      <c r="BE966" t="s">
        <v>6169</v>
      </c>
      <c r="BF966" t="s">
        <v>6170</v>
      </c>
      <c r="BG966">
        <v>0</v>
      </c>
      <c r="BH966" t="s">
        <v>6171</v>
      </c>
      <c r="BI966">
        <v>52</v>
      </c>
      <c r="BJ966" t="s">
        <v>6187</v>
      </c>
      <c r="BK966">
        <v>0</v>
      </c>
      <c r="BL966">
        <v>77</v>
      </c>
      <c r="BM966" s="3">
        <f t="shared" si="143"/>
        <v>0.80519480519480524</v>
      </c>
    </row>
    <row r="967" spans="1:65">
      <c r="A967" t="s">
        <v>1095</v>
      </c>
      <c r="B967" s="2">
        <v>45714</v>
      </c>
      <c r="C967" t="s">
        <v>47</v>
      </c>
      <c r="D967" t="s">
        <v>630</v>
      </c>
      <c r="E967">
        <v>2</v>
      </c>
      <c r="F967" t="s">
        <v>72</v>
      </c>
      <c r="G967" t="s">
        <v>50</v>
      </c>
      <c r="H967" t="s">
        <v>138</v>
      </c>
      <c r="I967" t="s">
        <v>64</v>
      </c>
      <c r="J967" t="s">
        <v>53</v>
      </c>
      <c r="K967" t="s">
        <v>66</v>
      </c>
      <c r="L967" t="s">
        <v>67</v>
      </c>
      <c r="M967" t="s">
        <v>56</v>
      </c>
      <c r="N967" t="s">
        <v>57</v>
      </c>
      <c r="O967" t="s">
        <v>58</v>
      </c>
      <c r="P967">
        <v>69</v>
      </c>
      <c r="Q967">
        <v>74</v>
      </c>
      <c r="R967">
        <v>74</v>
      </c>
      <c r="S967">
        <v>2</v>
      </c>
      <c r="T967">
        <f t="shared" si="135"/>
        <v>72</v>
      </c>
      <c r="U967">
        <v>69</v>
      </c>
      <c r="V967">
        <f t="shared" si="136"/>
        <v>3</v>
      </c>
      <c r="W967" s="3">
        <f t="shared" si="137"/>
        <v>2.7027027027027029E-2</v>
      </c>
      <c r="X967">
        <v>29</v>
      </c>
      <c r="Y967" s="4">
        <v>1.7</v>
      </c>
      <c r="Z967" s="4">
        <v>1</v>
      </c>
      <c r="AA967" s="5">
        <v>34210.33</v>
      </c>
      <c r="AB967" s="5">
        <f t="shared" si="138"/>
        <v>2360512.77</v>
      </c>
      <c r="AC967" s="5">
        <v>22979.84</v>
      </c>
      <c r="AD967" s="5">
        <f t="shared" si="139"/>
        <v>1700508.16</v>
      </c>
      <c r="AE967" s="5">
        <v>122030.51</v>
      </c>
      <c r="AF967" s="5">
        <v>32878.879999999997</v>
      </c>
      <c r="AG967" s="5">
        <v>9015.25</v>
      </c>
      <c r="AH967" s="5">
        <v>1450</v>
      </c>
      <c r="AI967" s="5">
        <v>6400</v>
      </c>
      <c r="AJ967">
        <v>0</v>
      </c>
      <c r="AK967" s="5">
        <v>0</v>
      </c>
      <c r="AL967" s="5">
        <v>1994.1</v>
      </c>
      <c r="AM967" s="5">
        <v>47111.68</v>
      </c>
      <c r="AN967">
        <v>4</v>
      </c>
      <c r="AO967">
        <v>5</v>
      </c>
      <c r="AP967" t="str">
        <f t="shared" si="140"/>
        <v>No</v>
      </c>
      <c r="AQ967">
        <v>2</v>
      </c>
      <c r="AR967" s="5">
        <f t="shared" si="141"/>
        <v>1921388.58</v>
      </c>
      <c r="AS967" s="5">
        <f t="shared" si="142"/>
        <v>439124.19</v>
      </c>
      <c r="AT967" t="s">
        <v>59</v>
      </c>
      <c r="AU967" t="s">
        <v>6164</v>
      </c>
      <c r="AV967" t="s">
        <v>6165</v>
      </c>
      <c r="AW967" t="s">
        <v>6166</v>
      </c>
      <c r="AX967" t="s">
        <v>6184</v>
      </c>
      <c r="AY967">
        <v>71</v>
      </c>
      <c r="AZ967">
        <v>1</v>
      </c>
      <c r="BA967">
        <v>22</v>
      </c>
      <c r="BB967" t="s">
        <v>6180</v>
      </c>
      <c r="BC967">
        <v>1</v>
      </c>
      <c r="BD967">
        <v>0</v>
      </c>
      <c r="BE967" t="s">
        <v>6178</v>
      </c>
      <c r="BF967" t="s">
        <v>6170</v>
      </c>
      <c r="BG967">
        <v>1</v>
      </c>
      <c r="BH967" t="s">
        <v>6179</v>
      </c>
      <c r="BI967">
        <v>45</v>
      </c>
      <c r="BJ967" t="s">
        <v>6172</v>
      </c>
      <c r="BK967">
        <v>0</v>
      </c>
      <c r="BL967">
        <v>80</v>
      </c>
      <c r="BM967" s="3">
        <f t="shared" si="143"/>
        <v>0.92500000000000004</v>
      </c>
    </row>
    <row r="968" spans="1:65">
      <c r="A968" t="s">
        <v>1096</v>
      </c>
      <c r="B968" s="2">
        <v>45714</v>
      </c>
      <c r="C968" t="s">
        <v>47</v>
      </c>
      <c r="D968" t="s">
        <v>630</v>
      </c>
      <c r="E968">
        <v>2</v>
      </c>
      <c r="F968" t="s">
        <v>72</v>
      </c>
      <c r="G968" t="s">
        <v>62</v>
      </c>
      <c r="H968" t="s">
        <v>155</v>
      </c>
      <c r="I968" t="s">
        <v>74</v>
      </c>
      <c r="J968" t="s">
        <v>53</v>
      </c>
      <c r="K968" t="s">
        <v>54</v>
      </c>
      <c r="L968" t="s">
        <v>92</v>
      </c>
      <c r="M968" t="s">
        <v>56</v>
      </c>
      <c r="N968" t="s">
        <v>94</v>
      </c>
      <c r="O968" t="s">
        <v>120</v>
      </c>
      <c r="P968">
        <v>55</v>
      </c>
      <c r="Q968">
        <v>57</v>
      </c>
      <c r="R968">
        <v>56</v>
      </c>
      <c r="S968">
        <v>1</v>
      </c>
      <c r="T968">
        <f t="shared" si="135"/>
        <v>55</v>
      </c>
      <c r="U968">
        <v>53</v>
      </c>
      <c r="V968">
        <f t="shared" si="136"/>
        <v>2</v>
      </c>
      <c r="W968" s="3">
        <f t="shared" si="137"/>
        <v>1.7857142857142856E-2</v>
      </c>
      <c r="X968">
        <v>30</v>
      </c>
      <c r="Y968" s="4">
        <v>3.1</v>
      </c>
      <c r="Z968" s="4">
        <v>1.7</v>
      </c>
      <c r="AA968" s="5">
        <v>39354.44</v>
      </c>
      <c r="AB968" s="5">
        <f t="shared" si="138"/>
        <v>2085785.32</v>
      </c>
      <c r="AC968" s="5">
        <v>23828.55</v>
      </c>
      <c r="AD968" s="5">
        <f t="shared" si="139"/>
        <v>1334398.8</v>
      </c>
      <c r="AE968" s="5">
        <v>96472</v>
      </c>
      <c r="AF968" s="5">
        <v>25808.99</v>
      </c>
      <c r="AG968" s="5">
        <v>9147.7099999999991</v>
      </c>
      <c r="AH968" s="5">
        <v>2465</v>
      </c>
      <c r="AI968" s="5">
        <v>3200</v>
      </c>
      <c r="AJ968">
        <v>0</v>
      </c>
      <c r="AK968" s="5">
        <v>0</v>
      </c>
      <c r="AL968" s="5">
        <v>1343.88</v>
      </c>
      <c r="AM968" s="5">
        <v>32565.23</v>
      </c>
      <c r="AN968">
        <v>4</v>
      </c>
      <c r="AO968">
        <v>3</v>
      </c>
      <c r="AP968" t="str">
        <f t="shared" si="140"/>
        <v>Yes</v>
      </c>
      <c r="AQ968">
        <v>1</v>
      </c>
      <c r="AR968" s="5">
        <f t="shared" si="141"/>
        <v>1505401.61</v>
      </c>
      <c r="AS968" s="5">
        <f t="shared" si="142"/>
        <v>580383.71</v>
      </c>
      <c r="AT968" t="s">
        <v>59</v>
      </c>
      <c r="AU968" t="s">
        <v>6164</v>
      </c>
      <c r="AV968" t="s">
        <v>6165</v>
      </c>
      <c r="AW968" t="s">
        <v>6166</v>
      </c>
      <c r="AX968" t="s">
        <v>6167</v>
      </c>
      <c r="AY968">
        <v>57</v>
      </c>
      <c r="AZ968">
        <v>2</v>
      </c>
      <c r="BA968">
        <v>20</v>
      </c>
      <c r="BB968" t="s">
        <v>6185</v>
      </c>
      <c r="BC968">
        <v>0</v>
      </c>
      <c r="BD968">
        <v>0</v>
      </c>
      <c r="BE968" t="s">
        <v>6169</v>
      </c>
      <c r="BF968" t="s">
        <v>6170</v>
      </c>
      <c r="BG968">
        <v>1</v>
      </c>
      <c r="BH968" t="s">
        <v>6179</v>
      </c>
      <c r="BI968">
        <v>22</v>
      </c>
      <c r="BJ968" t="s">
        <v>6172</v>
      </c>
      <c r="BK968">
        <v>0</v>
      </c>
      <c r="BL968">
        <v>71</v>
      </c>
      <c r="BM968" s="3">
        <f t="shared" si="143"/>
        <v>0.78873239436619713</v>
      </c>
    </row>
    <row r="969" spans="1:65">
      <c r="A969" t="s">
        <v>1097</v>
      </c>
      <c r="B969" s="2">
        <v>45714</v>
      </c>
      <c r="C969" t="s">
        <v>47</v>
      </c>
      <c r="D969" t="s">
        <v>630</v>
      </c>
      <c r="E969">
        <v>2</v>
      </c>
      <c r="F969" t="s">
        <v>49</v>
      </c>
      <c r="G969" t="s">
        <v>79</v>
      </c>
      <c r="H969" t="s">
        <v>260</v>
      </c>
      <c r="I969" t="s">
        <v>52</v>
      </c>
      <c r="J969" t="s">
        <v>53</v>
      </c>
      <c r="K969" t="s">
        <v>75</v>
      </c>
      <c r="L969" t="s">
        <v>92</v>
      </c>
      <c r="M969" t="s">
        <v>56</v>
      </c>
      <c r="N969" t="s">
        <v>76</v>
      </c>
      <c r="O969" t="s">
        <v>120</v>
      </c>
      <c r="P969">
        <v>64</v>
      </c>
      <c r="Q969">
        <v>66</v>
      </c>
      <c r="R969">
        <v>64</v>
      </c>
      <c r="S969">
        <v>2</v>
      </c>
      <c r="T969">
        <f t="shared" si="135"/>
        <v>62</v>
      </c>
      <c r="U969">
        <v>62</v>
      </c>
      <c r="V969">
        <f t="shared" si="136"/>
        <v>0</v>
      </c>
      <c r="W969" s="3">
        <f t="shared" si="137"/>
        <v>3.125E-2</v>
      </c>
      <c r="X969">
        <v>34</v>
      </c>
      <c r="Y969" s="4">
        <v>0</v>
      </c>
      <c r="Z969" s="4">
        <v>1</v>
      </c>
      <c r="AA969" s="5">
        <v>36067.18</v>
      </c>
      <c r="AB969" s="5">
        <f t="shared" si="138"/>
        <v>2236165.16</v>
      </c>
      <c r="AC969" s="5">
        <v>23720.33</v>
      </c>
      <c r="AD969" s="5">
        <f t="shared" si="139"/>
        <v>1518101.12</v>
      </c>
      <c r="AE969" s="5">
        <v>113796.85</v>
      </c>
      <c r="AF969" s="5">
        <v>29723.88</v>
      </c>
      <c r="AG969" s="5">
        <v>10672.73</v>
      </c>
      <c r="AH969" s="5">
        <v>1450</v>
      </c>
      <c r="AI969" s="5">
        <v>6400</v>
      </c>
      <c r="AJ969">
        <v>0</v>
      </c>
      <c r="AK969" s="5">
        <v>0</v>
      </c>
      <c r="AL969" s="5">
        <v>0</v>
      </c>
      <c r="AM969" s="5">
        <v>39339.86</v>
      </c>
      <c r="AN969">
        <v>4</v>
      </c>
      <c r="AO969">
        <v>4</v>
      </c>
      <c r="AP969" t="str">
        <f t="shared" si="140"/>
        <v>Yes</v>
      </c>
      <c r="AQ969">
        <v>1</v>
      </c>
      <c r="AR969" s="5">
        <f t="shared" si="141"/>
        <v>1719484.44</v>
      </c>
      <c r="AS969" s="5">
        <f t="shared" si="142"/>
        <v>516680.72</v>
      </c>
      <c r="AT969" t="s">
        <v>59</v>
      </c>
      <c r="AU969" t="s">
        <v>6164</v>
      </c>
      <c r="AV969" t="s">
        <v>6165</v>
      </c>
      <c r="AW969" t="s">
        <v>6166</v>
      </c>
      <c r="AX969" t="s">
        <v>6167</v>
      </c>
      <c r="AY969">
        <v>65</v>
      </c>
      <c r="AZ969">
        <v>0</v>
      </c>
      <c r="BA969">
        <v>0</v>
      </c>
      <c r="BB969" t="s">
        <v>6168</v>
      </c>
      <c r="BC969">
        <v>0</v>
      </c>
      <c r="BD969">
        <v>0</v>
      </c>
      <c r="BE969" t="s">
        <v>6169</v>
      </c>
      <c r="BF969" t="s">
        <v>6170</v>
      </c>
      <c r="BG969">
        <v>0</v>
      </c>
      <c r="BH969" t="s">
        <v>6171</v>
      </c>
      <c r="BI969">
        <v>23</v>
      </c>
      <c r="BJ969" t="s">
        <v>6172</v>
      </c>
      <c r="BK969">
        <v>1</v>
      </c>
      <c r="BL969">
        <v>72</v>
      </c>
      <c r="BM969" s="3">
        <f t="shared" si="143"/>
        <v>0.88888888888888884</v>
      </c>
    </row>
    <row r="970" spans="1:65">
      <c r="A970" t="s">
        <v>1098</v>
      </c>
      <c r="B970" s="2">
        <v>45714</v>
      </c>
      <c r="C970" t="s">
        <v>47</v>
      </c>
      <c r="D970" t="s">
        <v>630</v>
      </c>
      <c r="E970">
        <v>2</v>
      </c>
      <c r="F970" t="s">
        <v>61</v>
      </c>
      <c r="G970" t="s">
        <v>50</v>
      </c>
      <c r="H970" t="s">
        <v>183</v>
      </c>
      <c r="I970" t="s">
        <v>74</v>
      </c>
      <c r="J970" t="s">
        <v>53</v>
      </c>
      <c r="K970" t="s">
        <v>66</v>
      </c>
      <c r="L970" t="s">
        <v>92</v>
      </c>
      <c r="M970" t="s">
        <v>56</v>
      </c>
      <c r="N970" t="s">
        <v>109</v>
      </c>
      <c r="O970" t="s">
        <v>58</v>
      </c>
      <c r="P970">
        <v>53</v>
      </c>
      <c r="Q970">
        <v>54</v>
      </c>
      <c r="R970">
        <v>53</v>
      </c>
      <c r="S970">
        <v>1</v>
      </c>
      <c r="T970">
        <f t="shared" si="135"/>
        <v>52</v>
      </c>
      <c r="U970">
        <v>52</v>
      </c>
      <c r="V970">
        <f t="shared" si="136"/>
        <v>0</v>
      </c>
      <c r="W970" s="3">
        <f t="shared" si="137"/>
        <v>1.8867924528301886E-2</v>
      </c>
      <c r="X970">
        <v>23</v>
      </c>
      <c r="Y970" s="4">
        <v>2.4</v>
      </c>
      <c r="Z970" s="4">
        <v>1.2</v>
      </c>
      <c r="AA970" s="5">
        <v>33605.839999999997</v>
      </c>
      <c r="AB970" s="5">
        <f t="shared" si="138"/>
        <v>1747503.68</v>
      </c>
      <c r="AC970" s="5">
        <v>23665.5</v>
      </c>
      <c r="AD970" s="5">
        <f t="shared" si="139"/>
        <v>1254271.5</v>
      </c>
      <c r="AE970" s="5">
        <v>89120.24</v>
      </c>
      <c r="AF970" s="5">
        <v>23734.06</v>
      </c>
      <c r="AG970" s="5">
        <v>8976.98</v>
      </c>
      <c r="AH970" s="5">
        <v>1740</v>
      </c>
      <c r="AI970" s="5">
        <v>3200</v>
      </c>
      <c r="AJ970">
        <v>0</v>
      </c>
      <c r="AK970" s="5">
        <v>0</v>
      </c>
      <c r="AL970" s="5">
        <v>0</v>
      </c>
      <c r="AM970" s="5">
        <v>78344.160000000003</v>
      </c>
      <c r="AN970">
        <v>8</v>
      </c>
      <c r="AO970">
        <v>6</v>
      </c>
      <c r="AP970" t="str">
        <f t="shared" si="140"/>
        <v>Yes</v>
      </c>
      <c r="AQ970">
        <v>1</v>
      </c>
      <c r="AR970" s="5">
        <f t="shared" si="141"/>
        <v>1459386.94</v>
      </c>
      <c r="AS970" s="5">
        <f t="shared" si="142"/>
        <v>288116.74</v>
      </c>
      <c r="AT970" t="s">
        <v>59</v>
      </c>
      <c r="AU970" t="s">
        <v>6164</v>
      </c>
      <c r="AV970" t="s">
        <v>6165</v>
      </c>
      <c r="AW970" t="s">
        <v>6166</v>
      </c>
      <c r="AX970" t="s">
        <v>6167</v>
      </c>
      <c r="AY970">
        <v>53</v>
      </c>
      <c r="AZ970">
        <v>0</v>
      </c>
      <c r="BA970">
        <v>0</v>
      </c>
      <c r="BB970" t="s">
        <v>6168</v>
      </c>
      <c r="BC970">
        <v>0</v>
      </c>
      <c r="BD970">
        <v>0</v>
      </c>
      <c r="BE970" t="s">
        <v>6169</v>
      </c>
      <c r="BF970" t="s">
        <v>6170</v>
      </c>
      <c r="BG970">
        <v>0</v>
      </c>
      <c r="BH970" t="s">
        <v>6171</v>
      </c>
      <c r="BI970">
        <v>49</v>
      </c>
      <c r="BJ970" t="s">
        <v>6172</v>
      </c>
      <c r="BK970">
        <v>0</v>
      </c>
      <c r="BL970">
        <v>77</v>
      </c>
      <c r="BM970" s="3">
        <f t="shared" si="143"/>
        <v>0.68831168831168832</v>
      </c>
    </row>
    <row r="971" spans="1:65">
      <c r="A971" t="s">
        <v>1099</v>
      </c>
      <c r="B971" s="2">
        <v>45714</v>
      </c>
      <c r="C971" t="s">
        <v>47</v>
      </c>
      <c r="D971" t="s">
        <v>630</v>
      </c>
      <c r="E971">
        <v>2</v>
      </c>
      <c r="F971" t="s">
        <v>49</v>
      </c>
      <c r="G971" t="s">
        <v>79</v>
      </c>
      <c r="H971" t="s">
        <v>106</v>
      </c>
      <c r="I971" t="s">
        <v>64</v>
      </c>
      <c r="J971" t="s">
        <v>53</v>
      </c>
      <c r="K971" t="s">
        <v>66</v>
      </c>
      <c r="L971" t="s">
        <v>55</v>
      </c>
      <c r="M971" t="s">
        <v>56</v>
      </c>
      <c r="N971" t="s">
        <v>57</v>
      </c>
      <c r="O971" t="s">
        <v>70</v>
      </c>
      <c r="P971">
        <v>65</v>
      </c>
      <c r="Q971">
        <v>66</v>
      </c>
      <c r="R971">
        <v>65</v>
      </c>
      <c r="S971">
        <v>2</v>
      </c>
      <c r="T971">
        <f t="shared" si="135"/>
        <v>63</v>
      </c>
      <c r="U971">
        <v>63</v>
      </c>
      <c r="V971">
        <f t="shared" si="136"/>
        <v>0</v>
      </c>
      <c r="W971" s="3">
        <f t="shared" si="137"/>
        <v>3.0769230769230771E-2</v>
      </c>
      <c r="X971">
        <v>28</v>
      </c>
      <c r="Y971" s="4">
        <v>4.5</v>
      </c>
      <c r="Z971" s="4">
        <v>1.1000000000000001</v>
      </c>
      <c r="AA971" s="5">
        <v>33522.54</v>
      </c>
      <c r="AB971" s="5">
        <f t="shared" si="138"/>
        <v>2111920.02</v>
      </c>
      <c r="AC971" s="5">
        <v>23722.94</v>
      </c>
      <c r="AD971" s="5">
        <f t="shared" si="139"/>
        <v>1541991.1</v>
      </c>
      <c r="AE971" s="5">
        <v>105813.18</v>
      </c>
      <c r="AF971" s="5">
        <v>29656.29</v>
      </c>
      <c r="AG971" s="5">
        <v>9776.57</v>
      </c>
      <c r="AH971" s="5">
        <v>1595</v>
      </c>
      <c r="AI971" s="5">
        <v>6400</v>
      </c>
      <c r="AJ971">
        <v>0</v>
      </c>
      <c r="AK971" s="5">
        <v>0</v>
      </c>
      <c r="AL971" s="5">
        <v>0</v>
      </c>
      <c r="AM971" s="5">
        <v>41466.699999999997</v>
      </c>
      <c r="AN971">
        <v>4</v>
      </c>
      <c r="AO971">
        <v>4</v>
      </c>
      <c r="AP971" t="str">
        <f t="shared" si="140"/>
        <v>Yes</v>
      </c>
      <c r="AQ971">
        <v>1</v>
      </c>
      <c r="AR971" s="5">
        <f t="shared" si="141"/>
        <v>1736698.84</v>
      </c>
      <c r="AS971" s="5">
        <f t="shared" si="142"/>
        <v>375221.18</v>
      </c>
      <c r="AT971" t="s">
        <v>59</v>
      </c>
      <c r="AU971" t="s">
        <v>6164</v>
      </c>
      <c r="AV971" t="s">
        <v>6165</v>
      </c>
      <c r="AW971" t="s">
        <v>6166</v>
      </c>
      <c r="AX971" t="s">
        <v>6167</v>
      </c>
      <c r="AY971">
        <v>70</v>
      </c>
      <c r="AZ971">
        <v>4</v>
      </c>
      <c r="BA971">
        <v>0</v>
      </c>
      <c r="BB971" t="s">
        <v>6168</v>
      </c>
      <c r="BC971">
        <v>0</v>
      </c>
      <c r="BD971">
        <v>0</v>
      </c>
      <c r="BE971" t="s">
        <v>6169</v>
      </c>
      <c r="BF971" t="s">
        <v>6170</v>
      </c>
      <c r="BG971">
        <v>1</v>
      </c>
      <c r="BH971" t="s">
        <v>6179</v>
      </c>
      <c r="BI971">
        <v>55</v>
      </c>
      <c r="BJ971" t="s">
        <v>6187</v>
      </c>
      <c r="BK971">
        <v>0</v>
      </c>
      <c r="BL971">
        <v>76</v>
      </c>
      <c r="BM971" s="3">
        <f t="shared" si="143"/>
        <v>0.85526315789473684</v>
      </c>
    </row>
    <row r="972" spans="1:65">
      <c r="A972" t="s">
        <v>1100</v>
      </c>
      <c r="B972" s="2">
        <v>45714</v>
      </c>
      <c r="C972" t="s">
        <v>47</v>
      </c>
      <c r="D972" t="s">
        <v>630</v>
      </c>
      <c r="E972">
        <v>2</v>
      </c>
      <c r="F972" t="s">
        <v>72</v>
      </c>
      <c r="G972" t="s">
        <v>62</v>
      </c>
      <c r="H972" t="s">
        <v>175</v>
      </c>
      <c r="I972" t="s">
        <v>74</v>
      </c>
      <c r="J972" t="s">
        <v>81</v>
      </c>
      <c r="K972" t="s">
        <v>66</v>
      </c>
      <c r="L972" t="s">
        <v>87</v>
      </c>
      <c r="M972" t="s">
        <v>56</v>
      </c>
      <c r="N972" t="s">
        <v>94</v>
      </c>
      <c r="O972" t="s">
        <v>82</v>
      </c>
      <c r="P972">
        <v>41</v>
      </c>
      <c r="Q972">
        <v>43</v>
      </c>
      <c r="R972">
        <v>43</v>
      </c>
      <c r="S972">
        <v>1</v>
      </c>
      <c r="T972">
        <f t="shared" si="135"/>
        <v>42</v>
      </c>
      <c r="U972">
        <v>39</v>
      </c>
      <c r="V972">
        <f t="shared" si="136"/>
        <v>3</v>
      </c>
      <c r="W972" s="3">
        <f t="shared" si="137"/>
        <v>2.3255813953488372E-2</v>
      </c>
      <c r="X972">
        <v>30</v>
      </c>
      <c r="Y972" s="4">
        <v>4.5</v>
      </c>
      <c r="Z972" s="4">
        <v>1.6</v>
      </c>
      <c r="AA972" s="5">
        <v>73140.34</v>
      </c>
      <c r="AB972" s="5">
        <f t="shared" si="138"/>
        <v>2852473.26</v>
      </c>
      <c r="AC972" s="5">
        <v>54163.09</v>
      </c>
      <c r="AD972" s="5">
        <f t="shared" si="139"/>
        <v>2329012.87</v>
      </c>
      <c r="AE972" s="5">
        <v>132040.79</v>
      </c>
      <c r="AF972" s="5">
        <v>37072.49</v>
      </c>
      <c r="AG972" s="5">
        <v>10190.24</v>
      </c>
      <c r="AH972" s="5">
        <v>2320</v>
      </c>
      <c r="AI972" s="5">
        <v>6800</v>
      </c>
      <c r="AJ972">
        <v>0</v>
      </c>
      <c r="AK972" s="5">
        <v>0</v>
      </c>
      <c r="AL972" s="5">
        <v>4561.21</v>
      </c>
      <c r="AM972" s="5">
        <v>27558.03</v>
      </c>
      <c r="AN972">
        <v>4</v>
      </c>
      <c r="AO972">
        <v>5</v>
      </c>
      <c r="AP972" t="str">
        <f t="shared" si="140"/>
        <v>No</v>
      </c>
      <c r="AQ972">
        <v>2</v>
      </c>
      <c r="AR972" s="5">
        <f t="shared" si="141"/>
        <v>2549555.63</v>
      </c>
      <c r="AS972" s="5">
        <f t="shared" si="142"/>
        <v>302917.63</v>
      </c>
      <c r="AT972" t="s">
        <v>59</v>
      </c>
      <c r="AU972" t="s">
        <v>6164</v>
      </c>
      <c r="AV972" t="s">
        <v>6165</v>
      </c>
      <c r="AW972" t="s">
        <v>6166</v>
      </c>
      <c r="AX972" t="s">
        <v>6184</v>
      </c>
      <c r="AY972">
        <v>41</v>
      </c>
      <c r="AZ972">
        <v>0</v>
      </c>
      <c r="BA972">
        <v>22</v>
      </c>
      <c r="BB972" t="s">
        <v>6180</v>
      </c>
      <c r="BC972">
        <v>0</v>
      </c>
      <c r="BD972">
        <v>1</v>
      </c>
      <c r="BE972" t="s">
        <v>6188</v>
      </c>
      <c r="BF972" t="s">
        <v>6170</v>
      </c>
      <c r="BG972">
        <v>0</v>
      </c>
      <c r="BH972" t="s">
        <v>6171</v>
      </c>
      <c r="BI972">
        <v>58</v>
      </c>
      <c r="BJ972" t="s">
        <v>6187</v>
      </c>
      <c r="BK972">
        <v>0</v>
      </c>
      <c r="BL972">
        <v>51</v>
      </c>
      <c r="BM972" s="3">
        <f t="shared" si="143"/>
        <v>0.84313725490196079</v>
      </c>
    </row>
    <row r="973" spans="1:65">
      <c r="A973" t="s">
        <v>1101</v>
      </c>
      <c r="B973" s="2">
        <v>45715</v>
      </c>
      <c r="C973" t="s">
        <v>47</v>
      </c>
      <c r="D973" t="s">
        <v>630</v>
      </c>
      <c r="E973">
        <v>2</v>
      </c>
      <c r="F973" t="s">
        <v>61</v>
      </c>
      <c r="G973" t="s">
        <v>62</v>
      </c>
      <c r="H973" t="s">
        <v>115</v>
      </c>
      <c r="I973" t="s">
        <v>52</v>
      </c>
      <c r="J973" t="s">
        <v>65</v>
      </c>
      <c r="K973" t="s">
        <v>75</v>
      </c>
      <c r="L973" t="s">
        <v>92</v>
      </c>
      <c r="M973" t="s">
        <v>56</v>
      </c>
      <c r="N973" t="s">
        <v>94</v>
      </c>
      <c r="O973" t="s">
        <v>70</v>
      </c>
      <c r="P973">
        <v>47</v>
      </c>
      <c r="Q973">
        <v>47</v>
      </c>
      <c r="R973">
        <v>46</v>
      </c>
      <c r="S973">
        <v>1</v>
      </c>
      <c r="T973">
        <f t="shared" si="135"/>
        <v>45</v>
      </c>
      <c r="U973">
        <v>45</v>
      </c>
      <c r="V973">
        <f t="shared" si="136"/>
        <v>0</v>
      </c>
      <c r="W973" s="3">
        <f t="shared" si="137"/>
        <v>2.1739130434782608E-2</v>
      </c>
      <c r="X973">
        <v>20</v>
      </c>
      <c r="Y973" s="4">
        <v>4.4000000000000004</v>
      </c>
      <c r="Z973" s="4">
        <v>1.5</v>
      </c>
      <c r="AA973" s="5">
        <v>51650.05</v>
      </c>
      <c r="AB973" s="5">
        <f t="shared" si="138"/>
        <v>2324252.25</v>
      </c>
      <c r="AC973" s="5">
        <v>35312.559999999998</v>
      </c>
      <c r="AD973" s="5">
        <f t="shared" si="139"/>
        <v>1624377.76</v>
      </c>
      <c r="AE973" s="5">
        <v>107277.47</v>
      </c>
      <c r="AF973" s="5">
        <v>27368.49</v>
      </c>
      <c r="AG973" s="5">
        <v>8749.33</v>
      </c>
      <c r="AH973" s="5">
        <v>2175</v>
      </c>
      <c r="AI973" s="5">
        <v>4600</v>
      </c>
      <c r="AJ973">
        <v>0</v>
      </c>
      <c r="AK973" s="5">
        <v>0</v>
      </c>
      <c r="AL973" s="5">
        <v>0</v>
      </c>
      <c r="AM973" s="5">
        <v>27901</v>
      </c>
      <c r="AN973">
        <v>4</v>
      </c>
      <c r="AO973">
        <v>3</v>
      </c>
      <c r="AP973" t="str">
        <f t="shared" si="140"/>
        <v>Yes</v>
      </c>
      <c r="AQ973">
        <v>0</v>
      </c>
      <c r="AR973" s="5">
        <f t="shared" si="141"/>
        <v>1802449.05</v>
      </c>
      <c r="AS973" s="5">
        <f t="shared" si="142"/>
        <v>521803.2</v>
      </c>
      <c r="AT973" t="s">
        <v>59</v>
      </c>
      <c r="AU973" t="s">
        <v>6164</v>
      </c>
      <c r="AV973" t="s">
        <v>6165</v>
      </c>
      <c r="AW973" t="s">
        <v>6166</v>
      </c>
      <c r="AX973" t="s">
        <v>6167</v>
      </c>
      <c r="AY973">
        <v>49</v>
      </c>
      <c r="AZ973">
        <v>0</v>
      </c>
      <c r="BA973">
        <v>0</v>
      </c>
      <c r="BB973" t="s">
        <v>6168</v>
      </c>
      <c r="BC973">
        <v>0</v>
      </c>
      <c r="BD973">
        <v>0</v>
      </c>
      <c r="BE973" t="s">
        <v>6169</v>
      </c>
      <c r="BF973" t="s">
        <v>6170</v>
      </c>
      <c r="BG973">
        <v>1</v>
      </c>
      <c r="BH973" t="s">
        <v>6179</v>
      </c>
      <c r="BI973">
        <v>44</v>
      </c>
      <c r="BJ973" t="s">
        <v>6172</v>
      </c>
      <c r="BK973">
        <v>0</v>
      </c>
      <c r="BL973">
        <v>60</v>
      </c>
      <c r="BM973" s="3">
        <f t="shared" si="143"/>
        <v>0.76666666666666672</v>
      </c>
    </row>
    <row r="974" spans="1:65">
      <c r="A974" t="s">
        <v>1102</v>
      </c>
      <c r="B974" s="2">
        <v>45715</v>
      </c>
      <c r="C974" t="s">
        <v>47</v>
      </c>
      <c r="D974" t="s">
        <v>630</v>
      </c>
      <c r="E974">
        <v>2</v>
      </c>
      <c r="F974" t="s">
        <v>78</v>
      </c>
      <c r="G974" t="s">
        <v>79</v>
      </c>
      <c r="H974" t="s">
        <v>136</v>
      </c>
      <c r="I974" t="s">
        <v>64</v>
      </c>
      <c r="J974" t="s">
        <v>53</v>
      </c>
      <c r="K974" t="s">
        <v>75</v>
      </c>
      <c r="L974" t="s">
        <v>92</v>
      </c>
      <c r="M974" t="s">
        <v>56</v>
      </c>
      <c r="N974" t="s">
        <v>94</v>
      </c>
      <c r="O974" t="s">
        <v>58</v>
      </c>
      <c r="P974">
        <v>67</v>
      </c>
      <c r="Q974">
        <v>70</v>
      </c>
      <c r="R974">
        <v>69</v>
      </c>
      <c r="S974">
        <v>2</v>
      </c>
      <c r="T974">
        <f t="shared" si="135"/>
        <v>67</v>
      </c>
      <c r="U974">
        <v>67</v>
      </c>
      <c r="V974">
        <f t="shared" si="136"/>
        <v>0</v>
      </c>
      <c r="W974" s="3">
        <f t="shared" si="137"/>
        <v>2.8985507246376812E-2</v>
      </c>
      <c r="X974">
        <v>29</v>
      </c>
      <c r="Y974" s="4">
        <v>4.4000000000000004</v>
      </c>
      <c r="Z974" s="4">
        <v>2.2999999999999998</v>
      </c>
      <c r="AA974" s="5">
        <v>35652.22</v>
      </c>
      <c r="AB974" s="5">
        <f t="shared" si="138"/>
        <v>2388698.7400000002</v>
      </c>
      <c r="AC974" s="5">
        <v>23642.67</v>
      </c>
      <c r="AD974" s="5">
        <f t="shared" si="139"/>
        <v>1631344.23</v>
      </c>
      <c r="AE974" s="5">
        <v>114798.73</v>
      </c>
      <c r="AF974" s="5">
        <v>33173.050000000003</v>
      </c>
      <c r="AG974" s="5">
        <v>9079.94</v>
      </c>
      <c r="AH974" s="5">
        <v>3335</v>
      </c>
      <c r="AI974" s="5">
        <v>6400</v>
      </c>
      <c r="AJ974">
        <v>0</v>
      </c>
      <c r="AK974" s="5">
        <v>0</v>
      </c>
      <c r="AL974" s="5">
        <v>0</v>
      </c>
      <c r="AM974" s="5">
        <v>43637.02</v>
      </c>
      <c r="AN974">
        <v>4</v>
      </c>
      <c r="AO974">
        <v>4</v>
      </c>
      <c r="AP974" t="str">
        <f t="shared" si="140"/>
        <v>Yes</v>
      </c>
      <c r="AQ974">
        <v>1</v>
      </c>
      <c r="AR974" s="5">
        <f t="shared" si="141"/>
        <v>1841767.97</v>
      </c>
      <c r="AS974" s="5">
        <f t="shared" si="142"/>
        <v>546930.77</v>
      </c>
      <c r="AT974" t="s">
        <v>59</v>
      </c>
      <c r="AU974" t="s">
        <v>6164</v>
      </c>
      <c r="AV974" t="s">
        <v>6165</v>
      </c>
      <c r="AW974" t="s">
        <v>6166</v>
      </c>
      <c r="AX974" t="s">
        <v>6167</v>
      </c>
      <c r="AY974">
        <v>67</v>
      </c>
      <c r="AZ974">
        <v>0</v>
      </c>
      <c r="BA974">
        <v>0</v>
      </c>
      <c r="BB974" t="s">
        <v>6168</v>
      </c>
      <c r="BC974">
        <v>0</v>
      </c>
      <c r="BD974">
        <v>0</v>
      </c>
      <c r="BE974" t="s">
        <v>6169</v>
      </c>
      <c r="BF974" t="s">
        <v>6170</v>
      </c>
      <c r="BG974">
        <v>1</v>
      </c>
      <c r="BH974" t="s">
        <v>6186</v>
      </c>
      <c r="BI974">
        <v>59</v>
      </c>
      <c r="BJ974" t="s">
        <v>6187</v>
      </c>
      <c r="BK974">
        <v>0</v>
      </c>
      <c r="BL974">
        <v>76</v>
      </c>
      <c r="BM974" s="3">
        <f t="shared" si="143"/>
        <v>0.90789473684210531</v>
      </c>
    </row>
    <row r="975" spans="1:65">
      <c r="A975" t="s">
        <v>1103</v>
      </c>
      <c r="B975" s="2">
        <v>45715</v>
      </c>
      <c r="C975" t="s">
        <v>47</v>
      </c>
      <c r="D975" t="s">
        <v>630</v>
      </c>
      <c r="E975">
        <v>2</v>
      </c>
      <c r="F975" t="s">
        <v>72</v>
      </c>
      <c r="G975" t="s">
        <v>79</v>
      </c>
      <c r="H975" t="s">
        <v>159</v>
      </c>
      <c r="I975" t="s">
        <v>64</v>
      </c>
      <c r="J975" t="s">
        <v>53</v>
      </c>
      <c r="K975" t="s">
        <v>54</v>
      </c>
      <c r="L975" t="s">
        <v>55</v>
      </c>
      <c r="M975" t="s">
        <v>56</v>
      </c>
      <c r="N975" t="s">
        <v>76</v>
      </c>
      <c r="O975" t="s">
        <v>58</v>
      </c>
      <c r="P975">
        <v>64</v>
      </c>
      <c r="Q975">
        <v>65</v>
      </c>
      <c r="R975">
        <v>66</v>
      </c>
      <c r="S975">
        <v>1</v>
      </c>
      <c r="T975">
        <f t="shared" si="135"/>
        <v>65</v>
      </c>
      <c r="U975">
        <v>63</v>
      </c>
      <c r="V975">
        <f t="shared" si="136"/>
        <v>2</v>
      </c>
      <c r="W975" s="3">
        <f t="shared" si="137"/>
        <v>1.5151515151515152E-2</v>
      </c>
      <c r="X975">
        <v>19</v>
      </c>
      <c r="Y975" s="4">
        <v>7.9</v>
      </c>
      <c r="Z975" s="4">
        <v>1.7</v>
      </c>
      <c r="AA975" s="5">
        <v>38478.050000000003</v>
      </c>
      <c r="AB975" s="5">
        <f t="shared" si="138"/>
        <v>2424117.15</v>
      </c>
      <c r="AC975" s="5">
        <v>23559.94</v>
      </c>
      <c r="AD975" s="5">
        <f t="shared" si="139"/>
        <v>1554956.04</v>
      </c>
      <c r="AE975" s="5">
        <v>107866.32</v>
      </c>
      <c r="AF975" s="5">
        <v>29011.61</v>
      </c>
      <c r="AG975" s="5">
        <v>8461.89</v>
      </c>
      <c r="AH975" s="5">
        <v>2465</v>
      </c>
      <c r="AI975" s="5">
        <v>3200</v>
      </c>
      <c r="AJ975">
        <v>0</v>
      </c>
      <c r="AK975" s="5">
        <v>0</v>
      </c>
      <c r="AL975" s="5">
        <v>1340.83</v>
      </c>
      <c r="AM975" s="5">
        <v>41665.79</v>
      </c>
      <c r="AN975">
        <v>4</v>
      </c>
      <c r="AO975">
        <v>2</v>
      </c>
      <c r="AP975" t="str">
        <f t="shared" si="140"/>
        <v>Yes</v>
      </c>
      <c r="AQ975">
        <v>0</v>
      </c>
      <c r="AR975" s="5">
        <f t="shared" si="141"/>
        <v>1748967.48</v>
      </c>
      <c r="AS975" s="5">
        <f t="shared" si="142"/>
        <v>675149.67</v>
      </c>
      <c r="AT975" t="s">
        <v>59</v>
      </c>
      <c r="AU975" t="s">
        <v>6164</v>
      </c>
      <c r="AV975" t="s">
        <v>6165</v>
      </c>
      <c r="AW975" t="s">
        <v>6166</v>
      </c>
      <c r="AX975" t="s">
        <v>6184</v>
      </c>
      <c r="AY975">
        <v>64</v>
      </c>
      <c r="AZ975">
        <v>0</v>
      </c>
      <c r="BA975">
        <v>15</v>
      </c>
      <c r="BB975" t="s">
        <v>6180</v>
      </c>
      <c r="BC975">
        <v>0</v>
      </c>
      <c r="BD975">
        <v>0</v>
      </c>
      <c r="BE975" t="s">
        <v>6169</v>
      </c>
      <c r="BF975" t="s">
        <v>6170</v>
      </c>
      <c r="BG975">
        <v>0</v>
      </c>
      <c r="BH975" t="s">
        <v>6171</v>
      </c>
      <c r="BI975">
        <v>8</v>
      </c>
      <c r="BJ975" t="s">
        <v>6172</v>
      </c>
      <c r="BK975">
        <v>0</v>
      </c>
      <c r="BL975">
        <v>73</v>
      </c>
      <c r="BM975" s="3">
        <f t="shared" si="143"/>
        <v>0.90410958904109584</v>
      </c>
    </row>
    <row r="976" spans="1:65">
      <c r="A976" t="s">
        <v>1104</v>
      </c>
      <c r="B976" s="2">
        <v>45715</v>
      </c>
      <c r="C976" t="s">
        <v>47</v>
      </c>
      <c r="D976" t="s">
        <v>630</v>
      </c>
      <c r="E976">
        <v>2</v>
      </c>
      <c r="F976" t="s">
        <v>49</v>
      </c>
      <c r="G976" t="s">
        <v>79</v>
      </c>
      <c r="H976" t="s">
        <v>111</v>
      </c>
      <c r="I976" t="s">
        <v>52</v>
      </c>
      <c r="J976" t="s">
        <v>53</v>
      </c>
      <c r="K976" t="s">
        <v>75</v>
      </c>
      <c r="L976" t="s">
        <v>87</v>
      </c>
      <c r="M976" t="s">
        <v>56</v>
      </c>
      <c r="N976" t="s">
        <v>76</v>
      </c>
      <c r="O976" t="s">
        <v>58</v>
      </c>
      <c r="P976">
        <v>58</v>
      </c>
      <c r="Q976">
        <v>61</v>
      </c>
      <c r="R976">
        <v>60</v>
      </c>
      <c r="S976">
        <v>1</v>
      </c>
      <c r="T976">
        <f t="shared" si="135"/>
        <v>59</v>
      </c>
      <c r="U976">
        <v>56</v>
      </c>
      <c r="V976">
        <f t="shared" si="136"/>
        <v>3</v>
      </c>
      <c r="W976" s="3">
        <f t="shared" si="137"/>
        <v>1.6666666666666666E-2</v>
      </c>
      <c r="X976">
        <v>33</v>
      </c>
      <c r="Y976" s="4">
        <v>0</v>
      </c>
      <c r="Z976" s="4">
        <v>1.5</v>
      </c>
      <c r="AA976" s="5">
        <v>36081.83</v>
      </c>
      <c r="AB976" s="5">
        <f t="shared" si="138"/>
        <v>2020582.48</v>
      </c>
      <c r="AC976" s="5">
        <v>24052.45</v>
      </c>
      <c r="AD976" s="5">
        <f t="shared" si="139"/>
        <v>1443147</v>
      </c>
      <c r="AE976" s="5">
        <v>108949.54</v>
      </c>
      <c r="AF976" s="5">
        <v>28042</v>
      </c>
      <c r="AG976" s="5">
        <v>9352.4599999999991</v>
      </c>
      <c r="AH976" s="5">
        <v>2175</v>
      </c>
      <c r="AI976" s="5">
        <v>3200</v>
      </c>
      <c r="AJ976">
        <v>0</v>
      </c>
      <c r="AK976" s="5">
        <v>0</v>
      </c>
      <c r="AL976" s="5">
        <v>2074.5</v>
      </c>
      <c r="AM976" s="5">
        <v>36843.230000000003</v>
      </c>
      <c r="AN976">
        <v>4</v>
      </c>
      <c r="AO976">
        <v>2</v>
      </c>
      <c r="AP976" t="str">
        <f t="shared" si="140"/>
        <v>Yes</v>
      </c>
      <c r="AQ976">
        <v>1</v>
      </c>
      <c r="AR976" s="5">
        <f t="shared" si="141"/>
        <v>1633783.73</v>
      </c>
      <c r="AS976" s="5">
        <f t="shared" si="142"/>
        <v>386798.75</v>
      </c>
      <c r="AT976" t="s">
        <v>59</v>
      </c>
      <c r="AU976" t="s">
        <v>6164</v>
      </c>
      <c r="AV976" t="s">
        <v>6165</v>
      </c>
      <c r="AW976" t="s">
        <v>6166</v>
      </c>
      <c r="AX976" t="s">
        <v>6167</v>
      </c>
      <c r="AY976">
        <v>58</v>
      </c>
      <c r="AZ976">
        <v>0</v>
      </c>
      <c r="BA976">
        <v>21</v>
      </c>
      <c r="BB976" t="s">
        <v>6180</v>
      </c>
      <c r="BC976">
        <v>0</v>
      </c>
      <c r="BD976">
        <v>0</v>
      </c>
      <c r="BE976" t="s">
        <v>6169</v>
      </c>
      <c r="BF976" t="s">
        <v>6170</v>
      </c>
      <c r="BG976">
        <v>1</v>
      </c>
      <c r="BH976" t="s">
        <v>6186</v>
      </c>
      <c r="BI976">
        <v>56</v>
      </c>
      <c r="BJ976" t="s">
        <v>6187</v>
      </c>
      <c r="BK976">
        <v>0</v>
      </c>
      <c r="BL976">
        <v>71</v>
      </c>
      <c r="BM976" s="3">
        <f t="shared" si="143"/>
        <v>0.84507042253521125</v>
      </c>
    </row>
    <row r="977" spans="1:65">
      <c r="A977" t="s">
        <v>1105</v>
      </c>
      <c r="B977" s="2">
        <v>45715</v>
      </c>
      <c r="C977" t="s">
        <v>47</v>
      </c>
      <c r="D977" t="s">
        <v>630</v>
      </c>
      <c r="E977">
        <v>2</v>
      </c>
      <c r="F977" t="s">
        <v>78</v>
      </c>
      <c r="G977" t="s">
        <v>79</v>
      </c>
      <c r="H977" t="s">
        <v>136</v>
      </c>
      <c r="I977" t="s">
        <v>52</v>
      </c>
      <c r="J977" t="s">
        <v>65</v>
      </c>
      <c r="K977" t="s">
        <v>75</v>
      </c>
      <c r="L977" t="s">
        <v>55</v>
      </c>
      <c r="M977" t="s">
        <v>56</v>
      </c>
      <c r="N977" t="s">
        <v>69</v>
      </c>
      <c r="O977" t="s">
        <v>58</v>
      </c>
      <c r="P977">
        <v>50</v>
      </c>
      <c r="Q977">
        <v>53</v>
      </c>
      <c r="R977">
        <v>51</v>
      </c>
      <c r="S977">
        <v>1</v>
      </c>
      <c r="T977">
        <f t="shared" si="135"/>
        <v>50</v>
      </c>
      <c r="U977">
        <v>49</v>
      </c>
      <c r="V977">
        <f t="shared" si="136"/>
        <v>1</v>
      </c>
      <c r="W977" s="3">
        <f t="shared" si="137"/>
        <v>1.9607843137254902E-2</v>
      </c>
      <c r="X977">
        <v>33</v>
      </c>
      <c r="Y977" s="4">
        <v>4.3</v>
      </c>
      <c r="Z977" s="4">
        <v>1.8</v>
      </c>
      <c r="AA977" s="5">
        <v>51878.45</v>
      </c>
      <c r="AB977" s="5">
        <f t="shared" si="138"/>
        <v>2542044.0499999998</v>
      </c>
      <c r="AC977" s="5">
        <v>34764.550000000003</v>
      </c>
      <c r="AD977" s="5">
        <f t="shared" si="139"/>
        <v>1772992.05</v>
      </c>
      <c r="AE977" s="5">
        <v>117962.32</v>
      </c>
      <c r="AF977" s="5">
        <v>34990.47</v>
      </c>
      <c r="AG977" s="5">
        <v>10730.42</v>
      </c>
      <c r="AH977" s="5">
        <v>2610</v>
      </c>
      <c r="AI977" s="5">
        <v>4600</v>
      </c>
      <c r="AJ977">
        <v>0</v>
      </c>
      <c r="AK977" s="5">
        <v>0</v>
      </c>
      <c r="AL977" s="5">
        <v>942.88</v>
      </c>
      <c r="AM977" s="5">
        <v>29972.77</v>
      </c>
      <c r="AN977">
        <v>4</v>
      </c>
      <c r="AO977">
        <v>3</v>
      </c>
      <c r="AP977" t="str">
        <f t="shared" si="140"/>
        <v>Yes</v>
      </c>
      <c r="AQ977">
        <v>1</v>
      </c>
      <c r="AR977" s="5">
        <f t="shared" si="141"/>
        <v>1974800.91</v>
      </c>
      <c r="AS977" s="5">
        <f t="shared" si="142"/>
        <v>567243.14</v>
      </c>
      <c r="AT977" t="s">
        <v>59</v>
      </c>
      <c r="AU977" t="s">
        <v>6164</v>
      </c>
      <c r="AV977" t="s">
        <v>6165</v>
      </c>
      <c r="AW977" t="s">
        <v>6166</v>
      </c>
      <c r="AX977" t="s">
        <v>6167</v>
      </c>
      <c r="AY977">
        <v>52</v>
      </c>
      <c r="AZ977">
        <v>0</v>
      </c>
      <c r="BA977">
        <v>12</v>
      </c>
      <c r="BB977" t="s">
        <v>6191</v>
      </c>
      <c r="BC977">
        <v>0</v>
      </c>
      <c r="BD977">
        <v>0</v>
      </c>
      <c r="BE977" t="s">
        <v>6169</v>
      </c>
      <c r="BF977" t="s">
        <v>6170</v>
      </c>
      <c r="BG977">
        <v>0</v>
      </c>
      <c r="BH977" t="s">
        <v>6171</v>
      </c>
      <c r="BI977">
        <v>50</v>
      </c>
      <c r="BJ977" t="s">
        <v>6172</v>
      </c>
      <c r="BK977">
        <v>0</v>
      </c>
      <c r="BL977">
        <v>63</v>
      </c>
      <c r="BM977" s="3">
        <f t="shared" si="143"/>
        <v>0.80952380952380953</v>
      </c>
    </row>
    <row r="978" spans="1:65">
      <c r="A978" t="s">
        <v>1106</v>
      </c>
      <c r="B978" s="2">
        <v>45715</v>
      </c>
      <c r="C978" t="s">
        <v>47</v>
      </c>
      <c r="D978" t="s">
        <v>630</v>
      </c>
      <c r="E978">
        <v>2</v>
      </c>
      <c r="F978" t="s">
        <v>61</v>
      </c>
      <c r="G978" t="s">
        <v>79</v>
      </c>
      <c r="H978" t="s">
        <v>100</v>
      </c>
      <c r="I978" t="s">
        <v>64</v>
      </c>
      <c r="J978" t="s">
        <v>53</v>
      </c>
      <c r="K978" t="s">
        <v>75</v>
      </c>
      <c r="L978" t="s">
        <v>87</v>
      </c>
      <c r="M978" t="s">
        <v>56</v>
      </c>
      <c r="N978" t="s">
        <v>69</v>
      </c>
      <c r="O978" t="s">
        <v>70</v>
      </c>
      <c r="P978">
        <v>63</v>
      </c>
      <c r="Q978">
        <v>65</v>
      </c>
      <c r="R978">
        <v>64</v>
      </c>
      <c r="S978">
        <v>1</v>
      </c>
      <c r="T978">
        <f t="shared" si="135"/>
        <v>63</v>
      </c>
      <c r="U978">
        <v>62</v>
      </c>
      <c r="V978">
        <f t="shared" si="136"/>
        <v>1</v>
      </c>
      <c r="W978" s="3">
        <f t="shared" si="137"/>
        <v>1.5625E-2</v>
      </c>
      <c r="X978">
        <v>25</v>
      </c>
      <c r="Y978" s="4">
        <v>3.2</v>
      </c>
      <c r="Z978" s="4">
        <v>1.9</v>
      </c>
      <c r="AA978" s="5">
        <v>35695.620000000003</v>
      </c>
      <c r="AB978" s="5">
        <f t="shared" si="138"/>
        <v>2213128.44</v>
      </c>
      <c r="AC978" s="5">
        <v>24088.14</v>
      </c>
      <c r="AD978" s="5">
        <f t="shared" si="139"/>
        <v>1541640.96</v>
      </c>
      <c r="AE978" s="5">
        <v>104642.71</v>
      </c>
      <c r="AF978" s="5">
        <v>28267.87</v>
      </c>
      <c r="AG978" s="5">
        <v>9731.4699999999993</v>
      </c>
      <c r="AH978" s="5">
        <v>2755</v>
      </c>
      <c r="AI978" s="5">
        <v>3200</v>
      </c>
      <c r="AJ978">
        <v>0</v>
      </c>
      <c r="AK978" s="5">
        <v>0</v>
      </c>
      <c r="AL978" s="5">
        <v>672.26</v>
      </c>
      <c r="AM978" s="5">
        <v>38589.14</v>
      </c>
      <c r="AN978">
        <v>4</v>
      </c>
      <c r="AO978">
        <v>4</v>
      </c>
      <c r="AP978" t="str">
        <f t="shared" si="140"/>
        <v>Yes</v>
      </c>
      <c r="AQ978">
        <v>1</v>
      </c>
      <c r="AR978" s="5">
        <f t="shared" si="141"/>
        <v>1729499.41</v>
      </c>
      <c r="AS978" s="5">
        <f t="shared" si="142"/>
        <v>483629.03</v>
      </c>
      <c r="AT978" t="s">
        <v>59</v>
      </c>
      <c r="AU978" t="s">
        <v>6164</v>
      </c>
      <c r="AV978" t="s">
        <v>6165</v>
      </c>
      <c r="AW978" t="s">
        <v>6166</v>
      </c>
      <c r="AX978" t="s">
        <v>6167</v>
      </c>
      <c r="AY978">
        <v>66</v>
      </c>
      <c r="AZ978">
        <v>0</v>
      </c>
      <c r="BA978">
        <v>18</v>
      </c>
      <c r="BB978" t="s">
        <v>6191</v>
      </c>
      <c r="BC978">
        <v>0</v>
      </c>
      <c r="BD978">
        <v>0</v>
      </c>
      <c r="BE978" t="s">
        <v>6169</v>
      </c>
      <c r="BF978" t="s">
        <v>6170</v>
      </c>
      <c r="BG978">
        <v>0</v>
      </c>
      <c r="BH978" t="s">
        <v>6171</v>
      </c>
      <c r="BI978">
        <v>58</v>
      </c>
      <c r="BJ978" t="s">
        <v>6187</v>
      </c>
      <c r="BK978">
        <v>0</v>
      </c>
      <c r="BL978">
        <v>76</v>
      </c>
      <c r="BM978" s="3">
        <f t="shared" si="143"/>
        <v>0.84210526315789469</v>
      </c>
    </row>
    <row r="979" spans="1:65">
      <c r="A979" t="s">
        <v>1107</v>
      </c>
      <c r="B979" s="2">
        <v>45715</v>
      </c>
      <c r="C979" t="s">
        <v>47</v>
      </c>
      <c r="D979" t="s">
        <v>630</v>
      </c>
      <c r="E979">
        <v>2</v>
      </c>
      <c r="F979" t="s">
        <v>72</v>
      </c>
      <c r="G979" t="s">
        <v>62</v>
      </c>
      <c r="H979" t="s">
        <v>220</v>
      </c>
      <c r="I979" t="s">
        <v>64</v>
      </c>
      <c r="J979" t="s">
        <v>65</v>
      </c>
      <c r="K979" t="s">
        <v>66</v>
      </c>
      <c r="L979" t="s">
        <v>92</v>
      </c>
      <c r="M979" t="s">
        <v>56</v>
      </c>
      <c r="N979" t="s">
        <v>69</v>
      </c>
      <c r="O979" t="s">
        <v>82</v>
      </c>
      <c r="P979">
        <v>47</v>
      </c>
      <c r="Q979">
        <v>49</v>
      </c>
      <c r="R979">
        <v>51</v>
      </c>
      <c r="S979">
        <v>1</v>
      </c>
      <c r="T979">
        <f t="shared" si="135"/>
        <v>50</v>
      </c>
      <c r="U979">
        <v>45</v>
      </c>
      <c r="V979">
        <f t="shared" si="136"/>
        <v>5</v>
      </c>
      <c r="W979" s="3">
        <f t="shared" si="137"/>
        <v>1.9607843137254902E-2</v>
      </c>
      <c r="X979">
        <v>29</v>
      </c>
      <c r="Y979" s="4">
        <v>0.6</v>
      </c>
      <c r="Z979" s="4">
        <v>1.2</v>
      </c>
      <c r="AA979" s="5">
        <v>49271.58</v>
      </c>
      <c r="AB979" s="5">
        <f t="shared" si="138"/>
        <v>2217221.1</v>
      </c>
      <c r="AC979" s="5">
        <v>35196.42</v>
      </c>
      <c r="AD979" s="5">
        <f t="shared" si="139"/>
        <v>1795017.42</v>
      </c>
      <c r="AE979" s="5">
        <v>111758.46</v>
      </c>
      <c r="AF979" s="5">
        <v>31056.400000000001</v>
      </c>
      <c r="AG979" s="5">
        <v>10289.02</v>
      </c>
      <c r="AH979" s="5">
        <v>1740</v>
      </c>
      <c r="AI979" s="5">
        <v>4600</v>
      </c>
      <c r="AJ979">
        <v>0</v>
      </c>
      <c r="AK979" s="5">
        <v>0</v>
      </c>
      <c r="AL979" s="5">
        <v>4786.07</v>
      </c>
      <c r="AM979" s="5">
        <v>30480.799999999999</v>
      </c>
      <c r="AN979">
        <v>4</v>
      </c>
      <c r="AO979">
        <v>5</v>
      </c>
      <c r="AP979" t="str">
        <f t="shared" si="140"/>
        <v>No</v>
      </c>
      <c r="AQ979">
        <v>2</v>
      </c>
      <c r="AR979" s="5">
        <f t="shared" si="141"/>
        <v>1989728.17</v>
      </c>
      <c r="AS979" s="5">
        <f t="shared" si="142"/>
        <v>227492.93</v>
      </c>
      <c r="AT979" t="s">
        <v>59</v>
      </c>
      <c r="AU979" t="s">
        <v>6164</v>
      </c>
      <c r="AV979" t="s">
        <v>6165</v>
      </c>
      <c r="AW979" t="s">
        <v>6166</v>
      </c>
      <c r="AX979" t="s">
        <v>6184</v>
      </c>
      <c r="AY979">
        <v>54</v>
      </c>
      <c r="AZ979">
        <v>4</v>
      </c>
      <c r="BA979">
        <v>32</v>
      </c>
      <c r="BB979" t="s">
        <v>6185</v>
      </c>
      <c r="BC979">
        <v>0</v>
      </c>
      <c r="BD979">
        <v>1</v>
      </c>
      <c r="BE979" t="s">
        <v>6188</v>
      </c>
      <c r="BF979" t="s">
        <v>6170</v>
      </c>
      <c r="BG979">
        <v>0</v>
      </c>
      <c r="BH979" t="s">
        <v>6171</v>
      </c>
      <c r="BI979">
        <v>44</v>
      </c>
      <c r="BJ979" t="s">
        <v>6172</v>
      </c>
      <c r="BK979">
        <v>0</v>
      </c>
      <c r="BL979">
        <v>63</v>
      </c>
      <c r="BM979" s="3">
        <f t="shared" si="143"/>
        <v>0.80952380952380953</v>
      </c>
    </row>
    <row r="980" spans="1:65">
      <c r="A980" t="s">
        <v>1108</v>
      </c>
      <c r="B980" s="2">
        <v>45715</v>
      </c>
      <c r="C980" t="s">
        <v>47</v>
      </c>
      <c r="D980" t="s">
        <v>630</v>
      </c>
      <c r="E980">
        <v>2</v>
      </c>
      <c r="F980" t="s">
        <v>61</v>
      </c>
      <c r="G980" t="s">
        <v>62</v>
      </c>
      <c r="H980" t="s">
        <v>104</v>
      </c>
      <c r="I980" t="s">
        <v>52</v>
      </c>
      <c r="J980" t="s">
        <v>81</v>
      </c>
      <c r="K980" t="s">
        <v>66</v>
      </c>
      <c r="L980" t="s">
        <v>55</v>
      </c>
      <c r="M980" t="s">
        <v>56</v>
      </c>
      <c r="N980" t="s">
        <v>76</v>
      </c>
      <c r="O980" t="s">
        <v>70</v>
      </c>
      <c r="P980">
        <v>32</v>
      </c>
      <c r="Q980">
        <v>33</v>
      </c>
      <c r="R980">
        <v>31</v>
      </c>
      <c r="S980">
        <v>1</v>
      </c>
      <c r="T980">
        <f t="shared" si="135"/>
        <v>30</v>
      </c>
      <c r="U980">
        <v>30</v>
      </c>
      <c r="V980">
        <f t="shared" si="136"/>
        <v>0</v>
      </c>
      <c r="W980" s="3">
        <f t="shared" si="137"/>
        <v>3.2258064516129031E-2</v>
      </c>
      <c r="X980">
        <v>36</v>
      </c>
      <c r="Y980" s="4">
        <v>4.5</v>
      </c>
      <c r="Z980" s="4">
        <v>1.7</v>
      </c>
      <c r="AA980" s="5">
        <v>73179.149999999994</v>
      </c>
      <c r="AB980" s="5">
        <f t="shared" si="138"/>
        <v>2195374.5</v>
      </c>
      <c r="AC980" s="5">
        <v>53234.61</v>
      </c>
      <c r="AD980" s="5">
        <f t="shared" si="139"/>
        <v>1650272.91</v>
      </c>
      <c r="AE980" s="5">
        <v>100645.67</v>
      </c>
      <c r="AF980" s="5">
        <v>27234.19</v>
      </c>
      <c r="AG980" s="5">
        <v>9657.23</v>
      </c>
      <c r="AH980" s="5">
        <v>2465</v>
      </c>
      <c r="AI980" s="5">
        <v>6800</v>
      </c>
      <c r="AJ980">
        <v>0</v>
      </c>
      <c r="AK980" s="5">
        <v>0</v>
      </c>
      <c r="AL980" s="5">
        <v>0</v>
      </c>
      <c r="AM980" s="5">
        <v>20237.740000000002</v>
      </c>
      <c r="AN980">
        <v>4</v>
      </c>
      <c r="AO980">
        <v>4</v>
      </c>
      <c r="AP980" t="str">
        <f t="shared" si="140"/>
        <v>Yes</v>
      </c>
      <c r="AQ980">
        <v>0</v>
      </c>
      <c r="AR980" s="5">
        <f t="shared" si="141"/>
        <v>1817312.74</v>
      </c>
      <c r="AS980" s="5">
        <f t="shared" si="142"/>
        <v>378061.76</v>
      </c>
      <c r="AT980" t="s">
        <v>59</v>
      </c>
      <c r="AU980" t="s">
        <v>6164</v>
      </c>
      <c r="AV980" t="s">
        <v>6165</v>
      </c>
      <c r="AW980" t="s">
        <v>6166</v>
      </c>
      <c r="AX980" t="s">
        <v>6167</v>
      </c>
      <c r="AY980">
        <v>35</v>
      </c>
      <c r="AZ980">
        <v>0</v>
      </c>
      <c r="BA980">
        <v>0</v>
      </c>
      <c r="BB980" t="s">
        <v>6168</v>
      </c>
      <c r="BC980">
        <v>0</v>
      </c>
      <c r="BD980">
        <v>0</v>
      </c>
      <c r="BE980" t="s">
        <v>6169</v>
      </c>
      <c r="BF980" t="s">
        <v>6170</v>
      </c>
      <c r="BG980">
        <v>0</v>
      </c>
      <c r="BH980" t="s">
        <v>6171</v>
      </c>
      <c r="BI980">
        <v>36</v>
      </c>
      <c r="BJ980" t="s">
        <v>6172</v>
      </c>
      <c r="BK980">
        <v>0</v>
      </c>
      <c r="BL980">
        <v>52</v>
      </c>
      <c r="BM980" s="3">
        <f t="shared" si="143"/>
        <v>0.59615384615384615</v>
      </c>
    </row>
    <row r="981" spans="1:65">
      <c r="A981" t="s">
        <v>1109</v>
      </c>
      <c r="B981" s="2">
        <v>45715</v>
      </c>
      <c r="C981" t="s">
        <v>47</v>
      </c>
      <c r="D981" t="s">
        <v>630</v>
      </c>
      <c r="E981">
        <v>2</v>
      </c>
      <c r="F981" t="s">
        <v>61</v>
      </c>
      <c r="G981" t="s">
        <v>62</v>
      </c>
      <c r="H981" t="s">
        <v>104</v>
      </c>
      <c r="I981" t="s">
        <v>64</v>
      </c>
      <c r="J981" t="s">
        <v>81</v>
      </c>
      <c r="K981" t="s">
        <v>75</v>
      </c>
      <c r="L981" t="s">
        <v>92</v>
      </c>
      <c r="M981" t="s">
        <v>56</v>
      </c>
      <c r="N981" t="s">
        <v>109</v>
      </c>
      <c r="O981" t="s">
        <v>58</v>
      </c>
      <c r="P981">
        <v>35</v>
      </c>
      <c r="Q981">
        <v>37</v>
      </c>
      <c r="R981">
        <v>35</v>
      </c>
      <c r="S981">
        <v>1</v>
      </c>
      <c r="T981">
        <f t="shared" si="135"/>
        <v>34</v>
      </c>
      <c r="U981">
        <v>34</v>
      </c>
      <c r="V981">
        <f t="shared" si="136"/>
        <v>0</v>
      </c>
      <c r="W981" s="3">
        <f t="shared" si="137"/>
        <v>2.8571428571428571E-2</v>
      </c>
      <c r="X981">
        <v>22</v>
      </c>
      <c r="Y981" s="4">
        <v>0</v>
      </c>
      <c r="Z981" s="4">
        <v>0.8</v>
      </c>
      <c r="AA981" s="5">
        <v>78364.61</v>
      </c>
      <c r="AB981" s="5">
        <f t="shared" si="138"/>
        <v>2664396.7400000002</v>
      </c>
      <c r="AC981" s="5">
        <v>53516.99</v>
      </c>
      <c r="AD981" s="5">
        <f t="shared" si="139"/>
        <v>1873094.65</v>
      </c>
      <c r="AE981" s="5">
        <v>105048.61</v>
      </c>
      <c r="AF981" s="5">
        <v>29718.13</v>
      </c>
      <c r="AG981" s="5">
        <v>8516.75</v>
      </c>
      <c r="AH981" s="5">
        <v>1160</v>
      </c>
      <c r="AI981" s="5">
        <v>6800</v>
      </c>
      <c r="AJ981">
        <v>0</v>
      </c>
      <c r="AK981" s="5">
        <v>0</v>
      </c>
      <c r="AL981" s="5">
        <v>0</v>
      </c>
      <c r="AM981" s="5">
        <v>46677.16</v>
      </c>
      <c r="AN981">
        <v>8</v>
      </c>
      <c r="AO981">
        <v>8</v>
      </c>
      <c r="AP981" t="str">
        <f t="shared" si="140"/>
        <v>Yes</v>
      </c>
      <c r="AQ981">
        <v>1</v>
      </c>
      <c r="AR981" s="5">
        <f t="shared" si="141"/>
        <v>2071015.3</v>
      </c>
      <c r="AS981" s="5">
        <f t="shared" si="142"/>
        <v>593381.43999999994</v>
      </c>
      <c r="AT981" t="s">
        <v>59</v>
      </c>
      <c r="AU981" t="s">
        <v>6164</v>
      </c>
      <c r="AV981" t="s">
        <v>6165</v>
      </c>
      <c r="AW981" t="s">
        <v>6166</v>
      </c>
      <c r="AX981" t="s">
        <v>6167</v>
      </c>
      <c r="AY981">
        <v>42</v>
      </c>
      <c r="AZ981">
        <v>4</v>
      </c>
      <c r="BA981">
        <v>0</v>
      </c>
      <c r="BB981" t="s">
        <v>6168</v>
      </c>
      <c r="BC981">
        <v>0</v>
      </c>
      <c r="BD981">
        <v>0</v>
      </c>
      <c r="BE981" t="s">
        <v>6169</v>
      </c>
      <c r="BF981" t="s">
        <v>6170</v>
      </c>
      <c r="BG981">
        <v>0</v>
      </c>
      <c r="BH981" t="s">
        <v>6171</v>
      </c>
      <c r="BI981">
        <v>44</v>
      </c>
      <c r="BJ981" t="s">
        <v>6172</v>
      </c>
      <c r="BK981">
        <v>0</v>
      </c>
      <c r="BL981">
        <v>49</v>
      </c>
      <c r="BM981" s="3">
        <f t="shared" si="143"/>
        <v>0.7142857142857143</v>
      </c>
    </row>
    <row r="982" spans="1:65">
      <c r="A982" t="s">
        <v>1110</v>
      </c>
      <c r="B982" s="2">
        <v>45715</v>
      </c>
      <c r="C982" t="s">
        <v>47</v>
      </c>
      <c r="D982" t="s">
        <v>630</v>
      </c>
      <c r="E982">
        <v>2</v>
      </c>
      <c r="F982" t="s">
        <v>78</v>
      </c>
      <c r="G982" t="s">
        <v>62</v>
      </c>
      <c r="H982" t="s">
        <v>190</v>
      </c>
      <c r="I982" t="s">
        <v>52</v>
      </c>
      <c r="J982" t="s">
        <v>81</v>
      </c>
      <c r="K982" t="s">
        <v>66</v>
      </c>
      <c r="L982" t="s">
        <v>55</v>
      </c>
      <c r="M982" t="s">
        <v>56</v>
      </c>
      <c r="N982" t="s">
        <v>76</v>
      </c>
      <c r="O982" t="s">
        <v>120</v>
      </c>
      <c r="P982">
        <v>33</v>
      </c>
      <c r="Q982">
        <v>35</v>
      </c>
      <c r="R982">
        <v>35</v>
      </c>
      <c r="S982">
        <v>1</v>
      </c>
      <c r="T982">
        <f t="shared" si="135"/>
        <v>34</v>
      </c>
      <c r="U982">
        <v>32</v>
      </c>
      <c r="V982">
        <f t="shared" si="136"/>
        <v>2</v>
      </c>
      <c r="W982" s="3">
        <f t="shared" si="137"/>
        <v>2.8571428571428571E-2</v>
      </c>
      <c r="X982">
        <v>34</v>
      </c>
      <c r="Y982" s="4">
        <v>7</v>
      </c>
      <c r="Z982" s="4">
        <v>2</v>
      </c>
      <c r="AA982" s="5">
        <v>73515.789999999994</v>
      </c>
      <c r="AB982" s="5">
        <f t="shared" si="138"/>
        <v>2352505.2799999998</v>
      </c>
      <c r="AC982" s="5">
        <v>53141.14</v>
      </c>
      <c r="AD982" s="5">
        <f t="shared" si="139"/>
        <v>1859939.9</v>
      </c>
      <c r="AE982" s="5">
        <v>110305.62</v>
      </c>
      <c r="AF982" s="5">
        <v>33623.550000000003</v>
      </c>
      <c r="AG982" s="5">
        <v>10069.81</v>
      </c>
      <c r="AH982" s="5">
        <v>2900</v>
      </c>
      <c r="AI982" s="5">
        <v>6800</v>
      </c>
      <c r="AJ982">
        <v>0</v>
      </c>
      <c r="AK982" s="5">
        <v>0</v>
      </c>
      <c r="AL982" s="5">
        <v>3015.25</v>
      </c>
      <c r="AM982" s="5">
        <v>23100.68</v>
      </c>
      <c r="AN982">
        <v>4</v>
      </c>
      <c r="AO982">
        <v>5</v>
      </c>
      <c r="AP982" t="str">
        <f t="shared" si="140"/>
        <v>No</v>
      </c>
      <c r="AQ982">
        <v>1</v>
      </c>
      <c r="AR982" s="5">
        <f t="shared" si="141"/>
        <v>2049754.81</v>
      </c>
      <c r="AS982" s="5">
        <f t="shared" si="142"/>
        <v>302750.46999999997</v>
      </c>
      <c r="AT982" t="s">
        <v>59</v>
      </c>
      <c r="AU982" t="s">
        <v>6164</v>
      </c>
      <c r="AV982" t="s">
        <v>6165</v>
      </c>
      <c r="AW982" t="s">
        <v>6166</v>
      </c>
      <c r="AX982" t="s">
        <v>6184</v>
      </c>
      <c r="AY982">
        <v>35</v>
      </c>
      <c r="AZ982">
        <v>0</v>
      </c>
      <c r="BA982">
        <v>18</v>
      </c>
      <c r="BB982" t="s">
        <v>6180</v>
      </c>
      <c r="BC982">
        <v>0</v>
      </c>
      <c r="BD982">
        <v>1</v>
      </c>
      <c r="BE982" t="s">
        <v>6188</v>
      </c>
      <c r="BF982" t="s">
        <v>6170</v>
      </c>
      <c r="BG982">
        <v>1</v>
      </c>
      <c r="BH982" t="s">
        <v>6179</v>
      </c>
      <c r="BI982">
        <v>55</v>
      </c>
      <c r="BJ982" t="s">
        <v>6187</v>
      </c>
      <c r="BK982">
        <v>0</v>
      </c>
      <c r="BL982">
        <v>51</v>
      </c>
      <c r="BM982" s="3">
        <f t="shared" si="143"/>
        <v>0.68627450980392157</v>
      </c>
    </row>
    <row r="983" spans="1:65">
      <c r="A983" t="s">
        <v>1111</v>
      </c>
      <c r="B983" s="2">
        <v>45715</v>
      </c>
      <c r="C983" t="s">
        <v>47</v>
      </c>
      <c r="D983" t="s">
        <v>630</v>
      </c>
      <c r="E983">
        <v>2</v>
      </c>
      <c r="F983" t="s">
        <v>72</v>
      </c>
      <c r="G983" t="s">
        <v>79</v>
      </c>
      <c r="H983" t="s">
        <v>102</v>
      </c>
      <c r="I983" t="s">
        <v>52</v>
      </c>
      <c r="J983" t="s">
        <v>53</v>
      </c>
      <c r="K983" t="s">
        <v>75</v>
      </c>
      <c r="L983" t="s">
        <v>67</v>
      </c>
      <c r="M983" t="s">
        <v>56</v>
      </c>
      <c r="N983" t="s">
        <v>76</v>
      </c>
      <c r="O983" t="s">
        <v>70</v>
      </c>
      <c r="P983">
        <v>55</v>
      </c>
      <c r="Q983">
        <v>59</v>
      </c>
      <c r="R983">
        <v>59</v>
      </c>
      <c r="S983">
        <v>2</v>
      </c>
      <c r="T983">
        <f t="shared" si="135"/>
        <v>57</v>
      </c>
      <c r="U983">
        <v>52</v>
      </c>
      <c r="V983">
        <f t="shared" si="136"/>
        <v>5</v>
      </c>
      <c r="W983" s="3">
        <f t="shared" si="137"/>
        <v>3.3898305084745763E-2</v>
      </c>
      <c r="X983">
        <v>43</v>
      </c>
      <c r="Y983" s="4">
        <v>10.1</v>
      </c>
      <c r="Z983" s="4">
        <v>2.5</v>
      </c>
      <c r="AA983" s="5">
        <v>36101.839999999997</v>
      </c>
      <c r="AB983" s="5">
        <f t="shared" si="138"/>
        <v>1877295.68</v>
      </c>
      <c r="AC983" s="5">
        <v>22909.17</v>
      </c>
      <c r="AD983" s="5">
        <f t="shared" si="139"/>
        <v>1351641.03</v>
      </c>
      <c r="AE983" s="5">
        <v>104075.72</v>
      </c>
      <c r="AF983" s="5">
        <v>26817.4</v>
      </c>
      <c r="AG983" s="5">
        <v>10312.530000000001</v>
      </c>
      <c r="AH983" s="5">
        <v>3625</v>
      </c>
      <c r="AI983" s="5">
        <v>6400</v>
      </c>
      <c r="AJ983">
        <v>0</v>
      </c>
      <c r="AK983" s="5">
        <v>0</v>
      </c>
      <c r="AL983" s="5">
        <v>3303.53</v>
      </c>
      <c r="AM983" s="5">
        <v>36285</v>
      </c>
      <c r="AN983">
        <v>4</v>
      </c>
      <c r="AO983">
        <v>5</v>
      </c>
      <c r="AP983" t="str">
        <f t="shared" si="140"/>
        <v>No</v>
      </c>
      <c r="AQ983">
        <v>2</v>
      </c>
      <c r="AR983" s="5">
        <f t="shared" si="141"/>
        <v>1542460.21</v>
      </c>
      <c r="AS983" s="5">
        <f t="shared" si="142"/>
        <v>334835.46999999997</v>
      </c>
      <c r="AT983" t="s">
        <v>59</v>
      </c>
      <c r="AU983" t="s">
        <v>6164</v>
      </c>
      <c r="AV983" t="s">
        <v>6165</v>
      </c>
      <c r="AW983" t="s">
        <v>6166</v>
      </c>
      <c r="AX983" t="s">
        <v>6177</v>
      </c>
      <c r="AY983">
        <v>58</v>
      </c>
      <c r="AZ983">
        <v>3</v>
      </c>
      <c r="BA983">
        <v>27</v>
      </c>
      <c r="BB983" t="s">
        <v>6185</v>
      </c>
      <c r="BC983">
        <v>0</v>
      </c>
      <c r="BD983">
        <v>1</v>
      </c>
      <c r="BE983" t="s">
        <v>6188</v>
      </c>
      <c r="BF983" t="s">
        <v>6170</v>
      </c>
      <c r="BG983">
        <v>1</v>
      </c>
      <c r="BH983" t="s">
        <v>6179</v>
      </c>
      <c r="BI983">
        <v>21</v>
      </c>
      <c r="BJ983" t="s">
        <v>6172</v>
      </c>
      <c r="BK983">
        <v>0</v>
      </c>
      <c r="BL983">
        <v>72</v>
      </c>
      <c r="BM983" s="3">
        <f t="shared" si="143"/>
        <v>0.81944444444444442</v>
      </c>
    </row>
    <row r="984" spans="1:65">
      <c r="A984" t="s">
        <v>1112</v>
      </c>
      <c r="B984" s="2">
        <v>45715</v>
      </c>
      <c r="C984" t="s">
        <v>47</v>
      </c>
      <c r="D984" t="s">
        <v>630</v>
      </c>
      <c r="E984">
        <v>2</v>
      </c>
      <c r="F984" t="s">
        <v>61</v>
      </c>
      <c r="G984" t="s">
        <v>50</v>
      </c>
      <c r="H984" t="s">
        <v>127</v>
      </c>
      <c r="I984" t="s">
        <v>74</v>
      </c>
      <c r="J984" t="s">
        <v>53</v>
      </c>
      <c r="K984" t="s">
        <v>75</v>
      </c>
      <c r="L984" t="s">
        <v>87</v>
      </c>
      <c r="M984" t="s">
        <v>56</v>
      </c>
      <c r="N984" t="s">
        <v>69</v>
      </c>
      <c r="O984" t="s">
        <v>58</v>
      </c>
      <c r="P984">
        <v>65</v>
      </c>
      <c r="Q984">
        <v>65</v>
      </c>
      <c r="R984">
        <v>62</v>
      </c>
      <c r="S984">
        <v>1</v>
      </c>
      <c r="T984">
        <f t="shared" si="135"/>
        <v>61</v>
      </c>
      <c r="U984">
        <v>61</v>
      </c>
      <c r="V984">
        <f t="shared" si="136"/>
        <v>0</v>
      </c>
      <c r="W984" s="3">
        <f t="shared" si="137"/>
        <v>1.6129032258064516E-2</v>
      </c>
      <c r="X984">
        <v>32</v>
      </c>
      <c r="Y984" s="4">
        <v>5.9</v>
      </c>
      <c r="Z984" s="4">
        <v>1.3</v>
      </c>
      <c r="AA984" s="5">
        <v>35771.25</v>
      </c>
      <c r="AB984" s="5">
        <f t="shared" si="138"/>
        <v>2182046.25</v>
      </c>
      <c r="AC984" s="5">
        <v>24071.38</v>
      </c>
      <c r="AD984" s="5">
        <f t="shared" si="139"/>
        <v>1492425.56</v>
      </c>
      <c r="AE984" s="5">
        <v>105289.65</v>
      </c>
      <c r="AF984" s="5">
        <v>27356.38</v>
      </c>
      <c r="AG984" s="5">
        <v>9593.15</v>
      </c>
      <c r="AH984" s="5">
        <v>1885</v>
      </c>
      <c r="AI984" s="5">
        <v>3200</v>
      </c>
      <c r="AJ984">
        <v>0</v>
      </c>
      <c r="AK984" s="5">
        <v>0</v>
      </c>
      <c r="AL984" s="5">
        <v>0</v>
      </c>
      <c r="AM984" s="5">
        <v>43058.52</v>
      </c>
      <c r="AN984">
        <v>4</v>
      </c>
      <c r="AO984">
        <v>5</v>
      </c>
      <c r="AP984" t="str">
        <f t="shared" si="140"/>
        <v>No</v>
      </c>
      <c r="AQ984">
        <v>2</v>
      </c>
      <c r="AR984" s="5">
        <f t="shared" si="141"/>
        <v>1682808.26</v>
      </c>
      <c r="AS984" s="5">
        <f t="shared" si="142"/>
        <v>499237.99</v>
      </c>
      <c r="AT984" t="s">
        <v>59</v>
      </c>
      <c r="AU984" t="s">
        <v>6164</v>
      </c>
      <c r="AV984" t="s">
        <v>6165</v>
      </c>
      <c r="AW984" t="s">
        <v>6166</v>
      </c>
      <c r="AX984" t="s">
        <v>6167</v>
      </c>
      <c r="AY984">
        <v>66</v>
      </c>
      <c r="AZ984">
        <v>0</v>
      </c>
      <c r="BA984">
        <v>0</v>
      </c>
      <c r="BB984" t="s">
        <v>6168</v>
      </c>
      <c r="BC984">
        <v>1</v>
      </c>
      <c r="BD984">
        <v>0</v>
      </c>
      <c r="BE984" t="s">
        <v>6178</v>
      </c>
      <c r="BF984" t="s">
        <v>6170</v>
      </c>
      <c r="BG984">
        <v>0</v>
      </c>
      <c r="BH984" t="s">
        <v>6171</v>
      </c>
      <c r="BI984">
        <v>55</v>
      </c>
      <c r="BJ984" t="s">
        <v>6187</v>
      </c>
      <c r="BK984">
        <v>0</v>
      </c>
      <c r="BL984">
        <v>75</v>
      </c>
      <c r="BM984" s="3">
        <f t="shared" si="143"/>
        <v>0.82666666666666666</v>
      </c>
    </row>
    <row r="985" spans="1:65">
      <c r="A985" t="s">
        <v>1113</v>
      </c>
      <c r="B985" s="2">
        <v>45715</v>
      </c>
      <c r="C985" t="s">
        <v>47</v>
      </c>
      <c r="D985" t="s">
        <v>630</v>
      </c>
      <c r="E985">
        <v>2</v>
      </c>
      <c r="F985" t="s">
        <v>61</v>
      </c>
      <c r="G985" t="s">
        <v>79</v>
      </c>
      <c r="H985" t="s">
        <v>100</v>
      </c>
      <c r="I985" t="s">
        <v>52</v>
      </c>
      <c r="J985" t="s">
        <v>53</v>
      </c>
      <c r="K985" t="s">
        <v>66</v>
      </c>
      <c r="L985" t="s">
        <v>67</v>
      </c>
      <c r="M985" t="s">
        <v>68</v>
      </c>
      <c r="N985" t="s">
        <v>69</v>
      </c>
      <c r="O985" t="s">
        <v>70</v>
      </c>
      <c r="P985">
        <v>47</v>
      </c>
      <c r="Q985">
        <v>51</v>
      </c>
      <c r="R985">
        <v>51</v>
      </c>
      <c r="S985">
        <v>2</v>
      </c>
      <c r="T985">
        <f t="shared" si="135"/>
        <v>49</v>
      </c>
      <c r="U985">
        <v>46</v>
      </c>
      <c r="V985">
        <f t="shared" si="136"/>
        <v>3</v>
      </c>
      <c r="W985" s="3">
        <f t="shared" si="137"/>
        <v>3.9215686274509803E-2</v>
      </c>
      <c r="X985">
        <v>39</v>
      </c>
      <c r="Y985" s="4">
        <v>2.4</v>
      </c>
      <c r="Z985" s="4">
        <v>1.9</v>
      </c>
      <c r="AA985" s="5">
        <v>33899.730000000003</v>
      </c>
      <c r="AB985" s="5">
        <f t="shared" si="138"/>
        <v>1559387.58</v>
      </c>
      <c r="AC985" s="5">
        <v>21845.37</v>
      </c>
      <c r="AD985" s="5">
        <f t="shared" si="139"/>
        <v>1114113.8700000001</v>
      </c>
      <c r="AE985" s="5">
        <v>89582.12</v>
      </c>
      <c r="AF985" s="5">
        <v>23604.65</v>
      </c>
      <c r="AG985" s="5">
        <v>11371.65</v>
      </c>
      <c r="AH985" s="5">
        <v>2755</v>
      </c>
      <c r="AI985" s="5">
        <v>6400</v>
      </c>
      <c r="AJ985">
        <v>1</v>
      </c>
      <c r="AK985" s="5">
        <v>8434.6200000000008</v>
      </c>
      <c r="AL985" s="5">
        <v>2098.1999999999998</v>
      </c>
      <c r="AM985" s="5">
        <v>31306.959999999999</v>
      </c>
      <c r="AN985">
        <v>4</v>
      </c>
      <c r="AO985">
        <v>4</v>
      </c>
      <c r="AP985" t="str">
        <f t="shared" si="140"/>
        <v>Yes</v>
      </c>
      <c r="AQ985">
        <v>2</v>
      </c>
      <c r="AR985" s="5">
        <f t="shared" si="141"/>
        <v>1289667.07</v>
      </c>
      <c r="AS985" s="5">
        <f t="shared" si="142"/>
        <v>269720.51</v>
      </c>
      <c r="AT985" t="s">
        <v>116</v>
      </c>
      <c r="AU985" t="s">
        <v>6189</v>
      </c>
      <c r="AV985" t="s">
        <v>6201</v>
      </c>
      <c r="AW985" t="s">
        <v>6175</v>
      </c>
      <c r="AX985" t="s">
        <v>6184</v>
      </c>
      <c r="AY985">
        <v>48</v>
      </c>
      <c r="AZ985">
        <v>0</v>
      </c>
      <c r="BA985">
        <v>23</v>
      </c>
      <c r="BB985" t="s">
        <v>6180</v>
      </c>
      <c r="BC985">
        <v>0</v>
      </c>
      <c r="BD985">
        <v>0</v>
      </c>
      <c r="BE985" t="s">
        <v>6169</v>
      </c>
      <c r="BF985" t="s">
        <v>6170</v>
      </c>
      <c r="BG985">
        <v>1</v>
      </c>
      <c r="BH985" t="s">
        <v>6179</v>
      </c>
      <c r="BI985">
        <v>51</v>
      </c>
      <c r="BJ985" t="s">
        <v>6187</v>
      </c>
      <c r="BK985">
        <v>0</v>
      </c>
      <c r="BL985">
        <v>76</v>
      </c>
      <c r="BM985" s="3">
        <f t="shared" si="143"/>
        <v>0.67105263157894735</v>
      </c>
    </row>
    <row r="986" spans="1:65">
      <c r="A986" t="s">
        <v>1114</v>
      </c>
      <c r="B986" s="2">
        <v>45716</v>
      </c>
      <c r="C986" t="s">
        <v>47</v>
      </c>
      <c r="D986" t="s">
        <v>630</v>
      </c>
      <c r="E986">
        <v>2</v>
      </c>
      <c r="F986" t="s">
        <v>49</v>
      </c>
      <c r="G986" t="s">
        <v>50</v>
      </c>
      <c r="H986" t="s">
        <v>51</v>
      </c>
      <c r="I986" t="s">
        <v>64</v>
      </c>
      <c r="J986" t="s">
        <v>65</v>
      </c>
      <c r="K986" t="s">
        <v>66</v>
      </c>
      <c r="L986" t="s">
        <v>87</v>
      </c>
      <c r="M986" t="s">
        <v>56</v>
      </c>
      <c r="N986" t="s">
        <v>69</v>
      </c>
      <c r="O986" t="s">
        <v>70</v>
      </c>
      <c r="P986">
        <v>45</v>
      </c>
      <c r="Q986">
        <v>48</v>
      </c>
      <c r="R986">
        <v>48</v>
      </c>
      <c r="S986">
        <v>1</v>
      </c>
      <c r="T986">
        <f t="shared" si="135"/>
        <v>47</v>
      </c>
      <c r="U986">
        <v>44</v>
      </c>
      <c r="V986">
        <f t="shared" si="136"/>
        <v>3</v>
      </c>
      <c r="W986" s="3">
        <f t="shared" si="137"/>
        <v>2.0833333333333332E-2</v>
      </c>
      <c r="X986">
        <v>30</v>
      </c>
      <c r="Y986" s="4">
        <v>2.2000000000000002</v>
      </c>
      <c r="Z986" s="4">
        <v>1.5</v>
      </c>
      <c r="AA986" s="5">
        <v>48879.82</v>
      </c>
      <c r="AB986" s="5">
        <f t="shared" si="138"/>
        <v>2150712.08</v>
      </c>
      <c r="AC986" s="5">
        <v>35895.24</v>
      </c>
      <c r="AD986" s="5">
        <f t="shared" si="139"/>
        <v>1722971.52</v>
      </c>
      <c r="AE986" s="5">
        <v>102388.16</v>
      </c>
      <c r="AF986" s="5">
        <v>31742.799999999999</v>
      </c>
      <c r="AG986" s="5">
        <v>9978.7999999999993</v>
      </c>
      <c r="AH986" s="5">
        <v>2175</v>
      </c>
      <c r="AI986" s="5">
        <v>4600</v>
      </c>
      <c r="AJ986">
        <v>0</v>
      </c>
      <c r="AK986" s="5">
        <v>0</v>
      </c>
      <c r="AL986" s="5">
        <v>3082.03</v>
      </c>
      <c r="AM986" s="5">
        <v>27174.6</v>
      </c>
      <c r="AN986">
        <v>4</v>
      </c>
      <c r="AO986">
        <v>4</v>
      </c>
      <c r="AP986" t="str">
        <f t="shared" si="140"/>
        <v>Yes</v>
      </c>
      <c r="AQ986">
        <v>1</v>
      </c>
      <c r="AR986" s="5">
        <f t="shared" si="141"/>
        <v>1904112.91</v>
      </c>
      <c r="AS986" s="5">
        <f t="shared" si="142"/>
        <v>246599.17</v>
      </c>
      <c r="AT986" t="s">
        <v>59</v>
      </c>
      <c r="AU986" t="s">
        <v>6164</v>
      </c>
      <c r="AV986" t="s">
        <v>6165</v>
      </c>
      <c r="AW986" t="s">
        <v>6166</v>
      </c>
      <c r="AX986" t="s">
        <v>6184</v>
      </c>
      <c r="AY986">
        <v>47</v>
      </c>
      <c r="AZ986">
        <v>0</v>
      </c>
      <c r="BA986">
        <v>24</v>
      </c>
      <c r="BB986" t="s">
        <v>6180</v>
      </c>
      <c r="BC986">
        <v>0</v>
      </c>
      <c r="BD986">
        <v>0</v>
      </c>
      <c r="BE986" t="s">
        <v>6169</v>
      </c>
      <c r="BF986" t="s">
        <v>6170</v>
      </c>
      <c r="BG986">
        <v>0</v>
      </c>
      <c r="BH986" t="s">
        <v>6171</v>
      </c>
      <c r="BI986">
        <v>33</v>
      </c>
      <c r="BJ986" t="s">
        <v>6172</v>
      </c>
      <c r="BK986">
        <v>0</v>
      </c>
      <c r="BL986">
        <v>65</v>
      </c>
      <c r="BM986" s="3">
        <f t="shared" si="143"/>
        <v>0.7384615384615385</v>
      </c>
    </row>
    <row r="987" spans="1:65">
      <c r="A987" t="s">
        <v>1115</v>
      </c>
      <c r="B987" s="2">
        <v>45716</v>
      </c>
      <c r="C987" t="s">
        <v>47</v>
      </c>
      <c r="D987" t="s">
        <v>630</v>
      </c>
      <c r="E987">
        <v>2</v>
      </c>
      <c r="F987" t="s">
        <v>78</v>
      </c>
      <c r="G987" t="s">
        <v>62</v>
      </c>
      <c r="H987" t="s">
        <v>190</v>
      </c>
      <c r="I987" t="s">
        <v>74</v>
      </c>
      <c r="J987" t="s">
        <v>65</v>
      </c>
      <c r="K987" t="s">
        <v>66</v>
      </c>
      <c r="L987" t="s">
        <v>55</v>
      </c>
      <c r="M987" t="s">
        <v>68</v>
      </c>
      <c r="N987" t="s">
        <v>109</v>
      </c>
      <c r="O987" t="s">
        <v>120</v>
      </c>
      <c r="P987">
        <v>42</v>
      </c>
      <c r="Q987">
        <v>43</v>
      </c>
      <c r="R987">
        <v>40</v>
      </c>
      <c r="S987">
        <v>1</v>
      </c>
      <c r="T987">
        <f t="shared" si="135"/>
        <v>39</v>
      </c>
      <c r="U987">
        <v>39</v>
      </c>
      <c r="V987">
        <f t="shared" si="136"/>
        <v>0</v>
      </c>
      <c r="W987" s="3">
        <f t="shared" si="137"/>
        <v>2.5000000000000001E-2</v>
      </c>
      <c r="X987">
        <v>33</v>
      </c>
      <c r="Y987" s="4">
        <v>4.5</v>
      </c>
      <c r="Z987" s="4">
        <v>1.6</v>
      </c>
      <c r="AA987" s="5">
        <v>48626.79</v>
      </c>
      <c r="AB987" s="5">
        <f t="shared" si="138"/>
        <v>1896444.81</v>
      </c>
      <c r="AC987" s="5">
        <v>33173.449999999997</v>
      </c>
      <c r="AD987" s="5">
        <f t="shared" si="139"/>
        <v>1326938</v>
      </c>
      <c r="AE987" s="5">
        <v>87304.46</v>
      </c>
      <c r="AF987" s="5">
        <v>28167.18</v>
      </c>
      <c r="AG987" s="5">
        <v>9722.24</v>
      </c>
      <c r="AH987" s="5">
        <v>2320</v>
      </c>
      <c r="AI987" s="5">
        <v>4600</v>
      </c>
      <c r="AJ987">
        <v>0</v>
      </c>
      <c r="AK987" s="5">
        <v>0</v>
      </c>
      <c r="AL987" s="5">
        <v>0</v>
      </c>
      <c r="AM987" s="5">
        <v>61227.8</v>
      </c>
      <c r="AN987">
        <v>8</v>
      </c>
      <c r="AO987">
        <v>11</v>
      </c>
      <c r="AP987" t="str">
        <f t="shared" si="140"/>
        <v>No</v>
      </c>
      <c r="AQ987">
        <v>1</v>
      </c>
      <c r="AR987" s="5">
        <f t="shared" si="141"/>
        <v>1520279.68</v>
      </c>
      <c r="AS987" s="5">
        <f t="shared" si="142"/>
        <v>376165.13</v>
      </c>
      <c r="AT987" t="s">
        <v>59</v>
      </c>
      <c r="AU987" t="s">
        <v>6164</v>
      </c>
      <c r="AV987" t="s">
        <v>6165</v>
      </c>
      <c r="AW987" t="s">
        <v>6166</v>
      </c>
      <c r="AX987" t="s">
        <v>6167</v>
      </c>
      <c r="AY987">
        <v>44</v>
      </c>
      <c r="AZ987">
        <v>0</v>
      </c>
      <c r="BA987">
        <v>0</v>
      </c>
      <c r="BB987" t="s">
        <v>6168</v>
      </c>
      <c r="BC987">
        <v>3</v>
      </c>
      <c r="BD987">
        <v>0</v>
      </c>
      <c r="BE987" t="s">
        <v>6178</v>
      </c>
      <c r="BF987" t="s">
        <v>6170</v>
      </c>
      <c r="BG987">
        <v>0</v>
      </c>
      <c r="BH987" t="s">
        <v>6171</v>
      </c>
      <c r="BI987">
        <v>46</v>
      </c>
      <c r="BJ987" t="s">
        <v>6172</v>
      </c>
      <c r="BK987">
        <v>0</v>
      </c>
      <c r="BL987">
        <v>60</v>
      </c>
      <c r="BM987" s="3">
        <f t="shared" si="143"/>
        <v>0.66666666666666663</v>
      </c>
    </row>
    <row r="988" spans="1:65">
      <c r="A988" t="s">
        <v>1116</v>
      </c>
      <c r="B988" s="2">
        <v>45716</v>
      </c>
      <c r="C988" t="s">
        <v>47</v>
      </c>
      <c r="D988" t="s">
        <v>630</v>
      </c>
      <c r="E988">
        <v>2</v>
      </c>
      <c r="F988" t="s">
        <v>49</v>
      </c>
      <c r="G988" t="s">
        <v>79</v>
      </c>
      <c r="H988" t="s">
        <v>111</v>
      </c>
      <c r="I988" t="s">
        <v>74</v>
      </c>
      <c r="J988" t="s">
        <v>53</v>
      </c>
      <c r="K988" t="s">
        <v>54</v>
      </c>
      <c r="L988" t="s">
        <v>87</v>
      </c>
      <c r="M988" t="s">
        <v>56</v>
      </c>
      <c r="N988" t="s">
        <v>69</v>
      </c>
      <c r="O988" t="s">
        <v>120</v>
      </c>
      <c r="P988">
        <v>59</v>
      </c>
      <c r="Q988">
        <v>61</v>
      </c>
      <c r="R988">
        <v>58</v>
      </c>
      <c r="S988">
        <v>1</v>
      </c>
      <c r="T988">
        <f t="shared" si="135"/>
        <v>57</v>
      </c>
      <c r="U988">
        <v>56</v>
      </c>
      <c r="V988">
        <f t="shared" si="136"/>
        <v>1</v>
      </c>
      <c r="W988" s="3">
        <f t="shared" si="137"/>
        <v>1.7241379310344827E-2</v>
      </c>
      <c r="X988">
        <v>29</v>
      </c>
      <c r="Y988" s="4">
        <v>0.4</v>
      </c>
      <c r="Z988" s="4">
        <v>0.9</v>
      </c>
      <c r="AA988" s="5">
        <v>38403.81</v>
      </c>
      <c r="AB988" s="5">
        <f t="shared" si="138"/>
        <v>2150613.36</v>
      </c>
      <c r="AC988" s="5">
        <v>24027.98</v>
      </c>
      <c r="AD988" s="5">
        <f t="shared" si="139"/>
        <v>1393622.84</v>
      </c>
      <c r="AE988" s="5">
        <v>100530.27</v>
      </c>
      <c r="AF988" s="5">
        <v>27320.68</v>
      </c>
      <c r="AG988" s="5">
        <v>9180.4500000000007</v>
      </c>
      <c r="AH988" s="5">
        <v>1305</v>
      </c>
      <c r="AI988" s="5">
        <v>3200</v>
      </c>
      <c r="AJ988">
        <v>0</v>
      </c>
      <c r="AK988" s="5">
        <v>0</v>
      </c>
      <c r="AL988" s="5">
        <v>645.16</v>
      </c>
      <c r="AM988" s="5">
        <v>40624.959999999999</v>
      </c>
      <c r="AN988">
        <v>4</v>
      </c>
      <c r="AO988">
        <v>5</v>
      </c>
      <c r="AP988" t="str">
        <f t="shared" si="140"/>
        <v>No</v>
      </c>
      <c r="AQ988">
        <v>3</v>
      </c>
      <c r="AR988" s="5">
        <f t="shared" si="141"/>
        <v>1576429.36</v>
      </c>
      <c r="AS988" s="5">
        <f t="shared" si="142"/>
        <v>574184</v>
      </c>
      <c r="AT988" t="s">
        <v>59</v>
      </c>
      <c r="AU988" t="s">
        <v>6164</v>
      </c>
      <c r="AV988" t="s">
        <v>6165</v>
      </c>
      <c r="AW988" t="s">
        <v>6166</v>
      </c>
      <c r="AX988" t="s">
        <v>6167</v>
      </c>
      <c r="AY988">
        <v>63</v>
      </c>
      <c r="AZ988">
        <v>3</v>
      </c>
      <c r="BA988">
        <v>12</v>
      </c>
      <c r="BB988" t="s">
        <v>6185</v>
      </c>
      <c r="BC988">
        <v>1</v>
      </c>
      <c r="BD988">
        <v>0</v>
      </c>
      <c r="BE988" t="s">
        <v>6196</v>
      </c>
      <c r="BF988" t="s">
        <v>6170</v>
      </c>
      <c r="BG988">
        <v>0</v>
      </c>
      <c r="BH988" t="s">
        <v>6171</v>
      </c>
      <c r="BI988">
        <v>36</v>
      </c>
      <c r="BJ988" t="s">
        <v>6172</v>
      </c>
      <c r="BK988">
        <v>0</v>
      </c>
      <c r="BL988">
        <v>77</v>
      </c>
      <c r="BM988" s="3">
        <f t="shared" si="143"/>
        <v>0.75324675324675328</v>
      </c>
    </row>
    <row r="989" spans="1:65">
      <c r="A989" t="s">
        <v>1117</v>
      </c>
      <c r="B989" s="2">
        <v>45716</v>
      </c>
      <c r="C989" t="s">
        <v>47</v>
      </c>
      <c r="D989" t="s">
        <v>630</v>
      </c>
      <c r="E989">
        <v>2</v>
      </c>
      <c r="F989" t="s">
        <v>61</v>
      </c>
      <c r="G989" t="s">
        <v>62</v>
      </c>
      <c r="H989" t="s">
        <v>104</v>
      </c>
      <c r="I989" t="s">
        <v>52</v>
      </c>
      <c r="J989" t="s">
        <v>65</v>
      </c>
      <c r="K989" t="s">
        <v>66</v>
      </c>
      <c r="L989" t="s">
        <v>67</v>
      </c>
      <c r="M989" t="s">
        <v>68</v>
      </c>
      <c r="N989" t="s">
        <v>94</v>
      </c>
      <c r="O989" t="s">
        <v>82</v>
      </c>
      <c r="P989">
        <v>48</v>
      </c>
      <c r="Q989">
        <v>48</v>
      </c>
      <c r="R989">
        <v>47</v>
      </c>
      <c r="S989">
        <v>2</v>
      </c>
      <c r="T989">
        <f t="shared" si="135"/>
        <v>45</v>
      </c>
      <c r="U989">
        <v>45</v>
      </c>
      <c r="V989">
        <f t="shared" si="136"/>
        <v>0</v>
      </c>
      <c r="W989" s="3">
        <f t="shared" si="137"/>
        <v>4.2553191489361701E-2</v>
      </c>
      <c r="X989">
        <v>18</v>
      </c>
      <c r="Y989" s="4">
        <v>7.5</v>
      </c>
      <c r="Z989" s="4">
        <v>1.7</v>
      </c>
      <c r="AA989" s="5">
        <v>48708.22</v>
      </c>
      <c r="AB989" s="5">
        <f t="shared" si="138"/>
        <v>2191869.9</v>
      </c>
      <c r="AC989" s="5">
        <v>32359.45</v>
      </c>
      <c r="AD989" s="5">
        <f t="shared" si="139"/>
        <v>1520894.15</v>
      </c>
      <c r="AE989" s="5">
        <v>109088.75</v>
      </c>
      <c r="AF989" s="5">
        <v>27842.99</v>
      </c>
      <c r="AG989" s="5">
        <v>8754.69</v>
      </c>
      <c r="AH989" s="5">
        <v>2465</v>
      </c>
      <c r="AI989" s="5">
        <v>9200</v>
      </c>
      <c r="AJ989">
        <v>1</v>
      </c>
      <c r="AK989" s="5">
        <v>12960.28</v>
      </c>
      <c r="AL989" s="5">
        <v>0</v>
      </c>
      <c r="AM989" s="5">
        <v>28223.58</v>
      </c>
      <c r="AN989">
        <v>4</v>
      </c>
      <c r="AO989">
        <v>4</v>
      </c>
      <c r="AP989" t="str">
        <f t="shared" si="140"/>
        <v>Yes</v>
      </c>
      <c r="AQ989">
        <v>1</v>
      </c>
      <c r="AR989" s="5">
        <f t="shared" si="141"/>
        <v>1719429.44</v>
      </c>
      <c r="AS989" s="5">
        <f t="shared" si="142"/>
        <v>472440.46</v>
      </c>
      <c r="AT989" t="s">
        <v>116</v>
      </c>
      <c r="AU989" t="s">
        <v>6199</v>
      </c>
      <c r="AV989" t="s">
        <v>6200</v>
      </c>
      <c r="AW989" t="s">
        <v>6175</v>
      </c>
      <c r="AX989" t="s">
        <v>6167</v>
      </c>
      <c r="AY989">
        <v>50</v>
      </c>
      <c r="AZ989">
        <v>0</v>
      </c>
      <c r="BA989">
        <v>0</v>
      </c>
      <c r="BB989" t="s">
        <v>6168</v>
      </c>
      <c r="BC989">
        <v>0</v>
      </c>
      <c r="BD989">
        <v>0</v>
      </c>
      <c r="BE989" t="s">
        <v>6169</v>
      </c>
      <c r="BF989" t="s">
        <v>6176</v>
      </c>
      <c r="BG989">
        <v>0</v>
      </c>
      <c r="BH989" t="s">
        <v>6171</v>
      </c>
      <c r="BI989">
        <v>10</v>
      </c>
      <c r="BJ989" t="s">
        <v>6172</v>
      </c>
      <c r="BK989">
        <v>0</v>
      </c>
      <c r="BL989">
        <v>65</v>
      </c>
      <c r="BM989" s="3">
        <f t="shared" si="143"/>
        <v>0.72307692307692306</v>
      </c>
    </row>
    <row r="990" spans="1:65">
      <c r="A990" t="s">
        <v>1118</v>
      </c>
      <c r="B990" s="2">
        <v>45716</v>
      </c>
      <c r="C990" t="s">
        <v>47</v>
      </c>
      <c r="D990" t="s">
        <v>630</v>
      </c>
      <c r="E990">
        <v>2</v>
      </c>
      <c r="F990" t="s">
        <v>78</v>
      </c>
      <c r="G990" t="s">
        <v>79</v>
      </c>
      <c r="H990" t="s">
        <v>80</v>
      </c>
      <c r="I990" t="s">
        <v>64</v>
      </c>
      <c r="J990" t="s">
        <v>53</v>
      </c>
      <c r="K990" t="s">
        <v>54</v>
      </c>
      <c r="L990" t="s">
        <v>87</v>
      </c>
      <c r="M990" t="s">
        <v>56</v>
      </c>
      <c r="N990" t="s">
        <v>94</v>
      </c>
      <c r="O990" t="s">
        <v>120</v>
      </c>
      <c r="P990">
        <v>58</v>
      </c>
      <c r="Q990">
        <v>58</v>
      </c>
      <c r="R990">
        <v>54</v>
      </c>
      <c r="S990">
        <v>1</v>
      </c>
      <c r="T990">
        <f t="shared" si="135"/>
        <v>53</v>
      </c>
      <c r="U990">
        <v>53</v>
      </c>
      <c r="V990">
        <f t="shared" si="136"/>
        <v>0</v>
      </c>
      <c r="W990" s="3">
        <f t="shared" si="137"/>
        <v>1.8518518518518517E-2</v>
      </c>
      <c r="X990">
        <v>26</v>
      </c>
      <c r="Y990" s="4">
        <v>3.7</v>
      </c>
      <c r="Z990" s="4">
        <v>0.8</v>
      </c>
      <c r="AA990" s="5">
        <v>38948.68</v>
      </c>
      <c r="AB990" s="5">
        <f t="shared" si="138"/>
        <v>2064280.04</v>
      </c>
      <c r="AC990" s="5">
        <v>24089.46</v>
      </c>
      <c r="AD990" s="5">
        <f t="shared" si="139"/>
        <v>1300830.8400000001</v>
      </c>
      <c r="AE990" s="5">
        <v>88399.45</v>
      </c>
      <c r="AF990" s="5">
        <v>26598.85</v>
      </c>
      <c r="AG990" s="5">
        <v>9813.16</v>
      </c>
      <c r="AH990" s="5">
        <v>1160</v>
      </c>
      <c r="AI990" s="5">
        <v>3200</v>
      </c>
      <c r="AJ990">
        <v>0</v>
      </c>
      <c r="AK990" s="5">
        <v>0</v>
      </c>
      <c r="AL990" s="5">
        <v>0</v>
      </c>
      <c r="AM990" s="5">
        <v>35544.339999999997</v>
      </c>
      <c r="AN990">
        <v>4</v>
      </c>
      <c r="AO990">
        <v>3</v>
      </c>
      <c r="AP990" t="str">
        <f t="shared" si="140"/>
        <v>Yes</v>
      </c>
      <c r="AQ990">
        <v>1</v>
      </c>
      <c r="AR990" s="5">
        <f t="shared" si="141"/>
        <v>1465546.64</v>
      </c>
      <c r="AS990" s="5">
        <f t="shared" si="142"/>
        <v>598733.4</v>
      </c>
      <c r="AT990" t="s">
        <v>59</v>
      </c>
      <c r="AU990" t="s">
        <v>6164</v>
      </c>
      <c r="AV990" t="s">
        <v>6165</v>
      </c>
      <c r="AW990" t="s">
        <v>6166</v>
      </c>
      <c r="AX990" t="s">
        <v>6167</v>
      </c>
      <c r="AY990">
        <v>58</v>
      </c>
      <c r="AZ990">
        <v>0</v>
      </c>
      <c r="BA990">
        <v>0</v>
      </c>
      <c r="BB990" t="s">
        <v>6168</v>
      </c>
      <c r="BC990">
        <v>0</v>
      </c>
      <c r="BD990">
        <v>0</v>
      </c>
      <c r="BE990" t="s">
        <v>6169</v>
      </c>
      <c r="BF990" t="s">
        <v>6170</v>
      </c>
      <c r="BG990">
        <v>0</v>
      </c>
      <c r="BH990" t="s">
        <v>6171</v>
      </c>
      <c r="BI990">
        <v>30</v>
      </c>
      <c r="BJ990" t="s">
        <v>6172</v>
      </c>
      <c r="BK990">
        <v>0</v>
      </c>
      <c r="BL990">
        <v>72</v>
      </c>
      <c r="BM990" s="3">
        <f t="shared" si="143"/>
        <v>0.75</v>
      </c>
    </row>
    <row r="991" spans="1:65">
      <c r="A991" t="s">
        <v>1119</v>
      </c>
      <c r="B991" s="2">
        <v>45716</v>
      </c>
      <c r="C991" t="s">
        <v>47</v>
      </c>
      <c r="D991" t="s">
        <v>630</v>
      </c>
      <c r="E991">
        <v>2</v>
      </c>
      <c r="F991" t="s">
        <v>78</v>
      </c>
      <c r="G991" t="s">
        <v>62</v>
      </c>
      <c r="H991" t="s">
        <v>153</v>
      </c>
      <c r="I991" t="s">
        <v>74</v>
      </c>
      <c r="J991" t="s">
        <v>53</v>
      </c>
      <c r="K991" t="s">
        <v>75</v>
      </c>
      <c r="L991" t="s">
        <v>55</v>
      </c>
      <c r="M991" t="s">
        <v>56</v>
      </c>
      <c r="N991" t="s">
        <v>76</v>
      </c>
      <c r="O991" t="s">
        <v>58</v>
      </c>
      <c r="P991">
        <v>66</v>
      </c>
      <c r="Q991">
        <v>67</v>
      </c>
      <c r="R991">
        <v>63</v>
      </c>
      <c r="S991">
        <v>2</v>
      </c>
      <c r="T991">
        <f t="shared" si="135"/>
        <v>61</v>
      </c>
      <c r="U991">
        <v>61</v>
      </c>
      <c r="V991">
        <f t="shared" si="136"/>
        <v>0</v>
      </c>
      <c r="W991" s="3">
        <f t="shared" si="137"/>
        <v>3.1746031746031744E-2</v>
      </c>
      <c r="X991">
        <v>12</v>
      </c>
      <c r="Y991" s="4">
        <v>2.6</v>
      </c>
      <c r="Z991" s="4">
        <v>0.6</v>
      </c>
      <c r="AA991" s="5">
        <v>36035.370000000003</v>
      </c>
      <c r="AB991" s="5">
        <f t="shared" si="138"/>
        <v>2198157.5699999998</v>
      </c>
      <c r="AC991" s="5">
        <v>23682.42</v>
      </c>
      <c r="AD991" s="5">
        <f t="shared" si="139"/>
        <v>1491992.46</v>
      </c>
      <c r="AE991" s="5">
        <v>107487.52</v>
      </c>
      <c r="AF991" s="5">
        <v>30089.37</v>
      </c>
      <c r="AG991" s="5">
        <v>7799.7</v>
      </c>
      <c r="AH991" s="5">
        <v>870</v>
      </c>
      <c r="AI991" s="5">
        <v>6400</v>
      </c>
      <c r="AJ991">
        <v>0</v>
      </c>
      <c r="AK991" s="5">
        <v>0</v>
      </c>
      <c r="AL991" s="5">
        <v>0</v>
      </c>
      <c r="AM991" s="5">
        <v>40645.14</v>
      </c>
      <c r="AN991">
        <v>4</v>
      </c>
      <c r="AO991">
        <v>3</v>
      </c>
      <c r="AP991" t="str">
        <f t="shared" si="140"/>
        <v>Yes</v>
      </c>
      <c r="AQ991">
        <v>1</v>
      </c>
      <c r="AR991" s="5">
        <f t="shared" si="141"/>
        <v>1685284.19</v>
      </c>
      <c r="AS991" s="5">
        <f t="shared" si="142"/>
        <v>512873.38</v>
      </c>
      <c r="AT991" t="s">
        <v>59</v>
      </c>
      <c r="AU991" t="s">
        <v>6164</v>
      </c>
      <c r="AV991" t="s">
        <v>6165</v>
      </c>
      <c r="AW991" t="s">
        <v>6166</v>
      </c>
      <c r="AX991" t="s">
        <v>6167</v>
      </c>
      <c r="AY991">
        <v>72</v>
      </c>
      <c r="AZ991">
        <v>3</v>
      </c>
      <c r="BA991">
        <v>0</v>
      </c>
      <c r="BB991" t="s">
        <v>6168</v>
      </c>
      <c r="BC991">
        <v>0</v>
      </c>
      <c r="BD991">
        <v>0</v>
      </c>
      <c r="BE991" t="s">
        <v>6169</v>
      </c>
      <c r="BF991" t="s">
        <v>6170</v>
      </c>
      <c r="BG991">
        <v>0</v>
      </c>
      <c r="BH991" t="s">
        <v>6171</v>
      </c>
      <c r="BI991">
        <v>36</v>
      </c>
      <c r="BJ991" t="s">
        <v>6172</v>
      </c>
      <c r="BK991">
        <v>0</v>
      </c>
      <c r="BL991">
        <v>74</v>
      </c>
      <c r="BM991" s="3">
        <f t="shared" si="143"/>
        <v>0.85135135135135132</v>
      </c>
    </row>
    <row r="992" spans="1:65">
      <c r="A992" t="s">
        <v>1120</v>
      </c>
      <c r="B992" s="2">
        <v>45716</v>
      </c>
      <c r="C992" t="s">
        <v>47</v>
      </c>
      <c r="D992" t="s">
        <v>630</v>
      </c>
      <c r="E992">
        <v>2</v>
      </c>
      <c r="F992" t="s">
        <v>61</v>
      </c>
      <c r="G992" t="s">
        <v>79</v>
      </c>
      <c r="H992" t="s">
        <v>100</v>
      </c>
      <c r="I992" t="s">
        <v>64</v>
      </c>
      <c r="J992" t="s">
        <v>65</v>
      </c>
      <c r="K992" t="s">
        <v>66</v>
      </c>
      <c r="L992" t="s">
        <v>55</v>
      </c>
      <c r="M992" t="s">
        <v>56</v>
      </c>
      <c r="N992" t="s">
        <v>76</v>
      </c>
      <c r="O992" t="s">
        <v>120</v>
      </c>
      <c r="P992">
        <v>45</v>
      </c>
      <c r="Q992">
        <v>46</v>
      </c>
      <c r="R992">
        <v>46</v>
      </c>
      <c r="S992">
        <v>1</v>
      </c>
      <c r="T992">
        <f t="shared" si="135"/>
        <v>45</v>
      </c>
      <c r="U992">
        <v>43</v>
      </c>
      <c r="V992">
        <f t="shared" si="136"/>
        <v>2</v>
      </c>
      <c r="W992" s="3">
        <f t="shared" si="137"/>
        <v>2.1739130434782608E-2</v>
      </c>
      <c r="X992">
        <v>5</v>
      </c>
      <c r="Y992" s="4">
        <v>4.7</v>
      </c>
      <c r="Z992" s="4">
        <v>0.9</v>
      </c>
      <c r="AA992" s="5">
        <v>48363.21</v>
      </c>
      <c r="AB992" s="5">
        <f t="shared" si="138"/>
        <v>2079618.03</v>
      </c>
      <c r="AC992" s="5">
        <v>34754.43</v>
      </c>
      <c r="AD992" s="5">
        <f t="shared" si="139"/>
        <v>1598703.78</v>
      </c>
      <c r="AE992" s="5">
        <v>100118.76</v>
      </c>
      <c r="AF992" s="5">
        <v>27256.34</v>
      </c>
      <c r="AG992" s="5">
        <v>7170.34</v>
      </c>
      <c r="AH992" s="5">
        <v>1305</v>
      </c>
      <c r="AI992" s="5">
        <v>4600</v>
      </c>
      <c r="AJ992">
        <v>0</v>
      </c>
      <c r="AK992" s="5">
        <v>0</v>
      </c>
      <c r="AL992" s="5">
        <v>1991.6</v>
      </c>
      <c r="AM992" s="5">
        <v>29566.43</v>
      </c>
      <c r="AN992">
        <v>4</v>
      </c>
      <c r="AO992">
        <v>3</v>
      </c>
      <c r="AP992" t="str">
        <f t="shared" si="140"/>
        <v>Yes</v>
      </c>
      <c r="AQ992">
        <v>1</v>
      </c>
      <c r="AR992" s="5">
        <f t="shared" si="141"/>
        <v>1770712.25</v>
      </c>
      <c r="AS992" s="5">
        <f t="shared" si="142"/>
        <v>308905.78000000003</v>
      </c>
      <c r="AT992" t="s">
        <v>59</v>
      </c>
      <c r="AU992" t="s">
        <v>6164</v>
      </c>
      <c r="AV992" t="s">
        <v>6165</v>
      </c>
      <c r="AW992" t="s">
        <v>6166</v>
      </c>
      <c r="AX992" t="s">
        <v>6184</v>
      </c>
      <c r="AY992">
        <v>48</v>
      </c>
      <c r="AZ992">
        <v>0</v>
      </c>
      <c r="BA992">
        <v>14</v>
      </c>
      <c r="BB992" t="s">
        <v>6198</v>
      </c>
      <c r="BC992">
        <v>0</v>
      </c>
      <c r="BD992">
        <v>0</v>
      </c>
      <c r="BE992" t="s">
        <v>6169</v>
      </c>
      <c r="BF992" t="s">
        <v>6170</v>
      </c>
      <c r="BG992">
        <v>0</v>
      </c>
      <c r="BH992" t="s">
        <v>6171</v>
      </c>
      <c r="BI992">
        <v>36</v>
      </c>
      <c r="BJ992" t="s">
        <v>6172</v>
      </c>
      <c r="BK992">
        <v>0</v>
      </c>
      <c r="BL992">
        <v>64</v>
      </c>
      <c r="BM992" s="3">
        <f t="shared" si="143"/>
        <v>0.71875</v>
      </c>
    </row>
    <row r="993" spans="1:65">
      <c r="A993" t="s">
        <v>1121</v>
      </c>
      <c r="B993" s="2">
        <v>45716</v>
      </c>
      <c r="C993" t="s">
        <v>47</v>
      </c>
      <c r="D993" t="s">
        <v>630</v>
      </c>
      <c r="E993">
        <v>2</v>
      </c>
      <c r="F993" t="s">
        <v>78</v>
      </c>
      <c r="G993" t="s">
        <v>50</v>
      </c>
      <c r="H993" t="s">
        <v>181</v>
      </c>
      <c r="I993" t="s">
        <v>74</v>
      </c>
      <c r="J993" t="s">
        <v>81</v>
      </c>
      <c r="K993" t="s">
        <v>66</v>
      </c>
      <c r="L993" t="s">
        <v>55</v>
      </c>
      <c r="M993" t="s">
        <v>68</v>
      </c>
      <c r="N993" t="s">
        <v>94</v>
      </c>
      <c r="O993" t="s">
        <v>58</v>
      </c>
      <c r="P993">
        <v>40</v>
      </c>
      <c r="Q993">
        <v>42</v>
      </c>
      <c r="R993">
        <v>40</v>
      </c>
      <c r="S993">
        <v>2</v>
      </c>
      <c r="T993">
        <f t="shared" si="135"/>
        <v>38</v>
      </c>
      <c r="U993">
        <v>38</v>
      </c>
      <c r="V993">
        <f t="shared" si="136"/>
        <v>0</v>
      </c>
      <c r="W993" s="3">
        <f t="shared" si="137"/>
        <v>0.05</v>
      </c>
      <c r="X993">
        <v>35</v>
      </c>
      <c r="Y993" s="4">
        <v>2</v>
      </c>
      <c r="Z993" s="4">
        <v>1.5</v>
      </c>
      <c r="AA993" s="5">
        <v>73854.179999999993</v>
      </c>
      <c r="AB993" s="5">
        <f t="shared" si="138"/>
        <v>2806458.84</v>
      </c>
      <c r="AC993" s="5">
        <v>50650.71</v>
      </c>
      <c r="AD993" s="5">
        <f t="shared" si="139"/>
        <v>2026028.4</v>
      </c>
      <c r="AE993" s="5">
        <v>120430.62</v>
      </c>
      <c r="AF993" s="5">
        <v>36816.71</v>
      </c>
      <c r="AG993" s="5">
        <v>10572.26</v>
      </c>
      <c r="AH993" s="5">
        <v>2175</v>
      </c>
      <c r="AI993" s="5">
        <v>13600</v>
      </c>
      <c r="AJ993">
        <v>0</v>
      </c>
      <c r="AK993" s="5">
        <v>0</v>
      </c>
      <c r="AL993" s="5">
        <v>0</v>
      </c>
      <c r="AM993" s="5">
        <v>24477.37</v>
      </c>
      <c r="AN993">
        <v>4</v>
      </c>
      <c r="AO993">
        <v>4</v>
      </c>
      <c r="AP993" t="str">
        <f t="shared" si="140"/>
        <v>Yes</v>
      </c>
      <c r="AQ993">
        <v>1</v>
      </c>
      <c r="AR993" s="5">
        <f t="shared" si="141"/>
        <v>2234100.36</v>
      </c>
      <c r="AS993" s="5">
        <f t="shared" si="142"/>
        <v>572358.48</v>
      </c>
      <c r="AT993" t="s">
        <v>116</v>
      </c>
      <c r="AU993" t="s">
        <v>6164</v>
      </c>
      <c r="AV993" t="s">
        <v>6165</v>
      </c>
      <c r="AW993" t="s">
        <v>6166</v>
      </c>
      <c r="AX993" t="s">
        <v>6167</v>
      </c>
      <c r="AY993">
        <v>43</v>
      </c>
      <c r="AZ993">
        <v>0</v>
      </c>
      <c r="BA993">
        <v>0</v>
      </c>
      <c r="BB993" t="s">
        <v>6168</v>
      </c>
      <c r="BC993">
        <v>0</v>
      </c>
      <c r="BD993">
        <v>0</v>
      </c>
      <c r="BE993" t="s">
        <v>6169</v>
      </c>
      <c r="BF993" t="s">
        <v>6176</v>
      </c>
      <c r="BG993">
        <v>1</v>
      </c>
      <c r="BH993" t="s">
        <v>6179</v>
      </c>
      <c r="BI993">
        <v>32</v>
      </c>
      <c r="BJ993" t="s">
        <v>6172</v>
      </c>
      <c r="BK993">
        <v>0</v>
      </c>
      <c r="BL993">
        <v>48</v>
      </c>
      <c r="BM993" s="3">
        <f t="shared" si="143"/>
        <v>0.83333333333333337</v>
      </c>
    </row>
    <row r="994" spans="1:65">
      <c r="A994" t="s">
        <v>1122</v>
      </c>
      <c r="B994" s="2">
        <v>45716</v>
      </c>
      <c r="C994" t="s">
        <v>47</v>
      </c>
      <c r="D994" t="s">
        <v>630</v>
      </c>
      <c r="E994">
        <v>2</v>
      </c>
      <c r="F994" t="s">
        <v>72</v>
      </c>
      <c r="G994" t="s">
        <v>62</v>
      </c>
      <c r="H994" t="s">
        <v>150</v>
      </c>
      <c r="I994" t="s">
        <v>74</v>
      </c>
      <c r="J994" t="s">
        <v>53</v>
      </c>
      <c r="K994" t="s">
        <v>75</v>
      </c>
      <c r="L994" t="s">
        <v>87</v>
      </c>
      <c r="M994" t="s">
        <v>56</v>
      </c>
      <c r="N994" t="s">
        <v>76</v>
      </c>
      <c r="O994" t="s">
        <v>82</v>
      </c>
      <c r="P994">
        <v>57</v>
      </c>
      <c r="Q994">
        <v>59</v>
      </c>
      <c r="R994">
        <v>60</v>
      </c>
      <c r="S994">
        <v>1</v>
      </c>
      <c r="T994">
        <f t="shared" si="135"/>
        <v>59</v>
      </c>
      <c r="U994">
        <v>56</v>
      </c>
      <c r="V994">
        <f t="shared" si="136"/>
        <v>3</v>
      </c>
      <c r="W994" s="3">
        <f t="shared" si="137"/>
        <v>1.6666666666666666E-2</v>
      </c>
      <c r="X994">
        <v>21</v>
      </c>
      <c r="Y994" s="4">
        <v>3.7</v>
      </c>
      <c r="Z994" s="4">
        <v>1.4</v>
      </c>
      <c r="AA994" s="5">
        <v>35699.839999999997</v>
      </c>
      <c r="AB994" s="5">
        <f t="shared" si="138"/>
        <v>1999191.04</v>
      </c>
      <c r="AC994" s="5">
        <v>24178.19</v>
      </c>
      <c r="AD994" s="5">
        <f t="shared" si="139"/>
        <v>1450691.4</v>
      </c>
      <c r="AE994" s="5">
        <v>102336.74</v>
      </c>
      <c r="AF994" s="5">
        <v>26679.56</v>
      </c>
      <c r="AG994" s="5">
        <v>8337.9699999999993</v>
      </c>
      <c r="AH994" s="5">
        <v>2030</v>
      </c>
      <c r="AI994" s="5">
        <v>3200</v>
      </c>
      <c r="AJ994">
        <v>0</v>
      </c>
      <c r="AK994" s="5">
        <v>0</v>
      </c>
      <c r="AL994" s="5">
        <v>2014.6</v>
      </c>
      <c r="AM994" s="5">
        <v>37607.78</v>
      </c>
      <c r="AN994">
        <v>4</v>
      </c>
      <c r="AO994">
        <v>4</v>
      </c>
      <c r="AP994" t="str">
        <f t="shared" si="140"/>
        <v>Yes</v>
      </c>
      <c r="AQ994">
        <v>1</v>
      </c>
      <c r="AR994" s="5">
        <f t="shared" si="141"/>
        <v>1632898.05</v>
      </c>
      <c r="AS994" s="5">
        <f t="shared" si="142"/>
        <v>366292.99</v>
      </c>
      <c r="AT994" t="s">
        <v>59</v>
      </c>
      <c r="AU994" t="s">
        <v>6164</v>
      </c>
      <c r="AV994" t="s">
        <v>6165</v>
      </c>
      <c r="AW994" t="s">
        <v>6166</v>
      </c>
      <c r="AX994" t="s">
        <v>6184</v>
      </c>
      <c r="AY994">
        <v>59</v>
      </c>
      <c r="AZ994">
        <v>1</v>
      </c>
      <c r="BA994">
        <v>24</v>
      </c>
      <c r="BB994" t="s">
        <v>6180</v>
      </c>
      <c r="BC994">
        <v>0</v>
      </c>
      <c r="BD994">
        <v>0</v>
      </c>
      <c r="BE994" t="s">
        <v>6169</v>
      </c>
      <c r="BF994" t="s">
        <v>6170</v>
      </c>
      <c r="BG994">
        <v>1</v>
      </c>
      <c r="BH994" t="s">
        <v>6179</v>
      </c>
      <c r="BI994">
        <v>47</v>
      </c>
      <c r="BJ994" t="s">
        <v>6172</v>
      </c>
      <c r="BK994">
        <v>0</v>
      </c>
      <c r="BL994">
        <v>73</v>
      </c>
      <c r="BM994" s="3">
        <f t="shared" si="143"/>
        <v>0.82191780821917804</v>
      </c>
    </row>
    <row r="995" spans="1:65">
      <c r="A995" t="s">
        <v>1123</v>
      </c>
      <c r="B995" s="2">
        <v>45716</v>
      </c>
      <c r="C995" t="s">
        <v>47</v>
      </c>
      <c r="D995" t="s">
        <v>630</v>
      </c>
      <c r="E995">
        <v>2</v>
      </c>
      <c r="F995" t="s">
        <v>49</v>
      </c>
      <c r="G995" t="s">
        <v>50</v>
      </c>
      <c r="H995" t="s">
        <v>89</v>
      </c>
      <c r="I995" t="s">
        <v>64</v>
      </c>
      <c r="J995" t="s">
        <v>65</v>
      </c>
      <c r="K995" t="s">
        <v>75</v>
      </c>
      <c r="L995" t="s">
        <v>67</v>
      </c>
      <c r="M995" t="s">
        <v>56</v>
      </c>
      <c r="N995" t="s">
        <v>69</v>
      </c>
      <c r="O995" t="s">
        <v>70</v>
      </c>
      <c r="P995">
        <v>44</v>
      </c>
      <c r="Q995">
        <v>45</v>
      </c>
      <c r="R995">
        <v>44</v>
      </c>
      <c r="S995">
        <v>1</v>
      </c>
      <c r="T995">
        <f t="shared" si="135"/>
        <v>43</v>
      </c>
      <c r="U995">
        <v>42</v>
      </c>
      <c r="V995">
        <f t="shared" si="136"/>
        <v>1</v>
      </c>
      <c r="W995" s="3">
        <f t="shared" si="137"/>
        <v>2.2727272727272728E-2</v>
      </c>
      <c r="X995">
        <v>19</v>
      </c>
      <c r="Y995" s="4">
        <v>2</v>
      </c>
      <c r="Z995" s="4">
        <v>0.7</v>
      </c>
      <c r="AA995" s="5">
        <v>51350.23</v>
      </c>
      <c r="AB995" s="5">
        <f t="shared" si="138"/>
        <v>2156709.66</v>
      </c>
      <c r="AC995" s="5">
        <v>33919.870000000003</v>
      </c>
      <c r="AD995" s="5">
        <f t="shared" si="139"/>
        <v>1492474.28</v>
      </c>
      <c r="AE995" s="5">
        <v>93488.85</v>
      </c>
      <c r="AF995" s="5">
        <v>28604.67</v>
      </c>
      <c r="AG995" s="5">
        <v>8998.43</v>
      </c>
      <c r="AH995" s="5">
        <v>1015</v>
      </c>
      <c r="AI995" s="5">
        <v>4600</v>
      </c>
      <c r="AJ995">
        <v>0</v>
      </c>
      <c r="AK995" s="5">
        <v>0</v>
      </c>
      <c r="AL995" s="5">
        <v>1012.83</v>
      </c>
      <c r="AM995" s="5">
        <v>25964.94</v>
      </c>
      <c r="AN995">
        <v>4</v>
      </c>
      <c r="AO995">
        <v>4</v>
      </c>
      <c r="AP995" t="str">
        <f t="shared" si="140"/>
        <v>Yes</v>
      </c>
      <c r="AQ995">
        <v>0</v>
      </c>
      <c r="AR995" s="5">
        <f t="shared" si="141"/>
        <v>1656159</v>
      </c>
      <c r="AS995" s="5">
        <f t="shared" si="142"/>
        <v>500550.66</v>
      </c>
      <c r="AT995" t="s">
        <v>59</v>
      </c>
      <c r="AU995" t="s">
        <v>6164</v>
      </c>
      <c r="AV995" t="s">
        <v>6165</v>
      </c>
      <c r="AW995" t="s">
        <v>6166</v>
      </c>
      <c r="AX995" t="s">
        <v>6167</v>
      </c>
      <c r="AY995">
        <v>45</v>
      </c>
      <c r="AZ995">
        <v>0</v>
      </c>
      <c r="BA995">
        <v>11</v>
      </c>
      <c r="BB995" t="s">
        <v>6191</v>
      </c>
      <c r="BC995">
        <v>0</v>
      </c>
      <c r="BD995">
        <v>0</v>
      </c>
      <c r="BE995" t="s">
        <v>6169</v>
      </c>
      <c r="BF995" t="s">
        <v>6170</v>
      </c>
      <c r="BG995">
        <v>0</v>
      </c>
      <c r="BH995" t="s">
        <v>6171</v>
      </c>
      <c r="BI995">
        <v>8</v>
      </c>
      <c r="BJ995" t="s">
        <v>6172</v>
      </c>
      <c r="BK995">
        <v>0</v>
      </c>
      <c r="BL995">
        <v>58</v>
      </c>
      <c r="BM995" s="3">
        <f t="shared" si="143"/>
        <v>0.75862068965517238</v>
      </c>
    </row>
    <row r="996" spans="1:65">
      <c r="A996" t="s">
        <v>1124</v>
      </c>
      <c r="B996" s="2">
        <v>45716</v>
      </c>
      <c r="C996" t="s">
        <v>47</v>
      </c>
      <c r="D996" t="s">
        <v>630</v>
      </c>
      <c r="E996">
        <v>2</v>
      </c>
      <c r="F996" t="s">
        <v>61</v>
      </c>
      <c r="G996" t="s">
        <v>50</v>
      </c>
      <c r="H996" t="s">
        <v>183</v>
      </c>
      <c r="I996" t="s">
        <v>64</v>
      </c>
      <c r="J996" t="s">
        <v>65</v>
      </c>
      <c r="K996" t="s">
        <v>54</v>
      </c>
      <c r="L996" t="s">
        <v>55</v>
      </c>
      <c r="M996" t="s">
        <v>56</v>
      </c>
      <c r="N996" t="s">
        <v>109</v>
      </c>
      <c r="O996" t="s">
        <v>58</v>
      </c>
      <c r="P996">
        <v>47</v>
      </c>
      <c r="Q996">
        <v>48</v>
      </c>
      <c r="R996">
        <v>46</v>
      </c>
      <c r="S996">
        <v>1</v>
      </c>
      <c r="T996">
        <f t="shared" si="135"/>
        <v>45</v>
      </c>
      <c r="U996">
        <v>45</v>
      </c>
      <c r="V996">
        <f t="shared" si="136"/>
        <v>0</v>
      </c>
      <c r="W996" s="3">
        <f t="shared" si="137"/>
        <v>2.1739130434782608E-2</v>
      </c>
      <c r="X996">
        <v>10</v>
      </c>
      <c r="Y996" s="4">
        <v>7.5</v>
      </c>
      <c r="Z996" s="4">
        <v>0.9</v>
      </c>
      <c r="AA996" s="5">
        <v>55779.97</v>
      </c>
      <c r="AB996" s="5">
        <f t="shared" si="138"/>
        <v>2510098.65</v>
      </c>
      <c r="AC996" s="5">
        <v>34933.79</v>
      </c>
      <c r="AD996" s="5">
        <f t="shared" si="139"/>
        <v>1606954.34</v>
      </c>
      <c r="AE996" s="5">
        <v>99490.45</v>
      </c>
      <c r="AF996" s="5">
        <v>28598.27</v>
      </c>
      <c r="AG996" s="5">
        <v>7406.3</v>
      </c>
      <c r="AH996" s="5">
        <v>1305</v>
      </c>
      <c r="AI996" s="5">
        <v>4600</v>
      </c>
      <c r="AJ996">
        <v>0</v>
      </c>
      <c r="AK996" s="5">
        <v>0</v>
      </c>
      <c r="AL996" s="5">
        <v>0</v>
      </c>
      <c r="AM996" s="5">
        <v>65552.160000000003</v>
      </c>
      <c r="AN996">
        <v>8</v>
      </c>
      <c r="AO996">
        <v>7</v>
      </c>
      <c r="AP996" t="str">
        <f t="shared" si="140"/>
        <v>Yes</v>
      </c>
      <c r="AQ996">
        <v>0</v>
      </c>
      <c r="AR996" s="5">
        <f t="shared" si="141"/>
        <v>1813906.52</v>
      </c>
      <c r="AS996" s="5">
        <f t="shared" si="142"/>
        <v>696192.13</v>
      </c>
      <c r="AT996" t="s">
        <v>59</v>
      </c>
      <c r="AU996" t="s">
        <v>6164</v>
      </c>
      <c r="AV996" t="s">
        <v>6165</v>
      </c>
      <c r="AW996" t="s">
        <v>6166</v>
      </c>
      <c r="AX996" t="s">
        <v>6167</v>
      </c>
      <c r="AY996">
        <v>50</v>
      </c>
      <c r="AZ996">
        <v>0</v>
      </c>
      <c r="BA996">
        <v>0</v>
      </c>
      <c r="BB996" t="s">
        <v>6168</v>
      </c>
      <c r="BC996">
        <v>0</v>
      </c>
      <c r="BD996">
        <v>0</v>
      </c>
      <c r="BE996" t="s">
        <v>6169</v>
      </c>
      <c r="BF996" t="s">
        <v>6170</v>
      </c>
      <c r="BG996">
        <v>0</v>
      </c>
      <c r="BH996" t="s">
        <v>6171</v>
      </c>
      <c r="BI996">
        <v>29</v>
      </c>
      <c r="BJ996" t="s">
        <v>6172</v>
      </c>
      <c r="BK996">
        <v>0</v>
      </c>
      <c r="BL996">
        <v>64</v>
      </c>
      <c r="BM996" s="3">
        <f t="shared" si="143"/>
        <v>0.71875</v>
      </c>
    </row>
    <row r="997" spans="1:65">
      <c r="A997" t="s">
        <v>1125</v>
      </c>
      <c r="B997" s="2">
        <v>45716</v>
      </c>
      <c r="C997" t="s">
        <v>47</v>
      </c>
      <c r="D997" t="s">
        <v>630</v>
      </c>
      <c r="E997">
        <v>2</v>
      </c>
      <c r="F997" t="s">
        <v>49</v>
      </c>
      <c r="G997" t="s">
        <v>62</v>
      </c>
      <c r="H997" t="s">
        <v>226</v>
      </c>
      <c r="I997" t="s">
        <v>74</v>
      </c>
      <c r="J997" t="s">
        <v>53</v>
      </c>
      <c r="K997" t="s">
        <v>75</v>
      </c>
      <c r="L997" t="s">
        <v>87</v>
      </c>
      <c r="M997" t="s">
        <v>56</v>
      </c>
      <c r="N997" t="s">
        <v>57</v>
      </c>
      <c r="O997" t="s">
        <v>120</v>
      </c>
      <c r="P997">
        <v>68</v>
      </c>
      <c r="Q997">
        <v>73</v>
      </c>
      <c r="R997">
        <v>69</v>
      </c>
      <c r="S997">
        <v>2</v>
      </c>
      <c r="T997">
        <f t="shared" si="135"/>
        <v>67</v>
      </c>
      <c r="U997">
        <v>67</v>
      </c>
      <c r="V997">
        <f t="shared" si="136"/>
        <v>0</v>
      </c>
      <c r="W997" s="3">
        <f t="shared" si="137"/>
        <v>2.8985507246376812E-2</v>
      </c>
      <c r="X997">
        <v>29</v>
      </c>
      <c r="Y997" s="4">
        <v>0</v>
      </c>
      <c r="Z997" s="4">
        <v>1</v>
      </c>
      <c r="AA997" s="5">
        <v>35659.03</v>
      </c>
      <c r="AB997" s="5">
        <f t="shared" si="138"/>
        <v>2389155.0099999998</v>
      </c>
      <c r="AC997" s="5">
        <v>24101.55</v>
      </c>
      <c r="AD997" s="5">
        <f t="shared" si="139"/>
        <v>1663006.95</v>
      </c>
      <c r="AE997" s="5">
        <v>118277.85</v>
      </c>
      <c r="AF997" s="5">
        <v>32298.639999999999</v>
      </c>
      <c r="AG997" s="5">
        <v>9567.2000000000007</v>
      </c>
      <c r="AH997" s="5">
        <v>1450</v>
      </c>
      <c r="AI997" s="5">
        <v>6400</v>
      </c>
      <c r="AJ997">
        <v>0</v>
      </c>
      <c r="AK997" s="5">
        <v>0</v>
      </c>
      <c r="AL997" s="5">
        <v>0</v>
      </c>
      <c r="AM997" s="5">
        <v>46163.71</v>
      </c>
      <c r="AN997">
        <v>4</v>
      </c>
      <c r="AO997">
        <v>3</v>
      </c>
      <c r="AP997" t="str">
        <f t="shared" si="140"/>
        <v>Yes</v>
      </c>
      <c r="AQ997">
        <v>1</v>
      </c>
      <c r="AR997" s="5">
        <f t="shared" si="141"/>
        <v>1877164.35</v>
      </c>
      <c r="AS997" s="5">
        <f t="shared" si="142"/>
        <v>511990.66</v>
      </c>
      <c r="AT997" t="s">
        <v>59</v>
      </c>
      <c r="AU997" t="s">
        <v>6164</v>
      </c>
      <c r="AV997" t="s">
        <v>6165</v>
      </c>
      <c r="AW997" t="s">
        <v>6166</v>
      </c>
      <c r="AX997" t="s">
        <v>6167</v>
      </c>
      <c r="AY997">
        <v>69</v>
      </c>
      <c r="AZ997">
        <v>0</v>
      </c>
      <c r="BA997">
        <v>0</v>
      </c>
      <c r="BB997" t="s">
        <v>6168</v>
      </c>
      <c r="BC997">
        <v>0</v>
      </c>
      <c r="BD997">
        <v>0</v>
      </c>
      <c r="BE997" t="s">
        <v>6169</v>
      </c>
      <c r="BF997" t="s">
        <v>6170</v>
      </c>
      <c r="BG997">
        <v>0</v>
      </c>
      <c r="BH997" t="s">
        <v>6171</v>
      </c>
      <c r="BI997">
        <v>54</v>
      </c>
      <c r="BJ997" t="s">
        <v>6187</v>
      </c>
      <c r="BK997">
        <v>0</v>
      </c>
      <c r="BL997">
        <v>79</v>
      </c>
      <c r="BM997" s="3">
        <f t="shared" si="143"/>
        <v>0.87341772151898733</v>
      </c>
    </row>
    <row r="998" spans="1:65">
      <c r="A998" t="s">
        <v>1126</v>
      </c>
      <c r="B998" s="2">
        <v>45716</v>
      </c>
      <c r="C998" t="s">
        <v>47</v>
      </c>
      <c r="D998" t="s">
        <v>630</v>
      </c>
      <c r="E998">
        <v>2</v>
      </c>
      <c r="F998" t="s">
        <v>49</v>
      </c>
      <c r="G998" t="s">
        <v>50</v>
      </c>
      <c r="H998" t="s">
        <v>108</v>
      </c>
      <c r="I998" t="s">
        <v>52</v>
      </c>
      <c r="J998" t="s">
        <v>53</v>
      </c>
      <c r="K998" t="s">
        <v>75</v>
      </c>
      <c r="L998" t="s">
        <v>92</v>
      </c>
      <c r="M998" t="s">
        <v>56</v>
      </c>
      <c r="N998" t="s">
        <v>69</v>
      </c>
      <c r="O998" t="s">
        <v>120</v>
      </c>
      <c r="P998">
        <v>63</v>
      </c>
      <c r="Q998">
        <v>66</v>
      </c>
      <c r="R998">
        <v>63</v>
      </c>
      <c r="S998">
        <v>2</v>
      </c>
      <c r="T998">
        <f t="shared" si="135"/>
        <v>61</v>
      </c>
      <c r="U998">
        <v>60</v>
      </c>
      <c r="V998">
        <f t="shared" si="136"/>
        <v>1</v>
      </c>
      <c r="W998" s="3">
        <f t="shared" si="137"/>
        <v>3.1746031746031744E-2</v>
      </c>
      <c r="X998">
        <v>31</v>
      </c>
      <c r="Y998" s="4">
        <v>8.3000000000000007</v>
      </c>
      <c r="Z998" s="4">
        <v>1.5</v>
      </c>
      <c r="AA998" s="5">
        <v>36044.31</v>
      </c>
      <c r="AB998" s="5">
        <f t="shared" si="138"/>
        <v>2162658.6</v>
      </c>
      <c r="AC998" s="5">
        <v>23878.93</v>
      </c>
      <c r="AD998" s="5">
        <f t="shared" si="139"/>
        <v>1504372.59</v>
      </c>
      <c r="AE998" s="5">
        <v>112969.26</v>
      </c>
      <c r="AF998" s="5">
        <v>28911.72</v>
      </c>
      <c r="AG998" s="5">
        <v>10100.93</v>
      </c>
      <c r="AH998" s="5">
        <v>2175</v>
      </c>
      <c r="AI998" s="5">
        <v>6400</v>
      </c>
      <c r="AJ998">
        <v>0</v>
      </c>
      <c r="AK998" s="5">
        <v>0</v>
      </c>
      <c r="AL998" s="5">
        <v>636.59</v>
      </c>
      <c r="AM998" s="5">
        <v>38377.01</v>
      </c>
      <c r="AN998">
        <v>4</v>
      </c>
      <c r="AO998">
        <v>4</v>
      </c>
      <c r="AP998" t="str">
        <f t="shared" si="140"/>
        <v>Yes</v>
      </c>
      <c r="AQ998">
        <v>0</v>
      </c>
      <c r="AR998" s="5">
        <f t="shared" si="141"/>
        <v>1703943.1</v>
      </c>
      <c r="AS998" s="5">
        <f t="shared" si="142"/>
        <v>458715.5</v>
      </c>
      <c r="AT998" t="s">
        <v>59</v>
      </c>
      <c r="AU998" t="s">
        <v>6164</v>
      </c>
      <c r="AV998" t="s">
        <v>6165</v>
      </c>
      <c r="AW998" t="s">
        <v>6166</v>
      </c>
      <c r="AX998" t="s">
        <v>6177</v>
      </c>
      <c r="AY998">
        <v>70</v>
      </c>
      <c r="AZ998">
        <v>4</v>
      </c>
      <c r="BA998">
        <v>15</v>
      </c>
      <c r="BB998" t="s">
        <v>6185</v>
      </c>
      <c r="BC998">
        <v>0</v>
      </c>
      <c r="BD998">
        <v>0</v>
      </c>
      <c r="BE998" t="s">
        <v>6169</v>
      </c>
      <c r="BF998" t="s">
        <v>6170</v>
      </c>
      <c r="BG998">
        <v>1</v>
      </c>
      <c r="BH998" t="s">
        <v>6179</v>
      </c>
      <c r="BI998">
        <v>22</v>
      </c>
      <c r="BJ998" t="s">
        <v>6172</v>
      </c>
      <c r="BK998">
        <v>0</v>
      </c>
      <c r="BL998">
        <v>73</v>
      </c>
      <c r="BM998" s="3">
        <f t="shared" si="143"/>
        <v>0.86301369863013699</v>
      </c>
    </row>
    <row r="999" spans="1:65">
      <c r="A999" t="s">
        <v>1127</v>
      </c>
      <c r="B999" s="2">
        <v>45716</v>
      </c>
      <c r="C999" t="s">
        <v>47</v>
      </c>
      <c r="D999" t="s">
        <v>630</v>
      </c>
      <c r="E999">
        <v>2</v>
      </c>
      <c r="F999" t="s">
        <v>61</v>
      </c>
      <c r="G999" t="s">
        <v>62</v>
      </c>
      <c r="H999" t="s">
        <v>63</v>
      </c>
      <c r="I999" t="s">
        <v>64</v>
      </c>
      <c r="J999" t="s">
        <v>53</v>
      </c>
      <c r="K999" t="s">
        <v>75</v>
      </c>
      <c r="L999" t="s">
        <v>67</v>
      </c>
      <c r="M999" t="s">
        <v>56</v>
      </c>
      <c r="N999" t="s">
        <v>109</v>
      </c>
      <c r="O999" t="s">
        <v>70</v>
      </c>
      <c r="P999">
        <v>62</v>
      </c>
      <c r="Q999">
        <v>62</v>
      </c>
      <c r="R999">
        <v>63</v>
      </c>
      <c r="S999">
        <v>2</v>
      </c>
      <c r="T999">
        <f t="shared" si="135"/>
        <v>61</v>
      </c>
      <c r="U999">
        <v>59</v>
      </c>
      <c r="V999">
        <f t="shared" si="136"/>
        <v>2</v>
      </c>
      <c r="W999" s="3">
        <f t="shared" si="137"/>
        <v>3.1746031746031744E-2</v>
      </c>
      <c r="X999">
        <v>35</v>
      </c>
      <c r="Y999" s="4">
        <v>2.8</v>
      </c>
      <c r="Z999" s="4">
        <v>1.6</v>
      </c>
      <c r="AA999" s="5">
        <v>36072.400000000001</v>
      </c>
      <c r="AB999" s="5">
        <f t="shared" si="138"/>
        <v>2128271.6</v>
      </c>
      <c r="AC999" s="5">
        <v>22845.84</v>
      </c>
      <c r="AD999" s="5">
        <f t="shared" si="139"/>
        <v>1439287.92</v>
      </c>
      <c r="AE999" s="5">
        <v>103875.3</v>
      </c>
      <c r="AF999" s="5">
        <v>28286.81</v>
      </c>
      <c r="AG999" s="5">
        <v>9619.57</v>
      </c>
      <c r="AH999" s="5">
        <v>2320</v>
      </c>
      <c r="AI999" s="5">
        <v>6400</v>
      </c>
      <c r="AJ999">
        <v>0</v>
      </c>
      <c r="AK999" s="5">
        <v>0</v>
      </c>
      <c r="AL999" s="5">
        <v>1297.23</v>
      </c>
      <c r="AM999" s="5">
        <v>91113.02</v>
      </c>
      <c r="AN999">
        <v>8</v>
      </c>
      <c r="AO999">
        <v>10</v>
      </c>
      <c r="AP999" t="str">
        <f t="shared" si="140"/>
        <v>No</v>
      </c>
      <c r="AQ999">
        <v>2</v>
      </c>
      <c r="AR999" s="5">
        <f t="shared" si="141"/>
        <v>1682199.85</v>
      </c>
      <c r="AS999" s="5">
        <f t="shared" si="142"/>
        <v>446071.75</v>
      </c>
      <c r="AT999" t="s">
        <v>59</v>
      </c>
      <c r="AU999" t="s">
        <v>6164</v>
      </c>
      <c r="AV999" t="s">
        <v>6165</v>
      </c>
      <c r="AW999" t="s">
        <v>6166</v>
      </c>
      <c r="AX999" t="s">
        <v>6184</v>
      </c>
      <c r="AY999">
        <v>64</v>
      </c>
      <c r="AZ999">
        <v>0</v>
      </c>
      <c r="BA999">
        <v>22</v>
      </c>
      <c r="BB999" t="s">
        <v>6191</v>
      </c>
      <c r="BC999">
        <v>0</v>
      </c>
      <c r="BD999">
        <v>2</v>
      </c>
      <c r="BE999" t="s">
        <v>6188</v>
      </c>
      <c r="BF999" t="s">
        <v>6170</v>
      </c>
      <c r="BG999">
        <v>0</v>
      </c>
      <c r="BH999" t="s">
        <v>6171</v>
      </c>
      <c r="BI999">
        <v>28</v>
      </c>
      <c r="BJ999" t="s">
        <v>6172</v>
      </c>
      <c r="BK999">
        <v>0</v>
      </c>
      <c r="BL999">
        <v>73</v>
      </c>
      <c r="BM999" s="3">
        <f t="shared" si="143"/>
        <v>0.86301369863013699</v>
      </c>
    </row>
    <row r="1000" spans="1:65">
      <c r="A1000" t="s">
        <v>1128</v>
      </c>
      <c r="B1000" s="2">
        <v>45716</v>
      </c>
      <c r="C1000" t="s">
        <v>47</v>
      </c>
      <c r="D1000" t="s">
        <v>630</v>
      </c>
      <c r="E1000">
        <v>2</v>
      </c>
      <c r="F1000" t="s">
        <v>72</v>
      </c>
      <c r="G1000" t="s">
        <v>62</v>
      </c>
      <c r="H1000" t="s">
        <v>220</v>
      </c>
      <c r="I1000" t="s">
        <v>74</v>
      </c>
      <c r="J1000" t="s">
        <v>53</v>
      </c>
      <c r="K1000" t="s">
        <v>75</v>
      </c>
      <c r="L1000" t="s">
        <v>92</v>
      </c>
      <c r="M1000" t="s">
        <v>56</v>
      </c>
      <c r="N1000" t="s">
        <v>57</v>
      </c>
      <c r="O1000" t="s">
        <v>58</v>
      </c>
      <c r="P1000">
        <v>59</v>
      </c>
      <c r="Q1000">
        <v>61</v>
      </c>
      <c r="R1000">
        <v>61</v>
      </c>
      <c r="S1000">
        <v>1</v>
      </c>
      <c r="T1000">
        <f t="shared" si="135"/>
        <v>60</v>
      </c>
      <c r="U1000">
        <v>56</v>
      </c>
      <c r="V1000">
        <f t="shared" si="136"/>
        <v>4</v>
      </c>
      <c r="W1000" s="3">
        <f t="shared" si="137"/>
        <v>1.6393442622950821E-2</v>
      </c>
      <c r="X1000">
        <v>10</v>
      </c>
      <c r="Y1000" s="4">
        <v>7.3</v>
      </c>
      <c r="Z1000" s="4">
        <v>1.7</v>
      </c>
      <c r="AA1000" s="5">
        <v>35987.839999999997</v>
      </c>
      <c r="AB1000" s="5">
        <f t="shared" si="138"/>
        <v>2015319.04</v>
      </c>
      <c r="AC1000" s="5">
        <v>23870.2</v>
      </c>
      <c r="AD1000" s="5">
        <f t="shared" si="139"/>
        <v>1456082.2</v>
      </c>
      <c r="AE1000" s="5">
        <v>105037.27</v>
      </c>
      <c r="AF1000" s="5">
        <v>25595.86</v>
      </c>
      <c r="AG1000" s="5">
        <v>7623.85</v>
      </c>
      <c r="AH1000" s="5">
        <v>2465</v>
      </c>
      <c r="AI1000" s="5">
        <v>3200</v>
      </c>
      <c r="AJ1000">
        <v>0</v>
      </c>
      <c r="AK1000" s="5">
        <v>0</v>
      </c>
      <c r="AL1000" s="5">
        <v>2633.83</v>
      </c>
      <c r="AM1000" s="5">
        <v>36146.370000000003</v>
      </c>
      <c r="AN1000">
        <v>4</v>
      </c>
      <c r="AO1000">
        <v>3</v>
      </c>
      <c r="AP1000" t="str">
        <f t="shared" si="140"/>
        <v>Yes</v>
      </c>
      <c r="AQ1000">
        <v>1</v>
      </c>
      <c r="AR1000" s="5">
        <f t="shared" si="141"/>
        <v>1638784.38</v>
      </c>
      <c r="AS1000" s="5">
        <f t="shared" si="142"/>
        <v>376534.66</v>
      </c>
      <c r="AT1000" t="s">
        <v>59</v>
      </c>
      <c r="AU1000" t="s">
        <v>6164</v>
      </c>
      <c r="AV1000" t="s">
        <v>6165</v>
      </c>
      <c r="AW1000" t="s">
        <v>6166</v>
      </c>
      <c r="AX1000" t="s">
        <v>6184</v>
      </c>
      <c r="AY1000">
        <v>61</v>
      </c>
      <c r="AZ1000">
        <v>0</v>
      </c>
      <c r="BA1000">
        <v>26</v>
      </c>
      <c r="BB1000" t="s">
        <v>6180</v>
      </c>
      <c r="BC1000">
        <v>0</v>
      </c>
      <c r="BD1000">
        <v>0</v>
      </c>
      <c r="BE1000" t="s">
        <v>6169</v>
      </c>
      <c r="BF1000" t="s">
        <v>6170</v>
      </c>
      <c r="BG1000">
        <v>0</v>
      </c>
      <c r="BH1000" t="s">
        <v>6171</v>
      </c>
      <c r="BI1000">
        <v>13</v>
      </c>
      <c r="BJ1000" t="s">
        <v>6172</v>
      </c>
      <c r="BK1000">
        <v>0</v>
      </c>
      <c r="BL1000">
        <v>76</v>
      </c>
      <c r="BM1000" s="3">
        <f t="shared" si="143"/>
        <v>0.80263157894736847</v>
      </c>
    </row>
    <row r="1001" spans="1:65">
      <c r="A1001" t="s">
        <v>1129</v>
      </c>
      <c r="B1001" s="2">
        <v>45716</v>
      </c>
      <c r="C1001" t="s">
        <v>47</v>
      </c>
      <c r="D1001" t="s">
        <v>630</v>
      </c>
      <c r="E1001">
        <v>2</v>
      </c>
      <c r="F1001" t="s">
        <v>61</v>
      </c>
      <c r="G1001" t="s">
        <v>79</v>
      </c>
      <c r="H1001" t="s">
        <v>98</v>
      </c>
      <c r="I1001" t="s">
        <v>74</v>
      </c>
      <c r="J1001" t="s">
        <v>53</v>
      </c>
      <c r="K1001" t="s">
        <v>75</v>
      </c>
      <c r="L1001" t="s">
        <v>55</v>
      </c>
      <c r="M1001" t="s">
        <v>68</v>
      </c>
      <c r="N1001" t="s">
        <v>94</v>
      </c>
      <c r="O1001" t="s">
        <v>70</v>
      </c>
      <c r="P1001">
        <v>56</v>
      </c>
      <c r="Q1001">
        <v>57</v>
      </c>
      <c r="R1001">
        <v>57</v>
      </c>
      <c r="S1001">
        <v>2</v>
      </c>
      <c r="T1001">
        <f t="shared" si="135"/>
        <v>55</v>
      </c>
      <c r="U1001">
        <v>55</v>
      </c>
      <c r="V1001">
        <f t="shared" si="136"/>
        <v>0</v>
      </c>
      <c r="W1001" s="3">
        <f t="shared" si="137"/>
        <v>3.5087719298245612E-2</v>
      </c>
      <c r="X1001">
        <v>30</v>
      </c>
      <c r="Y1001" s="4">
        <v>3</v>
      </c>
      <c r="Z1001" s="4">
        <v>0.8</v>
      </c>
      <c r="AA1001" s="5">
        <v>35933.47</v>
      </c>
      <c r="AB1001" s="5">
        <f t="shared" si="138"/>
        <v>1976340.85</v>
      </c>
      <c r="AC1001" s="5">
        <v>22652.3</v>
      </c>
      <c r="AD1001" s="5">
        <f t="shared" si="139"/>
        <v>1291181.1000000001</v>
      </c>
      <c r="AE1001" s="5">
        <v>96063.73</v>
      </c>
      <c r="AF1001" s="5">
        <v>24856.94</v>
      </c>
      <c r="AG1001" s="5">
        <v>10373.82</v>
      </c>
      <c r="AH1001" s="5">
        <v>1160</v>
      </c>
      <c r="AI1001" s="5">
        <v>6400</v>
      </c>
      <c r="AJ1001">
        <v>1</v>
      </c>
      <c r="AK1001" s="5">
        <v>9037.0499999999993</v>
      </c>
      <c r="AL1001" s="5">
        <v>0</v>
      </c>
      <c r="AM1001" s="5">
        <v>37002.769999999997</v>
      </c>
      <c r="AN1001">
        <v>4</v>
      </c>
      <c r="AO1001">
        <v>3</v>
      </c>
      <c r="AP1001" t="str">
        <f t="shared" si="140"/>
        <v>Yes</v>
      </c>
      <c r="AQ1001">
        <v>2</v>
      </c>
      <c r="AR1001" s="5">
        <f t="shared" si="141"/>
        <v>1476075.41</v>
      </c>
      <c r="AS1001" s="5">
        <f t="shared" si="142"/>
        <v>500265.44</v>
      </c>
      <c r="AT1001" t="s">
        <v>116</v>
      </c>
      <c r="AU1001" t="s">
        <v>6189</v>
      </c>
      <c r="AV1001" t="s">
        <v>6190</v>
      </c>
      <c r="AW1001" t="s">
        <v>6183</v>
      </c>
      <c r="AX1001" t="s">
        <v>6184</v>
      </c>
      <c r="AY1001">
        <v>56</v>
      </c>
      <c r="AZ1001">
        <v>0</v>
      </c>
      <c r="BA1001">
        <v>0</v>
      </c>
      <c r="BB1001" t="s">
        <v>6168</v>
      </c>
      <c r="BC1001">
        <v>0</v>
      </c>
      <c r="BD1001">
        <v>0</v>
      </c>
      <c r="BE1001" t="s">
        <v>6169</v>
      </c>
      <c r="BF1001" t="s">
        <v>6170</v>
      </c>
      <c r="BG1001">
        <v>1</v>
      </c>
      <c r="BH1001" t="s">
        <v>6179</v>
      </c>
      <c r="BI1001">
        <v>30</v>
      </c>
      <c r="BJ1001" t="s">
        <v>6172</v>
      </c>
      <c r="BK1001">
        <v>0</v>
      </c>
      <c r="BL1001">
        <v>75</v>
      </c>
      <c r="BM1001" s="3">
        <f t="shared" si="143"/>
        <v>0.76</v>
      </c>
    </row>
    <row r="1002" spans="1:65">
      <c r="A1002" t="s">
        <v>1130</v>
      </c>
      <c r="B1002" s="2">
        <v>45717</v>
      </c>
      <c r="C1002" t="s">
        <v>47</v>
      </c>
      <c r="D1002" t="s">
        <v>1131</v>
      </c>
      <c r="E1002">
        <v>3</v>
      </c>
      <c r="F1002" t="s">
        <v>72</v>
      </c>
      <c r="G1002" t="s">
        <v>79</v>
      </c>
      <c r="H1002" t="s">
        <v>159</v>
      </c>
      <c r="I1002" t="s">
        <v>52</v>
      </c>
      <c r="J1002" t="s">
        <v>53</v>
      </c>
      <c r="K1002" t="s">
        <v>75</v>
      </c>
      <c r="L1002" t="s">
        <v>92</v>
      </c>
      <c r="M1002" t="s">
        <v>56</v>
      </c>
      <c r="N1002" t="s">
        <v>76</v>
      </c>
      <c r="O1002" t="s">
        <v>58</v>
      </c>
      <c r="P1002">
        <v>62</v>
      </c>
      <c r="Q1002">
        <v>66</v>
      </c>
      <c r="R1002">
        <v>68</v>
      </c>
      <c r="S1002">
        <v>2</v>
      </c>
      <c r="T1002">
        <f t="shared" si="135"/>
        <v>66</v>
      </c>
      <c r="U1002">
        <v>60</v>
      </c>
      <c r="V1002">
        <f t="shared" si="136"/>
        <v>6</v>
      </c>
      <c r="W1002" s="3">
        <f t="shared" si="137"/>
        <v>2.9411764705882353E-2</v>
      </c>
      <c r="X1002">
        <v>31</v>
      </c>
      <c r="Y1002" s="4">
        <v>4.0999999999999996</v>
      </c>
      <c r="Z1002" s="4">
        <v>1.5</v>
      </c>
      <c r="AA1002" s="5">
        <v>35877.230000000003</v>
      </c>
      <c r="AB1002" s="5">
        <f t="shared" si="138"/>
        <v>2152633.7999999998</v>
      </c>
      <c r="AC1002" s="5">
        <v>23858.29</v>
      </c>
      <c r="AD1002" s="5">
        <f t="shared" si="139"/>
        <v>1622363.72</v>
      </c>
      <c r="AE1002" s="5">
        <v>121367.48</v>
      </c>
      <c r="AF1002" s="5">
        <v>30082.27</v>
      </c>
      <c r="AG1002" s="5">
        <v>10280.26</v>
      </c>
      <c r="AH1002" s="5">
        <v>2175</v>
      </c>
      <c r="AI1002" s="5">
        <v>6400</v>
      </c>
      <c r="AJ1002">
        <v>0</v>
      </c>
      <c r="AK1002" s="5">
        <v>0</v>
      </c>
      <c r="AL1002" s="5">
        <v>3862.22</v>
      </c>
      <c r="AM1002" s="5">
        <v>40265.279999999999</v>
      </c>
      <c r="AN1002">
        <v>4</v>
      </c>
      <c r="AO1002">
        <v>4</v>
      </c>
      <c r="AP1002" t="str">
        <f t="shared" si="140"/>
        <v>Yes</v>
      </c>
      <c r="AQ1002">
        <v>1</v>
      </c>
      <c r="AR1002" s="5">
        <f t="shared" si="141"/>
        <v>1836796.23</v>
      </c>
      <c r="AS1002" s="5">
        <f t="shared" si="142"/>
        <v>315837.57</v>
      </c>
      <c r="AT1002" t="s">
        <v>59</v>
      </c>
      <c r="AU1002" t="s">
        <v>6164</v>
      </c>
      <c r="AV1002" t="s">
        <v>6165</v>
      </c>
      <c r="AW1002" t="s">
        <v>6166</v>
      </c>
      <c r="AX1002" t="s">
        <v>6184</v>
      </c>
      <c r="AY1002">
        <v>63</v>
      </c>
      <c r="AZ1002">
        <v>0</v>
      </c>
      <c r="BA1002">
        <v>32</v>
      </c>
      <c r="BB1002" t="s">
        <v>6180</v>
      </c>
      <c r="BC1002">
        <v>0</v>
      </c>
      <c r="BD1002">
        <v>0</v>
      </c>
      <c r="BE1002" t="s">
        <v>6169</v>
      </c>
      <c r="BF1002" t="s">
        <v>6170</v>
      </c>
      <c r="BG1002">
        <v>1</v>
      </c>
      <c r="BH1002" t="s">
        <v>6186</v>
      </c>
      <c r="BI1002">
        <v>41</v>
      </c>
      <c r="BJ1002" t="s">
        <v>6172</v>
      </c>
      <c r="BK1002">
        <v>0</v>
      </c>
      <c r="BL1002">
        <v>71</v>
      </c>
      <c r="BM1002" s="3">
        <f t="shared" si="143"/>
        <v>0.95774647887323938</v>
      </c>
    </row>
    <row r="1003" spans="1:65">
      <c r="A1003" t="s">
        <v>1132</v>
      </c>
      <c r="B1003" s="2">
        <v>45717</v>
      </c>
      <c r="C1003" t="s">
        <v>47</v>
      </c>
      <c r="D1003" t="s">
        <v>1131</v>
      </c>
      <c r="E1003">
        <v>3</v>
      </c>
      <c r="F1003" t="s">
        <v>61</v>
      </c>
      <c r="G1003" t="s">
        <v>62</v>
      </c>
      <c r="H1003" t="s">
        <v>96</v>
      </c>
      <c r="I1003" t="s">
        <v>64</v>
      </c>
      <c r="J1003" t="s">
        <v>53</v>
      </c>
      <c r="K1003" t="s">
        <v>75</v>
      </c>
      <c r="L1003" t="s">
        <v>55</v>
      </c>
      <c r="M1003" t="s">
        <v>56</v>
      </c>
      <c r="N1003" t="s">
        <v>94</v>
      </c>
      <c r="O1003" t="s">
        <v>120</v>
      </c>
      <c r="P1003">
        <v>57</v>
      </c>
      <c r="Q1003">
        <v>58</v>
      </c>
      <c r="R1003">
        <v>58</v>
      </c>
      <c r="S1003">
        <v>1</v>
      </c>
      <c r="T1003">
        <f t="shared" si="135"/>
        <v>57</v>
      </c>
      <c r="U1003">
        <v>55</v>
      </c>
      <c r="V1003">
        <f t="shared" si="136"/>
        <v>2</v>
      </c>
      <c r="W1003" s="3">
        <f t="shared" si="137"/>
        <v>1.7241379310344827E-2</v>
      </c>
      <c r="X1003">
        <v>18</v>
      </c>
      <c r="Y1003" s="4">
        <v>2.9</v>
      </c>
      <c r="Z1003" s="4">
        <v>0.7</v>
      </c>
      <c r="AA1003" s="5">
        <v>35977.629999999997</v>
      </c>
      <c r="AB1003" s="5">
        <f t="shared" si="138"/>
        <v>1978769.65</v>
      </c>
      <c r="AC1003" s="5">
        <v>23471.3</v>
      </c>
      <c r="AD1003" s="5">
        <f t="shared" si="139"/>
        <v>1361335.4</v>
      </c>
      <c r="AE1003" s="5">
        <v>97549.9</v>
      </c>
      <c r="AF1003" s="5">
        <v>25137.67</v>
      </c>
      <c r="AG1003" s="5">
        <v>8297.52</v>
      </c>
      <c r="AH1003" s="5">
        <v>1015</v>
      </c>
      <c r="AI1003" s="5">
        <v>3200</v>
      </c>
      <c r="AJ1003">
        <v>0</v>
      </c>
      <c r="AK1003" s="5">
        <v>0</v>
      </c>
      <c r="AL1003" s="5">
        <v>1336.29</v>
      </c>
      <c r="AM1003" s="5">
        <v>36017.71</v>
      </c>
      <c r="AN1003">
        <v>4</v>
      </c>
      <c r="AO1003">
        <v>4</v>
      </c>
      <c r="AP1003" t="str">
        <f t="shared" si="140"/>
        <v>Yes</v>
      </c>
      <c r="AQ1003">
        <v>1</v>
      </c>
      <c r="AR1003" s="5">
        <f t="shared" si="141"/>
        <v>1533889.49</v>
      </c>
      <c r="AS1003" s="5">
        <f t="shared" si="142"/>
        <v>444880.16</v>
      </c>
      <c r="AT1003" t="s">
        <v>59</v>
      </c>
      <c r="AU1003" t="s">
        <v>6164</v>
      </c>
      <c r="AV1003" t="s">
        <v>6165</v>
      </c>
      <c r="AW1003" t="s">
        <v>6166</v>
      </c>
      <c r="AX1003" t="s">
        <v>6184</v>
      </c>
      <c r="AY1003">
        <v>58</v>
      </c>
      <c r="AZ1003">
        <v>0</v>
      </c>
      <c r="BA1003">
        <v>17</v>
      </c>
      <c r="BB1003" t="s">
        <v>6191</v>
      </c>
      <c r="BC1003">
        <v>0</v>
      </c>
      <c r="BD1003">
        <v>0</v>
      </c>
      <c r="BE1003" t="s">
        <v>6169</v>
      </c>
      <c r="BF1003" t="s">
        <v>6170</v>
      </c>
      <c r="BG1003">
        <v>0</v>
      </c>
      <c r="BH1003" t="s">
        <v>6171</v>
      </c>
      <c r="BI1003">
        <v>16</v>
      </c>
      <c r="BJ1003" t="s">
        <v>6172</v>
      </c>
      <c r="BK1003">
        <v>0</v>
      </c>
      <c r="BL1003">
        <v>70</v>
      </c>
      <c r="BM1003" s="3">
        <f t="shared" si="143"/>
        <v>0.82857142857142863</v>
      </c>
    </row>
    <row r="1004" spans="1:65">
      <c r="A1004" t="s">
        <v>1133</v>
      </c>
      <c r="B1004" s="2">
        <v>45717</v>
      </c>
      <c r="C1004" t="s">
        <v>47</v>
      </c>
      <c r="D1004" t="s">
        <v>1131</v>
      </c>
      <c r="E1004">
        <v>3</v>
      </c>
      <c r="F1004" t="s">
        <v>61</v>
      </c>
      <c r="G1004" t="s">
        <v>62</v>
      </c>
      <c r="H1004" t="s">
        <v>104</v>
      </c>
      <c r="I1004" t="s">
        <v>74</v>
      </c>
      <c r="J1004" t="s">
        <v>81</v>
      </c>
      <c r="K1004" t="s">
        <v>75</v>
      </c>
      <c r="L1004" t="s">
        <v>92</v>
      </c>
      <c r="M1004" t="s">
        <v>56</v>
      </c>
      <c r="N1004" t="s">
        <v>69</v>
      </c>
      <c r="O1004" t="s">
        <v>120</v>
      </c>
      <c r="P1004">
        <v>36</v>
      </c>
      <c r="Q1004">
        <v>36</v>
      </c>
      <c r="R1004">
        <v>36</v>
      </c>
      <c r="S1004">
        <v>1</v>
      </c>
      <c r="T1004">
        <f t="shared" si="135"/>
        <v>35</v>
      </c>
      <c r="U1004">
        <v>35</v>
      </c>
      <c r="V1004">
        <f t="shared" si="136"/>
        <v>0</v>
      </c>
      <c r="W1004" s="3">
        <f t="shared" si="137"/>
        <v>2.7777777777777776E-2</v>
      </c>
      <c r="X1004">
        <v>23</v>
      </c>
      <c r="Y1004" s="4">
        <v>8.4</v>
      </c>
      <c r="Z1004" s="4">
        <v>1.3</v>
      </c>
      <c r="AA1004" s="5">
        <v>78398.95</v>
      </c>
      <c r="AB1004" s="5">
        <f t="shared" si="138"/>
        <v>2743963.25</v>
      </c>
      <c r="AC1004" s="5">
        <v>53792.99</v>
      </c>
      <c r="AD1004" s="5">
        <f t="shared" si="139"/>
        <v>1936547.64</v>
      </c>
      <c r="AE1004" s="5">
        <v>110385.75</v>
      </c>
      <c r="AF1004" s="5">
        <v>30148.54</v>
      </c>
      <c r="AG1004" s="5">
        <v>8655.94</v>
      </c>
      <c r="AH1004" s="5">
        <v>1885</v>
      </c>
      <c r="AI1004" s="5">
        <v>6800</v>
      </c>
      <c r="AJ1004">
        <v>0</v>
      </c>
      <c r="AK1004" s="5">
        <v>0</v>
      </c>
      <c r="AL1004" s="5">
        <v>0</v>
      </c>
      <c r="AM1004" s="5">
        <v>22285.27</v>
      </c>
      <c r="AN1004">
        <v>4</v>
      </c>
      <c r="AO1004">
        <v>4</v>
      </c>
      <c r="AP1004" t="str">
        <f t="shared" si="140"/>
        <v>Yes</v>
      </c>
      <c r="AQ1004">
        <v>1</v>
      </c>
      <c r="AR1004" s="5">
        <f t="shared" si="141"/>
        <v>2116708.14</v>
      </c>
      <c r="AS1004" s="5">
        <f t="shared" si="142"/>
        <v>627255.11</v>
      </c>
      <c r="AT1004" t="s">
        <v>59</v>
      </c>
      <c r="AU1004" t="s">
        <v>6164</v>
      </c>
      <c r="AV1004" t="s">
        <v>6165</v>
      </c>
      <c r="AW1004" t="s">
        <v>6166</v>
      </c>
      <c r="AX1004" t="s">
        <v>6177</v>
      </c>
      <c r="AY1004">
        <v>39</v>
      </c>
      <c r="AZ1004">
        <v>0</v>
      </c>
      <c r="BA1004">
        <v>0</v>
      </c>
      <c r="BB1004" t="s">
        <v>6168</v>
      </c>
      <c r="BC1004">
        <v>0</v>
      </c>
      <c r="BD1004">
        <v>0</v>
      </c>
      <c r="BE1004" t="s">
        <v>6169</v>
      </c>
      <c r="BF1004" t="s">
        <v>6170</v>
      </c>
      <c r="BG1004">
        <v>0</v>
      </c>
      <c r="BH1004" t="s">
        <v>6171</v>
      </c>
      <c r="BI1004">
        <v>42</v>
      </c>
      <c r="BJ1004" t="s">
        <v>6172</v>
      </c>
      <c r="BK1004">
        <v>0</v>
      </c>
      <c r="BL1004">
        <v>51</v>
      </c>
      <c r="BM1004" s="3">
        <f t="shared" si="143"/>
        <v>0.70588235294117652</v>
      </c>
    </row>
    <row r="1005" spans="1:65">
      <c r="A1005" t="s">
        <v>1134</v>
      </c>
      <c r="B1005" s="2">
        <v>45717</v>
      </c>
      <c r="C1005" t="s">
        <v>47</v>
      </c>
      <c r="D1005" t="s">
        <v>1131</v>
      </c>
      <c r="E1005">
        <v>3</v>
      </c>
      <c r="F1005" t="s">
        <v>78</v>
      </c>
      <c r="G1005" t="s">
        <v>79</v>
      </c>
      <c r="H1005" t="s">
        <v>113</v>
      </c>
      <c r="I1005" t="s">
        <v>74</v>
      </c>
      <c r="J1005" t="s">
        <v>81</v>
      </c>
      <c r="K1005" t="s">
        <v>66</v>
      </c>
      <c r="L1005" t="s">
        <v>55</v>
      </c>
      <c r="M1005" t="s">
        <v>56</v>
      </c>
      <c r="N1005" t="s">
        <v>94</v>
      </c>
      <c r="O1005" t="s">
        <v>58</v>
      </c>
      <c r="P1005">
        <v>40</v>
      </c>
      <c r="Q1005">
        <v>42</v>
      </c>
      <c r="R1005">
        <v>40</v>
      </c>
      <c r="S1005">
        <v>1</v>
      </c>
      <c r="T1005">
        <f t="shared" si="135"/>
        <v>39</v>
      </c>
      <c r="U1005">
        <v>39</v>
      </c>
      <c r="V1005">
        <f t="shared" si="136"/>
        <v>0</v>
      </c>
      <c r="W1005" s="3">
        <f t="shared" si="137"/>
        <v>2.5000000000000001E-2</v>
      </c>
      <c r="X1005">
        <v>37</v>
      </c>
      <c r="Y1005" s="4">
        <v>0.8</v>
      </c>
      <c r="Z1005" s="4">
        <v>1.2</v>
      </c>
      <c r="AA1005" s="5">
        <v>72611.02</v>
      </c>
      <c r="AB1005" s="5">
        <f t="shared" si="138"/>
        <v>2831829.78</v>
      </c>
      <c r="AC1005" s="5">
        <v>53190.68</v>
      </c>
      <c r="AD1005" s="5">
        <f t="shared" si="139"/>
        <v>2127627.2000000002</v>
      </c>
      <c r="AE1005" s="5">
        <v>123257.36</v>
      </c>
      <c r="AF1005" s="5">
        <v>37886.269999999997</v>
      </c>
      <c r="AG1005" s="5">
        <v>9689.69</v>
      </c>
      <c r="AH1005" s="5">
        <v>1740</v>
      </c>
      <c r="AI1005" s="5">
        <v>6800</v>
      </c>
      <c r="AJ1005">
        <v>0</v>
      </c>
      <c r="AK1005" s="5">
        <v>0</v>
      </c>
      <c r="AL1005" s="5">
        <v>0</v>
      </c>
      <c r="AM1005" s="5">
        <v>25628.78</v>
      </c>
      <c r="AN1005">
        <v>4</v>
      </c>
      <c r="AO1005">
        <v>4</v>
      </c>
      <c r="AP1005" t="str">
        <f t="shared" si="140"/>
        <v>Yes</v>
      </c>
      <c r="AQ1005">
        <v>0</v>
      </c>
      <c r="AR1005" s="5">
        <f t="shared" si="141"/>
        <v>2332629.2999999998</v>
      </c>
      <c r="AS1005" s="5">
        <f t="shared" si="142"/>
        <v>499200.48</v>
      </c>
      <c r="AT1005" t="s">
        <v>59</v>
      </c>
      <c r="AU1005" t="s">
        <v>6164</v>
      </c>
      <c r="AV1005" t="s">
        <v>6165</v>
      </c>
      <c r="AW1005" t="s">
        <v>6166</v>
      </c>
      <c r="AX1005" t="s">
        <v>6167</v>
      </c>
      <c r="AY1005">
        <v>43</v>
      </c>
      <c r="AZ1005">
        <v>0</v>
      </c>
      <c r="BA1005">
        <v>0</v>
      </c>
      <c r="BB1005" t="s">
        <v>6168</v>
      </c>
      <c r="BC1005">
        <v>0</v>
      </c>
      <c r="BD1005">
        <v>0</v>
      </c>
      <c r="BE1005" t="s">
        <v>6169</v>
      </c>
      <c r="BF1005" t="s">
        <v>6170</v>
      </c>
      <c r="BG1005">
        <v>0</v>
      </c>
      <c r="BH1005" t="s">
        <v>6171</v>
      </c>
      <c r="BI1005">
        <v>30</v>
      </c>
      <c r="BJ1005" t="s">
        <v>6172</v>
      </c>
      <c r="BK1005">
        <v>0</v>
      </c>
      <c r="BL1005">
        <v>46</v>
      </c>
      <c r="BM1005" s="3">
        <f t="shared" si="143"/>
        <v>0.86956521739130432</v>
      </c>
    </row>
    <row r="1006" spans="1:65">
      <c r="A1006" t="s">
        <v>1135</v>
      </c>
      <c r="B1006" s="2">
        <v>45717</v>
      </c>
      <c r="C1006" t="s">
        <v>47</v>
      </c>
      <c r="D1006" t="s">
        <v>1131</v>
      </c>
      <c r="E1006">
        <v>3</v>
      </c>
      <c r="F1006" t="s">
        <v>49</v>
      </c>
      <c r="G1006" t="s">
        <v>79</v>
      </c>
      <c r="H1006" t="s">
        <v>262</v>
      </c>
      <c r="I1006" t="s">
        <v>52</v>
      </c>
      <c r="J1006" t="s">
        <v>81</v>
      </c>
      <c r="K1006" t="s">
        <v>75</v>
      </c>
      <c r="L1006" t="s">
        <v>87</v>
      </c>
      <c r="M1006" t="s">
        <v>56</v>
      </c>
      <c r="N1006" t="s">
        <v>109</v>
      </c>
      <c r="O1006" t="s">
        <v>120</v>
      </c>
      <c r="P1006">
        <v>33</v>
      </c>
      <c r="Q1006">
        <v>35</v>
      </c>
      <c r="R1006">
        <v>34</v>
      </c>
      <c r="S1006">
        <v>1</v>
      </c>
      <c r="T1006">
        <f t="shared" si="135"/>
        <v>33</v>
      </c>
      <c r="U1006">
        <v>32</v>
      </c>
      <c r="V1006">
        <f t="shared" si="136"/>
        <v>1</v>
      </c>
      <c r="W1006" s="3">
        <f t="shared" si="137"/>
        <v>2.9411764705882353E-2</v>
      </c>
      <c r="X1006">
        <v>43</v>
      </c>
      <c r="Y1006" s="4">
        <v>5.9</v>
      </c>
      <c r="Z1006" s="4">
        <v>1.8</v>
      </c>
      <c r="AA1006" s="5">
        <v>77457.38</v>
      </c>
      <c r="AB1006" s="5">
        <f t="shared" si="138"/>
        <v>2478636.16</v>
      </c>
      <c r="AC1006" s="5">
        <v>54384.65</v>
      </c>
      <c r="AD1006" s="5">
        <f t="shared" si="139"/>
        <v>1849078.1</v>
      </c>
      <c r="AE1006" s="5">
        <v>110334.43</v>
      </c>
      <c r="AF1006" s="5">
        <v>32529.75</v>
      </c>
      <c r="AG1006" s="5">
        <v>10540.53</v>
      </c>
      <c r="AH1006" s="5">
        <v>2610</v>
      </c>
      <c r="AI1006" s="5">
        <v>6800</v>
      </c>
      <c r="AJ1006">
        <v>0</v>
      </c>
      <c r="AK1006" s="5">
        <v>0</v>
      </c>
      <c r="AL1006" s="5">
        <v>1493.92</v>
      </c>
      <c r="AM1006" s="5">
        <v>47602.48</v>
      </c>
      <c r="AN1006">
        <v>8</v>
      </c>
      <c r="AO1006">
        <v>7</v>
      </c>
      <c r="AP1006" t="str">
        <f t="shared" si="140"/>
        <v>Yes</v>
      </c>
      <c r="AQ1006">
        <v>0</v>
      </c>
      <c r="AR1006" s="5">
        <f t="shared" si="141"/>
        <v>2060989.21</v>
      </c>
      <c r="AS1006" s="5">
        <f t="shared" si="142"/>
        <v>417646.95</v>
      </c>
      <c r="AT1006" t="s">
        <v>59</v>
      </c>
      <c r="AU1006" t="s">
        <v>6164</v>
      </c>
      <c r="AV1006" t="s">
        <v>6165</v>
      </c>
      <c r="AW1006" t="s">
        <v>6166</v>
      </c>
      <c r="AX1006" t="s">
        <v>6167</v>
      </c>
      <c r="AY1006">
        <v>36</v>
      </c>
      <c r="AZ1006">
        <v>0</v>
      </c>
      <c r="BA1006">
        <v>16</v>
      </c>
      <c r="BB1006" t="s">
        <v>6191</v>
      </c>
      <c r="BC1006">
        <v>0</v>
      </c>
      <c r="BD1006">
        <v>0</v>
      </c>
      <c r="BE1006" t="s">
        <v>6169</v>
      </c>
      <c r="BF1006" t="s">
        <v>6170</v>
      </c>
      <c r="BG1006">
        <v>1</v>
      </c>
      <c r="BH1006" t="s">
        <v>6186</v>
      </c>
      <c r="BI1006">
        <v>54</v>
      </c>
      <c r="BJ1006" t="s">
        <v>6187</v>
      </c>
      <c r="BK1006">
        <v>0</v>
      </c>
      <c r="BL1006">
        <v>50</v>
      </c>
      <c r="BM1006" s="3">
        <f t="shared" si="143"/>
        <v>0.68</v>
      </c>
    </row>
    <row r="1007" spans="1:65">
      <c r="A1007" t="s">
        <v>1136</v>
      </c>
      <c r="B1007" s="2">
        <v>45717</v>
      </c>
      <c r="C1007" t="s">
        <v>47</v>
      </c>
      <c r="D1007" t="s">
        <v>1131</v>
      </c>
      <c r="E1007">
        <v>3</v>
      </c>
      <c r="F1007" t="s">
        <v>61</v>
      </c>
      <c r="G1007" t="s">
        <v>50</v>
      </c>
      <c r="H1007" t="s">
        <v>183</v>
      </c>
      <c r="I1007" t="s">
        <v>52</v>
      </c>
      <c r="J1007" t="s">
        <v>53</v>
      </c>
      <c r="K1007" t="s">
        <v>66</v>
      </c>
      <c r="L1007" t="s">
        <v>87</v>
      </c>
      <c r="M1007" t="s">
        <v>56</v>
      </c>
      <c r="N1007" t="s">
        <v>94</v>
      </c>
      <c r="O1007" t="s">
        <v>82</v>
      </c>
      <c r="P1007">
        <v>64</v>
      </c>
      <c r="Q1007">
        <v>67</v>
      </c>
      <c r="R1007">
        <v>65</v>
      </c>
      <c r="S1007">
        <v>2</v>
      </c>
      <c r="T1007">
        <f t="shared" si="135"/>
        <v>63</v>
      </c>
      <c r="U1007">
        <v>63</v>
      </c>
      <c r="V1007">
        <f t="shared" si="136"/>
        <v>0</v>
      </c>
      <c r="W1007" s="3">
        <f t="shared" si="137"/>
        <v>3.0769230769230771E-2</v>
      </c>
      <c r="X1007">
        <v>45</v>
      </c>
      <c r="Y1007" s="4">
        <v>10.1</v>
      </c>
      <c r="Z1007" s="4">
        <v>3</v>
      </c>
      <c r="AA1007" s="5">
        <v>34095.07</v>
      </c>
      <c r="AB1007" s="5">
        <f t="shared" si="138"/>
        <v>2147989.41</v>
      </c>
      <c r="AC1007" s="5">
        <v>24119.67</v>
      </c>
      <c r="AD1007" s="5">
        <f t="shared" si="139"/>
        <v>1567778.55</v>
      </c>
      <c r="AE1007" s="5">
        <v>115170.05</v>
      </c>
      <c r="AF1007" s="5">
        <v>30176.97</v>
      </c>
      <c r="AG1007" s="5">
        <v>11541.01</v>
      </c>
      <c r="AH1007" s="5">
        <v>4350</v>
      </c>
      <c r="AI1007" s="5">
        <v>6400</v>
      </c>
      <c r="AJ1007">
        <v>0</v>
      </c>
      <c r="AK1007" s="5">
        <v>0</v>
      </c>
      <c r="AL1007" s="5">
        <v>0</v>
      </c>
      <c r="AM1007" s="5">
        <v>38859.67</v>
      </c>
      <c r="AN1007">
        <v>4</v>
      </c>
      <c r="AO1007">
        <v>3</v>
      </c>
      <c r="AP1007" t="str">
        <f t="shared" si="140"/>
        <v>Yes</v>
      </c>
      <c r="AQ1007">
        <v>1</v>
      </c>
      <c r="AR1007" s="5">
        <f t="shared" si="141"/>
        <v>1774276.25</v>
      </c>
      <c r="AS1007" s="5">
        <f t="shared" si="142"/>
        <v>373713.16</v>
      </c>
      <c r="AT1007" t="s">
        <v>59</v>
      </c>
      <c r="AU1007" t="s">
        <v>6164</v>
      </c>
      <c r="AV1007" t="s">
        <v>6165</v>
      </c>
      <c r="AW1007" t="s">
        <v>6166</v>
      </c>
      <c r="AX1007" t="s">
        <v>6177</v>
      </c>
      <c r="AY1007">
        <v>65</v>
      </c>
      <c r="AZ1007">
        <v>0</v>
      </c>
      <c r="BA1007">
        <v>0</v>
      </c>
      <c r="BB1007" t="s">
        <v>6168</v>
      </c>
      <c r="BC1007">
        <v>0</v>
      </c>
      <c r="BD1007">
        <v>0</v>
      </c>
      <c r="BE1007" t="s">
        <v>6169</v>
      </c>
      <c r="BF1007" t="s">
        <v>6170</v>
      </c>
      <c r="BG1007">
        <v>3</v>
      </c>
      <c r="BH1007" t="s">
        <v>6197</v>
      </c>
      <c r="BI1007">
        <v>80</v>
      </c>
      <c r="BJ1007" t="s">
        <v>6193</v>
      </c>
      <c r="BK1007">
        <v>0</v>
      </c>
      <c r="BL1007">
        <v>75</v>
      </c>
      <c r="BM1007" s="3">
        <f t="shared" si="143"/>
        <v>0.8666666666666667</v>
      </c>
    </row>
    <row r="1008" spans="1:65">
      <c r="A1008" t="s">
        <v>1137</v>
      </c>
      <c r="B1008" s="2">
        <v>45717</v>
      </c>
      <c r="C1008" t="s">
        <v>47</v>
      </c>
      <c r="D1008" t="s">
        <v>1131</v>
      </c>
      <c r="E1008">
        <v>3</v>
      </c>
      <c r="F1008" t="s">
        <v>61</v>
      </c>
      <c r="G1008" t="s">
        <v>62</v>
      </c>
      <c r="H1008" t="s">
        <v>63</v>
      </c>
      <c r="I1008" t="s">
        <v>52</v>
      </c>
      <c r="J1008" t="s">
        <v>81</v>
      </c>
      <c r="K1008" t="s">
        <v>54</v>
      </c>
      <c r="L1008" t="s">
        <v>87</v>
      </c>
      <c r="M1008" t="s">
        <v>56</v>
      </c>
      <c r="N1008" t="s">
        <v>94</v>
      </c>
      <c r="O1008" t="s">
        <v>70</v>
      </c>
      <c r="P1008">
        <v>37</v>
      </c>
      <c r="Q1008">
        <v>39</v>
      </c>
      <c r="R1008">
        <v>38</v>
      </c>
      <c r="S1008">
        <v>1</v>
      </c>
      <c r="T1008">
        <f t="shared" si="135"/>
        <v>37</v>
      </c>
      <c r="U1008">
        <v>37</v>
      </c>
      <c r="V1008">
        <f t="shared" si="136"/>
        <v>0</v>
      </c>
      <c r="W1008" s="3">
        <f t="shared" si="137"/>
        <v>2.6315789473684209E-2</v>
      </c>
      <c r="X1008">
        <v>32</v>
      </c>
      <c r="Y1008" s="4">
        <v>3.6</v>
      </c>
      <c r="Z1008" s="4">
        <v>1.8</v>
      </c>
      <c r="AA1008" s="5">
        <v>85041.99</v>
      </c>
      <c r="AB1008" s="5">
        <f t="shared" si="138"/>
        <v>3146553.63</v>
      </c>
      <c r="AC1008" s="5">
        <v>54382.95</v>
      </c>
      <c r="AD1008" s="5">
        <f t="shared" si="139"/>
        <v>2066552.1</v>
      </c>
      <c r="AE1008" s="5">
        <v>121923.15</v>
      </c>
      <c r="AF1008" s="5">
        <v>33185.15</v>
      </c>
      <c r="AG1008" s="5">
        <v>9267.67</v>
      </c>
      <c r="AH1008" s="5">
        <v>2610</v>
      </c>
      <c r="AI1008" s="5">
        <v>6800</v>
      </c>
      <c r="AJ1008">
        <v>0</v>
      </c>
      <c r="AK1008" s="5">
        <v>0</v>
      </c>
      <c r="AL1008" s="5">
        <v>0</v>
      </c>
      <c r="AM1008" s="5">
        <v>26025.71</v>
      </c>
      <c r="AN1008">
        <v>4</v>
      </c>
      <c r="AO1008">
        <v>5</v>
      </c>
      <c r="AP1008" t="str">
        <f t="shared" si="140"/>
        <v>No</v>
      </c>
      <c r="AQ1008">
        <v>1</v>
      </c>
      <c r="AR1008" s="5">
        <f t="shared" si="141"/>
        <v>2266363.7799999998</v>
      </c>
      <c r="AS1008" s="5">
        <f t="shared" si="142"/>
        <v>880189.85</v>
      </c>
      <c r="AT1008" t="s">
        <v>59</v>
      </c>
      <c r="AU1008" t="s">
        <v>6164</v>
      </c>
      <c r="AV1008" t="s">
        <v>6165</v>
      </c>
      <c r="AW1008" t="s">
        <v>6166</v>
      </c>
      <c r="AX1008" t="s">
        <v>6167</v>
      </c>
      <c r="AY1008">
        <v>38</v>
      </c>
      <c r="AZ1008">
        <v>0</v>
      </c>
      <c r="BA1008">
        <v>0</v>
      </c>
      <c r="BB1008" t="s">
        <v>6168</v>
      </c>
      <c r="BC1008">
        <v>0</v>
      </c>
      <c r="BD1008">
        <v>1</v>
      </c>
      <c r="BE1008" t="s">
        <v>6196</v>
      </c>
      <c r="BF1008" t="s">
        <v>6170</v>
      </c>
      <c r="BG1008">
        <v>1</v>
      </c>
      <c r="BH1008" t="s">
        <v>6179</v>
      </c>
      <c r="BI1008">
        <v>43</v>
      </c>
      <c r="BJ1008" t="s">
        <v>6172</v>
      </c>
      <c r="BK1008">
        <v>0</v>
      </c>
      <c r="BL1008">
        <v>45</v>
      </c>
      <c r="BM1008" s="3">
        <f t="shared" si="143"/>
        <v>0.84444444444444444</v>
      </c>
    </row>
    <row r="1009" spans="1:65">
      <c r="A1009" t="s">
        <v>1138</v>
      </c>
      <c r="B1009" s="2">
        <v>45717</v>
      </c>
      <c r="C1009" t="s">
        <v>47</v>
      </c>
      <c r="D1009" t="s">
        <v>1131</v>
      </c>
      <c r="E1009">
        <v>3</v>
      </c>
      <c r="F1009" t="s">
        <v>61</v>
      </c>
      <c r="G1009" t="s">
        <v>62</v>
      </c>
      <c r="H1009" t="s">
        <v>104</v>
      </c>
      <c r="I1009" t="s">
        <v>52</v>
      </c>
      <c r="J1009" t="s">
        <v>53</v>
      </c>
      <c r="K1009" t="s">
        <v>75</v>
      </c>
      <c r="L1009" t="s">
        <v>87</v>
      </c>
      <c r="M1009" t="s">
        <v>68</v>
      </c>
      <c r="N1009" t="s">
        <v>57</v>
      </c>
      <c r="O1009" t="s">
        <v>58</v>
      </c>
      <c r="P1009">
        <v>64</v>
      </c>
      <c r="Q1009">
        <v>68</v>
      </c>
      <c r="R1009">
        <v>68</v>
      </c>
      <c r="S1009">
        <v>2</v>
      </c>
      <c r="T1009">
        <f t="shared" si="135"/>
        <v>66</v>
      </c>
      <c r="U1009">
        <v>63</v>
      </c>
      <c r="V1009">
        <f t="shared" si="136"/>
        <v>3</v>
      </c>
      <c r="W1009" s="3">
        <f t="shared" si="137"/>
        <v>2.9411764705882353E-2</v>
      </c>
      <c r="X1009">
        <v>24</v>
      </c>
      <c r="Y1009" s="4">
        <v>0</v>
      </c>
      <c r="Z1009" s="4">
        <v>1.9</v>
      </c>
      <c r="AA1009" s="5">
        <v>36435.89</v>
      </c>
      <c r="AB1009" s="5">
        <f t="shared" si="138"/>
        <v>2295461.0699999998</v>
      </c>
      <c r="AC1009" s="5">
        <v>23150.75</v>
      </c>
      <c r="AD1009" s="5">
        <f t="shared" si="139"/>
        <v>1574251</v>
      </c>
      <c r="AE1009" s="5">
        <v>119773.91</v>
      </c>
      <c r="AF1009" s="5">
        <v>28674.12</v>
      </c>
      <c r="AG1009" s="5">
        <v>8731.93</v>
      </c>
      <c r="AH1009" s="5">
        <v>2755</v>
      </c>
      <c r="AI1009" s="5">
        <v>6400</v>
      </c>
      <c r="AJ1009">
        <v>1</v>
      </c>
      <c r="AK1009" s="5">
        <v>8531.82</v>
      </c>
      <c r="AL1009" s="5">
        <v>2048.5</v>
      </c>
      <c r="AM1009" s="5">
        <v>44477.24</v>
      </c>
      <c r="AN1009">
        <v>4</v>
      </c>
      <c r="AO1009">
        <v>5</v>
      </c>
      <c r="AP1009" t="str">
        <f t="shared" si="140"/>
        <v>No</v>
      </c>
      <c r="AQ1009">
        <v>3</v>
      </c>
      <c r="AR1009" s="5">
        <f t="shared" si="141"/>
        <v>1795643.52</v>
      </c>
      <c r="AS1009" s="5">
        <f t="shared" si="142"/>
        <v>499817.55</v>
      </c>
      <c r="AT1009" t="s">
        <v>116</v>
      </c>
      <c r="AU1009" t="s">
        <v>6189</v>
      </c>
      <c r="AV1009" t="s">
        <v>6190</v>
      </c>
      <c r="AW1009" t="s">
        <v>6183</v>
      </c>
      <c r="AX1009" t="s">
        <v>6184</v>
      </c>
      <c r="AY1009">
        <v>64</v>
      </c>
      <c r="AZ1009">
        <v>0</v>
      </c>
      <c r="BA1009">
        <v>26</v>
      </c>
      <c r="BB1009" t="s">
        <v>6180</v>
      </c>
      <c r="BC1009">
        <v>1</v>
      </c>
      <c r="BD1009">
        <v>0</v>
      </c>
      <c r="BE1009" t="s">
        <v>6178</v>
      </c>
      <c r="BF1009" t="s">
        <v>6170</v>
      </c>
      <c r="BG1009">
        <v>0</v>
      </c>
      <c r="BH1009" t="s">
        <v>6171</v>
      </c>
      <c r="BI1009">
        <v>21</v>
      </c>
      <c r="BJ1009" t="s">
        <v>6172</v>
      </c>
      <c r="BK1009">
        <v>0</v>
      </c>
      <c r="BL1009">
        <v>74</v>
      </c>
      <c r="BM1009" s="3">
        <f t="shared" si="143"/>
        <v>0.91891891891891897</v>
      </c>
    </row>
    <row r="1010" spans="1:65">
      <c r="A1010" t="s">
        <v>1139</v>
      </c>
      <c r="B1010" s="2">
        <v>45717</v>
      </c>
      <c r="C1010" t="s">
        <v>47</v>
      </c>
      <c r="D1010" t="s">
        <v>1131</v>
      </c>
      <c r="E1010">
        <v>3</v>
      </c>
      <c r="F1010" t="s">
        <v>72</v>
      </c>
      <c r="G1010" t="s">
        <v>62</v>
      </c>
      <c r="H1010" t="s">
        <v>220</v>
      </c>
      <c r="I1010" t="s">
        <v>64</v>
      </c>
      <c r="J1010" t="s">
        <v>81</v>
      </c>
      <c r="K1010" t="s">
        <v>75</v>
      </c>
      <c r="L1010" t="s">
        <v>55</v>
      </c>
      <c r="M1010" t="s">
        <v>68</v>
      </c>
      <c r="N1010" t="s">
        <v>57</v>
      </c>
      <c r="O1010" t="s">
        <v>70</v>
      </c>
      <c r="P1010">
        <v>41</v>
      </c>
      <c r="Q1010">
        <v>41</v>
      </c>
      <c r="R1010">
        <v>41</v>
      </c>
      <c r="S1010">
        <v>1</v>
      </c>
      <c r="T1010">
        <f t="shared" si="135"/>
        <v>40</v>
      </c>
      <c r="U1010">
        <v>39</v>
      </c>
      <c r="V1010">
        <f t="shared" si="136"/>
        <v>1</v>
      </c>
      <c r="W1010" s="3">
        <f t="shared" si="137"/>
        <v>2.4390243902439025E-2</v>
      </c>
      <c r="X1010">
        <v>14</v>
      </c>
      <c r="Y1010" s="4">
        <v>6.9</v>
      </c>
      <c r="Z1010" s="4">
        <v>1.5</v>
      </c>
      <c r="AA1010" s="5">
        <v>78939.55</v>
      </c>
      <c r="AB1010" s="5">
        <f t="shared" si="138"/>
        <v>3078642.45</v>
      </c>
      <c r="AC1010" s="5">
        <v>50398.06</v>
      </c>
      <c r="AD1010" s="5">
        <f t="shared" si="139"/>
        <v>2066320.46</v>
      </c>
      <c r="AE1010" s="5">
        <v>119727.11</v>
      </c>
      <c r="AF1010" s="5">
        <v>35015.980000000003</v>
      </c>
      <c r="AG1010" s="5">
        <v>7834.44</v>
      </c>
      <c r="AH1010" s="5">
        <v>2175</v>
      </c>
      <c r="AI1010" s="5">
        <v>6800</v>
      </c>
      <c r="AJ1010">
        <v>0</v>
      </c>
      <c r="AK1010" s="5">
        <v>0</v>
      </c>
      <c r="AL1010" s="5">
        <v>1491.42</v>
      </c>
      <c r="AM1010" s="5">
        <v>26232.7</v>
      </c>
      <c r="AN1010">
        <v>4</v>
      </c>
      <c r="AO1010">
        <v>4</v>
      </c>
      <c r="AP1010" t="str">
        <f t="shared" si="140"/>
        <v>Yes</v>
      </c>
      <c r="AQ1010">
        <v>0</v>
      </c>
      <c r="AR1010" s="5">
        <f t="shared" si="141"/>
        <v>2265597.11</v>
      </c>
      <c r="AS1010" s="5">
        <f t="shared" si="142"/>
        <v>813045.34</v>
      </c>
      <c r="AT1010" t="s">
        <v>59</v>
      </c>
      <c r="AU1010" t="s">
        <v>6164</v>
      </c>
      <c r="AV1010" t="s">
        <v>6165</v>
      </c>
      <c r="AW1010" t="s">
        <v>6166</v>
      </c>
      <c r="AX1010" t="s">
        <v>6184</v>
      </c>
      <c r="AY1010">
        <v>42</v>
      </c>
      <c r="AZ1010">
        <v>0</v>
      </c>
      <c r="BA1010">
        <v>12</v>
      </c>
      <c r="BB1010" t="s">
        <v>6191</v>
      </c>
      <c r="BC1010">
        <v>0</v>
      </c>
      <c r="BD1010">
        <v>0</v>
      </c>
      <c r="BE1010" t="s">
        <v>6169</v>
      </c>
      <c r="BF1010" t="s">
        <v>6170</v>
      </c>
      <c r="BG1010">
        <v>0</v>
      </c>
      <c r="BH1010" t="s">
        <v>6171</v>
      </c>
      <c r="BI1010">
        <v>33</v>
      </c>
      <c r="BJ1010" t="s">
        <v>6172</v>
      </c>
      <c r="BK1010">
        <v>0</v>
      </c>
      <c r="BL1010">
        <v>49</v>
      </c>
      <c r="BM1010" s="3">
        <f t="shared" si="143"/>
        <v>0.83673469387755106</v>
      </c>
    </row>
    <row r="1011" spans="1:65">
      <c r="A1011" t="s">
        <v>1140</v>
      </c>
      <c r="B1011" s="2">
        <v>45717</v>
      </c>
      <c r="C1011" t="s">
        <v>47</v>
      </c>
      <c r="D1011" t="s">
        <v>1131</v>
      </c>
      <c r="E1011">
        <v>3</v>
      </c>
      <c r="F1011" t="s">
        <v>72</v>
      </c>
      <c r="G1011" t="s">
        <v>50</v>
      </c>
      <c r="H1011" t="s">
        <v>138</v>
      </c>
      <c r="I1011" t="s">
        <v>52</v>
      </c>
      <c r="J1011" t="s">
        <v>53</v>
      </c>
      <c r="K1011" t="s">
        <v>75</v>
      </c>
      <c r="L1011" t="s">
        <v>87</v>
      </c>
      <c r="M1011" t="s">
        <v>56</v>
      </c>
      <c r="N1011" t="s">
        <v>69</v>
      </c>
      <c r="O1011" t="s">
        <v>58</v>
      </c>
      <c r="P1011">
        <v>59</v>
      </c>
      <c r="Q1011">
        <v>62</v>
      </c>
      <c r="R1011">
        <v>63</v>
      </c>
      <c r="S1011">
        <v>2</v>
      </c>
      <c r="T1011">
        <f t="shared" si="135"/>
        <v>61</v>
      </c>
      <c r="U1011">
        <v>59</v>
      </c>
      <c r="V1011">
        <f t="shared" si="136"/>
        <v>2</v>
      </c>
      <c r="W1011" s="3">
        <f t="shared" si="137"/>
        <v>3.1746031746031744E-2</v>
      </c>
      <c r="X1011">
        <v>15</v>
      </c>
      <c r="Y1011" s="4">
        <v>9.4</v>
      </c>
      <c r="Z1011" s="4">
        <v>1.7</v>
      </c>
      <c r="AA1011" s="5">
        <v>35914.870000000003</v>
      </c>
      <c r="AB1011" s="5">
        <f t="shared" si="138"/>
        <v>2118977.33</v>
      </c>
      <c r="AC1011" s="5">
        <v>24211.23</v>
      </c>
      <c r="AD1011" s="5">
        <f t="shared" si="139"/>
        <v>1525307.49</v>
      </c>
      <c r="AE1011" s="5">
        <v>113722.02</v>
      </c>
      <c r="AF1011" s="5">
        <v>26363.97</v>
      </c>
      <c r="AG1011" s="5">
        <v>8263.4500000000007</v>
      </c>
      <c r="AH1011" s="5">
        <v>2465</v>
      </c>
      <c r="AI1011" s="5">
        <v>6400</v>
      </c>
      <c r="AJ1011">
        <v>0</v>
      </c>
      <c r="AK1011" s="5">
        <v>0</v>
      </c>
      <c r="AL1011" s="5">
        <v>1286.46</v>
      </c>
      <c r="AM1011" s="5">
        <v>36472.129999999997</v>
      </c>
      <c r="AN1011">
        <v>4</v>
      </c>
      <c r="AO1011">
        <v>4</v>
      </c>
      <c r="AP1011" t="str">
        <f t="shared" si="140"/>
        <v>Yes</v>
      </c>
      <c r="AQ1011">
        <v>1</v>
      </c>
      <c r="AR1011" s="5">
        <f t="shared" si="141"/>
        <v>1720280.52</v>
      </c>
      <c r="AS1011" s="5">
        <f t="shared" si="142"/>
        <v>398696.81</v>
      </c>
      <c r="AT1011" t="s">
        <v>59</v>
      </c>
      <c r="AU1011" t="s">
        <v>6164</v>
      </c>
      <c r="AV1011" t="s">
        <v>6165</v>
      </c>
      <c r="AW1011" t="s">
        <v>6166</v>
      </c>
      <c r="AX1011" t="s">
        <v>6177</v>
      </c>
      <c r="AY1011">
        <v>62</v>
      </c>
      <c r="AZ1011">
        <v>3</v>
      </c>
      <c r="BA1011">
        <v>16</v>
      </c>
      <c r="BB1011" t="s">
        <v>6185</v>
      </c>
      <c r="BC1011">
        <v>0</v>
      </c>
      <c r="BD1011">
        <v>0</v>
      </c>
      <c r="BE1011" t="s">
        <v>6169</v>
      </c>
      <c r="BF1011" t="s">
        <v>6170</v>
      </c>
      <c r="BG1011">
        <v>0</v>
      </c>
      <c r="BH1011" t="s">
        <v>6171</v>
      </c>
      <c r="BI1011">
        <v>25</v>
      </c>
      <c r="BJ1011" t="s">
        <v>6172</v>
      </c>
      <c r="BK1011">
        <v>0</v>
      </c>
      <c r="BL1011">
        <v>71</v>
      </c>
      <c r="BM1011" s="3">
        <f t="shared" si="143"/>
        <v>0.88732394366197187</v>
      </c>
    </row>
    <row r="1012" spans="1:65">
      <c r="A1012" t="s">
        <v>1141</v>
      </c>
      <c r="B1012" s="2">
        <v>45717</v>
      </c>
      <c r="C1012" t="s">
        <v>47</v>
      </c>
      <c r="D1012" t="s">
        <v>1131</v>
      </c>
      <c r="E1012">
        <v>3</v>
      </c>
      <c r="F1012" t="s">
        <v>49</v>
      </c>
      <c r="G1012" t="s">
        <v>79</v>
      </c>
      <c r="H1012" t="s">
        <v>262</v>
      </c>
      <c r="I1012" t="s">
        <v>74</v>
      </c>
      <c r="J1012" t="s">
        <v>53</v>
      </c>
      <c r="K1012" t="s">
        <v>54</v>
      </c>
      <c r="L1012" t="s">
        <v>92</v>
      </c>
      <c r="M1012" t="s">
        <v>56</v>
      </c>
      <c r="N1012" t="s">
        <v>76</v>
      </c>
      <c r="O1012" t="s">
        <v>70</v>
      </c>
      <c r="P1012">
        <v>75</v>
      </c>
      <c r="Q1012">
        <v>80</v>
      </c>
      <c r="R1012">
        <v>78</v>
      </c>
      <c r="S1012">
        <v>2</v>
      </c>
      <c r="T1012">
        <f t="shared" si="135"/>
        <v>76</v>
      </c>
      <c r="U1012">
        <v>72</v>
      </c>
      <c r="V1012">
        <f t="shared" si="136"/>
        <v>4</v>
      </c>
      <c r="W1012" s="3">
        <f t="shared" si="137"/>
        <v>2.564102564102564E-2</v>
      </c>
      <c r="X1012">
        <v>23</v>
      </c>
      <c r="Y1012" s="4">
        <v>0.2</v>
      </c>
      <c r="Z1012" s="4">
        <v>0.8</v>
      </c>
      <c r="AA1012" s="5">
        <v>39131.99</v>
      </c>
      <c r="AB1012" s="5">
        <f t="shared" si="138"/>
        <v>2817503.28</v>
      </c>
      <c r="AC1012" s="5">
        <v>23765.02</v>
      </c>
      <c r="AD1012" s="5">
        <f t="shared" si="139"/>
        <v>1853671.56</v>
      </c>
      <c r="AE1012" s="5">
        <v>132852.29999999999</v>
      </c>
      <c r="AF1012" s="5">
        <v>35398.699999999997</v>
      </c>
      <c r="AG1012" s="5">
        <v>8781.5400000000009</v>
      </c>
      <c r="AH1012" s="5">
        <v>1160</v>
      </c>
      <c r="AI1012" s="5">
        <v>6400</v>
      </c>
      <c r="AJ1012">
        <v>0</v>
      </c>
      <c r="AK1012" s="5">
        <v>0</v>
      </c>
      <c r="AL1012" s="5">
        <v>2680.38</v>
      </c>
      <c r="AM1012" s="5">
        <v>45694.18</v>
      </c>
      <c r="AN1012">
        <v>4</v>
      </c>
      <c r="AO1012">
        <v>3</v>
      </c>
      <c r="AP1012" t="str">
        <f t="shared" si="140"/>
        <v>Yes</v>
      </c>
      <c r="AQ1012">
        <v>1</v>
      </c>
      <c r="AR1012" s="5">
        <f t="shared" si="141"/>
        <v>2086638.66</v>
      </c>
      <c r="AS1012" s="5">
        <f t="shared" si="142"/>
        <v>730864.62</v>
      </c>
      <c r="AT1012" t="s">
        <v>59</v>
      </c>
      <c r="AU1012" t="s">
        <v>6164</v>
      </c>
      <c r="AV1012" t="s">
        <v>6165</v>
      </c>
      <c r="AW1012" t="s">
        <v>6166</v>
      </c>
      <c r="AX1012" t="s">
        <v>6167</v>
      </c>
      <c r="AY1012">
        <v>77</v>
      </c>
      <c r="AZ1012">
        <v>0</v>
      </c>
      <c r="BA1012">
        <v>26</v>
      </c>
      <c r="BB1012" t="s">
        <v>6180</v>
      </c>
      <c r="BC1012">
        <v>0</v>
      </c>
      <c r="BD1012">
        <v>0</v>
      </c>
      <c r="BE1012" t="s">
        <v>6169</v>
      </c>
      <c r="BF1012" t="s">
        <v>6170</v>
      </c>
      <c r="BG1012">
        <v>1</v>
      </c>
      <c r="BH1012" t="s">
        <v>6186</v>
      </c>
      <c r="BI1012">
        <v>37</v>
      </c>
      <c r="BJ1012" t="s">
        <v>6172</v>
      </c>
      <c r="BK1012">
        <v>0</v>
      </c>
      <c r="BL1012">
        <v>86</v>
      </c>
      <c r="BM1012" s="3">
        <f t="shared" si="143"/>
        <v>0.90697674418604646</v>
      </c>
    </row>
    <row r="1013" spans="1:65">
      <c r="A1013" t="s">
        <v>1142</v>
      </c>
      <c r="B1013" s="2">
        <v>45717</v>
      </c>
      <c r="C1013" t="s">
        <v>47</v>
      </c>
      <c r="D1013" t="s">
        <v>1131</v>
      </c>
      <c r="E1013">
        <v>3</v>
      </c>
      <c r="F1013" t="s">
        <v>78</v>
      </c>
      <c r="G1013" t="s">
        <v>79</v>
      </c>
      <c r="H1013" t="s">
        <v>113</v>
      </c>
      <c r="I1013" t="s">
        <v>64</v>
      </c>
      <c r="J1013" t="s">
        <v>53</v>
      </c>
      <c r="K1013" t="s">
        <v>54</v>
      </c>
      <c r="L1013" t="s">
        <v>92</v>
      </c>
      <c r="M1013" t="s">
        <v>56</v>
      </c>
      <c r="N1013" t="s">
        <v>57</v>
      </c>
      <c r="O1013" t="s">
        <v>120</v>
      </c>
      <c r="P1013">
        <v>69</v>
      </c>
      <c r="Q1013">
        <v>73</v>
      </c>
      <c r="R1013">
        <v>69</v>
      </c>
      <c r="S1013">
        <v>1</v>
      </c>
      <c r="T1013">
        <f t="shared" si="135"/>
        <v>68</v>
      </c>
      <c r="U1013">
        <v>68</v>
      </c>
      <c r="V1013">
        <f t="shared" si="136"/>
        <v>0</v>
      </c>
      <c r="W1013" s="3">
        <f t="shared" si="137"/>
        <v>1.4492753623188406E-2</v>
      </c>
      <c r="X1013">
        <v>16</v>
      </c>
      <c r="Y1013" s="4">
        <v>0</v>
      </c>
      <c r="Z1013" s="4">
        <v>0.6</v>
      </c>
      <c r="AA1013" s="5">
        <v>38618.06</v>
      </c>
      <c r="AB1013" s="5">
        <f t="shared" si="138"/>
        <v>2626028.08</v>
      </c>
      <c r="AC1013" s="5">
        <v>23640.26</v>
      </c>
      <c r="AD1013" s="5">
        <f t="shared" si="139"/>
        <v>1631177.94</v>
      </c>
      <c r="AE1013" s="5">
        <v>112933.52</v>
      </c>
      <c r="AF1013" s="5">
        <v>33184.800000000003</v>
      </c>
      <c r="AG1013" s="5">
        <v>8618.7999999999993</v>
      </c>
      <c r="AH1013" s="5">
        <v>870</v>
      </c>
      <c r="AI1013" s="5">
        <v>3200</v>
      </c>
      <c r="AJ1013">
        <v>0</v>
      </c>
      <c r="AK1013" s="5">
        <v>0</v>
      </c>
      <c r="AL1013" s="5">
        <v>0</v>
      </c>
      <c r="AM1013" s="5">
        <v>44688.1</v>
      </c>
      <c r="AN1013">
        <v>4</v>
      </c>
      <c r="AO1013">
        <v>3</v>
      </c>
      <c r="AP1013" t="str">
        <f t="shared" si="140"/>
        <v>Yes</v>
      </c>
      <c r="AQ1013">
        <v>0</v>
      </c>
      <c r="AR1013" s="5">
        <f t="shared" si="141"/>
        <v>1834673.16</v>
      </c>
      <c r="AS1013" s="5">
        <f t="shared" si="142"/>
        <v>791354.92</v>
      </c>
      <c r="AT1013" t="s">
        <v>59</v>
      </c>
      <c r="AU1013" t="s">
        <v>6164</v>
      </c>
      <c r="AV1013" t="s">
        <v>6165</v>
      </c>
      <c r="AW1013" t="s">
        <v>6166</v>
      </c>
      <c r="AX1013" t="s">
        <v>6167</v>
      </c>
      <c r="AY1013">
        <v>71</v>
      </c>
      <c r="AZ1013">
        <v>0</v>
      </c>
      <c r="BA1013">
        <v>0</v>
      </c>
      <c r="BB1013" t="s">
        <v>6168</v>
      </c>
      <c r="BC1013">
        <v>0</v>
      </c>
      <c r="BD1013">
        <v>0</v>
      </c>
      <c r="BE1013" t="s">
        <v>6169</v>
      </c>
      <c r="BF1013" t="s">
        <v>6170</v>
      </c>
      <c r="BG1013">
        <v>0</v>
      </c>
      <c r="BH1013" t="s">
        <v>6171</v>
      </c>
      <c r="BI1013">
        <v>40</v>
      </c>
      <c r="BJ1013" t="s">
        <v>6172</v>
      </c>
      <c r="BK1013">
        <v>0</v>
      </c>
      <c r="BL1013">
        <v>77</v>
      </c>
      <c r="BM1013" s="3">
        <f t="shared" si="143"/>
        <v>0.89610389610389607</v>
      </c>
    </row>
    <row r="1014" spans="1:65">
      <c r="A1014" t="s">
        <v>1143</v>
      </c>
      <c r="B1014" s="2">
        <v>45717</v>
      </c>
      <c r="C1014" t="s">
        <v>47</v>
      </c>
      <c r="D1014" t="s">
        <v>1131</v>
      </c>
      <c r="E1014">
        <v>3</v>
      </c>
      <c r="F1014" t="s">
        <v>72</v>
      </c>
      <c r="G1014" t="s">
        <v>79</v>
      </c>
      <c r="H1014" t="s">
        <v>213</v>
      </c>
      <c r="I1014" t="s">
        <v>64</v>
      </c>
      <c r="J1014" t="s">
        <v>81</v>
      </c>
      <c r="K1014" t="s">
        <v>75</v>
      </c>
      <c r="L1014" t="s">
        <v>55</v>
      </c>
      <c r="M1014" t="s">
        <v>56</v>
      </c>
      <c r="N1014" t="s">
        <v>94</v>
      </c>
      <c r="O1014" t="s">
        <v>82</v>
      </c>
      <c r="P1014">
        <v>33</v>
      </c>
      <c r="Q1014">
        <v>33</v>
      </c>
      <c r="R1014">
        <v>33</v>
      </c>
      <c r="S1014">
        <v>1</v>
      </c>
      <c r="T1014">
        <f t="shared" si="135"/>
        <v>32</v>
      </c>
      <c r="U1014">
        <v>32</v>
      </c>
      <c r="V1014">
        <f t="shared" si="136"/>
        <v>0</v>
      </c>
      <c r="W1014" s="3">
        <f t="shared" si="137"/>
        <v>3.0303030303030304E-2</v>
      </c>
      <c r="X1014">
        <v>13</v>
      </c>
      <c r="Y1014" s="4">
        <v>3.6</v>
      </c>
      <c r="Z1014" s="4">
        <v>1.2</v>
      </c>
      <c r="AA1014" s="5">
        <v>78846.27</v>
      </c>
      <c r="AB1014" s="5">
        <f t="shared" si="138"/>
        <v>2523080.64</v>
      </c>
      <c r="AC1014" s="5">
        <v>53340.76</v>
      </c>
      <c r="AD1014" s="5">
        <f t="shared" si="139"/>
        <v>1760245.08</v>
      </c>
      <c r="AE1014" s="5">
        <v>97495.35</v>
      </c>
      <c r="AF1014" s="5">
        <v>28584.19</v>
      </c>
      <c r="AG1014" s="5">
        <v>8172.45</v>
      </c>
      <c r="AH1014" s="5">
        <v>1740</v>
      </c>
      <c r="AI1014" s="5">
        <v>6800</v>
      </c>
      <c r="AJ1014">
        <v>0</v>
      </c>
      <c r="AK1014" s="5">
        <v>0</v>
      </c>
      <c r="AL1014" s="5">
        <v>0</v>
      </c>
      <c r="AM1014" s="5">
        <v>20558.740000000002</v>
      </c>
      <c r="AN1014">
        <v>4</v>
      </c>
      <c r="AO1014">
        <v>4</v>
      </c>
      <c r="AP1014" t="str">
        <f t="shared" si="140"/>
        <v>Yes</v>
      </c>
      <c r="AQ1014">
        <v>0</v>
      </c>
      <c r="AR1014" s="5">
        <f t="shared" si="141"/>
        <v>1923595.81</v>
      </c>
      <c r="AS1014" s="5">
        <f t="shared" si="142"/>
        <v>599484.82999999996</v>
      </c>
      <c r="AT1014" t="s">
        <v>59</v>
      </c>
      <c r="AU1014" t="s">
        <v>6164</v>
      </c>
      <c r="AV1014" t="s">
        <v>6165</v>
      </c>
      <c r="AW1014" t="s">
        <v>6166</v>
      </c>
      <c r="AX1014" t="s">
        <v>6184</v>
      </c>
      <c r="AY1014">
        <v>33</v>
      </c>
      <c r="AZ1014">
        <v>0</v>
      </c>
      <c r="BA1014">
        <v>0</v>
      </c>
      <c r="BB1014" t="s">
        <v>6168</v>
      </c>
      <c r="BC1014">
        <v>0</v>
      </c>
      <c r="BD1014">
        <v>0</v>
      </c>
      <c r="BE1014" t="s">
        <v>6169</v>
      </c>
      <c r="BF1014" t="s">
        <v>6170</v>
      </c>
      <c r="BG1014">
        <v>0</v>
      </c>
      <c r="BH1014" t="s">
        <v>6171</v>
      </c>
      <c r="BI1014">
        <v>37</v>
      </c>
      <c r="BJ1014" t="s">
        <v>6172</v>
      </c>
      <c r="BK1014">
        <v>0</v>
      </c>
      <c r="BL1014">
        <v>46</v>
      </c>
      <c r="BM1014" s="3">
        <f t="shared" si="143"/>
        <v>0.71739130434782605</v>
      </c>
    </row>
    <row r="1015" spans="1:65">
      <c r="A1015" t="s">
        <v>1144</v>
      </c>
      <c r="B1015" s="2">
        <v>45717</v>
      </c>
      <c r="C1015" t="s">
        <v>47</v>
      </c>
      <c r="D1015" t="s">
        <v>1131</v>
      </c>
      <c r="E1015">
        <v>3</v>
      </c>
      <c r="F1015" t="s">
        <v>61</v>
      </c>
      <c r="G1015" t="s">
        <v>62</v>
      </c>
      <c r="H1015" t="s">
        <v>115</v>
      </c>
      <c r="I1015" t="s">
        <v>64</v>
      </c>
      <c r="J1015" t="s">
        <v>65</v>
      </c>
      <c r="K1015" t="s">
        <v>66</v>
      </c>
      <c r="L1015" t="s">
        <v>92</v>
      </c>
      <c r="M1015" t="s">
        <v>56</v>
      </c>
      <c r="N1015" t="s">
        <v>76</v>
      </c>
      <c r="O1015" t="s">
        <v>70</v>
      </c>
      <c r="P1015">
        <v>50</v>
      </c>
      <c r="Q1015">
        <v>53</v>
      </c>
      <c r="R1015">
        <v>54</v>
      </c>
      <c r="S1015">
        <v>1</v>
      </c>
      <c r="T1015">
        <f t="shared" si="135"/>
        <v>53</v>
      </c>
      <c r="U1015">
        <v>50</v>
      </c>
      <c r="V1015">
        <f t="shared" si="136"/>
        <v>3</v>
      </c>
      <c r="W1015" s="3">
        <f t="shared" si="137"/>
        <v>1.8518518518518517E-2</v>
      </c>
      <c r="X1015">
        <v>22</v>
      </c>
      <c r="Y1015" s="4">
        <v>3.6</v>
      </c>
      <c r="Z1015" s="4">
        <v>1.8</v>
      </c>
      <c r="AA1015" s="5">
        <v>49412.43</v>
      </c>
      <c r="AB1015" s="5">
        <f t="shared" si="138"/>
        <v>2470621.5</v>
      </c>
      <c r="AC1015" s="5">
        <v>35159.279999999999</v>
      </c>
      <c r="AD1015" s="5">
        <f t="shared" si="139"/>
        <v>1898601.12</v>
      </c>
      <c r="AE1015" s="5">
        <v>114517.87</v>
      </c>
      <c r="AF1015" s="5">
        <v>33706.720000000001</v>
      </c>
      <c r="AG1015" s="5">
        <v>8404.5499999999993</v>
      </c>
      <c r="AH1015" s="5">
        <v>2610</v>
      </c>
      <c r="AI1015" s="5">
        <v>4600</v>
      </c>
      <c r="AJ1015">
        <v>0</v>
      </c>
      <c r="AK1015" s="5">
        <v>0</v>
      </c>
      <c r="AL1015" s="5">
        <v>2896.88</v>
      </c>
      <c r="AM1015" s="5">
        <v>34887.99</v>
      </c>
      <c r="AN1015">
        <v>4</v>
      </c>
      <c r="AO1015">
        <v>5</v>
      </c>
      <c r="AP1015" t="str">
        <f t="shared" si="140"/>
        <v>No</v>
      </c>
      <c r="AQ1015">
        <v>2</v>
      </c>
      <c r="AR1015" s="5">
        <f t="shared" si="141"/>
        <v>2100225.13</v>
      </c>
      <c r="AS1015" s="5">
        <f t="shared" si="142"/>
        <v>370396.37</v>
      </c>
      <c r="AT1015" t="s">
        <v>59</v>
      </c>
      <c r="AU1015" t="s">
        <v>6164</v>
      </c>
      <c r="AV1015" t="s">
        <v>6165</v>
      </c>
      <c r="AW1015" t="s">
        <v>6166</v>
      </c>
      <c r="AX1015" t="s">
        <v>6184</v>
      </c>
      <c r="AY1015">
        <v>50</v>
      </c>
      <c r="AZ1015">
        <v>0</v>
      </c>
      <c r="BA1015">
        <v>22</v>
      </c>
      <c r="BB1015" t="s">
        <v>6180</v>
      </c>
      <c r="BC1015">
        <v>1</v>
      </c>
      <c r="BD1015">
        <v>0</v>
      </c>
      <c r="BE1015" t="s">
        <v>6178</v>
      </c>
      <c r="BF1015" t="s">
        <v>6170</v>
      </c>
      <c r="BG1015">
        <v>0</v>
      </c>
      <c r="BH1015" t="s">
        <v>6171</v>
      </c>
      <c r="BI1015">
        <v>40</v>
      </c>
      <c r="BJ1015" t="s">
        <v>6172</v>
      </c>
      <c r="BK1015">
        <v>0</v>
      </c>
      <c r="BL1015">
        <v>61</v>
      </c>
      <c r="BM1015" s="3">
        <f t="shared" si="143"/>
        <v>0.88524590163934425</v>
      </c>
    </row>
    <row r="1016" spans="1:65">
      <c r="A1016" t="s">
        <v>1145</v>
      </c>
      <c r="B1016" s="2">
        <v>45717</v>
      </c>
      <c r="C1016" t="s">
        <v>47</v>
      </c>
      <c r="D1016" t="s">
        <v>1131</v>
      </c>
      <c r="E1016">
        <v>3</v>
      </c>
      <c r="F1016" t="s">
        <v>61</v>
      </c>
      <c r="G1016" t="s">
        <v>50</v>
      </c>
      <c r="H1016" t="s">
        <v>183</v>
      </c>
      <c r="I1016" t="s">
        <v>74</v>
      </c>
      <c r="J1016" t="s">
        <v>81</v>
      </c>
      <c r="K1016" t="s">
        <v>75</v>
      </c>
      <c r="L1016" t="s">
        <v>87</v>
      </c>
      <c r="M1016" t="s">
        <v>68</v>
      </c>
      <c r="N1016" t="s">
        <v>76</v>
      </c>
      <c r="O1016" t="s">
        <v>120</v>
      </c>
      <c r="P1016">
        <v>34</v>
      </c>
      <c r="Q1016">
        <v>36</v>
      </c>
      <c r="R1016">
        <v>34</v>
      </c>
      <c r="S1016">
        <v>1</v>
      </c>
      <c r="T1016">
        <f t="shared" si="135"/>
        <v>33</v>
      </c>
      <c r="U1016">
        <v>32</v>
      </c>
      <c r="V1016">
        <f t="shared" si="136"/>
        <v>1</v>
      </c>
      <c r="W1016" s="3">
        <f t="shared" si="137"/>
        <v>2.9411764705882353E-2</v>
      </c>
      <c r="X1016">
        <v>18</v>
      </c>
      <c r="Y1016" s="4">
        <v>2.2999999999999998</v>
      </c>
      <c r="Z1016" s="4">
        <v>1.1000000000000001</v>
      </c>
      <c r="AA1016" s="5">
        <v>78329.53</v>
      </c>
      <c r="AB1016" s="5">
        <f t="shared" si="138"/>
        <v>2506544.96</v>
      </c>
      <c r="AC1016" s="5">
        <v>52097.62</v>
      </c>
      <c r="AD1016" s="5">
        <f t="shared" si="139"/>
        <v>1771319.08</v>
      </c>
      <c r="AE1016" s="5">
        <v>101879.18</v>
      </c>
      <c r="AF1016" s="5">
        <v>28383.78</v>
      </c>
      <c r="AG1016" s="5">
        <v>8857.39</v>
      </c>
      <c r="AH1016" s="5">
        <v>1595</v>
      </c>
      <c r="AI1016" s="5">
        <v>6800</v>
      </c>
      <c r="AJ1016">
        <v>0</v>
      </c>
      <c r="AK1016" s="5">
        <v>0</v>
      </c>
      <c r="AL1016" s="5">
        <v>1527.1</v>
      </c>
      <c r="AM1016" s="5">
        <v>20696.12</v>
      </c>
      <c r="AN1016">
        <v>4</v>
      </c>
      <c r="AO1016">
        <v>4</v>
      </c>
      <c r="AP1016" t="str">
        <f t="shared" si="140"/>
        <v>Yes</v>
      </c>
      <c r="AQ1016">
        <v>1</v>
      </c>
      <c r="AR1016" s="5">
        <f t="shared" si="141"/>
        <v>1941057.65</v>
      </c>
      <c r="AS1016" s="5">
        <f t="shared" si="142"/>
        <v>565487.31000000006</v>
      </c>
      <c r="AT1016" t="s">
        <v>59</v>
      </c>
      <c r="AU1016" t="s">
        <v>6164</v>
      </c>
      <c r="AV1016" t="s">
        <v>6165</v>
      </c>
      <c r="AW1016" t="s">
        <v>6166</v>
      </c>
      <c r="AX1016" t="s">
        <v>6167</v>
      </c>
      <c r="AY1016">
        <v>35</v>
      </c>
      <c r="AZ1016">
        <v>0</v>
      </c>
      <c r="BA1016">
        <v>17</v>
      </c>
      <c r="BB1016" t="s">
        <v>6191</v>
      </c>
      <c r="BC1016">
        <v>0</v>
      </c>
      <c r="BD1016">
        <v>0</v>
      </c>
      <c r="BE1016" t="s">
        <v>6169</v>
      </c>
      <c r="BF1016" t="s">
        <v>6170</v>
      </c>
      <c r="BG1016">
        <v>0</v>
      </c>
      <c r="BH1016" t="s">
        <v>6171</v>
      </c>
      <c r="BI1016">
        <v>5</v>
      </c>
      <c r="BJ1016" t="s">
        <v>6172</v>
      </c>
      <c r="BK1016">
        <v>0</v>
      </c>
      <c r="BL1016">
        <v>47</v>
      </c>
      <c r="BM1016" s="3">
        <f t="shared" si="143"/>
        <v>0.72340425531914898</v>
      </c>
    </row>
    <row r="1017" spans="1:65">
      <c r="A1017" t="s">
        <v>1146</v>
      </c>
      <c r="B1017" s="2">
        <v>45717</v>
      </c>
      <c r="C1017" t="s">
        <v>47</v>
      </c>
      <c r="D1017" t="s">
        <v>1131</v>
      </c>
      <c r="E1017">
        <v>3</v>
      </c>
      <c r="F1017" t="s">
        <v>72</v>
      </c>
      <c r="G1017" t="s">
        <v>50</v>
      </c>
      <c r="H1017" t="s">
        <v>73</v>
      </c>
      <c r="I1017" t="s">
        <v>52</v>
      </c>
      <c r="J1017" t="s">
        <v>65</v>
      </c>
      <c r="K1017" t="s">
        <v>75</v>
      </c>
      <c r="L1017" t="s">
        <v>67</v>
      </c>
      <c r="M1017" t="s">
        <v>68</v>
      </c>
      <c r="N1017" t="s">
        <v>94</v>
      </c>
      <c r="O1017" t="s">
        <v>70</v>
      </c>
      <c r="P1017">
        <v>53</v>
      </c>
      <c r="Q1017">
        <v>54</v>
      </c>
      <c r="R1017">
        <v>54</v>
      </c>
      <c r="S1017">
        <v>2</v>
      </c>
      <c r="T1017">
        <f t="shared" si="135"/>
        <v>52</v>
      </c>
      <c r="U1017">
        <v>51</v>
      </c>
      <c r="V1017">
        <f t="shared" si="136"/>
        <v>1</v>
      </c>
      <c r="W1017" s="3">
        <f t="shared" si="137"/>
        <v>3.7037037037037035E-2</v>
      </c>
      <c r="X1017">
        <v>31</v>
      </c>
      <c r="Y1017" s="4">
        <v>3.8</v>
      </c>
      <c r="Z1017" s="4">
        <v>1.7</v>
      </c>
      <c r="AA1017" s="5">
        <v>51898.7</v>
      </c>
      <c r="AB1017" s="5">
        <f t="shared" si="138"/>
        <v>2646833.7000000002</v>
      </c>
      <c r="AC1017" s="5">
        <v>32632.11</v>
      </c>
      <c r="AD1017" s="5">
        <f t="shared" si="139"/>
        <v>1762133.94</v>
      </c>
      <c r="AE1017" s="5">
        <v>126238.49</v>
      </c>
      <c r="AF1017" s="5">
        <v>33066.94</v>
      </c>
      <c r="AG1017" s="5">
        <v>9136.85</v>
      </c>
      <c r="AH1017" s="5">
        <v>2465</v>
      </c>
      <c r="AI1017" s="5">
        <v>9200</v>
      </c>
      <c r="AJ1017">
        <v>1</v>
      </c>
      <c r="AK1017" s="5">
        <v>14509.86</v>
      </c>
      <c r="AL1017" s="5">
        <v>997.71</v>
      </c>
      <c r="AM1017" s="5">
        <v>32978.89</v>
      </c>
      <c r="AN1017">
        <v>4</v>
      </c>
      <c r="AO1017">
        <v>2</v>
      </c>
      <c r="AP1017" t="str">
        <f t="shared" si="140"/>
        <v>Yes</v>
      </c>
      <c r="AQ1017">
        <v>1</v>
      </c>
      <c r="AR1017" s="5">
        <f t="shared" si="141"/>
        <v>1990727.6799999999</v>
      </c>
      <c r="AS1017" s="5">
        <f t="shared" si="142"/>
        <v>656106.02</v>
      </c>
      <c r="AT1017" t="s">
        <v>116</v>
      </c>
      <c r="AU1017" t="s">
        <v>6189</v>
      </c>
      <c r="AV1017" t="s">
        <v>6201</v>
      </c>
      <c r="AW1017" t="s">
        <v>6175</v>
      </c>
      <c r="AX1017" t="s">
        <v>6184</v>
      </c>
      <c r="AY1017">
        <v>56</v>
      </c>
      <c r="AZ1017">
        <v>0</v>
      </c>
      <c r="BA1017">
        <v>13</v>
      </c>
      <c r="BB1017" t="s">
        <v>6191</v>
      </c>
      <c r="BC1017">
        <v>0</v>
      </c>
      <c r="BD1017">
        <v>0</v>
      </c>
      <c r="BE1017" t="s">
        <v>6169</v>
      </c>
      <c r="BF1017" t="s">
        <v>6170</v>
      </c>
      <c r="BG1017">
        <v>1</v>
      </c>
      <c r="BH1017" t="s">
        <v>6186</v>
      </c>
      <c r="BI1017">
        <v>56</v>
      </c>
      <c r="BJ1017" t="s">
        <v>6187</v>
      </c>
      <c r="BK1017">
        <v>0</v>
      </c>
      <c r="BL1017">
        <v>64</v>
      </c>
      <c r="BM1017" s="3">
        <f t="shared" si="143"/>
        <v>0.84375</v>
      </c>
    </row>
    <row r="1018" spans="1:65">
      <c r="A1018" t="s">
        <v>1147</v>
      </c>
      <c r="B1018" s="2">
        <v>45717</v>
      </c>
      <c r="C1018" t="s">
        <v>47</v>
      </c>
      <c r="D1018" t="s">
        <v>1131</v>
      </c>
      <c r="E1018">
        <v>3</v>
      </c>
      <c r="F1018" t="s">
        <v>72</v>
      </c>
      <c r="G1018" t="s">
        <v>79</v>
      </c>
      <c r="H1018" t="s">
        <v>102</v>
      </c>
      <c r="I1018" t="s">
        <v>52</v>
      </c>
      <c r="J1018" t="s">
        <v>81</v>
      </c>
      <c r="K1018" t="s">
        <v>54</v>
      </c>
      <c r="L1018" t="s">
        <v>87</v>
      </c>
      <c r="M1018" t="s">
        <v>56</v>
      </c>
      <c r="N1018" t="s">
        <v>69</v>
      </c>
      <c r="O1018" t="s">
        <v>58</v>
      </c>
      <c r="P1018">
        <v>39</v>
      </c>
      <c r="Q1018">
        <v>42</v>
      </c>
      <c r="R1018">
        <v>43</v>
      </c>
      <c r="S1018">
        <v>1</v>
      </c>
      <c r="T1018">
        <f t="shared" si="135"/>
        <v>42</v>
      </c>
      <c r="U1018">
        <v>38</v>
      </c>
      <c r="V1018">
        <f t="shared" si="136"/>
        <v>4</v>
      </c>
      <c r="W1018" s="3">
        <f t="shared" si="137"/>
        <v>2.3255813953488372E-2</v>
      </c>
      <c r="X1018">
        <v>26</v>
      </c>
      <c r="Y1018" s="4">
        <v>3.6</v>
      </c>
      <c r="Z1018" s="4">
        <v>1</v>
      </c>
      <c r="AA1018" s="5">
        <v>83652.91</v>
      </c>
      <c r="AB1018" s="5">
        <f t="shared" si="138"/>
        <v>3178810.58</v>
      </c>
      <c r="AC1018" s="5">
        <v>54291.22</v>
      </c>
      <c r="AD1018" s="5">
        <f t="shared" si="139"/>
        <v>2334522.46</v>
      </c>
      <c r="AE1018" s="5">
        <v>138069.43</v>
      </c>
      <c r="AF1018" s="5">
        <v>35874.160000000003</v>
      </c>
      <c r="AG1018" s="5">
        <v>9174.56</v>
      </c>
      <c r="AH1018" s="5">
        <v>1450</v>
      </c>
      <c r="AI1018" s="5">
        <v>6800</v>
      </c>
      <c r="AJ1018">
        <v>0</v>
      </c>
      <c r="AK1018" s="5">
        <v>0</v>
      </c>
      <c r="AL1018" s="5">
        <v>6198</v>
      </c>
      <c r="AM1018" s="5">
        <v>25975.63</v>
      </c>
      <c r="AN1018">
        <v>4</v>
      </c>
      <c r="AO1018">
        <v>5</v>
      </c>
      <c r="AP1018" t="str">
        <f t="shared" si="140"/>
        <v>No</v>
      </c>
      <c r="AQ1018">
        <v>1</v>
      </c>
      <c r="AR1018" s="5">
        <f t="shared" si="141"/>
        <v>2558064.2400000002</v>
      </c>
      <c r="AS1018" s="5">
        <f t="shared" si="142"/>
        <v>620746.34</v>
      </c>
      <c r="AT1018" t="s">
        <v>59</v>
      </c>
      <c r="AU1018" t="s">
        <v>6164</v>
      </c>
      <c r="AV1018" t="s">
        <v>6165</v>
      </c>
      <c r="AW1018" t="s">
        <v>6166</v>
      </c>
      <c r="AX1018" t="s">
        <v>6184</v>
      </c>
      <c r="AY1018">
        <v>42</v>
      </c>
      <c r="AZ1018">
        <v>0</v>
      </c>
      <c r="BA1018">
        <v>29</v>
      </c>
      <c r="BB1018" t="s">
        <v>6180</v>
      </c>
      <c r="BC1018">
        <v>0</v>
      </c>
      <c r="BD1018">
        <v>1</v>
      </c>
      <c r="BE1018" t="s">
        <v>6196</v>
      </c>
      <c r="BF1018" t="s">
        <v>6170</v>
      </c>
      <c r="BG1018">
        <v>1</v>
      </c>
      <c r="BH1018" t="s">
        <v>6179</v>
      </c>
      <c r="BI1018">
        <v>53</v>
      </c>
      <c r="BJ1018" t="s">
        <v>6187</v>
      </c>
      <c r="BK1018">
        <v>0</v>
      </c>
      <c r="BL1018">
        <v>51</v>
      </c>
      <c r="BM1018" s="3">
        <f t="shared" si="143"/>
        <v>0.84313725490196079</v>
      </c>
    </row>
    <row r="1019" spans="1:65">
      <c r="A1019" t="s">
        <v>1148</v>
      </c>
      <c r="B1019" s="2">
        <v>45717</v>
      </c>
      <c r="C1019" t="s">
        <v>47</v>
      </c>
      <c r="D1019" t="s">
        <v>1131</v>
      </c>
      <c r="E1019">
        <v>3</v>
      </c>
      <c r="F1019" t="s">
        <v>72</v>
      </c>
      <c r="G1019" t="s">
        <v>79</v>
      </c>
      <c r="H1019" t="s">
        <v>159</v>
      </c>
      <c r="I1019" t="s">
        <v>52</v>
      </c>
      <c r="J1019" t="s">
        <v>53</v>
      </c>
      <c r="K1019" t="s">
        <v>75</v>
      </c>
      <c r="L1019" t="s">
        <v>55</v>
      </c>
      <c r="M1019" t="s">
        <v>68</v>
      </c>
      <c r="N1019" t="s">
        <v>57</v>
      </c>
      <c r="O1019" t="s">
        <v>70</v>
      </c>
      <c r="P1019">
        <v>56</v>
      </c>
      <c r="Q1019">
        <v>60</v>
      </c>
      <c r="R1019">
        <v>61</v>
      </c>
      <c r="S1019">
        <v>2</v>
      </c>
      <c r="T1019">
        <f t="shared" si="135"/>
        <v>59</v>
      </c>
      <c r="U1019">
        <v>55</v>
      </c>
      <c r="V1019">
        <f t="shared" si="136"/>
        <v>4</v>
      </c>
      <c r="W1019" s="3">
        <f t="shared" si="137"/>
        <v>3.2786885245901641E-2</v>
      </c>
      <c r="X1019">
        <v>29</v>
      </c>
      <c r="Y1019" s="4">
        <v>5.2</v>
      </c>
      <c r="Z1019" s="4">
        <v>1.8</v>
      </c>
      <c r="AA1019" s="5">
        <v>35917.949999999997</v>
      </c>
      <c r="AB1019" s="5">
        <f t="shared" si="138"/>
        <v>1975487.25</v>
      </c>
      <c r="AC1019" s="5">
        <v>22454.28</v>
      </c>
      <c r="AD1019" s="5">
        <f t="shared" si="139"/>
        <v>1369711.08</v>
      </c>
      <c r="AE1019" s="5">
        <v>108826.9</v>
      </c>
      <c r="AF1019" s="5">
        <v>27182.81</v>
      </c>
      <c r="AG1019" s="5">
        <v>10246.94</v>
      </c>
      <c r="AH1019" s="5">
        <v>2610</v>
      </c>
      <c r="AI1019" s="5">
        <v>6400</v>
      </c>
      <c r="AJ1019">
        <v>1</v>
      </c>
      <c r="AK1019" s="5">
        <v>9075.41</v>
      </c>
      <c r="AL1019" s="5">
        <v>2649.39</v>
      </c>
      <c r="AM1019" s="5">
        <v>35772.300000000003</v>
      </c>
      <c r="AN1019">
        <v>4</v>
      </c>
      <c r="AO1019">
        <v>4</v>
      </c>
      <c r="AP1019" t="str">
        <f t="shared" si="140"/>
        <v>Yes</v>
      </c>
      <c r="AQ1019">
        <v>1</v>
      </c>
      <c r="AR1019" s="5">
        <f t="shared" si="141"/>
        <v>1572474.83</v>
      </c>
      <c r="AS1019" s="5">
        <f t="shared" si="142"/>
        <v>403012.42</v>
      </c>
      <c r="AT1019" t="s">
        <v>116</v>
      </c>
      <c r="AU1019" t="s">
        <v>6189</v>
      </c>
      <c r="AV1019" t="s">
        <v>6190</v>
      </c>
      <c r="AW1019" t="s">
        <v>6183</v>
      </c>
      <c r="AX1019" t="s">
        <v>6184</v>
      </c>
      <c r="AY1019">
        <v>58</v>
      </c>
      <c r="AZ1019">
        <v>0</v>
      </c>
      <c r="BA1019">
        <v>29</v>
      </c>
      <c r="BB1019" t="s">
        <v>6180</v>
      </c>
      <c r="BC1019">
        <v>0</v>
      </c>
      <c r="BD1019">
        <v>0</v>
      </c>
      <c r="BE1019" t="s">
        <v>6169</v>
      </c>
      <c r="BF1019" t="s">
        <v>6170</v>
      </c>
      <c r="BG1019">
        <v>1</v>
      </c>
      <c r="BH1019" t="s">
        <v>6186</v>
      </c>
      <c r="BI1019">
        <v>33</v>
      </c>
      <c r="BJ1019" t="s">
        <v>6172</v>
      </c>
      <c r="BK1019">
        <v>0</v>
      </c>
      <c r="BL1019">
        <v>73</v>
      </c>
      <c r="BM1019" s="3">
        <f t="shared" si="143"/>
        <v>0.83561643835616439</v>
      </c>
    </row>
    <row r="1020" spans="1:65">
      <c r="A1020" t="s">
        <v>1149</v>
      </c>
      <c r="B1020" s="2">
        <v>45717</v>
      </c>
      <c r="C1020" t="s">
        <v>47</v>
      </c>
      <c r="D1020" t="s">
        <v>1131</v>
      </c>
      <c r="E1020">
        <v>3</v>
      </c>
      <c r="F1020" t="s">
        <v>78</v>
      </c>
      <c r="G1020" t="s">
        <v>62</v>
      </c>
      <c r="H1020" t="s">
        <v>153</v>
      </c>
      <c r="I1020" t="s">
        <v>52</v>
      </c>
      <c r="J1020" t="s">
        <v>53</v>
      </c>
      <c r="K1020" t="s">
        <v>75</v>
      </c>
      <c r="L1020" t="s">
        <v>67</v>
      </c>
      <c r="M1020" t="s">
        <v>56</v>
      </c>
      <c r="N1020" t="s">
        <v>76</v>
      </c>
      <c r="O1020" t="s">
        <v>58</v>
      </c>
      <c r="P1020">
        <v>67</v>
      </c>
      <c r="Q1020">
        <v>71</v>
      </c>
      <c r="R1020">
        <v>67</v>
      </c>
      <c r="S1020">
        <v>2</v>
      </c>
      <c r="T1020">
        <f t="shared" si="135"/>
        <v>65</v>
      </c>
      <c r="U1020">
        <v>65</v>
      </c>
      <c r="V1020">
        <f t="shared" si="136"/>
        <v>0</v>
      </c>
      <c r="W1020" s="3">
        <f t="shared" si="137"/>
        <v>2.9850746268656716E-2</v>
      </c>
      <c r="X1020">
        <v>26</v>
      </c>
      <c r="Y1020" s="4">
        <v>2.9</v>
      </c>
      <c r="Z1020" s="4">
        <v>1</v>
      </c>
      <c r="AA1020" s="5">
        <v>35867.81</v>
      </c>
      <c r="AB1020" s="5">
        <f t="shared" si="138"/>
        <v>2331407.65</v>
      </c>
      <c r="AC1020" s="5">
        <v>23039.1</v>
      </c>
      <c r="AD1020" s="5">
        <f t="shared" si="139"/>
        <v>1543619.7</v>
      </c>
      <c r="AE1020" s="5">
        <v>117696.86</v>
      </c>
      <c r="AF1020" s="5">
        <v>32827.85</v>
      </c>
      <c r="AG1020" s="5">
        <v>9423.01</v>
      </c>
      <c r="AH1020" s="5">
        <v>1450</v>
      </c>
      <c r="AI1020" s="5">
        <v>6400</v>
      </c>
      <c r="AJ1020">
        <v>0</v>
      </c>
      <c r="AK1020" s="5">
        <v>0</v>
      </c>
      <c r="AL1020" s="5">
        <v>0</v>
      </c>
      <c r="AM1020" s="5">
        <v>41925.21</v>
      </c>
      <c r="AN1020">
        <v>4</v>
      </c>
      <c r="AO1020">
        <v>4</v>
      </c>
      <c r="AP1020" t="str">
        <f t="shared" si="140"/>
        <v>Yes</v>
      </c>
      <c r="AQ1020">
        <v>0</v>
      </c>
      <c r="AR1020" s="5">
        <f t="shared" si="141"/>
        <v>1753342.63</v>
      </c>
      <c r="AS1020" s="5">
        <f t="shared" si="142"/>
        <v>578065.02</v>
      </c>
      <c r="AT1020" t="s">
        <v>116</v>
      </c>
      <c r="AU1020" t="s">
        <v>6164</v>
      </c>
      <c r="AV1020" t="s">
        <v>6165</v>
      </c>
      <c r="AW1020" t="s">
        <v>6166</v>
      </c>
      <c r="AX1020" t="s">
        <v>6167</v>
      </c>
      <c r="AY1020">
        <v>69</v>
      </c>
      <c r="AZ1020">
        <v>0</v>
      </c>
      <c r="BA1020">
        <v>0</v>
      </c>
      <c r="BB1020" t="s">
        <v>6168</v>
      </c>
      <c r="BC1020">
        <v>0</v>
      </c>
      <c r="BD1020">
        <v>0</v>
      </c>
      <c r="BE1020" t="s">
        <v>6169</v>
      </c>
      <c r="BF1020" t="s">
        <v>6170</v>
      </c>
      <c r="BG1020">
        <v>0</v>
      </c>
      <c r="BH1020" t="s">
        <v>6171</v>
      </c>
      <c r="BI1020">
        <v>46</v>
      </c>
      <c r="BJ1020" t="s">
        <v>6172</v>
      </c>
      <c r="BK1020">
        <v>0</v>
      </c>
      <c r="BL1020">
        <v>75</v>
      </c>
      <c r="BM1020" s="3">
        <f t="shared" si="143"/>
        <v>0.89333333333333331</v>
      </c>
    </row>
    <row r="1021" spans="1:65">
      <c r="A1021" t="s">
        <v>1150</v>
      </c>
      <c r="B1021" s="2">
        <v>45717</v>
      </c>
      <c r="C1021" t="s">
        <v>47</v>
      </c>
      <c r="D1021" t="s">
        <v>1131</v>
      </c>
      <c r="E1021">
        <v>3</v>
      </c>
      <c r="F1021" t="s">
        <v>49</v>
      </c>
      <c r="G1021" t="s">
        <v>62</v>
      </c>
      <c r="H1021" t="s">
        <v>125</v>
      </c>
      <c r="I1021" t="s">
        <v>74</v>
      </c>
      <c r="J1021" t="s">
        <v>65</v>
      </c>
      <c r="K1021" t="s">
        <v>66</v>
      </c>
      <c r="L1021" t="s">
        <v>55</v>
      </c>
      <c r="M1021" t="s">
        <v>56</v>
      </c>
      <c r="N1021" t="s">
        <v>69</v>
      </c>
      <c r="O1021" t="s">
        <v>58</v>
      </c>
      <c r="P1021">
        <v>55</v>
      </c>
      <c r="Q1021">
        <v>55</v>
      </c>
      <c r="R1021">
        <v>53</v>
      </c>
      <c r="S1021">
        <v>1</v>
      </c>
      <c r="T1021">
        <f t="shared" si="135"/>
        <v>52</v>
      </c>
      <c r="U1021">
        <v>52</v>
      </c>
      <c r="V1021">
        <f t="shared" si="136"/>
        <v>0</v>
      </c>
      <c r="W1021" s="3">
        <f t="shared" si="137"/>
        <v>1.8867924528301886E-2</v>
      </c>
      <c r="X1021">
        <v>37</v>
      </c>
      <c r="Y1021" s="4">
        <v>0.8</v>
      </c>
      <c r="Z1021" s="4">
        <v>1</v>
      </c>
      <c r="AA1021" s="5">
        <v>49385.81</v>
      </c>
      <c r="AB1021" s="5">
        <f t="shared" si="138"/>
        <v>2568062.12</v>
      </c>
      <c r="AC1021" s="5">
        <v>34791.25</v>
      </c>
      <c r="AD1021" s="5">
        <f t="shared" si="139"/>
        <v>1843936.25</v>
      </c>
      <c r="AE1021" s="5">
        <v>115623.59</v>
      </c>
      <c r="AF1021" s="5">
        <v>34888.32</v>
      </c>
      <c r="AG1021" s="5">
        <v>10256.879999999999</v>
      </c>
      <c r="AH1021" s="5">
        <v>1450</v>
      </c>
      <c r="AI1021" s="5">
        <v>4600</v>
      </c>
      <c r="AJ1021">
        <v>0</v>
      </c>
      <c r="AK1021" s="5">
        <v>0</v>
      </c>
      <c r="AL1021" s="5">
        <v>0</v>
      </c>
      <c r="AM1021" s="5">
        <v>34384.22</v>
      </c>
      <c r="AN1021">
        <v>4</v>
      </c>
      <c r="AO1021">
        <v>3</v>
      </c>
      <c r="AP1021" t="str">
        <f t="shared" si="140"/>
        <v>Yes</v>
      </c>
      <c r="AQ1021">
        <v>1</v>
      </c>
      <c r="AR1021" s="5">
        <f t="shared" si="141"/>
        <v>2045139.26</v>
      </c>
      <c r="AS1021" s="5">
        <f t="shared" si="142"/>
        <v>522922.86</v>
      </c>
      <c r="AT1021" t="s">
        <v>59</v>
      </c>
      <c r="AU1021" t="s">
        <v>6164</v>
      </c>
      <c r="AV1021" t="s">
        <v>6165</v>
      </c>
      <c r="AW1021" t="s">
        <v>6166</v>
      </c>
      <c r="AX1021" t="s">
        <v>6167</v>
      </c>
      <c r="AY1021">
        <v>58</v>
      </c>
      <c r="AZ1021">
        <v>1</v>
      </c>
      <c r="BA1021">
        <v>0</v>
      </c>
      <c r="BB1021" t="s">
        <v>6168</v>
      </c>
      <c r="BC1021">
        <v>0</v>
      </c>
      <c r="BD1021">
        <v>0</v>
      </c>
      <c r="BE1021" t="s">
        <v>6169</v>
      </c>
      <c r="BF1021" t="s">
        <v>6170</v>
      </c>
      <c r="BG1021">
        <v>0</v>
      </c>
      <c r="BH1021" t="s">
        <v>6171</v>
      </c>
      <c r="BI1021">
        <v>23</v>
      </c>
      <c r="BJ1021" t="s">
        <v>6172</v>
      </c>
      <c r="BK1021">
        <v>0</v>
      </c>
      <c r="BL1021">
        <v>64</v>
      </c>
      <c r="BM1021" s="3">
        <f t="shared" si="143"/>
        <v>0.828125</v>
      </c>
    </row>
    <row r="1022" spans="1:65">
      <c r="A1022" t="s">
        <v>1151</v>
      </c>
      <c r="B1022" s="2">
        <v>45718</v>
      </c>
      <c r="C1022" t="s">
        <v>47</v>
      </c>
      <c r="D1022" t="s">
        <v>1131</v>
      </c>
      <c r="E1022">
        <v>3</v>
      </c>
      <c r="F1022" t="s">
        <v>78</v>
      </c>
      <c r="G1022" t="s">
        <v>62</v>
      </c>
      <c r="H1022" t="s">
        <v>153</v>
      </c>
      <c r="I1022" t="s">
        <v>64</v>
      </c>
      <c r="J1022" t="s">
        <v>53</v>
      </c>
      <c r="K1022" t="s">
        <v>75</v>
      </c>
      <c r="L1022" t="s">
        <v>55</v>
      </c>
      <c r="M1022" t="s">
        <v>68</v>
      </c>
      <c r="N1022" t="s">
        <v>76</v>
      </c>
      <c r="O1022" t="s">
        <v>82</v>
      </c>
      <c r="P1022">
        <v>64</v>
      </c>
      <c r="Q1022">
        <v>68</v>
      </c>
      <c r="R1022">
        <v>68</v>
      </c>
      <c r="S1022">
        <v>2</v>
      </c>
      <c r="T1022">
        <f t="shared" si="135"/>
        <v>66</v>
      </c>
      <c r="U1022">
        <v>62</v>
      </c>
      <c r="V1022">
        <f t="shared" si="136"/>
        <v>4</v>
      </c>
      <c r="W1022" s="3">
        <f t="shared" si="137"/>
        <v>2.9411764705882353E-2</v>
      </c>
      <c r="X1022">
        <v>45</v>
      </c>
      <c r="Y1022" s="4">
        <v>1.9</v>
      </c>
      <c r="Z1022" s="4">
        <v>1.1000000000000001</v>
      </c>
      <c r="AA1022" s="5">
        <v>35899.58</v>
      </c>
      <c r="AB1022" s="5">
        <f t="shared" si="138"/>
        <v>2225773.96</v>
      </c>
      <c r="AC1022" s="5">
        <v>22539.16</v>
      </c>
      <c r="AD1022" s="5">
        <f t="shared" si="139"/>
        <v>1532662.88</v>
      </c>
      <c r="AE1022" s="5">
        <v>111498.33</v>
      </c>
      <c r="AF1022" s="5">
        <v>34525.93</v>
      </c>
      <c r="AG1022" s="5">
        <v>12319.28</v>
      </c>
      <c r="AH1022" s="5">
        <v>1595</v>
      </c>
      <c r="AI1022" s="5">
        <v>6400</v>
      </c>
      <c r="AJ1022">
        <v>1</v>
      </c>
      <c r="AK1022" s="5">
        <v>8236.4599999999991</v>
      </c>
      <c r="AL1022" s="5">
        <v>2698.32</v>
      </c>
      <c r="AM1022" s="5">
        <v>42670.58</v>
      </c>
      <c r="AN1022">
        <v>4</v>
      </c>
      <c r="AO1022">
        <v>4</v>
      </c>
      <c r="AP1022" t="str">
        <f t="shared" si="140"/>
        <v>Yes</v>
      </c>
      <c r="AQ1022">
        <v>2</v>
      </c>
      <c r="AR1022" s="5">
        <f t="shared" si="141"/>
        <v>1752606.78</v>
      </c>
      <c r="AS1022" s="5">
        <f t="shared" si="142"/>
        <v>473167.18</v>
      </c>
      <c r="AT1022" t="s">
        <v>59</v>
      </c>
      <c r="AU1022" t="s">
        <v>6189</v>
      </c>
      <c r="AV1022" t="s">
        <v>6190</v>
      </c>
      <c r="AW1022" t="s">
        <v>6183</v>
      </c>
      <c r="AX1022" t="s">
        <v>6184</v>
      </c>
      <c r="AY1022">
        <v>65</v>
      </c>
      <c r="AZ1022">
        <v>0</v>
      </c>
      <c r="BA1022">
        <v>22</v>
      </c>
      <c r="BB1022" t="s">
        <v>6180</v>
      </c>
      <c r="BC1022">
        <v>0</v>
      </c>
      <c r="BD1022">
        <v>0</v>
      </c>
      <c r="BE1022" t="s">
        <v>6169</v>
      </c>
      <c r="BF1022" t="s">
        <v>6170</v>
      </c>
      <c r="BG1022">
        <v>2</v>
      </c>
      <c r="BH1022" t="s">
        <v>6192</v>
      </c>
      <c r="BI1022">
        <v>60</v>
      </c>
      <c r="BJ1022" t="s">
        <v>6187</v>
      </c>
      <c r="BK1022">
        <v>0</v>
      </c>
      <c r="BL1022">
        <v>72</v>
      </c>
      <c r="BM1022" s="3">
        <f t="shared" si="143"/>
        <v>0.94444444444444442</v>
      </c>
    </row>
    <row r="1023" spans="1:65">
      <c r="A1023" t="s">
        <v>1152</v>
      </c>
      <c r="B1023" s="2">
        <v>45718</v>
      </c>
      <c r="C1023" t="s">
        <v>47</v>
      </c>
      <c r="D1023" t="s">
        <v>1131</v>
      </c>
      <c r="E1023">
        <v>3</v>
      </c>
      <c r="F1023" t="s">
        <v>49</v>
      </c>
      <c r="G1023" t="s">
        <v>62</v>
      </c>
      <c r="H1023" t="s">
        <v>226</v>
      </c>
      <c r="I1023" t="s">
        <v>64</v>
      </c>
      <c r="J1023" t="s">
        <v>53</v>
      </c>
      <c r="K1023" t="s">
        <v>75</v>
      </c>
      <c r="L1023" t="s">
        <v>67</v>
      </c>
      <c r="M1023" t="s">
        <v>56</v>
      </c>
      <c r="N1023" t="s">
        <v>109</v>
      </c>
      <c r="O1023" t="s">
        <v>70</v>
      </c>
      <c r="P1023">
        <v>69</v>
      </c>
      <c r="Q1023">
        <v>73</v>
      </c>
      <c r="R1023">
        <v>71</v>
      </c>
      <c r="S1023">
        <v>2</v>
      </c>
      <c r="T1023">
        <f t="shared" si="135"/>
        <v>69</v>
      </c>
      <c r="U1023">
        <v>69</v>
      </c>
      <c r="V1023">
        <f t="shared" si="136"/>
        <v>0</v>
      </c>
      <c r="W1023" s="3">
        <f t="shared" si="137"/>
        <v>2.8169014084507043E-2</v>
      </c>
      <c r="X1023">
        <v>24</v>
      </c>
      <c r="Y1023" s="4">
        <v>1.8</v>
      </c>
      <c r="Z1023" s="4">
        <v>1.2</v>
      </c>
      <c r="AA1023" s="5">
        <v>35886.04</v>
      </c>
      <c r="AB1023" s="5">
        <f t="shared" si="138"/>
        <v>2476136.7599999998</v>
      </c>
      <c r="AC1023" s="5">
        <v>22879.51</v>
      </c>
      <c r="AD1023" s="5">
        <f t="shared" si="139"/>
        <v>1624445.21</v>
      </c>
      <c r="AE1023" s="5">
        <v>116637.66</v>
      </c>
      <c r="AF1023" s="5">
        <v>32369.95</v>
      </c>
      <c r="AG1023" s="5">
        <v>9206.9</v>
      </c>
      <c r="AH1023" s="5">
        <v>1740</v>
      </c>
      <c r="AI1023" s="5">
        <v>6400</v>
      </c>
      <c r="AJ1023">
        <v>0</v>
      </c>
      <c r="AK1023" s="5">
        <v>0</v>
      </c>
      <c r="AL1023" s="5">
        <v>0</v>
      </c>
      <c r="AM1023" s="5">
        <v>111282.93</v>
      </c>
      <c r="AN1023">
        <v>8</v>
      </c>
      <c r="AO1023">
        <v>11</v>
      </c>
      <c r="AP1023" t="str">
        <f t="shared" si="140"/>
        <v>No</v>
      </c>
      <c r="AQ1023">
        <v>2</v>
      </c>
      <c r="AR1023" s="5">
        <f t="shared" si="141"/>
        <v>1902082.65</v>
      </c>
      <c r="AS1023" s="5">
        <f t="shared" si="142"/>
        <v>574054.11</v>
      </c>
      <c r="AT1023" t="s">
        <v>59</v>
      </c>
      <c r="AU1023" t="s">
        <v>6164</v>
      </c>
      <c r="AV1023" t="s">
        <v>6165</v>
      </c>
      <c r="AW1023" t="s">
        <v>6166</v>
      </c>
      <c r="AX1023" t="s">
        <v>6167</v>
      </c>
      <c r="AY1023">
        <v>75</v>
      </c>
      <c r="AZ1023">
        <v>4</v>
      </c>
      <c r="BA1023">
        <v>0</v>
      </c>
      <c r="BB1023" t="s">
        <v>6168</v>
      </c>
      <c r="BC1023">
        <v>3</v>
      </c>
      <c r="BD1023">
        <v>0</v>
      </c>
      <c r="BE1023" t="s">
        <v>6178</v>
      </c>
      <c r="BF1023" t="s">
        <v>6170</v>
      </c>
      <c r="BG1023">
        <v>1</v>
      </c>
      <c r="BH1023" t="s">
        <v>6179</v>
      </c>
      <c r="BI1023">
        <v>36</v>
      </c>
      <c r="BJ1023" t="s">
        <v>6172</v>
      </c>
      <c r="BK1023">
        <v>0</v>
      </c>
      <c r="BL1023">
        <v>77</v>
      </c>
      <c r="BM1023" s="3">
        <f t="shared" si="143"/>
        <v>0.92207792207792205</v>
      </c>
    </row>
    <row r="1024" spans="1:65">
      <c r="A1024" t="s">
        <v>1153</v>
      </c>
      <c r="B1024" s="2">
        <v>45718</v>
      </c>
      <c r="C1024" t="s">
        <v>47</v>
      </c>
      <c r="D1024" t="s">
        <v>1131</v>
      </c>
      <c r="E1024">
        <v>3</v>
      </c>
      <c r="F1024" t="s">
        <v>78</v>
      </c>
      <c r="G1024" t="s">
        <v>50</v>
      </c>
      <c r="H1024" t="s">
        <v>185</v>
      </c>
      <c r="I1024" t="s">
        <v>64</v>
      </c>
      <c r="J1024" t="s">
        <v>81</v>
      </c>
      <c r="K1024" t="s">
        <v>75</v>
      </c>
      <c r="L1024" t="s">
        <v>55</v>
      </c>
      <c r="M1024" t="s">
        <v>56</v>
      </c>
      <c r="N1024" t="s">
        <v>69</v>
      </c>
      <c r="O1024" t="s">
        <v>70</v>
      </c>
      <c r="P1024">
        <v>36</v>
      </c>
      <c r="Q1024">
        <v>36</v>
      </c>
      <c r="R1024">
        <v>35</v>
      </c>
      <c r="S1024">
        <v>1</v>
      </c>
      <c r="T1024">
        <f t="shared" si="135"/>
        <v>34</v>
      </c>
      <c r="U1024">
        <v>34</v>
      </c>
      <c r="V1024">
        <f t="shared" si="136"/>
        <v>0</v>
      </c>
      <c r="W1024" s="3">
        <f t="shared" si="137"/>
        <v>2.8571428571428571E-2</v>
      </c>
      <c r="X1024">
        <v>19</v>
      </c>
      <c r="Y1024" s="4">
        <v>5.6</v>
      </c>
      <c r="Z1024" s="4">
        <v>1.2</v>
      </c>
      <c r="AA1024" s="5">
        <v>78229.960000000006</v>
      </c>
      <c r="AB1024" s="5">
        <f t="shared" si="138"/>
        <v>2659818.64</v>
      </c>
      <c r="AC1024" s="5">
        <v>53054.55</v>
      </c>
      <c r="AD1024" s="5">
        <f t="shared" si="139"/>
        <v>1856909.25</v>
      </c>
      <c r="AE1024" s="5">
        <v>102098.45</v>
      </c>
      <c r="AF1024" s="5">
        <v>31836.83</v>
      </c>
      <c r="AG1024" s="5">
        <v>8170.84</v>
      </c>
      <c r="AH1024" s="5">
        <v>1740</v>
      </c>
      <c r="AI1024" s="5">
        <v>6800</v>
      </c>
      <c r="AJ1024">
        <v>0</v>
      </c>
      <c r="AK1024" s="5">
        <v>0</v>
      </c>
      <c r="AL1024" s="5">
        <v>0</v>
      </c>
      <c r="AM1024" s="5">
        <v>21927.01</v>
      </c>
      <c r="AN1024">
        <v>4</v>
      </c>
      <c r="AO1024">
        <v>4</v>
      </c>
      <c r="AP1024" t="str">
        <f t="shared" si="140"/>
        <v>Yes</v>
      </c>
      <c r="AQ1024">
        <v>1</v>
      </c>
      <c r="AR1024" s="5">
        <f t="shared" si="141"/>
        <v>2029482.38</v>
      </c>
      <c r="AS1024" s="5">
        <f t="shared" si="142"/>
        <v>630336.26</v>
      </c>
      <c r="AT1024" t="s">
        <v>59</v>
      </c>
      <c r="AU1024" t="s">
        <v>6164</v>
      </c>
      <c r="AV1024" t="s">
        <v>6165</v>
      </c>
      <c r="AW1024" t="s">
        <v>6166</v>
      </c>
      <c r="AX1024" t="s">
        <v>6167</v>
      </c>
      <c r="AY1024">
        <v>38</v>
      </c>
      <c r="AZ1024">
        <v>0</v>
      </c>
      <c r="BA1024">
        <v>0</v>
      </c>
      <c r="BB1024" t="s">
        <v>6168</v>
      </c>
      <c r="BC1024">
        <v>0</v>
      </c>
      <c r="BD1024">
        <v>0</v>
      </c>
      <c r="BE1024" t="s">
        <v>6169</v>
      </c>
      <c r="BF1024" t="s">
        <v>6170</v>
      </c>
      <c r="BG1024">
        <v>0</v>
      </c>
      <c r="BH1024" t="s">
        <v>6171</v>
      </c>
      <c r="BI1024">
        <v>27</v>
      </c>
      <c r="BJ1024" t="s">
        <v>6172</v>
      </c>
      <c r="BK1024">
        <v>0</v>
      </c>
      <c r="BL1024">
        <v>48</v>
      </c>
      <c r="BM1024" s="3">
        <f t="shared" si="143"/>
        <v>0.72916666666666663</v>
      </c>
    </row>
    <row r="1025" spans="1:65">
      <c r="A1025" t="s">
        <v>1154</v>
      </c>
      <c r="B1025" s="2">
        <v>45718</v>
      </c>
      <c r="C1025" t="s">
        <v>47</v>
      </c>
      <c r="D1025" t="s">
        <v>1131</v>
      </c>
      <c r="E1025">
        <v>3</v>
      </c>
      <c r="F1025" t="s">
        <v>78</v>
      </c>
      <c r="G1025" t="s">
        <v>79</v>
      </c>
      <c r="H1025" t="s">
        <v>113</v>
      </c>
      <c r="I1025" t="s">
        <v>64</v>
      </c>
      <c r="J1025" t="s">
        <v>65</v>
      </c>
      <c r="K1025" t="s">
        <v>66</v>
      </c>
      <c r="L1025" t="s">
        <v>67</v>
      </c>
      <c r="M1025" t="s">
        <v>56</v>
      </c>
      <c r="N1025" t="s">
        <v>57</v>
      </c>
      <c r="O1025" t="s">
        <v>70</v>
      </c>
      <c r="P1025">
        <v>54</v>
      </c>
      <c r="Q1025">
        <v>58</v>
      </c>
      <c r="R1025">
        <v>58</v>
      </c>
      <c r="S1025">
        <v>1</v>
      </c>
      <c r="T1025">
        <f t="shared" si="135"/>
        <v>57</v>
      </c>
      <c r="U1025">
        <v>53</v>
      </c>
      <c r="V1025">
        <f t="shared" si="136"/>
        <v>4</v>
      </c>
      <c r="W1025" s="3">
        <f t="shared" si="137"/>
        <v>1.7241379310344827E-2</v>
      </c>
      <c r="X1025">
        <v>33</v>
      </c>
      <c r="Y1025" s="4">
        <v>4.8</v>
      </c>
      <c r="Z1025" s="4">
        <v>1.6</v>
      </c>
      <c r="AA1025" s="5">
        <v>48288.31</v>
      </c>
      <c r="AB1025" s="5">
        <f t="shared" si="138"/>
        <v>2559280.4300000002</v>
      </c>
      <c r="AC1025" s="5">
        <v>34155.11</v>
      </c>
      <c r="AD1025" s="5">
        <f t="shared" si="139"/>
        <v>1980996.38</v>
      </c>
      <c r="AE1025" s="5">
        <v>125975.43</v>
      </c>
      <c r="AF1025" s="5">
        <v>40305.440000000002</v>
      </c>
      <c r="AG1025" s="5">
        <v>10029.39</v>
      </c>
      <c r="AH1025" s="5">
        <v>2320</v>
      </c>
      <c r="AI1025" s="5">
        <v>4600</v>
      </c>
      <c r="AJ1025">
        <v>0</v>
      </c>
      <c r="AK1025" s="5">
        <v>0</v>
      </c>
      <c r="AL1025" s="5">
        <v>3884.61</v>
      </c>
      <c r="AM1025" s="5">
        <v>37029.040000000001</v>
      </c>
      <c r="AN1025">
        <v>4</v>
      </c>
      <c r="AO1025">
        <v>5</v>
      </c>
      <c r="AP1025" t="str">
        <f t="shared" si="140"/>
        <v>No</v>
      </c>
      <c r="AQ1025">
        <v>2</v>
      </c>
      <c r="AR1025" s="5">
        <f t="shared" si="141"/>
        <v>2205140.29</v>
      </c>
      <c r="AS1025" s="5">
        <f t="shared" si="142"/>
        <v>354140.14</v>
      </c>
      <c r="AT1025" t="s">
        <v>59</v>
      </c>
      <c r="AU1025" t="s">
        <v>6164</v>
      </c>
      <c r="AV1025" t="s">
        <v>6165</v>
      </c>
      <c r="AW1025" t="s">
        <v>6166</v>
      </c>
      <c r="AX1025" t="s">
        <v>6184</v>
      </c>
      <c r="AY1025">
        <v>57</v>
      </c>
      <c r="AZ1025">
        <v>0</v>
      </c>
      <c r="BA1025">
        <v>29</v>
      </c>
      <c r="BB1025" t="s">
        <v>6180</v>
      </c>
      <c r="BC1025">
        <v>1</v>
      </c>
      <c r="BD1025">
        <v>0</v>
      </c>
      <c r="BE1025" t="s">
        <v>6178</v>
      </c>
      <c r="BF1025" t="s">
        <v>6170</v>
      </c>
      <c r="BG1025">
        <v>0</v>
      </c>
      <c r="BH1025" t="s">
        <v>6171</v>
      </c>
      <c r="BI1025">
        <v>32</v>
      </c>
      <c r="BJ1025" t="s">
        <v>6172</v>
      </c>
      <c r="BK1025">
        <v>0</v>
      </c>
      <c r="BL1025">
        <v>66</v>
      </c>
      <c r="BM1025" s="3">
        <f t="shared" si="143"/>
        <v>0.87878787878787878</v>
      </c>
    </row>
    <row r="1026" spans="1:65">
      <c r="A1026" t="s">
        <v>1155</v>
      </c>
      <c r="B1026" s="2">
        <v>45718</v>
      </c>
      <c r="C1026" t="s">
        <v>47</v>
      </c>
      <c r="D1026" t="s">
        <v>1131</v>
      </c>
      <c r="E1026">
        <v>3</v>
      </c>
      <c r="F1026" t="s">
        <v>61</v>
      </c>
      <c r="G1026" t="s">
        <v>50</v>
      </c>
      <c r="H1026" t="s">
        <v>170</v>
      </c>
      <c r="I1026" t="s">
        <v>64</v>
      </c>
      <c r="J1026" t="s">
        <v>53</v>
      </c>
      <c r="K1026" t="s">
        <v>54</v>
      </c>
      <c r="L1026" t="s">
        <v>92</v>
      </c>
      <c r="M1026" t="s">
        <v>56</v>
      </c>
      <c r="N1026" t="s">
        <v>69</v>
      </c>
      <c r="O1026" t="s">
        <v>120</v>
      </c>
      <c r="P1026">
        <v>59</v>
      </c>
      <c r="Q1026">
        <v>61</v>
      </c>
      <c r="R1026">
        <v>62</v>
      </c>
      <c r="S1026">
        <v>2</v>
      </c>
      <c r="T1026">
        <f t="shared" ref="T1026:T1089" si="144">R1026-S1026</f>
        <v>60</v>
      </c>
      <c r="U1026">
        <v>57</v>
      </c>
      <c r="V1026">
        <f t="shared" ref="V1026:V1089" si="145">T1026-U1026</f>
        <v>3</v>
      </c>
      <c r="W1026" s="3">
        <f t="shared" ref="W1026:W1089" si="146">IFERROR(S1026/R1026,0)</f>
        <v>3.2258064516129031E-2</v>
      </c>
      <c r="X1026">
        <v>33</v>
      </c>
      <c r="Y1026" s="4">
        <v>0</v>
      </c>
      <c r="Z1026" s="4">
        <v>1.1000000000000001</v>
      </c>
      <c r="AA1026" s="5">
        <v>39149.089999999997</v>
      </c>
      <c r="AB1026" s="5">
        <f t="shared" ref="AB1026:AB1089" si="147">ROUND(U1026*AA1026,2)</f>
        <v>2231498.13</v>
      </c>
      <c r="AC1026" s="5">
        <v>23825.13</v>
      </c>
      <c r="AD1026" s="5">
        <f t="shared" ref="AD1026:AD1089" si="148">ROUND(R1026*AC1026,2)</f>
        <v>1477158.06</v>
      </c>
      <c r="AE1026" s="5">
        <v>102273.65</v>
      </c>
      <c r="AF1026" s="5">
        <v>27042.080000000002</v>
      </c>
      <c r="AG1026" s="5">
        <v>9399.3799999999992</v>
      </c>
      <c r="AH1026" s="5">
        <v>1595</v>
      </c>
      <c r="AI1026" s="5">
        <v>6400</v>
      </c>
      <c r="AJ1026">
        <v>0</v>
      </c>
      <c r="AK1026" s="5">
        <v>0</v>
      </c>
      <c r="AL1026" s="5">
        <v>2069.4699999999998</v>
      </c>
      <c r="AM1026" s="5">
        <v>35907.230000000003</v>
      </c>
      <c r="AN1026">
        <v>4</v>
      </c>
      <c r="AO1026">
        <v>3</v>
      </c>
      <c r="AP1026" t="str">
        <f t="shared" ref="AP1026:AP1089" si="149">IF(AO1026&lt;=AN1026,"Yes","No")</f>
        <v>Yes</v>
      </c>
      <c r="AQ1026">
        <v>1</v>
      </c>
      <c r="AR1026" s="5">
        <f t="shared" ref="AR1026:AR1089" si="150">ROUND(SUM(AD1026:AI1026)+SUM(AK1026:AM1026),2)</f>
        <v>1661844.87</v>
      </c>
      <c r="AS1026" s="5">
        <f t="shared" ref="AS1026:AS1089" si="151">ROUND(AB1026-AR1026,2)</f>
        <v>569653.26</v>
      </c>
      <c r="AT1026" t="s">
        <v>59</v>
      </c>
      <c r="AU1026" t="s">
        <v>6164</v>
      </c>
      <c r="AV1026" t="s">
        <v>6165</v>
      </c>
      <c r="AW1026" t="s">
        <v>6166</v>
      </c>
      <c r="AX1026" t="s">
        <v>6184</v>
      </c>
      <c r="AY1026">
        <v>62</v>
      </c>
      <c r="AZ1026">
        <v>0</v>
      </c>
      <c r="BA1026">
        <v>23</v>
      </c>
      <c r="BB1026" t="s">
        <v>6180</v>
      </c>
      <c r="BC1026">
        <v>0</v>
      </c>
      <c r="BD1026">
        <v>0</v>
      </c>
      <c r="BE1026" t="s">
        <v>6169</v>
      </c>
      <c r="BF1026" t="s">
        <v>6170</v>
      </c>
      <c r="BG1026">
        <v>0</v>
      </c>
      <c r="BH1026" t="s">
        <v>6171</v>
      </c>
      <c r="BI1026">
        <v>55</v>
      </c>
      <c r="BJ1026" t="s">
        <v>6187</v>
      </c>
      <c r="BK1026">
        <v>0</v>
      </c>
      <c r="BL1026">
        <v>72</v>
      </c>
      <c r="BM1026" s="3">
        <f t="shared" ref="BM1026:BM1089" si="152">IFERROR(R1026/BL1026,0)</f>
        <v>0.86111111111111116</v>
      </c>
    </row>
    <row r="1027" spans="1:65">
      <c r="A1027" t="s">
        <v>1156</v>
      </c>
      <c r="B1027" s="2">
        <v>45718</v>
      </c>
      <c r="C1027" t="s">
        <v>47</v>
      </c>
      <c r="D1027" t="s">
        <v>1131</v>
      </c>
      <c r="E1027">
        <v>3</v>
      </c>
      <c r="F1027" t="s">
        <v>61</v>
      </c>
      <c r="G1027" t="s">
        <v>79</v>
      </c>
      <c r="H1027" t="s">
        <v>123</v>
      </c>
      <c r="I1027" t="s">
        <v>74</v>
      </c>
      <c r="J1027" t="s">
        <v>53</v>
      </c>
      <c r="K1027" t="s">
        <v>75</v>
      </c>
      <c r="L1027" t="s">
        <v>67</v>
      </c>
      <c r="M1027" t="s">
        <v>68</v>
      </c>
      <c r="N1027" t="s">
        <v>69</v>
      </c>
      <c r="O1027" t="s">
        <v>120</v>
      </c>
      <c r="P1027">
        <v>60</v>
      </c>
      <c r="Q1027">
        <v>61</v>
      </c>
      <c r="R1027">
        <v>58</v>
      </c>
      <c r="S1027">
        <v>2</v>
      </c>
      <c r="T1027">
        <f t="shared" si="144"/>
        <v>56</v>
      </c>
      <c r="U1027">
        <v>56</v>
      </c>
      <c r="V1027">
        <f t="shared" si="145"/>
        <v>0</v>
      </c>
      <c r="W1027" s="3">
        <f t="shared" si="146"/>
        <v>3.4482758620689655E-2</v>
      </c>
      <c r="X1027">
        <v>28</v>
      </c>
      <c r="Y1027" s="4">
        <v>3.2</v>
      </c>
      <c r="Z1027" s="4">
        <v>1.5</v>
      </c>
      <c r="AA1027" s="5">
        <v>35720.93</v>
      </c>
      <c r="AB1027" s="5">
        <f t="shared" si="147"/>
        <v>2000372.08</v>
      </c>
      <c r="AC1027" s="5">
        <v>21988.720000000001</v>
      </c>
      <c r="AD1027" s="5">
        <f t="shared" si="148"/>
        <v>1275345.76</v>
      </c>
      <c r="AE1027" s="5">
        <v>100105.9</v>
      </c>
      <c r="AF1027" s="5">
        <v>25801.95</v>
      </c>
      <c r="AG1027" s="5">
        <v>9695.2999999999993</v>
      </c>
      <c r="AH1027" s="5">
        <v>2175</v>
      </c>
      <c r="AI1027" s="5">
        <v>6400</v>
      </c>
      <c r="AJ1027">
        <v>1</v>
      </c>
      <c r="AK1027" s="5">
        <v>8282.52</v>
      </c>
      <c r="AL1027" s="5">
        <v>0</v>
      </c>
      <c r="AM1027" s="5">
        <v>37372.050000000003</v>
      </c>
      <c r="AN1027">
        <v>4</v>
      </c>
      <c r="AO1027">
        <v>3</v>
      </c>
      <c r="AP1027" t="str">
        <f t="shared" si="149"/>
        <v>Yes</v>
      </c>
      <c r="AQ1027">
        <v>1</v>
      </c>
      <c r="AR1027" s="5">
        <f t="shared" si="150"/>
        <v>1465178.48</v>
      </c>
      <c r="AS1027" s="5">
        <f t="shared" si="151"/>
        <v>535193.59999999998</v>
      </c>
      <c r="AT1027" t="s">
        <v>116</v>
      </c>
      <c r="AU1027" t="s">
        <v>6189</v>
      </c>
      <c r="AV1027" t="s">
        <v>6201</v>
      </c>
      <c r="AW1027" t="s">
        <v>6175</v>
      </c>
      <c r="AX1027" t="s">
        <v>6167</v>
      </c>
      <c r="AY1027">
        <v>62</v>
      </c>
      <c r="AZ1027">
        <v>0</v>
      </c>
      <c r="BA1027">
        <v>0</v>
      </c>
      <c r="BB1027" t="s">
        <v>6168</v>
      </c>
      <c r="BC1027">
        <v>0</v>
      </c>
      <c r="BD1027">
        <v>0</v>
      </c>
      <c r="BE1027" t="s">
        <v>6169</v>
      </c>
      <c r="BF1027" t="s">
        <v>6170</v>
      </c>
      <c r="BG1027">
        <v>1</v>
      </c>
      <c r="BH1027" t="s">
        <v>6186</v>
      </c>
      <c r="BI1027">
        <v>44</v>
      </c>
      <c r="BJ1027" t="s">
        <v>6172</v>
      </c>
      <c r="BK1027">
        <v>0</v>
      </c>
      <c r="BL1027">
        <v>71</v>
      </c>
      <c r="BM1027" s="3">
        <f t="shared" si="152"/>
        <v>0.81690140845070425</v>
      </c>
    </row>
    <row r="1028" spans="1:65">
      <c r="A1028" t="s">
        <v>1157</v>
      </c>
      <c r="B1028" s="2">
        <v>45718</v>
      </c>
      <c r="C1028" t="s">
        <v>47</v>
      </c>
      <c r="D1028" t="s">
        <v>1131</v>
      </c>
      <c r="E1028">
        <v>3</v>
      </c>
      <c r="F1028" t="s">
        <v>78</v>
      </c>
      <c r="G1028" t="s">
        <v>50</v>
      </c>
      <c r="H1028" t="s">
        <v>173</v>
      </c>
      <c r="I1028" t="s">
        <v>52</v>
      </c>
      <c r="J1028" t="s">
        <v>65</v>
      </c>
      <c r="K1028" t="s">
        <v>54</v>
      </c>
      <c r="L1028" t="s">
        <v>67</v>
      </c>
      <c r="M1028" t="s">
        <v>56</v>
      </c>
      <c r="N1028" t="s">
        <v>76</v>
      </c>
      <c r="O1028" t="s">
        <v>70</v>
      </c>
      <c r="P1028">
        <v>60</v>
      </c>
      <c r="Q1028">
        <v>60</v>
      </c>
      <c r="R1028">
        <v>56</v>
      </c>
      <c r="S1028">
        <v>2</v>
      </c>
      <c r="T1028">
        <f t="shared" si="144"/>
        <v>54</v>
      </c>
      <c r="U1028">
        <v>54</v>
      </c>
      <c r="V1028">
        <f t="shared" si="145"/>
        <v>0</v>
      </c>
      <c r="W1028" s="3">
        <f t="shared" si="146"/>
        <v>3.5714285714285712E-2</v>
      </c>
      <c r="X1028">
        <v>39</v>
      </c>
      <c r="Y1028" s="4">
        <v>3.8</v>
      </c>
      <c r="Z1028" s="4">
        <v>1.5</v>
      </c>
      <c r="AA1028" s="5">
        <v>55525.7</v>
      </c>
      <c r="AB1028" s="5">
        <f t="shared" si="147"/>
        <v>2998387.8</v>
      </c>
      <c r="AC1028" s="5">
        <v>34089.07</v>
      </c>
      <c r="AD1028" s="5">
        <f t="shared" si="148"/>
        <v>1908987.92</v>
      </c>
      <c r="AE1028" s="5">
        <v>128435.37</v>
      </c>
      <c r="AF1028" s="5">
        <v>36884.15</v>
      </c>
      <c r="AG1028" s="5">
        <v>10949.99</v>
      </c>
      <c r="AH1028" s="5">
        <v>2175</v>
      </c>
      <c r="AI1028" s="5">
        <v>9200</v>
      </c>
      <c r="AJ1028">
        <v>0</v>
      </c>
      <c r="AK1028" s="5">
        <v>0</v>
      </c>
      <c r="AL1028" s="5">
        <v>0</v>
      </c>
      <c r="AM1028" s="5">
        <v>36082.17</v>
      </c>
      <c r="AN1028">
        <v>4</v>
      </c>
      <c r="AO1028">
        <v>4</v>
      </c>
      <c r="AP1028" t="str">
        <f t="shared" si="149"/>
        <v>Yes</v>
      </c>
      <c r="AQ1028">
        <v>1</v>
      </c>
      <c r="AR1028" s="5">
        <f t="shared" si="150"/>
        <v>2132714.6</v>
      </c>
      <c r="AS1028" s="5">
        <f t="shared" si="151"/>
        <v>865673.2</v>
      </c>
      <c r="AT1028" t="s">
        <v>59</v>
      </c>
      <c r="AU1028" t="s">
        <v>6164</v>
      </c>
      <c r="AV1028" t="s">
        <v>6165</v>
      </c>
      <c r="AW1028" t="s">
        <v>6166</v>
      </c>
      <c r="AX1028" t="s">
        <v>6167</v>
      </c>
      <c r="AY1028">
        <v>66</v>
      </c>
      <c r="AZ1028">
        <v>3</v>
      </c>
      <c r="BA1028">
        <v>0</v>
      </c>
      <c r="BB1028" t="s">
        <v>6168</v>
      </c>
      <c r="BC1028">
        <v>0</v>
      </c>
      <c r="BD1028">
        <v>0</v>
      </c>
      <c r="BE1028" t="s">
        <v>6169</v>
      </c>
      <c r="BF1028" t="s">
        <v>6170</v>
      </c>
      <c r="BG1028">
        <v>1</v>
      </c>
      <c r="BH1028" t="s">
        <v>6179</v>
      </c>
      <c r="BI1028">
        <v>35</v>
      </c>
      <c r="BJ1028" t="s">
        <v>6172</v>
      </c>
      <c r="BK1028">
        <v>0</v>
      </c>
      <c r="BL1028">
        <v>65</v>
      </c>
      <c r="BM1028" s="3">
        <f t="shared" si="152"/>
        <v>0.86153846153846159</v>
      </c>
    </row>
    <row r="1029" spans="1:65">
      <c r="A1029" t="s">
        <v>1158</v>
      </c>
      <c r="B1029" s="2">
        <v>45718</v>
      </c>
      <c r="C1029" t="s">
        <v>47</v>
      </c>
      <c r="D1029" t="s">
        <v>1131</v>
      </c>
      <c r="E1029">
        <v>3</v>
      </c>
      <c r="F1029" t="s">
        <v>78</v>
      </c>
      <c r="G1029" t="s">
        <v>50</v>
      </c>
      <c r="H1029" t="s">
        <v>181</v>
      </c>
      <c r="I1029" t="s">
        <v>64</v>
      </c>
      <c r="J1029" t="s">
        <v>53</v>
      </c>
      <c r="K1029" t="s">
        <v>54</v>
      </c>
      <c r="L1029" t="s">
        <v>67</v>
      </c>
      <c r="M1029" t="s">
        <v>56</v>
      </c>
      <c r="N1029" t="s">
        <v>69</v>
      </c>
      <c r="O1029" t="s">
        <v>82</v>
      </c>
      <c r="P1029">
        <v>59</v>
      </c>
      <c r="Q1029">
        <v>63</v>
      </c>
      <c r="R1029">
        <v>59</v>
      </c>
      <c r="S1029">
        <v>2</v>
      </c>
      <c r="T1029">
        <f t="shared" si="144"/>
        <v>57</v>
      </c>
      <c r="U1029">
        <v>57</v>
      </c>
      <c r="V1029">
        <f t="shared" si="145"/>
        <v>0</v>
      </c>
      <c r="W1029" s="3">
        <f t="shared" si="146"/>
        <v>3.3898305084745763E-2</v>
      </c>
      <c r="X1029">
        <v>22</v>
      </c>
      <c r="Y1029" s="4">
        <v>3.1</v>
      </c>
      <c r="Z1029" s="4">
        <v>1.3</v>
      </c>
      <c r="AA1029" s="5">
        <v>39375.82</v>
      </c>
      <c r="AB1029" s="5">
        <f t="shared" si="147"/>
        <v>2244421.7400000002</v>
      </c>
      <c r="AC1029" s="5">
        <v>23042.71</v>
      </c>
      <c r="AD1029" s="5">
        <f t="shared" si="148"/>
        <v>1359519.89</v>
      </c>
      <c r="AE1029" s="5">
        <v>96777.34</v>
      </c>
      <c r="AF1029" s="5">
        <v>27039.74</v>
      </c>
      <c r="AG1029" s="5">
        <v>9351.66</v>
      </c>
      <c r="AH1029" s="5">
        <v>1885</v>
      </c>
      <c r="AI1029" s="5">
        <v>6400</v>
      </c>
      <c r="AJ1029">
        <v>0</v>
      </c>
      <c r="AK1029" s="5">
        <v>0</v>
      </c>
      <c r="AL1029" s="5">
        <v>0</v>
      </c>
      <c r="AM1029" s="5">
        <v>35056.29</v>
      </c>
      <c r="AN1029">
        <v>4</v>
      </c>
      <c r="AO1029">
        <v>4</v>
      </c>
      <c r="AP1029" t="str">
        <f t="shared" si="149"/>
        <v>Yes</v>
      </c>
      <c r="AQ1029">
        <v>1</v>
      </c>
      <c r="AR1029" s="5">
        <f t="shared" si="150"/>
        <v>1536029.92</v>
      </c>
      <c r="AS1029" s="5">
        <f t="shared" si="151"/>
        <v>708391.82</v>
      </c>
      <c r="AT1029" t="s">
        <v>59</v>
      </c>
      <c r="AU1029" t="s">
        <v>6164</v>
      </c>
      <c r="AV1029" t="s">
        <v>6165</v>
      </c>
      <c r="AW1029" t="s">
        <v>6166</v>
      </c>
      <c r="AX1029" t="s">
        <v>6167</v>
      </c>
      <c r="AY1029">
        <v>62</v>
      </c>
      <c r="AZ1029">
        <v>0</v>
      </c>
      <c r="BA1029">
        <v>0</v>
      </c>
      <c r="BB1029" t="s">
        <v>6168</v>
      </c>
      <c r="BC1029">
        <v>0</v>
      </c>
      <c r="BD1029">
        <v>0</v>
      </c>
      <c r="BE1029" t="s">
        <v>6169</v>
      </c>
      <c r="BF1029" t="s">
        <v>6170</v>
      </c>
      <c r="BG1029">
        <v>0</v>
      </c>
      <c r="BH1029" t="s">
        <v>6171</v>
      </c>
      <c r="BI1029">
        <v>20</v>
      </c>
      <c r="BJ1029" t="s">
        <v>6172</v>
      </c>
      <c r="BK1029">
        <v>0</v>
      </c>
      <c r="BL1029">
        <v>76</v>
      </c>
      <c r="BM1029" s="3">
        <f t="shared" si="152"/>
        <v>0.77631578947368418</v>
      </c>
    </row>
    <row r="1030" spans="1:65">
      <c r="A1030" t="s">
        <v>1159</v>
      </c>
      <c r="B1030" s="2">
        <v>45718</v>
      </c>
      <c r="C1030" t="s">
        <v>47</v>
      </c>
      <c r="D1030" t="s">
        <v>1131</v>
      </c>
      <c r="E1030">
        <v>3</v>
      </c>
      <c r="F1030" t="s">
        <v>61</v>
      </c>
      <c r="G1030" t="s">
        <v>79</v>
      </c>
      <c r="H1030" t="s">
        <v>100</v>
      </c>
      <c r="I1030" t="s">
        <v>64</v>
      </c>
      <c r="J1030" t="s">
        <v>53</v>
      </c>
      <c r="K1030" t="s">
        <v>75</v>
      </c>
      <c r="L1030" t="s">
        <v>67</v>
      </c>
      <c r="M1030" t="s">
        <v>56</v>
      </c>
      <c r="N1030" t="s">
        <v>109</v>
      </c>
      <c r="O1030" t="s">
        <v>58</v>
      </c>
      <c r="P1030">
        <v>73</v>
      </c>
      <c r="Q1030">
        <v>74</v>
      </c>
      <c r="R1030">
        <v>73</v>
      </c>
      <c r="S1030">
        <v>2</v>
      </c>
      <c r="T1030">
        <f t="shared" si="144"/>
        <v>71</v>
      </c>
      <c r="U1030">
        <v>71</v>
      </c>
      <c r="V1030">
        <f t="shared" si="145"/>
        <v>0</v>
      </c>
      <c r="W1030" s="3">
        <f t="shared" si="146"/>
        <v>2.7397260273972601E-2</v>
      </c>
      <c r="X1030">
        <v>18</v>
      </c>
      <c r="Y1030" s="4">
        <v>4.4000000000000004</v>
      </c>
      <c r="Z1030" s="4">
        <v>1</v>
      </c>
      <c r="AA1030" s="5">
        <v>35751.379999999997</v>
      </c>
      <c r="AB1030" s="5">
        <f t="shared" si="147"/>
        <v>2538347.98</v>
      </c>
      <c r="AC1030" s="5">
        <v>22831.99</v>
      </c>
      <c r="AD1030" s="5">
        <f t="shared" si="148"/>
        <v>1666735.27</v>
      </c>
      <c r="AE1030" s="5">
        <v>118736.38</v>
      </c>
      <c r="AF1030" s="5">
        <v>31079.51</v>
      </c>
      <c r="AG1030" s="5">
        <v>8526.52</v>
      </c>
      <c r="AH1030" s="5">
        <v>1450</v>
      </c>
      <c r="AI1030" s="5">
        <v>6400</v>
      </c>
      <c r="AJ1030">
        <v>0</v>
      </c>
      <c r="AK1030" s="5">
        <v>0</v>
      </c>
      <c r="AL1030" s="5">
        <v>0</v>
      </c>
      <c r="AM1030" s="5">
        <v>103729.21</v>
      </c>
      <c r="AN1030">
        <v>8</v>
      </c>
      <c r="AO1030">
        <v>8</v>
      </c>
      <c r="AP1030" t="str">
        <f t="shared" si="149"/>
        <v>Yes</v>
      </c>
      <c r="AQ1030">
        <v>1</v>
      </c>
      <c r="AR1030" s="5">
        <f t="shared" si="150"/>
        <v>1936656.89</v>
      </c>
      <c r="AS1030" s="5">
        <f t="shared" si="151"/>
        <v>601691.09</v>
      </c>
      <c r="AT1030" t="s">
        <v>59</v>
      </c>
      <c r="AU1030" t="s">
        <v>6164</v>
      </c>
      <c r="AV1030" t="s">
        <v>6165</v>
      </c>
      <c r="AW1030" t="s">
        <v>6166</v>
      </c>
      <c r="AX1030" t="s">
        <v>6167</v>
      </c>
      <c r="AY1030">
        <v>73</v>
      </c>
      <c r="AZ1030">
        <v>0</v>
      </c>
      <c r="BA1030">
        <v>0</v>
      </c>
      <c r="BB1030" t="s">
        <v>6168</v>
      </c>
      <c r="BC1030">
        <v>0</v>
      </c>
      <c r="BD1030">
        <v>0</v>
      </c>
      <c r="BE1030" t="s">
        <v>6169</v>
      </c>
      <c r="BF1030" t="s">
        <v>6170</v>
      </c>
      <c r="BG1030">
        <v>0</v>
      </c>
      <c r="BH1030" t="s">
        <v>6171</v>
      </c>
      <c r="BI1030">
        <v>12</v>
      </c>
      <c r="BJ1030" t="s">
        <v>6172</v>
      </c>
      <c r="BK1030">
        <v>0</v>
      </c>
      <c r="BL1030">
        <v>80</v>
      </c>
      <c r="BM1030" s="3">
        <f t="shared" si="152"/>
        <v>0.91249999999999998</v>
      </c>
    </row>
    <row r="1031" spans="1:65">
      <c r="A1031" t="s">
        <v>1160</v>
      </c>
      <c r="B1031" s="2">
        <v>45718</v>
      </c>
      <c r="C1031" t="s">
        <v>47</v>
      </c>
      <c r="D1031" t="s">
        <v>1131</v>
      </c>
      <c r="E1031">
        <v>3</v>
      </c>
      <c r="F1031" t="s">
        <v>72</v>
      </c>
      <c r="G1031" t="s">
        <v>50</v>
      </c>
      <c r="H1031" t="s">
        <v>119</v>
      </c>
      <c r="I1031" t="s">
        <v>52</v>
      </c>
      <c r="J1031" t="s">
        <v>81</v>
      </c>
      <c r="K1031" t="s">
        <v>75</v>
      </c>
      <c r="L1031" t="s">
        <v>67</v>
      </c>
      <c r="M1031" t="s">
        <v>68</v>
      </c>
      <c r="N1031" t="s">
        <v>94</v>
      </c>
      <c r="O1031" t="s">
        <v>82</v>
      </c>
      <c r="P1031">
        <v>36</v>
      </c>
      <c r="Q1031">
        <v>38</v>
      </c>
      <c r="R1031">
        <v>40</v>
      </c>
      <c r="S1031">
        <v>2</v>
      </c>
      <c r="T1031">
        <f t="shared" si="144"/>
        <v>38</v>
      </c>
      <c r="U1031">
        <v>36</v>
      </c>
      <c r="V1031">
        <f t="shared" si="145"/>
        <v>2</v>
      </c>
      <c r="W1031" s="3">
        <f t="shared" si="146"/>
        <v>0.05</v>
      </c>
      <c r="X1031">
        <v>29</v>
      </c>
      <c r="Y1031" s="4">
        <v>0.8</v>
      </c>
      <c r="Z1031" s="4">
        <v>1.7</v>
      </c>
      <c r="AA1031" s="5">
        <v>77363.520000000004</v>
      </c>
      <c r="AB1031" s="5">
        <f t="shared" si="147"/>
        <v>2785086.72</v>
      </c>
      <c r="AC1031" s="5">
        <v>49664.13</v>
      </c>
      <c r="AD1031" s="5">
        <f t="shared" si="148"/>
        <v>1986565.2</v>
      </c>
      <c r="AE1031" s="5">
        <v>129415.79</v>
      </c>
      <c r="AF1031" s="5">
        <v>33801.25</v>
      </c>
      <c r="AG1031" s="5">
        <v>9665.7099999999991</v>
      </c>
      <c r="AH1031" s="5">
        <v>2465</v>
      </c>
      <c r="AI1031" s="5">
        <v>13600</v>
      </c>
      <c r="AJ1031">
        <v>0</v>
      </c>
      <c r="AK1031" s="5">
        <v>0</v>
      </c>
      <c r="AL1031" s="5">
        <v>3039.01</v>
      </c>
      <c r="AM1031" s="5">
        <v>24695.94</v>
      </c>
      <c r="AN1031">
        <v>4</v>
      </c>
      <c r="AO1031">
        <v>4</v>
      </c>
      <c r="AP1031" t="str">
        <f t="shared" si="149"/>
        <v>Yes</v>
      </c>
      <c r="AQ1031">
        <v>1</v>
      </c>
      <c r="AR1031" s="5">
        <f t="shared" si="150"/>
        <v>2203247.9</v>
      </c>
      <c r="AS1031" s="5">
        <f t="shared" si="151"/>
        <v>581838.81999999995</v>
      </c>
      <c r="AT1031" t="s">
        <v>116</v>
      </c>
      <c r="AU1031" t="s">
        <v>6164</v>
      </c>
      <c r="AV1031" t="s">
        <v>6165</v>
      </c>
      <c r="AW1031" t="s">
        <v>6166</v>
      </c>
      <c r="AX1031" t="s">
        <v>6184</v>
      </c>
      <c r="AY1031">
        <v>38</v>
      </c>
      <c r="AZ1031">
        <v>0</v>
      </c>
      <c r="BA1031">
        <v>21</v>
      </c>
      <c r="BB1031" t="s">
        <v>6180</v>
      </c>
      <c r="BC1031">
        <v>0</v>
      </c>
      <c r="BD1031">
        <v>0</v>
      </c>
      <c r="BE1031" t="s">
        <v>6169</v>
      </c>
      <c r="BF1031" t="s">
        <v>6176</v>
      </c>
      <c r="BG1031">
        <v>1</v>
      </c>
      <c r="BH1031" t="s">
        <v>6186</v>
      </c>
      <c r="BI1031">
        <v>35</v>
      </c>
      <c r="BJ1031" t="s">
        <v>6172</v>
      </c>
      <c r="BK1031">
        <v>0</v>
      </c>
      <c r="BL1031">
        <v>50</v>
      </c>
      <c r="BM1031" s="3">
        <f t="shared" si="152"/>
        <v>0.8</v>
      </c>
    </row>
    <row r="1032" spans="1:65">
      <c r="A1032" t="s">
        <v>1161</v>
      </c>
      <c r="B1032" s="2">
        <v>45718</v>
      </c>
      <c r="C1032" t="s">
        <v>47</v>
      </c>
      <c r="D1032" t="s">
        <v>1131</v>
      </c>
      <c r="E1032">
        <v>3</v>
      </c>
      <c r="F1032" t="s">
        <v>61</v>
      </c>
      <c r="G1032" t="s">
        <v>62</v>
      </c>
      <c r="H1032" t="s">
        <v>96</v>
      </c>
      <c r="I1032" t="s">
        <v>74</v>
      </c>
      <c r="J1032" t="s">
        <v>65</v>
      </c>
      <c r="K1032" t="s">
        <v>66</v>
      </c>
      <c r="L1032" t="s">
        <v>87</v>
      </c>
      <c r="M1032" t="s">
        <v>56</v>
      </c>
      <c r="N1032" t="s">
        <v>94</v>
      </c>
      <c r="O1032" t="s">
        <v>82</v>
      </c>
      <c r="P1032">
        <v>50</v>
      </c>
      <c r="Q1032">
        <v>52</v>
      </c>
      <c r="R1032">
        <v>51</v>
      </c>
      <c r="S1032">
        <v>1</v>
      </c>
      <c r="T1032">
        <f t="shared" si="144"/>
        <v>50</v>
      </c>
      <c r="U1032">
        <v>50</v>
      </c>
      <c r="V1032">
        <f t="shared" si="145"/>
        <v>0</v>
      </c>
      <c r="W1032" s="3">
        <f t="shared" si="146"/>
        <v>1.9607843137254902E-2</v>
      </c>
      <c r="X1032">
        <v>18</v>
      </c>
      <c r="Y1032" s="4">
        <v>4.7</v>
      </c>
      <c r="Z1032" s="4">
        <v>1</v>
      </c>
      <c r="AA1032" s="5">
        <v>48320.59</v>
      </c>
      <c r="AB1032" s="5">
        <f t="shared" si="147"/>
        <v>2416029.5</v>
      </c>
      <c r="AC1032" s="5">
        <v>35859.35</v>
      </c>
      <c r="AD1032" s="5">
        <f t="shared" si="148"/>
        <v>1828826.85</v>
      </c>
      <c r="AE1032" s="5">
        <v>113647.09</v>
      </c>
      <c r="AF1032" s="5">
        <v>31170.639999999999</v>
      </c>
      <c r="AG1032" s="5">
        <v>8481.19</v>
      </c>
      <c r="AH1032" s="5">
        <v>1450</v>
      </c>
      <c r="AI1032" s="5">
        <v>4600</v>
      </c>
      <c r="AJ1032">
        <v>0</v>
      </c>
      <c r="AK1032" s="5">
        <v>0</v>
      </c>
      <c r="AL1032" s="5">
        <v>0</v>
      </c>
      <c r="AM1032" s="5">
        <v>32440.98</v>
      </c>
      <c r="AN1032">
        <v>4</v>
      </c>
      <c r="AO1032">
        <v>4</v>
      </c>
      <c r="AP1032" t="str">
        <f t="shared" si="149"/>
        <v>Yes</v>
      </c>
      <c r="AQ1032">
        <v>0</v>
      </c>
      <c r="AR1032" s="5">
        <f t="shared" si="150"/>
        <v>2020616.75</v>
      </c>
      <c r="AS1032" s="5">
        <f t="shared" si="151"/>
        <v>395412.75</v>
      </c>
      <c r="AT1032" t="s">
        <v>59</v>
      </c>
      <c r="AU1032" t="s">
        <v>6164</v>
      </c>
      <c r="AV1032" t="s">
        <v>6165</v>
      </c>
      <c r="AW1032" t="s">
        <v>6166</v>
      </c>
      <c r="AX1032" t="s">
        <v>6167</v>
      </c>
      <c r="AY1032">
        <v>51</v>
      </c>
      <c r="AZ1032">
        <v>0</v>
      </c>
      <c r="BA1032">
        <v>0</v>
      </c>
      <c r="BB1032" t="s">
        <v>6168</v>
      </c>
      <c r="BC1032">
        <v>0</v>
      </c>
      <c r="BD1032">
        <v>0</v>
      </c>
      <c r="BE1032" t="s">
        <v>6169</v>
      </c>
      <c r="BF1032" t="s">
        <v>6170</v>
      </c>
      <c r="BG1032">
        <v>0</v>
      </c>
      <c r="BH1032" t="s">
        <v>6171</v>
      </c>
      <c r="BI1032">
        <v>9</v>
      </c>
      <c r="BJ1032" t="s">
        <v>6172</v>
      </c>
      <c r="BK1032">
        <v>0</v>
      </c>
      <c r="BL1032">
        <v>60</v>
      </c>
      <c r="BM1032" s="3">
        <f t="shared" si="152"/>
        <v>0.85</v>
      </c>
    </row>
    <row r="1033" spans="1:65">
      <c r="A1033" t="s">
        <v>1162</v>
      </c>
      <c r="B1033" s="2">
        <v>45718</v>
      </c>
      <c r="C1033" t="s">
        <v>47</v>
      </c>
      <c r="D1033" t="s">
        <v>1131</v>
      </c>
      <c r="E1033">
        <v>3</v>
      </c>
      <c r="F1033" t="s">
        <v>78</v>
      </c>
      <c r="G1033" t="s">
        <v>62</v>
      </c>
      <c r="H1033" t="s">
        <v>91</v>
      </c>
      <c r="I1033" t="s">
        <v>52</v>
      </c>
      <c r="J1033" t="s">
        <v>53</v>
      </c>
      <c r="K1033" t="s">
        <v>75</v>
      </c>
      <c r="L1033" t="s">
        <v>67</v>
      </c>
      <c r="M1033" t="s">
        <v>68</v>
      </c>
      <c r="N1033" t="s">
        <v>94</v>
      </c>
      <c r="O1033" t="s">
        <v>58</v>
      </c>
      <c r="P1033">
        <v>65</v>
      </c>
      <c r="Q1033">
        <v>69</v>
      </c>
      <c r="R1033">
        <v>67</v>
      </c>
      <c r="S1033">
        <v>3</v>
      </c>
      <c r="T1033">
        <f t="shared" si="144"/>
        <v>64</v>
      </c>
      <c r="U1033">
        <v>62</v>
      </c>
      <c r="V1033">
        <f t="shared" si="145"/>
        <v>2</v>
      </c>
      <c r="W1033" s="3">
        <f t="shared" si="146"/>
        <v>4.4776119402985072E-2</v>
      </c>
      <c r="X1033">
        <v>39</v>
      </c>
      <c r="Y1033" s="4">
        <v>7.5</v>
      </c>
      <c r="Z1033" s="4">
        <v>1.8</v>
      </c>
      <c r="AA1033" s="5">
        <v>35738.14</v>
      </c>
      <c r="AB1033" s="5">
        <f t="shared" si="147"/>
        <v>2215764.6800000002</v>
      </c>
      <c r="AC1033" s="5">
        <v>21951.99</v>
      </c>
      <c r="AD1033" s="5">
        <f t="shared" si="148"/>
        <v>1470783.33</v>
      </c>
      <c r="AE1033" s="5">
        <v>119226.43</v>
      </c>
      <c r="AF1033" s="5">
        <v>32448.98</v>
      </c>
      <c r="AG1033" s="5">
        <v>10897.09</v>
      </c>
      <c r="AH1033" s="5">
        <v>2610</v>
      </c>
      <c r="AI1033" s="5">
        <v>9600</v>
      </c>
      <c r="AJ1033">
        <v>1</v>
      </c>
      <c r="AK1033" s="5">
        <v>9126.43</v>
      </c>
      <c r="AL1033" s="5">
        <v>1288.05</v>
      </c>
      <c r="AM1033" s="5">
        <v>46639.98</v>
      </c>
      <c r="AN1033">
        <v>4</v>
      </c>
      <c r="AO1033">
        <v>5</v>
      </c>
      <c r="AP1033" t="str">
        <f t="shared" si="149"/>
        <v>No</v>
      </c>
      <c r="AQ1033">
        <v>3</v>
      </c>
      <c r="AR1033" s="5">
        <f t="shared" si="150"/>
        <v>1702620.29</v>
      </c>
      <c r="AS1033" s="5">
        <f t="shared" si="151"/>
        <v>513144.39</v>
      </c>
      <c r="AT1033" t="s">
        <v>116</v>
      </c>
      <c r="AU1033" t="s">
        <v>6189</v>
      </c>
      <c r="AV1033" t="s">
        <v>6201</v>
      </c>
      <c r="AW1033" t="s">
        <v>6175</v>
      </c>
      <c r="AX1033" t="s">
        <v>6167</v>
      </c>
      <c r="AY1033">
        <v>65</v>
      </c>
      <c r="AZ1033">
        <v>0</v>
      </c>
      <c r="BA1033">
        <v>19</v>
      </c>
      <c r="BB1033" t="s">
        <v>6191</v>
      </c>
      <c r="BC1033">
        <v>1</v>
      </c>
      <c r="BD1033">
        <v>0</v>
      </c>
      <c r="BE1033" t="s">
        <v>6178</v>
      </c>
      <c r="BF1033" t="s">
        <v>6176</v>
      </c>
      <c r="BG1033">
        <v>0</v>
      </c>
      <c r="BH1033" t="s">
        <v>6171</v>
      </c>
      <c r="BI1033">
        <v>32</v>
      </c>
      <c r="BJ1033" t="s">
        <v>6172</v>
      </c>
      <c r="BK1033">
        <v>0</v>
      </c>
      <c r="BL1033">
        <v>77</v>
      </c>
      <c r="BM1033" s="3">
        <f t="shared" si="152"/>
        <v>0.87012987012987009</v>
      </c>
    </row>
    <row r="1034" spans="1:65">
      <c r="A1034" t="s">
        <v>1163</v>
      </c>
      <c r="B1034" s="2">
        <v>45718</v>
      </c>
      <c r="C1034" t="s">
        <v>47</v>
      </c>
      <c r="D1034" t="s">
        <v>1131</v>
      </c>
      <c r="E1034">
        <v>3</v>
      </c>
      <c r="F1034" t="s">
        <v>78</v>
      </c>
      <c r="G1034" t="s">
        <v>50</v>
      </c>
      <c r="H1034" t="s">
        <v>181</v>
      </c>
      <c r="I1034" t="s">
        <v>74</v>
      </c>
      <c r="J1034" t="s">
        <v>53</v>
      </c>
      <c r="K1034" t="s">
        <v>66</v>
      </c>
      <c r="L1034" t="s">
        <v>55</v>
      </c>
      <c r="M1034" t="s">
        <v>56</v>
      </c>
      <c r="N1034" t="s">
        <v>109</v>
      </c>
      <c r="O1034" t="s">
        <v>58</v>
      </c>
      <c r="P1034">
        <v>60</v>
      </c>
      <c r="Q1034">
        <v>60</v>
      </c>
      <c r="R1034">
        <v>57</v>
      </c>
      <c r="S1034">
        <v>1</v>
      </c>
      <c r="T1034">
        <f t="shared" si="144"/>
        <v>56</v>
      </c>
      <c r="U1034">
        <v>56</v>
      </c>
      <c r="V1034">
        <f t="shared" si="145"/>
        <v>0</v>
      </c>
      <c r="W1034" s="3">
        <f t="shared" si="146"/>
        <v>1.7543859649122806E-2</v>
      </c>
      <c r="X1034">
        <v>39</v>
      </c>
      <c r="Y1034" s="4">
        <v>6.8</v>
      </c>
      <c r="Z1034" s="4">
        <v>1.7</v>
      </c>
      <c r="AA1034" s="5">
        <v>33924.86</v>
      </c>
      <c r="AB1034" s="5">
        <f t="shared" si="147"/>
        <v>1899792.16</v>
      </c>
      <c r="AC1034" s="5">
        <v>23657.72</v>
      </c>
      <c r="AD1034" s="5">
        <f t="shared" si="148"/>
        <v>1348490.04</v>
      </c>
      <c r="AE1034" s="5">
        <v>97803.44</v>
      </c>
      <c r="AF1034" s="5">
        <v>28925.93</v>
      </c>
      <c r="AG1034" s="5">
        <v>10976.06</v>
      </c>
      <c r="AH1034" s="5">
        <v>2465</v>
      </c>
      <c r="AI1034" s="5">
        <v>3200</v>
      </c>
      <c r="AJ1034">
        <v>0</v>
      </c>
      <c r="AK1034" s="5">
        <v>0</v>
      </c>
      <c r="AL1034" s="5">
        <v>0</v>
      </c>
      <c r="AM1034" s="5">
        <v>82722.929999999993</v>
      </c>
      <c r="AN1034">
        <v>8</v>
      </c>
      <c r="AO1034">
        <v>6</v>
      </c>
      <c r="AP1034" t="str">
        <f t="shared" si="149"/>
        <v>Yes</v>
      </c>
      <c r="AQ1034">
        <v>0</v>
      </c>
      <c r="AR1034" s="5">
        <f t="shared" si="150"/>
        <v>1574583.4</v>
      </c>
      <c r="AS1034" s="5">
        <f t="shared" si="151"/>
        <v>325208.76</v>
      </c>
      <c r="AT1034" t="s">
        <v>59</v>
      </c>
      <c r="AU1034" t="s">
        <v>6164</v>
      </c>
      <c r="AV1034" t="s">
        <v>6165</v>
      </c>
      <c r="AW1034" t="s">
        <v>6166</v>
      </c>
      <c r="AX1034" t="s">
        <v>6167</v>
      </c>
      <c r="AY1034">
        <v>60</v>
      </c>
      <c r="AZ1034">
        <v>0</v>
      </c>
      <c r="BA1034">
        <v>0</v>
      </c>
      <c r="BB1034" t="s">
        <v>6168</v>
      </c>
      <c r="BC1034">
        <v>0</v>
      </c>
      <c r="BD1034">
        <v>0</v>
      </c>
      <c r="BE1034" t="s">
        <v>6169</v>
      </c>
      <c r="BF1034" t="s">
        <v>6170</v>
      </c>
      <c r="BG1034">
        <v>0</v>
      </c>
      <c r="BH1034" t="s">
        <v>6171</v>
      </c>
      <c r="BI1034">
        <v>37</v>
      </c>
      <c r="BJ1034" t="s">
        <v>6172</v>
      </c>
      <c r="BK1034">
        <v>0</v>
      </c>
      <c r="BL1034">
        <v>72</v>
      </c>
      <c r="BM1034" s="3">
        <f t="shared" si="152"/>
        <v>0.79166666666666663</v>
      </c>
    </row>
    <row r="1035" spans="1:65">
      <c r="A1035" t="s">
        <v>1164</v>
      </c>
      <c r="B1035" s="2">
        <v>45719</v>
      </c>
      <c r="C1035" t="s">
        <v>47</v>
      </c>
      <c r="D1035" t="s">
        <v>1131</v>
      </c>
      <c r="E1035">
        <v>3</v>
      </c>
      <c r="F1035" t="s">
        <v>61</v>
      </c>
      <c r="G1035" t="s">
        <v>79</v>
      </c>
      <c r="H1035" t="s">
        <v>98</v>
      </c>
      <c r="I1035" t="s">
        <v>74</v>
      </c>
      <c r="J1035" t="s">
        <v>65</v>
      </c>
      <c r="K1035" t="s">
        <v>75</v>
      </c>
      <c r="L1035" t="s">
        <v>92</v>
      </c>
      <c r="M1035" t="s">
        <v>56</v>
      </c>
      <c r="N1035" t="s">
        <v>76</v>
      </c>
      <c r="O1035" t="s">
        <v>70</v>
      </c>
      <c r="P1035">
        <v>43</v>
      </c>
      <c r="Q1035">
        <v>45</v>
      </c>
      <c r="R1035">
        <v>44</v>
      </c>
      <c r="S1035">
        <v>1</v>
      </c>
      <c r="T1035">
        <f t="shared" si="144"/>
        <v>43</v>
      </c>
      <c r="U1035">
        <v>42</v>
      </c>
      <c r="V1035">
        <f t="shared" si="145"/>
        <v>1</v>
      </c>
      <c r="W1035" s="3">
        <f t="shared" si="146"/>
        <v>2.2727272727272728E-2</v>
      </c>
      <c r="X1035">
        <v>22</v>
      </c>
      <c r="Y1035" s="4">
        <v>3.1</v>
      </c>
      <c r="Z1035" s="4">
        <v>1.7</v>
      </c>
      <c r="AA1035" s="5">
        <v>52008.57</v>
      </c>
      <c r="AB1035" s="5">
        <f t="shared" si="147"/>
        <v>2184359.94</v>
      </c>
      <c r="AC1035" s="5">
        <v>35083.599999999999</v>
      </c>
      <c r="AD1035" s="5">
        <f t="shared" si="148"/>
        <v>1543678.4</v>
      </c>
      <c r="AE1035" s="5">
        <v>97435.48</v>
      </c>
      <c r="AF1035" s="5">
        <v>26179.05</v>
      </c>
      <c r="AG1035" s="5">
        <v>8466.84</v>
      </c>
      <c r="AH1035" s="5">
        <v>2465</v>
      </c>
      <c r="AI1035" s="5">
        <v>4600</v>
      </c>
      <c r="AJ1035">
        <v>0</v>
      </c>
      <c r="AK1035" s="5">
        <v>0</v>
      </c>
      <c r="AL1035" s="5">
        <v>994.11</v>
      </c>
      <c r="AM1035" s="5">
        <v>27452.57</v>
      </c>
      <c r="AN1035">
        <v>4</v>
      </c>
      <c r="AO1035">
        <v>4</v>
      </c>
      <c r="AP1035" t="str">
        <f t="shared" si="149"/>
        <v>Yes</v>
      </c>
      <c r="AQ1035">
        <v>1</v>
      </c>
      <c r="AR1035" s="5">
        <f t="shared" si="150"/>
        <v>1711271.45</v>
      </c>
      <c r="AS1035" s="5">
        <f t="shared" si="151"/>
        <v>473088.49</v>
      </c>
      <c r="AT1035" t="s">
        <v>59</v>
      </c>
      <c r="AU1035" t="s">
        <v>6164</v>
      </c>
      <c r="AV1035" t="s">
        <v>6165</v>
      </c>
      <c r="AW1035" t="s">
        <v>6166</v>
      </c>
      <c r="AX1035" t="s">
        <v>6167</v>
      </c>
      <c r="AY1035">
        <v>45</v>
      </c>
      <c r="AZ1035">
        <v>0</v>
      </c>
      <c r="BA1035">
        <v>17</v>
      </c>
      <c r="BB1035" t="s">
        <v>6191</v>
      </c>
      <c r="BC1035">
        <v>0</v>
      </c>
      <c r="BD1035">
        <v>0</v>
      </c>
      <c r="BE1035" t="s">
        <v>6169</v>
      </c>
      <c r="BF1035" t="s">
        <v>6170</v>
      </c>
      <c r="BG1035">
        <v>0</v>
      </c>
      <c r="BH1035" t="s">
        <v>6171</v>
      </c>
      <c r="BI1035">
        <v>32</v>
      </c>
      <c r="BJ1035" t="s">
        <v>6172</v>
      </c>
      <c r="BK1035">
        <v>0</v>
      </c>
      <c r="BL1035">
        <v>65</v>
      </c>
      <c r="BM1035" s="3">
        <f t="shared" si="152"/>
        <v>0.67692307692307696</v>
      </c>
    </row>
    <row r="1036" spans="1:65">
      <c r="A1036" t="s">
        <v>1165</v>
      </c>
      <c r="B1036" s="2">
        <v>45719</v>
      </c>
      <c r="C1036" t="s">
        <v>47</v>
      </c>
      <c r="D1036" t="s">
        <v>1131</v>
      </c>
      <c r="E1036">
        <v>3</v>
      </c>
      <c r="F1036" t="s">
        <v>78</v>
      </c>
      <c r="G1036" t="s">
        <v>50</v>
      </c>
      <c r="H1036" t="s">
        <v>181</v>
      </c>
      <c r="I1036" t="s">
        <v>74</v>
      </c>
      <c r="J1036" t="s">
        <v>53</v>
      </c>
      <c r="K1036" t="s">
        <v>75</v>
      </c>
      <c r="L1036" t="s">
        <v>55</v>
      </c>
      <c r="M1036" t="s">
        <v>56</v>
      </c>
      <c r="N1036" t="s">
        <v>109</v>
      </c>
      <c r="O1036" t="s">
        <v>58</v>
      </c>
      <c r="P1036">
        <v>60</v>
      </c>
      <c r="Q1036">
        <v>61</v>
      </c>
      <c r="R1036">
        <v>57</v>
      </c>
      <c r="S1036">
        <v>2</v>
      </c>
      <c r="T1036">
        <f t="shared" si="144"/>
        <v>55</v>
      </c>
      <c r="U1036">
        <v>55</v>
      </c>
      <c r="V1036">
        <f t="shared" si="145"/>
        <v>0</v>
      </c>
      <c r="W1036" s="3">
        <f t="shared" si="146"/>
        <v>3.5087719298245612E-2</v>
      </c>
      <c r="X1036">
        <v>44</v>
      </c>
      <c r="Y1036" s="4">
        <v>4.5</v>
      </c>
      <c r="Z1036" s="4">
        <v>1.8</v>
      </c>
      <c r="AA1036" s="5">
        <v>36429.83</v>
      </c>
      <c r="AB1036" s="5">
        <f t="shared" si="147"/>
        <v>2003640.65</v>
      </c>
      <c r="AC1036" s="5">
        <v>23511.39</v>
      </c>
      <c r="AD1036" s="5">
        <f t="shared" si="148"/>
        <v>1340149.23</v>
      </c>
      <c r="AE1036" s="5">
        <v>95837.72</v>
      </c>
      <c r="AF1036" s="5">
        <v>28417.22</v>
      </c>
      <c r="AG1036" s="5">
        <v>11542.33</v>
      </c>
      <c r="AH1036" s="5">
        <v>2610</v>
      </c>
      <c r="AI1036" s="5">
        <v>6400</v>
      </c>
      <c r="AJ1036">
        <v>0</v>
      </c>
      <c r="AK1036" s="5">
        <v>0</v>
      </c>
      <c r="AL1036" s="5">
        <v>0</v>
      </c>
      <c r="AM1036" s="5">
        <v>82445.23</v>
      </c>
      <c r="AN1036">
        <v>8</v>
      </c>
      <c r="AO1036">
        <v>8</v>
      </c>
      <c r="AP1036" t="str">
        <f t="shared" si="149"/>
        <v>Yes</v>
      </c>
      <c r="AQ1036">
        <v>1</v>
      </c>
      <c r="AR1036" s="5">
        <f t="shared" si="150"/>
        <v>1567401.73</v>
      </c>
      <c r="AS1036" s="5">
        <f t="shared" si="151"/>
        <v>436238.92</v>
      </c>
      <c r="AT1036" t="s">
        <v>59</v>
      </c>
      <c r="AU1036" t="s">
        <v>6164</v>
      </c>
      <c r="AV1036" t="s">
        <v>6165</v>
      </c>
      <c r="AW1036" t="s">
        <v>6166</v>
      </c>
      <c r="AX1036" t="s">
        <v>6167</v>
      </c>
      <c r="AY1036">
        <v>60</v>
      </c>
      <c r="AZ1036">
        <v>0</v>
      </c>
      <c r="BA1036">
        <v>0</v>
      </c>
      <c r="BB1036" t="s">
        <v>6168</v>
      </c>
      <c r="BC1036">
        <v>0</v>
      </c>
      <c r="BD1036">
        <v>0</v>
      </c>
      <c r="BE1036" t="s">
        <v>6169</v>
      </c>
      <c r="BF1036" t="s">
        <v>6170</v>
      </c>
      <c r="BG1036">
        <v>1</v>
      </c>
      <c r="BH1036" t="s">
        <v>6186</v>
      </c>
      <c r="BI1036">
        <v>32</v>
      </c>
      <c r="BJ1036" t="s">
        <v>6172</v>
      </c>
      <c r="BK1036">
        <v>0</v>
      </c>
      <c r="BL1036">
        <v>75</v>
      </c>
      <c r="BM1036" s="3">
        <f t="shared" si="152"/>
        <v>0.76</v>
      </c>
    </row>
    <row r="1037" spans="1:65">
      <c r="A1037" t="s">
        <v>1166</v>
      </c>
      <c r="B1037" s="2">
        <v>45719</v>
      </c>
      <c r="C1037" t="s">
        <v>47</v>
      </c>
      <c r="D1037" t="s">
        <v>1131</v>
      </c>
      <c r="E1037">
        <v>3</v>
      </c>
      <c r="F1037" t="s">
        <v>78</v>
      </c>
      <c r="G1037" t="s">
        <v>79</v>
      </c>
      <c r="H1037" t="s">
        <v>143</v>
      </c>
      <c r="I1037" t="s">
        <v>52</v>
      </c>
      <c r="J1037" t="s">
        <v>81</v>
      </c>
      <c r="K1037" t="s">
        <v>54</v>
      </c>
      <c r="L1037" t="s">
        <v>87</v>
      </c>
      <c r="M1037" t="s">
        <v>56</v>
      </c>
      <c r="N1037" t="s">
        <v>109</v>
      </c>
      <c r="O1037" t="s">
        <v>58</v>
      </c>
      <c r="P1037">
        <v>34</v>
      </c>
      <c r="Q1037">
        <v>37</v>
      </c>
      <c r="R1037">
        <v>37</v>
      </c>
      <c r="S1037">
        <v>1</v>
      </c>
      <c r="T1037">
        <f t="shared" si="144"/>
        <v>36</v>
      </c>
      <c r="U1037">
        <v>33</v>
      </c>
      <c r="V1037">
        <f t="shared" si="145"/>
        <v>3</v>
      </c>
      <c r="W1037" s="3">
        <f t="shared" si="146"/>
        <v>2.7027027027027029E-2</v>
      </c>
      <c r="X1037">
        <v>32</v>
      </c>
      <c r="Y1037" s="4">
        <v>4.5999999999999996</v>
      </c>
      <c r="Z1037" s="4">
        <v>1.8</v>
      </c>
      <c r="AA1037" s="5">
        <v>85200.34</v>
      </c>
      <c r="AB1037" s="5">
        <f t="shared" si="147"/>
        <v>2811611.22</v>
      </c>
      <c r="AC1037" s="5">
        <v>54243.18</v>
      </c>
      <c r="AD1037" s="5">
        <f t="shared" si="148"/>
        <v>2006997.66</v>
      </c>
      <c r="AE1037" s="5">
        <v>118341.91</v>
      </c>
      <c r="AF1037" s="5">
        <v>34043.15</v>
      </c>
      <c r="AG1037" s="5">
        <v>9521.83</v>
      </c>
      <c r="AH1037" s="5">
        <v>2610</v>
      </c>
      <c r="AI1037" s="5">
        <v>6800</v>
      </c>
      <c r="AJ1037">
        <v>0</v>
      </c>
      <c r="AK1037" s="5">
        <v>0</v>
      </c>
      <c r="AL1037" s="5">
        <v>4288.71</v>
      </c>
      <c r="AM1037" s="5">
        <v>45990.49</v>
      </c>
      <c r="AN1037">
        <v>8</v>
      </c>
      <c r="AO1037">
        <v>8</v>
      </c>
      <c r="AP1037" t="str">
        <f t="shared" si="149"/>
        <v>Yes</v>
      </c>
      <c r="AQ1037">
        <v>1</v>
      </c>
      <c r="AR1037" s="5">
        <f t="shared" si="150"/>
        <v>2228593.75</v>
      </c>
      <c r="AS1037" s="5">
        <f t="shared" si="151"/>
        <v>583017.47</v>
      </c>
      <c r="AT1037" t="s">
        <v>59</v>
      </c>
      <c r="AU1037" t="s">
        <v>6164</v>
      </c>
      <c r="AV1037" t="s">
        <v>6165</v>
      </c>
      <c r="AW1037" t="s">
        <v>6166</v>
      </c>
      <c r="AX1037" t="s">
        <v>6184</v>
      </c>
      <c r="AY1037">
        <v>39</v>
      </c>
      <c r="AZ1037">
        <v>4</v>
      </c>
      <c r="BA1037">
        <v>25</v>
      </c>
      <c r="BB1037" t="s">
        <v>6185</v>
      </c>
      <c r="BC1037">
        <v>0</v>
      </c>
      <c r="BD1037">
        <v>0</v>
      </c>
      <c r="BE1037" t="s">
        <v>6169</v>
      </c>
      <c r="BF1037" t="s">
        <v>6170</v>
      </c>
      <c r="BG1037">
        <v>0</v>
      </c>
      <c r="BH1037" t="s">
        <v>6171</v>
      </c>
      <c r="BI1037">
        <v>52</v>
      </c>
      <c r="BJ1037" t="s">
        <v>6187</v>
      </c>
      <c r="BK1037">
        <v>0</v>
      </c>
      <c r="BL1037">
        <v>47</v>
      </c>
      <c r="BM1037" s="3">
        <f t="shared" si="152"/>
        <v>0.78723404255319152</v>
      </c>
    </row>
    <row r="1038" spans="1:65">
      <c r="A1038" t="s">
        <v>1167</v>
      </c>
      <c r="B1038" s="2">
        <v>45719</v>
      </c>
      <c r="C1038" t="s">
        <v>47</v>
      </c>
      <c r="D1038" t="s">
        <v>1131</v>
      </c>
      <c r="E1038">
        <v>3</v>
      </c>
      <c r="F1038" t="s">
        <v>49</v>
      </c>
      <c r="G1038" t="s">
        <v>50</v>
      </c>
      <c r="H1038" t="s">
        <v>51</v>
      </c>
      <c r="I1038" t="s">
        <v>52</v>
      </c>
      <c r="J1038" t="s">
        <v>65</v>
      </c>
      <c r="K1038" t="s">
        <v>75</v>
      </c>
      <c r="L1038" t="s">
        <v>55</v>
      </c>
      <c r="M1038" t="s">
        <v>56</v>
      </c>
      <c r="N1038" t="s">
        <v>57</v>
      </c>
      <c r="O1038" t="s">
        <v>120</v>
      </c>
      <c r="P1038">
        <v>56</v>
      </c>
      <c r="Q1038">
        <v>58</v>
      </c>
      <c r="R1038">
        <v>57</v>
      </c>
      <c r="S1038">
        <v>2</v>
      </c>
      <c r="T1038">
        <f t="shared" si="144"/>
        <v>55</v>
      </c>
      <c r="U1038">
        <v>54</v>
      </c>
      <c r="V1038">
        <f t="shared" si="145"/>
        <v>1</v>
      </c>
      <c r="W1038" s="3">
        <f t="shared" si="146"/>
        <v>3.5087719298245612E-2</v>
      </c>
      <c r="X1038">
        <v>36</v>
      </c>
      <c r="Y1038" s="4">
        <v>5.2</v>
      </c>
      <c r="Z1038" s="4">
        <v>1.6</v>
      </c>
      <c r="AA1038" s="5">
        <v>51324.02</v>
      </c>
      <c r="AB1038" s="5">
        <f t="shared" si="147"/>
        <v>2771497.08</v>
      </c>
      <c r="AC1038" s="5">
        <v>34622.76</v>
      </c>
      <c r="AD1038" s="5">
        <f t="shared" si="148"/>
        <v>1973497.32</v>
      </c>
      <c r="AE1038" s="5">
        <v>131664.21</v>
      </c>
      <c r="AF1038" s="5">
        <v>37356.57</v>
      </c>
      <c r="AG1038" s="5">
        <v>10728.6</v>
      </c>
      <c r="AH1038" s="5">
        <v>2320</v>
      </c>
      <c r="AI1038" s="5">
        <v>9200</v>
      </c>
      <c r="AJ1038">
        <v>0</v>
      </c>
      <c r="AK1038" s="5">
        <v>0</v>
      </c>
      <c r="AL1038" s="5">
        <v>967.72</v>
      </c>
      <c r="AM1038" s="5">
        <v>37870.620000000003</v>
      </c>
      <c r="AN1038">
        <v>4</v>
      </c>
      <c r="AO1038">
        <v>5</v>
      </c>
      <c r="AP1038" t="str">
        <f t="shared" si="149"/>
        <v>No</v>
      </c>
      <c r="AQ1038">
        <v>2</v>
      </c>
      <c r="AR1038" s="5">
        <f t="shared" si="150"/>
        <v>2203605.04</v>
      </c>
      <c r="AS1038" s="5">
        <f t="shared" si="151"/>
        <v>567892.04</v>
      </c>
      <c r="AT1038" t="s">
        <v>59</v>
      </c>
      <c r="AU1038" t="s">
        <v>6164</v>
      </c>
      <c r="AV1038" t="s">
        <v>6165</v>
      </c>
      <c r="AW1038" t="s">
        <v>6166</v>
      </c>
      <c r="AX1038" t="s">
        <v>6167</v>
      </c>
      <c r="AY1038">
        <v>60</v>
      </c>
      <c r="AZ1038">
        <v>2</v>
      </c>
      <c r="BA1038">
        <v>16</v>
      </c>
      <c r="BB1038" t="s">
        <v>6185</v>
      </c>
      <c r="BC1038">
        <v>1</v>
      </c>
      <c r="BD1038">
        <v>0</v>
      </c>
      <c r="BE1038" t="s">
        <v>6178</v>
      </c>
      <c r="BF1038" t="s">
        <v>6170</v>
      </c>
      <c r="BG1038">
        <v>0</v>
      </c>
      <c r="BH1038" t="s">
        <v>6171</v>
      </c>
      <c r="BI1038">
        <v>51</v>
      </c>
      <c r="BJ1038" t="s">
        <v>6187</v>
      </c>
      <c r="BK1038">
        <v>0</v>
      </c>
      <c r="BL1038">
        <v>64</v>
      </c>
      <c r="BM1038" s="3">
        <f t="shared" si="152"/>
        <v>0.890625</v>
      </c>
    </row>
    <row r="1039" spans="1:65">
      <c r="A1039" t="s">
        <v>1168</v>
      </c>
      <c r="B1039" s="2">
        <v>45719</v>
      </c>
      <c r="C1039" t="s">
        <v>47</v>
      </c>
      <c r="D1039" t="s">
        <v>1131</v>
      </c>
      <c r="E1039">
        <v>3</v>
      </c>
      <c r="F1039" t="s">
        <v>61</v>
      </c>
      <c r="G1039" t="s">
        <v>50</v>
      </c>
      <c r="H1039" t="s">
        <v>170</v>
      </c>
      <c r="I1039" t="s">
        <v>64</v>
      </c>
      <c r="J1039" t="s">
        <v>53</v>
      </c>
      <c r="K1039" t="s">
        <v>66</v>
      </c>
      <c r="L1039" t="s">
        <v>92</v>
      </c>
      <c r="M1039" t="s">
        <v>56</v>
      </c>
      <c r="N1039" t="s">
        <v>69</v>
      </c>
      <c r="O1039" t="s">
        <v>58</v>
      </c>
      <c r="P1039">
        <v>66</v>
      </c>
      <c r="Q1039">
        <v>66</v>
      </c>
      <c r="R1039">
        <v>65</v>
      </c>
      <c r="S1039">
        <v>1</v>
      </c>
      <c r="T1039">
        <f t="shared" si="144"/>
        <v>64</v>
      </c>
      <c r="U1039">
        <v>64</v>
      </c>
      <c r="V1039">
        <f t="shared" si="145"/>
        <v>0</v>
      </c>
      <c r="W1039" s="3">
        <f t="shared" si="146"/>
        <v>1.5384615384615385E-2</v>
      </c>
      <c r="X1039">
        <v>25</v>
      </c>
      <c r="Y1039" s="4">
        <v>2.1</v>
      </c>
      <c r="Z1039" s="4">
        <v>1.2</v>
      </c>
      <c r="AA1039" s="5">
        <v>33410.94</v>
      </c>
      <c r="AB1039" s="5">
        <f t="shared" si="147"/>
        <v>2138300.16</v>
      </c>
      <c r="AC1039" s="5">
        <v>23765.46</v>
      </c>
      <c r="AD1039" s="5">
        <f t="shared" si="148"/>
        <v>1544754.9</v>
      </c>
      <c r="AE1039" s="5">
        <v>107152.8</v>
      </c>
      <c r="AF1039" s="5">
        <v>29346.35</v>
      </c>
      <c r="AG1039" s="5">
        <v>9750.4</v>
      </c>
      <c r="AH1039" s="5">
        <v>1740</v>
      </c>
      <c r="AI1039" s="5">
        <v>3200</v>
      </c>
      <c r="AJ1039">
        <v>0</v>
      </c>
      <c r="AK1039" s="5">
        <v>0</v>
      </c>
      <c r="AL1039" s="5">
        <v>0</v>
      </c>
      <c r="AM1039" s="5">
        <v>42996.13</v>
      </c>
      <c r="AN1039">
        <v>4</v>
      </c>
      <c r="AO1039">
        <v>4</v>
      </c>
      <c r="AP1039" t="str">
        <f t="shared" si="149"/>
        <v>Yes</v>
      </c>
      <c r="AQ1039">
        <v>1</v>
      </c>
      <c r="AR1039" s="5">
        <f t="shared" si="150"/>
        <v>1738940.58</v>
      </c>
      <c r="AS1039" s="5">
        <f t="shared" si="151"/>
        <v>399359.58</v>
      </c>
      <c r="AT1039" t="s">
        <v>59</v>
      </c>
      <c r="AU1039" t="s">
        <v>6164</v>
      </c>
      <c r="AV1039" t="s">
        <v>6165</v>
      </c>
      <c r="AW1039" t="s">
        <v>6166</v>
      </c>
      <c r="AX1039" t="s">
        <v>6167</v>
      </c>
      <c r="AY1039">
        <v>66</v>
      </c>
      <c r="AZ1039">
        <v>0</v>
      </c>
      <c r="BA1039">
        <v>0</v>
      </c>
      <c r="BB1039" t="s">
        <v>6168</v>
      </c>
      <c r="BC1039">
        <v>0</v>
      </c>
      <c r="BD1039">
        <v>0</v>
      </c>
      <c r="BE1039" t="s">
        <v>6169</v>
      </c>
      <c r="BF1039" t="s">
        <v>6170</v>
      </c>
      <c r="BG1039">
        <v>0</v>
      </c>
      <c r="BH1039" t="s">
        <v>6171</v>
      </c>
      <c r="BI1039">
        <v>53</v>
      </c>
      <c r="BJ1039" t="s">
        <v>6187</v>
      </c>
      <c r="BK1039">
        <v>0</v>
      </c>
      <c r="BL1039">
        <v>76</v>
      </c>
      <c r="BM1039" s="3">
        <f t="shared" si="152"/>
        <v>0.85526315789473684</v>
      </c>
    </row>
    <row r="1040" spans="1:65">
      <c r="A1040" t="s">
        <v>1169</v>
      </c>
      <c r="B1040" s="2">
        <v>45719</v>
      </c>
      <c r="C1040" t="s">
        <v>47</v>
      </c>
      <c r="D1040" t="s">
        <v>1131</v>
      </c>
      <c r="E1040">
        <v>3</v>
      </c>
      <c r="F1040" t="s">
        <v>78</v>
      </c>
      <c r="G1040" t="s">
        <v>62</v>
      </c>
      <c r="H1040" t="s">
        <v>91</v>
      </c>
      <c r="I1040" t="s">
        <v>74</v>
      </c>
      <c r="J1040" t="s">
        <v>81</v>
      </c>
      <c r="K1040" t="s">
        <v>54</v>
      </c>
      <c r="L1040" t="s">
        <v>87</v>
      </c>
      <c r="M1040" t="s">
        <v>56</v>
      </c>
      <c r="N1040" t="s">
        <v>109</v>
      </c>
      <c r="O1040" t="s">
        <v>58</v>
      </c>
      <c r="P1040">
        <v>38</v>
      </c>
      <c r="Q1040">
        <v>39</v>
      </c>
      <c r="R1040">
        <v>37</v>
      </c>
      <c r="S1040">
        <v>1</v>
      </c>
      <c r="T1040">
        <f t="shared" si="144"/>
        <v>36</v>
      </c>
      <c r="U1040">
        <v>36</v>
      </c>
      <c r="V1040">
        <f t="shared" si="145"/>
        <v>0</v>
      </c>
      <c r="W1040" s="3">
        <f t="shared" si="146"/>
        <v>2.7027027027027029E-2</v>
      </c>
      <c r="X1040">
        <v>31</v>
      </c>
      <c r="Y1040" s="4">
        <v>6.9</v>
      </c>
      <c r="Z1040" s="4">
        <v>1.6</v>
      </c>
      <c r="AA1040" s="5">
        <v>84552.3</v>
      </c>
      <c r="AB1040" s="5">
        <f t="shared" si="147"/>
        <v>3043882.8</v>
      </c>
      <c r="AC1040" s="5">
        <v>54356.31</v>
      </c>
      <c r="AD1040" s="5">
        <f t="shared" si="148"/>
        <v>2011183.47</v>
      </c>
      <c r="AE1040" s="5">
        <v>114306.16</v>
      </c>
      <c r="AF1040" s="5">
        <v>33795.230000000003</v>
      </c>
      <c r="AG1040" s="5">
        <v>9282.5400000000009</v>
      </c>
      <c r="AH1040" s="5">
        <v>2320</v>
      </c>
      <c r="AI1040" s="5">
        <v>6800</v>
      </c>
      <c r="AJ1040">
        <v>0</v>
      </c>
      <c r="AK1040" s="5">
        <v>0</v>
      </c>
      <c r="AL1040" s="5">
        <v>0</v>
      </c>
      <c r="AM1040" s="5">
        <v>55460.75</v>
      </c>
      <c r="AN1040">
        <v>8</v>
      </c>
      <c r="AO1040">
        <v>9</v>
      </c>
      <c r="AP1040" t="str">
        <f t="shared" si="149"/>
        <v>No</v>
      </c>
      <c r="AQ1040">
        <v>2</v>
      </c>
      <c r="AR1040" s="5">
        <f t="shared" si="150"/>
        <v>2233148.15</v>
      </c>
      <c r="AS1040" s="5">
        <f t="shared" si="151"/>
        <v>810734.65</v>
      </c>
      <c r="AT1040" t="s">
        <v>59</v>
      </c>
      <c r="AU1040" t="s">
        <v>6164</v>
      </c>
      <c r="AV1040" t="s">
        <v>6165</v>
      </c>
      <c r="AW1040" t="s">
        <v>6166</v>
      </c>
      <c r="AX1040" t="s">
        <v>6167</v>
      </c>
      <c r="AY1040">
        <v>38</v>
      </c>
      <c r="AZ1040">
        <v>0</v>
      </c>
      <c r="BA1040">
        <v>0</v>
      </c>
      <c r="BB1040" t="s">
        <v>6168</v>
      </c>
      <c r="BC1040">
        <v>0</v>
      </c>
      <c r="BD1040">
        <v>1</v>
      </c>
      <c r="BE1040" t="s">
        <v>6196</v>
      </c>
      <c r="BF1040" t="s">
        <v>6170</v>
      </c>
      <c r="BG1040">
        <v>1</v>
      </c>
      <c r="BH1040" t="s">
        <v>6186</v>
      </c>
      <c r="BI1040">
        <v>59</v>
      </c>
      <c r="BJ1040" t="s">
        <v>6187</v>
      </c>
      <c r="BK1040">
        <v>0</v>
      </c>
      <c r="BL1040">
        <v>47</v>
      </c>
      <c r="BM1040" s="3">
        <f t="shared" si="152"/>
        <v>0.78723404255319152</v>
      </c>
    </row>
    <row r="1041" spans="1:65">
      <c r="A1041" t="s">
        <v>1170</v>
      </c>
      <c r="B1041" s="2">
        <v>45719</v>
      </c>
      <c r="C1041" t="s">
        <v>47</v>
      </c>
      <c r="D1041" t="s">
        <v>1131</v>
      </c>
      <c r="E1041">
        <v>3</v>
      </c>
      <c r="F1041" t="s">
        <v>78</v>
      </c>
      <c r="G1041" t="s">
        <v>50</v>
      </c>
      <c r="H1041" t="s">
        <v>185</v>
      </c>
      <c r="I1041" t="s">
        <v>52</v>
      </c>
      <c r="J1041" t="s">
        <v>53</v>
      </c>
      <c r="K1041" t="s">
        <v>75</v>
      </c>
      <c r="L1041" t="s">
        <v>87</v>
      </c>
      <c r="M1041" t="s">
        <v>56</v>
      </c>
      <c r="N1041" t="s">
        <v>69</v>
      </c>
      <c r="O1041" t="s">
        <v>70</v>
      </c>
      <c r="P1041">
        <v>69</v>
      </c>
      <c r="Q1041">
        <v>70</v>
      </c>
      <c r="R1041">
        <v>66</v>
      </c>
      <c r="S1041">
        <v>2</v>
      </c>
      <c r="T1041">
        <f t="shared" si="144"/>
        <v>64</v>
      </c>
      <c r="U1041">
        <v>64</v>
      </c>
      <c r="V1041">
        <f t="shared" si="145"/>
        <v>0</v>
      </c>
      <c r="W1041" s="3">
        <f t="shared" si="146"/>
        <v>3.0303030303030304E-2</v>
      </c>
      <c r="X1041">
        <v>39</v>
      </c>
      <c r="Y1041" s="4">
        <v>7.9</v>
      </c>
      <c r="Z1041" s="4">
        <v>1.7</v>
      </c>
      <c r="AA1041" s="5">
        <v>36386.550000000003</v>
      </c>
      <c r="AB1041" s="5">
        <f t="shared" si="147"/>
        <v>2328739.2000000002</v>
      </c>
      <c r="AC1041" s="5">
        <v>24065.62</v>
      </c>
      <c r="AD1041" s="5">
        <f t="shared" si="148"/>
        <v>1588330.92</v>
      </c>
      <c r="AE1041" s="5">
        <v>117493.52</v>
      </c>
      <c r="AF1041" s="5">
        <v>30987.119999999999</v>
      </c>
      <c r="AG1041" s="5">
        <v>10475.620000000001</v>
      </c>
      <c r="AH1041" s="5">
        <v>2465</v>
      </c>
      <c r="AI1041" s="5">
        <v>6400</v>
      </c>
      <c r="AJ1041">
        <v>0</v>
      </c>
      <c r="AK1041" s="5">
        <v>0</v>
      </c>
      <c r="AL1041" s="5">
        <v>0</v>
      </c>
      <c r="AM1041" s="5">
        <v>43459.61</v>
      </c>
      <c r="AN1041">
        <v>4</v>
      </c>
      <c r="AO1041">
        <v>4</v>
      </c>
      <c r="AP1041" t="str">
        <f t="shared" si="149"/>
        <v>Yes</v>
      </c>
      <c r="AQ1041">
        <v>1</v>
      </c>
      <c r="AR1041" s="5">
        <f t="shared" si="150"/>
        <v>1799611.79</v>
      </c>
      <c r="AS1041" s="5">
        <f t="shared" si="151"/>
        <v>529127.41</v>
      </c>
      <c r="AT1041" t="s">
        <v>59</v>
      </c>
      <c r="AU1041" t="s">
        <v>6164</v>
      </c>
      <c r="AV1041" t="s">
        <v>6165</v>
      </c>
      <c r="AW1041" t="s">
        <v>6166</v>
      </c>
      <c r="AX1041" t="s">
        <v>6167</v>
      </c>
      <c r="AY1041">
        <v>72</v>
      </c>
      <c r="AZ1041">
        <v>0</v>
      </c>
      <c r="BA1041">
        <v>0</v>
      </c>
      <c r="BB1041" t="s">
        <v>6168</v>
      </c>
      <c r="BC1041">
        <v>0</v>
      </c>
      <c r="BD1041">
        <v>0</v>
      </c>
      <c r="BE1041" t="s">
        <v>6169</v>
      </c>
      <c r="BF1041" t="s">
        <v>6170</v>
      </c>
      <c r="BG1041">
        <v>0</v>
      </c>
      <c r="BH1041" t="s">
        <v>6171</v>
      </c>
      <c r="BI1041">
        <v>45</v>
      </c>
      <c r="BJ1041" t="s">
        <v>6172</v>
      </c>
      <c r="BK1041">
        <v>0</v>
      </c>
      <c r="BL1041">
        <v>75</v>
      </c>
      <c r="BM1041" s="3">
        <f t="shared" si="152"/>
        <v>0.88</v>
      </c>
    </row>
    <row r="1042" spans="1:65">
      <c r="A1042" t="s">
        <v>1171</v>
      </c>
      <c r="B1042" s="2">
        <v>45719</v>
      </c>
      <c r="C1042" t="s">
        <v>47</v>
      </c>
      <c r="D1042" t="s">
        <v>1131</v>
      </c>
      <c r="E1042">
        <v>3</v>
      </c>
      <c r="F1042" t="s">
        <v>78</v>
      </c>
      <c r="G1042" t="s">
        <v>79</v>
      </c>
      <c r="H1042" t="s">
        <v>113</v>
      </c>
      <c r="I1042" t="s">
        <v>52</v>
      </c>
      <c r="J1042" t="s">
        <v>53</v>
      </c>
      <c r="K1042" t="s">
        <v>75</v>
      </c>
      <c r="L1042" t="s">
        <v>87</v>
      </c>
      <c r="M1042" t="s">
        <v>68</v>
      </c>
      <c r="N1042" t="s">
        <v>109</v>
      </c>
      <c r="O1042" t="s">
        <v>70</v>
      </c>
      <c r="P1042">
        <v>56</v>
      </c>
      <c r="Q1042">
        <v>58</v>
      </c>
      <c r="R1042">
        <v>56</v>
      </c>
      <c r="S1042">
        <v>2</v>
      </c>
      <c r="T1042">
        <f t="shared" si="144"/>
        <v>54</v>
      </c>
      <c r="U1042">
        <v>54</v>
      </c>
      <c r="V1042">
        <f t="shared" si="145"/>
        <v>0</v>
      </c>
      <c r="W1042" s="3">
        <f t="shared" si="146"/>
        <v>3.5714285714285712E-2</v>
      </c>
      <c r="X1042">
        <v>28</v>
      </c>
      <c r="Y1042" s="4">
        <v>3.5</v>
      </c>
      <c r="Z1042" s="4">
        <v>1.4</v>
      </c>
      <c r="AA1042" s="5">
        <v>36161.050000000003</v>
      </c>
      <c r="AB1042" s="5">
        <f t="shared" si="147"/>
        <v>1952696.7</v>
      </c>
      <c r="AC1042" s="5">
        <v>22988.240000000002</v>
      </c>
      <c r="AD1042" s="5">
        <f t="shared" si="148"/>
        <v>1287341.44</v>
      </c>
      <c r="AE1042" s="5">
        <v>100266.13</v>
      </c>
      <c r="AF1042" s="5">
        <v>26917.83</v>
      </c>
      <c r="AG1042" s="5">
        <v>10030.85</v>
      </c>
      <c r="AH1042" s="5">
        <v>2030</v>
      </c>
      <c r="AI1042" s="5">
        <v>6400</v>
      </c>
      <c r="AJ1042">
        <v>1</v>
      </c>
      <c r="AK1042" s="5">
        <v>8482.2099999999991</v>
      </c>
      <c r="AL1042" s="5">
        <v>0</v>
      </c>
      <c r="AM1042" s="5">
        <v>81728.05</v>
      </c>
      <c r="AN1042">
        <v>8</v>
      </c>
      <c r="AO1042">
        <v>8</v>
      </c>
      <c r="AP1042" t="str">
        <f t="shared" si="149"/>
        <v>Yes</v>
      </c>
      <c r="AQ1042">
        <v>1</v>
      </c>
      <c r="AR1042" s="5">
        <f t="shared" si="150"/>
        <v>1523196.51</v>
      </c>
      <c r="AS1042" s="5">
        <f t="shared" si="151"/>
        <v>429500.19</v>
      </c>
      <c r="AT1042" t="s">
        <v>116</v>
      </c>
      <c r="AU1042" t="s">
        <v>6194</v>
      </c>
      <c r="AV1042" t="s">
        <v>6195</v>
      </c>
      <c r="AW1042" t="s">
        <v>6183</v>
      </c>
      <c r="AX1042" t="s">
        <v>6167</v>
      </c>
      <c r="AY1042">
        <v>62</v>
      </c>
      <c r="AZ1042">
        <v>4</v>
      </c>
      <c r="BA1042">
        <v>0</v>
      </c>
      <c r="BB1042" t="s">
        <v>6168</v>
      </c>
      <c r="BC1042">
        <v>0</v>
      </c>
      <c r="BD1042">
        <v>0</v>
      </c>
      <c r="BE1042" t="s">
        <v>6169</v>
      </c>
      <c r="BF1042" t="s">
        <v>6170</v>
      </c>
      <c r="BG1042">
        <v>1</v>
      </c>
      <c r="BH1042" t="s">
        <v>6179</v>
      </c>
      <c r="BI1042">
        <v>28</v>
      </c>
      <c r="BJ1042" t="s">
        <v>6172</v>
      </c>
      <c r="BK1042">
        <v>0</v>
      </c>
      <c r="BL1042">
        <v>73</v>
      </c>
      <c r="BM1042" s="3">
        <f t="shared" si="152"/>
        <v>0.76712328767123283</v>
      </c>
    </row>
    <row r="1043" spans="1:65">
      <c r="A1043" t="s">
        <v>1172</v>
      </c>
      <c r="B1043" s="2">
        <v>45719</v>
      </c>
      <c r="C1043" t="s">
        <v>47</v>
      </c>
      <c r="D1043" t="s">
        <v>1131</v>
      </c>
      <c r="E1043">
        <v>3</v>
      </c>
      <c r="F1043" t="s">
        <v>72</v>
      </c>
      <c r="G1043" t="s">
        <v>62</v>
      </c>
      <c r="H1043" t="s">
        <v>220</v>
      </c>
      <c r="I1043" t="s">
        <v>52</v>
      </c>
      <c r="J1043" t="s">
        <v>65</v>
      </c>
      <c r="K1043" t="s">
        <v>54</v>
      </c>
      <c r="L1043" t="s">
        <v>55</v>
      </c>
      <c r="M1043" t="s">
        <v>56</v>
      </c>
      <c r="N1043" t="s">
        <v>69</v>
      </c>
      <c r="O1043" t="s">
        <v>70</v>
      </c>
      <c r="P1043">
        <v>48</v>
      </c>
      <c r="Q1043">
        <v>49</v>
      </c>
      <c r="R1043">
        <v>49</v>
      </c>
      <c r="S1043">
        <v>1</v>
      </c>
      <c r="T1043">
        <f t="shared" si="144"/>
        <v>48</v>
      </c>
      <c r="U1043">
        <v>46</v>
      </c>
      <c r="V1043">
        <f t="shared" si="145"/>
        <v>2</v>
      </c>
      <c r="W1043" s="3">
        <f t="shared" si="146"/>
        <v>2.0408163265306121E-2</v>
      </c>
      <c r="X1043">
        <v>24</v>
      </c>
      <c r="Y1043" s="4">
        <v>9.5</v>
      </c>
      <c r="Z1043" s="4">
        <v>2.5</v>
      </c>
      <c r="AA1043" s="5">
        <v>56374.79</v>
      </c>
      <c r="AB1043" s="5">
        <f t="shared" si="147"/>
        <v>2593240.34</v>
      </c>
      <c r="AC1043" s="5">
        <v>35020.230000000003</v>
      </c>
      <c r="AD1043" s="5">
        <f t="shared" si="148"/>
        <v>1715991.27</v>
      </c>
      <c r="AE1043" s="5">
        <v>114615.35</v>
      </c>
      <c r="AF1043" s="5">
        <v>29293.85</v>
      </c>
      <c r="AG1043" s="5">
        <v>8689.5</v>
      </c>
      <c r="AH1043" s="5">
        <v>3625</v>
      </c>
      <c r="AI1043" s="5">
        <v>4600</v>
      </c>
      <c r="AJ1043">
        <v>0</v>
      </c>
      <c r="AK1043" s="5">
        <v>0</v>
      </c>
      <c r="AL1043" s="5">
        <v>2048.6</v>
      </c>
      <c r="AM1043" s="5">
        <v>28528.81</v>
      </c>
      <c r="AN1043">
        <v>4</v>
      </c>
      <c r="AO1043">
        <v>3</v>
      </c>
      <c r="AP1043" t="str">
        <f t="shared" si="149"/>
        <v>Yes</v>
      </c>
      <c r="AQ1043">
        <v>1</v>
      </c>
      <c r="AR1043" s="5">
        <f t="shared" si="150"/>
        <v>1907392.38</v>
      </c>
      <c r="AS1043" s="5">
        <f t="shared" si="151"/>
        <v>685847.96</v>
      </c>
      <c r="AT1043" t="s">
        <v>59</v>
      </c>
      <c r="AU1043" t="s">
        <v>6164</v>
      </c>
      <c r="AV1043" t="s">
        <v>6165</v>
      </c>
      <c r="AW1043" t="s">
        <v>6166</v>
      </c>
      <c r="AX1043" t="s">
        <v>6177</v>
      </c>
      <c r="AY1043">
        <v>49</v>
      </c>
      <c r="AZ1043">
        <v>0</v>
      </c>
      <c r="BA1043">
        <v>21</v>
      </c>
      <c r="BB1043" t="s">
        <v>6198</v>
      </c>
      <c r="BC1043">
        <v>0</v>
      </c>
      <c r="BD1043">
        <v>0</v>
      </c>
      <c r="BE1043" t="s">
        <v>6169</v>
      </c>
      <c r="BF1043" t="s">
        <v>6170</v>
      </c>
      <c r="BG1043">
        <v>1</v>
      </c>
      <c r="BH1043" t="s">
        <v>6186</v>
      </c>
      <c r="BI1043">
        <v>54</v>
      </c>
      <c r="BJ1043" t="s">
        <v>6187</v>
      </c>
      <c r="BK1043">
        <v>0</v>
      </c>
      <c r="BL1043">
        <v>61</v>
      </c>
      <c r="BM1043" s="3">
        <f t="shared" si="152"/>
        <v>0.80327868852459017</v>
      </c>
    </row>
    <row r="1044" spans="1:65">
      <c r="A1044" t="s">
        <v>1173</v>
      </c>
      <c r="B1044" s="2">
        <v>45719</v>
      </c>
      <c r="C1044" t="s">
        <v>47</v>
      </c>
      <c r="D1044" t="s">
        <v>1131</v>
      </c>
      <c r="E1044">
        <v>3</v>
      </c>
      <c r="F1044" t="s">
        <v>78</v>
      </c>
      <c r="G1044" t="s">
        <v>50</v>
      </c>
      <c r="H1044" t="s">
        <v>181</v>
      </c>
      <c r="I1044" t="s">
        <v>74</v>
      </c>
      <c r="J1044" t="s">
        <v>65</v>
      </c>
      <c r="K1044" t="s">
        <v>75</v>
      </c>
      <c r="L1044" t="s">
        <v>92</v>
      </c>
      <c r="M1044" t="s">
        <v>56</v>
      </c>
      <c r="N1044" t="s">
        <v>109</v>
      </c>
      <c r="O1044" t="s">
        <v>120</v>
      </c>
      <c r="P1044">
        <v>43</v>
      </c>
      <c r="Q1044">
        <v>45</v>
      </c>
      <c r="R1044">
        <v>44</v>
      </c>
      <c r="S1044">
        <v>1</v>
      </c>
      <c r="T1044">
        <f t="shared" si="144"/>
        <v>43</v>
      </c>
      <c r="U1044">
        <v>42</v>
      </c>
      <c r="V1044">
        <f t="shared" si="145"/>
        <v>1</v>
      </c>
      <c r="W1044" s="3">
        <f t="shared" si="146"/>
        <v>2.2727272727272728E-2</v>
      </c>
      <c r="X1044">
        <v>39</v>
      </c>
      <c r="Y1044" s="4">
        <v>8.6999999999999993</v>
      </c>
      <c r="Z1044" s="4">
        <v>2</v>
      </c>
      <c r="AA1044" s="5">
        <v>52630.52</v>
      </c>
      <c r="AB1044" s="5">
        <f t="shared" si="147"/>
        <v>2210481.84</v>
      </c>
      <c r="AC1044" s="5">
        <v>34981.199999999997</v>
      </c>
      <c r="AD1044" s="5">
        <f t="shared" si="148"/>
        <v>1539172.8</v>
      </c>
      <c r="AE1044" s="5">
        <v>97741.64</v>
      </c>
      <c r="AF1044" s="5">
        <v>30569.86</v>
      </c>
      <c r="AG1044" s="5">
        <v>11270.04</v>
      </c>
      <c r="AH1044" s="5">
        <v>2900</v>
      </c>
      <c r="AI1044" s="5">
        <v>4600</v>
      </c>
      <c r="AJ1044">
        <v>0</v>
      </c>
      <c r="AK1044" s="5">
        <v>0</v>
      </c>
      <c r="AL1044" s="5">
        <v>990.54</v>
      </c>
      <c r="AM1044" s="5">
        <v>57319.7</v>
      </c>
      <c r="AN1044">
        <v>8</v>
      </c>
      <c r="AO1044">
        <v>8</v>
      </c>
      <c r="AP1044" t="str">
        <f t="shared" si="149"/>
        <v>Yes</v>
      </c>
      <c r="AQ1044">
        <v>1</v>
      </c>
      <c r="AR1044" s="5">
        <f t="shared" si="150"/>
        <v>1744564.58</v>
      </c>
      <c r="AS1044" s="5">
        <f t="shared" si="151"/>
        <v>465917.26</v>
      </c>
      <c r="AT1044" t="s">
        <v>59</v>
      </c>
      <c r="AU1044" t="s">
        <v>6164</v>
      </c>
      <c r="AV1044" t="s">
        <v>6165</v>
      </c>
      <c r="AW1044" t="s">
        <v>6166</v>
      </c>
      <c r="AX1044" t="s">
        <v>6177</v>
      </c>
      <c r="AY1044">
        <v>49</v>
      </c>
      <c r="AZ1044">
        <v>3</v>
      </c>
      <c r="BA1044">
        <v>13</v>
      </c>
      <c r="BB1044" t="s">
        <v>6185</v>
      </c>
      <c r="BC1044">
        <v>0</v>
      </c>
      <c r="BD1044">
        <v>0</v>
      </c>
      <c r="BE1044" t="s">
        <v>6169</v>
      </c>
      <c r="BF1044" t="s">
        <v>6170</v>
      </c>
      <c r="BG1044">
        <v>1</v>
      </c>
      <c r="BH1044" t="s">
        <v>6179</v>
      </c>
      <c r="BI1044">
        <v>26</v>
      </c>
      <c r="BJ1044" t="s">
        <v>6172</v>
      </c>
      <c r="BK1044">
        <v>0</v>
      </c>
      <c r="BL1044">
        <v>64</v>
      </c>
      <c r="BM1044" s="3">
        <f t="shared" si="152"/>
        <v>0.6875</v>
      </c>
    </row>
    <row r="1045" spans="1:65">
      <c r="A1045" t="s">
        <v>1174</v>
      </c>
      <c r="B1045" s="2">
        <v>45719</v>
      </c>
      <c r="C1045" t="s">
        <v>47</v>
      </c>
      <c r="D1045" t="s">
        <v>1131</v>
      </c>
      <c r="E1045">
        <v>3</v>
      </c>
      <c r="F1045" t="s">
        <v>78</v>
      </c>
      <c r="G1045" t="s">
        <v>62</v>
      </c>
      <c r="H1045" t="s">
        <v>168</v>
      </c>
      <c r="I1045" t="s">
        <v>74</v>
      </c>
      <c r="J1045" t="s">
        <v>81</v>
      </c>
      <c r="K1045" t="s">
        <v>66</v>
      </c>
      <c r="L1045" t="s">
        <v>92</v>
      </c>
      <c r="M1045" t="s">
        <v>68</v>
      </c>
      <c r="N1045" t="s">
        <v>76</v>
      </c>
      <c r="O1045" t="s">
        <v>70</v>
      </c>
      <c r="P1045">
        <v>33</v>
      </c>
      <c r="Q1045">
        <v>33</v>
      </c>
      <c r="R1045">
        <v>31</v>
      </c>
      <c r="S1045">
        <v>1</v>
      </c>
      <c r="T1045">
        <f t="shared" si="144"/>
        <v>30</v>
      </c>
      <c r="U1045">
        <v>30</v>
      </c>
      <c r="V1045">
        <f t="shared" si="145"/>
        <v>0</v>
      </c>
      <c r="W1045" s="3">
        <f t="shared" si="146"/>
        <v>3.2258064516129031E-2</v>
      </c>
      <c r="X1045">
        <v>15</v>
      </c>
      <c r="Y1045" s="4">
        <v>0.1</v>
      </c>
      <c r="Z1045" s="4">
        <v>0.5</v>
      </c>
      <c r="AA1045" s="5">
        <v>74035.28</v>
      </c>
      <c r="AB1045" s="5">
        <f t="shared" si="147"/>
        <v>2221058.4</v>
      </c>
      <c r="AC1045" s="5">
        <v>51270.28</v>
      </c>
      <c r="AD1045" s="5">
        <f t="shared" si="148"/>
        <v>1589378.68</v>
      </c>
      <c r="AE1045" s="5">
        <v>95830.12</v>
      </c>
      <c r="AF1045" s="5">
        <v>28727.55</v>
      </c>
      <c r="AG1045" s="5">
        <v>8022.81</v>
      </c>
      <c r="AH1045" s="5">
        <v>725</v>
      </c>
      <c r="AI1045" s="5">
        <v>6800</v>
      </c>
      <c r="AJ1045">
        <v>0</v>
      </c>
      <c r="AK1045" s="5">
        <v>0</v>
      </c>
      <c r="AL1045" s="5">
        <v>0</v>
      </c>
      <c r="AM1045" s="5">
        <v>22414.92</v>
      </c>
      <c r="AN1045">
        <v>4</v>
      </c>
      <c r="AO1045">
        <v>5</v>
      </c>
      <c r="AP1045" t="str">
        <f t="shared" si="149"/>
        <v>No</v>
      </c>
      <c r="AQ1045">
        <v>2</v>
      </c>
      <c r="AR1045" s="5">
        <f t="shared" si="150"/>
        <v>1751899.08</v>
      </c>
      <c r="AS1045" s="5">
        <f t="shared" si="151"/>
        <v>469159.32</v>
      </c>
      <c r="AT1045" t="s">
        <v>116</v>
      </c>
      <c r="AU1045" t="s">
        <v>6164</v>
      </c>
      <c r="AV1045" t="s">
        <v>6165</v>
      </c>
      <c r="AW1045" t="s">
        <v>6166</v>
      </c>
      <c r="AX1045" t="s">
        <v>6207</v>
      </c>
      <c r="AY1045">
        <v>36</v>
      </c>
      <c r="AZ1045">
        <v>0</v>
      </c>
      <c r="BA1045">
        <v>0</v>
      </c>
      <c r="BB1045" t="s">
        <v>6168</v>
      </c>
      <c r="BC1045">
        <v>1</v>
      </c>
      <c r="BD1045">
        <v>0</v>
      </c>
      <c r="BE1045" t="s">
        <v>6178</v>
      </c>
      <c r="BF1045" t="s">
        <v>6170</v>
      </c>
      <c r="BG1045">
        <v>0</v>
      </c>
      <c r="BH1045" t="s">
        <v>6171</v>
      </c>
      <c r="BI1045">
        <v>32</v>
      </c>
      <c r="BJ1045" t="s">
        <v>6172</v>
      </c>
      <c r="BK1045">
        <v>0</v>
      </c>
      <c r="BL1045">
        <v>46</v>
      </c>
      <c r="BM1045" s="3">
        <f t="shared" si="152"/>
        <v>0.67391304347826086</v>
      </c>
    </row>
    <row r="1046" spans="1:65">
      <c r="A1046" t="s">
        <v>1175</v>
      </c>
      <c r="B1046" s="2">
        <v>45719</v>
      </c>
      <c r="C1046" t="s">
        <v>47</v>
      </c>
      <c r="D1046" t="s">
        <v>1131</v>
      </c>
      <c r="E1046">
        <v>3</v>
      </c>
      <c r="F1046" t="s">
        <v>61</v>
      </c>
      <c r="G1046" t="s">
        <v>62</v>
      </c>
      <c r="H1046" t="s">
        <v>104</v>
      </c>
      <c r="I1046" t="s">
        <v>52</v>
      </c>
      <c r="J1046" t="s">
        <v>81</v>
      </c>
      <c r="K1046" t="s">
        <v>75</v>
      </c>
      <c r="L1046" t="s">
        <v>92</v>
      </c>
      <c r="M1046" t="s">
        <v>56</v>
      </c>
      <c r="N1046" t="s">
        <v>69</v>
      </c>
      <c r="O1046" t="s">
        <v>82</v>
      </c>
      <c r="P1046">
        <v>36</v>
      </c>
      <c r="Q1046">
        <v>37</v>
      </c>
      <c r="R1046">
        <v>37</v>
      </c>
      <c r="S1046">
        <v>1</v>
      </c>
      <c r="T1046">
        <f t="shared" si="144"/>
        <v>36</v>
      </c>
      <c r="U1046">
        <v>35</v>
      </c>
      <c r="V1046">
        <f t="shared" si="145"/>
        <v>1</v>
      </c>
      <c r="W1046" s="3">
        <f t="shared" si="146"/>
        <v>2.7027027027027029E-2</v>
      </c>
      <c r="X1046">
        <v>24</v>
      </c>
      <c r="Y1046" s="4">
        <v>0</v>
      </c>
      <c r="Z1046" s="4">
        <v>1.7</v>
      </c>
      <c r="AA1046" s="5">
        <v>77997</v>
      </c>
      <c r="AB1046" s="5">
        <f t="shared" si="147"/>
        <v>2729895</v>
      </c>
      <c r="AC1046" s="5">
        <v>53962.8</v>
      </c>
      <c r="AD1046" s="5">
        <f t="shared" si="148"/>
        <v>1996623.6</v>
      </c>
      <c r="AE1046" s="5">
        <v>117842.6</v>
      </c>
      <c r="AF1046" s="5">
        <v>31256</v>
      </c>
      <c r="AG1046" s="5">
        <v>9058.2000000000007</v>
      </c>
      <c r="AH1046" s="5">
        <v>2465</v>
      </c>
      <c r="AI1046" s="5">
        <v>6800</v>
      </c>
      <c r="AJ1046">
        <v>0</v>
      </c>
      <c r="AK1046" s="5">
        <v>0</v>
      </c>
      <c r="AL1046" s="5">
        <v>1506.58</v>
      </c>
      <c r="AM1046" s="5">
        <v>21560.89</v>
      </c>
      <c r="AN1046">
        <v>4</v>
      </c>
      <c r="AO1046">
        <v>4</v>
      </c>
      <c r="AP1046" t="str">
        <f t="shared" si="149"/>
        <v>Yes</v>
      </c>
      <c r="AQ1046">
        <v>0</v>
      </c>
      <c r="AR1046" s="5">
        <f t="shared" si="150"/>
        <v>2187112.87</v>
      </c>
      <c r="AS1046" s="5">
        <f t="shared" si="151"/>
        <v>542782.13</v>
      </c>
      <c r="AT1046" t="s">
        <v>59</v>
      </c>
      <c r="AU1046" t="s">
        <v>6164</v>
      </c>
      <c r="AV1046" t="s">
        <v>6165</v>
      </c>
      <c r="AW1046" t="s">
        <v>6166</v>
      </c>
      <c r="AX1046" t="s">
        <v>6184</v>
      </c>
      <c r="AY1046">
        <v>36</v>
      </c>
      <c r="AZ1046">
        <v>0</v>
      </c>
      <c r="BA1046">
        <v>13</v>
      </c>
      <c r="BB1046" t="s">
        <v>6191</v>
      </c>
      <c r="BC1046">
        <v>0</v>
      </c>
      <c r="BD1046">
        <v>0</v>
      </c>
      <c r="BE1046" t="s">
        <v>6169</v>
      </c>
      <c r="BF1046" t="s">
        <v>6170</v>
      </c>
      <c r="BG1046">
        <v>0</v>
      </c>
      <c r="BH1046" t="s">
        <v>6171</v>
      </c>
      <c r="BI1046">
        <v>38</v>
      </c>
      <c r="BJ1046" t="s">
        <v>6172</v>
      </c>
      <c r="BK1046">
        <v>0</v>
      </c>
      <c r="BL1046">
        <v>48</v>
      </c>
      <c r="BM1046" s="3">
        <f t="shared" si="152"/>
        <v>0.77083333333333337</v>
      </c>
    </row>
    <row r="1047" spans="1:65">
      <c r="A1047" t="s">
        <v>1176</v>
      </c>
      <c r="B1047" s="2">
        <v>45719</v>
      </c>
      <c r="C1047" t="s">
        <v>47</v>
      </c>
      <c r="D1047" t="s">
        <v>1131</v>
      </c>
      <c r="E1047">
        <v>3</v>
      </c>
      <c r="F1047" t="s">
        <v>72</v>
      </c>
      <c r="G1047" t="s">
        <v>62</v>
      </c>
      <c r="H1047" t="s">
        <v>220</v>
      </c>
      <c r="I1047" t="s">
        <v>74</v>
      </c>
      <c r="J1047" t="s">
        <v>65</v>
      </c>
      <c r="K1047" t="s">
        <v>75</v>
      </c>
      <c r="L1047" t="s">
        <v>55</v>
      </c>
      <c r="M1047" t="s">
        <v>56</v>
      </c>
      <c r="N1047" t="s">
        <v>69</v>
      </c>
      <c r="O1047" t="s">
        <v>58</v>
      </c>
      <c r="P1047">
        <v>50</v>
      </c>
      <c r="Q1047">
        <v>51</v>
      </c>
      <c r="R1047">
        <v>51</v>
      </c>
      <c r="S1047">
        <v>1</v>
      </c>
      <c r="T1047">
        <f t="shared" si="144"/>
        <v>50</v>
      </c>
      <c r="U1047">
        <v>48</v>
      </c>
      <c r="V1047">
        <f t="shared" si="145"/>
        <v>2</v>
      </c>
      <c r="W1047" s="3">
        <f t="shared" si="146"/>
        <v>1.9607843137254902E-2</v>
      </c>
      <c r="X1047">
        <v>37</v>
      </c>
      <c r="Y1047" s="4">
        <v>5.5</v>
      </c>
      <c r="Z1047" s="4">
        <v>1.5</v>
      </c>
      <c r="AA1047" s="5">
        <v>51942.18</v>
      </c>
      <c r="AB1047" s="5">
        <f t="shared" si="147"/>
        <v>2493224.64</v>
      </c>
      <c r="AC1047" s="5">
        <v>34653.050000000003</v>
      </c>
      <c r="AD1047" s="5">
        <f t="shared" si="148"/>
        <v>1767305.55</v>
      </c>
      <c r="AE1047" s="5">
        <v>111636.56</v>
      </c>
      <c r="AF1047" s="5">
        <v>31219.33</v>
      </c>
      <c r="AG1047" s="5">
        <v>10280.379999999999</v>
      </c>
      <c r="AH1047" s="5">
        <v>2175</v>
      </c>
      <c r="AI1047" s="5">
        <v>4600</v>
      </c>
      <c r="AJ1047">
        <v>0</v>
      </c>
      <c r="AK1047" s="5">
        <v>0</v>
      </c>
      <c r="AL1047" s="5">
        <v>1880.81</v>
      </c>
      <c r="AM1047" s="5">
        <v>32657.4</v>
      </c>
      <c r="AN1047">
        <v>4</v>
      </c>
      <c r="AO1047">
        <v>2</v>
      </c>
      <c r="AP1047" t="str">
        <f t="shared" si="149"/>
        <v>Yes</v>
      </c>
      <c r="AQ1047">
        <v>1</v>
      </c>
      <c r="AR1047" s="5">
        <f t="shared" si="150"/>
        <v>1961755.03</v>
      </c>
      <c r="AS1047" s="5">
        <f t="shared" si="151"/>
        <v>531469.61</v>
      </c>
      <c r="AT1047" t="s">
        <v>59</v>
      </c>
      <c r="AU1047" t="s">
        <v>6164</v>
      </c>
      <c r="AV1047" t="s">
        <v>6165</v>
      </c>
      <c r="AW1047" t="s">
        <v>6166</v>
      </c>
      <c r="AX1047" t="s">
        <v>6184</v>
      </c>
      <c r="AY1047">
        <v>53</v>
      </c>
      <c r="AZ1047">
        <v>0</v>
      </c>
      <c r="BA1047">
        <v>17</v>
      </c>
      <c r="BB1047" t="s">
        <v>6191</v>
      </c>
      <c r="BC1047">
        <v>0</v>
      </c>
      <c r="BD1047">
        <v>0</v>
      </c>
      <c r="BE1047" t="s">
        <v>6169</v>
      </c>
      <c r="BF1047" t="s">
        <v>6170</v>
      </c>
      <c r="BG1047">
        <v>1</v>
      </c>
      <c r="BH1047" t="s">
        <v>6179</v>
      </c>
      <c r="BI1047">
        <v>45</v>
      </c>
      <c r="BJ1047" t="s">
        <v>6172</v>
      </c>
      <c r="BK1047">
        <v>0</v>
      </c>
      <c r="BL1047">
        <v>62</v>
      </c>
      <c r="BM1047" s="3">
        <f t="shared" si="152"/>
        <v>0.82258064516129037</v>
      </c>
    </row>
    <row r="1048" spans="1:65">
      <c r="A1048" t="s">
        <v>1177</v>
      </c>
      <c r="B1048" s="2">
        <v>45719</v>
      </c>
      <c r="C1048" t="s">
        <v>47</v>
      </c>
      <c r="D1048" t="s">
        <v>1131</v>
      </c>
      <c r="E1048">
        <v>3</v>
      </c>
      <c r="F1048" t="s">
        <v>72</v>
      </c>
      <c r="G1048" t="s">
        <v>62</v>
      </c>
      <c r="H1048" t="s">
        <v>220</v>
      </c>
      <c r="I1048" t="s">
        <v>52</v>
      </c>
      <c r="J1048" t="s">
        <v>53</v>
      </c>
      <c r="K1048" t="s">
        <v>75</v>
      </c>
      <c r="L1048" t="s">
        <v>87</v>
      </c>
      <c r="M1048" t="s">
        <v>56</v>
      </c>
      <c r="N1048" t="s">
        <v>57</v>
      </c>
      <c r="O1048" t="s">
        <v>58</v>
      </c>
      <c r="P1048">
        <v>55</v>
      </c>
      <c r="Q1048">
        <v>59</v>
      </c>
      <c r="R1048">
        <v>61</v>
      </c>
      <c r="S1048">
        <v>1</v>
      </c>
      <c r="T1048">
        <f t="shared" si="144"/>
        <v>60</v>
      </c>
      <c r="U1048">
        <v>53</v>
      </c>
      <c r="V1048">
        <f t="shared" si="145"/>
        <v>7</v>
      </c>
      <c r="W1048" s="3">
        <f t="shared" si="146"/>
        <v>1.6393442622950821E-2</v>
      </c>
      <c r="X1048">
        <v>19</v>
      </c>
      <c r="Y1048" s="4">
        <v>9.9</v>
      </c>
      <c r="Z1048" s="4">
        <v>1.7</v>
      </c>
      <c r="AA1048" s="5">
        <v>36184.92</v>
      </c>
      <c r="AB1048" s="5">
        <f t="shared" si="147"/>
        <v>1917800.76</v>
      </c>
      <c r="AC1048" s="5">
        <v>24057.83</v>
      </c>
      <c r="AD1048" s="5">
        <f t="shared" si="148"/>
        <v>1467527.63</v>
      </c>
      <c r="AE1048" s="5">
        <v>108665.23</v>
      </c>
      <c r="AF1048" s="5">
        <v>26336.6</v>
      </c>
      <c r="AG1048" s="5">
        <v>8403.33</v>
      </c>
      <c r="AH1048" s="5">
        <v>2465</v>
      </c>
      <c r="AI1048" s="5">
        <v>3200</v>
      </c>
      <c r="AJ1048">
        <v>0</v>
      </c>
      <c r="AK1048" s="5">
        <v>0</v>
      </c>
      <c r="AL1048" s="5">
        <v>4873.82</v>
      </c>
      <c r="AM1048" s="5">
        <v>39773.46</v>
      </c>
      <c r="AN1048">
        <v>4</v>
      </c>
      <c r="AO1048">
        <v>5</v>
      </c>
      <c r="AP1048" t="str">
        <f t="shared" si="149"/>
        <v>No</v>
      </c>
      <c r="AQ1048">
        <v>3</v>
      </c>
      <c r="AR1048" s="5">
        <f t="shared" si="150"/>
        <v>1661245.07</v>
      </c>
      <c r="AS1048" s="5">
        <f t="shared" si="151"/>
        <v>256555.69</v>
      </c>
      <c r="AT1048" t="s">
        <v>59</v>
      </c>
      <c r="AU1048" t="s">
        <v>6164</v>
      </c>
      <c r="AV1048" t="s">
        <v>6165</v>
      </c>
      <c r="AW1048" t="s">
        <v>6166</v>
      </c>
      <c r="AX1048" t="s">
        <v>6177</v>
      </c>
      <c r="AY1048">
        <v>56</v>
      </c>
      <c r="AZ1048">
        <v>0</v>
      </c>
      <c r="BA1048">
        <v>40</v>
      </c>
      <c r="BB1048" t="s">
        <v>6180</v>
      </c>
      <c r="BC1048">
        <v>1</v>
      </c>
      <c r="BD1048">
        <v>0</v>
      </c>
      <c r="BE1048" t="s">
        <v>6178</v>
      </c>
      <c r="BF1048" t="s">
        <v>6170</v>
      </c>
      <c r="BG1048">
        <v>0</v>
      </c>
      <c r="BH1048" t="s">
        <v>6171</v>
      </c>
      <c r="BI1048">
        <v>35</v>
      </c>
      <c r="BJ1048" t="s">
        <v>6172</v>
      </c>
      <c r="BK1048">
        <v>0</v>
      </c>
      <c r="BL1048">
        <v>76</v>
      </c>
      <c r="BM1048" s="3">
        <f t="shared" si="152"/>
        <v>0.80263157894736847</v>
      </c>
    </row>
    <row r="1049" spans="1:65">
      <c r="A1049" t="s">
        <v>1178</v>
      </c>
      <c r="B1049" s="2">
        <v>45719</v>
      </c>
      <c r="C1049" t="s">
        <v>47</v>
      </c>
      <c r="D1049" t="s">
        <v>1131</v>
      </c>
      <c r="E1049">
        <v>3</v>
      </c>
      <c r="F1049" t="s">
        <v>49</v>
      </c>
      <c r="G1049" t="s">
        <v>50</v>
      </c>
      <c r="H1049" t="s">
        <v>51</v>
      </c>
      <c r="I1049" t="s">
        <v>52</v>
      </c>
      <c r="J1049" t="s">
        <v>53</v>
      </c>
      <c r="K1049" t="s">
        <v>75</v>
      </c>
      <c r="L1049" t="s">
        <v>67</v>
      </c>
      <c r="M1049" t="s">
        <v>56</v>
      </c>
      <c r="N1049" t="s">
        <v>69</v>
      </c>
      <c r="O1049" t="s">
        <v>82</v>
      </c>
      <c r="P1049">
        <v>57</v>
      </c>
      <c r="Q1049">
        <v>61</v>
      </c>
      <c r="R1049">
        <v>60</v>
      </c>
      <c r="S1049">
        <v>2</v>
      </c>
      <c r="T1049">
        <f t="shared" si="144"/>
        <v>58</v>
      </c>
      <c r="U1049">
        <v>55</v>
      </c>
      <c r="V1049">
        <f t="shared" si="145"/>
        <v>3</v>
      </c>
      <c r="W1049" s="3">
        <f t="shared" si="146"/>
        <v>3.3333333333333333E-2</v>
      </c>
      <c r="X1049">
        <v>31</v>
      </c>
      <c r="Y1049" s="4">
        <v>5.0999999999999996</v>
      </c>
      <c r="Z1049" s="4">
        <v>2.2000000000000002</v>
      </c>
      <c r="AA1049" s="5">
        <v>36016.800000000003</v>
      </c>
      <c r="AB1049" s="5">
        <f t="shared" si="147"/>
        <v>1980924</v>
      </c>
      <c r="AC1049" s="5">
        <v>22887.66</v>
      </c>
      <c r="AD1049" s="5">
        <f t="shared" si="148"/>
        <v>1373259.6</v>
      </c>
      <c r="AE1049" s="5">
        <v>105735.03999999999</v>
      </c>
      <c r="AF1049" s="5">
        <v>28580.25</v>
      </c>
      <c r="AG1049" s="5">
        <v>9882.69</v>
      </c>
      <c r="AH1049" s="5">
        <v>3190</v>
      </c>
      <c r="AI1049" s="5">
        <v>6400</v>
      </c>
      <c r="AJ1049">
        <v>0</v>
      </c>
      <c r="AK1049" s="5">
        <v>0</v>
      </c>
      <c r="AL1049" s="5">
        <v>1971.29</v>
      </c>
      <c r="AM1049" s="5">
        <v>39534.269999999997</v>
      </c>
      <c r="AN1049">
        <v>4</v>
      </c>
      <c r="AO1049">
        <v>5</v>
      </c>
      <c r="AP1049" t="str">
        <f t="shared" si="149"/>
        <v>No</v>
      </c>
      <c r="AQ1049">
        <v>2</v>
      </c>
      <c r="AR1049" s="5">
        <f t="shared" si="150"/>
        <v>1568553.14</v>
      </c>
      <c r="AS1049" s="5">
        <f t="shared" si="151"/>
        <v>412370.86</v>
      </c>
      <c r="AT1049" t="s">
        <v>116</v>
      </c>
      <c r="AU1049" t="s">
        <v>6164</v>
      </c>
      <c r="AV1049" t="s">
        <v>6165</v>
      </c>
      <c r="AW1049" t="s">
        <v>6166</v>
      </c>
      <c r="AX1049" t="s">
        <v>6167</v>
      </c>
      <c r="AY1049">
        <v>58</v>
      </c>
      <c r="AZ1049">
        <v>0</v>
      </c>
      <c r="BA1049">
        <v>20</v>
      </c>
      <c r="BB1049" t="s">
        <v>6180</v>
      </c>
      <c r="BC1049">
        <v>0</v>
      </c>
      <c r="BD1049">
        <v>1</v>
      </c>
      <c r="BE1049" t="s">
        <v>6188</v>
      </c>
      <c r="BF1049" t="s">
        <v>6170</v>
      </c>
      <c r="BG1049">
        <v>1</v>
      </c>
      <c r="BH1049" t="s">
        <v>6186</v>
      </c>
      <c r="BI1049">
        <v>57</v>
      </c>
      <c r="BJ1049" t="s">
        <v>6187</v>
      </c>
      <c r="BK1049">
        <v>0</v>
      </c>
      <c r="BL1049">
        <v>74</v>
      </c>
      <c r="BM1049" s="3">
        <f t="shared" si="152"/>
        <v>0.81081081081081086</v>
      </c>
    </row>
    <row r="1050" spans="1:65">
      <c r="A1050" t="s">
        <v>1179</v>
      </c>
      <c r="B1050" s="2">
        <v>45719</v>
      </c>
      <c r="C1050" t="s">
        <v>47</v>
      </c>
      <c r="D1050" t="s">
        <v>1131</v>
      </c>
      <c r="E1050">
        <v>3</v>
      </c>
      <c r="F1050" t="s">
        <v>61</v>
      </c>
      <c r="G1050" t="s">
        <v>62</v>
      </c>
      <c r="H1050" t="s">
        <v>96</v>
      </c>
      <c r="I1050" t="s">
        <v>64</v>
      </c>
      <c r="J1050" t="s">
        <v>81</v>
      </c>
      <c r="K1050" t="s">
        <v>75</v>
      </c>
      <c r="L1050" t="s">
        <v>55</v>
      </c>
      <c r="M1050" t="s">
        <v>68</v>
      </c>
      <c r="N1050" t="s">
        <v>109</v>
      </c>
      <c r="O1050" t="s">
        <v>70</v>
      </c>
      <c r="P1050">
        <v>31</v>
      </c>
      <c r="Q1050">
        <v>32</v>
      </c>
      <c r="R1050">
        <v>31</v>
      </c>
      <c r="S1050">
        <v>1</v>
      </c>
      <c r="T1050">
        <f t="shared" si="144"/>
        <v>30</v>
      </c>
      <c r="U1050">
        <v>30</v>
      </c>
      <c r="V1050">
        <f t="shared" si="145"/>
        <v>0</v>
      </c>
      <c r="W1050" s="3">
        <f t="shared" si="146"/>
        <v>3.2258064516129031E-2</v>
      </c>
      <c r="X1050">
        <v>23</v>
      </c>
      <c r="Y1050" s="4">
        <v>8</v>
      </c>
      <c r="Z1050" s="4">
        <v>1.4</v>
      </c>
      <c r="AA1050" s="5">
        <v>78673.67</v>
      </c>
      <c r="AB1050" s="5">
        <f t="shared" si="147"/>
        <v>2360210.1</v>
      </c>
      <c r="AC1050" s="5">
        <v>50558.54</v>
      </c>
      <c r="AD1050" s="5">
        <f t="shared" si="148"/>
        <v>1567314.74</v>
      </c>
      <c r="AE1050" s="5">
        <v>92536.97</v>
      </c>
      <c r="AF1050" s="5">
        <v>26788.45</v>
      </c>
      <c r="AG1050" s="5">
        <v>9604.06</v>
      </c>
      <c r="AH1050" s="5">
        <v>2030</v>
      </c>
      <c r="AI1050" s="5">
        <v>6800</v>
      </c>
      <c r="AJ1050">
        <v>0</v>
      </c>
      <c r="AK1050" s="5">
        <v>0</v>
      </c>
      <c r="AL1050" s="5">
        <v>0</v>
      </c>
      <c r="AM1050" s="5">
        <v>46868.160000000003</v>
      </c>
      <c r="AN1050">
        <v>8</v>
      </c>
      <c r="AO1050">
        <v>10</v>
      </c>
      <c r="AP1050" t="str">
        <f t="shared" si="149"/>
        <v>No</v>
      </c>
      <c r="AQ1050">
        <v>2</v>
      </c>
      <c r="AR1050" s="5">
        <f t="shared" si="150"/>
        <v>1751942.38</v>
      </c>
      <c r="AS1050" s="5">
        <f t="shared" si="151"/>
        <v>608267.72</v>
      </c>
      <c r="AT1050" t="s">
        <v>116</v>
      </c>
      <c r="AU1050" t="s">
        <v>6164</v>
      </c>
      <c r="AV1050" t="s">
        <v>6165</v>
      </c>
      <c r="AW1050" t="s">
        <v>6166</v>
      </c>
      <c r="AX1050" t="s">
        <v>6177</v>
      </c>
      <c r="AY1050">
        <v>34</v>
      </c>
      <c r="AZ1050">
        <v>0</v>
      </c>
      <c r="BA1050">
        <v>0</v>
      </c>
      <c r="BB1050" t="s">
        <v>6168</v>
      </c>
      <c r="BC1050">
        <v>2</v>
      </c>
      <c r="BD1050">
        <v>0</v>
      </c>
      <c r="BE1050" t="s">
        <v>6178</v>
      </c>
      <c r="BF1050" t="s">
        <v>6170</v>
      </c>
      <c r="BG1050">
        <v>1</v>
      </c>
      <c r="BH1050" t="s">
        <v>6179</v>
      </c>
      <c r="BI1050">
        <v>39</v>
      </c>
      <c r="BJ1050" t="s">
        <v>6172</v>
      </c>
      <c r="BK1050">
        <v>0</v>
      </c>
      <c r="BL1050">
        <v>51</v>
      </c>
      <c r="BM1050" s="3">
        <f t="shared" si="152"/>
        <v>0.60784313725490191</v>
      </c>
    </row>
    <row r="1051" spans="1:65">
      <c r="A1051" t="s">
        <v>1180</v>
      </c>
      <c r="B1051" s="2">
        <v>45719</v>
      </c>
      <c r="C1051" t="s">
        <v>47</v>
      </c>
      <c r="D1051" t="s">
        <v>1131</v>
      </c>
      <c r="E1051">
        <v>3</v>
      </c>
      <c r="F1051" t="s">
        <v>72</v>
      </c>
      <c r="G1051" t="s">
        <v>79</v>
      </c>
      <c r="H1051" t="s">
        <v>86</v>
      </c>
      <c r="I1051" t="s">
        <v>52</v>
      </c>
      <c r="J1051" t="s">
        <v>81</v>
      </c>
      <c r="K1051" t="s">
        <v>54</v>
      </c>
      <c r="L1051" t="s">
        <v>67</v>
      </c>
      <c r="M1051" t="s">
        <v>56</v>
      </c>
      <c r="N1051" t="s">
        <v>109</v>
      </c>
      <c r="O1051" t="s">
        <v>58</v>
      </c>
      <c r="P1051">
        <v>34</v>
      </c>
      <c r="Q1051">
        <v>35</v>
      </c>
      <c r="R1051">
        <v>34</v>
      </c>
      <c r="S1051">
        <v>1</v>
      </c>
      <c r="T1051">
        <f t="shared" si="144"/>
        <v>33</v>
      </c>
      <c r="U1051">
        <v>33</v>
      </c>
      <c r="V1051">
        <f t="shared" si="145"/>
        <v>0</v>
      </c>
      <c r="W1051" s="3">
        <f t="shared" si="146"/>
        <v>2.9411764705882353E-2</v>
      </c>
      <c r="X1051">
        <v>22</v>
      </c>
      <c r="Y1051" s="4">
        <v>0</v>
      </c>
      <c r="Z1051" s="4">
        <v>0.6</v>
      </c>
      <c r="AA1051" s="5">
        <v>83934.97</v>
      </c>
      <c r="AB1051" s="5">
        <f t="shared" si="147"/>
        <v>2769854.01</v>
      </c>
      <c r="AC1051" s="5">
        <v>51847.47</v>
      </c>
      <c r="AD1051" s="5">
        <f t="shared" si="148"/>
        <v>1762813.98</v>
      </c>
      <c r="AE1051" s="5">
        <v>109433.56</v>
      </c>
      <c r="AF1051" s="5">
        <v>29870.31</v>
      </c>
      <c r="AG1051" s="5">
        <v>8425.15</v>
      </c>
      <c r="AH1051" s="5">
        <v>870</v>
      </c>
      <c r="AI1051" s="5">
        <v>6800</v>
      </c>
      <c r="AJ1051">
        <v>0</v>
      </c>
      <c r="AK1051" s="5">
        <v>0</v>
      </c>
      <c r="AL1051" s="5">
        <v>0</v>
      </c>
      <c r="AM1051" s="5">
        <v>48522.3</v>
      </c>
      <c r="AN1051">
        <v>8</v>
      </c>
      <c r="AO1051">
        <v>9</v>
      </c>
      <c r="AP1051" t="str">
        <f t="shared" si="149"/>
        <v>No</v>
      </c>
      <c r="AQ1051">
        <v>2</v>
      </c>
      <c r="AR1051" s="5">
        <f t="shared" si="150"/>
        <v>1966735.3</v>
      </c>
      <c r="AS1051" s="5">
        <f t="shared" si="151"/>
        <v>803118.71</v>
      </c>
      <c r="AT1051" t="s">
        <v>59</v>
      </c>
      <c r="AU1051" t="s">
        <v>6164</v>
      </c>
      <c r="AV1051" t="s">
        <v>6165</v>
      </c>
      <c r="AW1051" t="s">
        <v>6166</v>
      </c>
      <c r="AX1051" t="s">
        <v>6167</v>
      </c>
      <c r="AY1051">
        <v>34</v>
      </c>
      <c r="AZ1051">
        <v>0</v>
      </c>
      <c r="BA1051">
        <v>0</v>
      </c>
      <c r="BB1051" t="s">
        <v>6168</v>
      </c>
      <c r="BC1051">
        <v>1</v>
      </c>
      <c r="BD1051">
        <v>0</v>
      </c>
      <c r="BE1051" t="s">
        <v>6196</v>
      </c>
      <c r="BF1051" t="s">
        <v>6170</v>
      </c>
      <c r="BG1051">
        <v>0</v>
      </c>
      <c r="BH1051" t="s">
        <v>6171</v>
      </c>
      <c r="BI1051">
        <v>58</v>
      </c>
      <c r="BJ1051" t="s">
        <v>6187</v>
      </c>
      <c r="BK1051">
        <v>0</v>
      </c>
      <c r="BL1051">
        <v>52</v>
      </c>
      <c r="BM1051" s="3">
        <f t="shared" si="152"/>
        <v>0.65384615384615385</v>
      </c>
    </row>
    <row r="1052" spans="1:65">
      <c r="A1052" t="s">
        <v>1181</v>
      </c>
      <c r="B1052" s="2">
        <v>45719</v>
      </c>
      <c r="C1052" t="s">
        <v>47</v>
      </c>
      <c r="D1052" t="s">
        <v>1131</v>
      </c>
      <c r="E1052">
        <v>3</v>
      </c>
      <c r="F1052" t="s">
        <v>61</v>
      </c>
      <c r="G1052" t="s">
        <v>62</v>
      </c>
      <c r="H1052" t="s">
        <v>63</v>
      </c>
      <c r="I1052" t="s">
        <v>74</v>
      </c>
      <c r="J1052" t="s">
        <v>53</v>
      </c>
      <c r="K1052" t="s">
        <v>75</v>
      </c>
      <c r="L1052" t="s">
        <v>92</v>
      </c>
      <c r="M1052" t="s">
        <v>68</v>
      </c>
      <c r="N1052" t="s">
        <v>94</v>
      </c>
      <c r="O1052" t="s">
        <v>82</v>
      </c>
      <c r="P1052">
        <v>44</v>
      </c>
      <c r="Q1052">
        <v>46</v>
      </c>
      <c r="R1052">
        <v>46</v>
      </c>
      <c r="S1052">
        <v>2</v>
      </c>
      <c r="T1052">
        <f t="shared" si="144"/>
        <v>44</v>
      </c>
      <c r="U1052">
        <v>43</v>
      </c>
      <c r="V1052">
        <f t="shared" si="145"/>
        <v>1</v>
      </c>
      <c r="W1052" s="3">
        <f t="shared" si="146"/>
        <v>4.3478260869565216E-2</v>
      </c>
      <c r="X1052">
        <v>20</v>
      </c>
      <c r="Y1052" s="4">
        <v>4.5999999999999996</v>
      </c>
      <c r="Z1052" s="4">
        <v>1.1000000000000001</v>
      </c>
      <c r="AA1052" s="5">
        <v>36417.03</v>
      </c>
      <c r="AB1052" s="5">
        <f t="shared" si="147"/>
        <v>1565932.29</v>
      </c>
      <c r="AC1052" s="5">
        <v>22715.81</v>
      </c>
      <c r="AD1052" s="5">
        <f t="shared" si="148"/>
        <v>1044927.26</v>
      </c>
      <c r="AE1052" s="5">
        <v>77729.98</v>
      </c>
      <c r="AF1052" s="5">
        <v>20412.57</v>
      </c>
      <c r="AG1052" s="5">
        <v>8340.32</v>
      </c>
      <c r="AH1052" s="5">
        <v>1595</v>
      </c>
      <c r="AI1052" s="5">
        <v>6400</v>
      </c>
      <c r="AJ1052">
        <v>1</v>
      </c>
      <c r="AK1052" s="5">
        <v>8456.65</v>
      </c>
      <c r="AL1052" s="5">
        <v>648.59</v>
      </c>
      <c r="AM1052" s="5">
        <v>30051.08</v>
      </c>
      <c r="AN1052">
        <v>4</v>
      </c>
      <c r="AO1052">
        <v>4</v>
      </c>
      <c r="AP1052" t="str">
        <f t="shared" si="149"/>
        <v>Yes</v>
      </c>
      <c r="AQ1052">
        <v>2</v>
      </c>
      <c r="AR1052" s="5">
        <f t="shared" si="150"/>
        <v>1198561.45</v>
      </c>
      <c r="AS1052" s="5">
        <f t="shared" si="151"/>
        <v>367370.84</v>
      </c>
      <c r="AT1052" t="s">
        <v>59</v>
      </c>
      <c r="AU1052" t="s">
        <v>6194</v>
      </c>
      <c r="AV1052" t="s">
        <v>6195</v>
      </c>
      <c r="AW1052" t="s">
        <v>6183</v>
      </c>
      <c r="AX1052" t="s">
        <v>6184</v>
      </c>
      <c r="AY1052">
        <v>44</v>
      </c>
      <c r="AZ1052">
        <v>0</v>
      </c>
      <c r="BA1052">
        <v>14</v>
      </c>
      <c r="BB1052" t="s">
        <v>6191</v>
      </c>
      <c r="BC1052">
        <v>0</v>
      </c>
      <c r="BD1052">
        <v>0</v>
      </c>
      <c r="BE1052" t="s">
        <v>6169</v>
      </c>
      <c r="BF1052" t="s">
        <v>6176</v>
      </c>
      <c r="BG1052">
        <v>1</v>
      </c>
      <c r="BH1052" t="s">
        <v>6179</v>
      </c>
      <c r="BI1052">
        <v>54</v>
      </c>
      <c r="BJ1052" t="s">
        <v>6187</v>
      </c>
      <c r="BK1052">
        <v>0</v>
      </c>
      <c r="BL1052">
        <v>77</v>
      </c>
      <c r="BM1052" s="3">
        <f t="shared" si="152"/>
        <v>0.59740259740259738</v>
      </c>
    </row>
    <row r="1053" spans="1:65">
      <c r="A1053" t="s">
        <v>1182</v>
      </c>
      <c r="B1053" s="2">
        <v>45719</v>
      </c>
      <c r="C1053" t="s">
        <v>47</v>
      </c>
      <c r="D1053" t="s">
        <v>1131</v>
      </c>
      <c r="E1053">
        <v>3</v>
      </c>
      <c r="F1053" t="s">
        <v>61</v>
      </c>
      <c r="G1053" t="s">
        <v>50</v>
      </c>
      <c r="H1053" t="s">
        <v>183</v>
      </c>
      <c r="I1053" t="s">
        <v>52</v>
      </c>
      <c r="J1053" t="s">
        <v>65</v>
      </c>
      <c r="K1053" t="s">
        <v>54</v>
      </c>
      <c r="L1053" t="s">
        <v>67</v>
      </c>
      <c r="M1053" t="s">
        <v>56</v>
      </c>
      <c r="N1053" t="s">
        <v>109</v>
      </c>
      <c r="O1053" t="s">
        <v>58</v>
      </c>
      <c r="P1053">
        <v>50</v>
      </c>
      <c r="Q1053">
        <v>51</v>
      </c>
      <c r="R1053">
        <v>52</v>
      </c>
      <c r="S1053">
        <v>1</v>
      </c>
      <c r="T1053">
        <f t="shared" si="144"/>
        <v>51</v>
      </c>
      <c r="U1053">
        <v>48</v>
      </c>
      <c r="V1053">
        <f t="shared" si="145"/>
        <v>3</v>
      </c>
      <c r="W1053" s="3">
        <f t="shared" si="146"/>
        <v>1.9230769230769232E-2</v>
      </c>
      <c r="X1053">
        <v>17</v>
      </c>
      <c r="Y1053" s="4">
        <v>6.5</v>
      </c>
      <c r="Z1053" s="4">
        <v>1.6</v>
      </c>
      <c r="AA1053" s="5">
        <v>55573.23</v>
      </c>
      <c r="AB1053" s="5">
        <f t="shared" si="147"/>
        <v>2667515.04</v>
      </c>
      <c r="AC1053" s="5">
        <v>33900.17</v>
      </c>
      <c r="AD1053" s="5">
        <f t="shared" si="148"/>
        <v>1762808.84</v>
      </c>
      <c r="AE1053" s="5">
        <v>120118.8</v>
      </c>
      <c r="AF1053" s="5">
        <v>31091.13</v>
      </c>
      <c r="AG1053" s="5">
        <v>8604.0400000000009</v>
      </c>
      <c r="AH1053" s="5">
        <v>2320</v>
      </c>
      <c r="AI1053" s="5">
        <v>4600</v>
      </c>
      <c r="AJ1053">
        <v>0</v>
      </c>
      <c r="AK1053" s="5">
        <v>0</v>
      </c>
      <c r="AL1053" s="5">
        <v>2928.39</v>
      </c>
      <c r="AM1053" s="5">
        <v>71362.490000000005</v>
      </c>
      <c r="AN1053">
        <v>8</v>
      </c>
      <c r="AO1053">
        <v>7</v>
      </c>
      <c r="AP1053" t="str">
        <f t="shared" si="149"/>
        <v>Yes</v>
      </c>
      <c r="AQ1053">
        <v>1</v>
      </c>
      <c r="AR1053" s="5">
        <f t="shared" si="150"/>
        <v>2003833.69</v>
      </c>
      <c r="AS1053" s="5">
        <f t="shared" si="151"/>
        <v>663681.35</v>
      </c>
      <c r="AT1053" t="s">
        <v>59</v>
      </c>
      <c r="AU1053" t="s">
        <v>6164</v>
      </c>
      <c r="AV1053" t="s">
        <v>6165</v>
      </c>
      <c r="AW1053" t="s">
        <v>6166</v>
      </c>
      <c r="AX1053" t="s">
        <v>6184</v>
      </c>
      <c r="AY1053">
        <v>57</v>
      </c>
      <c r="AZ1053">
        <v>4</v>
      </c>
      <c r="BA1053">
        <v>24</v>
      </c>
      <c r="BB1053" t="s">
        <v>6185</v>
      </c>
      <c r="BC1053">
        <v>0</v>
      </c>
      <c r="BD1053">
        <v>0</v>
      </c>
      <c r="BE1053" t="s">
        <v>6169</v>
      </c>
      <c r="BF1053" t="s">
        <v>6170</v>
      </c>
      <c r="BG1053">
        <v>0</v>
      </c>
      <c r="BH1053" t="s">
        <v>6171</v>
      </c>
      <c r="BI1053">
        <v>23</v>
      </c>
      <c r="BJ1053" t="s">
        <v>6172</v>
      </c>
      <c r="BK1053">
        <v>0</v>
      </c>
      <c r="BL1053">
        <v>65</v>
      </c>
      <c r="BM1053" s="3">
        <f t="shared" si="152"/>
        <v>0.8</v>
      </c>
    </row>
    <row r="1054" spans="1:65">
      <c r="A1054" t="s">
        <v>1183</v>
      </c>
      <c r="B1054" s="2">
        <v>45719</v>
      </c>
      <c r="C1054" t="s">
        <v>47</v>
      </c>
      <c r="D1054" t="s">
        <v>1131</v>
      </c>
      <c r="E1054">
        <v>3</v>
      </c>
      <c r="F1054" t="s">
        <v>61</v>
      </c>
      <c r="G1054" t="s">
        <v>50</v>
      </c>
      <c r="H1054" t="s">
        <v>170</v>
      </c>
      <c r="I1054" t="s">
        <v>52</v>
      </c>
      <c r="J1054" t="s">
        <v>81</v>
      </c>
      <c r="K1054" t="s">
        <v>66</v>
      </c>
      <c r="L1054" t="s">
        <v>87</v>
      </c>
      <c r="M1054" t="s">
        <v>56</v>
      </c>
      <c r="N1054" t="s">
        <v>57</v>
      </c>
      <c r="O1054" t="s">
        <v>58</v>
      </c>
      <c r="P1054">
        <v>33</v>
      </c>
      <c r="Q1054">
        <v>34</v>
      </c>
      <c r="R1054">
        <v>34</v>
      </c>
      <c r="S1054">
        <v>1</v>
      </c>
      <c r="T1054">
        <f t="shared" si="144"/>
        <v>33</v>
      </c>
      <c r="U1054">
        <v>32</v>
      </c>
      <c r="V1054">
        <f t="shared" si="145"/>
        <v>1</v>
      </c>
      <c r="W1054" s="3">
        <f t="shared" si="146"/>
        <v>2.9411764705882353E-2</v>
      </c>
      <c r="X1054">
        <v>45</v>
      </c>
      <c r="Y1054" s="4">
        <v>8.3000000000000007</v>
      </c>
      <c r="Z1054" s="4">
        <v>2.4</v>
      </c>
      <c r="AA1054" s="5">
        <v>72461</v>
      </c>
      <c r="AB1054" s="5">
        <f t="shared" si="147"/>
        <v>2318752</v>
      </c>
      <c r="AC1054" s="5">
        <v>54331.61</v>
      </c>
      <c r="AD1054" s="5">
        <f t="shared" si="148"/>
        <v>1847274.74</v>
      </c>
      <c r="AE1054" s="5">
        <v>110439.33</v>
      </c>
      <c r="AF1054" s="5">
        <v>30412.35</v>
      </c>
      <c r="AG1054" s="5">
        <v>10967.65</v>
      </c>
      <c r="AH1054" s="5">
        <v>3480</v>
      </c>
      <c r="AI1054" s="5">
        <v>6800</v>
      </c>
      <c r="AJ1054">
        <v>0</v>
      </c>
      <c r="AK1054" s="5">
        <v>0</v>
      </c>
      <c r="AL1054" s="5">
        <v>1553.62</v>
      </c>
      <c r="AM1054" s="5">
        <v>22129.119999999999</v>
      </c>
      <c r="AN1054">
        <v>4</v>
      </c>
      <c r="AO1054">
        <v>4</v>
      </c>
      <c r="AP1054" t="str">
        <f t="shared" si="149"/>
        <v>Yes</v>
      </c>
      <c r="AQ1054">
        <v>1</v>
      </c>
      <c r="AR1054" s="5">
        <f t="shared" si="150"/>
        <v>2033056.81</v>
      </c>
      <c r="AS1054" s="5">
        <f t="shared" si="151"/>
        <v>285695.19</v>
      </c>
      <c r="AT1054" t="s">
        <v>59</v>
      </c>
      <c r="AU1054" t="s">
        <v>6164</v>
      </c>
      <c r="AV1054" t="s">
        <v>6165</v>
      </c>
      <c r="AW1054" t="s">
        <v>6166</v>
      </c>
      <c r="AX1054" t="s">
        <v>6177</v>
      </c>
      <c r="AY1054">
        <v>34</v>
      </c>
      <c r="AZ1054">
        <v>0</v>
      </c>
      <c r="BA1054">
        <v>18</v>
      </c>
      <c r="BB1054" t="s">
        <v>6198</v>
      </c>
      <c r="BC1054">
        <v>0</v>
      </c>
      <c r="BD1054">
        <v>0</v>
      </c>
      <c r="BE1054" t="s">
        <v>6169</v>
      </c>
      <c r="BF1054" t="s">
        <v>6170</v>
      </c>
      <c r="BG1054">
        <v>1</v>
      </c>
      <c r="BH1054" t="s">
        <v>6192</v>
      </c>
      <c r="BI1054">
        <v>82</v>
      </c>
      <c r="BJ1054" t="s">
        <v>6193</v>
      </c>
      <c r="BK1054">
        <v>0</v>
      </c>
      <c r="BL1054">
        <v>49</v>
      </c>
      <c r="BM1054" s="3">
        <f t="shared" si="152"/>
        <v>0.69387755102040816</v>
      </c>
    </row>
    <row r="1055" spans="1:65">
      <c r="A1055" t="s">
        <v>1184</v>
      </c>
      <c r="B1055" s="2">
        <v>45719</v>
      </c>
      <c r="C1055" t="s">
        <v>47</v>
      </c>
      <c r="D1055" t="s">
        <v>1131</v>
      </c>
      <c r="E1055">
        <v>3</v>
      </c>
      <c r="F1055" t="s">
        <v>72</v>
      </c>
      <c r="G1055" t="s">
        <v>50</v>
      </c>
      <c r="H1055" t="s">
        <v>179</v>
      </c>
      <c r="I1055" t="s">
        <v>64</v>
      </c>
      <c r="J1055" t="s">
        <v>81</v>
      </c>
      <c r="K1055" t="s">
        <v>54</v>
      </c>
      <c r="L1055" t="s">
        <v>67</v>
      </c>
      <c r="M1055" t="s">
        <v>56</v>
      </c>
      <c r="N1055" t="s">
        <v>57</v>
      </c>
      <c r="O1055" t="s">
        <v>70</v>
      </c>
      <c r="P1055">
        <v>38</v>
      </c>
      <c r="Q1055">
        <v>38</v>
      </c>
      <c r="R1055">
        <v>40</v>
      </c>
      <c r="S1055">
        <v>1</v>
      </c>
      <c r="T1055">
        <f t="shared" si="144"/>
        <v>39</v>
      </c>
      <c r="U1055">
        <v>37</v>
      </c>
      <c r="V1055">
        <f t="shared" si="145"/>
        <v>2</v>
      </c>
      <c r="W1055" s="3">
        <f t="shared" si="146"/>
        <v>2.5000000000000001E-2</v>
      </c>
      <c r="X1055">
        <v>17</v>
      </c>
      <c r="Y1055" s="4">
        <v>6</v>
      </c>
      <c r="Z1055" s="4">
        <v>1.8</v>
      </c>
      <c r="AA1055" s="5">
        <v>84540.78</v>
      </c>
      <c r="AB1055" s="5">
        <f t="shared" si="147"/>
        <v>3128008.86</v>
      </c>
      <c r="AC1055" s="5">
        <v>51465.05</v>
      </c>
      <c r="AD1055" s="5">
        <f t="shared" si="148"/>
        <v>2058602</v>
      </c>
      <c r="AE1055" s="5">
        <v>118046.71</v>
      </c>
      <c r="AF1055" s="5">
        <v>32744.67</v>
      </c>
      <c r="AG1055" s="5">
        <v>8228.18</v>
      </c>
      <c r="AH1055" s="5">
        <v>2610</v>
      </c>
      <c r="AI1055" s="5">
        <v>6800</v>
      </c>
      <c r="AJ1055">
        <v>0</v>
      </c>
      <c r="AK1055" s="5">
        <v>0</v>
      </c>
      <c r="AL1055" s="5">
        <v>2852.65</v>
      </c>
      <c r="AM1055" s="5">
        <v>25727.7</v>
      </c>
      <c r="AN1055">
        <v>4</v>
      </c>
      <c r="AO1055">
        <v>4</v>
      </c>
      <c r="AP1055" t="str">
        <f t="shared" si="149"/>
        <v>Yes</v>
      </c>
      <c r="AQ1055">
        <v>1</v>
      </c>
      <c r="AR1055" s="5">
        <f t="shared" si="150"/>
        <v>2255611.91</v>
      </c>
      <c r="AS1055" s="5">
        <f t="shared" si="151"/>
        <v>872396.95</v>
      </c>
      <c r="AT1055" t="s">
        <v>59</v>
      </c>
      <c r="AU1055" t="s">
        <v>6164</v>
      </c>
      <c r="AV1055" t="s">
        <v>6165</v>
      </c>
      <c r="AW1055" t="s">
        <v>6166</v>
      </c>
      <c r="AX1055" t="s">
        <v>6184</v>
      </c>
      <c r="AY1055">
        <v>44</v>
      </c>
      <c r="AZ1055">
        <v>3</v>
      </c>
      <c r="BA1055">
        <v>19</v>
      </c>
      <c r="BB1055" t="s">
        <v>6185</v>
      </c>
      <c r="BC1055">
        <v>0</v>
      </c>
      <c r="BD1055">
        <v>0</v>
      </c>
      <c r="BE1055" t="s">
        <v>6169</v>
      </c>
      <c r="BF1055" t="s">
        <v>6170</v>
      </c>
      <c r="BG1055">
        <v>0</v>
      </c>
      <c r="BH1055" t="s">
        <v>6171</v>
      </c>
      <c r="BI1055">
        <v>21</v>
      </c>
      <c r="BJ1055" t="s">
        <v>6172</v>
      </c>
      <c r="BK1055">
        <v>0</v>
      </c>
      <c r="BL1055">
        <v>49</v>
      </c>
      <c r="BM1055" s="3">
        <f t="shared" si="152"/>
        <v>0.81632653061224492</v>
      </c>
    </row>
    <row r="1056" spans="1:65">
      <c r="A1056" t="s">
        <v>1185</v>
      </c>
      <c r="B1056" s="2">
        <v>45719</v>
      </c>
      <c r="C1056" t="s">
        <v>47</v>
      </c>
      <c r="D1056" t="s">
        <v>1131</v>
      </c>
      <c r="E1056">
        <v>3</v>
      </c>
      <c r="F1056" t="s">
        <v>49</v>
      </c>
      <c r="G1056" t="s">
        <v>50</v>
      </c>
      <c r="H1056" t="s">
        <v>89</v>
      </c>
      <c r="I1056" t="s">
        <v>74</v>
      </c>
      <c r="J1056" t="s">
        <v>65</v>
      </c>
      <c r="K1056" t="s">
        <v>75</v>
      </c>
      <c r="L1056" t="s">
        <v>87</v>
      </c>
      <c r="M1056" t="s">
        <v>68</v>
      </c>
      <c r="N1056" t="s">
        <v>57</v>
      </c>
      <c r="O1056" t="s">
        <v>58</v>
      </c>
      <c r="P1056">
        <v>41</v>
      </c>
      <c r="Q1056">
        <v>43</v>
      </c>
      <c r="R1056">
        <v>42</v>
      </c>
      <c r="S1056">
        <v>1</v>
      </c>
      <c r="T1056">
        <f t="shared" si="144"/>
        <v>41</v>
      </c>
      <c r="U1056">
        <v>39</v>
      </c>
      <c r="V1056">
        <f t="shared" si="145"/>
        <v>2</v>
      </c>
      <c r="W1056" s="3">
        <f t="shared" si="146"/>
        <v>2.3809523809523808E-2</v>
      </c>
      <c r="X1056">
        <v>38</v>
      </c>
      <c r="Y1056" s="4">
        <v>0.9</v>
      </c>
      <c r="Z1056" s="4">
        <v>1.5</v>
      </c>
      <c r="AA1056" s="5">
        <v>52525.51</v>
      </c>
      <c r="AB1056" s="5">
        <f t="shared" si="147"/>
        <v>2048494.89</v>
      </c>
      <c r="AC1056" s="5">
        <v>34027.61</v>
      </c>
      <c r="AD1056" s="5">
        <f t="shared" si="148"/>
        <v>1429159.62</v>
      </c>
      <c r="AE1056" s="5">
        <v>94104.639999999999</v>
      </c>
      <c r="AF1056" s="5">
        <v>28557.02</v>
      </c>
      <c r="AG1056" s="5">
        <v>11586.54</v>
      </c>
      <c r="AH1056" s="5">
        <v>2175</v>
      </c>
      <c r="AI1056" s="5">
        <v>4600</v>
      </c>
      <c r="AJ1056">
        <v>0</v>
      </c>
      <c r="AK1056" s="5">
        <v>0</v>
      </c>
      <c r="AL1056" s="5">
        <v>2067.7600000000002</v>
      </c>
      <c r="AM1056" s="5">
        <v>24819.86</v>
      </c>
      <c r="AN1056">
        <v>4</v>
      </c>
      <c r="AO1056">
        <v>3</v>
      </c>
      <c r="AP1056" t="str">
        <f t="shared" si="149"/>
        <v>Yes</v>
      </c>
      <c r="AQ1056">
        <v>1</v>
      </c>
      <c r="AR1056" s="5">
        <f t="shared" si="150"/>
        <v>1597070.44</v>
      </c>
      <c r="AS1056" s="5">
        <f t="shared" si="151"/>
        <v>451424.45</v>
      </c>
      <c r="AT1056" t="s">
        <v>59</v>
      </c>
      <c r="AU1056" t="s">
        <v>6164</v>
      </c>
      <c r="AV1056" t="s">
        <v>6165</v>
      </c>
      <c r="AW1056" t="s">
        <v>6166</v>
      </c>
      <c r="AX1056" t="s">
        <v>6167</v>
      </c>
      <c r="AY1056">
        <v>43</v>
      </c>
      <c r="AZ1056">
        <v>0</v>
      </c>
      <c r="BA1056">
        <v>17</v>
      </c>
      <c r="BB1056" t="s">
        <v>6191</v>
      </c>
      <c r="BC1056">
        <v>0</v>
      </c>
      <c r="BD1056">
        <v>0</v>
      </c>
      <c r="BE1056" t="s">
        <v>6169</v>
      </c>
      <c r="BF1056" t="s">
        <v>6170</v>
      </c>
      <c r="BG1056">
        <v>0</v>
      </c>
      <c r="BH1056" t="s">
        <v>6171</v>
      </c>
      <c r="BI1056">
        <v>50</v>
      </c>
      <c r="BJ1056" t="s">
        <v>6172</v>
      </c>
      <c r="BK1056">
        <v>0</v>
      </c>
      <c r="BL1056">
        <v>58</v>
      </c>
      <c r="BM1056" s="3">
        <f t="shared" si="152"/>
        <v>0.72413793103448276</v>
      </c>
    </row>
    <row r="1057" spans="1:65">
      <c r="A1057" t="s">
        <v>1186</v>
      </c>
      <c r="B1057" s="2">
        <v>45720</v>
      </c>
      <c r="C1057" t="s">
        <v>47</v>
      </c>
      <c r="D1057" t="s">
        <v>1131</v>
      </c>
      <c r="E1057">
        <v>3</v>
      </c>
      <c r="F1057" t="s">
        <v>61</v>
      </c>
      <c r="G1057" t="s">
        <v>79</v>
      </c>
      <c r="H1057" t="s">
        <v>123</v>
      </c>
      <c r="I1057" t="s">
        <v>64</v>
      </c>
      <c r="J1057" t="s">
        <v>53</v>
      </c>
      <c r="K1057" t="s">
        <v>75</v>
      </c>
      <c r="L1057" t="s">
        <v>92</v>
      </c>
      <c r="M1057" t="s">
        <v>56</v>
      </c>
      <c r="N1057" t="s">
        <v>94</v>
      </c>
      <c r="O1057" t="s">
        <v>120</v>
      </c>
      <c r="P1057">
        <v>63</v>
      </c>
      <c r="Q1057">
        <v>68</v>
      </c>
      <c r="R1057">
        <v>66</v>
      </c>
      <c r="S1057">
        <v>1</v>
      </c>
      <c r="T1057">
        <f t="shared" si="144"/>
        <v>65</v>
      </c>
      <c r="U1057">
        <v>60</v>
      </c>
      <c r="V1057">
        <f t="shared" si="145"/>
        <v>5</v>
      </c>
      <c r="W1057" s="3">
        <f t="shared" si="146"/>
        <v>1.5151515151515152E-2</v>
      </c>
      <c r="X1057">
        <v>14</v>
      </c>
      <c r="Y1057" s="4">
        <v>1.5</v>
      </c>
      <c r="Z1057" s="4">
        <v>1.2</v>
      </c>
      <c r="AA1057" s="5">
        <v>35821.15</v>
      </c>
      <c r="AB1057" s="5">
        <f t="shared" si="147"/>
        <v>2149269</v>
      </c>
      <c r="AC1057" s="5">
        <v>23750.959999999999</v>
      </c>
      <c r="AD1057" s="5">
        <f t="shared" si="148"/>
        <v>1567563.36</v>
      </c>
      <c r="AE1057" s="5">
        <v>109254.38</v>
      </c>
      <c r="AF1057" s="5">
        <v>27453.31</v>
      </c>
      <c r="AG1057" s="5">
        <v>7728.46</v>
      </c>
      <c r="AH1057" s="5">
        <v>1740</v>
      </c>
      <c r="AI1057" s="5">
        <v>3200</v>
      </c>
      <c r="AJ1057">
        <v>0</v>
      </c>
      <c r="AK1057" s="5">
        <v>0</v>
      </c>
      <c r="AL1057" s="5">
        <v>3225.64</v>
      </c>
      <c r="AM1057" s="5">
        <v>40067.11</v>
      </c>
      <c r="AN1057">
        <v>4</v>
      </c>
      <c r="AO1057">
        <v>5</v>
      </c>
      <c r="AP1057" t="str">
        <f t="shared" si="149"/>
        <v>No</v>
      </c>
      <c r="AQ1057">
        <v>2</v>
      </c>
      <c r="AR1057" s="5">
        <f t="shared" si="150"/>
        <v>1760232.26</v>
      </c>
      <c r="AS1057" s="5">
        <f t="shared" si="151"/>
        <v>389036.74</v>
      </c>
      <c r="AT1057" t="s">
        <v>59</v>
      </c>
      <c r="AU1057" t="s">
        <v>6164</v>
      </c>
      <c r="AV1057" t="s">
        <v>6165</v>
      </c>
      <c r="AW1057" t="s">
        <v>6166</v>
      </c>
      <c r="AX1057" t="s">
        <v>6167</v>
      </c>
      <c r="AY1057">
        <v>67</v>
      </c>
      <c r="AZ1057">
        <v>4</v>
      </c>
      <c r="BA1057">
        <v>31</v>
      </c>
      <c r="BB1057" t="s">
        <v>6185</v>
      </c>
      <c r="BC1057">
        <v>1</v>
      </c>
      <c r="BD1057">
        <v>0</v>
      </c>
      <c r="BE1057" t="s">
        <v>6178</v>
      </c>
      <c r="BF1057" t="s">
        <v>6170</v>
      </c>
      <c r="BG1057">
        <v>0</v>
      </c>
      <c r="BH1057" t="s">
        <v>6171</v>
      </c>
      <c r="BI1057">
        <v>38</v>
      </c>
      <c r="BJ1057" t="s">
        <v>6172</v>
      </c>
      <c r="BK1057">
        <v>0</v>
      </c>
      <c r="BL1057">
        <v>73</v>
      </c>
      <c r="BM1057" s="3">
        <f t="shared" si="152"/>
        <v>0.90410958904109584</v>
      </c>
    </row>
    <row r="1058" spans="1:65">
      <c r="A1058" t="s">
        <v>1187</v>
      </c>
      <c r="B1058" s="2">
        <v>45720</v>
      </c>
      <c r="C1058" t="s">
        <v>47</v>
      </c>
      <c r="D1058" t="s">
        <v>1131</v>
      </c>
      <c r="E1058">
        <v>3</v>
      </c>
      <c r="F1058" t="s">
        <v>72</v>
      </c>
      <c r="G1058" t="s">
        <v>62</v>
      </c>
      <c r="H1058" t="s">
        <v>220</v>
      </c>
      <c r="I1058" t="s">
        <v>64</v>
      </c>
      <c r="J1058" t="s">
        <v>65</v>
      </c>
      <c r="K1058" t="s">
        <v>75</v>
      </c>
      <c r="L1058" t="s">
        <v>92</v>
      </c>
      <c r="M1058" t="s">
        <v>56</v>
      </c>
      <c r="N1058" t="s">
        <v>69</v>
      </c>
      <c r="O1058" t="s">
        <v>58</v>
      </c>
      <c r="P1058">
        <v>48</v>
      </c>
      <c r="Q1058">
        <v>50</v>
      </c>
      <c r="R1058">
        <v>49</v>
      </c>
      <c r="S1058">
        <v>1</v>
      </c>
      <c r="T1058">
        <f t="shared" si="144"/>
        <v>48</v>
      </c>
      <c r="U1058">
        <v>47</v>
      </c>
      <c r="V1058">
        <f t="shared" si="145"/>
        <v>1</v>
      </c>
      <c r="W1058" s="3">
        <f t="shared" si="146"/>
        <v>2.0408163265306121E-2</v>
      </c>
      <c r="X1058">
        <v>27</v>
      </c>
      <c r="Y1058" s="4">
        <v>4.2</v>
      </c>
      <c r="Z1058" s="4">
        <v>1.7</v>
      </c>
      <c r="AA1058" s="5">
        <v>52325.15</v>
      </c>
      <c r="AB1058" s="5">
        <f t="shared" si="147"/>
        <v>2459282.0499999998</v>
      </c>
      <c r="AC1058" s="5">
        <v>35368.69</v>
      </c>
      <c r="AD1058" s="5">
        <f t="shared" si="148"/>
        <v>1733065.81</v>
      </c>
      <c r="AE1058" s="5">
        <v>105048.63</v>
      </c>
      <c r="AF1058" s="5">
        <v>31936.41</v>
      </c>
      <c r="AG1058" s="5">
        <v>10065.9</v>
      </c>
      <c r="AH1058" s="5">
        <v>2465</v>
      </c>
      <c r="AI1058" s="5">
        <v>4600</v>
      </c>
      <c r="AJ1058">
        <v>0</v>
      </c>
      <c r="AK1058" s="5">
        <v>0</v>
      </c>
      <c r="AL1058" s="5">
        <v>992.2</v>
      </c>
      <c r="AM1058" s="5">
        <v>31265.27</v>
      </c>
      <c r="AN1058">
        <v>4</v>
      </c>
      <c r="AO1058">
        <v>2</v>
      </c>
      <c r="AP1058" t="str">
        <f t="shared" si="149"/>
        <v>Yes</v>
      </c>
      <c r="AQ1058">
        <v>1</v>
      </c>
      <c r="AR1058" s="5">
        <f t="shared" si="150"/>
        <v>1919439.22</v>
      </c>
      <c r="AS1058" s="5">
        <f t="shared" si="151"/>
        <v>539842.82999999996</v>
      </c>
      <c r="AT1058" t="s">
        <v>59</v>
      </c>
      <c r="AU1058" t="s">
        <v>6164</v>
      </c>
      <c r="AV1058" t="s">
        <v>6165</v>
      </c>
      <c r="AW1058" t="s">
        <v>6166</v>
      </c>
      <c r="AX1058" t="s">
        <v>6167</v>
      </c>
      <c r="AY1058">
        <v>49</v>
      </c>
      <c r="AZ1058">
        <v>0</v>
      </c>
      <c r="BA1058">
        <v>14</v>
      </c>
      <c r="BB1058" t="s">
        <v>6191</v>
      </c>
      <c r="BC1058">
        <v>0</v>
      </c>
      <c r="BD1058">
        <v>0</v>
      </c>
      <c r="BE1058" t="s">
        <v>6169</v>
      </c>
      <c r="BF1058" t="s">
        <v>6170</v>
      </c>
      <c r="BG1058">
        <v>0</v>
      </c>
      <c r="BH1058" t="s">
        <v>6171</v>
      </c>
      <c r="BI1058">
        <v>58</v>
      </c>
      <c r="BJ1058" t="s">
        <v>6187</v>
      </c>
      <c r="BK1058">
        <v>0</v>
      </c>
      <c r="BL1058">
        <v>60</v>
      </c>
      <c r="BM1058" s="3">
        <f t="shared" si="152"/>
        <v>0.81666666666666665</v>
      </c>
    </row>
    <row r="1059" spans="1:65">
      <c r="A1059" t="s">
        <v>1188</v>
      </c>
      <c r="B1059" s="2">
        <v>45720</v>
      </c>
      <c r="C1059" t="s">
        <v>47</v>
      </c>
      <c r="D1059" t="s">
        <v>1131</v>
      </c>
      <c r="E1059">
        <v>3</v>
      </c>
      <c r="F1059" t="s">
        <v>78</v>
      </c>
      <c r="G1059" t="s">
        <v>62</v>
      </c>
      <c r="H1059" t="s">
        <v>153</v>
      </c>
      <c r="I1059" t="s">
        <v>74</v>
      </c>
      <c r="J1059" t="s">
        <v>65</v>
      </c>
      <c r="K1059" t="s">
        <v>54</v>
      </c>
      <c r="L1059" t="s">
        <v>55</v>
      </c>
      <c r="M1059" t="s">
        <v>56</v>
      </c>
      <c r="N1059" t="s">
        <v>109</v>
      </c>
      <c r="O1059" t="s">
        <v>120</v>
      </c>
      <c r="P1059">
        <v>39</v>
      </c>
      <c r="Q1059">
        <v>40</v>
      </c>
      <c r="R1059">
        <v>39</v>
      </c>
      <c r="S1059">
        <v>1</v>
      </c>
      <c r="T1059">
        <f t="shared" si="144"/>
        <v>38</v>
      </c>
      <c r="U1059">
        <v>38</v>
      </c>
      <c r="V1059">
        <f t="shared" si="145"/>
        <v>0</v>
      </c>
      <c r="W1059" s="3">
        <f t="shared" si="146"/>
        <v>2.564102564102564E-2</v>
      </c>
      <c r="X1059">
        <v>17</v>
      </c>
      <c r="Y1059" s="4">
        <v>1.9</v>
      </c>
      <c r="Z1059" s="4">
        <v>0.9</v>
      </c>
      <c r="AA1059" s="5">
        <v>55527.61</v>
      </c>
      <c r="AB1059" s="5">
        <f t="shared" si="147"/>
        <v>2110049.1800000002</v>
      </c>
      <c r="AC1059" s="5">
        <v>34666.36</v>
      </c>
      <c r="AD1059" s="5">
        <f t="shared" si="148"/>
        <v>1351988.04</v>
      </c>
      <c r="AE1059" s="5">
        <v>85488.4</v>
      </c>
      <c r="AF1059" s="5">
        <v>26052.58</v>
      </c>
      <c r="AG1059" s="5">
        <v>8410.07</v>
      </c>
      <c r="AH1059" s="5">
        <v>1305</v>
      </c>
      <c r="AI1059" s="5">
        <v>4600</v>
      </c>
      <c r="AJ1059">
        <v>0</v>
      </c>
      <c r="AK1059" s="5">
        <v>0</v>
      </c>
      <c r="AL1059" s="5">
        <v>0</v>
      </c>
      <c r="AM1059" s="5">
        <v>55532.49</v>
      </c>
      <c r="AN1059">
        <v>8</v>
      </c>
      <c r="AO1059">
        <v>7</v>
      </c>
      <c r="AP1059" t="str">
        <f t="shared" si="149"/>
        <v>Yes</v>
      </c>
      <c r="AQ1059">
        <v>1</v>
      </c>
      <c r="AR1059" s="5">
        <f t="shared" si="150"/>
        <v>1533376.58</v>
      </c>
      <c r="AS1059" s="5">
        <f t="shared" si="151"/>
        <v>576672.6</v>
      </c>
      <c r="AT1059" t="s">
        <v>59</v>
      </c>
      <c r="AU1059" t="s">
        <v>6164</v>
      </c>
      <c r="AV1059" t="s">
        <v>6165</v>
      </c>
      <c r="AW1059" t="s">
        <v>6166</v>
      </c>
      <c r="AX1059" t="s">
        <v>6167</v>
      </c>
      <c r="AY1059">
        <v>40</v>
      </c>
      <c r="AZ1059">
        <v>0</v>
      </c>
      <c r="BA1059">
        <v>0</v>
      </c>
      <c r="BB1059" t="s">
        <v>6168</v>
      </c>
      <c r="BC1059">
        <v>0</v>
      </c>
      <c r="BD1059">
        <v>0</v>
      </c>
      <c r="BE1059" t="s">
        <v>6169</v>
      </c>
      <c r="BF1059" t="s">
        <v>6170</v>
      </c>
      <c r="BG1059">
        <v>0</v>
      </c>
      <c r="BH1059" t="s">
        <v>6171</v>
      </c>
      <c r="BI1059">
        <v>23</v>
      </c>
      <c r="BJ1059" t="s">
        <v>6172</v>
      </c>
      <c r="BK1059">
        <v>0</v>
      </c>
      <c r="BL1059">
        <v>64</v>
      </c>
      <c r="BM1059" s="3">
        <f t="shared" si="152"/>
        <v>0.609375</v>
      </c>
    </row>
    <row r="1060" spans="1:65">
      <c r="A1060" t="s">
        <v>1189</v>
      </c>
      <c r="B1060" s="2">
        <v>45720</v>
      </c>
      <c r="C1060" t="s">
        <v>47</v>
      </c>
      <c r="D1060" t="s">
        <v>1131</v>
      </c>
      <c r="E1060">
        <v>3</v>
      </c>
      <c r="F1060" t="s">
        <v>49</v>
      </c>
      <c r="G1060" t="s">
        <v>79</v>
      </c>
      <c r="H1060" t="s">
        <v>106</v>
      </c>
      <c r="I1060" t="s">
        <v>64</v>
      </c>
      <c r="J1060" t="s">
        <v>53</v>
      </c>
      <c r="K1060" t="s">
        <v>75</v>
      </c>
      <c r="L1060" t="s">
        <v>92</v>
      </c>
      <c r="M1060" t="s">
        <v>68</v>
      </c>
      <c r="N1060" t="s">
        <v>57</v>
      </c>
      <c r="O1060" t="s">
        <v>82</v>
      </c>
      <c r="P1060">
        <v>64</v>
      </c>
      <c r="Q1060">
        <v>68</v>
      </c>
      <c r="R1060">
        <v>66</v>
      </c>
      <c r="S1060">
        <v>2</v>
      </c>
      <c r="T1060">
        <f t="shared" si="144"/>
        <v>64</v>
      </c>
      <c r="U1060">
        <v>62</v>
      </c>
      <c r="V1060">
        <f t="shared" si="145"/>
        <v>2</v>
      </c>
      <c r="W1060" s="3">
        <f t="shared" si="146"/>
        <v>3.0303030303030304E-2</v>
      </c>
      <c r="X1060">
        <v>28</v>
      </c>
      <c r="Y1060" s="4">
        <v>4.8</v>
      </c>
      <c r="Z1060" s="4">
        <v>1.4</v>
      </c>
      <c r="AA1060" s="5">
        <v>35705.75</v>
      </c>
      <c r="AB1060" s="5">
        <f t="shared" si="147"/>
        <v>2213756.5</v>
      </c>
      <c r="AC1060" s="5">
        <v>22682.22</v>
      </c>
      <c r="AD1060" s="5">
        <f t="shared" si="148"/>
        <v>1497026.52</v>
      </c>
      <c r="AE1060" s="5">
        <v>110399.98</v>
      </c>
      <c r="AF1060" s="5">
        <v>29886.33</v>
      </c>
      <c r="AG1060" s="5">
        <v>9670.5400000000009</v>
      </c>
      <c r="AH1060" s="5">
        <v>2030</v>
      </c>
      <c r="AI1060" s="5">
        <v>6400</v>
      </c>
      <c r="AJ1060">
        <v>1</v>
      </c>
      <c r="AK1060" s="5">
        <v>8449.59</v>
      </c>
      <c r="AL1060" s="5">
        <v>1392.58</v>
      </c>
      <c r="AM1060" s="5">
        <v>41338.370000000003</v>
      </c>
      <c r="AN1060">
        <v>4</v>
      </c>
      <c r="AO1060">
        <v>4</v>
      </c>
      <c r="AP1060" t="str">
        <f t="shared" si="149"/>
        <v>Yes</v>
      </c>
      <c r="AQ1060">
        <v>2</v>
      </c>
      <c r="AR1060" s="5">
        <f t="shared" si="150"/>
        <v>1706593.91</v>
      </c>
      <c r="AS1060" s="5">
        <f t="shared" si="151"/>
        <v>507162.59</v>
      </c>
      <c r="AT1060" t="s">
        <v>59</v>
      </c>
      <c r="AU1060" t="s">
        <v>6181</v>
      </c>
      <c r="AV1060" t="s">
        <v>6182</v>
      </c>
      <c r="AW1060" t="s">
        <v>6183</v>
      </c>
      <c r="AX1060" t="s">
        <v>6167</v>
      </c>
      <c r="AY1060">
        <v>67</v>
      </c>
      <c r="AZ1060">
        <v>0</v>
      </c>
      <c r="BA1060">
        <v>18</v>
      </c>
      <c r="BB1060" t="s">
        <v>6191</v>
      </c>
      <c r="BC1060">
        <v>0</v>
      </c>
      <c r="BD1060">
        <v>0</v>
      </c>
      <c r="BE1060" t="s">
        <v>6169</v>
      </c>
      <c r="BF1060" t="s">
        <v>6170</v>
      </c>
      <c r="BG1060">
        <v>1</v>
      </c>
      <c r="BH1060" t="s">
        <v>6186</v>
      </c>
      <c r="BI1060">
        <v>54</v>
      </c>
      <c r="BJ1060" t="s">
        <v>6187</v>
      </c>
      <c r="BK1060">
        <v>0</v>
      </c>
      <c r="BL1060">
        <v>74</v>
      </c>
      <c r="BM1060" s="3">
        <f t="shared" si="152"/>
        <v>0.89189189189189189</v>
      </c>
    </row>
    <row r="1061" spans="1:65">
      <c r="A1061" t="s">
        <v>1190</v>
      </c>
      <c r="B1061" s="2">
        <v>45720</v>
      </c>
      <c r="C1061" t="s">
        <v>47</v>
      </c>
      <c r="D1061" t="s">
        <v>1131</v>
      </c>
      <c r="E1061">
        <v>3</v>
      </c>
      <c r="F1061" t="s">
        <v>49</v>
      </c>
      <c r="G1061" t="s">
        <v>50</v>
      </c>
      <c r="H1061" t="s">
        <v>89</v>
      </c>
      <c r="I1061" t="s">
        <v>52</v>
      </c>
      <c r="J1061" t="s">
        <v>65</v>
      </c>
      <c r="K1061" t="s">
        <v>75</v>
      </c>
      <c r="L1061" t="s">
        <v>55</v>
      </c>
      <c r="M1061" t="s">
        <v>56</v>
      </c>
      <c r="N1061" t="s">
        <v>76</v>
      </c>
      <c r="O1061" t="s">
        <v>70</v>
      </c>
      <c r="P1061">
        <v>43</v>
      </c>
      <c r="Q1061">
        <v>44</v>
      </c>
      <c r="R1061">
        <v>41</v>
      </c>
      <c r="S1061">
        <v>1</v>
      </c>
      <c r="T1061">
        <f t="shared" si="144"/>
        <v>40</v>
      </c>
      <c r="U1061">
        <v>40</v>
      </c>
      <c r="V1061">
        <f t="shared" si="145"/>
        <v>0</v>
      </c>
      <c r="W1061" s="3">
        <f t="shared" si="146"/>
        <v>2.4390243902439025E-2</v>
      </c>
      <c r="X1061">
        <v>44</v>
      </c>
      <c r="Y1061" s="4">
        <v>1.4</v>
      </c>
      <c r="Z1061" s="4">
        <v>1.5</v>
      </c>
      <c r="AA1061" s="5">
        <v>51733.58</v>
      </c>
      <c r="AB1061" s="5">
        <f t="shared" si="147"/>
        <v>2069343.2</v>
      </c>
      <c r="AC1061" s="5">
        <v>34658.720000000001</v>
      </c>
      <c r="AD1061" s="5">
        <f t="shared" si="148"/>
        <v>1421007.52</v>
      </c>
      <c r="AE1061" s="5">
        <v>94332.65</v>
      </c>
      <c r="AF1061" s="5">
        <v>27091.56</v>
      </c>
      <c r="AG1061" s="5">
        <v>12378.31</v>
      </c>
      <c r="AH1061" s="5">
        <v>2175</v>
      </c>
      <c r="AI1061" s="5">
        <v>4600</v>
      </c>
      <c r="AJ1061">
        <v>0</v>
      </c>
      <c r="AK1061" s="5">
        <v>0</v>
      </c>
      <c r="AL1061" s="5">
        <v>0</v>
      </c>
      <c r="AM1061" s="5">
        <v>26633.23</v>
      </c>
      <c r="AN1061">
        <v>4</v>
      </c>
      <c r="AO1061">
        <v>3</v>
      </c>
      <c r="AP1061" t="str">
        <f t="shared" si="149"/>
        <v>Yes</v>
      </c>
      <c r="AQ1061">
        <v>0</v>
      </c>
      <c r="AR1061" s="5">
        <f t="shared" si="150"/>
        <v>1588218.27</v>
      </c>
      <c r="AS1061" s="5">
        <f t="shared" si="151"/>
        <v>481124.93</v>
      </c>
      <c r="AT1061" t="s">
        <v>59</v>
      </c>
      <c r="AU1061" t="s">
        <v>6164</v>
      </c>
      <c r="AV1061" t="s">
        <v>6165</v>
      </c>
      <c r="AW1061" t="s">
        <v>6166</v>
      </c>
      <c r="AX1061" t="s">
        <v>6167</v>
      </c>
      <c r="AY1061">
        <v>44</v>
      </c>
      <c r="AZ1061">
        <v>0</v>
      </c>
      <c r="BA1061">
        <v>0</v>
      </c>
      <c r="BB1061" t="s">
        <v>6168</v>
      </c>
      <c r="BC1061">
        <v>0</v>
      </c>
      <c r="BD1061">
        <v>0</v>
      </c>
      <c r="BE1061" t="s">
        <v>6169</v>
      </c>
      <c r="BF1061" t="s">
        <v>6170</v>
      </c>
      <c r="BG1061">
        <v>0</v>
      </c>
      <c r="BH1061" t="s">
        <v>6171</v>
      </c>
      <c r="BI1061">
        <v>21</v>
      </c>
      <c r="BJ1061" t="s">
        <v>6172</v>
      </c>
      <c r="BK1061">
        <v>0</v>
      </c>
      <c r="BL1061">
        <v>59</v>
      </c>
      <c r="BM1061" s="3">
        <f t="shared" si="152"/>
        <v>0.69491525423728817</v>
      </c>
    </row>
    <row r="1062" spans="1:65">
      <c r="A1062" t="s">
        <v>1191</v>
      </c>
      <c r="B1062" s="2">
        <v>45720</v>
      </c>
      <c r="C1062" t="s">
        <v>47</v>
      </c>
      <c r="D1062" t="s">
        <v>1131</v>
      </c>
      <c r="E1062">
        <v>3</v>
      </c>
      <c r="F1062" t="s">
        <v>49</v>
      </c>
      <c r="G1062" t="s">
        <v>62</v>
      </c>
      <c r="H1062" t="s">
        <v>141</v>
      </c>
      <c r="I1062" t="s">
        <v>74</v>
      </c>
      <c r="J1062" t="s">
        <v>53</v>
      </c>
      <c r="K1062" t="s">
        <v>66</v>
      </c>
      <c r="L1062" t="s">
        <v>55</v>
      </c>
      <c r="M1062" t="s">
        <v>56</v>
      </c>
      <c r="N1062" t="s">
        <v>69</v>
      </c>
      <c r="O1062" t="s">
        <v>70</v>
      </c>
      <c r="P1062">
        <v>69</v>
      </c>
      <c r="Q1062">
        <v>70</v>
      </c>
      <c r="R1062">
        <v>67</v>
      </c>
      <c r="S1062">
        <v>2</v>
      </c>
      <c r="T1062">
        <f t="shared" si="144"/>
        <v>65</v>
      </c>
      <c r="U1062">
        <v>65</v>
      </c>
      <c r="V1062">
        <f t="shared" si="145"/>
        <v>0</v>
      </c>
      <c r="W1062" s="3">
        <f t="shared" si="146"/>
        <v>2.9850746268656716E-2</v>
      </c>
      <c r="X1062">
        <v>21</v>
      </c>
      <c r="Y1062" s="4">
        <v>11</v>
      </c>
      <c r="Z1062" s="4">
        <v>1.8</v>
      </c>
      <c r="AA1062" s="5">
        <v>33969.89</v>
      </c>
      <c r="AB1062" s="5">
        <f t="shared" si="147"/>
        <v>2208042.85</v>
      </c>
      <c r="AC1062" s="5">
        <v>23453.59</v>
      </c>
      <c r="AD1062" s="5">
        <f t="shared" si="148"/>
        <v>1571390.53</v>
      </c>
      <c r="AE1062" s="5">
        <v>114621.19</v>
      </c>
      <c r="AF1062" s="5">
        <v>31211.22</v>
      </c>
      <c r="AG1062" s="5">
        <v>8622.81</v>
      </c>
      <c r="AH1062" s="5">
        <v>2610</v>
      </c>
      <c r="AI1062" s="5">
        <v>6400</v>
      </c>
      <c r="AJ1062">
        <v>0</v>
      </c>
      <c r="AK1062" s="5">
        <v>0</v>
      </c>
      <c r="AL1062" s="5">
        <v>0</v>
      </c>
      <c r="AM1062" s="5">
        <v>43033.24</v>
      </c>
      <c r="AN1062">
        <v>4</v>
      </c>
      <c r="AO1062">
        <v>4</v>
      </c>
      <c r="AP1062" t="str">
        <f t="shared" si="149"/>
        <v>Yes</v>
      </c>
      <c r="AQ1062">
        <v>0</v>
      </c>
      <c r="AR1062" s="5">
        <f t="shared" si="150"/>
        <v>1777888.99</v>
      </c>
      <c r="AS1062" s="5">
        <f t="shared" si="151"/>
        <v>430153.86</v>
      </c>
      <c r="AT1062" t="s">
        <v>59</v>
      </c>
      <c r="AU1062" t="s">
        <v>6164</v>
      </c>
      <c r="AV1062" t="s">
        <v>6165</v>
      </c>
      <c r="AW1062" t="s">
        <v>6166</v>
      </c>
      <c r="AX1062" t="s">
        <v>6177</v>
      </c>
      <c r="AY1062">
        <v>71</v>
      </c>
      <c r="AZ1062">
        <v>0</v>
      </c>
      <c r="BA1062">
        <v>0</v>
      </c>
      <c r="BB1062" t="s">
        <v>6168</v>
      </c>
      <c r="BC1062">
        <v>0</v>
      </c>
      <c r="BD1062">
        <v>0</v>
      </c>
      <c r="BE1062" t="s">
        <v>6169</v>
      </c>
      <c r="BF1062" t="s">
        <v>6170</v>
      </c>
      <c r="BG1062">
        <v>0</v>
      </c>
      <c r="BH1062" t="s">
        <v>6171</v>
      </c>
      <c r="BI1062">
        <v>32</v>
      </c>
      <c r="BJ1062" t="s">
        <v>6172</v>
      </c>
      <c r="BK1062">
        <v>0</v>
      </c>
      <c r="BL1062">
        <v>72</v>
      </c>
      <c r="BM1062" s="3">
        <f t="shared" si="152"/>
        <v>0.93055555555555558</v>
      </c>
    </row>
    <row r="1063" spans="1:65">
      <c r="A1063" t="s">
        <v>1192</v>
      </c>
      <c r="B1063" s="2">
        <v>45720</v>
      </c>
      <c r="C1063" t="s">
        <v>47</v>
      </c>
      <c r="D1063" t="s">
        <v>1131</v>
      </c>
      <c r="E1063">
        <v>3</v>
      </c>
      <c r="F1063" t="s">
        <v>61</v>
      </c>
      <c r="G1063" t="s">
        <v>50</v>
      </c>
      <c r="H1063" t="s">
        <v>127</v>
      </c>
      <c r="I1063" t="s">
        <v>52</v>
      </c>
      <c r="J1063" t="s">
        <v>81</v>
      </c>
      <c r="K1063" t="s">
        <v>66</v>
      </c>
      <c r="L1063" t="s">
        <v>92</v>
      </c>
      <c r="M1063" t="s">
        <v>56</v>
      </c>
      <c r="N1063" t="s">
        <v>57</v>
      </c>
      <c r="O1063" t="s">
        <v>70</v>
      </c>
      <c r="P1063">
        <v>40</v>
      </c>
      <c r="Q1063">
        <v>42</v>
      </c>
      <c r="R1063">
        <v>43</v>
      </c>
      <c r="S1063">
        <v>1</v>
      </c>
      <c r="T1063">
        <f t="shared" si="144"/>
        <v>42</v>
      </c>
      <c r="U1063">
        <v>39</v>
      </c>
      <c r="V1063">
        <f t="shared" si="145"/>
        <v>3</v>
      </c>
      <c r="W1063" s="3">
        <f t="shared" si="146"/>
        <v>2.3255813953488372E-2</v>
      </c>
      <c r="X1063">
        <v>27</v>
      </c>
      <c r="Y1063" s="4">
        <v>4.0999999999999996</v>
      </c>
      <c r="Z1063" s="4">
        <v>1.6</v>
      </c>
      <c r="AA1063" s="5">
        <v>74061.62</v>
      </c>
      <c r="AB1063" s="5">
        <f t="shared" si="147"/>
        <v>2888403.18</v>
      </c>
      <c r="AC1063" s="5">
        <v>53770.62</v>
      </c>
      <c r="AD1063" s="5">
        <f t="shared" si="148"/>
        <v>2312136.66</v>
      </c>
      <c r="AE1063" s="5">
        <v>136530.98000000001</v>
      </c>
      <c r="AF1063" s="5">
        <v>36535.08</v>
      </c>
      <c r="AG1063" s="5">
        <v>9033.51</v>
      </c>
      <c r="AH1063" s="5">
        <v>2320</v>
      </c>
      <c r="AI1063" s="5">
        <v>6800</v>
      </c>
      <c r="AJ1063">
        <v>0</v>
      </c>
      <c r="AK1063" s="5">
        <v>0</v>
      </c>
      <c r="AL1063" s="5">
        <v>4419.2</v>
      </c>
      <c r="AM1063" s="5">
        <v>25074.75</v>
      </c>
      <c r="AN1063">
        <v>4</v>
      </c>
      <c r="AO1063">
        <v>3</v>
      </c>
      <c r="AP1063" t="str">
        <f t="shared" si="149"/>
        <v>Yes</v>
      </c>
      <c r="AQ1063">
        <v>1</v>
      </c>
      <c r="AR1063" s="5">
        <f t="shared" si="150"/>
        <v>2532850.1800000002</v>
      </c>
      <c r="AS1063" s="5">
        <f t="shared" si="151"/>
        <v>355553</v>
      </c>
      <c r="AT1063" t="s">
        <v>59</v>
      </c>
      <c r="AU1063" t="s">
        <v>6164</v>
      </c>
      <c r="AV1063" t="s">
        <v>6165</v>
      </c>
      <c r="AW1063" t="s">
        <v>6166</v>
      </c>
      <c r="AX1063" t="s">
        <v>6184</v>
      </c>
      <c r="AY1063">
        <v>43</v>
      </c>
      <c r="AZ1063">
        <v>0</v>
      </c>
      <c r="BA1063">
        <v>23</v>
      </c>
      <c r="BB1063" t="s">
        <v>6180</v>
      </c>
      <c r="BC1063">
        <v>0</v>
      </c>
      <c r="BD1063">
        <v>0</v>
      </c>
      <c r="BE1063" t="s">
        <v>6169</v>
      </c>
      <c r="BF1063" t="s">
        <v>6170</v>
      </c>
      <c r="BG1063">
        <v>1</v>
      </c>
      <c r="BH1063" t="s">
        <v>6179</v>
      </c>
      <c r="BI1063">
        <v>27</v>
      </c>
      <c r="BJ1063" t="s">
        <v>6172</v>
      </c>
      <c r="BK1063">
        <v>0</v>
      </c>
      <c r="BL1063">
        <v>50</v>
      </c>
      <c r="BM1063" s="3">
        <f t="shared" si="152"/>
        <v>0.86</v>
      </c>
    </row>
    <row r="1064" spans="1:65">
      <c r="A1064" t="s">
        <v>1193</v>
      </c>
      <c r="B1064" s="2">
        <v>45720</v>
      </c>
      <c r="C1064" t="s">
        <v>47</v>
      </c>
      <c r="D1064" t="s">
        <v>1131</v>
      </c>
      <c r="E1064">
        <v>3</v>
      </c>
      <c r="F1064" t="s">
        <v>61</v>
      </c>
      <c r="G1064" t="s">
        <v>50</v>
      </c>
      <c r="H1064" t="s">
        <v>127</v>
      </c>
      <c r="I1064" t="s">
        <v>64</v>
      </c>
      <c r="J1064" t="s">
        <v>65</v>
      </c>
      <c r="K1064" t="s">
        <v>54</v>
      </c>
      <c r="L1064" t="s">
        <v>87</v>
      </c>
      <c r="M1064" t="s">
        <v>68</v>
      </c>
      <c r="N1064" t="s">
        <v>94</v>
      </c>
      <c r="O1064" t="s">
        <v>70</v>
      </c>
      <c r="P1064">
        <v>53</v>
      </c>
      <c r="Q1064">
        <v>57</v>
      </c>
      <c r="R1064">
        <v>56</v>
      </c>
      <c r="S1064">
        <v>1</v>
      </c>
      <c r="T1064">
        <f t="shared" si="144"/>
        <v>55</v>
      </c>
      <c r="U1064">
        <v>53</v>
      </c>
      <c r="V1064">
        <f t="shared" si="145"/>
        <v>2</v>
      </c>
      <c r="W1064" s="3">
        <f t="shared" si="146"/>
        <v>1.7857142857142856E-2</v>
      </c>
      <c r="X1064">
        <v>22</v>
      </c>
      <c r="Y1064" s="4">
        <v>8.8000000000000007</v>
      </c>
      <c r="Z1064" s="4">
        <v>2.1</v>
      </c>
      <c r="AA1064" s="5">
        <v>56465.95</v>
      </c>
      <c r="AB1064" s="5">
        <f t="shared" si="147"/>
        <v>2992695.35</v>
      </c>
      <c r="AC1064" s="5">
        <v>34318.699999999997</v>
      </c>
      <c r="AD1064" s="5">
        <f t="shared" si="148"/>
        <v>1921847.2</v>
      </c>
      <c r="AE1064" s="5">
        <v>118610.66</v>
      </c>
      <c r="AF1064" s="5">
        <v>34123.699999999997</v>
      </c>
      <c r="AG1064" s="5">
        <v>9429.85</v>
      </c>
      <c r="AH1064" s="5">
        <v>3045</v>
      </c>
      <c r="AI1064" s="5">
        <v>4600</v>
      </c>
      <c r="AJ1064">
        <v>1</v>
      </c>
      <c r="AK1064" s="5">
        <v>14530.12</v>
      </c>
      <c r="AL1064" s="5">
        <v>1923.71</v>
      </c>
      <c r="AM1064" s="5">
        <v>35622.949999999997</v>
      </c>
      <c r="AN1064">
        <v>4</v>
      </c>
      <c r="AO1064">
        <v>3</v>
      </c>
      <c r="AP1064" t="str">
        <f t="shared" si="149"/>
        <v>Yes</v>
      </c>
      <c r="AQ1064">
        <v>1</v>
      </c>
      <c r="AR1064" s="5">
        <f t="shared" si="150"/>
        <v>2143733.19</v>
      </c>
      <c r="AS1064" s="5">
        <f t="shared" si="151"/>
        <v>848962.16</v>
      </c>
      <c r="AT1064" t="s">
        <v>59</v>
      </c>
      <c r="AU1064" t="s">
        <v>6189</v>
      </c>
      <c r="AV1064" t="s">
        <v>6190</v>
      </c>
      <c r="AW1064" t="s">
        <v>6183</v>
      </c>
      <c r="AX1064" t="s">
        <v>6177</v>
      </c>
      <c r="AY1064">
        <v>55</v>
      </c>
      <c r="AZ1064">
        <v>0</v>
      </c>
      <c r="BA1064">
        <v>18</v>
      </c>
      <c r="BB1064" t="s">
        <v>6180</v>
      </c>
      <c r="BC1064">
        <v>0</v>
      </c>
      <c r="BD1064">
        <v>0</v>
      </c>
      <c r="BE1064" t="s">
        <v>6169</v>
      </c>
      <c r="BF1064" t="s">
        <v>6170</v>
      </c>
      <c r="BG1064">
        <v>1</v>
      </c>
      <c r="BH1064" t="s">
        <v>6186</v>
      </c>
      <c r="BI1064">
        <v>45</v>
      </c>
      <c r="BJ1064" t="s">
        <v>6172</v>
      </c>
      <c r="BK1064">
        <v>0</v>
      </c>
      <c r="BL1064">
        <v>62</v>
      </c>
      <c r="BM1064" s="3">
        <f t="shared" si="152"/>
        <v>0.90322580645161288</v>
      </c>
    </row>
    <row r="1065" spans="1:65">
      <c r="A1065" t="s">
        <v>1194</v>
      </c>
      <c r="B1065" s="2">
        <v>45720</v>
      </c>
      <c r="C1065" t="s">
        <v>47</v>
      </c>
      <c r="D1065" t="s">
        <v>1131</v>
      </c>
      <c r="E1065">
        <v>3</v>
      </c>
      <c r="F1065" t="s">
        <v>78</v>
      </c>
      <c r="G1065" t="s">
        <v>79</v>
      </c>
      <c r="H1065" t="s">
        <v>113</v>
      </c>
      <c r="I1065" t="s">
        <v>52</v>
      </c>
      <c r="J1065" t="s">
        <v>53</v>
      </c>
      <c r="K1065" t="s">
        <v>75</v>
      </c>
      <c r="L1065" t="s">
        <v>92</v>
      </c>
      <c r="M1065" t="s">
        <v>56</v>
      </c>
      <c r="N1065" t="s">
        <v>94</v>
      </c>
      <c r="O1065" t="s">
        <v>70</v>
      </c>
      <c r="P1065">
        <v>67</v>
      </c>
      <c r="Q1065">
        <v>69</v>
      </c>
      <c r="R1065">
        <v>67</v>
      </c>
      <c r="S1065">
        <v>2</v>
      </c>
      <c r="T1065">
        <f t="shared" si="144"/>
        <v>65</v>
      </c>
      <c r="U1065">
        <v>64</v>
      </c>
      <c r="V1065">
        <f t="shared" si="145"/>
        <v>1</v>
      </c>
      <c r="W1065" s="3">
        <f t="shared" si="146"/>
        <v>2.9850746268656716E-2</v>
      </c>
      <c r="X1065">
        <v>29</v>
      </c>
      <c r="Y1065" s="4">
        <v>5</v>
      </c>
      <c r="Z1065" s="4">
        <v>1.3</v>
      </c>
      <c r="AA1065" s="5">
        <v>35938.85</v>
      </c>
      <c r="AB1065" s="5">
        <f t="shared" si="147"/>
        <v>2300086.4</v>
      </c>
      <c r="AC1065" s="5">
        <v>23966.27</v>
      </c>
      <c r="AD1065" s="5">
        <f t="shared" si="148"/>
        <v>1605740.09</v>
      </c>
      <c r="AE1065" s="5">
        <v>119654.17</v>
      </c>
      <c r="AF1065" s="5">
        <v>31047.9</v>
      </c>
      <c r="AG1065" s="5">
        <v>9355.7099999999991</v>
      </c>
      <c r="AH1065" s="5">
        <v>1885</v>
      </c>
      <c r="AI1065" s="5">
        <v>6400</v>
      </c>
      <c r="AJ1065">
        <v>0</v>
      </c>
      <c r="AK1065" s="5">
        <v>0</v>
      </c>
      <c r="AL1065" s="5">
        <v>699.51</v>
      </c>
      <c r="AM1065" s="5">
        <v>42831.59</v>
      </c>
      <c r="AN1065">
        <v>4</v>
      </c>
      <c r="AO1065">
        <v>3</v>
      </c>
      <c r="AP1065" t="str">
        <f t="shared" si="149"/>
        <v>Yes</v>
      </c>
      <c r="AQ1065">
        <v>1</v>
      </c>
      <c r="AR1065" s="5">
        <f t="shared" si="150"/>
        <v>1817613.97</v>
      </c>
      <c r="AS1065" s="5">
        <f t="shared" si="151"/>
        <v>482472.43</v>
      </c>
      <c r="AT1065" t="s">
        <v>59</v>
      </c>
      <c r="AU1065" t="s">
        <v>6164</v>
      </c>
      <c r="AV1065" t="s">
        <v>6165</v>
      </c>
      <c r="AW1065" t="s">
        <v>6166</v>
      </c>
      <c r="AX1065" t="s">
        <v>6167</v>
      </c>
      <c r="AY1065">
        <v>67</v>
      </c>
      <c r="AZ1065">
        <v>0</v>
      </c>
      <c r="BA1065">
        <v>13</v>
      </c>
      <c r="BB1065" t="s">
        <v>6191</v>
      </c>
      <c r="BC1065">
        <v>0</v>
      </c>
      <c r="BD1065">
        <v>0</v>
      </c>
      <c r="BE1065" t="s">
        <v>6169</v>
      </c>
      <c r="BF1065" t="s">
        <v>6170</v>
      </c>
      <c r="BG1065">
        <v>0</v>
      </c>
      <c r="BH1065" t="s">
        <v>6171</v>
      </c>
      <c r="BI1065">
        <v>20</v>
      </c>
      <c r="BJ1065" t="s">
        <v>6172</v>
      </c>
      <c r="BK1065">
        <v>0</v>
      </c>
      <c r="BL1065">
        <v>75</v>
      </c>
      <c r="BM1065" s="3">
        <f t="shared" si="152"/>
        <v>0.89333333333333331</v>
      </c>
    </row>
    <row r="1066" spans="1:65">
      <c r="A1066" t="s">
        <v>1195</v>
      </c>
      <c r="B1066" s="2">
        <v>45720</v>
      </c>
      <c r="C1066" t="s">
        <v>47</v>
      </c>
      <c r="D1066" t="s">
        <v>1131</v>
      </c>
      <c r="E1066">
        <v>3</v>
      </c>
      <c r="F1066" t="s">
        <v>72</v>
      </c>
      <c r="G1066" t="s">
        <v>50</v>
      </c>
      <c r="H1066" t="s">
        <v>179</v>
      </c>
      <c r="I1066" t="s">
        <v>74</v>
      </c>
      <c r="J1066" t="s">
        <v>81</v>
      </c>
      <c r="K1066" t="s">
        <v>75</v>
      </c>
      <c r="L1066" t="s">
        <v>87</v>
      </c>
      <c r="M1066" t="s">
        <v>56</v>
      </c>
      <c r="N1066" t="s">
        <v>69</v>
      </c>
      <c r="O1066" t="s">
        <v>82</v>
      </c>
      <c r="P1066">
        <v>35</v>
      </c>
      <c r="Q1066">
        <v>37</v>
      </c>
      <c r="R1066">
        <v>36</v>
      </c>
      <c r="S1066">
        <v>1</v>
      </c>
      <c r="T1066">
        <f t="shared" si="144"/>
        <v>35</v>
      </c>
      <c r="U1066">
        <v>35</v>
      </c>
      <c r="V1066">
        <f t="shared" si="145"/>
        <v>0</v>
      </c>
      <c r="W1066" s="3">
        <f t="shared" si="146"/>
        <v>2.7777777777777776E-2</v>
      </c>
      <c r="X1066">
        <v>27</v>
      </c>
      <c r="Y1066" s="4">
        <v>0</v>
      </c>
      <c r="Z1066" s="4">
        <v>1.7</v>
      </c>
      <c r="AA1066" s="5">
        <v>77500.960000000006</v>
      </c>
      <c r="AB1066" s="5">
        <f t="shared" si="147"/>
        <v>2712533.6</v>
      </c>
      <c r="AC1066" s="5">
        <v>54068.46</v>
      </c>
      <c r="AD1066" s="5">
        <f t="shared" si="148"/>
        <v>1946464.56</v>
      </c>
      <c r="AE1066" s="5">
        <v>108430.98</v>
      </c>
      <c r="AF1066" s="5">
        <v>30240.71</v>
      </c>
      <c r="AG1066" s="5">
        <v>9951.4500000000007</v>
      </c>
      <c r="AH1066" s="5">
        <v>2465</v>
      </c>
      <c r="AI1066" s="5">
        <v>6800</v>
      </c>
      <c r="AJ1066">
        <v>0</v>
      </c>
      <c r="AK1066" s="5">
        <v>0</v>
      </c>
      <c r="AL1066" s="5">
        <v>0</v>
      </c>
      <c r="AM1066" s="5">
        <v>21890.400000000001</v>
      </c>
      <c r="AN1066">
        <v>4</v>
      </c>
      <c r="AO1066">
        <v>3</v>
      </c>
      <c r="AP1066" t="str">
        <f t="shared" si="149"/>
        <v>Yes</v>
      </c>
      <c r="AQ1066">
        <v>0</v>
      </c>
      <c r="AR1066" s="5">
        <f t="shared" si="150"/>
        <v>2126243.1</v>
      </c>
      <c r="AS1066" s="5">
        <f t="shared" si="151"/>
        <v>586290.5</v>
      </c>
      <c r="AT1066" t="s">
        <v>59</v>
      </c>
      <c r="AU1066" t="s">
        <v>6164</v>
      </c>
      <c r="AV1066" t="s">
        <v>6165</v>
      </c>
      <c r="AW1066" t="s">
        <v>6166</v>
      </c>
      <c r="AX1066" t="s">
        <v>6167</v>
      </c>
      <c r="AY1066">
        <v>36</v>
      </c>
      <c r="AZ1066">
        <v>0</v>
      </c>
      <c r="BA1066">
        <v>0</v>
      </c>
      <c r="BB1066" t="s">
        <v>6168</v>
      </c>
      <c r="BC1066">
        <v>0</v>
      </c>
      <c r="BD1066">
        <v>0</v>
      </c>
      <c r="BE1066" t="s">
        <v>6169</v>
      </c>
      <c r="BF1066" t="s">
        <v>6170</v>
      </c>
      <c r="BG1066">
        <v>0</v>
      </c>
      <c r="BH1066" t="s">
        <v>6171</v>
      </c>
      <c r="BI1066">
        <v>51</v>
      </c>
      <c r="BJ1066" t="s">
        <v>6187</v>
      </c>
      <c r="BK1066">
        <v>0</v>
      </c>
      <c r="BL1066">
        <v>48</v>
      </c>
      <c r="BM1066" s="3">
        <f t="shared" si="152"/>
        <v>0.75</v>
      </c>
    </row>
    <row r="1067" spans="1:65">
      <c r="A1067" t="s">
        <v>1196</v>
      </c>
      <c r="B1067" s="2">
        <v>45720</v>
      </c>
      <c r="C1067" t="s">
        <v>47</v>
      </c>
      <c r="D1067" t="s">
        <v>1131</v>
      </c>
      <c r="E1067">
        <v>3</v>
      </c>
      <c r="F1067" t="s">
        <v>61</v>
      </c>
      <c r="G1067" t="s">
        <v>62</v>
      </c>
      <c r="H1067" t="s">
        <v>104</v>
      </c>
      <c r="I1067" t="s">
        <v>74</v>
      </c>
      <c r="J1067" t="s">
        <v>65</v>
      </c>
      <c r="K1067" t="s">
        <v>54</v>
      </c>
      <c r="L1067" t="s">
        <v>55</v>
      </c>
      <c r="M1067" t="s">
        <v>56</v>
      </c>
      <c r="N1067" t="s">
        <v>109</v>
      </c>
      <c r="O1067" t="s">
        <v>58</v>
      </c>
      <c r="P1067">
        <v>46</v>
      </c>
      <c r="Q1067">
        <v>49</v>
      </c>
      <c r="R1067">
        <v>48</v>
      </c>
      <c r="S1067">
        <v>1</v>
      </c>
      <c r="T1067">
        <f t="shared" si="144"/>
        <v>47</v>
      </c>
      <c r="U1067">
        <v>45</v>
      </c>
      <c r="V1067">
        <f t="shared" si="145"/>
        <v>2</v>
      </c>
      <c r="W1067" s="3">
        <f t="shared" si="146"/>
        <v>2.0833333333333332E-2</v>
      </c>
      <c r="X1067">
        <v>31</v>
      </c>
      <c r="Y1067" s="4">
        <v>6.2</v>
      </c>
      <c r="Z1067" s="4">
        <v>1.9</v>
      </c>
      <c r="AA1067" s="5">
        <v>55573.78</v>
      </c>
      <c r="AB1067" s="5">
        <f t="shared" si="147"/>
        <v>2500820.1</v>
      </c>
      <c r="AC1067" s="5">
        <v>34726.74</v>
      </c>
      <c r="AD1067" s="5">
        <f t="shared" si="148"/>
        <v>1666883.52</v>
      </c>
      <c r="AE1067" s="5">
        <v>107200.9</v>
      </c>
      <c r="AF1067" s="5">
        <v>30833.48</v>
      </c>
      <c r="AG1067" s="5">
        <v>9985.77</v>
      </c>
      <c r="AH1067" s="5">
        <v>2755</v>
      </c>
      <c r="AI1067" s="5">
        <v>4600</v>
      </c>
      <c r="AJ1067">
        <v>0</v>
      </c>
      <c r="AK1067" s="5">
        <v>0</v>
      </c>
      <c r="AL1067" s="5">
        <v>1887.2</v>
      </c>
      <c r="AM1067" s="5">
        <v>65534.53</v>
      </c>
      <c r="AN1067">
        <v>8</v>
      </c>
      <c r="AO1067">
        <v>8</v>
      </c>
      <c r="AP1067" t="str">
        <f t="shared" si="149"/>
        <v>Yes</v>
      </c>
      <c r="AQ1067">
        <v>0</v>
      </c>
      <c r="AR1067" s="5">
        <f t="shared" si="150"/>
        <v>1889680.4</v>
      </c>
      <c r="AS1067" s="5">
        <f t="shared" si="151"/>
        <v>611139.69999999995</v>
      </c>
      <c r="AT1067" t="s">
        <v>59</v>
      </c>
      <c r="AU1067" t="s">
        <v>6164</v>
      </c>
      <c r="AV1067" t="s">
        <v>6165</v>
      </c>
      <c r="AW1067" t="s">
        <v>6166</v>
      </c>
      <c r="AX1067" t="s">
        <v>6167</v>
      </c>
      <c r="AY1067">
        <v>47</v>
      </c>
      <c r="AZ1067">
        <v>0</v>
      </c>
      <c r="BA1067">
        <v>20</v>
      </c>
      <c r="BB1067" t="s">
        <v>6180</v>
      </c>
      <c r="BC1067">
        <v>0</v>
      </c>
      <c r="BD1067">
        <v>0</v>
      </c>
      <c r="BE1067" t="s">
        <v>6169</v>
      </c>
      <c r="BF1067" t="s">
        <v>6170</v>
      </c>
      <c r="BG1067">
        <v>1</v>
      </c>
      <c r="BH1067" t="s">
        <v>6179</v>
      </c>
      <c r="BI1067">
        <v>49</v>
      </c>
      <c r="BJ1067" t="s">
        <v>6172</v>
      </c>
      <c r="BK1067">
        <v>0</v>
      </c>
      <c r="BL1067">
        <v>63</v>
      </c>
      <c r="BM1067" s="3">
        <f t="shared" si="152"/>
        <v>0.76190476190476186</v>
      </c>
    </row>
    <row r="1068" spans="1:65">
      <c r="A1068" t="s">
        <v>1197</v>
      </c>
      <c r="B1068" s="2">
        <v>45720</v>
      </c>
      <c r="C1068" t="s">
        <v>47</v>
      </c>
      <c r="D1068" t="s">
        <v>1131</v>
      </c>
      <c r="E1068">
        <v>3</v>
      </c>
      <c r="F1068" t="s">
        <v>61</v>
      </c>
      <c r="G1068" t="s">
        <v>62</v>
      </c>
      <c r="H1068" t="s">
        <v>104</v>
      </c>
      <c r="I1068" t="s">
        <v>52</v>
      </c>
      <c r="J1068" t="s">
        <v>81</v>
      </c>
      <c r="K1068" t="s">
        <v>75</v>
      </c>
      <c r="L1068" t="s">
        <v>92</v>
      </c>
      <c r="M1068" t="s">
        <v>56</v>
      </c>
      <c r="N1068" t="s">
        <v>57</v>
      </c>
      <c r="O1068" t="s">
        <v>70</v>
      </c>
      <c r="P1068">
        <v>34</v>
      </c>
      <c r="Q1068">
        <v>36</v>
      </c>
      <c r="R1068">
        <v>36</v>
      </c>
      <c r="S1068">
        <v>1</v>
      </c>
      <c r="T1068">
        <f t="shared" si="144"/>
        <v>35</v>
      </c>
      <c r="U1068">
        <v>33</v>
      </c>
      <c r="V1068">
        <f t="shared" si="145"/>
        <v>2</v>
      </c>
      <c r="W1068" s="3">
        <f t="shared" si="146"/>
        <v>2.7777777777777776E-2</v>
      </c>
      <c r="X1068">
        <v>20</v>
      </c>
      <c r="Y1068" s="4">
        <v>4.8</v>
      </c>
      <c r="Z1068" s="4">
        <v>1.5</v>
      </c>
      <c r="AA1068" s="5">
        <v>77867.679999999993</v>
      </c>
      <c r="AB1068" s="5">
        <f t="shared" si="147"/>
        <v>2569633.44</v>
      </c>
      <c r="AC1068" s="5">
        <v>53751.43</v>
      </c>
      <c r="AD1068" s="5">
        <f t="shared" si="148"/>
        <v>1935051.48</v>
      </c>
      <c r="AE1068" s="5">
        <v>116249.89</v>
      </c>
      <c r="AF1068" s="5">
        <v>30588.080000000002</v>
      </c>
      <c r="AG1068" s="5">
        <v>8974.19</v>
      </c>
      <c r="AH1068" s="5">
        <v>2175</v>
      </c>
      <c r="AI1068" s="5">
        <v>6800</v>
      </c>
      <c r="AJ1068">
        <v>0</v>
      </c>
      <c r="AK1068" s="5">
        <v>0</v>
      </c>
      <c r="AL1068" s="5">
        <v>2989.21</v>
      </c>
      <c r="AM1068" s="5">
        <v>20657.509999999998</v>
      </c>
      <c r="AN1068">
        <v>4</v>
      </c>
      <c r="AO1068">
        <v>4</v>
      </c>
      <c r="AP1068" t="str">
        <f t="shared" si="149"/>
        <v>Yes</v>
      </c>
      <c r="AQ1068">
        <v>0</v>
      </c>
      <c r="AR1068" s="5">
        <f t="shared" si="150"/>
        <v>2123485.36</v>
      </c>
      <c r="AS1068" s="5">
        <f t="shared" si="151"/>
        <v>446148.08</v>
      </c>
      <c r="AT1068" t="s">
        <v>59</v>
      </c>
      <c r="AU1068" t="s">
        <v>6164</v>
      </c>
      <c r="AV1068" t="s">
        <v>6165</v>
      </c>
      <c r="AW1068" t="s">
        <v>6166</v>
      </c>
      <c r="AX1068" t="s">
        <v>6184</v>
      </c>
      <c r="AY1068">
        <v>37</v>
      </c>
      <c r="AZ1068">
        <v>0</v>
      </c>
      <c r="BA1068">
        <v>18</v>
      </c>
      <c r="BB1068" t="s">
        <v>6180</v>
      </c>
      <c r="BC1068">
        <v>0</v>
      </c>
      <c r="BD1068">
        <v>0</v>
      </c>
      <c r="BE1068" t="s">
        <v>6169</v>
      </c>
      <c r="BF1068" t="s">
        <v>6170</v>
      </c>
      <c r="BG1068">
        <v>1</v>
      </c>
      <c r="BH1068" t="s">
        <v>6186</v>
      </c>
      <c r="BI1068">
        <v>59</v>
      </c>
      <c r="BJ1068" t="s">
        <v>6187</v>
      </c>
      <c r="BK1068">
        <v>0</v>
      </c>
      <c r="BL1068">
        <v>48</v>
      </c>
      <c r="BM1068" s="3">
        <f t="shared" si="152"/>
        <v>0.75</v>
      </c>
    </row>
    <row r="1069" spans="1:65">
      <c r="A1069" t="s">
        <v>1198</v>
      </c>
      <c r="B1069" s="2">
        <v>45720</v>
      </c>
      <c r="C1069" t="s">
        <v>47</v>
      </c>
      <c r="D1069" t="s">
        <v>1131</v>
      </c>
      <c r="E1069">
        <v>3</v>
      </c>
      <c r="F1069" t="s">
        <v>72</v>
      </c>
      <c r="G1069" t="s">
        <v>62</v>
      </c>
      <c r="H1069" t="s">
        <v>155</v>
      </c>
      <c r="I1069" t="s">
        <v>74</v>
      </c>
      <c r="J1069" t="s">
        <v>65</v>
      </c>
      <c r="K1069" t="s">
        <v>75</v>
      </c>
      <c r="L1069" t="s">
        <v>55</v>
      </c>
      <c r="M1069" t="s">
        <v>56</v>
      </c>
      <c r="N1069" t="s">
        <v>109</v>
      </c>
      <c r="O1069" t="s">
        <v>58</v>
      </c>
      <c r="P1069">
        <v>41</v>
      </c>
      <c r="Q1069">
        <v>43</v>
      </c>
      <c r="R1069">
        <v>45</v>
      </c>
      <c r="S1069">
        <v>1</v>
      </c>
      <c r="T1069">
        <f t="shared" si="144"/>
        <v>44</v>
      </c>
      <c r="U1069">
        <v>41</v>
      </c>
      <c r="V1069">
        <f t="shared" si="145"/>
        <v>3</v>
      </c>
      <c r="W1069" s="3">
        <f t="shared" si="146"/>
        <v>2.2222222222222223E-2</v>
      </c>
      <c r="X1069">
        <v>28</v>
      </c>
      <c r="Y1069" s="4">
        <v>2.2999999999999998</v>
      </c>
      <c r="Z1069" s="4">
        <v>1.5</v>
      </c>
      <c r="AA1069" s="5">
        <v>52435.8</v>
      </c>
      <c r="AB1069" s="5">
        <f t="shared" si="147"/>
        <v>2149867.7999999998</v>
      </c>
      <c r="AC1069" s="5">
        <v>34605.370000000003</v>
      </c>
      <c r="AD1069" s="5">
        <f t="shared" si="148"/>
        <v>1557241.65</v>
      </c>
      <c r="AE1069" s="5">
        <v>100862.33</v>
      </c>
      <c r="AF1069" s="5">
        <v>27745.39</v>
      </c>
      <c r="AG1069" s="5">
        <v>10077.66</v>
      </c>
      <c r="AH1069" s="5">
        <v>2175</v>
      </c>
      <c r="AI1069" s="5">
        <v>4600</v>
      </c>
      <c r="AJ1069">
        <v>0</v>
      </c>
      <c r="AK1069" s="5">
        <v>0</v>
      </c>
      <c r="AL1069" s="5">
        <v>2875.78</v>
      </c>
      <c r="AM1069" s="5">
        <v>63957.26</v>
      </c>
      <c r="AN1069">
        <v>8</v>
      </c>
      <c r="AO1069">
        <v>9</v>
      </c>
      <c r="AP1069" t="str">
        <f t="shared" si="149"/>
        <v>No</v>
      </c>
      <c r="AQ1069">
        <v>1</v>
      </c>
      <c r="AR1069" s="5">
        <f t="shared" si="150"/>
        <v>1769535.07</v>
      </c>
      <c r="AS1069" s="5">
        <f t="shared" si="151"/>
        <v>380332.73</v>
      </c>
      <c r="AT1069" t="s">
        <v>59</v>
      </c>
      <c r="AU1069" t="s">
        <v>6164</v>
      </c>
      <c r="AV1069" t="s">
        <v>6165</v>
      </c>
      <c r="AW1069" t="s">
        <v>6166</v>
      </c>
      <c r="AX1069" t="s">
        <v>6184</v>
      </c>
      <c r="AY1069">
        <v>43</v>
      </c>
      <c r="AZ1069">
        <v>0</v>
      </c>
      <c r="BA1069">
        <v>18</v>
      </c>
      <c r="BB1069" t="s">
        <v>6180</v>
      </c>
      <c r="BC1069">
        <v>1</v>
      </c>
      <c r="BD1069">
        <v>0</v>
      </c>
      <c r="BE1069" t="s">
        <v>6178</v>
      </c>
      <c r="BF1069" t="s">
        <v>6170</v>
      </c>
      <c r="BG1069">
        <v>0</v>
      </c>
      <c r="BH1069" t="s">
        <v>6171</v>
      </c>
      <c r="BI1069">
        <v>27</v>
      </c>
      <c r="BJ1069" t="s">
        <v>6172</v>
      </c>
      <c r="BK1069">
        <v>0</v>
      </c>
      <c r="BL1069">
        <v>58</v>
      </c>
      <c r="BM1069" s="3">
        <f t="shared" si="152"/>
        <v>0.77586206896551724</v>
      </c>
    </row>
    <row r="1070" spans="1:65">
      <c r="A1070" t="s">
        <v>1199</v>
      </c>
      <c r="B1070" s="2">
        <v>45720</v>
      </c>
      <c r="C1070" t="s">
        <v>47</v>
      </c>
      <c r="D1070" t="s">
        <v>1131</v>
      </c>
      <c r="E1070">
        <v>3</v>
      </c>
      <c r="F1070" t="s">
        <v>72</v>
      </c>
      <c r="G1070" t="s">
        <v>50</v>
      </c>
      <c r="H1070" t="s">
        <v>138</v>
      </c>
      <c r="I1070" t="s">
        <v>64</v>
      </c>
      <c r="J1070" t="s">
        <v>53</v>
      </c>
      <c r="K1070" t="s">
        <v>66</v>
      </c>
      <c r="L1070" t="s">
        <v>92</v>
      </c>
      <c r="M1070" t="s">
        <v>56</v>
      </c>
      <c r="N1070" t="s">
        <v>76</v>
      </c>
      <c r="O1070" t="s">
        <v>120</v>
      </c>
      <c r="P1070">
        <v>68</v>
      </c>
      <c r="Q1070">
        <v>69</v>
      </c>
      <c r="R1070">
        <v>72</v>
      </c>
      <c r="S1070">
        <v>1</v>
      </c>
      <c r="T1070">
        <f t="shared" si="144"/>
        <v>71</v>
      </c>
      <c r="U1070">
        <v>68</v>
      </c>
      <c r="V1070">
        <f t="shared" si="145"/>
        <v>3</v>
      </c>
      <c r="W1070" s="3">
        <f t="shared" si="146"/>
        <v>1.3888888888888888E-2</v>
      </c>
      <c r="X1070">
        <v>23</v>
      </c>
      <c r="Y1070" s="4">
        <v>5.4</v>
      </c>
      <c r="Z1070" s="4">
        <v>1.8</v>
      </c>
      <c r="AA1070" s="5">
        <v>34165.949999999997</v>
      </c>
      <c r="AB1070" s="5">
        <f t="shared" si="147"/>
        <v>2323284.6</v>
      </c>
      <c r="AC1070" s="5">
        <v>23887.46</v>
      </c>
      <c r="AD1070" s="5">
        <f t="shared" si="148"/>
        <v>1719897.12</v>
      </c>
      <c r="AE1070" s="5">
        <v>120884.58</v>
      </c>
      <c r="AF1070" s="5">
        <v>32025.78</v>
      </c>
      <c r="AG1070" s="5">
        <v>8871.92</v>
      </c>
      <c r="AH1070" s="5">
        <v>2610</v>
      </c>
      <c r="AI1070" s="5">
        <v>3200</v>
      </c>
      <c r="AJ1070">
        <v>0</v>
      </c>
      <c r="AK1070" s="5">
        <v>0</v>
      </c>
      <c r="AL1070" s="5">
        <v>2095.34</v>
      </c>
      <c r="AM1070" s="5">
        <v>46985.56</v>
      </c>
      <c r="AN1070">
        <v>4</v>
      </c>
      <c r="AO1070">
        <v>3</v>
      </c>
      <c r="AP1070" t="str">
        <f t="shared" si="149"/>
        <v>Yes</v>
      </c>
      <c r="AQ1070">
        <v>0</v>
      </c>
      <c r="AR1070" s="5">
        <f t="shared" si="150"/>
        <v>1936570.3</v>
      </c>
      <c r="AS1070" s="5">
        <f t="shared" si="151"/>
        <v>386714.3</v>
      </c>
      <c r="AT1070" t="s">
        <v>59</v>
      </c>
      <c r="AU1070" t="s">
        <v>6164</v>
      </c>
      <c r="AV1070" t="s">
        <v>6165</v>
      </c>
      <c r="AW1070" t="s">
        <v>6166</v>
      </c>
      <c r="AX1070" t="s">
        <v>6184</v>
      </c>
      <c r="AY1070">
        <v>68</v>
      </c>
      <c r="AZ1070">
        <v>0</v>
      </c>
      <c r="BA1070">
        <v>26</v>
      </c>
      <c r="BB1070" t="s">
        <v>6180</v>
      </c>
      <c r="BC1070">
        <v>0</v>
      </c>
      <c r="BD1070">
        <v>0</v>
      </c>
      <c r="BE1070" t="s">
        <v>6169</v>
      </c>
      <c r="BF1070" t="s">
        <v>6170</v>
      </c>
      <c r="BG1070">
        <v>0</v>
      </c>
      <c r="BH1070" t="s">
        <v>6171</v>
      </c>
      <c r="BI1070">
        <v>59</v>
      </c>
      <c r="BJ1070" t="s">
        <v>6187</v>
      </c>
      <c r="BK1070">
        <v>0</v>
      </c>
      <c r="BL1070">
        <v>76</v>
      </c>
      <c r="BM1070" s="3">
        <f t="shared" si="152"/>
        <v>0.94736842105263153</v>
      </c>
    </row>
    <row r="1071" spans="1:65">
      <c r="A1071" t="s">
        <v>1200</v>
      </c>
      <c r="B1071" s="2">
        <v>45721</v>
      </c>
      <c r="C1071" t="s">
        <v>47</v>
      </c>
      <c r="D1071" t="s">
        <v>1131</v>
      </c>
      <c r="E1071">
        <v>3</v>
      </c>
      <c r="F1071" t="s">
        <v>61</v>
      </c>
      <c r="G1071" t="s">
        <v>62</v>
      </c>
      <c r="H1071" t="s">
        <v>63</v>
      </c>
      <c r="I1071" t="s">
        <v>74</v>
      </c>
      <c r="J1071" t="s">
        <v>65</v>
      </c>
      <c r="K1071" t="s">
        <v>75</v>
      </c>
      <c r="L1071" t="s">
        <v>92</v>
      </c>
      <c r="M1071" t="s">
        <v>56</v>
      </c>
      <c r="N1071" t="s">
        <v>94</v>
      </c>
      <c r="O1071" t="s">
        <v>70</v>
      </c>
      <c r="P1071">
        <v>42</v>
      </c>
      <c r="Q1071">
        <v>44</v>
      </c>
      <c r="R1071">
        <v>44</v>
      </c>
      <c r="S1071">
        <v>1</v>
      </c>
      <c r="T1071">
        <f t="shared" si="144"/>
        <v>43</v>
      </c>
      <c r="U1071">
        <v>42</v>
      </c>
      <c r="V1071">
        <f t="shared" si="145"/>
        <v>1</v>
      </c>
      <c r="W1071" s="3">
        <f t="shared" si="146"/>
        <v>2.2727272727272728E-2</v>
      </c>
      <c r="X1071">
        <v>28</v>
      </c>
      <c r="Y1071" s="4">
        <v>1.9</v>
      </c>
      <c r="Z1071" s="4">
        <v>1.4</v>
      </c>
      <c r="AA1071" s="5">
        <v>51996.66</v>
      </c>
      <c r="AB1071" s="5">
        <f t="shared" si="147"/>
        <v>2183859.7200000002</v>
      </c>
      <c r="AC1071" s="5">
        <v>35284.449999999997</v>
      </c>
      <c r="AD1071" s="5">
        <f t="shared" si="148"/>
        <v>1552515.8</v>
      </c>
      <c r="AE1071" s="5">
        <v>96315.54</v>
      </c>
      <c r="AF1071" s="5">
        <v>26814.17</v>
      </c>
      <c r="AG1071" s="5">
        <v>9261.43</v>
      </c>
      <c r="AH1071" s="5">
        <v>2030</v>
      </c>
      <c r="AI1071" s="5">
        <v>4600</v>
      </c>
      <c r="AJ1071">
        <v>0</v>
      </c>
      <c r="AK1071" s="5">
        <v>0</v>
      </c>
      <c r="AL1071" s="5">
        <v>1013.39</v>
      </c>
      <c r="AM1071" s="5">
        <v>30346.560000000001</v>
      </c>
      <c r="AN1071">
        <v>4</v>
      </c>
      <c r="AO1071">
        <v>5</v>
      </c>
      <c r="AP1071" t="str">
        <f t="shared" si="149"/>
        <v>No</v>
      </c>
      <c r="AQ1071">
        <v>2</v>
      </c>
      <c r="AR1071" s="5">
        <f t="shared" si="150"/>
        <v>1722896.89</v>
      </c>
      <c r="AS1071" s="5">
        <f t="shared" si="151"/>
        <v>460962.83</v>
      </c>
      <c r="AT1071" t="s">
        <v>59</v>
      </c>
      <c r="AU1071" t="s">
        <v>6164</v>
      </c>
      <c r="AV1071" t="s">
        <v>6165</v>
      </c>
      <c r="AW1071" t="s">
        <v>6166</v>
      </c>
      <c r="AX1071" t="s">
        <v>6184</v>
      </c>
      <c r="AY1071">
        <v>46</v>
      </c>
      <c r="AZ1071">
        <v>4</v>
      </c>
      <c r="BA1071">
        <v>11</v>
      </c>
      <c r="BB1071" t="s">
        <v>6185</v>
      </c>
      <c r="BC1071">
        <v>0</v>
      </c>
      <c r="BD1071">
        <v>1</v>
      </c>
      <c r="BE1071" t="s">
        <v>6188</v>
      </c>
      <c r="BF1071" t="s">
        <v>6170</v>
      </c>
      <c r="BG1071">
        <v>0</v>
      </c>
      <c r="BH1071" t="s">
        <v>6171</v>
      </c>
      <c r="BI1071">
        <v>50</v>
      </c>
      <c r="BJ1071" t="s">
        <v>6172</v>
      </c>
      <c r="BK1071">
        <v>0</v>
      </c>
      <c r="BL1071">
        <v>60</v>
      </c>
      <c r="BM1071" s="3">
        <f t="shared" si="152"/>
        <v>0.73333333333333328</v>
      </c>
    </row>
    <row r="1072" spans="1:65">
      <c r="A1072" t="s">
        <v>1201</v>
      </c>
      <c r="B1072" s="2">
        <v>45721</v>
      </c>
      <c r="C1072" t="s">
        <v>47</v>
      </c>
      <c r="D1072" t="s">
        <v>1131</v>
      </c>
      <c r="E1072">
        <v>3</v>
      </c>
      <c r="F1072" t="s">
        <v>49</v>
      </c>
      <c r="G1072" t="s">
        <v>62</v>
      </c>
      <c r="H1072" t="s">
        <v>133</v>
      </c>
      <c r="I1072" t="s">
        <v>74</v>
      </c>
      <c r="J1072" t="s">
        <v>65</v>
      </c>
      <c r="K1072" t="s">
        <v>66</v>
      </c>
      <c r="L1072" t="s">
        <v>87</v>
      </c>
      <c r="M1072" t="s">
        <v>56</v>
      </c>
      <c r="N1072" t="s">
        <v>94</v>
      </c>
      <c r="O1072" t="s">
        <v>70</v>
      </c>
      <c r="P1072">
        <v>39</v>
      </c>
      <c r="Q1072">
        <v>41</v>
      </c>
      <c r="R1072">
        <v>41</v>
      </c>
      <c r="S1072">
        <v>1</v>
      </c>
      <c r="T1072">
        <f t="shared" si="144"/>
        <v>40</v>
      </c>
      <c r="U1072">
        <v>38</v>
      </c>
      <c r="V1072">
        <f t="shared" si="145"/>
        <v>2</v>
      </c>
      <c r="W1072" s="3">
        <f t="shared" si="146"/>
        <v>2.4390243902439025E-2</v>
      </c>
      <c r="X1072">
        <v>25</v>
      </c>
      <c r="Y1072" s="4">
        <v>8.1</v>
      </c>
      <c r="Z1072" s="4">
        <v>2.1</v>
      </c>
      <c r="AA1072" s="5">
        <v>48546.05</v>
      </c>
      <c r="AB1072" s="5">
        <f t="shared" si="147"/>
        <v>1844749.9</v>
      </c>
      <c r="AC1072" s="5">
        <v>35911.699999999997</v>
      </c>
      <c r="AD1072" s="5">
        <f t="shared" si="148"/>
        <v>1472379.7</v>
      </c>
      <c r="AE1072" s="5">
        <v>89704.37</v>
      </c>
      <c r="AF1072" s="5">
        <v>26683.75</v>
      </c>
      <c r="AG1072" s="5">
        <v>9191.2099999999991</v>
      </c>
      <c r="AH1072" s="5">
        <v>3045</v>
      </c>
      <c r="AI1072" s="5">
        <v>4600</v>
      </c>
      <c r="AJ1072">
        <v>0</v>
      </c>
      <c r="AK1072" s="5">
        <v>0</v>
      </c>
      <c r="AL1072" s="5">
        <v>1970.22</v>
      </c>
      <c r="AM1072" s="5">
        <v>32234.11</v>
      </c>
      <c r="AN1072">
        <v>4</v>
      </c>
      <c r="AO1072">
        <v>7</v>
      </c>
      <c r="AP1072" t="str">
        <f t="shared" si="149"/>
        <v>No</v>
      </c>
      <c r="AQ1072">
        <v>2</v>
      </c>
      <c r="AR1072" s="5">
        <f t="shared" si="150"/>
        <v>1639808.36</v>
      </c>
      <c r="AS1072" s="5">
        <f t="shared" si="151"/>
        <v>204941.54</v>
      </c>
      <c r="AT1072" t="s">
        <v>59</v>
      </c>
      <c r="AU1072" t="s">
        <v>6164</v>
      </c>
      <c r="AV1072" t="s">
        <v>6165</v>
      </c>
      <c r="AW1072" t="s">
        <v>6166</v>
      </c>
      <c r="AX1072" t="s">
        <v>6177</v>
      </c>
      <c r="AY1072">
        <v>39</v>
      </c>
      <c r="AZ1072">
        <v>0</v>
      </c>
      <c r="BA1072">
        <v>16</v>
      </c>
      <c r="BB1072" t="s">
        <v>6180</v>
      </c>
      <c r="BC1072">
        <v>2</v>
      </c>
      <c r="BD1072">
        <v>1</v>
      </c>
      <c r="BE1072" t="s">
        <v>6178</v>
      </c>
      <c r="BF1072" t="s">
        <v>6170</v>
      </c>
      <c r="BG1072">
        <v>1</v>
      </c>
      <c r="BH1072" t="s">
        <v>6179</v>
      </c>
      <c r="BI1072">
        <v>40</v>
      </c>
      <c r="BJ1072" t="s">
        <v>6172</v>
      </c>
      <c r="BK1072">
        <v>0</v>
      </c>
      <c r="BL1072">
        <v>60</v>
      </c>
      <c r="BM1072" s="3">
        <f t="shared" si="152"/>
        <v>0.68333333333333335</v>
      </c>
    </row>
    <row r="1073" spans="1:65">
      <c r="A1073" t="s">
        <v>1202</v>
      </c>
      <c r="B1073" s="2">
        <v>45721</v>
      </c>
      <c r="C1073" t="s">
        <v>47</v>
      </c>
      <c r="D1073" t="s">
        <v>1131</v>
      </c>
      <c r="E1073">
        <v>3</v>
      </c>
      <c r="F1073" t="s">
        <v>78</v>
      </c>
      <c r="G1073" t="s">
        <v>62</v>
      </c>
      <c r="H1073" t="s">
        <v>153</v>
      </c>
      <c r="I1073" t="s">
        <v>52</v>
      </c>
      <c r="J1073" t="s">
        <v>53</v>
      </c>
      <c r="K1073" t="s">
        <v>54</v>
      </c>
      <c r="L1073" t="s">
        <v>87</v>
      </c>
      <c r="M1073" t="s">
        <v>56</v>
      </c>
      <c r="N1073" t="s">
        <v>76</v>
      </c>
      <c r="O1073" t="s">
        <v>120</v>
      </c>
      <c r="P1073">
        <v>59</v>
      </c>
      <c r="Q1073">
        <v>63</v>
      </c>
      <c r="R1073">
        <v>61</v>
      </c>
      <c r="S1073">
        <v>2</v>
      </c>
      <c r="T1073">
        <f t="shared" si="144"/>
        <v>59</v>
      </c>
      <c r="U1073">
        <v>59</v>
      </c>
      <c r="V1073">
        <f t="shared" si="145"/>
        <v>0</v>
      </c>
      <c r="W1073" s="3">
        <f t="shared" si="146"/>
        <v>3.2786885245901641E-2</v>
      </c>
      <c r="X1073">
        <v>49</v>
      </c>
      <c r="Y1073" s="4">
        <v>2.4</v>
      </c>
      <c r="Z1073" s="4">
        <v>1.6</v>
      </c>
      <c r="AA1073" s="5">
        <v>38641.75</v>
      </c>
      <c r="AB1073" s="5">
        <f t="shared" si="147"/>
        <v>2279863.25</v>
      </c>
      <c r="AC1073" s="5">
        <v>24039.03</v>
      </c>
      <c r="AD1073" s="5">
        <f t="shared" si="148"/>
        <v>1466380.83</v>
      </c>
      <c r="AE1073" s="5">
        <v>110689.84</v>
      </c>
      <c r="AF1073" s="5">
        <v>30205.65</v>
      </c>
      <c r="AG1073" s="5">
        <v>10848.19</v>
      </c>
      <c r="AH1073" s="5">
        <v>2320</v>
      </c>
      <c r="AI1073" s="5">
        <v>6400</v>
      </c>
      <c r="AJ1073">
        <v>0</v>
      </c>
      <c r="AK1073" s="5">
        <v>0</v>
      </c>
      <c r="AL1073" s="5">
        <v>0</v>
      </c>
      <c r="AM1073" s="5">
        <v>43703.59</v>
      </c>
      <c r="AN1073">
        <v>4</v>
      </c>
      <c r="AO1073">
        <v>5</v>
      </c>
      <c r="AP1073" t="str">
        <f t="shared" si="149"/>
        <v>No</v>
      </c>
      <c r="AQ1073">
        <v>2</v>
      </c>
      <c r="AR1073" s="5">
        <f t="shared" si="150"/>
        <v>1670548.1</v>
      </c>
      <c r="AS1073" s="5">
        <f t="shared" si="151"/>
        <v>609315.15</v>
      </c>
      <c r="AT1073" t="s">
        <v>59</v>
      </c>
      <c r="AU1073" t="s">
        <v>6164</v>
      </c>
      <c r="AV1073" t="s">
        <v>6165</v>
      </c>
      <c r="AW1073" t="s">
        <v>6166</v>
      </c>
      <c r="AX1073" t="s">
        <v>6167</v>
      </c>
      <c r="AY1073">
        <v>61</v>
      </c>
      <c r="AZ1073">
        <v>0</v>
      </c>
      <c r="BA1073">
        <v>0</v>
      </c>
      <c r="BB1073" t="s">
        <v>6168</v>
      </c>
      <c r="BC1073">
        <v>0</v>
      </c>
      <c r="BD1073">
        <v>1</v>
      </c>
      <c r="BE1073" t="s">
        <v>6196</v>
      </c>
      <c r="BF1073" t="s">
        <v>6170</v>
      </c>
      <c r="BG1073">
        <v>2</v>
      </c>
      <c r="BH1073" t="s">
        <v>6192</v>
      </c>
      <c r="BI1073">
        <v>59</v>
      </c>
      <c r="BJ1073" t="s">
        <v>6187</v>
      </c>
      <c r="BK1073">
        <v>0</v>
      </c>
      <c r="BL1073">
        <v>71</v>
      </c>
      <c r="BM1073" s="3">
        <f t="shared" si="152"/>
        <v>0.85915492957746475</v>
      </c>
    </row>
    <row r="1074" spans="1:65">
      <c r="A1074" t="s">
        <v>1203</v>
      </c>
      <c r="B1074" s="2">
        <v>45721</v>
      </c>
      <c r="C1074" t="s">
        <v>47</v>
      </c>
      <c r="D1074" t="s">
        <v>1131</v>
      </c>
      <c r="E1074">
        <v>3</v>
      </c>
      <c r="F1074" t="s">
        <v>72</v>
      </c>
      <c r="G1074" t="s">
        <v>50</v>
      </c>
      <c r="H1074" t="s">
        <v>73</v>
      </c>
      <c r="I1074" t="s">
        <v>64</v>
      </c>
      <c r="J1074" t="s">
        <v>81</v>
      </c>
      <c r="K1074" t="s">
        <v>66</v>
      </c>
      <c r="L1074" t="s">
        <v>87</v>
      </c>
      <c r="M1074" t="s">
        <v>68</v>
      </c>
      <c r="N1074" t="s">
        <v>57</v>
      </c>
      <c r="O1074" t="s">
        <v>120</v>
      </c>
      <c r="P1074">
        <v>30</v>
      </c>
      <c r="Q1074">
        <v>32</v>
      </c>
      <c r="R1074">
        <v>33</v>
      </c>
      <c r="S1074">
        <v>1</v>
      </c>
      <c r="T1074">
        <f t="shared" si="144"/>
        <v>32</v>
      </c>
      <c r="U1074">
        <v>30</v>
      </c>
      <c r="V1074">
        <f t="shared" si="145"/>
        <v>2</v>
      </c>
      <c r="W1074" s="3">
        <f t="shared" si="146"/>
        <v>3.0303030303030304E-2</v>
      </c>
      <c r="X1074">
        <v>27</v>
      </c>
      <c r="Y1074" s="4">
        <v>3</v>
      </c>
      <c r="Z1074" s="4">
        <v>1.1000000000000001</v>
      </c>
      <c r="AA1074" s="5">
        <v>73631.179999999993</v>
      </c>
      <c r="AB1074" s="5">
        <f t="shared" si="147"/>
        <v>2208935.4</v>
      </c>
      <c r="AC1074" s="5">
        <v>51732.34</v>
      </c>
      <c r="AD1074" s="5">
        <f t="shared" si="148"/>
        <v>1707167.22</v>
      </c>
      <c r="AE1074" s="5">
        <v>97476.88</v>
      </c>
      <c r="AF1074" s="5">
        <v>28797.040000000001</v>
      </c>
      <c r="AG1074" s="5">
        <v>8947.93</v>
      </c>
      <c r="AH1074" s="5">
        <v>1595</v>
      </c>
      <c r="AI1074" s="5">
        <v>6800</v>
      </c>
      <c r="AJ1074">
        <v>0</v>
      </c>
      <c r="AK1074" s="5">
        <v>0</v>
      </c>
      <c r="AL1074" s="5">
        <v>2855.39</v>
      </c>
      <c r="AM1074" s="5">
        <v>19841.03</v>
      </c>
      <c r="AN1074">
        <v>4</v>
      </c>
      <c r="AO1074">
        <v>4</v>
      </c>
      <c r="AP1074" t="str">
        <f t="shared" si="149"/>
        <v>Yes</v>
      </c>
      <c r="AQ1074">
        <v>1</v>
      </c>
      <c r="AR1074" s="5">
        <f t="shared" si="150"/>
        <v>1873480.49</v>
      </c>
      <c r="AS1074" s="5">
        <f t="shared" si="151"/>
        <v>335454.90999999997</v>
      </c>
      <c r="AT1074" t="s">
        <v>59</v>
      </c>
      <c r="AU1074" t="s">
        <v>6164</v>
      </c>
      <c r="AV1074" t="s">
        <v>6165</v>
      </c>
      <c r="AW1074" t="s">
        <v>6166</v>
      </c>
      <c r="AX1074" t="s">
        <v>6184</v>
      </c>
      <c r="AY1074">
        <v>33</v>
      </c>
      <c r="AZ1074">
        <v>0</v>
      </c>
      <c r="BA1074">
        <v>16</v>
      </c>
      <c r="BB1074" t="s">
        <v>6180</v>
      </c>
      <c r="BC1074">
        <v>0</v>
      </c>
      <c r="BD1074">
        <v>0</v>
      </c>
      <c r="BE1074" t="s">
        <v>6169</v>
      </c>
      <c r="BF1074" t="s">
        <v>6170</v>
      </c>
      <c r="BG1074">
        <v>1</v>
      </c>
      <c r="BH1074" t="s">
        <v>6179</v>
      </c>
      <c r="BI1074">
        <v>24</v>
      </c>
      <c r="BJ1074" t="s">
        <v>6172</v>
      </c>
      <c r="BK1074">
        <v>0</v>
      </c>
      <c r="BL1074">
        <v>48</v>
      </c>
      <c r="BM1074" s="3">
        <f t="shared" si="152"/>
        <v>0.6875</v>
      </c>
    </row>
    <row r="1075" spans="1:65">
      <c r="A1075" t="s">
        <v>1204</v>
      </c>
      <c r="B1075" s="2">
        <v>45721</v>
      </c>
      <c r="C1075" t="s">
        <v>47</v>
      </c>
      <c r="D1075" t="s">
        <v>1131</v>
      </c>
      <c r="E1075">
        <v>3</v>
      </c>
      <c r="F1075" t="s">
        <v>49</v>
      </c>
      <c r="G1075" t="s">
        <v>50</v>
      </c>
      <c r="H1075" t="s">
        <v>51</v>
      </c>
      <c r="I1075" t="s">
        <v>74</v>
      </c>
      <c r="J1075" t="s">
        <v>65</v>
      </c>
      <c r="K1075" t="s">
        <v>75</v>
      </c>
      <c r="L1075" t="s">
        <v>87</v>
      </c>
      <c r="M1075" t="s">
        <v>56</v>
      </c>
      <c r="N1075" t="s">
        <v>69</v>
      </c>
      <c r="O1075" t="s">
        <v>82</v>
      </c>
      <c r="P1075">
        <v>50</v>
      </c>
      <c r="Q1075">
        <v>50</v>
      </c>
      <c r="R1075">
        <v>50</v>
      </c>
      <c r="S1075">
        <v>1</v>
      </c>
      <c r="T1075">
        <f t="shared" si="144"/>
        <v>49</v>
      </c>
      <c r="U1075">
        <v>48</v>
      </c>
      <c r="V1075">
        <f t="shared" si="145"/>
        <v>1</v>
      </c>
      <c r="W1075" s="3">
        <f t="shared" si="146"/>
        <v>0.02</v>
      </c>
      <c r="X1075">
        <v>26</v>
      </c>
      <c r="Y1075" s="4">
        <v>4.2</v>
      </c>
      <c r="Z1075" s="4">
        <v>1.4</v>
      </c>
      <c r="AA1075" s="5">
        <v>51976.41</v>
      </c>
      <c r="AB1075" s="5">
        <f t="shared" si="147"/>
        <v>2494867.6800000002</v>
      </c>
      <c r="AC1075" s="5">
        <v>35540.04</v>
      </c>
      <c r="AD1075" s="5">
        <f t="shared" si="148"/>
        <v>1777002</v>
      </c>
      <c r="AE1075" s="5">
        <v>110030.96</v>
      </c>
      <c r="AF1075" s="5">
        <v>32726.15</v>
      </c>
      <c r="AG1075" s="5">
        <v>9775.84</v>
      </c>
      <c r="AH1075" s="5">
        <v>2030</v>
      </c>
      <c r="AI1075" s="5">
        <v>4600</v>
      </c>
      <c r="AJ1075">
        <v>0</v>
      </c>
      <c r="AK1075" s="5">
        <v>0</v>
      </c>
      <c r="AL1075" s="5">
        <v>1023.28</v>
      </c>
      <c r="AM1075" s="5">
        <v>31699.77</v>
      </c>
      <c r="AN1075">
        <v>4</v>
      </c>
      <c r="AO1075">
        <v>4</v>
      </c>
      <c r="AP1075" t="str">
        <f t="shared" si="149"/>
        <v>Yes</v>
      </c>
      <c r="AQ1075">
        <v>0</v>
      </c>
      <c r="AR1075" s="5">
        <f t="shared" si="150"/>
        <v>1968888</v>
      </c>
      <c r="AS1075" s="5">
        <f t="shared" si="151"/>
        <v>525979.68000000005</v>
      </c>
      <c r="AT1075" t="s">
        <v>59</v>
      </c>
      <c r="AU1075" t="s">
        <v>6164</v>
      </c>
      <c r="AV1075" t="s">
        <v>6165</v>
      </c>
      <c r="AW1075" t="s">
        <v>6166</v>
      </c>
      <c r="AX1075" t="s">
        <v>6184</v>
      </c>
      <c r="AY1075">
        <v>56</v>
      </c>
      <c r="AZ1075">
        <v>4</v>
      </c>
      <c r="BA1075">
        <v>12</v>
      </c>
      <c r="BB1075" t="s">
        <v>6185</v>
      </c>
      <c r="BC1075">
        <v>0</v>
      </c>
      <c r="BD1075">
        <v>0</v>
      </c>
      <c r="BE1075" t="s">
        <v>6169</v>
      </c>
      <c r="BF1075" t="s">
        <v>6170</v>
      </c>
      <c r="BG1075">
        <v>1</v>
      </c>
      <c r="BH1075" t="s">
        <v>6179</v>
      </c>
      <c r="BI1075">
        <v>60</v>
      </c>
      <c r="BJ1075" t="s">
        <v>6187</v>
      </c>
      <c r="BK1075">
        <v>0</v>
      </c>
      <c r="BL1075">
        <v>60</v>
      </c>
      <c r="BM1075" s="3">
        <f t="shared" si="152"/>
        <v>0.83333333333333337</v>
      </c>
    </row>
    <row r="1076" spans="1:65">
      <c r="A1076" t="s">
        <v>1205</v>
      </c>
      <c r="B1076" s="2">
        <v>45721</v>
      </c>
      <c r="C1076" t="s">
        <v>47</v>
      </c>
      <c r="D1076" t="s">
        <v>1131</v>
      </c>
      <c r="E1076">
        <v>3</v>
      </c>
      <c r="F1076" t="s">
        <v>61</v>
      </c>
      <c r="G1076" t="s">
        <v>62</v>
      </c>
      <c r="H1076" t="s">
        <v>63</v>
      </c>
      <c r="I1076" t="s">
        <v>64</v>
      </c>
      <c r="J1076" t="s">
        <v>65</v>
      </c>
      <c r="K1076" t="s">
        <v>75</v>
      </c>
      <c r="L1076" t="s">
        <v>55</v>
      </c>
      <c r="M1076" t="s">
        <v>56</v>
      </c>
      <c r="N1076" t="s">
        <v>76</v>
      </c>
      <c r="O1076" t="s">
        <v>70</v>
      </c>
      <c r="P1076">
        <v>48</v>
      </c>
      <c r="Q1076">
        <v>49</v>
      </c>
      <c r="R1076">
        <v>49</v>
      </c>
      <c r="S1076">
        <v>1</v>
      </c>
      <c r="T1076">
        <f t="shared" si="144"/>
        <v>48</v>
      </c>
      <c r="U1076">
        <v>47</v>
      </c>
      <c r="V1076">
        <f t="shared" si="145"/>
        <v>1</v>
      </c>
      <c r="W1076" s="3">
        <f t="shared" si="146"/>
        <v>2.0408163265306121E-2</v>
      </c>
      <c r="X1076">
        <v>33</v>
      </c>
      <c r="Y1076" s="4">
        <v>8.8000000000000007</v>
      </c>
      <c r="Z1076" s="4">
        <v>1.9</v>
      </c>
      <c r="AA1076" s="5">
        <v>51684.35</v>
      </c>
      <c r="AB1076" s="5">
        <f t="shared" si="147"/>
        <v>2429164.4500000002</v>
      </c>
      <c r="AC1076" s="5">
        <v>34903.120000000003</v>
      </c>
      <c r="AD1076" s="5">
        <f t="shared" si="148"/>
        <v>1710252.88</v>
      </c>
      <c r="AE1076" s="5">
        <v>106363.28</v>
      </c>
      <c r="AF1076" s="5">
        <v>29824.03</v>
      </c>
      <c r="AG1076" s="5">
        <v>10570.22</v>
      </c>
      <c r="AH1076" s="5">
        <v>2755</v>
      </c>
      <c r="AI1076" s="5">
        <v>4600</v>
      </c>
      <c r="AJ1076">
        <v>0</v>
      </c>
      <c r="AK1076" s="5">
        <v>0</v>
      </c>
      <c r="AL1076" s="5">
        <v>990.59</v>
      </c>
      <c r="AM1076" s="5">
        <v>32630.86</v>
      </c>
      <c r="AN1076">
        <v>4</v>
      </c>
      <c r="AO1076">
        <v>3</v>
      </c>
      <c r="AP1076" t="str">
        <f t="shared" si="149"/>
        <v>Yes</v>
      </c>
      <c r="AQ1076">
        <v>1</v>
      </c>
      <c r="AR1076" s="5">
        <f t="shared" si="150"/>
        <v>1897986.86</v>
      </c>
      <c r="AS1076" s="5">
        <f t="shared" si="151"/>
        <v>531177.59</v>
      </c>
      <c r="AT1076" t="s">
        <v>59</v>
      </c>
      <c r="AU1076" t="s">
        <v>6164</v>
      </c>
      <c r="AV1076" t="s">
        <v>6165</v>
      </c>
      <c r="AW1076" t="s">
        <v>6166</v>
      </c>
      <c r="AX1076" t="s">
        <v>6177</v>
      </c>
      <c r="AY1076">
        <v>50</v>
      </c>
      <c r="AZ1076">
        <v>0</v>
      </c>
      <c r="BA1076">
        <v>10</v>
      </c>
      <c r="BB1076" t="s">
        <v>6191</v>
      </c>
      <c r="BC1076">
        <v>0</v>
      </c>
      <c r="BD1076">
        <v>0</v>
      </c>
      <c r="BE1076" t="s">
        <v>6169</v>
      </c>
      <c r="BF1076" t="s">
        <v>6170</v>
      </c>
      <c r="BG1076">
        <v>0</v>
      </c>
      <c r="BH1076" t="s">
        <v>6171</v>
      </c>
      <c r="BI1076">
        <v>57</v>
      </c>
      <c r="BJ1076" t="s">
        <v>6187</v>
      </c>
      <c r="BK1076">
        <v>0</v>
      </c>
      <c r="BL1076">
        <v>61</v>
      </c>
      <c r="BM1076" s="3">
        <f t="shared" si="152"/>
        <v>0.80327868852459017</v>
      </c>
    </row>
    <row r="1077" spans="1:65">
      <c r="A1077" t="s">
        <v>1206</v>
      </c>
      <c r="B1077" s="2">
        <v>45721</v>
      </c>
      <c r="C1077" t="s">
        <v>47</v>
      </c>
      <c r="D1077" t="s">
        <v>1131</v>
      </c>
      <c r="E1077">
        <v>3</v>
      </c>
      <c r="F1077" t="s">
        <v>78</v>
      </c>
      <c r="G1077" t="s">
        <v>62</v>
      </c>
      <c r="H1077" t="s">
        <v>190</v>
      </c>
      <c r="I1077" t="s">
        <v>64</v>
      </c>
      <c r="J1077" t="s">
        <v>53</v>
      </c>
      <c r="K1077" t="s">
        <v>75</v>
      </c>
      <c r="L1077" t="s">
        <v>87</v>
      </c>
      <c r="M1077" t="s">
        <v>56</v>
      </c>
      <c r="N1077" t="s">
        <v>76</v>
      </c>
      <c r="O1077" t="s">
        <v>70</v>
      </c>
      <c r="P1077">
        <v>64</v>
      </c>
      <c r="Q1077">
        <v>68</v>
      </c>
      <c r="R1077">
        <v>66</v>
      </c>
      <c r="S1077">
        <v>1</v>
      </c>
      <c r="T1077">
        <f t="shared" si="144"/>
        <v>65</v>
      </c>
      <c r="U1077">
        <v>61</v>
      </c>
      <c r="V1077">
        <f t="shared" si="145"/>
        <v>4</v>
      </c>
      <c r="W1077" s="3">
        <f t="shared" si="146"/>
        <v>1.5151515151515152E-2</v>
      </c>
      <c r="X1077">
        <v>22</v>
      </c>
      <c r="Y1077" s="4">
        <v>4.5</v>
      </c>
      <c r="Z1077" s="4">
        <v>1.6</v>
      </c>
      <c r="AA1077" s="5">
        <v>35634.92</v>
      </c>
      <c r="AB1077" s="5">
        <f t="shared" si="147"/>
        <v>2173730.12</v>
      </c>
      <c r="AC1077" s="5">
        <v>24036.51</v>
      </c>
      <c r="AD1077" s="5">
        <f t="shared" si="148"/>
        <v>1586409.66</v>
      </c>
      <c r="AE1077" s="5">
        <v>108791.09</v>
      </c>
      <c r="AF1077" s="5">
        <v>32045.31</v>
      </c>
      <c r="AG1077" s="5">
        <v>8673.76</v>
      </c>
      <c r="AH1077" s="5">
        <v>2320</v>
      </c>
      <c r="AI1077" s="5">
        <v>3200</v>
      </c>
      <c r="AJ1077">
        <v>0</v>
      </c>
      <c r="AK1077" s="5">
        <v>0</v>
      </c>
      <c r="AL1077" s="5">
        <v>2554.27</v>
      </c>
      <c r="AM1077" s="5">
        <v>38325.019999999997</v>
      </c>
      <c r="AN1077">
        <v>4</v>
      </c>
      <c r="AO1077">
        <v>4</v>
      </c>
      <c r="AP1077" t="str">
        <f t="shared" si="149"/>
        <v>Yes</v>
      </c>
      <c r="AQ1077">
        <v>1</v>
      </c>
      <c r="AR1077" s="5">
        <f t="shared" si="150"/>
        <v>1782319.11</v>
      </c>
      <c r="AS1077" s="5">
        <f t="shared" si="151"/>
        <v>391411.01</v>
      </c>
      <c r="AT1077" t="s">
        <v>59</v>
      </c>
      <c r="AU1077" t="s">
        <v>6164</v>
      </c>
      <c r="AV1077" t="s">
        <v>6165</v>
      </c>
      <c r="AW1077" t="s">
        <v>6166</v>
      </c>
      <c r="AX1077" t="s">
        <v>6167</v>
      </c>
      <c r="AY1077">
        <v>65</v>
      </c>
      <c r="AZ1077">
        <v>0</v>
      </c>
      <c r="BA1077">
        <v>25</v>
      </c>
      <c r="BB1077" t="s">
        <v>6180</v>
      </c>
      <c r="BC1077">
        <v>0</v>
      </c>
      <c r="BD1077">
        <v>0</v>
      </c>
      <c r="BE1077" t="s">
        <v>6169</v>
      </c>
      <c r="BF1077" t="s">
        <v>6170</v>
      </c>
      <c r="BG1077">
        <v>1</v>
      </c>
      <c r="BH1077" t="s">
        <v>6186</v>
      </c>
      <c r="BI1077">
        <v>53</v>
      </c>
      <c r="BJ1077" t="s">
        <v>6187</v>
      </c>
      <c r="BK1077">
        <v>0</v>
      </c>
      <c r="BL1077">
        <v>73</v>
      </c>
      <c r="BM1077" s="3">
        <f t="shared" si="152"/>
        <v>0.90410958904109584</v>
      </c>
    </row>
    <row r="1078" spans="1:65">
      <c r="A1078" t="s">
        <v>1207</v>
      </c>
      <c r="B1078" s="2">
        <v>45721</v>
      </c>
      <c r="C1078" t="s">
        <v>47</v>
      </c>
      <c r="D1078" t="s">
        <v>1131</v>
      </c>
      <c r="E1078">
        <v>3</v>
      </c>
      <c r="F1078" t="s">
        <v>78</v>
      </c>
      <c r="G1078" t="s">
        <v>79</v>
      </c>
      <c r="H1078" t="s">
        <v>136</v>
      </c>
      <c r="I1078" t="s">
        <v>52</v>
      </c>
      <c r="J1078" t="s">
        <v>53</v>
      </c>
      <c r="K1078" t="s">
        <v>66</v>
      </c>
      <c r="L1078" t="s">
        <v>92</v>
      </c>
      <c r="M1078" t="s">
        <v>56</v>
      </c>
      <c r="N1078" t="s">
        <v>94</v>
      </c>
      <c r="O1078" t="s">
        <v>82</v>
      </c>
      <c r="P1078">
        <v>58</v>
      </c>
      <c r="Q1078">
        <v>60</v>
      </c>
      <c r="R1078">
        <v>60</v>
      </c>
      <c r="S1078">
        <v>2</v>
      </c>
      <c r="T1078">
        <f t="shared" si="144"/>
        <v>58</v>
      </c>
      <c r="U1078">
        <v>58</v>
      </c>
      <c r="V1078">
        <f t="shared" si="145"/>
        <v>0</v>
      </c>
      <c r="W1078" s="3">
        <f t="shared" si="146"/>
        <v>3.3333333333333333E-2</v>
      </c>
      <c r="X1078">
        <v>40</v>
      </c>
      <c r="Y1078" s="4">
        <v>0.3</v>
      </c>
      <c r="Z1078" s="4">
        <v>1.7</v>
      </c>
      <c r="AA1078" s="5">
        <v>34148.93</v>
      </c>
      <c r="AB1078" s="5">
        <f t="shared" si="147"/>
        <v>1980637.94</v>
      </c>
      <c r="AC1078" s="5">
        <v>23793.45</v>
      </c>
      <c r="AD1078" s="5">
        <f t="shared" si="148"/>
        <v>1427607</v>
      </c>
      <c r="AE1078" s="5">
        <v>109011.48</v>
      </c>
      <c r="AF1078" s="5">
        <v>30240.55</v>
      </c>
      <c r="AG1078" s="5">
        <v>10538.85</v>
      </c>
      <c r="AH1078" s="5">
        <v>2465</v>
      </c>
      <c r="AI1078" s="5">
        <v>6400</v>
      </c>
      <c r="AJ1078">
        <v>0</v>
      </c>
      <c r="AK1078" s="5">
        <v>0</v>
      </c>
      <c r="AL1078" s="5">
        <v>0</v>
      </c>
      <c r="AM1078" s="5">
        <v>43349.599999999999</v>
      </c>
      <c r="AN1078">
        <v>4</v>
      </c>
      <c r="AO1078">
        <v>5</v>
      </c>
      <c r="AP1078" t="str">
        <f t="shared" si="149"/>
        <v>No</v>
      </c>
      <c r="AQ1078">
        <v>2</v>
      </c>
      <c r="AR1078" s="5">
        <f t="shared" si="150"/>
        <v>1629612.48</v>
      </c>
      <c r="AS1078" s="5">
        <f t="shared" si="151"/>
        <v>351025.46</v>
      </c>
      <c r="AT1078" t="s">
        <v>59</v>
      </c>
      <c r="AU1078" t="s">
        <v>6164</v>
      </c>
      <c r="AV1078" t="s">
        <v>6165</v>
      </c>
      <c r="AW1078" t="s">
        <v>6166</v>
      </c>
      <c r="AX1078" t="s">
        <v>6184</v>
      </c>
      <c r="AY1078">
        <v>60</v>
      </c>
      <c r="AZ1078">
        <v>0</v>
      </c>
      <c r="BA1078">
        <v>0</v>
      </c>
      <c r="BB1078" t="s">
        <v>6168</v>
      </c>
      <c r="BC1078">
        <v>0</v>
      </c>
      <c r="BD1078">
        <v>1</v>
      </c>
      <c r="BE1078" t="s">
        <v>6188</v>
      </c>
      <c r="BF1078" t="s">
        <v>6170</v>
      </c>
      <c r="BG1078">
        <v>0</v>
      </c>
      <c r="BH1078" t="s">
        <v>6171</v>
      </c>
      <c r="BI1078">
        <v>26</v>
      </c>
      <c r="BJ1078" t="s">
        <v>6172</v>
      </c>
      <c r="BK1078">
        <v>0</v>
      </c>
      <c r="BL1078">
        <v>74</v>
      </c>
      <c r="BM1078" s="3">
        <f t="shared" si="152"/>
        <v>0.81081081081081086</v>
      </c>
    </row>
    <row r="1079" spans="1:65">
      <c r="A1079" t="s">
        <v>1208</v>
      </c>
      <c r="B1079" s="2">
        <v>45721</v>
      </c>
      <c r="C1079" t="s">
        <v>47</v>
      </c>
      <c r="D1079" t="s">
        <v>1131</v>
      </c>
      <c r="E1079">
        <v>3</v>
      </c>
      <c r="F1079" t="s">
        <v>72</v>
      </c>
      <c r="G1079" t="s">
        <v>79</v>
      </c>
      <c r="H1079" t="s">
        <v>86</v>
      </c>
      <c r="I1079" t="s">
        <v>64</v>
      </c>
      <c r="J1079" t="s">
        <v>81</v>
      </c>
      <c r="K1079" t="s">
        <v>75</v>
      </c>
      <c r="L1079" t="s">
        <v>92</v>
      </c>
      <c r="M1079" t="s">
        <v>56</v>
      </c>
      <c r="N1079" t="s">
        <v>57</v>
      </c>
      <c r="O1079" t="s">
        <v>82</v>
      </c>
      <c r="P1079">
        <v>38</v>
      </c>
      <c r="Q1079">
        <v>39</v>
      </c>
      <c r="R1079">
        <v>39</v>
      </c>
      <c r="S1079">
        <v>1</v>
      </c>
      <c r="T1079">
        <f t="shared" si="144"/>
        <v>38</v>
      </c>
      <c r="U1079">
        <v>36</v>
      </c>
      <c r="V1079">
        <f t="shared" si="145"/>
        <v>2</v>
      </c>
      <c r="W1079" s="3">
        <f t="shared" si="146"/>
        <v>2.564102564102564E-2</v>
      </c>
      <c r="X1079">
        <v>18</v>
      </c>
      <c r="Y1079" s="4">
        <v>2.9</v>
      </c>
      <c r="Z1079" s="4">
        <v>1.4</v>
      </c>
      <c r="AA1079" s="5">
        <v>77711.12</v>
      </c>
      <c r="AB1079" s="5">
        <f t="shared" si="147"/>
        <v>2797600.32</v>
      </c>
      <c r="AC1079" s="5">
        <v>53874.44</v>
      </c>
      <c r="AD1079" s="5">
        <f t="shared" si="148"/>
        <v>2101103.16</v>
      </c>
      <c r="AE1079" s="5">
        <v>116601.39</v>
      </c>
      <c r="AF1079" s="5">
        <v>31713.83</v>
      </c>
      <c r="AG1079" s="5">
        <v>8089.94</v>
      </c>
      <c r="AH1079" s="5">
        <v>2030</v>
      </c>
      <c r="AI1079" s="5">
        <v>6800</v>
      </c>
      <c r="AJ1079">
        <v>0</v>
      </c>
      <c r="AK1079" s="5">
        <v>0</v>
      </c>
      <c r="AL1079" s="5">
        <v>3141.96</v>
      </c>
      <c r="AM1079" s="5">
        <v>22054.799999999999</v>
      </c>
      <c r="AN1079">
        <v>4</v>
      </c>
      <c r="AO1079">
        <v>4</v>
      </c>
      <c r="AP1079" t="str">
        <f t="shared" si="149"/>
        <v>Yes</v>
      </c>
      <c r="AQ1079">
        <v>0</v>
      </c>
      <c r="AR1079" s="5">
        <f t="shared" si="150"/>
        <v>2291535.08</v>
      </c>
      <c r="AS1079" s="5">
        <f t="shared" si="151"/>
        <v>506065.24</v>
      </c>
      <c r="AT1079" t="s">
        <v>59</v>
      </c>
      <c r="AU1079" t="s">
        <v>6164</v>
      </c>
      <c r="AV1079" t="s">
        <v>6165</v>
      </c>
      <c r="AW1079" t="s">
        <v>6166</v>
      </c>
      <c r="AX1079" t="s">
        <v>6184</v>
      </c>
      <c r="AY1079">
        <v>39</v>
      </c>
      <c r="AZ1079">
        <v>0</v>
      </c>
      <c r="BA1079">
        <v>14</v>
      </c>
      <c r="BB1079" t="s">
        <v>6191</v>
      </c>
      <c r="BC1079">
        <v>0</v>
      </c>
      <c r="BD1079">
        <v>0</v>
      </c>
      <c r="BE1079" t="s">
        <v>6169</v>
      </c>
      <c r="BF1079" t="s">
        <v>6170</v>
      </c>
      <c r="BG1079">
        <v>0</v>
      </c>
      <c r="BH1079" t="s">
        <v>6171</v>
      </c>
      <c r="BI1079">
        <v>5</v>
      </c>
      <c r="BJ1079" t="s">
        <v>6172</v>
      </c>
      <c r="BK1079">
        <v>0</v>
      </c>
      <c r="BL1079">
        <v>47</v>
      </c>
      <c r="BM1079" s="3">
        <f t="shared" si="152"/>
        <v>0.82978723404255317</v>
      </c>
    </row>
    <row r="1080" spans="1:65">
      <c r="A1080" t="s">
        <v>1209</v>
      </c>
      <c r="B1080" s="2">
        <v>45721</v>
      </c>
      <c r="C1080" t="s">
        <v>47</v>
      </c>
      <c r="D1080" t="s">
        <v>1131</v>
      </c>
      <c r="E1080">
        <v>3</v>
      </c>
      <c r="F1080" t="s">
        <v>72</v>
      </c>
      <c r="G1080" t="s">
        <v>50</v>
      </c>
      <c r="H1080" t="s">
        <v>119</v>
      </c>
      <c r="I1080" t="s">
        <v>74</v>
      </c>
      <c r="J1080" t="s">
        <v>53</v>
      </c>
      <c r="K1080" t="s">
        <v>66</v>
      </c>
      <c r="L1080" t="s">
        <v>92</v>
      </c>
      <c r="M1080" t="s">
        <v>56</v>
      </c>
      <c r="N1080" t="s">
        <v>69</v>
      </c>
      <c r="O1080" t="s">
        <v>58</v>
      </c>
      <c r="P1080">
        <v>53</v>
      </c>
      <c r="Q1080">
        <v>54</v>
      </c>
      <c r="R1080">
        <v>54</v>
      </c>
      <c r="S1080">
        <v>1</v>
      </c>
      <c r="T1080">
        <f t="shared" si="144"/>
        <v>53</v>
      </c>
      <c r="U1080">
        <v>53</v>
      </c>
      <c r="V1080">
        <f t="shared" si="145"/>
        <v>0</v>
      </c>
      <c r="W1080" s="3">
        <f t="shared" si="146"/>
        <v>1.8518518518518517E-2</v>
      </c>
      <c r="X1080">
        <v>21</v>
      </c>
      <c r="Y1080" s="4">
        <v>3.4</v>
      </c>
      <c r="Z1080" s="4">
        <v>0.8</v>
      </c>
      <c r="AA1080" s="5">
        <v>33932.980000000003</v>
      </c>
      <c r="AB1080" s="5">
        <f t="shared" si="147"/>
        <v>1798447.94</v>
      </c>
      <c r="AC1080" s="5">
        <v>23736.5</v>
      </c>
      <c r="AD1080" s="5">
        <f t="shared" si="148"/>
        <v>1281771</v>
      </c>
      <c r="AE1080" s="5">
        <v>92915.03</v>
      </c>
      <c r="AF1080" s="5">
        <v>23019.4</v>
      </c>
      <c r="AG1080" s="5">
        <v>9053.6200000000008</v>
      </c>
      <c r="AH1080" s="5">
        <v>1160</v>
      </c>
      <c r="AI1080" s="5">
        <v>3200</v>
      </c>
      <c r="AJ1080">
        <v>0</v>
      </c>
      <c r="AK1080" s="5">
        <v>0</v>
      </c>
      <c r="AL1080" s="5">
        <v>0</v>
      </c>
      <c r="AM1080" s="5">
        <v>33193.5</v>
      </c>
      <c r="AN1080">
        <v>4</v>
      </c>
      <c r="AO1080">
        <v>4</v>
      </c>
      <c r="AP1080" t="str">
        <f t="shared" si="149"/>
        <v>Yes</v>
      </c>
      <c r="AQ1080">
        <v>0</v>
      </c>
      <c r="AR1080" s="5">
        <f t="shared" si="150"/>
        <v>1444312.55</v>
      </c>
      <c r="AS1080" s="5">
        <f t="shared" si="151"/>
        <v>354135.39</v>
      </c>
      <c r="AT1080" t="s">
        <v>59</v>
      </c>
      <c r="AU1080" t="s">
        <v>6164</v>
      </c>
      <c r="AV1080" t="s">
        <v>6165</v>
      </c>
      <c r="AW1080" t="s">
        <v>6166</v>
      </c>
      <c r="AX1080" t="s">
        <v>6184</v>
      </c>
      <c r="AY1080">
        <v>53</v>
      </c>
      <c r="AZ1080">
        <v>0</v>
      </c>
      <c r="BA1080">
        <v>0</v>
      </c>
      <c r="BB1080" t="s">
        <v>6168</v>
      </c>
      <c r="BC1080">
        <v>0</v>
      </c>
      <c r="BD1080">
        <v>0</v>
      </c>
      <c r="BE1080" t="s">
        <v>6169</v>
      </c>
      <c r="BF1080" t="s">
        <v>6170</v>
      </c>
      <c r="BG1080">
        <v>1</v>
      </c>
      <c r="BH1080" t="s">
        <v>6186</v>
      </c>
      <c r="BI1080">
        <v>54</v>
      </c>
      <c r="BJ1080" t="s">
        <v>6187</v>
      </c>
      <c r="BK1080">
        <v>0</v>
      </c>
      <c r="BL1080">
        <v>70</v>
      </c>
      <c r="BM1080" s="3">
        <f t="shared" si="152"/>
        <v>0.77142857142857146</v>
      </c>
    </row>
    <row r="1081" spans="1:65">
      <c r="A1081" t="s">
        <v>1210</v>
      </c>
      <c r="B1081" s="2">
        <v>45721</v>
      </c>
      <c r="C1081" t="s">
        <v>47</v>
      </c>
      <c r="D1081" t="s">
        <v>1131</v>
      </c>
      <c r="E1081">
        <v>3</v>
      </c>
      <c r="F1081" t="s">
        <v>49</v>
      </c>
      <c r="G1081" t="s">
        <v>62</v>
      </c>
      <c r="H1081" t="s">
        <v>226</v>
      </c>
      <c r="I1081" t="s">
        <v>64</v>
      </c>
      <c r="J1081" t="s">
        <v>81</v>
      </c>
      <c r="K1081" t="s">
        <v>54</v>
      </c>
      <c r="L1081" t="s">
        <v>92</v>
      </c>
      <c r="M1081" t="s">
        <v>56</v>
      </c>
      <c r="N1081" t="s">
        <v>57</v>
      </c>
      <c r="O1081" t="s">
        <v>120</v>
      </c>
      <c r="P1081">
        <v>39</v>
      </c>
      <c r="Q1081">
        <v>41</v>
      </c>
      <c r="R1081">
        <v>39</v>
      </c>
      <c r="S1081">
        <v>1</v>
      </c>
      <c r="T1081">
        <f t="shared" si="144"/>
        <v>38</v>
      </c>
      <c r="U1081">
        <v>38</v>
      </c>
      <c r="V1081">
        <f t="shared" si="145"/>
        <v>0</v>
      </c>
      <c r="W1081" s="3">
        <f t="shared" si="146"/>
        <v>2.564102564102564E-2</v>
      </c>
      <c r="X1081">
        <v>28</v>
      </c>
      <c r="Y1081" s="4">
        <v>8</v>
      </c>
      <c r="Z1081" s="4">
        <v>1.5</v>
      </c>
      <c r="AA1081" s="5">
        <v>83769.53</v>
      </c>
      <c r="AB1081" s="5">
        <f t="shared" si="147"/>
        <v>3183242.14</v>
      </c>
      <c r="AC1081" s="5">
        <v>53724.62</v>
      </c>
      <c r="AD1081" s="5">
        <f t="shared" si="148"/>
        <v>2095260.18</v>
      </c>
      <c r="AE1081" s="5">
        <v>114098.15</v>
      </c>
      <c r="AF1081" s="5">
        <v>34253.06</v>
      </c>
      <c r="AG1081" s="5">
        <v>9513.8700000000008</v>
      </c>
      <c r="AH1081" s="5">
        <v>2175</v>
      </c>
      <c r="AI1081" s="5">
        <v>6800</v>
      </c>
      <c r="AJ1081">
        <v>0</v>
      </c>
      <c r="AK1081" s="5">
        <v>0</v>
      </c>
      <c r="AL1081" s="5">
        <v>0</v>
      </c>
      <c r="AM1081" s="5">
        <v>26573.79</v>
      </c>
      <c r="AN1081">
        <v>4</v>
      </c>
      <c r="AO1081">
        <v>3</v>
      </c>
      <c r="AP1081" t="str">
        <f t="shared" si="149"/>
        <v>Yes</v>
      </c>
      <c r="AQ1081">
        <v>1</v>
      </c>
      <c r="AR1081" s="5">
        <f t="shared" si="150"/>
        <v>2288674.0499999998</v>
      </c>
      <c r="AS1081" s="5">
        <f t="shared" si="151"/>
        <v>894568.09</v>
      </c>
      <c r="AT1081" t="s">
        <v>59</v>
      </c>
      <c r="AU1081" t="s">
        <v>6164</v>
      </c>
      <c r="AV1081" t="s">
        <v>6165</v>
      </c>
      <c r="AW1081" t="s">
        <v>6166</v>
      </c>
      <c r="AX1081" t="s">
        <v>6177</v>
      </c>
      <c r="AY1081">
        <v>42</v>
      </c>
      <c r="AZ1081">
        <v>3</v>
      </c>
      <c r="BA1081">
        <v>0</v>
      </c>
      <c r="BB1081" t="s">
        <v>6168</v>
      </c>
      <c r="BC1081">
        <v>0</v>
      </c>
      <c r="BD1081">
        <v>0</v>
      </c>
      <c r="BE1081" t="s">
        <v>6169</v>
      </c>
      <c r="BF1081" t="s">
        <v>6170</v>
      </c>
      <c r="BG1081">
        <v>0</v>
      </c>
      <c r="BH1081" t="s">
        <v>6171</v>
      </c>
      <c r="BI1081">
        <v>55</v>
      </c>
      <c r="BJ1081" t="s">
        <v>6187</v>
      </c>
      <c r="BK1081">
        <v>0</v>
      </c>
      <c r="BL1081">
        <v>50</v>
      </c>
      <c r="BM1081" s="3">
        <f t="shared" si="152"/>
        <v>0.78</v>
      </c>
    </row>
    <row r="1082" spans="1:65">
      <c r="A1082" t="s">
        <v>1211</v>
      </c>
      <c r="B1082" s="2">
        <v>45721</v>
      </c>
      <c r="C1082" t="s">
        <v>47</v>
      </c>
      <c r="D1082" t="s">
        <v>1131</v>
      </c>
      <c r="E1082">
        <v>3</v>
      </c>
      <c r="F1082" t="s">
        <v>49</v>
      </c>
      <c r="G1082" t="s">
        <v>62</v>
      </c>
      <c r="H1082" t="s">
        <v>226</v>
      </c>
      <c r="I1082" t="s">
        <v>74</v>
      </c>
      <c r="J1082" t="s">
        <v>53</v>
      </c>
      <c r="K1082" t="s">
        <v>54</v>
      </c>
      <c r="L1082" t="s">
        <v>55</v>
      </c>
      <c r="M1082" t="s">
        <v>56</v>
      </c>
      <c r="N1082" t="s">
        <v>57</v>
      </c>
      <c r="O1082" t="s">
        <v>70</v>
      </c>
      <c r="P1082">
        <v>48</v>
      </c>
      <c r="Q1082">
        <v>48</v>
      </c>
      <c r="R1082">
        <v>45</v>
      </c>
      <c r="S1082">
        <v>1</v>
      </c>
      <c r="T1082">
        <f t="shared" si="144"/>
        <v>44</v>
      </c>
      <c r="U1082">
        <v>44</v>
      </c>
      <c r="V1082">
        <f t="shared" si="145"/>
        <v>0</v>
      </c>
      <c r="W1082" s="3">
        <f t="shared" si="146"/>
        <v>2.2222222222222223E-2</v>
      </c>
      <c r="X1082">
        <v>11</v>
      </c>
      <c r="Y1082" s="4">
        <v>11.2</v>
      </c>
      <c r="Z1082" s="4">
        <v>1.5</v>
      </c>
      <c r="AA1082" s="5">
        <v>39130.75</v>
      </c>
      <c r="AB1082" s="5">
        <f t="shared" si="147"/>
        <v>1721753</v>
      </c>
      <c r="AC1082" s="5">
        <v>23596.75</v>
      </c>
      <c r="AD1082" s="5">
        <f t="shared" si="148"/>
        <v>1061853.75</v>
      </c>
      <c r="AE1082" s="5">
        <v>76856.78</v>
      </c>
      <c r="AF1082" s="5">
        <v>20027.25</v>
      </c>
      <c r="AG1082" s="5">
        <v>7775.84</v>
      </c>
      <c r="AH1082" s="5">
        <v>2175</v>
      </c>
      <c r="AI1082" s="5">
        <v>3200</v>
      </c>
      <c r="AJ1082">
        <v>0</v>
      </c>
      <c r="AK1082" s="5">
        <v>0</v>
      </c>
      <c r="AL1082" s="5">
        <v>0</v>
      </c>
      <c r="AM1082" s="5">
        <v>29481.599999999999</v>
      </c>
      <c r="AN1082">
        <v>4</v>
      </c>
      <c r="AO1082">
        <v>4</v>
      </c>
      <c r="AP1082" t="str">
        <f t="shared" si="149"/>
        <v>Yes</v>
      </c>
      <c r="AQ1082">
        <v>0</v>
      </c>
      <c r="AR1082" s="5">
        <f t="shared" si="150"/>
        <v>1201370.22</v>
      </c>
      <c r="AS1082" s="5">
        <f t="shared" si="151"/>
        <v>520382.78</v>
      </c>
      <c r="AT1082" t="s">
        <v>59</v>
      </c>
      <c r="AU1082" t="s">
        <v>6164</v>
      </c>
      <c r="AV1082" t="s">
        <v>6165</v>
      </c>
      <c r="AW1082" t="s">
        <v>6166</v>
      </c>
      <c r="AX1082" t="s">
        <v>6177</v>
      </c>
      <c r="AY1082">
        <v>51</v>
      </c>
      <c r="AZ1082">
        <v>0</v>
      </c>
      <c r="BA1082">
        <v>0</v>
      </c>
      <c r="BB1082" t="s">
        <v>6168</v>
      </c>
      <c r="BC1082">
        <v>0</v>
      </c>
      <c r="BD1082">
        <v>0</v>
      </c>
      <c r="BE1082" t="s">
        <v>6169</v>
      </c>
      <c r="BF1082" t="s">
        <v>6170</v>
      </c>
      <c r="BG1082">
        <v>0</v>
      </c>
      <c r="BH1082" t="s">
        <v>6171</v>
      </c>
      <c r="BI1082">
        <v>25</v>
      </c>
      <c r="BJ1082" t="s">
        <v>6172</v>
      </c>
      <c r="BK1082">
        <v>0</v>
      </c>
      <c r="BL1082">
        <v>75</v>
      </c>
      <c r="BM1082" s="3">
        <f t="shared" si="152"/>
        <v>0.6</v>
      </c>
    </row>
    <row r="1083" spans="1:65">
      <c r="A1083" t="s">
        <v>1212</v>
      </c>
      <c r="B1083" s="2">
        <v>45721</v>
      </c>
      <c r="C1083" t="s">
        <v>47</v>
      </c>
      <c r="D1083" t="s">
        <v>1131</v>
      </c>
      <c r="E1083">
        <v>3</v>
      </c>
      <c r="F1083" t="s">
        <v>49</v>
      </c>
      <c r="G1083" t="s">
        <v>50</v>
      </c>
      <c r="H1083" t="s">
        <v>108</v>
      </c>
      <c r="I1083" t="s">
        <v>64</v>
      </c>
      <c r="J1083" t="s">
        <v>53</v>
      </c>
      <c r="K1083" t="s">
        <v>66</v>
      </c>
      <c r="L1083" t="s">
        <v>87</v>
      </c>
      <c r="M1083" t="s">
        <v>56</v>
      </c>
      <c r="N1083" t="s">
        <v>76</v>
      </c>
      <c r="O1083" t="s">
        <v>58</v>
      </c>
      <c r="P1083">
        <v>67</v>
      </c>
      <c r="Q1083">
        <v>72</v>
      </c>
      <c r="R1083">
        <v>72</v>
      </c>
      <c r="S1083">
        <v>1</v>
      </c>
      <c r="T1083">
        <f t="shared" si="144"/>
        <v>71</v>
      </c>
      <c r="U1083">
        <v>65</v>
      </c>
      <c r="V1083">
        <f t="shared" si="145"/>
        <v>6</v>
      </c>
      <c r="W1083" s="3">
        <f t="shared" si="146"/>
        <v>1.3888888888888888E-2</v>
      </c>
      <c r="X1083">
        <v>5</v>
      </c>
      <c r="Y1083" s="4">
        <v>7.1</v>
      </c>
      <c r="Z1083" s="4">
        <v>1.5</v>
      </c>
      <c r="AA1083" s="5">
        <v>33906.629999999997</v>
      </c>
      <c r="AB1083" s="5">
        <f t="shared" si="147"/>
        <v>2203930.9500000002</v>
      </c>
      <c r="AC1083" s="5">
        <v>24157.65</v>
      </c>
      <c r="AD1083" s="5">
        <f t="shared" si="148"/>
        <v>1739350.8</v>
      </c>
      <c r="AE1083" s="5">
        <v>121073.18</v>
      </c>
      <c r="AF1083" s="5">
        <v>32610.79</v>
      </c>
      <c r="AG1083" s="5">
        <v>7077.81</v>
      </c>
      <c r="AH1083" s="5">
        <v>2175</v>
      </c>
      <c r="AI1083" s="5">
        <v>3200</v>
      </c>
      <c r="AJ1083">
        <v>0</v>
      </c>
      <c r="AK1083" s="5">
        <v>0</v>
      </c>
      <c r="AL1083" s="5">
        <v>3904.91</v>
      </c>
      <c r="AM1083" s="5">
        <v>45808.57</v>
      </c>
      <c r="AN1083">
        <v>4</v>
      </c>
      <c r="AO1083">
        <v>5</v>
      </c>
      <c r="AP1083" t="str">
        <f t="shared" si="149"/>
        <v>No</v>
      </c>
      <c r="AQ1083">
        <v>3</v>
      </c>
      <c r="AR1083" s="5">
        <f t="shared" si="150"/>
        <v>1955201.06</v>
      </c>
      <c r="AS1083" s="5">
        <f t="shared" si="151"/>
        <v>248729.89</v>
      </c>
      <c r="AT1083" t="s">
        <v>59</v>
      </c>
      <c r="AU1083" t="s">
        <v>6164</v>
      </c>
      <c r="AV1083" t="s">
        <v>6165</v>
      </c>
      <c r="AW1083" t="s">
        <v>6166</v>
      </c>
      <c r="AX1083" t="s">
        <v>6184</v>
      </c>
      <c r="AY1083">
        <v>68</v>
      </c>
      <c r="AZ1083">
        <v>0</v>
      </c>
      <c r="BA1083">
        <v>36</v>
      </c>
      <c r="BB1083" t="s">
        <v>6180</v>
      </c>
      <c r="BC1083">
        <v>1</v>
      </c>
      <c r="BD1083">
        <v>0</v>
      </c>
      <c r="BE1083" t="s">
        <v>6178</v>
      </c>
      <c r="BF1083" t="s">
        <v>6170</v>
      </c>
      <c r="BG1083">
        <v>0</v>
      </c>
      <c r="BH1083" t="s">
        <v>6171</v>
      </c>
      <c r="BI1083">
        <v>35</v>
      </c>
      <c r="BJ1083" t="s">
        <v>6172</v>
      </c>
      <c r="BK1083">
        <v>0</v>
      </c>
      <c r="BL1083">
        <v>78</v>
      </c>
      <c r="BM1083" s="3">
        <f t="shared" si="152"/>
        <v>0.92307692307692313</v>
      </c>
    </row>
    <row r="1084" spans="1:65">
      <c r="A1084" t="s">
        <v>1213</v>
      </c>
      <c r="B1084" s="2">
        <v>45721</v>
      </c>
      <c r="C1084" t="s">
        <v>47</v>
      </c>
      <c r="D1084" t="s">
        <v>1131</v>
      </c>
      <c r="E1084">
        <v>3</v>
      </c>
      <c r="F1084" t="s">
        <v>72</v>
      </c>
      <c r="G1084" t="s">
        <v>79</v>
      </c>
      <c r="H1084" t="s">
        <v>213</v>
      </c>
      <c r="I1084" t="s">
        <v>52</v>
      </c>
      <c r="J1084" t="s">
        <v>53</v>
      </c>
      <c r="K1084" t="s">
        <v>75</v>
      </c>
      <c r="L1084" t="s">
        <v>87</v>
      </c>
      <c r="M1084" t="s">
        <v>56</v>
      </c>
      <c r="N1084" t="s">
        <v>76</v>
      </c>
      <c r="O1084" t="s">
        <v>58</v>
      </c>
      <c r="P1084">
        <v>43</v>
      </c>
      <c r="Q1084">
        <v>43</v>
      </c>
      <c r="R1084">
        <v>44</v>
      </c>
      <c r="S1084">
        <v>1</v>
      </c>
      <c r="T1084">
        <f t="shared" si="144"/>
        <v>43</v>
      </c>
      <c r="U1084">
        <v>42</v>
      </c>
      <c r="V1084">
        <f t="shared" si="145"/>
        <v>1</v>
      </c>
      <c r="W1084" s="3">
        <f t="shared" si="146"/>
        <v>2.2727272727272728E-2</v>
      </c>
      <c r="X1084">
        <v>16</v>
      </c>
      <c r="Y1084" s="4">
        <v>5.9</v>
      </c>
      <c r="Z1084" s="4">
        <v>0.9</v>
      </c>
      <c r="AA1084" s="5">
        <v>36016.42</v>
      </c>
      <c r="AB1084" s="5">
        <f t="shared" si="147"/>
        <v>1512689.64</v>
      </c>
      <c r="AC1084" s="5">
        <v>24032.080000000002</v>
      </c>
      <c r="AD1084" s="5">
        <f t="shared" si="148"/>
        <v>1057411.52</v>
      </c>
      <c r="AE1084" s="5">
        <v>78002.69</v>
      </c>
      <c r="AF1084" s="5">
        <v>18831.89</v>
      </c>
      <c r="AG1084" s="5">
        <v>8556.77</v>
      </c>
      <c r="AH1084" s="5">
        <v>1305</v>
      </c>
      <c r="AI1084" s="5">
        <v>3200</v>
      </c>
      <c r="AJ1084">
        <v>0</v>
      </c>
      <c r="AK1084" s="5">
        <v>0</v>
      </c>
      <c r="AL1084" s="5">
        <v>633.22</v>
      </c>
      <c r="AM1084" s="5">
        <v>26301.73</v>
      </c>
      <c r="AN1084">
        <v>4</v>
      </c>
      <c r="AO1084">
        <v>3</v>
      </c>
      <c r="AP1084" t="str">
        <f t="shared" si="149"/>
        <v>Yes</v>
      </c>
      <c r="AQ1084">
        <v>1</v>
      </c>
      <c r="AR1084" s="5">
        <f t="shared" si="150"/>
        <v>1194242.82</v>
      </c>
      <c r="AS1084" s="5">
        <f t="shared" si="151"/>
        <v>318446.82</v>
      </c>
      <c r="AT1084" t="s">
        <v>59</v>
      </c>
      <c r="AU1084" t="s">
        <v>6164</v>
      </c>
      <c r="AV1084" t="s">
        <v>6165</v>
      </c>
      <c r="AW1084" t="s">
        <v>6166</v>
      </c>
      <c r="AX1084" t="s">
        <v>6184</v>
      </c>
      <c r="AY1084">
        <v>43</v>
      </c>
      <c r="AZ1084">
        <v>0</v>
      </c>
      <c r="BA1084">
        <v>14</v>
      </c>
      <c r="BB1084" t="s">
        <v>6191</v>
      </c>
      <c r="BC1084">
        <v>0</v>
      </c>
      <c r="BD1084">
        <v>0</v>
      </c>
      <c r="BE1084" t="s">
        <v>6169</v>
      </c>
      <c r="BF1084" t="s">
        <v>6170</v>
      </c>
      <c r="BG1084">
        <v>0</v>
      </c>
      <c r="BH1084" t="s">
        <v>6171</v>
      </c>
      <c r="BI1084">
        <v>40</v>
      </c>
      <c r="BJ1084" t="s">
        <v>6172</v>
      </c>
      <c r="BK1084">
        <v>0</v>
      </c>
      <c r="BL1084">
        <v>72</v>
      </c>
      <c r="BM1084" s="3">
        <f t="shared" si="152"/>
        <v>0.61111111111111116</v>
      </c>
    </row>
    <row r="1085" spans="1:65">
      <c r="A1085" t="s">
        <v>1214</v>
      </c>
      <c r="B1085" s="2">
        <v>45721</v>
      </c>
      <c r="C1085" t="s">
        <v>47</v>
      </c>
      <c r="D1085" t="s">
        <v>1131</v>
      </c>
      <c r="E1085">
        <v>3</v>
      </c>
      <c r="F1085" t="s">
        <v>78</v>
      </c>
      <c r="G1085" t="s">
        <v>62</v>
      </c>
      <c r="H1085" t="s">
        <v>168</v>
      </c>
      <c r="I1085" t="s">
        <v>52</v>
      </c>
      <c r="J1085" t="s">
        <v>65</v>
      </c>
      <c r="K1085" t="s">
        <v>75</v>
      </c>
      <c r="L1085" t="s">
        <v>87</v>
      </c>
      <c r="M1085" t="s">
        <v>56</v>
      </c>
      <c r="N1085" t="s">
        <v>76</v>
      </c>
      <c r="O1085" t="s">
        <v>58</v>
      </c>
      <c r="P1085">
        <v>46</v>
      </c>
      <c r="Q1085">
        <v>47</v>
      </c>
      <c r="R1085">
        <v>46</v>
      </c>
      <c r="S1085">
        <v>1</v>
      </c>
      <c r="T1085">
        <f t="shared" si="144"/>
        <v>45</v>
      </c>
      <c r="U1085">
        <v>44</v>
      </c>
      <c r="V1085">
        <f t="shared" si="145"/>
        <v>1</v>
      </c>
      <c r="W1085" s="3">
        <f t="shared" si="146"/>
        <v>2.1739130434782608E-2</v>
      </c>
      <c r="X1085">
        <v>14</v>
      </c>
      <c r="Y1085" s="4">
        <v>4.7</v>
      </c>
      <c r="Z1085" s="4">
        <v>1.3</v>
      </c>
      <c r="AA1085" s="5">
        <v>51662.21</v>
      </c>
      <c r="AB1085" s="5">
        <f t="shared" si="147"/>
        <v>2273137.2400000002</v>
      </c>
      <c r="AC1085" s="5">
        <v>35963.1</v>
      </c>
      <c r="AD1085" s="5">
        <f t="shared" si="148"/>
        <v>1654302.6</v>
      </c>
      <c r="AE1085" s="5">
        <v>106177.14</v>
      </c>
      <c r="AF1085" s="5">
        <v>30184.98</v>
      </c>
      <c r="AG1085" s="5">
        <v>7764.71</v>
      </c>
      <c r="AH1085" s="5">
        <v>1885</v>
      </c>
      <c r="AI1085" s="5">
        <v>4600</v>
      </c>
      <c r="AJ1085">
        <v>0</v>
      </c>
      <c r="AK1085" s="5">
        <v>0</v>
      </c>
      <c r="AL1085" s="5">
        <v>941.35</v>
      </c>
      <c r="AM1085" s="5">
        <v>32167.65</v>
      </c>
      <c r="AN1085">
        <v>4</v>
      </c>
      <c r="AO1085">
        <v>5</v>
      </c>
      <c r="AP1085" t="str">
        <f t="shared" si="149"/>
        <v>No</v>
      </c>
      <c r="AQ1085">
        <v>2</v>
      </c>
      <c r="AR1085" s="5">
        <f t="shared" si="150"/>
        <v>1838023.43</v>
      </c>
      <c r="AS1085" s="5">
        <f t="shared" si="151"/>
        <v>435113.81</v>
      </c>
      <c r="AT1085" t="s">
        <v>59</v>
      </c>
      <c r="AU1085" t="s">
        <v>6164</v>
      </c>
      <c r="AV1085" t="s">
        <v>6165</v>
      </c>
      <c r="AW1085" t="s">
        <v>6166</v>
      </c>
      <c r="AX1085" t="s">
        <v>6167</v>
      </c>
      <c r="AY1085">
        <v>48</v>
      </c>
      <c r="AZ1085">
        <v>0</v>
      </c>
      <c r="BA1085">
        <v>18</v>
      </c>
      <c r="BB1085" t="s">
        <v>6191</v>
      </c>
      <c r="BC1085">
        <v>0</v>
      </c>
      <c r="BD1085">
        <v>1</v>
      </c>
      <c r="BE1085" t="s">
        <v>6188</v>
      </c>
      <c r="BF1085" t="s">
        <v>6170</v>
      </c>
      <c r="BG1085">
        <v>0</v>
      </c>
      <c r="BH1085" t="s">
        <v>6171</v>
      </c>
      <c r="BI1085">
        <v>25</v>
      </c>
      <c r="BJ1085" t="s">
        <v>6172</v>
      </c>
      <c r="BK1085">
        <v>0</v>
      </c>
      <c r="BL1085">
        <v>64</v>
      </c>
      <c r="BM1085" s="3">
        <f t="shared" si="152"/>
        <v>0.71875</v>
      </c>
    </row>
    <row r="1086" spans="1:65">
      <c r="A1086" t="s">
        <v>1215</v>
      </c>
      <c r="B1086" s="2">
        <v>45721</v>
      </c>
      <c r="C1086" t="s">
        <v>47</v>
      </c>
      <c r="D1086" t="s">
        <v>1131</v>
      </c>
      <c r="E1086">
        <v>3</v>
      </c>
      <c r="F1086" t="s">
        <v>72</v>
      </c>
      <c r="G1086" t="s">
        <v>79</v>
      </c>
      <c r="H1086" t="s">
        <v>102</v>
      </c>
      <c r="I1086" t="s">
        <v>64</v>
      </c>
      <c r="J1086" t="s">
        <v>65</v>
      </c>
      <c r="K1086" t="s">
        <v>75</v>
      </c>
      <c r="L1086" t="s">
        <v>55</v>
      </c>
      <c r="M1086" t="s">
        <v>56</v>
      </c>
      <c r="N1086" t="s">
        <v>69</v>
      </c>
      <c r="O1086" t="s">
        <v>58</v>
      </c>
      <c r="P1086">
        <v>50</v>
      </c>
      <c r="Q1086">
        <v>52</v>
      </c>
      <c r="R1086">
        <v>53</v>
      </c>
      <c r="S1086">
        <v>1</v>
      </c>
      <c r="T1086">
        <f t="shared" si="144"/>
        <v>52</v>
      </c>
      <c r="U1086">
        <v>49</v>
      </c>
      <c r="V1086">
        <f t="shared" si="145"/>
        <v>3</v>
      </c>
      <c r="W1086" s="3">
        <f t="shared" si="146"/>
        <v>1.8867924528301886E-2</v>
      </c>
      <c r="X1086">
        <v>21</v>
      </c>
      <c r="Y1086" s="4">
        <v>5.6</v>
      </c>
      <c r="Z1086" s="4">
        <v>1.9</v>
      </c>
      <c r="AA1086" s="5">
        <v>51768.12</v>
      </c>
      <c r="AB1086" s="5">
        <f t="shared" si="147"/>
        <v>2536637.88</v>
      </c>
      <c r="AC1086" s="5">
        <v>34823.339999999997</v>
      </c>
      <c r="AD1086" s="5">
        <f t="shared" si="148"/>
        <v>1845637.02</v>
      </c>
      <c r="AE1086" s="5">
        <v>114398.61</v>
      </c>
      <c r="AF1086" s="5">
        <v>33509.730000000003</v>
      </c>
      <c r="AG1086" s="5">
        <v>8618.67</v>
      </c>
      <c r="AH1086" s="5">
        <v>2755</v>
      </c>
      <c r="AI1086" s="5">
        <v>4600</v>
      </c>
      <c r="AJ1086">
        <v>0</v>
      </c>
      <c r="AK1086" s="5">
        <v>0</v>
      </c>
      <c r="AL1086" s="5">
        <v>2933.13</v>
      </c>
      <c r="AM1086" s="5">
        <v>31649.66</v>
      </c>
      <c r="AN1086">
        <v>4</v>
      </c>
      <c r="AO1086">
        <v>3</v>
      </c>
      <c r="AP1086" t="str">
        <f t="shared" si="149"/>
        <v>Yes</v>
      </c>
      <c r="AQ1086">
        <v>0</v>
      </c>
      <c r="AR1086" s="5">
        <f t="shared" si="150"/>
        <v>2044101.82</v>
      </c>
      <c r="AS1086" s="5">
        <f t="shared" si="151"/>
        <v>492536.06</v>
      </c>
      <c r="AT1086" t="s">
        <v>59</v>
      </c>
      <c r="AU1086" t="s">
        <v>6164</v>
      </c>
      <c r="AV1086" t="s">
        <v>6165</v>
      </c>
      <c r="AW1086" t="s">
        <v>6166</v>
      </c>
      <c r="AX1086" t="s">
        <v>6184</v>
      </c>
      <c r="AY1086">
        <v>52</v>
      </c>
      <c r="AZ1086">
        <v>0</v>
      </c>
      <c r="BA1086">
        <v>21</v>
      </c>
      <c r="BB1086" t="s">
        <v>6180</v>
      </c>
      <c r="BC1086">
        <v>0</v>
      </c>
      <c r="BD1086">
        <v>0</v>
      </c>
      <c r="BE1086" t="s">
        <v>6169</v>
      </c>
      <c r="BF1086" t="s">
        <v>6170</v>
      </c>
      <c r="BG1086">
        <v>1</v>
      </c>
      <c r="BH1086" t="s">
        <v>6179</v>
      </c>
      <c r="BI1086">
        <v>32</v>
      </c>
      <c r="BJ1086" t="s">
        <v>6172</v>
      </c>
      <c r="BK1086">
        <v>0</v>
      </c>
      <c r="BL1086">
        <v>62</v>
      </c>
      <c r="BM1086" s="3">
        <f t="shared" si="152"/>
        <v>0.85483870967741937</v>
      </c>
    </row>
    <row r="1087" spans="1:65">
      <c r="A1087" t="s">
        <v>1216</v>
      </c>
      <c r="B1087" s="2">
        <v>45721</v>
      </c>
      <c r="C1087" t="s">
        <v>47</v>
      </c>
      <c r="D1087" t="s">
        <v>1131</v>
      </c>
      <c r="E1087">
        <v>3</v>
      </c>
      <c r="F1087" t="s">
        <v>49</v>
      </c>
      <c r="G1087" t="s">
        <v>62</v>
      </c>
      <c r="H1087" t="s">
        <v>133</v>
      </c>
      <c r="I1087" t="s">
        <v>52</v>
      </c>
      <c r="J1087" t="s">
        <v>65</v>
      </c>
      <c r="K1087" t="s">
        <v>66</v>
      </c>
      <c r="L1087" t="s">
        <v>67</v>
      </c>
      <c r="M1087" t="s">
        <v>56</v>
      </c>
      <c r="N1087" t="s">
        <v>94</v>
      </c>
      <c r="O1087" t="s">
        <v>120</v>
      </c>
      <c r="P1087">
        <v>46</v>
      </c>
      <c r="Q1087">
        <v>49</v>
      </c>
      <c r="R1087">
        <v>47</v>
      </c>
      <c r="S1087">
        <v>1</v>
      </c>
      <c r="T1087">
        <f t="shared" si="144"/>
        <v>46</v>
      </c>
      <c r="U1087">
        <v>44</v>
      </c>
      <c r="V1087">
        <f t="shared" si="145"/>
        <v>2</v>
      </c>
      <c r="W1087" s="3">
        <f t="shared" si="146"/>
        <v>2.1276595744680851E-2</v>
      </c>
      <c r="X1087">
        <v>19</v>
      </c>
      <c r="Y1087" s="4">
        <v>0</v>
      </c>
      <c r="Z1087" s="4">
        <v>1.7</v>
      </c>
      <c r="AA1087" s="5">
        <v>49264.07</v>
      </c>
      <c r="AB1087" s="5">
        <f t="shared" si="147"/>
        <v>2167619.08</v>
      </c>
      <c r="AC1087" s="5">
        <v>33919.39</v>
      </c>
      <c r="AD1087" s="5">
        <f t="shared" si="148"/>
        <v>1594211.33</v>
      </c>
      <c r="AE1087" s="5">
        <v>108975.85</v>
      </c>
      <c r="AF1087" s="5">
        <v>30014.18</v>
      </c>
      <c r="AG1087" s="5">
        <v>9028.7800000000007</v>
      </c>
      <c r="AH1087" s="5">
        <v>2465</v>
      </c>
      <c r="AI1087" s="5">
        <v>4600</v>
      </c>
      <c r="AJ1087">
        <v>0</v>
      </c>
      <c r="AK1087" s="5">
        <v>0</v>
      </c>
      <c r="AL1087" s="5">
        <v>2049.6999999999998</v>
      </c>
      <c r="AM1087" s="5">
        <v>28434.09</v>
      </c>
      <c r="AN1087">
        <v>4</v>
      </c>
      <c r="AO1087">
        <v>4</v>
      </c>
      <c r="AP1087" t="str">
        <f t="shared" si="149"/>
        <v>Yes</v>
      </c>
      <c r="AQ1087">
        <v>1</v>
      </c>
      <c r="AR1087" s="5">
        <f t="shared" si="150"/>
        <v>1779778.93</v>
      </c>
      <c r="AS1087" s="5">
        <f t="shared" si="151"/>
        <v>387840.15</v>
      </c>
      <c r="AT1087" t="s">
        <v>59</v>
      </c>
      <c r="AU1087" t="s">
        <v>6164</v>
      </c>
      <c r="AV1087" t="s">
        <v>6165</v>
      </c>
      <c r="AW1087" t="s">
        <v>6166</v>
      </c>
      <c r="AX1087" t="s">
        <v>6167</v>
      </c>
      <c r="AY1087">
        <v>46</v>
      </c>
      <c r="AZ1087">
        <v>0</v>
      </c>
      <c r="BA1087">
        <v>15</v>
      </c>
      <c r="BB1087" t="s">
        <v>6198</v>
      </c>
      <c r="BC1087">
        <v>0</v>
      </c>
      <c r="BD1087">
        <v>0</v>
      </c>
      <c r="BE1087" t="s">
        <v>6169</v>
      </c>
      <c r="BF1087" t="s">
        <v>6170</v>
      </c>
      <c r="BG1087">
        <v>0</v>
      </c>
      <c r="BH1087" t="s">
        <v>6171</v>
      </c>
      <c r="BI1087">
        <v>7</v>
      </c>
      <c r="BJ1087" t="s">
        <v>6172</v>
      </c>
      <c r="BK1087">
        <v>0</v>
      </c>
      <c r="BL1087">
        <v>59</v>
      </c>
      <c r="BM1087" s="3">
        <f t="shared" si="152"/>
        <v>0.79661016949152541</v>
      </c>
    </row>
    <row r="1088" spans="1:65">
      <c r="A1088" t="s">
        <v>1217</v>
      </c>
      <c r="B1088" s="2">
        <v>45721</v>
      </c>
      <c r="C1088" t="s">
        <v>47</v>
      </c>
      <c r="D1088" t="s">
        <v>1131</v>
      </c>
      <c r="E1088">
        <v>3</v>
      </c>
      <c r="F1088" t="s">
        <v>72</v>
      </c>
      <c r="G1088" t="s">
        <v>50</v>
      </c>
      <c r="H1088" t="s">
        <v>119</v>
      </c>
      <c r="I1088" t="s">
        <v>64</v>
      </c>
      <c r="J1088" t="s">
        <v>53</v>
      </c>
      <c r="K1088" t="s">
        <v>66</v>
      </c>
      <c r="L1088" t="s">
        <v>87</v>
      </c>
      <c r="M1088" t="s">
        <v>68</v>
      </c>
      <c r="N1088" t="s">
        <v>94</v>
      </c>
      <c r="O1088" t="s">
        <v>70</v>
      </c>
      <c r="P1088">
        <v>62</v>
      </c>
      <c r="Q1088">
        <v>65</v>
      </c>
      <c r="R1088">
        <v>68</v>
      </c>
      <c r="S1088">
        <v>2</v>
      </c>
      <c r="T1088">
        <f t="shared" si="144"/>
        <v>66</v>
      </c>
      <c r="U1088">
        <v>61</v>
      </c>
      <c r="V1088">
        <f t="shared" si="145"/>
        <v>5</v>
      </c>
      <c r="W1088" s="3">
        <f t="shared" si="146"/>
        <v>2.9411764705882353E-2</v>
      </c>
      <c r="X1088">
        <v>22</v>
      </c>
      <c r="Y1088" s="4">
        <v>4.7</v>
      </c>
      <c r="Z1088" s="4">
        <v>1.6</v>
      </c>
      <c r="AA1088" s="5">
        <v>33465.4</v>
      </c>
      <c r="AB1088" s="5">
        <f t="shared" si="147"/>
        <v>2041389.4</v>
      </c>
      <c r="AC1088" s="5">
        <v>22946.27</v>
      </c>
      <c r="AD1088" s="5">
        <f t="shared" si="148"/>
        <v>1560346.36</v>
      </c>
      <c r="AE1088" s="5">
        <v>111342.1</v>
      </c>
      <c r="AF1088" s="5">
        <v>29385.82</v>
      </c>
      <c r="AG1088" s="5">
        <v>9131.9599999999991</v>
      </c>
      <c r="AH1088" s="5">
        <v>2320</v>
      </c>
      <c r="AI1088" s="5">
        <v>6400</v>
      </c>
      <c r="AJ1088">
        <v>1</v>
      </c>
      <c r="AK1088" s="5">
        <v>8936.01</v>
      </c>
      <c r="AL1088" s="5">
        <v>3352.62</v>
      </c>
      <c r="AM1088" s="5">
        <v>41410.160000000003</v>
      </c>
      <c r="AN1088">
        <v>4</v>
      </c>
      <c r="AO1088">
        <v>2</v>
      </c>
      <c r="AP1088" t="str">
        <f t="shared" si="149"/>
        <v>Yes</v>
      </c>
      <c r="AQ1088">
        <v>2</v>
      </c>
      <c r="AR1088" s="5">
        <f t="shared" si="150"/>
        <v>1772625.03</v>
      </c>
      <c r="AS1088" s="5">
        <f t="shared" si="151"/>
        <v>268764.37</v>
      </c>
      <c r="AT1088" t="s">
        <v>59</v>
      </c>
      <c r="AU1088" t="s">
        <v>6194</v>
      </c>
      <c r="AV1088" t="s">
        <v>6195</v>
      </c>
      <c r="AW1088" t="s">
        <v>6183</v>
      </c>
      <c r="AX1088" t="s">
        <v>6184</v>
      </c>
      <c r="AY1088">
        <v>64</v>
      </c>
      <c r="AZ1088">
        <v>1</v>
      </c>
      <c r="BA1088">
        <v>28</v>
      </c>
      <c r="BB1088" t="s">
        <v>6180</v>
      </c>
      <c r="BC1088">
        <v>0</v>
      </c>
      <c r="BD1088">
        <v>0</v>
      </c>
      <c r="BE1088" t="s">
        <v>6169</v>
      </c>
      <c r="BF1088" t="s">
        <v>6170</v>
      </c>
      <c r="BG1088">
        <v>1</v>
      </c>
      <c r="BH1088" t="s">
        <v>6179</v>
      </c>
      <c r="BI1088">
        <v>27</v>
      </c>
      <c r="BJ1088" t="s">
        <v>6172</v>
      </c>
      <c r="BK1088">
        <v>0</v>
      </c>
      <c r="BL1088">
        <v>77</v>
      </c>
      <c r="BM1088" s="3">
        <f t="shared" si="152"/>
        <v>0.88311688311688308</v>
      </c>
    </row>
    <row r="1089" spans="1:65">
      <c r="A1089" t="s">
        <v>1218</v>
      </c>
      <c r="B1089" s="2">
        <v>45722</v>
      </c>
      <c r="C1089" t="s">
        <v>47</v>
      </c>
      <c r="D1089" t="s">
        <v>1131</v>
      </c>
      <c r="E1089">
        <v>3</v>
      </c>
      <c r="F1089" t="s">
        <v>49</v>
      </c>
      <c r="G1089" t="s">
        <v>50</v>
      </c>
      <c r="H1089" t="s">
        <v>51</v>
      </c>
      <c r="I1089" t="s">
        <v>64</v>
      </c>
      <c r="J1089" t="s">
        <v>81</v>
      </c>
      <c r="K1089" t="s">
        <v>66</v>
      </c>
      <c r="L1089" t="s">
        <v>92</v>
      </c>
      <c r="M1089" t="s">
        <v>68</v>
      </c>
      <c r="N1089" t="s">
        <v>57</v>
      </c>
      <c r="O1089" t="s">
        <v>70</v>
      </c>
      <c r="P1089">
        <v>34</v>
      </c>
      <c r="Q1089">
        <v>36</v>
      </c>
      <c r="R1089">
        <v>34</v>
      </c>
      <c r="S1089">
        <v>1</v>
      </c>
      <c r="T1089">
        <f t="shared" si="144"/>
        <v>33</v>
      </c>
      <c r="U1089">
        <v>33</v>
      </c>
      <c r="V1089">
        <f t="shared" si="145"/>
        <v>0</v>
      </c>
      <c r="W1089" s="3">
        <f t="shared" si="146"/>
        <v>2.9411764705882353E-2</v>
      </c>
      <c r="X1089">
        <v>3</v>
      </c>
      <c r="Y1089" s="4">
        <v>6.9</v>
      </c>
      <c r="Z1089" s="4">
        <v>1.2</v>
      </c>
      <c r="AA1089" s="5">
        <v>72515.009999999995</v>
      </c>
      <c r="AB1089" s="5">
        <f t="shared" si="147"/>
        <v>2392995.33</v>
      </c>
      <c r="AC1089" s="5">
        <v>51145.05</v>
      </c>
      <c r="AD1089" s="5">
        <f t="shared" si="148"/>
        <v>1738931.7</v>
      </c>
      <c r="AE1089" s="5">
        <v>99416.79</v>
      </c>
      <c r="AF1089" s="5">
        <v>29497.25</v>
      </c>
      <c r="AG1089" s="5">
        <v>6756.81</v>
      </c>
      <c r="AH1089" s="5">
        <v>1740</v>
      </c>
      <c r="AI1089" s="5">
        <v>6800</v>
      </c>
      <c r="AJ1089">
        <v>0</v>
      </c>
      <c r="AK1089" s="5">
        <v>0</v>
      </c>
      <c r="AL1089" s="5">
        <v>0</v>
      </c>
      <c r="AM1089" s="5">
        <v>20168.22</v>
      </c>
      <c r="AN1089">
        <v>4</v>
      </c>
      <c r="AO1089">
        <v>3</v>
      </c>
      <c r="AP1089" t="str">
        <f t="shared" si="149"/>
        <v>Yes</v>
      </c>
      <c r="AQ1089">
        <v>1</v>
      </c>
      <c r="AR1089" s="5">
        <f t="shared" si="150"/>
        <v>1903310.77</v>
      </c>
      <c r="AS1089" s="5">
        <f t="shared" si="151"/>
        <v>489684.56</v>
      </c>
      <c r="AT1089" t="s">
        <v>59</v>
      </c>
      <c r="AU1089" t="s">
        <v>6164</v>
      </c>
      <c r="AV1089" t="s">
        <v>6165</v>
      </c>
      <c r="AW1089" t="s">
        <v>6166</v>
      </c>
      <c r="AX1089" t="s">
        <v>6167</v>
      </c>
      <c r="AY1089">
        <v>36</v>
      </c>
      <c r="AZ1089">
        <v>2</v>
      </c>
      <c r="BA1089">
        <v>0</v>
      </c>
      <c r="BB1089" t="s">
        <v>6168</v>
      </c>
      <c r="BC1089">
        <v>0</v>
      </c>
      <c r="BD1089">
        <v>0</v>
      </c>
      <c r="BE1089" t="s">
        <v>6169</v>
      </c>
      <c r="BF1089" t="s">
        <v>6170</v>
      </c>
      <c r="BG1089">
        <v>0</v>
      </c>
      <c r="BH1089" t="s">
        <v>6171</v>
      </c>
      <c r="BI1089">
        <v>15</v>
      </c>
      <c r="BJ1089" t="s">
        <v>6172</v>
      </c>
      <c r="BK1089">
        <v>0</v>
      </c>
      <c r="BL1089">
        <v>49</v>
      </c>
      <c r="BM1089" s="3">
        <f t="shared" si="152"/>
        <v>0.69387755102040816</v>
      </c>
    </row>
    <row r="1090" spans="1:65">
      <c r="A1090" t="s">
        <v>1219</v>
      </c>
      <c r="B1090" s="2">
        <v>45722</v>
      </c>
      <c r="C1090" t="s">
        <v>47</v>
      </c>
      <c r="D1090" t="s">
        <v>1131</v>
      </c>
      <c r="E1090">
        <v>3</v>
      </c>
      <c r="F1090" t="s">
        <v>72</v>
      </c>
      <c r="G1090" t="s">
        <v>62</v>
      </c>
      <c r="H1090" t="s">
        <v>155</v>
      </c>
      <c r="I1090" t="s">
        <v>64</v>
      </c>
      <c r="J1090" t="s">
        <v>65</v>
      </c>
      <c r="K1090" t="s">
        <v>66</v>
      </c>
      <c r="L1090" t="s">
        <v>55</v>
      </c>
      <c r="M1090" t="s">
        <v>68</v>
      </c>
      <c r="N1090" t="s">
        <v>57</v>
      </c>
      <c r="O1090" t="s">
        <v>120</v>
      </c>
      <c r="P1090">
        <v>44</v>
      </c>
      <c r="Q1090">
        <v>47</v>
      </c>
      <c r="R1090">
        <v>47</v>
      </c>
      <c r="S1090">
        <v>1</v>
      </c>
      <c r="T1090">
        <f t="shared" ref="T1090:T1153" si="153">R1090-S1090</f>
        <v>46</v>
      </c>
      <c r="U1090">
        <v>44</v>
      </c>
      <c r="V1090">
        <f t="shared" ref="V1090:V1153" si="154">T1090-U1090</f>
        <v>2</v>
      </c>
      <c r="W1090" s="3">
        <f t="shared" ref="W1090:W1153" si="155">IFERROR(S1090/R1090,0)</f>
        <v>2.1276595744680851E-2</v>
      </c>
      <c r="X1090">
        <v>17</v>
      </c>
      <c r="Y1090" s="4">
        <v>2.2999999999999998</v>
      </c>
      <c r="Z1090" s="4">
        <v>1.3</v>
      </c>
      <c r="AA1090" s="5">
        <v>48483.6</v>
      </c>
      <c r="AB1090" s="5">
        <f t="shared" ref="AB1090:AB1153" si="156">ROUND(U1090*AA1090,2)</f>
        <v>2133278.4</v>
      </c>
      <c r="AC1090" s="5">
        <v>33145.199999999997</v>
      </c>
      <c r="AD1090" s="5">
        <f t="shared" ref="AD1090:AD1153" si="157">ROUND(R1090*AC1090,2)</f>
        <v>1557824.4</v>
      </c>
      <c r="AE1090" s="5">
        <v>102138.75</v>
      </c>
      <c r="AF1090" s="5">
        <v>28784.04</v>
      </c>
      <c r="AG1090" s="5">
        <v>7967.81</v>
      </c>
      <c r="AH1090" s="5">
        <v>1885</v>
      </c>
      <c r="AI1090" s="5">
        <v>4600</v>
      </c>
      <c r="AJ1090">
        <v>1</v>
      </c>
      <c r="AK1090" s="5">
        <v>14535.48</v>
      </c>
      <c r="AL1090" s="5">
        <v>2013.16</v>
      </c>
      <c r="AM1090" s="5">
        <v>30711.43</v>
      </c>
      <c r="AN1090">
        <v>4</v>
      </c>
      <c r="AO1090">
        <v>5</v>
      </c>
      <c r="AP1090" t="str">
        <f t="shared" ref="AP1090:AP1153" si="158">IF(AO1090&lt;=AN1090,"Yes","No")</f>
        <v>No</v>
      </c>
      <c r="AQ1090">
        <v>3</v>
      </c>
      <c r="AR1090" s="5">
        <f t="shared" ref="AR1090:AR1153" si="159">ROUND(SUM(AD1090:AI1090)+SUM(AK1090:AM1090),2)</f>
        <v>1750460.07</v>
      </c>
      <c r="AS1090" s="5">
        <f t="shared" ref="AS1090:AS1153" si="160">ROUND(AB1090-AR1090,2)</f>
        <v>382818.33</v>
      </c>
      <c r="AT1090" t="s">
        <v>59</v>
      </c>
      <c r="AU1090" t="s">
        <v>6189</v>
      </c>
      <c r="AV1090" t="s">
        <v>6190</v>
      </c>
      <c r="AW1090" t="s">
        <v>6183</v>
      </c>
      <c r="AX1090" t="s">
        <v>6184</v>
      </c>
      <c r="AY1090">
        <v>46</v>
      </c>
      <c r="AZ1090">
        <v>1</v>
      </c>
      <c r="BA1090">
        <v>14</v>
      </c>
      <c r="BB1090" t="s">
        <v>6180</v>
      </c>
      <c r="BC1090">
        <v>0</v>
      </c>
      <c r="BD1090">
        <v>1</v>
      </c>
      <c r="BE1090" t="s">
        <v>6188</v>
      </c>
      <c r="BF1090" t="s">
        <v>6170</v>
      </c>
      <c r="BG1090">
        <v>0</v>
      </c>
      <c r="BH1090" t="s">
        <v>6171</v>
      </c>
      <c r="BI1090">
        <v>16</v>
      </c>
      <c r="BJ1090" t="s">
        <v>6172</v>
      </c>
      <c r="BK1090">
        <v>0</v>
      </c>
      <c r="BL1090">
        <v>60</v>
      </c>
      <c r="BM1090" s="3">
        <f t="shared" ref="BM1090:BM1153" si="161">IFERROR(R1090/BL1090,0)</f>
        <v>0.78333333333333333</v>
      </c>
    </row>
    <row r="1091" spans="1:65">
      <c r="A1091" t="s">
        <v>1220</v>
      </c>
      <c r="B1091" s="2">
        <v>45722</v>
      </c>
      <c r="C1091" t="s">
        <v>47</v>
      </c>
      <c r="D1091" t="s">
        <v>1131</v>
      </c>
      <c r="E1091">
        <v>3</v>
      </c>
      <c r="F1091" t="s">
        <v>72</v>
      </c>
      <c r="G1091" t="s">
        <v>50</v>
      </c>
      <c r="H1091" t="s">
        <v>119</v>
      </c>
      <c r="I1091" t="s">
        <v>52</v>
      </c>
      <c r="J1091" t="s">
        <v>81</v>
      </c>
      <c r="K1091" t="s">
        <v>75</v>
      </c>
      <c r="L1091" t="s">
        <v>55</v>
      </c>
      <c r="M1091" t="s">
        <v>56</v>
      </c>
      <c r="N1091" t="s">
        <v>57</v>
      </c>
      <c r="O1091" t="s">
        <v>82</v>
      </c>
      <c r="P1091">
        <v>34</v>
      </c>
      <c r="Q1091">
        <v>34</v>
      </c>
      <c r="R1091">
        <v>34</v>
      </c>
      <c r="S1091">
        <v>1</v>
      </c>
      <c r="T1091">
        <f t="shared" si="153"/>
        <v>33</v>
      </c>
      <c r="U1091">
        <v>33</v>
      </c>
      <c r="V1091">
        <f t="shared" si="154"/>
        <v>0</v>
      </c>
      <c r="W1091" s="3">
        <f t="shared" si="155"/>
        <v>2.9411764705882353E-2</v>
      </c>
      <c r="X1091">
        <v>46</v>
      </c>
      <c r="Y1091" s="4">
        <v>5.5</v>
      </c>
      <c r="Z1091" s="4">
        <v>1.8</v>
      </c>
      <c r="AA1091" s="5">
        <v>78993.740000000005</v>
      </c>
      <c r="AB1091" s="5">
        <f t="shared" si="156"/>
        <v>2606793.42</v>
      </c>
      <c r="AC1091" s="5">
        <v>52936.86</v>
      </c>
      <c r="AD1091" s="5">
        <f t="shared" si="157"/>
        <v>1799853.24</v>
      </c>
      <c r="AE1091" s="5">
        <v>106857.19</v>
      </c>
      <c r="AF1091" s="5">
        <v>29867.439999999999</v>
      </c>
      <c r="AG1091" s="5">
        <v>12663.16</v>
      </c>
      <c r="AH1091" s="5">
        <v>2610</v>
      </c>
      <c r="AI1091" s="5">
        <v>6800</v>
      </c>
      <c r="AJ1091">
        <v>0</v>
      </c>
      <c r="AK1091" s="5">
        <v>0</v>
      </c>
      <c r="AL1091" s="5">
        <v>0</v>
      </c>
      <c r="AM1091" s="5">
        <v>24968.11</v>
      </c>
      <c r="AN1091">
        <v>4</v>
      </c>
      <c r="AO1091">
        <v>5</v>
      </c>
      <c r="AP1091" t="str">
        <f t="shared" si="158"/>
        <v>No</v>
      </c>
      <c r="AQ1091">
        <v>2</v>
      </c>
      <c r="AR1091" s="5">
        <f t="shared" si="159"/>
        <v>1983619.14</v>
      </c>
      <c r="AS1091" s="5">
        <f t="shared" si="160"/>
        <v>623174.28</v>
      </c>
      <c r="AT1091" t="s">
        <v>59</v>
      </c>
      <c r="AU1091" t="s">
        <v>6164</v>
      </c>
      <c r="AV1091" t="s">
        <v>6165</v>
      </c>
      <c r="AW1091" t="s">
        <v>6166</v>
      </c>
      <c r="AX1091" t="s">
        <v>6184</v>
      </c>
      <c r="AY1091">
        <v>34</v>
      </c>
      <c r="AZ1091">
        <v>0</v>
      </c>
      <c r="BA1091">
        <v>0</v>
      </c>
      <c r="BB1091" t="s">
        <v>6168</v>
      </c>
      <c r="BC1091">
        <v>1</v>
      </c>
      <c r="BD1091">
        <v>0</v>
      </c>
      <c r="BE1091" t="s">
        <v>6178</v>
      </c>
      <c r="BF1091" t="s">
        <v>6170</v>
      </c>
      <c r="BG1091">
        <v>2</v>
      </c>
      <c r="BH1091" t="s">
        <v>6206</v>
      </c>
      <c r="BI1091">
        <v>48</v>
      </c>
      <c r="BJ1091" t="s">
        <v>6187</v>
      </c>
      <c r="BK1091">
        <v>0</v>
      </c>
      <c r="BL1091">
        <v>49</v>
      </c>
      <c r="BM1091" s="3">
        <f t="shared" si="161"/>
        <v>0.69387755102040816</v>
      </c>
    </row>
    <row r="1092" spans="1:65">
      <c r="A1092" t="s">
        <v>1221</v>
      </c>
      <c r="B1092" s="2">
        <v>45722</v>
      </c>
      <c r="C1092" t="s">
        <v>47</v>
      </c>
      <c r="D1092" t="s">
        <v>1131</v>
      </c>
      <c r="E1092">
        <v>3</v>
      </c>
      <c r="F1092" t="s">
        <v>49</v>
      </c>
      <c r="G1092" t="s">
        <v>79</v>
      </c>
      <c r="H1092" t="s">
        <v>111</v>
      </c>
      <c r="I1092" t="s">
        <v>64</v>
      </c>
      <c r="J1092" t="s">
        <v>53</v>
      </c>
      <c r="K1092" t="s">
        <v>66</v>
      </c>
      <c r="L1092" t="s">
        <v>87</v>
      </c>
      <c r="M1092" t="s">
        <v>68</v>
      </c>
      <c r="N1092" t="s">
        <v>57</v>
      </c>
      <c r="O1092" t="s">
        <v>70</v>
      </c>
      <c r="P1092">
        <v>55</v>
      </c>
      <c r="Q1092">
        <v>56</v>
      </c>
      <c r="R1092">
        <v>55</v>
      </c>
      <c r="S1092">
        <v>2</v>
      </c>
      <c r="T1092">
        <f t="shared" si="153"/>
        <v>53</v>
      </c>
      <c r="U1092">
        <v>53</v>
      </c>
      <c r="V1092">
        <f t="shared" si="154"/>
        <v>0</v>
      </c>
      <c r="W1092" s="3">
        <f t="shared" si="155"/>
        <v>3.6363636363636362E-2</v>
      </c>
      <c r="X1092">
        <v>20</v>
      </c>
      <c r="Y1092" s="4">
        <v>0</v>
      </c>
      <c r="Z1092" s="4">
        <v>1</v>
      </c>
      <c r="AA1092" s="5">
        <v>33831.89</v>
      </c>
      <c r="AB1092" s="5">
        <f t="shared" si="156"/>
        <v>1793090.17</v>
      </c>
      <c r="AC1092" s="5">
        <v>23053.37</v>
      </c>
      <c r="AD1092" s="5">
        <f t="shared" si="157"/>
        <v>1267935.3500000001</v>
      </c>
      <c r="AE1092" s="5">
        <v>90712.06</v>
      </c>
      <c r="AF1092" s="5">
        <v>24383.119999999999</v>
      </c>
      <c r="AG1092" s="5">
        <v>8910.31</v>
      </c>
      <c r="AH1092" s="5">
        <v>1450</v>
      </c>
      <c r="AI1092" s="5">
        <v>6400</v>
      </c>
      <c r="AJ1092">
        <v>1</v>
      </c>
      <c r="AK1092" s="5">
        <v>8863.7800000000007</v>
      </c>
      <c r="AL1092" s="5">
        <v>0</v>
      </c>
      <c r="AM1092" s="5">
        <v>41712.449999999997</v>
      </c>
      <c r="AN1092">
        <v>4</v>
      </c>
      <c r="AO1092">
        <v>6</v>
      </c>
      <c r="AP1092" t="str">
        <f t="shared" si="158"/>
        <v>No</v>
      </c>
      <c r="AQ1092">
        <v>3</v>
      </c>
      <c r="AR1092" s="5">
        <f t="shared" si="159"/>
        <v>1450367.07</v>
      </c>
      <c r="AS1092" s="5">
        <f t="shared" si="160"/>
        <v>342723.1</v>
      </c>
      <c r="AT1092" t="s">
        <v>59</v>
      </c>
      <c r="AU1092" t="s">
        <v>6194</v>
      </c>
      <c r="AV1092" t="s">
        <v>6195</v>
      </c>
      <c r="AW1092" t="s">
        <v>6183</v>
      </c>
      <c r="AX1092" t="s">
        <v>6167</v>
      </c>
      <c r="AY1092">
        <v>58</v>
      </c>
      <c r="AZ1092">
        <v>0</v>
      </c>
      <c r="BA1092">
        <v>0</v>
      </c>
      <c r="BB1092" t="s">
        <v>6168</v>
      </c>
      <c r="BC1092">
        <v>0</v>
      </c>
      <c r="BD1092">
        <v>2</v>
      </c>
      <c r="BE1092" t="s">
        <v>6188</v>
      </c>
      <c r="BF1092" t="s">
        <v>6170</v>
      </c>
      <c r="BG1092">
        <v>0</v>
      </c>
      <c r="BH1092" t="s">
        <v>6171</v>
      </c>
      <c r="BI1092">
        <v>28</v>
      </c>
      <c r="BJ1092" t="s">
        <v>6172</v>
      </c>
      <c r="BK1092">
        <v>0</v>
      </c>
      <c r="BL1092">
        <v>74</v>
      </c>
      <c r="BM1092" s="3">
        <f t="shared" si="161"/>
        <v>0.7432432432432432</v>
      </c>
    </row>
    <row r="1093" spans="1:65">
      <c r="A1093" t="s">
        <v>1222</v>
      </c>
      <c r="B1093" s="2">
        <v>45722</v>
      </c>
      <c r="C1093" t="s">
        <v>47</v>
      </c>
      <c r="D1093" t="s">
        <v>1131</v>
      </c>
      <c r="E1093">
        <v>3</v>
      </c>
      <c r="F1093" t="s">
        <v>61</v>
      </c>
      <c r="G1093" t="s">
        <v>62</v>
      </c>
      <c r="H1093" t="s">
        <v>115</v>
      </c>
      <c r="I1093" t="s">
        <v>52</v>
      </c>
      <c r="J1093" t="s">
        <v>81</v>
      </c>
      <c r="K1093" t="s">
        <v>75</v>
      </c>
      <c r="L1093" t="s">
        <v>55</v>
      </c>
      <c r="M1093" t="s">
        <v>56</v>
      </c>
      <c r="N1093" t="s">
        <v>94</v>
      </c>
      <c r="O1093" t="s">
        <v>82</v>
      </c>
      <c r="P1093">
        <v>35</v>
      </c>
      <c r="Q1093">
        <v>35</v>
      </c>
      <c r="R1093">
        <v>34</v>
      </c>
      <c r="S1093">
        <v>1</v>
      </c>
      <c r="T1093">
        <f t="shared" si="153"/>
        <v>33</v>
      </c>
      <c r="U1093">
        <v>33</v>
      </c>
      <c r="V1093">
        <f t="shared" si="154"/>
        <v>0</v>
      </c>
      <c r="W1093" s="3">
        <f t="shared" si="155"/>
        <v>2.9411764705882353E-2</v>
      </c>
      <c r="X1093">
        <v>33</v>
      </c>
      <c r="Y1093" s="4">
        <v>9.1</v>
      </c>
      <c r="Z1093" s="4">
        <v>1.8</v>
      </c>
      <c r="AA1093" s="5">
        <v>78696.899999999994</v>
      </c>
      <c r="AB1093" s="5">
        <f t="shared" si="156"/>
        <v>2596997.7000000002</v>
      </c>
      <c r="AC1093" s="5">
        <v>53227.12</v>
      </c>
      <c r="AD1093" s="5">
        <f t="shared" si="157"/>
        <v>1809722.08</v>
      </c>
      <c r="AE1093" s="5">
        <v>108601.60000000001</v>
      </c>
      <c r="AF1093" s="5">
        <v>29326.37</v>
      </c>
      <c r="AG1093" s="5">
        <v>10425.280000000001</v>
      </c>
      <c r="AH1093" s="5">
        <v>2610</v>
      </c>
      <c r="AI1093" s="5">
        <v>6800</v>
      </c>
      <c r="AJ1093">
        <v>0</v>
      </c>
      <c r="AK1093" s="5">
        <v>0</v>
      </c>
      <c r="AL1093" s="5">
        <v>0</v>
      </c>
      <c r="AM1093" s="5">
        <v>21632.07</v>
      </c>
      <c r="AN1093">
        <v>4</v>
      </c>
      <c r="AO1093">
        <v>4</v>
      </c>
      <c r="AP1093" t="str">
        <f t="shared" si="158"/>
        <v>Yes</v>
      </c>
      <c r="AQ1093">
        <v>0</v>
      </c>
      <c r="AR1093" s="5">
        <f t="shared" si="159"/>
        <v>1989117.4</v>
      </c>
      <c r="AS1093" s="5">
        <f t="shared" si="160"/>
        <v>607880.30000000005</v>
      </c>
      <c r="AT1093" t="s">
        <v>59</v>
      </c>
      <c r="AU1093" t="s">
        <v>6164</v>
      </c>
      <c r="AV1093" t="s">
        <v>6165</v>
      </c>
      <c r="AW1093" t="s">
        <v>6166</v>
      </c>
      <c r="AX1093" t="s">
        <v>6177</v>
      </c>
      <c r="AY1093">
        <v>36</v>
      </c>
      <c r="AZ1093">
        <v>0</v>
      </c>
      <c r="BA1093">
        <v>0</v>
      </c>
      <c r="BB1093" t="s">
        <v>6168</v>
      </c>
      <c r="BC1093">
        <v>0</v>
      </c>
      <c r="BD1093">
        <v>0</v>
      </c>
      <c r="BE1093" t="s">
        <v>6169</v>
      </c>
      <c r="BF1093" t="s">
        <v>6170</v>
      </c>
      <c r="BG1093">
        <v>1</v>
      </c>
      <c r="BH1093" t="s">
        <v>6179</v>
      </c>
      <c r="BI1093">
        <v>48</v>
      </c>
      <c r="BJ1093" t="s">
        <v>6172</v>
      </c>
      <c r="BK1093">
        <v>0</v>
      </c>
      <c r="BL1093">
        <v>49</v>
      </c>
      <c r="BM1093" s="3">
        <f t="shared" si="161"/>
        <v>0.69387755102040816</v>
      </c>
    </row>
    <row r="1094" spans="1:65">
      <c r="A1094" t="s">
        <v>1223</v>
      </c>
      <c r="B1094" s="2">
        <v>45722</v>
      </c>
      <c r="C1094" t="s">
        <v>47</v>
      </c>
      <c r="D1094" t="s">
        <v>1131</v>
      </c>
      <c r="E1094">
        <v>3</v>
      </c>
      <c r="F1094" t="s">
        <v>72</v>
      </c>
      <c r="G1094" t="s">
        <v>50</v>
      </c>
      <c r="H1094" t="s">
        <v>179</v>
      </c>
      <c r="I1094" t="s">
        <v>74</v>
      </c>
      <c r="J1094" t="s">
        <v>65</v>
      </c>
      <c r="K1094" t="s">
        <v>66</v>
      </c>
      <c r="L1094" t="s">
        <v>92</v>
      </c>
      <c r="M1094" t="s">
        <v>56</v>
      </c>
      <c r="N1094" t="s">
        <v>76</v>
      </c>
      <c r="O1094" t="s">
        <v>70</v>
      </c>
      <c r="P1094">
        <v>45</v>
      </c>
      <c r="Q1094">
        <v>46</v>
      </c>
      <c r="R1094">
        <v>48</v>
      </c>
      <c r="S1094">
        <v>1</v>
      </c>
      <c r="T1094">
        <f t="shared" si="153"/>
        <v>47</v>
      </c>
      <c r="U1094">
        <v>45</v>
      </c>
      <c r="V1094">
        <f t="shared" si="154"/>
        <v>2</v>
      </c>
      <c r="W1094" s="3">
        <f t="shared" si="155"/>
        <v>2.0833333333333332E-2</v>
      </c>
      <c r="X1094">
        <v>29</v>
      </c>
      <c r="Y1094" s="4">
        <v>6.6</v>
      </c>
      <c r="Z1094" s="4">
        <v>2</v>
      </c>
      <c r="AA1094" s="5">
        <v>48491.29</v>
      </c>
      <c r="AB1094" s="5">
        <f t="shared" si="156"/>
        <v>2182108.0499999998</v>
      </c>
      <c r="AC1094" s="5">
        <v>35185.25</v>
      </c>
      <c r="AD1094" s="5">
        <f t="shared" si="157"/>
        <v>1688892</v>
      </c>
      <c r="AE1094" s="5">
        <v>104722.06</v>
      </c>
      <c r="AF1094" s="5">
        <v>29235.52</v>
      </c>
      <c r="AG1094" s="5">
        <v>9101.5</v>
      </c>
      <c r="AH1094" s="5">
        <v>2900</v>
      </c>
      <c r="AI1094" s="5">
        <v>4600</v>
      </c>
      <c r="AJ1094">
        <v>0</v>
      </c>
      <c r="AK1094" s="5">
        <v>0</v>
      </c>
      <c r="AL1094" s="5">
        <v>1995.16</v>
      </c>
      <c r="AM1094" s="5">
        <v>31305.94</v>
      </c>
      <c r="AN1094">
        <v>4</v>
      </c>
      <c r="AO1094">
        <v>3</v>
      </c>
      <c r="AP1094" t="str">
        <f t="shared" si="158"/>
        <v>Yes</v>
      </c>
      <c r="AQ1094">
        <v>0</v>
      </c>
      <c r="AR1094" s="5">
        <f t="shared" si="159"/>
        <v>1872752.18</v>
      </c>
      <c r="AS1094" s="5">
        <f t="shared" si="160"/>
        <v>309355.87</v>
      </c>
      <c r="AT1094" t="s">
        <v>59</v>
      </c>
      <c r="AU1094" t="s">
        <v>6164</v>
      </c>
      <c r="AV1094" t="s">
        <v>6165</v>
      </c>
      <c r="AW1094" t="s">
        <v>6166</v>
      </c>
      <c r="AX1094" t="s">
        <v>6184</v>
      </c>
      <c r="AY1094">
        <v>47</v>
      </c>
      <c r="AZ1094">
        <v>0</v>
      </c>
      <c r="BA1094">
        <v>14</v>
      </c>
      <c r="BB1094" t="s">
        <v>6180</v>
      </c>
      <c r="BC1094">
        <v>0</v>
      </c>
      <c r="BD1094">
        <v>0</v>
      </c>
      <c r="BE1094" t="s">
        <v>6169</v>
      </c>
      <c r="BF1094" t="s">
        <v>6170</v>
      </c>
      <c r="BG1094">
        <v>0</v>
      </c>
      <c r="BH1094" t="s">
        <v>6171</v>
      </c>
      <c r="BI1094">
        <v>54</v>
      </c>
      <c r="BJ1094" t="s">
        <v>6187</v>
      </c>
      <c r="BK1094">
        <v>0</v>
      </c>
      <c r="BL1094">
        <v>64</v>
      </c>
      <c r="BM1094" s="3">
        <f t="shared" si="161"/>
        <v>0.75</v>
      </c>
    </row>
    <row r="1095" spans="1:65">
      <c r="A1095" t="s">
        <v>1224</v>
      </c>
      <c r="B1095" s="2">
        <v>45722</v>
      </c>
      <c r="C1095" t="s">
        <v>47</v>
      </c>
      <c r="D1095" t="s">
        <v>1131</v>
      </c>
      <c r="E1095">
        <v>3</v>
      </c>
      <c r="F1095" t="s">
        <v>72</v>
      </c>
      <c r="G1095" t="s">
        <v>62</v>
      </c>
      <c r="H1095" t="s">
        <v>220</v>
      </c>
      <c r="I1095" t="s">
        <v>74</v>
      </c>
      <c r="J1095" t="s">
        <v>65</v>
      </c>
      <c r="K1095" t="s">
        <v>54</v>
      </c>
      <c r="L1095" t="s">
        <v>87</v>
      </c>
      <c r="M1095" t="s">
        <v>56</v>
      </c>
      <c r="N1095" t="s">
        <v>57</v>
      </c>
      <c r="O1095" t="s">
        <v>120</v>
      </c>
      <c r="P1095">
        <v>48</v>
      </c>
      <c r="Q1095">
        <v>50</v>
      </c>
      <c r="R1095">
        <v>52</v>
      </c>
      <c r="S1095">
        <v>1</v>
      </c>
      <c r="T1095">
        <f t="shared" si="153"/>
        <v>51</v>
      </c>
      <c r="U1095">
        <v>48</v>
      </c>
      <c r="V1095">
        <f t="shared" si="154"/>
        <v>3</v>
      </c>
      <c r="W1095" s="3">
        <f t="shared" si="155"/>
        <v>1.9230769230769232E-2</v>
      </c>
      <c r="X1095">
        <v>12</v>
      </c>
      <c r="Y1095" s="4">
        <v>2.4</v>
      </c>
      <c r="Z1095" s="4">
        <v>1.1000000000000001</v>
      </c>
      <c r="AA1095" s="5">
        <v>56347.19</v>
      </c>
      <c r="AB1095" s="5">
        <f t="shared" si="156"/>
        <v>2704665.12</v>
      </c>
      <c r="AC1095" s="5">
        <v>35867.949999999997</v>
      </c>
      <c r="AD1095" s="5">
        <f t="shared" si="157"/>
        <v>1865133.4</v>
      </c>
      <c r="AE1095" s="5">
        <v>116381.24</v>
      </c>
      <c r="AF1095" s="5">
        <v>30809.65</v>
      </c>
      <c r="AG1095" s="5">
        <v>7709.16</v>
      </c>
      <c r="AH1095" s="5">
        <v>1595</v>
      </c>
      <c r="AI1095" s="5">
        <v>4600</v>
      </c>
      <c r="AJ1095">
        <v>0</v>
      </c>
      <c r="AK1095" s="5">
        <v>0</v>
      </c>
      <c r="AL1095" s="5">
        <v>2970.73</v>
      </c>
      <c r="AM1095" s="5">
        <v>29977.5</v>
      </c>
      <c r="AN1095">
        <v>4</v>
      </c>
      <c r="AO1095">
        <v>4</v>
      </c>
      <c r="AP1095" t="str">
        <f t="shared" si="158"/>
        <v>Yes</v>
      </c>
      <c r="AQ1095">
        <v>1</v>
      </c>
      <c r="AR1095" s="5">
        <f t="shared" si="159"/>
        <v>2059176.68</v>
      </c>
      <c r="AS1095" s="5">
        <f t="shared" si="160"/>
        <v>645488.43999999994</v>
      </c>
      <c r="AT1095" t="s">
        <v>59</v>
      </c>
      <c r="AU1095" t="s">
        <v>6164</v>
      </c>
      <c r="AV1095" t="s">
        <v>6165</v>
      </c>
      <c r="AW1095" t="s">
        <v>6166</v>
      </c>
      <c r="AX1095" t="s">
        <v>6184</v>
      </c>
      <c r="AY1095">
        <v>51</v>
      </c>
      <c r="AZ1095">
        <v>1</v>
      </c>
      <c r="BA1095">
        <v>22</v>
      </c>
      <c r="BB1095" t="s">
        <v>6180</v>
      </c>
      <c r="BC1095">
        <v>0</v>
      </c>
      <c r="BD1095">
        <v>0</v>
      </c>
      <c r="BE1095" t="s">
        <v>6169</v>
      </c>
      <c r="BF1095" t="s">
        <v>6170</v>
      </c>
      <c r="BG1095">
        <v>0</v>
      </c>
      <c r="BH1095" t="s">
        <v>6171</v>
      </c>
      <c r="BI1095">
        <v>6</v>
      </c>
      <c r="BJ1095" t="s">
        <v>6172</v>
      </c>
      <c r="BK1095">
        <v>0</v>
      </c>
      <c r="BL1095">
        <v>64</v>
      </c>
      <c r="BM1095" s="3">
        <f t="shared" si="161"/>
        <v>0.8125</v>
      </c>
    </row>
    <row r="1096" spans="1:65">
      <c r="A1096" t="s">
        <v>1225</v>
      </c>
      <c r="B1096" s="2">
        <v>45722</v>
      </c>
      <c r="C1096" t="s">
        <v>47</v>
      </c>
      <c r="D1096" t="s">
        <v>1131</v>
      </c>
      <c r="E1096">
        <v>3</v>
      </c>
      <c r="F1096" t="s">
        <v>72</v>
      </c>
      <c r="G1096" t="s">
        <v>50</v>
      </c>
      <c r="H1096" t="s">
        <v>119</v>
      </c>
      <c r="I1096" t="s">
        <v>52</v>
      </c>
      <c r="J1096" t="s">
        <v>65</v>
      </c>
      <c r="K1096" t="s">
        <v>75</v>
      </c>
      <c r="L1096" t="s">
        <v>67</v>
      </c>
      <c r="M1096" t="s">
        <v>56</v>
      </c>
      <c r="N1096" t="s">
        <v>69</v>
      </c>
      <c r="O1096" t="s">
        <v>120</v>
      </c>
      <c r="P1096">
        <v>52</v>
      </c>
      <c r="Q1096">
        <v>54</v>
      </c>
      <c r="R1096">
        <v>53</v>
      </c>
      <c r="S1096">
        <v>1</v>
      </c>
      <c r="T1096">
        <f t="shared" si="153"/>
        <v>52</v>
      </c>
      <c r="U1096">
        <v>50</v>
      </c>
      <c r="V1096">
        <f t="shared" si="154"/>
        <v>2</v>
      </c>
      <c r="W1096" s="3">
        <f t="shared" si="155"/>
        <v>1.8867924528301886E-2</v>
      </c>
      <c r="X1096">
        <v>14</v>
      </c>
      <c r="Y1096" s="4">
        <v>8</v>
      </c>
      <c r="Z1096" s="4">
        <v>1.6</v>
      </c>
      <c r="AA1096" s="5">
        <v>51661.04</v>
      </c>
      <c r="AB1096" s="5">
        <f t="shared" si="156"/>
        <v>2583052</v>
      </c>
      <c r="AC1096" s="5">
        <v>33987.53</v>
      </c>
      <c r="AD1096" s="5">
        <f t="shared" si="157"/>
        <v>1801339.09</v>
      </c>
      <c r="AE1096" s="5">
        <v>123143.51</v>
      </c>
      <c r="AF1096" s="5">
        <v>33038.720000000001</v>
      </c>
      <c r="AG1096" s="5">
        <v>7756.17</v>
      </c>
      <c r="AH1096" s="5">
        <v>2320</v>
      </c>
      <c r="AI1096" s="5">
        <v>4600</v>
      </c>
      <c r="AJ1096">
        <v>0</v>
      </c>
      <c r="AK1096" s="5">
        <v>0</v>
      </c>
      <c r="AL1096" s="5">
        <v>1975.36</v>
      </c>
      <c r="AM1096" s="5">
        <v>34790.639999999999</v>
      </c>
      <c r="AN1096">
        <v>4</v>
      </c>
      <c r="AO1096">
        <v>5</v>
      </c>
      <c r="AP1096" t="str">
        <f t="shared" si="158"/>
        <v>No</v>
      </c>
      <c r="AQ1096">
        <v>2</v>
      </c>
      <c r="AR1096" s="5">
        <f t="shared" si="159"/>
        <v>2008963.49</v>
      </c>
      <c r="AS1096" s="5">
        <f t="shared" si="160"/>
        <v>574088.51</v>
      </c>
      <c r="AT1096" t="s">
        <v>59</v>
      </c>
      <c r="AU1096" t="s">
        <v>6164</v>
      </c>
      <c r="AV1096" t="s">
        <v>6165</v>
      </c>
      <c r="AW1096" t="s">
        <v>6166</v>
      </c>
      <c r="AX1096" t="s">
        <v>6177</v>
      </c>
      <c r="AY1096">
        <v>52</v>
      </c>
      <c r="AZ1096">
        <v>0</v>
      </c>
      <c r="BA1096">
        <v>15</v>
      </c>
      <c r="BB1096" t="s">
        <v>6191</v>
      </c>
      <c r="BC1096">
        <v>0</v>
      </c>
      <c r="BD1096">
        <v>1</v>
      </c>
      <c r="BE1096" t="s">
        <v>6188</v>
      </c>
      <c r="BF1096" t="s">
        <v>6170</v>
      </c>
      <c r="BG1096">
        <v>0</v>
      </c>
      <c r="BH1096" t="s">
        <v>6171</v>
      </c>
      <c r="BI1096">
        <v>29</v>
      </c>
      <c r="BJ1096" t="s">
        <v>6172</v>
      </c>
      <c r="BK1096">
        <v>0</v>
      </c>
      <c r="BL1096">
        <v>64</v>
      </c>
      <c r="BM1096" s="3">
        <f t="shared" si="161"/>
        <v>0.828125</v>
      </c>
    </row>
    <row r="1097" spans="1:65">
      <c r="A1097" t="s">
        <v>1226</v>
      </c>
      <c r="B1097" s="2">
        <v>45722</v>
      </c>
      <c r="C1097" t="s">
        <v>47</v>
      </c>
      <c r="D1097" t="s">
        <v>1131</v>
      </c>
      <c r="E1097">
        <v>3</v>
      </c>
      <c r="F1097" t="s">
        <v>78</v>
      </c>
      <c r="G1097" t="s">
        <v>50</v>
      </c>
      <c r="H1097" t="s">
        <v>181</v>
      </c>
      <c r="I1097" t="s">
        <v>52</v>
      </c>
      <c r="J1097" t="s">
        <v>81</v>
      </c>
      <c r="K1097" t="s">
        <v>75</v>
      </c>
      <c r="L1097" t="s">
        <v>92</v>
      </c>
      <c r="M1097" t="s">
        <v>56</v>
      </c>
      <c r="N1097" t="s">
        <v>94</v>
      </c>
      <c r="O1097" t="s">
        <v>120</v>
      </c>
      <c r="P1097">
        <v>36</v>
      </c>
      <c r="Q1097">
        <v>38</v>
      </c>
      <c r="R1097">
        <v>38</v>
      </c>
      <c r="S1097">
        <v>1</v>
      </c>
      <c r="T1097">
        <f t="shared" si="153"/>
        <v>37</v>
      </c>
      <c r="U1097">
        <v>35</v>
      </c>
      <c r="V1097">
        <f t="shared" si="154"/>
        <v>2</v>
      </c>
      <c r="W1097" s="3">
        <f t="shared" si="155"/>
        <v>2.6315789473684209E-2</v>
      </c>
      <c r="X1097">
        <v>44</v>
      </c>
      <c r="Y1097" s="4">
        <v>5.2</v>
      </c>
      <c r="Z1097" s="4">
        <v>1.9</v>
      </c>
      <c r="AA1097" s="5">
        <v>77102.539999999994</v>
      </c>
      <c r="AB1097" s="5">
        <f t="shared" si="156"/>
        <v>2698588.9</v>
      </c>
      <c r="AC1097" s="5">
        <v>53307.79</v>
      </c>
      <c r="AD1097" s="5">
        <f t="shared" si="157"/>
        <v>2025696.02</v>
      </c>
      <c r="AE1097" s="5">
        <v>120110.74</v>
      </c>
      <c r="AF1097" s="5">
        <v>36782.449999999997</v>
      </c>
      <c r="AG1097" s="5">
        <v>10620.12</v>
      </c>
      <c r="AH1097" s="5">
        <v>2755</v>
      </c>
      <c r="AI1097" s="5">
        <v>6800</v>
      </c>
      <c r="AJ1097">
        <v>0</v>
      </c>
      <c r="AK1097" s="5">
        <v>0</v>
      </c>
      <c r="AL1097" s="5">
        <v>2953</v>
      </c>
      <c r="AM1097" s="5">
        <v>28195.88</v>
      </c>
      <c r="AN1097">
        <v>4</v>
      </c>
      <c r="AO1097">
        <v>6</v>
      </c>
      <c r="AP1097" t="str">
        <f t="shared" si="158"/>
        <v>No</v>
      </c>
      <c r="AQ1097">
        <v>2</v>
      </c>
      <c r="AR1097" s="5">
        <f t="shared" si="159"/>
        <v>2233913.21</v>
      </c>
      <c r="AS1097" s="5">
        <f t="shared" si="160"/>
        <v>464675.69</v>
      </c>
      <c r="AT1097" t="s">
        <v>59</v>
      </c>
      <c r="AU1097" t="s">
        <v>6164</v>
      </c>
      <c r="AV1097" t="s">
        <v>6165</v>
      </c>
      <c r="AW1097" t="s">
        <v>6166</v>
      </c>
      <c r="AX1097" t="s">
        <v>6184</v>
      </c>
      <c r="AY1097">
        <v>37</v>
      </c>
      <c r="AZ1097">
        <v>0</v>
      </c>
      <c r="BA1097">
        <v>22</v>
      </c>
      <c r="BB1097" t="s">
        <v>6180</v>
      </c>
      <c r="BC1097">
        <v>2</v>
      </c>
      <c r="BD1097">
        <v>0</v>
      </c>
      <c r="BE1097" t="s">
        <v>6178</v>
      </c>
      <c r="BF1097" t="s">
        <v>6170</v>
      </c>
      <c r="BG1097">
        <v>1</v>
      </c>
      <c r="BH1097" t="s">
        <v>6179</v>
      </c>
      <c r="BI1097">
        <v>44</v>
      </c>
      <c r="BJ1097" t="s">
        <v>6172</v>
      </c>
      <c r="BK1097">
        <v>0</v>
      </c>
      <c r="BL1097">
        <v>46</v>
      </c>
      <c r="BM1097" s="3">
        <f t="shared" si="161"/>
        <v>0.82608695652173914</v>
      </c>
    </row>
    <row r="1098" spans="1:65">
      <c r="A1098" t="s">
        <v>1227</v>
      </c>
      <c r="B1098" s="2">
        <v>45722</v>
      </c>
      <c r="C1098" t="s">
        <v>47</v>
      </c>
      <c r="D1098" t="s">
        <v>1131</v>
      </c>
      <c r="E1098">
        <v>3</v>
      </c>
      <c r="F1098" t="s">
        <v>49</v>
      </c>
      <c r="G1098" t="s">
        <v>62</v>
      </c>
      <c r="H1098" t="s">
        <v>226</v>
      </c>
      <c r="I1098" t="s">
        <v>64</v>
      </c>
      <c r="J1098" t="s">
        <v>65</v>
      </c>
      <c r="K1098" t="s">
        <v>54</v>
      </c>
      <c r="L1098" t="s">
        <v>67</v>
      </c>
      <c r="M1098" t="s">
        <v>56</v>
      </c>
      <c r="N1098" t="s">
        <v>109</v>
      </c>
      <c r="O1098" t="s">
        <v>82</v>
      </c>
      <c r="P1098">
        <v>53</v>
      </c>
      <c r="Q1098">
        <v>54</v>
      </c>
      <c r="R1098">
        <v>53</v>
      </c>
      <c r="S1098">
        <v>2</v>
      </c>
      <c r="T1098">
        <f t="shared" si="153"/>
        <v>51</v>
      </c>
      <c r="U1098">
        <v>50</v>
      </c>
      <c r="V1098">
        <f t="shared" si="154"/>
        <v>1</v>
      </c>
      <c r="W1098" s="3">
        <f t="shared" si="155"/>
        <v>3.7735849056603772E-2</v>
      </c>
      <c r="X1098">
        <v>30</v>
      </c>
      <c r="Y1098" s="4">
        <v>5.4</v>
      </c>
      <c r="Z1098" s="4">
        <v>1.5</v>
      </c>
      <c r="AA1098" s="5">
        <v>55693.4</v>
      </c>
      <c r="AB1098" s="5">
        <f t="shared" si="156"/>
        <v>2784670</v>
      </c>
      <c r="AC1098" s="5">
        <v>33817.68</v>
      </c>
      <c r="AD1098" s="5">
        <f t="shared" si="157"/>
        <v>1792337.04</v>
      </c>
      <c r="AE1098" s="5">
        <v>115274.57</v>
      </c>
      <c r="AF1098" s="5">
        <v>34898.26</v>
      </c>
      <c r="AG1098" s="5">
        <v>9751.2199999999993</v>
      </c>
      <c r="AH1098" s="5">
        <v>2175</v>
      </c>
      <c r="AI1098" s="5">
        <v>9200</v>
      </c>
      <c r="AJ1098">
        <v>0</v>
      </c>
      <c r="AK1098" s="5">
        <v>0</v>
      </c>
      <c r="AL1098" s="5">
        <v>968.5</v>
      </c>
      <c r="AM1098" s="5">
        <v>83797.990000000005</v>
      </c>
      <c r="AN1098">
        <v>8</v>
      </c>
      <c r="AO1098">
        <v>10</v>
      </c>
      <c r="AP1098" t="str">
        <f t="shared" si="158"/>
        <v>No</v>
      </c>
      <c r="AQ1098">
        <v>2</v>
      </c>
      <c r="AR1098" s="5">
        <f t="shared" si="159"/>
        <v>2048402.58</v>
      </c>
      <c r="AS1098" s="5">
        <f t="shared" si="160"/>
        <v>736267.42</v>
      </c>
      <c r="AT1098" t="s">
        <v>59</v>
      </c>
      <c r="AU1098" t="s">
        <v>6164</v>
      </c>
      <c r="AV1098" t="s">
        <v>6165</v>
      </c>
      <c r="AW1098" t="s">
        <v>6166</v>
      </c>
      <c r="AX1098" t="s">
        <v>6167</v>
      </c>
      <c r="AY1098">
        <v>56</v>
      </c>
      <c r="AZ1098">
        <v>0</v>
      </c>
      <c r="BA1098">
        <v>10</v>
      </c>
      <c r="BB1098" t="s">
        <v>6198</v>
      </c>
      <c r="BC1098">
        <v>1</v>
      </c>
      <c r="BD1098">
        <v>1</v>
      </c>
      <c r="BE1098" t="s">
        <v>6196</v>
      </c>
      <c r="BF1098" t="s">
        <v>6170</v>
      </c>
      <c r="BG1098">
        <v>0</v>
      </c>
      <c r="BH1098" t="s">
        <v>6171</v>
      </c>
      <c r="BI1098">
        <v>25</v>
      </c>
      <c r="BJ1098" t="s">
        <v>6172</v>
      </c>
      <c r="BK1098">
        <v>0</v>
      </c>
      <c r="BL1098">
        <v>65</v>
      </c>
      <c r="BM1098" s="3">
        <f t="shared" si="161"/>
        <v>0.81538461538461537</v>
      </c>
    </row>
    <row r="1099" spans="1:65">
      <c r="A1099" t="s">
        <v>1228</v>
      </c>
      <c r="B1099" s="2">
        <v>45722</v>
      </c>
      <c r="C1099" t="s">
        <v>47</v>
      </c>
      <c r="D1099" t="s">
        <v>1131</v>
      </c>
      <c r="E1099">
        <v>3</v>
      </c>
      <c r="F1099" t="s">
        <v>78</v>
      </c>
      <c r="G1099" t="s">
        <v>50</v>
      </c>
      <c r="H1099" t="s">
        <v>181</v>
      </c>
      <c r="I1099" t="s">
        <v>74</v>
      </c>
      <c r="J1099" t="s">
        <v>65</v>
      </c>
      <c r="K1099" t="s">
        <v>75</v>
      </c>
      <c r="L1099" t="s">
        <v>87</v>
      </c>
      <c r="M1099" t="s">
        <v>56</v>
      </c>
      <c r="N1099" t="s">
        <v>76</v>
      </c>
      <c r="O1099" t="s">
        <v>82</v>
      </c>
      <c r="P1099">
        <v>53</v>
      </c>
      <c r="Q1099">
        <v>56</v>
      </c>
      <c r="R1099">
        <v>52</v>
      </c>
      <c r="S1099">
        <v>1</v>
      </c>
      <c r="T1099">
        <f t="shared" si="153"/>
        <v>51</v>
      </c>
      <c r="U1099">
        <v>51</v>
      </c>
      <c r="V1099">
        <f t="shared" si="154"/>
        <v>0</v>
      </c>
      <c r="W1099" s="3">
        <f t="shared" si="155"/>
        <v>1.9230769230769232E-2</v>
      </c>
      <c r="X1099">
        <v>26</v>
      </c>
      <c r="Y1099" s="4">
        <v>6.9</v>
      </c>
      <c r="Z1099" s="4">
        <v>1.4</v>
      </c>
      <c r="AA1099" s="5">
        <v>52000.15</v>
      </c>
      <c r="AB1099" s="5">
        <f t="shared" si="156"/>
        <v>2652007.65</v>
      </c>
      <c r="AC1099" s="5">
        <v>35590.65</v>
      </c>
      <c r="AD1099" s="5">
        <f t="shared" si="157"/>
        <v>1850713.8</v>
      </c>
      <c r="AE1099" s="5">
        <v>115678.61</v>
      </c>
      <c r="AF1099" s="5">
        <v>35318.47</v>
      </c>
      <c r="AG1099" s="5">
        <v>9300.91</v>
      </c>
      <c r="AH1099" s="5">
        <v>2030</v>
      </c>
      <c r="AI1099" s="5">
        <v>4600</v>
      </c>
      <c r="AJ1099">
        <v>0</v>
      </c>
      <c r="AK1099" s="5">
        <v>0</v>
      </c>
      <c r="AL1099" s="5">
        <v>0</v>
      </c>
      <c r="AM1099" s="5">
        <v>35833.910000000003</v>
      </c>
      <c r="AN1099">
        <v>4</v>
      </c>
      <c r="AO1099">
        <v>5</v>
      </c>
      <c r="AP1099" t="str">
        <f t="shared" si="158"/>
        <v>No</v>
      </c>
      <c r="AQ1099">
        <v>1</v>
      </c>
      <c r="AR1099" s="5">
        <f t="shared" si="159"/>
        <v>2053475.7</v>
      </c>
      <c r="AS1099" s="5">
        <f t="shared" si="160"/>
        <v>598531.94999999995</v>
      </c>
      <c r="AT1099" t="s">
        <v>59</v>
      </c>
      <c r="AU1099" t="s">
        <v>6164</v>
      </c>
      <c r="AV1099" t="s">
        <v>6165</v>
      </c>
      <c r="AW1099" t="s">
        <v>6166</v>
      </c>
      <c r="AX1099" t="s">
        <v>6167</v>
      </c>
      <c r="AY1099">
        <v>53</v>
      </c>
      <c r="AZ1099">
        <v>0</v>
      </c>
      <c r="BA1099">
        <v>0</v>
      </c>
      <c r="BB1099" t="s">
        <v>6168</v>
      </c>
      <c r="BC1099">
        <v>1</v>
      </c>
      <c r="BD1099">
        <v>0</v>
      </c>
      <c r="BE1099" t="s">
        <v>6178</v>
      </c>
      <c r="BF1099" t="s">
        <v>6170</v>
      </c>
      <c r="BG1099">
        <v>1</v>
      </c>
      <c r="BH1099" t="s">
        <v>6179</v>
      </c>
      <c r="BI1099">
        <v>43</v>
      </c>
      <c r="BJ1099" t="s">
        <v>6172</v>
      </c>
      <c r="BK1099">
        <v>0</v>
      </c>
      <c r="BL1099">
        <v>65</v>
      </c>
      <c r="BM1099" s="3">
        <f t="shared" si="161"/>
        <v>0.8</v>
      </c>
    </row>
    <row r="1100" spans="1:65">
      <c r="A1100" t="s">
        <v>1229</v>
      </c>
      <c r="B1100" s="2">
        <v>45722</v>
      </c>
      <c r="C1100" t="s">
        <v>47</v>
      </c>
      <c r="D1100" t="s">
        <v>1131</v>
      </c>
      <c r="E1100">
        <v>3</v>
      </c>
      <c r="F1100" t="s">
        <v>61</v>
      </c>
      <c r="G1100" t="s">
        <v>79</v>
      </c>
      <c r="H1100" t="s">
        <v>123</v>
      </c>
      <c r="I1100" t="s">
        <v>74</v>
      </c>
      <c r="J1100" t="s">
        <v>65</v>
      </c>
      <c r="K1100" t="s">
        <v>54</v>
      </c>
      <c r="L1100" t="s">
        <v>55</v>
      </c>
      <c r="M1100" t="s">
        <v>56</v>
      </c>
      <c r="N1100" t="s">
        <v>57</v>
      </c>
      <c r="O1100" t="s">
        <v>120</v>
      </c>
      <c r="P1100">
        <v>50</v>
      </c>
      <c r="Q1100">
        <v>53</v>
      </c>
      <c r="R1100">
        <v>54</v>
      </c>
      <c r="S1100">
        <v>1</v>
      </c>
      <c r="T1100">
        <f t="shared" si="153"/>
        <v>53</v>
      </c>
      <c r="U1100">
        <v>48</v>
      </c>
      <c r="V1100">
        <f t="shared" si="154"/>
        <v>5</v>
      </c>
      <c r="W1100" s="3">
        <f t="shared" si="155"/>
        <v>1.8518518518518517E-2</v>
      </c>
      <c r="X1100">
        <v>39</v>
      </c>
      <c r="Y1100" s="4">
        <v>4.7</v>
      </c>
      <c r="Z1100" s="4">
        <v>1.5</v>
      </c>
      <c r="AA1100" s="5">
        <v>56484.08</v>
      </c>
      <c r="AB1100" s="5">
        <f t="shared" si="156"/>
        <v>2711235.84</v>
      </c>
      <c r="AC1100" s="5">
        <v>34671.94</v>
      </c>
      <c r="AD1100" s="5">
        <f t="shared" si="157"/>
        <v>1872284.76</v>
      </c>
      <c r="AE1100" s="5">
        <v>119138.47</v>
      </c>
      <c r="AF1100" s="5">
        <v>32788.339999999997</v>
      </c>
      <c r="AG1100" s="5">
        <v>10953.9</v>
      </c>
      <c r="AH1100" s="5">
        <v>2175</v>
      </c>
      <c r="AI1100" s="5">
        <v>4600</v>
      </c>
      <c r="AJ1100">
        <v>0</v>
      </c>
      <c r="AK1100" s="5">
        <v>0</v>
      </c>
      <c r="AL1100" s="5">
        <v>5150.4799999999996</v>
      </c>
      <c r="AM1100" s="5">
        <v>33194.82</v>
      </c>
      <c r="AN1100">
        <v>4</v>
      </c>
      <c r="AO1100">
        <v>4</v>
      </c>
      <c r="AP1100" t="str">
        <f t="shared" si="158"/>
        <v>Yes</v>
      </c>
      <c r="AQ1100">
        <v>1</v>
      </c>
      <c r="AR1100" s="5">
        <f t="shared" si="159"/>
        <v>2080285.77</v>
      </c>
      <c r="AS1100" s="5">
        <f t="shared" si="160"/>
        <v>630950.06999999995</v>
      </c>
      <c r="AT1100" t="s">
        <v>59</v>
      </c>
      <c r="AU1100" t="s">
        <v>6164</v>
      </c>
      <c r="AV1100" t="s">
        <v>6165</v>
      </c>
      <c r="AW1100" t="s">
        <v>6166</v>
      </c>
      <c r="AX1100" t="s">
        <v>6184</v>
      </c>
      <c r="AY1100">
        <v>55</v>
      </c>
      <c r="AZ1100">
        <v>3</v>
      </c>
      <c r="BA1100">
        <v>32</v>
      </c>
      <c r="BB1100" t="s">
        <v>6185</v>
      </c>
      <c r="BC1100">
        <v>0</v>
      </c>
      <c r="BD1100">
        <v>0</v>
      </c>
      <c r="BE1100" t="s">
        <v>6169</v>
      </c>
      <c r="BF1100" t="s">
        <v>6170</v>
      </c>
      <c r="BG1100">
        <v>1</v>
      </c>
      <c r="BH1100" t="s">
        <v>6186</v>
      </c>
      <c r="BI1100">
        <v>41</v>
      </c>
      <c r="BJ1100" t="s">
        <v>6172</v>
      </c>
      <c r="BK1100">
        <v>0</v>
      </c>
      <c r="BL1100">
        <v>60</v>
      </c>
      <c r="BM1100" s="3">
        <f t="shared" si="161"/>
        <v>0.9</v>
      </c>
    </row>
    <row r="1101" spans="1:65">
      <c r="A1101" t="s">
        <v>1230</v>
      </c>
      <c r="B1101" s="2">
        <v>45722</v>
      </c>
      <c r="C1101" t="s">
        <v>47</v>
      </c>
      <c r="D1101" t="s">
        <v>1131</v>
      </c>
      <c r="E1101">
        <v>3</v>
      </c>
      <c r="F1101" t="s">
        <v>72</v>
      </c>
      <c r="G1101" t="s">
        <v>62</v>
      </c>
      <c r="H1101" t="s">
        <v>150</v>
      </c>
      <c r="I1101" t="s">
        <v>52</v>
      </c>
      <c r="J1101" t="s">
        <v>81</v>
      </c>
      <c r="K1101" t="s">
        <v>54</v>
      </c>
      <c r="L1101" t="s">
        <v>55</v>
      </c>
      <c r="M1101" t="s">
        <v>56</v>
      </c>
      <c r="N1101" t="s">
        <v>76</v>
      </c>
      <c r="O1101" t="s">
        <v>58</v>
      </c>
      <c r="P1101">
        <v>38</v>
      </c>
      <c r="Q1101">
        <v>40</v>
      </c>
      <c r="R1101">
        <v>40</v>
      </c>
      <c r="S1101">
        <v>1</v>
      </c>
      <c r="T1101">
        <f t="shared" si="153"/>
        <v>39</v>
      </c>
      <c r="U1101">
        <v>38</v>
      </c>
      <c r="V1101">
        <f t="shared" si="154"/>
        <v>1</v>
      </c>
      <c r="W1101" s="3">
        <f t="shared" si="155"/>
        <v>2.5000000000000001E-2</v>
      </c>
      <c r="X1101">
        <v>25</v>
      </c>
      <c r="Y1101" s="4">
        <v>5.4</v>
      </c>
      <c r="Z1101" s="4">
        <v>1.7</v>
      </c>
      <c r="AA1101" s="5">
        <v>83411.179999999993</v>
      </c>
      <c r="AB1101" s="5">
        <f t="shared" si="156"/>
        <v>3169624.84</v>
      </c>
      <c r="AC1101" s="5">
        <v>52951.1</v>
      </c>
      <c r="AD1101" s="5">
        <f t="shared" si="157"/>
        <v>2118044</v>
      </c>
      <c r="AE1101" s="5">
        <v>127588.05</v>
      </c>
      <c r="AF1101" s="5">
        <v>33534.79</v>
      </c>
      <c r="AG1101" s="5">
        <v>9008.66</v>
      </c>
      <c r="AH1101" s="5">
        <v>2465</v>
      </c>
      <c r="AI1101" s="5">
        <v>6800</v>
      </c>
      <c r="AJ1101">
        <v>0</v>
      </c>
      <c r="AK1101" s="5">
        <v>0</v>
      </c>
      <c r="AL1101" s="5">
        <v>1550.01</v>
      </c>
      <c r="AM1101" s="5">
        <v>25786.89</v>
      </c>
      <c r="AN1101">
        <v>4</v>
      </c>
      <c r="AO1101">
        <v>3</v>
      </c>
      <c r="AP1101" t="str">
        <f t="shared" si="158"/>
        <v>Yes</v>
      </c>
      <c r="AQ1101">
        <v>1</v>
      </c>
      <c r="AR1101" s="5">
        <f t="shared" si="159"/>
        <v>2324777.4</v>
      </c>
      <c r="AS1101" s="5">
        <f t="shared" si="160"/>
        <v>844847.44</v>
      </c>
      <c r="AT1101" t="s">
        <v>59</v>
      </c>
      <c r="AU1101" t="s">
        <v>6164</v>
      </c>
      <c r="AV1101" t="s">
        <v>6165</v>
      </c>
      <c r="AW1101" t="s">
        <v>6166</v>
      </c>
      <c r="AX1101" t="s">
        <v>6184</v>
      </c>
      <c r="AY1101">
        <v>41</v>
      </c>
      <c r="AZ1101">
        <v>0</v>
      </c>
      <c r="BA1101">
        <v>14</v>
      </c>
      <c r="BB1101" t="s">
        <v>6180</v>
      </c>
      <c r="BC1101">
        <v>0</v>
      </c>
      <c r="BD1101">
        <v>0</v>
      </c>
      <c r="BE1101" t="s">
        <v>6169</v>
      </c>
      <c r="BF1101" t="s">
        <v>6170</v>
      </c>
      <c r="BG1101">
        <v>0</v>
      </c>
      <c r="BH1101" t="s">
        <v>6171</v>
      </c>
      <c r="BI1101">
        <v>22</v>
      </c>
      <c r="BJ1101" t="s">
        <v>6172</v>
      </c>
      <c r="BK1101">
        <v>0</v>
      </c>
      <c r="BL1101">
        <v>48</v>
      </c>
      <c r="BM1101" s="3">
        <f t="shared" si="161"/>
        <v>0.83333333333333337</v>
      </c>
    </row>
    <row r="1102" spans="1:65">
      <c r="A1102" t="s">
        <v>1231</v>
      </c>
      <c r="B1102" s="2">
        <v>45722</v>
      </c>
      <c r="C1102" t="s">
        <v>47</v>
      </c>
      <c r="D1102" t="s">
        <v>1131</v>
      </c>
      <c r="E1102">
        <v>3</v>
      </c>
      <c r="F1102" t="s">
        <v>78</v>
      </c>
      <c r="G1102" t="s">
        <v>79</v>
      </c>
      <c r="H1102" t="s">
        <v>143</v>
      </c>
      <c r="I1102" t="s">
        <v>74</v>
      </c>
      <c r="J1102" t="s">
        <v>53</v>
      </c>
      <c r="K1102" t="s">
        <v>66</v>
      </c>
      <c r="L1102" t="s">
        <v>87</v>
      </c>
      <c r="M1102" t="s">
        <v>56</v>
      </c>
      <c r="N1102" t="s">
        <v>109</v>
      </c>
      <c r="O1102" t="s">
        <v>70</v>
      </c>
      <c r="P1102">
        <v>62</v>
      </c>
      <c r="Q1102">
        <v>64</v>
      </c>
      <c r="R1102">
        <v>64</v>
      </c>
      <c r="S1102">
        <v>2</v>
      </c>
      <c r="T1102">
        <f t="shared" si="153"/>
        <v>62</v>
      </c>
      <c r="U1102">
        <v>60</v>
      </c>
      <c r="V1102">
        <f t="shared" si="154"/>
        <v>2</v>
      </c>
      <c r="W1102" s="3">
        <f t="shared" si="155"/>
        <v>3.125E-2</v>
      </c>
      <c r="X1102">
        <v>40</v>
      </c>
      <c r="Y1102" s="4">
        <v>4.7</v>
      </c>
      <c r="Z1102" s="4">
        <v>2.4</v>
      </c>
      <c r="AA1102" s="5">
        <v>33860.86</v>
      </c>
      <c r="AB1102" s="5">
        <f t="shared" si="156"/>
        <v>2031651.6</v>
      </c>
      <c r="AC1102" s="5">
        <v>24309</v>
      </c>
      <c r="AD1102" s="5">
        <f t="shared" si="157"/>
        <v>1555776</v>
      </c>
      <c r="AE1102" s="5">
        <v>110172.69</v>
      </c>
      <c r="AF1102" s="5">
        <v>30242.5</v>
      </c>
      <c r="AG1102" s="5">
        <v>10629.18</v>
      </c>
      <c r="AH1102" s="5">
        <v>3480</v>
      </c>
      <c r="AI1102" s="5">
        <v>6400</v>
      </c>
      <c r="AJ1102">
        <v>0</v>
      </c>
      <c r="AK1102" s="5">
        <v>0</v>
      </c>
      <c r="AL1102" s="5">
        <v>1376.64</v>
      </c>
      <c r="AM1102" s="5">
        <v>85426.28</v>
      </c>
      <c r="AN1102">
        <v>8</v>
      </c>
      <c r="AO1102">
        <v>7</v>
      </c>
      <c r="AP1102" t="str">
        <f t="shared" si="158"/>
        <v>Yes</v>
      </c>
      <c r="AQ1102">
        <v>1</v>
      </c>
      <c r="AR1102" s="5">
        <f t="shared" si="159"/>
        <v>1803503.29</v>
      </c>
      <c r="AS1102" s="5">
        <f t="shared" si="160"/>
        <v>228148.31</v>
      </c>
      <c r="AT1102" t="s">
        <v>59</v>
      </c>
      <c r="AU1102" t="s">
        <v>6164</v>
      </c>
      <c r="AV1102" t="s">
        <v>6165</v>
      </c>
      <c r="AW1102" t="s">
        <v>6166</v>
      </c>
      <c r="AX1102" t="s">
        <v>6184</v>
      </c>
      <c r="AY1102">
        <v>66</v>
      </c>
      <c r="AZ1102">
        <v>3</v>
      </c>
      <c r="BA1102">
        <v>22</v>
      </c>
      <c r="BB1102" t="s">
        <v>6185</v>
      </c>
      <c r="BC1102">
        <v>0</v>
      </c>
      <c r="BD1102">
        <v>0</v>
      </c>
      <c r="BE1102" t="s">
        <v>6169</v>
      </c>
      <c r="BF1102" t="s">
        <v>6170</v>
      </c>
      <c r="BG1102">
        <v>0</v>
      </c>
      <c r="BH1102" t="s">
        <v>6171</v>
      </c>
      <c r="BI1102">
        <v>26</v>
      </c>
      <c r="BJ1102" t="s">
        <v>6172</v>
      </c>
      <c r="BK1102">
        <v>0</v>
      </c>
      <c r="BL1102">
        <v>72</v>
      </c>
      <c r="BM1102" s="3">
        <f t="shared" si="161"/>
        <v>0.88888888888888884</v>
      </c>
    </row>
    <row r="1103" spans="1:65">
      <c r="A1103" t="s">
        <v>1232</v>
      </c>
      <c r="B1103" s="2">
        <v>45722</v>
      </c>
      <c r="C1103" t="s">
        <v>47</v>
      </c>
      <c r="D1103" t="s">
        <v>1131</v>
      </c>
      <c r="E1103">
        <v>3</v>
      </c>
      <c r="F1103" t="s">
        <v>78</v>
      </c>
      <c r="G1103" t="s">
        <v>50</v>
      </c>
      <c r="H1103" t="s">
        <v>161</v>
      </c>
      <c r="I1103" t="s">
        <v>64</v>
      </c>
      <c r="J1103" t="s">
        <v>81</v>
      </c>
      <c r="K1103" t="s">
        <v>66</v>
      </c>
      <c r="L1103" t="s">
        <v>55</v>
      </c>
      <c r="M1103" t="s">
        <v>56</v>
      </c>
      <c r="N1103" t="s">
        <v>109</v>
      </c>
      <c r="O1103" t="s">
        <v>70</v>
      </c>
      <c r="P1103">
        <v>39</v>
      </c>
      <c r="Q1103">
        <v>41</v>
      </c>
      <c r="R1103">
        <v>40</v>
      </c>
      <c r="S1103">
        <v>1</v>
      </c>
      <c r="T1103">
        <f t="shared" si="153"/>
        <v>39</v>
      </c>
      <c r="U1103">
        <v>38</v>
      </c>
      <c r="V1103">
        <f t="shared" si="154"/>
        <v>1</v>
      </c>
      <c r="W1103" s="3">
        <f t="shared" si="155"/>
        <v>2.5000000000000001E-2</v>
      </c>
      <c r="X1103">
        <v>34</v>
      </c>
      <c r="Y1103" s="4">
        <v>3.3</v>
      </c>
      <c r="Z1103" s="4">
        <v>1.7</v>
      </c>
      <c r="AA1103" s="5">
        <v>74132.850000000006</v>
      </c>
      <c r="AB1103" s="5">
        <f t="shared" si="156"/>
        <v>2817048.3</v>
      </c>
      <c r="AC1103" s="5">
        <v>52952.93</v>
      </c>
      <c r="AD1103" s="5">
        <f t="shared" si="157"/>
        <v>2118117.2000000002</v>
      </c>
      <c r="AE1103" s="5">
        <v>119985.88</v>
      </c>
      <c r="AF1103" s="5">
        <v>37713.65</v>
      </c>
      <c r="AG1103" s="5">
        <v>10304.17</v>
      </c>
      <c r="AH1103" s="5">
        <v>2465</v>
      </c>
      <c r="AI1103" s="5">
        <v>6800</v>
      </c>
      <c r="AJ1103">
        <v>0</v>
      </c>
      <c r="AK1103" s="5">
        <v>0</v>
      </c>
      <c r="AL1103" s="5">
        <v>1516.38</v>
      </c>
      <c r="AM1103" s="5">
        <v>57483.18</v>
      </c>
      <c r="AN1103">
        <v>8</v>
      </c>
      <c r="AO1103">
        <v>9</v>
      </c>
      <c r="AP1103" t="str">
        <f t="shared" si="158"/>
        <v>No</v>
      </c>
      <c r="AQ1103">
        <v>2</v>
      </c>
      <c r="AR1103" s="5">
        <f t="shared" si="159"/>
        <v>2354385.46</v>
      </c>
      <c r="AS1103" s="5">
        <f t="shared" si="160"/>
        <v>462662.84</v>
      </c>
      <c r="AT1103" t="s">
        <v>59</v>
      </c>
      <c r="AU1103" t="s">
        <v>6164</v>
      </c>
      <c r="AV1103" t="s">
        <v>6165</v>
      </c>
      <c r="AW1103" t="s">
        <v>6166</v>
      </c>
      <c r="AX1103" t="s">
        <v>6167</v>
      </c>
      <c r="AY1103">
        <v>41</v>
      </c>
      <c r="AZ1103">
        <v>0</v>
      </c>
      <c r="BA1103">
        <v>17</v>
      </c>
      <c r="BB1103" t="s">
        <v>6198</v>
      </c>
      <c r="BC1103">
        <v>0</v>
      </c>
      <c r="BD1103">
        <v>1</v>
      </c>
      <c r="BE1103" t="s">
        <v>6188</v>
      </c>
      <c r="BF1103" t="s">
        <v>6170</v>
      </c>
      <c r="BG1103">
        <v>1</v>
      </c>
      <c r="BH1103" t="s">
        <v>6179</v>
      </c>
      <c r="BI1103">
        <v>39</v>
      </c>
      <c r="BJ1103" t="s">
        <v>6172</v>
      </c>
      <c r="BK1103">
        <v>0</v>
      </c>
      <c r="BL1103">
        <v>49</v>
      </c>
      <c r="BM1103" s="3">
        <f t="shared" si="161"/>
        <v>0.81632653061224492</v>
      </c>
    </row>
    <row r="1104" spans="1:65">
      <c r="A1104" t="s">
        <v>1233</v>
      </c>
      <c r="B1104" s="2">
        <v>45722</v>
      </c>
      <c r="C1104" t="s">
        <v>47</v>
      </c>
      <c r="D1104" t="s">
        <v>1131</v>
      </c>
      <c r="E1104">
        <v>3</v>
      </c>
      <c r="F1104" t="s">
        <v>61</v>
      </c>
      <c r="G1104" t="s">
        <v>79</v>
      </c>
      <c r="H1104" t="s">
        <v>84</v>
      </c>
      <c r="I1104" t="s">
        <v>64</v>
      </c>
      <c r="J1104" t="s">
        <v>81</v>
      </c>
      <c r="K1104" t="s">
        <v>75</v>
      </c>
      <c r="L1104" t="s">
        <v>87</v>
      </c>
      <c r="M1104" t="s">
        <v>68</v>
      </c>
      <c r="N1104" t="s">
        <v>57</v>
      </c>
      <c r="O1104" t="s">
        <v>70</v>
      </c>
      <c r="P1104">
        <v>41</v>
      </c>
      <c r="Q1104">
        <v>43</v>
      </c>
      <c r="R1104">
        <v>42</v>
      </c>
      <c r="S1104">
        <v>1</v>
      </c>
      <c r="T1104">
        <f t="shared" si="153"/>
        <v>41</v>
      </c>
      <c r="U1104">
        <v>40</v>
      </c>
      <c r="V1104">
        <f t="shared" si="154"/>
        <v>1</v>
      </c>
      <c r="W1104" s="3">
        <f t="shared" si="155"/>
        <v>2.3809523809523808E-2</v>
      </c>
      <c r="X1104">
        <v>15</v>
      </c>
      <c r="Y1104" s="4">
        <v>6.4</v>
      </c>
      <c r="Z1104" s="4">
        <v>1.6</v>
      </c>
      <c r="AA1104" s="5">
        <v>78967.92</v>
      </c>
      <c r="AB1104" s="5">
        <f t="shared" si="156"/>
        <v>3158716.8</v>
      </c>
      <c r="AC1104" s="5">
        <v>51684.800000000003</v>
      </c>
      <c r="AD1104" s="5">
        <f t="shared" si="157"/>
        <v>2170761.6</v>
      </c>
      <c r="AE1104" s="5">
        <v>126024.39</v>
      </c>
      <c r="AF1104" s="5">
        <v>35554.449999999997</v>
      </c>
      <c r="AG1104" s="5">
        <v>8318.2900000000009</v>
      </c>
      <c r="AH1104" s="5">
        <v>2320</v>
      </c>
      <c r="AI1104" s="5">
        <v>6800</v>
      </c>
      <c r="AJ1104">
        <v>0</v>
      </c>
      <c r="AK1104" s="5">
        <v>0</v>
      </c>
      <c r="AL1104" s="5">
        <v>1450.24</v>
      </c>
      <c r="AM1104" s="5">
        <v>27083.79</v>
      </c>
      <c r="AN1104">
        <v>4</v>
      </c>
      <c r="AO1104">
        <v>3</v>
      </c>
      <c r="AP1104" t="str">
        <f t="shared" si="158"/>
        <v>Yes</v>
      </c>
      <c r="AQ1104">
        <v>1</v>
      </c>
      <c r="AR1104" s="5">
        <f t="shared" si="159"/>
        <v>2378312.7599999998</v>
      </c>
      <c r="AS1104" s="5">
        <f t="shared" si="160"/>
        <v>780404.04</v>
      </c>
      <c r="AT1104" t="s">
        <v>59</v>
      </c>
      <c r="AU1104" t="s">
        <v>6164</v>
      </c>
      <c r="AV1104" t="s">
        <v>6165</v>
      </c>
      <c r="AW1104" t="s">
        <v>6166</v>
      </c>
      <c r="AX1104" t="s">
        <v>6167</v>
      </c>
      <c r="AY1104">
        <v>42</v>
      </c>
      <c r="AZ1104">
        <v>0</v>
      </c>
      <c r="BA1104">
        <v>14</v>
      </c>
      <c r="BB1104" t="s">
        <v>6191</v>
      </c>
      <c r="BC1104">
        <v>0</v>
      </c>
      <c r="BD1104">
        <v>0</v>
      </c>
      <c r="BE1104" t="s">
        <v>6169</v>
      </c>
      <c r="BF1104" t="s">
        <v>6170</v>
      </c>
      <c r="BG1104">
        <v>0</v>
      </c>
      <c r="BH1104" t="s">
        <v>6171</v>
      </c>
      <c r="BI1104">
        <v>38</v>
      </c>
      <c r="BJ1104" t="s">
        <v>6172</v>
      </c>
      <c r="BK1104">
        <v>0</v>
      </c>
      <c r="BL1104">
        <v>50</v>
      </c>
      <c r="BM1104" s="3">
        <f t="shared" si="161"/>
        <v>0.84</v>
      </c>
    </row>
    <row r="1105" spans="1:65">
      <c r="A1105" t="s">
        <v>1234</v>
      </c>
      <c r="B1105" s="2">
        <v>45722</v>
      </c>
      <c r="C1105" t="s">
        <v>47</v>
      </c>
      <c r="D1105" t="s">
        <v>1131</v>
      </c>
      <c r="E1105">
        <v>3</v>
      </c>
      <c r="F1105" t="s">
        <v>49</v>
      </c>
      <c r="G1105" t="s">
        <v>79</v>
      </c>
      <c r="H1105" t="s">
        <v>111</v>
      </c>
      <c r="I1105" t="s">
        <v>64</v>
      </c>
      <c r="J1105" t="s">
        <v>53</v>
      </c>
      <c r="K1105" t="s">
        <v>75</v>
      </c>
      <c r="L1105" t="s">
        <v>55</v>
      </c>
      <c r="M1105" t="s">
        <v>56</v>
      </c>
      <c r="N1105" t="s">
        <v>69</v>
      </c>
      <c r="O1105" t="s">
        <v>70</v>
      </c>
      <c r="P1105">
        <v>48</v>
      </c>
      <c r="Q1105">
        <v>51</v>
      </c>
      <c r="R1105">
        <v>50</v>
      </c>
      <c r="S1105">
        <v>1</v>
      </c>
      <c r="T1105">
        <f t="shared" si="153"/>
        <v>49</v>
      </c>
      <c r="U1105">
        <v>46</v>
      </c>
      <c r="V1105">
        <f t="shared" si="154"/>
        <v>3</v>
      </c>
      <c r="W1105" s="3">
        <f t="shared" si="155"/>
        <v>0.02</v>
      </c>
      <c r="X1105">
        <v>9</v>
      </c>
      <c r="Y1105" s="4">
        <v>4.5</v>
      </c>
      <c r="Z1105" s="4">
        <v>1.1000000000000001</v>
      </c>
      <c r="AA1105" s="5">
        <v>35782.11</v>
      </c>
      <c r="AB1105" s="5">
        <f t="shared" si="156"/>
        <v>1645977.06</v>
      </c>
      <c r="AC1105" s="5">
        <v>23431.06</v>
      </c>
      <c r="AD1105" s="5">
        <f t="shared" si="157"/>
        <v>1171553</v>
      </c>
      <c r="AE1105" s="5">
        <v>83214.149999999994</v>
      </c>
      <c r="AF1105" s="5">
        <v>23184.67</v>
      </c>
      <c r="AG1105" s="5">
        <v>7302.89</v>
      </c>
      <c r="AH1105" s="5">
        <v>1595</v>
      </c>
      <c r="AI1105" s="5">
        <v>3200</v>
      </c>
      <c r="AJ1105">
        <v>0</v>
      </c>
      <c r="AK1105" s="5">
        <v>0</v>
      </c>
      <c r="AL1105" s="5">
        <v>2095.2199999999998</v>
      </c>
      <c r="AM1105" s="5">
        <v>30354.46</v>
      </c>
      <c r="AN1105">
        <v>4</v>
      </c>
      <c r="AO1105">
        <v>4</v>
      </c>
      <c r="AP1105" t="str">
        <f t="shared" si="158"/>
        <v>Yes</v>
      </c>
      <c r="AQ1105">
        <v>1</v>
      </c>
      <c r="AR1105" s="5">
        <f t="shared" si="159"/>
        <v>1322499.3899999999</v>
      </c>
      <c r="AS1105" s="5">
        <f t="shared" si="160"/>
        <v>323477.67</v>
      </c>
      <c r="AT1105" t="s">
        <v>59</v>
      </c>
      <c r="AU1105" t="s">
        <v>6164</v>
      </c>
      <c r="AV1105" t="s">
        <v>6165</v>
      </c>
      <c r="AW1105" t="s">
        <v>6166</v>
      </c>
      <c r="AX1105" t="s">
        <v>6167</v>
      </c>
      <c r="AY1105">
        <v>48</v>
      </c>
      <c r="AZ1105">
        <v>0</v>
      </c>
      <c r="BA1105">
        <v>21</v>
      </c>
      <c r="BB1105" t="s">
        <v>6180</v>
      </c>
      <c r="BC1105">
        <v>0</v>
      </c>
      <c r="BD1105">
        <v>0</v>
      </c>
      <c r="BE1105" t="s">
        <v>6169</v>
      </c>
      <c r="BF1105" t="s">
        <v>6170</v>
      </c>
      <c r="BG1105">
        <v>0</v>
      </c>
      <c r="BH1105" t="s">
        <v>6171</v>
      </c>
      <c r="BI1105">
        <v>18</v>
      </c>
      <c r="BJ1105" t="s">
        <v>6172</v>
      </c>
      <c r="BK1105">
        <v>0</v>
      </c>
      <c r="BL1105">
        <v>73</v>
      </c>
      <c r="BM1105" s="3">
        <f t="shared" si="161"/>
        <v>0.68493150684931503</v>
      </c>
    </row>
    <row r="1106" spans="1:65">
      <c r="A1106" t="s">
        <v>1235</v>
      </c>
      <c r="B1106" s="2">
        <v>45722</v>
      </c>
      <c r="C1106" t="s">
        <v>47</v>
      </c>
      <c r="D1106" t="s">
        <v>1131</v>
      </c>
      <c r="E1106">
        <v>3</v>
      </c>
      <c r="F1106" t="s">
        <v>61</v>
      </c>
      <c r="G1106" t="s">
        <v>50</v>
      </c>
      <c r="H1106" t="s">
        <v>170</v>
      </c>
      <c r="I1106" t="s">
        <v>64</v>
      </c>
      <c r="J1106" t="s">
        <v>65</v>
      </c>
      <c r="K1106" t="s">
        <v>54</v>
      </c>
      <c r="L1106" t="s">
        <v>67</v>
      </c>
      <c r="M1106" t="s">
        <v>56</v>
      </c>
      <c r="N1106" t="s">
        <v>57</v>
      </c>
      <c r="O1106" t="s">
        <v>82</v>
      </c>
      <c r="P1106">
        <v>49</v>
      </c>
      <c r="Q1106">
        <v>49</v>
      </c>
      <c r="R1106">
        <v>48</v>
      </c>
      <c r="S1106">
        <v>1</v>
      </c>
      <c r="T1106">
        <f t="shared" si="153"/>
        <v>47</v>
      </c>
      <c r="U1106">
        <v>47</v>
      </c>
      <c r="V1106">
        <f t="shared" si="154"/>
        <v>0</v>
      </c>
      <c r="W1106" s="3">
        <f t="shared" si="155"/>
        <v>2.0833333333333332E-2</v>
      </c>
      <c r="X1106">
        <v>36</v>
      </c>
      <c r="Y1106" s="4">
        <v>0</v>
      </c>
      <c r="Z1106" s="4">
        <v>1.1000000000000001</v>
      </c>
      <c r="AA1106" s="5">
        <v>56266.48</v>
      </c>
      <c r="AB1106" s="5">
        <f t="shared" si="156"/>
        <v>2644524.56</v>
      </c>
      <c r="AC1106" s="5">
        <v>34112.69</v>
      </c>
      <c r="AD1106" s="5">
        <f t="shared" si="157"/>
        <v>1637409.12</v>
      </c>
      <c r="AE1106" s="5">
        <v>103299.81</v>
      </c>
      <c r="AF1106" s="5">
        <v>30625.31</v>
      </c>
      <c r="AG1106" s="5">
        <v>11313.53</v>
      </c>
      <c r="AH1106" s="5">
        <v>1595</v>
      </c>
      <c r="AI1106" s="5">
        <v>4600</v>
      </c>
      <c r="AJ1106">
        <v>0</v>
      </c>
      <c r="AK1106" s="5">
        <v>0</v>
      </c>
      <c r="AL1106" s="5">
        <v>0</v>
      </c>
      <c r="AM1106" s="5">
        <v>33962.120000000003</v>
      </c>
      <c r="AN1106">
        <v>4</v>
      </c>
      <c r="AO1106">
        <v>5</v>
      </c>
      <c r="AP1106" t="str">
        <f t="shared" si="158"/>
        <v>No</v>
      </c>
      <c r="AQ1106">
        <v>2</v>
      </c>
      <c r="AR1106" s="5">
        <f t="shared" si="159"/>
        <v>1822804.89</v>
      </c>
      <c r="AS1106" s="5">
        <f t="shared" si="160"/>
        <v>821719.67</v>
      </c>
      <c r="AT1106" t="s">
        <v>59</v>
      </c>
      <c r="AU1106" t="s">
        <v>6164</v>
      </c>
      <c r="AV1106" t="s">
        <v>6165</v>
      </c>
      <c r="AW1106" t="s">
        <v>6166</v>
      </c>
      <c r="AX1106" t="s">
        <v>6167</v>
      </c>
      <c r="AY1106">
        <v>51</v>
      </c>
      <c r="AZ1106">
        <v>0</v>
      </c>
      <c r="BA1106">
        <v>0</v>
      </c>
      <c r="BB1106" t="s">
        <v>6168</v>
      </c>
      <c r="BC1106">
        <v>1</v>
      </c>
      <c r="BD1106">
        <v>0</v>
      </c>
      <c r="BE1106" t="s">
        <v>6196</v>
      </c>
      <c r="BF1106" t="s">
        <v>6170</v>
      </c>
      <c r="BG1106">
        <v>1</v>
      </c>
      <c r="BH1106" t="s">
        <v>6179</v>
      </c>
      <c r="BI1106">
        <v>45</v>
      </c>
      <c r="BJ1106" t="s">
        <v>6172</v>
      </c>
      <c r="BK1106">
        <v>0</v>
      </c>
      <c r="BL1106">
        <v>64</v>
      </c>
      <c r="BM1106" s="3">
        <f t="shared" si="161"/>
        <v>0.75</v>
      </c>
    </row>
    <row r="1107" spans="1:65">
      <c r="A1107" t="s">
        <v>1236</v>
      </c>
      <c r="B1107" s="2">
        <v>45722</v>
      </c>
      <c r="C1107" t="s">
        <v>47</v>
      </c>
      <c r="D1107" t="s">
        <v>1131</v>
      </c>
      <c r="E1107">
        <v>3</v>
      </c>
      <c r="F1107" t="s">
        <v>78</v>
      </c>
      <c r="G1107" t="s">
        <v>62</v>
      </c>
      <c r="H1107" t="s">
        <v>168</v>
      </c>
      <c r="I1107" t="s">
        <v>64</v>
      </c>
      <c r="J1107" t="s">
        <v>81</v>
      </c>
      <c r="K1107" t="s">
        <v>75</v>
      </c>
      <c r="L1107" t="s">
        <v>55</v>
      </c>
      <c r="M1107" t="s">
        <v>56</v>
      </c>
      <c r="N1107" t="s">
        <v>69</v>
      </c>
      <c r="O1107" t="s">
        <v>82</v>
      </c>
      <c r="P1107">
        <v>37</v>
      </c>
      <c r="Q1107">
        <v>38</v>
      </c>
      <c r="R1107">
        <v>37</v>
      </c>
      <c r="S1107">
        <v>1</v>
      </c>
      <c r="T1107">
        <f t="shared" si="153"/>
        <v>36</v>
      </c>
      <c r="U1107">
        <v>36</v>
      </c>
      <c r="V1107">
        <f t="shared" si="154"/>
        <v>0</v>
      </c>
      <c r="W1107" s="3">
        <f t="shared" si="155"/>
        <v>2.7027027027027029E-2</v>
      </c>
      <c r="X1107">
        <v>33</v>
      </c>
      <c r="Y1107" s="4">
        <v>5.6</v>
      </c>
      <c r="Z1107" s="4">
        <v>1</v>
      </c>
      <c r="AA1107" s="5">
        <v>78064.800000000003</v>
      </c>
      <c r="AB1107" s="5">
        <f t="shared" si="156"/>
        <v>2810332.8</v>
      </c>
      <c r="AC1107" s="5">
        <v>53252.79</v>
      </c>
      <c r="AD1107" s="5">
        <f t="shared" si="157"/>
        <v>1970353.23</v>
      </c>
      <c r="AE1107" s="5">
        <v>109205.64</v>
      </c>
      <c r="AF1107" s="5">
        <v>33724.379999999997</v>
      </c>
      <c r="AG1107" s="5">
        <v>9474.5</v>
      </c>
      <c r="AH1107" s="5">
        <v>1450</v>
      </c>
      <c r="AI1107" s="5">
        <v>6800</v>
      </c>
      <c r="AJ1107">
        <v>0</v>
      </c>
      <c r="AK1107" s="5">
        <v>0</v>
      </c>
      <c r="AL1107" s="5">
        <v>0</v>
      </c>
      <c r="AM1107" s="5">
        <v>25754.29</v>
      </c>
      <c r="AN1107">
        <v>4</v>
      </c>
      <c r="AO1107">
        <v>5</v>
      </c>
      <c r="AP1107" t="str">
        <f t="shared" si="158"/>
        <v>No</v>
      </c>
      <c r="AQ1107">
        <v>2</v>
      </c>
      <c r="AR1107" s="5">
        <f t="shared" si="159"/>
        <v>2156762.04</v>
      </c>
      <c r="AS1107" s="5">
        <f t="shared" si="160"/>
        <v>653570.76</v>
      </c>
      <c r="AT1107" t="s">
        <v>59</v>
      </c>
      <c r="AU1107" t="s">
        <v>6164</v>
      </c>
      <c r="AV1107" t="s">
        <v>6165</v>
      </c>
      <c r="AW1107" t="s">
        <v>6166</v>
      </c>
      <c r="AX1107" t="s">
        <v>6167</v>
      </c>
      <c r="AY1107">
        <v>39</v>
      </c>
      <c r="AZ1107">
        <v>0</v>
      </c>
      <c r="BA1107">
        <v>0</v>
      </c>
      <c r="BB1107" t="s">
        <v>6168</v>
      </c>
      <c r="BC1107">
        <v>1</v>
      </c>
      <c r="BD1107">
        <v>0</v>
      </c>
      <c r="BE1107" t="s">
        <v>6178</v>
      </c>
      <c r="BF1107" t="s">
        <v>6170</v>
      </c>
      <c r="BG1107">
        <v>0</v>
      </c>
      <c r="BH1107" t="s">
        <v>6171</v>
      </c>
      <c r="BI1107">
        <v>37</v>
      </c>
      <c r="BJ1107" t="s">
        <v>6172</v>
      </c>
      <c r="BK1107">
        <v>0</v>
      </c>
      <c r="BL1107">
        <v>51</v>
      </c>
      <c r="BM1107" s="3">
        <f t="shared" si="161"/>
        <v>0.72549019607843135</v>
      </c>
    </row>
    <row r="1108" spans="1:65">
      <c r="A1108" t="s">
        <v>1237</v>
      </c>
      <c r="B1108" s="2">
        <v>45722</v>
      </c>
      <c r="C1108" t="s">
        <v>47</v>
      </c>
      <c r="D1108" t="s">
        <v>1131</v>
      </c>
      <c r="E1108">
        <v>3</v>
      </c>
      <c r="F1108" t="s">
        <v>61</v>
      </c>
      <c r="G1108" t="s">
        <v>62</v>
      </c>
      <c r="H1108" t="s">
        <v>96</v>
      </c>
      <c r="I1108" t="s">
        <v>74</v>
      </c>
      <c r="J1108" t="s">
        <v>53</v>
      </c>
      <c r="K1108" t="s">
        <v>75</v>
      </c>
      <c r="L1108" t="s">
        <v>55</v>
      </c>
      <c r="M1108" t="s">
        <v>56</v>
      </c>
      <c r="N1108" t="s">
        <v>94</v>
      </c>
      <c r="O1108" t="s">
        <v>82</v>
      </c>
      <c r="P1108">
        <v>63</v>
      </c>
      <c r="Q1108">
        <v>68</v>
      </c>
      <c r="R1108">
        <v>66</v>
      </c>
      <c r="S1108">
        <v>2</v>
      </c>
      <c r="T1108">
        <f t="shared" si="153"/>
        <v>64</v>
      </c>
      <c r="U1108">
        <v>62</v>
      </c>
      <c r="V1108">
        <f t="shared" si="154"/>
        <v>2</v>
      </c>
      <c r="W1108" s="3">
        <f t="shared" si="155"/>
        <v>3.0303030303030304E-2</v>
      </c>
      <c r="X1108">
        <v>29</v>
      </c>
      <c r="Y1108" s="4">
        <v>6.5</v>
      </c>
      <c r="Z1108" s="4">
        <v>1.3</v>
      </c>
      <c r="AA1108" s="5">
        <v>36207.21</v>
      </c>
      <c r="AB1108" s="5">
        <f t="shared" si="156"/>
        <v>2244847.02</v>
      </c>
      <c r="AC1108" s="5">
        <v>23458.85</v>
      </c>
      <c r="AD1108" s="5">
        <f t="shared" si="157"/>
        <v>1548284.1</v>
      </c>
      <c r="AE1108" s="5">
        <v>110741.65</v>
      </c>
      <c r="AF1108" s="5">
        <v>28499.65</v>
      </c>
      <c r="AG1108" s="5">
        <v>9645.67</v>
      </c>
      <c r="AH1108" s="5">
        <v>1885</v>
      </c>
      <c r="AI1108" s="5">
        <v>6400</v>
      </c>
      <c r="AJ1108">
        <v>0</v>
      </c>
      <c r="AK1108" s="5">
        <v>0</v>
      </c>
      <c r="AL1108" s="5">
        <v>1278.57</v>
      </c>
      <c r="AM1108" s="5">
        <v>45023.18</v>
      </c>
      <c r="AN1108">
        <v>4</v>
      </c>
      <c r="AO1108">
        <v>5</v>
      </c>
      <c r="AP1108" t="str">
        <f t="shared" si="158"/>
        <v>No</v>
      </c>
      <c r="AQ1108">
        <v>3</v>
      </c>
      <c r="AR1108" s="5">
        <f t="shared" si="159"/>
        <v>1751757.82</v>
      </c>
      <c r="AS1108" s="5">
        <f t="shared" si="160"/>
        <v>493089.2</v>
      </c>
      <c r="AT1108" t="s">
        <v>59</v>
      </c>
      <c r="AU1108" t="s">
        <v>6164</v>
      </c>
      <c r="AV1108" t="s">
        <v>6165</v>
      </c>
      <c r="AW1108" t="s">
        <v>6166</v>
      </c>
      <c r="AX1108" t="s">
        <v>6167</v>
      </c>
      <c r="AY1108">
        <v>63</v>
      </c>
      <c r="AZ1108">
        <v>0</v>
      </c>
      <c r="BA1108">
        <v>14</v>
      </c>
      <c r="BB1108" t="s">
        <v>6180</v>
      </c>
      <c r="BC1108">
        <v>1</v>
      </c>
      <c r="BD1108">
        <v>0</v>
      </c>
      <c r="BE1108" t="s">
        <v>6178</v>
      </c>
      <c r="BF1108" t="s">
        <v>6170</v>
      </c>
      <c r="BG1108">
        <v>1</v>
      </c>
      <c r="BH1108" t="s">
        <v>6186</v>
      </c>
      <c r="BI1108">
        <v>56</v>
      </c>
      <c r="BJ1108" t="s">
        <v>6187</v>
      </c>
      <c r="BK1108">
        <v>0</v>
      </c>
      <c r="BL1108">
        <v>74</v>
      </c>
      <c r="BM1108" s="3">
        <f t="shared" si="161"/>
        <v>0.89189189189189189</v>
      </c>
    </row>
    <row r="1109" spans="1:65">
      <c r="A1109" t="s">
        <v>1238</v>
      </c>
      <c r="B1109" s="2">
        <v>45722</v>
      </c>
      <c r="C1109" t="s">
        <v>47</v>
      </c>
      <c r="D1109" t="s">
        <v>1131</v>
      </c>
      <c r="E1109">
        <v>3</v>
      </c>
      <c r="F1109" t="s">
        <v>72</v>
      </c>
      <c r="G1109" t="s">
        <v>50</v>
      </c>
      <c r="H1109" t="s">
        <v>179</v>
      </c>
      <c r="I1109" t="s">
        <v>52</v>
      </c>
      <c r="J1109" t="s">
        <v>65</v>
      </c>
      <c r="K1109" t="s">
        <v>75</v>
      </c>
      <c r="L1109" t="s">
        <v>67</v>
      </c>
      <c r="M1109" t="s">
        <v>56</v>
      </c>
      <c r="N1109" t="s">
        <v>57</v>
      </c>
      <c r="O1109" t="s">
        <v>70</v>
      </c>
      <c r="P1109">
        <v>43</v>
      </c>
      <c r="Q1109">
        <v>44</v>
      </c>
      <c r="R1109">
        <v>44</v>
      </c>
      <c r="S1109">
        <v>1</v>
      </c>
      <c r="T1109">
        <f t="shared" si="153"/>
        <v>43</v>
      </c>
      <c r="U1109">
        <v>42</v>
      </c>
      <c r="V1109">
        <f t="shared" si="154"/>
        <v>1</v>
      </c>
      <c r="W1109" s="3">
        <f t="shared" si="155"/>
        <v>2.2727272727272728E-2</v>
      </c>
      <c r="X1109">
        <v>22</v>
      </c>
      <c r="Y1109" s="4">
        <v>3.4</v>
      </c>
      <c r="Z1109" s="4">
        <v>2</v>
      </c>
      <c r="AA1109" s="5">
        <v>52635.21</v>
      </c>
      <c r="AB1109" s="5">
        <f t="shared" si="156"/>
        <v>2210678.8199999998</v>
      </c>
      <c r="AC1109" s="5">
        <v>34170.15</v>
      </c>
      <c r="AD1109" s="5">
        <f t="shared" si="157"/>
        <v>1503486.6</v>
      </c>
      <c r="AE1109" s="5">
        <v>102901.83</v>
      </c>
      <c r="AF1109" s="5">
        <v>27309.1</v>
      </c>
      <c r="AG1109" s="5">
        <v>9039.11</v>
      </c>
      <c r="AH1109" s="5">
        <v>2900</v>
      </c>
      <c r="AI1109" s="5">
        <v>4600</v>
      </c>
      <c r="AJ1109">
        <v>0</v>
      </c>
      <c r="AK1109" s="5">
        <v>0</v>
      </c>
      <c r="AL1109" s="5">
        <v>1033.26</v>
      </c>
      <c r="AM1109" s="5">
        <v>27923.07</v>
      </c>
      <c r="AN1109">
        <v>4</v>
      </c>
      <c r="AO1109">
        <v>4</v>
      </c>
      <c r="AP1109" t="str">
        <f t="shared" si="158"/>
        <v>Yes</v>
      </c>
      <c r="AQ1109">
        <v>1</v>
      </c>
      <c r="AR1109" s="5">
        <f t="shared" si="159"/>
        <v>1679192.97</v>
      </c>
      <c r="AS1109" s="5">
        <f t="shared" si="160"/>
        <v>531485.85</v>
      </c>
      <c r="AT1109" t="s">
        <v>59</v>
      </c>
      <c r="AU1109" t="s">
        <v>6164</v>
      </c>
      <c r="AV1109" t="s">
        <v>6165</v>
      </c>
      <c r="AW1109" t="s">
        <v>6166</v>
      </c>
      <c r="AX1109" t="s">
        <v>6184</v>
      </c>
      <c r="AY1109">
        <v>44</v>
      </c>
      <c r="AZ1109">
        <v>0</v>
      </c>
      <c r="BA1109">
        <v>18</v>
      </c>
      <c r="BB1109" t="s">
        <v>6191</v>
      </c>
      <c r="BC1109">
        <v>0</v>
      </c>
      <c r="BD1109">
        <v>0</v>
      </c>
      <c r="BE1109" t="s">
        <v>6169</v>
      </c>
      <c r="BF1109" t="s">
        <v>6170</v>
      </c>
      <c r="BG1109">
        <v>0</v>
      </c>
      <c r="BH1109" t="s">
        <v>6171</v>
      </c>
      <c r="BI1109">
        <v>22</v>
      </c>
      <c r="BJ1109" t="s">
        <v>6172</v>
      </c>
      <c r="BK1109">
        <v>0</v>
      </c>
      <c r="BL1109">
        <v>62</v>
      </c>
      <c r="BM1109" s="3">
        <f t="shared" si="161"/>
        <v>0.70967741935483875</v>
      </c>
    </row>
    <row r="1110" spans="1:65">
      <c r="A1110" t="s">
        <v>1239</v>
      </c>
      <c r="B1110" s="2">
        <v>45723</v>
      </c>
      <c r="C1110" t="s">
        <v>47</v>
      </c>
      <c r="D1110" t="s">
        <v>1131</v>
      </c>
      <c r="E1110">
        <v>3</v>
      </c>
      <c r="F1110" t="s">
        <v>61</v>
      </c>
      <c r="G1110" t="s">
        <v>79</v>
      </c>
      <c r="H1110" t="s">
        <v>100</v>
      </c>
      <c r="I1110" t="s">
        <v>74</v>
      </c>
      <c r="J1110" t="s">
        <v>81</v>
      </c>
      <c r="K1110" t="s">
        <v>75</v>
      </c>
      <c r="L1110" t="s">
        <v>67</v>
      </c>
      <c r="M1110" t="s">
        <v>56</v>
      </c>
      <c r="N1110" t="s">
        <v>76</v>
      </c>
      <c r="O1110" t="s">
        <v>120</v>
      </c>
      <c r="P1110">
        <v>34</v>
      </c>
      <c r="Q1110">
        <v>34</v>
      </c>
      <c r="R1110">
        <v>33</v>
      </c>
      <c r="S1110">
        <v>1</v>
      </c>
      <c r="T1110">
        <f t="shared" si="153"/>
        <v>32</v>
      </c>
      <c r="U1110">
        <v>32</v>
      </c>
      <c r="V1110">
        <f t="shared" si="154"/>
        <v>0</v>
      </c>
      <c r="W1110" s="3">
        <f t="shared" si="155"/>
        <v>3.0303030303030304E-2</v>
      </c>
      <c r="X1110">
        <v>22</v>
      </c>
      <c r="Y1110" s="4">
        <v>1.7</v>
      </c>
      <c r="Z1110" s="4">
        <v>0.7</v>
      </c>
      <c r="AA1110" s="5">
        <v>77170.86</v>
      </c>
      <c r="AB1110" s="5">
        <f t="shared" si="156"/>
        <v>2469467.52</v>
      </c>
      <c r="AC1110" s="5">
        <v>51729.24</v>
      </c>
      <c r="AD1110" s="5">
        <f t="shared" si="157"/>
        <v>1707064.92</v>
      </c>
      <c r="AE1110" s="5">
        <v>100850.18</v>
      </c>
      <c r="AF1110" s="5">
        <v>27980.47</v>
      </c>
      <c r="AG1110" s="5">
        <v>8383.9500000000007</v>
      </c>
      <c r="AH1110" s="5">
        <v>1015</v>
      </c>
      <c r="AI1110" s="5">
        <v>6800</v>
      </c>
      <c r="AJ1110">
        <v>0</v>
      </c>
      <c r="AK1110" s="5">
        <v>0</v>
      </c>
      <c r="AL1110" s="5">
        <v>0</v>
      </c>
      <c r="AM1110" s="5">
        <v>21627.71</v>
      </c>
      <c r="AN1110">
        <v>4</v>
      </c>
      <c r="AO1110">
        <v>2</v>
      </c>
      <c r="AP1110" t="str">
        <f t="shared" si="158"/>
        <v>Yes</v>
      </c>
      <c r="AQ1110">
        <v>0</v>
      </c>
      <c r="AR1110" s="5">
        <f t="shared" si="159"/>
        <v>1873722.23</v>
      </c>
      <c r="AS1110" s="5">
        <f t="shared" si="160"/>
        <v>595745.29</v>
      </c>
      <c r="AT1110" t="s">
        <v>59</v>
      </c>
      <c r="AU1110" t="s">
        <v>6164</v>
      </c>
      <c r="AV1110" t="s">
        <v>6165</v>
      </c>
      <c r="AW1110" t="s">
        <v>6166</v>
      </c>
      <c r="AX1110" t="s">
        <v>6167</v>
      </c>
      <c r="AY1110">
        <v>36</v>
      </c>
      <c r="AZ1110">
        <v>0</v>
      </c>
      <c r="BA1110">
        <v>0</v>
      </c>
      <c r="BB1110" t="s">
        <v>6168</v>
      </c>
      <c r="BC1110">
        <v>0</v>
      </c>
      <c r="BD1110">
        <v>0</v>
      </c>
      <c r="BE1110" t="s">
        <v>6169</v>
      </c>
      <c r="BF1110" t="s">
        <v>6170</v>
      </c>
      <c r="BG1110">
        <v>0</v>
      </c>
      <c r="BH1110" t="s">
        <v>6171</v>
      </c>
      <c r="BI1110">
        <v>31</v>
      </c>
      <c r="BJ1110" t="s">
        <v>6172</v>
      </c>
      <c r="BK1110">
        <v>0</v>
      </c>
      <c r="BL1110">
        <v>46</v>
      </c>
      <c r="BM1110" s="3">
        <f t="shared" si="161"/>
        <v>0.71739130434782605</v>
      </c>
    </row>
    <row r="1111" spans="1:65">
      <c r="A1111" t="s">
        <v>1240</v>
      </c>
      <c r="B1111" s="2">
        <v>45723</v>
      </c>
      <c r="C1111" t="s">
        <v>47</v>
      </c>
      <c r="D1111" t="s">
        <v>1131</v>
      </c>
      <c r="E1111">
        <v>3</v>
      </c>
      <c r="F1111" t="s">
        <v>72</v>
      </c>
      <c r="G1111" t="s">
        <v>50</v>
      </c>
      <c r="H1111" t="s">
        <v>179</v>
      </c>
      <c r="I1111" t="s">
        <v>64</v>
      </c>
      <c r="J1111" t="s">
        <v>53</v>
      </c>
      <c r="K1111" t="s">
        <v>75</v>
      </c>
      <c r="L1111" t="s">
        <v>92</v>
      </c>
      <c r="M1111" t="s">
        <v>56</v>
      </c>
      <c r="N1111" t="s">
        <v>69</v>
      </c>
      <c r="O1111" t="s">
        <v>58</v>
      </c>
      <c r="P1111">
        <v>54</v>
      </c>
      <c r="Q1111">
        <v>56</v>
      </c>
      <c r="R1111">
        <v>55</v>
      </c>
      <c r="S1111">
        <v>1</v>
      </c>
      <c r="T1111">
        <f t="shared" si="153"/>
        <v>54</v>
      </c>
      <c r="U1111">
        <v>53</v>
      </c>
      <c r="V1111">
        <f t="shared" si="154"/>
        <v>1</v>
      </c>
      <c r="W1111" s="3">
        <f t="shared" si="155"/>
        <v>1.8181818181818181E-2</v>
      </c>
      <c r="X1111">
        <v>21</v>
      </c>
      <c r="Y1111" s="4">
        <v>5</v>
      </c>
      <c r="Z1111" s="4">
        <v>1.6</v>
      </c>
      <c r="AA1111" s="5">
        <v>36455.67</v>
      </c>
      <c r="AB1111" s="5">
        <f t="shared" si="156"/>
        <v>1932150.51</v>
      </c>
      <c r="AC1111" s="5">
        <v>23708.21</v>
      </c>
      <c r="AD1111" s="5">
        <f t="shared" si="157"/>
        <v>1303951.55</v>
      </c>
      <c r="AE1111" s="5">
        <v>91702.64</v>
      </c>
      <c r="AF1111" s="5">
        <v>24823.49</v>
      </c>
      <c r="AG1111" s="5">
        <v>8588.36</v>
      </c>
      <c r="AH1111" s="5">
        <v>2320</v>
      </c>
      <c r="AI1111" s="5">
        <v>3200</v>
      </c>
      <c r="AJ1111">
        <v>0</v>
      </c>
      <c r="AK1111" s="5">
        <v>0</v>
      </c>
      <c r="AL1111" s="5">
        <v>635.54</v>
      </c>
      <c r="AM1111" s="5">
        <v>42248.11</v>
      </c>
      <c r="AN1111">
        <v>4</v>
      </c>
      <c r="AO1111">
        <v>6</v>
      </c>
      <c r="AP1111" t="str">
        <f t="shared" si="158"/>
        <v>No</v>
      </c>
      <c r="AQ1111">
        <v>2</v>
      </c>
      <c r="AR1111" s="5">
        <f t="shared" si="159"/>
        <v>1477469.69</v>
      </c>
      <c r="AS1111" s="5">
        <f t="shared" si="160"/>
        <v>454680.82</v>
      </c>
      <c r="AT1111" t="s">
        <v>59</v>
      </c>
      <c r="AU1111" t="s">
        <v>6164</v>
      </c>
      <c r="AV1111" t="s">
        <v>6165</v>
      </c>
      <c r="AW1111" t="s">
        <v>6166</v>
      </c>
      <c r="AX1111" t="s">
        <v>6167</v>
      </c>
      <c r="AY1111">
        <v>54</v>
      </c>
      <c r="AZ1111">
        <v>0</v>
      </c>
      <c r="BA1111">
        <v>15</v>
      </c>
      <c r="BB1111" t="s">
        <v>6191</v>
      </c>
      <c r="BC1111">
        <v>2</v>
      </c>
      <c r="BD1111">
        <v>0</v>
      </c>
      <c r="BE1111" t="s">
        <v>6178</v>
      </c>
      <c r="BF1111" t="s">
        <v>6170</v>
      </c>
      <c r="BG1111">
        <v>0</v>
      </c>
      <c r="BH1111" t="s">
        <v>6171</v>
      </c>
      <c r="BI1111">
        <v>25</v>
      </c>
      <c r="BJ1111" t="s">
        <v>6172</v>
      </c>
      <c r="BK1111">
        <v>0</v>
      </c>
      <c r="BL1111">
        <v>70</v>
      </c>
      <c r="BM1111" s="3">
        <f t="shared" si="161"/>
        <v>0.7857142857142857</v>
      </c>
    </row>
    <row r="1112" spans="1:65">
      <c r="A1112" t="s">
        <v>1241</v>
      </c>
      <c r="B1112" s="2">
        <v>45723</v>
      </c>
      <c r="C1112" t="s">
        <v>47</v>
      </c>
      <c r="D1112" t="s">
        <v>1131</v>
      </c>
      <c r="E1112">
        <v>3</v>
      </c>
      <c r="F1112" t="s">
        <v>72</v>
      </c>
      <c r="G1112" t="s">
        <v>62</v>
      </c>
      <c r="H1112" t="s">
        <v>220</v>
      </c>
      <c r="I1112" t="s">
        <v>74</v>
      </c>
      <c r="J1112" t="s">
        <v>53</v>
      </c>
      <c r="K1112" t="s">
        <v>75</v>
      </c>
      <c r="L1112" t="s">
        <v>55</v>
      </c>
      <c r="M1112" t="s">
        <v>68</v>
      </c>
      <c r="N1112" t="s">
        <v>57</v>
      </c>
      <c r="O1112" t="s">
        <v>58</v>
      </c>
      <c r="P1112">
        <v>59</v>
      </c>
      <c r="Q1112">
        <v>62</v>
      </c>
      <c r="R1112">
        <v>63</v>
      </c>
      <c r="S1112">
        <v>2</v>
      </c>
      <c r="T1112">
        <f t="shared" si="153"/>
        <v>61</v>
      </c>
      <c r="U1112">
        <v>59</v>
      </c>
      <c r="V1112">
        <f t="shared" si="154"/>
        <v>2</v>
      </c>
      <c r="W1112" s="3">
        <f t="shared" si="155"/>
        <v>3.1746031746031744E-2</v>
      </c>
      <c r="X1112">
        <v>17</v>
      </c>
      <c r="Y1112" s="4">
        <v>0</v>
      </c>
      <c r="Z1112" s="4">
        <v>1.3</v>
      </c>
      <c r="AA1112" s="5">
        <v>36020.94</v>
      </c>
      <c r="AB1112" s="5">
        <f t="shared" si="156"/>
        <v>2125235.46</v>
      </c>
      <c r="AC1112" s="5">
        <v>22404.06</v>
      </c>
      <c r="AD1112" s="5">
        <f t="shared" si="157"/>
        <v>1411455.78</v>
      </c>
      <c r="AE1112" s="5">
        <v>105860.59</v>
      </c>
      <c r="AF1112" s="5">
        <v>27804.47</v>
      </c>
      <c r="AG1112" s="5">
        <v>8322.65</v>
      </c>
      <c r="AH1112" s="5">
        <v>1885</v>
      </c>
      <c r="AI1112" s="5">
        <v>6400</v>
      </c>
      <c r="AJ1112">
        <v>1</v>
      </c>
      <c r="AK1112" s="5">
        <v>9068.98</v>
      </c>
      <c r="AL1112" s="5">
        <v>1314.75</v>
      </c>
      <c r="AM1112" s="5">
        <v>36844.199999999997</v>
      </c>
      <c r="AN1112">
        <v>4</v>
      </c>
      <c r="AO1112">
        <v>4</v>
      </c>
      <c r="AP1112" t="str">
        <f t="shared" si="158"/>
        <v>Yes</v>
      </c>
      <c r="AQ1112">
        <v>1</v>
      </c>
      <c r="AR1112" s="5">
        <f t="shared" si="159"/>
        <v>1608956.42</v>
      </c>
      <c r="AS1112" s="5">
        <f t="shared" si="160"/>
        <v>516279.03999999998</v>
      </c>
      <c r="AT1112" t="s">
        <v>59</v>
      </c>
      <c r="AU1112" t="s">
        <v>6189</v>
      </c>
      <c r="AV1112" t="s">
        <v>6190</v>
      </c>
      <c r="AW1112" t="s">
        <v>6183</v>
      </c>
      <c r="AX1112" t="s">
        <v>6184</v>
      </c>
      <c r="AY1112">
        <v>61</v>
      </c>
      <c r="AZ1112">
        <v>0</v>
      </c>
      <c r="BA1112">
        <v>19</v>
      </c>
      <c r="BB1112" t="s">
        <v>6180</v>
      </c>
      <c r="BC1112">
        <v>0</v>
      </c>
      <c r="BD1112">
        <v>0</v>
      </c>
      <c r="BE1112" t="s">
        <v>6169</v>
      </c>
      <c r="BF1112" t="s">
        <v>6170</v>
      </c>
      <c r="BG1112">
        <v>0</v>
      </c>
      <c r="BH1112" t="s">
        <v>6171</v>
      </c>
      <c r="BI1112">
        <v>20</v>
      </c>
      <c r="BJ1112" t="s">
        <v>6172</v>
      </c>
      <c r="BK1112">
        <v>0</v>
      </c>
      <c r="BL1112">
        <v>72</v>
      </c>
      <c r="BM1112" s="3">
        <f t="shared" si="161"/>
        <v>0.875</v>
      </c>
    </row>
    <row r="1113" spans="1:65">
      <c r="A1113" t="s">
        <v>1242</v>
      </c>
      <c r="B1113" s="2">
        <v>45723</v>
      </c>
      <c r="C1113" t="s">
        <v>47</v>
      </c>
      <c r="D1113" t="s">
        <v>1131</v>
      </c>
      <c r="E1113">
        <v>3</v>
      </c>
      <c r="F1113" t="s">
        <v>49</v>
      </c>
      <c r="G1113" t="s">
        <v>79</v>
      </c>
      <c r="H1113" t="s">
        <v>111</v>
      </c>
      <c r="I1113" t="s">
        <v>74</v>
      </c>
      <c r="J1113" t="s">
        <v>53</v>
      </c>
      <c r="K1113" t="s">
        <v>66</v>
      </c>
      <c r="L1113" t="s">
        <v>92</v>
      </c>
      <c r="M1113" t="s">
        <v>56</v>
      </c>
      <c r="N1113" t="s">
        <v>76</v>
      </c>
      <c r="O1113" t="s">
        <v>70</v>
      </c>
      <c r="P1113">
        <v>66</v>
      </c>
      <c r="Q1113">
        <v>67</v>
      </c>
      <c r="R1113">
        <v>64</v>
      </c>
      <c r="S1113">
        <v>1</v>
      </c>
      <c r="T1113">
        <f t="shared" si="153"/>
        <v>63</v>
      </c>
      <c r="U1113">
        <v>63</v>
      </c>
      <c r="V1113">
        <f t="shared" si="154"/>
        <v>0</v>
      </c>
      <c r="W1113" s="3">
        <f t="shared" si="155"/>
        <v>1.5625E-2</v>
      </c>
      <c r="X1113">
        <v>32</v>
      </c>
      <c r="Y1113" s="4">
        <v>6.3</v>
      </c>
      <c r="Z1113" s="4">
        <v>1.6</v>
      </c>
      <c r="AA1113" s="5">
        <v>33883.01</v>
      </c>
      <c r="AB1113" s="5">
        <f t="shared" si="156"/>
        <v>2134629.63</v>
      </c>
      <c r="AC1113" s="5">
        <v>23834.41</v>
      </c>
      <c r="AD1113" s="5">
        <f t="shared" si="157"/>
        <v>1525402.24</v>
      </c>
      <c r="AE1113" s="5">
        <v>107253.61</v>
      </c>
      <c r="AF1113" s="5">
        <v>31128.62</v>
      </c>
      <c r="AG1113" s="5">
        <v>9674.27</v>
      </c>
      <c r="AH1113" s="5">
        <v>2320</v>
      </c>
      <c r="AI1113" s="5">
        <v>3200</v>
      </c>
      <c r="AJ1113">
        <v>0</v>
      </c>
      <c r="AK1113" s="5">
        <v>0</v>
      </c>
      <c r="AL1113" s="5">
        <v>0</v>
      </c>
      <c r="AM1113" s="5">
        <v>46447.8</v>
      </c>
      <c r="AN1113">
        <v>4</v>
      </c>
      <c r="AO1113">
        <v>5</v>
      </c>
      <c r="AP1113" t="str">
        <f t="shared" si="158"/>
        <v>No</v>
      </c>
      <c r="AQ1113">
        <v>2</v>
      </c>
      <c r="AR1113" s="5">
        <f t="shared" si="159"/>
        <v>1725426.54</v>
      </c>
      <c r="AS1113" s="5">
        <f t="shared" si="160"/>
        <v>409203.09</v>
      </c>
      <c r="AT1113" t="s">
        <v>59</v>
      </c>
      <c r="AU1113" t="s">
        <v>6164</v>
      </c>
      <c r="AV1113" t="s">
        <v>6165</v>
      </c>
      <c r="AW1113" t="s">
        <v>6166</v>
      </c>
      <c r="AX1113" t="s">
        <v>6167</v>
      </c>
      <c r="AY1113">
        <v>67</v>
      </c>
      <c r="AZ1113">
        <v>0</v>
      </c>
      <c r="BA1113">
        <v>0</v>
      </c>
      <c r="BB1113" t="s">
        <v>6168</v>
      </c>
      <c r="BC1113">
        <v>1</v>
      </c>
      <c r="BD1113">
        <v>0</v>
      </c>
      <c r="BE1113" t="s">
        <v>6178</v>
      </c>
      <c r="BF1113" t="s">
        <v>6170</v>
      </c>
      <c r="BG1113">
        <v>1</v>
      </c>
      <c r="BH1113" t="s">
        <v>6179</v>
      </c>
      <c r="BI1113">
        <v>21</v>
      </c>
      <c r="BJ1113" t="s">
        <v>6172</v>
      </c>
      <c r="BK1113">
        <v>0</v>
      </c>
      <c r="BL1113">
        <v>72</v>
      </c>
      <c r="BM1113" s="3">
        <f t="shared" si="161"/>
        <v>0.88888888888888884</v>
      </c>
    </row>
    <row r="1114" spans="1:65">
      <c r="A1114" t="s">
        <v>1243</v>
      </c>
      <c r="B1114" s="2">
        <v>45723</v>
      </c>
      <c r="C1114" t="s">
        <v>47</v>
      </c>
      <c r="D1114" t="s">
        <v>1131</v>
      </c>
      <c r="E1114">
        <v>3</v>
      </c>
      <c r="F1114" t="s">
        <v>78</v>
      </c>
      <c r="G1114" t="s">
        <v>50</v>
      </c>
      <c r="H1114" t="s">
        <v>161</v>
      </c>
      <c r="I1114" t="s">
        <v>74</v>
      </c>
      <c r="J1114" t="s">
        <v>81</v>
      </c>
      <c r="K1114" t="s">
        <v>75</v>
      </c>
      <c r="L1114" t="s">
        <v>87</v>
      </c>
      <c r="M1114" t="s">
        <v>56</v>
      </c>
      <c r="N1114" t="s">
        <v>57</v>
      </c>
      <c r="O1114" t="s">
        <v>120</v>
      </c>
      <c r="P1114">
        <v>31</v>
      </c>
      <c r="Q1114">
        <v>33</v>
      </c>
      <c r="R1114">
        <v>32</v>
      </c>
      <c r="S1114">
        <v>1</v>
      </c>
      <c r="T1114">
        <f t="shared" si="153"/>
        <v>31</v>
      </c>
      <c r="U1114">
        <v>30</v>
      </c>
      <c r="V1114">
        <f t="shared" si="154"/>
        <v>1</v>
      </c>
      <c r="W1114" s="3">
        <f t="shared" si="155"/>
        <v>3.125E-2</v>
      </c>
      <c r="X1114">
        <v>31</v>
      </c>
      <c r="Y1114" s="4">
        <v>6.8</v>
      </c>
      <c r="Z1114" s="4">
        <v>2</v>
      </c>
      <c r="AA1114" s="5">
        <v>78465.64</v>
      </c>
      <c r="AB1114" s="5">
        <f t="shared" si="156"/>
        <v>2353969.2000000002</v>
      </c>
      <c r="AC1114" s="5">
        <v>54552.07</v>
      </c>
      <c r="AD1114" s="5">
        <f t="shared" si="157"/>
        <v>1745666.24</v>
      </c>
      <c r="AE1114" s="5">
        <v>97843.33</v>
      </c>
      <c r="AF1114" s="5">
        <v>29025.78</v>
      </c>
      <c r="AG1114" s="5">
        <v>9901.39</v>
      </c>
      <c r="AH1114" s="5">
        <v>2900</v>
      </c>
      <c r="AI1114" s="5">
        <v>6800</v>
      </c>
      <c r="AJ1114">
        <v>0</v>
      </c>
      <c r="AK1114" s="5">
        <v>0</v>
      </c>
      <c r="AL1114" s="5">
        <v>1564.89</v>
      </c>
      <c r="AM1114" s="5">
        <v>20100.3</v>
      </c>
      <c r="AN1114">
        <v>4</v>
      </c>
      <c r="AO1114">
        <v>5</v>
      </c>
      <c r="AP1114" t="str">
        <f t="shared" si="158"/>
        <v>No</v>
      </c>
      <c r="AQ1114">
        <v>2</v>
      </c>
      <c r="AR1114" s="5">
        <f t="shared" si="159"/>
        <v>1913801.93</v>
      </c>
      <c r="AS1114" s="5">
        <f t="shared" si="160"/>
        <v>440167.27</v>
      </c>
      <c r="AT1114" t="s">
        <v>59</v>
      </c>
      <c r="AU1114" t="s">
        <v>6164</v>
      </c>
      <c r="AV1114" t="s">
        <v>6165</v>
      </c>
      <c r="AW1114" t="s">
        <v>6166</v>
      </c>
      <c r="AX1114" t="s">
        <v>6167</v>
      </c>
      <c r="AY1114">
        <v>34</v>
      </c>
      <c r="AZ1114">
        <v>2</v>
      </c>
      <c r="BA1114">
        <v>11</v>
      </c>
      <c r="BB1114" t="s">
        <v>6185</v>
      </c>
      <c r="BC1114">
        <v>0</v>
      </c>
      <c r="BD1114">
        <v>1</v>
      </c>
      <c r="BE1114" t="s">
        <v>6188</v>
      </c>
      <c r="BF1114" t="s">
        <v>6170</v>
      </c>
      <c r="BG1114">
        <v>1</v>
      </c>
      <c r="BH1114" t="s">
        <v>6186</v>
      </c>
      <c r="BI1114">
        <v>47</v>
      </c>
      <c r="BJ1114" t="s">
        <v>6172</v>
      </c>
      <c r="BK1114">
        <v>0</v>
      </c>
      <c r="BL1114">
        <v>46</v>
      </c>
      <c r="BM1114" s="3">
        <f t="shared" si="161"/>
        <v>0.69565217391304346</v>
      </c>
    </row>
    <row r="1115" spans="1:65">
      <c r="A1115" t="s">
        <v>1244</v>
      </c>
      <c r="B1115" s="2">
        <v>45723</v>
      </c>
      <c r="C1115" t="s">
        <v>47</v>
      </c>
      <c r="D1115" t="s">
        <v>1131</v>
      </c>
      <c r="E1115">
        <v>3</v>
      </c>
      <c r="F1115" t="s">
        <v>78</v>
      </c>
      <c r="G1115" t="s">
        <v>79</v>
      </c>
      <c r="H1115" t="s">
        <v>80</v>
      </c>
      <c r="I1115" t="s">
        <v>52</v>
      </c>
      <c r="J1115" t="s">
        <v>53</v>
      </c>
      <c r="K1115" t="s">
        <v>75</v>
      </c>
      <c r="L1115" t="s">
        <v>67</v>
      </c>
      <c r="M1115" t="s">
        <v>56</v>
      </c>
      <c r="N1115" t="s">
        <v>94</v>
      </c>
      <c r="O1115" t="s">
        <v>70</v>
      </c>
      <c r="P1115">
        <v>55</v>
      </c>
      <c r="Q1115">
        <v>57</v>
      </c>
      <c r="R1115">
        <v>56</v>
      </c>
      <c r="S1115">
        <v>2</v>
      </c>
      <c r="T1115">
        <f t="shared" si="153"/>
        <v>54</v>
      </c>
      <c r="U1115">
        <v>53</v>
      </c>
      <c r="V1115">
        <f t="shared" si="154"/>
        <v>1</v>
      </c>
      <c r="W1115" s="3">
        <f t="shared" si="155"/>
        <v>3.5714285714285712E-2</v>
      </c>
      <c r="X1115">
        <v>21</v>
      </c>
      <c r="Y1115" s="4">
        <v>4.8</v>
      </c>
      <c r="Z1115" s="4">
        <v>1.5</v>
      </c>
      <c r="AA1115" s="5">
        <v>35862.79</v>
      </c>
      <c r="AB1115" s="5">
        <f t="shared" si="156"/>
        <v>1900727.87</v>
      </c>
      <c r="AC1115" s="5">
        <v>22814.53</v>
      </c>
      <c r="AD1115" s="5">
        <f t="shared" si="157"/>
        <v>1277613.68</v>
      </c>
      <c r="AE1115" s="5">
        <v>98981.25</v>
      </c>
      <c r="AF1115" s="5">
        <v>27103.4</v>
      </c>
      <c r="AG1115" s="5">
        <v>9264.64</v>
      </c>
      <c r="AH1115" s="5">
        <v>2175</v>
      </c>
      <c r="AI1115" s="5">
        <v>6400</v>
      </c>
      <c r="AJ1115">
        <v>0</v>
      </c>
      <c r="AK1115" s="5">
        <v>0</v>
      </c>
      <c r="AL1115" s="5">
        <v>637.34</v>
      </c>
      <c r="AM1115" s="5">
        <v>35341.67</v>
      </c>
      <c r="AN1115">
        <v>4</v>
      </c>
      <c r="AO1115">
        <v>4</v>
      </c>
      <c r="AP1115" t="str">
        <f t="shared" si="158"/>
        <v>Yes</v>
      </c>
      <c r="AQ1115">
        <v>1</v>
      </c>
      <c r="AR1115" s="5">
        <f t="shared" si="159"/>
        <v>1457516.98</v>
      </c>
      <c r="AS1115" s="5">
        <f t="shared" si="160"/>
        <v>443210.89</v>
      </c>
      <c r="AT1115" t="s">
        <v>116</v>
      </c>
      <c r="AU1115" t="s">
        <v>6164</v>
      </c>
      <c r="AV1115" t="s">
        <v>6165</v>
      </c>
      <c r="AW1115" t="s">
        <v>6166</v>
      </c>
      <c r="AX1115" t="s">
        <v>6167</v>
      </c>
      <c r="AY1115">
        <v>57</v>
      </c>
      <c r="AZ1115">
        <v>0</v>
      </c>
      <c r="BA1115">
        <v>11</v>
      </c>
      <c r="BB1115" t="s">
        <v>6191</v>
      </c>
      <c r="BC1115">
        <v>0</v>
      </c>
      <c r="BD1115">
        <v>0</v>
      </c>
      <c r="BE1115" t="s">
        <v>6169</v>
      </c>
      <c r="BF1115" t="s">
        <v>6170</v>
      </c>
      <c r="BG1115">
        <v>0</v>
      </c>
      <c r="BH1115" t="s">
        <v>6171</v>
      </c>
      <c r="BI1115">
        <v>51</v>
      </c>
      <c r="BJ1115" t="s">
        <v>6187</v>
      </c>
      <c r="BK1115">
        <v>0</v>
      </c>
      <c r="BL1115">
        <v>70</v>
      </c>
      <c r="BM1115" s="3">
        <f t="shared" si="161"/>
        <v>0.8</v>
      </c>
    </row>
    <row r="1116" spans="1:65">
      <c r="A1116" t="s">
        <v>1245</v>
      </c>
      <c r="B1116" s="2">
        <v>45723</v>
      </c>
      <c r="C1116" t="s">
        <v>47</v>
      </c>
      <c r="D1116" t="s">
        <v>1131</v>
      </c>
      <c r="E1116">
        <v>3</v>
      </c>
      <c r="F1116" t="s">
        <v>72</v>
      </c>
      <c r="G1116" t="s">
        <v>79</v>
      </c>
      <c r="H1116" t="s">
        <v>213</v>
      </c>
      <c r="I1116" t="s">
        <v>64</v>
      </c>
      <c r="J1116" t="s">
        <v>65</v>
      </c>
      <c r="K1116" t="s">
        <v>75</v>
      </c>
      <c r="L1116" t="s">
        <v>67</v>
      </c>
      <c r="M1116" t="s">
        <v>56</v>
      </c>
      <c r="N1116" t="s">
        <v>76</v>
      </c>
      <c r="O1116" t="s">
        <v>82</v>
      </c>
      <c r="P1116">
        <v>45</v>
      </c>
      <c r="Q1116">
        <v>47</v>
      </c>
      <c r="R1116">
        <v>47</v>
      </c>
      <c r="S1116">
        <v>1</v>
      </c>
      <c r="T1116">
        <f t="shared" si="153"/>
        <v>46</v>
      </c>
      <c r="U1116">
        <v>44</v>
      </c>
      <c r="V1116">
        <f t="shared" si="154"/>
        <v>2</v>
      </c>
      <c r="W1116" s="3">
        <f t="shared" si="155"/>
        <v>2.1276595744680851E-2</v>
      </c>
      <c r="X1116">
        <v>12</v>
      </c>
      <c r="Y1116" s="4">
        <v>6</v>
      </c>
      <c r="Z1116" s="4">
        <v>0.7</v>
      </c>
      <c r="AA1116" s="5">
        <v>52514.77</v>
      </c>
      <c r="AB1116" s="5">
        <f t="shared" si="156"/>
        <v>2310649.88</v>
      </c>
      <c r="AC1116" s="5">
        <v>34156.120000000003</v>
      </c>
      <c r="AD1116" s="5">
        <f t="shared" si="157"/>
        <v>1605337.64</v>
      </c>
      <c r="AE1116" s="5">
        <v>101724.29</v>
      </c>
      <c r="AF1116" s="5">
        <v>28003.65</v>
      </c>
      <c r="AG1116" s="5">
        <v>7752.81</v>
      </c>
      <c r="AH1116" s="5">
        <v>1015</v>
      </c>
      <c r="AI1116" s="5">
        <v>4600</v>
      </c>
      <c r="AJ1116">
        <v>0</v>
      </c>
      <c r="AK1116" s="5">
        <v>0</v>
      </c>
      <c r="AL1116" s="5">
        <v>2018.32</v>
      </c>
      <c r="AM1116" s="5">
        <v>31022.46</v>
      </c>
      <c r="AN1116">
        <v>4</v>
      </c>
      <c r="AO1116">
        <v>5</v>
      </c>
      <c r="AP1116" t="str">
        <f t="shared" si="158"/>
        <v>No</v>
      </c>
      <c r="AQ1116">
        <v>2</v>
      </c>
      <c r="AR1116" s="5">
        <f t="shared" si="159"/>
        <v>1781474.17</v>
      </c>
      <c r="AS1116" s="5">
        <f t="shared" si="160"/>
        <v>529175.71</v>
      </c>
      <c r="AT1116" t="s">
        <v>59</v>
      </c>
      <c r="AU1116" t="s">
        <v>6164</v>
      </c>
      <c r="AV1116" t="s">
        <v>6165</v>
      </c>
      <c r="AW1116" t="s">
        <v>6166</v>
      </c>
      <c r="AX1116" t="s">
        <v>6184</v>
      </c>
      <c r="AY1116">
        <v>45</v>
      </c>
      <c r="AZ1116">
        <v>0</v>
      </c>
      <c r="BA1116">
        <v>19</v>
      </c>
      <c r="BB1116" t="s">
        <v>6180</v>
      </c>
      <c r="BC1116">
        <v>0</v>
      </c>
      <c r="BD1116">
        <v>1</v>
      </c>
      <c r="BE1116" t="s">
        <v>6188</v>
      </c>
      <c r="BF1116" t="s">
        <v>6170</v>
      </c>
      <c r="BG1116">
        <v>0</v>
      </c>
      <c r="BH1116" t="s">
        <v>6171</v>
      </c>
      <c r="BI1116">
        <v>35</v>
      </c>
      <c r="BJ1116" t="s">
        <v>6172</v>
      </c>
      <c r="BK1116">
        <v>0</v>
      </c>
      <c r="BL1116">
        <v>58</v>
      </c>
      <c r="BM1116" s="3">
        <f t="shared" si="161"/>
        <v>0.81034482758620685</v>
      </c>
    </row>
    <row r="1117" spans="1:65">
      <c r="A1117" t="s">
        <v>1246</v>
      </c>
      <c r="B1117" s="2">
        <v>45723</v>
      </c>
      <c r="C1117" t="s">
        <v>47</v>
      </c>
      <c r="D1117" t="s">
        <v>1131</v>
      </c>
      <c r="E1117">
        <v>3</v>
      </c>
      <c r="F1117" t="s">
        <v>78</v>
      </c>
      <c r="G1117" t="s">
        <v>62</v>
      </c>
      <c r="H1117" t="s">
        <v>91</v>
      </c>
      <c r="I1117" t="s">
        <v>74</v>
      </c>
      <c r="J1117" t="s">
        <v>53</v>
      </c>
      <c r="K1117" t="s">
        <v>75</v>
      </c>
      <c r="L1117" t="s">
        <v>55</v>
      </c>
      <c r="M1117" t="s">
        <v>56</v>
      </c>
      <c r="N1117" t="s">
        <v>94</v>
      </c>
      <c r="O1117" t="s">
        <v>82</v>
      </c>
      <c r="P1117">
        <v>48</v>
      </c>
      <c r="Q1117">
        <v>49</v>
      </c>
      <c r="R1117">
        <v>47</v>
      </c>
      <c r="S1117">
        <v>1</v>
      </c>
      <c r="T1117">
        <f t="shared" si="153"/>
        <v>46</v>
      </c>
      <c r="U1117">
        <v>46</v>
      </c>
      <c r="V1117">
        <f t="shared" si="154"/>
        <v>0</v>
      </c>
      <c r="W1117" s="3">
        <f t="shared" si="155"/>
        <v>2.1276595744680851E-2</v>
      </c>
      <c r="X1117">
        <v>25</v>
      </c>
      <c r="Y1117" s="4">
        <v>9.4</v>
      </c>
      <c r="Z1117" s="4">
        <v>1.3</v>
      </c>
      <c r="AA1117" s="5">
        <v>35547.75</v>
      </c>
      <c r="AB1117" s="5">
        <f t="shared" si="156"/>
        <v>1635196.5</v>
      </c>
      <c r="AC1117" s="5">
        <v>23671.63</v>
      </c>
      <c r="AD1117" s="5">
        <f t="shared" si="157"/>
        <v>1112566.6100000001</v>
      </c>
      <c r="AE1117" s="5">
        <v>79999.210000000006</v>
      </c>
      <c r="AF1117" s="5">
        <v>22535.19</v>
      </c>
      <c r="AG1117" s="5">
        <v>9854.9699999999993</v>
      </c>
      <c r="AH1117" s="5">
        <v>1885</v>
      </c>
      <c r="AI1117" s="5">
        <v>3200</v>
      </c>
      <c r="AJ1117">
        <v>0</v>
      </c>
      <c r="AK1117" s="5">
        <v>0</v>
      </c>
      <c r="AL1117" s="5">
        <v>0</v>
      </c>
      <c r="AM1117" s="5">
        <v>31055.97</v>
      </c>
      <c r="AN1117">
        <v>4</v>
      </c>
      <c r="AO1117">
        <v>4</v>
      </c>
      <c r="AP1117" t="str">
        <f t="shared" si="158"/>
        <v>Yes</v>
      </c>
      <c r="AQ1117">
        <v>1</v>
      </c>
      <c r="AR1117" s="5">
        <f t="shared" si="159"/>
        <v>1261096.95</v>
      </c>
      <c r="AS1117" s="5">
        <f t="shared" si="160"/>
        <v>374099.55</v>
      </c>
      <c r="AT1117" t="s">
        <v>59</v>
      </c>
      <c r="AU1117" t="s">
        <v>6164</v>
      </c>
      <c r="AV1117" t="s">
        <v>6165</v>
      </c>
      <c r="AW1117" t="s">
        <v>6166</v>
      </c>
      <c r="AX1117" t="s">
        <v>6177</v>
      </c>
      <c r="AY1117">
        <v>54</v>
      </c>
      <c r="AZ1117">
        <v>3</v>
      </c>
      <c r="BA1117">
        <v>0</v>
      </c>
      <c r="BB1117" t="s">
        <v>6168</v>
      </c>
      <c r="BC1117">
        <v>0</v>
      </c>
      <c r="BD1117">
        <v>0</v>
      </c>
      <c r="BE1117" t="s">
        <v>6169</v>
      </c>
      <c r="BF1117" t="s">
        <v>6170</v>
      </c>
      <c r="BG1117">
        <v>0</v>
      </c>
      <c r="BH1117" t="s">
        <v>6171</v>
      </c>
      <c r="BI1117">
        <v>33</v>
      </c>
      <c r="BJ1117" t="s">
        <v>6172</v>
      </c>
      <c r="BK1117">
        <v>0</v>
      </c>
      <c r="BL1117">
        <v>72</v>
      </c>
      <c r="BM1117" s="3">
        <f t="shared" si="161"/>
        <v>0.65277777777777779</v>
      </c>
    </row>
    <row r="1118" spans="1:65">
      <c r="A1118" t="s">
        <v>1247</v>
      </c>
      <c r="B1118" s="2">
        <v>45723</v>
      </c>
      <c r="C1118" t="s">
        <v>47</v>
      </c>
      <c r="D1118" t="s">
        <v>1131</v>
      </c>
      <c r="E1118">
        <v>3</v>
      </c>
      <c r="F1118" t="s">
        <v>61</v>
      </c>
      <c r="G1118" t="s">
        <v>50</v>
      </c>
      <c r="H1118" t="s">
        <v>127</v>
      </c>
      <c r="I1118" t="s">
        <v>64</v>
      </c>
      <c r="J1118" t="s">
        <v>65</v>
      </c>
      <c r="K1118" t="s">
        <v>75</v>
      </c>
      <c r="L1118" t="s">
        <v>55</v>
      </c>
      <c r="M1118" t="s">
        <v>56</v>
      </c>
      <c r="N1118" t="s">
        <v>57</v>
      </c>
      <c r="O1118" t="s">
        <v>70</v>
      </c>
      <c r="P1118">
        <v>42</v>
      </c>
      <c r="Q1118">
        <v>42</v>
      </c>
      <c r="R1118">
        <v>42</v>
      </c>
      <c r="S1118">
        <v>1</v>
      </c>
      <c r="T1118">
        <f t="shared" si="153"/>
        <v>41</v>
      </c>
      <c r="U1118">
        <v>41</v>
      </c>
      <c r="V1118">
        <f t="shared" si="154"/>
        <v>0</v>
      </c>
      <c r="W1118" s="3">
        <f t="shared" si="155"/>
        <v>2.3809523809523808E-2</v>
      </c>
      <c r="X1118">
        <v>18</v>
      </c>
      <c r="Y1118" s="4">
        <v>1.6</v>
      </c>
      <c r="Z1118" s="4">
        <v>0.5</v>
      </c>
      <c r="AA1118" s="5">
        <v>52467.72</v>
      </c>
      <c r="AB1118" s="5">
        <f t="shared" si="156"/>
        <v>2151176.52</v>
      </c>
      <c r="AC1118" s="5">
        <v>34904.379999999997</v>
      </c>
      <c r="AD1118" s="5">
        <f t="shared" si="157"/>
        <v>1465983.96</v>
      </c>
      <c r="AE1118" s="5">
        <v>90373.07</v>
      </c>
      <c r="AF1118" s="5">
        <v>25933.88</v>
      </c>
      <c r="AG1118" s="5">
        <v>8178.72</v>
      </c>
      <c r="AH1118" s="5">
        <v>725</v>
      </c>
      <c r="AI1118" s="5">
        <v>4600</v>
      </c>
      <c r="AJ1118">
        <v>0</v>
      </c>
      <c r="AK1118" s="5">
        <v>0</v>
      </c>
      <c r="AL1118" s="5">
        <v>0</v>
      </c>
      <c r="AM1118" s="5">
        <v>28246.080000000002</v>
      </c>
      <c r="AN1118">
        <v>4</v>
      </c>
      <c r="AO1118">
        <v>3</v>
      </c>
      <c r="AP1118" t="str">
        <f t="shared" si="158"/>
        <v>Yes</v>
      </c>
      <c r="AQ1118">
        <v>0</v>
      </c>
      <c r="AR1118" s="5">
        <f t="shared" si="159"/>
        <v>1624040.71</v>
      </c>
      <c r="AS1118" s="5">
        <f t="shared" si="160"/>
        <v>527135.81000000006</v>
      </c>
      <c r="AT1118" t="s">
        <v>59</v>
      </c>
      <c r="AU1118" t="s">
        <v>6164</v>
      </c>
      <c r="AV1118" t="s">
        <v>6165</v>
      </c>
      <c r="AW1118" t="s">
        <v>6166</v>
      </c>
      <c r="AX1118" t="s">
        <v>6207</v>
      </c>
      <c r="AY1118">
        <v>42</v>
      </c>
      <c r="AZ1118">
        <v>0</v>
      </c>
      <c r="BA1118">
        <v>0</v>
      </c>
      <c r="BB1118" t="s">
        <v>6168</v>
      </c>
      <c r="BC1118">
        <v>0</v>
      </c>
      <c r="BD1118">
        <v>0</v>
      </c>
      <c r="BE1118" t="s">
        <v>6169</v>
      </c>
      <c r="BF1118" t="s">
        <v>6170</v>
      </c>
      <c r="BG1118">
        <v>0</v>
      </c>
      <c r="BH1118" t="s">
        <v>6171</v>
      </c>
      <c r="BI1118">
        <v>12</v>
      </c>
      <c r="BJ1118" t="s">
        <v>6172</v>
      </c>
      <c r="BK1118">
        <v>0</v>
      </c>
      <c r="BL1118">
        <v>65</v>
      </c>
      <c r="BM1118" s="3">
        <f t="shared" si="161"/>
        <v>0.64615384615384619</v>
      </c>
    </row>
    <row r="1119" spans="1:65">
      <c r="A1119" t="s">
        <v>1248</v>
      </c>
      <c r="B1119" s="2">
        <v>45723</v>
      </c>
      <c r="C1119" t="s">
        <v>47</v>
      </c>
      <c r="D1119" t="s">
        <v>1131</v>
      </c>
      <c r="E1119">
        <v>3</v>
      </c>
      <c r="F1119" t="s">
        <v>72</v>
      </c>
      <c r="G1119" t="s">
        <v>79</v>
      </c>
      <c r="H1119" t="s">
        <v>102</v>
      </c>
      <c r="I1119" t="s">
        <v>64</v>
      </c>
      <c r="J1119" t="s">
        <v>53</v>
      </c>
      <c r="K1119" t="s">
        <v>54</v>
      </c>
      <c r="L1119" t="s">
        <v>55</v>
      </c>
      <c r="M1119" t="s">
        <v>56</v>
      </c>
      <c r="N1119" t="s">
        <v>109</v>
      </c>
      <c r="O1119" t="s">
        <v>58</v>
      </c>
      <c r="P1119">
        <v>64</v>
      </c>
      <c r="Q1119">
        <v>68</v>
      </c>
      <c r="R1119">
        <v>69</v>
      </c>
      <c r="S1119">
        <v>2</v>
      </c>
      <c r="T1119">
        <f t="shared" si="153"/>
        <v>67</v>
      </c>
      <c r="U1119">
        <v>62</v>
      </c>
      <c r="V1119">
        <f t="shared" si="154"/>
        <v>5</v>
      </c>
      <c r="W1119" s="3">
        <f t="shared" si="155"/>
        <v>2.8985507246376812E-2</v>
      </c>
      <c r="X1119">
        <v>5</v>
      </c>
      <c r="Y1119" s="4">
        <v>4.2</v>
      </c>
      <c r="Z1119" s="4">
        <v>0.9</v>
      </c>
      <c r="AA1119" s="5">
        <v>38552.080000000002</v>
      </c>
      <c r="AB1119" s="5">
        <f t="shared" si="156"/>
        <v>2390228.96</v>
      </c>
      <c r="AC1119" s="5">
        <v>23613.5</v>
      </c>
      <c r="AD1119" s="5">
        <f t="shared" si="157"/>
        <v>1629331.5</v>
      </c>
      <c r="AE1119" s="5">
        <v>114325.63</v>
      </c>
      <c r="AF1119" s="5">
        <v>29804.87</v>
      </c>
      <c r="AG1119" s="5">
        <v>7154.48</v>
      </c>
      <c r="AH1119" s="5">
        <v>1305</v>
      </c>
      <c r="AI1119" s="5">
        <v>6400</v>
      </c>
      <c r="AJ1119">
        <v>0</v>
      </c>
      <c r="AK1119" s="5">
        <v>0</v>
      </c>
      <c r="AL1119" s="5">
        <v>3196.23</v>
      </c>
      <c r="AM1119" s="5">
        <v>94594.05</v>
      </c>
      <c r="AN1119">
        <v>8</v>
      </c>
      <c r="AO1119">
        <v>7</v>
      </c>
      <c r="AP1119" t="str">
        <f t="shared" si="158"/>
        <v>Yes</v>
      </c>
      <c r="AQ1119">
        <v>1</v>
      </c>
      <c r="AR1119" s="5">
        <f t="shared" si="159"/>
        <v>1886111.76</v>
      </c>
      <c r="AS1119" s="5">
        <f t="shared" si="160"/>
        <v>504117.2</v>
      </c>
      <c r="AT1119" t="s">
        <v>59</v>
      </c>
      <c r="AU1119" t="s">
        <v>6164</v>
      </c>
      <c r="AV1119" t="s">
        <v>6165</v>
      </c>
      <c r="AW1119" t="s">
        <v>6166</v>
      </c>
      <c r="AX1119" t="s">
        <v>6184</v>
      </c>
      <c r="AY1119">
        <v>67</v>
      </c>
      <c r="AZ1119">
        <v>0</v>
      </c>
      <c r="BA1119">
        <v>28</v>
      </c>
      <c r="BB1119" t="s">
        <v>6180</v>
      </c>
      <c r="BC1119">
        <v>0</v>
      </c>
      <c r="BD1119">
        <v>0</v>
      </c>
      <c r="BE1119" t="s">
        <v>6169</v>
      </c>
      <c r="BF1119" t="s">
        <v>6170</v>
      </c>
      <c r="BG1119">
        <v>0</v>
      </c>
      <c r="BH1119" t="s">
        <v>6171</v>
      </c>
      <c r="BI1119">
        <v>40</v>
      </c>
      <c r="BJ1119" t="s">
        <v>6172</v>
      </c>
      <c r="BK1119">
        <v>0</v>
      </c>
      <c r="BL1119">
        <v>76</v>
      </c>
      <c r="BM1119" s="3">
        <f t="shared" si="161"/>
        <v>0.90789473684210531</v>
      </c>
    </row>
    <row r="1120" spans="1:65">
      <c r="A1120" t="s">
        <v>1249</v>
      </c>
      <c r="B1120" s="2">
        <v>45723</v>
      </c>
      <c r="C1120" t="s">
        <v>47</v>
      </c>
      <c r="D1120" t="s">
        <v>1131</v>
      </c>
      <c r="E1120">
        <v>3</v>
      </c>
      <c r="F1120" t="s">
        <v>72</v>
      </c>
      <c r="G1120" t="s">
        <v>50</v>
      </c>
      <c r="H1120" t="s">
        <v>73</v>
      </c>
      <c r="I1120" t="s">
        <v>52</v>
      </c>
      <c r="J1120" t="s">
        <v>53</v>
      </c>
      <c r="K1120" t="s">
        <v>66</v>
      </c>
      <c r="L1120" t="s">
        <v>92</v>
      </c>
      <c r="M1120" t="s">
        <v>56</v>
      </c>
      <c r="N1120" t="s">
        <v>57</v>
      </c>
      <c r="O1120" t="s">
        <v>70</v>
      </c>
      <c r="P1120">
        <v>56</v>
      </c>
      <c r="Q1120">
        <v>59</v>
      </c>
      <c r="R1120">
        <v>61</v>
      </c>
      <c r="S1120">
        <v>1</v>
      </c>
      <c r="T1120">
        <f t="shared" si="153"/>
        <v>60</v>
      </c>
      <c r="U1120">
        <v>55</v>
      </c>
      <c r="V1120">
        <f t="shared" si="154"/>
        <v>5</v>
      </c>
      <c r="W1120" s="3">
        <f t="shared" si="155"/>
        <v>1.6393442622950821E-2</v>
      </c>
      <c r="X1120">
        <v>17</v>
      </c>
      <c r="Y1120" s="4">
        <v>9.4</v>
      </c>
      <c r="Z1120" s="4">
        <v>1.6</v>
      </c>
      <c r="AA1120" s="5">
        <v>33547.53</v>
      </c>
      <c r="AB1120" s="5">
        <f t="shared" si="156"/>
        <v>1845114.15</v>
      </c>
      <c r="AC1120" s="5">
        <v>23762.6</v>
      </c>
      <c r="AD1120" s="5">
        <f t="shared" si="157"/>
        <v>1449518.6</v>
      </c>
      <c r="AE1120" s="5">
        <v>108068.93</v>
      </c>
      <c r="AF1120" s="5">
        <v>26793.16</v>
      </c>
      <c r="AG1120" s="5">
        <v>7967.74</v>
      </c>
      <c r="AH1120" s="5">
        <v>2320</v>
      </c>
      <c r="AI1120" s="5">
        <v>3200</v>
      </c>
      <c r="AJ1120">
        <v>0</v>
      </c>
      <c r="AK1120" s="5">
        <v>0</v>
      </c>
      <c r="AL1120" s="5">
        <v>3170.12</v>
      </c>
      <c r="AM1120" s="5">
        <v>36018.339999999997</v>
      </c>
      <c r="AN1120">
        <v>4</v>
      </c>
      <c r="AO1120">
        <v>3</v>
      </c>
      <c r="AP1120" t="str">
        <f t="shared" si="158"/>
        <v>Yes</v>
      </c>
      <c r="AQ1120">
        <v>1</v>
      </c>
      <c r="AR1120" s="5">
        <f t="shared" si="159"/>
        <v>1637056.89</v>
      </c>
      <c r="AS1120" s="5">
        <f t="shared" si="160"/>
        <v>208057.26</v>
      </c>
      <c r="AT1120" t="s">
        <v>59</v>
      </c>
      <c r="AU1120" t="s">
        <v>6164</v>
      </c>
      <c r="AV1120" t="s">
        <v>6165</v>
      </c>
      <c r="AW1120" t="s">
        <v>6166</v>
      </c>
      <c r="AX1120" t="s">
        <v>6177</v>
      </c>
      <c r="AY1120">
        <v>60</v>
      </c>
      <c r="AZ1120">
        <v>4</v>
      </c>
      <c r="BA1120">
        <v>31</v>
      </c>
      <c r="BB1120" t="s">
        <v>6185</v>
      </c>
      <c r="BC1120">
        <v>0</v>
      </c>
      <c r="BD1120">
        <v>0</v>
      </c>
      <c r="BE1120" t="s">
        <v>6169</v>
      </c>
      <c r="BF1120" t="s">
        <v>6170</v>
      </c>
      <c r="BG1120">
        <v>0</v>
      </c>
      <c r="BH1120" t="s">
        <v>6171</v>
      </c>
      <c r="BI1120">
        <v>38</v>
      </c>
      <c r="BJ1120" t="s">
        <v>6172</v>
      </c>
      <c r="BK1120">
        <v>0</v>
      </c>
      <c r="BL1120">
        <v>73</v>
      </c>
      <c r="BM1120" s="3">
        <f t="shared" si="161"/>
        <v>0.83561643835616439</v>
      </c>
    </row>
    <row r="1121" spans="1:65">
      <c r="A1121" t="s">
        <v>1250</v>
      </c>
      <c r="B1121" s="2">
        <v>45723</v>
      </c>
      <c r="C1121" t="s">
        <v>47</v>
      </c>
      <c r="D1121" t="s">
        <v>1131</v>
      </c>
      <c r="E1121">
        <v>3</v>
      </c>
      <c r="F1121" t="s">
        <v>61</v>
      </c>
      <c r="G1121" t="s">
        <v>62</v>
      </c>
      <c r="H1121" t="s">
        <v>96</v>
      </c>
      <c r="I1121" t="s">
        <v>52</v>
      </c>
      <c r="J1121" t="s">
        <v>65</v>
      </c>
      <c r="K1121" t="s">
        <v>75</v>
      </c>
      <c r="L1121" t="s">
        <v>92</v>
      </c>
      <c r="M1121" t="s">
        <v>56</v>
      </c>
      <c r="N1121" t="s">
        <v>109</v>
      </c>
      <c r="O1121" t="s">
        <v>70</v>
      </c>
      <c r="P1121">
        <v>49</v>
      </c>
      <c r="Q1121">
        <v>53</v>
      </c>
      <c r="R1121">
        <v>51</v>
      </c>
      <c r="S1121">
        <v>1</v>
      </c>
      <c r="T1121">
        <f t="shared" si="153"/>
        <v>50</v>
      </c>
      <c r="U1121">
        <v>48</v>
      </c>
      <c r="V1121">
        <f t="shared" si="154"/>
        <v>2</v>
      </c>
      <c r="W1121" s="3">
        <f t="shared" si="155"/>
        <v>1.9607843137254902E-2</v>
      </c>
      <c r="X1121">
        <v>34</v>
      </c>
      <c r="Y1121" s="4">
        <v>0</v>
      </c>
      <c r="Z1121" s="4">
        <v>1.5</v>
      </c>
      <c r="AA1121" s="5">
        <v>52145.34</v>
      </c>
      <c r="AB1121" s="5">
        <f t="shared" si="156"/>
        <v>2502976.3199999998</v>
      </c>
      <c r="AC1121" s="5">
        <v>35186.15</v>
      </c>
      <c r="AD1121" s="5">
        <f t="shared" si="157"/>
        <v>1794493.65</v>
      </c>
      <c r="AE1121" s="5">
        <v>117597.02</v>
      </c>
      <c r="AF1121" s="5">
        <v>32261.26</v>
      </c>
      <c r="AG1121" s="5">
        <v>10897.94</v>
      </c>
      <c r="AH1121" s="5">
        <v>2175</v>
      </c>
      <c r="AI1121" s="5">
        <v>4600</v>
      </c>
      <c r="AJ1121">
        <v>0</v>
      </c>
      <c r="AK1121" s="5">
        <v>0</v>
      </c>
      <c r="AL1121" s="5">
        <v>1965.21</v>
      </c>
      <c r="AM1121" s="5">
        <v>76292.679999999993</v>
      </c>
      <c r="AN1121">
        <v>8</v>
      </c>
      <c r="AO1121">
        <v>9</v>
      </c>
      <c r="AP1121" t="str">
        <f t="shared" si="158"/>
        <v>No</v>
      </c>
      <c r="AQ1121">
        <v>2</v>
      </c>
      <c r="AR1121" s="5">
        <f t="shared" si="159"/>
        <v>2040282.76</v>
      </c>
      <c r="AS1121" s="5">
        <f t="shared" si="160"/>
        <v>462693.56</v>
      </c>
      <c r="AT1121" t="s">
        <v>59</v>
      </c>
      <c r="AU1121" t="s">
        <v>6164</v>
      </c>
      <c r="AV1121" t="s">
        <v>6165</v>
      </c>
      <c r="AW1121" t="s">
        <v>6166</v>
      </c>
      <c r="AX1121" t="s">
        <v>6167</v>
      </c>
      <c r="AY1121">
        <v>51</v>
      </c>
      <c r="AZ1121">
        <v>0</v>
      </c>
      <c r="BA1121">
        <v>21</v>
      </c>
      <c r="BB1121" t="s">
        <v>6180</v>
      </c>
      <c r="BC1121">
        <v>1</v>
      </c>
      <c r="BD1121">
        <v>0</v>
      </c>
      <c r="BE1121" t="s">
        <v>6178</v>
      </c>
      <c r="BF1121" t="s">
        <v>6170</v>
      </c>
      <c r="BG1121">
        <v>0</v>
      </c>
      <c r="BH1121" t="s">
        <v>6171</v>
      </c>
      <c r="BI1121">
        <v>40</v>
      </c>
      <c r="BJ1121" t="s">
        <v>6172</v>
      </c>
      <c r="BK1121">
        <v>0</v>
      </c>
      <c r="BL1121">
        <v>61</v>
      </c>
      <c r="BM1121" s="3">
        <f t="shared" si="161"/>
        <v>0.83606557377049184</v>
      </c>
    </row>
    <row r="1122" spans="1:65">
      <c r="A1122" t="s">
        <v>1251</v>
      </c>
      <c r="B1122" s="2">
        <v>45723</v>
      </c>
      <c r="C1122" t="s">
        <v>47</v>
      </c>
      <c r="D1122" t="s">
        <v>1131</v>
      </c>
      <c r="E1122">
        <v>3</v>
      </c>
      <c r="F1122" t="s">
        <v>61</v>
      </c>
      <c r="G1122" t="s">
        <v>50</v>
      </c>
      <c r="H1122" t="s">
        <v>157</v>
      </c>
      <c r="I1122" t="s">
        <v>74</v>
      </c>
      <c r="J1122" t="s">
        <v>81</v>
      </c>
      <c r="K1122" t="s">
        <v>75</v>
      </c>
      <c r="L1122" t="s">
        <v>92</v>
      </c>
      <c r="M1122" t="s">
        <v>56</v>
      </c>
      <c r="N1122" t="s">
        <v>69</v>
      </c>
      <c r="O1122" t="s">
        <v>58</v>
      </c>
      <c r="P1122">
        <v>36</v>
      </c>
      <c r="Q1122">
        <v>37</v>
      </c>
      <c r="R1122">
        <v>36</v>
      </c>
      <c r="S1122">
        <v>1</v>
      </c>
      <c r="T1122">
        <f t="shared" si="153"/>
        <v>35</v>
      </c>
      <c r="U1122">
        <v>35</v>
      </c>
      <c r="V1122">
        <f t="shared" si="154"/>
        <v>0</v>
      </c>
      <c r="W1122" s="3">
        <f t="shared" si="155"/>
        <v>2.7777777777777776E-2</v>
      </c>
      <c r="X1122">
        <v>3</v>
      </c>
      <c r="Y1122" s="4">
        <v>2.4</v>
      </c>
      <c r="Z1122" s="4">
        <v>0.7</v>
      </c>
      <c r="AA1122" s="5">
        <v>77053.5</v>
      </c>
      <c r="AB1122" s="5">
        <f t="shared" si="156"/>
        <v>2696872.5</v>
      </c>
      <c r="AC1122" s="5">
        <v>53455.92</v>
      </c>
      <c r="AD1122" s="5">
        <f t="shared" si="157"/>
        <v>1924413.12</v>
      </c>
      <c r="AE1122" s="5">
        <v>107894.9</v>
      </c>
      <c r="AF1122" s="5">
        <v>29063.29</v>
      </c>
      <c r="AG1122" s="5">
        <v>6885.93</v>
      </c>
      <c r="AH1122" s="5">
        <v>1015</v>
      </c>
      <c r="AI1122" s="5">
        <v>6800</v>
      </c>
      <c r="AJ1122">
        <v>0</v>
      </c>
      <c r="AK1122" s="5">
        <v>0</v>
      </c>
      <c r="AL1122" s="5">
        <v>0</v>
      </c>
      <c r="AM1122" s="5">
        <v>24551.05</v>
      </c>
      <c r="AN1122">
        <v>4</v>
      </c>
      <c r="AO1122">
        <v>3</v>
      </c>
      <c r="AP1122" t="str">
        <f t="shared" si="158"/>
        <v>Yes</v>
      </c>
      <c r="AQ1122">
        <v>0</v>
      </c>
      <c r="AR1122" s="5">
        <f t="shared" si="159"/>
        <v>2100623.29</v>
      </c>
      <c r="AS1122" s="5">
        <f t="shared" si="160"/>
        <v>596249.21</v>
      </c>
      <c r="AT1122" t="s">
        <v>59</v>
      </c>
      <c r="AU1122" t="s">
        <v>6164</v>
      </c>
      <c r="AV1122" t="s">
        <v>6165</v>
      </c>
      <c r="AW1122" t="s">
        <v>6166</v>
      </c>
      <c r="AX1122" t="s">
        <v>6167</v>
      </c>
      <c r="AY1122">
        <v>37</v>
      </c>
      <c r="AZ1122">
        <v>0</v>
      </c>
      <c r="BA1122">
        <v>0</v>
      </c>
      <c r="BB1122" t="s">
        <v>6168</v>
      </c>
      <c r="BC1122">
        <v>0</v>
      </c>
      <c r="BD1122">
        <v>0</v>
      </c>
      <c r="BE1122" t="s">
        <v>6169</v>
      </c>
      <c r="BF1122" t="s">
        <v>6170</v>
      </c>
      <c r="BG1122">
        <v>0</v>
      </c>
      <c r="BH1122" t="s">
        <v>6171</v>
      </c>
      <c r="BI1122">
        <v>16</v>
      </c>
      <c r="BJ1122" t="s">
        <v>6172</v>
      </c>
      <c r="BK1122">
        <v>0</v>
      </c>
      <c r="BL1122">
        <v>50</v>
      </c>
      <c r="BM1122" s="3">
        <f t="shared" si="161"/>
        <v>0.72</v>
      </c>
    </row>
    <row r="1123" spans="1:65">
      <c r="A1123" t="s">
        <v>1252</v>
      </c>
      <c r="B1123" s="2">
        <v>45723</v>
      </c>
      <c r="C1123" t="s">
        <v>47</v>
      </c>
      <c r="D1123" t="s">
        <v>1131</v>
      </c>
      <c r="E1123">
        <v>3</v>
      </c>
      <c r="F1123" t="s">
        <v>49</v>
      </c>
      <c r="G1123" t="s">
        <v>50</v>
      </c>
      <c r="H1123" t="s">
        <v>108</v>
      </c>
      <c r="I1123" t="s">
        <v>52</v>
      </c>
      <c r="J1123" t="s">
        <v>65</v>
      </c>
      <c r="K1123" t="s">
        <v>75</v>
      </c>
      <c r="L1123" t="s">
        <v>55</v>
      </c>
      <c r="M1123" t="s">
        <v>56</v>
      </c>
      <c r="N1123" t="s">
        <v>57</v>
      </c>
      <c r="O1123" t="s">
        <v>70</v>
      </c>
      <c r="P1123">
        <v>46</v>
      </c>
      <c r="Q1123">
        <v>49</v>
      </c>
      <c r="R1123">
        <v>48</v>
      </c>
      <c r="S1123">
        <v>1</v>
      </c>
      <c r="T1123">
        <f t="shared" si="153"/>
        <v>47</v>
      </c>
      <c r="U1123">
        <v>44</v>
      </c>
      <c r="V1123">
        <f t="shared" si="154"/>
        <v>3</v>
      </c>
      <c r="W1123" s="3">
        <f t="shared" si="155"/>
        <v>2.0833333333333332E-2</v>
      </c>
      <c r="X1123">
        <v>35</v>
      </c>
      <c r="Y1123" s="4">
        <v>4.3</v>
      </c>
      <c r="Z1123" s="4">
        <v>1.7</v>
      </c>
      <c r="AA1123" s="5">
        <v>52430.19</v>
      </c>
      <c r="AB1123" s="5">
        <f t="shared" si="156"/>
        <v>2306928.36</v>
      </c>
      <c r="AC1123" s="5">
        <v>34882.5</v>
      </c>
      <c r="AD1123" s="5">
        <f t="shared" si="157"/>
        <v>1674360</v>
      </c>
      <c r="AE1123" s="5">
        <v>111489.7</v>
      </c>
      <c r="AF1123" s="5">
        <v>32200.34</v>
      </c>
      <c r="AG1123" s="5">
        <v>11117.43</v>
      </c>
      <c r="AH1123" s="5">
        <v>2465</v>
      </c>
      <c r="AI1123" s="5">
        <v>4600</v>
      </c>
      <c r="AJ1123">
        <v>0</v>
      </c>
      <c r="AK1123" s="5">
        <v>0</v>
      </c>
      <c r="AL1123" s="5">
        <v>2995.4</v>
      </c>
      <c r="AM1123" s="5">
        <v>32691.99</v>
      </c>
      <c r="AN1123">
        <v>4</v>
      </c>
      <c r="AO1123">
        <v>6</v>
      </c>
      <c r="AP1123" t="str">
        <f t="shared" si="158"/>
        <v>No</v>
      </c>
      <c r="AQ1123">
        <v>1</v>
      </c>
      <c r="AR1123" s="5">
        <f t="shared" si="159"/>
        <v>1871919.86</v>
      </c>
      <c r="AS1123" s="5">
        <f t="shared" si="160"/>
        <v>435008.5</v>
      </c>
      <c r="AT1123" t="s">
        <v>59</v>
      </c>
      <c r="AU1123" t="s">
        <v>6164</v>
      </c>
      <c r="AV1123" t="s">
        <v>6165</v>
      </c>
      <c r="AW1123" t="s">
        <v>6166</v>
      </c>
      <c r="AX1123" t="s">
        <v>6167</v>
      </c>
      <c r="AY1123">
        <v>46</v>
      </c>
      <c r="AZ1123">
        <v>0</v>
      </c>
      <c r="BA1123">
        <v>25</v>
      </c>
      <c r="BB1123" t="s">
        <v>6180</v>
      </c>
      <c r="BC1123">
        <v>0</v>
      </c>
      <c r="BD1123">
        <v>2</v>
      </c>
      <c r="BE1123" t="s">
        <v>6188</v>
      </c>
      <c r="BF1123" t="s">
        <v>6170</v>
      </c>
      <c r="BG1123">
        <v>0</v>
      </c>
      <c r="BH1123" t="s">
        <v>6171</v>
      </c>
      <c r="BI1123">
        <v>29</v>
      </c>
      <c r="BJ1123" t="s">
        <v>6172</v>
      </c>
      <c r="BK1123">
        <v>0</v>
      </c>
      <c r="BL1123">
        <v>59</v>
      </c>
      <c r="BM1123" s="3">
        <f t="shared" si="161"/>
        <v>0.81355932203389836</v>
      </c>
    </row>
    <row r="1124" spans="1:65">
      <c r="A1124" t="s">
        <v>1253</v>
      </c>
      <c r="B1124" s="2">
        <v>45723</v>
      </c>
      <c r="C1124" t="s">
        <v>47</v>
      </c>
      <c r="D1124" t="s">
        <v>1131</v>
      </c>
      <c r="E1124">
        <v>3</v>
      </c>
      <c r="F1124" t="s">
        <v>61</v>
      </c>
      <c r="G1124" t="s">
        <v>79</v>
      </c>
      <c r="H1124" t="s">
        <v>98</v>
      </c>
      <c r="I1124" t="s">
        <v>52</v>
      </c>
      <c r="J1124" t="s">
        <v>53</v>
      </c>
      <c r="K1124" t="s">
        <v>75</v>
      </c>
      <c r="L1124" t="s">
        <v>92</v>
      </c>
      <c r="M1124" t="s">
        <v>56</v>
      </c>
      <c r="N1124" t="s">
        <v>94</v>
      </c>
      <c r="O1124" t="s">
        <v>70</v>
      </c>
      <c r="P1124">
        <v>54</v>
      </c>
      <c r="Q1124">
        <v>56</v>
      </c>
      <c r="R1124">
        <v>54</v>
      </c>
      <c r="S1124">
        <v>1</v>
      </c>
      <c r="T1124">
        <f t="shared" si="153"/>
        <v>53</v>
      </c>
      <c r="U1124">
        <v>51</v>
      </c>
      <c r="V1124">
        <f t="shared" si="154"/>
        <v>2</v>
      </c>
      <c r="W1124" s="3">
        <f t="shared" si="155"/>
        <v>1.8518518518518517E-2</v>
      </c>
      <c r="X1124">
        <v>39</v>
      </c>
      <c r="Y1124" s="4">
        <v>6</v>
      </c>
      <c r="Z1124" s="4">
        <v>1.3</v>
      </c>
      <c r="AA1124" s="5">
        <v>35583.89</v>
      </c>
      <c r="AB1124" s="5">
        <f t="shared" si="156"/>
        <v>1814778.39</v>
      </c>
      <c r="AC1124" s="5">
        <v>23913.84</v>
      </c>
      <c r="AD1124" s="5">
        <f t="shared" si="157"/>
        <v>1291347.3600000001</v>
      </c>
      <c r="AE1124" s="5">
        <v>94847.12</v>
      </c>
      <c r="AF1124" s="5">
        <v>24593.29</v>
      </c>
      <c r="AG1124" s="5">
        <v>10599.21</v>
      </c>
      <c r="AH1124" s="5">
        <v>1885</v>
      </c>
      <c r="AI1124" s="5">
        <v>3200</v>
      </c>
      <c r="AJ1124">
        <v>0</v>
      </c>
      <c r="AK1124" s="5">
        <v>0</v>
      </c>
      <c r="AL1124" s="5">
        <v>1283.6400000000001</v>
      </c>
      <c r="AM1124" s="5">
        <v>37466.19</v>
      </c>
      <c r="AN1124">
        <v>4</v>
      </c>
      <c r="AO1124">
        <v>5</v>
      </c>
      <c r="AP1124" t="str">
        <f t="shared" si="158"/>
        <v>No</v>
      </c>
      <c r="AQ1124">
        <v>2</v>
      </c>
      <c r="AR1124" s="5">
        <f t="shared" si="159"/>
        <v>1465221.81</v>
      </c>
      <c r="AS1124" s="5">
        <f t="shared" si="160"/>
        <v>349556.58</v>
      </c>
      <c r="AT1124" t="s">
        <v>59</v>
      </c>
      <c r="AU1124" t="s">
        <v>6164</v>
      </c>
      <c r="AV1124" t="s">
        <v>6165</v>
      </c>
      <c r="AW1124" t="s">
        <v>6166</v>
      </c>
      <c r="AX1124" t="s">
        <v>6167</v>
      </c>
      <c r="AY1124">
        <v>56</v>
      </c>
      <c r="AZ1124">
        <v>0</v>
      </c>
      <c r="BA1124">
        <v>18</v>
      </c>
      <c r="BB1124" t="s">
        <v>6191</v>
      </c>
      <c r="BC1124">
        <v>1</v>
      </c>
      <c r="BD1124">
        <v>0</v>
      </c>
      <c r="BE1124" t="s">
        <v>6178</v>
      </c>
      <c r="BF1124" t="s">
        <v>6170</v>
      </c>
      <c r="BG1124">
        <v>1</v>
      </c>
      <c r="BH1124" t="s">
        <v>6186</v>
      </c>
      <c r="BI1124">
        <v>22</v>
      </c>
      <c r="BJ1124" t="s">
        <v>6172</v>
      </c>
      <c r="BK1124">
        <v>0</v>
      </c>
      <c r="BL1124">
        <v>70</v>
      </c>
      <c r="BM1124" s="3">
        <f t="shared" si="161"/>
        <v>0.77142857142857146</v>
      </c>
    </row>
    <row r="1125" spans="1:65">
      <c r="A1125" t="s">
        <v>1254</v>
      </c>
      <c r="B1125" s="2">
        <v>45723</v>
      </c>
      <c r="C1125" t="s">
        <v>47</v>
      </c>
      <c r="D1125" t="s">
        <v>1131</v>
      </c>
      <c r="E1125">
        <v>3</v>
      </c>
      <c r="F1125" t="s">
        <v>78</v>
      </c>
      <c r="G1125" t="s">
        <v>79</v>
      </c>
      <c r="H1125" t="s">
        <v>80</v>
      </c>
      <c r="I1125" t="s">
        <v>64</v>
      </c>
      <c r="J1125" t="s">
        <v>81</v>
      </c>
      <c r="K1125" t="s">
        <v>66</v>
      </c>
      <c r="L1125" t="s">
        <v>87</v>
      </c>
      <c r="M1125" t="s">
        <v>56</v>
      </c>
      <c r="N1125" t="s">
        <v>69</v>
      </c>
      <c r="O1125" t="s">
        <v>120</v>
      </c>
      <c r="P1125">
        <v>39</v>
      </c>
      <c r="Q1125">
        <v>41</v>
      </c>
      <c r="R1125">
        <v>39</v>
      </c>
      <c r="S1125">
        <v>1</v>
      </c>
      <c r="T1125">
        <f t="shared" si="153"/>
        <v>38</v>
      </c>
      <c r="U1125">
        <v>38</v>
      </c>
      <c r="V1125">
        <f t="shared" si="154"/>
        <v>0</v>
      </c>
      <c r="W1125" s="3">
        <f t="shared" si="155"/>
        <v>2.564102564102564E-2</v>
      </c>
      <c r="X1125">
        <v>22</v>
      </c>
      <c r="Y1125" s="4">
        <v>6.8</v>
      </c>
      <c r="Z1125" s="4">
        <v>1.6</v>
      </c>
      <c r="AA1125" s="5">
        <v>74018.45</v>
      </c>
      <c r="AB1125" s="5">
        <f t="shared" si="156"/>
        <v>2812701.1</v>
      </c>
      <c r="AC1125" s="5">
        <v>54623.75</v>
      </c>
      <c r="AD1125" s="5">
        <f t="shared" si="157"/>
        <v>2130326.25</v>
      </c>
      <c r="AE1125" s="5">
        <v>115234.64</v>
      </c>
      <c r="AF1125" s="5">
        <v>35607.79</v>
      </c>
      <c r="AG1125" s="5">
        <v>8998.76</v>
      </c>
      <c r="AH1125" s="5">
        <v>2320</v>
      </c>
      <c r="AI1125" s="5">
        <v>6800</v>
      </c>
      <c r="AJ1125">
        <v>0</v>
      </c>
      <c r="AK1125" s="5">
        <v>0</v>
      </c>
      <c r="AL1125" s="5">
        <v>0</v>
      </c>
      <c r="AM1125" s="5">
        <v>24173.03</v>
      </c>
      <c r="AN1125">
        <v>4</v>
      </c>
      <c r="AO1125">
        <v>4</v>
      </c>
      <c r="AP1125" t="str">
        <f t="shared" si="158"/>
        <v>Yes</v>
      </c>
      <c r="AQ1125">
        <v>1</v>
      </c>
      <c r="AR1125" s="5">
        <f t="shared" si="159"/>
        <v>2323460.4700000002</v>
      </c>
      <c r="AS1125" s="5">
        <f t="shared" si="160"/>
        <v>489240.63</v>
      </c>
      <c r="AT1125" t="s">
        <v>59</v>
      </c>
      <c r="AU1125" t="s">
        <v>6164</v>
      </c>
      <c r="AV1125" t="s">
        <v>6165</v>
      </c>
      <c r="AW1125" t="s">
        <v>6166</v>
      </c>
      <c r="AX1125" t="s">
        <v>6167</v>
      </c>
      <c r="AY1125">
        <v>43</v>
      </c>
      <c r="AZ1125">
        <v>1</v>
      </c>
      <c r="BA1125">
        <v>0</v>
      </c>
      <c r="BB1125" t="s">
        <v>6168</v>
      </c>
      <c r="BC1125">
        <v>0</v>
      </c>
      <c r="BD1125">
        <v>0</v>
      </c>
      <c r="BE1125" t="s">
        <v>6169</v>
      </c>
      <c r="BF1125" t="s">
        <v>6170</v>
      </c>
      <c r="BG1125">
        <v>1</v>
      </c>
      <c r="BH1125" t="s">
        <v>6186</v>
      </c>
      <c r="BI1125">
        <v>25</v>
      </c>
      <c r="BJ1125" t="s">
        <v>6172</v>
      </c>
      <c r="BK1125">
        <v>0</v>
      </c>
      <c r="BL1125">
        <v>52</v>
      </c>
      <c r="BM1125" s="3">
        <f t="shared" si="161"/>
        <v>0.75</v>
      </c>
    </row>
    <row r="1126" spans="1:65">
      <c r="A1126" t="s">
        <v>1255</v>
      </c>
      <c r="B1126" s="2">
        <v>45723</v>
      </c>
      <c r="C1126" t="s">
        <v>47</v>
      </c>
      <c r="D1126" t="s">
        <v>1131</v>
      </c>
      <c r="E1126">
        <v>3</v>
      </c>
      <c r="F1126" t="s">
        <v>72</v>
      </c>
      <c r="G1126" t="s">
        <v>79</v>
      </c>
      <c r="H1126" t="s">
        <v>213</v>
      </c>
      <c r="I1126" t="s">
        <v>74</v>
      </c>
      <c r="J1126" t="s">
        <v>53</v>
      </c>
      <c r="K1126" t="s">
        <v>75</v>
      </c>
      <c r="L1126" t="s">
        <v>55</v>
      </c>
      <c r="M1126" t="s">
        <v>68</v>
      </c>
      <c r="N1126" t="s">
        <v>94</v>
      </c>
      <c r="O1126" t="s">
        <v>82</v>
      </c>
      <c r="P1126">
        <v>54</v>
      </c>
      <c r="Q1126">
        <v>54</v>
      </c>
      <c r="R1126">
        <v>54</v>
      </c>
      <c r="S1126">
        <v>2</v>
      </c>
      <c r="T1126">
        <f t="shared" si="153"/>
        <v>52</v>
      </c>
      <c r="U1126">
        <v>52</v>
      </c>
      <c r="V1126">
        <f t="shared" si="154"/>
        <v>0</v>
      </c>
      <c r="W1126" s="3">
        <f t="shared" si="155"/>
        <v>3.7037037037037035E-2</v>
      </c>
      <c r="X1126">
        <v>23</v>
      </c>
      <c r="Y1126" s="4">
        <v>7</v>
      </c>
      <c r="Z1126" s="4">
        <v>1.7</v>
      </c>
      <c r="AA1126" s="5">
        <v>36127.199999999997</v>
      </c>
      <c r="AB1126" s="5">
        <f t="shared" si="156"/>
        <v>1878614.4</v>
      </c>
      <c r="AC1126" s="5">
        <v>22392.19</v>
      </c>
      <c r="AD1126" s="5">
        <f t="shared" si="157"/>
        <v>1209178.26</v>
      </c>
      <c r="AE1126" s="5">
        <v>91208.51</v>
      </c>
      <c r="AF1126" s="5">
        <v>24079.759999999998</v>
      </c>
      <c r="AG1126" s="5">
        <v>9086.85</v>
      </c>
      <c r="AH1126" s="5">
        <v>2465</v>
      </c>
      <c r="AI1126" s="5">
        <v>6400</v>
      </c>
      <c r="AJ1126">
        <v>1</v>
      </c>
      <c r="AK1126" s="5">
        <v>8260.6299999999992</v>
      </c>
      <c r="AL1126" s="5">
        <v>0</v>
      </c>
      <c r="AM1126" s="5">
        <v>35405.360000000001</v>
      </c>
      <c r="AN1126">
        <v>4</v>
      </c>
      <c r="AO1126">
        <v>5</v>
      </c>
      <c r="AP1126" t="str">
        <f t="shared" si="158"/>
        <v>No</v>
      </c>
      <c r="AQ1126">
        <v>4</v>
      </c>
      <c r="AR1126" s="5">
        <f t="shared" si="159"/>
        <v>1386084.37</v>
      </c>
      <c r="AS1126" s="5">
        <f t="shared" si="160"/>
        <v>492530.03</v>
      </c>
      <c r="AT1126" t="s">
        <v>59</v>
      </c>
      <c r="AU1126" t="s">
        <v>6189</v>
      </c>
      <c r="AV1126" t="s">
        <v>6190</v>
      </c>
      <c r="AW1126" t="s">
        <v>6183</v>
      </c>
      <c r="AX1126" t="s">
        <v>6184</v>
      </c>
      <c r="AY1126">
        <v>57</v>
      </c>
      <c r="AZ1126">
        <v>0</v>
      </c>
      <c r="BA1126">
        <v>0</v>
      </c>
      <c r="BB1126" t="s">
        <v>6168</v>
      </c>
      <c r="BC1126">
        <v>1</v>
      </c>
      <c r="BD1126">
        <v>0</v>
      </c>
      <c r="BE1126" t="s">
        <v>6178</v>
      </c>
      <c r="BF1126" t="s">
        <v>6170</v>
      </c>
      <c r="BG1126">
        <v>1</v>
      </c>
      <c r="BH1126" t="s">
        <v>6179</v>
      </c>
      <c r="BI1126">
        <v>36</v>
      </c>
      <c r="BJ1126" t="s">
        <v>6172</v>
      </c>
      <c r="BK1126">
        <v>0</v>
      </c>
      <c r="BL1126">
        <v>74</v>
      </c>
      <c r="BM1126" s="3">
        <f t="shared" si="161"/>
        <v>0.72972972972972971</v>
      </c>
    </row>
    <row r="1127" spans="1:65">
      <c r="A1127" t="s">
        <v>1256</v>
      </c>
      <c r="B1127" s="2">
        <v>45723</v>
      </c>
      <c r="C1127" t="s">
        <v>47</v>
      </c>
      <c r="D1127" t="s">
        <v>1131</v>
      </c>
      <c r="E1127">
        <v>3</v>
      </c>
      <c r="F1127" t="s">
        <v>61</v>
      </c>
      <c r="G1127" t="s">
        <v>79</v>
      </c>
      <c r="H1127" t="s">
        <v>123</v>
      </c>
      <c r="I1127" t="s">
        <v>74</v>
      </c>
      <c r="J1127" t="s">
        <v>65</v>
      </c>
      <c r="K1127" t="s">
        <v>75</v>
      </c>
      <c r="L1127" t="s">
        <v>67</v>
      </c>
      <c r="M1127" t="s">
        <v>56</v>
      </c>
      <c r="N1127" t="s">
        <v>76</v>
      </c>
      <c r="O1127" t="s">
        <v>120</v>
      </c>
      <c r="P1127">
        <v>48</v>
      </c>
      <c r="Q1127">
        <v>50</v>
      </c>
      <c r="R1127">
        <v>51</v>
      </c>
      <c r="S1127">
        <v>1</v>
      </c>
      <c r="T1127">
        <f t="shared" si="153"/>
        <v>50</v>
      </c>
      <c r="U1127">
        <v>48</v>
      </c>
      <c r="V1127">
        <f t="shared" si="154"/>
        <v>2</v>
      </c>
      <c r="W1127" s="3">
        <f t="shared" si="155"/>
        <v>1.9607843137254902E-2</v>
      </c>
      <c r="X1127">
        <v>24</v>
      </c>
      <c r="Y1127" s="4">
        <v>2.8</v>
      </c>
      <c r="Z1127" s="4">
        <v>1.4</v>
      </c>
      <c r="AA1127" s="5">
        <v>52440.800000000003</v>
      </c>
      <c r="AB1127" s="5">
        <f t="shared" si="156"/>
        <v>2517158.4</v>
      </c>
      <c r="AC1127" s="5">
        <v>33964.120000000003</v>
      </c>
      <c r="AD1127" s="5">
        <f t="shared" si="157"/>
        <v>1732170.12</v>
      </c>
      <c r="AE1127" s="5">
        <v>113449</v>
      </c>
      <c r="AF1127" s="5">
        <v>32354.33</v>
      </c>
      <c r="AG1127" s="5">
        <v>9477.82</v>
      </c>
      <c r="AH1127" s="5">
        <v>2030</v>
      </c>
      <c r="AI1127" s="5">
        <v>4600</v>
      </c>
      <c r="AJ1127">
        <v>0</v>
      </c>
      <c r="AK1127" s="5">
        <v>0</v>
      </c>
      <c r="AL1127" s="5">
        <v>1986.66</v>
      </c>
      <c r="AM1127" s="5">
        <v>30286.560000000001</v>
      </c>
      <c r="AN1127">
        <v>4</v>
      </c>
      <c r="AO1127">
        <v>3</v>
      </c>
      <c r="AP1127" t="str">
        <f t="shared" si="158"/>
        <v>Yes</v>
      </c>
      <c r="AQ1127">
        <v>0</v>
      </c>
      <c r="AR1127" s="5">
        <f t="shared" si="159"/>
        <v>1926354.49</v>
      </c>
      <c r="AS1127" s="5">
        <f t="shared" si="160"/>
        <v>590803.91</v>
      </c>
      <c r="AT1127" t="s">
        <v>59</v>
      </c>
      <c r="AU1127" t="s">
        <v>6164</v>
      </c>
      <c r="AV1127" t="s">
        <v>6165</v>
      </c>
      <c r="AW1127" t="s">
        <v>6166</v>
      </c>
      <c r="AX1127" t="s">
        <v>6184</v>
      </c>
      <c r="AY1127">
        <v>50</v>
      </c>
      <c r="AZ1127">
        <v>0</v>
      </c>
      <c r="BA1127">
        <v>15</v>
      </c>
      <c r="BB1127" t="s">
        <v>6180</v>
      </c>
      <c r="BC1127">
        <v>0</v>
      </c>
      <c r="BD1127">
        <v>0</v>
      </c>
      <c r="BE1127" t="s">
        <v>6169</v>
      </c>
      <c r="BF1127" t="s">
        <v>6170</v>
      </c>
      <c r="BG1127">
        <v>1</v>
      </c>
      <c r="BH1127" t="s">
        <v>6186</v>
      </c>
      <c r="BI1127">
        <v>37</v>
      </c>
      <c r="BJ1127" t="s">
        <v>6172</v>
      </c>
      <c r="BK1127">
        <v>0</v>
      </c>
      <c r="BL1127">
        <v>59</v>
      </c>
      <c r="BM1127" s="3">
        <f t="shared" si="161"/>
        <v>0.86440677966101698</v>
      </c>
    </row>
    <row r="1128" spans="1:65">
      <c r="A1128" t="s">
        <v>1257</v>
      </c>
      <c r="B1128" s="2">
        <v>45723</v>
      </c>
      <c r="C1128" t="s">
        <v>47</v>
      </c>
      <c r="D1128" t="s">
        <v>1131</v>
      </c>
      <c r="E1128">
        <v>3</v>
      </c>
      <c r="F1128" t="s">
        <v>78</v>
      </c>
      <c r="G1128" t="s">
        <v>79</v>
      </c>
      <c r="H1128" t="s">
        <v>113</v>
      </c>
      <c r="I1128" t="s">
        <v>64</v>
      </c>
      <c r="J1128" t="s">
        <v>65</v>
      </c>
      <c r="K1128" t="s">
        <v>75</v>
      </c>
      <c r="L1128" t="s">
        <v>87</v>
      </c>
      <c r="M1128" t="s">
        <v>68</v>
      </c>
      <c r="N1128" t="s">
        <v>109</v>
      </c>
      <c r="O1128" t="s">
        <v>58</v>
      </c>
      <c r="P1128">
        <v>47</v>
      </c>
      <c r="Q1128">
        <v>48</v>
      </c>
      <c r="R1128">
        <v>48</v>
      </c>
      <c r="S1128">
        <v>1</v>
      </c>
      <c r="T1128">
        <f t="shared" si="153"/>
        <v>47</v>
      </c>
      <c r="U1128">
        <v>46</v>
      </c>
      <c r="V1128">
        <f t="shared" si="154"/>
        <v>1</v>
      </c>
      <c r="W1128" s="3">
        <f t="shared" si="155"/>
        <v>2.0833333333333332E-2</v>
      </c>
      <c r="X1128">
        <v>48</v>
      </c>
      <c r="Y1128" s="4">
        <v>8.4</v>
      </c>
      <c r="Z1128" s="4">
        <v>2.2999999999999998</v>
      </c>
      <c r="AA1128" s="5">
        <v>52623.73</v>
      </c>
      <c r="AB1128" s="5">
        <f t="shared" si="156"/>
        <v>2420691.58</v>
      </c>
      <c r="AC1128" s="5">
        <v>34330.589999999997</v>
      </c>
      <c r="AD1128" s="5">
        <f t="shared" si="157"/>
        <v>1647868.32</v>
      </c>
      <c r="AE1128" s="5">
        <v>105208.06</v>
      </c>
      <c r="AF1128" s="5">
        <v>33521.379999999997</v>
      </c>
      <c r="AG1128" s="5">
        <v>11748.06</v>
      </c>
      <c r="AH1128" s="5">
        <v>3335</v>
      </c>
      <c r="AI1128" s="5">
        <v>4600</v>
      </c>
      <c r="AJ1128">
        <v>1</v>
      </c>
      <c r="AK1128" s="5">
        <v>13430.29</v>
      </c>
      <c r="AL1128" s="5">
        <v>980.12</v>
      </c>
      <c r="AM1128" s="5">
        <v>70706.95</v>
      </c>
      <c r="AN1128">
        <v>8</v>
      </c>
      <c r="AO1128">
        <v>7</v>
      </c>
      <c r="AP1128" t="str">
        <f t="shared" si="158"/>
        <v>Yes</v>
      </c>
      <c r="AQ1128">
        <v>1</v>
      </c>
      <c r="AR1128" s="5">
        <f t="shared" si="159"/>
        <v>1891398.18</v>
      </c>
      <c r="AS1128" s="5">
        <f t="shared" si="160"/>
        <v>529293.4</v>
      </c>
      <c r="AT1128" t="s">
        <v>59</v>
      </c>
      <c r="AU1128" t="s">
        <v>6194</v>
      </c>
      <c r="AV1128" t="s">
        <v>6195</v>
      </c>
      <c r="AW1128" t="s">
        <v>6183</v>
      </c>
      <c r="AX1128" t="s">
        <v>6177</v>
      </c>
      <c r="AY1128">
        <v>49</v>
      </c>
      <c r="AZ1128">
        <v>0</v>
      </c>
      <c r="BA1128">
        <v>12</v>
      </c>
      <c r="BB1128" t="s">
        <v>6191</v>
      </c>
      <c r="BC1128">
        <v>0</v>
      </c>
      <c r="BD1128">
        <v>0</v>
      </c>
      <c r="BE1128" t="s">
        <v>6169</v>
      </c>
      <c r="BF1128" t="s">
        <v>6170</v>
      </c>
      <c r="BG1128">
        <v>2</v>
      </c>
      <c r="BH1128" t="s">
        <v>6206</v>
      </c>
      <c r="BI1128">
        <v>71</v>
      </c>
      <c r="BJ1128" t="s">
        <v>6187</v>
      </c>
      <c r="BK1128">
        <v>0</v>
      </c>
      <c r="BL1128">
        <v>58</v>
      </c>
      <c r="BM1128" s="3">
        <f t="shared" si="161"/>
        <v>0.82758620689655171</v>
      </c>
    </row>
    <row r="1129" spans="1:65">
      <c r="A1129" t="s">
        <v>1258</v>
      </c>
      <c r="B1129" s="2">
        <v>45723</v>
      </c>
      <c r="C1129" t="s">
        <v>47</v>
      </c>
      <c r="D1129" t="s">
        <v>1131</v>
      </c>
      <c r="E1129">
        <v>3</v>
      </c>
      <c r="F1129" t="s">
        <v>72</v>
      </c>
      <c r="G1129" t="s">
        <v>50</v>
      </c>
      <c r="H1129" t="s">
        <v>119</v>
      </c>
      <c r="I1129" t="s">
        <v>74</v>
      </c>
      <c r="J1129" t="s">
        <v>65</v>
      </c>
      <c r="K1129" t="s">
        <v>54</v>
      </c>
      <c r="L1129" t="s">
        <v>55</v>
      </c>
      <c r="M1129" t="s">
        <v>68</v>
      </c>
      <c r="N1129" t="s">
        <v>69</v>
      </c>
      <c r="O1129" t="s">
        <v>82</v>
      </c>
      <c r="P1129">
        <v>48</v>
      </c>
      <c r="Q1129">
        <v>50</v>
      </c>
      <c r="R1129">
        <v>52</v>
      </c>
      <c r="S1129">
        <v>1</v>
      </c>
      <c r="T1129">
        <f t="shared" si="153"/>
        <v>51</v>
      </c>
      <c r="U1129">
        <v>46</v>
      </c>
      <c r="V1129">
        <f t="shared" si="154"/>
        <v>5</v>
      </c>
      <c r="W1129" s="3">
        <f t="shared" si="155"/>
        <v>1.9230769230769232E-2</v>
      </c>
      <c r="X1129">
        <v>23</v>
      </c>
      <c r="Y1129" s="4">
        <v>5.4</v>
      </c>
      <c r="Z1129" s="4">
        <v>1.3</v>
      </c>
      <c r="AA1129" s="5">
        <v>56466.55</v>
      </c>
      <c r="AB1129" s="5">
        <f t="shared" si="156"/>
        <v>2597461.2999999998</v>
      </c>
      <c r="AC1129" s="5">
        <v>33371.089999999997</v>
      </c>
      <c r="AD1129" s="5">
        <f t="shared" si="157"/>
        <v>1735296.68</v>
      </c>
      <c r="AE1129" s="5">
        <v>115435.71</v>
      </c>
      <c r="AF1129" s="5">
        <v>33023.15</v>
      </c>
      <c r="AG1129" s="5">
        <v>9544.4</v>
      </c>
      <c r="AH1129" s="5">
        <v>1885</v>
      </c>
      <c r="AI1129" s="5">
        <v>4600</v>
      </c>
      <c r="AJ1129">
        <v>1</v>
      </c>
      <c r="AK1129" s="5">
        <v>13726.67</v>
      </c>
      <c r="AL1129" s="5">
        <v>5053.83</v>
      </c>
      <c r="AM1129" s="5">
        <v>32227.77</v>
      </c>
      <c r="AN1129">
        <v>4</v>
      </c>
      <c r="AO1129">
        <v>4</v>
      </c>
      <c r="AP1129" t="str">
        <f t="shared" si="158"/>
        <v>Yes</v>
      </c>
      <c r="AQ1129">
        <v>2</v>
      </c>
      <c r="AR1129" s="5">
        <f t="shared" si="159"/>
        <v>1950793.21</v>
      </c>
      <c r="AS1129" s="5">
        <f t="shared" si="160"/>
        <v>646668.09</v>
      </c>
      <c r="AT1129" t="s">
        <v>59</v>
      </c>
      <c r="AU1129" t="s">
        <v>6194</v>
      </c>
      <c r="AV1129" t="s">
        <v>6195</v>
      </c>
      <c r="AW1129" t="s">
        <v>6183</v>
      </c>
      <c r="AX1129" t="s">
        <v>6184</v>
      </c>
      <c r="AY1129">
        <v>50</v>
      </c>
      <c r="AZ1129">
        <v>0</v>
      </c>
      <c r="BA1129">
        <v>31</v>
      </c>
      <c r="BB1129" t="s">
        <v>6180</v>
      </c>
      <c r="BC1129">
        <v>0</v>
      </c>
      <c r="BD1129">
        <v>0</v>
      </c>
      <c r="BE1129" t="s">
        <v>6169</v>
      </c>
      <c r="BF1129" t="s">
        <v>6170</v>
      </c>
      <c r="BG1129">
        <v>0</v>
      </c>
      <c r="BH1129" t="s">
        <v>6171</v>
      </c>
      <c r="BI1129">
        <v>49</v>
      </c>
      <c r="BJ1129" t="s">
        <v>6172</v>
      </c>
      <c r="BK1129">
        <v>0</v>
      </c>
      <c r="BL1129">
        <v>63</v>
      </c>
      <c r="BM1129" s="3">
        <f t="shared" si="161"/>
        <v>0.82539682539682535</v>
      </c>
    </row>
    <row r="1130" spans="1:65">
      <c r="A1130" t="s">
        <v>1259</v>
      </c>
      <c r="B1130" s="2">
        <v>45724</v>
      </c>
      <c r="C1130" t="s">
        <v>47</v>
      </c>
      <c r="D1130" t="s">
        <v>1131</v>
      </c>
      <c r="E1130">
        <v>3</v>
      </c>
      <c r="F1130" t="s">
        <v>78</v>
      </c>
      <c r="G1130" t="s">
        <v>62</v>
      </c>
      <c r="H1130" t="s">
        <v>190</v>
      </c>
      <c r="I1130" t="s">
        <v>52</v>
      </c>
      <c r="J1130" t="s">
        <v>65</v>
      </c>
      <c r="K1130" t="s">
        <v>75</v>
      </c>
      <c r="L1130" t="s">
        <v>55</v>
      </c>
      <c r="M1130" t="s">
        <v>56</v>
      </c>
      <c r="N1130" t="s">
        <v>76</v>
      </c>
      <c r="O1130" t="s">
        <v>82</v>
      </c>
      <c r="P1130">
        <v>51</v>
      </c>
      <c r="Q1130">
        <v>52</v>
      </c>
      <c r="R1130">
        <v>49</v>
      </c>
      <c r="S1130">
        <v>1</v>
      </c>
      <c r="T1130">
        <f t="shared" si="153"/>
        <v>48</v>
      </c>
      <c r="U1130">
        <v>48</v>
      </c>
      <c r="V1130">
        <f t="shared" si="154"/>
        <v>0</v>
      </c>
      <c r="W1130" s="3">
        <f t="shared" si="155"/>
        <v>2.0408163265306121E-2</v>
      </c>
      <c r="X1130">
        <v>35</v>
      </c>
      <c r="Y1130" s="4">
        <v>2.4</v>
      </c>
      <c r="Z1130" s="4">
        <v>0.9</v>
      </c>
      <c r="AA1130" s="5">
        <v>52043.24</v>
      </c>
      <c r="AB1130" s="5">
        <f t="shared" si="156"/>
        <v>2498075.52</v>
      </c>
      <c r="AC1130" s="5">
        <v>35043.68</v>
      </c>
      <c r="AD1130" s="5">
        <f t="shared" si="157"/>
        <v>1717140.32</v>
      </c>
      <c r="AE1130" s="5">
        <v>112321.52</v>
      </c>
      <c r="AF1130" s="5">
        <v>32992.06</v>
      </c>
      <c r="AG1130" s="5">
        <v>9746.3700000000008</v>
      </c>
      <c r="AH1130" s="5">
        <v>1305</v>
      </c>
      <c r="AI1130" s="5">
        <v>4600</v>
      </c>
      <c r="AJ1130">
        <v>0</v>
      </c>
      <c r="AK1130" s="5">
        <v>0</v>
      </c>
      <c r="AL1130" s="5">
        <v>0</v>
      </c>
      <c r="AM1130" s="5">
        <v>33620.620000000003</v>
      </c>
      <c r="AN1130">
        <v>4</v>
      </c>
      <c r="AO1130">
        <v>3</v>
      </c>
      <c r="AP1130" t="str">
        <f t="shared" si="158"/>
        <v>Yes</v>
      </c>
      <c r="AQ1130">
        <v>1</v>
      </c>
      <c r="AR1130" s="5">
        <f t="shared" si="159"/>
        <v>1911725.89</v>
      </c>
      <c r="AS1130" s="5">
        <f t="shared" si="160"/>
        <v>586349.63</v>
      </c>
      <c r="AT1130" t="s">
        <v>59</v>
      </c>
      <c r="AU1130" t="s">
        <v>6164</v>
      </c>
      <c r="AV1130" t="s">
        <v>6165</v>
      </c>
      <c r="AW1130" t="s">
        <v>6166</v>
      </c>
      <c r="AX1130" t="s">
        <v>6167</v>
      </c>
      <c r="AY1130">
        <v>54</v>
      </c>
      <c r="AZ1130">
        <v>0</v>
      </c>
      <c r="BA1130">
        <v>0</v>
      </c>
      <c r="BB1130" t="s">
        <v>6168</v>
      </c>
      <c r="BC1130">
        <v>0</v>
      </c>
      <c r="BD1130">
        <v>0</v>
      </c>
      <c r="BE1130" t="s">
        <v>6169</v>
      </c>
      <c r="BF1130" t="s">
        <v>6170</v>
      </c>
      <c r="BG1130">
        <v>1</v>
      </c>
      <c r="BH1130" t="s">
        <v>6186</v>
      </c>
      <c r="BI1130">
        <v>46</v>
      </c>
      <c r="BJ1130" t="s">
        <v>6172</v>
      </c>
      <c r="BK1130">
        <v>0</v>
      </c>
      <c r="BL1130">
        <v>62</v>
      </c>
      <c r="BM1130" s="3">
        <f t="shared" si="161"/>
        <v>0.79032258064516125</v>
      </c>
    </row>
    <row r="1131" spans="1:65">
      <c r="A1131" t="s">
        <v>1260</v>
      </c>
      <c r="B1131" s="2">
        <v>45724</v>
      </c>
      <c r="C1131" t="s">
        <v>47</v>
      </c>
      <c r="D1131" t="s">
        <v>1131</v>
      </c>
      <c r="E1131">
        <v>3</v>
      </c>
      <c r="F1131" t="s">
        <v>49</v>
      </c>
      <c r="G1131" t="s">
        <v>50</v>
      </c>
      <c r="H1131" t="s">
        <v>245</v>
      </c>
      <c r="I1131" t="s">
        <v>74</v>
      </c>
      <c r="J1131" t="s">
        <v>81</v>
      </c>
      <c r="K1131" t="s">
        <v>75</v>
      </c>
      <c r="L1131" t="s">
        <v>55</v>
      </c>
      <c r="M1131" t="s">
        <v>56</v>
      </c>
      <c r="N1131" t="s">
        <v>69</v>
      </c>
      <c r="O1131" t="s">
        <v>70</v>
      </c>
      <c r="P1131">
        <v>35</v>
      </c>
      <c r="Q1131">
        <v>38</v>
      </c>
      <c r="R1131">
        <v>37</v>
      </c>
      <c r="S1131">
        <v>1</v>
      </c>
      <c r="T1131">
        <f t="shared" si="153"/>
        <v>36</v>
      </c>
      <c r="U1131">
        <v>35</v>
      </c>
      <c r="V1131">
        <f t="shared" si="154"/>
        <v>1</v>
      </c>
      <c r="W1131" s="3">
        <f t="shared" si="155"/>
        <v>2.7027027027027029E-2</v>
      </c>
      <c r="X1131">
        <v>34</v>
      </c>
      <c r="Y1131" s="4">
        <v>5.6</v>
      </c>
      <c r="Z1131" s="4">
        <v>2.4</v>
      </c>
      <c r="AA1131" s="5">
        <v>77156.990000000005</v>
      </c>
      <c r="AB1131" s="5">
        <f t="shared" si="156"/>
        <v>2700494.65</v>
      </c>
      <c r="AC1131" s="5">
        <v>53222.05</v>
      </c>
      <c r="AD1131" s="5">
        <f t="shared" si="157"/>
        <v>1969215.85</v>
      </c>
      <c r="AE1131" s="5">
        <v>112956.5</v>
      </c>
      <c r="AF1131" s="5">
        <v>33968.76</v>
      </c>
      <c r="AG1131" s="5">
        <v>10788.53</v>
      </c>
      <c r="AH1131" s="5">
        <v>3480</v>
      </c>
      <c r="AI1131" s="5">
        <v>6800</v>
      </c>
      <c r="AJ1131">
        <v>0</v>
      </c>
      <c r="AK1131" s="5">
        <v>0</v>
      </c>
      <c r="AL1131" s="5">
        <v>1512.83</v>
      </c>
      <c r="AM1131" s="5">
        <v>21727.82</v>
      </c>
      <c r="AN1131">
        <v>4</v>
      </c>
      <c r="AO1131">
        <v>4</v>
      </c>
      <c r="AP1131" t="str">
        <f t="shared" si="158"/>
        <v>Yes</v>
      </c>
      <c r="AQ1131">
        <v>1</v>
      </c>
      <c r="AR1131" s="5">
        <f t="shared" si="159"/>
        <v>2160450.29</v>
      </c>
      <c r="AS1131" s="5">
        <f t="shared" si="160"/>
        <v>540044.36</v>
      </c>
      <c r="AT1131" t="s">
        <v>59</v>
      </c>
      <c r="AU1131" t="s">
        <v>6164</v>
      </c>
      <c r="AV1131" t="s">
        <v>6165</v>
      </c>
      <c r="AW1131" t="s">
        <v>6166</v>
      </c>
      <c r="AX1131" t="s">
        <v>6167</v>
      </c>
      <c r="AY1131">
        <v>41</v>
      </c>
      <c r="AZ1131">
        <v>3</v>
      </c>
      <c r="BA1131">
        <v>11</v>
      </c>
      <c r="BB1131" t="s">
        <v>6185</v>
      </c>
      <c r="BC1131">
        <v>0</v>
      </c>
      <c r="BD1131">
        <v>0</v>
      </c>
      <c r="BE1131" t="s">
        <v>6169</v>
      </c>
      <c r="BF1131" t="s">
        <v>6170</v>
      </c>
      <c r="BG1131">
        <v>1</v>
      </c>
      <c r="BH1131" t="s">
        <v>6186</v>
      </c>
      <c r="BI1131">
        <v>28</v>
      </c>
      <c r="BJ1131" t="s">
        <v>6172</v>
      </c>
      <c r="BK1131">
        <v>0</v>
      </c>
      <c r="BL1131">
        <v>52</v>
      </c>
      <c r="BM1131" s="3">
        <f t="shared" si="161"/>
        <v>0.71153846153846156</v>
      </c>
    </row>
    <row r="1132" spans="1:65">
      <c r="A1132" t="s">
        <v>1261</v>
      </c>
      <c r="B1132" s="2">
        <v>45724</v>
      </c>
      <c r="C1132" t="s">
        <v>47</v>
      </c>
      <c r="D1132" t="s">
        <v>1131</v>
      </c>
      <c r="E1132">
        <v>3</v>
      </c>
      <c r="F1132" t="s">
        <v>72</v>
      </c>
      <c r="G1132" t="s">
        <v>62</v>
      </c>
      <c r="H1132" t="s">
        <v>150</v>
      </c>
      <c r="I1132" t="s">
        <v>52</v>
      </c>
      <c r="J1132" t="s">
        <v>53</v>
      </c>
      <c r="K1132" t="s">
        <v>66</v>
      </c>
      <c r="L1132" t="s">
        <v>55</v>
      </c>
      <c r="M1132" t="s">
        <v>56</v>
      </c>
      <c r="N1132" t="s">
        <v>109</v>
      </c>
      <c r="O1132" t="s">
        <v>70</v>
      </c>
      <c r="P1132">
        <v>57</v>
      </c>
      <c r="Q1132">
        <v>57</v>
      </c>
      <c r="R1132">
        <v>56</v>
      </c>
      <c r="S1132">
        <v>1</v>
      </c>
      <c r="T1132">
        <f t="shared" si="153"/>
        <v>55</v>
      </c>
      <c r="U1132">
        <v>55</v>
      </c>
      <c r="V1132">
        <f t="shared" si="154"/>
        <v>0</v>
      </c>
      <c r="W1132" s="3">
        <f t="shared" si="155"/>
        <v>1.7857142857142856E-2</v>
      </c>
      <c r="X1132">
        <v>21</v>
      </c>
      <c r="Y1132" s="4">
        <v>6.3</v>
      </c>
      <c r="Z1132" s="4">
        <v>1</v>
      </c>
      <c r="AA1132" s="5">
        <v>34248.1</v>
      </c>
      <c r="AB1132" s="5">
        <f t="shared" si="156"/>
        <v>1883645.5</v>
      </c>
      <c r="AC1132" s="5">
        <v>23668.42</v>
      </c>
      <c r="AD1132" s="5">
        <f t="shared" si="157"/>
        <v>1325431.52</v>
      </c>
      <c r="AE1132" s="5">
        <v>101261.65</v>
      </c>
      <c r="AF1132" s="5">
        <v>24794.5</v>
      </c>
      <c r="AG1132" s="5">
        <v>8755</v>
      </c>
      <c r="AH1132" s="5">
        <v>1450</v>
      </c>
      <c r="AI1132" s="5">
        <v>3200</v>
      </c>
      <c r="AJ1132">
        <v>0</v>
      </c>
      <c r="AK1132" s="5">
        <v>0</v>
      </c>
      <c r="AL1132" s="5">
        <v>0</v>
      </c>
      <c r="AM1132" s="5">
        <v>81729.94</v>
      </c>
      <c r="AN1132">
        <v>8</v>
      </c>
      <c r="AO1132">
        <v>7</v>
      </c>
      <c r="AP1132" t="str">
        <f t="shared" si="158"/>
        <v>Yes</v>
      </c>
      <c r="AQ1132">
        <v>1</v>
      </c>
      <c r="AR1132" s="5">
        <f t="shared" si="159"/>
        <v>1546622.61</v>
      </c>
      <c r="AS1132" s="5">
        <f t="shared" si="160"/>
        <v>337022.89</v>
      </c>
      <c r="AT1132" t="s">
        <v>59</v>
      </c>
      <c r="AU1132" t="s">
        <v>6164</v>
      </c>
      <c r="AV1132" t="s">
        <v>6165</v>
      </c>
      <c r="AW1132" t="s">
        <v>6166</v>
      </c>
      <c r="AX1132" t="s">
        <v>6167</v>
      </c>
      <c r="AY1132">
        <v>58</v>
      </c>
      <c r="AZ1132">
        <v>0</v>
      </c>
      <c r="BA1132">
        <v>0</v>
      </c>
      <c r="BB1132" t="s">
        <v>6168</v>
      </c>
      <c r="BC1132">
        <v>0</v>
      </c>
      <c r="BD1132">
        <v>0</v>
      </c>
      <c r="BE1132" t="s">
        <v>6169</v>
      </c>
      <c r="BF1132" t="s">
        <v>6170</v>
      </c>
      <c r="BG1132">
        <v>0</v>
      </c>
      <c r="BH1132" t="s">
        <v>6171</v>
      </c>
      <c r="BI1132">
        <v>41</v>
      </c>
      <c r="BJ1132" t="s">
        <v>6172</v>
      </c>
      <c r="BK1132">
        <v>0</v>
      </c>
      <c r="BL1132">
        <v>71</v>
      </c>
      <c r="BM1132" s="3">
        <f t="shared" si="161"/>
        <v>0.78873239436619713</v>
      </c>
    </row>
    <row r="1133" spans="1:65">
      <c r="A1133" t="s">
        <v>1262</v>
      </c>
      <c r="B1133" s="2">
        <v>45724</v>
      </c>
      <c r="C1133" t="s">
        <v>47</v>
      </c>
      <c r="D1133" t="s">
        <v>1131</v>
      </c>
      <c r="E1133">
        <v>3</v>
      </c>
      <c r="F1133" t="s">
        <v>49</v>
      </c>
      <c r="G1133" t="s">
        <v>79</v>
      </c>
      <c r="H1133" t="s">
        <v>262</v>
      </c>
      <c r="I1133" t="s">
        <v>64</v>
      </c>
      <c r="J1133" t="s">
        <v>53</v>
      </c>
      <c r="K1133" t="s">
        <v>75</v>
      </c>
      <c r="L1133" t="s">
        <v>67</v>
      </c>
      <c r="M1133" t="s">
        <v>56</v>
      </c>
      <c r="N1133" t="s">
        <v>94</v>
      </c>
      <c r="O1133" t="s">
        <v>58</v>
      </c>
      <c r="P1133">
        <v>52</v>
      </c>
      <c r="Q1133">
        <v>54</v>
      </c>
      <c r="R1133">
        <v>52</v>
      </c>
      <c r="S1133">
        <v>1</v>
      </c>
      <c r="T1133">
        <f t="shared" si="153"/>
        <v>51</v>
      </c>
      <c r="U1133">
        <v>51</v>
      </c>
      <c r="V1133">
        <f t="shared" si="154"/>
        <v>0</v>
      </c>
      <c r="W1133" s="3">
        <f t="shared" si="155"/>
        <v>1.9230769230769232E-2</v>
      </c>
      <c r="X1133">
        <v>19</v>
      </c>
      <c r="Y1133" s="4">
        <v>0</v>
      </c>
      <c r="Z1133" s="4">
        <v>1</v>
      </c>
      <c r="AA1133" s="5">
        <v>36342.43</v>
      </c>
      <c r="AB1133" s="5">
        <f t="shared" si="156"/>
        <v>1853463.93</v>
      </c>
      <c r="AC1133" s="5">
        <v>22942.26</v>
      </c>
      <c r="AD1133" s="5">
        <f t="shared" si="157"/>
        <v>1192997.52</v>
      </c>
      <c r="AE1133" s="5">
        <v>86503.29</v>
      </c>
      <c r="AF1133" s="5">
        <v>23471.67</v>
      </c>
      <c r="AG1133" s="5">
        <v>8791.75</v>
      </c>
      <c r="AH1133" s="5">
        <v>1450</v>
      </c>
      <c r="AI1133" s="5">
        <v>3200</v>
      </c>
      <c r="AJ1133">
        <v>0</v>
      </c>
      <c r="AK1133" s="5">
        <v>0</v>
      </c>
      <c r="AL1133" s="5">
        <v>0</v>
      </c>
      <c r="AM1133" s="5">
        <v>33981.019999999997</v>
      </c>
      <c r="AN1133">
        <v>4</v>
      </c>
      <c r="AO1133">
        <v>3</v>
      </c>
      <c r="AP1133" t="str">
        <f t="shared" si="158"/>
        <v>Yes</v>
      </c>
      <c r="AQ1133">
        <v>1</v>
      </c>
      <c r="AR1133" s="5">
        <f t="shared" si="159"/>
        <v>1350395.25</v>
      </c>
      <c r="AS1133" s="5">
        <f t="shared" si="160"/>
        <v>503068.68</v>
      </c>
      <c r="AT1133" t="s">
        <v>59</v>
      </c>
      <c r="AU1133" t="s">
        <v>6164</v>
      </c>
      <c r="AV1133" t="s">
        <v>6165</v>
      </c>
      <c r="AW1133" t="s">
        <v>6166</v>
      </c>
      <c r="AX1133" t="s">
        <v>6167</v>
      </c>
      <c r="AY1133">
        <v>52</v>
      </c>
      <c r="AZ1133">
        <v>0</v>
      </c>
      <c r="BA1133">
        <v>0</v>
      </c>
      <c r="BB1133" t="s">
        <v>6168</v>
      </c>
      <c r="BC1133">
        <v>0</v>
      </c>
      <c r="BD1133">
        <v>0</v>
      </c>
      <c r="BE1133" t="s">
        <v>6169</v>
      </c>
      <c r="BF1133" t="s">
        <v>6170</v>
      </c>
      <c r="BG1133">
        <v>0</v>
      </c>
      <c r="BH1133" t="s">
        <v>6171</v>
      </c>
      <c r="BI1133">
        <v>36</v>
      </c>
      <c r="BJ1133" t="s">
        <v>6172</v>
      </c>
      <c r="BK1133">
        <v>0</v>
      </c>
      <c r="BL1133">
        <v>74</v>
      </c>
      <c r="BM1133" s="3">
        <f t="shared" si="161"/>
        <v>0.70270270270270274</v>
      </c>
    </row>
    <row r="1134" spans="1:65">
      <c r="A1134" t="s">
        <v>1263</v>
      </c>
      <c r="B1134" s="2">
        <v>45724</v>
      </c>
      <c r="C1134" t="s">
        <v>47</v>
      </c>
      <c r="D1134" t="s">
        <v>1131</v>
      </c>
      <c r="E1134">
        <v>3</v>
      </c>
      <c r="F1134" t="s">
        <v>72</v>
      </c>
      <c r="G1134" t="s">
        <v>50</v>
      </c>
      <c r="H1134" t="s">
        <v>73</v>
      </c>
      <c r="I1134" t="s">
        <v>74</v>
      </c>
      <c r="J1134" t="s">
        <v>65</v>
      </c>
      <c r="K1134" t="s">
        <v>54</v>
      </c>
      <c r="L1134" t="s">
        <v>92</v>
      </c>
      <c r="M1134" t="s">
        <v>56</v>
      </c>
      <c r="N1134" t="s">
        <v>76</v>
      </c>
      <c r="O1134" t="s">
        <v>70</v>
      </c>
      <c r="P1134">
        <v>52</v>
      </c>
      <c r="Q1134">
        <v>52</v>
      </c>
      <c r="R1134">
        <v>52</v>
      </c>
      <c r="S1134">
        <v>1</v>
      </c>
      <c r="T1134">
        <f t="shared" si="153"/>
        <v>51</v>
      </c>
      <c r="U1134">
        <v>50</v>
      </c>
      <c r="V1134">
        <f t="shared" si="154"/>
        <v>1</v>
      </c>
      <c r="W1134" s="3">
        <f t="shared" si="155"/>
        <v>1.9230769230769232E-2</v>
      </c>
      <c r="X1134">
        <v>30</v>
      </c>
      <c r="Y1134" s="4">
        <v>2.5</v>
      </c>
      <c r="Z1134" s="4">
        <v>1.3</v>
      </c>
      <c r="AA1134" s="5">
        <v>55594.77</v>
      </c>
      <c r="AB1134" s="5">
        <f t="shared" si="156"/>
        <v>2779738.5</v>
      </c>
      <c r="AC1134" s="5">
        <v>35353.39</v>
      </c>
      <c r="AD1134" s="5">
        <f t="shared" si="157"/>
        <v>1838376.28</v>
      </c>
      <c r="AE1134" s="5">
        <v>116809.51</v>
      </c>
      <c r="AF1134" s="5">
        <v>31400.43</v>
      </c>
      <c r="AG1134" s="5">
        <v>9963.59</v>
      </c>
      <c r="AH1134" s="5">
        <v>1885</v>
      </c>
      <c r="AI1134" s="5">
        <v>4600</v>
      </c>
      <c r="AJ1134">
        <v>0</v>
      </c>
      <c r="AK1134" s="5">
        <v>0</v>
      </c>
      <c r="AL1134" s="5">
        <v>995.49</v>
      </c>
      <c r="AM1134" s="5">
        <v>34226.959999999999</v>
      </c>
      <c r="AN1134">
        <v>4</v>
      </c>
      <c r="AO1134">
        <v>3</v>
      </c>
      <c r="AP1134" t="str">
        <f t="shared" si="158"/>
        <v>Yes</v>
      </c>
      <c r="AQ1134">
        <v>1</v>
      </c>
      <c r="AR1134" s="5">
        <f t="shared" si="159"/>
        <v>2038257.26</v>
      </c>
      <c r="AS1134" s="5">
        <f t="shared" si="160"/>
        <v>741481.24</v>
      </c>
      <c r="AT1134" t="s">
        <v>59</v>
      </c>
      <c r="AU1134" t="s">
        <v>6164</v>
      </c>
      <c r="AV1134" t="s">
        <v>6165</v>
      </c>
      <c r="AW1134" t="s">
        <v>6166</v>
      </c>
      <c r="AX1134" t="s">
        <v>6184</v>
      </c>
      <c r="AY1134">
        <v>57</v>
      </c>
      <c r="AZ1134">
        <v>2</v>
      </c>
      <c r="BA1134">
        <v>16</v>
      </c>
      <c r="BB1134" t="s">
        <v>6185</v>
      </c>
      <c r="BC1134">
        <v>0</v>
      </c>
      <c r="BD1134">
        <v>0</v>
      </c>
      <c r="BE1134" t="s">
        <v>6169</v>
      </c>
      <c r="BF1134" t="s">
        <v>6170</v>
      </c>
      <c r="BG1134">
        <v>0</v>
      </c>
      <c r="BH1134" t="s">
        <v>6171</v>
      </c>
      <c r="BI1134">
        <v>52</v>
      </c>
      <c r="BJ1134" t="s">
        <v>6187</v>
      </c>
      <c r="BK1134">
        <v>0</v>
      </c>
      <c r="BL1134">
        <v>60</v>
      </c>
      <c r="BM1134" s="3">
        <f t="shared" si="161"/>
        <v>0.8666666666666667</v>
      </c>
    </row>
    <row r="1135" spans="1:65">
      <c r="A1135" t="s">
        <v>1264</v>
      </c>
      <c r="B1135" s="2">
        <v>45724</v>
      </c>
      <c r="C1135" t="s">
        <v>47</v>
      </c>
      <c r="D1135" t="s">
        <v>1131</v>
      </c>
      <c r="E1135">
        <v>3</v>
      </c>
      <c r="F1135" t="s">
        <v>61</v>
      </c>
      <c r="G1135" t="s">
        <v>62</v>
      </c>
      <c r="H1135" t="s">
        <v>104</v>
      </c>
      <c r="I1135" t="s">
        <v>52</v>
      </c>
      <c r="J1135" t="s">
        <v>65</v>
      </c>
      <c r="K1135" t="s">
        <v>66</v>
      </c>
      <c r="L1135" t="s">
        <v>92</v>
      </c>
      <c r="M1135" t="s">
        <v>56</v>
      </c>
      <c r="N1135" t="s">
        <v>69</v>
      </c>
      <c r="O1135" t="s">
        <v>70</v>
      </c>
      <c r="P1135">
        <v>48</v>
      </c>
      <c r="Q1135">
        <v>51</v>
      </c>
      <c r="R1135">
        <v>50</v>
      </c>
      <c r="S1135">
        <v>1</v>
      </c>
      <c r="T1135">
        <f t="shared" si="153"/>
        <v>49</v>
      </c>
      <c r="U1135">
        <v>47</v>
      </c>
      <c r="V1135">
        <f t="shared" si="154"/>
        <v>2</v>
      </c>
      <c r="W1135" s="3">
        <f t="shared" si="155"/>
        <v>0.02</v>
      </c>
      <c r="X1135">
        <v>37</v>
      </c>
      <c r="Y1135" s="4">
        <v>9.8000000000000007</v>
      </c>
      <c r="Z1135" s="4">
        <v>2.6</v>
      </c>
      <c r="AA1135" s="5">
        <v>49463.34</v>
      </c>
      <c r="AB1135" s="5">
        <f t="shared" si="156"/>
        <v>2324776.98</v>
      </c>
      <c r="AC1135" s="5">
        <v>35066.400000000001</v>
      </c>
      <c r="AD1135" s="5">
        <f t="shared" si="157"/>
        <v>1753320</v>
      </c>
      <c r="AE1135" s="5">
        <v>116018.59</v>
      </c>
      <c r="AF1135" s="5">
        <v>31870.42</v>
      </c>
      <c r="AG1135" s="5">
        <v>11110.56</v>
      </c>
      <c r="AH1135" s="5">
        <v>3770</v>
      </c>
      <c r="AI1135" s="5">
        <v>4600</v>
      </c>
      <c r="AJ1135">
        <v>0</v>
      </c>
      <c r="AK1135" s="5">
        <v>0</v>
      </c>
      <c r="AL1135" s="5">
        <v>1928.31</v>
      </c>
      <c r="AM1135" s="5">
        <v>35150.800000000003</v>
      </c>
      <c r="AN1135">
        <v>4</v>
      </c>
      <c r="AO1135">
        <v>5</v>
      </c>
      <c r="AP1135" t="str">
        <f t="shared" si="158"/>
        <v>No</v>
      </c>
      <c r="AQ1135">
        <v>3</v>
      </c>
      <c r="AR1135" s="5">
        <f t="shared" si="159"/>
        <v>1957768.68</v>
      </c>
      <c r="AS1135" s="5">
        <f t="shared" si="160"/>
        <v>367008.3</v>
      </c>
      <c r="AT1135" t="s">
        <v>59</v>
      </c>
      <c r="AU1135" t="s">
        <v>6164</v>
      </c>
      <c r="AV1135" t="s">
        <v>6165</v>
      </c>
      <c r="AW1135" t="s">
        <v>6166</v>
      </c>
      <c r="AX1135" t="s">
        <v>6177</v>
      </c>
      <c r="AY1135">
        <v>51</v>
      </c>
      <c r="AZ1135">
        <v>0</v>
      </c>
      <c r="BA1135">
        <v>16</v>
      </c>
      <c r="BB1135" t="s">
        <v>6180</v>
      </c>
      <c r="BC1135">
        <v>1</v>
      </c>
      <c r="BD1135">
        <v>0</v>
      </c>
      <c r="BE1135" t="s">
        <v>6178</v>
      </c>
      <c r="BF1135" t="s">
        <v>6170</v>
      </c>
      <c r="BG1135">
        <v>1</v>
      </c>
      <c r="BH1135" t="s">
        <v>6186</v>
      </c>
      <c r="BI1135">
        <v>39</v>
      </c>
      <c r="BJ1135" t="s">
        <v>6172</v>
      </c>
      <c r="BK1135">
        <v>0</v>
      </c>
      <c r="BL1135">
        <v>63</v>
      </c>
      <c r="BM1135" s="3">
        <f t="shared" si="161"/>
        <v>0.79365079365079361</v>
      </c>
    </row>
    <row r="1136" spans="1:65">
      <c r="A1136" t="s">
        <v>1265</v>
      </c>
      <c r="B1136" s="2">
        <v>45724</v>
      </c>
      <c r="C1136" t="s">
        <v>47</v>
      </c>
      <c r="D1136" t="s">
        <v>1131</v>
      </c>
      <c r="E1136">
        <v>3</v>
      </c>
      <c r="F1136" t="s">
        <v>78</v>
      </c>
      <c r="G1136" t="s">
        <v>50</v>
      </c>
      <c r="H1136" t="s">
        <v>161</v>
      </c>
      <c r="I1136" t="s">
        <v>52</v>
      </c>
      <c r="J1136" t="s">
        <v>65</v>
      </c>
      <c r="K1136" t="s">
        <v>75</v>
      </c>
      <c r="L1136" t="s">
        <v>55</v>
      </c>
      <c r="M1136" t="s">
        <v>56</v>
      </c>
      <c r="N1136" t="s">
        <v>94</v>
      </c>
      <c r="O1136" t="s">
        <v>70</v>
      </c>
      <c r="P1136">
        <v>57</v>
      </c>
      <c r="Q1136">
        <v>58</v>
      </c>
      <c r="R1136">
        <v>54</v>
      </c>
      <c r="S1136">
        <v>2</v>
      </c>
      <c r="T1136">
        <f t="shared" si="153"/>
        <v>52</v>
      </c>
      <c r="U1136">
        <v>52</v>
      </c>
      <c r="V1136">
        <f t="shared" si="154"/>
        <v>0</v>
      </c>
      <c r="W1136" s="3">
        <f t="shared" si="155"/>
        <v>3.7037037037037035E-2</v>
      </c>
      <c r="X1136">
        <v>21</v>
      </c>
      <c r="Y1136" s="4">
        <v>6.4</v>
      </c>
      <c r="Z1136" s="4">
        <v>0.9</v>
      </c>
      <c r="AA1136" s="5">
        <v>52530.53</v>
      </c>
      <c r="AB1136" s="5">
        <f t="shared" si="156"/>
        <v>2731587.56</v>
      </c>
      <c r="AC1136" s="5">
        <v>34886.089999999997</v>
      </c>
      <c r="AD1136" s="5">
        <f t="shared" si="157"/>
        <v>1883848.86</v>
      </c>
      <c r="AE1136" s="5">
        <v>124032.07</v>
      </c>
      <c r="AF1136" s="5">
        <v>35395.14</v>
      </c>
      <c r="AG1136" s="5">
        <v>8621.26</v>
      </c>
      <c r="AH1136" s="5">
        <v>1305</v>
      </c>
      <c r="AI1136" s="5">
        <v>9200</v>
      </c>
      <c r="AJ1136">
        <v>0</v>
      </c>
      <c r="AK1136" s="5">
        <v>0</v>
      </c>
      <c r="AL1136" s="5">
        <v>0</v>
      </c>
      <c r="AM1136" s="5">
        <v>33584.94</v>
      </c>
      <c r="AN1136">
        <v>4</v>
      </c>
      <c r="AO1136">
        <v>3</v>
      </c>
      <c r="AP1136" t="str">
        <f t="shared" si="158"/>
        <v>Yes</v>
      </c>
      <c r="AQ1136">
        <v>1</v>
      </c>
      <c r="AR1136" s="5">
        <f t="shared" si="159"/>
        <v>2095987.27</v>
      </c>
      <c r="AS1136" s="5">
        <f t="shared" si="160"/>
        <v>635600.29</v>
      </c>
      <c r="AT1136" t="s">
        <v>59</v>
      </c>
      <c r="AU1136" t="s">
        <v>6164</v>
      </c>
      <c r="AV1136" t="s">
        <v>6165</v>
      </c>
      <c r="AW1136" t="s">
        <v>6166</v>
      </c>
      <c r="AX1136" t="s">
        <v>6167</v>
      </c>
      <c r="AY1136">
        <v>59</v>
      </c>
      <c r="AZ1136">
        <v>0</v>
      </c>
      <c r="BA1136">
        <v>0</v>
      </c>
      <c r="BB1136" t="s">
        <v>6168</v>
      </c>
      <c r="BC1136">
        <v>0</v>
      </c>
      <c r="BD1136">
        <v>0</v>
      </c>
      <c r="BE1136" t="s">
        <v>6169</v>
      </c>
      <c r="BF1136" t="s">
        <v>6170</v>
      </c>
      <c r="BG1136">
        <v>0</v>
      </c>
      <c r="BH1136" t="s">
        <v>6171</v>
      </c>
      <c r="BI1136">
        <v>49</v>
      </c>
      <c r="BJ1136" t="s">
        <v>6172</v>
      </c>
      <c r="BK1136">
        <v>0</v>
      </c>
      <c r="BL1136">
        <v>62</v>
      </c>
      <c r="BM1136" s="3">
        <f t="shared" si="161"/>
        <v>0.87096774193548387</v>
      </c>
    </row>
    <row r="1137" spans="1:65">
      <c r="A1137" t="s">
        <v>1266</v>
      </c>
      <c r="B1137" s="2">
        <v>45724</v>
      </c>
      <c r="C1137" t="s">
        <v>47</v>
      </c>
      <c r="D1137" t="s">
        <v>1131</v>
      </c>
      <c r="E1137">
        <v>3</v>
      </c>
      <c r="F1137" t="s">
        <v>61</v>
      </c>
      <c r="G1137" t="s">
        <v>50</v>
      </c>
      <c r="H1137" t="s">
        <v>170</v>
      </c>
      <c r="I1137" t="s">
        <v>74</v>
      </c>
      <c r="J1137" t="s">
        <v>65</v>
      </c>
      <c r="K1137" t="s">
        <v>66</v>
      </c>
      <c r="L1137" t="s">
        <v>87</v>
      </c>
      <c r="M1137" t="s">
        <v>56</v>
      </c>
      <c r="N1137" t="s">
        <v>109</v>
      </c>
      <c r="O1137" t="s">
        <v>82</v>
      </c>
      <c r="P1137">
        <v>52</v>
      </c>
      <c r="Q1137">
        <v>55</v>
      </c>
      <c r="R1137">
        <v>55</v>
      </c>
      <c r="S1137">
        <v>1</v>
      </c>
      <c r="T1137">
        <f t="shared" si="153"/>
        <v>54</v>
      </c>
      <c r="U1137">
        <v>51</v>
      </c>
      <c r="V1137">
        <f t="shared" si="154"/>
        <v>3</v>
      </c>
      <c r="W1137" s="3">
        <f t="shared" si="155"/>
        <v>1.8181818181818181E-2</v>
      </c>
      <c r="X1137">
        <v>37</v>
      </c>
      <c r="Y1137" s="4">
        <v>8</v>
      </c>
      <c r="Z1137" s="4">
        <v>2</v>
      </c>
      <c r="AA1137" s="5">
        <v>48297.82</v>
      </c>
      <c r="AB1137" s="5">
        <f t="shared" si="156"/>
        <v>2463188.8199999998</v>
      </c>
      <c r="AC1137" s="5">
        <v>35582.92</v>
      </c>
      <c r="AD1137" s="5">
        <f t="shared" si="157"/>
        <v>1957060.6</v>
      </c>
      <c r="AE1137" s="5">
        <v>123038.16</v>
      </c>
      <c r="AF1137" s="5">
        <v>33520.120000000003</v>
      </c>
      <c r="AG1137" s="5">
        <v>9975.8799999999992</v>
      </c>
      <c r="AH1137" s="5">
        <v>2900</v>
      </c>
      <c r="AI1137" s="5">
        <v>4600</v>
      </c>
      <c r="AJ1137">
        <v>0</v>
      </c>
      <c r="AK1137" s="5">
        <v>0</v>
      </c>
      <c r="AL1137" s="5">
        <v>2999.46</v>
      </c>
      <c r="AM1137" s="5">
        <v>77785.5</v>
      </c>
      <c r="AN1137">
        <v>8</v>
      </c>
      <c r="AO1137">
        <v>9</v>
      </c>
      <c r="AP1137" t="str">
        <f t="shared" si="158"/>
        <v>No</v>
      </c>
      <c r="AQ1137">
        <v>1</v>
      </c>
      <c r="AR1137" s="5">
        <f t="shared" si="159"/>
        <v>2211879.7200000002</v>
      </c>
      <c r="AS1137" s="5">
        <f t="shared" si="160"/>
        <v>251309.1</v>
      </c>
      <c r="AT1137" t="s">
        <v>59</v>
      </c>
      <c r="AU1137" t="s">
        <v>6164</v>
      </c>
      <c r="AV1137" t="s">
        <v>6165</v>
      </c>
      <c r="AW1137" t="s">
        <v>6166</v>
      </c>
      <c r="AX1137" t="s">
        <v>6177</v>
      </c>
      <c r="AY1137">
        <v>53</v>
      </c>
      <c r="AZ1137">
        <v>0</v>
      </c>
      <c r="BA1137">
        <v>22</v>
      </c>
      <c r="BB1137" t="s">
        <v>6180</v>
      </c>
      <c r="BC1137">
        <v>1</v>
      </c>
      <c r="BD1137">
        <v>0</v>
      </c>
      <c r="BE1137" t="s">
        <v>6178</v>
      </c>
      <c r="BF1137" t="s">
        <v>6170</v>
      </c>
      <c r="BG1137">
        <v>1</v>
      </c>
      <c r="BH1137" t="s">
        <v>6179</v>
      </c>
      <c r="BI1137">
        <v>56</v>
      </c>
      <c r="BJ1137" t="s">
        <v>6187</v>
      </c>
      <c r="BK1137">
        <v>0</v>
      </c>
      <c r="BL1137">
        <v>62</v>
      </c>
      <c r="BM1137" s="3">
        <f t="shared" si="161"/>
        <v>0.88709677419354838</v>
      </c>
    </row>
    <row r="1138" spans="1:65">
      <c r="A1138" t="s">
        <v>1267</v>
      </c>
      <c r="B1138" s="2">
        <v>45724</v>
      </c>
      <c r="C1138" t="s">
        <v>47</v>
      </c>
      <c r="D1138" t="s">
        <v>1131</v>
      </c>
      <c r="E1138">
        <v>3</v>
      </c>
      <c r="F1138" t="s">
        <v>72</v>
      </c>
      <c r="G1138" t="s">
        <v>50</v>
      </c>
      <c r="H1138" t="s">
        <v>179</v>
      </c>
      <c r="I1138" t="s">
        <v>74</v>
      </c>
      <c r="J1138" t="s">
        <v>53</v>
      </c>
      <c r="K1138" t="s">
        <v>75</v>
      </c>
      <c r="L1138" t="s">
        <v>87</v>
      </c>
      <c r="M1138" t="s">
        <v>56</v>
      </c>
      <c r="N1138" t="s">
        <v>69</v>
      </c>
      <c r="O1138" t="s">
        <v>82</v>
      </c>
      <c r="P1138">
        <v>62</v>
      </c>
      <c r="Q1138">
        <v>65</v>
      </c>
      <c r="R1138">
        <v>67</v>
      </c>
      <c r="S1138">
        <v>1</v>
      </c>
      <c r="T1138">
        <f t="shared" si="153"/>
        <v>66</v>
      </c>
      <c r="U1138">
        <v>60</v>
      </c>
      <c r="V1138">
        <f t="shared" si="154"/>
        <v>6</v>
      </c>
      <c r="W1138" s="3">
        <f t="shared" si="155"/>
        <v>1.4925373134328358E-2</v>
      </c>
      <c r="X1138">
        <v>16</v>
      </c>
      <c r="Y1138" s="4">
        <v>0.6</v>
      </c>
      <c r="Z1138" s="4">
        <v>1.1000000000000001</v>
      </c>
      <c r="AA1138" s="5">
        <v>35857.85</v>
      </c>
      <c r="AB1138" s="5">
        <f t="shared" si="156"/>
        <v>2151471</v>
      </c>
      <c r="AC1138" s="5">
        <v>24123.55</v>
      </c>
      <c r="AD1138" s="5">
        <f t="shared" si="157"/>
        <v>1616277.85</v>
      </c>
      <c r="AE1138" s="5">
        <v>112543.02</v>
      </c>
      <c r="AF1138" s="5">
        <v>28004.44</v>
      </c>
      <c r="AG1138" s="5">
        <v>8449.7199999999993</v>
      </c>
      <c r="AH1138" s="5">
        <v>1595</v>
      </c>
      <c r="AI1138" s="5">
        <v>3200</v>
      </c>
      <c r="AJ1138">
        <v>0</v>
      </c>
      <c r="AK1138" s="5">
        <v>0</v>
      </c>
      <c r="AL1138" s="5">
        <v>4127.7</v>
      </c>
      <c r="AM1138" s="5">
        <v>37537.620000000003</v>
      </c>
      <c r="AN1138">
        <v>4</v>
      </c>
      <c r="AO1138">
        <v>4</v>
      </c>
      <c r="AP1138" t="str">
        <f t="shared" si="158"/>
        <v>Yes</v>
      </c>
      <c r="AQ1138">
        <v>1</v>
      </c>
      <c r="AR1138" s="5">
        <f t="shared" si="159"/>
        <v>1811735.35</v>
      </c>
      <c r="AS1138" s="5">
        <f t="shared" si="160"/>
        <v>339735.65</v>
      </c>
      <c r="AT1138" t="s">
        <v>59</v>
      </c>
      <c r="AU1138" t="s">
        <v>6164</v>
      </c>
      <c r="AV1138" t="s">
        <v>6165</v>
      </c>
      <c r="AW1138" t="s">
        <v>6166</v>
      </c>
      <c r="AX1138" t="s">
        <v>6184</v>
      </c>
      <c r="AY1138">
        <v>64</v>
      </c>
      <c r="AZ1138">
        <v>0</v>
      </c>
      <c r="BA1138">
        <v>37</v>
      </c>
      <c r="BB1138" t="s">
        <v>6180</v>
      </c>
      <c r="BC1138">
        <v>0</v>
      </c>
      <c r="BD1138">
        <v>0</v>
      </c>
      <c r="BE1138" t="s">
        <v>6169</v>
      </c>
      <c r="BF1138" t="s">
        <v>6170</v>
      </c>
      <c r="BG1138">
        <v>0</v>
      </c>
      <c r="BH1138" t="s">
        <v>6171</v>
      </c>
      <c r="BI1138">
        <v>13</v>
      </c>
      <c r="BJ1138" t="s">
        <v>6172</v>
      </c>
      <c r="BK1138">
        <v>0</v>
      </c>
      <c r="BL1138">
        <v>77</v>
      </c>
      <c r="BM1138" s="3">
        <f t="shared" si="161"/>
        <v>0.87012987012987009</v>
      </c>
    </row>
    <row r="1139" spans="1:65">
      <c r="A1139" t="s">
        <v>1268</v>
      </c>
      <c r="B1139" s="2">
        <v>45724</v>
      </c>
      <c r="C1139" t="s">
        <v>47</v>
      </c>
      <c r="D1139" t="s">
        <v>1131</v>
      </c>
      <c r="E1139">
        <v>3</v>
      </c>
      <c r="F1139" t="s">
        <v>49</v>
      </c>
      <c r="G1139" t="s">
        <v>79</v>
      </c>
      <c r="H1139" t="s">
        <v>260</v>
      </c>
      <c r="I1139" t="s">
        <v>64</v>
      </c>
      <c r="J1139" t="s">
        <v>53</v>
      </c>
      <c r="K1139" t="s">
        <v>66</v>
      </c>
      <c r="L1139" t="s">
        <v>92</v>
      </c>
      <c r="M1139" t="s">
        <v>56</v>
      </c>
      <c r="N1139" t="s">
        <v>76</v>
      </c>
      <c r="O1139" t="s">
        <v>70</v>
      </c>
      <c r="P1139">
        <v>53</v>
      </c>
      <c r="Q1139">
        <v>55</v>
      </c>
      <c r="R1139">
        <v>52</v>
      </c>
      <c r="S1139">
        <v>1</v>
      </c>
      <c r="T1139">
        <f t="shared" si="153"/>
        <v>51</v>
      </c>
      <c r="U1139">
        <v>51</v>
      </c>
      <c r="V1139">
        <f t="shared" si="154"/>
        <v>0</v>
      </c>
      <c r="W1139" s="3">
        <f t="shared" si="155"/>
        <v>1.9230769230769232E-2</v>
      </c>
      <c r="X1139">
        <v>18</v>
      </c>
      <c r="Y1139" s="4">
        <v>5.6</v>
      </c>
      <c r="Z1139" s="4">
        <v>1.5</v>
      </c>
      <c r="AA1139" s="5">
        <v>34081.769999999997</v>
      </c>
      <c r="AB1139" s="5">
        <f t="shared" si="156"/>
        <v>1738170.27</v>
      </c>
      <c r="AC1139" s="5">
        <v>23682.68</v>
      </c>
      <c r="AD1139" s="5">
        <f t="shared" si="157"/>
        <v>1231499.3600000001</v>
      </c>
      <c r="AE1139" s="5">
        <v>85738.35</v>
      </c>
      <c r="AF1139" s="5">
        <v>23121.919999999998</v>
      </c>
      <c r="AG1139" s="5">
        <v>8432.27</v>
      </c>
      <c r="AH1139" s="5">
        <v>2175</v>
      </c>
      <c r="AI1139" s="5">
        <v>3200</v>
      </c>
      <c r="AJ1139">
        <v>0</v>
      </c>
      <c r="AK1139" s="5">
        <v>0</v>
      </c>
      <c r="AL1139" s="5">
        <v>0</v>
      </c>
      <c r="AM1139" s="5">
        <v>35934.949999999997</v>
      </c>
      <c r="AN1139">
        <v>4</v>
      </c>
      <c r="AO1139">
        <v>5</v>
      </c>
      <c r="AP1139" t="str">
        <f t="shared" si="158"/>
        <v>No</v>
      </c>
      <c r="AQ1139">
        <v>3</v>
      </c>
      <c r="AR1139" s="5">
        <f t="shared" si="159"/>
        <v>1390101.85</v>
      </c>
      <c r="AS1139" s="5">
        <f t="shared" si="160"/>
        <v>348068.42</v>
      </c>
      <c r="AT1139" t="s">
        <v>59</v>
      </c>
      <c r="AU1139" t="s">
        <v>6164</v>
      </c>
      <c r="AV1139" t="s">
        <v>6165</v>
      </c>
      <c r="AW1139" t="s">
        <v>6166</v>
      </c>
      <c r="AX1139" t="s">
        <v>6167</v>
      </c>
      <c r="AY1139">
        <v>53</v>
      </c>
      <c r="AZ1139">
        <v>0</v>
      </c>
      <c r="BA1139">
        <v>0</v>
      </c>
      <c r="BB1139" t="s">
        <v>6168</v>
      </c>
      <c r="BC1139">
        <v>0</v>
      </c>
      <c r="BD1139">
        <v>1</v>
      </c>
      <c r="BE1139" t="s">
        <v>6188</v>
      </c>
      <c r="BF1139" t="s">
        <v>6170</v>
      </c>
      <c r="BG1139">
        <v>0</v>
      </c>
      <c r="BH1139" t="s">
        <v>6171</v>
      </c>
      <c r="BI1139">
        <v>33</v>
      </c>
      <c r="BJ1139" t="s">
        <v>6172</v>
      </c>
      <c r="BK1139">
        <v>0</v>
      </c>
      <c r="BL1139">
        <v>75</v>
      </c>
      <c r="BM1139" s="3">
        <f t="shared" si="161"/>
        <v>0.69333333333333336</v>
      </c>
    </row>
    <row r="1140" spans="1:65">
      <c r="A1140" t="s">
        <v>1269</v>
      </c>
      <c r="B1140" s="2">
        <v>45724</v>
      </c>
      <c r="C1140" t="s">
        <v>47</v>
      </c>
      <c r="D1140" t="s">
        <v>1131</v>
      </c>
      <c r="E1140">
        <v>3</v>
      </c>
      <c r="F1140" t="s">
        <v>78</v>
      </c>
      <c r="G1140" t="s">
        <v>79</v>
      </c>
      <c r="H1140" t="s">
        <v>143</v>
      </c>
      <c r="I1140" t="s">
        <v>52</v>
      </c>
      <c r="J1140" t="s">
        <v>65</v>
      </c>
      <c r="K1140" t="s">
        <v>75</v>
      </c>
      <c r="L1140" t="s">
        <v>92</v>
      </c>
      <c r="M1140" t="s">
        <v>68</v>
      </c>
      <c r="N1140" t="s">
        <v>57</v>
      </c>
      <c r="O1140" t="s">
        <v>82</v>
      </c>
      <c r="P1140">
        <v>53</v>
      </c>
      <c r="Q1140">
        <v>56</v>
      </c>
      <c r="R1140">
        <v>55</v>
      </c>
      <c r="S1140">
        <v>2</v>
      </c>
      <c r="T1140">
        <f t="shared" si="153"/>
        <v>53</v>
      </c>
      <c r="U1140">
        <v>51</v>
      </c>
      <c r="V1140">
        <f t="shared" si="154"/>
        <v>2</v>
      </c>
      <c r="W1140" s="3">
        <f t="shared" si="155"/>
        <v>3.6363636363636362E-2</v>
      </c>
      <c r="X1140">
        <v>16</v>
      </c>
      <c r="Y1140" s="4">
        <v>2.9</v>
      </c>
      <c r="Z1140" s="4">
        <v>1.6</v>
      </c>
      <c r="AA1140" s="5">
        <v>51355.05</v>
      </c>
      <c r="AB1140" s="5">
        <f t="shared" si="156"/>
        <v>2619107.5499999998</v>
      </c>
      <c r="AC1140" s="5">
        <v>33678.93</v>
      </c>
      <c r="AD1140" s="5">
        <f t="shared" si="157"/>
        <v>1852341.15</v>
      </c>
      <c r="AE1140" s="5">
        <v>128977.38</v>
      </c>
      <c r="AF1140" s="5">
        <v>37195.29</v>
      </c>
      <c r="AG1140" s="5">
        <v>8321.44</v>
      </c>
      <c r="AH1140" s="5">
        <v>2320</v>
      </c>
      <c r="AI1140" s="5">
        <v>9200</v>
      </c>
      <c r="AJ1140">
        <v>1</v>
      </c>
      <c r="AK1140" s="5">
        <v>12969.79</v>
      </c>
      <c r="AL1140" s="5">
        <v>1962.39</v>
      </c>
      <c r="AM1140" s="5">
        <v>33472.46</v>
      </c>
      <c r="AN1140">
        <v>4</v>
      </c>
      <c r="AO1140">
        <v>3</v>
      </c>
      <c r="AP1140" t="str">
        <f t="shared" si="158"/>
        <v>Yes</v>
      </c>
      <c r="AQ1140">
        <v>1</v>
      </c>
      <c r="AR1140" s="5">
        <f t="shared" si="159"/>
        <v>2086759.9</v>
      </c>
      <c r="AS1140" s="5">
        <f t="shared" si="160"/>
        <v>532347.65</v>
      </c>
      <c r="AT1140" t="s">
        <v>59</v>
      </c>
      <c r="AU1140" t="s">
        <v>6181</v>
      </c>
      <c r="AV1140" t="s">
        <v>6182</v>
      </c>
      <c r="AW1140" t="s">
        <v>6183</v>
      </c>
      <c r="AX1140" t="s">
        <v>6167</v>
      </c>
      <c r="AY1140">
        <v>53</v>
      </c>
      <c r="AZ1140">
        <v>0</v>
      </c>
      <c r="BA1140">
        <v>18</v>
      </c>
      <c r="BB1140" t="s">
        <v>6191</v>
      </c>
      <c r="BC1140">
        <v>0</v>
      </c>
      <c r="BD1140">
        <v>0</v>
      </c>
      <c r="BE1140" t="s">
        <v>6169</v>
      </c>
      <c r="BF1140" t="s">
        <v>6170</v>
      </c>
      <c r="BG1140">
        <v>0</v>
      </c>
      <c r="BH1140" t="s">
        <v>6171</v>
      </c>
      <c r="BI1140">
        <v>26</v>
      </c>
      <c r="BJ1140" t="s">
        <v>6172</v>
      </c>
      <c r="BK1140">
        <v>0</v>
      </c>
      <c r="BL1140">
        <v>60</v>
      </c>
      <c r="BM1140" s="3">
        <f t="shared" si="161"/>
        <v>0.91666666666666663</v>
      </c>
    </row>
    <row r="1141" spans="1:65">
      <c r="A1141" t="s">
        <v>1270</v>
      </c>
      <c r="B1141" s="2">
        <v>45724</v>
      </c>
      <c r="C1141" t="s">
        <v>47</v>
      </c>
      <c r="D1141" t="s">
        <v>1131</v>
      </c>
      <c r="E1141">
        <v>3</v>
      </c>
      <c r="F1141" t="s">
        <v>49</v>
      </c>
      <c r="G1141" t="s">
        <v>62</v>
      </c>
      <c r="H1141" t="s">
        <v>125</v>
      </c>
      <c r="I1141" t="s">
        <v>52</v>
      </c>
      <c r="J1141" t="s">
        <v>65</v>
      </c>
      <c r="K1141" t="s">
        <v>66</v>
      </c>
      <c r="L1141" t="s">
        <v>87</v>
      </c>
      <c r="M1141" t="s">
        <v>56</v>
      </c>
      <c r="N1141" t="s">
        <v>57</v>
      </c>
      <c r="O1141" t="s">
        <v>58</v>
      </c>
      <c r="P1141">
        <v>52</v>
      </c>
      <c r="Q1141">
        <v>55</v>
      </c>
      <c r="R1141">
        <v>55</v>
      </c>
      <c r="S1141">
        <v>1</v>
      </c>
      <c r="T1141">
        <f t="shared" si="153"/>
        <v>54</v>
      </c>
      <c r="U1141">
        <v>51</v>
      </c>
      <c r="V1141">
        <f t="shared" si="154"/>
        <v>3</v>
      </c>
      <c r="W1141" s="3">
        <f t="shared" si="155"/>
        <v>1.8181818181818181E-2</v>
      </c>
      <c r="X1141">
        <v>30</v>
      </c>
      <c r="Y1141" s="4">
        <v>0</v>
      </c>
      <c r="Z1141" s="4">
        <v>1.5</v>
      </c>
      <c r="AA1141" s="5">
        <v>48323.22</v>
      </c>
      <c r="AB1141" s="5">
        <f t="shared" si="156"/>
        <v>2464484.2200000002</v>
      </c>
      <c r="AC1141" s="5">
        <v>35919.56</v>
      </c>
      <c r="AD1141" s="5">
        <f t="shared" si="157"/>
        <v>1975575.8</v>
      </c>
      <c r="AE1141" s="5">
        <v>130230.8</v>
      </c>
      <c r="AF1141" s="5">
        <v>35262.32</v>
      </c>
      <c r="AG1141" s="5">
        <v>9824.52</v>
      </c>
      <c r="AH1141" s="5">
        <v>2175</v>
      </c>
      <c r="AI1141" s="5">
        <v>4600</v>
      </c>
      <c r="AJ1141">
        <v>0</v>
      </c>
      <c r="AK1141" s="5">
        <v>0</v>
      </c>
      <c r="AL1141" s="5">
        <v>2916.97</v>
      </c>
      <c r="AM1141" s="5">
        <v>34940.47</v>
      </c>
      <c r="AN1141">
        <v>4</v>
      </c>
      <c r="AO1141">
        <v>4</v>
      </c>
      <c r="AP1141" t="str">
        <f t="shared" si="158"/>
        <v>Yes</v>
      </c>
      <c r="AQ1141">
        <v>0</v>
      </c>
      <c r="AR1141" s="5">
        <f t="shared" si="159"/>
        <v>2195525.88</v>
      </c>
      <c r="AS1141" s="5">
        <f t="shared" si="160"/>
        <v>268958.34000000003</v>
      </c>
      <c r="AT1141" t="s">
        <v>59</v>
      </c>
      <c r="AU1141" t="s">
        <v>6164</v>
      </c>
      <c r="AV1141" t="s">
        <v>6165</v>
      </c>
      <c r="AW1141" t="s">
        <v>6166</v>
      </c>
      <c r="AX1141" t="s">
        <v>6184</v>
      </c>
      <c r="AY1141">
        <v>52</v>
      </c>
      <c r="AZ1141">
        <v>0</v>
      </c>
      <c r="BA1141">
        <v>26</v>
      </c>
      <c r="BB1141" t="s">
        <v>6180</v>
      </c>
      <c r="BC1141">
        <v>0</v>
      </c>
      <c r="BD1141">
        <v>0</v>
      </c>
      <c r="BE1141" t="s">
        <v>6169</v>
      </c>
      <c r="BF1141" t="s">
        <v>6170</v>
      </c>
      <c r="BG1141">
        <v>0</v>
      </c>
      <c r="BH1141" t="s">
        <v>6171</v>
      </c>
      <c r="BI1141">
        <v>30</v>
      </c>
      <c r="BJ1141" t="s">
        <v>6172</v>
      </c>
      <c r="BK1141">
        <v>0</v>
      </c>
      <c r="BL1141">
        <v>63</v>
      </c>
      <c r="BM1141" s="3">
        <f t="shared" si="161"/>
        <v>0.87301587301587302</v>
      </c>
    </row>
    <row r="1142" spans="1:65">
      <c r="A1142" t="s">
        <v>1271</v>
      </c>
      <c r="B1142" s="2">
        <v>45724</v>
      </c>
      <c r="C1142" t="s">
        <v>47</v>
      </c>
      <c r="D1142" t="s">
        <v>1131</v>
      </c>
      <c r="E1142">
        <v>3</v>
      </c>
      <c r="F1142" t="s">
        <v>49</v>
      </c>
      <c r="G1142" t="s">
        <v>50</v>
      </c>
      <c r="H1142" t="s">
        <v>89</v>
      </c>
      <c r="I1142" t="s">
        <v>64</v>
      </c>
      <c r="J1142" t="s">
        <v>53</v>
      </c>
      <c r="K1142" t="s">
        <v>66</v>
      </c>
      <c r="L1142" t="s">
        <v>87</v>
      </c>
      <c r="M1142" t="s">
        <v>56</v>
      </c>
      <c r="N1142" t="s">
        <v>94</v>
      </c>
      <c r="O1142" t="s">
        <v>120</v>
      </c>
      <c r="P1142">
        <v>62</v>
      </c>
      <c r="Q1142">
        <v>63</v>
      </c>
      <c r="R1142">
        <v>64</v>
      </c>
      <c r="S1142">
        <v>1</v>
      </c>
      <c r="T1142">
        <f t="shared" si="153"/>
        <v>63</v>
      </c>
      <c r="U1142">
        <v>59</v>
      </c>
      <c r="V1142">
        <f t="shared" si="154"/>
        <v>4</v>
      </c>
      <c r="W1142" s="3">
        <f t="shared" si="155"/>
        <v>1.5625E-2</v>
      </c>
      <c r="X1142">
        <v>31</v>
      </c>
      <c r="Y1142" s="4">
        <v>10.4</v>
      </c>
      <c r="Z1142" s="4">
        <v>2</v>
      </c>
      <c r="AA1142" s="5">
        <v>34206.49</v>
      </c>
      <c r="AB1142" s="5">
        <f t="shared" si="156"/>
        <v>2018182.91</v>
      </c>
      <c r="AC1142" s="5">
        <v>24088.04</v>
      </c>
      <c r="AD1142" s="5">
        <f t="shared" si="157"/>
        <v>1541634.56</v>
      </c>
      <c r="AE1142" s="5">
        <v>105041.39</v>
      </c>
      <c r="AF1142" s="5">
        <v>28834.75</v>
      </c>
      <c r="AG1142" s="5">
        <v>9889.84</v>
      </c>
      <c r="AH1142" s="5">
        <v>2900</v>
      </c>
      <c r="AI1142" s="5">
        <v>3200</v>
      </c>
      <c r="AJ1142">
        <v>0</v>
      </c>
      <c r="AK1142" s="5">
        <v>0</v>
      </c>
      <c r="AL1142" s="5">
        <v>2566.6799999999998</v>
      </c>
      <c r="AM1142" s="5">
        <v>39265.9</v>
      </c>
      <c r="AN1142">
        <v>4</v>
      </c>
      <c r="AO1142">
        <v>4</v>
      </c>
      <c r="AP1142" t="str">
        <f t="shared" si="158"/>
        <v>Yes</v>
      </c>
      <c r="AQ1142">
        <v>1</v>
      </c>
      <c r="AR1142" s="5">
        <f t="shared" si="159"/>
        <v>1733333.12</v>
      </c>
      <c r="AS1142" s="5">
        <f t="shared" si="160"/>
        <v>284849.78999999998</v>
      </c>
      <c r="AT1142" t="s">
        <v>59</v>
      </c>
      <c r="AU1142" t="s">
        <v>6164</v>
      </c>
      <c r="AV1142" t="s">
        <v>6165</v>
      </c>
      <c r="AW1142" t="s">
        <v>6166</v>
      </c>
      <c r="AX1142" t="s">
        <v>6177</v>
      </c>
      <c r="AY1142">
        <v>65</v>
      </c>
      <c r="AZ1142">
        <v>0</v>
      </c>
      <c r="BA1142">
        <v>23</v>
      </c>
      <c r="BB1142" t="s">
        <v>6180</v>
      </c>
      <c r="BC1142">
        <v>0</v>
      </c>
      <c r="BD1142">
        <v>0</v>
      </c>
      <c r="BE1142" t="s">
        <v>6169</v>
      </c>
      <c r="BF1142" t="s">
        <v>6170</v>
      </c>
      <c r="BG1142">
        <v>0</v>
      </c>
      <c r="BH1142" t="s">
        <v>6171</v>
      </c>
      <c r="BI1142">
        <v>52</v>
      </c>
      <c r="BJ1142" t="s">
        <v>6187</v>
      </c>
      <c r="BK1142">
        <v>0</v>
      </c>
      <c r="BL1142">
        <v>77</v>
      </c>
      <c r="BM1142" s="3">
        <f t="shared" si="161"/>
        <v>0.83116883116883122</v>
      </c>
    </row>
    <row r="1143" spans="1:65">
      <c r="A1143" t="s">
        <v>1272</v>
      </c>
      <c r="B1143" s="2">
        <v>45724</v>
      </c>
      <c r="C1143" t="s">
        <v>47</v>
      </c>
      <c r="D1143" t="s">
        <v>1131</v>
      </c>
      <c r="E1143">
        <v>3</v>
      </c>
      <c r="F1143" t="s">
        <v>78</v>
      </c>
      <c r="G1143" t="s">
        <v>62</v>
      </c>
      <c r="H1143" t="s">
        <v>91</v>
      </c>
      <c r="I1143" t="s">
        <v>64</v>
      </c>
      <c r="J1143" t="s">
        <v>65</v>
      </c>
      <c r="K1143" t="s">
        <v>66</v>
      </c>
      <c r="L1143" t="s">
        <v>67</v>
      </c>
      <c r="M1143" t="s">
        <v>56</v>
      </c>
      <c r="N1143" t="s">
        <v>94</v>
      </c>
      <c r="O1143" t="s">
        <v>82</v>
      </c>
      <c r="P1143">
        <v>49</v>
      </c>
      <c r="Q1143">
        <v>50</v>
      </c>
      <c r="R1143">
        <v>49</v>
      </c>
      <c r="S1143">
        <v>1</v>
      </c>
      <c r="T1143">
        <f t="shared" si="153"/>
        <v>48</v>
      </c>
      <c r="U1143">
        <v>48</v>
      </c>
      <c r="V1143">
        <f t="shared" si="154"/>
        <v>0</v>
      </c>
      <c r="W1143" s="3">
        <f t="shared" si="155"/>
        <v>2.0408163265306121E-2</v>
      </c>
      <c r="X1143">
        <v>31</v>
      </c>
      <c r="Y1143" s="4">
        <v>3.3</v>
      </c>
      <c r="Z1143" s="4">
        <v>1.3</v>
      </c>
      <c r="AA1143" s="5">
        <v>48363.9</v>
      </c>
      <c r="AB1143" s="5">
        <f t="shared" si="156"/>
        <v>2321467.2000000002</v>
      </c>
      <c r="AC1143" s="5">
        <v>34159.410000000003</v>
      </c>
      <c r="AD1143" s="5">
        <f t="shared" si="157"/>
        <v>1673811.09</v>
      </c>
      <c r="AE1143" s="5">
        <v>106319.75</v>
      </c>
      <c r="AF1143" s="5">
        <v>32674.59</v>
      </c>
      <c r="AG1143" s="5">
        <v>9183.2800000000007</v>
      </c>
      <c r="AH1143" s="5">
        <v>1885</v>
      </c>
      <c r="AI1143" s="5">
        <v>4600</v>
      </c>
      <c r="AJ1143">
        <v>0</v>
      </c>
      <c r="AK1143" s="5">
        <v>0</v>
      </c>
      <c r="AL1143" s="5">
        <v>0</v>
      </c>
      <c r="AM1143" s="5">
        <v>35255.050000000003</v>
      </c>
      <c r="AN1143">
        <v>4</v>
      </c>
      <c r="AO1143">
        <v>5</v>
      </c>
      <c r="AP1143" t="str">
        <f t="shared" si="158"/>
        <v>No</v>
      </c>
      <c r="AQ1143">
        <v>2</v>
      </c>
      <c r="AR1143" s="5">
        <f t="shared" si="159"/>
        <v>1863728.76</v>
      </c>
      <c r="AS1143" s="5">
        <f t="shared" si="160"/>
        <v>457738.44</v>
      </c>
      <c r="AT1143" t="s">
        <v>59</v>
      </c>
      <c r="AU1143" t="s">
        <v>6164</v>
      </c>
      <c r="AV1143" t="s">
        <v>6165</v>
      </c>
      <c r="AW1143" t="s">
        <v>6166</v>
      </c>
      <c r="AX1143" t="s">
        <v>6167</v>
      </c>
      <c r="AY1143">
        <v>56</v>
      </c>
      <c r="AZ1143">
        <v>4</v>
      </c>
      <c r="BA1143">
        <v>0</v>
      </c>
      <c r="BB1143" t="s">
        <v>6168</v>
      </c>
      <c r="BC1143">
        <v>0</v>
      </c>
      <c r="BD1143">
        <v>1</v>
      </c>
      <c r="BE1143" t="s">
        <v>6188</v>
      </c>
      <c r="BF1143" t="s">
        <v>6170</v>
      </c>
      <c r="BG1143">
        <v>0</v>
      </c>
      <c r="BH1143" t="s">
        <v>6171</v>
      </c>
      <c r="BI1143">
        <v>42</v>
      </c>
      <c r="BJ1143" t="s">
        <v>6172</v>
      </c>
      <c r="BK1143">
        <v>0</v>
      </c>
      <c r="BL1143">
        <v>58</v>
      </c>
      <c r="BM1143" s="3">
        <f t="shared" si="161"/>
        <v>0.84482758620689657</v>
      </c>
    </row>
    <row r="1144" spans="1:65">
      <c r="A1144" t="s">
        <v>1273</v>
      </c>
      <c r="B1144" s="2">
        <v>45724</v>
      </c>
      <c r="C1144" t="s">
        <v>47</v>
      </c>
      <c r="D1144" t="s">
        <v>1131</v>
      </c>
      <c r="E1144">
        <v>3</v>
      </c>
      <c r="F1144" t="s">
        <v>78</v>
      </c>
      <c r="G1144" t="s">
        <v>79</v>
      </c>
      <c r="H1144" t="s">
        <v>80</v>
      </c>
      <c r="I1144" t="s">
        <v>52</v>
      </c>
      <c r="J1144" t="s">
        <v>81</v>
      </c>
      <c r="K1144" t="s">
        <v>66</v>
      </c>
      <c r="L1144" t="s">
        <v>55</v>
      </c>
      <c r="M1144" t="s">
        <v>56</v>
      </c>
      <c r="N1144" t="s">
        <v>76</v>
      </c>
      <c r="O1144" t="s">
        <v>82</v>
      </c>
      <c r="P1144">
        <v>41</v>
      </c>
      <c r="Q1144">
        <v>43</v>
      </c>
      <c r="R1144">
        <v>41</v>
      </c>
      <c r="S1144">
        <v>1</v>
      </c>
      <c r="T1144">
        <f t="shared" si="153"/>
        <v>40</v>
      </c>
      <c r="U1144">
        <v>39</v>
      </c>
      <c r="V1144">
        <f t="shared" si="154"/>
        <v>1</v>
      </c>
      <c r="W1144" s="3">
        <f t="shared" si="155"/>
        <v>2.4390243902439025E-2</v>
      </c>
      <c r="X1144">
        <v>41</v>
      </c>
      <c r="Y1144" s="4">
        <v>4.5</v>
      </c>
      <c r="Z1144" s="4">
        <v>1.7</v>
      </c>
      <c r="AA1144" s="5">
        <v>73164.11</v>
      </c>
      <c r="AB1144" s="5">
        <f t="shared" si="156"/>
        <v>2853400.29</v>
      </c>
      <c r="AC1144" s="5">
        <v>52762.45</v>
      </c>
      <c r="AD1144" s="5">
        <f t="shared" si="157"/>
        <v>2163260.4500000002</v>
      </c>
      <c r="AE1144" s="5">
        <v>131316.35999999999</v>
      </c>
      <c r="AF1144" s="5">
        <v>38049.870000000003</v>
      </c>
      <c r="AG1144" s="5">
        <v>11008.76</v>
      </c>
      <c r="AH1144" s="5">
        <v>2465</v>
      </c>
      <c r="AI1144" s="5">
        <v>6800</v>
      </c>
      <c r="AJ1144">
        <v>0</v>
      </c>
      <c r="AK1144" s="5">
        <v>0</v>
      </c>
      <c r="AL1144" s="5">
        <v>1572.28</v>
      </c>
      <c r="AM1144" s="5">
        <v>24876.68</v>
      </c>
      <c r="AN1144">
        <v>4</v>
      </c>
      <c r="AO1144">
        <v>4</v>
      </c>
      <c r="AP1144" t="str">
        <f t="shared" si="158"/>
        <v>Yes</v>
      </c>
      <c r="AQ1144">
        <v>0</v>
      </c>
      <c r="AR1144" s="5">
        <f t="shared" si="159"/>
        <v>2379349.4</v>
      </c>
      <c r="AS1144" s="5">
        <f t="shared" si="160"/>
        <v>474050.89</v>
      </c>
      <c r="AT1144" t="s">
        <v>59</v>
      </c>
      <c r="AU1144" t="s">
        <v>6164</v>
      </c>
      <c r="AV1144" t="s">
        <v>6165</v>
      </c>
      <c r="AW1144" t="s">
        <v>6166</v>
      </c>
      <c r="AX1144" t="s">
        <v>6167</v>
      </c>
      <c r="AY1144">
        <v>47</v>
      </c>
      <c r="AZ1144">
        <v>3</v>
      </c>
      <c r="BA1144">
        <v>10</v>
      </c>
      <c r="BB1144" t="s">
        <v>6185</v>
      </c>
      <c r="BC1144">
        <v>0</v>
      </c>
      <c r="BD1144">
        <v>0</v>
      </c>
      <c r="BE1144" t="s">
        <v>6169</v>
      </c>
      <c r="BF1144" t="s">
        <v>6170</v>
      </c>
      <c r="BG1144">
        <v>0</v>
      </c>
      <c r="BH1144" t="s">
        <v>6171</v>
      </c>
      <c r="BI1144">
        <v>29</v>
      </c>
      <c r="BJ1144" t="s">
        <v>6172</v>
      </c>
      <c r="BK1144">
        <v>0</v>
      </c>
      <c r="BL1144">
        <v>48</v>
      </c>
      <c r="BM1144" s="3">
        <f t="shared" si="161"/>
        <v>0.85416666666666663</v>
      </c>
    </row>
    <row r="1145" spans="1:65">
      <c r="A1145" t="s">
        <v>1274</v>
      </c>
      <c r="B1145" s="2">
        <v>45724</v>
      </c>
      <c r="C1145" t="s">
        <v>47</v>
      </c>
      <c r="D1145" t="s">
        <v>1131</v>
      </c>
      <c r="E1145">
        <v>3</v>
      </c>
      <c r="F1145" t="s">
        <v>61</v>
      </c>
      <c r="G1145" t="s">
        <v>62</v>
      </c>
      <c r="H1145" t="s">
        <v>63</v>
      </c>
      <c r="I1145" t="s">
        <v>64</v>
      </c>
      <c r="J1145" t="s">
        <v>65</v>
      </c>
      <c r="K1145" t="s">
        <v>66</v>
      </c>
      <c r="L1145" t="s">
        <v>67</v>
      </c>
      <c r="M1145" t="s">
        <v>56</v>
      </c>
      <c r="N1145" t="s">
        <v>69</v>
      </c>
      <c r="O1145" t="s">
        <v>70</v>
      </c>
      <c r="P1145">
        <v>46</v>
      </c>
      <c r="Q1145">
        <v>49</v>
      </c>
      <c r="R1145">
        <v>48</v>
      </c>
      <c r="S1145">
        <v>1</v>
      </c>
      <c r="T1145">
        <f t="shared" si="153"/>
        <v>47</v>
      </c>
      <c r="U1145">
        <v>45</v>
      </c>
      <c r="V1145">
        <f t="shared" si="154"/>
        <v>2</v>
      </c>
      <c r="W1145" s="3">
        <f t="shared" si="155"/>
        <v>2.0833333333333332E-2</v>
      </c>
      <c r="X1145">
        <v>28</v>
      </c>
      <c r="Y1145" s="4">
        <v>5.7</v>
      </c>
      <c r="Z1145" s="4">
        <v>2</v>
      </c>
      <c r="AA1145" s="5">
        <v>49156.35</v>
      </c>
      <c r="AB1145" s="5">
        <f t="shared" si="156"/>
        <v>2212035.75</v>
      </c>
      <c r="AC1145" s="5">
        <v>33979.18</v>
      </c>
      <c r="AD1145" s="5">
        <f t="shared" si="157"/>
        <v>1631000.64</v>
      </c>
      <c r="AE1145" s="5">
        <v>104697.74</v>
      </c>
      <c r="AF1145" s="5">
        <v>29826.400000000001</v>
      </c>
      <c r="AG1145" s="5">
        <v>9684.25</v>
      </c>
      <c r="AH1145" s="5">
        <v>2900</v>
      </c>
      <c r="AI1145" s="5">
        <v>4600</v>
      </c>
      <c r="AJ1145">
        <v>0</v>
      </c>
      <c r="AK1145" s="5">
        <v>0</v>
      </c>
      <c r="AL1145" s="5">
        <v>2024.89</v>
      </c>
      <c r="AM1145" s="5">
        <v>30646.05</v>
      </c>
      <c r="AN1145">
        <v>4</v>
      </c>
      <c r="AO1145">
        <v>2</v>
      </c>
      <c r="AP1145" t="str">
        <f t="shared" si="158"/>
        <v>Yes</v>
      </c>
      <c r="AQ1145">
        <v>1</v>
      </c>
      <c r="AR1145" s="5">
        <f t="shared" si="159"/>
        <v>1815379.97</v>
      </c>
      <c r="AS1145" s="5">
        <f t="shared" si="160"/>
        <v>396655.78</v>
      </c>
      <c r="AT1145" t="s">
        <v>59</v>
      </c>
      <c r="AU1145" t="s">
        <v>6164</v>
      </c>
      <c r="AV1145" t="s">
        <v>6165</v>
      </c>
      <c r="AW1145" t="s">
        <v>6166</v>
      </c>
      <c r="AX1145" t="s">
        <v>6167</v>
      </c>
      <c r="AY1145">
        <v>47</v>
      </c>
      <c r="AZ1145">
        <v>0</v>
      </c>
      <c r="BA1145">
        <v>19</v>
      </c>
      <c r="BB1145" t="s">
        <v>6180</v>
      </c>
      <c r="BC1145">
        <v>0</v>
      </c>
      <c r="BD1145">
        <v>0</v>
      </c>
      <c r="BE1145" t="s">
        <v>6169</v>
      </c>
      <c r="BF1145" t="s">
        <v>6170</v>
      </c>
      <c r="BG1145">
        <v>0</v>
      </c>
      <c r="BH1145" t="s">
        <v>6171</v>
      </c>
      <c r="BI1145">
        <v>58</v>
      </c>
      <c r="BJ1145" t="s">
        <v>6187</v>
      </c>
      <c r="BK1145">
        <v>0</v>
      </c>
      <c r="BL1145">
        <v>59</v>
      </c>
      <c r="BM1145" s="3">
        <f t="shared" si="161"/>
        <v>0.81355932203389836</v>
      </c>
    </row>
    <row r="1146" spans="1:65">
      <c r="A1146" t="s">
        <v>1275</v>
      </c>
      <c r="B1146" s="2">
        <v>45724</v>
      </c>
      <c r="C1146" t="s">
        <v>47</v>
      </c>
      <c r="D1146" t="s">
        <v>1131</v>
      </c>
      <c r="E1146">
        <v>3</v>
      </c>
      <c r="F1146" t="s">
        <v>72</v>
      </c>
      <c r="G1146" t="s">
        <v>50</v>
      </c>
      <c r="H1146" t="s">
        <v>138</v>
      </c>
      <c r="I1146" t="s">
        <v>74</v>
      </c>
      <c r="J1146" t="s">
        <v>53</v>
      </c>
      <c r="K1146" t="s">
        <v>54</v>
      </c>
      <c r="L1146" t="s">
        <v>87</v>
      </c>
      <c r="M1146" t="s">
        <v>56</v>
      </c>
      <c r="N1146" t="s">
        <v>109</v>
      </c>
      <c r="O1146" t="s">
        <v>70</v>
      </c>
      <c r="P1146">
        <v>69</v>
      </c>
      <c r="Q1146">
        <v>69</v>
      </c>
      <c r="R1146">
        <v>71</v>
      </c>
      <c r="S1146">
        <v>1</v>
      </c>
      <c r="T1146">
        <f t="shared" si="153"/>
        <v>70</v>
      </c>
      <c r="U1146">
        <v>66</v>
      </c>
      <c r="V1146">
        <f t="shared" si="154"/>
        <v>4</v>
      </c>
      <c r="W1146" s="3">
        <f t="shared" si="155"/>
        <v>1.4084507042253521E-2</v>
      </c>
      <c r="X1146">
        <v>21</v>
      </c>
      <c r="Y1146" s="4">
        <v>0</v>
      </c>
      <c r="Z1146" s="4">
        <v>1.1000000000000001</v>
      </c>
      <c r="AA1146" s="5">
        <v>38817.199999999997</v>
      </c>
      <c r="AB1146" s="5">
        <f t="shared" si="156"/>
        <v>2561935.2000000002</v>
      </c>
      <c r="AC1146" s="5">
        <v>24191.81</v>
      </c>
      <c r="AD1146" s="5">
        <f t="shared" si="157"/>
        <v>1717618.51</v>
      </c>
      <c r="AE1146" s="5">
        <v>119926.93</v>
      </c>
      <c r="AF1146" s="5">
        <v>30731.3</v>
      </c>
      <c r="AG1146" s="5">
        <v>8538.1200000000008</v>
      </c>
      <c r="AH1146" s="5">
        <v>1595</v>
      </c>
      <c r="AI1146" s="5">
        <v>3200</v>
      </c>
      <c r="AJ1146">
        <v>0</v>
      </c>
      <c r="AK1146" s="5">
        <v>0</v>
      </c>
      <c r="AL1146" s="5">
        <v>2771.19</v>
      </c>
      <c r="AM1146" s="5">
        <v>109201.37</v>
      </c>
      <c r="AN1146">
        <v>8</v>
      </c>
      <c r="AO1146">
        <v>10</v>
      </c>
      <c r="AP1146" t="str">
        <f t="shared" si="158"/>
        <v>No</v>
      </c>
      <c r="AQ1146">
        <v>3</v>
      </c>
      <c r="AR1146" s="5">
        <f t="shared" si="159"/>
        <v>1993582.42</v>
      </c>
      <c r="AS1146" s="5">
        <f t="shared" si="160"/>
        <v>568352.78</v>
      </c>
      <c r="AT1146" t="s">
        <v>59</v>
      </c>
      <c r="AU1146" t="s">
        <v>6164</v>
      </c>
      <c r="AV1146" t="s">
        <v>6165</v>
      </c>
      <c r="AW1146" t="s">
        <v>6166</v>
      </c>
      <c r="AX1146" t="s">
        <v>6184</v>
      </c>
      <c r="AY1146">
        <v>70</v>
      </c>
      <c r="AZ1146">
        <v>1</v>
      </c>
      <c r="BA1146">
        <v>22</v>
      </c>
      <c r="BB1146" t="s">
        <v>6180</v>
      </c>
      <c r="BC1146">
        <v>1</v>
      </c>
      <c r="BD1146">
        <v>1</v>
      </c>
      <c r="BE1146" t="s">
        <v>6196</v>
      </c>
      <c r="BF1146" t="s">
        <v>6170</v>
      </c>
      <c r="BG1146">
        <v>0</v>
      </c>
      <c r="BH1146" t="s">
        <v>6171</v>
      </c>
      <c r="BI1146">
        <v>22</v>
      </c>
      <c r="BJ1146" t="s">
        <v>6172</v>
      </c>
      <c r="BK1146">
        <v>0</v>
      </c>
      <c r="BL1146">
        <v>76</v>
      </c>
      <c r="BM1146" s="3">
        <f t="shared" si="161"/>
        <v>0.93421052631578949</v>
      </c>
    </row>
    <row r="1147" spans="1:65">
      <c r="A1147" t="s">
        <v>1276</v>
      </c>
      <c r="B1147" s="2">
        <v>45724</v>
      </c>
      <c r="C1147" t="s">
        <v>47</v>
      </c>
      <c r="D1147" t="s">
        <v>1131</v>
      </c>
      <c r="E1147">
        <v>3</v>
      </c>
      <c r="F1147" t="s">
        <v>49</v>
      </c>
      <c r="G1147" t="s">
        <v>50</v>
      </c>
      <c r="H1147" t="s">
        <v>108</v>
      </c>
      <c r="I1147" t="s">
        <v>74</v>
      </c>
      <c r="J1147" t="s">
        <v>65</v>
      </c>
      <c r="K1147" t="s">
        <v>54</v>
      </c>
      <c r="L1147" t="s">
        <v>67</v>
      </c>
      <c r="M1147" t="s">
        <v>56</v>
      </c>
      <c r="N1147" t="s">
        <v>57</v>
      </c>
      <c r="O1147" t="s">
        <v>70</v>
      </c>
      <c r="P1147">
        <v>48</v>
      </c>
      <c r="Q1147">
        <v>50</v>
      </c>
      <c r="R1147">
        <v>48</v>
      </c>
      <c r="S1147">
        <v>1</v>
      </c>
      <c r="T1147">
        <f t="shared" si="153"/>
        <v>47</v>
      </c>
      <c r="U1147">
        <v>46</v>
      </c>
      <c r="V1147">
        <f t="shared" si="154"/>
        <v>1</v>
      </c>
      <c r="W1147" s="3">
        <f t="shared" si="155"/>
        <v>2.0833333333333332E-2</v>
      </c>
      <c r="X1147">
        <v>17</v>
      </c>
      <c r="Y1147" s="4">
        <v>0</v>
      </c>
      <c r="Z1147" s="4">
        <v>0.7</v>
      </c>
      <c r="AA1147" s="5">
        <v>55606.92</v>
      </c>
      <c r="AB1147" s="5">
        <f t="shared" si="156"/>
        <v>2557918.3199999998</v>
      </c>
      <c r="AC1147" s="5">
        <v>33857.93</v>
      </c>
      <c r="AD1147" s="5">
        <f t="shared" si="157"/>
        <v>1625180.64</v>
      </c>
      <c r="AE1147" s="5">
        <v>107678.27</v>
      </c>
      <c r="AF1147" s="5">
        <v>31008.63</v>
      </c>
      <c r="AG1147" s="5">
        <v>8344.7099999999991</v>
      </c>
      <c r="AH1147" s="5">
        <v>1015</v>
      </c>
      <c r="AI1147" s="5">
        <v>4600</v>
      </c>
      <c r="AJ1147">
        <v>0</v>
      </c>
      <c r="AK1147" s="5">
        <v>0</v>
      </c>
      <c r="AL1147" s="5">
        <v>979.43</v>
      </c>
      <c r="AM1147" s="5">
        <v>31280.73</v>
      </c>
      <c r="AN1147">
        <v>4</v>
      </c>
      <c r="AO1147">
        <v>5</v>
      </c>
      <c r="AP1147" t="str">
        <f t="shared" si="158"/>
        <v>No</v>
      </c>
      <c r="AQ1147">
        <v>2</v>
      </c>
      <c r="AR1147" s="5">
        <f t="shared" si="159"/>
        <v>1810087.41</v>
      </c>
      <c r="AS1147" s="5">
        <f t="shared" si="160"/>
        <v>747830.91</v>
      </c>
      <c r="AT1147" t="s">
        <v>59</v>
      </c>
      <c r="AU1147" t="s">
        <v>6164</v>
      </c>
      <c r="AV1147" t="s">
        <v>6165</v>
      </c>
      <c r="AW1147" t="s">
        <v>6166</v>
      </c>
      <c r="AX1147" t="s">
        <v>6167</v>
      </c>
      <c r="AY1147">
        <v>50</v>
      </c>
      <c r="AZ1147">
        <v>0</v>
      </c>
      <c r="BA1147">
        <v>17</v>
      </c>
      <c r="BB1147" t="s">
        <v>6198</v>
      </c>
      <c r="BC1147">
        <v>0</v>
      </c>
      <c r="BD1147">
        <v>1</v>
      </c>
      <c r="BE1147" t="s">
        <v>6196</v>
      </c>
      <c r="BF1147" t="s">
        <v>6170</v>
      </c>
      <c r="BG1147">
        <v>0</v>
      </c>
      <c r="BH1147" t="s">
        <v>6171</v>
      </c>
      <c r="BI1147">
        <v>38</v>
      </c>
      <c r="BJ1147" t="s">
        <v>6172</v>
      </c>
      <c r="BK1147">
        <v>0</v>
      </c>
      <c r="BL1147">
        <v>65</v>
      </c>
      <c r="BM1147" s="3">
        <f t="shared" si="161"/>
        <v>0.7384615384615385</v>
      </c>
    </row>
    <row r="1148" spans="1:65">
      <c r="A1148" t="s">
        <v>1277</v>
      </c>
      <c r="B1148" s="2">
        <v>45724</v>
      </c>
      <c r="C1148" t="s">
        <v>47</v>
      </c>
      <c r="D1148" t="s">
        <v>1131</v>
      </c>
      <c r="E1148">
        <v>3</v>
      </c>
      <c r="F1148" t="s">
        <v>72</v>
      </c>
      <c r="G1148" t="s">
        <v>50</v>
      </c>
      <c r="H1148" t="s">
        <v>73</v>
      </c>
      <c r="I1148" t="s">
        <v>64</v>
      </c>
      <c r="J1148" t="s">
        <v>65</v>
      </c>
      <c r="K1148" t="s">
        <v>66</v>
      </c>
      <c r="L1148" t="s">
        <v>67</v>
      </c>
      <c r="M1148" t="s">
        <v>56</v>
      </c>
      <c r="N1148" t="s">
        <v>57</v>
      </c>
      <c r="O1148" t="s">
        <v>70</v>
      </c>
      <c r="P1148">
        <v>48</v>
      </c>
      <c r="Q1148">
        <v>49</v>
      </c>
      <c r="R1148">
        <v>51</v>
      </c>
      <c r="S1148">
        <v>1</v>
      </c>
      <c r="T1148">
        <f t="shared" si="153"/>
        <v>50</v>
      </c>
      <c r="U1148">
        <v>46</v>
      </c>
      <c r="V1148">
        <f t="shared" si="154"/>
        <v>4</v>
      </c>
      <c r="W1148" s="3">
        <f t="shared" si="155"/>
        <v>1.9607843137254902E-2</v>
      </c>
      <c r="X1148">
        <v>26</v>
      </c>
      <c r="Y1148" s="4">
        <v>2.1</v>
      </c>
      <c r="Z1148" s="4">
        <v>1.9</v>
      </c>
      <c r="AA1148" s="5">
        <v>49231.01</v>
      </c>
      <c r="AB1148" s="5">
        <f t="shared" si="156"/>
        <v>2264626.46</v>
      </c>
      <c r="AC1148" s="5">
        <v>33743.72</v>
      </c>
      <c r="AD1148" s="5">
        <f t="shared" si="157"/>
        <v>1720929.72</v>
      </c>
      <c r="AE1148" s="5">
        <v>109223.75</v>
      </c>
      <c r="AF1148" s="5">
        <v>30904.91</v>
      </c>
      <c r="AG1148" s="5">
        <v>8717.7800000000007</v>
      </c>
      <c r="AH1148" s="5">
        <v>2755</v>
      </c>
      <c r="AI1148" s="5">
        <v>4600</v>
      </c>
      <c r="AJ1148">
        <v>0</v>
      </c>
      <c r="AK1148" s="5">
        <v>0</v>
      </c>
      <c r="AL1148" s="5">
        <v>3821.49</v>
      </c>
      <c r="AM1148" s="5">
        <v>30553.87</v>
      </c>
      <c r="AN1148">
        <v>4</v>
      </c>
      <c r="AO1148">
        <v>3</v>
      </c>
      <c r="AP1148" t="str">
        <f t="shared" si="158"/>
        <v>Yes</v>
      </c>
      <c r="AQ1148">
        <v>0</v>
      </c>
      <c r="AR1148" s="5">
        <f t="shared" si="159"/>
        <v>1911506.52</v>
      </c>
      <c r="AS1148" s="5">
        <f t="shared" si="160"/>
        <v>353119.94</v>
      </c>
      <c r="AT1148" t="s">
        <v>59</v>
      </c>
      <c r="AU1148" t="s">
        <v>6164</v>
      </c>
      <c r="AV1148" t="s">
        <v>6165</v>
      </c>
      <c r="AW1148" t="s">
        <v>6166</v>
      </c>
      <c r="AX1148" t="s">
        <v>6184</v>
      </c>
      <c r="AY1148">
        <v>48</v>
      </c>
      <c r="AZ1148">
        <v>0</v>
      </c>
      <c r="BA1148">
        <v>26</v>
      </c>
      <c r="BB1148" t="s">
        <v>6180</v>
      </c>
      <c r="BC1148">
        <v>0</v>
      </c>
      <c r="BD1148">
        <v>0</v>
      </c>
      <c r="BE1148" t="s">
        <v>6169</v>
      </c>
      <c r="BF1148" t="s">
        <v>6170</v>
      </c>
      <c r="BG1148">
        <v>0</v>
      </c>
      <c r="BH1148" t="s">
        <v>6171</v>
      </c>
      <c r="BI1148">
        <v>36</v>
      </c>
      <c r="BJ1148" t="s">
        <v>6172</v>
      </c>
      <c r="BK1148">
        <v>0</v>
      </c>
      <c r="BL1148">
        <v>58</v>
      </c>
      <c r="BM1148" s="3">
        <f t="shared" si="161"/>
        <v>0.87931034482758619</v>
      </c>
    </row>
    <row r="1149" spans="1:65">
      <c r="A1149" t="s">
        <v>1278</v>
      </c>
      <c r="B1149" s="2">
        <v>45724</v>
      </c>
      <c r="C1149" t="s">
        <v>47</v>
      </c>
      <c r="D1149" t="s">
        <v>1131</v>
      </c>
      <c r="E1149">
        <v>3</v>
      </c>
      <c r="F1149" t="s">
        <v>49</v>
      </c>
      <c r="G1149" t="s">
        <v>79</v>
      </c>
      <c r="H1149" t="s">
        <v>106</v>
      </c>
      <c r="I1149" t="s">
        <v>74</v>
      </c>
      <c r="J1149" t="s">
        <v>53</v>
      </c>
      <c r="K1149" t="s">
        <v>66</v>
      </c>
      <c r="L1149" t="s">
        <v>55</v>
      </c>
      <c r="M1149" t="s">
        <v>68</v>
      </c>
      <c r="N1149" t="s">
        <v>76</v>
      </c>
      <c r="O1149" t="s">
        <v>58</v>
      </c>
      <c r="P1149">
        <v>58</v>
      </c>
      <c r="Q1149">
        <v>60</v>
      </c>
      <c r="R1149">
        <v>56</v>
      </c>
      <c r="S1149">
        <v>2</v>
      </c>
      <c r="T1149">
        <f t="shared" si="153"/>
        <v>54</v>
      </c>
      <c r="U1149">
        <v>54</v>
      </c>
      <c r="V1149">
        <f t="shared" si="154"/>
        <v>0</v>
      </c>
      <c r="W1149" s="3">
        <f t="shared" si="155"/>
        <v>3.5714285714285712E-2</v>
      </c>
      <c r="X1149">
        <v>42</v>
      </c>
      <c r="Y1149" s="4">
        <v>2.4</v>
      </c>
      <c r="Z1149" s="4">
        <v>1</v>
      </c>
      <c r="AA1149" s="5">
        <v>33664.230000000003</v>
      </c>
      <c r="AB1149" s="5">
        <f t="shared" si="156"/>
        <v>1817868.42</v>
      </c>
      <c r="AC1149" s="5">
        <v>22628.25</v>
      </c>
      <c r="AD1149" s="5">
        <f t="shared" si="157"/>
        <v>1267182</v>
      </c>
      <c r="AE1149" s="5">
        <v>96281.36</v>
      </c>
      <c r="AF1149" s="5">
        <v>27456.29</v>
      </c>
      <c r="AG1149" s="5">
        <v>11411.51</v>
      </c>
      <c r="AH1149" s="5">
        <v>1450</v>
      </c>
      <c r="AI1149" s="5">
        <v>6400</v>
      </c>
      <c r="AJ1149">
        <v>1</v>
      </c>
      <c r="AK1149" s="5">
        <v>8803.8700000000008</v>
      </c>
      <c r="AL1149" s="5">
        <v>0</v>
      </c>
      <c r="AM1149" s="5">
        <v>35424.28</v>
      </c>
      <c r="AN1149">
        <v>4</v>
      </c>
      <c r="AO1149">
        <v>4</v>
      </c>
      <c r="AP1149" t="str">
        <f t="shared" si="158"/>
        <v>Yes</v>
      </c>
      <c r="AQ1149">
        <v>1</v>
      </c>
      <c r="AR1149" s="5">
        <f t="shared" si="159"/>
        <v>1454409.31</v>
      </c>
      <c r="AS1149" s="5">
        <f t="shared" si="160"/>
        <v>363459.11</v>
      </c>
      <c r="AT1149" t="s">
        <v>59</v>
      </c>
      <c r="AU1149" t="s">
        <v>6194</v>
      </c>
      <c r="AV1149" t="s">
        <v>6195</v>
      </c>
      <c r="AW1149" t="s">
        <v>6183</v>
      </c>
      <c r="AX1149" t="s">
        <v>6167</v>
      </c>
      <c r="AY1149">
        <v>58</v>
      </c>
      <c r="AZ1149">
        <v>0</v>
      </c>
      <c r="BA1149">
        <v>0</v>
      </c>
      <c r="BB1149" t="s">
        <v>6168</v>
      </c>
      <c r="BC1149">
        <v>0</v>
      </c>
      <c r="BD1149">
        <v>0</v>
      </c>
      <c r="BE1149" t="s">
        <v>6169</v>
      </c>
      <c r="BF1149" t="s">
        <v>6170</v>
      </c>
      <c r="BG1149">
        <v>0</v>
      </c>
      <c r="BH1149" t="s">
        <v>6171</v>
      </c>
      <c r="BI1149">
        <v>53</v>
      </c>
      <c r="BJ1149" t="s">
        <v>6187</v>
      </c>
      <c r="BK1149">
        <v>0</v>
      </c>
      <c r="BL1149">
        <v>71</v>
      </c>
      <c r="BM1149" s="3">
        <f t="shared" si="161"/>
        <v>0.78873239436619713</v>
      </c>
    </row>
    <row r="1150" spans="1:65">
      <c r="A1150" t="s">
        <v>1279</v>
      </c>
      <c r="B1150" s="2">
        <v>45724</v>
      </c>
      <c r="C1150" t="s">
        <v>47</v>
      </c>
      <c r="D1150" t="s">
        <v>1131</v>
      </c>
      <c r="E1150">
        <v>3</v>
      </c>
      <c r="F1150" t="s">
        <v>78</v>
      </c>
      <c r="G1150" t="s">
        <v>50</v>
      </c>
      <c r="H1150" t="s">
        <v>185</v>
      </c>
      <c r="I1150" t="s">
        <v>64</v>
      </c>
      <c r="J1150" t="s">
        <v>65</v>
      </c>
      <c r="K1150" t="s">
        <v>75</v>
      </c>
      <c r="L1150" t="s">
        <v>92</v>
      </c>
      <c r="M1150" t="s">
        <v>56</v>
      </c>
      <c r="N1150" t="s">
        <v>109</v>
      </c>
      <c r="O1150" t="s">
        <v>82</v>
      </c>
      <c r="P1150">
        <v>43</v>
      </c>
      <c r="Q1150">
        <v>43</v>
      </c>
      <c r="R1150">
        <v>42</v>
      </c>
      <c r="S1150">
        <v>1</v>
      </c>
      <c r="T1150">
        <f t="shared" si="153"/>
        <v>41</v>
      </c>
      <c r="U1150">
        <v>41</v>
      </c>
      <c r="V1150">
        <f t="shared" si="154"/>
        <v>0</v>
      </c>
      <c r="W1150" s="3">
        <f t="shared" si="155"/>
        <v>2.3809523809523808E-2</v>
      </c>
      <c r="X1150">
        <v>24</v>
      </c>
      <c r="Y1150" s="4">
        <v>4.3</v>
      </c>
      <c r="Z1150" s="4">
        <v>1.2</v>
      </c>
      <c r="AA1150" s="5">
        <v>51448.61</v>
      </c>
      <c r="AB1150" s="5">
        <f t="shared" si="156"/>
        <v>2109393.0099999998</v>
      </c>
      <c r="AC1150" s="5">
        <v>35027.57</v>
      </c>
      <c r="AD1150" s="5">
        <f t="shared" si="157"/>
        <v>1471157.94</v>
      </c>
      <c r="AE1150" s="5">
        <v>92031.05</v>
      </c>
      <c r="AF1150" s="5">
        <v>27926.38</v>
      </c>
      <c r="AG1150" s="5">
        <v>8985.75</v>
      </c>
      <c r="AH1150" s="5">
        <v>1740</v>
      </c>
      <c r="AI1150" s="5">
        <v>4600</v>
      </c>
      <c r="AJ1150">
        <v>0</v>
      </c>
      <c r="AK1150" s="5">
        <v>0</v>
      </c>
      <c r="AL1150" s="5">
        <v>0</v>
      </c>
      <c r="AM1150" s="5">
        <v>64730.46</v>
      </c>
      <c r="AN1150">
        <v>8</v>
      </c>
      <c r="AO1150">
        <v>9</v>
      </c>
      <c r="AP1150" t="str">
        <f t="shared" si="158"/>
        <v>No</v>
      </c>
      <c r="AQ1150">
        <v>2</v>
      </c>
      <c r="AR1150" s="5">
        <f t="shared" si="159"/>
        <v>1671171.58</v>
      </c>
      <c r="AS1150" s="5">
        <f t="shared" si="160"/>
        <v>438221.43</v>
      </c>
      <c r="AT1150" t="s">
        <v>59</v>
      </c>
      <c r="AU1150" t="s">
        <v>6164</v>
      </c>
      <c r="AV1150" t="s">
        <v>6165</v>
      </c>
      <c r="AW1150" t="s">
        <v>6166</v>
      </c>
      <c r="AX1150" t="s">
        <v>6167</v>
      </c>
      <c r="AY1150">
        <v>45</v>
      </c>
      <c r="AZ1150">
        <v>0</v>
      </c>
      <c r="BA1150">
        <v>0</v>
      </c>
      <c r="BB1150" t="s">
        <v>6168</v>
      </c>
      <c r="BC1150">
        <v>1</v>
      </c>
      <c r="BD1150">
        <v>0</v>
      </c>
      <c r="BE1150" t="s">
        <v>6178</v>
      </c>
      <c r="BF1150" t="s">
        <v>6170</v>
      </c>
      <c r="BG1150">
        <v>0</v>
      </c>
      <c r="BH1150" t="s">
        <v>6171</v>
      </c>
      <c r="BI1150">
        <v>27</v>
      </c>
      <c r="BJ1150" t="s">
        <v>6172</v>
      </c>
      <c r="BK1150">
        <v>0</v>
      </c>
      <c r="BL1150">
        <v>60</v>
      </c>
      <c r="BM1150" s="3">
        <f t="shared" si="161"/>
        <v>0.7</v>
      </c>
    </row>
    <row r="1151" spans="1:65">
      <c r="A1151" t="s">
        <v>1280</v>
      </c>
      <c r="B1151" s="2">
        <v>45724</v>
      </c>
      <c r="C1151" t="s">
        <v>47</v>
      </c>
      <c r="D1151" t="s">
        <v>1131</v>
      </c>
      <c r="E1151">
        <v>3</v>
      </c>
      <c r="F1151" t="s">
        <v>49</v>
      </c>
      <c r="G1151" t="s">
        <v>79</v>
      </c>
      <c r="H1151" t="s">
        <v>260</v>
      </c>
      <c r="I1151" t="s">
        <v>52</v>
      </c>
      <c r="J1151" t="s">
        <v>53</v>
      </c>
      <c r="K1151" t="s">
        <v>66</v>
      </c>
      <c r="L1151" t="s">
        <v>87</v>
      </c>
      <c r="M1151" t="s">
        <v>56</v>
      </c>
      <c r="N1151" t="s">
        <v>69</v>
      </c>
      <c r="O1151" t="s">
        <v>82</v>
      </c>
      <c r="P1151">
        <v>58</v>
      </c>
      <c r="Q1151">
        <v>59</v>
      </c>
      <c r="R1151">
        <v>58</v>
      </c>
      <c r="S1151">
        <v>1</v>
      </c>
      <c r="T1151">
        <f t="shared" si="153"/>
        <v>57</v>
      </c>
      <c r="U1151">
        <v>56</v>
      </c>
      <c r="V1151">
        <f t="shared" si="154"/>
        <v>1</v>
      </c>
      <c r="W1151" s="3">
        <f t="shared" si="155"/>
        <v>1.7241379310344827E-2</v>
      </c>
      <c r="X1151">
        <v>27</v>
      </c>
      <c r="Y1151" s="4">
        <v>9.1</v>
      </c>
      <c r="Z1151" s="4">
        <v>1.8</v>
      </c>
      <c r="AA1151" s="5">
        <v>34047.050000000003</v>
      </c>
      <c r="AB1151" s="5">
        <f t="shared" si="156"/>
        <v>1906634.8</v>
      </c>
      <c r="AC1151" s="5">
        <v>24020.1</v>
      </c>
      <c r="AD1151" s="5">
        <f t="shared" si="157"/>
        <v>1393165.8</v>
      </c>
      <c r="AE1151" s="5">
        <v>105387.18</v>
      </c>
      <c r="AF1151" s="5">
        <v>26401.919999999998</v>
      </c>
      <c r="AG1151" s="5">
        <v>9564.2800000000007</v>
      </c>
      <c r="AH1151" s="5">
        <v>2610</v>
      </c>
      <c r="AI1151" s="5">
        <v>3200</v>
      </c>
      <c r="AJ1151">
        <v>0</v>
      </c>
      <c r="AK1151" s="5">
        <v>0</v>
      </c>
      <c r="AL1151" s="5">
        <v>654.32000000000005</v>
      </c>
      <c r="AM1151" s="5">
        <v>37718.68</v>
      </c>
      <c r="AN1151">
        <v>4</v>
      </c>
      <c r="AO1151">
        <v>2</v>
      </c>
      <c r="AP1151" t="str">
        <f t="shared" si="158"/>
        <v>Yes</v>
      </c>
      <c r="AQ1151">
        <v>0</v>
      </c>
      <c r="AR1151" s="5">
        <f t="shared" si="159"/>
        <v>1578702.18</v>
      </c>
      <c r="AS1151" s="5">
        <f t="shared" si="160"/>
        <v>327932.62</v>
      </c>
      <c r="AT1151" t="s">
        <v>59</v>
      </c>
      <c r="AU1151" t="s">
        <v>6164</v>
      </c>
      <c r="AV1151" t="s">
        <v>6165</v>
      </c>
      <c r="AW1151" t="s">
        <v>6166</v>
      </c>
      <c r="AX1151" t="s">
        <v>6177</v>
      </c>
      <c r="AY1151">
        <v>64</v>
      </c>
      <c r="AZ1151">
        <v>4</v>
      </c>
      <c r="BA1151">
        <v>12</v>
      </c>
      <c r="BB1151" t="s">
        <v>6185</v>
      </c>
      <c r="BC1151">
        <v>0</v>
      </c>
      <c r="BD1151">
        <v>0</v>
      </c>
      <c r="BE1151" t="s">
        <v>6169</v>
      </c>
      <c r="BF1151" t="s">
        <v>6170</v>
      </c>
      <c r="BG1151">
        <v>1</v>
      </c>
      <c r="BH1151" t="s">
        <v>6179</v>
      </c>
      <c r="BI1151">
        <v>47</v>
      </c>
      <c r="BJ1151" t="s">
        <v>6172</v>
      </c>
      <c r="BK1151">
        <v>0</v>
      </c>
      <c r="BL1151">
        <v>74</v>
      </c>
      <c r="BM1151" s="3">
        <f t="shared" si="161"/>
        <v>0.78378378378378377</v>
      </c>
    </row>
    <row r="1152" spans="1:65">
      <c r="A1152" t="s">
        <v>1281</v>
      </c>
      <c r="B1152" s="2">
        <v>45725</v>
      </c>
      <c r="C1152" t="s">
        <v>47</v>
      </c>
      <c r="D1152" t="s">
        <v>1131</v>
      </c>
      <c r="E1152">
        <v>3</v>
      </c>
      <c r="F1152" t="s">
        <v>61</v>
      </c>
      <c r="G1152" t="s">
        <v>79</v>
      </c>
      <c r="H1152" t="s">
        <v>100</v>
      </c>
      <c r="I1152" t="s">
        <v>52</v>
      </c>
      <c r="J1152" t="s">
        <v>53</v>
      </c>
      <c r="K1152" t="s">
        <v>75</v>
      </c>
      <c r="L1152" t="s">
        <v>55</v>
      </c>
      <c r="M1152" t="s">
        <v>56</v>
      </c>
      <c r="N1152" t="s">
        <v>76</v>
      </c>
      <c r="O1152" t="s">
        <v>82</v>
      </c>
      <c r="P1152">
        <v>57</v>
      </c>
      <c r="Q1152">
        <v>57</v>
      </c>
      <c r="R1152">
        <v>58</v>
      </c>
      <c r="S1152">
        <v>1</v>
      </c>
      <c r="T1152">
        <f t="shared" si="153"/>
        <v>57</v>
      </c>
      <c r="U1152">
        <v>56</v>
      </c>
      <c r="V1152">
        <f t="shared" si="154"/>
        <v>1</v>
      </c>
      <c r="W1152" s="3">
        <f t="shared" si="155"/>
        <v>1.7241379310344827E-2</v>
      </c>
      <c r="X1152">
        <v>55</v>
      </c>
      <c r="Y1152" s="4">
        <v>5.5</v>
      </c>
      <c r="Z1152" s="4">
        <v>2.2000000000000002</v>
      </c>
      <c r="AA1152" s="5">
        <v>35776.65</v>
      </c>
      <c r="AB1152" s="5">
        <f t="shared" si="156"/>
        <v>2003492.4</v>
      </c>
      <c r="AC1152" s="5">
        <v>23700</v>
      </c>
      <c r="AD1152" s="5">
        <f t="shared" si="157"/>
        <v>1374600</v>
      </c>
      <c r="AE1152" s="5">
        <v>103468.71</v>
      </c>
      <c r="AF1152" s="5">
        <v>26727.1</v>
      </c>
      <c r="AG1152" s="5">
        <v>11753.2</v>
      </c>
      <c r="AH1152" s="5">
        <v>3190</v>
      </c>
      <c r="AI1152" s="5">
        <v>3200</v>
      </c>
      <c r="AJ1152">
        <v>0</v>
      </c>
      <c r="AK1152" s="5">
        <v>0</v>
      </c>
      <c r="AL1152" s="5">
        <v>650.52</v>
      </c>
      <c r="AM1152" s="5">
        <v>34710.559999999998</v>
      </c>
      <c r="AN1152">
        <v>4</v>
      </c>
      <c r="AO1152">
        <v>3</v>
      </c>
      <c r="AP1152" t="str">
        <f t="shared" si="158"/>
        <v>Yes</v>
      </c>
      <c r="AQ1152">
        <v>1</v>
      </c>
      <c r="AR1152" s="5">
        <f t="shared" si="159"/>
        <v>1558300.09</v>
      </c>
      <c r="AS1152" s="5">
        <f t="shared" si="160"/>
        <v>445192.31</v>
      </c>
      <c r="AT1152" t="s">
        <v>59</v>
      </c>
      <c r="AU1152" t="s">
        <v>6164</v>
      </c>
      <c r="AV1152" t="s">
        <v>6165</v>
      </c>
      <c r="AW1152" t="s">
        <v>6166</v>
      </c>
      <c r="AX1152" t="s">
        <v>6202</v>
      </c>
      <c r="AY1152">
        <v>62</v>
      </c>
      <c r="AZ1152">
        <v>3</v>
      </c>
      <c r="BA1152">
        <v>10</v>
      </c>
      <c r="BB1152" t="s">
        <v>6185</v>
      </c>
      <c r="BC1152">
        <v>0</v>
      </c>
      <c r="BD1152">
        <v>0</v>
      </c>
      <c r="BE1152" t="s">
        <v>6169</v>
      </c>
      <c r="BF1152" t="s">
        <v>6170</v>
      </c>
      <c r="BG1152">
        <v>2</v>
      </c>
      <c r="BH1152" t="s">
        <v>6206</v>
      </c>
      <c r="BI1152">
        <v>79</v>
      </c>
      <c r="BJ1152" t="s">
        <v>6193</v>
      </c>
      <c r="BK1152">
        <v>0</v>
      </c>
      <c r="BL1152">
        <v>76</v>
      </c>
      <c r="BM1152" s="3">
        <f t="shared" si="161"/>
        <v>0.76315789473684215</v>
      </c>
    </row>
    <row r="1153" spans="1:65">
      <c r="A1153" t="s">
        <v>1282</v>
      </c>
      <c r="B1153" s="2">
        <v>45725</v>
      </c>
      <c r="C1153" t="s">
        <v>47</v>
      </c>
      <c r="D1153" t="s">
        <v>1131</v>
      </c>
      <c r="E1153">
        <v>3</v>
      </c>
      <c r="F1153" t="s">
        <v>72</v>
      </c>
      <c r="G1153" t="s">
        <v>62</v>
      </c>
      <c r="H1153" t="s">
        <v>175</v>
      </c>
      <c r="I1153" t="s">
        <v>64</v>
      </c>
      <c r="J1153" t="s">
        <v>65</v>
      </c>
      <c r="K1153" t="s">
        <v>75</v>
      </c>
      <c r="L1153" t="s">
        <v>55</v>
      </c>
      <c r="M1153" t="s">
        <v>68</v>
      </c>
      <c r="N1153" t="s">
        <v>57</v>
      </c>
      <c r="O1153" t="s">
        <v>58</v>
      </c>
      <c r="P1153">
        <v>51</v>
      </c>
      <c r="Q1153">
        <v>55</v>
      </c>
      <c r="R1153">
        <v>56</v>
      </c>
      <c r="S1153">
        <v>1</v>
      </c>
      <c r="T1153">
        <f t="shared" si="153"/>
        <v>55</v>
      </c>
      <c r="U1153">
        <v>49</v>
      </c>
      <c r="V1153">
        <f t="shared" si="154"/>
        <v>6</v>
      </c>
      <c r="W1153" s="3">
        <f t="shared" si="155"/>
        <v>1.7857142857142856E-2</v>
      </c>
      <c r="X1153">
        <v>20</v>
      </c>
      <c r="Y1153" s="4">
        <v>2.6</v>
      </c>
      <c r="Z1153" s="4">
        <v>1.6</v>
      </c>
      <c r="AA1153" s="5">
        <v>51693.67</v>
      </c>
      <c r="AB1153" s="5">
        <f t="shared" si="156"/>
        <v>2532989.83</v>
      </c>
      <c r="AC1153" s="5">
        <v>33063</v>
      </c>
      <c r="AD1153" s="5">
        <f t="shared" si="157"/>
        <v>1851528</v>
      </c>
      <c r="AE1153" s="5">
        <v>121128.38</v>
      </c>
      <c r="AF1153" s="5">
        <v>33903.53</v>
      </c>
      <c r="AG1153" s="5">
        <v>8554.59</v>
      </c>
      <c r="AH1153" s="5">
        <v>2320</v>
      </c>
      <c r="AI1153" s="5">
        <v>4600</v>
      </c>
      <c r="AJ1153">
        <v>1</v>
      </c>
      <c r="AK1153" s="5">
        <v>13096.79</v>
      </c>
      <c r="AL1153" s="5">
        <v>5920.89</v>
      </c>
      <c r="AM1153" s="5">
        <v>30993.03</v>
      </c>
      <c r="AN1153">
        <v>4</v>
      </c>
      <c r="AO1153">
        <v>3</v>
      </c>
      <c r="AP1153" t="str">
        <f t="shared" si="158"/>
        <v>Yes</v>
      </c>
      <c r="AQ1153">
        <v>2</v>
      </c>
      <c r="AR1153" s="5">
        <f t="shared" si="159"/>
        <v>2072045.21</v>
      </c>
      <c r="AS1153" s="5">
        <f t="shared" si="160"/>
        <v>460944.62</v>
      </c>
      <c r="AT1153" t="s">
        <v>59</v>
      </c>
      <c r="AU1153" t="s">
        <v>6194</v>
      </c>
      <c r="AV1153" t="s">
        <v>6195</v>
      </c>
      <c r="AW1153" t="s">
        <v>6183</v>
      </c>
      <c r="AX1153" t="s">
        <v>6184</v>
      </c>
      <c r="AY1153">
        <v>54</v>
      </c>
      <c r="AZ1153">
        <v>0</v>
      </c>
      <c r="BA1153">
        <v>33</v>
      </c>
      <c r="BB1153" t="s">
        <v>6180</v>
      </c>
      <c r="BC1153">
        <v>0</v>
      </c>
      <c r="BD1153">
        <v>0</v>
      </c>
      <c r="BE1153" t="s">
        <v>6169</v>
      </c>
      <c r="BF1153" t="s">
        <v>6170</v>
      </c>
      <c r="BG1153">
        <v>0</v>
      </c>
      <c r="BH1153" t="s">
        <v>6171</v>
      </c>
      <c r="BI1153">
        <v>48</v>
      </c>
      <c r="BJ1153" t="s">
        <v>6172</v>
      </c>
      <c r="BK1153">
        <v>0</v>
      </c>
      <c r="BL1153">
        <v>62</v>
      </c>
      <c r="BM1153" s="3">
        <f t="shared" si="161"/>
        <v>0.90322580645161288</v>
      </c>
    </row>
    <row r="1154" spans="1:65">
      <c r="A1154" t="s">
        <v>1283</v>
      </c>
      <c r="B1154" s="2">
        <v>45725</v>
      </c>
      <c r="C1154" t="s">
        <v>47</v>
      </c>
      <c r="D1154" t="s">
        <v>1131</v>
      </c>
      <c r="E1154">
        <v>3</v>
      </c>
      <c r="F1154" t="s">
        <v>72</v>
      </c>
      <c r="G1154" t="s">
        <v>62</v>
      </c>
      <c r="H1154" t="s">
        <v>220</v>
      </c>
      <c r="I1154" t="s">
        <v>52</v>
      </c>
      <c r="J1154" t="s">
        <v>53</v>
      </c>
      <c r="K1154" t="s">
        <v>75</v>
      </c>
      <c r="L1154" t="s">
        <v>92</v>
      </c>
      <c r="M1154" t="s">
        <v>68</v>
      </c>
      <c r="N1154" t="s">
        <v>69</v>
      </c>
      <c r="O1154" t="s">
        <v>70</v>
      </c>
      <c r="P1154">
        <v>56</v>
      </c>
      <c r="Q1154">
        <v>59</v>
      </c>
      <c r="R1154">
        <v>60</v>
      </c>
      <c r="S1154">
        <v>2</v>
      </c>
      <c r="T1154">
        <f t="shared" ref="T1154:T1217" si="162">R1154-S1154</f>
        <v>58</v>
      </c>
      <c r="U1154">
        <v>55</v>
      </c>
      <c r="V1154">
        <f t="shared" ref="V1154:V1217" si="163">T1154-U1154</f>
        <v>3</v>
      </c>
      <c r="W1154" s="3">
        <f t="shared" ref="W1154:W1217" si="164">IFERROR(S1154/R1154,0)</f>
        <v>3.3333333333333333E-2</v>
      </c>
      <c r="X1154">
        <v>25</v>
      </c>
      <c r="Y1154" s="4">
        <v>2.4</v>
      </c>
      <c r="Z1154" s="4">
        <v>0.9</v>
      </c>
      <c r="AA1154" s="5">
        <v>35614.129999999997</v>
      </c>
      <c r="AB1154" s="5">
        <f t="shared" ref="AB1154:AB1217" si="165">ROUND(U1154*AA1154,2)</f>
        <v>1958777.15</v>
      </c>
      <c r="AC1154" s="5">
        <v>22594.68</v>
      </c>
      <c r="AD1154" s="5">
        <f t="shared" ref="AD1154:AD1217" si="166">ROUND(R1154*AC1154,2)</f>
        <v>1355680.8</v>
      </c>
      <c r="AE1154" s="5">
        <v>106623.38</v>
      </c>
      <c r="AF1154" s="5">
        <v>27376.720000000001</v>
      </c>
      <c r="AG1154" s="5">
        <v>8775.23</v>
      </c>
      <c r="AH1154" s="5">
        <v>1305</v>
      </c>
      <c r="AI1154" s="5">
        <v>6400</v>
      </c>
      <c r="AJ1154">
        <v>1</v>
      </c>
      <c r="AK1154" s="5">
        <v>8728.5400000000009</v>
      </c>
      <c r="AL1154" s="5">
        <v>2084.3000000000002</v>
      </c>
      <c r="AM1154" s="5">
        <v>36292.730000000003</v>
      </c>
      <c r="AN1154">
        <v>4</v>
      </c>
      <c r="AO1154">
        <v>3</v>
      </c>
      <c r="AP1154" t="str">
        <f t="shared" ref="AP1154:AP1217" si="167">IF(AO1154&lt;=AN1154,"Yes","No")</f>
        <v>Yes</v>
      </c>
      <c r="AQ1154">
        <v>1</v>
      </c>
      <c r="AR1154" s="5">
        <f t="shared" ref="AR1154:AR1217" si="168">ROUND(SUM(AD1154:AI1154)+SUM(AK1154:AM1154),2)</f>
        <v>1553266.7</v>
      </c>
      <c r="AS1154" s="5">
        <f t="shared" ref="AS1154:AS1217" si="169">ROUND(AB1154-AR1154,2)</f>
        <v>405510.45</v>
      </c>
      <c r="AT1154" t="s">
        <v>59</v>
      </c>
      <c r="AU1154" t="s">
        <v>6189</v>
      </c>
      <c r="AV1154" t="s">
        <v>6190</v>
      </c>
      <c r="AW1154" t="s">
        <v>6183</v>
      </c>
      <c r="AX1154" t="s">
        <v>6184</v>
      </c>
      <c r="AY1154">
        <v>56</v>
      </c>
      <c r="AZ1154">
        <v>0</v>
      </c>
      <c r="BA1154">
        <v>18</v>
      </c>
      <c r="BB1154" t="s">
        <v>6180</v>
      </c>
      <c r="BC1154">
        <v>0</v>
      </c>
      <c r="BD1154">
        <v>0</v>
      </c>
      <c r="BE1154" t="s">
        <v>6169</v>
      </c>
      <c r="BF1154" t="s">
        <v>6170</v>
      </c>
      <c r="BG1154">
        <v>0</v>
      </c>
      <c r="BH1154" t="s">
        <v>6171</v>
      </c>
      <c r="BI1154">
        <v>29</v>
      </c>
      <c r="BJ1154" t="s">
        <v>6172</v>
      </c>
      <c r="BK1154">
        <v>0</v>
      </c>
      <c r="BL1154">
        <v>72</v>
      </c>
      <c r="BM1154" s="3">
        <f t="shared" ref="BM1154:BM1217" si="170">IFERROR(R1154/BL1154,0)</f>
        <v>0.83333333333333337</v>
      </c>
    </row>
    <row r="1155" spans="1:65">
      <c r="A1155" t="s">
        <v>1284</v>
      </c>
      <c r="B1155" s="2">
        <v>45725</v>
      </c>
      <c r="C1155" t="s">
        <v>47</v>
      </c>
      <c r="D1155" t="s">
        <v>1131</v>
      </c>
      <c r="E1155">
        <v>3</v>
      </c>
      <c r="F1155" t="s">
        <v>72</v>
      </c>
      <c r="G1155" t="s">
        <v>62</v>
      </c>
      <c r="H1155" t="s">
        <v>175</v>
      </c>
      <c r="I1155" t="s">
        <v>64</v>
      </c>
      <c r="J1155" t="s">
        <v>65</v>
      </c>
      <c r="K1155" t="s">
        <v>75</v>
      </c>
      <c r="L1155" t="s">
        <v>92</v>
      </c>
      <c r="M1155" t="s">
        <v>56</v>
      </c>
      <c r="N1155" t="s">
        <v>57</v>
      </c>
      <c r="O1155" t="s">
        <v>58</v>
      </c>
      <c r="P1155">
        <v>50</v>
      </c>
      <c r="Q1155">
        <v>50</v>
      </c>
      <c r="R1155">
        <v>52</v>
      </c>
      <c r="S1155">
        <v>1</v>
      </c>
      <c r="T1155">
        <f t="shared" si="162"/>
        <v>51</v>
      </c>
      <c r="U1155">
        <v>50</v>
      </c>
      <c r="V1155">
        <f t="shared" si="163"/>
        <v>1</v>
      </c>
      <c r="W1155" s="3">
        <f t="shared" si="164"/>
        <v>1.9230769230769232E-2</v>
      </c>
      <c r="X1155">
        <v>27</v>
      </c>
      <c r="Y1155" s="4">
        <v>1.5</v>
      </c>
      <c r="Z1155" s="4">
        <v>1.7</v>
      </c>
      <c r="AA1155" s="5">
        <v>51808.31</v>
      </c>
      <c r="AB1155" s="5">
        <f t="shared" si="165"/>
        <v>2590415.5</v>
      </c>
      <c r="AC1155" s="5">
        <v>35169.339999999997</v>
      </c>
      <c r="AD1155" s="5">
        <f t="shared" si="166"/>
        <v>1828805.68</v>
      </c>
      <c r="AE1155" s="5">
        <v>113384.22</v>
      </c>
      <c r="AF1155" s="5">
        <v>32469.01</v>
      </c>
      <c r="AG1155" s="5">
        <v>9942.1299999999992</v>
      </c>
      <c r="AH1155" s="5">
        <v>2465</v>
      </c>
      <c r="AI1155" s="5">
        <v>4600</v>
      </c>
      <c r="AJ1155">
        <v>0</v>
      </c>
      <c r="AK1155" s="5">
        <v>0</v>
      </c>
      <c r="AL1155" s="5">
        <v>978.58</v>
      </c>
      <c r="AM1155" s="5">
        <v>32125.95</v>
      </c>
      <c r="AN1155">
        <v>4</v>
      </c>
      <c r="AO1155">
        <v>4</v>
      </c>
      <c r="AP1155" t="str">
        <f t="shared" si="167"/>
        <v>Yes</v>
      </c>
      <c r="AQ1155">
        <v>0</v>
      </c>
      <c r="AR1155" s="5">
        <f t="shared" si="168"/>
        <v>2024770.57</v>
      </c>
      <c r="AS1155" s="5">
        <f t="shared" si="169"/>
        <v>565644.93000000005</v>
      </c>
      <c r="AT1155" t="s">
        <v>59</v>
      </c>
      <c r="AU1155" t="s">
        <v>6164</v>
      </c>
      <c r="AV1155" t="s">
        <v>6165</v>
      </c>
      <c r="AW1155" t="s">
        <v>6166</v>
      </c>
      <c r="AX1155" t="s">
        <v>6184</v>
      </c>
      <c r="AY1155">
        <v>53</v>
      </c>
      <c r="AZ1155">
        <v>0</v>
      </c>
      <c r="BA1155">
        <v>17</v>
      </c>
      <c r="BB1155" t="s">
        <v>6180</v>
      </c>
      <c r="BC1155">
        <v>0</v>
      </c>
      <c r="BD1155">
        <v>0</v>
      </c>
      <c r="BE1155" t="s">
        <v>6169</v>
      </c>
      <c r="BF1155" t="s">
        <v>6170</v>
      </c>
      <c r="BG1155">
        <v>0</v>
      </c>
      <c r="BH1155" t="s">
        <v>6171</v>
      </c>
      <c r="BI1155">
        <v>29</v>
      </c>
      <c r="BJ1155" t="s">
        <v>6172</v>
      </c>
      <c r="BK1155">
        <v>0</v>
      </c>
      <c r="BL1155">
        <v>63</v>
      </c>
      <c r="BM1155" s="3">
        <f t="shared" si="170"/>
        <v>0.82539682539682535</v>
      </c>
    </row>
    <row r="1156" spans="1:65">
      <c r="A1156" t="s">
        <v>1285</v>
      </c>
      <c r="B1156" s="2">
        <v>45725</v>
      </c>
      <c r="C1156" t="s">
        <v>47</v>
      </c>
      <c r="D1156" t="s">
        <v>1131</v>
      </c>
      <c r="E1156">
        <v>3</v>
      </c>
      <c r="F1156" t="s">
        <v>49</v>
      </c>
      <c r="G1156" t="s">
        <v>79</v>
      </c>
      <c r="H1156" t="s">
        <v>106</v>
      </c>
      <c r="I1156" t="s">
        <v>52</v>
      </c>
      <c r="J1156" t="s">
        <v>53</v>
      </c>
      <c r="K1156" t="s">
        <v>75</v>
      </c>
      <c r="L1156" t="s">
        <v>87</v>
      </c>
      <c r="M1156" t="s">
        <v>56</v>
      </c>
      <c r="N1156" t="s">
        <v>76</v>
      </c>
      <c r="O1156" t="s">
        <v>70</v>
      </c>
      <c r="P1156">
        <v>64</v>
      </c>
      <c r="Q1156">
        <v>68</v>
      </c>
      <c r="R1156">
        <v>67</v>
      </c>
      <c r="S1156">
        <v>2</v>
      </c>
      <c r="T1156">
        <f t="shared" si="162"/>
        <v>65</v>
      </c>
      <c r="U1156">
        <v>63</v>
      </c>
      <c r="V1156">
        <f t="shared" si="163"/>
        <v>2</v>
      </c>
      <c r="W1156" s="3">
        <f t="shared" si="164"/>
        <v>2.9850746268656716E-2</v>
      </c>
      <c r="X1156">
        <v>48</v>
      </c>
      <c r="Y1156" s="4">
        <v>6.6</v>
      </c>
      <c r="Z1156" s="4">
        <v>1.9</v>
      </c>
      <c r="AA1156" s="5">
        <v>36242.15</v>
      </c>
      <c r="AB1156" s="5">
        <f t="shared" si="165"/>
        <v>2283255.4500000002</v>
      </c>
      <c r="AC1156" s="5">
        <v>24008.16</v>
      </c>
      <c r="AD1156" s="5">
        <f t="shared" si="166"/>
        <v>1608546.72</v>
      </c>
      <c r="AE1156" s="5">
        <v>119541.21</v>
      </c>
      <c r="AF1156" s="5">
        <v>32390.3</v>
      </c>
      <c r="AG1156" s="5">
        <v>11293.99</v>
      </c>
      <c r="AH1156" s="5">
        <v>2755</v>
      </c>
      <c r="AI1156" s="5">
        <v>6400</v>
      </c>
      <c r="AJ1156">
        <v>0</v>
      </c>
      <c r="AK1156" s="5">
        <v>0</v>
      </c>
      <c r="AL1156" s="5">
        <v>1288.04</v>
      </c>
      <c r="AM1156" s="5">
        <v>43204.79</v>
      </c>
      <c r="AN1156">
        <v>4</v>
      </c>
      <c r="AO1156">
        <v>3</v>
      </c>
      <c r="AP1156" t="str">
        <f t="shared" si="167"/>
        <v>Yes</v>
      </c>
      <c r="AQ1156">
        <v>0</v>
      </c>
      <c r="AR1156" s="5">
        <f t="shared" si="168"/>
        <v>1825420.05</v>
      </c>
      <c r="AS1156" s="5">
        <f t="shared" si="169"/>
        <v>457835.4</v>
      </c>
      <c r="AT1156" t="s">
        <v>59</v>
      </c>
      <c r="AU1156" t="s">
        <v>6164</v>
      </c>
      <c r="AV1156" t="s">
        <v>6165</v>
      </c>
      <c r="AW1156" t="s">
        <v>6166</v>
      </c>
      <c r="AX1156" t="s">
        <v>6167</v>
      </c>
      <c r="AY1156">
        <v>67</v>
      </c>
      <c r="AZ1156">
        <v>1</v>
      </c>
      <c r="BA1156">
        <v>16</v>
      </c>
      <c r="BB1156" t="s">
        <v>6180</v>
      </c>
      <c r="BC1156">
        <v>0</v>
      </c>
      <c r="BD1156">
        <v>0</v>
      </c>
      <c r="BE1156" t="s">
        <v>6169</v>
      </c>
      <c r="BF1156" t="s">
        <v>6170</v>
      </c>
      <c r="BG1156">
        <v>2</v>
      </c>
      <c r="BH1156" t="s">
        <v>6192</v>
      </c>
      <c r="BI1156">
        <v>56</v>
      </c>
      <c r="BJ1156" t="s">
        <v>6187</v>
      </c>
      <c r="BK1156">
        <v>0</v>
      </c>
      <c r="BL1156">
        <v>77</v>
      </c>
      <c r="BM1156" s="3">
        <f t="shared" si="170"/>
        <v>0.87012987012987009</v>
      </c>
    </row>
    <row r="1157" spans="1:65">
      <c r="A1157" t="s">
        <v>1286</v>
      </c>
      <c r="B1157" s="2">
        <v>45725</v>
      </c>
      <c r="C1157" t="s">
        <v>47</v>
      </c>
      <c r="D1157" t="s">
        <v>1131</v>
      </c>
      <c r="E1157">
        <v>3</v>
      </c>
      <c r="F1157" t="s">
        <v>72</v>
      </c>
      <c r="G1157" t="s">
        <v>62</v>
      </c>
      <c r="H1157" t="s">
        <v>155</v>
      </c>
      <c r="I1157" t="s">
        <v>52</v>
      </c>
      <c r="J1157" t="s">
        <v>53</v>
      </c>
      <c r="K1157" t="s">
        <v>54</v>
      </c>
      <c r="L1157" t="s">
        <v>87</v>
      </c>
      <c r="M1157" t="s">
        <v>56</v>
      </c>
      <c r="N1157" t="s">
        <v>69</v>
      </c>
      <c r="O1157" t="s">
        <v>70</v>
      </c>
      <c r="P1157">
        <v>60</v>
      </c>
      <c r="Q1157">
        <v>63</v>
      </c>
      <c r="R1157">
        <v>65</v>
      </c>
      <c r="S1157">
        <v>1</v>
      </c>
      <c r="T1157">
        <f t="shared" si="162"/>
        <v>64</v>
      </c>
      <c r="U1157">
        <v>58</v>
      </c>
      <c r="V1157">
        <f t="shared" si="163"/>
        <v>6</v>
      </c>
      <c r="W1157" s="3">
        <f t="shared" si="164"/>
        <v>1.5384615384615385E-2</v>
      </c>
      <c r="X1157">
        <v>22</v>
      </c>
      <c r="Y1157" s="4">
        <v>0.9</v>
      </c>
      <c r="Z1157" s="4">
        <v>1.4</v>
      </c>
      <c r="AA1157" s="5">
        <v>38599.97</v>
      </c>
      <c r="AB1157" s="5">
        <f t="shared" si="165"/>
        <v>2238798.2599999998</v>
      </c>
      <c r="AC1157" s="5">
        <v>24084.55</v>
      </c>
      <c r="AD1157" s="5">
        <f t="shared" si="166"/>
        <v>1565495.75</v>
      </c>
      <c r="AE1157" s="5">
        <v>114629.48</v>
      </c>
      <c r="AF1157" s="5">
        <v>29212.46</v>
      </c>
      <c r="AG1157" s="5">
        <v>8380.24</v>
      </c>
      <c r="AH1157" s="5">
        <v>2030</v>
      </c>
      <c r="AI1157" s="5">
        <v>3200</v>
      </c>
      <c r="AJ1157">
        <v>0</v>
      </c>
      <c r="AK1157" s="5">
        <v>0</v>
      </c>
      <c r="AL1157" s="5">
        <v>4092.61</v>
      </c>
      <c r="AM1157" s="5">
        <v>39251.71</v>
      </c>
      <c r="AN1157">
        <v>4</v>
      </c>
      <c r="AO1157">
        <v>3</v>
      </c>
      <c r="AP1157" t="str">
        <f t="shared" si="167"/>
        <v>Yes</v>
      </c>
      <c r="AQ1157">
        <v>1</v>
      </c>
      <c r="AR1157" s="5">
        <f t="shared" si="168"/>
        <v>1766292.25</v>
      </c>
      <c r="AS1157" s="5">
        <f t="shared" si="169"/>
        <v>472506.01</v>
      </c>
      <c r="AT1157" t="s">
        <v>59</v>
      </c>
      <c r="AU1157" t="s">
        <v>6164</v>
      </c>
      <c r="AV1157" t="s">
        <v>6165</v>
      </c>
      <c r="AW1157" t="s">
        <v>6166</v>
      </c>
      <c r="AX1157" t="s">
        <v>6184</v>
      </c>
      <c r="AY1157">
        <v>60</v>
      </c>
      <c r="AZ1157">
        <v>0</v>
      </c>
      <c r="BA1157">
        <v>32</v>
      </c>
      <c r="BB1157" t="s">
        <v>6180</v>
      </c>
      <c r="BC1157">
        <v>0</v>
      </c>
      <c r="BD1157">
        <v>0</v>
      </c>
      <c r="BE1157" t="s">
        <v>6169</v>
      </c>
      <c r="BF1157" t="s">
        <v>6170</v>
      </c>
      <c r="BG1157">
        <v>0</v>
      </c>
      <c r="BH1157" t="s">
        <v>6171</v>
      </c>
      <c r="BI1157">
        <v>20</v>
      </c>
      <c r="BJ1157" t="s">
        <v>6172</v>
      </c>
      <c r="BK1157">
        <v>0</v>
      </c>
      <c r="BL1157">
        <v>75</v>
      </c>
      <c r="BM1157" s="3">
        <f t="shared" si="170"/>
        <v>0.8666666666666667</v>
      </c>
    </row>
    <row r="1158" spans="1:65">
      <c r="A1158" t="s">
        <v>1287</v>
      </c>
      <c r="B1158" s="2">
        <v>45725</v>
      </c>
      <c r="C1158" t="s">
        <v>47</v>
      </c>
      <c r="D1158" t="s">
        <v>1131</v>
      </c>
      <c r="E1158">
        <v>3</v>
      </c>
      <c r="F1158" t="s">
        <v>72</v>
      </c>
      <c r="G1158" t="s">
        <v>79</v>
      </c>
      <c r="H1158" t="s">
        <v>86</v>
      </c>
      <c r="I1158" t="s">
        <v>64</v>
      </c>
      <c r="J1158" t="s">
        <v>53</v>
      </c>
      <c r="K1158" t="s">
        <v>66</v>
      </c>
      <c r="L1158" t="s">
        <v>92</v>
      </c>
      <c r="M1158" t="s">
        <v>68</v>
      </c>
      <c r="N1158" t="s">
        <v>76</v>
      </c>
      <c r="O1158" t="s">
        <v>58</v>
      </c>
      <c r="P1158">
        <v>66</v>
      </c>
      <c r="Q1158">
        <v>68</v>
      </c>
      <c r="R1158">
        <v>70</v>
      </c>
      <c r="S1158">
        <v>2</v>
      </c>
      <c r="T1158">
        <f t="shared" si="162"/>
        <v>68</v>
      </c>
      <c r="U1158">
        <v>64</v>
      </c>
      <c r="V1158">
        <f t="shared" si="163"/>
        <v>4</v>
      </c>
      <c r="W1158" s="3">
        <f t="shared" si="164"/>
        <v>2.8571428571428571E-2</v>
      </c>
      <c r="X1158">
        <v>23</v>
      </c>
      <c r="Y1158" s="4">
        <v>3</v>
      </c>
      <c r="Z1158" s="4">
        <v>1.2</v>
      </c>
      <c r="AA1158" s="5">
        <v>33662.25</v>
      </c>
      <c r="AB1158" s="5">
        <f t="shared" si="165"/>
        <v>2154384</v>
      </c>
      <c r="AC1158" s="5">
        <v>22756.69</v>
      </c>
      <c r="AD1158" s="5">
        <f t="shared" si="166"/>
        <v>1592968.3</v>
      </c>
      <c r="AE1158" s="5">
        <v>115593.87</v>
      </c>
      <c r="AF1158" s="5">
        <v>31497.58</v>
      </c>
      <c r="AG1158" s="5">
        <v>8612.4599999999991</v>
      </c>
      <c r="AH1158" s="5">
        <v>1740</v>
      </c>
      <c r="AI1158" s="5">
        <v>6400</v>
      </c>
      <c r="AJ1158">
        <v>1</v>
      </c>
      <c r="AK1158" s="5">
        <v>8785.1</v>
      </c>
      <c r="AL1158" s="5">
        <v>2774.56</v>
      </c>
      <c r="AM1158" s="5">
        <v>43593.35</v>
      </c>
      <c r="AN1158">
        <v>4</v>
      </c>
      <c r="AO1158">
        <v>4</v>
      </c>
      <c r="AP1158" t="str">
        <f t="shared" si="167"/>
        <v>Yes</v>
      </c>
      <c r="AQ1158">
        <v>1</v>
      </c>
      <c r="AR1158" s="5">
        <f t="shared" si="168"/>
        <v>1811965.22</v>
      </c>
      <c r="AS1158" s="5">
        <f t="shared" si="169"/>
        <v>342418.78</v>
      </c>
      <c r="AT1158" t="s">
        <v>59</v>
      </c>
      <c r="AU1158" t="s">
        <v>6181</v>
      </c>
      <c r="AV1158" t="s">
        <v>6182</v>
      </c>
      <c r="AW1158" t="s">
        <v>6183</v>
      </c>
      <c r="AX1158" t="s">
        <v>6184</v>
      </c>
      <c r="AY1158">
        <v>68</v>
      </c>
      <c r="AZ1158">
        <v>1</v>
      </c>
      <c r="BA1158">
        <v>27</v>
      </c>
      <c r="BB1158" t="s">
        <v>6180</v>
      </c>
      <c r="BC1158">
        <v>0</v>
      </c>
      <c r="BD1158">
        <v>0</v>
      </c>
      <c r="BE1158" t="s">
        <v>6169</v>
      </c>
      <c r="BF1158" t="s">
        <v>6170</v>
      </c>
      <c r="BG1158">
        <v>1</v>
      </c>
      <c r="BH1158" t="s">
        <v>6186</v>
      </c>
      <c r="BI1158">
        <v>45</v>
      </c>
      <c r="BJ1158" t="s">
        <v>6172</v>
      </c>
      <c r="BK1158">
        <v>0</v>
      </c>
      <c r="BL1158">
        <v>76</v>
      </c>
      <c r="BM1158" s="3">
        <f t="shared" si="170"/>
        <v>0.92105263157894735</v>
      </c>
    </row>
    <row r="1159" spans="1:65">
      <c r="A1159" t="s">
        <v>1288</v>
      </c>
      <c r="B1159" s="2">
        <v>45725</v>
      </c>
      <c r="C1159" t="s">
        <v>47</v>
      </c>
      <c r="D1159" t="s">
        <v>1131</v>
      </c>
      <c r="E1159">
        <v>3</v>
      </c>
      <c r="F1159" t="s">
        <v>61</v>
      </c>
      <c r="G1159" t="s">
        <v>79</v>
      </c>
      <c r="H1159" t="s">
        <v>100</v>
      </c>
      <c r="I1159" t="s">
        <v>74</v>
      </c>
      <c r="J1159" t="s">
        <v>65</v>
      </c>
      <c r="K1159" t="s">
        <v>75</v>
      </c>
      <c r="L1159" t="s">
        <v>92</v>
      </c>
      <c r="M1159" t="s">
        <v>56</v>
      </c>
      <c r="N1159" t="s">
        <v>109</v>
      </c>
      <c r="O1159" t="s">
        <v>58</v>
      </c>
      <c r="P1159">
        <v>49</v>
      </c>
      <c r="Q1159">
        <v>51</v>
      </c>
      <c r="R1159">
        <v>50</v>
      </c>
      <c r="S1159">
        <v>1</v>
      </c>
      <c r="T1159">
        <f t="shared" si="162"/>
        <v>49</v>
      </c>
      <c r="U1159">
        <v>47</v>
      </c>
      <c r="V1159">
        <f t="shared" si="163"/>
        <v>2</v>
      </c>
      <c r="W1159" s="3">
        <f t="shared" si="164"/>
        <v>0.02</v>
      </c>
      <c r="X1159">
        <v>21</v>
      </c>
      <c r="Y1159" s="4">
        <v>0.3</v>
      </c>
      <c r="Z1159" s="4">
        <v>0.8</v>
      </c>
      <c r="AA1159" s="5">
        <v>51497.5</v>
      </c>
      <c r="AB1159" s="5">
        <f t="shared" si="165"/>
        <v>2420382.5</v>
      </c>
      <c r="AC1159" s="5">
        <v>35441.78</v>
      </c>
      <c r="AD1159" s="5">
        <f t="shared" si="166"/>
        <v>1772089</v>
      </c>
      <c r="AE1159" s="5">
        <v>111081</v>
      </c>
      <c r="AF1159" s="5">
        <v>31280.91</v>
      </c>
      <c r="AG1159" s="5">
        <v>8955.85</v>
      </c>
      <c r="AH1159" s="5">
        <v>1160</v>
      </c>
      <c r="AI1159" s="5">
        <v>4600</v>
      </c>
      <c r="AJ1159">
        <v>0</v>
      </c>
      <c r="AK1159" s="5">
        <v>0</v>
      </c>
      <c r="AL1159" s="5">
        <v>2000.97</v>
      </c>
      <c r="AM1159" s="5">
        <v>64196.69</v>
      </c>
      <c r="AN1159">
        <v>8</v>
      </c>
      <c r="AO1159">
        <v>7</v>
      </c>
      <c r="AP1159" t="str">
        <f t="shared" si="167"/>
        <v>Yes</v>
      </c>
      <c r="AQ1159">
        <v>1</v>
      </c>
      <c r="AR1159" s="5">
        <f t="shared" si="168"/>
        <v>1995364.42</v>
      </c>
      <c r="AS1159" s="5">
        <f t="shared" si="169"/>
        <v>425018.08</v>
      </c>
      <c r="AT1159" t="s">
        <v>59</v>
      </c>
      <c r="AU1159" t="s">
        <v>6164</v>
      </c>
      <c r="AV1159" t="s">
        <v>6165</v>
      </c>
      <c r="AW1159" t="s">
        <v>6166</v>
      </c>
      <c r="AX1159" t="s">
        <v>6167</v>
      </c>
      <c r="AY1159">
        <v>51</v>
      </c>
      <c r="AZ1159">
        <v>0</v>
      </c>
      <c r="BA1159">
        <v>17</v>
      </c>
      <c r="BB1159" t="s">
        <v>6191</v>
      </c>
      <c r="BC1159">
        <v>0</v>
      </c>
      <c r="BD1159">
        <v>0</v>
      </c>
      <c r="BE1159" t="s">
        <v>6169</v>
      </c>
      <c r="BF1159" t="s">
        <v>6170</v>
      </c>
      <c r="BG1159">
        <v>0</v>
      </c>
      <c r="BH1159" t="s">
        <v>6171</v>
      </c>
      <c r="BI1159">
        <v>50</v>
      </c>
      <c r="BJ1159" t="s">
        <v>6172</v>
      </c>
      <c r="BK1159">
        <v>0</v>
      </c>
      <c r="BL1159">
        <v>63</v>
      </c>
      <c r="BM1159" s="3">
        <f t="shared" si="170"/>
        <v>0.79365079365079361</v>
      </c>
    </row>
    <row r="1160" spans="1:65">
      <c r="A1160" t="s">
        <v>1289</v>
      </c>
      <c r="B1160" s="2">
        <v>45725</v>
      </c>
      <c r="C1160" t="s">
        <v>47</v>
      </c>
      <c r="D1160" t="s">
        <v>1131</v>
      </c>
      <c r="E1160">
        <v>3</v>
      </c>
      <c r="F1160" t="s">
        <v>78</v>
      </c>
      <c r="G1160" t="s">
        <v>62</v>
      </c>
      <c r="H1160" t="s">
        <v>190</v>
      </c>
      <c r="I1160" t="s">
        <v>64</v>
      </c>
      <c r="J1160" t="s">
        <v>53</v>
      </c>
      <c r="K1160" t="s">
        <v>75</v>
      </c>
      <c r="L1160" t="s">
        <v>87</v>
      </c>
      <c r="M1160" t="s">
        <v>56</v>
      </c>
      <c r="N1160" t="s">
        <v>94</v>
      </c>
      <c r="O1160" t="s">
        <v>120</v>
      </c>
      <c r="P1160">
        <v>63</v>
      </c>
      <c r="Q1160">
        <v>67</v>
      </c>
      <c r="R1160">
        <v>64</v>
      </c>
      <c r="S1160">
        <v>1</v>
      </c>
      <c r="T1160">
        <f t="shared" si="162"/>
        <v>63</v>
      </c>
      <c r="U1160">
        <v>61</v>
      </c>
      <c r="V1160">
        <f t="shared" si="163"/>
        <v>2</v>
      </c>
      <c r="W1160" s="3">
        <f t="shared" si="164"/>
        <v>1.5625E-2</v>
      </c>
      <c r="X1160">
        <v>24</v>
      </c>
      <c r="Y1160" s="4">
        <v>9</v>
      </c>
      <c r="Z1160" s="4">
        <v>2</v>
      </c>
      <c r="AA1160" s="5">
        <v>35686.550000000003</v>
      </c>
      <c r="AB1160" s="5">
        <f t="shared" si="165"/>
        <v>2176879.5499999998</v>
      </c>
      <c r="AC1160" s="5">
        <v>24136.34</v>
      </c>
      <c r="AD1160" s="5">
        <f t="shared" si="166"/>
        <v>1544725.76</v>
      </c>
      <c r="AE1160" s="5">
        <v>105777.63</v>
      </c>
      <c r="AF1160" s="5">
        <v>30278.46</v>
      </c>
      <c r="AG1160" s="5">
        <v>9241.2099999999991</v>
      </c>
      <c r="AH1160" s="5">
        <v>2900</v>
      </c>
      <c r="AI1160" s="5">
        <v>3200</v>
      </c>
      <c r="AJ1160">
        <v>0</v>
      </c>
      <c r="AK1160" s="5">
        <v>0</v>
      </c>
      <c r="AL1160" s="5">
        <v>1304.3599999999999</v>
      </c>
      <c r="AM1160" s="5">
        <v>41692.61</v>
      </c>
      <c r="AN1160">
        <v>4</v>
      </c>
      <c r="AO1160">
        <v>4</v>
      </c>
      <c r="AP1160" t="str">
        <f t="shared" si="167"/>
        <v>Yes</v>
      </c>
      <c r="AQ1160">
        <v>0</v>
      </c>
      <c r="AR1160" s="5">
        <f t="shared" si="168"/>
        <v>1739120.03</v>
      </c>
      <c r="AS1160" s="5">
        <f t="shared" si="169"/>
        <v>437759.52</v>
      </c>
      <c r="AT1160" t="s">
        <v>59</v>
      </c>
      <c r="AU1160" t="s">
        <v>6164</v>
      </c>
      <c r="AV1160" t="s">
        <v>6165</v>
      </c>
      <c r="AW1160" t="s">
        <v>6166</v>
      </c>
      <c r="AX1160" t="s">
        <v>6177</v>
      </c>
      <c r="AY1160">
        <v>63</v>
      </c>
      <c r="AZ1160">
        <v>0</v>
      </c>
      <c r="BA1160">
        <v>17</v>
      </c>
      <c r="BB1160" t="s">
        <v>6191</v>
      </c>
      <c r="BC1160">
        <v>0</v>
      </c>
      <c r="BD1160">
        <v>0</v>
      </c>
      <c r="BE1160" t="s">
        <v>6169</v>
      </c>
      <c r="BF1160" t="s">
        <v>6170</v>
      </c>
      <c r="BG1160">
        <v>0</v>
      </c>
      <c r="BH1160" t="s">
        <v>6171</v>
      </c>
      <c r="BI1160">
        <v>51</v>
      </c>
      <c r="BJ1160" t="s">
        <v>6187</v>
      </c>
      <c r="BK1160">
        <v>0</v>
      </c>
      <c r="BL1160">
        <v>71</v>
      </c>
      <c r="BM1160" s="3">
        <f t="shared" si="170"/>
        <v>0.90140845070422537</v>
      </c>
    </row>
    <row r="1161" spans="1:65">
      <c r="A1161" t="s">
        <v>1290</v>
      </c>
      <c r="B1161" s="2">
        <v>45725</v>
      </c>
      <c r="C1161" t="s">
        <v>47</v>
      </c>
      <c r="D1161" t="s">
        <v>1131</v>
      </c>
      <c r="E1161">
        <v>3</v>
      </c>
      <c r="F1161" t="s">
        <v>78</v>
      </c>
      <c r="G1161" t="s">
        <v>50</v>
      </c>
      <c r="H1161" t="s">
        <v>161</v>
      </c>
      <c r="I1161" t="s">
        <v>74</v>
      </c>
      <c r="J1161" t="s">
        <v>53</v>
      </c>
      <c r="K1161" t="s">
        <v>75</v>
      </c>
      <c r="L1161" t="s">
        <v>67</v>
      </c>
      <c r="M1161" t="s">
        <v>56</v>
      </c>
      <c r="N1161" t="s">
        <v>69</v>
      </c>
      <c r="O1161" t="s">
        <v>58</v>
      </c>
      <c r="P1161">
        <v>58</v>
      </c>
      <c r="Q1161">
        <v>58</v>
      </c>
      <c r="R1161">
        <v>57</v>
      </c>
      <c r="S1161">
        <v>2</v>
      </c>
      <c r="T1161">
        <f t="shared" si="162"/>
        <v>55</v>
      </c>
      <c r="U1161">
        <v>55</v>
      </c>
      <c r="V1161">
        <f t="shared" si="163"/>
        <v>0</v>
      </c>
      <c r="W1161" s="3">
        <f t="shared" si="164"/>
        <v>3.5087719298245612E-2</v>
      </c>
      <c r="X1161">
        <v>37</v>
      </c>
      <c r="Y1161" s="4">
        <v>0</v>
      </c>
      <c r="Z1161" s="4">
        <v>0.7</v>
      </c>
      <c r="AA1161" s="5">
        <v>35687.08</v>
      </c>
      <c r="AB1161" s="5">
        <f t="shared" si="165"/>
        <v>1962789.4</v>
      </c>
      <c r="AC1161" s="5">
        <v>23057.05</v>
      </c>
      <c r="AD1161" s="5">
        <f t="shared" si="166"/>
        <v>1314251.8500000001</v>
      </c>
      <c r="AE1161" s="5">
        <v>97431.9</v>
      </c>
      <c r="AF1161" s="5">
        <v>28628.720000000001</v>
      </c>
      <c r="AG1161" s="5">
        <v>10208.299999999999</v>
      </c>
      <c r="AH1161" s="5">
        <v>1015</v>
      </c>
      <c r="AI1161" s="5">
        <v>6400</v>
      </c>
      <c r="AJ1161">
        <v>0</v>
      </c>
      <c r="AK1161" s="5">
        <v>0</v>
      </c>
      <c r="AL1161" s="5">
        <v>0</v>
      </c>
      <c r="AM1161" s="5">
        <v>34562.19</v>
      </c>
      <c r="AN1161">
        <v>4</v>
      </c>
      <c r="AO1161">
        <v>4</v>
      </c>
      <c r="AP1161" t="str">
        <f t="shared" si="167"/>
        <v>Yes</v>
      </c>
      <c r="AQ1161">
        <v>0</v>
      </c>
      <c r="AR1161" s="5">
        <f t="shared" si="168"/>
        <v>1492497.96</v>
      </c>
      <c r="AS1161" s="5">
        <f t="shared" si="169"/>
        <v>470291.44</v>
      </c>
      <c r="AT1161" t="s">
        <v>59</v>
      </c>
      <c r="AU1161" t="s">
        <v>6164</v>
      </c>
      <c r="AV1161" t="s">
        <v>6165</v>
      </c>
      <c r="AW1161" t="s">
        <v>6166</v>
      </c>
      <c r="AX1161" t="s">
        <v>6167</v>
      </c>
      <c r="AY1161">
        <v>60</v>
      </c>
      <c r="AZ1161">
        <v>0</v>
      </c>
      <c r="BA1161">
        <v>0</v>
      </c>
      <c r="BB1161" t="s">
        <v>6168</v>
      </c>
      <c r="BC1161">
        <v>0</v>
      </c>
      <c r="BD1161">
        <v>0</v>
      </c>
      <c r="BE1161" t="s">
        <v>6169</v>
      </c>
      <c r="BF1161" t="s">
        <v>6170</v>
      </c>
      <c r="BG1161">
        <v>1</v>
      </c>
      <c r="BH1161" t="s">
        <v>6179</v>
      </c>
      <c r="BI1161">
        <v>60</v>
      </c>
      <c r="BJ1161" t="s">
        <v>6187</v>
      </c>
      <c r="BK1161">
        <v>0</v>
      </c>
      <c r="BL1161">
        <v>71</v>
      </c>
      <c r="BM1161" s="3">
        <f t="shared" si="170"/>
        <v>0.80281690140845074</v>
      </c>
    </row>
    <row r="1162" spans="1:65">
      <c r="A1162" t="s">
        <v>1291</v>
      </c>
      <c r="B1162" s="2">
        <v>45725</v>
      </c>
      <c r="C1162" t="s">
        <v>47</v>
      </c>
      <c r="D1162" t="s">
        <v>1131</v>
      </c>
      <c r="E1162">
        <v>3</v>
      </c>
      <c r="F1162" t="s">
        <v>49</v>
      </c>
      <c r="G1162" t="s">
        <v>79</v>
      </c>
      <c r="H1162" t="s">
        <v>262</v>
      </c>
      <c r="I1162" t="s">
        <v>74</v>
      </c>
      <c r="J1162" t="s">
        <v>65</v>
      </c>
      <c r="K1162" t="s">
        <v>75</v>
      </c>
      <c r="L1162" t="s">
        <v>87</v>
      </c>
      <c r="M1162" t="s">
        <v>68</v>
      </c>
      <c r="N1162" t="s">
        <v>69</v>
      </c>
      <c r="O1162" t="s">
        <v>120</v>
      </c>
      <c r="P1162">
        <v>47</v>
      </c>
      <c r="Q1162">
        <v>48</v>
      </c>
      <c r="R1162">
        <v>48</v>
      </c>
      <c r="S1162">
        <v>1</v>
      </c>
      <c r="T1162">
        <f t="shared" si="162"/>
        <v>47</v>
      </c>
      <c r="U1162">
        <v>47</v>
      </c>
      <c r="V1162">
        <f t="shared" si="163"/>
        <v>0</v>
      </c>
      <c r="W1162" s="3">
        <f t="shared" si="164"/>
        <v>2.0833333333333332E-2</v>
      </c>
      <c r="X1162">
        <v>28</v>
      </c>
      <c r="Y1162" s="4">
        <v>7.1</v>
      </c>
      <c r="Z1162" s="4">
        <v>1.6</v>
      </c>
      <c r="AA1162" s="5">
        <v>52311.519999999997</v>
      </c>
      <c r="AB1162" s="5">
        <f t="shared" si="165"/>
        <v>2458641.44</v>
      </c>
      <c r="AC1162" s="5">
        <v>34115.24</v>
      </c>
      <c r="AD1162" s="5">
        <f t="shared" si="166"/>
        <v>1637531.52</v>
      </c>
      <c r="AE1162" s="5">
        <v>104705.48</v>
      </c>
      <c r="AF1162" s="5">
        <v>31163.66</v>
      </c>
      <c r="AG1162" s="5">
        <v>10085.66</v>
      </c>
      <c r="AH1162" s="5">
        <v>2320</v>
      </c>
      <c r="AI1162" s="5">
        <v>4600</v>
      </c>
      <c r="AJ1162">
        <v>1</v>
      </c>
      <c r="AK1162" s="5">
        <v>12880.19</v>
      </c>
      <c r="AL1162" s="5">
        <v>0</v>
      </c>
      <c r="AM1162" s="5">
        <v>32757.77</v>
      </c>
      <c r="AN1162">
        <v>4</v>
      </c>
      <c r="AO1162">
        <v>4</v>
      </c>
      <c r="AP1162" t="str">
        <f t="shared" si="167"/>
        <v>Yes</v>
      </c>
      <c r="AQ1162">
        <v>2</v>
      </c>
      <c r="AR1162" s="5">
        <f t="shared" si="168"/>
        <v>1836044.28</v>
      </c>
      <c r="AS1162" s="5">
        <f t="shared" si="169"/>
        <v>622597.16</v>
      </c>
      <c r="AT1162" t="s">
        <v>59</v>
      </c>
      <c r="AU1162" t="s">
        <v>6181</v>
      </c>
      <c r="AV1162" t="s">
        <v>6182</v>
      </c>
      <c r="AW1162" t="s">
        <v>6183</v>
      </c>
      <c r="AX1162" t="s">
        <v>6184</v>
      </c>
      <c r="AY1162">
        <v>51</v>
      </c>
      <c r="AZ1162">
        <v>1</v>
      </c>
      <c r="BA1162">
        <v>0</v>
      </c>
      <c r="BB1162" t="s">
        <v>6168</v>
      </c>
      <c r="BC1162">
        <v>0</v>
      </c>
      <c r="BD1162">
        <v>0</v>
      </c>
      <c r="BE1162" t="s">
        <v>6169</v>
      </c>
      <c r="BF1162" t="s">
        <v>6170</v>
      </c>
      <c r="BG1162">
        <v>1</v>
      </c>
      <c r="BH1162" t="s">
        <v>6179</v>
      </c>
      <c r="BI1162">
        <v>21</v>
      </c>
      <c r="BJ1162" t="s">
        <v>6172</v>
      </c>
      <c r="BK1162">
        <v>0</v>
      </c>
      <c r="BL1162">
        <v>63</v>
      </c>
      <c r="BM1162" s="3">
        <f t="shared" si="170"/>
        <v>0.76190476190476186</v>
      </c>
    </row>
    <row r="1163" spans="1:65">
      <c r="A1163" t="s">
        <v>1292</v>
      </c>
      <c r="B1163" s="2">
        <v>45725</v>
      </c>
      <c r="C1163" t="s">
        <v>47</v>
      </c>
      <c r="D1163" t="s">
        <v>1131</v>
      </c>
      <c r="E1163">
        <v>3</v>
      </c>
      <c r="F1163" t="s">
        <v>49</v>
      </c>
      <c r="G1163" t="s">
        <v>62</v>
      </c>
      <c r="H1163" t="s">
        <v>226</v>
      </c>
      <c r="I1163" t="s">
        <v>64</v>
      </c>
      <c r="J1163" t="s">
        <v>53</v>
      </c>
      <c r="K1163" t="s">
        <v>66</v>
      </c>
      <c r="L1163" t="s">
        <v>92</v>
      </c>
      <c r="M1163" t="s">
        <v>56</v>
      </c>
      <c r="N1163" t="s">
        <v>57</v>
      </c>
      <c r="O1163" t="s">
        <v>70</v>
      </c>
      <c r="P1163">
        <v>60</v>
      </c>
      <c r="Q1163">
        <v>65</v>
      </c>
      <c r="R1163">
        <v>63</v>
      </c>
      <c r="S1163">
        <v>1</v>
      </c>
      <c r="T1163">
        <f t="shared" si="162"/>
        <v>62</v>
      </c>
      <c r="U1163">
        <v>58</v>
      </c>
      <c r="V1163">
        <f t="shared" si="163"/>
        <v>4</v>
      </c>
      <c r="W1163" s="3">
        <f t="shared" si="164"/>
        <v>1.5873015873015872E-2</v>
      </c>
      <c r="X1163">
        <v>22</v>
      </c>
      <c r="Y1163" s="4">
        <v>2.8</v>
      </c>
      <c r="Z1163" s="4">
        <v>0.9</v>
      </c>
      <c r="AA1163" s="5">
        <v>34215.379999999997</v>
      </c>
      <c r="AB1163" s="5">
        <f t="shared" si="165"/>
        <v>1984492.04</v>
      </c>
      <c r="AC1163" s="5">
        <v>23884.59</v>
      </c>
      <c r="AD1163" s="5">
        <f t="shared" si="166"/>
        <v>1504729.17</v>
      </c>
      <c r="AE1163" s="5">
        <v>105379.48</v>
      </c>
      <c r="AF1163" s="5">
        <v>28627.24</v>
      </c>
      <c r="AG1163" s="5">
        <v>8684.07</v>
      </c>
      <c r="AH1163" s="5">
        <v>1305</v>
      </c>
      <c r="AI1163" s="5">
        <v>3200</v>
      </c>
      <c r="AJ1163">
        <v>0</v>
      </c>
      <c r="AK1163" s="5">
        <v>0</v>
      </c>
      <c r="AL1163" s="5">
        <v>2777.76</v>
      </c>
      <c r="AM1163" s="5">
        <v>36858.449999999997</v>
      </c>
      <c r="AN1163">
        <v>4</v>
      </c>
      <c r="AO1163">
        <v>4</v>
      </c>
      <c r="AP1163" t="str">
        <f t="shared" si="167"/>
        <v>Yes</v>
      </c>
      <c r="AQ1163">
        <v>1</v>
      </c>
      <c r="AR1163" s="5">
        <f t="shared" si="168"/>
        <v>1691561.17</v>
      </c>
      <c r="AS1163" s="5">
        <f t="shared" si="169"/>
        <v>292930.87</v>
      </c>
      <c r="AT1163" t="s">
        <v>59</v>
      </c>
      <c r="AU1163" t="s">
        <v>6164</v>
      </c>
      <c r="AV1163" t="s">
        <v>6165</v>
      </c>
      <c r="AW1163" t="s">
        <v>6166</v>
      </c>
      <c r="AX1163" t="s">
        <v>6167</v>
      </c>
      <c r="AY1163">
        <v>65</v>
      </c>
      <c r="AZ1163">
        <v>4</v>
      </c>
      <c r="BA1163">
        <v>30</v>
      </c>
      <c r="BB1163" t="s">
        <v>6185</v>
      </c>
      <c r="BC1163">
        <v>0</v>
      </c>
      <c r="BD1163">
        <v>0</v>
      </c>
      <c r="BE1163" t="s">
        <v>6169</v>
      </c>
      <c r="BF1163" t="s">
        <v>6170</v>
      </c>
      <c r="BG1163">
        <v>0</v>
      </c>
      <c r="BH1163" t="s">
        <v>6171</v>
      </c>
      <c r="BI1163">
        <v>35</v>
      </c>
      <c r="BJ1163" t="s">
        <v>6172</v>
      </c>
      <c r="BK1163">
        <v>0</v>
      </c>
      <c r="BL1163">
        <v>73</v>
      </c>
      <c r="BM1163" s="3">
        <f t="shared" si="170"/>
        <v>0.86301369863013699</v>
      </c>
    </row>
    <row r="1164" spans="1:65">
      <c r="A1164" t="s">
        <v>1293</v>
      </c>
      <c r="B1164" s="2">
        <v>45725</v>
      </c>
      <c r="C1164" t="s">
        <v>47</v>
      </c>
      <c r="D1164" t="s">
        <v>1131</v>
      </c>
      <c r="E1164">
        <v>3</v>
      </c>
      <c r="F1164" t="s">
        <v>72</v>
      </c>
      <c r="G1164" t="s">
        <v>50</v>
      </c>
      <c r="H1164" t="s">
        <v>73</v>
      </c>
      <c r="I1164" t="s">
        <v>64</v>
      </c>
      <c r="J1164" t="s">
        <v>53</v>
      </c>
      <c r="K1164" t="s">
        <v>75</v>
      </c>
      <c r="L1164" t="s">
        <v>87</v>
      </c>
      <c r="M1164" t="s">
        <v>56</v>
      </c>
      <c r="N1164" t="s">
        <v>57</v>
      </c>
      <c r="O1164" t="s">
        <v>58</v>
      </c>
      <c r="P1164">
        <v>68</v>
      </c>
      <c r="Q1164">
        <v>71</v>
      </c>
      <c r="R1164">
        <v>71</v>
      </c>
      <c r="S1164">
        <v>1</v>
      </c>
      <c r="T1164">
        <f t="shared" si="162"/>
        <v>70</v>
      </c>
      <c r="U1164">
        <v>65</v>
      </c>
      <c r="V1164">
        <f t="shared" si="163"/>
        <v>5</v>
      </c>
      <c r="W1164" s="3">
        <f t="shared" si="164"/>
        <v>1.4084507042253521E-2</v>
      </c>
      <c r="X1164">
        <v>20</v>
      </c>
      <c r="Y1164" s="4">
        <v>2.4</v>
      </c>
      <c r="Z1164" s="4">
        <v>1.2</v>
      </c>
      <c r="AA1164" s="5">
        <v>36467.56</v>
      </c>
      <c r="AB1164" s="5">
        <f t="shared" si="165"/>
        <v>2370391.4</v>
      </c>
      <c r="AC1164" s="5">
        <v>24321.95</v>
      </c>
      <c r="AD1164" s="5">
        <f t="shared" si="166"/>
        <v>1726858.45</v>
      </c>
      <c r="AE1164" s="5">
        <v>117812.42</v>
      </c>
      <c r="AF1164" s="5">
        <v>30611.71</v>
      </c>
      <c r="AG1164" s="5">
        <v>8295.14</v>
      </c>
      <c r="AH1164" s="5">
        <v>1740</v>
      </c>
      <c r="AI1164" s="5">
        <v>3200</v>
      </c>
      <c r="AJ1164">
        <v>0</v>
      </c>
      <c r="AK1164" s="5">
        <v>0</v>
      </c>
      <c r="AL1164" s="5">
        <v>3382.16</v>
      </c>
      <c r="AM1164" s="5">
        <v>44920.69</v>
      </c>
      <c r="AN1164">
        <v>4</v>
      </c>
      <c r="AO1164">
        <v>3</v>
      </c>
      <c r="AP1164" t="str">
        <f t="shared" si="167"/>
        <v>Yes</v>
      </c>
      <c r="AQ1164">
        <v>1</v>
      </c>
      <c r="AR1164" s="5">
        <f t="shared" si="168"/>
        <v>1936820.57</v>
      </c>
      <c r="AS1164" s="5">
        <f t="shared" si="169"/>
        <v>433570.83</v>
      </c>
      <c r="AT1164" t="s">
        <v>59</v>
      </c>
      <c r="AU1164" t="s">
        <v>6164</v>
      </c>
      <c r="AV1164" t="s">
        <v>6165</v>
      </c>
      <c r="AW1164" t="s">
        <v>6166</v>
      </c>
      <c r="AX1164" t="s">
        <v>6184</v>
      </c>
      <c r="AY1164">
        <v>69</v>
      </c>
      <c r="AZ1164">
        <v>0</v>
      </c>
      <c r="BA1164">
        <v>33</v>
      </c>
      <c r="BB1164" t="s">
        <v>6180</v>
      </c>
      <c r="BC1164">
        <v>0</v>
      </c>
      <c r="BD1164">
        <v>0</v>
      </c>
      <c r="BE1164" t="s">
        <v>6169</v>
      </c>
      <c r="BF1164" t="s">
        <v>6170</v>
      </c>
      <c r="BG1164">
        <v>1</v>
      </c>
      <c r="BH1164" t="s">
        <v>6186</v>
      </c>
      <c r="BI1164">
        <v>31</v>
      </c>
      <c r="BJ1164" t="s">
        <v>6172</v>
      </c>
      <c r="BK1164">
        <v>0</v>
      </c>
      <c r="BL1164">
        <v>77</v>
      </c>
      <c r="BM1164" s="3">
        <f t="shared" si="170"/>
        <v>0.92207792207792205</v>
      </c>
    </row>
    <row r="1165" spans="1:65">
      <c r="A1165" t="s">
        <v>1294</v>
      </c>
      <c r="B1165" s="2">
        <v>45726</v>
      </c>
      <c r="C1165" t="s">
        <v>47</v>
      </c>
      <c r="D1165" t="s">
        <v>1131</v>
      </c>
      <c r="E1165">
        <v>3</v>
      </c>
      <c r="F1165" t="s">
        <v>72</v>
      </c>
      <c r="G1165" t="s">
        <v>62</v>
      </c>
      <c r="H1165" t="s">
        <v>175</v>
      </c>
      <c r="I1165" t="s">
        <v>52</v>
      </c>
      <c r="J1165" t="s">
        <v>81</v>
      </c>
      <c r="K1165" t="s">
        <v>75</v>
      </c>
      <c r="L1165" t="s">
        <v>87</v>
      </c>
      <c r="M1165" t="s">
        <v>56</v>
      </c>
      <c r="N1165" t="s">
        <v>57</v>
      </c>
      <c r="O1165" t="s">
        <v>82</v>
      </c>
      <c r="P1165">
        <v>37</v>
      </c>
      <c r="Q1165">
        <v>38</v>
      </c>
      <c r="R1165">
        <v>37</v>
      </c>
      <c r="S1165">
        <v>1</v>
      </c>
      <c r="T1165">
        <f t="shared" si="162"/>
        <v>36</v>
      </c>
      <c r="U1165">
        <v>36</v>
      </c>
      <c r="V1165">
        <f t="shared" si="163"/>
        <v>0</v>
      </c>
      <c r="W1165" s="3">
        <f t="shared" si="164"/>
        <v>2.7027027027027029E-2</v>
      </c>
      <c r="X1165">
        <v>26</v>
      </c>
      <c r="Y1165" s="4">
        <v>6.3</v>
      </c>
      <c r="Z1165" s="4">
        <v>1.5</v>
      </c>
      <c r="AA1165" s="5">
        <v>77374.210000000006</v>
      </c>
      <c r="AB1165" s="5">
        <f t="shared" si="165"/>
        <v>2785471.56</v>
      </c>
      <c r="AC1165" s="5">
        <v>54414.95</v>
      </c>
      <c r="AD1165" s="5">
        <f t="shared" si="166"/>
        <v>2013353.15</v>
      </c>
      <c r="AE1165" s="5">
        <v>117291.89</v>
      </c>
      <c r="AF1165" s="5">
        <v>32527.05</v>
      </c>
      <c r="AG1165" s="5">
        <v>8846.3799999999992</v>
      </c>
      <c r="AH1165" s="5">
        <v>2175</v>
      </c>
      <c r="AI1165" s="5">
        <v>6800</v>
      </c>
      <c r="AJ1165">
        <v>0</v>
      </c>
      <c r="AK1165" s="5">
        <v>0</v>
      </c>
      <c r="AL1165" s="5">
        <v>0</v>
      </c>
      <c r="AM1165" s="5">
        <v>23550.79</v>
      </c>
      <c r="AN1165">
        <v>4</v>
      </c>
      <c r="AO1165">
        <v>3</v>
      </c>
      <c r="AP1165" t="str">
        <f t="shared" si="167"/>
        <v>Yes</v>
      </c>
      <c r="AQ1165">
        <v>0</v>
      </c>
      <c r="AR1165" s="5">
        <f t="shared" si="168"/>
        <v>2204544.2599999998</v>
      </c>
      <c r="AS1165" s="5">
        <f t="shared" si="169"/>
        <v>580927.30000000005</v>
      </c>
      <c r="AT1165" t="s">
        <v>59</v>
      </c>
      <c r="AU1165" t="s">
        <v>6164</v>
      </c>
      <c r="AV1165" t="s">
        <v>6165</v>
      </c>
      <c r="AW1165" t="s">
        <v>6166</v>
      </c>
      <c r="AX1165" t="s">
        <v>6167</v>
      </c>
      <c r="AY1165">
        <v>40</v>
      </c>
      <c r="AZ1165">
        <v>0</v>
      </c>
      <c r="BA1165">
        <v>0</v>
      </c>
      <c r="BB1165" t="s">
        <v>6168</v>
      </c>
      <c r="BC1165">
        <v>0</v>
      </c>
      <c r="BD1165">
        <v>0</v>
      </c>
      <c r="BE1165" t="s">
        <v>6169</v>
      </c>
      <c r="BF1165" t="s">
        <v>6170</v>
      </c>
      <c r="BG1165">
        <v>1</v>
      </c>
      <c r="BH1165" t="s">
        <v>6186</v>
      </c>
      <c r="BI1165">
        <v>43</v>
      </c>
      <c r="BJ1165" t="s">
        <v>6172</v>
      </c>
      <c r="BK1165">
        <v>0</v>
      </c>
      <c r="BL1165">
        <v>50</v>
      </c>
      <c r="BM1165" s="3">
        <f t="shared" si="170"/>
        <v>0.74</v>
      </c>
    </row>
    <row r="1166" spans="1:65">
      <c r="A1166" t="s">
        <v>1295</v>
      </c>
      <c r="B1166" s="2">
        <v>45726</v>
      </c>
      <c r="C1166" t="s">
        <v>47</v>
      </c>
      <c r="D1166" t="s">
        <v>1131</v>
      </c>
      <c r="E1166">
        <v>3</v>
      </c>
      <c r="F1166" t="s">
        <v>49</v>
      </c>
      <c r="G1166" t="s">
        <v>79</v>
      </c>
      <c r="H1166" t="s">
        <v>111</v>
      </c>
      <c r="I1166" t="s">
        <v>52</v>
      </c>
      <c r="J1166" t="s">
        <v>65</v>
      </c>
      <c r="K1166" t="s">
        <v>66</v>
      </c>
      <c r="L1166" t="s">
        <v>92</v>
      </c>
      <c r="M1166" t="s">
        <v>56</v>
      </c>
      <c r="N1166" t="s">
        <v>57</v>
      </c>
      <c r="O1166" t="s">
        <v>70</v>
      </c>
      <c r="P1166">
        <v>54</v>
      </c>
      <c r="Q1166">
        <v>55</v>
      </c>
      <c r="R1166">
        <v>52</v>
      </c>
      <c r="S1166">
        <v>1</v>
      </c>
      <c r="T1166">
        <f t="shared" si="162"/>
        <v>51</v>
      </c>
      <c r="U1166">
        <v>51</v>
      </c>
      <c r="V1166">
        <f t="shared" si="163"/>
        <v>0</v>
      </c>
      <c r="W1166" s="3">
        <f t="shared" si="164"/>
        <v>1.9230769230769232E-2</v>
      </c>
      <c r="X1166">
        <v>20</v>
      </c>
      <c r="Y1166" s="4">
        <v>8.1</v>
      </c>
      <c r="Z1166" s="4">
        <v>1</v>
      </c>
      <c r="AA1166" s="5">
        <v>48800.54</v>
      </c>
      <c r="AB1166" s="5">
        <f t="shared" si="165"/>
        <v>2488827.54</v>
      </c>
      <c r="AC1166" s="5">
        <v>35263.919999999998</v>
      </c>
      <c r="AD1166" s="5">
        <f t="shared" si="166"/>
        <v>1833723.84</v>
      </c>
      <c r="AE1166" s="5">
        <v>120275.05</v>
      </c>
      <c r="AF1166" s="5">
        <v>32490.639999999999</v>
      </c>
      <c r="AG1166" s="5">
        <v>8275.35</v>
      </c>
      <c r="AH1166" s="5">
        <v>1450</v>
      </c>
      <c r="AI1166" s="5">
        <v>4600</v>
      </c>
      <c r="AJ1166">
        <v>0</v>
      </c>
      <c r="AK1166" s="5">
        <v>0</v>
      </c>
      <c r="AL1166" s="5">
        <v>0</v>
      </c>
      <c r="AM1166" s="5">
        <v>33509.910000000003</v>
      </c>
      <c r="AN1166">
        <v>4</v>
      </c>
      <c r="AO1166">
        <v>3</v>
      </c>
      <c r="AP1166" t="str">
        <f t="shared" si="167"/>
        <v>Yes</v>
      </c>
      <c r="AQ1166">
        <v>0</v>
      </c>
      <c r="AR1166" s="5">
        <f t="shared" si="168"/>
        <v>2034324.79</v>
      </c>
      <c r="AS1166" s="5">
        <f t="shared" si="169"/>
        <v>454502.75</v>
      </c>
      <c r="AT1166" t="s">
        <v>59</v>
      </c>
      <c r="AU1166" t="s">
        <v>6164</v>
      </c>
      <c r="AV1166" t="s">
        <v>6165</v>
      </c>
      <c r="AW1166" t="s">
        <v>6166</v>
      </c>
      <c r="AX1166" t="s">
        <v>6177</v>
      </c>
      <c r="AY1166">
        <v>55</v>
      </c>
      <c r="AZ1166">
        <v>0</v>
      </c>
      <c r="BA1166">
        <v>0</v>
      </c>
      <c r="BB1166" t="s">
        <v>6168</v>
      </c>
      <c r="BC1166">
        <v>0</v>
      </c>
      <c r="BD1166">
        <v>0</v>
      </c>
      <c r="BE1166" t="s">
        <v>6169</v>
      </c>
      <c r="BF1166" t="s">
        <v>6170</v>
      </c>
      <c r="BG1166">
        <v>0</v>
      </c>
      <c r="BH1166" t="s">
        <v>6171</v>
      </c>
      <c r="BI1166">
        <v>43</v>
      </c>
      <c r="BJ1166" t="s">
        <v>6172</v>
      </c>
      <c r="BK1166">
        <v>0</v>
      </c>
      <c r="BL1166">
        <v>63</v>
      </c>
      <c r="BM1166" s="3">
        <f t="shared" si="170"/>
        <v>0.82539682539682535</v>
      </c>
    </row>
    <row r="1167" spans="1:65">
      <c r="A1167" t="s">
        <v>1296</v>
      </c>
      <c r="B1167" s="2">
        <v>45726</v>
      </c>
      <c r="C1167" t="s">
        <v>47</v>
      </c>
      <c r="D1167" t="s">
        <v>1131</v>
      </c>
      <c r="E1167">
        <v>3</v>
      </c>
      <c r="F1167" t="s">
        <v>72</v>
      </c>
      <c r="G1167" t="s">
        <v>50</v>
      </c>
      <c r="H1167" t="s">
        <v>119</v>
      </c>
      <c r="I1167" t="s">
        <v>64</v>
      </c>
      <c r="J1167" t="s">
        <v>65</v>
      </c>
      <c r="K1167" t="s">
        <v>75</v>
      </c>
      <c r="L1167" t="s">
        <v>92</v>
      </c>
      <c r="M1167" t="s">
        <v>56</v>
      </c>
      <c r="N1167" t="s">
        <v>94</v>
      </c>
      <c r="O1167" t="s">
        <v>70</v>
      </c>
      <c r="P1167">
        <v>45</v>
      </c>
      <c r="Q1167">
        <v>47</v>
      </c>
      <c r="R1167">
        <v>47</v>
      </c>
      <c r="S1167">
        <v>0</v>
      </c>
      <c r="T1167">
        <f t="shared" si="162"/>
        <v>47</v>
      </c>
      <c r="U1167">
        <v>44</v>
      </c>
      <c r="V1167">
        <f t="shared" si="163"/>
        <v>3</v>
      </c>
      <c r="W1167" s="3">
        <f t="shared" si="164"/>
        <v>0</v>
      </c>
      <c r="X1167">
        <v>2</v>
      </c>
      <c r="Y1167" s="4">
        <v>3.7</v>
      </c>
      <c r="Z1167" s="4">
        <v>1.2</v>
      </c>
      <c r="AA1167" s="5">
        <v>52585.81</v>
      </c>
      <c r="AB1167" s="5">
        <f t="shared" si="165"/>
        <v>2313775.64</v>
      </c>
      <c r="AC1167" s="5">
        <v>35383.870000000003</v>
      </c>
      <c r="AD1167" s="5">
        <f t="shared" si="166"/>
        <v>1663041.89</v>
      </c>
      <c r="AE1167" s="5">
        <v>101561.8</v>
      </c>
      <c r="AF1167" s="5">
        <v>28982.93</v>
      </c>
      <c r="AG1167" s="5">
        <v>6735.51</v>
      </c>
      <c r="AH1167" s="5">
        <v>1740</v>
      </c>
      <c r="AI1167" s="5">
        <v>0</v>
      </c>
      <c r="AJ1167">
        <v>0</v>
      </c>
      <c r="AK1167" s="5">
        <v>0</v>
      </c>
      <c r="AL1167" s="5">
        <v>2890.13</v>
      </c>
      <c r="AM1167" s="5">
        <v>30642.07</v>
      </c>
      <c r="AN1167">
        <v>4</v>
      </c>
      <c r="AO1167">
        <v>4</v>
      </c>
      <c r="AP1167" t="str">
        <f t="shared" si="167"/>
        <v>Yes</v>
      </c>
      <c r="AQ1167">
        <v>1</v>
      </c>
      <c r="AR1167" s="5">
        <f t="shared" si="168"/>
        <v>1835594.33</v>
      </c>
      <c r="AS1167" s="5">
        <f t="shared" si="169"/>
        <v>478181.31</v>
      </c>
      <c r="AT1167" t="s">
        <v>59</v>
      </c>
      <c r="AU1167" t="s">
        <v>6164</v>
      </c>
      <c r="AV1167" t="s">
        <v>6165</v>
      </c>
      <c r="AW1167" t="s">
        <v>6166</v>
      </c>
      <c r="AX1167" t="s">
        <v>6184</v>
      </c>
      <c r="AY1167">
        <v>48</v>
      </c>
      <c r="AZ1167">
        <v>0</v>
      </c>
      <c r="BA1167">
        <v>22</v>
      </c>
      <c r="BB1167" t="s">
        <v>6180</v>
      </c>
      <c r="BC1167">
        <v>0</v>
      </c>
      <c r="BD1167">
        <v>0</v>
      </c>
      <c r="BE1167" t="s">
        <v>6169</v>
      </c>
      <c r="BF1167" t="s">
        <v>6170</v>
      </c>
      <c r="BG1167">
        <v>0</v>
      </c>
      <c r="BH1167" t="s">
        <v>6171</v>
      </c>
      <c r="BI1167">
        <v>17</v>
      </c>
      <c r="BJ1167" t="s">
        <v>6172</v>
      </c>
      <c r="BK1167">
        <v>0</v>
      </c>
      <c r="BL1167">
        <v>60</v>
      </c>
      <c r="BM1167" s="3">
        <f t="shared" si="170"/>
        <v>0.78333333333333333</v>
      </c>
    </row>
    <row r="1168" spans="1:65">
      <c r="A1168" t="s">
        <v>1297</v>
      </c>
      <c r="B1168" s="2">
        <v>45726</v>
      </c>
      <c r="C1168" t="s">
        <v>47</v>
      </c>
      <c r="D1168" t="s">
        <v>1131</v>
      </c>
      <c r="E1168">
        <v>3</v>
      </c>
      <c r="F1168" t="s">
        <v>78</v>
      </c>
      <c r="G1168" t="s">
        <v>50</v>
      </c>
      <c r="H1168" t="s">
        <v>185</v>
      </c>
      <c r="I1168" t="s">
        <v>52</v>
      </c>
      <c r="J1168" t="s">
        <v>53</v>
      </c>
      <c r="K1168" t="s">
        <v>75</v>
      </c>
      <c r="L1168" t="s">
        <v>87</v>
      </c>
      <c r="M1168" t="s">
        <v>56</v>
      </c>
      <c r="N1168" t="s">
        <v>69</v>
      </c>
      <c r="O1168" t="s">
        <v>70</v>
      </c>
      <c r="P1168">
        <v>63</v>
      </c>
      <c r="Q1168">
        <v>63</v>
      </c>
      <c r="R1168">
        <v>62</v>
      </c>
      <c r="S1168">
        <v>1</v>
      </c>
      <c r="T1168">
        <f t="shared" si="162"/>
        <v>61</v>
      </c>
      <c r="U1168">
        <v>60</v>
      </c>
      <c r="V1168">
        <f t="shared" si="163"/>
        <v>1</v>
      </c>
      <c r="W1168" s="3">
        <f t="shared" si="164"/>
        <v>1.6129032258064516E-2</v>
      </c>
      <c r="X1168">
        <v>29</v>
      </c>
      <c r="Y1168" s="4">
        <v>7.7</v>
      </c>
      <c r="Z1168" s="4">
        <v>1.6</v>
      </c>
      <c r="AA1168" s="5">
        <v>35992</v>
      </c>
      <c r="AB1168" s="5">
        <f t="shared" si="165"/>
        <v>2159520</v>
      </c>
      <c r="AC1168" s="5">
        <v>24068.6</v>
      </c>
      <c r="AD1168" s="5">
        <f t="shared" si="166"/>
        <v>1492253.2</v>
      </c>
      <c r="AE1168" s="5">
        <v>111622.6</v>
      </c>
      <c r="AF1168" s="5">
        <v>28870.76</v>
      </c>
      <c r="AG1168" s="5">
        <v>10025.209999999999</v>
      </c>
      <c r="AH1168" s="5">
        <v>2320</v>
      </c>
      <c r="AI1168" s="5">
        <v>3200</v>
      </c>
      <c r="AJ1168">
        <v>0</v>
      </c>
      <c r="AK1168" s="5">
        <v>0</v>
      </c>
      <c r="AL1168" s="5">
        <v>665.95</v>
      </c>
      <c r="AM1168" s="5">
        <v>39485.64</v>
      </c>
      <c r="AN1168">
        <v>4</v>
      </c>
      <c r="AO1168">
        <v>4</v>
      </c>
      <c r="AP1168" t="str">
        <f t="shared" si="167"/>
        <v>Yes</v>
      </c>
      <c r="AQ1168">
        <v>1</v>
      </c>
      <c r="AR1168" s="5">
        <f t="shared" si="168"/>
        <v>1688443.36</v>
      </c>
      <c r="AS1168" s="5">
        <f t="shared" si="169"/>
        <v>471076.64</v>
      </c>
      <c r="AT1168" t="s">
        <v>59</v>
      </c>
      <c r="AU1168" t="s">
        <v>6164</v>
      </c>
      <c r="AV1168" t="s">
        <v>6165</v>
      </c>
      <c r="AW1168" t="s">
        <v>6166</v>
      </c>
      <c r="AX1168" t="s">
        <v>6167</v>
      </c>
      <c r="AY1168">
        <v>63</v>
      </c>
      <c r="AZ1168">
        <v>0</v>
      </c>
      <c r="BA1168">
        <v>15</v>
      </c>
      <c r="BB1168" t="s">
        <v>6191</v>
      </c>
      <c r="BC1168">
        <v>0</v>
      </c>
      <c r="BD1168">
        <v>0</v>
      </c>
      <c r="BE1168" t="s">
        <v>6169</v>
      </c>
      <c r="BF1168" t="s">
        <v>6170</v>
      </c>
      <c r="BG1168">
        <v>0</v>
      </c>
      <c r="BH1168" t="s">
        <v>6171</v>
      </c>
      <c r="BI1168">
        <v>50</v>
      </c>
      <c r="BJ1168" t="s">
        <v>6172</v>
      </c>
      <c r="BK1168">
        <v>0</v>
      </c>
      <c r="BL1168">
        <v>77</v>
      </c>
      <c r="BM1168" s="3">
        <f t="shared" si="170"/>
        <v>0.80519480519480524</v>
      </c>
    </row>
    <row r="1169" spans="1:65">
      <c r="A1169" t="s">
        <v>1298</v>
      </c>
      <c r="B1169" s="2">
        <v>45726</v>
      </c>
      <c r="C1169" t="s">
        <v>47</v>
      </c>
      <c r="D1169" t="s">
        <v>1131</v>
      </c>
      <c r="E1169">
        <v>3</v>
      </c>
      <c r="F1169" t="s">
        <v>49</v>
      </c>
      <c r="G1169" t="s">
        <v>50</v>
      </c>
      <c r="H1169" t="s">
        <v>51</v>
      </c>
      <c r="I1169" t="s">
        <v>52</v>
      </c>
      <c r="J1169" t="s">
        <v>81</v>
      </c>
      <c r="K1169" t="s">
        <v>66</v>
      </c>
      <c r="L1169" t="s">
        <v>67</v>
      </c>
      <c r="M1169" t="s">
        <v>56</v>
      </c>
      <c r="N1169" t="s">
        <v>57</v>
      </c>
      <c r="O1169" t="s">
        <v>70</v>
      </c>
      <c r="P1169">
        <v>34</v>
      </c>
      <c r="Q1169">
        <v>35</v>
      </c>
      <c r="R1169">
        <v>35</v>
      </c>
      <c r="S1169">
        <v>1</v>
      </c>
      <c r="T1169">
        <f t="shared" si="162"/>
        <v>34</v>
      </c>
      <c r="U1169">
        <v>33</v>
      </c>
      <c r="V1169">
        <f t="shared" si="163"/>
        <v>1</v>
      </c>
      <c r="W1169" s="3">
        <f t="shared" si="164"/>
        <v>2.8571428571428571E-2</v>
      </c>
      <c r="X1169">
        <v>21</v>
      </c>
      <c r="Y1169" s="4">
        <v>5.6</v>
      </c>
      <c r="Z1169" s="4">
        <v>1.6</v>
      </c>
      <c r="AA1169" s="5">
        <v>72414.22</v>
      </c>
      <c r="AB1169" s="5">
        <f t="shared" si="165"/>
        <v>2389669.2599999998</v>
      </c>
      <c r="AC1169" s="5">
        <v>51910.27</v>
      </c>
      <c r="AD1169" s="5">
        <f t="shared" si="166"/>
        <v>1816859.45</v>
      </c>
      <c r="AE1169" s="5">
        <v>111752.31</v>
      </c>
      <c r="AF1169" s="5">
        <v>31304.560000000001</v>
      </c>
      <c r="AG1169" s="5">
        <v>9047.17</v>
      </c>
      <c r="AH1169" s="5">
        <v>2320</v>
      </c>
      <c r="AI1169" s="5">
        <v>6800</v>
      </c>
      <c r="AJ1169">
        <v>0</v>
      </c>
      <c r="AK1169" s="5">
        <v>0</v>
      </c>
      <c r="AL1169" s="5">
        <v>1452.8</v>
      </c>
      <c r="AM1169" s="5">
        <v>21443.38</v>
      </c>
      <c r="AN1169">
        <v>4</v>
      </c>
      <c r="AO1169">
        <v>2</v>
      </c>
      <c r="AP1169" t="str">
        <f t="shared" si="167"/>
        <v>Yes</v>
      </c>
      <c r="AQ1169">
        <v>1</v>
      </c>
      <c r="AR1169" s="5">
        <f t="shared" si="168"/>
        <v>2000979.67</v>
      </c>
      <c r="AS1169" s="5">
        <f t="shared" si="169"/>
        <v>388689.59</v>
      </c>
      <c r="AT1169" t="s">
        <v>116</v>
      </c>
      <c r="AU1169" t="s">
        <v>6164</v>
      </c>
      <c r="AV1169" t="s">
        <v>6165</v>
      </c>
      <c r="AW1169" t="s">
        <v>6166</v>
      </c>
      <c r="AX1169" t="s">
        <v>6184</v>
      </c>
      <c r="AY1169">
        <v>37</v>
      </c>
      <c r="AZ1169">
        <v>0</v>
      </c>
      <c r="BA1169">
        <v>12</v>
      </c>
      <c r="BB1169" t="s">
        <v>6198</v>
      </c>
      <c r="BC1169">
        <v>0</v>
      </c>
      <c r="BD1169">
        <v>0</v>
      </c>
      <c r="BE1169" t="s">
        <v>6169</v>
      </c>
      <c r="BF1169" t="s">
        <v>6170</v>
      </c>
      <c r="BG1169">
        <v>1</v>
      </c>
      <c r="BH1169" t="s">
        <v>6186</v>
      </c>
      <c r="BI1169">
        <v>42</v>
      </c>
      <c r="BJ1169" t="s">
        <v>6172</v>
      </c>
      <c r="BK1169">
        <v>0</v>
      </c>
      <c r="BL1169">
        <v>46</v>
      </c>
      <c r="BM1169" s="3">
        <f t="shared" si="170"/>
        <v>0.76086956521739135</v>
      </c>
    </row>
    <row r="1170" spans="1:65">
      <c r="A1170" t="s">
        <v>1299</v>
      </c>
      <c r="B1170" s="2">
        <v>45726</v>
      </c>
      <c r="C1170" t="s">
        <v>47</v>
      </c>
      <c r="D1170" t="s">
        <v>1131</v>
      </c>
      <c r="E1170">
        <v>3</v>
      </c>
      <c r="F1170" t="s">
        <v>72</v>
      </c>
      <c r="G1170" t="s">
        <v>50</v>
      </c>
      <c r="H1170" t="s">
        <v>73</v>
      </c>
      <c r="I1170" t="s">
        <v>64</v>
      </c>
      <c r="J1170" t="s">
        <v>53</v>
      </c>
      <c r="K1170" t="s">
        <v>66</v>
      </c>
      <c r="L1170" t="s">
        <v>92</v>
      </c>
      <c r="M1170" t="s">
        <v>56</v>
      </c>
      <c r="N1170" t="s">
        <v>57</v>
      </c>
      <c r="O1170" t="s">
        <v>58</v>
      </c>
      <c r="P1170">
        <v>53</v>
      </c>
      <c r="Q1170">
        <v>56</v>
      </c>
      <c r="R1170">
        <v>55</v>
      </c>
      <c r="S1170">
        <v>1</v>
      </c>
      <c r="T1170">
        <f t="shared" si="162"/>
        <v>54</v>
      </c>
      <c r="U1170">
        <v>52</v>
      </c>
      <c r="V1170">
        <f t="shared" si="163"/>
        <v>2</v>
      </c>
      <c r="W1170" s="3">
        <f t="shared" si="164"/>
        <v>1.8181818181818181E-2</v>
      </c>
      <c r="X1170">
        <v>27</v>
      </c>
      <c r="Y1170" s="4">
        <v>0</v>
      </c>
      <c r="Z1170" s="4">
        <v>2</v>
      </c>
      <c r="AA1170" s="5">
        <v>34116.49</v>
      </c>
      <c r="AB1170" s="5">
        <f t="shared" si="165"/>
        <v>1774057.48</v>
      </c>
      <c r="AC1170" s="5">
        <v>23848.79</v>
      </c>
      <c r="AD1170" s="5">
        <f t="shared" si="166"/>
        <v>1311683.45</v>
      </c>
      <c r="AE1170" s="5">
        <v>90335.27</v>
      </c>
      <c r="AF1170" s="5">
        <v>24339.119999999999</v>
      </c>
      <c r="AG1170" s="5">
        <v>9390.41</v>
      </c>
      <c r="AH1170" s="5">
        <v>2900</v>
      </c>
      <c r="AI1170" s="5">
        <v>3200</v>
      </c>
      <c r="AJ1170">
        <v>0</v>
      </c>
      <c r="AK1170" s="5">
        <v>0</v>
      </c>
      <c r="AL1170" s="5">
        <v>1322.85</v>
      </c>
      <c r="AM1170" s="5">
        <v>36347.519999999997</v>
      </c>
      <c r="AN1170">
        <v>4</v>
      </c>
      <c r="AO1170">
        <v>4</v>
      </c>
      <c r="AP1170" t="str">
        <f t="shared" si="167"/>
        <v>Yes</v>
      </c>
      <c r="AQ1170">
        <v>0</v>
      </c>
      <c r="AR1170" s="5">
        <f t="shared" si="168"/>
        <v>1479518.62</v>
      </c>
      <c r="AS1170" s="5">
        <f t="shared" si="169"/>
        <v>294538.86</v>
      </c>
      <c r="AT1170" t="s">
        <v>59</v>
      </c>
      <c r="AU1170" t="s">
        <v>6164</v>
      </c>
      <c r="AV1170" t="s">
        <v>6165</v>
      </c>
      <c r="AW1170" t="s">
        <v>6166</v>
      </c>
      <c r="AX1170" t="s">
        <v>6167</v>
      </c>
      <c r="AY1170">
        <v>53</v>
      </c>
      <c r="AZ1170">
        <v>0</v>
      </c>
      <c r="BA1170">
        <v>17</v>
      </c>
      <c r="BB1170" t="s">
        <v>6180</v>
      </c>
      <c r="BC1170">
        <v>0</v>
      </c>
      <c r="BD1170">
        <v>0</v>
      </c>
      <c r="BE1170" t="s">
        <v>6169</v>
      </c>
      <c r="BF1170" t="s">
        <v>6170</v>
      </c>
      <c r="BG1170">
        <v>0</v>
      </c>
      <c r="BH1170" t="s">
        <v>6171</v>
      </c>
      <c r="BI1170">
        <v>48</v>
      </c>
      <c r="BJ1170" t="s">
        <v>6172</v>
      </c>
      <c r="BK1170">
        <v>0</v>
      </c>
      <c r="BL1170">
        <v>70</v>
      </c>
      <c r="BM1170" s="3">
        <f t="shared" si="170"/>
        <v>0.7857142857142857</v>
      </c>
    </row>
    <row r="1171" spans="1:65">
      <c r="A1171" t="s">
        <v>1300</v>
      </c>
      <c r="B1171" s="2">
        <v>45726</v>
      </c>
      <c r="C1171" t="s">
        <v>47</v>
      </c>
      <c r="D1171" t="s">
        <v>1131</v>
      </c>
      <c r="E1171">
        <v>3</v>
      </c>
      <c r="F1171" t="s">
        <v>72</v>
      </c>
      <c r="G1171" t="s">
        <v>62</v>
      </c>
      <c r="H1171" t="s">
        <v>175</v>
      </c>
      <c r="I1171" t="s">
        <v>52</v>
      </c>
      <c r="J1171" t="s">
        <v>53</v>
      </c>
      <c r="K1171" t="s">
        <v>75</v>
      </c>
      <c r="L1171" t="s">
        <v>87</v>
      </c>
      <c r="M1171" t="s">
        <v>56</v>
      </c>
      <c r="N1171" t="s">
        <v>69</v>
      </c>
      <c r="O1171" t="s">
        <v>58</v>
      </c>
      <c r="P1171">
        <v>62</v>
      </c>
      <c r="Q1171">
        <v>64</v>
      </c>
      <c r="R1171">
        <v>65</v>
      </c>
      <c r="S1171">
        <v>1</v>
      </c>
      <c r="T1171">
        <f t="shared" si="162"/>
        <v>64</v>
      </c>
      <c r="U1171">
        <v>59</v>
      </c>
      <c r="V1171">
        <f t="shared" si="163"/>
        <v>5</v>
      </c>
      <c r="W1171" s="3">
        <f t="shared" si="164"/>
        <v>1.5384615384615385E-2</v>
      </c>
      <c r="X1171">
        <v>22</v>
      </c>
      <c r="Y1171" s="4">
        <v>5.6</v>
      </c>
      <c r="Z1171" s="4">
        <v>2.1</v>
      </c>
      <c r="AA1171" s="5">
        <v>36429.629999999997</v>
      </c>
      <c r="AB1171" s="5">
        <f t="shared" si="165"/>
        <v>2149348.17</v>
      </c>
      <c r="AC1171" s="5">
        <v>24000.32</v>
      </c>
      <c r="AD1171" s="5">
        <f t="shared" si="166"/>
        <v>1560020.8</v>
      </c>
      <c r="AE1171" s="5">
        <v>117034.62</v>
      </c>
      <c r="AF1171" s="5">
        <v>28420.02</v>
      </c>
      <c r="AG1171" s="5">
        <v>8959.73</v>
      </c>
      <c r="AH1171" s="5">
        <v>3045</v>
      </c>
      <c r="AI1171" s="5">
        <v>3200</v>
      </c>
      <c r="AJ1171">
        <v>0</v>
      </c>
      <c r="AK1171" s="5">
        <v>0</v>
      </c>
      <c r="AL1171" s="5">
        <v>3338.02</v>
      </c>
      <c r="AM1171" s="5">
        <v>48081.53</v>
      </c>
      <c r="AN1171">
        <v>4</v>
      </c>
      <c r="AO1171">
        <v>7</v>
      </c>
      <c r="AP1171" t="str">
        <f t="shared" si="167"/>
        <v>No</v>
      </c>
      <c r="AQ1171">
        <v>2</v>
      </c>
      <c r="AR1171" s="5">
        <f t="shared" si="168"/>
        <v>1772099.72</v>
      </c>
      <c r="AS1171" s="5">
        <f t="shared" si="169"/>
        <v>377248.45</v>
      </c>
      <c r="AT1171" t="s">
        <v>59</v>
      </c>
      <c r="AU1171" t="s">
        <v>6164</v>
      </c>
      <c r="AV1171" t="s">
        <v>6165</v>
      </c>
      <c r="AW1171" t="s">
        <v>6166</v>
      </c>
      <c r="AX1171" t="s">
        <v>6184</v>
      </c>
      <c r="AY1171">
        <v>63</v>
      </c>
      <c r="AZ1171">
        <v>0</v>
      </c>
      <c r="BA1171">
        <v>27</v>
      </c>
      <c r="BB1171" t="s">
        <v>6180</v>
      </c>
      <c r="BC1171">
        <v>0</v>
      </c>
      <c r="BD1171">
        <v>3</v>
      </c>
      <c r="BE1171" t="s">
        <v>6188</v>
      </c>
      <c r="BF1171" t="s">
        <v>6170</v>
      </c>
      <c r="BG1171">
        <v>0</v>
      </c>
      <c r="BH1171" t="s">
        <v>6171</v>
      </c>
      <c r="BI1171">
        <v>33</v>
      </c>
      <c r="BJ1171" t="s">
        <v>6172</v>
      </c>
      <c r="BK1171">
        <v>0</v>
      </c>
      <c r="BL1171">
        <v>73</v>
      </c>
      <c r="BM1171" s="3">
        <f t="shared" si="170"/>
        <v>0.8904109589041096</v>
      </c>
    </row>
    <row r="1172" spans="1:65">
      <c r="A1172" t="s">
        <v>1301</v>
      </c>
      <c r="B1172" s="2">
        <v>45726</v>
      </c>
      <c r="C1172" t="s">
        <v>47</v>
      </c>
      <c r="D1172" t="s">
        <v>1131</v>
      </c>
      <c r="E1172">
        <v>3</v>
      </c>
      <c r="F1172" t="s">
        <v>72</v>
      </c>
      <c r="G1172" t="s">
        <v>79</v>
      </c>
      <c r="H1172" t="s">
        <v>213</v>
      </c>
      <c r="I1172" t="s">
        <v>74</v>
      </c>
      <c r="J1172" t="s">
        <v>81</v>
      </c>
      <c r="K1172" t="s">
        <v>75</v>
      </c>
      <c r="L1172" t="s">
        <v>55</v>
      </c>
      <c r="M1172" t="s">
        <v>68</v>
      </c>
      <c r="N1172" t="s">
        <v>57</v>
      </c>
      <c r="O1172" t="s">
        <v>70</v>
      </c>
      <c r="P1172">
        <v>30</v>
      </c>
      <c r="Q1172">
        <v>31</v>
      </c>
      <c r="R1172">
        <v>32</v>
      </c>
      <c r="S1172">
        <v>1</v>
      </c>
      <c r="T1172">
        <f t="shared" si="162"/>
        <v>31</v>
      </c>
      <c r="U1172">
        <v>30</v>
      </c>
      <c r="V1172">
        <f t="shared" si="163"/>
        <v>1</v>
      </c>
      <c r="W1172" s="3">
        <f t="shared" si="164"/>
        <v>3.125E-2</v>
      </c>
      <c r="X1172">
        <v>20</v>
      </c>
      <c r="Y1172" s="4">
        <v>3</v>
      </c>
      <c r="Z1172" s="4">
        <v>1.9</v>
      </c>
      <c r="AA1172" s="5">
        <v>78273.31</v>
      </c>
      <c r="AB1172" s="5">
        <f t="shared" si="165"/>
        <v>2348199.2999999998</v>
      </c>
      <c r="AC1172" s="5">
        <v>50521.26</v>
      </c>
      <c r="AD1172" s="5">
        <f t="shared" si="166"/>
        <v>1616680.32</v>
      </c>
      <c r="AE1172" s="5">
        <v>97923.21</v>
      </c>
      <c r="AF1172" s="5">
        <v>27770.47</v>
      </c>
      <c r="AG1172" s="5">
        <v>8559.27</v>
      </c>
      <c r="AH1172" s="5">
        <v>2755</v>
      </c>
      <c r="AI1172" s="5">
        <v>6800</v>
      </c>
      <c r="AJ1172">
        <v>0</v>
      </c>
      <c r="AK1172" s="5">
        <v>0</v>
      </c>
      <c r="AL1172" s="5">
        <v>1474.88</v>
      </c>
      <c r="AM1172" s="5">
        <v>19617.86</v>
      </c>
      <c r="AN1172">
        <v>4</v>
      </c>
      <c r="AO1172">
        <v>3</v>
      </c>
      <c r="AP1172" t="str">
        <f t="shared" si="167"/>
        <v>Yes</v>
      </c>
      <c r="AQ1172">
        <v>0</v>
      </c>
      <c r="AR1172" s="5">
        <f t="shared" si="168"/>
        <v>1781581.01</v>
      </c>
      <c r="AS1172" s="5">
        <f t="shared" si="169"/>
        <v>566618.29</v>
      </c>
      <c r="AT1172" t="s">
        <v>59</v>
      </c>
      <c r="AU1172" t="s">
        <v>6164</v>
      </c>
      <c r="AV1172" t="s">
        <v>6165</v>
      </c>
      <c r="AW1172" t="s">
        <v>6166</v>
      </c>
      <c r="AX1172" t="s">
        <v>6184</v>
      </c>
      <c r="AY1172">
        <v>32</v>
      </c>
      <c r="AZ1172">
        <v>0</v>
      </c>
      <c r="BA1172">
        <v>18</v>
      </c>
      <c r="BB1172" t="s">
        <v>6180</v>
      </c>
      <c r="BC1172">
        <v>0</v>
      </c>
      <c r="BD1172">
        <v>0</v>
      </c>
      <c r="BE1172" t="s">
        <v>6169</v>
      </c>
      <c r="BF1172" t="s">
        <v>6170</v>
      </c>
      <c r="BG1172">
        <v>1</v>
      </c>
      <c r="BH1172" t="s">
        <v>6186</v>
      </c>
      <c r="BI1172">
        <v>57</v>
      </c>
      <c r="BJ1172" t="s">
        <v>6187</v>
      </c>
      <c r="BK1172">
        <v>0</v>
      </c>
      <c r="BL1172">
        <v>47</v>
      </c>
      <c r="BM1172" s="3">
        <f t="shared" si="170"/>
        <v>0.68085106382978722</v>
      </c>
    </row>
    <row r="1173" spans="1:65">
      <c r="A1173" t="s">
        <v>1302</v>
      </c>
      <c r="B1173" s="2">
        <v>45726</v>
      </c>
      <c r="C1173" t="s">
        <v>47</v>
      </c>
      <c r="D1173" t="s">
        <v>1131</v>
      </c>
      <c r="E1173">
        <v>3</v>
      </c>
      <c r="F1173" t="s">
        <v>61</v>
      </c>
      <c r="G1173" t="s">
        <v>62</v>
      </c>
      <c r="H1173" t="s">
        <v>96</v>
      </c>
      <c r="I1173" t="s">
        <v>52</v>
      </c>
      <c r="J1173" t="s">
        <v>81</v>
      </c>
      <c r="K1173" t="s">
        <v>66</v>
      </c>
      <c r="L1173" t="s">
        <v>87</v>
      </c>
      <c r="M1173" t="s">
        <v>56</v>
      </c>
      <c r="N1173" t="s">
        <v>69</v>
      </c>
      <c r="O1173" t="s">
        <v>82</v>
      </c>
      <c r="P1173">
        <v>29</v>
      </c>
      <c r="Q1173">
        <v>29</v>
      </c>
      <c r="R1173">
        <v>28</v>
      </c>
      <c r="S1173">
        <v>1</v>
      </c>
      <c r="T1173">
        <f t="shared" si="162"/>
        <v>27</v>
      </c>
      <c r="U1173">
        <v>27</v>
      </c>
      <c r="V1173">
        <f t="shared" si="163"/>
        <v>0</v>
      </c>
      <c r="W1173" s="3">
        <f t="shared" si="164"/>
        <v>3.5714285714285712E-2</v>
      </c>
      <c r="X1173">
        <v>21</v>
      </c>
      <c r="Y1173" s="4">
        <v>4.5999999999999996</v>
      </c>
      <c r="Z1173" s="4">
        <v>1.3</v>
      </c>
      <c r="AA1173" s="5">
        <v>73697.45</v>
      </c>
      <c r="AB1173" s="5">
        <f t="shared" si="165"/>
        <v>1989831.15</v>
      </c>
      <c r="AC1173" s="5">
        <v>54105.58</v>
      </c>
      <c r="AD1173" s="5">
        <f t="shared" si="166"/>
        <v>1514956.24</v>
      </c>
      <c r="AE1173" s="5">
        <v>90604.25</v>
      </c>
      <c r="AF1173" s="5">
        <v>23747.13</v>
      </c>
      <c r="AG1173" s="5">
        <v>8803.36</v>
      </c>
      <c r="AH1173" s="5">
        <v>1885</v>
      </c>
      <c r="AI1173" s="5">
        <v>6800</v>
      </c>
      <c r="AJ1173">
        <v>0</v>
      </c>
      <c r="AK1173" s="5">
        <v>0</v>
      </c>
      <c r="AL1173" s="5">
        <v>0</v>
      </c>
      <c r="AM1173" s="5">
        <v>18596.93</v>
      </c>
      <c r="AN1173">
        <v>4</v>
      </c>
      <c r="AO1173">
        <v>3</v>
      </c>
      <c r="AP1173" t="str">
        <f t="shared" si="167"/>
        <v>Yes</v>
      </c>
      <c r="AQ1173">
        <v>0</v>
      </c>
      <c r="AR1173" s="5">
        <f t="shared" si="168"/>
        <v>1665392.91</v>
      </c>
      <c r="AS1173" s="5">
        <f t="shared" si="169"/>
        <v>324438.24</v>
      </c>
      <c r="AT1173" t="s">
        <v>59</v>
      </c>
      <c r="AU1173" t="s">
        <v>6164</v>
      </c>
      <c r="AV1173" t="s">
        <v>6165</v>
      </c>
      <c r="AW1173" t="s">
        <v>6166</v>
      </c>
      <c r="AX1173" t="s">
        <v>6167</v>
      </c>
      <c r="AY1173">
        <v>30</v>
      </c>
      <c r="AZ1173">
        <v>0</v>
      </c>
      <c r="BA1173">
        <v>0</v>
      </c>
      <c r="BB1173" t="s">
        <v>6168</v>
      </c>
      <c r="BC1173">
        <v>0</v>
      </c>
      <c r="BD1173">
        <v>0</v>
      </c>
      <c r="BE1173" t="s">
        <v>6169</v>
      </c>
      <c r="BF1173" t="s">
        <v>6170</v>
      </c>
      <c r="BG1173">
        <v>1</v>
      </c>
      <c r="BH1173" t="s">
        <v>6179</v>
      </c>
      <c r="BI1173">
        <v>30</v>
      </c>
      <c r="BJ1173" t="s">
        <v>6172</v>
      </c>
      <c r="BK1173">
        <v>0</v>
      </c>
      <c r="BL1173">
        <v>50</v>
      </c>
      <c r="BM1173" s="3">
        <f t="shared" si="170"/>
        <v>0.56000000000000005</v>
      </c>
    </row>
    <row r="1174" spans="1:65">
      <c r="A1174" t="s">
        <v>1303</v>
      </c>
      <c r="B1174" s="2">
        <v>45726</v>
      </c>
      <c r="C1174" t="s">
        <v>47</v>
      </c>
      <c r="D1174" t="s">
        <v>1131</v>
      </c>
      <c r="E1174">
        <v>3</v>
      </c>
      <c r="F1174" t="s">
        <v>72</v>
      </c>
      <c r="G1174" t="s">
        <v>79</v>
      </c>
      <c r="H1174" t="s">
        <v>86</v>
      </c>
      <c r="I1174" t="s">
        <v>74</v>
      </c>
      <c r="J1174" t="s">
        <v>53</v>
      </c>
      <c r="K1174" t="s">
        <v>54</v>
      </c>
      <c r="L1174" t="s">
        <v>67</v>
      </c>
      <c r="M1174" t="s">
        <v>56</v>
      </c>
      <c r="N1174" t="s">
        <v>69</v>
      </c>
      <c r="O1174" t="s">
        <v>120</v>
      </c>
      <c r="P1174">
        <v>55</v>
      </c>
      <c r="Q1174">
        <v>55</v>
      </c>
      <c r="R1174">
        <v>57</v>
      </c>
      <c r="S1174">
        <v>2</v>
      </c>
      <c r="T1174">
        <f t="shared" si="162"/>
        <v>55</v>
      </c>
      <c r="U1174">
        <v>55</v>
      </c>
      <c r="V1174">
        <f t="shared" si="163"/>
        <v>0</v>
      </c>
      <c r="W1174" s="3">
        <f t="shared" si="164"/>
        <v>3.5087719298245612E-2</v>
      </c>
      <c r="X1174">
        <v>26</v>
      </c>
      <c r="Y1174" s="4">
        <v>7</v>
      </c>
      <c r="Z1174" s="4">
        <v>2.1</v>
      </c>
      <c r="AA1174" s="5">
        <v>38749.82</v>
      </c>
      <c r="AB1174" s="5">
        <f t="shared" si="165"/>
        <v>2131240.1</v>
      </c>
      <c r="AC1174" s="5">
        <v>22820.98</v>
      </c>
      <c r="AD1174" s="5">
        <f t="shared" si="166"/>
        <v>1300795.8600000001</v>
      </c>
      <c r="AE1174" s="5">
        <v>97140.58</v>
      </c>
      <c r="AF1174" s="5">
        <v>24486.27</v>
      </c>
      <c r="AG1174" s="5">
        <v>9869.2999999999993</v>
      </c>
      <c r="AH1174" s="5">
        <v>3045</v>
      </c>
      <c r="AI1174" s="5">
        <v>6400</v>
      </c>
      <c r="AJ1174">
        <v>0</v>
      </c>
      <c r="AK1174" s="5">
        <v>0</v>
      </c>
      <c r="AL1174" s="5">
        <v>0</v>
      </c>
      <c r="AM1174" s="5">
        <v>37767.93</v>
      </c>
      <c r="AN1174">
        <v>4</v>
      </c>
      <c r="AO1174">
        <v>3</v>
      </c>
      <c r="AP1174" t="str">
        <f t="shared" si="167"/>
        <v>Yes</v>
      </c>
      <c r="AQ1174">
        <v>1</v>
      </c>
      <c r="AR1174" s="5">
        <f t="shared" si="168"/>
        <v>1479504.94</v>
      </c>
      <c r="AS1174" s="5">
        <f t="shared" si="169"/>
        <v>651735.16</v>
      </c>
      <c r="AT1174" t="s">
        <v>59</v>
      </c>
      <c r="AU1174" t="s">
        <v>6164</v>
      </c>
      <c r="AV1174" t="s">
        <v>6165</v>
      </c>
      <c r="AW1174" t="s">
        <v>6166</v>
      </c>
      <c r="AX1174" t="s">
        <v>6184</v>
      </c>
      <c r="AY1174">
        <v>61</v>
      </c>
      <c r="AZ1174">
        <v>4</v>
      </c>
      <c r="BA1174">
        <v>0</v>
      </c>
      <c r="BB1174" t="s">
        <v>6168</v>
      </c>
      <c r="BC1174">
        <v>0</v>
      </c>
      <c r="BD1174">
        <v>0</v>
      </c>
      <c r="BE1174" t="s">
        <v>6169</v>
      </c>
      <c r="BF1174" t="s">
        <v>6170</v>
      </c>
      <c r="BG1174">
        <v>1</v>
      </c>
      <c r="BH1174" t="s">
        <v>6186</v>
      </c>
      <c r="BI1174">
        <v>26</v>
      </c>
      <c r="BJ1174" t="s">
        <v>6172</v>
      </c>
      <c r="BK1174">
        <v>0</v>
      </c>
      <c r="BL1174">
        <v>72</v>
      </c>
      <c r="BM1174" s="3">
        <f t="shared" si="170"/>
        <v>0.79166666666666663</v>
      </c>
    </row>
    <row r="1175" spans="1:65">
      <c r="A1175" t="s">
        <v>1304</v>
      </c>
      <c r="B1175" s="2">
        <v>45726</v>
      </c>
      <c r="C1175" t="s">
        <v>47</v>
      </c>
      <c r="D1175" t="s">
        <v>1131</v>
      </c>
      <c r="E1175">
        <v>3</v>
      </c>
      <c r="F1175" t="s">
        <v>49</v>
      </c>
      <c r="G1175" t="s">
        <v>62</v>
      </c>
      <c r="H1175" t="s">
        <v>125</v>
      </c>
      <c r="I1175" t="s">
        <v>74</v>
      </c>
      <c r="J1175" t="s">
        <v>81</v>
      </c>
      <c r="K1175" t="s">
        <v>75</v>
      </c>
      <c r="L1175" t="s">
        <v>92</v>
      </c>
      <c r="M1175" t="s">
        <v>56</v>
      </c>
      <c r="N1175" t="s">
        <v>69</v>
      </c>
      <c r="O1175" t="s">
        <v>120</v>
      </c>
      <c r="P1175">
        <v>38</v>
      </c>
      <c r="Q1175">
        <v>38</v>
      </c>
      <c r="R1175">
        <v>36</v>
      </c>
      <c r="S1175">
        <v>1</v>
      </c>
      <c r="T1175">
        <f t="shared" si="162"/>
        <v>35</v>
      </c>
      <c r="U1175">
        <v>35</v>
      </c>
      <c r="V1175">
        <f t="shared" si="163"/>
        <v>0</v>
      </c>
      <c r="W1175" s="3">
        <f t="shared" si="164"/>
        <v>2.7777777777777776E-2</v>
      </c>
      <c r="X1175">
        <v>15</v>
      </c>
      <c r="Y1175" s="4">
        <v>3.8</v>
      </c>
      <c r="Z1175" s="4">
        <v>1.2</v>
      </c>
      <c r="AA1175" s="5">
        <v>78560.789999999994</v>
      </c>
      <c r="AB1175" s="5">
        <f t="shared" si="165"/>
        <v>2749627.65</v>
      </c>
      <c r="AC1175" s="5">
        <v>53335.05</v>
      </c>
      <c r="AD1175" s="5">
        <f t="shared" si="166"/>
        <v>1920061.8</v>
      </c>
      <c r="AE1175" s="5">
        <v>109672.52</v>
      </c>
      <c r="AF1175" s="5">
        <v>31323.52</v>
      </c>
      <c r="AG1175" s="5">
        <v>7929.34</v>
      </c>
      <c r="AH1175" s="5">
        <v>1740</v>
      </c>
      <c r="AI1175" s="5">
        <v>6800</v>
      </c>
      <c r="AJ1175">
        <v>0</v>
      </c>
      <c r="AK1175" s="5">
        <v>0</v>
      </c>
      <c r="AL1175" s="5">
        <v>0</v>
      </c>
      <c r="AM1175" s="5">
        <v>23488.41</v>
      </c>
      <c r="AN1175">
        <v>4</v>
      </c>
      <c r="AO1175">
        <v>4</v>
      </c>
      <c r="AP1175" t="str">
        <f t="shared" si="167"/>
        <v>Yes</v>
      </c>
      <c r="AQ1175">
        <v>0</v>
      </c>
      <c r="AR1175" s="5">
        <f t="shared" si="168"/>
        <v>2101015.59</v>
      </c>
      <c r="AS1175" s="5">
        <f t="shared" si="169"/>
        <v>648612.06000000006</v>
      </c>
      <c r="AT1175" t="s">
        <v>59</v>
      </c>
      <c r="AU1175" t="s">
        <v>6164</v>
      </c>
      <c r="AV1175" t="s">
        <v>6165</v>
      </c>
      <c r="AW1175" t="s">
        <v>6166</v>
      </c>
      <c r="AX1175" t="s">
        <v>6167</v>
      </c>
      <c r="AY1175">
        <v>43</v>
      </c>
      <c r="AZ1175">
        <v>2</v>
      </c>
      <c r="BA1175">
        <v>0</v>
      </c>
      <c r="BB1175" t="s">
        <v>6168</v>
      </c>
      <c r="BC1175">
        <v>0</v>
      </c>
      <c r="BD1175">
        <v>0</v>
      </c>
      <c r="BE1175" t="s">
        <v>6169</v>
      </c>
      <c r="BF1175" t="s">
        <v>6170</v>
      </c>
      <c r="BG1175">
        <v>0</v>
      </c>
      <c r="BH1175" t="s">
        <v>6171</v>
      </c>
      <c r="BI1175">
        <v>36</v>
      </c>
      <c r="BJ1175" t="s">
        <v>6172</v>
      </c>
      <c r="BK1175">
        <v>0</v>
      </c>
      <c r="BL1175">
        <v>50</v>
      </c>
      <c r="BM1175" s="3">
        <f t="shared" si="170"/>
        <v>0.72</v>
      </c>
    </row>
    <row r="1176" spans="1:65">
      <c r="A1176" t="s">
        <v>1305</v>
      </c>
      <c r="B1176" s="2">
        <v>45727</v>
      </c>
      <c r="C1176" t="s">
        <v>47</v>
      </c>
      <c r="D1176" t="s">
        <v>1131</v>
      </c>
      <c r="E1176">
        <v>3</v>
      </c>
      <c r="F1176" t="s">
        <v>72</v>
      </c>
      <c r="G1176" t="s">
        <v>79</v>
      </c>
      <c r="H1176" t="s">
        <v>213</v>
      </c>
      <c r="I1176" t="s">
        <v>64</v>
      </c>
      <c r="J1176" t="s">
        <v>81</v>
      </c>
      <c r="K1176" t="s">
        <v>54</v>
      </c>
      <c r="L1176" t="s">
        <v>87</v>
      </c>
      <c r="M1176" t="s">
        <v>68</v>
      </c>
      <c r="N1176" t="s">
        <v>109</v>
      </c>
      <c r="O1176" t="s">
        <v>70</v>
      </c>
      <c r="P1176">
        <v>43</v>
      </c>
      <c r="Q1176">
        <v>43</v>
      </c>
      <c r="R1176">
        <v>44</v>
      </c>
      <c r="S1176">
        <v>1</v>
      </c>
      <c r="T1176">
        <f t="shared" si="162"/>
        <v>43</v>
      </c>
      <c r="U1176">
        <v>43</v>
      </c>
      <c r="V1176">
        <f t="shared" si="163"/>
        <v>0</v>
      </c>
      <c r="W1176" s="3">
        <f t="shared" si="164"/>
        <v>2.2727272727272728E-2</v>
      </c>
      <c r="X1176">
        <v>17</v>
      </c>
      <c r="Y1176" s="4">
        <v>2.1</v>
      </c>
      <c r="Z1176" s="4">
        <v>1.4</v>
      </c>
      <c r="AA1176" s="5">
        <v>85194.92</v>
      </c>
      <c r="AB1176" s="5">
        <f t="shared" si="165"/>
        <v>3663381.56</v>
      </c>
      <c r="AC1176" s="5">
        <v>52080.23</v>
      </c>
      <c r="AD1176" s="5">
        <f t="shared" si="166"/>
        <v>2291530.12</v>
      </c>
      <c r="AE1176" s="5">
        <v>129676.56</v>
      </c>
      <c r="AF1176" s="5">
        <v>36609.199999999997</v>
      </c>
      <c r="AG1176" s="5">
        <v>7999.93</v>
      </c>
      <c r="AH1176" s="5">
        <v>2030</v>
      </c>
      <c r="AI1176" s="5">
        <v>6800</v>
      </c>
      <c r="AJ1176">
        <v>1</v>
      </c>
      <c r="AK1176" s="5">
        <v>22864.54</v>
      </c>
      <c r="AL1176" s="5">
        <v>0</v>
      </c>
      <c r="AM1176" s="5">
        <v>64393.46</v>
      </c>
      <c r="AN1176">
        <v>8</v>
      </c>
      <c r="AO1176">
        <v>6</v>
      </c>
      <c r="AP1176" t="str">
        <f t="shared" si="167"/>
        <v>Yes</v>
      </c>
      <c r="AQ1176">
        <v>1</v>
      </c>
      <c r="AR1176" s="5">
        <f t="shared" si="168"/>
        <v>2561903.81</v>
      </c>
      <c r="AS1176" s="5">
        <f t="shared" si="169"/>
        <v>1101477.75</v>
      </c>
      <c r="AT1176" t="s">
        <v>59</v>
      </c>
      <c r="AU1176" t="s">
        <v>6194</v>
      </c>
      <c r="AV1176" t="s">
        <v>6195</v>
      </c>
      <c r="AW1176" t="s">
        <v>6183</v>
      </c>
      <c r="AX1176" t="s">
        <v>6184</v>
      </c>
      <c r="AY1176">
        <v>46</v>
      </c>
      <c r="AZ1176">
        <v>0</v>
      </c>
      <c r="BA1176">
        <v>0</v>
      </c>
      <c r="BB1176" t="s">
        <v>6168</v>
      </c>
      <c r="BC1176">
        <v>0</v>
      </c>
      <c r="BD1176">
        <v>0</v>
      </c>
      <c r="BE1176" t="s">
        <v>6169</v>
      </c>
      <c r="BF1176" t="s">
        <v>6170</v>
      </c>
      <c r="BG1176">
        <v>0</v>
      </c>
      <c r="BH1176" t="s">
        <v>6171</v>
      </c>
      <c r="BI1176">
        <v>15</v>
      </c>
      <c r="BJ1176" t="s">
        <v>6172</v>
      </c>
      <c r="BK1176">
        <v>0</v>
      </c>
      <c r="BL1176">
        <v>50</v>
      </c>
      <c r="BM1176" s="3">
        <f t="shared" si="170"/>
        <v>0.88</v>
      </c>
    </row>
    <row r="1177" spans="1:65">
      <c r="A1177" t="s">
        <v>1306</v>
      </c>
      <c r="B1177" s="2">
        <v>45727</v>
      </c>
      <c r="C1177" t="s">
        <v>47</v>
      </c>
      <c r="D1177" t="s">
        <v>1131</v>
      </c>
      <c r="E1177">
        <v>3</v>
      </c>
      <c r="F1177" t="s">
        <v>61</v>
      </c>
      <c r="G1177" t="s">
        <v>50</v>
      </c>
      <c r="H1177" t="s">
        <v>127</v>
      </c>
      <c r="I1177" t="s">
        <v>52</v>
      </c>
      <c r="J1177" t="s">
        <v>65</v>
      </c>
      <c r="K1177" t="s">
        <v>75</v>
      </c>
      <c r="L1177" t="s">
        <v>92</v>
      </c>
      <c r="M1177" t="s">
        <v>56</v>
      </c>
      <c r="N1177" t="s">
        <v>76</v>
      </c>
      <c r="O1177" t="s">
        <v>70</v>
      </c>
      <c r="P1177">
        <v>43</v>
      </c>
      <c r="Q1177">
        <v>46</v>
      </c>
      <c r="R1177">
        <v>44</v>
      </c>
      <c r="S1177">
        <v>1</v>
      </c>
      <c r="T1177">
        <f t="shared" si="162"/>
        <v>43</v>
      </c>
      <c r="U1177">
        <v>43</v>
      </c>
      <c r="V1177">
        <f t="shared" si="163"/>
        <v>0</v>
      </c>
      <c r="W1177" s="3">
        <f t="shared" si="164"/>
        <v>2.2727272727272728E-2</v>
      </c>
      <c r="X1177">
        <v>33</v>
      </c>
      <c r="Y1177" s="4">
        <v>0</v>
      </c>
      <c r="Z1177" s="4">
        <v>1.4</v>
      </c>
      <c r="AA1177" s="5">
        <v>52246.82</v>
      </c>
      <c r="AB1177" s="5">
        <f t="shared" si="165"/>
        <v>2246613.2599999998</v>
      </c>
      <c r="AC1177" s="5">
        <v>35323.769999999997</v>
      </c>
      <c r="AD1177" s="5">
        <f t="shared" si="166"/>
        <v>1554245.88</v>
      </c>
      <c r="AE1177" s="5">
        <v>104173.48</v>
      </c>
      <c r="AF1177" s="5">
        <v>27852.91</v>
      </c>
      <c r="AG1177" s="5">
        <v>10889.95</v>
      </c>
      <c r="AH1177" s="5">
        <v>2030</v>
      </c>
      <c r="AI1177" s="5">
        <v>4600</v>
      </c>
      <c r="AJ1177">
        <v>0</v>
      </c>
      <c r="AK1177" s="5">
        <v>0</v>
      </c>
      <c r="AL1177" s="5">
        <v>0</v>
      </c>
      <c r="AM1177" s="5">
        <v>28095.25</v>
      </c>
      <c r="AN1177">
        <v>4</v>
      </c>
      <c r="AO1177">
        <v>2</v>
      </c>
      <c r="AP1177" t="str">
        <f t="shared" si="167"/>
        <v>Yes</v>
      </c>
      <c r="AQ1177">
        <v>1</v>
      </c>
      <c r="AR1177" s="5">
        <f t="shared" si="168"/>
        <v>1731887.47</v>
      </c>
      <c r="AS1177" s="5">
        <f t="shared" si="169"/>
        <v>514725.79</v>
      </c>
      <c r="AT1177" t="s">
        <v>59</v>
      </c>
      <c r="AU1177" t="s">
        <v>6164</v>
      </c>
      <c r="AV1177" t="s">
        <v>6165</v>
      </c>
      <c r="AW1177" t="s">
        <v>6166</v>
      </c>
      <c r="AX1177" t="s">
        <v>6167</v>
      </c>
      <c r="AY1177">
        <v>45</v>
      </c>
      <c r="AZ1177">
        <v>0</v>
      </c>
      <c r="BA1177">
        <v>0</v>
      </c>
      <c r="BB1177" t="s">
        <v>6168</v>
      </c>
      <c r="BC1177">
        <v>0</v>
      </c>
      <c r="BD1177">
        <v>0</v>
      </c>
      <c r="BE1177" t="s">
        <v>6169</v>
      </c>
      <c r="BF1177" t="s">
        <v>6170</v>
      </c>
      <c r="BG1177">
        <v>0</v>
      </c>
      <c r="BH1177" t="s">
        <v>6171</v>
      </c>
      <c r="BI1177">
        <v>46</v>
      </c>
      <c r="BJ1177" t="s">
        <v>6172</v>
      </c>
      <c r="BK1177">
        <v>0</v>
      </c>
      <c r="BL1177">
        <v>59</v>
      </c>
      <c r="BM1177" s="3">
        <f t="shared" si="170"/>
        <v>0.74576271186440679</v>
      </c>
    </row>
    <row r="1178" spans="1:65">
      <c r="A1178" t="s">
        <v>1307</v>
      </c>
      <c r="B1178" s="2">
        <v>45727</v>
      </c>
      <c r="C1178" t="s">
        <v>47</v>
      </c>
      <c r="D1178" t="s">
        <v>1131</v>
      </c>
      <c r="E1178">
        <v>3</v>
      </c>
      <c r="F1178" t="s">
        <v>61</v>
      </c>
      <c r="G1178" t="s">
        <v>79</v>
      </c>
      <c r="H1178" t="s">
        <v>98</v>
      </c>
      <c r="I1178" t="s">
        <v>52</v>
      </c>
      <c r="J1178" t="s">
        <v>81</v>
      </c>
      <c r="K1178" t="s">
        <v>75</v>
      </c>
      <c r="L1178" t="s">
        <v>55</v>
      </c>
      <c r="M1178" t="s">
        <v>56</v>
      </c>
      <c r="N1178" t="s">
        <v>57</v>
      </c>
      <c r="O1178" t="s">
        <v>70</v>
      </c>
      <c r="P1178">
        <v>30</v>
      </c>
      <c r="Q1178">
        <v>32</v>
      </c>
      <c r="R1178">
        <v>31</v>
      </c>
      <c r="S1178">
        <v>1</v>
      </c>
      <c r="T1178">
        <f t="shared" si="162"/>
        <v>30</v>
      </c>
      <c r="U1178">
        <v>29</v>
      </c>
      <c r="V1178">
        <f t="shared" si="163"/>
        <v>1</v>
      </c>
      <c r="W1178" s="3">
        <f t="shared" si="164"/>
        <v>3.2258064516129031E-2</v>
      </c>
      <c r="X1178">
        <v>33</v>
      </c>
      <c r="Y1178" s="4">
        <v>1.3</v>
      </c>
      <c r="Z1178" s="4">
        <v>1.5</v>
      </c>
      <c r="AA1178" s="5">
        <v>77185.509999999995</v>
      </c>
      <c r="AB1178" s="5">
        <f t="shared" si="165"/>
        <v>2238379.79</v>
      </c>
      <c r="AC1178" s="5">
        <v>53256.46</v>
      </c>
      <c r="AD1178" s="5">
        <f t="shared" si="166"/>
        <v>1650950.26</v>
      </c>
      <c r="AE1178" s="5">
        <v>98664.61</v>
      </c>
      <c r="AF1178" s="5">
        <v>26124.35</v>
      </c>
      <c r="AG1178" s="5">
        <v>9379.9699999999993</v>
      </c>
      <c r="AH1178" s="5">
        <v>2175</v>
      </c>
      <c r="AI1178" s="5">
        <v>6800</v>
      </c>
      <c r="AJ1178">
        <v>0</v>
      </c>
      <c r="AK1178" s="5">
        <v>0</v>
      </c>
      <c r="AL1178" s="5">
        <v>1549.74</v>
      </c>
      <c r="AM1178" s="5">
        <v>18911.990000000002</v>
      </c>
      <c r="AN1178">
        <v>4</v>
      </c>
      <c r="AO1178">
        <v>4</v>
      </c>
      <c r="AP1178" t="str">
        <f t="shared" si="167"/>
        <v>Yes</v>
      </c>
      <c r="AQ1178">
        <v>0</v>
      </c>
      <c r="AR1178" s="5">
        <f t="shared" si="168"/>
        <v>1814555.92</v>
      </c>
      <c r="AS1178" s="5">
        <f t="shared" si="169"/>
        <v>423823.87</v>
      </c>
      <c r="AT1178" t="s">
        <v>116</v>
      </c>
      <c r="AU1178" t="s">
        <v>6164</v>
      </c>
      <c r="AV1178" t="s">
        <v>6165</v>
      </c>
      <c r="AW1178" t="s">
        <v>6166</v>
      </c>
      <c r="AX1178" t="s">
        <v>6167</v>
      </c>
      <c r="AY1178">
        <v>34</v>
      </c>
      <c r="AZ1178">
        <v>3</v>
      </c>
      <c r="BA1178">
        <v>14</v>
      </c>
      <c r="BB1178" t="s">
        <v>6185</v>
      </c>
      <c r="BC1178">
        <v>0</v>
      </c>
      <c r="BD1178">
        <v>0</v>
      </c>
      <c r="BE1178" t="s">
        <v>6169</v>
      </c>
      <c r="BF1178" t="s">
        <v>6170</v>
      </c>
      <c r="BG1178">
        <v>1</v>
      </c>
      <c r="BH1178" t="s">
        <v>6179</v>
      </c>
      <c r="BI1178">
        <v>58</v>
      </c>
      <c r="BJ1178" t="s">
        <v>6187</v>
      </c>
      <c r="BK1178">
        <v>0</v>
      </c>
      <c r="BL1178">
        <v>52</v>
      </c>
      <c r="BM1178" s="3">
        <f t="shared" si="170"/>
        <v>0.59615384615384615</v>
      </c>
    </row>
    <row r="1179" spans="1:65">
      <c r="A1179" t="s">
        <v>1308</v>
      </c>
      <c r="B1179" s="2">
        <v>45727</v>
      </c>
      <c r="C1179" t="s">
        <v>47</v>
      </c>
      <c r="D1179" t="s">
        <v>1131</v>
      </c>
      <c r="E1179">
        <v>3</v>
      </c>
      <c r="F1179" t="s">
        <v>61</v>
      </c>
      <c r="G1179" t="s">
        <v>79</v>
      </c>
      <c r="H1179" t="s">
        <v>123</v>
      </c>
      <c r="I1179" t="s">
        <v>74</v>
      </c>
      <c r="J1179" t="s">
        <v>81</v>
      </c>
      <c r="K1179" t="s">
        <v>66</v>
      </c>
      <c r="L1179" t="s">
        <v>87</v>
      </c>
      <c r="M1179" t="s">
        <v>56</v>
      </c>
      <c r="N1179" t="s">
        <v>57</v>
      </c>
      <c r="O1179" t="s">
        <v>70</v>
      </c>
      <c r="P1179">
        <v>32</v>
      </c>
      <c r="Q1179">
        <v>33</v>
      </c>
      <c r="R1179">
        <v>32</v>
      </c>
      <c r="S1179">
        <v>1</v>
      </c>
      <c r="T1179">
        <f t="shared" si="162"/>
        <v>31</v>
      </c>
      <c r="U1179">
        <v>31</v>
      </c>
      <c r="V1179">
        <f t="shared" si="163"/>
        <v>0</v>
      </c>
      <c r="W1179" s="3">
        <f t="shared" si="164"/>
        <v>3.125E-2</v>
      </c>
      <c r="X1179">
        <v>27</v>
      </c>
      <c r="Y1179" s="4">
        <v>8</v>
      </c>
      <c r="Z1179" s="4">
        <v>1.5</v>
      </c>
      <c r="AA1179" s="5">
        <v>74114.600000000006</v>
      </c>
      <c r="AB1179" s="5">
        <f t="shared" si="165"/>
        <v>2297552.6</v>
      </c>
      <c r="AC1179" s="5">
        <v>54686.96</v>
      </c>
      <c r="AD1179" s="5">
        <f t="shared" si="166"/>
        <v>1749982.72</v>
      </c>
      <c r="AE1179" s="5">
        <v>96607.59</v>
      </c>
      <c r="AF1179" s="5">
        <v>28042.82</v>
      </c>
      <c r="AG1179" s="5">
        <v>9630.02</v>
      </c>
      <c r="AH1179" s="5">
        <v>2175</v>
      </c>
      <c r="AI1179" s="5">
        <v>6800</v>
      </c>
      <c r="AJ1179">
        <v>0</v>
      </c>
      <c r="AK1179" s="5">
        <v>0</v>
      </c>
      <c r="AL1179" s="5">
        <v>0</v>
      </c>
      <c r="AM1179" s="5">
        <v>25982.15</v>
      </c>
      <c r="AN1179">
        <v>4</v>
      </c>
      <c r="AO1179">
        <v>7</v>
      </c>
      <c r="AP1179" t="str">
        <f t="shared" si="167"/>
        <v>No</v>
      </c>
      <c r="AQ1179">
        <v>2</v>
      </c>
      <c r="AR1179" s="5">
        <f t="shared" si="168"/>
        <v>1919220.3</v>
      </c>
      <c r="AS1179" s="5">
        <f t="shared" si="169"/>
        <v>378332.3</v>
      </c>
      <c r="AT1179" t="s">
        <v>59</v>
      </c>
      <c r="AU1179" t="s">
        <v>6164</v>
      </c>
      <c r="AV1179" t="s">
        <v>6165</v>
      </c>
      <c r="AW1179" t="s">
        <v>6166</v>
      </c>
      <c r="AX1179" t="s">
        <v>6177</v>
      </c>
      <c r="AY1179">
        <v>35</v>
      </c>
      <c r="AZ1179">
        <v>2</v>
      </c>
      <c r="BA1179">
        <v>0</v>
      </c>
      <c r="BB1179" t="s">
        <v>6168</v>
      </c>
      <c r="BC1179">
        <v>2</v>
      </c>
      <c r="BD1179">
        <v>1</v>
      </c>
      <c r="BE1179" t="s">
        <v>6178</v>
      </c>
      <c r="BF1179" t="s">
        <v>6170</v>
      </c>
      <c r="BG1179">
        <v>0</v>
      </c>
      <c r="BH1179" t="s">
        <v>6171</v>
      </c>
      <c r="BI1179">
        <v>33</v>
      </c>
      <c r="BJ1179" t="s">
        <v>6172</v>
      </c>
      <c r="BK1179">
        <v>1</v>
      </c>
      <c r="BL1179">
        <v>47</v>
      </c>
      <c r="BM1179" s="3">
        <f t="shared" si="170"/>
        <v>0.68085106382978722</v>
      </c>
    </row>
    <row r="1180" spans="1:65">
      <c r="A1180" t="s">
        <v>1309</v>
      </c>
      <c r="B1180" s="2">
        <v>45727</v>
      </c>
      <c r="C1180" t="s">
        <v>47</v>
      </c>
      <c r="D1180" t="s">
        <v>1131</v>
      </c>
      <c r="E1180">
        <v>3</v>
      </c>
      <c r="F1180" t="s">
        <v>61</v>
      </c>
      <c r="G1180" t="s">
        <v>62</v>
      </c>
      <c r="H1180" t="s">
        <v>115</v>
      </c>
      <c r="I1180" t="s">
        <v>74</v>
      </c>
      <c r="J1180" t="s">
        <v>81</v>
      </c>
      <c r="K1180" t="s">
        <v>66</v>
      </c>
      <c r="L1180" t="s">
        <v>87</v>
      </c>
      <c r="M1180" t="s">
        <v>56</v>
      </c>
      <c r="N1180" t="s">
        <v>76</v>
      </c>
      <c r="O1180" t="s">
        <v>58</v>
      </c>
      <c r="P1180">
        <v>34</v>
      </c>
      <c r="Q1180">
        <v>35</v>
      </c>
      <c r="R1180">
        <v>35</v>
      </c>
      <c r="S1180">
        <v>1</v>
      </c>
      <c r="T1180">
        <f t="shared" si="162"/>
        <v>34</v>
      </c>
      <c r="U1180">
        <v>33</v>
      </c>
      <c r="V1180">
        <f t="shared" si="163"/>
        <v>1</v>
      </c>
      <c r="W1180" s="3">
        <f t="shared" si="164"/>
        <v>2.8571428571428571E-2</v>
      </c>
      <c r="X1180">
        <v>15</v>
      </c>
      <c r="Y1180" s="4">
        <v>0.9</v>
      </c>
      <c r="Z1180" s="4">
        <v>1.7</v>
      </c>
      <c r="AA1180" s="5">
        <v>73477.03</v>
      </c>
      <c r="AB1180" s="5">
        <f t="shared" si="165"/>
        <v>2424741.9900000002</v>
      </c>
      <c r="AC1180" s="5">
        <v>54754.67</v>
      </c>
      <c r="AD1180" s="5">
        <f t="shared" si="166"/>
        <v>1916413.45</v>
      </c>
      <c r="AE1180" s="5">
        <v>105082.25</v>
      </c>
      <c r="AF1180" s="5">
        <v>29296.43</v>
      </c>
      <c r="AG1180" s="5">
        <v>8199.77</v>
      </c>
      <c r="AH1180" s="5">
        <v>2465</v>
      </c>
      <c r="AI1180" s="5">
        <v>6800</v>
      </c>
      <c r="AJ1180">
        <v>0</v>
      </c>
      <c r="AK1180" s="5">
        <v>0</v>
      </c>
      <c r="AL1180" s="5">
        <v>1476.07</v>
      </c>
      <c r="AM1180" s="5">
        <v>20354.38</v>
      </c>
      <c r="AN1180">
        <v>4</v>
      </c>
      <c r="AO1180">
        <v>4</v>
      </c>
      <c r="AP1180" t="str">
        <f t="shared" si="167"/>
        <v>Yes</v>
      </c>
      <c r="AQ1180">
        <v>1</v>
      </c>
      <c r="AR1180" s="5">
        <f t="shared" si="168"/>
        <v>2090087.35</v>
      </c>
      <c r="AS1180" s="5">
        <f t="shared" si="169"/>
        <v>334654.64</v>
      </c>
      <c r="AT1180" t="s">
        <v>59</v>
      </c>
      <c r="AU1180" t="s">
        <v>6164</v>
      </c>
      <c r="AV1180" t="s">
        <v>6165</v>
      </c>
      <c r="AW1180" t="s">
        <v>6166</v>
      </c>
      <c r="AX1180" t="s">
        <v>6184</v>
      </c>
      <c r="AY1180">
        <v>37</v>
      </c>
      <c r="AZ1180">
        <v>0</v>
      </c>
      <c r="BA1180">
        <v>18</v>
      </c>
      <c r="BB1180" t="s">
        <v>6198</v>
      </c>
      <c r="BC1180">
        <v>0</v>
      </c>
      <c r="BD1180">
        <v>0</v>
      </c>
      <c r="BE1180" t="s">
        <v>6169</v>
      </c>
      <c r="BF1180" t="s">
        <v>6170</v>
      </c>
      <c r="BG1180">
        <v>0</v>
      </c>
      <c r="BH1180" t="s">
        <v>6171</v>
      </c>
      <c r="BI1180">
        <v>19</v>
      </c>
      <c r="BJ1180" t="s">
        <v>6172</v>
      </c>
      <c r="BK1180">
        <v>0</v>
      </c>
      <c r="BL1180">
        <v>51</v>
      </c>
      <c r="BM1180" s="3">
        <f t="shared" si="170"/>
        <v>0.68627450980392157</v>
      </c>
    </row>
    <row r="1181" spans="1:65">
      <c r="A1181" t="s">
        <v>1310</v>
      </c>
      <c r="B1181" s="2">
        <v>45727</v>
      </c>
      <c r="C1181" t="s">
        <v>47</v>
      </c>
      <c r="D1181" t="s">
        <v>1131</v>
      </c>
      <c r="E1181">
        <v>3</v>
      </c>
      <c r="F1181" t="s">
        <v>72</v>
      </c>
      <c r="G1181" t="s">
        <v>50</v>
      </c>
      <c r="H1181" t="s">
        <v>179</v>
      </c>
      <c r="I1181" t="s">
        <v>52</v>
      </c>
      <c r="J1181" t="s">
        <v>53</v>
      </c>
      <c r="K1181" t="s">
        <v>66</v>
      </c>
      <c r="L1181" t="s">
        <v>92</v>
      </c>
      <c r="M1181" t="s">
        <v>56</v>
      </c>
      <c r="N1181" t="s">
        <v>109</v>
      </c>
      <c r="O1181" t="s">
        <v>70</v>
      </c>
      <c r="P1181">
        <v>56</v>
      </c>
      <c r="Q1181">
        <v>58</v>
      </c>
      <c r="R1181">
        <v>60</v>
      </c>
      <c r="S1181">
        <v>2</v>
      </c>
      <c r="T1181">
        <f t="shared" si="162"/>
        <v>58</v>
      </c>
      <c r="U1181">
        <v>55</v>
      </c>
      <c r="V1181">
        <f t="shared" si="163"/>
        <v>3</v>
      </c>
      <c r="W1181" s="3">
        <f t="shared" si="164"/>
        <v>3.3333333333333333E-2</v>
      </c>
      <c r="X1181">
        <v>29</v>
      </c>
      <c r="Y1181" s="4">
        <v>1.8</v>
      </c>
      <c r="Z1181" s="4">
        <v>1</v>
      </c>
      <c r="AA1181" s="5">
        <v>33760.29</v>
      </c>
      <c r="AB1181" s="5">
        <f t="shared" si="165"/>
        <v>1856815.95</v>
      </c>
      <c r="AC1181" s="5">
        <v>23766.16</v>
      </c>
      <c r="AD1181" s="5">
        <f t="shared" si="166"/>
        <v>1425969.6</v>
      </c>
      <c r="AE1181" s="5">
        <v>106392.44</v>
      </c>
      <c r="AF1181" s="5">
        <v>27530.71</v>
      </c>
      <c r="AG1181" s="5">
        <v>10321.77</v>
      </c>
      <c r="AH1181" s="5">
        <v>1450</v>
      </c>
      <c r="AI1181" s="5">
        <v>6400</v>
      </c>
      <c r="AJ1181">
        <v>0</v>
      </c>
      <c r="AK1181" s="5">
        <v>0</v>
      </c>
      <c r="AL1181" s="5">
        <v>2050.14</v>
      </c>
      <c r="AM1181" s="5">
        <v>89023.18</v>
      </c>
      <c r="AN1181">
        <v>8</v>
      </c>
      <c r="AO1181">
        <v>9</v>
      </c>
      <c r="AP1181" t="str">
        <f t="shared" si="167"/>
        <v>No</v>
      </c>
      <c r="AQ1181">
        <v>3</v>
      </c>
      <c r="AR1181" s="5">
        <f t="shared" si="168"/>
        <v>1669137.84</v>
      </c>
      <c r="AS1181" s="5">
        <f t="shared" si="169"/>
        <v>187678.11</v>
      </c>
      <c r="AT1181" t="s">
        <v>59</v>
      </c>
      <c r="AU1181" t="s">
        <v>6164</v>
      </c>
      <c r="AV1181" t="s">
        <v>6165</v>
      </c>
      <c r="AW1181" t="s">
        <v>6166</v>
      </c>
      <c r="AX1181" t="s">
        <v>6184</v>
      </c>
      <c r="AY1181">
        <v>59</v>
      </c>
      <c r="AZ1181">
        <v>0</v>
      </c>
      <c r="BA1181">
        <v>24</v>
      </c>
      <c r="BB1181" t="s">
        <v>6180</v>
      </c>
      <c r="BC1181">
        <v>1</v>
      </c>
      <c r="BD1181">
        <v>0</v>
      </c>
      <c r="BE1181" t="s">
        <v>6178</v>
      </c>
      <c r="BF1181" t="s">
        <v>6170</v>
      </c>
      <c r="BG1181">
        <v>1</v>
      </c>
      <c r="BH1181" t="s">
        <v>6179</v>
      </c>
      <c r="BI1181">
        <v>30</v>
      </c>
      <c r="BJ1181" t="s">
        <v>6172</v>
      </c>
      <c r="BK1181">
        <v>0</v>
      </c>
      <c r="BL1181">
        <v>70</v>
      </c>
      <c r="BM1181" s="3">
        <f t="shared" si="170"/>
        <v>0.8571428571428571</v>
      </c>
    </row>
    <row r="1182" spans="1:65">
      <c r="A1182" t="s">
        <v>1311</v>
      </c>
      <c r="B1182" s="2">
        <v>45727</v>
      </c>
      <c r="C1182" t="s">
        <v>47</v>
      </c>
      <c r="D1182" t="s">
        <v>1131</v>
      </c>
      <c r="E1182">
        <v>3</v>
      </c>
      <c r="F1182" t="s">
        <v>78</v>
      </c>
      <c r="G1182" t="s">
        <v>79</v>
      </c>
      <c r="H1182" t="s">
        <v>143</v>
      </c>
      <c r="I1182" t="s">
        <v>64</v>
      </c>
      <c r="J1182" t="s">
        <v>53</v>
      </c>
      <c r="K1182" t="s">
        <v>75</v>
      </c>
      <c r="L1182" t="s">
        <v>67</v>
      </c>
      <c r="M1182" t="s">
        <v>56</v>
      </c>
      <c r="N1182" t="s">
        <v>109</v>
      </c>
      <c r="O1182" t="s">
        <v>120</v>
      </c>
      <c r="P1182">
        <v>52</v>
      </c>
      <c r="Q1182">
        <v>53</v>
      </c>
      <c r="R1182">
        <v>50</v>
      </c>
      <c r="S1182">
        <v>2</v>
      </c>
      <c r="T1182">
        <f t="shared" si="162"/>
        <v>48</v>
      </c>
      <c r="U1182">
        <v>48</v>
      </c>
      <c r="V1182">
        <f t="shared" si="163"/>
        <v>0</v>
      </c>
      <c r="W1182" s="3">
        <f t="shared" si="164"/>
        <v>0.04</v>
      </c>
      <c r="X1182">
        <v>15</v>
      </c>
      <c r="Y1182" s="4">
        <v>3.5</v>
      </c>
      <c r="Z1182" s="4">
        <v>1.2</v>
      </c>
      <c r="AA1182" s="5">
        <v>35967.49</v>
      </c>
      <c r="AB1182" s="5">
        <f t="shared" si="165"/>
        <v>1726439.52</v>
      </c>
      <c r="AC1182" s="5">
        <v>22930.38</v>
      </c>
      <c r="AD1182" s="5">
        <f t="shared" si="166"/>
        <v>1146519</v>
      </c>
      <c r="AE1182" s="5">
        <v>82388.2</v>
      </c>
      <c r="AF1182" s="5">
        <v>22627.06</v>
      </c>
      <c r="AG1182" s="5">
        <v>7886.24</v>
      </c>
      <c r="AH1182" s="5">
        <v>1740</v>
      </c>
      <c r="AI1182" s="5">
        <v>6400</v>
      </c>
      <c r="AJ1182">
        <v>0</v>
      </c>
      <c r="AK1182" s="5">
        <v>0</v>
      </c>
      <c r="AL1182" s="5">
        <v>0</v>
      </c>
      <c r="AM1182" s="5">
        <v>77470.61</v>
      </c>
      <c r="AN1182">
        <v>8</v>
      </c>
      <c r="AO1182">
        <v>10</v>
      </c>
      <c r="AP1182" t="str">
        <f t="shared" si="167"/>
        <v>No</v>
      </c>
      <c r="AQ1182">
        <v>3</v>
      </c>
      <c r="AR1182" s="5">
        <f t="shared" si="168"/>
        <v>1345031.11</v>
      </c>
      <c r="AS1182" s="5">
        <f t="shared" si="169"/>
        <v>381408.41</v>
      </c>
      <c r="AT1182" t="s">
        <v>59</v>
      </c>
      <c r="AU1182" t="s">
        <v>6164</v>
      </c>
      <c r="AV1182" t="s">
        <v>6165</v>
      </c>
      <c r="AW1182" t="s">
        <v>6166</v>
      </c>
      <c r="AX1182" t="s">
        <v>6167</v>
      </c>
      <c r="AY1182">
        <v>54</v>
      </c>
      <c r="AZ1182">
        <v>2</v>
      </c>
      <c r="BA1182">
        <v>0</v>
      </c>
      <c r="BB1182" t="s">
        <v>6168</v>
      </c>
      <c r="BC1182">
        <v>1</v>
      </c>
      <c r="BD1182">
        <v>1</v>
      </c>
      <c r="BE1182" t="s">
        <v>6188</v>
      </c>
      <c r="BF1182" t="s">
        <v>6176</v>
      </c>
      <c r="BG1182">
        <v>0</v>
      </c>
      <c r="BH1182" t="s">
        <v>6171</v>
      </c>
      <c r="BI1182">
        <v>13</v>
      </c>
      <c r="BJ1182" t="s">
        <v>6172</v>
      </c>
      <c r="BK1182">
        <v>0</v>
      </c>
      <c r="BL1182">
        <v>73</v>
      </c>
      <c r="BM1182" s="3">
        <f t="shared" si="170"/>
        <v>0.68493150684931503</v>
      </c>
    </row>
    <row r="1183" spans="1:65">
      <c r="A1183" t="s">
        <v>1312</v>
      </c>
      <c r="B1183" s="2">
        <v>45727</v>
      </c>
      <c r="C1183" t="s">
        <v>47</v>
      </c>
      <c r="D1183" t="s">
        <v>1131</v>
      </c>
      <c r="E1183">
        <v>3</v>
      </c>
      <c r="F1183" t="s">
        <v>72</v>
      </c>
      <c r="G1183" t="s">
        <v>79</v>
      </c>
      <c r="H1183" t="s">
        <v>213</v>
      </c>
      <c r="I1183" t="s">
        <v>74</v>
      </c>
      <c r="J1183" t="s">
        <v>53</v>
      </c>
      <c r="K1183" t="s">
        <v>75</v>
      </c>
      <c r="L1183" t="s">
        <v>92</v>
      </c>
      <c r="M1183" t="s">
        <v>56</v>
      </c>
      <c r="N1183" t="s">
        <v>94</v>
      </c>
      <c r="O1183" t="s">
        <v>58</v>
      </c>
      <c r="P1183">
        <v>68</v>
      </c>
      <c r="Q1183">
        <v>69</v>
      </c>
      <c r="R1183">
        <v>69</v>
      </c>
      <c r="S1183">
        <v>1</v>
      </c>
      <c r="T1183">
        <f t="shared" si="162"/>
        <v>68</v>
      </c>
      <c r="U1183">
        <v>66</v>
      </c>
      <c r="V1183">
        <f t="shared" si="163"/>
        <v>2</v>
      </c>
      <c r="W1183" s="3">
        <f t="shared" si="164"/>
        <v>1.4492753623188406E-2</v>
      </c>
      <c r="X1183">
        <v>20</v>
      </c>
      <c r="Y1183" s="4">
        <v>5.8</v>
      </c>
      <c r="Z1183" s="4">
        <v>1.6</v>
      </c>
      <c r="AA1183" s="5">
        <v>36421.379999999997</v>
      </c>
      <c r="AB1183" s="5">
        <f t="shared" si="165"/>
        <v>2403811.08</v>
      </c>
      <c r="AC1183" s="5">
        <v>23865.68</v>
      </c>
      <c r="AD1183" s="5">
        <f t="shared" si="166"/>
        <v>1646731.92</v>
      </c>
      <c r="AE1183" s="5">
        <v>118752.24</v>
      </c>
      <c r="AF1183" s="5">
        <v>30019.86</v>
      </c>
      <c r="AG1183" s="5">
        <v>8447.2099999999991</v>
      </c>
      <c r="AH1183" s="5">
        <v>2320</v>
      </c>
      <c r="AI1183" s="5">
        <v>3200</v>
      </c>
      <c r="AJ1183">
        <v>0</v>
      </c>
      <c r="AK1183" s="5">
        <v>0</v>
      </c>
      <c r="AL1183" s="5">
        <v>1373.52</v>
      </c>
      <c r="AM1183" s="5">
        <v>44549.1</v>
      </c>
      <c r="AN1183">
        <v>4</v>
      </c>
      <c r="AO1183">
        <v>4</v>
      </c>
      <c r="AP1183" t="str">
        <f t="shared" si="167"/>
        <v>Yes</v>
      </c>
      <c r="AQ1183">
        <v>1</v>
      </c>
      <c r="AR1183" s="5">
        <f t="shared" si="168"/>
        <v>1855393.85</v>
      </c>
      <c r="AS1183" s="5">
        <f t="shared" si="169"/>
        <v>548417.23</v>
      </c>
      <c r="AT1183" t="s">
        <v>59</v>
      </c>
      <c r="AU1183" t="s">
        <v>6164</v>
      </c>
      <c r="AV1183" t="s">
        <v>6165</v>
      </c>
      <c r="AW1183" t="s">
        <v>6166</v>
      </c>
      <c r="AX1183" t="s">
        <v>6184</v>
      </c>
      <c r="AY1183">
        <v>69</v>
      </c>
      <c r="AZ1183">
        <v>0</v>
      </c>
      <c r="BA1183">
        <v>14</v>
      </c>
      <c r="BB1183" t="s">
        <v>6191</v>
      </c>
      <c r="BC1183">
        <v>0</v>
      </c>
      <c r="BD1183">
        <v>0</v>
      </c>
      <c r="BE1183" t="s">
        <v>6169</v>
      </c>
      <c r="BF1183" t="s">
        <v>6170</v>
      </c>
      <c r="BG1183">
        <v>1</v>
      </c>
      <c r="BH1183" t="s">
        <v>6186</v>
      </c>
      <c r="BI1183">
        <v>26</v>
      </c>
      <c r="BJ1183" t="s">
        <v>6172</v>
      </c>
      <c r="BK1183">
        <v>0</v>
      </c>
      <c r="BL1183">
        <v>76</v>
      </c>
      <c r="BM1183" s="3">
        <f t="shared" si="170"/>
        <v>0.90789473684210531</v>
      </c>
    </row>
    <row r="1184" spans="1:65">
      <c r="A1184" t="s">
        <v>1313</v>
      </c>
      <c r="B1184" s="2">
        <v>45727</v>
      </c>
      <c r="C1184" t="s">
        <v>47</v>
      </c>
      <c r="D1184" t="s">
        <v>1131</v>
      </c>
      <c r="E1184">
        <v>3</v>
      </c>
      <c r="F1184" t="s">
        <v>61</v>
      </c>
      <c r="G1184" t="s">
        <v>79</v>
      </c>
      <c r="H1184" t="s">
        <v>123</v>
      </c>
      <c r="I1184" t="s">
        <v>64</v>
      </c>
      <c r="J1184" t="s">
        <v>65</v>
      </c>
      <c r="K1184" t="s">
        <v>75</v>
      </c>
      <c r="L1184" t="s">
        <v>87</v>
      </c>
      <c r="M1184" t="s">
        <v>56</v>
      </c>
      <c r="N1184" t="s">
        <v>57</v>
      </c>
      <c r="O1184" t="s">
        <v>58</v>
      </c>
      <c r="P1184">
        <v>49</v>
      </c>
      <c r="Q1184">
        <v>51</v>
      </c>
      <c r="R1184">
        <v>51</v>
      </c>
      <c r="S1184">
        <v>1</v>
      </c>
      <c r="T1184">
        <f t="shared" si="162"/>
        <v>50</v>
      </c>
      <c r="U1184">
        <v>48</v>
      </c>
      <c r="V1184">
        <f t="shared" si="163"/>
        <v>2</v>
      </c>
      <c r="W1184" s="3">
        <f t="shared" si="164"/>
        <v>1.9607843137254902E-2</v>
      </c>
      <c r="X1184">
        <v>18</v>
      </c>
      <c r="Y1184" s="4">
        <v>6.9</v>
      </c>
      <c r="Z1184" s="4">
        <v>1.6</v>
      </c>
      <c r="AA1184" s="5">
        <v>52485.61</v>
      </c>
      <c r="AB1184" s="5">
        <f t="shared" si="165"/>
        <v>2519309.2799999998</v>
      </c>
      <c r="AC1184" s="5">
        <v>35776.620000000003</v>
      </c>
      <c r="AD1184" s="5">
        <f t="shared" si="166"/>
        <v>1824607.62</v>
      </c>
      <c r="AE1184" s="5">
        <v>110124.05</v>
      </c>
      <c r="AF1184" s="5">
        <v>30223.91</v>
      </c>
      <c r="AG1184" s="5">
        <v>8637.27</v>
      </c>
      <c r="AH1184" s="5">
        <v>2320</v>
      </c>
      <c r="AI1184" s="5">
        <v>4600</v>
      </c>
      <c r="AJ1184">
        <v>0</v>
      </c>
      <c r="AK1184" s="5">
        <v>0</v>
      </c>
      <c r="AL1184" s="5">
        <v>1993.85</v>
      </c>
      <c r="AM1184" s="5">
        <v>30006.7</v>
      </c>
      <c r="AN1184">
        <v>4</v>
      </c>
      <c r="AO1184">
        <v>3</v>
      </c>
      <c r="AP1184" t="str">
        <f t="shared" si="167"/>
        <v>Yes</v>
      </c>
      <c r="AQ1184">
        <v>0</v>
      </c>
      <c r="AR1184" s="5">
        <f t="shared" si="168"/>
        <v>2012513.4</v>
      </c>
      <c r="AS1184" s="5">
        <f t="shared" si="169"/>
        <v>506795.88</v>
      </c>
      <c r="AT1184" t="s">
        <v>59</v>
      </c>
      <c r="AU1184" t="s">
        <v>6164</v>
      </c>
      <c r="AV1184" t="s">
        <v>6165</v>
      </c>
      <c r="AW1184" t="s">
        <v>6166</v>
      </c>
      <c r="AX1184" t="s">
        <v>6184</v>
      </c>
      <c r="AY1184">
        <v>52</v>
      </c>
      <c r="AZ1184">
        <v>0</v>
      </c>
      <c r="BA1184">
        <v>21</v>
      </c>
      <c r="BB1184" t="s">
        <v>6180</v>
      </c>
      <c r="BC1184">
        <v>0</v>
      </c>
      <c r="BD1184">
        <v>0</v>
      </c>
      <c r="BE1184" t="s">
        <v>6169</v>
      </c>
      <c r="BF1184" t="s">
        <v>6170</v>
      </c>
      <c r="BG1184">
        <v>0</v>
      </c>
      <c r="BH1184" t="s">
        <v>6171</v>
      </c>
      <c r="BI1184">
        <v>25</v>
      </c>
      <c r="BJ1184" t="s">
        <v>6172</v>
      </c>
      <c r="BK1184">
        <v>0</v>
      </c>
      <c r="BL1184">
        <v>64</v>
      </c>
      <c r="BM1184" s="3">
        <f t="shared" si="170"/>
        <v>0.796875</v>
      </c>
    </row>
    <row r="1185" spans="1:65">
      <c r="A1185" t="s">
        <v>1314</v>
      </c>
      <c r="B1185" s="2">
        <v>45727</v>
      </c>
      <c r="C1185" t="s">
        <v>47</v>
      </c>
      <c r="D1185" t="s">
        <v>1131</v>
      </c>
      <c r="E1185">
        <v>3</v>
      </c>
      <c r="F1185" t="s">
        <v>61</v>
      </c>
      <c r="G1185" t="s">
        <v>79</v>
      </c>
      <c r="H1185" t="s">
        <v>84</v>
      </c>
      <c r="I1185" t="s">
        <v>52</v>
      </c>
      <c r="J1185" t="s">
        <v>81</v>
      </c>
      <c r="K1185" t="s">
        <v>54</v>
      </c>
      <c r="L1185" t="s">
        <v>55</v>
      </c>
      <c r="M1185" t="s">
        <v>68</v>
      </c>
      <c r="N1185" t="s">
        <v>76</v>
      </c>
      <c r="O1185" t="s">
        <v>70</v>
      </c>
      <c r="P1185">
        <v>34</v>
      </c>
      <c r="Q1185">
        <v>36</v>
      </c>
      <c r="R1185">
        <v>37</v>
      </c>
      <c r="S1185">
        <v>2</v>
      </c>
      <c r="T1185">
        <f t="shared" si="162"/>
        <v>35</v>
      </c>
      <c r="U1185">
        <v>34</v>
      </c>
      <c r="V1185">
        <f t="shared" si="163"/>
        <v>1</v>
      </c>
      <c r="W1185" s="3">
        <f t="shared" si="164"/>
        <v>5.4054054054054057E-2</v>
      </c>
      <c r="X1185">
        <v>40</v>
      </c>
      <c r="Y1185" s="4">
        <v>2.6</v>
      </c>
      <c r="Z1185" s="4">
        <v>2</v>
      </c>
      <c r="AA1185" s="5">
        <v>83590.44</v>
      </c>
      <c r="AB1185" s="5">
        <f t="shared" si="165"/>
        <v>2842074.96</v>
      </c>
      <c r="AC1185" s="5">
        <v>50957.84</v>
      </c>
      <c r="AD1185" s="5">
        <f t="shared" si="166"/>
        <v>1885440.08</v>
      </c>
      <c r="AE1185" s="5">
        <v>119612.35</v>
      </c>
      <c r="AF1185" s="5">
        <v>33457.22</v>
      </c>
      <c r="AG1185" s="5">
        <v>11638.72</v>
      </c>
      <c r="AH1185" s="5">
        <v>2900</v>
      </c>
      <c r="AI1185" s="5">
        <v>13600</v>
      </c>
      <c r="AJ1185">
        <v>0</v>
      </c>
      <c r="AK1185" s="5">
        <v>0</v>
      </c>
      <c r="AL1185" s="5">
        <v>1528.85</v>
      </c>
      <c r="AM1185" s="5">
        <v>22928.7</v>
      </c>
      <c r="AN1185">
        <v>4</v>
      </c>
      <c r="AO1185">
        <v>4</v>
      </c>
      <c r="AP1185" t="str">
        <f t="shared" si="167"/>
        <v>Yes</v>
      </c>
      <c r="AQ1185">
        <v>0</v>
      </c>
      <c r="AR1185" s="5">
        <f t="shared" si="168"/>
        <v>2091105.92</v>
      </c>
      <c r="AS1185" s="5">
        <f t="shared" si="169"/>
        <v>750969.04</v>
      </c>
      <c r="AT1185" t="s">
        <v>116</v>
      </c>
      <c r="AU1185" t="s">
        <v>6164</v>
      </c>
      <c r="AV1185" t="s">
        <v>6165</v>
      </c>
      <c r="AW1185" t="s">
        <v>6166</v>
      </c>
      <c r="AX1185" t="s">
        <v>6184</v>
      </c>
      <c r="AY1185">
        <v>35</v>
      </c>
      <c r="AZ1185">
        <v>0</v>
      </c>
      <c r="BA1185">
        <v>15</v>
      </c>
      <c r="BB1185" t="s">
        <v>6180</v>
      </c>
      <c r="BC1185">
        <v>0</v>
      </c>
      <c r="BD1185">
        <v>0</v>
      </c>
      <c r="BE1185" t="s">
        <v>6169</v>
      </c>
      <c r="BF1185" t="s">
        <v>6176</v>
      </c>
      <c r="BG1185">
        <v>1</v>
      </c>
      <c r="BH1185" t="s">
        <v>6186</v>
      </c>
      <c r="BI1185">
        <v>28</v>
      </c>
      <c r="BJ1185" t="s">
        <v>6172</v>
      </c>
      <c r="BK1185">
        <v>0</v>
      </c>
      <c r="BL1185">
        <v>52</v>
      </c>
      <c r="BM1185" s="3">
        <f t="shared" si="170"/>
        <v>0.71153846153846156</v>
      </c>
    </row>
    <row r="1186" spans="1:65">
      <c r="A1186" t="s">
        <v>1315</v>
      </c>
      <c r="B1186" s="2">
        <v>45727</v>
      </c>
      <c r="C1186" t="s">
        <v>47</v>
      </c>
      <c r="D1186" t="s">
        <v>1131</v>
      </c>
      <c r="E1186">
        <v>3</v>
      </c>
      <c r="F1186" t="s">
        <v>72</v>
      </c>
      <c r="G1186" t="s">
        <v>62</v>
      </c>
      <c r="H1186" t="s">
        <v>150</v>
      </c>
      <c r="I1186" t="s">
        <v>52</v>
      </c>
      <c r="J1186" t="s">
        <v>81</v>
      </c>
      <c r="K1186" t="s">
        <v>75</v>
      </c>
      <c r="L1186" t="s">
        <v>55</v>
      </c>
      <c r="M1186" t="s">
        <v>68</v>
      </c>
      <c r="N1186" t="s">
        <v>69</v>
      </c>
      <c r="O1186" t="s">
        <v>58</v>
      </c>
      <c r="P1186">
        <v>32</v>
      </c>
      <c r="Q1186">
        <v>34</v>
      </c>
      <c r="R1186">
        <v>35</v>
      </c>
      <c r="S1186">
        <v>1</v>
      </c>
      <c r="T1186">
        <f t="shared" si="162"/>
        <v>34</v>
      </c>
      <c r="U1186">
        <v>32</v>
      </c>
      <c r="V1186">
        <f t="shared" si="163"/>
        <v>2</v>
      </c>
      <c r="W1186" s="3">
        <f t="shared" si="164"/>
        <v>2.8571428571428571E-2</v>
      </c>
      <c r="X1186">
        <v>22</v>
      </c>
      <c r="Y1186" s="4">
        <v>11.3</v>
      </c>
      <c r="Z1186" s="4">
        <v>2.2999999999999998</v>
      </c>
      <c r="AA1186" s="5">
        <v>77376.56</v>
      </c>
      <c r="AB1186" s="5">
        <f t="shared" si="165"/>
        <v>2476049.92</v>
      </c>
      <c r="AC1186" s="5">
        <v>50888.56</v>
      </c>
      <c r="AD1186" s="5">
        <f t="shared" si="166"/>
        <v>1781099.6</v>
      </c>
      <c r="AE1186" s="5">
        <v>112541.68</v>
      </c>
      <c r="AF1186" s="5">
        <v>28982.63</v>
      </c>
      <c r="AG1186" s="5">
        <v>8622.94</v>
      </c>
      <c r="AH1186" s="5">
        <v>3335</v>
      </c>
      <c r="AI1186" s="5">
        <v>6800</v>
      </c>
      <c r="AJ1186">
        <v>0</v>
      </c>
      <c r="AK1186" s="5">
        <v>0</v>
      </c>
      <c r="AL1186" s="5">
        <v>2949.4</v>
      </c>
      <c r="AM1186" s="5">
        <v>20115.04</v>
      </c>
      <c r="AN1186">
        <v>4</v>
      </c>
      <c r="AO1186">
        <v>4</v>
      </c>
      <c r="AP1186" t="str">
        <f t="shared" si="167"/>
        <v>Yes</v>
      </c>
      <c r="AQ1186">
        <v>0</v>
      </c>
      <c r="AR1186" s="5">
        <f t="shared" si="168"/>
        <v>1964446.29</v>
      </c>
      <c r="AS1186" s="5">
        <f t="shared" si="169"/>
        <v>511603.63</v>
      </c>
      <c r="AT1186" t="s">
        <v>116</v>
      </c>
      <c r="AU1186" t="s">
        <v>6164</v>
      </c>
      <c r="AV1186" t="s">
        <v>6165</v>
      </c>
      <c r="AW1186" t="s">
        <v>6166</v>
      </c>
      <c r="AX1186" t="s">
        <v>6177</v>
      </c>
      <c r="AY1186">
        <v>32</v>
      </c>
      <c r="AZ1186">
        <v>0</v>
      </c>
      <c r="BA1186">
        <v>22</v>
      </c>
      <c r="BB1186" t="s">
        <v>6180</v>
      </c>
      <c r="BC1186">
        <v>0</v>
      </c>
      <c r="BD1186">
        <v>0</v>
      </c>
      <c r="BE1186" t="s">
        <v>6169</v>
      </c>
      <c r="BF1186" t="s">
        <v>6170</v>
      </c>
      <c r="BG1186">
        <v>0</v>
      </c>
      <c r="BH1186" t="s">
        <v>6171</v>
      </c>
      <c r="BI1186">
        <v>51</v>
      </c>
      <c r="BJ1186" t="s">
        <v>6187</v>
      </c>
      <c r="BK1186">
        <v>0</v>
      </c>
      <c r="BL1186">
        <v>51</v>
      </c>
      <c r="BM1186" s="3">
        <f t="shared" si="170"/>
        <v>0.68627450980392157</v>
      </c>
    </row>
    <row r="1187" spans="1:65">
      <c r="A1187" t="s">
        <v>1316</v>
      </c>
      <c r="B1187" s="2">
        <v>45727</v>
      </c>
      <c r="C1187" t="s">
        <v>47</v>
      </c>
      <c r="D1187" t="s">
        <v>1131</v>
      </c>
      <c r="E1187">
        <v>3</v>
      </c>
      <c r="F1187" t="s">
        <v>61</v>
      </c>
      <c r="G1187" t="s">
        <v>79</v>
      </c>
      <c r="H1187" t="s">
        <v>98</v>
      </c>
      <c r="I1187" t="s">
        <v>64</v>
      </c>
      <c r="J1187" t="s">
        <v>65</v>
      </c>
      <c r="K1187" t="s">
        <v>75</v>
      </c>
      <c r="L1187" t="s">
        <v>92</v>
      </c>
      <c r="M1187" t="s">
        <v>56</v>
      </c>
      <c r="N1187" t="s">
        <v>94</v>
      </c>
      <c r="O1187" t="s">
        <v>82</v>
      </c>
      <c r="P1187">
        <v>46</v>
      </c>
      <c r="Q1187">
        <v>46</v>
      </c>
      <c r="R1187">
        <v>46</v>
      </c>
      <c r="S1187">
        <v>1</v>
      </c>
      <c r="T1187">
        <f t="shared" si="162"/>
        <v>45</v>
      </c>
      <c r="U1187">
        <v>44</v>
      </c>
      <c r="V1187">
        <f t="shared" si="163"/>
        <v>1</v>
      </c>
      <c r="W1187" s="3">
        <f t="shared" si="164"/>
        <v>2.1739130434782608E-2</v>
      </c>
      <c r="X1187">
        <v>19</v>
      </c>
      <c r="Y1187" s="4">
        <v>6.1</v>
      </c>
      <c r="Z1187" s="4">
        <v>1.3</v>
      </c>
      <c r="AA1187" s="5">
        <v>52166.34</v>
      </c>
      <c r="AB1187" s="5">
        <f t="shared" si="165"/>
        <v>2295318.96</v>
      </c>
      <c r="AC1187" s="5">
        <v>35251.57</v>
      </c>
      <c r="AD1187" s="5">
        <f t="shared" si="166"/>
        <v>1621572.22</v>
      </c>
      <c r="AE1187" s="5">
        <v>100641.3</v>
      </c>
      <c r="AF1187" s="5">
        <v>28708.25</v>
      </c>
      <c r="AG1187" s="5">
        <v>8747.6299999999992</v>
      </c>
      <c r="AH1187" s="5">
        <v>1885</v>
      </c>
      <c r="AI1187" s="5">
        <v>4600</v>
      </c>
      <c r="AJ1187">
        <v>0</v>
      </c>
      <c r="AK1187" s="5">
        <v>0</v>
      </c>
      <c r="AL1187" s="5">
        <v>949.32</v>
      </c>
      <c r="AM1187" s="5">
        <v>29680.45</v>
      </c>
      <c r="AN1187">
        <v>4</v>
      </c>
      <c r="AO1187">
        <v>3</v>
      </c>
      <c r="AP1187" t="str">
        <f t="shared" si="167"/>
        <v>Yes</v>
      </c>
      <c r="AQ1187">
        <v>1</v>
      </c>
      <c r="AR1187" s="5">
        <f t="shared" si="168"/>
        <v>1796784.17</v>
      </c>
      <c r="AS1187" s="5">
        <f t="shared" si="169"/>
        <v>498534.79</v>
      </c>
      <c r="AT1187" t="s">
        <v>59</v>
      </c>
      <c r="AU1187" t="s">
        <v>6164</v>
      </c>
      <c r="AV1187" t="s">
        <v>6165</v>
      </c>
      <c r="AW1187" t="s">
        <v>6166</v>
      </c>
      <c r="AX1187" t="s">
        <v>6184</v>
      </c>
      <c r="AY1187">
        <v>48</v>
      </c>
      <c r="AZ1187">
        <v>0</v>
      </c>
      <c r="BA1187">
        <v>12</v>
      </c>
      <c r="BB1187" t="s">
        <v>6191</v>
      </c>
      <c r="BC1187">
        <v>0</v>
      </c>
      <c r="BD1187">
        <v>0</v>
      </c>
      <c r="BE1187" t="s">
        <v>6169</v>
      </c>
      <c r="BF1187" t="s">
        <v>6170</v>
      </c>
      <c r="BG1187">
        <v>0</v>
      </c>
      <c r="BH1187" t="s">
        <v>6171</v>
      </c>
      <c r="BI1187">
        <v>40</v>
      </c>
      <c r="BJ1187" t="s">
        <v>6172</v>
      </c>
      <c r="BK1187">
        <v>0</v>
      </c>
      <c r="BL1187">
        <v>63</v>
      </c>
      <c r="BM1187" s="3">
        <f t="shared" si="170"/>
        <v>0.73015873015873012</v>
      </c>
    </row>
    <row r="1188" spans="1:65">
      <c r="A1188" t="s">
        <v>1317</v>
      </c>
      <c r="B1188" s="2">
        <v>45727</v>
      </c>
      <c r="C1188" t="s">
        <v>47</v>
      </c>
      <c r="D1188" t="s">
        <v>1131</v>
      </c>
      <c r="E1188">
        <v>3</v>
      </c>
      <c r="F1188" t="s">
        <v>72</v>
      </c>
      <c r="G1188" t="s">
        <v>50</v>
      </c>
      <c r="H1188" t="s">
        <v>179</v>
      </c>
      <c r="I1188" t="s">
        <v>52</v>
      </c>
      <c r="J1188" t="s">
        <v>65</v>
      </c>
      <c r="K1188" t="s">
        <v>75</v>
      </c>
      <c r="L1188" t="s">
        <v>92</v>
      </c>
      <c r="M1188" t="s">
        <v>56</v>
      </c>
      <c r="N1188" t="s">
        <v>109</v>
      </c>
      <c r="O1188" t="s">
        <v>120</v>
      </c>
      <c r="P1188">
        <v>45</v>
      </c>
      <c r="Q1188">
        <v>47</v>
      </c>
      <c r="R1188">
        <v>47</v>
      </c>
      <c r="S1188">
        <v>1</v>
      </c>
      <c r="T1188">
        <f t="shared" si="162"/>
        <v>46</v>
      </c>
      <c r="U1188">
        <v>44</v>
      </c>
      <c r="V1188">
        <f t="shared" si="163"/>
        <v>2</v>
      </c>
      <c r="W1188" s="3">
        <f t="shared" si="164"/>
        <v>2.1276595744680851E-2</v>
      </c>
      <c r="X1188">
        <v>26</v>
      </c>
      <c r="Y1188" s="4">
        <v>4.4000000000000004</v>
      </c>
      <c r="Z1188" s="4">
        <v>1.5</v>
      </c>
      <c r="AA1188" s="5">
        <v>51503.56</v>
      </c>
      <c r="AB1188" s="5">
        <f t="shared" si="165"/>
        <v>2266156.64</v>
      </c>
      <c r="AC1188" s="5">
        <v>35212.400000000001</v>
      </c>
      <c r="AD1188" s="5">
        <f t="shared" si="166"/>
        <v>1654982.8</v>
      </c>
      <c r="AE1188" s="5">
        <v>108499.33</v>
      </c>
      <c r="AF1188" s="5">
        <v>28818.53</v>
      </c>
      <c r="AG1188" s="5">
        <v>9837.86</v>
      </c>
      <c r="AH1188" s="5">
        <v>2175</v>
      </c>
      <c r="AI1188" s="5">
        <v>4600</v>
      </c>
      <c r="AJ1188">
        <v>0</v>
      </c>
      <c r="AK1188" s="5">
        <v>0</v>
      </c>
      <c r="AL1188" s="5">
        <v>1911.91</v>
      </c>
      <c r="AM1188" s="5">
        <v>60503.79</v>
      </c>
      <c r="AN1188">
        <v>8</v>
      </c>
      <c r="AO1188">
        <v>8</v>
      </c>
      <c r="AP1188" t="str">
        <f t="shared" si="167"/>
        <v>Yes</v>
      </c>
      <c r="AQ1188">
        <v>1</v>
      </c>
      <c r="AR1188" s="5">
        <f t="shared" si="168"/>
        <v>1871329.22</v>
      </c>
      <c r="AS1188" s="5">
        <f t="shared" si="169"/>
        <v>394827.42</v>
      </c>
      <c r="AT1188" t="s">
        <v>59</v>
      </c>
      <c r="AU1188" t="s">
        <v>6164</v>
      </c>
      <c r="AV1188" t="s">
        <v>6165</v>
      </c>
      <c r="AW1188" t="s">
        <v>6166</v>
      </c>
      <c r="AX1188" t="s">
        <v>6184</v>
      </c>
      <c r="AY1188">
        <v>48</v>
      </c>
      <c r="AZ1188">
        <v>2</v>
      </c>
      <c r="BA1188">
        <v>15</v>
      </c>
      <c r="BB1188" t="s">
        <v>6185</v>
      </c>
      <c r="BC1188">
        <v>0</v>
      </c>
      <c r="BD1188">
        <v>0</v>
      </c>
      <c r="BE1188" t="s">
        <v>6169</v>
      </c>
      <c r="BF1188" t="s">
        <v>6170</v>
      </c>
      <c r="BG1188">
        <v>1</v>
      </c>
      <c r="BH1188" t="s">
        <v>6186</v>
      </c>
      <c r="BI1188">
        <v>35</v>
      </c>
      <c r="BJ1188" t="s">
        <v>6172</v>
      </c>
      <c r="BK1188">
        <v>0</v>
      </c>
      <c r="BL1188">
        <v>62</v>
      </c>
      <c r="BM1188" s="3">
        <f t="shared" si="170"/>
        <v>0.75806451612903225</v>
      </c>
    </row>
    <row r="1189" spans="1:65">
      <c r="A1189" t="s">
        <v>1318</v>
      </c>
      <c r="B1189" s="2">
        <v>45727</v>
      </c>
      <c r="C1189" t="s">
        <v>47</v>
      </c>
      <c r="D1189" t="s">
        <v>1131</v>
      </c>
      <c r="E1189">
        <v>3</v>
      </c>
      <c r="F1189" t="s">
        <v>49</v>
      </c>
      <c r="G1189" t="s">
        <v>79</v>
      </c>
      <c r="H1189" t="s">
        <v>260</v>
      </c>
      <c r="I1189" t="s">
        <v>64</v>
      </c>
      <c r="J1189" t="s">
        <v>81</v>
      </c>
      <c r="K1189" t="s">
        <v>75</v>
      </c>
      <c r="L1189" t="s">
        <v>55</v>
      </c>
      <c r="M1189" t="s">
        <v>56</v>
      </c>
      <c r="N1189" t="s">
        <v>57</v>
      </c>
      <c r="O1189" t="s">
        <v>82</v>
      </c>
      <c r="P1189">
        <v>35</v>
      </c>
      <c r="Q1189">
        <v>36</v>
      </c>
      <c r="R1189">
        <v>36</v>
      </c>
      <c r="S1189">
        <v>1</v>
      </c>
      <c r="T1189">
        <f t="shared" si="162"/>
        <v>35</v>
      </c>
      <c r="U1189">
        <v>34</v>
      </c>
      <c r="V1189">
        <f t="shared" si="163"/>
        <v>1</v>
      </c>
      <c r="W1189" s="3">
        <f t="shared" si="164"/>
        <v>2.7777777777777776E-2</v>
      </c>
      <c r="X1189">
        <v>33</v>
      </c>
      <c r="Y1189" s="4">
        <v>2.8</v>
      </c>
      <c r="Z1189" s="4">
        <v>2</v>
      </c>
      <c r="AA1189" s="5">
        <v>77760.289999999994</v>
      </c>
      <c r="AB1189" s="5">
        <f t="shared" si="165"/>
        <v>2643849.86</v>
      </c>
      <c r="AC1189" s="5">
        <v>53049.82</v>
      </c>
      <c r="AD1189" s="5">
        <f t="shared" si="166"/>
        <v>1909793.52</v>
      </c>
      <c r="AE1189" s="5">
        <v>105524.87</v>
      </c>
      <c r="AF1189" s="5">
        <v>33610.79</v>
      </c>
      <c r="AG1189" s="5">
        <v>9969.2900000000009</v>
      </c>
      <c r="AH1189" s="5">
        <v>2900</v>
      </c>
      <c r="AI1189" s="5">
        <v>6800</v>
      </c>
      <c r="AJ1189">
        <v>0</v>
      </c>
      <c r="AK1189" s="5">
        <v>0</v>
      </c>
      <c r="AL1189" s="5">
        <v>1442.44</v>
      </c>
      <c r="AM1189" s="5">
        <v>25623.59</v>
      </c>
      <c r="AN1189">
        <v>4</v>
      </c>
      <c r="AO1189">
        <v>5</v>
      </c>
      <c r="AP1189" t="str">
        <f t="shared" si="167"/>
        <v>No</v>
      </c>
      <c r="AQ1189">
        <v>1</v>
      </c>
      <c r="AR1189" s="5">
        <f t="shared" si="168"/>
        <v>2095664.5</v>
      </c>
      <c r="AS1189" s="5">
        <f t="shared" si="169"/>
        <v>548185.36</v>
      </c>
      <c r="AT1189" t="s">
        <v>59</v>
      </c>
      <c r="AU1189" t="s">
        <v>6164</v>
      </c>
      <c r="AV1189" t="s">
        <v>6165</v>
      </c>
      <c r="AW1189" t="s">
        <v>6166</v>
      </c>
      <c r="AX1189" t="s">
        <v>6184</v>
      </c>
      <c r="AY1189">
        <v>37</v>
      </c>
      <c r="AZ1189">
        <v>1</v>
      </c>
      <c r="BA1189">
        <v>10</v>
      </c>
      <c r="BB1189" t="s">
        <v>6180</v>
      </c>
      <c r="BC1189">
        <v>1</v>
      </c>
      <c r="BD1189">
        <v>0</v>
      </c>
      <c r="BE1189" t="s">
        <v>6178</v>
      </c>
      <c r="BF1189" t="s">
        <v>6170</v>
      </c>
      <c r="BG1189">
        <v>0</v>
      </c>
      <c r="BH1189" t="s">
        <v>6171</v>
      </c>
      <c r="BI1189">
        <v>41</v>
      </c>
      <c r="BJ1189" t="s">
        <v>6172</v>
      </c>
      <c r="BK1189">
        <v>0</v>
      </c>
      <c r="BL1189">
        <v>48</v>
      </c>
      <c r="BM1189" s="3">
        <f t="shared" si="170"/>
        <v>0.75</v>
      </c>
    </row>
    <row r="1190" spans="1:65">
      <c r="A1190" t="s">
        <v>1319</v>
      </c>
      <c r="B1190" s="2">
        <v>45727</v>
      </c>
      <c r="C1190" t="s">
        <v>47</v>
      </c>
      <c r="D1190" t="s">
        <v>1131</v>
      </c>
      <c r="E1190">
        <v>3</v>
      </c>
      <c r="F1190" t="s">
        <v>72</v>
      </c>
      <c r="G1190" t="s">
        <v>79</v>
      </c>
      <c r="H1190" t="s">
        <v>159</v>
      </c>
      <c r="I1190" t="s">
        <v>52</v>
      </c>
      <c r="J1190" t="s">
        <v>53</v>
      </c>
      <c r="K1190" t="s">
        <v>75</v>
      </c>
      <c r="L1190" t="s">
        <v>67</v>
      </c>
      <c r="M1190" t="s">
        <v>68</v>
      </c>
      <c r="N1190" t="s">
        <v>94</v>
      </c>
      <c r="O1190" t="s">
        <v>70</v>
      </c>
      <c r="P1190">
        <v>69</v>
      </c>
      <c r="Q1190">
        <v>71</v>
      </c>
      <c r="R1190">
        <v>72</v>
      </c>
      <c r="S1190">
        <v>3</v>
      </c>
      <c r="T1190">
        <f t="shared" si="162"/>
        <v>69</v>
      </c>
      <c r="U1190">
        <v>67</v>
      </c>
      <c r="V1190">
        <f t="shared" si="163"/>
        <v>2</v>
      </c>
      <c r="W1190" s="3">
        <f t="shared" si="164"/>
        <v>4.1666666666666664E-2</v>
      </c>
      <c r="X1190">
        <v>32</v>
      </c>
      <c r="Y1190" s="4">
        <v>6.1</v>
      </c>
      <c r="Z1190" s="4">
        <v>2.2999999999999998</v>
      </c>
      <c r="AA1190" s="5">
        <v>35828.379999999997</v>
      </c>
      <c r="AB1190" s="5">
        <f t="shared" si="165"/>
        <v>2400501.46</v>
      </c>
      <c r="AC1190" s="5">
        <v>21849.49</v>
      </c>
      <c r="AD1190" s="5">
        <f t="shared" si="166"/>
        <v>1573163.28</v>
      </c>
      <c r="AE1190" s="5">
        <v>128199.85</v>
      </c>
      <c r="AF1190" s="5">
        <v>32116.48</v>
      </c>
      <c r="AG1190" s="5">
        <v>10078.66</v>
      </c>
      <c r="AH1190" s="5">
        <v>3335</v>
      </c>
      <c r="AI1190" s="5">
        <v>9600</v>
      </c>
      <c r="AJ1190">
        <v>1</v>
      </c>
      <c r="AK1190" s="5">
        <v>8999.2199999999993</v>
      </c>
      <c r="AL1190" s="5">
        <v>1301.8499999999999</v>
      </c>
      <c r="AM1190" s="5">
        <v>45387.37</v>
      </c>
      <c r="AN1190">
        <v>4</v>
      </c>
      <c r="AO1190">
        <v>3</v>
      </c>
      <c r="AP1190" t="str">
        <f t="shared" si="167"/>
        <v>Yes</v>
      </c>
      <c r="AQ1190">
        <v>1</v>
      </c>
      <c r="AR1190" s="5">
        <f t="shared" si="168"/>
        <v>1812181.71</v>
      </c>
      <c r="AS1190" s="5">
        <f t="shared" si="169"/>
        <v>588319.75</v>
      </c>
      <c r="AT1190" t="s">
        <v>116</v>
      </c>
      <c r="AU1190" t="s">
        <v>6199</v>
      </c>
      <c r="AV1190" t="s">
        <v>6200</v>
      </c>
      <c r="AW1190" t="s">
        <v>6175</v>
      </c>
      <c r="AX1190" t="s">
        <v>6184</v>
      </c>
      <c r="AY1190">
        <v>71</v>
      </c>
      <c r="AZ1190">
        <v>0</v>
      </c>
      <c r="BA1190">
        <v>16</v>
      </c>
      <c r="BB1190" t="s">
        <v>6191</v>
      </c>
      <c r="BC1190">
        <v>0</v>
      </c>
      <c r="BD1190">
        <v>0</v>
      </c>
      <c r="BE1190" t="s">
        <v>6169</v>
      </c>
      <c r="BF1190" t="s">
        <v>6176</v>
      </c>
      <c r="BG1190">
        <v>0</v>
      </c>
      <c r="BH1190" t="s">
        <v>6171</v>
      </c>
      <c r="BI1190">
        <v>37</v>
      </c>
      <c r="BJ1190" t="s">
        <v>6172</v>
      </c>
      <c r="BK1190">
        <v>0</v>
      </c>
      <c r="BL1190">
        <v>80</v>
      </c>
      <c r="BM1190" s="3">
        <f t="shared" si="170"/>
        <v>0.9</v>
      </c>
    </row>
    <row r="1191" spans="1:65">
      <c r="A1191" t="s">
        <v>1320</v>
      </c>
      <c r="B1191" s="2">
        <v>45728</v>
      </c>
      <c r="C1191" t="s">
        <v>47</v>
      </c>
      <c r="D1191" t="s">
        <v>1131</v>
      </c>
      <c r="E1191">
        <v>3</v>
      </c>
      <c r="F1191" t="s">
        <v>49</v>
      </c>
      <c r="G1191" t="s">
        <v>79</v>
      </c>
      <c r="H1191" t="s">
        <v>260</v>
      </c>
      <c r="I1191" t="s">
        <v>52</v>
      </c>
      <c r="J1191" t="s">
        <v>53</v>
      </c>
      <c r="K1191" t="s">
        <v>66</v>
      </c>
      <c r="L1191" t="s">
        <v>67</v>
      </c>
      <c r="M1191" t="s">
        <v>56</v>
      </c>
      <c r="N1191" t="s">
        <v>109</v>
      </c>
      <c r="O1191" t="s">
        <v>70</v>
      </c>
      <c r="P1191">
        <v>52</v>
      </c>
      <c r="Q1191">
        <v>54</v>
      </c>
      <c r="R1191">
        <v>53</v>
      </c>
      <c r="S1191">
        <v>2</v>
      </c>
      <c r="T1191">
        <f t="shared" si="162"/>
        <v>51</v>
      </c>
      <c r="U1191">
        <v>51</v>
      </c>
      <c r="V1191">
        <f t="shared" si="163"/>
        <v>0</v>
      </c>
      <c r="W1191" s="3">
        <f t="shared" si="164"/>
        <v>3.7735849056603772E-2</v>
      </c>
      <c r="X1191">
        <v>21</v>
      </c>
      <c r="Y1191" s="4">
        <v>3.3</v>
      </c>
      <c r="Z1191" s="4">
        <v>1.2</v>
      </c>
      <c r="AA1191" s="5">
        <v>34237.410000000003</v>
      </c>
      <c r="AB1191" s="5">
        <f t="shared" si="165"/>
        <v>1746107.91</v>
      </c>
      <c r="AC1191" s="5">
        <v>22885.46</v>
      </c>
      <c r="AD1191" s="5">
        <f t="shared" si="166"/>
        <v>1212929.3799999999</v>
      </c>
      <c r="AE1191" s="5">
        <v>95282.67</v>
      </c>
      <c r="AF1191" s="5">
        <v>24985.42</v>
      </c>
      <c r="AG1191" s="5">
        <v>8853.75</v>
      </c>
      <c r="AH1191" s="5">
        <v>1740</v>
      </c>
      <c r="AI1191" s="5">
        <v>6400</v>
      </c>
      <c r="AJ1191">
        <v>0</v>
      </c>
      <c r="AK1191" s="5">
        <v>0</v>
      </c>
      <c r="AL1191" s="5">
        <v>0</v>
      </c>
      <c r="AM1191" s="5">
        <v>75332.86</v>
      </c>
      <c r="AN1191">
        <v>8</v>
      </c>
      <c r="AO1191">
        <v>9</v>
      </c>
      <c r="AP1191" t="str">
        <f t="shared" si="167"/>
        <v>No</v>
      </c>
      <c r="AQ1191">
        <v>2</v>
      </c>
      <c r="AR1191" s="5">
        <f t="shared" si="168"/>
        <v>1425524.08</v>
      </c>
      <c r="AS1191" s="5">
        <f t="shared" si="169"/>
        <v>320583.83</v>
      </c>
      <c r="AT1191" t="s">
        <v>59</v>
      </c>
      <c r="AU1191" t="s">
        <v>6164</v>
      </c>
      <c r="AV1191" t="s">
        <v>6165</v>
      </c>
      <c r="AW1191" t="s">
        <v>6166</v>
      </c>
      <c r="AX1191" t="s">
        <v>6167</v>
      </c>
      <c r="AY1191">
        <v>53</v>
      </c>
      <c r="AZ1191">
        <v>0</v>
      </c>
      <c r="BA1191">
        <v>0</v>
      </c>
      <c r="BB1191" t="s">
        <v>6168</v>
      </c>
      <c r="BC1191">
        <v>0</v>
      </c>
      <c r="BD1191">
        <v>1</v>
      </c>
      <c r="BE1191" t="s">
        <v>6188</v>
      </c>
      <c r="BF1191" t="s">
        <v>6170</v>
      </c>
      <c r="BG1191">
        <v>0</v>
      </c>
      <c r="BH1191" t="s">
        <v>6171</v>
      </c>
      <c r="BI1191">
        <v>54</v>
      </c>
      <c r="BJ1191" t="s">
        <v>6187</v>
      </c>
      <c r="BK1191">
        <v>0</v>
      </c>
      <c r="BL1191">
        <v>77</v>
      </c>
      <c r="BM1191" s="3">
        <f t="shared" si="170"/>
        <v>0.68831168831168832</v>
      </c>
    </row>
    <row r="1192" spans="1:65">
      <c r="A1192" t="s">
        <v>1321</v>
      </c>
      <c r="B1192" s="2">
        <v>45728</v>
      </c>
      <c r="C1192" t="s">
        <v>47</v>
      </c>
      <c r="D1192" t="s">
        <v>1131</v>
      </c>
      <c r="E1192">
        <v>3</v>
      </c>
      <c r="F1192" t="s">
        <v>49</v>
      </c>
      <c r="G1192" t="s">
        <v>50</v>
      </c>
      <c r="H1192" t="s">
        <v>89</v>
      </c>
      <c r="I1192" t="s">
        <v>74</v>
      </c>
      <c r="J1192" t="s">
        <v>53</v>
      </c>
      <c r="K1192" t="s">
        <v>75</v>
      </c>
      <c r="L1192" t="s">
        <v>92</v>
      </c>
      <c r="M1192" t="s">
        <v>56</v>
      </c>
      <c r="N1192" t="s">
        <v>57</v>
      </c>
      <c r="O1192" t="s">
        <v>120</v>
      </c>
      <c r="P1192">
        <v>66</v>
      </c>
      <c r="Q1192">
        <v>67</v>
      </c>
      <c r="R1192">
        <v>63</v>
      </c>
      <c r="S1192">
        <v>2</v>
      </c>
      <c r="T1192">
        <f t="shared" si="162"/>
        <v>61</v>
      </c>
      <c r="U1192">
        <v>61</v>
      </c>
      <c r="V1192">
        <f t="shared" si="163"/>
        <v>0</v>
      </c>
      <c r="W1192" s="3">
        <f t="shared" si="164"/>
        <v>3.1746031746031744E-2</v>
      </c>
      <c r="X1192">
        <v>38</v>
      </c>
      <c r="Y1192" s="4">
        <v>1.9</v>
      </c>
      <c r="Z1192" s="4">
        <v>1.6</v>
      </c>
      <c r="AA1192" s="5">
        <v>35714.46</v>
      </c>
      <c r="AB1192" s="5">
        <f t="shared" si="165"/>
        <v>2178582.06</v>
      </c>
      <c r="AC1192" s="5">
        <v>23855.73</v>
      </c>
      <c r="AD1192" s="5">
        <f t="shared" si="166"/>
        <v>1502910.99</v>
      </c>
      <c r="AE1192" s="5">
        <v>107348.41</v>
      </c>
      <c r="AF1192" s="5">
        <v>29805.26</v>
      </c>
      <c r="AG1192" s="5">
        <v>10540.84</v>
      </c>
      <c r="AH1192" s="5">
        <v>2320</v>
      </c>
      <c r="AI1192" s="5">
        <v>6400</v>
      </c>
      <c r="AJ1192">
        <v>0</v>
      </c>
      <c r="AK1192" s="5">
        <v>0</v>
      </c>
      <c r="AL1192" s="5">
        <v>0</v>
      </c>
      <c r="AM1192" s="5">
        <v>37616.43</v>
      </c>
      <c r="AN1192">
        <v>4</v>
      </c>
      <c r="AO1192">
        <v>4</v>
      </c>
      <c r="AP1192" t="str">
        <f t="shared" si="167"/>
        <v>Yes</v>
      </c>
      <c r="AQ1192">
        <v>1</v>
      </c>
      <c r="AR1192" s="5">
        <f t="shared" si="168"/>
        <v>1696941.93</v>
      </c>
      <c r="AS1192" s="5">
        <f t="shared" si="169"/>
        <v>481640.13</v>
      </c>
      <c r="AT1192" t="s">
        <v>59</v>
      </c>
      <c r="AU1192" t="s">
        <v>6164</v>
      </c>
      <c r="AV1192" t="s">
        <v>6165</v>
      </c>
      <c r="AW1192" t="s">
        <v>6166</v>
      </c>
      <c r="AX1192" t="s">
        <v>6167</v>
      </c>
      <c r="AY1192">
        <v>68</v>
      </c>
      <c r="AZ1192">
        <v>0</v>
      </c>
      <c r="BA1192">
        <v>0</v>
      </c>
      <c r="BB1192" t="s">
        <v>6168</v>
      </c>
      <c r="BC1192">
        <v>0</v>
      </c>
      <c r="BD1192">
        <v>0</v>
      </c>
      <c r="BE1192" t="s">
        <v>6169</v>
      </c>
      <c r="BF1192" t="s">
        <v>6170</v>
      </c>
      <c r="BG1192">
        <v>0</v>
      </c>
      <c r="BH1192" t="s">
        <v>6171</v>
      </c>
      <c r="BI1192">
        <v>32</v>
      </c>
      <c r="BJ1192" t="s">
        <v>6172</v>
      </c>
      <c r="BK1192">
        <v>0</v>
      </c>
      <c r="BL1192">
        <v>72</v>
      </c>
      <c r="BM1192" s="3">
        <f t="shared" si="170"/>
        <v>0.875</v>
      </c>
    </row>
    <row r="1193" spans="1:65">
      <c r="A1193" t="s">
        <v>1322</v>
      </c>
      <c r="B1193" s="2">
        <v>45728</v>
      </c>
      <c r="C1193" t="s">
        <v>47</v>
      </c>
      <c r="D1193" t="s">
        <v>1131</v>
      </c>
      <c r="E1193">
        <v>3</v>
      </c>
      <c r="F1193" t="s">
        <v>72</v>
      </c>
      <c r="G1193" t="s">
        <v>62</v>
      </c>
      <c r="H1193" t="s">
        <v>155</v>
      </c>
      <c r="I1193" t="s">
        <v>52</v>
      </c>
      <c r="J1193" t="s">
        <v>65</v>
      </c>
      <c r="K1193" t="s">
        <v>75</v>
      </c>
      <c r="L1193" t="s">
        <v>55</v>
      </c>
      <c r="M1193" t="s">
        <v>56</v>
      </c>
      <c r="N1193" t="s">
        <v>57</v>
      </c>
      <c r="O1193" t="s">
        <v>70</v>
      </c>
      <c r="P1193">
        <v>45</v>
      </c>
      <c r="Q1193">
        <v>46</v>
      </c>
      <c r="R1193">
        <v>46</v>
      </c>
      <c r="S1193">
        <v>1</v>
      </c>
      <c r="T1193">
        <f t="shared" si="162"/>
        <v>45</v>
      </c>
      <c r="U1193">
        <v>44</v>
      </c>
      <c r="V1193">
        <f t="shared" si="163"/>
        <v>1</v>
      </c>
      <c r="W1193" s="3">
        <f t="shared" si="164"/>
        <v>2.1739130434782608E-2</v>
      </c>
      <c r="X1193">
        <v>27</v>
      </c>
      <c r="Y1193" s="4">
        <v>6.6</v>
      </c>
      <c r="Z1193" s="4">
        <v>1.9</v>
      </c>
      <c r="AA1193" s="5">
        <v>52296.95</v>
      </c>
      <c r="AB1193" s="5">
        <f t="shared" si="165"/>
        <v>2301065.7999999998</v>
      </c>
      <c r="AC1193" s="5">
        <v>34648.14</v>
      </c>
      <c r="AD1193" s="5">
        <f t="shared" si="166"/>
        <v>1593814.44</v>
      </c>
      <c r="AE1193" s="5">
        <v>106050.37</v>
      </c>
      <c r="AF1193" s="5">
        <v>29404.18</v>
      </c>
      <c r="AG1193" s="5">
        <v>9373.5300000000007</v>
      </c>
      <c r="AH1193" s="5">
        <v>2755</v>
      </c>
      <c r="AI1193" s="5">
        <v>4600</v>
      </c>
      <c r="AJ1193">
        <v>0</v>
      </c>
      <c r="AK1193" s="5">
        <v>0</v>
      </c>
      <c r="AL1193" s="5">
        <v>972.5</v>
      </c>
      <c r="AM1193" s="5">
        <v>30727.54</v>
      </c>
      <c r="AN1193">
        <v>4</v>
      </c>
      <c r="AO1193">
        <v>4</v>
      </c>
      <c r="AP1193" t="str">
        <f t="shared" si="167"/>
        <v>Yes</v>
      </c>
      <c r="AQ1193">
        <v>1</v>
      </c>
      <c r="AR1193" s="5">
        <f t="shared" si="168"/>
        <v>1777697.56</v>
      </c>
      <c r="AS1193" s="5">
        <f t="shared" si="169"/>
        <v>523368.24</v>
      </c>
      <c r="AT1193" t="s">
        <v>59</v>
      </c>
      <c r="AU1193" t="s">
        <v>6164</v>
      </c>
      <c r="AV1193" t="s">
        <v>6165</v>
      </c>
      <c r="AW1193" t="s">
        <v>6166</v>
      </c>
      <c r="AX1193" t="s">
        <v>6184</v>
      </c>
      <c r="AY1193">
        <v>47</v>
      </c>
      <c r="AZ1193">
        <v>0</v>
      </c>
      <c r="BA1193">
        <v>16</v>
      </c>
      <c r="BB1193" t="s">
        <v>6191</v>
      </c>
      <c r="BC1193">
        <v>0</v>
      </c>
      <c r="BD1193">
        <v>0</v>
      </c>
      <c r="BE1193" t="s">
        <v>6169</v>
      </c>
      <c r="BF1193" t="s">
        <v>6170</v>
      </c>
      <c r="BG1193">
        <v>0</v>
      </c>
      <c r="BH1193" t="s">
        <v>6171</v>
      </c>
      <c r="BI1193">
        <v>47</v>
      </c>
      <c r="BJ1193" t="s">
        <v>6172</v>
      </c>
      <c r="BK1193">
        <v>0</v>
      </c>
      <c r="BL1193">
        <v>58</v>
      </c>
      <c r="BM1193" s="3">
        <f t="shared" si="170"/>
        <v>0.7931034482758621</v>
      </c>
    </row>
    <row r="1194" spans="1:65">
      <c r="A1194" t="s">
        <v>1323</v>
      </c>
      <c r="B1194" s="2">
        <v>45728</v>
      </c>
      <c r="C1194" t="s">
        <v>47</v>
      </c>
      <c r="D1194" t="s">
        <v>1131</v>
      </c>
      <c r="E1194">
        <v>3</v>
      </c>
      <c r="F1194" t="s">
        <v>49</v>
      </c>
      <c r="G1194" t="s">
        <v>79</v>
      </c>
      <c r="H1194" t="s">
        <v>260</v>
      </c>
      <c r="I1194" t="s">
        <v>74</v>
      </c>
      <c r="J1194" t="s">
        <v>65</v>
      </c>
      <c r="K1194" t="s">
        <v>75</v>
      </c>
      <c r="L1194" t="s">
        <v>92</v>
      </c>
      <c r="M1194" t="s">
        <v>56</v>
      </c>
      <c r="N1194" t="s">
        <v>57</v>
      </c>
      <c r="O1194" t="s">
        <v>120</v>
      </c>
      <c r="P1194">
        <v>55</v>
      </c>
      <c r="Q1194">
        <v>59</v>
      </c>
      <c r="R1194">
        <v>56</v>
      </c>
      <c r="S1194">
        <v>1</v>
      </c>
      <c r="T1194">
        <f t="shared" si="162"/>
        <v>55</v>
      </c>
      <c r="U1194">
        <v>53</v>
      </c>
      <c r="V1194">
        <f t="shared" si="163"/>
        <v>2</v>
      </c>
      <c r="W1194" s="3">
        <f t="shared" si="164"/>
        <v>1.7857142857142856E-2</v>
      </c>
      <c r="X1194">
        <v>38</v>
      </c>
      <c r="Y1194" s="4">
        <v>8</v>
      </c>
      <c r="Z1194" s="4">
        <v>2.2999999999999998</v>
      </c>
      <c r="AA1194" s="5">
        <v>51756.05</v>
      </c>
      <c r="AB1194" s="5">
        <f t="shared" si="165"/>
        <v>2743070.65</v>
      </c>
      <c r="AC1194" s="5">
        <v>35017.57</v>
      </c>
      <c r="AD1194" s="5">
        <f t="shared" si="166"/>
        <v>1960983.92</v>
      </c>
      <c r="AE1194" s="5">
        <v>122388.21</v>
      </c>
      <c r="AF1194" s="5">
        <v>37539.42</v>
      </c>
      <c r="AG1194" s="5">
        <v>10545.52</v>
      </c>
      <c r="AH1194" s="5">
        <v>3335</v>
      </c>
      <c r="AI1194" s="5">
        <v>4600</v>
      </c>
      <c r="AJ1194">
        <v>0</v>
      </c>
      <c r="AK1194" s="5">
        <v>0</v>
      </c>
      <c r="AL1194" s="5">
        <v>1933.59</v>
      </c>
      <c r="AM1194" s="5">
        <v>33810.43</v>
      </c>
      <c r="AN1194">
        <v>4</v>
      </c>
      <c r="AO1194">
        <v>4</v>
      </c>
      <c r="AP1194" t="str">
        <f t="shared" si="167"/>
        <v>Yes</v>
      </c>
      <c r="AQ1194">
        <v>1</v>
      </c>
      <c r="AR1194" s="5">
        <f t="shared" si="168"/>
        <v>2175136.09</v>
      </c>
      <c r="AS1194" s="5">
        <f t="shared" si="169"/>
        <v>567934.56000000006</v>
      </c>
      <c r="AT1194" t="s">
        <v>59</v>
      </c>
      <c r="AU1194" t="s">
        <v>6164</v>
      </c>
      <c r="AV1194" t="s">
        <v>6165</v>
      </c>
      <c r="AW1194" t="s">
        <v>6166</v>
      </c>
      <c r="AX1194" t="s">
        <v>6177</v>
      </c>
      <c r="AY1194">
        <v>57</v>
      </c>
      <c r="AZ1194">
        <v>0</v>
      </c>
      <c r="BA1194">
        <v>18</v>
      </c>
      <c r="BB1194" t="s">
        <v>6191</v>
      </c>
      <c r="BC1194">
        <v>0</v>
      </c>
      <c r="BD1194">
        <v>0</v>
      </c>
      <c r="BE1194" t="s">
        <v>6169</v>
      </c>
      <c r="BF1194" t="s">
        <v>6170</v>
      </c>
      <c r="BG1194">
        <v>1</v>
      </c>
      <c r="BH1194" t="s">
        <v>6186</v>
      </c>
      <c r="BI1194">
        <v>33</v>
      </c>
      <c r="BJ1194" t="s">
        <v>6172</v>
      </c>
      <c r="BK1194">
        <v>0</v>
      </c>
      <c r="BL1194">
        <v>63</v>
      </c>
      <c r="BM1194" s="3">
        <f t="shared" si="170"/>
        <v>0.88888888888888884</v>
      </c>
    </row>
    <row r="1195" spans="1:65">
      <c r="A1195" t="s">
        <v>1324</v>
      </c>
      <c r="B1195" s="2">
        <v>45728</v>
      </c>
      <c r="C1195" t="s">
        <v>47</v>
      </c>
      <c r="D1195" t="s">
        <v>1131</v>
      </c>
      <c r="E1195">
        <v>3</v>
      </c>
      <c r="F1195" t="s">
        <v>61</v>
      </c>
      <c r="G1195" t="s">
        <v>62</v>
      </c>
      <c r="H1195" t="s">
        <v>115</v>
      </c>
      <c r="I1195" t="s">
        <v>64</v>
      </c>
      <c r="J1195" t="s">
        <v>53</v>
      </c>
      <c r="K1195" t="s">
        <v>54</v>
      </c>
      <c r="L1195" t="s">
        <v>55</v>
      </c>
      <c r="M1195" t="s">
        <v>68</v>
      </c>
      <c r="N1195" t="s">
        <v>69</v>
      </c>
      <c r="O1195" t="s">
        <v>70</v>
      </c>
      <c r="P1195">
        <v>63</v>
      </c>
      <c r="Q1195">
        <v>65</v>
      </c>
      <c r="R1195">
        <v>65</v>
      </c>
      <c r="S1195">
        <v>2</v>
      </c>
      <c r="T1195">
        <f t="shared" si="162"/>
        <v>63</v>
      </c>
      <c r="U1195">
        <v>60</v>
      </c>
      <c r="V1195">
        <f t="shared" si="163"/>
        <v>3</v>
      </c>
      <c r="W1195" s="3">
        <f t="shared" si="164"/>
        <v>3.0769230769230771E-2</v>
      </c>
      <c r="X1195">
        <v>26</v>
      </c>
      <c r="Y1195" s="4">
        <v>4.2</v>
      </c>
      <c r="Z1195" s="4">
        <v>1.7</v>
      </c>
      <c r="AA1195" s="5">
        <v>38577.660000000003</v>
      </c>
      <c r="AB1195" s="5">
        <f t="shared" si="165"/>
        <v>2314659.6</v>
      </c>
      <c r="AC1195" s="5">
        <v>22459.360000000001</v>
      </c>
      <c r="AD1195" s="5">
        <f t="shared" si="166"/>
        <v>1459858.4</v>
      </c>
      <c r="AE1195" s="5">
        <v>106167.36</v>
      </c>
      <c r="AF1195" s="5">
        <v>28964.51</v>
      </c>
      <c r="AG1195" s="5">
        <v>8794.8700000000008</v>
      </c>
      <c r="AH1195" s="5">
        <v>2465</v>
      </c>
      <c r="AI1195" s="5">
        <v>6400</v>
      </c>
      <c r="AJ1195">
        <v>1</v>
      </c>
      <c r="AK1195" s="5">
        <v>8915.9</v>
      </c>
      <c r="AL1195" s="5">
        <v>1975</v>
      </c>
      <c r="AM1195" s="5">
        <v>39336.65</v>
      </c>
      <c r="AN1195">
        <v>4</v>
      </c>
      <c r="AO1195">
        <v>4</v>
      </c>
      <c r="AP1195" t="str">
        <f t="shared" si="167"/>
        <v>Yes</v>
      </c>
      <c r="AQ1195">
        <v>1</v>
      </c>
      <c r="AR1195" s="5">
        <f t="shared" si="168"/>
        <v>1662877.69</v>
      </c>
      <c r="AS1195" s="5">
        <f t="shared" si="169"/>
        <v>651781.91</v>
      </c>
      <c r="AT1195" t="s">
        <v>59</v>
      </c>
      <c r="AU1195" t="s">
        <v>6189</v>
      </c>
      <c r="AV1195" t="s">
        <v>6190</v>
      </c>
      <c r="AW1195" t="s">
        <v>6183</v>
      </c>
      <c r="AX1195" t="s">
        <v>6184</v>
      </c>
      <c r="AY1195">
        <v>65</v>
      </c>
      <c r="AZ1195">
        <v>0</v>
      </c>
      <c r="BA1195">
        <v>23</v>
      </c>
      <c r="BB1195" t="s">
        <v>6198</v>
      </c>
      <c r="BC1195">
        <v>0</v>
      </c>
      <c r="BD1195">
        <v>0</v>
      </c>
      <c r="BE1195" t="s">
        <v>6169</v>
      </c>
      <c r="BF1195" t="s">
        <v>6170</v>
      </c>
      <c r="BG1195">
        <v>1</v>
      </c>
      <c r="BH1195" t="s">
        <v>6179</v>
      </c>
      <c r="BI1195">
        <v>24</v>
      </c>
      <c r="BJ1195" t="s">
        <v>6172</v>
      </c>
      <c r="BK1195">
        <v>0</v>
      </c>
      <c r="BL1195">
        <v>73</v>
      </c>
      <c r="BM1195" s="3">
        <f t="shared" si="170"/>
        <v>0.8904109589041096</v>
      </c>
    </row>
    <row r="1196" spans="1:65">
      <c r="A1196" t="s">
        <v>1325</v>
      </c>
      <c r="B1196" s="2">
        <v>45728</v>
      </c>
      <c r="C1196" t="s">
        <v>47</v>
      </c>
      <c r="D1196" t="s">
        <v>1131</v>
      </c>
      <c r="E1196">
        <v>3</v>
      </c>
      <c r="F1196" t="s">
        <v>72</v>
      </c>
      <c r="G1196" t="s">
        <v>79</v>
      </c>
      <c r="H1196" t="s">
        <v>159</v>
      </c>
      <c r="I1196" t="s">
        <v>64</v>
      </c>
      <c r="J1196" t="s">
        <v>65</v>
      </c>
      <c r="K1196" t="s">
        <v>75</v>
      </c>
      <c r="L1196" t="s">
        <v>55</v>
      </c>
      <c r="M1196" t="s">
        <v>56</v>
      </c>
      <c r="N1196" t="s">
        <v>94</v>
      </c>
      <c r="O1196" t="s">
        <v>82</v>
      </c>
      <c r="P1196">
        <v>50</v>
      </c>
      <c r="Q1196">
        <v>51</v>
      </c>
      <c r="R1196">
        <v>52</v>
      </c>
      <c r="S1196">
        <v>1</v>
      </c>
      <c r="T1196">
        <f t="shared" si="162"/>
        <v>51</v>
      </c>
      <c r="U1196">
        <v>48</v>
      </c>
      <c r="V1196">
        <f t="shared" si="163"/>
        <v>3</v>
      </c>
      <c r="W1196" s="3">
        <f t="shared" si="164"/>
        <v>1.9230769230769232E-2</v>
      </c>
      <c r="X1196">
        <v>19</v>
      </c>
      <c r="Y1196" s="4">
        <v>3.3</v>
      </c>
      <c r="Z1196" s="4">
        <v>1.5</v>
      </c>
      <c r="AA1196" s="5">
        <v>52061.19</v>
      </c>
      <c r="AB1196" s="5">
        <f t="shared" si="165"/>
        <v>2498937.12</v>
      </c>
      <c r="AC1196" s="5">
        <v>35001.660000000003</v>
      </c>
      <c r="AD1196" s="5">
        <f t="shared" si="166"/>
        <v>1820086.32</v>
      </c>
      <c r="AE1196" s="5">
        <v>110263.86</v>
      </c>
      <c r="AF1196" s="5">
        <v>31289.48</v>
      </c>
      <c r="AG1196" s="5">
        <v>8491.49</v>
      </c>
      <c r="AH1196" s="5">
        <v>2175</v>
      </c>
      <c r="AI1196" s="5">
        <v>4600</v>
      </c>
      <c r="AJ1196">
        <v>0</v>
      </c>
      <c r="AK1196" s="5">
        <v>0</v>
      </c>
      <c r="AL1196" s="5">
        <v>2852.17</v>
      </c>
      <c r="AM1196" s="5">
        <v>33954.85</v>
      </c>
      <c r="AN1196">
        <v>4</v>
      </c>
      <c r="AO1196">
        <v>5</v>
      </c>
      <c r="AP1196" t="str">
        <f t="shared" si="167"/>
        <v>No</v>
      </c>
      <c r="AQ1196">
        <v>2</v>
      </c>
      <c r="AR1196" s="5">
        <f t="shared" si="168"/>
        <v>2013713.17</v>
      </c>
      <c r="AS1196" s="5">
        <f t="shared" si="169"/>
        <v>485223.95</v>
      </c>
      <c r="AT1196" t="s">
        <v>59</v>
      </c>
      <c r="AU1196" t="s">
        <v>6164</v>
      </c>
      <c r="AV1196" t="s">
        <v>6165</v>
      </c>
      <c r="AW1196" t="s">
        <v>6166</v>
      </c>
      <c r="AX1196" t="s">
        <v>6184</v>
      </c>
      <c r="AY1196">
        <v>54</v>
      </c>
      <c r="AZ1196">
        <v>2</v>
      </c>
      <c r="BA1196">
        <v>23</v>
      </c>
      <c r="BB1196" t="s">
        <v>6185</v>
      </c>
      <c r="BC1196">
        <v>1</v>
      </c>
      <c r="BD1196">
        <v>0</v>
      </c>
      <c r="BE1196" t="s">
        <v>6178</v>
      </c>
      <c r="BF1196" t="s">
        <v>6170</v>
      </c>
      <c r="BG1196">
        <v>0</v>
      </c>
      <c r="BH1196" t="s">
        <v>6171</v>
      </c>
      <c r="BI1196">
        <v>6</v>
      </c>
      <c r="BJ1196" t="s">
        <v>6172</v>
      </c>
      <c r="BK1196">
        <v>0</v>
      </c>
      <c r="BL1196">
        <v>64</v>
      </c>
      <c r="BM1196" s="3">
        <f t="shared" si="170"/>
        <v>0.8125</v>
      </c>
    </row>
    <row r="1197" spans="1:65">
      <c r="A1197" t="s">
        <v>1326</v>
      </c>
      <c r="B1197" s="2">
        <v>45728</v>
      </c>
      <c r="C1197" t="s">
        <v>47</v>
      </c>
      <c r="D1197" t="s">
        <v>1131</v>
      </c>
      <c r="E1197">
        <v>3</v>
      </c>
      <c r="F1197" t="s">
        <v>61</v>
      </c>
      <c r="G1197" t="s">
        <v>79</v>
      </c>
      <c r="H1197" t="s">
        <v>100</v>
      </c>
      <c r="I1197" t="s">
        <v>74</v>
      </c>
      <c r="J1197" t="s">
        <v>53</v>
      </c>
      <c r="K1197" t="s">
        <v>75</v>
      </c>
      <c r="L1197" t="s">
        <v>67</v>
      </c>
      <c r="M1197" t="s">
        <v>56</v>
      </c>
      <c r="N1197" t="s">
        <v>69</v>
      </c>
      <c r="O1197" t="s">
        <v>82</v>
      </c>
      <c r="P1197">
        <v>57</v>
      </c>
      <c r="Q1197">
        <v>60</v>
      </c>
      <c r="R1197">
        <v>61</v>
      </c>
      <c r="S1197">
        <v>2</v>
      </c>
      <c r="T1197">
        <f t="shared" si="162"/>
        <v>59</v>
      </c>
      <c r="U1197">
        <v>54</v>
      </c>
      <c r="V1197">
        <f t="shared" si="163"/>
        <v>5</v>
      </c>
      <c r="W1197" s="3">
        <f t="shared" si="164"/>
        <v>3.2786885245901641E-2</v>
      </c>
      <c r="X1197">
        <v>20</v>
      </c>
      <c r="Y1197" s="4">
        <v>6.7</v>
      </c>
      <c r="Z1197" s="4">
        <v>1.8</v>
      </c>
      <c r="AA1197" s="5">
        <v>36085.01</v>
      </c>
      <c r="AB1197" s="5">
        <f t="shared" si="165"/>
        <v>1948590.54</v>
      </c>
      <c r="AC1197" s="5">
        <v>22996.16</v>
      </c>
      <c r="AD1197" s="5">
        <f t="shared" si="166"/>
        <v>1402765.76</v>
      </c>
      <c r="AE1197" s="5">
        <v>102303.22</v>
      </c>
      <c r="AF1197" s="5">
        <v>25863.66</v>
      </c>
      <c r="AG1197" s="5">
        <v>8258.5499999999993</v>
      </c>
      <c r="AH1197" s="5">
        <v>2610</v>
      </c>
      <c r="AI1197" s="5">
        <v>6400</v>
      </c>
      <c r="AJ1197">
        <v>0</v>
      </c>
      <c r="AK1197" s="5">
        <v>0</v>
      </c>
      <c r="AL1197" s="5">
        <v>3282.54</v>
      </c>
      <c r="AM1197" s="5">
        <v>33793.120000000003</v>
      </c>
      <c r="AN1197">
        <v>4</v>
      </c>
      <c r="AO1197">
        <v>4</v>
      </c>
      <c r="AP1197" t="str">
        <f t="shared" si="167"/>
        <v>Yes</v>
      </c>
      <c r="AQ1197">
        <v>1</v>
      </c>
      <c r="AR1197" s="5">
        <f t="shared" si="168"/>
        <v>1585276.85</v>
      </c>
      <c r="AS1197" s="5">
        <f t="shared" si="169"/>
        <v>363313.69</v>
      </c>
      <c r="AT1197" t="s">
        <v>59</v>
      </c>
      <c r="AU1197" t="s">
        <v>6164</v>
      </c>
      <c r="AV1197" t="s">
        <v>6165</v>
      </c>
      <c r="AW1197" t="s">
        <v>6166</v>
      </c>
      <c r="AX1197" t="s">
        <v>6184</v>
      </c>
      <c r="AY1197">
        <v>61</v>
      </c>
      <c r="AZ1197">
        <v>1</v>
      </c>
      <c r="BA1197">
        <v>28</v>
      </c>
      <c r="BB1197" t="s">
        <v>6180</v>
      </c>
      <c r="BC1197">
        <v>0</v>
      </c>
      <c r="BD1197">
        <v>0</v>
      </c>
      <c r="BE1197" t="s">
        <v>6169</v>
      </c>
      <c r="BF1197" t="s">
        <v>6170</v>
      </c>
      <c r="BG1197">
        <v>1</v>
      </c>
      <c r="BH1197" t="s">
        <v>6186</v>
      </c>
      <c r="BI1197">
        <v>43</v>
      </c>
      <c r="BJ1197" t="s">
        <v>6172</v>
      </c>
      <c r="BK1197">
        <v>0</v>
      </c>
      <c r="BL1197">
        <v>74</v>
      </c>
      <c r="BM1197" s="3">
        <f t="shared" si="170"/>
        <v>0.82432432432432434</v>
      </c>
    </row>
    <row r="1198" spans="1:65">
      <c r="A1198" t="s">
        <v>1327</v>
      </c>
      <c r="B1198" s="2">
        <v>45728</v>
      </c>
      <c r="C1198" t="s">
        <v>47</v>
      </c>
      <c r="D1198" t="s">
        <v>1131</v>
      </c>
      <c r="E1198">
        <v>3</v>
      </c>
      <c r="F1198" t="s">
        <v>61</v>
      </c>
      <c r="G1198" t="s">
        <v>79</v>
      </c>
      <c r="H1198" t="s">
        <v>100</v>
      </c>
      <c r="I1198" t="s">
        <v>64</v>
      </c>
      <c r="J1198" t="s">
        <v>53</v>
      </c>
      <c r="K1198" t="s">
        <v>75</v>
      </c>
      <c r="L1198" t="s">
        <v>92</v>
      </c>
      <c r="M1198" t="s">
        <v>56</v>
      </c>
      <c r="N1198" t="s">
        <v>57</v>
      </c>
      <c r="O1198" t="s">
        <v>58</v>
      </c>
      <c r="P1198">
        <v>67</v>
      </c>
      <c r="Q1198">
        <v>70</v>
      </c>
      <c r="R1198">
        <v>69</v>
      </c>
      <c r="S1198">
        <v>1</v>
      </c>
      <c r="T1198">
        <f t="shared" si="162"/>
        <v>68</v>
      </c>
      <c r="U1198">
        <v>65</v>
      </c>
      <c r="V1198">
        <f t="shared" si="163"/>
        <v>3</v>
      </c>
      <c r="W1198" s="3">
        <f t="shared" si="164"/>
        <v>1.4492753623188406E-2</v>
      </c>
      <c r="X1198">
        <v>6</v>
      </c>
      <c r="Y1198" s="4">
        <v>5.0999999999999996</v>
      </c>
      <c r="Z1198" s="4">
        <v>0.9</v>
      </c>
      <c r="AA1198" s="5">
        <v>36392.33</v>
      </c>
      <c r="AB1198" s="5">
        <f t="shared" si="165"/>
        <v>2365501.4500000002</v>
      </c>
      <c r="AC1198" s="5">
        <v>23838.57</v>
      </c>
      <c r="AD1198" s="5">
        <f t="shared" si="166"/>
        <v>1644861.33</v>
      </c>
      <c r="AE1198" s="5">
        <v>114308.22</v>
      </c>
      <c r="AF1198" s="5">
        <v>28376.18</v>
      </c>
      <c r="AG1198" s="5">
        <v>7237.03</v>
      </c>
      <c r="AH1198" s="5">
        <v>1305</v>
      </c>
      <c r="AI1198" s="5">
        <v>3200</v>
      </c>
      <c r="AJ1198">
        <v>0</v>
      </c>
      <c r="AK1198" s="5">
        <v>0</v>
      </c>
      <c r="AL1198" s="5">
        <v>2055.8000000000002</v>
      </c>
      <c r="AM1198" s="5">
        <v>40387.019999999997</v>
      </c>
      <c r="AN1198">
        <v>4</v>
      </c>
      <c r="AO1198">
        <v>4</v>
      </c>
      <c r="AP1198" t="str">
        <f t="shared" si="167"/>
        <v>Yes</v>
      </c>
      <c r="AQ1198">
        <v>0</v>
      </c>
      <c r="AR1198" s="5">
        <f t="shared" si="168"/>
        <v>1841730.58</v>
      </c>
      <c r="AS1198" s="5">
        <f t="shared" si="169"/>
        <v>523770.87</v>
      </c>
      <c r="AT1198" t="s">
        <v>59</v>
      </c>
      <c r="AU1198" t="s">
        <v>6164</v>
      </c>
      <c r="AV1198" t="s">
        <v>6165</v>
      </c>
      <c r="AW1198" t="s">
        <v>6166</v>
      </c>
      <c r="AX1198" t="s">
        <v>6167</v>
      </c>
      <c r="AY1198">
        <v>70</v>
      </c>
      <c r="AZ1198">
        <v>0</v>
      </c>
      <c r="BA1198">
        <v>20</v>
      </c>
      <c r="BB1198" t="s">
        <v>6180</v>
      </c>
      <c r="BC1198">
        <v>0</v>
      </c>
      <c r="BD1198">
        <v>0</v>
      </c>
      <c r="BE1198" t="s">
        <v>6169</v>
      </c>
      <c r="BF1198" t="s">
        <v>6170</v>
      </c>
      <c r="BG1198">
        <v>0</v>
      </c>
      <c r="BH1198" t="s">
        <v>6171</v>
      </c>
      <c r="BI1198">
        <v>34</v>
      </c>
      <c r="BJ1198" t="s">
        <v>6172</v>
      </c>
      <c r="BK1198">
        <v>0</v>
      </c>
      <c r="BL1198">
        <v>77</v>
      </c>
      <c r="BM1198" s="3">
        <f t="shared" si="170"/>
        <v>0.89610389610389607</v>
      </c>
    </row>
    <row r="1199" spans="1:65">
      <c r="A1199" t="s">
        <v>1328</v>
      </c>
      <c r="B1199" s="2">
        <v>45728</v>
      </c>
      <c r="C1199" t="s">
        <v>47</v>
      </c>
      <c r="D1199" t="s">
        <v>1131</v>
      </c>
      <c r="E1199">
        <v>3</v>
      </c>
      <c r="F1199" t="s">
        <v>49</v>
      </c>
      <c r="G1199" t="s">
        <v>62</v>
      </c>
      <c r="H1199" t="s">
        <v>133</v>
      </c>
      <c r="I1199" t="s">
        <v>52</v>
      </c>
      <c r="J1199" t="s">
        <v>53</v>
      </c>
      <c r="K1199" t="s">
        <v>66</v>
      </c>
      <c r="L1199" t="s">
        <v>55</v>
      </c>
      <c r="M1199" t="s">
        <v>68</v>
      </c>
      <c r="N1199" t="s">
        <v>69</v>
      </c>
      <c r="O1199" t="s">
        <v>120</v>
      </c>
      <c r="P1199">
        <v>58</v>
      </c>
      <c r="Q1199">
        <v>62</v>
      </c>
      <c r="R1199">
        <v>61</v>
      </c>
      <c r="S1199">
        <v>2</v>
      </c>
      <c r="T1199">
        <f t="shared" si="162"/>
        <v>59</v>
      </c>
      <c r="U1199">
        <v>56</v>
      </c>
      <c r="V1199">
        <f t="shared" si="163"/>
        <v>3</v>
      </c>
      <c r="W1199" s="3">
        <f t="shared" si="164"/>
        <v>3.2786885245901641E-2</v>
      </c>
      <c r="X1199">
        <v>39</v>
      </c>
      <c r="Y1199" s="4">
        <v>7</v>
      </c>
      <c r="Z1199" s="4">
        <v>2</v>
      </c>
      <c r="AA1199" s="5">
        <v>34049.25</v>
      </c>
      <c r="AB1199" s="5">
        <f t="shared" si="165"/>
        <v>1906758</v>
      </c>
      <c r="AC1199" s="5">
        <v>22516.38</v>
      </c>
      <c r="AD1199" s="5">
        <f t="shared" si="166"/>
        <v>1373499.18</v>
      </c>
      <c r="AE1199" s="5">
        <v>109074.73</v>
      </c>
      <c r="AF1199" s="5">
        <v>30233.37</v>
      </c>
      <c r="AG1199" s="5">
        <v>11734.41</v>
      </c>
      <c r="AH1199" s="5">
        <v>2900</v>
      </c>
      <c r="AI1199" s="5">
        <v>6400</v>
      </c>
      <c r="AJ1199">
        <v>1</v>
      </c>
      <c r="AK1199" s="5">
        <v>8249.69</v>
      </c>
      <c r="AL1199" s="5">
        <v>1939.47</v>
      </c>
      <c r="AM1199" s="5">
        <v>36966.21</v>
      </c>
      <c r="AN1199">
        <v>4</v>
      </c>
      <c r="AO1199">
        <v>4</v>
      </c>
      <c r="AP1199" t="str">
        <f t="shared" si="167"/>
        <v>Yes</v>
      </c>
      <c r="AQ1199">
        <v>2</v>
      </c>
      <c r="AR1199" s="5">
        <f t="shared" si="168"/>
        <v>1580997.06</v>
      </c>
      <c r="AS1199" s="5">
        <f t="shared" si="169"/>
        <v>325760.94</v>
      </c>
      <c r="AT1199" t="s">
        <v>116</v>
      </c>
      <c r="AU1199" t="s">
        <v>6194</v>
      </c>
      <c r="AV1199" t="s">
        <v>6195</v>
      </c>
      <c r="AW1199" t="s">
        <v>6183</v>
      </c>
      <c r="AX1199" t="s">
        <v>6167</v>
      </c>
      <c r="AY1199">
        <v>61</v>
      </c>
      <c r="AZ1199">
        <v>0</v>
      </c>
      <c r="BA1199">
        <v>23</v>
      </c>
      <c r="BB1199" t="s">
        <v>6180</v>
      </c>
      <c r="BC1199">
        <v>0</v>
      </c>
      <c r="BD1199">
        <v>0</v>
      </c>
      <c r="BE1199" t="s">
        <v>6169</v>
      </c>
      <c r="BF1199" t="s">
        <v>6170</v>
      </c>
      <c r="BG1199">
        <v>1</v>
      </c>
      <c r="BH1199" t="s">
        <v>6186</v>
      </c>
      <c r="BI1199">
        <v>21</v>
      </c>
      <c r="BJ1199" t="s">
        <v>6172</v>
      </c>
      <c r="BK1199">
        <v>0</v>
      </c>
      <c r="BL1199">
        <v>70</v>
      </c>
      <c r="BM1199" s="3">
        <f t="shared" si="170"/>
        <v>0.87142857142857144</v>
      </c>
    </row>
    <row r="1200" spans="1:65">
      <c r="A1200" t="s">
        <v>1329</v>
      </c>
      <c r="B1200" s="2">
        <v>45728</v>
      </c>
      <c r="C1200" t="s">
        <v>47</v>
      </c>
      <c r="D1200" t="s">
        <v>1131</v>
      </c>
      <c r="E1200">
        <v>3</v>
      </c>
      <c r="F1200" t="s">
        <v>49</v>
      </c>
      <c r="G1200" t="s">
        <v>62</v>
      </c>
      <c r="H1200" t="s">
        <v>141</v>
      </c>
      <c r="I1200" t="s">
        <v>52</v>
      </c>
      <c r="J1200" t="s">
        <v>65</v>
      </c>
      <c r="K1200" t="s">
        <v>75</v>
      </c>
      <c r="L1200" t="s">
        <v>92</v>
      </c>
      <c r="M1200" t="s">
        <v>56</v>
      </c>
      <c r="N1200" t="s">
        <v>94</v>
      </c>
      <c r="O1200" t="s">
        <v>70</v>
      </c>
      <c r="P1200">
        <v>51</v>
      </c>
      <c r="Q1200">
        <v>54</v>
      </c>
      <c r="R1200">
        <v>51</v>
      </c>
      <c r="S1200">
        <v>1</v>
      </c>
      <c r="T1200">
        <f t="shared" si="162"/>
        <v>50</v>
      </c>
      <c r="U1200">
        <v>49</v>
      </c>
      <c r="V1200">
        <f t="shared" si="163"/>
        <v>1</v>
      </c>
      <c r="W1200" s="3">
        <f t="shared" si="164"/>
        <v>1.9607843137254902E-2</v>
      </c>
      <c r="X1200">
        <v>27</v>
      </c>
      <c r="Y1200" s="4">
        <v>4.5</v>
      </c>
      <c r="Z1200" s="4">
        <v>1.6</v>
      </c>
      <c r="AA1200" s="5">
        <v>51366.27</v>
      </c>
      <c r="AB1200" s="5">
        <f t="shared" si="165"/>
        <v>2516947.23</v>
      </c>
      <c r="AC1200" s="5">
        <v>35309.17</v>
      </c>
      <c r="AD1200" s="5">
        <f t="shared" si="166"/>
        <v>1800767.67</v>
      </c>
      <c r="AE1200" s="5">
        <v>120040.27</v>
      </c>
      <c r="AF1200" s="5">
        <v>34575.14</v>
      </c>
      <c r="AG1200" s="5">
        <v>9046.52</v>
      </c>
      <c r="AH1200" s="5">
        <v>2320</v>
      </c>
      <c r="AI1200" s="5">
        <v>4600</v>
      </c>
      <c r="AJ1200">
        <v>0</v>
      </c>
      <c r="AK1200" s="5">
        <v>0</v>
      </c>
      <c r="AL1200" s="5">
        <v>958.14</v>
      </c>
      <c r="AM1200" s="5">
        <v>32336.03</v>
      </c>
      <c r="AN1200">
        <v>4</v>
      </c>
      <c r="AO1200">
        <v>4</v>
      </c>
      <c r="AP1200" t="str">
        <f t="shared" si="167"/>
        <v>Yes</v>
      </c>
      <c r="AQ1200">
        <v>0</v>
      </c>
      <c r="AR1200" s="5">
        <f t="shared" si="168"/>
        <v>2004643.77</v>
      </c>
      <c r="AS1200" s="5">
        <f t="shared" si="169"/>
        <v>512303.46</v>
      </c>
      <c r="AT1200" t="s">
        <v>59</v>
      </c>
      <c r="AU1200" t="s">
        <v>6164</v>
      </c>
      <c r="AV1200" t="s">
        <v>6165</v>
      </c>
      <c r="AW1200" t="s">
        <v>6166</v>
      </c>
      <c r="AX1200" t="s">
        <v>6167</v>
      </c>
      <c r="AY1200">
        <v>55</v>
      </c>
      <c r="AZ1200">
        <v>4</v>
      </c>
      <c r="BA1200">
        <v>15</v>
      </c>
      <c r="BB1200" t="s">
        <v>6185</v>
      </c>
      <c r="BC1200">
        <v>0</v>
      </c>
      <c r="BD1200">
        <v>0</v>
      </c>
      <c r="BE1200" t="s">
        <v>6169</v>
      </c>
      <c r="BF1200" t="s">
        <v>6170</v>
      </c>
      <c r="BG1200">
        <v>1</v>
      </c>
      <c r="BH1200" t="s">
        <v>6186</v>
      </c>
      <c r="BI1200">
        <v>57</v>
      </c>
      <c r="BJ1200" t="s">
        <v>6187</v>
      </c>
      <c r="BK1200">
        <v>0</v>
      </c>
      <c r="BL1200">
        <v>65</v>
      </c>
      <c r="BM1200" s="3">
        <f t="shared" si="170"/>
        <v>0.7846153846153846</v>
      </c>
    </row>
    <row r="1201" spans="1:65">
      <c r="A1201" t="s">
        <v>1330</v>
      </c>
      <c r="B1201" s="2">
        <v>45728</v>
      </c>
      <c r="C1201" t="s">
        <v>47</v>
      </c>
      <c r="D1201" t="s">
        <v>1131</v>
      </c>
      <c r="E1201">
        <v>3</v>
      </c>
      <c r="F1201" t="s">
        <v>72</v>
      </c>
      <c r="G1201" t="s">
        <v>50</v>
      </c>
      <c r="H1201" t="s">
        <v>119</v>
      </c>
      <c r="I1201" t="s">
        <v>64</v>
      </c>
      <c r="J1201" t="s">
        <v>53</v>
      </c>
      <c r="K1201" t="s">
        <v>75</v>
      </c>
      <c r="L1201" t="s">
        <v>87</v>
      </c>
      <c r="M1201" t="s">
        <v>68</v>
      </c>
      <c r="N1201" t="s">
        <v>109</v>
      </c>
      <c r="O1201" t="s">
        <v>120</v>
      </c>
      <c r="P1201">
        <v>66</v>
      </c>
      <c r="Q1201">
        <v>68</v>
      </c>
      <c r="R1201">
        <v>71</v>
      </c>
      <c r="S1201">
        <v>1</v>
      </c>
      <c r="T1201">
        <f t="shared" si="162"/>
        <v>70</v>
      </c>
      <c r="U1201">
        <v>63</v>
      </c>
      <c r="V1201">
        <f t="shared" si="163"/>
        <v>7</v>
      </c>
      <c r="W1201" s="3">
        <f t="shared" si="164"/>
        <v>1.4084507042253521E-2</v>
      </c>
      <c r="X1201">
        <v>22</v>
      </c>
      <c r="Y1201" s="4">
        <v>6.6</v>
      </c>
      <c r="Z1201" s="4">
        <v>1.6</v>
      </c>
      <c r="AA1201" s="5">
        <v>35572.61</v>
      </c>
      <c r="AB1201" s="5">
        <f t="shared" si="165"/>
        <v>2241074.4300000002</v>
      </c>
      <c r="AC1201" s="5">
        <v>23060.17</v>
      </c>
      <c r="AD1201" s="5">
        <f t="shared" si="166"/>
        <v>1637272.07</v>
      </c>
      <c r="AE1201" s="5">
        <v>118074.41</v>
      </c>
      <c r="AF1201" s="5">
        <v>31788.63</v>
      </c>
      <c r="AG1201" s="5">
        <v>8770.56</v>
      </c>
      <c r="AH1201" s="5">
        <v>2320</v>
      </c>
      <c r="AI1201" s="5">
        <v>3200</v>
      </c>
      <c r="AJ1201">
        <v>1</v>
      </c>
      <c r="AK1201" s="5">
        <v>8896.4</v>
      </c>
      <c r="AL1201" s="5">
        <v>4566.1400000000003</v>
      </c>
      <c r="AM1201" s="5">
        <v>89555.07</v>
      </c>
      <c r="AN1201">
        <v>8</v>
      </c>
      <c r="AO1201">
        <v>9</v>
      </c>
      <c r="AP1201" t="str">
        <f t="shared" si="167"/>
        <v>No</v>
      </c>
      <c r="AQ1201">
        <v>3</v>
      </c>
      <c r="AR1201" s="5">
        <f t="shared" si="168"/>
        <v>1904443.28</v>
      </c>
      <c r="AS1201" s="5">
        <f t="shared" si="169"/>
        <v>336631.15</v>
      </c>
      <c r="AT1201" t="s">
        <v>59</v>
      </c>
      <c r="AU1201" t="s">
        <v>6189</v>
      </c>
      <c r="AV1201" t="s">
        <v>6190</v>
      </c>
      <c r="AW1201" t="s">
        <v>6183</v>
      </c>
      <c r="AX1201" t="s">
        <v>6184</v>
      </c>
      <c r="AY1201">
        <v>67</v>
      </c>
      <c r="AZ1201">
        <v>0</v>
      </c>
      <c r="BA1201">
        <v>40</v>
      </c>
      <c r="BB1201" t="s">
        <v>6180</v>
      </c>
      <c r="BC1201">
        <v>1</v>
      </c>
      <c r="BD1201">
        <v>0</v>
      </c>
      <c r="BE1201" t="s">
        <v>6178</v>
      </c>
      <c r="BF1201" t="s">
        <v>6170</v>
      </c>
      <c r="BG1201">
        <v>0</v>
      </c>
      <c r="BH1201" t="s">
        <v>6171</v>
      </c>
      <c r="BI1201">
        <v>42</v>
      </c>
      <c r="BJ1201" t="s">
        <v>6172</v>
      </c>
      <c r="BK1201">
        <v>0</v>
      </c>
      <c r="BL1201">
        <v>79</v>
      </c>
      <c r="BM1201" s="3">
        <f t="shared" si="170"/>
        <v>0.89873417721518989</v>
      </c>
    </row>
    <row r="1202" spans="1:65">
      <c r="A1202" t="s">
        <v>1331</v>
      </c>
      <c r="B1202" s="2">
        <v>45728</v>
      </c>
      <c r="C1202" t="s">
        <v>47</v>
      </c>
      <c r="D1202" t="s">
        <v>1131</v>
      </c>
      <c r="E1202">
        <v>3</v>
      </c>
      <c r="F1202" t="s">
        <v>72</v>
      </c>
      <c r="G1202" t="s">
        <v>62</v>
      </c>
      <c r="H1202" t="s">
        <v>150</v>
      </c>
      <c r="I1202" t="s">
        <v>64</v>
      </c>
      <c r="J1202" t="s">
        <v>65</v>
      </c>
      <c r="K1202" t="s">
        <v>75</v>
      </c>
      <c r="L1202" t="s">
        <v>55</v>
      </c>
      <c r="M1202" t="s">
        <v>56</v>
      </c>
      <c r="N1202" t="s">
        <v>69</v>
      </c>
      <c r="O1202" t="s">
        <v>82</v>
      </c>
      <c r="P1202">
        <v>47</v>
      </c>
      <c r="Q1202">
        <v>48</v>
      </c>
      <c r="R1202">
        <v>49</v>
      </c>
      <c r="S1202">
        <v>1</v>
      </c>
      <c r="T1202">
        <f t="shared" si="162"/>
        <v>48</v>
      </c>
      <c r="U1202">
        <v>45</v>
      </c>
      <c r="V1202">
        <f t="shared" si="163"/>
        <v>3</v>
      </c>
      <c r="W1202" s="3">
        <f t="shared" si="164"/>
        <v>2.0408163265306121E-2</v>
      </c>
      <c r="X1202">
        <v>19</v>
      </c>
      <c r="Y1202" s="4">
        <v>0</v>
      </c>
      <c r="Z1202" s="4">
        <v>1</v>
      </c>
      <c r="AA1202" s="5">
        <v>52220.92</v>
      </c>
      <c r="AB1202" s="5">
        <f t="shared" si="165"/>
        <v>2349941.4</v>
      </c>
      <c r="AC1202" s="5">
        <v>34960.550000000003</v>
      </c>
      <c r="AD1202" s="5">
        <f t="shared" si="166"/>
        <v>1713066.95</v>
      </c>
      <c r="AE1202" s="5">
        <v>104497.77</v>
      </c>
      <c r="AF1202" s="5">
        <v>29605.05</v>
      </c>
      <c r="AG1202" s="5">
        <v>8962.91</v>
      </c>
      <c r="AH1202" s="5">
        <v>1450</v>
      </c>
      <c r="AI1202" s="5">
        <v>4600</v>
      </c>
      <c r="AJ1202">
        <v>0</v>
      </c>
      <c r="AK1202" s="5">
        <v>0</v>
      </c>
      <c r="AL1202" s="5">
        <v>2851.34</v>
      </c>
      <c r="AM1202" s="5">
        <v>31203.119999999999</v>
      </c>
      <c r="AN1202">
        <v>4</v>
      </c>
      <c r="AO1202">
        <v>4</v>
      </c>
      <c r="AP1202" t="str">
        <f t="shared" si="167"/>
        <v>Yes</v>
      </c>
      <c r="AQ1202">
        <v>1</v>
      </c>
      <c r="AR1202" s="5">
        <f t="shared" si="168"/>
        <v>1896237.14</v>
      </c>
      <c r="AS1202" s="5">
        <f t="shared" si="169"/>
        <v>453704.26</v>
      </c>
      <c r="AT1202" t="s">
        <v>59</v>
      </c>
      <c r="AU1202" t="s">
        <v>6164</v>
      </c>
      <c r="AV1202" t="s">
        <v>6165</v>
      </c>
      <c r="AW1202" t="s">
        <v>6166</v>
      </c>
      <c r="AX1202" t="s">
        <v>6184</v>
      </c>
      <c r="AY1202">
        <v>49</v>
      </c>
      <c r="AZ1202">
        <v>0</v>
      </c>
      <c r="BA1202">
        <v>25</v>
      </c>
      <c r="BB1202" t="s">
        <v>6180</v>
      </c>
      <c r="BC1202">
        <v>0</v>
      </c>
      <c r="BD1202">
        <v>0</v>
      </c>
      <c r="BE1202" t="s">
        <v>6169</v>
      </c>
      <c r="BF1202" t="s">
        <v>6170</v>
      </c>
      <c r="BG1202">
        <v>0</v>
      </c>
      <c r="BH1202" t="s">
        <v>6171</v>
      </c>
      <c r="BI1202">
        <v>8</v>
      </c>
      <c r="BJ1202" t="s">
        <v>6172</v>
      </c>
      <c r="BK1202">
        <v>0</v>
      </c>
      <c r="BL1202">
        <v>59</v>
      </c>
      <c r="BM1202" s="3">
        <f t="shared" si="170"/>
        <v>0.83050847457627119</v>
      </c>
    </row>
    <row r="1203" spans="1:65">
      <c r="A1203" t="s">
        <v>1332</v>
      </c>
      <c r="B1203" s="2">
        <v>45728</v>
      </c>
      <c r="C1203" t="s">
        <v>47</v>
      </c>
      <c r="D1203" t="s">
        <v>1131</v>
      </c>
      <c r="E1203">
        <v>3</v>
      </c>
      <c r="F1203" t="s">
        <v>49</v>
      </c>
      <c r="G1203" t="s">
        <v>79</v>
      </c>
      <c r="H1203" t="s">
        <v>111</v>
      </c>
      <c r="I1203" t="s">
        <v>74</v>
      </c>
      <c r="J1203" t="s">
        <v>81</v>
      </c>
      <c r="K1203" t="s">
        <v>66</v>
      </c>
      <c r="L1203" t="s">
        <v>87</v>
      </c>
      <c r="M1203" t="s">
        <v>56</v>
      </c>
      <c r="N1203" t="s">
        <v>57</v>
      </c>
      <c r="O1203" t="s">
        <v>70</v>
      </c>
      <c r="P1203">
        <v>42</v>
      </c>
      <c r="Q1203">
        <v>43</v>
      </c>
      <c r="R1203">
        <v>42</v>
      </c>
      <c r="S1203">
        <v>1</v>
      </c>
      <c r="T1203">
        <f t="shared" si="162"/>
        <v>41</v>
      </c>
      <c r="U1203">
        <v>41</v>
      </c>
      <c r="V1203">
        <f t="shared" si="163"/>
        <v>0</v>
      </c>
      <c r="W1203" s="3">
        <f t="shared" si="164"/>
        <v>2.3809523809523808E-2</v>
      </c>
      <c r="X1203">
        <v>31</v>
      </c>
      <c r="Y1203" s="4">
        <v>4.3</v>
      </c>
      <c r="Z1203" s="4">
        <v>1.4</v>
      </c>
      <c r="AA1203" s="5">
        <v>72783.5</v>
      </c>
      <c r="AB1203" s="5">
        <f t="shared" si="165"/>
        <v>2984123.5</v>
      </c>
      <c r="AC1203" s="5">
        <v>54655.58</v>
      </c>
      <c r="AD1203" s="5">
        <f t="shared" si="166"/>
        <v>2295534.36</v>
      </c>
      <c r="AE1203" s="5">
        <v>129623.33</v>
      </c>
      <c r="AF1203" s="5">
        <v>38736.300000000003</v>
      </c>
      <c r="AG1203" s="5">
        <v>9979.9500000000007</v>
      </c>
      <c r="AH1203" s="5">
        <v>2030</v>
      </c>
      <c r="AI1203" s="5">
        <v>6800</v>
      </c>
      <c r="AJ1203">
        <v>0</v>
      </c>
      <c r="AK1203" s="5">
        <v>0</v>
      </c>
      <c r="AL1203" s="5">
        <v>0</v>
      </c>
      <c r="AM1203" s="5">
        <v>27047.51</v>
      </c>
      <c r="AN1203">
        <v>4</v>
      </c>
      <c r="AO1203">
        <v>3</v>
      </c>
      <c r="AP1203" t="str">
        <f t="shared" si="167"/>
        <v>Yes</v>
      </c>
      <c r="AQ1203">
        <v>1</v>
      </c>
      <c r="AR1203" s="5">
        <f t="shared" si="168"/>
        <v>2509751.4500000002</v>
      </c>
      <c r="AS1203" s="5">
        <f t="shared" si="169"/>
        <v>474372.05</v>
      </c>
      <c r="AT1203" t="s">
        <v>59</v>
      </c>
      <c r="AU1203" t="s">
        <v>6164</v>
      </c>
      <c r="AV1203" t="s">
        <v>6165</v>
      </c>
      <c r="AW1203" t="s">
        <v>6166</v>
      </c>
      <c r="AX1203" t="s">
        <v>6167</v>
      </c>
      <c r="AY1203">
        <v>47</v>
      </c>
      <c r="AZ1203">
        <v>3</v>
      </c>
      <c r="BA1203">
        <v>0</v>
      </c>
      <c r="BB1203" t="s">
        <v>6168</v>
      </c>
      <c r="BC1203">
        <v>0</v>
      </c>
      <c r="BD1203">
        <v>0</v>
      </c>
      <c r="BE1203" t="s">
        <v>6169</v>
      </c>
      <c r="BF1203" t="s">
        <v>6170</v>
      </c>
      <c r="BG1203">
        <v>1</v>
      </c>
      <c r="BH1203" t="s">
        <v>6186</v>
      </c>
      <c r="BI1203">
        <v>43</v>
      </c>
      <c r="BJ1203" t="s">
        <v>6172</v>
      </c>
      <c r="BK1203">
        <v>0</v>
      </c>
      <c r="BL1203">
        <v>47</v>
      </c>
      <c r="BM1203" s="3">
        <f t="shared" si="170"/>
        <v>0.8936170212765957</v>
      </c>
    </row>
    <row r="1204" spans="1:65">
      <c r="A1204" t="s">
        <v>1333</v>
      </c>
      <c r="B1204" s="2">
        <v>45728</v>
      </c>
      <c r="C1204" t="s">
        <v>47</v>
      </c>
      <c r="D1204" t="s">
        <v>1131</v>
      </c>
      <c r="E1204">
        <v>3</v>
      </c>
      <c r="F1204" t="s">
        <v>78</v>
      </c>
      <c r="G1204" t="s">
        <v>50</v>
      </c>
      <c r="H1204" t="s">
        <v>185</v>
      </c>
      <c r="I1204" t="s">
        <v>52</v>
      </c>
      <c r="J1204" t="s">
        <v>53</v>
      </c>
      <c r="K1204" t="s">
        <v>75</v>
      </c>
      <c r="L1204" t="s">
        <v>55</v>
      </c>
      <c r="M1204" t="s">
        <v>56</v>
      </c>
      <c r="N1204" t="s">
        <v>94</v>
      </c>
      <c r="O1204" t="s">
        <v>58</v>
      </c>
      <c r="P1204">
        <v>59</v>
      </c>
      <c r="Q1204">
        <v>60</v>
      </c>
      <c r="R1204">
        <v>57</v>
      </c>
      <c r="S1204">
        <v>2</v>
      </c>
      <c r="T1204">
        <f t="shared" si="162"/>
        <v>55</v>
      </c>
      <c r="U1204">
        <v>55</v>
      </c>
      <c r="V1204">
        <f t="shared" si="163"/>
        <v>0</v>
      </c>
      <c r="W1204" s="3">
        <f t="shared" si="164"/>
        <v>3.5087719298245612E-2</v>
      </c>
      <c r="X1204">
        <v>45</v>
      </c>
      <c r="Y1204" s="4">
        <v>1.1000000000000001</v>
      </c>
      <c r="Z1204" s="4">
        <v>1.4</v>
      </c>
      <c r="AA1204" s="5">
        <v>36380.839999999997</v>
      </c>
      <c r="AB1204" s="5">
        <f t="shared" si="165"/>
        <v>2000946.2</v>
      </c>
      <c r="AC1204" s="5">
        <v>23407.67</v>
      </c>
      <c r="AD1204" s="5">
        <f t="shared" si="166"/>
        <v>1334237.19</v>
      </c>
      <c r="AE1204" s="5">
        <v>102760.8</v>
      </c>
      <c r="AF1204" s="5">
        <v>28263.33</v>
      </c>
      <c r="AG1204" s="5">
        <v>10737.65</v>
      </c>
      <c r="AH1204" s="5">
        <v>2030</v>
      </c>
      <c r="AI1204" s="5">
        <v>6400</v>
      </c>
      <c r="AJ1204">
        <v>0</v>
      </c>
      <c r="AK1204" s="5">
        <v>0</v>
      </c>
      <c r="AL1204" s="5">
        <v>0</v>
      </c>
      <c r="AM1204" s="5">
        <v>38069.08</v>
      </c>
      <c r="AN1204">
        <v>4</v>
      </c>
      <c r="AO1204">
        <v>5</v>
      </c>
      <c r="AP1204" t="str">
        <f t="shared" si="167"/>
        <v>No</v>
      </c>
      <c r="AQ1204">
        <v>3</v>
      </c>
      <c r="AR1204" s="5">
        <f t="shared" si="168"/>
        <v>1522498.05</v>
      </c>
      <c r="AS1204" s="5">
        <f t="shared" si="169"/>
        <v>478448.15</v>
      </c>
      <c r="AT1204" t="s">
        <v>59</v>
      </c>
      <c r="AU1204" t="s">
        <v>6164</v>
      </c>
      <c r="AV1204" t="s">
        <v>6165</v>
      </c>
      <c r="AW1204" t="s">
        <v>6166</v>
      </c>
      <c r="AX1204" t="s">
        <v>6167</v>
      </c>
      <c r="AY1204">
        <v>61</v>
      </c>
      <c r="AZ1204">
        <v>0</v>
      </c>
      <c r="BA1204">
        <v>0</v>
      </c>
      <c r="BB1204" t="s">
        <v>6168</v>
      </c>
      <c r="BC1204">
        <v>1</v>
      </c>
      <c r="BD1204">
        <v>0</v>
      </c>
      <c r="BE1204" t="s">
        <v>6178</v>
      </c>
      <c r="BF1204" t="s">
        <v>6170</v>
      </c>
      <c r="BG1204">
        <v>2</v>
      </c>
      <c r="BH1204" t="s">
        <v>6197</v>
      </c>
      <c r="BI1204">
        <v>57</v>
      </c>
      <c r="BJ1204" t="s">
        <v>6187</v>
      </c>
      <c r="BK1204">
        <v>0</v>
      </c>
      <c r="BL1204">
        <v>70</v>
      </c>
      <c r="BM1204" s="3">
        <f t="shared" si="170"/>
        <v>0.81428571428571428</v>
      </c>
    </row>
    <row r="1205" spans="1:65">
      <c r="A1205" t="s">
        <v>1334</v>
      </c>
      <c r="B1205" s="2">
        <v>45728</v>
      </c>
      <c r="C1205" t="s">
        <v>47</v>
      </c>
      <c r="D1205" t="s">
        <v>1131</v>
      </c>
      <c r="E1205">
        <v>3</v>
      </c>
      <c r="F1205" t="s">
        <v>78</v>
      </c>
      <c r="G1205" t="s">
        <v>62</v>
      </c>
      <c r="H1205" t="s">
        <v>153</v>
      </c>
      <c r="I1205" t="s">
        <v>74</v>
      </c>
      <c r="J1205" t="s">
        <v>53</v>
      </c>
      <c r="K1205" t="s">
        <v>75</v>
      </c>
      <c r="L1205" t="s">
        <v>55</v>
      </c>
      <c r="M1205" t="s">
        <v>56</v>
      </c>
      <c r="N1205" t="s">
        <v>76</v>
      </c>
      <c r="O1205" t="s">
        <v>58</v>
      </c>
      <c r="P1205">
        <v>68</v>
      </c>
      <c r="Q1205">
        <v>71</v>
      </c>
      <c r="R1205">
        <v>67</v>
      </c>
      <c r="S1205">
        <v>2</v>
      </c>
      <c r="T1205">
        <f t="shared" si="162"/>
        <v>65</v>
      </c>
      <c r="U1205">
        <v>65</v>
      </c>
      <c r="V1205">
        <f t="shared" si="163"/>
        <v>0</v>
      </c>
      <c r="W1205" s="3">
        <f t="shared" si="164"/>
        <v>2.9850746268656716E-2</v>
      </c>
      <c r="X1205">
        <v>3</v>
      </c>
      <c r="Y1205" s="4">
        <v>6</v>
      </c>
      <c r="Z1205" s="4">
        <v>1.2</v>
      </c>
      <c r="AA1205" s="5">
        <v>36029.089999999997</v>
      </c>
      <c r="AB1205" s="5">
        <f t="shared" si="165"/>
        <v>2341890.85</v>
      </c>
      <c r="AC1205" s="5">
        <v>23594.22</v>
      </c>
      <c r="AD1205" s="5">
        <f t="shared" si="166"/>
        <v>1580812.74</v>
      </c>
      <c r="AE1205" s="5">
        <v>114707.79</v>
      </c>
      <c r="AF1205" s="5">
        <v>30055.17</v>
      </c>
      <c r="AG1205" s="5">
        <v>6845.53</v>
      </c>
      <c r="AH1205" s="5">
        <v>1740</v>
      </c>
      <c r="AI1205" s="5">
        <v>6400</v>
      </c>
      <c r="AJ1205">
        <v>0</v>
      </c>
      <c r="AK1205" s="5">
        <v>0</v>
      </c>
      <c r="AL1205" s="5">
        <v>0</v>
      </c>
      <c r="AM1205" s="5">
        <v>43219.15</v>
      </c>
      <c r="AN1205">
        <v>4</v>
      </c>
      <c r="AO1205">
        <v>4</v>
      </c>
      <c r="AP1205" t="str">
        <f t="shared" si="167"/>
        <v>Yes</v>
      </c>
      <c r="AQ1205">
        <v>1</v>
      </c>
      <c r="AR1205" s="5">
        <f t="shared" si="168"/>
        <v>1783780.38</v>
      </c>
      <c r="AS1205" s="5">
        <f t="shared" si="169"/>
        <v>558110.47</v>
      </c>
      <c r="AT1205" t="s">
        <v>59</v>
      </c>
      <c r="AU1205" t="s">
        <v>6164</v>
      </c>
      <c r="AV1205" t="s">
        <v>6165</v>
      </c>
      <c r="AW1205" t="s">
        <v>6166</v>
      </c>
      <c r="AX1205" t="s">
        <v>6167</v>
      </c>
      <c r="AY1205">
        <v>71</v>
      </c>
      <c r="AZ1205">
        <v>3</v>
      </c>
      <c r="BA1205">
        <v>0</v>
      </c>
      <c r="BB1205" t="s">
        <v>6168</v>
      </c>
      <c r="BC1205">
        <v>0</v>
      </c>
      <c r="BD1205">
        <v>0</v>
      </c>
      <c r="BE1205" t="s">
        <v>6169</v>
      </c>
      <c r="BF1205" t="s">
        <v>6170</v>
      </c>
      <c r="BG1205">
        <v>0</v>
      </c>
      <c r="BH1205" t="s">
        <v>6171</v>
      </c>
      <c r="BI1205">
        <v>26</v>
      </c>
      <c r="BJ1205" t="s">
        <v>6172</v>
      </c>
      <c r="BK1205">
        <v>0</v>
      </c>
      <c r="BL1205">
        <v>74</v>
      </c>
      <c r="BM1205" s="3">
        <f t="shared" si="170"/>
        <v>0.90540540540540537</v>
      </c>
    </row>
    <row r="1206" spans="1:65">
      <c r="A1206" t="s">
        <v>1335</v>
      </c>
      <c r="B1206" s="2">
        <v>45728</v>
      </c>
      <c r="C1206" t="s">
        <v>47</v>
      </c>
      <c r="D1206" t="s">
        <v>1131</v>
      </c>
      <c r="E1206">
        <v>3</v>
      </c>
      <c r="F1206" t="s">
        <v>49</v>
      </c>
      <c r="G1206" t="s">
        <v>50</v>
      </c>
      <c r="H1206" t="s">
        <v>245</v>
      </c>
      <c r="I1206" t="s">
        <v>74</v>
      </c>
      <c r="J1206" t="s">
        <v>53</v>
      </c>
      <c r="K1206" t="s">
        <v>54</v>
      </c>
      <c r="L1206" t="s">
        <v>87</v>
      </c>
      <c r="M1206" t="s">
        <v>56</v>
      </c>
      <c r="N1206" t="s">
        <v>109</v>
      </c>
      <c r="O1206" t="s">
        <v>120</v>
      </c>
      <c r="P1206">
        <v>57</v>
      </c>
      <c r="Q1206">
        <v>59</v>
      </c>
      <c r="R1206">
        <v>59</v>
      </c>
      <c r="S1206">
        <v>1</v>
      </c>
      <c r="T1206">
        <f t="shared" si="162"/>
        <v>58</v>
      </c>
      <c r="U1206">
        <v>57</v>
      </c>
      <c r="V1206">
        <f t="shared" si="163"/>
        <v>1</v>
      </c>
      <c r="W1206" s="3">
        <f t="shared" si="164"/>
        <v>1.6949152542372881E-2</v>
      </c>
      <c r="X1206">
        <v>16</v>
      </c>
      <c r="Y1206" s="4">
        <v>6</v>
      </c>
      <c r="Z1206" s="4">
        <v>1.4</v>
      </c>
      <c r="AA1206" s="5">
        <v>39000.239999999998</v>
      </c>
      <c r="AB1206" s="5">
        <f t="shared" si="165"/>
        <v>2223013.6800000002</v>
      </c>
      <c r="AC1206" s="5">
        <v>24187.62</v>
      </c>
      <c r="AD1206" s="5">
        <f t="shared" si="166"/>
        <v>1427069.58</v>
      </c>
      <c r="AE1206" s="5">
        <v>99100.5</v>
      </c>
      <c r="AF1206" s="5">
        <v>26736.7</v>
      </c>
      <c r="AG1206" s="5">
        <v>8170.62</v>
      </c>
      <c r="AH1206" s="5">
        <v>2030</v>
      </c>
      <c r="AI1206" s="5">
        <v>3200</v>
      </c>
      <c r="AJ1206">
        <v>0</v>
      </c>
      <c r="AK1206" s="5">
        <v>0</v>
      </c>
      <c r="AL1206" s="5">
        <v>692.71</v>
      </c>
      <c r="AM1206" s="5">
        <v>86301.86</v>
      </c>
      <c r="AN1206">
        <v>8</v>
      </c>
      <c r="AO1206">
        <v>10</v>
      </c>
      <c r="AP1206" t="str">
        <f t="shared" si="167"/>
        <v>No</v>
      </c>
      <c r="AQ1206">
        <v>2</v>
      </c>
      <c r="AR1206" s="5">
        <f t="shared" si="168"/>
        <v>1653301.97</v>
      </c>
      <c r="AS1206" s="5">
        <f t="shared" si="169"/>
        <v>569711.71</v>
      </c>
      <c r="AT1206" t="s">
        <v>59</v>
      </c>
      <c r="AU1206" t="s">
        <v>6164</v>
      </c>
      <c r="AV1206" t="s">
        <v>6165</v>
      </c>
      <c r="AW1206" t="s">
        <v>6166</v>
      </c>
      <c r="AX1206" t="s">
        <v>6184</v>
      </c>
      <c r="AY1206">
        <v>58</v>
      </c>
      <c r="AZ1206">
        <v>0</v>
      </c>
      <c r="BA1206">
        <v>15</v>
      </c>
      <c r="BB1206" t="s">
        <v>6180</v>
      </c>
      <c r="BC1206">
        <v>0</v>
      </c>
      <c r="BD1206">
        <v>2</v>
      </c>
      <c r="BE1206" t="s">
        <v>6196</v>
      </c>
      <c r="BF1206" t="s">
        <v>6170</v>
      </c>
      <c r="BG1206">
        <v>0</v>
      </c>
      <c r="BH1206" t="s">
        <v>6171</v>
      </c>
      <c r="BI1206">
        <v>17</v>
      </c>
      <c r="BJ1206" t="s">
        <v>6172</v>
      </c>
      <c r="BK1206">
        <v>0</v>
      </c>
      <c r="BL1206">
        <v>77</v>
      </c>
      <c r="BM1206" s="3">
        <f t="shared" si="170"/>
        <v>0.76623376623376627</v>
      </c>
    </row>
    <row r="1207" spans="1:65">
      <c r="A1207" t="s">
        <v>1336</v>
      </c>
      <c r="B1207" s="2">
        <v>45728</v>
      </c>
      <c r="C1207" t="s">
        <v>47</v>
      </c>
      <c r="D1207" t="s">
        <v>1131</v>
      </c>
      <c r="E1207">
        <v>3</v>
      </c>
      <c r="F1207" t="s">
        <v>49</v>
      </c>
      <c r="G1207" t="s">
        <v>79</v>
      </c>
      <c r="H1207" t="s">
        <v>111</v>
      </c>
      <c r="I1207" t="s">
        <v>52</v>
      </c>
      <c r="J1207" t="s">
        <v>81</v>
      </c>
      <c r="K1207" t="s">
        <v>75</v>
      </c>
      <c r="L1207" t="s">
        <v>92</v>
      </c>
      <c r="M1207" t="s">
        <v>56</v>
      </c>
      <c r="N1207" t="s">
        <v>109</v>
      </c>
      <c r="O1207" t="s">
        <v>70</v>
      </c>
      <c r="P1207">
        <v>28</v>
      </c>
      <c r="Q1207">
        <v>29</v>
      </c>
      <c r="R1207">
        <v>29</v>
      </c>
      <c r="S1207">
        <v>1</v>
      </c>
      <c r="T1207">
        <f t="shared" si="162"/>
        <v>28</v>
      </c>
      <c r="U1207">
        <v>27</v>
      </c>
      <c r="V1207">
        <f t="shared" si="163"/>
        <v>1</v>
      </c>
      <c r="W1207" s="3">
        <f t="shared" si="164"/>
        <v>3.4482758620689655E-2</v>
      </c>
      <c r="X1207">
        <v>17</v>
      </c>
      <c r="Y1207" s="4">
        <v>4.5</v>
      </c>
      <c r="Z1207" s="4">
        <v>0.9</v>
      </c>
      <c r="AA1207" s="5">
        <v>77769.69</v>
      </c>
      <c r="AB1207" s="5">
        <f t="shared" si="165"/>
        <v>2099781.63</v>
      </c>
      <c r="AC1207" s="5">
        <v>53479.55</v>
      </c>
      <c r="AD1207" s="5">
        <f t="shared" si="166"/>
        <v>1550906.95</v>
      </c>
      <c r="AE1207" s="5">
        <v>93483.5</v>
      </c>
      <c r="AF1207" s="5">
        <v>26042.58</v>
      </c>
      <c r="AG1207" s="5">
        <v>8283.2800000000007</v>
      </c>
      <c r="AH1207" s="5">
        <v>1305</v>
      </c>
      <c r="AI1207" s="5">
        <v>6800</v>
      </c>
      <c r="AJ1207">
        <v>0</v>
      </c>
      <c r="AK1207" s="5">
        <v>0</v>
      </c>
      <c r="AL1207" s="5">
        <v>1545.31</v>
      </c>
      <c r="AM1207" s="5">
        <v>38780.17</v>
      </c>
      <c r="AN1207">
        <v>8</v>
      </c>
      <c r="AO1207">
        <v>9</v>
      </c>
      <c r="AP1207" t="str">
        <f t="shared" si="167"/>
        <v>No</v>
      </c>
      <c r="AQ1207">
        <v>2</v>
      </c>
      <c r="AR1207" s="5">
        <f t="shared" si="168"/>
        <v>1727146.79</v>
      </c>
      <c r="AS1207" s="5">
        <f t="shared" si="169"/>
        <v>372634.84</v>
      </c>
      <c r="AT1207" t="s">
        <v>59</v>
      </c>
      <c r="AU1207" t="s">
        <v>6164</v>
      </c>
      <c r="AV1207" t="s">
        <v>6165</v>
      </c>
      <c r="AW1207" t="s">
        <v>6166</v>
      </c>
      <c r="AX1207" t="s">
        <v>6184</v>
      </c>
      <c r="AY1207">
        <v>31</v>
      </c>
      <c r="AZ1207">
        <v>0</v>
      </c>
      <c r="BA1207">
        <v>11</v>
      </c>
      <c r="BB1207" t="s">
        <v>6191</v>
      </c>
      <c r="BC1207">
        <v>0</v>
      </c>
      <c r="BD1207">
        <v>1</v>
      </c>
      <c r="BE1207" t="s">
        <v>6188</v>
      </c>
      <c r="BF1207" t="s">
        <v>6170</v>
      </c>
      <c r="BG1207">
        <v>0</v>
      </c>
      <c r="BH1207" t="s">
        <v>6171</v>
      </c>
      <c r="BI1207">
        <v>22</v>
      </c>
      <c r="BJ1207" t="s">
        <v>6172</v>
      </c>
      <c r="BK1207">
        <v>0</v>
      </c>
      <c r="BL1207">
        <v>51</v>
      </c>
      <c r="BM1207" s="3">
        <f t="shared" si="170"/>
        <v>0.56862745098039214</v>
      </c>
    </row>
    <row r="1208" spans="1:65">
      <c r="A1208" t="s">
        <v>1337</v>
      </c>
      <c r="B1208" s="2">
        <v>45728</v>
      </c>
      <c r="C1208" t="s">
        <v>47</v>
      </c>
      <c r="D1208" t="s">
        <v>1131</v>
      </c>
      <c r="E1208">
        <v>3</v>
      </c>
      <c r="F1208" t="s">
        <v>61</v>
      </c>
      <c r="G1208" t="s">
        <v>79</v>
      </c>
      <c r="H1208" t="s">
        <v>123</v>
      </c>
      <c r="I1208" t="s">
        <v>64</v>
      </c>
      <c r="J1208" t="s">
        <v>81</v>
      </c>
      <c r="K1208" t="s">
        <v>54</v>
      </c>
      <c r="L1208" t="s">
        <v>87</v>
      </c>
      <c r="M1208" t="s">
        <v>56</v>
      </c>
      <c r="N1208" t="s">
        <v>69</v>
      </c>
      <c r="O1208" t="s">
        <v>120</v>
      </c>
      <c r="P1208">
        <v>40</v>
      </c>
      <c r="Q1208">
        <v>42</v>
      </c>
      <c r="R1208">
        <v>42</v>
      </c>
      <c r="S1208">
        <v>1</v>
      </c>
      <c r="T1208">
        <f t="shared" si="162"/>
        <v>41</v>
      </c>
      <c r="U1208">
        <v>38</v>
      </c>
      <c r="V1208">
        <f t="shared" si="163"/>
        <v>3</v>
      </c>
      <c r="W1208" s="3">
        <f t="shared" si="164"/>
        <v>2.3809523809523808E-2</v>
      </c>
      <c r="X1208">
        <v>32</v>
      </c>
      <c r="Y1208" s="4">
        <v>1.7</v>
      </c>
      <c r="Z1208" s="4">
        <v>1.9</v>
      </c>
      <c r="AA1208" s="5">
        <v>84889.5</v>
      </c>
      <c r="AB1208" s="5">
        <f t="shared" si="165"/>
        <v>3225801</v>
      </c>
      <c r="AC1208" s="5">
        <v>54105.25</v>
      </c>
      <c r="AD1208" s="5">
        <f t="shared" si="166"/>
        <v>2272420.5</v>
      </c>
      <c r="AE1208" s="5">
        <v>125785.31</v>
      </c>
      <c r="AF1208" s="5">
        <v>35099.42</v>
      </c>
      <c r="AG1208" s="5">
        <v>10401.23</v>
      </c>
      <c r="AH1208" s="5">
        <v>2755</v>
      </c>
      <c r="AI1208" s="5">
        <v>6800</v>
      </c>
      <c r="AJ1208">
        <v>0</v>
      </c>
      <c r="AK1208" s="5">
        <v>0</v>
      </c>
      <c r="AL1208" s="5">
        <v>4671</v>
      </c>
      <c r="AM1208" s="5">
        <v>23906.880000000001</v>
      </c>
      <c r="AN1208">
        <v>4</v>
      </c>
      <c r="AO1208">
        <v>3</v>
      </c>
      <c r="AP1208" t="str">
        <f t="shared" si="167"/>
        <v>Yes</v>
      </c>
      <c r="AQ1208">
        <v>1</v>
      </c>
      <c r="AR1208" s="5">
        <f t="shared" si="168"/>
        <v>2481839.34</v>
      </c>
      <c r="AS1208" s="5">
        <f t="shared" si="169"/>
        <v>743961.66</v>
      </c>
      <c r="AT1208" t="s">
        <v>59</v>
      </c>
      <c r="AU1208" t="s">
        <v>6164</v>
      </c>
      <c r="AV1208" t="s">
        <v>6165</v>
      </c>
      <c r="AW1208" t="s">
        <v>6166</v>
      </c>
      <c r="AX1208" t="s">
        <v>6184</v>
      </c>
      <c r="AY1208">
        <v>42</v>
      </c>
      <c r="AZ1208">
        <v>0</v>
      </c>
      <c r="BA1208">
        <v>19</v>
      </c>
      <c r="BB1208" t="s">
        <v>6180</v>
      </c>
      <c r="BC1208">
        <v>0</v>
      </c>
      <c r="BD1208">
        <v>0</v>
      </c>
      <c r="BE1208" t="s">
        <v>6169</v>
      </c>
      <c r="BF1208" t="s">
        <v>6170</v>
      </c>
      <c r="BG1208">
        <v>1</v>
      </c>
      <c r="BH1208" t="s">
        <v>6186</v>
      </c>
      <c r="BI1208">
        <v>30</v>
      </c>
      <c r="BJ1208" t="s">
        <v>6172</v>
      </c>
      <c r="BK1208">
        <v>0</v>
      </c>
      <c r="BL1208">
        <v>48</v>
      </c>
      <c r="BM1208" s="3">
        <f t="shared" si="170"/>
        <v>0.875</v>
      </c>
    </row>
    <row r="1209" spans="1:65">
      <c r="A1209" t="s">
        <v>1338</v>
      </c>
      <c r="B1209" s="2">
        <v>45728</v>
      </c>
      <c r="C1209" t="s">
        <v>47</v>
      </c>
      <c r="D1209" t="s">
        <v>1131</v>
      </c>
      <c r="E1209">
        <v>3</v>
      </c>
      <c r="F1209" t="s">
        <v>78</v>
      </c>
      <c r="G1209" t="s">
        <v>62</v>
      </c>
      <c r="H1209" t="s">
        <v>190</v>
      </c>
      <c r="I1209" t="s">
        <v>64</v>
      </c>
      <c r="J1209" t="s">
        <v>65</v>
      </c>
      <c r="K1209" t="s">
        <v>75</v>
      </c>
      <c r="L1209" t="s">
        <v>55</v>
      </c>
      <c r="M1209" t="s">
        <v>56</v>
      </c>
      <c r="N1209" t="s">
        <v>69</v>
      </c>
      <c r="O1209" t="s">
        <v>120</v>
      </c>
      <c r="P1209">
        <v>45</v>
      </c>
      <c r="Q1209">
        <v>49</v>
      </c>
      <c r="R1209">
        <v>48</v>
      </c>
      <c r="S1209">
        <v>1</v>
      </c>
      <c r="T1209">
        <f t="shared" si="162"/>
        <v>47</v>
      </c>
      <c r="U1209">
        <v>44</v>
      </c>
      <c r="V1209">
        <f t="shared" si="163"/>
        <v>3</v>
      </c>
      <c r="W1209" s="3">
        <f t="shared" si="164"/>
        <v>2.0833333333333332E-2</v>
      </c>
      <c r="X1209">
        <v>12</v>
      </c>
      <c r="Y1209" s="4">
        <v>3.2</v>
      </c>
      <c r="Z1209" s="4">
        <v>1.8</v>
      </c>
      <c r="AA1209" s="5">
        <v>51738.49</v>
      </c>
      <c r="AB1209" s="5">
        <f t="shared" si="165"/>
        <v>2276493.56</v>
      </c>
      <c r="AC1209" s="5">
        <v>34780.15</v>
      </c>
      <c r="AD1209" s="5">
        <f t="shared" si="166"/>
        <v>1669447.2</v>
      </c>
      <c r="AE1209" s="5">
        <v>104777.44</v>
      </c>
      <c r="AF1209" s="5">
        <v>30888.86</v>
      </c>
      <c r="AG1209" s="5">
        <v>7627.5</v>
      </c>
      <c r="AH1209" s="5">
        <v>2610</v>
      </c>
      <c r="AI1209" s="5">
        <v>4600</v>
      </c>
      <c r="AJ1209">
        <v>0</v>
      </c>
      <c r="AK1209" s="5">
        <v>0</v>
      </c>
      <c r="AL1209" s="5">
        <v>2839.3</v>
      </c>
      <c r="AM1209" s="5">
        <v>26971.68</v>
      </c>
      <c r="AN1209">
        <v>4</v>
      </c>
      <c r="AO1209">
        <v>2</v>
      </c>
      <c r="AP1209" t="str">
        <f t="shared" si="167"/>
        <v>Yes</v>
      </c>
      <c r="AQ1209">
        <v>1</v>
      </c>
      <c r="AR1209" s="5">
        <f t="shared" si="168"/>
        <v>1849761.98</v>
      </c>
      <c r="AS1209" s="5">
        <f t="shared" si="169"/>
        <v>426731.58</v>
      </c>
      <c r="AT1209" t="s">
        <v>59</v>
      </c>
      <c r="AU1209" t="s">
        <v>6164</v>
      </c>
      <c r="AV1209" t="s">
        <v>6165</v>
      </c>
      <c r="AW1209" t="s">
        <v>6166</v>
      </c>
      <c r="AX1209" t="s">
        <v>6167</v>
      </c>
      <c r="AY1209">
        <v>47</v>
      </c>
      <c r="AZ1209">
        <v>0</v>
      </c>
      <c r="BA1209">
        <v>18</v>
      </c>
      <c r="BB1209" t="s">
        <v>6180</v>
      </c>
      <c r="BC1209">
        <v>0</v>
      </c>
      <c r="BD1209">
        <v>0</v>
      </c>
      <c r="BE1209" t="s">
        <v>6169</v>
      </c>
      <c r="BF1209" t="s">
        <v>6170</v>
      </c>
      <c r="BG1209">
        <v>0</v>
      </c>
      <c r="BH1209" t="s">
        <v>6171</v>
      </c>
      <c r="BI1209">
        <v>32</v>
      </c>
      <c r="BJ1209" t="s">
        <v>6172</v>
      </c>
      <c r="BK1209">
        <v>0</v>
      </c>
      <c r="BL1209">
        <v>60</v>
      </c>
      <c r="BM1209" s="3">
        <f t="shared" si="170"/>
        <v>0.8</v>
      </c>
    </row>
    <row r="1210" spans="1:65">
      <c r="A1210" t="s">
        <v>1339</v>
      </c>
      <c r="B1210" s="2">
        <v>45728</v>
      </c>
      <c r="C1210" t="s">
        <v>47</v>
      </c>
      <c r="D1210" t="s">
        <v>1131</v>
      </c>
      <c r="E1210">
        <v>3</v>
      </c>
      <c r="F1210" t="s">
        <v>72</v>
      </c>
      <c r="G1210" t="s">
        <v>62</v>
      </c>
      <c r="H1210" t="s">
        <v>175</v>
      </c>
      <c r="I1210" t="s">
        <v>74</v>
      </c>
      <c r="J1210" t="s">
        <v>53</v>
      </c>
      <c r="K1210" t="s">
        <v>54</v>
      </c>
      <c r="L1210" t="s">
        <v>87</v>
      </c>
      <c r="M1210" t="s">
        <v>56</v>
      </c>
      <c r="N1210" t="s">
        <v>69</v>
      </c>
      <c r="O1210" t="s">
        <v>58</v>
      </c>
      <c r="P1210">
        <v>57</v>
      </c>
      <c r="Q1210">
        <v>60</v>
      </c>
      <c r="R1210">
        <v>63</v>
      </c>
      <c r="S1210">
        <v>1</v>
      </c>
      <c r="T1210">
        <f t="shared" si="162"/>
        <v>62</v>
      </c>
      <c r="U1210">
        <v>56</v>
      </c>
      <c r="V1210">
        <f t="shared" si="163"/>
        <v>6</v>
      </c>
      <c r="W1210" s="3">
        <f t="shared" si="164"/>
        <v>1.5873015873015872E-2</v>
      </c>
      <c r="X1210">
        <v>27</v>
      </c>
      <c r="Y1210" s="4">
        <v>6.3</v>
      </c>
      <c r="Z1210" s="4">
        <v>1.4</v>
      </c>
      <c r="AA1210" s="5">
        <v>38868.04</v>
      </c>
      <c r="AB1210" s="5">
        <f t="shared" si="165"/>
        <v>2176610.2400000002</v>
      </c>
      <c r="AC1210" s="5">
        <v>24296.68</v>
      </c>
      <c r="AD1210" s="5">
        <f t="shared" si="166"/>
        <v>1530690.84</v>
      </c>
      <c r="AE1210" s="5">
        <v>107725.53</v>
      </c>
      <c r="AF1210" s="5">
        <v>27949.05</v>
      </c>
      <c r="AG1210" s="5">
        <v>9849.4699999999993</v>
      </c>
      <c r="AH1210" s="5">
        <v>2030</v>
      </c>
      <c r="AI1210" s="5">
        <v>3200</v>
      </c>
      <c r="AJ1210">
        <v>0</v>
      </c>
      <c r="AK1210" s="5">
        <v>0</v>
      </c>
      <c r="AL1210" s="5">
        <v>3900.15</v>
      </c>
      <c r="AM1210" s="5">
        <v>34533.879999999997</v>
      </c>
      <c r="AN1210">
        <v>4</v>
      </c>
      <c r="AO1210">
        <v>4</v>
      </c>
      <c r="AP1210" t="str">
        <f t="shared" si="167"/>
        <v>Yes</v>
      </c>
      <c r="AQ1210">
        <v>0</v>
      </c>
      <c r="AR1210" s="5">
        <f t="shared" si="168"/>
        <v>1719878.92</v>
      </c>
      <c r="AS1210" s="5">
        <f t="shared" si="169"/>
        <v>456731.32</v>
      </c>
      <c r="AT1210" t="s">
        <v>59</v>
      </c>
      <c r="AU1210" t="s">
        <v>6164</v>
      </c>
      <c r="AV1210" t="s">
        <v>6165</v>
      </c>
      <c r="AW1210" t="s">
        <v>6166</v>
      </c>
      <c r="AX1210" t="s">
        <v>6184</v>
      </c>
      <c r="AY1210">
        <v>60</v>
      </c>
      <c r="AZ1210">
        <v>0</v>
      </c>
      <c r="BA1210">
        <v>32</v>
      </c>
      <c r="BB1210" t="s">
        <v>6180</v>
      </c>
      <c r="BC1210">
        <v>0</v>
      </c>
      <c r="BD1210">
        <v>0</v>
      </c>
      <c r="BE1210" t="s">
        <v>6169</v>
      </c>
      <c r="BF1210" t="s">
        <v>6170</v>
      </c>
      <c r="BG1210">
        <v>1</v>
      </c>
      <c r="BH1210" t="s">
        <v>6179</v>
      </c>
      <c r="BI1210">
        <v>49</v>
      </c>
      <c r="BJ1210" t="s">
        <v>6172</v>
      </c>
      <c r="BK1210">
        <v>0</v>
      </c>
      <c r="BL1210">
        <v>71</v>
      </c>
      <c r="BM1210" s="3">
        <f t="shared" si="170"/>
        <v>0.88732394366197187</v>
      </c>
    </row>
    <row r="1211" spans="1:65">
      <c r="A1211" t="s">
        <v>1340</v>
      </c>
      <c r="B1211" s="2">
        <v>45729</v>
      </c>
      <c r="C1211" t="s">
        <v>47</v>
      </c>
      <c r="D1211" t="s">
        <v>1131</v>
      </c>
      <c r="E1211">
        <v>3</v>
      </c>
      <c r="F1211" t="s">
        <v>72</v>
      </c>
      <c r="G1211" t="s">
        <v>50</v>
      </c>
      <c r="H1211" t="s">
        <v>119</v>
      </c>
      <c r="I1211" t="s">
        <v>74</v>
      </c>
      <c r="J1211" t="s">
        <v>53</v>
      </c>
      <c r="K1211" t="s">
        <v>66</v>
      </c>
      <c r="L1211" t="s">
        <v>92</v>
      </c>
      <c r="M1211" t="s">
        <v>56</v>
      </c>
      <c r="N1211" t="s">
        <v>109</v>
      </c>
      <c r="O1211" t="s">
        <v>120</v>
      </c>
      <c r="P1211">
        <v>60</v>
      </c>
      <c r="Q1211">
        <v>62</v>
      </c>
      <c r="R1211">
        <v>61</v>
      </c>
      <c r="S1211">
        <v>1</v>
      </c>
      <c r="T1211">
        <f t="shared" si="162"/>
        <v>60</v>
      </c>
      <c r="U1211">
        <v>57</v>
      </c>
      <c r="V1211">
        <f t="shared" si="163"/>
        <v>3</v>
      </c>
      <c r="W1211" s="3">
        <f t="shared" si="164"/>
        <v>1.6393442622950821E-2</v>
      </c>
      <c r="X1211">
        <v>9</v>
      </c>
      <c r="Y1211" s="4">
        <v>4.8</v>
      </c>
      <c r="Z1211" s="4">
        <v>1.7</v>
      </c>
      <c r="AA1211" s="5">
        <v>33989.5</v>
      </c>
      <c r="AB1211" s="5">
        <f t="shared" si="165"/>
        <v>1937401.5</v>
      </c>
      <c r="AC1211" s="5">
        <v>23780.01</v>
      </c>
      <c r="AD1211" s="5">
        <f t="shared" si="166"/>
        <v>1450580.61</v>
      </c>
      <c r="AE1211" s="5">
        <v>105371.47</v>
      </c>
      <c r="AF1211" s="5">
        <v>25961.96</v>
      </c>
      <c r="AG1211" s="5">
        <v>7405.06</v>
      </c>
      <c r="AH1211" s="5">
        <v>2465</v>
      </c>
      <c r="AI1211" s="5">
        <v>3200</v>
      </c>
      <c r="AJ1211">
        <v>0</v>
      </c>
      <c r="AK1211" s="5">
        <v>0</v>
      </c>
      <c r="AL1211" s="5">
        <v>1920.21</v>
      </c>
      <c r="AM1211" s="5">
        <v>88274.74</v>
      </c>
      <c r="AN1211">
        <v>8</v>
      </c>
      <c r="AO1211">
        <v>11</v>
      </c>
      <c r="AP1211" t="str">
        <f t="shared" si="167"/>
        <v>No</v>
      </c>
      <c r="AQ1211">
        <v>3</v>
      </c>
      <c r="AR1211" s="5">
        <f t="shared" si="168"/>
        <v>1685179.05</v>
      </c>
      <c r="AS1211" s="5">
        <f t="shared" si="169"/>
        <v>252222.45</v>
      </c>
      <c r="AT1211" t="s">
        <v>59</v>
      </c>
      <c r="AU1211" t="s">
        <v>6164</v>
      </c>
      <c r="AV1211" t="s">
        <v>6165</v>
      </c>
      <c r="AW1211" t="s">
        <v>6166</v>
      </c>
      <c r="AX1211" t="s">
        <v>6167</v>
      </c>
      <c r="AY1211">
        <v>60</v>
      </c>
      <c r="AZ1211">
        <v>0</v>
      </c>
      <c r="BA1211">
        <v>23</v>
      </c>
      <c r="BB1211" t="s">
        <v>6198</v>
      </c>
      <c r="BC1211">
        <v>1</v>
      </c>
      <c r="BD1211">
        <v>2</v>
      </c>
      <c r="BE1211" t="s">
        <v>6188</v>
      </c>
      <c r="BF1211" t="s">
        <v>6170</v>
      </c>
      <c r="BG1211">
        <v>0</v>
      </c>
      <c r="BH1211" t="s">
        <v>6171</v>
      </c>
      <c r="BI1211">
        <v>29</v>
      </c>
      <c r="BJ1211" t="s">
        <v>6172</v>
      </c>
      <c r="BK1211">
        <v>0</v>
      </c>
      <c r="BL1211">
        <v>70</v>
      </c>
      <c r="BM1211" s="3">
        <f t="shared" si="170"/>
        <v>0.87142857142857144</v>
      </c>
    </row>
    <row r="1212" spans="1:65">
      <c r="A1212" t="s">
        <v>1341</v>
      </c>
      <c r="B1212" s="2">
        <v>45729</v>
      </c>
      <c r="C1212" t="s">
        <v>47</v>
      </c>
      <c r="D1212" t="s">
        <v>1131</v>
      </c>
      <c r="E1212">
        <v>3</v>
      </c>
      <c r="F1212" t="s">
        <v>61</v>
      </c>
      <c r="G1212" t="s">
        <v>50</v>
      </c>
      <c r="H1212" t="s">
        <v>183</v>
      </c>
      <c r="I1212" t="s">
        <v>64</v>
      </c>
      <c r="J1212" t="s">
        <v>65</v>
      </c>
      <c r="K1212" t="s">
        <v>75</v>
      </c>
      <c r="L1212" t="s">
        <v>67</v>
      </c>
      <c r="M1212" t="s">
        <v>56</v>
      </c>
      <c r="N1212" t="s">
        <v>57</v>
      </c>
      <c r="O1212" t="s">
        <v>70</v>
      </c>
      <c r="P1212">
        <v>49</v>
      </c>
      <c r="Q1212">
        <v>53</v>
      </c>
      <c r="R1212">
        <v>51</v>
      </c>
      <c r="S1212">
        <v>1</v>
      </c>
      <c r="T1212">
        <f t="shared" si="162"/>
        <v>50</v>
      </c>
      <c r="U1212">
        <v>47</v>
      </c>
      <c r="V1212">
        <f t="shared" si="163"/>
        <v>3</v>
      </c>
      <c r="W1212" s="3">
        <f t="shared" si="164"/>
        <v>1.9607843137254902E-2</v>
      </c>
      <c r="X1212">
        <v>21</v>
      </c>
      <c r="Y1212" s="4">
        <v>4</v>
      </c>
      <c r="Z1212" s="4">
        <v>1.8</v>
      </c>
      <c r="AA1212" s="5">
        <v>51639.79</v>
      </c>
      <c r="AB1212" s="5">
        <f t="shared" si="165"/>
        <v>2427070.13</v>
      </c>
      <c r="AC1212" s="5">
        <v>34033.61</v>
      </c>
      <c r="AD1212" s="5">
        <f t="shared" si="166"/>
        <v>1735714.11</v>
      </c>
      <c r="AE1212" s="5">
        <v>110661.41</v>
      </c>
      <c r="AF1212" s="5">
        <v>30396.65</v>
      </c>
      <c r="AG1212" s="5">
        <v>9229.0300000000007</v>
      </c>
      <c r="AH1212" s="5">
        <v>2610</v>
      </c>
      <c r="AI1212" s="5">
        <v>4600</v>
      </c>
      <c r="AJ1212">
        <v>0</v>
      </c>
      <c r="AK1212" s="5">
        <v>0</v>
      </c>
      <c r="AL1212" s="5">
        <v>2884.76</v>
      </c>
      <c r="AM1212" s="5">
        <v>31632.69</v>
      </c>
      <c r="AN1212">
        <v>4</v>
      </c>
      <c r="AO1212">
        <v>4</v>
      </c>
      <c r="AP1212" t="str">
        <f t="shared" si="167"/>
        <v>Yes</v>
      </c>
      <c r="AQ1212">
        <v>0</v>
      </c>
      <c r="AR1212" s="5">
        <f t="shared" si="168"/>
        <v>1927728.65</v>
      </c>
      <c r="AS1212" s="5">
        <f t="shared" si="169"/>
        <v>499341.48</v>
      </c>
      <c r="AT1212" t="s">
        <v>59</v>
      </c>
      <c r="AU1212" t="s">
        <v>6164</v>
      </c>
      <c r="AV1212" t="s">
        <v>6165</v>
      </c>
      <c r="AW1212" t="s">
        <v>6166</v>
      </c>
      <c r="AX1212" t="s">
        <v>6167</v>
      </c>
      <c r="AY1212">
        <v>49</v>
      </c>
      <c r="AZ1212">
        <v>0</v>
      </c>
      <c r="BA1212">
        <v>21</v>
      </c>
      <c r="BB1212" t="s">
        <v>6180</v>
      </c>
      <c r="BC1212">
        <v>0</v>
      </c>
      <c r="BD1212">
        <v>0</v>
      </c>
      <c r="BE1212" t="s">
        <v>6169</v>
      </c>
      <c r="BF1212" t="s">
        <v>6170</v>
      </c>
      <c r="BG1212">
        <v>1</v>
      </c>
      <c r="BH1212" t="s">
        <v>6179</v>
      </c>
      <c r="BI1212">
        <v>33</v>
      </c>
      <c r="BJ1212" t="s">
        <v>6172</v>
      </c>
      <c r="BK1212">
        <v>0</v>
      </c>
      <c r="BL1212">
        <v>61</v>
      </c>
      <c r="BM1212" s="3">
        <f t="shared" si="170"/>
        <v>0.83606557377049184</v>
      </c>
    </row>
    <row r="1213" spans="1:65">
      <c r="A1213" t="s">
        <v>1342</v>
      </c>
      <c r="B1213" s="2">
        <v>45729</v>
      </c>
      <c r="C1213" t="s">
        <v>47</v>
      </c>
      <c r="D1213" t="s">
        <v>1131</v>
      </c>
      <c r="E1213">
        <v>3</v>
      </c>
      <c r="F1213" t="s">
        <v>61</v>
      </c>
      <c r="G1213" t="s">
        <v>79</v>
      </c>
      <c r="H1213" t="s">
        <v>84</v>
      </c>
      <c r="I1213" t="s">
        <v>64</v>
      </c>
      <c r="J1213" t="s">
        <v>65</v>
      </c>
      <c r="K1213" t="s">
        <v>66</v>
      </c>
      <c r="L1213" t="s">
        <v>67</v>
      </c>
      <c r="M1213" t="s">
        <v>56</v>
      </c>
      <c r="N1213" t="s">
        <v>57</v>
      </c>
      <c r="O1213" t="s">
        <v>82</v>
      </c>
      <c r="P1213">
        <v>41</v>
      </c>
      <c r="Q1213">
        <v>43</v>
      </c>
      <c r="R1213">
        <v>42</v>
      </c>
      <c r="S1213">
        <v>1</v>
      </c>
      <c r="T1213">
        <f t="shared" si="162"/>
        <v>41</v>
      </c>
      <c r="U1213">
        <v>40</v>
      </c>
      <c r="V1213">
        <f t="shared" si="163"/>
        <v>1</v>
      </c>
      <c r="W1213" s="3">
        <f t="shared" si="164"/>
        <v>2.3809523809523808E-2</v>
      </c>
      <c r="X1213">
        <v>28</v>
      </c>
      <c r="Y1213" s="4">
        <v>4.3</v>
      </c>
      <c r="Z1213" s="4">
        <v>2.2000000000000002</v>
      </c>
      <c r="AA1213" s="5">
        <v>48450.69</v>
      </c>
      <c r="AB1213" s="5">
        <f t="shared" si="165"/>
        <v>1938027.6</v>
      </c>
      <c r="AC1213" s="5">
        <v>33854.36</v>
      </c>
      <c r="AD1213" s="5">
        <f t="shared" si="166"/>
        <v>1421883.12</v>
      </c>
      <c r="AE1213" s="5">
        <v>91630.19</v>
      </c>
      <c r="AF1213" s="5">
        <v>26506.84</v>
      </c>
      <c r="AG1213" s="5">
        <v>9840.2199999999993</v>
      </c>
      <c r="AH1213" s="5">
        <v>3190</v>
      </c>
      <c r="AI1213" s="5">
        <v>4600</v>
      </c>
      <c r="AJ1213">
        <v>0</v>
      </c>
      <c r="AK1213" s="5">
        <v>0</v>
      </c>
      <c r="AL1213" s="5">
        <v>942.49</v>
      </c>
      <c r="AM1213" s="5">
        <v>27341.02</v>
      </c>
      <c r="AN1213">
        <v>4</v>
      </c>
      <c r="AO1213">
        <v>3</v>
      </c>
      <c r="AP1213" t="str">
        <f t="shared" si="167"/>
        <v>Yes</v>
      </c>
      <c r="AQ1213">
        <v>1</v>
      </c>
      <c r="AR1213" s="5">
        <f t="shared" si="168"/>
        <v>1585933.88</v>
      </c>
      <c r="AS1213" s="5">
        <f t="shared" si="169"/>
        <v>352093.72</v>
      </c>
      <c r="AT1213" t="s">
        <v>59</v>
      </c>
      <c r="AU1213" t="s">
        <v>6164</v>
      </c>
      <c r="AV1213" t="s">
        <v>6165</v>
      </c>
      <c r="AW1213" t="s">
        <v>6166</v>
      </c>
      <c r="AX1213" t="s">
        <v>6167</v>
      </c>
      <c r="AY1213">
        <v>41</v>
      </c>
      <c r="AZ1213">
        <v>0</v>
      </c>
      <c r="BA1213">
        <v>18</v>
      </c>
      <c r="BB1213" t="s">
        <v>6198</v>
      </c>
      <c r="BC1213">
        <v>0</v>
      </c>
      <c r="BD1213">
        <v>0</v>
      </c>
      <c r="BE1213" t="s">
        <v>6169</v>
      </c>
      <c r="BF1213" t="s">
        <v>6170</v>
      </c>
      <c r="BG1213">
        <v>1</v>
      </c>
      <c r="BH1213" t="s">
        <v>6179</v>
      </c>
      <c r="BI1213">
        <v>57</v>
      </c>
      <c r="BJ1213" t="s">
        <v>6187</v>
      </c>
      <c r="BK1213">
        <v>0</v>
      </c>
      <c r="BL1213">
        <v>59</v>
      </c>
      <c r="BM1213" s="3">
        <f t="shared" si="170"/>
        <v>0.71186440677966101</v>
      </c>
    </row>
    <row r="1214" spans="1:65">
      <c r="A1214" t="s">
        <v>1343</v>
      </c>
      <c r="B1214" s="2">
        <v>45729</v>
      </c>
      <c r="C1214" t="s">
        <v>47</v>
      </c>
      <c r="D1214" t="s">
        <v>1131</v>
      </c>
      <c r="E1214">
        <v>3</v>
      </c>
      <c r="F1214" t="s">
        <v>72</v>
      </c>
      <c r="G1214" t="s">
        <v>50</v>
      </c>
      <c r="H1214" t="s">
        <v>179</v>
      </c>
      <c r="I1214" t="s">
        <v>52</v>
      </c>
      <c r="J1214" t="s">
        <v>65</v>
      </c>
      <c r="K1214" t="s">
        <v>66</v>
      </c>
      <c r="L1214" t="s">
        <v>87</v>
      </c>
      <c r="M1214" t="s">
        <v>68</v>
      </c>
      <c r="N1214" t="s">
        <v>76</v>
      </c>
      <c r="O1214" t="s">
        <v>82</v>
      </c>
      <c r="P1214">
        <v>50</v>
      </c>
      <c r="Q1214">
        <v>54</v>
      </c>
      <c r="R1214">
        <v>55</v>
      </c>
      <c r="S1214">
        <v>1</v>
      </c>
      <c r="T1214">
        <f t="shared" si="162"/>
        <v>54</v>
      </c>
      <c r="U1214">
        <v>48</v>
      </c>
      <c r="V1214">
        <f t="shared" si="163"/>
        <v>6</v>
      </c>
      <c r="W1214" s="3">
        <f t="shared" si="164"/>
        <v>1.8181818181818181E-2</v>
      </c>
      <c r="X1214">
        <v>32</v>
      </c>
      <c r="Y1214" s="4">
        <v>10</v>
      </c>
      <c r="Z1214" s="4">
        <v>2.1</v>
      </c>
      <c r="AA1214" s="5">
        <v>48993.86</v>
      </c>
      <c r="AB1214" s="5">
        <f t="shared" si="165"/>
        <v>2351705.2799999998</v>
      </c>
      <c r="AC1214" s="5">
        <v>34139.870000000003</v>
      </c>
      <c r="AD1214" s="5">
        <f t="shared" si="166"/>
        <v>1877692.85</v>
      </c>
      <c r="AE1214" s="5">
        <v>127390.88</v>
      </c>
      <c r="AF1214" s="5">
        <v>33441.03</v>
      </c>
      <c r="AG1214" s="5">
        <v>9829.19</v>
      </c>
      <c r="AH1214" s="5">
        <v>3045</v>
      </c>
      <c r="AI1214" s="5">
        <v>4600</v>
      </c>
      <c r="AJ1214">
        <v>1</v>
      </c>
      <c r="AK1214" s="5">
        <v>14137.79</v>
      </c>
      <c r="AL1214" s="5">
        <v>5985.5</v>
      </c>
      <c r="AM1214" s="5">
        <v>33825.230000000003</v>
      </c>
      <c r="AN1214">
        <v>4</v>
      </c>
      <c r="AO1214">
        <v>5</v>
      </c>
      <c r="AP1214" t="str">
        <f t="shared" si="167"/>
        <v>No</v>
      </c>
      <c r="AQ1214">
        <v>2</v>
      </c>
      <c r="AR1214" s="5">
        <f t="shared" si="168"/>
        <v>2109947.4700000002</v>
      </c>
      <c r="AS1214" s="5">
        <f t="shared" si="169"/>
        <v>241757.81</v>
      </c>
      <c r="AT1214" t="s">
        <v>59</v>
      </c>
      <c r="AU1214" t="s">
        <v>6194</v>
      </c>
      <c r="AV1214" t="s">
        <v>6195</v>
      </c>
      <c r="AW1214" t="s">
        <v>6183</v>
      </c>
      <c r="AX1214" t="s">
        <v>6177</v>
      </c>
      <c r="AY1214">
        <v>51</v>
      </c>
      <c r="AZ1214">
        <v>0</v>
      </c>
      <c r="BA1214">
        <v>34</v>
      </c>
      <c r="BB1214" t="s">
        <v>6180</v>
      </c>
      <c r="BC1214">
        <v>0</v>
      </c>
      <c r="BD1214">
        <v>1</v>
      </c>
      <c r="BE1214" t="s">
        <v>6188</v>
      </c>
      <c r="BF1214" t="s">
        <v>6170</v>
      </c>
      <c r="BG1214">
        <v>1</v>
      </c>
      <c r="BH1214" t="s">
        <v>6179</v>
      </c>
      <c r="BI1214">
        <v>39</v>
      </c>
      <c r="BJ1214" t="s">
        <v>6172</v>
      </c>
      <c r="BK1214">
        <v>0</v>
      </c>
      <c r="BL1214">
        <v>64</v>
      </c>
      <c r="BM1214" s="3">
        <f t="shared" si="170"/>
        <v>0.859375</v>
      </c>
    </row>
    <row r="1215" spans="1:65">
      <c r="A1215" t="s">
        <v>1344</v>
      </c>
      <c r="B1215" s="2">
        <v>45729</v>
      </c>
      <c r="C1215" t="s">
        <v>47</v>
      </c>
      <c r="D1215" t="s">
        <v>1131</v>
      </c>
      <c r="E1215">
        <v>3</v>
      </c>
      <c r="F1215" t="s">
        <v>49</v>
      </c>
      <c r="G1215" t="s">
        <v>79</v>
      </c>
      <c r="H1215" t="s">
        <v>111</v>
      </c>
      <c r="I1215" t="s">
        <v>52</v>
      </c>
      <c r="J1215" t="s">
        <v>53</v>
      </c>
      <c r="K1215" t="s">
        <v>54</v>
      </c>
      <c r="L1215" t="s">
        <v>67</v>
      </c>
      <c r="M1215" t="s">
        <v>56</v>
      </c>
      <c r="N1215" t="s">
        <v>69</v>
      </c>
      <c r="O1215" t="s">
        <v>58</v>
      </c>
      <c r="P1215">
        <v>60</v>
      </c>
      <c r="Q1215">
        <v>64</v>
      </c>
      <c r="R1215">
        <v>64</v>
      </c>
      <c r="S1215">
        <v>2</v>
      </c>
      <c r="T1215">
        <f t="shared" si="162"/>
        <v>62</v>
      </c>
      <c r="U1215">
        <v>58</v>
      </c>
      <c r="V1215">
        <f t="shared" si="163"/>
        <v>4</v>
      </c>
      <c r="W1215" s="3">
        <f t="shared" si="164"/>
        <v>3.125E-2</v>
      </c>
      <c r="X1215">
        <v>41</v>
      </c>
      <c r="Y1215" s="4">
        <v>4.0999999999999996</v>
      </c>
      <c r="Z1215" s="4">
        <v>2</v>
      </c>
      <c r="AA1215" s="5">
        <v>38630.9</v>
      </c>
      <c r="AB1215" s="5">
        <f t="shared" si="165"/>
        <v>2240592.2000000002</v>
      </c>
      <c r="AC1215" s="5">
        <v>22962.37</v>
      </c>
      <c r="AD1215" s="5">
        <f t="shared" si="166"/>
        <v>1469591.68</v>
      </c>
      <c r="AE1215" s="5">
        <v>112415.14</v>
      </c>
      <c r="AF1215" s="5">
        <v>29715.47</v>
      </c>
      <c r="AG1215" s="5">
        <v>11406.2</v>
      </c>
      <c r="AH1215" s="5">
        <v>2900</v>
      </c>
      <c r="AI1215" s="5">
        <v>6400</v>
      </c>
      <c r="AJ1215">
        <v>0</v>
      </c>
      <c r="AK1215" s="5">
        <v>0</v>
      </c>
      <c r="AL1215" s="5">
        <v>2680.08</v>
      </c>
      <c r="AM1215" s="5">
        <v>39297.839999999997</v>
      </c>
      <c r="AN1215">
        <v>4</v>
      </c>
      <c r="AO1215">
        <v>2</v>
      </c>
      <c r="AP1215" t="str">
        <f t="shared" si="167"/>
        <v>Yes</v>
      </c>
      <c r="AQ1215">
        <v>1</v>
      </c>
      <c r="AR1215" s="5">
        <f t="shared" si="168"/>
        <v>1674406.41</v>
      </c>
      <c r="AS1215" s="5">
        <f t="shared" si="169"/>
        <v>566185.79</v>
      </c>
      <c r="AT1215" t="s">
        <v>116</v>
      </c>
      <c r="AU1215" t="s">
        <v>6164</v>
      </c>
      <c r="AV1215" t="s">
        <v>6165</v>
      </c>
      <c r="AW1215" t="s">
        <v>6166</v>
      </c>
      <c r="AX1215" t="s">
        <v>6184</v>
      </c>
      <c r="AY1215">
        <v>63</v>
      </c>
      <c r="AZ1215">
        <v>0</v>
      </c>
      <c r="BA1215">
        <v>29</v>
      </c>
      <c r="BB1215" t="s">
        <v>6180</v>
      </c>
      <c r="BC1215">
        <v>0</v>
      </c>
      <c r="BD1215">
        <v>0</v>
      </c>
      <c r="BE1215" t="s">
        <v>6169</v>
      </c>
      <c r="BF1215" t="s">
        <v>6170</v>
      </c>
      <c r="BG1215">
        <v>1</v>
      </c>
      <c r="BH1215" t="s">
        <v>6179</v>
      </c>
      <c r="BI1215">
        <v>42</v>
      </c>
      <c r="BJ1215" t="s">
        <v>6172</v>
      </c>
      <c r="BK1215">
        <v>0</v>
      </c>
      <c r="BL1215">
        <v>71</v>
      </c>
      <c r="BM1215" s="3">
        <f t="shared" si="170"/>
        <v>0.90140845070422537</v>
      </c>
    </row>
    <row r="1216" spans="1:65">
      <c r="A1216" t="s">
        <v>1345</v>
      </c>
      <c r="B1216" s="2">
        <v>45729</v>
      </c>
      <c r="C1216" t="s">
        <v>47</v>
      </c>
      <c r="D1216" t="s">
        <v>1131</v>
      </c>
      <c r="E1216">
        <v>3</v>
      </c>
      <c r="F1216" t="s">
        <v>72</v>
      </c>
      <c r="G1216" t="s">
        <v>50</v>
      </c>
      <c r="H1216" t="s">
        <v>73</v>
      </c>
      <c r="I1216" t="s">
        <v>74</v>
      </c>
      <c r="J1216" t="s">
        <v>53</v>
      </c>
      <c r="K1216" t="s">
        <v>66</v>
      </c>
      <c r="L1216" t="s">
        <v>87</v>
      </c>
      <c r="M1216" t="s">
        <v>56</v>
      </c>
      <c r="N1216" t="s">
        <v>94</v>
      </c>
      <c r="O1216" t="s">
        <v>58</v>
      </c>
      <c r="P1216">
        <v>65</v>
      </c>
      <c r="Q1216">
        <v>67</v>
      </c>
      <c r="R1216">
        <v>66</v>
      </c>
      <c r="S1216">
        <v>1</v>
      </c>
      <c r="T1216">
        <f t="shared" si="162"/>
        <v>65</v>
      </c>
      <c r="U1216">
        <v>64</v>
      </c>
      <c r="V1216">
        <f t="shared" si="163"/>
        <v>1</v>
      </c>
      <c r="W1216" s="3">
        <f t="shared" si="164"/>
        <v>1.5151515151515152E-2</v>
      </c>
      <c r="X1216">
        <v>22</v>
      </c>
      <c r="Y1216" s="4">
        <v>6.9</v>
      </c>
      <c r="Z1216" s="4">
        <v>1.7</v>
      </c>
      <c r="AA1216" s="5">
        <v>33673.760000000002</v>
      </c>
      <c r="AB1216" s="5">
        <f t="shared" si="165"/>
        <v>2155120.6400000001</v>
      </c>
      <c r="AC1216" s="5">
        <v>24044.84</v>
      </c>
      <c r="AD1216" s="5">
        <f t="shared" si="166"/>
        <v>1586959.44</v>
      </c>
      <c r="AE1216" s="5">
        <v>111275.56</v>
      </c>
      <c r="AF1216" s="5">
        <v>29782.71</v>
      </c>
      <c r="AG1216" s="5">
        <v>8553.1</v>
      </c>
      <c r="AH1216" s="5">
        <v>2465</v>
      </c>
      <c r="AI1216" s="5">
        <v>3200</v>
      </c>
      <c r="AJ1216">
        <v>0</v>
      </c>
      <c r="AK1216" s="5">
        <v>0</v>
      </c>
      <c r="AL1216" s="5">
        <v>680.96</v>
      </c>
      <c r="AM1216" s="5">
        <v>42476.92</v>
      </c>
      <c r="AN1216">
        <v>4</v>
      </c>
      <c r="AO1216">
        <v>3</v>
      </c>
      <c r="AP1216" t="str">
        <f t="shared" si="167"/>
        <v>Yes</v>
      </c>
      <c r="AQ1216">
        <v>0</v>
      </c>
      <c r="AR1216" s="5">
        <f t="shared" si="168"/>
        <v>1785393.69</v>
      </c>
      <c r="AS1216" s="5">
        <f t="shared" si="169"/>
        <v>369726.95</v>
      </c>
      <c r="AT1216" t="s">
        <v>59</v>
      </c>
      <c r="AU1216" t="s">
        <v>6164</v>
      </c>
      <c r="AV1216" t="s">
        <v>6165</v>
      </c>
      <c r="AW1216" t="s">
        <v>6166</v>
      </c>
      <c r="AX1216" t="s">
        <v>6167</v>
      </c>
      <c r="AY1216">
        <v>66</v>
      </c>
      <c r="AZ1216">
        <v>0</v>
      </c>
      <c r="BA1216">
        <v>17</v>
      </c>
      <c r="BB1216" t="s">
        <v>6198</v>
      </c>
      <c r="BC1216">
        <v>0</v>
      </c>
      <c r="BD1216">
        <v>0</v>
      </c>
      <c r="BE1216" t="s">
        <v>6169</v>
      </c>
      <c r="BF1216" t="s">
        <v>6170</v>
      </c>
      <c r="BG1216">
        <v>0</v>
      </c>
      <c r="BH1216" t="s">
        <v>6171</v>
      </c>
      <c r="BI1216">
        <v>21</v>
      </c>
      <c r="BJ1216" t="s">
        <v>6172</v>
      </c>
      <c r="BK1216">
        <v>0</v>
      </c>
      <c r="BL1216">
        <v>76</v>
      </c>
      <c r="BM1216" s="3">
        <f t="shared" si="170"/>
        <v>0.86842105263157898</v>
      </c>
    </row>
    <row r="1217" spans="1:65">
      <c r="A1217" t="s">
        <v>1346</v>
      </c>
      <c r="B1217" s="2">
        <v>45729</v>
      </c>
      <c r="C1217" t="s">
        <v>47</v>
      </c>
      <c r="D1217" t="s">
        <v>1131</v>
      </c>
      <c r="E1217">
        <v>3</v>
      </c>
      <c r="F1217" t="s">
        <v>72</v>
      </c>
      <c r="G1217" t="s">
        <v>62</v>
      </c>
      <c r="H1217" t="s">
        <v>155</v>
      </c>
      <c r="I1217" t="s">
        <v>74</v>
      </c>
      <c r="J1217" t="s">
        <v>65</v>
      </c>
      <c r="K1217" t="s">
        <v>66</v>
      </c>
      <c r="L1217" t="s">
        <v>55</v>
      </c>
      <c r="M1217" t="s">
        <v>56</v>
      </c>
      <c r="N1217" t="s">
        <v>76</v>
      </c>
      <c r="O1217" t="s">
        <v>58</v>
      </c>
      <c r="P1217">
        <v>39</v>
      </c>
      <c r="Q1217">
        <v>41</v>
      </c>
      <c r="R1217">
        <v>42</v>
      </c>
      <c r="S1217">
        <v>1</v>
      </c>
      <c r="T1217">
        <f t="shared" si="162"/>
        <v>41</v>
      </c>
      <c r="U1217">
        <v>39</v>
      </c>
      <c r="V1217">
        <f t="shared" si="163"/>
        <v>2</v>
      </c>
      <c r="W1217" s="3">
        <f t="shared" si="164"/>
        <v>2.3809523809523808E-2</v>
      </c>
      <c r="X1217">
        <v>11</v>
      </c>
      <c r="Y1217" s="4">
        <v>0</v>
      </c>
      <c r="Z1217" s="4">
        <v>1</v>
      </c>
      <c r="AA1217" s="5">
        <v>49047.89</v>
      </c>
      <c r="AB1217" s="5">
        <f t="shared" si="165"/>
        <v>1912867.71</v>
      </c>
      <c r="AC1217" s="5">
        <v>34751.980000000003</v>
      </c>
      <c r="AD1217" s="5">
        <f t="shared" si="166"/>
        <v>1459583.16</v>
      </c>
      <c r="AE1217" s="5">
        <v>92262.8</v>
      </c>
      <c r="AF1217" s="5">
        <v>24908.21</v>
      </c>
      <c r="AG1217" s="5">
        <v>7497.35</v>
      </c>
      <c r="AH1217" s="5">
        <v>1450</v>
      </c>
      <c r="AI1217" s="5">
        <v>4600</v>
      </c>
      <c r="AJ1217">
        <v>0</v>
      </c>
      <c r="AK1217" s="5">
        <v>0</v>
      </c>
      <c r="AL1217" s="5">
        <v>1884.8</v>
      </c>
      <c r="AM1217" s="5">
        <v>25276.98</v>
      </c>
      <c r="AN1217">
        <v>4</v>
      </c>
      <c r="AO1217">
        <v>4</v>
      </c>
      <c r="AP1217" t="str">
        <f t="shared" si="167"/>
        <v>Yes</v>
      </c>
      <c r="AQ1217">
        <v>1</v>
      </c>
      <c r="AR1217" s="5">
        <f t="shared" si="168"/>
        <v>1617463.3</v>
      </c>
      <c r="AS1217" s="5">
        <f t="shared" si="169"/>
        <v>295404.40999999997</v>
      </c>
      <c r="AT1217" t="s">
        <v>59</v>
      </c>
      <c r="AU1217" t="s">
        <v>6164</v>
      </c>
      <c r="AV1217" t="s">
        <v>6165</v>
      </c>
      <c r="AW1217" t="s">
        <v>6166</v>
      </c>
      <c r="AX1217" t="s">
        <v>6184</v>
      </c>
      <c r="AY1217">
        <v>42</v>
      </c>
      <c r="AZ1217">
        <v>0</v>
      </c>
      <c r="BA1217">
        <v>17</v>
      </c>
      <c r="BB1217" t="s">
        <v>6180</v>
      </c>
      <c r="BC1217">
        <v>0</v>
      </c>
      <c r="BD1217">
        <v>0</v>
      </c>
      <c r="BE1217" t="s">
        <v>6169</v>
      </c>
      <c r="BF1217" t="s">
        <v>6170</v>
      </c>
      <c r="BG1217">
        <v>0</v>
      </c>
      <c r="BH1217" t="s">
        <v>6171</v>
      </c>
      <c r="BI1217">
        <v>6</v>
      </c>
      <c r="BJ1217" t="s">
        <v>6172</v>
      </c>
      <c r="BK1217">
        <v>0</v>
      </c>
      <c r="BL1217">
        <v>63</v>
      </c>
      <c r="BM1217" s="3">
        <f t="shared" si="170"/>
        <v>0.66666666666666663</v>
      </c>
    </row>
    <row r="1218" spans="1:65">
      <c r="A1218" t="s">
        <v>1347</v>
      </c>
      <c r="B1218" s="2">
        <v>45729</v>
      </c>
      <c r="C1218" t="s">
        <v>47</v>
      </c>
      <c r="D1218" t="s">
        <v>1131</v>
      </c>
      <c r="E1218">
        <v>3</v>
      </c>
      <c r="F1218" t="s">
        <v>78</v>
      </c>
      <c r="G1218" t="s">
        <v>62</v>
      </c>
      <c r="H1218" t="s">
        <v>153</v>
      </c>
      <c r="I1218" t="s">
        <v>64</v>
      </c>
      <c r="J1218" t="s">
        <v>53</v>
      </c>
      <c r="K1218" t="s">
        <v>54</v>
      </c>
      <c r="L1218" t="s">
        <v>67</v>
      </c>
      <c r="M1218" t="s">
        <v>56</v>
      </c>
      <c r="N1218" t="s">
        <v>94</v>
      </c>
      <c r="O1218" t="s">
        <v>82</v>
      </c>
      <c r="P1218">
        <v>57</v>
      </c>
      <c r="Q1218">
        <v>61</v>
      </c>
      <c r="R1218">
        <v>60</v>
      </c>
      <c r="S1218">
        <v>2</v>
      </c>
      <c r="T1218">
        <f t="shared" ref="T1218:T1281" si="171">R1218-S1218</f>
        <v>58</v>
      </c>
      <c r="U1218">
        <v>56</v>
      </c>
      <c r="V1218">
        <f t="shared" ref="V1218:V1281" si="172">T1218-U1218</f>
        <v>2</v>
      </c>
      <c r="W1218" s="3">
        <f t="shared" ref="W1218:W1281" si="173">IFERROR(S1218/R1218,0)</f>
        <v>3.3333333333333333E-2</v>
      </c>
      <c r="X1218">
        <v>22</v>
      </c>
      <c r="Y1218" s="4">
        <v>1.3</v>
      </c>
      <c r="Z1218" s="4">
        <v>1.4</v>
      </c>
      <c r="AA1218" s="5">
        <v>38585.42</v>
      </c>
      <c r="AB1218" s="5">
        <f t="shared" ref="AB1218:AB1281" si="174">ROUND(U1218*AA1218,2)</f>
        <v>2160783.52</v>
      </c>
      <c r="AC1218" s="5">
        <v>22963.19</v>
      </c>
      <c r="AD1218" s="5">
        <f t="shared" ref="AD1218:AD1281" si="175">ROUND(R1218*AC1218,2)</f>
        <v>1377791.4</v>
      </c>
      <c r="AE1218" s="5">
        <v>100932.29</v>
      </c>
      <c r="AF1218" s="5">
        <v>28458.68</v>
      </c>
      <c r="AG1218" s="5">
        <v>9157.32</v>
      </c>
      <c r="AH1218" s="5">
        <v>2030</v>
      </c>
      <c r="AI1218" s="5">
        <v>6400</v>
      </c>
      <c r="AJ1218">
        <v>0</v>
      </c>
      <c r="AK1218" s="5">
        <v>0</v>
      </c>
      <c r="AL1218" s="5">
        <v>1295.8699999999999</v>
      </c>
      <c r="AM1218" s="5">
        <v>37416.910000000003</v>
      </c>
      <c r="AN1218">
        <v>4</v>
      </c>
      <c r="AO1218">
        <v>4</v>
      </c>
      <c r="AP1218" t="str">
        <f t="shared" ref="AP1218:AP1281" si="176">IF(AO1218&lt;=AN1218,"Yes","No")</f>
        <v>Yes</v>
      </c>
      <c r="AQ1218">
        <v>0</v>
      </c>
      <c r="AR1218" s="5">
        <f t="shared" ref="AR1218:AR1281" si="177">ROUND(SUM(AD1218:AI1218)+SUM(AK1218:AM1218),2)</f>
        <v>1563482.47</v>
      </c>
      <c r="AS1218" s="5">
        <f t="shared" ref="AS1218:AS1281" si="178">ROUND(AB1218-AR1218,2)</f>
        <v>597301.05000000005</v>
      </c>
      <c r="AT1218" t="s">
        <v>59</v>
      </c>
      <c r="AU1218" t="s">
        <v>6164</v>
      </c>
      <c r="AV1218" t="s">
        <v>6165</v>
      </c>
      <c r="AW1218" t="s">
        <v>6166</v>
      </c>
      <c r="AX1218" t="s">
        <v>6167</v>
      </c>
      <c r="AY1218">
        <v>57</v>
      </c>
      <c r="AZ1218">
        <v>0</v>
      </c>
      <c r="BA1218">
        <v>14</v>
      </c>
      <c r="BB1218" t="s">
        <v>6180</v>
      </c>
      <c r="BC1218">
        <v>0</v>
      </c>
      <c r="BD1218">
        <v>0</v>
      </c>
      <c r="BE1218" t="s">
        <v>6169</v>
      </c>
      <c r="BF1218" t="s">
        <v>6170</v>
      </c>
      <c r="BG1218">
        <v>1</v>
      </c>
      <c r="BH1218" t="s">
        <v>6186</v>
      </c>
      <c r="BI1218">
        <v>40</v>
      </c>
      <c r="BJ1218" t="s">
        <v>6172</v>
      </c>
      <c r="BK1218">
        <v>0</v>
      </c>
      <c r="BL1218">
        <v>76</v>
      </c>
      <c r="BM1218" s="3">
        <f t="shared" ref="BM1218:BM1281" si="179">IFERROR(R1218/BL1218,0)</f>
        <v>0.78947368421052633</v>
      </c>
    </row>
    <row r="1219" spans="1:65">
      <c r="A1219" t="s">
        <v>1348</v>
      </c>
      <c r="B1219" s="2">
        <v>45729</v>
      </c>
      <c r="C1219" t="s">
        <v>47</v>
      </c>
      <c r="D1219" t="s">
        <v>1131</v>
      </c>
      <c r="E1219">
        <v>3</v>
      </c>
      <c r="F1219" t="s">
        <v>72</v>
      </c>
      <c r="G1219" t="s">
        <v>79</v>
      </c>
      <c r="H1219" t="s">
        <v>102</v>
      </c>
      <c r="I1219" t="s">
        <v>52</v>
      </c>
      <c r="J1219" t="s">
        <v>53</v>
      </c>
      <c r="K1219" t="s">
        <v>75</v>
      </c>
      <c r="L1219" t="s">
        <v>55</v>
      </c>
      <c r="M1219" t="s">
        <v>56</v>
      </c>
      <c r="N1219" t="s">
        <v>109</v>
      </c>
      <c r="O1219" t="s">
        <v>82</v>
      </c>
      <c r="P1219">
        <v>68</v>
      </c>
      <c r="Q1219">
        <v>68</v>
      </c>
      <c r="R1219">
        <v>70</v>
      </c>
      <c r="S1219">
        <v>1</v>
      </c>
      <c r="T1219">
        <f t="shared" si="171"/>
        <v>69</v>
      </c>
      <c r="U1219">
        <v>65</v>
      </c>
      <c r="V1219">
        <f t="shared" si="172"/>
        <v>4</v>
      </c>
      <c r="W1219" s="3">
        <f t="shared" si="173"/>
        <v>1.4285714285714285E-2</v>
      </c>
      <c r="X1219">
        <v>29</v>
      </c>
      <c r="Y1219" s="4">
        <v>3</v>
      </c>
      <c r="Z1219" s="4">
        <v>1.8</v>
      </c>
      <c r="AA1219" s="5">
        <v>35958.83</v>
      </c>
      <c r="AB1219" s="5">
        <f t="shared" si="174"/>
        <v>2337323.9500000002</v>
      </c>
      <c r="AC1219" s="5">
        <v>23648.22</v>
      </c>
      <c r="AD1219" s="5">
        <f t="shared" si="175"/>
        <v>1655375.4</v>
      </c>
      <c r="AE1219" s="5">
        <v>125157.86</v>
      </c>
      <c r="AF1219" s="5">
        <v>30869.4</v>
      </c>
      <c r="AG1219" s="5">
        <v>9773.52</v>
      </c>
      <c r="AH1219" s="5">
        <v>2610</v>
      </c>
      <c r="AI1219" s="5">
        <v>3200</v>
      </c>
      <c r="AJ1219">
        <v>0</v>
      </c>
      <c r="AK1219" s="5">
        <v>0</v>
      </c>
      <c r="AL1219" s="5">
        <v>2636.46</v>
      </c>
      <c r="AM1219" s="5">
        <v>94469.95</v>
      </c>
      <c r="AN1219">
        <v>8</v>
      </c>
      <c r="AO1219">
        <v>8</v>
      </c>
      <c r="AP1219" t="str">
        <f t="shared" si="176"/>
        <v>Yes</v>
      </c>
      <c r="AQ1219">
        <v>1</v>
      </c>
      <c r="AR1219" s="5">
        <f t="shared" si="177"/>
        <v>1924092.59</v>
      </c>
      <c r="AS1219" s="5">
        <f t="shared" si="178"/>
        <v>413231.35999999999</v>
      </c>
      <c r="AT1219" t="s">
        <v>59</v>
      </c>
      <c r="AU1219" t="s">
        <v>6164</v>
      </c>
      <c r="AV1219" t="s">
        <v>6165</v>
      </c>
      <c r="AW1219" t="s">
        <v>6166</v>
      </c>
      <c r="AX1219" t="s">
        <v>6184</v>
      </c>
      <c r="AY1219">
        <v>71</v>
      </c>
      <c r="AZ1219">
        <v>0</v>
      </c>
      <c r="BA1219">
        <v>24</v>
      </c>
      <c r="BB1219" t="s">
        <v>6180</v>
      </c>
      <c r="BC1219">
        <v>0</v>
      </c>
      <c r="BD1219">
        <v>0</v>
      </c>
      <c r="BE1219" t="s">
        <v>6169</v>
      </c>
      <c r="BF1219" t="s">
        <v>6170</v>
      </c>
      <c r="BG1219">
        <v>1</v>
      </c>
      <c r="BH1219" t="s">
        <v>6186</v>
      </c>
      <c r="BI1219">
        <v>56</v>
      </c>
      <c r="BJ1219" t="s">
        <v>6187</v>
      </c>
      <c r="BK1219">
        <v>0</v>
      </c>
      <c r="BL1219">
        <v>76</v>
      </c>
      <c r="BM1219" s="3">
        <f t="shared" si="179"/>
        <v>0.92105263157894735</v>
      </c>
    </row>
    <row r="1220" spans="1:65">
      <c r="A1220" t="s">
        <v>1349</v>
      </c>
      <c r="B1220" s="2">
        <v>45729</v>
      </c>
      <c r="C1220" t="s">
        <v>47</v>
      </c>
      <c r="D1220" t="s">
        <v>1131</v>
      </c>
      <c r="E1220">
        <v>3</v>
      </c>
      <c r="F1220" t="s">
        <v>49</v>
      </c>
      <c r="G1220" t="s">
        <v>50</v>
      </c>
      <c r="H1220" t="s">
        <v>89</v>
      </c>
      <c r="I1220" t="s">
        <v>52</v>
      </c>
      <c r="J1220" t="s">
        <v>53</v>
      </c>
      <c r="K1220" t="s">
        <v>54</v>
      </c>
      <c r="L1220" t="s">
        <v>67</v>
      </c>
      <c r="M1220" t="s">
        <v>56</v>
      </c>
      <c r="N1220" t="s">
        <v>109</v>
      </c>
      <c r="O1220" t="s">
        <v>70</v>
      </c>
      <c r="P1220">
        <v>60</v>
      </c>
      <c r="Q1220">
        <v>63</v>
      </c>
      <c r="R1220">
        <v>60</v>
      </c>
      <c r="S1220">
        <v>2</v>
      </c>
      <c r="T1220">
        <f t="shared" si="171"/>
        <v>58</v>
      </c>
      <c r="U1220">
        <v>57</v>
      </c>
      <c r="V1220">
        <f t="shared" si="172"/>
        <v>1</v>
      </c>
      <c r="W1220" s="3">
        <f t="shared" si="173"/>
        <v>3.3333333333333333E-2</v>
      </c>
      <c r="X1220">
        <v>27</v>
      </c>
      <c r="Y1220" s="4">
        <v>8.1999999999999993</v>
      </c>
      <c r="Z1220" s="4">
        <v>1.9</v>
      </c>
      <c r="AA1220" s="5">
        <v>38467.760000000002</v>
      </c>
      <c r="AB1220" s="5">
        <f t="shared" si="174"/>
        <v>2192662.3199999998</v>
      </c>
      <c r="AC1220" s="5">
        <v>23097.31</v>
      </c>
      <c r="AD1220" s="5">
        <f t="shared" si="175"/>
        <v>1385838.6</v>
      </c>
      <c r="AE1220" s="5">
        <v>106702.23</v>
      </c>
      <c r="AF1220" s="5">
        <v>28335.83</v>
      </c>
      <c r="AG1220" s="5">
        <v>9149.16</v>
      </c>
      <c r="AH1220" s="5">
        <v>2755</v>
      </c>
      <c r="AI1220" s="5">
        <v>6400</v>
      </c>
      <c r="AJ1220">
        <v>0</v>
      </c>
      <c r="AK1220" s="5">
        <v>0</v>
      </c>
      <c r="AL1220" s="5">
        <v>679.22</v>
      </c>
      <c r="AM1220" s="5">
        <v>80690.91</v>
      </c>
      <c r="AN1220">
        <v>8</v>
      </c>
      <c r="AO1220">
        <v>8</v>
      </c>
      <c r="AP1220" t="str">
        <f t="shared" si="176"/>
        <v>Yes</v>
      </c>
      <c r="AQ1220">
        <v>0</v>
      </c>
      <c r="AR1220" s="5">
        <f t="shared" si="177"/>
        <v>1620550.95</v>
      </c>
      <c r="AS1220" s="5">
        <f t="shared" si="178"/>
        <v>572111.37</v>
      </c>
      <c r="AT1220" t="s">
        <v>116</v>
      </c>
      <c r="AU1220" t="s">
        <v>6164</v>
      </c>
      <c r="AV1220" t="s">
        <v>6165</v>
      </c>
      <c r="AW1220" t="s">
        <v>6166</v>
      </c>
      <c r="AX1220" t="s">
        <v>6177</v>
      </c>
      <c r="AY1220">
        <v>62</v>
      </c>
      <c r="AZ1220">
        <v>0</v>
      </c>
      <c r="BA1220">
        <v>15</v>
      </c>
      <c r="BB1220" t="s">
        <v>6198</v>
      </c>
      <c r="BC1220">
        <v>0</v>
      </c>
      <c r="BD1220">
        <v>0</v>
      </c>
      <c r="BE1220" t="s">
        <v>6169</v>
      </c>
      <c r="BF1220" t="s">
        <v>6170</v>
      </c>
      <c r="BG1220">
        <v>1</v>
      </c>
      <c r="BH1220" t="s">
        <v>6186</v>
      </c>
      <c r="BI1220">
        <v>25</v>
      </c>
      <c r="BJ1220" t="s">
        <v>6172</v>
      </c>
      <c r="BK1220">
        <v>0</v>
      </c>
      <c r="BL1220">
        <v>74</v>
      </c>
      <c r="BM1220" s="3">
        <f t="shared" si="179"/>
        <v>0.81081081081081086</v>
      </c>
    </row>
    <row r="1221" spans="1:65">
      <c r="A1221" t="s">
        <v>1350</v>
      </c>
      <c r="B1221" s="2">
        <v>45729</v>
      </c>
      <c r="C1221" t="s">
        <v>47</v>
      </c>
      <c r="D1221" t="s">
        <v>1131</v>
      </c>
      <c r="E1221">
        <v>3</v>
      </c>
      <c r="F1221" t="s">
        <v>61</v>
      </c>
      <c r="G1221" t="s">
        <v>62</v>
      </c>
      <c r="H1221" t="s">
        <v>115</v>
      </c>
      <c r="I1221" t="s">
        <v>74</v>
      </c>
      <c r="J1221" t="s">
        <v>65</v>
      </c>
      <c r="K1221" t="s">
        <v>66</v>
      </c>
      <c r="L1221" t="s">
        <v>67</v>
      </c>
      <c r="M1221" t="s">
        <v>56</v>
      </c>
      <c r="N1221" t="s">
        <v>109</v>
      </c>
      <c r="O1221" t="s">
        <v>58</v>
      </c>
      <c r="P1221">
        <v>45</v>
      </c>
      <c r="Q1221">
        <v>47</v>
      </c>
      <c r="R1221">
        <v>47</v>
      </c>
      <c r="S1221">
        <v>1</v>
      </c>
      <c r="T1221">
        <f t="shared" si="171"/>
        <v>46</v>
      </c>
      <c r="U1221">
        <v>43</v>
      </c>
      <c r="V1221">
        <f t="shared" si="172"/>
        <v>3</v>
      </c>
      <c r="W1221" s="3">
        <f t="shared" si="173"/>
        <v>2.1276595744680851E-2</v>
      </c>
      <c r="X1221">
        <v>22</v>
      </c>
      <c r="Y1221" s="4">
        <v>7.9</v>
      </c>
      <c r="Z1221" s="4">
        <v>2.2000000000000002</v>
      </c>
      <c r="AA1221" s="5">
        <v>48918.52</v>
      </c>
      <c r="AB1221" s="5">
        <f t="shared" si="174"/>
        <v>2103496.36</v>
      </c>
      <c r="AC1221" s="5">
        <v>33831.1</v>
      </c>
      <c r="AD1221" s="5">
        <f t="shared" si="175"/>
        <v>1590061.7</v>
      </c>
      <c r="AE1221" s="5">
        <v>104413.86</v>
      </c>
      <c r="AF1221" s="5">
        <v>28654.91</v>
      </c>
      <c r="AG1221" s="5">
        <v>9458.59</v>
      </c>
      <c r="AH1221" s="5">
        <v>3190</v>
      </c>
      <c r="AI1221" s="5">
        <v>4600</v>
      </c>
      <c r="AJ1221">
        <v>0</v>
      </c>
      <c r="AK1221" s="5">
        <v>0</v>
      </c>
      <c r="AL1221" s="5">
        <v>3062.58</v>
      </c>
      <c r="AM1221" s="5">
        <v>62596.51</v>
      </c>
      <c r="AN1221">
        <v>8</v>
      </c>
      <c r="AO1221">
        <v>7</v>
      </c>
      <c r="AP1221" t="str">
        <f t="shared" si="176"/>
        <v>Yes</v>
      </c>
      <c r="AQ1221">
        <v>0</v>
      </c>
      <c r="AR1221" s="5">
        <f t="shared" si="177"/>
        <v>1806038.15</v>
      </c>
      <c r="AS1221" s="5">
        <f t="shared" si="178"/>
        <v>297458.21000000002</v>
      </c>
      <c r="AT1221" t="s">
        <v>59</v>
      </c>
      <c r="AU1221" t="s">
        <v>6164</v>
      </c>
      <c r="AV1221" t="s">
        <v>6165</v>
      </c>
      <c r="AW1221" t="s">
        <v>6166</v>
      </c>
      <c r="AX1221" t="s">
        <v>6184</v>
      </c>
      <c r="AY1221">
        <v>46</v>
      </c>
      <c r="AZ1221">
        <v>1</v>
      </c>
      <c r="BA1221">
        <v>23</v>
      </c>
      <c r="BB1221" t="s">
        <v>6180</v>
      </c>
      <c r="BC1221">
        <v>0</v>
      </c>
      <c r="BD1221">
        <v>0</v>
      </c>
      <c r="BE1221" t="s">
        <v>6169</v>
      </c>
      <c r="BF1221" t="s">
        <v>6170</v>
      </c>
      <c r="BG1221">
        <v>0</v>
      </c>
      <c r="BH1221" t="s">
        <v>6171</v>
      </c>
      <c r="BI1221">
        <v>25</v>
      </c>
      <c r="BJ1221" t="s">
        <v>6172</v>
      </c>
      <c r="BK1221">
        <v>0</v>
      </c>
      <c r="BL1221">
        <v>60</v>
      </c>
      <c r="BM1221" s="3">
        <f t="shared" si="179"/>
        <v>0.78333333333333333</v>
      </c>
    </row>
    <row r="1222" spans="1:65">
      <c r="A1222" t="s">
        <v>1351</v>
      </c>
      <c r="B1222" s="2">
        <v>45729</v>
      </c>
      <c r="C1222" t="s">
        <v>47</v>
      </c>
      <c r="D1222" t="s">
        <v>1131</v>
      </c>
      <c r="E1222">
        <v>3</v>
      </c>
      <c r="F1222" t="s">
        <v>78</v>
      </c>
      <c r="G1222" t="s">
        <v>50</v>
      </c>
      <c r="H1222" t="s">
        <v>161</v>
      </c>
      <c r="I1222" t="s">
        <v>52</v>
      </c>
      <c r="J1222" t="s">
        <v>53</v>
      </c>
      <c r="K1222" t="s">
        <v>75</v>
      </c>
      <c r="L1222" t="s">
        <v>92</v>
      </c>
      <c r="M1222" t="s">
        <v>56</v>
      </c>
      <c r="N1222" t="s">
        <v>57</v>
      </c>
      <c r="O1222" t="s">
        <v>120</v>
      </c>
      <c r="P1222">
        <v>68</v>
      </c>
      <c r="Q1222">
        <v>68</v>
      </c>
      <c r="R1222">
        <v>64</v>
      </c>
      <c r="S1222">
        <v>2</v>
      </c>
      <c r="T1222">
        <f t="shared" si="171"/>
        <v>62</v>
      </c>
      <c r="U1222">
        <v>62</v>
      </c>
      <c r="V1222">
        <f t="shared" si="172"/>
        <v>0</v>
      </c>
      <c r="W1222" s="3">
        <f t="shared" si="173"/>
        <v>3.125E-2</v>
      </c>
      <c r="X1222">
        <v>29</v>
      </c>
      <c r="Y1222" s="4">
        <v>0.8</v>
      </c>
      <c r="Z1222" s="4">
        <v>1.3</v>
      </c>
      <c r="AA1222" s="5">
        <v>36226.699999999997</v>
      </c>
      <c r="AB1222" s="5">
        <f t="shared" si="174"/>
        <v>2246055.4</v>
      </c>
      <c r="AC1222" s="5">
        <v>23730.82</v>
      </c>
      <c r="AD1222" s="5">
        <f t="shared" si="175"/>
        <v>1518772.48</v>
      </c>
      <c r="AE1222" s="5">
        <v>115583.27</v>
      </c>
      <c r="AF1222" s="5">
        <v>29930.15</v>
      </c>
      <c r="AG1222" s="5">
        <v>9091.76</v>
      </c>
      <c r="AH1222" s="5">
        <v>1885</v>
      </c>
      <c r="AI1222" s="5">
        <v>6400</v>
      </c>
      <c r="AJ1222">
        <v>0</v>
      </c>
      <c r="AK1222" s="5">
        <v>0</v>
      </c>
      <c r="AL1222" s="5">
        <v>0</v>
      </c>
      <c r="AM1222" s="5">
        <v>41067.25</v>
      </c>
      <c r="AN1222">
        <v>4</v>
      </c>
      <c r="AO1222">
        <v>4</v>
      </c>
      <c r="AP1222" t="str">
        <f t="shared" si="176"/>
        <v>Yes</v>
      </c>
      <c r="AQ1222">
        <v>0</v>
      </c>
      <c r="AR1222" s="5">
        <f t="shared" si="177"/>
        <v>1722729.91</v>
      </c>
      <c r="AS1222" s="5">
        <f t="shared" si="178"/>
        <v>523325.49</v>
      </c>
      <c r="AT1222" t="s">
        <v>59</v>
      </c>
      <c r="AU1222" t="s">
        <v>6164</v>
      </c>
      <c r="AV1222" t="s">
        <v>6165</v>
      </c>
      <c r="AW1222" t="s">
        <v>6166</v>
      </c>
      <c r="AX1222" t="s">
        <v>6167</v>
      </c>
      <c r="AY1222">
        <v>73</v>
      </c>
      <c r="AZ1222">
        <v>2</v>
      </c>
      <c r="BA1222">
        <v>0</v>
      </c>
      <c r="BB1222" t="s">
        <v>6168</v>
      </c>
      <c r="BC1222">
        <v>0</v>
      </c>
      <c r="BD1222">
        <v>0</v>
      </c>
      <c r="BE1222" t="s">
        <v>6169</v>
      </c>
      <c r="BF1222" t="s">
        <v>6170</v>
      </c>
      <c r="BG1222">
        <v>1</v>
      </c>
      <c r="BH1222" t="s">
        <v>6179</v>
      </c>
      <c r="BI1222">
        <v>39</v>
      </c>
      <c r="BJ1222" t="s">
        <v>6172</v>
      </c>
      <c r="BK1222">
        <v>0</v>
      </c>
      <c r="BL1222">
        <v>71</v>
      </c>
      <c r="BM1222" s="3">
        <f t="shared" si="179"/>
        <v>0.90140845070422537</v>
      </c>
    </row>
    <row r="1223" spans="1:65">
      <c r="A1223" t="s">
        <v>1352</v>
      </c>
      <c r="B1223" s="2">
        <v>45729</v>
      </c>
      <c r="C1223" t="s">
        <v>47</v>
      </c>
      <c r="D1223" t="s">
        <v>1131</v>
      </c>
      <c r="E1223">
        <v>3</v>
      </c>
      <c r="F1223" t="s">
        <v>49</v>
      </c>
      <c r="G1223" t="s">
        <v>62</v>
      </c>
      <c r="H1223" t="s">
        <v>133</v>
      </c>
      <c r="I1223" t="s">
        <v>74</v>
      </c>
      <c r="J1223" t="s">
        <v>53</v>
      </c>
      <c r="K1223" t="s">
        <v>66</v>
      </c>
      <c r="L1223" t="s">
        <v>87</v>
      </c>
      <c r="M1223" t="s">
        <v>56</v>
      </c>
      <c r="N1223" t="s">
        <v>76</v>
      </c>
      <c r="O1223" t="s">
        <v>82</v>
      </c>
      <c r="P1223">
        <v>58</v>
      </c>
      <c r="Q1223">
        <v>61</v>
      </c>
      <c r="R1223">
        <v>61</v>
      </c>
      <c r="S1223">
        <v>2</v>
      </c>
      <c r="T1223">
        <f t="shared" si="171"/>
        <v>59</v>
      </c>
      <c r="U1223">
        <v>56</v>
      </c>
      <c r="V1223">
        <f t="shared" si="172"/>
        <v>3</v>
      </c>
      <c r="W1223" s="3">
        <f t="shared" si="173"/>
        <v>3.2786885245901641E-2</v>
      </c>
      <c r="X1223">
        <v>41</v>
      </c>
      <c r="Y1223" s="4">
        <v>2.9</v>
      </c>
      <c r="Z1223" s="4">
        <v>2.2000000000000002</v>
      </c>
      <c r="AA1223" s="5">
        <v>33798.19</v>
      </c>
      <c r="AB1223" s="5">
        <f t="shared" si="174"/>
        <v>1892698.64</v>
      </c>
      <c r="AC1223" s="5">
        <v>24154.42</v>
      </c>
      <c r="AD1223" s="5">
        <f t="shared" si="175"/>
        <v>1473419.62</v>
      </c>
      <c r="AE1223" s="5">
        <v>104034.78</v>
      </c>
      <c r="AF1223" s="5">
        <v>29620.14</v>
      </c>
      <c r="AG1223" s="5">
        <v>11346.35</v>
      </c>
      <c r="AH1223" s="5">
        <v>3190</v>
      </c>
      <c r="AI1223" s="5">
        <v>6400</v>
      </c>
      <c r="AJ1223">
        <v>0</v>
      </c>
      <c r="AK1223" s="5">
        <v>0</v>
      </c>
      <c r="AL1223" s="5">
        <v>1914.85</v>
      </c>
      <c r="AM1223" s="5">
        <v>35168.71</v>
      </c>
      <c r="AN1223">
        <v>4</v>
      </c>
      <c r="AO1223">
        <v>3</v>
      </c>
      <c r="AP1223" t="str">
        <f t="shared" si="176"/>
        <v>Yes</v>
      </c>
      <c r="AQ1223">
        <v>1</v>
      </c>
      <c r="AR1223" s="5">
        <f t="shared" si="177"/>
        <v>1665094.45</v>
      </c>
      <c r="AS1223" s="5">
        <f t="shared" si="178"/>
        <v>227604.19</v>
      </c>
      <c r="AT1223" t="s">
        <v>59</v>
      </c>
      <c r="AU1223" t="s">
        <v>6164</v>
      </c>
      <c r="AV1223" t="s">
        <v>6165</v>
      </c>
      <c r="AW1223" t="s">
        <v>6166</v>
      </c>
      <c r="AX1223" t="s">
        <v>6184</v>
      </c>
      <c r="AY1223">
        <v>59</v>
      </c>
      <c r="AZ1223">
        <v>0</v>
      </c>
      <c r="BA1223">
        <v>25</v>
      </c>
      <c r="BB1223" t="s">
        <v>6180</v>
      </c>
      <c r="BC1223">
        <v>0</v>
      </c>
      <c r="BD1223">
        <v>0</v>
      </c>
      <c r="BE1223" t="s">
        <v>6169</v>
      </c>
      <c r="BF1223" t="s">
        <v>6170</v>
      </c>
      <c r="BG1223">
        <v>1</v>
      </c>
      <c r="BH1223" t="s">
        <v>6186</v>
      </c>
      <c r="BI1223">
        <v>40</v>
      </c>
      <c r="BJ1223" t="s">
        <v>6172</v>
      </c>
      <c r="BK1223">
        <v>0</v>
      </c>
      <c r="BL1223">
        <v>73</v>
      </c>
      <c r="BM1223" s="3">
        <f t="shared" si="179"/>
        <v>0.83561643835616439</v>
      </c>
    </row>
    <row r="1224" spans="1:65">
      <c r="A1224" t="s">
        <v>1353</v>
      </c>
      <c r="B1224" s="2">
        <v>45729</v>
      </c>
      <c r="C1224" t="s">
        <v>47</v>
      </c>
      <c r="D1224" t="s">
        <v>1131</v>
      </c>
      <c r="E1224">
        <v>3</v>
      </c>
      <c r="F1224" t="s">
        <v>61</v>
      </c>
      <c r="G1224" t="s">
        <v>79</v>
      </c>
      <c r="H1224" t="s">
        <v>98</v>
      </c>
      <c r="I1224" t="s">
        <v>74</v>
      </c>
      <c r="J1224" t="s">
        <v>53</v>
      </c>
      <c r="K1224" t="s">
        <v>75</v>
      </c>
      <c r="L1224" t="s">
        <v>67</v>
      </c>
      <c r="M1224" t="s">
        <v>56</v>
      </c>
      <c r="N1224" t="s">
        <v>76</v>
      </c>
      <c r="O1224" t="s">
        <v>58</v>
      </c>
      <c r="P1224">
        <v>65</v>
      </c>
      <c r="Q1224">
        <v>68</v>
      </c>
      <c r="R1224">
        <v>68</v>
      </c>
      <c r="S1224">
        <v>2</v>
      </c>
      <c r="T1224">
        <f t="shared" si="171"/>
        <v>66</v>
      </c>
      <c r="U1224">
        <v>64</v>
      </c>
      <c r="V1224">
        <f t="shared" si="172"/>
        <v>2</v>
      </c>
      <c r="W1224" s="3">
        <f t="shared" si="173"/>
        <v>2.9411764705882353E-2</v>
      </c>
      <c r="X1224">
        <v>34</v>
      </c>
      <c r="Y1224" s="4">
        <v>4.9000000000000004</v>
      </c>
      <c r="Z1224" s="4">
        <v>1.4</v>
      </c>
      <c r="AA1224" s="5">
        <v>36294.36</v>
      </c>
      <c r="AB1224" s="5">
        <f t="shared" si="174"/>
        <v>2322839.04</v>
      </c>
      <c r="AC1224" s="5">
        <v>22899.03</v>
      </c>
      <c r="AD1224" s="5">
        <f t="shared" si="175"/>
        <v>1557134.04</v>
      </c>
      <c r="AE1224" s="5">
        <v>117576.95</v>
      </c>
      <c r="AF1224" s="5">
        <v>31127.49</v>
      </c>
      <c r="AG1224" s="5">
        <v>10465.31</v>
      </c>
      <c r="AH1224" s="5">
        <v>2030</v>
      </c>
      <c r="AI1224" s="5">
        <v>6400</v>
      </c>
      <c r="AJ1224">
        <v>0</v>
      </c>
      <c r="AK1224" s="5">
        <v>0</v>
      </c>
      <c r="AL1224" s="5">
        <v>1329.43</v>
      </c>
      <c r="AM1224" s="5">
        <v>47353.3</v>
      </c>
      <c r="AN1224">
        <v>4</v>
      </c>
      <c r="AO1224">
        <v>5</v>
      </c>
      <c r="AP1224" t="str">
        <f t="shared" si="176"/>
        <v>No</v>
      </c>
      <c r="AQ1224">
        <v>2</v>
      </c>
      <c r="AR1224" s="5">
        <f t="shared" si="177"/>
        <v>1773416.52</v>
      </c>
      <c r="AS1224" s="5">
        <f t="shared" si="178"/>
        <v>549422.52</v>
      </c>
      <c r="AT1224" t="s">
        <v>59</v>
      </c>
      <c r="AU1224" t="s">
        <v>6164</v>
      </c>
      <c r="AV1224" t="s">
        <v>6165</v>
      </c>
      <c r="AW1224" t="s">
        <v>6166</v>
      </c>
      <c r="AX1224" t="s">
        <v>6184</v>
      </c>
      <c r="AY1224">
        <v>66</v>
      </c>
      <c r="AZ1224">
        <v>0</v>
      </c>
      <c r="BA1224">
        <v>18</v>
      </c>
      <c r="BB1224" t="s">
        <v>6180</v>
      </c>
      <c r="BC1224">
        <v>1</v>
      </c>
      <c r="BD1224">
        <v>0</v>
      </c>
      <c r="BE1224" t="s">
        <v>6178</v>
      </c>
      <c r="BF1224" t="s">
        <v>6170</v>
      </c>
      <c r="BG1224">
        <v>0</v>
      </c>
      <c r="BH1224" t="s">
        <v>6171</v>
      </c>
      <c r="BI1224">
        <v>54</v>
      </c>
      <c r="BJ1224" t="s">
        <v>6187</v>
      </c>
      <c r="BK1224">
        <v>0</v>
      </c>
      <c r="BL1224">
        <v>71</v>
      </c>
      <c r="BM1224" s="3">
        <f t="shared" si="179"/>
        <v>0.95774647887323938</v>
      </c>
    </row>
    <row r="1225" spans="1:65">
      <c r="A1225" t="s">
        <v>1354</v>
      </c>
      <c r="B1225" s="2">
        <v>45729</v>
      </c>
      <c r="C1225" t="s">
        <v>47</v>
      </c>
      <c r="D1225" t="s">
        <v>1131</v>
      </c>
      <c r="E1225">
        <v>3</v>
      </c>
      <c r="F1225" t="s">
        <v>49</v>
      </c>
      <c r="G1225" t="s">
        <v>50</v>
      </c>
      <c r="H1225" t="s">
        <v>51</v>
      </c>
      <c r="I1225" t="s">
        <v>74</v>
      </c>
      <c r="J1225" t="s">
        <v>53</v>
      </c>
      <c r="K1225" t="s">
        <v>75</v>
      </c>
      <c r="L1225" t="s">
        <v>87</v>
      </c>
      <c r="M1225" t="s">
        <v>68</v>
      </c>
      <c r="N1225" t="s">
        <v>109</v>
      </c>
      <c r="O1225" t="s">
        <v>58</v>
      </c>
      <c r="P1225">
        <v>69</v>
      </c>
      <c r="Q1225">
        <v>74</v>
      </c>
      <c r="R1225">
        <v>75</v>
      </c>
      <c r="S1225">
        <v>3</v>
      </c>
      <c r="T1225">
        <f t="shared" si="171"/>
        <v>72</v>
      </c>
      <c r="U1225">
        <v>69</v>
      </c>
      <c r="V1225">
        <f t="shared" si="172"/>
        <v>3</v>
      </c>
      <c r="W1225" s="3">
        <f t="shared" si="173"/>
        <v>0.04</v>
      </c>
      <c r="X1225">
        <v>28</v>
      </c>
      <c r="Y1225" s="4">
        <v>3.8</v>
      </c>
      <c r="Z1225" s="4">
        <v>1.8</v>
      </c>
      <c r="AA1225" s="5">
        <v>35543.39</v>
      </c>
      <c r="AB1225" s="5">
        <f t="shared" si="174"/>
        <v>2452493.91</v>
      </c>
      <c r="AC1225" s="5">
        <v>23147.98</v>
      </c>
      <c r="AD1225" s="5">
        <f t="shared" si="175"/>
        <v>1736098.5</v>
      </c>
      <c r="AE1225" s="5">
        <v>126955.75</v>
      </c>
      <c r="AF1225" s="5">
        <v>36027.1</v>
      </c>
      <c r="AG1225" s="5">
        <v>9766.25</v>
      </c>
      <c r="AH1225" s="5">
        <v>2610</v>
      </c>
      <c r="AI1225" s="5">
        <v>9600</v>
      </c>
      <c r="AJ1225">
        <v>1</v>
      </c>
      <c r="AK1225" s="5">
        <v>8554.2099999999991</v>
      </c>
      <c r="AL1225" s="5">
        <v>2077.35</v>
      </c>
      <c r="AM1225" s="5">
        <v>100614.68</v>
      </c>
      <c r="AN1225">
        <v>8</v>
      </c>
      <c r="AO1225">
        <v>9</v>
      </c>
      <c r="AP1225" t="str">
        <f t="shared" si="176"/>
        <v>No</v>
      </c>
      <c r="AQ1225">
        <v>3</v>
      </c>
      <c r="AR1225" s="5">
        <f t="shared" si="177"/>
        <v>2032303.84</v>
      </c>
      <c r="AS1225" s="5">
        <f t="shared" si="178"/>
        <v>420190.07</v>
      </c>
      <c r="AT1225" t="s">
        <v>59</v>
      </c>
      <c r="AU1225" t="s">
        <v>6194</v>
      </c>
      <c r="AV1225" t="s">
        <v>6195</v>
      </c>
      <c r="AW1225" t="s">
        <v>6183</v>
      </c>
      <c r="AX1225" t="s">
        <v>6184</v>
      </c>
      <c r="AY1225">
        <v>69</v>
      </c>
      <c r="AZ1225">
        <v>0</v>
      </c>
      <c r="BA1225">
        <v>25</v>
      </c>
      <c r="BB1225" t="s">
        <v>6180</v>
      </c>
      <c r="BC1225">
        <v>0</v>
      </c>
      <c r="BD1225">
        <v>1</v>
      </c>
      <c r="BE1225" t="s">
        <v>6188</v>
      </c>
      <c r="BF1225" t="s">
        <v>6176</v>
      </c>
      <c r="BG1225">
        <v>0</v>
      </c>
      <c r="BH1225" t="s">
        <v>6171</v>
      </c>
      <c r="BI1225">
        <v>54</v>
      </c>
      <c r="BJ1225" t="s">
        <v>6187</v>
      </c>
      <c r="BK1225">
        <v>0</v>
      </c>
      <c r="BL1225">
        <v>79</v>
      </c>
      <c r="BM1225" s="3">
        <f t="shared" si="179"/>
        <v>0.94936708860759489</v>
      </c>
    </row>
    <row r="1226" spans="1:65">
      <c r="A1226" t="s">
        <v>1355</v>
      </c>
      <c r="B1226" s="2">
        <v>45729</v>
      </c>
      <c r="C1226" t="s">
        <v>47</v>
      </c>
      <c r="D1226" t="s">
        <v>1131</v>
      </c>
      <c r="E1226">
        <v>3</v>
      </c>
      <c r="F1226" t="s">
        <v>61</v>
      </c>
      <c r="G1226" t="s">
        <v>50</v>
      </c>
      <c r="H1226" t="s">
        <v>170</v>
      </c>
      <c r="I1226" t="s">
        <v>74</v>
      </c>
      <c r="J1226" t="s">
        <v>53</v>
      </c>
      <c r="K1226" t="s">
        <v>54</v>
      </c>
      <c r="L1226" t="s">
        <v>67</v>
      </c>
      <c r="M1226" t="s">
        <v>56</v>
      </c>
      <c r="N1226" t="s">
        <v>69</v>
      </c>
      <c r="O1226" t="s">
        <v>82</v>
      </c>
      <c r="P1226">
        <v>61</v>
      </c>
      <c r="Q1226">
        <v>65</v>
      </c>
      <c r="R1226">
        <v>62</v>
      </c>
      <c r="S1226">
        <v>2</v>
      </c>
      <c r="T1226">
        <f t="shared" si="171"/>
        <v>60</v>
      </c>
      <c r="U1226">
        <v>60</v>
      </c>
      <c r="V1226">
        <f t="shared" si="172"/>
        <v>0</v>
      </c>
      <c r="W1226" s="3">
        <f t="shared" si="173"/>
        <v>3.2258064516129031E-2</v>
      </c>
      <c r="X1226">
        <v>25</v>
      </c>
      <c r="Y1226" s="4">
        <v>7.3</v>
      </c>
      <c r="Z1226" s="4">
        <v>2.5</v>
      </c>
      <c r="AA1226" s="5">
        <v>38554.839999999997</v>
      </c>
      <c r="AB1226" s="5">
        <f t="shared" si="174"/>
        <v>2313290.4</v>
      </c>
      <c r="AC1226" s="5">
        <v>22964.92</v>
      </c>
      <c r="AD1226" s="5">
        <f t="shared" si="175"/>
        <v>1423825.04</v>
      </c>
      <c r="AE1226" s="5">
        <v>106706.79</v>
      </c>
      <c r="AF1226" s="5">
        <v>27580.639999999999</v>
      </c>
      <c r="AG1226" s="5">
        <v>9124.15</v>
      </c>
      <c r="AH1226" s="5">
        <v>3625</v>
      </c>
      <c r="AI1226" s="5">
        <v>6400</v>
      </c>
      <c r="AJ1226">
        <v>0</v>
      </c>
      <c r="AK1226" s="5">
        <v>0</v>
      </c>
      <c r="AL1226" s="5">
        <v>0</v>
      </c>
      <c r="AM1226" s="5">
        <v>43491.75</v>
      </c>
      <c r="AN1226">
        <v>4</v>
      </c>
      <c r="AO1226">
        <v>5</v>
      </c>
      <c r="AP1226" t="str">
        <f t="shared" si="176"/>
        <v>No</v>
      </c>
      <c r="AQ1226">
        <v>3</v>
      </c>
      <c r="AR1226" s="5">
        <f t="shared" si="177"/>
        <v>1620753.37</v>
      </c>
      <c r="AS1226" s="5">
        <f t="shared" si="178"/>
        <v>692537.03</v>
      </c>
      <c r="AT1226" t="s">
        <v>59</v>
      </c>
      <c r="AU1226" t="s">
        <v>6164</v>
      </c>
      <c r="AV1226" t="s">
        <v>6165</v>
      </c>
      <c r="AW1226" t="s">
        <v>6166</v>
      </c>
      <c r="AX1226" t="s">
        <v>6167</v>
      </c>
      <c r="AY1226">
        <v>63</v>
      </c>
      <c r="AZ1226">
        <v>0</v>
      </c>
      <c r="BA1226">
        <v>0</v>
      </c>
      <c r="BB1226" t="s">
        <v>6168</v>
      </c>
      <c r="BC1226">
        <v>0</v>
      </c>
      <c r="BD1226">
        <v>1</v>
      </c>
      <c r="BE1226" t="s">
        <v>6196</v>
      </c>
      <c r="BF1226" t="s">
        <v>6170</v>
      </c>
      <c r="BG1226">
        <v>0</v>
      </c>
      <c r="BH1226" t="s">
        <v>6171</v>
      </c>
      <c r="BI1226">
        <v>53</v>
      </c>
      <c r="BJ1226" t="s">
        <v>6187</v>
      </c>
      <c r="BK1226">
        <v>0</v>
      </c>
      <c r="BL1226">
        <v>74</v>
      </c>
      <c r="BM1226" s="3">
        <f t="shared" si="179"/>
        <v>0.83783783783783783</v>
      </c>
    </row>
    <row r="1227" spans="1:65">
      <c r="A1227" t="s">
        <v>1356</v>
      </c>
      <c r="B1227" s="2">
        <v>45729</v>
      </c>
      <c r="C1227" t="s">
        <v>47</v>
      </c>
      <c r="D1227" t="s">
        <v>1131</v>
      </c>
      <c r="E1227">
        <v>3</v>
      </c>
      <c r="F1227" t="s">
        <v>72</v>
      </c>
      <c r="G1227" t="s">
        <v>62</v>
      </c>
      <c r="H1227" t="s">
        <v>220</v>
      </c>
      <c r="I1227" t="s">
        <v>64</v>
      </c>
      <c r="J1227" t="s">
        <v>81</v>
      </c>
      <c r="K1227" t="s">
        <v>75</v>
      </c>
      <c r="L1227" t="s">
        <v>92</v>
      </c>
      <c r="M1227" t="s">
        <v>56</v>
      </c>
      <c r="N1227" t="s">
        <v>76</v>
      </c>
      <c r="O1227" t="s">
        <v>120</v>
      </c>
      <c r="P1227">
        <v>28</v>
      </c>
      <c r="Q1227">
        <v>30</v>
      </c>
      <c r="R1227">
        <v>31</v>
      </c>
      <c r="S1227">
        <v>1</v>
      </c>
      <c r="T1227">
        <f t="shared" si="171"/>
        <v>30</v>
      </c>
      <c r="U1227">
        <v>28</v>
      </c>
      <c r="V1227">
        <f t="shared" si="172"/>
        <v>2</v>
      </c>
      <c r="W1227" s="3">
        <f t="shared" si="173"/>
        <v>3.2258064516129031E-2</v>
      </c>
      <c r="X1227">
        <v>27</v>
      </c>
      <c r="Y1227" s="4">
        <v>6</v>
      </c>
      <c r="Z1227" s="4">
        <v>2.4</v>
      </c>
      <c r="AA1227" s="5">
        <v>78698.679999999993</v>
      </c>
      <c r="AB1227" s="5">
        <f t="shared" si="174"/>
        <v>2203563.04</v>
      </c>
      <c r="AC1227" s="5">
        <v>53531.88</v>
      </c>
      <c r="AD1227" s="5">
        <f t="shared" si="175"/>
        <v>1659488.28</v>
      </c>
      <c r="AE1227" s="5">
        <v>92698.71</v>
      </c>
      <c r="AF1227" s="5">
        <v>26459.91</v>
      </c>
      <c r="AG1227" s="5">
        <v>9050.9699999999993</v>
      </c>
      <c r="AH1227" s="5">
        <v>3480</v>
      </c>
      <c r="AI1227" s="5">
        <v>6800</v>
      </c>
      <c r="AJ1227">
        <v>0</v>
      </c>
      <c r="AK1227" s="5">
        <v>0</v>
      </c>
      <c r="AL1227" s="5">
        <v>3077.15</v>
      </c>
      <c r="AM1227" s="5">
        <v>18173.939999999999</v>
      </c>
      <c r="AN1227">
        <v>4</v>
      </c>
      <c r="AO1227">
        <v>4</v>
      </c>
      <c r="AP1227" t="str">
        <f t="shared" si="176"/>
        <v>Yes</v>
      </c>
      <c r="AQ1227">
        <v>1</v>
      </c>
      <c r="AR1227" s="5">
        <f t="shared" si="177"/>
        <v>1819228.96</v>
      </c>
      <c r="AS1227" s="5">
        <f t="shared" si="178"/>
        <v>384334.08000000002</v>
      </c>
      <c r="AT1227" t="s">
        <v>59</v>
      </c>
      <c r="AU1227" t="s">
        <v>6164</v>
      </c>
      <c r="AV1227" t="s">
        <v>6165</v>
      </c>
      <c r="AW1227" t="s">
        <v>6166</v>
      </c>
      <c r="AX1227" t="s">
        <v>6184</v>
      </c>
      <c r="AY1227">
        <v>29</v>
      </c>
      <c r="AZ1227">
        <v>0</v>
      </c>
      <c r="BA1227">
        <v>21</v>
      </c>
      <c r="BB1227" t="s">
        <v>6180</v>
      </c>
      <c r="BC1227">
        <v>0</v>
      </c>
      <c r="BD1227">
        <v>0</v>
      </c>
      <c r="BE1227" t="s">
        <v>6169</v>
      </c>
      <c r="BF1227" t="s">
        <v>6170</v>
      </c>
      <c r="BG1227">
        <v>1</v>
      </c>
      <c r="BH1227" t="s">
        <v>6179</v>
      </c>
      <c r="BI1227">
        <v>57</v>
      </c>
      <c r="BJ1227" t="s">
        <v>6187</v>
      </c>
      <c r="BK1227">
        <v>0</v>
      </c>
      <c r="BL1227">
        <v>52</v>
      </c>
      <c r="BM1227" s="3">
        <f t="shared" si="179"/>
        <v>0.59615384615384615</v>
      </c>
    </row>
    <row r="1228" spans="1:65">
      <c r="A1228" t="s">
        <v>1357</v>
      </c>
      <c r="B1228" s="2">
        <v>45729</v>
      </c>
      <c r="C1228" t="s">
        <v>47</v>
      </c>
      <c r="D1228" t="s">
        <v>1131</v>
      </c>
      <c r="E1228">
        <v>3</v>
      </c>
      <c r="F1228" t="s">
        <v>61</v>
      </c>
      <c r="G1228" t="s">
        <v>62</v>
      </c>
      <c r="H1228" t="s">
        <v>104</v>
      </c>
      <c r="I1228" t="s">
        <v>64</v>
      </c>
      <c r="J1228" t="s">
        <v>65</v>
      </c>
      <c r="K1228" t="s">
        <v>75</v>
      </c>
      <c r="L1228" t="s">
        <v>67</v>
      </c>
      <c r="M1228" t="s">
        <v>68</v>
      </c>
      <c r="N1228" t="s">
        <v>57</v>
      </c>
      <c r="O1228" t="s">
        <v>70</v>
      </c>
      <c r="P1228">
        <v>51</v>
      </c>
      <c r="Q1228">
        <v>54</v>
      </c>
      <c r="R1228">
        <v>53</v>
      </c>
      <c r="S1228">
        <v>2</v>
      </c>
      <c r="T1228">
        <f t="shared" si="171"/>
        <v>51</v>
      </c>
      <c r="U1228">
        <v>51</v>
      </c>
      <c r="V1228">
        <f t="shared" si="172"/>
        <v>0</v>
      </c>
      <c r="W1228" s="3">
        <f t="shared" si="173"/>
        <v>3.7735849056603772E-2</v>
      </c>
      <c r="X1228">
        <v>41</v>
      </c>
      <c r="Y1228" s="4">
        <v>3.6</v>
      </c>
      <c r="Z1228" s="4">
        <v>1.6</v>
      </c>
      <c r="AA1228" s="5">
        <v>51715.17</v>
      </c>
      <c r="AB1228" s="5">
        <f t="shared" si="174"/>
        <v>2637473.67</v>
      </c>
      <c r="AC1228" s="5">
        <v>32298.57</v>
      </c>
      <c r="AD1228" s="5">
        <f t="shared" si="175"/>
        <v>1711824.21</v>
      </c>
      <c r="AE1228" s="5">
        <v>115739.37</v>
      </c>
      <c r="AF1228" s="5">
        <v>32320.52</v>
      </c>
      <c r="AG1228" s="5">
        <v>10837.9</v>
      </c>
      <c r="AH1228" s="5">
        <v>2320</v>
      </c>
      <c r="AI1228" s="5">
        <v>9200</v>
      </c>
      <c r="AJ1228">
        <v>1</v>
      </c>
      <c r="AK1228" s="5">
        <v>13565.85</v>
      </c>
      <c r="AL1228" s="5">
        <v>0</v>
      </c>
      <c r="AM1228" s="5">
        <v>37207.33</v>
      </c>
      <c r="AN1228">
        <v>4</v>
      </c>
      <c r="AO1228">
        <v>6</v>
      </c>
      <c r="AP1228" t="str">
        <f t="shared" si="176"/>
        <v>No</v>
      </c>
      <c r="AQ1228">
        <v>2</v>
      </c>
      <c r="AR1228" s="5">
        <f t="shared" si="177"/>
        <v>1933015.18</v>
      </c>
      <c r="AS1228" s="5">
        <f t="shared" si="178"/>
        <v>704458.49</v>
      </c>
      <c r="AT1228" t="s">
        <v>59</v>
      </c>
      <c r="AU1228" t="s">
        <v>6189</v>
      </c>
      <c r="AV1228" t="s">
        <v>6201</v>
      </c>
      <c r="AW1228" t="s">
        <v>6175</v>
      </c>
      <c r="AX1228" t="s">
        <v>6167</v>
      </c>
      <c r="AY1228">
        <v>51</v>
      </c>
      <c r="AZ1228">
        <v>0</v>
      </c>
      <c r="BA1228">
        <v>0</v>
      </c>
      <c r="BB1228" t="s">
        <v>6168</v>
      </c>
      <c r="BC1228">
        <v>0</v>
      </c>
      <c r="BD1228">
        <v>2</v>
      </c>
      <c r="BE1228" t="s">
        <v>6188</v>
      </c>
      <c r="BF1228" t="s">
        <v>6170</v>
      </c>
      <c r="BG1228">
        <v>0</v>
      </c>
      <c r="BH1228" t="s">
        <v>6171</v>
      </c>
      <c r="BI1228">
        <v>48</v>
      </c>
      <c r="BJ1228" t="s">
        <v>6172</v>
      </c>
      <c r="BK1228">
        <v>0</v>
      </c>
      <c r="BL1228">
        <v>60</v>
      </c>
      <c r="BM1228" s="3">
        <f t="shared" si="179"/>
        <v>0.8833333333333333</v>
      </c>
    </row>
    <row r="1229" spans="1:65">
      <c r="A1229" t="s">
        <v>1358</v>
      </c>
      <c r="B1229" s="2">
        <v>45729</v>
      </c>
      <c r="C1229" t="s">
        <v>47</v>
      </c>
      <c r="D1229" t="s">
        <v>1131</v>
      </c>
      <c r="E1229">
        <v>3</v>
      </c>
      <c r="F1229" t="s">
        <v>72</v>
      </c>
      <c r="G1229" t="s">
        <v>50</v>
      </c>
      <c r="H1229" t="s">
        <v>138</v>
      </c>
      <c r="I1229" t="s">
        <v>52</v>
      </c>
      <c r="J1229" t="s">
        <v>53</v>
      </c>
      <c r="K1229" t="s">
        <v>75</v>
      </c>
      <c r="L1229" t="s">
        <v>55</v>
      </c>
      <c r="M1229" t="s">
        <v>56</v>
      </c>
      <c r="N1229" t="s">
        <v>69</v>
      </c>
      <c r="O1229" t="s">
        <v>58</v>
      </c>
      <c r="P1229">
        <v>67</v>
      </c>
      <c r="Q1229">
        <v>67</v>
      </c>
      <c r="R1229">
        <v>69</v>
      </c>
      <c r="S1229">
        <v>2</v>
      </c>
      <c r="T1229">
        <f t="shared" si="171"/>
        <v>67</v>
      </c>
      <c r="U1229">
        <v>64</v>
      </c>
      <c r="V1229">
        <f t="shared" si="172"/>
        <v>3</v>
      </c>
      <c r="W1229" s="3">
        <f t="shared" si="173"/>
        <v>2.8985507246376812E-2</v>
      </c>
      <c r="X1229">
        <v>35</v>
      </c>
      <c r="Y1229" s="4">
        <v>3.2</v>
      </c>
      <c r="Z1229" s="4">
        <v>1.7</v>
      </c>
      <c r="AA1229" s="5">
        <v>35578.17</v>
      </c>
      <c r="AB1229" s="5">
        <f t="shared" si="174"/>
        <v>2277002.88</v>
      </c>
      <c r="AC1229" s="5">
        <v>23411.19</v>
      </c>
      <c r="AD1229" s="5">
        <f t="shared" si="175"/>
        <v>1615372.11</v>
      </c>
      <c r="AE1229" s="5">
        <v>123603.49</v>
      </c>
      <c r="AF1229" s="5">
        <v>29723.79</v>
      </c>
      <c r="AG1229" s="5">
        <v>11094.47</v>
      </c>
      <c r="AH1229" s="5">
        <v>2465</v>
      </c>
      <c r="AI1229" s="5">
        <v>6400</v>
      </c>
      <c r="AJ1229">
        <v>0</v>
      </c>
      <c r="AK1229" s="5">
        <v>0</v>
      </c>
      <c r="AL1229" s="5">
        <v>2005.8</v>
      </c>
      <c r="AM1229" s="5">
        <v>49198.66</v>
      </c>
      <c r="AN1229">
        <v>4</v>
      </c>
      <c r="AO1229">
        <v>6</v>
      </c>
      <c r="AP1229" t="str">
        <f t="shared" si="176"/>
        <v>No</v>
      </c>
      <c r="AQ1229">
        <v>3</v>
      </c>
      <c r="AR1229" s="5">
        <f t="shared" si="177"/>
        <v>1839863.32</v>
      </c>
      <c r="AS1229" s="5">
        <f t="shared" si="178"/>
        <v>437139.56</v>
      </c>
      <c r="AT1229" t="s">
        <v>59</v>
      </c>
      <c r="AU1229" t="s">
        <v>6164</v>
      </c>
      <c r="AV1229" t="s">
        <v>6165</v>
      </c>
      <c r="AW1229" t="s">
        <v>6166</v>
      </c>
      <c r="AX1229" t="s">
        <v>6184</v>
      </c>
      <c r="AY1229">
        <v>67</v>
      </c>
      <c r="AZ1229">
        <v>0</v>
      </c>
      <c r="BA1229">
        <v>21</v>
      </c>
      <c r="BB1229" t="s">
        <v>6191</v>
      </c>
      <c r="BC1229">
        <v>1</v>
      </c>
      <c r="BD1229">
        <v>1</v>
      </c>
      <c r="BE1229" t="s">
        <v>6188</v>
      </c>
      <c r="BF1229" t="s">
        <v>6170</v>
      </c>
      <c r="BG1229">
        <v>0</v>
      </c>
      <c r="BH1229" t="s">
        <v>6171</v>
      </c>
      <c r="BI1229">
        <v>20</v>
      </c>
      <c r="BJ1229" t="s">
        <v>6172</v>
      </c>
      <c r="BK1229">
        <v>0</v>
      </c>
      <c r="BL1229">
        <v>74</v>
      </c>
      <c r="BM1229" s="3">
        <f t="shared" si="179"/>
        <v>0.93243243243243246</v>
      </c>
    </row>
    <row r="1230" spans="1:65">
      <c r="A1230" t="s">
        <v>1359</v>
      </c>
      <c r="B1230" s="2">
        <v>45730</v>
      </c>
      <c r="C1230" t="s">
        <v>47</v>
      </c>
      <c r="D1230" t="s">
        <v>1131</v>
      </c>
      <c r="E1230">
        <v>3</v>
      </c>
      <c r="F1230" t="s">
        <v>49</v>
      </c>
      <c r="G1230" t="s">
        <v>62</v>
      </c>
      <c r="H1230" t="s">
        <v>226</v>
      </c>
      <c r="I1230" t="s">
        <v>74</v>
      </c>
      <c r="J1230" t="s">
        <v>65</v>
      </c>
      <c r="K1230" t="s">
        <v>66</v>
      </c>
      <c r="L1230" t="s">
        <v>92</v>
      </c>
      <c r="M1230" t="s">
        <v>56</v>
      </c>
      <c r="N1230" t="s">
        <v>76</v>
      </c>
      <c r="O1230" t="s">
        <v>82</v>
      </c>
      <c r="P1230">
        <v>50</v>
      </c>
      <c r="Q1230">
        <v>52</v>
      </c>
      <c r="R1230">
        <v>50</v>
      </c>
      <c r="S1230">
        <v>1</v>
      </c>
      <c r="T1230">
        <f t="shared" si="171"/>
        <v>49</v>
      </c>
      <c r="U1230">
        <v>49</v>
      </c>
      <c r="V1230">
        <f t="shared" si="172"/>
        <v>0</v>
      </c>
      <c r="W1230" s="3">
        <f t="shared" si="173"/>
        <v>0.02</v>
      </c>
      <c r="X1230">
        <v>32</v>
      </c>
      <c r="Y1230" s="4">
        <v>1.2</v>
      </c>
      <c r="Z1230" s="4">
        <v>1.4</v>
      </c>
      <c r="AA1230" s="5">
        <v>49010.63</v>
      </c>
      <c r="AB1230" s="5">
        <f t="shared" si="174"/>
        <v>2401520.87</v>
      </c>
      <c r="AC1230" s="5">
        <v>35112.769999999997</v>
      </c>
      <c r="AD1230" s="5">
        <f t="shared" si="175"/>
        <v>1755638.5</v>
      </c>
      <c r="AE1230" s="5">
        <v>111482.46</v>
      </c>
      <c r="AF1230" s="5">
        <v>32593.45</v>
      </c>
      <c r="AG1230" s="5">
        <v>10535.71</v>
      </c>
      <c r="AH1230" s="5">
        <v>2030</v>
      </c>
      <c r="AI1230" s="5">
        <v>4600</v>
      </c>
      <c r="AJ1230">
        <v>0</v>
      </c>
      <c r="AK1230" s="5">
        <v>0</v>
      </c>
      <c r="AL1230" s="5">
        <v>0</v>
      </c>
      <c r="AM1230" s="5">
        <v>32898.550000000003</v>
      </c>
      <c r="AN1230">
        <v>4</v>
      </c>
      <c r="AO1230">
        <v>4</v>
      </c>
      <c r="AP1230" t="str">
        <f t="shared" si="176"/>
        <v>Yes</v>
      </c>
      <c r="AQ1230">
        <v>1</v>
      </c>
      <c r="AR1230" s="5">
        <f t="shared" si="177"/>
        <v>1949778.67</v>
      </c>
      <c r="AS1230" s="5">
        <f t="shared" si="178"/>
        <v>451742.2</v>
      </c>
      <c r="AT1230" t="s">
        <v>59</v>
      </c>
      <c r="AU1230" t="s">
        <v>6164</v>
      </c>
      <c r="AV1230" t="s">
        <v>6165</v>
      </c>
      <c r="AW1230" t="s">
        <v>6166</v>
      </c>
      <c r="AX1230" t="s">
        <v>6167</v>
      </c>
      <c r="AY1230">
        <v>53</v>
      </c>
      <c r="AZ1230">
        <v>0</v>
      </c>
      <c r="BA1230">
        <v>0</v>
      </c>
      <c r="BB1230" t="s">
        <v>6168</v>
      </c>
      <c r="BC1230">
        <v>0</v>
      </c>
      <c r="BD1230">
        <v>0</v>
      </c>
      <c r="BE1230" t="s">
        <v>6169</v>
      </c>
      <c r="BF1230" t="s">
        <v>6170</v>
      </c>
      <c r="BG1230">
        <v>1</v>
      </c>
      <c r="BH1230" t="s">
        <v>6179</v>
      </c>
      <c r="BI1230">
        <v>46</v>
      </c>
      <c r="BJ1230" t="s">
        <v>6172</v>
      </c>
      <c r="BK1230">
        <v>0</v>
      </c>
      <c r="BL1230">
        <v>59</v>
      </c>
      <c r="BM1230" s="3">
        <f t="shared" si="179"/>
        <v>0.84745762711864403</v>
      </c>
    </row>
    <row r="1231" spans="1:65">
      <c r="A1231" t="s">
        <v>1360</v>
      </c>
      <c r="B1231" s="2">
        <v>45730</v>
      </c>
      <c r="C1231" t="s">
        <v>47</v>
      </c>
      <c r="D1231" t="s">
        <v>1131</v>
      </c>
      <c r="E1231">
        <v>3</v>
      </c>
      <c r="F1231" t="s">
        <v>72</v>
      </c>
      <c r="G1231" t="s">
        <v>79</v>
      </c>
      <c r="H1231" t="s">
        <v>213</v>
      </c>
      <c r="I1231" t="s">
        <v>74</v>
      </c>
      <c r="J1231" t="s">
        <v>81</v>
      </c>
      <c r="K1231" t="s">
        <v>54</v>
      </c>
      <c r="L1231" t="s">
        <v>92</v>
      </c>
      <c r="M1231" t="s">
        <v>56</v>
      </c>
      <c r="N1231" t="s">
        <v>94</v>
      </c>
      <c r="O1231" t="s">
        <v>120</v>
      </c>
      <c r="P1231">
        <v>36</v>
      </c>
      <c r="Q1231">
        <v>38</v>
      </c>
      <c r="R1231">
        <v>40</v>
      </c>
      <c r="S1231">
        <v>1</v>
      </c>
      <c r="T1231">
        <f t="shared" si="171"/>
        <v>39</v>
      </c>
      <c r="U1231">
        <v>35</v>
      </c>
      <c r="V1231">
        <f t="shared" si="172"/>
        <v>4</v>
      </c>
      <c r="W1231" s="3">
        <f t="shared" si="173"/>
        <v>2.5000000000000001E-2</v>
      </c>
      <c r="X1231">
        <v>29</v>
      </c>
      <c r="Y1231" s="4">
        <v>4.5</v>
      </c>
      <c r="Z1231" s="4">
        <v>1.9</v>
      </c>
      <c r="AA1231" s="5">
        <v>84022.3</v>
      </c>
      <c r="AB1231" s="5">
        <f t="shared" si="174"/>
        <v>2940780.5</v>
      </c>
      <c r="AC1231" s="5">
        <v>53933.94</v>
      </c>
      <c r="AD1231" s="5">
        <f t="shared" si="175"/>
        <v>2157357.6</v>
      </c>
      <c r="AE1231" s="5">
        <v>121648.2</v>
      </c>
      <c r="AF1231" s="5">
        <v>34531.64</v>
      </c>
      <c r="AG1231" s="5">
        <v>10321.6</v>
      </c>
      <c r="AH1231" s="5">
        <v>2755</v>
      </c>
      <c r="AI1231" s="5">
        <v>6800</v>
      </c>
      <c r="AJ1231">
        <v>0</v>
      </c>
      <c r="AK1231" s="5">
        <v>0</v>
      </c>
      <c r="AL1231" s="5">
        <v>6143.27</v>
      </c>
      <c r="AM1231" s="5">
        <v>24164.04</v>
      </c>
      <c r="AN1231">
        <v>4</v>
      </c>
      <c r="AO1231">
        <v>3</v>
      </c>
      <c r="AP1231" t="str">
        <f t="shared" si="176"/>
        <v>Yes</v>
      </c>
      <c r="AQ1231">
        <v>0</v>
      </c>
      <c r="AR1231" s="5">
        <f t="shared" si="177"/>
        <v>2363721.35</v>
      </c>
      <c r="AS1231" s="5">
        <f t="shared" si="178"/>
        <v>577059.15</v>
      </c>
      <c r="AT1231" t="s">
        <v>59</v>
      </c>
      <c r="AU1231" t="s">
        <v>6164</v>
      </c>
      <c r="AV1231" t="s">
        <v>6165</v>
      </c>
      <c r="AW1231" t="s">
        <v>6166</v>
      </c>
      <c r="AX1231" t="s">
        <v>6184</v>
      </c>
      <c r="AY1231">
        <v>37</v>
      </c>
      <c r="AZ1231">
        <v>0</v>
      </c>
      <c r="BA1231">
        <v>30</v>
      </c>
      <c r="BB1231" t="s">
        <v>6180</v>
      </c>
      <c r="BC1231">
        <v>0</v>
      </c>
      <c r="BD1231">
        <v>0</v>
      </c>
      <c r="BE1231" t="s">
        <v>6169</v>
      </c>
      <c r="BF1231" t="s">
        <v>6170</v>
      </c>
      <c r="BG1231">
        <v>1</v>
      </c>
      <c r="BH1231" t="s">
        <v>6186</v>
      </c>
      <c r="BI1231">
        <v>53</v>
      </c>
      <c r="BJ1231" t="s">
        <v>6187</v>
      </c>
      <c r="BK1231">
        <v>0</v>
      </c>
      <c r="BL1231">
        <v>51</v>
      </c>
      <c r="BM1231" s="3">
        <f t="shared" si="179"/>
        <v>0.78431372549019607</v>
      </c>
    </row>
    <row r="1232" spans="1:65">
      <c r="A1232" t="s">
        <v>1361</v>
      </c>
      <c r="B1232" s="2">
        <v>45730</v>
      </c>
      <c r="C1232" t="s">
        <v>47</v>
      </c>
      <c r="D1232" t="s">
        <v>1131</v>
      </c>
      <c r="E1232">
        <v>3</v>
      </c>
      <c r="F1232" t="s">
        <v>78</v>
      </c>
      <c r="G1232" t="s">
        <v>50</v>
      </c>
      <c r="H1232" t="s">
        <v>173</v>
      </c>
      <c r="I1232" t="s">
        <v>74</v>
      </c>
      <c r="J1232" t="s">
        <v>53</v>
      </c>
      <c r="K1232" t="s">
        <v>75</v>
      </c>
      <c r="L1232" t="s">
        <v>92</v>
      </c>
      <c r="M1232" t="s">
        <v>68</v>
      </c>
      <c r="N1232" t="s">
        <v>69</v>
      </c>
      <c r="O1232" t="s">
        <v>58</v>
      </c>
      <c r="P1232">
        <v>58</v>
      </c>
      <c r="Q1232">
        <v>62</v>
      </c>
      <c r="R1232">
        <v>61</v>
      </c>
      <c r="S1232">
        <v>2</v>
      </c>
      <c r="T1232">
        <f t="shared" si="171"/>
        <v>59</v>
      </c>
      <c r="U1232">
        <v>55</v>
      </c>
      <c r="V1232">
        <f t="shared" si="172"/>
        <v>4</v>
      </c>
      <c r="W1232" s="3">
        <f t="shared" si="173"/>
        <v>3.2786885245901641E-2</v>
      </c>
      <c r="X1232">
        <v>32</v>
      </c>
      <c r="Y1232" s="4">
        <v>2.1</v>
      </c>
      <c r="Z1232" s="4">
        <v>1.6</v>
      </c>
      <c r="AA1232" s="5">
        <v>36000.57</v>
      </c>
      <c r="AB1232" s="5">
        <f t="shared" si="174"/>
        <v>1980031.35</v>
      </c>
      <c r="AC1232" s="5">
        <v>22735.82</v>
      </c>
      <c r="AD1232" s="5">
        <f t="shared" si="175"/>
        <v>1386885.02</v>
      </c>
      <c r="AE1232" s="5">
        <v>104236.93</v>
      </c>
      <c r="AF1232" s="5">
        <v>28585.1</v>
      </c>
      <c r="AG1232" s="5">
        <v>9534.5400000000009</v>
      </c>
      <c r="AH1232" s="5">
        <v>2320</v>
      </c>
      <c r="AI1232" s="5">
        <v>6400</v>
      </c>
      <c r="AJ1232">
        <v>1</v>
      </c>
      <c r="AK1232" s="5">
        <v>9105.01</v>
      </c>
      <c r="AL1232" s="5">
        <v>2656.78</v>
      </c>
      <c r="AM1232" s="5">
        <v>35611.769999999997</v>
      </c>
      <c r="AN1232">
        <v>4</v>
      </c>
      <c r="AO1232">
        <v>4</v>
      </c>
      <c r="AP1232" t="str">
        <f t="shared" si="176"/>
        <v>Yes</v>
      </c>
      <c r="AQ1232">
        <v>2</v>
      </c>
      <c r="AR1232" s="5">
        <f t="shared" si="177"/>
        <v>1585335.15</v>
      </c>
      <c r="AS1232" s="5">
        <f t="shared" si="178"/>
        <v>394696.2</v>
      </c>
      <c r="AT1232" t="s">
        <v>116</v>
      </c>
      <c r="AU1232" t="s">
        <v>6181</v>
      </c>
      <c r="AV1232" t="s">
        <v>6182</v>
      </c>
      <c r="AW1232" t="s">
        <v>6183</v>
      </c>
      <c r="AX1232" t="s">
        <v>6167</v>
      </c>
      <c r="AY1232">
        <v>61</v>
      </c>
      <c r="AZ1232">
        <v>0</v>
      </c>
      <c r="BA1232">
        <v>23</v>
      </c>
      <c r="BB1232" t="s">
        <v>6180</v>
      </c>
      <c r="BC1232">
        <v>0</v>
      </c>
      <c r="BD1232">
        <v>0</v>
      </c>
      <c r="BE1232" t="s">
        <v>6169</v>
      </c>
      <c r="BF1232" t="s">
        <v>6170</v>
      </c>
      <c r="BG1232">
        <v>1</v>
      </c>
      <c r="BH1232" t="s">
        <v>6186</v>
      </c>
      <c r="BI1232">
        <v>40</v>
      </c>
      <c r="BJ1232" t="s">
        <v>6172</v>
      </c>
      <c r="BK1232">
        <v>0</v>
      </c>
      <c r="BL1232">
        <v>70</v>
      </c>
      <c r="BM1232" s="3">
        <f t="shared" si="179"/>
        <v>0.87142857142857144</v>
      </c>
    </row>
    <row r="1233" spans="1:65">
      <c r="A1233" t="s">
        <v>1362</v>
      </c>
      <c r="B1233" s="2">
        <v>45730</v>
      </c>
      <c r="C1233" t="s">
        <v>47</v>
      </c>
      <c r="D1233" t="s">
        <v>1131</v>
      </c>
      <c r="E1233">
        <v>3</v>
      </c>
      <c r="F1233" t="s">
        <v>49</v>
      </c>
      <c r="G1233" t="s">
        <v>62</v>
      </c>
      <c r="H1233" t="s">
        <v>141</v>
      </c>
      <c r="I1233" t="s">
        <v>74</v>
      </c>
      <c r="J1233" t="s">
        <v>53</v>
      </c>
      <c r="K1233" t="s">
        <v>75</v>
      </c>
      <c r="L1233" t="s">
        <v>92</v>
      </c>
      <c r="M1233" t="s">
        <v>56</v>
      </c>
      <c r="N1233" t="s">
        <v>94</v>
      </c>
      <c r="O1233" t="s">
        <v>120</v>
      </c>
      <c r="P1233">
        <v>58</v>
      </c>
      <c r="Q1233">
        <v>60</v>
      </c>
      <c r="R1233">
        <v>59</v>
      </c>
      <c r="S1233">
        <v>2</v>
      </c>
      <c r="T1233">
        <f t="shared" si="171"/>
        <v>57</v>
      </c>
      <c r="U1233">
        <v>56</v>
      </c>
      <c r="V1233">
        <f t="shared" si="172"/>
        <v>1</v>
      </c>
      <c r="W1233" s="3">
        <f t="shared" si="173"/>
        <v>3.3898305084745763E-2</v>
      </c>
      <c r="X1233">
        <v>34</v>
      </c>
      <c r="Y1233" s="4">
        <v>6.1</v>
      </c>
      <c r="Z1233" s="4">
        <v>1.9</v>
      </c>
      <c r="AA1233" s="5">
        <v>36162.980000000003</v>
      </c>
      <c r="AB1233" s="5">
        <f t="shared" si="174"/>
        <v>2025126.88</v>
      </c>
      <c r="AC1233" s="5">
        <v>23959.66</v>
      </c>
      <c r="AD1233" s="5">
        <f t="shared" si="175"/>
        <v>1413619.94</v>
      </c>
      <c r="AE1233" s="5">
        <v>100486.36</v>
      </c>
      <c r="AF1233" s="5">
        <v>27270.91</v>
      </c>
      <c r="AG1233" s="5">
        <v>10978.39</v>
      </c>
      <c r="AH1233" s="5">
        <v>2755</v>
      </c>
      <c r="AI1233" s="5">
        <v>6400</v>
      </c>
      <c r="AJ1233">
        <v>0</v>
      </c>
      <c r="AK1233" s="5">
        <v>0</v>
      </c>
      <c r="AL1233" s="5">
        <v>650.19000000000005</v>
      </c>
      <c r="AM1233" s="5">
        <v>37282.28</v>
      </c>
      <c r="AN1233">
        <v>4</v>
      </c>
      <c r="AO1233">
        <v>3</v>
      </c>
      <c r="AP1233" t="str">
        <f t="shared" si="176"/>
        <v>Yes</v>
      </c>
      <c r="AQ1233">
        <v>1</v>
      </c>
      <c r="AR1233" s="5">
        <f t="shared" si="177"/>
        <v>1599443.07</v>
      </c>
      <c r="AS1233" s="5">
        <f t="shared" si="178"/>
        <v>425683.81</v>
      </c>
      <c r="AT1233" t="s">
        <v>59</v>
      </c>
      <c r="AU1233" t="s">
        <v>6164</v>
      </c>
      <c r="AV1233" t="s">
        <v>6165</v>
      </c>
      <c r="AW1233" t="s">
        <v>6166</v>
      </c>
      <c r="AX1233" t="s">
        <v>6167</v>
      </c>
      <c r="AY1233">
        <v>61</v>
      </c>
      <c r="AZ1233">
        <v>3</v>
      </c>
      <c r="BA1233">
        <v>14</v>
      </c>
      <c r="BB1233" t="s">
        <v>6185</v>
      </c>
      <c r="BC1233">
        <v>0</v>
      </c>
      <c r="BD1233">
        <v>0</v>
      </c>
      <c r="BE1233" t="s">
        <v>6169</v>
      </c>
      <c r="BF1233" t="s">
        <v>6170</v>
      </c>
      <c r="BG1233">
        <v>1</v>
      </c>
      <c r="BH1233" t="s">
        <v>6186</v>
      </c>
      <c r="BI1233">
        <v>30</v>
      </c>
      <c r="BJ1233" t="s">
        <v>6172</v>
      </c>
      <c r="BK1233">
        <v>0</v>
      </c>
      <c r="BL1233">
        <v>75</v>
      </c>
      <c r="BM1233" s="3">
        <f t="shared" si="179"/>
        <v>0.78666666666666663</v>
      </c>
    </row>
    <row r="1234" spans="1:65">
      <c r="A1234" t="s">
        <v>1363</v>
      </c>
      <c r="B1234" s="2">
        <v>45730</v>
      </c>
      <c r="C1234" t="s">
        <v>47</v>
      </c>
      <c r="D1234" t="s">
        <v>1131</v>
      </c>
      <c r="E1234">
        <v>3</v>
      </c>
      <c r="F1234" t="s">
        <v>72</v>
      </c>
      <c r="G1234" t="s">
        <v>50</v>
      </c>
      <c r="H1234" t="s">
        <v>73</v>
      </c>
      <c r="I1234" t="s">
        <v>52</v>
      </c>
      <c r="J1234" t="s">
        <v>53</v>
      </c>
      <c r="K1234" t="s">
        <v>66</v>
      </c>
      <c r="L1234" t="s">
        <v>87</v>
      </c>
      <c r="M1234" t="s">
        <v>56</v>
      </c>
      <c r="N1234" t="s">
        <v>76</v>
      </c>
      <c r="O1234" t="s">
        <v>70</v>
      </c>
      <c r="P1234">
        <v>67</v>
      </c>
      <c r="Q1234">
        <v>71</v>
      </c>
      <c r="R1234">
        <v>73</v>
      </c>
      <c r="S1234">
        <v>1</v>
      </c>
      <c r="T1234">
        <f t="shared" si="171"/>
        <v>72</v>
      </c>
      <c r="U1234">
        <v>64</v>
      </c>
      <c r="V1234">
        <f t="shared" si="172"/>
        <v>8</v>
      </c>
      <c r="W1234" s="3">
        <f t="shared" si="173"/>
        <v>1.3698630136986301E-2</v>
      </c>
      <c r="X1234">
        <v>41</v>
      </c>
      <c r="Y1234" s="4">
        <v>0</v>
      </c>
      <c r="Z1234" s="4">
        <v>1.2</v>
      </c>
      <c r="AA1234" s="5">
        <v>33789.03</v>
      </c>
      <c r="AB1234" s="5">
        <f t="shared" si="174"/>
        <v>2162497.92</v>
      </c>
      <c r="AC1234" s="5">
        <v>24026.86</v>
      </c>
      <c r="AD1234" s="5">
        <f t="shared" si="175"/>
        <v>1753960.78</v>
      </c>
      <c r="AE1234" s="5">
        <v>131110.84</v>
      </c>
      <c r="AF1234" s="5">
        <v>32686.080000000002</v>
      </c>
      <c r="AG1234" s="5">
        <v>11477.08</v>
      </c>
      <c r="AH1234" s="5">
        <v>1740</v>
      </c>
      <c r="AI1234" s="5">
        <v>3200</v>
      </c>
      <c r="AJ1234">
        <v>0</v>
      </c>
      <c r="AK1234" s="5">
        <v>0</v>
      </c>
      <c r="AL1234" s="5">
        <v>5264.33</v>
      </c>
      <c r="AM1234" s="5">
        <v>44267.14</v>
      </c>
      <c r="AN1234">
        <v>4</v>
      </c>
      <c r="AO1234">
        <v>4</v>
      </c>
      <c r="AP1234" t="str">
        <f t="shared" si="176"/>
        <v>Yes</v>
      </c>
      <c r="AQ1234">
        <v>1</v>
      </c>
      <c r="AR1234" s="5">
        <f t="shared" si="177"/>
        <v>1983706.25</v>
      </c>
      <c r="AS1234" s="5">
        <f t="shared" si="178"/>
        <v>178791.67</v>
      </c>
      <c r="AT1234" t="s">
        <v>59</v>
      </c>
      <c r="AU1234" t="s">
        <v>6164</v>
      </c>
      <c r="AV1234" t="s">
        <v>6165</v>
      </c>
      <c r="AW1234" t="s">
        <v>6166</v>
      </c>
      <c r="AX1234" t="s">
        <v>6184</v>
      </c>
      <c r="AY1234">
        <v>67</v>
      </c>
      <c r="AZ1234">
        <v>0</v>
      </c>
      <c r="BA1234">
        <v>42</v>
      </c>
      <c r="BB1234" t="s">
        <v>6180</v>
      </c>
      <c r="BC1234">
        <v>0</v>
      </c>
      <c r="BD1234">
        <v>0</v>
      </c>
      <c r="BE1234" t="s">
        <v>6169</v>
      </c>
      <c r="BF1234" t="s">
        <v>6170</v>
      </c>
      <c r="BG1234">
        <v>1</v>
      </c>
      <c r="BH1234" t="s">
        <v>6186</v>
      </c>
      <c r="BI1234">
        <v>36</v>
      </c>
      <c r="BJ1234" t="s">
        <v>6172</v>
      </c>
      <c r="BK1234">
        <v>0</v>
      </c>
      <c r="BL1234">
        <v>76</v>
      </c>
      <c r="BM1234" s="3">
        <f t="shared" si="179"/>
        <v>0.96052631578947367</v>
      </c>
    </row>
    <row r="1235" spans="1:65">
      <c r="A1235" t="s">
        <v>1364</v>
      </c>
      <c r="B1235" s="2">
        <v>45730</v>
      </c>
      <c r="C1235" t="s">
        <v>47</v>
      </c>
      <c r="D1235" t="s">
        <v>1131</v>
      </c>
      <c r="E1235">
        <v>3</v>
      </c>
      <c r="F1235" t="s">
        <v>78</v>
      </c>
      <c r="G1235" t="s">
        <v>62</v>
      </c>
      <c r="H1235" t="s">
        <v>168</v>
      </c>
      <c r="I1235" t="s">
        <v>52</v>
      </c>
      <c r="J1235" t="s">
        <v>53</v>
      </c>
      <c r="K1235" t="s">
        <v>75</v>
      </c>
      <c r="L1235" t="s">
        <v>67</v>
      </c>
      <c r="M1235" t="s">
        <v>68</v>
      </c>
      <c r="N1235" t="s">
        <v>76</v>
      </c>
      <c r="O1235" t="s">
        <v>82</v>
      </c>
      <c r="P1235">
        <v>74</v>
      </c>
      <c r="Q1235">
        <v>77</v>
      </c>
      <c r="R1235">
        <v>73</v>
      </c>
      <c r="S1235">
        <v>3</v>
      </c>
      <c r="T1235">
        <f t="shared" si="171"/>
        <v>70</v>
      </c>
      <c r="U1235">
        <v>70</v>
      </c>
      <c r="V1235">
        <f t="shared" si="172"/>
        <v>0</v>
      </c>
      <c r="W1235" s="3">
        <f t="shared" si="173"/>
        <v>4.1095890410958902E-2</v>
      </c>
      <c r="X1235">
        <v>36</v>
      </c>
      <c r="Y1235" s="4">
        <v>5</v>
      </c>
      <c r="Z1235" s="4">
        <v>1.5</v>
      </c>
      <c r="AA1235" s="5">
        <v>36359.050000000003</v>
      </c>
      <c r="AB1235" s="5">
        <f t="shared" si="174"/>
        <v>2545133.5</v>
      </c>
      <c r="AC1235" s="5">
        <v>22053.23</v>
      </c>
      <c r="AD1235" s="5">
        <f t="shared" si="175"/>
        <v>1609885.79</v>
      </c>
      <c r="AE1235" s="5">
        <v>132420.91</v>
      </c>
      <c r="AF1235" s="5">
        <v>36270.639999999999</v>
      </c>
      <c r="AG1235" s="5">
        <v>11319.43</v>
      </c>
      <c r="AH1235" s="5">
        <v>2175</v>
      </c>
      <c r="AI1235" s="5">
        <v>9600</v>
      </c>
      <c r="AJ1235">
        <v>1</v>
      </c>
      <c r="AK1235" s="5">
        <v>8937.2199999999993</v>
      </c>
      <c r="AL1235" s="5">
        <v>0</v>
      </c>
      <c r="AM1235" s="5">
        <v>45785.32</v>
      </c>
      <c r="AN1235">
        <v>4</v>
      </c>
      <c r="AO1235">
        <v>3</v>
      </c>
      <c r="AP1235" t="str">
        <f t="shared" si="176"/>
        <v>Yes</v>
      </c>
      <c r="AQ1235">
        <v>1</v>
      </c>
      <c r="AR1235" s="5">
        <f t="shared" si="177"/>
        <v>1856394.31</v>
      </c>
      <c r="AS1235" s="5">
        <f t="shared" si="178"/>
        <v>688739.19</v>
      </c>
      <c r="AT1235" t="s">
        <v>116</v>
      </c>
      <c r="AU1235" t="s">
        <v>6189</v>
      </c>
      <c r="AV1235" t="s">
        <v>6201</v>
      </c>
      <c r="AW1235" t="s">
        <v>6175</v>
      </c>
      <c r="AX1235" t="s">
        <v>6167</v>
      </c>
      <c r="AY1235">
        <v>78</v>
      </c>
      <c r="AZ1235">
        <v>4</v>
      </c>
      <c r="BA1235">
        <v>0</v>
      </c>
      <c r="BB1235" t="s">
        <v>6168</v>
      </c>
      <c r="BC1235">
        <v>0</v>
      </c>
      <c r="BD1235">
        <v>0</v>
      </c>
      <c r="BE1235" t="s">
        <v>6169</v>
      </c>
      <c r="BF1235" t="s">
        <v>6176</v>
      </c>
      <c r="BG1235">
        <v>1</v>
      </c>
      <c r="BH1235" t="s">
        <v>6186</v>
      </c>
      <c r="BI1235">
        <v>50</v>
      </c>
      <c r="BJ1235" t="s">
        <v>6172</v>
      </c>
      <c r="BK1235">
        <v>0</v>
      </c>
      <c r="BL1235">
        <v>82</v>
      </c>
      <c r="BM1235" s="3">
        <f t="shared" si="179"/>
        <v>0.8902439024390244</v>
      </c>
    </row>
    <row r="1236" spans="1:65">
      <c r="A1236" t="s">
        <v>1365</v>
      </c>
      <c r="B1236" s="2">
        <v>45730</v>
      </c>
      <c r="C1236" t="s">
        <v>47</v>
      </c>
      <c r="D1236" t="s">
        <v>1131</v>
      </c>
      <c r="E1236">
        <v>3</v>
      </c>
      <c r="F1236" t="s">
        <v>61</v>
      </c>
      <c r="G1236" t="s">
        <v>62</v>
      </c>
      <c r="H1236" t="s">
        <v>63</v>
      </c>
      <c r="I1236" t="s">
        <v>52</v>
      </c>
      <c r="J1236" t="s">
        <v>53</v>
      </c>
      <c r="K1236" t="s">
        <v>66</v>
      </c>
      <c r="L1236" t="s">
        <v>67</v>
      </c>
      <c r="M1236" t="s">
        <v>68</v>
      </c>
      <c r="N1236" t="s">
        <v>57</v>
      </c>
      <c r="O1236" t="s">
        <v>70</v>
      </c>
      <c r="P1236">
        <v>63</v>
      </c>
      <c r="Q1236">
        <v>64</v>
      </c>
      <c r="R1236">
        <v>62</v>
      </c>
      <c r="S1236">
        <v>3</v>
      </c>
      <c r="T1236">
        <f t="shared" si="171"/>
        <v>59</v>
      </c>
      <c r="U1236">
        <v>59</v>
      </c>
      <c r="V1236">
        <f t="shared" si="172"/>
        <v>0</v>
      </c>
      <c r="W1236" s="3">
        <f t="shared" si="173"/>
        <v>4.8387096774193547E-2</v>
      </c>
      <c r="X1236">
        <v>37</v>
      </c>
      <c r="Y1236" s="4">
        <v>5.6</v>
      </c>
      <c r="Z1236" s="4">
        <v>1.5</v>
      </c>
      <c r="AA1236" s="5">
        <v>33766.5</v>
      </c>
      <c r="AB1236" s="5">
        <f t="shared" si="174"/>
        <v>1992223.5</v>
      </c>
      <c r="AC1236" s="5">
        <v>21927.040000000001</v>
      </c>
      <c r="AD1236" s="5">
        <f t="shared" si="175"/>
        <v>1359476.48</v>
      </c>
      <c r="AE1236" s="5">
        <v>112406.92</v>
      </c>
      <c r="AF1236" s="5">
        <v>27374.58</v>
      </c>
      <c r="AG1236" s="5">
        <v>10466.89</v>
      </c>
      <c r="AH1236" s="5">
        <v>2175</v>
      </c>
      <c r="AI1236" s="5">
        <v>9600</v>
      </c>
      <c r="AJ1236">
        <v>1</v>
      </c>
      <c r="AK1236" s="5">
        <v>8302.82</v>
      </c>
      <c r="AL1236" s="5">
        <v>0</v>
      </c>
      <c r="AM1236" s="5">
        <v>41330.06</v>
      </c>
      <c r="AN1236">
        <v>4</v>
      </c>
      <c r="AO1236">
        <v>5</v>
      </c>
      <c r="AP1236" t="str">
        <f t="shared" si="176"/>
        <v>No</v>
      </c>
      <c r="AQ1236">
        <v>3</v>
      </c>
      <c r="AR1236" s="5">
        <f t="shared" si="177"/>
        <v>1571132.75</v>
      </c>
      <c r="AS1236" s="5">
        <f t="shared" si="178"/>
        <v>421090.75</v>
      </c>
      <c r="AT1236" t="s">
        <v>116</v>
      </c>
      <c r="AU1236" t="s">
        <v>6199</v>
      </c>
      <c r="AV1236" t="s">
        <v>6200</v>
      </c>
      <c r="AW1236" t="s">
        <v>6175</v>
      </c>
      <c r="AX1236" t="s">
        <v>6167</v>
      </c>
      <c r="AY1236">
        <v>66</v>
      </c>
      <c r="AZ1236">
        <v>0</v>
      </c>
      <c r="BA1236">
        <v>0</v>
      </c>
      <c r="BB1236" t="s">
        <v>6168</v>
      </c>
      <c r="BC1236">
        <v>0</v>
      </c>
      <c r="BD1236">
        <v>1</v>
      </c>
      <c r="BE1236" t="s">
        <v>6188</v>
      </c>
      <c r="BF1236" t="s">
        <v>6176</v>
      </c>
      <c r="BG1236">
        <v>1</v>
      </c>
      <c r="BH1236" t="s">
        <v>6179</v>
      </c>
      <c r="BI1236">
        <v>43</v>
      </c>
      <c r="BJ1236" t="s">
        <v>6172</v>
      </c>
      <c r="BK1236">
        <v>0</v>
      </c>
      <c r="BL1236">
        <v>70</v>
      </c>
      <c r="BM1236" s="3">
        <f t="shared" si="179"/>
        <v>0.88571428571428568</v>
      </c>
    </row>
    <row r="1237" spans="1:65">
      <c r="A1237" t="s">
        <v>1366</v>
      </c>
      <c r="B1237" s="2">
        <v>45730</v>
      </c>
      <c r="C1237" t="s">
        <v>47</v>
      </c>
      <c r="D1237" t="s">
        <v>1131</v>
      </c>
      <c r="E1237">
        <v>3</v>
      </c>
      <c r="F1237" t="s">
        <v>78</v>
      </c>
      <c r="G1237" t="s">
        <v>62</v>
      </c>
      <c r="H1237" t="s">
        <v>91</v>
      </c>
      <c r="I1237" t="s">
        <v>52</v>
      </c>
      <c r="J1237" t="s">
        <v>65</v>
      </c>
      <c r="K1237" t="s">
        <v>75</v>
      </c>
      <c r="L1237" t="s">
        <v>92</v>
      </c>
      <c r="M1237" t="s">
        <v>56</v>
      </c>
      <c r="N1237" t="s">
        <v>57</v>
      </c>
      <c r="O1237" t="s">
        <v>82</v>
      </c>
      <c r="P1237">
        <v>47</v>
      </c>
      <c r="Q1237">
        <v>49</v>
      </c>
      <c r="R1237">
        <v>46</v>
      </c>
      <c r="S1237">
        <v>1</v>
      </c>
      <c r="T1237">
        <f t="shared" si="171"/>
        <v>45</v>
      </c>
      <c r="U1237">
        <v>45</v>
      </c>
      <c r="V1237">
        <f t="shared" si="172"/>
        <v>0</v>
      </c>
      <c r="W1237" s="3">
        <f t="shared" si="173"/>
        <v>2.1739130434782608E-2</v>
      </c>
      <c r="X1237">
        <v>30</v>
      </c>
      <c r="Y1237" s="4">
        <v>9.5</v>
      </c>
      <c r="Z1237" s="4">
        <v>1.4</v>
      </c>
      <c r="AA1237" s="5">
        <v>52304.37</v>
      </c>
      <c r="AB1237" s="5">
        <f t="shared" si="174"/>
        <v>2353696.65</v>
      </c>
      <c r="AC1237" s="5">
        <v>35183</v>
      </c>
      <c r="AD1237" s="5">
        <f t="shared" si="175"/>
        <v>1618418</v>
      </c>
      <c r="AE1237" s="5">
        <v>108514.01</v>
      </c>
      <c r="AF1237" s="5">
        <v>31842.38</v>
      </c>
      <c r="AG1237" s="5">
        <v>9320.19</v>
      </c>
      <c r="AH1237" s="5">
        <v>2030</v>
      </c>
      <c r="AI1237" s="5">
        <v>4600</v>
      </c>
      <c r="AJ1237">
        <v>0</v>
      </c>
      <c r="AK1237" s="5">
        <v>0</v>
      </c>
      <c r="AL1237" s="5">
        <v>0</v>
      </c>
      <c r="AM1237" s="5">
        <v>30804.560000000001</v>
      </c>
      <c r="AN1237">
        <v>4</v>
      </c>
      <c r="AO1237">
        <v>4</v>
      </c>
      <c r="AP1237" t="str">
        <f t="shared" si="176"/>
        <v>Yes</v>
      </c>
      <c r="AQ1237">
        <v>0</v>
      </c>
      <c r="AR1237" s="5">
        <f t="shared" si="177"/>
        <v>1805529.14</v>
      </c>
      <c r="AS1237" s="5">
        <f t="shared" si="178"/>
        <v>548167.51</v>
      </c>
      <c r="AT1237" t="s">
        <v>59</v>
      </c>
      <c r="AU1237" t="s">
        <v>6164</v>
      </c>
      <c r="AV1237" t="s">
        <v>6165</v>
      </c>
      <c r="AW1237" t="s">
        <v>6166</v>
      </c>
      <c r="AX1237" t="s">
        <v>6177</v>
      </c>
      <c r="AY1237">
        <v>49</v>
      </c>
      <c r="AZ1237">
        <v>0</v>
      </c>
      <c r="BA1237">
        <v>0</v>
      </c>
      <c r="BB1237" t="s">
        <v>6168</v>
      </c>
      <c r="BC1237">
        <v>0</v>
      </c>
      <c r="BD1237">
        <v>0</v>
      </c>
      <c r="BE1237" t="s">
        <v>6169</v>
      </c>
      <c r="BF1237" t="s">
        <v>6170</v>
      </c>
      <c r="BG1237">
        <v>0</v>
      </c>
      <c r="BH1237" t="s">
        <v>6171</v>
      </c>
      <c r="BI1237">
        <v>22</v>
      </c>
      <c r="BJ1237" t="s">
        <v>6172</v>
      </c>
      <c r="BK1237">
        <v>0</v>
      </c>
      <c r="BL1237">
        <v>62</v>
      </c>
      <c r="BM1237" s="3">
        <f t="shared" si="179"/>
        <v>0.74193548387096775</v>
      </c>
    </row>
    <row r="1238" spans="1:65">
      <c r="A1238" t="s">
        <v>1367</v>
      </c>
      <c r="B1238" s="2">
        <v>45730</v>
      </c>
      <c r="C1238" t="s">
        <v>47</v>
      </c>
      <c r="D1238" t="s">
        <v>1131</v>
      </c>
      <c r="E1238">
        <v>3</v>
      </c>
      <c r="F1238" t="s">
        <v>72</v>
      </c>
      <c r="G1238" t="s">
        <v>62</v>
      </c>
      <c r="H1238" t="s">
        <v>175</v>
      </c>
      <c r="I1238" t="s">
        <v>74</v>
      </c>
      <c r="J1238" t="s">
        <v>65</v>
      </c>
      <c r="K1238" t="s">
        <v>75</v>
      </c>
      <c r="L1238" t="s">
        <v>55</v>
      </c>
      <c r="M1238" t="s">
        <v>56</v>
      </c>
      <c r="N1238" t="s">
        <v>94</v>
      </c>
      <c r="O1238" t="s">
        <v>70</v>
      </c>
      <c r="P1238">
        <v>52</v>
      </c>
      <c r="Q1238">
        <v>55</v>
      </c>
      <c r="R1238">
        <v>55</v>
      </c>
      <c r="S1238">
        <v>1</v>
      </c>
      <c r="T1238">
        <f t="shared" si="171"/>
        <v>54</v>
      </c>
      <c r="U1238">
        <v>51</v>
      </c>
      <c r="V1238">
        <f t="shared" si="172"/>
        <v>3</v>
      </c>
      <c r="W1238" s="3">
        <f t="shared" si="173"/>
        <v>1.8181818181818181E-2</v>
      </c>
      <c r="X1238">
        <v>20</v>
      </c>
      <c r="Y1238" s="4">
        <v>2.8</v>
      </c>
      <c r="Z1238" s="4">
        <v>1.3</v>
      </c>
      <c r="AA1238" s="5">
        <v>52141.73</v>
      </c>
      <c r="AB1238" s="5">
        <f t="shared" si="174"/>
        <v>2659228.23</v>
      </c>
      <c r="AC1238" s="5">
        <v>34731.94</v>
      </c>
      <c r="AD1238" s="5">
        <f t="shared" si="175"/>
        <v>1910256.7</v>
      </c>
      <c r="AE1238" s="5">
        <v>120163.3</v>
      </c>
      <c r="AF1238" s="5">
        <v>34277.360000000001</v>
      </c>
      <c r="AG1238" s="5">
        <v>8277.93</v>
      </c>
      <c r="AH1238" s="5">
        <v>1885</v>
      </c>
      <c r="AI1238" s="5">
        <v>4600</v>
      </c>
      <c r="AJ1238">
        <v>0</v>
      </c>
      <c r="AK1238" s="5">
        <v>0</v>
      </c>
      <c r="AL1238" s="5">
        <v>2931.66</v>
      </c>
      <c r="AM1238" s="5">
        <v>34182.370000000003</v>
      </c>
      <c r="AN1238">
        <v>4</v>
      </c>
      <c r="AO1238">
        <v>4</v>
      </c>
      <c r="AP1238" t="str">
        <f t="shared" si="176"/>
        <v>Yes</v>
      </c>
      <c r="AQ1238">
        <v>1</v>
      </c>
      <c r="AR1238" s="5">
        <f t="shared" si="177"/>
        <v>2116574.3199999998</v>
      </c>
      <c r="AS1238" s="5">
        <f t="shared" si="178"/>
        <v>542653.91</v>
      </c>
      <c r="AT1238" t="s">
        <v>59</v>
      </c>
      <c r="AU1238" t="s">
        <v>6164</v>
      </c>
      <c r="AV1238" t="s">
        <v>6165</v>
      </c>
      <c r="AW1238" t="s">
        <v>6166</v>
      </c>
      <c r="AX1238" t="s">
        <v>6184</v>
      </c>
      <c r="AY1238">
        <v>55</v>
      </c>
      <c r="AZ1238">
        <v>3</v>
      </c>
      <c r="BA1238">
        <v>20</v>
      </c>
      <c r="BB1238" t="s">
        <v>6185</v>
      </c>
      <c r="BC1238">
        <v>0</v>
      </c>
      <c r="BD1238">
        <v>0</v>
      </c>
      <c r="BE1238" t="s">
        <v>6169</v>
      </c>
      <c r="BF1238" t="s">
        <v>6170</v>
      </c>
      <c r="BG1238">
        <v>0</v>
      </c>
      <c r="BH1238" t="s">
        <v>6171</v>
      </c>
      <c r="BI1238">
        <v>50</v>
      </c>
      <c r="BJ1238" t="s">
        <v>6172</v>
      </c>
      <c r="BK1238">
        <v>0</v>
      </c>
      <c r="BL1238">
        <v>61</v>
      </c>
      <c r="BM1238" s="3">
        <f t="shared" si="179"/>
        <v>0.90163934426229508</v>
      </c>
    </row>
    <row r="1239" spans="1:65">
      <c r="A1239" t="s">
        <v>1368</v>
      </c>
      <c r="B1239" s="2">
        <v>45730</v>
      </c>
      <c r="C1239" t="s">
        <v>47</v>
      </c>
      <c r="D1239" t="s">
        <v>1131</v>
      </c>
      <c r="E1239">
        <v>3</v>
      </c>
      <c r="F1239" t="s">
        <v>49</v>
      </c>
      <c r="G1239" t="s">
        <v>79</v>
      </c>
      <c r="H1239" t="s">
        <v>262</v>
      </c>
      <c r="I1239" t="s">
        <v>64</v>
      </c>
      <c r="J1239" t="s">
        <v>53</v>
      </c>
      <c r="K1239" t="s">
        <v>54</v>
      </c>
      <c r="L1239" t="s">
        <v>55</v>
      </c>
      <c r="M1239" t="s">
        <v>68</v>
      </c>
      <c r="N1239" t="s">
        <v>109</v>
      </c>
      <c r="O1239" t="s">
        <v>82</v>
      </c>
      <c r="P1239">
        <v>60</v>
      </c>
      <c r="Q1239">
        <v>63</v>
      </c>
      <c r="R1239">
        <v>62</v>
      </c>
      <c r="S1239">
        <v>2</v>
      </c>
      <c r="T1239">
        <f t="shared" si="171"/>
        <v>60</v>
      </c>
      <c r="U1239">
        <v>59</v>
      </c>
      <c r="V1239">
        <f t="shared" si="172"/>
        <v>1</v>
      </c>
      <c r="W1239" s="3">
        <f t="shared" si="173"/>
        <v>3.2258064516129031E-2</v>
      </c>
      <c r="X1239">
        <v>29</v>
      </c>
      <c r="Y1239" s="4">
        <v>6.7</v>
      </c>
      <c r="Z1239" s="4">
        <v>2.1</v>
      </c>
      <c r="AA1239" s="5">
        <v>39357.370000000003</v>
      </c>
      <c r="AB1239" s="5">
        <f t="shared" si="174"/>
        <v>2322084.83</v>
      </c>
      <c r="AC1239" s="5">
        <v>22413.88</v>
      </c>
      <c r="AD1239" s="5">
        <f t="shared" si="175"/>
        <v>1389660.56</v>
      </c>
      <c r="AE1239" s="5">
        <v>103880.35</v>
      </c>
      <c r="AF1239" s="5">
        <v>28234.09</v>
      </c>
      <c r="AG1239" s="5">
        <v>9781.15</v>
      </c>
      <c r="AH1239" s="5">
        <v>3045</v>
      </c>
      <c r="AI1239" s="5">
        <v>6400</v>
      </c>
      <c r="AJ1239">
        <v>1</v>
      </c>
      <c r="AK1239" s="5">
        <v>9100.59</v>
      </c>
      <c r="AL1239" s="5">
        <v>655.84</v>
      </c>
      <c r="AM1239" s="5">
        <v>86368.89</v>
      </c>
      <c r="AN1239">
        <v>8</v>
      </c>
      <c r="AO1239">
        <v>9</v>
      </c>
      <c r="AP1239" t="str">
        <f t="shared" si="176"/>
        <v>No</v>
      </c>
      <c r="AQ1239">
        <v>3</v>
      </c>
      <c r="AR1239" s="5">
        <f t="shared" si="177"/>
        <v>1637126.47</v>
      </c>
      <c r="AS1239" s="5">
        <f t="shared" si="178"/>
        <v>684958.36</v>
      </c>
      <c r="AT1239" t="s">
        <v>116</v>
      </c>
      <c r="AU1239" t="s">
        <v>6189</v>
      </c>
      <c r="AV1239" t="s">
        <v>6190</v>
      </c>
      <c r="AW1239" t="s">
        <v>6183</v>
      </c>
      <c r="AX1239" t="s">
        <v>6167</v>
      </c>
      <c r="AY1239">
        <v>61</v>
      </c>
      <c r="AZ1239">
        <v>0</v>
      </c>
      <c r="BA1239">
        <v>15</v>
      </c>
      <c r="BB1239" t="s">
        <v>6198</v>
      </c>
      <c r="BC1239">
        <v>1</v>
      </c>
      <c r="BD1239">
        <v>0</v>
      </c>
      <c r="BE1239" t="s">
        <v>6196</v>
      </c>
      <c r="BF1239" t="s">
        <v>6170</v>
      </c>
      <c r="BG1239">
        <v>1</v>
      </c>
      <c r="BH1239" t="s">
        <v>6179</v>
      </c>
      <c r="BI1239">
        <v>39</v>
      </c>
      <c r="BJ1239" t="s">
        <v>6172</v>
      </c>
      <c r="BK1239">
        <v>0</v>
      </c>
      <c r="BL1239">
        <v>74</v>
      </c>
      <c r="BM1239" s="3">
        <f t="shared" si="179"/>
        <v>0.83783783783783783</v>
      </c>
    </row>
    <row r="1240" spans="1:65">
      <c r="A1240" t="s">
        <v>1369</v>
      </c>
      <c r="B1240" s="2">
        <v>45730</v>
      </c>
      <c r="C1240" t="s">
        <v>47</v>
      </c>
      <c r="D1240" t="s">
        <v>1131</v>
      </c>
      <c r="E1240">
        <v>3</v>
      </c>
      <c r="F1240" t="s">
        <v>49</v>
      </c>
      <c r="G1240" t="s">
        <v>50</v>
      </c>
      <c r="H1240" t="s">
        <v>245</v>
      </c>
      <c r="I1240" t="s">
        <v>74</v>
      </c>
      <c r="J1240" t="s">
        <v>65</v>
      </c>
      <c r="K1240" t="s">
        <v>75</v>
      </c>
      <c r="L1240" t="s">
        <v>87</v>
      </c>
      <c r="M1240" t="s">
        <v>56</v>
      </c>
      <c r="N1240" t="s">
        <v>57</v>
      </c>
      <c r="O1240" t="s">
        <v>58</v>
      </c>
      <c r="P1240">
        <v>36</v>
      </c>
      <c r="Q1240">
        <v>37</v>
      </c>
      <c r="R1240">
        <v>36</v>
      </c>
      <c r="S1240">
        <v>1</v>
      </c>
      <c r="T1240">
        <f t="shared" si="171"/>
        <v>35</v>
      </c>
      <c r="U1240">
        <v>35</v>
      </c>
      <c r="V1240">
        <f t="shared" si="172"/>
        <v>0</v>
      </c>
      <c r="W1240" s="3">
        <f t="shared" si="173"/>
        <v>2.7777777777777776E-2</v>
      </c>
      <c r="X1240">
        <v>27</v>
      </c>
      <c r="Y1240" s="4">
        <v>4</v>
      </c>
      <c r="Z1240" s="4">
        <v>0.8</v>
      </c>
      <c r="AA1240" s="5">
        <v>52488.62</v>
      </c>
      <c r="AB1240" s="5">
        <f t="shared" si="174"/>
        <v>1837101.7</v>
      </c>
      <c r="AC1240" s="5">
        <v>35550.29</v>
      </c>
      <c r="AD1240" s="5">
        <f t="shared" si="175"/>
        <v>1279810.44</v>
      </c>
      <c r="AE1240" s="5">
        <v>79697.679999999993</v>
      </c>
      <c r="AF1240" s="5">
        <v>24325.69</v>
      </c>
      <c r="AG1240" s="5">
        <v>9568.7999999999993</v>
      </c>
      <c r="AH1240" s="5">
        <v>1160</v>
      </c>
      <c r="AI1240" s="5">
        <v>4600</v>
      </c>
      <c r="AJ1240">
        <v>0</v>
      </c>
      <c r="AK1240" s="5">
        <v>0</v>
      </c>
      <c r="AL1240" s="5">
        <v>0</v>
      </c>
      <c r="AM1240" s="5">
        <v>22958.65</v>
      </c>
      <c r="AN1240">
        <v>4</v>
      </c>
      <c r="AO1240">
        <v>4</v>
      </c>
      <c r="AP1240" t="str">
        <f t="shared" si="176"/>
        <v>Yes</v>
      </c>
      <c r="AQ1240">
        <v>1</v>
      </c>
      <c r="AR1240" s="5">
        <f t="shared" si="177"/>
        <v>1422121.26</v>
      </c>
      <c r="AS1240" s="5">
        <f t="shared" si="178"/>
        <v>414980.44</v>
      </c>
      <c r="AT1240" t="s">
        <v>59</v>
      </c>
      <c r="AU1240" t="s">
        <v>6164</v>
      </c>
      <c r="AV1240" t="s">
        <v>6165</v>
      </c>
      <c r="AW1240" t="s">
        <v>6166</v>
      </c>
      <c r="AX1240" t="s">
        <v>6167</v>
      </c>
      <c r="AY1240">
        <v>37</v>
      </c>
      <c r="AZ1240">
        <v>0</v>
      </c>
      <c r="BA1240">
        <v>0</v>
      </c>
      <c r="BB1240" t="s">
        <v>6168</v>
      </c>
      <c r="BC1240">
        <v>0</v>
      </c>
      <c r="BD1240">
        <v>0</v>
      </c>
      <c r="BE1240" t="s">
        <v>6169</v>
      </c>
      <c r="BF1240" t="s">
        <v>6170</v>
      </c>
      <c r="BG1240">
        <v>0</v>
      </c>
      <c r="BH1240" t="s">
        <v>6171</v>
      </c>
      <c r="BI1240">
        <v>27</v>
      </c>
      <c r="BJ1240" t="s">
        <v>6172</v>
      </c>
      <c r="BK1240">
        <v>0</v>
      </c>
      <c r="BL1240">
        <v>63</v>
      </c>
      <c r="BM1240" s="3">
        <f t="shared" si="179"/>
        <v>0.5714285714285714</v>
      </c>
    </row>
    <row r="1241" spans="1:65">
      <c r="A1241" t="s">
        <v>1370</v>
      </c>
      <c r="B1241" s="2">
        <v>45730</v>
      </c>
      <c r="C1241" t="s">
        <v>47</v>
      </c>
      <c r="D1241" t="s">
        <v>1131</v>
      </c>
      <c r="E1241">
        <v>3</v>
      </c>
      <c r="F1241" t="s">
        <v>49</v>
      </c>
      <c r="G1241" t="s">
        <v>62</v>
      </c>
      <c r="H1241" t="s">
        <v>133</v>
      </c>
      <c r="I1241" t="s">
        <v>74</v>
      </c>
      <c r="J1241" t="s">
        <v>53</v>
      </c>
      <c r="K1241" t="s">
        <v>75</v>
      </c>
      <c r="L1241" t="s">
        <v>92</v>
      </c>
      <c r="M1241" t="s">
        <v>68</v>
      </c>
      <c r="N1241" t="s">
        <v>69</v>
      </c>
      <c r="O1241" t="s">
        <v>120</v>
      </c>
      <c r="P1241">
        <v>62</v>
      </c>
      <c r="Q1241">
        <v>64</v>
      </c>
      <c r="R1241">
        <v>64</v>
      </c>
      <c r="S1241">
        <v>2</v>
      </c>
      <c r="T1241">
        <f t="shared" si="171"/>
        <v>62</v>
      </c>
      <c r="U1241">
        <v>59</v>
      </c>
      <c r="V1241">
        <f t="shared" si="172"/>
        <v>3</v>
      </c>
      <c r="W1241" s="3">
        <f t="shared" si="173"/>
        <v>3.125E-2</v>
      </c>
      <c r="X1241">
        <v>46</v>
      </c>
      <c r="Y1241" s="4">
        <v>3.1</v>
      </c>
      <c r="Z1241" s="4">
        <v>1.3</v>
      </c>
      <c r="AA1241" s="5">
        <v>36022.44</v>
      </c>
      <c r="AB1241" s="5">
        <f t="shared" si="174"/>
        <v>2125323.96</v>
      </c>
      <c r="AC1241" s="5">
        <v>22861.64</v>
      </c>
      <c r="AD1241" s="5">
        <f t="shared" si="175"/>
        <v>1463144.96</v>
      </c>
      <c r="AE1241" s="5">
        <v>110017.14</v>
      </c>
      <c r="AF1241" s="5">
        <v>31863.59</v>
      </c>
      <c r="AG1241" s="5">
        <v>10828.85</v>
      </c>
      <c r="AH1241" s="5">
        <v>1885</v>
      </c>
      <c r="AI1241" s="5">
        <v>6400</v>
      </c>
      <c r="AJ1241">
        <v>1</v>
      </c>
      <c r="AK1241" s="5">
        <v>8759.7099999999991</v>
      </c>
      <c r="AL1241" s="5">
        <v>2077.7600000000002</v>
      </c>
      <c r="AM1241" s="5">
        <v>36683.040000000001</v>
      </c>
      <c r="AN1241">
        <v>4</v>
      </c>
      <c r="AO1241">
        <v>4</v>
      </c>
      <c r="AP1241" t="str">
        <f t="shared" si="176"/>
        <v>Yes</v>
      </c>
      <c r="AQ1241">
        <v>2</v>
      </c>
      <c r="AR1241" s="5">
        <f t="shared" si="177"/>
        <v>1671660.05</v>
      </c>
      <c r="AS1241" s="5">
        <f t="shared" si="178"/>
        <v>453663.91</v>
      </c>
      <c r="AT1241" t="s">
        <v>116</v>
      </c>
      <c r="AU1241" t="s">
        <v>6189</v>
      </c>
      <c r="AV1241" t="s">
        <v>6190</v>
      </c>
      <c r="AW1241" t="s">
        <v>6183</v>
      </c>
      <c r="AX1241" t="s">
        <v>6184</v>
      </c>
      <c r="AY1241">
        <v>68</v>
      </c>
      <c r="AZ1241">
        <v>3</v>
      </c>
      <c r="BA1241">
        <v>21</v>
      </c>
      <c r="BB1241" t="s">
        <v>6185</v>
      </c>
      <c r="BC1241">
        <v>0</v>
      </c>
      <c r="BD1241">
        <v>0</v>
      </c>
      <c r="BE1241" t="s">
        <v>6169</v>
      </c>
      <c r="BF1241" t="s">
        <v>6170</v>
      </c>
      <c r="BG1241">
        <v>1</v>
      </c>
      <c r="BH1241" t="s">
        <v>6197</v>
      </c>
      <c r="BI1241">
        <v>48</v>
      </c>
      <c r="BJ1241" t="s">
        <v>6172</v>
      </c>
      <c r="BK1241">
        <v>0</v>
      </c>
      <c r="BL1241">
        <v>71</v>
      </c>
      <c r="BM1241" s="3">
        <f t="shared" si="179"/>
        <v>0.90140845070422537</v>
      </c>
    </row>
    <row r="1242" spans="1:65">
      <c r="A1242" t="s">
        <v>1371</v>
      </c>
      <c r="B1242" s="2">
        <v>45730</v>
      </c>
      <c r="C1242" t="s">
        <v>47</v>
      </c>
      <c r="D1242" t="s">
        <v>1131</v>
      </c>
      <c r="E1242">
        <v>3</v>
      </c>
      <c r="F1242" t="s">
        <v>61</v>
      </c>
      <c r="G1242" t="s">
        <v>62</v>
      </c>
      <c r="H1242" t="s">
        <v>115</v>
      </c>
      <c r="I1242" t="s">
        <v>74</v>
      </c>
      <c r="J1242" t="s">
        <v>53</v>
      </c>
      <c r="K1242" t="s">
        <v>54</v>
      </c>
      <c r="L1242" t="s">
        <v>67</v>
      </c>
      <c r="M1242" t="s">
        <v>56</v>
      </c>
      <c r="N1242" t="s">
        <v>57</v>
      </c>
      <c r="O1242" t="s">
        <v>70</v>
      </c>
      <c r="P1242">
        <v>62</v>
      </c>
      <c r="Q1242">
        <v>63</v>
      </c>
      <c r="R1242">
        <v>60</v>
      </c>
      <c r="S1242">
        <v>2</v>
      </c>
      <c r="T1242">
        <f t="shared" si="171"/>
        <v>58</v>
      </c>
      <c r="U1242">
        <v>58</v>
      </c>
      <c r="V1242">
        <f t="shared" si="172"/>
        <v>0</v>
      </c>
      <c r="W1242" s="3">
        <f t="shared" si="173"/>
        <v>3.3333333333333333E-2</v>
      </c>
      <c r="X1242">
        <v>39</v>
      </c>
      <c r="Y1242" s="4">
        <v>1</v>
      </c>
      <c r="Z1242" s="4">
        <v>1.2</v>
      </c>
      <c r="AA1242" s="5">
        <v>38686.769999999997</v>
      </c>
      <c r="AB1242" s="5">
        <f t="shared" si="174"/>
        <v>2243832.66</v>
      </c>
      <c r="AC1242" s="5">
        <v>23099.72</v>
      </c>
      <c r="AD1242" s="5">
        <f t="shared" si="175"/>
        <v>1385983.2</v>
      </c>
      <c r="AE1242" s="5">
        <v>102187.23</v>
      </c>
      <c r="AF1242" s="5">
        <v>27687.62</v>
      </c>
      <c r="AG1242" s="5">
        <v>10369.049999999999</v>
      </c>
      <c r="AH1242" s="5">
        <v>1740</v>
      </c>
      <c r="AI1242" s="5">
        <v>6400</v>
      </c>
      <c r="AJ1242">
        <v>0</v>
      </c>
      <c r="AK1242" s="5">
        <v>0</v>
      </c>
      <c r="AL1242" s="5">
        <v>0</v>
      </c>
      <c r="AM1242" s="5">
        <v>40675.83</v>
      </c>
      <c r="AN1242">
        <v>4</v>
      </c>
      <c r="AO1242">
        <v>4</v>
      </c>
      <c r="AP1242" t="str">
        <f t="shared" si="176"/>
        <v>Yes</v>
      </c>
      <c r="AQ1242">
        <v>1</v>
      </c>
      <c r="AR1242" s="5">
        <f t="shared" si="177"/>
        <v>1575042.93</v>
      </c>
      <c r="AS1242" s="5">
        <f t="shared" si="178"/>
        <v>668789.73</v>
      </c>
      <c r="AT1242" t="s">
        <v>59</v>
      </c>
      <c r="AU1242" t="s">
        <v>6164</v>
      </c>
      <c r="AV1242" t="s">
        <v>6165</v>
      </c>
      <c r="AW1242" t="s">
        <v>6166</v>
      </c>
      <c r="AX1242" t="s">
        <v>6167</v>
      </c>
      <c r="AY1242">
        <v>63</v>
      </c>
      <c r="AZ1242">
        <v>0</v>
      </c>
      <c r="BA1242">
        <v>0</v>
      </c>
      <c r="BB1242" t="s">
        <v>6168</v>
      </c>
      <c r="BC1242">
        <v>0</v>
      </c>
      <c r="BD1242">
        <v>0</v>
      </c>
      <c r="BE1242" t="s">
        <v>6169</v>
      </c>
      <c r="BF1242" t="s">
        <v>6170</v>
      </c>
      <c r="BG1242">
        <v>1</v>
      </c>
      <c r="BH1242" t="s">
        <v>6179</v>
      </c>
      <c r="BI1242">
        <v>21</v>
      </c>
      <c r="BJ1242" t="s">
        <v>6172</v>
      </c>
      <c r="BK1242">
        <v>0</v>
      </c>
      <c r="BL1242">
        <v>70</v>
      </c>
      <c r="BM1242" s="3">
        <f t="shared" si="179"/>
        <v>0.8571428571428571</v>
      </c>
    </row>
    <row r="1243" spans="1:65">
      <c r="A1243" t="s">
        <v>1372</v>
      </c>
      <c r="B1243" s="2">
        <v>45730</v>
      </c>
      <c r="C1243" t="s">
        <v>47</v>
      </c>
      <c r="D1243" t="s">
        <v>1131</v>
      </c>
      <c r="E1243">
        <v>3</v>
      </c>
      <c r="F1243" t="s">
        <v>61</v>
      </c>
      <c r="G1243" t="s">
        <v>79</v>
      </c>
      <c r="H1243" t="s">
        <v>98</v>
      </c>
      <c r="I1243" t="s">
        <v>52</v>
      </c>
      <c r="J1243" t="s">
        <v>65</v>
      </c>
      <c r="K1243" t="s">
        <v>75</v>
      </c>
      <c r="L1243" t="s">
        <v>67</v>
      </c>
      <c r="M1243" t="s">
        <v>56</v>
      </c>
      <c r="N1243" t="s">
        <v>76</v>
      </c>
      <c r="O1243" t="s">
        <v>70</v>
      </c>
      <c r="P1243">
        <v>48</v>
      </c>
      <c r="Q1243">
        <v>49</v>
      </c>
      <c r="R1243">
        <v>48</v>
      </c>
      <c r="S1243">
        <v>1</v>
      </c>
      <c r="T1243">
        <f t="shared" si="171"/>
        <v>47</v>
      </c>
      <c r="U1243">
        <v>47</v>
      </c>
      <c r="V1243">
        <f t="shared" si="172"/>
        <v>0</v>
      </c>
      <c r="W1243" s="3">
        <f t="shared" si="173"/>
        <v>2.0833333333333332E-2</v>
      </c>
      <c r="X1243">
        <v>21</v>
      </c>
      <c r="Y1243" s="4">
        <v>8.1999999999999993</v>
      </c>
      <c r="Z1243" s="4">
        <v>1.6</v>
      </c>
      <c r="AA1243" s="5">
        <v>52446</v>
      </c>
      <c r="AB1243" s="5">
        <f t="shared" si="174"/>
        <v>2464962</v>
      </c>
      <c r="AC1243" s="5">
        <v>33936.949999999997</v>
      </c>
      <c r="AD1243" s="5">
        <f t="shared" si="175"/>
        <v>1628973.6</v>
      </c>
      <c r="AE1243" s="5">
        <v>110332.48</v>
      </c>
      <c r="AF1243" s="5">
        <v>28813.1</v>
      </c>
      <c r="AG1243" s="5">
        <v>9208.85</v>
      </c>
      <c r="AH1243" s="5">
        <v>2320</v>
      </c>
      <c r="AI1243" s="5">
        <v>4600</v>
      </c>
      <c r="AJ1243">
        <v>0</v>
      </c>
      <c r="AK1243" s="5">
        <v>0</v>
      </c>
      <c r="AL1243" s="5">
        <v>0</v>
      </c>
      <c r="AM1243" s="5">
        <v>33250.68</v>
      </c>
      <c r="AN1243">
        <v>4</v>
      </c>
      <c r="AO1243">
        <v>5</v>
      </c>
      <c r="AP1243" t="str">
        <f t="shared" si="176"/>
        <v>No</v>
      </c>
      <c r="AQ1243">
        <v>1</v>
      </c>
      <c r="AR1243" s="5">
        <f t="shared" si="177"/>
        <v>1817498.71</v>
      </c>
      <c r="AS1243" s="5">
        <f t="shared" si="178"/>
        <v>647463.29</v>
      </c>
      <c r="AT1243" t="s">
        <v>59</v>
      </c>
      <c r="AU1243" t="s">
        <v>6164</v>
      </c>
      <c r="AV1243" t="s">
        <v>6165</v>
      </c>
      <c r="AW1243" t="s">
        <v>6166</v>
      </c>
      <c r="AX1243" t="s">
        <v>6177</v>
      </c>
      <c r="AY1243">
        <v>51</v>
      </c>
      <c r="AZ1243">
        <v>0</v>
      </c>
      <c r="BA1243">
        <v>0</v>
      </c>
      <c r="BB1243" t="s">
        <v>6168</v>
      </c>
      <c r="BC1243">
        <v>0</v>
      </c>
      <c r="BD1243">
        <v>1</v>
      </c>
      <c r="BE1243" t="s">
        <v>6188</v>
      </c>
      <c r="BF1243" t="s">
        <v>6170</v>
      </c>
      <c r="BG1243">
        <v>0</v>
      </c>
      <c r="BH1243" t="s">
        <v>6171</v>
      </c>
      <c r="BI1243">
        <v>60</v>
      </c>
      <c r="BJ1243" t="s">
        <v>6187</v>
      </c>
      <c r="BK1243">
        <v>0</v>
      </c>
      <c r="BL1243">
        <v>65</v>
      </c>
      <c r="BM1243" s="3">
        <f t="shared" si="179"/>
        <v>0.7384615384615385</v>
      </c>
    </row>
    <row r="1244" spans="1:65">
      <c r="A1244" t="s">
        <v>1373</v>
      </c>
      <c r="B1244" s="2">
        <v>45730</v>
      </c>
      <c r="C1244" t="s">
        <v>47</v>
      </c>
      <c r="D1244" t="s">
        <v>1131</v>
      </c>
      <c r="E1244">
        <v>3</v>
      </c>
      <c r="F1244" t="s">
        <v>49</v>
      </c>
      <c r="G1244" t="s">
        <v>62</v>
      </c>
      <c r="H1244" t="s">
        <v>141</v>
      </c>
      <c r="I1244" t="s">
        <v>64</v>
      </c>
      <c r="J1244" t="s">
        <v>65</v>
      </c>
      <c r="K1244" t="s">
        <v>75</v>
      </c>
      <c r="L1244" t="s">
        <v>92</v>
      </c>
      <c r="M1244" t="s">
        <v>56</v>
      </c>
      <c r="N1244" t="s">
        <v>69</v>
      </c>
      <c r="O1244" t="s">
        <v>70</v>
      </c>
      <c r="P1244">
        <v>49</v>
      </c>
      <c r="Q1244">
        <v>53</v>
      </c>
      <c r="R1244">
        <v>50</v>
      </c>
      <c r="S1244">
        <v>1</v>
      </c>
      <c r="T1244">
        <f t="shared" si="171"/>
        <v>49</v>
      </c>
      <c r="U1244">
        <v>47</v>
      </c>
      <c r="V1244">
        <f t="shared" si="172"/>
        <v>2</v>
      </c>
      <c r="W1244" s="3">
        <f t="shared" si="173"/>
        <v>0.02</v>
      </c>
      <c r="X1244">
        <v>24</v>
      </c>
      <c r="Y1244" s="4">
        <v>6.8</v>
      </c>
      <c r="Z1244" s="4">
        <v>1.9</v>
      </c>
      <c r="AA1244" s="5">
        <v>52397.41</v>
      </c>
      <c r="AB1244" s="5">
        <f t="shared" si="174"/>
        <v>2462678.27</v>
      </c>
      <c r="AC1244" s="5">
        <v>35181</v>
      </c>
      <c r="AD1244" s="5">
        <f t="shared" si="175"/>
        <v>1759050</v>
      </c>
      <c r="AE1244" s="5">
        <v>108341.16</v>
      </c>
      <c r="AF1244" s="5">
        <v>32428.45</v>
      </c>
      <c r="AG1244" s="5">
        <v>9271.48</v>
      </c>
      <c r="AH1244" s="5">
        <v>2755</v>
      </c>
      <c r="AI1244" s="5">
        <v>4600</v>
      </c>
      <c r="AJ1244">
        <v>0</v>
      </c>
      <c r="AK1244" s="5">
        <v>0</v>
      </c>
      <c r="AL1244" s="5">
        <v>1939.12</v>
      </c>
      <c r="AM1244" s="5">
        <v>30069.33</v>
      </c>
      <c r="AN1244">
        <v>4</v>
      </c>
      <c r="AO1244">
        <v>4</v>
      </c>
      <c r="AP1244" t="str">
        <f t="shared" si="176"/>
        <v>Yes</v>
      </c>
      <c r="AQ1244">
        <v>0</v>
      </c>
      <c r="AR1244" s="5">
        <f t="shared" si="177"/>
        <v>1948454.54</v>
      </c>
      <c r="AS1244" s="5">
        <f t="shared" si="178"/>
        <v>514223.73</v>
      </c>
      <c r="AT1244" t="s">
        <v>59</v>
      </c>
      <c r="AU1244" t="s">
        <v>6164</v>
      </c>
      <c r="AV1244" t="s">
        <v>6165</v>
      </c>
      <c r="AW1244" t="s">
        <v>6166</v>
      </c>
      <c r="AX1244" t="s">
        <v>6167</v>
      </c>
      <c r="AY1244">
        <v>56</v>
      </c>
      <c r="AZ1244">
        <v>4</v>
      </c>
      <c r="BA1244">
        <v>21</v>
      </c>
      <c r="BB1244" t="s">
        <v>6185</v>
      </c>
      <c r="BC1244">
        <v>0</v>
      </c>
      <c r="BD1244">
        <v>0</v>
      </c>
      <c r="BE1244" t="s">
        <v>6169</v>
      </c>
      <c r="BF1244" t="s">
        <v>6170</v>
      </c>
      <c r="BG1244">
        <v>1</v>
      </c>
      <c r="BH1244" t="s">
        <v>6186</v>
      </c>
      <c r="BI1244">
        <v>44</v>
      </c>
      <c r="BJ1244" t="s">
        <v>6172</v>
      </c>
      <c r="BK1244">
        <v>0</v>
      </c>
      <c r="BL1244">
        <v>64</v>
      </c>
      <c r="BM1244" s="3">
        <f t="shared" si="179"/>
        <v>0.78125</v>
      </c>
    </row>
    <row r="1245" spans="1:65">
      <c r="A1245" t="s">
        <v>1374</v>
      </c>
      <c r="B1245" s="2">
        <v>45730</v>
      </c>
      <c r="C1245" t="s">
        <v>47</v>
      </c>
      <c r="D1245" t="s">
        <v>1131</v>
      </c>
      <c r="E1245">
        <v>3</v>
      </c>
      <c r="F1245" t="s">
        <v>49</v>
      </c>
      <c r="G1245" t="s">
        <v>62</v>
      </c>
      <c r="H1245" t="s">
        <v>141</v>
      </c>
      <c r="I1245" t="s">
        <v>74</v>
      </c>
      <c r="J1245" t="s">
        <v>65</v>
      </c>
      <c r="K1245" t="s">
        <v>75</v>
      </c>
      <c r="L1245" t="s">
        <v>67</v>
      </c>
      <c r="M1245" t="s">
        <v>68</v>
      </c>
      <c r="N1245" t="s">
        <v>76</v>
      </c>
      <c r="O1245" t="s">
        <v>82</v>
      </c>
      <c r="P1245">
        <v>51</v>
      </c>
      <c r="Q1245">
        <v>53</v>
      </c>
      <c r="R1245">
        <v>53</v>
      </c>
      <c r="S1245">
        <v>2</v>
      </c>
      <c r="T1245">
        <f t="shared" si="171"/>
        <v>51</v>
      </c>
      <c r="U1245">
        <v>51</v>
      </c>
      <c r="V1245">
        <f t="shared" si="172"/>
        <v>0</v>
      </c>
      <c r="W1245" s="3">
        <f t="shared" si="173"/>
        <v>3.7735849056603772E-2</v>
      </c>
      <c r="X1245">
        <v>29</v>
      </c>
      <c r="Y1245" s="4">
        <v>3.8</v>
      </c>
      <c r="Z1245" s="4">
        <v>1.4</v>
      </c>
      <c r="AA1245" s="5">
        <v>52186.19</v>
      </c>
      <c r="AB1245" s="5">
        <f t="shared" si="174"/>
        <v>2661495.69</v>
      </c>
      <c r="AC1245" s="5">
        <v>32365.49</v>
      </c>
      <c r="AD1245" s="5">
        <f t="shared" si="175"/>
        <v>1715370.97</v>
      </c>
      <c r="AE1245" s="5">
        <v>117008.96000000001</v>
      </c>
      <c r="AF1245" s="5">
        <v>34399.56</v>
      </c>
      <c r="AG1245" s="5">
        <v>9750.4599999999991</v>
      </c>
      <c r="AH1245" s="5">
        <v>2030</v>
      </c>
      <c r="AI1245" s="5">
        <v>9200</v>
      </c>
      <c r="AJ1245">
        <v>1</v>
      </c>
      <c r="AK1245" s="5">
        <v>13951.89</v>
      </c>
      <c r="AL1245" s="5">
        <v>0</v>
      </c>
      <c r="AM1245" s="5">
        <v>34290.800000000003</v>
      </c>
      <c r="AN1245">
        <v>4</v>
      </c>
      <c r="AO1245">
        <v>4</v>
      </c>
      <c r="AP1245" t="str">
        <f t="shared" si="176"/>
        <v>Yes</v>
      </c>
      <c r="AQ1245">
        <v>2</v>
      </c>
      <c r="AR1245" s="5">
        <f t="shared" si="177"/>
        <v>1936002.64</v>
      </c>
      <c r="AS1245" s="5">
        <f t="shared" si="178"/>
        <v>725493.05</v>
      </c>
      <c r="AT1245" t="s">
        <v>59</v>
      </c>
      <c r="AU1245" t="s">
        <v>6199</v>
      </c>
      <c r="AV1245" t="s">
        <v>6200</v>
      </c>
      <c r="AW1245" t="s">
        <v>6175</v>
      </c>
      <c r="AX1245" t="s">
        <v>6184</v>
      </c>
      <c r="AY1245">
        <v>56</v>
      </c>
      <c r="AZ1245">
        <v>2</v>
      </c>
      <c r="BA1245">
        <v>0</v>
      </c>
      <c r="BB1245" t="s">
        <v>6168</v>
      </c>
      <c r="BC1245">
        <v>0</v>
      </c>
      <c r="BD1245">
        <v>0</v>
      </c>
      <c r="BE1245" t="s">
        <v>6169</v>
      </c>
      <c r="BF1245" t="s">
        <v>6170</v>
      </c>
      <c r="BG1245">
        <v>1</v>
      </c>
      <c r="BH1245" t="s">
        <v>6186</v>
      </c>
      <c r="BI1245">
        <v>34</v>
      </c>
      <c r="BJ1245" t="s">
        <v>6172</v>
      </c>
      <c r="BK1245">
        <v>0</v>
      </c>
      <c r="BL1245">
        <v>62</v>
      </c>
      <c r="BM1245" s="3">
        <f t="shared" si="179"/>
        <v>0.85483870967741937</v>
      </c>
    </row>
    <row r="1246" spans="1:65">
      <c r="A1246" t="s">
        <v>1375</v>
      </c>
      <c r="B1246" s="2">
        <v>45731</v>
      </c>
      <c r="C1246" t="s">
        <v>47</v>
      </c>
      <c r="D1246" t="s">
        <v>1131</v>
      </c>
      <c r="E1246">
        <v>3</v>
      </c>
      <c r="F1246" t="s">
        <v>72</v>
      </c>
      <c r="G1246" t="s">
        <v>79</v>
      </c>
      <c r="H1246" t="s">
        <v>86</v>
      </c>
      <c r="I1246" t="s">
        <v>74</v>
      </c>
      <c r="J1246" t="s">
        <v>53</v>
      </c>
      <c r="K1246" t="s">
        <v>75</v>
      </c>
      <c r="L1246" t="s">
        <v>55</v>
      </c>
      <c r="M1246" t="s">
        <v>56</v>
      </c>
      <c r="N1246" t="s">
        <v>76</v>
      </c>
      <c r="O1246" t="s">
        <v>70</v>
      </c>
      <c r="P1246">
        <v>53</v>
      </c>
      <c r="Q1246">
        <v>54</v>
      </c>
      <c r="R1246">
        <v>54</v>
      </c>
      <c r="S1246">
        <v>1</v>
      </c>
      <c r="T1246">
        <f t="shared" si="171"/>
        <v>53</v>
      </c>
      <c r="U1246">
        <v>53</v>
      </c>
      <c r="V1246">
        <f t="shared" si="172"/>
        <v>0</v>
      </c>
      <c r="W1246" s="3">
        <f t="shared" si="173"/>
        <v>1.8518518518518517E-2</v>
      </c>
      <c r="X1246">
        <v>18</v>
      </c>
      <c r="Y1246" s="4">
        <v>0.9</v>
      </c>
      <c r="Z1246" s="4">
        <v>1.4</v>
      </c>
      <c r="AA1246" s="5">
        <v>35696.57</v>
      </c>
      <c r="AB1246" s="5">
        <f t="shared" si="174"/>
        <v>1891918.21</v>
      </c>
      <c r="AC1246" s="5">
        <v>23475.09</v>
      </c>
      <c r="AD1246" s="5">
        <f t="shared" si="175"/>
        <v>1267654.8600000001</v>
      </c>
      <c r="AE1246" s="5">
        <v>91555.83</v>
      </c>
      <c r="AF1246" s="5">
        <v>24213.51</v>
      </c>
      <c r="AG1246" s="5">
        <v>8292.5300000000007</v>
      </c>
      <c r="AH1246" s="5">
        <v>2030</v>
      </c>
      <c r="AI1246" s="5">
        <v>3200</v>
      </c>
      <c r="AJ1246">
        <v>0</v>
      </c>
      <c r="AK1246" s="5">
        <v>0</v>
      </c>
      <c r="AL1246" s="5">
        <v>0</v>
      </c>
      <c r="AM1246" s="5">
        <v>34071.85</v>
      </c>
      <c r="AN1246">
        <v>4</v>
      </c>
      <c r="AO1246">
        <v>4</v>
      </c>
      <c r="AP1246" t="str">
        <f t="shared" si="176"/>
        <v>Yes</v>
      </c>
      <c r="AQ1246">
        <v>1</v>
      </c>
      <c r="AR1246" s="5">
        <f t="shared" si="177"/>
        <v>1431018.58</v>
      </c>
      <c r="AS1246" s="5">
        <f t="shared" si="178"/>
        <v>460899.63</v>
      </c>
      <c r="AT1246" t="s">
        <v>59</v>
      </c>
      <c r="AU1246" t="s">
        <v>6164</v>
      </c>
      <c r="AV1246" t="s">
        <v>6165</v>
      </c>
      <c r="AW1246" t="s">
        <v>6166</v>
      </c>
      <c r="AX1246" t="s">
        <v>6184</v>
      </c>
      <c r="AY1246">
        <v>55</v>
      </c>
      <c r="AZ1246">
        <v>0</v>
      </c>
      <c r="BA1246">
        <v>0</v>
      </c>
      <c r="BB1246" t="s">
        <v>6168</v>
      </c>
      <c r="BC1246">
        <v>0</v>
      </c>
      <c r="BD1246">
        <v>0</v>
      </c>
      <c r="BE1246" t="s">
        <v>6169</v>
      </c>
      <c r="BF1246" t="s">
        <v>6170</v>
      </c>
      <c r="BG1246">
        <v>0</v>
      </c>
      <c r="BH1246" t="s">
        <v>6171</v>
      </c>
      <c r="BI1246">
        <v>38</v>
      </c>
      <c r="BJ1246" t="s">
        <v>6172</v>
      </c>
      <c r="BK1246">
        <v>0</v>
      </c>
      <c r="BL1246">
        <v>73</v>
      </c>
      <c r="BM1246" s="3">
        <f t="shared" si="179"/>
        <v>0.73972602739726023</v>
      </c>
    </row>
    <row r="1247" spans="1:65">
      <c r="A1247" t="s">
        <v>1376</v>
      </c>
      <c r="B1247" s="2">
        <v>45731</v>
      </c>
      <c r="C1247" t="s">
        <v>47</v>
      </c>
      <c r="D1247" t="s">
        <v>1131</v>
      </c>
      <c r="E1247">
        <v>3</v>
      </c>
      <c r="F1247" t="s">
        <v>61</v>
      </c>
      <c r="G1247" t="s">
        <v>79</v>
      </c>
      <c r="H1247" t="s">
        <v>100</v>
      </c>
      <c r="I1247" t="s">
        <v>64</v>
      </c>
      <c r="J1247" t="s">
        <v>81</v>
      </c>
      <c r="K1247" t="s">
        <v>66</v>
      </c>
      <c r="L1247" t="s">
        <v>67</v>
      </c>
      <c r="M1247" t="s">
        <v>56</v>
      </c>
      <c r="N1247" t="s">
        <v>69</v>
      </c>
      <c r="O1247" t="s">
        <v>70</v>
      </c>
      <c r="P1247">
        <v>39</v>
      </c>
      <c r="Q1247">
        <v>40</v>
      </c>
      <c r="R1247">
        <v>38</v>
      </c>
      <c r="S1247">
        <v>1</v>
      </c>
      <c r="T1247">
        <f t="shared" si="171"/>
        <v>37</v>
      </c>
      <c r="U1247">
        <v>37</v>
      </c>
      <c r="V1247">
        <f t="shared" si="172"/>
        <v>0</v>
      </c>
      <c r="W1247" s="3">
        <f t="shared" si="173"/>
        <v>2.6315789473684209E-2</v>
      </c>
      <c r="X1247">
        <v>36</v>
      </c>
      <c r="Y1247" s="4">
        <v>2</v>
      </c>
      <c r="Z1247" s="4">
        <v>1.2</v>
      </c>
      <c r="AA1247" s="5">
        <v>73772.070000000007</v>
      </c>
      <c r="AB1247" s="5">
        <f t="shared" si="174"/>
        <v>2729566.59</v>
      </c>
      <c r="AC1247" s="5">
        <v>51405.24</v>
      </c>
      <c r="AD1247" s="5">
        <f t="shared" si="175"/>
        <v>1953399.12</v>
      </c>
      <c r="AE1247" s="5">
        <v>111191.69</v>
      </c>
      <c r="AF1247" s="5">
        <v>32942.1</v>
      </c>
      <c r="AG1247" s="5">
        <v>9946.74</v>
      </c>
      <c r="AH1247" s="5">
        <v>1740</v>
      </c>
      <c r="AI1247" s="5">
        <v>6800</v>
      </c>
      <c r="AJ1247">
        <v>0</v>
      </c>
      <c r="AK1247" s="5">
        <v>0</v>
      </c>
      <c r="AL1247" s="5">
        <v>0</v>
      </c>
      <c r="AM1247" s="5">
        <v>24466.9</v>
      </c>
      <c r="AN1247">
        <v>4</v>
      </c>
      <c r="AO1247">
        <v>4</v>
      </c>
      <c r="AP1247" t="str">
        <f t="shared" si="176"/>
        <v>Yes</v>
      </c>
      <c r="AQ1247">
        <v>1</v>
      </c>
      <c r="AR1247" s="5">
        <f t="shared" si="177"/>
        <v>2140486.5499999998</v>
      </c>
      <c r="AS1247" s="5">
        <f t="shared" si="178"/>
        <v>589080.04</v>
      </c>
      <c r="AT1247" t="s">
        <v>59</v>
      </c>
      <c r="AU1247" t="s">
        <v>6164</v>
      </c>
      <c r="AV1247" t="s">
        <v>6165</v>
      </c>
      <c r="AW1247" t="s">
        <v>6166</v>
      </c>
      <c r="AX1247" t="s">
        <v>6167</v>
      </c>
      <c r="AY1247">
        <v>40</v>
      </c>
      <c r="AZ1247">
        <v>0</v>
      </c>
      <c r="BA1247">
        <v>0</v>
      </c>
      <c r="BB1247" t="s">
        <v>6168</v>
      </c>
      <c r="BC1247">
        <v>0</v>
      </c>
      <c r="BD1247">
        <v>0</v>
      </c>
      <c r="BE1247" t="s">
        <v>6169</v>
      </c>
      <c r="BF1247" t="s">
        <v>6170</v>
      </c>
      <c r="BG1247">
        <v>0</v>
      </c>
      <c r="BH1247" t="s">
        <v>6171</v>
      </c>
      <c r="BI1247">
        <v>38</v>
      </c>
      <c r="BJ1247" t="s">
        <v>6172</v>
      </c>
      <c r="BK1247">
        <v>0</v>
      </c>
      <c r="BL1247">
        <v>51</v>
      </c>
      <c r="BM1247" s="3">
        <f t="shared" si="179"/>
        <v>0.74509803921568629</v>
      </c>
    </row>
    <row r="1248" spans="1:65">
      <c r="A1248" t="s">
        <v>1377</v>
      </c>
      <c r="B1248" s="2">
        <v>45731</v>
      </c>
      <c r="C1248" t="s">
        <v>47</v>
      </c>
      <c r="D1248" t="s">
        <v>1131</v>
      </c>
      <c r="E1248">
        <v>3</v>
      </c>
      <c r="F1248" t="s">
        <v>72</v>
      </c>
      <c r="G1248" t="s">
        <v>62</v>
      </c>
      <c r="H1248" t="s">
        <v>150</v>
      </c>
      <c r="I1248" t="s">
        <v>64</v>
      </c>
      <c r="J1248" t="s">
        <v>81</v>
      </c>
      <c r="K1248" t="s">
        <v>75</v>
      </c>
      <c r="L1248" t="s">
        <v>87</v>
      </c>
      <c r="M1248" t="s">
        <v>56</v>
      </c>
      <c r="N1248" t="s">
        <v>57</v>
      </c>
      <c r="O1248" t="s">
        <v>82</v>
      </c>
      <c r="P1248">
        <v>35</v>
      </c>
      <c r="Q1248">
        <v>35</v>
      </c>
      <c r="R1248">
        <v>35</v>
      </c>
      <c r="S1248">
        <v>1</v>
      </c>
      <c r="T1248">
        <f t="shared" si="171"/>
        <v>34</v>
      </c>
      <c r="U1248">
        <v>33</v>
      </c>
      <c r="V1248">
        <f t="shared" si="172"/>
        <v>1</v>
      </c>
      <c r="W1248" s="3">
        <f t="shared" si="173"/>
        <v>2.8571428571428571E-2</v>
      </c>
      <c r="X1248">
        <v>21</v>
      </c>
      <c r="Y1248" s="4">
        <v>4.2</v>
      </c>
      <c r="Z1248" s="4">
        <v>1</v>
      </c>
      <c r="AA1248" s="5">
        <v>77875.25</v>
      </c>
      <c r="AB1248" s="5">
        <f t="shared" si="174"/>
        <v>2569883.25</v>
      </c>
      <c r="AC1248" s="5">
        <v>54423.11</v>
      </c>
      <c r="AD1248" s="5">
        <f t="shared" si="175"/>
        <v>1904808.85</v>
      </c>
      <c r="AE1248" s="5">
        <v>103954.78</v>
      </c>
      <c r="AF1248" s="5">
        <v>29501.8</v>
      </c>
      <c r="AG1248" s="5">
        <v>9110.91</v>
      </c>
      <c r="AH1248" s="5">
        <v>1450</v>
      </c>
      <c r="AI1248" s="5">
        <v>6800</v>
      </c>
      <c r="AJ1248">
        <v>0</v>
      </c>
      <c r="AK1248" s="5">
        <v>0</v>
      </c>
      <c r="AL1248" s="5">
        <v>1551.68</v>
      </c>
      <c r="AM1248" s="5">
        <v>22161.43</v>
      </c>
      <c r="AN1248">
        <v>4</v>
      </c>
      <c r="AO1248">
        <v>5</v>
      </c>
      <c r="AP1248" t="str">
        <f t="shared" si="176"/>
        <v>No</v>
      </c>
      <c r="AQ1248">
        <v>2</v>
      </c>
      <c r="AR1248" s="5">
        <f t="shared" si="177"/>
        <v>2079339.45</v>
      </c>
      <c r="AS1248" s="5">
        <f t="shared" si="178"/>
        <v>490543.8</v>
      </c>
      <c r="AT1248" t="s">
        <v>59</v>
      </c>
      <c r="AU1248" t="s">
        <v>6164</v>
      </c>
      <c r="AV1248" t="s">
        <v>6165</v>
      </c>
      <c r="AW1248" t="s">
        <v>6166</v>
      </c>
      <c r="AX1248" t="s">
        <v>6184</v>
      </c>
      <c r="AY1248">
        <v>38</v>
      </c>
      <c r="AZ1248">
        <v>0</v>
      </c>
      <c r="BA1248">
        <v>15</v>
      </c>
      <c r="BB1248" t="s">
        <v>6191</v>
      </c>
      <c r="BC1248">
        <v>0</v>
      </c>
      <c r="BD1248">
        <v>1</v>
      </c>
      <c r="BE1248" t="s">
        <v>6188</v>
      </c>
      <c r="BF1248" t="s">
        <v>6170</v>
      </c>
      <c r="BG1248">
        <v>1</v>
      </c>
      <c r="BH1248" t="s">
        <v>6186</v>
      </c>
      <c r="BI1248">
        <v>52</v>
      </c>
      <c r="BJ1248" t="s">
        <v>6187</v>
      </c>
      <c r="BK1248">
        <v>0</v>
      </c>
      <c r="BL1248">
        <v>45</v>
      </c>
      <c r="BM1248" s="3">
        <f t="shared" si="179"/>
        <v>0.77777777777777779</v>
      </c>
    </row>
    <row r="1249" spans="1:65">
      <c r="A1249" t="s">
        <v>1378</v>
      </c>
      <c r="B1249" s="2">
        <v>45731</v>
      </c>
      <c r="C1249" t="s">
        <v>47</v>
      </c>
      <c r="D1249" t="s">
        <v>1131</v>
      </c>
      <c r="E1249">
        <v>3</v>
      </c>
      <c r="F1249" t="s">
        <v>72</v>
      </c>
      <c r="G1249" t="s">
        <v>79</v>
      </c>
      <c r="H1249" t="s">
        <v>86</v>
      </c>
      <c r="I1249" t="s">
        <v>52</v>
      </c>
      <c r="J1249" t="s">
        <v>65</v>
      </c>
      <c r="K1249" t="s">
        <v>54</v>
      </c>
      <c r="L1249" t="s">
        <v>87</v>
      </c>
      <c r="M1249" t="s">
        <v>56</v>
      </c>
      <c r="N1249" t="s">
        <v>76</v>
      </c>
      <c r="O1249" t="s">
        <v>82</v>
      </c>
      <c r="P1249">
        <v>58</v>
      </c>
      <c r="Q1249">
        <v>60</v>
      </c>
      <c r="R1249">
        <v>63</v>
      </c>
      <c r="S1249">
        <v>1</v>
      </c>
      <c r="T1249">
        <f t="shared" si="171"/>
        <v>62</v>
      </c>
      <c r="U1249">
        <v>56</v>
      </c>
      <c r="V1249">
        <f t="shared" si="172"/>
        <v>6</v>
      </c>
      <c r="W1249" s="3">
        <f t="shared" si="173"/>
        <v>1.5873015873015872E-2</v>
      </c>
      <c r="X1249">
        <v>37</v>
      </c>
      <c r="Y1249" s="4">
        <v>3.9</v>
      </c>
      <c r="Z1249" s="4">
        <v>2.2000000000000002</v>
      </c>
      <c r="AA1249" s="5">
        <v>56067.360000000001</v>
      </c>
      <c r="AB1249" s="5">
        <f t="shared" si="174"/>
        <v>3139772.16</v>
      </c>
      <c r="AC1249" s="5">
        <v>35884.35</v>
      </c>
      <c r="AD1249" s="5">
        <f t="shared" si="175"/>
        <v>2260714.0499999998</v>
      </c>
      <c r="AE1249" s="5">
        <v>147616.28</v>
      </c>
      <c r="AF1249" s="5">
        <v>38654.99</v>
      </c>
      <c r="AG1249" s="5">
        <v>10115.6</v>
      </c>
      <c r="AH1249" s="5">
        <v>3190</v>
      </c>
      <c r="AI1249" s="5">
        <v>4600</v>
      </c>
      <c r="AJ1249">
        <v>0</v>
      </c>
      <c r="AK1249" s="5">
        <v>0</v>
      </c>
      <c r="AL1249" s="5">
        <v>6063.52</v>
      </c>
      <c r="AM1249" s="5">
        <v>37681.300000000003</v>
      </c>
      <c r="AN1249">
        <v>4</v>
      </c>
      <c r="AO1249">
        <v>4</v>
      </c>
      <c r="AP1249" t="str">
        <f t="shared" si="176"/>
        <v>Yes</v>
      </c>
      <c r="AQ1249">
        <v>0</v>
      </c>
      <c r="AR1249" s="5">
        <f t="shared" si="177"/>
        <v>2508635.7400000002</v>
      </c>
      <c r="AS1249" s="5">
        <f t="shared" si="178"/>
        <v>631136.42000000004</v>
      </c>
      <c r="AT1249" t="s">
        <v>59</v>
      </c>
      <c r="AU1249" t="s">
        <v>6164</v>
      </c>
      <c r="AV1249" t="s">
        <v>6165</v>
      </c>
      <c r="AW1249" t="s">
        <v>6166</v>
      </c>
      <c r="AX1249" t="s">
        <v>6184</v>
      </c>
      <c r="AY1249">
        <v>65</v>
      </c>
      <c r="AZ1249">
        <v>4</v>
      </c>
      <c r="BA1249">
        <v>35</v>
      </c>
      <c r="BB1249" t="s">
        <v>6185</v>
      </c>
      <c r="BC1249">
        <v>0</v>
      </c>
      <c r="BD1249">
        <v>0</v>
      </c>
      <c r="BE1249" t="s">
        <v>6169</v>
      </c>
      <c r="BF1249" t="s">
        <v>6170</v>
      </c>
      <c r="BG1249">
        <v>1</v>
      </c>
      <c r="BH1249" t="s">
        <v>6179</v>
      </c>
      <c r="BI1249">
        <v>20</v>
      </c>
      <c r="BJ1249" t="s">
        <v>6172</v>
      </c>
      <c r="BK1249">
        <v>0</v>
      </c>
      <c r="BL1249">
        <v>68</v>
      </c>
      <c r="BM1249" s="3">
        <f t="shared" si="179"/>
        <v>0.92647058823529416</v>
      </c>
    </row>
    <row r="1250" spans="1:65">
      <c r="A1250" t="s">
        <v>1379</v>
      </c>
      <c r="B1250" s="2">
        <v>45731</v>
      </c>
      <c r="C1250" t="s">
        <v>47</v>
      </c>
      <c r="D1250" t="s">
        <v>1131</v>
      </c>
      <c r="E1250">
        <v>3</v>
      </c>
      <c r="F1250" t="s">
        <v>78</v>
      </c>
      <c r="G1250" t="s">
        <v>79</v>
      </c>
      <c r="H1250" t="s">
        <v>80</v>
      </c>
      <c r="I1250" t="s">
        <v>74</v>
      </c>
      <c r="J1250" t="s">
        <v>65</v>
      </c>
      <c r="K1250" t="s">
        <v>54</v>
      </c>
      <c r="L1250" t="s">
        <v>92</v>
      </c>
      <c r="M1250" t="s">
        <v>56</v>
      </c>
      <c r="N1250" t="s">
        <v>57</v>
      </c>
      <c r="O1250" t="s">
        <v>70</v>
      </c>
      <c r="P1250">
        <v>50</v>
      </c>
      <c r="Q1250">
        <v>50</v>
      </c>
      <c r="R1250">
        <v>49</v>
      </c>
      <c r="S1250">
        <v>1</v>
      </c>
      <c r="T1250">
        <f t="shared" si="171"/>
        <v>48</v>
      </c>
      <c r="U1250">
        <v>48</v>
      </c>
      <c r="V1250">
        <f t="shared" si="172"/>
        <v>0</v>
      </c>
      <c r="W1250" s="3">
        <f t="shared" si="173"/>
        <v>2.0408163265306121E-2</v>
      </c>
      <c r="X1250">
        <v>43</v>
      </c>
      <c r="Y1250" s="4">
        <v>7.7</v>
      </c>
      <c r="Z1250" s="4">
        <v>1.6</v>
      </c>
      <c r="AA1250" s="5">
        <v>56000.53</v>
      </c>
      <c r="AB1250" s="5">
        <f t="shared" si="174"/>
        <v>2688025.44</v>
      </c>
      <c r="AC1250" s="5">
        <v>35194.94</v>
      </c>
      <c r="AD1250" s="5">
        <f t="shared" si="175"/>
        <v>1724552.06</v>
      </c>
      <c r="AE1250" s="5">
        <v>109318.65</v>
      </c>
      <c r="AF1250" s="5">
        <v>34576.160000000003</v>
      </c>
      <c r="AG1250" s="5">
        <v>10436.74</v>
      </c>
      <c r="AH1250" s="5">
        <v>2320</v>
      </c>
      <c r="AI1250" s="5">
        <v>4600</v>
      </c>
      <c r="AJ1250">
        <v>0</v>
      </c>
      <c r="AK1250" s="5">
        <v>0</v>
      </c>
      <c r="AL1250" s="5">
        <v>0</v>
      </c>
      <c r="AM1250" s="5">
        <v>33078.730000000003</v>
      </c>
      <c r="AN1250">
        <v>4</v>
      </c>
      <c r="AO1250">
        <v>5</v>
      </c>
      <c r="AP1250" t="str">
        <f t="shared" si="176"/>
        <v>No</v>
      </c>
      <c r="AQ1250">
        <v>3</v>
      </c>
      <c r="AR1250" s="5">
        <f t="shared" si="177"/>
        <v>1918882.34</v>
      </c>
      <c r="AS1250" s="5">
        <f t="shared" si="178"/>
        <v>769143.1</v>
      </c>
      <c r="AT1250" t="s">
        <v>59</v>
      </c>
      <c r="AU1250" t="s">
        <v>6164</v>
      </c>
      <c r="AV1250" t="s">
        <v>6165</v>
      </c>
      <c r="AW1250" t="s">
        <v>6166</v>
      </c>
      <c r="AX1250" t="s">
        <v>6167</v>
      </c>
      <c r="AY1250">
        <v>51</v>
      </c>
      <c r="AZ1250">
        <v>0</v>
      </c>
      <c r="BA1250">
        <v>0</v>
      </c>
      <c r="BB1250" t="s">
        <v>6168</v>
      </c>
      <c r="BC1250">
        <v>1</v>
      </c>
      <c r="BD1250">
        <v>0</v>
      </c>
      <c r="BE1250" t="s">
        <v>6196</v>
      </c>
      <c r="BF1250" t="s">
        <v>6170</v>
      </c>
      <c r="BG1250">
        <v>1</v>
      </c>
      <c r="BH1250" t="s">
        <v>6179</v>
      </c>
      <c r="BI1250">
        <v>36</v>
      </c>
      <c r="BJ1250" t="s">
        <v>6172</v>
      </c>
      <c r="BK1250">
        <v>0</v>
      </c>
      <c r="BL1250">
        <v>58</v>
      </c>
      <c r="BM1250" s="3">
        <f t="shared" si="179"/>
        <v>0.84482758620689657</v>
      </c>
    </row>
    <row r="1251" spans="1:65">
      <c r="A1251" t="s">
        <v>1380</v>
      </c>
      <c r="B1251" s="2">
        <v>45731</v>
      </c>
      <c r="C1251" t="s">
        <v>47</v>
      </c>
      <c r="D1251" t="s">
        <v>1131</v>
      </c>
      <c r="E1251">
        <v>3</v>
      </c>
      <c r="F1251" t="s">
        <v>49</v>
      </c>
      <c r="G1251" t="s">
        <v>79</v>
      </c>
      <c r="H1251" t="s">
        <v>262</v>
      </c>
      <c r="I1251" t="s">
        <v>74</v>
      </c>
      <c r="J1251" t="s">
        <v>53</v>
      </c>
      <c r="K1251" t="s">
        <v>54</v>
      </c>
      <c r="L1251" t="s">
        <v>67</v>
      </c>
      <c r="M1251" t="s">
        <v>68</v>
      </c>
      <c r="N1251" t="s">
        <v>94</v>
      </c>
      <c r="O1251" t="s">
        <v>70</v>
      </c>
      <c r="P1251">
        <v>65</v>
      </c>
      <c r="Q1251">
        <v>70</v>
      </c>
      <c r="R1251">
        <v>66</v>
      </c>
      <c r="S1251">
        <v>3</v>
      </c>
      <c r="T1251">
        <f t="shared" si="171"/>
        <v>63</v>
      </c>
      <c r="U1251">
        <v>63</v>
      </c>
      <c r="V1251">
        <f t="shared" si="172"/>
        <v>0</v>
      </c>
      <c r="W1251" s="3">
        <f t="shared" si="173"/>
        <v>4.5454545454545456E-2</v>
      </c>
      <c r="X1251">
        <v>30</v>
      </c>
      <c r="Y1251" s="4">
        <v>11.3</v>
      </c>
      <c r="Z1251" s="4">
        <v>2.2999999999999998</v>
      </c>
      <c r="AA1251" s="5">
        <v>39379.33</v>
      </c>
      <c r="AB1251" s="5">
        <f t="shared" si="174"/>
        <v>2480897.79</v>
      </c>
      <c r="AC1251" s="5">
        <v>21910.51</v>
      </c>
      <c r="AD1251" s="5">
        <f t="shared" si="175"/>
        <v>1446093.66</v>
      </c>
      <c r="AE1251" s="5">
        <v>111265.60000000001</v>
      </c>
      <c r="AF1251" s="5">
        <v>31303.439999999999</v>
      </c>
      <c r="AG1251" s="5">
        <v>10010.4</v>
      </c>
      <c r="AH1251" s="5">
        <v>3335</v>
      </c>
      <c r="AI1251" s="5">
        <v>9600</v>
      </c>
      <c r="AJ1251">
        <v>1</v>
      </c>
      <c r="AK1251" s="5">
        <v>8811.2800000000007</v>
      </c>
      <c r="AL1251" s="5">
        <v>0</v>
      </c>
      <c r="AM1251" s="5">
        <v>39936.449999999997</v>
      </c>
      <c r="AN1251">
        <v>4</v>
      </c>
      <c r="AO1251">
        <v>3</v>
      </c>
      <c r="AP1251" t="str">
        <f t="shared" si="176"/>
        <v>Yes</v>
      </c>
      <c r="AQ1251">
        <v>2</v>
      </c>
      <c r="AR1251" s="5">
        <f t="shared" si="177"/>
        <v>1660355.83</v>
      </c>
      <c r="AS1251" s="5">
        <f t="shared" si="178"/>
        <v>820541.96</v>
      </c>
      <c r="AT1251" t="s">
        <v>116</v>
      </c>
      <c r="AU1251" t="s">
        <v>6173</v>
      </c>
      <c r="AV1251" t="s">
        <v>6174</v>
      </c>
      <c r="AW1251" t="s">
        <v>6175</v>
      </c>
      <c r="AX1251" t="s">
        <v>6177</v>
      </c>
      <c r="AY1251">
        <v>68</v>
      </c>
      <c r="AZ1251">
        <v>0</v>
      </c>
      <c r="BA1251">
        <v>0</v>
      </c>
      <c r="BB1251" t="s">
        <v>6168</v>
      </c>
      <c r="BC1251">
        <v>0</v>
      </c>
      <c r="BD1251">
        <v>0</v>
      </c>
      <c r="BE1251" t="s">
        <v>6169</v>
      </c>
      <c r="BF1251" t="s">
        <v>6176</v>
      </c>
      <c r="BG1251">
        <v>0</v>
      </c>
      <c r="BH1251" t="s">
        <v>6171</v>
      </c>
      <c r="BI1251">
        <v>58</v>
      </c>
      <c r="BJ1251" t="s">
        <v>6187</v>
      </c>
      <c r="BK1251">
        <v>0</v>
      </c>
      <c r="BL1251">
        <v>76</v>
      </c>
      <c r="BM1251" s="3">
        <f t="shared" si="179"/>
        <v>0.86842105263157898</v>
      </c>
    </row>
    <row r="1252" spans="1:65">
      <c r="A1252" t="s">
        <v>1381</v>
      </c>
      <c r="B1252" s="2">
        <v>45731</v>
      </c>
      <c r="C1252" t="s">
        <v>47</v>
      </c>
      <c r="D1252" t="s">
        <v>1131</v>
      </c>
      <c r="E1252">
        <v>3</v>
      </c>
      <c r="F1252" t="s">
        <v>78</v>
      </c>
      <c r="G1252" t="s">
        <v>79</v>
      </c>
      <c r="H1252" t="s">
        <v>136</v>
      </c>
      <c r="I1252" t="s">
        <v>74</v>
      </c>
      <c r="J1252" t="s">
        <v>53</v>
      </c>
      <c r="K1252" t="s">
        <v>66</v>
      </c>
      <c r="L1252" t="s">
        <v>55</v>
      </c>
      <c r="M1252" t="s">
        <v>56</v>
      </c>
      <c r="N1252" t="s">
        <v>69</v>
      </c>
      <c r="O1252" t="s">
        <v>70</v>
      </c>
      <c r="P1252">
        <v>60</v>
      </c>
      <c r="Q1252">
        <v>63</v>
      </c>
      <c r="R1252">
        <v>60</v>
      </c>
      <c r="S1252">
        <v>1</v>
      </c>
      <c r="T1252">
        <f t="shared" si="171"/>
        <v>59</v>
      </c>
      <c r="U1252">
        <v>59</v>
      </c>
      <c r="V1252">
        <f t="shared" si="172"/>
        <v>0</v>
      </c>
      <c r="W1252" s="3">
        <f t="shared" si="173"/>
        <v>1.6666666666666666E-2</v>
      </c>
      <c r="X1252">
        <v>21</v>
      </c>
      <c r="Y1252" s="4">
        <v>0.4</v>
      </c>
      <c r="Z1252" s="4">
        <v>0.8</v>
      </c>
      <c r="AA1252" s="5">
        <v>34144.6</v>
      </c>
      <c r="AB1252" s="5">
        <f t="shared" si="174"/>
        <v>2014531.4</v>
      </c>
      <c r="AC1252" s="5">
        <v>23668.95</v>
      </c>
      <c r="AD1252" s="5">
        <f t="shared" si="175"/>
        <v>1420137</v>
      </c>
      <c r="AE1252" s="5">
        <v>100882.02</v>
      </c>
      <c r="AF1252" s="5">
        <v>28779.84</v>
      </c>
      <c r="AG1252" s="5">
        <v>9003.8799999999992</v>
      </c>
      <c r="AH1252" s="5">
        <v>1160</v>
      </c>
      <c r="AI1252" s="5">
        <v>3200</v>
      </c>
      <c r="AJ1252">
        <v>0</v>
      </c>
      <c r="AK1252" s="5">
        <v>0</v>
      </c>
      <c r="AL1252" s="5">
        <v>0</v>
      </c>
      <c r="AM1252" s="5">
        <v>40032.03</v>
      </c>
      <c r="AN1252">
        <v>4</v>
      </c>
      <c r="AO1252">
        <v>4</v>
      </c>
      <c r="AP1252" t="str">
        <f t="shared" si="176"/>
        <v>Yes</v>
      </c>
      <c r="AQ1252">
        <v>1</v>
      </c>
      <c r="AR1252" s="5">
        <f t="shared" si="177"/>
        <v>1603194.77</v>
      </c>
      <c r="AS1252" s="5">
        <f t="shared" si="178"/>
        <v>411336.63</v>
      </c>
      <c r="AT1252" t="s">
        <v>59</v>
      </c>
      <c r="AU1252" t="s">
        <v>6164</v>
      </c>
      <c r="AV1252" t="s">
        <v>6165</v>
      </c>
      <c r="AW1252" t="s">
        <v>6166</v>
      </c>
      <c r="AX1252" t="s">
        <v>6167</v>
      </c>
      <c r="AY1252">
        <v>63</v>
      </c>
      <c r="AZ1252">
        <v>0</v>
      </c>
      <c r="BA1252">
        <v>0</v>
      </c>
      <c r="BB1252" t="s">
        <v>6168</v>
      </c>
      <c r="BC1252">
        <v>0</v>
      </c>
      <c r="BD1252">
        <v>0</v>
      </c>
      <c r="BE1252" t="s">
        <v>6169</v>
      </c>
      <c r="BF1252" t="s">
        <v>6170</v>
      </c>
      <c r="BG1252">
        <v>0</v>
      </c>
      <c r="BH1252" t="s">
        <v>6171</v>
      </c>
      <c r="BI1252">
        <v>56</v>
      </c>
      <c r="BJ1252" t="s">
        <v>6187</v>
      </c>
      <c r="BK1252">
        <v>0</v>
      </c>
      <c r="BL1252">
        <v>74</v>
      </c>
      <c r="BM1252" s="3">
        <f t="shared" si="179"/>
        <v>0.81081081081081086</v>
      </c>
    </row>
    <row r="1253" spans="1:65">
      <c r="A1253" t="s">
        <v>1382</v>
      </c>
      <c r="B1253" s="2">
        <v>45731</v>
      </c>
      <c r="C1253" t="s">
        <v>47</v>
      </c>
      <c r="D1253" t="s">
        <v>1131</v>
      </c>
      <c r="E1253">
        <v>3</v>
      </c>
      <c r="F1253" t="s">
        <v>49</v>
      </c>
      <c r="G1253" t="s">
        <v>50</v>
      </c>
      <c r="H1253" t="s">
        <v>108</v>
      </c>
      <c r="I1253" t="s">
        <v>52</v>
      </c>
      <c r="J1253" t="s">
        <v>65</v>
      </c>
      <c r="K1253" t="s">
        <v>66</v>
      </c>
      <c r="L1253" t="s">
        <v>92</v>
      </c>
      <c r="M1253" t="s">
        <v>56</v>
      </c>
      <c r="N1253" t="s">
        <v>69</v>
      </c>
      <c r="O1253" t="s">
        <v>70</v>
      </c>
      <c r="P1253">
        <v>45</v>
      </c>
      <c r="Q1253">
        <v>48</v>
      </c>
      <c r="R1253">
        <v>45</v>
      </c>
      <c r="S1253">
        <v>1</v>
      </c>
      <c r="T1253">
        <f t="shared" si="171"/>
        <v>44</v>
      </c>
      <c r="U1253">
        <v>44</v>
      </c>
      <c r="V1253">
        <f t="shared" si="172"/>
        <v>0</v>
      </c>
      <c r="W1253" s="3">
        <f t="shared" si="173"/>
        <v>2.2222222222222223E-2</v>
      </c>
      <c r="X1253">
        <v>25</v>
      </c>
      <c r="Y1253" s="4">
        <v>4.3</v>
      </c>
      <c r="Z1253" s="4">
        <v>1.3</v>
      </c>
      <c r="AA1253" s="5">
        <v>48896.43</v>
      </c>
      <c r="AB1253" s="5">
        <f t="shared" si="174"/>
        <v>2151442.92</v>
      </c>
      <c r="AC1253" s="5">
        <v>35431.75</v>
      </c>
      <c r="AD1253" s="5">
        <f t="shared" si="175"/>
        <v>1594428.75</v>
      </c>
      <c r="AE1253" s="5">
        <v>106075.11</v>
      </c>
      <c r="AF1253" s="5">
        <v>29450.42</v>
      </c>
      <c r="AG1253" s="5">
        <v>9780.2999999999993</v>
      </c>
      <c r="AH1253" s="5">
        <v>1885</v>
      </c>
      <c r="AI1253" s="5">
        <v>4600</v>
      </c>
      <c r="AJ1253">
        <v>0</v>
      </c>
      <c r="AK1253" s="5">
        <v>0</v>
      </c>
      <c r="AL1253" s="5">
        <v>0</v>
      </c>
      <c r="AM1253" s="5">
        <v>27151.48</v>
      </c>
      <c r="AN1253">
        <v>4</v>
      </c>
      <c r="AO1253">
        <v>4</v>
      </c>
      <c r="AP1253" t="str">
        <f t="shared" si="176"/>
        <v>Yes</v>
      </c>
      <c r="AQ1253">
        <v>1</v>
      </c>
      <c r="AR1253" s="5">
        <f t="shared" si="177"/>
        <v>1773371.06</v>
      </c>
      <c r="AS1253" s="5">
        <f t="shared" si="178"/>
        <v>378071.86</v>
      </c>
      <c r="AT1253" t="s">
        <v>59</v>
      </c>
      <c r="AU1253" t="s">
        <v>6164</v>
      </c>
      <c r="AV1253" t="s">
        <v>6165</v>
      </c>
      <c r="AW1253" t="s">
        <v>6166</v>
      </c>
      <c r="AX1253" t="s">
        <v>6167</v>
      </c>
      <c r="AY1253">
        <v>48</v>
      </c>
      <c r="AZ1253">
        <v>0</v>
      </c>
      <c r="BA1253">
        <v>0</v>
      </c>
      <c r="BB1253" t="s">
        <v>6168</v>
      </c>
      <c r="BC1253">
        <v>0</v>
      </c>
      <c r="BD1253">
        <v>0</v>
      </c>
      <c r="BE1253" t="s">
        <v>6169</v>
      </c>
      <c r="BF1253" t="s">
        <v>6170</v>
      </c>
      <c r="BG1253">
        <v>1</v>
      </c>
      <c r="BH1253" t="s">
        <v>6179</v>
      </c>
      <c r="BI1253">
        <v>25</v>
      </c>
      <c r="BJ1253" t="s">
        <v>6172</v>
      </c>
      <c r="BK1253">
        <v>0</v>
      </c>
      <c r="BL1253">
        <v>58</v>
      </c>
      <c r="BM1253" s="3">
        <f t="shared" si="179"/>
        <v>0.77586206896551724</v>
      </c>
    </row>
    <row r="1254" spans="1:65">
      <c r="A1254" t="s">
        <v>1383</v>
      </c>
      <c r="B1254" s="2">
        <v>45731</v>
      </c>
      <c r="C1254" t="s">
        <v>47</v>
      </c>
      <c r="D1254" t="s">
        <v>1131</v>
      </c>
      <c r="E1254">
        <v>3</v>
      </c>
      <c r="F1254" t="s">
        <v>61</v>
      </c>
      <c r="G1254" t="s">
        <v>79</v>
      </c>
      <c r="H1254" t="s">
        <v>98</v>
      </c>
      <c r="I1254" t="s">
        <v>64</v>
      </c>
      <c r="J1254" t="s">
        <v>65</v>
      </c>
      <c r="K1254" t="s">
        <v>66</v>
      </c>
      <c r="L1254" t="s">
        <v>92</v>
      </c>
      <c r="M1254" t="s">
        <v>68</v>
      </c>
      <c r="N1254" t="s">
        <v>109</v>
      </c>
      <c r="O1254" t="s">
        <v>70</v>
      </c>
      <c r="P1254">
        <v>49</v>
      </c>
      <c r="Q1254">
        <v>49</v>
      </c>
      <c r="R1254">
        <v>47</v>
      </c>
      <c r="S1254">
        <v>1</v>
      </c>
      <c r="T1254">
        <f t="shared" si="171"/>
        <v>46</v>
      </c>
      <c r="U1254">
        <v>46</v>
      </c>
      <c r="V1254">
        <f t="shared" si="172"/>
        <v>0</v>
      </c>
      <c r="W1254" s="3">
        <f t="shared" si="173"/>
        <v>2.1276595744680851E-2</v>
      </c>
      <c r="X1254">
        <v>25</v>
      </c>
      <c r="Y1254" s="4">
        <v>4.8</v>
      </c>
      <c r="Z1254" s="4">
        <v>0.9</v>
      </c>
      <c r="AA1254" s="5">
        <v>49442.46</v>
      </c>
      <c r="AB1254" s="5">
        <f t="shared" si="174"/>
        <v>2274353.16</v>
      </c>
      <c r="AC1254" s="5">
        <v>33402.15</v>
      </c>
      <c r="AD1254" s="5">
        <f t="shared" si="175"/>
        <v>1569901.05</v>
      </c>
      <c r="AE1254" s="5">
        <v>101314.79</v>
      </c>
      <c r="AF1254" s="5">
        <v>28844.53</v>
      </c>
      <c r="AG1254" s="5">
        <v>9605.2199999999993</v>
      </c>
      <c r="AH1254" s="5">
        <v>1305</v>
      </c>
      <c r="AI1254" s="5">
        <v>4600</v>
      </c>
      <c r="AJ1254">
        <v>1</v>
      </c>
      <c r="AK1254" s="5">
        <v>14171.7</v>
      </c>
      <c r="AL1254" s="5">
        <v>0</v>
      </c>
      <c r="AM1254" s="5">
        <v>67633.59</v>
      </c>
      <c r="AN1254">
        <v>8</v>
      </c>
      <c r="AO1254">
        <v>8</v>
      </c>
      <c r="AP1254" t="str">
        <f t="shared" si="176"/>
        <v>Yes</v>
      </c>
      <c r="AQ1254">
        <v>1</v>
      </c>
      <c r="AR1254" s="5">
        <f t="shared" si="177"/>
        <v>1797375.88</v>
      </c>
      <c r="AS1254" s="5">
        <f t="shared" si="178"/>
        <v>476977.28</v>
      </c>
      <c r="AT1254" t="s">
        <v>59</v>
      </c>
      <c r="AU1254" t="s">
        <v>6194</v>
      </c>
      <c r="AV1254" t="s">
        <v>6195</v>
      </c>
      <c r="AW1254" t="s">
        <v>6183</v>
      </c>
      <c r="AX1254" t="s">
        <v>6167</v>
      </c>
      <c r="AY1254">
        <v>49</v>
      </c>
      <c r="AZ1254">
        <v>0</v>
      </c>
      <c r="BA1254">
        <v>0</v>
      </c>
      <c r="BB1254" t="s">
        <v>6168</v>
      </c>
      <c r="BC1254">
        <v>0</v>
      </c>
      <c r="BD1254">
        <v>0</v>
      </c>
      <c r="BE1254" t="s">
        <v>6169</v>
      </c>
      <c r="BF1254" t="s">
        <v>6170</v>
      </c>
      <c r="BG1254">
        <v>1</v>
      </c>
      <c r="BH1254" t="s">
        <v>6186</v>
      </c>
      <c r="BI1254">
        <v>25</v>
      </c>
      <c r="BJ1254" t="s">
        <v>6172</v>
      </c>
      <c r="BK1254">
        <v>0</v>
      </c>
      <c r="BL1254">
        <v>61</v>
      </c>
      <c r="BM1254" s="3">
        <f t="shared" si="179"/>
        <v>0.77049180327868849</v>
      </c>
    </row>
    <row r="1255" spans="1:65">
      <c r="A1255" t="s">
        <v>1384</v>
      </c>
      <c r="B1255" s="2">
        <v>45731</v>
      </c>
      <c r="C1255" t="s">
        <v>47</v>
      </c>
      <c r="D1255" t="s">
        <v>1131</v>
      </c>
      <c r="E1255">
        <v>3</v>
      </c>
      <c r="F1255" t="s">
        <v>72</v>
      </c>
      <c r="G1255" t="s">
        <v>79</v>
      </c>
      <c r="H1255" t="s">
        <v>102</v>
      </c>
      <c r="I1255" t="s">
        <v>74</v>
      </c>
      <c r="J1255" t="s">
        <v>81</v>
      </c>
      <c r="K1255" t="s">
        <v>75</v>
      </c>
      <c r="L1255" t="s">
        <v>92</v>
      </c>
      <c r="M1255" t="s">
        <v>56</v>
      </c>
      <c r="N1255" t="s">
        <v>94</v>
      </c>
      <c r="O1255" t="s">
        <v>70</v>
      </c>
      <c r="P1255">
        <v>32</v>
      </c>
      <c r="Q1255">
        <v>33</v>
      </c>
      <c r="R1255">
        <v>33</v>
      </c>
      <c r="S1255">
        <v>1</v>
      </c>
      <c r="T1255">
        <f t="shared" si="171"/>
        <v>32</v>
      </c>
      <c r="U1255">
        <v>31</v>
      </c>
      <c r="V1255">
        <f t="shared" si="172"/>
        <v>1</v>
      </c>
      <c r="W1255" s="3">
        <f t="shared" si="173"/>
        <v>3.0303030303030304E-2</v>
      </c>
      <c r="X1255">
        <v>23</v>
      </c>
      <c r="Y1255" s="4">
        <v>2.4</v>
      </c>
      <c r="Z1255" s="4">
        <v>1.7</v>
      </c>
      <c r="AA1255" s="5">
        <v>77424.41</v>
      </c>
      <c r="AB1255" s="5">
        <f t="shared" si="174"/>
        <v>2400156.71</v>
      </c>
      <c r="AC1255" s="5">
        <v>53358.67</v>
      </c>
      <c r="AD1255" s="5">
        <f t="shared" si="175"/>
        <v>1760836.11</v>
      </c>
      <c r="AE1255" s="5">
        <v>99208.31</v>
      </c>
      <c r="AF1255" s="5">
        <v>29278.06</v>
      </c>
      <c r="AG1255" s="5">
        <v>8690.2199999999993</v>
      </c>
      <c r="AH1255" s="5">
        <v>2465</v>
      </c>
      <c r="AI1255" s="5">
        <v>6800</v>
      </c>
      <c r="AJ1255">
        <v>0</v>
      </c>
      <c r="AK1255" s="5">
        <v>0</v>
      </c>
      <c r="AL1255" s="5">
        <v>1469.88</v>
      </c>
      <c r="AM1255" s="5">
        <v>21897.47</v>
      </c>
      <c r="AN1255">
        <v>4</v>
      </c>
      <c r="AO1255">
        <v>5</v>
      </c>
      <c r="AP1255" t="str">
        <f t="shared" si="176"/>
        <v>No</v>
      </c>
      <c r="AQ1255">
        <v>1</v>
      </c>
      <c r="AR1255" s="5">
        <f t="shared" si="177"/>
        <v>1930645.05</v>
      </c>
      <c r="AS1255" s="5">
        <f t="shared" si="178"/>
        <v>469511.66</v>
      </c>
      <c r="AT1255" t="s">
        <v>59</v>
      </c>
      <c r="AU1255" t="s">
        <v>6164</v>
      </c>
      <c r="AV1255" t="s">
        <v>6165</v>
      </c>
      <c r="AW1255" t="s">
        <v>6166</v>
      </c>
      <c r="AX1255" t="s">
        <v>6184</v>
      </c>
      <c r="AY1255">
        <v>33</v>
      </c>
      <c r="AZ1255">
        <v>0</v>
      </c>
      <c r="BA1255">
        <v>12</v>
      </c>
      <c r="BB1255" t="s">
        <v>6191</v>
      </c>
      <c r="BC1255">
        <v>0</v>
      </c>
      <c r="BD1255">
        <v>1</v>
      </c>
      <c r="BE1255" t="s">
        <v>6188</v>
      </c>
      <c r="BF1255" t="s">
        <v>6170</v>
      </c>
      <c r="BG1255">
        <v>1</v>
      </c>
      <c r="BH1255" t="s">
        <v>6179</v>
      </c>
      <c r="BI1255">
        <v>35</v>
      </c>
      <c r="BJ1255" t="s">
        <v>6172</v>
      </c>
      <c r="BK1255">
        <v>0</v>
      </c>
      <c r="BL1255">
        <v>47</v>
      </c>
      <c r="BM1255" s="3">
        <f t="shared" si="179"/>
        <v>0.7021276595744681</v>
      </c>
    </row>
    <row r="1256" spans="1:65">
      <c r="A1256" t="s">
        <v>1385</v>
      </c>
      <c r="B1256" s="2">
        <v>45731</v>
      </c>
      <c r="C1256" t="s">
        <v>47</v>
      </c>
      <c r="D1256" t="s">
        <v>1131</v>
      </c>
      <c r="E1256">
        <v>3</v>
      </c>
      <c r="F1256" t="s">
        <v>61</v>
      </c>
      <c r="G1256" t="s">
        <v>62</v>
      </c>
      <c r="H1256" t="s">
        <v>104</v>
      </c>
      <c r="I1256" t="s">
        <v>64</v>
      </c>
      <c r="J1256" t="s">
        <v>81</v>
      </c>
      <c r="K1256" t="s">
        <v>75</v>
      </c>
      <c r="L1256" t="s">
        <v>87</v>
      </c>
      <c r="M1256" t="s">
        <v>56</v>
      </c>
      <c r="N1256" t="s">
        <v>76</v>
      </c>
      <c r="O1256" t="s">
        <v>70</v>
      </c>
      <c r="P1256">
        <v>35</v>
      </c>
      <c r="Q1256">
        <v>36</v>
      </c>
      <c r="R1256">
        <v>36</v>
      </c>
      <c r="S1256">
        <v>1</v>
      </c>
      <c r="T1256">
        <f t="shared" si="171"/>
        <v>35</v>
      </c>
      <c r="U1256">
        <v>34</v>
      </c>
      <c r="V1256">
        <f t="shared" si="172"/>
        <v>1</v>
      </c>
      <c r="W1256" s="3">
        <f t="shared" si="173"/>
        <v>2.7777777777777776E-2</v>
      </c>
      <c r="X1256">
        <v>27</v>
      </c>
      <c r="Y1256" s="4">
        <v>8.5</v>
      </c>
      <c r="Z1256" s="4">
        <v>2.7</v>
      </c>
      <c r="AA1256" s="5">
        <v>77066.539999999994</v>
      </c>
      <c r="AB1256" s="5">
        <f t="shared" si="174"/>
        <v>2620262.36</v>
      </c>
      <c r="AC1256" s="5">
        <v>54394.36</v>
      </c>
      <c r="AD1256" s="5">
        <f t="shared" si="175"/>
        <v>1958196.96</v>
      </c>
      <c r="AE1256" s="5">
        <v>106536.8</v>
      </c>
      <c r="AF1256" s="5">
        <v>30931.33</v>
      </c>
      <c r="AG1256" s="5">
        <v>9401.7199999999993</v>
      </c>
      <c r="AH1256" s="5">
        <v>3915</v>
      </c>
      <c r="AI1256" s="5">
        <v>6800</v>
      </c>
      <c r="AJ1256">
        <v>0</v>
      </c>
      <c r="AK1256" s="5">
        <v>0</v>
      </c>
      <c r="AL1256" s="5">
        <v>1485.64</v>
      </c>
      <c r="AM1256" s="5">
        <v>23678.38</v>
      </c>
      <c r="AN1256">
        <v>4</v>
      </c>
      <c r="AO1256">
        <v>3</v>
      </c>
      <c r="AP1256" t="str">
        <f t="shared" si="176"/>
        <v>Yes</v>
      </c>
      <c r="AQ1256">
        <v>0</v>
      </c>
      <c r="AR1256" s="5">
        <f t="shared" si="177"/>
        <v>2140945.83</v>
      </c>
      <c r="AS1256" s="5">
        <f t="shared" si="178"/>
        <v>479316.53</v>
      </c>
      <c r="AT1256" t="s">
        <v>59</v>
      </c>
      <c r="AU1256" t="s">
        <v>6164</v>
      </c>
      <c r="AV1256" t="s">
        <v>6165</v>
      </c>
      <c r="AW1256" t="s">
        <v>6166</v>
      </c>
      <c r="AX1256" t="s">
        <v>6177</v>
      </c>
      <c r="AY1256">
        <v>36</v>
      </c>
      <c r="AZ1256">
        <v>0</v>
      </c>
      <c r="BA1256">
        <v>16</v>
      </c>
      <c r="BB1256" t="s">
        <v>6191</v>
      </c>
      <c r="BC1256">
        <v>0</v>
      </c>
      <c r="BD1256">
        <v>0</v>
      </c>
      <c r="BE1256" t="s">
        <v>6169</v>
      </c>
      <c r="BF1256" t="s">
        <v>6170</v>
      </c>
      <c r="BG1256">
        <v>1</v>
      </c>
      <c r="BH1256" t="s">
        <v>6179</v>
      </c>
      <c r="BI1256">
        <v>20</v>
      </c>
      <c r="BJ1256" t="s">
        <v>6172</v>
      </c>
      <c r="BK1256">
        <v>0</v>
      </c>
      <c r="BL1256">
        <v>45</v>
      </c>
      <c r="BM1256" s="3">
        <f t="shared" si="179"/>
        <v>0.8</v>
      </c>
    </row>
    <row r="1257" spans="1:65">
      <c r="A1257" t="s">
        <v>1386</v>
      </c>
      <c r="B1257" s="2">
        <v>45731</v>
      </c>
      <c r="C1257" t="s">
        <v>47</v>
      </c>
      <c r="D1257" t="s">
        <v>1131</v>
      </c>
      <c r="E1257">
        <v>3</v>
      </c>
      <c r="F1257" t="s">
        <v>78</v>
      </c>
      <c r="G1257" t="s">
        <v>79</v>
      </c>
      <c r="H1257" t="s">
        <v>143</v>
      </c>
      <c r="I1257" t="s">
        <v>52</v>
      </c>
      <c r="J1257" t="s">
        <v>53</v>
      </c>
      <c r="K1257" t="s">
        <v>75</v>
      </c>
      <c r="L1257" t="s">
        <v>87</v>
      </c>
      <c r="M1257" t="s">
        <v>56</v>
      </c>
      <c r="N1257" t="s">
        <v>69</v>
      </c>
      <c r="O1257" t="s">
        <v>58</v>
      </c>
      <c r="P1257">
        <v>59</v>
      </c>
      <c r="Q1257">
        <v>64</v>
      </c>
      <c r="R1257">
        <v>60</v>
      </c>
      <c r="S1257">
        <v>2</v>
      </c>
      <c r="T1257">
        <f t="shared" si="171"/>
        <v>58</v>
      </c>
      <c r="U1257">
        <v>57</v>
      </c>
      <c r="V1257">
        <f t="shared" si="172"/>
        <v>1</v>
      </c>
      <c r="W1257" s="3">
        <f t="shared" si="173"/>
        <v>3.3333333333333333E-2</v>
      </c>
      <c r="X1257">
        <v>56</v>
      </c>
      <c r="Y1257" s="4">
        <v>0.3</v>
      </c>
      <c r="Z1257" s="4">
        <v>1.4</v>
      </c>
      <c r="AA1257" s="5">
        <v>36157.440000000002</v>
      </c>
      <c r="AB1257" s="5">
        <f t="shared" si="174"/>
        <v>2060974.0800000001</v>
      </c>
      <c r="AC1257" s="5">
        <v>24128.3</v>
      </c>
      <c r="AD1257" s="5">
        <f t="shared" si="175"/>
        <v>1447698</v>
      </c>
      <c r="AE1257" s="5">
        <v>106180.45</v>
      </c>
      <c r="AF1257" s="5">
        <v>31304.44</v>
      </c>
      <c r="AG1257" s="5">
        <v>13519.48</v>
      </c>
      <c r="AH1257" s="5">
        <v>2030</v>
      </c>
      <c r="AI1257" s="5">
        <v>6400</v>
      </c>
      <c r="AJ1257">
        <v>0</v>
      </c>
      <c r="AK1257" s="5">
        <v>0</v>
      </c>
      <c r="AL1257" s="5">
        <v>674.12</v>
      </c>
      <c r="AM1257" s="5">
        <v>46273.51</v>
      </c>
      <c r="AN1257">
        <v>4</v>
      </c>
      <c r="AO1257">
        <v>6</v>
      </c>
      <c r="AP1257" t="str">
        <f t="shared" si="176"/>
        <v>No</v>
      </c>
      <c r="AQ1257">
        <v>2</v>
      </c>
      <c r="AR1257" s="5">
        <f t="shared" si="177"/>
        <v>1654080</v>
      </c>
      <c r="AS1257" s="5">
        <f t="shared" si="178"/>
        <v>406894.08000000002</v>
      </c>
      <c r="AT1257" t="s">
        <v>59</v>
      </c>
      <c r="AU1257" t="s">
        <v>6164</v>
      </c>
      <c r="AV1257" t="s">
        <v>6165</v>
      </c>
      <c r="AW1257" t="s">
        <v>6166</v>
      </c>
      <c r="AX1257" t="s">
        <v>6202</v>
      </c>
      <c r="AY1257">
        <v>62</v>
      </c>
      <c r="AZ1257">
        <v>0</v>
      </c>
      <c r="BA1257">
        <v>17</v>
      </c>
      <c r="BB1257" t="s">
        <v>6191</v>
      </c>
      <c r="BC1257">
        <v>0</v>
      </c>
      <c r="BD1257">
        <v>2</v>
      </c>
      <c r="BE1257" t="s">
        <v>6188</v>
      </c>
      <c r="BF1257" t="s">
        <v>6170</v>
      </c>
      <c r="BG1257">
        <v>2</v>
      </c>
      <c r="BH1257" t="s">
        <v>6197</v>
      </c>
      <c r="BI1257">
        <v>58</v>
      </c>
      <c r="BJ1257" t="s">
        <v>6187</v>
      </c>
      <c r="BK1257">
        <v>0</v>
      </c>
      <c r="BL1257">
        <v>74</v>
      </c>
      <c r="BM1257" s="3">
        <f t="shared" si="179"/>
        <v>0.81081081081081086</v>
      </c>
    </row>
    <row r="1258" spans="1:65">
      <c r="A1258" t="s">
        <v>1387</v>
      </c>
      <c r="B1258" s="2">
        <v>45731</v>
      </c>
      <c r="C1258" t="s">
        <v>47</v>
      </c>
      <c r="D1258" t="s">
        <v>1131</v>
      </c>
      <c r="E1258">
        <v>3</v>
      </c>
      <c r="F1258" t="s">
        <v>78</v>
      </c>
      <c r="G1258" t="s">
        <v>79</v>
      </c>
      <c r="H1258" t="s">
        <v>80</v>
      </c>
      <c r="I1258" t="s">
        <v>74</v>
      </c>
      <c r="J1258" t="s">
        <v>81</v>
      </c>
      <c r="K1258" t="s">
        <v>75</v>
      </c>
      <c r="L1258" t="s">
        <v>67</v>
      </c>
      <c r="M1258" t="s">
        <v>56</v>
      </c>
      <c r="N1258" t="s">
        <v>57</v>
      </c>
      <c r="O1258" t="s">
        <v>70</v>
      </c>
      <c r="P1258">
        <v>33</v>
      </c>
      <c r="Q1258">
        <v>34</v>
      </c>
      <c r="R1258">
        <v>33</v>
      </c>
      <c r="S1258">
        <v>1</v>
      </c>
      <c r="T1258">
        <f t="shared" si="171"/>
        <v>32</v>
      </c>
      <c r="U1258">
        <v>32</v>
      </c>
      <c r="V1258">
        <f t="shared" si="172"/>
        <v>0</v>
      </c>
      <c r="W1258" s="3">
        <f t="shared" si="173"/>
        <v>3.0303030303030304E-2</v>
      </c>
      <c r="X1258">
        <v>33</v>
      </c>
      <c r="Y1258" s="4">
        <v>6</v>
      </c>
      <c r="Z1258" s="4">
        <v>1.4</v>
      </c>
      <c r="AA1258" s="5">
        <v>77298.429999999993</v>
      </c>
      <c r="AB1258" s="5">
        <f t="shared" si="174"/>
        <v>2473549.7599999998</v>
      </c>
      <c r="AC1258" s="5">
        <v>51636</v>
      </c>
      <c r="AD1258" s="5">
        <f t="shared" si="175"/>
        <v>1703988</v>
      </c>
      <c r="AE1258" s="5">
        <v>101328.39</v>
      </c>
      <c r="AF1258" s="5">
        <v>31755.52</v>
      </c>
      <c r="AG1258" s="5">
        <v>10108.68</v>
      </c>
      <c r="AH1258" s="5">
        <v>2030</v>
      </c>
      <c r="AI1258" s="5">
        <v>6800</v>
      </c>
      <c r="AJ1258">
        <v>0</v>
      </c>
      <c r="AK1258" s="5">
        <v>0</v>
      </c>
      <c r="AL1258" s="5">
        <v>0</v>
      </c>
      <c r="AM1258" s="5">
        <v>20460.95</v>
      </c>
      <c r="AN1258">
        <v>4</v>
      </c>
      <c r="AO1258">
        <v>3</v>
      </c>
      <c r="AP1258" t="str">
        <f t="shared" si="176"/>
        <v>Yes</v>
      </c>
      <c r="AQ1258">
        <v>1</v>
      </c>
      <c r="AR1258" s="5">
        <f t="shared" si="177"/>
        <v>1876471.54</v>
      </c>
      <c r="AS1258" s="5">
        <f t="shared" si="178"/>
        <v>597078.22</v>
      </c>
      <c r="AT1258" t="s">
        <v>116</v>
      </c>
      <c r="AU1258" t="s">
        <v>6164</v>
      </c>
      <c r="AV1258" t="s">
        <v>6165</v>
      </c>
      <c r="AW1258" t="s">
        <v>6166</v>
      </c>
      <c r="AX1258" t="s">
        <v>6167</v>
      </c>
      <c r="AY1258">
        <v>38</v>
      </c>
      <c r="AZ1258">
        <v>2</v>
      </c>
      <c r="BA1258">
        <v>0</v>
      </c>
      <c r="BB1258" t="s">
        <v>6168</v>
      </c>
      <c r="BC1258">
        <v>0</v>
      </c>
      <c r="BD1258">
        <v>0</v>
      </c>
      <c r="BE1258" t="s">
        <v>6169</v>
      </c>
      <c r="BF1258" t="s">
        <v>6170</v>
      </c>
      <c r="BG1258">
        <v>1</v>
      </c>
      <c r="BH1258" t="s">
        <v>6186</v>
      </c>
      <c r="BI1258">
        <v>42</v>
      </c>
      <c r="BJ1258" t="s">
        <v>6172</v>
      </c>
      <c r="BK1258">
        <v>0</v>
      </c>
      <c r="BL1258">
        <v>51</v>
      </c>
      <c r="BM1258" s="3">
        <f t="shared" si="179"/>
        <v>0.6470588235294118</v>
      </c>
    </row>
    <row r="1259" spans="1:65">
      <c r="A1259" t="s">
        <v>1388</v>
      </c>
      <c r="B1259" s="2">
        <v>45731</v>
      </c>
      <c r="C1259" t="s">
        <v>47</v>
      </c>
      <c r="D1259" t="s">
        <v>1131</v>
      </c>
      <c r="E1259">
        <v>3</v>
      </c>
      <c r="F1259" t="s">
        <v>72</v>
      </c>
      <c r="G1259" t="s">
        <v>79</v>
      </c>
      <c r="H1259" t="s">
        <v>159</v>
      </c>
      <c r="I1259" t="s">
        <v>64</v>
      </c>
      <c r="J1259" t="s">
        <v>53</v>
      </c>
      <c r="K1259" t="s">
        <v>75</v>
      </c>
      <c r="L1259" t="s">
        <v>87</v>
      </c>
      <c r="M1259" t="s">
        <v>68</v>
      </c>
      <c r="N1259" t="s">
        <v>94</v>
      </c>
      <c r="O1259" t="s">
        <v>58</v>
      </c>
      <c r="P1259">
        <v>60</v>
      </c>
      <c r="Q1259">
        <v>64</v>
      </c>
      <c r="R1259">
        <v>66</v>
      </c>
      <c r="S1259">
        <v>2</v>
      </c>
      <c r="T1259">
        <f t="shared" si="171"/>
        <v>64</v>
      </c>
      <c r="U1259">
        <v>60</v>
      </c>
      <c r="V1259">
        <f t="shared" si="172"/>
        <v>4</v>
      </c>
      <c r="W1259" s="3">
        <f t="shared" si="173"/>
        <v>3.0303030303030304E-2</v>
      </c>
      <c r="X1259">
        <v>8</v>
      </c>
      <c r="Y1259" s="4">
        <v>1.2</v>
      </c>
      <c r="Z1259" s="4">
        <v>0.8</v>
      </c>
      <c r="AA1259" s="5">
        <v>36363.78</v>
      </c>
      <c r="AB1259" s="5">
        <f t="shared" si="174"/>
        <v>2181826.7999999998</v>
      </c>
      <c r="AC1259" s="5">
        <v>23196.94</v>
      </c>
      <c r="AD1259" s="5">
        <f t="shared" si="175"/>
        <v>1530998.04</v>
      </c>
      <c r="AE1259" s="5">
        <v>107568.4</v>
      </c>
      <c r="AF1259" s="5">
        <v>27106</v>
      </c>
      <c r="AG1259" s="5">
        <v>7215.37</v>
      </c>
      <c r="AH1259" s="5">
        <v>1160</v>
      </c>
      <c r="AI1259" s="5">
        <v>6400</v>
      </c>
      <c r="AJ1259">
        <v>1</v>
      </c>
      <c r="AK1259" s="5">
        <v>8429.4599999999991</v>
      </c>
      <c r="AL1259" s="5">
        <v>2544.64</v>
      </c>
      <c r="AM1259" s="5">
        <v>41219.279999999999</v>
      </c>
      <c r="AN1259">
        <v>4</v>
      </c>
      <c r="AO1259">
        <v>3</v>
      </c>
      <c r="AP1259" t="str">
        <f t="shared" si="176"/>
        <v>Yes</v>
      </c>
      <c r="AQ1259">
        <v>1</v>
      </c>
      <c r="AR1259" s="5">
        <f t="shared" si="177"/>
        <v>1732641.19</v>
      </c>
      <c r="AS1259" s="5">
        <f t="shared" si="178"/>
        <v>449185.61</v>
      </c>
      <c r="AT1259" t="s">
        <v>59</v>
      </c>
      <c r="AU1259" t="s">
        <v>6194</v>
      </c>
      <c r="AV1259" t="s">
        <v>6195</v>
      </c>
      <c r="AW1259" t="s">
        <v>6183</v>
      </c>
      <c r="AX1259" t="s">
        <v>6184</v>
      </c>
      <c r="AY1259">
        <v>60</v>
      </c>
      <c r="AZ1259">
        <v>0</v>
      </c>
      <c r="BA1259">
        <v>23</v>
      </c>
      <c r="BB1259" t="s">
        <v>6180</v>
      </c>
      <c r="BC1259">
        <v>0</v>
      </c>
      <c r="BD1259">
        <v>0</v>
      </c>
      <c r="BE1259" t="s">
        <v>6169</v>
      </c>
      <c r="BF1259" t="s">
        <v>6170</v>
      </c>
      <c r="BG1259">
        <v>0</v>
      </c>
      <c r="BH1259" t="s">
        <v>6171</v>
      </c>
      <c r="BI1259">
        <v>21</v>
      </c>
      <c r="BJ1259" t="s">
        <v>6172</v>
      </c>
      <c r="BK1259">
        <v>0</v>
      </c>
      <c r="BL1259">
        <v>77</v>
      </c>
      <c r="BM1259" s="3">
        <f t="shared" si="179"/>
        <v>0.8571428571428571</v>
      </c>
    </row>
    <row r="1260" spans="1:65">
      <c r="A1260" t="s">
        <v>1389</v>
      </c>
      <c r="B1260" s="2">
        <v>45731</v>
      </c>
      <c r="C1260" t="s">
        <v>47</v>
      </c>
      <c r="D1260" t="s">
        <v>1131</v>
      </c>
      <c r="E1260">
        <v>3</v>
      </c>
      <c r="F1260" t="s">
        <v>61</v>
      </c>
      <c r="G1260" t="s">
        <v>50</v>
      </c>
      <c r="H1260" t="s">
        <v>157</v>
      </c>
      <c r="I1260" t="s">
        <v>64</v>
      </c>
      <c r="J1260" t="s">
        <v>53</v>
      </c>
      <c r="K1260" t="s">
        <v>75</v>
      </c>
      <c r="L1260" t="s">
        <v>92</v>
      </c>
      <c r="M1260" t="s">
        <v>56</v>
      </c>
      <c r="N1260" t="s">
        <v>94</v>
      </c>
      <c r="O1260" t="s">
        <v>58</v>
      </c>
      <c r="P1260">
        <v>60</v>
      </c>
      <c r="Q1260">
        <v>62</v>
      </c>
      <c r="R1260">
        <v>60</v>
      </c>
      <c r="S1260">
        <v>1</v>
      </c>
      <c r="T1260">
        <f t="shared" si="171"/>
        <v>59</v>
      </c>
      <c r="U1260">
        <v>59</v>
      </c>
      <c r="V1260">
        <f t="shared" si="172"/>
        <v>0</v>
      </c>
      <c r="W1260" s="3">
        <f t="shared" si="173"/>
        <v>1.6666666666666666E-2</v>
      </c>
      <c r="X1260">
        <v>26</v>
      </c>
      <c r="Y1260" s="4">
        <v>3.7</v>
      </c>
      <c r="Z1260" s="4">
        <v>1.4</v>
      </c>
      <c r="AA1260" s="5">
        <v>35805.01</v>
      </c>
      <c r="AB1260" s="5">
        <f t="shared" si="174"/>
        <v>2112495.59</v>
      </c>
      <c r="AC1260" s="5">
        <v>23766.35</v>
      </c>
      <c r="AD1260" s="5">
        <f t="shared" si="175"/>
        <v>1425981</v>
      </c>
      <c r="AE1260" s="5">
        <v>97926.720000000001</v>
      </c>
      <c r="AF1260" s="5">
        <v>26898.7</v>
      </c>
      <c r="AG1260" s="5">
        <v>9729.86</v>
      </c>
      <c r="AH1260" s="5">
        <v>2030</v>
      </c>
      <c r="AI1260" s="5">
        <v>3200</v>
      </c>
      <c r="AJ1260">
        <v>0</v>
      </c>
      <c r="AK1260" s="5">
        <v>0</v>
      </c>
      <c r="AL1260" s="5">
        <v>0</v>
      </c>
      <c r="AM1260" s="5">
        <v>43985.83</v>
      </c>
      <c r="AN1260">
        <v>4</v>
      </c>
      <c r="AO1260">
        <v>5</v>
      </c>
      <c r="AP1260" t="str">
        <f t="shared" si="176"/>
        <v>No</v>
      </c>
      <c r="AQ1260">
        <v>2</v>
      </c>
      <c r="AR1260" s="5">
        <f t="shared" si="177"/>
        <v>1609752.11</v>
      </c>
      <c r="AS1260" s="5">
        <f t="shared" si="178"/>
        <v>502743.48</v>
      </c>
      <c r="AT1260" t="s">
        <v>59</v>
      </c>
      <c r="AU1260" t="s">
        <v>6164</v>
      </c>
      <c r="AV1260" t="s">
        <v>6165</v>
      </c>
      <c r="AW1260" t="s">
        <v>6166</v>
      </c>
      <c r="AX1260" t="s">
        <v>6167</v>
      </c>
      <c r="AY1260">
        <v>60</v>
      </c>
      <c r="AZ1260">
        <v>0</v>
      </c>
      <c r="BA1260">
        <v>0</v>
      </c>
      <c r="BB1260" t="s">
        <v>6168</v>
      </c>
      <c r="BC1260">
        <v>1</v>
      </c>
      <c r="BD1260">
        <v>0</v>
      </c>
      <c r="BE1260" t="s">
        <v>6178</v>
      </c>
      <c r="BF1260" t="s">
        <v>6170</v>
      </c>
      <c r="BG1260">
        <v>1</v>
      </c>
      <c r="BH1260" t="s">
        <v>6186</v>
      </c>
      <c r="BI1260">
        <v>47</v>
      </c>
      <c r="BJ1260" t="s">
        <v>6172</v>
      </c>
      <c r="BK1260">
        <v>0</v>
      </c>
      <c r="BL1260">
        <v>71</v>
      </c>
      <c r="BM1260" s="3">
        <f t="shared" si="179"/>
        <v>0.84507042253521125</v>
      </c>
    </row>
    <row r="1261" spans="1:65">
      <c r="A1261" t="s">
        <v>1390</v>
      </c>
      <c r="B1261" s="2">
        <v>45731</v>
      </c>
      <c r="C1261" t="s">
        <v>47</v>
      </c>
      <c r="D1261" t="s">
        <v>1131</v>
      </c>
      <c r="E1261">
        <v>3</v>
      </c>
      <c r="F1261" t="s">
        <v>72</v>
      </c>
      <c r="G1261" t="s">
        <v>79</v>
      </c>
      <c r="H1261" t="s">
        <v>102</v>
      </c>
      <c r="I1261" t="s">
        <v>74</v>
      </c>
      <c r="J1261" t="s">
        <v>53</v>
      </c>
      <c r="K1261" t="s">
        <v>54</v>
      </c>
      <c r="L1261" t="s">
        <v>55</v>
      </c>
      <c r="M1261" t="s">
        <v>56</v>
      </c>
      <c r="N1261" t="s">
        <v>94</v>
      </c>
      <c r="O1261" t="s">
        <v>120</v>
      </c>
      <c r="P1261">
        <v>53</v>
      </c>
      <c r="Q1261">
        <v>55</v>
      </c>
      <c r="R1261">
        <v>55</v>
      </c>
      <c r="S1261">
        <v>1</v>
      </c>
      <c r="T1261">
        <f t="shared" si="171"/>
        <v>54</v>
      </c>
      <c r="U1261">
        <v>51</v>
      </c>
      <c r="V1261">
        <f t="shared" si="172"/>
        <v>3</v>
      </c>
      <c r="W1261" s="3">
        <f t="shared" si="173"/>
        <v>1.8181818181818181E-2</v>
      </c>
      <c r="X1261">
        <v>30</v>
      </c>
      <c r="Y1261" s="4">
        <v>4.0999999999999996</v>
      </c>
      <c r="Z1261" s="4">
        <v>1.8</v>
      </c>
      <c r="AA1261" s="5">
        <v>38647.449999999997</v>
      </c>
      <c r="AB1261" s="5">
        <f t="shared" si="174"/>
        <v>1971019.95</v>
      </c>
      <c r="AC1261" s="5">
        <v>23582.33</v>
      </c>
      <c r="AD1261" s="5">
        <f t="shared" si="175"/>
        <v>1297028.1499999999</v>
      </c>
      <c r="AE1261" s="5">
        <v>93929.19</v>
      </c>
      <c r="AF1261" s="5">
        <v>25523.91</v>
      </c>
      <c r="AG1261" s="5">
        <v>9683.3700000000008</v>
      </c>
      <c r="AH1261" s="5">
        <v>2610</v>
      </c>
      <c r="AI1261" s="5">
        <v>3200</v>
      </c>
      <c r="AJ1261">
        <v>0</v>
      </c>
      <c r="AK1261" s="5">
        <v>0</v>
      </c>
      <c r="AL1261" s="5">
        <v>1924.99</v>
      </c>
      <c r="AM1261" s="5">
        <v>34059.410000000003</v>
      </c>
      <c r="AN1261">
        <v>4</v>
      </c>
      <c r="AO1261">
        <v>4</v>
      </c>
      <c r="AP1261" t="str">
        <f t="shared" si="176"/>
        <v>Yes</v>
      </c>
      <c r="AQ1261">
        <v>0</v>
      </c>
      <c r="AR1261" s="5">
        <f t="shared" si="177"/>
        <v>1467959.02</v>
      </c>
      <c r="AS1261" s="5">
        <f t="shared" si="178"/>
        <v>503060.93</v>
      </c>
      <c r="AT1261" t="s">
        <v>59</v>
      </c>
      <c r="AU1261" t="s">
        <v>6164</v>
      </c>
      <c r="AV1261" t="s">
        <v>6165</v>
      </c>
      <c r="AW1261" t="s">
        <v>6166</v>
      </c>
      <c r="AX1261" t="s">
        <v>6184</v>
      </c>
      <c r="AY1261">
        <v>59</v>
      </c>
      <c r="AZ1261">
        <v>3</v>
      </c>
      <c r="BA1261">
        <v>23</v>
      </c>
      <c r="BB1261" t="s">
        <v>6185</v>
      </c>
      <c r="BC1261">
        <v>0</v>
      </c>
      <c r="BD1261">
        <v>0</v>
      </c>
      <c r="BE1261" t="s">
        <v>6169</v>
      </c>
      <c r="BF1261" t="s">
        <v>6170</v>
      </c>
      <c r="BG1261">
        <v>1</v>
      </c>
      <c r="BH1261" t="s">
        <v>6186</v>
      </c>
      <c r="BI1261">
        <v>53</v>
      </c>
      <c r="BJ1261" t="s">
        <v>6187</v>
      </c>
      <c r="BK1261">
        <v>0</v>
      </c>
      <c r="BL1261">
        <v>74</v>
      </c>
      <c r="BM1261" s="3">
        <f t="shared" si="179"/>
        <v>0.7432432432432432</v>
      </c>
    </row>
    <row r="1262" spans="1:65">
      <c r="A1262" t="s">
        <v>1391</v>
      </c>
      <c r="B1262" s="2">
        <v>45731</v>
      </c>
      <c r="C1262" t="s">
        <v>47</v>
      </c>
      <c r="D1262" t="s">
        <v>1131</v>
      </c>
      <c r="E1262">
        <v>3</v>
      </c>
      <c r="F1262" t="s">
        <v>49</v>
      </c>
      <c r="G1262" t="s">
        <v>50</v>
      </c>
      <c r="H1262" t="s">
        <v>108</v>
      </c>
      <c r="I1262" t="s">
        <v>74</v>
      </c>
      <c r="J1262" t="s">
        <v>53</v>
      </c>
      <c r="K1262" t="s">
        <v>75</v>
      </c>
      <c r="L1262" t="s">
        <v>92</v>
      </c>
      <c r="M1262" t="s">
        <v>68</v>
      </c>
      <c r="N1262" t="s">
        <v>69</v>
      </c>
      <c r="O1262" t="s">
        <v>82</v>
      </c>
      <c r="P1262">
        <v>52</v>
      </c>
      <c r="Q1262">
        <v>56</v>
      </c>
      <c r="R1262">
        <v>56</v>
      </c>
      <c r="S1262">
        <v>2</v>
      </c>
      <c r="T1262">
        <f t="shared" si="171"/>
        <v>54</v>
      </c>
      <c r="U1262">
        <v>51</v>
      </c>
      <c r="V1262">
        <f t="shared" si="172"/>
        <v>3</v>
      </c>
      <c r="W1262" s="3">
        <f t="shared" si="173"/>
        <v>3.5714285714285712E-2</v>
      </c>
      <c r="X1262">
        <v>41</v>
      </c>
      <c r="Y1262" s="4">
        <v>2.5</v>
      </c>
      <c r="Z1262" s="4">
        <v>2</v>
      </c>
      <c r="AA1262" s="5">
        <v>35624.15</v>
      </c>
      <c r="AB1262" s="5">
        <f t="shared" si="174"/>
        <v>1816831.65</v>
      </c>
      <c r="AC1262" s="5">
        <v>22669.39</v>
      </c>
      <c r="AD1262" s="5">
        <f t="shared" si="175"/>
        <v>1269485.8400000001</v>
      </c>
      <c r="AE1262" s="5">
        <v>96048.23</v>
      </c>
      <c r="AF1262" s="5">
        <v>26076.22</v>
      </c>
      <c r="AG1262" s="5">
        <v>11483.7</v>
      </c>
      <c r="AH1262" s="5">
        <v>2900</v>
      </c>
      <c r="AI1262" s="5">
        <v>6400</v>
      </c>
      <c r="AJ1262">
        <v>1</v>
      </c>
      <c r="AK1262" s="5">
        <v>8702.59</v>
      </c>
      <c r="AL1262" s="5">
        <v>1960.93</v>
      </c>
      <c r="AM1262" s="5">
        <v>35775.07</v>
      </c>
      <c r="AN1262">
        <v>4</v>
      </c>
      <c r="AO1262">
        <v>4</v>
      </c>
      <c r="AP1262" t="str">
        <f t="shared" si="176"/>
        <v>Yes</v>
      </c>
      <c r="AQ1262">
        <v>2</v>
      </c>
      <c r="AR1262" s="5">
        <f t="shared" si="177"/>
        <v>1458832.58</v>
      </c>
      <c r="AS1262" s="5">
        <f t="shared" si="178"/>
        <v>357999.07</v>
      </c>
      <c r="AT1262" t="s">
        <v>59</v>
      </c>
      <c r="AU1262" t="s">
        <v>6189</v>
      </c>
      <c r="AV1262" t="s">
        <v>6190</v>
      </c>
      <c r="AW1262" t="s">
        <v>6183</v>
      </c>
      <c r="AX1262" t="s">
        <v>6184</v>
      </c>
      <c r="AY1262">
        <v>55</v>
      </c>
      <c r="AZ1262">
        <v>0</v>
      </c>
      <c r="BA1262">
        <v>26</v>
      </c>
      <c r="BB1262" t="s">
        <v>6180</v>
      </c>
      <c r="BC1262">
        <v>0</v>
      </c>
      <c r="BD1262">
        <v>0</v>
      </c>
      <c r="BE1262" t="s">
        <v>6169</v>
      </c>
      <c r="BF1262" t="s">
        <v>6170</v>
      </c>
      <c r="BG1262">
        <v>1</v>
      </c>
      <c r="BH1262" t="s">
        <v>6179</v>
      </c>
      <c r="BI1262">
        <v>52</v>
      </c>
      <c r="BJ1262" t="s">
        <v>6187</v>
      </c>
      <c r="BK1262">
        <v>0</v>
      </c>
      <c r="BL1262">
        <v>77</v>
      </c>
      <c r="BM1262" s="3">
        <f t="shared" si="179"/>
        <v>0.72727272727272729</v>
      </c>
    </row>
    <row r="1263" spans="1:65">
      <c r="A1263" t="s">
        <v>1392</v>
      </c>
      <c r="B1263" s="2">
        <v>45732</v>
      </c>
      <c r="C1263" t="s">
        <v>47</v>
      </c>
      <c r="D1263" t="s">
        <v>1131</v>
      </c>
      <c r="E1263">
        <v>3</v>
      </c>
      <c r="F1263" t="s">
        <v>72</v>
      </c>
      <c r="G1263" t="s">
        <v>79</v>
      </c>
      <c r="H1263" t="s">
        <v>159</v>
      </c>
      <c r="I1263" t="s">
        <v>64</v>
      </c>
      <c r="J1263" t="s">
        <v>53</v>
      </c>
      <c r="K1263" t="s">
        <v>75</v>
      </c>
      <c r="L1263" t="s">
        <v>55</v>
      </c>
      <c r="M1263" t="s">
        <v>56</v>
      </c>
      <c r="N1263" t="s">
        <v>76</v>
      </c>
      <c r="O1263" t="s">
        <v>120</v>
      </c>
      <c r="P1263">
        <v>66</v>
      </c>
      <c r="Q1263">
        <v>67</v>
      </c>
      <c r="R1263">
        <v>67</v>
      </c>
      <c r="S1263">
        <v>1</v>
      </c>
      <c r="T1263">
        <f t="shared" si="171"/>
        <v>66</v>
      </c>
      <c r="U1263">
        <v>64</v>
      </c>
      <c r="V1263">
        <f t="shared" si="172"/>
        <v>2</v>
      </c>
      <c r="W1263" s="3">
        <f t="shared" si="173"/>
        <v>1.4925373134328358E-2</v>
      </c>
      <c r="X1263">
        <v>16</v>
      </c>
      <c r="Y1263" s="4">
        <v>6</v>
      </c>
      <c r="Z1263" s="4">
        <v>1.8</v>
      </c>
      <c r="AA1263" s="5">
        <v>36181.53</v>
      </c>
      <c r="AB1263" s="5">
        <f t="shared" si="174"/>
        <v>2315617.92</v>
      </c>
      <c r="AC1263" s="5">
        <v>23528.43</v>
      </c>
      <c r="AD1263" s="5">
        <f t="shared" si="175"/>
        <v>1576404.81</v>
      </c>
      <c r="AE1263" s="5">
        <v>109813.43</v>
      </c>
      <c r="AF1263" s="5">
        <v>28420.09</v>
      </c>
      <c r="AG1263" s="5">
        <v>7909.69</v>
      </c>
      <c r="AH1263" s="5">
        <v>2610</v>
      </c>
      <c r="AI1263" s="5">
        <v>3200</v>
      </c>
      <c r="AJ1263">
        <v>0</v>
      </c>
      <c r="AK1263" s="5">
        <v>0</v>
      </c>
      <c r="AL1263" s="5">
        <v>1294.33</v>
      </c>
      <c r="AM1263" s="5">
        <v>42043.199999999997</v>
      </c>
      <c r="AN1263">
        <v>4</v>
      </c>
      <c r="AO1263">
        <v>4</v>
      </c>
      <c r="AP1263" t="str">
        <f t="shared" si="176"/>
        <v>Yes</v>
      </c>
      <c r="AQ1263">
        <v>0</v>
      </c>
      <c r="AR1263" s="5">
        <f t="shared" si="177"/>
        <v>1771695.55</v>
      </c>
      <c r="AS1263" s="5">
        <f t="shared" si="178"/>
        <v>543922.37</v>
      </c>
      <c r="AT1263" t="s">
        <v>59</v>
      </c>
      <c r="AU1263" t="s">
        <v>6164</v>
      </c>
      <c r="AV1263" t="s">
        <v>6165</v>
      </c>
      <c r="AW1263" t="s">
        <v>6166</v>
      </c>
      <c r="AX1263" t="s">
        <v>6184</v>
      </c>
      <c r="AY1263">
        <v>66</v>
      </c>
      <c r="AZ1263">
        <v>0</v>
      </c>
      <c r="BA1263">
        <v>14</v>
      </c>
      <c r="BB1263" t="s">
        <v>6191</v>
      </c>
      <c r="BC1263">
        <v>0</v>
      </c>
      <c r="BD1263">
        <v>0</v>
      </c>
      <c r="BE1263" t="s">
        <v>6169</v>
      </c>
      <c r="BF1263" t="s">
        <v>6170</v>
      </c>
      <c r="BG1263">
        <v>0</v>
      </c>
      <c r="BH1263" t="s">
        <v>6171</v>
      </c>
      <c r="BI1263">
        <v>13</v>
      </c>
      <c r="BJ1263" t="s">
        <v>6172</v>
      </c>
      <c r="BK1263">
        <v>0</v>
      </c>
      <c r="BL1263">
        <v>73</v>
      </c>
      <c r="BM1263" s="3">
        <f t="shared" si="179"/>
        <v>0.9178082191780822</v>
      </c>
    </row>
    <row r="1264" spans="1:65">
      <c r="A1264" t="s">
        <v>1393</v>
      </c>
      <c r="B1264" s="2">
        <v>45732</v>
      </c>
      <c r="C1264" t="s">
        <v>47</v>
      </c>
      <c r="D1264" t="s">
        <v>1131</v>
      </c>
      <c r="E1264">
        <v>3</v>
      </c>
      <c r="F1264" t="s">
        <v>49</v>
      </c>
      <c r="G1264" t="s">
        <v>62</v>
      </c>
      <c r="H1264" t="s">
        <v>133</v>
      </c>
      <c r="I1264" t="s">
        <v>52</v>
      </c>
      <c r="J1264" t="s">
        <v>53</v>
      </c>
      <c r="K1264" t="s">
        <v>66</v>
      </c>
      <c r="L1264" t="s">
        <v>55</v>
      </c>
      <c r="M1264" t="s">
        <v>56</v>
      </c>
      <c r="N1264" t="s">
        <v>57</v>
      </c>
      <c r="O1264" t="s">
        <v>120</v>
      </c>
      <c r="P1264">
        <v>69</v>
      </c>
      <c r="Q1264">
        <v>72</v>
      </c>
      <c r="R1264">
        <v>71</v>
      </c>
      <c r="S1264">
        <v>2</v>
      </c>
      <c r="T1264">
        <f t="shared" si="171"/>
        <v>69</v>
      </c>
      <c r="U1264">
        <v>68</v>
      </c>
      <c r="V1264">
        <f t="shared" si="172"/>
        <v>1</v>
      </c>
      <c r="W1264" s="3">
        <f t="shared" si="173"/>
        <v>2.8169014084507043E-2</v>
      </c>
      <c r="X1264">
        <v>24</v>
      </c>
      <c r="Y1264" s="4">
        <v>5.9</v>
      </c>
      <c r="Z1264" s="4">
        <v>1.8</v>
      </c>
      <c r="AA1264" s="5">
        <v>33647.18</v>
      </c>
      <c r="AB1264" s="5">
        <f t="shared" si="174"/>
        <v>2288008.2400000002</v>
      </c>
      <c r="AC1264" s="5">
        <v>23625.21</v>
      </c>
      <c r="AD1264" s="5">
        <f t="shared" si="175"/>
        <v>1677389.91</v>
      </c>
      <c r="AE1264" s="5">
        <v>126248.23</v>
      </c>
      <c r="AF1264" s="5">
        <v>33086.32</v>
      </c>
      <c r="AG1264" s="5">
        <v>8739.77</v>
      </c>
      <c r="AH1264" s="5">
        <v>2610</v>
      </c>
      <c r="AI1264" s="5">
        <v>6400</v>
      </c>
      <c r="AJ1264">
        <v>0</v>
      </c>
      <c r="AK1264" s="5">
        <v>0</v>
      </c>
      <c r="AL1264" s="5">
        <v>648.79</v>
      </c>
      <c r="AM1264" s="5">
        <v>47320.24</v>
      </c>
      <c r="AN1264">
        <v>4</v>
      </c>
      <c r="AO1264">
        <v>4</v>
      </c>
      <c r="AP1264" t="str">
        <f t="shared" si="176"/>
        <v>Yes</v>
      </c>
      <c r="AQ1264">
        <v>1</v>
      </c>
      <c r="AR1264" s="5">
        <f t="shared" si="177"/>
        <v>1902443.26</v>
      </c>
      <c r="AS1264" s="5">
        <f t="shared" si="178"/>
        <v>385564.98</v>
      </c>
      <c r="AT1264" t="s">
        <v>59</v>
      </c>
      <c r="AU1264" t="s">
        <v>6164</v>
      </c>
      <c r="AV1264" t="s">
        <v>6165</v>
      </c>
      <c r="AW1264" t="s">
        <v>6166</v>
      </c>
      <c r="AX1264" t="s">
        <v>6167</v>
      </c>
      <c r="AY1264">
        <v>69</v>
      </c>
      <c r="AZ1264">
        <v>0</v>
      </c>
      <c r="BA1264">
        <v>14</v>
      </c>
      <c r="BB1264" t="s">
        <v>6198</v>
      </c>
      <c r="BC1264">
        <v>0</v>
      </c>
      <c r="BD1264">
        <v>0</v>
      </c>
      <c r="BE1264" t="s">
        <v>6169</v>
      </c>
      <c r="BF1264" t="s">
        <v>6170</v>
      </c>
      <c r="BG1264">
        <v>0</v>
      </c>
      <c r="BH1264" t="s">
        <v>6171</v>
      </c>
      <c r="BI1264">
        <v>20</v>
      </c>
      <c r="BJ1264" t="s">
        <v>6172</v>
      </c>
      <c r="BK1264">
        <v>0</v>
      </c>
      <c r="BL1264">
        <v>76</v>
      </c>
      <c r="BM1264" s="3">
        <f t="shared" si="179"/>
        <v>0.93421052631578949</v>
      </c>
    </row>
    <row r="1265" spans="1:65">
      <c r="A1265" t="s">
        <v>1394</v>
      </c>
      <c r="B1265" s="2">
        <v>45732</v>
      </c>
      <c r="C1265" t="s">
        <v>47</v>
      </c>
      <c r="D1265" t="s">
        <v>1131</v>
      </c>
      <c r="E1265">
        <v>3</v>
      </c>
      <c r="F1265" t="s">
        <v>78</v>
      </c>
      <c r="G1265" t="s">
        <v>50</v>
      </c>
      <c r="H1265" t="s">
        <v>161</v>
      </c>
      <c r="I1265" t="s">
        <v>74</v>
      </c>
      <c r="J1265" t="s">
        <v>53</v>
      </c>
      <c r="K1265" t="s">
        <v>75</v>
      </c>
      <c r="L1265" t="s">
        <v>92</v>
      </c>
      <c r="M1265" t="s">
        <v>56</v>
      </c>
      <c r="N1265" t="s">
        <v>69</v>
      </c>
      <c r="O1265" t="s">
        <v>82</v>
      </c>
      <c r="P1265">
        <v>61</v>
      </c>
      <c r="Q1265">
        <v>64</v>
      </c>
      <c r="R1265">
        <v>63</v>
      </c>
      <c r="S1265">
        <v>1</v>
      </c>
      <c r="T1265">
        <f t="shared" si="171"/>
        <v>62</v>
      </c>
      <c r="U1265">
        <v>59</v>
      </c>
      <c r="V1265">
        <f t="shared" si="172"/>
        <v>3</v>
      </c>
      <c r="W1265" s="3">
        <f t="shared" si="173"/>
        <v>1.5873015873015872E-2</v>
      </c>
      <c r="X1265">
        <v>38</v>
      </c>
      <c r="Y1265" s="4">
        <v>3.5</v>
      </c>
      <c r="Z1265" s="4">
        <v>1.8</v>
      </c>
      <c r="AA1265" s="5">
        <v>36319.18</v>
      </c>
      <c r="AB1265" s="5">
        <f t="shared" si="174"/>
        <v>2142831.62</v>
      </c>
      <c r="AC1265" s="5">
        <v>23678.77</v>
      </c>
      <c r="AD1265" s="5">
        <f t="shared" si="175"/>
        <v>1491762.51</v>
      </c>
      <c r="AE1265" s="5">
        <v>108122.15</v>
      </c>
      <c r="AF1265" s="5">
        <v>30451.37</v>
      </c>
      <c r="AG1265" s="5">
        <v>10551.59</v>
      </c>
      <c r="AH1265" s="5">
        <v>2610</v>
      </c>
      <c r="AI1265" s="5">
        <v>3200</v>
      </c>
      <c r="AJ1265">
        <v>0</v>
      </c>
      <c r="AK1265" s="5">
        <v>0</v>
      </c>
      <c r="AL1265" s="5">
        <v>1955.28</v>
      </c>
      <c r="AM1265" s="5">
        <v>40637.480000000003</v>
      </c>
      <c r="AN1265">
        <v>4</v>
      </c>
      <c r="AO1265">
        <v>3</v>
      </c>
      <c r="AP1265" t="str">
        <f t="shared" si="176"/>
        <v>Yes</v>
      </c>
      <c r="AQ1265">
        <v>1</v>
      </c>
      <c r="AR1265" s="5">
        <f t="shared" si="177"/>
        <v>1689290.38</v>
      </c>
      <c r="AS1265" s="5">
        <f t="shared" si="178"/>
        <v>453541.24</v>
      </c>
      <c r="AT1265" t="s">
        <v>59</v>
      </c>
      <c r="AU1265" t="s">
        <v>6164</v>
      </c>
      <c r="AV1265" t="s">
        <v>6165</v>
      </c>
      <c r="AW1265" t="s">
        <v>6166</v>
      </c>
      <c r="AX1265" t="s">
        <v>6167</v>
      </c>
      <c r="AY1265">
        <v>64</v>
      </c>
      <c r="AZ1265">
        <v>2</v>
      </c>
      <c r="BA1265">
        <v>19</v>
      </c>
      <c r="BB1265" t="s">
        <v>6185</v>
      </c>
      <c r="BC1265">
        <v>0</v>
      </c>
      <c r="BD1265">
        <v>0</v>
      </c>
      <c r="BE1265" t="s">
        <v>6169</v>
      </c>
      <c r="BF1265" t="s">
        <v>6170</v>
      </c>
      <c r="BG1265">
        <v>1</v>
      </c>
      <c r="BH1265" t="s">
        <v>6179</v>
      </c>
      <c r="BI1265">
        <v>55</v>
      </c>
      <c r="BJ1265" t="s">
        <v>6187</v>
      </c>
      <c r="BK1265">
        <v>0</v>
      </c>
      <c r="BL1265">
        <v>76</v>
      </c>
      <c r="BM1265" s="3">
        <f t="shared" si="179"/>
        <v>0.82894736842105265</v>
      </c>
    </row>
    <row r="1266" spans="1:65">
      <c r="A1266" t="s">
        <v>1395</v>
      </c>
      <c r="B1266" s="2">
        <v>45732</v>
      </c>
      <c r="C1266" t="s">
        <v>47</v>
      </c>
      <c r="D1266" t="s">
        <v>1131</v>
      </c>
      <c r="E1266">
        <v>3</v>
      </c>
      <c r="F1266" t="s">
        <v>61</v>
      </c>
      <c r="G1266" t="s">
        <v>62</v>
      </c>
      <c r="H1266" t="s">
        <v>96</v>
      </c>
      <c r="I1266" t="s">
        <v>74</v>
      </c>
      <c r="J1266" t="s">
        <v>65</v>
      </c>
      <c r="K1266" t="s">
        <v>75</v>
      </c>
      <c r="L1266" t="s">
        <v>67</v>
      </c>
      <c r="M1266" t="s">
        <v>56</v>
      </c>
      <c r="N1266" t="s">
        <v>94</v>
      </c>
      <c r="O1266" t="s">
        <v>58</v>
      </c>
      <c r="P1266">
        <v>51</v>
      </c>
      <c r="Q1266">
        <v>54</v>
      </c>
      <c r="R1266">
        <v>55</v>
      </c>
      <c r="S1266">
        <v>2</v>
      </c>
      <c r="T1266">
        <f t="shared" si="171"/>
        <v>53</v>
      </c>
      <c r="U1266">
        <v>49</v>
      </c>
      <c r="V1266">
        <f t="shared" si="172"/>
        <v>4</v>
      </c>
      <c r="W1266" s="3">
        <f t="shared" si="173"/>
        <v>3.6363636363636362E-2</v>
      </c>
      <c r="X1266">
        <v>12</v>
      </c>
      <c r="Y1266" s="4">
        <v>1.7</v>
      </c>
      <c r="Z1266" s="4">
        <v>1.4</v>
      </c>
      <c r="AA1266" s="5">
        <v>52218.58</v>
      </c>
      <c r="AB1266" s="5">
        <f t="shared" si="174"/>
        <v>2558710.42</v>
      </c>
      <c r="AC1266" s="5">
        <v>33870.61</v>
      </c>
      <c r="AD1266" s="5">
        <f t="shared" si="175"/>
        <v>1862883.55</v>
      </c>
      <c r="AE1266" s="5">
        <v>121268.67</v>
      </c>
      <c r="AF1266" s="5">
        <v>33778.85</v>
      </c>
      <c r="AG1266" s="5">
        <v>8089.87</v>
      </c>
      <c r="AH1266" s="5">
        <v>2030</v>
      </c>
      <c r="AI1266" s="5">
        <v>9200</v>
      </c>
      <c r="AJ1266">
        <v>0</v>
      </c>
      <c r="AK1266" s="5">
        <v>0</v>
      </c>
      <c r="AL1266" s="5">
        <v>3997.29</v>
      </c>
      <c r="AM1266" s="5">
        <v>33964.949999999997</v>
      </c>
      <c r="AN1266">
        <v>4</v>
      </c>
      <c r="AO1266">
        <v>4</v>
      </c>
      <c r="AP1266" t="str">
        <f t="shared" si="176"/>
        <v>Yes</v>
      </c>
      <c r="AQ1266">
        <v>1</v>
      </c>
      <c r="AR1266" s="5">
        <f t="shared" si="177"/>
        <v>2075213.18</v>
      </c>
      <c r="AS1266" s="5">
        <f t="shared" si="178"/>
        <v>483497.24</v>
      </c>
      <c r="AT1266" t="s">
        <v>59</v>
      </c>
      <c r="AU1266" t="s">
        <v>6164</v>
      </c>
      <c r="AV1266" t="s">
        <v>6165</v>
      </c>
      <c r="AW1266" t="s">
        <v>6166</v>
      </c>
      <c r="AX1266" t="s">
        <v>6184</v>
      </c>
      <c r="AY1266">
        <v>52</v>
      </c>
      <c r="AZ1266">
        <v>0</v>
      </c>
      <c r="BA1266">
        <v>28</v>
      </c>
      <c r="BB1266" t="s">
        <v>6180</v>
      </c>
      <c r="BC1266">
        <v>0</v>
      </c>
      <c r="BD1266">
        <v>0</v>
      </c>
      <c r="BE1266" t="s">
        <v>6169</v>
      </c>
      <c r="BF1266" t="s">
        <v>6170</v>
      </c>
      <c r="BG1266">
        <v>0</v>
      </c>
      <c r="BH1266" t="s">
        <v>6171</v>
      </c>
      <c r="BI1266">
        <v>20</v>
      </c>
      <c r="BJ1266" t="s">
        <v>6172</v>
      </c>
      <c r="BK1266">
        <v>0</v>
      </c>
      <c r="BL1266">
        <v>63</v>
      </c>
      <c r="BM1266" s="3">
        <f t="shared" si="179"/>
        <v>0.87301587301587302</v>
      </c>
    </row>
    <row r="1267" spans="1:65">
      <c r="A1267" t="s">
        <v>1396</v>
      </c>
      <c r="B1267" s="2">
        <v>45732</v>
      </c>
      <c r="C1267" t="s">
        <v>47</v>
      </c>
      <c r="D1267" t="s">
        <v>1131</v>
      </c>
      <c r="E1267">
        <v>3</v>
      </c>
      <c r="F1267" t="s">
        <v>78</v>
      </c>
      <c r="G1267" t="s">
        <v>62</v>
      </c>
      <c r="H1267" t="s">
        <v>168</v>
      </c>
      <c r="I1267" t="s">
        <v>52</v>
      </c>
      <c r="J1267" t="s">
        <v>53</v>
      </c>
      <c r="K1267" t="s">
        <v>66</v>
      </c>
      <c r="L1267" t="s">
        <v>55</v>
      </c>
      <c r="M1267" t="s">
        <v>68</v>
      </c>
      <c r="N1267" t="s">
        <v>57</v>
      </c>
      <c r="O1267" t="s">
        <v>120</v>
      </c>
      <c r="P1267">
        <v>63</v>
      </c>
      <c r="Q1267">
        <v>67</v>
      </c>
      <c r="R1267">
        <v>63</v>
      </c>
      <c r="S1267">
        <v>2</v>
      </c>
      <c r="T1267">
        <f t="shared" si="171"/>
        <v>61</v>
      </c>
      <c r="U1267">
        <v>61</v>
      </c>
      <c r="V1267">
        <f t="shared" si="172"/>
        <v>0</v>
      </c>
      <c r="W1267" s="3">
        <f t="shared" si="173"/>
        <v>3.1746031746031744E-2</v>
      </c>
      <c r="X1267">
        <v>27</v>
      </c>
      <c r="Y1267" s="4">
        <v>5.2</v>
      </c>
      <c r="Z1267" s="4">
        <v>1.7</v>
      </c>
      <c r="AA1267" s="5">
        <v>34134.75</v>
      </c>
      <c r="AB1267" s="5">
        <f t="shared" si="174"/>
        <v>2082219.75</v>
      </c>
      <c r="AC1267" s="5">
        <v>22448.02</v>
      </c>
      <c r="AD1267" s="5">
        <f t="shared" si="175"/>
        <v>1414225.26</v>
      </c>
      <c r="AE1267" s="5">
        <v>111109.34</v>
      </c>
      <c r="AF1267" s="5">
        <v>29776.17</v>
      </c>
      <c r="AG1267" s="5">
        <v>10072.56</v>
      </c>
      <c r="AH1267" s="5">
        <v>2465</v>
      </c>
      <c r="AI1267" s="5">
        <v>6400</v>
      </c>
      <c r="AJ1267">
        <v>1</v>
      </c>
      <c r="AK1267" s="5">
        <v>8961.3799999999992</v>
      </c>
      <c r="AL1267" s="5">
        <v>0</v>
      </c>
      <c r="AM1267" s="5">
        <v>41379.440000000002</v>
      </c>
      <c r="AN1267">
        <v>4</v>
      </c>
      <c r="AO1267">
        <v>4</v>
      </c>
      <c r="AP1267" t="str">
        <f t="shared" si="176"/>
        <v>Yes</v>
      </c>
      <c r="AQ1267">
        <v>1</v>
      </c>
      <c r="AR1267" s="5">
        <f t="shared" si="177"/>
        <v>1624389.15</v>
      </c>
      <c r="AS1267" s="5">
        <f t="shared" si="178"/>
        <v>457830.6</v>
      </c>
      <c r="AT1267" t="s">
        <v>116</v>
      </c>
      <c r="AU1267" t="s">
        <v>6181</v>
      </c>
      <c r="AV1267" t="s">
        <v>6182</v>
      </c>
      <c r="AW1267" t="s">
        <v>6183</v>
      </c>
      <c r="AX1267" t="s">
        <v>6167</v>
      </c>
      <c r="AY1267">
        <v>68</v>
      </c>
      <c r="AZ1267">
        <v>4</v>
      </c>
      <c r="BA1267">
        <v>0</v>
      </c>
      <c r="BB1267" t="s">
        <v>6168</v>
      </c>
      <c r="BC1267">
        <v>0</v>
      </c>
      <c r="BD1267">
        <v>0</v>
      </c>
      <c r="BE1267" t="s">
        <v>6169</v>
      </c>
      <c r="BF1267" t="s">
        <v>6170</v>
      </c>
      <c r="BG1267">
        <v>0</v>
      </c>
      <c r="BH1267" t="s">
        <v>6171</v>
      </c>
      <c r="BI1267">
        <v>22</v>
      </c>
      <c r="BJ1267" t="s">
        <v>6172</v>
      </c>
      <c r="BK1267">
        <v>0</v>
      </c>
      <c r="BL1267">
        <v>71</v>
      </c>
      <c r="BM1267" s="3">
        <f t="shared" si="179"/>
        <v>0.88732394366197187</v>
      </c>
    </row>
    <row r="1268" spans="1:65">
      <c r="A1268" t="s">
        <v>1397</v>
      </c>
      <c r="B1268" s="2">
        <v>45732</v>
      </c>
      <c r="C1268" t="s">
        <v>47</v>
      </c>
      <c r="D1268" t="s">
        <v>1131</v>
      </c>
      <c r="E1268">
        <v>3</v>
      </c>
      <c r="F1268" t="s">
        <v>78</v>
      </c>
      <c r="G1268" t="s">
        <v>79</v>
      </c>
      <c r="H1268" t="s">
        <v>143</v>
      </c>
      <c r="I1268" t="s">
        <v>64</v>
      </c>
      <c r="J1268" t="s">
        <v>53</v>
      </c>
      <c r="K1268" t="s">
        <v>66</v>
      </c>
      <c r="L1268" t="s">
        <v>55</v>
      </c>
      <c r="M1268" t="s">
        <v>68</v>
      </c>
      <c r="N1268" t="s">
        <v>69</v>
      </c>
      <c r="O1268" t="s">
        <v>70</v>
      </c>
      <c r="P1268">
        <v>64</v>
      </c>
      <c r="Q1268">
        <v>66</v>
      </c>
      <c r="R1268">
        <v>64</v>
      </c>
      <c r="S1268">
        <v>2</v>
      </c>
      <c r="T1268">
        <f t="shared" si="171"/>
        <v>62</v>
      </c>
      <c r="U1268">
        <v>62</v>
      </c>
      <c r="V1268">
        <f t="shared" si="172"/>
        <v>0</v>
      </c>
      <c r="W1268" s="3">
        <f t="shared" si="173"/>
        <v>3.125E-2</v>
      </c>
      <c r="X1268">
        <v>32</v>
      </c>
      <c r="Y1268" s="4">
        <v>6.2</v>
      </c>
      <c r="Z1268" s="4">
        <v>1.3</v>
      </c>
      <c r="AA1268" s="5">
        <v>33705.39</v>
      </c>
      <c r="AB1268" s="5">
        <f t="shared" si="174"/>
        <v>2089734.18</v>
      </c>
      <c r="AC1268" s="5">
        <v>22433.85</v>
      </c>
      <c r="AD1268" s="5">
        <f t="shared" si="175"/>
        <v>1435766.4</v>
      </c>
      <c r="AE1268" s="5">
        <v>107424.26</v>
      </c>
      <c r="AF1268" s="5">
        <v>30412.57</v>
      </c>
      <c r="AG1268" s="5">
        <v>10522.14</v>
      </c>
      <c r="AH1268" s="5">
        <v>1885</v>
      </c>
      <c r="AI1268" s="5">
        <v>6400</v>
      </c>
      <c r="AJ1268">
        <v>1</v>
      </c>
      <c r="AK1268" s="5">
        <v>9063.4599999999991</v>
      </c>
      <c r="AL1268" s="5">
        <v>0</v>
      </c>
      <c r="AM1268" s="5">
        <v>44025.57</v>
      </c>
      <c r="AN1268">
        <v>4</v>
      </c>
      <c r="AO1268">
        <v>5</v>
      </c>
      <c r="AP1268" t="str">
        <f t="shared" si="176"/>
        <v>No</v>
      </c>
      <c r="AQ1268">
        <v>4</v>
      </c>
      <c r="AR1268" s="5">
        <f t="shared" si="177"/>
        <v>1645499.4</v>
      </c>
      <c r="AS1268" s="5">
        <f t="shared" si="178"/>
        <v>444234.78</v>
      </c>
      <c r="AT1268" t="s">
        <v>59</v>
      </c>
      <c r="AU1268" t="s">
        <v>6189</v>
      </c>
      <c r="AV1268" t="s">
        <v>6190</v>
      </c>
      <c r="AW1268" t="s">
        <v>6183</v>
      </c>
      <c r="AX1268" t="s">
        <v>6167</v>
      </c>
      <c r="AY1268">
        <v>66</v>
      </c>
      <c r="AZ1268">
        <v>0</v>
      </c>
      <c r="BA1268">
        <v>0</v>
      </c>
      <c r="BB1268" t="s">
        <v>6168</v>
      </c>
      <c r="BC1268">
        <v>1</v>
      </c>
      <c r="BD1268">
        <v>0</v>
      </c>
      <c r="BE1268" t="s">
        <v>6178</v>
      </c>
      <c r="BF1268" t="s">
        <v>6170</v>
      </c>
      <c r="BG1268">
        <v>0</v>
      </c>
      <c r="BH1268" t="s">
        <v>6171</v>
      </c>
      <c r="BI1268">
        <v>60</v>
      </c>
      <c r="BJ1268" t="s">
        <v>6187</v>
      </c>
      <c r="BK1268">
        <v>0</v>
      </c>
      <c r="BL1268">
        <v>70</v>
      </c>
      <c r="BM1268" s="3">
        <f t="shared" si="179"/>
        <v>0.91428571428571426</v>
      </c>
    </row>
    <row r="1269" spans="1:65">
      <c r="A1269" t="s">
        <v>1398</v>
      </c>
      <c r="B1269" s="2">
        <v>45732</v>
      </c>
      <c r="C1269" t="s">
        <v>47</v>
      </c>
      <c r="D1269" t="s">
        <v>1131</v>
      </c>
      <c r="E1269">
        <v>3</v>
      </c>
      <c r="F1269" t="s">
        <v>61</v>
      </c>
      <c r="G1269" t="s">
        <v>79</v>
      </c>
      <c r="H1269" t="s">
        <v>100</v>
      </c>
      <c r="I1269" t="s">
        <v>52</v>
      </c>
      <c r="J1269" t="s">
        <v>65</v>
      </c>
      <c r="K1269" t="s">
        <v>66</v>
      </c>
      <c r="L1269" t="s">
        <v>67</v>
      </c>
      <c r="M1269" t="s">
        <v>56</v>
      </c>
      <c r="N1269" t="s">
        <v>109</v>
      </c>
      <c r="O1269" t="s">
        <v>70</v>
      </c>
      <c r="P1269">
        <v>51</v>
      </c>
      <c r="Q1269">
        <v>55</v>
      </c>
      <c r="R1269">
        <v>53</v>
      </c>
      <c r="S1269">
        <v>2</v>
      </c>
      <c r="T1269">
        <f t="shared" si="171"/>
        <v>51</v>
      </c>
      <c r="U1269">
        <v>49</v>
      </c>
      <c r="V1269">
        <f t="shared" si="172"/>
        <v>2</v>
      </c>
      <c r="W1269" s="3">
        <f t="shared" si="173"/>
        <v>3.7735849056603772E-2</v>
      </c>
      <c r="X1269">
        <v>29</v>
      </c>
      <c r="Y1269" s="4">
        <v>1.4</v>
      </c>
      <c r="Z1269" s="4">
        <v>1.8</v>
      </c>
      <c r="AA1269" s="5">
        <v>48588.28</v>
      </c>
      <c r="AB1269" s="5">
        <f t="shared" si="174"/>
        <v>2380825.7200000002</v>
      </c>
      <c r="AC1269" s="5">
        <v>33791.46</v>
      </c>
      <c r="AD1269" s="5">
        <f t="shared" si="175"/>
        <v>1790947.38</v>
      </c>
      <c r="AE1269" s="5">
        <v>125125.7</v>
      </c>
      <c r="AF1269" s="5">
        <v>33306.18</v>
      </c>
      <c r="AG1269" s="5">
        <v>9966.2199999999993</v>
      </c>
      <c r="AH1269" s="5">
        <v>2610</v>
      </c>
      <c r="AI1269" s="5">
        <v>9200</v>
      </c>
      <c r="AJ1269">
        <v>0</v>
      </c>
      <c r="AK1269" s="5">
        <v>0</v>
      </c>
      <c r="AL1269" s="5">
        <v>1979.77</v>
      </c>
      <c r="AM1269" s="5">
        <v>68095.62</v>
      </c>
      <c r="AN1269">
        <v>8</v>
      </c>
      <c r="AO1269">
        <v>8</v>
      </c>
      <c r="AP1269" t="str">
        <f t="shared" si="176"/>
        <v>Yes</v>
      </c>
      <c r="AQ1269">
        <v>0</v>
      </c>
      <c r="AR1269" s="5">
        <f t="shared" si="177"/>
        <v>2041230.87</v>
      </c>
      <c r="AS1269" s="5">
        <f t="shared" si="178"/>
        <v>339594.85</v>
      </c>
      <c r="AT1269" t="s">
        <v>59</v>
      </c>
      <c r="AU1269" t="s">
        <v>6164</v>
      </c>
      <c r="AV1269" t="s">
        <v>6165</v>
      </c>
      <c r="AW1269" t="s">
        <v>6166</v>
      </c>
      <c r="AX1269" t="s">
        <v>6167</v>
      </c>
      <c r="AY1269">
        <v>52</v>
      </c>
      <c r="AZ1269">
        <v>0</v>
      </c>
      <c r="BA1269">
        <v>16</v>
      </c>
      <c r="BB1269" t="s">
        <v>6198</v>
      </c>
      <c r="BC1269">
        <v>0</v>
      </c>
      <c r="BD1269">
        <v>0</v>
      </c>
      <c r="BE1269" t="s">
        <v>6169</v>
      </c>
      <c r="BF1269" t="s">
        <v>6170</v>
      </c>
      <c r="BG1269">
        <v>1</v>
      </c>
      <c r="BH1269" t="s">
        <v>6186</v>
      </c>
      <c r="BI1269">
        <v>49</v>
      </c>
      <c r="BJ1269" t="s">
        <v>6172</v>
      </c>
      <c r="BK1269">
        <v>0</v>
      </c>
      <c r="BL1269">
        <v>58</v>
      </c>
      <c r="BM1269" s="3">
        <f t="shared" si="179"/>
        <v>0.91379310344827591</v>
      </c>
    </row>
    <row r="1270" spans="1:65">
      <c r="A1270" t="s">
        <v>1399</v>
      </c>
      <c r="B1270" s="2">
        <v>45732</v>
      </c>
      <c r="C1270" t="s">
        <v>47</v>
      </c>
      <c r="D1270" t="s">
        <v>1131</v>
      </c>
      <c r="E1270">
        <v>3</v>
      </c>
      <c r="F1270" t="s">
        <v>78</v>
      </c>
      <c r="G1270" t="s">
        <v>50</v>
      </c>
      <c r="H1270" t="s">
        <v>173</v>
      </c>
      <c r="I1270" t="s">
        <v>52</v>
      </c>
      <c r="J1270" t="s">
        <v>53</v>
      </c>
      <c r="K1270" t="s">
        <v>75</v>
      </c>
      <c r="L1270" t="s">
        <v>67</v>
      </c>
      <c r="M1270" t="s">
        <v>56</v>
      </c>
      <c r="N1270" t="s">
        <v>76</v>
      </c>
      <c r="O1270" t="s">
        <v>82</v>
      </c>
      <c r="P1270">
        <v>61</v>
      </c>
      <c r="Q1270">
        <v>64</v>
      </c>
      <c r="R1270">
        <v>60</v>
      </c>
      <c r="S1270">
        <v>2</v>
      </c>
      <c r="T1270">
        <f t="shared" si="171"/>
        <v>58</v>
      </c>
      <c r="U1270">
        <v>58</v>
      </c>
      <c r="V1270">
        <f t="shared" si="172"/>
        <v>0</v>
      </c>
      <c r="W1270" s="3">
        <f t="shared" si="173"/>
        <v>3.3333333333333333E-2</v>
      </c>
      <c r="X1270">
        <v>19</v>
      </c>
      <c r="Y1270" s="4">
        <v>0.7</v>
      </c>
      <c r="Z1270" s="4">
        <v>1</v>
      </c>
      <c r="AA1270" s="5">
        <v>36212.370000000003</v>
      </c>
      <c r="AB1270" s="5">
        <f t="shared" si="174"/>
        <v>2100317.46</v>
      </c>
      <c r="AC1270" s="5">
        <v>22898.720000000001</v>
      </c>
      <c r="AD1270" s="5">
        <f t="shared" si="175"/>
        <v>1373923.2</v>
      </c>
      <c r="AE1270" s="5">
        <v>108972.17</v>
      </c>
      <c r="AF1270" s="5">
        <v>27868.959999999999</v>
      </c>
      <c r="AG1270" s="5">
        <v>8511.59</v>
      </c>
      <c r="AH1270" s="5">
        <v>1450</v>
      </c>
      <c r="AI1270" s="5">
        <v>6400</v>
      </c>
      <c r="AJ1270">
        <v>0</v>
      </c>
      <c r="AK1270" s="5">
        <v>0</v>
      </c>
      <c r="AL1270" s="5">
        <v>0</v>
      </c>
      <c r="AM1270" s="5">
        <v>37257.480000000003</v>
      </c>
      <c r="AN1270">
        <v>4</v>
      </c>
      <c r="AO1270">
        <v>3</v>
      </c>
      <c r="AP1270" t="str">
        <f t="shared" si="176"/>
        <v>Yes</v>
      </c>
      <c r="AQ1270">
        <v>0</v>
      </c>
      <c r="AR1270" s="5">
        <f t="shared" si="177"/>
        <v>1564383.4</v>
      </c>
      <c r="AS1270" s="5">
        <f t="shared" si="178"/>
        <v>535934.06000000006</v>
      </c>
      <c r="AT1270" t="s">
        <v>116</v>
      </c>
      <c r="AU1270" t="s">
        <v>6164</v>
      </c>
      <c r="AV1270" t="s">
        <v>6165</v>
      </c>
      <c r="AW1270" t="s">
        <v>6166</v>
      </c>
      <c r="AX1270" t="s">
        <v>6167</v>
      </c>
      <c r="AY1270">
        <v>61</v>
      </c>
      <c r="AZ1270">
        <v>0</v>
      </c>
      <c r="BA1270">
        <v>0</v>
      </c>
      <c r="BB1270" t="s">
        <v>6168</v>
      </c>
      <c r="BC1270">
        <v>0</v>
      </c>
      <c r="BD1270">
        <v>0</v>
      </c>
      <c r="BE1270" t="s">
        <v>6169</v>
      </c>
      <c r="BF1270" t="s">
        <v>6170</v>
      </c>
      <c r="BG1270">
        <v>0</v>
      </c>
      <c r="BH1270" t="s">
        <v>6171</v>
      </c>
      <c r="BI1270">
        <v>20</v>
      </c>
      <c r="BJ1270" t="s">
        <v>6172</v>
      </c>
      <c r="BK1270">
        <v>0</v>
      </c>
      <c r="BL1270">
        <v>76</v>
      </c>
      <c r="BM1270" s="3">
        <f t="shared" si="179"/>
        <v>0.78947368421052633</v>
      </c>
    </row>
    <row r="1271" spans="1:65">
      <c r="A1271" t="s">
        <v>1400</v>
      </c>
      <c r="B1271" s="2">
        <v>45732</v>
      </c>
      <c r="C1271" t="s">
        <v>47</v>
      </c>
      <c r="D1271" t="s">
        <v>1131</v>
      </c>
      <c r="E1271">
        <v>3</v>
      </c>
      <c r="F1271" t="s">
        <v>49</v>
      </c>
      <c r="G1271" t="s">
        <v>50</v>
      </c>
      <c r="H1271" t="s">
        <v>89</v>
      </c>
      <c r="I1271" t="s">
        <v>74</v>
      </c>
      <c r="J1271" t="s">
        <v>65</v>
      </c>
      <c r="K1271" t="s">
        <v>75</v>
      </c>
      <c r="L1271" t="s">
        <v>87</v>
      </c>
      <c r="M1271" t="s">
        <v>68</v>
      </c>
      <c r="N1271" t="s">
        <v>57</v>
      </c>
      <c r="O1271" t="s">
        <v>58</v>
      </c>
      <c r="P1271">
        <v>42</v>
      </c>
      <c r="Q1271">
        <v>44</v>
      </c>
      <c r="R1271">
        <v>42</v>
      </c>
      <c r="S1271">
        <v>1</v>
      </c>
      <c r="T1271">
        <f t="shared" si="171"/>
        <v>41</v>
      </c>
      <c r="U1271">
        <v>41</v>
      </c>
      <c r="V1271">
        <f t="shared" si="172"/>
        <v>0</v>
      </c>
      <c r="W1271" s="3">
        <f t="shared" si="173"/>
        <v>2.3809523809523808E-2</v>
      </c>
      <c r="X1271">
        <v>26</v>
      </c>
      <c r="Y1271" s="4">
        <v>7.3</v>
      </c>
      <c r="Z1271" s="4">
        <v>1</v>
      </c>
      <c r="AA1271" s="5">
        <v>52032.2</v>
      </c>
      <c r="AB1271" s="5">
        <f t="shared" si="174"/>
        <v>2133320.2000000002</v>
      </c>
      <c r="AC1271" s="5">
        <v>34338.83</v>
      </c>
      <c r="AD1271" s="5">
        <f t="shared" si="175"/>
        <v>1442230.86</v>
      </c>
      <c r="AE1271" s="5">
        <v>93037.45</v>
      </c>
      <c r="AF1271" s="5">
        <v>27212.31</v>
      </c>
      <c r="AG1271" s="5">
        <v>9713.2099999999991</v>
      </c>
      <c r="AH1271" s="5">
        <v>1450</v>
      </c>
      <c r="AI1271" s="5">
        <v>4600</v>
      </c>
      <c r="AJ1271">
        <v>0</v>
      </c>
      <c r="AK1271" s="5">
        <v>0</v>
      </c>
      <c r="AL1271" s="5">
        <v>0</v>
      </c>
      <c r="AM1271" s="5">
        <v>28965.7</v>
      </c>
      <c r="AN1271">
        <v>4</v>
      </c>
      <c r="AO1271">
        <v>5</v>
      </c>
      <c r="AP1271" t="str">
        <f t="shared" si="176"/>
        <v>No</v>
      </c>
      <c r="AQ1271">
        <v>2</v>
      </c>
      <c r="AR1271" s="5">
        <f t="shared" si="177"/>
        <v>1607209.53</v>
      </c>
      <c r="AS1271" s="5">
        <f t="shared" si="178"/>
        <v>526110.67000000004</v>
      </c>
      <c r="AT1271" t="s">
        <v>59</v>
      </c>
      <c r="AU1271" t="s">
        <v>6164</v>
      </c>
      <c r="AV1271" t="s">
        <v>6165</v>
      </c>
      <c r="AW1271" t="s">
        <v>6166</v>
      </c>
      <c r="AX1271" t="s">
        <v>6167</v>
      </c>
      <c r="AY1271">
        <v>43</v>
      </c>
      <c r="AZ1271">
        <v>1</v>
      </c>
      <c r="BA1271">
        <v>0</v>
      </c>
      <c r="BB1271" t="s">
        <v>6168</v>
      </c>
      <c r="BC1271">
        <v>0</v>
      </c>
      <c r="BD1271">
        <v>1</v>
      </c>
      <c r="BE1271" t="s">
        <v>6188</v>
      </c>
      <c r="BF1271" t="s">
        <v>6170</v>
      </c>
      <c r="BG1271">
        <v>1</v>
      </c>
      <c r="BH1271" t="s">
        <v>6179</v>
      </c>
      <c r="BI1271">
        <v>37</v>
      </c>
      <c r="BJ1271" t="s">
        <v>6172</v>
      </c>
      <c r="BK1271">
        <v>0</v>
      </c>
      <c r="BL1271">
        <v>63</v>
      </c>
      <c r="BM1271" s="3">
        <f t="shared" si="179"/>
        <v>0.66666666666666663</v>
      </c>
    </row>
    <row r="1272" spans="1:65">
      <c r="A1272" t="s">
        <v>1401</v>
      </c>
      <c r="B1272" s="2">
        <v>45732</v>
      </c>
      <c r="C1272" t="s">
        <v>47</v>
      </c>
      <c r="D1272" t="s">
        <v>1131</v>
      </c>
      <c r="E1272">
        <v>3</v>
      </c>
      <c r="F1272" t="s">
        <v>61</v>
      </c>
      <c r="G1272" t="s">
        <v>50</v>
      </c>
      <c r="H1272" t="s">
        <v>157</v>
      </c>
      <c r="I1272" t="s">
        <v>52</v>
      </c>
      <c r="J1272" t="s">
        <v>53</v>
      </c>
      <c r="K1272" t="s">
        <v>75</v>
      </c>
      <c r="L1272" t="s">
        <v>92</v>
      </c>
      <c r="M1272" t="s">
        <v>56</v>
      </c>
      <c r="N1272" t="s">
        <v>57</v>
      </c>
      <c r="O1272" t="s">
        <v>70</v>
      </c>
      <c r="P1272">
        <v>62</v>
      </c>
      <c r="Q1272">
        <v>66</v>
      </c>
      <c r="R1272">
        <v>65</v>
      </c>
      <c r="S1272">
        <v>2</v>
      </c>
      <c r="T1272">
        <f t="shared" si="171"/>
        <v>63</v>
      </c>
      <c r="U1272">
        <v>60</v>
      </c>
      <c r="V1272">
        <f t="shared" si="172"/>
        <v>3</v>
      </c>
      <c r="W1272" s="3">
        <f t="shared" si="173"/>
        <v>3.0769230769230771E-2</v>
      </c>
      <c r="X1272">
        <v>38</v>
      </c>
      <c r="Y1272" s="4">
        <v>7.5</v>
      </c>
      <c r="Z1272" s="4">
        <v>2</v>
      </c>
      <c r="AA1272" s="5">
        <v>35817.65</v>
      </c>
      <c r="AB1272" s="5">
        <f t="shared" si="174"/>
        <v>2149059</v>
      </c>
      <c r="AC1272" s="5">
        <v>23737.4</v>
      </c>
      <c r="AD1272" s="5">
        <f t="shared" si="175"/>
        <v>1542931</v>
      </c>
      <c r="AE1272" s="5">
        <v>117211.96</v>
      </c>
      <c r="AF1272" s="5">
        <v>28364.39</v>
      </c>
      <c r="AG1272" s="5">
        <v>10683.6</v>
      </c>
      <c r="AH1272" s="5">
        <v>2900</v>
      </c>
      <c r="AI1272" s="5">
        <v>6400</v>
      </c>
      <c r="AJ1272">
        <v>0</v>
      </c>
      <c r="AK1272" s="5">
        <v>0</v>
      </c>
      <c r="AL1272" s="5">
        <v>2002.74</v>
      </c>
      <c r="AM1272" s="5">
        <v>42047.24</v>
      </c>
      <c r="AN1272">
        <v>4</v>
      </c>
      <c r="AO1272">
        <v>4</v>
      </c>
      <c r="AP1272" t="str">
        <f t="shared" si="176"/>
        <v>Yes</v>
      </c>
      <c r="AQ1272">
        <v>1</v>
      </c>
      <c r="AR1272" s="5">
        <f t="shared" si="177"/>
        <v>1752540.93</v>
      </c>
      <c r="AS1272" s="5">
        <f t="shared" si="178"/>
        <v>396518.07</v>
      </c>
      <c r="AT1272" t="s">
        <v>59</v>
      </c>
      <c r="AU1272" t="s">
        <v>6164</v>
      </c>
      <c r="AV1272" t="s">
        <v>6165</v>
      </c>
      <c r="AW1272" t="s">
        <v>6166</v>
      </c>
      <c r="AX1272" t="s">
        <v>6167</v>
      </c>
      <c r="AY1272">
        <v>63</v>
      </c>
      <c r="AZ1272">
        <v>0</v>
      </c>
      <c r="BA1272">
        <v>21</v>
      </c>
      <c r="BB1272" t="s">
        <v>6180</v>
      </c>
      <c r="BC1272">
        <v>0</v>
      </c>
      <c r="BD1272">
        <v>0</v>
      </c>
      <c r="BE1272" t="s">
        <v>6169</v>
      </c>
      <c r="BF1272" t="s">
        <v>6170</v>
      </c>
      <c r="BG1272">
        <v>0</v>
      </c>
      <c r="BH1272" t="s">
        <v>6171</v>
      </c>
      <c r="BI1272">
        <v>32</v>
      </c>
      <c r="BJ1272" t="s">
        <v>6172</v>
      </c>
      <c r="BK1272">
        <v>0</v>
      </c>
      <c r="BL1272">
        <v>77</v>
      </c>
      <c r="BM1272" s="3">
        <f t="shared" si="179"/>
        <v>0.8441558441558441</v>
      </c>
    </row>
    <row r="1273" spans="1:65">
      <c r="A1273" t="s">
        <v>1402</v>
      </c>
      <c r="B1273" s="2">
        <v>45732</v>
      </c>
      <c r="C1273" t="s">
        <v>47</v>
      </c>
      <c r="D1273" t="s">
        <v>1131</v>
      </c>
      <c r="E1273">
        <v>3</v>
      </c>
      <c r="F1273" t="s">
        <v>78</v>
      </c>
      <c r="G1273" t="s">
        <v>62</v>
      </c>
      <c r="H1273" t="s">
        <v>91</v>
      </c>
      <c r="I1273" t="s">
        <v>74</v>
      </c>
      <c r="J1273" t="s">
        <v>65</v>
      </c>
      <c r="K1273" t="s">
        <v>75</v>
      </c>
      <c r="L1273" t="s">
        <v>92</v>
      </c>
      <c r="M1273" t="s">
        <v>56</v>
      </c>
      <c r="N1273" t="s">
        <v>57</v>
      </c>
      <c r="O1273" t="s">
        <v>120</v>
      </c>
      <c r="P1273">
        <v>40</v>
      </c>
      <c r="Q1273">
        <v>42</v>
      </c>
      <c r="R1273">
        <v>39</v>
      </c>
      <c r="S1273">
        <v>1</v>
      </c>
      <c r="T1273">
        <f t="shared" si="171"/>
        <v>38</v>
      </c>
      <c r="U1273">
        <v>38</v>
      </c>
      <c r="V1273">
        <f t="shared" si="172"/>
        <v>0</v>
      </c>
      <c r="W1273" s="3">
        <f t="shared" si="173"/>
        <v>2.564102564102564E-2</v>
      </c>
      <c r="X1273">
        <v>21</v>
      </c>
      <c r="Y1273" s="4">
        <v>2.1</v>
      </c>
      <c r="Z1273" s="4">
        <v>1.1000000000000001</v>
      </c>
      <c r="AA1273" s="5">
        <v>52052.51</v>
      </c>
      <c r="AB1273" s="5">
        <f t="shared" si="174"/>
        <v>1977995.38</v>
      </c>
      <c r="AC1273" s="5">
        <v>35416.730000000003</v>
      </c>
      <c r="AD1273" s="5">
        <f t="shared" si="175"/>
        <v>1381252.47</v>
      </c>
      <c r="AE1273" s="5">
        <v>86482.77</v>
      </c>
      <c r="AF1273" s="5">
        <v>25402.87</v>
      </c>
      <c r="AG1273" s="5">
        <v>8537.75</v>
      </c>
      <c r="AH1273" s="5">
        <v>1595</v>
      </c>
      <c r="AI1273" s="5">
        <v>4600</v>
      </c>
      <c r="AJ1273">
        <v>0</v>
      </c>
      <c r="AK1273" s="5">
        <v>0</v>
      </c>
      <c r="AL1273" s="5">
        <v>0</v>
      </c>
      <c r="AM1273" s="5">
        <v>25686.46</v>
      </c>
      <c r="AN1273">
        <v>4</v>
      </c>
      <c r="AO1273">
        <v>4</v>
      </c>
      <c r="AP1273" t="str">
        <f t="shared" si="176"/>
        <v>Yes</v>
      </c>
      <c r="AQ1273">
        <v>1</v>
      </c>
      <c r="AR1273" s="5">
        <f t="shared" si="177"/>
        <v>1533557.32</v>
      </c>
      <c r="AS1273" s="5">
        <f t="shared" si="178"/>
        <v>444438.06</v>
      </c>
      <c r="AT1273" t="s">
        <v>59</v>
      </c>
      <c r="AU1273" t="s">
        <v>6164</v>
      </c>
      <c r="AV1273" t="s">
        <v>6165</v>
      </c>
      <c r="AW1273" t="s">
        <v>6166</v>
      </c>
      <c r="AX1273" t="s">
        <v>6167</v>
      </c>
      <c r="AY1273">
        <v>41</v>
      </c>
      <c r="AZ1273">
        <v>0</v>
      </c>
      <c r="BA1273">
        <v>0</v>
      </c>
      <c r="BB1273" t="s">
        <v>6168</v>
      </c>
      <c r="BC1273">
        <v>0</v>
      </c>
      <c r="BD1273">
        <v>0</v>
      </c>
      <c r="BE1273" t="s">
        <v>6169</v>
      </c>
      <c r="BF1273" t="s">
        <v>6170</v>
      </c>
      <c r="BG1273">
        <v>0</v>
      </c>
      <c r="BH1273" t="s">
        <v>6171</v>
      </c>
      <c r="BI1273">
        <v>43</v>
      </c>
      <c r="BJ1273" t="s">
        <v>6172</v>
      </c>
      <c r="BK1273">
        <v>0</v>
      </c>
      <c r="BL1273">
        <v>58</v>
      </c>
      <c r="BM1273" s="3">
        <f t="shared" si="179"/>
        <v>0.67241379310344829</v>
      </c>
    </row>
    <row r="1274" spans="1:65">
      <c r="A1274" t="s">
        <v>1403</v>
      </c>
      <c r="B1274" s="2">
        <v>45732</v>
      </c>
      <c r="C1274" t="s">
        <v>47</v>
      </c>
      <c r="D1274" t="s">
        <v>1131</v>
      </c>
      <c r="E1274">
        <v>3</v>
      </c>
      <c r="F1274" t="s">
        <v>72</v>
      </c>
      <c r="G1274" t="s">
        <v>62</v>
      </c>
      <c r="H1274" t="s">
        <v>150</v>
      </c>
      <c r="I1274" t="s">
        <v>74</v>
      </c>
      <c r="J1274" t="s">
        <v>53</v>
      </c>
      <c r="K1274" t="s">
        <v>66</v>
      </c>
      <c r="L1274" t="s">
        <v>87</v>
      </c>
      <c r="M1274" t="s">
        <v>56</v>
      </c>
      <c r="N1274" t="s">
        <v>69</v>
      </c>
      <c r="O1274" t="s">
        <v>70</v>
      </c>
      <c r="P1274">
        <v>68</v>
      </c>
      <c r="Q1274">
        <v>68</v>
      </c>
      <c r="R1274">
        <v>68</v>
      </c>
      <c r="S1274">
        <v>1</v>
      </c>
      <c r="T1274">
        <f t="shared" si="171"/>
        <v>67</v>
      </c>
      <c r="U1274">
        <v>65</v>
      </c>
      <c r="V1274">
        <f t="shared" si="172"/>
        <v>2</v>
      </c>
      <c r="W1274" s="3">
        <f t="shared" si="173"/>
        <v>1.4705882352941176E-2</v>
      </c>
      <c r="X1274">
        <v>20</v>
      </c>
      <c r="Y1274" s="4">
        <v>2.6</v>
      </c>
      <c r="Z1274" s="4">
        <v>0.8</v>
      </c>
      <c r="AA1274" s="5">
        <v>33442.81</v>
      </c>
      <c r="AB1274" s="5">
        <f t="shared" si="174"/>
        <v>2173782.65</v>
      </c>
      <c r="AC1274" s="5">
        <v>24141.72</v>
      </c>
      <c r="AD1274" s="5">
        <f t="shared" si="175"/>
        <v>1641636.96</v>
      </c>
      <c r="AE1274" s="5">
        <v>116027.82</v>
      </c>
      <c r="AF1274" s="5">
        <v>28931.3</v>
      </c>
      <c r="AG1274" s="5">
        <v>8786.7999999999993</v>
      </c>
      <c r="AH1274" s="5">
        <v>1160</v>
      </c>
      <c r="AI1274" s="5">
        <v>3200</v>
      </c>
      <c r="AJ1274">
        <v>0</v>
      </c>
      <c r="AK1274" s="5">
        <v>0</v>
      </c>
      <c r="AL1274" s="5">
        <v>1326.78</v>
      </c>
      <c r="AM1274" s="5">
        <v>42494.05</v>
      </c>
      <c r="AN1274">
        <v>4</v>
      </c>
      <c r="AO1274">
        <v>3</v>
      </c>
      <c r="AP1274" t="str">
        <f t="shared" si="176"/>
        <v>Yes</v>
      </c>
      <c r="AQ1274">
        <v>1</v>
      </c>
      <c r="AR1274" s="5">
        <f t="shared" si="177"/>
        <v>1843563.71</v>
      </c>
      <c r="AS1274" s="5">
        <f t="shared" si="178"/>
        <v>330218.94</v>
      </c>
      <c r="AT1274" t="s">
        <v>59</v>
      </c>
      <c r="AU1274" t="s">
        <v>6164</v>
      </c>
      <c r="AV1274" t="s">
        <v>6165</v>
      </c>
      <c r="AW1274" t="s">
        <v>6166</v>
      </c>
      <c r="AX1274" t="s">
        <v>6184</v>
      </c>
      <c r="AY1274">
        <v>68</v>
      </c>
      <c r="AZ1274">
        <v>0</v>
      </c>
      <c r="BA1274">
        <v>14</v>
      </c>
      <c r="BB1274" t="s">
        <v>6198</v>
      </c>
      <c r="BC1274">
        <v>0</v>
      </c>
      <c r="BD1274">
        <v>0</v>
      </c>
      <c r="BE1274" t="s">
        <v>6169</v>
      </c>
      <c r="BF1274" t="s">
        <v>6170</v>
      </c>
      <c r="BG1274">
        <v>0</v>
      </c>
      <c r="BH1274" t="s">
        <v>6171</v>
      </c>
      <c r="BI1274">
        <v>32</v>
      </c>
      <c r="BJ1274" t="s">
        <v>6172</v>
      </c>
      <c r="BK1274">
        <v>0</v>
      </c>
      <c r="BL1274">
        <v>76</v>
      </c>
      <c r="BM1274" s="3">
        <f t="shared" si="179"/>
        <v>0.89473684210526316</v>
      </c>
    </row>
    <row r="1275" spans="1:65">
      <c r="A1275" t="s">
        <v>1404</v>
      </c>
      <c r="B1275" s="2">
        <v>45733</v>
      </c>
      <c r="C1275" t="s">
        <v>47</v>
      </c>
      <c r="D1275" t="s">
        <v>1131</v>
      </c>
      <c r="E1275">
        <v>3</v>
      </c>
      <c r="F1275" t="s">
        <v>72</v>
      </c>
      <c r="G1275" t="s">
        <v>79</v>
      </c>
      <c r="H1275" t="s">
        <v>213</v>
      </c>
      <c r="I1275" t="s">
        <v>52</v>
      </c>
      <c r="J1275" t="s">
        <v>65</v>
      </c>
      <c r="K1275" t="s">
        <v>66</v>
      </c>
      <c r="L1275" t="s">
        <v>67</v>
      </c>
      <c r="M1275" t="s">
        <v>68</v>
      </c>
      <c r="N1275" t="s">
        <v>69</v>
      </c>
      <c r="O1275" t="s">
        <v>58</v>
      </c>
      <c r="P1275">
        <v>45</v>
      </c>
      <c r="Q1275">
        <v>46</v>
      </c>
      <c r="R1275">
        <v>47</v>
      </c>
      <c r="S1275">
        <v>2</v>
      </c>
      <c r="T1275">
        <f t="shared" si="171"/>
        <v>45</v>
      </c>
      <c r="U1275">
        <v>43</v>
      </c>
      <c r="V1275">
        <f t="shared" si="172"/>
        <v>2</v>
      </c>
      <c r="W1275" s="3">
        <f t="shared" si="173"/>
        <v>4.2553191489361701E-2</v>
      </c>
      <c r="X1275">
        <v>25</v>
      </c>
      <c r="Y1275" s="4">
        <v>3.3</v>
      </c>
      <c r="Z1275" s="4">
        <v>1.3</v>
      </c>
      <c r="AA1275" s="5">
        <v>49445.03</v>
      </c>
      <c r="AB1275" s="5">
        <f t="shared" si="174"/>
        <v>2126136.29</v>
      </c>
      <c r="AC1275" s="5">
        <v>32627.33</v>
      </c>
      <c r="AD1275" s="5">
        <f t="shared" si="175"/>
        <v>1533484.51</v>
      </c>
      <c r="AE1275" s="5">
        <v>110829.5</v>
      </c>
      <c r="AF1275" s="5">
        <v>29709.759999999998</v>
      </c>
      <c r="AG1275" s="5">
        <v>8647.1299999999992</v>
      </c>
      <c r="AH1275" s="5">
        <v>1885</v>
      </c>
      <c r="AI1275" s="5">
        <v>9200</v>
      </c>
      <c r="AJ1275">
        <v>1</v>
      </c>
      <c r="AK1275" s="5">
        <v>13591.81</v>
      </c>
      <c r="AL1275" s="5">
        <v>2016.92</v>
      </c>
      <c r="AM1275" s="5">
        <v>29085.73</v>
      </c>
      <c r="AN1275">
        <v>4</v>
      </c>
      <c r="AO1275">
        <v>3</v>
      </c>
      <c r="AP1275" t="str">
        <f t="shared" si="176"/>
        <v>Yes</v>
      </c>
      <c r="AQ1275">
        <v>2</v>
      </c>
      <c r="AR1275" s="5">
        <f t="shared" si="177"/>
        <v>1738450.36</v>
      </c>
      <c r="AS1275" s="5">
        <f t="shared" si="178"/>
        <v>387685.93</v>
      </c>
      <c r="AT1275" t="s">
        <v>59</v>
      </c>
      <c r="AU1275" t="s">
        <v>6189</v>
      </c>
      <c r="AV1275" t="s">
        <v>6201</v>
      </c>
      <c r="AW1275" t="s">
        <v>6175</v>
      </c>
      <c r="AX1275" t="s">
        <v>6184</v>
      </c>
      <c r="AY1275">
        <v>48</v>
      </c>
      <c r="AZ1275">
        <v>0</v>
      </c>
      <c r="BA1275">
        <v>14</v>
      </c>
      <c r="BB1275" t="s">
        <v>6198</v>
      </c>
      <c r="BC1275">
        <v>0</v>
      </c>
      <c r="BD1275">
        <v>0</v>
      </c>
      <c r="BE1275" t="s">
        <v>6169</v>
      </c>
      <c r="BF1275" t="s">
        <v>6176</v>
      </c>
      <c r="BG1275">
        <v>1</v>
      </c>
      <c r="BH1275" t="s">
        <v>6186</v>
      </c>
      <c r="BI1275">
        <v>22</v>
      </c>
      <c r="BJ1275" t="s">
        <v>6172</v>
      </c>
      <c r="BK1275">
        <v>0</v>
      </c>
      <c r="BL1275">
        <v>65</v>
      </c>
      <c r="BM1275" s="3">
        <f t="shared" si="179"/>
        <v>0.72307692307692306</v>
      </c>
    </row>
    <row r="1276" spans="1:65">
      <c r="A1276" t="s">
        <v>1405</v>
      </c>
      <c r="B1276" s="2">
        <v>45733</v>
      </c>
      <c r="C1276" t="s">
        <v>47</v>
      </c>
      <c r="D1276" t="s">
        <v>1131</v>
      </c>
      <c r="E1276">
        <v>3</v>
      </c>
      <c r="F1276" t="s">
        <v>49</v>
      </c>
      <c r="G1276" t="s">
        <v>50</v>
      </c>
      <c r="H1276" t="s">
        <v>89</v>
      </c>
      <c r="I1276" t="s">
        <v>64</v>
      </c>
      <c r="J1276" t="s">
        <v>65</v>
      </c>
      <c r="K1276" t="s">
        <v>75</v>
      </c>
      <c r="L1276" t="s">
        <v>55</v>
      </c>
      <c r="M1276" t="s">
        <v>56</v>
      </c>
      <c r="N1276" t="s">
        <v>57</v>
      </c>
      <c r="O1276" t="s">
        <v>70</v>
      </c>
      <c r="P1276">
        <v>45</v>
      </c>
      <c r="Q1276">
        <v>47</v>
      </c>
      <c r="R1276">
        <v>45</v>
      </c>
      <c r="S1276">
        <v>1</v>
      </c>
      <c r="T1276">
        <f t="shared" si="171"/>
        <v>44</v>
      </c>
      <c r="U1276">
        <v>44</v>
      </c>
      <c r="V1276">
        <f t="shared" si="172"/>
        <v>0</v>
      </c>
      <c r="W1276" s="3">
        <f t="shared" si="173"/>
        <v>2.2222222222222223E-2</v>
      </c>
      <c r="X1276">
        <v>27</v>
      </c>
      <c r="Y1276" s="4">
        <v>6.2</v>
      </c>
      <c r="Z1276" s="4">
        <v>1.3</v>
      </c>
      <c r="AA1276" s="5">
        <v>52480.97</v>
      </c>
      <c r="AB1276" s="5">
        <f t="shared" si="174"/>
        <v>2309162.6800000002</v>
      </c>
      <c r="AC1276" s="5">
        <v>35087.61</v>
      </c>
      <c r="AD1276" s="5">
        <f t="shared" si="175"/>
        <v>1578942.45</v>
      </c>
      <c r="AE1276" s="5">
        <v>97940.32</v>
      </c>
      <c r="AF1276" s="5">
        <v>29701.279999999999</v>
      </c>
      <c r="AG1276" s="5">
        <v>9328.82</v>
      </c>
      <c r="AH1276" s="5">
        <v>1885</v>
      </c>
      <c r="AI1276" s="5">
        <v>4600</v>
      </c>
      <c r="AJ1276">
        <v>0</v>
      </c>
      <c r="AK1276" s="5">
        <v>0</v>
      </c>
      <c r="AL1276" s="5">
        <v>0</v>
      </c>
      <c r="AM1276" s="5">
        <v>33830.300000000003</v>
      </c>
      <c r="AN1276">
        <v>4</v>
      </c>
      <c r="AO1276">
        <v>6</v>
      </c>
      <c r="AP1276" t="str">
        <f t="shared" si="176"/>
        <v>No</v>
      </c>
      <c r="AQ1276">
        <v>2</v>
      </c>
      <c r="AR1276" s="5">
        <f t="shared" si="177"/>
        <v>1756228.17</v>
      </c>
      <c r="AS1276" s="5">
        <f t="shared" si="178"/>
        <v>552934.51</v>
      </c>
      <c r="AT1276" t="s">
        <v>59</v>
      </c>
      <c r="AU1276" t="s">
        <v>6164</v>
      </c>
      <c r="AV1276" t="s">
        <v>6165</v>
      </c>
      <c r="AW1276" t="s">
        <v>6166</v>
      </c>
      <c r="AX1276" t="s">
        <v>6167</v>
      </c>
      <c r="AY1276">
        <v>49</v>
      </c>
      <c r="AZ1276">
        <v>1</v>
      </c>
      <c r="BA1276">
        <v>0</v>
      </c>
      <c r="BB1276" t="s">
        <v>6168</v>
      </c>
      <c r="BC1276">
        <v>2</v>
      </c>
      <c r="BD1276">
        <v>0</v>
      </c>
      <c r="BE1276" t="s">
        <v>6178</v>
      </c>
      <c r="BF1276" t="s">
        <v>6170</v>
      </c>
      <c r="BG1276">
        <v>0</v>
      </c>
      <c r="BH1276" t="s">
        <v>6171</v>
      </c>
      <c r="BI1276">
        <v>60</v>
      </c>
      <c r="BJ1276" t="s">
        <v>6187</v>
      </c>
      <c r="BK1276">
        <v>0</v>
      </c>
      <c r="BL1276">
        <v>64</v>
      </c>
      <c r="BM1276" s="3">
        <f t="shared" si="179"/>
        <v>0.703125</v>
      </c>
    </row>
    <row r="1277" spans="1:65">
      <c r="A1277" t="s">
        <v>1406</v>
      </c>
      <c r="B1277" s="2">
        <v>45733</v>
      </c>
      <c r="C1277" t="s">
        <v>47</v>
      </c>
      <c r="D1277" t="s">
        <v>1131</v>
      </c>
      <c r="E1277">
        <v>3</v>
      </c>
      <c r="F1277" t="s">
        <v>61</v>
      </c>
      <c r="G1277" t="s">
        <v>50</v>
      </c>
      <c r="H1277" t="s">
        <v>157</v>
      </c>
      <c r="I1277" t="s">
        <v>52</v>
      </c>
      <c r="J1277" t="s">
        <v>81</v>
      </c>
      <c r="K1277" t="s">
        <v>75</v>
      </c>
      <c r="L1277" t="s">
        <v>92</v>
      </c>
      <c r="M1277" t="s">
        <v>56</v>
      </c>
      <c r="N1277" t="s">
        <v>109</v>
      </c>
      <c r="O1277" t="s">
        <v>70</v>
      </c>
      <c r="P1277">
        <v>33</v>
      </c>
      <c r="Q1277">
        <v>34</v>
      </c>
      <c r="R1277">
        <v>32</v>
      </c>
      <c r="S1277">
        <v>1</v>
      </c>
      <c r="T1277">
        <f t="shared" si="171"/>
        <v>31</v>
      </c>
      <c r="U1277">
        <v>31</v>
      </c>
      <c r="V1277">
        <f t="shared" si="172"/>
        <v>0</v>
      </c>
      <c r="W1277" s="3">
        <f t="shared" si="173"/>
        <v>3.125E-2</v>
      </c>
      <c r="X1277">
        <v>37</v>
      </c>
      <c r="Y1277" s="4">
        <v>0</v>
      </c>
      <c r="Z1277" s="4">
        <v>1.1000000000000001</v>
      </c>
      <c r="AA1277" s="5">
        <v>77448.149999999994</v>
      </c>
      <c r="AB1277" s="5">
        <f t="shared" si="174"/>
        <v>2400892.65</v>
      </c>
      <c r="AC1277" s="5">
        <v>53684.68</v>
      </c>
      <c r="AD1277" s="5">
        <f t="shared" si="175"/>
        <v>1717909.76</v>
      </c>
      <c r="AE1277" s="5">
        <v>101215.96</v>
      </c>
      <c r="AF1277" s="5">
        <v>28177.05</v>
      </c>
      <c r="AG1277" s="5">
        <v>10249.06</v>
      </c>
      <c r="AH1277" s="5">
        <v>1595</v>
      </c>
      <c r="AI1277" s="5">
        <v>6800</v>
      </c>
      <c r="AJ1277">
        <v>0</v>
      </c>
      <c r="AK1277" s="5">
        <v>0</v>
      </c>
      <c r="AL1277" s="5">
        <v>0</v>
      </c>
      <c r="AM1277" s="5">
        <v>43945.279999999999</v>
      </c>
      <c r="AN1277">
        <v>8</v>
      </c>
      <c r="AO1277">
        <v>7</v>
      </c>
      <c r="AP1277" t="str">
        <f t="shared" si="176"/>
        <v>Yes</v>
      </c>
      <c r="AQ1277">
        <v>1</v>
      </c>
      <c r="AR1277" s="5">
        <f t="shared" si="177"/>
        <v>1909892.11</v>
      </c>
      <c r="AS1277" s="5">
        <f t="shared" si="178"/>
        <v>491000.54</v>
      </c>
      <c r="AT1277" t="s">
        <v>59</v>
      </c>
      <c r="AU1277" t="s">
        <v>6164</v>
      </c>
      <c r="AV1277" t="s">
        <v>6165</v>
      </c>
      <c r="AW1277" t="s">
        <v>6166</v>
      </c>
      <c r="AX1277" t="s">
        <v>6167</v>
      </c>
      <c r="AY1277">
        <v>36</v>
      </c>
      <c r="AZ1277">
        <v>3</v>
      </c>
      <c r="BA1277">
        <v>0</v>
      </c>
      <c r="BB1277" t="s">
        <v>6168</v>
      </c>
      <c r="BC1277">
        <v>0</v>
      </c>
      <c r="BD1277">
        <v>0</v>
      </c>
      <c r="BE1277" t="s">
        <v>6169</v>
      </c>
      <c r="BF1277" t="s">
        <v>6170</v>
      </c>
      <c r="BG1277">
        <v>0</v>
      </c>
      <c r="BH1277" t="s">
        <v>6171</v>
      </c>
      <c r="BI1277">
        <v>25</v>
      </c>
      <c r="BJ1277" t="s">
        <v>6172</v>
      </c>
      <c r="BK1277">
        <v>0</v>
      </c>
      <c r="BL1277">
        <v>47</v>
      </c>
      <c r="BM1277" s="3">
        <f t="shared" si="179"/>
        <v>0.68085106382978722</v>
      </c>
    </row>
    <row r="1278" spans="1:65">
      <c r="A1278" t="s">
        <v>1407</v>
      </c>
      <c r="B1278" s="2">
        <v>45733</v>
      </c>
      <c r="C1278" t="s">
        <v>47</v>
      </c>
      <c r="D1278" t="s">
        <v>1131</v>
      </c>
      <c r="E1278">
        <v>3</v>
      </c>
      <c r="F1278" t="s">
        <v>78</v>
      </c>
      <c r="G1278" t="s">
        <v>62</v>
      </c>
      <c r="H1278" t="s">
        <v>190</v>
      </c>
      <c r="I1278" t="s">
        <v>74</v>
      </c>
      <c r="J1278" t="s">
        <v>53</v>
      </c>
      <c r="K1278" t="s">
        <v>75</v>
      </c>
      <c r="L1278" t="s">
        <v>87</v>
      </c>
      <c r="M1278" t="s">
        <v>56</v>
      </c>
      <c r="N1278" t="s">
        <v>76</v>
      </c>
      <c r="O1278" t="s">
        <v>58</v>
      </c>
      <c r="P1278">
        <v>66</v>
      </c>
      <c r="Q1278">
        <v>69</v>
      </c>
      <c r="R1278">
        <v>65</v>
      </c>
      <c r="S1278">
        <v>2</v>
      </c>
      <c r="T1278">
        <f t="shared" si="171"/>
        <v>63</v>
      </c>
      <c r="U1278">
        <v>63</v>
      </c>
      <c r="V1278">
        <f t="shared" si="172"/>
        <v>0</v>
      </c>
      <c r="W1278" s="3">
        <f t="shared" si="173"/>
        <v>3.0769230769230771E-2</v>
      </c>
      <c r="X1278">
        <v>33</v>
      </c>
      <c r="Y1278" s="4">
        <v>10.199999999999999</v>
      </c>
      <c r="Z1278" s="4">
        <v>2.1</v>
      </c>
      <c r="AA1278" s="5">
        <v>36167.47</v>
      </c>
      <c r="AB1278" s="5">
        <f t="shared" si="174"/>
        <v>2278550.61</v>
      </c>
      <c r="AC1278" s="5">
        <v>24306.080000000002</v>
      </c>
      <c r="AD1278" s="5">
        <f t="shared" si="175"/>
        <v>1579895.2</v>
      </c>
      <c r="AE1278" s="5">
        <v>109824.78</v>
      </c>
      <c r="AF1278" s="5">
        <v>30922.7</v>
      </c>
      <c r="AG1278" s="5">
        <v>10400.73</v>
      </c>
      <c r="AH1278" s="5">
        <v>3045</v>
      </c>
      <c r="AI1278" s="5">
        <v>6400</v>
      </c>
      <c r="AJ1278">
        <v>0</v>
      </c>
      <c r="AK1278" s="5">
        <v>0</v>
      </c>
      <c r="AL1278" s="5">
        <v>0</v>
      </c>
      <c r="AM1278" s="5">
        <v>40461.660000000003</v>
      </c>
      <c r="AN1278">
        <v>4</v>
      </c>
      <c r="AO1278">
        <v>4</v>
      </c>
      <c r="AP1278" t="str">
        <f t="shared" si="176"/>
        <v>Yes</v>
      </c>
      <c r="AQ1278">
        <v>0</v>
      </c>
      <c r="AR1278" s="5">
        <f t="shared" si="177"/>
        <v>1780950.07</v>
      </c>
      <c r="AS1278" s="5">
        <f t="shared" si="178"/>
        <v>497600.54</v>
      </c>
      <c r="AT1278" t="s">
        <v>59</v>
      </c>
      <c r="AU1278" t="s">
        <v>6164</v>
      </c>
      <c r="AV1278" t="s">
        <v>6165</v>
      </c>
      <c r="AW1278" t="s">
        <v>6166</v>
      </c>
      <c r="AX1278" t="s">
        <v>6177</v>
      </c>
      <c r="AY1278">
        <v>68</v>
      </c>
      <c r="AZ1278">
        <v>0</v>
      </c>
      <c r="BA1278">
        <v>0</v>
      </c>
      <c r="BB1278" t="s">
        <v>6168</v>
      </c>
      <c r="BC1278">
        <v>0</v>
      </c>
      <c r="BD1278">
        <v>0</v>
      </c>
      <c r="BE1278" t="s">
        <v>6169</v>
      </c>
      <c r="BF1278" t="s">
        <v>6170</v>
      </c>
      <c r="BG1278">
        <v>0</v>
      </c>
      <c r="BH1278" t="s">
        <v>6171</v>
      </c>
      <c r="BI1278">
        <v>55</v>
      </c>
      <c r="BJ1278" t="s">
        <v>6187</v>
      </c>
      <c r="BK1278">
        <v>0</v>
      </c>
      <c r="BL1278">
        <v>77</v>
      </c>
      <c r="BM1278" s="3">
        <f t="shared" si="179"/>
        <v>0.8441558441558441</v>
      </c>
    </row>
    <row r="1279" spans="1:65">
      <c r="A1279" t="s">
        <v>1408</v>
      </c>
      <c r="B1279" s="2">
        <v>45733</v>
      </c>
      <c r="C1279" t="s">
        <v>47</v>
      </c>
      <c r="D1279" t="s">
        <v>1131</v>
      </c>
      <c r="E1279">
        <v>3</v>
      </c>
      <c r="F1279" t="s">
        <v>61</v>
      </c>
      <c r="G1279" t="s">
        <v>79</v>
      </c>
      <c r="H1279" t="s">
        <v>98</v>
      </c>
      <c r="I1279" t="s">
        <v>52</v>
      </c>
      <c r="J1279" t="s">
        <v>81</v>
      </c>
      <c r="K1279" t="s">
        <v>75</v>
      </c>
      <c r="L1279" t="s">
        <v>87</v>
      </c>
      <c r="M1279" t="s">
        <v>68</v>
      </c>
      <c r="N1279" t="s">
        <v>94</v>
      </c>
      <c r="O1279" t="s">
        <v>70</v>
      </c>
      <c r="P1279">
        <v>41</v>
      </c>
      <c r="Q1279">
        <v>42</v>
      </c>
      <c r="R1279">
        <v>42</v>
      </c>
      <c r="S1279">
        <v>2</v>
      </c>
      <c r="T1279">
        <f t="shared" si="171"/>
        <v>40</v>
      </c>
      <c r="U1279">
        <v>40</v>
      </c>
      <c r="V1279">
        <f t="shared" si="172"/>
        <v>0</v>
      </c>
      <c r="W1279" s="3">
        <f t="shared" si="173"/>
        <v>4.7619047619047616E-2</v>
      </c>
      <c r="X1279">
        <v>24</v>
      </c>
      <c r="Y1279" s="4">
        <v>2.4</v>
      </c>
      <c r="Z1279" s="4">
        <v>1.4</v>
      </c>
      <c r="AA1279" s="5">
        <v>77381.81</v>
      </c>
      <c r="AB1279" s="5">
        <f t="shared" si="174"/>
        <v>3095272.4</v>
      </c>
      <c r="AC1279" s="5">
        <v>52199.57</v>
      </c>
      <c r="AD1279" s="5">
        <f t="shared" si="175"/>
        <v>2192381.94</v>
      </c>
      <c r="AE1279" s="5">
        <v>133806.87</v>
      </c>
      <c r="AF1279" s="5">
        <v>36241.31</v>
      </c>
      <c r="AG1279" s="5">
        <v>9561.99</v>
      </c>
      <c r="AH1279" s="5">
        <v>2030</v>
      </c>
      <c r="AI1279" s="5">
        <v>13600</v>
      </c>
      <c r="AJ1279">
        <v>0</v>
      </c>
      <c r="AK1279" s="5">
        <v>0</v>
      </c>
      <c r="AL1279" s="5">
        <v>0</v>
      </c>
      <c r="AM1279" s="5">
        <v>25487.47</v>
      </c>
      <c r="AN1279">
        <v>4</v>
      </c>
      <c r="AO1279">
        <v>3</v>
      </c>
      <c r="AP1279" t="str">
        <f t="shared" si="176"/>
        <v>Yes</v>
      </c>
      <c r="AQ1279">
        <v>0</v>
      </c>
      <c r="AR1279" s="5">
        <f t="shared" si="177"/>
        <v>2413109.58</v>
      </c>
      <c r="AS1279" s="5">
        <f t="shared" si="178"/>
        <v>682162.82</v>
      </c>
      <c r="AT1279" t="s">
        <v>116</v>
      </c>
      <c r="AU1279" t="s">
        <v>6164</v>
      </c>
      <c r="AV1279" t="s">
        <v>6165</v>
      </c>
      <c r="AW1279" t="s">
        <v>6166</v>
      </c>
      <c r="AX1279" t="s">
        <v>6184</v>
      </c>
      <c r="AY1279">
        <v>46</v>
      </c>
      <c r="AZ1279">
        <v>4</v>
      </c>
      <c r="BA1279">
        <v>0</v>
      </c>
      <c r="BB1279" t="s">
        <v>6168</v>
      </c>
      <c r="BC1279">
        <v>0</v>
      </c>
      <c r="BD1279">
        <v>0</v>
      </c>
      <c r="BE1279" t="s">
        <v>6169</v>
      </c>
      <c r="BF1279" t="s">
        <v>6176</v>
      </c>
      <c r="BG1279">
        <v>0</v>
      </c>
      <c r="BH1279" t="s">
        <v>6171</v>
      </c>
      <c r="BI1279">
        <v>29</v>
      </c>
      <c r="BJ1279" t="s">
        <v>6172</v>
      </c>
      <c r="BK1279">
        <v>0</v>
      </c>
      <c r="BL1279">
        <v>50</v>
      </c>
      <c r="BM1279" s="3">
        <f t="shared" si="179"/>
        <v>0.84</v>
      </c>
    </row>
    <row r="1280" spans="1:65">
      <c r="A1280" t="s">
        <v>1409</v>
      </c>
      <c r="B1280" s="2">
        <v>45733</v>
      </c>
      <c r="C1280" t="s">
        <v>47</v>
      </c>
      <c r="D1280" t="s">
        <v>1131</v>
      </c>
      <c r="E1280">
        <v>3</v>
      </c>
      <c r="F1280" t="s">
        <v>61</v>
      </c>
      <c r="G1280" t="s">
        <v>50</v>
      </c>
      <c r="H1280" t="s">
        <v>183</v>
      </c>
      <c r="I1280" t="s">
        <v>64</v>
      </c>
      <c r="J1280" t="s">
        <v>65</v>
      </c>
      <c r="K1280" t="s">
        <v>66</v>
      </c>
      <c r="L1280" t="s">
        <v>55</v>
      </c>
      <c r="M1280" t="s">
        <v>68</v>
      </c>
      <c r="N1280" t="s">
        <v>57</v>
      </c>
      <c r="O1280" t="s">
        <v>58</v>
      </c>
      <c r="P1280">
        <v>55</v>
      </c>
      <c r="Q1280">
        <v>58</v>
      </c>
      <c r="R1280">
        <v>57</v>
      </c>
      <c r="S1280">
        <v>2</v>
      </c>
      <c r="T1280">
        <f t="shared" si="171"/>
        <v>55</v>
      </c>
      <c r="U1280">
        <v>55</v>
      </c>
      <c r="V1280">
        <f t="shared" si="172"/>
        <v>0</v>
      </c>
      <c r="W1280" s="3">
        <f t="shared" si="173"/>
        <v>3.5087719298245612E-2</v>
      </c>
      <c r="X1280">
        <v>19</v>
      </c>
      <c r="Y1280" s="4">
        <v>7.6</v>
      </c>
      <c r="Z1280" s="4">
        <v>1</v>
      </c>
      <c r="AA1280" s="5">
        <v>48657.1</v>
      </c>
      <c r="AB1280" s="5">
        <f t="shared" si="174"/>
        <v>2676140.5</v>
      </c>
      <c r="AC1280" s="5">
        <v>33180.58</v>
      </c>
      <c r="AD1280" s="5">
        <f t="shared" si="175"/>
        <v>1891293.06</v>
      </c>
      <c r="AE1280" s="5">
        <v>122279.9</v>
      </c>
      <c r="AF1280" s="5">
        <v>35489.5</v>
      </c>
      <c r="AG1280" s="5">
        <v>8495.01</v>
      </c>
      <c r="AH1280" s="5">
        <v>1450</v>
      </c>
      <c r="AI1280" s="5">
        <v>9200</v>
      </c>
      <c r="AJ1280">
        <v>1</v>
      </c>
      <c r="AK1280" s="5">
        <v>13087.25</v>
      </c>
      <c r="AL1280" s="5">
        <v>0</v>
      </c>
      <c r="AM1280" s="5">
        <v>35093.42</v>
      </c>
      <c r="AN1280">
        <v>4</v>
      </c>
      <c r="AO1280">
        <v>3</v>
      </c>
      <c r="AP1280" t="str">
        <f t="shared" si="176"/>
        <v>Yes</v>
      </c>
      <c r="AQ1280">
        <v>1</v>
      </c>
      <c r="AR1280" s="5">
        <f t="shared" si="177"/>
        <v>2116388.14</v>
      </c>
      <c r="AS1280" s="5">
        <f t="shared" si="178"/>
        <v>559752.36</v>
      </c>
      <c r="AT1280" t="s">
        <v>59</v>
      </c>
      <c r="AU1280" t="s">
        <v>6194</v>
      </c>
      <c r="AV1280" t="s">
        <v>6195</v>
      </c>
      <c r="AW1280" t="s">
        <v>6183</v>
      </c>
      <c r="AX1280" t="s">
        <v>6167</v>
      </c>
      <c r="AY1280">
        <v>59</v>
      </c>
      <c r="AZ1280">
        <v>4</v>
      </c>
      <c r="BA1280">
        <v>0</v>
      </c>
      <c r="BB1280" t="s">
        <v>6168</v>
      </c>
      <c r="BC1280">
        <v>0</v>
      </c>
      <c r="BD1280">
        <v>0</v>
      </c>
      <c r="BE1280" t="s">
        <v>6169</v>
      </c>
      <c r="BF1280" t="s">
        <v>6170</v>
      </c>
      <c r="BG1280">
        <v>0</v>
      </c>
      <c r="BH1280" t="s">
        <v>6171</v>
      </c>
      <c r="BI1280">
        <v>19</v>
      </c>
      <c r="BJ1280" t="s">
        <v>6172</v>
      </c>
      <c r="BK1280">
        <v>0</v>
      </c>
      <c r="BL1280">
        <v>63</v>
      </c>
      <c r="BM1280" s="3">
        <f t="shared" si="179"/>
        <v>0.90476190476190477</v>
      </c>
    </row>
    <row r="1281" spans="1:65">
      <c r="A1281" t="s">
        <v>1410</v>
      </c>
      <c r="B1281" s="2">
        <v>45733</v>
      </c>
      <c r="C1281" t="s">
        <v>47</v>
      </c>
      <c r="D1281" t="s">
        <v>1131</v>
      </c>
      <c r="E1281">
        <v>3</v>
      </c>
      <c r="F1281" t="s">
        <v>61</v>
      </c>
      <c r="G1281" t="s">
        <v>79</v>
      </c>
      <c r="H1281" t="s">
        <v>84</v>
      </c>
      <c r="I1281" t="s">
        <v>74</v>
      </c>
      <c r="J1281" t="s">
        <v>53</v>
      </c>
      <c r="K1281" t="s">
        <v>66</v>
      </c>
      <c r="L1281" t="s">
        <v>67</v>
      </c>
      <c r="M1281" t="s">
        <v>56</v>
      </c>
      <c r="N1281" t="s">
        <v>69</v>
      </c>
      <c r="O1281" t="s">
        <v>58</v>
      </c>
      <c r="P1281">
        <v>70</v>
      </c>
      <c r="Q1281">
        <v>71</v>
      </c>
      <c r="R1281">
        <v>71</v>
      </c>
      <c r="S1281">
        <v>2</v>
      </c>
      <c r="T1281">
        <f t="shared" si="171"/>
        <v>69</v>
      </c>
      <c r="U1281">
        <v>67</v>
      </c>
      <c r="V1281">
        <f t="shared" si="172"/>
        <v>2</v>
      </c>
      <c r="W1281" s="3">
        <f t="shared" si="173"/>
        <v>2.8169014084507043E-2</v>
      </c>
      <c r="X1281">
        <v>23</v>
      </c>
      <c r="Y1281" s="4">
        <v>7.7</v>
      </c>
      <c r="Z1281" s="4">
        <v>2.1</v>
      </c>
      <c r="AA1281" s="5">
        <v>34045.089999999997</v>
      </c>
      <c r="AB1281" s="5">
        <f t="shared" si="174"/>
        <v>2281021.0299999998</v>
      </c>
      <c r="AC1281" s="5">
        <v>22908.11</v>
      </c>
      <c r="AD1281" s="5">
        <f t="shared" si="175"/>
        <v>1626475.81</v>
      </c>
      <c r="AE1281" s="5">
        <v>120214.94</v>
      </c>
      <c r="AF1281" s="5">
        <v>29576.35</v>
      </c>
      <c r="AG1281" s="5">
        <v>8569.76</v>
      </c>
      <c r="AH1281" s="5">
        <v>3045</v>
      </c>
      <c r="AI1281" s="5">
        <v>6400</v>
      </c>
      <c r="AJ1281">
        <v>0</v>
      </c>
      <c r="AK1281" s="5">
        <v>0</v>
      </c>
      <c r="AL1281" s="5">
        <v>1329.6</v>
      </c>
      <c r="AM1281" s="5">
        <v>43521.19</v>
      </c>
      <c r="AN1281">
        <v>4</v>
      </c>
      <c r="AO1281">
        <v>4</v>
      </c>
      <c r="AP1281" t="str">
        <f t="shared" si="176"/>
        <v>Yes</v>
      </c>
      <c r="AQ1281">
        <v>1</v>
      </c>
      <c r="AR1281" s="5">
        <f t="shared" si="177"/>
        <v>1839132.65</v>
      </c>
      <c r="AS1281" s="5">
        <f t="shared" si="178"/>
        <v>441888.38</v>
      </c>
      <c r="AT1281" t="s">
        <v>59</v>
      </c>
      <c r="AU1281" t="s">
        <v>6164</v>
      </c>
      <c r="AV1281" t="s">
        <v>6165</v>
      </c>
      <c r="AW1281" t="s">
        <v>6166</v>
      </c>
      <c r="AX1281" t="s">
        <v>6184</v>
      </c>
      <c r="AY1281">
        <v>70</v>
      </c>
      <c r="AZ1281">
        <v>0</v>
      </c>
      <c r="BA1281">
        <v>15</v>
      </c>
      <c r="BB1281" t="s">
        <v>6198</v>
      </c>
      <c r="BC1281">
        <v>0</v>
      </c>
      <c r="BD1281">
        <v>0</v>
      </c>
      <c r="BE1281" t="s">
        <v>6169</v>
      </c>
      <c r="BF1281" t="s">
        <v>6170</v>
      </c>
      <c r="BG1281">
        <v>0</v>
      </c>
      <c r="BH1281" t="s">
        <v>6171</v>
      </c>
      <c r="BI1281">
        <v>54</v>
      </c>
      <c r="BJ1281" t="s">
        <v>6187</v>
      </c>
      <c r="BK1281">
        <v>0</v>
      </c>
      <c r="BL1281">
        <v>77</v>
      </c>
      <c r="BM1281" s="3">
        <f t="shared" si="179"/>
        <v>0.92207792207792205</v>
      </c>
    </row>
    <row r="1282" spans="1:65">
      <c r="A1282" t="s">
        <v>1411</v>
      </c>
      <c r="B1282" s="2">
        <v>45733</v>
      </c>
      <c r="C1282" t="s">
        <v>47</v>
      </c>
      <c r="D1282" t="s">
        <v>1131</v>
      </c>
      <c r="E1282">
        <v>3</v>
      </c>
      <c r="F1282" t="s">
        <v>78</v>
      </c>
      <c r="G1282" t="s">
        <v>79</v>
      </c>
      <c r="H1282" t="s">
        <v>113</v>
      </c>
      <c r="I1282" t="s">
        <v>74</v>
      </c>
      <c r="J1282" t="s">
        <v>53</v>
      </c>
      <c r="K1282" t="s">
        <v>66</v>
      </c>
      <c r="L1282" t="s">
        <v>87</v>
      </c>
      <c r="M1282" t="s">
        <v>68</v>
      </c>
      <c r="N1282" t="s">
        <v>109</v>
      </c>
      <c r="O1282" t="s">
        <v>58</v>
      </c>
      <c r="P1282">
        <v>55</v>
      </c>
      <c r="Q1282">
        <v>57</v>
      </c>
      <c r="R1282">
        <v>54</v>
      </c>
      <c r="S1282">
        <v>2</v>
      </c>
      <c r="T1282">
        <f t="shared" ref="T1282:T1345" si="180">R1282-S1282</f>
        <v>52</v>
      </c>
      <c r="U1282">
        <v>52</v>
      </c>
      <c r="V1282">
        <f t="shared" ref="V1282:V1345" si="181">T1282-U1282</f>
        <v>0</v>
      </c>
      <c r="W1282" s="3">
        <f t="shared" ref="W1282:W1345" si="182">IFERROR(S1282/R1282,0)</f>
        <v>3.7037037037037035E-2</v>
      </c>
      <c r="X1282">
        <v>30</v>
      </c>
      <c r="Y1282" s="4">
        <v>5.7</v>
      </c>
      <c r="Z1282" s="4">
        <v>1.7</v>
      </c>
      <c r="AA1282" s="5">
        <v>34162.980000000003</v>
      </c>
      <c r="AB1282" s="5">
        <f t="shared" ref="AB1282:AB1345" si="183">ROUND(U1282*AA1282,2)</f>
        <v>1776474.96</v>
      </c>
      <c r="AC1282" s="5">
        <v>22971.51</v>
      </c>
      <c r="AD1282" s="5">
        <f t="shared" ref="AD1282:AD1345" si="184">ROUND(R1282*AC1282,2)</f>
        <v>1240461.54</v>
      </c>
      <c r="AE1282" s="5">
        <v>91345.53</v>
      </c>
      <c r="AF1282" s="5">
        <v>26245.29</v>
      </c>
      <c r="AG1282" s="5">
        <v>10041.1</v>
      </c>
      <c r="AH1282" s="5">
        <v>2465</v>
      </c>
      <c r="AI1282" s="5">
        <v>6400</v>
      </c>
      <c r="AJ1282">
        <v>1</v>
      </c>
      <c r="AK1282" s="5">
        <v>8575.07</v>
      </c>
      <c r="AL1282" s="5">
        <v>0</v>
      </c>
      <c r="AM1282" s="5">
        <v>76634.899999999994</v>
      </c>
      <c r="AN1282">
        <v>8</v>
      </c>
      <c r="AO1282">
        <v>8</v>
      </c>
      <c r="AP1282" t="str">
        <f t="shared" ref="AP1282:AP1345" si="185">IF(AO1282&lt;=AN1282,"Yes","No")</f>
        <v>Yes</v>
      </c>
      <c r="AQ1282">
        <v>1</v>
      </c>
      <c r="AR1282" s="5">
        <f t="shared" ref="AR1282:AR1345" si="186">ROUND(SUM(AD1282:AI1282)+SUM(AK1282:AM1282),2)</f>
        <v>1462168.43</v>
      </c>
      <c r="AS1282" s="5">
        <f t="shared" ref="AS1282:AS1345" si="187">ROUND(AB1282-AR1282,2)</f>
        <v>314306.53000000003</v>
      </c>
      <c r="AT1282" t="s">
        <v>116</v>
      </c>
      <c r="AU1282" t="s">
        <v>6194</v>
      </c>
      <c r="AV1282" t="s">
        <v>6195</v>
      </c>
      <c r="AW1282" t="s">
        <v>6183</v>
      </c>
      <c r="AX1282" t="s">
        <v>6167</v>
      </c>
      <c r="AY1282">
        <v>57</v>
      </c>
      <c r="AZ1282">
        <v>0</v>
      </c>
      <c r="BA1282">
        <v>0</v>
      </c>
      <c r="BB1282" t="s">
        <v>6168</v>
      </c>
      <c r="BC1282">
        <v>0</v>
      </c>
      <c r="BD1282">
        <v>0</v>
      </c>
      <c r="BE1282" t="s">
        <v>6169</v>
      </c>
      <c r="BF1282" t="s">
        <v>6170</v>
      </c>
      <c r="BG1282">
        <v>0</v>
      </c>
      <c r="BH1282" t="s">
        <v>6171</v>
      </c>
      <c r="BI1282">
        <v>36</v>
      </c>
      <c r="BJ1282" t="s">
        <v>6172</v>
      </c>
      <c r="BK1282">
        <v>0</v>
      </c>
      <c r="BL1282">
        <v>74</v>
      </c>
      <c r="BM1282" s="3">
        <f t="shared" ref="BM1282:BM1345" si="188">IFERROR(R1282/BL1282,0)</f>
        <v>0.72972972972972971</v>
      </c>
    </row>
    <row r="1283" spans="1:65">
      <c r="A1283" t="s">
        <v>1412</v>
      </c>
      <c r="B1283" s="2">
        <v>45733</v>
      </c>
      <c r="C1283" t="s">
        <v>47</v>
      </c>
      <c r="D1283" t="s">
        <v>1131</v>
      </c>
      <c r="E1283">
        <v>3</v>
      </c>
      <c r="F1283" t="s">
        <v>78</v>
      </c>
      <c r="G1283" t="s">
        <v>50</v>
      </c>
      <c r="H1283" t="s">
        <v>185</v>
      </c>
      <c r="I1283" t="s">
        <v>64</v>
      </c>
      <c r="J1283" t="s">
        <v>53</v>
      </c>
      <c r="K1283" t="s">
        <v>75</v>
      </c>
      <c r="L1283" t="s">
        <v>92</v>
      </c>
      <c r="M1283" t="s">
        <v>56</v>
      </c>
      <c r="N1283" t="s">
        <v>57</v>
      </c>
      <c r="O1283" t="s">
        <v>120</v>
      </c>
      <c r="P1283">
        <v>50</v>
      </c>
      <c r="Q1283">
        <v>51</v>
      </c>
      <c r="R1283">
        <v>50</v>
      </c>
      <c r="S1283">
        <v>1</v>
      </c>
      <c r="T1283">
        <f t="shared" si="180"/>
        <v>49</v>
      </c>
      <c r="U1283">
        <v>49</v>
      </c>
      <c r="V1283">
        <f t="shared" si="181"/>
        <v>0</v>
      </c>
      <c r="W1283" s="3">
        <f t="shared" si="182"/>
        <v>0.02</v>
      </c>
      <c r="X1283">
        <v>11</v>
      </c>
      <c r="Y1283" s="4">
        <v>7.8</v>
      </c>
      <c r="Z1283" s="4">
        <v>1.2</v>
      </c>
      <c r="AA1283" s="5">
        <v>35992.57</v>
      </c>
      <c r="AB1283" s="5">
        <f t="shared" si="183"/>
        <v>1763635.93</v>
      </c>
      <c r="AC1283" s="5">
        <v>23761.33</v>
      </c>
      <c r="AD1283" s="5">
        <f t="shared" si="184"/>
        <v>1188066.5</v>
      </c>
      <c r="AE1283" s="5">
        <v>81424.820000000007</v>
      </c>
      <c r="AF1283" s="5">
        <v>23249.27</v>
      </c>
      <c r="AG1283" s="5">
        <v>7836.01</v>
      </c>
      <c r="AH1283" s="5">
        <v>1740</v>
      </c>
      <c r="AI1283" s="5">
        <v>3200</v>
      </c>
      <c r="AJ1283">
        <v>0</v>
      </c>
      <c r="AK1283" s="5">
        <v>0</v>
      </c>
      <c r="AL1283" s="5">
        <v>0</v>
      </c>
      <c r="AM1283" s="5">
        <v>33484.58</v>
      </c>
      <c r="AN1283">
        <v>4</v>
      </c>
      <c r="AO1283">
        <v>5</v>
      </c>
      <c r="AP1283" t="str">
        <f t="shared" si="185"/>
        <v>No</v>
      </c>
      <c r="AQ1283">
        <v>2</v>
      </c>
      <c r="AR1283" s="5">
        <f t="shared" si="186"/>
        <v>1339001.18</v>
      </c>
      <c r="AS1283" s="5">
        <f t="shared" si="187"/>
        <v>424634.75</v>
      </c>
      <c r="AT1283" t="s">
        <v>59</v>
      </c>
      <c r="AU1283" t="s">
        <v>6164</v>
      </c>
      <c r="AV1283" t="s">
        <v>6165</v>
      </c>
      <c r="AW1283" t="s">
        <v>6166</v>
      </c>
      <c r="AX1283" t="s">
        <v>6167</v>
      </c>
      <c r="AY1283">
        <v>53</v>
      </c>
      <c r="AZ1283">
        <v>0</v>
      </c>
      <c r="BA1283">
        <v>0</v>
      </c>
      <c r="BB1283" t="s">
        <v>6168</v>
      </c>
      <c r="BC1283">
        <v>0</v>
      </c>
      <c r="BD1283">
        <v>1</v>
      </c>
      <c r="BE1283" t="s">
        <v>6188</v>
      </c>
      <c r="BF1283" t="s">
        <v>6170</v>
      </c>
      <c r="BG1283">
        <v>0</v>
      </c>
      <c r="BH1283" t="s">
        <v>6171</v>
      </c>
      <c r="BI1283">
        <v>27</v>
      </c>
      <c r="BJ1283" t="s">
        <v>6172</v>
      </c>
      <c r="BK1283">
        <v>0</v>
      </c>
      <c r="BL1283">
        <v>73</v>
      </c>
      <c r="BM1283" s="3">
        <f t="shared" si="188"/>
        <v>0.68493150684931503</v>
      </c>
    </row>
    <row r="1284" spans="1:65">
      <c r="A1284" t="s">
        <v>1413</v>
      </c>
      <c r="B1284" s="2">
        <v>45733</v>
      </c>
      <c r="C1284" t="s">
        <v>47</v>
      </c>
      <c r="D1284" t="s">
        <v>1131</v>
      </c>
      <c r="E1284">
        <v>3</v>
      </c>
      <c r="F1284" t="s">
        <v>61</v>
      </c>
      <c r="G1284" t="s">
        <v>50</v>
      </c>
      <c r="H1284" t="s">
        <v>157</v>
      </c>
      <c r="I1284" t="s">
        <v>64</v>
      </c>
      <c r="J1284" t="s">
        <v>65</v>
      </c>
      <c r="K1284" t="s">
        <v>66</v>
      </c>
      <c r="L1284" t="s">
        <v>67</v>
      </c>
      <c r="M1284" t="s">
        <v>56</v>
      </c>
      <c r="N1284" t="s">
        <v>69</v>
      </c>
      <c r="O1284" t="s">
        <v>58</v>
      </c>
      <c r="P1284">
        <v>46</v>
      </c>
      <c r="Q1284">
        <v>47</v>
      </c>
      <c r="R1284">
        <v>47</v>
      </c>
      <c r="S1284">
        <v>1</v>
      </c>
      <c r="T1284">
        <f t="shared" si="180"/>
        <v>46</v>
      </c>
      <c r="U1284">
        <v>46</v>
      </c>
      <c r="V1284">
        <f t="shared" si="181"/>
        <v>0</v>
      </c>
      <c r="W1284" s="3">
        <f t="shared" si="182"/>
        <v>2.1276595744680851E-2</v>
      </c>
      <c r="X1284">
        <v>33</v>
      </c>
      <c r="Y1284" s="4">
        <v>0.7</v>
      </c>
      <c r="Z1284" s="4">
        <v>1.8</v>
      </c>
      <c r="AA1284" s="5">
        <v>48986.69</v>
      </c>
      <c r="AB1284" s="5">
        <f t="shared" si="183"/>
        <v>2253387.7400000002</v>
      </c>
      <c r="AC1284" s="5">
        <v>34157.49</v>
      </c>
      <c r="AD1284" s="5">
        <f t="shared" si="184"/>
        <v>1605402.03</v>
      </c>
      <c r="AE1284" s="5">
        <v>102487.34</v>
      </c>
      <c r="AF1284" s="5">
        <v>29498.85</v>
      </c>
      <c r="AG1284" s="5">
        <v>10095.61</v>
      </c>
      <c r="AH1284" s="5">
        <v>2610</v>
      </c>
      <c r="AI1284" s="5">
        <v>4600</v>
      </c>
      <c r="AJ1284">
        <v>0</v>
      </c>
      <c r="AK1284" s="5">
        <v>0</v>
      </c>
      <c r="AL1284" s="5">
        <v>0</v>
      </c>
      <c r="AM1284" s="5">
        <v>29111.53</v>
      </c>
      <c r="AN1284">
        <v>4</v>
      </c>
      <c r="AO1284">
        <v>4</v>
      </c>
      <c r="AP1284" t="str">
        <f t="shared" si="185"/>
        <v>Yes</v>
      </c>
      <c r="AQ1284">
        <v>0</v>
      </c>
      <c r="AR1284" s="5">
        <f t="shared" si="186"/>
        <v>1783805.36</v>
      </c>
      <c r="AS1284" s="5">
        <f t="shared" si="187"/>
        <v>469582.38</v>
      </c>
      <c r="AT1284" t="s">
        <v>59</v>
      </c>
      <c r="AU1284" t="s">
        <v>6164</v>
      </c>
      <c r="AV1284" t="s">
        <v>6165</v>
      </c>
      <c r="AW1284" t="s">
        <v>6166</v>
      </c>
      <c r="AX1284" t="s">
        <v>6184</v>
      </c>
      <c r="AY1284">
        <v>47</v>
      </c>
      <c r="AZ1284">
        <v>0</v>
      </c>
      <c r="BA1284">
        <v>0</v>
      </c>
      <c r="BB1284" t="s">
        <v>6168</v>
      </c>
      <c r="BC1284">
        <v>0</v>
      </c>
      <c r="BD1284">
        <v>0</v>
      </c>
      <c r="BE1284" t="s">
        <v>6169</v>
      </c>
      <c r="BF1284" t="s">
        <v>6170</v>
      </c>
      <c r="BG1284">
        <v>0</v>
      </c>
      <c r="BH1284" t="s">
        <v>6171</v>
      </c>
      <c r="BI1284">
        <v>34</v>
      </c>
      <c r="BJ1284" t="s">
        <v>6172</v>
      </c>
      <c r="BK1284">
        <v>0</v>
      </c>
      <c r="BL1284">
        <v>61</v>
      </c>
      <c r="BM1284" s="3">
        <f t="shared" si="188"/>
        <v>0.77049180327868849</v>
      </c>
    </row>
    <row r="1285" spans="1:65">
      <c r="A1285" t="s">
        <v>1414</v>
      </c>
      <c r="B1285" s="2">
        <v>45733</v>
      </c>
      <c r="C1285" t="s">
        <v>47</v>
      </c>
      <c r="D1285" t="s">
        <v>1131</v>
      </c>
      <c r="E1285">
        <v>3</v>
      </c>
      <c r="F1285" t="s">
        <v>72</v>
      </c>
      <c r="G1285" t="s">
        <v>62</v>
      </c>
      <c r="H1285" t="s">
        <v>175</v>
      </c>
      <c r="I1285" t="s">
        <v>64</v>
      </c>
      <c r="J1285" t="s">
        <v>53</v>
      </c>
      <c r="K1285" t="s">
        <v>75</v>
      </c>
      <c r="L1285" t="s">
        <v>87</v>
      </c>
      <c r="M1285" t="s">
        <v>56</v>
      </c>
      <c r="N1285" t="s">
        <v>109</v>
      </c>
      <c r="O1285" t="s">
        <v>120</v>
      </c>
      <c r="P1285">
        <v>62</v>
      </c>
      <c r="Q1285">
        <v>66</v>
      </c>
      <c r="R1285">
        <v>67</v>
      </c>
      <c r="S1285">
        <v>1</v>
      </c>
      <c r="T1285">
        <f t="shared" si="180"/>
        <v>66</v>
      </c>
      <c r="U1285">
        <v>61</v>
      </c>
      <c r="V1285">
        <f t="shared" si="181"/>
        <v>5</v>
      </c>
      <c r="W1285" s="3">
        <f t="shared" si="182"/>
        <v>1.4925373134328358E-2</v>
      </c>
      <c r="X1285">
        <v>12</v>
      </c>
      <c r="Y1285" s="4">
        <v>0</v>
      </c>
      <c r="Z1285" s="4">
        <v>1</v>
      </c>
      <c r="AA1285" s="5">
        <v>36194.1</v>
      </c>
      <c r="AB1285" s="5">
        <f t="shared" si="183"/>
        <v>2207840.1</v>
      </c>
      <c r="AC1285" s="5">
        <v>24220.61</v>
      </c>
      <c r="AD1285" s="5">
        <f t="shared" si="184"/>
        <v>1622780.87</v>
      </c>
      <c r="AE1285" s="5">
        <v>112634.08</v>
      </c>
      <c r="AF1285" s="5">
        <v>29203.49</v>
      </c>
      <c r="AG1285" s="5">
        <v>7528.87</v>
      </c>
      <c r="AH1285" s="5">
        <v>1450</v>
      </c>
      <c r="AI1285" s="5">
        <v>3200</v>
      </c>
      <c r="AJ1285">
        <v>0</v>
      </c>
      <c r="AK1285" s="5">
        <v>0</v>
      </c>
      <c r="AL1285" s="5">
        <v>3197.65</v>
      </c>
      <c r="AM1285" s="5">
        <v>84694.47</v>
      </c>
      <c r="AN1285">
        <v>8</v>
      </c>
      <c r="AO1285">
        <v>8</v>
      </c>
      <c r="AP1285" t="str">
        <f t="shared" si="185"/>
        <v>Yes</v>
      </c>
      <c r="AQ1285">
        <v>1</v>
      </c>
      <c r="AR1285" s="5">
        <f t="shared" si="186"/>
        <v>1864689.43</v>
      </c>
      <c r="AS1285" s="5">
        <f t="shared" si="187"/>
        <v>343150.67</v>
      </c>
      <c r="AT1285" t="s">
        <v>59</v>
      </c>
      <c r="AU1285" t="s">
        <v>6164</v>
      </c>
      <c r="AV1285" t="s">
        <v>6165</v>
      </c>
      <c r="AW1285" t="s">
        <v>6166</v>
      </c>
      <c r="AX1285" t="s">
        <v>6184</v>
      </c>
      <c r="AY1285">
        <v>65</v>
      </c>
      <c r="AZ1285">
        <v>0</v>
      </c>
      <c r="BA1285">
        <v>29</v>
      </c>
      <c r="BB1285" t="s">
        <v>6180</v>
      </c>
      <c r="BC1285">
        <v>0</v>
      </c>
      <c r="BD1285">
        <v>0</v>
      </c>
      <c r="BE1285" t="s">
        <v>6169</v>
      </c>
      <c r="BF1285" t="s">
        <v>6170</v>
      </c>
      <c r="BG1285">
        <v>0</v>
      </c>
      <c r="BH1285" t="s">
        <v>6171</v>
      </c>
      <c r="BI1285">
        <v>9</v>
      </c>
      <c r="BJ1285" t="s">
        <v>6172</v>
      </c>
      <c r="BK1285">
        <v>0</v>
      </c>
      <c r="BL1285">
        <v>75</v>
      </c>
      <c r="BM1285" s="3">
        <f t="shared" si="188"/>
        <v>0.89333333333333331</v>
      </c>
    </row>
    <row r="1286" spans="1:65">
      <c r="A1286" t="s">
        <v>1415</v>
      </c>
      <c r="B1286" s="2">
        <v>45734</v>
      </c>
      <c r="C1286" t="s">
        <v>47</v>
      </c>
      <c r="D1286" t="s">
        <v>1131</v>
      </c>
      <c r="E1286">
        <v>3</v>
      </c>
      <c r="F1286" t="s">
        <v>61</v>
      </c>
      <c r="G1286" t="s">
        <v>50</v>
      </c>
      <c r="H1286" t="s">
        <v>170</v>
      </c>
      <c r="I1286" t="s">
        <v>74</v>
      </c>
      <c r="J1286" t="s">
        <v>65</v>
      </c>
      <c r="K1286" t="s">
        <v>66</v>
      </c>
      <c r="L1286" t="s">
        <v>55</v>
      </c>
      <c r="M1286" t="s">
        <v>56</v>
      </c>
      <c r="N1286" t="s">
        <v>69</v>
      </c>
      <c r="O1286" t="s">
        <v>70</v>
      </c>
      <c r="P1286">
        <v>49</v>
      </c>
      <c r="Q1286">
        <v>50</v>
      </c>
      <c r="R1286">
        <v>50</v>
      </c>
      <c r="S1286">
        <v>1</v>
      </c>
      <c r="T1286">
        <f t="shared" si="180"/>
        <v>49</v>
      </c>
      <c r="U1286">
        <v>47</v>
      </c>
      <c r="V1286">
        <f t="shared" si="181"/>
        <v>2</v>
      </c>
      <c r="W1286" s="3">
        <f t="shared" si="182"/>
        <v>0.02</v>
      </c>
      <c r="X1286">
        <v>29</v>
      </c>
      <c r="Y1286" s="4">
        <v>0</v>
      </c>
      <c r="Z1286" s="4">
        <v>1.5</v>
      </c>
      <c r="AA1286" s="5">
        <v>48680.08</v>
      </c>
      <c r="AB1286" s="5">
        <f t="shared" si="183"/>
        <v>2287963.7599999998</v>
      </c>
      <c r="AC1286" s="5">
        <v>34996.6</v>
      </c>
      <c r="AD1286" s="5">
        <f t="shared" si="184"/>
        <v>1749830</v>
      </c>
      <c r="AE1286" s="5">
        <v>112170.92</v>
      </c>
      <c r="AF1286" s="5">
        <v>29898.400000000001</v>
      </c>
      <c r="AG1286" s="5">
        <v>9810.41</v>
      </c>
      <c r="AH1286" s="5">
        <v>2175</v>
      </c>
      <c r="AI1286" s="5">
        <v>4600</v>
      </c>
      <c r="AJ1286">
        <v>0</v>
      </c>
      <c r="AK1286" s="5">
        <v>0</v>
      </c>
      <c r="AL1286" s="5">
        <v>1973.39</v>
      </c>
      <c r="AM1286" s="5">
        <v>30751.62</v>
      </c>
      <c r="AN1286">
        <v>4</v>
      </c>
      <c r="AO1286">
        <v>4</v>
      </c>
      <c r="AP1286" t="str">
        <f t="shared" si="185"/>
        <v>Yes</v>
      </c>
      <c r="AQ1286">
        <v>0</v>
      </c>
      <c r="AR1286" s="5">
        <f t="shared" si="186"/>
        <v>1941209.74</v>
      </c>
      <c r="AS1286" s="5">
        <f t="shared" si="187"/>
        <v>346754.02</v>
      </c>
      <c r="AT1286" t="s">
        <v>59</v>
      </c>
      <c r="AU1286" t="s">
        <v>6164</v>
      </c>
      <c r="AV1286" t="s">
        <v>6165</v>
      </c>
      <c r="AW1286" t="s">
        <v>6166</v>
      </c>
      <c r="AX1286" t="s">
        <v>6184</v>
      </c>
      <c r="AY1286">
        <v>54</v>
      </c>
      <c r="AZ1286">
        <v>2</v>
      </c>
      <c r="BA1286">
        <v>21</v>
      </c>
      <c r="BB1286" t="s">
        <v>6185</v>
      </c>
      <c r="BC1286">
        <v>0</v>
      </c>
      <c r="BD1286">
        <v>0</v>
      </c>
      <c r="BE1286" t="s">
        <v>6169</v>
      </c>
      <c r="BF1286" t="s">
        <v>6170</v>
      </c>
      <c r="BG1286">
        <v>0</v>
      </c>
      <c r="BH1286" t="s">
        <v>6171</v>
      </c>
      <c r="BI1286">
        <v>59</v>
      </c>
      <c r="BJ1286" t="s">
        <v>6187</v>
      </c>
      <c r="BK1286">
        <v>0</v>
      </c>
      <c r="BL1286">
        <v>59</v>
      </c>
      <c r="BM1286" s="3">
        <f t="shared" si="188"/>
        <v>0.84745762711864403</v>
      </c>
    </row>
    <row r="1287" spans="1:65">
      <c r="A1287" t="s">
        <v>1416</v>
      </c>
      <c r="B1287" s="2">
        <v>45734</v>
      </c>
      <c r="C1287" t="s">
        <v>47</v>
      </c>
      <c r="D1287" t="s">
        <v>1131</v>
      </c>
      <c r="E1287">
        <v>3</v>
      </c>
      <c r="F1287" t="s">
        <v>61</v>
      </c>
      <c r="G1287" t="s">
        <v>62</v>
      </c>
      <c r="H1287" t="s">
        <v>115</v>
      </c>
      <c r="I1287" t="s">
        <v>64</v>
      </c>
      <c r="J1287" t="s">
        <v>65</v>
      </c>
      <c r="K1287" t="s">
        <v>75</v>
      </c>
      <c r="L1287" t="s">
        <v>67</v>
      </c>
      <c r="M1287" t="s">
        <v>68</v>
      </c>
      <c r="N1287" t="s">
        <v>94</v>
      </c>
      <c r="O1287" t="s">
        <v>82</v>
      </c>
      <c r="P1287">
        <v>50</v>
      </c>
      <c r="Q1287">
        <v>51</v>
      </c>
      <c r="R1287">
        <v>50</v>
      </c>
      <c r="S1287">
        <v>2</v>
      </c>
      <c r="T1287">
        <f t="shared" si="180"/>
        <v>48</v>
      </c>
      <c r="U1287">
        <v>48</v>
      </c>
      <c r="V1287">
        <f t="shared" si="181"/>
        <v>0</v>
      </c>
      <c r="W1287" s="3">
        <f t="shared" si="182"/>
        <v>0.04</v>
      </c>
      <c r="X1287">
        <v>32</v>
      </c>
      <c r="Y1287" s="4">
        <v>8.1</v>
      </c>
      <c r="Z1287" s="4">
        <v>1.5</v>
      </c>
      <c r="AA1287" s="5">
        <v>51684.26</v>
      </c>
      <c r="AB1287" s="5">
        <f t="shared" si="183"/>
        <v>2480844.48</v>
      </c>
      <c r="AC1287" s="5">
        <v>32530.57</v>
      </c>
      <c r="AD1287" s="5">
        <f t="shared" si="184"/>
        <v>1626528.5</v>
      </c>
      <c r="AE1287" s="5">
        <v>107342.63</v>
      </c>
      <c r="AF1287" s="5">
        <v>31545.79</v>
      </c>
      <c r="AG1287" s="5">
        <v>9460.16</v>
      </c>
      <c r="AH1287" s="5">
        <v>2175</v>
      </c>
      <c r="AI1287" s="5">
        <v>9200</v>
      </c>
      <c r="AJ1287">
        <v>1</v>
      </c>
      <c r="AK1287" s="5">
        <v>13754.39</v>
      </c>
      <c r="AL1287" s="5">
        <v>0</v>
      </c>
      <c r="AM1287" s="5">
        <v>30061.75</v>
      </c>
      <c r="AN1287">
        <v>4</v>
      </c>
      <c r="AO1287">
        <v>2</v>
      </c>
      <c r="AP1287" t="str">
        <f t="shared" si="185"/>
        <v>Yes</v>
      </c>
      <c r="AQ1287">
        <v>1</v>
      </c>
      <c r="AR1287" s="5">
        <f t="shared" si="186"/>
        <v>1830068.22</v>
      </c>
      <c r="AS1287" s="5">
        <f t="shared" si="187"/>
        <v>650776.26</v>
      </c>
      <c r="AT1287" t="s">
        <v>59</v>
      </c>
      <c r="AU1287" t="s">
        <v>6199</v>
      </c>
      <c r="AV1287" t="s">
        <v>6200</v>
      </c>
      <c r="AW1287" t="s">
        <v>6175</v>
      </c>
      <c r="AX1287" t="s">
        <v>6177</v>
      </c>
      <c r="AY1287">
        <v>54</v>
      </c>
      <c r="AZ1287">
        <v>3</v>
      </c>
      <c r="BA1287">
        <v>0</v>
      </c>
      <c r="BB1287" t="s">
        <v>6168</v>
      </c>
      <c r="BC1287">
        <v>0</v>
      </c>
      <c r="BD1287">
        <v>0</v>
      </c>
      <c r="BE1287" t="s">
        <v>6169</v>
      </c>
      <c r="BF1287" t="s">
        <v>6176</v>
      </c>
      <c r="BG1287">
        <v>0</v>
      </c>
      <c r="BH1287" t="s">
        <v>6171</v>
      </c>
      <c r="BI1287">
        <v>48</v>
      </c>
      <c r="BJ1287" t="s">
        <v>6172</v>
      </c>
      <c r="BK1287">
        <v>0</v>
      </c>
      <c r="BL1287">
        <v>59</v>
      </c>
      <c r="BM1287" s="3">
        <f t="shared" si="188"/>
        <v>0.84745762711864403</v>
      </c>
    </row>
    <row r="1288" spans="1:65">
      <c r="A1288" t="s">
        <v>1417</v>
      </c>
      <c r="B1288" s="2">
        <v>45734</v>
      </c>
      <c r="C1288" t="s">
        <v>47</v>
      </c>
      <c r="D1288" t="s">
        <v>1131</v>
      </c>
      <c r="E1288">
        <v>3</v>
      </c>
      <c r="F1288" t="s">
        <v>72</v>
      </c>
      <c r="G1288" t="s">
        <v>79</v>
      </c>
      <c r="H1288" t="s">
        <v>102</v>
      </c>
      <c r="I1288" t="s">
        <v>74</v>
      </c>
      <c r="J1288" t="s">
        <v>81</v>
      </c>
      <c r="K1288" t="s">
        <v>66</v>
      </c>
      <c r="L1288" t="s">
        <v>67</v>
      </c>
      <c r="M1288" t="s">
        <v>68</v>
      </c>
      <c r="N1288" t="s">
        <v>76</v>
      </c>
      <c r="O1288" t="s">
        <v>58</v>
      </c>
      <c r="P1288">
        <v>38</v>
      </c>
      <c r="Q1288">
        <v>40</v>
      </c>
      <c r="R1288">
        <v>40</v>
      </c>
      <c r="S1288">
        <v>1</v>
      </c>
      <c r="T1288">
        <f t="shared" si="180"/>
        <v>39</v>
      </c>
      <c r="U1288">
        <v>37</v>
      </c>
      <c r="V1288">
        <f t="shared" si="181"/>
        <v>2</v>
      </c>
      <c r="W1288" s="3">
        <f t="shared" si="182"/>
        <v>2.5000000000000001E-2</v>
      </c>
      <c r="X1288">
        <v>20</v>
      </c>
      <c r="Y1288" s="4">
        <v>11.2</v>
      </c>
      <c r="Z1288" s="4">
        <v>2.2000000000000002</v>
      </c>
      <c r="AA1288" s="5">
        <v>73956.02</v>
      </c>
      <c r="AB1288" s="5">
        <f t="shared" si="183"/>
        <v>2736372.74</v>
      </c>
      <c r="AC1288" s="5">
        <v>49541.42</v>
      </c>
      <c r="AD1288" s="5">
        <f t="shared" si="184"/>
        <v>1981656.8</v>
      </c>
      <c r="AE1288" s="5">
        <v>120115.68</v>
      </c>
      <c r="AF1288" s="5">
        <v>35015.08</v>
      </c>
      <c r="AG1288" s="5">
        <v>8603.6200000000008</v>
      </c>
      <c r="AH1288" s="5">
        <v>3190</v>
      </c>
      <c r="AI1288" s="5">
        <v>6800</v>
      </c>
      <c r="AJ1288">
        <v>0</v>
      </c>
      <c r="AK1288" s="5">
        <v>0</v>
      </c>
      <c r="AL1288" s="5">
        <v>2886.66</v>
      </c>
      <c r="AM1288" s="5">
        <v>27344.799999999999</v>
      </c>
      <c r="AN1288">
        <v>4</v>
      </c>
      <c r="AO1288">
        <v>6</v>
      </c>
      <c r="AP1288" t="str">
        <f t="shared" si="185"/>
        <v>No</v>
      </c>
      <c r="AQ1288">
        <v>2</v>
      </c>
      <c r="AR1288" s="5">
        <f t="shared" si="186"/>
        <v>2185612.64</v>
      </c>
      <c r="AS1288" s="5">
        <f t="shared" si="187"/>
        <v>550760.1</v>
      </c>
      <c r="AT1288" t="s">
        <v>116</v>
      </c>
      <c r="AU1288" t="s">
        <v>6164</v>
      </c>
      <c r="AV1288" t="s">
        <v>6165</v>
      </c>
      <c r="AW1288" t="s">
        <v>6166</v>
      </c>
      <c r="AX1288" t="s">
        <v>6177</v>
      </c>
      <c r="AY1288">
        <v>39</v>
      </c>
      <c r="AZ1288">
        <v>0</v>
      </c>
      <c r="BA1288">
        <v>22</v>
      </c>
      <c r="BB1288" t="s">
        <v>6180</v>
      </c>
      <c r="BC1288">
        <v>2</v>
      </c>
      <c r="BD1288">
        <v>0</v>
      </c>
      <c r="BE1288" t="s">
        <v>6178</v>
      </c>
      <c r="BF1288" t="s">
        <v>6170</v>
      </c>
      <c r="BG1288">
        <v>0</v>
      </c>
      <c r="BH1288" t="s">
        <v>6171</v>
      </c>
      <c r="BI1288">
        <v>60</v>
      </c>
      <c r="BJ1288" t="s">
        <v>6187</v>
      </c>
      <c r="BK1288">
        <v>0</v>
      </c>
      <c r="BL1288">
        <v>46</v>
      </c>
      <c r="BM1288" s="3">
        <f t="shared" si="188"/>
        <v>0.86956521739130432</v>
      </c>
    </row>
    <row r="1289" spans="1:65">
      <c r="A1289" t="s">
        <v>1418</v>
      </c>
      <c r="B1289" s="2">
        <v>45734</v>
      </c>
      <c r="C1289" t="s">
        <v>47</v>
      </c>
      <c r="D1289" t="s">
        <v>1131</v>
      </c>
      <c r="E1289">
        <v>3</v>
      </c>
      <c r="F1289" t="s">
        <v>72</v>
      </c>
      <c r="G1289" t="s">
        <v>62</v>
      </c>
      <c r="H1289" t="s">
        <v>155</v>
      </c>
      <c r="I1289" t="s">
        <v>74</v>
      </c>
      <c r="J1289" t="s">
        <v>53</v>
      </c>
      <c r="K1289" t="s">
        <v>66</v>
      </c>
      <c r="L1289" t="s">
        <v>87</v>
      </c>
      <c r="M1289" t="s">
        <v>56</v>
      </c>
      <c r="N1289" t="s">
        <v>76</v>
      </c>
      <c r="O1289" t="s">
        <v>82</v>
      </c>
      <c r="P1289">
        <v>63</v>
      </c>
      <c r="Q1289">
        <v>68</v>
      </c>
      <c r="R1289">
        <v>70</v>
      </c>
      <c r="S1289">
        <v>1</v>
      </c>
      <c r="T1289">
        <f t="shared" si="180"/>
        <v>69</v>
      </c>
      <c r="U1289">
        <v>60</v>
      </c>
      <c r="V1289">
        <f t="shared" si="181"/>
        <v>9</v>
      </c>
      <c r="W1289" s="3">
        <f t="shared" si="182"/>
        <v>1.4285714285714285E-2</v>
      </c>
      <c r="X1289">
        <v>28</v>
      </c>
      <c r="Y1289" s="4">
        <v>4.8</v>
      </c>
      <c r="Z1289" s="4">
        <v>1.7</v>
      </c>
      <c r="AA1289" s="5">
        <v>33578.559999999998</v>
      </c>
      <c r="AB1289" s="5">
        <f t="shared" si="183"/>
        <v>2014713.6</v>
      </c>
      <c r="AC1289" s="5">
        <v>24323.31</v>
      </c>
      <c r="AD1289" s="5">
        <f t="shared" si="184"/>
        <v>1702631.7</v>
      </c>
      <c r="AE1289" s="5">
        <v>120965.08</v>
      </c>
      <c r="AF1289" s="5">
        <v>30422.43</v>
      </c>
      <c r="AG1289" s="5">
        <v>9239.64</v>
      </c>
      <c r="AH1289" s="5">
        <v>2465</v>
      </c>
      <c r="AI1289" s="5">
        <v>3200</v>
      </c>
      <c r="AJ1289">
        <v>0</v>
      </c>
      <c r="AK1289" s="5">
        <v>0</v>
      </c>
      <c r="AL1289" s="5">
        <v>6090.08</v>
      </c>
      <c r="AM1289" s="5">
        <v>37881.94</v>
      </c>
      <c r="AN1289">
        <v>4</v>
      </c>
      <c r="AO1289">
        <v>4</v>
      </c>
      <c r="AP1289" t="str">
        <f t="shared" si="185"/>
        <v>Yes</v>
      </c>
      <c r="AQ1289">
        <v>0</v>
      </c>
      <c r="AR1289" s="5">
        <f t="shared" si="186"/>
        <v>1912895.87</v>
      </c>
      <c r="AS1289" s="5">
        <f t="shared" si="187"/>
        <v>101817.73</v>
      </c>
      <c r="AT1289" t="s">
        <v>59</v>
      </c>
      <c r="AU1289" t="s">
        <v>6164</v>
      </c>
      <c r="AV1289" t="s">
        <v>6165</v>
      </c>
      <c r="AW1289" t="s">
        <v>6166</v>
      </c>
      <c r="AX1289" t="s">
        <v>6184</v>
      </c>
      <c r="AY1289">
        <v>68</v>
      </c>
      <c r="AZ1289">
        <v>4</v>
      </c>
      <c r="BA1289">
        <v>47</v>
      </c>
      <c r="BB1289" t="s">
        <v>6185</v>
      </c>
      <c r="BC1289">
        <v>0</v>
      </c>
      <c r="BD1289">
        <v>0</v>
      </c>
      <c r="BE1289" t="s">
        <v>6169</v>
      </c>
      <c r="BF1289" t="s">
        <v>6170</v>
      </c>
      <c r="BG1289">
        <v>0</v>
      </c>
      <c r="BH1289" t="s">
        <v>6171</v>
      </c>
      <c r="BI1289">
        <v>32</v>
      </c>
      <c r="BJ1289" t="s">
        <v>6172</v>
      </c>
      <c r="BK1289">
        <v>0</v>
      </c>
      <c r="BL1289">
        <v>73</v>
      </c>
      <c r="BM1289" s="3">
        <f t="shared" si="188"/>
        <v>0.95890410958904104</v>
      </c>
    </row>
    <row r="1290" spans="1:65">
      <c r="A1290" t="s">
        <v>1419</v>
      </c>
      <c r="B1290" s="2">
        <v>45734</v>
      </c>
      <c r="C1290" t="s">
        <v>47</v>
      </c>
      <c r="D1290" t="s">
        <v>1131</v>
      </c>
      <c r="E1290">
        <v>3</v>
      </c>
      <c r="F1290" t="s">
        <v>49</v>
      </c>
      <c r="G1290" t="s">
        <v>62</v>
      </c>
      <c r="H1290" t="s">
        <v>226</v>
      </c>
      <c r="I1290" t="s">
        <v>52</v>
      </c>
      <c r="J1290" t="s">
        <v>81</v>
      </c>
      <c r="K1290" t="s">
        <v>66</v>
      </c>
      <c r="L1290" t="s">
        <v>87</v>
      </c>
      <c r="M1290" t="s">
        <v>56</v>
      </c>
      <c r="N1290" t="s">
        <v>109</v>
      </c>
      <c r="O1290" t="s">
        <v>70</v>
      </c>
      <c r="P1290">
        <v>40</v>
      </c>
      <c r="Q1290">
        <v>41</v>
      </c>
      <c r="R1290">
        <v>41</v>
      </c>
      <c r="S1290">
        <v>1</v>
      </c>
      <c r="T1290">
        <f t="shared" si="180"/>
        <v>40</v>
      </c>
      <c r="U1290">
        <v>40</v>
      </c>
      <c r="V1290">
        <f t="shared" si="181"/>
        <v>0</v>
      </c>
      <c r="W1290" s="3">
        <f t="shared" si="182"/>
        <v>2.4390243902439025E-2</v>
      </c>
      <c r="X1290">
        <v>33</v>
      </c>
      <c r="Y1290" s="4">
        <v>13.8</v>
      </c>
      <c r="Z1290" s="4">
        <v>2.2000000000000002</v>
      </c>
      <c r="AA1290" s="5">
        <v>73442.289999999994</v>
      </c>
      <c r="AB1290" s="5">
        <f t="shared" si="183"/>
        <v>2937691.6</v>
      </c>
      <c r="AC1290" s="5">
        <v>54717.04</v>
      </c>
      <c r="AD1290" s="5">
        <f t="shared" si="184"/>
        <v>2243398.64</v>
      </c>
      <c r="AE1290" s="5">
        <v>129260.43</v>
      </c>
      <c r="AF1290" s="5">
        <v>36145.68</v>
      </c>
      <c r="AG1290" s="5">
        <v>9567.3799999999992</v>
      </c>
      <c r="AH1290" s="5">
        <v>3190</v>
      </c>
      <c r="AI1290" s="5">
        <v>6800</v>
      </c>
      <c r="AJ1290">
        <v>0</v>
      </c>
      <c r="AK1290" s="5">
        <v>0</v>
      </c>
      <c r="AL1290" s="5">
        <v>0</v>
      </c>
      <c r="AM1290" s="5">
        <v>61068.77</v>
      </c>
      <c r="AN1290">
        <v>8</v>
      </c>
      <c r="AO1290">
        <v>7</v>
      </c>
      <c r="AP1290" t="str">
        <f t="shared" si="185"/>
        <v>Yes</v>
      </c>
      <c r="AQ1290">
        <v>1</v>
      </c>
      <c r="AR1290" s="5">
        <f t="shared" si="186"/>
        <v>2489430.9</v>
      </c>
      <c r="AS1290" s="5">
        <f t="shared" si="187"/>
        <v>448260.7</v>
      </c>
      <c r="AT1290" t="s">
        <v>59</v>
      </c>
      <c r="AU1290" t="s">
        <v>6164</v>
      </c>
      <c r="AV1290" t="s">
        <v>6165</v>
      </c>
      <c r="AW1290" t="s">
        <v>6166</v>
      </c>
      <c r="AX1290" t="s">
        <v>6177</v>
      </c>
      <c r="AY1290">
        <v>42</v>
      </c>
      <c r="AZ1290">
        <v>0</v>
      </c>
      <c r="BA1290">
        <v>0</v>
      </c>
      <c r="BB1290" t="s">
        <v>6168</v>
      </c>
      <c r="BC1290">
        <v>0</v>
      </c>
      <c r="BD1290">
        <v>0</v>
      </c>
      <c r="BE1290" t="s">
        <v>6169</v>
      </c>
      <c r="BF1290" t="s">
        <v>6170</v>
      </c>
      <c r="BG1290">
        <v>1</v>
      </c>
      <c r="BH1290" t="s">
        <v>6179</v>
      </c>
      <c r="BI1290">
        <v>52</v>
      </c>
      <c r="BJ1290" t="s">
        <v>6187</v>
      </c>
      <c r="BK1290">
        <v>0</v>
      </c>
      <c r="BL1290">
        <v>52</v>
      </c>
      <c r="BM1290" s="3">
        <f t="shared" si="188"/>
        <v>0.78846153846153844</v>
      </c>
    </row>
    <row r="1291" spans="1:65">
      <c r="A1291" t="s">
        <v>1420</v>
      </c>
      <c r="B1291" s="2">
        <v>45734</v>
      </c>
      <c r="C1291" t="s">
        <v>47</v>
      </c>
      <c r="D1291" t="s">
        <v>1131</v>
      </c>
      <c r="E1291">
        <v>3</v>
      </c>
      <c r="F1291" t="s">
        <v>72</v>
      </c>
      <c r="G1291" t="s">
        <v>79</v>
      </c>
      <c r="H1291" t="s">
        <v>159</v>
      </c>
      <c r="I1291" t="s">
        <v>52</v>
      </c>
      <c r="J1291" t="s">
        <v>53</v>
      </c>
      <c r="K1291" t="s">
        <v>75</v>
      </c>
      <c r="L1291" t="s">
        <v>87</v>
      </c>
      <c r="M1291" t="s">
        <v>56</v>
      </c>
      <c r="N1291" t="s">
        <v>57</v>
      </c>
      <c r="O1291" t="s">
        <v>70</v>
      </c>
      <c r="P1291">
        <v>59</v>
      </c>
      <c r="Q1291">
        <v>61</v>
      </c>
      <c r="R1291">
        <v>60</v>
      </c>
      <c r="S1291">
        <v>1</v>
      </c>
      <c r="T1291">
        <f t="shared" si="180"/>
        <v>59</v>
      </c>
      <c r="U1291">
        <v>59</v>
      </c>
      <c r="V1291">
        <f t="shared" si="181"/>
        <v>0</v>
      </c>
      <c r="W1291" s="3">
        <f t="shared" si="182"/>
        <v>1.6666666666666666E-2</v>
      </c>
      <c r="X1291">
        <v>27</v>
      </c>
      <c r="Y1291" s="4">
        <v>7.5</v>
      </c>
      <c r="Z1291" s="4">
        <v>1.6</v>
      </c>
      <c r="AA1291" s="5">
        <v>36163.839999999997</v>
      </c>
      <c r="AB1291" s="5">
        <f t="shared" si="183"/>
        <v>2133666.56</v>
      </c>
      <c r="AC1291" s="5">
        <v>24305.05</v>
      </c>
      <c r="AD1291" s="5">
        <f t="shared" si="184"/>
        <v>1458303</v>
      </c>
      <c r="AE1291" s="5">
        <v>107903.26</v>
      </c>
      <c r="AF1291" s="5">
        <v>25655.78</v>
      </c>
      <c r="AG1291" s="5">
        <v>8912.4500000000007</v>
      </c>
      <c r="AH1291" s="5">
        <v>2320</v>
      </c>
      <c r="AI1291" s="5">
        <v>3200</v>
      </c>
      <c r="AJ1291">
        <v>0</v>
      </c>
      <c r="AK1291" s="5">
        <v>0</v>
      </c>
      <c r="AL1291" s="5">
        <v>0</v>
      </c>
      <c r="AM1291" s="5">
        <v>37482.980000000003</v>
      </c>
      <c r="AN1291">
        <v>4</v>
      </c>
      <c r="AO1291">
        <v>4</v>
      </c>
      <c r="AP1291" t="str">
        <f t="shared" si="185"/>
        <v>Yes</v>
      </c>
      <c r="AQ1291">
        <v>0</v>
      </c>
      <c r="AR1291" s="5">
        <f t="shared" si="186"/>
        <v>1643777.47</v>
      </c>
      <c r="AS1291" s="5">
        <f t="shared" si="187"/>
        <v>489889.09</v>
      </c>
      <c r="AT1291" t="s">
        <v>59</v>
      </c>
      <c r="AU1291" t="s">
        <v>6164</v>
      </c>
      <c r="AV1291" t="s">
        <v>6165</v>
      </c>
      <c r="AW1291" t="s">
        <v>6166</v>
      </c>
      <c r="AX1291" t="s">
        <v>6167</v>
      </c>
      <c r="AY1291">
        <v>59</v>
      </c>
      <c r="AZ1291">
        <v>0</v>
      </c>
      <c r="BA1291">
        <v>0</v>
      </c>
      <c r="BB1291" t="s">
        <v>6168</v>
      </c>
      <c r="BC1291">
        <v>0</v>
      </c>
      <c r="BD1291">
        <v>0</v>
      </c>
      <c r="BE1291" t="s">
        <v>6169</v>
      </c>
      <c r="BF1291" t="s">
        <v>6170</v>
      </c>
      <c r="BG1291">
        <v>0</v>
      </c>
      <c r="BH1291" t="s">
        <v>6171</v>
      </c>
      <c r="BI1291">
        <v>33</v>
      </c>
      <c r="BJ1291" t="s">
        <v>6172</v>
      </c>
      <c r="BK1291">
        <v>0</v>
      </c>
      <c r="BL1291">
        <v>74</v>
      </c>
      <c r="BM1291" s="3">
        <f t="shared" si="188"/>
        <v>0.81081081081081086</v>
      </c>
    </row>
    <row r="1292" spans="1:65">
      <c r="A1292" t="s">
        <v>1421</v>
      </c>
      <c r="B1292" s="2">
        <v>45734</v>
      </c>
      <c r="C1292" t="s">
        <v>47</v>
      </c>
      <c r="D1292" t="s">
        <v>1131</v>
      </c>
      <c r="E1292">
        <v>3</v>
      </c>
      <c r="F1292" t="s">
        <v>78</v>
      </c>
      <c r="G1292" t="s">
        <v>79</v>
      </c>
      <c r="H1292" t="s">
        <v>113</v>
      </c>
      <c r="I1292" t="s">
        <v>74</v>
      </c>
      <c r="J1292" t="s">
        <v>53</v>
      </c>
      <c r="K1292" t="s">
        <v>75</v>
      </c>
      <c r="L1292" t="s">
        <v>67</v>
      </c>
      <c r="M1292" t="s">
        <v>56</v>
      </c>
      <c r="N1292" t="s">
        <v>94</v>
      </c>
      <c r="O1292" t="s">
        <v>120</v>
      </c>
      <c r="P1292">
        <v>55</v>
      </c>
      <c r="Q1292">
        <v>59</v>
      </c>
      <c r="R1292">
        <v>58</v>
      </c>
      <c r="S1292">
        <v>2</v>
      </c>
      <c r="T1292">
        <f t="shared" si="180"/>
        <v>56</v>
      </c>
      <c r="U1292">
        <v>53</v>
      </c>
      <c r="V1292">
        <f t="shared" si="181"/>
        <v>3</v>
      </c>
      <c r="W1292" s="3">
        <f t="shared" si="182"/>
        <v>3.4482758620689655E-2</v>
      </c>
      <c r="X1292">
        <v>32</v>
      </c>
      <c r="Y1292" s="4">
        <v>2.2999999999999998</v>
      </c>
      <c r="Z1292" s="4">
        <v>1.6</v>
      </c>
      <c r="AA1292" s="5">
        <v>36261.68</v>
      </c>
      <c r="AB1292" s="5">
        <f t="shared" si="183"/>
        <v>1921869.04</v>
      </c>
      <c r="AC1292" s="5">
        <v>23066.74</v>
      </c>
      <c r="AD1292" s="5">
        <f t="shared" si="184"/>
        <v>1337870.92</v>
      </c>
      <c r="AE1292" s="5">
        <v>100497.55</v>
      </c>
      <c r="AF1292" s="5">
        <v>27878.6</v>
      </c>
      <c r="AG1292" s="5">
        <v>9741.7900000000009</v>
      </c>
      <c r="AH1292" s="5">
        <v>2320</v>
      </c>
      <c r="AI1292" s="5">
        <v>6400</v>
      </c>
      <c r="AJ1292">
        <v>0</v>
      </c>
      <c r="AK1292" s="5">
        <v>0</v>
      </c>
      <c r="AL1292" s="5">
        <v>2080.0300000000002</v>
      </c>
      <c r="AM1292" s="5">
        <v>34961.339999999997</v>
      </c>
      <c r="AN1292">
        <v>4</v>
      </c>
      <c r="AO1292">
        <v>4</v>
      </c>
      <c r="AP1292" t="str">
        <f t="shared" si="185"/>
        <v>Yes</v>
      </c>
      <c r="AQ1292">
        <v>1</v>
      </c>
      <c r="AR1292" s="5">
        <f t="shared" si="186"/>
        <v>1521750.23</v>
      </c>
      <c r="AS1292" s="5">
        <f t="shared" si="187"/>
        <v>400118.81</v>
      </c>
      <c r="AT1292" t="s">
        <v>59</v>
      </c>
      <c r="AU1292" t="s">
        <v>6164</v>
      </c>
      <c r="AV1292" t="s">
        <v>6165</v>
      </c>
      <c r="AW1292" t="s">
        <v>6166</v>
      </c>
      <c r="AX1292" t="s">
        <v>6167</v>
      </c>
      <c r="AY1292">
        <v>58</v>
      </c>
      <c r="AZ1292">
        <v>0</v>
      </c>
      <c r="BA1292">
        <v>23</v>
      </c>
      <c r="BB1292" t="s">
        <v>6180</v>
      </c>
      <c r="BC1292">
        <v>0</v>
      </c>
      <c r="BD1292">
        <v>0</v>
      </c>
      <c r="BE1292" t="s">
        <v>6169</v>
      </c>
      <c r="BF1292" t="s">
        <v>6170</v>
      </c>
      <c r="BG1292">
        <v>1</v>
      </c>
      <c r="BH1292" t="s">
        <v>6186</v>
      </c>
      <c r="BI1292">
        <v>23</v>
      </c>
      <c r="BJ1292" t="s">
        <v>6172</v>
      </c>
      <c r="BK1292">
        <v>0</v>
      </c>
      <c r="BL1292">
        <v>73</v>
      </c>
      <c r="BM1292" s="3">
        <f t="shared" si="188"/>
        <v>0.79452054794520544</v>
      </c>
    </row>
    <row r="1293" spans="1:65">
      <c r="A1293" t="s">
        <v>1422</v>
      </c>
      <c r="B1293" s="2">
        <v>45734</v>
      </c>
      <c r="C1293" t="s">
        <v>47</v>
      </c>
      <c r="D1293" t="s">
        <v>1131</v>
      </c>
      <c r="E1293">
        <v>3</v>
      </c>
      <c r="F1293" t="s">
        <v>49</v>
      </c>
      <c r="G1293" t="s">
        <v>50</v>
      </c>
      <c r="H1293" t="s">
        <v>108</v>
      </c>
      <c r="I1293" t="s">
        <v>64</v>
      </c>
      <c r="J1293" t="s">
        <v>53</v>
      </c>
      <c r="K1293" t="s">
        <v>75</v>
      </c>
      <c r="L1293" t="s">
        <v>87</v>
      </c>
      <c r="M1293" t="s">
        <v>56</v>
      </c>
      <c r="N1293" t="s">
        <v>69</v>
      </c>
      <c r="O1293" t="s">
        <v>58</v>
      </c>
      <c r="P1293">
        <v>63</v>
      </c>
      <c r="Q1293">
        <v>64</v>
      </c>
      <c r="R1293">
        <v>64</v>
      </c>
      <c r="S1293">
        <v>1</v>
      </c>
      <c r="T1293">
        <f t="shared" si="180"/>
        <v>63</v>
      </c>
      <c r="U1293">
        <v>61</v>
      </c>
      <c r="V1293">
        <f t="shared" si="181"/>
        <v>2</v>
      </c>
      <c r="W1293" s="3">
        <f t="shared" si="182"/>
        <v>1.5625E-2</v>
      </c>
      <c r="X1293">
        <v>20</v>
      </c>
      <c r="Y1293" s="4">
        <v>5.9</v>
      </c>
      <c r="Z1293" s="4">
        <v>1.6</v>
      </c>
      <c r="AA1293" s="5">
        <v>35881.449999999997</v>
      </c>
      <c r="AB1293" s="5">
        <f t="shared" si="183"/>
        <v>2188768.4500000002</v>
      </c>
      <c r="AC1293" s="5">
        <v>24094.99</v>
      </c>
      <c r="AD1293" s="5">
        <f t="shared" si="184"/>
        <v>1542079.36</v>
      </c>
      <c r="AE1293" s="5">
        <v>105770.24000000001</v>
      </c>
      <c r="AF1293" s="5">
        <v>29771.919999999998</v>
      </c>
      <c r="AG1293" s="5">
        <v>9139.9500000000007</v>
      </c>
      <c r="AH1293" s="5">
        <v>2320</v>
      </c>
      <c r="AI1293" s="5">
        <v>3200</v>
      </c>
      <c r="AJ1293">
        <v>0</v>
      </c>
      <c r="AK1293" s="5">
        <v>0</v>
      </c>
      <c r="AL1293" s="5">
        <v>1276.76</v>
      </c>
      <c r="AM1293" s="5">
        <v>41745.949999999997</v>
      </c>
      <c r="AN1293">
        <v>4</v>
      </c>
      <c r="AO1293">
        <v>3</v>
      </c>
      <c r="AP1293" t="str">
        <f t="shared" si="185"/>
        <v>Yes</v>
      </c>
      <c r="AQ1293">
        <v>1</v>
      </c>
      <c r="AR1293" s="5">
        <f t="shared" si="186"/>
        <v>1735304.18</v>
      </c>
      <c r="AS1293" s="5">
        <f t="shared" si="187"/>
        <v>453464.27</v>
      </c>
      <c r="AT1293" t="s">
        <v>59</v>
      </c>
      <c r="AU1293" t="s">
        <v>6164</v>
      </c>
      <c r="AV1293" t="s">
        <v>6165</v>
      </c>
      <c r="AW1293" t="s">
        <v>6166</v>
      </c>
      <c r="AX1293" t="s">
        <v>6184</v>
      </c>
      <c r="AY1293">
        <v>64</v>
      </c>
      <c r="AZ1293">
        <v>0</v>
      </c>
      <c r="BA1293">
        <v>14</v>
      </c>
      <c r="BB1293" t="s">
        <v>6191</v>
      </c>
      <c r="BC1293">
        <v>0</v>
      </c>
      <c r="BD1293">
        <v>0</v>
      </c>
      <c r="BE1293" t="s">
        <v>6169</v>
      </c>
      <c r="BF1293" t="s">
        <v>6170</v>
      </c>
      <c r="BG1293">
        <v>1</v>
      </c>
      <c r="BH1293" t="s">
        <v>6186</v>
      </c>
      <c r="BI1293">
        <v>46</v>
      </c>
      <c r="BJ1293" t="s">
        <v>6172</v>
      </c>
      <c r="BK1293">
        <v>0</v>
      </c>
      <c r="BL1293">
        <v>76</v>
      </c>
      <c r="BM1293" s="3">
        <f t="shared" si="188"/>
        <v>0.84210526315789469</v>
      </c>
    </row>
    <row r="1294" spans="1:65">
      <c r="A1294" t="s">
        <v>1423</v>
      </c>
      <c r="B1294" s="2">
        <v>45734</v>
      </c>
      <c r="C1294" t="s">
        <v>47</v>
      </c>
      <c r="D1294" t="s">
        <v>1131</v>
      </c>
      <c r="E1294">
        <v>3</v>
      </c>
      <c r="F1294" t="s">
        <v>61</v>
      </c>
      <c r="G1294" t="s">
        <v>50</v>
      </c>
      <c r="H1294" t="s">
        <v>127</v>
      </c>
      <c r="I1294" t="s">
        <v>74</v>
      </c>
      <c r="J1294" t="s">
        <v>53</v>
      </c>
      <c r="K1294" t="s">
        <v>75</v>
      </c>
      <c r="L1294" t="s">
        <v>92</v>
      </c>
      <c r="M1294" t="s">
        <v>56</v>
      </c>
      <c r="N1294" t="s">
        <v>109</v>
      </c>
      <c r="O1294" t="s">
        <v>120</v>
      </c>
      <c r="P1294">
        <v>62</v>
      </c>
      <c r="Q1294">
        <v>63</v>
      </c>
      <c r="R1294">
        <v>62</v>
      </c>
      <c r="S1294">
        <v>1</v>
      </c>
      <c r="T1294">
        <f t="shared" si="180"/>
        <v>61</v>
      </c>
      <c r="U1294">
        <v>60</v>
      </c>
      <c r="V1294">
        <f t="shared" si="181"/>
        <v>1</v>
      </c>
      <c r="W1294" s="3">
        <f t="shared" si="182"/>
        <v>1.6129032258064516E-2</v>
      </c>
      <c r="X1294">
        <v>27</v>
      </c>
      <c r="Y1294" s="4">
        <v>0</v>
      </c>
      <c r="Z1294" s="4">
        <v>0.5</v>
      </c>
      <c r="AA1294" s="5">
        <v>36463.5</v>
      </c>
      <c r="AB1294" s="5">
        <f t="shared" si="183"/>
        <v>2187810</v>
      </c>
      <c r="AC1294" s="5">
        <v>23859.1</v>
      </c>
      <c r="AD1294" s="5">
        <f t="shared" si="184"/>
        <v>1479264.2</v>
      </c>
      <c r="AE1294" s="5">
        <v>104305.14</v>
      </c>
      <c r="AF1294" s="5">
        <v>27094.84</v>
      </c>
      <c r="AG1294" s="5">
        <v>9323.5</v>
      </c>
      <c r="AH1294" s="5">
        <v>725</v>
      </c>
      <c r="AI1294" s="5">
        <v>3200</v>
      </c>
      <c r="AJ1294">
        <v>0</v>
      </c>
      <c r="AK1294" s="5">
        <v>0</v>
      </c>
      <c r="AL1294" s="5">
        <v>661.19</v>
      </c>
      <c r="AM1294" s="5">
        <v>92461.48</v>
      </c>
      <c r="AN1294">
        <v>8</v>
      </c>
      <c r="AO1294">
        <v>10</v>
      </c>
      <c r="AP1294" t="str">
        <f t="shared" si="185"/>
        <v>No</v>
      </c>
      <c r="AQ1294">
        <v>2</v>
      </c>
      <c r="AR1294" s="5">
        <f t="shared" si="186"/>
        <v>1717035.35</v>
      </c>
      <c r="AS1294" s="5">
        <f t="shared" si="187"/>
        <v>470774.65</v>
      </c>
      <c r="AT1294" t="s">
        <v>59</v>
      </c>
      <c r="AU1294" t="s">
        <v>6164</v>
      </c>
      <c r="AV1294" t="s">
        <v>6165</v>
      </c>
      <c r="AW1294" t="s">
        <v>6166</v>
      </c>
      <c r="AX1294" t="s">
        <v>6207</v>
      </c>
      <c r="AY1294">
        <v>64</v>
      </c>
      <c r="AZ1294">
        <v>1</v>
      </c>
      <c r="BA1294">
        <v>18</v>
      </c>
      <c r="BB1294" t="s">
        <v>6191</v>
      </c>
      <c r="BC1294">
        <v>2</v>
      </c>
      <c r="BD1294">
        <v>0</v>
      </c>
      <c r="BE1294" t="s">
        <v>6178</v>
      </c>
      <c r="BF1294" t="s">
        <v>6170</v>
      </c>
      <c r="BG1294">
        <v>1</v>
      </c>
      <c r="BH1294" t="s">
        <v>6186</v>
      </c>
      <c r="BI1294">
        <v>56</v>
      </c>
      <c r="BJ1294" t="s">
        <v>6187</v>
      </c>
      <c r="BK1294">
        <v>0</v>
      </c>
      <c r="BL1294">
        <v>71</v>
      </c>
      <c r="BM1294" s="3">
        <f t="shared" si="188"/>
        <v>0.87323943661971826</v>
      </c>
    </row>
    <row r="1295" spans="1:65">
      <c r="A1295" t="s">
        <v>1424</v>
      </c>
      <c r="B1295" s="2">
        <v>45734</v>
      </c>
      <c r="C1295" t="s">
        <v>47</v>
      </c>
      <c r="D1295" t="s">
        <v>1131</v>
      </c>
      <c r="E1295">
        <v>3</v>
      </c>
      <c r="F1295" t="s">
        <v>72</v>
      </c>
      <c r="G1295" t="s">
        <v>62</v>
      </c>
      <c r="H1295" t="s">
        <v>150</v>
      </c>
      <c r="I1295" t="s">
        <v>64</v>
      </c>
      <c r="J1295" t="s">
        <v>53</v>
      </c>
      <c r="K1295" t="s">
        <v>75</v>
      </c>
      <c r="L1295" t="s">
        <v>55</v>
      </c>
      <c r="M1295" t="s">
        <v>56</v>
      </c>
      <c r="N1295" t="s">
        <v>109</v>
      </c>
      <c r="O1295" t="s">
        <v>70</v>
      </c>
      <c r="P1295">
        <v>62</v>
      </c>
      <c r="Q1295">
        <v>63</v>
      </c>
      <c r="R1295">
        <v>66</v>
      </c>
      <c r="S1295">
        <v>1</v>
      </c>
      <c r="T1295">
        <f t="shared" si="180"/>
        <v>65</v>
      </c>
      <c r="U1295">
        <v>62</v>
      </c>
      <c r="V1295">
        <f t="shared" si="181"/>
        <v>3</v>
      </c>
      <c r="W1295" s="3">
        <f t="shared" si="182"/>
        <v>1.5151515151515152E-2</v>
      </c>
      <c r="X1295">
        <v>9</v>
      </c>
      <c r="Y1295" s="4">
        <v>5.8</v>
      </c>
      <c r="Z1295" s="4">
        <v>1.7</v>
      </c>
      <c r="AA1295" s="5">
        <v>36399.480000000003</v>
      </c>
      <c r="AB1295" s="5">
        <f t="shared" si="183"/>
        <v>2256767.7599999998</v>
      </c>
      <c r="AC1295" s="5">
        <v>23583.73</v>
      </c>
      <c r="AD1295" s="5">
        <f t="shared" si="184"/>
        <v>1556526.18</v>
      </c>
      <c r="AE1295" s="5">
        <v>110745.01</v>
      </c>
      <c r="AF1295" s="5">
        <v>28956.46</v>
      </c>
      <c r="AG1295" s="5">
        <v>7280.17</v>
      </c>
      <c r="AH1295" s="5">
        <v>2465</v>
      </c>
      <c r="AI1295" s="5">
        <v>3200</v>
      </c>
      <c r="AJ1295">
        <v>0</v>
      </c>
      <c r="AK1295" s="5">
        <v>0</v>
      </c>
      <c r="AL1295" s="5">
        <v>1917.99</v>
      </c>
      <c r="AM1295" s="5">
        <v>102768.11</v>
      </c>
      <c r="AN1295">
        <v>8</v>
      </c>
      <c r="AO1295">
        <v>12</v>
      </c>
      <c r="AP1295" t="str">
        <f t="shared" si="185"/>
        <v>No</v>
      </c>
      <c r="AQ1295">
        <v>2</v>
      </c>
      <c r="AR1295" s="5">
        <f t="shared" si="186"/>
        <v>1813858.92</v>
      </c>
      <c r="AS1295" s="5">
        <f t="shared" si="187"/>
        <v>442908.84</v>
      </c>
      <c r="AT1295" t="s">
        <v>59</v>
      </c>
      <c r="AU1295" t="s">
        <v>6164</v>
      </c>
      <c r="AV1295" t="s">
        <v>6165</v>
      </c>
      <c r="AW1295" t="s">
        <v>6166</v>
      </c>
      <c r="AX1295" t="s">
        <v>6184</v>
      </c>
      <c r="AY1295">
        <v>62</v>
      </c>
      <c r="AZ1295">
        <v>0</v>
      </c>
      <c r="BA1295">
        <v>19</v>
      </c>
      <c r="BB1295" t="s">
        <v>6180</v>
      </c>
      <c r="BC1295">
        <v>1</v>
      </c>
      <c r="BD1295">
        <v>3</v>
      </c>
      <c r="BE1295" t="s">
        <v>6188</v>
      </c>
      <c r="BF1295" t="s">
        <v>6170</v>
      </c>
      <c r="BG1295">
        <v>0</v>
      </c>
      <c r="BH1295" t="s">
        <v>6171</v>
      </c>
      <c r="BI1295">
        <v>22</v>
      </c>
      <c r="BJ1295" t="s">
        <v>6172</v>
      </c>
      <c r="BK1295">
        <v>0</v>
      </c>
      <c r="BL1295">
        <v>75</v>
      </c>
      <c r="BM1295" s="3">
        <f t="shared" si="188"/>
        <v>0.88</v>
      </c>
    </row>
    <row r="1296" spans="1:65">
      <c r="A1296" t="s">
        <v>1425</v>
      </c>
      <c r="B1296" s="2">
        <v>45734</v>
      </c>
      <c r="C1296" t="s">
        <v>47</v>
      </c>
      <c r="D1296" t="s">
        <v>1131</v>
      </c>
      <c r="E1296">
        <v>3</v>
      </c>
      <c r="F1296" t="s">
        <v>72</v>
      </c>
      <c r="G1296" t="s">
        <v>50</v>
      </c>
      <c r="H1296" t="s">
        <v>138</v>
      </c>
      <c r="I1296" t="s">
        <v>52</v>
      </c>
      <c r="J1296" t="s">
        <v>81</v>
      </c>
      <c r="K1296" t="s">
        <v>75</v>
      </c>
      <c r="L1296" t="s">
        <v>92</v>
      </c>
      <c r="M1296" t="s">
        <v>56</v>
      </c>
      <c r="N1296" t="s">
        <v>109</v>
      </c>
      <c r="O1296" t="s">
        <v>58</v>
      </c>
      <c r="P1296">
        <v>36</v>
      </c>
      <c r="Q1296">
        <v>36</v>
      </c>
      <c r="R1296">
        <v>37</v>
      </c>
      <c r="S1296">
        <v>1</v>
      </c>
      <c r="T1296">
        <f t="shared" si="180"/>
        <v>36</v>
      </c>
      <c r="U1296">
        <v>35</v>
      </c>
      <c r="V1296">
        <f t="shared" si="181"/>
        <v>1</v>
      </c>
      <c r="W1296" s="3">
        <f t="shared" si="182"/>
        <v>2.7027027027027029E-2</v>
      </c>
      <c r="X1296">
        <v>23</v>
      </c>
      <c r="Y1296" s="4">
        <v>7.5</v>
      </c>
      <c r="Z1296" s="4">
        <v>1.9</v>
      </c>
      <c r="AA1296" s="5">
        <v>77713.62</v>
      </c>
      <c r="AB1296" s="5">
        <f t="shared" si="183"/>
        <v>2719976.7</v>
      </c>
      <c r="AC1296" s="5">
        <v>53724.99</v>
      </c>
      <c r="AD1296" s="5">
        <f t="shared" si="184"/>
        <v>1987824.63</v>
      </c>
      <c r="AE1296" s="5">
        <v>119625.87</v>
      </c>
      <c r="AF1296" s="5">
        <v>31521.25</v>
      </c>
      <c r="AG1296" s="5">
        <v>9067.34</v>
      </c>
      <c r="AH1296" s="5">
        <v>2755</v>
      </c>
      <c r="AI1296" s="5">
        <v>6800</v>
      </c>
      <c r="AJ1296">
        <v>0</v>
      </c>
      <c r="AK1296" s="5">
        <v>0</v>
      </c>
      <c r="AL1296" s="5">
        <v>1559.67</v>
      </c>
      <c r="AM1296" s="5">
        <v>52335.92</v>
      </c>
      <c r="AN1296">
        <v>8</v>
      </c>
      <c r="AO1296">
        <v>8</v>
      </c>
      <c r="AP1296" t="str">
        <f t="shared" si="185"/>
        <v>Yes</v>
      </c>
      <c r="AQ1296">
        <v>1</v>
      </c>
      <c r="AR1296" s="5">
        <f t="shared" si="186"/>
        <v>2211489.6800000002</v>
      </c>
      <c r="AS1296" s="5">
        <f t="shared" si="187"/>
        <v>508487.02</v>
      </c>
      <c r="AT1296" t="s">
        <v>59</v>
      </c>
      <c r="AU1296" t="s">
        <v>6164</v>
      </c>
      <c r="AV1296" t="s">
        <v>6165</v>
      </c>
      <c r="AW1296" t="s">
        <v>6166</v>
      </c>
      <c r="AX1296" t="s">
        <v>6184</v>
      </c>
      <c r="AY1296">
        <v>36</v>
      </c>
      <c r="AZ1296">
        <v>0</v>
      </c>
      <c r="BA1296">
        <v>18</v>
      </c>
      <c r="BB1296" t="s">
        <v>6191</v>
      </c>
      <c r="BC1296">
        <v>0</v>
      </c>
      <c r="BD1296">
        <v>0</v>
      </c>
      <c r="BE1296" t="s">
        <v>6169</v>
      </c>
      <c r="BF1296" t="s">
        <v>6170</v>
      </c>
      <c r="BG1296">
        <v>0</v>
      </c>
      <c r="BH1296" t="s">
        <v>6171</v>
      </c>
      <c r="BI1296">
        <v>44</v>
      </c>
      <c r="BJ1296" t="s">
        <v>6172</v>
      </c>
      <c r="BK1296">
        <v>0</v>
      </c>
      <c r="BL1296">
        <v>50</v>
      </c>
      <c r="BM1296" s="3">
        <f t="shared" si="188"/>
        <v>0.74</v>
      </c>
    </row>
    <row r="1297" spans="1:65">
      <c r="A1297" t="s">
        <v>1426</v>
      </c>
      <c r="B1297" s="2">
        <v>45734</v>
      </c>
      <c r="C1297" t="s">
        <v>47</v>
      </c>
      <c r="D1297" t="s">
        <v>1131</v>
      </c>
      <c r="E1297">
        <v>3</v>
      </c>
      <c r="F1297" t="s">
        <v>72</v>
      </c>
      <c r="G1297" t="s">
        <v>50</v>
      </c>
      <c r="H1297" t="s">
        <v>138</v>
      </c>
      <c r="I1297" t="s">
        <v>64</v>
      </c>
      <c r="J1297" t="s">
        <v>81</v>
      </c>
      <c r="K1297" t="s">
        <v>66</v>
      </c>
      <c r="L1297" t="s">
        <v>55</v>
      </c>
      <c r="M1297" t="s">
        <v>56</v>
      </c>
      <c r="N1297" t="s">
        <v>94</v>
      </c>
      <c r="O1297" t="s">
        <v>70</v>
      </c>
      <c r="P1297">
        <v>38</v>
      </c>
      <c r="Q1297">
        <v>41</v>
      </c>
      <c r="R1297">
        <v>41</v>
      </c>
      <c r="S1297">
        <v>1</v>
      </c>
      <c r="T1297">
        <f t="shared" si="180"/>
        <v>40</v>
      </c>
      <c r="U1297">
        <v>37</v>
      </c>
      <c r="V1297">
        <f t="shared" si="181"/>
        <v>3</v>
      </c>
      <c r="W1297" s="3">
        <f t="shared" si="182"/>
        <v>2.4390243902439025E-2</v>
      </c>
      <c r="X1297">
        <v>22</v>
      </c>
      <c r="Y1297" s="4">
        <v>5.9</v>
      </c>
      <c r="Z1297" s="4">
        <v>1.8</v>
      </c>
      <c r="AA1297" s="5">
        <v>72531.320000000007</v>
      </c>
      <c r="AB1297" s="5">
        <f t="shared" si="183"/>
        <v>2683658.84</v>
      </c>
      <c r="AC1297" s="5">
        <v>52960.89</v>
      </c>
      <c r="AD1297" s="5">
        <f t="shared" si="184"/>
        <v>2171396.4900000002</v>
      </c>
      <c r="AE1297" s="5">
        <v>120453.91</v>
      </c>
      <c r="AF1297" s="5">
        <v>35315.199999999997</v>
      </c>
      <c r="AG1297" s="5">
        <v>8550.24</v>
      </c>
      <c r="AH1297" s="5">
        <v>2610</v>
      </c>
      <c r="AI1297" s="5">
        <v>6800</v>
      </c>
      <c r="AJ1297">
        <v>0</v>
      </c>
      <c r="AK1297" s="5">
        <v>0</v>
      </c>
      <c r="AL1297" s="5">
        <v>4457.3900000000003</v>
      </c>
      <c r="AM1297" s="5">
        <v>23099.040000000001</v>
      </c>
      <c r="AN1297">
        <v>4</v>
      </c>
      <c r="AO1297">
        <v>4</v>
      </c>
      <c r="AP1297" t="str">
        <f t="shared" si="185"/>
        <v>Yes</v>
      </c>
      <c r="AQ1297">
        <v>0</v>
      </c>
      <c r="AR1297" s="5">
        <f t="shared" si="186"/>
        <v>2372682.27</v>
      </c>
      <c r="AS1297" s="5">
        <f t="shared" si="187"/>
        <v>310976.57</v>
      </c>
      <c r="AT1297" t="s">
        <v>59</v>
      </c>
      <c r="AU1297" t="s">
        <v>6164</v>
      </c>
      <c r="AV1297" t="s">
        <v>6165</v>
      </c>
      <c r="AW1297" t="s">
        <v>6166</v>
      </c>
      <c r="AX1297" t="s">
        <v>6184</v>
      </c>
      <c r="AY1297">
        <v>40</v>
      </c>
      <c r="AZ1297">
        <v>0</v>
      </c>
      <c r="BA1297">
        <v>20</v>
      </c>
      <c r="BB1297" t="s">
        <v>6180</v>
      </c>
      <c r="BC1297">
        <v>0</v>
      </c>
      <c r="BD1297">
        <v>0</v>
      </c>
      <c r="BE1297" t="s">
        <v>6169</v>
      </c>
      <c r="BF1297" t="s">
        <v>6170</v>
      </c>
      <c r="BG1297">
        <v>1</v>
      </c>
      <c r="BH1297" t="s">
        <v>6186</v>
      </c>
      <c r="BI1297">
        <v>57</v>
      </c>
      <c r="BJ1297" t="s">
        <v>6187</v>
      </c>
      <c r="BK1297">
        <v>0</v>
      </c>
      <c r="BL1297">
        <v>46</v>
      </c>
      <c r="BM1297" s="3">
        <f t="shared" si="188"/>
        <v>0.89130434782608692</v>
      </c>
    </row>
    <row r="1298" spans="1:65">
      <c r="A1298" t="s">
        <v>1427</v>
      </c>
      <c r="B1298" s="2">
        <v>45734</v>
      </c>
      <c r="C1298" t="s">
        <v>47</v>
      </c>
      <c r="D1298" t="s">
        <v>1131</v>
      </c>
      <c r="E1298">
        <v>3</v>
      </c>
      <c r="F1298" t="s">
        <v>49</v>
      </c>
      <c r="G1298" t="s">
        <v>62</v>
      </c>
      <c r="H1298" t="s">
        <v>226</v>
      </c>
      <c r="I1298" t="s">
        <v>52</v>
      </c>
      <c r="J1298" t="s">
        <v>81</v>
      </c>
      <c r="K1298" t="s">
        <v>66</v>
      </c>
      <c r="L1298" t="s">
        <v>87</v>
      </c>
      <c r="M1298" t="s">
        <v>56</v>
      </c>
      <c r="N1298" t="s">
        <v>94</v>
      </c>
      <c r="O1298" t="s">
        <v>70</v>
      </c>
      <c r="P1298">
        <v>38</v>
      </c>
      <c r="Q1298">
        <v>38</v>
      </c>
      <c r="R1298">
        <v>38</v>
      </c>
      <c r="S1298">
        <v>1</v>
      </c>
      <c r="T1298">
        <f t="shared" si="180"/>
        <v>37</v>
      </c>
      <c r="U1298">
        <v>37</v>
      </c>
      <c r="V1298">
        <f t="shared" si="181"/>
        <v>0</v>
      </c>
      <c r="W1298" s="3">
        <f t="shared" si="182"/>
        <v>2.6315789473684209E-2</v>
      </c>
      <c r="X1298">
        <v>38</v>
      </c>
      <c r="Y1298" s="4">
        <v>0</v>
      </c>
      <c r="Z1298" s="4">
        <v>1</v>
      </c>
      <c r="AA1298" s="5">
        <v>73332.81</v>
      </c>
      <c r="AB1298" s="5">
        <f t="shared" si="183"/>
        <v>2713313.97</v>
      </c>
      <c r="AC1298" s="5">
        <v>54412.24</v>
      </c>
      <c r="AD1298" s="5">
        <f t="shared" si="184"/>
        <v>2067665.12</v>
      </c>
      <c r="AE1298" s="5">
        <v>122962.48</v>
      </c>
      <c r="AF1298" s="5">
        <v>34929.360000000001</v>
      </c>
      <c r="AG1298" s="5">
        <v>10442.64</v>
      </c>
      <c r="AH1298" s="5">
        <v>1450</v>
      </c>
      <c r="AI1298" s="5">
        <v>6800</v>
      </c>
      <c r="AJ1298">
        <v>0</v>
      </c>
      <c r="AK1298" s="5">
        <v>0</v>
      </c>
      <c r="AL1298" s="5">
        <v>0</v>
      </c>
      <c r="AM1298" s="5">
        <v>28671.040000000001</v>
      </c>
      <c r="AN1298">
        <v>4</v>
      </c>
      <c r="AO1298">
        <v>6</v>
      </c>
      <c r="AP1298" t="str">
        <f t="shared" si="185"/>
        <v>No</v>
      </c>
      <c r="AQ1298">
        <v>1</v>
      </c>
      <c r="AR1298" s="5">
        <f t="shared" si="186"/>
        <v>2272920.64</v>
      </c>
      <c r="AS1298" s="5">
        <f t="shared" si="187"/>
        <v>440393.33</v>
      </c>
      <c r="AT1298" t="s">
        <v>59</v>
      </c>
      <c r="AU1298" t="s">
        <v>6164</v>
      </c>
      <c r="AV1298" t="s">
        <v>6165</v>
      </c>
      <c r="AW1298" t="s">
        <v>6166</v>
      </c>
      <c r="AX1298" t="s">
        <v>6184</v>
      </c>
      <c r="AY1298">
        <v>40</v>
      </c>
      <c r="AZ1298">
        <v>2</v>
      </c>
      <c r="BA1298">
        <v>0</v>
      </c>
      <c r="BB1298" t="s">
        <v>6168</v>
      </c>
      <c r="BC1298">
        <v>0</v>
      </c>
      <c r="BD1298">
        <v>2</v>
      </c>
      <c r="BE1298" t="s">
        <v>6188</v>
      </c>
      <c r="BF1298" t="s">
        <v>6170</v>
      </c>
      <c r="BG1298">
        <v>1</v>
      </c>
      <c r="BH1298" t="s">
        <v>6186</v>
      </c>
      <c r="BI1298">
        <v>39</v>
      </c>
      <c r="BJ1298" t="s">
        <v>6172</v>
      </c>
      <c r="BK1298">
        <v>0</v>
      </c>
      <c r="BL1298">
        <v>46</v>
      </c>
      <c r="BM1298" s="3">
        <f t="shared" si="188"/>
        <v>0.82608695652173914</v>
      </c>
    </row>
    <row r="1299" spans="1:65">
      <c r="A1299" t="s">
        <v>1428</v>
      </c>
      <c r="B1299" s="2">
        <v>45734</v>
      </c>
      <c r="C1299" t="s">
        <v>47</v>
      </c>
      <c r="D1299" t="s">
        <v>1131</v>
      </c>
      <c r="E1299">
        <v>3</v>
      </c>
      <c r="F1299" t="s">
        <v>49</v>
      </c>
      <c r="G1299" t="s">
        <v>62</v>
      </c>
      <c r="H1299" t="s">
        <v>141</v>
      </c>
      <c r="I1299" t="s">
        <v>64</v>
      </c>
      <c r="J1299" t="s">
        <v>53</v>
      </c>
      <c r="K1299" t="s">
        <v>75</v>
      </c>
      <c r="L1299" t="s">
        <v>67</v>
      </c>
      <c r="M1299" t="s">
        <v>56</v>
      </c>
      <c r="N1299" t="s">
        <v>109</v>
      </c>
      <c r="O1299" t="s">
        <v>70</v>
      </c>
      <c r="P1299">
        <v>76</v>
      </c>
      <c r="Q1299">
        <v>79</v>
      </c>
      <c r="R1299">
        <v>79</v>
      </c>
      <c r="S1299">
        <v>3</v>
      </c>
      <c r="T1299">
        <f t="shared" si="180"/>
        <v>76</v>
      </c>
      <c r="U1299">
        <v>75</v>
      </c>
      <c r="V1299">
        <f t="shared" si="181"/>
        <v>1</v>
      </c>
      <c r="W1299" s="3">
        <f t="shared" si="182"/>
        <v>3.7974683544303799E-2</v>
      </c>
      <c r="X1299">
        <v>20</v>
      </c>
      <c r="Y1299" s="4">
        <v>4.8</v>
      </c>
      <c r="Z1299" s="4">
        <v>1.1000000000000001</v>
      </c>
      <c r="AA1299" s="5">
        <v>35736.660000000003</v>
      </c>
      <c r="AB1299" s="5">
        <f t="shared" si="183"/>
        <v>2680249.5</v>
      </c>
      <c r="AC1299" s="5">
        <v>22978.25</v>
      </c>
      <c r="AD1299" s="5">
        <f t="shared" si="184"/>
        <v>1815281.75</v>
      </c>
      <c r="AE1299" s="5">
        <v>129212.51</v>
      </c>
      <c r="AF1299" s="5">
        <v>36477.480000000003</v>
      </c>
      <c r="AG1299" s="5">
        <v>8356.94</v>
      </c>
      <c r="AH1299" s="5">
        <v>1595</v>
      </c>
      <c r="AI1299" s="5">
        <v>9600</v>
      </c>
      <c r="AJ1299">
        <v>0</v>
      </c>
      <c r="AK1299" s="5">
        <v>0</v>
      </c>
      <c r="AL1299" s="5">
        <v>671.33</v>
      </c>
      <c r="AM1299" s="5">
        <v>117916.87</v>
      </c>
      <c r="AN1299">
        <v>8</v>
      </c>
      <c r="AO1299">
        <v>10</v>
      </c>
      <c r="AP1299" t="str">
        <f t="shared" si="185"/>
        <v>No</v>
      </c>
      <c r="AQ1299">
        <v>2</v>
      </c>
      <c r="AR1299" s="5">
        <f t="shared" si="186"/>
        <v>2119111.88</v>
      </c>
      <c r="AS1299" s="5">
        <f t="shared" si="187"/>
        <v>561137.62</v>
      </c>
      <c r="AT1299" t="s">
        <v>59</v>
      </c>
      <c r="AU1299" t="s">
        <v>6164</v>
      </c>
      <c r="AV1299" t="s">
        <v>6165</v>
      </c>
      <c r="AW1299" t="s">
        <v>6166</v>
      </c>
      <c r="AX1299" t="s">
        <v>6184</v>
      </c>
      <c r="AY1299">
        <v>76</v>
      </c>
      <c r="AZ1299">
        <v>0</v>
      </c>
      <c r="BA1299">
        <v>10</v>
      </c>
      <c r="BB1299" t="s">
        <v>6191</v>
      </c>
      <c r="BC1299">
        <v>1</v>
      </c>
      <c r="BD1299">
        <v>1</v>
      </c>
      <c r="BE1299" t="s">
        <v>6188</v>
      </c>
      <c r="BF1299" t="s">
        <v>6170</v>
      </c>
      <c r="BG1299">
        <v>0</v>
      </c>
      <c r="BH1299" t="s">
        <v>6171</v>
      </c>
      <c r="BI1299">
        <v>25</v>
      </c>
      <c r="BJ1299" t="s">
        <v>6172</v>
      </c>
      <c r="BK1299">
        <v>0</v>
      </c>
      <c r="BL1299">
        <v>87</v>
      </c>
      <c r="BM1299" s="3">
        <f t="shared" si="188"/>
        <v>0.90804597701149425</v>
      </c>
    </row>
    <row r="1300" spans="1:65">
      <c r="A1300" t="s">
        <v>1429</v>
      </c>
      <c r="B1300" s="2">
        <v>45735</v>
      </c>
      <c r="C1300" t="s">
        <v>47</v>
      </c>
      <c r="D1300" t="s">
        <v>1131</v>
      </c>
      <c r="E1300">
        <v>3</v>
      </c>
      <c r="F1300" t="s">
        <v>61</v>
      </c>
      <c r="G1300" t="s">
        <v>50</v>
      </c>
      <c r="H1300" t="s">
        <v>157</v>
      </c>
      <c r="I1300" t="s">
        <v>64</v>
      </c>
      <c r="J1300" t="s">
        <v>53</v>
      </c>
      <c r="K1300" t="s">
        <v>66</v>
      </c>
      <c r="L1300" t="s">
        <v>87</v>
      </c>
      <c r="M1300" t="s">
        <v>56</v>
      </c>
      <c r="N1300" t="s">
        <v>69</v>
      </c>
      <c r="O1300" t="s">
        <v>58</v>
      </c>
      <c r="P1300">
        <v>53</v>
      </c>
      <c r="Q1300">
        <v>53</v>
      </c>
      <c r="R1300">
        <v>54</v>
      </c>
      <c r="S1300">
        <v>1</v>
      </c>
      <c r="T1300">
        <f t="shared" si="180"/>
        <v>53</v>
      </c>
      <c r="U1300">
        <v>52</v>
      </c>
      <c r="V1300">
        <f t="shared" si="181"/>
        <v>1</v>
      </c>
      <c r="W1300" s="3">
        <f t="shared" si="182"/>
        <v>1.8518518518518517E-2</v>
      </c>
      <c r="X1300">
        <v>17</v>
      </c>
      <c r="Y1300" s="4">
        <v>3.6</v>
      </c>
      <c r="Z1300" s="4">
        <v>1.8</v>
      </c>
      <c r="AA1300" s="5">
        <v>33457.410000000003</v>
      </c>
      <c r="AB1300" s="5">
        <f t="shared" si="183"/>
        <v>1739785.32</v>
      </c>
      <c r="AC1300" s="5">
        <v>24097.47</v>
      </c>
      <c r="AD1300" s="5">
        <f t="shared" si="184"/>
        <v>1301263.3799999999</v>
      </c>
      <c r="AE1300" s="5">
        <v>89540.17</v>
      </c>
      <c r="AF1300" s="5">
        <v>22940.52</v>
      </c>
      <c r="AG1300" s="5">
        <v>8541.26</v>
      </c>
      <c r="AH1300" s="5">
        <v>2610</v>
      </c>
      <c r="AI1300" s="5">
        <v>3200</v>
      </c>
      <c r="AJ1300">
        <v>0</v>
      </c>
      <c r="AK1300" s="5">
        <v>0</v>
      </c>
      <c r="AL1300" s="5">
        <v>652.11</v>
      </c>
      <c r="AM1300" s="5">
        <v>38834.1</v>
      </c>
      <c r="AN1300">
        <v>4</v>
      </c>
      <c r="AO1300">
        <v>5</v>
      </c>
      <c r="AP1300" t="str">
        <f t="shared" si="185"/>
        <v>No</v>
      </c>
      <c r="AQ1300">
        <v>1</v>
      </c>
      <c r="AR1300" s="5">
        <f t="shared" si="186"/>
        <v>1467581.54</v>
      </c>
      <c r="AS1300" s="5">
        <f t="shared" si="187"/>
        <v>272203.78000000003</v>
      </c>
      <c r="AT1300" t="s">
        <v>59</v>
      </c>
      <c r="AU1300" t="s">
        <v>6164</v>
      </c>
      <c r="AV1300" t="s">
        <v>6165</v>
      </c>
      <c r="AW1300" t="s">
        <v>6166</v>
      </c>
      <c r="AX1300" t="s">
        <v>6184</v>
      </c>
      <c r="AY1300">
        <v>58</v>
      </c>
      <c r="AZ1300">
        <v>4</v>
      </c>
      <c r="BA1300">
        <v>15</v>
      </c>
      <c r="BB1300" t="s">
        <v>6185</v>
      </c>
      <c r="BC1300">
        <v>1</v>
      </c>
      <c r="BD1300">
        <v>0</v>
      </c>
      <c r="BE1300" t="s">
        <v>6178</v>
      </c>
      <c r="BF1300" t="s">
        <v>6170</v>
      </c>
      <c r="BG1300">
        <v>0</v>
      </c>
      <c r="BH1300" t="s">
        <v>6171</v>
      </c>
      <c r="BI1300">
        <v>14</v>
      </c>
      <c r="BJ1300" t="s">
        <v>6172</v>
      </c>
      <c r="BK1300">
        <v>0</v>
      </c>
      <c r="BL1300">
        <v>76</v>
      </c>
      <c r="BM1300" s="3">
        <f t="shared" si="188"/>
        <v>0.71052631578947367</v>
      </c>
    </row>
    <row r="1301" spans="1:65">
      <c r="A1301" t="s">
        <v>1430</v>
      </c>
      <c r="B1301" s="2">
        <v>45735</v>
      </c>
      <c r="C1301" t="s">
        <v>47</v>
      </c>
      <c r="D1301" t="s">
        <v>1131</v>
      </c>
      <c r="E1301">
        <v>3</v>
      </c>
      <c r="F1301" t="s">
        <v>49</v>
      </c>
      <c r="G1301" t="s">
        <v>62</v>
      </c>
      <c r="H1301" t="s">
        <v>125</v>
      </c>
      <c r="I1301" t="s">
        <v>74</v>
      </c>
      <c r="J1301" t="s">
        <v>65</v>
      </c>
      <c r="K1301" t="s">
        <v>75</v>
      </c>
      <c r="L1301" t="s">
        <v>55</v>
      </c>
      <c r="M1301" t="s">
        <v>56</v>
      </c>
      <c r="N1301" t="s">
        <v>76</v>
      </c>
      <c r="O1301" t="s">
        <v>82</v>
      </c>
      <c r="P1301">
        <v>46</v>
      </c>
      <c r="Q1301">
        <v>49</v>
      </c>
      <c r="R1301">
        <v>46</v>
      </c>
      <c r="S1301">
        <v>1</v>
      </c>
      <c r="T1301">
        <f t="shared" si="180"/>
        <v>45</v>
      </c>
      <c r="U1301">
        <v>44</v>
      </c>
      <c r="V1301">
        <f t="shared" si="181"/>
        <v>1</v>
      </c>
      <c r="W1301" s="3">
        <f t="shared" si="182"/>
        <v>2.1739130434782608E-2</v>
      </c>
      <c r="X1301">
        <v>28</v>
      </c>
      <c r="Y1301" s="4">
        <v>1.3</v>
      </c>
      <c r="Z1301" s="4">
        <v>1.4</v>
      </c>
      <c r="AA1301" s="5">
        <v>51933.2</v>
      </c>
      <c r="AB1301" s="5">
        <f t="shared" si="183"/>
        <v>2285060.7999999998</v>
      </c>
      <c r="AC1301" s="5">
        <v>34838.58</v>
      </c>
      <c r="AD1301" s="5">
        <f t="shared" si="184"/>
        <v>1602574.68</v>
      </c>
      <c r="AE1301" s="5">
        <v>102475.92</v>
      </c>
      <c r="AF1301" s="5">
        <v>30572.52</v>
      </c>
      <c r="AG1301" s="5">
        <v>10125.459999999999</v>
      </c>
      <c r="AH1301" s="5">
        <v>2030</v>
      </c>
      <c r="AI1301" s="5">
        <v>4600</v>
      </c>
      <c r="AJ1301">
        <v>0</v>
      </c>
      <c r="AK1301" s="5">
        <v>0</v>
      </c>
      <c r="AL1301" s="5">
        <v>978.09</v>
      </c>
      <c r="AM1301" s="5">
        <v>29514.83</v>
      </c>
      <c r="AN1301">
        <v>4</v>
      </c>
      <c r="AO1301">
        <v>3</v>
      </c>
      <c r="AP1301" t="str">
        <f t="shared" si="185"/>
        <v>Yes</v>
      </c>
      <c r="AQ1301">
        <v>0</v>
      </c>
      <c r="AR1301" s="5">
        <f t="shared" si="186"/>
        <v>1782871.5</v>
      </c>
      <c r="AS1301" s="5">
        <f t="shared" si="187"/>
        <v>502189.3</v>
      </c>
      <c r="AT1301" t="s">
        <v>59</v>
      </c>
      <c r="AU1301" t="s">
        <v>6164</v>
      </c>
      <c r="AV1301" t="s">
        <v>6165</v>
      </c>
      <c r="AW1301" t="s">
        <v>6166</v>
      </c>
      <c r="AX1301" t="s">
        <v>6167</v>
      </c>
      <c r="AY1301">
        <v>50</v>
      </c>
      <c r="AZ1301">
        <v>2</v>
      </c>
      <c r="BA1301">
        <v>13</v>
      </c>
      <c r="BB1301" t="s">
        <v>6185</v>
      </c>
      <c r="BC1301">
        <v>0</v>
      </c>
      <c r="BD1301">
        <v>0</v>
      </c>
      <c r="BE1301" t="s">
        <v>6169</v>
      </c>
      <c r="BF1301" t="s">
        <v>6170</v>
      </c>
      <c r="BG1301">
        <v>1</v>
      </c>
      <c r="BH1301" t="s">
        <v>6179</v>
      </c>
      <c r="BI1301">
        <v>43</v>
      </c>
      <c r="BJ1301" t="s">
        <v>6172</v>
      </c>
      <c r="BK1301">
        <v>0</v>
      </c>
      <c r="BL1301">
        <v>60</v>
      </c>
      <c r="BM1301" s="3">
        <f t="shared" si="188"/>
        <v>0.76666666666666672</v>
      </c>
    </row>
    <row r="1302" spans="1:65">
      <c r="A1302" t="s">
        <v>1431</v>
      </c>
      <c r="B1302" s="2">
        <v>45735</v>
      </c>
      <c r="C1302" t="s">
        <v>47</v>
      </c>
      <c r="D1302" t="s">
        <v>1131</v>
      </c>
      <c r="E1302">
        <v>3</v>
      </c>
      <c r="F1302" t="s">
        <v>78</v>
      </c>
      <c r="G1302" t="s">
        <v>50</v>
      </c>
      <c r="H1302" t="s">
        <v>181</v>
      </c>
      <c r="I1302" t="s">
        <v>64</v>
      </c>
      <c r="J1302" t="s">
        <v>65</v>
      </c>
      <c r="K1302" t="s">
        <v>75</v>
      </c>
      <c r="L1302" t="s">
        <v>55</v>
      </c>
      <c r="M1302" t="s">
        <v>56</v>
      </c>
      <c r="N1302" t="s">
        <v>94</v>
      </c>
      <c r="O1302" t="s">
        <v>70</v>
      </c>
      <c r="P1302">
        <v>41</v>
      </c>
      <c r="Q1302">
        <v>42</v>
      </c>
      <c r="R1302">
        <v>41</v>
      </c>
      <c r="S1302">
        <v>1</v>
      </c>
      <c r="T1302">
        <f t="shared" si="180"/>
        <v>40</v>
      </c>
      <c r="U1302">
        <v>40</v>
      </c>
      <c r="V1302">
        <f t="shared" si="181"/>
        <v>0</v>
      </c>
      <c r="W1302" s="3">
        <f t="shared" si="182"/>
        <v>2.4390243902439025E-2</v>
      </c>
      <c r="X1302">
        <v>26</v>
      </c>
      <c r="Y1302" s="4">
        <v>9.5</v>
      </c>
      <c r="Z1302" s="4">
        <v>1.4</v>
      </c>
      <c r="AA1302" s="5">
        <v>51829.279999999999</v>
      </c>
      <c r="AB1302" s="5">
        <f t="shared" si="183"/>
        <v>2073171.2</v>
      </c>
      <c r="AC1302" s="5">
        <v>34701.19</v>
      </c>
      <c r="AD1302" s="5">
        <f t="shared" si="184"/>
        <v>1422748.79</v>
      </c>
      <c r="AE1302" s="5">
        <v>87567.62</v>
      </c>
      <c r="AF1302" s="5">
        <v>27897.200000000001</v>
      </c>
      <c r="AG1302" s="5">
        <v>9560.18</v>
      </c>
      <c r="AH1302" s="5">
        <v>2030</v>
      </c>
      <c r="AI1302" s="5">
        <v>4600</v>
      </c>
      <c r="AJ1302">
        <v>0</v>
      </c>
      <c r="AK1302" s="5">
        <v>0</v>
      </c>
      <c r="AL1302" s="5">
        <v>0</v>
      </c>
      <c r="AM1302" s="5">
        <v>24615.39</v>
      </c>
      <c r="AN1302">
        <v>4</v>
      </c>
      <c r="AO1302">
        <v>4</v>
      </c>
      <c r="AP1302" t="str">
        <f t="shared" si="185"/>
        <v>Yes</v>
      </c>
      <c r="AQ1302">
        <v>0</v>
      </c>
      <c r="AR1302" s="5">
        <f t="shared" si="186"/>
        <v>1579019.18</v>
      </c>
      <c r="AS1302" s="5">
        <f t="shared" si="187"/>
        <v>494152.02</v>
      </c>
      <c r="AT1302" t="s">
        <v>59</v>
      </c>
      <c r="AU1302" t="s">
        <v>6164</v>
      </c>
      <c r="AV1302" t="s">
        <v>6165</v>
      </c>
      <c r="AW1302" t="s">
        <v>6166</v>
      </c>
      <c r="AX1302" t="s">
        <v>6177</v>
      </c>
      <c r="AY1302">
        <v>41</v>
      </c>
      <c r="AZ1302">
        <v>0</v>
      </c>
      <c r="BA1302">
        <v>0</v>
      </c>
      <c r="BB1302" t="s">
        <v>6168</v>
      </c>
      <c r="BC1302">
        <v>0</v>
      </c>
      <c r="BD1302">
        <v>0</v>
      </c>
      <c r="BE1302" t="s">
        <v>6169</v>
      </c>
      <c r="BF1302" t="s">
        <v>6170</v>
      </c>
      <c r="BG1302">
        <v>0</v>
      </c>
      <c r="BH1302" t="s">
        <v>6171</v>
      </c>
      <c r="BI1302">
        <v>56</v>
      </c>
      <c r="BJ1302" t="s">
        <v>6187</v>
      </c>
      <c r="BK1302">
        <v>0</v>
      </c>
      <c r="BL1302">
        <v>59</v>
      </c>
      <c r="BM1302" s="3">
        <f t="shared" si="188"/>
        <v>0.69491525423728817</v>
      </c>
    </row>
    <row r="1303" spans="1:65">
      <c r="A1303" t="s">
        <v>1432</v>
      </c>
      <c r="B1303" s="2">
        <v>45735</v>
      </c>
      <c r="C1303" t="s">
        <v>47</v>
      </c>
      <c r="D1303" t="s">
        <v>1131</v>
      </c>
      <c r="E1303">
        <v>3</v>
      </c>
      <c r="F1303" t="s">
        <v>61</v>
      </c>
      <c r="G1303" t="s">
        <v>50</v>
      </c>
      <c r="H1303" t="s">
        <v>183</v>
      </c>
      <c r="I1303" t="s">
        <v>74</v>
      </c>
      <c r="J1303" t="s">
        <v>53</v>
      </c>
      <c r="K1303" t="s">
        <v>75</v>
      </c>
      <c r="L1303" t="s">
        <v>87</v>
      </c>
      <c r="M1303" t="s">
        <v>56</v>
      </c>
      <c r="N1303" t="s">
        <v>57</v>
      </c>
      <c r="O1303" t="s">
        <v>82</v>
      </c>
      <c r="P1303">
        <v>63</v>
      </c>
      <c r="Q1303">
        <v>67</v>
      </c>
      <c r="R1303">
        <v>64</v>
      </c>
      <c r="S1303">
        <v>1</v>
      </c>
      <c r="T1303">
        <f t="shared" si="180"/>
        <v>63</v>
      </c>
      <c r="U1303">
        <v>63</v>
      </c>
      <c r="V1303">
        <f t="shared" si="181"/>
        <v>0</v>
      </c>
      <c r="W1303" s="3">
        <f t="shared" si="182"/>
        <v>1.5625E-2</v>
      </c>
      <c r="X1303">
        <v>26</v>
      </c>
      <c r="Y1303" s="4">
        <v>0</v>
      </c>
      <c r="Z1303" s="4">
        <v>1.1000000000000001</v>
      </c>
      <c r="AA1303" s="5">
        <v>36145.19</v>
      </c>
      <c r="AB1303" s="5">
        <f t="shared" si="183"/>
        <v>2277146.9700000002</v>
      </c>
      <c r="AC1303" s="5">
        <v>24025.17</v>
      </c>
      <c r="AD1303" s="5">
        <f t="shared" si="184"/>
        <v>1537610.88</v>
      </c>
      <c r="AE1303" s="5">
        <v>108796.99</v>
      </c>
      <c r="AF1303" s="5">
        <v>28911.09</v>
      </c>
      <c r="AG1303" s="5">
        <v>9565.25</v>
      </c>
      <c r="AH1303" s="5">
        <v>1595</v>
      </c>
      <c r="AI1303" s="5">
        <v>3200</v>
      </c>
      <c r="AJ1303">
        <v>0</v>
      </c>
      <c r="AK1303" s="5">
        <v>0</v>
      </c>
      <c r="AL1303" s="5">
        <v>0</v>
      </c>
      <c r="AM1303" s="5">
        <v>44214.49</v>
      </c>
      <c r="AN1303">
        <v>4</v>
      </c>
      <c r="AO1303">
        <v>5</v>
      </c>
      <c r="AP1303" t="str">
        <f t="shared" si="185"/>
        <v>No</v>
      </c>
      <c r="AQ1303">
        <v>2</v>
      </c>
      <c r="AR1303" s="5">
        <f t="shared" si="186"/>
        <v>1733893.7</v>
      </c>
      <c r="AS1303" s="5">
        <f t="shared" si="187"/>
        <v>543253.27</v>
      </c>
      <c r="AT1303" t="s">
        <v>59</v>
      </c>
      <c r="AU1303" t="s">
        <v>6164</v>
      </c>
      <c r="AV1303" t="s">
        <v>6165</v>
      </c>
      <c r="AW1303" t="s">
        <v>6166</v>
      </c>
      <c r="AX1303" t="s">
        <v>6167</v>
      </c>
      <c r="AY1303">
        <v>66</v>
      </c>
      <c r="AZ1303">
        <v>0</v>
      </c>
      <c r="BA1303">
        <v>0</v>
      </c>
      <c r="BB1303" t="s">
        <v>6168</v>
      </c>
      <c r="BC1303">
        <v>1</v>
      </c>
      <c r="BD1303">
        <v>0</v>
      </c>
      <c r="BE1303" t="s">
        <v>6178</v>
      </c>
      <c r="BF1303" t="s">
        <v>6170</v>
      </c>
      <c r="BG1303">
        <v>0</v>
      </c>
      <c r="BH1303" t="s">
        <v>6171</v>
      </c>
      <c r="BI1303">
        <v>30</v>
      </c>
      <c r="BJ1303" t="s">
        <v>6172</v>
      </c>
      <c r="BK1303">
        <v>0</v>
      </c>
      <c r="BL1303">
        <v>72</v>
      </c>
      <c r="BM1303" s="3">
        <f t="shared" si="188"/>
        <v>0.88888888888888884</v>
      </c>
    </row>
    <row r="1304" spans="1:65">
      <c r="A1304" t="s">
        <v>1433</v>
      </c>
      <c r="B1304" s="2">
        <v>45735</v>
      </c>
      <c r="C1304" t="s">
        <v>47</v>
      </c>
      <c r="D1304" t="s">
        <v>1131</v>
      </c>
      <c r="E1304">
        <v>3</v>
      </c>
      <c r="F1304" t="s">
        <v>78</v>
      </c>
      <c r="G1304" t="s">
        <v>79</v>
      </c>
      <c r="H1304" t="s">
        <v>113</v>
      </c>
      <c r="I1304" t="s">
        <v>52</v>
      </c>
      <c r="J1304" t="s">
        <v>65</v>
      </c>
      <c r="K1304" t="s">
        <v>66</v>
      </c>
      <c r="L1304" t="s">
        <v>87</v>
      </c>
      <c r="M1304" t="s">
        <v>56</v>
      </c>
      <c r="N1304" t="s">
        <v>69</v>
      </c>
      <c r="O1304" t="s">
        <v>58</v>
      </c>
      <c r="P1304">
        <v>46</v>
      </c>
      <c r="Q1304">
        <v>46</v>
      </c>
      <c r="R1304">
        <v>46</v>
      </c>
      <c r="S1304">
        <v>1</v>
      </c>
      <c r="T1304">
        <f t="shared" si="180"/>
        <v>45</v>
      </c>
      <c r="U1304">
        <v>45</v>
      </c>
      <c r="V1304">
        <f t="shared" si="181"/>
        <v>0</v>
      </c>
      <c r="W1304" s="3">
        <f t="shared" si="182"/>
        <v>2.1739130434782608E-2</v>
      </c>
      <c r="X1304">
        <v>32</v>
      </c>
      <c r="Y1304" s="4">
        <v>2.7</v>
      </c>
      <c r="Z1304" s="4">
        <v>1.3</v>
      </c>
      <c r="AA1304" s="5">
        <v>48479.66</v>
      </c>
      <c r="AB1304" s="5">
        <f t="shared" si="183"/>
        <v>2181584.7000000002</v>
      </c>
      <c r="AC1304" s="5">
        <v>35725.79</v>
      </c>
      <c r="AD1304" s="5">
        <f t="shared" si="184"/>
        <v>1643386.34</v>
      </c>
      <c r="AE1304" s="5">
        <v>107973.96</v>
      </c>
      <c r="AF1304" s="5">
        <v>30201.91</v>
      </c>
      <c r="AG1304" s="5">
        <v>9453.9500000000007</v>
      </c>
      <c r="AH1304" s="5">
        <v>1885</v>
      </c>
      <c r="AI1304" s="5">
        <v>4600</v>
      </c>
      <c r="AJ1304">
        <v>0</v>
      </c>
      <c r="AK1304" s="5">
        <v>0</v>
      </c>
      <c r="AL1304" s="5">
        <v>0</v>
      </c>
      <c r="AM1304" s="5">
        <v>29349.39</v>
      </c>
      <c r="AN1304">
        <v>4</v>
      </c>
      <c r="AO1304">
        <v>4</v>
      </c>
      <c r="AP1304" t="str">
        <f t="shared" si="185"/>
        <v>Yes</v>
      </c>
      <c r="AQ1304">
        <v>1</v>
      </c>
      <c r="AR1304" s="5">
        <f t="shared" si="186"/>
        <v>1826850.55</v>
      </c>
      <c r="AS1304" s="5">
        <f t="shared" si="187"/>
        <v>354734.15</v>
      </c>
      <c r="AT1304" t="s">
        <v>59</v>
      </c>
      <c r="AU1304" t="s">
        <v>6164</v>
      </c>
      <c r="AV1304" t="s">
        <v>6165</v>
      </c>
      <c r="AW1304" t="s">
        <v>6166</v>
      </c>
      <c r="AX1304" t="s">
        <v>6184</v>
      </c>
      <c r="AY1304">
        <v>48</v>
      </c>
      <c r="AZ1304">
        <v>0</v>
      </c>
      <c r="BA1304">
        <v>0</v>
      </c>
      <c r="BB1304" t="s">
        <v>6168</v>
      </c>
      <c r="BC1304">
        <v>0</v>
      </c>
      <c r="BD1304">
        <v>0</v>
      </c>
      <c r="BE1304" t="s">
        <v>6169</v>
      </c>
      <c r="BF1304" t="s">
        <v>6170</v>
      </c>
      <c r="BG1304">
        <v>0</v>
      </c>
      <c r="BH1304" t="s">
        <v>6171</v>
      </c>
      <c r="BI1304">
        <v>31</v>
      </c>
      <c r="BJ1304" t="s">
        <v>6172</v>
      </c>
      <c r="BK1304">
        <v>0</v>
      </c>
      <c r="BL1304">
        <v>58</v>
      </c>
      <c r="BM1304" s="3">
        <f t="shared" si="188"/>
        <v>0.7931034482758621</v>
      </c>
    </row>
    <row r="1305" spans="1:65">
      <c r="A1305" t="s">
        <v>1434</v>
      </c>
      <c r="B1305" s="2">
        <v>45735</v>
      </c>
      <c r="C1305" t="s">
        <v>47</v>
      </c>
      <c r="D1305" t="s">
        <v>1131</v>
      </c>
      <c r="E1305">
        <v>3</v>
      </c>
      <c r="F1305" t="s">
        <v>72</v>
      </c>
      <c r="G1305" t="s">
        <v>62</v>
      </c>
      <c r="H1305" t="s">
        <v>150</v>
      </c>
      <c r="I1305" t="s">
        <v>74</v>
      </c>
      <c r="J1305" t="s">
        <v>53</v>
      </c>
      <c r="K1305" t="s">
        <v>75</v>
      </c>
      <c r="L1305" t="s">
        <v>87</v>
      </c>
      <c r="M1305" t="s">
        <v>56</v>
      </c>
      <c r="N1305" t="s">
        <v>69</v>
      </c>
      <c r="O1305" t="s">
        <v>82</v>
      </c>
      <c r="P1305">
        <v>57</v>
      </c>
      <c r="Q1305">
        <v>58</v>
      </c>
      <c r="R1305">
        <v>58</v>
      </c>
      <c r="S1305">
        <v>1</v>
      </c>
      <c r="T1305">
        <f t="shared" si="180"/>
        <v>57</v>
      </c>
      <c r="U1305">
        <v>54</v>
      </c>
      <c r="V1305">
        <f t="shared" si="181"/>
        <v>3</v>
      </c>
      <c r="W1305" s="3">
        <f t="shared" si="182"/>
        <v>1.7241379310344827E-2</v>
      </c>
      <c r="X1305">
        <v>13</v>
      </c>
      <c r="Y1305" s="4">
        <v>1.4</v>
      </c>
      <c r="Z1305" s="4">
        <v>1.2</v>
      </c>
      <c r="AA1305" s="5">
        <v>35695.79</v>
      </c>
      <c r="AB1305" s="5">
        <f t="shared" si="183"/>
        <v>1927572.66</v>
      </c>
      <c r="AC1305" s="5">
        <v>24053.78</v>
      </c>
      <c r="AD1305" s="5">
        <f t="shared" si="184"/>
        <v>1395119.24</v>
      </c>
      <c r="AE1305" s="5">
        <v>97327.24</v>
      </c>
      <c r="AF1305" s="5">
        <v>25724.76</v>
      </c>
      <c r="AG1305" s="5">
        <v>7790.27</v>
      </c>
      <c r="AH1305" s="5">
        <v>1740</v>
      </c>
      <c r="AI1305" s="5">
        <v>3200</v>
      </c>
      <c r="AJ1305">
        <v>0</v>
      </c>
      <c r="AK1305" s="5">
        <v>0</v>
      </c>
      <c r="AL1305" s="5">
        <v>2005.05</v>
      </c>
      <c r="AM1305" s="5">
        <v>34138.339999999997</v>
      </c>
      <c r="AN1305">
        <v>4</v>
      </c>
      <c r="AO1305">
        <v>4</v>
      </c>
      <c r="AP1305" t="str">
        <f t="shared" si="185"/>
        <v>Yes</v>
      </c>
      <c r="AQ1305">
        <v>1</v>
      </c>
      <c r="AR1305" s="5">
        <f t="shared" si="186"/>
        <v>1567044.9</v>
      </c>
      <c r="AS1305" s="5">
        <f t="shared" si="187"/>
        <v>360527.76</v>
      </c>
      <c r="AT1305" t="s">
        <v>59</v>
      </c>
      <c r="AU1305" t="s">
        <v>6164</v>
      </c>
      <c r="AV1305" t="s">
        <v>6165</v>
      </c>
      <c r="AW1305" t="s">
        <v>6166</v>
      </c>
      <c r="AX1305" t="s">
        <v>6184</v>
      </c>
      <c r="AY1305">
        <v>57</v>
      </c>
      <c r="AZ1305">
        <v>0</v>
      </c>
      <c r="BA1305">
        <v>21</v>
      </c>
      <c r="BB1305" t="s">
        <v>6191</v>
      </c>
      <c r="BC1305">
        <v>0</v>
      </c>
      <c r="BD1305">
        <v>0</v>
      </c>
      <c r="BE1305" t="s">
        <v>6169</v>
      </c>
      <c r="BF1305" t="s">
        <v>6170</v>
      </c>
      <c r="BG1305">
        <v>0</v>
      </c>
      <c r="BH1305" t="s">
        <v>6171</v>
      </c>
      <c r="BI1305">
        <v>35</v>
      </c>
      <c r="BJ1305" t="s">
        <v>6172</v>
      </c>
      <c r="BK1305">
        <v>0</v>
      </c>
      <c r="BL1305">
        <v>71</v>
      </c>
      <c r="BM1305" s="3">
        <f t="shared" si="188"/>
        <v>0.81690140845070425</v>
      </c>
    </row>
    <row r="1306" spans="1:65">
      <c r="A1306" t="s">
        <v>1435</v>
      </c>
      <c r="B1306" s="2">
        <v>45735</v>
      </c>
      <c r="C1306" t="s">
        <v>47</v>
      </c>
      <c r="D1306" t="s">
        <v>1131</v>
      </c>
      <c r="E1306">
        <v>3</v>
      </c>
      <c r="F1306" t="s">
        <v>72</v>
      </c>
      <c r="G1306" t="s">
        <v>62</v>
      </c>
      <c r="H1306" t="s">
        <v>150</v>
      </c>
      <c r="I1306" t="s">
        <v>74</v>
      </c>
      <c r="J1306" t="s">
        <v>65</v>
      </c>
      <c r="K1306" t="s">
        <v>75</v>
      </c>
      <c r="L1306" t="s">
        <v>55</v>
      </c>
      <c r="M1306" t="s">
        <v>56</v>
      </c>
      <c r="N1306" t="s">
        <v>57</v>
      </c>
      <c r="O1306" t="s">
        <v>70</v>
      </c>
      <c r="P1306">
        <v>46</v>
      </c>
      <c r="Q1306">
        <v>47</v>
      </c>
      <c r="R1306">
        <v>48</v>
      </c>
      <c r="S1306">
        <v>1</v>
      </c>
      <c r="T1306">
        <f t="shared" si="180"/>
        <v>47</v>
      </c>
      <c r="U1306">
        <v>44</v>
      </c>
      <c r="V1306">
        <f t="shared" si="181"/>
        <v>3</v>
      </c>
      <c r="W1306" s="3">
        <f t="shared" si="182"/>
        <v>2.0833333333333332E-2</v>
      </c>
      <c r="X1306">
        <v>17</v>
      </c>
      <c r="Y1306" s="4">
        <v>5</v>
      </c>
      <c r="Z1306" s="4">
        <v>1.1000000000000001</v>
      </c>
      <c r="AA1306" s="5">
        <v>51757.23</v>
      </c>
      <c r="AB1306" s="5">
        <f t="shared" si="183"/>
        <v>2277318.12</v>
      </c>
      <c r="AC1306" s="5">
        <v>35028.5</v>
      </c>
      <c r="AD1306" s="5">
        <f t="shared" si="184"/>
        <v>1681368</v>
      </c>
      <c r="AE1306" s="5">
        <v>108195.4</v>
      </c>
      <c r="AF1306" s="5">
        <v>30199.58</v>
      </c>
      <c r="AG1306" s="5">
        <v>8164.47</v>
      </c>
      <c r="AH1306" s="5">
        <v>1595</v>
      </c>
      <c r="AI1306" s="5">
        <v>4600</v>
      </c>
      <c r="AJ1306">
        <v>0</v>
      </c>
      <c r="AK1306" s="5">
        <v>0</v>
      </c>
      <c r="AL1306" s="5">
        <v>2860.68</v>
      </c>
      <c r="AM1306" s="5">
        <v>27011.84</v>
      </c>
      <c r="AN1306">
        <v>4</v>
      </c>
      <c r="AO1306">
        <v>4</v>
      </c>
      <c r="AP1306" t="str">
        <f t="shared" si="185"/>
        <v>Yes</v>
      </c>
      <c r="AQ1306">
        <v>1</v>
      </c>
      <c r="AR1306" s="5">
        <f t="shared" si="186"/>
        <v>1863994.97</v>
      </c>
      <c r="AS1306" s="5">
        <f t="shared" si="187"/>
        <v>413323.15</v>
      </c>
      <c r="AT1306" t="s">
        <v>59</v>
      </c>
      <c r="AU1306" t="s">
        <v>6164</v>
      </c>
      <c r="AV1306" t="s">
        <v>6165</v>
      </c>
      <c r="AW1306" t="s">
        <v>6166</v>
      </c>
      <c r="AX1306" t="s">
        <v>6184</v>
      </c>
      <c r="AY1306">
        <v>49</v>
      </c>
      <c r="AZ1306">
        <v>0</v>
      </c>
      <c r="BA1306">
        <v>25</v>
      </c>
      <c r="BB1306" t="s">
        <v>6180</v>
      </c>
      <c r="BC1306">
        <v>0</v>
      </c>
      <c r="BD1306">
        <v>0</v>
      </c>
      <c r="BE1306" t="s">
        <v>6169</v>
      </c>
      <c r="BF1306" t="s">
        <v>6170</v>
      </c>
      <c r="BG1306">
        <v>0</v>
      </c>
      <c r="BH1306" t="s">
        <v>6171</v>
      </c>
      <c r="BI1306">
        <v>20</v>
      </c>
      <c r="BJ1306" t="s">
        <v>6172</v>
      </c>
      <c r="BK1306">
        <v>0</v>
      </c>
      <c r="BL1306">
        <v>59</v>
      </c>
      <c r="BM1306" s="3">
        <f t="shared" si="188"/>
        <v>0.81355932203389836</v>
      </c>
    </row>
    <row r="1307" spans="1:65">
      <c r="A1307" t="s">
        <v>1436</v>
      </c>
      <c r="B1307" s="2">
        <v>45735</v>
      </c>
      <c r="C1307" t="s">
        <v>47</v>
      </c>
      <c r="D1307" t="s">
        <v>1131</v>
      </c>
      <c r="E1307">
        <v>3</v>
      </c>
      <c r="F1307" t="s">
        <v>78</v>
      </c>
      <c r="G1307" t="s">
        <v>62</v>
      </c>
      <c r="H1307" t="s">
        <v>153</v>
      </c>
      <c r="I1307" t="s">
        <v>52</v>
      </c>
      <c r="J1307" t="s">
        <v>65</v>
      </c>
      <c r="K1307" t="s">
        <v>75</v>
      </c>
      <c r="L1307" t="s">
        <v>55</v>
      </c>
      <c r="M1307" t="s">
        <v>56</v>
      </c>
      <c r="N1307" t="s">
        <v>109</v>
      </c>
      <c r="O1307" t="s">
        <v>82</v>
      </c>
      <c r="P1307">
        <v>48</v>
      </c>
      <c r="Q1307">
        <v>48</v>
      </c>
      <c r="R1307">
        <v>47</v>
      </c>
      <c r="S1307">
        <v>1</v>
      </c>
      <c r="T1307">
        <f t="shared" si="180"/>
        <v>46</v>
      </c>
      <c r="U1307">
        <v>46</v>
      </c>
      <c r="V1307">
        <f t="shared" si="181"/>
        <v>0</v>
      </c>
      <c r="W1307" s="3">
        <f t="shared" si="182"/>
        <v>2.1276595744680851E-2</v>
      </c>
      <c r="X1307">
        <v>21</v>
      </c>
      <c r="Y1307" s="4">
        <v>6.7</v>
      </c>
      <c r="Z1307" s="4">
        <v>1</v>
      </c>
      <c r="AA1307" s="5">
        <v>52609.1</v>
      </c>
      <c r="AB1307" s="5">
        <f t="shared" si="183"/>
        <v>2420018.6</v>
      </c>
      <c r="AC1307" s="5">
        <v>34873.06</v>
      </c>
      <c r="AD1307" s="5">
        <f t="shared" si="184"/>
        <v>1639033.82</v>
      </c>
      <c r="AE1307" s="5">
        <v>111306.84</v>
      </c>
      <c r="AF1307" s="5">
        <v>31078.41</v>
      </c>
      <c r="AG1307" s="5">
        <v>9296.0499999999993</v>
      </c>
      <c r="AH1307" s="5">
        <v>1450</v>
      </c>
      <c r="AI1307" s="5">
        <v>4600</v>
      </c>
      <c r="AJ1307">
        <v>0</v>
      </c>
      <c r="AK1307" s="5">
        <v>0</v>
      </c>
      <c r="AL1307" s="5">
        <v>0</v>
      </c>
      <c r="AM1307" s="5">
        <v>70053.67</v>
      </c>
      <c r="AN1307">
        <v>8</v>
      </c>
      <c r="AO1307">
        <v>10</v>
      </c>
      <c r="AP1307" t="str">
        <f t="shared" si="185"/>
        <v>No</v>
      </c>
      <c r="AQ1307">
        <v>2</v>
      </c>
      <c r="AR1307" s="5">
        <f t="shared" si="186"/>
        <v>1866818.79</v>
      </c>
      <c r="AS1307" s="5">
        <f t="shared" si="187"/>
        <v>553199.81000000006</v>
      </c>
      <c r="AT1307" t="s">
        <v>59</v>
      </c>
      <c r="AU1307" t="s">
        <v>6164</v>
      </c>
      <c r="AV1307" t="s">
        <v>6165</v>
      </c>
      <c r="AW1307" t="s">
        <v>6166</v>
      </c>
      <c r="AX1307" t="s">
        <v>6167</v>
      </c>
      <c r="AY1307">
        <v>50</v>
      </c>
      <c r="AZ1307">
        <v>0</v>
      </c>
      <c r="BA1307">
        <v>0</v>
      </c>
      <c r="BB1307" t="s">
        <v>6168</v>
      </c>
      <c r="BC1307">
        <v>1</v>
      </c>
      <c r="BD1307">
        <v>1</v>
      </c>
      <c r="BE1307" t="s">
        <v>6188</v>
      </c>
      <c r="BF1307" t="s">
        <v>6170</v>
      </c>
      <c r="BG1307">
        <v>0</v>
      </c>
      <c r="BH1307" t="s">
        <v>6171</v>
      </c>
      <c r="BI1307">
        <v>43</v>
      </c>
      <c r="BJ1307" t="s">
        <v>6172</v>
      </c>
      <c r="BK1307">
        <v>0</v>
      </c>
      <c r="BL1307">
        <v>65</v>
      </c>
      <c r="BM1307" s="3">
        <f t="shared" si="188"/>
        <v>0.72307692307692306</v>
      </c>
    </row>
    <row r="1308" spans="1:65">
      <c r="A1308" t="s">
        <v>1437</v>
      </c>
      <c r="B1308" s="2">
        <v>45735</v>
      </c>
      <c r="C1308" t="s">
        <v>47</v>
      </c>
      <c r="D1308" t="s">
        <v>1131</v>
      </c>
      <c r="E1308">
        <v>3</v>
      </c>
      <c r="F1308" t="s">
        <v>72</v>
      </c>
      <c r="G1308" t="s">
        <v>50</v>
      </c>
      <c r="H1308" t="s">
        <v>179</v>
      </c>
      <c r="I1308" t="s">
        <v>64</v>
      </c>
      <c r="J1308" t="s">
        <v>65</v>
      </c>
      <c r="K1308" t="s">
        <v>75</v>
      </c>
      <c r="L1308" t="s">
        <v>87</v>
      </c>
      <c r="M1308" t="s">
        <v>56</v>
      </c>
      <c r="N1308" t="s">
        <v>57</v>
      </c>
      <c r="O1308" t="s">
        <v>82</v>
      </c>
      <c r="P1308">
        <v>53</v>
      </c>
      <c r="Q1308">
        <v>54</v>
      </c>
      <c r="R1308">
        <v>54</v>
      </c>
      <c r="S1308">
        <v>1</v>
      </c>
      <c r="T1308">
        <f t="shared" si="180"/>
        <v>53</v>
      </c>
      <c r="U1308">
        <v>52</v>
      </c>
      <c r="V1308">
        <f t="shared" si="181"/>
        <v>1</v>
      </c>
      <c r="W1308" s="3">
        <f t="shared" si="182"/>
        <v>1.8518518518518517E-2</v>
      </c>
      <c r="X1308">
        <v>16</v>
      </c>
      <c r="Y1308" s="4">
        <v>10.4</v>
      </c>
      <c r="Z1308" s="4">
        <v>1.9</v>
      </c>
      <c r="AA1308" s="5">
        <v>52585.17</v>
      </c>
      <c r="AB1308" s="5">
        <f t="shared" si="183"/>
        <v>2734428.84</v>
      </c>
      <c r="AC1308" s="5">
        <v>35892.83</v>
      </c>
      <c r="AD1308" s="5">
        <f t="shared" si="184"/>
        <v>1938212.82</v>
      </c>
      <c r="AE1308" s="5">
        <v>116394.28</v>
      </c>
      <c r="AF1308" s="5">
        <v>32893.089999999997</v>
      </c>
      <c r="AG1308" s="5">
        <v>8549.61</v>
      </c>
      <c r="AH1308" s="5">
        <v>2755</v>
      </c>
      <c r="AI1308" s="5">
        <v>4600</v>
      </c>
      <c r="AJ1308">
        <v>0</v>
      </c>
      <c r="AK1308" s="5">
        <v>0</v>
      </c>
      <c r="AL1308" s="5">
        <v>1020.21</v>
      </c>
      <c r="AM1308" s="5">
        <v>35023.78</v>
      </c>
      <c r="AN1308">
        <v>4</v>
      </c>
      <c r="AO1308">
        <v>5</v>
      </c>
      <c r="AP1308" t="str">
        <f t="shared" si="185"/>
        <v>No</v>
      </c>
      <c r="AQ1308">
        <v>2</v>
      </c>
      <c r="AR1308" s="5">
        <f t="shared" si="186"/>
        <v>2139448.79</v>
      </c>
      <c r="AS1308" s="5">
        <f t="shared" si="187"/>
        <v>594980.05000000005</v>
      </c>
      <c r="AT1308" t="s">
        <v>59</v>
      </c>
      <c r="AU1308" t="s">
        <v>6164</v>
      </c>
      <c r="AV1308" t="s">
        <v>6165</v>
      </c>
      <c r="AW1308" t="s">
        <v>6166</v>
      </c>
      <c r="AX1308" t="s">
        <v>6177</v>
      </c>
      <c r="AY1308">
        <v>53</v>
      </c>
      <c r="AZ1308">
        <v>0</v>
      </c>
      <c r="BA1308">
        <v>17</v>
      </c>
      <c r="BB1308" t="s">
        <v>6191</v>
      </c>
      <c r="BC1308">
        <v>0</v>
      </c>
      <c r="BD1308">
        <v>1</v>
      </c>
      <c r="BE1308" t="s">
        <v>6188</v>
      </c>
      <c r="BF1308" t="s">
        <v>6170</v>
      </c>
      <c r="BG1308">
        <v>0</v>
      </c>
      <c r="BH1308" t="s">
        <v>6171</v>
      </c>
      <c r="BI1308">
        <v>7</v>
      </c>
      <c r="BJ1308" t="s">
        <v>6172</v>
      </c>
      <c r="BK1308">
        <v>0</v>
      </c>
      <c r="BL1308">
        <v>60</v>
      </c>
      <c r="BM1308" s="3">
        <f t="shared" si="188"/>
        <v>0.9</v>
      </c>
    </row>
    <row r="1309" spans="1:65">
      <c r="A1309" t="s">
        <v>1438</v>
      </c>
      <c r="B1309" s="2">
        <v>45735</v>
      </c>
      <c r="C1309" t="s">
        <v>47</v>
      </c>
      <c r="D1309" t="s">
        <v>1131</v>
      </c>
      <c r="E1309">
        <v>3</v>
      </c>
      <c r="F1309" t="s">
        <v>49</v>
      </c>
      <c r="G1309" t="s">
        <v>62</v>
      </c>
      <c r="H1309" t="s">
        <v>125</v>
      </c>
      <c r="I1309" t="s">
        <v>64</v>
      </c>
      <c r="J1309" t="s">
        <v>81</v>
      </c>
      <c r="K1309" t="s">
        <v>66</v>
      </c>
      <c r="L1309" t="s">
        <v>87</v>
      </c>
      <c r="M1309" t="s">
        <v>56</v>
      </c>
      <c r="N1309" t="s">
        <v>69</v>
      </c>
      <c r="O1309" t="s">
        <v>70</v>
      </c>
      <c r="P1309">
        <v>40</v>
      </c>
      <c r="Q1309">
        <v>42</v>
      </c>
      <c r="R1309">
        <v>40</v>
      </c>
      <c r="S1309">
        <v>1</v>
      </c>
      <c r="T1309">
        <f t="shared" si="180"/>
        <v>39</v>
      </c>
      <c r="U1309">
        <v>39</v>
      </c>
      <c r="V1309">
        <f t="shared" si="181"/>
        <v>0</v>
      </c>
      <c r="W1309" s="3">
        <f t="shared" si="182"/>
        <v>2.5000000000000001E-2</v>
      </c>
      <c r="X1309">
        <v>46</v>
      </c>
      <c r="Y1309" s="4">
        <v>6.7</v>
      </c>
      <c r="Z1309" s="4">
        <v>2</v>
      </c>
      <c r="AA1309" s="5">
        <v>73172.710000000006</v>
      </c>
      <c r="AB1309" s="5">
        <f t="shared" si="183"/>
        <v>2853735.69</v>
      </c>
      <c r="AC1309" s="5">
        <v>54410.43</v>
      </c>
      <c r="AD1309" s="5">
        <f t="shared" si="184"/>
        <v>2176417.2000000002</v>
      </c>
      <c r="AE1309" s="5">
        <v>119073.15</v>
      </c>
      <c r="AF1309" s="5">
        <v>36211.71</v>
      </c>
      <c r="AG1309" s="5">
        <v>12272.71</v>
      </c>
      <c r="AH1309" s="5">
        <v>2900</v>
      </c>
      <c r="AI1309" s="5">
        <v>6800</v>
      </c>
      <c r="AJ1309">
        <v>0</v>
      </c>
      <c r="AK1309" s="5">
        <v>0</v>
      </c>
      <c r="AL1309" s="5">
        <v>0</v>
      </c>
      <c r="AM1309" s="5">
        <v>28244.34</v>
      </c>
      <c r="AN1309">
        <v>4</v>
      </c>
      <c r="AO1309">
        <v>5</v>
      </c>
      <c r="AP1309" t="str">
        <f t="shared" si="185"/>
        <v>No</v>
      </c>
      <c r="AQ1309">
        <v>2</v>
      </c>
      <c r="AR1309" s="5">
        <f t="shared" si="186"/>
        <v>2381919.11</v>
      </c>
      <c r="AS1309" s="5">
        <f t="shared" si="187"/>
        <v>471816.58</v>
      </c>
      <c r="AT1309" t="s">
        <v>59</v>
      </c>
      <c r="AU1309" t="s">
        <v>6164</v>
      </c>
      <c r="AV1309" t="s">
        <v>6165</v>
      </c>
      <c r="AW1309" t="s">
        <v>6166</v>
      </c>
      <c r="AX1309" t="s">
        <v>6167</v>
      </c>
      <c r="AY1309">
        <v>42</v>
      </c>
      <c r="AZ1309">
        <v>0</v>
      </c>
      <c r="BA1309">
        <v>0</v>
      </c>
      <c r="BB1309" t="s">
        <v>6168</v>
      </c>
      <c r="BC1309">
        <v>1</v>
      </c>
      <c r="BD1309">
        <v>0</v>
      </c>
      <c r="BE1309" t="s">
        <v>6178</v>
      </c>
      <c r="BF1309" t="s">
        <v>6170</v>
      </c>
      <c r="BG1309">
        <v>1</v>
      </c>
      <c r="BH1309" t="s">
        <v>6206</v>
      </c>
      <c r="BI1309">
        <v>62</v>
      </c>
      <c r="BJ1309" t="s">
        <v>6187</v>
      </c>
      <c r="BK1309">
        <v>0</v>
      </c>
      <c r="BL1309">
        <v>49</v>
      </c>
      <c r="BM1309" s="3">
        <f t="shared" si="188"/>
        <v>0.81632653061224492</v>
      </c>
    </row>
    <row r="1310" spans="1:65">
      <c r="A1310" t="s">
        <v>1439</v>
      </c>
      <c r="B1310" s="2">
        <v>45735</v>
      </c>
      <c r="C1310" t="s">
        <v>47</v>
      </c>
      <c r="D1310" t="s">
        <v>1131</v>
      </c>
      <c r="E1310">
        <v>3</v>
      </c>
      <c r="F1310" t="s">
        <v>49</v>
      </c>
      <c r="G1310" t="s">
        <v>79</v>
      </c>
      <c r="H1310" t="s">
        <v>260</v>
      </c>
      <c r="I1310" t="s">
        <v>74</v>
      </c>
      <c r="J1310" t="s">
        <v>53</v>
      </c>
      <c r="K1310" t="s">
        <v>54</v>
      </c>
      <c r="L1310" t="s">
        <v>92</v>
      </c>
      <c r="M1310" t="s">
        <v>56</v>
      </c>
      <c r="N1310" t="s">
        <v>69</v>
      </c>
      <c r="O1310" t="s">
        <v>70</v>
      </c>
      <c r="P1310">
        <v>58</v>
      </c>
      <c r="Q1310">
        <v>60</v>
      </c>
      <c r="R1310">
        <v>60</v>
      </c>
      <c r="S1310">
        <v>2</v>
      </c>
      <c r="T1310">
        <f t="shared" si="180"/>
        <v>58</v>
      </c>
      <c r="U1310">
        <v>57</v>
      </c>
      <c r="V1310">
        <f t="shared" si="181"/>
        <v>1</v>
      </c>
      <c r="W1310" s="3">
        <f t="shared" si="182"/>
        <v>3.3333333333333333E-2</v>
      </c>
      <c r="X1310">
        <v>20</v>
      </c>
      <c r="Y1310" s="4">
        <v>6</v>
      </c>
      <c r="Z1310" s="4">
        <v>1.4</v>
      </c>
      <c r="AA1310" s="5">
        <v>39370.959999999999</v>
      </c>
      <c r="AB1310" s="5">
        <f t="shared" si="183"/>
        <v>2244144.7200000002</v>
      </c>
      <c r="AC1310" s="5">
        <v>23764.18</v>
      </c>
      <c r="AD1310" s="5">
        <f t="shared" si="184"/>
        <v>1425850.8</v>
      </c>
      <c r="AE1310" s="5">
        <v>103454.09</v>
      </c>
      <c r="AF1310" s="5">
        <v>28066.1</v>
      </c>
      <c r="AG1310" s="5">
        <v>8217.7800000000007</v>
      </c>
      <c r="AH1310" s="5">
        <v>2030</v>
      </c>
      <c r="AI1310" s="5">
        <v>6400</v>
      </c>
      <c r="AJ1310">
        <v>0</v>
      </c>
      <c r="AK1310" s="5">
        <v>0</v>
      </c>
      <c r="AL1310" s="5">
        <v>690.08</v>
      </c>
      <c r="AM1310" s="5">
        <v>38624.589999999997</v>
      </c>
      <c r="AN1310">
        <v>4</v>
      </c>
      <c r="AO1310">
        <v>3</v>
      </c>
      <c r="AP1310" t="str">
        <f t="shared" si="185"/>
        <v>Yes</v>
      </c>
      <c r="AQ1310">
        <v>1</v>
      </c>
      <c r="AR1310" s="5">
        <f t="shared" si="186"/>
        <v>1613333.44</v>
      </c>
      <c r="AS1310" s="5">
        <f t="shared" si="187"/>
        <v>630811.28</v>
      </c>
      <c r="AT1310" t="s">
        <v>59</v>
      </c>
      <c r="AU1310" t="s">
        <v>6164</v>
      </c>
      <c r="AV1310" t="s">
        <v>6165</v>
      </c>
      <c r="AW1310" t="s">
        <v>6166</v>
      </c>
      <c r="AX1310" t="s">
        <v>6184</v>
      </c>
      <c r="AY1310">
        <v>59</v>
      </c>
      <c r="AZ1310">
        <v>0</v>
      </c>
      <c r="BA1310">
        <v>13</v>
      </c>
      <c r="BB1310" t="s">
        <v>6198</v>
      </c>
      <c r="BC1310">
        <v>0</v>
      </c>
      <c r="BD1310">
        <v>0</v>
      </c>
      <c r="BE1310" t="s">
        <v>6169</v>
      </c>
      <c r="BF1310" t="s">
        <v>6170</v>
      </c>
      <c r="BG1310">
        <v>0</v>
      </c>
      <c r="BH1310" t="s">
        <v>6171</v>
      </c>
      <c r="BI1310">
        <v>23</v>
      </c>
      <c r="BJ1310" t="s">
        <v>6172</v>
      </c>
      <c r="BK1310">
        <v>0</v>
      </c>
      <c r="BL1310">
        <v>71</v>
      </c>
      <c r="BM1310" s="3">
        <f t="shared" si="188"/>
        <v>0.84507042253521125</v>
      </c>
    </row>
    <row r="1311" spans="1:65">
      <c r="A1311" t="s">
        <v>1440</v>
      </c>
      <c r="B1311" s="2">
        <v>45735</v>
      </c>
      <c r="C1311" t="s">
        <v>47</v>
      </c>
      <c r="D1311" t="s">
        <v>1131</v>
      </c>
      <c r="E1311">
        <v>3</v>
      </c>
      <c r="F1311" t="s">
        <v>72</v>
      </c>
      <c r="G1311" t="s">
        <v>62</v>
      </c>
      <c r="H1311" t="s">
        <v>155</v>
      </c>
      <c r="I1311" t="s">
        <v>64</v>
      </c>
      <c r="J1311" t="s">
        <v>81</v>
      </c>
      <c r="K1311" t="s">
        <v>75</v>
      </c>
      <c r="L1311" t="s">
        <v>55</v>
      </c>
      <c r="M1311" t="s">
        <v>56</v>
      </c>
      <c r="N1311" t="s">
        <v>57</v>
      </c>
      <c r="O1311" t="s">
        <v>70</v>
      </c>
      <c r="P1311">
        <v>36</v>
      </c>
      <c r="Q1311">
        <v>38</v>
      </c>
      <c r="R1311">
        <v>39</v>
      </c>
      <c r="S1311">
        <v>1</v>
      </c>
      <c r="T1311">
        <f t="shared" si="180"/>
        <v>38</v>
      </c>
      <c r="U1311">
        <v>35</v>
      </c>
      <c r="V1311">
        <f t="shared" si="181"/>
        <v>3</v>
      </c>
      <c r="W1311" s="3">
        <f t="shared" si="182"/>
        <v>2.564102564102564E-2</v>
      </c>
      <c r="X1311">
        <v>15</v>
      </c>
      <c r="Y1311" s="4">
        <v>1.7</v>
      </c>
      <c r="Z1311" s="4">
        <v>0.8</v>
      </c>
      <c r="AA1311" s="5">
        <v>77928.47</v>
      </c>
      <c r="AB1311" s="5">
        <f t="shared" si="183"/>
        <v>2727496.45</v>
      </c>
      <c r="AC1311" s="5">
        <v>53082.43</v>
      </c>
      <c r="AD1311" s="5">
        <f t="shared" si="184"/>
        <v>2070214.77</v>
      </c>
      <c r="AE1311" s="5">
        <v>113861.93</v>
      </c>
      <c r="AF1311" s="5">
        <v>32760.63</v>
      </c>
      <c r="AG1311" s="5">
        <v>8399.86</v>
      </c>
      <c r="AH1311" s="5">
        <v>1160</v>
      </c>
      <c r="AI1311" s="5">
        <v>6800</v>
      </c>
      <c r="AJ1311">
        <v>0</v>
      </c>
      <c r="AK1311" s="5">
        <v>0</v>
      </c>
      <c r="AL1311" s="5">
        <v>4695.68</v>
      </c>
      <c r="AM1311" s="5">
        <v>23156.15</v>
      </c>
      <c r="AN1311">
        <v>4</v>
      </c>
      <c r="AO1311">
        <v>3</v>
      </c>
      <c r="AP1311" t="str">
        <f t="shared" si="185"/>
        <v>Yes</v>
      </c>
      <c r="AQ1311">
        <v>1</v>
      </c>
      <c r="AR1311" s="5">
        <f t="shared" si="186"/>
        <v>2261049.02</v>
      </c>
      <c r="AS1311" s="5">
        <f t="shared" si="187"/>
        <v>466447.43</v>
      </c>
      <c r="AT1311" t="s">
        <v>59</v>
      </c>
      <c r="AU1311" t="s">
        <v>6164</v>
      </c>
      <c r="AV1311" t="s">
        <v>6165</v>
      </c>
      <c r="AW1311" t="s">
        <v>6166</v>
      </c>
      <c r="AX1311" t="s">
        <v>6184</v>
      </c>
      <c r="AY1311">
        <v>40</v>
      </c>
      <c r="AZ1311">
        <v>4</v>
      </c>
      <c r="BA1311">
        <v>20</v>
      </c>
      <c r="BB1311" t="s">
        <v>6185</v>
      </c>
      <c r="BC1311">
        <v>0</v>
      </c>
      <c r="BD1311">
        <v>0</v>
      </c>
      <c r="BE1311" t="s">
        <v>6169</v>
      </c>
      <c r="BF1311" t="s">
        <v>6170</v>
      </c>
      <c r="BG1311">
        <v>0</v>
      </c>
      <c r="BH1311" t="s">
        <v>6171</v>
      </c>
      <c r="BI1311">
        <v>32</v>
      </c>
      <c r="BJ1311" t="s">
        <v>6172</v>
      </c>
      <c r="BK1311">
        <v>0</v>
      </c>
      <c r="BL1311">
        <v>52</v>
      </c>
      <c r="BM1311" s="3">
        <f t="shared" si="188"/>
        <v>0.75</v>
      </c>
    </row>
    <row r="1312" spans="1:65">
      <c r="A1312" t="s">
        <v>1441</v>
      </c>
      <c r="B1312" s="2">
        <v>45735</v>
      </c>
      <c r="C1312" t="s">
        <v>47</v>
      </c>
      <c r="D1312" t="s">
        <v>1131</v>
      </c>
      <c r="E1312">
        <v>3</v>
      </c>
      <c r="F1312" t="s">
        <v>78</v>
      </c>
      <c r="G1312" t="s">
        <v>50</v>
      </c>
      <c r="H1312" t="s">
        <v>185</v>
      </c>
      <c r="I1312" t="s">
        <v>64</v>
      </c>
      <c r="J1312" t="s">
        <v>65</v>
      </c>
      <c r="K1312" t="s">
        <v>75</v>
      </c>
      <c r="L1312" t="s">
        <v>55</v>
      </c>
      <c r="M1312" t="s">
        <v>56</v>
      </c>
      <c r="N1312" t="s">
        <v>69</v>
      </c>
      <c r="O1312" t="s">
        <v>70</v>
      </c>
      <c r="P1312">
        <v>45</v>
      </c>
      <c r="Q1312">
        <v>47</v>
      </c>
      <c r="R1312">
        <v>46</v>
      </c>
      <c r="S1312">
        <v>1</v>
      </c>
      <c r="T1312">
        <f t="shared" si="180"/>
        <v>45</v>
      </c>
      <c r="U1312">
        <v>43</v>
      </c>
      <c r="V1312">
        <f t="shared" si="181"/>
        <v>2</v>
      </c>
      <c r="W1312" s="3">
        <f t="shared" si="182"/>
        <v>2.1739130434782608E-2</v>
      </c>
      <c r="X1312">
        <v>43</v>
      </c>
      <c r="Y1312" s="4">
        <v>1.9</v>
      </c>
      <c r="Z1312" s="4">
        <v>1.3</v>
      </c>
      <c r="AA1312" s="5">
        <v>51753.58</v>
      </c>
      <c r="AB1312" s="5">
        <f t="shared" si="183"/>
        <v>2225403.94</v>
      </c>
      <c r="AC1312" s="5">
        <v>34809.08</v>
      </c>
      <c r="AD1312" s="5">
        <f t="shared" si="184"/>
        <v>1601217.68</v>
      </c>
      <c r="AE1312" s="5">
        <v>97516.08</v>
      </c>
      <c r="AF1312" s="5">
        <v>30812.33</v>
      </c>
      <c r="AG1312" s="5">
        <v>11763.02</v>
      </c>
      <c r="AH1312" s="5">
        <v>1885</v>
      </c>
      <c r="AI1312" s="5">
        <v>4600</v>
      </c>
      <c r="AJ1312">
        <v>0</v>
      </c>
      <c r="AK1312" s="5">
        <v>0</v>
      </c>
      <c r="AL1312" s="5">
        <v>1939.91</v>
      </c>
      <c r="AM1312" s="5">
        <v>29366.400000000001</v>
      </c>
      <c r="AN1312">
        <v>4</v>
      </c>
      <c r="AO1312">
        <v>4</v>
      </c>
      <c r="AP1312" t="str">
        <f t="shared" si="185"/>
        <v>Yes</v>
      </c>
      <c r="AQ1312">
        <v>1</v>
      </c>
      <c r="AR1312" s="5">
        <f t="shared" si="186"/>
        <v>1779100.42</v>
      </c>
      <c r="AS1312" s="5">
        <f t="shared" si="187"/>
        <v>446303.52</v>
      </c>
      <c r="AT1312" t="s">
        <v>59</v>
      </c>
      <c r="AU1312" t="s">
        <v>6164</v>
      </c>
      <c r="AV1312" t="s">
        <v>6165</v>
      </c>
      <c r="AW1312" t="s">
        <v>6166</v>
      </c>
      <c r="AX1312" t="s">
        <v>6167</v>
      </c>
      <c r="AY1312">
        <v>48</v>
      </c>
      <c r="AZ1312">
        <v>0</v>
      </c>
      <c r="BA1312">
        <v>17</v>
      </c>
      <c r="BB1312" t="s">
        <v>6191</v>
      </c>
      <c r="BC1312">
        <v>0</v>
      </c>
      <c r="BD1312">
        <v>0</v>
      </c>
      <c r="BE1312" t="s">
        <v>6169</v>
      </c>
      <c r="BF1312" t="s">
        <v>6170</v>
      </c>
      <c r="BG1312">
        <v>0</v>
      </c>
      <c r="BH1312" t="s">
        <v>6171</v>
      </c>
      <c r="BI1312">
        <v>29</v>
      </c>
      <c r="BJ1312" t="s">
        <v>6172</v>
      </c>
      <c r="BK1312">
        <v>0</v>
      </c>
      <c r="BL1312">
        <v>60</v>
      </c>
      <c r="BM1312" s="3">
        <f t="shared" si="188"/>
        <v>0.76666666666666672</v>
      </c>
    </row>
    <row r="1313" spans="1:65">
      <c r="A1313" t="s">
        <v>1442</v>
      </c>
      <c r="B1313" s="2">
        <v>45735</v>
      </c>
      <c r="C1313" t="s">
        <v>47</v>
      </c>
      <c r="D1313" t="s">
        <v>1131</v>
      </c>
      <c r="E1313">
        <v>3</v>
      </c>
      <c r="F1313" t="s">
        <v>78</v>
      </c>
      <c r="G1313" t="s">
        <v>50</v>
      </c>
      <c r="H1313" t="s">
        <v>173</v>
      </c>
      <c r="I1313" t="s">
        <v>74</v>
      </c>
      <c r="J1313" t="s">
        <v>65</v>
      </c>
      <c r="K1313" t="s">
        <v>66</v>
      </c>
      <c r="L1313" t="s">
        <v>67</v>
      </c>
      <c r="M1313" t="s">
        <v>56</v>
      </c>
      <c r="N1313" t="s">
        <v>109</v>
      </c>
      <c r="O1313" t="s">
        <v>82</v>
      </c>
      <c r="P1313">
        <v>44</v>
      </c>
      <c r="Q1313">
        <v>47</v>
      </c>
      <c r="R1313">
        <v>45</v>
      </c>
      <c r="S1313">
        <v>1</v>
      </c>
      <c r="T1313">
        <f t="shared" si="180"/>
        <v>44</v>
      </c>
      <c r="U1313">
        <v>42</v>
      </c>
      <c r="V1313">
        <f t="shared" si="181"/>
        <v>2</v>
      </c>
      <c r="W1313" s="3">
        <f t="shared" si="182"/>
        <v>2.2222222222222223E-2</v>
      </c>
      <c r="X1313">
        <v>48</v>
      </c>
      <c r="Y1313" s="4">
        <v>4.3</v>
      </c>
      <c r="Z1313" s="4">
        <v>1.5</v>
      </c>
      <c r="AA1313" s="5">
        <v>49063.88</v>
      </c>
      <c r="AB1313" s="5">
        <f t="shared" si="183"/>
        <v>2060682.96</v>
      </c>
      <c r="AC1313" s="5">
        <v>33975.870000000003</v>
      </c>
      <c r="AD1313" s="5">
        <f t="shared" si="184"/>
        <v>1528914.15</v>
      </c>
      <c r="AE1313" s="5">
        <v>100205.33</v>
      </c>
      <c r="AF1313" s="5">
        <v>32640.35</v>
      </c>
      <c r="AG1313" s="5">
        <v>10881.29</v>
      </c>
      <c r="AH1313" s="5">
        <v>2175</v>
      </c>
      <c r="AI1313" s="5">
        <v>4600</v>
      </c>
      <c r="AJ1313">
        <v>0</v>
      </c>
      <c r="AK1313" s="5">
        <v>0</v>
      </c>
      <c r="AL1313" s="5">
        <v>1939.05</v>
      </c>
      <c r="AM1313" s="5">
        <v>60843.72</v>
      </c>
      <c r="AN1313">
        <v>8</v>
      </c>
      <c r="AO1313">
        <v>9</v>
      </c>
      <c r="AP1313" t="str">
        <f t="shared" si="185"/>
        <v>No</v>
      </c>
      <c r="AQ1313">
        <v>2</v>
      </c>
      <c r="AR1313" s="5">
        <f t="shared" si="186"/>
        <v>1742198.89</v>
      </c>
      <c r="AS1313" s="5">
        <f t="shared" si="187"/>
        <v>318484.07</v>
      </c>
      <c r="AT1313" t="s">
        <v>59</v>
      </c>
      <c r="AU1313" t="s">
        <v>6164</v>
      </c>
      <c r="AV1313" t="s">
        <v>6165</v>
      </c>
      <c r="AW1313" t="s">
        <v>6166</v>
      </c>
      <c r="AX1313" t="s">
        <v>6167</v>
      </c>
      <c r="AY1313">
        <v>46</v>
      </c>
      <c r="AZ1313">
        <v>0</v>
      </c>
      <c r="BA1313">
        <v>16</v>
      </c>
      <c r="BB1313" t="s">
        <v>6198</v>
      </c>
      <c r="BC1313">
        <v>0</v>
      </c>
      <c r="BD1313">
        <v>1</v>
      </c>
      <c r="BE1313" t="s">
        <v>6188</v>
      </c>
      <c r="BF1313" t="s">
        <v>6170</v>
      </c>
      <c r="BG1313">
        <v>2</v>
      </c>
      <c r="BH1313" t="s">
        <v>6206</v>
      </c>
      <c r="BI1313">
        <v>52</v>
      </c>
      <c r="BJ1313" t="s">
        <v>6187</v>
      </c>
      <c r="BK1313">
        <v>0</v>
      </c>
      <c r="BL1313">
        <v>64</v>
      </c>
      <c r="BM1313" s="3">
        <f t="shared" si="188"/>
        <v>0.703125</v>
      </c>
    </row>
    <row r="1314" spans="1:65">
      <c r="A1314" t="s">
        <v>1443</v>
      </c>
      <c r="B1314" s="2">
        <v>45735</v>
      </c>
      <c r="C1314" t="s">
        <v>47</v>
      </c>
      <c r="D1314" t="s">
        <v>1131</v>
      </c>
      <c r="E1314">
        <v>3</v>
      </c>
      <c r="F1314" t="s">
        <v>61</v>
      </c>
      <c r="G1314" t="s">
        <v>50</v>
      </c>
      <c r="H1314" t="s">
        <v>127</v>
      </c>
      <c r="I1314" t="s">
        <v>74</v>
      </c>
      <c r="J1314" t="s">
        <v>53</v>
      </c>
      <c r="K1314" t="s">
        <v>75</v>
      </c>
      <c r="L1314" t="s">
        <v>87</v>
      </c>
      <c r="M1314" t="s">
        <v>56</v>
      </c>
      <c r="N1314" t="s">
        <v>94</v>
      </c>
      <c r="O1314" t="s">
        <v>82</v>
      </c>
      <c r="P1314">
        <v>58</v>
      </c>
      <c r="Q1314">
        <v>59</v>
      </c>
      <c r="R1314">
        <v>59</v>
      </c>
      <c r="S1314">
        <v>1</v>
      </c>
      <c r="T1314">
        <f t="shared" si="180"/>
        <v>58</v>
      </c>
      <c r="U1314">
        <v>56</v>
      </c>
      <c r="V1314">
        <f t="shared" si="181"/>
        <v>2</v>
      </c>
      <c r="W1314" s="3">
        <f t="shared" si="182"/>
        <v>1.6949152542372881E-2</v>
      </c>
      <c r="X1314">
        <v>18</v>
      </c>
      <c r="Y1314" s="4">
        <v>8.1</v>
      </c>
      <c r="Z1314" s="4">
        <v>1.7</v>
      </c>
      <c r="AA1314" s="5">
        <v>35550.29</v>
      </c>
      <c r="AB1314" s="5">
        <f t="shared" si="183"/>
        <v>1990816.24</v>
      </c>
      <c r="AC1314" s="5">
        <v>24018.01</v>
      </c>
      <c r="AD1314" s="5">
        <f t="shared" si="184"/>
        <v>1417062.59</v>
      </c>
      <c r="AE1314" s="5">
        <v>100954.62</v>
      </c>
      <c r="AF1314" s="5">
        <v>25394.52</v>
      </c>
      <c r="AG1314" s="5">
        <v>8819.8799999999992</v>
      </c>
      <c r="AH1314" s="5">
        <v>2465</v>
      </c>
      <c r="AI1314" s="5">
        <v>3200</v>
      </c>
      <c r="AJ1314">
        <v>0</v>
      </c>
      <c r="AK1314" s="5">
        <v>0</v>
      </c>
      <c r="AL1314" s="5">
        <v>1280.53</v>
      </c>
      <c r="AM1314" s="5">
        <v>38329.620000000003</v>
      </c>
      <c r="AN1314">
        <v>4</v>
      </c>
      <c r="AO1314">
        <v>3</v>
      </c>
      <c r="AP1314" t="str">
        <f t="shared" si="185"/>
        <v>Yes</v>
      </c>
      <c r="AQ1314">
        <v>0</v>
      </c>
      <c r="AR1314" s="5">
        <f t="shared" si="186"/>
        <v>1597506.76</v>
      </c>
      <c r="AS1314" s="5">
        <f t="shared" si="187"/>
        <v>393309.48</v>
      </c>
      <c r="AT1314" t="s">
        <v>59</v>
      </c>
      <c r="AU1314" t="s">
        <v>6164</v>
      </c>
      <c r="AV1314" t="s">
        <v>6165</v>
      </c>
      <c r="AW1314" t="s">
        <v>6166</v>
      </c>
      <c r="AX1314" t="s">
        <v>6177</v>
      </c>
      <c r="AY1314">
        <v>61</v>
      </c>
      <c r="AZ1314">
        <v>0</v>
      </c>
      <c r="BA1314">
        <v>17</v>
      </c>
      <c r="BB1314" t="s">
        <v>6191</v>
      </c>
      <c r="BC1314">
        <v>0</v>
      </c>
      <c r="BD1314">
        <v>0</v>
      </c>
      <c r="BE1314" t="s">
        <v>6169</v>
      </c>
      <c r="BF1314" t="s">
        <v>6170</v>
      </c>
      <c r="BG1314">
        <v>0</v>
      </c>
      <c r="BH1314" t="s">
        <v>6171</v>
      </c>
      <c r="BI1314">
        <v>13</v>
      </c>
      <c r="BJ1314" t="s">
        <v>6172</v>
      </c>
      <c r="BK1314">
        <v>0</v>
      </c>
      <c r="BL1314">
        <v>76</v>
      </c>
      <c r="BM1314" s="3">
        <f t="shared" si="188"/>
        <v>0.77631578947368418</v>
      </c>
    </row>
    <row r="1315" spans="1:65">
      <c r="A1315" t="s">
        <v>1444</v>
      </c>
      <c r="B1315" s="2">
        <v>45735</v>
      </c>
      <c r="C1315" t="s">
        <v>47</v>
      </c>
      <c r="D1315" t="s">
        <v>1131</v>
      </c>
      <c r="E1315">
        <v>3</v>
      </c>
      <c r="F1315" t="s">
        <v>78</v>
      </c>
      <c r="G1315" t="s">
        <v>50</v>
      </c>
      <c r="H1315" t="s">
        <v>161</v>
      </c>
      <c r="I1315" t="s">
        <v>52</v>
      </c>
      <c r="J1315" t="s">
        <v>53</v>
      </c>
      <c r="K1315" t="s">
        <v>66</v>
      </c>
      <c r="L1315" t="s">
        <v>87</v>
      </c>
      <c r="M1315" t="s">
        <v>56</v>
      </c>
      <c r="N1315" t="s">
        <v>94</v>
      </c>
      <c r="O1315" t="s">
        <v>82</v>
      </c>
      <c r="P1315">
        <v>63</v>
      </c>
      <c r="Q1315">
        <v>67</v>
      </c>
      <c r="R1315">
        <v>65</v>
      </c>
      <c r="S1315">
        <v>2</v>
      </c>
      <c r="T1315">
        <f t="shared" si="180"/>
        <v>63</v>
      </c>
      <c r="U1315">
        <v>61</v>
      </c>
      <c r="V1315">
        <f t="shared" si="181"/>
        <v>2</v>
      </c>
      <c r="W1315" s="3">
        <f t="shared" si="182"/>
        <v>3.0769230769230771E-2</v>
      </c>
      <c r="X1315">
        <v>27</v>
      </c>
      <c r="Y1315" s="4">
        <v>4.5999999999999996</v>
      </c>
      <c r="Z1315" s="4">
        <v>1.5</v>
      </c>
      <c r="AA1315" s="5">
        <v>33873.96</v>
      </c>
      <c r="AB1315" s="5">
        <f t="shared" si="183"/>
        <v>2066311.56</v>
      </c>
      <c r="AC1315" s="5">
        <v>24098.79</v>
      </c>
      <c r="AD1315" s="5">
        <f t="shared" si="184"/>
        <v>1566421.35</v>
      </c>
      <c r="AE1315" s="5">
        <v>115121.79</v>
      </c>
      <c r="AF1315" s="5">
        <v>30613.71</v>
      </c>
      <c r="AG1315" s="5">
        <v>9078.6299999999992</v>
      </c>
      <c r="AH1315" s="5">
        <v>2175</v>
      </c>
      <c r="AI1315" s="5">
        <v>6400</v>
      </c>
      <c r="AJ1315">
        <v>0</v>
      </c>
      <c r="AK1315" s="5">
        <v>0</v>
      </c>
      <c r="AL1315" s="5">
        <v>1300.1199999999999</v>
      </c>
      <c r="AM1315" s="5">
        <v>41462.39</v>
      </c>
      <c r="AN1315">
        <v>4</v>
      </c>
      <c r="AO1315">
        <v>4</v>
      </c>
      <c r="AP1315" t="str">
        <f t="shared" si="185"/>
        <v>Yes</v>
      </c>
      <c r="AQ1315">
        <v>1</v>
      </c>
      <c r="AR1315" s="5">
        <f t="shared" si="186"/>
        <v>1772572.99</v>
      </c>
      <c r="AS1315" s="5">
        <f t="shared" si="187"/>
        <v>293738.57</v>
      </c>
      <c r="AT1315" t="s">
        <v>59</v>
      </c>
      <c r="AU1315" t="s">
        <v>6164</v>
      </c>
      <c r="AV1315" t="s">
        <v>6165</v>
      </c>
      <c r="AW1315" t="s">
        <v>6166</v>
      </c>
      <c r="AX1315" t="s">
        <v>6167</v>
      </c>
      <c r="AY1315">
        <v>66</v>
      </c>
      <c r="AZ1315">
        <v>0</v>
      </c>
      <c r="BA1315">
        <v>20</v>
      </c>
      <c r="BB1315" t="s">
        <v>6198</v>
      </c>
      <c r="BC1315">
        <v>0</v>
      </c>
      <c r="BD1315">
        <v>0</v>
      </c>
      <c r="BE1315" t="s">
        <v>6169</v>
      </c>
      <c r="BF1315" t="s">
        <v>6170</v>
      </c>
      <c r="BG1315">
        <v>1</v>
      </c>
      <c r="BH1315" t="s">
        <v>6179</v>
      </c>
      <c r="BI1315">
        <v>35</v>
      </c>
      <c r="BJ1315" t="s">
        <v>6172</v>
      </c>
      <c r="BK1315">
        <v>0</v>
      </c>
      <c r="BL1315">
        <v>73</v>
      </c>
      <c r="BM1315" s="3">
        <f t="shared" si="188"/>
        <v>0.8904109589041096</v>
      </c>
    </row>
    <row r="1316" spans="1:65">
      <c r="A1316" t="s">
        <v>1445</v>
      </c>
      <c r="B1316" s="2">
        <v>45735</v>
      </c>
      <c r="C1316" t="s">
        <v>47</v>
      </c>
      <c r="D1316" t="s">
        <v>1131</v>
      </c>
      <c r="E1316">
        <v>3</v>
      </c>
      <c r="F1316" t="s">
        <v>72</v>
      </c>
      <c r="G1316" t="s">
        <v>50</v>
      </c>
      <c r="H1316" t="s">
        <v>119</v>
      </c>
      <c r="I1316" t="s">
        <v>52</v>
      </c>
      <c r="J1316" t="s">
        <v>53</v>
      </c>
      <c r="K1316" t="s">
        <v>66</v>
      </c>
      <c r="L1316" t="s">
        <v>55</v>
      </c>
      <c r="M1316" t="s">
        <v>56</v>
      </c>
      <c r="N1316" t="s">
        <v>57</v>
      </c>
      <c r="O1316" t="s">
        <v>70</v>
      </c>
      <c r="P1316">
        <v>70</v>
      </c>
      <c r="Q1316">
        <v>73</v>
      </c>
      <c r="R1316">
        <v>77</v>
      </c>
      <c r="S1316">
        <v>2</v>
      </c>
      <c r="T1316">
        <f t="shared" si="180"/>
        <v>75</v>
      </c>
      <c r="U1316">
        <v>68</v>
      </c>
      <c r="V1316">
        <f t="shared" si="181"/>
        <v>7</v>
      </c>
      <c r="W1316" s="3">
        <f t="shared" si="182"/>
        <v>2.5974025974025976E-2</v>
      </c>
      <c r="X1316">
        <v>22</v>
      </c>
      <c r="Y1316" s="4">
        <v>4.0999999999999996</v>
      </c>
      <c r="Z1316" s="4">
        <v>1.6</v>
      </c>
      <c r="AA1316" s="5">
        <v>33555.71</v>
      </c>
      <c r="AB1316" s="5">
        <f t="shared" si="183"/>
        <v>2281788.2799999998</v>
      </c>
      <c r="AC1316" s="5">
        <v>23616.12</v>
      </c>
      <c r="AD1316" s="5">
        <f t="shared" si="184"/>
        <v>1818441.24</v>
      </c>
      <c r="AE1316" s="5">
        <v>137357.87</v>
      </c>
      <c r="AF1316" s="5">
        <v>33042.15</v>
      </c>
      <c r="AG1316" s="5">
        <v>9347.83</v>
      </c>
      <c r="AH1316" s="5">
        <v>2320</v>
      </c>
      <c r="AI1316" s="5">
        <v>6400</v>
      </c>
      <c r="AJ1316">
        <v>0</v>
      </c>
      <c r="AK1316" s="5">
        <v>0</v>
      </c>
      <c r="AL1316" s="5">
        <v>4620.25</v>
      </c>
      <c r="AM1316" s="5">
        <v>43780.07</v>
      </c>
      <c r="AN1316">
        <v>4</v>
      </c>
      <c r="AO1316">
        <v>4</v>
      </c>
      <c r="AP1316" t="str">
        <f t="shared" si="185"/>
        <v>Yes</v>
      </c>
      <c r="AQ1316">
        <v>1</v>
      </c>
      <c r="AR1316" s="5">
        <f t="shared" si="186"/>
        <v>2055309.41</v>
      </c>
      <c r="AS1316" s="5">
        <f t="shared" si="187"/>
        <v>226478.87</v>
      </c>
      <c r="AT1316" t="s">
        <v>59</v>
      </c>
      <c r="AU1316" t="s">
        <v>6164</v>
      </c>
      <c r="AV1316" t="s">
        <v>6165</v>
      </c>
      <c r="AW1316" t="s">
        <v>6166</v>
      </c>
      <c r="AX1316" t="s">
        <v>6184</v>
      </c>
      <c r="AY1316">
        <v>72</v>
      </c>
      <c r="AZ1316">
        <v>0</v>
      </c>
      <c r="BA1316">
        <v>35</v>
      </c>
      <c r="BB1316" t="s">
        <v>6180</v>
      </c>
      <c r="BC1316">
        <v>0</v>
      </c>
      <c r="BD1316">
        <v>0</v>
      </c>
      <c r="BE1316" t="s">
        <v>6169</v>
      </c>
      <c r="BF1316" t="s">
        <v>6170</v>
      </c>
      <c r="BG1316">
        <v>1</v>
      </c>
      <c r="BH1316" t="s">
        <v>6186</v>
      </c>
      <c r="BI1316">
        <v>23</v>
      </c>
      <c r="BJ1316" t="s">
        <v>6172</v>
      </c>
      <c r="BK1316">
        <v>0</v>
      </c>
      <c r="BL1316">
        <v>85</v>
      </c>
      <c r="BM1316" s="3">
        <f t="shared" si="188"/>
        <v>0.90588235294117647</v>
      </c>
    </row>
    <row r="1317" spans="1:65">
      <c r="A1317" t="s">
        <v>1446</v>
      </c>
      <c r="B1317" s="2">
        <v>45735</v>
      </c>
      <c r="C1317" t="s">
        <v>47</v>
      </c>
      <c r="D1317" t="s">
        <v>1131</v>
      </c>
      <c r="E1317">
        <v>3</v>
      </c>
      <c r="F1317" t="s">
        <v>78</v>
      </c>
      <c r="G1317" t="s">
        <v>62</v>
      </c>
      <c r="H1317" t="s">
        <v>190</v>
      </c>
      <c r="I1317" t="s">
        <v>74</v>
      </c>
      <c r="J1317" t="s">
        <v>65</v>
      </c>
      <c r="K1317" t="s">
        <v>75</v>
      </c>
      <c r="L1317" t="s">
        <v>55</v>
      </c>
      <c r="M1317" t="s">
        <v>56</v>
      </c>
      <c r="N1317" t="s">
        <v>57</v>
      </c>
      <c r="O1317" t="s">
        <v>70</v>
      </c>
      <c r="P1317">
        <v>49</v>
      </c>
      <c r="Q1317">
        <v>53</v>
      </c>
      <c r="R1317">
        <v>52</v>
      </c>
      <c r="S1317">
        <v>1</v>
      </c>
      <c r="T1317">
        <f t="shared" si="180"/>
        <v>51</v>
      </c>
      <c r="U1317">
        <v>48</v>
      </c>
      <c r="V1317">
        <f t="shared" si="181"/>
        <v>3</v>
      </c>
      <c r="W1317" s="3">
        <f t="shared" si="182"/>
        <v>1.9230769230769232E-2</v>
      </c>
      <c r="X1317">
        <v>36</v>
      </c>
      <c r="Y1317" s="4">
        <v>2.8</v>
      </c>
      <c r="Z1317" s="4">
        <v>1.5</v>
      </c>
      <c r="AA1317" s="5">
        <v>52348.91</v>
      </c>
      <c r="AB1317" s="5">
        <f t="shared" si="183"/>
        <v>2512747.6800000002</v>
      </c>
      <c r="AC1317" s="5">
        <v>34757.43</v>
      </c>
      <c r="AD1317" s="5">
        <f t="shared" si="184"/>
        <v>1807386.36</v>
      </c>
      <c r="AE1317" s="5">
        <v>113828.71</v>
      </c>
      <c r="AF1317" s="5">
        <v>36237.11</v>
      </c>
      <c r="AG1317" s="5">
        <v>10380.61</v>
      </c>
      <c r="AH1317" s="5">
        <v>2175</v>
      </c>
      <c r="AI1317" s="5">
        <v>4600</v>
      </c>
      <c r="AJ1317">
        <v>0</v>
      </c>
      <c r="AK1317" s="5">
        <v>0</v>
      </c>
      <c r="AL1317" s="5">
        <v>3078.65</v>
      </c>
      <c r="AM1317" s="5">
        <v>29931.95</v>
      </c>
      <c r="AN1317">
        <v>4</v>
      </c>
      <c r="AO1317">
        <v>4</v>
      </c>
      <c r="AP1317" t="str">
        <f t="shared" si="185"/>
        <v>Yes</v>
      </c>
      <c r="AQ1317">
        <v>0</v>
      </c>
      <c r="AR1317" s="5">
        <f t="shared" si="186"/>
        <v>2007618.39</v>
      </c>
      <c r="AS1317" s="5">
        <f t="shared" si="187"/>
        <v>505129.29</v>
      </c>
      <c r="AT1317" t="s">
        <v>59</v>
      </c>
      <c r="AU1317" t="s">
        <v>6164</v>
      </c>
      <c r="AV1317" t="s">
        <v>6165</v>
      </c>
      <c r="AW1317" t="s">
        <v>6166</v>
      </c>
      <c r="AX1317" t="s">
        <v>6167</v>
      </c>
      <c r="AY1317">
        <v>50</v>
      </c>
      <c r="AZ1317">
        <v>0</v>
      </c>
      <c r="BA1317">
        <v>24</v>
      </c>
      <c r="BB1317" t="s">
        <v>6180</v>
      </c>
      <c r="BC1317">
        <v>0</v>
      </c>
      <c r="BD1317">
        <v>0</v>
      </c>
      <c r="BE1317" t="s">
        <v>6169</v>
      </c>
      <c r="BF1317" t="s">
        <v>6170</v>
      </c>
      <c r="BG1317">
        <v>1</v>
      </c>
      <c r="BH1317" t="s">
        <v>6179</v>
      </c>
      <c r="BI1317">
        <v>51</v>
      </c>
      <c r="BJ1317" t="s">
        <v>6187</v>
      </c>
      <c r="BK1317">
        <v>0</v>
      </c>
      <c r="BL1317">
        <v>61</v>
      </c>
      <c r="BM1317" s="3">
        <f t="shared" si="188"/>
        <v>0.85245901639344257</v>
      </c>
    </row>
    <row r="1318" spans="1:65">
      <c r="A1318" t="s">
        <v>1447</v>
      </c>
      <c r="B1318" s="2">
        <v>45735</v>
      </c>
      <c r="C1318" t="s">
        <v>47</v>
      </c>
      <c r="D1318" t="s">
        <v>1131</v>
      </c>
      <c r="E1318">
        <v>3</v>
      </c>
      <c r="F1318" t="s">
        <v>72</v>
      </c>
      <c r="G1318" t="s">
        <v>79</v>
      </c>
      <c r="H1318" t="s">
        <v>86</v>
      </c>
      <c r="I1318" t="s">
        <v>64</v>
      </c>
      <c r="J1318" t="s">
        <v>81</v>
      </c>
      <c r="K1318" t="s">
        <v>66</v>
      </c>
      <c r="L1318" t="s">
        <v>67</v>
      </c>
      <c r="M1318" t="s">
        <v>68</v>
      </c>
      <c r="N1318" t="s">
        <v>94</v>
      </c>
      <c r="O1318" t="s">
        <v>120</v>
      </c>
      <c r="P1318">
        <v>35</v>
      </c>
      <c r="Q1318">
        <v>37</v>
      </c>
      <c r="R1318">
        <v>37</v>
      </c>
      <c r="S1318">
        <v>1</v>
      </c>
      <c r="T1318">
        <f t="shared" si="180"/>
        <v>36</v>
      </c>
      <c r="U1318">
        <v>33</v>
      </c>
      <c r="V1318">
        <f t="shared" si="181"/>
        <v>3</v>
      </c>
      <c r="W1318" s="3">
        <f t="shared" si="182"/>
        <v>2.7027027027027029E-2</v>
      </c>
      <c r="X1318">
        <v>8</v>
      </c>
      <c r="Y1318" s="4">
        <v>1.5</v>
      </c>
      <c r="Z1318" s="4">
        <v>1</v>
      </c>
      <c r="AA1318" s="5">
        <v>73665.38</v>
      </c>
      <c r="AB1318" s="5">
        <f t="shared" si="183"/>
        <v>2430957.54</v>
      </c>
      <c r="AC1318" s="5">
        <v>49196.61</v>
      </c>
      <c r="AD1318" s="5">
        <f t="shared" si="184"/>
        <v>1820274.57</v>
      </c>
      <c r="AE1318" s="5">
        <v>110328.35</v>
      </c>
      <c r="AF1318" s="5">
        <v>30258.18</v>
      </c>
      <c r="AG1318" s="5">
        <v>7229.08</v>
      </c>
      <c r="AH1318" s="5">
        <v>1450</v>
      </c>
      <c r="AI1318" s="5">
        <v>6800</v>
      </c>
      <c r="AJ1318">
        <v>0</v>
      </c>
      <c r="AK1318" s="5">
        <v>0</v>
      </c>
      <c r="AL1318" s="5">
        <v>4575.42</v>
      </c>
      <c r="AM1318" s="5">
        <v>26673.97</v>
      </c>
      <c r="AN1318">
        <v>4</v>
      </c>
      <c r="AO1318">
        <v>6</v>
      </c>
      <c r="AP1318" t="str">
        <f t="shared" si="185"/>
        <v>No</v>
      </c>
      <c r="AQ1318">
        <v>2</v>
      </c>
      <c r="AR1318" s="5">
        <f t="shared" si="186"/>
        <v>2007589.57</v>
      </c>
      <c r="AS1318" s="5">
        <f t="shared" si="187"/>
        <v>423367.97</v>
      </c>
      <c r="AT1318" t="s">
        <v>116</v>
      </c>
      <c r="AU1318" t="s">
        <v>6164</v>
      </c>
      <c r="AV1318" t="s">
        <v>6165</v>
      </c>
      <c r="AW1318" t="s">
        <v>6166</v>
      </c>
      <c r="AX1318" t="s">
        <v>6184</v>
      </c>
      <c r="AY1318">
        <v>37</v>
      </c>
      <c r="AZ1318">
        <v>0</v>
      </c>
      <c r="BA1318">
        <v>24</v>
      </c>
      <c r="BB1318" t="s">
        <v>6180</v>
      </c>
      <c r="BC1318">
        <v>2</v>
      </c>
      <c r="BD1318">
        <v>0</v>
      </c>
      <c r="BE1318" t="s">
        <v>6178</v>
      </c>
      <c r="BF1318" t="s">
        <v>6170</v>
      </c>
      <c r="BG1318">
        <v>0</v>
      </c>
      <c r="BH1318" t="s">
        <v>6171</v>
      </c>
      <c r="BI1318">
        <v>17</v>
      </c>
      <c r="BJ1318" t="s">
        <v>6172</v>
      </c>
      <c r="BK1318">
        <v>0</v>
      </c>
      <c r="BL1318">
        <v>46</v>
      </c>
      <c r="BM1318" s="3">
        <f t="shared" si="188"/>
        <v>0.80434782608695654</v>
      </c>
    </row>
    <row r="1319" spans="1:65">
      <c r="A1319" t="s">
        <v>1448</v>
      </c>
      <c r="B1319" s="2">
        <v>45735</v>
      </c>
      <c r="C1319" t="s">
        <v>47</v>
      </c>
      <c r="D1319" t="s">
        <v>1131</v>
      </c>
      <c r="E1319">
        <v>3</v>
      </c>
      <c r="F1319" t="s">
        <v>49</v>
      </c>
      <c r="G1319" t="s">
        <v>79</v>
      </c>
      <c r="H1319" t="s">
        <v>111</v>
      </c>
      <c r="I1319" t="s">
        <v>52</v>
      </c>
      <c r="J1319" t="s">
        <v>65</v>
      </c>
      <c r="K1319" t="s">
        <v>54</v>
      </c>
      <c r="L1319" t="s">
        <v>87</v>
      </c>
      <c r="M1319" t="s">
        <v>56</v>
      </c>
      <c r="N1319" t="s">
        <v>69</v>
      </c>
      <c r="O1319" t="s">
        <v>58</v>
      </c>
      <c r="P1319">
        <v>43</v>
      </c>
      <c r="Q1319">
        <v>46</v>
      </c>
      <c r="R1319">
        <v>44</v>
      </c>
      <c r="S1319">
        <v>1</v>
      </c>
      <c r="T1319">
        <f t="shared" si="180"/>
        <v>43</v>
      </c>
      <c r="U1319">
        <v>42</v>
      </c>
      <c r="V1319">
        <f t="shared" si="181"/>
        <v>1</v>
      </c>
      <c r="W1319" s="3">
        <f t="shared" si="182"/>
        <v>2.2727272727272728E-2</v>
      </c>
      <c r="X1319">
        <v>30</v>
      </c>
      <c r="Y1319" s="4">
        <v>14</v>
      </c>
      <c r="Z1319" s="4">
        <v>2.8</v>
      </c>
      <c r="AA1319" s="5">
        <v>55771.63</v>
      </c>
      <c r="AB1319" s="5">
        <f t="shared" si="183"/>
        <v>2342408.46</v>
      </c>
      <c r="AC1319" s="5">
        <v>35848.6</v>
      </c>
      <c r="AD1319" s="5">
        <f t="shared" si="184"/>
        <v>1577338.4</v>
      </c>
      <c r="AE1319" s="5">
        <v>101558.3</v>
      </c>
      <c r="AF1319" s="5">
        <v>28852.6</v>
      </c>
      <c r="AG1319" s="5">
        <v>9550.68</v>
      </c>
      <c r="AH1319" s="5">
        <v>4060</v>
      </c>
      <c r="AI1319" s="5">
        <v>4600</v>
      </c>
      <c r="AJ1319">
        <v>0</v>
      </c>
      <c r="AK1319" s="5">
        <v>0</v>
      </c>
      <c r="AL1319" s="5">
        <v>1026.24</v>
      </c>
      <c r="AM1319" s="5">
        <v>27795.360000000001</v>
      </c>
      <c r="AN1319">
        <v>4</v>
      </c>
      <c r="AO1319">
        <v>4</v>
      </c>
      <c r="AP1319" t="str">
        <f t="shared" si="185"/>
        <v>Yes</v>
      </c>
      <c r="AQ1319">
        <v>0</v>
      </c>
      <c r="AR1319" s="5">
        <f t="shared" si="186"/>
        <v>1754781.58</v>
      </c>
      <c r="AS1319" s="5">
        <f t="shared" si="187"/>
        <v>587626.88</v>
      </c>
      <c r="AT1319" t="s">
        <v>59</v>
      </c>
      <c r="AU1319" t="s">
        <v>6164</v>
      </c>
      <c r="AV1319" t="s">
        <v>6165</v>
      </c>
      <c r="AW1319" t="s">
        <v>6166</v>
      </c>
      <c r="AX1319" t="s">
        <v>6177</v>
      </c>
      <c r="AY1319">
        <v>45</v>
      </c>
      <c r="AZ1319">
        <v>0</v>
      </c>
      <c r="BA1319">
        <v>17</v>
      </c>
      <c r="BB1319" t="s">
        <v>6198</v>
      </c>
      <c r="BC1319">
        <v>0</v>
      </c>
      <c r="BD1319">
        <v>0</v>
      </c>
      <c r="BE1319" t="s">
        <v>6169</v>
      </c>
      <c r="BF1319" t="s">
        <v>6170</v>
      </c>
      <c r="BG1319">
        <v>1</v>
      </c>
      <c r="BH1319" t="s">
        <v>6186</v>
      </c>
      <c r="BI1319">
        <v>40</v>
      </c>
      <c r="BJ1319" t="s">
        <v>6172</v>
      </c>
      <c r="BK1319">
        <v>0</v>
      </c>
      <c r="BL1319">
        <v>64</v>
      </c>
      <c r="BM1319" s="3">
        <f t="shared" si="188"/>
        <v>0.6875</v>
      </c>
    </row>
    <row r="1320" spans="1:65">
      <c r="A1320" t="s">
        <v>1449</v>
      </c>
      <c r="B1320" s="2">
        <v>45735</v>
      </c>
      <c r="C1320" t="s">
        <v>47</v>
      </c>
      <c r="D1320" t="s">
        <v>1131</v>
      </c>
      <c r="E1320">
        <v>3</v>
      </c>
      <c r="F1320" t="s">
        <v>49</v>
      </c>
      <c r="G1320" t="s">
        <v>62</v>
      </c>
      <c r="H1320" t="s">
        <v>226</v>
      </c>
      <c r="I1320" t="s">
        <v>74</v>
      </c>
      <c r="J1320" t="s">
        <v>53</v>
      </c>
      <c r="K1320" t="s">
        <v>75</v>
      </c>
      <c r="L1320" t="s">
        <v>92</v>
      </c>
      <c r="M1320" t="s">
        <v>56</v>
      </c>
      <c r="N1320" t="s">
        <v>69</v>
      </c>
      <c r="O1320" t="s">
        <v>120</v>
      </c>
      <c r="P1320">
        <v>59</v>
      </c>
      <c r="Q1320">
        <v>60</v>
      </c>
      <c r="R1320">
        <v>58</v>
      </c>
      <c r="S1320">
        <v>1</v>
      </c>
      <c r="T1320">
        <f t="shared" si="180"/>
        <v>57</v>
      </c>
      <c r="U1320">
        <v>57</v>
      </c>
      <c r="V1320">
        <f t="shared" si="181"/>
        <v>0</v>
      </c>
      <c r="W1320" s="3">
        <f t="shared" si="182"/>
        <v>1.7241379310344827E-2</v>
      </c>
      <c r="X1320">
        <v>27</v>
      </c>
      <c r="Y1320" s="4">
        <v>0</v>
      </c>
      <c r="Z1320" s="4">
        <v>1</v>
      </c>
      <c r="AA1320" s="5">
        <v>36336.57</v>
      </c>
      <c r="AB1320" s="5">
        <f t="shared" si="183"/>
        <v>2071184.49</v>
      </c>
      <c r="AC1320" s="5">
        <v>23888.39</v>
      </c>
      <c r="AD1320" s="5">
        <f t="shared" si="184"/>
        <v>1385526.62</v>
      </c>
      <c r="AE1320" s="5">
        <v>100028.69</v>
      </c>
      <c r="AF1320" s="5">
        <v>27414.240000000002</v>
      </c>
      <c r="AG1320" s="5">
        <v>9235.52</v>
      </c>
      <c r="AH1320" s="5">
        <v>1450</v>
      </c>
      <c r="AI1320" s="5">
        <v>3200</v>
      </c>
      <c r="AJ1320">
        <v>0</v>
      </c>
      <c r="AK1320" s="5">
        <v>0</v>
      </c>
      <c r="AL1320" s="5">
        <v>0</v>
      </c>
      <c r="AM1320" s="5">
        <v>35594.61</v>
      </c>
      <c r="AN1320">
        <v>4</v>
      </c>
      <c r="AO1320">
        <v>3</v>
      </c>
      <c r="AP1320" t="str">
        <f t="shared" si="185"/>
        <v>Yes</v>
      </c>
      <c r="AQ1320">
        <v>1</v>
      </c>
      <c r="AR1320" s="5">
        <f t="shared" si="186"/>
        <v>1562449.68</v>
      </c>
      <c r="AS1320" s="5">
        <f t="shared" si="187"/>
        <v>508734.81</v>
      </c>
      <c r="AT1320" t="s">
        <v>59</v>
      </c>
      <c r="AU1320" t="s">
        <v>6164</v>
      </c>
      <c r="AV1320" t="s">
        <v>6165</v>
      </c>
      <c r="AW1320" t="s">
        <v>6166</v>
      </c>
      <c r="AX1320" t="s">
        <v>6167</v>
      </c>
      <c r="AY1320">
        <v>62</v>
      </c>
      <c r="AZ1320">
        <v>0</v>
      </c>
      <c r="BA1320">
        <v>0</v>
      </c>
      <c r="BB1320" t="s">
        <v>6168</v>
      </c>
      <c r="BC1320">
        <v>0</v>
      </c>
      <c r="BD1320">
        <v>0</v>
      </c>
      <c r="BE1320" t="s">
        <v>6169</v>
      </c>
      <c r="BF1320" t="s">
        <v>6170</v>
      </c>
      <c r="BG1320">
        <v>0</v>
      </c>
      <c r="BH1320" t="s">
        <v>6171</v>
      </c>
      <c r="BI1320">
        <v>54</v>
      </c>
      <c r="BJ1320" t="s">
        <v>6187</v>
      </c>
      <c r="BK1320">
        <v>0</v>
      </c>
      <c r="BL1320">
        <v>72</v>
      </c>
      <c r="BM1320" s="3">
        <f t="shared" si="188"/>
        <v>0.80555555555555558</v>
      </c>
    </row>
    <row r="1321" spans="1:65">
      <c r="A1321" t="s">
        <v>1450</v>
      </c>
      <c r="B1321" s="2">
        <v>45735</v>
      </c>
      <c r="C1321" t="s">
        <v>47</v>
      </c>
      <c r="D1321" t="s">
        <v>1131</v>
      </c>
      <c r="E1321">
        <v>3</v>
      </c>
      <c r="F1321" t="s">
        <v>72</v>
      </c>
      <c r="G1321" t="s">
        <v>62</v>
      </c>
      <c r="H1321" t="s">
        <v>220</v>
      </c>
      <c r="I1321" t="s">
        <v>64</v>
      </c>
      <c r="J1321" t="s">
        <v>53</v>
      </c>
      <c r="K1321" t="s">
        <v>75</v>
      </c>
      <c r="L1321" t="s">
        <v>87</v>
      </c>
      <c r="M1321" t="s">
        <v>56</v>
      </c>
      <c r="N1321" t="s">
        <v>57</v>
      </c>
      <c r="O1321" t="s">
        <v>82</v>
      </c>
      <c r="P1321">
        <v>47</v>
      </c>
      <c r="Q1321">
        <v>50</v>
      </c>
      <c r="R1321">
        <v>50</v>
      </c>
      <c r="S1321">
        <v>1</v>
      </c>
      <c r="T1321">
        <f t="shared" si="180"/>
        <v>49</v>
      </c>
      <c r="U1321">
        <v>46</v>
      </c>
      <c r="V1321">
        <f t="shared" si="181"/>
        <v>3</v>
      </c>
      <c r="W1321" s="3">
        <f t="shared" si="182"/>
        <v>0.02</v>
      </c>
      <c r="X1321">
        <v>14</v>
      </c>
      <c r="Y1321" s="4">
        <v>0</v>
      </c>
      <c r="Z1321" s="4">
        <v>0.9</v>
      </c>
      <c r="AA1321" s="5">
        <v>35539.83</v>
      </c>
      <c r="AB1321" s="5">
        <f t="shared" si="183"/>
        <v>1634832.18</v>
      </c>
      <c r="AC1321" s="5">
        <v>24060.68</v>
      </c>
      <c r="AD1321" s="5">
        <f t="shared" si="184"/>
        <v>1203034</v>
      </c>
      <c r="AE1321" s="5">
        <v>82414.39</v>
      </c>
      <c r="AF1321" s="5">
        <v>21554.47</v>
      </c>
      <c r="AG1321" s="5">
        <v>7788.06</v>
      </c>
      <c r="AH1321" s="5">
        <v>1305</v>
      </c>
      <c r="AI1321" s="5">
        <v>3200</v>
      </c>
      <c r="AJ1321">
        <v>0</v>
      </c>
      <c r="AK1321" s="5">
        <v>0</v>
      </c>
      <c r="AL1321" s="5">
        <v>1925.9</v>
      </c>
      <c r="AM1321" s="5">
        <v>28391.56</v>
      </c>
      <c r="AN1321">
        <v>4</v>
      </c>
      <c r="AO1321">
        <v>4</v>
      </c>
      <c r="AP1321" t="str">
        <f t="shared" si="185"/>
        <v>Yes</v>
      </c>
      <c r="AQ1321">
        <v>1</v>
      </c>
      <c r="AR1321" s="5">
        <f t="shared" si="186"/>
        <v>1349613.38</v>
      </c>
      <c r="AS1321" s="5">
        <f t="shared" si="187"/>
        <v>285218.8</v>
      </c>
      <c r="AT1321" t="s">
        <v>59</v>
      </c>
      <c r="AU1321" t="s">
        <v>6164</v>
      </c>
      <c r="AV1321" t="s">
        <v>6165</v>
      </c>
      <c r="AW1321" t="s">
        <v>6166</v>
      </c>
      <c r="AX1321" t="s">
        <v>6184</v>
      </c>
      <c r="AY1321">
        <v>50</v>
      </c>
      <c r="AZ1321">
        <v>0</v>
      </c>
      <c r="BA1321">
        <v>26</v>
      </c>
      <c r="BB1321" t="s">
        <v>6180</v>
      </c>
      <c r="BC1321">
        <v>0</v>
      </c>
      <c r="BD1321">
        <v>0</v>
      </c>
      <c r="BE1321" t="s">
        <v>6169</v>
      </c>
      <c r="BF1321" t="s">
        <v>6170</v>
      </c>
      <c r="BG1321">
        <v>0</v>
      </c>
      <c r="BH1321" t="s">
        <v>6171</v>
      </c>
      <c r="BI1321">
        <v>35</v>
      </c>
      <c r="BJ1321" t="s">
        <v>6172</v>
      </c>
      <c r="BK1321">
        <v>0</v>
      </c>
      <c r="BL1321">
        <v>77</v>
      </c>
      <c r="BM1321" s="3">
        <f t="shared" si="188"/>
        <v>0.64935064935064934</v>
      </c>
    </row>
    <row r="1322" spans="1:65">
      <c r="A1322" t="s">
        <v>1451</v>
      </c>
      <c r="B1322" s="2">
        <v>45736</v>
      </c>
      <c r="C1322" t="s">
        <v>47</v>
      </c>
      <c r="D1322" t="s">
        <v>1131</v>
      </c>
      <c r="E1322">
        <v>3</v>
      </c>
      <c r="F1322" t="s">
        <v>72</v>
      </c>
      <c r="G1322" t="s">
        <v>50</v>
      </c>
      <c r="H1322" t="s">
        <v>138</v>
      </c>
      <c r="I1322" t="s">
        <v>52</v>
      </c>
      <c r="J1322" t="s">
        <v>65</v>
      </c>
      <c r="K1322" t="s">
        <v>75</v>
      </c>
      <c r="L1322" t="s">
        <v>92</v>
      </c>
      <c r="M1322" t="s">
        <v>56</v>
      </c>
      <c r="N1322" t="s">
        <v>76</v>
      </c>
      <c r="O1322" t="s">
        <v>70</v>
      </c>
      <c r="P1322">
        <v>43</v>
      </c>
      <c r="Q1322">
        <v>44</v>
      </c>
      <c r="R1322">
        <v>44</v>
      </c>
      <c r="S1322">
        <v>1</v>
      </c>
      <c r="T1322">
        <f t="shared" si="180"/>
        <v>43</v>
      </c>
      <c r="U1322">
        <v>41</v>
      </c>
      <c r="V1322">
        <f t="shared" si="181"/>
        <v>2</v>
      </c>
      <c r="W1322" s="3">
        <f t="shared" si="182"/>
        <v>2.2727272727272728E-2</v>
      </c>
      <c r="X1322">
        <v>21</v>
      </c>
      <c r="Y1322" s="4">
        <v>5.7</v>
      </c>
      <c r="Z1322" s="4">
        <v>1.6</v>
      </c>
      <c r="AA1322" s="5">
        <v>51339.45</v>
      </c>
      <c r="AB1322" s="5">
        <f t="shared" si="183"/>
        <v>2104917.4500000002</v>
      </c>
      <c r="AC1322" s="5">
        <v>34974.339999999997</v>
      </c>
      <c r="AD1322" s="5">
        <f t="shared" si="184"/>
        <v>1538870.96</v>
      </c>
      <c r="AE1322" s="5">
        <v>103700.7</v>
      </c>
      <c r="AF1322" s="5">
        <v>27168.53</v>
      </c>
      <c r="AG1322" s="5">
        <v>9141.43</v>
      </c>
      <c r="AH1322" s="5">
        <v>2320</v>
      </c>
      <c r="AI1322" s="5">
        <v>4600</v>
      </c>
      <c r="AJ1322">
        <v>0</v>
      </c>
      <c r="AK1322" s="5">
        <v>0</v>
      </c>
      <c r="AL1322" s="5">
        <v>1887.35</v>
      </c>
      <c r="AM1322" s="5">
        <v>26920.26</v>
      </c>
      <c r="AN1322">
        <v>4</v>
      </c>
      <c r="AO1322">
        <v>4</v>
      </c>
      <c r="AP1322" t="str">
        <f t="shared" si="185"/>
        <v>Yes</v>
      </c>
      <c r="AQ1322">
        <v>0</v>
      </c>
      <c r="AR1322" s="5">
        <f t="shared" si="186"/>
        <v>1714609.23</v>
      </c>
      <c r="AS1322" s="5">
        <f t="shared" si="187"/>
        <v>390308.22</v>
      </c>
      <c r="AT1322" t="s">
        <v>59</v>
      </c>
      <c r="AU1322" t="s">
        <v>6164</v>
      </c>
      <c r="AV1322" t="s">
        <v>6165</v>
      </c>
      <c r="AW1322" t="s">
        <v>6166</v>
      </c>
      <c r="AX1322" t="s">
        <v>6184</v>
      </c>
      <c r="AY1322">
        <v>44</v>
      </c>
      <c r="AZ1322">
        <v>0</v>
      </c>
      <c r="BA1322">
        <v>19</v>
      </c>
      <c r="BB1322" t="s">
        <v>6191</v>
      </c>
      <c r="BC1322">
        <v>0</v>
      </c>
      <c r="BD1322">
        <v>0</v>
      </c>
      <c r="BE1322" t="s">
        <v>6169</v>
      </c>
      <c r="BF1322" t="s">
        <v>6170</v>
      </c>
      <c r="BG1322">
        <v>1</v>
      </c>
      <c r="BH1322" t="s">
        <v>6186</v>
      </c>
      <c r="BI1322">
        <v>42</v>
      </c>
      <c r="BJ1322" t="s">
        <v>6172</v>
      </c>
      <c r="BK1322">
        <v>0</v>
      </c>
      <c r="BL1322">
        <v>62</v>
      </c>
      <c r="BM1322" s="3">
        <f t="shared" si="188"/>
        <v>0.70967741935483875</v>
      </c>
    </row>
    <row r="1323" spans="1:65">
      <c r="A1323" t="s">
        <v>1452</v>
      </c>
      <c r="B1323" s="2">
        <v>45736</v>
      </c>
      <c r="C1323" t="s">
        <v>47</v>
      </c>
      <c r="D1323" t="s">
        <v>1131</v>
      </c>
      <c r="E1323">
        <v>3</v>
      </c>
      <c r="F1323" t="s">
        <v>78</v>
      </c>
      <c r="G1323" t="s">
        <v>79</v>
      </c>
      <c r="H1323" t="s">
        <v>80</v>
      </c>
      <c r="I1323" t="s">
        <v>52</v>
      </c>
      <c r="J1323" t="s">
        <v>81</v>
      </c>
      <c r="K1323" t="s">
        <v>66</v>
      </c>
      <c r="L1323" t="s">
        <v>87</v>
      </c>
      <c r="M1323" t="s">
        <v>56</v>
      </c>
      <c r="N1323" t="s">
        <v>76</v>
      </c>
      <c r="O1323" t="s">
        <v>120</v>
      </c>
      <c r="P1323">
        <v>33</v>
      </c>
      <c r="Q1323">
        <v>35</v>
      </c>
      <c r="R1323">
        <v>35</v>
      </c>
      <c r="S1323">
        <v>1</v>
      </c>
      <c r="T1323">
        <f t="shared" si="180"/>
        <v>34</v>
      </c>
      <c r="U1323">
        <v>32</v>
      </c>
      <c r="V1323">
        <f t="shared" si="181"/>
        <v>2</v>
      </c>
      <c r="W1323" s="3">
        <f t="shared" si="182"/>
        <v>2.8571428571428571E-2</v>
      </c>
      <c r="X1323">
        <v>17</v>
      </c>
      <c r="Y1323" s="4">
        <v>6.4</v>
      </c>
      <c r="Z1323" s="4">
        <v>2.2999999999999998</v>
      </c>
      <c r="AA1323" s="5">
        <v>74180.28</v>
      </c>
      <c r="AB1323" s="5">
        <f t="shared" si="183"/>
        <v>2373768.96</v>
      </c>
      <c r="AC1323" s="5">
        <v>54701.16</v>
      </c>
      <c r="AD1323" s="5">
        <f t="shared" si="184"/>
        <v>1914540.6</v>
      </c>
      <c r="AE1323" s="5">
        <v>111984.03</v>
      </c>
      <c r="AF1323" s="5">
        <v>31484.58</v>
      </c>
      <c r="AG1323" s="5">
        <v>7968.27</v>
      </c>
      <c r="AH1323" s="5">
        <v>3335</v>
      </c>
      <c r="AI1323" s="5">
        <v>6800</v>
      </c>
      <c r="AJ1323">
        <v>0</v>
      </c>
      <c r="AK1323" s="5">
        <v>0</v>
      </c>
      <c r="AL1323" s="5">
        <v>2959.85</v>
      </c>
      <c r="AM1323" s="5">
        <v>21134.32</v>
      </c>
      <c r="AN1323">
        <v>4</v>
      </c>
      <c r="AO1323">
        <v>3</v>
      </c>
      <c r="AP1323" t="str">
        <f t="shared" si="185"/>
        <v>Yes</v>
      </c>
      <c r="AQ1323">
        <v>1</v>
      </c>
      <c r="AR1323" s="5">
        <f t="shared" si="186"/>
        <v>2100206.65</v>
      </c>
      <c r="AS1323" s="5">
        <f t="shared" si="187"/>
        <v>273562.31</v>
      </c>
      <c r="AT1323" t="s">
        <v>59</v>
      </c>
      <c r="AU1323" t="s">
        <v>6164</v>
      </c>
      <c r="AV1323" t="s">
        <v>6165</v>
      </c>
      <c r="AW1323" t="s">
        <v>6166</v>
      </c>
      <c r="AX1323" t="s">
        <v>6184</v>
      </c>
      <c r="AY1323">
        <v>34</v>
      </c>
      <c r="AZ1323">
        <v>0</v>
      </c>
      <c r="BA1323">
        <v>15</v>
      </c>
      <c r="BB1323" t="s">
        <v>6180</v>
      </c>
      <c r="BC1323">
        <v>0</v>
      </c>
      <c r="BD1323">
        <v>0</v>
      </c>
      <c r="BE1323" t="s">
        <v>6169</v>
      </c>
      <c r="BF1323" t="s">
        <v>6170</v>
      </c>
      <c r="BG1323">
        <v>0</v>
      </c>
      <c r="BH1323" t="s">
        <v>6171</v>
      </c>
      <c r="BI1323">
        <v>20</v>
      </c>
      <c r="BJ1323" t="s">
        <v>6172</v>
      </c>
      <c r="BK1323">
        <v>0</v>
      </c>
      <c r="BL1323">
        <v>50</v>
      </c>
      <c r="BM1323" s="3">
        <f t="shared" si="188"/>
        <v>0.7</v>
      </c>
    </row>
    <row r="1324" spans="1:65">
      <c r="A1324" t="s">
        <v>1453</v>
      </c>
      <c r="B1324" s="2">
        <v>45736</v>
      </c>
      <c r="C1324" t="s">
        <v>47</v>
      </c>
      <c r="D1324" t="s">
        <v>1131</v>
      </c>
      <c r="E1324">
        <v>3</v>
      </c>
      <c r="F1324" t="s">
        <v>78</v>
      </c>
      <c r="G1324" t="s">
        <v>50</v>
      </c>
      <c r="H1324" t="s">
        <v>173</v>
      </c>
      <c r="I1324" t="s">
        <v>74</v>
      </c>
      <c r="J1324" t="s">
        <v>53</v>
      </c>
      <c r="K1324" t="s">
        <v>75</v>
      </c>
      <c r="L1324" t="s">
        <v>87</v>
      </c>
      <c r="M1324" t="s">
        <v>56</v>
      </c>
      <c r="N1324" t="s">
        <v>69</v>
      </c>
      <c r="O1324" t="s">
        <v>70</v>
      </c>
      <c r="P1324">
        <v>59</v>
      </c>
      <c r="Q1324">
        <v>63</v>
      </c>
      <c r="R1324">
        <v>60</v>
      </c>
      <c r="S1324">
        <v>1</v>
      </c>
      <c r="T1324">
        <f t="shared" si="180"/>
        <v>59</v>
      </c>
      <c r="U1324">
        <v>56</v>
      </c>
      <c r="V1324">
        <f t="shared" si="181"/>
        <v>3</v>
      </c>
      <c r="W1324" s="3">
        <f t="shared" si="182"/>
        <v>1.6666666666666666E-2</v>
      </c>
      <c r="X1324">
        <v>32</v>
      </c>
      <c r="Y1324" s="4">
        <v>4.0999999999999996</v>
      </c>
      <c r="Z1324" s="4">
        <v>1.2</v>
      </c>
      <c r="AA1324" s="5">
        <v>35653.839999999997</v>
      </c>
      <c r="AB1324" s="5">
        <f t="shared" si="183"/>
        <v>1996615.04</v>
      </c>
      <c r="AC1324" s="5">
        <v>24260.67</v>
      </c>
      <c r="AD1324" s="5">
        <f t="shared" si="184"/>
        <v>1455640.2</v>
      </c>
      <c r="AE1324" s="5">
        <v>101582.17</v>
      </c>
      <c r="AF1324" s="5">
        <v>29286.66</v>
      </c>
      <c r="AG1324" s="5">
        <v>9809.6299999999992</v>
      </c>
      <c r="AH1324" s="5">
        <v>1740</v>
      </c>
      <c r="AI1324" s="5">
        <v>3200</v>
      </c>
      <c r="AJ1324">
        <v>0</v>
      </c>
      <c r="AK1324" s="5">
        <v>0</v>
      </c>
      <c r="AL1324" s="5">
        <v>2078.35</v>
      </c>
      <c r="AM1324" s="5">
        <v>36163.14</v>
      </c>
      <c r="AN1324">
        <v>4</v>
      </c>
      <c r="AO1324">
        <v>3</v>
      </c>
      <c r="AP1324" t="str">
        <f t="shared" si="185"/>
        <v>Yes</v>
      </c>
      <c r="AQ1324">
        <v>0</v>
      </c>
      <c r="AR1324" s="5">
        <f t="shared" si="186"/>
        <v>1639500.15</v>
      </c>
      <c r="AS1324" s="5">
        <f t="shared" si="187"/>
        <v>357114.89</v>
      </c>
      <c r="AT1324" t="s">
        <v>59</v>
      </c>
      <c r="AU1324" t="s">
        <v>6164</v>
      </c>
      <c r="AV1324" t="s">
        <v>6165</v>
      </c>
      <c r="AW1324" t="s">
        <v>6166</v>
      </c>
      <c r="AX1324" t="s">
        <v>6167</v>
      </c>
      <c r="AY1324">
        <v>61</v>
      </c>
      <c r="AZ1324">
        <v>0</v>
      </c>
      <c r="BA1324">
        <v>22</v>
      </c>
      <c r="BB1324" t="s">
        <v>6191</v>
      </c>
      <c r="BC1324">
        <v>0</v>
      </c>
      <c r="BD1324">
        <v>0</v>
      </c>
      <c r="BE1324" t="s">
        <v>6169</v>
      </c>
      <c r="BF1324" t="s">
        <v>6170</v>
      </c>
      <c r="BG1324">
        <v>1</v>
      </c>
      <c r="BH1324" t="s">
        <v>6179</v>
      </c>
      <c r="BI1324">
        <v>48</v>
      </c>
      <c r="BJ1324" t="s">
        <v>6172</v>
      </c>
      <c r="BK1324">
        <v>0</v>
      </c>
      <c r="BL1324">
        <v>73</v>
      </c>
      <c r="BM1324" s="3">
        <f t="shared" si="188"/>
        <v>0.82191780821917804</v>
      </c>
    </row>
    <row r="1325" spans="1:65">
      <c r="A1325" t="s">
        <v>1454</v>
      </c>
      <c r="B1325" s="2">
        <v>45736</v>
      </c>
      <c r="C1325" t="s">
        <v>47</v>
      </c>
      <c r="D1325" t="s">
        <v>1131</v>
      </c>
      <c r="E1325">
        <v>3</v>
      </c>
      <c r="F1325" t="s">
        <v>61</v>
      </c>
      <c r="G1325" t="s">
        <v>62</v>
      </c>
      <c r="H1325" t="s">
        <v>63</v>
      </c>
      <c r="I1325" t="s">
        <v>64</v>
      </c>
      <c r="J1325" t="s">
        <v>53</v>
      </c>
      <c r="K1325" t="s">
        <v>54</v>
      </c>
      <c r="L1325" t="s">
        <v>87</v>
      </c>
      <c r="M1325" t="s">
        <v>56</v>
      </c>
      <c r="N1325" t="s">
        <v>57</v>
      </c>
      <c r="O1325" t="s">
        <v>82</v>
      </c>
      <c r="P1325">
        <v>64</v>
      </c>
      <c r="Q1325">
        <v>68</v>
      </c>
      <c r="R1325">
        <v>66</v>
      </c>
      <c r="S1325">
        <v>1</v>
      </c>
      <c r="T1325">
        <f t="shared" si="180"/>
        <v>65</v>
      </c>
      <c r="U1325">
        <v>62</v>
      </c>
      <c r="V1325">
        <f t="shared" si="181"/>
        <v>3</v>
      </c>
      <c r="W1325" s="3">
        <f t="shared" si="182"/>
        <v>1.5151515151515152E-2</v>
      </c>
      <c r="X1325">
        <v>23</v>
      </c>
      <c r="Y1325" s="4">
        <v>2.1</v>
      </c>
      <c r="Z1325" s="4">
        <v>1.4</v>
      </c>
      <c r="AA1325" s="5">
        <v>38457.67</v>
      </c>
      <c r="AB1325" s="5">
        <f t="shared" si="183"/>
        <v>2384375.54</v>
      </c>
      <c r="AC1325" s="5">
        <v>24249.81</v>
      </c>
      <c r="AD1325" s="5">
        <f t="shared" si="184"/>
        <v>1600487.46</v>
      </c>
      <c r="AE1325" s="5">
        <v>108034.48</v>
      </c>
      <c r="AF1325" s="5">
        <v>28819.71</v>
      </c>
      <c r="AG1325" s="5">
        <v>9225.7199999999993</v>
      </c>
      <c r="AH1325" s="5">
        <v>2030</v>
      </c>
      <c r="AI1325" s="5">
        <v>3200</v>
      </c>
      <c r="AJ1325">
        <v>0</v>
      </c>
      <c r="AK1325" s="5">
        <v>0</v>
      </c>
      <c r="AL1325" s="5">
        <v>2083.1999999999998</v>
      </c>
      <c r="AM1325" s="5">
        <v>41598.78</v>
      </c>
      <c r="AN1325">
        <v>4</v>
      </c>
      <c r="AO1325">
        <v>3</v>
      </c>
      <c r="AP1325" t="str">
        <f t="shared" si="185"/>
        <v>Yes</v>
      </c>
      <c r="AQ1325">
        <v>1</v>
      </c>
      <c r="AR1325" s="5">
        <f t="shared" si="186"/>
        <v>1795479.35</v>
      </c>
      <c r="AS1325" s="5">
        <f t="shared" si="187"/>
        <v>588896.18999999994</v>
      </c>
      <c r="AT1325" t="s">
        <v>59</v>
      </c>
      <c r="AU1325" t="s">
        <v>6164</v>
      </c>
      <c r="AV1325" t="s">
        <v>6165</v>
      </c>
      <c r="AW1325" t="s">
        <v>6166</v>
      </c>
      <c r="AX1325" t="s">
        <v>6167</v>
      </c>
      <c r="AY1325">
        <v>71</v>
      </c>
      <c r="AZ1325">
        <v>4</v>
      </c>
      <c r="BA1325">
        <v>24</v>
      </c>
      <c r="BB1325" t="s">
        <v>6185</v>
      </c>
      <c r="BC1325">
        <v>0</v>
      </c>
      <c r="BD1325">
        <v>0</v>
      </c>
      <c r="BE1325" t="s">
        <v>6169</v>
      </c>
      <c r="BF1325" t="s">
        <v>6170</v>
      </c>
      <c r="BG1325">
        <v>0</v>
      </c>
      <c r="BH1325" t="s">
        <v>6171</v>
      </c>
      <c r="BI1325">
        <v>58</v>
      </c>
      <c r="BJ1325" t="s">
        <v>6187</v>
      </c>
      <c r="BK1325">
        <v>0</v>
      </c>
      <c r="BL1325">
        <v>74</v>
      </c>
      <c r="BM1325" s="3">
        <f t="shared" si="188"/>
        <v>0.89189189189189189</v>
      </c>
    </row>
    <row r="1326" spans="1:65">
      <c r="A1326" t="s">
        <v>1455</v>
      </c>
      <c r="B1326" s="2">
        <v>45736</v>
      </c>
      <c r="C1326" t="s">
        <v>47</v>
      </c>
      <c r="D1326" t="s">
        <v>1131</v>
      </c>
      <c r="E1326">
        <v>3</v>
      </c>
      <c r="F1326" t="s">
        <v>61</v>
      </c>
      <c r="G1326" t="s">
        <v>62</v>
      </c>
      <c r="H1326" t="s">
        <v>63</v>
      </c>
      <c r="I1326" t="s">
        <v>74</v>
      </c>
      <c r="J1326" t="s">
        <v>53</v>
      </c>
      <c r="K1326" t="s">
        <v>75</v>
      </c>
      <c r="L1326" t="s">
        <v>55</v>
      </c>
      <c r="M1326" t="s">
        <v>56</v>
      </c>
      <c r="N1326" t="s">
        <v>69</v>
      </c>
      <c r="O1326" t="s">
        <v>82</v>
      </c>
      <c r="P1326">
        <v>61</v>
      </c>
      <c r="Q1326">
        <v>66</v>
      </c>
      <c r="R1326">
        <v>65</v>
      </c>
      <c r="S1326">
        <v>2</v>
      </c>
      <c r="T1326">
        <f t="shared" si="180"/>
        <v>63</v>
      </c>
      <c r="U1326">
        <v>60</v>
      </c>
      <c r="V1326">
        <f t="shared" si="181"/>
        <v>3</v>
      </c>
      <c r="W1326" s="3">
        <f t="shared" si="182"/>
        <v>3.0769230769230771E-2</v>
      </c>
      <c r="X1326">
        <v>35</v>
      </c>
      <c r="Y1326" s="4">
        <v>3.4</v>
      </c>
      <c r="Z1326" s="4">
        <v>1.6</v>
      </c>
      <c r="AA1326" s="5">
        <v>36044.11</v>
      </c>
      <c r="AB1326" s="5">
        <f t="shared" si="183"/>
        <v>2162646.6</v>
      </c>
      <c r="AC1326" s="5">
        <v>23470.45</v>
      </c>
      <c r="AD1326" s="5">
        <f t="shared" si="184"/>
        <v>1525579.25</v>
      </c>
      <c r="AE1326" s="5">
        <v>111072.05</v>
      </c>
      <c r="AF1326" s="5">
        <v>27908.9</v>
      </c>
      <c r="AG1326" s="5">
        <v>10951.35</v>
      </c>
      <c r="AH1326" s="5">
        <v>2320</v>
      </c>
      <c r="AI1326" s="5">
        <v>6400</v>
      </c>
      <c r="AJ1326">
        <v>0</v>
      </c>
      <c r="AK1326" s="5">
        <v>0</v>
      </c>
      <c r="AL1326" s="5">
        <v>1910.47</v>
      </c>
      <c r="AM1326" s="5">
        <v>38672.43</v>
      </c>
      <c r="AN1326">
        <v>4</v>
      </c>
      <c r="AO1326">
        <v>4</v>
      </c>
      <c r="AP1326" t="str">
        <f t="shared" si="185"/>
        <v>Yes</v>
      </c>
      <c r="AQ1326">
        <v>1</v>
      </c>
      <c r="AR1326" s="5">
        <f t="shared" si="186"/>
        <v>1724814.45</v>
      </c>
      <c r="AS1326" s="5">
        <f t="shared" si="187"/>
        <v>437832.15</v>
      </c>
      <c r="AT1326" t="s">
        <v>59</v>
      </c>
      <c r="AU1326" t="s">
        <v>6164</v>
      </c>
      <c r="AV1326" t="s">
        <v>6165</v>
      </c>
      <c r="AW1326" t="s">
        <v>6166</v>
      </c>
      <c r="AX1326" t="s">
        <v>6167</v>
      </c>
      <c r="AY1326">
        <v>64</v>
      </c>
      <c r="AZ1326">
        <v>0</v>
      </c>
      <c r="BA1326">
        <v>24</v>
      </c>
      <c r="BB1326" t="s">
        <v>6180</v>
      </c>
      <c r="BC1326">
        <v>0</v>
      </c>
      <c r="BD1326">
        <v>0</v>
      </c>
      <c r="BE1326" t="s">
        <v>6169</v>
      </c>
      <c r="BF1326" t="s">
        <v>6170</v>
      </c>
      <c r="BG1326">
        <v>0</v>
      </c>
      <c r="BH1326" t="s">
        <v>6171</v>
      </c>
      <c r="BI1326">
        <v>26</v>
      </c>
      <c r="BJ1326" t="s">
        <v>6172</v>
      </c>
      <c r="BK1326">
        <v>0</v>
      </c>
      <c r="BL1326">
        <v>72</v>
      </c>
      <c r="BM1326" s="3">
        <f t="shared" si="188"/>
        <v>0.90277777777777779</v>
      </c>
    </row>
    <row r="1327" spans="1:65">
      <c r="A1327" t="s">
        <v>1456</v>
      </c>
      <c r="B1327" s="2">
        <v>45736</v>
      </c>
      <c r="C1327" t="s">
        <v>47</v>
      </c>
      <c r="D1327" t="s">
        <v>1131</v>
      </c>
      <c r="E1327">
        <v>3</v>
      </c>
      <c r="F1327" t="s">
        <v>72</v>
      </c>
      <c r="G1327" t="s">
        <v>79</v>
      </c>
      <c r="H1327" t="s">
        <v>86</v>
      </c>
      <c r="I1327" t="s">
        <v>52</v>
      </c>
      <c r="J1327" t="s">
        <v>65</v>
      </c>
      <c r="K1327" t="s">
        <v>75</v>
      </c>
      <c r="L1327" t="s">
        <v>87</v>
      </c>
      <c r="M1327" t="s">
        <v>56</v>
      </c>
      <c r="N1327" t="s">
        <v>57</v>
      </c>
      <c r="O1327" t="s">
        <v>58</v>
      </c>
      <c r="P1327">
        <v>49</v>
      </c>
      <c r="Q1327">
        <v>51</v>
      </c>
      <c r="R1327">
        <v>53</v>
      </c>
      <c r="S1327">
        <v>1</v>
      </c>
      <c r="T1327">
        <f t="shared" si="180"/>
        <v>52</v>
      </c>
      <c r="U1327">
        <v>48</v>
      </c>
      <c r="V1327">
        <f t="shared" si="181"/>
        <v>4</v>
      </c>
      <c r="W1327" s="3">
        <f t="shared" si="182"/>
        <v>1.8867924528301886E-2</v>
      </c>
      <c r="X1327">
        <v>28</v>
      </c>
      <c r="Y1327" s="4">
        <v>0.8</v>
      </c>
      <c r="Z1327" s="4">
        <v>1.6</v>
      </c>
      <c r="AA1327" s="5">
        <v>52631.19</v>
      </c>
      <c r="AB1327" s="5">
        <f t="shared" si="183"/>
        <v>2526297.12</v>
      </c>
      <c r="AC1327" s="5">
        <v>35680.15</v>
      </c>
      <c r="AD1327" s="5">
        <f t="shared" si="184"/>
        <v>1891047.95</v>
      </c>
      <c r="AE1327" s="5">
        <v>123112.82</v>
      </c>
      <c r="AF1327" s="5">
        <v>33865.57</v>
      </c>
      <c r="AG1327" s="5">
        <v>10182.27</v>
      </c>
      <c r="AH1327" s="5">
        <v>2320</v>
      </c>
      <c r="AI1327" s="5">
        <v>4600</v>
      </c>
      <c r="AJ1327">
        <v>0</v>
      </c>
      <c r="AK1327" s="5">
        <v>0</v>
      </c>
      <c r="AL1327" s="5">
        <v>3921.2</v>
      </c>
      <c r="AM1327" s="5">
        <v>33507.620000000003</v>
      </c>
      <c r="AN1327">
        <v>4</v>
      </c>
      <c r="AO1327">
        <v>4</v>
      </c>
      <c r="AP1327" t="str">
        <f t="shared" si="185"/>
        <v>Yes</v>
      </c>
      <c r="AQ1327">
        <v>0</v>
      </c>
      <c r="AR1327" s="5">
        <f t="shared" si="186"/>
        <v>2102557.4300000002</v>
      </c>
      <c r="AS1327" s="5">
        <f t="shared" si="187"/>
        <v>423739.69</v>
      </c>
      <c r="AT1327" t="s">
        <v>59</v>
      </c>
      <c r="AU1327" t="s">
        <v>6164</v>
      </c>
      <c r="AV1327" t="s">
        <v>6165</v>
      </c>
      <c r="AW1327" t="s">
        <v>6166</v>
      </c>
      <c r="AX1327" t="s">
        <v>6184</v>
      </c>
      <c r="AY1327">
        <v>52</v>
      </c>
      <c r="AZ1327">
        <v>0</v>
      </c>
      <c r="BA1327">
        <v>25</v>
      </c>
      <c r="BB1327" t="s">
        <v>6180</v>
      </c>
      <c r="BC1327">
        <v>0</v>
      </c>
      <c r="BD1327">
        <v>0</v>
      </c>
      <c r="BE1327" t="s">
        <v>6169</v>
      </c>
      <c r="BF1327" t="s">
        <v>6170</v>
      </c>
      <c r="BG1327">
        <v>0</v>
      </c>
      <c r="BH1327" t="s">
        <v>6171</v>
      </c>
      <c r="BI1327">
        <v>51</v>
      </c>
      <c r="BJ1327" t="s">
        <v>6187</v>
      </c>
      <c r="BK1327">
        <v>0</v>
      </c>
      <c r="BL1327">
        <v>62</v>
      </c>
      <c r="BM1327" s="3">
        <f t="shared" si="188"/>
        <v>0.85483870967741937</v>
      </c>
    </row>
    <row r="1328" spans="1:65">
      <c r="A1328" t="s">
        <v>1457</v>
      </c>
      <c r="B1328" s="2">
        <v>45736</v>
      </c>
      <c r="C1328" t="s">
        <v>47</v>
      </c>
      <c r="D1328" t="s">
        <v>1131</v>
      </c>
      <c r="E1328">
        <v>3</v>
      </c>
      <c r="F1328" t="s">
        <v>61</v>
      </c>
      <c r="G1328" t="s">
        <v>50</v>
      </c>
      <c r="H1328" t="s">
        <v>170</v>
      </c>
      <c r="I1328" t="s">
        <v>52</v>
      </c>
      <c r="J1328" t="s">
        <v>65</v>
      </c>
      <c r="K1328" t="s">
        <v>66</v>
      </c>
      <c r="L1328" t="s">
        <v>67</v>
      </c>
      <c r="M1328" t="s">
        <v>56</v>
      </c>
      <c r="N1328" t="s">
        <v>69</v>
      </c>
      <c r="O1328" t="s">
        <v>82</v>
      </c>
      <c r="P1328">
        <v>51</v>
      </c>
      <c r="Q1328">
        <v>54</v>
      </c>
      <c r="R1328">
        <v>52</v>
      </c>
      <c r="S1328">
        <v>2</v>
      </c>
      <c r="T1328">
        <f t="shared" si="180"/>
        <v>50</v>
      </c>
      <c r="U1328">
        <v>49</v>
      </c>
      <c r="V1328">
        <f t="shared" si="181"/>
        <v>1</v>
      </c>
      <c r="W1328" s="3">
        <f t="shared" si="182"/>
        <v>3.8461538461538464E-2</v>
      </c>
      <c r="X1328">
        <v>26</v>
      </c>
      <c r="Y1328" s="4">
        <v>1.6</v>
      </c>
      <c r="Z1328" s="4">
        <v>1.2</v>
      </c>
      <c r="AA1328" s="5">
        <v>48918.14</v>
      </c>
      <c r="AB1328" s="5">
        <f t="shared" si="183"/>
        <v>2396988.86</v>
      </c>
      <c r="AC1328" s="5">
        <v>33897.47</v>
      </c>
      <c r="AD1328" s="5">
        <f t="shared" si="184"/>
        <v>1762668.44</v>
      </c>
      <c r="AE1328" s="5">
        <v>118936.93</v>
      </c>
      <c r="AF1328" s="5">
        <v>32777.14</v>
      </c>
      <c r="AG1328" s="5">
        <v>8979.2199999999993</v>
      </c>
      <c r="AH1328" s="5">
        <v>1740</v>
      </c>
      <c r="AI1328" s="5">
        <v>9200</v>
      </c>
      <c r="AJ1328">
        <v>0</v>
      </c>
      <c r="AK1328" s="5">
        <v>0</v>
      </c>
      <c r="AL1328" s="5">
        <v>1025.29</v>
      </c>
      <c r="AM1328" s="5">
        <v>36577.019999999997</v>
      </c>
      <c r="AN1328">
        <v>4</v>
      </c>
      <c r="AO1328">
        <v>6</v>
      </c>
      <c r="AP1328" t="str">
        <f t="shared" si="185"/>
        <v>No</v>
      </c>
      <c r="AQ1328">
        <v>2</v>
      </c>
      <c r="AR1328" s="5">
        <f t="shared" si="186"/>
        <v>1971904.04</v>
      </c>
      <c r="AS1328" s="5">
        <f t="shared" si="187"/>
        <v>425084.82</v>
      </c>
      <c r="AT1328" t="s">
        <v>59</v>
      </c>
      <c r="AU1328" t="s">
        <v>6164</v>
      </c>
      <c r="AV1328" t="s">
        <v>6165</v>
      </c>
      <c r="AW1328" t="s">
        <v>6166</v>
      </c>
      <c r="AX1328" t="s">
        <v>6167</v>
      </c>
      <c r="AY1328">
        <v>54</v>
      </c>
      <c r="AZ1328">
        <v>0</v>
      </c>
      <c r="BA1328">
        <v>10</v>
      </c>
      <c r="BB1328" t="s">
        <v>6198</v>
      </c>
      <c r="BC1328">
        <v>2</v>
      </c>
      <c r="BD1328">
        <v>0</v>
      </c>
      <c r="BE1328" t="s">
        <v>6178</v>
      </c>
      <c r="BF1328" t="s">
        <v>6170</v>
      </c>
      <c r="BG1328">
        <v>1</v>
      </c>
      <c r="BH1328" t="s">
        <v>6179</v>
      </c>
      <c r="BI1328">
        <v>51</v>
      </c>
      <c r="BJ1328" t="s">
        <v>6187</v>
      </c>
      <c r="BK1328">
        <v>0</v>
      </c>
      <c r="BL1328">
        <v>63</v>
      </c>
      <c r="BM1328" s="3">
        <f t="shared" si="188"/>
        <v>0.82539682539682535</v>
      </c>
    </row>
    <row r="1329" spans="1:65">
      <c r="A1329" t="s">
        <v>1458</v>
      </c>
      <c r="B1329" s="2">
        <v>45736</v>
      </c>
      <c r="C1329" t="s">
        <v>47</v>
      </c>
      <c r="D1329" t="s">
        <v>1131</v>
      </c>
      <c r="E1329">
        <v>3</v>
      </c>
      <c r="F1329" t="s">
        <v>61</v>
      </c>
      <c r="G1329" t="s">
        <v>50</v>
      </c>
      <c r="H1329" t="s">
        <v>183</v>
      </c>
      <c r="I1329" t="s">
        <v>64</v>
      </c>
      <c r="J1329" t="s">
        <v>53</v>
      </c>
      <c r="K1329" t="s">
        <v>66</v>
      </c>
      <c r="L1329" t="s">
        <v>87</v>
      </c>
      <c r="M1329" t="s">
        <v>56</v>
      </c>
      <c r="N1329" t="s">
        <v>109</v>
      </c>
      <c r="O1329" t="s">
        <v>58</v>
      </c>
      <c r="P1329">
        <v>51</v>
      </c>
      <c r="Q1329">
        <v>55</v>
      </c>
      <c r="R1329">
        <v>52</v>
      </c>
      <c r="S1329">
        <v>1</v>
      </c>
      <c r="T1329">
        <f t="shared" si="180"/>
        <v>51</v>
      </c>
      <c r="U1329">
        <v>49</v>
      </c>
      <c r="V1329">
        <f t="shared" si="181"/>
        <v>2</v>
      </c>
      <c r="W1329" s="3">
        <f t="shared" si="182"/>
        <v>1.9230769230769232E-2</v>
      </c>
      <c r="X1329">
        <v>40</v>
      </c>
      <c r="Y1329" s="4">
        <v>6.8</v>
      </c>
      <c r="Z1329" s="4">
        <v>2.2000000000000002</v>
      </c>
      <c r="AA1329" s="5">
        <v>33950.67</v>
      </c>
      <c r="AB1329" s="5">
        <f t="shared" si="183"/>
        <v>1663582.83</v>
      </c>
      <c r="AC1329" s="5">
        <v>23995.39</v>
      </c>
      <c r="AD1329" s="5">
        <f t="shared" si="184"/>
        <v>1247760.28</v>
      </c>
      <c r="AE1329" s="5">
        <v>85601.45</v>
      </c>
      <c r="AF1329" s="5">
        <v>23393.55</v>
      </c>
      <c r="AG1329" s="5">
        <v>11703.69</v>
      </c>
      <c r="AH1329" s="5">
        <v>3190</v>
      </c>
      <c r="AI1329" s="5">
        <v>3200</v>
      </c>
      <c r="AJ1329">
        <v>0</v>
      </c>
      <c r="AK1329" s="5">
        <v>0</v>
      </c>
      <c r="AL1329" s="5">
        <v>1298.22</v>
      </c>
      <c r="AM1329" s="5">
        <v>70766.38</v>
      </c>
      <c r="AN1329">
        <v>8</v>
      </c>
      <c r="AO1329">
        <v>9</v>
      </c>
      <c r="AP1329" t="str">
        <f t="shared" si="185"/>
        <v>No</v>
      </c>
      <c r="AQ1329">
        <v>2</v>
      </c>
      <c r="AR1329" s="5">
        <f t="shared" si="186"/>
        <v>1446913.57</v>
      </c>
      <c r="AS1329" s="5">
        <f t="shared" si="187"/>
        <v>216669.26</v>
      </c>
      <c r="AT1329" t="s">
        <v>59</v>
      </c>
      <c r="AU1329" t="s">
        <v>6164</v>
      </c>
      <c r="AV1329" t="s">
        <v>6165</v>
      </c>
      <c r="AW1329" t="s">
        <v>6166</v>
      </c>
      <c r="AX1329" t="s">
        <v>6167</v>
      </c>
      <c r="AY1329">
        <v>53</v>
      </c>
      <c r="AZ1329">
        <v>0</v>
      </c>
      <c r="BA1329">
        <v>16</v>
      </c>
      <c r="BB1329" t="s">
        <v>6198</v>
      </c>
      <c r="BC1329">
        <v>1</v>
      </c>
      <c r="BD1329">
        <v>0</v>
      </c>
      <c r="BE1329" t="s">
        <v>6178</v>
      </c>
      <c r="BF1329" t="s">
        <v>6170</v>
      </c>
      <c r="BG1329">
        <v>0</v>
      </c>
      <c r="BH1329" t="s">
        <v>6171</v>
      </c>
      <c r="BI1329">
        <v>29</v>
      </c>
      <c r="BJ1329" t="s">
        <v>6172</v>
      </c>
      <c r="BK1329">
        <v>0</v>
      </c>
      <c r="BL1329">
        <v>75</v>
      </c>
      <c r="BM1329" s="3">
        <f t="shared" si="188"/>
        <v>0.69333333333333336</v>
      </c>
    </row>
    <row r="1330" spans="1:65">
      <c r="A1330" t="s">
        <v>1459</v>
      </c>
      <c r="B1330" s="2">
        <v>45736</v>
      </c>
      <c r="C1330" t="s">
        <v>47</v>
      </c>
      <c r="D1330" t="s">
        <v>1131</v>
      </c>
      <c r="E1330">
        <v>3</v>
      </c>
      <c r="F1330" t="s">
        <v>61</v>
      </c>
      <c r="G1330" t="s">
        <v>79</v>
      </c>
      <c r="H1330" t="s">
        <v>123</v>
      </c>
      <c r="I1330" t="s">
        <v>52</v>
      </c>
      <c r="J1330" t="s">
        <v>53</v>
      </c>
      <c r="K1330" t="s">
        <v>54</v>
      </c>
      <c r="L1330" t="s">
        <v>67</v>
      </c>
      <c r="M1330" t="s">
        <v>56</v>
      </c>
      <c r="N1330" t="s">
        <v>57</v>
      </c>
      <c r="O1330" t="s">
        <v>70</v>
      </c>
      <c r="P1330">
        <v>68</v>
      </c>
      <c r="Q1330">
        <v>71</v>
      </c>
      <c r="R1330">
        <v>71</v>
      </c>
      <c r="S1330">
        <v>3</v>
      </c>
      <c r="T1330">
        <f t="shared" si="180"/>
        <v>68</v>
      </c>
      <c r="U1330">
        <v>67</v>
      </c>
      <c r="V1330">
        <f t="shared" si="181"/>
        <v>1</v>
      </c>
      <c r="W1330" s="3">
        <f t="shared" si="182"/>
        <v>4.2253521126760563E-2</v>
      </c>
      <c r="X1330">
        <v>13</v>
      </c>
      <c r="Y1330" s="4">
        <v>4.3</v>
      </c>
      <c r="Z1330" s="4">
        <v>1</v>
      </c>
      <c r="AA1330" s="5">
        <v>39239.040000000001</v>
      </c>
      <c r="AB1330" s="5">
        <f t="shared" si="183"/>
        <v>2629015.6800000002</v>
      </c>
      <c r="AC1330" s="5">
        <v>22908.240000000002</v>
      </c>
      <c r="AD1330" s="5">
        <f t="shared" si="184"/>
        <v>1626485.04</v>
      </c>
      <c r="AE1330" s="5">
        <v>125178.24000000001</v>
      </c>
      <c r="AF1330" s="5">
        <v>31114.55</v>
      </c>
      <c r="AG1330" s="5">
        <v>8221.09</v>
      </c>
      <c r="AH1330" s="5">
        <v>1450</v>
      </c>
      <c r="AI1330" s="5">
        <v>9600</v>
      </c>
      <c r="AJ1330">
        <v>0</v>
      </c>
      <c r="AK1330" s="5">
        <v>0</v>
      </c>
      <c r="AL1330" s="5">
        <v>648.52</v>
      </c>
      <c r="AM1330" s="5">
        <v>45961.45</v>
      </c>
      <c r="AN1330">
        <v>4</v>
      </c>
      <c r="AO1330">
        <v>3</v>
      </c>
      <c r="AP1330" t="str">
        <f t="shared" si="185"/>
        <v>Yes</v>
      </c>
      <c r="AQ1330">
        <v>1</v>
      </c>
      <c r="AR1330" s="5">
        <f t="shared" si="186"/>
        <v>1848658.89</v>
      </c>
      <c r="AS1330" s="5">
        <f t="shared" si="187"/>
        <v>780356.79</v>
      </c>
      <c r="AT1330" t="s">
        <v>116</v>
      </c>
      <c r="AU1330" t="s">
        <v>6164</v>
      </c>
      <c r="AV1330" t="s">
        <v>6165</v>
      </c>
      <c r="AW1330" t="s">
        <v>6166</v>
      </c>
      <c r="AX1330" t="s">
        <v>6184</v>
      </c>
      <c r="AY1330">
        <v>71</v>
      </c>
      <c r="AZ1330">
        <v>0</v>
      </c>
      <c r="BA1330">
        <v>16</v>
      </c>
      <c r="BB1330" t="s">
        <v>6198</v>
      </c>
      <c r="BC1330">
        <v>0</v>
      </c>
      <c r="BD1330">
        <v>0</v>
      </c>
      <c r="BE1330" t="s">
        <v>6169</v>
      </c>
      <c r="BF1330" t="s">
        <v>6176</v>
      </c>
      <c r="BG1330">
        <v>0</v>
      </c>
      <c r="BH1330" t="s">
        <v>6171</v>
      </c>
      <c r="BI1330">
        <v>12</v>
      </c>
      <c r="BJ1330" t="s">
        <v>6172</v>
      </c>
      <c r="BK1330">
        <v>0</v>
      </c>
      <c r="BL1330">
        <v>78</v>
      </c>
      <c r="BM1330" s="3">
        <f t="shared" si="188"/>
        <v>0.91025641025641024</v>
      </c>
    </row>
    <row r="1331" spans="1:65">
      <c r="A1331" t="s">
        <v>1460</v>
      </c>
      <c r="B1331" s="2">
        <v>45736</v>
      </c>
      <c r="C1331" t="s">
        <v>47</v>
      </c>
      <c r="D1331" t="s">
        <v>1131</v>
      </c>
      <c r="E1331">
        <v>3</v>
      </c>
      <c r="F1331" t="s">
        <v>49</v>
      </c>
      <c r="G1331" t="s">
        <v>79</v>
      </c>
      <c r="H1331" t="s">
        <v>262</v>
      </c>
      <c r="I1331" t="s">
        <v>64</v>
      </c>
      <c r="J1331" t="s">
        <v>53</v>
      </c>
      <c r="K1331" t="s">
        <v>75</v>
      </c>
      <c r="L1331" t="s">
        <v>55</v>
      </c>
      <c r="M1331" t="s">
        <v>68</v>
      </c>
      <c r="N1331" t="s">
        <v>76</v>
      </c>
      <c r="O1331" t="s">
        <v>82</v>
      </c>
      <c r="P1331">
        <v>71</v>
      </c>
      <c r="Q1331">
        <v>76</v>
      </c>
      <c r="R1331">
        <v>72</v>
      </c>
      <c r="S1331">
        <v>2</v>
      </c>
      <c r="T1331">
        <f t="shared" si="180"/>
        <v>70</v>
      </c>
      <c r="U1331">
        <v>69</v>
      </c>
      <c r="V1331">
        <f t="shared" si="181"/>
        <v>1</v>
      </c>
      <c r="W1331" s="3">
        <f t="shared" si="182"/>
        <v>2.7777777777777776E-2</v>
      </c>
      <c r="X1331">
        <v>14</v>
      </c>
      <c r="Y1331" s="4">
        <v>1</v>
      </c>
      <c r="Z1331" s="4">
        <v>0.6</v>
      </c>
      <c r="AA1331" s="5">
        <v>35566.089999999997</v>
      </c>
      <c r="AB1331" s="5">
        <f t="shared" si="183"/>
        <v>2454060.21</v>
      </c>
      <c r="AC1331" s="5">
        <v>22652.959999999999</v>
      </c>
      <c r="AD1331" s="5">
        <f t="shared" si="184"/>
        <v>1631013.12</v>
      </c>
      <c r="AE1331" s="5">
        <v>119445.2</v>
      </c>
      <c r="AF1331" s="5">
        <v>31864.97</v>
      </c>
      <c r="AG1331" s="5">
        <v>7886.3</v>
      </c>
      <c r="AH1331" s="5">
        <v>870</v>
      </c>
      <c r="AI1331" s="5">
        <v>6400</v>
      </c>
      <c r="AJ1331">
        <v>1</v>
      </c>
      <c r="AK1331" s="5">
        <v>8832.01</v>
      </c>
      <c r="AL1331" s="5">
        <v>682.09</v>
      </c>
      <c r="AM1331" s="5">
        <v>46010.3</v>
      </c>
      <c r="AN1331">
        <v>4</v>
      </c>
      <c r="AO1331">
        <v>5</v>
      </c>
      <c r="AP1331" t="str">
        <f t="shared" si="185"/>
        <v>No</v>
      </c>
      <c r="AQ1331">
        <v>4</v>
      </c>
      <c r="AR1331" s="5">
        <f t="shared" si="186"/>
        <v>1853003.99</v>
      </c>
      <c r="AS1331" s="5">
        <f t="shared" si="187"/>
        <v>601056.22</v>
      </c>
      <c r="AT1331" t="s">
        <v>59</v>
      </c>
      <c r="AU1331" t="s">
        <v>6189</v>
      </c>
      <c r="AV1331" t="s">
        <v>6190</v>
      </c>
      <c r="AW1331" t="s">
        <v>6183</v>
      </c>
      <c r="AX1331" t="s">
        <v>6167</v>
      </c>
      <c r="AY1331">
        <v>73</v>
      </c>
      <c r="AZ1331">
        <v>0</v>
      </c>
      <c r="BA1331">
        <v>16</v>
      </c>
      <c r="BB1331" t="s">
        <v>6191</v>
      </c>
      <c r="BC1331">
        <v>0</v>
      </c>
      <c r="BD1331">
        <v>1</v>
      </c>
      <c r="BE1331" t="s">
        <v>6188</v>
      </c>
      <c r="BF1331" t="s">
        <v>6170</v>
      </c>
      <c r="BG1331">
        <v>0</v>
      </c>
      <c r="BH1331" t="s">
        <v>6171</v>
      </c>
      <c r="BI1331">
        <v>19</v>
      </c>
      <c r="BJ1331" t="s">
        <v>6172</v>
      </c>
      <c r="BK1331">
        <v>0</v>
      </c>
      <c r="BL1331">
        <v>82</v>
      </c>
      <c r="BM1331" s="3">
        <f t="shared" si="188"/>
        <v>0.87804878048780488</v>
      </c>
    </row>
    <row r="1332" spans="1:65">
      <c r="A1332" t="s">
        <v>1461</v>
      </c>
      <c r="B1332" s="2">
        <v>45736</v>
      </c>
      <c r="C1332" t="s">
        <v>47</v>
      </c>
      <c r="D1332" t="s">
        <v>1131</v>
      </c>
      <c r="E1332">
        <v>3</v>
      </c>
      <c r="F1332" t="s">
        <v>49</v>
      </c>
      <c r="G1332" t="s">
        <v>50</v>
      </c>
      <c r="H1332" t="s">
        <v>51</v>
      </c>
      <c r="I1332" t="s">
        <v>52</v>
      </c>
      <c r="J1332" t="s">
        <v>81</v>
      </c>
      <c r="K1332" t="s">
        <v>75</v>
      </c>
      <c r="L1332" t="s">
        <v>87</v>
      </c>
      <c r="M1332" t="s">
        <v>56</v>
      </c>
      <c r="N1332" t="s">
        <v>57</v>
      </c>
      <c r="O1332" t="s">
        <v>82</v>
      </c>
      <c r="P1332">
        <v>35</v>
      </c>
      <c r="Q1332">
        <v>38</v>
      </c>
      <c r="R1332">
        <v>37</v>
      </c>
      <c r="S1332">
        <v>1</v>
      </c>
      <c r="T1332">
        <f t="shared" si="180"/>
        <v>36</v>
      </c>
      <c r="U1332">
        <v>34</v>
      </c>
      <c r="V1332">
        <f t="shared" si="181"/>
        <v>2</v>
      </c>
      <c r="W1332" s="3">
        <f t="shared" si="182"/>
        <v>2.7027027027027029E-2</v>
      </c>
      <c r="X1332">
        <v>25</v>
      </c>
      <c r="Y1332" s="4">
        <v>3.2</v>
      </c>
      <c r="Z1332" s="4">
        <v>1.3</v>
      </c>
      <c r="AA1332" s="5">
        <v>78222.929999999993</v>
      </c>
      <c r="AB1332" s="5">
        <f t="shared" si="183"/>
        <v>2659579.62</v>
      </c>
      <c r="AC1332" s="5">
        <v>54169.82</v>
      </c>
      <c r="AD1332" s="5">
        <f t="shared" si="184"/>
        <v>2004283.34</v>
      </c>
      <c r="AE1332" s="5">
        <v>116499.29</v>
      </c>
      <c r="AF1332" s="5">
        <v>33084.730000000003</v>
      </c>
      <c r="AG1332" s="5">
        <v>9278.0400000000009</v>
      </c>
      <c r="AH1332" s="5">
        <v>1885</v>
      </c>
      <c r="AI1332" s="5">
        <v>6800</v>
      </c>
      <c r="AJ1332">
        <v>0</v>
      </c>
      <c r="AK1332" s="5">
        <v>0</v>
      </c>
      <c r="AL1332" s="5">
        <v>3014.81</v>
      </c>
      <c r="AM1332" s="5">
        <v>23398.62</v>
      </c>
      <c r="AN1332">
        <v>4</v>
      </c>
      <c r="AO1332">
        <v>3</v>
      </c>
      <c r="AP1332" t="str">
        <f t="shared" si="185"/>
        <v>Yes</v>
      </c>
      <c r="AQ1332">
        <v>1</v>
      </c>
      <c r="AR1332" s="5">
        <f t="shared" si="186"/>
        <v>2198243.83</v>
      </c>
      <c r="AS1332" s="5">
        <f t="shared" si="187"/>
        <v>461335.79</v>
      </c>
      <c r="AT1332" t="s">
        <v>59</v>
      </c>
      <c r="AU1332" t="s">
        <v>6164</v>
      </c>
      <c r="AV1332" t="s">
        <v>6165</v>
      </c>
      <c r="AW1332" t="s">
        <v>6166</v>
      </c>
      <c r="AX1332" t="s">
        <v>6167</v>
      </c>
      <c r="AY1332">
        <v>37</v>
      </c>
      <c r="AZ1332">
        <v>1</v>
      </c>
      <c r="BA1332">
        <v>18</v>
      </c>
      <c r="BB1332" t="s">
        <v>6180</v>
      </c>
      <c r="BC1332">
        <v>0</v>
      </c>
      <c r="BD1332">
        <v>0</v>
      </c>
      <c r="BE1332" t="s">
        <v>6169</v>
      </c>
      <c r="BF1332" t="s">
        <v>6170</v>
      </c>
      <c r="BG1332">
        <v>0</v>
      </c>
      <c r="BH1332" t="s">
        <v>6171</v>
      </c>
      <c r="BI1332">
        <v>23</v>
      </c>
      <c r="BJ1332" t="s">
        <v>6172</v>
      </c>
      <c r="BK1332">
        <v>0</v>
      </c>
      <c r="BL1332">
        <v>46</v>
      </c>
      <c r="BM1332" s="3">
        <f t="shared" si="188"/>
        <v>0.80434782608695654</v>
      </c>
    </row>
    <row r="1333" spans="1:65">
      <c r="A1333" t="s">
        <v>1462</v>
      </c>
      <c r="B1333" s="2">
        <v>45737</v>
      </c>
      <c r="C1333" t="s">
        <v>47</v>
      </c>
      <c r="D1333" t="s">
        <v>1131</v>
      </c>
      <c r="E1333">
        <v>3</v>
      </c>
      <c r="F1333" t="s">
        <v>78</v>
      </c>
      <c r="G1333" t="s">
        <v>50</v>
      </c>
      <c r="H1333" t="s">
        <v>173</v>
      </c>
      <c r="I1333" t="s">
        <v>64</v>
      </c>
      <c r="J1333" t="s">
        <v>65</v>
      </c>
      <c r="K1333" t="s">
        <v>75</v>
      </c>
      <c r="L1333" t="s">
        <v>92</v>
      </c>
      <c r="M1333" t="s">
        <v>56</v>
      </c>
      <c r="N1333" t="s">
        <v>76</v>
      </c>
      <c r="O1333" t="s">
        <v>58</v>
      </c>
      <c r="P1333">
        <v>47</v>
      </c>
      <c r="Q1333">
        <v>47</v>
      </c>
      <c r="R1333">
        <v>45</v>
      </c>
      <c r="S1333">
        <v>1</v>
      </c>
      <c r="T1333">
        <f t="shared" si="180"/>
        <v>44</v>
      </c>
      <c r="U1333">
        <v>44</v>
      </c>
      <c r="V1333">
        <f t="shared" si="181"/>
        <v>0</v>
      </c>
      <c r="W1333" s="3">
        <f t="shared" si="182"/>
        <v>2.2222222222222223E-2</v>
      </c>
      <c r="X1333">
        <v>18</v>
      </c>
      <c r="Y1333" s="4">
        <v>1.3</v>
      </c>
      <c r="Z1333" s="4">
        <v>1</v>
      </c>
      <c r="AA1333" s="5">
        <v>51980.07</v>
      </c>
      <c r="AB1333" s="5">
        <f t="shared" si="183"/>
        <v>2287123.08</v>
      </c>
      <c r="AC1333" s="5">
        <v>35428.92</v>
      </c>
      <c r="AD1333" s="5">
        <f t="shared" si="184"/>
        <v>1594301.4</v>
      </c>
      <c r="AE1333" s="5">
        <v>96827.68</v>
      </c>
      <c r="AF1333" s="5">
        <v>30779.8</v>
      </c>
      <c r="AG1333" s="5">
        <v>8528.93</v>
      </c>
      <c r="AH1333" s="5">
        <v>1450</v>
      </c>
      <c r="AI1333" s="5">
        <v>4600</v>
      </c>
      <c r="AJ1333">
        <v>0</v>
      </c>
      <c r="AK1333" s="5">
        <v>0</v>
      </c>
      <c r="AL1333" s="5">
        <v>0</v>
      </c>
      <c r="AM1333" s="5">
        <v>27588.27</v>
      </c>
      <c r="AN1333">
        <v>4</v>
      </c>
      <c r="AO1333">
        <v>3</v>
      </c>
      <c r="AP1333" t="str">
        <f t="shared" si="185"/>
        <v>Yes</v>
      </c>
      <c r="AQ1333">
        <v>1</v>
      </c>
      <c r="AR1333" s="5">
        <f t="shared" si="186"/>
        <v>1764076.08</v>
      </c>
      <c r="AS1333" s="5">
        <f t="shared" si="187"/>
        <v>523047</v>
      </c>
      <c r="AT1333" t="s">
        <v>59</v>
      </c>
      <c r="AU1333" t="s">
        <v>6164</v>
      </c>
      <c r="AV1333" t="s">
        <v>6165</v>
      </c>
      <c r="AW1333" t="s">
        <v>6166</v>
      </c>
      <c r="AX1333" t="s">
        <v>6167</v>
      </c>
      <c r="AY1333">
        <v>47</v>
      </c>
      <c r="AZ1333">
        <v>0</v>
      </c>
      <c r="BA1333">
        <v>0</v>
      </c>
      <c r="BB1333" t="s">
        <v>6168</v>
      </c>
      <c r="BC1333">
        <v>0</v>
      </c>
      <c r="BD1333">
        <v>0</v>
      </c>
      <c r="BE1333" t="s">
        <v>6169</v>
      </c>
      <c r="BF1333" t="s">
        <v>6170</v>
      </c>
      <c r="BG1333">
        <v>0</v>
      </c>
      <c r="BH1333" t="s">
        <v>6171</v>
      </c>
      <c r="BI1333">
        <v>31</v>
      </c>
      <c r="BJ1333" t="s">
        <v>6172</v>
      </c>
      <c r="BK1333">
        <v>0</v>
      </c>
      <c r="BL1333">
        <v>65</v>
      </c>
      <c r="BM1333" s="3">
        <f t="shared" si="188"/>
        <v>0.69230769230769229</v>
      </c>
    </row>
    <row r="1334" spans="1:65">
      <c r="A1334" t="s">
        <v>1463</v>
      </c>
      <c r="B1334" s="2">
        <v>45737</v>
      </c>
      <c r="C1334" t="s">
        <v>47</v>
      </c>
      <c r="D1334" t="s">
        <v>1131</v>
      </c>
      <c r="E1334">
        <v>3</v>
      </c>
      <c r="F1334" t="s">
        <v>61</v>
      </c>
      <c r="G1334" t="s">
        <v>79</v>
      </c>
      <c r="H1334" t="s">
        <v>123</v>
      </c>
      <c r="I1334" t="s">
        <v>52</v>
      </c>
      <c r="J1334" t="s">
        <v>65</v>
      </c>
      <c r="K1334" t="s">
        <v>75</v>
      </c>
      <c r="L1334" t="s">
        <v>87</v>
      </c>
      <c r="M1334" t="s">
        <v>56</v>
      </c>
      <c r="N1334" t="s">
        <v>109</v>
      </c>
      <c r="O1334" t="s">
        <v>58</v>
      </c>
      <c r="P1334">
        <v>53</v>
      </c>
      <c r="Q1334">
        <v>54</v>
      </c>
      <c r="R1334">
        <v>54</v>
      </c>
      <c r="S1334">
        <v>1</v>
      </c>
      <c r="T1334">
        <f t="shared" si="180"/>
        <v>53</v>
      </c>
      <c r="U1334">
        <v>51</v>
      </c>
      <c r="V1334">
        <f t="shared" si="181"/>
        <v>2</v>
      </c>
      <c r="W1334" s="3">
        <f t="shared" si="182"/>
        <v>1.8518518518518517E-2</v>
      </c>
      <c r="X1334">
        <v>38</v>
      </c>
      <c r="Y1334" s="4">
        <v>1.7</v>
      </c>
      <c r="Z1334" s="4">
        <v>1.9</v>
      </c>
      <c r="AA1334" s="5">
        <v>52225.66</v>
      </c>
      <c r="AB1334" s="5">
        <f t="shared" si="183"/>
        <v>2663508.66</v>
      </c>
      <c r="AC1334" s="5">
        <v>35813.839999999997</v>
      </c>
      <c r="AD1334" s="5">
        <f t="shared" si="184"/>
        <v>1933947.36</v>
      </c>
      <c r="AE1334" s="5">
        <v>124370.05</v>
      </c>
      <c r="AF1334" s="5">
        <v>32941.769999999997</v>
      </c>
      <c r="AG1334" s="5">
        <v>11451.78</v>
      </c>
      <c r="AH1334" s="5">
        <v>2755</v>
      </c>
      <c r="AI1334" s="5">
        <v>4600</v>
      </c>
      <c r="AJ1334">
        <v>0</v>
      </c>
      <c r="AK1334" s="5">
        <v>0</v>
      </c>
      <c r="AL1334" s="5">
        <v>1963.46</v>
      </c>
      <c r="AM1334" s="5">
        <v>78702.039999999994</v>
      </c>
      <c r="AN1334">
        <v>8</v>
      </c>
      <c r="AO1334">
        <v>7</v>
      </c>
      <c r="AP1334" t="str">
        <f t="shared" si="185"/>
        <v>Yes</v>
      </c>
      <c r="AQ1334">
        <v>0</v>
      </c>
      <c r="AR1334" s="5">
        <f t="shared" si="186"/>
        <v>2190731.46</v>
      </c>
      <c r="AS1334" s="5">
        <f t="shared" si="187"/>
        <v>472777.2</v>
      </c>
      <c r="AT1334" t="s">
        <v>59</v>
      </c>
      <c r="AU1334" t="s">
        <v>6164</v>
      </c>
      <c r="AV1334" t="s">
        <v>6165</v>
      </c>
      <c r="AW1334" t="s">
        <v>6166</v>
      </c>
      <c r="AX1334" t="s">
        <v>6184</v>
      </c>
      <c r="AY1334">
        <v>60</v>
      </c>
      <c r="AZ1334">
        <v>4</v>
      </c>
      <c r="BA1334">
        <v>22</v>
      </c>
      <c r="BB1334" t="s">
        <v>6185</v>
      </c>
      <c r="BC1334">
        <v>0</v>
      </c>
      <c r="BD1334">
        <v>0</v>
      </c>
      <c r="BE1334" t="s">
        <v>6169</v>
      </c>
      <c r="BF1334" t="s">
        <v>6170</v>
      </c>
      <c r="BG1334">
        <v>1</v>
      </c>
      <c r="BH1334" t="s">
        <v>6179</v>
      </c>
      <c r="BI1334">
        <v>29</v>
      </c>
      <c r="BJ1334" t="s">
        <v>6172</v>
      </c>
      <c r="BK1334">
        <v>1</v>
      </c>
      <c r="BL1334">
        <v>61</v>
      </c>
      <c r="BM1334" s="3">
        <f t="shared" si="188"/>
        <v>0.88524590163934425</v>
      </c>
    </row>
    <row r="1335" spans="1:65">
      <c r="A1335" t="s">
        <v>1464</v>
      </c>
      <c r="B1335" s="2">
        <v>45737</v>
      </c>
      <c r="C1335" t="s">
        <v>47</v>
      </c>
      <c r="D1335" t="s">
        <v>1131</v>
      </c>
      <c r="E1335">
        <v>3</v>
      </c>
      <c r="F1335" t="s">
        <v>78</v>
      </c>
      <c r="G1335" t="s">
        <v>62</v>
      </c>
      <c r="H1335" t="s">
        <v>168</v>
      </c>
      <c r="I1335" t="s">
        <v>74</v>
      </c>
      <c r="J1335" t="s">
        <v>53</v>
      </c>
      <c r="K1335" t="s">
        <v>66</v>
      </c>
      <c r="L1335" t="s">
        <v>92</v>
      </c>
      <c r="M1335" t="s">
        <v>56</v>
      </c>
      <c r="N1335" t="s">
        <v>76</v>
      </c>
      <c r="O1335" t="s">
        <v>82</v>
      </c>
      <c r="P1335">
        <v>58</v>
      </c>
      <c r="Q1335">
        <v>62</v>
      </c>
      <c r="R1335">
        <v>59</v>
      </c>
      <c r="S1335">
        <v>2</v>
      </c>
      <c r="T1335">
        <f t="shared" si="180"/>
        <v>57</v>
      </c>
      <c r="U1335">
        <v>56</v>
      </c>
      <c r="V1335">
        <f t="shared" si="181"/>
        <v>1</v>
      </c>
      <c r="W1335" s="3">
        <f t="shared" si="182"/>
        <v>3.3898305084745763E-2</v>
      </c>
      <c r="X1335">
        <v>49</v>
      </c>
      <c r="Y1335" s="4">
        <v>3.5</v>
      </c>
      <c r="Z1335" s="4">
        <v>2</v>
      </c>
      <c r="AA1335" s="5">
        <v>33648.870000000003</v>
      </c>
      <c r="AB1335" s="5">
        <f t="shared" si="183"/>
        <v>1884336.72</v>
      </c>
      <c r="AC1335" s="5">
        <v>23689.64</v>
      </c>
      <c r="AD1335" s="5">
        <f t="shared" si="184"/>
        <v>1397688.76</v>
      </c>
      <c r="AE1335" s="5">
        <v>100743.32</v>
      </c>
      <c r="AF1335" s="5">
        <v>29021.63</v>
      </c>
      <c r="AG1335" s="5">
        <v>12840.21</v>
      </c>
      <c r="AH1335" s="5">
        <v>2900</v>
      </c>
      <c r="AI1335" s="5">
        <v>6400</v>
      </c>
      <c r="AJ1335">
        <v>0</v>
      </c>
      <c r="AK1335" s="5">
        <v>0</v>
      </c>
      <c r="AL1335" s="5">
        <v>691.07</v>
      </c>
      <c r="AM1335" s="5">
        <v>36322.300000000003</v>
      </c>
      <c r="AN1335">
        <v>4</v>
      </c>
      <c r="AO1335">
        <v>3</v>
      </c>
      <c r="AP1335" t="str">
        <f t="shared" si="185"/>
        <v>Yes</v>
      </c>
      <c r="AQ1335">
        <v>0</v>
      </c>
      <c r="AR1335" s="5">
        <f t="shared" si="186"/>
        <v>1586607.29</v>
      </c>
      <c r="AS1335" s="5">
        <f t="shared" si="187"/>
        <v>297729.43</v>
      </c>
      <c r="AT1335" t="s">
        <v>59</v>
      </c>
      <c r="AU1335" t="s">
        <v>6164</v>
      </c>
      <c r="AV1335" t="s">
        <v>6165</v>
      </c>
      <c r="AW1335" t="s">
        <v>6166</v>
      </c>
      <c r="AX1335" t="s">
        <v>6167</v>
      </c>
      <c r="AY1335">
        <v>62</v>
      </c>
      <c r="AZ1335">
        <v>1</v>
      </c>
      <c r="BA1335">
        <v>13</v>
      </c>
      <c r="BB1335" t="s">
        <v>6198</v>
      </c>
      <c r="BC1335">
        <v>0</v>
      </c>
      <c r="BD1335">
        <v>0</v>
      </c>
      <c r="BE1335" t="s">
        <v>6169</v>
      </c>
      <c r="BF1335" t="s">
        <v>6170</v>
      </c>
      <c r="BG1335">
        <v>1</v>
      </c>
      <c r="BH1335" t="s">
        <v>6192</v>
      </c>
      <c r="BI1335">
        <v>77</v>
      </c>
      <c r="BJ1335" t="s">
        <v>6193</v>
      </c>
      <c r="BK1335">
        <v>0</v>
      </c>
      <c r="BL1335">
        <v>72</v>
      </c>
      <c r="BM1335" s="3">
        <f t="shared" si="188"/>
        <v>0.81944444444444442</v>
      </c>
    </row>
    <row r="1336" spans="1:65">
      <c r="A1336" t="s">
        <v>1465</v>
      </c>
      <c r="B1336" s="2">
        <v>45737</v>
      </c>
      <c r="C1336" t="s">
        <v>47</v>
      </c>
      <c r="D1336" t="s">
        <v>1131</v>
      </c>
      <c r="E1336">
        <v>3</v>
      </c>
      <c r="F1336" t="s">
        <v>49</v>
      </c>
      <c r="G1336" t="s">
        <v>50</v>
      </c>
      <c r="H1336" t="s">
        <v>245</v>
      </c>
      <c r="I1336" t="s">
        <v>64</v>
      </c>
      <c r="J1336" t="s">
        <v>65</v>
      </c>
      <c r="K1336" t="s">
        <v>75</v>
      </c>
      <c r="L1336" t="s">
        <v>55</v>
      </c>
      <c r="M1336" t="s">
        <v>56</v>
      </c>
      <c r="N1336" t="s">
        <v>57</v>
      </c>
      <c r="O1336" t="s">
        <v>70</v>
      </c>
      <c r="P1336">
        <v>53</v>
      </c>
      <c r="Q1336">
        <v>54</v>
      </c>
      <c r="R1336">
        <v>52</v>
      </c>
      <c r="S1336">
        <v>1</v>
      </c>
      <c r="T1336">
        <f t="shared" si="180"/>
        <v>51</v>
      </c>
      <c r="U1336">
        <v>51</v>
      </c>
      <c r="V1336">
        <f t="shared" si="181"/>
        <v>0</v>
      </c>
      <c r="W1336" s="3">
        <f t="shared" si="182"/>
        <v>1.9230769230769232E-2</v>
      </c>
      <c r="X1336">
        <v>25</v>
      </c>
      <c r="Y1336" s="4">
        <v>0.3</v>
      </c>
      <c r="Z1336" s="4">
        <v>0.7</v>
      </c>
      <c r="AA1336" s="5">
        <v>51676.98</v>
      </c>
      <c r="AB1336" s="5">
        <f t="shared" si="183"/>
        <v>2635525.98</v>
      </c>
      <c r="AC1336" s="5">
        <v>34755.06</v>
      </c>
      <c r="AD1336" s="5">
        <f t="shared" si="184"/>
        <v>1807263.12</v>
      </c>
      <c r="AE1336" s="5">
        <v>113390.69</v>
      </c>
      <c r="AF1336" s="5">
        <v>33597.19</v>
      </c>
      <c r="AG1336" s="5">
        <v>9021.08</v>
      </c>
      <c r="AH1336" s="5">
        <v>1015</v>
      </c>
      <c r="AI1336" s="5">
        <v>4600</v>
      </c>
      <c r="AJ1336">
        <v>0</v>
      </c>
      <c r="AK1336" s="5">
        <v>0</v>
      </c>
      <c r="AL1336" s="5">
        <v>0</v>
      </c>
      <c r="AM1336" s="5">
        <v>34835.589999999997</v>
      </c>
      <c r="AN1336">
        <v>4</v>
      </c>
      <c r="AO1336">
        <v>5</v>
      </c>
      <c r="AP1336" t="str">
        <f t="shared" si="185"/>
        <v>No</v>
      </c>
      <c r="AQ1336">
        <v>3</v>
      </c>
      <c r="AR1336" s="5">
        <f t="shared" si="186"/>
        <v>2003722.67</v>
      </c>
      <c r="AS1336" s="5">
        <f t="shared" si="187"/>
        <v>631803.31000000006</v>
      </c>
      <c r="AT1336" t="s">
        <v>59</v>
      </c>
      <c r="AU1336" t="s">
        <v>6164</v>
      </c>
      <c r="AV1336" t="s">
        <v>6165</v>
      </c>
      <c r="AW1336" t="s">
        <v>6166</v>
      </c>
      <c r="AX1336" t="s">
        <v>6167</v>
      </c>
      <c r="AY1336">
        <v>54</v>
      </c>
      <c r="AZ1336">
        <v>1</v>
      </c>
      <c r="BA1336">
        <v>0</v>
      </c>
      <c r="BB1336" t="s">
        <v>6168</v>
      </c>
      <c r="BC1336">
        <v>0</v>
      </c>
      <c r="BD1336">
        <v>1</v>
      </c>
      <c r="BE1336" t="s">
        <v>6188</v>
      </c>
      <c r="BF1336" t="s">
        <v>6170</v>
      </c>
      <c r="BG1336">
        <v>0</v>
      </c>
      <c r="BH1336" t="s">
        <v>6171</v>
      </c>
      <c r="BI1336">
        <v>56</v>
      </c>
      <c r="BJ1336" t="s">
        <v>6187</v>
      </c>
      <c r="BK1336">
        <v>0</v>
      </c>
      <c r="BL1336">
        <v>60</v>
      </c>
      <c r="BM1336" s="3">
        <f t="shared" si="188"/>
        <v>0.8666666666666667</v>
      </c>
    </row>
    <row r="1337" spans="1:65">
      <c r="A1337" t="s">
        <v>1466</v>
      </c>
      <c r="B1337" s="2">
        <v>45737</v>
      </c>
      <c r="C1337" t="s">
        <v>47</v>
      </c>
      <c r="D1337" t="s">
        <v>1131</v>
      </c>
      <c r="E1337">
        <v>3</v>
      </c>
      <c r="F1337" t="s">
        <v>49</v>
      </c>
      <c r="G1337" t="s">
        <v>79</v>
      </c>
      <c r="H1337" t="s">
        <v>106</v>
      </c>
      <c r="I1337" t="s">
        <v>52</v>
      </c>
      <c r="J1337" t="s">
        <v>81</v>
      </c>
      <c r="K1337" t="s">
        <v>66</v>
      </c>
      <c r="L1337" t="s">
        <v>87</v>
      </c>
      <c r="M1337" t="s">
        <v>56</v>
      </c>
      <c r="N1337" t="s">
        <v>94</v>
      </c>
      <c r="O1337" t="s">
        <v>58</v>
      </c>
      <c r="P1337">
        <v>36</v>
      </c>
      <c r="Q1337">
        <v>36</v>
      </c>
      <c r="R1337">
        <v>36</v>
      </c>
      <c r="S1337">
        <v>1</v>
      </c>
      <c r="T1337">
        <f t="shared" si="180"/>
        <v>35</v>
      </c>
      <c r="U1337">
        <v>35</v>
      </c>
      <c r="V1337">
        <f t="shared" si="181"/>
        <v>0</v>
      </c>
      <c r="W1337" s="3">
        <f t="shared" si="182"/>
        <v>2.7777777777777776E-2</v>
      </c>
      <c r="X1337">
        <v>51</v>
      </c>
      <c r="Y1337" s="4">
        <v>3.4</v>
      </c>
      <c r="Z1337" s="4">
        <v>1.8</v>
      </c>
      <c r="AA1337" s="5">
        <v>73977.440000000002</v>
      </c>
      <c r="AB1337" s="5">
        <f t="shared" si="183"/>
        <v>2589210.4</v>
      </c>
      <c r="AC1337" s="5">
        <v>54073.48</v>
      </c>
      <c r="AD1337" s="5">
        <f t="shared" si="184"/>
        <v>1946645.28</v>
      </c>
      <c r="AE1337" s="5">
        <v>116001.55</v>
      </c>
      <c r="AF1337" s="5">
        <v>32371.49</v>
      </c>
      <c r="AG1337" s="5">
        <v>12919.77</v>
      </c>
      <c r="AH1337" s="5">
        <v>2610</v>
      </c>
      <c r="AI1337" s="5">
        <v>6800</v>
      </c>
      <c r="AJ1337">
        <v>0</v>
      </c>
      <c r="AK1337" s="5">
        <v>0</v>
      </c>
      <c r="AL1337" s="5">
        <v>0</v>
      </c>
      <c r="AM1337" s="5">
        <v>23721.21</v>
      </c>
      <c r="AN1337">
        <v>4</v>
      </c>
      <c r="AO1337">
        <v>4</v>
      </c>
      <c r="AP1337" t="str">
        <f t="shared" si="185"/>
        <v>Yes</v>
      </c>
      <c r="AQ1337">
        <v>1</v>
      </c>
      <c r="AR1337" s="5">
        <f t="shared" si="186"/>
        <v>2141069.2999999998</v>
      </c>
      <c r="AS1337" s="5">
        <f t="shared" si="187"/>
        <v>448141.1</v>
      </c>
      <c r="AT1337" t="s">
        <v>59</v>
      </c>
      <c r="AU1337" t="s">
        <v>6164</v>
      </c>
      <c r="AV1337" t="s">
        <v>6165</v>
      </c>
      <c r="AW1337" t="s">
        <v>6166</v>
      </c>
      <c r="AX1337" t="s">
        <v>6202</v>
      </c>
      <c r="AY1337">
        <v>39</v>
      </c>
      <c r="AZ1337">
        <v>0</v>
      </c>
      <c r="BA1337">
        <v>0</v>
      </c>
      <c r="BB1337" t="s">
        <v>6168</v>
      </c>
      <c r="BC1337">
        <v>0</v>
      </c>
      <c r="BD1337">
        <v>0</v>
      </c>
      <c r="BE1337" t="s">
        <v>6169</v>
      </c>
      <c r="BF1337" t="s">
        <v>6170</v>
      </c>
      <c r="BG1337">
        <v>1</v>
      </c>
      <c r="BH1337" t="s">
        <v>6206</v>
      </c>
      <c r="BI1337">
        <v>65</v>
      </c>
      <c r="BJ1337" t="s">
        <v>6187</v>
      </c>
      <c r="BK1337">
        <v>0</v>
      </c>
      <c r="BL1337">
        <v>46</v>
      </c>
      <c r="BM1337" s="3">
        <f t="shared" si="188"/>
        <v>0.78260869565217395</v>
      </c>
    </row>
    <row r="1338" spans="1:65">
      <c r="A1338" t="s">
        <v>1467</v>
      </c>
      <c r="B1338" s="2">
        <v>45737</v>
      </c>
      <c r="C1338" t="s">
        <v>47</v>
      </c>
      <c r="D1338" t="s">
        <v>1131</v>
      </c>
      <c r="E1338">
        <v>3</v>
      </c>
      <c r="F1338" t="s">
        <v>78</v>
      </c>
      <c r="G1338" t="s">
        <v>50</v>
      </c>
      <c r="H1338" t="s">
        <v>173</v>
      </c>
      <c r="I1338" t="s">
        <v>52</v>
      </c>
      <c r="J1338" t="s">
        <v>53</v>
      </c>
      <c r="K1338" t="s">
        <v>75</v>
      </c>
      <c r="L1338" t="s">
        <v>67</v>
      </c>
      <c r="M1338" t="s">
        <v>68</v>
      </c>
      <c r="N1338" t="s">
        <v>69</v>
      </c>
      <c r="O1338" t="s">
        <v>82</v>
      </c>
      <c r="P1338">
        <v>63</v>
      </c>
      <c r="Q1338">
        <v>65</v>
      </c>
      <c r="R1338">
        <v>64</v>
      </c>
      <c r="S1338">
        <v>3</v>
      </c>
      <c r="T1338">
        <f t="shared" si="180"/>
        <v>61</v>
      </c>
      <c r="U1338">
        <v>61</v>
      </c>
      <c r="V1338">
        <f t="shared" si="181"/>
        <v>0</v>
      </c>
      <c r="W1338" s="3">
        <f t="shared" si="182"/>
        <v>4.6875E-2</v>
      </c>
      <c r="X1338">
        <v>30</v>
      </c>
      <c r="Y1338" s="4">
        <v>4.0999999999999996</v>
      </c>
      <c r="Z1338" s="4">
        <v>1.9</v>
      </c>
      <c r="AA1338" s="5">
        <v>35617.68</v>
      </c>
      <c r="AB1338" s="5">
        <f t="shared" si="183"/>
        <v>2172678.48</v>
      </c>
      <c r="AC1338" s="5">
        <v>22007.77</v>
      </c>
      <c r="AD1338" s="5">
        <f t="shared" si="184"/>
        <v>1408497.28</v>
      </c>
      <c r="AE1338" s="5">
        <v>116288.35</v>
      </c>
      <c r="AF1338" s="5">
        <v>30402.57</v>
      </c>
      <c r="AG1338" s="5">
        <v>10256.24</v>
      </c>
      <c r="AH1338" s="5">
        <v>2755</v>
      </c>
      <c r="AI1338" s="5">
        <v>9600</v>
      </c>
      <c r="AJ1338">
        <v>1</v>
      </c>
      <c r="AK1338" s="5">
        <v>8603.86</v>
      </c>
      <c r="AL1338" s="5">
        <v>0</v>
      </c>
      <c r="AM1338" s="5">
        <v>42491</v>
      </c>
      <c r="AN1338">
        <v>4</v>
      </c>
      <c r="AO1338">
        <v>5</v>
      </c>
      <c r="AP1338" t="str">
        <f t="shared" si="185"/>
        <v>No</v>
      </c>
      <c r="AQ1338">
        <v>3</v>
      </c>
      <c r="AR1338" s="5">
        <f t="shared" si="186"/>
        <v>1628894.3</v>
      </c>
      <c r="AS1338" s="5">
        <f t="shared" si="187"/>
        <v>543784.18000000005</v>
      </c>
      <c r="AT1338" t="s">
        <v>116</v>
      </c>
      <c r="AU1338" t="s">
        <v>6199</v>
      </c>
      <c r="AV1338" t="s">
        <v>6200</v>
      </c>
      <c r="AW1338" t="s">
        <v>6175</v>
      </c>
      <c r="AX1338" t="s">
        <v>6167</v>
      </c>
      <c r="AY1338">
        <v>66</v>
      </c>
      <c r="AZ1338">
        <v>0</v>
      </c>
      <c r="BA1338">
        <v>0</v>
      </c>
      <c r="BB1338" t="s">
        <v>6168</v>
      </c>
      <c r="BC1338">
        <v>1</v>
      </c>
      <c r="BD1338">
        <v>0</v>
      </c>
      <c r="BE1338" t="s">
        <v>6178</v>
      </c>
      <c r="BF1338" t="s">
        <v>6176</v>
      </c>
      <c r="BG1338">
        <v>1</v>
      </c>
      <c r="BH1338" t="s">
        <v>6186</v>
      </c>
      <c r="BI1338">
        <v>44</v>
      </c>
      <c r="BJ1338" t="s">
        <v>6172</v>
      </c>
      <c r="BK1338">
        <v>0</v>
      </c>
      <c r="BL1338">
        <v>71</v>
      </c>
      <c r="BM1338" s="3">
        <f t="shared" si="188"/>
        <v>0.90140845070422537</v>
      </c>
    </row>
    <row r="1339" spans="1:65">
      <c r="A1339" t="s">
        <v>1468</v>
      </c>
      <c r="B1339" s="2">
        <v>45737</v>
      </c>
      <c r="C1339" t="s">
        <v>47</v>
      </c>
      <c r="D1339" t="s">
        <v>1131</v>
      </c>
      <c r="E1339">
        <v>3</v>
      </c>
      <c r="F1339" t="s">
        <v>61</v>
      </c>
      <c r="G1339" t="s">
        <v>50</v>
      </c>
      <c r="H1339" t="s">
        <v>157</v>
      </c>
      <c r="I1339" t="s">
        <v>74</v>
      </c>
      <c r="J1339" t="s">
        <v>65</v>
      </c>
      <c r="K1339" t="s">
        <v>66</v>
      </c>
      <c r="L1339" t="s">
        <v>92</v>
      </c>
      <c r="M1339" t="s">
        <v>56</v>
      </c>
      <c r="N1339" t="s">
        <v>57</v>
      </c>
      <c r="O1339" t="s">
        <v>82</v>
      </c>
      <c r="P1339">
        <v>42</v>
      </c>
      <c r="Q1339">
        <v>43</v>
      </c>
      <c r="R1339">
        <v>42</v>
      </c>
      <c r="S1339">
        <v>1</v>
      </c>
      <c r="T1339">
        <f t="shared" si="180"/>
        <v>41</v>
      </c>
      <c r="U1339">
        <v>41</v>
      </c>
      <c r="V1339">
        <f t="shared" si="181"/>
        <v>0</v>
      </c>
      <c r="W1339" s="3">
        <f t="shared" si="182"/>
        <v>2.3809523809523808E-2</v>
      </c>
      <c r="X1339">
        <v>33</v>
      </c>
      <c r="Y1339" s="4">
        <v>1.8</v>
      </c>
      <c r="Z1339" s="4">
        <v>1.4</v>
      </c>
      <c r="AA1339" s="5">
        <v>48914.18</v>
      </c>
      <c r="AB1339" s="5">
        <f t="shared" si="183"/>
        <v>2005481.38</v>
      </c>
      <c r="AC1339" s="5">
        <v>35225.31</v>
      </c>
      <c r="AD1339" s="5">
        <f t="shared" si="184"/>
        <v>1479463.02</v>
      </c>
      <c r="AE1339" s="5">
        <v>94821.24</v>
      </c>
      <c r="AF1339" s="5">
        <v>27120.82</v>
      </c>
      <c r="AG1339" s="5">
        <v>9730.73</v>
      </c>
      <c r="AH1339" s="5">
        <v>2030</v>
      </c>
      <c r="AI1339" s="5">
        <v>4600</v>
      </c>
      <c r="AJ1339">
        <v>0</v>
      </c>
      <c r="AK1339" s="5">
        <v>0</v>
      </c>
      <c r="AL1339" s="5">
        <v>0</v>
      </c>
      <c r="AM1339" s="5">
        <v>25744.29</v>
      </c>
      <c r="AN1339">
        <v>4</v>
      </c>
      <c r="AO1339">
        <v>4</v>
      </c>
      <c r="AP1339" t="str">
        <f t="shared" si="185"/>
        <v>Yes</v>
      </c>
      <c r="AQ1339">
        <v>1</v>
      </c>
      <c r="AR1339" s="5">
        <f t="shared" si="186"/>
        <v>1643510.1</v>
      </c>
      <c r="AS1339" s="5">
        <f t="shared" si="187"/>
        <v>361971.28</v>
      </c>
      <c r="AT1339" t="s">
        <v>59</v>
      </c>
      <c r="AU1339" t="s">
        <v>6164</v>
      </c>
      <c r="AV1339" t="s">
        <v>6165</v>
      </c>
      <c r="AW1339" t="s">
        <v>6166</v>
      </c>
      <c r="AX1339" t="s">
        <v>6167</v>
      </c>
      <c r="AY1339">
        <v>43</v>
      </c>
      <c r="AZ1339">
        <v>0</v>
      </c>
      <c r="BA1339">
        <v>0</v>
      </c>
      <c r="BB1339" t="s">
        <v>6168</v>
      </c>
      <c r="BC1339">
        <v>0</v>
      </c>
      <c r="BD1339">
        <v>0</v>
      </c>
      <c r="BE1339" t="s">
        <v>6169</v>
      </c>
      <c r="BF1339" t="s">
        <v>6170</v>
      </c>
      <c r="BG1339">
        <v>1</v>
      </c>
      <c r="BH1339" t="s">
        <v>6186</v>
      </c>
      <c r="BI1339">
        <v>34</v>
      </c>
      <c r="BJ1339" t="s">
        <v>6172</v>
      </c>
      <c r="BK1339">
        <v>0</v>
      </c>
      <c r="BL1339">
        <v>62</v>
      </c>
      <c r="BM1339" s="3">
        <f t="shared" si="188"/>
        <v>0.67741935483870963</v>
      </c>
    </row>
    <row r="1340" spans="1:65">
      <c r="A1340" t="s">
        <v>1469</v>
      </c>
      <c r="B1340" s="2">
        <v>45737</v>
      </c>
      <c r="C1340" t="s">
        <v>47</v>
      </c>
      <c r="D1340" t="s">
        <v>1131</v>
      </c>
      <c r="E1340">
        <v>3</v>
      </c>
      <c r="F1340" t="s">
        <v>49</v>
      </c>
      <c r="G1340" t="s">
        <v>62</v>
      </c>
      <c r="H1340" t="s">
        <v>141</v>
      </c>
      <c r="I1340" t="s">
        <v>64</v>
      </c>
      <c r="J1340" t="s">
        <v>65</v>
      </c>
      <c r="K1340" t="s">
        <v>75</v>
      </c>
      <c r="L1340" t="s">
        <v>87</v>
      </c>
      <c r="M1340" t="s">
        <v>56</v>
      </c>
      <c r="N1340" t="s">
        <v>76</v>
      </c>
      <c r="O1340" t="s">
        <v>70</v>
      </c>
      <c r="P1340">
        <v>42</v>
      </c>
      <c r="Q1340">
        <v>44</v>
      </c>
      <c r="R1340">
        <v>43</v>
      </c>
      <c r="S1340">
        <v>1</v>
      </c>
      <c r="T1340">
        <f t="shared" si="180"/>
        <v>42</v>
      </c>
      <c r="U1340">
        <v>41</v>
      </c>
      <c r="V1340">
        <f t="shared" si="181"/>
        <v>1</v>
      </c>
      <c r="W1340" s="3">
        <f t="shared" si="182"/>
        <v>2.3255813953488372E-2</v>
      </c>
      <c r="X1340">
        <v>28</v>
      </c>
      <c r="Y1340" s="4">
        <v>7.7</v>
      </c>
      <c r="Z1340" s="4">
        <v>1.7</v>
      </c>
      <c r="AA1340" s="5">
        <v>51590.59</v>
      </c>
      <c r="AB1340" s="5">
        <f t="shared" si="183"/>
        <v>2115214.19</v>
      </c>
      <c r="AC1340" s="5">
        <v>35945.08</v>
      </c>
      <c r="AD1340" s="5">
        <f t="shared" si="184"/>
        <v>1545638.44</v>
      </c>
      <c r="AE1340" s="5">
        <v>92455.37</v>
      </c>
      <c r="AF1340" s="5">
        <v>28865.05</v>
      </c>
      <c r="AG1340" s="5">
        <v>9334.89</v>
      </c>
      <c r="AH1340" s="5">
        <v>2465</v>
      </c>
      <c r="AI1340" s="5">
        <v>4600</v>
      </c>
      <c r="AJ1340">
        <v>0</v>
      </c>
      <c r="AK1340" s="5">
        <v>0</v>
      </c>
      <c r="AL1340" s="5">
        <v>1018</v>
      </c>
      <c r="AM1340" s="5">
        <v>25454.11</v>
      </c>
      <c r="AN1340">
        <v>4</v>
      </c>
      <c r="AO1340">
        <v>3</v>
      </c>
      <c r="AP1340" t="str">
        <f t="shared" si="185"/>
        <v>Yes</v>
      </c>
      <c r="AQ1340">
        <v>1</v>
      </c>
      <c r="AR1340" s="5">
        <f t="shared" si="186"/>
        <v>1709830.86</v>
      </c>
      <c r="AS1340" s="5">
        <f t="shared" si="187"/>
        <v>405383.33</v>
      </c>
      <c r="AT1340" t="s">
        <v>59</v>
      </c>
      <c r="AU1340" t="s">
        <v>6164</v>
      </c>
      <c r="AV1340" t="s">
        <v>6165</v>
      </c>
      <c r="AW1340" t="s">
        <v>6166</v>
      </c>
      <c r="AX1340" t="s">
        <v>6167</v>
      </c>
      <c r="AY1340">
        <v>44</v>
      </c>
      <c r="AZ1340">
        <v>0</v>
      </c>
      <c r="BA1340">
        <v>10</v>
      </c>
      <c r="BB1340" t="s">
        <v>6191</v>
      </c>
      <c r="BC1340">
        <v>0</v>
      </c>
      <c r="BD1340">
        <v>0</v>
      </c>
      <c r="BE1340" t="s">
        <v>6169</v>
      </c>
      <c r="BF1340" t="s">
        <v>6170</v>
      </c>
      <c r="BG1340">
        <v>1</v>
      </c>
      <c r="BH1340" t="s">
        <v>6186</v>
      </c>
      <c r="BI1340">
        <v>50</v>
      </c>
      <c r="BJ1340" t="s">
        <v>6172</v>
      </c>
      <c r="BK1340">
        <v>0</v>
      </c>
      <c r="BL1340">
        <v>58</v>
      </c>
      <c r="BM1340" s="3">
        <f t="shared" si="188"/>
        <v>0.74137931034482762</v>
      </c>
    </row>
    <row r="1341" spans="1:65">
      <c r="A1341" t="s">
        <v>1470</v>
      </c>
      <c r="B1341" s="2">
        <v>45737</v>
      </c>
      <c r="C1341" t="s">
        <v>47</v>
      </c>
      <c r="D1341" t="s">
        <v>1131</v>
      </c>
      <c r="E1341">
        <v>3</v>
      </c>
      <c r="F1341" t="s">
        <v>78</v>
      </c>
      <c r="G1341" t="s">
        <v>79</v>
      </c>
      <c r="H1341" t="s">
        <v>80</v>
      </c>
      <c r="I1341" t="s">
        <v>64</v>
      </c>
      <c r="J1341" t="s">
        <v>65</v>
      </c>
      <c r="K1341" t="s">
        <v>54</v>
      </c>
      <c r="L1341" t="s">
        <v>92</v>
      </c>
      <c r="M1341" t="s">
        <v>56</v>
      </c>
      <c r="N1341" t="s">
        <v>57</v>
      </c>
      <c r="O1341" t="s">
        <v>58</v>
      </c>
      <c r="P1341">
        <v>52</v>
      </c>
      <c r="Q1341">
        <v>56</v>
      </c>
      <c r="R1341">
        <v>55</v>
      </c>
      <c r="S1341">
        <v>1</v>
      </c>
      <c r="T1341">
        <f t="shared" si="180"/>
        <v>54</v>
      </c>
      <c r="U1341">
        <v>52</v>
      </c>
      <c r="V1341">
        <f t="shared" si="181"/>
        <v>2</v>
      </c>
      <c r="W1341" s="3">
        <f t="shared" si="182"/>
        <v>1.8181818181818181E-2</v>
      </c>
      <c r="X1341">
        <v>34</v>
      </c>
      <c r="Y1341" s="4">
        <v>1.8</v>
      </c>
      <c r="Z1341" s="4">
        <v>1.4</v>
      </c>
      <c r="AA1341" s="5">
        <v>56431.43</v>
      </c>
      <c r="AB1341" s="5">
        <f t="shared" si="183"/>
        <v>2934434.36</v>
      </c>
      <c r="AC1341" s="5">
        <v>35192.370000000003</v>
      </c>
      <c r="AD1341" s="5">
        <f t="shared" si="184"/>
        <v>1935580.35</v>
      </c>
      <c r="AE1341" s="5">
        <v>116660.12</v>
      </c>
      <c r="AF1341" s="5">
        <v>38241.99</v>
      </c>
      <c r="AG1341" s="5">
        <v>10795.7</v>
      </c>
      <c r="AH1341" s="5">
        <v>2030</v>
      </c>
      <c r="AI1341" s="5">
        <v>4600</v>
      </c>
      <c r="AJ1341">
        <v>0</v>
      </c>
      <c r="AK1341" s="5">
        <v>0</v>
      </c>
      <c r="AL1341" s="5">
        <v>2011.62</v>
      </c>
      <c r="AM1341" s="5">
        <v>35009.51</v>
      </c>
      <c r="AN1341">
        <v>4</v>
      </c>
      <c r="AO1341">
        <v>4</v>
      </c>
      <c r="AP1341" t="str">
        <f t="shared" si="185"/>
        <v>Yes</v>
      </c>
      <c r="AQ1341">
        <v>1</v>
      </c>
      <c r="AR1341" s="5">
        <f t="shared" si="186"/>
        <v>2144929.29</v>
      </c>
      <c r="AS1341" s="5">
        <f t="shared" si="187"/>
        <v>789505.07</v>
      </c>
      <c r="AT1341" t="s">
        <v>59</v>
      </c>
      <c r="AU1341" t="s">
        <v>6164</v>
      </c>
      <c r="AV1341" t="s">
        <v>6165</v>
      </c>
      <c r="AW1341" t="s">
        <v>6166</v>
      </c>
      <c r="AX1341" t="s">
        <v>6167</v>
      </c>
      <c r="AY1341">
        <v>54</v>
      </c>
      <c r="AZ1341">
        <v>0</v>
      </c>
      <c r="BA1341">
        <v>19</v>
      </c>
      <c r="BB1341" t="s">
        <v>6180</v>
      </c>
      <c r="BC1341">
        <v>0</v>
      </c>
      <c r="BD1341">
        <v>0</v>
      </c>
      <c r="BE1341" t="s">
        <v>6169</v>
      </c>
      <c r="BF1341" t="s">
        <v>6170</v>
      </c>
      <c r="BG1341">
        <v>0</v>
      </c>
      <c r="BH1341" t="s">
        <v>6171</v>
      </c>
      <c r="BI1341">
        <v>33</v>
      </c>
      <c r="BJ1341" t="s">
        <v>6172</v>
      </c>
      <c r="BK1341">
        <v>0</v>
      </c>
      <c r="BL1341">
        <v>64</v>
      </c>
      <c r="BM1341" s="3">
        <f t="shared" si="188"/>
        <v>0.859375</v>
      </c>
    </row>
    <row r="1342" spans="1:65">
      <c r="A1342" t="s">
        <v>1471</v>
      </c>
      <c r="B1342" s="2">
        <v>45737</v>
      </c>
      <c r="C1342" t="s">
        <v>47</v>
      </c>
      <c r="D1342" t="s">
        <v>1131</v>
      </c>
      <c r="E1342">
        <v>3</v>
      </c>
      <c r="F1342" t="s">
        <v>49</v>
      </c>
      <c r="G1342" t="s">
        <v>50</v>
      </c>
      <c r="H1342" t="s">
        <v>245</v>
      </c>
      <c r="I1342" t="s">
        <v>52</v>
      </c>
      <c r="J1342" t="s">
        <v>53</v>
      </c>
      <c r="K1342" t="s">
        <v>75</v>
      </c>
      <c r="L1342" t="s">
        <v>55</v>
      </c>
      <c r="M1342" t="s">
        <v>68</v>
      </c>
      <c r="N1342" t="s">
        <v>76</v>
      </c>
      <c r="O1342" t="s">
        <v>58</v>
      </c>
      <c r="P1342">
        <v>57</v>
      </c>
      <c r="Q1342">
        <v>60</v>
      </c>
      <c r="R1342">
        <v>57</v>
      </c>
      <c r="S1342">
        <v>2</v>
      </c>
      <c r="T1342">
        <f t="shared" si="180"/>
        <v>55</v>
      </c>
      <c r="U1342">
        <v>54</v>
      </c>
      <c r="V1342">
        <f t="shared" si="181"/>
        <v>1</v>
      </c>
      <c r="W1342" s="3">
        <f t="shared" si="182"/>
        <v>3.5087719298245612E-2</v>
      </c>
      <c r="X1342">
        <v>25</v>
      </c>
      <c r="Y1342" s="4">
        <v>4.3</v>
      </c>
      <c r="Z1342" s="4">
        <v>1.3</v>
      </c>
      <c r="AA1342" s="5">
        <v>35623.51</v>
      </c>
      <c r="AB1342" s="5">
        <f t="shared" si="183"/>
        <v>1923669.54</v>
      </c>
      <c r="AC1342" s="5">
        <v>22622.47</v>
      </c>
      <c r="AD1342" s="5">
        <f t="shared" si="184"/>
        <v>1289480.79</v>
      </c>
      <c r="AE1342" s="5">
        <v>100704.32000000001</v>
      </c>
      <c r="AF1342" s="5">
        <v>26000.87</v>
      </c>
      <c r="AG1342" s="5">
        <v>9113.2099999999991</v>
      </c>
      <c r="AH1342" s="5">
        <v>1885</v>
      </c>
      <c r="AI1342" s="5">
        <v>6400</v>
      </c>
      <c r="AJ1342">
        <v>1</v>
      </c>
      <c r="AK1342" s="5">
        <v>8449.07</v>
      </c>
      <c r="AL1342" s="5">
        <v>662.88</v>
      </c>
      <c r="AM1342" s="5">
        <v>36818.58</v>
      </c>
      <c r="AN1342">
        <v>4</v>
      </c>
      <c r="AO1342">
        <v>4</v>
      </c>
      <c r="AP1342" t="str">
        <f t="shared" si="185"/>
        <v>Yes</v>
      </c>
      <c r="AQ1342">
        <v>2</v>
      </c>
      <c r="AR1342" s="5">
        <f t="shared" si="186"/>
        <v>1479514.72</v>
      </c>
      <c r="AS1342" s="5">
        <f t="shared" si="187"/>
        <v>444154.82</v>
      </c>
      <c r="AT1342" t="s">
        <v>116</v>
      </c>
      <c r="AU1342" t="s">
        <v>6194</v>
      </c>
      <c r="AV1342" t="s">
        <v>6195</v>
      </c>
      <c r="AW1342" t="s">
        <v>6183</v>
      </c>
      <c r="AX1342" t="s">
        <v>6167</v>
      </c>
      <c r="AY1342">
        <v>60</v>
      </c>
      <c r="AZ1342">
        <v>0</v>
      </c>
      <c r="BA1342">
        <v>13</v>
      </c>
      <c r="BB1342" t="s">
        <v>6191</v>
      </c>
      <c r="BC1342">
        <v>0</v>
      </c>
      <c r="BD1342">
        <v>0</v>
      </c>
      <c r="BE1342" t="s">
        <v>6169</v>
      </c>
      <c r="BF1342" t="s">
        <v>6170</v>
      </c>
      <c r="BG1342">
        <v>0</v>
      </c>
      <c r="BH1342" t="s">
        <v>6171</v>
      </c>
      <c r="BI1342">
        <v>33</v>
      </c>
      <c r="BJ1342" t="s">
        <v>6172</v>
      </c>
      <c r="BK1342">
        <v>0</v>
      </c>
      <c r="BL1342">
        <v>77</v>
      </c>
      <c r="BM1342" s="3">
        <f t="shared" si="188"/>
        <v>0.74025974025974028</v>
      </c>
    </row>
    <row r="1343" spans="1:65">
      <c r="A1343" t="s">
        <v>1472</v>
      </c>
      <c r="B1343" s="2">
        <v>45737</v>
      </c>
      <c r="C1343" t="s">
        <v>47</v>
      </c>
      <c r="D1343" t="s">
        <v>1131</v>
      </c>
      <c r="E1343">
        <v>3</v>
      </c>
      <c r="F1343" t="s">
        <v>72</v>
      </c>
      <c r="G1343" t="s">
        <v>50</v>
      </c>
      <c r="H1343" t="s">
        <v>119</v>
      </c>
      <c r="I1343" t="s">
        <v>74</v>
      </c>
      <c r="J1343" t="s">
        <v>53</v>
      </c>
      <c r="K1343" t="s">
        <v>75</v>
      </c>
      <c r="L1343" t="s">
        <v>55</v>
      </c>
      <c r="M1343" t="s">
        <v>68</v>
      </c>
      <c r="N1343" t="s">
        <v>94</v>
      </c>
      <c r="O1343" t="s">
        <v>70</v>
      </c>
      <c r="P1343">
        <v>60</v>
      </c>
      <c r="Q1343">
        <v>64</v>
      </c>
      <c r="R1343">
        <v>63</v>
      </c>
      <c r="S1343">
        <v>2</v>
      </c>
      <c r="T1343">
        <f t="shared" si="180"/>
        <v>61</v>
      </c>
      <c r="U1343">
        <v>59</v>
      </c>
      <c r="V1343">
        <f t="shared" si="181"/>
        <v>2</v>
      </c>
      <c r="W1343" s="3">
        <f t="shared" si="182"/>
        <v>3.1746031746031744E-2</v>
      </c>
      <c r="X1343">
        <v>22</v>
      </c>
      <c r="Y1343" s="4">
        <v>0.3</v>
      </c>
      <c r="Z1343" s="4">
        <v>0.6</v>
      </c>
      <c r="AA1343" s="5">
        <v>35660.42</v>
      </c>
      <c r="AB1343" s="5">
        <f t="shared" si="183"/>
        <v>2103964.7799999998</v>
      </c>
      <c r="AC1343" s="5">
        <v>22528.37</v>
      </c>
      <c r="AD1343" s="5">
        <f t="shared" si="184"/>
        <v>1419287.31</v>
      </c>
      <c r="AE1343" s="5">
        <v>107378.27</v>
      </c>
      <c r="AF1343" s="5">
        <v>27036.41</v>
      </c>
      <c r="AG1343" s="5">
        <v>8402.4</v>
      </c>
      <c r="AH1343" s="5">
        <v>870</v>
      </c>
      <c r="AI1343" s="5">
        <v>6400</v>
      </c>
      <c r="AJ1343">
        <v>1</v>
      </c>
      <c r="AK1343" s="5">
        <v>8810.2099999999991</v>
      </c>
      <c r="AL1343" s="5">
        <v>1370.86</v>
      </c>
      <c r="AM1343" s="5">
        <v>39070.04</v>
      </c>
      <c r="AN1343">
        <v>4</v>
      </c>
      <c r="AO1343">
        <v>4</v>
      </c>
      <c r="AP1343" t="str">
        <f t="shared" si="185"/>
        <v>Yes</v>
      </c>
      <c r="AQ1343">
        <v>2</v>
      </c>
      <c r="AR1343" s="5">
        <f t="shared" si="186"/>
        <v>1618625.5</v>
      </c>
      <c r="AS1343" s="5">
        <f t="shared" si="187"/>
        <v>485339.28</v>
      </c>
      <c r="AT1343" t="s">
        <v>59</v>
      </c>
      <c r="AU1343" t="s">
        <v>6194</v>
      </c>
      <c r="AV1343" t="s">
        <v>6195</v>
      </c>
      <c r="AW1343" t="s">
        <v>6183</v>
      </c>
      <c r="AX1343" t="s">
        <v>6167</v>
      </c>
      <c r="AY1343">
        <v>66</v>
      </c>
      <c r="AZ1343">
        <v>3</v>
      </c>
      <c r="BA1343">
        <v>19</v>
      </c>
      <c r="BB1343" t="s">
        <v>6185</v>
      </c>
      <c r="BC1343">
        <v>0</v>
      </c>
      <c r="BD1343">
        <v>0</v>
      </c>
      <c r="BE1343" t="s">
        <v>6169</v>
      </c>
      <c r="BF1343" t="s">
        <v>6170</v>
      </c>
      <c r="BG1343">
        <v>1</v>
      </c>
      <c r="BH1343" t="s">
        <v>6179</v>
      </c>
      <c r="BI1343">
        <v>28</v>
      </c>
      <c r="BJ1343" t="s">
        <v>6172</v>
      </c>
      <c r="BK1343">
        <v>0</v>
      </c>
      <c r="BL1343">
        <v>75</v>
      </c>
      <c r="BM1343" s="3">
        <f t="shared" si="188"/>
        <v>0.84</v>
      </c>
    </row>
    <row r="1344" spans="1:65">
      <c r="A1344" t="s">
        <v>1473</v>
      </c>
      <c r="B1344" s="2">
        <v>45737</v>
      </c>
      <c r="C1344" t="s">
        <v>47</v>
      </c>
      <c r="D1344" t="s">
        <v>1131</v>
      </c>
      <c r="E1344">
        <v>3</v>
      </c>
      <c r="F1344" t="s">
        <v>49</v>
      </c>
      <c r="G1344" t="s">
        <v>50</v>
      </c>
      <c r="H1344" t="s">
        <v>51</v>
      </c>
      <c r="I1344" t="s">
        <v>64</v>
      </c>
      <c r="J1344" t="s">
        <v>65</v>
      </c>
      <c r="K1344" t="s">
        <v>75</v>
      </c>
      <c r="L1344" t="s">
        <v>87</v>
      </c>
      <c r="M1344" t="s">
        <v>56</v>
      </c>
      <c r="N1344" t="s">
        <v>94</v>
      </c>
      <c r="O1344" t="s">
        <v>70</v>
      </c>
      <c r="P1344">
        <v>44</v>
      </c>
      <c r="Q1344">
        <v>47</v>
      </c>
      <c r="R1344">
        <v>44</v>
      </c>
      <c r="S1344">
        <v>1</v>
      </c>
      <c r="T1344">
        <f t="shared" si="180"/>
        <v>43</v>
      </c>
      <c r="U1344">
        <v>43</v>
      </c>
      <c r="V1344">
        <f t="shared" si="181"/>
        <v>0</v>
      </c>
      <c r="W1344" s="3">
        <f t="shared" si="182"/>
        <v>2.2727272727272728E-2</v>
      </c>
      <c r="X1344">
        <v>22</v>
      </c>
      <c r="Y1344" s="4">
        <v>1.7</v>
      </c>
      <c r="Z1344" s="4">
        <v>0.6</v>
      </c>
      <c r="AA1344" s="5">
        <v>51814.14</v>
      </c>
      <c r="AB1344" s="5">
        <f t="shared" si="183"/>
        <v>2228008.02</v>
      </c>
      <c r="AC1344" s="5">
        <v>35651.760000000002</v>
      </c>
      <c r="AD1344" s="5">
        <f t="shared" si="184"/>
        <v>1568677.44</v>
      </c>
      <c r="AE1344" s="5">
        <v>93440.59</v>
      </c>
      <c r="AF1344" s="5">
        <v>28495.05</v>
      </c>
      <c r="AG1344" s="5">
        <v>8993.99</v>
      </c>
      <c r="AH1344" s="5">
        <v>870</v>
      </c>
      <c r="AI1344" s="5">
        <v>4600</v>
      </c>
      <c r="AJ1344">
        <v>0</v>
      </c>
      <c r="AK1344" s="5">
        <v>0</v>
      </c>
      <c r="AL1344" s="5">
        <v>0</v>
      </c>
      <c r="AM1344" s="5">
        <v>29748.26</v>
      </c>
      <c r="AN1344">
        <v>4</v>
      </c>
      <c r="AO1344">
        <v>1</v>
      </c>
      <c r="AP1344" t="str">
        <f t="shared" si="185"/>
        <v>Yes</v>
      </c>
      <c r="AQ1344">
        <v>1</v>
      </c>
      <c r="AR1344" s="5">
        <f t="shared" si="186"/>
        <v>1734825.33</v>
      </c>
      <c r="AS1344" s="5">
        <f t="shared" si="187"/>
        <v>493182.69</v>
      </c>
      <c r="AT1344" t="s">
        <v>59</v>
      </c>
      <c r="AU1344" t="s">
        <v>6164</v>
      </c>
      <c r="AV1344" t="s">
        <v>6165</v>
      </c>
      <c r="AW1344" t="s">
        <v>6166</v>
      </c>
      <c r="AX1344" t="s">
        <v>6167</v>
      </c>
      <c r="AY1344">
        <v>46</v>
      </c>
      <c r="AZ1344">
        <v>2</v>
      </c>
      <c r="BA1344">
        <v>0</v>
      </c>
      <c r="BB1344" t="s">
        <v>6168</v>
      </c>
      <c r="BC1344">
        <v>0</v>
      </c>
      <c r="BD1344">
        <v>0</v>
      </c>
      <c r="BE1344" t="s">
        <v>6169</v>
      </c>
      <c r="BF1344" t="s">
        <v>6170</v>
      </c>
      <c r="BG1344">
        <v>1</v>
      </c>
      <c r="BH1344" t="s">
        <v>6186</v>
      </c>
      <c r="BI1344">
        <v>51</v>
      </c>
      <c r="BJ1344" t="s">
        <v>6187</v>
      </c>
      <c r="BK1344">
        <v>0</v>
      </c>
      <c r="BL1344">
        <v>60</v>
      </c>
      <c r="BM1344" s="3">
        <f t="shared" si="188"/>
        <v>0.73333333333333328</v>
      </c>
    </row>
    <row r="1345" spans="1:65">
      <c r="A1345" t="s">
        <v>1474</v>
      </c>
      <c r="B1345" s="2">
        <v>45737</v>
      </c>
      <c r="C1345" t="s">
        <v>47</v>
      </c>
      <c r="D1345" t="s">
        <v>1131</v>
      </c>
      <c r="E1345">
        <v>3</v>
      </c>
      <c r="F1345" t="s">
        <v>78</v>
      </c>
      <c r="G1345" t="s">
        <v>79</v>
      </c>
      <c r="H1345" t="s">
        <v>136</v>
      </c>
      <c r="I1345" t="s">
        <v>74</v>
      </c>
      <c r="J1345" t="s">
        <v>65</v>
      </c>
      <c r="K1345" t="s">
        <v>75</v>
      </c>
      <c r="L1345" t="s">
        <v>55</v>
      </c>
      <c r="M1345" t="s">
        <v>56</v>
      </c>
      <c r="N1345" t="s">
        <v>69</v>
      </c>
      <c r="O1345" t="s">
        <v>70</v>
      </c>
      <c r="P1345">
        <v>40</v>
      </c>
      <c r="Q1345">
        <v>41</v>
      </c>
      <c r="R1345">
        <v>39</v>
      </c>
      <c r="S1345">
        <v>1</v>
      </c>
      <c r="T1345">
        <f t="shared" si="180"/>
        <v>38</v>
      </c>
      <c r="U1345">
        <v>38</v>
      </c>
      <c r="V1345">
        <f t="shared" si="181"/>
        <v>0</v>
      </c>
      <c r="W1345" s="3">
        <f t="shared" si="182"/>
        <v>2.564102564102564E-2</v>
      </c>
      <c r="X1345">
        <v>36</v>
      </c>
      <c r="Y1345" s="4">
        <v>6.4</v>
      </c>
      <c r="Z1345" s="4">
        <v>1.7</v>
      </c>
      <c r="AA1345" s="5">
        <v>51973.61</v>
      </c>
      <c r="AB1345" s="5">
        <f t="shared" si="183"/>
        <v>1974997.18</v>
      </c>
      <c r="AC1345" s="5">
        <v>34684.44</v>
      </c>
      <c r="AD1345" s="5">
        <f t="shared" si="184"/>
        <v>1352693.16</v>
      </c>
      <c r="AE1345" s="5">
        <v>87809.83</v>
      </c>
      <c r="AF1345" s="5">
        <v>27924.21</v>
      </c>
      <c r="AG1345" s="5">
        <v>11300.63</v>
      </c>
      <c r="AH1345" s="5">
        <v>2465</v>
      </c>
      <c r="AI1345" s="5">
        <v>4600</v>
      </c>
      <c r="AJ1345">
        <v>0</v>
      </c>
      <c r="AK1345" s="5">
        <v>0</v>
      </c>
      <c r="AL1345" s="5">
        <v>0</v>
      </c>
      <c r="AM1345" s="5">
        <v>23728.95</v>
      </c>
      <c r="AN1345">
        <v>4</v>
      </c>
      <c r="AO1345">
        <v>3</v>
      </c>
      <c r="AP1345" t="str">
        <f t="shared" si="185"/>
        <v>Yes</v>
      </c>
      <c r="AQ1345">
        <v>0</v>
      </c>
      <c r="AR1345" s="5">
        <f t="shared" si="186"/>
        <v>1510521.78</v>
      </c>
      <c r="AS1345" s="5">
        <f t="shared" si="187"/>
        <v>464475.4</v>
      </c>
      <c r="AT1345" t="s">
        <v>59</v>
      </c>
      <c r="AU1345" t="s">
        <v>6164</v>
      </c>
      <c r="AV1345" t="s">
        <v>6165</v>
      </c>
      <c r="AW1345" t="s">
        <v>6166</v>
      </c>
      <c r="AX1345" t="s">
        <v>6167</v>
      </c>
      <c r="AY1345">
        <v>40</v>
      </c>
      <c r="AZ1345">
        <v>0</v>
      </c>
      <c r="BA1345">
        <v>0</v>
      </c>
      <c r="BB1345" t="s">
        <v>6168</v>
      </c>
      <c r="BC1345">
        <v>0</v>
      </c>
      <c r="BD1345">
        <v>0</v>
      </c>
      <c r="BE1345" t="s">
        <v>6169</v>
      </c>
      <c r="BF1345" t="s">
        <v>6170</v>
      </c>
      <c r="BG1345">
        <v>1</v>
      </c>
      <c r="BH1345" t="s">
        <v>6179</v>
      </c>
      <c r="BI1345">
        <v>32</v>
      </c>
      <c r="BJ1345" t="s">
        <v>6172</v>
      </c>
      <c r="BK1345">
        <v>0</v>
      </c>
      <c r="BL1345">
        <v>62</v>
      </c>
      <c r="BM1345" s="3">
        <f t="shared" si="188"/>
        <v>0.62903225806451613</v>
      </c>
    </row>
    <row r="1346" spans="1:65">
      <c r="A1346" t="s">
        <v>1475</v>
      </c>
      <c r="B1346" s="2">
        <v>45737</v>
      </c>
      <c r="C1346" t="s">
        <v>47</v>
      </c>
      <c r="D1346" t="s">
        <v>1131</v>
      </c>
      <c r="E1346">
        <v>3</v>
      </c>
      <c r="F1346" t="s">
        <v>72</v>
      </c>
      <c r="G1346" t="s">
        <v>79</v>
      </c>
      <c r="H1346" t="s">
        <v>159</v>
      </c>
      <c r="I1346" t="s">
        <v>74</v>
      </c>
      <c r="J1346" t="s">
        <v>53</v>
      </c>
      <c r="K1346" t="s">
        <v>66</v>
      </c>
      <c r="L1346" t="s">
        <v>55</v>
      </c>
      <c r="M1346" t="s">
        <v>56</v>
      </c>
      <c r="N1346" t="s">
        <v>69</v>
      </c>
      <c r="O1346" t="s">
        <v>70</v>
      </c>
      <c r="P1346">
        <v>67</v>
      </c>
      <c r="Q1346">
        <v>69</v>
      </c>
      <c r="R1346">
        <v>71</v>
      </c>
      <c r="S1346">
        <v>1</v>
      </c>
      <c r="T1346">
        <f t="shared" ref="T1346:T1409" si="189">R1346-S1346</f>
        <v>70</v>
      </c>
      <c r="U1346">
        <v>64</v>
      </c>
      <c r="V1346">
        <f t="shared" ref="V1346:V1409" si="190">T1346-U1346</f>
        <v>6</v>
      </c>
      <c r="W1346" s="3">
        <f t="shared" ref="W1346:W1409" si="191">IFERROR(S1346/R1346,0)</f>
        <v>1.4084507042253521E-2</v>
      </c>
      <c r="X1346">
        <v>24</v>
      </c>
      <c r="Y1346" s="4">
        <v>3.8</v>
      </c>
      <c r="Z1346" s="4">
        <v>1.3</v>
      </c>
      <c r="AA1346" s="5">
        <v>33407.269999999997</v>
      </c>
      <c r="AB1346" s="5">
        <f t="shared" ref="AB1346:AB1409" si="192">ROUND(U1346*AA1346,2)</f>
        <v>2138065.2799999998</v>
      </c>
      <c r="AC1346" s="5">
        <v>23557.31</v>
      </c>
      <c r="AD1346" s="5">
        <f t="shared" ref="AD1346:AD1409" si="193">ROUND(R1346*AC1346,2)</f>
        <v>1672569.01</v>
      </c>
      <c r="AE1346" s="5">
        <v>119893.79</v>
      </c>
      <c r="AF1346" s="5">
        <v>31273.040000000001</v>
      </c>
      <c r="AG1346" s="5">
        <v>9139.91</v>
      </c>
      <c r="AH1346" s="5">
        <v>1885</v>
      </c>
      <c r="AI1346" s="5">
        <v>3200</v>
      </c>
      <c r="AJ1346">
        <v>0</v>
      </c>
      <c r="AK1346" s="5">
        <v>0</v>
      </c>
      <c r="AL1346" s="5">
        <v>3940.86</v>
      </c>
      <c r="AM1346" s="5">
        <v>41302.54</v>
      </c>
      <c r="AN1346">
        <v>4</v>
      </c>
      <c r="AO1346">
        <v>4</v>
      </c>
      <c r="AP1346" t="str">
        <f t="shared" ref="AP1346:AP1409" si="194">IF(AO1346&lt;=AN1346,"Yes","No")</f>
        <v>Yes</v>
      </c>
      <c r="AQ1346">
        <v>1</v>
      </c>
      <c r="AR1346" s="5">
        <f t="shared" ref="AR1346:AR1409" si="195">ROUND(SUM(AD1346:AI1346)+SUM(AK1346:AM1346),2)</f>
        <v>1883204.15</v>
      </c>
      <c r="AS1346" s="5">
        <f t="shared" ref="AS1346:AS1409" si="196">ROUND(AB1346-AR1346,2)</f>
        <v>254861.13</v>
      </c>
      <c r="AT1346" t="s">
        <v>59</v>
      </c>
      <c r="AU1346" t="s">
        <v>6164</v>
      </c>
      <c r="AV1346" t="s">
        <v>6165</v>
      </c>
      <c r="AW1346" t="s">
        <v>6166</v>
      </c>
      <c r="AX1346" t="s">
        <v>6184</v>
      </c>
      <c r="AY1346">
        <v>70</v>
      </c>
      <c r="AZ1346">
        <v>0</v>
      </c>
      <c r="BA1346">
        <v>30</v>
      </c>
      <c r="BB1346" t="s">
        <v>6180</v>
      </c>
      <c r="BC1346">
        <v>0</v>
      </c>
      <c r="BD1346">
        <v>0</v>
      </c>
      <c r="BE1346" t="s">
        <v>6169</v>
      </c>
      <c r="BF1346" t="s">
        <v>6170</v>
      </c>
      <c r="BG1346">
        <v>1</v>
      </c>
      <c r="BH1346" t="s">
        <v>6179</v>
      </c>
      <c r="BI1346">
        <v>50</v>
      </c>
      <c r="BJ1346" t="s">
        <v>6172</v>
      </c>
      <c r="BK1346">
        <v>0</v>
      </c>
      <c r="BL1346">
        <v>76</v>
      </c>
      <c r="BM1346" s="3">
        <f t="shared" ref="BM1346:BM1409" si="197">IFERROR(R1346/BL1346,0)</f>
        <v>0.93421052631578949</v>
      </c>
    </row>
    <row r="1347" spans="1:65">
      <c r="A1347" t="s">
        <v>1476</v>
      </c>
      <c r="B1347" s="2">
        <v>45737</v>
      </c>
      <c r="C1347" t="s">
        <v>47</v>
      </c>
      <c r="D1347" t="s">
        <v>1131</v>
      </c>
      <c r="E1347">
        <v>3</v>
      </c>
      <c r="F1347" t="s">
        <v>49</v>
      </c>
      <c r="G1347" t="s">
        <v>50</v>
      </c>
      <c r="H1347" t="s">
        <v>51</v>
      </c>
      <c r="I1347" t="s">
        <v>64</v>
      </c>
      <c r="J1347" t="s">
        <v>81</v>
      </c>
      <c r="K1347" t="s">
        <v>75</v>
      </c>
      <c r="L1347" t="s">
        <v>92</v>
      </c>
      <c r="M1347" t="s">
        <v>56</v>
      </c>
      <c r="N1347" t="s">
        <v>109</v>
      </c>
      <c r="O1347" t="s">
        <v>120</v>
      </c>
      <c r="P1347">
        <v>32</v>
      </c>
      <c r="Q1347">
        <v>33</v>
      </c>
      <c r="R1347">
        <v>33</v>
      </c>
      <c r="S1347">
        <v>1</v>
      </c>
      <c r="T1347">
        <f t="shared" si="189"/>
        <v>32</v>
      </c>
      <c r="U1347">
        <v>32</v>
      </c>
      <c r="V1347">
        <f t="shared" si="190"/>
        <v>0</v>
      </c>
      <c r="W1347" s="3">
        <f t="shared" si="191"/>
        <v>3.0303030303030304E-2</v>
      </c>
      <c r="X1347">
        <v>9</v>
      </c>
      <c r="Y1347" s="4">
        <v>6.8</v>
      </c>
      <c r="Z1347" s="4">
        <v>1.7</v>
      </c>
      <c r="AA1347" s="5">
        <v>77504.740000000005</v>
      </c>
      <c r="AB1347" s="5">
        <f t="shared" si="192"/>
        <v>2480151.6800000002</v>
      </c>
      <c r="AC1347" s="5">
        <v>53454.82</v>
      </c>
      <c r="AD1347" s="5">
        <f t="shared" si="193"/>
        <v>1764009.06</v>
      </c>
      <c r="AE1347" s="5">
        <v>96220.34</v>
      </c>
      <c r="AF1347" s="5">
        <v>28073.3</v>
      </c>
      <c r="AG1347" s="5">
        <v>7408.11</v>
      </c>
      <c r="AH1347" s="5">
        <v>2465</v>
      </c>
      <c r="AI1347" s="5">
        <v>6800</v>
      </c>
      <c r="AJ1347">
        <v>0</v>
      </c>
      <c r="AK1347" s="5">
        <v>0</v>
      </c>
      <c r="AL1347" s="5">
        <v>0</v>
      </c>
      <c r="AM1347" s="5">
        <v>51429.279999999999</v>
      </c>
      <c r="AN1347">
        <v>8</v>
      </c>
      <c r="AO1347">
        <v>9</v>
      </c>
      <c r="AP1347" t="str">
        <f t="shared" si="194"/>
        <v>No</v>
      </c>
      <c r="AQ1347">
        <v>2</v>
      </c>
      <c r="AR1347" s="5">
        <f t="shared" si="195"/>
        <v>1956405.09</v>
      </c>
      <c r="AS1347" s="5">
        <f t="shared" si="196"/>
        <v>523746.59</v>
      </c>
      <c r="AT1347" t="s">
        <v>59</v>
      </c>
      <c r="AU1347" t="s">
        <v>6164</v>
      </c>
      <c r="AV1347" t="s">
        <v>6165</v>
      </c>
      <c r="AW1347" t="s">
        <v>6166</v>
      </c>
      <c r="AX1347" t="s">
        <v>6184</v>
      </c>
      <c r="AY1347">
        <v>36</v>
      </c>
      <c r="AZ1347">
        <v>3</v>
      </c>
      <c r="BA1347">
        <v>0</v>
      </c>
      <c r="BB1347" t="s">
        <v>6168</v>
      </c>
      <c r="BC1347">
        <v>0</v>
      </c>
      <c r="BD1347">
        <v>1</v>
      </c>
      <c r="BE1347" t="s">
        <v>6188</v>
      </c>
      <c r="BF1347" t="s">
        <v>6170</v>
      </c>
      <c r="BG1347">
        <v>0</v>
      </c>
      <c r="BH1347" t="s">
        <v>6171</v>
      </c>
      <c r="BI1347">
        <v>5</v>
      </c>
      <c r="BJ1347" t="s">
        <v>6172</v>
      </c>
      <c r="BK1347">
        <v>0</v>
      </c>
      <c r="BL1347">
        <v>48</v>
      </c>
      <c r="BM1347" s="3">
        <f t="shared" si="197"/>
        <v>0.6875</v>
      </c>
    </row>
    <row r="1348" spans="1:65">
      <c r="A1348" t="s">
        <v>1477</v>
      </c>
      <c r="B1348" s="2">
        <v>45738</v>
      </c>
      <c r="C1348" t="s">
        <v>47</v>
      </c>
      <c r="D1348" t="s">
        <v>1131</v>
      </c>
      <c r="E1348">
        <v>3</v>
      </c>
      <c r="F1348" t="s">
        <v>78</v>
      </c>
      <c r="G1348" t="s">
        <v>50</v>
      </c>
      <c r="H1348" t="s">
        <v>161</v>
      </c>
      <c r="I1348" t="s">
        <v>64</v>
      </c>
      <c r="J1348" t="s">
        <v>65</v>
      </c>
      <c r="K1348" t="s">
        <v>75</v>
      </c>
      <c r="L1348" t="s">
        <v>87</v>
      </c>
      <c r="M1348" t="s">
        <v>56</v>
      </c>
      <c r="N1348" t="s">
        <v>57</v>
      </c>
      <c r="O1348" t="s">
        <v>82</v>
      </c>
      <c r="P1348">
        <v>50</v>
      </c>
      <c r="Q1348">
        <v>53</v>
      </c>
      <c r="R1348">
        <v>52</v>
      </c>
      <c r="S1348">
        <v>1</v>
      </c>
      <c r="T1348">
        <f t="shared" si="189"/>
        <v>51</v>
      </c>
      <c r="U1348">
        <v>49</v>
      </c>
      <c r="V1348">
        <f t="shared" si="190"/>
        <v>2</v>
      </c>
      <c r="W1348" s="3">
        <f t="shared" si="191"/>
        <v>1.9230769230769232E-2</v>
      </c>
      <c r="X1348">
        <v>24</v>
      </c>
      <c r="Y1348" s="4">
        <v>8.5</v>
      </c>
      <c r="Z1348" s="4">
        <v>2.2000000000000002</v>
      </c>
      <c r="AA1348" s="5">
        <v>51555.29</v>
      </c>
      <c r="AB1348" s="5">
        <f t="shared" si="192"/>
        <v>2526209.21</v>
      </c>
      <c r="AC1348" s="5">
        <v>35679.07</v>
      </c>
      <c r="AD1348" s="5">
        <f t="shared" si="193"/>
        <v>1855311.64</v>
      </c>
      <c r="AE1348" s="5">
        <v>112635.48</v>
      </c>
      <c r="AF1348" s="5">
        <v>34852.67</v>
      </c>
      <c r="AG1348" s="5">
        <v>9124.16</v>
      </c>
      <c r="AH1348" s="5">
        <v>3190</v>
      </c>
      <c r="AI1348" s="5">
        <v>4600</v>
      </c>
      <c r="AJ1348">
        <v>0</v>
      </c>
      <c r="AK1348" s="5">
        <v>0</v>
      </c>
      <c r="AL1348" s="5">
        <v>1936.31</v>
      </c>
      <c r="AM1348" s="5">
        <v>34241.89</v>
      </c>
      <c r="AN1348">
        <v>4</v>
      </c>
      <c r="AO1348">
        <v>4</v>
      </c>
      <c r="AP1348" t="str">
        <f t="shared" si="194"/>
        <v>Yes</v>
      </c>
      <c r="AQ1348">
        <v>1</v>
      </c>
      <c r="AR1348" s="5">
        <f t="shared" si="195"/>
        <v>2055892.15</v>
      </c>
      <c r="AS1348" s="5">
        <f t="shared" si="196"/>
        <v>470317.06</v>
      </c>
      <c r="AT1348" t="s">
        <v>59</v>
      </c>
      <c r="AU1348" t="s">
        <v>6164</v>
      </c>
      <c r="AV1348" t="s">
        <v>6165</v>
      </c>
      <c r="AW1348" t="s">
        <v>6166</v>
      </c>
      <c r="AX1348" t="s">
        <v>6177</v>
      </c>
      <c r="AY1348">
        <v>54</v>
      </c>
      <c r="AZ1348">
        <v>2</v>
      </c>
      <c r="BA1348">
        <v>20</v>
      </c>
      <c r="BB1348" t="s">
        <v>6185</v>
      </c>
      <c r="BC1348">
        <v>0</v>
      </c>
      <c r="BD1348">
        <v>0</v>
      </c>
      <c r="BE1348" t="s">
        <v>6169</v>
      </c>
      <c r="BF1348" t="s">
        <v>6170</v>
      </c>
      <c r="BG1348">
        <v>0</v>
      </c>
      <c r="BH1348" t="s">
        <v>6171</v>
      </c>
      <c r="BI1348">
        <v>57</v>
      </c>
      <c r="BJ1348" t="s">
        <v>6187</v>
      </c>
      <c r="BK1348">
        <v>0</v>
      </c>
      <c r="BL1348">
        <v>62</v>
      </c>
      <c r="BM1348" s="3">
        <f t="shared" si="197"/>
        <v>0.83870967741935487</v>
      </c>
    </row>
    <row r="1349" spans="1:65">
      <c r="A1349" t="s">
        <v>1478</v>
      </c>
      <c r="B1349" s="2">
        <v>45738</v>
      </c>
      <c r="C1349" t="s">
        <v>47</v>
      </c>
      <c r="D1349" t="s">
        <v>1131</v>
      </c>
      <c r="E1349">
        <v>3</v>
      </c>
      <c r="F1349" t="s">
        <v>72</v>
      </c>
      <c r="G1349" t="s">
        <v>50</v>
      </c>
      <c r="H1349" t="s">
        <v>138</v>
      </c>
      <c r="I1349" t="s">
        <v>74</v>
      </c>
      <c r="J1349" t="s">
        <v>53</v>
      </c>
      <c r="K1349" t="s">
        <v>66</v>
      </c>
      <c r="L1349" t="s">
        <v>87</v>
      </c>
      <c r="M1349" t="s">
        <v>56</v>
      </c>
      <c r="N1349" t="s">
        <v>57</v>
      </c>
      <c r="O1349" t="s">
        <v>120</v>
      </c>
      <c r="P1349">
        <v>49</v>
      </c>
      <c r="Q1349">
        <v>50</v>
      </c>
      <c r="R1349">
        <v>49</v>
      </c>
      <c r="S1349">
        <v>1</v>
      </c>
      <c r="T1349">
        <f t="shared" si="189"/>
        <v>48</v>
      </c>
      <c r="U1349">
        <v>48</v>
      </c>
      <c r="V1349">
        <f t="shared" si="190"/>
        <v>0</v>
      </c>
      <c r="W1349" s="3">
        <f t="shared" si="191"/>
        <v>2.0408163265306121E-2</v>
      </c>
      <c r="X1349">
        <v>21</v>
      </c>
      <c r="Y1349" s="4">
        <v>6.5</v>
      </c>
      <c r="Z1349" s="4">
        <v>1.6</v>
      </c>
      <c r="AA1349" s="5">
        <v>33662.03</v>
      </c>
      <c r="AB1349" s="5">
        <f t="shared" si="192"/>
        <v>1615777.44</v>
      </c>
      <c r="AC1349" s="5">
        <v>23989.05</v>
      </c>
      <c r="AD1349" s="5">
        <f t="shared" si="193"/>
        <v>1175463.45</v>
      </c>
      <c r="AE1349" s="5">
        <v>84461.75</v>
      </c>
      <c r="AF1349" s="5">
        <v>21982.89</v>
      </c>
      <c r="AG1349" s="5">
        <v>8577.67</v>
      </c>
      <c r="AH1349" s="5">
        <v>2320</v>
      </c>
      <c r="AI1349" s="5">
        <v>3200</v>
      </c>
      <c r="AJ1349">
        <v>0</v>
      </c>
      <c r="AK1349" s="5">
        <v>0</v>
      </c>
      <c r="AL1349" s="5">
        <v>0</v>
      </c>
      <c r="AM1349" s="5">
        <v>30325.37</v>
      </c>
      <c r="AN1349">
        <v>4</v>
      </c>
      <c r="AO1349">
        <v>4</v>
      </c>
      <c r="AP1349" t="str">
        <f t="shared" si="194"/>
        <v>Yes</v>
      </c>
      <c r="AQ1349">
        <v>1</v>
      </c>
      <c r="AR1349" s="5">
        <f t="shared" si="195"/>
        <v>1326331.1299999999</v>
      </c>
      <c r="AS1349" s="5">
        <f t="shared" si="196"/>
        <v>289446.31</v>
      </c>
      <c r="AT1349" t="s">
        <v>59</v>
      </c>
      <c r="AU1349" t="s">
        <v>6164</v>
      </c>
      <c r="AV1349" t="s">
        <v>6165</v>
      </c>
      <c r="AW1349" t="s">
        <v>6166</v>
      </c>
      <c r="AX1349" t="s">
        <v>6167</v>
      </c>
      <c r="AY1349">
        <v>49</v>
      </c>
      <c r="AZ1349">
        <v>0</v>
      </c>
      <c r="BA1349">
        <v>0</v>
      </c>
      <c r="BB1349" t="s">
        <v>6168</v>
      </c>
      <c r="BC1349">
        <v>0</v>
      </c>
      <c r="BD1349">
        <v>0</v>
      </c>
      <c r="BE1349" t="s">
        <v>6169</v>
      </c>
      <c r="BF1349" t="s">
        <v>6170</v>
      </c>
      <c r="BG1349">
        <v>0</v>
      </c>
      <c r="BH1349" t="s">
        <v>6171</v>
      </c>
      <c r="BI1349">
        <v>53</v>
      </c>
      <c r="BJ1349" t="s">
        <v>6187</v>
      </c>
      <c r="BK1349">
        <v>0</v>
      </c>
      <c r="BL1349">
        <v>73</v>
      </c>
      <c r="BM1349" s="3">
        <f t="shared" si="197"/>
        <v>0.67123287671232879</v>
      </c>
    </row>
    <row r="1350" spans="1:65">
      <c r="A1350" t="s">
        <v>1479</v>
      </c>
      <c r="B1350" s="2">
        <v>45738</v>
      </c>
      <c r="C1350" t="s">
        <v>47</v>
      </c>
      <c r="D1350" t="s">
        <v>1131</v>
      </c>
      <c r="E1350">
        <v>3</v>
      </c>
      <c r="F1350" t="s">
        <v>61</v>
      </c>
      <c r="G1350" t="s">
        <v>79</v>
      </c>
      <c r="H1350" t="s">
        <v>84</v>
      </c>
      <c r="I1350" t="s">
        <v>74</v>
      </c>
      <c r="J1350" t="s">
        <v>53</v>
      </c>
      <c r="K1350" t="s">
        <v>66</v>
      </c>
      <c r="L1350" t="s">
        <v>92</v>
      </c>
      <c r="M1350" t="s">
        <v>56</v>
      </c>
      <c r="N1350" t="s">
        <v>76</v>
      </c>
      <c r="O1350" t="s">
        <v>120</v>
      </c>
      <c r="P1350">
        <v>65</v>
      </c>
      <c r="Q1350">
        <v>70</v>
      </c>
      <c r="R1350">
        <v>69</v>
      </c>
      <c r="S1350">
        <v>2</v>
      </c>
      <c r="T1350">
        <f t="shared" si="189"/>
        <v>67</v>
      </c>
      <c r="U1350">
        <v>64</v>
      </c>
      <c r="V1350">
        <f t="shared" si="190"/>
        <v>3</v>
      </c>
      <c r="W1350" s="3">
        <f t="shared" si="191"/>
        <v>2.8985507246376812E-2</v>
      </c>
      <c r="X1350">
        <v>24</v>
      </c>
      <c r="Y1350" s="4">
        <v>5.7</v>
      </c>
      <c r="Z1350" s="4">
        <v>1.9</v>
      </c>
      <c r="AA1350" s="5">
        <v>34108.32</v>
      </c>
      <c r="AB1350" s="5">
        <f t="shared" si="192"/>
        <v>2182932.48</v>
      </c>
      <c r="AC1350" s="5">
        <v>23707.62</v>
      </c>
      <c r="AD1350" s="5">
        <f t="shared" si="193"/>
        <v>1635825.78</v>
      </c>
      <c r="AE1350" s="5">
        <v>118448.51</v>
      </c>
      <c r="AF1350" s="5">
        <v>29536.33</v>
      </c>
      <c r="AG1350" s="5">
        <v>8740.0400000000009</v>
      </c>
      <c r="AH1350" s="5">
        <v>2755</v>
      </c>
      <c r="AI1350" s="5">
        <v>6400</v>
      </c>
      <c r="AJ1350">
        <v>0</v>
      </c>
      <c r="AK1350" s="5">
        <v>0</v>
      </c>
      <c r="AL1350" s="5">
        <v>1922.23</v>
      </c>
      <c r="AM1350" s="5">
        <v>44115.95</v>
      </c>
      <c r="AN1350">
        <v>4</v>
      </c>
      <c r="AO1350">
        <v>4</v>
      </c>
      <c r="AP1350" t="str">
        <f t="shared" si="194"/>
        <v>Yes</v>
      </c>
      <c r="AQ1350">
        <v>1</v>
      </c>
      <c r="AR1350" s="5">
        <f t="shared" si="195"/>
        <v>1847743.84</v>
      </c>
      <c r="AS1350" s="5">
        <f t="shared" si="196"/>
        <v>335188.64</v>
      </c>
      <c r="AT1350" t="s">
        <v>59</v>
      </c>
      <c r="AU1350" t="s">
        <v>6164</v>
      </c>
      <c r="AV1350" t="s">
        <v>6165</v>
      </c>
      <c r="AW1350" t="s">
        <v>6166</v>
      </c>
      <c r="AX1350" t="s">
        <v>6167</v>
      </c>
      <c r="AY1350">
        <v>68</v>
      </c>
      <c r="AZ1350">
        <v>0</v>
      </c>
      <c r="BA1350">
        <v>21</v>
      </c>
      <c r="BB1350" t="s">
        <v>6180</v>
      </c>
      <c r="BC1350">
        <v>0</v>
      </c>
      <c r="BD1350">
        <v>0</v>
      </c>
      <c r="BE1350" t="s">
        <v>6169</v>
      </c>
      <c r="BF1350" t="s">
        <v>6170</v>
      </c>
      <c r="BG1350">
        <v>1</v>
      </c>
      <c r="BH1350" t="s">
        <v>6186</v>
      </c>
      <c r="BI1350">
        <v>52</v>
      </c>
      <c r="BJ1350" t="s">
        <v>6187</v>
      </c>
      <c r="BK1350">
        <v>0</v>
      </c>
      <c r="BL1350">
        <v>76</v>
      </c>
      <c r="BM1350" s="3">
        <f t="shared" si="197"/>
        <v>0.90789473684210531</v>
      </c>
    </row>
    <row r="1351" spans="1:65">
      <c r="A1351" t="s">
        <v>1480</v>
      </c>
      <c r="B1351" s="2">
        <v>45738</v>
      </c>
      <c r="C1351" t="s">
        <v>47</v>
      </c>
      <c r="D1351" t="s">
        <v>1131</v>
      </c>
      <c r="E1351">
        <v>3</v>
      </c>
      <c r="F1351" t="s">
        <v>61</v>
      </c>
      <c r="G1351" t="s">
        <v>50</v>
      </c>
      <c r="H1351" t="s">
        <v>127</v>
      </c>
      <c r="I1351" t="s">
        <v>52</v>
      </c>
      <c r="J1351" t="s">
        <v>65</v>
      </c>
      <c r="K1351" t="s">
        <v>75</v>
      </c>
      <c r="L1351" t="s">
        <v>87</v>
      </c>
      <c r="M1351" t="s">
        <v>56</v>
      </c>
      <c r="N1351" t="s">
        <v>94</v>
      </c>
      <c r="O1351" t="s">
        <v>70</v>
      </c>
      <c r="P1351">
        <v>46</v>
      </c>
      <c r="Q1351">
        <v>50</v>
      </c>
      <c r="R1351">
        <v>51</v>
      </c>
      <c r="S1351">
        <v>1</v>
      </c>
      <c r="T1351">
        <f t="shared" si="189"/>
        <v>50</v>
      </c>
      <c r="U1351">
        <v>44</v>
      </c>
      <c r="V1351">
        <f t="shared" si="190"/>
        <v>6</v>
      </c>
      <c r="W1351" s="3">
        <f t="shared" si="191"/>
        <v>1.9607843137254902E-2</v>
      </c>
      <c r="X1351">
        <v>23</v>
      </c>
      <c r="Y1351" s="4">
        <v>0</v>
      </c>
      <c r="Z1351" s="4">
        <v>1.4</v>
      </c>
      <c r="AA1351" s="5">
        <v>52589.89</v>
      </c>
      <c r="AB1351" s="5">
        <f t="shared" si="192"/>
        <v>2313955.16</v>
      </c>
      <c r="AC1351" s="5">
        <v>35933.31</v>
      </c>
      <c r="AD1351" s="5">
        <f t="shared" si="193"/>
        <v>1832598.81</v>
      </c>
      <c r="AE1351" s="5">
        <v>120397.52</v>
      </c>
      <c r="AF1351" s="5">
        <v>31204.65</v>
      </c>
      <c r="AG1351" s="5">
        <v>8516.9599999999991</v>
      </c>
      <c r="AH1351" s="5">
        <v>2030</v>
      </c>
      <c r="AI1351" s="5">
        <v>4600</v>
      </c>
      <c r="AJ1351">
        <v>0</v>
      </c>
      <c r="AK1351" s="5">
        <v>0</v>
      </c>
      <c r="AL1351" s="5">
        <v>5749.93</v>
      </c>
      <c r="AM1351" s="5">
        <v>27927.89</v>
      </c>
      <c r="AN1351">
        <v>4</v>
      </c>
      <c r="AO1351">
        <v>4</v>
      </c>
      <c r="AP1351" t="str">
        <f t="shared" si="194"/>
        <v>Yes</v>
      </c>
      <c r="AQ1351">
        <v>1</v>
      </c>
      <c r="AR1351" s="5">
        <f t="shared" si="195"/>
        <v>2033025.76</v>
      </c>
      <c r="AS1351" s="5">
        <f t="shared" si="196"/>
        <v>280929.40000000002</v>
      </c>
      <c r="AT1351" t="s">
        <v>59</v>
      </c>
      <c r="AU1351" t="s">
        <v>6164</v>
      </c>
      <c r="AV1351" t="s">
        <v>6165</v>
      </c>
      <c r="AW1351" t="s">
        <v>6166</v>
      </c>
      <c r="AX1351" t="s">
        <v>6184</v>
      </c>
      <c r="AY1351">
        <v>47</v>
      </c>
      <c r="AZ1351">
        <v>0</v>
      </c>
      <c r="BA1351">
        <v>34</v>
      </c>
      <c r="BB1351" t="s">
        <v>6180</v>
      </c>
      <c r="BC1351">
        <v>0</v>
      </c>
      <c r="BD1351">
        <v>0</v>
      </c>
      <c r="BE1351" t="s">
        <v>6169</v>
      </c>
      <c r="BF1351" t="s">
        <v>6170</v>
      </c>
      <c r="BG1351">
        <v>1</v>
      </c>
      <c r="BH1351" t="s">
        <v>6186</v>
      </c>
      <c r="BI1351">
        <v>40</v>
      </c>
      <c r="BJ1351" t="s">
        <v>6172</v>
      </c>
      <c r="BK1351">
        <v>0</v>
      </c>
      <c r="BL1351">
        <v>63</v>
      </c>
      <c r="BM1351" s="3">
        <f t="shared" si="197"/>
        <v>0.80952380952380953</v>
      </c>
    </row>
    <row r="1352" spans="1:65">
      <c r="A1352" t="s">
        <v>1481</v>
      </c>
      <c r="B1352" s="2">
        <v>45738</v>
      </c>
      <c r="C1352" t="s">
        <v>47</v>
      </c>
      <c r="D1352" t="s">
        <v>1131</v>
      </c>
      <c r="E1352">
        <v>3</v>
      </c>
      <c r="F1352" t="s">
        <v>49</v>
      </c>
      <c r="G1352" t="s">
        <v>79</v>
      </c>
      <c r="H1352" t="s">
        <v>106</v>
      </c>
      <c r="I1352" t="s">
        <v>64</v>
      </c>
      <c r="J1352" t="s">
        <v>65</v>
      </c>
      <c r="K1352" t="s">
        <v>66</v>
      </c>
      <c r="L1352" t="s">
        <v>87</v>
      </c>
      <c r="M1352" t="s">
        <v>68</v>
      </c>
      <c r="N1352" t="s">
        <v>94</v>
      </c>
      <c r="O1352" t="s">
        <v>120</v>
      </c>
      <c r="P1352">
        <v>54</v>
      </c>
      <c r="Q1352">
        <v>54</v>
      </c>
      <c r="R1352">
        <v>53</v>
      </c>
      <c r="S1352">
        <v>1</v>
      </c>
      <c r="T1352">
        <f t="shared" si="189"/>
        <v>52</v>
      </c>
      <c r="U1352">
        <v>52</v>
      </c>
      <c r="V1352">
        <f t="shared" si="190"/>
        <v>0</v>
      </c>
      <c r="W1352" s="3">
        <f t="shared" si="191"/>
        <v>1.8867924528301886E-2</v>
      </c>
      <c r="X1352">
        <v>33</v>
      </c>
      <c r="Y1352" s="4">
        <v>6</v>
      </c>
      <c r="Z1352" s="4">
        <v>1.4</v>
      </c>
      <c r="AA1352" s="5">
        <v>48530.14</v>
      </c>
      <c r="AB1352" s="5">
        <f t="shared" si="192"/>
        <v>2523567.2799999998</v>
      </c>
      <c r="AC1352" s="5">
        <v>34163.74</v>
      </c>
      <c r="AD1352" s="5">
        <f t="shared" si="193"/>
        <v>1810678.22</v>
      </c>
      <c r="AE1352" s="5">
        <v>112930.5</v>
      </c>
      <c r="AF1352" s="5">
        <v>35867.06</v>
      </c>
      <c r="AG1352" s="5">
        <v>9797.92</v>
      </c>
      <c r="AH1352" s="5">
        <v>2030</v>
      </c>
      <c r="AI1352" s="5">
        <v>4600</v>
      </c>
      <c r="AJ1352">
        <v>1</v>
      </c>
      <c r="AK1352" s="5">
        <v>13728.17</v>
      </c>
      <c r="AL1352" s="5">
        <v>0</v>
      </c>
      <c r="AM1352" s="5">
        <v>35107.870000000003</v>
      </c>
      <c r="AN1352">
        <v>4</v>
      </c>
      <c r="AO1352">
        <v>3</v>
      </c>
      <c r="AP1352" t="str">
        <f t="shared" si="194"/>
        <v>Yes</v>
      </c>
      <c r="AQ1352">
        <v>1</v>
      </c>
      <c r="AR1352" s="5">
        <f t="shared" si="195"/>
        <v>2024739.74</v>
      </c>
      <c r="AS1352" s="5">
        <f t="shared" si="196"/>
        <v>498827.54</v>
      </c>
      <c r="AT1352" t="s">
        <v>59</v>
      </c>
      <c r="AU1352" t="s">
        <v>6189</v>
      </c>
      <c r="AV1352" t="s">
        <v>6190</v>
      </c>
      <c r="AW1352" t="s">
        <v>6183</v>
      </c>
      <c r="AX1352" t="s">
        <v>6167</v>
      </c>
      <c r="AY1352">
        <v>56</v>
      </c>
      <c r="AZ1352">
        <v>0</v>
      </c>
      <c r="BA1352">
        <v>0</v>
      </c>
      <c r="BB1352" t="s">
        <v>6168</v>
      </c>
      <c r="BC1352">
        <v>0</v>
      </c>
      <c r="BD1352">
        <v>0</v>
      </c>
      <c r="BE1352" t="s">
        <v>6169</v>
      </c>
      <c r="BF1352" t="s">
        <v>6170</v>
      </c>
      <c r="BG1352">
        <v>0</v>
      </c>
      <c r="BH1352" t="s">
        <v>6171</v>
      </c>
      <c r="BI1352">
        <v>54</v>
      </c>
      <c r="BJ1352" t="s">
        <v>6187</v>
      </c>
      <c r="BK1352">
        <v>0</v>
      </c>
      <c r="BL1352">
        <v>65</v>
      </c>
      <c r="BM1352" s="3">
        <f t="shared" si="197"/>
        <v>0.81538461538461537</v>
      </c>
    </row>
    <row r="1353" spans="1:65">
      <c r="A1353" t="s">
        <v>1482</v>
      </c>
      <c r="B1353" s="2">
        <v>45738</v>
      </c>
      <c r="C1353" t="s">
        <v>47</v>
      </c>
      <c r="D1353" t="s">
        <v>1131</v>
      </c>
      <c r="E1353">
        <v>3</v>
      </c>
      <c r="F1353" t="s">
        <v>61</v>
      </c>
      <c r="G1353" t="s">
        <v>50</v>
      </c>
      <c r="H1353" t="s">
        <v>183</v>
      </c>
      <c r="I1353" t="s">
        <v>74</v>
      </c>
      <c r="J1353" t="s">
        <v>65</v>
      </c>
      <c r="K1353" t="s">
        <v>66</v>
      </c>
      <c r="L1353" t="s">
        <v>67</v>
      </c>
      <c r="M1353" t="s">
        <v>56</v>
      </c>
      <c r="N1353" t="s">
        <v>76</v>
      </c>
      <c r="O1353" t="s">
        <v>120</v>
      </c>
      <c r="P1353">
        <v>45</v>
      </c>
      <c r="Q1353">
        <v>48</v>
      </c>
      <c r="R1353">
        <v>46</v>
      </c>
      <c r="S1353">
        <v>1</v>
      </c>
      <c r="T1353">
        <f t="shared" si="189"/>
        <v>45</v>
      </c>
      <c r="U1353">
        <v>44</v>
      </c>
      <c r="V1353">
        <f t="shared" si="190"/>
        <v>1</v>
      </c>
      <c r="W1353" s="3">
        <f t="shared" si="191"/>
        <v>2.1739130434782608E-2</v>
      </c>
      <c r="X1353">
        <v>36</v>
      </c>
      <c r="Y1353" s="4">
        <v>4.9000000000000004</v>
      </c>
      <c r="Z1353" s="4">
        <v>1.4</v>
      </c>
      <c r="AA1353" s="5">
        <v>49168.15</v>
      </c>
      <c r="AB1353" s="5">
        <f t="shared" si="192"/>
        <v>2163398.6</v>
      </c>
      <c r="AC1353" s="5">
        <v>33821.69</v>
      </c>
      <c r="AD1353" s="5">
        <f t="shared" si="193"/>
        <v>1555797.74</v>
      </c>
      <c r="AE1353" s="5">
        <v>101120.27</v>
      </c>
      <c r="AF1353" s="5">
        <v>29957.64</v>
      </c>
      <c r="AG1353" s="5">
        <v>11276.02</v>
      </c>
      <c r="AH1353" s="5">
        <v>2030</v>
      </c>
      <c r="AI1353" s="5">
        <v>4600</v>
      </c>
      <c r="AJ1353">
        <v>0</v>
      </c>
      <c r="AK1353" s="5">
        <v>0</v>
      </c>
      <c r="AL1353" s="5">
        <v>965.55</v>
      </c>
      <c r="AM1353" s="5">
        <v>28812.09</v>
      </c>
      <c r="AN1353">
        <v>4</v>
      </c>
      <c r="AO1353">
        <v>3</v>
      </c>
      <c r="AP1353" t="str">
        <f t="shared" si="194"/>
        <v>Yes</v>
      </c>
      <c r="AQ1353">
        <v>1</v>
      </c>
      <c r="AR1353" s="5">
        <f t="shared" si="195"/>
        <v>1734559.31</v>
      </c>
      <c r="AS1353" s="5">
        <f t="shared" si="196"/>
        <v>428839.29</v>
      </c>
      <c r="AT1353" t="s">
        <v>59</v>
      </c>
      <c r="AU1353" t="s">
        <v>6164</v>
      </c>
      <c r="AV1353" t="s">
        <v>6165</v>
      </c>
      <c r="AW1353" t="s">
        <v>6166</v>
      </c>
      <c r="AX1353" t="s">
        <v>6167</v>
      </c>
      <c r="AY1353">
        <v>46</v>
      </c>
      <c r="AZ1353">
        <v>0</v>
      </c>
      <c r="BA1353">
        <v>10</v>
      </c>
      <c r="BB1353" t="s">
        <v>6198</v>
      </c>
      <c r="BC1353">
        <v>0</v>
      </c>
      <c r="BD1353">
        <v>0</v>
      </c>
      <c r="BE1353" t="s">
        <v>6169</v>
      </c>
      <c r="BF1353" t="s">
        <v>6170</v>
      </c>
      <c r="BG1353">
        <v>1</v>
      </c>
      <c r="BH1353" t="s">
        <v>6179</v>
      </c>
      <c r="BI1353">
        <v>53</v>
      </c>
      <c r="BJ1353" t="s">
        <v>6187</v>
      </c>
      <c r="BK1353">
        <v>0</v>
      </c>
      <c r="BL1353">
        <v>60</v>
      </c>
      <c r="BM1353" s="3">
        <f t="shared" si="197"/>
        <v>0.76666666666666672</v>
      </c>
    </row>
    <row r="1354" spans="1:65">
      <c r="A1354" t="s">
        <v>1483</v>
      </c>
      <c r="B1354" s="2">
        <v>45738</v>
      </c>
      <c r="C1354" t="s">
        <v>47</v>
      </c>
      <c r="D1354" t="s">
        <v>1131</v>
      </c>
      <c r="E1354">
        <v>3</v>
      </c>
      <c r="F1354" t="s">
        <v>72</v>
      </c>
      <c r="G1354" t="s">
        <v>50</v>
      </c>
      <c r="H1354" t="s">
        <v>138</v>
      </c>
      <c r="I1354" t="s">
        <v>64</v>
      </c>
      <c r="J1354" t="s">
        <v>53</v>
      </c>
      <c r="K1354" t="s">
        <v>75</v>
      </c>
      <c r="L1354" t="s">
        <v>87</v>
      </c>
      <c r="M1354" t="s">
        <v>56</v>
      </c>
      <c r="N1354" t="s">
        <v>76</v>
      </c>
      <c r="O1354" t="s">
        <v>120</v>
      </c>
      <c r="P1354">
        <v>49</v>
      </c>
      <c r="Q1354">
        <v>49</v>
      </c>
      <c r="R1354">
        <v>50</v>
      </c>
      <c r="S1354">
        <v>1</v>
      </c>
      <c r="T1354">
        <f t="shared" si="189"/>
        <v>49</v>
      </c>
      <c r="U1354">
        <v>49</v>
      </c>
      <c r="V1354">
        <f t="shared" si="190"/>
        <v>0</v>
      </c>
      <c r="W1354" s="3">
        <f t="shared" si="191"/>
        <v>0.02</v>
      </c>
      <c r="X1354">
        <v>32</v>
      </c>
      <c r="Y1354" s="4">
        <v>6.3</v>
      </c>
      <c r="Z1354" s="4">
        <v>1.8</v>
      </c>
      <c r="AA1354" s="5">
        <v>36055.25</v>
      </c>
      <c r="AB1354" s="5">
        <f t="shared" si="192"/>
        <v>1766707.25</v>
      </c>
      <c r="AC1354" s="5">
        <v>24015.57</v>
      </c>
      <c r="AD1354" s="5">
        <f t="shared" si="193"/>
        <v>1200778.5</v>
      </c>
      <c r="AE1354" s="5">
        <v>82783.64</v>
      </c>
      <c r="AF1354" s="5">
        <v>23112.71</v>
      </c>
      <c r="AG1354" s="5">
        <v>10419.6</v>
      </c>
      <c r="AH1354" s="5">
        <v>2610</v>
      </c>
      <c r="AI1354" s="5">
        <v>3200</v>
      </c>
      <c r="AJ1354">
        <v>0</v>
      </c>
      <c r="AK1354" s="5">
        <v>0</v>
      </c>
      <c r="AL1354" s="5">
        <v>0</v>
      </c>
      <c r="AM1354" s="5">
        <v>31285.67</v>
      </c>
      <c r="AN1354">
        <v>4</v>
      </c>
      <c r="AO1354">
        <v>4</v>
      </c>
      <c r="AP1354" t="str">
        <f t="shared" si="194"/>
        <v>Yes</v>
      </c>
      <c r="AQ1354">
        <v>0</v>
      </c>
      <c r="AR1354" s="5">
        <f t="shared" si="195"/>
        <v>1354190.12</v>
      </c>
      <c r="AS1354" s="5">
        <f t="shared" si="196"/>
        <v>412517.13</v>
      </c>
      <c r="AT1354" t="s">
        <v>59</v>
      </c>
      <c r="AU1354" t="s">
        <v>6164</v>
      </c>
      <c r="AV1354" t="s">
        <v>6165</v>
      </c>
      <c r="AW1354" t="s">
        <v>6166</v>
      </c>
      <c r="AX1354" t="s">
        <v>6184</v>
      </c>
      <c r="AY1354">
        <v>50</v>
      </c>
      <c r="AZ1354">
        <v>0</v>
      </c>
      <c r="BA1354">
        <v>0</v>
      </c>
      <c r="BB1354" t="s">
        <v>6168</v>
      </c>
      <c r="BC1354">
        <v>0</v>
      </c>
      <c r="BD1354">
        <v>0</v>
      </c>
      <c r="BE1354" t="s">
        <v>6169</v>
      </c>
      <c r="BF1354" t="s">
        <v>6170</v>
      </c>
      <c r="BG1354">
        <v>0</v>
      </c>
      <c r="BH1354" t="s">
        <v>6171</v>
      </c>
      <c r="BI1354">
        <v>24</v>
      </c>
      <c r="BJ1354" t="s">
        <v>6172</v>
      </c>
      <c r="BK1354">
        <v>0</v>
      </c>
      <c r="BL1354">
        <v>73</v>
      </c>
      <c r="BM1354" s="3">
        <f t="shared" si="197"/>
        <v>0.68493150684931503</v>
      </c>
    </row>
    <row r="1355" spans="1:65">
      <c r="A1355" t="s">
        <v>1484</v>
      </c>
      <c r="B1355" s="2">
        <v>45738</v>
      </c>
      <c r="C1355" t="s">
        <v>47</v>
      </c>
      <c r="D1355" t="s">
        <v>1131</v>
      </c>
      <c r="E1355">
        <v>3</v>
      </c>
      <c r="F1355" t="s">
        <v>61</v>
      </c>
      <c r="G1355" t="s">
        <v>79</v>
      </c>
      <c r="H1355" t="s">
        <v>123</v>
      </c>
      <c r="I1355" t="s">
        <v>52</v>
      </c>
      <c r="J1355" t="s">
        <v>81</v>
      </c>
      <c r="K1355" t="s">
        <v>75</v>
      </c>
      <c r="L1355" t="s">
        <v>87</v>
      </c>
      <c r="M1355" t="s">
        <v>56</v>
      </c>
      <c r="N1355" t="s">
        <v>76</v>
      </c>
      <c r="O1355" t="s">
        <v>58</v>
      </c>
      <c r="P1355">
        <v>37</v>
      </c>
      <c r="Q1355">
        <v>39</v>
      </c>
      <c r="R1355">
        <v>38</v>
      </c>
      <c r="S1355">
        <v>1</v>
      </c>
      <c r="T1355">
        <f t="shared" si="189"/>
        <v>37</v>
      </c>
      <c r="U1355">
        <v>36</v>
      </c>
      <c r="V1355">
        <f t="shared" si="190"/>
        <v>1</v>
      </c>
      <c r="W1355" s="3">
        <f t="shared" si="191"/>
        <v>2.6315789473684209E-2</v>
      </c>
      <c r="X1355">
        <v>29</v>
      </c>
      <c r="Y1355" s="4">
        <v>7.2</v>
      </c>
      <c r="Z1355" s="4">
        <v>1.9</v>
      </c>
      <c r="AA1355" s="5">
        <v>77173.81</v>
      </c>
      <c r="AB1355" s="5">
        <f t="shared" si="192"/>
        <v>2778257.16</v>
      </c>
      <c r="AC1355" s="5">
        <v>54045.01</v>
      </c>
      <c r="AD1355" s="5">
        <f t="shared" si="193"/>
        <v>2053710.38</v>
      </c>
      <c r="AE1355" s="5">
        <v>122537.84</v>
      </c>
      <c r="AF1355" s="5">
        <v>32094.21</v>
      </c>
      <c r="AG1355" s="5">
        <v>9681.6</v>
      </c>
      <c r="AH1355" s="5">
        <v>2755</v>
      </c>
      <c r="AI1355" s="5">
        <v>6800</v>
      </c>
      <c r="AJ1355">
        <v>0</v>
      </c>
      <c r="AK1355" s="5">
        <v>0</v>
      </c>
      <c r="AL1355" s="5">
        <v>1484.18</v>
      </c>
      <c r="AM1355" s="5">
        <v>26648.15</v>
      </c>
      <c r="AN1355">
        <v>4</v>
      </c>
      <c r="AO1355">
        <v>5</v>
      </c>
      <c r="AP1355" t="str">
        <f t="shared" si="194"/>
        <v>No</v>
      </c>
      <c r="AQ1355">
        <v>1</v>
      </c>
      <c r="AR1355" s="5">
        <f t="shared" si="195"/>
        <v>2255711.36</v>
      </c>
      <c r="AS1355" s="5">
        <f t="shared" si="196"/>
        <v>522545.8</v>
      </c>
      <c r="AT1355" t="s">
        <v>59</v>
      </c>
      <c r="AU1355" t="s">
        <v>6164</v>
      </c>
      <c r="AV1355" t="s">
        <v>6165</v>
      </c>
      <c r="AW1355" t="s">
        <v>6166</v>
      </c>
      <c r="AX1355" t="s">
        <v>6167</v>
      </c>
      <c r="AY1355">
        <v>40</v>
      </c>
      <c r="AZ1355">
        <v>0</v>
      </c>
      <c r="BA1355">
        <v>12</v>
      </c>
      <c r="BB1355" t="s">
        <v>6191</v>
      </c>
      <c r="BC1355">
        <v>1</v>
      </c>
      <c r="BD1355">
        <v>0</v>
      </c>
      <c r="BE1355" t="s">
        <v>6178</v>
      </c>
      <c r="BF1355" t="s">
        <v>6170</v>
      </c>
      <c r="BG1355">
        <v>0</v>
      </c>
      <c r="BH1355" t="s">
        <v>6171</v>
      </c>
      <c r="BI1355">
        <v>21</v>
      </c>
      <c r="BJ1355" t="s">
        <v>6172</v>
      </c>
      <c r="BK1355">
        <v>0</v>
      </c>
      <c r="BL1355">
        <v>49</v>
      </c>
      <c r="BM1355" s="3">
        <f t="shared" si="197"/>
        <v>0.77551020408163263</v>
      </c>
    </row>
    <row r="1356" spans="1:65">
      <c r="A1356" t="s">
        <v>1485</v>
      </c>
      <c r="B1356" s="2">
        <v>45738</v>
      </c>
      <c r="C1356" t="s">
        <v>47</v>
      </c>
      <c r="D1356" t="s">
        <v>1131</v>
      </c>
      <c r="E1356">
        <v>3</v>
      </c>
      <c r="F1356" t="s">
        <v>78</v>
      </c>
      <c r="G1356" t="s">
        <v>79</v>
      </c>
      <c r="H1356" t="s">
        <v>136</v>
      </c>
      <c r="I1356" t="s">
        <v>64</v>
      </c>
      <c r="J1356" t="s">
        <v>65</v>
      </c>
      <c r="K1356" t="s">
        <v>66</v>
      </c>
      <c r="L1356" t="s">
        <v>67</v>
      </c>
      <c r="M1356" t="s">
        <v>56</v>
      </c>
      <c r="N1356" t="s">
        <v>76</v>
      </c>
      <c r="O1356" t="s">
        <v>82</v>
      </c>
      <c r="P1356">
        <v>58</v>
      </c>
      <c r="Q1356">
        <v>60</v>
      </c>
      <c r="R1356">
        <v>58</v>
      </c>
      <c r="S1356">
        <v>2</v>
      </c>
      <c r="T1356">
        <f t="shared" si="189"/>
        <v>56</v>
      </c>
      <c r="U1356">
        <v>56</v>
      </c>
      <c r="V1356">
        <f t="shared" si="190"/>
        <v>0</v>
      </c>
      <c r="W1356" s="3">
        <f t="shared" si="191"/>
        <v>3.4482758620689655E-2</v>
      </c>
      <c r="X1356">
        <v>30</v>
      </c>
      <c r="Y1356" s="4">
        <v>4.5</v>
      </c>
      <c r="Z1356" s="4">
        <v>1.6</v>
      </c>
      <c r="AA1356" s="5">
        <v>48856.14</v>
      </c>
      <c r="AB1356" s="5">
        <f t="shared" si="192"/>
        <v>2735943.84</v>
      </c>
      <c r="AC1356" s="5">
        <v>33887.24</v>
      </c>
      <c r="AD1356" s="5">
        <f t="shared" si="193"/>
        <v>1965459.92</v>
      </c>
      <c r="AE1356" s="5">
        <v>126630.31</v>
      </c>
      <c r="AF1356" s="5">
        <v>38771.550000000003</v>
      </c>
      <c r="AG1356" s="5">
        <v>10244.61</v>
      </c>
      <c r="AH1356" s="5">
        <v>2320</v>
      </c>
      <c r="AI1356" s="5">
        <v>9200</v>
      </c>
      <c r="AJ1356">
        <v>0</v>
      </c>
      <c r="AK1356" s="5">
        <v>0</v>
      </c>
      <c r="AL1356" s="5">
        <v>0</v>
      </c>
      <c r="AM1356" s="5">
        <v>35156.019999999997</v>
      </c>
      <c r="AN1356">
        <v>4</v>
      </c>
      <c r="AO1356">
        <v>4</v>
      </c>
      <c r="AP1356" t="str">
        <f t="shared" si="194"/>
        <v>Yes</v>
      </c>
      <c r="AQ1356">
        <v>0</v>
      </c>
      <c r="AR1356" s="5">
        <f t="shared" si="195"/>
        <v>2187782.41</v>
      </c>
      <c r="AS1356" s="5">
        <f t="shared" si="196"/>
        <v>548161.43000000005</v>
      </c>
      <c r="AT1356" t="s">
        <v>59</v>
      </c>
      <c r="AU1356" t="s">
        <v>6164</v>
      </c>
      <c r="AV1356" t="s">
        <v>6165</v>
      </c>
      <c r="AW1356" t="s">
        <v>6166</v>
      </c>
      <c r="AX1356" t="s">
        <v>6167</v>
      </c>
      <c r="AY1356">
        <v>60</v>
      </c>
      <c r="AZ1356">
        <v>2</v>
      </c>
      <c r="BA1356">
        <v>0</v>
      </c>
      <c r="BB1356" t="s">
        <v>6168</v>
      </c>
      <c r="BC1356">
        <v>0</v>
      </c>
      <c r="BD1356">
        <v>0</v>
      </c>
      <c r="BE1356" t="s">
        <v>6169</v>
      </c>
      <c r="BF1356" t="s">
        <v>6170</v>
      </c>
      <c r="BG1356">
        <v>0</v>
      </c>
      <c r="BH1356" t="s">
        <v>6171</v>
      </c>
      <c r="BI1356">
        <v>51</v>
      </c>
      <c r="BJ1356" t="s">
        <v>6187</v>
      </c>
      <c r="BK1356">
        <v>0</v>
      </c>
      <c r="BL1356">
        <v>66</v>
      </c>
      <c r="BM1356" s="3">
        <f t="shared" si="197"/>
        <v>0.87878787878787878</v>
      </c>
    </row>
    <row r="1357" spans="1:65">
      <c r="A1357" t="s">
        <v>1486</v>
      </c>
      <c r="B1357" s="2">
        <v>45738</v>
      </c>
      <c r="C1357" t="s">
        <v>47</v>
      </c>
      <c r="D1357" t="s">
        <v>1131</v>
      </c>
      <c r="E1357">
        <v>3</v>
      </c>
      <c r="F1357" t="s">
        <v>78</v>
      </c>
      <c r="G1357" t="s">
        <v>62</v>
      </c>
      <c r="H1357" t="s">
        <v>168</v>
      </c>
      <c r="I1357" t="s">
        <v>64</v>
      </c>
      <c r="J1357" t="s">
        <v>65</v>
      </c>
      <c r="K1357" t="s">
        <v>66</v>
      </c>
      <c r="L1357" t="s">
        <v>67</v>
      </c>
      <c r="M1357" t="s">
        <v>56</v>
      </c>
      <c r="N1357" t="s">
        <v>109</v>
      </c>
      <c r="O1357" t="s">
        <v>70</v>
      </c>
      <c r="P1357">
        <v>44</v>
      </c>
      <c r="Q1357">
        <v>47</v>
      </c>
      <c r="R1357">
        <v>47</v>
      </c>
      <c r="S1357">
        <v>1</v>
      </c>
      <c r="T1357">
        <f t="shared" si="189"/>
        <v>46</v>
      </c>
      <c r="U1357">
        <v>43</v>
      </c>
      <c r="V1357">
        <f t="shared" si="190"/>
        <v>3</v>
      </c>
      <c r="W1357" s="3">
        <f t="shared" si="191"/>
        <v>2.1276595744680851E-2</v>
      </c>
      <c r="X1357">
        <v>12</v>
      </c>
      <c r="Y1357" s="4">
        <v>7.5</v>
      </c>
      <c r="Z1357" s="4">
        <v>1.9</v>
      </c>
      <c r="AA1357" s="5">
        <v>49234.54</v>
      </c>
      <c r="AB1357" s="5">
        <f t="shared" si="192"/>
        <v>2117085.2200000002</v>
      </c>
      <c r="AC1357" s="5">
        <v>33753.75</v>
      </c>
      <c r="AD1357" s="5">
        <f t="shared" si="193"/>
        <v>1586426.25</v>
      </c>
      <c r="AE1357" s="5">
        <v>102693.43</v>
      </c>
      <c r="AF1357" s="5">
        <v>31349.14</v>
      </c>
      <c r="AG1357" s="5">
        <v>7789.25</v>
      </c>
      <c r="AH1357" s="5">
        <v>2755</v>
      </c>
      <c r="AI1357" s="5">
        <v>4600</v>
      </c>
      <c r="AJ1357">
        <v>0</v>
      </c>
      <c r="AK1357" s="5">
        <v>0</v>
      </c>
      <c r="AL1357" s="5">
        <v>2993.45</v>
      </c>
      <c r="AM1357" s="5">
        <v>69568.72</v>
      </c>
      <c r="AN1357">
        <v>8</v>
      </c>
      <c r="AO1357">
        <v>10</v>
      </c>
      <c r="AP1357" t="str">
        <f t="shared" si="194"/>
        <v>No</v>
      </c>
      <c r="AQ1357">
        <v>2</v>
      </c>
      <c r="AR1357" s="5">
        <f t="shared" si="195"/>
        <v>1808175.24</v>
      </c>
      <c r="AS1357" s="5">
        <f t="shared" si="196"/>
        <v>308909.98</v>
      </c>
      <c r="AT1357" t="s">
        <v>59</v>
      </c>
      <c r="AU1357" t="s">
        <v>6164</v>
      </c>
      <c r="AV1357" t="s">
        <v>6165</v>
      </c>
      <c r="AW1357" t="s">
        <v>6166</v>
      </c>
      <c r="AX1357" t="s">
        <v>6184</v>
      </c>
      <c r="AY1357">
        <v>46</v>
      </c>
      <c r="AZ1357">
        <v>0</v>
      </c>
      <c r="BA1357">
        <v>19</v>
      </c>
      <c r="BB1357" t="s">
        <v>6180</v>
      </c>
      <c r="BC1357">
        <v>0</v>
      </c>
      <c r="BD1357">
        <v>2</v>
      </c>
      <c r="BE1357" t="s">
        <v>6188</v>
      </c>
      <c r="BF1357" t="s">
        <v>6170</v>
      </c>
      <c r="BG1357">
        <v>0</v>
      </c>
      <c r="BH1357" t="s">
        <v>6171</v>
      </c>
      <c r="BI1357">
        <v>9</v>
      </c>
      <c r="BJ1357" t="s">
        <v>6172</v>
      </c>
      <c r="BK1357">
        <v>0</v>
      </c>
      <c r="BL1357">
        <v>64</v>
      </c>
      <c r="BM1357" s="3">
        <f t="shared" si="197"/>
        <v>0.734375</v>
      </c>
    </row>
    <row r="1358" spans="1:65">
      <c r="A1358" t="s">
        <v>1487</v>
      </c>
      <c r="B1358" s="2">
        <v>45738</v>
      </c>
      <c r="C1358" t="s">
        <v>47</v>
      </c>
      <c r="D1358" t="s">
        <v>1131</v>
      </c>
      <c r="E1358">
        <v>3</v>
      </c>
      <c r="F1358" t="s">
        <v>49</v>
      </c>
      <c r="G1358" t="s">
        <v>79</v>
      </c>
      <c r="H1358" t="s">
        <v>106</v>
      </c>
      <c r="I1358" t="s">
        <v>64</v>
      </c>
      <c r="J1358" t="s">
        <v>65</v>
      </c>
      <c r="K1358" t="s">
        <v>66</v>
      </c>
      <c r="L1358" t="s">
        <v>92</v>
      </c>
      <c r="M1358" t="s">
        <v>56</v>
      </c>
      <c r="N1358" t="s">
        <v>94</v>
      </c>
      <c r="O1358" t="s">
        <v>120</v>
      </c>
      <c r="P1358">
        <v>56</v>
      </c>
      <c r="Q1358">
        <v>60</v>
      </c>
      <c r="R1358">
        <v>57</v>
      </c>
      <c r="S1358">
        <v>1</v>
      </c>
      <c r="T1358">
        <f t="shared" si="189"/>
        <v>56</v>
      </c>
      <c r="U1358">
        <v>54</v>
      </c>
      <c r="V1358">
        <f t="shared" si="190"/>
        <v>2</v>
      </c>
      <c r="W1358" s="3">
        <f t="shared" si="191"/>
        <v>1.7543859649122806E-2</v>
      </c>
      <c r="X1358">
        <v>24</v>
      </c>
      <c r="Y1358" s="4">
        <v>1.6</v>
      </c>
      <c r="Z1358" s="4">
        <v>1.6</v>
      </c>
      <c r="AA1358" s="5">
        <v>49339.5</v>
      </c>
      <c r="AB1358" s="5">
        <f t="shared" si="192"/>
        <v>2664333</v>
      </c>
      <c r="AC1358" s="5">
        <v>35043.519999999997</v>
      </c>
      <c r="AD1358" s="5">
        <f t="shared" si="193"/>
        <v>1997480.64</v>
      </c>
      <c r="AE1358" s="5">
        <v>120776.7</v>
      </c>
      <c r="AF1358" s="5">
        <v>36931.599999999999</v>
      </c>
      <c r="AG1358" s="5">
        <v>9718.34</v>
      </c>
      <c r="AH1358" s="5">
        <v>2320</v>
      </c>
      <c r="AI1358" s="5">
        <v>4600</v>
      </c>
      <c r="AJ1358">
        <v>0</v>
      </c>
      <c r="AK1358" s="5">
        <v>0</v>
      </c>
      <c r="AL1358" s="5">
        <v>1913.21</v>
      </c>
      <c r="AM1358" s="5">
        <v>35470.050000000003</v>
      </c>
      <c r="AN1358">
        <v>4</v>
      </c>
      <c r="AO1358">
        <v>4</v>
      </c>
      <c r="AP1358" t="str">
        <f t="shared" si="194"/>
        <v>Yes</v>
      </c>
      <c r="AQ1358">
        <v>0</v>
      </c>
      <c r="AR1358" s="5">
        <f t="shared" si="195"/>
        <v>2209210.54</v>
      </c>
      <c r="AS1358" s="5">
        <f t="shared" si="196"/>
        <v>455122.46</v>
      </c>
      <c r="AT1358" t="s">
        <v>59</v>
      </c>
      <c r="AU1358" t="s">
        <v>6164</v>
      </c>
      <c r="AV1358" t="s">
        <v>6165</v>
      </c>
      <c r="AW1358" t="s">
        <v>6166</v>
      </c>
      <c r="AX1358" t="s">
        <v>6167</v>
      </c>
      <c r="AY1358">
        <v>58</v>
      </c>
      <c r="AZ1358">
        <v>0</v>
      </c>
      <c r="BA1358">
        <v>21</v>
      </c>
      <c r="BB1358" t="s">
        <v>6198</v>
      </c>
      <c r="BC1358">
        <v>0</v>
      </c>
      <c r="BD1358">
        <v>0</v>
      </c>
      <c r="BE1358" t="s">
        <v>6169</v>
      </c>
      <c r="BF1358" t="s">
        <v>6170</v>
      </c>
      <c r="BG1358">
        <v>1</v>
      </c>
      <c r="BH1358" t="s">
        <v>6179</v>
      </c>
      <c r="BI1358">
        <v>25</v>
      </c>
      <c r="BJ1358" t="s">
        <v>6172</v>
      </c>
      <c r="BK1358">
        <v>0</v>
      </c>
      <c r="BL1358">
        <v>63</v>
      </c>
      <c r="BM1358" s="3">
        <f t="shared" si="197"/>
        <v>0.90476190476190477</v>
      </c>
    </row>
    <row r="1359" spans="1:65">
      <c r="A1359" t="s">
        <v>1488</v>
      </c>
      <c r="B1359" s="2">
        <v>45738</v>
      </c>
      <c r="C1359" t="s">
        <v>47</v>
      </c>
      <c r="D1359" t="s">
        <v>1131</v>
      </c>
      <c r="E1359">
        <v>3</v>
      </c>
      <c r="F1359" t="s">
        <v>78</v>
      </c>
      <c r="G1359" t="s">
        <v>62</v>
      </c>
      <c r="H1359" t="s">
        <v>190</v>
      </c>
      <c r="I1359" t="s">
        <v>74</v>
      </c>
      <c r="J1359" t="s">
        <v>81</v>
      </c>
      <c r="K1359" t="s">
        <v>75</v>
      </c>
      <c r="L1359" t="s">
        <v>67</v>
      </c>
      <c r="M1359" t="s">
        <v>56</v>
      </c>
      <c r="N1359" t="s">
        <v>57</v>
      </c>
      <c r="O1359" t="s">
        <v>58</v>
      </c>
      <c r="P1359">
        <v>33</v>
      </c>
      <c r="Q1359">
        <v>35</v>
      </c>
      <c r="R1359">
        <v>34</v>
      </c>
      <c r="S1359">
        <v>1</v>
      </c>
      <c r="T1359">
        <f t="shared" si="189"/>
        <v>33</v>
      </c>
      <c r="U1359">
        <v>32</v>
      </c>
      <c r="V1359">
        <f t="shared" si="190"/>
        <v>1</v>
      </c>
      <c r="W1359" s="3">
        <f t="shared" si="191"/>
        <v>2.9411764705882353E-2</v>
      </c>
      <c r="X1359">
        <v>17</v>
      </c>
      <c r="Y1359" s="4">
        <v>0</v>
      </c>
      <c r="Z1359" s="4">
        <v>0.7</v>
      </c>
      <c r="AA1359" s="5">
        <v>77830.11</v>
      </c>
      <c r="AB1359" s="5">
        <f t="shared" si="192"/>
        <v>2490563.52</v>
      </c>
      <c r="AC1359" s="5">
        <v>52032.95</v>
      </c>
      <c r="AD1359" s="5">
        <f t="shared" si="193"/>
        <v>1769120.3</v>
      </c>
      <c r="AE1359" s="5">
        <v>104781.78</v>
      </c>
      <c r="AF1359" s="5">
        <v>31958.92</v>
      </c>
      <c r="AG1359" s="5">
        <v>8312.02</v>
      </c>
      <c r="AH1359" s="5">
        <v>1015</v>
      </c>
      <c r="AI1359" s="5">
        <v>6800</v>
      </c>
      <c r="AJ1359">
        <v>0</v>
      </c>
      <c r="AK1359" s="5">
        <v>0</v>
      </c>
      <c r="AL1359" s="5">
        <v>1426.45</v>
      </c>
      <c r="AM1359" s="5">
        <v>21947.85</v>
      </c>
      <c r="AN1359">
        <v>4</v>
      </c>
      <c r="AO1359">
        <v>4</v>
      </c>
      <c r="AP1359" t="str">
        <f t="shared" si="194"/>
        <v>Yes</v>
      </c>
      <c r="AQ1359">
        <v>0</v>
      </c>
      <c r="AR1359" s="5">
        <f t="shared" si="195"/>
        <v>1945362.32</v>
      </c>
      <c r="AS1359" s="5">
        <f t="shared" si="196"/>
        <v>545201.19999999995</v>
      </c>
      <c r="AT1359" t="s">
        <v>116</v>
      </c>
      <c r="AU1359" t="s">
        <v>6164</v>
      </c>
      <c r="AV1359" t="s">
        <v>6165</v>
      </c>
      <c r="AW1359" t="s">
        <v>6166</v>
      </c>
      <c r="AX1359" t="s">
        <v>6167</v>
      </c>
      <c r="AY1359">
        <v>38</v>
      </c>
      <c r="AZ1359">
        <v>4</v>
      </c>
      <c r="BA1359">
        <v>13</v>
      </c>
      <c r="BB1359" t="s">
        <v>6185</v>
      </c>
      <c r="BC1359">
        <v>0</v>
      </c>
      <c r="BD1359">
        <v>0</v>
      </c>
      <c r="BE1359" t="s">
        <v>6169</v>
      </c>
      <c r="BF1359" t="s">
        <v>6170</v>
      </c>
      <c r="BG1359">
        <v>0</v>
      </c>
      <c r="BH1359" t="s">
        <v>6171</v>
      </c>
      <c r="BI1359">
        <v>40</v>
      </c>
      <c r="BJ1359" t="s">
        <v>6172</v>
      </c>
      <c r="BK1359">
        <v>0</v>
      </c>
      <c r="BL1359">
        <v>49</v>
      </c>
      <c r="BM1359" s="3">
        <f t="shared" si="197"/>
        <v>0.69387755102040816</v>
      </c>
    </row>
    <row r="1360" spans="1:65">
      <c r="A1360" t="s">
        <v>1489</v>
      </c>
      <c r="B1360" s="2">
        <v>45738</v>
      </c>
      <c r="C1360" t="s">
        <v>47</v>
      </c>
      <c r="D1360" t="s">
        <v>1131</v>
      </c>
      <c r="E1360">
        <v>3</v>
      </c>
      <c r="F1360" t="s">
        <v>61</v>
      </c>
      <c r="G1360" t="s">
        <v>50</v>
      </c>
      <c r="H1360" t="s">
        <v>183</v>
      </c>
      <c r="I1360" t="s">
        <v>52</v>
      </c>
      <c r="J1360" t="s">
        <v>53</v>
      </c>
      <c r="K1360" t="s">
        <v>75</v>
      </c>
      <c r="L1360" t="s">
        <v>67</v>
      </c>
      <c r="M1360" t="s">
        <v>56</v>
      </c>
      <c r="N1360" t="s">
        <v>57</v>
      </c>
      <c r="O1360" t="s">
        <v>58</v>
      </c>
      <c r="P1360">
        <v>56</v>
      </c>
      <c r="Q1360">
        <v>57</v>
      </c>
      <c r="R1360">
        <v>56</v>
      </c>
      <c r="S1360">
        <v>2</v>
      </c>
      <c r="T1360">
        <f t="shared" si="189"/>
        <v>54</v>
      </c>
      <c r="U1360">
        <v>54</v>
      </c>
      <c r="V1360">
        <f t="shared" si="190"/>
        <v>0</v>
      </c>
      <c r="W1360" s="3">
        <f t="shared" si="191"/>
        <v>3.5714285714285712E-2</v>
      </c>
      <c r="X1360">
        <v>27</v>
      </c>
      <c r="Y1360" s="4">
        <v>5.4</v>
      </c>
      <c r="Z1360" s="4">
        <v>1</v>
      </c>
      <c r="AA1360" s="5">
        <v>36038.82</v>
      </c>
      <c r="AB1360" s="5">
        <f t="shared" si="192"/>
        <v>1946096.28</v>
      </c>
      <c r="AC1360" s="5">
        <v>23097.89</v>
      </c>
      <c r="AD1360" s="5">
        <f t="shared" si="193"/>
        <v>1293481.8400000001</v>
      </c>
      <c r="AE1360" s="5">
        <v>100561.87</v>
      </c>
      <c r="AF1360" s="5">
        <v>25241.85</v>
      </c>
      <c r="AG1360" s="5">
        <v>9665.2999999999993</v>
      </c>
      <c r="AH1360" s="5">
        <v>1450</v>
      </c>
      <c r="AI1360" s="5">
        <v>6400</v>
      </c>
      <c r="AJ1360">
        <v>0</v>
      </c>
      <c r="AK1360" s="5">
        <v>0</v>
      </c>
      <c r="AL1360" s="5">
        <v>0</v>
      </c>
      <c r="AM1360" s="5">
        <v>37775.67</v>
      </c>
      <c r="AN1360">
        <v>4</v>
      </c>
      <c r="AO1360">
        <v>5</v>
      </c>
      <c r="AP1360" t="str">
        <f t="shared" si="194"/>
        <v>No</v>
      </c>
      <c r="AQ1360">
        <v>2</v>
      </c>
      <c r="AR1360" s="5">
        <f t="shared" si="195"/>
        <v>1474576.53</v>
      </c>
      <c r="AS1360" s="5">
        <f t="shared" si="196"/>
        <v>471519.75</v>
      </c>
      <c r="AT1360" t="s">
        <v>59</v>
      </c>
      <c r="AU1360" t="s">
        <v>6164</v>
      </c>
      <c r="AV1360" t="s">
        <v>6165</v>
      </c>
      <c r="AW1360" t="s">
        <v>6166</v>
      </c>
      <c r="AX1360" t="s">
        <v>6167</v>
      </c>
      <c r="AY1360">
        <v>59</v>
      </c>
      <c r="AZ1360">
        <v>0</v>
      </c>
      <c r="BA1360">
        <v>0</v>
      </c>
      <c r="BB1360" t="s">
        <v>6168</v>
      </c>
      <c r="BC1360">
        <v>1</v>
      </c>
      <c r="BD1360">
        <v>0</v>
      </c>
      <c r="BE1360" t="s">
        <v>6178</v>
      </c>
      <c r="BF1360" t="s">
        <v>6170</v>
      </c>
      <c r="BG1360">
        <v>0</v>
      </c>
      <c r="BH1360" t="s">
        <v>6171</v>
      </c>
      <c r="BI1360">
        <v>32</v>
      </c>
      <c r="BJ1360" t="s">
        <v>6172</v>
      </c>
      <c r="BK1360">
        <v>0</v>
      </c>
      <c r="BL1360">
        <v>74</v>
      </c>
      <c r="BM1360" s="3">
        <f t="shared" si="197"/>
        <v>0.7567567567567568</v>
      </c>
    </row>
    <row r="1361" spans="1:65">
      <c r="A1361" t="s">
        <v>1490</v>
      </c>
      <c r="B1361" s="2">
        <v>45738</v>
      </c>
      <c r="C1361" t="s">
        <v>47</v>
      </c>
      <c r="D1361" t="s">
        <v>1131</v>
      </c>
      <c r="E1361">
        <v>3</v>
      </c>
      <c r="F1361" t="s">
        <v>78</v>
      </c>
      <c r="G1361" t="s">
        <v>50</v>
      </c>
      <c r="H1361" t="s">
        <v>161</v>
      </c>
      <c r="I1361" t="s">
        <v>52</v>
      </c>
      <c r="J1361" t="s">
        <v>65</v>
      </c>
      <c r="K1361" t="s">
        <v>75</v>
      </c>
      <c r="L1361" t="s">
        <v>92</v>
      </c>
      <c r="M1361" t="s">
        <v>56</v>
      </c>
      <c r="N1361" t="s">
        <v>109</v>
      </c>
      <c r="O1361" t="s">
        <v>82</v>
      </c>
      <c r="P1361">
        <v>59</v>
      </c>
      <c r="Q1361">
        <v>62</v>
      </c>
      <c r="R1361">
        <v>62</v>
      </c>
      <c r="S1361">
        <v>1</v>
      </c>
      <c r="T1361">
        <f t="shared" si="189"/>
        <v>61</v>
      </c>
      <c r="U1361">
        <v>57</v>
      </c>
      <c r="V1361">
        <f t="shared" si="190"/>
        <v>4</v>
      </c>
      <c r="W1361" s="3">
        <f t="shared" si="191"/>
        <v>1.6129032258064516E-2</v>
      </c>
      <c r="X1361">
        <v>36</v>
      </c>
      <c r="Y1361" s="4">
        <v>3.4</v>
      </c>
      <c r="Z1361" s="4">
        <v>1.3</v>
      </c>
      <c r="AA1361" s="5">
        <v>52079.81</v>
      </c>
      <c r="AB1361" s="5">
        <f t="shared" si="192"/>
        <v>2968549.17</v>
      </c>
      <c r="AC1361" s="5">
        <v>35373.980000000003</v>
      </c>
      <c r="AD1361" s="5">
        <f t="shared" si="193"/>
        <v>2193186.7599999998</v>
      </c>
      <c r="AE1361" s="5">
        <v>143818.16</v>
      </c>
      <c r="AF1361" s="5">
        <v>42099.19</v>
      </c>
      <c r="AG1361" s="5">
        <v>9579.5</v>
      </c>
      <c r="AH1361" s="5">
        <v>1885</v>
      </c>
      <c r="AI1361" s="5">
        <v>4600</v>
      </c>
      <c r="AJ1361">
        <v>0</v>
      </c>
      <c r="AK1361" s="5">
        <v>0</v>
      </c>
      <c r="AL1361" s="5">
        <v>3947.75</v>
      </c>
      <c r="AM1361" s="5">
        <v>79585.58</v>
      </c>
      <c r="AN1361">
        <v>8</v>
      </c>
      <c r="AO1361">
        <v>8</v>
      </c>
      <c r="AP1361" t="str">
        <f t="shared" si="194"/>
        <v>Yes</v>
      </c>
      <c r="AQ1361">
        <v>0</v>
      </c>
      <c r="AR1361" s="5">
        <f t="shared" si="195"/>
        <v>2478701.94</v>
      </c>
      <c r="AS1361" s="5">
        <f t="shared" si="196"/>
        <v>489847.23</v>
      </c>
      <c r="AT1361" t="s">
        <v>59</v>
      </c>
      <c r="AU1361" t="s">
        <v>6164</v>
      </c>
      <c r="AV1361" t="s">
        <v>6165</v>
      </c>
      <c r="AW1361" t="s">
        <v>6166</v>
      </c>
      <c r="AX1361" t="s">
        <v>6184</v>
      </c>
      <c r="AY1361">
        <v>61</v>
      </c>
      <c r="AZ1361">
        <v>0</v>
      </c>
      <c r="BA1361">
        <v>30</v>
      </c>
      <c r="BB1361" t="s">
        <v>6180</v>
      </c>
      <c r="BC1361">
        <v>0</v>
      </c>
      <c r="BD1361">
        <v>0</v>
      </c>
      <c r="BE1361" t="s">
        <v>6169</v>
      </c>
      <c r="BF1361" t="s">
        <v>6170</v>
      </c>
      <c r="BG1361">
        <v>0</v>
      </c>
      <c r="BH1361" t="s">
        <v>6171</v>
      </c>
      <c r="BI1361">
        <v>35</v>
      </c>
      <c r="BJ1361" t="s">
        <v>6172</v>
      </c>
      <c r="BK1361">
        <v>0</v>
      </c>
      <c r="BL1361">
        <v>67</v>
      </c>
      <c r="BM1361" s="3">
        <f t="shared" si="197"/>
        <v>0.92537313432835822</v>
      </c>
    </row>
    <row r="1362" spans="1:65">
      <c r="A1362" t="s">
        <v>1491</v>
      </c>
      <c r="B1362" s="2">
        <v>45738</v>
      </c>
      <c r="C1362" t="s">
        <v>47</v>
      </c>
      <c r="D1362" t="s">
        <v>1131</v>
      </c>
      <c r="E1362">
        <v>3</v>
      </c>
      <c r="F1362" t="s">
        <v>49</v>
      </c>
      <c r="G1362" t="s">
        <v>79</v>
      </c>
      <c r="H1362" t="s">
        <v>260</v>
      </c>
      <c r="I1362" t="s">
        <v>52</v>
      </c>
      <c r="J1362" t="s">
        <v>81</v>
      </c>
      <c r="K1362" t="s">
        <v>66</v>
      </c>
      <c r="L1362" t="s">
        <v>92</v>
      </c>
      <c r="M1362" t="s">
        <v>56</v>
      </c>
      <c r="N1362" t="s">
        <v>109</v>
      </c>
      <c r="O1362" t="s">
        <v>120</v>
      </c>
      <c r="P1362">
        <v>38</v>
      </c>
      <c r="Q1362">
        <v>38</v>
      </c>
      <c r="R1362">
        <v>38</v>
      </c>
      <c r="S1362">
        <v>1</v>
      </c>
      <c r="T1362">
        <f t="shared" si="189"/>
        <v>37</v>
      </c>
      <c r="U1362">
        <v>37</v>
      </c>
      <c r="V1362">
        <f t="shared" si="190"/>
        <v>0</v>
      </c>
      <c r="W1362" s="3">
        <f t="shared" si="191"/>
        <v>2.6315789473684209E-2</v>
      </c>
      <c r="X1362">
        <v>59</v>
      </c>
      <c r="Y1362" s="4">
        <v>1.6</v>
      </c>
      <c r="Z1362" s="4">
        <v>1.6</v>
      </c>
      <c r="AA1362" s="5">
        <v>73856.87</v>
      </c>
      <c r="AB1362" s="5">
        <f t="shared" si="192"/>
        <v>2732704.19</v>
      </c>
      <c r="AC1362" s="5">
        <v>53318.53</v>
      </c>
      <c r="AD1362" s="5">
        <f t="shared" si="193"/>
        <v>2026104.14</v>
      </c>
      <c r="AE1362" s="5">
        <v>121270.27</v>
      </c>
      <c r="AF1362" s="5">
        <v>36098.239999999998</v>
      </c>
      <c r="AG1362" s="5">
        <v>12768.15</v>
      </c>
      <c r="AH1362" s="5">
        <v>2320</v>
      </c>
      <c r="AI1362" s="5">
        <v>6800</v>
      </c>
      <c r="AJ1362">
        <v>0</v>
      </c>
      <c r="AK1362" s="5">
        <v>0</v>
      </c>
      <c r="AL1362" s="5">
        <v>0</v>
      </c>
      <c r="AM1362" s="5">
        <v>59710.66</v>
      </c>
      <c r="AN1362">
        <v>8</v>
      </c>
      <c r="AO1362">
        <v>10</v>
      </c>
      <c r="AP1362" t="str">
        <f t="shared" si="194"/>
        <v>No</v>
      </c>
      <c r="AQ1362">
        <v>2</v>
      </c>
      <c r="AR1362" s="5">
        <f t="shared" si="195"/>
        <v>2265071.46</v>
      </c>
      <c r="AS1362" s="5">
        <f t="shared" si="196"/>
        <v>467632.73</v>
      </c>
      <c r="AT1362" t="s">
        <v>116</v>
      </c>
      <c r="AU1362" t="s">
        <v>6164</v>
      </c>
      <c r="AV1362" t="s">
        <v>6165</v>
      </c>
      <c r="AW1362" t="s">
        <v>6166</v>
      </c>
      <c r="AX1362" t="s">
        <v>6202</v>
      </c>
      <c r="AY1362">
        <v>40</v>
      </c>
      <c r="AZ1362">
        <v>0</v>
      </c>
      <c r="BA1362">
        <v>0</v>
      </c>
      <c r="BB1362" t="s">
        <v>6168</v>
      </c>
      <c r="BC1362">
        <v>2</v>
      </c>
      <c r="BD1362">
        <v>0</v>
      </c>
      <c r="BE1362" t="s">
        <v>6178</v>
      </c>
      <c r="BF1362" t="s">
        <v>6170</v>
      </c>
      <c r="BG1362">
        <v>2</v>
      </c>
      <c r="BH1362" t="s">
        <v>6206</v>
      </c>
      <c r="BI1362">
        <v>47</v>
      </c>
      <c r="BJ1362" t="s">
        <v>6187</v>
      </c>
      <c r="BK1362">
        <v>0</v>
      </c>
      <c r="BL1362">
        <v>45</v>
      </c>
      <c r="BM1362" s="3">
        <f t="shared" si="197"/>
        <v>0.84444444444444444</v>
      </c>
    </row>
    <row r="1363" spans="1:65">
      <c r="A1363" t="s">
        <v>1492</v>
      </c>
      <c r="B1363" s="2">
        <v>45738</v>
      </c>
      <c r="C1363" t="s">
        <v>47</v>
      </c>
      <c r="D1363" t="s">
        <v>1131</v>
      </c>
      <c r="E1363">
        <v>3</v>
      </c>
      <c r="F1363" t="s">
        <v>78</v>
      </c>
      <c r="G1363" t="s">
        <v>62</v>
      </c>
      <c r="H1363" t="s">
        <v>153</v>
      </c>
      <c r="I1363" t="s">
        <v>64</v>
      </c>
      <c r="J1363" t="s">
        <v>53</v>
      </c>
      <c r="K1363" t="s">
        <v>66</v>
      </c>
      <c r="L1363" t="s">
        <v>67</v>
      </c>
      <c r="M1363" t="s">
        <v>56</v>
      </c>
      <c r="N1363" t="s">
        <v>69</v>
      </c>
      <c r="O1363" t="s">
        <v>120</v>
      </c>
      <c r="P1363">
        <v>57</v>
      </c>
      <c r="Q1363">
        <v>58</v>
      </c>
      <c r="R1363">
        <v>55</v>
      </c>
      <c r="S1363">
        <v>2</v>
      </c>
      <c r="T1363">
        <f t="shared" si="189"/>
        <v>53</v>
      </c>
      <c r="U1363">
        <v>53</v>
      </c>
      <c r="V1363">
        <f t="shared" si="190"/>
        <v>0</v>
      </c>
      <c r="W1363" s="3">
        <f t="shared" si="191"/>
        <v>3.6363636363636362E-2</v>
      </c>
      <c r="X1363">
        <v>18</v>
      </c>
      <c r="Y1363" s="4">
        <v>0</v>
      </c>
      <c r="Z1363" s="4">
        <v>0.7</v>
      </c>
      <c r="AA1363" s="5">
        <v>33670.410000000003</v>
      </c>
      <c r="AB1363" s="5">
        <f t="shared" si="192"/>
        <v>1784531.73</v>
      </c>
      <c r="AC1363" s="5">
        <v>22818.639999999999</v>
      </c>
      <c r="AD1363" s="5">
        <f t="shared" si="193"/>
        <v>1255025.2</v>
      </c>
      <c r="AE1363" s="5">
        <v>89964.24</v>
      </c>
      <c r="AF1363" s="5">
        <v>25745.5</v>
      </c>
      <c r="AG1363" s="5">
        <v>8681.4599999999991</v>
      </c>
      <c r="AH1363" s="5">
        <v>1015</v>
      </c>
      <c r="AI1363" s="5">
        <v>6400</v>
      </c>
      <c r="AJ1363">
        <v>0</v>
      </c>
      <c r="AK1363" s="5">
        <v>0</v>
      </c>
      <c r="AL1363" s="5">
        <v>0</v>
      </c>
      <c r="AM1363" s="5">
        <v>32589.34</v>
      </c>
      <c r="AN1363">
        <v>4</v>
      </c>
      <c r="AO1363">
        <v>4</v>
      </c>
      <c r="AP1363" t="str">
        <f t="shared" si="194"/>
        <v>Yes</v>
      </c>
      <c r="AQ1363">
        <v>0</v>
      </c>
      <c r="AR1363" s="5">
        <f t="shared" si="195"/>
        <v>1419420.74</v>
      </c>
      <c r="AS1363" s="5">
        <f t="shared" si="196"/>
        <v>365110.99</v>
      </c>
      <c r="AT1363" t="s">
        <v>59</v>
      </c>
      <c r="AU1363" t="s">
        <v>6164</v>
      </c>
      <c r="AV1363" t="s">
        <v>6165</v>
      </c>
      <c r="AW1363" t="s">
        <v>6166</v>
      </c>
      <c r="AX1363" t="s">
        <v>6167</v>
      </c>
      <c r="AY1363">
        <v>57</v>
      </c>
      <c r="AZ1363">
        <v>0</v>
      </c>
      <c r="BA1363">
        <v>0</v>
      </c>
      <c r="BB1363" t="s">
        <v>6168</v>
      </c>
      <c r="BC1363">
        <v>0</v>
      </c>
      <c r="BD1363">
        <v>0</v>
      </c>
      <c r="BE1363" t="s">
        <v>6169</v>
      </c>
      <c r="BF1363" t="s">
        <v>6170</v>
      </c>
      <c r="BG1363">
        <v>0</v>
      </c>
      <c r="BH1363" t="s">
        <v>6171</v>
      </c>
      <c r="BI1363">
        <v>22</v>
      </c>
      <c r="BJ1363" t="s">
        <v>6172</v>
      </c>
      <c r="BK1363">
        <v>0</v>
      </c>
      <c r="BL1363">
        <v>75</v>
      </c>
      <c r="BM1363" s="3">
        <f t="shared" si="197"/>
        <v>0.73333333333333328</v>
      </c>
    </row>
    <row r="1364" spans="1:65">
      <c r="A1364" t="s">
        <v>1493</v>
      </c>
      <c r="B1364" s="2">
        <v>45738</v>
      </c>
      <c r="C1364" t="s">
        <v>47</v>
      </c>
      <c r="D1364" t="s">
        <v>1131</v>
      </c>
      <c r="E1364">
        <v>3</v>
      </c>
      <c r="F1364" t="s">
        <v>49</v>
      </c>
      <c r="G1364" t="s">
        <v>50</v>
      </c>
      <c r="H1364" t="s">
        <v>89</v>
      </c>
      <c r="I1364" t="s">
        <v>52</v>
      </c>
      <c r="J1364" t="s">
        <v>65</v>
      </c>
      <c r="K1364" t="s">
        <v>75</v>
      </c>
      <c r="L1364" t="s">
        <v>87</v>
      </c>
      <c r="M1364" t="s">
        <v>56</v>
      </c>
      <c r="N1364" t="s">
        <v>69</v>
      </c>
      <c r="O1364" t="s">
        <v>120</v>
      </c>
      <c r="P1364">
        <v>47</v>
      </c>
      <c r="Q1364">
        <v>47</v>
      </c>
      <c r="R1364">
        <v>46</v>
      </c>
      <c r="S1364">
        <v>1</v>
      </c>
      <c r="T1364">
        <f t="shared" si="189"/>
        <v>45</v>
      </c>
      <c r="U1364">
        <v>45</v>
      </c>
      <c r="V1364">
        <f t="shared" si="190"/>
        <v>0</v>
      </c>
      <c r="W1364" s="3">
        <f t="shared" si="191"/>
        <v>2.1739130434782608E-2</v>
      </c>
      <c r="X1364">
        <v>29</v>
      </c>
      <c r="Y1364" s="4">
        <v>4.4000000000000004</v>
      </c>
      <c r="Z1364" s="4">
        <v>1</v>
      </c>
      <c r="AA1364" s="5">
        <v>52168.34</v>
      </c>
      <c r="AB1364" s="5">
        <f t="shared" si="192"/>
        <v>2347575.2999999998</v>
      </c>
      <c r="AC1364" s="5">
        <v>35643.480000000003</v>
      </c>
      <c r="AD1364" s="5">
        <f t="shared" si="193"/>
        <v>1639600.08</v>
      </c>
      <c r="AE1364" s="5">
        <v>106260.86</v>
      </c>
      <c r="AF1364" s="5">
        <v>30393.14</v>
      </c>
      <c r="AG1364" s="5">
        <v>10025.26</v>
      </c>
      <c r="AH1364" s="5">
        <v>1450</v>
      </c>
      <c r="AI1364" s="5">
        <v>4600</v>
      </c>
      <c r="AJ1364">
        <v>0</v>
      </c>
      <c r="AK1364" s="5">
        <v>0</v>
      </c>
      <c r="AL1364" s="5">
        <v>0</v>
      </c>
      <c r="AM1364" s="5">
        <v>31019.37</v>
      </c>
      <c r="AN1364">
        <v>4</v>
      </c>
      <c r="AO1364">
        <v>4</v>
      </c>
      <c r="AP1364" t="str">
        <f t="shared" si="194"/>
        <v>Yes</v>
      </c>
      <c r="AQ1364">
        <v>1</v>
      </c>
      <c r="AR1364" s="5">
        <f t="shared" si="195"/>
        <v>1823348.71</v>
      </c>
      <c r="AS1364" s="5">
        <f t="shared" si="196"/>
        <v>524226.59</v>
      </c>
      <c r="AT1364" t="s">
        <v>59</v>
      </c>
      <c r="AU1364" t="s">
        <v>6164</v>
      </c>
      <c r="AV1364" t="s">
        <v>6165</v>
      </c>
      <c r="AW1364" t="s">
        <v>6166</v>
      </c>
      <c r="AX1364" t="s">
        <v>6167</v>
      </c>
      <c r="AY1364">
        <v>50</v>
      </c>
      <c r="AZ1364">
        <v>0</v>
      </c>
      <c r="BA1364">
        <v>0</v>
      </c>
      <c r="BB1364" t="s">
        <v>6168</v>
      </c>
      <c r="BC1364">
        <v>0</v>
      </c>
      <c r="BD1364">
        <v>0</v>
      </c>
      <c r="BE1364" t="s">
        <v>6169</v>
      </c>
      <c r="BF1364" t="s">
        <v>6170</v>
      </c>
      <c r="BG1364">
        <v>0</v>
      </c>
      <c r="BH1364" t="s">
        <v>6171</v>
      </c>
      <c r="BI1364">
        <v>44</v>
      </c>
      <c r="BJ1364" t="s">
        <v>6172</v>
      </c>
      <c r="BK1364">
        <v>0</v>
      </c>
      <c r="BL1364">
        <v>61</v>
      </c>
      <c r="BM1364" s="3">
        <f t="shared" si="197"/>
        <v>0.75409836065573765</v>
      </c>
    </row>
    <row r="1365" spans="1:65">
      <c r="A1365" t="s">
        <v>1494</v>
      </c>
      <c r="B1365" s="2">
        <v>45738</v>
      </c>
      <c r="C1365" t="s">
        <v>47</v>
      </c>
      <c r="D1365" t="s">
        <v>1131</v>
      </c>
      <c r="E1365">
        <v>3</v>
      </c>
      <c r="F1365" t="s">
        <v>49</v>
      </c>
      <c r="G1365" t="s">
        <v>62</v>
      </c>
      <c r="H1365" t="s">
        <v>125</v>
      </c>
      <c r="I1365" t="s">
        <v>52</v>
      </c>
      <c r="J1365" t="s">
        <v>65</v>
      </c>
      <c r="K1365" t="s">
        <v>75</v>
      </c>
      <c r="L1365" t="s">
        <v>92</v>
      </c>
      <c r="M1365" t="s">
        <v>56</v>
      </c>
      <c r="N1365" t="s">
        <v>57</v>
      </c>
      <c r="O1365" t="s">
        <v>120</v>
      </c>
      <c r="P1365">
        <v>50</v>
      </c>
      <c r="Q1365">
        <v>51</v>
      </c>
      <c r="R1365">
        <v>48</v>
      </c>
      <c r="S1365">
        <v>1</v>
      </c>
      <c r="T1365">
        <f t="shared" si="189"/>
        <v>47</v>
      </c>
      <c r="U1365">
        <v>47</v>
      </c>
      <c r="V1365">
        <f t="shared" si="190"/>
        <v>0</v>
      </c>
      <c r="W1365" s="3">
        <f t="shared" si="191"/>
        <v>2.0833333333333332E-2</v>
      </c>
      <c r="X1365">
        <v>29</v>
      </c>
      <c r="Y1365" s="4">
        <v>3.2</v>
      </c>
      <c r="Z1365" s="4">
        <v>0.8</v>
      </c>
      <c r="AA1365" s="5">
        <v>51697.85</v>
      </c>
      <c r="AB1365" s="5">
        <f t="shared" si="192"/>
        <v>2429798.9500000002</v>
      </c>
      <c r="AC1365" s="5">
        <v>35040.199999999997</v>
      </c>
      <c r="AD1365" s="5">
        <f t="shared" si="193"/>
        <v>1681929.6</v>
      </c>
      <c r="AE1365" s="5">
        <v>110643.87</v>
      </c>
      <c r="AF1365" s="5">
        <v>31794.33</v>
      </c>
      <c r="AG1365" s="5">
        <v>9397.6</v>
      </c>
      <c r="AH1365" s="5">
        <v>1160</v>
      </c>
      <c r="AI1365" s="5">
        <v>4600</v>
      </c>
      <c r="AJ1365">
        <v>0</v>
      </c>
      <c r="AK1365" s="5">
        <v>0</v>
      </c>
      <c r="AL1365" s="5">
        <v>0</v>
      </c>
      <c r="AM1365" s="5">
        <v>28803.38</v>
      </c>
      <c r="AN1365">
        <v>4</v>
      </c>
      <c r="AO1365">
        <v>4</v>
      </c>
      <c r="AP1365" t="str">
        <f t="shared" si="194"/>
        <v>Yes</v>
      </c>
      <c r="AQ1365">
        <v>1</v>
      </c>
      <c r="AR1365" s="5">
        <f t="shared" si="195"/>
        <v>1868328.78</v>
      </c>
      <c r="AS1365" s="5">
        <f t="shared" si="196"/>
        <v>561470.17000000004</v>
      </c>
      <c r="AT1365" t="s">
        <v>59</v>
      </c>
      <c r="AU1365" t="s">
        <v>6164</v>
      </c>
      <c r="AV1365" t="s">
        <v>6165</v>
      </c>
      <c r="AW1365" t="s">
        <v>6166</v>
      </c>
      <c r="AX1365" t="s">
        <v>6167</v>
      </c>
      <c r="AY1365">
        <v>53</v>
      </c>
      <c r="AZ1365">
        <v>3</v>
      </c>
      <c r="BA1365">
        <v>0</v>
      </c>
      <c r="BB1365" t="s">
        <v>6168</v>
      </c>
      <c r="BC1365">
        <v>0</v>
      </c>
      <c r="BD1365">
        <v>0</v>
      </c>
      <c r="BE1365" t="s">
        <v>6169</v>
      </c>
      <c r="BF1365" t="s">
        <v>6170</v>
      </c>
      <c r="BG1365">
        <v>1</v>
      </c>
      <c r="BH1365" t="s">
        <v>6186</v>
      </c>
      <c r="BI1365">
        <v>50</v>
      </c>
      <c r="BJ1365" t="s">
        <v>6172</v>
      </c>
      <c r="BK1365">
        <v>0</v>
      </c>
      <c r="BL1365">
        <v>61</v>
      </c>
      <c r="BM1365" s="3">
        <f t="shared" si="197"/>
        <v>0.78688524590163933</v>
      </c>
    </row>
    <row r="1366" spans="1:65">
      <c r="A1366" t="s">
        <v>1495</v>
      </c>
      <c r="B1366" s="2">
        <v>45738</v>
      </c>
      <c r="C1366" t="s">
        <v>47</v>
      </c>
      <c r="D1366" t="s">
        <v>1131</v>
      </c>
      <c r="E1366">
        <v>3</v>
      </c>
      <c r="F1366" t="s">
        <v>49</v>
      </c>
      <c r="G1366" t="s">
        <v>50</v>
      </c>
      <c r="H1366" t="s">
        <v>89</v>
      </c>
      <c r="I1366" t="s">
        <v>64</v>
      </c>
      <c r="J1366" t="s">
        <v>65</v>
      </c>
      <c r="K1366" t="s">
        <v>54</v>
      </c>
      <c r="L1366" t="s">
        <v>92</v>
      </c>
      <c r="M1366" t="s">
        <v>56</v>
      </c>
      <c r="N1366" t="s">
        <v>57</v>
      </c>
      <c r="O1366" t="s">
        <v>120</v>
      </c>
      <c r="P1366">
        <v>40</v>
      </c>
      <c r="Q1366">
        <v>42</v>
      </c>
      <c r="R1366">
        <v>42</v>
      </c>
      <c r="S1366">
        <v>1</v>
      </c>
      <c r="T1366">
        <f t="shared" si="189"/>
        <v>41</v>
      </c>
      <c r="U1366">
        <v>39</v>
      </c>
      <c r="V1366">
        <f t="shared" si="190"/>
        <v>2</v>
      </c>
      <c r="W1366" s="3">
        <f t="shared" si="191"/>
        <v>2.3809523809523808E-2</v>
      </c>
      <c r="X1366">
        <v>20</v>
      </c>
      <c r="Y1366" s="4">
        <v>2.7</v>
      </c>
      <c r="Z1366" s="4">
        <v>1.3</v>
      </c>
      <c r="AA1366" s="5">
        <v>56804.56</v>
      </c>
      <c r="AB1366" s="5">
        <f t="shared" si="192"/>
        <v>2215377.84</v>
      </c>
      <c r="AC1366" s="5">
        <v>35091.56</v>
      </c>
      <c r="AD1366" s="5">
        <f t="shared" si="193"/>
        <v>1473845.52</v>
      </c>
      <c r="AE1366" s="5">
        <v>90212.78</v>
      </c>
      <c r="AF1366" s="5">
        <v>27877.97</v>
      </c>
      <c r="AG1366" s="5">
        <v>9053.0499999999993</v>
      </c>
      <c r="AH1366" s="5">
        <v>1885</v>
      </c>
      <c r="AI1366" s="5">
        <v>4600</v>
      </c>
      <c r="AJ1366">
        <v>0</v>
      </c>
      <c r="AK1366" s="5">
        <v>0</v>
      </c>
      <c r="AL1366" s="5">
        <v>2067.4699999999998</v>
      </c>
      <c r="AM1366" s="5">
        <v>25436.45</v>
      </c>
      <c r="AN1366">
        <v>4</v>
      </c>
      <c r="AO1366">
        <v>2</v>
      </c>
      <c r="AP1366" t="str">
        <f t="shared" si="194"/>
        <v>Yes</v>
      </c>
      <c r="AQ1366">
        <v>0</v>
      </c>
      <c r="AR1366" s="5">
        <f t="shared" si="195"/>
        <v>1634978.24</v>
      </c>
      <c r="AS1366" s="5">
        <f t="shared" si="196"/>
        <v>580399.6</v>
      </c>
      <c r="AT1366" t="s">
        <v>59</v>
      </c>
      <c r="AU1366" t="s">
        <v>6164</v>
      </c>
      <c r="AV1366" t="s">
        <v>6165</v>
      </c>
      <c r="AW1366" t="s">
        <v>6166</v>
      </c>
      <c r="AX1366" t="s">
        <v>6184</v>
      </c>
      <c r="AY1366">
        <v>45</v>
      </c>
      <c r="AZ1366">
        <v>3</v>
      </c>
      <c r="BA1366">
        <v>17</v>
      </c>
      <c r="BB1366" t="s">
        <v>6185</v>
      </c>
      <c r="BC1366">
        <v>0</v>
      </c>
      <c r="BD1366">
        <v>0</v>
      </c>
      <c r="BE1366" t="s">
        <v>6169</v>
      </c>
      <c r="BF1366" t="s">
        <v>6170</v>
      </c>
      <c r="BG1366">
        <v>1</v>
      </c>
      <c r="BH1366" t="s">
        <v>6186</v>
      </c>
      <c r="BI1366">
        <v>56</v>
      </c>
      <c r="BJ1366" t="s">
        <v>6187</v>
      </c>
      <c r="BK1366">
        <v>0</v>
      </c>
      <c r="BL1366">
        <v>62</v>
      </c>
      <c r="BM1366" s="3">
        <f t="shared" si="197"/>
        <v>0.67741935483870963</v>
      </c>
    </row>
    <row r="1367" spans="1:65">
      <c r="A1367" t="s">
        <v>1496</v>
      </c>
      <c r="B1367" s="2">
        <v>45738</v>
      </c>
      <c r="C1367" t="s">
        <v>47</v>
      </c>
      <c r="D1367" t="s">
        <v>1131</v>
      </c>
      <c r="E1367">
        <v>3</v>
      </c>
      <c r="F1367" t="s">
        <v>61</v>
      </c>
      <c r="G1367" t="s">
        <v>62</v>
      </c>
      <c r="H1367" t="s">
        <v>63</v>
      </c>
      <c r="I1367" t="s">
        <v>64</v>
      </c>
      <c r="J1367" t="s">
        <v>53</v>
      </c>
      <c r="K1367" t="s">
        <v>66</v>
      </c>
      <c r="L1367" t="s">
        <v>87</v>
      </c>
      <c r="M1367" t="s">
        <v>68</v>
      </c>
      <c r="N1367" t="s">
        <v>76</v>
      </c>
      <c r="O1367" t="s">
        <v>82</v>
      </c>
      <c r="P1367">
        <v>61</v>
      </c>
      <c r="Q1367">
        <v>66</v>
      </c>
      <c r="R1367">
        <v>64</v>
      </c>
      <c r="S1367">
        <v>2</v>
      </c>
      <c r="T1367">
        <f t="shared" si="189"/>
        <v>62</v>
      </c>
      <c r="U1367">
        <v>60</v>
      </c>
      <c r="V1367">
        <f t="shared" si="190"/>
        <v>2</v>
      </c>
      <c r="W1367" s="3">
        <f t="shared" si="191"/>
        <v>3.125E-2</v>
      </c>
      <c r="X1367">
        <v>14</v>
      </c>
      <c r="Y1367" s="4">
        <v>10.1</v>
      </c>
      <c r="Z1367" s="4">
        <v>1.8</v>
      </c>
      <c r="AA1367" s="5">
        <v>33639.86</v>
      </c>
      <c r="AB1367" s="5">
        <f t="shared" si="192"/>
        <v>2018391.6</v>
      </c>
      <c r="AC1367" s="5">
        <v>23214.32</v>
      </c>
      <c r="AD1367" s="5">
        <f t="shared" si="193"/>
        <v>1485716.48</v>
      </c>
      <c r="AE1367" s="5">
        <v>107036.57</v>
      </c>
      <c r="AF1367" s="5">
        <v>26784.02</v>
      </c>
      <c r="AG1367" s="5">
        <v>7758.96</v>
      </c>
      <c r="AH1367" s="5">
        <v>2610</v>
      </c>
      <c r="AI1367" s="5">
        <v>6400</v>
      </c>
      <c r="AJ1367">
        <v>1</v>
      </c>
      <c r="AK1367" s="5">
        <v>8216.0400000000009</v>
      </c>
      <c r="AL1367" s="5">
        <v>1285.33</v>
      </c>
      <c r="AM1367" s="5">
        <v>39255.81</v>
      </c>
      <c r="AN1367">
        <v>4</v>
      </c>
      <c r="AO1367">
        <v>4</v>
      </c>
      <c r="AP1367" t="str">
        <f t="shared" si="194"/>
        <v>Yes</v>
      </c>
      <c r="AQ1367">
        <v>2</v>
      </c>
      <c r="AR1367" s="5">
        <f t="shared" si="195"/>
        <v>1685063.21</v>
      </c>
      <c r="AS1367" s="5">
        <f t="shared" si="196"/>
        <v>333328.39</v>
      </c>
      <c r="AT1367" t="s">
        <v>59</v>
      </c>
      <c r="AU1367" t="s">
        <v>6189</v>
      </c>
      <c r="AV1367" t="s">
        <v>6190</v>
      </c>
      <c r="AW1367" t="s">
        <v>6183</v>
      </c>
      <c r="AX1367" t="s">
        <v>6177</v>
      </c>
      <c r="AY1367">
        <v>62</v>
      </c>
      <c r="AZ1367">
        <v>0</v>
      </c>
      <c r="BA1367">
        <v>21</v>
      </c>
      <c r="BB1367" t="s">
        <v>6180</v>
      </c>
      <c r="BC1367">
        <v>0</v>
      </c>
      <c r="BD1367">
        <v>0</v>
      </c>
      <c r="BE1367" t="s">
        <v>6169</v>
      </c>
      <c r="BF1367" t="s">
        <v>6170</v>
      </c>
      <c r="BG1367">
        <v>0</v>
      </c>
      <c r="BH1367" t="s">
        <v>6171</v>
      </c>
      <c r="BI1367">
        <v>15</v>
      </c>
      <c r="BJ1367" t="s">
        <v>6172</v>
      </c>
      <c r="BK1367">
        <v>0</v>
      </c>
      <c r="BL1367">
        <v>76</v>
      </c>
      <c r="BM1367" s="3">
        <f t="shared" si="197"/>
        <v>0.84210526315789469</v>
      </c>
    </row>
    <row r="1368" spans="1:65">
      <c r="A1368" t="s">
        <v>1497</v>
      </c>
      <c r="B1368" s="2">
        <v>45739</v>
      </c>
      <c r="C1368" t="s">
        <v>47</v>
      </c>
      <c r="D1368" t="s">
        <v>1131</v>
      </c>
      <c r="E1368">
        <v>3</v>
      </c>
      <c r="F1368" t="s">
        <v>72</v>
      </c>
      <c r="G1368" t="s">
        <v>79</v>
      </c>
      <c r="H1368" t="s">
        <v>102</v>
      </c>
      <c r="I1368" t="s">
        <v>52</v>
      </c>
      <c r="J1368" t="s">
        <v>53</v>
      </c>
      <c r="K1368" t="s">
        <v>66</v>
      </c>
      <c r="L1368" t="s">
        <v>55</v>
      </c>
      <c r="M1368" t="s">
        <v>68</v>
      </c>
      <c r="N1368" t="s">
        <v>69</v>
      </c>
      <c r="O1368" t="s">
        <v>82</v>
      </c>
      <c r="P1368">
        <v>58</v>
      </c>
      <c r="Q1368">
        <v>59</v>
      </c>
      <c r="R1368">
        <v>58</v>
      </c>
      <c r="S1368">
        <v>2</v>
      </c>
      <c r="T1368">
        <f t="shared" si="189"/>
        <v>56</v>
      </c>
      <c r="U1368">
        <v>55</v>
      </c>
      <c r="V1368">
        <f t="shared" si="190"/>
        <v>1</v>
      </c>
      <c r="W1368" s="3">
        <f t="shared" si="191"/>
        <v>3.4482758620689655E-2</v>
      </c>
      <c r="X1368">
        <v>18</v>
      </c>
      <c r="Y1368" s="4">
        <v>6.9</v>
      </c>
      <c r="Z1368" s="4">
        <v>1.2</v>
      </c>
      <c r="AA1368" s="5">
        <v>34031.449999999997</v>
      </c>
      <c r="AB1368" s="5">
        <f t="shared" si="192"/>
        <v>1871729.75</v>
      </c>
      <c r="AC1368" s="5">
        <v>22391.7</v>
      </c>
      <c r="AD1368" s="5">
        <f t="shared" si="193"/>
        <v>1298718.6000000001</v>
      </c>
      <c r="AE1368" s="5">
        <v>101956.53</v>
      </c>
      <c r="AF1368" s="5">
        <v>26109.55</v>
      </c>
      <c r="AG1368" s="5">
        <v>8453.69</v>
      </c>
      <c r="AH1368" s="5">
        <v>1740</v>
      </c>
      <c r="AI1368" s="5">
        <v>6400</v>
      </c>
      <c r="AJ1368">
        <v>1</v>
      </c>
      <c r="AK1368" s="5">
        <v>8975.42</v>
      </c>
      <c r="AL1368" s="5">
        <v>687.73</v>
      </c>
      <c r="AM1368" s="5">
        <v>37261.5</v>
      </c>
      <c r="AN1368">
        <v>4</v>
      </c>
      <c r="AO1368">
        <v>2</v>
      </c>
      <c r="AP1368" t="str">
        <f t="shared" si="194"/>
        <v>Yes</v>
      </c>
      <c r="AQ1368">
        <v>2</v>
      </c>
      <c r="AR1368" s="5">
        <f t="shared" si="195"/>
        <v>1490303.02</v>
      </c>
      <c r="AS1368" s="5">
        <f t="shared" si="196"/>
        <v>381426.73</v>
      </c>
      <c r="AT1368" t="s">
        <v>59</v>
      </c>
      <c r="AU1368" t="s">
        <v>6181</v>
      </c>
      <c r="AV1368" t="s">
        <v>6182</v>
      </c>
      <c r="AW1368" t="s">
        <v>6183</v>
      </c>
      <c r="AX1368" t="s">
        <v>6167</v>
      </c>
      <c r="AY1368">
        <v>62</v>
      </c>
      <c r="AZ1368">
        <v>1</v>
      </c>
      <c r="BA1368">
        <v>18</v>
      </c>
      <c r="BB1368" t="s">
        <v>6198</v>
      </c>
      <c r="BC1368">
        <v>0</v>
      </c>
      <c r="BD1368">
        <v>0</v>
      </c>
      <c r="BE1368" t="s">
        <v>6169</v>
      </c>
      <c r="BF1368" t="s">
        <v>6170</v>
      </c>
      <c r="BG1368">
        <v>0</v>
      </c>
      <c r="BH1368" t="s">
        <v>6171</v>
      </c>
      <c r="BI1368">
        <v>13</v>
      </c>
      <c r="BJ1368" t="s">
        <v>6172</v>
      </c>
      <c r="BK1368">
        <v>0</v>
      </c>
      <c r="BL1368">
        <v>77</v>
      </c>
      <c r="BM1368" s="3">
        <f t="shared" si="197"/>
        <v>0.75324675324675328</v>
      </c>
    </row>
    <row r="1369" spans="1:65">
      <c r="A1369" t="s">
        <v>1498</v>
      </c>
      <c r="B1369" s="2">
        <v>45739</v>
      </c>
      <c r="C1369" t="s">
        <v>47</v>
      </c>
      <c r="D1369" t="s">
        <v>1131</v>
      </c>
      <c r="E1369">
        <v>3</v>
      </c>
      <c r="F1369" t="s">
        <v>72</v>
      </c>
      <c r="G1369" t="s">
        <v>79</v>
      </c>
      <c r="H1369" t="s">
        <v>86</v>
      </c>
      <c r="I1369" t="s">
        <v>64</v>
      </c>
      <c r="J1369" t="s">
        <v>81</v>
      </c>
      <c r="K1369" t="s">
        <v>75</v>
      </c>
      <c r="L1369" t="s">
        <v>55</v>
      </c>
      <c r="M1369" t="s">
        <v>68</v>
      </c>
      <c r="N1369" t="s">
        <v>69</v>
      </c>
      <c r="O1369" t="s">
        <v>82</v>
      </c>
      <c r="P1369">
        <v>37</v>
      </c>
      <c r="Q1369">
        <v>38</v>
      </c>
      <c r="R1369">
        <v>37</v>
      </c>
      <c r="S1369">
        <v>1</v>
      </c>
      <c r="T1369">
        <f t="shared" si="189"/>
        <v>36</v>
      </c>
      <c r="U1369">
        <v>36</v>
      </c>
      <c r="V1369">
        <f t="shared" si="190"/>
        <v>0</v>
      </c>
      <c r="W1369" s="3">
        <f t="shared" si="191"/>
        <v>2.7027027027027029E-2</v>
      </c>
      <c r="X1369">
        <v>32</v>
      </c>
      <c r="Y1369" s="4">
        <v>5.0999999999999996</v>
      </c>
      <c r="Z1369" s="4">
        <v>1.2</v>
      </c>
      <c r="AA1369" s="5">
        <v>78471.210000000006</v>
      </c>
      <c r="AB1369" s="5">
        <f t="shared" si="192"/>
        <v>2824963.56</v>
      </c>
      <c r="AC1369" s="5">
        <v>50822.09</v>
      </c>
      <c r="AD1369" s="5">
        <f t="shared" si="193"/>
        <v>1880417.33</v>
      </c>
      <c r="AE1369" s="5">
        <v>111028.33</v>
      </c>
      <c r="AF1369" s="5">
        <v>30843.45</v>
      </c>
      <c r="AG1369" s="5">
        <v>9471.5</v>
      </c>
      <c r="AH1369" s="5">
        <v>1740</v>
      </c>
      <c r="AI1369" s="5">
        <v>6800</v>
      </c>
      <c r="AJ1369">
        <v>0</v>
      </c>
      <c r="AK1369" s="5">
        <v>0</v>
      </c>
      <c r="AL1369" s="5">
        <v>0</v>
      </c>
      <c r="AM1369" s="5">
        <v>22418.42</v>
      </c>
      <c r="AN1369">
        <v>4</v>
      </c>
      <c r="AO1369">
        <v>4</v>
      </c>
      <c r="AP1369" t="str">
        <f t="shared" si="194"/>
        <v>Yes</v>
      </c>
      <c r="AQ1369">
        <v>1</v>
      </c>
      <c r="AR1369" s="5">
        <f t="shared" si="195"/>
        <v>2062719.03</v>
      </c>
      <c r="AS1369" s="5">
        <f t="shared" si="196"/>
        <v>762244.53</v>
      </c>
      <c r="AT1369" t="s">
        <v>59</v>
      </c>
      <c r="AU1369" t="s">
        <v>6164</v>
      </c>
      <c r="AV1369" t="s">
        <v>6165</v>
      </c>
      <c r="AW1369" t="s">
        <v>6166</v>
      </c>
      <c r="AX1369" t="s">
        <v>6167</v>
      </c>
      <c r="AY1369">
        <v>40</v>
      </c>
      <c r="AZ1369">
        <v>0</v>
      </c>
      <c r="BA1369">
        <v>0</v>
      </c>
      <c r="BB1369" t="s">
        <v>6168</v>
      </c>
      <c r="BC1369">
        <v>0</v>
      </c>
      <c r="BD1369">
        <v>0</v>
      </c>
      <c r="BE1369" t="s">
        <v>6169</v>
      </c>
      <c r="BF1369" t="s">
        <v>6170</v>
      </c>
      <c r="BG1369">
        <v>1</v>
      </c>
      <c r="BH1369" t="s">
        <v>6179</v>
      </c>
      <c r="BI1369">
        <v>34</v>
      </c>
      <c r="BJ1369" t="s">
        <v>6172</v>
      </c>
      <c r="BK1369">
        <v>0</v>
      </c>
      <c r="BL1369">
        <v>49</v>
      </c>
      <c r="BM1369" s="3">
        <f t="shared" si="197"/>
        <v>0.75510204081632648</v>
      </c>
    </row>
    <row r="1370" spans="1:65">
      <c r="A1370" t="s">
        <v>1499</v>
      </c>
      <c r="B1370" s="2">
        <v>45739</v>
      </c>
      <c r="C1370" t="s">
        <v>47</v>
      </c>
      <c r="D1370" t="s">
        <v>1131</v>
      </c>
      <c r="E1370">
        <v>3</v>
      </c>
      <c r="F1370" t="s">
        <v>61</v>
      </c>
      <c r="G1370" t="s">
        <v>79</v>
      </c>
      <c r="H1370" t="s">
        <v>98</v>
      </c>
      <c r="I1370" t="s">
        <v>64</v>
      </c>
      <c r="J1370" t="s">
        <v>53</v>
      </c>
      <c r="K1370" t="s">
        <v>75</v>
      </c>
      <c r="L1370" t="s">
        <v>87</v>
      </c>
      <c r="M1370" t="s">
        <v>56</v>
      </c>
      <c r="N1370" t="s">
        <v>69</v>
      </c>
      <c r="O1370" t="s">
        <v>120</v>
      </c>
      <c r="P1370">
        <v>49</v>
      </c>
      <c r="Q1370">
        <v>50</v>
      </c>
      <c r="R1370">
        <v>50</v>
      </c>
      <c r="S1370">
        <v>1</v>
      </c>
      <c r="T1370">
        <f t="shared" si="189"/>
        <v>49</v>
      </c>
      <c r="U1370">
        <v>49</v>
      </c>
      <c r="V1370">
        <f t="shared" si="190"/>
        <v>0</v>
      </c>
      <c r="W1370" s="3">
        <f t="shared" si="191"/>
        <v>0.02</v>
      </c>
      <c r="X1370">
        <v>24</v>
      </c>
      <c r="Y1370" s="4">
        <v>1.9</v>
      </c>
      <c r="Z1370" s="4">
        <v>1.4</v>
      </c>
      <c r="AA1370" s="5">
        <v>35897.67</v>
      </c>
      <c r="AB1370" s="5">
        <f t="shared" si="192"/>
        <v>1758985.83</v>
      </c>
      <c r="AC1370" s="5">
        <v>24312.81</v>
      </c>
      <c r="AD1370" s="5">
        <f t="shared" si="193"/>
        <v>1215640.5</v>
      </c>
      <c r="AE1370" s="5">
        <v>81295.509999999995</v>
      </c>
      <c r="AF1370" s="5">
        <v>21909.09</v>
      </c>
      <c r="AG1370" s="5">
        <v>8687.44</v>
      </c>
      <c r="AH1370" s="5">
        <v>2030</v>
      </c>
      <c r="AI1370" s="5">
        <v>3200</v>
      </c>
      <c r="AJ1370">
        <v>0</v>
      </c>
      <c r="AK1370" s="5">
        <v>0</v>
      </c>
      <c r="AL1370" s="5">
        <v>0</v>
      </c>
      <c r="AM1370" s="5">
        <v>30762.81</v>
      </c>
      <c r="AN1370">
        <v>4</v>
      </c>
      <c r="AO1370">
        <v>4</v>
      </c>
      <c r="AP1370" t="str">
        <f t="shared" si="194"/>
        <v>Yes</v>
      </c>
      <c r="AQ1370">
        <v>1</v>
      </c>
      <c r="AR1370" s="5">
        <f t="shared" si="195"/>
        <v>1363525.35</v>
      </c>
      <c r="AS1370" s="5">
        <f t="shared" si="196"/>
        <v>395460.48</v>
      </c>
      <c r="AT1370" t="s">
        <v>59</v>
      </c>
      <c r="AU1370" t="s">
        <v>6164</v>
      </c>
      <c r="AV1370" t="s">
        <v>6165</v>
      </c>
      <c r="AW1370" t="s">
        <v>6166</v>
      </c>
      <c r="AX1370" t="s">
        <v>6184</v>
      </c>
      <c r="AY1370">
        <v>50</v>
      </c>
      <c r="AZ1370">
        <v>0</v>
      </c>
      <c r="BA1370">
        <v>0</v>
      </c>
      <c r="BB1370" t="s">
        <v>6168</v>
      </c>
      <c r="BC1370">
        <v>0</v>
      </c>
      <c r="BD1370">
        <v>0</v>
      </c>
      <c r="BE1370" t="s">
        <v>6169</v>
      </c>
      <c r="BF1370" t="s">
        <v>6170</v>
      </c>
      <c r="BG1370">
        <v>1</v>
      </c>
      <c r="BH1370" t="s">
        <v>6179</v>
      </c>
      <c r="BI1370">
        <v>30</v>
      </c>
      <c r="BJ1370" t="s">
        <v>6172</v>
      </c>
      <c r="BK1370">
        <v>0</v>
      </c>
      <c r="BL1370">
        <v>74</v>
      </c>
      <c r="BM1370" s="3">
        <f t="shared" si="197"/>
        <v>0.67567567567567566</v>
      </c>
    </row>
    <row r="1371" spans="1:65">
      <c r="A1371" t="s">
        <v>1500</v>
      </c>
      <c r="B1371" s="2">
        <v>45739</v>
      </c>
      <c r="C1371" t="s">
        <v>47</v>
      </c>
      <c r="D1371" t="s">
        <v>1131</v>
      </c>
      <c r="E1371">
        <v>3</v>
      </c>
      <c r="F1371" t="s">
        <v>61</v>
      </c>
      <c r="G1371" t="s">
        <v>79</v>
      </c>
      <c r="H1371" t="s">
        <v>84</v>
      </c>
      <c r="I1371" t="s">
        <v>64</v>
      </c>
      <c r="J1371" t="s">
        <v>81</v>
      </c>
      <c r="K1371" t="s">
        <v>66</v>
      </c>
      <c r="L1371" t="s">
        <v>55</v>
      </c>
      <c r="M1371" t="s">
        <v>68</v>
      </c>
      <c r="N1371" t="s">
        <v>109</v>
      </c>
      <c r="O1371" t="s">
        <v>58</v>
      </c>
      <c r="P1371">
        <v>45</v>
      </c>
      <c r="Q1371">
        <v>48</v>
      </c>
      <c r="R1371">
        <v>46</v>
      </c>
      <c r="S1371">
        <v>2</v>
      </c>
      <c r="T1371">
        <f t="shared" si="189"/>
        <v>44</v>
      </c>
      <c r="U1371">
        <v>44</v>
      </c>
      <c r="V1371">
        <f t="shared" si="190"/>
        <v>0</v>
      </c>
      <c r="W1371" s="3">
        <f t="shared" si="191"/>
        <v>4.3478260869565216E-2</v>
      </c>
      <c r="X1371">
        <v>36</v>
      </c>
      <c r="Y1371" s="4">
        <v>3.2</v>
      </c>
      <c r="Z1371" s="4">
        <v>2</v>
      </c>
      <c r="AA1371" s="5">
        <v>73777.399999999994</v>
      </c>
      <c r="AB1371" s="5">
        <f t="shared" si="192"/>
        <v>3246205.6</v>
      </c>
      <c r="AC1371" s="5">
        <v>50483.28</v>
      </c>
      <c r="AD1371" s="5">
        <f t="shared" si="193"/>
        <v>2322230.88</v>
      </c>
      <c r="AE1371" s="5">
        <v>135424.4</v>
      </c>
      <c r="AF1371" s="5">
        <v>37664.35</v>
      </c>
      <c r="AG1371" s="5">
        <v>10193.66</v>
      </c>
      <c r="AH1371" s="5">
        <v>2900</v>
      </c>
      <c r="AI1371" s="5">
        <v>13600</v>
      </c>
      <c r="AJ1371">
        <v>1</v>
      </c>
      <c r="AK1371" s="5">
        <v>21777.75</v>
      </c>
      <c r="AL1371" s="5">
        <v>0</v>
      </c>
      <c r="AM1371" s="5">
        <v>67445.75</v>
      </c>
      <c r="AN1371">
        <v>8</v>
      </c>
      <c r="AO1371">
        <v>8</v>
      </c>
      <c r="AP1371" t="str">
        <f t="shared" si="194"/>
        <v>Yes</v>
      </c>
      <c r="AQ1371">
        <v>1</v>
      </c>
      <c r="AR1371" s="5">
        <f t="shared" si="195"/>
        <v>2611236.79</v>
      </c>
      <c r="AS1371" s="5">
        <f t="shared" si="196"/>
        <v>634968.81000000006</v>
      </c>
      <c r="AT1371" t="s">
        <v>59</v>
      </c>
      <c r="AU1371" t="s">
        <v>6194</v>
      </c>
      <c r="AV1371" t="s">
        <v>6195</v>
      </c>
      <c r="AW1371" t="s">
        <v>6183</v>
      </c>
      <c r="AX1371" t="s">
        <v>6167</v>
      </c>
      <c r="AY1371">
        <v>47</v>
      </c>
      <c r="AZ1371">
        <v>0</v>
      </c>
      <c r="BA1371">
        <v>0</v>
      </c>
      <c r="BB1371" t="s">
        <v>6168</v>
      </c>
      <c r="BC1371">
        <v>0</v>
      </c>
      <c r="BD1371">
        <v>0</v>
      </c>
      <c r="BE1371" t="s">
        <v>6169</v>
      </c>
      <c r="BF1371" t="s">
        <v>6176</v>
      </c>
      <c r="BG1371">
        <v>0</v>
      </c>
      <c r="BH1371" t="s">
        <v>6171</v>
      </c>
      <c r="BI1371">
        <v>24</v>
      </c>
      <c r="BJ1371" t="s">
        <v>6172</v>
      </c>
      <c r="BK1371">
        <v>0</v>
      </c>
      <c r="BL1371">
        <v>54</v>
      </c>
      <c r="BM1371" s="3">
        <f t="shared" si="197"/>
        <v>0.85185185185185186</v>
      </c>
    </row>
    <row r="1372" spans="1:65">
      <c r="A1372" t="s">
        <v>1501</v>
      </c>
      <c r="B1372" s="2">
        <v>45739</v>
      </c>
      <c r="C1372" t="s">
        <v>47</v>
      </c>
      <c r="D1372" t="s">
        <v>1131</v>
      </c>
      <c r="E1372">
        <v>3</v>
      </c>
      <c r="F1372" t="s">
        <v>72</v>
      </c>
      <c r="G1372" t="s">
        <v>79</v>
      </c>
      <c r="H1372" t="s">
        <v>213</v>
      </c>
      <c r="I1372" t="s">
        <v>52</v>
      </c>
      <c r="J1372" t="s">
        <v>53</v>
      </c>
      <c r="K1372" t="s">
        <v>54</v>
      </c>
      <c r="L1372" t="s">
        <v>92</v>
      </c>
      <c r="M1372" t="s">
        <v>56</v>
      </c>
      <c r="N1372" t="s">
        <v>57</v>
      </c>
      <c r="O1372" t="s">
        <v>82</v>
      </c>
      <c r="P1372">
        <v>55</v>
      </c>
      <c r="Q1372">
        <v>56</v>
      </c>
      <c r="R1372">
        <v>56</v>
      </c>
      <c r="S1372">
        <v>1</v>
      </c>
      <c r="T1372">
        <f t="shared" si="189"/>
        <v>55</v>
      </c>
      <c r="U1372">
        <v>54</v>
      </c>
      <c r="V1372">
        <f t="shared" si="190"/>
        <v>1</v>
      </c>
      <c r="W1372" s="3">
        <f t="shared" si="191"/>
        <v>1.7857142857142856E-2</v>
      </c>
      <c r="X1372">
        <v>29</v>
      </c>
      <c r="Y1372" s="4">
        <v>4.5</v>
      </c>
      <c r="Z1372" s="4">
        <v>2</v>
      </c>
      <c r="AA1372" s="5">
        <v>38901.72</v>
      </c>
      <c r="AB1372" s="5">
        <f t="shared" si="192"/>
        <v>2100692.88</v>
      </c>
      <c r="AC1372" s="5">
        <v>23907.87</v>
      </c>
      <c r="AD1372" s="5">
        <f t="shared" si="193"/>
        <v>1338840.72</v>
      </c>
      <c r="AE1372" s="5">
        <v>98534.1</v>
      </c>
      <c r="AF1372" s="5">
        <v>25156.05</v>
      </c>
      <c r="AG1372" s="5">
        <v>9957.64</v>
      </c>
      <c r="AH1372" s="5">
        <v>2900</v>
      </c>
      <c r="AI1372" s="5">
        <v>3200</v>
      </c>
      <c r="AJ1372">
        <v>0</v>
      </c>
      <c r="AK1372" s="5">
        <v>0</v>
      </c>
      <c r="AL1372" s="5">
        <v>685.41</v>
      </c>
      <c r="AM1372" s="5">
        <v>33812.78</v>
      </c>
      <c r="AN1372">
        <v>4</v>
      </c>
      <c r="AO1372">
        <v>2</v>
      </c>
      <c r="AP1372" t="str">
        <f t="shared" si="194"/>
        <v>Yes</v>
      </c>
      <c r="AQ1372">
        <v>0</v>
      </c>
      <c r="AR1372" s="5">
        <f t="shared" si="195"/>
        <v>1513086.7</v>
      </c>
      <c r="AS1372" s="5">
        <f t="shared" si="196"/>
        <v>587606.18000000005</v>
      </c>
      <c r="AT1372" t="s">
        <v>59</v>
      </c>
      <c r="AU1372" t="s">
        <v>6164</v>
      </c>
      <c r="AV1372" t="s">
        <v>6165</v>
      </c>
      <c r="AW1372" t="s">
        <v>6166</v>
      </c>
      <c r="AX1372" t="s">
        <v>6184</v>
      </c>
      <c r="AY1372">
        <v>55</v>
      </c>
      <c r="AZ1372">
        <v>0</v>
      </c>
      <c r="BA1372">
        <v>10</v>
      </c>
      <c r="BB1372" t="s">
        <v>6198</v>
      </c>
      <c r="BC1372">
        <v>0</v>
      </c>
      <c r="BD1372">
        <v>0</v>
      </c>
      <c r="BE1372" t="s">
        <v>6169</v>
      </c>
      <c r="BF1372" t="s">
        <v>6170</v>
      </c>
      <c r="BG1372">
        <v>1</v>
      </c>
      <c r="BH1372" t="s">
        <v>6179</v>
      </c>
      <c r="BI1372">
        <v>51</v>
      </c>
      <c r="BJ1372" t="s">
        <v>6187</v>
      </c>
      <c r="BK1372">
        <v>0</v>
      </c>
      <c r="BL1372">
        <v>76</v>
      </c>
      <c r="BM1372" s="3">
        <f t="shared" si="197"/>
        <v>0.73684210526315785</v>
      </c>
    </row>
    <row r="1373" spans="1:65">
      <c r="A1373" t="s">
        <v>1502</v>
      </c>
      <c r="B1373" s="2">
        <v>45739</v>
      </c>
      <c r="C1373" t="s">
        <v>47</v>
      </c>
      <c r="D1373" t="s">
        <v>1131</v>
      </c>
      <c r="E1373">
        <v>3</v>
      </c>
      <c r="F1373" t="s">
        <v>61</v>
      </c>
      <c r="G1373" t="s">
        <v>50</v>
      </c>
      <c r="H1373" t="s">
        <v>157</v>
      </c>
      <c r="I1373" t="s">
        <v>52</v>
      </c>
      <c r="J1373" t="s">
        <v>53</v>
      </c>
      <c r="K1373" t="s">
        <v>75</v>
      </c>
      <c r="L1373" t="s">
        <v>67</v>
      </c>
      <c r="M1373" t="s">
        <v>56</v>
      </c>
      <c r="N1373" t="s">
        <v>76</v>
      </c>
      <c r="O1373" t="s">
        <v>58</v>
      </c>
      <c r="P1373">
        <v>64</v>
      </c>
      <c r="Q1373">
        <v>68</v>
      </c>
      <c r="R1373">
        <v>69</v>
      </c>
      <c r="S1373">
        <v>2</v>
      </c>
      <c r="T1373">
        <f t="shared" si="189"/>
        <v>67</v>
      </c>
      <c r="U1373">
        <v>61</v>
      </c>
      <c r="V1373">
        <f t="shared" si="190"/>
        <v>6</v>
      </c>
      <c r="W1373" s="3">
        <f t="shared" si="191"/>
        <v>2.8985507246376812E-2</v>
      </c>
      <c r="X1373">
        <v>19</v>
      </c>
      <c r="Y1373" s="4">
        <v>3.8</v>
      </c>
      <c r="Z1373" s="4">
        <v>1.5</v>
      </c>
      <c r="AA1373" s="5">
        <v>35763.46</v>
      </c>
      <c r="AB1373" s="5">
        <f t="shared" si="192"/>
        <v>2181571.06</v>
      </c>
      <c r="AC1373" s="5">
        <v>22975</v>
      </c>
      <c r="AD1373" s="5">
        <f t="shared" si="193"/>
        <v>1585275</v>
      </c>
      <c r="AE1373" s="5">
        <v>121876.33</v>
      </c>
      <c r="AF1373" s="5">
        <v>30662.58</v>
      </c>
      <c r="AG1373" s="5">
        <v>8685.17</v>
      </c>
      <c r="AH1373" s="5">
        <v>2175</v>
      </c>
      <c r="AI1373" s="5">
        <v>6400</v>
      </c>
      <c r="AJ1373">
        <v>0</v>
      </c>
      <c r="AK1373" s="5">
        <v>0</v>
      </c>
      <c r="AL1373" s="5">
        <v>3842.39</v>
      </c>
      <c r="AM1373" s="5">
        <v>42303.29</v>
      </c>
      <c r="AN1373">
        <v>4</v>
      </c>
      <c r="AO1373">
        <v>3</v>
      </c>
      <c r="AP1373" t="str">
        <f t="shared" si="194"/>
        <v>Yes</v>
      </c>
      <c r="AQ1373">
        <v>1</v>
      </c>
      <c r="AR1373" s="5">
        <f t="shared" si="195"/>
        <v>1801219.76</v>
      </c>
      <c r="AS1373" s="5">
        <f t="shared" si="196"/>
        <v>380351.3</v>
      </c>
      <c r="AT1373" t="s">
        <v>59</v>
      </c>
      <c r="AU1373" t="s">
        <v>6164</v>
      </c>
      <c r="AV1373" t="s">
        <v>6165</v>
      </c>
      <c r="AW1373" t="s">
        <v>6166</v>
      </c>
      <c r="AX1373" t="s">
        <v>6184</v>
      </c>
      <c r="AY1373">
        <v>66</v>
      </c>
      <c r="AZ1373">
        <v>0</v>
      </c>
      <c r="BA1373">
        <v>31</v>
      </c>
      <c r="BB1373" t="s">
        <v>6180</v>
      </c>
      <c r="BC1373">
        <v>0</v>
      </c>
      <c r="BD1373">
        <v>0</v>
      </c>
      <c r="BE1373" t="s">
        <v>6169</v>
      </c>
      <c r="BF1373" t="s">
        <v>6170</v>
      </c>
      <c r="BG1373">
        <v>0</v>
      </c>
      <c r="BH1373" t="s">
        <v>6171</v>
      </c>
      <c r="BI1373">
        <v>6</v>
      </c>
      <c r="BJ1373" t="s">
        <v>6172</v>
      </c>
      <c r="BK1373">
        <v>0</v>
      </c>
      <c r="BL1373">
        <v>76</v>
      </c>
      <c r="BM1373" s="3">
        <f t="shared" si="197"/>
        <v>0.90789473684210531</v>
      </c>
    </row>
    <row r="1374" spans="1:65">
      <c r="A1374" t="s">
        <v>1503</v>
      </c>
      <c r="B1374" s="2">
        <v>45739</v>
      </c>
      <c r="C1374" t="s">
        <v>47</v>
      </c>
      <c r="D1374" t="s">
        <v>1131</v>
      </c>
      <c r="E1374">
        <v>3</v>
      </c>
      <c r="F1374" t="s">
        <v>61</v>
      </c>
      <c r="G1374" t="s">
        <v>79</v>
      </c>
      <c r="H1374" t="s">
        <v>100</v>
      </c>
      <c r="I1374" t="s">
        <v>52</v>
      </c>
      <c r="J1374" t="s">
        <v>65</v>
      </c>
      <c r="K1374" t="s">
        <v>66</v>
      </c>
      <c r="L1374" t="s">
        <v>67</v>
      </c>
      <c r="M1374" t="s">
        <v>56</v>
      </c>
      <c r="N1374" t="s">
        <v>69</v>
      </c>
      <c r="O1374" t="s">
        <v>58</v>
      </c>
      <c r="P1374">
        <v>49</v>
      </c>
      <c r="Q1374">
        <v>52</v>
      </c>
      <c r="R1374">
        <v>50</v>
      </c>
      <c r="S1374">
        <v>2</v>
      </c>
      <c r="T1374">
        <f t="shared" si="189"/>
        <v>48</v>
      </c>
      <c r="U1374">
        <v>47</v>
      </c>
      <c r="V1374">
        <f t="shared" si="190"/>
        <v>1</v>
      </c>
      <c r="W1374" s="3">
        <f t="shared" si="191"/>
        <v>0.04</v>
      </c>
      <c r="X1374">
        <v>26</v>
      </c>
      <c r="Y1374" s="4">
        <v>3.5</v>
      </c>
      <c r="Z1374" s="4">
        <v>1.6</v>
      </c>
      <c r="AA1374" s="5">
        <v>48262.1</v>
      </c>
      <c r="AB1374" s="5">
        <f t="shared" si="192"/>
        <v>2268318.7000000002</v>
      </c>
      <c r="AC1374" s="5">
        <v>33930.300000000003</v>
      </c>
      <c r="AD1374" s="5">
        <f t="shared" si="193"/>
        <v>1696515</v>
      </c>
      <c r="AE1374" s="5">
        <v>116516.63</v>
      </c>
      <c r="AF1374" s="5">
        <v>29794.28</v>
      </c>
      <c r="AG1374" s="5">
        <v>8996.4599999999991</v>
      </c>
      <c r="AH1374" s="5">
        <v>2320</v>
      </c>
      <c r="AI1374" s="5">
        <v>9200</v>
      </c>
      <c r="AJ1374">
        <v>0</v>
      </c>
      <c r="AK1374" s="5">
        <v>0</v>
      </c>
      <c r="AL1374" s="5">
        <v>983.6</v>
      </c>
      <c r="AM1374" s="5">
        <v>32690.13</v>
      </c>
      <c r="AN1374">
        <v>4</v>
      </c>
      <c r="AO1374">
        <v>4</v>
      </c>
      <c r="AP1374" t="str">
        <f t="shared" si="194"/>
        <v>Yes</v>
      </c>
      <c r="AQ1374">
        <v>0</v>
      </c>
      <c r="AR1374" s="5">
        <f t="shared" si="195"/>
        <v>1897016.1</v>
      </c>
      <c r="AS1374" s="5">
        <f t="shared" si="196"/>
        <v>371302.6</v>
      </c>
      <c r="AT1374" t="s">
        <v>59</v>
      </c>
      <c r="AU1374" t="s">
        <v>6164</v>
      </c>
      <c r="AV1374" t="s">
        <v>6165</v>
      </c>
      <c r="AW1374" t="s">
        <v>6166</v>
      </c>
      <c r="AX1374" t="s">
        <v>6167</v>
      </c>
      <c r="AY1374">
        <v>49</v>
      </c>
      <c r="AZ1374">
        <v>0</v>
      </c>
      <c r="BA1374">
        <v>17</v>
      </c>
      <c r="BB1374" t="s">
        <v>6198</v>
      </c>
      <c r="BC1374">
        <v>0</v>
      </c>
      <c r="BD1374">
        <v>0</v>
      </c>
      <c r="BE1374" t="s">
        <v>6169</v>
      </c>
      <c r="BF1374" t="s">
        <v>6176</v>
      </c>
      <c r="BG1374">
        <v>1</v>
      </c>
      <c r="BH1374" t="s">
        <v>6179</v>
      </c>
      <c r="BI1374">
        <v>44</v>
      </c>
      <c r="BJ1374" t="s">
        <v>6172</v>
      </c>
      <c r="BK1374">
        <v>0</v>
      </c>
      <c r="BL1374">
        <v>62</v>
      </c>
      <c r="BM1374" s="3">
        <f t="shared" si="197"/>
        <v>0.80645161290322576</v>
      </c>
    </row>
    <row r="1375" spans="1:65">
      <c r="A1375" t="s">
        <v>1504</v>
      </c>
      <c r="B1375" s="2">
        <v>45739</v>
      </c>
      <c r="C1375" t="s">
        <v>47</v>
      </c>
      <c r="D1375" t="s">
        <v>1131</v>
      </c>
      <c r="E1375">
        <v>3</v>
      </c>
      <c r="F1375" t="s">
        <v>49</v>
      </c>
      <c r="G1375" t="s">
        <v>79</v>
      </c>
      <c r="H1375" t="s">
        <v>262</v>
      </c>
      <c r="I1375" t="s">
        <v>52</v>
      </c>
      <c r="J1375" t="s">
        <v>81</v>
      </c>
      <c r="K1375" t="s">
        <v>66</v>
      </c>
      <c r="L1375" t="s">
        <v>87</v>
      </c>
      <c r="M1375" t="s">
        <v>56</v>
      </c>
      <c r="N1375" t="s">
        <v>109</v>
      </c>
      <c r="O1375" t="s">
        <v>82</v>
      </c>
      <c r="P1375">
        <v>42</v>
      </c>
      <c r="Q1375">
        <v>42</v>
      </c>
      <c r="R1375">
        <v>42</v>
      </c>
      <c r="S1375">
        <v>1</v>
      </c>
      <c r="T1375">
        <f t="shared" si="189"/>
        <v>41</v>
      </c>
      <c r="U1375">
        <v>41</v>
      </c>
      <c r="V1375">
        <f t="shared" si="190"/>
        <v>0</v>
      </c>
      <c r="W1375" s="3">
        <f t="shared" si="191"/>
        <v>2.3809523809523808E-2</v>
      </c>
      <c r="X1375">
        <v>17</v>
      </c>
      <c r="Y1375" s="4">
        <v>6</v>
      </c>
      <c r="Z1375" s="4">
        <v>0.9</v>
      </c>
      <c r="AA1375" s="5">
        <v>73612.649999999994</v>
      </c>
      <c r="AB1375" s="5">
        <f t="shared" si="192"/>
        <v>3018118.65</v>
      </c>
      <c r="AC1375" s="5">
        <v>54062.05</v>
      </c>
      <c r="AD1375" s="5">
        <f t="shared" si="193"/>
        <v>2270606.1</v>
      </c>
      <c r="AE1375" s="5">
        <v>134085.66</v>
      </c>
      <c r="AF1375" s="5">
        <v>37037.86</v>
      </c>
      <c r="AG1375" s="5">
        <v>8095.02</v>
      </c>
      <c r="AH1375" s="5">
        <v>1305</v>
      </c>
      <c r="AI1375" s="5">
        <v>6800</v>
      </c>
      <c r="AJ1375">
        <v>0</v>
      </c>
      <c r="AK1375" s="5">
        <v>0</v>
      </c>
      <c r="AL1375" s="5">
        <v>0</v>
      </c>
      <c r="AM1375" s="5">
        <v>66227.98</v>
      </c>
      <c r="AN1375">
        <v>8</v>
      </c>
      <c r="AO1375">
        <v>9</v>
      </c>
      <c r="AP1375" t="str">
        <f t="shared" si="194"/>
        <v>No</v>
      </c>
      <c r="AQ1375">
        <v>2</v>
      </c>
      <c r="AR1375" s="5">
        <f t="shared" si="195"/>
        <v>2524157.62</v>
      </c>
      <c r="AS1375" s="5">
        <f t="shared" si="196"/>
        <v>493961.03</v>
      </c>
      <c r="AT1375" t="s">
        <v>59</v>
      </c>
      <c r="AU1375" t="s">
        <v>6164</v>
      </c>
      <c r="AV1375" t="s">
        <v>6165</v>
      </c>
      <c r="AW1375" t="s">
        <v>6166</v>
      </c>
      <c r="AX1375" t="s">
        <v>6184</v>
      </c>
      <c r="AY1375">
        <v>46</v>
      </c>
      <c r="AZ1375">
        <v>3</v>
      </c>
      <c r="BA1375">
        <v>0</v>
      </c>
      <c r="BB1375" t="s">
        <v>6168</v>
      </c>
      <c r="BC1375">
        <v>0</v>
      </c>
      <c r="BD1375">
        <v>1</v>
      </c>
      <c r="BE1375" t="s">
        <v>6188</v>
      </c>
      <c r="BF1375" t="s">
        <v>6170</v>
      </c>
      <c r="BG1375">
        <v>0</v>
      </c>
      <c r="BH1375" t="s">
        <v>6171</v>
      </c>
      <c r="BI1375">
        <v>38</v>
      </c>
      <c r="BJ1375" t="s">
        <v>6172</v>
      </c>
      <c r="BK1375">
        <v>0</v>
      </c>
      <c r="BL1375">
        <v>50</v>
      </c>
      <c r="BM1375" s="3">
        <f t="shared" si="197"/>
        <v>0.84</v>
      </c>
    </row>
    <row r="1376" spans="1:65">
      <c r="A1376" t="s">
        <v>1505</v>
      </c>
      <c r="B1376" s="2">
        <v>45739</v>
      </c>
      <c r="C1376" t="s">
        <v>47</v>
      </c>
      <c r="D1376" t="s">
        <v>1131</v>
      </c>
      <c r="E1376">
        <v>3</v>
      </c>
      <c r="F1376" t="s">
        <v>78</v>
      </c>
      <c r="G1376" t="s">
        <v>62</v>
      </c>
      <c r="H1376" t="s">
        <v>91</v>
      </c>
      <c r="I1376" t="s">
        <v>74</v>
      </c>
      <c r="J1376" t="s">
        <v>53</v>
      </c>
      <c r="K1376" t="s">
        <v>75</v>
      </c>
      <c r="L1376" t="s">
        <v>92</v>
      </c>
      <c r="M1376" t="s">
        <v>56</v>
      </c>
      <c r="N1376" t="s">
        <v>57</v>
      </c>
      <c r="O1376" t="s">
        <v>120</v>
      </c>
      <c r="P1376">
        <v>64</v>
      </c>
      <c r="Q1376">
        <v>67</v>
      </c>
      <c r="R1376">
        <v>64</v>
      </c>
      <c r="S1376">
        <v>1</v>
      </c>
      <c r="T1376">
        <f t="shared" si="189"/>
        <v>63</v>
      </c>
      <c r="U1376">
        <v>61</v>
      </c>
      <c r="V1376">
        <f t="shared" si="190"/>
        <v>2</v>
      </c>
      <c r="W1376" s="3">
        <f t="shared" si="191"/>
        <v>1.5625E-2</v>
      </c>
      <c r="X1376">
        <v>17</v>
      </c>
      <c r="Y1376" s="4">
        <v>1.2</v>
      </c>
      <c r="Z1376" s="4">
        <v>0.9</v>
      </c>
      <c r="AA1376" s="5">
        <v>35995.42</v>
      </c>
      <c r="AB1376" s="5">
        <f t="shared" si="192"/>
        <v>2195720.62</v>
      </c>
      <c r="AC1376" s="5">
        <v>23736.54</v>
      </c>
      <c r="AD1376" s="5">
        <f t="shared" si="193"/>
        <v>1519138.56</v>
      </c>
      <c r="AE1376" s="5">
        <v>110081.47</v>
      </c>
      <c r="AF1376" s="5">
        <v>28907.37</v>
      </c>
      <c r="AG1376" s="5">
        <v>8058.23</v>
      </c>
      <c r="AH1376" s="5">
        <v>1305</v>
      </c>
      <c r="AI1376" s="5">
        <v>3200</v>
      </c>
      <c r="AJ1376">
        <v>0</v>
      </c>
      <c r="AK1376" s="5">
        <v>0</v>
      </c>
      <c r="AL1376" s="5">
        <v>1389.25</v>
      </c>
      <c r="AM1376" s="5">
        <v>39041.58</v>
      </c>
      <c r="AN1376">
        <v>4</v>
      </c>
      <c r="AO1376">
        <v>3</v>
      </c>
      <c r="AP1376" t="str">
        <f t="shared" si="194"/>
        <v>Yes</v>
      </c>
      <c r="AQ1376">
        <v>1</v>
      </c>
      <c r="AR1376" s="5">
        <f t="shared" si="195"/>
        <v>1711121.46</v>
      </c>
      <c r="AS1376" s="5">
        <f t="shared" si="196"/>
        <v>484599.16</v>
      </c>
      <c r="AT1376" t="s">
        <v>59</v>
      </c>
      <c r="AU1376" t="s">
        <v>6164</v>
      </c>
      <c r="AV1376" t="s">
        <v>6165</v>
      </c>
      <c r="AW1376" t="s">
        <v>6166</v>
      </c>
      <c r="AX1376" t="s">
        <v>6167</v>
      </c>
      <c r="AY1376">
        <v>65</v>
      </c>
      <c r="AZ1376">
        <v>0</v>
      </c>
      <c r="BA1376">
        <v>15</v>
      </c>
      <c r="BB1376" t="s">
        <v>6191</v>
      </c>
      <c r="BC1376">
        <v>0</v>
      </c>
      <c r="BD1376">
        <v>0</v>
      </c>
      <c r="BE1376" t="s">
        <v>6169</v>
      </c>
      <c r="BF1376" t="s">
        <v>6170</v>
      </c>
      <c r="BG1376">
        <v>0</v>
      </c>
      <c r="BH1376" t="s">
        <v>6171</v>
      </c>
      <c r="BI1376">
        <v>35</v>
      </c>
      <c r="BJ1376" t="s">
        <v>6172</v>
      </c>
      <c r="BK1376">
        <v>0</v>
      </c>
      <c r="BL1376">
        <v>77</v>
      </c>
      <c r="BM1376" s="3">
        <f t="shared" si="197"/>
        <v>0.83116883116883122</v>
      </c>
    </row>
    <row r="1377" spans="1:65">
      <c r="A1377" t="s">
        <v>1506</v>
      </c>
      <c r="B1377" s="2">
        <v>45739</v>
      </c>
      <c r="C1377" t="s">
        <v>47</v>
      </c>
      <c r="D1377" t="s">
        <v>1131</v>
      </c>
      <c r="E1377">
        <v>3</v>
      </c>
      <c r="F1377" t="s">
        <v>78</v>
      </c>
      <c r="G1377" t="s">
        <v>50</v>
      </c>
      <c r="H1377" t="s">
        <v>181</v>
      </c>
      <c r="I1377" t="s">
        <v>64</v>
      </c>
      <c r="J1377" t="s">
        <v>53</v>
      </c>
      <c r="K1377" t="s">
        <v>66</v>
      </c>
      <c r="L1377" t="s">
        <v>87</v>
      </c>
      <c r="M1377" t="s">
        <v>56</v>
      </c>
      <c r="N1377" t="s">
        <v>109</v>
      </c>
      <c r="O1377" t="s">
        <v>70</v>
      </c>
      <c r="P1377">
        <v>64</v>
      </c>
      <c r="Q1377">
        <v>68</v>
      </c>
      <c r="R1377">
        <v>67</v>
      </c>
      <c r="S1377">
        <v>1</v>
      </c>
      <c r="T1377">
        <f t="shared" si="189"/>
        <v>66</v>
      </c>
      <c r="U1377">
        <v>63</v>
      </c>
      <c r="V1377">
        <f t="shared" si="190"/>
        <v>3</v>
      </c>
      <c r="W1377" s="3">
        <f t="shared" si="191"/>
        <v>1.4925373134328358E-2</v>
      </c>
      <c r="X1377">
        <v>28</v>
      </c>
      <c r="Y1377" s="4">
        <v>4.8</v>
      </c>
      <c r="Z1377" s="4">
        <v>1.9</v>
      </c>
      <c r="AA1377" s="5">
        <v>33747.980000000003</v>
      </c>
      <c r="AB1377" s="5">
        <f t="shared" si="192"/>
        <v>2126122.7400000002</v>
      </c>
      <c r="AC1377" s="5">
        <v>24103.06</v>
      </c>
      <c r="AD1377" s="5">
        <f t="shared" si="193"/>
        <v>1614905.02</v>
      </c>
      <c r="AE1377" s="5">
        <v>110129.48</v>
      </c>
      <c r="AF1377" s="5">
        <v>31605.54</v>
      </c>
      <c r="AG1377" s="5">
        <v>9250.57</v>
      </c>
      <c r="AH1377" s="5">
        <v>2755</v>
      </c>
      <c r="AI1377" s="5">
        <v>3200</v>
      </c>
      <c r="AJ1377">
        <v>0</v>
      </c>
      <c r="AK1377" s="5">
        <v>0</v>
      </c>
      <c r="AL1377" s="5">
        <v>1980.39</v>
      </c>
      <c r="AM1377" s="5">
        <v>97070.62</v>
      </c>
      <c r="AN1377">
        <v>8</v>
      </c>
      <c r="AO1377">
        <v>8</v>
      </c>
      <c r="AP1377" t="str">
        <f t="shared" si="194"/>
        <v>Yes</v>
      </c>
      <c r="AQ1377">
        <v>1</v>
      </c>
      <c r="AR1377" s="5">
        <f t="shared" si="195"/>
        <v>1870896.62</v>
      </c>
      <c r="AS1377" s="5">
        <f t="shared" si="196"/>
        <v>255226.12</v>
      </c>
      <c r="AT1377" t="s">
        <v>59</v>
      </c>
      <c r="AU1377" t="s">
        <v>6164</v>
      </c>
      <c r="AV1377" t="s">
        <v>6165</v>
      </c>
      <c r="AW1377" t="s">
        <v>6166</v>
      </c>
      <c r="AX1377" t="s">
        <v>6167</v>
      </c>
      <c r="AY1377">
        <v>64</v>
      </c>
      <c r="AZ1377">
        <v>0</v>
      </c>
      <c r="BA1377">
        <v>25</v>
      </c>
      <c r="BB1377" t="s">
        <v>6180</v>
      </c>
      <c r="BC1377">
        <v>0</v>
      </c>
      <c r="BD1377">
        <v>0</v>
      </c>
      <c r="BE1377" t="s">
        <v>6169</v>
      </c>
      <c r="BF1377" t="s">
        <v>6170</v>
      </c>
      <c r="BG1377">
        <v>1</v>
      </c>
      <c r="BH1377" t="s">
        <v>6186</v>
      </c>
      <c r="BI1377">
        <v>53</v>
      </c>
      <c r="BJ1377" t="s">
        <v>6187</v>
      </c>
      <c r="BK1377">
        <v>0</v>
      </c>
      <c r="BL1377">
        <v>77</v>
      </c>
      <c r="BM1377" s="3">
        <f t="shared" si="197"/>
        <v>0.87012987012987009</v>
      </c>
    </row>
    <row r="1378" spans="1:65">
      <c r="A1378" t="s">
        <v>1507</v>
      </c>
      <c r="B1378" s="2">
        <v>45739</v>
      </c>
      <c r="C1378" t="s">
        <v>47</v>
      </c>
      <c r="D1378" t="s">
        <v>1131</v>
      </c>
      <c r="E1378">
        <v>3</v>
      </c>
      <c r="F1378" t="s">
        <v>61</v>
      </c>
      <c r="G1378" t="s">
        <v>50</v>
      </c>
      <c r="H1378" t="s">
        <v>183</v>
      </c>
      <c r="I1378" t="s">
        <v>74</v>
      </c>
      <c r="J1378" t="s">
        <v>53</v>
      </c>
      <c r="K1378" t="s">
        <v>75</v>
      </c>
      <c r="L1378" t="s">
        <v>87</v>
      </c>
      <c r="M1378" t="s">
        <v>56</v>
      </c>
      <c r="N1378" t="s">
        <v>69</v>
      </c>
      <c r="O1378" t="s">
        <v>120</v>
      </c>
      <c r="P1378">
        <v>63</v>
      </c>
      <c r="Q1378">
        <v>68</v>
      </c>
      <c r="R1378">
        <v>65</v>
      </c>
      <c r="S1378">
        <v>2</v>
      </c>
      <c r="T1378">
        <f t="shared" si="189"/>
        <v>63</v>
      </c>
      <c r="U1378">
        <v>61</v>
      </c>
      <c r="V1378">
        <f t="shared" si="190"/>
        <v>2</v>
      </c>
      <c r="W1378" s="3">
        <f t="shared" si="191"/>
        <v>3.0769230769230771E-2</v>
      </c>
      <c r="X1378">
        <v>22</v>
      </c>
      <c r="Y1378" s="4">
        <v>6.8</v>
      </c>
      <c r="Z1378" s="4">
        <v>1.1000000000000001</v>
      </c>
      <c r="AA1378" s="5">
        <v>35718.75</v>
      </c>
      <c r="AB1378" s="5">
        <f t="shared" si="192"/>
        <v>2178843.75</v>
      </c>
      <c r="AC1378" s="5">
        <v>24299.57</v>
      </c>
      <c r="AD1378" s="5">
        <f t="shared" si="193"/>
        <v>1579472.05</v>
      </c>
      <c r="AE1378" s="5">
        <v>110375.33</v>
      </c>
      <c r="AF1378" s="5">
        <v>28009.23</v>
      </c>
      <c r="AG1378" s="5">
        <v>9066.48</v>
      </c>
      <c r="AH1378" s="5">
        <v>1595</v>
      </c>
      <c r="AI1378" s="5">
        <v>6400</v>
      </c>
      <c r="AJ1378">
        <v>0</v>
      </c>
      <c r="AK1378" s="5">
        <v>0</v>
      </c>
      <c r="AL1378" s="5">
        <v>1341.54</v>
      </c>
      <c r="AM1378" s="5">
        <v>39198.449999999997</v>
      </c>
      <c r="AN1378">
        <v>4</v>
      </c>
      <c r="AO1378">
        <v>3</v>
      </c>
      <c r="AP1378" t="str">
        <f t="shared" si="194"/>
        <v>Yes</v>
      </c>
      <c r="AQ1378">
        <v>1</v>
      </c>
      <c r="AR1378" s="5">
        <f t="shared" si="195"/>
        <v>1775458.08</v>
      </c>
      <c r="AS1378" s="5">
        <f t="shared" si="196"/>
        <v>403385.67</v>
      </c>
      <c r="AT1378" t="s">
        <v>59</v>
      </c>
      <c r="AU1378" t="s">
        <v>6164</v>
      </c>
      <c r="AV1378" t="s">
        <v>6165</v>
      </c>
      <c r="AW1378" t="s">
        <v>6166</v>
      </c>
      <c r="AX1378" t="s">
        <v>6167</v>
      </c>
      <c r="AY1378">
        <v>65</v>
      </c>
      <c r="AZ1378">
        <v>1</v>
      </c>
      <c r="BA1378">
        <v>22</v>
      </c>
      <c r="BB1378" t="s">
        <v>6180</v>
      </c>
      <c r="BC1378">
        <v>0</v>
      </c>
      <c r="BD1378">
        <v>0</v>
      </c>
      <c r="BE1378" t="s">
        <v>6169</v>
      </c>
      <c r="BF1378" t="s">
        <v>6170</v>
      </c>
      <c r="BG1378">
        <v>0</v>
      </c>
      <c r="BH1378" t="s">
        <v>6171</v>
      </c>
      <c r="BI1378">
        <v>48</v>
      </c>
      <c r="BJ1378" t="s">
        <v>6172</v>
      </c>
      <c r="BK1378">
        <v>0</v>
      </c>
      <c r="BL1378">
        <v>75</v>
      </c>
      <c r="BM1378" s="3">
        <f t="shared" si="197"/>
        <v>0.8666666666666667</v>
      </c>
    </row>
    <row r="1379" spans="1:65">
      <c r="A1379" t="s">
        <v>1508</v>
      </c>
      <c r="B1379" s="2">
        <v>45739</v>
      </c>
      <c r="C1379" t="s">
        <v>47</v>
      </c>
      <c r="D1379" t="s">
        <v>1131</v>
      </c>
      <c r="E1379">
        <v>3</v>
      </c>
      <c r="F1379" t="s">
        <v>78</v>
      </c>
      <c r="G1379" t="s">
        <v>50</v>
      </c>
      <c r="H1379" t="s">
        <v>173</v>
      </c>
      <c r="I1379" t="s">
        <v>64</v>
      </c>
      <c r="J1379" t="s">
        <v>65</v>
      </c>
      <c r="K1379" t="s">
        <v>75</v>
      </c>
      <c r="L1379" t="s">
        <v>92</v>
      </c>
      <c r="M1379" t="s">
        <v>56</v>
      </c>
      <c r="N1379" t="s">
        <v>109</v>
      </c>
      <c r="O1379" t="s">
        <v>120</v>
      </c>
      <c r="P1379">
        <v>45</v>
      </c>
      <c r="Q1379">
        <v>47</v>
      </c>
      <c r="R1379">
        <v>45</v>
      </c>
      <c r="S1379">
        <v>1</v>
      </c>
      <c r="T1379">
        <f t="shared" si="189"/>
        <v>44</v>
      </c>
      <c r="U1379">
        <v>44</v>
      </c>
      <c r="V1379">
        <f t="shared" si="190"/>
        <v>0</v>
      </c>
      <c r="W1379" s="3">
        <f t="shared" si="191"/>
        <v>2.2222222222222223E-2</v>
      </c>
      <c r="X1379">
        <v>18</v>
      </c>
      <c r="Y1379" s="4">
        <v>1.7</v>
      </c>
      <c r="Z1379" s="4">
        <v>0.5</v>
      </c>
      <c r="AA1379" s="5">
        <v>51525.82</v>
      </c>
      <c r="AB1379" s="5">
        <f t="shared" si="192"/>
        <v>2267136.08</v>
      </c>
      <c r="AC1379" s="5">
        <v>35318.410000000003</v>
      </c>
      <c r="AD1379" s="5">
        <f t="shared" si="193"/>
        <v>1589328.45</v>
      </c>
      <c r="AE1379" s="5">
        <v>96023.62</v>
      </c>
      <c r="AF1379" s="5">
        <v>30492.09</v>
      </c>
      <c r="AG1379" s="5">
        <v>8094.27</v>
      </c>
      <c r="AH1379" s="5">
        <v>725</v>
      </c>
      <c r="AI1379" s="5">
        <v>4600</v>
      </c>
      <c r="AJ1379">
        <v>0</v>
      </c>
      <c r="AK1379" s="5">
        <v>0</v>
      </c>
      <c r="AL1379" s="5">
        <v>0</v>
      </c>
      <c r="AM1379" s="5">
        <v>61628.82</v>
      </c>
      <c r="AN1379">
        <v>8</v>
      </c>
      <c r="AO1379">
        <v>8</v>
      </c>
      <c r="AP1379" t="str">
        <f t="shared" si="194"/>
        <v>Yes</v>
      </c>
      <c r="AQ1379">
        <v>0</v>
      </c>
      <c r="AR1379" s="5">
        <f t="shared" si="195"/>
        <v>1790892.25</v>
      </c>
      <c r="AS1379" s="5">
        <f t="shared" si="196"/>
        <v>476243.83</v>
      </c>
      <c r="AT1379" t="s">
        <v>59</v>
      </c>
      <c r="AU1379" t="s">
        <v>6164</v>
      </c>
      <c r="AV1379" t="s">
        <v>6165</v>
      </c>
      <c r="AW1379" t="s">
        <v>6166</v>
      </c>
      <c r="AX1379" t="s">
        <v>6207</v>
      </c>
      <c r="AY1379">
        <v>45</v>
      </c>
      <c r="AZ1379">
        <v>0</v>
      </c>
      <c r="BA1379">
        <v>0</v>
      </c>
      <c r="BB1379" t="s">
        <v>6168</v>
      </c>
      <c r="BC1379">
        <v>0</v>
      </c>
      <c r="BD1379">
        <v>0</v>
      </c>
      <c r="BE1379" t="s">
        <v>6169</v>
      </c>
      <c r="BF1379" t="s">
        <v>6170</v>
      </c>
      <c r="BG1379">
        <v>0</v>
      </c>
      <c r="BH1379" t="s">
        <v>6171</v>
      </c>
      <c r="BI1379">
        <v>20</v>
      </c>
      <c r="BJ1379" t="s">
        <v>6172</v>
      </c>
      <c r="BK1379">
        <v>0</v>
      </c>
      <c r="BL1379">
        <v>64</v>
      </c>
      <c r="BM1379" s="3">
        <f t="shared" si="197"/>
        <v>0.703125</v>
      </c>
    </row>
    <row r="1380" spans="1:65">
      <c r="A1380" t="s">
        <v>1509</v>
      </c>
      <c r="B1380" s="2">
        <v>45740</v>
      </c>
      <c r="C1380" t="s">
        <v>47</v>
      </c>
      <c r="D1380" t="s">
        <v>1131</v>
      </c>
      <c r="E1380">
        <v>3</v>
      </c>
      <c r="F1380" t="s">
        <v>61</v>
      </c>
      <c r="G1380" t="s">
        <v>62</v>
      </c>
      <c r="H1380" t="s">
        <v>104</v>
      </c>
      <c r="I1380" t="s">
        <v>64</v>
      </c>
      <c r="J1380" t="s">
        <v>65</v>
      </c>
      <c r="K1380" t="s">
        <v>54</v>
      </c>
      <c r="L1380" t="s">
        <v>87</v>
      </c>
      <c r="M1380" t="s">
        <v>68</v>
      </c>
      <c r="N1380" t="s">
        <v>57</v>
      </c>
      <c r="O1380" t="s">
        <v>58</v>
      </c>
      <c r="P1380">
        <v>49</v>
      </c>
      <c r="Q1380">
        <v>51</v>
      </c>
      <c r="R1380">
        <v>50</v>
      </c>
      <c r="S1380">
        <v>1</v>
      </c>
      <c r="T1380">
        <f t="shared" si="189"/>
        <v>49</v>
      </c>
      <c r="U1380">
        <v>48</v>
      </c>
      <c r="V1380">
        <f t="shared" si="190"/>
        <v>1</v>
      </c>
      <c r="W1380" s="3">
        <f t="shared" si="191"/>
        <v>0.02</v>
      </c>
      <c r="X1380">
        <v>13</v>
      </c>
      <c r="Y1380" s="4">
        <v>5.2</v>
      </c>
      <c r="Z1380" s="4">
        <v>1.9</v>
      </c>
      <c r="AA1380" s="5">
        <v>55828.11</v>
      </c>
      <c r="AB1380" s="5">
        <f t="shared" si="192"/>
        <v>2679749.2799999998</v>
      </c>
      <c r="AC1380" s="5">
        <v>33990.83</v>
      </c>
      <c r="AD1380" s="5">
        <f t="shared" si="193"/>
        <v>1699541.5</v>
      </c>
      <c r="AE1380" s="5">
        <v>107457.67</v>
      </c>
      <c r="AF1380" s="5">
        <v>30690.01</v>
      </c>
      <c r="AG1380" s="5">
        <v>8201.49</v>
      </c>
      <c r="AH1380" s="5">
        <v>2755</v>
      </c>
      <c r="AI1380" s="5">
        <v>4600</v>
      </c>
      <c r="AJ1380">
        <v>1</v>
      </c>
      <c r="AK1380" s="5">
        <v>14536.41</v>
      </c>
      <c r="AL1380" s="5">
        <v>1018.91</v>
      </c>
      <c r="AM1380" s="5">
        <v>30820.81</v>
      </c>
      <c r="AN1380">
        <v>4</v>
      </c>
      <c r="AO1380">
        <v>4</v>
      </c>
      <c r="AP1380" t="str">
        <f t="shared" si="194"/>
        <v>Yes</v>
      </c>
      <c r="AQ1380">
        <v>2</v>
      </c>
      <c r="AR1380" s="5">
        <f t="shared" si="195"/>
        <v>1899621.8</v>
      </c>
      <c r="AS1380" s="5">
        <f t="shared" si="196"/>
        <v>780127.48</v>
      </c>
      <c r="AT1380" t="s">
        <v>59</v>
      </c>
      <c r="AU1380" t="s">
        <v>6189</v>
      </c>
      <c r="AV1380" t="s">
        <v>6190</v>
      </c>
      <c r="AW1380" t="s">
        <v>6183</v>
      </c>
      <c r="AX1380" t="s">
        <v>6167</v>
      </c>
      <c r="AY1380">
        <v>51</v>
      </c>
      <c r="AZ1380">
        <v>0</v>
      </c>
      <c r="BA1380">
        <v>11</v>
      </c>
      <c r="BB1380" t="s">
        <v>6198</v>
      </c>
      <c r="BC1380">
        <v>0</v>
      </c>
      <c r="BD1380">
        <v>0</v>
      </c>
      <c r="BE1380" t="s">
        <v>6169</v>
      </c>
      <c r="BF1380" t="s">
        <v>6170</v>
      </c>
      <c r="BG1380">
        <v>0</v>
      </c>
      <c r="BH1380" t="s">
        <v>6171</v>
      </c>
      <c r="BI1380">
        <v>33</v>
      </c>
      <c r="BJ1380" t="s">
        <v>6172</v>
      </c>
      <c r="BK1380">
        <v>0</v>
      </c>
      <c r="BL1380">
        <v>64</v>
      </c>
      <c r="BM1380" s="3">
        <f t="shared" si="197"/>
        <v>0.78125</v>
      </c>
    </row>
    <row r="1381" spans="1:65">
      <c r="A1381" t="s">
        <v>1510</v>
      </c>
      <c r="B1381" s="2">
        <v>45740</v>
      </c>
      <c r="C1381" t="s">
        <v>47</v>
      </c>
      <c r="D1381" t="s">
        <v>1131</v>
      </c>
      <c r="E1381">
        <v>3</v>
      </c>
      <c r="F1381" t="s">
        <v>78</v>
      </c>
      <c r="G1381" t="s">
        <v>79</v>
      </c>
      <c r="H1381" t="s">
        <v>143</v>
      </c>
      <c r="I1381" t="s">
        <v>64</v>
      </c>
      <c r="J1381" t="s">
        <v>81</v>
      </c>
      <c r="K1381" t="s">
        <v>75</v>
      </c>
      <c r="L1381" t="s">
        <v>92</v>
      </c>
      <c r="M1381" t="s">
        <v>56</v>
      </c>
      <c r="N1381" t="s">
        <v>76</v>
      </c>
      <c r="O1381" t="s">
        <v>58</v>
      </c>
      <c r="P1381">
        <v>37</v>
      </c>
      <c r="Q1381">
        <v>37</v>
      </c>
      <c r="R1381">
        <v>37</v>
      </c>
      <c r="S1381">
        <v>1</v>
      </c>
      <c r="T1381">
        <f t="shared" si="189"/>
        <v>36</v>
      </c>
      <c r="U1381">
        <v>35</v>
      </c>
      <c r="V1381">
        <f t="shared" si="190"/>
        <v>1</v>
      </c>
      <c r="W1381" s="3">
        <f t="shared" si="191"/>
        <v>2.7027027027027029E-2</v>
      </c>
      <c r="X1381">
        <v>13</v>
      </c>
      <c r="Y1381" s="4">
        <v>4.8</v>
      </c>
      <c r="Z1381" s="4">
        <v>0.8</v>
      </c>
      <c r="AA1381" s="5">
        <v>77170.66</v>
      </c>
      <c r="AB1381" s="5">
        <f t="shared" si="192"/>
        <v>2700973.1</v>
      </c>
      <c r="AC1381" s="5">
        <v>53368.95</v>
      </c>
      <c r="AD1381" s="5">
        <f t="shared" si="193"/>
        <v>1974651.15</v>
      </c>
      <c r="AE1381" s="5">
        <v>110828.23</v>
      </c>
      <c r="AF1381" s="5">
        <v>32848.68</v>
      </c>
      <c r="AG1381" s="5">
        <v>7797.54</v>
      </c>
      <c r="AH1381" s="5">
        <v>1160</v>
      </c>
      <c r="AI1381" s="5">
        <v>6800</v>
      </c>
      <c r="AJ1381">
        <v>0</v>
      </c>
      <c r="AK1381" s="5">
        <v>0</v>
      </c>
      <c r="AL1381" s="5">
        <v>1441.36</v>
      </c>
      <c r="AM1381" s="5">
        <v>25926.23</v>
      </c>
      <c r="AN1381">
        <v>4</v>
      </c>
      <c r="AO1381">
        <v>5</v>
      </c>
      <c r="AP1381" t="str">
        <f t="shared" si="194"/>
        <v>No</v>
      </c>
      <c r="AQ1381">
        <v>2</v>
      </c>
      <c r="AR1381" s="5">
        <f t="shared" si="195"/>
        <v>2161453.19</v>
      </c>
      <c r="AS1381" s="5">
        <f t="shared" si="196"/>
        <v>539519.91</v>
      </c>
      <c r="AT1381" t="s">
        <v>59</v>
      </c>
      <c r="AU1381" t="s">
        <v>6164</v>
      </c>
      <c r="AV1381" t="s">
        <v>6165</v>
      </c>
      <c r="AW1381" t="s">
        <v>6166</v>
      </c>
      <c r="AX1381" t="s">
        <v>6184</v>
      </c>
      <c r="AY1381">
        <v>38</v>
      </c>
      <c r="AZ1381">
        <v>1</v>
      </c>
      <c r="BA1381">
        <v>13</v>
      </c>
      <c r="BB1381" t="s">
        <v>6191</v>
      </c>
      <c r="BC1381">
        <v>0</v>
      </c>
      <c r="BD1381">
        <v>1</v>
      </c>
      <c r="BE1381" t="s">
        <v>6188</v>
      </c>
      <c r="BF1381" t="s">
        <v>6170</v>
      </c>
      <c r="BG1381">
        <v>0</v>
      </c>
      <c r="BH1381" t="s">
        <v>6171</v>
      </c>
      <c r="BI1381">
        <v>14</v>
      </c>
      <c r="BJ1381" t="s">
        <v>6172</v>
      </c>
      <c r="BK1381">
        <v>0</v>
      </c>
      <c r="BL1381">
        <v>48</v>
      </c>
      <c r="BM1381" s="3">
        <f t="shared" si="197"/>
        <v>0.77083333333333337</v>
      </c>
    </row>
    <row r="1382" spans="1:65">
      <c r="A1382" t="s">
        <v>1511</v>
      </c>
      <c r="B1382" s="2">
        <v>45740</v>
      </c>
      <c r="C1382" t="s">
        <v>47</v>
      </c>
      <c r="D1382" t="s">
        <v>1131</v>
      </c>
      <c r="E1382">
        <v>3</v>
      </c>
      <c r="F1382" t="s">
        <v>72</v>
      </c>
      <c r="G1382" t="s">
        <v>62</v>
      </c>
      <c r="H1382" t="s">
        <v>150</v>
      </c>
      <c r="I1382" t="s">
        <v>74</v>
      </c>
      <c r="J1382" t="s">
        <v>65</v>
      </c>
      <c r="K1382" t="s">
        <v>75</v>
      </c>
      <c r="L1382" t="s">
        <v>67</v>
      </c>
      <c r="M1382" t="s">
        <v>56</v>
      </c>
      <c r="N1382" t="s">
        <v>94</v>
      </c>
      <c r="O1382" t="s">
        <v>70</v>
      </c>
      <c r="P1382">
        <v>44</v>
      </c>
      <c r="Q1382">
        <v>45</v>
      </c>
      <c r="R1382">
        <v>45</v>
      </c>
      <c r="S1382">
        <v>1</v>
      </c>
      <c r="T1382">
        <f t="shared" si="189"/>
        <v>44</v>
      </c>
      <c r="U1382">
        <v>43</v>
      </c>
      <c r="V1382">
        <f t="shared" si="190"/>
        <v>1</v>
      </c>
      <c r="W1382" s="3">
        <f t="shared" si="191"/>
        <v>2.2222222222222223E-2</v>
      </c>
      <c r="X1382">
        <v>26</v>
      </c>
      <c r="Y1382" s="4">
        <v>2</v>
      </c>
      <c r="Z1382" s="4">
        <v>1.2</v>
      </c>
      <c r="AA1382" s="5">
        <v>51341.4</v>
      </c>
      <c r="AB1382" s="5">
        <f t="shared" si="192"/>
        <v>2207680.2000000002</v>
      </c>
      <c r="AC1382" s="5">
        <v>33877.199999999997</v>
      </c>
      <c r="AD1382" s="5">
        <f t="shared" si="193"/>
        <v>1524474</v>
      </c>
      <c r="AE1382" s="5">
        <v>98604.05</v>
      </c>
      <c r="AF1382" s="5">
        <v>28623.599999999999</v>
      </c>
      <c r="AG1382" s="5">
        <v>9714.0499999999993</v>
      </c>
      <c r="AH1382" s="5">
        <v>1740</v>
      </c>
      <c r="AI1382" s="5">
        <v>4600</v>
      </c>
      <c r="AJ1382">
        <v>0</v>
      </c>
      <c r="AK1382" s="5">
        <v>0</v>
      </c>
      <c r="AL1382" s="5">
        <v>983.4</v>
      </c>
      <c r="AM1382" s="5">
        <v>28277.7</v>
      </c>
      <c r="AN1382">
        <v>4</v>
      </c>
      <c r="AO1382">
        <v>3</v>
      </c>
      <c r="AP1382" t="str">
        <f t="shared" si="194"/>
        <v>Yes</v>
      </c>
      <c r="AQ1382">
        <v>1</v>
      </c>
      <c r="AR1382" s="5">
        <f t="shared" si="195"/>
        <v>1697016.8</v>
      </c>
      <c r="AS1382" s="5">
        <f t="shared" si="196"/>
        <v>510663.4</v>
      </c>
      <c r="AT1382" t="s">
        <v>59</v>
      </c>
      <c r="AU1382" t="s">
        <v>6164</v>
      </c>
      <c r="AV1382" t="s">
        <v>6165</v>
      </c>
      <c r="AW1382" t="s">
        <v>6166</v>
      </c>
      <c r="AX1382" t="s">
        <v>6184</v>
      </c>
      <c r="AY1382">
        <v>50</v>
      </c>
      <c r="AZ1382">
        <v>3</v>
      </c>
      <c r="BA1382">
        <v>16</v>
      </c>
      <c r="BB1382" t="s">
        <v>6185</v>
      </c>
      <c r="BC1382">
        <v>0</v>
      </c>
      <c r="BD1382">
        <v>0</v>
      </c>
      <c r="BE1382" t="s">
        <v>6169</v>
      </c>
      <c r="BF1382" t="s">
        <v>6170</v>
      </c>
      <c r="BG1382">
        <v>0</v>
      </c>
      <c r="BH1382" t="s">
        <v>6171</v>
      </c>
      <c r="BI1382">
        <v>56</v>
      </c>
      <c r="BJ1382" t="s">
        <v>6187</v>
      </c>
      <c r="BK1382">
        <v>0</v>
      </c>
      <c r="BL1382">
        <v>63</v>
      </c>
      <c r="BM1382" s="3">
        <f t="shared" si="197"/>
        <v>0.7142857142857143</v>
      </c>
    </row>
    <row r="1383" spans="1:65">
      <c r="A1383" t="s">
        <v>1512</v>
      </c>
      <c r="B1383" s="2">
        <v>45740</v>
      </c>
      <c r="C1383" t="s">
        <v>47</v>
      </c>
      <c r="D1383" t="s">
        <v>1131</v>
      </c>
      <c r="E1383">
        <v>3</v>
      </c>
      <c r="F1383" t="s">
        <v>61</v>
      </c>
      <c r="G1383" t="s">
        <v>62</v>
      </c>
      <c r="H1383" t="s">
        <v>115</v>
      </c>
      <c r="I1383" t="s">
        <v>52</v>
      </c>
      <c r="J1383" t="s">
        <v>81</v>
      </c>
      <c r="K1383" t="s">
        <v>54</v>
      </c>
      <c r="L1383" t="s">
        <v>92</v>
      </c>
      <c r="M1383" t="s">
        <v>56</v>
      </c>
      <c r="N1383" t="s">
        <v>69</v>
      </c>
      <c r="O1383" t="s">
        <v>58</v>
      </c>
      <c r="P1383">
        <v>39</v>
      </c>
      <c r="Q1383">
        <v>39</v>
      </c>
      <c r="R1383">
        <v>39</v>
      </c>
      <c r="S1383">
        <v>1</v>
      </c>
      <c r="T1383">
        <f t="shared" si="189"/>
        <v>38</v>
      </c>
      <c r="U1383">
        <v>38</v>
      </c>
      <c r="V1383">
        <f t="shared" si="190"/>
        <v>0</v>
      </c>
      <c r="W1383" s="3">
        <f t="shared" si="191"/>
        <v>2.564102564102564E-2</v>
      </c>
      <c r="X1383">
        <v>25</v>
      </c>
      <c r="Y1383" s="4">
        <v>4.3</v>
      </c>
      <c r="Z1383" s="4">
        <v>0.9</v>
      </c>
      <c r="AA1383" s="5">
        <v>83716.009999999995</v>
      </c>
      <c r="AB1383" s="5">
        <f t="shared" si="192"/>
        <v>3181208.38</v>
      </c>
      <c r="AC1383" s="5">
        <v>53278.11</v>
      </c>
      <c r="AD1383" s="5">
        <f t="shared" si="193"/>
        <v>2077846.29</v>
      </c>
      <c r="AE1383" s="5">
        <v>125610.16</v>
      </c>
      <c r="AF1383" s="5">
        <v>32929.18</v>
      </c>
      <c r="AG1383" s="5">
        <v>8848.66</v>
      </c>
      <c r="AH1383" s="5">
        <v>1305</v>
      </c>
      <c r="AI1383" s="5">
        <v>6800</v>
      </c>
      <c r="AJ1383">
        <v>0</v>
      </c>
      <c r="AK1383" s="5">
        <v>0</v>
      </c>
      <c r="AL1383" s="5">
        <v>0</v>
      </c>
      <c r="AM1383" s="5">
        <v>23480.13</v>
      </c>
      <c r="AN1383">
        <v>4</v>
      </c>
      <c r="AO1383">
        <v>4</v>
      </c>
      <c r="AP1383" t="str">
        <f t="shared" si="194"/>
        <v>Yes</v>
      </c>
      <c r="AQ1383">
        <v>0</v>
      </c>
      <c r="AR1383" s="5">
        <f t="shared" si="195"/>
        <v>2276819.42</v>
      </c>
      <c r="AS1383" s="5">
        <f t="shared" si="196"/>
        <v>904388.96</v>
      </c>
      <c r="AT1383" t="s">
        <v>59</v>
      </c>
      <c r="AU1383" t="s">
        <v>6164</v>
      </c>
      <c r="AV1383" t="s">
        <v>6165</v>
      </c>
      <c r="AW1383" t="s">
        <v>6166</v>
      </c>
      <c r="AX1383" t="s">
        <v>6184</v>
      </c>
      <c r="AY1383">
        <v>40</v>
      </c>
      <c r="AZ1383">
        <v>0</v>
      </c>
      <c r="BA1383">
        <v>0</v>
      </c>
      <c r="BB1383" t="s">
        <v>6168</v>
      </c>
      <c r="BC1383">
        <v>0</v>
      </c>
      <c r="BD1383">
        <v>0</v>
      </c>
      <c r="BE1383" t="s">
        <v>6169</v>
      </c>
      <c r="BF1383" t="s">
        <v>6170</v>
      </c>
      <c r="BG1383">
        <v>0</v>
      </c>
      <c r="BH1383" t="s">
        <v>6171</v>
      </c>
      <c r="BI1383">
        <v>28</v>
      </c>
      <c r="BJ1383" t="s">
        <v>6172</v>
      </c>
      <c r="BK1383">
        <v>0</v>
      </c>
      <c r="BL1383">
        <v>51</v>
      </c>
      <c r="BM1383" s="3">
        <f t="shared" si="197"/>
        <v>0.76470588235294112</v>
      </c>
    </row>
    <row r="1384" spans="1:65">
      <c r="A1384" t="s">
        <v>1513</v>
      </c>
      <c r="B1384" s="2">
        <v>45740</v>
      </c>
      <c r="C1384" t="s">
        <v>47</v>
      </c>
      <c r="D1384" t="s">
        <v>1131</v>
      </c>
      <c r="E1384">
        <v>3</v>
      </c>
      <c r="F1384" t="s">
        <v>72</v>
      </c>
      <c r="G1384" t="s">
        <v>50</v>
      </c>
      <c r="H1384" t="s">
        <v>73</v>
      </c>
      <c r="I1384" t="s">
        <v>52</v>
      </c>
      <c r="J1384" t="s">
        <v>53</v>
      </c>
      <c r="K1384" t="s">
        <v>75</v>
      </c>
      <c r="L1384" t="s">
        <v>67</v>
      </c>
      <c r="M1384" t="s">
        <v>56</v>
      </c>
      <c r="N1384" t="s">
        <v>94</v>
      </c>
      <c r="O1384" t="s">
        <v>120</v>
      </c>
      <c r="P1384">
        <v>55</v>
      </c>
      <c r="Q1384">
        <v>59</v>
      </c>
      <c r="R1384">
        <v>59</v>
      </c>
      <c r="S1384">
        <v>2</v>
      </c>
      <c r="T1384">
        <f t="shared" si="189"/>
        <v>57</v>
      </c>
      <c r="U1384">
        <v>53</v>
      </c>
      <c r="V1384">
        <f t="shared" si="190"/>
        <v>4</v>
      </c>
      <c r="W1384" s="3">
        <f t="shared" si="191"/>
        <v>3.3898305084745763E-2</v>
      </c>
      <c r="X1384">
        <v>21</v>
      </c>
      <c r="Y1384" s="4">
        <v>10.5</v>
      </c>
      <c r="Z1384" s="4">
        <v>1.8</v>
      </c>
      <c r="AA1384" s="5">
        <v>36075.230000000003</v>
      </c>
      <c r="AB1384" s="5">
        <f t="shared" si="192"/>
        <v>1911987.19</v>
      </c>
      <c r="AC1384" s="5">
        <v>22959.84</v>
      </c>
      <c r="AD1384" s="5">
        <f t="shared" si="193"/>
        <v>1354630.56</v>
      </c>
      <c r="AE1384" s="5">
        <v>105751.84</v>
      </c>
      <c r="AF1384" s="5">
        <v>24949.63</v>
      </c>
      <c r="AG1384" s="5">
        <v>8372.8799999999992</v>
      </c>
      <c r="AH1384" s="5">
        <v>2610</v>
      </c>
      <c r="AI1384" s="5">
        <v>6400</v>
      </c>
      <c r="AJ1384">
        <v>0</v>
      </c>
      <c r="AK1384" s="5">
        <v>0</v>
      </c>
      <c r="AL1384" s="5">
        <v>2718.05</v>
      </c>
      <c r="AM1384" s="5">
        <v>39871.39</v>
      </c>
      <c r="AN1384">
        <v>4</v>
      </c>
      <c r="AO1384">
        <v>6</v>
      </c>
      <c r="AP1384" t="str">
        <f t="shared" si="194"/>
        <v>No</v>
      </c>
      <c r="AQ1384">
        <v>2</v>
      </c>
      <c r="AR1384" s="5">
        <f t="shared" si="195"/>
        <v>1545304.35</v>
      </c>
      <c r="AS1384" s="5">
        <f t="shared" si="196"/>
        <v>366682.84</v>
      </c>
      <c r="AT1384" t="s">
        <v>59</v>
      </c>
      <c r="AU1384" t="s">
        <v>6164</v>
      </c>
      <c r="AV1384" t="s">
        <v>6165</v>
      </c>
      <c r="AW1384" t="s">
        <v>6166</v>
      </c>
      <c r="AX1384" t="s">
        <v>6177</v>
      </c>
      <c r="AY1384">
        <v>58</v>
      </c>
      <c r="AZ1384">
        <v>2</v>
      </c>
      <c r="BA1384">
        <v>22</v>
      </c>
      <c r="BB1384" t="s">
        <v>6185</v>
      </c>
      <c r="BC1384">
        <v>0</v>
      </c>
      <c r="BD1384">
        <v>2</v>
      </c>
      <c r="BE1384" t="s">
        <v>6188</v>
      </c>
      <c r="BF1384" t="s">
        <v>6170</v>
      </c>
      <c r="BG1384">
        <v>0</v>
      </c>
      <c r="BH1384" t="s">
        <v>6171</v>
      </c>
      <c r="BI1384">
        <v>54</v>
      </c>
      <c r="BJ1384" t="s">
        <v>6187</v>
      </c>
      <c r="BK1384">
        <v>0</v>
      </c>
      <c r="BL1384">
        <v>72</v>
      </c>
      <c r="BM1384" s="3">
        <f t="shared" si="197"/>
        <v>0.81944444444444442</v>
      </c>
    </row>
    <row r="1385" spans="1:65">
      <c r="A1385" t="s">
        <v>1514</v>
      </c>
      <c r="B1385" s="2">
        <v>45740</v>
      </c>
      <c r="C1385" t="s">
        <v>47</v>
      </c>
      <c r="D1385" t="s">
        <v>1131</v>
      </c>
      <c r="E1385">
        <v>3</v>
      </c>
      <c r="F1385" t="s">
        <v>49</v>
      </c>
      <c r="G1385" t="s">
        <v>50</v>
      </c>
      <c r="H1385" t="s">
        <v>245</v>
      </c>
      <c r="I1385" t="s">
        <v>52</v>
      </c>
      <c r="J1385" t="s">
        <v>53</v>
      </c>
      <c r="K1385" t="s">
        <v>66</v>
      </c>
      <c r="L1385" t="s">
        <v>92</v>
      </c>
      <c r="M1385" t="s">
        <v>56</v>
      </c>
      <c r="N1385" t="s">
        <v>109</v>
      </c>
      <c r="O1385" t="s">
        <v>70</v>
      </c>
      <c r="P1385">
        <v>65</v>
      </c>
      <c r="Q1385">
        <v>66</v>
      </c>
      <c r="R1385">
        <v>63</v>
      </c>
      <c r="S1385">
        <v>2</v>
      </c>
      <c r="T1385">
        <f t="shared" si="189"/>
        <v>61</v>
      </c>
      <c r="U1385">
        <v>61</v>
      </c>
      <c r="V1385">
        <f t="shared" si="190"/>
        <v>0</v>
      </c>
      <c r="W1385" s="3">
        <f t="shared" si="191"/>
        <v>3.1746031746031744E-2</v>
      </c>
      <c r="X1385">
        <v>22</v>
      </c>
      <c r="Y1385" s="4">
        <v>7.2</v>
      </c>
      <c r="Z1385" s="4">
        <v>1.1000000000000001</v>
      </c>
      <c r="AA1385" s="5">
        <v>33647.160000000003</v>
      </c>
      <c r="AB1385" s="5">
        <f t="shared" si="192"/>
        <v>2052476.76</v>
      </c>
      <c r="AC1385" s="5">
        <v>23818.78</v>
      </c>
      <c r="AD1385" s="5">
        <f t="shared" si="193"/>
        <v>1500583.14</v>
      </c>
      <c r="AE1385" s="5">
        <v>114224.19</v>
      </c>
      <c r="AF1385" s="5">
        <v>29187.55</v>
      </c>
      <c r="AG1385" s="5">
        <v>9095.7900000000009</v>
      </c>
      <c r="AH1385" s="5">
        <v>1595</v>
      </c>
      <c r="AI1385" s="5">
        <v>6400</v>
      </c>
      <c r="AJ1385">
        <v>0</v>
      </c>
      <c r="AK1385" s="5">
        <v>0</v>
      </c>
      <c r="AL1385" s="5">
        <v>0</v>
      </c>
      <c r="AM1385" s="5">
        <v>94259.09</v>
      </c>
      <c r="AN1385">
        <v>8</v>
      </c>
      <c r="AO1385">
        <v>8</v>
      </c>
      <c r="AP1385" t="str">
        <f t="shared" si="194"/>
        <v>Yes</v>
      </c>
      <c r="AQ1385">
        <v>1</v>
      </c>
      <c r="AR1385" s="5">
        <f t="shared" si="195"/>
        <v>1755344.76</v>
      </c>
      <c r="AS1385" s="5">
        <f t="shared" si="196"/>
        <v>297132</v>
      </c>
      <c r="AT1385" t="s">
        <v>59</v>
      </c>
      <c r="AU1385" t="s">
        <v>6164</v>
      </c>
      <c r="AV1385" t="s">
        <v>6165</v>
      </c>
      <c r="AW1385" t="s">
        <v>6166</v>
      </c>
      <c r="AX1385" t="s">
        <v>6167</v>
      </c>
      <c r="AY1385">
        <v>65</v>
      </c>
      <c r="AZ1385">
        <v>0</v>
      </c>
      <c r="BA1385">
        <v>0</v>
      </c>
      <c r="BB1385" t="s">
        <v>6168</v>
      </c>
      <c r="BC1385">
        <v>0</v>
      </c>
      <c r="BD1385">
        <v>0</v>
      </c>
      <c r="BE1385" t="s">
        <v>6169</v>
      </c>
      <c r="BF1385" t="s">
        <v>6170</v>
      </c>
      <c r="BG1385">
        <v>1</v>
      </c>
      <c r="BH1385" t="s">
        <v>6179</v>
      </c>
      <c r="BI1385">
        <v>32</v>
      </c>
      <c r="BJ1385" t="s">
        <v>6172</v>
      </c>
      <c r="BK1385">
        <v>0</v>
      </c>
      <c r="BL1385">
        <v>76</v>
      </c>
      <c r="BM1385" s="3">
        <f t="shared" si="197"/>
        <v>0.82894736842105265</v>
      </c>
    </row>
    <row r="1386" spans="1:65">
      <c r="A1386" t="s">
        <v>1515</v>
      </c>
      <c r="B1386" s="2">
        <v>45740</v>
      </c>
      <c r="C1386" t="s">
        <v>47</v>
      </c>
      <c r="D1386" t="s">
        <v>1131</v>
      </c>
      <c r="E1386">
        <v>3</v>
      </c>
      <c r="F1386" t="s">
        <v>61</v>
      </c>
      <c r="G1386" t="s">
        <v>79</v>
      </c>
      <c r="H1386" t="s">
        <v>123</v>
      </c>
      <c r="I1386" t="s">
        <v>64</v>
      </c>
      <c r="J1386" t="s">
        <v>53</v>
      </c>
      <c r="K1386" t="s">
        <v>75</v>
      </c>
      <c r="L1386" t="s">
        <v>55</v>
      </c>
      <c r="M1386" t="s">
        <v>68</v>
      </c>
      <c r="N1386" t="s">
        <v>69</v>
      </c>
      <c r="O1386" t="s">
        <v>58</v>
      </c>
      <c r="P1386">
        <v>57</v>
      </c>
      <c r="Q1386">
        <v>60</v>
      </c>
      <c r="R1386">
        <v>58</v>
      </c>
      <c r="S1386">
        <v>2</v>
      </c>
      <c r="T1386">
        <f t="shared" si="189"/>
        <v>56</v>
      </c>
      <c r="U1386">
        <v>56</v>
      </c>
      <c r="V1386">
        <f t="shared" si="190"/>
        <v>0</v>
      </c>
      <c r="W1386" s="3">
        <f t="shared" si="191"/>
        <v>3.4482758620689655E-2</v>
      </c>
      <c r="X1386">
        <v>27</v>
      </c>
      <c r="Y1386" s="4">
        <v>2.5</v>
      </c>
      <c r="Z1386" s="4">
        <v>1.8</v>
      </c>
      <c r="AA1386" s="5">
        <v>35771.949999999997</v>
      </c>
      <c r="AB1386" s="5">
        <f t="shared" si="192"/>
        <v>2003229.2</v>
      </c>
      <c r="AC1386" s="5">
        <v>22568.639999999999</v>
      </c>
      <c r="AD1386" s="5">
        <f t="shared" si="193"/>
        <v>1308981.1200000001</v>
      </c>
      <c r="AE1386" s="5">
        <v>97566.09</v>
      </c>
      <c r="AF1386" s="5">
        <v>26345.51</v>
      </c>
      <c r="AG1386" s="5">
        <v>9974.8799999999992</v>
      </c>
      <c r="AH1386" s="5">
        <v>2610</v>
      </c>
      <c r="AI1386" s="5">
        <v>6400</v>
      </c>
      <c r="AJ1386">
        <v>1</v>
      </c>
      <c r="AK1386" s="5">
        <v>8697.09</v>
      </c>
      <c r="AL1386" s="5">
        <v>0</v>
      </c>
      <c r="AM1386" s="5">
        <v>38318.92</v>
      </c>
      <c r="AN1386">
        <v>4</v>
      </c>
      <c r="AO1386">
        <v>4</v>
      </c>
      <c r="AP1386" t="str">
        <f t="shared" si="194"/>
        <v>Yes</v>
      </c>
      <c r="AQ1386">
        <v>1</v>
      </c>
      <c r="AR1386" s="5">
        <f t="shared" si="195"/>
        <v>1498893.61</v>
      </c>
      <c r="AS1386" s="5">
        <f t="shared" si="196"/>
        <v>504335.59</v>
      </c>
      <c r="AT1386" t="s">
        <v>116</v>
      </c>
      <c r="AU1386" t="s">
        <v>6181</v>
      </c>
      <c r="AV1386" t="s">
        <v>6182</v>
      </c>
      <c r="AW1386" t="s">
        <v>6183</v>
      </c>
      <c r="AX1386" t="s">
        <v>6167</v>
      </c>
      <c r="AY1386">
        <v>57</v>
      </c>
      <c r="AZ1386">
        <v>0</v>
      </c>
      <c r="BA1386">
        <v>0</v>
      </c>
      <c r="BB1386" t="s">
        <v>6168</v>
      </c>
      <c r="BC1386">
        <v>0</v>
      </c>
      <c r="BD1386">
        <v>0</v>
      </c>
      <c r="BE1386" t="s">
        <v>6169</v>
      </c>
      <c r="BF1386" t="s">
        <v>6170</v>
      </c>
      <c r="BG1386">
        <v>1</v>
      </c>
      <c r="BH1386" t="s">
        <v>6186</v>
      </c>
      <c r="BI1386">
        <v>42</v>
      </c>
      <c r="BJ1386" t="s">
        <v>6172</v>
      </c>
      <c r="BK1386">
        <v>0</v>
      </c>
      <c r="BL1386">
        <v>77</v>
      </c>
      <c r="BM1386" s="3">
        <f t="shared" si="197"/>
        <v>0.75324675324675328</v>
      </c>
    </row>
    <row r="1387" spans="1:65">
      <c r="A1387" t="s">
        <v>1516</v>
      </c>
      <c r="B1387" s="2">
        <v>45740</v>
      </c>
      <c r="C1387" t="s">
        <v>47</v>
      </c>
      <c r="D1387" t="s">
        <v>1131</v>
      </c>
      <c r="E1387">
        <v>3</v>
      </c>
      <c r="F1387" t="s">
        <v>72</v>
      </c>
      <c r="G1387" t="s">
        <v>50</v>
      </c>
      <c r="H1387" t="s">
        <v>138</v>
      </c>
      <c r="I1387" t="s">
        <v>74</v>
      </c>
      <c r="J1387" t="s">
        <v>53</v>
      </c>
      <c r="K1387" t="s">
        <v>54</v>
      </c>
      <c r="L1387" t="s">
        <v>55</v>
      </c>
      <c r="M1387" t="s">
        <v>56</v>
      </c>
      <c r="N1387" t="s">
        <v>57</v>
      </c>
      <c r="O1387" t="s">
        <v>58</v>
      </c>
      <c r="P1387">
        <v>69</v>
      </c>
      <c r="Q1387">
        <v>71</v>
      </c>
      <c r="R1387">
        <v>72</v>
      </c>
      <c r="S1387">
        <v>1</v>
      </c>
      <c r="T1387">
        <f t="shared" si="189"/>
        <v>71</v>
      </c>
      <c r="U1387">
        <v>66</v>
      </c>
      <c r="V1387">
        <f t="shared" si="190"/>
        <v>5</v>
      </c>
      <c r="W1387" s="3">
        <f t="shared" si="191"/>
        <v>1.3888888888888888E-2</v>
      </c>
      <c r="X1387">
        <v>17</v>
      </c>
      <c r="Y1387" s="4">
        <v>6</v>
      </c>
      <c r="Z1387" s="4">
        <v>1.4</v>
      </c>
      <c r="AA1387" s="5">
        <v>39126.6</v>
      </c>
      <c r="AB1387" s="5">
        <f t="shared" si="192"/>
        <v>2582355.6</v>
      </c>
      <c r="AC1387" s="5">
        <v>23429.62</v>
      </c>
      <c r="AD1387" s="5">
        <f t="shared" si="193"/>
        <v>1686932.64</v>
      </c>
      <c r="AE1387" s="5">
        <v>124484.27</v>
      </c>
      <c r="AF1387" s="5">
        <v>30786.81</v>
      </c>
      <c r="AG1387" s="5">
        <v>8014.49</v>
      </c>
      <c r="AH1387" s="5">
        <v>2030</v>
      </c>
      <c r="AI1387" s="5">
        <v>3200</v>
      </c>
      <c r="AJ1387">
        <v>0</v>
      </c>
      <c r="AK1387" s="5">
        <v>0</v>
      </c>
      <c r="AL1387" s="5">
        <v>3401.33</v>
      </c>
      <c r="AM1387" s="5">
        <v>43199.11</v>
      </c>
      <c r="AN1387">
        <v>4</v>
      </c>
      <c r="AO1387">
        <v>3</v>
      </c>
      <c r="AP1387" t="str">
        <f t="shared" si="194"/>
        <v>Yes</v>
      </c>
      <c r="AQ1387">
        <v>1</v>
      </c>
      <c r="AR1387" s="5">
        <f t="shared" si="195"/>
        <v>1902048.65</v>
      </c>
      <c r="AS1387" s="5">
        <f t="shared" si="196"/>
        <v>680306.95</v>
      </c>
      <c r="AT1387" t="s">
        <v>59</v>
      </c>
      <c r="AU1387" t="s">
        <v>6164</v>
      </c>
      <c r="AV1387" t="s">
        <v>6165</v>
      </c>
      <c r="AW1387" t="s">
        <v>6166</v>
      </c>
      <c r="AX1387" t="s">
        <v>6184</v>
      </c>
      <c r="AY1387">
        <v>72</v>
      </c>
      <c r="AZ1387">
        <v>0</v>
      </c>
      <c r="BA1387">
        <v>26</v>
      </c>
      <c r="BB1387" t="s">
        <v>6180</v>
      </c>
      <c r="BC1387">
        <v>0</v>
      </c>
      <c r="BD1387">
        <v>0</v>
      </c>
      <c r="BE1387" t="s">
        <v>6169</v>
      </c>
      <c r="BF1387" t="s">
        <v>6170</v>
      </c>
      <c r="BG1387">
        <v>0</v>
      </c>
      <c r="BH1387" t="s">
        <v>6171</v>
      </c>
      <c r="BI1387">
        <v>16</v>
      </c>
      <c r="BJ1387" t="s">
        <v>6172</v>
      </c>
      <c r="BK1387">
        <v>0</v>
      </c>
      <c r="BL1387">
        <v>78</v>
      </c>
      <c r="BM1387" s="3">
        <f t="shared" si="197"/>
        <v>0.92307692307692313</v>
      </c>
    </row>
    <row r="1388" spans="1:65">
      <c r="A1388" t="s">
        <v>1517</v>
      </c>
      <c r="B1388" s="2">
        <v>45740</v>
      </c>
      <c r="C1388" t="s">
        <v>47</v>
      </c>
      <c r="D1388" t="s">
        <v>1131</v>
      </c>
      <c r="E1388">
        <v>3</v>
      </c>
      <c r="F1388" t="s">
        <v>49</v>
      </c>
      <c r="G1388" t="s">
        <v>79</v>
      </c>
      <c r="H1388" t="s">
        <v>106</v>
      </c>
      <c r="I1388" t="s">
        <v>74</v>
      </c>
      <c r="J1388" t="s">
        <v>65</v>
      </c>
      <c r="K1388" t="s">
        <v>54</v>
      </c>
      <c r="L1388" t="s">
        <v>55</v>
      </c>
      <c r="M1388" t="s">
        <v>56</v>
      </c>
      <c r="N1388" t="s">
        <v>94</v>
      </c>
      <c r="O1388" t="s">
        <v>82</v>
      </c>
      <c r="P1388">
        <v>49</v>
      </c>
      <c r="Q1388">
        <v>51</v>
      </c>
      <c r="R1388">
        <v>50</v>
      </c>
      <c r="S1388">
        <v>1</v>
      </c>
      <c r="T1388">
        <f t="shared" si="189"/>
        <v>49</v>
      </c>
      <c r="U1388">
        <v>48</v>
      </c>
      <c r="V1388">
        <f t="shared" si="190"/>
        <v>1</v>
      </c>
      <c r="W1388" s="3">
        <f t="shared" si="191"/>
        <v>0.02</v>
      </c>
      <c r="X1388">
        <v>7</v>
      </c>
      <c r="Y1388" s="4">
        <v>3</v>
      </c>
      <c r="Z1388" s="4">
        <v>0.8</v>
      </c>
      <c r="AA1388" s="5">
        <v>56802.79</v>
      </c>
      <c r="AB1388" s="5">
        <f t="shared" si="192"/>
        <v>2726533.92</v>
      </c>
      <c r="AC1388" s="5">
        <v>34793.24</v>
      </c>
      <c r="AD1388" s="5">
        <f t="shared" si="193"/>
        <v>1739662</v>
      </c>
      <c r="AE1388" s="5">
        <v>110213.22</v>
      </c>
      <c r="AF1388" s="5">
        <v>30621.13</v>
      </c>
      <c r="AG1388" s="5">
        <v>7272.95</v>
      </c>
      <c r="AH1388" s="5">
        <v>1160</v>
      </c>
      <c r="AI1388" s="5">
        <v>4600</v>
      </c>
      <c r="AJ1388">
        <v>0</v>
      </c>
      <c r="AK1388" s="5">
        <v>0</v>
      </c>
      <c r="AL1388" s="5">
        <v>936.53</v>
      </c>
      <c r="AM1388" s="5">
        <v>31645.86</v>
      </c>
      <c r="AN1388">
        <v>4</v>
      </c>
      <c r="AO1388">
        <v>3</v>
      </c>
      <c r="AP1388" t="str">
        <f t="shared" si="194"/>
        <v>Yes</v>
      </c>
      <c r="AQ1388">
        <v>1</v>
      </c>
      <c r="AR1388" s="5">
        <f t="shared" si="195"/>
        <v>1926111.69</v>
      </c>
      <c r="AS1388" s="5">
        <f t="shared" si="196"/>
        <v>800422.23</v>
      </c>
      <c r="AT1388" t="s">
        <v>59</v>
      </c>
      <c r="AU1388" t="s">
        <v>6164</v>
      </c>
      <c r="AV1388" t="s">
        <v>6165</v>
      </c>
      <c r="AW1388" t="s">
        <v>6166</v>
      </c>
      <c r="AX1388" t="s">
        <v>6167</v>
      </c>
      <c r="AY1388">
        <v>54</v>
      </c>
      <c r="AZ1388">
        <v>3</v>
      </c>
      <c r="BA1388">
        <v>12</v>
      </c>
      <c r="BB1388" t="s">
        <v>6185</v>
      </c>
      <c r="BC1388">
        <v>0</v>
      </c>
      <c r="BD1388">
        <v>0</v>
      </c>
      <c r="BE1388" t="s">
        <v>6169</v>
      </c>
      <c r="BF1388" t="s">
        <v>6170</v>
      </c>
      <c r="BG1388">
        <v>0</v>
      </c>
      <c r="BH1388" t="s">
        <v>6171</v>
      </c>
      <c r="BI1388">
        <v>5</v>
      </c>
      <c r="BJ1388" t="s">
        <v>6172</v>
      </c>
      <c r="BK1388">
        <v>1</v>
      </c>
      <c r="BL1388">
        <v>59</v>
      </c>
      <c r="BM1388" s="3">
        <f t="shared" si="197"/>
        <v>0.84745762711864403</v>
      </c>
    </row>
    <row r="1389" spans="1:65">
      <c r="A1389" t="s">
        <v>1518</v>
      </c>
      <c r="B1389" s="2">
        <v>45740</v>
      </c>
      <c r="C1389" t="s">
        <v>47</v>
      </c>
      <c r="D1389" t="s">
        <v>1131</v>
      </c>
      <c r="E1389">
        <v>3</v>
      </c>
      <c r="F1389" t="s">
        <v>78</v>
      </c>
      <c r="G1389" t="s">
        <v>79</v>
      </c>
      <c r="H1389" t="s">
        <v>80</v>
      </c>
      <c r="I1389" t="s">
        <v>74</v>
      </c>
      <c r="J1389" t="s">
        <v>65</v>
      </c>
      <c r="K1389" t="s">
        <v>66</v>
      </c>
      <c r="L1389" t="s">
        <v>92</v>
      </c>
      <c r="M1389" t="s">
        <v>56</v>
      </c>
      <c r="N1389" t="s">
        <v>69</v>
      </c>
      <c r="O1389" t="s">
        <v>58</v>
      </c>
      <c r="P1389">
        <v>44</v>
      </c>
      <c r="Q1389">
        <v>46</v>
      </c>
      <c r="R1389">
        <v>44</v>
      </c>
      <c r="S1389">
        <v>1</v>
      </c>
      <c r="T1389">
        <f t="shared" si="189"/>
        <v>43</v>
      </c>
      <c r="U1389">
        <v>42</v>
      </c>
      <c r="V1389">
        <f t="shared" si="190"/>
        <v>1</v>
      </c>
      <c r="W1389" s="3">
        <f t="shared" si="191"/>
        <v>2.2727272727272728E-2</v>
      </c>
      <c r="X1389">
        <v>22</v>
      </c>
      <c r="Y1389" s="4">
        <v>6.3</v>
      </c>
      <c r="Z1389" s="4">
        <v>1.6</v>
      </c>
      <c r="AA1389" s="5">
        <v>48347.55</v>
      </c>
      <c r="AB1389" s="5">
        <f t="shared" si="192"/>
        <v>2030597.1</v>
      </c>
      <c r="AC1389" s="5">
        <v>35059.75</v>
      </c>
      <c r="AD1389" s="5">
        <f t="shared" si="193"/>
        <v>1542629</v>
      </c>
      <c r="AE1389" s="5">
        <v>96309.08</v>
      </c>
      <c r="AF1389" s="5">
        <v>28583.35</v>
      </c>
      <c r="AG1389" s="5">
        <v>8417.5499999999993</v>
      </c>
      <c r="AH1389" s="5">
        <v>2320</v>
      </c>
      <c r="AI1389" s="5">
        <v>4600</v>
      </c>
      <c r="AJ1389">
        <v>0</v>
      </c>
      <c r="AK1389" s="5">
        <v>0</v>
      </c>
      <c r="AL1389" s="5">
        <v>1012.24</v>
      </c>
      <c r="AM1389" s="5">
        <v>28166.82</v>
      </c>
      <c r="AN1389">
        <v>4</v>
      </c>
      <c r="AO1389">
        <v>5</v>
      </c>
      <c r="AP1389" t="str">
        <f t="shared" si="194"/>
        <v>No</v>
      </c>
      <c r="AQ1389">
        <v>1</v>
      </c>
      <c r="AR1389" s="5">
        <f t="shared" si="195"/>
        <v>1712038.04</v>
      </c>
      <c r="AS1389" s="5">
        <f t="shared" si="196"/>
        <v>318559.06</v>
      </c>
      <c r="AT1389" t="s">
        <v>59</v>
      </c>
      <c r="AU1389" t="s">
        <v>6164</v>
      </c>
      <c r="AV1389" t="s">
        <v>6165</v>
      </c>
      <c r="AW1389" t="s">
        <v>6166</v>
      </c>
      <c r="AX1389" t="s">
        <v>6167</v>
      </c>
      <c r="AY1389">
        <v>46</v>
      </c>
      <c r="AZ1389">
        <v>0</v>
      </c>
      <c r="BA1389">
        <v>11</v>
      </c>
      <c r="BB1389" t="s">
        <v>6198</v>
      </c>
      <c r="BC1389">
        <v>0</v>
      </c>
      <c r="BD1389">
        <v>1</v>
      </c>
      <c r="BE1389" t="s">
        <v>6188</v>
      </c>
      <c r="BF1389" t="s">
        <v>6170</v>
      </c>
      <c r="BG1389">
        <v>0</v>
      </c>
      <c r="BH1389" t="s">
        <v>6171</v>
      </c>
      <c r="BI1389">
        <v>32</v>
      </c>
      <c r="BJ1389" t="s">
        <v>6172</v>
      </c>
      <c r="BK1389">
        <v>0</v>
      </c>
      <c r="BL1389">
        <v>63</v>
      </c>
      <c r="BM1389" s="3">
        <f t="shared" si="197"/>
        <v>0.69841269841269837</v>
      </c>
    </row>
    <row r="1390" spans="1:65">
      <c r="A1390" t="s">
        <v>1519</v>
      </c>
      <c r="B1390" s="2">
        <v>45740</v>
      </c>
      <c r="C1390" t="s">
        <v>47</v>
      </c>
      <c r="D1390" t="s">
        <v>1131</v>
      </c>
      <c r="E1390">
        <v>3</v>
      </c>
      <c r="F1390" t="s">
        <v>61</v>
      </c>
      <c r="G1390" t="s">
        <v>62</v>
      </c>
      <c r="H1390" t="s">
        <v>63</v>
      </c>
      <c r="I1390" t="s">
        <v>52</v>
      </c>
      <c r="J1390" t="s">
        <v>65</v>
      </c>
      <c r="K1390" t="s">
        <v>66</v>
      </c>
      <c r="L1390" t="s">
        <v>92</v>
      </c>
      <c r="M1390" t="s">
        <v>56</v>
      </c>
      <c r="N1390" t="s">
        <v>94</v>
      </c>
      <c r="O1390" t="s">
        <v>120</v>
      </c>
      <c r="P1390">
        <v>52</v>
      </c>
      <c r="Q1390">
        <v>56</v>
      </c>
      <c r="R1390">
        <v>55</v>
      </c>
      <c r="S1390">
        <v>1</v>
      </c>
      <c r="T1390">
        <f t="shared" si="189"/>
        <v>54</v>
      </c>
      <c r="U1390">
        <v>51</v>
      </c>
      <c r="V1390">
        <f t="shared" si="190"/>
        <v>3</v>
      </c>
      <c r="W1390" s="3">
        <f t="shared" si="191"/>
        <v>1.8181818181818181E-2</v>
      </c>
      <c r="X1390">
        <v>33</v>
      </c>
      <c r="Y1390" s="4">
        <v>3.5</v>
      </c>
      <c r="Z1390" s="4">
        <v>2.2000000000000002</v>
      </c>
      <c r="AA1390" s="5">
        <v>48960.68</v>
      </c>
      <c r="AB1390" s="5">
        <f t="shared" si="192"/>
        <v>2496994.6800000002</v>
      </c>
      <c r="AC1390" s="5">
        <v>35218.51</v>
      </c>
      <c r="AD1390" s="5">
        <f t="shared" si="193"/>
        <v>1937018.05</v>
      </c>
      <c r="AE1390" s="5">
        <v>127743.12</v>
      </c>
      <c r="AF1390" s="5">
        <v>34515.379999999997</v>
      </c>
      <c r="AG1390" s="5">
        <v>10687.26</v>
      </c>
      <c r="AH1390" s="5">
        <v>3190</v>
      </c>
      <c r="AI1390" s="5">
        <v>4600</v>
      </c>
      <c r="AJ1390">
        <v>0</v>
      </c>
      <c r="AK1390" s="5">
        <v>0</v>
      </c>
      <c r="AL1390" s="5">
        <v>2850.25</v>
      </c>
      <c r="AM1390" s="5">
        <v>31616.6</v>
      </c>
      <c r="AN1390">
        <v>4</v>
      </c>
      <c r="AO1390">
        <v>4</v>
      </c>
      <c r="AP1390" t="str">
        <f t="shared" si="194"/>
        <v>Yes</v>
      </c>
      <c r="AQ1390">
        <v>1</v>
      </c>
      <c r="AR1390" s="5">
        <f t="shared" si="195"/>
        <v>2152220.66</v>
      </c>
      <c r="AS1390" s="5">
        <f t="shared" si="196"/>
        <v>344774.02</v>
      </c>
      <c r="AT1390" t="s">
        <v>59</v>
      </c>
      <c r="AU1390" t="s">
        <v>6164</v>
      </c>
      <c r="AV1390" t="s">
        <v>6165</v>
      </c>
      <c r="AW1390" t="s">
        <v>6166</v>
      </c>
      <c r="AX1390" t="s">
        <v>6167</v>
      </c>
      <c r="AY1390">
        <v>53</v>
      </c>
      <c r="AZ1390">
        <v>0</v>
      </c>
      <c r="BA1390">
        <v>21</v>
      </c>
      <c r="BB1390" t="s">
        <v>6180</v>
      </c>
      <c r="BC1390">
        <v>0</v>
      </c>
      <c r="BD1390">
        <v>0</v>
      </c>
      <c r="BE1390" t="s">
        <v>6169</v>
      </c>
      <c r="BF1390" t="s">
        <v>6170</v>
      </c>
      <c r="BG1390">
        <v>0</v>
      </c>
      <c r="BH1390" t="s">
        <v>6171</v>
      </c>
      <c r="BI1390">
        <v>59</v>
      </c>
      <c r="BJ1390" t="s">
        <v>6187</v>
      </c>
      <c r="BK1390">
        <v>0</v>
      </c>
      <c r="BL1390">
        <v>63</v>
      </c>
      <c r="BM1390" s="3">
        <f t="shared" si="197"/>
        <v>0.87301587301587302</v>
      </c>
    </row>
    <row r="1391" spans="1:65">
      <c r="A1391" t="s">
        <v>1520</v>
      </c>
      <c r="B1391" s="2">
        <v>45741</v>
      </c>
      <c r="C1391" t="s">
        <v>47</v>
      </c>
      <c r="D1391" t="s">
        <v>1131</v>
      </c>
      <c r="E1391">
        <v>3</v>
      </c>
      <c r="F1391" t="s">
        <v>78</v>
      </c>
      <c r="G1391" t="s">
        <v>62</v>
      </c>
      <c r="H1391" t="s">
        <v>190</v>
      </c>
      <c r="I1391" t="s">
        <v>64</v>
      </c>
      <c r="J1391" t="s">
        <v>53</v>
      </c>
      <c r="K1391" t="s">
        <v>66</v>
      </c>
      <c r="L1391" t="s">
        <v>55</v>
      </c>
      <c r="M1391" t="s">
        <v>56</v>
      </c>
      <c r="N1391" t="s">
        <v>69</v>
      </c>
      <c r="O1391" t="s">
        <v>58</v>
      </c>
      <c r="P1391">
        <v>58</v>
      </c>
      <c r="Q1391">
        <v>61</v>
      </c>
      <c r="R1391">
        <v>60</v>
      </c>
      <c r="S1391">
        <v>2</v>
      </c>
      <c r="T1391">
        <f t="shared" si="189"/>
        <v>58</v>
      </c>
      <c r="U1391">
        <v>57</v>
      </c>
      <c r="V1391">
        <f t="shared" si="190"/>
        <v>1</v>
      </c>
      <c r="W1391" s="3">
        <f t="shared" si="191"/>
        <v>3.3333333333333333E-2</v>
      </c>
      <c r="X1391">
        <v>10</v>
      </c>
      <c r="Y1391" s="4">
        <v>2.5</v>
      </c>
      <c r="Z1391" s="4">
        <v>1.8</v>
      </c>
      <c r="AA1391" s="5">
        <v>34135.18</v>
      </c>
      <c r="AB1391" s="5">
        <f t="shared" si="192"/>
        <v>1945705.26</v>
      </c>
      <c r="AC1391" s="5">
        <v>23619.45</v>
      </c>
      <c r="AD1391" s="5">
        <f t="shared" si="193"/>
        <v>1417167</v>
      </c>
      <c r="AE1391" s="5">
        <v>99033.32</v>
      </c>
      <c r="AF1391" s="5">
        <v>28282.32</v>
      </c>
      <c r="AG1391" s="5">
        <v>7606.86</v>
      </c>
      <c r="AH1391" s="5">
        <v>2610</v>
      </c>
      <c r="AI1391" s="5">
        <v>6400</v>
      </c>
      <c r="AJ1391">
        <v>0</v>
      </c>
      <c r="AK1391" s="5">
        <v>0</v>
      </c>
      <c r="AL1391" s="5">
        <v>678.45</v>
      </c>
      <c r="AM1391" s="5">
        <v>42762.22</v>
      </c>
      <c r="AN1391">
        <v>4</v>
      </c>
      <c r="AO1391">
        <v>5</v>
      </c>
      <c r="AP1391" t="str">
        <f t="shared" si="194"/>
        <v>No</v>
      </c>
      <c r="AQ1391">
        <v>2</v>
      </c>
      <c r="AR1391" s="5">
        <f t="shared" si="195"/>
        <v>1604540.17</v>
      </c>
      <c r="AS1391" s="5">
        <f t="shared" si="196"/>
        <v>341165.09</v>
      </c>
      <c r="AT1391" t="s">
        <v>59</v>
      </c>
      <c r="AU1391" t="s">
        <v>6164</v>
      </c>
      <c r="AV1391" t="s">
        <v>6165</v>
      </c>
      <c r="AW1391" t="s">
        <v>6166</v>
      </c>
      <c r="AX1391" t="s">
        <v>6167</v>
      </c>
      <c r="AY1391">
        <v>58</v>
      </c>
      <c r="AZ1391">
        <v>0</v>
      </c>
      <c r="BA1391">
        <v>15</v>
      </c>
      <c r="BB1391" t="s">
        <v>6198</v>
      </c>
      <c r="BC1391">
        <v>1</v>
      </c>
      <c r="BD1391">
        <v>0</v>
      </c>
      <c r="BE1391" t="s">
        <v>6178</v>
      </c>
      <c r="BF1391" t="s">
        <v>6170</v>
      </c>
      <c r="BG1391">
        <v>0</v>
      </c>
      <c r="BH1391" t="s">
        <v>6171</v>
      </c>
      <c r="BI1391">
        <v>19</v>
      </c>
      <c r="BJ1391" t="s">
        <v>6172</v>
      </c>
      <c r="BK1391">
        <v>0</v>
      </c>
      <c r="BL1391">
        <v>76</v>
      </c>
      <c r="BM1391" s="3">
        <f t="shared" si="197"/>
        <v>0.78947368421052633</v>
      </c>
    </row>
    <row r="1392" spans="1:65">
      <c r="A1392" t="s">
        <v>1521</v>
      </c>
      <c r="B1392" s="2">
        <v>45741</v>
      </c>
      <c r="C1392" t="s">
        <v>47</v>
      </c>
      <c r="D1392" t="s">
        <v>1131</v>
      </c>
      <c r="E1392">
        <v>3</v>
      </c>
      <c r="F1392" t="s">
        <v>78</v>
      </c>
      <c r="G1392" t="s">
        <v>50</v>
      </c>
      <c r="H1392" t="s">
        <v>185</v>
      </c>
      <c r="I1392" t="s">
        <v>74</v>
      </c>
      <c r="J1392" t="s">
        <v>81</v>
      </c>
      <c r="K1392" t="s">
        <v>75</v>
      </c>
      <c r="L1392" t="s">
        <v>87</v>
      </c>
      <c r="M1392" t="s">
        <v>56</v>
      </c>
      <c r="N1392" t="s">
        <v>69</v>
      </c>
      <c r="O1392" t="s">
        <v>70</v>
      </c>
      <c r="P1392">
        <v>35</v>
      </c>
      <c r="Q1392">
        <v>37</v>
      </c>
      <c r="R1392">
        <v>36</v>
      </c>
      <c r="S1392">
        <v>1</v>
      </c>
      <c r="T1392">
        <f t="shared" si="189"/>
        <v>35</v>
      </c>
      <c r="U1392">
        <v>34</v>
      </c>
      <c r="V1392">
        <f t="shared" si="190"/>
        <v>1</v>
      </c>
      <c r="W1392" s="3">
        <f t="shared" si="191"/>
        <v>2.7777777777777776E-2</v>
      </c>
      <c r="X1392">
        <v>35</v>
      </c>
      <c r="Y1392" s="4">
        <v>1.1000000000000001</v>
      </c>
      <c r="Z1392" s="4">
        <v>1.7</v>
      </c>
      <c r="AA1392" s="5">
        <v>78935.95</v>
      </c>
      <c r="AB1392" s="5">
        <f t="shared" si="192"/>
        <v>2683822.2999999998</v>
      </c>
      <c r="AC1392" s="5">
        <v>54078.559999999998</v>
      </c>
      <c r="AD1392" s="5">
        <f t="shared" si="193"/>
        <v>1946828.16</v>
      </c>
      <c r="AE1392" s="5">
        <v>110265.65</v>
      </c>
      <c r="AF1392" s="5">
        <v>34208.69</v>
      </c>
      <c r="AG1392" s="5">
        <v>11086.1</v>
      </c>
      <c r="AH1392" s="5">
        <v>2465</v>
      </c>
      <c r="AI1392" s="5">
        <v>6800</v>
      </c>
      <c r="AJ1392">
        <v>0</v>
      </c>
      <c r="AK1392" s="5">
        <v>0</v>
      </c>
      <c r="AL1392" s="5">
        <v>1485.18</v>
      </c>
      <c r="AM1392" s="5">
        <v>22806.45</v>
      </c>
      <c r="AN1392">
        <v>4</v>
      </c>
      <c r="AO1392">
        <v>3</v>
      </c>
      <c r="AP1392" t="str">
        <f t="shared" si="194"/>
        <v>Yes</v>
      </c>
      <c r="AQ1392">
        <v>0</v>
      </c>
      <c r="AR1392" s="5">
        <f t="shared" si="195"/>
        <v>2135945.23</v>
      </c>
      <c r="AS1392" s="5">
        <f t="shared" si="196"/>
        <v>547877.06999999995</v>
      </c>
      <c r="AT1392" t="s">
        <v>59</v>
      </c>
      <c r="AU1392" t="s">
        <v>6164</v>
      </c>
      <c r="AV1392" t="s">
        <v>6165</v>
      </c>
      <c r="AW1392" t="s">
        <v>6166</v>
      </c>
      <c r="AX1392" t="s">
        <v>6167</v>
      </c>
      <c r="AY1392">
        <v>37</v>
      </c>
      <c r="AZ1392">
        <v>0</v>
      </c>
      <c r="BA1392">
        <v>18</v>
      </c>
      <c r="BB1392" t="s">
        <v>6191</v>
      </c>
      <c r="BC1392">
        <v>0</v>
      </c>
      <c r="BD1392">
        <v>0</v>
      </c>
      <c r="BE1392" t="s">
        <v>6169</v>
      </c>
      <c r="BF1392" t="s">
        <v>6170</v>
      </c>
      <c r="BG1392">
        <v>0</v>
      </c>
      <c r="BH1392" t="s">
        <v>6171</v>
      </c>
      <c r="BI1392">
        <v>45</v>
      </c>
      <c r="BJ1392" t="s">
        <v>6172</v>
      </c>
      <c r="BK1392">
        <v>0</v>
      </c>
      <c r="BL1392">
        <v>49</v>
      </c>
      <c r="BM1392" s="3">
        <f t="shared" si="197"/>
        <v>0.73469387755102045</v>
      </c>
    </row>
    <row r="1393" spans="1:65">
      <c r="A1393" t="s">
        <v>1522</v>
      </c>
      <c r="B1393" s="2">
        <v>45741</v>
      </c>
      <c r="C1393" t="s">
        <v>47</v>
      </c>
      <c r="D1393" t="s">
        <v>1131</v>
      </c>
      <c r="E1393">
        <v>3</v>
      </c>
      <c r="F1393" t="s">
        <v>49</v>
      </c>
      <c r="G1393" t="s">
        <v>79</v>
      </c>
      <c r="H1393" t="s">
        <v>111</v>
      </c>
      <c r="I1393" t="s">
        <v>74</v>
      </c>
      <c r="J1393" t="s">
        <v>65</v>
      </c>
      <c r="K1393" t="s">
        <v>75</v>
      </c>
      <c r="L1393" t="s">
        <v>92</v>
      </c>
      <c r="M1393" t="s">
        <v>56</v>
      </c>
      <c r="N1393" t="s">
        <v>109</v>
      </c>
      <c r="O1393" t="s">
        <v>58</v>
      </c>
      <c r="P1393">
        <v>47</v>
      </c>
      <c r="Q1393">
        <v>48</v>
      </c>
      <c r="R1393">
        <v>47</v>
      </c>
      <c r="S1393">
        <v>1</v>
      </c>
      <c r="T1393">
        <f t="shared" si="189"/>
        <v>46</v>
      </c>
      <c r="U1393">
        <v>46</v>
      </c>
      <c r="V1393">
        <f t="shared" si="190"/>
        <v>0</v>
      </c>
      <c r="W1393" s="3">
        <f t="shared" si="191"/>
        <v>2.1276595744680851E-2</v>
      </c>
      <c r="X1393">
        <v>15</v>
      </c>
      <c r="Y1393" s="4">
        <v>6.1</v>
      </c>
      <c r="Z1393" s="4">
        <v>1.3</v>
      </c>
      <c r="AA1393" s="5">
        <v>51681.78</v>
      </c>
      <c r="AB1393" s="5">
        <f t="shared" si="192"/>
        <v>2377361.88</v>
      </c>
      <c r="AC1393" s="5">
        <v>35228.699999999997</v>
      </c>
      <c r="AD1393" s="5">
        <f t="shared" si="193"/>
        <v>1655748.9</v>
      </c>
      <c r="AE1393" s="5">
        <v>105628.07</v>
      </c>
      <c r="AF1393" s="5">
        <v>30094.57</v>
      </c>
      <c r="AG1393" s="5">
        <v>8253.14</v>
      </c>
      <c r="AH1393" s="5">
        <v>1885</v>
      </c>
      <c r="AI1393" s="5">
        <v>4600</v>
      </c>
      <c r="AJ1393">
        <v>0</v>
      </c>
      <c r="AK1393" s="5">
        <v>0</v>
      </c>
      <c r="AL1393" s="5">
        <v>0</v>
      </c>
      <c r="AM1393" s="5">
        <v>66283.83</v>
      </c>
      <c r="AN1393">
        <v>8</v>
      </c>
      <c r="AO1393">
        <v>9</v>
      </c>
      <c r="AP1393" t="str">
        <f t="shared" si="194"/>
        <v>No</v>
      </c>
      <c r="AQ1393">
        <v>2</v>
      </c>
      <c r="AR1393" s="5">
        <f t="shared" si="195"/>
        <v>1872493.51</v>
      </c>
      <c r="AS1393" s="5">
        <f t="shared" si="196"/>
        <v>504868.37</v>
      </c>
      <c r="AT1393" t="s">
        <v>59</v>
      </c>
      <c r="AU1393" t="s">
        <v>6164</v>
      </c>
      <c r="AV1393" t="s">
        <v>6165</v>
      </c>
      <c r="AW1393" t="s">
        <v>6166</v>
      </c>
      <c r="AX1393" t="s">
        <v>6167</v>
      </c>
      <c r="AY1393">
        <v>47</v>
      </c>
      <c r="AZ1393">
        <v>0</v>
      </c>
      <c r="BA1393">
        <v>0</v>
      </c>
      <c r="BB1393" t="s">
        <v>6168</v>
      </c>
      <c r="BC1393">
        <v>1</v>
      </c>
      <c r="BD1393">
        <v>0</v>
      </c>
      <c r="BE1393" t="s">
        <v>6178</v>
      </c>
      <c r="BF1393" t="s">
        <v>6170</v>
      </c>
      <c r="BG1393">
        <v>0</v>
      </c>
      <c r="BH1393" t="s">
        <v>6171</v>
      </c>
      <c r="BI1393">
        <v>12</v>
      </c>
      <c r="BJ1393" t="s">
        <v>6172</v>
      </c>
      <c r="BK1393">
        <v>0</v>
      </c>
      <c r="BL1393">
        <v>61</v>
      </c>
      <c r="BM1393" s="3">
        <f t="shared" si="197"/>
        <v>0.77049180327868849</v>
      </c>
    </row>
    <row r="1394" spans="1:65">
      <c r="A1394" t="s">
        <v>1523</v>
      </c>
      <c r="B1394" s="2">
        <v>45741</v>
      </c>
      <c r="C1394" t="s">
        <v>47</v>
      </c>
      <c r="D1394" t="s">
        <v>1131</v>
      </c>
      <c r="E1394">
        <v>3</v>
      </c>
      <c r="F1394" t="s">
        <v>78</v>
      </c>
      <c r="G1394" t="s">
        <v>79</v>
      </c>
      <c r="H1394" t="s">
        <v>143</v>
      </c>
      <c r="I1394" t="s">
        <v>74</v>
      </c>
      <c r="J1394" t="s">
        <v>53</v>
      </c>
      <c r="K1394" t="s">
        <v>75</v>
      </c>
      <c r="L1394" t="s">
        <v>55</v>
      </c>
      <c r="M1394" t="s">
        <v>56</v>
      </c>
      <c r="N1394" t="s">
        <v>69</v>
      </c>
      <c r="O1394" t="s">
        <v>58</v>
      </c>
      <c r="P1394">
        <v>53</v>
      </c>
      <c r="Q1394">
        <v>53</v>
      </c>
      <c r="R1394">
        <v>52</v>
      </c>
      <c r="S1394">
        <v>1</v>
      </c>
      <c r="T1394">
        <f t="shared" si="189"/>
        <v>51</v>
      </c>
      <c r="U1394">
        <v>51</v>
      </c>
      <c r="V1394">
        <f t="shared" si="190"/>
        <v>0</v>
      </c>
      <c r="W1394" s="3">
        <f t="shared" si="191"/>
        <v>1.9230769230769232E-2</v>
      </c>
      <c r="X1394">
        <v>41</v>
      </c>
      <c r="Y1394" s="4">
        <v>0</v>
      </c>
      <c r="Z1394" s="4">
        <v>1</v>
      </c>
      <c r="AA1394" s="5">
        <v>35870.559999999998</v>
      </c>
      <c r="AB1394" s="5">
        <f t="shared" si="192"/>
        <v>1829398.56</v>
      </c>
      <c r="AC1394" s="5">
        <v>23476.45</v>
      </c>
      <c r="AD1394" s="5">
        <f t="shared" si="193"/>
        <v>1220775.3999999999</v>
      </c>
      <c r="AE1394" s="5">
        <v>88461.24</v>
      </c>
      <c r="AF1394" s="5">
        <v>25234.03</v>
      </c>
      <c r="AG1394" s="5">
        <v>11430.35</v>
      </c>
      <c r="AH1394" s="5">
        <v>1450</v>
      </c>
      <c r="AI1394" s="5">
        <v>3200</v>
      </c>
      <c r="AJ1394">
        <v>0</v>
      </c>
      <c r="AK1394" s="5">
        <v>0</v>
      </c>
      <c r="AL1394" s="5">
        <v>0</v>
      </c>
      <c r="AM1394" s="5">
        <v>35494.1</v>
      </c>
      <c r="AN1394">
        <v>4</v>
      </c>
      <c r="AO1394">
        <v>3</v>
      </c>
      <c r="AP1394" t="str">
        <f t="shared" si="194"/>
        <v>Yes</v>
      </c>
      <c r="AQ1394">
        <v>1</v>
      </c>
      <c r="AR1394" s="5">
        <f t="shared" si="195"/>
        <v>1386045.12</v>
      </c>
      <c r="AS1394" s="5">
        <f t="shared" si="196"/>
        <v>443353.44</v>
      </c>
      <c r="AT1394" t="s">
        <v>59</v>
      </c>
      <c r="AU1394" t="s">
        <v>6164</v>
      </c>
      <c r="AV1394" t="s">
        <v>6165</v>
      </c>
      <c r="AW1394" t="s">
        <v>6166</v>
      </c>
      <c r="AX1394" t="s">
        <v>6167</v>
      </c>
      <c r="AY1394">
        <v>54</v>
      </c>
      <c r="AZ1394">
        <v>0</v>
      </c>
      <c r="BA1394">
        <v>0</v>
      </c>
      <c r="BB1394" t="s">
        <v>6168</v>
      </c>
      <c r="BC1394">
        <v>0</v>
      </c>
      <c r="BD1394">
        <v>0</v>
      </c>
      <c r="BE1394" t="s">
        <v>6169</v>
      </c>
      <c r="BF1394" t="s">
        <v>6170</v>
      </c>
      <c r="BG1394">
        <v>1</v>
      </c>
      <c r="BH1394" t="s">
        <v>6186</v>
      </c>
      <c r="BI1394">
        <v>37</v>
      </c>
      <c r="BJ1394" t="s">
        <v>6172</v>
      </c>
      <c r="BK1394">
        <v>0</v>
      </c>
      <c r="BL1394">
        <v>71</v>
      </c>
      <c r="BM1394" s="3">
        <f t="shared" si="197"/>
        <v>0.73239436619718312</v>
      </c>
    </row>
    <row r="1395" spans="1:65">
      <c r="A1395" t="s">
        <v>1524</v>
      </c>
      <c r="B1395" s="2">
        <v>45741</v>
      </c>
      <c r="C1395" t="s">
        <v>47</v>
      </c>
      <c r="D1395" t="s">
        <v>1131</v>
      </c>
      <c r="E1395">
        <v>3</v>
      </c>
      <c r="F1395" t="s">
        <v>61</v>
      </c>
      <c r="G1395" t="s">
        <v>79</v>
      </c>
      <c r="H1395" t="s">
        <v>84</v>
      </c>
      <c r="I1395" t="s">
        <v>52</v>
      </c>
      <c r="J1395" t="s">
        <v>65</v>
      </c>
      <c r="K1395" t="s">
        <v>66</v>
      </c>
      <c r="L1395" t="s">
        <v>92</v>
      </c>
      <c r="M1395" t="s">
        <v>56</v>
      </c>
      <c r="N1395" t="s">
        <v>94</v>
      </c>
      <c r="O1395" t="s">
        <v>70</v>
      </c>
      <c r="P1395">
        <v>54</v>
      </c>
      <c r="Q1395">
        <v>57</v>
      </c>
      <c r="R1395">
        <v>55</v>
      </c>
      <c r="S1395">
        <v>1</v>
      </c>
      <c r="T1395">
        <f t="shared" si="189"/>
        <v>54</v>
      </c>
      <c r="U1395">
        <v>52</v>
      </c>
      <c r="V1395">
        <f t="shared" si="190"/>
        <v>2</v>
      </c>
      <c r="W1395" s="3">
        <f t="shared" si="191"/>
        <v>1.8181818181818181E-2</v>
      </c>
      <c r="X1395">
        <v>44</v>
      </c>
      <c r="Y1395" s="4">
        <v>8.5</v>
      </c>
      <c r="Z1395" s="4">
        <v>2.6</v>
      </c>
      <c r="AA1395" s="5">
        <v>48639.74</v>
      </c>
      <c r="AB1395" s="5">
        <f t="shared" si="192"/>
        <v>2529266.48</v>
      </c>
      <c r="AC1395" s="5">
        <v>35296.199999999997</v>
      </c>
      <c r="AD1395" s="5">
        <f t="shared" si="193"/>
        <v>1941291</v>
      </c>
      <c r="AE1395" s="5">
        <v>129536.67</v>
      </c>
      <c r="AF1395" s="5">
        <v>34986.46</v>
      </c>
      <c r="AG1395" s="5">
        <v>10583.45</v>
      </c>
      <c r="AH1395" s="5">
        <v>3770</v>
      </c>
      <c r="AI1395" s="5">
        <v>4600</v>
      </c>
      <c r="AJ1395">
        <v>0</v>
      </c>
      <c r="AK1395" s="5">
        <v>0</v>
      </c>
      <c r="AL1395" s="5">
        <v>2039.52</v>
      </c>
      <c r="AM1395" s="5">
        <v>32506.06</v>
      </c>
      <c r="AN1395">
        <v>4</v>
      </c>
      <c r="AO1395">
        <v>4</v>
      </c>
      <c r="AP1395" t="str">
        <f t="shared" si="194"/>
        <v>Yes</v>
      </c>
      <c r="AQ1395">
        <v>1</v>
      </c>
      <c r="AR1395" s="5">
        <f t="shared" si="195"/>
        <v>2159313.16</v>
      </c>
      <c r="AS1395" s="5">
        <f t="shared" si="196"/>
        <v>369953.32</v>
      </c>
      <c r="AT1395" t="s">
        <v>59</v>
      </c>
      <c r="AU1395" t="s">
        <v>6164</v>
      </c>
      <c r="AV1395" t="s">
        <v>6165</v>
      </c>
      <c r="AW1395" t="s">
        <v>6166</v>
      </c>
      <c r="AX1395" t="s">
        <v>6177</v>
      </c>
      <c r="AY1395">
        <v>56</v>
      </c>
      <c r="AZ1395">
        <v>2</v>
      </c>
      <c r="BA1395">
        <v>17</v>
      </c>
      <c r="BB1395" t="s">
        <v>6185</v>
      </c>
      <c r="BC1395">
        <v>0</v>
      </c>
      <c r="BD1395">
        <v>0</v>
      </c>
      <c r="BE1395" t="s">
        <v>6169</v>
      </c>
      <c r="BF1395" t="s">
        <v>6170</v>
      </c>
      <c r="BG1395">
        <v>1</v>
      </c>
      <c r="BH1395" t="s">
        <v>6179</v>
      </c>
      <c r="BI1395">
        <v>28</v>
      </c>
      <c r="BJ1395" t="s">
        <v>6172</v>
      </c>
      <c r="BK1395">
        <v>0</v>
      </c>
      <c r="BL1395">
        <v>65</v>
      </c>
      <c r="BM1395" s="3">
        <f t="shared" si="197"/>
        <v>0.84615384615384615</v>
      </c>
    </row>
    <row r="1396" spans="1:65">
      <c r="A1396" t="s">
        <v>1525</v>
      </c>
      <c r="B1396" s="2">
        <v>45741</v>
      </c>
      <c r="C1396" t="s">
        <v>47</v>
      </c>
      <c r="D1396" t="s">
        <v>1131</v>
      </c>
      <c r="E1396">
        <v>3</v>
      </c>
      <c r="F1396" t="s">
        <v>72</v>
      </c>
      <c r="G1396" t="s">
        <v>62</v>
      </c>
      <c r="H1396" t="s">
        <v>175</v>
      </c>
      <c r="I1396" t="s">
        <v>74</v>
      </c>
      <c r="J1396" t="s">
        <v>81</v>
      </c>
      <c r="K1396" t="s">
        <v>75</v>
      </c>
      <c r="L1396" t="s">
        <v>92</v>
      </c>
      <c r="M1396" t="s">
        <v>56</v>
      </c>
      <c r="N1396" t="s">
        <v>69</v>
      </c>
      <c r="O1396" t="s">
        <v>58</v>
      </c>
      <c r="P1396">
        <v>33</v>
      </c>
      <c r="Q1396">
        <v>35</v>
      </c>
      <c r="R1396">
        <v>35</v>
      </c>
      <c r="S1396">
        <v>1</v>
      </c>
      <c r="T1396">
        <f t="shared" si="189"/>
        <v>34</v>
      </c>
      <c r="U1396">
        <v>33</v>
      </c>
      <c r="V1396">
        <f t="shared" si="190"/>
        <v>1</v>
      </c>
      <c r="W1396" s="3">
        <f t="shared" si="191"/>
        <v>2.8571428571428571E-2</v>
      </c>
      <c r="X1396">
        <v>12</v>
      </c>
      <c r="Y1396" s="4">
        <v>2.6</v>
      </c>
      <c r="Z1396" s="4">
        <v>1.5</v>
      </c>
      <c r="AA1396" s="5">
        <v>78563.34</v>
      </c>
      <c r="AB1396" s="5">
        <f t="shared" si="192"/>
        <v>2592590.2200000002</v>
      </c>
      <c r="AC1396" s="5">
        <v>53973.39</v>
      </c>
      <c r="AD1396" s="5">
        <f t="shared" si="193"/>
        <v>1889068.65</v>
      </c>
      <c r="AE1396" s="5">
        <v>106581.42</v>
      </c>
      <c r="AF1396" s="5">
        <v>30336.05</v>
      </c>
      <c r="AG1396" s="5">
        <v>7764.79</v>
      </c>
      <c r="AH1396" s="5">
        <v>2175</v>
      </c>
      <c r="AI1396" s="5">
        <v>6800</v>
      </c>
      <c r="AJ1396">
        <v>0</v>
      </c>
      <c r="AK1396" s="5">
        <v>0</v>
      </c>
      <c r="AL1396" s="5">
        <v>1471.81</v>
      </c>
      <c r="AM1396" s="5">
        <v>20728.23</v>
      </c>
      <c r="AN1396">
        <v>4</v>
      </c>
      <c r="AO1396">
        <v>4</v>
      </c>
      <c r="AP1396" t="str">
        <f t="shared" si="194"/>
        <v>Yes</v>
      </c>
      <c r="AQ1396">
        <v>1</v>
      </c>
      <c r="AR1396" s="5">
        <f t="shared" si="195"/>
        <v>2064925.95</v>
      </c>
      <c r="AS1396" s="5">
        <f t="shared" si="196"/>
        <v>527664.27</v>
      </c>
      <c r="AT1396" t="s">
        <v>59</v>
      </c>
      <c r="AU1396" t="s">
        <v>6164</v>
      </c>
      <c r="AV1396" t="s">
        <v>6165</v>
      </c>
      <c r="AW1396" t="s">
        <v>6166</v>
      </c>
      <c r="AX1396" t="s">
        <v>6184</v>
      </c>
      <c r="AY1396">
        <v>34</v>
      </c>
      <c r="AZ1396">
        <v>0</v>
      </c>
      <c r="BA1396">
        <v>15</v>
      </c>
      <c r="BB1396" t="s">
        <v>6180</v>
      </c>
      <c r="BC1396">
        <v>0</v>
      </c>
      <c r="BD1396">
        <v>0</v>
      </c>
      <c r="BE1396" t="s">
        <v>6169</v>
      </c>
      <c r="BF1396" t="s">
        <v>6170</v>
      </c>
      <c r="BG1396">
        <v>0</v>
      </c>
      <c r="BH1396" t="s">
        <v>6171</v>
      </c>
      <c r="BI1396">
        <v>7</v>
      </c>
      <c r="BJ1396" t="s">
        <v>6172</v>
      </c>
      <c r="BK1396">
        <v>0</v>
      </c>
      <c r="BL1396">
        <v>50</v>
      </c>
      <c r="BM1396" s="3">
        <f t="shared" si="197"/>
        <v>0.7</v>
      </c>
    </row>
    <row r="1397" spans="1:65">
      <c r="A1397" t="s">
        <v>1526</v>
      </c>
      <c r="B1397" s="2">
        <v>45741</v>
      </c>
      <c r="C1397" t="s">
        <v>47</v>
      </c>
      <c r="D1397" t="s">
        <v>1131</v>
      </c>
      <c r="E1397">
        <v>3</v>
      </c>
      <c r="F1397" t="s">
        <v>49</v>
      </c>
      <c r="G1397" t="s">
        <v>62</v>
      </c>
      <c r="H1397" t="s">
        <v>141</v>
      </c>
      <c r="I1397" t="s">
        <v>74</v>
      </c>
      <c r="J1397" t="s">
        <v>81</v>
      </c>
      <c r="K1397" t="s">
        <v>54</v>
      </c>
      <c r="L1397" t="s">
        <v>87</v>
      </c>
      <c r="M1397" t="s">
        <v>56</v>
      </c>
      <c r="N1397" t="s">
        <v>76</v>
      </c>
      <c r="O1397" t="s">
        <v>70</v>
      </c>
      <c r="P1397">
        <v>31</v>
      </c>
      <c r="Q1397">
        <v>32</v>
      </c>
      <c r="R1397">
        <v>31</v>
      </c>
      <c r="S1397">
        <v>1</v>
      </c>
      <c r="T1397">
        <f t="shared" si="189"/>
        <v>30</v>
      </c>
      <c r="U1397">
        <v>30</v>
      </c>
      <c r="V1397">
        <f t="shared" si="190"/>
        <v>0</v>
      </c>
      <c r="W1397" s="3">
        <f t="shared" si="191"/>
        <v>3.2258064516129031E-2</v>
      </c>
      <c r="X1397">
        <v>23</v>
      </c>
      <c r="Y1397" s="4">
        <v>2.2999999999999998</v>
      </c>
      <c r="Z1397" s="4">
        <v>1.4</v>
      </c>
      <c r="AA1397" s="5">
        <v>83161.27</v>
      </c>
      <c r="AB1397" s="5">
        <f t="shared" si="192"/>
        <v>2494838.1</v>
      </c>
      <c r="AC1397" s="5">
        <v>54394.81</v>
      </c>
      <c r="AD1397" s="5">
        <f t="shared" si="193"/>
        <v>1686239.11</v>
      </c>
      <c r="AE1397" s="5">
        <v>93726.51</v>
      </c>
      <c r="AF1397" s="5">
        <v>28547.93</v>
      </c>
      <c r="AG1397" s="5">
        <v>9448.4699999999993</v>
      </c>
      <c r="AH1397" s="5">
        <v>2030</v>
      </c>
      <c r="AI1397" s="5">
        <v>6800</v>
      </c>
      <c r="AJ1397">
        <v>0</v>
      </c>
      <c r="AK1397" s="5">
        <v>0</v>
      </c>
      <c r="AL1397" s="5">
        <v>0</v>
      </c>
      <c r="AM1397" s="5">
        <v>20559.240000000002</v>
      </c>
      <c r="AN1397">
        <v>4</v>
      </c>
      <c r="AO1397">
        <v>4</v>
      </c>
      <c r="AP1397" t="str">
        <f t="shared" si="194"/>
        <v>Yes</v>
      </c>
      <c r="AQ1397">
        <v>1</v>
      </c>
      <c r="AR1397" s="5">
        <f t="shared" si="195"/>
        <v>1847351.26</v>
      </c>
      <c r="AS1397" s="5">
        <f t="shared" si="196"/>
        <v>647486.84</v>
      </c>
      <c r="AT1397" t="s">
        <v>59</v>
      </c>
      <c r="AU1397" t="s">
        <v>6164</v>
      </c>
      <c r="AV1397" t="s">
        <v>6165</v>
      </c>
      <c r="AW1397" t="s">
        <v>6166</v>
      </c>
      <c r="AX1397" t="s">
        <v>6167</v>
      </c>
      <c r="AY1397">
        <v>34</v>
      </c>
      <c r="AZ1397">
        <v>0</v>
      </c>
      <c r="BA1397">
        <v>0</v>
      </c>
      <c r="BB1397" t="s">
        <v>6168</v>
      </c>
      <c r="BC1397">
        <v>0</v>
      </c>
      <c r="BD1397">
        <v>0</v>
      </c>
      <c r="BE1397" t="s">
        <v>6169</v>
      </c>
      <c r="BF1397" t="s">
        <v>6170</v>
      </c>
      <c r="BG1397">
        <v>1</v>
      </c>
      <c r="BH1397" t="s">
        <v>6179</v>
      </c>
      <c r="BI1397">
        <v>57</v>
      </c>
      <c r="BJ1397" t="s">
        <v>6187</v>
      </c>
      <c r="BK1397">
        <v>0</v>
      </c>
      <c r="BL1397">
        <v>52</v>
      </c>
      <c r="BM1397" s="3">
        <f t="shared" si="197"/>
        <v>0.59615384615384615</v>
      </c>
    </row>
    <row r="1398" spans="1:65">
      <c r="A1398" t="s">
        <v>1527</v>
      </c>
      <c r="B1398" s="2">
        <v>45741</v>
      </c>
      <c r="C1398" t="s">
        <v>47</v>
      </c>
      <c r="D1398" t="s">
        <v>1131</v>
      </c>
      <c r="E1398">
        <v>3</v>
      </c>
      <c r="F1398" t="s">
        <v>72</v>
      </c>
      <c r="G1398" t="s">
        <v>50</v>
      </c>
      <c r="H1398" t="s">
        <v>179</v>
      </c>
      <c r="I1398" t="s">
        <v>64</v>
      </c>
      <c r="J1398" t="s">
        <v>53</v>
      </c>
      <c r="K1398" t="s">
        <v>75</v>
      </c>
      <c r="L1398" t="s">
        <v>92</v>
      </c>
      <c r="M1398" t="s">
        <v>68</v>
      </c>
      <c r="N1398" t="s">
        <v>76</v>
      </c>
      <c r="O1398" t="s">
        <v>82</v>
      </c>
      <c r="P1398">
        <v>42</v>
      </c>
      <c r="Q1398">
        <v>44</v>
      </c>
      <c r="R1398">
        <v>43</v>
      </c>
      <c r="S1398">
        <v>1</v>
      </c>
      <c r="T1398">
        <f t="shared" si="189"/>
        <v>42</v>
      </c>
      <c r="U1398">
        <v>41</v>
      </c>
      <c r="V1398">
        <f t="shared" si="190"/>
        <v>1</v>
      </c>
      <c r="W1398" s="3">
        <f t="shared" si="191"/>
        <v>2.3255813953488372E-2</v>
      </c>
      <c r="X1398">
        <v>16</v>
      </c>
      <c r="Y1398" s="4">
        <v>2.9</v>
      </c>
      <c r="Z1398" s="4">
        <v>0.8</v>
      </c>
      <c r="AA1398" s="5">
        <v>35793.160000000003</v>
      </c>
      <c r="AB1398" s="5">
        <f t="shared" si="192"/>
        <v>1467519.56</v>
      </c>
      <c r="AC1398" s="5">
        <v>22635.53</v>
      </c>
      <c r="AD1398" s="5">
        <f t="shared" si="193"/>
        <v>973327.79</v>
      </c>
      <c r="AE1398" s="5">
        <v>71353.97</v>
      </c>
      <c r="AF1398" s="5">
        <v>18743.05</v>
      </c>
      <c r="AG1398" s="5">
        <v>7982.65</v>
      </c>
      <c r="AH1398" s="5">
        <v>1160</v>
      </c>
      <c r="AI1398" s="5">
        <v>3200</v>
      </c>
      <c r="AJ1398">
        <v>0</v>
      </c>
      <c r="AK1398" s="5">
        <v>0</v>
      </c>
      <c r="AL1398" s="5">
        <v>662.11</v>
      </c>
      <c r="AM1398" s="5">
        <v>29900.5</v>
      </c>
      <c r="AN1398">
        <v>4</v>
      </c>
      <c r="AO1398">
        <v>5</v>
      </c>
      <c r="AP1398" t="str">
        <f t="shared" si="194"/>
        <v>No</v>
      </c>
      <c r="AQ1398">
        <v>2</v>
      </c>
      <c r="AR1398" s="5">
        <f t="shared" si="195"/>
        <v>1106330.07</v>
      </c>
      <c r="AS1398" s="5">
        <f t="shared" si="196"/>
        <v>361189.49</v>
      </c>
      <c r="AT1398" t="s">
        <v>59</v>
      </c>
      <c r="AU1398" t="s">
        <v>6164</v>
      </c>
      <c r="AV1398" t="s">
        <v>6165</v>
      </c>
      <c r="AW1398" t="s">
        <v>6166</v>
      </c>
      <c r="AX1398" t="s">
        <v>6167</v>
      </c>
      <c r="AY1398">
        <v>45</v>
      </c>
      <c r="AZ1398">
        <v>0</v>
      </c>
      <c r="BA1398">
        <v>18</v>
      </c>
      <c r="BB1398" t="s">
        <v>6191</v>
      </c>
      <c r="BC1398">
        <v>1</v>
      </c>
      <c r="BD1398">
        <v>0</v>
      </c>
      <c r="BE1398" t="s">
        <v>6178</v>
      </c>
      <c r="BF1398" t="s">
        <v>6170</v>
      </c>
      <c r="BG1398">
        <v>0</v>
      </c>
      <c r="BH1398" t="s">
        <v>6171</v>
      </c>
      <c r="BI1398">
        <v>32</v>
      </c>
      <c r="BJ1398" t="s">
        <v>6172</v>
      </c>
      <c r="BK1398">
        <v>0</v>
      </c>
      <c r="BL1398">
        <v>70</v>
      </c>
      <c r="BM1398" s="3">
        <f t="shared" si="197"/>
        <v>0.61428571428571432</v>
      </c>
    </row>
    <row r="1399" spans="1:65">
      <c r="A1399" t="s">
        <v>1528</v>
      </c>
      <c r="B1399" s="2">
        <v>45741</v>
      </c>
      <c r="C1399" t="s">
        <v>47</v>
      </c>
      <c r="D1399" t="s">
        <v>1131</v>
      </c>
      <c r="E1399">
        <v>3</v>
      </c>
      <c r="F1399" t="s">
        <v>72</v>
      </c>
      <c r="G1399" t="s">
        <v>62</v>
      </c>
      <c r="H1399" t="s">
        <v>155</v>
      </c>
      <c r="I1399" t="s">
        <v>52</v>
      </c>
      <c r="J1399" t="s">
        <v>53</v>
      </c>
      <c r="K1399" t="s">
        <v>75</v>
      </c>
      <c r="L1399" t="s">
        <v>55</v>
      </c>
      <c r="M1399" t="s">
        <v>68</v>
      </c>
      <c r="N1399" t="s">
        <v>57</v>
      </c>
      <c r="O1399" t="s">
        <v>58</v>
      </c>
      <c r="P1399">
        <v>57</v>
      </c>
      <c r="Q1399">
        <v>57</v>
      </c>
      <c r="R1399">
        <v>58</v>
      </c>
      <c r="S1399">
        <v>2</v>
      </c>
      <c r="T1399">
        <f t="shared" si="189"/>
        <v>56</v>
      </c>
      <c r="U1399">
        <v>54</v>
      </c>
      <c r="V1399">
        <f t="shared" si="190"/>
        <v>2</v>
      </c>
      <c r="W1399" s="3">
        <f t="shared" si="191"/>
        <v>3.4482758620689655E-2</v>
      </c>
      <c r="X1399">
        <v>33</v>
      </c>
      <c r="Y1399" s="4">
        <v>6.8</v>
      </c>
      <c r="Z1399" s="4">
        <v>1.5</v>
      </c>
      <c r="AA1399" s="5">
        <v>36208.44</v>
      </c>
      <c r="AB1399" s="5">
        <f t="shared" si="192"/>
        <v>1955255.76</v>
      </c>
      <c r="AC1399" s="5">
        <v>22439.200000000001</v>
      </c>
      <c r="AD1399" s="5">
        <f t="shared" si="193"/>
        <v>1301473.6000000001</v>
      </c>
      <c r="AE1399" s="5">
        <v>103470.29</v>
      </c>
      <c r="AF1399" s="5">
        <v>26645.43</v>
      </c>
      <c r="AG1399" s="5">
        <v>10854.57</v>
      </c>
      <c r="AH1399" s="5">
        <v>2175</v>
      </c>
      <c r="AI1399" s="5">
        <v>6400</v>
      </c>
      <c r="AJ1399">
        <v>1</v>
      </c>
      <c r="AK1399" s="5">
        <v>8953.73</v>
      </c>
      <c r="AL1399" s="5">
        <v>1393.59</v>
      </c>
      <c r="AM1399" s="5">
        <v>40624.46</v>
      </c>
      <c r="AN1399">
        <v>4</v>
      </c>
      <c r="AO1399">
        <v>5</v>
      </c>
      <c r="AP1399" t="str">
        <f t="shared" si="194"/>
        <v>No</v>
      </c>
      <c r="AQ1399">
        <v>3</v>
      </c>
      <c r="AR1399" s="5">
        <f t="shared" si="195"/>
        <v>1501990.67</v>
      </c>
      <c r="AS1399" s="5">
        <f t="shared" si="196"/>
        <v>453265.09</v>
      </c>
      <c r="AT1399" t="s">
        <v>59</v>
      </c>
      <c r="AU1399" t="s">
        <v>6189</v>
      </c>
      <c r="AV1399" t="s">
        <v>6190</v>
      </c>
      <c r="AW1399" t="s">
        <v>6183</v>
      </c>
      <c r="AX1399" t="s">
        <v>6184</v>
      </c>
      <c r="AY1399">
        <v>58</v>
      </c>
      <c r="AZ1399">
        <v>0</v>
      </c>
      <c r="BA1399">
        <v>14</v>
      </c>
      <c r="BB1399" t="s">
        <v>6191</v>
      </c>
      <c r="BC1399">
        <v>1</v>
      </c>
      <c r="BD1399">
        <v>0</v>
      </c>
      <c r="BE1399" t="s">
        <v>6178</v>
      </c>
      <c r="BF1399" t="s">
        <v>6170</v>
      </c>
      <c r="BG1399">
        <v>1</v>
      </c>
      <c r="BH1399" t="s">
        <v>6179</v>
      </c>
      <c r="BI1399">
        <v>41</v>
      </c>
      <c r="BJ1399" t="s">
        <v>6172</v>
      </c>
      <c r="BK1399">
        <v>0</v>
      </c>
      <c r="BL1399">
        <v>76</v>
      </c>
      <c r="BM1399" s="3">
        <f t="shared" si="197"/>
        <v>0.76315789473684215</v>
      </c>
    </row>
    <row r="1400" spans="1:65">
      <c r="A1400" t="s">
        <v>1529</v>
      </c>
      <c r="B1400" s="2">
        <v>45741</v>
      </c>
      <c r="C1400" t="s">
        <v>47</v>
      </c>
      <c r="D1400" t="s">
        <v>1131</v>
      </c>
      <c r="E1400">
        <v>3</v>
      </c>
      <c r="F1400" t="s">
        <v>61</v>
      </c>
      <c r="G1400" t="s">
        <v>79</v>
      </c>
      <c r="H1400" t="s">
        <v>84</v>
      </c>
      <c r="I1400" t="s">
        <v>74</v>
      </c>
      <c r="J1400" t="s">
        <v>65</v>
      </c>
      <c r="K1400" t="s">
        <v>75</v>
      </c>
      <c r="L1400" t="s">
        <v>55</v>
      </c>
      <c r="M1400" t="s">
        <v>56</v>
      </c>
      <c r="N1400" t="s">
        <v>76</v>
      </c>
      <c r="O1400" t="s">
        <v>120</v>
      </c>
      <c r="P1400">
        <v>48</v>
      </c>
      <c r="Q1400">
        <v>49</v>
      </c>
      <c r="R1400">
        <v>48</v>
      </c>
      <c r="S1400">
        <v>1</v>
      </c>
      <c r="T1400">
        <f t="shared" si="189"/>
        <v>47</v>
      </c>
      <c r="U1400">
        <v>47</v>
      </c>
      <c r="V1400">
        <f t="shared" si="190"/>
        <v>0</v>
      </c>
      <c r="W1400" s="3">
        <f t="shared" si="191"/>
        <v>2.0833333333333332E-2</v>
      </c>
      <c r="X1400">
        <v>30</v>
      </c>
      <c r="Y1400" s="4">
        <v>7.4</v>
      </c>
      <c r="Z1400" s="4">
        <v>1.9</v>
      </c>
      <c r="AA1400" s="5">
        <v>52412.59</v>
      </c>
      <c r="AB1400" s="5">
        <f t="shared" si="192"/>
        <v>2463391.73</v>
      </c>
      <c r="AC1400" s="5">
        <v>34900.089999999997</v>
      </c>
      <c r="AD1400" s="5">
        <f t="shared" si="193"/>
        <v>1675204.32</v>
      </c>
      <c r="AE1400" s="5">
        <v>108117.32</v>
      </c>
      <c r="AF1400" s="5">
        <v>30355.7</v>
      </c>
      <c r="AG1400" s="5">
        <v>10471.49</v>
      </c>
      <c r="AH1400" s="5">
        <v>2755</v>
      </c>
      <c r="AI1400" s="5">
        <v>4600</v>
      </c>
      <c r="AJ1400">
        <v>0</v>
      </c>
      <c r="AK1400" s="5">
        <v>0</v>
      </c>
      <c r="AL1400" s="5">
        <v>0</v>
      </c>
      <c r="AM1400" s="5">
        <v>31909.87</v>
      </c>
      <c r="AN1400">
        <v>4</v>
      </c>
      <c r="AO1400">
        <v>4</v>
      </c>
      <c r="AP1400" t="str">
        <f t="shared" si="194"/>
        <v>Yes</v>
      </c>
      <c r="AQ1400">
        <v>1</v>
      </c>
      <c r="AR1400" s="5">
        <f t="shared" si="195"/>
        <v>1863413.7</v>
      </c>
      <c r="AS1400" s="5">
        <f t="shared" si="196"/>
        <v>599978.03</v>
      </c>
      <c r="AT1400" t="s">
        <v>59</v>
      </c>
      <c r="AU1400" t="s">
        <v>6164</v>
      </c>
      <c r="AV1400" t="s">
        <v>6165</v>
      </c>
      <c r="AW1400" t="s">
        <v>6166</v>
      </c>
      <c r="AX1400" t="s">
        <v>6167</v>
      </c>
      <c r="AY1400">
        <v>50</v>
      </c>
      <c r="AZ1400">
        <v>0</v>
      </c>
      <c r="BA1400">
        <v>0</v>
      </c>
      <c r="BB1400" t="s">
        <v>6168</v>
      </c>
      <c r="BC1400">
        <v>0</v>
      </c>
      <c r="BD1400">
        <v>0</v>
      </c>
      <c r="BE1400" t="s">
        <v>6169</v>
      </c>
      <c r="BF1400" t="s">
        <v>6170</v>
      </c>
      <c r="BG1400">
        <v>0</v>
      </c>
      <c r="BH1400" t="s">
        <v>6171</v>
      </c>
      <c r="BI1400">
        <v>23</v>
      </c>
      <c r="BJ1400" t="s">
        <v>6172</v>
      </c>
      <c r="BK1400">
        <v>0</v>
      </c>
      <c r="BL1400">
        <v>60</v>
      </c>
      <c r="BM1400" s="3">
        <f t="shared" si="197"/>
        <v>0.8</v>
      </c>
    </row>
    <row r="1401" spans="1:65">
      <c r="A1401" t="s">
        <v>1530</v>
      </c>
      <c r="B1401" s="2">
        <v>45741</v>
      </c>
      <c r="C1401" t="s">
        <v>47</v>
      </c>
      <c r="D1401" t="s">
        <v>1131</v>
      </c>
      <c r="E1401">
        <v>3</v>
      </c>
      <c r="F1401" t="s">
        <v>72</v>
      </c>
      <c r="G1401" t="s">
        <v>79</v>
      </c>
      <c r="H1401" t="s">
        <v>159</v>
      </c>
      <c r="I1401" t="s">
        <v>74</v>
      </c>
      <c r="J1401" t="s">
        <v>53</v>
      </c>
      <c r="K1401" t="s">
        <v>75</v>
      </c>
      <c r="L1401" t="s">
        <v>92</v>
      </c>
      <c r="M1401" t="s">
        <v>56</v>
      </c>
      <c r="N1401" t="s">
        <v>57</v>
      </c>
      <c r="O1401" t="s">
        <v>120</v>
      </c>
      <c r="P1401">
        <v>72</v>
      </c>
      <c r="Q1401">
        <v>76</v>
      </c>
      <c r="R1401">
        <v>75</v>
      </c>
      <c r="S1401">
        <v>1</v>
      </c>
      <c r="T1401">
        <f t="shared" si="189"/>
        <v>74</v>
      </c>
      <c r="U1401">
        <v>69</v>
      </c>
      <c r="V1401">
        <f t="shared" si="190"/>
        <v>5</v>
      </c>
      <c r="W1401" s="3">
        <f t="shared" si="191"/>
        <v>1.3333333333333334E-2</v>
      </c>
      <c r="X1401">
        <v>26</v>
      </c>
      <c r="Y1401" s="4">
        <v>6.7</v>
      </c>
      <c r="Z1401" s="4">
        <v>2.5</v>
      </c>
      <c r="AA1401" s="5">
        <v>36220.69</v>
      </c>
      <c r="AB1401" s="5">
        <f t="shared" si="192"/>
        <v>2499227.61</v>
      </c>
      <c r="AC1401" s="5">
        <v>23852.43</v>
      </c>
      <c r="AD1401" s="5">
        <f t="shared" si="193"/>
        <v>1788932.25</v>
      </c>
      <c r="AE1401" s="5">
        <v>127478.39</v>
      </c>
      <c r="AF1401" s="5">
        <v>32935.019999999997</v>
      </c>
      <c r="AG1401" s="5">
        <v>9149.52</v>
      </c>
      <c r="AH1401" s="5">
        <v>3625</v>
      </c>
      <c r="AI1401" s="5">
        <v>3200</v>
      </c>
      <c r="AJ1401">
        <v>0</v>
      </c>
      <c r="AK1401" s="5">
        <v>0</v>
      </c>
      <c r="AL1401" s="5">
        <v>3418.15</v>
      </c>
      <c r="AM1401" s="5">
        <v>43621.32</v>
      </c>
      <c r="AN1401">
        <v>4</v>
      </c>
      <c r="AO1401">
        <v>4</v>
      </c>
      <c r="AP1401" t="str">
        <f t="shared" si="194"/>
        <v>Yes</v>
      </c>
      <c r="AQ1401">
        <v>1</v>
      </c>
      <c r="AR1401" s="5">
        <f t="shared" si="195"/>
        <v>2012359.65</v>
      </c>
      <c r="AS1401" s="5">
        <f t="shared" si="196"/>
        <v>486867.96</v>
      </c>
      <c r="AT1401" t="s">
        <v>59</v>
      </c>
      <c r="AU1401" t="s">
        <v>6164</v>
      </c>
      <c r="AV1401" t="s">
        <v>6165</v>
      </c>
      <c r="AW1401" t="s">
        <v>6166</v>
      </c>
      <c r="AX1401" t="s">
        <v>6167</v>
      </c>
      <c r="AY1401">
        <v>73</v>
      </c>
      <c r="AZ1401">
        <v>1</v>
      </c>
      <c r="BA1401">
        <v>27</v>
      </c>
      <c r="BB1401" t="s">
        <v>6180</v>
      </c>
      <c r="BC1401">
        <v>0</v>
      </c>
      <c r="BD1401">
        <v>0</v>
      </c>
      <c r="BE1401" t="s">
        <v>6169</v>
      </c>
      <c r="BF1401" t="s">
        <v>6170</v>
      </c>
      <c r="BG1401">
        <v>1</v>
      </c>
      <c r="BH1401" t="s">
        <v>6179</v>
      </c>
      <c r="BI1401">
        <v>60</v>
      </c>
      <c r="BJ1401" t="s">
        <v>6187</v>
      </c>
      <c r="BK1401">
        <v>0</v>
      </c>
      <c r="BL1401">
        <v>83</v>
      </c>
      <c r="BM1401" s="3">
        <f t="shared" si="197"/>
        <v>0.90361445783132532</v>
      </c>
    </row>
    <row r="1402" spans="1:65">
      <c r="A1402" t="s">
        <v>1531</v>
      </c>
      <c r="B1402" s="2">
        <v>45741</v>
      </c>
      <c r="C1402" t="s">
        <v>47</v>
      </c>
      <c r="D1402" t="s">
        <v>1131</v>
      </c>
      <c r="E1402">
        <v>3</v>
      </c>
      <c r="F1402" t="s">
        <v>61</v>
      </c>
      <c r="G1402" t="s">
        <v>62</v>
      </c>
      <c r="H1402" t="s">
        <v>63</v>
      </c>
      <c r="I1402" t="s">
        <v>74</v>
      </c>
      <c r="J1402" t="s">
        <v>53</v>
      </c>
      <c r="K1402" t="s">
        <v>75</v>
      </c>
      <c r="L1402" t="s">
        <v>92</v>
      </c>
      <c r="M1402" t="s">
        <v>56</v>
      </c>
      <c r="N1402" t="s">
        <v>57</v>
      </c>
      <c r="O1402" t="s">
        <v>70</v>
      </c>
      <c r="P1402">
        <v>67</v>
      </c>
      <c r="Q1402">
        <v>71</v>
      </c>
      <c r="R1402">
        <v>70</v>
      </c>
      <c r="S1402">
        <v>2</v>
      </c>
      <c r="T1402">
        <f t="shared" si="189"/>
        <v>68</v>
      </c>
      <c r="U1402">
        <v>67</v>
      </c>
      <c r="V1402">
        <f t="shared" si="190"/>
        <v>1</v>
      </c>
      <c r="W1402" s="3">
        <f t="shared" si="191"/>
        <v>2.8571428571428571E-2</v>
      </c>
      <c r="X1402">
        <v>26</v>
      </c>
      <c r="Y1402" s="4">
        <v>6.7</v>
      </c>
      <c r="Z1402" s="4">
        <v>1.7</v>
      </c>
      <c r="AA1402" s="5">
        <v>35768.199999999997</v>
      </c>
      <c r="AB1402" s="5">
        <f t="shared" si="192"/>
        <v>2396469.4</v>
      </c>
      <c r="AC1402" s="5">
        <v>23961.759999999998</v>
      </c>
      <c r="AD1402" s="5">
        <f t="shared" si="193"/>
        <v>1677323.2</v>
      </c>
      <c r="AE1402" s="5">
        <v>119130.12</v>
      </c>
      <c r="AF1402" s="5">
        <v>29777.05</v>
      </c>
      <c r="AG1402" s="5">
        <v>8734.4</v>
      </c>
      <c r="AH1402" s="5">
        <v>2465</v>
      </c>
      <c r="AI1402" s="5">
        <v>6400</v>
      </c>
      <c r="AJ1402">
        <v>0</v>
      </c>
      <c r="AK1402" s="5">
        <v>0</v>
      </c>
      <c r="AL1402" s="5">
        <v>692.07</v>
      </c>
      <c r="AM1402" s="5">
        <v>43395.13</v>
      </c>
      <c r="AN1402">
        <v>4</v>
      </c>
      <c r="AO1402">
        <v>3</v>
      </c>
      <c r="AP1402" t="str">
        <f t="shared" si="194"/>
        <v>Yes</v>
      </c>
      <c r="AQ1402">
        <v>1</v>
      </c>
      <c r="AR1402" s="5">
        <f t="shared" si="195"/>
        <v>1887916.97</v>
      </c>
      <c r="AS1402" s="5">
        <f t="shared" si="196"/>
        <v>508552.43</v>
      </c>
      <c r="AT1402" t="s">
        <v>59</v>
      </c>
      <c r="AU1402" t="s">
        <v>6164</v>
      </c>
      <c r="AV1402" t="s">
        <v>6165</v>
      </c>
      <c r="AW1402" t="s">
        <v>6166</v>
      </c>
      <c r="AX1402" t="s">
        <v>6167</v>
      </c>
      <c r="AY1402">
        <v>69</v>
      </c>
      <c r="AZ1402">
        <v>2</v>
      </c>
      <c r="BA1402">
        <v>14</v>
      </c>
      <c r="BB1402" t="s">
        <v>6185</v>
      </c>
      <c r="BC1402">
        <v>0</v>
      </c>
      <c r="BD1402">
        <v>0</v>
      </c>
      <c r="BE1402" t="s">
        <v>6169</v>
      </c>
      <c r="BF1402" t="s">
        <v>6170</v>
      </c>
      <c r="BG1402">
        <v>0</v>
      </c>
      <c r="BH1402" t="s">
        <v>6171</v>
      </c>
      <c r="BI1402">
        <v>38</v>
      </c>
      <c r="BJ1402" t="s">
        <v>6172</v>
      </c>
      <c r="BK1402">
        <v>0</v>
      </c>
      <c r="BL1402">
        <v>76</v>
      </c>
      <c r="BM1402" s="3">
        <f t="shared" si="197"/>
        <v>0.92105263157894735</v>
      </c>
    </row>
    <row r="1403" spans="1:65">
      <c r="A1403" t="s">
        <v>1532</v>
      </c>
      <c r="B1403" s="2">
        <v>45741</v>
      </c>
      <c r="C1403" t="s">
        <v>47</v>
      </c>
      <c r="D1403" t="s">
        <v>1131</v>
      </c>
      <c r="E1403">
        <v>3</v>
      </c>
      <c r="F1403" t="s">
        <v>78</v>
      </c>
      <c r="G1403" t="s">
        <v>79</v>
      </c>
      <c r="H1403" t="s">
        <v>143</v>
      </c>
      <c r="I1403" t="s">
        <v>64</v>
      </c>
      <c r="J1403" t="s">
        <v>81</v>
      </c>
      <c r="K1403" t="s">
        <v>75</v>
      </c>
      <c r="L1403" t="s">
        <v>92</v>
      </c>
      <c r="M1403" t="s">
        <v>56</v>
      </c>
      <c r="N1403" t="s">
        <v>76</v>
      </c>
      <c r="O1403" t="s">
        <v>58</v>
      </c>
      <c r="P1403">
        <v>38</v>
      </c>
      <c r="Q1403">
        <v>38</v>
      </c>
      <c r="R1403">
        <v>35</v>
      </c>
      <c r="S1403">
        <v>1</v>
      </c>
      <c r="T1403">
        <f t="shared" si="189"/>
        <v>34</v>
      </c>
      <c r="U1403">
        <v>34</v>
      </c>
      <c r="V1403">
        <f t="shared" si="190"/>
        <v>0</v>
      </c>
      <c r="W1403" s="3">
        <f t="shared" si="191"/>
        <v>2.8571428571428571E-2</v>
      </c>
      <c r="X1403">
        <v>24</v>
      </c>
      <c r="Y1403" s="4">
        <v>3.3</v>
      </c>
      <c r="Z1403" s="4">
        <v>1.3</v>
      </c>
      <c r="AA1403" s="5">
        <v>78436.429999999993</v>
      </c>
      <c r="AB1403" s="5">
        <f t="shared" si="192"/>
        <v>2666838.62</v>
      </c>
      <c r="AC1403" s="5">
        <v>53926.83</v>
      </c>
      <c r="AD1403" s="5">
        <f t="shared" si="193"/>
        <v>1887439.05</v>
      </c>
      <c r="AE1403" s="5">
        <v>104339.4</v>
      </c>
      <c r="AF1403" s="5">
        <v>32590.53</v>
      </c>
      <c r="AG1403" s="5">
        <v>9569.18</v>
      </c>
      <c r="AH1403" s="5">
        <v>1885</v>
      </c>
      <c r="AI1403" s="5">
        <v>6800</v>
      </c>
      <c r="AJ1403">
        <v>0</v>
      </c>
      <c r="AK1403" s="5">
        <v>0</v>
      </c>
      <c r="AL1403" s="5">
        <v>0</v>
      </c>
      <c r="AM1403" s="5">
        <v>22584.67</v>
      </c>
      <c r="AN1403">
        <v>4</v>
      </c>
      <c r="AO1403">
        <v>3</v>
      </c>
      <c r="AP1403" t="str">
        <f t="shared" si="194"/>
        <v>Yes</v>
      </c>
      <c r="AQ1403">
        <v>1</v>
      </c>
      <c r="AR1403" s="5">
        <f t="shared" si="195"/>
        <v>2065207.83</v>
      </c>
      <c r="AS1403" s="5">
        <f t="shared" si="196"/>
        <v>601630.79</v>
      </c>
      <c r="AT1403" t="s">
        <v>59</v>
      </c>
      <c r="AU1403" t="s">
        <v>6164</v>
      </c>
      <c r="AV1403" t="s">
        <v>6165</v>
      </c>
      <c r="AW1403" t="s">
        <v>6166</v>
      </c>
      <c r="AX1403" t="s">
        <v>6167</v>
      </c>
      <c r="AY1403">
        <v>39</v>
      </c>
      <c r="AZ1403">
        <v>0</v>
      </c>
      <c r="BA1403">
        <v>0</v>
      </c>
      <c r="BB1403" t="s">
        <v>6168</v>
      </c>
      <c r="BC1403">
        <v>0</v>
      </c>
      <c r="BD1403">
        <v>0</v>
      </c>
      <c r="BE1403" t="s">
        <v>6169</v>
      </c>
      <c r="BF1403" t="s">
        <v>6170</v>
      </c>
      <c r="BG1403">
        <v>0</v>
      </c>
      <c r="BH1403" t="s">
        <v>6171</v>
      </c>
      <c r="BI1403">
        <v>42</v>
      </c>
      <c r="BJ1403" t="s">
        <v>6172</v>
      </c>
      <c r="BK1403">
        <v>0</v>
      </c>
      <c r="BL1403">
        <v>46</v>
      </c>
      <c r="BM1403" s="3">
        <f t="shared" si="197"/>
        <v>0.76086956521739135</v>
      </c>
    </row>
    <row r="1404" spans="1:65">
      <c r="A1404" t="s">
        <v>1533</v>
      </c>
      <c r="B1404" s="2">
        <v>45742</v>
      </c>
      <c r="C1404" t="s">
        <v>47</v>
      </c>
      <c r="D1404" t="s">
        <v>1131</v>
      </c>
      <c r="E1404">
        <v>3</v>
      </c>
      <c r="F1404" t="s">
        <v>78</v>
      </c>
      <c r="G1404" t="s">
        <v>79</v>
      </c>
      <c r="H1404" t="s">
        <v>143</v>
      </c>
      <c r="I1404" t="s">
        <v>74</v>
      </c>
      <c r="J1404" t="s">
        <v>81</v>
      </c>
      <c r="K1404" t="s">
        <v>75</v>
      </c>
      <c r="L1404" t="s">
        <v>67</v>
      </c>
      <c r="M1404" t="s">
        <v>56</v>
      </c>
      <c r="N1404" t="s">
        <v>69</v>
      </c>
      <c r="O1404" t="s">
        <v>70</v>
      </c>
      <c r="P1404">
        <v>39</v>
      </c>
      <c r="Q1404">
        <v>41</v>
      </c>
      <c r="R1404">
        <v>41</v>
      </c>
      <c r="S1404">
        <v>2</v>
      </c>
      <c r="T1404">
        <f t="shared" si="189"/>
        <v>39</v>
      </c>
      <c r="U1404">
        <v>38</v>
      </c>
      <c r="V1404">
        <f t="shared" si="190"/>
        <v>1</v>
      </c>
      <c r="W1404" s="3">
        <f t="shared" si="191"/>
        <v>4.878048780487805E-2</v>
      </c>
      <c r="X1404">
        <v>49</v>
      </c>
      <c r="Y1404" s="4">
        <v>7.8</v>
      </c>
      <c r="Z1404" s="4">
        <v>2.6</v>
      </c>
      <c r="AA1404" s="5">
        <v>78618.539999999994</v>
      </c>
      <c r="AB1404" s="5">
        <f t="shared" si="192"/>
        <v>2987504.52</v>
      </c>
      <c r="AC1404" s="5">
        <v>51606.37</v>
      </c>
      <c r="AD1404" s="5">
        <f t="shared" si="193"/>
        <v>2115861.17</v>
      </c>
      <c r="AE1404" s="5">
        <v>126756.45</v>
      </c>
      <c r="AF1404" s="5">
        <v>37873</v>
      </c>
      <c r="AG1404" s="5">
        <v>12590.1</v>
      </c>
      <c r="AH1404" s="5">
        <v>3770</v>
      </c>
      <c r="AI1404" s="5">
        <v>13600</v>
      </c>
      <c r="AJ1404">
        <v>0</v>
      </c>
      <c r="AK1404" s="5">
        <v>0</v>
      </c>
      <c r="AL1404" s="5">
        <v>1455.06</v>
      </c>
      <c r="AM1404" s="5">
        <v>30813.74</v>
      </c>
      <c r="AN1404">
        <v>4</v>
      </c>
      <c r="AO1404">
        <v>6</v>
      </c>
      <c r="AP1404" t="str">
        <f t="shared" si="194"/>
        <v>No</v>
      </c>
      <c r="AQ1404">
        <v>2</v>
      </c>
      <c r="AR1404" s="5">
        <f t="shared" si="195"/>
        <v>2342719.52</v>
      </c>
      <c r="AS1404" s="5">
        <f t="shared" si="196"/>
        <v>644785</v>
      </c>
      <c r="AT1404" t="s">
        <v>116</v>
      </c>
      <c r="AU1404" t="s">
        <v>6164</v>
      </c>
      <c r="AV1404" t="s">
        <v>6165</v>
      </c>
      <c r="AW1404" t="s">
        <v>6166</v>
      </c>
      <c r="AX1404" t="s">
        <v>6184</v>
      </c>
      <c r="AY1404">
        <v>39</v>
      </c>
      <c r="AZ1404">
        <v>0</v>
      </c>
      <c r="BA1404">
        <v>15</v>
      </c>
      <c r="BB1404" t="s">
        <v>6191</v>
      </c>
      <c r="BC1404">
        <v>2</v>
      </c>
      <c r="BD1404">
        <v>0</v>
      </c>
      <c r="BE1404" t="s">
        <v>6178</v>
      </c>
      <c r="BF1404" t="s">
        <v>6176</v>
      </c>
      <c r="BG1404">
        <v>2</v>
      </c>
      <c r="BH1404" t="s">
        <v>6206</v>
      </c>
      <c r="BI1404">
        <v>66</v>
      </c>
      <c r="BJ1404" t="s">
        <v>6187</v>
      </c>
      <c r="BK1404">
        <v>0</v>
      </c>
      <c r="BL1404">
        <v>51</v>
      </c>
      <c r="BM1404" s="3">
        <f t="shared" si="197"/>
        <v>0.80392156862745101</v>
      </c>
    </row>
    <row r="1405" spans="1:65">
      <c r="A1405" t="s">
        <v>1534</v>
      </c>
      <c r="B1405" s="2">
        <v>45742</v>
      </c>
      <c r="C1405" t="s">
        <v>47</v>
      </c>
      <c r="D1405" t="s">
        <v>1131</v>
      </c>
      <c r="E1405">
        <v>3</v>
      </c>
      <c r="F1405" t="s">
        <v>78</v>
      </c>
      <c r="G1405" t="s">
        <v>79</v>
      </c>
      <c r="H1405" t="s">
        <v>136</v>
      </c>
      <c r="I1405" t="s">
        <v>52</v>
      </c>
      <c r="J1405" t="s">
        <v>53</v>
      </c>
      <c r="K1405" t="s">
        <v>54</v>
      </c>
      <c r="L1405" t="s">
        <v>55</v>
      </c>
      <c r="M1405" t="s">
        <v>56</v>
      </c>
      <c r="N1405" t="s">
        <v>69</v>
      </c>
      <c r="O1405" t="s">
        <v>58</v>
      </c>
      <c r="P1405">
        <v>66</v>
      </c>
      <c r="Q1405">
        <v>71</v>
      </c>
      <c r="R1405">
        <v>69</v>
      </c>
      <c r="S1405">
        <v>2</v>
      </c>
      <c r="T1405">
        <f t="shared" si="189"/>
        <v>67</v>
      </c>
      <c r="U1405">
        <v>65</v>
      </c>
      <c r="V1405">
        <f t="shared" si="190"/>
        <v>2</v>
      </c>
      <c r="W1405" s="3">
        <f t="shared" si="191"/>
        <v>2.8985507246376812E-2</v>
      </c>
      <c r="X1405">
        <v>47</v>
      </c>
      <c r="Y1405" s="4">
        <v>5</v>
      </c>
      <c r="Z1405" s="4">
        <v>2.2000000000000002</v>
      </c>
      <c r="AA1405" s="5">
        <v>39167.410000000003</v>
      </c>
      <c r="AB1405" s="5">
        <f t="shared" si="192"/>
        <v>2545881.65</v>
      </c>
      <c r="AC1405" s="5">
        <v>23516.87</v>
      </c>
      <c r="AD1405" s="5">
        <f t="shared" si="193"/>
        <v>1622664.03</v>
      </c>
      <c r="AE1405" s="5">
        <v>123505.83</v>
      </c>
      <c r="AF1405" s="5">
        <v>34103.31</v>
      </c>
      <c r="AG1405" s="5">
        <v>11667.92</v>
      </c>
      <c r="AH1405" s="5">
        <v>3190</v>
      </c>
      <c r="AI1405" s="5">
        <v>6400</v>
      </c>
      <c r="AJ1405">
        <v>0</v>
      </c>
      <c r="AK1405" s="5">
        <v>0</v>
      </c>
      <c r="AL1405" s="5">
        <v>1286.8</v>
      </c>
      <c r="AM1405" s="5">
        <v>45325.66</v>
      </c>
      <c r="AN1405">
        <v>4</v>
      </c>
      <c r="AO1405">
        <v>5</v>
      </c>
      <c r="AP1405" t="str">
        <f t="shared" si="194"/>
        <v>No</v>
      </c>
      <c r="AQ1405">
        <v>3</v>
      </c>
      <c r="AR1405" s="5">
        <f t="shared" si="195"/>
        <v>1848143.55</v>
      </c>
      <c r="AS1405" s="5">
        <f t="shared" si="196"/>
        <v>697738.1</v>
      </c>
      <c r="AT1405" t="s">
        <v>59</v>
      </c>
      <c r="AU1405" t="s">
        <v>6164</v>
      </c>
      <c r="AV1405" t="s">
        <v>6165</v>
      </c>
      <c r="AW1405" t="s">
        <v>6166</v>
      </c>
      <c r="AX1405" t="s">
        <v>6167</v>
      </c>
      <c r="AY1405">
        <v>68</v>
      </c>
      <c r="AZ1405">
        <v>0</v>
      </c>
      <c r="BA1405">
        <v>18</v>
      </c>
      <c r="BB1405" t="s">
        <v>6180</v>
      </c>
      <c r="BC1405">
        <v>1</v>
      </c>
      <c r="BD1405">
        <v>0</v>
      </c>
      <c r="BE1405" t="s">
        <v>6196</v>
      </c>
      <c r="BF1405" t="s">
        <v>6170</v>
      </c>
      <c r="BG1405">
        <v>3</v>
      </c>
      <c r="BH1405" t="s">
        <v>6192</v>
      </c>
      <c r="BI1405">
        <v>82</v>
      </c>
      <c r="BJ1405" t="s">
        <v>6193</v>
      </c>
      <c r="BK1405">
        <v>0</v>
      </c>
      <c r="BL1405">
        <v>76</v>
      </c>
      <c r="BM1405" s="3">
        <f t="shared" si="197"/>
        <v>0.90789473684210531</v>
      </c>
    </row>
    <row r="1406" spans="1:65">
      <c r="A1406" t="s">
        <v>1535</v>
      </c>
      <c r="B1406" s="2">
        <v>45742</v>
      </c>
      <c r="C1406" t="s">
        <v>47</v>
      </c>
      <c r="D1406" t="s">
        <v>1131</v>
      </c>
      <c r="E1406">
        <v>3</v>
      </c>
      <c r="F1406" t="s">
        <v>61</v>
      </c>
      <c r="G1406" t="s">
        <v>62</v>
      </c>
      <c r="H1406" t="s">
        <v>96</v>
      </c>
      <c r="I1406" t="s">
        <v>74</v>
      </c>
      <c r="J1406" t="s">
        <v>65</v>
      </c>
      <c r="K1406" t="s">
        <v>75</v>
      </c>
      <c r="L1406" t="s">
        <v>92</v>
      </c>
      <c r="M1406" t="s">
        <v>56</v>
      </c>
      <c r="N1406" t="s">
        <v>69</v>
      </c>
      <c r="O1406" t="s">
        <v>58</v>
      </c>
      <c r="P1406">
        <v>45</v>
      </c>
      <c r="Q1406">
        <v>47</v>
      </c>
      <c r="R1406">
        <v>48</v>
      </c>
      <c r="S1406">
        <v>1</v>
      </c>
      <c r="T1406">
        <f t="shared" si="189"/>
        <v>47</v>
      </c>
      <c r="U1406">
        <v>43</v>
      </c>
      <c r="V1406">
        <f t="shared" si="190"/>
        <v>4</v>
      </c>
      <c r="W1406" s="3">
        <f t="shared" si="191"/>
        <v>2.0833333333333332E-2</v>
      </c>
      <c r="X1406">
        <v>28</v>
      </c>
      <c r="Y1406" s="4">
        <v>0.5</v>
      </c>
      <c r="Z1406" s="4">
        <v>1.4</v>
      </c>
      <c r="AA1406" s="5">
        <v>51730.37</v>
      </c>
      <c r="AB1406" s="5">
        <f t="shared" si="192"/>
        <v>2224405.91</v>
      </c>
      <c r="AC1406" s="5">
        <v>35008.78</v>
      </c>
      <c r="AD1406" s="5">
        <f t="shared" si="193"/>
        <v>1680421.44</v>
      </c>
      <c r="AE1406" s="5">
        <v>105216.21</v>
      </c>
      <c r="AF1406" s="5">
        <v>30315.78</v>
      </c>
      <c r="AG1406" s="5">
        <v>10158.879999999999</v>
      </c>
      <c r="AH1406" s="5">
        <v>2030</v>
      </c>
      <c r="AI1406" s="5">
        <v>4600</v>
      </c>
      <c r="AJ1406">
        <v>0</v>
      </c>
      <c r="AK1406" s="5">
        <v>0</v>
      </c>
      <c r="AL1406" s="5">
        <v>3987.14</v>
      </c>
      <c r="AM1406" s="5">
        <v>29643.54</v>
      </c>
      <c r="AN1406">
        <v>4</v>
      </c>
      <c r="AO1406">
        <v>4</v>
      </c>
      <c r="AP1406" t="str">
        <f t="shared" si="194"/>
        <v>Yes</v>
      </c>
      <c r="AQ1406">
        <v>1</v>
      </c>
      <c r="AR1406" s="5">
        <f t="shared" si="195"/>
        <v>1866372.99</v>
      </c>
      <c r="AS1406" s="5">
        <f t="shared" si="196"/>
        <v>358032.92</v>
      </c>
      <c r="AT1406" t="s">
        <v>59</v>
      </c>
      <c r="AU1406" t="s">
        <v>6164</v>
      </c>
      <c r="AV1406" t="s">
        <v>6165</v>
      </c>
      <c r="AW1406" t="s">
        <v>6166</v>
      </c>
      <c r="AX1406" t="s">
        <v>6184</v>
      </c>
      <c r="AY1406">
        <v>46</v>
      </c>
      <c r="AZ1406">
        <v>0</v>
      </c>
      <c r="BA1406">
        <v>26</v>
      </c>
      <c r="BB1406" t="s">
        <v>6180</v>
      </c>
      <c r="BC1406">
        <v>0</v>
      </c>
      <c r="BD1406">
        <v>0</v>
      </c>
      <c r="BE1406" t="s">
        <v>6169</v>
      </c>
      <c r="BF1406" t="s">
        <v>6170</v>
      </c>
      <c r="BG1406">
        <v>1</v>
      </c>
      <c r="BH1406" t="s">
        <v>6186</v>
      </c>
      <c r="BI1406">
        <v>28</v>
      </c>
      <c r="BJ1406" t="s">
        <v>6172</v>
      </c>
      <c r="BK1406">
        <v>0</v>
      </c>
      <c r="BL1406">
        <v>63</v>
      </c>
      <c r="BM1406" s="3">
        <f t="shared" si="197"/>
        <v>0.76190476190476186</v>
      </c>
    </row>
    <row r="1407" spans="1:65">
      <c r="A1407" t="s">
        <v>1536</v>
      </c>
      <c r="B1407" s="2">
        <v>45742</v>
      </c>
      <c r="C1407" t="s">
        <v>47</v>
      </c>
      <c r="D1407" t="s">
        <v>1131</v>
      </c>
      <c r="E1407">
        <v>3</v>
      </c>
      <c r="F1407" t="s">
        <v>72</v>
      </c>
      <c r="G1407" t="s">
        <v>79</v>
      </c>
      <c r="H1407" t="s">
        <v>102</v>
      </c>
      <c r="I1407" t="s">
        <v>64</v>
      </c>
      <c r="J1407" t="s">
        <v>53</v>
      </c>
      <c r="K1407" t="s">
        <v>66</v>
      </c>
      <c r="L1407" t="s">
        <v>87</v>
      </c>
      <c r="M1407" t="s">
        <v>68</v>
      </c>
      <c r="N1407" t="s">
        <v>109</v>
      </c>
      <c r="O1407" t="s">
        <v>82</v>
      </c>
      <c r="P1407">
        <v>71</v>
      </c>
      <c r="Q1407">
        <v>72</v>
      </c>
      <c r="R1407">
        <v>73</v>
      </c>
      <c r="S1407">
        <v>2</v>
      </c>
      <c r="T1407">
        <f t="shared" si="189"/>
        <v>71</v>
      </c>
      <c r="U1407">
        <v>70</v>
      </c>
      <c r="V1407">
        <f t="shared" si="190"/>
        <v>1</v>
      </c>
      <c r="W1407" s="3">
        <f t="shared" si="191"/>
        <v>2.7397260273972601E-2</v>
      </c>
      <c r="X1407">
        <v>25</v>
      </c>
      <c r="Y1407" s="4">
        <v>5.3</v>
      </c>
      <c r="Z1407" s="4">
        <v>1.4</v>
      </c>
      <c r="AA1407" s="5">
        <v>33980.86</v>
      </c>
      <c r="AB1407" s="5">
        <f t="shared" si="192"/>
        <v>2378660.2000000002</v>
      </c>
      <c r="AC1407" s="5">
        <v>22916.959999999999</v>
      </c>
      <c r="AD1407" s="5">
        <f t="shared" si="193"/>
        <v>1672938.08</v>
      </c>
      <c r="AE1407" s="5">
        <v>121540.56</v>
      </c>
      <c r="AF1407" s="5">
        <v>31913.16</v>
      </c>
      <c r="AG1407" s="5">
        <v>9220.76</v>
      </c>
      <c r="AH1407" s="5">
        <v>2030</v>
      </c>
      <c r="AI1407" s="5">
        <v>6400</v>
      </c>
      <c r="AJ1407">
        <v>1</v>
      </c>
      <c r="AK1407" s="5">
        <v>8376.5</v>
      </c>
      <c r="AL1407" s="5">
        <v>657.21</v>
      </c>
      <c r="AM1407" s="5">
        <v>109592.91</v>
      </c>
      <c r="AN1407">
        <v>8</v>
      </c>
      <c r="AO1407">
        <v>8</v>
      </c>
      <c r="AP1407" t="str">
        <f t="shared" si="194"/>
        <v>Yes</v>
      </c>
      <c r="AQ1407">
        <v>2</v>
      </c>
      <c r="AR1407" s="5">
        <f t="shared" si="195"/>
        <v>1962669.18</v>
      </c>
      <c r="AS1407" s="5">
        <f t="shared" si="196"/>
        <v>415991.02</v>
      </c>
      <c r="AT1407" t="s">
        <v>59</v>
      </c>
      <c r="AU1407" t="s">
        <v>6194</v>
      </c>
      <c r="AV1407" t="s">
        <v>6195</v>
      </c>
      <c r="AW1407" t="s">
        <v>6183</v>
      </c>
      <c r="AX1407" t="s">
        <v>6184</v>
      </c>
      <c r="AY1407">
        <v>72</v>
      </c>
      <c r="AZ1407">
        <v>0</v>
      </c>
      <c r="BA1407">
        <v>18</v>
      </c>
      <c r="BB1407" t="s">
        <v>6198</v>
      </c>
      <c r="BC1407">
        <v>0</v>
      </c>
      <c r="BD1407">
        <v>0</v>
      </c>
      <c r="BE1407" t="s">
        <v>6169</v>
      </c>
      <c r="BF1407" t="s">
        <v>6170</v>
      </c>
      <c r="BG1407">
        <v>0</v>
      </c>
      <c r="BH1407" t="s">
        <v>6171</v>
      </c>
      <c r="BI1407">
        <v>54</v>
      </c>
      <c r="BJ1407" t="s">
        <v>6187</v>
      </c>
      <c r="BK1407">
        <v>0</v>
      </c>
      <c r="BL1407">
        <v>75</v>
      </c>
      <c r="BM1407" s="3">
        <f t="shared" si="197"/>
        <v>0.97333333333333338</v>
      </c>
    </row>
    <row r="1408" spans="1:65">
      <c r="A1408" t="s">
        <v>1537</v>
      </c>
      <c r="B1408" s="2">
        <v>45742</v>
      </c>
      <c r="C1408" t="s">
        <v>47</v>
      </c>
      <c r="D1408" t="s">
        <v>1131</v>
      </c>
      <c r="E1408">
        <v>3</v>
      </c>
      <c r="F1408" t="s">
        <v>78</v>
      </c>
      <c r="G1408" t="s">
        <v>79</v>
      </c>
      <c r="H1408" t="s">
        <v>136</v>
      </c>
      <c r="I1408" t="s">
        <v>64</v>
      </c>
      <c r="J1408" t="s">
        <v>53</v>
      </c>
      <c r="K1408" t="s">
        <v>75</v>
      </c>
      <c r="L1408" t="s">
        <v>55</v>
      </c>
      <c r="M1408" t="s">
        <v>56</v>
      </c>
      <c r="N1408" t="s">
        <v>69</v>
      </c>
      <c r="O1408" t="s">
        <v>82</v>
      </c>
      <c r="P1408">
        <v>60</v>
      </c>
      <c r="Q1408">
        <v>64</v>
      </c>
      <c r="R1408">
        <v>63</v>
      </c>
      <c r="S1408">
        <v>2</v>
      </c>
      <c r="T1408">
        <f t="shared" si="189"/>
        <v>61</v>
      </c>
      <c r="U1408">
        <v>58</v>
      </c>
      <c r="V1408">
        <f t="shared" si="190"/>
        <v>3</v>
      </c>
      <c r="W1408" s="3">
        <f t="shared" si="191"/>
        <v>3.1746031746031744E-2</v>
      </c>
      <c r="X1408">
        <v>20</v>
      </c>
      <c r="Y1408" s="4">
        <v>5</v>
      </c>
      <c r="Z1408" s="4">
        <v>1.5</v>
      </c>
      <c r="AA1408" s="5">
        <v>36045.72</v>
      </c>
      <c r="AB1408" s="5">
        <f t="shared" si="192"/>
        <v>2090651.76</v>
      </c>
      <c r="AC1408" s="5">
        <v>23580.73</v>
      </c>
      <c r="AD1408" s="5">
        <f t="shared" si="193"/>
        <v>1485585.99</v>
      </c>
      <c r="AE1408" s="5">
        <v>104838.1</v>
      </c>
      <c r="AF1408" s="5">
        <v>29634.13</v>
      </c>
      <c r="AG1408" s="5">
        <v>9118.7199999999993</v>
      </c>
      <c r="AH1408" s="5">
        <v>2175</v>
      </c>
      <c r="AI1408" s="5">
        <v>6400</v>
      </c>
      <c r="AJ1408">
        <v>0</v>
      </c>
      <c r="AK1408" s="5">
        <v>0</v>
      </c>
      <c r="AL1408" s="5">
        <v>2069.21</v>
      </c>
      <c r="AM1408" s="5">
        <v>37929.56</v>
      </c>
      <c r="AN1408">
        <v>4</v>
      </c>
      <c r="AO1408">
        <v>4</v>
      </c>
      <c r="AP1408" t="str">
        <f t="shared" si="194"/>
        <v>Yes</v>
      </c>
      <c r="AQ1408">
        <v>0</v>
      </c>
      <c r="AR1408" s="5">
        <f t="shared" si="195"/>
        <v>1677750.71</v>
      </c>
      <c r="AS1408" s="5">
        <f t="shared" si="196"/>
        <v>412901.05</v>
      </c>
      <c r="AT1408" t="s">
        <v>59</v>
      </c>
      <c r="AU1408" t="s">
        <v>6164</v>
      </c>
      <c r="AV1408" t="s">
        <v>6165</v>
      </c>
      <c r="AW1408" t="s">
        <v>6166</v>
      </c>
      <c r="AX1408" t="s">
        <v>6167</v>
      </c>
      <c r="AY1408">
        <v>63</v>
      </c>
      <c r="AZ1408">
        <v>2</v>
      </c>
      <c r="BA1408">
        <v>24</v>
      </c>
      <c r="BB1408" t="s">
        <v>6185</v>
      </c>
      <c r="BC1408">
        <v>0</v>
      </c>
      <c r="BD1408">
        <v>0</v>
      </c>
      <c r="BE1408" t="s">
        <v>6169</v>
      </c>
      <c r="BF1408" t="s">
        <v>6170</v>
      </c>
      <c r="BG1408">
        <v>1</v>
      </c>
      <c r="BH1408" t="s">
        <v>6179</v>
      </c>
      <c r="BI1408">
        <v>58</v>
      </c>
      <c r="BJ1408" t="s">
        <v>6187</v>
      </c>
      <c r="BK1408">
        <v>0</v>
      </c>
      <c r="BL1408">
        <v>70</v>
      </c>
      <c r="BM1408" s="3">
        <f t="shared" si="197"/>
        <v>0.9</v>
      </c>
    </row>
    <row r="1409" spans="1:65">
      <c r="A1409" t="s">
        <v>1538</v>
      </c>
      <c r="B1409" s="2">
        <v>45742</v>
      </c>
      <c r="C1409" t="s">
        <v>47</v>
      </c>
      <c r="D1409" t="s">
        <v>1131</v>
      </c>
      <c r="E1409">
        <v>3</v>
      </c>
      <c r="F1409" t="s">
        <v>78</v>
      </c>
      <c r="G1409" t="s">
        <v>79</v>
      </c>
      <c r="H1409" t="s">
        <v>80</v>
      </c>
      <c r="I1409" t="s">
        <v>74</v>
      </c>
      <c r="J1409" t="s">
        <v>81</v>
      </c>
      <c r="K1409" t="s">
        <v>54</v>
      </c>
      <c r="L1409" t="s">
        <v>87</v>
      </c>
      <c r="M1409" t="s">
        <v>68</v>
      </c>
      <c r="N1409" t="s">
        <v>109</v>
      </c>
      <c r="O1409" t="s">
        <v>58</v>
      </c>
      <c r="P1409">
        <v>38</v>
      </c>
      <c r="Q1409">
        <v>40</v>
      </c>
      <c r="R1409">
        <v>37</v>
      </c>
      <c r="S1409">
        <v>1</v>
      </c>
      <c r="T1409">
        <f t="shared" si="189"/>
        <v>36</v>
      </c>
      <c r="U1409">
        <v>36</v>
      </c>
      <c r="V1409">
        <f t="shared" si="190"/>
        <v>0</v>
      </c>
      <c r="W1409" s="3">
        <f t="shared" si="191"/>
        <v>2.7027027027027029E-2</v>
      </c>
      <c r="X1409">
        <v>24</v>
      </c>
      <c r="Y1409" s="4">
        <v>4.7</v>
      </c>
      <c r="Z1409" s="4">
        <v>1.4</v>
      </c>
      <c r="AA1409" s="5">
        <v>84596.58</v>
      </c>
      <c r="AB1409" s="5">
        <f t="shared" si="192"/>
        <v>3045476.88</v>
      </c>
      <c r="AC1409" s="5">
        <v>52117.81</v>
      </c>
      <c r="AD1409" s="5">
        <f t="shared" si="193"/>
        <v>1928358.97</v>
      </c>
      <c r="AE1409" s="5">
        <v>114282.6</v>
      </c>
      <c r="AF1409" s="5">
        <v>34598.21</v>
      </c>
      <c r="AG1409" s="5">
        <v>9682.5300000000007</v>
      </c>
      <c r="AH1409" s="5">
        <v>2030</v>
      </c>
      <c r="AI1409" s="5">
        <v>6800</v>
      </c>
      <c r="AJ1409">
        <v>0</v>
      </c>
      <c r="AK1409" s="5">
        <v>0</v>
      </c>
      <c r="AL1409" s="5">
        <v>0</v>
      </c>
      <c r="AM1409" s="5">
        <v>51058.59</v>
      </c>
      <c r="AN1409">
        <v>8</v>
      </c>
      <c r="AO1409">
        <v>8</v>
      </c>
      <c r="AP1409" t="str">
        <f t="shared" si="194"/>
        <v>Yes</v>
      </c>
      <c r="AQ1409">
        <v>1</v>
      </c>
      <c r="AR1409" s="5">
        <f t="shared" si="195"/>
        <v>2146810.9</v>
      </c>
      <c r="AS1409" s="5">
        <f t="shared" si="196"/>
        <v>898665.98</v>
      </c>
      <c r="AT1409" t="s">
        <v>116</v>
      </c>
      <c r="AU1409" t="s">
        <v>6164</v>
      </c>
      <c r="AV1409" t="s">
        <v>6165</v>
      </c>
      <c r="AW1409" t="s">
        <v>6166</v>
      </c>
      <c r="AX1409" t="s">
        <v>6167</v>
      </c>
      <c r="AY1409">
        <v>42</v>
      </c>
      <c r="AZ1409">
        <v>3</v>
      </c>
      <c r="BA1409">
        <v>0</v>
      </c>
      <c r="BB1409" t="s">
        <v>6168</v>
      </c>
      <c r="BC1409">
        <v>0</v>
      </c>
      <c r="BD1409">
        <v>0</v>
      </c>
      <c r="BE1409" t="s">
        <v>6169</v>
      </c>
      <c r="BF1409" t="s">
        <v>6170</v>
      </c>
      <c r="BG1409">
        <v>1</v>
      </c>
      <c r="BH1409" t="s">
        <v>6186</v>
      </c>
      <c r="BI1409">
        <v>43</v>
      </c>
      <c r="BJ1409" t="s">
        <v>6172</v>
      </c>
      <c r="BK1409">
        <v>0</v>
      </c>
      <c r="BL1409">
        <v>49</v>
      </c>
      <c r="BM1409" s="3">
        <f t="shared" si="197"/>
        <v>0.75510204081632648</v>
      </c>
    </row>
    <row r="1410" spans="1:65">
      <c r="A1410" t="s">
        <v>1539</v>
      </c>
      <c r="B1410" s="2">
        <v>45742</v>
      </c>
      <c r="C1410" t="s">
        <v>47</v>
      </c>
      <c r="D1410" t="s">
        <v>1131</v>
      </c>
      <c r="E1410">
        <v>3</v>
      </c>
      <c r="F1410" t="s">
        <v>72</v>
      </c>
      <c r="G1410" t="s">
        <v>79</v>
      </c>
      <c r="H1410" t="s">
        <v>86</v>
      </c>
      <c r="I1410" t="s">
        <v>74</v>
      </c>
      <c r="J1410" t="s">
        <v>53</v>
      </c>
      <c r="K1410" t="s">
        <v>66</v>
      </c>
      <c r="L1410" t="s">
        <v>67</v>
      </c>
      <c r="M1410" t="s">
        <v>56</v>
      </c>
      <c r="N1410" t="s">
        <v>109</v>
      </c>
      <c r="O1410" t="s">
        <v>120</v>
      </c>
      <c r="P1410">
        <v>58</v>
      </c>
      <c r="Q1410">
        <v>59</v>
      </c>
      <c r="R1410">
        <v>59</v>
      </c>
      <c r="S1410">
        <v>1</v>
      </c>
      <c r="T1410">
        <f t="shared" ref="T1410:T1473" si="198">R1410-S1410</f>
        <v>58</v>
      </c>
      <c r="U1410">
        <v>57</v>
      </c>
      <c r="V1410">
        <f t="shared" ref="V1410:V1473" si="199">T1410-U1410</f>
        <v>1</v>
      </c>
      <c r="W1410" s="3">
        <f t="shared" ref="W1410:W1473" si="200">IFERROR(S1410/R1410,0)</f>
        <v>1.6949152542372881E-2</v>
      </c>
      <c r="X1410">
        <v>30</v>
      </c>
      <c r="Y1410" s="4">
        <v>2.2000000000000002</v>
      </c>
      <c r="Z1410" s="4">
        <v>1</v>
      </c>
      <c r="AA1410" s="5">
        <v>33744.44</v>
      </c>
      <c r="AB1410" s="5">
        <f t="shared" ref="AB1410:AB1473" si="201">ROUND(U1410*AA1410,2)</f>
        <v>1923433.08</v>
      </c>
      <c r="AC1410" s="5">
        <v>22938.63</v>
      </c>
      <c r="AD1410" s="5">
        <f t="shared" ref="AD1410:AD1473" si="202">ROUND(R1410*AC1410,2)</f>
        <v>1353379.17</v>
      </c>
      <c r="AE1410" s="5">
        <v>102171.19</v>
      </c>
      <c r="AF1410" s="5">
        <v>26340.71</v>
      </c>
      <c r="AG1410" s="5">
        <v>9111.82</v>
      </c>
      <c r="AH1410" s="5">
        <v>1450</v>
      </c>
      <c r="AI1410" s="5">
        <v>3200</v>
      </c>
      <c r="AJ1410">
        <v>0</v>
      </c>
      <c r="AK1410" s="5">
        <v>0</v>
      </c>
      <c r="AL1410" s="5">
        <v>633.98</v>
      </c>
      <c r="AM1410" s="5">
        <v>84489.89</v>
      </c>
      <c r="AN1410">
        <v>8</v>
      </c>
      <c r="AO1410">
        <v>9</v>
      </c>
      <c r="AP1410" t="str">
        <f t="shared" ref="AP1410:AP1473" si="203">IF(AO1410&lt;=AN1410,"Yes","No")</f>
        <v>No</v>
      </c>
      <c r="AQ1410">
        <v>2</v>
      </c>
      <c r="AR1410" s="5">
        <f t="shared" ref="AR1410:AR1473" si="204">ROUND(SUM(AD1410:AI1410)+SUM(AK1410:AM1410),2)</f>
        <v>1580776.76</v>
      </c>
      <c r="AS1410" s="5">
        <f t="shared" ref="AS1410:AS1473" si="205">ROUND(AB1410-AR1410,2)</f>
        <v>342656.32</v>
      </c>
      <c r="AT1410" t="s">
        <v>59</v>
      </c>
      <c r="AU1410" t="s">
        <v>6164</v>
      </c>
      <c r="AV1410" t="s">
        <v>6165</v>
      </c>
      <c r="AW1410" t="s">
        <v>6166</v>
      </c>
      <c r="AX1410" t="s">
        <v>6184</v>
      </c>
      <c r="AY1410">
        <v>60</v>
      </c>
      <c r="AZ1410">
        <v>1</v>
      </c>
      <c r="BA1410">
        <v>13</v>
      </c>
      <c r="BB1410" t="s">
        <v>6180</v>
      </c>
      <c r="BC1410">
        <v>0</v>
      </c>
      <c r="BD1410">
        <v>1</v>
      </c>
      <c r="BE1410" t="s">
        <v>6188</v>
      </c>
      <c r="BF1410" t="s">
        <v>6170</v>
      </c>
      <c r="BG1410">
        <v>0</v>
      </c>
      <c r="BH1410" t="s">
        <v>6171</v>
      </c>
      <c r="BI1410">
        <v>36</v>
      </c>
      <c r="BJ1410" t="s">
        <v>6172</v>
      </c>
      <c r="BK1410">
        <v>0</v>
      </c>
      <c r="BL1410">
        <v>72</v>
      </c>
      <c r="BM1410" s="3">
        <f t="shared" ref="BM1410:BM1473" si="206">IFERROR(R1410/BL1410,0)</f>
        <v>0.81944444444444442</v>
      </c>
    </row>
    <row r="1411" spans="1:65">
      <c r="A1411" t="s">
        <v>1540</v>
      </c>
      <c r="B1411" s="2">
        <v>45742</v>
      </c>
      <c r="C1411" t="s">
        <v>47</v>
      </c>
      <c r="D1411" t="s">
        <v>1131</v>
      </c>
      <c r="E1411">
        <v>3</v>
      </c>
      <c r="F1411" t="s">
        <v>49</v>
      </c>
      <c r="G1411" t="s">
        <v>79</v>
      </c>
      <c r="H1411" t="s">
        <v>106</v>
      </c>
      <c r="I1411" t="s">
        <v>74</v>
      </c>
      <c r="J1411" t="s">
        <v>53</v>
      </c>
      <c r="K1411" t="s">
        <v>75</v>
      </c>
      <c r="L1411" t="s">
        <v>87</v>
      </c>
      <c r="M1411" t="s">
        <v>56</v>
      </c>
      <c r="N1411" t="s">
        <v>109</v>
      </c>
      <c r="O1411" t="s">
        <v>70</v>
      </c>
      <c r="P1411">
        <v>58</v>
      </c>
      <c r="Q1411">
        <v>59</v>
      </c>
      <c r="R1411">
        <v>58</v>
      </c>
      <c r="S1411">
        <v>1</v>
      </c>
      <c r="T1411">
        <f t="shared" si="198"/>
        <v>57</v>
      </c>
      <c r="U1411">
        <v>57</v>
      </c>
      <c r="V1411">
        <f t="shared" si="199"/>
        <v>0</v>
      </c>
      <c r="W1411" s="3">
        <f t="shared" si="200"/>
        <v>1.7241379310344827E-2</v>
      </c>
      <c r="X1411">
        <v>17</v>
      </c>
      <c r="Y1411" s="4">
        <v>10.5</v>
      </c>
      <c r="Z1411" s="4">
        <v>1.6</v>
      </c>
      <c r="AA1411" s="5">
        <v>36147.279999999999</v>
      </c>
      <c r="AB1411" s="5">
        <f t="shared" si="201"/>
        <v>2060394.96</v>
      </c>
      <c r="AC1411" s="5">
        <v>24146.63</v>
      </c>
      <c r="AD1411" s="5">
        <f t="shared" si="202"/>
        <v>1400504.54</v>
      </c>
      <c r="AE1411" s="5">
        <v>100304.04</v>
      </c>
      <c r="AF1411" s="5">
        <v>26395.759999999998</v>
      </c>
      <c r="AG1411" s="5">
        <v>8775.5499999999993</v>
      </c>
      <c r="AH1411" s="5">
        <v>2320</v>
      </c>
      <c r="AI1411" s="5">
        <v>3200</v>
      </c>
      <c r="AJ1411">
        <v>0</v>
      </c>
      <c r="AK1411" s="5">
        <v>0</v>
      </c>
      <c r="AL1411" s="5">
        <v>0</v>
      </c>
      <c r="AM1411" s="5">
        <v>89506.76</v>
      </c>
      <c r="AN1411">
        <v>8</v>
      </c>
      <c r="AO1411">
        <v>9</v>
      </c>
      <c r="AP1411" t="str">
        <f t="shared" si="203"/>
        <v>No</v>
      </c>
      <c r="AQ1411">
        <v>2</v>
      </c>
      <c r="AR1411" s="5">
        <f t="shared" si="204"/>
        <v>1631006.65</v>
      </c>
      <c r="AS1411" s="5">
        <f t="shared" si="205"/>
        <v>429388.31</v>
      </c>
      <c r="AT1411" t="s">
        <v>59</v>
      </c>
      <c r="AU1411" t="s">
        <v>6164</v>
      </c>
      <c r="AV1411" t="s">
        <v>6165</v>
      </c>
      <c r="AW1411" t="s">
        <v>6166</v>
      </c>
      <c r="AX1411" t="s">
        <v>6177</v>
      </c>
      <c r="AY1411">
        <v>59</v>
      </c>
      <c r="AZ1411">
        <v>0</v>
      </c>
      <c r="BA1411">
        <v>0</v>
      </c>
      <c r="BB1411" t="s">
        <v>6168</v>
      </c>
      <c r="BC1411">
        <v>1</v>
      </c>
      <c r="BD1411">
        <v>0</v>
      </c>
      <c r="BE1411" t="s">
        <v>6178</v>
      </c>
      <c r="BF1411" t="s">
        <v>6170</v>
      </c>
      <c r="BG1411">
        <v>0</v>
      </c>
      <c r="BH1411" t="s">
        <v>6171</v>
      </c>
      <c r="BI1411">
        <v>5</v>
      </c>
      <c r="BJ1411" t="s">
        <v>6172</v>
      </c>
      <c r="BK1411">
        <v>0</v>
      </c>
      <c r="BL1411">
        <v>74</v>
      </c>
      <c r="BM1411" s="3">
        <f t="shared" si="206"/>
        <v>0.78378378378378377</v>
      </c>
    </row>
    <row r="1412" spans="1:65">
      <c r="A1412" t="s">
        <v>1541</v>
      </c>
      <c r="B1412" s="2">
        <v>45742</v>
      </c>
      <c r="C1412" t="s">
        <v>47</v>
      </c>
      <c r="D1412" t="s">
        <v>1131</v>
      </c>
      <c r="E1412">
        <v>3</v>
      </c>
      <c r="F1412" t="s">
        <v>61</v>
      </c>
      <c r="G1412" t="s">
        <v>62</v>
      </c>
      <c r="H1412" t="s">
        <v>115</v>
      </c>
      <c r="I1412" t="s">
        <v>52</v>
      </c>
      <c r="J1412" t="s">
        <v>53</v>
      </c>
      <c r="K1412" t="s">
        <v>75</v>
      </c>
      <c r="L1412" t="s">
        <v>92</v>
      </c>
      <c r="M1412" t="s">
        <v>56</v>
      </c>
      <c r="N1412" t="s">
        <v>109</v>
      </c>
      <c r="O1412" t="s">
        <v>82</v>
      </c>
      <c r="P1412">
        <v>59</v>
      </c>
      <c r="Q1412">
        <v>62</v>
      </c>
      <c r="R1412">
        <v>60</v>
      </c>
      <c r="S1412">
        <v>2</v>
      </c>
      <c r="T1412">
        <f t="shared" si="198"/>
        <v>58</v>
      </c>
      <c r="U1412">
        <v>57</v>
      </c>
      <c r="V1412">
        <f t="shared" si="199"/>
        <v>1</v>
      </c>
      <c r="W1412" s="3">
        <f t="shared" si="200"/>
        <v>3.3333333333333333E-2</v>
      </c>
      <c r="X1412">
        <v>33</v>
      </c>
      <c r="Y1412" s="4">
        <v>0</v>
      </c>
      <c r="Z1412" s="4">
        <v>0.9</v>
      </c>
      <c r="AA1412" s="5">
        <v>35627.94</v>
      </c>
      <c r="AB1412" s="5">
        <f t="shared" si="201"/>
        <v>2030792.58</v>
      </c>
      <c r="AC1412" s="5">
        <v>23883.97</v>
      </c>
      <c r="AD1412" s="5">
        <f t="shared" si="202"/>
        <v>1433038.2</v>
      </c>
      <c r="AE1412" s="5">
        <v>106908.78</v>
      </c>
      <c r="AF1412" s="5">
        <v>27445.46</v>
      </c>
      <c r="AG1412" s="5">
        <v>10432.93</v>
      </c>
      <c r="AH1412" s="5">
        <v>1305</v>
      </c>
      <c r="AI1412" s="5">
        <v>6400</v>
      </c>
      <c r="AJ1412">
        <v>0</v>
      </c>
      <c r="AK1412" s="5">
        <v>0</v>
      </c>
      <c r="AL1412" s="5">
        <v>654.85</v>
      </c>
      <c r="AM1412" s="5">
        <v>92184.3</v>
      </c>
      <c r="AN1412">
        <v>8</v>
      </c>
      <c r="AO1412">
        <v>9</v>
      </c>
      <c r="AP1412" t="str">
        <f t="shared" si="203"/>
        <v>No</v>
      </c>
      <c r="AQ1412">
        <v>3</v>
      </c>
      <c r="AR1412" s="5">
        <f t="shared" si="204"/>
        <v>1678369.52</v>
      </c>
      <c r="AS1412" s="5">
        <f t="shared" si="205"/>
        <v>352423.06</v>
      </c>
      <c r="AT1412" t="s">
        <v>59</v>
      </c>
      <c r="AU1412" t="s">
        <v>6164</v>
      </c>
      <c r="AV1412" t="s">
        <v>6165</v>
      </c>
      <c r="AW1412" t="s">
        <v>6166</v>
      </c>
      <c r="AX1412" t="s">
        <v>6167</v>
      </c>
      <c r="AY1412">
        <v>65</v>
      </c>
      <c r="AZ1412">
        <v>3</v>
      </c>
      <c r="BA1412">
        <v>12</v>
      </c>
      <c r="BB1412" t="s">
        <v>6185</v>
      </c>
      <c r="BC1412">
        <v>1</v>
      </c>
      <c r="BD1412">
        <v>0</v>
      </c>
      <c r="BE1412" t="s">
        <v>6178</v>
      </c>
      <c r="BF1412" t="s">
        <v>6170</v>
      </c>
      <c r="BG1412">
        <v>0</v>
      </c>
      <c r="BH1412" t="s">
        <v>6171</v>
      </c>
      <c r="BI1412">
        <v>58</v>
      </c>
      <c r="BJ1412" t="s">
        <v>6187</v>
      </c>
      <c r="BK1412">
        <v>0</v>
      </c>
      <c r="BL1412">
        <v>72</v>
      </c>
      <c r="BM1412" s="3">
        <f t="shared" si="206"/>
        <v>0.83333333333333337</v>
      </c>
    </row>
    <row r="1413" spans="1:65">
      <c r="A1413" t="s">
        <v>1542</v>
      </c>
      <c r="B1413" s="2">
        <v>45742</v>
      </c>
      <c r="C1413" t="s">
        <v>47</v>
      </c>
      <c r="D1413" t="s">
        <v>1131</v>
      </c>
      <c r="E1413">
        <v>3</v>
      </c>
      <c r="F1413" t="s">
        <v>78</v>
      </c>
      <c r="G1413" t="s">
        <v>62</v>
      </c>
      <c r="H1413" t="s">
        <v>190</v>
      </c>
      <c r="I1413" t="s">
        <v>52</v>
      </c>
      <c r="J1413" t="s">
        <v>53</v>
      </c>
      <c r="K1413" t="s">
        <v>75</v>
      </c>
      <c r="L1413" t="s">
        <v>55</v>
      </c>
      <c r="M1413" t="s">
        <v>56</v>
      </c>
      <c r="N1413" t="s">
        <v>109</v>
      </c>
      <c r="O1413" t="s">
        <v>120</v>
      </c>
      <c r="P1413">
        <v>63</v>
      </c>
      <c r="Q1413">
        <v>63</v>
      </c>
      <c r="R1413">
        <v>61</v>
      </c>
      <c r="S1413">
        <v>2</v>
      </c>
      <c r="T1413">
        <f t="shared" si="198"/>
        <v>59</v>
      </c>
      <c r="U1413">
        <v>59</v>
      </c>
      <c r="V1413">
        <f t="shared" si="199"/>
        <v>0</v>
      </c>
      <c r="W1413" s="3">
        <f t="shared" si="200"/>
        <v>3.2786885245901641E-2</v>
      </c>
      <c r="X1413">
        <v>38</v>
      </c>
      <c r="Y1413" s="4">
        <v>2.1</v>
      </c>
      <c r="Z1413" s="4">
        <v>1.4</v>
      </c>
      <c r="AA1413" s="5">
        <v>35817.67</v>
      </c>
      <c r="AB1413" s="5">
        <f t="shared" si="201"/>
        <v>2113242.5299999998</v>
      </c>
      <c r="AC1413" s="5">
        <v>23603.73</v>
      </c>
      <c r="AD1413" s="5">
        <f t="shared" si="202"/>
        <v>1439827.53</v>
      </c>
      <c r="AE1413" s="5">
        <v>108199.28</v>
      </c>
      <c r="AF1413" s="5">
        <v>29174.35</v>
      </c>
      <c r="AG1413" s="5">
        <v>11041.84</v>
      </c>
      <c r="AH1413" s="5">
        <v>2030</v>
      </c>
      <c r="AI1413" s="5">
        <v>6400</v>
      </c>
      <c r="AJ1413">
        <v>0</v>
      </c>
      <c r="AK1413" s="5">
        <v>0</v>
      </c>
      <c r="AL1413" s="5">
        <v>0</v>
      </c>
      <c r="AM1413" s="5">
        <v>91681.38</v>
      </c>
      <c r="AN1413">
        <v>8</v>
      </c>
      <c r="AO1413">
        <v>9</v>
      </c>
      <c r="AP1413" t="str">
        <f t="shared" si="203"/>
        <v>No</v>
      </c>
      <c r="AQ1413">
        <v>2</v>
      </c>
      <c r="AR1413" s="5">
        <f t="shared" si="204"/>
        <v>1688354.38</v>
      </c>
      <c r="AS1413" s="5">
        <f t="shared" si="205"/>
        <v>424888.15</v>
      </c>
      <c r="AT1413" t="s">
        <v>59</v>
      </c>
      <c r="AU1413" t="s">
        <v>6164</v>
      </c>
      <c r="AV1413" t="s">
        <v>6165</v>
      </c>
      <c r="AW1413" t="s">
        <v>6166</v>
      </c>
      <c r="AX1413" t="s">
        <v>6167</v>
      </c>
      <c r="AY1413">
        <v>65</v>
      </c>
      <c r="AZ1413">
        <v>2</v>
      </c>
      <c r="BA1413">
        <v>0</v>
      </c>
      <c r="BB1413" t="s">
        <v>6168</v>
      </c>
      <c r="BC1413">
        <v>1</v>
      </c>
      <c r="BD1413">
        <v>0</v>
      </c>
      <c r="BE1413" t="s">
        <v>6178</v>
      </c>
      <c r="BF1413" t="s">
        <v>6170</v>
      </c>
      <c r="BG1413">
        <v>1</v>
      </c>
      <c r="BH1413" t="s">
        <v>6179</v>
      </c>
      <c r="BI1413">
        <v>54</v>
      </c>
      <c r="BJ1413" t="s">
        <v>6187</v>
      </c>
      <c r="BK1413">
        <v>0</v>
      </c>
      <c r="BL1413">
        <v>74</v>
      </c>
      <c r="BM1413" s="3">
        <f t="shared" si="206"/>
        <v>0.82432432432432434</v>
      </c>
    </row>
    <row r="1414" spans="1:65">
      <c r="A1414" t="s">
        <v>1543</v>
      </c>
      <c r="B1414" s="2">
        <v>45742</v>
      </c>
      <c r="C1414" t="s">
        <v>47</v>
      </c>
      <c r="D1414" t="s">
        <v>1131</v>
      </c>
      <c r="E1414">
        <v>3</v>
      </c>
      <c r="F1414" t="s">
        <v>78</v>
      </c>
      <c r="G1414" t="s">
        <v>62</v>
      </c>
      <c r="H1414" t="s">
        <v>91</v>
      </c>
      <c r="I1414" t="s">
        <v>64</v>
      </c>
      <c r="J1414" t="s">
        <v>65</v>
      </c>
      <c r="K1414" t="s">
        <v>75</v>
      </c>
      <c r="L1414" t="s">
        <v>92</v>
      </c>
      <c r="M1414" t="s">
        <v>56</v>
      </c>
      <c r="N1414" t="s">
        <v>76</v>
      </c>
      <c r="O1414" t="s">
        <v>120</v>
      </c>
      <c r="P1414">
        <v>44</v>
      </c>
      <c r="Q1414">
        <v>46</v>
      </c>
      <c r="R1414">
        <v>45</v>
      </c>
      <c r="S1414">
        <v>1</v>
      </c>
      <c r="T1414">
        <f t="shared" si="198"/>
        <v>44</v>
      </c>
      <c r="U1414">
        <v>43</v>
      </c>
      <c r="V1414">
        <f t="shared" si="199"/>
        <v>1</v>
      </c>
      <c r="W1414" s="3">
        <f t="shared" si="200"/>
        <v>2.2222222222222223E-2</v>
      </c>
      <c r="X1414">
        <v>28</v>
      </c>
      <c r="Y1414" s="4">
        <v>3.6</v>
      </c>
      <c r="Z1414" s="4">
        <v>1.4</v>
      </c>
      <c r="AA1414" s="5">
        <v>51594.45</v>
      </c>
      <c r="AB1414" s="5">
        <f t="shared" si="201"/>
        <v>2218561.35</v>
      </c>
      <c r="AC1414" s="5">
        <v>35030.31</v>
      </c>
      <c r="AD1414" s="5">
        <f t="shared" si="202"/>
        <v>1576363.95</v>
      </c>
      <c r="AE1414" s="5">
        <v>96909.77</v>
      </c>
      <c r="AF1414" s="5">
        <v>30640.98</v>
      </c>
      <c r="AG1414" s="5">
        <v>9675.85</v>
      </c>
      <c r="AH1414" s="5">
        <v>2030</v>
      </c>
      <c r="AI1414" s="5">
        <v>4600</v>
      </c>
      <c r="AJ1414">
        <v>0</v>
      </c>
      <c r="AK1414" s="5">
        <v>0</v>
      </c>
      <c r="AL1414" s="5">
        <v>976.31</v>
      </c>
      <c r="AM1414" s="5">
        <v>26286.07</v>
      </c>
      <c r="AN1414">
        <v>4</v>
      </c>
      <c r="AO1414">
        <v>4</v>
      </c>
      <c r="AP1414" t="str">
        <f t="shared" si="203"/>
        <v>Yes</v>
      </c>
      <c r="AQ1414">
        <v>1</v>
      </c>
      <c r="AR1414" s="5">
        <f t="shared" si="204"/>
        <v>1747482.93</v>
      </c>
      <c r="AS1414" s="5">
        <f t="shared" si="205"/>
        <v>471078.42</v>
      </c>
      <c r="AT1414" t="s">
        <v>59</v>
      </c>
      <c r="AU1414" t="s">
        <v>6164</v>
      </c>
      <c r="AV1414" t="s">
        <v>6165</v>
      </c>
      <c r="AW1414" t="s">
        <v>6166</v>
      </c>
      <c r="AX1414" t="s">
        <v>6167</v>
      </c>
      <c r="AY1414">
        <v>49</v>
      </c>
      <c r="AZ1414">
        <v>4</v>
      </c>
      <c r="BA1414">
        <v>16</v>
      </c>
      <c r="BB1414" t="s">
        <v>6185</v>
      </c>
      <c r="BC1414">
        <v>0</v>
      </c>
      <c r="BD1414">
        <v>0</v>
      </c>
      <c r="BE1414" t="s">
        <v>6169</v>
      </c>
      <c r="BF1414" t="s">
        <v>6170</v>
      </c>
      <c r="BG1414">
        <v>1</v>
      </c>
      <c r="BH1414" t="s">
        <v>6179</v>
      </c>
      <c r="BI1414">
        <v>48</v>
      </c>
      <c r="BJ1414" t="s">
        <v>6172</v>
      </c>
      <c r="BK1414">
        <v>0</v>
      </c>
      <c r="BL1414">
        <v>58</v>
      </c>
      <c r="BM1414" s="3">
        <f t="shared" si="206"/>
        <v>0.77586206896551724</v>
      </c>
    </row>
    <row r="1415" spans="1:65">
      <c r="A1415" t="s">
        <v>1544</v>
      </c>
      <c r="B1415" s="2">
        <v>45742</v>
      </c>
      <c r="C1415" t="s">
        <v>47</v>
      </c>
      <c r="D1415" t="s">
        <v>1131</v>
      </c>
      <c r="E1415">
        <v>3</v>
      </c>
      <c r="F1415" t="s">
        <v>49</v>
      </c>
      <c r="G1415" t="s">
        <v>79</v>
      </c>
      <c r="H1415" t="s">
        <v>106</v>
      </c>
      <c r="I1415" t="s">
        <v>52</v>
      </c>
      <c r="J1415" t="s">
        <v>53</v>
      </c>
      <c r="K1415" t="s">
        <v>54</v>
      </c>
      <c r="L1415" t="s">
        <v>92</v>
      </c>
      <c r="M1415" t="s">
        <v>56</v>
      </c>
      <c r="N1415" t="s">
        <v>57</v>
      </c>
      <c r="O1415" t="s">
        <v>120</v>
      </c>
      <c r="P1415">
        <v>60</v>
      </c>
      <c r="Q1415">
        <v>62</v>
      </c>
      <c r="R1415">
        <v>62</v>
      </c>
      <c r="S1415">
        <v>2</v>
      </c>
      <c r="T1415">
        <f t="shared" si="198"/>
        <v>60</v>
      </c>
      <c r="U1415">
        <v>58</v>
      </c>
      <c r="V1415">
        <f t="shared" si="199"/>
        <v>2</v>
      </c>
      <c r="W1415" s="3">
        <f t="shared" si="200"/>
        <v>3.2258064516129031E-2</v>
      </c>
      <c r="X1415">
        <v>23</v>
      </c>
      <c r="Y1415" s="4">
        <v>0</v>
      </c>
      <c r="Z1415" s="4">
        <v>1.4</v>
      </c>
      <c r="AA1415" s="5">
        <v>38632.42</v>
      </c>
      <c r="AB1415" s="5">
        <f t="shared" si="201"/>
        <v>2240680.36</v>
      </c>
      <c r="AC1415" s="5">
        <v>23854.25</v>
      </c>
      <c r="AD1415" s="5">
        <f t="shared" si="202"/>
        <v>1478963.5</v>
      </c>
      <c r="AE1415" s="5">
        <v>110661.44</v>
      </c>
      <c r="AF1415" s="5">
        <v>27590.46</v>
      </c>
      <c r="AG1415" s="5">
        <v>8668.35</v>
      </c>
      <c r="AH1415" s="5">
        <v>2030</v>
      </c>
      <c r="AI1415" s="5">
        <v>6400</v>
      </c>
      <c r="AJ1415">
        <v>0</v>
      </c>
      <c r="AK1415" s="5">
        <v>0</v>
      </c>
      <c r="AL1415" s="5">
        <v>1318.33</v>
      </c>
      <c r="AM1415" s="5">
        <v>37665.760000000002</v>
      </c>
      <c r="AN1415">
        <v>4</v>
      </c>
      <c r="AO1415">
        <v>4</v>
      </c>
      <c r="AP1415" t="str">
        <f t="shared" si="203"/>
        <v>Yes</v>
      </c>
      <c r="AQ1415">
        <v>1</v>
      </c>
      <c r="AR1415" s="5">
        <f t="shared" si="204"/>
        <v>1673297.84</v>
      </c>
      <c r="AS1415" s="5">
        <f t="shared" si="205"/>
        <v>567382.52</v>
      </c>
      <c r="AT1415" t="s">
        <v>59</v>
      </c>
      <c r="AU1415" t="s">
        <v>6164</v>
      </c>
      <c r="AV1415" t="s">
        <v>6165</v>
      </c>
      <c r="AW1415" t="s">
        <v>6166</v>
      </c>
      <c r="AX1415" t="s">
        <v>6184</v>
      </c>
      <c r="AY1415">
        <v>63</v>
      </c>
      <c r="AZ1415">
        <v>1</v>
      </c>
      <c r="BA1415">
        <v>17</v>
      </c>
      <c r="BB1415" t="s">
        <v>6180</v>
      </c>
      <c r="BC1415">
        <v>0</v>
      </c>
      <c r="BD1415">
        <v>0</v>
      </c>
      <c r="BE1415" t="s">
        <v>6169</v>
      </c>
      <c r="BF1415" t="s">
        <v>6170</v>
      </c>
      <c r="BG1415">
        <v>1</v>
      </c>
      <c r="BH1415" t="s">
        <v>6179</v>
      </c>
      <c r="BI1415">
        <v>51</v>
      </c>
      <c r="BJ1415" t="s">
        <v>6187</v>
      </c>
      <c r="BK1415">
        <v>0</v>
      </c>
      <c r="BL1415">
        <v>77</v>
      </c>
      <c r="BM1415" s="3">
        <f t="shared" si="206"/>
        <v>0.80519480519480524</v>
      </c>
    </row>
    <row r="1416" spans="1:65">
      <c r="A1416" t="s">
        <v>1545</v>
      </c>
      <c r="B1416" s="2">
        <v>45742</v>
      </c>
      <c r="C1416" t="s">
        <v>47</v>
      </c>
      <c r="D1416" t="s">
        <v>1131</v>
      </c>
      <c r="E1416">
        <v>3</v>
      </c>
      <c r="F1416" t="s">
        <v>72</v>
      </c>
      <c r="G1416" t="s">
        <v>50</v>
      </c>
      <c r="H1416" t="s">
        <v>73</v>
      </c>
      <c r="I1416" t="s">
        <v>74</v>
      </c>
      <c r="J1416" t="s">
        <v>53</v>
      </c>
      <c r="K1416" t="s">
        <v>54</v>
      </c>
      <c r="L1416" t="s">
        <v>55</v>
      </c>
      <c r="M1416" t="s">
        <v>56</v>
      </c>
      <c r="N1416" t="s">
        <v>57</v>
      </c>
      <c r="O1416" t="s">
        <v>58</v>
      </c>
      <c r="P1416">
        <v>55</v>
      </c>
      <c r="Q1416">
        <v>59</v>
      </c>
      <c r="R1416">
        <v>59</v>
      </c>
      <c r="S1416">
        <v>1</v>
      </c>
      <c r="T1416">
        <f t="shared" si="198"/>
        <v>58</v>
      </c>
      <c r="U1416">
        <v>53</v>
      </c>
      <c r="V1416">
        <f t="shared" si="199"/>
        <v>5</v>
      </c>
      <c r="W1416" s="3">
        <f t="shared" si="200"/>
        <v>1.6949152542372881E-2</v>
      </c>
      <c r="X1416">
        <v>9</v>
      </c>
      <c r="Y1416" s="4">
        <v>0.5</v>
      </c>
      <c r="Z1416" s="4">
        <v>0.6</v>
      </c>
      <c r="AA1416" s="5">
        <v>39121.54</v>
      </c>
      <c r="AB1416" s="5">
        <f t="shared" si="201"/>
        <v>2073441.62</v>
      </c>
      <c r="AC1416" s="5">
        <v>23703.53</v>
      </c>
      <c r="AD1416" s="5">
        <f t="shared" si="202"/>
        <v>1398508.27</v>
      </c>
      <c r="AE1416" s="5">
        <v>100661.72</v>
      </c>
      <c r="AF1416" s="5">
        <v>24436.23</v>
      </c>
      <c r="AG1416" s="5">
        <v>7285.7</v>
      </c>
      <c r="AH1416" s="5">
        <v>870</v>
      </c>
      <c r="AI1416" s="5">
        <v>3200</v>
      </c>
      <c r="AJ1416">
        <v>0</v>
      </c>
      <c r="AK1416" s="5">
        <v>0</v>
      </c>
      <c r="AL1416" s="5">
        <v>3178.38</v>
      </c>
      <c r="AM1416" s="5">
        <v>33446.35</v>
      </c>
      <c r="AN1416">
        <v>4</v>
      </c>
      <c r="AO1416">
        <v>4</v>
      </c>
      <c r="AP1416" t="str">
        <f t="shared" si="203"/>
        <v>Yes</v>
      </c>
      <c r="AQ1416">
        <v>1</v>
      </c>
      <c r="AR1416" s="5">
        <f t="shared" si="204"/>
        <v>1571586.65</v>
      </c>
      <c r="AS1416" s="5">
        <f t="shared" si="205"/>
        <v>501854.97</v>
      </c>
      <c r="AT1416" t="s">
        <v>59</v>
      </c>
      <c r="AU1416" t="s">
        <v>6164</v>
      </c>
      <c r="AV1416" t="s">
        <v>6165</v>
      </c>
      <c r="AW1416" t="s">
        <v>6166</v>
      </c>
      <c r="AX1416" t="s">
        <v>6184</v>
      </c>
      <c r="AY1416">
        <v>55</v>
      </c>
      <c r="AZ1416">
        <v>0</v>
      </c>
      <c r="BA1416">
        <v>31</v>
      </c>
      <c r="BB1416" t="s">
        <v>6180</v>
      </c>
      <c r="BC1416">
        <v>0</v>
      </c>
      <c r="BD1416">
        <v>0</v>
      </c>
      <c r="BE1416" t="s">
        <v>6169</v>
      </c>
      <c r="BF1416" t="s">
        <v>6170</v>
      </c>
      <c r="BG1416">
        <v>0</v>
      </c>
      <c r="BH1416" t="s">
        <v>6171</v>
      </c>
      <c r="BI1416">
        <v>7</v>
      </c>
      <c r="BJ1416" t="s">
        <v>6172</v>
      </c>
      <c r="BK1416">
        <v>0</v>
      </c>
      <c r="BL1416">
        <v>77</v>
      </c>
      <c r="BM1416" s="3">
        <f t="shared" si="206"/>
        <v>0.76623376623376627</v>
      </c>
    </row>
    <row r="1417" spans="1:65">
      <c r="A1417" t="s">
        <v>1546</v>
      </c>
      <c r="B1417" s="2">
        <v>45742</v>
      </c>
      <c r="C1417" t="s">
        <v>47</v>
      </c>
      <c r="D1417" t="s">
        <v>1131</v>
      </c>
      <c r="E1417">
        <v>3</v>
      </c>
      <c r="F1417" t="s">
        <v>61</v>
      </c>
      <c r="G1417" t="s">
        <v>62</v>
      </c>
      <c r="H1417" t="s">
        <v>63</v>
      </c>
      <c r="I1417" t="s">
        <v>52</v>
      </c>
      <c r="J1417" t="s">
        <v>53</v>
      </c>
      <c r="K1417" t="s">
        <v>75</v>
      </c>
      <c r="L1417" t="s">
        <v>92</v>
      </c>
      <c r="M1417" t="s">
        <v>56</v>
      </c>
      <c r="N1417" t="s">
        <v>94</v>
      </c>
      <c r="O1417" t="s">
        <v>70</v>
      </c>
      <c r="P1417">
        <v>63</v>
      </c>
      <c r="Q1417">
        <v>65</v>
      </c>
      <c r="R1417">
        <v>65</v>
      </c>
      <c r="S1417">
        <v>2</v>
      </c>
      <c r="T1417">
        <f t="shared" si="198"/>
        <v>63</v>
      </c>
      <c r="U1417">
        <v>61</v>
      </c>
      <c r="V1417">
        <f t="shared" si="199"/>
        <v>2</v>
      </c>
      <c r="W1417" s="3">
        <f t="shared" si="200"/>
        <v>3.0769230769230771E-2</v>
      </c>
      <c r="X1417">
        <v>28</v>
      </c>
      <c r="Y1417" s="4">
        <v>0</v>
      </c>
      <c r="Z1417" s="4">
        <v>1.9</v>
      </c>
      <c r="AA1417" s="5">
        <v>36341.879999999997</v>
      </c>
      <c r="AB1417" s="5">
        <f t="shared" si="201"/>
        <v>2216854.6800000002</v>
      </c>
      <c r="AC1417" s="5">
        <v>23809.06</v>
      </c>
      <c r="AD1417" s="5">
        <f t="shared" si="202"/>
        <v>1547588.9</v>
      </c>
      <c r="AE1417" s="5">
        <v>115903.18</v>
      </c>
      <c r="AF1417" s="5">
        <v>28994.48</v>
      </c>
      <c r="AG1417" s="5">
        <v>9547.84</v>
      </c>
      <c r="AH1417" s="5">
        <v>2755</v>
      </c>
      <c r="AI1417" s="5">
        <v>6400</v>
      </c>
      <c r="AJ1417">
        <v>0</v>
      </c>
      <c r="AK1417" s="5">
        <v>0</v>
      </c>
      <c r="AL1417" s="5">
        <v>1297.6400000000001</v>
      </c>
      <c r="AM1417" s="5">
        <v>38146.53</v>
      </c>
      <c r="AN1417">
        <v>4</v>
      </c>
      <c r="AO1417">
        <v>4</v>
      </c>
      <c r="AP1417" t="str">
        <f t="shared" si="203"/>
        <v>Yes</v>
      </c>
      <c r="AQ1417">
        <v>1</v>
      </c>
      <c r="AR1417" s="5">
        <f t="shared" si="204"/>
        <v>1750633.57</v>
      </c>
      <c r="AS1417" s="5">
        <f t="shared" si="205"/>
        <v>466221.11</v>
      </c>
      <c r="AT1417" t="s">
        <v>59</v>
      </c>
      <c r="AU1417" t="s">
        <v>6164</v>
      </c>
      <c r="AV1417" t="s">
        <v>6165</v>
      </c>
      <c r="AW1417" t="s">
        <v>6166</v>
      </c>
      <c r="AX1417" t="s">
        <v>6184</v>
      </c>
      <c r="AY1417">
        <v>66</v>
      </c>
      <c r="AZ1417">
        <v>0</v>
      </c>
      <c r="BA1417">
        <v>21</v>
      </c>
      <c r="BB1417" t="s">
        <v>6191</v>
      </c>
      <c r="BC1417">
        <v>0</v>
      </c>
      <c r="BD1417">
        <v>0</v>
      </c>
      <c r="BE1417" t="s">
        <v>6169</v>
      </c>
      <c r="BF1417" t="s">
        <v>6170</v>
      </c>
      <c r="BG1417">
        <v>1</v>
      </c>
      <c r="BH1417" t="s">
        <v>6179</v>
      </c>
      <c r="BI1417">
        <v>23</v>
      </c>
      <c r="BJ1417" t="s">
        <v>6172</v>
      </c>
      <c r="BK1417">
        <v>0</v>
      </c>
      <c r="BL1417">
        <v>76</v>
      </c>
      <c r="BM1417" s="3">
        <f t="shared" si="206"/>
        <v>0.85526315789473684</v>
      </c>
    </row>
    <row r="1418" spans="1:65">
      <c r="A1418" t="s">
        <v>1547</v>
      </c>
      <c r="B1418" s="2">
        <v>45742</v>
      </c>
      <c r="C1418" t="s">
        <v>47</v>
      </c>
      <c r="D1418" t="s">
        <v>1131</v>
      </c>
      <c r="E1418">
        <v>3</v>
      </c>
      <c r="F1418" t="s">
        <v>78</v>
      </c>
      <c r="G1418" t="s">
        <v>62</v>
      </c>
      <c r="H1418" t="s">
        <v>153</v>
      </c>
      <c r="I1418" t="s">
        <v>52</v>
      </c>
      <c r="J1418" t="s">
        <v>53</v>
      </c>
      <c r="K1418" t="s">
        <v>66</v>
      </c>
      <c r="L1418" t="s">
        <v>87</v>
      </c>
      <c r="M1418" t="s">
        <v>56</v>
      </c>
      <c r="N1418" t="s">
        <v>94</v>
      </c>
      <c r="O1418" t="s">
        <v>120</v>
      </c>
      <c r="P1418">
        <v>59</v>
      </c>
      <c r="Q1418">
        <v>62</v>
      </c>
      <c r="R1418">
        <v>58</v>
      </c>
      <c r="S1418">
        <v>2</v>
      </c>
      <c r="T1418">
        <f t="shared" si="198"/>
        <v>56</v>
      </c>
      <c r="U1418">
        <v>56</v>
      </c>
      <c r="V1418">
        <f t="shared" si="199"/>
        <v>0</v>
      </c>
      <c r="W1418" s="3">
        <f t="shared" si="200"/>
        <v>3.4482758620689655E-2</v>
      </c>
      <c r="X1418">
        <v>28</v>
      </c>
      <c r="Y1418" s="4">
        <v>4.7</v>
      </c>
      <c r="Z1418" s="4">
        <v>0.9</v>
      </c>
      <c r="AA1418" s="5">
        <v>33572.019999999997</v>
      </c>
      <c r="AB1418" s="5">
        <f t="shared" si="201"/>
        <v>1880033.12</v>
      </c>
      <c r="AC1418" s="5">
        <v>23990.47</v>
      </c>
      <c r="AD1418" s="5">
        <f t="shared" si="202"/>
        <v>1391447.26</v>
      </c>
      <c r="AE1418" s="5">
        <v>102982.86</v>
      </c>
      <c r="AF1418" s="5">
        <v>27713.75</v>
      </c>
      <c r="AG1418" s="5">
        <v>9947.8700000000008</v>
      </c>
      <c r="AH1418" s="5">
        <v>1305</v>
      </c>
      <c r="AI1418" s="5">
        <v>6400</v>
      </c>
      <c r="AJ1418">
        <v>0</v>
      </c>
      <c r="AK1418" s="5">
        <v>0</v>
      </c>
      <c r="AL1418" s="5">
        <v>0</v>
      </c>
      <c r="AM1418" s="5">
        <v>34422.769999999997</v>
      </c>
      <c r="AN1418">
        <v>4</v>
      </c>
      <c r="AO1418">
        <v>4</v>
      </c>
      <c r="AP1418" t="str">
        <f t="shared" si="203"/>
        <v>Yes</v>
      </c>
      <c r="AQ1418">
        <v>0</v>
      </c>
      <c r="AR1418" s="5">
        <f t="shared" si="204"/>
        <v>1574219.51</v>
      </c>
      <c r="AS1418" s="5">
        <f t="shared" si="205"/>
        <v>305813.61</v>
      </c>
      <c r="AT1418" t="s">
        <v>59</v>
      </c>
      <c r="AU1418" t="s">
        <v>6164</v>
      </c>
      <c r="AV1418" t="s">
        <v>6165</v>
      </c>
      <c r="AW1418" t="s">
        <v>6166</v>
      </c>
      <c r="AX1418" t="s">
        <v>6167</v>
      </c>
      <c r="AY1418">
        <v>60</v>
      </c>
      <c r="AZ1418">
        <v>0</v>
      </c>
      <c r="BA1418">
        <v>0</v>
      </c>
      <c r="BB1418" t="s">
        <v>6168</v>
      </c>
      <c r="BC1418">
        <v>0</v>
      </c>
      <c r="BD1418">
        <v>0</v>
      </c>
      <c r="BE1418" t="s">
        <v>6169</v>
      </c>
      <c r="BF1418" t="s">
        <v>6170</v>
      </c>
      <c r="BG1418">
        <v>0</v>
      </c>
      <c r="BH1418" t="s">
        <v>6171</v>
      </c>
      <c r="BI1418">
        <v>36</v>
      </c>
      <c r="BJ1418" t="s">
        <v>6172</v>
      </c>
      <c r="BK1418">
        <v>0</v>
      </c>
      <c r="BL1418">
        <v>73</v>
      </c>
      <c r="BM1418" s="3">
        <f t="shared" si="206"/>
        <v>0.79452054794520544</v>
      </c>
    </row>
    <row r="1419" spans="1:65">
      <c r="A1419" t="s">
        <v>1548</v>
      </c>
      <c r="B1419" s="2">
        <v>45742</v>
      </c>
      <c r="C1419" t="s">
        <v>47</v>
      </c>
      <c r="D1419" t="s">
        <v>1131</v>
      </c>
      <c r="E1419">
        <v>3</v>
      </c>
      <c r="F1419" t="s">
        <v>78</v>
      </c>
      <c r="G1419" t="s">
        <v>62</v>
      </c>
      <c r="H1419" t="s">
        <v>190</v>
      </c>
      <c r="I1419" t="s">
        <v>52</v>
      </c>
      <c r="J1419" t="s">
        <v>65</v>
      </c>
      <c r="K1419" t="s">
        <v>75</v>
      </c>
      <c r="L1419" t="s">
        <v>67</v>
      </c>
      <c r="M1419" t="s">
        <v>56</v>
      </c>
      <c r="N1419" t="s">
        <v>69</v>
      </c>
      <c r="O1419" t="s">
        <v>70</v>
      </c>
      <c r="P1419">
        <v>50</v>
      </c>
      <c r="Q1419">
        <v>52</v>
      </c>
      <c r="R1419">
        <v>52</v>
      </c>
      <c r="S1419">
        <v>2</v>
      </c>
      <c r="T1419">
        <f t="shared" si="198"/>
        <v>50</v>
      </c>
      <c r="U1419">
        <v>49</v>
      </c>
      <c r="V1419">
        <f t="shared" si="199"/>
        <v>1</v>
      </c>
      <c r="W1419" s="3">
        <f t="shared" si="200"/>
        <v>3.8461538461538464E-2</v>
      </c>
      <c r="X1419">
        <v>18</v>
      </c>
      <c r="Y1419" s="4">
        <v>0.5</v>
      </c>
      <c r="Z1419" s="4">
        <v>0.7</v>
      </c>
      <c r="AA1419" s="5">
        <v>51917.75</v>
      </c>
      <c r="AB1419" s="5">
        <f t="shared" si="201"/>
        <v>2543969.75</v>
      </c>
      <c r="AC1419" s="5">
        <v>34017.050000000003</v>
      </c>
      <c r="AD1419" s="5">
        <f t="shared" si="202"/>
        <v>1768886.6</v>
      </c>
      <c r="AE1419" s="5">
        <v>121092.57</v>
      </c>
      <c r="AF1419" s="5">
        <v>35265.71</v>
      </c>
      <c r="AG1419" s="5">
        <v>8244.43</v>
      </c>
      <c r="AH1419" s="5">
        <v>1015</v>
      </c>
      <c r="AI1419" s="5">
        <v>9200</v>
      </c>
      <c r="AJ1419">
        <v>0</v>
      </c>
      <c r="AK1419" s="5">
        <v>0</v>
      </c>
      <c r="AL1419" s="5">
        <v>974.01</v>
      </c>
      <c r="AM1419" s="5">
        <v>33722.980000000003</v>
      </c>
      <c r="AN1419">
        <v>4</v>
      </c>
      <c r="AO1419">
        <v>3</v>
      </c>
      <c r="AP1419" t="str">
        <f t="shared" si="203"/>
        <v>Yes</v>
      </c>
      <c r="AQ1419">
        <v>1</v>
      </c>
      <c r="AR1419" s="5">
        <f t="shared" si="204"/>
        <v>1978401.3</v>
      </c>
      <c r="AS1419" s="5">
        <f t="shared" si="205"/>
        <v>565568.44999999995</v>
      </c>
      <c r="AT1419" t="s">
        <v>59</v>
      </c>
      <c r="AU1419" t="s">
        <v>6164</v>
      </c>
      <c r="AV1419" t="s">
        <v>6165</v>
      </c>
      <c r="AW1419" t="s">
        <v>6166</v>
      </c>
      <c r="AX1419" t="s">
        <v>6184</v>
      </c>
      <c r="AY1419">
        <v>53</v>
      </c>
      <c r="AZ1419">
        <v>0</v>
      </c>
      <c r="BA1419">
        <v>11</v>
      </c>
      <c r="BB1419" t="s">
        <v>6191</v>
      </c>
      <c r="BC1419">
        <v>0</v>
      </c>
      <c r="BD1419">
        <v>0</v>
      </c>
      <c r="BE1419" t="s">
        <v>6169</v>
      </c>
      <c r="BF1419" t="s">
        <v>6170</v>
      </c>
      <c r="BG1419">
        <v>0</v>
      </c>
      <c r="BH1419" t="s">
        <v>6171</v>
      </c>
      <c r="BI1419">
        <v>20</v>
      </c>
      <c r="BJ1419" t="s">
        <v>6172</v>
      </c>
      <c r="BK1419">
        <v>0</v>
      </c>
      <c r="BL1419">
        <v>59</v>
      </c>
      <c r="BM1419" s="3">
        <f t="shared" si="206"/>
        <v>0.88135593220338981</v>
      </c>
    </row>
    <row r="1420" spans="1:65">
      <c r="A1420" t="s">
        <v>1549</v>
      </c>
      <c r="B1420" s="2">
        <v>45742</v>
      </c>
      <c r="C1420" t="s">
        <v>47</v>
      </c>
      <c r="D1420" t="s">
        <v>1131</v>
      </c>
      <c r="E1420">
        <v>3</v>
      </c>
      <c r="F1420" t="s">
        <v>78</v>
      </c>
      <c r="G1420" t="s">
        <v>79</v>
      </c>
      <c r="H1420" t="s">
        <v>136</v>
      </c>
      <c r="I1420" t="s">
        <v>64</v>
      </c>
      <c r="J1420" t="s">
        <v>53</v>
      </c>
      <c r="K1420" t="s">
        <v>66</v>
      </c>
      <c r="L1420" t="s">
        <v>87</v>
      </c>
      <c r="M1420" t="s">
        <v>56</v>
      </c>
      <c r="N1420" t="s">
        <v>69</v>
      </c>
      <c r="O1420" t="s">
        <v>120</v>
      </c>
      <c r="P1420">
        <v>54</v>
      </c>
      <c r="Q1420">
        <v>55</v>
      </c>
      <c r="R1420">
        <v>51</v>
      </c>
      <c r="S1420">
        <v>1</v>
      </c>
      <c r="T1420">
        <f t="shared" si="198"/>
        <v>50</v>
      </c>
      <c r="U1420">
        <v>50</v>
      </c>
      <c r="V1420">
        <f t="shared" si="199"/>
        <v>0</v>
      </c>
      <c r="W1420" s="3">
        <f t="shared" si="200"/>
        <v>1.9607843137254902E-2</v>
      </c>
      <c r="X1420">
        <v>20</v>
      </c>
      <c r="Y1420" s="4">
        <v>3.6</v>
      </c>
      <c r="Z1420" s="4">
        <v>1.2</v>
      </c>
      <c r="AA1420" s="5">
        <v>34185.199999999997</v>
      </c>
      <c r="AB1420" s="5">
        <f t="shared" si="201"/>
        <v>1709260</v>
      </c>
      <c r="AC1420" s="5">
        <v>24024.75</v>
      </c>
      <c r="AD1420" s="5">
        <f t="shared" si="202"/>
        <v>1225262.25</v>
      </c>
      <c r="AE1420" s="5">
        <v>85618.64</v>
      </c>
      <c r="AF1420" s="5">
        <v>24508.27</v>
      </c>
      <c r="AG1420" s="5">
        <v>8227.61</v>
      </c>
      <c r="AH1420" s="5">
        <v>1740</v>
      </c>
      <c r="AI1420" s="5">
        <v>3200</v>
      </c>
      <c r="AJ1420">
        <v>0</v>
      </c>
      <c r="AK1420" s="5">
        <v>0</v>
      </c>
      <c r="AL1420" s="5">
        <v>0</v>
      </c>
      <c r="AM1420" s="5">
        <v>35037.019999999997</v>
      </c>
      <c r="AN1420">
        <v>4</v>
      </c>
      <c r="AO1420">
        <v>4</v>
      </c>
      <c r="AP1420" t="str">
        <f t="shared" si="203"/>
        <v>Yes</v>
      </c>
      <c r="AQ1420">
        <v>1</v>
      </c>
      <c r="AR1420" s="5">
        <f t="shared" si="204"/>
        <v>1383593.79</v>
      </c>
      <c r="AS1420" s="5">
        <f t="shared" si="205"/>
        <v>325666.21000000002</v>
      </c>
      <c r="AT1420" t="s">
        <v>59</v>
      </c>
      <c r="AU1420" t="s">
        <v>6164</v>
      </c>
      <c r="AV1420" t="s">
        <v>6165</v>
      </c>
      <c r="AW1420" t="s">
        <v>6166</v>
      </c>
      <c r="AX1420" t="s">
        <v>6167</v>
      </c>
      <c r="AY1420">
        <v>61</v>
      </c>
      <c r="AZ1420">
        <v>4</v>
      </c>
      <c r="BA1420">
        <v>0</v>
      </c>
      <c r="BB1420" t="s">
        <v>6168</v>
      </c>
      <c r="BC1420">
        <v>0</v>
      </c>
      <c r="BD1420">
        <v>0</v>
      </c>
      <c r="BE1420" t="s">
        <v>6169</v>
      </c>
      <c r="BF1420" t="s">
        <v>6170</v>
      </c>
      <c r="BG1420">
        <v>0</v>
      </c>
      <c r="BH1420" t="s">
        <v>6171</v>
      </c>
      <c r="BI1420">
        <v>43</v>
      </c>
      <c r="BJ1420" t="s">
        <v>6172</v>
      </c>
      <c r="BK1420">
        <v>0</v>
      </c>
      <c r="BL1420">
        <v>70</v>
      </c>
      <c r="BM1420" s="3">
        <f t="shared" si="206"/>
        <v>0.72857142857142854</v>
      </c>
    </row>
    <row r="1421" spans="1:65">
      <c r="A1421" t="s">
        <v>1550</v>
      </c>
      <c r="B1421" s="2">
        <v>45742</v>
      </c>
      <c r="C1421" t="s">
        <v>47</v>
      </c>
      <c r="D1421" t="s">
        <v>1131</v>
      </c>
      <c r="E1421">
        <v>3</v>
      </c>
      <c r="F1421" t="s">
        <v>49</v>
      </c>
      <c r="G1421" t="s">
        <v>50</v>
      </c>
      <c r="H1421" t="s">
        <v>245</v>
      </c>
      <c r="I1421" t="s">
        <v>64</v>
      </c>
      <c r="J1421" t="s">
        <v>65</v>
      </c>
      <c r="K1421" t="s">
        <v>54</v>
      </c>
      <c r="L1421" t="s">
        <v>87</v>
      </c>
      <c r="M1421" t="s">
        <v>56</v>
      </c>
      <c r="N1421" t="s">
        <v>94</v>
      </c>
      <c r="O1421" t="s">
        <v>58</v>
      </c>
      <c r="P1421">
        <v>44</v>
      </c>
      <c r="Q1421">
        <v>46</v>
      </c>
      <c r="R1421">
        <v>44</v>
      </c>
      <c r="S1421">
        <v>1</v>
      </c>
      <c r="T1421">
        <f t="shared" si="198"/>
        <v>43</v>
      </c>
      <c r="U1421">
        <v>42</v>
      </c>
      <c r="V1421">
        <f t="shared" si="199"/>
        <v>1</v>
      </c>
      <c r="W1421" s="3">
        <f t="shared" si="200"/>
        <v>2.2727272727272728E-2</v>
      </c>
      <c r="X1421">
        <v>34</v>
      </c>
      <c r="Y1421" s="4">
        <v>2.2000000000000002</v>
      </c>
      <c r="Z1421" s="4">
        <v>1.4</v>
      </c>
      <c r="AA1421" s="5">
        <v>56838.8</v>
      </c>
      <c r="AB1421" s="5">
        <f t="shared" si="201"/>
        <v>2387229.6</v>
      </c>
      <c r="AC1421" s="5">
        <v>35713.480000000003</v>
      </c>
      <c r="AD1421" s="5">
        <f t="shared" si="202"/>
        <v>1571393.12</v>
      </c>
      <c r="AE1421" s="5">
        <v>95964.160000000003</v>
      </c>
      <c r="AF1421" s="5">
        <v>28635.34</v>
      </c>
      <c r="AG1421" s="5">
        <v>11079.8</v>
      </c>
      <c r="AH1421" s="5">
        <v>2030</v>
      </c>
      <c r="AI1421" s="5">
        <v>4600</v>
      </c>
      <c r="AJ1421">
        <v>0</v>
      </c>
      <c r="AK1421" s="5">
        <v>0</v>
      </c>
      <c r="AL1421" s="5">
        <v>1007.34</v>
      </c>
      <c r="AM1421" s="5">
        <v>31900.82</v>
      </c>
      <c r="AN1421">
        <v>4</v>
      </c>
      <c r="AO1421">
        <v>6</v>
      </c>
      <c r="AP1421" t="str">
        <f t="shared" si="203"/>
        <v>No</v>
      </c>
      <c r="AQ1421">
        <v>2</v>
      </c>
      <c r="AR1421" s="5">
        <f t="shared" si="204"/>
        <v>1746610.58</v>
      </c>
      <c r="AS1421" s="5">
        <f t="shared" si="205"/>
        <v>640619.02</v>
      </c>
      <c r="AT1421" t="s">
        <v>59</v>
      </c>
      <c r="AU1421" t="s">
        <v>6164</v>
      </c>
      <c r="AV1421" t="s">
        <v>6165</v>
      </c>
      <c r="AW1421" t="s">
        <v>6166</v>
      </c>
      <c r="AX1421" t="s">
        <v>6167</v>
      </c>
      <c r="AY1421">
        <v>44</v>
      </c>
      <c r="AZ1421">
        <v>0</v>
      </c>
      <c r="BA1421">
        <v>17</v>
      </c>
      <c r="BB1421" t="s">
        <v>6198</v>
      </c>
      <c r="BC1421">
        <v>0</v>
      </c>
      <c r="BD1421">
        <v>2</v>
      </c>
      <c r="BE1421" t="s">
        <v>6196</v>
      </c>
      <c r="BF1421" t="s">
        <v>6170</v>
      </c>
      <c r="BG1421">
        <v>1</v>
      </c>
      <c r="BH1421" t="s">
        <v>6179</v>
      </c>
      <c r="BI1421">
        <v>56</v>
      </c>
      <c r="BJ1421" t="s">
        <v>6187</v>
      </c>
      <c r="BK1421">
        <v>0</v>
      </c>
      <c r="BL1421">
        <v>62</v>
      </c>
      <c r="BM1421" s="3">
        <f t="shared" si="206"/>
        <v>0.70967741935483875</v>
      </c>
    </row>
    <row r="1422" spans="1:65">
      <c r="A1422" t="s">
        <v>1551</v>
      </c>
      <c r="B1422" s="2">
        <v>45742</v>
      </c>
      <c r="C1422" t="s">
        <v>47</v>
      </c>
      <c r="D1422" t="s">
        <v>1131</v>
      </c>
      <c r="E1422">
        <v>3</v>
      </c>
      <c r="F1422" t="s">
        <v>72</v>
      </c>
      <c r="G1422" t="s">
        <v>79</v>
      </c>
      <c r="H1422" t="s">
        <v>86</v>
      </c>
      <c r="I1422" t="s">
        <v>52</v>
      </c>
      <c r="J1422" t="s">
        <v>65</v>
      </c>
      <c r="K1422" t="s">
        <v>66</v>
      </c>
      <c r="L1422" t="s">
        <v>67</v>
      </c>
      <c r="M1422" t="s">
        <v>56</v>
      </c>
      <c r="N1422" t="s">
        <v>94</v>
      </c>
      <c r="O1422" t="s">
        <v>120</v>
      </c>
      <c r="P1422">
        <v>57</v>
      </c>
      <c r="Q1422">
        <v>58</v>
      </c>
      <c r="R1422">
        <v>61</v>
      </c>
      <c r="S1422">
        <v>2</v>
      </c>
      <c r="T1422">
        <f t="shared" si="198"/>
        <v>59</v>
      </c>
      <c r="U1422">
        <v>57</v>
      </c>
      <c r="V1422">
        <f t="shared" si="199"/>
        <v>2</v>
      </c>
      <c r="W1422" s="3">
        <f t="shared" si="200"/>
        <v>3.2786885245901641E-2</v>
      </c>
      <c r="X1422">
        <v>34</v>
      </c>
      <c r="Y1422" s="4">
        <v>0.8</v>
      </c>
      <c r="Z1422" s="4">
        <v>1.8</v>
      </c>
      <c r="AA1422" s="5">
        <v>48808.01</v>
      </c>
      <c r="AB1422" s="5">
        <f t="shared" si="201"/>
        <v>2782056.57</v>
      </c>
      <c r="AC1422" s="5">
        <v>34049.86</v>
      </c>
      <c r="AD1422" s="5">
        <f t="shared" si="202"/>
        <v>2077041.46</v>
      </c>
      <c r="AE1422" s="5">
        <v>141862.75</v>
      </c>
      <c r="AF1422" s="5">
        <v>37952.21</v>
      </c>
      <c r="AG1422" s="5">
        <v>10960.69</v>
      </c>
      <c r="AH1422" s="5">
        <v>2610</v>
      </c>
      <c r="AI1422" s="5">
        <v>9200</v>
      </c>
      <c r="AJ1422">
        <v>0</v>
      </c>
      <c r="AK1422" s="5">
        <v>0</v>
      </c>
      <c r="AL1422" s="5">
        <v>2054.16</v>
      </c>
      <c r="AM1422" s="5">
        <v>37699.78</v>
      </c>
      <c r="AN1422">
        <v>4</v>
      </c>
      <c r="AO1422">
        <v>3</v>
      </c>
      <c r="AP1422" t="str">
        <f t="shared" si="203"/>
        <v>Yes</v>
      </c>
      <c r="AQ1422">
        <v>1</v>
      </c>
      <c r="AR1422" s="5">
        <f t="shared" si="204"/>
        <v>2319381.0499999998</v>
      </c>
      <c r="AS1422" s="5">
        <f t="shared" si="205"/>
        <v>462675.52</v>
      </c>
      <c r="AT1422" t="s">
        <v>59</v>
      </c>
      <c r="AU1422" t="s">
        <v>6164</v>
      </c>
      <c r="AV1422" t="s">
        <v>6165</v>
      </c>
      <c r="AW1422" t="s">
        <v>6166</v>
      </c>
      <c r="AX1422" t="s">
        <v>6184</v>
      </c>
      <c r="AY1422">
        <v>61</v>
      </c>
      <c r="AZ1422">
        <v>4</v>
      </c>
      <c r="BA1422">
        <v>14</v>
      </c>
      <c r="BB1422" t="s">
        <v>6185</v>
      </c>
      <c r="BC1422">
        <v>0</v>
      </c>
      <c r="BD1422">
        <v>0</v>
      </c>
      <c r="BE1422" t="s">
        <v>6169</v>
      </c>
      <c r="BF1422" t="s">
        <v>6170</v>
      </c>
      <c r="BG1422">
        <v>0</v>
      </c>
      <c r="BH1422" t="s">
        <v>6171</v>
      </c>
      <c r="BI1422">
        <v>28</v>
      </c>
      <c r="BJ1422" t="s">
        <v>6172</v>
      </c>
      <c r="BK1422">
        <v>0</v>
      </c>
      <c r="BL1422">
        <v>68</v>
      </c>
      <c r="BM1422" s="3">
        <f t="shared" si="206"/>
        <v>0.8970588235294118</v>
      </c>
    </row>
    <row r="1423" spans="1:65">
      <c r="A1423" t="s">
        <v>1552</v>
      </c>
      <c r="B1423" s="2">
        <v>45742</v>
      </c>
      <c r="C1423" t="s">
        <v>47</v>
      </c>
      <c r="D1423" t="s">
        <v>1131</v>
      </c>
      <c r="E1423">
        <v>3</v>
      </c>
      <c r="F1423" t="s">
        <v>72</v>
      </c>
      <c r="G1423" t="s">
        <v>79</v>
      </c>
      <c r="H1423" t="s">
        <v>102</v>
      </c>
      <c r="I1423" t="s">
        <v>52</v>
      </c>
      <c r="J1423" t="s">
        <v>53</v>
      </c>
      <c r="K1423" t="s">
        <v>75</v>
      </c>
      <c r="L1423" t="s">
        <v>92</v>
      </c>
      <c r="M1423" t="s">
        <v>56</v>
      </c>
      <c r="N1423" t="s">
        <v>94</v>
      </c>
      <c r="O1423" t="s">
        <v>70</v>
      </c>
      <c r="P1423">
        <v>59</v>
      </c>
      <c r="Q1423">
        <v>62</v>
      </c>
      <c r="R1423">
        <v>61</v>
      </c>
      <c r="S1423">
        <v>2</v>
      </c>
      <c r="T1423">
        <f t="shared" si="198"/>
        <v>59</v>
      </c>
      <c r="U1423">
        <v>57</v>
      </c>
      <c r="V1423">
        <f t="shared" si="199"/>
        <v>2</v>
      </c>
      <c r="W1423" s="3">
        <f t="shared" si="200"/>
        <v>3.2786885245901641E-2</v>
      </c>
      <c r="X1423">
        <v>15</v>
      </c>
      <c r="Y1423" s="4">
        <v>7.1</v>
      </c>
      <c r="Z1423" s="4">
        <v>1.3</v>
      </c>
      <c r="AA1423" s="5">
        <v>36018.800000000003</v>
      </c>
      <c r="AB1423" s="5">
        <f t="shared" si="201"/>
        <v>2053071.6</v>
      </c>
      <c r="AC1423" s="5">
        <v>23680.71</v>
      </c>
      <c r="AD1423" s="5">
        <f t="shared" si="202"/>
        <v>1444523.31</v>
      </c>
      <c r="AE1423" s="5">
        <v>110717.72</v>
      </c>
      <c r="AF1423" s="5">
        <v>26582.36</v>
      </c>
      <c r="AG1423" s="5">
        <v>8114.2</v>
      </c>
      <c r="AH1423" s="5">
        <v>1885</v>
      </c>
      <c r="AI1423" s="5">
        <v>6400</v>
      </c>
      <c r="AJ1423">
        <v>0</v>
      </c>
      <c r="AK1423" s="5">
        <v>0</v>
      </c>
      <c r="AL1423" s="5">
        <v>1395.74</v>
      </c>
      <c r="AM1423" s="5">
        <v>38382.589999999997</v>
      </c>
      <c r="AN1423">
        <v>4</v>
      </c>
      <c r="AO1423">
        <v>3</v>
      </c>
      <c r="AP1423" t="str">
        <f t="shared" si="203"/>
        <v>Yes</v>
      </c>
      <c r="AQ1423">
        <v>1</v>
      </c>
      <c r="AR1423" s="5">
        <f t="shared" si="204"/>
        <v>1638000.92</v>
      </c>
      <c r="AS1423" s="5">
        <f t="shared" si="205"/>
        <v>415070.68</v>
      </c>
      <c r="AT1423" t="s">
        <v>59</v>
      </c>
      <c r="AU1423" t="s">
        <v>6164</v>
      </c>
      <c r="AV1423" t="s">
        <v>6165</v>
      </c>
      <c r="AW1423" t="s">
        <v>6166</v>
      </c>
      <c r="AX1423" t="s">
        <v>6167</v>
      </c>
      <c r="AY1423">
        <v>63</v>
      </c>
      <c r="AZ1423">
        <v>3</v>
      </c>
      <c r="BA1423">
        <v>15</v>
      </c>
      <c r="BB1423" t="s">
        <v>6185</v>
      </c>
      <c r="BC1423">
        <v>0</v>
      </c>
      <c r="BD1423">
        <v>0</v>
      </c>
      <c r="BE1423" t="s">
        <v>6169</v>
      </c>
      <c r="BF1423" t="s">
        <v>6170</v>
      </c>
      <c r="BG1423">
        <v>0</v>
      </c>
      <c r="BH1423" t="s">
        <v>6171</v>
      </c>
      <c r="BI1423">
        <v>20</v>
      </c>
      <c r="BJ1423" t="s">
        <v>6172</v>
      </c>
      <c r="BK1423">
        <v>0</v>
      </c>
      <c r="BL1423">
        <v>76</v>
      </c>
      <c r="BM1423" s="3">
        <f t="shared" si="206"/>
        <v>0.80263157894736847</v>
      </c>
    </row>
    <row r="1424" spans="1:65">
      <c r="A1424" t="s">
        <v>1553</v>
      </c>
      <c r="B1424" s="2">
        <v>45743</v>
      </c>
      <c r="C1424" t="s">
        <v>47</v>
      </c>
      <c r="D1424" t="s">
        <v>1131</v>
      </c>
      <c r="E1424">
        <v>3</v>
      </c>
      <c r="F1424" t="s">
        <v>61</v>
      </c>
      <c r="G1424" t="s">
        <v>62</v>
      </c>
      <c r="H1424" t="s">
        <v>96</v>
      </c>
      <c r="I1424" t="s">
        <v>52</v>
      </c>
      <c r="J1424" t="s">
        <v>65</v>
      </c>
      <c r="K1424" t="s">
        <v>75</v>
      </c>
      <c r="L1424" t="s">
        <v>92</v>
      </c>
      <c r="M1424" t="s">
        <v>56</v>
      </c>
      <c r="N1424" t="s">
        <v>109</v>
      </c>
      <c r="O1424" t="s">
        <v>58</v>
      </c>
      <c r="P1424">
        <v>55</v>
      </c>
      <c r="Q1424">
        <v>57</v>
      </c>
      <c r="R1424">
        <v>57</v>
      </c>
      <c r="S1424">
        <v>1</v>
      </c>
      <c r="T1424">
        <f t="shared" si="198"/>
        <v>56</v>
      </c>
      <c r="U1424">
        <v>54</v>
      </c>
      <c r="V1424">
        <f t="shared" si="199"/>
        <v>2</v>
      </c>
      <c r="W1424" s="3">
        <f t="shared" si="200"/>
        <v>1.7543859649122806E-2</v>
      </c>
      <c r="X1424">
        <v>30</v>
      </c>
      <c r="Y1424" s="4">
        <v>1.7</v>
      </c>
      <c r="Z1424" s="4">
        <v>1</v>
      </c>
      <c r="AA1424" s="5">
        <v>51807.56</v>
      </c>
      <c r="AB1424" s="5">
        <f t="shared" si="201"/>
        <v>2797608.24</v>
      </c>
      <c r="AC1424" s="5">
        <v>35397.699999999997</v>
      </c>
      <c r="AD1424" s="5">
        <f t="shared" si="202"/>
        <v>2017668.9</v>
      </c>
      <c r="AE1424" s="5">
        <v>130894.03</v>
      </c>
      <c r="AF1424" s="5">
        <v>35065.949999999997</v>
      </c>
      <c r="AG1424" s="5">
        <v>9999</v>
      </c>
      <c r="AH1424" s="5">
        <v>1450</v>
      </c>
      <c r="AI1424" s="5">
        <v>4600</v>
      </c>
      <c r="AJ1424">
        <v>0</v>
      </c>
      <c r="AK1424" s="5">
        <v>0</v>
      </c>
      <c r="AL1424" s="5">
        <v>1979.96</v>
      </c>
      <c r="AM1424" s="5">
        <v>74337.919999999998</v>
      </c>
      <c r="AN1424">
        <v>8</v>
      </c>
      <c r="AO1424">
        <v>8</v>
      </c>
      <c r="AP1424" t="str">
        <f t="shared" si="203"/>
        <v>Yes</v>
      </c>
      <c r="AQ1424">
        <v>1</v>
      </c>
      <c r="AR1424" s="5">
        <f t="shared" si="204"/>
        <v>2275995.7599999998</v>
      </c>
      <c r="AS1424" s="5">
        <f t="shared" si="205"/>
        <v>521612.48</v>
      </c>
      <c r="AT1424" t="s">
        <v>59</v>
      </c>
      <c r="AU1424" t="s">
        <v>6164</v>
      </c>
      <c r="AV1424" t="s">
        <v>6165</v>
      </c>
      <c r="AW1424" t="s">
        <v>6166</v>
      </c>
      <c r="AX1424" t="s">
        <v>6184</v>
      </c>
      <c r="AY1424">
        <v>55</v>
      </c>
      <c r="AZ1424">
        <v>0</v>
      </c>
      <c r="BA1424">
        <v>19</v>
      </c>
      <c r="BB1424" t="s">
        <v>6180</v>
      </c>
      <c r="BC1424">
        <v>0</v>
      </c>
      <c r="BD1424">
        <v>0</v>
      </c>
      <c r="BE1424" t="s">
        <v>6169</v>
      </c>
      <c r="BF1424" t="s">
        <v>6170</v>
      </c>
      <c r="BG1424">
        <v>1</v>
      </c>
      <c r="BH1424" t="s">
        <v>6186</v>
      </c>
      <c r="BI1424">
        <v>41</v>
      </c>
      <c r="BJ1424" t="s">
        <v>6172</v>
      </c>
      <c r="BK1424">
        <v>0</v>
      </c>
      <c r="BL1424">
        <v>65</v>
      </c>
      <c r="BM1424" s="3">
        <f t="shared" si="206"/>
        <v>0.87692307692307692</v>
      </c>
    </row>
    <row r="1425" spans="1:65">
      <c r="A1425" t="s">
        <v>1554</v>
      </c>
      <c r="B1425" s="2">
        <v>45743</v>
      </c>
      <c r="C1425" t="s">
        <v>47</v>
      </c>
      <c r="D1425" t="s">
        <v>1131</v>
      </c>
      <c r="E1425">
        <v>3</v>
      </c>
      <c r="F1425" t="s">
        <v>61</v>
      </c>
      <c r="G1425" t="s">
        <v>50</v>
      </c>
      <c r="H1425" t="s">
        <v>127</v>
      </c>
      <c r="I1425" t="s">
        <v>74</v>
      </c>
      <c r="J1425" t="s">
        <v>65</v>
      </c>
      <c r="K1425" t="s">
        <v>66</v>
      </c>
      <c r="L1425" t="s">
        <v>67</v>
      </c>
      <c r="M1425" t="s">
        <v>68</v>
      </c>
      <c r="N1425" t="s">
        <v>57</v>
      </c>
      <c r="O1425" t="s">
        <v>58</v>
      </c>
      <c r="P1425">
        <v>49</v>
      </c>
      <c r="Q1425">
        <v>50</v>
      </c>
      <c r="R1425">
        <v>49</v>
      </c>
      <c r="S1425">
        <v>2</v>
      </c>
      <c r="T1425">
        <f t="shared" si="198"/>
        <v>47</v>
      </c>
      <c r="U1425">
        <v>47</v>
      </c>
      <c r="V1425">
        <f t="shared" si="199"/>
        <v>0</v>
      </c>
      <c r="W1425" s="3">
        <f t="shared" si="200"/>
        <v>4.0816326530612242E-2</v>
      </c>
      <c r="X1425">
        <v>18</v>
      </c>
      <c r="Y1425" s="4">
        <v>0.8</v>
      </c>
      <c r="Z1425" s="4">
        <v>0.8</v>
      </c>
      <c r="AA1425" s="5">
        <v>48325.599999999999</v>
      </c>
      <c r="AB1425" s="5">
        <f t="shared" si="201"/>
        <v>2271303.2000000002</v>
      </c>
      <c r="AC1425" s="5">
        <v>32520.240000000002</v>
      </c>
      <c r="AD1425" s="5">
        <f t="shared" si="202"/>
        <v>1593491.76</v>
      </c>
      <c r="AE1425" s="5">
        <v>108502.83</v>
      </c>
      <c r="AF1425" s="5">
        <v>29915.37</v>
      </c>
      <c r="AG1425" s="5">
        <v>8789.02</v>
      </c>
      <c r="AH1425" s="5">
        <v>1160</v>
      </c>
      <c r="AI1425" s="5">
        <v>9200</v>
      </c>
      <c r="AJ1425">
        <v>1</v>
      </c>
      <c r="AK1425" s="5">
        <v>14379.49</v>
      </c>
      <c r="AL1425" s="5">
        <v>0</v>
      </c>
      <c r="AM1425" s="5">
        <v>31291.62</v>
      </c>
      <c r="AN1425">
        <v>4</v>
      </c>
      <c r="AO1425">
        <v>4</v>
      </c>
      <c r="AP1425" t="str">
        <f t="shared" si="203"/>
        <v>Yes</v>
      </c>
      <c r="AQ1425">
        <v>1</v>
      </c>
      <c r="AR1425" s="5">
        <f t="shared" si="204"/>
        <v>1796730.09</v>
      </c>
      <c r="AS1425" s="5">
        <f t="shared" si="205"/>
        <v>474573.11</v>
      </c>
      <c r="AT1425" t="s">
        <v>116</v>
      </c>
      <c r="AU1425" t="s">
        <v>6199</v>
      </c>
      <c r="AV1425" t="s">
        <v>6200</v>
      </c>
      <c r="AW1425" t="s">
        <v>6175</v>
      </c>
      <c r="AX1425" t="s">
        <v>6167</v>
      </c>
      <c r="AY1425">
        <v>52</v>
      </c>
      <c r="AZ1425">
        <v>2</v>
      </c>
      <c r="BA1425">
        <v>0</v>
      </c>
      <c r="BB1425" t="s">
        <v>6168</v>
      </c>
      <c r="BC1425">
        <v>0</v>
      </c>
      <c r="BD1425">
        <v>0</v>
      </c>
      <c r="BE1425" t="s">
        <v>6169</v>
      </c>
      <c r="BF1425" t="s">
        <v>6176</v>
      </c>
      <c r="BG1425">
        <v>0</v>
      </c>
      <c r="BH1425" t="s">
        <v>6171</v>
      </c>
      <c r="BI1425">
        <v>30</v>
      </c>
      <c r="BJ1425" t="s">
        <v>6172</v>
      </c>
      <c r="BK1425">
        <v>0</v>
      </c>
      <c r="BL1425">
        <v>58</v>
      </c>
      <c r="BM1425" s="3">
        <f t="shared" si="206"/>
        <v>0.84482758620689657</v>
      </c>
    </row>
    <row r="1426" spans="1:65">
      <c r="A1426" t="s">
        <v>1555</v>
      </c>
      <c r="B1426" s="2">
        <v>45743</v>
      </c>
      <c r="C1426" t="s">
        <v>47</v>
      </c>
      <c r="D1426" t="s">
        <v>1131</v>
      </c>
      <c r="E1426">
        <v>3</v>
      </c>
      <c r="F1426" t="s">
        <v>49</v>
      </c>
      <c r="G1426" t="s">
        <v>62</v>
      </c>
      <c r="H1426" t="s">
        <v>141</v>
      </c>
      <c r="I1426" t="s">
        <v>52</v>
      </c>
      <c r="J1426" t="s">
        <v>65</v>
      </c>
      <c r="K1426" t="s">
        <v>75</v>
      </c>
      <c r="L1426" t="s">
        <v>67</v>
      </c>
      <c r="M1426" t="s">
        <v>56</v>
      </c>
      <c r="N1426" t="s">
        <v>69</v>
      </c>
      <c r="O1426" t="s">
        <v>70</v>
      </c>
      <c r="P1426">
        <v>49</v>
      </c>
      <c r="Q1426">
        <v>50</v>
      </c>
      <c r="R1426">
        <v>49</v>
      </c>
      <c r="S1426">
        <v>2</v>
      </c>
      <c r="T1426">
        <f t="shared" si="198"/>
        <v>47</v>
      </c>
      <c r="U1426">
        <v>47</v>
      </c>
      <c r="V1426">
        <f t="shared" si="199"/>
        <v>0</v>
      </c>
      <c r="W1426" s="3">
        <f t="shared" si="200"/>
        <v>4.0816326530612242E-2</v>
      </c>
      <c r="X1426">
        <v>29</v>
      </c>
      <c r="Y1426" s="4">
        <v>5.5</v>
      </c>
      <c r="Z1426" s="4">
        <v>1.2</v>
      </c>
      <c r="AA1426" s="5">
        <v>51757.88</v>
      </c>
      <c r="AB1426" s="5">
        <f t="shared" si="201"/>
        <v>2432620.36</v>
      </c>
      <c r="AC1426" s="5">
        <v>34165.99</v>
      </c>
      <c r="AD1426" s="5">
        <f t="shared" si="202"/>
        <v>1674133.51</v>
      </c>
      <c r="AE1426" s="5">
        <v>114231.99</v>
      </c>
      <c r="AF1426" s="5">
        <v>32809.760000000002</v>
      </c>
      <c r="AG1426" s="5">
        <v>9202.27</v>
      </c>
      <c r="AH1426" s="5">
        <v>1740</v>
      </c>
      <c r="AI1426" s="5">
        <v>9200</v>
      </c>
      <c r="AJ1426">
        <v>0</v>
      </c>
      <c r="AK1426" s="5">
        <v>0</v>
      </c>
      <c r="AL1426" s="5">
        <v>0</v>
      </c>
      <c r="AM1426" s="5">
        <v>31847.49</v>
      </c>
      <c r="AN1426">
        <v>4</v>
      </c>
      <c r="AO1426">
        <v>3</v>
      </c>
      <c r="AP1426" t="str">
        <f t="shared" si="203"/>
        <v>Yes</v>
      </c>
      <c r="AQ1426">
        <v>0</v>
      </c>
      <c r="AR1426" s="5">
        <f t="shared" si="204"/>
        <v>1873165.02</v>
      </c>
      <c r="AS1426" s="5">
        <f t="shared" si="205"/>
        <v>559455.34</v>
      </c>
      <c r="AT1426" t="s">
        <v>59</v>
      </c>
      <c r="AU1426" t="s">
        <v>6164</v>
      </c>
      <c r="AV1426" t="s">
        <v>6165</v>
      </c>
      <c r="AW1426" t="s">
        <v>6166</v>
      </c>
      <c r="AX1426" t="s">
        <v>6167</v>
      </c>
      <c r="AY1426">
        <v>51</v>
      </c>
      <c r="AZ1426">
        <v>0</v>
      </c>
      <c r="BA1426">
        <v>0</v>
      </c>
      <c r="BB1426" t="s">
        <v>6168</v>
      </c>
      <c r="BC1426">
        <v>0</v>
      </c>
      <c r="BD1426">
        <v>0</v>
      </c>
      <c r="BE1426" t="s">
        <v>6169</v>
      </c>
      <c r="BF1426" t="s">
        <v>6176</v>
      </c>
      <c r="BG1426">
        <v>1</v>
      </c>
      <c r="BH1426" t="s">
        <v>6186</v>
      </c>
      <c r="BI1426">
        <v>46</v>
      </c>
      <c r="BJ1426" t="s">
        <v>6172</v>
      </c>
      <c r="BK1426">
        <v>0</v>
      </c>
      <c r="BL1426">
        <v>60</v>
      </c>
      <c r="BM1426" s="3">
        <f t="shared" si="206"/>
        <v>0.81666666666666665</v>
      </c>
    </row>
    <row r="1427" spans="1:65">
      <c r="A1427" t="s">
        <v>1556</v>
      </c>
      <c r="B1427" s="2">
        <v>45743</v>
      </c>
      <c r="C1427" t="s">
        <v>47</v>
      </c>
      <c r="D1427" t="s">
        <v>1131</v>
      </c>
      <c r="E1427">
        <v>3</v>
      </c>
      <c r="F1427" t="s">
        <v>72</v>
      </c>
      <c r="G1427" t="s">
        <v>79</v>
      </c>
      <c r="H1427" t="s">
        <v>159</v>
      </c>
      <c r="I1427" t="s">
        <v>74</v>
      </c>
      <c r="J1427" t="s">
        <v>65</v>
      </c>
      <c r="K1427" t="s">
        <v>75</v>
      </c>
      <c r="L1427" t="s">
        <v>92</v>
      </c>
      <c r="M1427" t="s">
        <v>56</v>
      </c>
      <c r="N1427" t="s">
        <v>94</v>
      </c>
      <c r="O1427" t="s">
        <v>120</v>
      </c>
      <c r="P1427">
        <v>42</v>
      </c>
      <c r="Q1427">
        <v>45</v>
      </c>
      <c r="R1427">
        <v>46</v>
      </c>
      <c r="S1427">
        <v>1</v>
      </c>
      <c r="T1427">
        <f t="shared" si="198"/>
        <v>45</v>
      </c>
      <c r="U1427">
        <v>40</v>
      </c>
      <c r="V1427">
        <f t="shared" si="199"/>
        <v>5</v>
      </c>
      <c r="W1427" s="3">
        <f t="shared" si="200"/>
        <v>2.1739130434782608E-2</v>
      </c>
      <c r="X1427">
        <v>8</v>
      </c>
      <c r="Y1427" s="4">
        <v>8.3000000000000007</v>
      </c>
      <c r="Z1427" s="4">
        <v>1.9</v>
      </c>
      <c r="AA1427" s="5">
        <v>52616.04</v>
      </c>
      <c r="AB1427" s="5">
        <f t="shared" si="201"/>
        <v>2104641.6</v>
      </c>
      <c r="AC1427" s="5">
        <v>35140.07</v>
      </c>
      <c r="AD1427" s="5">
        <f t="shared" si="202"/>
        <v>1616443.22</v>
      </c>
      <c r="AE1427" s="5">
        <v>101364.84</v>
      </c>
      <c r="AF1427" s="5">
        <v>28069.14</v>
      </c>
      <c r="AG1427" s="5">
        <v>7564</v>
      </c>
      <c r="AH1427" s="5">
        <v>2755</v>
      </c>
      <c r="AI1427" s="5">
        <v>4600</v>
      </c>
      <c r="AJ1427">
        <v>0</v>
      </c>
      <c r="AK1427" s="5">
        <v>0</v>
      </c>
      <c r="AL1427" s="5">
        <v>4998.46</v>
      </c>
      <c r="AM1427" s="5">
        <v>26146.02</v>
      </c>
      <c r="AN1427">
        <v>4</v>
      </c>
      <c r="AO1427">
        <v>4</v>
      </c>
      <c r="AP1427" t="str">
        <f t="shared" si="203"/>
        <v>Yes</v>
      </c>
      <c r="AQ1427">
        <v>1</v>
      </c>
      <c r="AR1427" s="5">
        <f t="shared" si="204"/>
        <v>1791940.68</v>
      </c>
      <c r="AS1427" s="5">
        <f t="shared" si="205"/>
        <v>312700.92</v>
      </c>
      <c r="AT1427" t="s">
        <v>59</v>
      </c>
      <c r="AU1427" t="s">
        <v>6164</v>
      </c>
      <c r="AV1427" t="s">
        <v>6165</v>
      </c>
      <c r="AW1427" t="s">
        <v>6166</v>
      </c>
      <c r="AX1427" t="s">
        <v>6177</v>
      </c>
      <c r="AY1427">
        <v>42</v>
      </c>
      <c r="AZ1427">
        <v>0</v>
      </c>
      <c r="BA1427">
        <v>30</v>
      </c>
      <c r="BB1427" t="s">
        <v>6180</v>
      </c>
      <c r="BC1427">
        <v>0</v>
      </c>
      <c r="BD1427">
        <v>0</v>
      </c>
      <c r="BE1427" t="s">
        <v>6169</v>
      </c>
      <c r="BF1427" t="s">
        <v>6170</v>
      </c>
      <c r="BG1427">
        <v>0</v>
      </c>
      <c r="BH1427" t="s">
        <v>6171</v>
      </c>
      <c r="BI1427">
        <v>34</v>
      </c>
      <c r="BJ1427" t="s">
        <v>6172</v>
      </c>
      <c r="BK1427">
        <v>0</v>
      </c>
      <c r="BL1427">
        <v>59</v>
      </c>
      <c r="BM1427" s="3">
        <f t="shared" si="206"/>
        <v>0.77966101694915257</v>
      </c>
    </row>
    <row r="1428" spans="1:65">
      <c r="A1428" t="s">
        <v>1557</v>
      </c>
      <c r="B1428" s="2">
        <v>45743</v>
      </c>
      <c r="C1428" t="s">
        <v>47</v>
      </c>
      <c r="D1428" t="s">
        <v>1131</v>
      </c>
      <c r="E1428">
        <v>3</v>
      </c>
      <c r="F1428" t="s">
        <v>49</v>
      </c>
      <c r="G1428" t="s">
        <v>50</v>
      </c>
      <c r="H1428" t="s">
        <v>51</v>
      </c>
      <c r="I1428" t="s">
        <v>64</v>
      </c>
      <c r="J1428" t="s">
        <v>65</v>
      </c>
      <c r="K1428" t="s">
        <v>66</v>
      </c>
      <c r="L1428" t="s">
        <v>67</v>
      </c>
      <c r="M1428" t="s">
        <v>56</v>
      </c>
      <c r="N1428" t="s">
        <v>94</v>
      </c>
      <c r="O1428" t="s">
        <v>82</v>
      </c>
      <c r="P1428">
        <v>51</v>
      </c>
      <c r="Q1428">
        <v>52</v>
      </c>
      <c r="R1428">
        <v>52</v>
      </c>
      <c r="S1428">
        <v>1</v>
      </c>
      <c r="T1428">
        <f t="shared" si="198"/>
        <v>51</v>
      </c>
      <c r="U1428">
        <v>50</v>
      </c>
      <c r="V1428">
        <f t="shared" si="199"/>
        <v>1</v>
      </c>
      <c r="W1428" s="3">
        <f t="shared" si="200"/>
        <v>1.9230769230769232E-2</v>
      </c>
      <c r="X1428">
        <v>32</v>
      </c>
      <c r="Y1428" s="4">
        <v>3.7</v>
      </c>
      <c r="Z1428" s="4">
        <v>1.5</v>
      </c>
      <c r="AA1428" s="5">
        <v>48584.22</v>
      </c>
      <c r="AB1428" s="5">
        <f t="shared" si="201"/>
        <v>2429211</v>
      </c>
      <c r="AC1428" s="5">
        <v>33977.519999999997</v>
      </c>
      <c r="AD1428" s="5">
        <f t="shared" si="202"/>
        <v>1766831.04</v>
      </c>
      <c r="AE1428" s="5">
        <v>112680.15</v>
      </c>
      <c r="AF1428" s="5">
        <v>34632.69</v>
      </c>
      <c r="AG1428" s="5">
        <v>10430.16</v>
      </c>
      <c r="AH1428" s="5">
        <v>2175</v>
      </c>
      <c r="AI1428" s="5">
        <v>4600</v>
      </c>
      <c r="AJ1428">
        <v>0</v>
      </c>
      <c r="AK1428" s="5">
        <v>0</v>
      </c>
      <c r="AL1428" s="5">
        <v>995.61</v>
      </c>
      <c r="AM1428" s="5">
        <v>31353.37</v>
      </c>
      <c r="AN1428">
        <v>4</v>
      </c>
      <c r="AO1428">
        <v>4</v>
      </c>
      <c r="AP1428" t="str">
        <f t="shared" si="203"/>
        <v>Yes</v>
      </c>
      <c r="AQ1428">
        <v>1</v>
      </c>
      <c r="AR1428" s="5">
        <f t="shared" si="204"/>
        <v>1963698.02</v>
      </c>
      <c r="AS1428" s="5">
        <f t="shared" si="205"/>
        <v>465512.98</v>
      </c>
      <c r="AT1428" t="s">
        <v>59</v>
      </c>
      <c r="AU1428" t="s">
        <v>6164</v>
      </c>
      <c r="AV1428" t="s">
        <v>6165</v>
      </c>
      <c r="AW1428" t="s">
        <v>6166</v>
      </c>
      <c r="AX1428" t="s">
        <v>6184</v>
      </c>
      <c r="AY1428">
        <v>51</v>
      </c>
      <c r="AZ1428">
        <v>0</v>
      </c>
      <c r="BA1428">
        <v>12</v>
      </c>
      <c r="BB1428" t="s">
        <v>6198</v>
      </c>
      <c r="BC1428">
        <v>0</v>
      </c>
      <c r="BD1428">
        <v>0</v>
      </c>
      <c r="BE1428" t="s">
        <v>6169</v>
      </c>
      <c r="BF1428" t="s">
        <v>6170</v>
      </c>
      <c r="BG1428">
        <v>1</v>
      </c>
      <c r="BH1428" t="s">
        <v>6186</v>
      </c>
      <c r="BI1428">
        <v>24</v>
      </c>
      <c r="BJ1428" t="s">
        <v>6172</v>
      </c>
      <c r="BK1428">
        <v>0</v>
      </c>
      <c r="BL1428">
        <v>60</v>
      </c>
      <c r="BM1428" s="3">
        <f t="shared" si="206"/>
        <v>0.8666666666666667</v>
      </c>
    </row>
    <row r="1429" spans="1:65">
      <c r="A1429" t="s">
        <v>1558</v>
      </c>
      <c r="B1429" s="2">
        <v>45743</v>
      </c>
      <c r="C1429" t="s">
        <v>47</v>
      </c>
      <c r="D1429" t="s">
        <v>1131</v>
      </c>
      <c r="E1429">
        <v>3</v>
      </c>
      <c r="F1429" t="s">
        <v>49</v>
      </c>
      <c r="G1429" t="s">
        <v>50</v>
      </c>
      <c r="H1429" t="s">
        <v>245</v>
      </c>
      <c r="I1429" t="s">
        <v>64</v>
      </c>
      <c r="J1429" t="s">
        <v>53</v>
      </c>
      <c r="K1429" t="s">
        <v>75</v>
      </c>
      <c r="L1429" t="s">
        <v>67</v>
      </c>
      <c r="M1429" t="s">
        <v>56</v>
      </c>
      <c r="N1429" t="s">
        <v>69</v>
      </c>
      <c r="O1429" t="s">
        <v>58</v>
      </c>
      <c r="P1429">
        <v>55</v>
      </c>
      <c r="Q1429">
        <v>59</v>
      </c>
      <c r="R1429">
        <v>57</v>
      </c>
      <c r="S1429">
        <v>2</v>
      </c>
      <c r="T1429">
        <f t="shared" si="198"/>
        <v>55</v>
      </c>
      <c r="U1429">
        <v>54</v>
      </c>
      <c r="V1429">
        <f t="shared" si="199"/>
        <v>1</v>
      </c>
      <c r="W1429" s="3">
        <f t="shared" si="200"/>
        <v>3.5087719298245612E-2</v>
      </c>
      <c r="X1429">
        <v>20</v>
      </c>
      <c r="Y1429" s="4">
        <v>4.5</v>
      </c>
      <c r="Z1429" s="4">
        <v>1.3</v>
      </c>
      <c r="AA1429" s="5">
        <v>35638.699999999997</v>
      </c>
      <c r="AB1429" s="5">
        <f t="shared" si="201"/>
        <v>1924489.8</v>
      </c>
      <c r="AC1429" s="5">
        <v>23082.799999999999</v>
      </c>
      <c r="AD1429" s="5">
        <f t="shared" si="202"/>
        <v>1315719.6000000001</v>
      </c>
      <c r="AE1429" s="5">
        <v>93948.22</v>
      </c>
      <c r="AF1429" s="5">
        <v>27091.58</v>
      </c>
      <c r="AG1429" s="5">
        <v>8408.2099999999991</v>
      </c>
      <c r="AH1429" s="5">
        <v>1885</v>
      </c>
      <c r="AI1429" s="5">
        <v>6400</v>
      </c>
      <c r="AJ1429">
        <v>0</v>
      </c>
      <c r="AK1429" s="5">
        <v>0</v>
      </c>
      <c r="AL1429" s="5">
        <v>681.28</v>
      </c>
      <c r="AM1429" s="5">
        <v>35862.43</v>
      </c>
      <c r="AN1429">
        <v>4</v>
      </c>
      <c r="AO1429">
        <v>4</v>
      </c>
      <c r="AP1429" t="str">
        <f t="shared" si="203"/>
        <v>Yes</v>
      </c>
      <c r="AQ1429">
        <v>1</v>
      </c>
      <c r="AR1429" s="5">
        <f t="shared" si="204"/>
        <v>1489996.32</v>
      </c>
      <c r="AS1429" s="5">
        <f t="shared" si="205"/>
        <v>434493.48</v>
      </c>
      <c r="AT1429" t="s">
        <v>59</v>
      </c>
      <c r="AU1429" t="s">
        <v>6164</v>
      </c>
      <c r="AV1429" t="s">
        <v>6165</v>
      </c>
      <c r="AW1429" t="s">
        <v>6166</v>
      </c>
      <c r="AX1429" t="s">
        <v>6167</v>
      </c>
      <c r="AY1429">
        <v>58</v>
      </c>
      <c r="AZ1429">
        <v>0</v>
      </c>
      <c r="BA1429">
        <v>18</v>
      </c>
      <c r="BB1429" t="s">
        <v>6191</v>
      </c>
      <c r="BC1429">
        <v>0</v>
      </c>
      <c r="BD1429">
        <v>0</v>
      </c>
      <c r="BE1429" t="s">
        <v>6169</v>
      </c>
      <c r="BF1429" t="s">
        <v>6170</v>
      </c>
      <c r="BG1429">
        <v>0</v>
      </c>
      <c r="BH1429" t="s">
        <v>6171</v>
      </c>
      <c r="BI1429">
        <v>30</v>
      </c>
      <c r="BJ1429" t="s">
        <v>6172</v>
      </c>
      <c r="BK1429">
        <v>0</v>
      </c>
      <c r="BL1429">
        <v>72</v>
      </c>
      <c r="BM1429" s="3">
        <f t="shared" si="206"/>
        <v>0.79166666666666663</v>
      </c>
    </row>
    <row r="1430" spans="1:65">
      <c r="A1430" t="s">
        <v>1559</v>
      </c>
      <c r="B1430" s="2">
        <v>45743</v>
      </c>
      <c r="C1430" t="s">
        <v>47</v>
      </c>
      <c r="D1430" t="s">
        <v>1131</v>
      </c>
      <c r="E1430">
        <v>3</v>
      </c>
      <c r="F1430" t="s">
        <v>49</v>
      </c>
      <c r="G1430" t="s">
        <v>79</v>
      </c>
      <c r="H1430" t="s">
        <v>260</v>
      </c>
      <c r="I1430" t="s">
        <v>52</v>
      </c>
      <c r="J1430" t="s">
        <v>65</v>
      </c>
      <c r="K1430" t="s">
        <v>75</v>
      </c>
      <c r="L1430" t="s">
        <v>55</v>
      </c>
      <c r="M1430" t="s">
        <v>56</v>
      </c>
      <c r="N1430" t="s">
        <v>94</v>
      </c>
      <c r="O1430" t="s">
        <v>120</v>
      </c>
      <c r="P1430">
        <v>50</v>
      </c>
      <c r="Q1430">
        <v>51</v>
      </c>
      <c r="R1430">
        <v>51</v>
      </c>
      <c r="S1430">
        <v>1</v>
      </c>
      <c r="T1430">
        <f t="shared" si="198"/>
        <v>50</v>
      </c>
      <c r="U1430">
        <v>48</v>
      </c>
      <c r="V1430">
        <f t="shared" si="199"/>
        <v>2</v>
      </c>
      <c r="W1430" s="3">
        <f t="shared" si="200"/>
        <v>1.9607843137254902E-2</v>
      </c>
      <c r="X1430">
        <v>36</v>
      </c>
      <c r="Y1430" s="4">
        <v>0.7</v>
      </c>
      <c r="Z1430" s="4">
        <v>1.6</v>
      </c>
      <c r="AA1430" s="5">
        <v>52186.61</v>
      </c>
      <c r="AB1430" s="5">
        <f t="shared" si="201"/>
        <v>2504957.2799999998</v>
      </c>
      <c r="AC1430" s="5">
        <v>34614.51</v>
      </c>
      <c r="AD1430" s="5">
        <f t="shared" si="202"/>
        <v>1765340.01</v>
      </c>
      <c r="AE1430" s="5">
        <v>119823.73</v>
      </c>
      <c r="AF1430" s="5">
        <v>34861.42</v>
      </c>
      <c r="AG1430" s="5">
        <v>10005.82</v>
      </c>
      <c r="AH1430" s="5">
        <v>2320</v>
      </c>
      <c r="AI1430" s="5">
        <v>4600</v>
      </c>
      <c r="AJ1430">
        <v>0</v>
      </c>
      <c r="AK1430" s="5">
        <v>0</v>
      </c>
      <c r="AL1430" s="5">
        <v>1965.81</v>
      </c>
      <c r="AM1430" s="5">
        <v>30126.11</v>
      </c>
      <c r="AN1430">
        <v>4</v>
      </c>
      <c r="AO1430">
        <v>4</v>
      </c>
      <c r="AP1430" t="str">
        <f t="shared" si="203"/>
        <v>Yes</v>
      </c>
      <c r="AQ1430">
        <v>0</v>
      </c>
      <c r="AR1430" s="5">
        <f t="shared" si="204"/>
        <v>1969042.9</v>
      </c>
      <c r="AS1430" s="5">
        <f t="shared" si="205"/>
        <v>535914.38</v>
      </c>
      <c r="AT1430" t="s">
        <v>59</v>
      </c>
      <c r="AU1430" t="s">
        <v>6164</v>
      </c>
      <c r="AV1430" t="s">
        <v>6165</v>
      </c>
      <c r="AW1430" t="s">
        <v>6166</v>
      </c>
      <c r="AX1430" t="s">
        <v>6184</v>
      </c>
      <c r="AY1430">
        <v>50</v>
      </c>
      <c r="AZ1430">
        <v>0</v>
      </c>
      <c r="BA1430">
        <v>19</v>
      </c>
      <c r="BB1430" t="s">
        <v>6191</v>
      </c>
      <c r="BC1430">
        <v>0</v>
      </c>
      <c r="BD1430">
        <v>0</v>
      </c>
      <c r="BE1430" t="s">
        <v>6169</v>
      </c>
      <c r="BF1430" t="s">
        <v>6170</v>
      </c>
      <c r="BG1430">
        <v>0</v>
      </c>
      <c r="BH1430" t="s">
        <v>6171</v>
      </c>
      <c r="BI1430">
        <v>43</v>
      </c>
      <c r="BJ1430" t="s">
        <v>6172</v>
      </c>
      <c r="BK1430">
        <v>0</v>
      </c>
      <c r="BL1430">
        <v>60</v>
      </c>
      <c r="BM1430" s="3">
        <f t="shared" si="206"/>
        <v>0.85</v>
      </c>
    </row>
    <row r="1431" spans="1:65">
      <c r="A1431" t="s">
        <v>1560</v>
      </c>
      <c r="B1431" s="2">
        <v>45743</v>
      </c>
      <c r="C1431" t="s">
        <v>47</v>
      </c>
      <c r="D1431" t="s">
        <v>1131</v>
      </c>
      <c r="E1431">
        <v>3</v>
      </c>
      <c r="F1431" t="s">
        <v>61</v>
      </c>
      <c r="G1431" t="s">
        <v>50</v>
      </c>
      <c r="H1431" t="s">
        <v>157</v>
      </c>
      <c r="I1431" t="s">
        <v>64</v>
      </c>
      <c r="J1431" t="s">
        <v>65</v>
      </c>
      <c r="K1431" t="s">
        <v>75</v>
      </c>
      <c r="L1431" t="s">
        <v>92</v>
      </c>
      <c r="M1431" t="s">
        <v>56</v>
      </c>
      <c r="N1431" t="s">
        <v>109</v>
      </c>
      <c r="O1431" t="s">
        <v>120</v>
      </c>
      <c r="P1431">
        <v>45</v>
      </c>
      <c r="Q1431">
        <v>47</v>
      </c>
      <c r="R1431">
        <v>45</v>
      </c>
      <c r="S1431">
        <v>1</v>
      </c>
      <c r="T1431">
        <f t="shared" si="198"/>
        <v>44</v>
      </c>
      <c r="U1431">
        <v>44</v>
      </c>
      <c r="V1431">
        <f t="shared" si="199"/>
        <v>0</v>
      </c>
      <c r="W1431" s="3">
        <f t="shared" si="200"/>
        <v>2.2222222222222223E-2</v>
      </c>
      <c r="X1431">
        <v>15</v>
      </c>
      <c r="Y1431" s="4">
        <v>0</v>
      </c>
      <c r="Z1431" s="4">
        <v>0.3</v>
      </c>
      <c r="AA1431" s="5">
        <v>52018.94</v>
      </c>
      <c r="AB1431" s="5">
        <f t="shared" si="201"/>
        <v>2288833.36</v>
      </c>
      <c r="AC1431" s="5">
        <v>34972.19</v>
      </c>
      <c r="AD1431" s="5">
        <f t="shared" si="202"/>
        <v>1573748.55</v>
      </c>
      <c r="AE1431" s="5">
        <v>97909.32</v>
      </c>
      <c r="AF1431" s="5">
        <v>27228.11</v>
      </c>
      <c r="AG1431" s="5">
        <v>7992.82</v>
      </c>
      <c r="AH1431" s="5">
        <v>435</v>
      </c>
      <c r="AI1431" s="5">
        <v>4600</v>
      </c>
      <c r="AJ1431">
        <v>0</v>
      </c>
      <c r="AK1431" s="5">
        <v>0</v>
      </c>
      <c r="AL1431" s="5">
        <v>0</v>
      </c>
      <c r="AM1431" s="5">
        <v>64183.82</v>
      </c>
      <c r="AN1431">
        <v>8</v>
      </c>
      <c r="AO1431">
        <v>9</v>
      </c>
      <c r="AP1431" t="str">
        <f t="shared" si="203"/>
        <v>No</v>
      </c>
      <c r="AQ1431">
        <v>1</v>
      </c>
      <c r="AR1431" s="5">
        <f t="shared" si="204"/>
        <v>1776097.62</v>
      </c>
      <c r="AS1431" s="5">
        <f t="shared" si="205"/>
        <v>512735.74</v>
      </c>
      <c r="AT1431" t="s">
        <v>59</v>
      </c>
      <c r="AU1431" t="s">
        <v>6164</v>
      </c>
      <c r="AV1431" t="s">
        <v>6165</v>
      </c>
      <c r="AW1431" t="s">
        <v>6166</v>
      </c>
      <c r="AX1431" t="s">
        <v>6207</v>
      </c>
      <c r="AY1431">
        <v>48</v>
      </c>
      <c r="AZ1431">
        <v>1</v>
      </c>
      <c r="BA1431">
        <v>0</v>
      </c>
      <c r="BB1431" t="s">
        <v>6168</v>
      </c>
      <c r="BC1431">
        <v>0</v>
      </c>
      <c r="BD1431">
        <v>1</v>
      </c>
      <c r="BE1431" t="s">
        <v>6188</v>
      </c>
      <c r="BF1431" t="s">
        <v>6170</v>
      </c>
      <c r="BG1431">
        <v>0</v>
      </c>
      <c r="BH1431" t="s">
        <v>6171</v>
      </c>
      <c r="BI1431">
        <v>14</v>
      </c>
      <c r="BJ1431" t="s">
        <v>6172</v>
      </c>
      <c r="BK1431">
        <v>0</v>
      </c>
      <c r="BL1431">
        <v>61</v>
      </c>
      <c r="BM1431" s="3">
        <f t="shared" si="206"/>
        <v>0.73770491803278693</v>
      </c>
    </row>
    <row r="1432" spans="1:65">
      <c r="A1432" t="s">
        <v>1561</v>
      </c>
      <c r="B1432" s="2">
        <v>45743</v>
      </c>
      <c r="C1432" t="s">
        <v>47</v>
      </c>
      <c r="D1432" t="s">
        <v>1131</v>
      </c>
      <c r="E1432">
        <v>3</v>
      </c>
      <c r="F1432" t="s">
        <v>49</v>
      </c>
      <c r="G1432" t="s">
        <v>79</v>
      </c>
      <c r="H1432" t="s">
        <v>262</v>
      </c>
      <c r="I1432" t="s">
        <v>74</v>
      </c>
      <c r="J1432" t="s">
        <v>53</v>
      </c>
      <c r="K1432" t="s">
        <v>54</v>
      </c>
      <c r="L1432" t="s">
        <v>87</v>
      </c>
      <c r="M1432" t="s">
        <v>56</v>
      </c>
      <c r="N1432" t="s">
        <v>94</v>
      </c>
      <c r="O1432" t="s">
        <v>82</v>
      </c>
      <c r="P1432">
        <v>61</v>
      </c>
      <c r="Q1432">
        <v>66</v>
      </c>
      <c r="R1432">
        <v>65</v>
      </c>
      <c r="S1432">
        <v>1</v>
      </c>
      <c r="T1432">
        <f t="shared" si="198"/>
        <v>64</v>
      </c>
      <c r="U1432">
        <v>59</v>
      </c>
      <c r="V1432">
        <f t="shared" si="199"/>
        <v>5</v>
      </c>
      <c r="W1432" s="3">
        <f t="shared" si="200"/>
        <v>1.5384615384615385E-2</v>
      </c>
      <c r="X1432">
        <v>31</v>
      </c>
      <c r="Y1432" s="4">
        <v>2.2000000000000002</v>
      </c>
      <c r="Z1432" s="4">
        <v>1.3</v>
      </c>
      <c r="AA1432" s="5">
        <v>39149.360000000001</v>
      </c>
      <c r="AB1432" s="5">
        <f t="shared" si="201"/>
        <v>2309812.2400000002</v>
      </c>
      <c r="AC1432" s="5">
        <v>24009.51</v>
      </c>
      <c r="AD1432" s="5">
        <f t="shared" si="202"/>
        <v>1560618.15</v>
      </c>
      <c r="AE1432" s="5">
        <v>111572.91</v>
      </c>
      <c r="AF1432" s="5">
        <v>30633.34</v>
      </c>
      <c r="AG1432" s="5">
        <v>9718.7199999999993</v>
      </c>
      <c r="AH1432" s="5">
        <v>1885</v>
      </c>
      <c r="AI1432" s="5">
        <v>3200</v>
      </c>
      <c r="AJ1432">
        <v>0</v>
      </c>
      <c r="AK1432" s="5">
        <v>0</v>
      </c>
      <c r="AL1432" s="5">
        <v>3472.58</v>
      </c>
      <c r="AM1432" s="5">
        <v>36363.86</v>
      </c>
      <c r="AN1432">
        <v>4</v>
      </c>
      <c r="AO1432">
        <v>3</v>
      </c>
      <c r="AP1432" t="str">
        <f t="shared" si="203"/>
        <v>Yes</v>
      </c>
      <c r="AQ1432">
        <v>1</v>
      </c>
      <c r="AR1432" s="5">
        <f t="shared" si="204"/>
        <v>1757464.56</v>
      </c>
      <c r="AS1432" s="5">
        <f t="shared" si="205"/>
        <v>552347.68000000005</v>
      </c>
      <c r="AT1432" t="s">
        <v>59</v>
      </c>
      <c r="AU1432" t="s">
        <v>6164</v>
      </c>
      <c r="AV1432" t="s">
        <v>6165</v>
      </c>
      <c r="AW1432" t="s">
        <v>6166</v>
      </c>
      <c r="AX1432" t="s">
        <v>6167</v>
      </c>
      <c r="AY1432">
        <v>65</v>
      </c>
      <c r="AZ1432">
        <v>4</v>
      </c>
      <c r="BA1432">
        <v>28</v>
      </c>
      <c r="BB1432" t="s">
        <v>6185</v>
      </c>
      <c r="BC1432">
        <v>0</v>
      </c>
      <c r="BD1432">
        <v>0</v>
      </c>
      <c r="BE1432" t="s">
        <v>6169</v>
      </c>
      <c r="BF1432" t="s">
        <v>6170</v>
      </c>
      <c r="BG1432">
        <v>0</v>
      </c>
      <c r="BH1432" t="s">
        <v>6171</v>
      </c>
      <c r="BI1432">
        <v>28</v>
      </c>
      <c r="BJ1432" t="s">
        <v>6172</v>
      </c>
      <c r="BK1432">
        <v>0</v>
      </c>
      <c r="BL1432">
        <v>74</v>
      </c>
      <c r="BM1432" s="3">
        <f t="shared" si="206"/>
        <v>0.8783783783783784</v>
      </c>
    </row>
    <row r="1433" spans="1:65">
      <c r="A1433" t="s">
        <v>1562</v>
      </c>
      <c r="B1433" s="2">
        <v>45743</v>
      </c>
      <c r="C1433" t="s">
        <v>47</v>
      </c>
      <c r="D1433" t="s">
        <v>1131</v>
      </c>
      <c r="E1433">
        <v>3</v>
      </c>
      <c r="F1433" t="s">
        <v>49</v>
      </c>
      <c r="G1433" t="s">
        <v>62</v>
      </c>
      <c r="H1433" t="s">
        <v>125</v>
      </c>
      <c r="I1433" t="s">
        <v>74</v>
      </c>
      <c r="J1433" t="s">
        <v>65</v>
      </c>
      <c r="K1433" t="s">
        <v>54</v>
      </c>
      <c r="L1433" t="s">
        <v>92</v>
      </c>
      <c r="M1433" t="s">
        <v>56</v>
      </c>
      <c r="N1433" t="s">
        <v>76</v>
      </c>
      <c r="O1433" t="s">
        <v>82</v>
      </c>
      <c r="P1433">
        <v>54</v>
      </c>
      <c r="Q1433">
        <v>55</v>
      </c>
      <c r="R1433">
        <v>53</v>
      </c>
      <c r="S1433">
        <v>1</v>
      </c>
      <c r="T1433">
        <f t="shared" si="198"/>
        <v>52</v>
      </c>
      <c r="U1433">
        <v>52</v>
      </c>
      <c r="V1433">
        <f t="shared" si="199"/>
        <v>0</v>
      </c>
      <c r="W1433" s="3">
        <f t="shared" si="200"/>
        <v>1.8867924528301886E-2</v>
      </c>
      <c r="X1433">
        <v>24</v>
      </c>
      <c r="Y1433" s="4">
        <v>5</v>
      </c>
      <c r="Z1433" s="4">
        <v>1.3</v>
      </c>
      <c r="AA1433" s="5">
        <v>56168.78</v>
      </c>
      <c r="AB1433" s="5">
        <f t="shared" si="201"/>
        <v>2920776.56</v>
      </c>
      <c r="AC1433" s="5">
        <v>35054.65</v>
      </c>
      <c r="AD1433" s="5">
        <f t="shared" si="202"/>
        <v>1857896.45</v>
      </c>
      <c r="AE1433" s="5">
        <v>118205.78</v>
      </c>
      <c r="AF1433" s="5">
        <v>33702.49</v>
      </c>
      <c r="AG1433" s="5">
        <v>9168.07</v>
      </c>
      <c r="AH1433" s="5">
        <v>1885</v>
      </c>
      <c r="AI1433" s="5">
        <v>4600</v>
      </c>
      <c r="AJ1433">
        <v>0</v>
      </c>
      <c r="AK1433" s="5">
        <v>0</v>
      </c>
      <c r="AL1433" s="5">
        <v>0</v>
      </c>
      <c r="AM1433" s="5">
        <v>35561.629999999997</v>
      </c>
      <c r="AN1433">
        <v>4</v>
      </c>
      <c r="AO1433">
        <v>2</v>
      </c>
      <c r="AP1433" t="str">
        <f t="shared" si="203"/>
        <v>Yes</v>
      </c>
      <c r="AQ1433">
        <v>0</v>
      </c>
      <c r="AR1433" s="5">
        <f t="shared" si="204"/>
        <v>2061019.42</v>
      </c>
      <c r="AS1433" s="5">
        <f t="shared" si="205"/>
        <v>859757.14</v>
      </c>
      <c r="AT1433" t="s">
        <v>59</v>
      </c>
      <c r="AU1433" t="s">
        <v>6164</v>
      </c>
      <c r="AV1433" t="s">
        <v>6165</v>
      </c>
      <c r="AW1433" t="s">
        <v>6166</v>
      </c>
      <c r="AX1433" t="s">
        <v>6167</v>
      </c>
      <c r="AY1433">
        <v>59</v>
      </c>
      <c r="AZ1433">
        <v>3</v>
      </c>
      <c r="BA1433">
        <v>0</v>
      </c>
      <c r="BB1433" t="s">
        <v>6168</v>
      </c>
      <c r="BC1433">
        <v>0</v>
      </c>
      <c r="BD1433">
        <v>0</v>
      </c>
      <c r="BE1433" t="s">
        <v>6169</v>
      </c>
      <c r="BF1433" t="s">
        <v>6170</v>
      </c>
      <c r="BG1433">
        <v>0</v>
      </c>
      <c r="BH1433" t="s">
        <v>6171</v>
      </c>
      <c r="BI1433">
        <v>42</v>
      </c>
      <c r="BJ1433" t="s">
        <v>6172</v>
      </c>
      <c r="BK1433">
        <v>0</v>
      </c>
      <c r="BL1433">
        <v>63</v>
      </c>
      <c r="BM1433" s="3">
        <f t="shared" si="206"/>
        <v>0.84126984126984128</v>
      </c>
    </row>
    <row r="1434" spans="1:65">
      <c r="A1434" t="s">
        <v>1563</v>
      </c>
      <c r="B1434" s="2">
        <v>45743</v>
      </c>
      <c r="C1434" t="s">
        <v>47</v>
      </c>
      <c r="D1434" t="s">
        <v>1131</v>
      </c>
      <c r="E1434">
        <v>3</v>
      </c>
      <c r="F1434" t="s">
        <v>49</v>
      </c>
      <c r="G1434" t="s">
        <v>79</v>
      </c>
      <c r="H1434" t="s">
        <v>111</v>
      </c>
      <c r="I1434" t="s">
        <v>64</v>
      </c>
      <c r="J1434" t="s">
        <v>53</v>
      </c>
      <c r="K1434" t="s">
        <v>75</v>
      </c>
      <c r="L1434" t="s">
        <v>87</v>
      </c>
      <c r="M1434" t="s">
        <v>68</v>
      </c>
      <c r="N1434" t="s">
        <v>57</v>
      </c>
      <c r="O1434" t="s">
        <v>58</v>
      </c>
      <c r="P1434">
        <v>66</v>
      </c>
      <c r="Q1434">
        <v>68</v>
      </c>
      <c r="R1434">
        <v>66</v>
      </c>
      <c r="S1434">
        <v>2</v>
      </c>
      <c r="T1434">
        <f t="shared" si="198"/>
        <v>64</v>
      </c>
      <c r="U1434">
        <v>64</v>
      </c>
      <c r="V1434">
        <f t="shared" si="199"/>
        <v>0</v>
      </c>
      <c r="W1434" s="3">
        <f t="shared" si="200"/>
        <v>3.0303030303030304E-2</v>
      </c>
      <c r="X1434">
        <v>30</v>
      </c>
      <c r="Y1434" s="4">
        <v>2.5</v>
      </c>
      <c r="Z1434" s="4">
        <v>1.1000000000000001</v>
      </c>
      <c r="AA1434" s="5">
        <v>36134.400000000001</v>
      </c>
      <c r="AB1434" s="5">
        <f t="shared" si="201"/>
        <v>2312601.6000000001</v>
      </c>
      <c r="AC1434" s="5">
        <v>23006.92</v>
      </c>
      <c r="AD1434" s="5">
        <f t="shared" si="202"/>
        <v>1518456.72</v>
      </c>
      <c r="AE1434" s="5">
        <v>107487.59</v>
      </c>
      <c r="AF1434" s="5">
        <v>31246.49</v>
      </c>
      <c r="AG1434" s="5">
        <v>10193.200000000001</v>
      </c>
      <c r="AH1434" s="5">
        <v>1595</v>
      </c>
      <c r="AI1434" s="5">
        <v>6400</v>
      </c>
      <c r="AJ1434">
        <v>1</v>
      </c>
      <c r="AK1434" s="5">
        <v>8952.19</v>
      </c>
      <c r="AL1434" s="5">
        <v>0</v>
      </c>
      <c r="AM1434" s="5">
        <v>46007.12</v>
      </c>
      <c r="AN1434">
        <v>4</v>
      </c>
      <c r="AO1434">
        <v>5</v>
      </c>
      <c r="AP1434" t="str">
        <f t="shared" si="203"/>
        <v>No</v>
      </c>
      <c r="AQ1434">
        <v>3</v>
      </c>
      <c r="AR1434" s="5">
        <f t="shared" si="204"/>
        <v>1730338.31</v>
      </c>
      <c r="AS1434" s="5">
        <f t="shared" si="205"/>
        <v>582263.29</v>
      </c>
      <c r="AT1434" t="s">
        <v>59</v>
      </c>
      <c r="AU1434" t="s">
        <v>6189</v>
      </c>
      <c r="AV1434" t="s">
        <v>6190</v>
      </c>
      <c r="AW1434" t="s">
        <v>6183</v>
      </c>
      <c r="AX1434" t="s">
        <v>6167</v>
      </c>
      <c r="AY1434">
        <v>67</v>
      </c>
      <c r="AZ1434">
        <v>0</v>
      </c>
      <c r="BA1434">
        <v>0</v>
      </c>
      <c r="BB1434" t="s">
        <v>6168</v>
      </c>
      <c r="BC1434">
        <v>0</v>
      </c>
      <c r="BD1434">
        <v>1</v>
      </c>
      <c r="BE1434" t="s">
        <v>6188</v>
      </c>
      <c r="BF1434" t="s">
        <v>6170</v>
      </c>
      <c r="BG1434">
        <v>1</v>
      </c>
      <c r="BH1434" t="s">
        <v>6179</v>
      </c>
      <c r="BI1434">
        <v>37</v>
      </c>
      <c r="BJ1434" t="s">
        <v>6172</v>
      </c>
      <c r="BK1434">
        <v>0</v>
      </c>
      <c r="BL1434">
        <v>74</v>
      </c>
      <c r="BM1434" s="3">
        <f t="shared" si="206"/>
        <v>0.89189189189189189</v>
      </c>
    </row>
    <row r="1435" spans="1:65">
      <c r="A1435" t="s">
        <v>1564</v>
      </c>
      <c r="B1435" s="2">
        <v>45743</v>
      </c>
      <c r="C1435" t="s">
        <v>47</v>
      </c>
      <c r="D1435" t="s">
        <v>1131</v>
      </c>
      <c r="E1435">
        <v>3</v>
      </c>
      <c r="F1435" t="s">
        <v>49</v>
      </c>
      <c r="G1435" t="s">
        <v>50</v>
      </c>
      <c r="H1435" t="s">
        <v>89</v>
      </c>
      <c r="I1435" t="s">
        <v>64</v>
      </c>
      <c r="J1435" t="s">
        <v>65</v>
      </c>
      <c r="K1435" t="s">
        <v>54</v>
      </c>
      <c r="L1435" t="s">
        <v>92</v>
      </c>
      <c r="M1435" t="s">
        <v>56</v>
      </c>
      <c r="N1435" t="s">
        <v>69</v>
      </c>
      <c r="O1435" t="s">
        <v>70</v>
      </c>
      <c r="P1435">
        <v>50</v>
      </c>
      <c r="Q1435">
        <v>52</v>
      </c>
      <c r="R1435">
        <v>50</v>
      </c>
      <c r="S1435">
        <v>1</v>
      </c>
      <c r="T1435">
        <f t="shared" si="198"/>
        <v>49</v>
      </c>
      <c r="U1435">
        <v>49</v>
      </c>
      <c r="V1435">
        <f t="shared" si="199"/>
        <v>0</v>
      </c>
      <c r="W1435" s="3">
        <f t="shared" si="200"/>
        <v>0.02</v>
      </c>
      <c r="X1435">
        <v>32</v>
      </c>
      <c r="Y1435" s="4">
        <v>8</v>
      </c>
      <c r="Z1435" s="4">
        <v>1.8</v>
      </c>
      <c r="AA1435" s="5">
        <v>56298.5</v>
      </c>
      <c r="AB1435" s="5">
        <f t="shared" si="201"/>
        <v>2758626.5</v>
      </c>
      <c r="AC1435" s="5">
        <v>35234.379999999997</v>
      </c>
      <c r="AD1435" s="5">
        <f t="shared" si="202"/>
        <v>1761719</v>
      </c>
      <c r="AE1435" s="5">
        <v>108271.98</v>
      </c>
      <c r="AF1435" s="5">
        <v>33145.360000000001</v>
      </c>
      <c r="AG1435" s="5">
        <v>10198.19</v>
      </c>
      <c r="AH1435" s="5">
        <v>2610</v>
      </c>
      <c r="AI1435" s="5">
        <v>4600</v>
      </c>
      <c r="AJ1435">
        <v>0</v>
      </c>
      <c r="AK1435" s="5">
        <v>0</v>
      </c>
      <c r="AL1435" s="5">
        <v>0</v>
      </c>
      <c r="AM1435" s="5">
        <v>32541.93</v>
      </c>
      <c r="AN1435">
        <v>4</v>
      </c>
      <c r="AO1435">
        <v>2</v>
      </c>
      <c r="AP1435" t="str">
        <f t="shared" si="203"/>
        <v>Yes</v>
      </c>
      <c r="AQ1435">
        <v>1</v>
      </c>
      <c r="AR1435" s="5">
        <f t="shared" si="204"/>
        <v>1953086.46</v>
      </c>
      <c r="AS1435" s="5">
        <f t="shared" si="205"/>
        <v>805540.04</v>
      </c>
      <c r="AT1435" t="s">
        <v>59</v>
      </c>
      <c r="AU1435" t="s">
        <v>6164</v>
      </c>
      <c r="AV1435" t="s">
        <v>6165</v>
      </c>
      <c r="AW1435" t="s">
        <v>6166</v>
      </c>
      <c r="AX1435" t="s">
        <v>6177</v>
      </c>
      <c r="AY1435">
        <v>53</v>
      </c>
      <c r="AZ1435">
        <v>0</v>
      </c>
      <c r="BA1435">
        <v>0</v>
      </c>
      <c r="BB1435" t="s">
        <v>6168</v>
      </c>
      <c r="BC1435">
        <v>0</v>
      </c>
      <c r="BD1435">
        <v>0</v>
      </c>
      <c r="BE1435" t="s">
        <v>6169</v>
      </c>
      <c r="BF1435" t="s">
        <v>6170</v>
      </c>
      <c r="BG1435">
        <v>1</v>
      </c>
      <c r="BH1435" t="s">
        <v>6179</v>
      </c>
      <c r="BI1435">
        <v>22</v>
      </c>
      <c r="BJ1435" t="s">
        <v>6172</v>
      </c>
      <c r="BK1435">
        <v>0</v>
      </c>
      <c r="BL1435">
        <v>63</v>
      </c>
      <c r="BM1435" s="3">
        <f t="shared" si="206"/>
        <v>0.79365079365079361</v>
      </c>
    </row>
    <row r="1436" spans="1:65">
      <c r="A1436" t="s">
        <v>1565</v>
      </c>
      <c r="B1436" s="2">
        <v>45743</v>
      </c>
      <c r="C1436" t="s">
        <v>47</v>
      </c>
      <c r="D1436" t="s">
        <v>1131</v>
      </c>
      <c r="E1436">
        <v>3</v>
      </c>
      <c r="F1436" t="s">
        <v>49</v>
      </c>
      <c r="G1436" t="s">
        <v>79</v>
      </c>
      <c r="H1436" t="s">
        <v>260</v>
      </c>
      <c r="I1436" t="s">
        <v>74</v>
      </c>
      <c r="J1436" t="s">
        <v>65</v>
      </c>
      <c r="K1436" t="s">
        <v>75</v>
      </c>
      <c r="L1436" t="s">
        <v>87</v>
      </c>
      <c r="M1436" t="s">
        <v>56</v>
      </c>
      <c r="N1436" t="s">
        <v>57</v>
      </c>
      <c r="O1436" t="s">
        <v>82</v>
      </c>
      <c r="P1436">
        <v>48</v>
      </c>
      <c r="Q1436">
        <v>51</v>
      </c>
      <c r="R1436">
        <v>51</v>
      </c>
      <c r="S1436">
        <v>1</v>
      </c>
      <c r="T1436">
        <f t="shared" si="198"/>
        <v>50</v>
      </c>
      <c r="U1436">
        <v>47</v>
      </c>
      <c r="V1436">
        <f t="shared" si="199"/>
        <v>3</v>
      </c>
      <c r="W1436" s="3">
        <f t="shared" si="200"/>
        <v>1.9607843137254902E-2</v>
      </c>
      <c r="X1436">
        <v>42</v>
      </c>
      <c r="Y1436" s="4">
        <v>1.2</v>
      </c>
      <c r="Z1436" s="4">
        <v>1.9</v>
      </c>
      <c r="AA1436" s="5">
        <v>52668.5</v>
      </c>
      <c r="AB1436" s="5">
        <f t="shared" si="201"/>
        <v>2475419.5</v>
      </c>
      <c r="AC1436" s="5">
        <v>35905.14</v>
      </c>
      <c r="AD1436" s="5">
        <f t="shared" si="202"/>
        <v>1831162.14</v>
      </c>
      <c r="AE1436" s="5">
        <v>111633.64</v>
      </c>
      <c r="AF1436" s="5">
        <v>34212.32</v>
      </c>
      <c r="AG1436" s="5">
        <v>11772.62</v>
      </c>
      <c r="AH1436" s="5">
        <v>2755</v>
      </c>
      <c r="AI1436" s="5">
        <v>4600</v>
      </c>
      <c r="AJ1436">
        <v>0</v>
      </c>
      <c r="AK1436" s="5">
        <v>0</v>
      </c>
      <c r="AL1436" s="5">
        <v>3061.96</v>
      </c>
      <c r="AM1436" s="5">
        <v>31669.23</v>
      </c>
      <c r="AN1436">
        <v>4</v>
      </c>
      <c r="AO1436">
        <v>4</v>
      </c>
      <c r="AP1436" t="str">
        <f t="shared" si="203"/>
        <v>Yes</v>
      </c>
      <c r="AQ1436">
        <v>0</v>
      </c>
      <c r="AR1436" s="5">
        <f t="shared" si="204"/>
        <v>2030866.91</v>
      </c>
      <c r="AS1436" s="5">
        <f t="shared" si="205"/>
        <v>444552.59</v>
      </c>
      <c r="AT1436" t="s">
        <v>59</v>
      </c>
      <c r="AU1436" t="s">
        <v>6164</v>
      </c>
      <c r="AV1436" t="s">
        <v>6165</v>
      </c>
      <c r="AW1436" t="s">
        <v>6166</v>
      </c>
      <c r="AX1436" t="s">
        <v>6184</v>
      </c>
      <c r="AY1436">
        <v>48</v>
      </c>
      <c r="AZ1436">
        <v>0</v>
      </c>
      <c r="BA1436">
        <v>20</v>
      </c>
      <c r="BB1436" t="s">
        <v>6180</v>
      </c>
      <c r="BC1436">
        <v>0</v>
      </c>
      <c r="BD1436">
        <v>0</v>
      </c>
      <c r="BE1436" t="s">
        <v>6169</v>
      </c>
      <c r="BF1436" t="s">
        <v>6170</v>
      </c>
      <c r="BG1436">
        <v>0</v>
      </c>
      <c r="BH1436" t="s">
        <v>6171</v>
      </c>
      <c r="BI1436">
        <v>41</v>
      </c>
      <c r="BJ1436" t="s">
        <v>6172</v>
      </c>
      <c r="BK1436">
        <v>0</v>
      </c>
      <c r="BL1436">
        <v>64</v>
      </c>
      <c r="BM1436" s="3">
        <f t="shared" si="206"/>
        <v>0.796875</v>
      </c>
    </row>
    <row r="1437" spans="1:65">
      <c r="A1437" t="s">
        <v>1566</v>
      </c>
      <c r="B1437" s="2">
        <v>45743</v>
      </c>
      <c r="C1437" t="s">
        <v>47</v>
      </c>
      <c r="D1437" t="s">
        <v>1131</v>
      </c>
      <c r="E1437">
        <v>3</v>
      </c>
      <c r="F1437" t="s">
        <v>78</v>
      </c>
      <c r="G1437" t="s">
        <v>50</v>
      </c>
      <c r="H1437" t="s">
        <v>181</v>
      </c>
      <c r="I1437" t="s">
        <v>52</v>
      </c>
      <c r="J1437" t="s">
        <v>53</v>
      </c>
      <c r="K1437" t="s">
        <v>75</v>
      </c>
      <c r="L1437" t="s">
        <v>92</v>
      </c>
      <c r="M1437" t="s">
        <v>56</v>
      </c>
      <c r="N1437" t="s">
        <v>94</v>
      </c>
      <c r="O1437" t="s">
        <v>120</v>
      </c>
      <c r="P1437">
        <v>57</v>
      </c>
      <c r="Q1437">
        <v>58</v>
      </c>
      <c r="R1437">
        <v>55</v>
      </c>
      <c r="S1437">
        <v>1</v>
      </c>
      <c r="T1437">
        <f t="shared" si="198"/>
        <v>54</v>
      </c>
      <c r="U1437">
        <v>54</v>
      </c>
      <c r="V1437">
        <f t="shared" si="199"/>
        <v>0</v>
      </c>
      <c r="W1437" s="3">
        <f t="shared" si="200"/>
        <v>1.8181818181818181E-2</v>
      </c>
      <c r="X1437">
        <v>27</v>
      </c>
      <c r="Y1437" s="4">
        <v>9.1</v>
      </c>
      <c r="Z1437" s="4">
        <v>1.5</v>
      </c>
      <c r="AA1437" s="5">
        <v>35686.53</v>
      </c>
      <c r="AB1437" s="5">
        <f t="shared" si="201"/>
        <v>1927072.62</v>
      </c>
      <c r="AC1437" s="5">
        <v>23911.91</v>
      </c>
      <c r="AD1437" s="5">
        <f t="shared" si="202"/>
        <v>1315155.05</v>
      </c>
      <c r="AE1437" s="5">
        <v>97734.77</v>
      </c>
      <c r="AF1437" s="5">
        <v>25813.040000000001</v>
      </c>
      <c r="AG1437" s="5">
        <v>9478.85</v>
      </c>
      <c r="AH1437" s="5">
        <v>2175</v>
      </c>
      <c r="AI1437" s="5">
        <v>3200</v>
      </c>
      <c r="AJ1437">
        <v>0</v>
      </c>
      <c r="AK1437" s="5">
        <v>0</v>
      </c>
      <c r="AL1437" s="5">
        <v>0</v>
      </c>
      <c r="AM1437" s="5">
        <v>37384.18</v>
      </c>
      <c r="AN1437">
        <v>4</v>
      </c>
      <c r="AO1437">
        <v>2</v>
      </c>
      <c r="AP1437" t="str">
        <f t="shared" si="203"/>
        <v>Yes</v>
      </c>
      <c r="AQ1437">
        <v>0</v>
      </c>
      <c r="AR1437" s="5">
        <f t="shared" si="204"/>
        <v>1490940.89</v>
      </c>
      <c r="AS1437" s="5">
        <f t="shared" si="205"/>
        <v>436131.73</v>
      </c>
      <c r="AT1437" t="s">
        <v>59</v>
      </c>
      <c r="AU1437" t="s">
        <v>6164</v>
      </c>
      <c r="AV1437" t="s">
        <v>6165</v>
      </c>
      <c r="AW1437" t="s">
        <v>6166</v>
      </c>
      <c r="AX1437" t="s">
        <v>6177</v>
      </c>
      <c r="AY1437">
        <v>57</v>
      </c>
      <c r="AZ1437">
        <v>0</v>
      </c>
      <c r="BA1437">
        <v>0</v>
      </c>
      <c r="BB1437" t="s">
        <v>6168</v>
      </c>
      <c r="BC1437">
        <v>0</v>
      </c>
      <c r="BD1437">
        <v>0</v>
      </c>
      <c r="BE1437" t="s">
        <v>6169</v>
      </c>
      <c r="BF1437" t="s">
        <v>6170</v>
      </c>
      <c r="BG1437">
        <v>1</v>
      </c>
      <c r="BH1437" t="s">
        <v>6179</v>
      </c>
      <c r="BI1437">
        <v>27</v>
      </c>
      <c r="BJ1437" t="s">
        <v>6172</v>
      </c>
      <c r="BK1437">
        <v>0</v>
      </c>
      <c r="BL1437">
        <v>71</v>
      </c>
      <c r="BM1437" s="3">
        <f t="shared" si="206"/>
        <v>0.77464788732394363</v>
      </c>
    </row>
    <row r="1438" spans="1:65">
      <c r="A1438" t="s">
        <v>1567</v>
      </c>
      <c r="B1438" s="2">
        <v>45743</v>
      </c>
      <c r="C1438" t="s">
        <v>47</v>
      </c>
      <c r="D1438" t="s">
        <v>1131</v>
      </c>
      <c r="E1438">
        <v>3</v>
      </c>
      <c r="F1438" t="s">
        <v>72</v>
      </c>
      <c r="G1438" t="s">
        <v>79</v>
      </c>
      <c r="H1438" t="s">
        <v>159</v>
      </c>
      <c r="I1438" t="s">
        <v>64</v>
      </c>
      <c r="J1438" t="s">
        <v>65</v>
      </c>
      <c r="K1438" t="s">
        <v>66</v>
      </c>
      <c r="L1438" t="s">
        <v>92</v>
      </c>
      <c r="M1438" t="s">
        <v>56</v>
      </c>
      <c r="N1438" t="s">
        <v>69</v>
      </c>
      <c r="O1438" t="s">
        <v>70</v>
      </c>
      <c r="P1438">
        <v>48</v>
      </c>
      <c r="Q1438">
        <v>50</v>
      </c>
      <c r="R1438">
        <v>51</v>
      </c>
      <c r="S1438">
        <v>0</v>
      </c>
      <c r="T1438">
        <f t="shared" si="198"/>
        <v>51</v>
      </c>
      <c r="U1438">
        <v>46</v>
      </c>
      <c r="V1438">
        <f t="shared" si="199"/>
        <v>5</v>
      </c>
      <c r="W1438" s="3">
        <f t="shared" si="200"/>
        <v>0</v>
      </c>
      <c r="X1438">
        <v>0</v>
      </c>
      <c r="Y1438" s="4">
        <v>4.0999999999999996</v>
      </c>
      <c r="Z1438" s="4">
        <v>0.8</v>
      </c>
      <c r="AA1438" s="5">
        <v>48406.239999999998</v>
      </c>
      <c r="AB1438" s="5">
        <f t="shared" si="201"/>
        <v>2226687.04</v>
      </c>
      <c r="AC1438" s="5">
        <v>35426.35</v>
      </c>
      <c r="AD1438" s="5">
        <f t="shared" si="202"/>
        <v>1806743.85</v>
      </c>
      <c r="AE1438" s="5">
        <v>110339.13</v>
      </c>
      <c r="AF1438" s="5">
        <v>31297.279999999999</v>
      </c>
      <c r="AG1438" s="5">
        <v>6500</v>
      </c>
      <c r="AH1438" s="5">
        <v>1160</v>
      </c>
      <c r="AI1438" s="5">
        <v>0</v>
      </c>
      <c r="AJ1438">
        <v>0</v>
      </c>
      <c r="AK1438" s="5">
        <v>0</v>
      </c>
      <c r="AL1438" s="5">
        <v>4736.3999999999996</v>
      </c>
      <c r="AM1438" s="5">
        <v>30056.02</v>
      </c>
      <c r="AN1438">
        <v>4</v>
      </c>
      <c r="AO1438">
        <v>4</v>
      </c>
      <c r="AP1438" t="str">
        <f t="shared" si="203"/>
        <v>Yes</v>
      </c>
      <c r="AQ1438">
        <v>0</v>
      </c>
      <c r="AR1438" s="5">
        <f t="shared" si="204"/>
        <v>1990832.68</v>
      </c>
      <c r="AS1438" s="5">
        <f t="shared" si="205"/>
        <v>235854.36</v>
      </c>
      <c r="AT1438" t="s">
        <v>59</v>
      </c>
      <c r="AU1438" t="s">
        <v>6164</v>
      </c>
      <c r="AV1438" t="s">
        <v>6165</v>
      </c>
      <c r="AW1438" t="s">
        <v>6166</v>
      </c>
      <c r="AX1438" t="s">
        <v>6184</v>
      </c>
      <c r="AY1438">
        <v>51</v>
      </c>
      <c r="AZ1438">
        <v>0</v>
      </c>
      <c r="BA1438">
        <v>34</v>
      </c>
      <c r="BB1438" t="s">
        <v>6180</v>
      </c>
      <c r="BC1438">
        <v>0</v>
      </c>
      <c r="BD1438">
        <v>0</v>
      </c>
      <c r="BE1438" t="s">
        <v>6169</v>
      </c>
      <c r="BF1438" t="s">
        <v>6170</v>
      </c>
      <c r="BG1438">
        <v>0</v>
      </c>
      <c r="BH1438" t="s">
        <v>6171</v>
      </c>
      <c r="BI1438">
        <v>8</v>
      </c>
      <c r="BJ1438" t="s">
        <v>6172</v>
      </c>
      <c r="BK1438">
        <v>0</v>
      </c>
      <c r="BL1438">
        <v>65</v>
      </c>
      <c r="BM1438" s="3">
        <f t="shared" si="206"/>
        <v>0.7846153846153846</v>
      </c>
    </row>
    <row r="1439" spans="1:65">
      <c r="A1439" t="s">
        <v>1568</v>
      </c>
      <c r="B1439" s="2">
        <v>45743</v>
      </c>
      <c r="C1439" t="s">
        <v>47</v>
      </c>
      <c r="D1439" t="s">
        <v>1131</v>
      </c>
      <c r="E1439">
        <v>3</v>
      </c>
      <c r="F1439" t="s">
        <v>78</v>
      </c>
      <c r="G1439" t="s">
        <v>79</v>
      </c>
      <c r="H1439" t="s">
        <v>143</v>
      </c>
      <c r="I1439" t="s">
        <v>52</v>
      </c>
      <c r="J1439" t="s">
        <v>81</v>
      </c>
      <c r="K1439" t="s">
        <v>75</v>
      </c>
      <c r="L1439" t="s">
        <v>67</v>
      </c>
      <c r="M1439" t="s">
        <v>56</v>
      </c>
      <c r="N1439" t="s">
        <v>94</v>
      </c>
      <c r="O1439" t="s">
        <v>70</v>
      </c>
      <c r="P1439">
        <v>39</v>
      </c>
      <c r="Q1439">
        <v>42</v>
      </c>
      <c r="R1439">
        <v>39</v>
      </c>
      <c r="S1439">
        <v>1</v>
      </c>
      <c r="T1439">
        <f t="shared" si="198"/>
        <v>38</v>
      </c>
      <c r="U1439">
        <v>38</v>
      </c>
      <c r="V1439">
        <f t="shared" si="199"/>
        <v>0</v>
      </c>
      <c r="W1439" s="3">
        <f t="shared" si="200"/>
        <v>2.564102564102564E-2</v>
      </c>
      <c r="X1439">
        <v>12</v>
      </c>
      <c r="Y1439" s="4">
        <v>0.7</v>
      </c>
      <c r="Z1439" s="4">
        <v>1</v>
      </c>
      <c r="AA1439" s="5">
        <v>78954.720000000001</v>
      </c>
      <c r="AB1439" s="5">
        <f t="shared" si="201"/>
        <v>3000279.36</v>
      </c>
      <c r="AC1439" s="5">
        <v>51824.68</v>
      </c>
      <c r="AD1439" s="5">
        <f t="shared" si="202"/>
        <v>2021162.52</v>
      </c>
      <c r="AE1439" s="5">
        <v>125251.45</v>
      </c>
      <c r="AF1439" s="5">
        <v>35517.93</v>
      </c>
      <c r="AG1439" s="5">
        <v>7725.62</v>
      </c>
      <c r="AH1439" s="5">
        <v>1450</v>
      </c>
      <c r="AI1439" s="5">
        <v>6800</v>
      </c>
      <c r="AJ1439">
        <v>0</v>
      </c>
      <c r="AK1439" s="5">
        <v>0</v>
      </c>
      <c r="AL1439" s="5">
        <v>0</v>
      </c>
      <c r="AM1439" s="5">
        <v>27928.400000000001</v>
      </c>
      <c r="AN1439">
        <v>4</v>
      </c>
      <c r="AO1439">
        <v>5</v>
      </c>
      <c r="AP1439" t="str">
        <f t="shared" si="203"/>
        <v>No</v>
      </c>
      <c r="AQ1439">
        <v>1</v>
      </c>
      <c r="AR1439" s="5">
        <f t="shared" si="204"/>
        <v>2225835.92</v>
      </c>
      <c r="AS1439" s="5">
        <f t="shared" si="205"/>
        <v>774443.44</v>
      </c>
      <c r="AT1439" t="s">
        <v>116</v>
      </c>
      <c r="AU1439" t="s">
        <v>6164</v>
      </c>
      <c r="AV1439" t="s">
        <v>6165</v>
      </c>
      <c r="AW1439" t="s">
        <v>6166</v>
      </c>
      <c r="AX1439" t="s">
        <v>6167</v>
      </c>
      <c r="AY1439">
        <v>41</v>
      </c>
      <c r="AZ1439">
        <v>0</v>
      </c>
      <c r="BA1439">
        <v>0</v>
      </c>
      <c r="BB1439" t="s">
        <v>6168</v>
      </c>
      <c r="BC1439">
        <v>0</v>
      </c>
      <c r="BD1439">
        <v>1</v>
      </c>
      <c r="BE1439" t="s">
        <v>6188</v>
      </c>
      <c r="BF1439" t="s">
        <v>6170</v>
      </c>
      <c r="BG1439">
        <v>0</v>
      </c>
      <c r="BH1439" t="s">
        <v>6171</v>
      </c>
      <c r="BI1439">
        <v>39</v>
      </c>
      <c r="BJ1439" t="s">
        <v>6172</v>
      </c>
      <c r="BK1439">
        <v>0</v>
      </c>
      <c r="BL1439">
        <v>52</v>
      </c>
      <c r="BM1439" s="3">
        <f t="shared" si="206"/>
        <v>0.75</v>
      </c>
    </row>
    <row r="1440" spans="1:65">
      <c r="A1440" t="s">
        <v>1569</v>
      </c>
      <c r="B1440" s="2">
        <v>45744</v>
      </c>
      <c r="C1440" t="s">
        <v>47</v>
      </c>
      <c r="D1440" t="s">
        <v>1131</v>
      </c>
      <c r="E1440">
        <v>3</v>
      </c>
      <c r="F1440" t="s">
        <v>49</v>
      </c>
      <c r="G1440" t="s">
        <v>50</v>
      </c>
      <c r="H1440" t="s">
        <v>108</v>
      </c>
      <c r="I1440" t="s">
        <v>52</v>
      </c>
      <c r="J1440" t="s">
        <v>53</v>
      </c>
      <c r="K1440" t="s">
        <v>66</v>
      </c>
      <c r="L1440" t="s">
        <v>55</v>
      </c>
      <c r="M1440" t="s">
        <v>56</v>
      </c>
      <c r="N1440" t="s">
        <v>76</v>
      </c>
      <c r="O1440" t="s">
        <v>58</v>
      </c>
      <c r="P1440">
        <v>58</v>
      </c>
      <c r="Q1440">
        <v>61</v>
      </c>
      <c r="R1440">
        <v>62</v>
      </c>
      <c r="S1440">
        <v>2</v>
      </c>
      <c r="T1440">
        <f t="shared" si="198"/>
        <v>60</v>
      </c>
      <c r="U1440">
        <v>56</v>
      </c>
      <c r="V1440">
        <f t="shared" si="199"/>
        <v>4</v>
      </c>
      <c r="W1440" s="3">
        <f t="shared" si="200"/>
        <v>3.2258064516129031E-2</v>
      </c>
      <c r="X1440">
        <v>12</v>
      </c>
      <c r="Y1440" s="4">
        <v>7</v>
      </c>
      <c r="Z1440" s="4">
        <v>1.2</v>
      </c>
      <c r="AA1440" s="5">
        <v>33923.160000000003</v>
      </c>
      <c r="AB1440" s="5">
        <f t="shared" si="201"/>
        <v>1899696.96</v>
      </c>
      <c r="AC1440" s="5">
        <v>23624.99</v>
      </c>
      <c r="AD1440" s="5">
        <f t="shared" si="202"/>
        <v>1464749.38</v>
      </c>
      <c r="AE1440" s="5">
        <v>112127.98</v>
      </c>
      <c r="AF1440" s="5">
        <v>27531.59</v>
      </c>
      <c r="AG1440" s="5">
        <v>7556.98</v>
      </c>
      <c r="AH1440" s="5">
        <v>1740</v>
      </c>
      <c r="AI1440" s="5">
        <v>6400</v>
      </c>
      <c r="AJ1440">
        <v>0</v>
      </c>
      <c r="AK1440" s="5">
        <v>0</v>
      </c>
      <c r="AL1440" s="5">
        <v>2645.59</v>
      </c>
      <c r="AM1440" s="5">
        <v>34762.620000000003</v>
      </c>
      <c r="AN1440">
        <v>4</v>
      </c>
      <c r="AO1440">
        <v>3</v>
      </c>
      <c r="AP1440" t="str">
        <f t="shared" si="203"/>
        <v>Yes</v>
      </c>
      <c r="AQ1440">
        <v>0</v>
      </c>
      <c r="AR1440" s="5">
        <f t="shared" si="204"/>
        <v>1657514.14</v>
      </c>
      <c r="AS1440" s="5">
        <f t="shared" si="205"/>
        <v>242182.82</v>
      </c>
      <c r="AT1440" t="s">
        <v>59</v>
      </c>
      <c r="AU1440" t="s">
        <v>6164</v>
      </c>
      <c r="AV1440" t="s">
        <v>6165</v>
      </c>
      <c r="AW1440" t="s">
        <v>6166</v>
      </c>
      <c r="AX1440" t="s">
        <v>6184</v>
      </c>
      <c r="AY1440">
        <v>61</v>
      </c>
      <c r="AZ1440">
        <v>1</v>
      </c>
      <c r="BA1440">
        <v>24</v>
      </c>
      <c r="BB1440" t="s">
        <v>6180</v>
      </c>
      <c r="BC1440">
        <v>0</v>
      </c>
      <c r="BD1440">
        <v>0</v>
      </c>
      <c r="BE1440" t="s">
        <v>6169</v>
      </c>
      <c r="BF1440" t="s">
        <v>6170</v>
      </c>
      <c r="BG1440">
        <v>0</v>
      </c>
      <c r="BH1440" t="s">
        <v>6171</v>
      </c>
      <c r="BI1440">
        <v>7</v>
      </c>
      <c r="BJ1440" t="s">
        <v>6172</v>
      </c>
      <c r="BK1440">
        <v>0</v>
      </c>
      <c r="BL1440">
        <v>76</v>
      </c>
      <c r="BM1440" s="3">
        <f t="shared" si="206"/>
        <v>0.81578947368421051</v>
      </c>
    </row>
    <row r="1441" spans="1:65">
      <c r="A1441" t="s">
        <v>1570</v>
      </c>
      <c r="B1441" s="2">
        <v>45744</v>
      </c>
      <c r="C1441" t="s">
        <v>47</v>
      </c>
      <c r="D1441" t="s">
        <v>1131</v>
      </c>
      <c r="E1441">
        <v>3</v>
      </c>
      <c r="F1441" t="s">
        <v>49</v>
      </c>
      <c r="G1441" t="s">
        <v>62</v>
      </c>
      <c r="H1441" t="s">
        <v>141</v>
      </c>
      <c r="I1441" t="s">
        <v>64</v>
      </c>
      <c r="J1441" t="s">
        <v>53</v>
      </c>
      <c r="K1441" t="s">
        <v>66</v>
      </c>
      <c r="L1441" t="s">
        <v>92</v>
      </c>
      <c r="M1441" t="s">
        <v>56</v>
      </c>
      <c r="N1441" t="s">
        <v>109</v>
      </c>
      <c r="O1441" t="s">
        <v>58</v>
      </c>
      <c r="P1441">
        <v>66</v>
      </c>
      <c r="Q1441">
        <v>71</v>
      </c>
      <c r="R1441">
        <v>67</v>
      </c>
      <c r="S1441">
        <v>1</v>
      </c>
      <c r="T1441">
        <f t="shared" si="198"/>
        <v>66</v>
      </c>
      <c r="U1441">
        <v>63</v>
      </c>
      <c r="V1441">
        <f t="shared" si="199"/>
        <v>3</v>
      </c>
      <c r="W1441" s="3">
        <f t="shared" si="200"/>
        <v>1.4925373134328358E-2</v>
      </c>
      <c r="X1441">
        <v>25</v>
      </c>
      <c r="Y1441" s="4">
        <v>6.3</v>
      </c>
      <c r="Z1441" s="4">
        <v>2</v>
      </c>
      <c r="AA1441" s="5">
        <v>33863.919999999998</v>
      </c>
      <c r="AB1441" s="5">
        <f t="shared" si="201"/>
        <v>2133426.96</v>
      </c>
      <c r="AC1441" s="5">
        <v>23651.07</v>
      </c>
      <c r="AD1441" s="5">
        <f t="shared" si="202"/>
        <v>1584621.69</v>
      </c>
      <c r="AE1441" s="5">
        <v>112352.58</v>
      </c>
      <c r="AF1441" s="5">
        <v>31669.97</v>
      </c>
      <c r="AG1441" s="5">
        <v>9865.8799999999992</v>
      </c>
      <c r="AH1441" s="5">
        <v>2900</v>
      </c>
      <c r="AI1441" s="5">
        <v>3200</v>
      </c>
      <c r="AJ1441">
        <v>0</v>
      </c>
      <c r="AK1441" s="5">
        <v>0</v>
      </c>
      <c r="AL1441" s="5">
        <v>1934.15</v>
      </c>
      <c r="AM1441" s="5">
        <v>96942.99</v>
      </c>
      <c r="AN1441">
        <v>8</v>
      </c>
      <c r="AO1441">
        <v>7</v>
      </c>
      <c r="AP1441" t="str">
        <f t="shared" si="203"/>
        <v>Yes</v>
      </c>
      <c r="AQ1441">
        <v>0</v>
      </c>
      <c r="AR1441" s="5">
        <f t="shared" si="204"/>
        <v>1843487.26</v>
      </c>
      <c r="AS1441" s="5">
        <f t="shared" si="205"/>
        <v>289939.7</v>
      </c>
      <c r="AT1441" t="s">
        <v>59</v>
      </c>
      <c r="AU1441" t="s">
        <v>6164</v>
      </c>
      <c r="AV1441" t="s">
        <v>6165</v>
      </c>
      <c r="AW1441" t="s">
        <v>6166</v>
      </c>
      <c r="AX1441" t="s">
        <v>6167</v>
      </c>
      <c r="AY1441">
        <v>68</v>
      </c>
      <c r="AZ1441">
        <v>0</v>
      </c>
      <c r="BA1441">
        <v>24</v>
      </c>
      <c r="BB1441" t="s">
        <v>6198</v>
      </c>
      <c r="BC1441">
        <v>0</v>
      </c>
      <c r="BD1441">
        <v>0</v>
      </c>
      <c r="BE1441" t="s">
        <v>6169</v>
      </c>
      <c r="BF1441" t="s">
        <v>6170</v>
      </c>
      <c r="BG1441">
        <v>0</v>
      </c>
      <c r="BH1441" t="s">
        <v>6171</v>
      </c>
      <c r="BI1441">
        <v>51</v>
      </c>
      <c r="BJ1441" t="s">
        <v>6187</v>
      </c>
      <c r="BK1441">
        <v>0</v>
      </c>
      <c r="BL1441">
        <v>77</v>
      </c>
      <c r="BM1441" s="3">
        <f t="shared" si="206"/>
        <v>0.87012987012987009</v>
      </c>
    </row>
    <row r="1442" spans="1:65">
      <c r="A1442" t="s">
        <v>1571</v>
      </c>
      <c r="B1442" s="2">
        <v>45744</v>
      </c>
      <c r="C1442" t="s">
        <v>47</v>
      </c>
      <c r="D1442" t="s">
        <v>1131</v>
      </c>
      <c r="E1442">
        <v>3</v>
      </c>
      <c r="F1442" t="s">
        <v>49</v>
      </c>
      <c r="G1442" t="s">
        <v>50</v>
      </c>
      <c r="H1442" t="s">
        <v>108</v>
      </c>
      <c r="I1442" t="s">
        <v>74</v>
      </c>
      <c r="J1442" t="s">
        <v>65</v>
      </c>
      <c r="K1442" t="s">
        <v>66</v>
      </c>
      <c r="L1442" t="s">
        <v>92</v>
      </c>
      <c r="M1442" t="s">
        <v>56</v>
      </c>
      <c r="N1442" t="s">
        <v>109</v>
      </c>
      <c r="O1442" t="s">
        <v>70</v>
      </c>
      <c r="P1442">
        <v>49</v>
      </c>
      <c r="Q1442">
        <v>51</v>
      </c>
      <c r="R1442">
        <v>49</v>
      </c>
      <c r="S1442">
        <v>1</v>
      </c>
      <c r="T1442">
        <f t="shared" si="198"/>
        <v>48</v>
      </c>
      <c r="U1442">
        <v>47</v>
      </c>
      <c r="V1442">
        <f t="shared" si="199"/>
        <v>1</v>
      </c>
      <c r="W1442" s="3">
        <f t="shared" si="200"/>
        <v>2.0408163265306121E-2</v>
      </c>
      <c r="X1442">
        <v>31</v>
      </c>
      <c r="Y1442" s="4">
        <v>1.7</v>
      </c>
      <c r="Z1442" s="4">
        <v>0.8</v>
      </c>
      <c r="AA1442" s="5">
        <v>48919.43</v>
      </c>
      <c r="AB1442" s="5">
        <f t="shared" si="201"/>
        <v>2299213.21</v>
      </c>
      <c r="AC1442" s="5">
        <v>35344.379999999997</v>
      </c>
      <c r="AD1442" s="5">
        <f t="shared" si="202"/>
        <v>1731874.62</v>
      </c>
      <c r="AE1442" s="5">
        <v>110070.47</v>
      </c>
      <c r="AF1442" s="5">
        <v>33281.699999999997</v>
      </c>
      <c r="AG1442" s="5">
        <v>10613.27</v>
      </c>
      <c r="AH1442" s="5">
        <v>1160</v>
      </c>
      <c r="AI1442" s="5">
        <v>4600</v>
      </c>
      <c r="AJ1442">
        <v>0</v>
      </c>
      <c r="AK1442" s="5">
        <v>0</v>
      </c>
      <c r="AL1442" s="5">
        <v>1003.62</v>
      </c>
      <c r="AM1442" s="5">
        <v>71889.179999999993</v>
      </c>
      <c r="AN1442">
        <v>8</v>
      </c>
      <c r="AO1442">
        <v>9</v>
      </c>
      <c r="AP1442" t="str">
        <f t="shared" si="203"/>
        <v>No</v>
      </c>
      <c r="AQ1442">
        <v>2</v>
      </c>
      <c r="AR1442" s="5">
        <f t="shared" si="204"/>
        <v>1964492.86</v>
      </c>
      <c r="AS1442" s="5">
        <f t="shared" si="205"/>
        <v>334720.34999999998</v>
      </c>
      <c r="AT1442" t="s">
        <v>59</v>
      </c>
      <c r="AU1442" t="s">
        <v>6164</v>
      </c>
      <c r="AV1442" t="s">
        <v>6165</v>
      </c>
      <c r="AW1442" t="s">
        <v>6166</v>
      </c>
      <c r="AX1442" t="s">
        <v>6167</v>
      </c>
      <c r="AY1442">
        <v>50</v>
      </c>
      <c r="AZ1442">
        <v>0</v>
      </c>
      <c r="BA1442">
        <v>11</v>
      </c>
      <c r="BB1442" t="s">
        <v>6198</v>
      </c>
      <c r="BC1442">
        <v>0</v>
      </c>
      <c r="BD1442">
        <v>1</v>
      </c>
      <c r="BE1442" t="s">
        <v>6188</v>
      </c>
      <c r="BF1442" t="s">
        <v>6170</v>
      </c>
      <c r="BG1442">
        <v>0</v>
      </c>
      <c r="BH1442" t="s">
        <v>6171</v>
      </c>
      <c r="BI1442">
        <v>34</v>
      </c>
      <c r="BJ1442" t="s">
        <v>6172</v>
      </c>
      <c r="BK1442">
        <v>0</v>
      </c>
      <c r="BL1442">
        <v>61</v>
      </c>
      <c r="BM1442" s="3">
        <f t="shared" si="206"/>
        <v>0.80327868852459017</v>
      </c>
    </row>
    <row r="1443" spans="1:65">
      <c r="A1443" t="s">
        <v>1572</v>
      </c>
      <c r="B1443" s="2">
        <v>45744</v>
      </c>
      <c r="C1443" t="s">
        <v>47</v>
      </c>
      <c r="D1443" t="s">
        <v>1131</v>
      </c>
      <c r="E1443">
        <v>3</v>
      </c>
      <c r="F1443" t="s">
        <v>78</v>
      </c>
      <c r="G1443" t="s">
        <v>79</v>
      </c>
      <c r="H1443" t="s">
        <v>136</v>
      </c>
      <c r="I1443" t="s">
        <v>74</v>
      </c>
      <c r="J1443" t="s">
        <v>53</v>
      </c>
      <c r="K1443" t="s">
        <v>75</v>
      </c>
      <c r="L1443" t="s">
        <v>67</v>
      </c>
      <c r="M1443" t="s">
        <v>56</v>
      </c>
      <c r="N1443" t="s">
        <v>76</v>
      </c>
      <c r="O1443" t="s">
        <v>58</v>
      </c>
      <c r="P1443">
        <v>60</v>
      </c>
      <c r="Q1443">
        <v>64</v>
      </c>
      <c r="R1443">
        <v>61</v>
      </c>
      <c r="S1443">
        <v>2</v>
      </c>
      <c r="T1443">
        <f t="shared" si="198"/>
        <v>59</v>
      </c>
      <c r="U1443">
        <v>58</v>
      </c>
      <c r="V1443">
        <f t="shared" si="199"/>
        <v>1</v>
      </c>
      <c r="W1443" s="3">
        <f t="shared" si="200"/>
        <v>3.2786885245901641E-2</v>
      </c>
      <c r="X1443">
        <v>31</v>
      </c>
      <c r="Y1443" s="4">
        <v>15.5</v>
      </c>
      <c r="Z1443" s="4">
        <v>2.1</v>
      </c>
      <c r="AA1443" s="5">
        <v>35864.89</v>
      </c>
      <c r="AB1443" s="5">
        <f t="shared" si="201"/>
        <v>2080163.62</v>
      </c>
      <c r="AC1443" s="5">
        <v>23001.599999999999</v>
      </c>
      <c r="AD1443" s="5">
        <f t="shared" si="202"/>
        <v>1403097.6</v>
      </c>
      <c r="AE1443" s="5">
        <v>105537.97</v>
      </c>
      <c r="AF1443" s="5">
        <v>29230.49</v>
      </c>
      <c r="AG1443" s="5">
        <v>9754.0300000000007</v>
      </c>
      <c r="AH1443" s="5">
        <v>3045</v>
      </c>
      <c r="AI1443" s="5">
        <v>6400</v>
      </c>
      <c r="AJ1443">
        <v>0</v>
      </c>
      <c r="AK1443" s="5">
        <v>0</v>
      </c>
      <c r="AL1443" s="5">
        <v>652.86</v>
      </c>
      <c r="AM1443" s="5">
        <v>43587.31</v>
      </c>
      <c r="AN1443">
        <v>4</v>
      </c>
      <c r="AO1443">
        <v>5</v>
      </c>
      <c r="AP1443" t="str">
        <f t="shared" si="203"/>
        <v>No</v>
      </c>
      <c r="AQ1443">
        <v>2</v>
      </c>
      <c r="AR1443" s="5">
        <f t="shared" si="204"/>
        <v>1601305.26</v>
      </c>
      <c r="AS1443" s="5">
        <f t="shared" si="205"/>
        <v>478858.36</v>
      </c>
      <c r="AT1443" t="s">
        <v>116</v>
      </c>
      <c r="AU1443" t="s">
        <v>6164</v>
      </c>
      <c r="AV1443" t="s">
        <v>6165</v>
      </c>
      <c r="AW1443" t="s">
        <v>6166</v>
      </c>
      <c r="AX1443" t="s">
        <v>6177</v>
      </c>
      <c r="AY1443">
        <v>61</v>
      </c>
      <c r="AZ1443">
        <v>0</v>
      </c>
      <c r="BA1443">
        <v>11</v>
      </c>
      <c r="BB1443" t="s">
        <v>6191</v>
      </c>
      <c r="BC1443">
        <v>0</v>
      </c>
      <c r="BD1443">
        <v>1</v>
      </c>
      <c r="BE1443" t="s">
        <v>6188</v>
      </c>
      <c r="BF1443" t="s">
        <v>6170</v>
      </c>
      <c r="BG1443">
        <v>0</v>
      </c>
      <c r="BH1443" t="s">
        <v>6171</v>
      </c>
      <c r="BI1443">
        <v>44</v>
      </c>
      <c r="BJ1443" t="s">
        <v>6172</v>
      </c>
      <c r="BK1443">
        <v>0</v>
      </c>
      <c r="BL1443">
        <v>77</v>
      </c>
      <c r="BM1443" s="3">
        <f t="shared" si="206"/>
        <v>0.79220779220779225</v>
      </c>
    </row>
    <row r="1444" spans="1:65">
      <c r="A1444" t="s">
        <v>1573</v>
      </c>
      <c r="B1444" s="2">
        <v>45744</v>
      </c>
      <c r="C1444" t="s">
        <v>47</v>
      </c>
      <c r="D1444" t="s">
        <v>1131</v>
      </c>
      <c r="E1444">
        <v>3</v>
      </c>
      <c r="F1444" t="s">
        <v>49</v>
      </c>
      <c r="G1444" t="s">
        <v>62</v>
      </c>
      <c r="H1444" t="s">
        <v>125</v>
      </c>
      <c r="I1444" t="s">
        <v>64</v>
      </c>
      <c r="J1444" t="s">
        <v>53</v>
      </c>
      <c r="K1444" t="s">
        <v>75</v>
      </c>
      <c r="L1444" t="s">
        <v>55</v>
      </c>
      <c r="M1444" t="s">
        <v>68</v>
      </c>
      <c r="N1444" t="s">
        <v>69</v>
      </c>
      <c r="O1444" t="s">
        <v>58</v>
      </c>
      <c r="P1444">
        <v>59</v>
      </c>
      <c r="Q1444">
        <v>60</v>
      </c>
      <c r="R1444">
        <v>57</v>
      </c>
      <c r="S1444">
        <v>2</v>
      </c>
      <c r="T1444">
        <f t="shared" si="198"/>
        <v>55</v>
      </c>
      <c r="U1444">
        <v>55</v>
      </c>
      <c r="V1444">
        <f t="shared" si="199"/>
        <v>0</v>
      </c>
      <c r="W1444" s="3">
        <f t="shared" si="200"/>
        <v>3.5087719298245612E-2</v>
      </c>
      <c r="X1444">
        <v>6</v>
      </c>
      <c r="Y1444" s="4">
        <v>0.7</v>
      </c>
      <c r="Z1444" s="4">
        <v>0.4</v>
      </c>
      <c r="AA1444" s="5">
        <v>36017.94</v>
      </c>
      <c r="AB1444" s="5">
        <f t="shared" si="201"/>
        <v>1980986.7</v>
      </c>
      <c r="AC1444" s="5">
        <v>22410.28</v>
      </c>
      <c r="AD1444" s="5">
        <f t="shared" si="202"/>
        <v>1277385.96</v>
      </c>
      <c r="AE1444" s="5">
        <v>95671.48</v>
      </c>
      <c r="AF1444" s="5">
        <v>26223.06</v>
      </c>
      <c r="AG1444" s="5">
        <v>7198.89</v>
      </c>
      <c r="AH1444" s="5">
        <v>580</v>
      </c>
      <c r="AI1444" s="5">
        <v>6400</v>
      </c>
      <c r="AJ1444">
        <v>1</v>
      </c>
      <c r="AK1444" s="5">
        <v>8731.5499999999993</v>
      </c>
      <c r="AL1444" s="5">
        <v>0</v>
      </c>
      <c r="AM1444" s="5">
        <v>34277.4</v>
      </c>
      <c r="AN1444">
        <v>4</v>
      </c>
      <c r="AO1444">
        <v>4</v>
      </c>
      <c r="AP1444" t="str">
        <f t="shared" si="203"/>
        <v>Yes</v>
      </c>
      <c r="AQ1444">
        <v>1</v>
      </c>
      <c r="AR1444" s="5">
        <f t="shared" si="204"/>
        <v>1456468.34</v>
      </c>
      <c r="AS1444" s="5">
        <f t="shared" si="205"/>
        <v>524518.36</v>
      </c>
      <c r="AT1444" t="s">
        <v>116</v>
      </c>
      <c r="AU1444" t="s">
        <v>6194</v>
      </c>
      <c r="AV1444" t="s">
        <v>6195</v>
      </c>
      <c r="AW1444" t="s">
        <v>6183</v>
      </c>
      <c r="AX1444" t="s">
        <v>6207</v>
      </c>
      <c r="AY1444">
        <v>62</v>
      </c>
      <c r="AZ1444">
        <v>0</v>
      </c>
      <c r="BA1444">
        <v>0</v>
      </c>
      <c r="BB1444" t="s">
        <v>6168</v>
      </c>
      <c r="BC1444">
        <v>0</v>
      </c>
      <c r="BD1444">
        <v>0</v>
      </c>
      <c r="BE1444" t="s">
        <v>6169</v>
      </c>
      <c r="BF1444" t="s">
        <v>6170</v>
      </c>
      <c r="BG1444">
        <v>0</v>
      </c>
      <c r="BH1444" t="s">
        <v>6171</v>
      </c>
      <c r="BI1444">
        <v>39</v>
      </c>
      <c r="BJ1444" t="s">
        <v>6172</v>
      </c>
      <c r="BK1444">
        <v>0</v>
      </c>
      <c r="BL1444">
        <v>70</v>
      </c>
      <c r="BM1444" s="3">
        <f t="shared" si="206"/>
        <v>0.81428571428571428</v>
      </c>
    </row>
    <row r="1445" spans="1:65">
      <c r="A1445" t="s">
        <v>1574</v>
      </c>
      <c r="B1445" s="2">
        <v>45744</v>
      </c>
      <c r="C1445" t="s">
        <v>47</v>
      </c>
      <c r="D1445" t="s">
        <v>1131</v>
      </c>
      <c r="E1445">
        <v>3</v>
      </c>
      <c r="F1445" t="s">
        <v>78</v>
      </c>
      <c r="G1445" t="s">
        <v>62</v>
      </c>
      <c r="H1445" t="s">
        <v>168</v>
      </c>
      <c r="I1445" t="s">
        <v>64</v>
      </c>
      <c r="J1445" t="s">
        <v>65</v>
      </c>
      <c r="K1445" t="s">
        <v>54</v>
      </c>
      <c r="L1445" t="s">
        <v>92</v>
      </c>
      <c r="M1445" t="s">
        <v>56</v>
      </c>
      <c r="N1445" t="s">
        <v>109</v>
      </c>
      <c r="O1445" t="s">
        <v>58</v>
      </c>
      <c r="P1445">
        <v>48</v>
      </c>
      <c r="Q1445">
        <v>49</v>
      </c>
      <c r="R1445">
        <v>46</v>
      </c>
      <c r="S1445">
        <v>1</v>
      </c>
      <c r="T1445">
        <f t="shared" si="198"/>
        <v>45</v>
      </c>
      <c r="U1445">
        <v>45</v>
      </c>
      <c r="V1445">
        <f t="shared" si="199"/>
        <v>0</v>
      </c>
      <c r="W1445" s="3">
        <f t="shared" si="200"/>
        <v>2.1739130434782608E-2</v>
      </c>
      <c r="X1445">
        <v>26</v>
      </c>
      <c r="Y1445" s="4">
        <v>0.2</v>
      </c>
      <c r="Z1445" s="4">
        <v>0.9</v>
      </c>
      <c r="AA1445" s="5">
        <v>56670.04</v>
      </c>
      <c r="AB1445" s="5">
        <f t="shared" si="201"/>
        <v>2550151.7999999998</v>
      </c>
      <c r="AC1445" s="5">
        <v>35408.089999999997</v>
      </c>
      <c r="AD1445" s="5">
        <f t="shared" si="202"/>
        <v>1628772.14</v>
      </c>
      <c r="AE1445" s="5">
        <v>99672.11</v>
      </c>
      <c r="AF1445" s="5">
        <v>31638.05</v>
      </c>
      <c r="AG1445" s="5">
        <v>9666.92</v>
      </c>
      <c r="AH1445" s="5">
        <v>1305</v>
      </c>
      <c r="AI1445" s="5">
        <v>4600</v>
      </c>
      <c r="AJ1445">
        <v>0</v>
      </c>
      <c r="AK1445" s="5">
        <v>0</v>
      </c>
      <c r="AL1445" s="5">
        <v>0</v>
      </c>
      <c r="AM1445" s="5">
        <v>69553.08</v>
      </c>
      <c r="AN1445">
        <v>8</v>
      </c>
      <c r="AO1445">
        <v>7</v>
      </c>
      <c r="AP1445" t="str">
        <f t="shared" si="203"/>
        <v>Yes</v>
      </c>
      <c r="AQ1445">
        <v>1</v>
      </c>
      <c r="AR1445" s="5">
        <f t="shared" si="204"/>
        <v>1845207.3</v>
      </c>
      <c r="AS1445" s="5">
        <f t="shared" si="205"/>
        <v>704944.5</v>
      </c>
      <c r="AT1445" t="s">
        <v>59</v>
      </c>
      <c r="AU1445" t="s">
        <v>6164</v>
      </c>
      <c r="AV1445" t="s">
        <v>6165</v>
      </c>
      <c r="AW1445" t="s">
        <v>6166</v>
      </c>
      <c r="AX1445" t="s">
        <v>6167</v>
      </c>
      <c r="AY1445">
        <v>49</v>
      </c>
      <c r="AZ1445">
        <v>0</v>
      </c>
      <c r="BA1445">
        <v>0</v>
      </c>
      <c r="BB1445" t="s">
        <v>6168</v>
      </c>
      <c r="BC1445">
        <v>0</v>
      </c>
      <c r="BD1445">
        <v>0</v>
      </c>
      <c r="BE1445" t="s">
        <v>6169</v>
      </c>
      <c r="BF1445" t="s">
        <v>6170</v>
      </c>
      <c r="BG1445">
        <v>0</v>
      </c>
      <c r="BH1445" t="s">
        <v>6171</v>
      </c>
      <c r="BI1445">
        <v>50</v>
      </c>
      <c r="BJ1445" t="s">
        <v>6172</v>
      </c>
      <c r="BK1445">
        <v>0</v>
      </c>
      <c r="BL1445">
        <v>60</v>
      </c>
      <c r="BM1445" s="3">
        <f t="shared" si="206"/>
        <v>0.76666666666666672</v>
      </c>
    </row>
    <row r="1446" spans="1:65">
      <c r="A1446" t="s">
        <v>1575</v>
      </c>
      <c r="B1446" s="2">
        <v>45744</v>
      </c>
      <c r="C1446" t="s">
        <v>47</v>
      </c>
      <c r="D1446" t="s">
        <v>1131</v>
      </c>
      <c r="E1446">
        <v>3</v>
      </c>
      <c r="F1446" t="s">
        <v>78</v>
      </c>
      <c r="G1446" t="s">
        <v>62</v>
      </c>
      <c r="H1446" t="s">
        <v>91</v>
      </c>
      <c r="I1446" t="s">
        <v>64</v>
      </c>
      <c r="J1446" t="s">
        <v>81</v>
      </c>
      <c r="K1446" t="s">
        <v>66</v>
      </c>
      <c r="L1446" t="s">
        <v>92</v>
      </c>
      <c r="M1446" t="s">
        <v>56</v>
      </c>
      <c r="N1446" t="s">
        <v>69</v>
      </c>
      <c r="O1446" t="s">
        <v>70</v>
      </c>
      <c r="P1446">
        <v>35</v>
      </c>
      <c r="Q1446">
        <v>37</v>
      </c>
      <c r="R1446">
        <v>36</v>
      </c>
      <c r="S1446">
        <v>1</v>
      </c>
      <c r="T1446">
        <f t="shared" si="198"/>
        <v>35</v>
      </c>
      <c r="U1446">
        <v>33</v>
      </c>
      <c r="V1446">
        <f t="shared" si="199"/>
        <v>2</v>
      </c>
      <c r="W1446" s="3">
        <f t="shared" si="200"/>
        <v>2.7777777777777776E-2</v>
      </c>
      <c r="X1446">
        <v>30</v>
      </c>
      <c r="Y1446" s="4">
        <v>8.1</v>
      </c>
      <c r="Z1446" s="4">
        <v>1.6</v>
      </c>
      <c r="AA1446" s="5">
        <v>74249.69</v>
      </c>
      <c r="AB1446" s="5">
        <f t="shared" si="201"/>
        <v>2450239.77</v>
      </c>
      <c r="AC1446" s="5">
        <v>53696.84</v>
      </c>
      <c r="AD1446" s="5">
        <f t="shared" si="202"/>
        <v>1933086.24</v>
      </c>
      <c r="AE1446" s="5">
        <v>107163.2</v>
      </c>
      <c r="AF1446" s="5">
        <v>34188.71</v>
      </c>
      <c r="AG1446" s="5">
        <v>9222.91</v>
      </c>
      <c r="AH1446" s="5">
        <v>2320</v>
      </c>
      <c r="AI1446" s="5">
        <v>6800</v>
      </c>
      <c r="AJ1446">
        <v>0</v>
      </c>
      <c r="AK1446" s="5">
        <v>0</v>
      </c>
      <c r="AL1446" s="5">
        <v>3127.21</v>
      </c>
      <c r="AM1446" s="5">
        <v>20490.439999999999</v>
      </c>
      <c r="AN1446">
        <v>4</v>
      </c>
      <c r="AO1446">
        <v>4</v>
      </c>
      <c r="AP1446" t="str">
        <f t="shared" si="203"/>
        <v>Yes</v>
      </c>
      <c r="AQ1446">
        <v>0</v>
      </c>
      <c r="AR1446" s="5">
        <f t="shared" si="204"/>
        <v>2116398.71</v>
      </c>
      <c r="AS1446" s="5">
        <f t="shared" si="205"/>
        <v>333841.06</v>
      </c>
      <c r="AT1446" t="s">
        <v>59</v>
      </c>
      <c r="AU1446" t="s">
        <v>6164</v>
      </c>
      <c r="AV1446" t="s">
        <v>6165</v>
      </c>
      <c r="AW1446" t="s">
        <v>6166</v>
      </c>
      <c r="AX1446" t="s">
        <v>6177</v>
      </c>
      <c r="AY1446">
        <v>38</v>
      </c>
      <c r="AZ1446">
        <v>0</v>
      </c>
      <c r="BA1446">
        <v>21</v>
      </c>
      <c r="BB1446" t="s">
        <v>6198</v>
      </c>
      <c r="BC1446">
        <v>0</v>
      </c>
      <c r="BD1446">
        <v>0</v>
      </c>
      <c r="BE1446" t="s">
        <v>6169</v>
      </c>
      <c r="BF1446" t="s">
        <v>6170</v>
      </c>
      <c r="BG1446">
        <v>1</v>
      </c>
      <c r="BH1446" t="s">
        <v>6186</v>
      </c>
      <c r="BI1446">
        <v>22</v>
      </c>
      <c r="BJ1446" t="s">
        <v>6172</v>
      </c>
      <c r="BK1446">
        <v>0</v>
      </c>
      <c r="BL1446">
        <v>51</v>
      </c>
      <c r="BM1446" s="3">
        <f t="shared" si="206"/>
        <v>0.70588235294117652</v>
      </c>
    </row>
    <row r="1447" spans="1:65">
      <c r="A1447" t="s">
        <v>1576</v>
      </c>
      <c r="B1447" s="2">
        <v>45744</v>
      </c>
      <c r="C1447" t="s">
        <v>47</v>
      </c>
      <c r="D1447" t="s">
        <v>1131</v>
      </c>
      <c r="E1447">
        <v>3</v>
      </c>
      <c r="F1447" t="s">
        <v>61</v>
      </c>
      <c r="G1447" t="s">
        <v>50</v>
      </c>
      <c r="H1447" t="s">
        <v>157</v>
      </c>
      <c r="I1447" t="s">
        <v>74</v>
      </c>
      <c r="J1447" t="s">
        <v>81</v>
      </c>
      <c r="K1447" t="s">
        <v>66</v>
      </c>
      <c r="L1447" t="s">
        <v>55</v>
      </c>
      <c r="M1447" t="s">
        <v>56</v>
      </c>
      <c r="N1447" t="s">
        <v>69</v>
      </c>
      <c r="O1447" t="s">
        <v>82</v>
      </c>
      <c r="P1447">
        <v>30</v>
      </c>
      <c r="Q1447">
        <v>30</v>
      </c>
      <c r="R1447">
        <v>30</v>
      </c>
      <c r="S1447">
        <v>1</v>
      </c>
      <c r="T1447">
        <f t="shared" si="198"/>
        <v>29</v>
      </c>
      <c r="U1447">
        <v>29</v>
      </c>
      <c r="V1447">
        <f t="shared" si="199"/>
        <v>0</v>
      </c>
      <c r="W1447" s="3">
        <f t="shared" si="200"/>
        <v>3.3333333333333333E-2</v>
      </c>
      <c r="X1447">
        <v>21</v>
      </c>
      <c r="Y1447" s="4">
        <v>7.2</v>
      </c>
      <c r="Z1447" s="4">
        <v>1.4</v>
      </c>
      <c r="AA1447" s="5">
        <v>72754.05</v>
      </c>
      <c r="AB1447" s="5">
        <f t="shared" si="201"/>
        <v>2109867.4500000002</v>
      </c>
      <c r="AC1447" s="5">
        <v>52879.56</v>
      </c>
      <c r="AD1447" s="5">
        <f t="shared" si="202"/>
        <v>1586386.8</v>
      </c>
      <c r="AE1447" s="5">
        <v>89935.57</v>
      </c>
      <c r="AF1447" s="5">
        <v>24501.78</v>
      </c>
      <c r="AG1447" s="5">
        <v>9330.48</v>
      </c>
      <c r="AH1447" s="5">
        <v>2030</v>
      </c>
      <c r="AI1447" s="5">
        <v>6800</v>
      </c>
      <c r="AJ1447">
        <v>0</v>
      </c>
      <c r="AK1447" s="5">
        <v>0</v>
      </c>
      <c r="AL1447" s="5">
        <v>0</v>
      </c>
      <c r="AM1447" s="5">
        <v>19974.5</v>
      </c>
      <c r="AN1447">
        <v>4</v>
      </c>
      <c r="AO1447">
        <v>5</v>
      </c>
      <c r="AP1447" t="str">
        <f t="shared" si="203"/>
        <v>No</v>
      </c>
      <c r="AQ1447">
        <v>1</v>
      </c>
      <c r="AR1447" s="5">
        <f t="shared" si="204"/>
        <v>1738959.13</v>
      </c>
      <c r="AS1447" s="5">
        <f t="shared" si="205"/>
        <v>370908.32</v>
      </c>
      <c r="AT1447" t="s">
        <v>59</v>
      </c>
      <c r="AU1447" t="s">
        <v>6164</v>
      </c>
      <c r="AV1447" t="s">
        <v>6165</v>
      </c>
      <c r="AW1447" t="s">
        <v>6166</v>
      </c>
      <c r="AX1447" t="s">
        <v>6184</v>
      </c>
      <c r="AY1447">
        <v>33</v>
      </c>
      <c r="AZ1447">
        <v>0</v>
      </c>
      <c r="BA1447">
        <v>0</v>
      </c>
      <c r="BB1447" t="s">
        <v>6168</v>
      </c>
      <c r="BC1447">
        <v>1</v>
      </c>
      <c r="BD1447">
        <v>0</v>
      </c>
      <c r="BE1447" t="s">
        <v>6178</v>
      </c>
      <c r="BF1447" t="s">
        <v>6170</v>
      </c>
      <c r="BG1447">
        <v>0</v>
      </c>
      <c r="BH1447" t="s">
        <v>6171</v>
      </c>
      <c r="BI1447">
        <v>34</v>
      </c>
      <c r="BJ1447" t="s">
        <v>6172</v>
      </c>
      <c r="BK1447">
        <v>0</v>
      </c>
      <c r="BL1447">
        <v>52</v>
      </c>
      <c r="BM1447" s="3">
        <f t="shared" si="206"/>
        <v>0.57692307692307687</v>
      </c>
    </row>
    <row r="1448" spans="1:65">
      <c r="A1448" t="s">
        <v>1577</v>
      </c>
      <c r="B1448" s="2">
        <v>45744</v>
      </c>
      <c r="C1448" t="s">
        <v>47</v>
      </c>
      <c r="D1448" t="s">
        <v>1131</v>
      </c>
      <c r="E1448">
        <v>3</v>
      </c>
      <c r="F1448" t="s">
        <v>61</v>
      </c>
      <c r="G1448" t="s">
        <v>79</v>
      </c>
      <c r="H1448" t="s">
        <v>98</v>
      </c>
      <c r="I1448" t="s">
        <v>74</v>
      </c>
      <c r="J1448" t="s">
        <v>81</v>
      </c>
      <c r="K1448" t="s">
        <v>75</v>
      </c>
      <c r="L1448" t="s">
        <v>92</v>
      </c>
      <c r="M1448" t="s">
        <v>56</v>
      </c>
      <c r="N1448" t="s">
        <v>76</v>
      </c>
      <c r="O1448" t="s">
        <v>70</v>
      </c>
      <c r="P1448">
        <v>30</v>
      </c>
      <c r="Q1448">
        <v>31</v>
      </c>
      <c r="R1448">
        <v>30</v>
      </c>
      <c r="S1448">
        <v>1</v>
      </c>
      <c r="T1448">
        <f t="shared" si="198"/>
        <v>29</v>
      </c>
      <c r="U1448">
        <v>29</v>
      </c>
      <c r="V1448">
        <f t="shared" si="199"/>
        <v>0</v>
      </c>
      <c r="W1448" s="3">
        <f t="shared" si="200"/>
        <v>3.3333333333333333E-2</v>
      </c>
      <c r="X1448">
        <v>37</v>
      </c>
      <c r="Y1448" s="4">
        <v>3.2</v>
      </c>
      <c r="Z1448" s="4">
        <v>1.5</v>
      </c>
      <c r="AA1448" s="5">
        <v>78243.23</v>
      </c>
      <c r="AB1448" s="5">
        <f t="shared" si="201"/>
        <v>2269053.67</v>
      </c>
      <c r="AC1448" s="5">
        <v>53548.59</v>
      </c>
      <c r="AD1448" s="5">
        <f t="shared" si="202"/>
        <v>1606457.7</v>
      </c>
      <c r="AE1448" s="5">
        <v>92504.16</v>
      </c>
      <c r="AF1448" s="5">
        <v>26786.13</v>
      </c>
      <c r="AG1448" s="5">
        <v>10690.04</v>
      </c>
      <c r="AH1448" s="5">
        <v>2175</v>
      </c>
      <c r="AI1448" s="5">
        <v>6800</v>
      </c>
      <c r="AJ1448">
        <v>0</v>
      </c>
      <c r="AK1448" s="5">
        <v>0</v>
      </c>
      <c r="AL1448" s="5">
        <v>0</v>
      </c>
      <c r="AM1448" s="5">
        <v>18750.79</v>
      </c>
      <c r="AN1448">
        <v>4</v>
      </c>
      <c r="AO1448">
        <v>3</v>
      </c>
      <c r="AP1448" t="str">
        <f t="shared" si="203"/>
        <v>Yes</v>
      </c>
      <c r="AQ1448">
        <v>1</v>
      </c>
      <c r="AR1448" s="5">
        <f t="shared" si="204"/>
        <v>1764163.82</v>
      </c>
      <c r="AS1448" s="5">
        <f t="shared" si="205"/>
        <v>504889.85</v>
      </c>
      <c r="AT1448" t="s">
        <v>59</v>
      </c>
      <c r="AU1448" t="s">
        <v>6164</v>
      </c>
      <c r="AV1448" t="s">
        <v>6165</v>
      </c>
      <c r="AW1448" t="s">
        <v>6166</v>
      </c>
      <c r="AX1448" t="s">
        <v>6167</v>
      </c>
      <c r="AY1448">
        <v>30</v>
      </c>
      <c r="AZ1448">
        <v>0</v>
      </c>
      <c r="BA1448">
        <v>0</v>
      </c>
      <c r="BB1448" t="s">
        <v>6168</v>
      </c>
      <c r="BC1448">
        <v>0</v>
      </c>
      <c r="BD1448">
        <v>0</v>
      </c>
      <c r="BE1448" t="s">
        <v>6169</v>
      </c>
      <c r="BF1448" t="s">
        <v>6170</v>
      </c>
      <c r="BG1448">
        <v>1</v>
      </c>
      <c r="BH1448" t="s">
        <v>6179</v>
      </c>
      <c r="BI1448">
        <v>48</v>
      </c>
      <c r="BJ1448" t="s">
        <v>6172</v>
      </c>
      <c r="BK1448">
        <v>0</v>
      </c>
      <c r="BL1448">
        <v>48</v>
      </c>
      <c r="BM1448" s="3">
        <f t="shared" si="206"/>
        <v>0.625</v>
      </c>
    </row>
    <row r="1449" spans="1:65">
      <c r="A1449" t="s">
        <v>1578</v>
      </c>
      <c r="B1449" s="2">
        <v>45744</v>
      </c>
      <c r="C1449" t="s">
        <v>47</v>
      </c>
      <c r="D1449" t="s">
        <v>1131</v>
      </c>
      <c r="E1449">
        <v>3</v>
      </c>
      <c r="F1449" t="s">
        <v>49</v>
      </c>
      <c r="G1449" t="s">
        <v>62</v>
      </c>
      <c r="H1449" t="s">
        <v>133</v>
      </c>
      <c r="I1449" t="s">
        <v>64</v>
      </c>
      <c r="J1449" t="s">
        <v>81</v>
      </c>
      <c r="K1449" t="s">
        <v>66</v>
      </c>
      <c r="L1449" t="s">
        <v>87</v>
      </c>
      <c r="M1449" t="s">
        <v>56</v>
      </c>
      <c r="N1449" t="s">
        <v>69</v>
      </c>
      <c r="O1449" t="s">
        <v>70</v>
      </c>
      <c r="P1449">
        <v>29</v>
      </c>
      <c r="Q1449">
        <v>30</v>
      </c>
      <c r="R1449">
        <v>30</v>
      </c>
      <c r="S1449">
        <v>1</v>
      </c>
      <c r="T1449">
        <f t="shared" si="198"/>
        <v>29</v>
      </c>
      <c r="U1449">
        <v>29</v>
      </c>
      <c r="V1449">
        <f t="shared" si="199"/>
        <v>0</v>
      </c>
      <c r="W1449" s="3">
        <f t="shared" si="200"/>
        <v>3.3333333333333333E-2</v>
      </c>
      <c r="X1449">
        <v>23</v>
      </c>
      <c r="Y1449" s="4">
        <v>4.0999999999999996</v>
      </c>
      <c r="Z1449" s="4">
        <v>1.9</v>
      </c>
      <c r="AA1449" s="5">
        <v>72630.880000000005</v>
      </c>
      <c r="AB1449" s="5">
        <f t="shared" si="201"/>
        <v>2106295.52</v>
      </c>
      <c r="AC1449" s="5">
        <v>54756.73</v>
      </c>
      <c r="AD1449" s="5">
        <f t="shared" si="202"/>
        <v>1642701.9</v>
      </c>
      <c r="AE1449" s="5">
        <v>90063.89</v>
      </c>
      <c r="AF1449" s="5">
        <v>27338.15</v>
      </c>
      <c r="AG1449" s="5">
        <v>9437.91</v>
      </c>
      <c r="AH1449" s="5">
        <v>2755</v>
      </c>
      <c r="AI1449" s="5">
        <v>6800</v>
      </c>
      <c r="AJ1449">
        <v>0</v>
      </c>
      <c r="AK1449" s="5">
        <v>0</v>
      </c>
      <c r="AL1449" s="5">
        <v>0</v>
      </c>
      <c r="AM1449" s="5">
        <v>19226.2</v>
      </c>
      <c r="AN1449">
        <v>4</v>
      </c>
      <c r="AO1449">
        <v>3</v>
      </c>
      <c r="AP1449" t="str">
        <f t="shared" si="203"/>
        <v>Yes</v>
      </c>
      <c r="AQ1449">
        <v>1</v>
      </c>
      <c r="AR1449" s="5">
        <f t="shared" si="204"/>
        <v>1798323.05</v>
      </c>
      <c r="AS1449" s="5">
        <f t="shared" si="205"/>
        <v>307972.46999999997</v>
      </c>
      <c r="AT1449" t="s">
        <v>59</v>
      </c>
      <c r="AU1449" t="s">
        <v>6164</v>
      </c>
      <c r="AV1449" t="s">
        <v>6165</v>
      </c>
      <c r="AW1449" t="s">
        <v>6166</v>
      </c>
      <c r="AX1449" t="s">
        <v>6184</v>
      </c>
      <c r="AY1449">
        <v>30</v>
      </c>
      <c r="AZ1449">
        <v>0</v>
      </c>
      <c r="BA1449">
        <v>0</v>
      </c>
      <c r="BB1449" t="s">
        <v>6168</v>
      </c>
      <c r="BC1449">
        <v>0</v>
      </c>
      <c r="BD1449">
        <v>0</v>
      </c>
      <c r="BE1449" t="s">
        <v>6169</v>
      </c>
      <c r="BF1449" t="s">
        <v>6170</v>
      </c>
      <c r="BG1449">
        <v>1</v>
      </c>
      <c r="BH1449" t="s">
        <v>6186</v>
      </c>
      <c r="BI1449">
        <v>40</v>
      </c>
      <c r="BJ1449" t="s">
        <v>6172</v>
      </c>
      <c r="BK1449">
        <v>0</v>
      </c>
      <c r="BL1449">
        <v>46</v>
      </c>
      <c r="BM1449" s="3">
        <f t="shared" si="206"/>
        <v>0.65217391304347827</v>
      </c>
    </row>
    <row r="1450" spans="1:65">
      <c r="A1450" t="s">
        <v>1579</v>
      </c>
      <c r="B1450" s="2">
        <v>45744</v>
      </c>
      <c r="C1450" t="s">
        <v>47</v>
      </c>
      <c r="D1450" t="s">
        <v>1131</v>
      </c>
      <c r="E1450">
        <v>3</v>
      </c>
      <c r="F1450" t="s">
        <v>61</v>
      </c>
      <c r="G1450" t="s">
        <v>62</v>
      </c>
      <c r="H1450" t="s">
        <v>104</v>
      </c>
      <c r="I1450" t="s">
        <v>74</v>
      </c>
      <c r="J1450" t="s">
        <v>65</v>
      </c>
      <c r="K1450" t="s">
        <v>66</v>
      </c>
      <c r="L1450" t="s">
        <v>55</v>
      </c>
      <c r="M1450" t="s">
        <v>56</v>
      </c>
      <c r="N1450" t="s">
        <v>57</v>
      </c>
      <c r="O1450" t="s">
        <v>58</v>
      </c>
      <c r="P1450">
        <v>44</v>
      </c>
      <c r="Q1450">
        <v>47</v>
      </c>
      <c r="R1450">
        <v>48</v>
      </c>
      <c r="S1450">
        <v>1</v>
      </c>
      <c r="T1450">
        <f t="shared" si="198"/>
        <v>47</v>
      </c>
      <c r="U1450">
        <v>43</v>
      </c>
      <c r="V1450">
        <f t="shared" si="199"/>
        <v>4</v>
      </c>
      <c r="W1450" s="3">
        <f t="shared" si="200"/>
        <v>2.0833333333333332E-2</v>
      </c>
      <c r="X1450">
        <v>17</v>
      </c>
      <c r="Y1450" s="4">
        <v>2.2000000000000002</v>
      </c>
      <c r="Z1450" s="4">
        <v>1.2</v>
      </c>
      <c r="AA1450" s="5">
        <v>49471.839999999997</v>
      </c>
      <c r="AB1450" s="5">
        <f t="shared" si="201"/>
        <v>2127289.12</v>
      </c>
      <c r="AC1450" s="5">
        <v>34679.769999999997</v>
      </c>
      <c r="AD1450" s="5">
        <f t="shared" si="202"/>
        <v>1664628.96</v>
      </c>
      <c r="AE1450" s="5">
        <v>107474.58</v>
      </c>
      <c r="AF1450" s="5">
        <v>28571.759999999998</v>
      </c>
      <c r="AG1450" s="5">
        <v>8652.86</v>
      </c>
      <c r="AH1450" s="5">
        <v>1740</v>
      </c>
      <c r="AI1450" s="5">
        <v>4600</v>
      </c>
      <c r="AJ1450">
        <v>0</v>
      </c>
      <c r="AK1450" s="5">
        <v>0</v>
      </c>
      <c r="AL1450" s="5">
        <v>4100.78</v>
      </c>
      <c r="AM1450" s="5">
        <v>33732.44</v>
      </c>
      <c r="AN1450">
        <v>4</v>
      </c>
      <c r="AO1450">
        <v>6</v>
      </c>
      <c r="AP1450" t="str">
        <f t="shared" si="203"/>
        <v>No</v>
      </c>
      <c r="AQ1450">
        <v>2</v>
      </c>
      <c r="AR1450" s="5">
        <f t="shared" si="204"/>
        <v>1853501.38</v>
      </c>
      <c r="AS1450" s="5">
        <f t="shared" si="205"/>
        <v>273787.74</v>
      </c>
      <c r="AT1450" t="s">
        <v>59</v>
      </c>
      <c r="AU1450" t="s">
        <v>6164</v>
      </c>
      <c r="AV1450" t="s">
        <v>6165</v>
      </c>
      <c r="AW1450" t="s">
        <v>6166</v>
      </c>
      <c r="AX1450" t="s">
        <v>6184</v>
      </c>
      <c r="AY1450">
        <v>51</v>
      </c>
      <c r="AZ1450">
        <v>4</v>
      </c>
      <c r="BA1450">
        <v>27</v>
      </c>
      <c r="BB1450" t="s">
        <v>6185</v>
      </c>
      <c r="BC1450">
        <v>2</v>
      </c>
      <c r="BD1450">
        <v>0</v>
      </c>
      <c r="BE1450" t="s">
        <v>6178</v>
      </c>
      <c r="BF1450" t="s">
        <v>6170</v>
      </c>
      <c r="BG1450">
        <v>0</v>
      </c>
      <c r="BH1450" t="s">
        <v>6171</v>
      </c>
      <c r="BI1450">
        <v>19</v>
      </c>
      <c r="BJ1450" t="s">
        <v>6172</v>
      </c>
      <c r="BK1450">
        <v>0</v>
      </c>
      <c r="BL1450">
        <v>62</v>
      </c>
      <c r="BM1450" s="3">
        <f t="shared" si="206"/>
        <v>0.77419354838709675</v>
      </c>
    </row>
    <row r="1451" spans="1:65">
      <c r="A1451" t="s">
        <v>1580</v>
      </c>
      <c r="B1451" s="2">
        <v>45744</v>
      </c>
      <c r="C1451" t="s">
        <v>47</v>
      </c>
      <c r="D1451" t="s">
        <v>1131</v>
      </c>
      <c r="E1451">
        <v>3</v>
      </c>
      <c r="F1451" t="s">
        <v>49</v>
      </c>
      <c r="G1451" t="s">
        <v>50</v>
      </c>
      <c r="H1451" t="s">
        <v>51</v>
      </c>
      <c r="I1451" t="s">
        <v>74</v>
      </c>
      <c r="J1451" t="s">
        <v>53</v>
      </c>
      <c r="K1451" t="s">
        <v>75</v>
      </c>
      <c r="L1451" t="s">
        <v>87</v>
      </c>
      <c r="M1451" t="s">
        <v>56</v>
      </c>
      <c r="N1451" t="s">
        <v>76</v>
      </c>
      <c r="O1451" t="s">
        <v>82</v>
      </c>
      <c r="P1451">
        <v>65</v>
      </c>
      <c r="Q1451">
        <v>68</v>
      </c>
      <c r="R1451">
        <v>65</v>
      </c>
      <c r="S1451">
        <v>1</v>
      </c>
      <c r="T1451">
        <f t="shared" si="198"/>
        <v>64</v>
      </c>
      <c r="U1451">
        <v>64</v>
      </c>
      <c r="V1451">
        <f t="shared" si="199"/>
        <v>0</v>
      </c>
      <c r="W1451" s="3">
        <f t="shared" si="200"/>
        <v>1.5384615384615385E-2</v>
      </c>
      <c r="X1451">
        <v>24</v>
      </c>
      <c r="Y1451" s="4">
        <v>4.8</v>
      </c>
      <c r="Z1451" s="4">
        <v>1.2</v>
      </c>
      <c r="AA1451" s="5">
        <v>35933.81</v>
      </c>
      <c r="AB1451" s="5">
        <f t="shared" si="201"/>
        <v>2299763.84</v>
      </c>
      <c r="AC1451" s="5">
        <v>24090.16</v>
      </c>
      <c r="AD1451" s="5">
        <f t="shared" si="202"/>
        <v>1565860.4</v>
      </c>
      <c r="AE1451" s="5">
        <v>109243.04</v>
      </c>
      <c r="AF1451" s="5">
        <v>30824.99</v>
      </c>
      <c r="AG1451" s="5">
        <v>9055.36</v>
      </c>
      <c r="AH1451" s="5">
        <v>1740</v>
      </c>
      <c r="AI1451" s="5">
        <v>3200</v>
      </c>
      <c r="AJ1451">
        <v>0</v>
      </c>
      <c r="AK1451" s="5">
        <v>0</v>
      </c>
      <c r="AL1451" s="5">
        <v>0</v>
      </c>
      <c r="AM1451" s="5">
        <v>42843.81</v>
      </c>
      <c r="AN1451">
        <v>4</v>
      </c>
      <c r="AO1451">
        <v>4</v>
      </c>
      <c r="AP1451" t="str">
        <f t="shared" si="203"/>
        <v>Yes</v>
      </c>
      <c r="AQ1451">
        <v>0</v>
      </c>
      <c r="AR1451" s="5">
        <f t="shared" si="204"/>
        <v>1762767.6</v>
      </c>
      <c r="AS1451" s="5">
        <f t="shared" si="205"/>
        <v>536996.24</v>
      </c>
      <c r="AT1451" t="s">
        <v>59</v>
      </c>
      <c r="AU1451" t="s">
        <v>6164</v>
      </c>
      <c r="AV1451" t="s">
        <v>6165</v>
      </c>
      <c r="AW1451" t="s">
        <v>6166</v>
      </c>
      <c r="AX1451" t="s">
        <v>6167</v>
      </c>
      <c r="AY1451">
        <v>66</v>
      </c>
      <c r="AZ1451">
        <v>0</v>
      </c>
      <c r="BA1451">
        <v>0</v>
      </c>
      <c r="BB1451" t="s">
        <v>6168</v>
      </c>
      <c r="BC1451">
        <v>0</v>
      </c>
      <c r="BD1451">
        <v>0</v>
      </c>
      <c r="BE1451" t="s">
        <v>6169</v>
      </c>
      <c r="BF1451" t="s">
        <v>6170</v>
      </c>
      <c r="BG1451">
        <v>0</v>
      </c>
      <c r="BH1451" t="s">
        <v>6171</v>
      </c>
      <c r="BI1451">
        <v>59</v>
      </c>
      <c r="BJ1451" t="s">
        <v>6187</v>
      </c>
      <c r="BK1451">
        <v>0</v>
      </c>
      <c r="BL1451">
        <v>74</v>
      </c>
      <c r="BM1451" s="3">
        <f t="shared" si="206"/>
        <v>0.8783783783783784</v>
      </c>
    </row>
    <row r="1452" spans="1:65">
      <c r="A1452" t="s">
        <v>1581</v>
      </c>
      <c r="B1452" s="2">
        <v>45744</v>
      </c>
      <c r="C1452" t="s">
        <v>47</v>
      </c>
      <c r="D1452" t="s">
        <v>1131</v>
      </c>
      <c r="E1452">
        <v>3</v>
      </c>
      <c r="F1452" t="s">
        <v>72</v>
      </c>
      <c r="G1452" t="s">
        <v>79</v>
      </c>
      <c r="H1452" t="s">
        <v>102</v>
      </c>
      <c r="I1452" t="s">
        <v>74</v>
      </c>
      <c r="J1452" t="s">
        <v>53</v>
      </c>
      <c r="K1452" t="s">
        <v>75</v>
      </c>
      <c r="L1452" t="s">
        <v>92</v>
      </c>
      <c r="M1452" t="s">
        <v>56</v>
      </c>
      <c r="N1452" t="s">
        <v>69</v>
      </c>
      <c r="O1452" t="s">
        <v>58</v>
      </c>
      <c r="P1452">
        <v>60</v>
      </c>
      <c r="Q1452">
        <v>62</v>
      </c>
      <c r="R1452">
        <v>62</v>
      </c>
      <c r="S1452">
        <v>1</v>
      </c>
      <c r="T1452">
        <f t="shared" si="198"/>
        <v>61</v>
      </c>
      <c r="U1452">
        <v>57</v>
      </c>
      <c r="V1452">
        <f t="shared" si="199"/>
        <v>4</v>
      </c>
      <c r="W1452" s="3">
        <f t="shared" si="200"/>
        <v>1.6129032258064516E-2</v>
      </c>
      <c r="X1452">
        <v>29</v>
      </c>
      <c r="Y1452" s="4">
        <v>0</v>
      </c>
      <c r="Z1452" s="4">
        <v>1.1000000000000001</v>
      </c>
      <c r="AA1452" s="5">
        <v>35981.82</v>
      </c>
      <c r="AB1452" s="5">
        <f t="shared" si="201"/>
        <v>2050963.74</v>
      </c>
      <c r="AC1452" s="5">
        <v>23845.25</v>
      </c>
      <c r="AD1452" s="5">
        <f t="shared" si="202"/>
        <v>1478405.5</v>
      </c>
      <c r="AE1452" s="5">
        <v>106708.97</v>
      </c>
      <c r="AF1452" s="5">
        <v>27302.84</v>
      </c>
      <c r="AG1452" s="5">
        <v>9352.83</v>
      </c>
      <c r="AH1452" s="5">
        <v>1595</v>
      </c>
      <c r="AI1452" s="5">
        <v>3200</v>
      </c>
      <c r="AJ1452">
        <v>0</v>
      </c>
      <c r="AK1452" s="5">
        <v>0</v>
      </c>
      <c r="AL1452" s="5">
        <v>2567.84</v>
      </c>
      <c r="AM1452" s="5">
        <v>37426.85</v>
      </c>
      <c r="AN1452">
        <v>4</v>
      </c>
      <c r="AO1452">
        <v>2</v>
      </c>
      <c r="AP1452" t="str">
        <f t="shared" si="203"/>
        <v>Yes</v>
      </c>
      <c r="AQ1452">
        <v>1</v>
      </c>
      <c r="AR1452" s="5">
        <f t="shared" si="204"/>
        <v>1666559.83</v>
      </c>
      <c r="AS1452" s="5">
        <f t="shared" si="205"/>
        <v>384403.91</v>
      </c>
      <c r="AT1452" t="s">
        <v>59</v>
      </c>
      <c r="AU1452" t="s">
        <v>6164</v>
      </c>
      <c r="AV1452" t="s">
        <v>6165</v>
      </c>
      <c r="AW1452" t="s">
        <v>6166</v>
      </c>
      <c r="AX1452" t="s">
        <v>6184</v>
      </c>
      <c r="AY1452">
        <v>61</v>
      </c>
      <c r="AZ1452">
        <v>0</v>
      </c>
      <c r="BA1452">
        <v>26</v>
      </c>
      <c r="BB1452" t="s">
        <v>6180</v>
      </c>
      <c r="BC1452">
        <v>0</v>
      </c>
      <c r="BD1452">
        <v>0</v>
      </c>
      <c r="BE1452" t="s">
        <v>6169</v>
      </c>
      <c r="BF1452" t="s">
        <v>6170</v>
      </c>
      <c r="BG1452">
        <v>0</v>
      </c>
      <c r="BH1452" t="s">
        <v>6171</v>
      </c>
      <c r="BI1452">
        <v>24</v>
      </c>
      <c r="BJ1452" t="s">
        <v>6172</v>
      </c>
      <c r="BK1452">
        <v>0</v>
      </c>
      <c r="BL1452">
        <v>75</v>
      </c>
      <c r="BM1452" s="3">
        <f t="shared" si="206"/>
        <v>0.82666666666666666</v>
      </c>
    </row>
    <row r="1453" spans="1:65">
      <c r="A1453" t="s">
        <v>1582</v>
      </c>
      <c r="B1453" s="2">
        <v>45744</v>
      </c>
      <c r="C1453" t="s">
        <v>47</v>
      </c>
      <c r="D1453" t="s">
        <v>1131</v>
      </c>
      <c r="E1453">
        <v>3</v>
      </c>
      <c r="F1453" t="s">
        <v>49</v>
      </c>
      <c r="G1453" t="s">
        <v>62</v>
      </c>
      <c r="H1453" t="s">
        <v>125</v>
      </c>
      <c r="I1453" t="s">
        <v>64</v>
      </c>
      <c r="J1453" t="s">
        <v>53</v>
      </c>
      <c r="K1453" t="s">
        <v>75</v>
      </c>
      <c r="L1453" t="s">
        <v>67</v>
      </c>
      <c r="M1453" t="s">
        <v>56</v>
      </c>
      <c r="N1453" t="s">
        <v>57</v>
      </c>
      <c r="O1453" t="s">
        <v>58</v>
      </c>
      <c r="P1453">
        <v>69</v>
      </c>
      <c r="Q1453">
        <v>73</v>
      </c>
      <c r="R1453">
        <v>69</v>
      </c>
      <c r="S1453">
        <v>2</v>
      </c>
      <c r="T1453">
        <f t="shared" si="198"/>
        <v>67</v>
      </c>
      <c r="U1453">
        <v>67</v>
      </c>
      <c r="V1453">
        <f t="shared" si="199"/>
        <v>0</v>
      </c>
      <c r="W1453" s="3">
        <f t="shared" si="200"/>
        <v>2.8985507246376812E-2</v>
      </c>
      <c r="X1453">
        <v>20</v>
      </c>
      <c r="Y1453" s="4">
        <v>2.1</v>
      </c>
      <c r="Z1453" s="4">
        <v>0.9</v>
      </c>
      <c r="AA1453" s="5">
        <v>35956.57</v>
      </c>
      <c r="AB1453" s="5">
        <f t="shared" si="201"/>
        <v>2409090.19</v>
      </c>
      <c r="AC1453" s="5">
        <v>23068.12</v>
      </c>
      <c r="AD1453" s="5">
        <f t="shared" si="202"/>
        <v>1591700.28</v>
      </c>
      <c r="AE1453" s="5">
        <v>113187.05</v>
      </c>
      <c r="AF1453" s="5">
        <v>30664.73</v>
      </c>
      <c r="AG1453" s="5">
        <v>8843.26</v>
      </c>
      <c r="AH1453" s="5">
        <v>1305</v>
      </c>
      <c r="AI1453" s="5">
        <v>6400</v>
      </c>
      <c r="AJ1453">
        <v>0</v>
      </c>
      <c r="AK1453" s="5">
        <v>0</v>
      </c>
      <c r="AL1453" s="5">
        <v>0</v>
      </c>
      <c r="AM1453" s="5">
        <v>46439.82</v>
      </c>
      <c r="AN1453">
        <v>4</v>
      </c>
      <c r="AO1453">
        <v>4</v>
      </c>
      <c r="AP1453" t="str">
        <f t="shared" si="203"/>
        <v>Yes</v>
      </c>
      <c r="AQ1453">
        <v>1</v>
      </c>
      <c r="AR1453" s="5">
        <f t="shared" si="204"/>
        <v>1798540.14</v>
      </c>
      <c r="AS1453" s="5">
        <f t="shared" si="205"/>
        <v>610550.05000000005</v>
      </c>
      <c r="AT1453" t="s">
        <v>59</v>
      </c>
      <c r="AU1453" t="s">
        <v>6164</v>
      </c>
      <c r="AV1453" t="s">
        <v>6165</v>
      </c>
      <c r="AW1453" t="s">
        <v>6166</v>
      </c>
      <c r="AX1453" t="s">
        <v>6167</v>
      </c>
      <c r="AY1453">
        <v>69</v>
      </c>
      <c r="AZ1453">
        <v>0</v>
      </c>
      <c r="BA1453">
        <v>0</v>
      </c>
      <c r="BB1453" t="s">
        <v>6168</v>
      </c>
      <c r="BC1453">
        <v>0</v>
      </c>
      <c r="BD1453">
        <v>0</v>
      </c>
      <c r="BE1453" t="s">
        <v>6169</v>
      </c>
      <c r="BF1453" t="s">
        <v>6170</v>
      </c>
      <c r="BG1453">
        <v>1</v>
      </c>
      <c r="BH1453" t="s">
        <v>6179</v>
      </c>
      <c r="BI1453">
        <v>45</v>
      </c>
      <c r="BJ1453" t="s">
        <v>6172</v>
      </c>
      <c r="BK1453">
        <v>0</v>
      </c>
      <c r="BL1453">
        <v>78</v>
      </c>
      <c r="BM1453" s="3">
        <f t="shared" si="206"/>
        <v>0.88461538461538458</v>
      </c>
    </row>
    <row r="1454" spans="1:65">
      <c r="A1454" t="s">
        <v>1583</v>
      </c>
      <c r="B1454" s="2">
        <v>45744</v>
      </c>
      <c r="C1454" t="s">
        <v>47</v>
      </c>
      <c r="D1454" t="s">
        <v>1131</v>
      </c>
      <c r="E1454">
        <v>3</v>
      </c>
      <c r="F1454" t="s">
        <v>78</v>
      </c>
      <c r="G1454" t="s">
        <v>79</v>
      </c>
      <c r="H1454" t="s">
        <v>136</v>
      </c>
      <c r="I1454" t="s">
        <v>52</v>
      </c>
      <c r="J1454" t="s">
        <v>53</v>
      </c>
      <c r="K1454" t="s">
        <v>54</v>
      </c>
      <c r="L1454" t="s">
        <v>55</v>
      </c>
      <c r="M1454" t="s">
        <v>56</v>
      </c>
      <c r="N1454" t="s">
        <v>57</v>
      </c>
      <c r="O1454" t="s">
        <v>70</v>
      </c>
      <c r="P1454">
        <v>65</v>
      </c>
      <c r="Q1454">
        <v>65</v>
      </c>
      <c r="R1454">
        <v>63</v>
      </c>
      <c r="S1454">
        <v>2</v>
      </c>
      <c r="T1454">
        <f t="shared" si="198"/>
        <v>61</v>
      </c>
      <c r="U1454">
        <v>61</v>
      </c>
      <c r="V1454">
        <f t="shared" si="199"/>
        <v>0</v>
      </c>
      <c r="W1454" s="3">
        <f t="shared" si="200"/>
        <v>3.1746031746031744E-2</v>
      </c>
      <c r="X1454">
        <v>25</v>
      </c>
      <c r="Y1454" s="4">
        <v>3.4</v>
      </c>
      <c r="Z1454" s="4">
        <v>1.1000000000000001</v>
      </c>
      <c r="AA1454" s="5">
        <v>38518.339999999997</v>
      </c>
      <c r="AB1454" s="5">
        <f t="shared" si="201"/>
        <v>2349618.7400000002</v>
      </c>
      <c r="AC1454" s="5">
        <v>23416.240000000002</v>
      </c>
      <c r="AD1454" s="5">
        <f t="shared" si="202"/>
        <v>1475223.12</v>
      </c>
      <c r="AE1454" s="5">
        <v>112657.81</v>
      </c>
      <c r="AF1454" s="5">
        <v>30048.5</v>
      </c>
      <c r="AG1454" s="5">
        <v>9466.56</v>
      </c>
      <c r="AH1454" s="5">
        <v>1595</v>
      </c>
      <c r="AI1454" s="5">
        <v>6400</v>
      </c>
      <c r="AJ1454">
        <v>0</v>
      </c>
      <c r="AK1454" s="5">
        <v>0</v>
      </c>
      <c r="AL1454" s="5">
        <v>0</v>
      </c>
      <c r="AM1454" s="5">
        <v>44240.71</v>
      </c>
      <c r="AN1454">
        <v>4</v>
      </c>
      <c r="AO1454">
        <v>6</v>
      </c>
      <c r="AP1454" t="str">
        <f t="shared" si="203"/>
        <v>No</v>
      </c>
      <c r="AQ1454">
        <v>2</v>
      </c>
      <c r="AR1454" s="5">
        <f t="shared" si="204"/>
        <v>1679631.7</v>
      </c>
      <c r="AS1454" s="5">
        <f t="shared" si="205"/>
        <v>669987.04</v>
      </c>
      <c r="AT1454" t="s">
        <v>59</v>
      </c>
      <c r="AU1454" t="s">
        <v>6164</v>
      </c>
      <c r="AV1454" t="s">
        <v>6165</v>
      </c>
      <c r="AW1454" t="s">
        <v>6166</v>
      </c>
      <c r="AX1454" t="s">
        <v>6167</v>
      </c>
      <c r="AY1454">
        <v>65</v>
      </c>
      <c r="AZ1454">
        <v>0</v>
      </c>
      <c r="BA1454">
        <v>0</v>
      </c>
      <c r="BB1454" t="s">
        <v>6168</v>
      </c>
      <c r="BC1454">
        <v>0</v>
      </c>
      <c r="BD1454">
        <v>2</v>
      </c>
      <c r="BE1454" t="s">
        <v>6196</v>
      </c>
      <c r="BF1454" t="s">
        <v>6170</v>
      </c>
      <c r="BG1454">
        <v>1</v>
      </c>
      <c r="BH1454" t="s">
        <v>6186</v>
      </c>
      <c r="BI1454">
        <v>52</v>
      </c>
      <c r="BJ1454" t="s">
        <v>6187</v>
      </c>
      <c r="BK1454">
        <v>0</v>
      </c>
      <c r="BL1454">
        <v>74</v>
      </c>
      <c r="BM1454" s="3">
        <f t="shared" si="206"/>
        <v>0.85135135135135132</v>
      </c>
    </row>
    <row r="1455" spans="1:65">
      <c r="A1455" t="s">
        <v>1584</v>
      </c>
      <c r="B1455" s="2">
        <v>45744</v>
      </c>
      <c r="C1455" t="s">
        <v>47</v>
      </c>
      <c r="D1455" t="s">
        <v>1131</v>
      </c>
      <c r="E1455">
        <v>3</v>
      </c>
      <c r="F1455" t="s">
        <v>72</v>
      </c>
      <c r="G1455" t="s">
        <v>50</v>
      </c>
      <c r="H1455" t="s">
        <v>119</v>
      </c>
      <c r="I1455" t="s">
        <v>64</v>
      </c>
      <c r="J1455" t="s">
        <v>65</v>
      </c>
      <c r="K1455" t="s">
        <v>66</v>
      </c>
      <c r="L1455" t="s">
        <v>92</v>
      </c>
      <c r="M1455" t="s">
        <v>68</v>
      </c>
      <c r="N1455" t="s">
        <v>94</v>
      </c>
      <c r="O1455" t="s">
        <v>82</v>
      </c>
      <c r="P1455">
        <v>53</v>
      </c>
      <c r="Q1455">
        <v>54</v>
      </c>
      <c r="R1455">
        <v>54</v>
      </c>
      <c r="S1455">
        <v>1</v>
      </c>
      <c r="T1455">
        <f t="shared" si="198"/>
        <v>53</v>
      </c>
      <c r="U1455">
        <v>50</v>
      </c>
      <c r="V1455">
        <f t="shared" si="199"/>
        <v>3</v>
      </c>
      <c r="W1455" s="3">
        <f t="shared" si="200"/>
        <v>1.8518518518518517E-2</v>
      </c>
      <c r="X1455">
        <v>22</v>
      </c>
      <c r="Y1455" s="4">
        <v>5.0999999999999996</v>
      </c>
      <c r="Z1455" s="4">
        <v>1.6</v>
      </c>
      <c r="AA1455" s="5">
        <v>49080.17</v>
      </c>
      <c r="AB1455" s="5">
        <f t="shared" si="201"/>
        <v>2454008.5</v>
      </c>
      <c r="AC1455" s="5">
        <v>33481.160000000003</v>
      </c>
      <c r="AD1455" s="5">
        <f t="shared" si="202"/>
        <v>1807982.64</v>
      </c>
      <c r="AE1455" s="5">
        <v>117482.32</v>
      </c>
      <c r="AF1455" s="5">
        <v>32684.880000000001</v>
      </c>
      <c r="AG1455" s="5">
        <v>8634.1200000000008</v>
      </c>
      <c r="AH1455" s="5">
        <v>2320</v>
      </c>
      <c r="AI1455" s="5">
        <v>4600</v>
      </c>
      <c r="AJ1455">
        <v>1</v>
      </c>
      <c r="AK1455" s="5">
        <v>13640.49</v>
      </c>
      <c r="AL1455" s="5">
        <v>3101.02</v>
      </c>
      <c r="AM1455" s="5">
        <v>32741.55</v>
      </c>
      <c r="AN1455">
        <v>4</v>
      </c>
      <c r="AO1455">
        <v>4</v>
      </c>
      <c r="AP1455" t="str">
        <f t="shared" si="203"/>
        <v>Yes</v>
      </c>
      <c r="AQ1455">
        <v>1</v>
      </c>
      <c r="AR1455" s="5">
        <f t="shared" si="204"/>
        <v>2023187.02</v>
      </c>
      <c r="AS1455" s="5">
        <f t="shared" si="205"/>
        <v>430821.48</v>
      </c>
      <c r="AT1455" t="s">
        <v>59</v>
      </c>
      <c r="AU1455" t="s">
        <v>6194</v>
      </c>
      <c r="AV1455" t="s">
        <v>6195</v>
      </c>
      <c r="AW1455" t="s">
        <v>6183</v>
      </c>
      <c r="AX1455" t="s">
        <v>6184</v>
      </c>
      <c r="AY1455">
        <v>55</v>
      </c>
      <c r="AZ1455">
        <v>0</v>
      </c>
      <c r="BA1455">
        <v>26</v>
      </c>
      <c r="BB1455" t="s">
        <v>6198</v>
      </c>
      <c r="BC1455">
        <v>0</v>
      </c>
      <c r="BD1455">
        <v>0</v>
      </c>
      <c r="BE1455" t="s">
        <v>6169</v>
      </c>
      <c r="BF1455" t="s">
        <v>6170</v>
      </c>
      <c r="BG1455">
        <v>0</v>
      </c>
      <c r="BH1455" t="s">
        <v>6171</v>
      </c>
      <c r="BI1455">
        <v>57</v>
      </c>
      <c r="BJ1455" t="s">
        <v>6187</v>
      </c>
      <c r="BK1455">
        <v>0</v>
      </c>
      <c r="BL1455">
        <v>61</v>
      </c>
      <c r="BM1455" s="3">
        <f t="shared" si="206"/>
        <v>0.88524590163934425</v>
      </c>
    </row>
    <row r="1456" spans="1:65">
      <c r="A1456" t="s">
        <v>1585</v>
      </c>
      <c r="B1456" s="2">
        <v>45745</v>
      </c>
      <c r="C1456" t="s">
        <v>47</v>
      </c>
      <c r="D1456" t="s">
        <v>1131</v>
      </c>
      <c r="E1456">
        <v>3</v>
      </c>
      <c r="F1456" t="s">
        <v>49</v>
      </c>
      <c r="G1456" t="s">
        <v>79</v>
      </c>
      <c r="H1456" t="s">
        <v>260</v>
      </c>
      <c r="I1456" t="s">
        <v>64</v>
      </c>
      <c r="J1456" t="s">
        <v>53</v>
      </c>
      <c r="K1456" t="s">
        <v>75</v>
      </c>
      <c r="L1456" t="s">
        <v>87</v>
      </c>
      <c r="M1456" t="s">
        <v>56</v>
      </c>
      <c r="N1456" t="s">
        <v>94</v>
      </c>
      <c r="O1456" t="s">
        <v>58</v>
      </c>
      <c r="P1456">
        <v>48</v>
      </c>
      <c r="Q1456">
        <v>48</v>
      </c>
      <c r="R1456">
        <v>47</v>
      </c>
      <c r="S1456">
        <v>1</v>
      </c>
      <c r="T1456">
        <f t="shared" si="198"/>
        <v>46</v>
      </c>
      <c r="U1456">
        <v>46</v>
      </c>
      <c r="V1456">
        <f t="shared" si="199"/>
        <v>0</v>
      </c>
      <c r="W1456" s="3">
        <f t="shared" si="200"/>
        <v>2.1276595744680851E-2</v>
      </c>
      <c r="X1456">
        <v>26</v>
      </c>
      <c r="Y1456" s="4">
        <v>4</v>
      </c>
      <c r="Z1456" s="4">
        <v>1.5</v>
      </c>
      <c r="AA1456" s="5">
        <v>36220.25</v>
      </c>
      <c r="AB1456" s="5">
        <f t="shared" si="201"/>
        <v>1666131.5</v>
      </c>
      <c r="AC1456" s="5">
        <v>24301.51</v>
      </c>
      <c r="AD1456" s="5">
        <f t="shared" si="202"/>
        <v>1142170.97</v>
      </c>
      <c r="AE1456" s="5">
        <v>78348.7</v>
      </c>
      <c r="AF1456" s="5">
        <v>21903.599999999999</v>
      </c>
      <c r="AG1456" s="5">
        <v>9598.17</v>
      </c>
      <c r="AH1456" s="5">
        <v>2175</v>
      </c>
      <c r="AI1456" s="5">
        <v>3200</v>
      </c>
      <c r="AJ1456">
        <v>0</v>
      </c>
      <c r="AK1456" s="5">
        <v>0</v>
      </c>
      <c r="AL1456" s="5">
        <v>0</v>
      </c>
      <c r="AM1456" s="5">
        <v>33965.07</v>
      </c>
      <c r="AN1456">
        <v>4</v>
      </c>
      <c r="AO1456">
        <v>5</v>
      </c>
      <c r="AP1456" t="str">
        <f t="shared" si="203"/>
        <v>No</v>
      </c>
      <c r="AQ1456">
        <v>2</v>
      </c>
      <c r="AR1456" s="5">
        <f t="shared" si="204"/>
        <v>1291361.51</v>
      </c>
      <c r="AS1456" s="5">
        <f t="shared" si="205"/>
        <v>374769.99</v>
      </c>
      <c r="AT1456" t="s">
        <v>59</v>
      </c>
      <c r="AU1456" t="s">
        <v>6164</v>
      </c>
      <c r="AV1456" t="s">
        <v>6165</v>
      </c>
      <c r="AW1456" t="s">
        <v>6166</v>
      </c>
      <c r="AX1456" t="s">
        <v>6167</v>
      </c>
      <c r="AY1456">
        <v>50</v>
      </c>
      <c r="AZ1456">
        <v>0</v>
      </c>
      <c r="BA1456">
        <v>0</v>
      </c>
      <c r="BB1456" t="s">
        <v>6168</v>
      </c>
      <c r="BC1456">
        <v>0</v>
      </c>
      <c r="BD1456">
        <v>1</v>
      </c>
      <c r="BE1456" t="s">
        <v>6188</v>
      </c>
      <c r="BF1456" t="s">
        <v>6170</v>
      </c>
      <c r="BG1456">
        <v>1</v>
      </c>
      <c r="BH1456" t="s">
        <v>6186</v>
      </c>
      <c r="BI1456">
        <v>35</v>
      </c>
      <c r="BJ1456" t="s">
        <v>6172</v>
      </c>
      <c r="BK1456">
        <v>0</v>
      </c>
      <c r="BL1456">
        <v>76</v>
      </c>
      <c r="BM1456" s="3">
        <f t="shared" si="206"/>
        <v>0.61842105263157898</v>
      </c>
    </row>
    <row r="1457" spans="1:65">
      <c r="A1457" t="s">
        <v>1586</v>
      </c>
      <c r="B1457" s="2">
        <v>45745</v>
      </c>
      <c r="C1457" t="s">
        <v>47</v>
      </c>
      <c r="D1457" t="s">
        <v>1131</v>
      </c>
      <c r="E1457">
        <v>3</v>
      </c>
      <c r="F1457" t="s">
        <v>72</v>
      </c>
      <c r="G1457" t="s">
        <v>79</v>
      </c>
      <c r="H1457" t="s">
        <v>159</v>
      </c>
      <c r="I1457" t="s">
        <v>74</v>
      </c>
      <c r="J1457" t="s">
        <v>81</v>
      </c>
      <c r="K1457" t="s">
        <v>66</v>
      </c>
      <c r="L1457" t="s">
        <v>67</v>
      </c>
      <c r="M1457" t="s">
        <v>56</v>
      </c>
      <c r="N1457" t="s">
        <v>57</v>
      </c>
      <c r="O1457" t="s">
        <v>120</v>
      </c>
      <c r="P1457">
        <v>38</v>
      </c>
      <c r="Q1457">
        <v>39</v>
      </c>
      <c r="R1457">
        <v>41</v>
      </c>
      <c r="S1457">
        <v>1</v>
      </c>
      <c r="T1457">
        <f t="shared" si="198"/>
        <v>40</v>
      </c>
      <c r="U1457">
        <v>36</v>
      </c>
      <c r="V1457">
        <f t="shared" si="199"/>
        <v>4</v>
      </c>
      <c r="W1457" s="3">
        <f t="shared" si="200"/>
        <v>2.4390243902439025E-2</v>
      </c>
      <c r="X1457">
        <v>11</v>
      </c>
      <c r="Y1457" s="4">
        <v>4.4000000000000004</v>
      </c>
      <c r="Z1457" s="4">
        <v>1.5</v>
      </c>
      <c r="AA1457" s="5">
        <v>73189.83</v>
      </c>
      <c r="AB1457" s="5">
        <f t="shared" si="201"/>
        <v>2634833.88</v>
      </c>
      <c r="AC1457" s="5">
        <v>51961.7</v>
      </c>
      <c r="AD1457" s="5">
        <f t="shared" si="202"/>
        <v>2130429.7000000002</v>
      </c>
      <c r="AE1457" s="5">
        <v>123121.94</v>
      </c>
      <c r="AF1457" s="5">
        <v>34879.57</v>
      </c>
      <c r="AG1457" s="5">
        <v>7863.53</v>
      </c>
      <c r="AH1457" s="5">
        <v>2175</v>
      </c>
      <c r="AI1457" s="5">
        <v>6800</v>
      </c>
      <c r="AJ1457">
        <v>0</v>
      </c>
      <c r="AK1457" s="5">
        <v>0</v>
      </c>
      <c r="AL1457" s="5">
        <v>5956.02</v>
      </c>
      <c r="AM1457" s="5">
        <v>23849.14</v>
      </c>
      <c r="AN1457">
        <v>4</v>
      </c>
      <c r="AO1457">
        <v>4</v>
      </c>
      <c r="AP1457" t="str">
        <f t="shared" si="203"/>
        <v>Yes</v>
      </c>
      <c r="AQ1457">
        <v>1</v>
      </c>
      <c r="AR1457" s="5">
        <f t="shared" si="204"/>
        <v>2335074.9</v>
      </c>
      <c r="AS1457" s="5">
        <f t="shared" si="205"/>
        <v>299758.98</v>
      </c>
      <c r="AT1457" t="s">
        <v>59</v>
      </c>
      <c r="AU1457" t="s">
        <v>6164</v>
      </c>
      <c r="AV1457" t="s">
        <v>6165</v>
      </c>
      <c r="AW1457" t="s">
        <v>6166</v>
      </c>
      <c r="AX1457" t="s">
        <v>6184</v>
      </c>
      <c r="AY1457">
        <v>40</v>
      </c>
      <c r="AZ1457">
        <v>0</v>
      </c>
      <c r="BA1457">
        <v>22</v>
      </c>
      <c r="BB1457" t="s">
        <v>6180</v>
      </c>
      <c r="BC1457">
        <v>0</v>
      </c>
      <c r="BD1457">
        <v>0</v>
      </c>
      <c r="BE1457" t="s">
        <v>6169</v>
      </c>
      <c r="BF1457" t="s">
        <v>6170</v>
      </c>
      <c r="BG1457">
        <v>0</v>
      </c>
      <c r="BH1457" t="s">
        <v>6171</v>
      </c>
      <c r="BI1457">
        <v>20</v>
      </c>
      <c r="BJ1457" t="s">
        <v>6172</v>
      </c>
      <c r="BK1457">
        <v>0</v>
      </c>
      <c r="BL1457">
        <v>52</v>
      </c>
      <c r="BM1457" s="3">
        <f t="shared" si="206"/>
        <v>0.78846153846153844</v>
      </c>
    </row>
    <row r="1458" spans="1:65">
      <c r="A1458" t="s">
        <v>1587</v>
      </c>
      <c r="B1458" s="2">
        <v>45745</v>
      </c>
      <c r="C1458" t="s">
        <v>47</v>
      </c>
      <c r="D1458" t="s">
        <v>1131</v>
      </c>
      <c r="E1458">
        <v>3</v>
      </c>
      <c r="F1458" t="s">
        <v>78</v>
      </c>
      <c r="G1458" t="s">
        <v>50</v>
      </c>
      <c r="H1458" t="s">
        <v>181</v>
      </c>
      <c r="I1458" t="s">
        <v>52</v>
      </c>
      <c r="J1458" t="s">
        <v>53</v>
      </c>
      <c r="K1458" t="s">
        <v>54</v>
      </c>
      <c r="L1458" t="s">
        <v>87</v>
      </c>
      <c r="M1458" t="s">
        <v>56</v>
      </c>
      <c r="N1458" t="s">
        <v>94</v>
      </c>
      <c r="O1458" t="s">
        <v>70</v>
      </c>
      <c r="P1458">
        <v>55</v>
      </c>
      <c r="Q1458">
        <v>57</v>
      </c>
      <c r="R1458">
        <v>57</v>
      </c>
      <c r="S1458">
        <v>1</v>
      </c>
      <c r="T1458">
        <f t="shared" si="198"/>
        <v>56</v>
      </c>
      <c r="U1458">
        <v>54</v>
      </c>
      <c r="V1458">
        <f t="shared" si="199"/>
        <v>2</v>
      </c>
      <c r="W1458" s="3">
        <f t="shared" si="200"/>
        <v>1.7543859649122806E-2</v>
      </c>
      <c r="X1458">
        <v>18</v>
      </c>
      <c r="Y1458" s="4">
        <v>4.8</v>
      </c>
      <c r="Z1458" s="4">
        <v>1.2</v>
      </c>
      <c r="AA1458" s="5">
        <v>39053.53</v>
      </c>
      <c r="AB1458" s="5">
        <f t="shared" si="201"/>
        <v>2108890.62</v>
      </c>
      <c r="AC1458" s="5">
        <v>24183.82</v>
      </c>
      <c r="AD1458" s="5">
        <f t="shared" si="202"/>
        <v>1378477.74</v>
      </c>
      <c r="AE1458" s="5">
        <v>101976.12</v>
      </c>
      <c r="AF1458" s="5">
        <v>26232.68</v>
      </c>
      <c r="AG1458" s="5">
        <v>8069.95</v>
      </c>
      <c r="AH1458" s="5">
        <v>1740</v>
      </c>
      <c r="AI1458" s="5">
        <v>3200</v>
      </c>
      <c r="AJ1458">
        <v>0</v>
      </c>
      <c r="AK1458" s="5">
        <v>0</v>
      </c>
      <c r="AL1458" s="5">
        <v>1318.77</v>
      </c>
      <c r="AM1458" s="5">
        <v>37021.17</v>
      </c>
      <c r="AN1458">
        <v>4</v>
      </c>
      <c r="AO1458">
        <v>4</v>
      </c>
      <c r="AP1458" t="str">
        <f t="shared" si="203"/>
        <v>Yes</v>
      </c>
      <c r="AQ1458">
        <v>1</v>
      </c>
      <c r="AR1458" s="5">
        <f t="shared" si="204"/>
        <v>1558036.43</v>
      </c>
      <c r="AS1458" s="5">
        <f t="shared" si="205"/>
        <v>550854.18999999994</v>
      </c>
      <c r="AT1458" t="s">
        <v>59</v>
      </c>
      <c r="AU1458" t="s">
        <v>6164</v>
      </c>
      <c r="AV1458" t="s">
        <v>6165</v>
      </c>
      <c r="AW1458" t="s">
        <v>6166</v>
      </c>
      <c r="AX1458" t="s">
        <v>6184</v>
      </c>
      <c r="AY1458">
        <v>57</v>
      </c>
      <c r="AZ1458">
        <v>0</v>
      </c>
      <c r="BA1458">
        <v>22</v>
      </c>
      <c r="BB1458" t="s">
        <v>6180</v>
      </c>
      <c r="BC1458">
        <v>0</v>
      </c>
      <c r="BD1458">
        <v>0</v>
      </c>
      <c r="BE1458" t="s">
        <v>6169</v>
      </c>
      <c r="BF1458" t="s">
        <v>6170</v>
      </c>
      <c r="BG1458">
        <v>0</v>
      </c>
      <c r="BH1458" t="s">
        <v>6171</v>
      </c>
      <c r="BI1458">
        <v>37</v>
      </c>
      <c r="BJ1458" t="s">
        <v>6172</v>
      </c>
      <c r="BK1458">
        <v>0</v>
      </c>
      <c r="BL1458">
        <v>70</v>
      </c>
      <c r="BM1458" s="3">
        <f t="shared" si="206"/>
        <v>0.81428571428571428</v>
      </c>
    </row>
    <row r="1459" spans="1:65">
      <c r="A1459" t="s">
        <v>1588</v>
      </c>
      <c r="B1459" s="2">
        <v>45745</v>
      </c>
      <c r="C1459" t="s">
        <v>47</v>
      </c>
      <c r="D1459" t="s">
        <v>1131</v>
      </c>
      <c r="E1459">
        <v>3</v>
      </c>
      <c r="F1459" t="s">
        <v>72</v>
      </c>
      <c r="G1459" t="s">
        <v>50</v>
      </c>
      <c r="H1459" t="s">
        <v>138</v>
      </c>
      <c r="I1459" t="s">
        <v>64</v>
      </c>
      <c r="J1459" t="s">
        <v>53</v>
      </c>
      <c r="K1459" t="s">
        <v>54</v>
      </c>
      <c r="L1459" t="s">
        <v>55</v>
      </c>
      <c r="M1459" t="s">
        <v>56</v>
      </c>
      <c r="N1459" t="s">
        <v>69</v>
      </c>
      <c r="O1459" t="s">
        <v>120</v>
      </c>
      <c r="P1459">
        <v>61</v>
      </c>
      <c r="Q1459">
        <v>66</v>
      </c>
      <c r="R1459">
        <v>66</v>
      </c>
      <c r="S1459">
        <v>1</v>
      </c>
      <c r="T1459">
        <f t="shared" si="198"/>
        <v>65</v>
      </c>
      <c r="U1459">
        <v>60</v>
      </c>
      <c r="V1459">
        <f t="shared" si="199"/>
        <v>5</v>
      </c>
      <c r="W1459" s="3">
        <f t="shared" si="200"/>
        <v>1.5151515151515152E-2</v>
      </c>
      <c r="X1459">
        <v>28</v>
      </c>
      <c r="Y1459" s="4">
        <v>4</v>
      </c>
      <c r="Z1459" s="4">
        <v>1.1000000000000001</v>
      </c>
      <c r="AA1459" s="5">
        <v>38694.46</v>
      </c>
      <c r="AB1459" s="5">
        <f t="shared" si="201"/>
        <v>2321667.6</v>
      </c>
      <c r="AC1459" s="5">
        <v>23635.51</v>
      </c>
      <c r="AD1459" s="5">
        <f t="shared" si="202"/>
        <v>1559943.66</v>
      </c>
      <c r="AE1459" s="5">
        <v>107965.52</v>
      </c>
      <c r="AF1459" s="5">
        <v>28278.55</v>
      </c>
      <c r="AG1459" s="5">
        <v>9643.17</v>
      </c>
      <c r="AH1459" s="5">
        <v>1595</v>
      </c>
      <c r="AI1459" s="5">
        <v>3200</v>
      </c>
      <c r="AJ1459">
        <v>0</v>
      </c>
      <c r="AK1459" s="5">
        <v>0</v>
      </c>
      <c r="AL1459" s="5">
        <v>3238.63</v>
      </c>
      <c r="AM1459" s="5">
        <v>43984.73</v>
      </c>
      <c r="AN1459">
        <v>4</v>
      </c>
      <c r="AO1459">
        <v>5</v>
      </c>
      <c r="AP1459" t="str">
        <f t="shared" si="203"/>
        <v>No</v>
      </c>
      <c r="AQ1459">
        <v>2</v>
      </c>
      <c r="AR1459" s="5">
        <f t="shared" si="204"/>
        <v>1757849.26</v>
      </c>
      <c r="AS1459" s="5">
        <f t="shared" si="205"/>
        <v>563818.34</v>
      </c>
      <c r="AT1459" t="s">
        <v>59</v>
      </c>
      <c r="AU1459" t="s">
        <v>6164</v>
      </c>
      <c r="AV1459" t="s">
        <v>6165</v>
      </c>
      <c r="AW1459" t="s">
        <v>6166</v>
      </c>
      <c r="AX1459" t="s">
        <v>6184</v>
      </c>
      <c r="AY1459">
        <v>64</v>
      </c>
      <c r="AZ1459">
        <v>1</v>
      </c>
      <c r="BA1459">
        <v>32</v>
      </c>
      <c r="BB1459" t="s">
        <v>6180</v>
      </c>
      <c r="BC1459">
        <v>0</v>
      </c>
      <c r="BD1459">
        <v>1</v>
      </c>
      <c r="BE1459" t="s">
        <v>6196</v>
      </c>
      <c r="BF1459" t="s">
        <v>6170</v>
      </c>
      <c r="BG1459">
        <v>0</v>
      </c>
      <c r="BH1459" t="s">
        <v>6171</v>
      </c>
      <c r="BI1459">
        <v>26</v>
      </c>
      <c r="BJ1459" t="s">
        <v>6172</v>
      </c>
      <c r="BK1459">
        <v>0</v>
      </c>
      <c r="BL1459">
        <v>72</v>
      </c>
      <c r="BM1459" s="3">
        <f t="shared" si="206"/>
        <v>0.91666666666666663</v>
      </c>
    </row>
    <row r="1460" spans="1:65">
      <c r="A1460" t="s">
        <v>1589</v>
      </c>
      <c r="B1460" s="2">
        <v>45745</v>
      </c>
      <c r="C1460" t="s">
        <v>47</v>
      </c>
      <c r="D1460" t="s">
        <v>1131</v>
      </c>
      <c r="E1460">
        <v>3</v>
      </c>
      <c r="F1460" t="s">
        <v>61</v>
      </c>
      <c r="G1460" t="s">
        <v>50</v>
      </c>
      <c r="H1460" t="s">
        <v>170</v>
      </c>
      <c r="I1460" t="s">
        <v>52</v>
      </c>
      <c r="J1460" t="s">
        <v>53</v>
      </c>
      <c r="K1460" t="s">
        <v>75</v>
      </c>
      <c r="L1460" t="s">
        <v>55</v>
      </c>
      <c r="M1460" t="s">
        <v>56</v>
      </c>
      <c r="N1460" t="s">
        <v>57</v>
      </c>
      <c r="O1460" t="s">
        <v>70</v>
      </c>
      <c r="P1460">
        <v>67</v>
      </c>
      <c r="Q1460">
        <v>68</v>
      </c>
      <c r="R1460">
        <v>65</v>
      </c>
      <c r="S1460">
        <v>2</v>
      </c>
      <c r="T1460">
        <f t="shared" si="198"/>
        <v>63</v>
      </c>
      <c r="U1460">
        <v>63</v>
      </c>
      <c r="V1460">
        <f t="shared" si="199"/>
        <v>0</v>
      </c>
      <c r="W1460" s="3">
        <f t="shared" si="200"/>
        <v>3.0769230769230771E-2</v>
      </c>
      <c r="X1460">
        <v>46</v>
      </c>
      <c r="Y1460" s="4">
        <v>5.0999999999999996</v>
      </c>
      <c r="Z1460" s="4">
        <v>1.7</v>
      </c>
      <c r="AA1460" s="5">
        <v>36130.089999999997</v>
      </c>
      <c r="AB1460" s="5">
        <f t="shared" si="201"/>
        <v>2276195.67</v>
      </c>
      <c r="AC1460" s="5">
        <v>23397.89</v>
      </c>
      <c r="AD1460" s="5">
        <f t="shared" si="202"/>
        <v>1520862.85</v>
      </c>
      <c r="AE1460" s="5">
        <v>118070.34</v>
      </c>
      <c r="AF1460" s="5">
        <v>30233.48</v>
      </c>
      <c r="AG1460" s="5">
        <v>11766.99</v>
      </c>
      <c r="AH1460" s="5">
        <v>2465</v>
      </c>
      <c r="AI1460" s="5">
        <v>6400</v>
      </c>
      <c r="AJ1460">
        <v>0</v>
      </c>
      <c r="AK1460" s="5">
        <v>0</v>
      </c>
      <c r="AL1460" s="5">
        <v>0</v>
      </c>
      <c r="AM1460" s="5">
        <v>44047.94</v>
      </c>
      <c r="AN1460">
        <v>4</v>
      </c>
      <c r="AO1460">
        <v>4</v>
      </c>
      <c r="AP1460" t="str">
        <f t="shared" si="203"/>
        <v>Yes</v>
      </c>
      <c r="AQ1460">
        <v>0</v>
      </c>
      <c r="AR1460" s="5">
        <f t="shared" si="204"/>
        <v>1733846.6</v>
      </c>
      <c r="AS1460" s="5">
        <f t="shared" si="205"/>
        <v>542349.06999999995</v>
      </c>
      <c r="AT1460" t="s">
        <v>59</v>
      </c>
      <c r="AU1460" t="s">
        <v>6164</v>
      </c>
      <c r="AV1460" t="s">
        <v>6165</v>
      </c>
      <c r="AW1460" t="s">
        <v>6166</v>
      </c>
      <c r="AX1460" t="s">
        <v>6167</v>
      </c>
      <c r="AY1460">
        <v>68</v>
      </c>
      <c r="AZ1460">
        <v>0</v>
      </c>
      <c r="BA1460">
        <v>0</v>
      </c>
      <c r="BB1460" t="s">
        <v>6168</v>
      </c>
      <c r="BC1460">
        <v>0</v>
      </c>
      <c r="BD1460">
        <v>0</v>
      </c>
      <c r="BE1460" t="s">
        <v>6169</v>
      </c>
      <c r="BF1460" t="s">
        <v>6170</v>
      </c>
      <c r="BG1460">
        <v>2</v>
      </c>
      <c r="BH1460" t="s">
        <v>6192</v>
      </c>
      <c r="BI1460">
        <v>73</v>
      </c>
      <c r="BJ1460" t="s">
        <v>6187</v>
      </c>
      <c r="BK1460">
        <v>0</v>
      </c>
      <c r="BL1460">
        <v>77</v>
      </c>
      <c r="BM1460" s="3">
        <f t="shared" si="206"/>
        <v>0.8441558441558441</v>
      </c>
    </row>
    <row r="1461" spans="1:65">
      <c r="A1461" t="s">
        <v>1590</v>
      </c>
      <c r="B1461" s="2">
        <v>45745</v>
      </c>
      <c r="C1461" t="s">
        <v>47</v>
      </c>
      <c r="D1461" t="s">
        <v>1131</v>
      </c>
      <c r="E1461">
        <v>3</v>
      </c>
      <c r="F1461" t="s">
        <v>78</v>
      </c>
      <c r="G1461" t="s">
        <v>50</v>
      </c>
      <c r="H1461" t="s">
        <v>185</v>
      </c>
      <c r="I1461" t="s">
        <v>74</v>
      </c>
      <c r="J1461" t="s">
        <v>65</v>
      </c>
      <c r="K1461" t="s">
        <v>75</v>
      </c>
      <c r="L1461" t="s">
        <v>87</v>
      </c>
      <c r="M1461" t="s">
        <v>56</v>
      </c>
      <c r="N1461" t="s">
        <v>109</v>
      </c>
      <c r="O1461" t="s">
        <v>82</v>
      </c>
      <c r="P1461">
        <v>41</v>
      </c>
      <c r="Q1461">
        <v>44</v>
      </c>
      <c r="R1461">
        <v>44</v>
      </c>
      <c r="S1461">
        <v>1</v>
      </c>
      <c r="T1461">
        <f t="shared" si="198"/>
        <v>43</v>
      </c>
      <c r="U1461">
        <v>41</v>
      </c>
      <c r="V1461">
        <f t="shared" si="199"/>
        <v>2</v>
      </c>
      <c r="W1461" s="3">
        <f t="shared" si="200"/>
        <v>2.2727272727272728E-2</v>
      </c>
      <c r="X1461">
        <v>12</v>
      </c>
      <c r="Y1461" s="4">
        <v>4.5</v>
      </c>
      <c r="Z1461" s="4">
        <v>1.2</v>
      </c>
      <c r="AA1461" s="5">
        <v>51614.91</v>
      </c>
      <c r="AB1461" s="5">
        <f t="shared" si="201"/>
        <v>2116211.31</v>
      </c>
      <c r="AC1461" s="5">
        <v>35823.300000000003</v>
      </c>
      <c r="AD1461" s="5">
        <f t="shared" si="202"/>
        <v>1576225.2</v>
      </c>
      <c r="AE1461" s="5">
        <v>99209.76</v>
      </c>
      <c r="AF1461" s="5">
        <v>28760.5</v>
      </c>
      <c r="AG1461" s="5">
        <v>7624.33</v>
      </c>
      <c r="AH1461" s="5">
        <v>1740</v>
      </c>
      <c r="AI1461" s="5">
        <v>4600</v>
      </c>
      <c r="AJ1461">
        <v>0</v>
      </c>
      <c r="AK1461" s="5">
        <v>0</v>
      </c>
      <c r="AL1461" s="5">
        <v>1907.41</v>
      </c>
      <c r="AM1461" s="5">
        <v>58471.360000000001</v>
      </c>
      <c r="AN1461">
        <v>8</v>
      </c>
      <c r="AO1461">
        <v>9</v>
      </c>
      <c r="AP1461" t="str">
        <f t="shared" si="203"/>
        <v>No</v>
      </c>
      <c r="AQ1461">
        <v>2</v>
      </c>
      <c r="AR1461" s="5">
        <f t="shared" si="204"/>
        <v>1778538.56</v>
      </c>
      <c r="AS1461" s="5">
        <f t="shared" si="205"/>
        <v>337672.75</v>
      </c>
      <c r="AT1461" t="s">
        <v>59</v>
      </c>
      <c r="AU1461" t="s">
        <v>6164</v>
      </c>
      <c r="AV1461" t="s">
        <v>6165</v>
      </c>
      <c r="AW1461" t="s">
        <v>6166</v>
      </c>
      <c r="AX1461" t="s">
        <v>6184</v>
      </c>
      <c r="AY1461">
        <v>48</v>
      </c>
      <c r="AZ1461">
        <v>4</v>
      </c>
      <c r="BA1461">
        <v>22</v>
      </c>
      <c r="BB1461" t="s">
        <v>6185</v>
      </c>
      <c r="BC1461">
        <v>0</v>
      </c>
      <c r="BD1461">
        <v>1</v>
      </c>
      <c r="BE1461" t="s">
        <v>6188</v>
      </c>
      <c r="BF1461" t="s">
        <v>6170</v>
      </c>
      <c r="BG1461">
        <v>0</v>
      </c>
      <c r="BH1461" t="s">
        <v>6171</v>
      </c>
      <c r="BI1461">
        <v>30</v>
      </c>
      <c r="BJ1461" t="s">
        <v>6172</v>
      </c>
      <c r="BK1461">
        <v>0</v>
      </c>
      <c r="BL1461">
        <v>61</v>
      </c>
      <c r="BM1461" s="3">
        <f t="shared" si="206"/>
        <v>0.72131147540983609</v>
      </c>
    </row>
    <row r="1462" spans="1:65">
      <c r="A1462" t="s">
        <v>1591</v>
      </c>
      <c r="B1462" s="2">
        <v>45745</v>
      </c>
      <c r="C1462" t="s">
        <v>47</v>
      </c>
      <c r="D1462" t="s">
        <v>1131</v>
      </c>
      <c r="E1462">
        <v>3</v>
      </c>
      <c r="F1462" t="s">
        <v>61</v>
      </c>
      <c r="G1462" t="s">
        <v>62</v>
      </c>
      <c r="H1462" t="s">
        <v>96</v>
      </c>
      <c r="I1462" t="s">
        <v>64</v>
      </c>
      <c r="J1462" t="s">
        <v>65</v>
      </c>
      <c r="K1462" t="s">
        <v>66</v>
      </c>
      <c r="L1462" t="s">
        <v>92</v>
      </c>
      <c r="M1462" t="s">
        <v>56</v>
      </c>
      <c r="N1462" t="s">
        <v>69</v>
      </c>
      <c r="O1462" t="s">
        <v>58</v>
      </c>
      <c r="P1462">
        <v>48</v>
      </c>
      <c r="Q1462">
        <v>52</v>
      </c>
      <c r="R1462">
        <v>52</v>
      </c>
      <c r="S1462">
        <v>1</v>
      </c>
      <c r="T1462">
        <f t="shared" si="198"/>
        <v>51</v>
      </c>
      <c r="U1462">
        <v>46</v>
      </c>
      <c r="V1462">
        <f t="shared" si="199"/>
        <v>5</v>
      </c>
      <c r="W1462" s="3">
        <f t="shared" si="200"/>
        <v>1.9230769230769232E-2</v>
      </c>
      <c r="X1462">
        <v>27</v>
      </c>
      <c r="Y1462" s="4">
        <v>4.9000000000000004</v>
      </c>
      <c r="Z1462" s="4">
        <v>1.3</v>
      </c>
      <c r="AA1462" s="5">
        <v>48295.09</v>
      </c>
      <c r="AB1462" s="5">
        <f t="shared" si="201"/>
        <v>2221574.14</v>
      </c>
      <c r="AC1462" s="5">
        <v>35125.120000000003</v>
      </c>
      <c r="AD1462" s="5">
        <f t="shared" si="202"/>
        <v>1826506.24</v>
      </c>
      <c r="AE1462" s="5">
        <v>113761.32</v>
      </c>
      <c r="AF1462" s="5">
        <v>32069.97</v>
      </c>
      <c r="AG1462" s="5">
        <v>10041.07</v>
      </c>
      <c r="AH1462" s="5">
        <v>1885</v>
      </c>
      <c r="AI1462" s="5">
        <v>4600</v>
      </c>
      <c r="AJ1462">
        <v>0</v>
      </c>
      <c r="AK1462" s="5">
        <v>0</v>
      </c>
      <c r="AL1462" s="5">
        <v>4720.5200000000004</v>
      </c>
      <c r="AM1462" s="5">
        <v>30726.05</v>
      </c>
      <c r="AN1462">
        <v>4</v>
      </c>
      <c r="AO1462">
        <v>2</v>
      </c>
      <c r="AP1462" t="str">
        <f t="shared" si="203"/>
        <v>Yes</v>
      </c>
      <c r="AQ1462">
        <v>1</v>
      </c>
      <c r="AR1462" s="5">
        <f t="shared" si="204"/>
        <v>2024310.17</v>
      </c>
      <c r="AS1462" s="5">
        <f t="shared" si="205"/>
        <v>197263.97</v>
      </c>
      <c r="AT1462" t="s">
        <v>59</v>
      </c>
      <c r="AU1462" t="s">
        <v>6164</v>
      </c>
      <c r="AV1462" t="s">
        <v>6165</v>
      </c>
      <c r="AW1462" t="s">
        <v>6166</v>
      </c>
      <c r="AX1462" t="s">
        <v>6184</v>
      </c>
      <c r="AY1462">
        <v>49</v>
      </c>
      <c r="AZ1462">
        <v>1</v>
      </c>
      <c r="BA1462">
        <v>32</v>
      </c>
      <c r="BB1462" t="s">
        <v>6180</v>
      </c>
      <c r="BC1462">
        <v>0</v>
      </c>
      <c r="BD1462">
        <v>0</v>
      </c>
      <c r="BE1462" t="s">
        <v>6169</v>
      </c>
      <c r="BF1462" t="s">
        <v>6170</v>
      </c>
      <c r="BG1462">
        <v>1</v>
      </c>
      <c r="BH1462" t="s">
        <v>6186</v>
      </c>
      <c r="BI1462">
        <v>25</v>
      </c>
      <c r="BJ1462" t="s">
        <v>6172</v>
      </c>
      <c r="BK1462">
        <v>0</v>
      </c>
      <c r="BL1462">
        <v>65</v>
      </c>
      <c r="BM1462" s="3">
        <f t="shared" si="206"/>
        <v>0.8</v>
      </c>
    </row>
    <row r="1463" spans="1:65">
      <c r="A1463" t="s">
        <v>1592</v>
      </c>
      <c r="B1463" s="2">
        <v>45745</v>
      </c>
      <c r="C1463" t="s">
        <v>47</v>
      </c>
      <c r="D1463" t="s">
        <v>1131</v>
      </c>
      <c r="E1463">
        <v>3</v>
      </c>
      <c r="F1463" t="s">
        <v>49</v>
      </c>
      <c r="G1463" t="s">
        <v>62</v>
      </c>
      <c r="H1463" t="s">
        <v>226</v>
      </c>
      <c r="I1463" t="s">
        <v>52</v>
      </c>
      <c r="J1463" t="s">
        <v>65</v>
      </c>
      <c r="K1463" t="s">
        <v>75</v>
      </c>
      <c r="L1463" t="s">
        <v>87</v>
      </c>
      <c r="M1463" t="s">
        <v>56</v>
      </c>
      <c r="N1463" t="s">
        <v>69</v>
      </c>
      <c r="O1463" t="s">
        <v>120</v>
      </c>
      <c r="P1463">
        <v>47</v>
      </c>
      <c r="Q1463">
        <v>49</v>
      </c>
      <c r="R1463">
        <v>48</v>
      </c>
      <c r="S1463">
        <v>1</v>
      </c>
      <c r="T1463">
        <f t="shared" si="198"/>
        <v>47</v>
      </c>
      <c r="U1463">
        <v>46</v>
      </c>
      <c r="V1463">
        <f t="shared" si="199"/>
        <v>1</v>
      </c>
      <c r="W1463" s="3">
        <f t="shared" si="200"/>
        <v>2.0833333333333332E-2</v>
      </c>
      <c r="X1463">
        <v>37</v>
      </c>
      <c r="Y1463" s="4">
        <v>5.3</v>
      </c>
      <c r="Z1463" s="4">
        <v>1.5</v>
      </c>
      <c r="AA1463" s="5">
        <v>51718.27</v>
      </c>
      <c r="AB1463" s="5">
        <f t="shared" si="201"/>
        <v>2379040.42</v>
      </c>
      <c r="AC1463" s="5">
        <v>35511</v>
      </c>
      <c r="AD1463" s="5">
        <f t="shared" si="202"/>
        <v>1704528</v>
      </c>
      <c r="AE1463" s="5">
        <v>110860.98</v>
      </c>
      <c r="AF1463" s="5">
        <v>33055.279999999999</v>
      </c>
      <c r="AG1463" s="5">
        <v>11046.96</v>
      </c>
      <c r="AH1463" s="5">
        <v>2175</v>
      </c>
      <c r="AI1463" s="5">
        <v>4600</v>
      </c>
      <c r="AJ1463">
        <v>0</v>
      </c>
      <c r="AK1463" s="5">
        <v>0</v>
      </c>
      <c r="AL1463" s="5">
        <v>1029.47</v>
      </c>
      <c r="AM1463" s="5">
        <v>29841.07</v>
      </c>
      <c r="AN1463">
        <v>4</v>
      </c>
      <c r="AO1463">
        <v>3</v>
      </c>
      <c r="AP1463" t="str">
        <f t="shared" si="203"/>
        <v>Yes</v>
      </c>
      <c r="AQ1463">
        <v>1</v>
      </c>
      <c r="AR1463" s="5">
        <f t="shared" si="204"/>
        <v>1897136.76</v>
      </c>
      <c r="AS1463" s="5">
        <f t="shared" si="205"/>
        <v>481903.66</v>
      </c>
      <c r="AT1463" t="s">
        <v>59</v>
      </c>
      <c r="AU1463" t="s">
        <v>6164</v>
      </c>
      <c r="AV1463" t="s">
        <v>6165</v>
      </c>
      <c r="AW1463" t="s">
        <v>6166</v>
      </c>
      <c r="AX1463" t="s">
        <v>6167</v>
      </c>
      <c r="AY1463">
        <v>48</v>
      </c>
      <c r="AZ1463">
        <v>0</v>
      </c>
      <c r="BA1463">
        <v>10</v>
      </c>
      <c r="BB1463" t="s">
        <v>6191</v>
      </c>
      <c r="BC1463">
        <v>0</v>
      </c>
      <c r="BD1463">
        <v>0</v>
      </c>
      <c r="BE1463" t="s">
        <v>6169</v>
      </c>
      <c r="BF1463" t="s">
        <v>6170</v>
      </c>
      <c r="BG1463">
        <v>1</v>
      </c>
      <c r="BH1463" t="s">
        <v>6186</v>
      </c>
      <c r="BI1463">
        <v>38</v>
      </c>
      <c r="BJ1463" t="s">
        <v>6172</v>
      </c>
      <c r="BK1463">
        <v>0</v>
      </c>
      <c r="BL1463">
        <v>65</v>
      </c>
      <c r="BM1463" s="3">
        <f t="shared" si="206"/>
        <v>0.7384615384615385</v>
      </c>
    </row>
    <row r="1464" spans="1:65">
      <c r="A1464" t="s">
        <v>1593</v>
      </c>
      <c r="B1464" s="2">
        <v>45745</v>
      </c>
      <c r="C1464" t="s">
        <v>47</v>
      </c>
      <c r="D1464" t="s">
        <v>1131</v>
      </c>
      <c r="E1464">
        <v>3</v>
      </c>
      <c r="F1464" t="s">
        <v>78</v>
      </c>
      <c r="G1464" t="s">
        <v>50</v>
      </c>
      <c r="H1464" t="s">
        <v>181</v>
      </c>
      <c r="I1464" t="s">
        <v>64</v>
      </c>
      <c r="J1464" t="s">
        <v>53</v>
      </c>
      <c r="K1464" t="s">
        <v>75</v>
      </c>
      <c r="L1464" t="s">
        <v>92</v>
      </c>
      <c r="M1464" t="s">
        <v>56</v>
      </c>
      <c r="N1464" t="s">
        <v>76</v>
      </c>
      <c r="O1464" t="s">
        <v>82</v>
      </c>
      <c r="P1464">
        <v>66</v>
      </c>
      <c r="Q1464">
        <v>67</v>
      </c>
      <c r="R1464">
        <v>66</v>
      </c>
      <c r="S1464">
        <v>2</v>
      </c>
      <c r="T1464">
        <f t="shared" si="198"/>
        <v>64</v>
      </c>
      <c r="U1464">
        <v>64</v>
      </c>
      <c r="V1464">
        <f t="shared" si="199"/>
        <v>0</v>
      </c>
      <c r="W1464" s="3">
        <f t="shared" si="200"/>
        <v>3.0303030303030304E-2</v>
      </c>
      <c r="X1464">
        <v>30</v>
      </c>
      <c r="Y1464" s="4">
        <v>5</v>
      </c>
      <c r="Z1464" s="4">
        <v>1.1000000000000001</v>
      </c>
      <c r="AA1464" s="5">
        <v>35696.269999999997</v>
      </c>
      <c r="AB1464" s="5">
        <f t="shared" si="201"/>
        <v>2284561.2799999998</v>
      </c>
      <c r="AC1464" s="5">
        <v>23948.95</v>
      </c>
      <c r="AD1464" s="5">
        <f t="shared" si="202"/>
        <v>1580630.7</v>
      </c>
      <c r="AE1464" s="5">
        <v>109141.35</v>
      </c>
      <c r="AF1464" s="5">
        <v>32491.41</v>
      </c>
      <c r="AG1464" s="5">
        <v>10506.77</v>
      </c>
      <c r="AH1464" s="5">
        <v>1595</v>
      </c>
      <c r="AI1464" s="5">
        <v>6400</v>
      </c>
      <c r="AJ1464">
        <v>0</v>
      </c>
      <c r="AK1464" s="5">
        <v>0</v>
      </c>
      <c r="AL1464" s="5">
        <v>0</v>
      </c>
      <c r="AM1464" s="5">
        <v>45862.94</v>
      </c>
      <c r="AN1464">
        <v>4</v>
      </c>
      <c r="AO1464">
        <v>5</v>
      </c>
      <c r="AP1464" t="str">
        <f t="shared" si="203"/>
        <v>No</v>
      </c>
      <c r="AQ1464">
        <v>2</v>
      </c>
      <c r="AR1464" s="5">
        <f t="shared" si="204"/>
        <v>1786628.17</v>
      </c>
      <c r="AS1464" s="5">
        <f t="shared" si="205"/>
        <v>497933.11</v>
      </c>
      <c r="AT1464" t="s">
        <v>59</v>
      </c>
      <c r="AU1464" t="s">
        <v>6164</v>
      </c>
      <c r="AV1464" t="s">
        <v>6165</v>
      </c>
      <c r="AW1464" t="s">
        <v>6166</v>
      </c>
      <c r="AX1464" t="s">
        <v>6167</v>
      </c>
      <c r="AY1464">
        <v>67</v>
      </c>
      <c r="AZ1464">
        <v>0</v>
      </c>
      <c r="BA1464">
        <v>0</v>
      </c>
      <c r="BB1464" t="s">
        <v>6168</v>
      </c>
      <c r="BC1464">
        <v>1</v>
      </c>
      <c r="BD1464">
        <v>0</v>
      </c>
      <c r="BE1464" t="s">
        <v>6178</v>
      </c>
      <c r="BF1464" t="s">
        <v>6170</v>
      </c>
      <c r="BG1464">
        <v>1</v>
      </c>
      <c r="BH1464" t="s">
        <v>6179</v>
      </c>
      <c r="BI1464">
        <v>23</v>
      </c>
      <c r="BJ1464" t="s">
        <v>6172</v>
      </c>
      <c r="BK1464">
        <v>0</v>
      </c>
      <c r="BL1464">
        <v>76</v>
      </c>
      <c r="BM1464" s="3">
        <f t="shared" si="206"/>
        <v>0.86842105263157898</v>
      </c>
    </row>
    <row r="1465" spans="1:65">
      <c r="A1465" t="s">
        <v>1594</v>
      </c>
      <c r="B1465" s="2">
        <v>45745</v>
      </c>
      <c r="C1465" t="s">
        <v>47</v>
      </c>
      <c r="D1465" t="s">
        <v>1131</v>
      </c>
      <c r="E1465">
        <v>3</v>
      </c>
      <c r="F1465" t="s">
        <v>49</v>
      </c>
      <c r="G1465" t="s">
        <v>50</v>
      </c>
      <c r="H1465" t="s">
        <v>108</v>
      </c>
      <c r="I1465" t="s">
        <v>74</v>
      </c>
      <c r="J1465" t="s">
        <v>53</v>
      </c>
      <c r="K1465" t="s">
        <v>66</v>
      </c>
      <c r="L1465" t="s">
        <v>92</v>
      </c>
      <c r="M1465" t="s">
        <v>68</v>
      </c>
      <c r="N1465" t="s">
        <v>94</v>
      </c>
      <c r="O1465" t="s">
        <v>82</v>
      </c>
      <c r="P1465">
        <v>56</v>
      </c>
      <c r="Q1465">
        <v>60</v>
      </c>
      <c r="R1465">
        <v>57</v>
      </c>
      <c r="S1465">
        <v>2</v>
      </c>
      <c r="T1465">
        <f t="shared" si="198"/>
        <v>55</v>
      </c>
      <c r="U1465">
        <v>54</v>
      </c>
      <c r="V1465">
        <f t="shared" si="199"/>
        <v>1</v>
      </c>
      <c r="W1465" s="3">
        <f t="shared" si="200"/>
        <v>3.5087719298245612E-2</v>
      </c>
      <c r="X1465">
        <v>28</v>
      </c>
      <c r="Y1465" s="4">
        <v>5</v>
      </c>
      <c r="Z1465" s="4">
        <v>1.5</v>
      </c>
      <c r="AA1465" s="5">
        <v>33531.26</v>
      </c>
      <c r="AB1465" s="5">
        <f t="shared" si="201"/>
        <v>1810688.04</v>
      </c>
      <c r="AC1465" s="5">
        <v>22637.97</v>
      </c>
      <c r="AD1465" s="5">
        <f t="shared" si="202"/>
        <v>1290364.29</v>
      </c>
      <c r="AE1465" s="5">
        <v>97097.26</v>
      </c>
      <c r="AF1465" s="5">
        <v>26400.62</v>
      </c>
      <c r="AG1465" s="5">
        <v>9254.73</v>
      </c>
      <c r="AH1465" s="5">
        <v>2175</v>
      </c>
      <c r="AI1465" s="5">
        <v>6400</v>
      </c>
      <c r="AJ1465">
        <v>1</v>
      </c>
      <c r="AK1465" s="5">
        <v>8184.62</v>
      </c>
      <c r="AL1465" s="5">
        <v>698.69</v>
      </c>
      <c r="AM1465" s="5">
        <v>33047.089999999997</v>
      </c>
      <c r="AN1465">
        <v>4</v>
      </c>
      <c r="AO1465">
        <v>3</v>
      </c>
      <c r="AP1465" t="str">
        <f t="shared" si="203"/>
        <v>Yes</v>
      </c>
      <c r="AQ1465">
        <v>2</v>
      </c>
      <c r="AR1465" s="5">
        <f t="shared" si="204"/>
        <v>1473622.3</v>
      </c>
      <c r="AS1465" s="5">
        <f t="shared" si="205"/>
        <v>337065.74</v>
      </c>
      <c r="AT1465" t="s">
        <v>59</v>
      </c>
      <c r="AU1465" t="s">
        <v>6181</v>
      </c>
      <c r="AV1465" t="s">
        <v>6182</v>
      </c>
      <c r="AW1465" t="s">
        <v>6183</v>
      </c>
      <c r="AX1465" t="s">
        <v>6167</v>
      </c>
      <c r="AY1465">
        <v>58</v>
      </c>
      <c r="AZ1465">
        <v>0</v>
      </c>
      <c r="BA1465">
        <v>16</v>
      </c>
      <c r="BB1465" t="s">
        <v>6198</v>
      </c>
      <c r="BC1465">
        <v>0</v>
      </c>
      <c r="BD1465">
        <v>0</v>
      </c>
      <c r="BE1465" t="s">
        <v>6169</v>
      </c>
      <c r="BF1465" t="s">
        <v>6170</v>
      </c>
      <c r="BG1465">
        <v>0</v>
      </c>
      <c r="BH1465" t="s">
        <v>6171</v>
      </c>
      <c r="BI1465">
        <v>22</v>
      </c>
      <c r="BJ1465" t="s">
        <v>6172</v>
      </c>
      <c r="BK1465">
        <v>0</v>
      </c>
      <c r="BL1465">
        <v>70</v>
      </c>
      <c r="BM1465" s="3">
        <f t="shared" si="206"/>
        <v>0.81428571428571428</v>
      </c>
    </row>
    <row r="1466" spans="1:65">
      <c r="A1466" t="s">
        <v>1595</v>
      </c>
      <c r="B1466" s="2">
        <v>45745</v>
      </c>
      <c r="C1466" t="s">
        <v>47</v>
      </c>
      <c r="D1466" t="s">
        <v>1131</v>
      </c>
      <c r="E1466">
        <v>3</v>
      </c>
      <c r="F1466" t="s">
        <v>78</v>
      </c>
      <c r="G1466" t="s">
        <v>62</v>
      </c>
      <c r="H1466" t="s">
        <v>153</v>
      </c>
      <c r="I1466" t="s">
        <v>74</v>
      </c>
      <c r="J1466" t="s">
        <v>81</v>
      </c>
      <c r="K1466" t="s">
        <v>66</v>
      </c>
      <c r="L1466" t="s">
        <v>87</v>
      </c>
      <c r="M1466" t="s">
        <v>56</v>
      </c>
      <c r="N1466" t="s">
        <v>57</v>
      </c>
      <c r="O1466" t="s">
        <v>82</v>
      </c>
      <c r="P1466">
        <v>40</v>
      </c>
      <c r="Q1466">
        <v>42</v>
      </c>
      <c r="R1466">
        <v>40</v>
      </c>
      <c r="S1466">
        <v>1</v>
      </c>
      <c r="T1466">
        <f t="shared" si="198"/>
        <v>39</v>
      </c>
      <c r="U1466">
        <v>38</v>
      </c>
      <c r="V1466">
        <f t="shared" si="199"/>
        <v>1</v>
      </c>
      <c r="W1466" s="3">
        <f t="shared" si="200"/>
        <v>2.5000000000000001E-2</v>
      </c>
      <c r="X1466">
        <v>26</v>
      </c>
      <c r="Y1466" s="4">
        <v>4.9000000000000004</v>
      </c>
      <c r="Z1466" s="4">
        <v>1.3</v>
      </c>
      <c r="AA1466" s="5">
        <v>73098.600000000006</v>
      </c>
      <c r="AB1466" s="5">
        <f t="shared" si="201"/>
        <v>2777746.8</v>
      </c>
      <c r="AC1466" s="5">
        <v>54585.279999999999</v>
      </c>
      <c r="AD1466" s="5">
        <f t="shared" si="202"/>
        <v>2183411.2000000002</v>
      </c>
      <c r="AE1466" s="5">
        <v>122841.68</v>
      </c>
      <c r="AF1466" s="5">
        <v>36529.599999999999</v>
      </c>
      <c r="AG1466" s="5">
        <v>8994.77</v>
      </c>
      <c r="AH1466" s="5">
        <v>1885</v>
      </c>
      <c r="AI1466" s="5">
        <v>6800</v>
      </c>
      <c r="AJ1466">
        <v>0</v>
      </c>
      <c r="AK1466" s="5">
        <v>0</v>
      </c>
      <c r="AL1466" s="5">
        <v>1462.79</v>
      </c>
      <c r="AM1466" s="5">
        <v>24932.959999999999</v>
      </c>
      <c r="AN1466">
        <v>4</v>
      </c>
      <c r="AO1466">
        <v>4</v>
      </c>
      <c r="AP1466" t="str">
        <f t="shared" si="203"/>
        <v>Yes</v>
      </c>
      <c r="AQ1466">
        <v>1</v>
      </c>
      <c r="AR1466" s="5">
        <f t="shared" si="204"/>
        <v>2386858</v>
      </c>
      <c r="AS1466" s="5">
        <f t="shared" si="205"/>
        <v>390888.8</v>
      </c>
      <c r="AT1466" t="s">
        <v>59</v>
      </c>
      <c r="AU1466" t="s">
        <v>6164</v>
      </c>
      <c r="AV1466" t="s">
        <v>6165</v>
      </c>
      <c r="AW1466" t="s">
        <v>6166</v>
      </c>
      <c r="AX1466" t="s">
        <v>6167</v>
      </c>
      <c r="AY1466">
        <v>42</v>
      </c>
      <c r="AZ1466">
        <v>0</v>
      </c>
      <c r="BA1466">
        <v>16</v>
      </c>
      <c r="BB1466" t="s">
        <v>6198</v>
      </c>
      <c r="BC1466">
        <v>0</v>
      </c>
      <c r="BD1466">
        <v>0</v>
      </c>
      <c r="BE1466" t="s">
        <v>6169</v>
      </c>
      <c r="BF1466" t="s">
        <v>6170</v>
      </c>
      <c r="BG1466">
        <v>0</v>
      </c>
      <c r="BH1466" t="s">
        <v>6171</v>
      </c>
      <c r="BI1466">
        <v>33</v>
      </c>
      <c r="BJ1466" t="s">
        <v>6172</v>
      </c>
      <c r="BK1466">
        <v>0</v>
      </c>
      <c r="BL1466">
        <v>46</v>
      </c>
      <c r="BM1466" s="3">
        <f t="shared" si="206"/>
        <v>0.86956521739130432</v>
      </c>
    </row>
    <row r="1467" spans="1:65">
      <c r="A1467" t="s">
        <v>1596</v>
      </c>
      <c r="B1467" s="2">
        <v>45745</v>
      </c>
      <c r="C1467" t="s">
        <v>47</v>
      </c>
      <c r="D1467" t="s">
        <v>1131</v>
      </c>
      <c r="E1467">
        <v>3</v>
      </c>
      <c r="F1467" t="s">
        <v>78</v>
      </c>
      <c r="G1467" t="s">
        <v>50</v>
      </c>
      <c r="H1467" t="s">
        <v>173</v>
      </c>
      <c r="I1467" t="s">
        <v>64</v>
      </c>
      <c r="J1467" t="s">
        <v>53</v>
      </c>
      <c r="K1467" t="s">
        <v>75</v>
      </c>
      <c r="L1467" t="s">
        <v>87</v>
      </c>
      <c r="M1467" t="s">
        <v>56</v>
      </c>
      <c r="N1467" t="s">
        <v>69</v>
      </c>
      <c r="O1467" t="s">
        <v>70</v>
      </c>
      <c r="P1467">
        <v>49</v>
      </c>
      <c r="Q1467">
        <v>51</v>
      </c>
      <c r="R1467">
        <v>48</v>
      </c>
      <c r="S1467">
        <v>1</v>
      </c>
      <c r="T1467">
        <f t="shared" si="198"/>
        <v>47</v>
      </c>
      <c r="U1467">
        <v>47</v>
      </c>
      <c r="V1467">
        <f t="shared" si="199"/>
        <v>0</v>
      </c>
      <c r="W1467" s="3">
        <f t="shared" si="200"/>
        <v>2.0833333333333332E-2</v>
      </c>
      <c r="X1467">
        <v>21</v>
      </c>
      <c r="Y1467" s="4">
        <v>9.5</v>
      </c>
      <c r="Z1467" s="4">
        <v>1.4</v>
      </c>
      <c r="AA1467" s="5">
        <v>36215.56</v>
      </c>
      <c r="AB1467" s="5">
        <f t="shared" si="201"/>
        <v>1702131.32</v>
      </c>
      <c r="AC1467" s="5">
        <v>24109.03</v>
      </c>
      <c r="AD1467" s="5">
        <f t="shared" si="202"/>
        <v>1157233.44</v>
      </c>
      <c r="AE1467" s="5">
        <v>78049.7</v>
      </c>
      <c r="AF1467" s="5">
        <v>22154.46</v>
      </c>
      <c r="AG1467" s="5">
        <v>9326.83</v>
      </c>
      <c r="AH1467" s="5">
        <v>2030</v>
      </c>
      <c r="AI1467" s="5">
        <v>3200</v>
      </c>
      <c r="AJ1467">
        <v>0</v>
      </c>
      <c r="AK1467" s="5">
        <v>0</v>
      </c>
      <c r="AL1467" s="5">
        <v>0</v>
      </c>
      <c r="AM1467" s="5">
        <v>30879.08</v>
      </c>
      <c r="AN1467">
        <v>4</v>
      </c>
      <c r="AO1467">
        <v>4</v>
      </c>
      <c r="AP1467" t="str">
        <f t="shared" si="203"/>
        <v>Yes</v>
      </c>
      <c r="AQ1467">
        <v>1</v>
      </c>
      <c r="AR1467" s="5">
        <f t="shared" si="204"/>
        <v>1302873.51</v>
      </c>
      <c r="AS1467" s="5">
        <f t="shared" si="205"/>
        <v>399257.81</v>
      </c>
      <c r="AT1467" t="s">
        <v>59</v>
      </c>
      <c r="AU1467" t="s">
        <v>6164</v>
      </c>
      <c r="AV1467" t="s">
        <v>6165</v>
      </c>
      <c r="AW1467" t="s">
        <v>6166</v>
      </c>
      <c r="AX1467" t="s">
        <v>6177</v>
      </c>
      <c r="AY1467">
        <v>50</v>
      </c>
      <c r="AZ1467">
        <v>0</v>
      </c>
      <c r="BA1467">
        <v>0</v>
      </c>
      <c r="BB1467" t="s">
        <v>6168</v>
      </c>
      <c r="BC1467">
        <v>0</v>
      </c>
      <c r="BD1467">
        <v>0</v>
      </c>
      <c r="BE1467" t="s">
        <v>6169</v>
      </c>
      <c r="BF1467" t="s">
        <v>6170</v>
      </c>
      <c r="BG1467">
        <v>1</v>
      </c>
      <c r="BH1467" t="s">
        <v>6186</v>
      </c>
      <c r="BI1467">
        <v>24</v>
      </c>
      <c r="BJ1467" t="s">
        <v>6172</v>
      </c>
      <c r="BK1467">
        <v>0</v>
      </c>
      <c r="BL1467">
        <v>71</v>
      </c>
      <c r="BM1467" s="3">
        <f t="shared" si="206"/>
        <v>0.676056338028169</v>
      </c>
    </row>
    <row r="1468" spans="1:65">
      <c r="A1468" t="s">
        <v>1597</v>
      </c>
      <c r="B1468" s="2">
        <v>45745</v>
      </c>
      <c r="C1468" t="s">
        <v>47</v>
      </c>
      <c r="D1468" t="s">
        <v>1131</v>
      </c>
      <c r="E1468">
        <v>3</v>
      </c>
      <c r="F1468" t="s">
        <v>49</v>
      </c>
      <c r="G1468" t="s">
        <v>50</v>
      </c>
      <c r="H1468" t="s">
        <v>89</v>
      </c>
      <c r="I1468" t="s">
        <v>74</v>
      </c>
      <c r="J1468" t="s">
        <v>65</v>
      </c>
      <c r="K1468" t="s">
        <v>54</v>
      </c>
      <c r="L1468" t="s">
        <v>92</v>
      </c>
      <c r="M1468" t="s">
        <v>56</v>
      </c>
      <c r="N1468" t="s">
        <v>69</v>
      </c>
      <c r="O1468" t="s">
        <v>58</v>
      </c>
      <c r="P1468">
        <v>45</v>
      </c>
      <c r="Q1468">
        <v>45</v>
      </c>
      <c r="R1468">
        <v>45</v>
      </c>
      <c r="S1468">
        <v>1</v>
      </c>
      <c r="T1468">
        <f t="shared" si="198"/>
        <v>44</v>
      </c>
      <c r="U1468">
        <v>44</v>
      </c>
      <c r="V1468">
        <f t="shared" si="199"/>
        <v>0</v>
      </c>
      <c r="W1468" s="3">
        <f t="shared" si="200"/>
        <v>2.2222222222222223E-2</v>
      </c>
      <c r="X1468">
        <v>43</v>
      </c>
      <c r="Y1468" s="4">
        <v>6.7</v>
      </c>
      <c r="Z1468" s="4">
        <v>2</v>
      </c>
      <c r="AA1468" s="5">
        <v>56686.95</v>
      </c>
      <c r="AB1468" s="5">
        <f t="shared" si="201"/>
        <v>2494225.7999999998</v>
      </c>
      <c r="AC1468" s="5">
        <v>34967.25</v>
      </c>
      <c r="AD1468" s="5">
        <f t="shared" si="202"/>
        <v>1573526.25</v>
      </c>
      <c r="AE1468" s="5">
        <v>99372.28</v>
      </c>
      <c r="AF1468" s="5">
        <v>30377.22</v>
      </c>
      <c r="AG1468" s="5">
        <v>11923.19</v>
      </c>
      <c r="AH1468" s="5">
        <v>2900</v>
      </c>
      <c r="AI1468" s="5">
        <v>4600</v>
      </c>
      <c r="AJ1468">
        <v>0</v>
      </c>
      <c r="AK1468" s="5">
        <v>0</v>
      </c>
      <c r="AL1468" s="5">
        <v>0</v>
      </c>
      <c r="AM1468" s="5">
        <v>28551.07</v>
      </c>
      <c r="AN1468">
        <v>4</v>
      </c>
      <c r="AO1468">
        <v>4</v>
      </c>
      <c r="AP1468" t="str">
        <f t="shared" si="203"/>
        <v>Yes</v>
      </c>
      <c r="AQ1468">
        <v>1</v>
      </c>
      <c r="AR1468" s="5">
        <f t="shared" si="204"/>
        <v>1751250.01</v>
      </c>
      <c r="AS1468" s="5">
        <f t="shared" si="205"/>
        <v>742975.79</v>
      </c>
      <c r="AT1468" t="s">
        <v>59</v>
      </c>
      <c r="AU1468" t="s">
        <v>6164</v>
      </c>
      <c r="AV1468" t="s">
        <v>6165</v>
      </c>
      <c r="AW1468" t="s">
        <v>6166</v>
      </c>
      <c r="AX1468" t="s">
        <v>6184</v>
      </c>
      <c r="AY1468">
        <v>47</v>
      </c>
      <c r="AZ1468">
        <v>0</v>
      </c>
      <c r="BA1468">
        <v>0</v>
      </c>
      <c r="BB1468" t="s">
        <v>6168</v>
      </c>
      <c r="BC1468">
        <v>0</v>
      </c>
      <c r="BD1468">
        <v>0</v>
      </c>
      <c r="BE1468" t="s">
        <v>6169</v>
      </c>
      <c r="BF1468" t="s">
        <v>6170</v>
      </c>
      <c r="BG1468">
        <v>0</v>
      </c>
      <c r="BH1468" t="s">
        <v>6171</v>
      </c>
      <c r="BI1468">
        <v>41</v>
      </c>
      <c r="BJ1468" t="s">
        <v>6172</v>
      </c>
      <c r="BK1468">
        <v>0</v>
      </c>
      <c r="BL1468">
        <v>60</v>
      </c>
      <c r="BM1468" s="3">
        <f t="shared" si="206"/>
        <v>0.75</v>
      </c>
    </row>
    <row r="1469" spans="1:65">
      <c r="A1469" t="s">
        <v>1598</v>
      </c>
      <c r="B1469" s="2">
        <v>45745</v>
      </c>
      <c r="C1469" t="s">
        <v>47</v>
      </c>
      <c r="D1469" t="s">
        <v>1131</v>
      </c>
      <c r="E1469">
        <v>3</v>
      </c>
      <c r="F1469" t="s">
        <v>49</v>
      </c>
      <c r="G1469" t="s">
        <v>79</v>
      </c>
      <c r="H1469" t="s">
        <v>262</v>
      </c>
      <c r="I1469" t="s">
        <v>52</v>
      </c>
      <c r="J1469" t="s">
        <v>53</v>
      </c>
      <c r="K1469" t="s">
        <v>75</v>
      </c>
      <c r="L1469" t="s">
        <v>87</v>
      </c>
      <c r="M1469" t="s">
        <v>68</v>
      </c>
      <c r="N1469" t="s">
        <v>109</v>
      </c>
      <c r="O1469" t="s">
        <v>82</v>
      </c>
      <c r="P1469">
        <v>64</v>
      </c>
      <c r="Q1469">
        <v>67</v>
      </c>
      <c r="R1469">
        <v>63</v>
      </c>
      <c r="S1469">
        <v>2</v>
      </c>
      <c r="T1469">
        <f t="shared" si="198"/>
        <v>61</v>
      </c>
      <c r="U1469">
        <v>61</v>
      </c>
      <c r="V1469">
        <f t="shared" si="199"/>
        <v>0</v>
      </c>
      <c r="W1469" s="3">
        <f t="shared" si="200"/>
        <v>3.1746031746031744E-2</v>
      </c>
      <c r="X1469">
        <v>31</v>
      </c>
      <c r="Y1469" s="4">
        <v>3.2</v>
      </c>
      <c r="Z1469" s="4">
        <v>0.9</v>
      </c>
      <c r="AA1469" s="5">
        <v>35892.620000000003</v>
      </c>
      <c r="AB1469" s="5">
        <f t="shared" si="201"/>
        <v>2189449.8199999998</v>
      </c>
      <c r="AC1469" s="5">
        <v>22925.53</v>
      </c>
      <c r="AD1469" s="5">
        <f t="shared" si="202"/>
        <v>1444308.39</v>
      </c>
      <c r="AE1469" s="5">
        <v>114243.79</v>
      </c>
      <c r="AF1469" s="5">
        <v>30297.38</v>
      </c>
      <c r="AG1469" s="5">
        <v>10496.38</v>
      </c>
      <c r="AH1469" s="5">
        <v>1305</v>
      </c>
      <c r="AI1469" s="5">
        <v>6400</v>
      </c>
      <c r="AJ1469">
        <v>1</v>
      </c>
      <c r="AK1469" s="5">
        <v>8965.7000000000007</v>
      </c>
      <c r="AL1469" s="5">
        <v>0</v>
      </c>
      <c r="AM1469" s="5">
        <v>87125.46</v>
      </c>
      <c r="AN1469">
        <v>8</v>
      </c>
      <c r="AO1469">
        <v>9</v>
      </c>
      <c r="AP1469" t="str">
        <f t="shared" si="203"/>
        <v>No</v>
      </c>
      <c r="AQ1469">
        <v>4</v>
      </c>
      <c r="AR1469" s="5">
        <f t="shared" si="204"/>
        <v>1703142.1</v>
      </c>
      <c r="AS1469" s="5">
        <f t="shared" si="205"/>
        <v>486307.72</v>
      </c>
      <c r="AT1469" t="s">
        <v>116</v>
      </c>
      <c r="AU1469" t="s">
        <v>6194</v>
      </c>
      <c r="AV1469" t="s">
        <v>6195</v>
      </c>
      <c r="AW1469" t="s">
        <v>6183</v>
      </c>
      <c r="AX1469" t="s">
        <v>6167</v>
      </c>
      <c r="AY1469">
        <v>64</v>
      </c>
      <c r="AZ1469">
        <v>0</v>
      </c>
      <c r="BA1469">
        <v>0</v>
      </c>
      <c r="BB1469" t="s">
        <v>6168</v>
      </c>
      <c r="BC1469">
        <v>0</v>
      </c>
      <c r="BD1469">
        <v>1</v>
      </c>
      <c r="BE1469" t="s">
        <v>6188</v>
      </c>
      <c r="BF1469" t="s">
        <v>6170</v>
      </c>
      <c r="BG1469">
        <v>0</v>
      </c>
      <c r="BH1469" t="s">
        <v>6171</v>
      </c>
      <c r="BI1469">
        <v>38</v>
      </c>
      <c r="BJ1469" t="s">
        <v>6172</v>
      </c>
      <c r="BK1469">
        <v>0</v>
      </c>
      <c r="BL1469">
        <v>73</v>
      </c>
      <c r="BM1469" s="3">
        <f t="shared" si="206"/>
        <v>0.86301369863013699</v>
      </c>
    </row>
    <row r="1470" spans="1:65">
      <c r="A1470" t="s">
        <v>1599</v>
      </c>
      <c r="B1470" s="2">
        <v>45745</v>
      </c>
      <c r="C1470" t="s">
        <v>47</v>
      </c>
      <c r="D1470" t="s">
        <v>1131</v>
      </c>
      <c r="E1470">
        <v>3</v>
      </c>
      <c r="F1470" t="s">
        <v>49</v>
      </c>
      <c r="G1470" t="s">
        <v>62</v>
      </c>
      <c r="H1470" t="s">
        <v>226</v>
      </c>
      <c r="I1470" t="s">
        <v>74</v>
      </c>
      <c r="J1470" t="s">
        <v>53</v>
      </c>
      <c r="K1470" t="s">
        <v>75</v>
      </c>
      <c r="L1470" t="s">
        <v>87</v>
      </c>
      <c r="M1470" t="s">
        <v>56</v>
      </c>
      <c r="N1470" t="s">
        <v>94</v>
      </c>
      <c r="O1470" t="s">
        <v>70</v>
      </c>
      <c r="P1470">
        <v>59</v>
      </c>
      <c r="Q1470">
        <v>62</v>
      </c>
      <c r="R1470">
        <v>60</v>
      </c>
      <c r="S1470">
        <v>1</v>
      </c>
      <c r="T1470">
        <f t="shared" si="198"/>
        <v>59</v>
      </c>
      <c r="U1470">
        <v>56</v>
      </c>
      <c r="V1470">
        <f t="shared" si="199"/>
        <v>3</v>
      </c>
      <c r="W1470" s="3">
        <f t="shared" si="200"/>
        <v>1.6666666666666666E-2</v>
      </c>
      <c r="X1470">
        <v>40</v>
      </c>
      <c r="Y1470" s="4">
        <v>3</v>
      </c>
      <c r="Z1470" s="4">
        <v>1.5</v>
      </c>
      <c r="AA1470" s="5">
        <v>35681.9</v>
      </c>
      <c r="AB1470" s="5">
        <f t="shared" si="201"/>
        <v>1998186.4</v>
      </c>
      <c r="AC1470" s="5">
        <v>24095.17</v>
      </c>
      <c r="AD1470" s="5">
        <f t="shared" si="202"/>
        <v>1445710.2</v>
      </c>
      <c r="AE1470" s="5">
        <v>101334.63</v>
      </c>
      <c r="AF1470" s="5">
        <v>29596.35</v>
      </c>
      <c r="AG1470" s="5">
        <v>11615.94</v>
      </c>
      <c r="AH1470" s="5">
        <v>2175</v>
      </c>
      <c r="AI1470" s="5">
        <v>3200</v>
      </c>
      <c r="AJ1470">
        <v>0</v>
      </c>
      <c r="AK1470" s="5">
        <v>0</v>
      </c>
      <c r="AL1470" s="5">
        <v>2002.73</v>
      </c>
      <c r="AM1470" s="5">
        <v>42268.01</v>
      </c>
      <c r="AN1470">
        <v>4</v>
      </c>
      <c r="AO1470">
        <v>5</v>
      </c>
      <c r="AP1470" t="str">
        <f t="shared" si="203"/>
        <v>No</v>
      </c>
      <c r="AQ1470">
        <v>1</v>
      </c>
      <c r="AR1470" s="5">
        <f t="shared" si="204"/>
        <v>1637902.86</v>
      </c>
      <c r="AS1470" s="5">
        <f t="shared" si="205"/>
        <v>360283.54</v>
      </c>
      <c r="AT1470" t="s">
        <v>59</v>
      </c>
      <c r="AU1470" t="s">
        <v>6164</v>
      </c>
      <c r="AV1470" t="s">
        <v>6165</v>
      </c>
      <c r="AW1470" t="s">
        <v>6166</v>
      </c>
      <c r="AX1470" t="s">
        <v>6167</v>
      </c>
      <c r="AY1470">
        <v>62</v>
      </c>
      <c r="AZ1470">
        <v>0</v>
      </c>
      <c r="BA1470">
        <v>26</v>
      </c>
      <c r="BB1470" t="s">
        <v>6191</v>
      </c>
      <c r="BC1470">
        <v>1</v>
      </c>
      <c r="BD1470">
        <v>0</v>
      </c>
      <c r="BE1470" t="s">
        <v>6178</v>
      </c>
      <c r="BF1470" t="s">
        <v>6170</v>
      </c>
      <c r="BG1470">
        <v>0</v>
      </c>
      <c r="BH1470" t="s">
        <v>6171</v>
      </c>
      <c r="BI1470">
        <v>39</v>
      </c>
      <c r="BJ1470" t="s">
        <v>6172</v>
      </c>
      <c r="BK1470">
        <v>0</v>
      </c>
      <c r="BL1470">
        <v>70</v>
      </c>
      <c r="BM1470" s="3">
        <f t="shared" si="206"/>
        <v>0.8571428571428571</v>
      </c>
    </row>
    <row r="1471" spans="1:65">
      <c r="A1471" t="s">
        <v>1600</v>
      </c>
      <c r="B1471" s="2">
        <v>45745</v>
      </c>
      <c r="C1471" t="s">
        <v>47</v>
      </c>
      <c r="D1471" t="s">
        <v>1131</v>
      </c>
      <c r="E1471">
        <v>3</v>
      </c>
      <c r="F1471" t="s">
        <v>78</v>
      </c>
      <c r="G1471" t="s">
        <v>50</v>
      </c>
      <c r="H1471" t="s">
        <v>173</v>
      </c>
      <c r="I1471" t="s">
        <v>64</v>
      </c>
      <c r="J1471" t="s">
        <v>53</v>
      </c>
      <c r="K1471" t="s">
        <v>75</v>
      </c>
      <c r="L1471" t="s">
        <v>92</v>
      </c>
      <c r="M1471" t="s">
        <v>56</v>
      </c>
      <c r="N1471" t="s">
        <v>76</v>
      </c>
      <c r="O1471" t="s">
        <v>58</v>
      </c>
      <c r="P1471">
        <v>59</v>
      </c>
      <c r="Q1471">
        <v>61</v>
      </c>
      <c r="R1471">
        <v>61</v>
      </c>
      <c r="S1471">
        <v>1</v>
      </c>
      <c r="T1471">
        <f t="shared" si="198"/>
        <v>60</v>
      </c>
      <c r="U1471">
        <v>58</v>
      </c>
      <c r="V1471">
        <f t="shared" si="199"/>
        <v>2</v>
      </c>
      <c r="W1471" s="3">
        <f t="shared" si="200"/>
        <v>1.6393442622950821E-2</v>
      </c>
      <c r="X1471">
        <v>30</v>
      </c>
      <c r="Y1471" s="4">
        <v>1.9</v>
      </c>
      <c r="Z1471" s="4">
        <v>1.2</v>
      </c>
      <c r="AA1471" s="5">
        <v>36318.519999999997</v>
      </c>
      <c r="AB1471" s="5">
        <f t="shared" si="201"/>
        <v>2106474.16</v>
      </c>
      <c r="AC1471" s="5">
        <v>23888.46</v>
      </c>
      <c r="AD1471" s="5">
        <f t="shared" si="202"/>
        <v>1457196.06</v>
      </c>
      <c r="AE1471" s="5">
        <v>100253.44</v>
      </c>
      <c r="AF1471" s="5">
        <v>30110.32</v>
      </c>
      <c r="AG1471" s="5">
        <v>10142.83</v>
      </c>
      <c r="AH1471" s="5">
        <v>1740</v>
      </c>
      <c r="AI1471" s="5">
        <v>3200</v>
      </c>
      <c r="AJ1471">
        <v>0</v>
      </c>
      <c r="AK1471" s="5">
        <v>0</v>
      </c>
      <c r="AL1471" s="5">
        <v>1346.52</v>
      </c>
      <c r="AM1471" s="5">
        <v>36155.14</v>
      </c>
      <c r="AN1471">
        <v>4</v>
      </c>
      <c r="AO1471">
        <v>3</v>
      </c>
      <c r="AP1471" t="str">
        <f t="shared" si="203"/>
        <v>Yes</v>
      </c>
      <c r="AQ1471">
        <v>0</v>
      </c>
      <c r="AR1471" s="5">
        <f t="shared" si="204"/>
        <v>1640144.31</v>
      </c>
      <c r="AS1471" s="5">
        <f t="shared" si="205"/>
        <v>466329.85</v>
      </c>
      <c r="AT1471" t="s">
        <v>59</v>
      </c>
      <c r="AU1471" t="s">
        <v>6164</v>
      </c>
      <c r="AV1471" t="s">
        <v>6165</v>
      </c>
      <c r="AW1471" t="s">
        <v>6166</v>
      </c>
      <c r="AX1471" t="s">
        <v>6184</v>
      </c>
      <c r="AY1471">
        <v>60</v>
      </c>
      <c r="AZ1471">
        <v>0</v>
      </c>
      <c r="BA1471">
        <v>20</v>
      </c>
      <c r="BB1471" t="s">
        <v>6180</v>
      </c>
      <c r="BC1471">
        <v>0</v>
      </c>
      <c r="BD1471">
        <v>0</v>
      </c>
      <c r="BE1471" t="s">
        <v>6169</v>
      </c>
      <c r="BF1471" t="s">
        <v>6170</v>
      </c>
      <c r="BG1471">
        <v>0</v>
      </c>
      <c r="BH1471" t="s">
        <v>6171</v>
      </c>
      <c r="BI1471">
        <v>24</v>
      </c>
      <c r="BJ1471" t="s">
        <v>6172</v>
      </c>
      <c r="BK1471">
        <v>0</v>
      </c>
      <c r="BL1471">
        <v>75</v>
      </c>
      <c r="BM1471" s="3">
        <f t="shared" si="206"/>
        <v>0.81333333333333335</v>
      </c>
    </row>
    <row r="1472" spans="1:65">
      <c r="A1472" t="s">
        <v>1601</v>
      </c>
      <c r="B1472" s="2">
        <v>45745</v>
      </c>
      <c r="C1472" t="s">
        <v>47</v>
      </c>
      <c r="D1472" t="s">
        <v>1131</v>
      </c>
      <c r="E1472">
        <v>3</v>
      </c>
      <c r="F1472" t="s">
        <v>72</v>
      </c>
      <c r="G1472" t="s">
        <v>62</v>
      </c>
      <c r="H1472" t="s">
        <v>175</v>
      </c>
      <c r="I1472" t="s">
        <v>52</v>
      </c>
      <c r="J1472" t="s">
        <v>53</v>
      </c>
      <c r="K1472" t="s">
        <v>75</v>
      </c>
      <c r="L1472" t="s">
        <v>92</v>
      </c>
      <c r="M1472" t="s">
        <v>68</v>
      </c>
      <c r="N1472" t="s">
        <v>57</v>
      </c>
      <c r="O1472" t="s">
        <v>70</v>
      </c>
      <c r="P1472">
        <v>64</v>
      </c>
      <c r="Q1472">
        <v>65</v>
      </c>
      <c r="R1472">
        <v>67</v>
      </c>
      <c r="S1472">
        <v>2</v>
      </c>
      <c r="T1472">
        <f t="shared" si="198"/>
        <v>65</v>
      </c>
      <c r="U1472">
        <v>62</v>
      </c>
      <c r="V1472">
        <f t="shared" si="199"/>
        <v>3</v>
      </c>
      <c r="W1472" s="3">
        <f t="shared" si="200"/>
        <v>2.9850746268656716E-2</v>
      </c>
      <c r="X1472">
        <v>28</v>
      </c>
      <c r="Y1472" s="4">
        <v>2.9</v>
      </c>
      <c r="Z1472" s="4">
        <v>1</v>
      </c>
      <c r="AA1472" s="5">
        <v>36122.199999999997</v>
      </c>
      <c r="AB1472" s="5">
        <f t="shared" si="201"/>
        <v>2239576.4</v>
      </c>
      <c r="AC1472" s="5">
        <v>22676.28</v>
      </c>
      <c r="AD1472" s="5">
        <f t="shared" si="202"/>
        <v>1519310.76</v>
      </c>
      <c r="AE1472" s="5">
        <v>118930.73</v>
      </c>
      <c r="AF1472" s="5">
        <v>29698.77</v>
      </c>
      <c r="AG1472" s="5">
        <v>9466.2900000000009</v>
      </c>
      <c r="AH1472" s="5">
        <v>1450</v>
      </c>
      <c r="AI1472" s="5">
        <v>6400</v>
      </c>
      <c r="AJ1472">
        <v>1</v>
      </c>
      <c r="AK1472" s="5">
        <v>8574.09</v>
      </c>
      <c r="AL1472" s="5">
        <v>1982.56</v>
      </c>
      <c r="AM1472" s="5">
        <v>42265.440000000002</v>
      </c>
      <c r="AN1472">
        <v>4</v>
      </c>
      <c r="AO1472">
        <v>4</v>
      </c>
      <c r="AP1472" t="str">
        <f t="shared" si="203"/>
        <v>Yes</v>
      </c>
      <c r="AQ1472">
        <v>1</v>
      </c>
      <c r="AR1472" s="5">
        <f t="shared" si="204"/>
        <v>1738078.64</v>
      </c>
      <c r="AS1472" s="5">
        <f t="shared" si="205"/>
        <v>501497.76</v>
      </c>
      <c r="AT1472" t="s">
        <v>59</v>
      </c>
      <c r="AU1472" t="s">
        <v>6181</v>
      </c>
      <c r="AV1472" t="s">
        <v>6182</v>
      </c>
      <c r="AW1472" t="s">
        <v>6183</v>
      </c>
      <c r="AX1472" t="s">
        <v>6184</v>
      </c>
      <c r="AY1472">
        <v>65</v>
      </c>
      <c r="AZ1472">
        <v>0</v>
      </c>
      <c r="BA1472">
        <v>26</v>
      </c>
      <c r="BB1472" t="s">
        <v>6180</v>
      </c>
      <c r="BC1472">
        <v>0</v>
      </c>
      <c r="BD1472">
        <v>0</v>
      </c>
      <c r="BE1472" t="s">
        <v>6169</v>
      </c>
      <c r="BF1472" t="s">
        <v>6170</v>
      </c>
      <c r="BG1472">
        <v>1</v>
      </c>
      <c r="BH1472" t="s">
        <v>6186</v>
      </c>
      <c r="BI1472">
        <v>35</v>
      </c>
      <c r="BJ1472" t="s">
        <v>6172</v>
      </c>
      <c r="BK1472">
        <v>0</v>
      </c>
      <c r="BL1472">
        <v>75</v>
      </c>
      <c r="BM1472" s="3">
        <f t="shared" si="206"/>
        <v>0.89333333333333331</v>
      </c>
    </row>
    <row r="1473" spans="1:65">
      <c r="A1473" t="s">
        <v>1602</v>
      </c>
      <c r="B1473" s="2">
        <v>45745</v>
      </c>
      <c r="C1473" t="s">
        <v>47</v>
      </c>
      <c r="D1473" t="s">
        <v>1131</v>
      </c>
      <c r="E1473">
        <v>3</v>
      </c>
      <c r="F1473" t="s">
        <v>72</v>
      </c>
      <c r="G1473" t="s">
        <v>62</v>
      </c>
      <c r="H1473" t="s">
        <v>155</v>
      </c>
      <c r="I1473" t="s">
        <v>64</v>
      </c>
      <c r="J1473" t="s">
        <v>65</v>
      </c>
      <c r="K1473" t="s">
        <v>75</v>
      </c>
      <c r="L1473" t="s">
        <v>87</v>
      </c>
      <c r="M1473" t="s">
        <v>56</v>
      </c>
      <c r="N1473" t="s">
        <v>76</v>
      </c>
      <c r="O1473" t="s">
        <v>82</v>
      </c>
      <c r="P1473">
        <v>48</v>
      </c>
      <c r="Q1473">
        <v>48</v>
      </c>
      <c r="R1473">
        <v>49</v>
      </c>
      <c r="S1473">
        <v>1</v>
      </c>
      <c r="T1473">
        <f t="shared" si="198"/>
        <v>48</v>
      </c>
      <c r="U1473">
        <v>47</v>
      </c>
      <c r="V1473">
        <f t="shared" si="199"/>
        <v>1</v>
      </c>
      <c r="W1473" s="3">
        <f t="shared" si="200"/>
        <v>2.0408163265306121E-2</v>
      </c>
      <c r="X1473">
        <v>14</v>
      </c>
      <c r="Y1473" s="4">
        <v>0.4</v>
      </c>
      <c r="Z1473" s="4">
        <v>0.9</v>
      </c>
      <c r="AA1473" s="5">
        <v>52018.7</v>
      </c>
      <c r="AB1473" s="5">
        <f t="shared" si="201"/>
        <v>2444878.9</v>
      </c>
      <c r="AC1473" s="5">
        <v>35906.879999999997</v>
      </c>
      <c r="AD1473" s="5">
        <f t="shared" si="202"/>
        <v>1759437.12</v>
      </c>
      <c r="AE1473" s="5">
        <v>106831.86</v>
      </c>
      <c r="AF1473" s="5">
        <v>28942.14</v>
      </c>
      <c r="AG1473" s="5">
        <v>8347.4</v>
      </c>
      <c r="AH1473" s="5">
        <v>1305</v>
      </c>
      <c r="AI1473" s="5">
        <v>4600</v>
      </c>
      <c r="AJ1473">
        <v>0</v>
      </c>
      <c r="AK1473" s="5">
        <v>0</v>
      </c>
      <c r="AL1473" s="5">
        <v>968.27</v>
      </c>
      <c r="AM1473" s="5">
        <v>30146.44</v>
      </c>
      <c r="AN1473">
        <v>4</v>
      </c>
      <c r="AO1473">
        <v>2</v>
      </c>
      <c r="AP1473" t="str">
        <f t="shared" si="203"/>
        <v>Yes</v>
      </c>
      <c r="AQ1473">
        <v>1</v>
      </c>
      <c r="AR1473" s="5">
        <f t="shared" si="204"/>
        <v>1940578.23</v>
      </c>
      <c r="AS1473" s="5">
        <f t="shared" si="205"/>
        <v>504300.67</v>
      </c>
      <c r="AT1473" t="s">
        <v>59</v>
      </c>
      <c r="AU1473" t="s">
        <v>6164</v>
      </c>
      <c r="AV1473" t="s">
        <v>6165</v>
      </c>
      <c r="AW1473" t="s">
        <v>6166</v>
      </c>
      <c r="AX1473" t="s">
        <v>6184</v>
      </c>
      <c r="AY1473">
        <v>51</v>
      </c>
      <c r="AZ1473">
        <v>0</v>
      </c>
      <c r="BA1473">
        <v>10</v>
      </c>
      <c r="BB1473" t="s">
        <v>6191</v>
      </c>
      <c r="BC1473">
        <v>0</v>
      </c>
      <c r="BD1473">
        <v>0</v>
      </c>
      <c r="BE1473" t="s">
        <v>6169</v>
      </c>
      <c r="BF1473" t="s">
        <v>6170</v>
      </c>
      <c r="BG1473">
        <v>0</v>
      </c>
      <c r="BH1473" t="s">
        <v>6171</v>
      </c>
      <c r="BI1473">
        <v>22</v>
      </c>
      <c r="BJ1473" t="s">
        <v>6172</v>
      </c>
      <c r="BK1473">
        <v>0</v>
      </c>
      <c r="BL1473">
        <v>65</v>
      </c>
      <c r="BM1473" s="3">
        <f t="shared" si="206"/>
        <v>0.75384615384615383</v>
      </c>
    </row>
    <row r="1474" spans="1:65">
      <c r="A1474" t="s">
        <v>1603</v>
      </c>
      <c r="B1474" s="2">
        <v>45745</v>
      </c>
      <c r="C1474" t="s">
        <v>47</v>
      </c>
      <c r="D1474" t="s">
        <v>1131</v>
      </c>
      <c r="E1474">
        <v>3</v>
      </c>
      <c r="F1474" t="s">
        <v>49</v>
      </c>
      <c r="G1474" t="s">
        <v>62</v>
      </c>
      <c r="H1474" t="s">
        <v>141</v>
      </c>
      <c r="I1474" t="s">
        <v>52</v>
      </c>
      <c r="J1474" t="s">
        <v>65</v>
      </c>
      <c r="K1474" t="s">
        <v>66</v>
      </c>
      <c r="L1474" t="s">
        <v>55</v>
      </c>
      <c r="M1474" t="s">
        <v>56</v>
      </c>
      <c r="N1474" t="s">
        <v>69</v>
      </c>
      <c r="O1474" t="s">
        <v>70</v>
      </c>
      <c r="P1474">
        <v>44</v>
      </c>
      <c r="Q1474">
        <v>45</v>
      </c>
      <c r="R1474">
        <v>45</v>
      </c>
      <c r="S1474">
        <v>1</v>
      </c>
      <c r="T1474">
        <f t="shared" ref="T1474:T1537" si="207">R1474-S1474</f>
        <v>44</v>
      </c>
      <c r="U1474">
        <v>43</v>
      </c>
      <c r="V1474">
        <f t="shared" ref="V1474:V1537" si="208">T1474-U1474</f>
        <v>1</v>
      </c>
      <c r="W1474" s="3">
        <f t="shared" ref="W1474:W1537" si="209">IFERROR(S1474/R1474,0)</f>
        <v>2.2222222222222223E-2</v>
      </c>
      <c r="X1474">
        <v>37</v>
      </c>
      <c r="Y1474" s="4">
        <v>1.2</v>
      </c>
      <c r="Z1474" s="4">
        <v>1.7</v>
      </c>
      <c r="AA1474" s="5">
        <v>49232.46</v>
      </c>
      <c r="AB1474" s="5">
        <f t="shared" ref="AB1474:AB1537" si="210">ROUND(U1474*AA1474,2)</f>
        <v>2116995.7799999998</v>
      </c>
      <c r="AC1474" s="5">
        <v>34683.279999999999</v>
      </c>
      <c r="AD1474" s="5">
        <f t="shared" ref="AD1474:AD1537" si="211">ROUND(R1474*AC1474,2)</f>
        <v>1560747.6</v>
      </c>
      <c r="AE1474" s="5">
        <v>105587.9</v>
      </c>
      <c r="AF1474" s="5">
        <v>30407.86</v>
      </c>
      <c r="AG1474" s="5">
        <v>11230.08</v>
      </c>
      <c r="AH1474" s="5">
        <v>2465</v>
      </c>
      <c r="AI1474" s="5">
        <v>4600</v>
      </c>
      <c r="AJ1474">
        <v>0</v>
      </c>
      <c r="AK1474" s="5">
        <v>0</v>
      </c>
      <c r="AL1474" s="5">
        <v>951.02</v>
      </c>
      <c r="AM1474" s="5">
        <v>30053.65</v>
      </c>
      <c r="AN1474">
        <v>4</v>
      </c>
      <c r="AO1474">
        <v>5</v>
      </c>
      <c r="AP1474" t="str">
        <f t="shared" ref="AP1474:AP1537" si="212">IF(AO1474&lt;=AN1474,"Yes","No")</f>
        <v>No</v>
      </c>
      <c r="AQ1474">
        <v>2</v>
      </c>
      <c r="AR1474" s="5">
        <f t="shared" ref="AR1474:AR1537" si="213">ROUND(SUM(AD1474:AI1474)+SUM(AK1474:AM1474),2)</f>
        <v>1746043.11</v>
      </c>
      <c r="AS1474" s="5">
        <f t="shared" ref="AS1474:AS1537" si="214">ROUND(AB1474-AR1474,2)</f>
        <v>370952.67</v>
      </c>
      <c r="AT1474" t="s">
        <v>59</v>
      </c>
      <c r="AU1474" t="s">
        <v>6164</v>
      </c>
      <c r="AV1474" t="s">
        <v>6165</v>
      </c>
      <c r="AW1474" t="s">
        <v>6166</v>
      </c>
      <c r="AX1474" t="s">
        <v>6184</v>
      </c>
      <c r="AY1474">
        <v>47</v>
      </c>
      <c r="AZ1474">
        <v>0</v>
      </c>
      <c r="BA1474">
        <v>15</v>
      </c>
      <c r="BB1474" t="s">
        <v>6198</v>
      </c>
      <c r="BC1474">
        <v>1</v>
      </c>
      <c r="BD1474">
        <v>0</v>
      </c>
      <c r="BE1474" t="s">
        <v>6178</v>
      </c>
      <c r="BF1474" t="s">
        <v>6170</v>
      </c>
      <c r="BG1474">
        <v>0</v>
      </c>
      <c r="BH1474" t="s">
        <v>6171</v>
      </c>
      <c r="BI1474">
        <v>36</v>
      </c>
      <c r="BJ1474" t="s">
        <v>6172</v>
      </c>
      <c r="BK1474">
        <v>0</v>
      </c>
      <c r="BL1474">
        <v>60</v>
      </c>
      <c r="BM1474" s="3">
        <f t="shared" ref="BM1474:BM1537" si="215">IFERROR(R1474/BL1474,0)</f>
        <v>0.75</v>
      </c>
    </row>
    <row r="1475" spans="1:65">
      <c r="A1475" t="s">
        <v>1604</v>
      </c>
      <c r="B1475" s="2">
        <v>45745</v>
      </c>
      <c r="C1475" t="s">
        <v>47</v>
      </c>
      <c r="D1475" t="s">
        <v>1131</v>
      </c>
      <c r="E1475">
        <v>3</v>
      </c>
      <c r="F1475" t="s">
        <v>72</v>
      </c>
      <c r="G1475" t="s">
        <v>62</v>
      </c>
      <c r="H1475" t="s">
        <v>220</v>
      </c>
      <c r="I1475" t="s">
        <v>52</v>
      </c>
      <c r="J1475" t="s">
        <v>53</v>
      </c>
      <c r="K1475" t="s">
        <v>75</v>
      </c>
      <c r="L1475" t="s">
        <v>67</v>
      </c>
      <c r="M1475" t="s">
        <v>56</v>
      </c>
      <c r="N1475" t="s">
        <v>57</v>
      </c>
      <c r="O1475" t="s">
        <v>58</v>
      </c>
      <c r="P1475">
        <v>52</v>
      </c>
      <c r="Q1475">
        <v>53</v>
      </c>
      <c r="R1475">
        <v>52</v>
      </c>
      <c r="S1475">
        <v>2</v>
      </c>
      <c r="T1475">
        <f t="shared" si="207"/>
        <v>50</v>
      </c>
      <c r="U1475">
        <v>50</v>
      </c>
      <c r="V1475">
        <f t="shared" si="208"/>
        <v>0</v>
      </c>
      <c r="W1475" s="3">
        <f t="shared" si="209"/>
        <v>3.8461538461538464E-2</v>
      </c>
      <c r="X1475">
        <v>17</v>
      </c>
      <c r="Y1475" s="4">
        <v>6.6</v>
      </c>
      <c r="Z1475" s="4">
        <v>0.9</v>
      </c>
      <c r="AA1475" s="5">
        <v>36467.72</v>
      </c>
      <c r="AB1475" s="5">
        <f t="shared" si="210"/>
        <v>1823386</v>
      </c>
      <c r="AC1475" s="5">
        <v>22945.43</v>
      </c>
      <c r="AD1475" s="5">
        <f t="shared" si="211"/>
        <v>1193162.3600000001</v>
      </c>
      <c r="AE1475" s="5">
        <v>93738.65</v>
      </c>
      <c r="AF1475" s="5">
        <v>22654.78</v>
      </c>
      <c r="AG1475" s="5">
        <v>8630.17</v>
      </c>
      <c r="AH1475" s="5">
        <v>1305</v>
      </c>
      <c r="AI1475" s="5">
        <v>6400</v>
      </c>
      <c r="AJ1475">
        <v>0</v>
      </c>
      <c r="AK1475" s="5">
        <v>0</v>
      </c>
      <c r="AL1475" s="5">
        <v>0</v>
      </c>
      <c r="AM1475" s="5">
        <v>32382.86</v>
      </c>
      <c r="AN1475">
        <v>4</v>
      </c>
      <c r="AO1475">
        <v>3</v>
      </c>
      <c r="AP1475" t="str">
        <f t="shared" si="212"/>
        <v>Yes</v>
      </c>
      <c r="AQ1475">
        <v>0</v>
      </c>
      <c r="AR1475" s="5">
        <f t="shared" si="213"/>
        <v>1358273.82</v>
      </c>
      <c r="AS1475" s="5">
        <f t="shared" si="214"/>
        <v>465112.18</v>
      </c>
      <c r="AT1475" t="s">
        <v>59</v>
      </c>
      <c r="AU1475" t="s">
        <v>6164</v>
      </c>
      <c r="AV1475" t="s">
        <v>6165</v>
      </c>
      <c r="AW1475" t="s">
        <v>6166</v>
      </c>
      <c r="AX1475" t="s">
        <v>6167</v>
      </c>
      <c r="AY1475">
        <v>52</v>
      </c>
      <c r="AZ1475">
        <v>0</v>
      </c>
      <c r="BA1475">
        <v>0</v>
      </c>
      <c r="BB1475" t="s">
        <v>6168</v>
      </c>
      <c r="BC1475">
        <v>0</v>
      </c>
      <c r="BD1475">
        <v>0</v>
      </c>
      <c r="BE1475" t="s">
        <v>6169</v>
      </c>
      <c r="BF1475" t="s">
        <v>6170</v>
      </c>
      <c r="BG1475">
        <v>0</v>
      </c>
      <c r="BH1475" t="s">
        <v>6171</v>
      </c>
      <c r="BI1475">
        <v>16</v>
      </c>
      <c r="BJ1475" t="s">
        <v>6172</v>
      </c>
      <c r="BK1475">
        <v>0</v>
      </c>
      <c r="BL1475">
        <v>72</v>
      </c>
      <c r="BM1475" s="3">
        <f t="shared" si="215"/>
        <v>0.72222222222222221</v>
      </c>
    </row>
    <row r="1476" spans="1:65">
      <c r="A1476" t="s">
        <v>1605</v>
      </c>
      <c r="B1476" s="2">
        <v>45746</v>
      </c>
      <c r="C1476" t="s">
        <v>47</v>
      </c>
      <c r="D1476" t="s">
        <v>1131</v>
      </c>
      <c r="E1476">
        <v>3</v>
      </c>
      <c r="F1476" t="s">
        <v>49</v>
      </c>
      <c r="G1476" t="s">
        <v>79</v>
      </c>
      <c r="H1476" t="s">
        <v>106</v>
      </c>
      <c r="I1476" t="s">
        <v>74</v>
      </c>
      <c r="J1476" t="s">
        <v>81</v>
      </c>
      <c r="K1476" t="s">
        <v>54</v>
      </c>
      <c r="L1476" t="s">
        <v>92</v>
      </c>
      <c r="M1476" t="s">
        <v>56</v>
      </c>
      <c r="N1476" t="s">
        <v>69</v>
      </c>
      <c r="O1476" t="s">
        <v>120</v>
      </c>
      <c r="P1476">
        <v>34</v>
      </c>
      <c r="Q1476">
        <v>34</v>
      </c>
      <c r="R1476">
        <v>33</v>
      </c>
      <c r="S1476">
        <v>1</v>
      </c>
      <c r="T1476">
        <f t="shared" si="207"/>
        <v>32</v>
      </c>
      <c r="U1476">
        <v>32</v>
      </c>
      <c r="V1476">
        <f t="shared" si="208"/>
        <v>0</v>
      </c>
      <c r="W1476" s="3">
        <f t="shared" si="209"/>
        <v>3.0303030303030304E-2</v>
      </c>
      <c r="X1476">
        <v>39</v>
      </c>
      <c r="Y1476" s="4">
        <v>3.1</v>
      </c>
      <c r="Z1476" s="4">
        <v>1.4</v>
      </c>
      <c r="AA1476" s="5">
        <v>83468</v>
      </c>
      <c r="AB1476" s="5">
        <f t="shared" si="210"/>
        <v>2670976</v>
      </c>
      <c r="AC1476" s="5">
        <v>53800.33</v>
      </c>
      <c r="AD1476" s="5">
        <f t="shared" si="211"/>
        <v>1775410.89</v>
      </c>
      <c r="AE1476" s="5">
        <v>101835.83</v>
      </c>
      <c r="AF1476" s="5">
        <v>30160.959999999999</v>
      </c>
      <c r="AG1476" s="5">
        <v>10966.72</v>
      </c>
      <c r="AH1476" s="5">
        <v>2030</v>
      </c>
      <c r="AI1476" s="5">
        <v>6800</v>
      </c>
      <c r="AJ1476">
        <v>0</v>
      </c>
      <c r="AK1476" s="5">
        <v>0</v>
      </c>
      <c r="AL1476" s="5">
        <v>0</v>
      </c>
      <c r="AM1476" s="5">
        <v>22425.279999999999</v>
      </c>
      <c r="AN1476">
        <v>4</v>
      </c>
      <c r="AO1476">
        <v>4</v>
      </c>
      <c r="AP1476" t="str">
        <f t="shared" si="212"/>
        <v>Yes</v>
      </c>
      <c r="AQ1476">
        <v>1</v>
      </c>
      <c r="AR1476" s="5">
        <f t="shared" si="213"/>
        <v>1949629.68</v>
      </c>
      <c r="AS1476" s="5">
        <f t="shared" si="214"/>
        <v>721346.32</v>
      </c>
      <c r="AT1476" t="s">
        <v>59</v>
      </c>
      <c r="AU1476" t="s">
        <v>6164</v>
      </c>
      <c r="AV1476" t="s">
        <v>6165</v>
      </c>
      <c r="AW1476" t="s">
        <v>6166</v>
      </c>
      <c r="AX1476" t="s">
        <v>6167</v>
      </c>
      <c r="AY1476">
        <v>35</v>
      </c>
      <c r="AZ1476">
        <v>0</v>
      </c>
      <c r="BA1476">
        <v>0</v>
      </c>
      <c r="BB1476" t="s">
        <v>6168</v>
      </c>
      <c r="BC1476">
        <v>0</v>
      </c>
      <c r="BD1476">
        <v>0</v>
      </c>
      <c r="BE1476" t="s">
        <v>6169</v>
      </c>
      <c r="BF1476" t="s">
        <v>6170</v>
      </c>
      <c r="BG1476">
        <v>1</v>
      </c>
      <c r="BH1476" t="s">
        <v>6179</v>
      </c>
      <c r="BI1476">
        <v>60</v>
      </c>
      <c r="BJ1476" t="s">
        <v>6187</v>
      </c>
      <c r="BK1476">
        <v>0</v>
      </c>
      <c r="BL1476">
        <v>49</v>
      </c>
      <c r="BM1476" s="3">
        <f t="shared" si="215"/>
        <v>0.67346938775510201</v>
      </c>
    </row>
    <row r="1477" spans="1:65">
      <c r="A1477" t="s">
        <v>1606</v>
      </c>
      <c r="B1477" s="2">
        <v>45746</v>
      </c>
      <c r="C1477" t="s">
        <v>47</v>
      </c>
      <c r="D1477" t="s">
        <v>1131</v>
      </c>
      <c r="E1477">
        <v>3</v>
      </c>
      <c r="F1477" t="s">
        <v>78</v>
      </c>
      <c r="G1477" t="s">
        <v>62</v>
      </c>
      <c r="H1477" t="s">
        <v>91</v>
      </c>
      <c r="I1477" t="s">
        <v>52</v>
      </c>
      <c r="J1477" t="s">
        <v>81</v>
      </c>
      <c r="K1477" t="s">
        <v>54</v>
      </c>
      <c r="L1477" t="s">
        <v>55</v>
      </c>
      <c r="M1477" t="s">
        <v>56</v>
      </c>
      <c r="N1477" t="s">
        <v>94</v>
      </c>
      <c r="O1477" t="s">
        <v>58</v>
      </c>
      <c r="P1477">
        <v>33</v>
      </c>
      <c r="Q1477">
        <v>34</v>
      </c>
      <c r="R1477">
        <v>33</v>
      </c>
      <c r="S1477">
        <v>1</v>
      </c>
      <c r="T1477">
        <f t="shared" si="207"/>
        <v>32</v>
      </c>
      <c r="U1477">
        <v>32</v>
      </c>
      <c r="V1477">
        <f t="shared" si="208"/>
        <v>0</v>
      </c>
      <c r="W1477" s="3">
        <f t="shared" si="209"/>
        <v>3.0303030303030304E-2</v>
      </c>
      <c r="X1477">
        <v>21</v>
      </c>
      <c r="Y1477" s="4">
        <v>1.7</v>
      </c>
      <c r="Z1477" s="4">
        <v>1.3</v>
      </c>
      <c r="AA1477" s="5">
        <v>85038.71</v>
      </c>
      <c r="AB1477" s="5">
        <f t="shared" si="210"/>
        <v>2721238.72</v>
      </c>
      <c r="AC1477" s="5">
        <v>52997.05</v>
      </c>
      <c r="AD1477" s="5">
        <f t="shared" si="211"/>
        <v>1748902.65</v>
      </c>
      <c r="AE1477" s="5">
        <v>107151.31</v>
      </c>
      <c r="AF1477" s="5">
        <v>29770.11</v>
      </c>
      <c r="AG1477" s="5">
        <v>8836.2000000000007</v>
      </c>
      <c r="AH1477" s="5">
        <v>1885</v>
      </c>
      <c r="AI1477" s="5">
        <v>6800</v>
      </c>
      <c r="AJ1477">
        <v>0</v>
      </c>
      <c r="AK1477" s="5">
        <v>0</v>
      </c>
      <c r="AL1477" s="5">
        <v>0</v>
      </c>
      <c r="AM1477" s="5">
        <v>27520.26</v>
      </c>
      <c r="AN1477">
        <v>4</v>
      </c>
      <c r="AO1477">
        <v>7</v>
      </c>
      <c r="AP1477" t="str">
        <f t="shared" si="212"/>
        <v>No</v>
      </c>
      <c r="AQ1477">
        <v>1</v>
      </c>
      <c r="AR1477" s="5">
        <f t="shared" si="213"/>
        <v>1930865.53</v>
      </c>
      <c r="AS1477" s="5">
        <f t="shared" si="214"/>
        <v>790373.19</v>
      </c>
      <c r="AT1477" t="s">
        <v>116</v>
      </c>
      <c r="AU1477" t="s">
        <v>6164</v>
      </c>
      <c r="AV1477" t="s">
        <v>6165</v>
      </c>
      <c r="AW1477" t="s">
        <v>6166</v>
      </c>
      <c r="AX1477" t="s">
        <v>6167</v>
      </c>
      <c r="AY1477">
        <v>33</v>
      </c>
      <c r="AZ1477">
        <v>0</v>
      </c>
      <c r="BA1477">
        <v>0</v>
      </c>
      <c r="BB1477" t="s">
        <v>6168</v>
      </c>
      <c r="BC1477">
        <v>1</v>
      </c>
      <c r="BD1477">
        <v>2</v>
      </c>
      <c r="BE1477" t="s">
        <v>6196</v>
      </c>
      <c r="BF1477" t="s">
        <v>6170</v>
      </c>
      <c r="BG1477">
        <v>1</v>
      </c>
      <c r="BH1477" t="s">
        <v>6179</v>
      </c>
      <c r="BI1477">
        <v>48</v>
      </c>
      <c r="BJ1477" t="s">
        <v>6172</v>
      </c>
      <c r="BK1477">
        <v>0</v>
      </c>
      <c r="BL1477">
        <v>52</v>
      </c>
      <c r="BM1477" s="3">
        <f t="shared" si="215"/>
        <v>0.63461538461538458</v>
      </c>
    </row>
    <row r="1478" spans="1:65">
      <c r="A1478" t="s">
        <v>1607</v>
      </c>
      <c r="B1478" s="2">
        <v>45746</v>
      </c>
      <c r="C1478" t="s">
        <v>47</v>
      </c>
      <c r="D1478" t="s">
        <v>1131</v>
      </c>
      <c r="E1478">
        <v>3</v>
      </c>
      <c r="F1478" t="s">
        <v>78</v>
      </c>
      <c r="G1478" t="s">
        <v>62</v>
      </c>
      <c r="H1478" t="s">
        <v>190</v>
      </c>
      <c r="I1478" t="s">
        <v>74</v>
      </c>
      <c r="J1478" t="s">
        <v>65</v>
      </c>
      <c r="K1478" t="s">
        <v>75</v>
      </c>
      <c r="L1478" t="s">
        <v>67</v>
      </c>
      <c r="M1478" t="s">
        <v>56</v>
      </c>
      <c r="N1478" t="s">
        <v>57</v>
      </c>
      <c r="O1478" t="s">
        <v>82</v>
      </c>
      <c r="P1478">
        <v>50</v>
      </c>
      <c r="Q1478">
        <v>51</v>
      </c>
      <c r="R1478">
        <v>49</v>
      </c>
      <c r="S1478">
        <v>1</v>
      </c>
      <c r="T1478">
        <f t="shared" si="207"/>
        <v>48</v>
      </c>
      <c r="U1478">
        <v>48</v>
      </c>
      <c r="V1478">
        <f t="shared" si="208"/>
        <v>0</v>
      </c>
      <c r="W1478" s="3">
        <f t="shared" si="209"/>
        <v>2.0408163265306121E-2</v>
      </c>
      <c r="X1478">
        <v>28</v>
      </c>
      <c r="Y1478" s="4">
        <v>7.5</v>
      </c>
      <c r="Z1478" s="4">
        <v>1.4</v>
      </c>
      <c r="AA1478" s="5">
        <v>52059.71</v>
      </c>
      <c r="AB1478" s="5">
        <f t="shared" si="210"/>
        <v>2498866.08</v>
      </c>
      <c r="AC1478" s="5">
        <v>34124.86</v>
      </c>
      <c r="AD1478" s="5">
        <f t="shared" si="211"/>
        <v>1672118.14</v>
      </c>
      <c r="AE1478" s="5">
        <v>110169.23</v>
      </c>
      <c r="AF1478" s="5">
        <v>33952.33</v>
      </c>
      <c r="AG1478" s="5">
        <v>8970.68</v>
      </c>
      <c r="AH1478" s="5">
        <v>2030</v>
      </c>
      <c r="AI1478" s="5">
        <v>4600</v>
      </c>
      <c r="AJ1478">
        <v>0</v>
      </c>
      <c r="AK1478" s="5">
        <v>0</v>
      </c>
      <c r="AL1478" s="5">
        <v>0</v>
      </c>
      <c r="AM1478" s="5">
        <v>33049.230000000003</v>
      </c>
      <c r="AN1478">
        <v>4</v>
      </c>
      <c r="AO1478">
        <v>4</v>
      </c>
      <c r="AP1478" t="str">
        <f t="shared" si="212"/>
        <v>Yes</v>
      </c>
      <c r="AQ1478">
        <v>1</v>
      </c>
      <c r="AR1478" s="5">
        <f t="shared" si="213"/>
        <v>1864889.61</v>
      </c>
      <c r="AS1478" s="5">
        <f t="shared" si="214"/>
        <v>633976.47</v>
      </c>
      <c r="AT1478" t="s">
        <v>59</v>
      </c>
      <c r="AU1478" t="s">
        <v>6164</v>
      </c>
      <c r="AV1478" t="s">
        <v>6165</v>
      </c>
      <c r="AW1478" t="s">
        <v>6166</v>
      </c>
      <c r="AX1478" t="s">
        <v>6167</v>
      </c>
      <c r="AY1478">
        <v>53</v>
      </c>
      <c r="AZ1478">
        <v>0</v>
      </c>
      <c r="BA1478">
        <v>0</v>
      </c>
      <c r="BB1478" t="s">
        <v>6168</v>
      </c>
      <c r="BC1478">
        <v>0</v>
      </c>
      <c r="BD1478">
        <v>0</v>
      </c>
      <c r="BE1478" t="s">
        <v>6169</v>
      </c>
      <c r="BF1478" t="s">
        <v>6170</v>
      </c>
      <c r="BG1478">
        <v>0</v>
      </c>
      <c r="BH1478" t="s">
        <v>6171</v>
      </c>
      <c r="BI1478">
        <v>59</v>
      </c>
      <c r="BJ1478" t="s">
        <v>6187</v>
      </c>
      <c r="BK1478">
        <v>0</v>
      </c>
      <c r="BL1478">
        <v>60</v>
      </c>
      <c r="BM1478" s="3">
        <f t="shared" si="215"/>
        <v>0.81666666666666665</v>
      </c>
    </row>
    <row r="1479" spans="1:65">
      <c r="A1479" t="s">
        <v>1608</v>
      </c>
      <c r="B1479" s="2">
        <v>45746</v>
      </c>
      <c r="C1479" t="s">
        <v>47</v>
      </c>
      <c r="D1479" t="s">
        <v>1131</v>
      </c>
      <c r="E1479">
        <v>3</v>
      </c>
      <c r="F1479" t="s">
        <v>78</v>
      </c>
      <c r="G1479" t="s">
        <v>79</v>
      </c>
      <c r="H1479" t="s">
        <v>113</v>
      </c>
      <c r="I1479" t="s">
        <v>64</v>
      </c>
      <c r="J1479" t="s">
        <v>53</v>
      </c>
      <c r="K1479" t="s">
        <v>75</v>
      </c>
      <c r="L1479" t="s">
        <v>55</v>
      </c>
      <c r="M1479" t="s">
        <v>68</v>
      </c>
      <c r="N1479" t="s">
        <v>94</v>
      </c>
      <c r="O1479" t="s">
        <v>70</v>
      </c>
      <c r="P1479">
        <v>64</v>
      </c>
      <c r="Q1479">
        <v>69</v>
      </c>
      <c r="R1479">
        <v>69</v>
      </c>
      <c r="S1479">
        <v>2</v>
      </c>
      <c r="T1479">
        <f t="shared" si="207"/>
        <v>67</v>
      </c>
      <c r="U1479">
        <v>62</v>
      </c>
      <c r="V1479">
        <f t="shared" si="208"/>
        <v>5</v>
      </c>
      <c r="W1479" s="3">
        <f t="shared" si="209"/>
        <v>2.8985507246376812E-2</v>
      </c>
      <c r="X1479">
        <v>15</v>
      </c>
      <c r="Y1479" s="4">
        <v>1.1000000000000001</v>
      </c>
      <c r="Z1479" s="4">
        <v>1.3</v>
      </c>
      <c r="AA1479" s="5">
        <v>35908.53</v>
      </c>
      <c r="AB1479" s="5">
        <f t="shared" si="210"/>
        <v>2226328.86</v>
      </c>
      <c r="AC1479" s="5">
        <v>22413.82</v>
      </c>
      <c r="AD1479" s="5">
        <f t="shared" si="211"/>
        <v>1546553.58</v>
      </c>
      <c r="AE1479" s="5">
        <v>113306.7</v>
      </c>
      <c r="AF1479" s="5">
        <v>32733.93</v>
      </c>
      <c r="AG1479" s="5">
        <v>8355.4699999999993</v>
      </c>
      <c r="AH1479" s="5">
        <v>1885</v>
      </c>
      <c r="AI1479" s="5">
        <v>6400</v>
      </c>
      <c r="AJ1479">
        <v>1</v>
      </c>
      <c r="AK1479" s="5">
        <v>8487.02</v>
      </c>
      <c r="AL1479" s="5">
        <v>3413.57</v>
      </c>
      <c r="AM1479" s="5">
        <v>41591.14</v>
      </c>
      <c r="AN1479">
        <v>4</v>
      </c>
      <c r="AO1479">
        <v>3</v>
      </c>
      <c r="AP1479" t="str">
        <f t="shared" si="212"/>
        <v>Yes</v>
      </c>
      <c r="AQ1479">
        <v>2</v>
      </c>
      <c r="AR1479" s="5">
        <f t="shared" si="213"/>
        <v>1762726.41</v>
      </c>
      <c r="AS1479" s="5">
        <f t="shared" si="214"/>
        <v>463602.45</v>
      </c>
      <c r="AT1479" t="s">
        <v>116</v>
      </c>
      <c r="AU1479" t="s">
        <v>6189</v>
      </c>
      <c r="AV1479" t="s">
        <v>6190</v>
      </c>
      <c r="AW1479" t="s">
        <v>6183</v>
      </c>
      <c r="AX1479" t="s">
        <v>6184</v>
      </c>
      <c r="AY1479">
        <v>67</v>
      </c>
      <c r="AZ1479">
        <v>0</v>
      </c>
      <c r="BA1479">
        <v>30</v>
      </c>
      <c r="BB1479" t="s">
        <v>6180</v>
      </c>
      <c r="BC1479">
        <v>0</v>
      </c>
      <c r="BD1479">
        <v>0</v>
      </c>
      <c r="BE1479" t="s">
        <v>6169</v>
      </c>
      <c r="BF1479" t="s">
        <v>6170</v>
      </c>
      <c r="BG1479">
        <v>0</v>
      </c>
      <c r="BH1479" t="s">
        <v>6171</v>
      </c>
      <c r="BI1479">
        <v>29</v>
      </c>
      <c r="BJ1479" t="s">
        <v>6172</v>
      </c>
      <c r="BK1479">
        <v>0</v>
      </c>
      <c r="BL1479">
        <v>77</v>
      </c>
      <c r="BM1479" s="3">
        <f t="shared" si="215"/>
        <v>0.89610389610389607</v>
      </c>
    </row>
    <row r="1480" spans="1:65">
      <c r="A1480" t="s">
        <v>1609</v>
      </c>
      <c r="B1480" s="2">
        <v>45746</v>
      </c>
      <c r="C1480" t="s">
        <v>47</v>
      </c>
      <c r="D1480" t="s">
        <v>1131</v>
      </c>
      <c r="E1480">
        <v>3</v>
      </c>
      <c r="F1480" t="s">
        <v>61</v>
      </c>
      <c r="G1480" t="s">
        <v>50</v>
      </c>
      <c r="H1480" t="s">
        <v>127</v>
      </c>
      <c r="I1480" t="s">
        <v>64</v>
      </c>
      <c r="J1480" t="s">
        <v>53</v>
      </c>
      <c r="K1480" t="s">
        <v>75</v>
      </c>
      <c r="L1480" t="s">
        <v>55</v>
      </c>
      <c r="M1480" t="s">
        <v>56</v>
      </c>
      <c r="N1480" t="s">
        <v>76</v>
      </c>
      <c r="O1480" t="s">
        <v>70</v>
      </c>
      <c r="P1480">
        <v>63</v>
      </c>
      <c r="Q1480">
        <v>63</v>
      </c>
      <c r="R1480">
        <v>64</v>
      </c>
      <c r="S1480">
        <v>1</v>
      </c>
      <c r="T1480">
        <f t="shared" si="207"/>
        <v>63</v>
      </c>
      <c r="U1480">
        <v>62</v>
      </c>
      <c r="V1480">
        <f t="shared" si="208"/>
        <v>1</v>
      </c>
      <c r="W1480" s="3">
        <f t="shared" si="209"/>
        <v>1.5625E-2</v>
      </c>
      <c r="X1480">
        <v>22</v>
      </c>
      <c r="Y1480" s="4">
        <v>0</v>
      </c>
      <c r="Z1480" s="4">
        <v>0.7</v>
      </c>
      <c r="AA1480" s="5">
        <v>35808.03</v>
      </c>
      <c r="AB1480" s="5">
        <f t="shared" si="210"/>
        <v>2220097.86</v>
      </c>
      <c r="AC1480" s="5">
        <v>23500.78</v>
      </c>
      <c r="AD1480" s="5">
        <f t="shared" si="211"/>
        <v>1504049.92</v>
      </c>
      <c r="AE1480" s="5">
        <v>107182.87</v>
      </c>
      <c r="AF1480" s="5">
        <v>28151.98</v>
      </c>
      <c r="AG1480" s="5">
        <v>9461.58</v>
      </c>
      <c r="AH1480" s="5">
        <v>1015</v>
      </c>
      <c r="AI1480" s="5">
        <v>3200</v>
      </c>
      <c r="AJ1480">
        <v>0</v>
      </c>
      <c r="AK1480" s="5">
        <v>0</v>
      </c>
      <c r="AL1480" s="5">
        <v>686.29</v>
      </c>
      <c r="AM1480" s="5">
        <v>41591.56</v>
      </c>
      <c r="AN1480">
        <v>4</v>
      </c>
      <c r="AO1480">
        <v>4</v>
      </c>
      <c r="AP1480" t="str">
        <f t="shared" si="212"/>
        <v>Yes</v>
      </c>
      <c r="AQ1480">
        <v>1</v>
      </c>
      <c r="AR1480" s="5">
        <f t="shared" si="213"/>
        <v>1695339.2</v>
      </c>
      <c r="AS1480" s="5">
        <f t="shared" si="214"/>
        <v>524758.66</v>
      </c>
      <c r="AT1480" t="s">
        <v>59</v>
      </c>
      <c r="AU1480" t="s">
        <v>6164</v>
      </c>
      <c r="AV1480" t="s">
        <v>6165</v>
      </c>
      <c r="AW1480" t="s">
        <v>6166</v>
      </c>
      <c r="AX1480" t="s">
        <v>6184</v>
      </c>
      <c r="AY1480">
        <v>63</v>
      </c>
      <c r="AZ1480">
        <v>0</v>
      </c>
      <c r="BA1480">
        <v>11</v>
      </c>
      <c r="BB1480" t="s">
        <v>6191</v>
      </c>
      <c r="BC1480">
        <v>0</v>
      </c>
      <c r="BD1480">
        <v>0</v>
      </c>
      <c r="BE1480" t="s">
        <v>6169</v>
      </c>
      <c r="BF1480" t="s">
        <v>6170</v>
      </c>
      <c r="BG1480">
        <v>1</v>
      </c>
      <c r="BH1480" t="s">
        <v>6186</v>
      </c>
      <c r="BI1480">
        <v>53</v>
      </c>
      <c r="BJ1480" t="s">
        <v>6187</v>
      </c>
      <c r="BK1480">
        <v>0</v>
      </c>
      <c r="BL1480">
        <v>77</v>
      </c>
      <c r="BM1480" s="3">
        <f t="shared" si="215"/>
        <v>0.83116883116883122</v>
      </c>
    </row>
    <row r="1481" spans="1:65">
      <c r="A1481" t="s">
        <v>1610</v>
      </c>
      <c r="B1481" s="2">
        <v>45746</v>
      </c>
      <c r="C1481" t="s">
        <v>47</v>
      </c>
      <c r="D1481" t="s">
        <v>1131</v>
      </c>
      <c r="E1481">
        <v>3</v>
      </c>
      <c r="F1481" t="s">
        <v>72</v>
      </c>
      <c r="G1481" t="s">
        <v>62</v>
      </c>
      <c r="H1481" t="s">
        <v>175</v>
      </c>
      <c r="I1481" t="s">
        <v>74</v>
      </c>
      <c r="J1481" t="s">
        <v>65</v>
      </c>
      <c r="K1481" t="s">
        <v>75</v>
      </c>
      <c r="L1481" t="s">
        <v>55</v>
      </c>
      <c r="M1481" t="s">
        <v>56</v>
      </c>
      <c r="N1481" t="s">
        <v>109</v>
      </c>
      <c r="O1481" t="s">
        <v>58</v>
      </c>
      <c r="P1481">
        <v>51</v>
      </c>
      <c r="Q1481">
        <v>53</v>
      </c>
      <c r="R1481">
        <v>52</v>
      </c>
      <c r="S1481">
        <v>1</v>
      </c>
      <c r="T1481">
        <f t="shared" si="207"/>
        <v>51</v>
      </c>
      <c r="U1481">
        <v>50</v>
      </c>
      <c r="V1481">
        <f t="shared" si="208"/>
        <v>1</v>
      </c>
      <c r="W1481" s="3">
        <f t="shared" si="209"/>
        <v>1.9230769230769232E-2</v>
      </c>
      <c r="X1481">
        <v>25</v>
      </c>
      <c r="Y1481" s="4">
        <v>1.5</v>
      </c>
      <c r="Z1481" s="4">
        <v>1.4</v>
      </c>
      <c r="AA1481" s="5">
        <v>51367.06</v>
      </c>
      <c r="AB1481" s="5">
        <f t="shared" si="210"/>
        <v>2568353</v>
      </c>
      <c r="AC1481" s="5">
        <v>35056.300000000003</v>
      </c>
      <c r="AD1481" s="5">
        <f t="shared" si="211"/>
        <v>1822927.6</v>
      </c>
      <c r="AE1481" s="5">
        <v>115630.96</v>
      </c>
      <c r="AF1481" s="5">
        <v>31496.34</v>
      </c>
      <c r="AG1481" s="5">
        <v>9090.4599999999991</v>
      </c>
      <c r="AH1481" s="5">
        <v>2030</v>
      </c>
      <c r="AI1481" s="5">
        <v>4600</v>
      </c>
      <c r="AJ1481">
        <v>0</v>
      </c>
      <c r="AK1481" s="5">
        <v>0</v>
      </c>
      <c r="AL1481" s="5">
        <v>1015.89</v>
      </c>
      <c r="AM1481" s="5">
        <v>75540.38</v>
      </c>
      <c r="AN1481">
        <v>8</v>
      </c>
      <c r="AO1481">
        <v>8</v>
      </c>
      <c r="AP1481" t="str">
        <f t="shared" si="212"/>
        <v>Yes</v>
      </c>
      <c r="AQ1481">
        <v>1</v>
      </c>
      <c r="AR1481" s="5">
        <f t="shared" si="213"/>
        <v>2062331.63</v>
      </c>
      <c r="AS1481" s="5">
        <f t="shared" si="214"/>
        <v>506021.37</v>
      </c>
      <c r="AT1481" t="s">
        <v>59</v>
      </c>
      <c r="AU1481" t="s">
        <v>6164</v>
      </c>
      <c r="AV1481" t="s">
        <v>6165</v>
      </c>
      <c r="AW1481" t="s">
        <v>6166</v>
      </c>
      <c r="AX1481" t="s">
        <v>6167</v>
      </c>
      <c r="AY1481">
        <v>56</v>
      </c>
      <c r="AZ1481">
        <v>3</v>
      </c>
      <c r="BA1481">
        <v>15</v>
      </c>
      <c r="BB1481" t="s">
        <v>6185</v>
      </c>
      <c r="BC1481">
        <v>0</v>
      </c>
      <c r="BD1481">
        <v>0</v>
      </c>
      <c r="BE1481" t="s">
        <v>6169</v>
      </c>
      <c r="BF1481" t="s">
        <v>6170</v>
      </c>
      <c r="BG1481">
        <v>1</v>
      </c>
      <c r="BH1481" t="s">
        <v>6179</v>
      </c>
      <c r="BI1481">
        <v>51</v>
      </c>
      <c r="BJ1481" t="s">
        <v>6187</v>
      </c>
      <c r="BK1481">
        <v>0</v>
      </c>
      <c r="BL1481">
        <v>60</v>
      </c>
      <c r="BM1481" s="3">
        <f t="shared" si="215"/>
        <v>0.8666666666666667</v>
      </c>
    </row>
    <row r="1482" spans="1:65">
      <c r="A1482" t="s">
        <v>1611</v>
      </c>
      <c r="B1482" s="2">
        <v>45746</v>
      </c>
      <c r="C1482" t="s">
        <v>47</v>
      </c>
      <c r="D1482" t="s">
        <v>1131</v>
      </c>
      <c r="E1482">
        <v>3</v>
      </c>
      <c r="F1482" t="s">
        <v>61</v>
      </c>
      <c r="G1482" t="s">
        <v>50</v>
      </c>
      <c r="H1482" t="s">
        <v>170</v>
      </c>
      <c r="I1482" t="s">
        <v>52</v>
      </c>
      <c r="J1482" t="s">
        <v>81</v>
      </c>
      <c r="K1482" t="s">
        <v>75</v>
      </c>
      <c r="L1482" t="s">
        <v>87</v>
      </c>
      <c r="M1482" t="s">
        <v>56</v>
      </c>
      <c r="N1482" t="s">
        <v>76</v>
      </c>
      <c r="O1482" t="s">
        <v>82</v>
      </c>
      <c r="P1482">
        <v>38</v>
      </c>
      <c r="Q1482">
        <v>39</v>
      </c>
      <c r="R1482">
        <v>38</v>
      </c>
      <c r="S1482">
        <v>1</v>
      </c>
      <c r="T1482">
        <f t="shared" si="207"/>
        <v>37</v>
      </c>
      <c r="U1482">
        <v>37</v>
      </c>
      <c r="V1482">
        <f t="shared" si="208"/>
        <v>0</v>
      </c>
      <c r="W1482" s="3">
        <f t="shared" si="209"/>
        <v>2.6315789473684209E-2</v>
      </c>
      <c r="X1482">
        <v>27</v>
      </c>
      <c r="Y1482" s="4">
        <v>2.4</v>
      </c>
      <c r="Z1482" s="4">
        <v>0.7</v>
      </c>
      <c r="AA1482" s="5">
        <v>78569.86</v>
      </c>
      <c r="AB1482" s="5">
        <f t="shared" si="210"/>
        <v>2907084.82</v>
      </c>
      <c r="AC1482" s="5">
        <v>54772.13</v>
      </c>
      <c r="AD1482" s="5">
        <f t="shared" si="211"/>
        <v>2081340.94</v>
      </c>
      <c r="AE1482" s="5">
        <v>123084.64</v>
      </c>
      <c r="AF1482" s="5">
        <v>32302.41</v>
      </c>
      <c r="AG1482" s="5">
        <v>8899.82</v>
      </c>
      <c r="AH1482" s="5">
        <v>1015</v>
      </c>
      <c r="AI1482" s="5">
        <v>6800</v>
      </c>
      <c r="AJ1482">
        <v>0</v>
      </c>
      <c r="AK1482" s="5">
        <v>0</v>
      </c>
      <c r="AL1482" s="5">
        <v>0</v>
      </c>
      <c r="AM1482" s="5">
        <v>23985.71</v>
      </c>
      <c r="AN1482">
        <v>4</v>
      </c>
      <c r="AO1482">
        <v>2</v>
      </c>
      <c r="AP1482" t="str">
        <f t="shared" si="212"/>
        <v>Yes</v>
      </c>
      <c r="AQ1482">
        <v>1</v>
      </c>
      <c r="AR1482" s="5">
        <f t="shared" si="213"/>
        <v>2277428.52</v>
      </c>
      <c r="AS1482" s="5">
        <f t="shared" si="214"/>
        <v>629656.30000000005</v>
      </c>
      <c r="AT1482" t="s">
        <v>59</v>
      </c>
      <c r="AU1482" t="s">
        <v>6164</v>
      </c>
      <c r="AV1482" t="s">
        <v>6165</v>
      </c>
      <c r="AW1482" t="s">
        <v>6166</v>
      </c>
      <c r="AX1482" t="s">
        <v>6167</v>
      </c>
      <c r="AY1482">
        <v>41</v>
      </c>
      <c r="AZ1482">
        <v>0</v>
      </c>
      <c r="BA1482">
        <v>0</v>
      </c>
      <c r="BB1482" t="s">
        <v>6168</v>
      </c>
      <c r="BC1482">
        <v>0</v>
      </c>
      <c r="BD1482">
        <v>0</v>
      </c>
      <c r="BE1482" t="s">
        <v>6169</v>
      </c>
      <c r="BF1482" t="s">
        <v>6170</v>
      </c>
      <c r="BG1482">
        <v>1</v>
      </c>
      <c r="BH1482" t="s">
        <v>6179</v>
      </c>
      <c r="BI1482">
        <v>24</v>
      </c>
      <c r="BJ1482" t="s">
        <v>6172</v>
      </c>
      <c r="BK1482">
        <v>0</v>
      </c>
      <c r="BL1482">
        <v>51</v>
      </c>
      <c r="BM1482" s="3">
        <f t="shared" si="215"/>
        <v>0.74509803921568629</v>
      </c>
    </row>
    <row r="1483" spans="1:65">
      <c r="A1483" t="s">
        <v>1612</v>
      </c>
      <c r="B1483" s="2">
        <v>45746</v>
      </c>
      <c r="C1483" t="s">
        <v>47</v>
      </c>
      <c r="D1483" t="s">
        <v>1131</v>
      </c>
      <c r="E1483">
        <v>3</v>
      </c>
      <c r="F1483" t="s">
        <v>72</v>
      </c>
      <c r="G1483" t="s">
        <v>62</v>
      </c>
      <c r="H1483" t="s">
        <v>155</v>
      </c>
      <c r="I1483" t="s">
        <v>74</v>
      </c>
      <c r="J1483" t="s">
        <v>65</v>
      </c>
      <c r="K1483" t="s">
        <v>66</v>
      </c>
      <c r="L1483" t="s">
        <v>87</v>
      </c>
      <c r="M1483" t="s">
        <v>56</v>
      </c>
      <c r="N1483" t="s">
        <v>109</v>
      </c>
      <c r="O1483" t="s">
        <v>58</v>
      </c>
      <c r="P1483">
        <v>52</v>
      </c>
      <c r="Q1483">
        <v>54</v>
      </c>
      <c r="R1483">
        <v>56</v>
      </c>
      <c r="S1483">
        <v>1</v>
      </c>
      <c r="T1483">
        <f t="shared" si="207"/>
        <v>55</v>
      </c>
      <c r="U1483">
        <v>50</v>
      </c>
      <c r="V1483">
        <f t="shared" si="208"/>
        <v>5</v>
      </c>
      <c r="W1483" s="3">
        <f t="shared" si="209"/>
        <v>1.7857142857142856E-2</v>
      </c>
      <c r="X1483">
        <v>15</v>
      </c>
      <c r="Y1483" s="4">
        <v>5.8</v>
      </c>
      <c r="Z1483" s="4">
        <v>1.1000000000000001</v>
      </c>
      <c r="AA1483" s="5">
        <v>48395.79</v>
      </c>
      <c r="AB1483" s="5">
        <f t="shared" si="210"/>
        <v>2419789.5</v>
      </c>
      <c r="AC1483" s="5">
        <v>35879.300000000003</v>
      </c>
      <c r="AD1483" s="5">
        <f t="shared" si="211"/>
        <v>2009240.8</v>
      </c>
      <c r="AE1483" s="5">
        <v>125513.17</v>
      </c>
      <c r="AF1483" s="5">
        <v>34174.1</v>
      </c>
      <c r="AG1483" s="5">
        <v>7866.77</v>
      </c>
      <c r="AH1483" s="5">
        <v>1595</v>
      </c>
      <c r="AI1483" s="5">
        <v>4600</v>
      </c>
      <c r="AJ1483">
        <v>0</v>
      </c>
      <c r="AK1483" s="5">
        <v>0</v>
      </c>
      <c r="AL1483" s="5">
        <v>5062.99</v>
      </c>
      <c r="AM1483" s="5">
        <v>70008.25</v>
      </c>
      <c r="AN1483">
        <v>8</v>
      </c>
      <c r="AO1483">
        <v>7</v>
      </c>
      <c r="AP1483" t="str">
        <f t="shared" si="212"/>
        <v>Yes</v>
      </c>
      <c r="AQ1483">
        <v>1</v>
      </c>
      <c r="AR1483" s="5">
        <f t="shared" si="213"/>
        <v>2258061.08</v>
      </c>
      <c r="AS1483" s="5">
        <f t="shared" si="214"/>
        <v>161728.42000000001</v>
      </c>
      <c r="AT1483" t="s">
        <v>59</v>
      </c>
      <c r="AU1483" t="s">
        <v>6164</v>
      </c>
      <c r="AV1483" t="s">
        <v>6165</v>
      </c>
      <c r="AW1483" t="s">
        <v>6166</v>
      </c>
      <c r="AX1483" t="s">
        <v>6184</v>
      </c>
      <c r="AY1483">
        <v>54</v>
      </c>
      <c r="AZ1483">
        <v>0</v>
      </c>
      <c r="BA1483">
        <v>27</v>
      </c>
      <c r="BB1483" t="s">
        <v>6180</v>
      </c>
      <c r="BC1483">
        <v>0</v>
      </c>
      <c r="BD1483">
        <v>0</v>
      </c>
      <c r="BE1483" t="s">
        <v>6169</v>
      </c>
      <c r="BF1483" t="s">
        <v>6170</v>
      </c>
      <c r="BG1483">
        <v>0</v>
      </c>
      <c r="BH1483" t="s">
        <v>6171</v>
      </c>
      <c r="BI1483">
        <v>23</v>
      </c>
      <c r="BJ1483" t="s">
        <v>6172</v>
      </c>
      <c r="BK1483">
        <v>0</v>
      </c>
      <c r="BL1483">
        <v>63</v>
      </c>
      <c r="BM1483" s="3">
        <f t="shared" si="215"/>
        <v>0.88888888888888884</v>
      </c>
    </row>
    <row r="1484" spans="1:65">
      <c r="A1484" t="s">
        <v>1613</v>
      </c>
      <c r="B1484" s="2">
        <v>45746</v>
      </c>
      <c r="C1484" t="s">
        <v>47</v>
      </c>
      <c r="D1484" t="s">
        <v>1131</v>
      </c>
      <c r="E1484">
        <v>3</v>
      </c>
      <c r="F1484" t="s">
        <v>49</v>
      </c>
      <c r="G1484" t="s">
        <v>62</v>
      </c>
      <c r="H1484" t="s">
        <v>133</v>
      </c>
      <c r="I1484" t="s">
        <v>52</v>
      </c>
      <c r="J1484" t="s">
        <v>65</v>
      </c>
      <c r="K1484" t="s">
        <v>66</v>
      </c>
      <c r="L1484" t="s">
        <v>92</v>
      </c>
      <c r="M1484" t="s">
        <v>56</v>
      </c>
      <c r="N1484" t="s">
        <v>57</v>
      </c>
      <c r="O1484" t="s">
        <v>82</v>
      </c>
      <c r="P1484">
        <v>47</v>
      </c>
      <c r="Q1484">
        <v>49</v>
      </c>
      <c r="R1484">
        <v>47</v>
      </c>
      <c r="S1484">
        <v>1</v>
      </c>
      <c r="T1484">
        <f t="shared" si="207"/>
        <v>46</v>
      </c>
      <c r="U1484">
        <v>45</v>
      </c>
      <c r="V1484">
        <f t="shared" si="208"/>
        <v>1</v>
      </c>
      <c r="W1484" s="3">
        <f t="shared" si="209"/>
        <v>2.1276595744680851E-2</v>
      </c>
      <c r="X1484">
        <v>50</v>
      </c>
      <c r="Y1484" s="4">
        <v>5.3</v>
      </c>
      <c r="Z1484" s="4">
        <v>1.7</v>
      </c>
      <c r="AA1484" s="5">
        <v>49051.44</v>
      </c>
      <c r="AB1484" s="5">
        <f t="shared" si="210"/>
        <v>2207314.7999999998</v>
      </c>
      <c r="AC1484" s="5">
        <v>35211.879999999997</v>
      </c>
      <c r="AD1484" s="5">
        <f t="shared" si="211"/>
        <v>1654958.36</v>
      </c>
      <c r="AE1484" s="5">
        <v>109782.87</v>
      </c>
      <c r="AF1484" s="5">
        <v>32827.97</v>
      </c>
      <c r="AG1484" s="5">
        <v>13144.27</v>
      </c>
      <c r="AH1484" s="5">
        <v>2465</v>
      </c>
      <c r="AI1484" s="5">
        <v>4600</v>
      </c>
      <c r="AJ1484">
        <v>0</v>
      </c>
      <c r="AK1484" s="5">
        <v>0</v>
      </c>
      <c r="AL1484" s="5">
        <v>1004.44</v>
      </c>
      <c r="AM1484" s="5">
        <v>27624.720000000001</v>
      </c>
      <c r="AN1484">
        <v>4</v>
      </c>
      <c r="AO1484">
        <v>4</v>
      </c>
      <c r="AP1484" t="str">
        <f t="shared" si="212"/>
        <v>Yes</v>
      </c>
      <c r="AQ1484">
        <v>1</v>
      </c>
      <c r="AR1484" s="5">
        <f t="shared" si="213"/>
        <v>1846407.63</v>
      </c>
      <c r="AS1484" s="5">
        <f t="shared" si="214"/>
        <v>360907.17</v>
      </c>
      <c r="AT1484" t="s">
        <v>59</v>
      </c>
      <c r="AU1484" t="s">
        <v>6164</v>
      </c>
      <c r="AV1484" t="s">
        <v>6165</v>
      </c>
      <c r="AW1484" t="s">
        <v>6166</v>
      </c>
      <c r="AX1484" t="s">
        <v>6202</v>
      </c>
      <c r="AY1484">
        <v>47</v>
      </c>
      <c r="AZ1484">
        <v>0</v>
      </c>
      <c r="BA1484">
        <v>12</v>
      </c>
      <c r="BB1484" t="s">
        <v>6198</v>
      </c>
      <c r="BC1484">
        <v>0</v>
      </c>
      <c r="BD1484">
        <v>0</v>
      </c>
      <c r="BE1484" t="s">
        <v>6169</v>
      </c>
      <c r="BF1484" t="s">
        <v>6170</v>
      </c>
      <c r="BG1484">
        <v>1</v>
      </c>
      <c r="BH1484" t="s">
        <v>6206</v>
      </c>
      <c r="BI1484">
        <v>66</v>
      </c>
      <c r="BJ1484" t="s">
        <v>6187</v>
      </c>
      <c r="BK1484">
        <v>0</v>
      </c>
      <c r="BL1484">
        <v>62</v>
      </c>
      <c r="BM1484" s="3">
        <f t="shared" si="215"/>
        <v>0.75806451612903225</v>
      </c>
    </row>
    <row r="1485" spans="1:65">
      <c r="A1485" t="s">
        <v>1614</v>
      </c>
      <c r="B1485" s="2">
        <v>45746</v>
      </c>
      <c r="C1485" t="s">
        <v>47</v>
      </c>
      <c r="D1485" t="s">
        <v>1131</v>
      </c>
      <c r="E1485">
        <v>3</v>
      </c>
      <c r="F1485" t="s">
        <v>72</v>
      </c>
      <c r="G1485" t="s">
        <v>62</v>
      </c>
      <c r="H1485" t="s">
        <v>175</v>
      </c>
      <c r="I1485" t="s">
        <v>64</v>
      </c>
      <c r="J1485" t="s">
        <v>81</v>
      </c>
      <c r="K1485" t="s">
        <v>66</v>
      </c>
      <c r="L1485" t="s">
        <v>55</v>
      </c>
      <c r="M1485" t="s">
        <v>56</v>
      </c>
      <c r="N1485" t="s">
        <v>57</v>
      </c>
      <c r="O1485" t="s">
        <v>120</v>
      </c>
      <c r="P1485">
        <v>33</v>
      </c>
      <c r="Q1485">
        <v>35</v>
      </c>
      <c r="R1485">
        <v>35</v>
      </c>
      <c r="S1485">
        <v>1</v>
      </c>
      <c r="T1485">
        <f t="shared" si="207"/>
        <v>34</v>
      </c>
      <c r="U1485">
        <v>33</v>
      </c>
      <c r="V1485">
        <f t="shared" si="208"/>
        <v>1</v>
      </c>
      <c r="W1485" s="3">
        <f t="shared" si="209"/>
        <v>2.8571428571428571E-2</v>
      </c>
      <c r="X1485">
        <v>16</v>
      </c>
      <c r="Y1485" s="4">
        <v>2.8</v>
      </c>
      <c r="Z1485" s="4">
        <v>1.2</v>
      </c>
      <c r="AA1485" s="5">
        <v>72814.75</v>
      </c>
      <c r="AB1485" s="5">
        <f t="shared" si="210"/>
        <v>2402886.75</v>
      </c>
      <c r="AC1485" s="5">
        <v>53428.92</v>
      </c>
      <c r="AD1485" s="5">
        <f t="shared" si="211"/>
        <v>1870012.2</v>
      </c>
      <c r="AE1485" s="5">
        <v>102122.03</v>
      </c>
      <c r="AF1485" s="5">
        <v>29511.25</v>
      </c>
      <c r="AG1485" s="5">
        <v>8159.9</v>
      </c>
      <c r="AH1485" s="5">
        <v>1740</v>
      </c>
      <c r="AI1485" s="5">
        <v>6800</v>
      </c>
      <c r="AJ1485">
        <v>0</v>
      </c>
      <c r="AK1485" s="5">
        <v>0</v>
      </c>
      <c r="AL1485" s="5">
        <v>1432.57</v>
      </c>
      <c r="AM1485" s="5">
        <v>22109.06</v>
      </c>
      <c r="AN1485">
        <v>4</v>
      </c>
      <c r="AO1485">
        <v>4</v>
      </c>
      <c r="AP1485" t="str">
        <f t="shared" si="212"/>
        <v>Yes</v>
      </c>
      <c r="AQ1485">
        <v>1</v>
      </c>
      <c r="AR1485" s="5">
        <f t="shared" si="213"/>
        <v>2041887.01</v>
      </c>
      <c r="AS1485" s="5">
        <f t="shared" si="214"/>
        <v>360999.74</v>
      </c>
      <c r="AT1485" t="s">
        <v>59</v>
      </c>
      <c r="AU1485" t="s">
        <v>6164</v>
      </c>
      <c r="AV1485" t="s">
        <v>6165</v>
      </c>
      <c r="AW1485" t="s">
        <v>6166</v>
      </c>
      <c r="AX1485" t="s">
        <v>6184</v>
      </c>
      <c r="AY1485">
        <v>35</v>
      </c>
      <c r="AZ1485">
        <v>0</v>
      </c>
      <c r="BA1485">
        <v>18</v>
      </c>
      <c r="BB1485" t="s">
        <v>6180</v>
      </c>
      <c r="BC1485">
        <v>0</v>
      </c>
      <c r="BD1485">
        <v>0</v>
      </c>
      <c r="BE1485" t="s">
        <v>6169</v>
      </c>
      <c r="BF1485" t="s">
        <v>6170</v>
      </c>
      <c r="BG1485">
        <v>0</v>
      </c>
      <c r="BH1485" t="s">
        <v>6171</v>
      </c>
      <c r="BI1485">
        <v>33</v>
      </c>
      <c r="BJ1485" t="s">
        <v>6172</v>
      </c>
      <c r="BK1485">
        <v>0</v>
      </c>
      <c r="BL1485">
        <v>48</v>
      </c>
      <c r="BM1485" s="3">
        <f t="shared" si="215"/>
        <v>0.72916666666666663</v>
      </c>
    </row>
    <row r="1486" spans="1:65">
      <c r="A1486" t="s">
        <v>1615</v>
      </c>
      <c r="B1486" s="2">
        <v>45746</v>
      </c>
      <c r="C1486" t="s">
        <v>47</v>
      </c>
      <c r="D1486" t="s">
        <v>1131</v>
      </c>
      <c r="E1486">
        <v>3</v>
      </c>
      <c r="F1486" t="s">
        <v>72</v>
      </c>
      <c r="G1486" t="s">
        <v>62</v>
      </c>
      <c r="H1486" t="s">
        <v>155</v>
      </c>
      <c r="I1486" t="s">
        <v>64</v>
      </c>
      <c r="J1486" t="s">
        <v>65</v>
      </c>
      <c r="K1486" t="s">
        <v>54</v>
      </c>
      <c r="L1486" t="s">
        <v>87</v>
      </c>
      <c r="M1486" t="s">
        <v>56</v>
      </c>
      <c r="N1486" t="s">
        <v>76</v>
      </c>
      <c r="O1486" t="s">
        <v>70</v>
      </c>
      <c r="P1486">
        <v>52</v>
      </c>
      <c r="Q1486">
        <v>55</v>
      </c>
      <c r="R1486">
        <v>57</v>
      </c>
      <c r="S1486">
        <v>1</v>
      </c>
      <c r="T1486">
        <f t="shared" si="207"/>
        <v>56</v>
      </c>
      <c r="U1486">
        <v>52</v>
      </c>
      <c r="V1486">
        <f t="shared" si="208"/>
        <v>4</v>
      </c>
      <c r="W1486" s="3">
        <f t="shared" si="209"/>
        <v>1.7543859649122806E-2</v>
      </c>
      <c r="X1486">
        <v>11</v>
      </c>
      <c r="Y1486" s="4">
        <v>5.2</v>
      </c>
      <c r="Z1486" s="4">
        <v>1.5</v>
      </c>
      <c r="AA1486" s="5">
        <v>56851.43</v>
      </c>
      <c r="AB1486" s="5">
        <f t="shared" si="210"/>
        <v>2956274.36</v>
      </c>
      <c r="AC1486" s="5">
        <v>35832</v>
      </c>
      <c r="AD1486" s="5">
        <f t="shared" si="211"/>
        <v>2042424</v>
      </c>
      <c r="AE1486" s="5">
        <v>123975.51</v>
      </c>
      <c r="AF1486" s="5">
        <v>34198.33</v>
      </c>
      <c r="AG1486" s="5">
        <v>7787.94</v>
      </c>
      <c r="AH1486" s="5">
        <v>2175</v>
      </c>
      <c r="AI1486" s="5">
        <v>4600</v>
      </c>
      <c r="AJ1486">
        <v>0</v>
      </c>
      <c r="AK1486" s="5">
        <v>0</v>
      </c>
      <c r="AL1486" s="5">
        <v>4075.49</v>
      </c>
      <c r="AM1486" s="5">
        <v>33515.019999999997</v>
      </c>
      <c r="AN1486">
        <v>4</v>
      </c>
      <c r="AO1486">
        <v>3</v>
      </c>
      <c r="AP1486" t="str">
        <f t="shared" si="212"/>
        <v>Yes</v>
      </c>
      <c r="AQ1486">
        <v>1</v>
      </c>
      <c r="AR1486" s="5">
        <f t="shared" si="213"/>
        <v>2252751.29</v>
      </c>
      <c r="AS1486" s="5">
        <f t="shared" si="214"/>
        <v>703523.07</v>
      </c>
      <c r="AT1486" t="s">
        <v>59</v>
      </c>
      <c r="AU1486" t="s">
        <v>6164</v>
      </c>
      <c r="AV1486" t="s">
        <v>6165</v>
      </c>
      <c r="AW1486" t="s">
        <v>6166</v>
      </c>
      <c r="AX1486" t="s">
        <v>6184</v>
      </c>
      <c r="AY1486">
        <v>53</v>
      </c>
      <c r="AZ1486">
        <v>0</v>
      </c>
      <c r="BA1486">
        <v>30</v>
      </c>
      <c r="BB1486" t="s">
        <v>6180</v>
      </c>
      <c r="BC1486">
        <v>0</v>
      </c>
      <c r="BD1486">
        <v>0</v>
      </c>
      <c r="BE1486" t="s">
        <v>6169</v>
      </c>
      <c r="BF1486" t="s">
        <v>6170</v>
      </c>
      <c r="BG1486">
        <v>0</v>
      </c>
      <c r="BH1486" t="s">
        <v>6171</v>
      </c>
      <c r="BI1486">
        <v>18</v>
      </c>
      <c r="BJ1486" t="s">
        <v>6172</v>
      </c>
      <c r="BK1486">
        <v>0</v>
      </c>
      <c r="BL1486">
        <v>61</v>
      </c>
      <c r="BM1486" s="3">
        <f t="shared" si="215"/>
        <v>0.93442622950819676</v>
      </c>
    </row>
    <row r="1487" spans="1:65">
      <c r="A1487" t="s">
        <v>1616</v>
      </c>
      <c r="B1487" s="2">
        <v>45746</v>
      </c>
      <c r="C1487" t="s">
        <v>47</v>
      </c>
      <c r="D1487" t="s">
        <v>1131</v>
      </c>
      <c r="E1487">
        <v>3</v>
      </c>
      <c r="F1487" t="s">
        <v>61</v>
      </c>
      <c r="G1487" t="s">
        <v>79</v>
      </c>
      <c r="H1487" t="s">
        <v>98</v>
      </c>
      <c r="I1487" t="s">
        <v>74</v>
      </c>
      <c r="J1487" t="s">
        <v>81</v>
      </c>
      <c r="K1487" t="s">
        <v>75</v>
      </c>
      <c r="L1487" t="s">
        <v>92</v>
      </c>
      <c r="M1487" t="s">
        <v>56</v>
      </c>
      <c r="N1487" t="s">
        <v>94</v>
      </c>
      <c r="O1487" t="s">
        <v>70</v>
      </c>
      <c r="P1487">
        <v>39</v>
      </c>
      <c r="Q1487">
        <v>40</v>
      </c>
      <c r="R1487">
        <v>40</v>
      </c>
      <c r="S1487">
        <v>1</v>
      </c>
      <c r="T1487">
        <f t="shared" si="207"/>
        <v>39</v>
      </c>
      <c r="U1487">
        <v>37</v>
      </c>
      <c r="V1487">
        <f t="shared" si="208"/>
        <v>2</v>
      </c>
      <c r="W1487" s="3">
        <f t="shared" si="209"/>
        <v>2.5000000000000001E-2</v>
      </c>
      <c r="X1487">
        <v>13</v>
      </c>
      <c r="Y1487" s="4">
        <v>6.4</v>
      </c>
      <c r="Z1487" s="4">
        <v>1.6</v>
      </c>
      <c r="AA1487" s="5">
        <v>77670.649999999994</v>
      </c>
      <c r="AB1487" s="5">
        <f t="shared" si="210"/>
        <v>2873814.05</v>
      </c>
      <c r="AC1487" s="5">
        <v>53829.78</v>
      </c>
      <c r="AD1487" s="5">
        <f t="shared" si="211"/>
        <v>2153191.2000000002</v>
      </c>
      <c r="AE1487" s="5">
        <v>121867.37</v>
      </c>
      <c r="AF1487" s="5">
        <v>33815.879999999997</v>
      </c>
      <c r="AG1487" s="5">
        <v>7701.75</v>
      </c>
      <c r="AH1487" s="5">
        <v>2320</v>
      </c>
      <c r="AI1487" s="5">
        <v>6800</v>
      </c>
      <c r="AJ1487">
        <v>0</v>
      </c>
      <c r="AK1487" s="5">
        <v>0</v>
      </c>
      <c r="AL1487" s="5">
        <v>2938.91</v>
      </c>
      <c r="AM1487" s="5">
        <v>24645.93</v>
      </c>
      <c r="AN1487">
        <v>4</v>
      </c>
      <c r="AO1487">
        <v>4</v>
      </c>
      <c r="AP1487" t="str">
        <f t="shared" si="212"/>
        <v>Yes</v>
      </c>
      <c r="AQ1487">
        <v>1</v>
      </c>
      <c r="AR1487" s="5">
        <f t="shared" si="213"/>
        <v>2353281.04</v>
      </c>
      <c r="AS1487" s="5">
        <f t="shared" si="214"/>
        <v>520533.01</v>
      </c>
      <c r="AT1487" t="s">
        <v>59</v>
      </c>
      <c r="AU1487" t="s">
        <v>6164</v>
      </c>
      <c r="AV1487" t="s">
        <v>6165</v>
      </c>
      <c r="AW1487" t="s">
        <v>6166</v>
      </c>
      <c r="AX1487" t="s">
        <v>6184</v>
      </c>
      <c r="AY1487">
        <v>41</v>
      </c>
      <c r="AZ1487">
        <v>2</v>
      </c>
      <c r="BA1487">
        <v>18</v>
      </c>
      <c r="BB1487" t="s">
        <v>6185</v>
      </c>
      <c r="BC1487">
        <v>0</v>
      </c>
      <c r="BD1487">
        <v>0</v>
      </c>
      <c r="BE1487" t="s">
        <v>6169</v>
      </c>
      <c r="BF1487" t="s">
        <v>6170</v>
      </c>
      <c r="BG1487">
        <v>0</v>
      </c>
      <c r="BH1487" t="s">
        <v>6171</v>
      </c>
      <c r="BI1487">
        <v>34</v>
      </c>
      <c r="BJ1487" t="s">
        <v>6172</v>
      </c>
      <c r="BK1487">
        <v>0</v>
      </c>
      <c r="BL1487">
        <v>51</v>
      </c>
      <c r="BM1487" s="3">
        <f t="shared" si="215"/>
        <v>0.78431372549019607</v>
      </c>
    </row>
    <row r="1488" spans="1:65">
      <c r="A1488" t="s">
        <v>1617</v>
      </c>
      <c r="B1488" s="2">
        <v>45746</v>
      </c>
      <c r="C1488" t="s">
        <v>47</v>
      </c>
      <c r="D1488" t="s">
        <v>1131</v>
      </c>
      <c r="E1488">
        <v>3</v>
      </c>
      <c r="F1488" t="s">
        <v>72</v>
      </c>
      <c r="G1488" t="s">
        <v>62</v>
      </c>
      <c r="H1488" t="s">
        <v>150</v>
      </c>
      <c r="I1488" t="s">
        <v>64</v>
      </c>
      <c r="J1488" t="s">
        <v>53</v>
      </c>
      <c r="K1488" t="s">
        <v>54</v>
      </c>
      <c r="L1488" t="s">
        <v>55</v>
      </c>
      <c r="M1488" t="s">
        <v>56</v>
      </c>
      <c r="N1488" t="s">
        <v>69</v>
      </c>
      <c r="O1488" t="s">
        <v>70</v>
      </c>
      <c r="P1488">
        <v>67</v>
      </c>
      <c r="Q1488">
        <v>68</v>
      </c>
      <c r="R1488">
        <v>68</v>
      </c>
      <c r="S1488">
        <v>1</v>
      </c>
      <c r="T1488">
        <f t="shared" si="207"/>
        <v>67</v>
      </c>
      <c r="U1488">
        <v>66</v>
      </c>
      <c r="V1488">
        <f t="shared" si="208"/>
        <v>1</v>
      </c>
      <c r="W1488" s="3">
        <f t="shared" si="209"/>
        <v>1.4705882352941176E-2</v>
      </c>
      <c r="X1488">
        <v>30</v>
      </c>
      <c r="Y1488" s="4">
        <v>3.3</v>
      </c>
      <c r="Z1488" s="4">
        <v>1.9</v>
      </c>
      <c r="AA1488" s="5">
        <v>39022.980000000003</v>
      </c>
      <c r="AB1488" s="5">
        <f t="shared" si="210"/>
        <v>2575516.6800000002</v>
      </c>
      <c r="AC1488" s="5">
        <v>23449.439999999999</v>
      </c>
      <c r="AD1488" s="5">
        <f t="shared" si="211"/>
        <v>1594561.92</v>
      </c>
      <c r="AE1488" s="5">
        <v>113310.54</v>
      </c>
      <c r="AF1488" s="5">
        <v>30753.86</v>
      </c>
      <c r="AG1488" s="5">
        <v>9548.5499999999993</v>
      </c>
      <c r="AH1488" s="5">
        <v>2755</v>
      </c>
      <c r="AI1488" s="5">
        <v>3200</v>
      </c>
      <c r="AJ1488">
        <v>0</v>
      </c>
      <c r="AK1488" s="5">
        <v>0</v>
      </c>
      <c r="AL1488" s="5">
        <v>684.63</v>
      </c>
      <c r="AM1488" s="5">
        <v>44831.08</v>
      </c>
      <c r="AN1488">
        <v>4</v>
      </c>
      <c r="AO1488">
        <v>5</v>
      </c>
      <c r="AP1488" t="str">
        <f t="shared" si="212"/>
        <v>No</v>
      </c>
      <c r="AQ1488">
        <v>3</v>
      </c>
      <c r="AR1488" s="5">
        <f t="shared" si="213"/>
        <v>1799645.58</v>
      </c>
      <c r="AS1488" s="5">
        <f t="shared" si="214"/>
        <v>775871.1</v>
      </c>
      <c r="AT1488" t="s">
        <v>59</v>
      </c>
      <c r="AU1488" t="s">
        <v>6164</v>
      </c>
      <c r="AV1488" t="s">
        <v>6165</v>
      </c>
      <c r="AW1488" t="s">
        <v>6166</v>
      </c>
      <c r="AX1488" t="s">
        <v>6184</v>
      </c>
      <c r="AY1488">
        <v>73</v>
      </c>
      <c r="AZ1488">
        <v>3</v>
      </c>
      <c r="BA1488">
        <v>16</v>
      </c>
      <c r="BB1488" t="s">
        <v>6185</v>
      </c>
      <c r="BC1488">
        <v>1</v>
      </c>
      <c r="BD1488">
        <v>0</v>
      </c>
      <c r="BE1488" t="s">
        <v>6196</v>
      </c>
      <c r="BF1488" t="s">
        <v>6170</v>
      </c>
      <c r="BG1488">
        <v>0</v>
      </c>
      <c r="BH1488" t="s">
        <v>6171</v>
      </c>
      <c r="BI1488">
        <v>37</v>
      </c>
      <c r="BJ1488" t="s">
        <v>6172</v>
      </c>
      <c r="BK1488">
        <v>0</v>
      </c>
      <c r="BL1488">
        <v>76</v>
      </c>
      <c r="BM1488" s="3">
        <f t="shared" si="215"/>
        <v>0.89473684210526316</v>
      </c>
    </row>
    <row r="1489" spans="1:65">
      <c r="A1489" t="s">
        <v>1618</v>
      </c>
      <c r="B1489" s="2">
        <v>45747</v>
      </c>
      <c r="C1489" t="s">
        <v>47</v>
      </c>
      <c r="D1489" t="s">
        <v>1131</v>
      </c>
      <c r="E1489">
        <v>3</v>
      </c>
      <c r="F1489" t="s">
        <v>61</v>
      </c>
      <c r="G1489" t="s">
        <v>79</v>
      </c>
      <c r="H1489" t="s">
        <v>84</v>
      </c>
      <c r="I1489" t="s">
        <v>52</v>
      </c>
      <c r="J1489" t="s">
        <v>65</v>
      </c>
      <c r="K1489" t="s">
        <v>75</v>
      </c>
      <c r="L1489" t="s">
        <v>87</v>
      </c>
      <c r="M1489" t="s">
        <v>56</v>
      </c>
      <c r="N1489" t="s">
        <v>57</v>
      </c>
      <c r="O1489" t="s">
        <v>58</v>
      </c>
      <c r="P1489">
        <v>51</v>
      </c>
      <c r="Q1489">
        <v>52</v>
      </c>
      <c r="R1489">
        <v>51</v>
      </c>
      <c r="S1489">
        <v>1</v>
      </c>
      <c r="T1489">
        <f t="shared" si="207"/>
        <v>50</v>
      </c>
      <c r="U1489">
        <v>49</v>
      </c>
      <c r="V1489">
        <f t="shared" si="208"/>
        <v>1</v>
      </c>
      <c r="W1489" s="3">
        <f t="shared" si="209"/>
        <v>1.9607843137254902E-2</v>
      </c>
      <c r="X1489">
        <v>14</v>
      </c>
      <c r="Y1489" s="4">
        <v>0.1</v>
      </c>
      <c r="Z1489" s="4">
        <v>0.4</v>
      </c>
      <c r="AA1489" s="5">
        <v>52348.74</v>
      </c>
      <c r="AB1489" s="5">
        <f t="shared" si="210"/>
        <v>2565088.2599999998</v>
      </c>
      <c r="AC1489" s="5">
        <v>35656.17</v>
      </c>
      <c r="AD1489" s="5">
        <f t="shared" si="211"/>
        <v>1818464.67</v>
      </c>
      <c r="AE1489" s="5">
        <v>117561.66</v>
      </c>
      <c r="AF1489" s="5">
        <v>30072.01</v>
      </c>
      <c r="AG1489" s="5">
        <v>8216.9500000000007</v>
      </c>
      <c r="AH1489" s="5">
        <v>580</v>
      </c>
      <c r="AI1489" s="5">
        <v>4600</v>
      </c>
      <c r="AJ1489">
        <v>0</v>
      </c>
      <c r="AK1489" s="5">
        <v>0</v>
      </c>
      <c r="AL1489" s="5">
        <v>1032.75</v>
      </c>
      <c r="AM1489" s="5">
        <v>34212.980000000003</v>
      </c>
      <c r="AN1489">
        <v>4</v>
      </c>
      <c r="AO1489">
        <v>4</v>
      </c>
      <c r="AP1489" t="str">
        <f t="shared" si="212"/>
        <v>Yes</v>
      </c>
      <c r="AQ1489">
        <v>1</v>
      </c>
      <c r="AR1489" s="5">
        <f t="shared" si="213"/>
        <v>2014741.02</v>
      </c>
      <c r="AS1489" s="5">
        <f t="shared" si="214"/>
        <v>550347.24</v>
      </c>
      <c r="AT1489" t="s">
        <v>59</v>
      </c>
      <c r="AU1489" t="s">
        <v>6164</v>
      </c>
      <c r="AV1489" t="s">
        <v>6165</v>
      </c>
      <c r="AW1489" t="s">
        <v>6166</v>
      </c>
      <c r="AX1489" t="s">
        <v>6207</v>
      </c>
      <c r="AY1489">
        <v>53</v>
      </c>
      <c r="AZ1489">
        <v>0</v>
      </c>
      <c r="BA1489">
        <v>10</v>
      </c>
      <c r="BB1489" t="s">
        <v>6191</v>
      </c>
      <c r="BC1489">
        <v>0</v>
      </c>
      <c r="BD1489">
        <v>0</v>
      </c>
      <c r="BE1489" t="s">
        <v>6169</v>
      </c>
      <c r="BF1489" t="s">
        <v>6170</v>
      </c>
      <c r="BG1489">
        <v>0</v>
      </c>
      <c r="BH1489" t="s">
        <v>6171</v>
      </c>
      <c r="BI1489">
        <v>21</v>
      </c>
      <c r="BJ1489" t="s">
        <v>6172</v>
      </c>
      <c r="BK1489">
        <v>0</v>
      </c>
      <c r="BL1489">
        <v>62</v>
      </c>
      <c r="BM1489" s="3">
        <f t="shared" si="215"/>
        <v>0.82258064516129037</v>
      </c>
    </row>
    <row r="1490" spans="1:65">
      <c r="A1490" t="s">
        <v>1619</v>
      </c>
      <c r="B1490" s="2">
        <v>45747</v>
      </c>
      <c r="C1490" t="s">
        <v>47</v>
      </c>
      <c r="D1490" t="s">
        <v>1131</v>
      </c>
      <c r="E1490">
        <v>3</v>
      </c>
      <c r="F1490" t="s">
        <v>49</v>
      </c>
      <c r="G1490" t="s">
        <v>62</v>
      </c>
      <c r="H1490" t="s">
        <v>125</v>
      </c>
      <c r="I1490" t="s">
        <v>52</v>
      </c>
      <c r="J1490" t="s">
        <v>65</v>
      </c>
      <c r="K1490" t="s">
        <v>75</v>
      </c>
      <c r="L1490" t="s">
        <v>67</v>
      </c>
      <c r="M1490" t="s">
        <v>56</v>
      </c>
      <c r="N1490" t="s">
        <v>57</v>
      </c>
      <c r="O1490" t="s">
        <v>82</v>
      </c>
      <c r="P1490">
        <v>47</v>
      </c>
      <c r="Q1490">
        <v>47</v>
      </c>
      <c r="R1490">
        <v>45</v>
      </c>
      <c r="S1490">
        <v>1</v>
      </c>
      <c r="T1490">
        <f t="shared" si="207"/>
        <v>44</v>
      </c>
      <c r="U1490">
        <v>44</v>
      </c>
      <c r="V1490">
        <f t="shared" si="208"/>
        <v>0</v>
      </c>
      <c r="W1490" s="3">
        <f t="shared" si="209"/>
        <v>2.2222222222222223E-2</v>
      </c>
      <c r="X1490">
        <v>33</v>
      </c>
      <c r="Y1490" s="4">
        <v>5.7</v>
      </c>
      <c r="Z1490" s="4">
        <v>1.3</v>
      </c>
      <c r="AA1490" s="5">
        <v>52293.86</v>
      </c>
      <c r="AB1490" s="5">
        <f t="shared" si="210"/>
        <v>2300929.84</v>
      </c>
      <c r="AC1490" s="5">
        <v>33858.89</v>
      </c>
      <c r="AD1490" s="5">
        <f t="shared" si="211"/>
        <v>1523650.05</v>
      </c>
      <c r="AE1490" s="5">
        <v>102957.42</v>
      </c>
      <c r="AF1490" s="5">
        <v>29321.67</v>
      </c>
      <c r="AG1490" s="5">
        <v>9846.7800000000007</v>
      </c>
      <c r="AH1490" s="5">
        <v>1885</v>
      </c>
      <c r="AI1490" s="5">
        <v>4600</v>
      </c>
      <c r="AJ1490">
        <v>0</v>
      </c>
      <c r="AK1490" s="5">
        <v>0</v>
      </c>
      <c r="AL1490" s="5">
        <v>0</v>
      </c>
      <c r="AM1490" s="5">
        <v>30457.47</v>
      </c>
      <c r="AN1490">
        <v>4</v>
      </c>
      <c r="AO1490">
        <v>4</v>
      </c>
      <c r="AP1490" t="str">
        <f t="shared" si="212"/>
        <v>Yes</v>
      </c>
      <c r="AQ1490">
        <v>1</v>
      </c>
      <c r="AR1490" s="5">
        <f t="shared" si="213"/>
        <v>1702718.39</v>
      </c>
      <c r="AS1490" s="5">
        <f t="shared" si="214"/>
        <v>598211.44999999995</v>
      </c>
      <c r="AT1490" t="s">
        <v>59</v>
      </c>
      <c r="AU1490" t="s">
        <v>6164</v>
      </c>
      <c r="AV1490" t="s">
        <v>6165</v>
      </c>
      <c r="AW1490" t="s">
        <v>6166</v>
      </c>
      <c r="AX1490" t="s">
        <v>6167</v>
      </c>
      <c r="AY1490">
        <v>52</v>
      </c>
      <c r="AZ1490">
        <v>3</v>
      </c>
      <c r="BA1490">
        <v>0</v>
      </c>
      <c r="BB1490" t="s">
        <v>6168</v>
      </c>
      <c r="BC1490">
        <v>0</v>
      </c>
      <c r="BD1490">
        <v>0</v>
      </c>
      <c r="BE1490" t="s">
        <v>6169</v>
      </c>
      <c r="BF1490" t="s">
        <v>6170</v>
      </c>
      <c r="BG1490">
        <v>0</v>
      </c>
      <c r="BH1490" t="s">
        <v>6171</v>
      </c>
      <c r="BI1490">
        <v>53</v>
      </c>
      <c r="BJ1490" t="s">
        <v>6187</v>
      </c>
      <c r="BK1490">
        <v>0</v>
      </c>
      <c r="BL1490">
        <v>61</v>
      </c>
      <c r="BM1490" s="3">
        <f t="shared" si="215"/>
        <v>0.73770491803278693</v>
      </c>
    </row>
    <row r="1491" spans="1:65">
      <c r="A1491" t="s">
        <v>1620</v>
      </c>
      <c r="B1491" s="2">
        <v>45747</v>
      </c>
      <c r="C1491" t="s">
        <v>47</v>
      </c>
      <c r="D1491" t="s">
        <v>1131</v>
      </c>
      <c r="E1491">
        <v>3</v>
      </c>
      <c r="F1491" t="s">
        <v>78</v>
      </c>
      <c r="G1491" t="s">
        <v>79</v>
      </c>
      <c r="H1491" t="s">
        <v>80</v>
      </c>
      <c r="I1491" t="s">
        <v>64</v>
      </c>
      <c r="J1491" t="s">
        <v>81</v>
      </c>
      <c r="K1491" t="s">
        <v>75</v>
      </c>
      <c r="L1491" t="s">
        <v>55</v>
      </c>
      <c r="M1491" t="s">
        <v>56</v>
      </c>
      <c r="N1491" t="s">
        <v>69</v>
      </c>
      <c r="O1491" t="s">
        <v>58</v>
      </c>
      <c r="P1491">
        <v>39</v>
      </c>
      <c r="Q1491">
        <v>39</v>
      </c>
      <c r="R1491">
        <v>37</v>
      </c>
      <c r="S1491">
        <v>1</v>
      </c>
      <c r="T1491">
        <f t="shared" si="207"/>
        <v>36</v>
      </c>
      <c r="U1491">
        <v>36</v>
      </c>
      <c r="V1491">
        <f t="shared" si="208"/>
        <v>0</v>
      </c>
      <c r="W1491" s="3">
        <f t="shared" si="209"/>
        <v>2.7027027027027029E-2</v>
      </c>
      <c r="X1491">
        <v>24</v>
      </c>
      <c r="Y1491" s="4">
        <v>10.8</v>
      </c>
      <c r="Z1491" s="4">
        <v>1.3</v>
      </c>
      <c r="AA1491" s="5">
        <v>77756.03</v>
      </c>
      <c r="AB1491" s="5">
        <f t="shared" si="210"/>
        <v>2799217.08</v>
      </c>
      <c r="AC1491" s="5">
        <v>52952.12</v>
      </c>
      <c r="AD1491" s="5">
        <f t="shared" si="211"/>
        <v>1959228.44</v>
      </c>
      <c r="AE1491" s="5">
        <v>107960.42</v>
      </c>
      <c r="AF1491" s="5">
        <v>34948.910000000003</v>
      </c>
      <c r="AG1491" s="5">
        <v>8935.64</v>
      </c>
      <c r="AH1491" s="5">
        <v>1885</v>
      </c>
      <c r="AI1491" s="5">
        <v>6800</v>
      </c>
      <c r="AJ1491">
        <v>0</v>
      </c>
      <c r="AK1491" s="5">
        <v>0</v>
      </c>
      <c r="AL1491" s="5">
        <v>0</v>
      </c>
      <c r="AM1491" s="5">
        <v>25072.639999999999</v>
      </c>
      <c r="AN1491">
        <v>4</v>
      </c>
      <c r="AO1491">
        <v>2</v>
      </c>
      <c r="AP1491" t="str">
        <f t="shared" si="212"/>
        <v>Yes</v>
      </c>
      <c r="AQ1491">
        <v>0</v>
      </c>
      <c r="AR1491" s="5">
        <f t="shared" si="213"/>
        <v>2144831.0499999998</v>
      </c>
      <c r="AS1491" s="5">
        <f t="shared" si="214"/>
        <v>654386.03</v>
      </c>
      <c r="AT1491" t="s">
        <v>59</v>
      </c>
      <c r="AU1491" t="s">
        <v>6164</v>
      </c>
      <c r="AV1491" t="s">
        <v>6165</v>
      </c>
      <c r="AW1491" t="s">
        <v>6166</v>
      </c>
      <c r="AX1491" t="s">
        <v>6177</v>
      </c>
      <c r="AY1491">
        <v>39</v>
      </c>
      <c r="AZ1491">
        <v>0</v>
      </c>
      <c r="BA1491">
        <v>0</v>
      </c>
      <c r="BB1491" t="s">
        <v>6168</v>
      </c>
      <c r="BC1491">
        <v>0</v>
      </c>
      <c r="BD1491">
        <v>0</v>
      </c>
      <c r="BE1491" t="s">
        <v>6169</v>
      </c>
      <c r="BF1491" t="s">
        <v>6170</v>
      </c>
      <c r="BG1491">
        <v>0</v>
      </c>
      <c r="BH1491" t="s">
        <v>6171</v>
      </c>
      <c r="BI1491">
        <v>34</v>
      </c>
      <c r="BJ1491" t="s">
        <v>6172</v>
      </c>
      <c r="BK1491">
        <v>0</v>
      </c>
      <c r="BL1491">
        <v>51</v>
      </c>
      <c r="BM1491" s="3">
        <f t="shared" si="215"/>
        <v>0.72549019607843135</v>
      </c>
    </row>
    <row r="1492" spans="1:65">
      <c r="A1492" t="s">
        <v>1621</v>
      </c>
      <c r="B1492" s="2">
        <v>45747</v>
      </c>
      <c r="C1492" t="s">
        <v>47</v>
      </c>
      <c r="D1492" t="s">
        <v>1131</v>
      </c>
      <c r="E1492">
        <v>3</v>
      </c>
      <c r="F1492" t="s">
        <v>49</v>
      </c>
      <c r="G1492" t="s">
        <v>50</v>
      </c>
      <c r="H1492" t="s">
        <v>245</v>
      </c>
      <c r="I1492" t="s">
        <v>52</v>
      </c>
      <c r="J1492" t="s">
        <v>65</v>
      </c>
      <c r="K1492" t="s">
        <v>54</v>
      </c>
      <c r="L1492" t="s">
        <v>92</v>
      </c>
      <c r="M1492" t="s">
        <v>68</v>
      </c>
      <c r="N1492" t="s">
        <v>109</v>
      </c>
      <c r="O1492" t="s">
        <v>70</v>
      </c>
      <c r="P1492">
        <v>48</v>
      </c>
      <c r="Q1492">
        <v>50</v>
      </c>
      <c r="R1492">
        <v>49</v>
      </c>
      <c r="S1492">
        <v>2</v>
      </c>
      <c r="T1492">
        <f t="shared" si="207"/>
        <v>47</v>
      </c>
      <c r="U1492">
        <v>47</v>
      </c>
      <c r="V1492">
        <f t="shared" si="208"/>
        <v>0</v>
      </c>
      <c r="W1492" s="3">
        <f t="shared" si="209"/>
        <v>4.0816326530612242E-2</v>
      </c>
      <c r="X1492">
        <v>26</v>
      </c>
      <c r="Y1492" s="4">
        <v>2.1</v>
      </c>
      <c r="Z1492" s="4">
        <v>1</v>
      </c>
      <c r="AA1492" s="5">
        <v>55803.88</v>
      </c>
      <c r="AB1492" s="5">
        <f t="shared" si="210"/>
        <v>2622782.36</v>
      </c>
      <c r="AC1492" s="5">
        <v>33816.86</v>
      </c>
      <c r="AD1492" s="5">
        <f t="shared" si="211"/>
        <v>1657026.14</v>
      </c>
      <c r="AE1492" s="5">
        <v>114303.31</v>
      </c>
      <c r="AF1492" s="5">
        <v>32480.09</v>
      </c>
      <c r="AG1492" s="5">
        <v>9695.82</v>
      </c>
      <c r="AH1492" s="5">
        <v>1450</v>
      </c>
      <c r="AI1492" s="5">
        <v>9200</v>
      </c>
      <c r="AJ1492">
        <v>1</v>
      </c>
      <c r="AK1492" s="5">
        <v>14165.38</v>
      </c>
      <c r="AL1492" s="5">
        <v>0</v>
      </c>
      <c r="AM1492" s="5">
        <v>72638.070000000007</v>
      </c>
      <c r="AN1492">
        <v>8</v>
      </c>
      <c r="AO1492">
        <v>6</v>
      </c>
      <c r="AP1492" t="str">
        <f t="shared" si="212"/>
        <v>Yes</v>
      </c>
      <c r="AQ1492">
        <v>1</v>
      </c>
      <c r="AR1492" s="5">
        <f t="shared" si="213"/>
        <v>1910958.81</v>
      </c>
      <c r="AS1492" s="5">
        <f t="shared" si="214"/>
        <v>711823.55</v>
      </c>
      <c r="AT1492" t="s">
        <v>116</v>
      </c>
      <c r="AU1492" t="s">
        <v>6189</v>
      </c>
      <c r="AV1492" t="s">
        <v>6190</v>
      </c>
      <c r="AW1492" t="s">
        <v>6183</v>
      </c>
      <c r="AX1492" t="s">
        <v>6167</v>
      </c>
      <c r="AY1492">
        <v>51</v>
      </c>
      <c r="AZ1492">
        <v>2</v>
      </c>
      <c r="BA1492">
        <v>0</v>
      </c>
      <c r="BB1492" t="s">
        <v>6168</v>
      </c>
      <c r="BC1492">
        <v>0</v>
      </c>
      <c r="BD1492">
        <v>0</v>
      </c>
      <c r="BE1492" t="s">
        <v>6169</v>
      </c>
      <c r="BF1492" t="s">
        <v>6176</v>
      </c>
      <c r="BG1492">
        <v>0</v>
      </c>
      <c r="BH1492" t="s">
        <v>6171</v>
      </c>
      <c r="BI1492">
        <v>58</v>
      </c>
      <c r="BJ1492" t="s">
        <v>6187</v>
      </c>
      <c r="BK1492">
        <v>0</v>
      </c>
      <c r="BL1492">
        <v>60</v>
      </c>
      <c r="BM1492" s="3">
        <f t="shared" si="215"/>
        <v>0.81666666666666665</v>
      </c>
    </row>
    <row r="1493" spans="1:65">
      <c r="A1493" t="s">
        <v>1622</v>
      </c>
      <c r="B1493" s="2">
        <v>45747</v>
      </c>
      <c r="C1493" t="s">
        <v>47</v>
      </c>
      <c r="D1493" t="s">
        <v>1131</v>
      </c>
      <c r="E1493">
        <v>3</v>
      </c>
      <c r="F1493" t="s">
        <v>49</v>
      </c>
      <c r="G1493" t="s">
        <v>62</v>
      </c>
      <c r="H1493" t="s">
        <v>133</v>
      </c>
      <c r="I1493" t="s">
        <v>64</v>
      </c>
      <c r="J1493" t="s">
        <v>81</v>
      </c>
      <c r="K1493" t="s">
        <v>75</v>
      </c>
      <c r="L1493" t="s">
        <v>87</v>
      </c>
      <c r="M1493" t="s">
        <v>56</v>
      </c>
      <c r="N1493" t="s">
        <v>57</v>
      </c>
      <c r="O1493" t="s">
        <v>120</v>
      </c>
      <c r="P1493">
        <v>38</v>
      </c>
      <c r="Q1493">
        <v>39</v>
      </c>
      <c r="R1493">
        <v>38</v>
      </c>
      <c r="S1493">
        <v>1</v>
      </c>
      <c r="T1493">
        <f t="shared" si="207"/>
        <v>37</v>
      </c>
      <c r="U1493">
        <v>37</v>
      </c>
      <c r="V1493">
        <f t="shared" si="208"/>
        <v>0</v>
      </c>
      <c r="W1493" s="3">
        <f t="shared" si="209"/>
        <v>2.6315789473684209E-2</v>
      </c>
      <c r="X1493">
        <v>28</v>
      </c>
      <c r="Y1493" s="4">
        <v>6.1</v>
      </c>
      <c r="Z1493" s="4">
        <v>1.1000000000000001</v>
      </c>
      <c r="AA1493" s="5">
        <v>77432.320000000007</v>
      </c>
      <c r="AB1493" s="5">
        <f t="shared" si="210"/>
        <v>2864995.84</v>
      </c>
      <c r="AC1493" s="5">
        <v>54189.599999999999</v>
      </c>
      <c r="AD1493" s="5">
        <f t="shared" si="211"/>
        <v>2059204.8</v>
      </c>
      <c r="AE1493" s="5">
        <v>113587.65</v>
      </c>
      <c r="AF1493" s="5">
        <v>35023.15</v>
      </c>
      <c r="AG1493" s="5">
        <v>9646.7999999999993</v>
      </c>
      <c r="AH1493" s="5">
        <v>1595</v>
      </c>
      <c r="AI1493" s="5">
        <v>6800</v>
      </c>
      <c r="AJ1493">
        <v>0</v>
      </c>
      <c r="AK1493" s="5">
        <v>0</v>
      </c>
      <c r="AL1493" s="5">
        <v>0</v>
      </c>
      <c r="AM1493" s="5">
        <v>24934.06</v>
      </c>
      <c r="AN1493">
        <v>4</v>
      </c>
      <c r="AO1493">
        <v>4</v>
      </c>
      <c r="AP1493" t="str">
        <f t="shared" si="212"/>
        <v>Yes</v>
      </c>
      <c r="AQ1493">
        <v>1</v>
      </c>
      <c r="AR1493" s="5">
        <f t="shared" si="213"/>
        <v>2250791.46</v>
      </c>
      <c r="AS1493" s="5">
        <f t="shared" si="214"/>
        <v>614204.38</v>
      </c>
      <c r="AT1493" t="s">
        <v>59</v>
      </c>
      <c r="AU1493" t="s">
        <v>6164</v>
      </c>
      <c r="AV1493" t="s">
        <v>6165</v>
      </c>
      <c r="AW1493" t="s">
        <v>6166</v>
      </c>
      <c r="AX1493" t="s">
        <v>6167</v>
      </c>
      <c r="AY1493">
        <v>41</v>
      </c>
      <c r="AZ1493">
        <v>2</v>
      </c>
      <c r="BA1493">
        <v>0</v>
      </c>
      <c r="BB1493" t="s">
        <v>6168</v>
      </c>
      <c r="BC1493">
        <v>0</v>
      </c>
      <c r="BD1493">
        <v>0</v>
      </c>
      <c r="BE1493" t="s">
        <v>6169</v>
      </c>
      <c r="BF1493" t="s">
        <v>6170</v>
      </c>
      <c r="BG1493">
        <v>0</v>
      </c>
      <c r="BH1493" t="s">
        <v>6171</v>
      </c>
      <c r="BI1493">
        <v>34</v>
      </c>
      <c r="BJ1493" t="s">
        <v>6172</v>
      </c>
      <c r="BK1493">
        <v>0</v>
      </c>
      <c r="BL1493">
        <v>51</v>
      </c>
      <c r="BM1493" s="3">
        <f t="shared" si="215"/>
        <v>0.74509803921568629</v>
      </c>
    </row>
    <row r="1494" spans="1:65">
      <c r="A1494" t="s">
        <v>1623</v>
      </c>
      <c r="B1494" s="2">
        <v>45747</v>
      </c>
      <c r="C1494" t="s">
        <v>47</v>
      </c>
      <c r="D1494" t="s">
        <v>1131</v>
      </c>
      <c r="E1494">
        <v>3</v>
      </c>
      <c r="F1494" t="s">
        <v>49</v>
      </c>
      <c r="G1494" t="s">
        <v>50</v>
      </c>
      <c r="H1494" t="s">
        <v>108</v>
      </c>
      <c r="I1494" t="s">
        <v>64</v>
      </c>
      <c r="J1494" t="s">
        <v>53</v>
      </c>
      <c r="K1494" t="s">
        <v>75</v>
      </c>
      <c r="L1494" t="s">
        <v>87</v>
      </c>
      <c r="M1494" t="s">
        <v>68</v>
      </c>
      <c r="N1494" t="s">
        <v>109</v>
      </c>
      <c r="O1494" t="s">
        <v>70</v>
      </c>
      <c r="P1494">
        <v>56</v>
      </c>
      <c r="Q1494">
        <v>58</v>
      </c>
      <c r="R1494">
        <v>55</v>
      </c>
      <c r="S1494">
        <v>2</v>
      </c>
      <c r="T1494">
        <f t="shared" si="207"/>
        <v>53</v>
      </c>
      <c r="U1494">
        <v>53</v>
      </c>
      <c r="V1494">
        <f t="shared" si="208"/>
        <v>0</v>
      </c>
      <c r="W1494" s="3">
        <f t="shared" si="209"/>
        <v>3.6363636363636362E-2</v>
      </c>
      <c r="X1494">
        <v>27</v>
      </c>
      <c r="Y1494" s="4">
        <v>7.1</v>
      </c>
      <c r="Z1494" s="4">
        <v>1.8</v>
      </c>
      <c r="AA1494" s="5">
        <v>35841.230000000003</v>
      </c>
      <c r="AB1494" s="5">
        <f t="shared" si="210"/>
        <v>1899585.19</v>
      </c>
      <c r="AC1494" s="5">
        <v>23059.01</v>
      </c>
      <c r="AD1494" s="5">
        <f t="shared" si="211"/>
        <v>1268245.55</v>
      </c>
      <c r="AE1494" s="5">
        <v>92046.34</v>
      </c>
      <c r="AF1494" s="5">
        <v>25496.97</v>
      </c>
      <c r="AG1494" s="5">
        <v>9023.67</v>
      </c>
      <c r="AH1494" s="5">
        <v>2610</v>
      </c>
      <c r="AI1494" s="5">
        <v>6400</v>
      </c>
      <c r="AJ1494">
        <v>1</v>
      </c>
      <c r="AK1494" s="5">
        <v>8215.59</v>
      </c>
      <c r="AL1494" s="5">
        <v>0</v>
      </c>
      <c r="AM1494" s="5">
        <v>79706.28</v>
      </c>
      <c r="AN1494">
        <v>8</v>
      </c>
      <c r="AO1494">
        <v>8</v>
      </c>
      <c r="AP1494" t="str">
        <f t="shared" si="212"/>
        <v>Yes</v>
      </c>
      <c r="AQ1494">
        <v>2</v>
      </c>
      <c r="AR1494" s="5">
        <f t="shared" si="213"/>
        <v>1491744.4</v>
      </c>
      <c r="AS1494" s="5">
        <f t="shared" si="214"/>
        <v>407840.79</v>
      </c>
      <c r="AT1494" t="s">
        <v>59</v>
      </c>
      <c r="AU1494" t="s">
        <v>6194</v>
      </c>
      <c r="AV1494" t="s">
        <v>6195</v>
      </c>
      <c r="AW1494" t="s">
        <v>6183</v>
      </c>
      <c r="AX1494" t="s">
        <v>6167</v>
      </c>
      <c r="AY1494">
        <v>58</v>
      </c>
      <c r="AZ1494">
        <v>0</v>
      </c>
      <c r="BA1494">
        <v>0</v>
      </c>
      <c r="BB1494" t="s">
        <v>6168</v>
      </c>
      <c r="BC1494">
        <v>0</v>
      </c>
      <c r="BD1494">
        <v>0</v>
      </c>
      <c r="BE1494" t="s">
        <v>6169</v>
      </c>
      <c r="BF1494" t="s">
        <v>6170</v>
      </c>
      <c r="BG1494">
        <v>0</v>
      </c>
      <c r="BH1494" t="s">
        <v>6171</v>
      </c>
      <c r="BI1494">
        <v>28</v>
      </c>
      <c r="BJ1494" t="s">
        <v>6172</v>
      </c>
      <c r="BK1494">
        <v>0</v>
      </c>
      <c r="BL1494">
        <v>71</v>
      </c>
      <c r="BM1494" s="3">
        <f t="shared" si="215"/>
        <v>0.77464788732394363</v>
      </c>
    </row>
    <row r="1495" spans="1:65">
      <c r="A1495" t="s">
        <v>1624</v>
      </c>
      <c r="B1495" s="2">
        <v>45747</v>
      </c>
      <c r="C1495" t="s">
        <v>47</v>
      </c>
      <c r="D1495" t="s">
        <v>1131</v>
      </c>
      <c r="E1495">
        <v>3</v>
      </c>
      <c r="F1495" t="s">
        <v>72</v>
      </c>
      <c r="G1495" t="s">
        <v>50</v>
      </c>
      <c r="H1495" t="s">
        <v>138</v>
      </c>
      <c r="I1495" t="s">
        <v>74</v>
      </c>
      <c r="J1495" t="s">
        <v>53</v>
      </c>
      <c r="K1495" t="s">
        <v>75</v>
      </c>
      <c r="L1495" t="s">
        <v>67</v>
      </c>
      <c r="M1495" t="s">
        <v>68</v>
      </c>
      <c r="N1495" t="s">
        <v>69</v>
      </c>
      <c r="O1495" t="s">
        <v>120</v>
      </c>
      <c r="P1495">
        <v>65</v>
      </c>
      <c r="Q1495">
        <v>68</v>
      </c>
      <c r="R1495">
        <v>67</v>
      </c>
      <c r="S1495">
        <v>2</v>
      </c>
      <c r="T1495">
        <f t="shared" si="207"/>
        <v>65</v>
      </c>
      <c r="U1495">
        <v>62</v>
      </c>
      <c r="V1495">
        <f t="shared" si="208"/>
        <v>3</v>
      </c>
      <c r="W1495" s="3">
        <f t="shared" si="209"/>
        <v>2.9850746268656716E-2</v>
      </c>
      <c r="X1495">
        <v>12</v>
      </c>
      <c r="Y1495" s="4">
        <v>8.1</v>
      </c>
      <c r="Z1495" s="4">
        <v>1.1000000000000001</v>
      </c>
      <c r="AA1495" s="5">
        <v>36245.85</v>
      </c>
      <c r="AB1495" s="5">
        <f t="shared" si="210"/>
        <v>2247242.7000000002</v>
      </c>
      <c r="AC1495" s="5">
        <v>22052.58</v>
      </c>
      <c r="AD1495" s="5">
        <f t="shared" si="211"/>
        <v>1477522.86</v>
      </c>
      <c r="AE1495" s="5">
        <v>112726.62</v>
      </c>
      <c r="AF1495" s="5">
        <v>28957.78</v>
      </c>
      <c r="AG1495" s="5">
        <v>7926.63</v>
      </c>
      <c r="AH1495" s="5">
        <v>1595</v>
      </c>
      <c r="AI1495" s="5">
        <v>6400</v>
      </c>
      <c r="AJ1495">
        <v>1</v>
      </c>
      <c r="AK1495" s="5">
        <v>9064.09</v>
      </c>
      <c r="AL1495" s="5">
        <v>2044.04</v>
      </c>
      <c r="AM1495" s="5">
        <v>42430.34</v>
      </c>
      <c r="AN1495">
        <v>4</v>
      </c>
      <c r="AO1495">
        <v>2</v>
      </c>
      <c r="AP1495" t="str">
        <f t="shared" si="212"/>
        <v>Yes</v>
      </c>
      <c r="AQ1495">
        <v>1</v>
      </c>
      <c r="AR1495" s="5">
        <f t="shared" si="213"/>
        <v>1688667.36</v>
      </c>
      <c r="AS1495" s="5">
        <f t="shared" si="214"/>
        <v>558575.34</v>
      </c>
      <c r="AT1495" t="s">
        <v>116</v>
      </c>
      <c r="AU1495" t="s">
        <v>6199</v>
      </c>
      <c r="AV1495" t="s">
        <v>6200</v>
      </c>
      <c r="AW1495" t="s">
        <v>6175</v>
      </c>
      <c r="AX1495" t="s">
        <v>6177</v>
      </c>
      <c r="AY1495">
        <v>68</v>
      </c>
      <c r="AZ1495">
        <v>0</v>
      </c>
      <c r="BA1495">
        <v>23</v>
      </c>
      <c r="BB1495" t="s">
        <v>6191</v>
      </c>
      <c r="BC1495">
        <v>0</v>
      </c>
      <c r="BD1495">
        <v>0</v>
      </c>
      <c r="BE1495" t="s">
        <v>6169</v>
      </c>
      <c r="BF1495" t="s">
        <v>6170</v>
      </c>
      <c r="BG1495">
        <v>0</v>
      </c>
      <c r="BH1495" t="s">
        <v>6171</v>
      </c>
      <c r="BI1495">
        <v>30</v>
      </c>
      <c r="BJ1495" t="s">
        <v>6172</v>
      </c>
      <c r="BK1495">
        <v>0</v>
      </c>
      <c r="BL1495">
        <v>75</v>
      </c>
      <c r="BM1495" s="3">
        <f t="shared" si="215"/>
        <v>0.89333333333333331</v>
      </c>
    </row>
    <row r="1496" spans="1:65">
      <c r="A1496" t="s">
        <v>1625</v>
      </c>
      <c r="B1496" s="2">
        <v>45747</v>
      </c>
      <c r="C1496" t="s">
        <v>47</v>
      </c>
      <c r="D1496" t="s">
        <v>1131</v>
      </c>
      <c r="E1496">
        <v>3</v>
      </c>
      <c r="F1496" t="s">
        <v>78</v>
      </c>
      <c r="G1496" t="s">
        <v>50</v>
      </c>
      <c r="H1496" t="s">
        <v>161</v>
      </c>
      <c r="I1496" t="s">
        <v>64</v>
      </c>
      <c r="J1496" t="s">
        <v>81</v>
      </c>
      <c r="K1496" t="s">
        <v>75</v>
      </c>
      <c r="L1496" t="s">
        <v>92</v>
      </c>
      <c r="M1496" t="s">
        <v>56</v>
      </c>
      <c r="N1496" t="s">
        <v>94</v>
      </c>
      <c r="O1496" t="s">
        <v>120</v>
      </c>
      <c r="P1496">
        <v>35</v>
      </c>
      <c r="Q1496">
        <v>36</v>
      </c>
      <c r="R1496">
        <v>34</v>
      </c>
      <c r="S1496">
        <v>1</v>
      </c>
      <c r="T1496">
        <f t="shared" si="207"/>
        <v>33</v>
      </c>
      <c r="U1496">
        <v>33</v>
      </c>
      <c r="V1496">
        <f t="shared" si="208"/>
        <v>0</v>
      </c>
      <c r="W1496" s="3">
        <f t="shared" si="209"/>
        <v>2.9411764705882353E-2</v>
      </c>
      <c r="X1496">
        <v>23</v>
      </c>
      <c r="Y1496" s="4">
        <v>1.7</v>
      </c>
      <c r="Z1496" s="4">
        <v>0.9</v>
      </c>
      <c r="AA1496" s="5">
        <v>78018.899999999994</v>
      </c>
      <c r="AB1496" s="5">
        <f t="shared" si="210"/>
        <v>2574623.7000000002</v>
      </c>
      <c r="AC1496" s="5">
        <v>53876.47</v>
      </c>
      <c r="AD1496" s="5">
        <f t="shared" si="211"/>
        <v>1831799.98</v>
      </c>
      <c r="AE1496" s="5">
        <v>102152.26</v>
      </c>
      <c r="AF1496" s="5">
        <v>31426.66</v>
      </c>
      <c r="AG1496" s="5">
        <v>8695.66</v>
      </c>
      <c r="AH1496" s="5">
        <v>1305</v>
      </c>
      <c r="AI1496" s="5">
        <v>6800</v>
      </c>
      <c r="AJ1496">
        <v>0</v>
      </c>
      <c r="AK1496" s="5">
        <v>0</v>
      </c>
      <c r="AL1496" s="5">
        <v>0</v>
      </c>
      <c r="AM1496" s="5">
        <v>20447.34</v>
      </c>
      <c r="AN1496">
        <v>4</v>
      </c>
      <c r="AO1496">
        <v>4</v>
      </c>
      <c r="AP1496" t="str">
        <f t="shared" si="212"/>
        <v>Yes</v>
      </c>
      <c r="AQ1496">
        <v>1</v>
      </c>
      <c r="AR1496" s="5">
        <f t="shared" si="213"/>
        <v>2002626.9</v>
      </c>
      <c r="AS1496" s="5">
        <f t="shared" si="214"/>
        <v>571996.80000000005</v>
      </c>
      <c r="AT1496" t="s">
        <v>59</v>
      </c>
      <c r="AU1496" t="s">
        <v>6164</v>
      </c>
      <c r="AV1496" t="s">
        <v>6165</v>
      </c>
      <c r="AW1496" t="s">
        <v>6166</v>
      </c>
      <c r="AX1496" t="s">
        <v>6167</v>
      </c>
      <c r="AY1496">
        <v>36</v>
      </c>
      <c r="AZ1496">
        <v>0</v>
      </c>
      <c r="BA1496">
        <v>0</v>
      </c>
      <c r="BB1496" t="s">
        <v>6168</v>
      </c>
      <c r="BC1496">
        <v>0</v>
      </c>
      <c r="BD1496">
        <v>0</v>
      </c>
      <c r="BE1496" t="s">
        <v>6169</v>
      </c>
      <c r="BF1496" t="s">
        <v>6170</v>
      </c>
      <c r="BG1496">
        <v>0</v>
      </c>
      <c r="BH1496" t="s">
        <v>6171</v>
      </c>
      <c r="BI1496">
        <v>37</v>
      </c>
      <c r="BJ1496" t="s">
        <v>6172</v>
      </c>
      <c r="BK1496">
        <v>0</v>
      </c>
      <c r="BL1496">
        <v>48</v>
      </c>
      <c r="BM1496" s="3">
        <f t="shared" si="215"/>
        <v>0.70833333333333337</v>
      </c>
    </row>
    <row r="1497" spans="1:65">
      <c r="A1497" t="s">
        <v>1626</v>
      </c>
      <c r="B1497" s="2">
        <v>45747</v>
      </c>
      <c r="C1497" t="s">
        <v>47</v>
      </c>
      <c r="D1497" t="s">
        <v>1131</v>
      </c>
      <c r="E1497">
        <v>3</v>
      </c>
      <c r="F1497" t="s">
        <v>61</v>
      </c>
      <c r="G1497" t="s">
        <v>50</v>
      </c>
      <c r="H1497" t="s">
        <v>183</v>
      </c>
      <c r="I1497" t="s">
        <v>52</v>
      </c>
      <c r="J1497" t="s">
        <v>53</v>
      </c>
      <c r="K1497" t="s">
        <v>75</v>
      </c>
      <c r="L1497" t="s">
        <v>87</v>
      </c>
      <c r="M1497" t="s">
        <v>56</v>
      </c>
      <c r="N1497" t="s">
        <v>69</v>
      </c>
      <c r="O1497" t="s">
        <v>58</v>
      </c>
      <c r="P1497">
        <v>56</v>
      </c>
      <c r="Q1497">
        <v>57</v>
      </c>
      <c r="R1497">
        <v>56</v>
      </c>
      <c r="S1497">
        <v>2</v>
      </c>
      <c r="T1497">
        <f t="shared" si="207"/>
        <v>54</v>
      </c>
      <c r="U1497">
        <v>54</v>
      </c>
      <c r="V1497">
        <f t="shared" si="208"/>
        <v>0</v>
      </c>
      <c r="W1497" s="3">
        <f t="shared" si="209"/>
        <v>3.5714285714285712E-2</v>
      </c>
      <c r="X1497">
        <v>34</v>
      </c>
      <c r="Y1497" s="4">
        <v>6.8</v>
      </c>
      <c r="Z1497" s="4">
        <v>1.8</v>
      </c>
      <c r="AA1497" s="5">
        <v>35650.5</v>
      </c>
      <c r="AB1497" s="5">
        <f t="shared" si="210"/>
        <v>1925127</v>
      </c>
      <c r="AC1497" s="5">
        <v>24026.48</v>
      </c>
      <c r="AD1497" s="5">
        <f t="shared" si="211"/>
        <v>1345482.88</v>
      </c>
      <c r="AE1497" s="5">
        <v>101100.14</v>
      </c>
      <c r="AF1497" s="5">
        <v>25810.59</v>
      </c>
      <c r="AG1497" s="5">
        <v>10250.99</v>
      </c>
      <c r="AH1497" s="5">
        <v>2610</v>
      </c>
      <c r="AI1497" s="5">
        <v>6400</v>
      </c>
      <c r="AJ1497">
        <v>0</v>
      </c>
      <c r="AK1497" s="5">
        <v>0</v>
      </c>
      <c r="AL1497" s="5">
        <v>0</v>
      </c>
      <c r="AM1497" s="5">
        <v>33288.28</v>
      </c>
      <c r="AN1497">
        <v>4</v>
      </c>
      <c r="AO1497">
        <v>1</v>
      </c>
      <c r="AP1497" t="str">
        <f t="shared" si="212"/>
        <v>Yes</v>
      </c>
      <c r="AQ1497">
        <v>1</v>
      </c>
      <c r="AR1497" s="5">
        <f t="shared" si="213"/>
        <v>1524942.88</v>
      </c>
      <c r="AS1497" s="5">
        <f t="shared" si="214"/>
        <v>400184.12</v>
      </c>
      <c r="AT1497" t="s">
        <v>59</v>
      </c>
      <c r="AU1497" t="s">
        <v>6164</v>
      </c>
      <c r="AV1497" t="s">
        <v>6165</v>
      </c>
      <c r="AW1497" t="s">
        <v>6166</v>
      </c>
      <c r="AX1497" t="s">
        <v>6167</v>
      </c>
      <c r="AY1497">
        <v>59</v>
      </c>
      <c r="AZ1497">
        <v>0</v>
      </c>
      <c r="BA1497">
        <v>0</v>
      </c>
      <c r="BB1497" t="s">
        <v>6168</v>
      </c>
      <c r="BC1497">
        <v>0</v>
      </c>
      <c r="BD1497">
        <v>0</v>
      </c>
      <c r="BE1497" t="s">
        <v>6169</v>
      </c>
      <c r="BF1497" t="s">
        <v>6170</v>
      </c>
      <c r="BG1497">
        <v>0</v>
      </c>
      <c r="BH1497" t="s">
        <v>6171</v>
      </c>
      <c r="BI1497">
        <v>29</v>
      </c>
      <c r="BJ1497" t="s">
        <v>6172</v>
      </c>
      <c r="BK1497">
        <v>0</v>
      </c>
      <c r="BL1497">
        <v>75</v>
      </c>
      <c r="BM1497" s="3">
        <f t="shared" si="215"/>
        <v>0.7466666666666667</v>
      </c>
    </row>
    <row r="1498" spans="1:65">
      <c r="A1498" t="s">
        <v>1627</v>
      </c>
      <c r="B1498" s="2">
        <v>45747</v>
      </c>
      <c r="C1498" t="s">
        <v>47</v>
      </c>
      <c r="D1498" t="s">
        <v>1131</v>
      </c>
      <c r="E1498">
        <v>3</v>
      </c>
      <c r="F1498" t="s">
        <v>78</v>
      </c>
      <c r="G1498" t="s">
        <v>62</v>
      </c>
      <c r="H1498" t="s">
        <v>168</v>
      </c>
      <c r="I1498" t="s">
        <v>74</v>
      </c>
      <c r="J1498" t="s">
        <v>53</v>
      </c>
      <c r="K1498" t="s">
        <v>66</v>
      </c>
      <c r="L1498" t="s">
        <v>55</v>
      </c>
      <c r="M1498" t="s">
        <v>56</v>
      </c>
      <c r="N1498" t="s">
        <v>69</v>
      </c>
      <c r="O1498" t="s">
        <v>70</v>
      </c>
      <c r="P1498">
        <v>56</v>
      </c>
      <c r="Q1498">
        <v>60</v>
      </c>
      <c r="R1498">
        <v>57</v>
      </c>
      <c r="S1498">
        <v>2</v>
      </c>
      <c r="T1498">
        <f t="shared" si="207"/>
        <v>55</v>
      </c>
      <c r="U1498">
        <v>54</v>
      </c>
      <c r="V1498">
        <f t="shared" si="208"/>
        <v>1</v>
      </c>
      <c r="W1498" s="3">
        <f t="shared" si="209"/>
        <v>3.5087719298245612E-2</v>
      </c>
      <c r="X1498">
        <v>38</v>
      </c>
      <c r="Y1498" s="4">
        <v>8.6</v>
      </c>
      <c r="Z1498" s="4">
        <v>2.2000000000000002</v>
      </c>
      <c r="AA1498" s="5">
        <v>33413.269999999997</v>
      </c>
      <c r="AB1498" s="5">
        <f t="shared" si="210"/>
        <v>1804316.58</v>
      </c>
      <c r="AC1498" s="5">
        <v>23692.78</v>
      </c>
      <c r="AD1498" s="5">
        <f t="shared" si="211"/>
        <v>1350488.46</v>
      </c>
      <c r="AE1498" s="5">
        <v>97342.92</v>
      </c>
      <c r="AF1498" s="5">
        <v>28862.25</v>
      </c>
      <c r="AG1498" s="5">
        <v>11375.75</v>
      </c>
      <c r="AH1498" s="5">
        <v>3190</v>
      </c>
      <c r="AI1498" s="5">
        <v>6400</v>
      </c>
      <c r="AJ1498">
        <v>0</v>
      </c>
      <c r="AK1498" s="5">
        <v>0</v>
      </c>
      <c r="AL1498" s="5">
        <v>663.27</v>
      </c>
      <c r="AM1498" s="5">
        <v>34771.160000000003</v>
      </c>
      <c r="AN1498">
        <v>4</v>
      </c>
      <c r="AO1498">
        <v>2</v>
      </c>
      <c r="AP1498" t="str">
        <f t="shared" si="212"/>
        <v>Yes</v>
      </c>
      <c r="AQ1498">
        <v>1</v>
      </c>
      <c r="AR1498" s="5">
        <f t="shared" si="213"/>
        <v>1533093.81</v>
      </c>
      <c r="AS1498" s="5">
        <f t="shared" si="214"/>
        <v>271222.77</v>
      </c>
      <c r="AT1498" t="s">
        <v>59</v>
      </c>
      <c r="AU1498" t="s">
        <v>6164</v>
      </c>
      <c r="AV1498" t="s">
        <v>6165</v>
      </c>
      <c r="AW1498" t="s">
        <v>6166</v>
      </c>
      <c r="AX1498" t="s">
        <v>6177</v>
      </c>
      <c r="AY1498">
        <v>56</v>
      </c>
      <c r="AZ1498">
        <v>0</v>
      </c>
      <c r="BA1498">
        <v>10</v>
      </c>
      <c r="BB1498" t="s">
        <v>6198</v>
      </c>
      <c r="BC1498">
        <v>0</v>
      </c>
      <c r="BD1498">
        <v>0</v>
      </c>
      <c r="BE1498" t="s">
        <v>6169</v>
      </c>
      <c r="BF1498" t="s">
        <v>6170</v>
      </c>
      <c r="BG1498">
        <v>0</v>
      </c>
      <c r="BH1498" t="s">
        <v>6171</v>
      </c>
      <c r="BI1498">
        <v>26</v>
      </c>
      <c r="BJ1498" t="s">
        <v>6172</v>
      </c>
      <c r="BK1498">
        <v>0</v>
      </c>
      <c r="BL1498">
        <v>70</v>
      </c>
      <c r="BM1498" s="3">
        <f t="shared" si="215"/>
        <v>0.81428571428571428</v>
      </c>
    </row>
    <row r="1499" spans="1:65">
      <c r="A1499" t="s">
        <v>1628</v>
      </c>
      <c r="B1499" s="2">
        <v>45747</v>
      </c>
      <c r="C1499" t="s">
        <v>47</v>
      </c>
      <c r="D1499" t="s">
        <v>1131</v>
      </c>
      <c r="E1499">
        <v>3</v>
      </c>
      <c r="F1499" t="s">
        <v>49</v>
      </c>
      <c r="G1499" t="s">
        <v>62</v>
      </c>
      <c r="H1499" t="s">
        <v>133</v>
      </c>
      <c r="I1499" t="s">
        <v>64</v>
      </c>
      <c r="J1499" t="s">
        <v>65</v>
      </c>
      <c r="K1499" t="s">
        <v>75</v>
      </c>
      <c r="L1499" t="s">
        <v>67</v>
      </c>
      <c r="M1499" t="s">
        <v>56</v>
      </c>
      <c r="N1499" t="s">
        <v>109</v>
      </c>
      <c r="O1499" t="s">
        <v>58</v>
      </c>
      <c r="P1499">
        <v>43</v>
      </c>
      <c r="Q1499">
        <v>43</v>
      </c>
      <c r="R1499">
        <v>42</v>
      </c>
      <c r="S1499">
        <v>1</v>
      </c>
      <c r="T1499">
        <f t="shared" si="207"/>
        <v>41</v>
      </c>
      <c r="U1499">
        <v>41</v>
      </c>
      <c r="V1499">
        <f t="shared" si="208"/>
        <v>0</v>
      </c>
      <c r="W1499" s="3">
        <f t="shared" si="209"/>
        <v>2.3809523809523808E-2</v>
      </c>
      <c r="X1499">
        <v>22</v>
      </c>
      <c r="Y1499" s="4">
        <v>0.4</v>
      </c>
      <c r="Z1499" s="4">
        <v>0.5</v>
      </c>
      <c r="AA1499" s="5">
        <v>52088.14</v>
      </c>
      <c r="AB1499" s="5">
        <f t="shared" si="210"/>
        <v>2135613.7400000002</v>
      </c>
      <c r="AC1499" s="5">
        <v>33829.980000000003</v>
      </c>
      <c r="AD1499" s="5">
        <f t="shared" si="211"/>
        <v>1420859.16</v>
      </c>
      <c r="AE1499" s="5">
        <v>91771.42</v>
      </c>
      <c r="AF1499" s="5">
        <v>28285.11</v>
      </c>
      <c r="AG1499" s="5">
        <v>9181.2000000000007</v>
      </c>
      <c r="AH1499" s="5">
        <v>725</v>
      </c>
      <c r="AI1499" s="5">
        <v>4600</v>
      </c>
      <c r="AJ1499">
        <v>0</v>
      </c>
      <c r="AK1499" s="5">
        <v>0</v>
      </c>
      <c r="AL1499" s="5">
        <v>0</v>
      </c>
      <c r="AM1499" s="5">
        <v>64301.45</v>
      </c>
      <c r="AN1499">
        <v>8</v>
      </c>
      <c r="AO1499">
        <v>9</v>
      </c>
      <c r="AP1499" t="str">
        <f t="shared" si="212"/>
        <v>No</v>
      </c>
      <c r="AQ1499">
        <v>2</v>
      </c>
      <c r="AR1499" s="5">
        <f t="shared" si="213"/>
        <v>1619723.34</v>
      </c>
      <c r="AS1499" s="5">
        <f t="shared" si="214"/>
        <v>515890.4</v>
      </c>
      <c r="AT1499" t="s">
        <v>59</v>
      </c>
      <c r="AU1499" t="s">
        <v>6164</v>
      </c>
      <c r="AV1499" t="s">
        <v>6165</v>
      </c>
      <c r="AW1499" t="s">
        <v>6166</v>
      </c>
      <c r="AX1499" t="s">
        <v>6207</v>
      </c>
      <c r="AY1499">
        <v>46</v>
      </c>
      <c r="AZ1499">
        <v>0</v>
      </c>
      <c r="BA1499">
        <v>0</v>
      </c>
      <c r="BB1499" t="s">
        <v>6168</v>
      </c>
      <c r="BC1499">
        <v>1</v>
      </c>
      <c r="BD1499">
        <v>0</v>
      </c>
      <c r="BE1499" t="s">
        <v>6178</v>
      </c>
      <c r="BF1499" t="s">
        <v>6170</v>
      </c>
      <c r="BG1499">
        <v>0</v>
      </c>
      <c r="BH1499" t="s">
        <v>6171</v>
      </c>
      <c r="BI1499">
        <v>31</v>
      </c>
      <c r="BJ1499" t="s">
        <v>6172</v>
      </c>
      <c r="BK1499">
        <v>0</v>
      </c>
      <c r="BL1499">
        <v>63</v>
      </c>
      <c r="BM1499" s="3">
        <f t="shared" si="215"/>
        <v>0.66666666666666663</v>
      </c>
    </row>
    <row r="1500" spans="1:65">
      <c r="A1500" t="s">
        <v>1629</v>
      </c>
      <c r="B1500" s="2">
        <v>45747</v>
      </c>
      <c r="C1500" t="s">
        <v>47</v>
      </c>
      <c r="D1500" t="s">
        <v>1131</v>
      </c>
      <c r="E1500">
        <v>3</v>
      </c>
      <c r="F1500" t="s">
        <v>78</v>
      </c>
      <c r="G1500" t="s">
        <v>50</v>
      </c>
      <c r="H1500" t="s">
        <v>185</v>
      </c>
      <c r="I1500" t="s">
        <v>74</v>
      </c>
      <c r="J1500" t="s">
        <v>65</v>
      </c>
      <c r="K1500" t="s">
        <v>66</v>
      </c>
      <c r="L1500" t="s">
        <v>92</v>
      </c>
      <c r="M1500" t="s">
        <v>56</v>
      </c>
      <c r="N1500" t="s">
        <v>57</v>
      </c>
      <c r="O1500" t="s">
        <v>120</v>
      </c>
      <c r="P1500">
        <v>37</v>
      </c>
      <c r="Q1500">
        <v>39</v>
      </c>
      <c r="R1500">
        <v>39</v>
      </c>
      <c r="S1500">
        <v>1</v>
      </c>
      <c r="T1500">
        <f t="shared" si="207"/>
        <v>38</v>
      </c>
      <c r="U1500">
        <v>37</v>
      </c>
      <c r="V1500">
        <f t="shared" si="208"/>
        <v>1</v>
      </c>
      <c r="W1500" s="3">
        <f t="shared" si="209"/>
        <v>2.564102564102564E-2</v>
      </c>
      <c r="X1500">
        <v>38</v>
      </c>
      <c r="Y1500" s="4">
        <v>4</v>
      </c>
      <c r="Z1500" s="4">
        <v>1.5</v>
      </c>
      <c r="AA1500" s="5">
        <v>49120.56</v>
      </c>
      <c r="AB1500" s="5">
        <f t="shared" si="210"/>
        <v>1817460.72</v>
      </c>
      <c r="AC1500" s="5">
        <v>35163.01</v>
      </c>
      <c r="AD1500" s="5">
        <f t="shared" si="211"/>
        <v>1371357.39</v>
      </c>
      <c r="AE1500" s="5">
        <v>86267.75</v>
      </c>
      <c r="AF1500" s="5">
        <v>26988.34</v>
      </c>
      <c r="AG1500" s="5">
        <v>10966.42</v>
      </c>
      <c r="AH1500" s="5">
        <v>2175</v>
      </c>
      <c r="AI1500" s="5">
        <v>4600</v>
      </c>
      <c r="AJ1500">
        <v>0</v>
      </c>
      <c r="AK1500" s="5">
        <v>0</v>
      </c>
      <c r="AL1500" s="5">
        <v>966.15</v>
      </c>
      <c r="AM1500" s="5">
        <v>24978.84</v>
      </c>
      <c r="AN1500">
        <v>4</v>
      </c>
      <c r="AO1500">
        <v>4</v>
      </c>
      <c r="AP1500" t="str">
        <f t="shared" si="212"/>
        <v>Yes</v>
      </c>
      <c r="AQ1500">
        <v>1</v>
      </c>
      <c r="AR1500" s="5">
        <f t="shared" si="213"/>
        <v>1528299.89</v>
      </c>
      <c r="AS1500" s="5">
        <f t="shared" si="214"/>
        <v>289160.83</v>
      </c>
      <c r="AT1500" t="s">
        <v>59</v>
      </c>
      <c r="AU1500" t="s">
        <v>6164</v>
      </c>
      <c r="AV1500" t="s">
        <v>6165</v>
      </c>
      <c r="AW1500" t="s">
        <v>6166</v>
      </c>
      <c r="AX1500" t="s">
        <v>6184</v>
      </c>
      <c r="AY1500">
        <v>37</v>
      </c>
      <c r="AZ1500">
        <v>0</v>
      </c>
      <c r="BA1500">
        <v>11</v>
      </c>
      <c r="BB1500" t="s">
        <v>6180</v>
      </c>
      <c r="BC1500">
        <v>0</v>
      </c>
      <c r="BD1500">
        <v>0</v>
      </c>
      <c r="BE1500" t="s">
        <v>6169</v>
      </c>
      <c r="BF1500" t="s">
        <v>6170</v>
      </c>
      <c r="BG1500">
        <v>1</v>
      </c>
      <c r="BH1500" t="s">
        <v>6179</v>
      </c>
      <c r="BI1500">
        <v>55</v>
      </c>
      <c r="BJ1500" t="s">
        <v>6187</v>
      </c>
      <c r="BK1500">
        <v>0</v>
      </c>
      <c r="BL1500">
        <v>62</v>
      </c>
      <c r="BM1500" s="3">
        <f t="shared" si="215"/>
        <v>0.62903225806451613</v>
      </c>
    </row>
    <row r="1501" spans="1:65">
      <c r="A1501" t="s">
        <v>1630</v>
      </c>
      <c r="B1501" s="2">
        <v>45747</v>
      </c>
      <c r="C1501" t="s">
        <v>47</v>
      </c>
      <c r="D1501" t="s">
        <v>1131</v>
      </c>
      <c r="E1501">
        <v>3</v>
      </c>
      <c r="F1501" t="s">
        <v>49</v>
      </c>
      <c r="G1501" t="s">
        <v>79</v>
      </c>
      <c r="H1501" t="s">
        <v>260</v>
      </c>
      <c r="I1501" t="s">
        <v>64</v>
      </c>
      <c r="J1501" t="s">
        <v>81</v>
      </c>
      <c r="K1501" t="s">
        <v>75</v>
      </c>
      <c r="L1501" t="s">
        <v>67</v>
      </c>
      <c r="M1501" t="s">
        <v>56</v>
      </c>
      <c r="N1501" t="s">
        <v>57</v>
      </c>
      <c r="O1501" t="s">
        <v>70</v>
      </c>
      <c r="P1501">
        <v>34</v>
      </c>
      <c r="Q1501">
        <v>35</v>
      </c>
      <c r="R1501">
        <v>34</v>
      </c>
      <c r="S1501">
        <v>1</v>
      </c>
      <c r="T1501">
        <f t="shared" si="207"/>
        <v>33</v>
      </c>
      <c r="U1501">
        <v>33</v>
      </c>
      <c r="V1501">
        <f t="shared" si="208"/>
        <v>0</v>
      </c>
      <c r="W1501" s="3">
        <f t="shared" si="209"/>
        <v>2.9411764705882353E-2</v>
      </c>
      <c r="X1501">
        <v>32</v>
      </c>
      <c r="Y1501" s="4">
        <v>6</v>
      </c>
      <c r="Z1501" s="4">
        <v>1.2</v>
      </c>
      <c r="AA1501" s="5">
        <v>77459.58</v>
      </c>
      <c r="AB1501" s="5">
        <f t="shared" si="210"/>
        <v>2556166.14</v>
      </c>
      <c r="AC1501" s="5">
        <v>51551.8</v>
      </c>
      <c r="AD1501" s="5">
        <f t="shared" si="211"/>
        <v>1752761.2</v>
      </c>
      <c r="AE1501" s="5">
        <v>99484.3</v>
      </c>
      <c r="AF1501" s="5">
        <v>30943.77</v>
      </c>
      <c r="AG1501" s="5">
        <v>9940.6200000000008</v>
      </c>
      <c r="AH1501" s="5">
        <v>1740</v>
      </c>
      <c r="AI1501" s="5">
        <v>6800</v>
      </c>
      <c r="AJ1501">
        <v>0</v>
      </c>
      <c r="AK1501" s="5">
        <v>0</v>
      </c>
      <c r="AL1501" s="5">
        <v>0</v>
      </c>
      <c r="AM1501" s="5">
        <v>23087.46</v>
      </c>
      <c r="AN1501">
        <v>4</v>
      </c>
      <c r="AO1501">
        <v>4</v>
      </c>
      <c r="AP1501" t="str">
        <f t="shared" si="212"/>
        <v>Yes</v>
      </c>
      <c r="AQ1501">
        <v>1</v>
      </c>
      <c r="AR1501" s="5">
        <f t="shared" si="213"/>
        <v>1924757.35</v>
      </c>
      <c r="AS1501" s="5">
        <f t="shared" si="214"/>
        <v>631408.79</v>
      </c>
      <c r="AT1501" t="s">
        <v>59</v>
      </c>
      <c r="AU1501" t="s">
        <v>6164</v>
      </c>
      <c r="AV1501" t="s">
        <v>6165</v>
      </c>
      <c r="AW1501" t="s">
        <v>6166</v>
      </c>
      <c r="AX1501" t="s">
        <v>6167</v>
      </c>
      <c r="AY1501">
        <v>36</v>
      </c>
      <c r="AZ1501">
        <v>1</v>
      </c>
      <c r="BA1501">
        <v>0</v>
      </c>
      <c r="BB1501" t="s">
        <v>6168</v>
      </c>
      <c r="BC1501">
        <v>0</v>
      </c>
      <c r="BD1501">
        <v>0</v>
      </c>
      <c r="BE1501" t="s">
        <v>6169</v>
      </c>
      <c r="BF1501" t="s">
        <v>6170</v>
      </c>
      <c r="BG1501">
        <v>0</v>
      </c>
      <c r="BH1501" t="s">
        <v>6171</v>
      </c>
      <c r="BI1501">
        <v>57</v>
      </c>
      <c r="BJ1501" t="s">
        <v>6187</v>
      </c>
      <c r="BK1501">
        <v>0</v>
      </c>
      <c r="BL1501">
        <v>51</v>
      </c>
      <c r="BM1501" s="3">
        <f t="shared" si="215"/>
        <v>0.66666666666666663</v>
      </c>
    </row>
    <row r="1502" spans="1:65">
      <c r="A1502" t="s">
        <v>1631</v>
      </c>
      <c r="B1502" s="2">
        <v>45748</v>
      </c>
      <c r="C1502" t="s">
        <v>1632</v>
      </c>
      <c r="D1502" t="s">
        <v>1633</v>
      </c>
      <c r="E1502">
        <v>4</v>
      </c>
      <c r="F1502" t="s">
        <v>49</v>
      </c>
      <c r="G1502" t="s">
        <v>62</v>
      </c>
      <c r="H1502" t="s">
        <v>133</v>
      </c>
      <c r="I1502" t="s">
        <v>74</v>
      </c>
      <c r="J1502" t="s">
        <v>65</v>
      </c>
      <c r="K1502" t="s">
        <v>75</v>
      </c>
      <c r="L1502" t="s">
        <v>87</v>
      </c>
      <c r="M1502" t="s">
        <v>56</v>
      </c>
      <c r="N1502" t="s">
        <v>57</v>
      </c>
      <c r="O1502" t="s">
        <v>70</v>
      </c>
      <c r="P1502">
        <v>49</v>
      </c>
      <c r="Q1502">
        <v>50</v>
      </c>
      <c r="R1502">
        <v>49</v>
      </c>
      <c r="S1502">
        <v>1</v>
      </c>
      <c r="T1502">
        <f t="shared" si="207"/>
        <v>48</v>
      </c>
      <c r="U1502">
        <v>47</v>
      </c>
      <c r="V1502">
        <f t="shared" si="208"/>
        <v>1</v>
      </c>
      <c r="W1502" s="3">
        <f t="shared" si="209"/>
        <v>2.0408163265306121E-2</v>
      </c>
      <c r="X1502">
        <v>5</v>
      </c>
      <c r="Y1502" s="4">
        <v>0.7</v>
      </c>
      <c r="Z1502" s="4">
        <v>0.2</v>
      </c>
      <c r="AA1502" s="5">
        <v>52671.839999999997</v>
      </c>
      <c r="AB1502" s="5">
        <f t="shared" si="210"/>
        <v>2475576.48</v>
      </c>
      <c r="AC1502" s="5">
        <v>35838.97</v>
      </c>
      <c r="AD1502" s="5">
        <f t="shared" si="211"/>
        <v>1756109.53</v>
      </c>
      <c r="AE1502" s="5">
        <v>104859.13</v>
      </c>
      <c r="AF1502" s="5">
        <v>29435.02</v>
      </c>
      <c r="AG1502" s="5">
        <v>7138.85</v>
      </c>
      <c r="AH1502" s="5">
        <v>290</v>
      </c>
      <c r="AI1502" s="5">
        <v>5134.88</v>
      </c>
      <c r="AJ1502">
        <v>0</v>
      </c>
      <c r="AK1502" s="5">
        <v>0</v>
      </c>
      <c r="AL1502" s="5">
        <v>0</v>
      </c>
      <c r="AM1502" s="5">
        <v>30932.1</v>
      </c>
      <c r="AN1502">
        <v>4</v>
      </c>
      <c r="AO1502">
        <v>3</v>
      </c>
      <c r="AP1502" t="str">
        <f t="shared" si="212"/>
        <v>Yes</v>
      </c>
      <c r="AQ1502">
        <v>1</v>
      </c>
      <c r="AR1502" s="5">
        <f t="shared" si="213"/>
        <v>1933899.51</v>
      </c>
      <c r="AS1502" s="5">
        <f t="shared" si="214"/>
        <v>541676.97</v>
      </c>
      <c r="AT1502" t="s">
        <v>59</v>
      </c>
      <c r="AU1502" t="s">
        <v>6164</v>
      </c>
      <c r="AV1502" t="s">
        <v>6165</v>
      </c>
      <c r="AW1502" t="s">
        <v>6166</v>
      </c>
      <c r="AX1502" t="s">
        <v>6207</v>
      </c>
      <c r="AY1502">
        <v>50</v>
      </c>
      <c r="AZ1502">
        <v>0</v>
      </c>
      <c r="BA1502">
        <v>16</v>
      </c>
      <c r="BB1502" t="s">
        <v>6191</v>
      </c>
      <c r="BC1502">
        <v>0</v>
      </c>
      <c r="BD1502">
        <v>0</v>
      </c>
      <c r="BE1502" t="s">
        <v>6169</v>
      </c>
      <c r="BF1502" t="s">
        <v>6170</v>
      </c>
      <c r="BG1502">
        <v>0</v>
      </c>
      <c r="BH1502" t="s">
        <v>6171</v>
      </c>
      <c r="BI1502">
        <v>26</v>
      </c>
      <c r="BJ1502" t="s">
        <v>6172</v>
      </c>
      <c r="BK1502">
        <v>0</v>
      </c>
      <c r="BL1502">
        <v>59</v>
      </c>
      <c r="BM1502" s="3">
        <f t="shared" si="215"/>
        <v>0.83050847457627119</v>
      </c>
    </row>
    <row r="1503" spans="1:65">
      <c r="A1503" t="s">
        <v>1634</v>
      </c>
      <c r="B1503" s="2">
        <v>45748</v>
      </c>
      <c r="C1503" t="s">
        <v>1632</v>
      </c>
      <c r="D1503" t="s">
        <v>1633</v>
      </c>
      <c r="E1503">
        <v>4</v>
      </c>
      <c r="F1503" t="s">
        <v>49</v>
      </c>
      <c r="G1503" t="s">
        <v>79</v>
      </c>
      <c r="H1503" t="s">
        <v>106</v>
      </c>
      <c r="I1503" t="s">
        <v>74</v>
      </c>
      <c r="J1503" t="s">
        <v>53</v>
      </c>
      <c r="K1503" t="s">
        <v>75</v>
      </c>
      <c r="L1503" t="s">
        <v>55</v>
      </c>
      <c r="M1503" t="s">
        <v>68</v>
      </c>
      <c r="N1503" t="s">
        <v>57</v>
      </c>
      <c r="O1503" t="s">
        <v>120</v>
      </c>
      <c r="P1503">
        <v>65</v>
      </c>
      <c r="Q1503">
        <v>65</v>
      </c>
      <c r="R1503">
        <v>64</v>
      </c>
      <c r="S1503">
        <v>2</v>
      </c>
      <c r="T1503">
        <f t="shared" si="207"/>
        <v>62</v>
      </c>
      <c r="U1503">
        <v>61</v>
      </c>
      <c r="V1503">
        <f t="shared" si="208"/>
        <v>1</v>
      </c>
      <c r="W1503" s="3">
        <f t="shared" si="209"/>
        <v>3.125E-2</v>
      </c>
      <c r="X1503">
        <v>21</v>
      </c>
      <c r="Y1503" s="4">
        <v>2.8</v>
      </c>
      <c r="Z1503" s="4">
        <v>0.8</v>
      </c>
      <c r="AA1503" s="5">
        <v>36224.129999999997</v>
      </c>
      <c r="AB1503" s="5">
        <f t="shared" si="210"/>
        <v>2209671.9300000002</v>
      </c>
      <c r="AC1503" s="5">
        <v>22434.05</v>
      </c>
      <c r="AD1503" s="5">
        <f t="shared" si="211"/>
        <v>1435779.2</v>
      </c>
      <c r="AE1503" s="5">
        <v>107983.17</v>
      </c>
      <c r="AF1503" s="5">
        <v>28539.93</v>
      </c>
      <c r="AG1503" s="5">
        <v>8977.24</v>
      </c>
      <c r="AH1503" s="5">
        <v>1160</v>
      </c>
      <c r="AI1503" s="5">
        <v>7073.68</v>
      </c>
      <c r="AJ1503">
        <v>1</v>
      </c>
      <c r="AK1503" s="5">
        <v>8673.85</v>
      </c>
      <c r="AL1503" s="5">
        <v>0</v>
      </c>
      <c r="AM1503" s="5">
        <v>45591.19</v>
      </c>
      <c r="AN1503">
        <v>4</v>
      </c>
      <c r="AO1503">
        <v>5</v>
      </c>
      <c r="AP1503" t="str">
        <f t="shared" si="212"/>
        <v>No</v>
      </c>
      <c r="AQ1503">
        <v>3</v>
      </c>
      <c r="AR1503" s="5">
        <f t="shared" si="213"/>
        <v>1643778.26</v>
      </c>
      <c r="AS1503" s="5">
        <f t="shared" si="214"/>
        <v>565893.67000000004</v>
      </c>
      <c r="AT1503" t="s">
        <v>59</v>
      </c>
      <c r="AU1503" t="s">
        <v>6189</v>
      </c>
      <c r="AV1503" t="s">
        <v>6190</v>
      </c>
      <c r="AW1503" t="s">
        <v>6183</v>
      </c>
      <c r="AX1503" t="s">
        <v>6167</v>
      </c>
      <c r="AY1503">
        <v>68</v>
      </c>
      <c r="AZ1503">
        <v>0</v>
      </c>
      <c r="BA1503">
        <v>18</v>
      </c>
      <c r="BB1503" t="s">
        <v>6191</v>
      </c>
      <c r="BC1503">
        <v>1</v>
      </c>
      <c r="BD1503">
        <v>0</v>
      </c>
      <c r="BE1503" t="s">
        <v>6178</v>
      </c>
      <c r="BF1503" t="s">
        <v>6170</v>
      </c>
      <c r="BG1503">
        <v>5</v>
      </c>
      <c r="BH1503" t="s">
        <v>6208</v>
      </c>
      <c r="BI1503">
        <v>84</v>
      </c>
      <c r="BJ1503" t="s">
        <v>6193</v>
      </c>
      <c r="BK1503">
        <v>0</v>
      </c>
      <c r="BL1503">
        <v>72</v>
      </c>
      <c r="BM1503" s="3">
        <f t="shared" si="215"/>
        <v>0.88888888888888884</v>
      </c>
    </row>
    <row r="1504" spans="1:65">
      <c r="A1504" t="s">
        <v>1635</v>
      </c>
      <c r="B1504" s="2">
        <v>45748</v>
      </c>
      <c r="C1504" t="s">
        <v>1632</v>
      </c>
      <c r="D1504" t="s">
        <v>1633</v>
      </c>
      <c r="E1504">
        <v>4</v>
      </c>
      <c r="F1504" t="s">
        <v>78</v>
      </c>
      <c r="G1504" t="s">
        <v>79</v>
      </c>
      <c r="H1504" t="s">
        <v>136</v>
      </c>
      <c r="I1504" t="s">
        <v>74</v>
      </c>
      <c r="J1504" t="s">
        <v>81</v>
      </c>
      <c r="K1504" t="s">
        <v>66</v>
      </c>
      <c r="L1504" t="s">
        <v>92</v>
      </c>
      <c r="M1504" t="s">
        <v>56</v>
      </c>
      <c r="N1504" t="s">
        <v>69</v>
      </c>
      <c r="O1504" t="s">
        <v>58</v>
      </c>
      <c r="P1504">
        <v>41</v>
      </c>
      <c r="Q1504">
        <v>43</v>
      </c>
      <c r="R1504">
        <v>42</v>
      </c>
      <c r="S1504">
        <v>1</v>
      </c>
      <c r="T1504">
        <f t="shared" si="207"/>
        <v>41</v>
      </c>
      <c r="U1504">
        <v>40</v>
      </c>
      <c r="V1504">
        <f t="shared" si="208"/>
        <v>1</v>
      </c>
      <c r="W1504" s="3">
        <f t="shared" si="209"/>
        <v>2.3809523809523808E-2</v>
      </c>
      <c r="X1504">
        <v>36</v>
      </c>
      <c r="Y1504" s="4">
        <v>0</v>
      </c>
      <c r="Z1504" s="4">
        <v>1</v>
      </c>
      <c r="AA1504" s="5">
        <v>73886.5</v>
      </c>
      <c r="AB1504" s="5">
        <f t="shared" si="210"/>
        <v>2955460</v>
      </c>
      <c r="AC1504" s="5">
        <v>53298.77</v>
      </c>
      <c r="AD1504" s="5">
        <f t="shared" si="211"/>
        <v>2238548.34</v>
      </c>
      <c r="AE1504" s="5">
        <v>124230.59</v>
      </c>
      <c r="AF1504" s="5">
        <v>38472.870000000003</v>
      </c>
      <c r="AG1504" s="5">
        <v>9576.4599999999991</v>
      </c>
      <c r="AH1504" s="5">
        <v>1450</v>
      </c>
      <c r="AI1504" s="5">
        <v>7535.14</v>
      </c>
      <c r="AJ1504">
        <v>0</v>
      </c>
      <c r="AK1504" s="5">
        <v>0</v>
      </c>
      <c r="AL1504" s="5">
        <v>0</v>
      </c>
      <c r="AM1504" s="5">
        <v>24623.99</v>
      </c>
      <c r="AN1504">
        <v>4</v>
      </c>
      <c r="AO1504">
        <v>3</v>
      </c>
      <c r="AP1504" t="str">
        <f t="shared" si="212"/>
        <v>Yes</v>
      </c>
      <c r="AQ1504">
        <v>1</v>
      </c>
      <c r="AR1504" s="5">
        <f t="shared" si="213"/>
        <v>2444437.39</v>
      </c>
      <c r="AS1504" s="5">
        <f t="shared" si="214"/>
        <v>511022.61</v>
      </c>
      <c r="AT1504" t="s">
        <v>59</v>
      </c>
      <c r="AU1504" t="s">
        <v>6164</v>
      </c>
      <c r="AV1504" t="s">
        <v>6165</v>
      </c>
      <c r="AW1504" t="s">
        <v>6166</v>
      </c>
      <c r="AX1504" t="s">
        <v>6167</v>
      </c>
      <c r="AY1504">
        <v>41</v>
      </c>
      <c r="AZ1504">
        <v>0</v>
      </c>
      <c r="BA1504">
        <v>11</v>
      </c>
      <c r="BB1504" t="s">
        <v>6198</v>
      </c>
      <c r="BC1504">
        <v>0</v>
      </c>
      <c r="BD1504">
        <v>0</v>
      </c>
      <c r="BE1504" t="s">
        <v>6169</v>
      </c>
      <c r="BF1504" t="s">
        <v>6170</v>
      </c>
      <c r="BG1504">
        <v>0</v>
      </c>
      <c r="BH1504" t="s">
        <v>6171</v>
      </c>
      <c r="BI1504">
        <v>57</v>
      </c>
      <c r="BJ1504" t="s">
        <v>6187</v>
      </c>
      <c r="BK1504">
        <v>0</v>
      </c>
      <c r="BL1504">
        <v>49</v>
      </c>
      <c r="BM1504" s="3">
        <f t="shared" si="215"/>
        <v>0.8571428571428571</v>
      </c>
    </row>
    <row r="1505" spans="1:65">
      <c r="A1505" t="s">
        <v>1636</v>
      </c>
      <c r="B1505" s="2">
        <v>45748</v>
      </c>
      <c r="C1505" t="s">
        <v>1632</v>
      </c>
      <c r="D1505" t="s">
        <v>1633</v>
      </c>
      <c r="E1505">
        <v>4</v>
      </c>
      <c r="F1505" t="s">
        <v>49</v>
      </c>
      <c r="G1505" t="s">
        <v>62</v>
      </c>
      <c r="H1505" t="s">
        <v>141</v>
      </c>
      <c r="I1505" t="s">
        <v>64</v>
      </c>
      <c r="J1505" t="s">
        <v>53</v>
      </c>
      <c r="K1505" t="s">
        <v>75</v>
      </c>
      <c r="L1505" t="s">
        <v>55</v>
      </c>
      <c r="M1505" t="s">
        <v>56</v>
      </c>
      <c r="N1505" t="s">
        <v>69</v>
      </c>
      <c r="O1505" t="s">
        <v>82</v>
      </c>
      <c r="P1505">
        <v>56</v>
      </c>
      <c r="Q1505">
        <v>58</v>
      </c>
      <c r="R1505">
        <v>58</v>
      </c>
      <c r="S1505">
        <v>1</v>
      </c>
      <c r="T1505">
        <f t="shared" si="207"/>
        <v>57</v>
      </c>
      <c r="U1505">
        <v>55</v>
      </c>
      <c r="V1505">
        <f t="shared" si="208"/>
        <v>2</v>
      </c>
      <c r="W1505" s="3">
        <f t="shared" si="209"/>
        <v>1.7241379310344827E-2</v>
      </c>
      <c r="X1505">
        <v>29</v>
      </c>
      <c r="Y1505" s="4">
        <v>3.8</v>
      </c>
      <c r="Z1505" s="4">
        <v>1.3</v>
      </c>
      <c r="AA1505" s="5">
        <v>36253.949999999997</v>
      </c>
      <c r="AB1505" s="5">
        <f t="shared" si="210"/>
        <v>1993967.25</v>
      </c>
      <c r="AC1505" s="5">
        <v>23650.71</v>
      </c>
      <c r="AD1505" s="5">
        <f t="shared" si="211"/>
        <v>1371741.18</v>
      </c>
      <c r="AE1505" s="5">
        <v>93293.14</v>
      </c>
      <c r="AF1505" s="5">
        <v>27442.560000000001</v>
      </c>
      <c r="AG1505" s="5">
        <v>10136.030000000001</v>
      </c>
      <c r="AH1505" s="5">
        <v>1885</v>
      </c>
      <c r="AI1505" s="5">
        <v>3507.69</v>
      </c>
      <c r="AJ1505">
        <v>0</v>
      </c>
      <c r="AK1505" s="5">
        <v>0</v>
      </c>
      <c r="AL1505" s="5">
        <v>719.03</v>
      </c>
      <c r="AM1505" s="5">
        <v>38398.42</v>
      </c>
      <c r="AN1505">
        <v>4</v>
      </c>
      <c r="AO1505">
        <v>4</v>
      </c>
      <c r="AP1505" t="str">
        <f t="shared" si="212"/>
        <v>Yes</v>
      </c>
      <c r="AQ1505">
        <v>0</v>
      </c>
      <c r="AR1505" s="5">
        <f t="shared" si="213"/>
        <v>1547123.05</v>
      </c>
      <c r="AS1505" s="5">
        <f t="shared" si="214"/>
        <v>446844.2</v>
      </c>
      <c r="AT1505" t="s">
        <v>59</v>
      </c>
      <c r="AU1505" t="s">
        <v>6164</v>
      </c>
      <c r="AV1505" t="s">
        <v>6165</v>
      </c>
      <c r="AW1505" t="s">
        <v>6166</v>
      </c>
      <c r="AX1505" t="s">
        <v>6184</v>
      </c>
      <c r="AY1505">
        <v>57</v>
      </c>
      <c r="AZ1505">
        <v>0</v>
      </c>
      <c r="BA1505">
        <v>14</v>
      </c>
      <c r="BB1505" t="s">
        <v>6180</v>
      </c>
      <c r="BC1505">
        <v>0</v>
      </c>
      <c r="BD1505">
        <v>0</v>
      </c>
      <c r="BE1505" t="s">
        <v>6169</v>
      </c>
      <c r="BF1505" t="s">
        <v>6170</v>
      </c>
      <c r="BG1505">
        <v>0</v>
      </c>
      <c r="BH1505" t="s">
        <v>6171</v>
      </c>
      <c r="BI1505">
        <v>32</v>
      </c>
      <c r="BJ1505" t="s">
        <v>6172</v>
      </c>
      <c r="BK1505">
        <v>0</v>
      </c>
      <c r="BL1505">
        <v>74</v>
      </c>
      <c r="BM1505" s="3">
        <f t="shared" si="215"/>
        <v>0.78378378378378377</v>
      </c>
    </row>
    <row r="1506" spans="1:65">
      <c r="A1506" t="s">
        <v>1637</v>
      </c>
      <c r="B1506" s="2">
        <v>45748</v>
      </c>
      <c r="C1506" t="s">
        <v>1632</v>
      </c>
      <c r="D1506" t="s">
        <v>1633</v>
      </c>
      <c r="E1506">
        <v>4</v>
      </c>
      <c r="F1506" t="s">
        <v>78</v>
      </c>
      <c r="G1506" t="s">
        <v>62</v>
      </c>
      <c r="H1506" t="s">
        <v>168</v>
      </c>
      <c r="I1506" t="s">
        <v>64</v>
      </c>
      <c r="J1506" t="s">
        <v>53</v>
      </c>
      <c r="K1506" t="s">
        <v>66</v>
      </c>
      <c r="L1506" t="s">
        <v>55</v>
      </c>
      <c r="M1506" t="s">
        <v>56</v>
      </c>
      <c r="N1506" t="s">
        <v>94</v>
      </c>
      <c r="O1506" t="s">
        <v>120</v>
      </c>
      <c r="P1506">
        <v>84</v>
      </c>
      <c r="Q1506">
        <v>85</v>
      </c>
      <c r="R1506">
        <v>85</v>
      </c>
      <c r="S1506">
        <v>2</v>
      </c>
      <c r="T1506">
        <f t="shared" si="207"/>
        <v>83</v>
      </c>
      <c r="U1506">
        <v>82</v>
      </c>
      <c r="V1506">
        <f t="shared" si="208"/>
        <v>1</v>
      </c>
      <c r="W1506" s="3">
        <f t="shared" si="209"/>
        <v>2.3529411764705882E-2</v>
      </c>
      <c r="X1506">
        <v>22</v>
      </c>
      <c r="Y1506" s="4">
        <v>1.5</v>
      </c>
      <c r="Z1506" s="4">
        <v>0.7</v>
      </c>
      <c r="AA1506" s="5">
        <v>30753.96</v>
      </c>
      <c r="AB1506" s="5">
        <f t="shared" si="210"/>
        <v>2521824.7200000002</v>
      </c>
      <c r="AC1506" s="5">
        <v>23585.74</v>
      </c>
      <c r="AD1506" s="5">
        <f t="shared" si="211"/>
        <v>2004787.9</v>
      </c>
      <c r="AE1506" s="5">
        <v>138469.34</v>
      </c>
      <c r="AF1506" s="5">
        <v>40744.74</v>
      </c>
      <c r="AG1506" s="5">
        <v>9381.42</v>
      </c>
      <c r="AH1506" s="5">
        <v>1015</v>
      </c>
      <c r="AI1506" s="5">
        <v>7073.68</v>
      </c>
      <c r="AJ1506">
        <v>0</v>
      </c>
      <c r="AK1506" s="5">
        <v>0</v>
      </c>
      <c r="AL1506" s="5">
        <v>31740.84</v>
      </c>
      <c r="AM1506" s="5">
        <v>93323.21</v>
      </c>
      <c r="AN1506">
        <v>4</v>
      </c>
      <c r="AO1506">
        <v>5</v>
      </c>
      <c r="AP1506" t="str">
        <f t="shared" si="212"/>
        <v>No</v>
      </c>
      <c r="AQ1506">
        <v>3</v>
      </c>
      <c r="AR1506" s="5">
        <f t="shared" si="213"/>
        <v>2326536.13</v>
      </c>
      <c r="AS1506" s="5">
        <f t="shared" si="214"/>
        <v>195288.59</v>
      </c>
      <c r="AT1506" t="s">
        <v>59</v>
      </c>
      <c r="AU1506" t="s">
        <v>6164</v>
      </c>
      <c r="AV1506" t="s">
        <v>6165</v>
      </c>
      <c r="AW1506" t="s">
        <v>6166</v>
      </c>
      <c r="AX1506" t="s">
        <v>6184</v>
      </c>
      <c r="AY1506">
        <v>85</v>
      </c>
      <c r="AZ1506">
        <v>0</v>
      </c>
      <c r="BA1506">
        <v>10</v>
      </c>
      <c r="BB1506" t="s">
        <v>6198</v>
      </c>
      <c r="BC1506">
        <v>1</v>
      </c>
      <c r="BD1506">
        <v>0</v>
      </c>
      <c r="BE1506" t="s">
        <v>6178</v>
      </c>
      <c r="BF1506" t="s">
        <v>6170</v>
      </c>
      <c r="BG1506">
        <v>0</v>
      </c>
      <c r="BH1506" t="s">
        <v>6171</v>
      </c>
      <c r="BI1506">
        <v>46</v>
      </c>
      <c r="BJ1506" t="s">
        <v>6172</v>
      </c>
      <c r="BK1506">
        <v>0</v>
      </c>
      <c r="BL1506">
        <v>91</v>
      </c>
      <c r="BM1506" s="3">
        <f t="shared" si="215"/>
        <v>0.93406593406593408</v>
      </c>
    </row>
    <row r="1507" spans="1:65">
      <c r="A1507" t="s">
        <v>1638</v>
      </c>
      <c r="B1507" s="2">
        <v>45748</v>
      </c>
      <c r="C1507" t="s">
        <v>1632</v>
      </c>
      <c r="D1507" t="s">
        <v>1633</v>
      </c>
      <c r="E1507">
        <v>4</v>
      </c>
      <c r="F1507" t="s">
        <v>78</v>
      </c>
      <c r="G1507" t="s">
        <v>79</v>
      </c>
      <c r="H1507" t="s">
        <v>80</v>
      </c>
      <c r="I1507" t="s">
        <v>74</v>
      </c>
      <c r="J1507" t="s">
        <v>53</v>
      </c>
      <c r="K1507" t="s">
        <v>75</v>
      </c>
      <c r="L1507" t="s">
        <v>67</v>
      </c>
      <c r="M1507" t="s">
        <v>56</v>
      </c>
      <c r="N1507" t="s">
        <v>94</v>
      </c>
      <c r="O1507" t="s">
        <v>82</v>
      </c>
      <c r="P1507">
        <v>77</v>
      </c>
      <c r="Q1507">
        <v>80</v>
      </c>
      <c r="R1507">
        <v>79</v>
      </c>
      <c r="S1507">
        <v>3</v>
      </c>
      <c r="T1507">
        <f t="shared" si="207"/>
        <v>76</v>
      </c>
      <c r="U1507">
        <v>75</v>
      </c>
      <c r="V1507">
        <f t="shared" si="208"/>
        <v>1</v>
      </c>
      <c r="W1507" s="3">
        <f t="shared" si="209"/>
        <v>3.7974683544303799E-2</v>
      </c>
      <c r="X1507">
        <v>31</v>
      </c>
      <c r="Y1507" s="4">
        <v>3.9</v>
      </c>
      <c r="Z1507" s="4">
        <v>1.6</v>
      </c>
      <c r="AA1507" s="5">
        <v>35722.699999999997</v>
      </c>
      <c r="AB1507" s="5">
        <f t="shared" si="210"/>
        <v>2679202.5</v>
      </c>
      <c r="AC1507" s="5">
        <v>23019.599999999999</v>
      </c>
      <c r="AD1507" s="5">
        <f t="shared" si="211"/>
        <v>1818548.4</v>
      </c>
      <c r="AE1507" s="5">
        <v>132363</v>
      </c>
      <c r="AF1507" s="5">
        <v>37481.660000000003</v>
      </c>
      <c r="AG1507" s="5">
        <v>10080.44</v>
      </c>
      <c r="AH1507" s="5">
        <v>2320</v>
      </c>
      <c r="AI1507" s="5">
        <v>10546.48</v>
      </c>
      <c r="AJ1507">
        <v>0</v>
      </c>
      <c r="AK1507" s="5">
        <v>0</v>
      </c>
      <c r="AL1507" s="5">
        <v>0</v>
      </c>
      <c r="AM1507" s="5">
        <v>49999.21</v>
      </c>
      <c r="AN1507">
        <v>4</v>
      </c>
      <c r="AO1507">
        <v>4</v>
      </c>
      <c r="AP1507" t="str">
        <f t="shared" si="212"/>
        <v>Yes</v>
      </c>
      <c r="AQ1507">
        <v>0</v>
      </c>
      <c r="AR1507" s="5">
        <f t="shared" si="213"/>
        <v>2061339.19</v>
      </c>
      <c r="AS1507" s="5">
        <f t="shared" si="214"/>
        <v>617863.31000000006</v>
      </c>
      <c r="AT1507" t="s">
        <v>116</v>
      </c>
      <c r="AU1507" t="s">
        <v>6164</v>
      </c>
      <c r="AV1507" t="s">
        <v>6165</v>
      </c>
      <c r="AW1507" t="s">
        <v>6166</v>
      </c>
      <c r="AX1507" t="s">
        <v>6167</v>
      </c>
      <c r="AY1507">
        <v>79</v>
      </c>
      <c r="AZ1507">
        <v>0</v>
      </c>
      <c r="BA1507">
        <v>17</v>
      </c>
      <c r="BB1507" t="s">
        <v>6191</v>
      </c>
      <c r="BC1507">
        <v>0</v>
      </c>
      <c r="BD1507">
        <v>0</v>
      </c>
      <c r="BE1507" t="s">
        <v>6169</v>
      </c>
      <c r="BF1507" t="s">
        <v>6170</v>
      </c>
      <c r="BG1507">
        <v>1</v>
      </c>
      <c r="BH1507" t="s">
        <v>6186</v>
      </c>
      <c r="BI1507">
        <v>47</v>
      </c>
      <c r="BJ1507" t="s">
        <v>6172</v>
      </c>
      <c r="BK1507">
        <v>0</v>
      </c>
      <c r="BL1507">
        <v>84</v>
      </c>
      <c r="BM1507" s="3">
        <f t="shared" si="215"/>
        <v>0.94047619047619047</v>
      </c>
    </row>
    <row r="1508" spans="1:65">
      <c r="A1508" t="s">
        <v>1639</v>
      </c>
      <c r="B1508" s="2">
        <v>45748</v>
      </c>
      <c r="C1508" t="s">
        <v>1632</v>
      </c>
      <c r="D1508" t="s">
        <v>1633</v>
      </c>
      <c r="E1508">
        <v>4</v>
      </c>
      <c r="F1508" t="s">
        <v>78</v>
      </c>
      <c r="G1508" t="s">
        <v>50</v>
      </c>
      <c r="H1508" t="s">
        <v>173</v>
      </c>
      <c r="I1508" t="s">
        <v>74</v>
      </c>
      <c r="J1508" t="s">
        <v>53</v>
      </c>
      <c r="K1508" t="s">
        <v>75</v>
      </c>
      <c r="L1508" t="s">
        <v>67</v>
      </c>
      <c r="M1508" t="s">
        <v>56</v>
      </c>
      <c r="N1508" t="s">
        <v>109</v>
      </c>
      <c r="O1508" t="s">
        <v>70</v>
      </c>
      <c r="P1508">
        <v>66</v>
      </c>
      <c r="Q1508">
        <v>67</v>
      </c>
      <c r="R1508">
        <v>65</v>
      </c>
      <c r="S1508">
        <v>2</v>
      </c>
      <c r="T1508">
        <f t="shared" si="207"/>
        <v>63</v>
      </c>
      <c r="U1508">
        <v>62</v>
      </c>
      <c r="V1508">
        <f t="shared" si="208"/>
        <v>1</v>
      </c>
      <c r="W1508" s="3">
        <f t="shared" si="209"/>
        <v>3.0769230769230771E-2</v>
      </c>
      <c r="X1508">
        <v>26</v>
      </c>
      <c r="Y1508" s="4">
        <v>1</v>
      </c>
      <c r="Z1508" s="4">
        <v>1</v>
      </c>
      <c r="AA1508" s="5">
        <v>35621.339999999997</v>
      </c>
      <c r="AB1508" s="5">
        <f t="shared" si="210"/>
        <v>2208523.08</v>
      </c>
      <c r="AC1508" s="5">
        <v>22881.56</v>
      </c>
      <c r="AD1508" s="5">
        <f t="shared" si="211"/>
        <v>1487301.4</v>
      </c>
      <c r="AE1508" s="5">
        <v>108734.96</v>
      </c>
      <c r="AF1508" s="5">
        <v>29860.55</v>
      </c>
      <c r="AG1508" s="5">
        <v>8935.9599999999991</v>
      </c>
      <c r="AH1508" s="5">
        <v>1450</v>
      </c>
      <c r="AI1508" s="5">
        <v>7062.07</v>
      </c>
      <c r="AJ1508">
        <v>0</v>
      </c>
      <c r="AK1508" s="5">
        <v>0</v>
      </c>
      <c r="AL1508" s="5">
        <v>0</v>
      </c>
      <c r="AM1508" s="5">
        <v>88132.9</v>
      </c>
      <c r="AN1508">
        <v>8</v>
      </c>
      <c r="AO1508">
        <v>9</v>
      </c>
      <c r="AP1508" t="str">
        <f t="shared" si="212"/>
        <v>No</v>
      </c>
      <c r="AQ1508">
        <v>2</v>
      </c>
      <c r="AR1508" s="5">
        <f t="shared" si="213"/>
        <v>1731477.84</v>
      </c>
      <c r="AS1508" s="5">
        <f t="shared" si="214"/>
        <v>477045.24</v>
      </c>
      <c r="AT1508" t="s">
        <v>59</v>
      </c>
      <c r="AU1508" t="s">
        <v>6164</v>
      </c>
      <c r="AV1508" t="s">
        <v>6165</v>
      </c>
      <c r="AW1508" t="s">
        <v>6166</v>
      </c>
      <c r="AX1508" t="s">
        <v>6167</v>
      </c>
      <c r="AY1508">
        <v>66</v>
      </c>
      <c r="AZ1508">
        <v>0</v>
      </c>
      <c r="BA1508">
        <v>14</v>
      </c>
      <c r="BB1508" t="s">
        <v>6191</v>
      </c>
      <c r="BC1508">
        <v>0</v>
      </c>
      <c r="BD1508">
        <v>1</v>
      </c>
      <c r="BE1508" t="s">
        <v>6188</v>
      </c>
      <c r="BF1508" t="s">
        <v>6170</v>
      </c>
      <c r="BG1508">
        <v>2</v>
      </c>
      <c r="BH1508" t="s">
        <v>6209</v>
      </c>
      <c r="BI1508">
        <v>104</v>
      </c>
      <c r="BJ1508" t="s">
        <v>6193</v>
      </c>
      <c r="BK1508">
        <v>0</v>
      </c>
      <c r="BL1508">
        <v>74</v>
      </c>
      <c r="BM1508" s="3">
        <f t="shared" si="215"/>
        <v>0.8783783783783784</v>
      </c>
    </row>
    <row r="1509" spans="1:65">
      <c r="A1509" t="s">
        <v>1640</v>
      </c>
      <c r="B1509" s="2">
        <v>45748</v>
      </c>
      <c r="C1509" t="s">
        <v>1632</v>
      </c>
      <c r="D1509" t="s">
        <v>1633</v>
      </c>
      <c r="E1509">
        <v>4</v>
      </c>
      <c r="F1509" t="s">
        <v>78</v>
      </c>
      <c r="G1509" t="s">
        <v>62</v>
      </c>
      <c r="H1509" t="s">
        <v>91</v>
      </c>
      <c r="I1509" t="s">
        <v>64</v>
      </c>
      <c r="J1509" t="s">
        <v>53</v>
      </c>
      <c r="K1509" t="s">
        <v>66</v>
      </c>
      <c r="L1509" t="s">
        <v>67</v>
      </c>
      <c r="M1509" t="s">
        <v>68</v>
      </c>
      <c r="N1509" t="s">
        <v>109</v>
      </c>
      <c r="O1509" t="s">
        <v>120</v>
      </c>
      <c r="P1509">
        <v>67</v>
      </c>
      <c r="Q1509">
        <v>71</v>
      </c>
      <c r="R1509">
        <v>70</v>
      </c>
      <c r="S1509">
        <v>6</v>
      </c>
      <c r="T1509">
        <f t="shared" si="207"/>
        <v>64</v>
      </c>
      <c r="U1509">
        <v>63</v>
      </c>
      <c r="V1509">
        <f t="shared" si="208"/>
        <v>1</v>
      </c>
      <c r="W1509" s="3">
        <f t="shared" si="209"/>
        <v>8.5714285714285715E-2</v>
      </c>
      <c r="X1509">
        <v>22</v>
      </c>
      <c r="Y1509" s="4">
        <v>3.6</v>
      </c>
      <c r="Z1509" s="4">
        <v>1.4</v>
      </c>
      <c r="AA1509" s="5">
        <v>30139.69</v>
      </c>
      <c r="AB1509" s="5">
        <f t="shared" si="210"/>
        <v>1898800.47</v>
      </c>
      <c r="AC1509" s="5">
        <v>21898.03</v>
      </c>
      <c r="AD1509" s="5">
        <f t="shared" si="211"/>
        <v>1532862.1</v>
      </c>
      <c r="AE1509" s="5">
        <v>113995.62</v>
      </c>
      <c r="AF1509" s="5">
        <v>32284.43</v>
      </c>
      <c r="AG1509" s="5">
        <v>34840.870000000003</v>
      </c>
      <c r="AH1509" s="5">
        <v>2030</v>
      </c>
      <c r="AI1509" s="5">
        <v>60715.72</v>
      </c>
      <c r="AJ1509">
        <v>2</v>
      </c>
      <c r="AK1509" s="5">
        <v>17493.68</v>
      </c>
      <c r="AL1509" s="5">
        <v>0</v>
      </c>
      <c r="AM1509" s="5">
        <v>96103.039999999994</v>
      </c>
      <c r="AN1509">
        <v>8</v>
      </c>
      <c r="AO1509">
        <v>8</v>
      </c>
      <c r="AP1509" t="str">
        <f t="shared" si="212"/>
        <v>Yes</v>
      </c>
      <c r="AQ1509">
        <v>3</v>
      </c>
      <c r="AR1509" s="5">
        <f t="shared" si="213"/>
        <v>1890325.46</v>
      </c>
      <c r="AS1509" s="5">
        <f t="shared" si="214"/>
        <v>8475.01</v>
      </c>
      <c r="AT1509" t="s">
        <v>1641</v>
      </c>
      <c r="AU1509" t="s">
        <v>6199</v>
      </c>
      <c r="AV1509" t="s">
        <v>6200</v>
      </c>
      <c r="AW1509" t="s">
        <v>6175</v>
      </c>
      <c r="AX1509" t="s">
        <v>6167</v>
      </c>
      <c r="AY1509">
        <v>69</v>
      </c>
      <c r="AZ1509">
        <v>0</v>
      </c>
      <c r="BA1509">
        <v>14</v>
      </c>
      <c r="BB1509" t="s">
        <v>6198</v>
      </c>
      <c r="BC1509">
        <v>0</v>
      </c>
      <c r="BD1509">
        <v>0</v>
      </c>
      <c r="BE1509" t="s">
        <v>6169</v>
      </c>
      <c r="BF1509" t="s">
        <v>6210</v>
      </c>
      <c r="BG1509">
        <v>1</v>
      </c>
      <c r="BH1509" t="s">
        <v>6186</v>
      </c>
      <c r="BI1509">
        <v>33</v>
      </c>
      <c r="BJ1509" t="s">
        <v>6172</v>
      </c>
      <c r="BK1509">
        <v>0</v>
      </c>
      <c r="BL1509">
        <v>78</v>
      </c>
      <c r="BM1509" s="3">
        <f t="shared" si="215"/>
        <v>0.89743589743589747</v>
      </c>
    </row>
    <row r="1510" spans="1:65">
      <c r="A1510" t="s">
        <v>1642</v>
      </c>
      <c r="B1510" s="2">
        <v>45748</v>
      </c>
      <c r="C1510" t="s">
        <v>1632</v>
      </c>
      <c r="D1510" t="s">
        <v>1633</v>
      </c>
      <c r="E1510">
        <v>4</v>
      </c>
      <c r="F1510" t="s">
        <v>61</v>
      </c>
      <c r="G1510" t="s">
        <v>50</v>
      </c>
      <c r="H1510" t="s">
        <v>183</v>
      </c>
      <c r="I1510" t="s">
        <v>64</v>
      </c>
      <c r="J1510" t="s">
        <v>53</v>
      </c>
      <c r="K1510" t="s">
        <v>66</v>
      </c>
      <c r="L1510" t="s">
        <v>87</v>
      </c>
      <c r="M1510" t="s">
        <v>56</v>
      </c>
      <c r="N1510" t="s">
        <v>109</v>
      </c>
      <c r="O1510" t="s">
        <v>120</v>
      </c>
      <c r="P1510">
        <v>78</v>
      </c>
      <c r="Q1510">
        <v>85</v>
      </c>
      <c r="R1510">
        <v>85</v>
      </c>
      <c r="S1510">
        <v>1</v>
      </c>
      <c r="T1510">
        <f t="shared" si="207"/>
        <v>84</v>
      </c>
      <c r="U1510">
        <v>76</v>
      </c>
      <c r="V1510">
        <f t="shared" si="208"/>
        <v>8</v>
      </c>
      <c r="W1510" s="3">
        <f t="shared" si="209"/>
        <v>1.1764705882352941E-2</v>
      </c>
      <c r="X1510">
        <v>23</v>
      </c>
      <c r="Y1510" s="4">
        <v>1.3</v>
      </c>
      <c r="Z1510" s="4">
        <v>0.8</v>
      </c>
      <c r="AA1510" s="5">
        <v>30575.43</v>
      </c>
      <c r="AB1510" s="5">
        <f t="shared" si="210"/>
        <v>2323732.6800000002</v>
      </c>
      <c r="AC1510" s="5">
        <v>24299.1</v>
      </c>
      <c r="AD1510" s="5">
        <f t="shared" si="211"/>
        <v>2065423.5</v>
      </c>
      <c r="AE1510" s="5">
        <v>137366.32999999999</v>
      </c>
      <c r="AF1510" s="5">
        <v>35444.82</v>
      </c>
      <c r="AG1510" s="5">
        <v>8819.31</v>
      </c>
      <c r="AH1510" s="5">
        <v>1160</v>
      </c>
      <c r="AI1510" s="5">
        <v>3536.84</v>
      </c>
      <c r="AJ1510">
        <v>0</v>
      </c>
      <c r="AK1510" s="5">
        <v>0</v>
      </c>
      <c r="AL1510" s="5">
        <v>36302.080000000002</v>
      </c>
      <c r="AM1510" s="5">
        <v>153059.66</v>
      </c>
      <c r="AN1510">
        <v>8</v>
      </c>
      <c r="AO1510">
        <v>11</v>
      </c>
      <c r="AP1510" t="str">
        <f t="shared" si="212"/>
        <v>No</v>
      </c>
      <c r="AQ1510">
        <v>2</v>
      </c>
      <c r="AR1510" s="5">
        <f t="shared" si="213"/>
        <v>2441112.54</v>
      </c>
      <c r="AS1510" s="5">
        <f t="shared" si="214"/>
        <v>-117379.86</v>
      </c>
      <c r="AT1510" t="s">
        <v>59</v>
      </c>
      <c r="AU1510" t="s">
        <v>6164</v>
      </c>
      <c r="AV1510" t="s">
        <v>6165</v>
      </c>
      <c r="AW1510" t="s">
        <v>6166</v>
      </c>
      <c r="AX1510" t="s">
        <v>6184</v>
      </c>
      <c r="AY1510">
        <v>78</v>
      </c>
      <c r="AZ1510">
        <v>0</v>
      </c>
      <c r="BA1510">
        <v>46</v>
      </c>
      <c r="BB1510" t="s">
        <v>6180</v>
      </c>
      <c r="BC1510">
        <v>0</v>
      </c>
      <c r="BD1510">
        <v>3</v>
      </c>
      <c r="BE1510" t="s">
        <v>6188</v>
      </c>
      <c r="BF1510" t="s">
        <v>6170</v>
      </c>
      <c r="BG1510">
        <v>0</v>
      </c>
      <c r="BH1510" t="s">
        <v>6171</v>
      </c>
      <c r="BI1510">
        <v>55</v>
      </c>
      <c r="BJ1510" t="s">
        <v>6187</v>
      </c>
      <c r="BK1510">
        <v>0</v>
      </c>
      <c r="BL1510">
        <v>91</v>
      </c>
      <c r="BM1510" s="3">
        <f t="shared" si="215"/>
        <v>0.93406593406593408</v>
      </c>
    </row>
    <row r="1511" spans="1:65">
      <c r="A1511" t="s">
        <v>1643</v>
      </c>
      <c r="B1511" s="2">
        <v>45748</v>
      </c>
      <c r="C1511" t="s">
        <v>1632</v>
      </c>
      <c r="D1511" t="s">
        <v>1633</v>
      </c>
      <c r="E1511">
        <v>4</v>
      </c>
      <c r="F1511" t="s">
        <v>61</v>
      </c>
      <c r="G1511" t="s">
        <v>62</v>
      </c>
      <c r="H1511" t="s">
        <v>104</v>
      </c>
      <c r="I1511" t="s">
        <v>52</v>
      </c>
      <c r="J1511" t="s">
        <v>81</v>
      </c>
      <c r="K1511" t="s">
        <v>75</v>
      </c>
      <c r="L1511" t="s">
        <v>67</v>
      </c>
      <c r="M1511" t="s">
        <v>56</v>
      </c>
      <c r="N1511" t="s">
        <v>69</v>
      </c>
      <c r="O1511" t="s">
        <v>70</v>
      </c>
      <c r="P1511">
        <v>41</v>
      </c>
      <c r="Q1511">
        <v>43</v>
      </c>
      <c r="R1511">
        <v>43</v>
      </c>
      <c r="S1511">
        <v>1</v>
      </c>
      <c r="T1511">
        <f t="shared" si="207"/>
        <v>42</v>
      </c>
      <c r="U1511">
        <v>41</v>
      </c>
      <c r="V1511">
        <f t="shared" si="208"/>
        <v>1</v>
      </c>
      <c r="W1511" s="3">
        <f t="shared" si="209"/>
        <v>2.3255813953488372E-2</v>
      </c>
      <c r="X1511">
        <v>15</v>
      </c>
      <c r="Y1511" s="4">
        <v>5.3</v>
      </c>
      <c r="Z1511" s="4">
        <v>1.7</v>
      </c>
      <c r="AA1511" s="5">
        <v>77513.81</v>
      </c>
      <c r="AB1511" s="5">
        <f t="shared" si="210"/>
        <v>3178066.21</v>
      </c>
      <c r="AC1511" s="5">
        <v>51809.99</v>
      </c>
      <c r="AD1511" s="5">
        <f t="shared" si="211"/>
        <v>2227829.5699999998</v>
      </c>
      <c r="AE1511" s="5">
        <v>135173.57</v>
      </c>
      <c r="AF1511" s="5">
        <v>35762.239999999998</v>
      </c>
      <c r="AG1511" s="5">
        <v>7917.2</v>
      </c>
      <c r="AH1511" s="5">
        <v>2465</v>
      </c>
      <c r="AI1511" s="5">
        <v>7515.79</v>
      </c>
      <c r="AJ1511">
        <v>0</v>
      </c>
      <c r="AK1511" s="5">
        <v>0</v>
      </c>
      <c r="AL1511" s="5">
        <v>0</v>
      </c>
      <c r="AM1511" s="5">
        <v>29467.61</v>
      </c>
      <c r="AN1511">
        <v>4</v>
      </c>
      <c r="AO1511">
        <v>5</v>
      </c>
      <c r="AP1511" t="str">
        <f t="shared" si="212"/>
        <v>No</v>
      </c>
      <c r="AQ1511">
        <v>2</v>
      </c>
      <c r="AR1511" s="5">
        <f t="shared" si="213"/>
        <v>2446130.98</v>
      </c>
      <c r="AS1511" s="5">
        <f t="shared" si="214"/>
        <v>731935.23</v>
      </c>
      <c r="AT1511" t="s">
        <v>116</v>
      </c>
      <c r="AU1511" t="s">
        <v>6164</v>
      </c>
      <c r="AV1511" t="s">
        <v>6165</v>
      </c>
      <c r="AW1511" t="s">
        <v>6166</v>
      </c>
      <c r="AX1511" t="s">
        <v>6184</v>
      </c>
      <c r="AY1511">
        <v>44</v>
      </c>
      <c r="AZ1511">
        <v>1</v>
      </c>
      <c r="BA1511">
        <v>18</v>
      </c>
      <c r="BB1511" t="s">
        <v>6180</v>
      </c>
      <c r="BC1511">
        <v>0</v>
      </c>
      <c r="BD1511">
        <v>1</v>
      </c>
      <c r="BE1511" t="s">
        <v>6188</v>
      </c>
      <c r="BF1511" t="s">
        <v>6170</v>
      </c>
      <c r="BG1511">
        <v>0</v>
      </c>
      <c r="BH1511" t="s">
        <v>6171</v>
      </c>
      <c r="BI1511">
        <v>12</v>
      </c>
      <c r="BJ1511" t="s">
        <v>6172</v>
      </c>
      <c r="BK1511">
        <v>0</v>
      </c>
      <c r="BL1511">
        <v>49</v>
      </c>
      <c r="BM1511" s="3">
        <f t="shared" si="215"/>
        <v>0.87755102040816324</v>
      </c>
    </row>
    <row r="1512" spans="1:65">
      <c r="A1512" t="s">
        <v>1644</v>
      </c>
      <c r="B1512" s="2">
        <v>45748</v>
      </c>
      <c r="C1512" t="s">
        <v>1632</v>
      </c>
      <c r="D1512" t="s">
        <v>1633</v>
      </c>
      <c r="E1512">
        <v>4</v>
      </c>
      <c r="F1512" t="s">
        <v>78</v>
      </c>
      <c r="G1512" t="s">
        <v>50</v>
      </c>
      <c r="H1512" t="s">
        <v>173</v>
      </c>
      <c r="I1512" t="s">
        <v>64</v>
      </c>
      <c r="J1512" t="s">
        <v>53</v>
      </c>
      <c r="K1512" t="s">
        <v>75</v>
      </c>
      <c r="L1512" t="s">
        <v>67</v>
      </c>
      <c r="M1512" t="s">
        <v>68</v>
      </c>
      <c r="N1512" t="s">
        <v>69</v>
      </c>
      <c r="O1512" t="s">
        <v>58</v>
      </c>
      <c r="P1512">
        <v>68</v>
      </c>
      <c r="Q1512">
        <v>73</v>
      </c>
      <c r="R1512">
        <v>70</v>
      </c>
      <c r="S1512">
        <v>7</v>
      </c>
      <c r="T1512">
        <f t="shared" si="207"/>
        <v>63</v>
      </c>
      <c r="U1512">
        <v>62</v>
      </c>
      <c r="V1512">
        <f t="shared" si="208"/>
        <v>1</v>
      </c>
      <c r="W1512" s="3">
        <f t="shared" si="209"/>
        <v>0.1</v>
      </c>
      <c r="X1512">
        <v>35</v>
      </c>
      <c r="Y1512" s="4">
        <v>1.7</v>
      </c>
      <c r="Z1512" s="4">
        <v>1.7</v>
      </c>
      <c r="AA1512" s="5">
        <v>36145.949999999997</v>
      </c>
      <c r="AB1512" s="5">
        <f t="shared" si="210"/>
        <v>2241048.9</v>
      </c>
      <c r="AC1512" s="5">
        <v>21947.23</v>
      </c>
      <c r="AD1512" s="5">
        <f t="shared" si="211"/>
        <v>1536306.1</v>
      </c>
      <c r="AE1512" s="5">
        <v>115192.06</v>
      </c>
      <c r="AF1512" s="5">
        <v>32736.91</v>
      </c>
      <c r="AG1512" s="5">
        <v>35050.79</v>
      </c>
      <c r="AH1512" s="5">
        <v>2465</v>
      </c>
      <c r="AI1512" s="5">
        <v>64141.25</v>
      </c>
      <c r="AJ1512">
        <v>2</v>
      </c>
      <c r="AK1512" s="5">
        <v>17626.54</v>
      </c>
      <c r="AL1512" s="5">
        <v>0</v>
      </c>
      <c r="AM1512" s="5">
        <v>43688.81</v>
      </c>
      <c r="AN1512">
        <v>4</v>
      </c>
      <c r="AO1512">
        <v>4</v>
      </c>
      <c r="AP1512" t="str">
        <f t="shared" si="212"/>
        <v>Yes</v>
      </c>
      <c r="AQ1512">
        <v>2</v>
      </c>
      <c r="AR1512" s="5">
        <f t="shared" si="213"/>
        <v>1847207.46</v>
      </c>
      <c r="AS1512" s="5">
        <f t="shared" si="214"/>
        <v>393841.44</v>
      </c>
      <c r="AT1512" t="s">
        <v>1641</v>
      </c>
      <c r="AU1512" t="s">
        <v>6189</v>
      </c>
      <c r="AV1512" t="s">
        <v>6201</v>
      </c>
      <c r="AW1512" t="s">
        <v>6175</v>
      </c>
      <c r="AX1512" t="s">
        <v>6167</v>
      </c>
      <c r="AY1512">
        <v>73</v>
      </c>
      <c r="AZ1512">
        <v>2</v>
      </c>
      <c r="BA1512">
        <v>12</v>
      </c>
      <c r="BB1512" t="s">
        <v>6185</v>
      </c>
      <c r="BC1512">
        <v>0</v>
      </c>
      <c r="BD1512">
        <v>0</v>
      </c>
      <c r="BE1512" t="s">
        <v>6169</v>
      </c>
      <c r="BF1512" t="s">
        <v>6210</v>
      </c>
      <c r="BG1512">
        <v>3</v>
      </c>
      <c r="BH1512" t="s">
        <v>6209</v>
      </c>
      <c r="BI1512">
        <v>92</v>
      </c>
      <c r="BJ1512" t="s">
        <v>6193</v>
      </c>
      <c r="BK1512">
        <v>0</v>
      </c>
      <c r="BL1512">
        <v>77</v>
      </c>
      <c r="BM1512" s="3">
        <f t="shared" si="215"/>
        <v>0.90909090909090906</v>
      </c>
    </row>
    <row r="1513" spans="1:65">
      <c r="A1513" t="s">
        <v>1645</v>
      </c>
      <c r="B1513" s="2">
        <v>45748</v>
      </c>
      <c r="C1513" t="s">
        <v>1632</v>
      </c>
      <c r="D1513" t="s">
        <v>1633</v>
      </c>
      <c r="E1513">
        <v>4</v>
      </c>
      <c r="F1513" t="s">
        <v>61</v>
      </c>
      <c r="G1513" t="s">
        <v>62</v>
      </c>
      <c r="H1513" t="s">
        <v>115</v>
      </c>
      <c r="I1513" t="s">
        <v>74</v>
      </c>
      <c r="J1513" t="s">
        <v>53</v>
      </c>
      <c r="K1513" t="s">
        <v>66</v>
      </c>
      <c r="L1513" t="s">
        <v>92</v>
      </c>
      <c r="M1513" t="s">
        <v>68</v>
      </c>
      <c r="N1513" t="s">
        <v>57</v>
      </c>
      <c r="O1513" t="s">
        <v>58</v>
      </c>
      <c r="P1513">
        <v>79</v>
      </c>
      <c r="Q1513">
        <v>85</v>
      </c>
      <c r="R1513">
        <v>85</v>
      </c>
      <c r="S1513">
        <v>2</v>
      </c>
      <c r="T1513">
        <f t="shared" si="207"/>
        <v>83</v>
      </c>
      <c r="U1513">
        <v>76</v>
      </c>
      <c r="V1513">
        <f t="shared" si="208"/>
        <v>7</v>
      </c>
      <c r="W1513" s="3">
        <f t="shared" si="209"/>
        <v>2.3529411764705882E-2</v>
      </c>
      <c r="X1513">
        <v>30</v>
      </c>
      <c r="Y1513" s="4">
        <v>6.5</v>
      </c>
      <c r="Z1513" s="4">
        <v>1.5</v>
      </c>
      <c r="AA1513" s="5">
        <v>30583.55</v>
      </c>
      <c r="AB1513" s="5">
        <f t="shared" si="210"/>
        <v>2324349.7999999998</v>
      </c>
      <c r="AC1513" s="5">
        <v>22687.35</v>
      </c>
      <c r="AD1513" s="5">
        <f t="shared" si="211"/>
        <v>1928424.75</v>
      </c>
      <c r="AE1513" s="5">
        <v>147300</v>
      </c>
      <c r="AF1513" s="5">
        <v>37820.82</v>
      </c>
      <c r="AG1513" s="5">
        <v>10213.030000000001</v>
      </c>
      <c r="AH1513" s="5">
        <v>2175</v>
      </c>
      <c r="AI1513" s="5">
        <v>7064.94</v>
      </c>
      <c r="AJ1513">
        <v>1</v>
      </c>
      <c r="AK1513" s="5">
        <v>8460.57</v>
      </c>
      <c r="AL1513" s="5">
        <v>35939.5</v>
      </c>
      <c r="AM1513" s="5">
        <v>81877.009999999995</v>
      </c>
      <c r="AN1513">
        <v>4</v>
      </c>
      <c r="AO1513">
        <v>4</v>
      </c>
      <c r="AP1513" t="str">
        <f t="shared" si="212"/>
        <v>Yes</v>
      </c>
      <c r="AQ1513">
        <v>1</v>
      </c>
      <c r="AR1513" s="5">
        <f t="shared" si="213"/>
        <v>2259275.62</v>
      </c>
      <c r="AS1513" s="5">
        <f t="shared" si="214"/>
        <v>65074.18</v>
      </c>
      <c r="AT1513" t="s">
        <v>59</v>
      </c>
      <c r="AU1513" t="s">
        <v>6194</v>
      </c>
      <c r="AV1513" t="s">
        <v>6195</v>
      </c>
      <c r="AW1513" t="s">
        <v>6183</v>
      </c>
      <c r="AX1513" t="s">
        <v>6184</v>
      </c>
      <c r="AY1513">
        <v>80</v>
      </c>
      <c r="AZ1513">
        <v>0</v>
      </c>
      <c r="BA1513">
        <v>36</v>
      </c>
      <c r="BB1513" t="s">
        <v>6180</v>
      </c>
      <c r="BC1513">
        <v>0</v>
      </c>
      <c r="BD1513">
        <v>0</v>
      </c>
      <c r="BE1513" t="s">
        <v>6169</v>
      </c>
      <c r="BF1513" t="s">
        <v>6170</v>
      </c>
      <c r="BG1513">
        <v>1</v>
      </c>
      <c r="BH1513" t="s">
        <v>6186</v>
      </c>
      <c r="BI1513">
        <v>38</v>
      </c>
      <c r="BJ1513" t="s">
        <v>6172</v>
      </c>
      <c r="BK1513">
        <v>0</v>
      </c>
      <c r="BL1513">
        <v>93</v>
      </c>
      <c r="BM1513" s="3">
        <f t="shared" si="215"/>
        <v>0.91397849462365588</v>
      </c>
    </row>
    <row r="1514" spans="1:65">
      <c r="A1514" t="s">
        <v>1646</v>
      </c>
      <c r="B1514" s="2">
        <v>45748</v>
      </c>
      <c r="C1514" t="s">
        <v>1632</v>
      </c>
      <c r="D1514" t="s">
        <v>1633</v>
      </c>
      <c r="E1514">
        <v>4</v>
      </c>
      <c r="F1514" t="s">
        <v>72</v>
      </c>
      <c r="G1514" t="s">
        <v>62</v>
      </c>
      <c r="H1514" t="s">
        <v>175</v>
      </c>
      <c r="I1514" t="s">
        <v>64</v>
      </c>
      <c r="J1514" t="s">
        <v>53</v>
      </c>
      <c r="K1514" t="s">
        <v>75</v>
      </c>
      <c r="L1514" t="s">
        <v>87</v>
      </c>
      <c r="M1514" t="s">
        <v>56</v>
      </c>
      <c r="N1514" t="s">
        <v>69</v>
      </c>
      <c r="O1514" t="s">
        <v>70</v>
      </c>
      <c r="P1514">
        <v>69</v>
      </c>
      <c r="Q1514">
        <v>76</v>
      </c>
      <c r="R1514">
        <v>76</v>
      </c>
      <c r="S1514">
        <v>1</v>
      </c>
      <c r="T1514">
        <f t="shared" si="207"/>
        <v>75</v>
      </c>
      <c r="U1514">
        <v>67</v>
      </c>
      <c r="V1514">
        <f t="shared" si="208"/>
        <v>8</v>
      </c>
      <c r="W1514" s="3">
        <f t="shared" si="209"/>
        <v>1.3157894736842105E-2</v>
      </c>
      <c r="X1514">
        <v>24</v>
      </c>
      <c r="Y1514" s="4">
        <v>3.5</v>
      </c>
      <c r="Z1514" s="4">
        <v>1.5</v>
      </c>
      <c r="AA1514" s="5">
        <v>36466.730000000003</v>
      </c>
      <c r="AB1514" s="5">
        <f t="shared" si="210"/>
        <v>2443270.91</v>
      </c>
      <c r="AC1514" s="5">
        <v>24059.759999999998</v>
      </c>
      <c r="AD1514" s="5">
        <f t="shared" si="211"/>
        <v>1828541.76</v>
      </c>
      <c r="AE1514" s="5">
        <v>127826.81</v>
      </c>
      <c r="AF1514" s="5">
        <v>32567.82</v>
      </c>
      <c r="AG1514" s="5">
        <v>8836.08</v>
      </c>
      <c r="AH1514" s="5">
        <v>2175</v>
      </c>
      <c r="AI1514" s="5">
        <v>3524.64</v>
      </c>
      <c r="AJ1514">
        <v>0</v>
      </c>
      <c r="AK1514" s="5">
        <v>0</v>
      </c>
      <c r="AL1514" s="5">
        <v>5094.62</v>
      </c>
      <c r="AM1514" s="5">
        <v>45228.56</v>
      </c>
      <c r="AN1514">
        <v>4</v>
      </c>
      <c r="AO1514">
        <v>4</v>
      </c>
      <c r="AP1514" t="str">
        <f t="shared" si="212"/>
        <v>Yes</v>
      </c>
      <c r="AQ1514">
        <v>0</v>
      </c>
      <c r="AR1514" s="5">
        <f t="shared" si="213"/>
        <v>2053795.29</v>
      </c>
      <c r="AS1514" s="5">
        <f t="shared" si="214"/>
        <v>389475.62</v>
      </c>
      <c r="AT1514" t="s">
        <v>59</v>
      </c>
      <c r="AU1514" t="s">
        <v>6164</v>
      </c>
      <c r="AV1514" t="s">
        <v>6165</v>
      </c>
      <c r="AW1514" t="s">
        <v>6166</v>
      </c>
      <c r="AX1514" t="s">
        <v>6184</v>
      </c>
      <c r="AY1514">
        <v>73</v>
      </c>
      <c r="AZ1514">
        <v>4</v>
      </c>
      <c r="BA1514">
        <v>39</v>
      </c>
      <c r="BB1514" t="s">
        <v>6185</v>
      </c>
      <c r="BC1514">
        <v>0</v>
      </c>
      <c r="BD1514">
        <v>0</v>
      </c>
      <c r="BE1514" t="s">
        <v>6169</v>
      </c>
      <c r="BF1514" t="s">
        <v>6170</v>
      </c>
      <c r="BG1514">
        <v>0</v>
      </c>
      <c r="BH1514" t="s">
        <v>6171</v>
      </c>
      <c r="BI1514">
        <v>56</v>
      </c>
      <c r="BJ1514" t="s">
        <v>6187</v>
      </c>
      <c r="BK1514">
        <v>0</v>
      </c>
      <c r="BL1514">
        <v>84</v>
      </c>
      <c r="BM1514" s="3">
        <f t="shared" si="215"/>
        <v>0.90476190476190477</v>
      </c>
    </row>
    <row r="1515" spans="1:65">
      <c r="A1515" t="s">
        <v>1647</v>
      </c>
      <c r="B1515" s="2">
        <v>45748</v>
      </c>
      <c r="C1515" t="s">
        <v>1632</v>
      </c>
      <c r="D1515" t="s">
        <v>1633</v>
      </c>
      <c r="E1515">
        <v>4</v>
      </c>
      <c r="F1515" t="s">
        <v>61</v>
      </c>
      <c r="G1515" t="s">
        <v>50</v>
      </c>
      <c r="H1515" t="s">
        <v>127</v>
      </c>
      <c r="I1515" t="s">
        <v>64</v>
      </c>
      <c r="J1515" t="s">
        <v>81</v>
      </c>
      <c r="K1515" t="s">
        <v>75</v>
      </c>
      <c r="L1515" t="s">
        <v>87</v>
      </c>
      <c r="M1515" t="s">
        <v>56</v>
      </c>
      <c r="N1515" t="s">
        <v>109</v>
      </c>
      <c r="O1515" t="s">
        <v>82</v>
      </c>
      <c r="P1515">
        <v>33</v>
      </c>
      <c r="Q1515">
        <v>33</v>
      </c>
      <c r="R1515">
        <v>33</v>
      </c>
      <c r="S1515">
        <v>1</v>
      </c>
      <c r="T1515">
        <f t="shared" si="207"/>
        <v>32</v>
      </c>
      <c r="U1515">
        <v>32</v>
      </c>
      <c r="V1515">
        <f t="shared" si="208"/>
        <v>0</v>
      </c>
      <c r="W1515" s="3">
        <f t="shared" si="209"/>
        <v>3.0303030303030304E-2</v>
      </c>
      <c r="X1515">
        <v>30</v>
      </c>
      <c r="Y1515" s="4">
        <v>5.5</v>
      </c>
      <c r="Z1515" s="4">
        <v>1.7</v>
      </c>
      <c r="AA1515" s="5">
        <v>78725.55</v>
      </c>
      <c r="AB1515" s="5">
        <f t="shared" si="210"/>
        <v>2519217.6</v>
      </c>
      <c r="AC1515" s="5">
        <v>54187.360000000001</v>
      </c>
      <c r="AD1515" s="5">
        <f t="shared" si="211"/>
        <v>1788182.88</v>
      </c>
      <c r="AE1515" s="5">
        <v>96868.5</v>
      </c>
      <c r="AF1515" s="5">
        <v>29048.720000000001</v>
      </c>
      <c r="AG1515" s="5">
        <v>10066.549999999999</v>
      </c>
      <c r="AH1515" s="5">
        <v>2465</v>
      </c>
      <c r="AI1515" s="5">
        <v>7480</v>
      </c>
      <c r="AJ1515">
        <v>0</v>
      </c>
      <c r="AK1515" s="5">
        <v>0</v>
      </c>
      <c r="AL1515" s="5">
        <v>0</v>
      </c>
      <c r="AM1515" s="5">
        <v>50274.080000000002</v>
      </c>
      <c r="AN1515">
        <v>8</v>
      </c>
      <c r="AO1515">
        <v>11</v>
      </c>
      <c r="AP1515" t="str">
        <f t="shared" si="212"/>
        <v>No</v>
      </c>
      <c r="AQ1515">
        <v>1</v>
      </c>
      <c r="AR1515" s="5">
        <f t="shared" si="213"/>
        <v>1984385.73</v>
      </c>
      <c r="AS1515" s="5">
        <f t="shared" si="214"/>
        <v>534831.87</v>
      </c>
      <c r="AT1515" t="s">
        <v>59</v>
      </c>
      <c r="AU1515" t="s">
        <v>6164</v>
      </c>
      <c r="AV1515" t="s">
        <v>6165</v>
      </c>
      <c r="AW1515" t="s">
        <v>6166</v>
      </c>
      <c r="AX1515" t="s">
        <v>6184</v>
      </c>
      <c r="AY1515">
        <v>36</v>
      </c>
      <c r="AZ1515">
        <v>0</v>
      </c>
      <c r="BA1515">
        <v>0</v>
      </c>
      <c r="BB1515" t="s">
        <v>6168</v>
      </c>
      <c r="BC1515">
        <v>1</v>
      </c>
      <c r="BD1515">
        <v>2</v>
      </c>
      <c r="BE1515" t="s">
        <v>6188</v>
      </c>
      <c r="BF1515" t="s">
        <v>6170</v>
      </c>
      <c r="BG1515">
        <v>0</v>
      </c>
      <c r="BH1515" t="s">
        <v>6171</v>
      </c>
      <c r="BI1515">
        <v>42</v>
      </c>
      <c r="BJ1515" t="s">
        <v>6172</v>
      </c>
      <c r="BK1515">
        <v>0</v>
      </c>
      <c r="BL1515">
        <v>49</v>
      </c>
      <c r="BM1515" s="3">
        <f t="shared" si="215"/>
        <v>0.67346938775510201</v>
      </c>
    </row>
    <row r="1516" spans="1:65">
      <c r="A1516" t="s">
        <v>1648</v>
      </c>
      <c r="B1516" s="2">
        <v>45748</v>
      </c>
      <c r="C1516" t="s">
        <v>1632</v>
      </c>
      <c r="D1516" t="s">
        <v>1633</v>
      </c>
      <c r="E1516">
        <v>4</v>
      </c>
      <c r="F1516" t="s">
        <v>78</v>
      </c>
      <c r="G1516" t="s">
        <v>62</v>
      </c>
      <c r="H1516" t="s">
        <v>91</v>
      </c>
      <c r="I1516" t="s">
        <v>52</v>
      </c>
      <c r="J1516" t="s">
        <v>65</v>
      </c>
      <c r="K1516" t="s">
        <v>75</v>
      </c>
      <c r="L1516" t="s">
        <v>87</v>
      </c>
      <c r="M1516" t="s">
        <v>56</v>
      </c>
      <c r="N1516" t="s">
        <v>76</v>
      </c>
      <c r="O1516" t="s">
        <v>120</v>
      </c>
      <c r="P1516">
        <v>62</v>
      </c>
      <c r="Q1516">
        <v>64</v>
      </c>
      <c r="R1516">
        <v>62</v>
      </c>
      <c r="S1516">
        <v>1</v>
      </c>
      <c r="T1516">
        <f t="shared" si="207"/>
        <v>61</v>
      </c>
      <c r="U1516">
        <v>61</v>
      </c>
      <c r="V1516">
        <f t="shared" si="208"/>
        <v>0</v>
      </c>
      <c r="W1516" s="3">
        <f t="shared" si="209"/>
        <v>1.6129032258064516E-2</v>
      </c>
      <c r="X1516">
        <v>16</v>
      </c>
      <c r="Y1516" s="4">
        <v>4.9000000000000004</v>
      </c>
      <c r="Z1516" s="4">
        <v>0.8</v>
      </c>
      <c r="AA1516" s="5">
        <v>51458.55</v>
      </c>
      <c r="AB1516" s="5">
        <f t="shared" si="210"/>
        <v>3138971.55</v>
      </c>
      <c r="AC1516" s="5">
        <v>35535.9</v>
      </c>
      <c r="AD1516" s="5">
        <f t="shared" si="211"/>
        <v>2203225.7999999998</v>
      </c>
      <c r="AE1516" s="5">
        <v>144221.1</v>
      </c>
      <c r="AF1516" s="5">
        <v>40984.36</v>
      </c>
      <c r="AG1516" s="5">
        <v>8022.34</v>
      </c>
      <c r="AH1516" s="5">
        <v>1160</v>
      </c>
      <c r="AI1516" s="5">
        <v>5092.8599999999997</v>
      </c>
      <c r="AJ1516">
        <v>0</v>
      </c>
      <c r="AK1516" s="5">
        <v>0</v>
      </c>
      <c r="AL1516" s="5">
        <v>0</v>
      </c>
      <c r="AM1516" s="5">
        <v>38120.01</v>
      </c>
      <c r="AN1516">
        <v>4</v>
      </c>
      <c r="AO1516">
        <v>4</v>
      </c>
      <c r="AP1516" t="str">
        <f t="shared" si="212"/>
        <v>Yes</v>
      </c>
      <c r="AQ1516">
        <v>1</v>
      </c>
      <c r="AR1516" s="5">
        <f t="shared" si="213"/>
        <v>2440826.4700000002</v>
      </c>
      <c r="AS1516" s="5">
        <f t="shared" si="214"/>
        <v>698145.08</v>
      </c>
      <c r="AT1516" t="s">
        <v>59</v>
      </c>
      <c r="AU1516" t="s">
        <v>6164</v>
      </c>
      <c r="AV1516" t="s">
        <v>6165</v>
      </c>
      <c r="AW1516" t="s">
        <v>6166</v>
      </c>
      <c r="AX1516" t="s">
        <v>6167</v>
      </c>
      <c r="AY1516">
        <v>66</v>
      </c>
      <c r="AZ1516">
        <v>1</v>
      </c>
      <c r="BA1516">
        <v>0</v>
      </c>
      <c r="BB1516" t="s">
        <v>6168</v>
      </c>
      <c r="BC1516">
        <v>0</v>
      </c>
      <c r="BD1516">
        <v>0</v>
      </c>
      <c r="BE1516" t="s">
        <v>6169</v>
      </c>
      <c r="BF1516" t="s">
        <v>6170</v>
      </c>
      <c r="BG1516">
        <v>0</v>
      </c>
      <c r="BH1516" t="s">
        <v>6171</v>
      </c>
      <c r="BI1516">
        <v>27</v>
      </c>
      <c r="BJ1516" t="s">
        <v>6172</v>
      </c>
      <c r="BK1516">
        <v>0</v>
      </c>
      <c r="BL1516">
        <v>66</v>
      </c>
      <c r="BM1516" s="3">
        <f t="shared" si="215"/>
        <v>0.93939393939393945</v>
      </c>
    </row>
    <row r="1517" spans="1:65">
      <c r="A1517" t="s">
        <v>1649</v>
      </c>
      <c r="B1517" s="2">
        <v>45748</v>
      </c>
      <c r="C1517" t="s">
        <v>1632</v>
      </c>
      <c r="D1517" t="s">
        <v>1633</v>
      </c>
      <c r="E1517">
        <v>4</v>
      </c>
      <c r="F1517" t="s">
        <v>78</v>
      </c>
      <c r="G1517" t="s">
        <v>62</v>
      </c>
      <c r="H1517" t="s">
        <v>168</v>
      </c>
      <c r="I1517" t="s">
        <v>52</v>
      </c>
      <c r="J1517" t="s">
        <v>53</v>
      </c>
      <c r="K1517" t="s">
        <v>75</v>
      </c>
      <c r="L1517" t="s">
        <v>55</v>
      </c>
      <c r="M1517" t="s">
        <v>68</v>
      </c>
      <c r="N1517" t="s">
        <v>69</v>
      </c>
      <c r="O1517" t="s">
        <v>70</v>
      </c>
      <c r="P1517">
        <v>60</v>
      </c>
      <c r="Q1517">
        <v>61</v>
      </c>
      <c r="R1517">
        <v>60</v>
      </c>
      <c r="S1517">
        <v>2</v>
      </c>
      <c r="T1517">
        <f t="shared" si="207"/>
        <v>58</v>
      </c>
      <c r="U1517">
        <v>58</v>
      </c>
      <c r="V1517">
        <f t="shared" si="208"/>
        <v>0</v>
      </c>
      <c r="W1517" s="3">
        <f t="shared" si="209"/>
        <v>3.3333333333333333E-2</v>
      </c>
      <c r="X1517">
        <v>32</v>
      </c>
      <c r="Y1517" s="4">
        <v>8.4</v>
      </c>
      <c r="Z1517" s="4">
        <v>1.3</v>
      </c>
      <c r="AA1517" s="5">
        <v>35630.31</v>
      </c>
      <c r="AB1517" s="5">
        <f t="shared" si="210"/>
        <v>2066557.98</v>
      </c>
      <c r="AC1517" s="5">
        <v>22648.27</v>
      </c>
      <c r="AD1517" s="5">
        <f t="shared" si="211"/>
        <v>1358896.2</v>
      </c>
      <c r="AE1517" s="5">
        <v>107255.18</v>
      </c>
      <c r="AF1517" s="5">
        <v>28696.560000000001</v>
      </c>
      <c r="AG1517" s="5">
        <v>10633.69</v>
      </c>
      <c r="AH1517" s="5">
        <v>1885</v>
      </c>
      <c r="AI1517" s="5">
        <v>7111.11</v>
      </c>
      <c r="AJ1517">
        <v>1</v>
      </c>
      <c r="AK1517" s="5">
        <v>8420.51</v>
      </c>
      <c r="AL1517" s="5">
        <v>0</v>
      </c>
      <c r="AM1517" s="5">
        <v>39398.980000000003</v>
      </c>
      <c r="AN1517">
        <v>4</v>
      </c>
      <c r="AO1517">
        <v>3</v>
      </c>
      <c r="AP1517" t="str">
        <f t="shared" si="212"/>
        <v>Yes</v>
      </c>
      <c r="AQ1517">
        <v>1</v>
      </c>
      <c r="AR1517" s="5">
        <f t="shared" si="213"/>
        <v>1562297.23</v>
      </c>
      <c r="AS1517" s="5">
        <f t="shared" si="214"/>
        <v>504260.75</v>
      </c>
      <c r="AT1517" t="s">
        <v>116</v>
      </c>
      <c r="AU1517" t="s">
        <v>6181</v>
      </c>
      <c r="AV1517" t="s">
        <v>6182</v>
      </c>
      <c r="AW1517" t="s">
        <v>6183</v>
      </c>
      <c r="AX1517" t="s">
        <v>6177</v>
      </c>
      <c r="AY1517">
        <v>63</v>
      </c>
      <c r="AZ1517">
        <v>0</v>
      </c>
      <c r="BA1517">
        <v>0</v>
      </c>
      <c r="BB1517" t="s">
        <v>6168</v>
      </c>
      <c r="BC1517">
        <v>0</v>
      </c>
      <c r="BD1517">
        <v>0</v>
      </c>
      <c r="BE1517" t="s">
        <v>6169</v>
      </c>
      <c r="BF1517" t="s">
        <v>6170</v>
      </c>
      <c r="BG1517">
        <v>0</v>
      </c>
      <c r="BH1517" t="s">
        <v>6171</v>
      </c>
      <c r="BI1517">
        <v>27</v>
      </c>
      <c r="BJ1517" t="s">
        <v>6172</v>
      </c>
      <c r="BK1517">
        <v>0</v>
      </c>
      <c r="BL1517">
        <v>70</v>
      </c>
      <c r="BM1517" s="3">
        <f t="shared" si="215"/>
        <v>0.8571428571428571</v>
      </c>
    </row>
    <row r="1518" spans="1:65">
      <c r="A1518" t="s">
        <v>1650</v>
      </c>
      <c r="B1518" s="2">
        <v>45748</v>
      </c>
      <c r="C1518" t="s">
        <v>1632</v>
      </c>
      <c r="D1518" t="s">
        <v>1633</v>
      </c>
      <c r="E1518">
        <v>4</v>
      </c>
      <c r="F1518" t="s">
        <v>72</v>
      </c>
      <c r="G1518" t="s">
        <v>79</v>
      </c>
      <c r="H1518" t="s">
        <v>102</v>
      </c>
      <c r="I1518" t="s">
        <v>52</v>
      </c>
      <c r="J1518" t="s">
        <v>81</v>
      </c>
      <c r="K1518" t="s">
        <v>66</v>
      </c>
      <c r="L1518" t="s">
        <v>55</v>
      </c>
      <c r="M1518" t="s">
        <v>56</v>
      </c>
      <c r="N1518" t="s">
        <v>76</v>
      </c>
      <c r="O1518" t="s">
        <v>82</v>
      </c>
      <c r="P1518">
        <v>42</v>
      </c>
      <c r="Q1518">
        <v>45</v>
      </c>
      <c r="R1518">
        <v>45</v>
      </c>
      <c r="S1518">
        <v>1</v>
      </c>
      <c r="T1518">
        <f t="shared" si="207"/>
        <v>44</v>
      </c>
      <c r="U1518">
        <v>41</v>
      </c>
      <c r="V1518">
        <f t="shared" si="208"/>
        <v>3</v>
      </c>
      <c r="W1518" s="3">
        <f t="shared" si="209"/>
        <v>2.2222222222222223E-2</v>
      </c>
      <c r="X1518">
        <v>23</v>
      </c>
      <c r="Y1518" s="4">
        <v>3.6</v>
      </c>
      <c r="Z1518" s="4">
        <v>1.7</v>
      </c>
      <c r="AA1518" s="5">
        <v>73670.31</v>
      </c>
      <c r="AB1518" s="5">
        <f t="shared" si="210"/>
        <v>3020482.71</v>
      </c>
      <c r="AC1518" s="5">
        <v>53035.360000000001</v>
      </c>
      <c r="AD1518" s="5">
        <f t="shared" si="211"/>
        <v>2386591.2000000002</v>
      </c>
      <c r="AE1518" s="5">
        <v>142269.43</v>
      </c>
      <c r="AF1518" s="5">
        <v>38715.71</v>
      </c>
      <c r="AG1518" s="5">
        <v>9008.08</v>
      </c>
      <c r="AH1518" s="5">
        <v>2465</v>
      </c>
      <c r="AI1518" s="5">
        <v>7463.41</v>
      </c>
      <c r="AJ1518">
        <v>0</v>
      </c>
      <c r="AK1518" s="5">
        <v>0</v>
      </c>
      <c r="AL1518" s="5">
        <v>4751.6499999999996</v>
      </c>
      <c r="AM1518" s="5">
        <v>25431.46</v>
      </c>
      <c r="AN1518">
        <v>4</v>
      </c>
      <c r="AO1518">
        <v>3</v>
      </c>
      <c r="AP1518" t="str">
        <f t="shared" si="212"/>
        <v>Yes</v>
      </c>
      <c r="AQ1518">
        <v>1</v>
      </c>
      <c r="AR1518" s="5">
        <f t="shared" si="213"/>
        <v>2616695.94</v>
      </c>
      <c r="AS1518" s="5">
        <f t="shared" si="214"/>
        <v>403786.77</v>
      </c>
      <c r="AT1518" t="s">
        <v>59</v>
      </c>
      <c r="AU1518" t="s">
        <v>6164</v>
      </c>
      <c r="AV1518" t="s">
        <v>6165</v>
      </c>
      <c r="AW1518" t="s">
        <v>6166</v>
      </c>
      <c r="AX1518" t="s">
        <v>6184</v>
      </c>
      <c r="AY1518">
        <v>44</v>
      </c>
      <c r="AZ1518">
        <v>0</v>
      </c>
      <c r="BA1518">
        <v>19</v>
      </c>
      <c r="BB1518" t="s">
        <v>6180</v>
      </c>
      <c r="BC1518">
        <v>0</v>
      </c>
      <c r="BD1518">
        <v>0</v>
      </c>
      <c r="BE1518" t="s">
        <v>6169</v>
      </c>
      <c r="BF1518" t="s">
        <v>6170</v>
      </c>
      <c r="BG1518">
        <v>1</v>
      </c>
      <c r="BH1518" t="s">
        <v>6179</v>
      </c>
      <c r="BI1518">
        <v>53</v>
      </c>
      <c r="BJ1518" t="s">
        <v>6187</v>
      </c>
      <c r="BK1518">
        <v>0</v>
      </c>
      <c r="BL1518">
        <v>48</v>
      </c>
      <c r="BM1518" s="3">
        <f t="shared" si="215"/>
        <v>0.9375</v>
      </c>
    </row>
    <row r="1519" spans="1:65">
      <c r="A1519" t="s">
        <v>1651</v>
      </c>
      <c r="B1519" s="2">
        <v>45749</v>
      </c>
      <c r="C1519" t="s">
        <v>1632</v>
      </c>
      <c r="D1519" t="s">
        <v>1633</v>
      </c>
      <c r="E1519">
        <v>4</v>
      </c>
      <c r="F1519" t="s">
        <v>61</v>
      </c>
      <c r="G1519" t="s">
        <v>62</v>
      </c>
      <c r="H1519" t="s">
        <v>104</v>
      </c>
      <c r="I1519" t="s">
        <v>74</v>
      </c>
      <c r="J1519" t="s">
        <v>65</v>
      </c>
      <c r="K1519" t="s">
        <v>66</v>
      </c>
      <c r="L1519" t="s">
        <v>67</v>
      </c>
      <c r="M1519" t="s">
        <v>56</v>
      </c>
      <c r="N1519" t="s">
        <v>94</v>
      </c>
      <c r="O1519" t="s">
        <v>70</v>
      </c>
      <c r="P1519">
        <v>62</v>
      </c>
      <c r="Q1519">
        <v>67</v>
      </c>
      <c r="R1519">
        <v>67</v>
      </c>
      <c r="S1519">
        <v>2</v>
      </c>
      <c r="T1519">
        <f t="shared" si="207"/>
        <v>65</v>
      </c>
      <c r="U1519">
        <v>58</v>
      </c>
      <c r="V1519">
        <f t="shared" si="208"/>
        <v>7</v>
      </c>
      <c r="W1519" s="3">
        <f t="shared" si="209"/>
        <v>2.9850746268656716E-2</v>
      </c>
      <c r="X1519">
        <v>21</v>
      </c>
      <c r="Y1519" s="4">
        <v>3.8</v>
      </c>
      <c r="Z1519" s="4">
        <v>1.8</v>
      </c>
      <c r="AA1519" s="5">
        <v>49104.41</v>
      </c>
      <c r="AB1519" s="5">
        <f t="shared" si="210"/>
        <v>2848055.78</v>
      </c>
      <c r="AC1519" s="5">
        <v>34127.78</v>
      </c>
      <c r="AD1519" s="5">
        <f t="shared" si="211"/>
        <v>2286561.2599999998</v>
      </c>
      <c r="AE1519" s="5">
        <v>146843.07</v>
      </c>
      <c r="AF1519" s="5">
        <v>40688.1</v>
      </c>
      <c r="AG1519" s="5">
        <v>8914.77</v>
      </c>
      <c r="AH1519" s="5">
        <v>2610</v>
      </c>
      <c r="AI1519" s="5">
        <v>10104.92</v>
      </c>
      <c r="AJ1519">
        <v>0</v>
      </c>
      <c r="AK1519" s="5">
        <v>0</v>
      </c>
      <c r="AL1519" s="5">
        <v>6259.71</v>
      </c>
      <c r="AM1519" s="5">
        <v>37795.129999999997</v>
      </c>
      <c r="AN1519">
        <v>4</v>
      </c>
      <c r="AO1519">
        <v>4</v>
      </c>
      <c r="AP1519" t="str">
        <f t="shared" si="212"/>
        <v>Yes</v>
      </c>
      <c r="AQ1519">
        <v>1</v>
      </c>
      <c r="AR1519" s="5">
        <f t="shared" si="213"/>
        <v>2539776.96</v>
      </c>
      <c r="AS1519" s="5">
        <f t="shared" si="214"/>
        <v>308278.82</v>
      </c>
      <c r="AT1519" t="s">
        <v>59</v>
      </c>
      <c r="AU1519" t="s">
        <v>6164</v>
      </c>
      <c r="AV1519" t="s">
        <v>6165</v>
      </c>
      <c r="AW1519" t="s">
        <v>6166</v>
      </c>
      <c r="AX1519" t="s">
        <v>6184</v>
      </c>
      <c r="AY1519">
        <v>64</v>
      </c>
      <c r="AZ1519">
        <v>0</v>
      </c>
      <c r="BA1519">
        <v>42</v>
      </c>
      <c r="BB1519" t="s">
        <v>6180</v>
      </c>
      <c r="BC1519">
        <v>0</v>
      </c>
      <c r="BD1519">
        <v>0</v>
      </c>
      <c r="BE1519" t="s">
        <v>6169</v>
      </c>
      <c r="BF1519" t="s">
        <v>6170</v>
      </c>
      <c r="BG1519">
        <v>1</v>
      </c>
      <c r="BH1519" t="s">
        <v>6186</v>
      </c>
      <c r="BI1519">
        <v>20</v>
      </c>
      <c r="BJ1519" t="s">
        <v>6172</v>
      </c>
      <c r="BK1519">
        <v>0</v>
      </c>
      <c r="BL1519">
        <v>75</v>
      </c>
      <c r="BM1519" s="3">
        <f t="shared" si="215"/>
        <v>0.89333333333333331</v>
      </c>
    </row>
    <row r="1520" spans="1:65">
      <c r="A1520" t="s">
        <v>1652</v>
      </c>
      <c r="B1520" s="2">
        <v>45749</v>
      </c>
      <c r="C1520" t="s">
        <v>1632</v>
      </c>
      <c r="D1520" t="s">
        <v>1633</v>
      </c>
      <c r="E1520">
        <v>4</v>
      </c>
      <c r="F1520" t="s">
        <v>78</v>
      </c>
      <c r="G1520" t="s">
        <v>62</v>
      </c>
      <c r="H1520" t="s">
        <v>153</v>
      </c>
      <c r="I1520" t="s">
        <v>52</v>
      </c>
      <c r="J1520" t="s">
        <v>81</v>
      </c>
      <c r="K1520" t="s">
        <v>66</v>
      </c>
      <c r="L1520" t="s">
        <v>87</v>
      </c>
      <c r="M1520" t="s">
        <v>56</v>
      </c>
      <c r="N1520" t="s">
        <v>76</v>
      </c>
      <c r="O1520" t="s">
        <v>120</v>
      </c>
      <c r="P1520">
        <v>40</v>
      </c>
      <c r="Q1520">
        <v>41</v>
      </c>
      <c r="R1520">
        <v>40</v>
      </c>
      <c r="S1520">
        <v>1</v>
      </c>
      <c r="T1520">
        <f t="shared" si="207"/>
        <v>39</v>
      </c>
      <c r="U1520">
        <v>38</v>
      </c>
      <c r="V1520">
        <f t="shared" si="208"/>
        <v>1</v>
      </c>
      <c r="W1520" s="3">
        <f t="shared" si="209"/>
        <v>2.5000000000000001E-2</v>
      </c>
      <c r="X1520">
        <v>28</v>
      </c>
      <c r="Y1520" s="4">
        <v>1.3</v>
      </c>
      <c r="Z1520" s="4">
        <v>0.8</v>
      </c>
      <c r="AA1520" s="5">
        <v>73329.759999999995</v>
      </c>
      <c r="AB1520" s="5">
        <f t="shared" si="210"/>
        <v>2786530.88</v>
      </c>
      <c r="AC1520" s="5">
        <v>54218.45</v>
      </c>
      <c r="AD1520" s="5">
        <f t="shared" si="211"/>
        <v>2168738</v>
      </c>
      <c r="AE1520" s="5">
        <v>126547.14</v>
      </c>
      <c r="AF1520" s="5">
        <v>35930.230000000003</v>
      </c>
      <c r="AG1520" s="5">
        <v>8883.1200000000008</v>
      </c>
      <c r="AH1520" s="5">
        <v>1160</v>
      </c>
      <c r="AI1520" s="5">
        <v>7555.56</v>
      </c>
      <c r="AJ1520">
        <v>0</v>
      </c>
      <c r="AK1520" s="5">
        <v>0</v>
      </c>
      <c r="AL1520" s="5">
        <v>1634.66</v>
      </c>
      <c r="AM1520" s="5">
        <v>24678.799999999999</v>
      </c>
      <c r="AN1520">
        <v>4</v>
      </c>
      <c r="AO1520">
        <v>2</v>
      </c>
      <c r="AP1520" t="str">
        <f t="shared" si="212"/>
        <v>Yes</v>
      </c>
      <c r="AQ1520">
        <v>1</v>
      </c>
      <c r="AR1520" s="5">
        <f t="shared" si="213"/>
        <v>2375127.5099999998</v>
      </c>
      <c r="AS1520" s="5">
        <f t="shared" si="214"/>
        <v>411403.37</v>
      </c>
      <c r="AT1520" t="s">
        <v>59</v>
      </c>
      <c r="AU1520" t="s">
        <v>6164</v>
      </c>
      <c r="AV1520" t="s">
        <v>6165</v>
      </c>
      <c r="AW1520" t="s">
        <v>6166</v>
      </c>
      <c r="AX1520" t="s">
        <v>6167</v>
      </c>
      <c r="AY1520">
        <v>41</v>
      </c>
      <c r="AZ1520">
        <v>0</v>
      </c>
      <c r="BA1520">
        <v>15</v>
      </c>
      <c r="BB1520" t="s">
        <v>6198</v>
      </c>
      <c r="BC1520">
        <v>0</v>
      </c>
      <c r="BD1520">
        <v>0</v>
      </c>
      <c r="BE1520" t="s">
        <v>6169</v>
      </c>
      <c r="BF1520" t="s">
        <v>6170</v>
      </c>
      <c r="BG1520">
        <v>1</v>
      </c>
      <c r="BH1520" t="s">
        <v>6179</v>
      </c>
      <c r="BI1520">
        <v>47</v>
      </c>
      <c r="BJ1520" t="s">
        <v>6172</v>
      </c>
      <c r="BK1520">
        <v>0</v>
      </c>
      <c r="BL1520">
        <v>51</v>
      </c>
      <c r="BM1520" s="3">
        <f t="shared" si="215"/>
        <v>0.78431372549019607</v>
      </c>
    </row>
    <row r="1521" spans="1:65">
      <c r="A1521" t="s">
        <v>1653</v>
      </c>
      <c r="B1521" s="2">
        <v>45749</v>
      </c>
      <c r="C1521" t="s">
        <v>1632</v>
      </c>
      <c r="D1521" t="s">
        <v>1633</v>
      </c>
      <c r="E1521">
        <v>4</v>
      </c>
      <c r="F1521" t="s">
        <v>72</v>
      </c>
      <c r="G1521" t="s">
        <v>50</v>
      </c>
      <c r="H1521" t="s">
        <v>138</v>
      </c>
      <c r="I1521" t="s">
        <v>74</v>
      </c>
      <c r="J1521" t="s">
        <v>53</v>
      </c>
      <c r="K1521" t="s">
        <v>54</v>
      </c>
      <c r="L1521" t="s">
        <v>87</v>
      </c>
      <c r="M1521" t="s">
        <v>68</v>
      </c>
      <c r="N1521" t="s">
        <v>57</v>
      </c>
      <c r="O1521" t="s">
        <v>58</v>
      </c>
      <c r="P1521">
        <v>60</v>
      </c>
      <c r="Q1521">
        <v>62</v>
      </c>
      <c r="R1521">
        <v>62</v>
      </c>
      <c r="S1521">
        <v>1</v>
      </c>
      <c r="T1521">
        <f t="shared" si="207"/>
        <v>61</v>
      </c>
      <c r="U1521">
        <v>60</v>
      </c>
      <c r="V1521">
        <f t="shared" si="208"/>
        <v>1</v>
      </c>
      <c r="W1521" s="3">
        <f t="shared" si="209"/>
        <v>1.6129032258064516E-2</v>
      </c>
      <c r="X1521">
        <v>26</v>
      </c>
      <c r="Y1521" s="4">
        <v>5.0999999999999996</v>
      </c>
      <c r="Z1521" s="4">
        <v>1.4</v>
      </c>
      <c r="AA1521" s="5">
        <v>39275.57</v>
      </c>
      <c r="AB1521" s="5">
        <f t="shared" si="210"/>
        <v>2356534.2000000002</v>
      </c>
      <c r="AC1521" s="5">
        <v>23157.54</v>
      </c>
      <c r="AD1521" s="5">
        <f t="shared" si="211"/>
        <v>1435767.48</v>
      </c>
      <c r="AE1521" s="5">
        <v>106053.82</v>
      </c>
      <c r="AF1521" s="5">
        <v>27597.54</v>
      </c>
      <c r="AG1521" s="5">
        <v>9636.8799999999992</v>
      </c>
      <c r="AH1521" s="5">
        <v>2030</v>
      </c>
      <c r="AI1521" s="5">
        <v>3542.86</v>
      </c>
      <c r="AJ1521">
        <v>1</v>
      </c>
      <c r="AK1521" s="5">
        <v>8771.9500000000007</v>
      </c>
      <c r="AL1521" s="5">
        <v>728.97</v>
      </c>
      <c r="AM1521" s="5">
        <v>37631.61</v>
      </c>
      <c r="AN1521">
        <v>4</v>
      </c>
      <c r="AO1521">
        <v>4</v>
      </c>
      <c r="AP1521" t="str">
        <f t="shared" si="212"/>
        <v>Yes</v>
      </c>
      <c r="AQ1521">
        <v>2</v>
      </c>
      <c r="AR1521" s="5">
        <f t="shared" si="213"/>
        <v>1631761.11</v>
      </c>
      <c r="AS1521" s="5">
        <f t="shared" si="214"/>
        <v>724773.09</v>
      </c>
      <c r="AT1521" t="s">
        <v>59</v>
      </c>
      <c r="AU1521" t="s">
        <v>6181</v>
      </c>
      <c r="AV1521" t="s">
        <v>6182</v>
      </c>
      <c r="AW1521" t="s">
        <v>6183</v>
      </c>
      <c r="AX1521" t="s">
        <v>6184</v>
      </c>
      <c r="AY1521">
        <v>62</v>
      </c>
      <c r="AZ1521">
        <v>0</v>
      </c>
      <c r="BA1521">
        <v>13</v>
      </c>
      <c r="BB1521" t="s">
        <v>6180</v>
      </c>
      <c r="BC1521">
        <v>0</v>
      </c>
      <c r="BD1521">
        <v>0</v>
      </c>
      <c r="BE1521" t="s">
        <v>6169</v>
      </c>
      <c r="BF1521" t="s">
        <v>6170</v>
      </c>
      <c r="BG1521">
        <v>0</v>
      </c>
      <c r="BH1521" t="s">
        <v>6171</v>
      </c>
      <c r="BI1521">
        <v>44</v>
      </c>
      <c r="BJ1521" t="s">
        <v>6172</v>
      </c>
      <c r="BK1521">
        <v>0</v>
      </c>
      <c r="BL1521">
        <v>74</v>
      </c>
      <c r="BM1521" s="3">
        <f t="shared" si="215"/>
        <v>0.83783783783783783</v>
      </c>
    </row>
    <row r="1522" spans="1:65">
      <c r="A1522" t="s">
        <v>1654</v>
      </c>
      <c r="B1522" s="2">
        <v>45749</v>
      </c>
      <c r="C1522" t="s">
        <v>1632</v>
      </c>
      <c r="D1522" t="s">
        <v>1633</v>
      </c>
      <c r="E1522">
        <v>4</v>
      </c>
      <c r="F1522" t="s">
        <v>49</v>
      </c>
      <c r="G1522" t="s">
        <v>50</v>
      </c>
      <c r="H1522" t="s">
        <v>89</v>
      </c>
      <c r="I1522" t="s">
        <v>52</v>
      </c>
      <c r="J1522" t="s">
        <v>81</v>
      </c>
      <c r="K1522" t="s">
        <v>66</v>
      </c>
      <c r="L1522" t="s">
        <v>92</v>
      </c>
      <c r="M1522" t="s">
        <v>56</v>
      </c>
      <c r="N1522" t="s">
        <v>57</v>
      </c>
      <c r="O1522" t="s">
        <v>70</v>
      </c>
      <c r="P1522">
        <v>48</v>
      </c>
      <c r="Q1522">
        <v>48</v>
      </c>
      <c r="R1522">
        <v>48</v>
      </c>
      <c r="S1522">
        <v>1</v>
      </c>
      <c r="T1522">
        <f t="shared" si="207"/>
        <v>47</v>
      </c>
      <c r="U1522">
        <v>46</v>
      </c>
      <c r="V1522">
        <f t="shared" si="208"/>
        <v>1</v>
      </c>
      <c r="W1522" s="3">
        <f t="shared" si="209"/>
        <v>2.0833333333333332E-2</v>
      </c>
      <c r="X1522">
        <v>39</v>
      </c>
      <c r="Y1522" s="4">
        <v>6.7</v>
      </c>
      <c r="Z1522" s="4">
        <v>1.5</v>
      </c>
      <c r="AA1522" s="5">
        <v>73409.47</v>
      </c>
      <c r="AB1522" s="5">
        <f t="shared" si="210"/>
        <v>3376835.62</v>
      </c>
      <c r="AC1522" s="5">
        <v>53739.27</v>
      </c>
      <c r="AD1522" s="5">
        <f t="shared" si="211"/>
        <v>2579484.96</v>
      </c>
      <c r="AE1522" s="5">
        <v>152912.28</v>
      </c>
      <c r="AF1522" s="5">
        <v>42086.28</v>
      </c>
      <c r="AG1522" s="5">
        <v>10329.549999999999</v>
      </c>
      <c r="AH1522" s="5">
        <v>2175</v>
      </c>
      <c r="AI1522" s="5">
        <v>7590.7</v>
      </c>
      <c r="AJ1522">
        <v>0</v>
      </c>
      <c r="AK1522" s="5">
        <v>0</v>
      </c>
      <c r="AL1522" s="5">
        <v>1592.75</v>
      </c>
      <c r="AM1522" s="5">
        <v>32288.27</v>
      </c>
      <c r="AN1522">
        <v>4</v>
      </c>
      <c r="AO1522">
        <v>5</v>
      </c>
      <c r="AP1522" t="str">
        <f t="shared" si="212"/>
        <v>No</v>
      </c>
      <c r="AQ1522">
        <v>2</v>
      </c>
      <c r="AR1522" s="5">
        <f t="shared" si="213"/>
        <v>2828459.79</v>
      </c>
      <c r="AS1522" s="5">
        <f t="shared" si="214"/>
        <v>548375.82999999996</v>
      </c>
      <c r="AT1522" t="s">
        <v>59</v>
      </c>
      <c r="AU1522" t="s">
        <v>6164</v>
      </c>
      <c r="AV1522" t="s">
        <v>6165</v>
      </c>
      <c r="AW1522" t="s">
        <v>6166</v>
      </c>
      <c r="AX1522" t="s">
        <v>6184</v>
      </c>
      <c r="AY1522">
        <v>51</v>
      </c>
      <c r="AZ1522">
        <v>0</v>
      </c>
      <c r="BA1522">
        <v>11</v>
      </c>
      <c r="BB1522" t="s">
        <v>6198</v>
      </c>
      <c r="BC1522">
        <v>1</v>
      </c>
      <c r="BD1522">
        <v>0</v>
      </c>
      <c r="BE1522" t="s">
        <v>6178</v>
      </c>
      <c r="BF1522" t="s">
        <v>6170</v>
      </c>
      <c r="BG1522">
        <v>1</v>
      </c>
      <c r="BH1522" t="s">
        <v>6179</v>
      </c>
      <c r="BI1522">
        <v>33</v>
      </c>
      <c r="BJ1522" t="s">
        <v>6172</v>
      </c>
      <c r="BK1522">
        <v>0</v>
      </c>
      <c r="BL1522">
        <v>56</v>
      </c>
      <c r="BM1522" s="3">
        <f t="shared" si="215"/>
        <v>0.8571428571428571</v>
      </c>
    </row>
    <row r="1523" spans="1:65">
      <c r="A1523" t="s">
        <v>1655</v>
      </c>
      <c r="B1523" s="2">
        <v>45749</v>
      </c>
      <c r="C1523" t="s">
        <v>1632</v>
      </c>
      <c r="D1523" t="s">
        <v>1633</v>
      </c>
      <c r="E1523">
        <v>4</v>
      </c>
      <c r="F1523" t="s">
        <v>49</v>
      </c>
      <c r="G1523" t="s">
        <v>50</v>
      </c>
      <c r="H1523" t="s">
        <v>245</v>
      </c>
      <c r="I1523" t="s">
        <v>64</v>
      </c>
      <c r="J1523" t="s">
        <v>53</v>
      </c>
      <c r="K1523" t="s">
        <v>66</v>
      </c>
      <c r="L1523" t="s">
        <v>55</v>
      </c>
      <c r="M1523" t="s">
        <v>56</v>
      </c>
      <c r="N1523" t="s">
        <v>76</v>
      </c>
      <c r="O1523" t="s">
        <v>70</v>
      </c>
      <c r="P1523">
        <v>82</v>
      </c>
      <c r="Q1523">
        <v>87</v>
      </c>
      <c r="R1523">
        <v>84</v>
      </c>
      <c r="S1523">
        <v>2</v>
      </c>
      <c r="T1523">
        <f t="shared" si="207"/>
        <v>82</v>
      </c>
      <c r="U1523">
        <v>80</v>
      </c>
      <c r="V1523">
        <f t="shared" si="208"/>
        <v>2</v>
      </c>
      <c r="W1523" s="3">
        <f t="shared" si="209"/>
        <v>2.3809523809523808E-2</v>
      </c>
      <c r="X1523">
        <v>24</v>
      </c>
      <c r="Y1523" s="4">
        <v>10.1</v>
      </c>
      <c r="Z1523" s="4">
        <v>2</v>
      </c>
      <c r="AA1523" s="5">
        <v>30672.31</v>
      </c>
      <c r="AB1523" s="5">
        <f t="shared" si="210"/>
        <v>2453784.7999999998</v>
      </c>
      <c r="AC1523" s="5">
        <v>23596.17</v>
      </c>
      <c r="AD1523" s="5">
        <f t="shared" si="211"/>
        <v>1982078.28</v>
      </c>
      <c r="AE1523" s="5">
        <v>139148.07</v>
      </c>
      <c r="AF1523" s="5">
        <v>38935.089999999997</v>
      </c>
      <c r="AG1523" s="5">
        <v>9161.3700000000008</v>
      </c>
      <c r="AH1523" s="5">
        <v>2900</v>
      </c>
      <c r="AI1523" s="5">
        <v>7073.68</v>
      </c>
      <c r="AJ1523">
        <v>0</v>
      </c>
      <c r="AK1523" s="5">
        <v>0</v>
      </c>
      <c r="AL1523" s="5">
        <v>33160.410000000003</v>
      </c>
      <c r="AM1523" s="5">
        <v>86167.25</v>
      </c>
      <c r="AN1523">
        <v>4</v>
      </c>
      <c r="AO1523">
        <v>3</v>
      </c>
      <c r="AP1523" t="str">
        <f t="shared" si="212"/>
        <v>Yes</v>
      </c>
      <c r="AQ1523">
        <v>0</v>
      </c>
      <c r="AR1523" s="5">
        <f t="shared" si="213"/>
        <v>2298624.15</v>
      </c>
      <c r="AS1523" s="5">
        <f t="shared" si="214"/>
        <v>155160.65</v>
      </c>
      <c r="AT1523" t="s">
        <v>59</v>
      </c>
      <c r="AU1523" t="s">
        <v>6164</v>
      </c>
      <c r="AV1523" t="s">
        <v>6165</v>
      </c>
      <c r="AW1523" t="s">
        <v>6166</v>
      </c>
      <c r="AX1523" t="s">
        <v>6177</v>
      </c>
      <c r="AY1523">
        <v>85</v>
      </c>
      <c r="AZ1523">
        <v>2</v>
      </c>
      <c r="BA1523">
        <v>20</v>
      </c>
      <c r="BB1523" t="s">
        <v>6185</v>
      </c>
      <c r="BC1523">
        <v>0</v>
      </c>
      <c r="BD1523">
        <v>0</v>
      </c>
      <c r="BE1523" t="s">
        <v>6169</v>
      </c>
      <c r="BF1523" t="s">
        <v>6170</v>
      </c>
      <c r="BG1523">
        <v>0</v>
      </c>
      <c r="BH1523" t="s">
        <v>6171</v>
      </c>
      <c r="BI1523">
        <v>47</v>
      </c>
      <c r="BJ1523" t="s">
        <v>6172</v>
      </c>
      <c r="BK1523">
        <v>0</v>
      </c>
      <c r="BL1523">
        <v>91</v>
      </c>
      <c r="BM1523" s="3">
        <f t="shared" si="215"/>
        <v>0.92307692307692313</v>
      </c>
    </row>
    <row r="1524" spans="1:65">
      <c r="A1524" t="s">
        <v>1656</v>
      </c>
      <c r="B1524" s="2">
        <v>45749</v>
      </c>
      <c r="C1524" t="s">
        <v>1632</v>
      </c>
      <c r="D1524" t="s">
        <v>1633</v>
      </c>
      <c r="E1524">
        <v>4</v>
      </c>
      <c r="F1524" t="s">
        <v>49</v>
      </c>
      <c r="G1524" t="s">
        <v>79</v>
      </c>
      <c r="H1524" t="s">
        <v>111</v>
      </c>
      <c r="I1524" t="s">
        <v>64</v>
      </c>
      <c r="J1524" t="s">
        <v>53</v>
      </c>
      <c r="K1524" t="s">
        <v>66</v>
      </c>
      <c r="L1524" t="s">
        <v>87</v>
      </c>
      <c r="M1524" t="s">
        <v>56</v>
      </c>
      <c r="N1524" t="s">
        <v>76</v>
      </c>
      <c r="O1524" t="s">
        <v>82</v>
      </c>
      <c r="P1524">
        <v>73</v>
      </c>
      <c r="Q1524">
        <v>75</v>
      </c>
      <c r="R1524">
        <v>72</v>
      </c>
      <c r="S1524">
        <v>1</v>
      </c>
      <c r="T1524">
        <f t="shared" si="207"/>
        <v>71</v>
      </c>
      <c r="U1524">
        <v>70</v>
      </c>
      <c r="V1524">
        <f t="shared" si="208"/>
        <v>1</v>
      </c>
      <c r="W1524" s="3">
        <f t="shared" si="209"/>
        <v>1.3888888888888888E-2</v>
      </c>
      <c r="X1524">
        <v>10</v>
      </c>
      <c r="Y1524" s="4">
        <v>0</v>
      </c>
      <c r="Z1524" s="4">
        <v>0.3</v>
      </c>
      <c r="AA1524" s="5">
        <v>30679.200000000001</v>
      </c>
      <c r="AB1524" s="5">
        <f t="shared" si="210"/>
        <v>2147544</v>
      </c>
      <c r="AC1524" s="5">
        <v>24317.85</v>
      </c>
      <c r="AD1524" s="5">
        <f t="shared" si="211"/>
        <v>1750885.2</v>
      </c>
      <c r="AE1524" s="5">
        <v>117141.45</v>
      </c>
      <c r="AF1524" s="5">
        <v>32288.59</v>
      </c>
      <c r="AG1524" s="5">
        <v>7727.52</v>
      </c>
      <c r="AH1524" s="5">
        <v>435</v>
      </c>
      <c r="AI1524" s="5">
        <v>3544.62</v>
      </c>
      <c r="AJ1524">
        <v>0</v>
      </c>
      <c r="AK1524" s="5">
        <v>0</v>
      </c>
      <c r="AL1524" s="5">
        <v>32451.54</v>
      </c>
      <c r="AM1524" s="5">
        <v>80139.72</v>
      </c>
      <c r="AN1524">
        <v>4</v>
      </c>
      <c r="AO1524">
        <v>5</v>
      </c>
      <c r="AP1524" t="str">
        <f t="shared" si="212"/>
        <v>No</v>
      </c>
      <c r="AQ1524">
        <v>2</v>
      </c>
      <c r="AR1524" s="5">
        <f t="shared" si="213"/>
        <v>2024613.64</v>
      </c>
      <c r="AS1524" s="5">
        <f t="shared" si="214"/>
        <v>122930.36</v>
      </c>
      <c r="AT1524" t="s">
        <v>59</v>
      </c>
      <c r="AU1524" t="s">
        <v>6164</v>
      </c>
      <c r="AV1524" t="s">
        <v>6165</v>
      </c>
      <c r="AW1524" t="s">
        <v>6166</v>
      </c>
      <c r="AX1524" t="s">
        <v>6207</v>
      </c>
      <c r="AY1524">
        <v>76</v>
      </c>
      <c r="AZ1524">
        <v>0</v>
      </c>
      <c r="BA1524">
        <v>13</v>
      </c>
      <c r="BB1524" t="s">
        <v>6198</v>
      </c>
      <c r="BC1524">
        <v>0</v>
      </c>
      <c r="BD1524">
        <v>1</v>
      </c>
      <c r="BE1524" t="s">
        <v>6188</v>
      </c>
      <c r="BF1524" t="s">
        <v>6170</v>
      </c>
      <c r="BG1524">
        <v>0</v>
      </c>
      <c r="BH1524" t="s">
        <v>6171</v>
      </c>
      <c r="BI1524">
        <v>12</v>
      </c>
      <c r="BJ1524" t="s">
        <v>6172</v>
      </c>
      <c r="BK1524">
        <v>0</v>
      </c>
      <c r="BL1524">
        <v>80</v>
      </c>
      <c r="BM1524" s="3">
        <f t="shared" si="215"/>
        <v>0.9</v>
      </c>
    </row>
    <row r="1525" spans="1:65">
      <c r="A1525" t="s">
        <v>1657</v>
      </c>
      <c r="B1525" s="2">
        <v>45749</v>
      </c>
      <c r="C1525" t="s">
        <v>1632</v>
      </c>
      <c r="D1525" t="s">
        <v>1633</v>
      </c>
      <c r="E1525">
        <v>4</v>
      </c>
      <c r="F1525" t="s">
        <v>72</v>
      </c>
      <c r="G1525" t="s">
        <v>62</v>
      </c>
      <c r="H1525" t="s">
        <v>155</v>
      </c>
      <c r="I1525" t="s">
        <v>52</v>
      </c>
      <c r="J1525" t="s">
        <v>53</v>
      </c>
      <c r="K1525" t="s">
        <v>75</v>
      </c>
      <c r="L1525" t="s">
        <v>87</v>
      </c>
      <c r="M1525" t="s">
        <v>68</v>
      </c>
      <c r="N1525" t="s">
        <v>57</v>
      </c>
      <c r="O1525" t="s">
        <v>82</v>
      </c>
      <c r="P1525">
        <v>79</v>
      </c>
      <c r="Q1525">
        <v>82</v>
      </c>
      <c r="R1525">
        <v>82</v>
      </c>
      <c r="S1525">
        <v>2</v>
      </c>
      <c r="T1525">
        <f t="shared" si="207"/>
        <v>80</v>
      </c>
      <c r="U1525">
        <v>78</v>
      </c>
      <c r="V1525">
        <f t="shared" si="208"/>
        <v>2</v>
      </c>
      <c r="W1525" s="3">
        <f t="shared" si="209"/>
        <v>2.4390243902439025E-2</v>
      </c>
      <c r="X1525">
        <v>25</v>
      </c>
      <c r="Y1525" s="4">
        <v>0.9</v>
      </c>
      <c r="Z1525" s="4">
        <v>1.1000000000000001</v>
      </c>
      <c r="AA1525" s="5">
        <v>35663.07</v>
      </c>
      <c r="AB1525" s="5">
        <f t="shared" si="210"/>
        <v>2781719.46</v>
      </c>
      <c r="AC1525" s="5">
        <v>22955.66</v>
      </c>
      <c r="AD1525" s="5">
        <f t="shared" si="211"/>
        <v>1882364.12</v>
      </c>
      <c r="AE1525" s="5">
        <v>147977.1</v>
      </c>
      <c r="AF1525" s="5">
        <v>35194.11</v>
      </c>
      <c r="AG1525" s="5">
        <v>9027.0499999999993</v>
      </c>
      <c r="AH1525" s="5">
        <v>1595</v>
      </c>
      <c r="AI1525" s="5">
        <v>7091.89</v>
      </c>
      <c r="AJ1525">
        <v>1</v>
      </c>
      <c r="AK1525" s="5">
        <v>8796.7099999999991</v>
      </c>
      <c r="AL1525" s="5">
        <v>1474.55</v>
      </c>
      <c r="AM1525" s="5">
        <v>47737.66</v>
      </c>
      <c r="AN1525">
        <v>4</v>
      </c>
      <c r="AO1525">
        <v>4</v>
      </c>
      <c r="AP1525" t="str">
        <f t="shared" si="212"/>
        <v>Yes</v>
      </c>
      <c r="AQ1525">
        <v>1</v>
      </c>
      <c r="AR1525" s="5">
        <f t="shared" si="213"/>
        <v>2141258.19</v>
      </c>
      <c r="AS1525" s="5">
        <f t="shared" si="214"/>
        <v>640461.27</v>
      </c>
      <c r="AT1525" t="s">
        <v>59</v>
      </c>
      <c r="AU1525" t="s">
        <v>6194</v>
      </c>
      <c r="AV1525" t="s">
        <v>6195</v>
      </c>
      <c r="AW1525" t="s">
        <v>6183</v>
      </c>
      <c r="AX1525" t="s">
        <v>6184</v>
      </c>
      <c r="AY1525">
        <v>81</v>
      </c>
      <c r="AZ1525">
        <v>0</v>
      </c>
      <c r="BA1525">
        <v>14</v>
      </c>
      <c r="BB1525" t="s">
        <v>6180</v>
      </c>
      <c r="BC1525">
        <v>0</v>
      </c>
      <c r="BD1525">
        <v>0</v>
      </c>
      <c r="BE1525" t="s">
        <v>6169</v>
      </c>
      <c r="BF1525" t="s">
        <v>6170</v>
      </c>
      <c r="BG1525">
        <v>1</v>
      </c>
      <c r="BH1525" t="s">
        <v>6179</v>
      </c>
      <c r="BI1525">
        <v>38</v>
      </c>
      <c r="BJ1525" t="s">
        <v>6172</v>
      </c>
      <c r="BK1525">
        <v>0</v>
      </c>
      <c r="BL1525">
        <v>89</v>
      </c>
      <c r="BM1525" s="3">
        <f t="shared" si="215"/>
        <v>0.9213483146067416</v>
      </c>
    </row>
    <row r="1526" spans="1:65">
      <c r="A1526" t="s">
        <v>1658</v>
      </c>
      <c r="B1526" s="2">
        <v>45749</v>
      </c>
      <c r="C1526" t="s">
        <v>1632</v>
      </c>
      <c r="D1526" t="s">
        <v>1633</v>
      </c>
      <c r="E1526">
        <v>4</v>
      </c>
      <c r="F1526" t="s">
        <v>72</v>
      </c>
      <c r="G1526" t="s">
        <v>79</v>
      </c>
      <c r="H1526" t="s">
        <v>159</v>
      </c>
      <c r="I1526" t="s">
        <v>74</v>
      </c>
      <c r="J1526" t="s">
        <v>53</v>
      </c>
      <c r="K1526" t="s">
        <v>66</v>
      </c>
      <c r="L1526" t="s">
        <v>55</v>
      </c>
      <c r="M1526" t="s">
        <v>68</v>
      </c>
      <c r="N1526" t="s">
        <v>109</v>
      </c>
      <c r="O1526" t="s">
        <v>58</v>
      </c>
      <c r="P1526">
        <v>73</v>
      </c>
      <c r="Q1526">
        <v>75</v>
      </c>
      <c r="R1526">
        <v>75</v>
      </c>
      <c r="S1526">
        <v>2</v>
      </c>
      <c r="T1526">
        <f t="shared" si="207"/>
        <v>73</v>
      </c>
      <c r="U1526">
        <v>72</v>
      </c>
      <c r="V1526">
        <f t="shared" si="208"/>
        <v>1</v>
      </c>
      <c r="W1526" s="3">
        <f t="shared" si="209"/>
        <v>2.6666666666666668E-2</v>
      </c>
      <c r="X1526">
        <v>25</v>
      </c>
      <c r="Y1526" s="4">
        <v>7.8</v>
      </c>
      <c r="Z1526" s="4">
        <v>2</v>
      </c>
      <c r="AA1526" s="5">
        <v>30667.26</v>
      </c>
      <c r="AB1526" s="5">
        <f t="shared" si="210"/>
        <v>2208042.7200000002</v>
      </c>
      <c r="AC1526" s="5">
        <v>22434.78</v>
      </c>
      <c r="AD1526" s="5">
        <f t="shared" si="211"/>
        <v>1682608.5</v>
      </c>
      <c r="AE1526" s="5">
        <v>128180.39</v>
      </c>
      <c r="AF1526" s="5">
        <v>32777.019999999997</v>
      </c>
      <c r="AG1526" s="5">
        <v>9872.5</v>
      </c>
      <c r="AH1526" s="5">
        <v>2900</v>
      </c>
      <c r="AI1526" s="5">
        <v>7058.82</v>
      </c>
      <c r="AJ1526">
        <v>1</v>
      </c>
      <c r="AK1526" s="5">
        <v>8638.9</v>
      </c>
      <c r="AL1526" s="5">
        <v>32475.72</v>
      </c>
      <c r="AM1526" s="5">
        <v>134284.32999999999</v>
      </c>
      <c r="AN1526">
        <v>8</v>
      </c>
      <c r="AO1526">
        <v>7</v>
      </c>
      <c r="AP1526" t="str">
        <f t="shared" si="212"/>
        <v>Yes</v>
      </c>
      <c r="AQ1526">
        <v>1</v>
      </c>
      <c r="AR1526" s="5">
        <f t="shared" si="213"/>
        <v>2038796.18</v>
      </c>
      <c r="AS1526" s="5">
        <f t="shared" si="214"/>
        <v>169246.54</v>
      </c>
      <c r="AT1526" t="s">
        <v>59</v>
      </c>
      <c r="AU1526" t="s">
        <v>6194</v>
      </c>
      <c r="AV1526" t="s">
        <v>6195</v>
      </c>
      <c r="AW1526" t="s">
        <v>6183</v>
      </c>
      <c r="AX1526" t="s">
        <v>6184</v>
      </c>
      <c r="AY1526">
        <v>78</v>
      </c>
      <c r="AZ1526">
        <v>2</v>
      </c>
      <c r="BA1526">
        <v>11</v>
      </c>
      <c r="BB1526" t="s">
        <v>6185</v>
      </c>
      <c r="BC1526">
        <v>0</v>
      </c>
      <c r="BD1526">
        <v>0</v>
      </c>
      <c r="BE1526" t="s">
        <v>6169</v>
      </c>
      <c r="BF1526" t="s">
        <v>6170</v>
      </c>
      <c r="BG1526">
        <v>1</v>
      </c>
      <c r="BH1526" t="s">
        <v>6179</v>
      </c>
      <c r="BI1526">
        <v>45</v>
      </c>
      <c r="BJ1526" t="s">
        <v>6172</v>
      </c>
      <c r="BK1526">
        <v>0</v>
      </c>
      <c r="BL1526">
        <v>81</v>
      </c>
      <c r="BM1526" s="3">
        <f t="shared" si="215"/>
        <v>0.92592592592592593</v>
      </c>
    </row>
    <row r="1527" spans="1:65">
      <c r="A1527" t="s">
        <v>1659</v>
      </c>
      <c r="B1527" s="2">
        <v>45749</v>
      </c>
      <c r="C1527" t="s">
        <v>1632</v>
      </c>
      <c r="D1527" t="s">
        <v>1633</v>
      </c>
      <c r="E1527">
        <v>4</v>
      </c>
      <c r="F1527" t="s">
        <v>72</v>
      </c>
      <c r="G1527" t="s">
        <v>50</v>
      </c>
      <c r="H1527" t="s">
        <v>138</v>
      </c>
      <c r="I1527" t="s">
        <v>52</v>
      </c>
      <c r="J1527" t="s">
        <v>65</v>
      </c>
      <c r="K1527" t="s">
        <v>66</v>
      </c>
      <c r="L1527" t="s">
        <v>92</v>
      </c>
      <c r="M1527" t="s">
        <v>56</v>
      </c>
      <c r="N1527" t="s">
        <v>109</v>
      </c>
      <c r="O1527" t="s">
        <v>58</v>
      </c>
      <c r="P1527">
        <v>53</v>
      </c>
      <c r="Q1527">
        <v>56</v>
      </c>
      <c r="R1527">
        <v>55</v>
      </c>
      <c r="S1527">
        <v>1</v>
      </c>
      <c r="T1527">
        <f t="shared" si="207"/>
        <v>54</v>
      </c>
      <c r="U1527">
        <v>51</v>
      </c>
      <c r="V1527">
        <f t="shared" si="208"/>
        <v>3</v>
      </c>
      <c r="W1527" s="3">
        <f t="shared" si="209"/>
        <v>1.8181818181818181E-2</v>
      </c>
      <c r="X1527">
        <v>40</v>
      </c>
      <c r="Y1527" s="4">
        <v>0.6</v>
      </c>
      <c r="Z1527" s="4">
        <v>1.4</v>
      </c>
      <c r="AA1527" s="5">
        <v>49241.36</v>
      </c>
      <c r="AB1527" s="5">
        <f t="shared" si="210"/>
        <v>2511309.36</v>
      </c>
      <c r="AC1527" s="5">
        <v>35163.050000000003</v>
      </c>
      <c r="AD1527" s="5">
        <f t="shared" si="211"/>
        <v>1933967.75</v>
      </c>
      <c r="AE1527" s="5">
        <v>129842.24000000001</v>
      </c>
      <c r="AF1527" s="5">
        <v>35049.71</v>
      </c>
      <c r="AG1527" s="5">
        <v>10138.19</v>
      </c>
      <c r="AH1527" s="5">
        <v>2030</v>
      </c>
      <c r="AI1527" s="5">
        <v>5060</v>
      </c>
      <c r="AJ1527">
        <v>0</v>
      </c>
      <c r="AK1527" s="5">
        <v>0</v>
      </c>
      <c r="AL1527" s="5">
        <v>3212.72</v>
      </c>
      <c r="AM1527" s="5">
        <v>79317.919999999998</v>
      </c>
      <c r="AN1527">
        <v>8</v>
      </c>
      <c r="AO1527">
        <v>9</v>
      </c>
      <c r="AP1527" t="str">
        <f t="shared" si="212"/>
        <v>No</v>
      </c>
      <c r="AQ1527">
        <v>1</v>
      </c>
      <c r="AR1527" s="5">
        <f t="shared" si="213"/>
        <v>2198618.5299999998</v>
      </c>
      <c r="AS1527" s="5">
        <f t="shared" si="214"/>
        <v>312690.83</v>
      </c>
      <c r="AT1527" t="s">
        <v>59</v>
      </c>
      <c r="AU1527" t="s">
        <v>6164</v>
      </c>
      <c r="AV1527" t="s">
        <v>6165</v>
      </c>
      <c r="AW1527" t="s">
        <v>6166</v>
      </c>
      <c r="AX1527" t="s">
        <v>6167</v>
      </c>
      <c r="AY1527">
        <v>56</v>
      </c>
      <c r="AZ1527">
        <v>0</v>
      </c>
      <c r="BA1527">
        <v>20</v>
      </c>
      <c r="BB1527" t="s">
        <v>6180</v>
      </c>
      <c r="BC1527">
        <v>1</v>
      </c>
      <c r="BD1527">
        <v>0</v>
      </c>
      <c r="BE1527" t="s">
        <v>6178</v>
      </c>
      <c r="BF1527" t="s">
        <v>6170</v>
      </c>
      <c r="BG1527">
        <v>0</v>
      </c>
      <c r="BH1527" t="s">
        <v>6171</v>
      </c>
      <c r="BI1527">
        <v>48</v>
      </c>
      <c r="BJ1527" t="s">
        <v>6172</v>
      </c>
      <c r="BK1527">
        <v>0</v>
      </c>
      <c r="BL1527">
        <v>65</v>
      </c>
      <c r="BM1527" s="3">
        <f t="shared" si="215"/>
        <v>0.84615384615384615</v>
      </c>
    </row>
    <row r="1528" spans="1:65">
      <c r="A1528" t="s">
        <v>1660</v>
      </c>
      <c r="B1528" s="2">
        <v>45749</v>
      </c>
      <c r="C1528" t="s">
        <v>1632</v>
      </c>
      <c r="D1528" t="s">
        <v>1633</v>
      </c>
      <c r="E1528">
        <v>4</v>
      </c>
      <c r="F1528" t="s">
        <v>78</v>
      </c>
      <c r="G1528" t="s">
        <v>62</v>
      </c>
      <c r="H1528" t="s">
        <v>91</v>
      </c>
      <c r="I1528" t="s">
        <v>52</v>
      </c>
      <c r="J1528" t="s">
        <v>65</v>
      </c>
      <c r="K1528" t="s">
        <v>66</v>
      </c>
      <c r="L1528" t="s">
        <v>55</v>
      </c>
      <c r="M1528" t="s">
        <v>56</v>
      </c>
      <c r="N1528" t="s">
        <v>94</v>
      </c>
      <c r="O1528" t="s">
        <v>120</v>
      </c>
      <c r="P1528">
        <v>46</v>
      </c>
      <c r="Q1528">
        <v>49</v>
      </c>
      <c r="R1528">
        <v>46</v>
      </c>
      <c r="S1528">
        <v>1</v>
      </c>
      <c r="T1528">
        <f t="shared" si="207"/>
        <v>45</v>
      </c>
      <c r="U1528">
        <v>45</v>
      </c>
      <c r="V1528">
        <f t="shared" si="208"/>
        <v>0</v>
      </c>
      <c r="W1528" s="3">
        <f t="shared" si="209"/>
        <v>2.1739130434782608E-2</v>
      </c>
      <c r="X1528">
        <v>35</v>
      </c>
      <c r="Y1528" s="4">
        <v>0.7</v>
      </c>
      <c r="Z1528" s="4">
        <v>1.1000000000000001</v>
      </c>
      <c r="AA1528" s="5">
        <v>49282.9</v>
      </c>
      <c r="AB1528" s="5">
        <f t="shared" si="210"/>
        <v>2217730.5</v>
      </c>
      <c r="AC1528" s="5">
        <v>34743.9</v>
      </c>
      <c r="AD1528" s="5">
        <f t="shared" si="211"/>
        <v>1598219.4</v>
      </c>
      <c r="AE1528" s="5">
        <v>105629.23</v>
      </c>
      <c r="AF1528" s="5">
        <v>31956.16</v>
      </c>
      <c r="AG1528" s="5">
        <v>9825.81</v>
      </c>
      <c r="AH1528" s="5">
        <v>1595</v>
      </c>
      <c r="AI1528" s="5">
        <v>5038.1000000000004</v>
      </c>
      <c r="AJ1528">
        <v>0</v>
      </c>
      <c r="AK1528" s="5">
        <v>0</v>
      </c>
      <c r="AL1528" s="5">
        <v>0</v>
      </c>
      <c r="AM1528" s="5">
        <v>27889.3</v>
      </c>
      <c r="AN1528">
        <v>4</v>
      </c>
      <c r="AO1528">
        <v>4</v>
      </c>
      <c r="AP1528" t="str">
        <f t="shared" si="212"/>
        <v>Yes</v>
      </c>
      <c r="AQ1528">
        <v>1</v>
      </c>
      <c r="AR1528" s="5">
        <f t="shared" si="213"/>
        <v>1780153</v>
      </c>
      <c r="AS1528" s="5">
        <f t="shared" si="214"/>
        <v>437577.5</v>
      </c>
      <c r="AT1528" t="s">
        <v>59</v>
      </c>
      <c r="AU1528" t="s">
        <v>6164</v>
      </c>
      <c r="AV1528" t="s">
        <v>6165</v>
      </c>
      <c r="AW1528" t="s">
        <v>6166</v>
      </c>
      <c r="AX1528" t="s">
        <v>6167</v>
      </c>
      <c r="AY1528">
        <v>47</v>
      </c>
      <c r="AZ1528">
        <v>0</v>
      </c>
      <c r="BA1528">
        <v>0</v>
      </c>
      <c r="BB1528" t="s">
        <v>6168</v>
      </c>
      <c r="BC1528">
        <v>0</v>
      </c>
      <c r="BD1528">
        <v>0</v>
      </c>
      <c r="BE1528" t="s">
        <v>6169</v>
      </c>
      <c r="BF1528" t="s">
        <v>6170</v>
      </c>
      <c r="BG1528">
        <v>1</v>
      </c>
      <c r="BH1528" t="s">
        <v>6179</v>
      </c>
      <c r="BI1528">
        <v>39</v>
      </c>
      <c r="BJ1528" t="s">
        <v>6172</v>
      </c>
      <c r="BK1528">
        <v>0</v>
      </c>
      <c r="BL1528">
        <v>65</v>
      </c>
      <c r="BM1528" s="3">
        <f t="shared" si="215"/>
        <v>0.70769230769230773</v>
      </c>
    </row>
    <row r="1529" spans="1:65">
      <c r="A1529" t="s">
        <v>1661</v>
      </c>
      <c r="B1529" s="2">
        <v>45749</v>
      </c>
      <c r="C1529" t="s">
        <v>1632</v>
      </c>
      <c r="D1529" t="s">
        <v>1633</v>
      </c>
      <c r="E1529">
        <v>4</v>
      </c>
      <c r="F1529" t="s">
        <v>78</v>
      </c>
      <c r="G1529" t="s">
        <v>62</v>
      </c>
      <c r="H1529" t="s">
        <v>153</v>
      </c>
      <c r="I1529" t="s">
        <v>52</v>
      </c>
      <c r="J1529" t="s">
        <v>81</v>
      </c>
      <c r="K1529" t="s">
        <v>66</v>
      </c>
      <c r="L1529" t="s">
        <v>55</v>
      </c>
      <c r="M1529" t="s">
        <v>56</v>
      </c>
      <c r="N1529" t="s">
        <v>76</v>
      </c>
      <c r="O1529" t="s">
        <v>120</v>
      </c>
      <c r="P1529">
        <v>44</v>
      </c>
      <c r="Q1529">
        <v>46</v>
      </c>
      <c r="R1529">
        <v>44</v>
      </c>
      <c r="S1529">
        <v>1</v>
      </c>
      <c r="T1529">
        <f t="shared" si="207"/>
        <v>43</v>
      </c>
      <c r="U1529">
        <v>43</v>
      </c>
      <c r="V1529">
        <f t="shared" si="208"/>
        <v>0</v>
      </c>
      <c r="W1529" s="3">
        <f t="shared" si="209"/>
        <v>2.2727272727272728E-2</v>
      </c>
      <c r="X1529">
        <v>25</v>
      </c>
      <c r="Y1529" s="4">
        <v>4.0999999999999996</v>
      </c>
      <c r="Z1529" s="4">
        <v>0.8</v>
      </c>
      <c r="AA1529" s="5">
        <v>72463.399999999994</v>
      </c>
      <c r="AB1529" s="5">
        <f t="shared" si="210"/>
        <v>3115926.2</v>
      </c>
      <c r="AC1529" s="5">
        <v>53277</v>
      </c>
      <c r="AD1529" s="5">
        <f t="shared" si="211"/>
        <v>2344188</v>
      </c>
      <c r="AE1529" s="5">
        <v>142117.43</v>
      </c>
      <c r="AF1529" s="5">
        <v>39837.800000000003</v>
      </c>
      <c r="AG1529" s="5">
        <v>9346.83</v>
      </c>
      <c r="AH1529" s="5">
        <v>1160</v>
      </c>
      <c r="AI1529" s="5">
        <v>7480</v>
      </c>
      <c r="AJ1529">
        <v>0</v>
      </c>
      <c r="AK1529" s="5">
        <v>0</v>
      </c>
      <c r="AL1529" s="5">
        <v>0</v>
      </c>
      <c r="AM1529" s="5">
        <v>32986.06</v>
      </c>
      <c r="AN1529">
        <v>4</v>
      </c>
      <c r="AO1529">
        <v>6</v>
      </c>
      <c r="AP1529" t="str">
        <f t="shared" si="212"/>
        <v>No</v>
      </c>
      <c r="AQ1529">
        <v>2</v>
      </c>
      <c r="AR1529" s="5">
        <f t="shared" si="213"/>
        <v>2577116.12</v>
      </c>
      <c r="AS1529" s="5">
        <f t="shared" si="214"/>
        <v>538810.07999999996</v>
      </c>
      <c r="AT1529" t="s">
        <v>59</v>
      </c>
      <c r="AU1529" t="s">
        <v>6164</v>
      </c>
      <c r="AV1529" t="s">
        <v>6165</v>
      </c>
      <c r="AW1529" t="s">
        <v>6166</v>
      </c>
      <c r="AX1529" t="s">
        <v>6167</v>
      </c>
      <c r="AY1529">
        <v>47</v>
      </c>
      <c r="AZ1529">
        <v>0</v>
      </c>
      <c r="BA1529">
        <v>0</v>
      </c>
      <c r="BB1529" t="s">
        <v>6168</v>
      </c>
      <c r="BC1529">
        <v>0</v>
      </c>
      <c r="BD1529">
        <v>2</v>
      </c>
      <c r="BE1529" t="s">
        <v>6188</v>
      </c>
      <c r="BF1529" t="s">
        <v>6170</v>
      </c>
      <c r="BG1529">
        <v>1</v>
      </c>
      <c r="BH1529" t="s">
        <v>6186</v>
      </c>
      <c r="BI1529">
        <v>46</v>
      </c>
      <c r="BJ1529" t="s">
        <v>6172</v>
      </c>
      <c r="BK1529">
        <v>0</v>
      </c>
      <c r="BL1529">
        <v>52</v>
      </c>
      <c r="BM1529" s="3">
        <f t="shared" si="215"/>
        <v>0.84615384615384615</v>
      </c>
    </row>
    <row r="1530" spans="1:65">
      <c r="A1530" t="s">
        <v>1662</v>
      </c>
      <c r="B1530" s="2">
        <v>45749</v>
      </c>
      <c r="C1530" t="s">
        <v>1632</v>
      </c>
      <c r="D1530" t="s">
        <v>1633</v>
      </c>
      <c r="E1530">
        <v>4</v>
      </c>
      <c r="F1530" t="s">
        <v>61</v>
      </c>
      <c r="G1530" t="s">
        <v>79</v>
      </c>
      <c r="H1530" t="s">
        <v>100</v>
      </c>
      <c r="I1530" t="s">
        <v>52</v>
      </c>
      <c r="J1530" t="s">
        <v>65</v>
      </c>
      <c r="K1530" t="s">
        <v>66</v>
      </c>
      <c r="L1530" t="s">
        <v>92</v>
      </c>
      <c r="M1530" t="s">
        <v>56</v>
      </c>
      <c r="N1530" t="s">
        <v>94</v>
      </c>
      <c r="O1530" t="s">
        <v>70</v>
      </c>
      <c r="P1530">
        <v>51</v>
      </c>
      <c r="Q1530">
        <v>51</v>
      </c>
      <c r="R1530">
        <v>49</v>
      </c>
      <c r="S1530">
        <v>1</v>
      </c>
      <c r="T1530">
        <f t="shared" si="207"/>
        <v>48</v>
      </c>
      <c r="U1530">
        <v>48</v>
      </c>
      <c r="V1530">
        <f t="shared" si="208"/>
        <v>0</v>
      </c>
      <c r="W1530" s="3">
        <f t="shared" si="209"/>
        <v>2.0408163265306121E-2</v>
      </c>
      <c r="X1530">
        <v>32</v>
      </c>
      <c r="Y1530" s="4">
        <v>0</v>
      </c>
      <c r="Z1530" s="4">
        <v>0.7</v>
      </c>
      <c r="AA1530" s="5">
        <v>49370.16</v>
      </c>
      <c r="AB1530" s="5">
        <f t="shared" si="210"/>
        <v>2369767.6800000002</v>
      </c>
      <c r="AC1530" s="5">
        <v>35353.69</v>
      </c>
      <c r="AD1530" s="5">
        <f t="shared" si="211"/>
        <v>1732330.81</v>
      </c>
      <c r="AE1530" s="5">
        <v>113128.29</v>
      </c>
      <c r="AF1530" s="5">
        <v>31468.82</v>
      </c>
      <c r="AG1530" s="5">
        <v>9923.7800000000007</v>
      </c>
      <c r="AH1530" s="5">
        <v>1015</v>
      </c>
      <c r="AI1530" s="5">
        <v>5122.7299999999996</v>
      </c>
      <c r="AJ1530">
        <v>0</v>
      </c>
      <c r="AK1530" s="5">
        <v>0</v>
      </c>
      <c r="AL1530" s="5">
        <v>0</v>
      </c>
      <c r="AM1530" s="5">
        <v>34347.15</v>
      </c>
      <c r="AN1530">
        <v>4</v>
      </c>
      <c r="AO1530">
        <v>5</v>
      </c>
      <c r="AP1530" t="str">
        <f t="shared" si="212"/>
        <v>No</v>
      </c>
      <c r="AQ1530">
        <v>2</v>
      </c>
      <c r="AR1530" s="5">
        <f t="shared" si="213"/>
        <v>1927336.58</v>
      </c>
      <c r="AS1530" s="5">
        <f t="shared" si="214"/>
        <v>442431.1</v>
      </c>
      <c r="AT1530" t="s">
        <v>59</v>
      </c>
      <c r="AU1530" t="s">
        <v>6164</v>
      </c>
      <c r="AV1530" t="s">
        <v>6165</v>
      </c>
      <c r="AW1530" t="s">
        <v>6166</v>
      </c>
      <c r="AX1530" t="s">
        <v>6167</v>
      </c>
      <c r="AY1530">
        <v>56</v>
      </c>
      <c r="AZ1530">
        <v>2</v>
      </c>
      <c r="BA1530">
        <v>0</v>
      </c>
      <c r="BB1530" t="s">
        <v>6168</v>
      </c>
      <c r="BC1530">
        <v>1</v>
      </c>
      <c r="BD1530">
        <v>0</v>
      </c>
      <c r="BE1530" t="s">
        <v>6178</v>
      </c>
      <c r="BF1530" t="s">
        <v>6170</v>
      </c>
      <c r="BG1530">
        <v>0</v>
      </c>
      <c r="BH1530" t="s">
        <v>6171</v>
      </c>
      <c r="BI1530">
        <v>57</v>
      </c>
      <c r="BJ1530" t="s">
        <v>6187</v>
      </c>
      <c r="BK1530">
        <v>0</v>
      </c>
      <c r="BL1530">
        <v>60</v>
      </c>
      <c r="BM1530" s="3">
        <f t="shared" si="215"/>
        <v>0.81666666666666665</v>
      </c>
    </row>
    <row r="1531" spans="1:65">
      <c r="A1531" t="s">
        <v>1663</v>
      </c>
      <c r="B1531" s="2">
        <v>45749</v>
      </c>
      <c r="C1531" t="s">
        <v>1632</v>
      </c>
      <c r="D1531" t="s">
        <v>1633</v>
      </c>
      <c r="E1531">
        <v>4</v>
      </c>
      <c r="F1531" t="s">
        <v>78</v>
      </c>
      <c r="G1531" t="s">
        <v>50</v>
      </c>
      <c r="H1531" t="s">
        <v>185</v>
      </c>
      <c r="I1531" t="s">
        <v>74</v>
      </c>
      <c r="J1531" t="s">
        <v>65</v>
      </c>
      <c r="K1531" t="s">
        <v>66</v>
      </c>
      <c r="L1531" t="s">
        <v>67</v>
      </c>
      <c r="M1531" t="s">
        <v>68</v>
      </c>
      <c r="N1531" t="s">
        <v>76</v>
      </c>
      <c r="O1531" t="s">
        <v>82</v>
      </c>
      <c r="P1531">
        <v>45</v>
      </c>
      <c r="Q1531">
        <v>46</v>
      </c>
      <c r="R1531">
        <v>46</v>
      </c>
      <c r="S1531">
        <v>3</v>
      </c>
      <c r="T1531">
        <f t="shared" si="207"/>
        <v>43</v>
      </c>
      <c r="U1531">
        <v>43</v>
      </c>
      <c r="V1531">
        <f t="shared" si="208"/>
        <v>0</v>
      </c>
      <c r="W1531" s="3">
        <f t="shared" si="209"/>
        <v>6.5217391304347824E-2</v>
      </c>
      <c r="X1531">
        <v>17</v>
      </c>
      <c r="Y1531" s="4">
        <v>1.2</v>
      </c>
      <c r="Z1531" s="4">
        <v>1.2</v>
      </c>
      <c r="AA1531" s="5">
        <v>48791.24</v>
      </c>
      <c r="AB1531" s="5">
        <f t="shared" si="210"/>
        <v>2098023.3199999998</v>
      </c>
      <c r="AC1531" s="5">
        <v>32537.97</v>
      </c>
      <c r="AD1531" s="5">
        <f t="shared" si="211"/>
        <v>1496746.62</v>
      </c>
      <c r="AE1531" s="5">
        <v>102704.19</v>
      </c>
      <c r="AF1531" s="5">
        <v>30803.06</v>
      </c>
      <c r="AG1531" s="5">
        <v>33389.58</v>
      </c>
      <c r="AH1531" s="5">
        <v>1740</v>
      </c>
      <c r="AI1531" s="5">
        <v>55032.46</v>
      </c>
      <c r="AJ1531">
        <v>1</v>
      </c>
      <c r="AK1531" s="5">
        <v>13403.45</v>
      </c>
      <c r="AL1531" s="5">
        <v>0</v>
      </c>
      <c r="AM1531" s="5">
        <v>26438.62</v>
      </c>
      <c r="AN1531">
        <v>4</v>
      </c>
      <c r="AO1531">
        <v>4</v>
      </c>
      <c r="AP1531" t="str">
        <f t="shared" si="212"/>
        <v>Yes</v>
      </c>
      <c r="AQ1531">
        <v>2</v>
      </c>
      <c r="AR1531" s="5">
        <f t="shared" si="213"/>
        <v>1760257.98</v>
      </c>
      <c r="AS1531" s="5">
        <f t="shared" si="214"/>
        <v>337765.34</v>
      </c>
      <c r="AT1531" t="s">
        <v>116</v>
      </c>
      <c r="AU1531" t="s">
        <v>6199</v>
      </c>
      <c r="AV1531" t="s">
        <v>6200</v>
      </c>
      <c r="AW1531" t="s">
        <v>6175</v>
      </c>
      <c r="AX1531" t="s">
        <v>6184</v>
      </c>
      <c r="AY1531">
        <v>46</v>
      </c>
      <c r="AZ1531">
        <v>0</v>
      </c>
      <c r="BA1531">
        <v>0</v>
      </c>
      <c r="BB1531" t="s">
        <v>6168</v>
      </c>
      <c r="BC1531">
        <v>0</v>
      </c>
      <c r="BD1531">
        <v>0</v>
      </c>
      <c r="BE1531" t="s">
        <v>6169</v>
      </c>
      <c r="BF1531" t="s">
        <v>6210</v>
      </c>
      <c r="BG1531">
        <v>0</v>
      </c>
      <c r="BH1531" t="s">
        <v>6171</v>
      </c>
      <c r="BI1531">
        <v>24</v>
      </c>
      <c r="BJ1531" t="s">
        <v>6172</v>
      </c>
      <c r="BK1531">
        <v>0</v>
      </c>
      <c r="BL1531">
        <v>64</v>
      </c>
      <c r="BM1531" s="3">
        <f t="shared" si="215"/>
        <v>0.71875</v>
      </c>
    </row>
    <row r="1532" spans="1:65">
      <c r="A1532" t="s">
        <v>1664</v>
      </c>
      <c r="B1532" s="2">
        <v>45749</v>
      </c>
      <c r="C1532" t="s">
        <v>1632</v>
      </c>
      <c r="D1532" t="s">
        <v>1633</v>
      </c>
      <c r="E1532">
        <v>4</v>
      </c>
      <c r="F1532" t="s">
        <v>72</v>
      </c>
      <c r="G1532" t="s">
        <v>79</v>
      </c>
      <c r="H1532" t="s">
        <v>213</v>
      </c>
      <c r="I1532" t="s">
        <v>74</v>
      </c>
      <c r="J1532" t="s">
        <v>53</v>
      </c>
      <c r="K1532" t="s">
        <v>66</v>
      </c>
      <c r="L1532" t="s">
        <v>92</v>
      </c>
      <c r="M1532" t="s">
        <v>56</v>
      </c>
      <c r="N1532" t="s">
        <v>76</v>
      </c>
      <c r="O1532" t="s">
        <v>82</v>
      </c>
      <c r="P1532">
        <v>74</v>
      </c>
      <c r="Q1532">
        <v>74</v>
      </c>
      <c r="R1532">
        <v>74</v>
      </c>
      <c r="S1532">
        <v>1</v>
      </c>
      <c r="T1532">
        <f t="shared" si="207"/>
        <v>73</v>
      </c>
      <c r="U1532">
        <v>71</v>
      </c>
      <c r="V1532">
        <f t="shared" si="208"/>
        <v>2</v>
      </c>
      <c r="W1532" s="3">
        <f t="shared" si="209"/>
        <v>1.3513513513513514E-2</v>
      </c>
      <c r="X1532">
        <v>15</v>
      </c>
      <c r="Y1532" s="4">
        <v>0</v>
      </c>
      <c r="Z1532" s="4">
        <v>0.3</v>
      </c>
      <c r="AA1532" s="5">
        <v>30561.62</v>
      </c>
      <c r="AB1532" s="5">
        <f t="shared" si="210"/>
        <v>2169875.02</v>
      </c>
      <c r="AC1532" s="5">
        <v>23926</v>
      </c>
      <c r="AD1532" s="5">
        <f t="shared" si="211"/>
        <v>1770524</v>
      </c>
      <c r="AE1532" s="5">
        <v>127492.29</v>
      </c>
      <c r="AF1532" s="5">
        <v>31269.61</v>
      </c>
      <c r="AG1532" s="5">
        <v>7857.08</v>
      </c>
      <c r="AH1532" s="5">
        <v>435</v>
      </c>
      <c r="AI1532" s="5">
        <v>3534.33</v>
      </c>
      <c r="AJ1532">
        <v>0</v>
      </c>
      <c r="AK1532" s="5">
        <v>0</v>
      </c>
      <c r="AL1532" s="5">
        <v>33229.21</v>
      </c>
      <c r="AM1532" s="5">
        <v>79627.929999999993</v>
      </c>
      <c r="AN1532">
        <v>4</v>
      </c>
      <c r="AO1532">
        <v>4</v>
      </c>
      <c r="AP1532" t="str">
        <f t="shared" si="212"/>
        <v>Yes</v>
      </c>
      <c r="AQ1532">
        <v>1</v>
      </c>
      <c r="AR1532" s="5">
        <f t="shared" si="213"/>
        <v>2053969.45</v>
      </c>
      <c r="AS1532" s="5">
        <f t="shared" si="214"/>
        <v>115905.57</v>
      </c>
      <c r="AT1532" t="s">
        <v>59</v>
      </c>
      <c r="AU1532" t="s">
        <v>6164</v>
      </c>
      <c r="AV1532" t="s">
        <v>6165</v>
      </c>
      <c r="AW1532" t="s">
        <v>6166</v>
      </c>
      <c r="AX1532" t="s">
        <v>6207</v>
      </c>
      <c r="AY1532">
        <v>74</v>
      </c>
      <c r="AZ1532">
        <v>0</v>
      </c>
      <c r="BA1532">
        <v>18</v>
      </c>
      <c r="BB1532" t="s">
        <v>6198</v>
      </c>
      <c r="BC1532">
        <v>0</v>
      </c>
      <c r="BD1532">
        <v>0</v>
      </c>
      <c r="BE1532" t="s">
        <v>6169</v>
      </c>
      <c r="BF1532" t="s">
        <v>6170</v>
      </c>
      <c r="BG1532">
        <v>0</v>
      </c>
      <c r="BH1532" t="s">
        <v>6171</v>
      </c>
      <c r="BI1532">
        <v>9</v>
      </c>
      <c r="BJ1532" t="s">
        <v>6172</v>
      </c>
      <c r="BK1532">
        <v>0</v>
      </c>
      <c r="BL1532">
        <v>80</v>
      </c>
      <c r="BM1532" s="3">
        <f t="shared" si="215"/>
        <v>0.92500000000000004</v>
      </c>
    </row>
    <row r="1533" spans="1:65">
      <c r="A1533" t="s">
        <v>1665</v>
      </c>
      <c r="B1533" s="2">
        <v>45749</v>
      </c>
      <c r="C1533" t="s">
        <v>1632</v>
      </c>
      <c r="D1533" t="s">
        <v>1633</v>
      </c>
      <c r="E1533">
        <v>4</v>
      </c>
      <c r="F1533" t="s">
        <v>61</v>
      </c>
      <c r="G1533" t="s">
        <v>79</v>
      </c>
      <c r="H1533" t="s">
        <v>123</v>
      </c>
      <c r="I1533" t="s">
        <v>64</v>
      </c>
      <c r="J1533" t="s">
        <v>65</v>
      </c>
      <c r="K1533" t="s">
        <v>66</v>
      </c>
      <c r="L1533" t="s">
        <v>55</v>
      </c>
      <c r="M1533" t="s">
        <v>68</v>
      </c>
      <c r="N1533" t="s">
        <v>69</v>
      </c>
      <c r="O1533" t="s">
        <v>58</v>
      </c>
      <c r="P1533">
        <v>59</v>
      </c>
      <c r="Q1533">
        <v>63</v>
      </c>
      <c r="R1533">
        <v>63</v>
      </c>
      <c r="S1533">
        <v>1</v>
      </c>
      <c r="T1533">
        <f t="shared" si="207"/>
        <v>62</v>
      </c>
      <c r="U1533">
        <v>56</v>
      </c>
      <c r="V1533">
        <f t="shared" si="208"/>
        <v>6</v>
      </c>
      <c r="W1533" s="3">
        <f t="shared" si="209"/>
        <v>1.5873015873015872E-2</v>
      </c>
      <c r="X1533">
        <v>31</v>
      </c>
      <c r="Y1533" s="4">
        <v>5.9</v>
      </c>
      <c r="Z1533" s="4">
        <v>2.2000000000000002</v>
      </c>
      <c r="AA1533" s="5">
        <v>48400.91</v>
      </c>
      <c r="AB1533" s="5">
        <f t="shared" si="210"/>
        <v>2710450.96</v>
      </c>
      <c r="AC1533" s="5">
        <v>33112.46</v>
      </c>
      <c r="AD1533" s="5">
        <f t="shared" si="211"/>
        <v>2086084.98</v>
      </c>
      <c r="AE1533" s="5">
        <v>135409.26999999999</v>
      </c>
      <c r="AF1533" s="5">
        <v>39542.35</v>
      </c>
      <c r="AG1533" s="5">
        <v>10095.68</v>
      </c>
      <c r="AH1533" s="5">
        <v>3190</v>
      </c>
      <c r="AI1533" s="5">
        <v>5084.21</v>
      </c>
      <c r="AJ1533">
        <v>1</v>
      </c>
      <c r="AK1533" s="5">
        <v>14007.14</v>
      </c>
      <c r="AL1533" s="5">
        <v>5511</v>
      </c>
      <c r="AM1533" s="5">
        <v>39167.71</v>
      </c>
      <c r="AN1533">
        <v>4</v>
      </c>
      <c r="AO1533">
        <v>4</v>
      </c>
      <c r="AP1533" t="str">
        <f t="shared" si="212"/>
        <v>Yes</v>
      </c>
      <c r="AQ1533">
        <v>1</v>
      </c>
      <c r="AR1533" s="5">
        <f t="shared" si="213"/>
        <v>2338092.34</v>
      </c>
      <c r="AS1533" s="5">
        <f t="shared" si="214"/>
        <v>372358.62</v>
      </c>
      <c r="AT1533" t="s">
        <v>59</v>
      </c>
      <c r="AU1533" t="s">
        <v>6181</v>
      </c>
      <c r="AV1533" t="s">
        <v>6182</v>
      </c>
      <c r="AW1533" t="s">
        <v>6183</v>
      </c>
      <c r="AX1533" t="s">
        <v>6184</v>
      </c>
      <c r="AY1533">
        <v>61</v>
      </c>
      <c r="AZ1533">
        <v>0</v>
      </c>
      <c r="BA1533">
        <v>33</v>
      </c>
      <c r="BB1533" t="s">
        <v>6180</v>
      </c>
      <c r="BC1533">
        <v>0</v>
      </c>
      <c r="BD1533">
        <v>0</v>
      </c>
      <c r="BE1533" t="s">
        <v>6169</v>
      </c>
      <c r="BF1533" t="s">
        <v>6170</v>
      </c>
      <c r="BG1533">
        <v>1</v>
      </c>
      <c r="BH1533" t="s">
        <v>6179</v>
      </c>
      <c r="BI1533">
        <v>23</v>
      </c>
      <c r="BJ1533" t="s">
        <v>6172</v>
      </c>
      <c r="BK1533">
        <v>0</v>
      </c>
      <c r="BL1533">
        <v>68</v>
      </c>
      <c r="BM1533" s="3">
        <f t="shared" si="215"/>
        <v>0.92647058823529416</v>
      </c>
    </row>
    <row r="1534" spans="1:65">
      <c r="A1534" t="s">
        <v>1666</v>
      </c>
      <c r="B1534" s="2">
        <v>45749</v>
      </c>
      <c r="C1534" t="s">
        <v>1632</v>
      </c>
      <c r="D1534" t="s">
        <v>1633</v>
      </c>
      <c r="E1534">
        <v>4</v>
      </c>
      <c r="F1534" t="s">
        <v>49</v>
      </c>
      <c r="G1534" t="s">
        <v>62</v>
      </c>
      <c r="H1534" t="s">
        <v>226</v>
      </c>
      <c r="I1534" t="s">
        <v>52</v>
      </c>
      <c r="J1534" t="s">
        <v>53</v>
      </c>
      <c r="K1534" t="s">
        <v>66</v>
      </c>
      <c r="L1534" t="s">
        <v>67</v>
      </c>
      <c r="M1534" t="s">
        <v>56</v>
      </c>
      <c r="N1534" t="s">
        <v>69</v>
      </c>
      <c r="O1534" t="s">
        <v>70</v>
      </c>
      <c r="P1534">
        <v>76</v>
      </c>
      <c r="Q1534">
        <v>76</v>
      </c>
      <c r="R1534">
        <v>75</v>
      </c>
      <c r="S1534">
        <v>2</v>
      </c>
      <c r="T1534">
        <f t="shared" si="207"/>
        <v>73</v>
      </c>
      <c r="U1534">
        <v>73</v>
      </c>
      <c r="V1534">
        <f t="shared" si="208"/>
        <v>0</v>
      </c>
      <c r="W1534" s="3">
        <f t="shared" si="209"/>
        <v>2.6666666666666668E-2</v>
      </c>
      <c r="X1534">
        <v>31</v>
      </c>
      <c r="Y1534" s="4">
        <v>8.1999999999999993</v>
      </c>
      <c r="Z1534" s="4">
        <v>1.9</v>
      </c>
      <c r="AA1534" s="5">
        <v>30395.02</v>
      </c>
      <c r="AB1534" s="5">
        <f t="shared" si="210"/>
        <v>2218836.46</v>
      </c>
      <c r="AC1534" s="5">
        <v>22937.24</v>
      </c>
      <c r="AD1534" s="5">
        <f t="shared" si="211"/>
        <v>1720293</v>
      </c>
      <c r="AE1534" s="5">
        <v>132633.35999999999</v>
      </c>
      <c r="AF1534" s="5">
        <v>34381.480000000003</v>
      </c>
      <c r="AG1534" s="5">
        <v>10617.11</v>
      </c>
      <c r="AH1534" s="5">
        <v>2755</v>
      </c>
      <c r="AI1534" s="5">
        <v>7058.82</v>
      </c>
      <c r="AJ1534">
        <v>0</v>
      </c>
      <c r="AK1534" s="5">
        <v>0</v>
      </c>
      <c r="AL1534" s="5">
        <v>31740.84</v>
      </c>
      <c r="AM1534" s="5">
        <v>82005.8</v>
      </c>
      <c r="AN1534">
        <v>4</v>
      </c>
      <c r="AO1534">
        <v>4</v>
      </c>
      <c r="AP1534" t="str">
        <f t="shared" si="212"/>
        <v>Yes</v>
      </c>
      <c r="AQ1534">
        <v>1</v>
      </c>
      <c r="AR1534" s="5">
        <f t="shared" si="213"/>
        <v>2021485.41</v>
      </c>
      <c r="AS1534" s="5">
        <f t="shared" si="214"/>
        <v>197351.05</v>
      </c>
      <c r="AT1534" t="s">
        <v>59</v>
      </c>
      <c r="AU1534" t="s">
        <v>6164</v>
      </c>
      <c r="AV1534" t="s">
        <v>6165</v>
      </c>
      <c r="AW1534" t="s">
        <v>6166</v>
      </c>
      <c r="AX1534" t="s">
        <v>6177</v>
      </c>
      <c r="AY1534">
        <v>79</v>
      </c>
      <c r="AZ1534">
        <v>0</v>
      </c>
      <c r="BA1534">
        <v>0</v>
      </c>
      <c r="BB1534" t="s">
        <v>6168</v>
      </c>
      <c r="BC1534">
        <v>0</v>
      </c>
      <c r="BD1534">
        <v>0</v>
      </c>
      <c r="BE1534" t="s">
        <v>6169</v>
      </c>
      <c r="BF1534" t="s">
        <v>6170</v>
      </c>
      <c r="BG1534">
        <v>1</v>
      </c>
      <c r="BH1534" t="s">
        <v>6179</v>
      </c>
      <c r="BI1534">
        <v>47</v>
      </c>
      <c r="BJ1534" t="s">
        <v>6172</v>
      </c>
      <c r="BK1534">
        <v>0</v>
      </c>
      <c r="BL1534">
        <v>81</v>
      </c>
      <c r="BM1534" s="3">
        <f t="shared" si="215"/>
        <v>0.92592592592592593</v>
      </c>
    </row>
    <row r="1535" spans="1:65">
      <c r="A1535" t="s">
        <v>1667</v>
      </c>
      <c r="B1535" s="2">
        <v>45749</v>
      </c>
      <c r="C1535" t="s">
        <v>1632</v>
      </c>
      <c r="D1535" t="s">
        <v>1633</v>
      </c>
      <c r="E1535">
        <v>4</v>
      </c>
      <c r="F1535" t="s">
        <v>78</v>
      </c>
      <c r="G1535" t="s">
        <v>79</v>
      </c>
      <c r="H1535" t="s">
        <v>80</v>
      </c>
      <c r="I1535" t="s">
        <v>52</v>
      </c>
      <c r="J1535" t="s">
        <v>65</v>
      </c>
      <c r="K1535" t="s">
        <v>66</v>
      </c>
      <c r="L1535" t="s">
        <v>67</v>
      </c>
      <c r="M1535" t="s">
        <v>68</v>
      </c>
      <c r="N1535" t="s">
        <v>76</v>
      </c>
      <c r="O1535" t="s">
        <v>70</v>
      </c>
      <c r="P1535">
        <v>51</v>
      </c>
      <c r="Q1535">
        <v>54</v>
      </c>
      <c r="R1535">
        <v>52</v>
      </c>
      <c r="S1535">
        <v>4</v>
      </c>
      <c r="T1535">
        <f t="shared" si="207"/>
        <v>48</v>
      </c>
      <c r="U1535">
        <v>48</v>
      </c>
      <c r="V1535">
        <f t="shared" si="208"/>
        <v>0</v>
      </c>
      <c r="W1535" s="3">
        <f t="shared" si="209"/>
        <v>7.6923076923076927E-2</v>
      </c>
      <c r="X1535">
        <v>24</v>
      </c>
      <c r="Y1535" s="4">
        <v>2.4</v>
      </c>
      <c r="Z1535" s="4">
        <v>1.7</v>
      </c>
      <c r="AA1535" s="5">
        <v>48711.21</v>
      </c>
      <c r="AB1535" s="5">
        <f t="shared" si="210"/>
        <v>2338138.08</v>
      </c>
      <c r="AC1535" s="5">
        <v>32498.58</v>
      </c>
      <c r="AD1535" s="5">
        <f t="shared" si="211"/>
        <v>1689926.16</v>
      </c>
      <c r="AE1535" s="5">
        <v>121820.71</v>
      </c>
      <c r="AF1535" s="5">
        <v>34347.67</v>
      </c>
      <c r="AG1535" s="5">
        <v>34812.300000000003</v>
      </c>
      <c r="AH1535" s="5">
        <v>2465</v>
      </c>
      <c r="AI1535" s="5">
        <v>63712.41</v>
      </c>
      <c r="AJ1535">
        <v>1</v>
      </c>
      <c r="AK1535" s="5">
        <v>13396.54</v>
      </c>
      <c r="AL1535" s="5">
        <v>0</v>
      </c>
      <c r="AM1535" s="5">
        <v>31950.73</v>
      </c>
      <c r="AN1535">
        <v>4</v>
      </c>
      <c r="AO1535">
        <v>3</v>
      </c>
      <c r="AP1535" t="str">
        <f t="shared" si="212"/>
        <v>Yes</v>
      </c>
      <c r="AQ1535">
        <v>2</v>
      </c>
      <c r="AR1535" s="5">
        <f t="shared" si="213"/>
        <v>1992431.52</v>
      </c>
      <c r="AS1535" s="5">
        <f t="shared" si="214"/>
        <v>345706.56</v>
      </c>
      <c r="AT1535" t="s">
        <v>1641</v>
      </c>
      <c r="AU1535" t="s">
        <v>6199</v>
      </c>
      <c r="AV1535" t="s">
        <v>6200</v>
      </c>
      <c r="AW1535" t="s">
        <v>6175</v>
      </c>
      <c r="AX1535" t="s">
        <v>6167</v>
      </c>
      <c r="AY1535">
        <v>53</v>
      </c>
      <c r="AZ1535">
        <v>0</v>
      </c>
      <c r="BA1535">
        <v>0</v>
      </c>
      <c r="BB1535" t="s">
        <v>6168</v>
      </c>
      <c r="BC1535">
        <v>0</v>
      </c>
      <c r="BD1535">
        <v>0</v>
      </c>
      <c r="BE1535" t="s">
        <v>6169</v>
      </c>
      <c r="BF1535" t="s">
        <v>6210</v>
      </c>
      <c r="BG1535">
        <v>0</v>
      </c>
      <c r="BH1535" t="s">
        <v>6171</v>
      </c>
      <c r="BI1535">
        <v>41</v>
      </c>
      <c r="BJ1535" t="s">
        <v>6172</v>
      </c>
      <c r="BK1535">
        <v>0</v>
      </c>
      <c r="BL1535">
        <v>61</v>
      </c>
      <c r="BM1535" s="3">
        <f t="shared" si="215"/>
        <v>0.85245901639344257</v>
      </c>
    </row>
    <row r="1536" spans="1:65">
      <c r="A1536" t="s">
        <v>1668</v>
      </c>
      <c r="B1536" s="2">
        <v>45749</v>
      </c>
      <c r="C1536" t="s">
        <v>1632</v>
      </c>
      <c r="D1536" t="s">
        <v>1633</v>
      </c>
      <c r="E1536">
        <v>4</v>
      </c>
      <c r="F1536" t="s">
        <v>49</v>
      </c>
      <c r="G1536" t="s">
        <v>50</v>
      </c>
      <c r="H1536" t="s">
        <v>108</v>
      </c>
      <c r="I1536" t="s">
        <v>64</v>
      </c>
      <c r="J1536" t="s">
        <v>65</v>
      </c>
      <c r="K1536" t="s">
        <v>66</v>
      </c>
      <c r="L1536" t="s">
        <v>55</v>
      </c>
      <c r="M1536" t="s">
        <v>68</v>
      </c>
      <c r="N1536" t="s">
        <v>76</v>
      </c>
      <c r="O1536" t="s">
        <v>70</v>
      </c>
      <c r="P1536">
        <v>53</v>
      </c>
      <c r="Q1536">
        <v>55</v>
      </c>
      <c r="R1536">
        <v>53</v>
      </c>
      <c r="S1536">
        <v>1</v>
      </c>
      <c r="T1536">
        <f t="shared" si="207"/>
        <v>52</v>
      </c>
      <c r="U1536">
        <v>52</v>
      </c>
      <c r="V1536">
        <f t="shared" si="208"/>
        <v>0</v>
      </c>
      <c r="W1536" s="3">
        <f t="shared" si="209"/>
        <v>1.8867924528301886E-2</v>
      </c>
      <c r="X1536">
        <v>24</v>
      </c>
      <c r="Y1536" s="4">
        <v>1.6</v>
      </c>
      <c r="Z1536" s="4">
        <v>0.9</v>
      </c>
      <c r="AA1536" s="5">
        <v>48477.31</v>
      </c>
      <c r="AB1536" s="5">
        <f t="shared" si="210"/>
        <v>2520820.12</v>
      </c>
      <c r="AC1536" s="5">
        <v>33447.54</v>
      </c>
      <c r="AD1536" s="5">
        <f t="shared" si="211"/>
        <v>1772719.62</v>
      </c>
      <c r="AE1536" s="5">
        <v>113430.81</v>
      </c>
      <c r="AF1536" s="5">
        <v>34105.769999999997</v>
      </c>
      <c r="AG1536" s="5">
        <v>9298.1</v>
      </c>
      <c r="AH1536" s="5">
        <v>1305</v>
      </c>
      <c r="AI1536" s="5">
        <v>5079.17</v>
      </c>
      <c r="AJ1536">
        <v>1</v>
      </c>
      <c r="AK1536" s="5">
        <v>13719.59</v>
      </c>
      <c r="AL1536" s="5">
        <v>0</v>
      </c>
      <c r="AM1536" s="5">
        <v>32592.42</v>
      </c>
      <c r="AN1536">
        <v>4</v>
      </c>
      <c r="AO1536">
        <v>3</v>
      </c>
      <c r="AP1536" t="str">
        <f t="shared" si="212"/>
        <v>Yes</v>
      </c>
      <c r="AQ1536">
        <v>2</v>
      </c>
      <c r="AR1536" s="5">
        <f t="shared" si="213"/>
        <v>1982250.48</v>
      </c>
      <c r="AS1536" s="5">
        <f t="shared" si="214"/>
        <v>538569.64</v>
      </c>
      <c r="AT1536" t="s">
        <v>59</v>
      </c>
      <c r="AU1536" t="s">
        <v>6181</v>
      </c>
      <c r="AV1536" t="s">
        <v>6182</v>
      </c>
      <c r="AW1536" t="s">
        <v>6183</v>
      </c>
      <c r="AX1536" t="s">
        <v>6167</v>
      </c>
      <c r="AY1536">
        <v>55</v>
      </c>
      <c r="AZ1536">
        <v>1</v>
      </c>
      <c r="BA1536">
        <v>0</v>
      </c>
      <c r="BB1536" t="s">
        <v>6168</v>
      </c>
      <c r="BC1536">
        <v>0</v>
      </c>
      <c r="BD1536">
        <v>0</v>
      </c>
      <c r="BE1536" t="s">
        <v>6169</v>
      </c>
      <c r="BF1536" t="s">
        <v>6170</v>
      </c>
      <c r="BG1536">
        <v>0</v>
      </c>
      <c r="BH1536" t="s">
        <v>6171</v>
      </c>
      <c r="BI1536">
        <v>40</v>
      </c>
      <c r="BJ1536" t="s">
        <v>6172</v>
      </c>
      <c r="BK1536">
        <v>0</v>
      </c>
      <c r="BL1536">
        <v>61</v>
      </c>
      <c r="BM1536" s="3">
        <f t="shared" si="215"/>
        <v>0.86885245901639341</v>
      </c>
    </row>
    <row r="1537" spans="1:65">
      <c r="A1537" t="s">
        <v>1669</v>
      </c>
      <c r="B1537" s="2">
        <v>45749</v>
      </c>
      <c r="C1537" t="s">
        <v>1632</v>
      </c>
      <c r="D1537" t="s">
        <v>1633</v>
      </c>
      <c r="E1537">
        <v>4</v>
      </c>
      <c r="F1537" t="s">
        <v>49</v>
      </c>
      <c r="G1537" t="s">
        <v>79</v>
      </c>
      <c r="H1537" t="s">
        <v>111</v>
      </c>
      <c r="I1537" t="s">
        <v>52</v>
      </c>
      <c r="J1537" t="s">
        <v>53</v>
      </c>
      <c r="K1537" t="s">
        <v>66</v>
      </c>
      <c r="L1537" t="s">
        <v>67</v>
      </c>
      <c r="M1537" t="s">
        <v>68</v>
      </c>
      <c r="N1537" t="s">
        <v>69</v>
      </c>
      <c r="O1537" t="s">
        <v>120</v>
      </c>
      <c r="P1537">
        <v>79</v>
      </c>
      <c r="Q1537">
        <v>84</v>
      </c>
      <c r="R1537">
        <v>82</v>
      </c>
      <c r="S1537">
        <v>8</v>
      </c>
      <c r="T1537">
        <f t="shared" si="207"/>
        <v>74</v>
      </c>
      <c r="U1537">
        <v>74</v>
      </c>
      <c r="V1537">
        <f t="shared" si="208"/>
        <v>0</v>
      </c>
      <c r="W1537" s="3">
        <f t="shared" si="209"/>
        <v>9.7560975609756101E-2</v>
      </c>
      <c r="X1537">
        <v>38</v>
      </c>
      <c r="Y1537" s="4">
        <v>9.6</v>
      </c>
      <c r="Z1537" s="4">
        <v>1.8</v>
      </c>
      <c r="AA1537" s="5">
        <v>30844.25</v>
      </c>
      <c r="AB1537" s="5">
        <f t="shared" si="210"/>
        <v>2282474.5</v>
      </c>
      <c r="AC1537" s="5">
        <v>21864.32</v>
      </c>
      <c r="AD1537" s="5">
        <f t="shared" si="211"/>
        <v>1792874.24</v>
      </c>
      <c r="AE1537" s="5">
        <v>146027.18</v>
      </c>
      <c r="AF1537" s="5">
        <v>38284.339999999997</v>
      </c>
      <c r="AG1537" s="5">
        <v>36583.120000000003</v>
      </c>
      <c r="AH1537" s="5">
        <v>2610</v>
      </c>
      <c r="AI1537" s="5">
        <v>69286.600000000006</v>
      </c>
      <c r="AJ1537">
        <v>2</v>
      </c>
      <c r="AK1537" s="5">
        <v>17504.759999999998</v>
      </c>
      <c r="AL1537" s="5">
        <v>0</v>
      </c>
      <c r="AM1537" s="5">
        <v>50191.06</v>
      </c>
      <c r="AN1537">
        <v>4</v>
      </c>
      <c r="AO1537">
        <v>2</v>
      </c>
      <c r="AP1537" t="str">
        <f t="shared" si="212"/>
        <v>Yes</v>
      </c>
      <c r="AQ1537">
        <v>2</v>
      </c>
      <c r="AR1537" s="5">
        <f t="shared" si="213"/>
        <v>2153361.2999999998</v>
      </c>
      <c r="AS1537" s="5">
        <f t="shared" si="214"/>
        <v>129113.2</v>
      </c>
      <c r="AT1537" t="s">
        <v>1641</v>
      </c>
      <c r="AU1537" t="s">
        <v>6189</v>
      </c>
      <c r="AV1537" t="s">
        <v>6201</v>
      </c>
      <c r="AW1537" t="s">
        <v>6175</v>
      </c>
      <c r="AX1537" t="s">
        <v>6177</v>
      </c>
      <c r="AY1537">
        <v>79</v>
      </c>
      <c r="AZ1537">
        <v>0</v>
      </c>
      <c r="BA1537">
        <v>0</v>
      </c>
      <c r="BB1537" t="s">
        <v>6168</v>
      </c>
      <c r="BC1537">
        <v>0</v>
      </c>
      <c r="BD1537">
        <v>0</v>
      </c>
      <c r="BE1537" t="s">
        <v>6169</v>
      </c>
      <c r="BF1537" t="s">
        <v>6210</v>
      </c>
      <c r="BG1537">
        <v>1</v>
      </c>
      <c r="BH1537" t="s">
        <v>6179</v>
      </c>
      <c r="BI1537">
        <v>58</v>
      </c>
      <c r="BJ1537" t="s">
        <v>6187</v>
      </c>
      <c r="BK1537">
        <v>0</v>
      </c>
      <c r="BL1537">
        <v>90</v>
      </c>
      <c r="BM1537" s="3">
        <f t="shared" si="215"/>
        <v>0.91111111111111109</v>
      </c>
    </row>
    <row r="1538" spans="1:65">
      <c r="A1538" t="s">
        <v>1670</v>
      </c>
      <c r="B1538" s="2">
        <v>45750</v>
      </c>
      <c r="C1538" t="s">
        <v>1632</v>
      </c>
      <c r="D1538" t="s">
        <v>1633</v>
      </c>
      <c r="E1538">
        <v>4</v>
      </c>
      <c r="F1538" t="s">
        <v>72</v>
      </c>
      <c r="G1538" t="s">
        <v>50</v>
      </c>
      <c r="H1538" t="s">
        <v>73</v>
      </c>
      <c r="I1538" t="s">
        <v>74</v>
      </c>
      <c r="J1538" t="s">
        <v>65</v>
      </c>
      <c r="K1538" t="s">
        <v>54</v>
      </c>
      <c r="L1538" t="s">
        <v>67</v>
      </c>
      <c r="M1538" t="s">
        <v>68</v>
      </c>
      <c r="N1538" t="s">
        <v>94</v>
      </c>
      <c r="O1538" t="s">
        <v>82</v>
      </c>
      <c r="P1538">
        <v>54</v>
      </c>
      <c r="Q1538">
        <v>60</v>
      </c>
      <c r="R1538">
        <v>60</v>
      </c>
      <c r="S1538">
        <v>2</v>
      </c>
      <c r="T1538">
        <f t="shared" ref="T1538:T1601" si="216">R1538-S1538</f>
        <v>58</v>
      </c>
      <c r="U1538">
        <v>54</v>
      </c>
      <c r="V1538">
        <f t="shared" ref="V1538:V1601" si="217">T1538-U1538</f>
        <v>4</v>
      </c>
      <c r="W1538" s="3">
        <f t="shared" ref="W1538:W1601" si="218">IFERROR(S1538/R1538,0)</f>
        <v>3.3333333333333333E-2</v>
      </c>
      <c r="X1538">
        <v>28</v>
      </c>
      <c r="Y1538" s="4">
        <v>6.2</v>
      </c>
      <c r="Z1538" s="4">
        <v>2.2000000000000002</v>
      </c>
      <c r="AA1538" s="5">
        <v>56023.6</v>
      </c>
      <c r="AB1538" s="5">
        <f t="shared" ref="AB1538:AB1601" si="219">ROUND(U1538*AA1538,2)</f>
        <v>3025274.4</v>
      </c>
      <c r="AC1538" s="5">
        <v>32441.33</v>
      </c>
      <c r="AD1538" s="5">
        <f t="shared" ref="AD1538:AD1601" si="220">ROUND(R1538*AC1538,2)</f>
        <v>1946479.8</v>
      </c>
      <c r="AE1538" s="5">
        <v>131205.37</v>
      </c>
      <c r="AF1538" s="5">
        <v>36458.160000000003</v>
      </c>
      <c r="AG1538" s="5">
        <v>10009.780000000001</v>
      </c>
      <c r="AH1538" s="5">
        <v>3190</v>
      </c>
      <c r="AI1538" s="5">
        <v>10222.219999999999</v>
      </c>
      <c r="AJ1538">
        <v>1</v>
      </c>
      <c r="AK1538" s="5">
        <v>13396.05</v>
      </c>
      <c r="AL1538" s="5">
        <v>3426.69</v>
      </c>
      <c r="AM1538" s="5">
        <v>36071</v>
      </c>
      <c r="AN1538">
        <v>4</v>
      </c>
      <c r="AO1538">
        <v>2</v>
      </c>
      <c r="AP1538" t="str">
        <f t="shared" ref="AP1538:AP1601" si="221">IF(AO1538&lt;=AN1538,"Yes","No")</f>
        <v>Yes</v>
      </c>
      <c r="AQ1538">
        <v>1</v>
      </c>
      <c r="AR1538" s="5">
        <f t="shared" ref="AR1538:AR1601" si="222">ROUND(SUM(AD1538:AI1538)+SUM(AK1538:AM1538),2)</f>
        <v>2190459.0699999998</v>
      </c>
      <c r="AS1538" s="5">
        <f t="shared" ref="AS1538:AS1601" si="223">ROUND(AB1538-AR1538,2)</f>
        <v>834815.33</v>
      </c>
      <c r="AT1538" t="s">
        <v>59</v>
      </c>
      <c r="AU1538" t="s">
        <v>6189</v>
      </c>
      <c r="AV1538" t="s">
        <v>6201</v>
      </c>
      <c r="AW1538" t="s">
        <v>6175</v>
      </c>
      <c r="AX1538" t="s">
        <v>6184</v>
      </c>
      <c r="AY1538">
        <v>57</v>
      </c>
      <c r="AZ1538">
        <v>0</v>
      </c>
      <c r="BA1538">
        <v>29</v>
      </c>
      <c r="BB1538" t="s">
        <v>6180</v>
      </c>
      <c r="BC1538">
        <v>0</v>
      </c>
      <c r="BD1538">
        <v>0</v>
      </c>
      <c r="BE1538" t="s">
        <v>6169</v>
      </c>
      <c r="BF1538" t="s">
        <v>6210</v>
      </c>
      <c r="BG1538">
        <v>0</v>
      </c>
      <c r="BH1538" t="s">
        <v>6171</v>
      </c>
      <c r="BI1538">
        <v>20</v>
      </c>
      <c r="BJ1538" t="s">
        <v>6172</v>
      </c>
      <c r="BK1538">
        <v>0</v>
      </c>
      <c r="BL1538">
        <v>66</v>
      </c>
      <c r="BM1538" s="3">
        <f t="shared" ref="BM1538:BM1601" si="224">IFERROR(R1538/BL1538,0)</f>
        <v>0.90909090909090906</v>
      </c>
    </row>
    <row r="1539" spans="1:65">
      <c r="A1539" t="s">
        <v>1671</v>
      </c>
      <c r="B1539" s="2">
        <v>45750</v>
      </c>
      <c r="C1539" t="s">
        <v>1632</v>
      </c>
      <c r="D1539" t="s">
        <v>1633</v>
      </c>
      <c r="E1539">
        <v>4</v>
      </c>
      <c r="F1539" t="s">
        <v>78</v>
      </c>
      <c r="G1539" t="s">
        <v>62</v>
      </c>
      <c r="H1539" t="s">
        <v>168</v>
      </c>
      <c r="I1539" t="s">
        <v>74</v>
      </c>
      <c r="J1539" t="s">
        <v>53</v>
      </c>
      <c r="K1539" t="s">
        <v>75</v>
      </c>
      <c r="L1539" t="s">
        <v>87</v>
      </c>
      <c r="M1539" t="s">
        <v>56</v>
      </c>
      <c r="N1539" t="s">
        <v>69</v>
      </c>
      <c r="O1539" t="s">
        <v>70</v>
      </c>
      <c r="P1539">
        <v>67</v>
      </c>
      <c r="Q1539">
        <v>70</v>
      </c>
      <c r="R1539">
        <v>69</v>
      </c>
      <c r="S1539">
        <v>2</v>
      </c>
      <c r="T1539">
        <f t="shared" si="216"/>
        <v>67</v>
      </c>
      <c r="U1539">
        <v>65</v>
      </c>
      <c r="V1539">
        <f t="shared" si="217"/>
        <v>2</v>
      </c>
      <c r="W1539" s="3">
        <f t="shared" si="218"/>
        <v>2.8985507246376812E-2</v>
      </c>
      <c r="X1539">
        <v>33</v>
      </c>
      <c r="Y1539" s="4">
        <v>7.1</v>
      </c>
      <c r="Z1539" s="4">
        <v>2.4</v>
      </c>
      <c r="AA1539" s="5">
        <v>35968.11</v>
      </c>
      <c r="AB1539" s="5">
        <f t="shared" si="219"/>
        <v>2337927.15</v>
      </c>
      <c r="AC1539" s="5">
        <v>24279.15</v>
      </c>
      <c r="AD1539" s="5">
        <f t="shared" si="220"/>
        <v>1675261.35</v>
      </c>
      <c r="AE1539" s="5">
        <v>116551.81</v>
      </c>
      <c r="AF1539" s="5">
        <v>34264.71</v>
      </c>
      <c r="AG1539" s="5">
        <v>9616</v>
      </c>
      <c r="AH1539" s="5">
        <v>3480</v>
      </c>
      <c r="AI1539" s="5">
        <v>7122.58</v>
      </c>
      <c r="AJ1539">
        <v>0</v>
      </c>
      <c r="AK1539" s="5">
        <v>0</v>
      </c>
      <c r="AL1539" s="5">
        <v>1423.8</v>
      </c>
      <c r="AM1539" s="5">
        <v>47853.63</v>
      </c>
      <c r="AN1539">
        <v>4</v>
      </c>
      <c r="AO1539">
        <v>5</v>
      </c>
      <c r="AP1539" t="str">
        <f t="shared" si="221"/>
        <v>No</v>
      </c>
      <c r="AQ1539">
        <v>2</v>
      </c>
      <c r="AR1539" s="5">
        <f t="shared" si="222"/>
        <v>1895573.88</v>
      </c>
      <c r="AS1539" s="5">
        <f t="shared" si="223"/>
        <v>442353.27</v>
      </c>
      <c r="AT1539" t="s">
        <v>59</v>
      </c>
      <c r="AU1539" t="s">
        <v>6164</v>
      </c>
      <c r="AV1539" t="s">
        <v>6165</v>
      </c>
      <c r="AW1539" t="s">
        <v>6166</v>
      </c>
      <c r="AX1539" t="s">
        <v>6167</v>
      </c>
      <c r="AY1539">
        <v>73</v>
      </c>
      <c r="AZ1539">
        <v>3</v>
      </c>
      <c r="BA1539">
        <v>22</v>
      </c>
      <c r="BB1539" t="s">
        <v>6185</v>
      </c>
      <c r="BC1539">
        <v>1</v>
      </c>
      <c r="BD1539">
        <v>0</v>
      </c>
      <c r="BE1539" t="s">
        <v>6178</v>
      </c>
      <c r="BF1539" t="s">
        <v>6170</v>
      </c>
      <c r="BG1539">
        <v>0</v>
      </c>
      <c r="BH1539" t="s">
        <v>6171</v>
      </c>
      <c r="BI1539">
        <v>56</v>
      </c>
      <c r="BJ1539" t="s">
        <v>6187</v>
      </c>
      <c r="BK1539">
        <v>0</v>
      </c>
      <c r="BL1539">
        <v>77</v>
      </c>
      <c r="BM1539" s="3">
        <f t="shared" si="224"/>
        <v>0.89610389610389607</v>
      </c>
    </row>
    <row r="1540" spans="1:65">
      <c r="A1540" t="s">
        <v>1672</v>
      </c>
      <c r="B1540" s="2">
        <v>45750</v>
      </c>
      <c r="C1540" t="s">
        <v>1632</v>
      </c>
      <c r="D1540" t="s">
        <v>1633</v>
      </c>
      <c r="E1540">
        <v>4</v>
      </c>
      <c r="F1540" t="s">
        <v>72</v>
      </c>
      <c r="G1540" t="s">
        <v>62</v>
      </c>
      <c r="H1540" t="s">
        <v>220</v>
      </c>
      <c r="I1540" t="s">
        <v>74</v>
      </c>
      <c r="J1540" t="s">
        <v>81</v>
      </c>
      <c r="K1540" t="s">
        <v>66</v>
      </c>
      <c r="L1540" t="s">
        <v>55</v>
      </c>
      <c r="M1540" t="s">
        <v>56</v>
      </c>
      <c r="N1540" t="s">
        <v>76</v>
      </c>
      <c r="O1540" t="s">
        <v>70</v>
      </c>
      <c r="P1540">
        <v>38</v>
      </c>
      <c r="Q1540">
        <v>40</v>
      </c>
      <c r="R1540">
        <v>40</v>
      </c>
      <c r="S1540">
        <v>1</v>
      </c>
      <c r="T1540">
        <f t="shared" si="216"/>
        <v>39</v>
      </c>
      <c r="U1540">
        <v>37</v>
      </c>
      <c r="V1540">
        <f t="shared" si="217"/>
        <v>2</v>
      </c>
      <c r="W1540" s="3">
        <f t="shared" si="218"/>
        <v>2.5000000000000001E-2</v>
      </c>
      <c r="X1540">
        <v>16</v>
      </c>
      <c r="Y1540" s="4">
        <v>7.2</v>
      </c>
      <c r="Z1540" s="4">
        <v>1.9</v>
      </c>
      <c r="AA1540" s="5">
        <v>72664.259999999995</v>
      </c>
      <c r="AB1540" s="5">
        <f t="shared" si="219"/>
        <v>2688577.62</v>
      </c>
      <c r="AC1540" s="5">
        <v>52790.67</v>
      </c>
      <c r="AD1540" s="5">
        <f t="shared" si="220"/>
        <v>2111626.7999999998</v>
      </c>
      <c r="AE1540" s="5">
        <v>121848.51</v>
      </c>
      <c r="AF1540" s="5">
        <v>33087.699999999997</v>
      </c>
      <c r="AG1540" s="5">
        <v>7996.8</v>
      </c>
      <c r="AH1540" s="5">
        <v>2755</v>
      </c>
      <c r="AI1540" s="5">
        <v>7555.56</v>
      </c>
      <c r="AJ1540">
        <v>0</v>
      </c>
      <c r="AK1540" s="5">
        <v>0</v>
      </c>
      <c r="AL1540" s="5">
        <v>3344.4</v>
      </c>
      <c r="AM1540" s="5">
        <v>22820.26</v>
      </c>
      <c r="AN1540">
        <v>4</v>
      </c>
      <c r="AO1540">
        <v>4</v>
      </c>
      <c r="AP1540" t="str">
        <f t="shared" si="221"/>
        <v>Yes</v>
      </c>
      <c r="AQ1540">
        <v>1</v>
      </c>
      <c r="AR1540" s="5">
        <f t="shared" si="222"/>
        <v>2311035.0299999998</v>
      </c>
      <c r="AS1540" s="5">
        <f t="shared" si="223"/>
        <v>377542.59</v>
      </c>
      <c r="AT1540" t="s">
        <v>59</v>
      </c>
      <c r="AU1540" t="s">
        <v>6164</v>
      </c>
      <c r="AV1540" t="s">
        <v>6165</v>
      </c>
      <c r="AW1540" t="s">
        <v>6166</v>
      </c>
      <c r="AX1540" t="s">
        <v>6184</v>
      </c>
      <c r="AY1540">
        <v>41</v>
      </c>
      <c r="AZ1540">
        <v>3</v>
      </c>
      <c r="BA1540">
        <v>14</v>
      </c>
      <c r="BB1540" t="s">
        <v>6185</v>
      </c>
      <c r="BC1540">
        <v>0</v>
      </c>
      <c r="BD1540">
        <v>0</v>
      </c>
      <c r="BE1540" t="s">
        <v>6169</v>
      </c>
      <c r="BF1540" t="s">
        <v>6170</v>
      </c>
      <c r="BG1540">
        <v>0</v>
      </c>
      <c r="BH1540" t="s">
        <v>6171</v>
      </c>
      <c r="BI1540">
        <v>15</v>
      </c>
      <c r="BJ1540" t="s">
        <v>6172</v>
      </c>
      <c r="BK1540">
        <v>0</v>
      </c>
      <c r="BL1540">
        <v>50</v>
      </c>
      <c r="BM1540" s="3">
        <f t="shared" si="224"/>
        <v>0.8</v>
      </c>
    </row>
    <row r="1541" spans="1:65">
      <c r="A1541" t="s">
        <v>1673</v>
      </c>
      <c r="B1541" s="2">
        <v>45750</v>
      </c>
      <c r="C1541" t="s">
        <v>1632</v>
      </c>
      <c r="D1541" t="s">
        <v>1633</v>
      </c>
      <c r="E1541">
        <v>4</v>
      </c>
      <c r="F1541" t="s">
        <v>72</v>
      </c>
      <c r="G1541" t="s">
        <v>79</v>
      </c>
      <c r="H1541" t="s">
        <v>102</v>
      </c>
      <c r="I1541" t="s">
        <v>74</v>
      </c>
      <c r="J1541" t="s">
        <v>53</v>
      </c>
      <c r="K1541" t="s">
        <v>66</v>
      </c>
      <c r="L1541" t="s">
        <v>55</v>
      </c>
      <c r="M1541" t="s">
        <v>56</v>
      </c>
      <c r="N1541" t="s">
        <v>57</v>
      </c>
      <c r="O1541" t="s">
        <v>58</v>
      </c>
      <c r="P1541">
        <v>82</v>
      </c>
      <c r="Q1541">
        <v>86</v>
      </c>
      <c r="R1541">
        <v>86</v>
      </c>
      <c r="S1541">
        <v>2</v>
      </c>
      <c r="T1541">
        <f t="shared" si="216"/>
        <v>84</v>
      </c>
      <c r="U1541">
        <v>78</v>
      </c>
      <c r="V1541">
        <f t="shared" si="217"/>
        <v>6</v>
      </c>
      <c r="W1541" s="3">
        <f t="shared" si="218"/>
        <v>2.3255813953488372E-2</v>
      </c>
      <c r="X1541">
        <v>20</v>
      </c>
      <c r="Y1541" s="4">
        <v>2.5</v>
      </c>
      <c r="Z1541" s="4">
        <v>1</v>
      </c>
      <c r="AA1541" s="5">
        <v>30607.14</v>
      </c>
      <c r="AB1541" s="5">
        <f t="shared" si="219"/>
        <v>2387356.92</v>
      </c>
      <c r="AC1541" s="5">
        <v>23433.08</v>
      </c>
      <c r="AD1541" s="5">
        <f t="shared" si="220"/>
        <v>2015244.88</v>
      </c>
      <c r="AE1541" s="5">
        <v>145652.59</v>
      </c>
      <c r="AF1541" s="5">
        <v>36162.15</v>
      </c>
      <c r="AG1541" s="5">
        <v>8819.36</v>
      </c>
      <c r="AH1541" s="5">
        <v>1450</v>
      </c>
      <c r="AI1541" s="5">
        <v>7056.41</v>
      </c>
      <c r="AJ1541">
        <v>0</v>
      </c>
      <c r="AK1541" s="5">
        <v>0</v>
      </c>
      <c r="AL1541" s="5">
        <v>35394.04</v>
      </c>
      <c r="AM1541" s="5">
        <v>81420.759999999995</v>
      </c>
      <c r="AN1541">
        <v>4</v>
      </c>
      <c r="AO1541">
        <v>4</v>
      </c>
      <c r="AP1541" t="str">
        <f t="shared" si="221"/>
        <v>Yes</v>
      </c>
      <c r="AQ1541">
        <v>1</v>
      </c>
      <c r="AR1541" s="5">
        <f t="shared" si="222"/>
        <v>2331200.19</v>
      </c>
      <c r="AS1541" s="5">
        <f t="shared" si="223"/>
        <v>56156.73</v>
      </c>
      <c r="AT1541" t="s">
        <v>59</v>
      </c>
      <c r="AU1541" t="s">
        <v>6164</v>
      </c>
      <c r="AV1541" t="s">
        <v>6165</v>
      </c>
      <c r="AW1541" t="s">
        <v>6166</v>
      </c>
      <c r="AX1541" t="s">
        <v>6184</v>
      </c>
      <c r="AY1541">
        <v>83</v>
      </c>
      <c r="AZ1541">
        <v>0</v>
      </c>
      <c r="BA1541">
        <v>30</v>
      </c>
      <c r="BB1541" t="s">
        <v>6180</v>
      </c>
      <c r="BC1541">
        <v>0</v>
      </c>
      <c r="BD1541">
        <v>0</v>
      </c>
      <c r="BE1541" t="s">
        <v>6169</v>
      </c>
      <c r="BF1541" t="s">
        <v>6170</v>
      </c>
      <c r="BG1541">
        <v>0</v>
      </c>
      <c r="BH1541" t="s">
        <v>6171</v>
      </c>
      <c r="BI1541">
        <v>54</v>
      </c>
      <c r="BJ1541" t="s">
        <v>6187</v>
      </c>
      <c r="BK1541">
        <v>0</v>
      </c>
      <c r="BL1541">
        <v>93</v>
      </c>
      <c r="BM1541" s="3">
        <f t="shared" si="224"/>
        <v>0.92473118279569888</v>
      </c>
    </row>
    <row r="1542" spans="1:65">
      <c r="A1542" t="s">
        <v>1674</v>
      </c>
      <c r="B1542" s="2">
        <v>45750</v>
      </c>
      <c r="C1542" t="s">
        <v>1632</v>
      </c>
      <c r="D1542" t="s">
        <v>1633</v>
      </c>
      <c r="E1542">
        <v>4</v>
      </c>
      <c r="F1542" t="s">
        <v>61</v>
      </c>
      <c r="G1542" t="s">
        <v>79</v>
      </c>
      <c r="H1542" t="s">
        <v>123</v>
      </c>
      <c r="I1542" t="s">
        <v>64</v>
      </c>
      <c r="J1542" t="s">
        <v>65</v>
      </c>
      <c r="K1542" t="s">
        <v>66</v>
      </c>
      <c r="L1542" t="s">
        <v>67</v>
      </c>
      <c r="M1542" t="s">
        <v>56</v>
      </c>
      <c r="N1542" t="s">
        <v>57</v>
      </c>
      <c r="O1542" t="s">
        <v>58</v>
      </c>
      <c r="P1542">
        <v>56</v>
      </c>
      <c r="Q1542">
        <v>57</v>
      </c>
      <c r="R1542">
        <v>56</v>
      </c>
      <c r="S1542">
        <v>1</v>
      </c>
      <c r="T1542">
        <f t="shared" si="216"/>
        <v>55</v>
      </c>
      <c r="U1542">
        <v>55</v>
      </c>
      <c r="V1542">
        <f t="shared" si="217"/>
        <v>0</v>
      </c>
      <c r="W1542" s="3">
        <f t="shared" si="218"/>
        <v>1.7857142857142856E-2</v>
      </c>
      <c r="X1542">
        <v>10</v>
      </c>
      <c r="Y1542" s="4">
        <v>3.3</v>
      </c>
      <c r="Z1542" s="4">
        <v>0.8</v>
      </c>
      <c r="AA1542" s="5">
        <v>49423.91</v>
      </c>
      <c r="AB1542" s="5">
        <f t="shared" si="219"/>
        <v>2718315.05</v>
      </c>
      <c r="AC1542" s="5">
        <v>33827.870000000003</v>
      </c>
      <c r="AD1542" s="5">
        <f t="shared" si="220"/>
        <v>1894360.72</v>
      </c>
      <c r="AE1542" s="5">
        <v>122467.73</v>
      </c>
      <c r="AF1542" s="5">
        <v>33981.370000000003</v>
      </c>
      <c r="AG1542" s="5">
        <v>7362.49</v>
      </c>
      <c r="AH1542" s="5">
        <v>1160</v>
      </c>
      <c r="AI1542" s="5">
        <v>5050.9799999999996</v>
      </c>
      <c r="AJ1542">
        <v>0</v>
      </c>
      <c r="AK1542" s="5">
        <v>0</v>
      </c>
      <c r="AL1542" s="5">
        <v>0</v>
      </c>
      <c r="AM1542" s="5">
        <v>33592.730000000003</v>
      </c>
      <c r="AN1542">
        <v>4</v>
      </c>
      <c r="AO1542">
        <v>3</v>
      </c>
      <c r="AP1542" t="str">
        <f t="shared" si="221"/>
        <v>Yes</v>
      </c>
      <c r="AQ1542">
        <v>1</v>
      </c>
      <c r="AR1542" s="5">
        <f t="shared" si="222"/>
        <v>2097976.02</v>
      </c>
      <c r="AS1542" s="5">
        <f t="shared" si="223"/>
        <v>620339.03</v>
      </c>
      <c r="AT1542" t="s">
        <v>59</v>
      </c>
      <c r="AU1542" t="s">
        <v>6164</v>
      </c>
      <c r="AV1542" t="s">
        <v>6165</v>
      </c>
      <c r="AW1542" t="s">
        <v>6166</v>
      </c>
      <c r="AX1542" t="s">
        <v>6167</v>
      </c>
      <c r="AY1542">
        <v>57</v>
      </c>
      <c r="AZ1542">
        <v>0</v>
      </c>
      <c r="BA1542">
        <v>0</v>
      </c>
      <c r="BB1542" t="s">
        <v>6168</v>
      </c>
      <c r="BC1542">
        <v>0</v>
      </c>
      <c r="BD1542">
        <v>0</v>
      </c>
      <c r="BE1542" t="s">
        <v>6169</v>
      </c>
      <c r="BF1542" t="s">
        <v>6170</v>
      </c>
      <c r="BG1542">
        <v>0</v>
      </c>
      <c r="BH1542" t="s">
        <v>6171</v>
      </c>
      <c r="BI1542">
        <v>37</v>
      </c>
      <c r="BJ1542" t="s">
        <v>6172</v>
      </c>
      <c r="BK1542">
        <v>0</v>
      </c>
      <c r="BL1542">
        <v>63</v>
      </c>
      <c r="BM1542" s="3">
        <f t="shared" si="224"/>
        <v>0.88888888888888884</v>
      </c>
    </row>
    <row r="1543" spans="1:65">
      <c r="A1543" t="s">
        <v>1675</v>
      </c>
      <c r="B1543" s="2">
        <v>45750</v>
      </c>
      <c r="C1543" t="s">
        <v>1632</v>
      </c>
      <c r="D1543" t="s">
        <v>1633</v>
      </c>
      <c r="E1543">
        <v>4</v>
      </c>
      <c r="F1543" t="s">
        <v>78</v>
      </c>
      <c r="G1543" t="s">
        <v>62</v>
      </c>
      <c r="H1543" t="s">
        <v>168</v>
      </c>
      <c r="I1543" t="s">
        <v>52</v>
      </c>
      <c r="J1543" t="s">
        <v>53</v>
      </c>
      <c r="K1543" t="s">
        <v>66</v>
      </c>
      <c r="L1543" t="s">
        <v>67</v>
      </c>
      <c r="M1543" t="s">
        <v>68</v>
      </c>
      <c r="N1543" t="s">
        <v>94</v>
      </c>
      <c r="O1543" t="s">
        <v>70</v>
      </c>
      <c r="P1543">
        <v>70</v>
      </c>
      <c r="Q1543">
        <v>71</v>
      </c>
      <c r="R1543">
        <v>69</v>
      </c>
      <c r="S1543">
        <v>6</v>
      </c>
      <c r="T1543">
        <f t="shared" si="216"/>
        <v>63</v>
      </c>
      <c r="U1543">
        <v>63</v>
      </c>
      <c r="V1543">
        <f t="shared" si="217"/>
        <v>0</v>
      </c>
      <c r="W1543" s="3">
        <f t="shared" si="218"/>
        <v>8.6956521739130432E-2</v>
      </c>
      <c r="X1543">
        <v>21</v>
      </c>
      <c r="Y1543" s="4">
        <v>3.8</v>
      </c>
      <c r="Z1543" s="4">
        <v>1.4</v>
      </c>
      <c r="AA1543" s="5">
        <v>30846.32</v>
      </c>
      <c r="AB1543" s="5">
        <f t="shared" si="219"/>
        <v>1943318.16</v>
      </c>
      <c r="AC1543" s="5">
        <v>22082.77</v>
      </c>
      <c r="AD1543" s="5">
        <f t="shared" si="220"/>
        <v>1523711.13</v>
      </c>
      <c r="AE1543" s="5">
        <v>123349.94</v>
      </c>
      <c r="AF1543" s="5">
        <v>33664.269999999997</v>
      </c>
      <c r="AG1543" s="5">
        <v>34433.96</v>
      </c>
      <c r="AH1543" s="5">
        <v>2030</v>
      </c>
      <c r="AI1543" s="5">
        <v>59403.82</v>
      </c>
      <c r="AJ1543">
        <v>2</v>
      </c>
      <c r="AK1543" s="5">
        <v>16783.05</v>
      </c>
      <c r="AL1543" s="5">
        <v>0</v>
      </c>
      <c r="AM1543" s="5">
        <v>42426.09</v>
      </c>
      <c r="AN1543">
        <v>4</v>
      </c>
      <c r="AO1543">
        <v>5</v>
      </c>
      <c r="AP1543" t="str">
        <f t="shared" si="221"/>
        <v>No</v>
      </c>
      <c r="AQ1543">
        <v>4</v>
      </c>
      <c r="AR1543" s="5">
        <f t="shared" si="222"/>
        <v>1835802.26</v>
      </c>
      <c r="AS1543" s="5">
        <f t="shared" si="223"/>
        <v>107515.9</v>
      </c>
      <c r="AT1543" t="s">
        <v>1641</v>
      </c>
      <c r="AU1543" t="s">
        <v>6199</v>
      </c>
      <c r="AV1543" t="s">
        <v>6200</v>
      </c>
      <c r="AW1543" t="s">
        <v>6175</v>
      </c>
      <c r="AX1543" t="s">
        <v>6167</v>
      </c>
      <c r="AY1543">
        <v>73</v>
      </c>
      <c r="AZ1543">
        <v>0</v>
      </c>
      <c r="BA1543">
        <v>0</v>
      </c>
      <c r="BB1543" t="s">
        <v>6168</v>
      </c>
      <c r="BC1543">
        <v>0</v>
      </c>
      <c r="BD1543">
        <v>1</v>
      </c>
      <c r="BE1543" t="s">
        <v>6188</v>
      </c>
      <c r="BF1543" t="s">
        <v>6210</v>
      </c>
      <c r="BG1543">
        <v>0</v>
      </c>
      <c r="BH1543" t="s">
        <v>6171</v>
      </c>
      <c r="BI1543">
        <v>50</v>
      </c>
      <c r="BJ1543" t="s">
        <v>6172</v>
      </c>
      <c r="BK1543">
        <v>0</v>
      </c>
      <c r="BL1543">
        <v>76</v>
      </c>
      <c r="BM1543" s="3">
        <f t="shared" si="224"/>
        <v>0.90789473684210531</v>
      </c>
    </row>
    <row r="1544" spans="1:65">
      <c r="A1544" t="s">
        <v>1676</v>
      </c>
      <c r="B1544" s="2">
        <v>45750</v>
      </c>
      <c r="C1544" t="s">
        <v>1632</v>
      </c>
      <c r="D1544" t="s">
        <v>1633</v>
      </c>
      <c r="E1544">
        <v>4</v>
      </c>
      <c r="F1544" t="s">
        <v>78</v>
      </c>
      <c r="G1544" t="s">
        <v>79</v>
      </c>
      <c r="H1544" t="s">
        <v>80</v>
      </c>
      <c r="I1544" t="s">
        <v>74</v>
      </c>
      <c r="J1544" t="s">
        <v>65</v>
      </c>
      <c r="K1544" t="s">
        <v>66</v>
      </c>
      <c r="L1544" t="s">
        <v>67</v>
      </c>
      <c r="M1544" t="s">
        <v>56</v>
      </c>
      <c r="N1544" t="s">
        <v>94</v>
      </c>
      <c r="O1544" t="s">
        <v>120</v>
      </c>
      <c r="P1544">
        <v>60</v>
      </c>
      <c r="Q1544">
        <v>61</v>
      </c>
      <c r="R1544">
        <v>59</v>
      </c>
      <c r="S1544">
        <v>2</v>
      </c>
      <c r="T1544">
        <f t="shared" si="216"/>
        <v>57</v>
      </c>
      <c r="U1544">
        <v>57</v>
      </c>
      <c r="V1544">
        <f t="shared" si="217"/>
        <v>0</v>
      </c>
      <c r="W1544" s="3">
        <f t="shared" si="218"/>
        <v>3.3898305084745763E-2</v>
      </c>
      <c r="X1544">
        <v>33</v>
      </c>
      <c r="Y1544" s="4">
        <v>3.3</v>
      </c>
      <c r="Z1544" s="4">
        <v>1</v>
      </c>
      <c r="AA1544" s="5">
        <v>48849.69</v>
      </c>
      <c r="AB1544" s="5">
        <f t="shared" si="219"/>
        <v>2784432.33</v>
      </c>
      <c r="AC1544" s="5">
        <v>34082.980000000003</v>
      </c>
      <c r="AD1544" s="5">
        <f t="shared" si="220"/>
        <v>2010895.82</v>
      </c>
      <c r="AE1544" s="5">
        <v>129355.02</v>
      </c>
      <c r="AF1544" s="5">
        <v>41238.44</v>
      </c>
      <c r="AG1544" s="5">
        <v>10122.66</v>
      </c>
      <c r="AH1544" s="5">
        <v>1450</v>
      </c>
      <c r="AI1544" s="5">
        <v>10241.51</v>
      </c>
      <c r="AJ1544">
        <v>0</v>
      </c>
      <c r="AK1544" s="5">
        <v>0</v>
      </c>
      <c r="AL1544" s="5">
        <v>0</v>
      </c>
      <c r="AM1544" s="5">
        <v>39771.589999999997</v>
      </c>
      <c r="AN1544">
        <v>4</v>
      </c>
      <c r="AO1544">
        <v>4</v>
      </c>
      <c r="AP1544" t="str">
        <f t="shared" si="221"/>
        <v>Yes</v>
      </c>
      <c r="AQ1544">
        <v>1</v>
      </c>
      <c r="AR1544" s="5">
        <f t="shared" si="222"/>
        <v>2243075.04</v>
      </c>
      <c r="AS1544" s="5">
        <f t="shared" si="223"/>
        <v>541357.29</v>
      </c>
      <c r="AT1544" t="s">
        <v>59</v>
      </c>
      <c r="AU1544" t="s">
        <v>6164</v>
      </c>
      <c r="AV1544" t="s">
        <v>6165</v>
      </c>
      <c r="AW1544" t="s">
        <v>6166</v>
      </c>
      <c r="AX1544" t="s">
        <v>6167</v>
      </c>
      <c r="AY1544">
        <v>63</v>
      </c>
      <c r="AZ1544">
        <v>0</v>
      </c>
      <c r="BA1544">
        <v>0</v>
      </c>
      <c r="BB1544" t="s">
        <v>6168</v>
      </c>
      <c r="BC1544">
        <v>0</v>
      </c>
      <c r="BD1544">
        <v>0</v>
      </c>
      <c r="BE1544" t="s">
        <v>6169</v>
      </c>
      <c r="BF1544" t="s">
        <v>6170</v>
      </c>
      <c r="BG1544">
        <v>1</v>
      </c>
      <c r="BH1544" t="s">
        <v>6186</v>
      </c>
      <c r="BI1544">
        <v>59</v>
      </c>
      <c r="BJ1544" t="s">
        <v>6187</v>
      </c>
      <c r="BK1544">
        <v>0</v>
      </c>
      <c r="BL1544">
        <v>67</v>
      </c>
      <c r="BM1544" s="3">
        <f t="shared" si="224"/>
        <v>0.88059701492537312</v>
      </c>
    </row>
    <row r="1545" spans="1:65">
      <c r="A1545" t="s">
        <v>1677</v>
      </c>
      <c r="B1545" s="2">
        <v>45750</v>
      </c>
      <c r="C1545" t="s">
        <v>1632</v>
      </c>
      <c r="D1545" t="s">
        <v>1633</v>
      </c>
      <c r="E1545">
        <v>4</v>
      </c>
      <c r="F1545" t="s">
        <v>61</v>
      </c>
      <c r="G1545" t="s">
        <v>50</v>
      </c>
      <c r="H1545" t="s">
        <v>157</v>
      </c>
      <c r="I1545" t="s">
        <v>74</v>
      </c>
      <c r="J1545" t="s">
        <v>53</v>
      </c>
      <c r="K1545" t="s">
        <v>75</v>
      </c>
      <c r="L1545" t="s">
        <v>55</v>
      </c>
      <c r="M1545" t="s">
        <v>56</v>
      </c>
      <c r="N1545" t="s">
        <v>94</v>
      </c>
      <c r="O1545" t="s">
        <v>70</v>
      </c>
      <c r="P1545">
        <v>65</v>
      </c>
      <c r="Q1545">
        <v>70</v>
      </c>
      <c r="R1545">
        <v>67</v>
      </c>
      <c r="S1545">
        <v>2</v>
      </c>
      <c r="T1545">
        <f t="shared" si="216"/>
        <v>65</v>
      </c>
      <c r="U1545">
        <v>64</v>
      </c>
      <c r="V1545">
        <f t="shared" si="217"/>
        <v>1</v>
      </c>
      <c r="W1545" s="3">
        <f t="shared" si="218"/>
        <v>2.9850746268656716E-2</v>
      </c>
      <c r="X1545">
        <v>27</v>
      </c>
      <c r="Y1545" s="4">
        <v>2.5</v>
      </c>
      <c r="Z1545" s="4">
        <v>2</v>
      </c>
      <c r="AA1545" s="5">
        <v>35801.86</v>
      </c>
      <c r="AB1545" s="5">
        <f t="shared" si="219"/>
        <v>2291319.04</v>
      </c>
      <c r="AC1545" s="5">
        <v>23545.67</v>
      </c>
      <c r="AD1545" s="5">
        <f t="shared" si="220"/>
        <v>1577559.89</v>
      </c>
      <c r="AE1545" s="5">
        <v>115516.25</v>
      </c>
      <c r="AF1545" s="5">
        <v>29690.35</v>
      </c>
      <c r="AG1545" s="5">
        <v>9722.3700000000008</v>
      </c>
      <c r="AH1545" s="5">
        <v>2900</v>
      </c>
      <c r="AI1545" s="5">
        <v>7029.51</v>
      </c>
      <c r="AJ1545">
        <v>0</v>
      </c>
      <c r="AK1545" s="5">
        <v>0</v>
      </c>
      <c r="AL1545" s="5">
        <v>738.5</v>
      </c>
      <c r="AM1545" s="5">
        <v>44023.73</v>
      </c>
      <c r="AN1545">
        <v>4</v>
      </c>
      <c r="AO1545">
        <v>4</v>
      </c>
      <c r="AP1545" t="str">
        <f t="shared" si="221"/>
        <v>Yes</v>
      </c>
      <c r="AQ1545">
        <v>1</v>
      </c>
      <c r="AR1545" s="5">
        <f t="shared" si="222"/>
        <v>1787180.6</v>
      </c>
      <c r="AS1545" s="5">
        <f t="shared" si="223"/>
        <v>504138.44</v>
      </c>
      <c r="AT1545" t="s">
        <v>59</v>
      </c>
      <c r="AU1545" t="s">
        <v>6164</v>
      </c>
      <c r="AV1545" t="s">
        <v>6165</v>
      </c>
      <c r="AW1545" t="s">
        <v>6166</v>
      </c>
      <c r="AX1545" t="s">
        <v>6167</v>
      </c>
      <c r="AY1545">
        <v>68</v>
      </c>
      <c r="AZ1545">
        <v>3</v>
      </c>
      <c r="BA1545">
        <v>15</v>
      </c>
      <c r="BB1545" t="s">
        <v>6185</v>
      </c>
      <c r="BC1545">
        <v>0</v>
      </c>
      <c r="BD1545">
        <v>0</v>
      </c>
      <c r="BE1545" t="s">
        <v>6169</v>
      </c>
      <c r="BF1545" t="s">
        <v>6170</v>
      </c>
      <c r="BG1545">
        <v>0</v>
      </c>
      <c r="BH1545" t="s">
        <v>6171</v>
      </c>
      <c r="BI1545">
        <v>58</v>
      </c>
      <c r="BJ1545" t="s">
        <v>6187</v>
      </c>
      <c r="BK1545">
        <v>0</v>
      </c>
      <c r="BL1545">
        <v>75</v>
      </c>
      <c r="BM1545" s="3">
        <f t="shared" si="224"/>
        <v>0.89333333333333331</v>
      </c>
    </row>
    <row r="1546" spans="1:65">
      <c r="A1546" t="s">
        <v>1678</v>
      </c>
      <c r="B1546" s="2">
        <v>45750</v>
      </c>
      <c r="C1546" t="s">
        <v>1632</v>
      </c>
      <c r="D1546" t="s">
        <v>1633</v>
      </c>
      <c r="E1546">
        <v>4</v>
      </c>
      <c r="F1546" t="s">
        <v>61</v>
      </c>
      <c r="G1546" t="s">
        <v>50</v>
      </c>
      <c r="H1546" t="s">
        <v>183</v>
      </c>
      <c r="I1546" t="s">
        <v>74</v>
      </c>
      <c r="J1546" t="s">
        <v>65</v>
      </c>
      <c r="K1546" t="s">
        <v>75</v>
      </c>
      <c r="L1546" t="s">
        <v>55</v>
      </c>
      <c r="M1546" t="s">
        <v>56</v>
      </c>
      <c r="N1546" t="s">
        <v>109</v>
      </c>
      <c r="O1546" t="s">
        <v>70</v>
      </c>
      <c r="P1546">
        <v>50</v>
      </c>
      <c r="Q1546">
        <v>50</v>
      </c>
      <c r="R1546">
        <v>49</v>
      </c>
      <c r="S1546">
        <v>1</v>
      </c>
      <c r="T1546">
        <f t="shared" si="216"/>
        <v>48</v>
      </c>
      <c r="U1546">
        <v>48</v>
      </c>
      <c r="V1546">
        <f t="shared" si="217"/>
        <v>0</v>
      </c>
      <c r="W1546" s="3">
        <f t="shared" si="218"/>
        <v>2.0408163265306121E-2</v>
      </c>
      <c r="X1546">
        <v>27</v>
      </c>
      <c r="Y1546" s="4">
        <v>4.8</v>
      </c>
      <c r="Z1546" s="4">
        <v>1.5</v>
      </c>
      <c r="AA1546" s="5">
        <v>51975.99</v>
      </c>
      <c r="AB1546" s="5">
        <f t="shared" si="219"/>
        <v>2494847.52</v>
      </c>
      <c r="AC1546" s="5">
        <v>34853.370000000003</v>
      </c>
      <c r="AD1546" s="5">
        <f t="shared" si="220"/>
        <v>1707815.13</v>
      </c>
      <c r="AE1546" s="5">
        <v>107826.6</v>
      </c>
      <c r="AF1546" s="5">
        <v>30636.84</v>
      </c>
      <c r="AG1546" s="5">
        <v>9263.0300000000007</v>
      </c>
      <c r="AH1546" s="5">
        <v>2175</v>
      </c>
      <c r="AI1546" s="5">
        <v>5122.7299999999996</v>
      </c>
      <c r="AJ1546">
        <v>0</v>
      </c>
      <c r="AK1546" s="5">
        <v>0</v>
      </c>
      <c r="AL1546" s="5">
        <v>0</v>
      </c>
      <c r="AM1546" s="5">
        <v>65885.820000000007</v>
      </c>
      <c r="AN1546">
        <v>8</v>
      </c>
      <c r="AO1546">
        <v>8</v>
      </c>
      <c r="AP1546" t="str">
        <f t="shared" si="221"/>
        <v>Yes</v>
      </c>
      <c r="AQ1546">
        <v>1</v>
      </c>
      <c r="AR1546" s="5">
        <f t="shared" si="222"/>
        <v>1928725.15</v>
      </c>
      <c r="AS1546" s="5">
        <f t="shared" si="223"/>
        <v>566122.37</v>
      </c>
      <c r="AT1546" t="s">
        <v>59</v>
      </c>
      <c r="AU1546" t="s">
        <v>6164</v>
      </c>
      <c r="AV1546" t="s">
        <v>6165</v>
      </c>
      <c r="AW1546" t="s">
        <v>6166</v>
      </c>
      <c r="AX1546" t="s">
        <v>6167</v>
      </c>
      <c r="AY1546">
        <v>50</v>
      </c>
      <c r="AZ1546">
        <v>0</v>
      </c>
      <c r="BA1546">
        <v>0</v>
      </c>
      <c r="BB1546" t="s">
        <v>6168</v>
      </c>
      <c r="BC1546">
        <v>0</v>
      </c>
      <c r="BD1546">
        <v>0</v>
      </c>
      <c r="BE1546" t="s">
        <v>6169</v>
      </c>
      <c r="BF1546" t="s">
        <v>6170</v>
      </c>
      <c r="BG1546">
        <v>0</v>
      </c>
      <c r="BH1546" t="s">
        <v>6171</v>
      </c>
      <c r="BI1546">
        <v>23</v>
      </c>
      <c r="BJ1546" t="s">
        <v>6172</v>
      </c>
      <c r="BK1546">
        <v>0</v>
      </c>
      <c r="BL1546">
        <v>60</v>
      </c>
      <c r="BM1546" s="3">
        <f t="shared" si="224"/>
        <v>0.81666666666666665</v>
      </c>
    </row>
    <row r="1547" spans="1:65">
      <c r="A1547" t="s">
        <v>1679</v>
      </c>
      <c r="B1547" s="2">
        <v>45750</v>
      </c>
      <c r="C1547" t="s">
        <v>1632</v>
      </c>
      <c r="D1547" t="s">
        <v>1633</v>
      </c>
      <c r="E1547">
        <v>4</v>
      </c>
      <c r="F1547" t="s">
        <v>78</v>
      </c>
      <c r="G1547" t="s">
        <v>50</v>
      </c>
      <c r="H1547" t="s">
        <v>173</v>
      </c>
      <c r="I1547" t="s">
        <v>74</v>
      </c>
      <c r="J1547" t="s">
        <v>53</v>
      </c>
      <c r="K1547" t="s">
        <v>75</v>
      </c>
      <c r="L1547" t="s">
        <v>67</v>
      </c>
      <c r="M1547" t="s">
        <v>68</v>
      </c>
      <c r="N1547" t="s">
        <v>76</v>
      </c>
      <c r="O1547" t="s">
        <v>120</v>
      </c>
      <c r="P1547">
        <v>62</v>
      </c>
      <c r="Q1547">
        <v>64</v>
      </c>
      <c r="R1547">
        <v>64</v>
      </c>
      <c r="S1547">
        <v>4</v>
      </c>
      <c r="T1547">
        <f t="shared" si="216"/>
        <v>60</v>
      </c>
      <c r="U1547">
        <v>60</v>
      </c>
      <c r="V1547">
        <f t="shared" si="217"/>
        <v>0</v>
      </c>
      <c r="W1547" s="3">
        <f t="shared" si="218"/>
        <v>6.25E-2</v>
      </c>
      <c r="X1547">
        <v>30</v>
      </c>
      <c r="Y1547" s="4">
        <v>1.6</v>
      </c>
      <c r="Z1547" s="4">
        <v>1.2</v>
      </c>
      <c r="AA1547" s="5">
        <v>35696.54</v>
      </c>
      <c r="AB1547" s="5">
        <f t="shared" si="219"/>
        <v>2141792.4</v>
      </c>
      <c r="AC1547" s="5">
        <v>21877.34</v>
      </c>
      <c r="AD1547" s="5">
        <f t="shared" si="220"/>
        <v>1400149.76</v>
      </c>
      <c r="AE1547" s="5">
        <v>109215.03999999999</v>
      </c>
      <c r="AF1547" s="5">
        <v>30384.32</v>
      </c>
      <c r="AG1547" s="5">
        <v>35669.5</v>
      </c>
      <c r="AH1547" s="5">
        <v>1740</v>
      </c>
      <c r="AI1547" s="5">
        <v>56020.84</v>
      </c>
      <c r="AJ1547">
        <v>2</v>
      </c>
      <c r="AK1547" s="5">
        <v>16918.96</v>
      </c>
      <c r="AL1547" s="5">
        <v>0</v>
      </c>
      <c r="AM1547" s="5">
        <v>39352.870000000003</v>
      </c>
      <c r="AN1547">
        <v>4</v>
      </c>
      <c r="AO1547">
        <v>4</v>
      </c>
      <c r="AP1547" t="str">
        <f t="shared" si="221"/>
        <v>Yes</v>
      </c>
      <c r="AQ1547">
        <v>3</v>
      </c>
      <c r="AR1547" s="5">
        <f t="shared" si="222"/>
        <v>1689451.29</v>
      </c>
      <c r="AS1547" s="5">
        <f t="shared" si="223"/>
        <v>452341.11</v>
      </c>
      <c r="AT1547" t="s">
        <v>1641</v>
      </c>
      <c r="AU1547" t="s">
        <v>6199</v>
      </c>
      <c r="AV1547" t="s">
        <v>6200</v>
      </c>
      <c r="AW1547" t="s">
        <v>6175</v>
      </c>
      <c r="AX1547" t="s">
        <v>6184</v>
      </c>
      <c r="AY1547">
        <v>63</v>
      </c>
      <c r="AZ1547">
        <v>0</v>
      </c>
      <c r="BA1547">
        <v>0</v>
      </c>
      <c r="BB1547" t="s">
        <v>6168</v>
      </c>
      <c r="BC1547">
        <v>0</v>
      </c>
      <c r="BD1547">
        <v>0</v>
      </c>
      <c r="BE1547" t="s">
        <v>6169</v>
      </c>
      <c r="BF1547" t="s">
        <v>6210</v>
      </c>
      <c r="BG1547">
        <v>5</v>
      </c>
      <c r="BH1547" t="s">
        <v>6209</v>
      </c>
      <c r="BI1547">
        <v>124</v>
      </c>
      <c r="BJ1547" t="s">
        <v>6193</v>
      </c>
      <c r="BK1547">
        <v>0</v>
      </c>
      <c r="BL1547">
        <v>74</v>
      </c>
      <c r="BM1547" s="3">
        <f t="shared" si="224"/>
        <v>0.86486486486486491</v>
      </c>
    </row>
    <row r="1548" spans="1:65">
      <c r="A1548" t="s">
        <v>1680</v>
      </c>
      <c r="B1548" s="2">
        <v>45750</v>
      </c>
      <c r="C1548" t="s">
        <v>1632</v>
      </c>
      <c r="D1548" t="s">
        <v>1633</v>
      </c>
      <c r="E1548">
        <v>4</v>
      </c>
      <c r="F1548" t="s">
        <v>78</v>
      </c>
      <c r="G1548" t="s">
        <v>50</v>
      </c>
      <c r="H1548" t="s">
        <v>173</v>
      </c>
      <c r="I1548" t="s">
        <v>52</v>
      </c>
      <c r="J1548" t="s">
        <v>65</v>
      </c>
      <c r="K1548" t="s">
        <v>75</v>
      </c>
      <c r="L1548" t="s">
        <v>67</v>
      </c>
      <c r="M1548" t="s">
        <v>68</v>
      </c>
      <c r="N1548" t="s">
        <v>76</v>
      </c>
      <c r="O1548" t="s">
        <v>70</v>
      </c>
      <c r="P1548">
        <v>50</v>
      </c>
      <c r="Q1548">
        <v>52</v>
      </c>
      <c r="R1548">
        <v>49</v>
      </c>
      <c r="S1548">
        <v>4</v>
      </c>
      <c r="T1548">
        <f t="shared" si="216"/>
        <v>45</v>
      </c>
      <c r="U1548">
        <v>45</v>
      </c>
      <c r="V1548">
        <f t="shared" si="217"/>
        <v>0</v>
      </c>
      <c r="W1548" s="3">
        <f t="shared" si="218"/>
        <v>8.1632653061224483E-2</v>
      </c>
      <c r="X1548">
        <v>113</v>
      </c>
      <c r="Y1548" s="4">
        <v>2.8</v>
      </c>
      <c r="Z1548" s="4">
        <v>3.9</v>
      </c>
      <c r="AA1548" s="5">
        <v>52172.29</v>
      </c>
      <c r="AB1548" s="5">
        <f t="shared" si="219"/>
        <v>2347753.0499999998</v>
      </c>
      <c r="AC1548" s="5">
        <v>32385.13</v>
      </c>
      <c r="AD1548" s="5">
        <f t="shared" si="220"/>
        <v>1586871.37</v>
      </c>
      <c r="AE1548" s="5">
        <v>113021.64</v>
      </c>
      <c r="AF1548" s="5">
        <v>36357.79</v>
      </c>
      <c r="AG1548" s="5">
        <v>62296.78</v>
      </c>
      <c r="AH1548" s="5">
        <v>5655</v>
      </c>
      <c r="AI1548" s="5">
        <v>62927.6</v>
      </c>
      <c r="AJ1548">
        <v>1</v>
      </c>
      <c r="AK1548" s="5">
        <v>13604.26</v>
      </c>
      <c r="AL1548" s="5">
        <v>0</v>
      </c>
      <c r="AM1548" s="5">
        <v>32823.5</v>
      </c>
      <c r="AN1548">
        <v>4</v>
      </c>
      <c r="AO1548">
        <v>5</v>
      </c>
      <c r="AP1548" t="str">
        <f t="shared" si="221"/>
        <v>No</v>
      </c>
      <c r="AQ1548">
        <v>2</v>
      </c>
      <c r="AR1548" s="5">
        <f t="shared" si="222"/>
        <v>1913557.94</v>
      </c>
      <c r="AS1548" s="5">
        <f t="shared" si="223"/>
        <v>434195.11</v>
      </c>
      <c r="AT1548" t="s">
        <v>1641</v>
      </c>
      <c r="AU1548" t="s">
        <v>6189</v>
      </c>
      <c r="AV1548" t="s">
        <v>6201</v>
      </c>
      <c r="AW1548" t="s">
        <v>6175</v>
      </c>
      <c r="AX1548" t="s">
        <v>6202</v>
      </c>
      <c r="AY1548">
        <v>53</v>
      </c>
      <c r="AZ1548">
        <v>1</v>
      </c>
      <c r="BA1548">
        <v>0</v>
      </c>
      <c r="BB1548" t="s">
        <v>6168</v>
      </c>
      <c r="BC1548">
        <v>1</v>
      </c>
      <c r="BD1548">
        <v>0</v>
      </c>
      <c r="BE1548" t="s">
        <v>6178</v>
      </c>
      <c r="BF1548" t="s">
        <v>6210</v>
      </c>
      <c r="BG1548">
        <v>5</v>
      </c>
      <c r="BH1548" t="s">
        <v>6209</v>
      </c>
      <c r="BI1548">
        <v>133</v>
      </c>
      <c r="BJ1548" t="s">
        <v>6193</v>
      </c>
      <c r="BK1548">
        <v>0</v>
      </c>
      <c r="BL1548">
        <v>63</v>
      </c>
      <c r="BM1548" s="3">
        <f t="shared" si="224"/>
        <v>0.77777777777777779</v>
      </c>
    </row>
    <row r="1549" spans="1:65">
      <c r="A1549" t="s">
        <v>1681</v>
      </c>
      <c r="B1549" s="2">
        <v>45750</v>
      </c>
      <c r="C1549" t="s">
        <v>1632</v>
      </c>
      <c r="D1549" t="s">
        <v>1633</v>
      </c>
      <c r="E1549">
        <v>4</v>
      </c>
      <c r="F1549" t="s">
        <v>72</v>
      </c>
      <c r="G1549" t="s">
        <v>62</v>
      </c>
      <c r="H1549" t="s">
        <v>220</v>
      </c>
      <c r="I1549" t="s">
        <v>74</v>
      </c>
      <c r="J1549" t="s">
        <v>53</v>
      </c>
      <c r="K1549" t="s">
        <v>75</v>
      </c>
      <c r="L1549" t="s">
        <v>92</v>
      </c>
      <c r="M1549" t="s">
        <v>56</v>
      </c>
      <c r="N1549" t="s">
        <v>57</v>
      </c>
      <c r="O1549" t="s">
        <v>82</v>
      </c>
      <c r="P1549">
        <v>63</v>
      </c>
      <c r="Q1549">
        <v>69</v>
      </c>
      <c r="R1549">
        <v>69</v>
      </c>
      <c r="S1549">
        <v>1</v>
      </c>
      <c r="T1549">
        <f t="shared" si="216"/>
        <v>68</v>
      </c>
      <c r="U1549">
        <v>63</v>
      </c>
      <c r="V1549">
        <f t="shared" si="217"/>
        <v>5</v>
      </c>
      <c r="W1549" s="3">
        <f t="shared" si="218"/>
        <v>1.4492753623188406E-2</v>
      </c>
      <c r="X1549">
        <v>14</v>
      </c>
      <c r="Y1549" s="4">
        <v>0.4</v>
      </c>
      <c r="Z1549" s="4">
        <v>1.6</v>
      </c>
      <c r="AA1549" s="5">
        <v>36242.129999999997</v>
      </c>
      <c r="AB1549" s="5">
        <f t="shared" si="219"/>
        <v>2283254.19</v>
      </c>
      <c r="AC1549" s="5">
        <v>23910.06</v>
      </c>
      <c r="AD1549" s="5">
        <f t="shared" si="220"/>
        <v>1649794.14</v>
      </c>
      <c r="AE1549" s="5">
        <v>117008.62</v>
      </c>
      <c r="AF1549" s="5">
        <v>29798.3</v>
      </c>
      <c r="AG1549" s="5">
        <v>7985.91</v>
      </c>
      <c r="AH1549" s="5">
        <v>2320</v>
      </c>
      <c r="AI1549" s="5">
        <v>3561.29</v>
      </c>
      <c r="AJ1549">
        <v>0</v>
      </c>
      <c r="AK1549" s="5">
        <v>0</v>
      </c>
      <c r="AL1549" s="5">
        <v>2909.75</v>
      </c>
      <c r="AM1549" s="5">
        <v>43818.63</v>
      </c>
      <c r="AN1549">
        <v>4</v>
      </c>
      <c r="AO1549">
        <v>4</v>
      </c>
      <c r="AP1549" t="str">
        <f t="shared" si="221"/>
        <v>Yes</v>
      </c>
      <c r="AQ1549">
        <v>1</v>
      </c>
      <c r="AR1549" s="5">
        <f t="shared" si="222"/>
        <v>1857196.64</v>
      </c>
      <c r="AS1549" s="5">
        <f t="shared" si="223"/>
        <v>426057.55</v>
      </c>
      <c r="AT1549" t="s">
        <v>59</v>
      </c>
      <c r="AU1549" t="s">
        <v>6164</v>
      </c>
      <c r="AV1549" t="s">
        <v>6165</v>
      </c>
      <c r="AW1549" t="s">
        <v>6166</v>
      </c>
      <c r="AX1549" t="s">
        <v>6184</v>
      </c>
      <c r="AY1549">
        <v>65</v>
      </c>
      <c r="AZ1549">
        <v>0</v>
      </c>
      <c r="BA1549">
        <v>30</v>
      </c>
      <c r="BB1549" t="s">
        <v>6180</v>
      </c>
      <c r="BC1549">
        <v>0</v>
      </c>
      <c r="BD1549">
        <v>0</v>
      </c>
      <c r="BE1549" t="s">
        <v>6169</v>
      </c>
      <c r="BF1549" t="s">
        <v>6170</v>
      </c>
      <c r="BG1549">
        <v>0</v>
      </c>
      <c r="BH1549" t="s">
        <v>6171</v>
      </c>
      <c r="BI1549">
        <v>14</v>
      </c>
      <c r="BJ1549" t="s">
        <v>6172</v>
      </c>
      <c r="BK1549">
        <v>0</v>
      </c>
      <c r="BL1549">
        <v>75</v>
      </c>
      <c r="BM1549" s="3">
        <f t="shared" si="224"/>
        <v>0.92</v>
      </c>
    </row>
    <row r="1550" spans="1:65">
      <c r="A1550" t="s">
        <v>1682</v>
      </c>
      <c r="B1550" s="2">
        <v>45750</v>
      </c>
      <c r="C1550" t="s">
        <v>1632</v>
      </c>
      <c r="D1550" t="s">
        <v>1633</v>
      </c>
      <c r="E1550">
        <v>4</v>
      </c>
      <c r="F1550" t="s">
        <v>49</v>
      </c>
      <c r="G1550" t="s">
        <v>79</v>
      </c>
      <c r="H1550" t="s">
        <v>262</v>
      </c>
      <c r="I1550" t="s">
        <v>64</v>
      </c>
      <c r="J1550" t="s">
        <v>53</v>
      </c>
      <c r="K1550" t="s">
        <v>66</v>
      </c>
      <c r="L1550" t="s">
        <v>92</v>
      </c>
      <c r="M1550" t="s">
        <v>56</v>
      </c>
      <c r="N1550" t="s">
        <v>57</v>
      </c>
      <c r="O1550" t="s">
        <v>120</v>
      </c>
      <c r="P1550">
        <v>70</v>
      </c>
      <c r="Q1550">
        <v>74</v>
      </c>
      <c r="R1550">
        <v>74</v>
      </c>
      <c r="S1550">
        <v>1</v>
      </c>
      <c r="T1550">
        <f t="shared" si="216"/>
        <v>73</v>
      </c>
      <c r="U1550">
        <v>67</v>
      </c>
      <c r="V1550">
        <f t="shared" si="217"/>
        <v>6</v>
      </c>
      <c r="W1550" s="3">
        <f t="shared" si="218"/>
        <v>1.3513513513513514E-2</v>
      </c>
      <c r="X1550">
        <v>22</v>
      </c>
      <c r="Y1550" s="4">
        <v>4</v>
      </c>
      <c r="Z1550" s="4">
        <v>1.3</v>
      </c>
      <c r="AA1550" s="5">
        <v>30516.41</v>
      </c>
      <c r="AB1550" s="5">
        <f t="shared" si="219"/>
        <v>2044599.47</v>
      </c>
      <c r="AC1550" s="5">
        <v>23634.47</v>
      </c>
      <c r="AD1550" s="5">
        <f t="shared" si="220"/>
        <v>1748950.78</v>
      </c>
      <c r="AE1550" s="5">
        <v>120487.44</v>
      </c>
      <c r="AF1550" s="5">
        <v>34323.14</v>
      </c>
      <c r="AG1550" s="5">
        <v>8516.91</v>
      </c>
      <c r="AH1550" s="5">
        <v>1885</v>
      </c>
      <c r="AI1550" s="5">
        <v>3534.33</v>
      </c>
      <c r="AJ1550">
        <v>0</v>
      </c>
      <c r="AK1550" s="5">
        <v>0</v>
      </c>
      <c r="AL1550" s="5">
        <v>35506.94</v>
      </c>
      <c r="AM1550" s="5">
        <v>75059.570000000007</v>
      </c>
      <c r="AN1550">
        <v>4</v>
      </c>
      <c r="AO1550">
        <v>4</v>
      </c>
      <c r="AP1550" t="str">
        <f t="shared" si="221"/>
        <v>Yes</v>
      </c>
      <c r="AQ1550">
        <v>1</v>
      </c>
      <c r="AR1550" s="5">
        <f t="shared" si="222"/>
        <v>2028264.11</v>
      </c>
      <c r="AS1550" s="5">
        <f t="shared" si="223"/>
        <v>16335.36</v>
      </c>
      <c r="AT1550" t="s">
        <v>59</v>
      </c>
      <c r="AU1550" t="s">
        <v>6164</v>
      </c>
      <c r="AV1550" t="s">
        <v>6165</v>
      </c>
      <c r="AW1550" t="s">
        <v>6166</v>
      </c>
      <c r="AX1550" t="s">
        <v>6184</v>
      </c>
      <c r="AY1550">
        <v>70</v>
      </c>
      <c r="AZ1550">
        <v>0</v>
      </c>
      <c r="BA1550">
        <v>38</v>
      </c>
      <c r="BB1550" t="s">
        <v>6180</v>
      </c>
      <c r="BC1550">
        <v>0</v>
      </c>
      <c r="BD1550">
        <v>0</v>
      </c>
      <c r="BE1550" t="s">
        <v>6169</v>
      </c>
      <c r="BF1550" t="s">
        <v>6170</v>
      </c>
      <c r="BG1550">
        <v>0</v>
      </c>
      <c r="BH1550" t="s">
        <v>6171</v>
      </c>
      <c r="BI1550">
        <v>53</v>
      </c>
      <c r="BJ1550" t="s">
        <v>6187</v>
      </c>
      <c r="BK1550">
        <v>0</v>
      </c>
      <c r="BL1550">
        <v>77</v>
      </c>
      <c r="BM1550" s="3">
        <f t="shared" si="224"/>
        <v>0.96103896103896103</v>
      </c>
    </row>
    <row r="1551" spans="1:65">
      <c r="A1551" t="s">
        <v>1683</v>
      </c>
      <c r="B1551" s="2">
        <v>45750</v>
      </c>
      <c r="C1551" t="s">
        <v>1632</v>
      </c>
      <c r="D1551" t="s">
        <v>1633</v>
      </c>
      <c r="E1551">
        <v>4</v>
      </c>
      <c r="F1551" t="s">
        <v>61</v>
      </c>
      <c r="G1551" t="s">
        <v>79</v>
      </c>
      <c r="H1551" t="s">
        <v>84</v>
      </c>
      <c r="I1551" t="s">
        <v>74</v>
      </c>
      <c r="J1551" t="s">
        <v>53</v>
      </c>
      <c r="K1551" t="s">
        <v>75</v>
      </c>
      <c r="L1551" t="s">
        <v>92</v>
      </c>
      <c r="M1551" t="s">
        <v>56</v>
      </c>
      <c r="N1551" t="s">
        <v>76</v>
      </c>
      <c r="O1551" t="s">
        <v>120</v>
      </c>
      <c r="P1551">
        <v>62</v>
      </c>
      <c r="Q1551">
        <v>63</v>
      </c>
      <c r="R1551">
        <v>60</v>
      </c>
      <c r="S1551">
        <v>1</v>
      </c>
      <c r="T1551">
        <f t="shared" si="216"/>
        <v>59</v>
      </c>
      <c r="U1551">
        <v>59</v>
      </c>
      <c r="V1551">
        <f t="shared" si="217"/>
        <v>0</v>
      </c>
      <c r="W1551" s="3">
        <f t="shared" si="218"/>
        <v>1.6666666666666666E-2</v>
      </c>
      <c r="X1551">
        <v>25</v>
      </c>
      <c r="Y1551" s="4">
        <v>4.9000000000000004</v>
      </c>
      <c r="Z1551" s="4">
        <v>1.4</v>
      </c>
      <c r="AA1551" s="5">
        <v>36289.14</v>
      </c>
      <c r="AB1551" s="5">
        <f t="shared" si="219"/>
        <v>2141059.2599999998</v>
      </c>
      <c r="AC1551" s="5">
        <v>23944.57</v>
      </c>
      <c r="AD1551" s="5">
        <f t="shared" si="220"/>
        <v>1436674.2</v>
      </c>
      <c r="AE1551" s="5">
        <v>100817.99</v>
      </c>
      <c r="AF1551" s="5">
        <v>26390.63</v>
      </c>
      <c r="AG1551" s="5">
        <v>9300.24</v>
      </c>
      <c r="AH1551" s="5">
        <v>2030</v>
      </c>
      <c r="AI1551" s="5">
        <v>3555.56</v>
      </c>
      <c r="AJ1551">
        <v>0</v>
      </c>
      <c r="AK1551" s="5">
        <v>0</v>
      </c>
      <c r="AL1551" s="5">
        <v>0</v>
      </c>
      <c r="AM1551" s="5">
        <v>40359.81</v>
      </c>
      <c r="AN1551">
        <v>4</v>
      </c>
      <c r="AO1551">
        <v>5</v>
      </c>
      <c r="AP1551" t="str">
        <f t="shared" si="221"/>
        <v>No</v>
      </c>
      <c r="AQ1551">
        <v>1</v>
      </c>
      <c r="AR1551" s="5">
        <f t="shared" si="222"/>
        <v>1619128.43</v>
      </c>
      <c r="AS1551" s="5">
        <f t="shared" si="223"/>
        <v>521930.83</v>
      </c>
      <c r="AT1551" t="s">
        <v>59</v>
      </c>
      <c r="AU1551" t="s">
        <v>6164</v>
      </c>
      <c r="AV1551" t="s">
        <v>6165</v>
      </c>
      <c r="AW1551" t="s">
        <v>6166</v>
      </c>
      <c r="AX1551" t="s">
        <v>6167</v>
      </c>
      <c r="AY1551">
        <v>67</v>
      </c>
      <c r="AZ1551">
        <v>2</v>
      </c>
      <c r="BA1551">
        <v>0</v>
      </c>
      <c r="BB1551" t="s">
        <v>6168</v>
      </c>
      <c r="BC1551">
        <v>1</v>
      </c>
      <c r="BD1551">
        <v>0</v>
      </c>
      <c r="BE1551" t="s">
        <v>6178</v>
      </c>
      <c r="BF1551" t="s">
        <v>6170</v>
      </c>
      <c r="BG1551">
        <v>0</v>
      </c>
      <c r="BH1551" t="s">
        <v>6171</v>
      </c>
      <c r="BI1551">
        <v>51</v>
      </c>
      <c r="BJ1551" t="s">
        <v>6187</v>
      </c>
      <c r="BK1551">
        <v>0</v>
      </c>
      <c r="BL1551">
        <v>71</v>
      </c>
      <c r="BM1551" s="3">
        <f t="shared" si="224"/>
        <v>0.84507042253521125</v>
      </c>
    </row>
    <row r="1552" spans="1:65">
      <c r="A1552" t="s">
        <v>1684</v>
      </c>
      <c r="B1552" s="2">
        <v>45750</v>
      </c>
      <c r="C1552" t="s">
        <v>1632</v>
      </c>
      <c r="D1552" t="s">
        <v>1633</v>
      </c>
      <c r="E1552">
        <v>4</v>
      </c>
      <c r="F1552" t="s">
        <v>72</v>
      </c>
      <c r="G1552" t="s">
        <v>62</v>
      </c>
      <c r="H1552" t="s">
        <v>155</v>
      </c>
      <c r="I1552" t="s">
        <v>64</v>
      </c>
      <c r="J1552" t="s">
        <v>53</v>
      </c>
      <c r="K1552" t="s">
        <v>66</v>
      </c>
      <c r="L1552" t="s">
        <v>87</v>
      </c>
      <c r="M1552" t="s">
        <v>56</v>
      </c>
      <c r="N1552" t="s">
        <v>76</v>
      </c>
      <c r="O1552" t="s">
        <v>70</v>
      </c>
      <c r="P1552">
        <v>75</v>
      </c>
      <c r="Q1552">
        <v>78</v>
      </c>
      <c r="R1552">
        <v>78</v>
      </c>
      <c r="S1552">
        <v>1</v>
      </c>
      <c r="T1552">
        <f t="shared" si="216"/>
        <v>77</v>
      </c>
      <c r="U1552">
        <v>72</v>
      </c>
      <c r="V1552">
        <f t="shared" si="217"/>
        <v>5</v>
      </c>
      <c r="W1552" s="3">
        <f t="shared" si="218"/>
        <v>1.282051282051282E-2</v>
      </c>
      <c r="X1552">
        <v>29</v>
      </c>
      <c r="Y1552" s="4">
        <v>9.1999999999999993</v>
      </c>
      <c r="Z1552" s="4">
        <v>2.7</v>
      </c>
      <c r="AA1552" s="5">
        <v>30295.01</v>
      </c>
      <c r="AB1552" s="5">
        <f t="shared" si="219"/>
        <v>2181240.7200000002</v>
      </c>
      <c r="AC1552" s="5">
        <v>24058.3</v>
      </c>
      <c r="AD1552" s="5">
        <f t="shared" si="220"/>
        <v>1876547.4</v>
      </c>
      <c r="AE1552" s="5">
        <v>130026.82</v>
      </c>
      <c r="AF1552" s="5">
        <v>34788.65</v>
      </c>
      <c r="AG1552" s="5">
        <v>9913.5</v>
      </c>
      <c r="AH1552" s="5">
        <v>3915</v>
      </c>
      <c r="AI1552" s="5">
        <v>3515.49</v>
      </c>
      <c r="AJ1552">
        <v>0</v>
      </c>
      <c r="AK1552" s="5">
        <v>0</v>
      </c>
      <c r="AL1552" s="5">
        <v>35376.9</v>
      </c>
      <c r="AM1552" s="5">
        <v>80739.039999999994</v>
      </c>
      <c r="AN1552">
        <v>4</v>
      </c>
      <c r="AO1552">
        <v>4</v>
      </c>
      <c r="AP1552" t="str">
        <f t="shared" si="221"/>
        <v>Yes</v>
      </c>
      <c r="AQ1552">
        <v>1</v>
      </c>
      <c r="AR1552" s="5">
        <f t="shared" si="222"/>
        <v>2174822.7999999998</v>
      </c>
      <c r="AS1552" s="5">
        <f t="shared" si="223"/>
        <v>6417.92</v>
      </c>
      <c r="AT1552" t="s">
        <v>59</v>
      </c>
      <c r="AU1552" t="s">
        <v>6164</v>
      </c>
      <c r="AV1552" t="s">
        <v>6165</v>
      </c>
      <c r="AW1552" t="s">
        <v>6166</v>
      </c>
      <c r="AX1552" t="s">
        <v>6177</v>
      </c>
      <c r="AY1552">
        <v>75</v>
      </c>
      <c r="AZ1552">
        <v>0</v>
      </c>
      <c r="BA1552">
        <v>27</v>
      </c>
      <c r="BB1552" t="s">
        <v>6180</v>
      </c>
      <c r="BC1552">
        <v>0</v>
      </c>
      <c r="BD1552">
        <v>0</v>
      </c>
      <c r="BE1552" t="s">
        <v>6169</v>
      </c>
      <c r="BF1552" t="s">
        <v>6170</v>
      </c>
      <c r="BG1552">
        <v>1</v>
      </c>
      <c r="BH1552" t="s">
        <v>6186</v>
      </c>
      <c r="BI1552">
        <v>58</v>
      </c>
      <c r="BJ1552" t="s">
        <v>6187</v>
      </c>
      <c r="BK1552">
        <v>0</v>
      </c>
      <c r="BL1552">
        <v>85</v>
      </c>
      <c r="BM1552" s="3">
        <f t="shared" si="224"/>
        <v>0.91764705882352937</v>
      </c>
    </row>
    <row r="1553" spans="1:65">
      <c r="A1553" t="s">
        <v>1685</v>
      </c>
      <c r="B1553" s="2">
        <v>45750</v>
      </c>
      <c r="C1553" t="s">
        <v>1632</v>
      </c>
      <c r="D1553" t="s">
        <v>1633</v>
      </c>
      <c r="E1553">
        <v>4</v>
      </c>
      <c r="F1553" t="s">
        <v>78</v>
      </c>
      <c r="G1553" t="s">
        <v>62</v>
      </c>
      <c r="H1553" t="s">
        <v>168</v>
      </c>
      <c r="I1553" t="s">
        <v>52</v>
      </c>
      <c r="J1553" t="s">
        <v>53</v>
      </c>
      <c r="K1553" t="s">
        <v>75</v>
      </c>
      <c r="L1553" t="s">
        <v>55</v>
      </c>
      <c r="M1553" t="s">
        <v>56</v>
      </c>
      <c r="N1553" t="s">
        <v>57</v>
      </c>
      <c r="O1553" t="s">
        <v>70</v>
      </c>
      <c r="P1553">
        <v>64</v>
      </c>
      <c r="Q1553">
        <v>65</v>
      </c>
      <c r="R1553">
        <v>64</v>
      </c>
      <c r="S1553">
        <v>2</v>
      </c>
      <c r="T1553">
        <f t="shared" si="216"/>
        <v>62</v>
      </c>
      <c r="U1553">
        <v>62</v>
      </c>
      <c r="V1553">
        <f t="shared" si="217"/>
        <v>0</v>
      </c>
      <c r="W1553" s="3">
        <f t="shared" si="218"/>
        <v>3.125E-2</v>
      </c>
      <c r="X1553">
        <v>42</v>
      </c>
      <c r="Y1553" s="4">
        <v>13.2</v>
      </c>
      <c r="Z1553" s="4">
        <v>1.9</v>
      </c>
      <c r="AA1553" s="5">
        <v>36012.620000000003</v>
      </c>
      <c r="AB1553" s="5">
        <f t="shared" si="219"/>
        <v>2232782.44</v>
      </c>
      <c r="AC1553" s="5">
        <v>23680.18</v>
      </c>
      <c r="AD1553" s="5">
        <f t="shared" si="220"/>
        <v>1515531.52</v>
      </c>
      <c r="AE1553" s="5">
        <v>114320.36</v>
      </c>
      <c r="AF1553" s="5">
        <v>30731.46</v>
      </c>
      <c r="AG1553" s="5">
        <v>11608.6</v>
      </c>
      <c r="AH1553" s="5">
        <v>2755</v>
      </c>
      <c r="AI1553" s="5">
        <v>7062.07</v>
      </c>
      <c r="AJ1553">
        <v>0</v>
      </c>
      <c r="AK1553" s="5">
        <v>0</v>
      </c>
      <c r="AL1553" s="5">
        <v>0</v>
      </c>
      <c r="AM1553" s="5">
        <v>40080.67</v>
      </c>
      <c r="AN1553">
        <v>4</v>
      </c>
      <c r="AO1553">
        <v>3</v>
      </c>
      <c r="AP1553" t="str">
        <f t="shared" si="221"/>
        <v>Yes</v>
      </c>
      <c r="AQ1553">
        <v>0</v>
      </c>
      <c r="AR1553" s="5">
        <f t="shared" si="222"/>
        <v>1722089.68</v>
      </c>
      <c r="AS1553" s="5">
        <f t="shared" si="223"/>
        <v>510692.76</v>
      </c>
      <c r="AT1553" t="s">
        <v>59</v>
      </c>
      <c r="AU1553" t="s">
        <v>6164</v>
      </c>
      <c r="AV1553" t="s">
        <v>6165</v>
      </c>
      <c r="AW1553" t="s">
        <v>6166</v>
      </c>
      <c r="AX1553" t="s">
        <v>6177</v>
      </c>
      <c r="AY1553">
        <v>64</v>
      </c>
      <c r="AZ1553">
        <v>0</v>
      </c>
      <c r="BA1553">
        <v>0</v>
      </c>
      <c r="BB1553" t="s">
        <v>6168</v>
      </c>
      <c r="BC1553">
        <v>0</v>
      </c>
      <c r="BD1553">
        <v>0</v>
      </c>
      <c r="BE1553" t="s">
        <v>6169</v>
      </c>
      <c r="BF1553" t="s">
        <v>6170</v>
      </c>
      <c r="BG1553">
        <v>1</v>
      </c>
      <c r="BH1553" t="s">
        <v>6186</v>
      </c>
      <c r="BI1553">
        <v>55</v>
      </c>
      <c r="BJ1553" t="s">
        <v>6187</v>
      </c>
      <c r="BK1553">
        <v>0</v>
      </c>
      <c r="BL1553">
        <v>76</v>
      </c>
      <c r="BM1553" s="3">
        <f t="shared" si="224"/>
        <v>0.84210526315789469</v>
      </c>
    </row>
    <row r="1554" spans="1:65">
      <c r="A1554" t="s">
        <v>1686</v>
      </c>
      <c r="B1554" s="2">
        <v>45750</v>
      </c>
      <c r="C1554" t="s">
        <v>1632</v>
      </c>
      <c r="D1554" t="s">
        <v>1633</v>
      </c>
      <c r="E1554">
        <v>4</v>
      </c>
      <c r="F1554" t="s">
        <v>78</v>
      </c>
      <c r="G1554" t="s">
        <v>50</v>
      </c>
      <c r="H1554" t="s">
        <v>185</v>
      </c>
      <c r="I1554" t="s">
        <v>74</v>
      </c>
      <c r="J1554" t="s">
        <v>65</v>
      </c>
      <c r="K1554" t="s">
        <v>66</v>
      </c>
      <c r="L1554" t="s">
        <v>67</v>
      </c>
      <c r="M1554" t="s">
        <v>56</v>
      </c>
      <c r="N1554" t="s">
        <v>76</v>
      </c>
      <c r="O1554" t="s">
        <v>70</v>
      </c>
      <c r="P1554">
        <v>46</v>
      </c>
      <c r="Q1554">
        <v>47</v>
      </c>
      <c r="R1554">
        <v>46</v>
      </c>
      <c r="S1554">
        <v>1</v>
      </c>
      <c r="T1554">
        <f t="shared" si="216"/>
        <v>45</v>
      </c>
      <c r="U1554">
        <v>45</v>
      </c>
      <c r="V1554">
        <f t="shared" si="217"/>
        <v>0</v>
      </c>
      <c r="W1554" s="3">
        <f t="shared" si="218"/>
        <v>2.1739130434782608E-2</v>
      </c>
      <c r="X1554">
        <v>28</v>
      </c>
      <c r="Y1554" s="4">
        <v>10.6</v>
      </c>
      <c r="Z1554" s="4">
        <v>1.5</v>
      </c>
      <c r="AA1554" s="5">
        <v>48431.32</v>
      </c>
      <c r="AB1554" s="5">
        <f t="shared" si="219"/>
        <v>2179409.4</v>
      </c>
      <c r="AC1554" s="5">
        <v>33905.22</v>
      </c>
      <c r="AD1554" s="5">
        <f t="shared" si="220"/>
        <v>1559640.12</v>
      </c>
      <c r="AE1554" s="5">
        <v>103241.7</v>
      </c>
      <c r="AF1554" s="5">
        <v>32512.2</v>
      </c>
      <c r="AG1554" s="5">
        <v>9412.2800000000007</v>
      </c>
      <c r="AH1554" s="5">
        <v>2175</v>
      </c>
      <c r="AI1554" s="5">
        <v>5038.1000000000004</v>
      </c>
      <c r="AJ1554">
        <v>0</v>
      </c>
      <c r="AK1554" s="5">
        <v>0</v>
      </c>
      <c r="AL1554" s="5">
        <v>0</v>
      </c>
      <c r="AM1554" s="5">
        <v>28591.55</v>
      </c>
      <c r="AN1554">
        <v>4</v>
      </c>
      <c r="AO1554">
        <v>4</v>
      </c>
      <c r="AP1554" t="str">
        <f t="shared" si="221"/>
        <v>Yes</v>
      </c>
      <c r="AQ1554">
        <v>0</v>
      </c>
      <c r="AR1554" s="5">
        <f t="shared" si="222"/>
        <v>1740610.95</v>
      </c>
      <c r="AS1554" s="5">
        <f t="shared" si="223"/>
        <v>438798.45</v>
      </c>
      <c r="AT1554" t="s">
        <v>59</v>
      </c>
      <c r="AU1554" t="s">
        <v>6164</v>
      </c>
      <c r="AV1554" t="s">
        <v>6165</v>
      </c>
      <c r="AW1554" t="s">
        <v>6166</v>
      </c>
      <c r="AX1554" t="s">
        <v>6177</v>
      </c>
      <c r="AY1554">
        <v>47</v>
      </c>
      <c r="AZ1554">
        <v>0</v>
      </c>
      <c r="BA1554">
        <v>0</v>
      </c>
      <c r="BB1554" t="s">
        <v>6168</v>
      </c>
      <c r="BC1554">
        <v>0</v>
      </c>
      <c r="BD1554">
        <v>0</v>
      </c>
      <c r="BE1554" t="s">
        <v>6169</v>
      </c>
      <c r="BF1554" t="s">
        <v>6170</v>
      </c>
      <c r="BG1554">
        <v>1</v>
      </c>
      <c r="BH1554" t="s">
        <v>6179</v>
      </c>
      <c r="BI1554">
        <v>41</v>
      </c>
      <c r="BJ1554" t="s">
        <v>6172</v>
      </c>
      <c r="BK1554">
        <v>0</v>
      </c>
      <c r="BL1554">
        <v>61</v>
      </c>
      <c r="BM1554" s="3">
        <f t="shared" si="224"/>
        <v>0.75409836065573765</v>
      </c>
    </row>
    <row r="1555" spans="1:65">
      <c r="A1555" t="s">
        <v>1687</v>
      </c>
      <c r="B1555" s="2">
        <v>45750</v>
      </c>
      <c r="C1555" t="s">
        <v>1632</v>
      </c>
      <c r="D1555" t="s">
        <v>1633</v>
      </c>
      <c r="E1555">
        <v>4</v>
      </c>
      <c r="F1555" t="s">
        <v>49</v>
      </c>
      <c r="G1555" t="s">
        <v>79</v>
      </c>
      <c r="H1555" t="s">
        <v>260</v>
      </c>
      <c r="I1555" t="s">
        <v>74</v>
      </c>
      <c r="J1555" t="s">
        <v>65</v>
      </c>
      <c r="K1555" t="s">
        <v>66</v>
      </c>
      <c r="L1555" t="s">
        <v>67</v>
      </c>
      <c r="M1555" t="s">
        <v>68</v>
      </c>
      <c r="N1555" t="s">
        <v>76</v>
      </c>
      <c r="O1555" t="s">
        <v>82</v>
      </c>
      <c r="P1555">
        <v>52</v>
      </c>
      <c r="Q1555">
        <v>54</v>
      </c>
      <c r="R1555">
        <v>53</v>
      </c>
      <c r="S1555">
        <v>4</v>
      </c>
      <c r="T1555">
        <f t="shared" si="216"/>
        <v>49</v>
      </c>
      <c r="U1555">
        <v>49</v>
      </c>
      <c r="V1555">
        <f t="shared" si="217"/>
        <v>0</v>
      </c>
      <c r="W1555" s="3">
        <f t="shared" si="218"/>
        <v>7.5471698113207544E-2</v>
      </c>
      <c r="X1555">
        <v>40</v>
      </c>
      <c r="Y1555" s="4">
        <v>3</v>
      </c>
      <c r="Z1555" s="4">
        <v>1.8</v>
      </c>
      <c r="AA1555" s="5">
        <v>49320.34</v>
      </c>
      <c r="AB1555" s="5">
        <f t="shared" si="219"/>
        <v>2416696.66</v>
      </c>
      <c r="AC1555" s="5">
        <v>32407.81</v>
      </c>
      <c r="AD1555" s="5">
        <f t="shared" si="220"/>
        <v>1717613.93</v>
      </c>
      <c r="AE1555" s="5">
        <v>118774.39</v>
      </c>
      <c r="AF1555" s="5">
        <v>36412.910000000003</v>
      </c>
      <c r="AG1555" s="5">
        <v>35528.980000000003</v>
      </c>
      <c r="AH1555" s="5">
        <v>2610</v>
      </c>
      <c r="AI1555" s="5">
        <v>61505.54</v>
      </c>
      <c r="AJ1555">
        <v>2</v>
      </c>
      <c r="AK1555" s="5">
        <v>27570.83</v>
      </c>
      <c r="AL1555" s="5">
        <v>0</v>
      </c>
      <c r="AM1555" s="5">
        <v>31187.64</v>
      </c>
      <c r="AN1555">
        <v>4</v>
      </c>
      <c r="AO1555">
        <v>4</v>
      </c>
      <c r="AP1555" t="str">
        <f t="shared" si="221"/>
        <v>Yes</v>
      </c>
      <c r="AQ1555">
        <v>2</v>
      </c>
      <c r="AR1555" s="5">
        <f t="shared" si="222"/>
        <v>2031204.22</v>
      </c>
      <c r="AS1555" s="5">
        <f t="shared" si="223"/>
        <v>385492.44</v>
      </c>
      <c r="AT1555" t="s">
        <v>1641</v>
      </c>
      <c r="AU1555" t="s">
        <v>6199</v>
      </c>
      <c r="AV1555" t="s">
        <v>6200</v>
      </c>
      <c r="AW1555" t="s">
        <v>6175</v>
      </c>
      <c r="AX1555" t="s">
        <v>6167</v>
      </c>
      <c r="AY1555">
        <v>55</v>
      </c>
      <c r="AZ1555">
        <v>0</v>
      </c>
      <c r="BA1555">
        <v>0</v>
      </c>
      <c r="BB1555" t="s">
        <v>6168</v>
      </c>
      <c r="BC1555">
        <v>0</v>
      </c>
      <c r="BD1555">
        <v>0</v>
      </c>
      <c r="BE1555" t="s">
        <v>6169</v>
      </c>
      <c r="BF1555" t="s">
        <v>6210</v>
      </c>
      <c r="BG1555">
        <v>3</v>
      </c>
      <c r="BH1555" t="s">
        <v>6211</v>
      </c>
      <c r="BI1555">
        <v>126</v>
      </c>
      <c r="BJ1555" t="s">
        <v>6193</v>
      </c>
      <c r="BK1555">
        <v>0</v>
      </c>
      <c r="BL1555">
        <v>65</v>
      </c>
      <c r="BM1555" s="3">
        <f t="shared" si="224"/>
        <v>0.81538461538461537</v>
      </c>
    </row>
    <row r="1556" spans="1:65">
      <c r="A1556" t="s">
        <v>1688</v>
      </c>
      <c r="B1556" s="2">
        <v>45751</v>
      </c>
      <c r="C1556" t="s">
        <v>1632</v>
      </c>
      <c r="D1556" t="s">
        <v>1633</v>
      </c>
      <c r="E1556">
        <v>4</v>
      </c>
      <c r="F1556" t="s">
        <v>49</v>
      </c>
      <c r="G1556" t="s">
        <v>79</v>
      </c>
      <c r="H1556" t="s">
        <v>106</v>
      </c>
      <c r="I1556" t="s">
        <v>64</v>
      </c>
      <c r="J1556" t="s">
        <v>65</v>
      </c>
      <c r="K1556" t="s">
        <v>75</v>
      </c>
      <c r="L1556" t="s">
        <v>87</v>
      </c>
      <c r="M1556" t="s">
        <v>56</v>
      </c>
      <c r="N1556" t="s">
        <v>69</v>
      </c>
      <c r="O1556" t="s">
        <v>58</v>
      </c>
      <c r="P1556">
        <v>52</v>
      </c>
      <c r="Q1556">
        <v>53</v>
      </c>
      <c r="R1556">
        <v>51</v>
      </c>
      <c r="S1556">
        <v>1</v>
      </c>
      <c r="T1556">
        <f t="shared" si="216"/>
        <v>50</v>
      </c>
      <c r="U1556">
        <v>50</v>
      </c>
      <c r="V1556">
        <f t="shared" si="217"/>
        <v>0</v>
      </c>
      <c r="W1556" s="3">
        <f t="shared" si="218"/>
        <v>1.9607843137254902E-2</v>
      </c>
      <c r="X1556">
        <v>12</v>
      </c>
      <c r="Y1556" s="4">
        <v>3.4</v>
      </c>
      <c r="Z1556" s="4">
        <v>0.5</v>
      </c>
      <c r="AA1556" s="5">
        <v>52416.65</v>
      </c>
      <c r="AB1556" s="5">
        <f t="shared" si="219"/>
        <v>2620832.5</v>
      </c>
      <c r="AC1556" s="5">
        <v>35968.080000000002</v>
      </c>
      <c r="AD1556" s="5">
        <f t="shared" si="220"/>
        <v>1834372.08</v>
      </c>
      <c r="AE1556" s="5">
        <v>108215.5</v>
      </c>
      <c r="AF1556" s="5">
        <v>32631.63</v>
      </c>
      <c r="AG1556" s="5">
        <v>7927.68</v>
      </c>
      <c r="AH1556" s="5">
        <v>725</v>
      </c>
      <c r="AI1556" s="5">
        <v>5100</v>
      </c>
      <c r="AJ1556">
        <v>0</v>
      </c>
      <c r="AK1556" s="5">
        <v>0</v>
      </c>
      <c r="AL1556" s="5">
        <v>0</v>
      </c>
      <c r="AM1556" s="5">
        <v>33667.360000000001</v>
      </c>
      <c r="AN1556">
        <v>4</v>
      </c>
      <c r="AO1556">
        <v>5</v>
      </c>
      <c r="AP1556" t="str">
        <f t="shared" si="221"/>
        <v>No</v>
      </c>
      <c r="AQ1556">
        <v>2</v>
      </c>
      <c r="AR1556" s="5">
        <f t="shared" si="222"/>
        <v>2022639.25</v>
      </c>
      <c r="AS1556" s="5">
        <f t="shared" si="223"/>
        <v>598193.25</v>
      </c>
      <c r="AT1556" t="s">
        <v>59</v>
      </c>
      <c r="AU1556" t="s">
        <v>6164</v>
      </c>
      <c r="AV1556" t="s">
        <v>6165</v>
      </c>
      <c r="AW1556" t="s">
        <v>6166</v>
      </c>
      <c r="AX1556" t="s">
        <v>6207</v>
      </c>
      <c r="AY1556">
        <v>59</v>
      </c>
      <c r="AZ1556">
        <v>4</v>
      </c>
      <c r="BA1556">
        <v>0</v>
      </c>
      <c r="BB1556" t="s">
        <v>6168</v>
      </c>
      <c r="BC1556">
        <v>1</v>
      </c>
      <c r="BD1556">
        <v>0</v>
      </c>
      <c r="BE1556" t="s">
        <v>6178</v>
      </c>
      <c r="BF1556" t="s">
        <v>6170</v>
      </c>
      <c r="BG1556">
        <v>5</v>
      </c>
      <c r="BH1556" t="s">
        <v>6208</v>
      </c>
      <c r="BI1556">
        <v>90</v>
      </c>
      <c r="BJ1556" t="s">
        <v>6193</v>
      </c>
      <c r="BK1556">
        <v>0</v>
      </c>
      <c r="BL1556">
        <v>65</v>
      </c>
      <c r="BM1556" s="3">
        <f t="shared" si="224"/>
        <v>0.7846153846153846</v>
      </c>
    </row>
    <row r="1557" spans="1:65">
      <c r="A1557" t="s">
        <v>1689</v>
      </c>
      <c r="B1557" s="2">
        <v>45751</v>
      </c>
      <c r="C1557" t="s">
        <v>1632</v>
      </c>
      <c r="D1557" t="s">
        <v>1633</v>
      </c>
      <c r="E1557">
        <v>4</v>
      </c>
      <c r="F1557" t="s">
        <v>72</v>
      </c>
      <c r="G1557" t="s">
        <v>79</v>
      </c>
      <c r="H1557" t="s">
        <v>213</v>
      </c>
      <c r="I1557" t="s">
        <v>64</v>
      </c>
      <c r="J1557" t="s">
        <v>65</v>
      </c>
      <c r="K1557" t="s">
        <v>75</v>
      </c>
      <c r="L1557" t="s">
        <v>92</v>
      </c>
      <c r="M1557" t="s">
        <v>56</v>
      </c>
      <c r="N1557" t="s">
        <v>57</v>
      </c>
      <c r="O1557" t="s">
        <v>70</v>
      </c>
      <c r="P1557">
        <v>51</v>
      </c>
      <c r="Q1557">
        <v>51</v>
      </c>
      <c r="R1557">
        <v>51</v>
      </c>
      <c r="S1557">
        <v>1</v>
      </c>
      <c r="T1557">
        <f t="shared" si="216"/>
        <v>50</v>
      </c>
      <c r="U1557">
        <v>50</v>
      </c>
      <c r="V1557">
        <f t="shared" si="217"/>
        <v>0</v>
      </c>
      <c r="W1557" s="3">
        <f t="shared" si="218"/>
        <v>1.9607843137254902E-2</v>
      </c>
      <c r="X1557">
        <v>11</v>
      </c>
      <c r="Y1557" s="4">
        <v>0.5</v>
      </c>
      <c r="Z1557" s="4">
        <v>0.6</v>
      </c>
      <c r="AA1557" s="5">
        <v>52496.94</v>
      </c>
      <c r="AB1557" s="5">
        <f t="shared" si="219"/>
        <v>2624847</v>
      </c>
      <c r="AC1557" s="5">
        <v>35275.550000000003</v>
      </c>
      <c r="AD1557" s="5">
        <f t="shared" si="220"/>
        <v>1799053.05</v>
      </c>
      <c r="AE1557" s="5">
        <v>108074.95</v>
      </c>
      <c r="AF1557" s="5">
        <v>31994.21</v>
      </c>
      <c r="AG1557" s="5">
        <v>7504.48</v>
      </c>
      <c r="AH1557" s="5">
        <v>870</v>
      </c>
      <c r="AI1557" s="5">
        <v>5100</v>
      </c>
      <c r="AJ1557">
        <v>0</v>
      </c>
      <c r="AK1557" s="5">
        <v>0</v>
      </c>
      <c r="AL1557" s="5">
        <v>0</v>
      </c>
      <c r="AM1557" s="5">
        <v>34215.089999999997</v>
      </c>
      <c r="AN1557">
        <v>4</v>
      </c>
      <c r="AO1557">
        <v>5</v>
      </c>
      <c r="AP1557" t="str">
        <f t="shared" si="221"/>
        <v>No</v>
      </c>
      <c r="AQ1557">
        <v>2</v>
      </c>
      <c r="AR1557" s="5">
        <f t="shared" si="222"/>
        <v>1986811.78</v>
      </c>
      <c r="AS1557" s="5">
        <f t="shared" si="223"/>
        <v>638035.22</v>
      </c>
      <c r="AT1557" t="s">
        <v>59</v>
      </c>
      <c r="AU1557" t="s">
        <v>6164</v>
      </c>
      <c r="AV1557" t="s">
        <v>6165</v>
      </c>
      <c r="AW1557" t="s">
        <v>6166</v>
      </c>
      <c r="AX1557" t="s">
        <v>6184</v>
      </c>
      <c r="AY1557">
        <v>52</v>
      </c>
      <c r="AZ1557">
        <v>0</v>
      </c>
      <c r="BA1557">
        <v>0</v>
      </c>
      <c r="BB1557" t="s">
        <v>6168</v>
      </c>
      <c r="BC1557">
        <v>1</v>
      </c>
      <c r="BD1557">
        <v>0</v>
      </c>
      <c r="BE1557" t="s">
        <v>6178</v>
      </c>
      <c r="BF1557" t="s">
        <v>6170</v>
      </c>
      <c r="BG1557">
        <v>0</v>
      </c>
      <c r="BH1557" t="s">
        <v>6171</v>
      </c>
      <c r="BI1557">
        <v>37</v>
      </c>
      <c r="BJ1557" t="s">
        <v>6172</v>
      </c>
      <c r="BK1557">
        <v>0</v>
      </c>
      <c r="BL1557">
        <v>60</v>
      </c>
      <c r="BM1557" s="3">
        <f t="shared" si="224"/>
        <v>0.85</v>
      </c>
    </row>
    <row r="1558" spans="1:65">
      <c r="A1558" t="s">
        <v>1690</v>
      </c>
      <c r="B1558" s="2">
        <v>45751</v>
      </c>
      <c r="C1558" t="s">
        <v>1632</v>
      </c>
      <c r="D1558" t="s">
        <v>1633</v>
      </c>
      <c r="E1558">
        <v>4</v>
      </c>
      <c r="F1558" t="s">
        <v>61</v>
      </c>
      <c r="G1558" t="s">
        <v>79</v>
      </c>
      <c r="H1558" t="s">
        <v>98</v>
      </c>
      <c r="I1558" t="s">
        <v>74</v>
      </c>
      <c r="J1558" t="s">
        <v>81</v>
      </c>
      <c r="K1558" t="s">
        <v>66</v>
      </c>
      <c r="L1558" t="s">
        <v>67</v>
      </c>
      <c r="M1558" t="s">
        <v>56</v>
      </c>
      <c r="N1558" t="s">
        <v>94</v>
      </c>
      <c r="O1558" t="s">
        <v>120</v>
      </c>
      <c r="P1558">
        <v>43</v>
      </c>
      <c r="Q1558">
        <v>45</v>
      </c>
      <c r="R1558">
        <v>43</v>
      </c>
      <c r="S1558">
        <v>1</v>
      </c>
      <c r="T1558">
        <f t="shared" si="216"/>
        <v>42</v>
      </c>
      <c r="U1558">
        <v>42</v>
      </c>
      <c r="V1558">
        <f t="shared" si="217"/>
        <v>0</v>
      </c>
      <c r="W1558" s="3">
        <f t="shared" si="218"/>
        <v>2.3255813953488372E-2</v>
      </c>
      <c r="X1558">
        <v>35</v>
      </c>
      <c r="Y1558" s="4">
        <v>2.2999999999999998</v>
      </c>
      <c r="Z1558" s="4">
        <v>1.4</v>
      </c>
      <c r="AA1558" s="5">
        <v>72515.66</v>
      </c>
      <c r="AB1558" s="5">
        <f t="shared" si="219"/>
        <v>3045657.72</v>
      </c>
      <c r="AC1558" s="5">
        <v>51880.27</v>
      </c>
      <c r="AD1558" s="5">
        <f t="shared" si="220"/>
        <v>2230851.61</v>
      </c>
      <c r="AE1558" s="5">
        <v>131192.53</v>
      </c>
      <c r="AF1558" s="5">
        <v>37117.25</v>
      </c>
      <c r="AG1558" s="5">
        <v>9610.01</v>
      </c>
      <c r="AH1558" s="5">
        <v>2030</v>
      </c>
      <c r="AI1558" s="5">
        <v>7497.44</v>
      </c>
      <c r="AJ1558">
        <v>0</v>
      </c>
      <c r="AK1558" s="5">
        <v>0</v>
      </c>
      <c r="AL1558" s="5">
        <v>0</v>
      </c>
      <c r="AM1558" s="5">
        <v>31408.27</v>
      </c>
      <c r="AN1558">
        <v>4</v>
      </c>
      <c r="AO1558">
        <v>6</v>
      </c>
      <c r="AP1558" t="str">
        <f t="shared" si="221"/>
        <v>No</v>
      </c>
      <c r="AQ1558">
        <v>2</v>
      </c>
      <c r="AR1558" s="5">
        <f t="shared" si="222"/>
        <v>2449707.11</v>
      </c>
      <c r="AS1558" s="5">
        <f t="shared" si="223"/>
        <v>595950.61</v>
      </c>
      <c r="AT1558" t="s">
        <v>116</v>
      </c>
      <c r="AU1558" t="s">
        <v>6164</v>
      </c>
      <c r="AV1558" t="s">
        <v>6165</v>
      </c>
      <c r="AW1558" t="s">
        <v>6166</v>
      </c>
      <c r="AX1558" t="s">
        <v>6167</v>
      </c>
      <c r="AY1558">
        <v>48</v>
      </c>
      <c r="AZ1558">
        <v>3</v>
      </c>
      <c r="BA1558">
        <v>0</v>
      </c>
      <c r="BB1558" t="s">
        <v>6168</v>
      </c>
      <c r="BC1558">
        <v>2</v>
      </c>
      <c r="BD1558">
        <v>0</v>
      </c>
      <c r="BE1558" t="s">
        <v>6178</v>
      </c>
      <c r="BF1558" t="s">
        <v>6170</v>
      </c>
      <c r="BG1558">
        <v>0</v>
      </c>
      <c r="BH1558" t="s">
        <v>6171</v>
      </c>
      <c r="BI1558">
        <v>48</v>
      </c>
      <c r="BJ1558" t="s">
        <v>6172</v>
      </c>
      <c r="BK1558">
        <v>0</v>
      </c>
      <c r="BL1558">
        <v>51</v>
      </c>
      <c r="BM1558" s="3">
        <f t="shared" si="224"/>
        <v>0.84313725490196079</v>
      </c>
    </row>
    <row r="1559" spans="1:65">
      <c r="A1559" t="s">
        <v>1691</v>
      </c>
      <c r="B1559" s="2">
        <v>45751</v>
      </c>
      <c r="C1559" t="s">
        <v>1632</v>
      </c>
      <c r="D1559" t="s">
        <v>1633</v>
      </c>
      <c r="E1559">
        <v>4</v>
      </c>
      <c r="F1559" t="s">
        <v>61</v>
      </c>
      <c r="G1559" t="s">
        <v>79</v>
      </c>
      <c r="H1559" t="s">
        <v>98</v>
      </c>
      <c r="I1559" t="s">
        <v>64</v>
      </c>
      <c r="J1559" t="s">
        <v>53</v>
      </c>
      <c r="K1559" t="s">
        <v>66</v>
      </c>
      <c r="L1559" t="s">
        <v>67</v>
      </c>
      <c r="M1559" t="s">
        <v>56</v>
      </c>
      <c r="N1559" t="s">
        <v>76</v>
      </c>
      <c r="O1559" t="s">
        <v>58</v>
      </c>
      <c r="P1559">
        <v>76</v>
      </c>
      <c r="Q1559">
        <v>77</v>
      </c>
      <c r="R1559">
        <v>75</v>
      </c>
      <c r="S1559">
        <v>2</v>
      </c>
      <c r="T1559">
        <f t="shared" si="216"/>
        <v>73</v>
      </c>
      <c r="U1559">
        <v>73</v>
      </c>
      <c r="V1559">
        <f t="shared" si="217"/>
        <v>0</v>
      </c>
      <c r="W1559" s="3">
        <f t="shared" si="218"/>
        <v>2.6666666666666668E-2</v>
      </c>
      <c r="X1559">
        <v>21</v>
      </c>
      <c r="Y1559" s="4">
        <v>4.3</v>
      </c>
      <c r="Z1559" s="4">
        <v>0.9</v>
      </c>
      <c r="AA1559" s="5">
        <v>30756.19</v>
      </c>
      <c r="AB1559" s="5">
        <f t="shared" si="219"/>
        <v>2245201.87</v>
      </c>
      <c r="AC1559" s="5">
        <v>22970.37</v>
      </c>
      <c r="AD1559" s="5">
        <f t="shared" si="220"/>
        <v>1722777.75</v>
      </c>
      <c r="AE1559" s="5">
        <v>125020.6</v>
      </c>
      <c r="AF1559" s="5">
        <v>32332.14</v>
      </c>
      <c r="AG1559" s="5">
        <v>8516.27</v>
      </c>
      <c r="AH1559" s="5">
        <v>1305</v>
      </c>
      <c r="AI1559" s="5">
        <v>7058.82</v>
      </c>
      <c r="AJ1559">
        <v>0</v>
      </c>
      <c r="AK1559" s="5">
        <v>0</v>
      </c>
      <c r="AL1559" s="5">
        <v>31740.84</v>
      </c>
      <c r="AM1559" s="5">
        <v>82072.5</v>
      </c>
      <c r="AN1559">
        <v>4</v>
      </c>
      <c r="AO1559">
        <v>4</v>
      </c>
      <c r="AP1559" t="str">
        <f t="shared" si="221"/>
        <v>Yes</v>
      </c>
      <c r="AQ1559">
        <v>1</v>
      </c>
      <c r="AR1559" s="5">
        <f t="shared" si="222"/>
        <v>2010823.92</v>
      </c>
      <c r="AS1559" s="5">
        <f t="shared" si="223"/>
        <v>234377.95</v>
      </c>
      <c r="AT1559" t="s">
        <v>59</v>
      </c>
      <c r="AU1559" t="s">
        <v>6164</v>
      </c>
      <c r="AV1559" t="s">
        <v>6165</v>
      </c>
      <c r="AW1559" t="s">
        <v>6166</v>
      </c>
      <c r="AX1559" t="s">
        <v>6167</v>
      </c>
      <c r="AY1559">
        <v>80</v>
      </c>
      <c r="AZ1559">
        <v>4</v>
      </c>
      <c r="BA1559">
        <v>0</v>
      </c>
      <c r="BB1559" t="s">
        <v>6168</v>
      </c>
      <c r="BC1559">
        <v>0</v>
      </c>
      <c r="BD1559">
        <v>0</v>
      </c>
      <c r="BE1559" t="s">
        <v>6169</v>
      </c>
      <c r="BF1559" t="s">
        <v>6170</v>
      </c>
      <c r="BG1559">
        <v>1</v>
      </c>
      <c r="BH1559" t="s">
        <v>6179</v>
      </c>
      <c r="BI1559">
        <v>41</v>
      </c>
      <c r="BJ1559" t="s">
        <v>6172</v>
      </c>
      <c r="BK1559">
        <v>0</v>
      </c>
      <c r="BL1559">
        <v>83</v>
      </c>
      <c r="BM1559" s="3">
        <f t="shared" si="224"/>
        <v>0.90361445783132532</v>
      </c>
    </row>
    <row r="1560" spans="1:65">
      <c r="A1560" t="s">
        <v>1692</v>
      </c>
      <c r="B1560" s="2">
        <v>45751</v>
      </c>
      <c r="C1560" t="s">
        <v>1632</v>
      </c>
      <c r="D1560" t="s">
        <v>1633</v>
      </c>
      <c r="E1560">
        <v>4</v>
      </c>
      <c r="F1560" t="s">
        <v>61</v>
      </c>
      <c r="G1560" t="s">
        <v>79</v>
      </c>
      <c r="H1560" t="s">
        <v>84</v>
      </c>
      <c r="I1560" t="s">
        <v>64</v>
      </c>
      <c r="J1560" t="s">
        <v>53</v>
      </c>
      <c r="K1560" t="s">
        <v>75</v>
      </c>
      <c r="L1560" t="s">
        <v>92</v>
      </c>
      <c r="M1560" t="s">
        <v>56</v>
      </c>
      <c r="N1560" t="s">
        <v>76</v>
      </c>
      <c r="O1560" t="s">
        <v>58</v>
      </c>
      <c r="P1560">
        <v>81</v>
      </c>
      <c r="Q1560">
        <v>85</v>
      </c>
      <c r="R1560">
        <v>85</v>
      </c>
      <c r="S1560">
        <v>1</v>
      </c>
      <c r="T1560">
        <f t="shared" si="216"/>
        <v>84</v>
      </c>
      <c r="U1560">
        <v>81</v>
      </c>
      <c r="V1560">
        <f t="shared" si="217"/>
        <v>3</v>
      </c>
      <c r="W1560" s="3">
        <f t="shared" si="218"/>
        <v>1.1764705882352941E-2</v>
      </c>
      <c r="X1560">
        <v>27</v>
      </c>
      <c r="Y1560" s="4">
        <v>2.8</v>
      </c>
      <c r="Z1560" s="4">
        <v>1.8</v>
      </c>
      <c r="AA1560" s="5">
        <v>36452.480000000003</v>
      </c>
      <c r="AB1560" s="5">
        <f t="shared" si="219"/>
        <v>2952650.88</v>
      </c>
      <c r="AC1560" s="5">
        <v>23675.1</v>
      </c>
      <c r="AD1560" s="5">
        <f t="shared" si="220"/>
        <v>2012383.5</v>
      </c>
      <c r="AE1560" s="5">
        <v>138555.54</v>
      </c>
      <c r="AF1560" s="5">
        <v>36903.71</v>
      </c>
      <c r="AG1560" s="5">
        <v>9114.69</v>
      </c>
      <c r="AH1560" s="5">
        <v>2610</v>
      </c>
      <c r="AI1560" s="5">
        <v>3532.47</v>
      </c>
      <c r="AJ1560">
        <v>0</v>
      </c>
      <c r="AK1560" s="5">
        <v>0</v>
      </c>
      <c r="AL1560" s="5">
        <v>2105.4499999999998</v>
      </c>
      <c r="AM1560" s="5">
        <v>54308.959999999999</v>
      </c>
      <c r="AN1560">
        <v>4</v>
      </c>
      <c r="AO1560">
        <v>4</v>
      </c>
      <c r="AP1560" t="str">
        <f t="shared" si="221"/>
        <v>Yes</v>
      </c>
      <c r="AQ1560">
        <v>1</v>
      </c>
      <c r="AR1560" s="5">
        <f t="shared" si="222"/>
        <v>2259514.3199999998</v>
      </c>
      <c r="AS1560" s="5">
        <f t="shared" si="223"/>
        <v>693136.56</v>
      </c>
      <c r="AT1560" t="s">
        <v>59</v>
      </c>
      <c r="AU1560" t="s">
        <v>6164</v>
      </c>
      <c r="AV1560" t="s">
        <v>6165</v>
      </c>
      <c r="AW1560" t="s">
        <v>6166</v>
      </c>
      <c r="AX1560" t="s">
        <v>6184</v>
      </c>
      <c r="AY1560">
        <v>81</v>
      </c>
      <c r="AZ1560">
        <v>0</v>
      </c>
      <c r="BA1560">
        <v>18</v>
      </c>
      <c r="BB1560" t="s">
        <v>6180</v>
      </c>
      <c r="BC1560">
        <v>0</v>
      </c>
      <c r="BD1560">
        <v>0</v>
      </c>
      <c r="BE1560" t="s">
        <v>6169</v>
      </c>
      <c r="BF1560" t="s">
        <v>6170</v>
      </c>
      <c r="BG1560">
        <v>0</v>
      </c>
      <c r="BH1560" t="s">
        <v>6171</v>
      </c>
      <c r="BI1560">
        <v>38</v>
      </c>
      <c r="BJ1560" t="s">
        <v>6172</v>
      </c>
      <c r="BK1560">
        <v>0</v>
      </c>
      <c r="BL1560">
        <v>89</v>
      </c>
      <c r="BM1560" s="3">
        <f t="shared" si="224"/>
        <v>0.9550561797752809</v>
      </c>
    </row>
    <row r="1561" spans="1:65">
      <c r="A1561" t="s">
        <v>1693</v>
      </c>
      <c r="B1561" s="2">
        <v>45751</v>
      </c>
      <c r="C1561" t="s">
        <v>1632</v>
      </c>
      <c r="D1561" t="s">
        <v>1633</v>
      </c>
      <c r="E1561">
        <v>4</v>
      </c>
      <c r="F1561" t="s">
        <v>49</v>
      </c>
      <c r="G1561" t="s">
        <v>62</v>
      </c>
      <c r="H1561" t="s">
        <v>141</v>
      </c>
      <c r="I1561" t="s">
        <v>74</v>
      </c>
      <c r="J1561" t="s">
        <v>53</v>
      </c>
      <c r="K1561" t="s">
        <v>66</v>
      </c>
      <c r="L1561" t="s">
        <v>67</v>
      </c>
      <c r="M1561" t="s">
        <v>68</v>
      </c>
      <c r="N1561" t="s">
        <v>76</v>
      </c>
      <c r="O1561" t="s">
        <v>70</v>
      </c>
      <c r="P1561">
        <v>73</v>
      </c>
      <c r="Q1561">
        <v>75</v>
      </c>
      <c r="R1561">
        <v>73</v>
      </c>
      <c r="S1561">
        <v>7</v>
      </c>
      <c r="T1561">
        <f t="shared" si="216"/>
        <v>66</v>
      </c>
      <c r="U1561">
        <v>66</v>
      </c>
      <c r="V1561">
        <f t="shared" si="217"/>
        <v>0</v>
      </c>
      <c r="W1561" s="3">
        <f t="shared" si="218"/>
        <v>9.5890410958904104E-2</v>
      </c>
      <c r="X1561">
        <v>60</v>
      </c>
      <c r="Y1561" s="4">
        <v>4.7</v>
      </c>
      <c r="Z1561" s="4">
        <v>1.6</v>
      </c>
      <c r="AA1561" s="5">
        <v>30724.17</v>
      </c>
      <c r="AB1561" s="5">
        <f t="shared" si="219"/>
        <v>2027795.22</v>
      </c>
      <c r="AC1561" s="5">
        <v>22076.080000000002</v>
      </c>
      <c r="AD1561" s="5">
        <f t="shared" si="220"/>
        <v>1611553.84</v>
      </c>
      <c r="AE1561" s="5">
        <v>123442.07</v>
      </c>
      <c r="AF1561" s="5">
        <v>35275.370000000003</v>
      </c>
      <c r="AG1561" s="5">
        <v>39897.26</v>
      </c>
      <c r="AH1561" s="5">
        <v>2320</v>
      </c>
      <c r="AI1561" s="5">
        <v>62993.23</v>
      </c>
      <c r="AJ1561">
        <v>2</v>
      </c>
      <c r="AK1561" s="5">
        <v>17575.490000000002</v>
      </c>
      <c r="AL1561" s="5">
        <v>0</v>
      </c>
      <c r="AM1561" s="5">
        <v>48143.63</v>
      </c>
      <c r="AN1561">
        <v>4</v>
      </c>
      <c r="AO1561">
        <v>5</v>
      </c>
      <c r="AP1561" t="str">
        <f t="shared" si="221"/>
        <v>No</v>
      </c>
      <c r="AQ1561">
        <v>5</v>
      </c>
      <c r="AR1561" s="5">
        <f t="shared" si="222"/>
        <v>1941200.89</v>
      </c>
      <c r="AS1561" s="5">
        <f t="shared" si="223"/>
        <v>86594.33</v>
      </c>
      <c r="AT1561" t="s">
        <v>1641</v>
      </c>
      <c r="AU1561" t="s">
        <v>6189</v>
      </c>
      <c r="AV1561" t="s">
        <v>6201</v>
      </c>
      <c r="AW1561" t="s">
        <v>6175</v>
      </c>
      <c r="AX1561" t="s">
        <v>6202</v>
      </c>
      <c r="AY1561">
        <v>74</v>
      </c>
      <c r="AZ1561">
        <v>0</v>
      </c>
      <c r="BA1561">
        <v>0</v>
      </c>
      <c r="BB1561" t="s">
        <v>6168</v>
      </c>
      <c r="BC1561">
        <v>1</v>
      </c>
      <c r="BD1561">
        <v>0</v>
      </c>
      <c r="BE1561" t="s">
        <v>6178</v>
      </c>
      <c r="BF1561" t="s">
        <v>6210</v>
      </c>
      <c r="BG1561">
        <v>1</v>
      </c>
      <c r="BH1561" t="s">
        <v>6197</v>
      </c>
      <c r="BI1561">
        <v>70</v>
      </c>
      <c r="BJ1561" t="s">
        <v>6187</v>
      </c>
      <c r="BK1561">
        <v>0</v>
      </c>
      <c r="BL1561">
        <v>81</v>
      </c>
      <c r="BM1561" s="3">
        <f t="shared" si="224"/>
        <v>0.90123456790123457</v>
      </c>
    </row>
    <row r="1562" spans="1:65">
      <c r="A1562" t="s">
        <v>1694</v>
      </c>
      <c r="B1562" s="2">
        <v>45751</v>
      </c>
      <c r="C1562" t="s">
        <v>1632</v>
      </c>
      <c r="D1562" t="s">
        <v>1633</v>
      </c>
      <c r="E1562">
        <v>4</v>
      </c>
      <c r="F1562" t="s">
        <v>61</v>
      </c>
      <c r="G1562" t="s">
        <v>62</v>
      </c>
      <c r="H1562" t="s">
        <v>104</v>
      </c>
      <c r="I1562" t="s">
        <v>74</v>
      </c>
      <c r="J1562" t="s">
        <v>65</v>
      </c>
      <c r="K1562" t="s">
        <v>54</v>
      </c>
      <c r="L1562" t="s">
        <v>67</v>
      </c>
      <c r="M1562" t="s">
        <v>56</v>
      </c>
      <c r="N1562" t="s">
        <v>57</v>
      </c>
      <c r="O1562" t="s">
        <v>82</v>
      </c>
      <c r="P1562">
        <v>50</v>
      </c>
      <c r="Q1562">
        <v>52</v>
      </c>
      <c r="R1562">
        <v>51</v>
      </c>
      <c r="S1562">
        <v>1</v>
      </c>
      <c r="T1562">
        <f t="shared" si="216"/>
        <v>50</v>
      </c>
      <c r="U1562">
        <v>48</v>
      </c>
      <c r="V1562">
        <f t="shared" si="217"/>
        <v>2</v>
      </c>
      <c r="W1562" s="3">
        <f t="shared" si="218"/>
        <v>1.9607843137254902E-2</v>
      </c>
      <c r="X1562">
        <v>33</v>
      </c>
      <c r="Y1562" s="4">
        <v>5.5</v>
      </c>
      <c r="Z1562" s="4">
        <v>1.7</v>
      </c>
      <c r="AA1562" s="5">
        <v>55892.24</v>
      </c>
      <c r="AB1562" s="5">
        <f t="shared" si="219"/>
        <v>2682827.52</v>
      </c>
      <c r="AC1562" s="5">
        <v>34022.160000000003</v>
      </c>
      <c r="AD1562" s="5">
        <f t="shared" si="220"/>
        <v>1735130.16</v>
      </c>
      <c r="AE1562" s="5">
        <v>111478.88</v>
      </c>
      <c r="AF1562" s="5">
        <v>32996.769999999997</v>
      </c>
      <c r="AG1562" s="5">
        <v>9828.36</v>
      </c>
      <c r="AH1562" s="5">
        <v>2465</v>
      </c>
      <c r="AI1562" s="5">
        <v>5100</v>
      </c>
      <c r="AJ1562">
        <v>0</v>
      </c>
      <c r="AK1562" s="5">
        <v>0</v>
      </c>
      <c r="AL1562" s="5">
        <v>2126.27</v>
      </c>
      <c r="AM1562" s="5">
        <v>32049.91</v>
      </c>
      <c r="AN1562">
        <v>4</v>
      </c>
      <c r="AO1562">
        <v>4</v>
      </c>
      <c r="AP1562" t="str">
        <f t="shared" si="221"/>
        <v>Yes</v>
      </c>
      <c r="AQ1562">
        <v>0</v>
      </c>
      <c r="AR1562" s="5">
        <f t="shared" si="222"/>
        <v>1931175.35</v>
      </c>
      <c r="AS1562" s="5">
        <f t="shared" si="223"/>
        <v>751652.17</v>
      </c>
      <c r="AT1562" t="s">
        <v>59</v>
      </c>
      <c r="AU1562" t="s">
        <v>6164</v>
      </c>
      <c r="AV1562" t="s">
        <v>6165</v>
      </c>
      <c r="AW1562" t="s">
        <v>6166</v>
      </c>
      <c r="AX1562" t="s">
        <v>6167</v>
      </c>
      <c r="AY1562">
        <v>51</v>
      </c>
      <c r="AZ1562">
        <v>0</v>
      </c>
      <c r="BA1562">
        <v>17</v>
      </c>
      <c r="BB1562" t="s">
        <v>6198</v>
      </c>
      <c r="BC1562">
        <v>0</v>
      </c>
      <c r="BD1562">
        <v>0</v>
      </c>
      <c r="BE1562" t="s">
        <v>6169</v>
      </c>
      <c r="BF1562" t="s">
        <v>6170</v>
      </c>
      <c r="BG1562">
        <v>0</v>
      </c>
      <c r="BH1562" t="s">
        <v>6171</v>
      </c>
      <c r="BI1562">
        <v>24</v>
      </c>
      <c r="BJ1562" t="s">
        <v>6172</v>
      </c>
      <c r="BK1562">
        <v>0</v>
      </c>
      <c r="BL1562">
        <v>63</v>
      </c>
      <c r="BM1562" s="3">
        <f t="shared" si="224"/>
        <v>0.80952380952380953</v>
      </c>
    </row>
    <row r="1563" spans="1:65">
      <c r="A1563" t="s">
        <v>1695</v>
      </c>
      <c r="B1563" s="2">
        <v>45751</v>
      </c>
      <c r="C1563" t="s">
        <v>1632</v>
      </c>
      <c r="D1563" t="s">
        <v>1633</v>
      </c>
      <c r="E1563">
        <v>4</v>
      </c>
      <c r="F1563" t="s">
        <v>78</v>
      </c>
      <c r="G1563" t="s">
        <v>79</v>
      </c>
      <c r="H1563" t="s">
        <v>143</v>
      </c>
      <c r="I1563" t="s">
        <v>64</v>
      </c>
      <c r="J1563" t="s">
        <v>81</v>
      </c>
      <c r="K1563" t="s">
        <v>54</v>
      </c>
      <c r="L1563" t="s">
        <v>67</v>
      </c>
      <c r="M1563" t="s">
        <v>68</v>
      </c>
      <c r="N1563" t="s">
        <v>94</v>
      </c>
      <c r="O1563" t="s">
        <v>120</v>
      </c>
      <c r="P1563">
        <v>41</v>
      </c>
      <c r="Q1563">
        <v>44</v>
      </c>
      <c r="R1563">
        <v>43</v>
      </c>
      <c r="S1563">
        <v>3</v>
      </c>
      <c r="T1563">
        <f t="shared" si="216"/>
        <v>40</v>
      </c>
      <c r="U1563">
        <v>40</v>
      </c>
      <c r="V1563">
        <f t="shared" si="217"/>
        <v>0</v>
      </c>
      <c r="W1563" s="3">
        <f t="shared" si="218"/>
        <v>6.9767441860465115E-2</v>
      </c>
      <c r="X1563">
        <v>24</v>
      </c>
      <c r="Y1563" s="4">
        <v>6.5</v>
      </c>
      <c r="Z1563" s="4">
        <v>2.2000000000000002</v>
      </c>
      <c r="AA1563" s="5">
        <v>84673.22</v>
      </c>
      <c r="AB1563" s="5">
        <f t="shared" si="219"/>
        <v>3386928.8</v>
      </c>
      <c r="AC1563" s="5">
        <v>49082.38</v>
      </c>
      <c r="AD1563" s="5">
        <f t="shared" si="220"/>
        <v>2110542.34</v>
      </c>
      <c r="AE1563" s="5">
        <v>125272.59</v>
      </c>
      <c r="AF1563" s="5">
        <v>40374.51</v>
      </c>
      <c r="AG1563" s="5">
        <v>33956.629999999997</v>
      </c>
      <c r="AH1563" s="5">
        <v>3190</v>
      </c>
      <c r="AI1563" s="5">
        <v>63574.22</v>
      </c>
      <c r="AJ1563">
        <v>1</v>
      </c>
      <c r="AK1563" s="5">
        <v>22041.79</v>
      </c>
      <c r="AL1563" s="5">
        <v>0</v>
      </c>
      <c r="AM1563" s="5">
        <v>25949.15</v>
      </c>
      <c r="AN1563">
        <v>4</v>
      </c>
      <c r="AO1563">
        <v>4</v>
      </c>
      <c r="AP1563" t="str">
        <f t="shared" si="221"/>
        <v>Yes</v>
      </c>
      <c r="AQ1563">
        <v>1</v>
      </c>
      <c r="AR1563" s="5">
        <f t="shared" si="222"/>
        <v>2424901.23</v>
      </c>
      <c r="AS1563" s="5">
        <f t="shared" si="223"/>
        <v>962027.57</v>
      </c>
      <c r="AT1563" t="s">
        <v>116</v>
      </c>
      <c r="AU1563" t="s">
        <v>6189</v>
      </c>
      <c r="AV1563" t="s">
        <v>6201</v>
      </c>
      <c r="AW1563" t="s">
        <v>6175</v>
      </c>
      <c r="AX1563" t="s">
        <v>6167</v>
      </c>
      <c r="AY1563">
        <v>42</v>
      </c>
      <c r="AZ1563">
        <v>0</v>
      </c>
      <c r="BA1563">
        <v>0</v>
      </c>
      <c r="BB1563" t="s">
        <v>6168</v>
      </c>
      <c r="BC1563">
        <v>0</v>
      </c>
      <c r="BD1563">
        <v>0</v>
      </c>
      <c r="BE1563" t="s">
        <v>6169</v>
      </c>
      <c r="BF1563" t="s">
        <v>6210</v>
      </c>
      <c r="BG1563">
        <v>1</v>
      </c>
      <c r="BH1563" t="s">
        <v>6179</v>
      </c>
      <c r="BI1563">
        <v>37</v>
      </c>
      <c r="BJ1563" t="s">
        <v>6172</v>
      </c>
      <c r="BK1563">
        <v>0</v>
      </c>
      <c r="BL1563">
        <v>52</v>
      </c>
      <c r="BM1563" s="3">
        <f t="shared" si="224"/>
        <v>0.82692307692307687</v>
      </c>
    </row>
    <row r="1564" spans="1:65">
      <c r="A1564" t="s">
        <v>1696</v>
      </c>
      <c r="B1564" s="2">
        <v>45751</v>
      </c>
      <c r="C1564" t="s">
        <v>1632</v>
      </c>
      <c r="D1564" t="s">
        <v>1633</v>
      </c>
      <c r="E1564">
        <v>4</v>
      </c>
      <c r="F1564" t="s">
        <v>61</v>
      </c>
      <c r="G1564" t="s">
        <v>79</v>
      </c>
      <c r="H1564" t="s">
        <v>123</v>
      </c>
      <c r="I1564" t="s">
        <v>64</v>
      </c>
      <c r="J1564" t="s">
        <v>53</v>
      </c>
      <c r="K1564" t="s">
        <v>66</v>
      </c>
      <c r="L1564" t="s">
        <v>92</v>
      </c>
      <c r="M1564" t="s">
        <v>56</v>
      </c>
      <c r="N1564" t="s">
        <v>57</v>
      </c>
      <c r="O1564" t="s">
        <v>70</v>
      </c>
      <c r="P1564">
        <v>75</v>
      </c>
      <c r="Q1564">
        <v>76</v>
      </c>
      <c r="R1564">
        <v>73</v>
      </c>
      <c r="S1564">
        <v>2</v>
      </c>
      <c r="T1564">
        <f t="shared" si="216"/>
        <v>71</v>
      </c>
      <c r="U1564">
        <v>71</v>
      </c>
      <c r="V1564">
        <f t="shared" si="217"/>
        <v>0</v>
      </c>
      <c r="W1564" s="3">
        <f t="shared" si="218"/>
        <v>2.7397260273972601E-2</v>
      </c>
      <c r="X1564">
        <v>25</v>
      </c>
      <c r="Y1564" s="4">
        <v>2.2999999999999998</v>
      </c>
      <c r="Z1564" s="4">
        <v>1.2</v>
      </c>
      <c r="AA1564" s="5">
        <v>30085.72</v>
      </c>
      <c r="AB1564" s="5">
        <f t="shared" si="219"/>
        <v>2136086.12</v>
      </c>
      <c r="AC1564" s="5">
        <v>23713.67</v>
      </c>
      <c r="AD1564" s="5">
        <f t="shared" si="220"/>
        <v>1731097.91</v>
      </c>
      <c r="AE1564" s="5">
        <v>118949.4</v>
      </c>
      <c r="AF1564" s="5">
        <v>30660.29</v>
      </c>
      <c r="AG1564" s="5">
        <v>8691.09</v>
      </c>
      <c r="AH1564" s="5">
        <v>1740</v>
      </c>
      <c r="AI1564" s="5">
        <v>7078.79</v>
      </c>
      <c r="AJ1564">
        <v>0</v>
      </c>
      <c r="AK1564" s="5">
        <v>0</v>
      </c>
      <c r="AL1564" s="5">
        <v>31740.84</v>
      </c>
      <c r="AM1564" s="5">
        <v>79135.289999999994</v>
      </c>
      <c r="AN1564">
        <v>4</v>
      </c>
      <c r="AO1564">
        <v>4</v>
      </c>
      <c r="AP1564" t="str">
        <f t="shared" si="221"/>
        <v>Yes</v>
      </c>
      <c r="AQ1564">
        <v>1</v>
      </c>
      <c r="AR1564" s="5">
        <f t="shared" si="222"/>
        <v>2009093.61</v>
      </c>
      <c r="AS1564" s="5">
        <f t="shared" si="223"/>
        <v>126992.51</v>
      </c>
      <c r="AT1564" t="s">
        <v>59</v>
      </c>
      <c r="AU1564" t="s">
        <v>6164</v>
      </c>
      <c r="AV1564" t="s">
        <v>6165</v>
      </c>
      <c r="AW1564" t="s">
        <v>6166</v>
      </c>
      <c r="AX1564" t="s">
        <v>6167</v>
      </c>
      <c r="AY1564">
        <v>76</v>
      </c>
      <c r="AZ1564">
        <v>0</v>
      </c>
      <c r="BA1564">
        <v>0</v>
      </c>
      <c r="BB1564" t="s">
        <v>6168</v>
      </c>
      <c r="BC1564">
        <v>0</v>
      </c>
      <c r="BD1564">
        <v>0</v>
      </c>
      <c r="BE1564" t="s">
        <v>6169</v>
      </c>
      <c r="BF1564" t="s">
        <v>6170</v>
      </c>
      <c r="BG1564">
        <v>0</v>
      </c>
      <c r="BH1564" t="s">
        <v>6171</v>
      </c>
      <c r="BI1564">
        <v>20</v>
      </c>
      <c r="BJ1564" t="s">
        <v>6172</v>
      </c>
      <c r="BK1564">
        <v>0</v>
      </c>
      <c r="BL1564">
        <v>82</v>
      </c>
      <c r="BM1564" s="3">
        <f t="shared" si="224"/>
        <v>0.8902439024390244</v>
      </c>
    </row>
    <row r="1565" spans="1:65">
      <c r="A1565" t="s">
        <v>1697</v>
      </c>
      <c r="B1565" s="2">
        <v>45751</v>
      </c>
      <c r="C1565" t="s">
        <v>1632</v>
      </c>
      <c r="D1565" t="s">
        <v>1633</v>
      </c>
      <c r="E1565">
        <v>4</v>
      </c>
      <c r="F1565" t="s">
        <v>72</v>
      </c>
      <c r="G1565" t="s">
        <v>50</v>
      </c>
      <c r="H1565" t="s">
        <v>119</v>
      </c>
      <c r="I1565" t="s">
        <v>74</v>
      </c>
      <c r="J1565" t="s">
        <v>65</v>
      </c>
      <c r="K1565" t="s">
        <v>66</v>
      </c>
      <c r="L1565" t="s">
        <v>55</v>
      </c>
      <c r="M1565" t="s">
        <v>56</v>
      </c>
      <c r="N1565" t="s">
        <v>69</v>
      </c>
      <c r="O1565" t="s">
        <v>120</v>
      </c>
      <c r="P1565">
        <v>50</v>
      </c>
      <c r="Q1565">
        <v>54</v>
      </c>
      <c r="R1565">
        <v>54</v>
      </c>
      <c r="S1565">
        <v>1</v>
      </c>
      <c r="T1565">
        <f t="shared" si="216"/>
        <v>53</v>
      </c>
      <c r="U1565">
        <v>50</v>
      </c>
      <c r="V1565">
        <f t="shared" si="217"/>
        <v>3</v>
      </c>
      <c r="W1565" s="3">
        <f t="shared" si="218"/>
        <v>1.8518518518518517E-2</v>
      </c>
      <c r="X1565">
        <v>18</v>
      </c>
      <c r="Y1565" s="4">
        <v>5.2</v>
      </c>
      <c r="Z1565" s="4">
        <v>1.2</v>
      </c>
      <c r="AA1565" s="5">
        <v>49017.17</v>
      </c>
      <c r="AB1565" s="5">
        <f t="shared" si="219"/>
        <v>2450858.5</v>
      </c>
      <c r="AC1565" s="5">
        <v>34760.629999999997</v>
      </c>
      <c r="AD1565" s="5">
        <f t="shared" si="220"/>
        <v>1877074.02</v>
      </c>
      <c r="AE1565" s="5">
        <v>121921.26</v>
      </c>
      <c r="AF1565" s="5">
        <v>34192.89</v>
      </c>
      <c r="AG1565" s="5">
        <v>8533.9599999999991</v>
      </c>
      <c r="AH1565" s="5">
        <v>1740</v>
      </c>
      <c r="AI1565" s="5">
        <v>5069.3900000000003</v>
      </c>
      <c r="AJ1565">
        <v>0</v>
      </c>
      <c r="AK1565" s="5">
        <v>0</v>
      </c>
      <c r="AL1565" s="5">
        <v>3259.61</v>
      </c>
      <c r="AM1565" s="5">
        <v>34179</v>
      </c>
      <c r="AN1565">
        <v>4</v>
      </c>
      <c r="AO1565">
        <v>5</v>
      </c>
      <c r="AP1565" t="str">
        <f t="shared" si="221"/>
        <v>No</v>
      </c>
      <c r="AQ1565">
        <v>1</v>
      </c>
      <c r="AR1565" s="5">
        <f t="shared" si="222"/>
        <v>2085970.13</v>
      </c>
      <c r="AS1565" s="5">
        <f t="shared" si="223"/>
        <v>364888.37</v>
      </c>
      <c r="AT1565" t="s">
        <v>59</v>
      </c>
      <c r="AU1565" t="s">
        <v>6164</v>
      </c>
      <c r="AV1565" t="s">
        <v>6165</v>
      </c>
      <c r="AW1565" t="s">
        <v>6166</v>
      </c>
      <c r="AX1565" t="s">
        <v>6184</v>
      </c>
      <c r="AY1565">
        <v>53</v>
      </c>
      <c r="AZ1565">
        <v>2</v>
      </c>
      <c r="BA1565">
        <v>22</v>
      </c>
      <c r="BB1565" t="s">
        <v>6185</v>
      </c>
      <c r="BC1565">
        <v>0</v>
      </c>
      <c r="BD1565">
        <v>1</v>
      </c>
      <c r="BE1565" t="s">
        <v>6188</v>
      </c>
      <c r="BF1565" t="s">
        <v>6170</v>
      </c>
      <c r="BG1565">
        <v>0</v>
      </c>
      <c r="BH1565" t="s">
        <v>6171</v>
      </c>
      <c r="BI1565">
        <v>33</v>
      </c>
      <c r="BJ1565" t="s">
        <v>6172</v>
      </c>
      <c r="BK1565">
        <v>0</v>
      </c>
      <c r="BL1565">
        <v>60</v>
      </c>
      <c r="BM1565" s="3">
        <f t="shared" si="224"/>
        <v>0.9</v>
      </c>
    </row>
    <row r="1566" spans="1:65">
      <c r="A1566" t="s">
        <v>1698</v>
      </c>
      <c r="B1566" s="2">
        <v>45751</v>
      </c>
      <c r="C1566" t="s">
        <v>1632</v>
      </c>
      <c r="D1566" t="s">
        <v>1633</v>
      </c>
      <c r="E1566">
        <v>4</v>
      </c>
      <c r="F1566" t="s">
        <v>72</v>
      </c>
      <c r="G1566" t="s">
        <v>79</v>
      </c>
      <c r="H1566" t="s">
        <v>159</v>
      </c>
      <c r="I1566" t="s">
        <v>64</v>
      </c>
      <c r="J1566" t="s">
        <v>81</v>
      </c>
      <c r="K1566" t="s">
        <v>75</v>
      </c>
      <c r="L1566" t="s">
        <v>92</v>
      </c>
      <c r="M1566" t="s">
        <v>56</v>
      </c>
      <c r="N1566" t="s">
        <v>69</v>
      </c>
      <c r="O1566" t="s">
        <v>120</v>
      </c>
      <c r="P1566">
        <v>43</v>
      </c>
      <c r="Q1566">
        <v>45</v>
      </c>
      <c r="R1566">
        <v>45</v>
      </c>
      <c r="S1566">
        <v>1</v>
      </c>
      <c r="T1566">
        <f t="shared" si="216"/>
        <v>44</v>
      </c>
      <c r="U1566">
        <v>41</v>
      </c>
      <c r="V1566">
        <f t="shared" si="217"/>
        <v>3</v>
      </c>
      <c r="W1566" s="3">
        <f t="shared" si="218"/>
        <v>2.2222222222222223E-2</v>
      </c>
      <c r="X1566">
        <v>22</v>
      </c>
      <c r="Y1566" s="4">
        <v>4.0999999999999996</v>
      </c>
      <c r="Z1566" s="4">
        <v>1.5</v>
      </c>
      <c r="AA1566" s="5">
        <v>78426.78</v>
      </c>
      <c r="AB1566" s="5">
        <f t="shared" si="219"/>
        <v>3215497.98</v>
      </c>
      <c r="AC1566" s="5">
        <v>53822.04</v>
      </c>
      <c r="AD1566" s="5">
        <f t="shared" si="220"/>
        <v>2421991.7999999998</v>
      </c>
      <c r="AE1566" s="5">
        <v>134220.63</v>
      </c>
      <c r="AF1566" s="5">
        <v>38733.9</v>
      </c>
      <c r="AG1566" s="5">
        <v>8979.6200000000008</v>
      </c>
      <c r="AH1566" s="5">
        <v>2175</v>
      </c>
      <c r="AI1566" s="5">
        <v>7463.41</v>
      </c>
      <c r="AJ1566">
        <v>0</v>
      </c>
      <c r="AK1566" s="5">
        <v>0</v>
      </c>
      <c r="AL1566" s="5">
        <v>5164.87</v>
      </c>
      <c r="AM1566" s="5">
        <v>27826.77</v>
      </c>
      <c r="AN1566">
        <v>4</v>
      </c>
      <c r="AO1566">
        <v>2</v>
      </c>
      <c r="AP1566" t="str">
        <f t="shared" si="221"/>
        <v>Yes</v>
      </c>
      <c r="AQ1566">
        <v>0</v>
      </c>
      <c r="AR1566" s="5">
        <f t="shared" si="222"/>
        <v>2646556</v>
      </c>
      <c r="AS1566" s="5">
        <f t="shared" si="223"/>
        <v>568941.98</v>
      </c>
      <c r="AT1566" t="s">
        <v>59</v>
      </c>
      <c r="AU1566" t="s">
        <v>6164</v>
      </c>
      <c r="AV1566" t="s">
        <v>6165</v>
      </c>
      <c r="AW1566" t="s">
        <v>6166</v>
      </c>
      <c r="AX1566" t="s">
        <v>6184</v>
      </c>
      <c r="AY1566">
        <v>47</v>
      </c>
      <c r="AZ1566">
        <v>2</v>
      </c>
      <c r="BA1566">
        <v>18</v>
      </c>
      <c r="BB1566" t="s">
        <v>6185</v>
      </c>
      <c r="BC1566">
        <v>0</v>
      </c>
      <c r="BD1566">
        <v>0</v>
      </c>
      <c r="BE1566" t="s">
        <v>6169</v>
      </c>
      <c r="BF1566" t="s">
        <v>6170</v>
      </c>
      <c r="BG1566">
        <v>1</v>
      </c>
      <c r="BH1566" t="s">
        <v>6179</v>
      </c>
      <c r="BI1566">
        <v>56</v>
      </c>
      <c r="BJ1566" t="s">
        <v>6187</v>
      </c>
      <c r="BK1566">
        <v>0</v>
      </c>
      <c r="BL1566">
        <v>52</v>
      </c>
      <c r="BM1566" s="3">
        <f t="shared" si="224"/>
        <v>0.86538461538461542</v>
      </c>
    </row>
    <row r="1567" spans="1:65">
      <c r="A1567" t="s">
        <v>1699</v>
      </c>
      <c r="B1567" s="2">
        <v>45751</v>
      </c>
      <c r="C1567" t="s">
        <v>1632</v>
      </c>
      <c r="D1567" t="s">
        <v>1633</v>
      </c>
      <c r="E1567">
        <v>4</v>
      </c>
      <c r="F1567" t="s">
        <v>61</v>
      </c>
      <c r="G1567" t="s">
        <v>79</v>
      </c>
      <c r="H1567" t="s">
        <v>100</v>
      </c>
      <c r="I1567" t="s">
        <v>64</v>
      </c>
      <c r="J1567" t="s">
        <v>53</v>
      </c>
      <c r="K1567" t="s">
        <v>75</v>
      </c>
      <c r="L1567" t="s">
        <v>67</v>
      </c>
      <c r="M1567" t="s">
        <v>68</v>
      </c>
      <c r="N1567" t="s">
        <v>76</v>
      </c>
      <c r="O1567" t="s">
        <v>58</v>
      </c>
      <c r="P1567">
        <v>66</v>
      </c>
      <c r="Q1567">
        <v>69</v>
      </c>
      <c r="R1567">
        <v>69</v>
      </c>
      <c r="S1567">
        <v>2</v>
      </c>
      <c r="T1567">
        <f t="shared" si="216"/>
        <v>67</v>
      </c>
      <c r="U1567">
        <v>64</v>
      </c>
      <c r="V1567">
        <f t="shared" si="217"/>
        <v>3</v>
      </c>
      <c r="W1567" s="3">
        <f t="shared" si="218"/>
        <v>2.8985507246376812E-2</v>
      </c>
      <c r="X1567">
        <v>26</v>
      </c>
      <c r="Y1567" s="4">
        <v>7.1</v>
      </c>
      <c r="Z1567" s="4">
        <v>2</v>
      </c>
      <c r="AA1567" s="5">
        <v>35887.730000000003</v>
      </c>
      <c r="AB1567" s="5">
        <f t="shared" si="219"/>
        <v>2296814.7200000002</v>
      </c>
      <c r="AC1567" s="5">
        <v>21952.21</v>
      </c>
      <c r="AD1567" s="5">
        <f t="shared" si="220"/>
        <v>1514702.49</v>
      </c>
      <c r="AE1567" s="5">
        <v>114490.51</v>
      </c>
      <c r="AF1567" s="5">
        <v>29905.15</v>
      </c>
      <c r="AG1567" s="5">
        <v>9374.48</v>
      </c>
      <c r="AH1567" s="5">
        <v>2900</v>
      </c>
      <c r="AI1567" s="5">
        <v>7122.58</v>
      </c>
      <c r="AJ1567">
        <v>1</v>
      </c>
      <c r="AK1567" s="5">
        <v>8342.99</v>
      </c>
      <c r="AL1567" s="5">
        <v>2149.46</v>
      </c>
      <c r="AM1567" s="5">
        <v>43382.11</v>
      </c>
      <c r="AN1567">
        <v>4</v>
      </c>
      <c r="AO1567">
        <v>2</v>
      </c>
      <c r="AP1567" t="str">
        <f t="shared" si="221"/>
        <v>Yes</v>
      </c>
      <c r="AQ1567">
        <v>2</v>
      </c>
      <c r="AR1567" s="5">
        <f t="shared" si="222"/>
        <v>1732369.77</v>
      </c>
      <c r="AS1567" s="5">
        <f t="shared" si="223"/>
        <v>564444.94999999995</v>
      </c>
      <c r="AT1567" t="s">
        <v>116</v>
      </c>
      <c r="AU1567" t="s">
        <v>6189</v>
      </c>
      <c r="AV1567" t="s">
        <v>6201</v>
      </c>
      <c r="AW1567" t="s">
        <v>6175</v>
      </c>
      <c r="AX1567" t="s">
        <v>6184</v>
      </c>
      <c r="AY1567">
        <v>72</v>
      </c>
      <c r="AZ1567">
        <v>3</v>
      </c>
      <c r="BA1567">
        <v>19</v>
      </c>
      <c r="BB1567" t="s">
        <v>6185</v>
      </c>
      <c r="BC1567">
        <v>0</v>
      </c>
      <c r="BD1567">
        <v>0</v>
      </c>
      <c r="BE1567" t="s">
        <v>6169</v>
      </c>
      <c r="BF1567" t="s">
        <v>6210</v>
      </c>
      <c r="BG1567">
        <v>1</v>
      </c>
      <c r="BH1567" t="s">
        <v>6179</v>
      </c>
      <c r="BI1567">
        <v>40</v>
      </c>
      <c r="BJ1567" t="s">
        <v>6172</v>
      </c>
      <c r="BK1567">
        <v>0</v>
      </c>
      <c r="BL1567">
        <v>77</v>
      </c>
      <c r="BM1567" s="3">
        <f t="shared" si="224"/>
        <v>0.89610389610389607</v>
      </c>
    </row>
    <row r="1568" spans="1:65">
      <c r="A1568" t="s">
        <v>1700</v>
      </c>
      <c r="B1568" s="2">
        <v>45751</v>
      </c>
      <c r="C1568" t="s">
        <v>1632</v>
      </c>
      <c r="D1568" t="s">
        <v>1633</v>
      </c>
      <c r="E1568">
        <v>4</v>
      </c>
      <c r="F1568" t="s">
        <v>61</v>
      </c>
      <c r="G1568" t="s">
        <v>62</v>
      </c>
      <c r="H1568" t="s">
        <v>96</v>
      </c>
      <c r="I1568" t="s">
        <v>52</v>
      </c>
      <c r="J1568" t="s">
        <v>81</v>
      </c>
      <c r="K1568" t="s">
        <v>75</v>
      </c>
      <c r="L1568" t="s">
        <v>67</v>
      </c>
      <c r="M1568" t="s">
        <v>56</v>
      </c>
      <c r="N1568" t="s">
        <v>94</v>
      </c>
      <c r="O1568" t="s">
        <v>70</v>
      </c>
      <c r="P1568">
        <v>39</v>
      </c>
      <c r="Q1568">
        <v>41</v>
      </c>
      <c r="R1568">
        <v>41</v>
      </c>
      <c r="S1568">
        <v>2</v>
      </c>
      <c r="T1568">
        <f t="shared" si="216"/>
        <v>39</v>
      </c>
      <c r="U1568">
        <v>38</v>
      </c>
      <c r="V1568">
        <f t="shared" si="217"/>
        <v>1</v>
      </c>
      <c r="W1568" s="3">
        <f t="shared" si="218"/>
        <v>4.878048780487805E-2</v>
      </c>
      <c r="X1568">
        <v>38</v>
      </c>
      <c r="Y1568" s="4">
        <v>3.4</v>
      </c>
      <c r="Z1568" s="4">
        <v>1.7</v>
      </c>
      <c r="AA1568" s="5">
        <v>78643.360000000001</v>
      </c>
      <c r="AB1568" s="5">
        <f t="shared" si="219"/>
        <v>2988447.68</v>
      </c>
      <c r="AC1568" s="5">
        <v>51599.86</v>
      </c>
      <c r="AD1568" s="5">
        <f t="shared" si="220"/>
        <v>2115594.2599999998</v>
      </c>
      <c r="AE1568" s="5">
        <v>130517.79</v>
      </c>
      <c r="AF1568" s="5">
        <v>34899.51</v>
      </c>
      <c r="AG1568" s="5">
        <v>9747.27</v>
      </c>
      <c r="AH1568" s="5">
        <v>2465</v>
      </c>
      <c r="AI1568" s="5">
        <v>15070.27</v>
      </c>
      <c r="AJ1568">
        <v>0</v>
      </c>
      <c r="AK1568" s="5">
        <v>0</v>
      </c>
      <c r="AL1568" s="5">
        <v>1703.14</v>
      </c>
      <c r="AM1568" s="5">
        <v>25130.67</v>
      </c>
      <c r="AN1568">
        <v>4</v>
      </c>
      <c r="AO1568">
        <v>5</v>
      </c>
      <c r="AP1568" t="str">
        <f t="shared" si="221"/>
        <v>No</v>
      </c>
      <c r="AQ1568">
        <v>2</v>
      </c>
      <c r="AR1568" s="5">
        <f t="shared" si="222"/>
        <v>2335127.91</v>
      </c>
      <c r="AS1568" s="5">
        <f t="shared" si="223"/>
        <v>653319.77</v>
      </c>
      <c r="AT1568" t="s">
        <v>116</v>
      </c>
      <c r="AU1568" t="s">
        <v>6164</v>
      </c>
      <c r="AV1568" t="s">
        <v>6165</v>
      </c>
      <c r="AW1568" t="s">
        <v>6166</v>
      </c>
      <c r="AX1568" t="s">
        <v>6184</v>
      </c>
      <c r="AY1568">
        <v>42</v>
      </c>
      <c r="AZ1568">
        <v>0</v>
      </c>
      <c r="BA1568">
        <v>10</v>
      </c>
      <c r="BB1568" t="s">
        <v>6191</v>
      </c>
      <c r="BC1568">
        <v>1</v>
      </c>
      <c r="BD1568">
        <v>0</v>
      </c>
      <c r="BE1568" t="s">
        <v>6178</v>
      </c>
      <c r="BF1568" t="s">
        <v>6176</v>
      </c>
      <c r="BG1568">
        <v>0</v>
      </c>
      <c r="BH1568" t="s">
        <v>6171</v>
      </c>
      <c r="BI1568">
        <v>58</v>
      </c>
      <c r="BJ1568" t="s">
        <v>6187</v>
      </c>
      <c r="BK1568">
        <v>0</v>
      </c>
      <c r="BL1568">
        <v>49</v>
      </c>
      <c r="BM1568" s="3">
        <f t="shared" si="224"/>
        <v>0.83673469387755106</v>
      </c>
    </row>
    <row r="1569" spans="1:65">
      <c r="A1569" t="s">
        <v>1701</v>
      </c>
      <c r="B1569" s="2">
        <v>45751</v>
      </c>
      <c r="C1569" t="s">
        <v>1632</v>
      </c>
      <c r="D1569" t="s">
        <v>1633</v>
      </c>
      <c r="E1569">
        <v>4</v>
      </c>
      <c r="F1569" t="s">
        <v>61</v>
      </c>
      <c r="G1569" t="s">
        <v>50</v>
      </c>
      <c r="H1569" t="s">
        <v>157</v>
      </c>
      <c r="I1569" t="s">
        <v>64</v>
      </c>
      <c r="J1569" t="s">
        <v>53</v>
      </c>
      <c r="K1569" t="s">
        <v>66</v>
      </c>
      <c r="L1569" t="s">
        <v>55</v>
      </c>
      <c r="M1569" t="s">
        <v>56</v>
      </c>
      <c r="N1569" t="s">
        <v>57</v>
      </c>
      <c r="O1569" t="s">
        <v>82</v>
      </c>
      <c r="P1569">
        <v>78</v>
      </c>
      <c r="Q1569">
        <v>82</v>
      </c>
      <c r="R1569">
        <v>81</v>
      </c>
      <c r="S1569">
        <v>2</v>
      </c>
      <c r="T1569">
        <f t="shared" si="216"/>
        <v>79</v>
      </c>
      <c r="U1569">
        <v>75</v>
      </c>
      <c r="V1569">
        <f t="shared" si="217"/>
        <v>4</v>
      </c>
      <c r="W1569" s="3">
        <f t="shared" si="218"/>
        <v>2.4691358024691357E-2</v>
      </c>
      <c r="X1569">
        <v>26</v>
      </c>
      <c r="Y1569" s="4">
        <v>2.1</v>
      </c>
      <c r="Z1569" s="4">
        <v>2</v>
      </c>
      <c r="AA1569" s="5">
        <v>30430.26</v>
      </c>
      <c r="AB1569" s="5">
        <f t="shared" si="219"/>
        <v>2282269.5</v>
      </c>
      <c r="AC1569" s="5">
        <v>23540.25</v>
      </c>
      <c r="AD1569" s="5">
        <f t="shared" si="220"/>
        <v>1906760.25</v>
      </c>
      <c r="AE1569" s="5">
        <v>135244.34</v>
      </c>
      <c r="AF1569" s="5">
        <v>36428.15</v>
      </c>
      <c r="AG1569" s="5">
        <v>9201.2099999999991</v>
      </c>
      <c r="AH1569" s="5">
        <v>2900</v>
      </c>
      <c r="AI1569" s="5">
        <v>7101.37</v>
      </c>
      <c r="AJ1569">
        <v>0</v>
      </c>
      <c r="AK1569" s="5">
        <v>0</v>
      </c>
      <c r="AL1569" s="5">
        <v>34669.53</v>
      </c>
      <c r="AM1569" s="5">
        <v>85446.1</v>
      </c>
      <c r="AN1569">
        <v>4</v>
      </c>
      <c r="AO1569">
        <v>6</v>
      </c>
      <c r="AP1569" t="str">
        <f t="shared" si="221"/>
        <v>No</v>
      </c>
      <c r="AQ1569">
        <v>3</v>
      </c>
      <c r="AR1569" s="5">
        <f t="shared" si="222"/>
        <v>2217750.9500000002</v>
      </c>
      <c r="AS1569" s="5">
        <f t="shared" si="223"/>
        <v>64518.55</v>
      </c>
      <c r="AT1569" t="s">
        <v>59</v>
      </c>
      <c r="AU1569" t="s">
        <v>6164</v>
      </c>
      <c r="AV1569" t="s">
        <v>6165</v>
      </c>
      <c r="AW1569" t="s">
        <v>6166</v>
      </c>
      <c r="AX1569" t="s">
        <v>6167</v>
      </c>
      <c r="AY1569">
        <v>80</v>
      </c>
      <c r="AZ1569">
        <v>0</v>
      </c>
      <c r="BA1569">
        <v>22</v>
      </c>
      <c r="BB1569" t="s">
        <v>6180</v>
      </c>
      <c r="BC1569">
        <v>0</v>
      </c>
      <c r="BD1569">
        <v>2</v>
      </c>
      <c r="BE1569" t="s">
        <v>6188</v>
      </c>
      <c r="BF1569" t="s">
        <v>6170</v>
      </c>
      <c r="BG1569">
        <v>0</v>
      </c>
      <c r="BH1569" t="s">
        <v>6171</v>
      </c>
      <c r="BI1569">
        <v>58</v>
      </c>
      <c r="BJ1569" t="s">
        <v>6187</v>
      </c>
      <c r="BK1569">
        <v>0</v>
      </c>
      <c r="BL1569">
        <v>88</v>
      </c>
      <c r="BM1569" s="3">
        <f t="shared" si="224"/>
        <v>0.92045454545454541</v>
      </c>
    </row>
    <row r="1570" spans="1:65">
      <c r="A1570" t="s">
        <v>1702</v>
      </c>
      <c r="B1570" s="2">
        <v>45751</v>
      </c>
      <c r="C1570" t="s">
        <v>1632</v>
      </c>
      <c r="D1570" t="s">
        <v>1633</v>
      </c>
      <c r="E1570">
        <v>4</v>
      </c>
      <c r="F1570" t="s">
        <v>78</v>
      </c>
      <c r="G1570" t="s">
        <v>79</v>
      </c>
      <c r="H1570" t="s">
        <v>136</v>
      </c>
      <c r="I1570" t="s">
        <v>52</v>
      </c>
      <c r="J1570" t="s">
        <v>65</v>
      </c>
      <c r="K1570" t="s">
        <v>66</v>
      </c>
      <c r="L1570" t="s">
        <v>55</v>
      </c>
      <c r="M1570" t="s">
        <v>56</v>
      </c>
      <c r="N1570" t="s">
        <v>69</v>
      </c>
      <c r="O1570" t="s">
        <v>70</v>
      </c>
      <c r="P1570">
        <v>51</v>
      </c>
      <c r="Q1570">
        <v>55</v>
      </c>
      <c r="R1570">
        <v>52</v>
      </c>
      <c r="S1570">
        <v>1</v>
      </c>
      <c r="T1570">
        <f t="shared" si="216"/>
        <v>51</v>
      </c>
      <c r="U1570">
        <v>51</v>
      </c>
      <c r="V1570">
        <f t="shared" si="217"/>
        <v>0</v>
      </c>
      <c r="W1570" s="3">
        <f t="shared" si="218"/>
        <v>1.9230769230769232E-2</v>
      </c>
      <c r="X1570">
        <v>43</v>
      </c>
      <c r="Y1570" s="4">
        <v>7.3</v>
      </c>
      <c r="Z1570" s="4">
        <v>2.5</v>
      </c>
      <c r="AA1570" s="5">
        <v>48288.66</v>
      </c>
      <c r="AB1570" s="5">
        <f t="shared" si="219"/>
        <v>2462721.66</v>
      </c>
      <c r="AC1570" s="5">
        <v>34618.26</v>
      </c>
      <c r="AD1570" s="5">
        <f t="shared" si="220"/>
        <v>1800149.52</v>
      </c>
      <c r="AE1570" s="5">
        <v>122221.56</v>
      </c>
      <c r="AF1570" s="5">
        <v>37045.870000000003</v>
      </c>
      <c r="AG1570" s="5">
        <v>10681.08</v>
      </c>
      <c r="AH1570" s="5">
        <v>3625</v>
      </c>
      <c r="AI1570" s="5">
        <v>5089.3599999999997</v>
      </c>
      <c r="AJ1570">
        <v>0</v>
      </c>
      <c r="AK1570" s="5">
        <v>0</v>
      </c>
      <c r="AL1570" s="5">
        <v>0</v>
      </c>
      <c r="AM1570" s="5">
        <v>35666.269999999997</v>
      </c>
      <c r="AN1570">
        <v>4</v>
      </c>
      <c r="AO1570">
        <v>3</v>
      </c>
      <c r="AP1570" t="str">
        <f t="shared" si="221"/>
        <v>Yes</v>
      </c>
      <c r="AQ1570">
        <v>1</v>
      </c>
      <c r="AR1570" s="5">
        <f t="shared" si="222"/>
        <v>2014478.66</v>
      </c>
      <c r="AS1570" s="5">
        <f t="shared" si="223"/>
        <v>448243</v>
      </c>
      <c r="AT1570" t="s">
        <v>59</v>
      </c>
      <c r="AU1570" t="s">
        <v>6164</v>
      </c>
      <c r="AV1570" t="s">
        <v>6165</v>
      </c>
      <c r="AW1570" t="s">
        <v>6166</v>
      </c>
      <c r="AX1570" t="s">
        <v>6167</v>
      </c>
      <c r="AY1570">
        <v>54</v>
      </c>
      <c r="AZ1570">
        <v>0</v>
      </c>
      <c r="BA1570">
        <v>0</v>
      </c>
      <c r="BB1570" t="s">
        <v>6168</v>
      </c>
      <c r="BC1570">
        <v>0</v>
      </c>
      <c r="BD1570">
        <v>0</v>
      </c>
      <c r="BE1570" t="s">
        <v>6169</v>
      </c>
      <c r="BF1570" t="s">
        <v>6170</v>
      </c>
      <c r="BG1570">
        <v>0</v>
      </c>
      <c r="BH1570" t="s">
        <v>6171</v>
      </c>
      <c r="BI1570">
        <v>36</v>
      </c>
      <c r="BJ1570" t="s">
        <v>6172</v>
      </c>
      <c r="BK1570">
        <v>0</v>
      </c>
      <c r="BL1570">
        <v>64</v>
      </c>
      <c r="BM1570" s="3">
        <f t="shared" si="224"/>
        <v>0.8125</v>
      </c>
    </row>
    <row r="1571" spans="1:65">
      <c r="A1571" t="s">
        <v>1703</v>
      </c>
      <c r="B1571" s="2">
        <v>45751</v>
      </c>
      <c r="C1571" t="s">
        <v>1632</v>
      </c>
      <c r="D1571" t="s">
        <v>1633</v>
      </c>
      <c r="E1571">
        <v>4</v>
      </c>
      <c r="F1571" t="s">
        <v>72</v>
      </c>
      <c r="G1571" t="s">
        <v>50</v>
      </c>
      <c r="H1571" t="s">
        <v>73</v>
      </c>
      <c r="I1571" t="s">
        <v>64</v>
      </c>
      <c r="J1571" t="s">
        <v>65</v>
      </c>
      <c r="K1571" t="s">
        <v>75</v>
      </c>
      <c r="L1571" t="s">
        <v>87</v>
      </c>
      <c r="M1571" t="s">
        <v>56</v>
      </c>
      <c r="N1571" t="s">
        <v>94</v>
      </c>
      <c r="O1571" t="s">
        <v>58</v>
      </c>
      <c r="P1571">
        <v>65</v>
      </c>
      <c r="Q1571">
        <v>69</v>
      </c>
      <c r="R1571">
        <v>69</v>
      </c>
      <c r="S1571">
        <v>0</v>
      </c>
      <c r="T1571">
        <f t="shared" si="216"/>
        <v>69</v>
      </c>
      <c r="U1571">
        <v>63</v>
      </c>
      <c r="V1571">
        <f t="shared" si="217"/>
        <v>6</v>
      </c>
      <c r="W1571" s="3">
        <f t="shared" si="218"/>
        <v>0</v>
      </c>
      <c r="X1571">
        <v>25</v>
      </c>
      <c r="Y1571" s="4">
        <v>2.9</v>
      </c>
      <c r="Z1571" s="4">
        <v>1.3</v>
      </c>
      <c r="AA1571" s="5">
        <v>52588.67</v>
      </c>
      <c r="AB1571" s="5">
        <f t="shared" si="219"/>
        <v>3313086.21</v>
      </c>
      <c r="AC1571" s="5">
        <v>35947.4</v>
      </c>
      <c r="AD1571" s="5">
        <f t="shared" si="220"/>
        <v>2480370.6</v>
      </c>
      <c r="AE1571" s="5">
        <v>146704.57</v>
      </c>
      <c r="AF1571" s="5">
        <v>43362.42</v>
      </c>
      <c r="AG1571" s="5">
        <v>8786.16</v>
      </c>
      <c r="AH1571" s="5">
        <v>1885</v>
      </c>
      <c r="AI1571" s="5">
        <v>0</v>
      </c>
      <c r="AJ1571">
        <v>0</v>
      </c>
      <c r="AK1571" s="5">
        <v>0</v>
      </c>
      <c r="AL1571" s="5">
        <v>5508.06</v>
      </c>
      <c r="AM1571" s="5">
        <v>42455.15</v>
      </c>
      <c r="AN1571">
        <v>4</v>
      </c>
      <c r="AO1571">
        <v>4</v>
      </c>
      <c r="AP1571" t="str">
        <f t="shared" si="221"/>
        <v>Yes</v>
      </c>
      <c r="AQ1571">
        <v>1</v>
      </c>
      <c r="AR1571" s="5">
        <f t="shared" si="222"/>
        <v>2729071.96</v>
      </c>
      <c r="AS1571" s="5">
        <f t="shared" si="223"/>
        <v>584014.25</v>
      </c>
      <c r="AT1571" t="s">
        <v>59</v>
      </c>
      <c r="AU1571" t="s">
        <v>6164</v>
      </c>
      <c r="AV1571" t="s">
        <v>6165</v>
      </c>
      <c r="AW1571" t="s">
        <v>6166</v>
      </c>
      <c r="AX1571" t="s">
        <v>6184</v>
      </c>
      <c r="AY1571">
        <v>72</v>
      </c>
      <c r="AZ1571">
        <v>4</v>
      </c>
      <c r="BA1571">
        <v>37</v>
      </c>
      <c r="BB1571" t="s">
        <v>6185</v>
      </c>
      <c r="BC1571">
        <v>0</v>
      </c>
      <c r="BD1571">
        <v>0</v>
      </c>
      <c r="BE1571" t="s">
        <v>6169</v>
      </c>
      <c r="BF1571" t="s">
        <v>6170</v>
      </c>
      <c r="BG1571">
        <v>0</v>
      </c>
      <c r="BH1571" t="s">
        <v>6171</v>
      </c>
      <c r="BI1571">
        <v>27</v>
      </c>
      <c r="BJ1571" t="s">
        <v>6172</v>
      </c>
      <c r="BK1571">
        <v>0</v>
      </c>
      <c r="BL1571">
        <v>76</v>
      </c>
      <c r="BM1571" s="3">
        <f t="shared" si="224"/>
        <v>0.90789473684210531</v>
      </c>
    </row>
    <row r="1572" spans="1:65">
      <c r="A1572" t="s">
        <v>1704</v>
      </c>
      <c r="B1572" s="2">
        <v>45751</v>
      </c>
      <c r="C1572" t="s">
        <v>1632</v>
      </c>
      <c r="D1572" t="s">
        <v>1633</v>
      </c>
      <c r="E1572">
        <v>4</v>
      </c>
      <c r="F1572" t="s">
        <v>78</v>
      </c>
      <c r="G1572" t="s">
        <v>50</v>
      </c>
      <c r="H1572" t="s">
        <v>185</v>
      </c>
      <c r="I1572" t="s">
        <v>52</v>
      </c>
      <c r="J1572" t="s">
        <v>53</v>
      </c>
      <c r="K1572" t="s">
        <v>75</v>
      </c>
      <c r="L1572" t="s">
        <v>67</v>
      </c>
      <c r="M1572" t="s">
        <v>68</v>
      </c>
      <c r="N1572" t="s">
        <v>57</v>
      </c>
      <c r="O1572" t="s">
        <v>58</v>
      </c>
      <c r="P1572">
        <v>67</v>
      </c>
      <c r="Q1572">
        <v>67</v>
      </c>
      <c r="R1572">
        <v>66</v>
      </c>
      <c r="S1572">
        <v>6</v>
      </c>
      <c r="T1572">
        <f t="shared" si="216"/>
        <v>60</v>
      </c>
      <c r="U1572">
        <v>60</v>
      </c>
      <c r="V1572">
        <f t="shared" si="217"/>
        <v>0</v>
      </c>
      <c r="W1572" s="3">
        <f t="shared" si="218"/>
        <v>9.0909090909090912E-2</v>
      </c>
      <c r="X1572">
        <v>14</v>
      </c>
      <c r="Y1572" s="4">
        <v>4.7</v>
      </c>
      <c r="Z1572" s="4">
        <v>1.1000000000000001</v>
      </c>
      <c r="AA1572" s="5">
        <v>35535.410000000003</v>
      </c>
      <c r="AB1572" s="5">
        <f t="shared" si="219"/>
        <v>2132124.6</v>
      </c>
      <c r="AC1572" s="5">
        <v>21821.38</v>
      </c>
      <c r="AD1572" s="5">
        <f t="shared" si="220"/>
        <v>1440211.08</v>
      </c>
      <c r="AE1572" s="5">
        <v>116595.59</v>
      </c>
      <c r="AF1572" s="5">
        <v>31430.639999999999</v>
      </c>
      <c r="AG1572" s="5">
        <v>33667.65</v>
      </c>
      <c r="AH1572" s="5">
        <v>1595</v>
      </c>
      <c r="AI1572" s="5">
        <v>59479.45</v>
      </c>
      <c r="AJ1572">
        <v>2</v>
      </c>
      <c r="AK1572" s="5">
        <v>17271.02</v>
      </c>
      <c r="AL1572" s="5">
        <v>0</v>
      </c>
      <c r="AM1572" s="5">
        <v>43565.81</v>
      </c>
      <c r="AN1572">
        <v>4</v>
      </c>
      <c r="AO1572">
        <v>5</v>
      </c>
      <c r="AP1572" t="str">
        <f t="shared" si="221"/>
        <v>No</v>
      </c>
      <c r="AQ1572">
        <v>4</v>
      </c>
      <c r="AR1572" s="5">
        <f t="shared" si="222"/>
        <v>1743816.24</v>
      </c>
      <c r="AS1572" s="5">
        <f t="shared" si="223"/>
        <v>388308.36</v>
      </c>
      <c r="AT1572" t="s">
        <v>1641</v>
      </c>
      <c r="AU1572" t="s">
        <v>6199</v>
      </c>
      <c r="AV1572" t="s">
        <v>6200</v>
      </c>
      <c r="AW1572" t="s">
        <v>6175</v>
      </c>
      <c r="AX1572" t="s">
        <v>6167</v>
      </c>
      <c r="AY1572">
        <v>68</v>
      </c>
      <c r="AZ1572">
        <v>0</v>
      </c>
      <c r="BA1572">
        <v>0</v>
      </c>
      <c r="BB1572" t="s">
        <v>6168</v>
      </c>
      <c r="BC1572">
        <v>0</v>
      </c>
      <c r="BD1572">
        <v>1</v>
      </c>
      <c r="BE1572" t="s">
        <v>6188</v>
      </c>
      <c r="BF1572" t="s">
        <v>6212</v>
      </c>
      <c r="BG1572">
        <v>0</v>
      </c>
      <c r="BH1572" t="s">
        <v>6171</v>
      </c>
      <c r="BI1572">
        <v>16</v>
      </c>
      <c r="BJ1572" t="s">
        <v>6172</v>
      </c>
      <c r="BK1572">
        <v>0</v>
      </c>
      <c r="BL1572">
        <v>72</v>
      </c>
      <c r="BM1572" s="3">
        <f t="shared" si="224"/>
        <v>0.91666666666666663</v>
      </c>
    </row>
    <row r="1573" spans="1:65">
      <c r="A1573" t="s">
        <v>1705</v>
      </c>
      <c r="B1573" s="2">
        <v>45751</v>
      </c>
      <c r="C1573" t="s">
        <v>1632</v>
      </c>
      <c r="D1573" t="s">
        <v>1633</v>
      </c>
      <c r="E1573">
        <v>4</v>
      </c>
      <c r="F1573" t="s">
        <v>61</v>
      </c>
      <c r="G1573" t="s">
        <v>79</v>
      </c>
      <c r="H1573" t="s">
        <v>100</v>
      </c>
      <c r="I1573" t="s">
        <v>64</v>
      </c>
      <c r="J1573" t="s">
        <v>81</v>
      </c>
      <c r="K1573" t="s">
        <v>75</v>
      </c>
      <c r="L1573" t="s">
        <v>67</v>
      </c>
      <c r="M1573" t="s">
        <v>56</v>
      </c>
      <c r="N1573" t="s">
        <v>76</v>
      </c>
      <c r="O1573" t="s">
        <v>58</v>
      </c>
      <c r="P1573">
        <v>46</v>
      </c>
      <c r="Q1573">
        <v>46</v>
      </c>
      <c r="R1573">
        <v>46</v>
      </c>
      <c r="S1573">
        <v>1</v>
      </c>
      <c r="T1573">
        <f t="shared" si="216"/>
        <v>45</v>
      </c>
      <c r="U1573">
        <v>44</v>
      </c>
      <c r="V1573">
        <f t="shared" si="217"/>
        <v>1</v>
      </c>
      <c r="W1573" s="3">
        <f t="shared" si="218"/>
        <v>2.1739130434782608E-2</v>
      </c>
      <c r="X1573">
        <v>27</v>
      </c>
      <c r="Y1573" s="4">
        <v>2</v>
      </c>
      <c r="Z1573" s="4">
        <v>1.3</v>
      </c>
      <c r="AA1573" s="5">
        <v>77504.23</v>
      </c>
      <c r="AB1573" s="5">
        <f t="shared" si="219"/>
        <v>3410186.12</v>
      </c>
      <c r="AC1573" s="5">
        <v>51723.43</v>
      </c>
      <c r="AD1573" s="5">
        <f t="shared" si="220"/>
        <v>2379277.7799999998</v>
      </c>
      <c r="AE1573" s="5">
        <v>134378.35</v>
      </c>
      <c r="AF1573" s="5">
        <v>37566.71</v>
      </c>
      <c r="AG1573" s="5">
        <v>9737.19</v>
      </c>
      <c r="AH1573" s="5">
        <v>1885</v>
      </c>
      <c r="AI1573" s="5">
        <v>7447.62</v>
      </c>
      <c r="AJ1573">
        <v>0</v>
      </c>
      <c r="AK1573" s="5">
        <v>0</v>
      </c>
      <c r="AL1573" s="5">
        <v>1662.32</v>
      </c>
      <c r="AM1573" s="5">
        <v>30574.59</v>
      </c>
      <c r="AN1573">
        <v>4</v>
      </c>
      <c r="AO1573">
        <v>5</v>
      </c>
      <c r="AP1573" t="str">
        <f t="shared" si="221"/>
        <v>No</v>
      </c>
      <c r="AQ1573">
        <v>1</v>
      </c>
      <c r="AR1573" s="5">
        <f t="shared" si="222"/>
        <v>2602529.56</v>
      </c>
      <c r="AS1573" s="5">
        <f t="shared" si="223"/>
        <v>807656.56</v>
      </c>
      <c r="AT1573" t="s">
        <v>59</v>
      </c>
      <c r="AU1573" t="s">
        <v>6164</v>
      </c>
      <c r="AV1573" t="s">
        <v>6165</v>
      </c>
      <c r="AW1573" t="s">
        <v>6166</v>
      </c>
      <c r="AX1573" t="s">
        <v>6184</v>
      </c>
      <c r="AY1573">
        <v>51</v>
      </c>
      <c r="AZ1573">
        <v>2</v>
      </c>
      <c r="BA1573">
        <v>14</v>
      </c>
      <c r="BB1573" t="s">
        <v>6185</v>
      </c>
      <c r="BC1573">
        <v>1</v>
      </c>
      <c r="BD1573">
        <v>0</v>
      </c>
      <c r="BE1573" t="s">
        <v>6178</v>
      </c>
      <c r="BF1573" t="s">
        <v>6170</v>
      </c>
      <c r="BG1573">
        <v>1</v>
      </c>
      <c r="BH1573" t="s">
        <v>6179</v>
      </c>
      <c r="BI1573">
        <v>59</v>
      </c>
      <c r="BJ1573" t="s">
        <v>6187</v>
      </c>
      <c r="BK1573">
        <v>0</v>
      </c>
      <c r="BL1573">
        <v>51</v>
      </c>
      <c r="BM1573" s="3">
        <f t="shared" si="224"/>
        <v>0.90196078431372551</v>
      </c>
    </row>
    <row r="1574" spans="1:65">
      <c r="A1574" t="s">
        <v>1706</v>
      </c>
      <c r="B1574" s="2">
        <v>45751</v>
      </c>
      <c r="C1574" t="s">
        <v>1632</v>
      </c>
      <c r="D1574" t="s">
        <v>1633</v>
      </c>
      <c r="E1574">
        <v>4</v>
      </c>
      <c r="F1574" t="s">
        <v>78</v>
      </c>
      <c r="G1574" t="s">
        <v>50</v>
      </c>
      <c r="H1574" t="s">
        <v>173</v>
      </c>
      <c r="I1574" t="s">
        <v>52</v>
      </c>
      <c r="J1574" t="s">
        <v>53</v>
      </c>
      <c r="K1574" t="s">
        <v>54</v>
      </c>
      <c r="L1574" t="s">
        <v>67</v>
      </c>
      <c r="M1574" t="s">
        <v>56</v>
      </c>
      <c r="N1574" t="s">
        <v>69</v>
      </c>
      <c r="O1574" t="s">
        <v>82</v>
      </c>
      <c r="P1574">
        <v>68</v>
      </c>
      <c r="Q1574">
        <v>70</v>
      </c>
      <c r="R1574">
        <v>69</v>
      </c>
      <c r="S1574">
        <v>3</v>
      </c>
      <c r="T1574">
        <f t="shared" si="216"/>
        <v>66</v>
      </c>
      <c r="U1574">
        <v>66</v>
      </c>
      <c r="V1574">
        <f t="shared" si="217"/>
        <v>0</v>
      </c>
      <c r="W1574" s="3">
        <f t="shared" si="218"/>
        <v>4.3478260869565216E-2</v>
      </c>
      <c r="X1574">
        <v>115</v>
      </c>
      <c r="Y1574" s="4">
        <v>6.5</v>
      </c>
      <c r="Z1574" s="4">
        <v>5.7</v>
      </c>
      <c r="AA1574" s="5">
        <v>39253.56</v>
      </c>
      <c r="AB1574" s="5">
        <f t="shared" si="219"/>
        <v>2590734.96</v>
      </c>
      <c r="AC1574" s="5">
        <v>23015.5</v>
      </c>
      <c r="AD1574" s="5">
        <f t="shared" si="220"/>
        <v>1588069.5</v>
      </c>
      <c r="AE1574" s="5">
        <v>123251.92</v>
      </c>
      <c r="AF1574" s="5">
        <v>37379.99</v>
      </c>
      <c r="AG1574" s="5">
        <v>88874.01</v>
      </c>
      <c r="AH1574" s="5">
        <v>27309.5</v>
      </c>
      <c r="AI1574" s="5">
        <v>10683.87</v>
      </c>
      <c r="AJ1574">
        <v>0</v>
      </c>
      <c r="AK1574" s="5">
        <v>0</v>
      </c>
      <c r="AL1574" s="5">
        <v>0</v>
      </c>
      <c r="AM1574" s="5">
        <v>40239.910000000003</v>
      </c>
      <c r="AN1574">
        <v>4</v>
      </c>
      <c r="AO1574">
        <v>4</v>
      </c>
      <c r="AP1574" t="str">
        <f t="shared" si="221"/>
        <v>Yes</v>
      </c>
      <c r="AQ1574">
        <v>0</v>
      </c>
      <c r="AR1574" s="5">
        <f t="shared" si="222"/>
        <v>1915808.7</v>
      </c>
      <c r="AS1574" s="5">
        <f t="shared" si="223"/>
        <v>674926.26</v>
      </c>
      <c r="AT1574" t="s">
        <v>116</v>
      </c>
      <c r="AU1574" t="s">
        <v>6164</v>
      </c>
      <c r="AV1574" t="s">
        <v>6165</v>
      </c>
      <c r="AW1574" t="s">
        <v>6166</v>
      </c>
      <c r="AX1574" t="s">
        <v>6202</v>
      </c>
      <c r="AY1574">
        <v>71</v>
      </c>
      <c r="AZ1574">
        <v>0</v>
      </c>
      <c r="BA1574">
        <v>0</v>
      </c>
      <c r="BB1574" t="s">
        <v>6168</v>
      </c>
      <c r="BC1574">
        <v>0</v>
      </c>
      <c r="BD1574">
        <v>0</v>
      </c>
      <c r="BE1574" t="s">
        <v>6169</v>
      </c>
      <c r="BF1574" t="s">
        <v>6176</v>
      </c>
      <c r="BG1574">
        <v>5</v>
      </c>
      <c r="BH1574" t="s">
        <v>6209</v>
      </c>
      <c r="BI1574">
        <v>112</v>
      </c>
      <c r="BJ1574" t="s">
        <v>6193</v>
      </c>
      <c r="BK1574">
        <v>0</v>
      </c>
      <c r="BL1574">
        <v>76</v>
      </c>
      <c r="BM1574" s="3">
        <f t="shared" si="224"/>
        <v>0.90789473684210531</v>
      </c>
    </row>
    <row r="1575" spans="1:65">
      <c r="A1575" t="s">
        <v>1707</v>
      </c>
      <c r="B1575" s="2">
        <v>45751</v>
      </c>
      <c r="C1575" t="s">
        <v>1632</v>
      </c>
      <c r="D1575" t="s">
        <v>1633</v>
      </c>
      <c r="E1575">
        <v>4</v>
      </c>
      <c r="F1575" t="s">
        <v>78</v>
      </c>
      <c r="G1575" t="s">
        <v>79</v>
      </c>
      <c r="H1575" t="s">
        <v>80</v>
      </c>
      <c r="I1575" t="s">
        <v>64</v>
      </c>
      <c r="J1575" t="s">
        <v>53</v>
      </c>
      <c r="K1575" t="s">
        <v>66</v>
      </c>
      <c r="L1575" t="s">
        <v>67</v>
      </c>
      <c r="M1575" t="s">
        <v>68</v>
      </c>
      <c r="N1575" t="s">
        <v>109</v>
      </c>
      <c r="O1575" t="s">
        <v>120</v>
      </c>
      <c r="P1575">
        <v>71</v>
      </c>
      <c r="Q1575">
        <v>74</v>
      </c>
      <c r="R1575">
        <v>73</v>
      </c>
      <c r="S1575">
        <v>7</v>
      </c>
      <c r="T1575">
        <f t="shared" si="216"/>
        <v>66</v>
      </c>
      <c r="U1575">
        <v>66</v>
      </c>
      <c r="V1575">
        <f t="shared" si="217"/>
        <v>0</v>
      </c>
      <c r="W1575" s="3">
        <f t="shared" si="218"/>
        <v>9.5890410958904104E-2</v>
      </c>
      <c r="X1575">
        <v>25</v>
      </c>
      <c r="Y1575" s="4">
        <v>7.1</v>
      </c>
      <c r="Z1575" s="4">
        <v>1.3</v>
      </c>
      <c r="AA1575" s="5">
        <v>30848.79</v>
      </c>
      <c r="AB1575" s="5">
        <f t="shared" si="219"/>
        <v>2036020.14</v>
      </c>
      <c r="AC1575" s="5">
        <v>22039.439999999999</v>
      </c>
      <c r="AD1575" s="5">
        <f t="shared" si="220"/>
        <v>1608879.12</v>
      </c>
      <c r="AE1575" s="5">
        <v>122548.32</v>
      </c>
      <c r="AF1575" s="5">
        <v>35446.78</v>
      </c>
      <c r="AG1575" s="5">
        <v>35194.559999999998</v>
      </c>
      <c r="AH1575" s="5">
        <v>1885</v>
      </c>
      <c r="AI1575" s="5">
        <v>64351.18</v>
      </c>
      <c r="AJ1575">
        <v>1</v>
      </c>
      <c r="AK1575" s="5">
        <v>8829.92</v>
      </c>
      <c r="AL1575" s="5">
        <v>0</v>
      </c>
      <c r="AM1575" s="5">
        <v>100495.53</v>
      </c>
      <c r="AN1575">
        <v>8</v>
      </c>
      <c r="AO1575">
        <v>10</v>
      </c>
      <c r="AP1575" t="str">
        <f t="shared" si="221"/>
        <v>No</v>
      </c>
      <c r="AQ1575">
        <v>2</v>
      </c>
      <c r="AR1575" s="5">
        <f t="shared" si="222"/>
        <v>1977630.41</v>
      </c>
      <c r="AS1575" s="5">
        <f t="shared" si="223"/>
        <v>58389.73</v>
      </c>
      <c r="AT1575" t="s">
        <v>1641</v>
      </c>
      <c r="AU1575" t="s">
        <v>6189</v>
      </c>
      <c r="AV1575" t="s">
        <v>6201</v>
      </c>
      <c r="AW1575" t="s">
        <v>6175</v>
      </c>
      <c r="AX1575" t="s">
        <v>6167</v>
      </c>
      <c r="AY1575">
        <v>73</v>
      </c>
      <c r="AZ1575">
        <v>0</v>
      </c>
      <c r="BA1575">
        <v>0</v>
      </c>
      <c r="BB1575" t="s">
        <v>6168</v>
      </c>
      <c r="BC1575">
        <v>0</v>
      </c>
      <c r="BD1575">
        <v>2</v>
      </c>
      <c r="BE1575" t="s">
        <v>6188</v>
      </c>
      <c r="BF1575" t="s">
        <v>6212</v>
      </c>
      <c r="BG1575">
        <v>0</v>
      </c>
      <c r="BH1575" t="s">
        <v>6171</v>
      </c>
      <c r="BI1575">
        <v>46</v>
      </c>
      <c r="BJ1575" t="s">
        <v>6172</v>
      </c>
      <c r="BK1575">
        <v>0</v>
      </c>
      <c r="BL1575">
        <v>80</v>
      </c>
      <c r="BM1575" s="3">
        <f t="shared" si="224"/>
        <v>0.91249999999999998</v>
      </c>
    </row>
    <row r="1576" spans="1:65">
      <c r="A1576" t="s">
        <v>1708</v>
      </c>
      <c r="B1576" s="2">
        <v>45752</v>
      </c>
      <c r="C1576" t="s">
        <v>1632</v>
      </c>
      <c r="D1576" t="s">
        <v>1633</v>
      </c>
      <c r="E1576">
        <v>4</v>
      </c>
      <c r="F1576" t="s">
        <v>72</v>
      </c>
      <c r="G1576" t="s">
        <v>79</v>
      </c>
      <c r="H1576" t="s">
        <v>159</v>
      </c>
      <c r="I1576" t="s">
        <v>64</v>
      </c>
      <c r="J1576" t="s">
        <v>65</v>
      </c>
      <c r="K1576" t="s">
        <v>66</v>
      </c>
      <c r="L1576" t="s">
        <v>92</v>
      </c>
      <c r="M1576" t="s">
        <v>56</v>
      </c>
      <c r="N1576" t="s">
        <v>76</v>
      </c>
      <c r="O1576" t="s">
        <v>70</v>
      </c>
      <c r="P1576">
        <v>53</v>
      </c>
      <c r="Q1576">
        <v>53</v>
      </c>
      <c r="R1576">
        <v>53</v>
      </c>
      <c r="S1576">
        <v>1</v>
      </c>
      <c r="T1576">
        <f t="shared" si="216"/>
        <v>52</v>
      </c>
      <c r="U1576">
        <v>51</v>
      </c>
      <c r="V1576">
        <f t="shared" si="217"/>
        <v>1</v>
      </c>
      <c r="W1576" s="3">
        <f t="shared" si="218"/>
        <v>1.8867924528301886E-2</v>
      </c>
      <c r="X1576">
        <v>17</v>
      </c>
      <c r="Y1576" s="4">
        <v>4.4000000000000004</v>
      </c>
      <c r="Z1576" s="4">
        <v>0.8</v>
      </c>
      <c r="AA1576" s="5">
        <v>48793.43</v>
      </c>
      <c r="AB1576" s="5">
        <f t="shared" si="219"/>
        <v>2488464.9300000002</v>
      </c>
      <c r="AC1576" s="5">
        <v>35228.769999999997</v>
      </c>
      <c r="AD1576" s="5">
        <f t="shared" si="220"/>
        <v>1867124.81</v>
      </c>
      <c r="AE1576" s="5">
        <v>112903.23</v>
      </c>
      <c r="AF1576" s="5">
        <v>33466.660000000003</v>
      </c>
      <c r="AG1576" s="5">
        <v>8077.51</v>
      </c>
      <c r="AH1576" s="5">
        <v>1160</v>
      </c>
      <c r="AI1576" s="5">
        <v>5079.17</v>
      </c>
      <c r="AJ1576">
        <v>0</v>
      </c>
      <c r="AK1576" s="5">
        <v>0</v>
      </c>
      <c r="AL1576" s="5">
        <v>1042.95</v>
      </c>
      <c r="AM1576" s="5">
        <v>31954.63</v>
      </c>
      <c r="AN1576">
        <v>4</v>
      </c>
      <c r="AO1576">
        <v>2</v>
      </c>
      <c r="AP1576" t="str">
        <f t="shared" si="221"/>
        <v>Yes</v>
      </c>
      <c r="AQ1576">
        <v>1</v>
      </c>
      <c r="AR1576" s="5">
        <f t="shared" si="222"/>
        <v>2060808.96</v>
      </c>
      <c r="AS1576" s="5">
        <f t="shared" si="223"/>
        <v>427655.97</v>
      </c>
      <c r="AT1576" t="s">
        <v>59</v>
      </c>
      <c r="AU1576" t="s">
        <v>6164</v>
      </c>
      <c r="AV1576" t="s">
        <v>6165</v>
      </c>
      <c r="AW1576" t="s">
        <v>6166</v>
      </c>
      <c r="AX1576" t="s">
        <v>6184</v>
      </c>
      <c r="AY1576">
        <v>54</v>
      </c>
      <c r="AZ1576">
        <v>0</v>
      </c>
      <c r="BA1576">
        <v>16</v>
      </c>
      <c r="BB1576" t="s">
        <v>6198</v>
      </c>
      <c r="BC1576">
        <v>0</v>
      </c>
      <c r="BD1576">
        <v>0</v>
      </c>
      <c r="BE1576" t="s">
        <v>6169</v>
      </c>
      <c r="BF1576" t="s">
        <v>6170</v>
      </c>
      <c r="BG1576">
        <v>0</v>
      </c>
      <c r="BH1576" t="s">
        <v>6171</v>
      </c>
      <c r="BI1576">
        <v>40</v>
      </c>
      <c r="BJ1576" t="s">
        <v>6172</v>
      </c>
      <c r="BK1576">
        <v>0</v>
      </c>
      <c r="BL1576">
        <v>64</v>
      </c>
      <c r="BM1576" s="3">
        <f t="shared" si="224"/>
        <v>0.828125</v>
      </c>
    </row>
    <row r="1577" spans="1:65">
      <c r="A1577" t="s">
        <v>1709</v>
      </c>
      <c r="B1577" s="2">
        <v>45752</v>
      </c>
      <c r="C1577" t="s">
        <v>1632</v>
      </c>
      <c r="D1577" t="s">
        <v>1633</v>
      </c>
      <c r="E1577">
        <v>4</v>
      </c>
      <c r="F1577" t="s">
        <v>78</v>
      </c>
      <c r="G1577" t="s">
        <v>79</v>
      </c>
      <c r="H1577" t="s">
        <v>136</v>
      </c>
      <c r="I1577" t="s">
        <v>52</v>
      </c>
      <c r="J1577" t="s">
        <v>65</v>
      </c>
      <c r="K1577" t="s">
        <v>75</v>
      </c>
      <c r="L1577" t="s">
        <v>92</v>
      </c>
      <c r="M1577" t="s">
        <v>56</v>
      </c>
      <c r="N1577" t="s">
        <v>76</v>
      </c>
      <c r="O1577" t="s">
        <v>58</v>
      </c>
      <c r="P1577">
        <v>46</v>
      </c>
      <c r="Q1577">
        <v>49</v>
      </c>
      <c r="R1577">
        <v>49</v>
      </c>
      <c r="S1577">
        <v>1</v>
      </c>
      <c r="T1577">
        <f t="shared" si="216"/>
        <v>48</v>
      </c>
      <c r="U1577">
        <v>44</v>
      </c>
      <c r="V1577">
        <f t="shared" si="217"/>
        <v>4</v>
      </c>
      <c r="W1577" s="3">
        <f t="shared" si="218"/>
        <v>2.0408163265306121E-2</v>
      </c>
      <c r="X1577">
        <v>44</v>
      </c>
      <c r="Y1577" s="4">
        <v>3</v>
      </c>
      <c r="Z1577" s="4">
        <v>1.8</v>
      </c>
      <c r="AA1577" s="5">
        <v>51936.21</v>
      </c>
      <c r="AB1577" s="5">
        <f t="shared" si="219"/>
        <v>2285193.2400000002</v>
      </c>
      <c r="AC1577" s="5">
        <v>35239.86</v>
      </c>
      <c r="AD1577" s="5">
        <f t="shared" si="220"/>
        <v>1726753.14</v>
      </c>
      <c r="AE1577" s="5">
        <v>115528.37</v>
      </c>
      <c r="AF1577" s="5">
        <v>34141.74</v>
      </c>
      <c r="AG1577" s="5">
        <v>11473.19</v>
      </c>
      <c r="AH1577" s="5">
        <v>2610</v>
      </c>
      <c r="AI1577" s="5">
        <v>5122.7299999999996</v>
      </c>
      <c r="AJ1577">
        <v>0</v>
      </c>
      <c r="AK1577" s="5">
        <v>0</v>
      </c>
      <c r="AL1577" s="5">
        <v>4436.59</v>
      </c>
      <c r="AM1577" s="5">
        <v>30649.85</v>
      </c>
      <c r="AN1577">
        <v>4</v>
      </c>
      <c r="AO1577">
        <v>5</v>
      </c>
      <c r="AP1577" t="str">
        <f t="shared" si="221"/>
        <v>No</v>
      </c>
      <c r="AQ1577">
        <v>2</v>
      </c>
      <c r="AR1577" s="5">
        <f t="shared" si="222"/>
        <v>1930715.61</v>
      </c>
      <c r="AS1577" s="5">
        <f t="shared" si="223"/>
        <v>354477.63</v>
      </c>
      <c r="AT1577" t="s">
        <v>59</v>
      </c>
      <c r="AU1577" t="s">
        <v>6164</v>
      </c>
      <c r="AV1577" t="s">
        <v>6165</v>
      </c>
      <c r="AW1577" t="s">
        <v>6166</v>
      </c>
      <c r="AX1577" t="s">
        <v>6184</v>
      </c>
      <c r="AY1577">
        <v>49</v>
      </c>
      <c r="AZ1577">
        <v>0</v>
      </c>
      <c r="BA1577">
        <v>27</v>
      </c>
      <c r="BB1577" t="s">
        <v>6180</v>
      </c>
      <c r="BC1577">
        <v>1</v>
      </c>
      <c r="BD1577">
        <v>0</v>
      </c>
      <c r="BE1577" t="s">
        <v>6178</v>
      </c>
      <c r="BF1577" t="s">
        <v>6170</v>
      </c>
      <c r="BG1577">
        <v>1</v>
      </c>
      <c r="BH1577" t="s">
        <v>6186</v>
      </c>
      <c r="BI1577">
        <v>46</v>
      </c>
      <c r="BJ1577" t="s">
        <v>6172</v>
      </c>
      <c r="BK1577">
        <v>0</v>
      </c>
      <c r="BL1577">
        <v>60</v>
      </c>
      <c r="BM1577" s="3">
        <f t="shared" si="224"/>
        <v>0.81666666666666665</v>
      </c>
    </row>
    <row r="1578" spans="1:65">
      <c r="A1578" t="s">
        <v>1710</v>
      </c>
      <c r="B1578" s="2">
        <v>45752</v>
      </c>
      <c r="C1578" t="s">
        <v>1632</v>
      </c>
      <c r="D1578" t="s">
        <v>1633</v>
      </c>
      <c r="E1578">
        <v>4</v>
      </c>
      <c r="F1578" t="s">
        <v>61</v>
      </c>
      <c r="G1578" t="s">
        <v>50</v>
      </c>
      <c r="H1578" t="s">
        <v>157</v>
      </c>
      <c r="I1578" t="s">
        <v>64</v>
      </c>
      <c r="J1578" t="s">
        <v>81</v>
      </c>
      <c r="K1578" t="s">
        <v>75</v>
      </c>
      <c r="L1578" t="s">
        <v>55</v>
      </c>
      <c r="M1578" t="s">
        <v>56</v>
      </c>
      <c r="N1578" t="s">
        <v>94</v>
      </c>
      <c r="O1578" t="s">
        <v>120</v>
      </c>
      <c r="P1578">
        <v>32</v>
      </c>
      <c r="Q1578">
        <v>33</v>
      </c>
      <c r="R1578">
        <v>33</v>
      </c>
      <c r="S1578">
        <v>1</v>
      </c>
      <c r="T1578">
        <f t="shared" si="216"/>
        <v>32</v>
      </c>
      <c r="U1578">
        <v>32</v>
      </c>
      <c r="V1578">
        <f t="shared" si="217"/>
        <v>0</v>
      </c>
      <c r="W1578" s="3">
        <f t="shared" si="218"/>
        <v>3.0303030303030304E-2</v>
      </c>
      <c r="X1578">
        <v>20</v>
      </c>
      <c r="Y1578" s="4">
        <v>2</v>
      </c>
      <c r="Z1578" s="4">
        <v>1</v>
      </c>
      <c r="AA1578" s="5">
        <v>77673.399999999994</v>
      </c>
      <c r="AB1578" s="5">
        <f t="shared" si="219"/>
        <v>2485548.7999999998</v>
      </c>
      <c r="AC1578" s="5">
        <v>53089.73</v>
      </c>
      <c r="AD1578" s="5">
        <f t="shared" si="220"/>
        <v>1751961.09</v>
      </c>
      <c r="AE1578" s="5">
        <v>96701.85</v>
      </c>
      <c r="AF1578" s="5">
        <v>28639.17</v>
      </c>
      <c r="AG1578" s="5">
        <v>8700.08</v>
      </c>
      <c r="AH1578" s="5">
        <v>1450</v>
      </c>
      <c r="AI1578" s="5">
        <v>7480</v>
      </c>
      <c r="AJ1578">
        <v>0</v>
      </c>
      <c r="AK1578" s="5">
        <v>0</v>
      </c>
      <c r="AL1578" s="5">
        <v>0</v>
      </c>
      <c r="AM1578" s="5">
        <v>21316.68</v>
      </c>
      <c r="AN1578">
        <v>4</v>
      </c>
      <c r="AO1578">
        <v>4</v>
      </c>
      <c r="AP1578" t="str">
        <f t="shared" si="221"/>
        <v>Yes</v>
      </c>
      <c r="AQ1578">
        <v>1</v>
      </c>
      <c r="AR1578" s="5">
        <f t="shared" si="222"/>
        <v>1916248.87</v>
      </c>
      <c r="AS1578" s="5">
        <f t="shared" si="223"/>
        <v>569299.93000000005</v>
      </c>
      <c r="AT1578" t="s">
        <v>59</v>
      </c>
      <c r="AU1578" t="s">
        <v>6164</v>
      </c>
      <c r="AV1578" t="s">
        <v>6165</v>
      </c>
      <c r="AW1578" t="s">
        <v>6166</v>
      </c>
      <c r="AX1578" t="s">
        <v>6184</v>
      </c>
      <c r="AY1578">
        <v>34</v>
      </c>
      <c r="AZ1578">
        <v>0</v>
      </c>
      <c r="BA1578">
        <v>0</v>
      </c>
      <c r="BB1578" t="s">
        <v>6168</v>
      </c>
      <c r="BC1578">
        <v>0</v>
      </c>
      <c r="BD1578">
        <v>0</v>
      </c>
      <c r="BE1578" t="s">
        <v>6169</v>
      </c>
      <c r="BF1578" t="s">
        <v>6170</v>
      </c>
      <c r="BG1578">
        <v>0</v>
      </c>
      <c r="BH1578" t="s">
        <v>6171</v>
      </c>
      <c r="BI1578">
        <v>55</v>
      </c>
      <c r="BJ1578" t="s">
        <v>6187</v>
      </c>
      <c r="BK1578">
        <v>0</v>
      </c>
      <c r="BL1578">
        <v>52</v>
      </c>
      <c r="BM1578" s="3">
        <f t="shared" si="224"/>
        <v>0.63461538461538458</v>
      </c>
    </row>
    <row r="1579" spans="1:65">
      <c r="A1579" t="s">
        <v>1711</v>
      </c>
      <c r="B1579" s="2">
        <v>45752</v>
      </c>
      <c r="C1579" t="s">
        <v>1632</v>
      </c>
      <c r="D1579" t="s">
        <v>1633</v>
      </c>
      <c r="E1579">
        <v>4</v>
      </c>
      <c r="F1579" t="s">
        <v>61</v>
      </c>
      <c r="G1579" t="s">
        <v>50</v>
      </c>
      <c r="H1579" t="s">
        <v>183</v>
      </c>
      <c r="I1579" t="s">
        <v>52</v>
      </c>
      <c r="J1579" t="s">
        <v>53</v>
      </c>
      <c r="K1579" t="s">
        <v>75</v>
      </c>
      <c r="L1579" t="s">
        <v>67</v>
      </c>
      <c r="M1579" t="s">
        <v>68</v>
      </c>
      <c r="N1579" t="s">
        <v>94</v>
      </c>
      <c r="O1579" t="s">
        <v>58</v>
      </c>
      <c r="P1579">
        <v>67</v>
      </c>
      <c r="Q1579">
        <v>67</v>
      </c>
      <c r="R1579">
        <v>65</v>
      </c>
      <c r="S1579">
        <v>3</v>
      </c>
      <c r="T1579">
        <f t="shared" si="216"/>
        <v>62</v>
      </c>
      <c r="U1579">
        <v>62</v>
      </c>
      <c r="V1579">
        <f t="shared" si="217"/>
        <v>0</v>
      </c>
      <c r="W1579" s="3">
        <f t="shared" si="218"/>
        <v>4.6153846153846156E-2</v>
      </c>
      <c r="X1579">
        <v>33</v>
      </c>
      <c r="Y1579" s="4">
        <v>5.4</v>
      </c>
      <c r="Z1579" s="4">
        <v>1.2</v>
      </c>
      <c r="AA1579" s="5">
        <v>35944.339999999997</v>
      </c>
      <c r="AB1579" s="5">
        <f t="shared" si="219"/>
        <v>2228549.08</v>
      </c>
      <c r="AC1579" s="5">
        <v>21952.560000000001</v>
      </c>
      <c r="AD1579" s="5">
        <f t="shared" si="220"/>
        <v>1426916.4</v>
      </c>
      <c r="AE1579" s="5">
        <v>118019.51</v>
      </c>
      <c r="AF1579" s="5">
        <v>27911.94</v>
      </c>
      <c r="AG1579" s="5">
        <v>10600.19</v>
      </c>
      <c r="AH1579" s="5">
        <v>1740</v>
      </c>
      <c r="AI1579" s="5">
        <v>10576.27</v>
      </c>
      <c r="AJ1579">
        <v>1</v>
      </c>
      <c r="AK1579" s="5">
        <v>8829.77</v>
      </c>
      <c r="AL1579" s="5">
        <v>0</v>
      </c>
      <c r="AM1579" s="5">
        <v>43400.6</v>
      </c>
      <c r="AN1579">
        <v>4</v>
      </c>
      <c r="AO1579">
        <v>5</v>
      </c>
      <c r="AP1579" t="str">
        <f t="shared" si="221"/>
        <v>No</v>
      </c>
      <c r="AQ1579">
        <v>2</v>
      </c>
      <c r="AR1579" s="5">
        <f t="shared" si="222"/>
        <v>1647994.68</v>
      </c>
      <c r="AS1579" s="5">
        <f t="shared" si="223"/>
        <v>580554.4</v>
      </c>
      <c r="AT1579" t="s">
        <v>116</v>
      </c>
      <c r="AU1579" t="s">
        <v>6189</v>
      </c>
      <c r="AV1579" t="s">
        <v>6201</v>
      </c>
      <c r="AW1579" t="s">
        <v>6175</v>
      </c>
      <c r="AX1579" t="s">
        <v>6167</v>
      </c>
      <c r="AY1579">
        <v>70</v>
      </c>
      <c r="AZ1579">
        <v>0</v>
      </c>
      <c r="BA1579">
        <v>0</v>
      </c>
      <c r="BB1579" t="s">
        <v>6168</v>
      </c>
      <c r="BC1579">
        <v>0</v>
      </c>
      <c r="BD1579">
        <v>1</v>
      </c>
      <c r="BE1579" t="s">
        <v>6188</v>
      </c>
      <c r="BF1579" t="s">
        <v>6210</v>
      </c>
      <c r="BG1579">
        <v>0</v>
      </c>
      <c r="BH1579" t="s">
        <v>6171</v>
      </c>
      <c r="BI1579">
        <v>22</v>
      </c>
      <c r="BJ1579" t="s">
        <v>6172</v>
      </c>
      <c r="BK1579">
        <v>0</v>
      </c>
      <c r="BL1579">
        <v>72</v>
      </c>
      <c r="BM1579" s="3">
        <f t="shared" si="224"/>
        <v>0.90277777777777779</v>
      </c>
    </row>
    <row r="1580" spans="1:65">
      <c r="A1580" t="s">
        <v>1712</v>
      </c>
      <c r="B1580" s="2">
        <v>45752</v>
      </c>
      <c r="C1580" t="s">
        <v>1632</v>
      </c>
      <c r="D1580" t="s">
        <v>1633</v>
      </c>
      <c r="E1580">
        <v>4</v>
      </c>
      <c r="F1580" t="s">
        <v>49</v>
      </c>
      <c r="G1580" t="s">
        <v>62</v>
      </c>
      <c r="H1580" t="s">
        <v>141</v>
      </c>
      <c r="I1580" t="s">
        <v>52</v>
      </c>
      <c r="J1580" t="s">
        <v>53</v>
      </c>
      <c r="K1580" t="s">
        <v>66</v>
      </c>
      <c r="L1580" t="s">
        <v>67</v>
      </c>
      <c r="M1580" t="s">
        <v>68</v>
      </c>
      <c r="N1580" t="s">
        <v>76</v>
      </c>
      <c r="O1580" t="s">
        <v>58</v>
      </c>
      <c r="P1580">
        <v>63</v>
      </c>
      <c r="Q1580">
        <v>67</v>
      </c>
      <c r="R1580">
        <v>66</v>
      </c>
      <c r="S1580">
        <v>6</v>
      </c>
      <c r="T1580">
        <f t="shared" si="216"/>
        <v>60</v>
      </c>
      <c r="U1580">
        <v>59</v>
      </c>
      <c r="V1580">
        <f t="shared" si="217"/>
        <v>1</v>
      </c>
      <c r="W1580" s="3">
        <f t="shared" si="218"/>
        <v>9.0909090909090912E-2</v>
      </c>
      <c r="X1580">
        <v>46</v>
      </c>
      <c r="Y1580" s="4">
        <v>3.3</v>
      </c>
      <c r="Z1580" s="4">
        <v>1.9</v>
      </c>
      <c r="AA1580" s="5">
        <v>30205.82</v>
      </c>
      <c r="AB1580" s="5">
        <f t="shared" si="219"/>
        <v>1782143.38</v>
      </c>
      <c r="AC1580" s="5">
        <v>22076.94</v>
      </c>
      <c r="AD1580" s="5">
        <f t="shared" si="220"/>
        <v>1457078.04</v>
      </c>
      <c r="AE1580" s="5">
        <v>118851.95</v>
      </c>
      <c r="AF1580" s="5">
        <v>31508.06</v>
      </c>
      <c r="AG1580" s="5">
        <v>36596.129999999997</v>
      </c>
      <c r="AH1580" s="5">
        <v>2755</v>
      </c>
      <c r="AI1580" s="5">
        <v>58290.67</v>
      </c>
      <c r="AJ1580">
        <v>2</v>
      </c>
      <c r="AK1580" s="5">
        <v>17078.16</v>
      </c>
      <c r="AL1580" s="5">
        <v>732.56</v>
      </c>
      <c r="AM1580" s="5">
        <v>46831.3</v>
      </c>
      <c r="AN1580">
        <v>4</v>
      </c>
      <c r="AO1580">
        <v>6</v>
      </c>
      <c r="AP1580" t="str">
        <f t="shared" si="221"/>
        <v>No</v>
      </c>
      <c r="AQ1580">
        <v>4</v>
      </c>
      <c r="AR1580" s="5">
        <f t="shared" si="222"/>
        <v>1769721.87</v>
      </c>
      <c r="AS1580" s="5">
        <f t="shared" si="223"/>
        <v>12421.51</v>
      </c>
      <c r="AT1580" t="s">
        <v>1641</v>
      </c>
      <c r="AU1580" t="s">
        <v>6199</v>
      </c>
      <c r="AV1580" t="s">
        <v>6200</v>
      </c>
      <c r="AW1580" t="s">
        <v>6175</v>
      </c>
      <c r="AX1580" t="s">
        <v>6167</v>
      </c>
      <c r="AY1580">
        <v>64</v>
      </c>
      <c r="AZ1580">
        <v>0</v>
      </c>
      <c r="BA1580">
        <v>16</v>
      </c>
      <c r="BB1580" t="s">
        <v>6198</v>
      </c>
      <c r="BC1580">
        <v>1</v>
      </c>
      <c r="BD1580">
        <v>1</v>
      </c>
      <c r="BE1580" t="s">
        <v>6188</v>
      </c>
      <c r="BF1580" t="s">
        <v>6210</v>
      </c>
      <c r="BG1580">
        <v>3</v>
      </c>
      <c r="BH1580" t="s">
        <v>6206</v>
      </c>
      <c r="BI1580">
        <v>67</v>
      </c>
      <c r="BJ1580" t="s">
        <v>6193</v>
      </c>
      <c r="BK1580">
        <v>0</v>
      </c>
      <c r="BL1580">
        <v>74</v>
      </c>
      <c r="BM1580" s="3">
        <f t="shared" si="224"/>
        <v>0.89189189189189189</v>
      </c>
    </row>
    <row r="1581" spans="1:65">
      <c r="A1581" t="s">
        <v>1713</v>
      </c>
      <c r="B1581" s="2">
        <v>45752</v>
      </c>
      <c r="C1581" t="s">
        <v>1632</v>
      </c>
      <c r="D1581" t="s">
        <v>1633</v>
      </c>
      <c r="E1581">
        <v>4</v>
      </c>
      <c r="F1581" t="s">
        <v>78</v>
      </c>
      <c r="G1581" t="s">
        <v>62</v>
      </c>
      <c r="H1581" t="s">
        <v>190</v>
      </c>
      <c r="I1581" t="s">
        <v>52</v>
      </c>
      <c r="J1581" t="s">
        <v>65</v>
      </c>
      <c r="K1581" t="s">
        <v>75</v>
      </c>
      <c r="L1581" t="s">
        <v>67</v>
      </c>
      <c r="M1581" t="s">
        <v>68</v>
      </c>
      <c r="N1581" t="s">
        <v>69</v>
      </c>
      <c r="O1581" t="s">
        <v>58</v>
      </c>
      <c r="P1581">
        <v>57</v>
      </c>
      <c r="Q1581">
        <v>61</v>
      </c>
      <c r="R1581">
        <v>61</v>
      </c>
      <c r="S1581">
        <v>6</v>
      </c>
      <c r="T1581">
        <f t="shared" si="216"/>
        <v>55</v>
      </c>
      <c r="U1581">
        <v>55</v>
      </c>
      <c r="V1581">
        <f t="shared" si="217"/>
        <v>0</v>
      </c>
      <c r="W1581" s="3">
        <f t="shared" si="218"/>
        <v>9.8360655737704916E-2</v>
      </c>
      <c r="X1581">
        <v>36</v>
      </c>
      <c r="Y1581" s="4">
        <v>2.1</v>
      </c>
      <c r="Z1581" s="4">
        <v>2.2000000000000002</v>
      </c>
      <c r="AA1581" s="5">
        <v>51443.27</v>
      </c>
      <c r="AB1581" s="5">
        <f t="shared" si="219"/>
        <v>2829379.85</v>
      </c>
      <c r="AC1581" s="5">
        <v>32465.54</v>
      </c>
      <c r="AD1581" s="5">
        <f t="shared" si="220"/>
        <v>1980397.94</v>
      </c>
      <c r="AE1581" s="5">
        <v>139536.48000000001</v>
      </c>
      <c r="AF1581" s="5">
        <v>40623.660000000003</v>
      </c>
      <c r="AG1581" s="5">
        <v>35136.86</v>
      </c>
      <c r="AH1581" s="5">
        <v>3190</v>
      </c>
      <c r="AI1581" s="5">
        <v>69776.88</v>
      </c>
      <c r="AJ1581">
        <v>1</v>
      </c>
      <c r="AK1581" s="5">
        <v>13826.05</v>
      </c>
      <c r="AL1581" s="5">
        <v>0</v>
      </c>
      <c r="AM1581" s="5">
        <v>34707.870000000003</v>
      </c>
      <c r="AN1581">
        <v>4</v>
      </c>
      <c r="AO1581">
        <v>2</v>
      </c>
      <c r="AP1581" t="str">
        <f t="shared" si="221"/>
        <v>Yes</v>
      </c>
      <c r="AQ1581">
        <v>1</v>
      </c>
      <c r="AR1581" s="5">
        <f t="shared" si="222"/>
        <v>2317195.7400000002</v>
      </c>
      <c r="AS1581" s="5">
        <f t="shared" si="223"/>
        <v>512184.11</v>
      </c>
      <c r="AT1581" t="s">
        <v>1641</v>
      </c>
      <c r="AU1581" t="s">
        <v>6199</v>
      </c>
      <c r="AV1581" t="s">
        <v>6200</v>
      </c>
      <c r="AW1581" t="s">
        <v>6175</v>
      </c>
      <c r="AX1581" t="s">
        <v>6184</v>
      </c>
      <c r="AY1581">
        <v>59</v>
      </c>
      <c r="AZ1581">
        <v>0</v>
      </c>
      <c r="BA1581">
        <v>0</v>
      </c>
      <c r="BB1581" t="s">
        <v>6168</v>
      </c>
      <c r="BC1581">
        <v>0</v>
      </c>
      <c r="BD1581">
        <v>0</v>
      </c>
      <c r="BE1581" t="s">
        <v>6169</v>
      </c>
      <c r="BF1581" t="s">
        <v>6210</v>
      </c>
      <c r="BG1581">
        <v>1</v>
      </c>
      <c r="BH1581" t="s">
        <v>6179</v>
      </c>
      <c r="BI1581">
        <v>40</v>
      </c>
      <c r="BJ1581" t="s">
        <v>6172</v>
      </c>
      <c r="BK1581">
        <v>0</v>
      </c>
      <c r="BL1581">
        <v>69</v>
      </c>
      <c r="BM1581" s="3">
        <f t="shared" si="224"/>
        <v>0.88405797101449279</v>
      </c>
    </row>
    <row r="1582" spans="1:65">
      <c r="A1582" t="s">
        <v>1714</v>
      </c>
      <c r="B1582" s="2">
        <v>45752</v>
      </c>
      <c r="C1582" t="s">
        <v>1632</v>
      </c>
      <c r="D1582" t="s">
        <v>1633</v>
      </c>
      <c r="E1582">
        <v>4</v>
      </c>
      <c r="F1582" t="s">
        <v>78</v>
      </c>
      <c r="G1582" t="s">
        <v>62</v>
      </c>
      <c r="H1582" t="s">
        <v>168</v>
      </c>
      <c r="I1582" t="s">
        <v>52</v>
      </c>
      <c r="J1582" t="s">
        <v>65</v>
      </c>
      <c r="K1582" t="s">
        <v>66</v>
      </c>
      <c r="L1582" t="s">
        <v>87</v>
      </c>
      <c r="M1582" t="s">
        <v>56</v>
      </c>
      <c r="N1582" t="s">
        <v>94</v>
      </c>
      <c r="O1582" t="s">
        <v>58</v>
      </c>
      <c r="P1582">
        <v>48</v>
      </c>
      <c r="Q1582">
        <v>49</v>
      </c>
      <c r="R1582">
        <v>48</v>
      </c>
      <c r="S1582">
        <v>1</v>
      </c>
      <c r="T1582">
        <f t="shared" si="216"/>
        <v>47</v>
      </c>
      <c r="U1582">
        <v>47</v>
      </c>
      <c r="V1582">
        <f t="shared" si="217"/>
        <v>0</v>
      </c>
      <c r="W1582" s="3">
        <f t="shared" si="218"/>
        <v>2.0833333333333332E-2</v>
      </c>
      <c r="X1582">
        <v>40</v>
      </c>
      <c r="Y1582" s="4">
        <v>3.1</v>
      </c>
      <c r="Z1582" s="4">
        <v>1.4</v>
      </c>
      <c r="AA1582" s="5">
        <v>48724.87</v>
      </c>
      <c r="AB1582" s="5">
        <f t="shared" si="219"/>
        <v>2290068.89</v>
      </c>
      <c r="AC1582" s="5">
        <v>35740.79</v>
      </c>
      <c r="AD1582" s="5">
        <f t="shared" si="220"/>
        <v>1715557.92</v>
      </c>
      <c r="AE1582" s="5">
        <v>109824.38</v>
      </c>
      <c r="AF1582" s="5">
        <v>33004.25</v>
      </c>
      <c r="AG1582" s="5">
        <v>10568.41</v>
      </c>
      <c r="AH1582" s="5">
        <v>2030</v>
      </c>
      <c r="AI1582" s="5">
        <v>5134.88</v>
      </c>
      <c r="AJ1582">
        <v>0</v>
      </c>
      <c r="AK1582" s="5">
        <v>0</v>
      </c>
      <c r="AL1582" s="5">
        <v>0</v>
      </c>
      <c r="AM1582" s="5">
        <v>33932.67</v>
      </c>
      <c r="AN1582">
        <v>4</v>
      </c>
      <c r="AO1582">
        <v>5</v>
      </c>
      <c r="AP1582" t="str">
        <f t="shared" si="221"/>
        <v>No</v>
      </c>
      <c r="AQ1582">
        <v>2</v>
      </c>
      <c r="AR1582" s="5">
        <f t="shared" si="222"/>
        <v>1910052.51</v>
      </c>
      <c r="AS1582" s="5">
        <f t="shared" si="223"/>
        <v>380016.38</v>
      </c>
      <c r="AT1582" t="s">
        <v>59</v>
      </c>
      <c r="AU1582" t="s">
        <v>6164</v>
      </c>
      <c r="AV1582" t="s">
        <v>6165</v>
      </c>
      <c r="AW1582" t="s">
        <v>6166</v>
      </c>
      <c r="AX1582" t="s">
        <v>6167</v>
      </c>
      <c r="AY1582">
        <v>48</v>
      </c>
      <c r="AZ1582">
        <v>0</v>
      </c>
      <c r="BA1582">
        <v>0</v>
      </c>
      <c r="BB1582" t="s">
        <v>6168</v>
      </c>
      <c r="BC1582">
        <v>1</v>
      </c>
      <c r="BD1582">
        <v>0</v>
      </c>
      <c r="BE1582" t="s">
        <v>6178</v>
      </c>
      <c r="BF1582" t="s">
        <v>6170</v>
      </c>
      <c r="BG1582">
        <v>1</v>
      </c>
      <c r="BH1582" t="s">
        <v>6179</v>
      </c>
      <c r="BI1582">
        <v>42</v>
      </c>
      <c r="BJ1582" t="s">
        <v>6172</v>
      </c>
      <c r="BK1582">
        <v>0</v>
      </c>
      <c r="BL1582">
        <v>62</v>
      </c>
      <c r="BM1582" s="3">
        <f t="shared" si="224"/>
        <v>0.77419354838709675</v>
      </c>
    </row>
    <row r="1583" spans="1:65">
      <c r="A1583" t="s">
        <v>1715</v>
      </c>
      <c r="B1583" s="2">
        <v>45752</v>
      </c>
      <c r="C1583" t="s">
        <v>1632</v>
      </c>
      <c r="D1583" t="s">
        <v>1633</v>
      </c>
      <c r="E1583">
        <v>4</v>
      </c>
      <c r="F1583" t="s">
        <v>72</v>
      </c>
      <c r="G1583" t="s">
        <v>62</v>
      </c>
      <c r="H1583" t="s">
        <v>175</v>
      </c>
      <c r="I1583" t="s">
        <v>74</v>
      </c>
      <c r="J1583" t="s">
        <v>65</v>
      </c>
      <c r="K1583" t="s">
        <v>75</v>
      </c>
      <c r="L1583" t="s">
        <v>55</v>
      </c>
      <c r="M1583" t="s">
        <v>68</v>
      </c>
      <c r="N1583" t="s">
        <v>94</v>
      </c>
      <c r="O1583" t="s">
        <v>58</v>
      </c>
      <c r="P1583">
        <v>58</v>
      </c>
      <c r="Q1583">
        <v>64</v>
      </c>
      <c r="R1583">
        <v>64</v>
      </c>
      <c r="S1583">
        <v>2</v>
      </c>
      <c r="T1583">
        <f t="shared" si="216"/>
        <v>62</v>
      </c>
      <c r="U1583">
        <v>58</v>
      </c>
      <c r="V1583">
        <f t="shared" si="217"/>
        <v>4</v>
      </c>
      <c r="W1583" s="3">
        <f t="shared" si="218"/>
        <v>3.125E-2</v>
      </c>
      <c r="X1583">
        <v>15</v>
      </c>
      <c r="Y1583" s="4">
        <v>3.8</v>
      </c>
      <c r="Z1583" s="4">
        <v>1.8</v>
      </c>
      <c r="AA1583" s="5">
        <v>51527.08</v>
      </c>
      <c r="AB1583" s="5">
        <f t="shared" si="219"/>
        <v>2988570.64</v>
      </c>
      <c r="AC1583" s="5">
        <v>33503.65</v>
      </c>
      <c r="AD1583" s="5">
        <f t="shared" si="220"/>
        <v>2144233.6</v>
      </c>
      <c r="AE1583" s="5">
        <v>142591.6</v>
      </c>
      <c r="AF1583" s="5">
        <v>37844.69</v>
      </c>
      <c r="AG1583" s="5">
        <v>8007.72</v>
      </c>
      <c r="AH1583" s="5">
        <v>2610</v>
      </c>
      <c r="AI1583" s="5">
        <v>10151.719999999999</v>
      </c>
      <c r="AJ1583">
        <v>1</v>
      </c>
      <c r="AK1583" s="5">
        <v>13649.39</v>
      </c>
      <c r="AL1583" s="5">
        <v>4437.78</v>
      </c>
      <c r="AM1583" s="5">
        <v>36198.5</v>
      </c>
      <c r="AN1583">
        <v>4</v>
      </c>
      <c r="AO1583">
        <v>4</v>
      </c>
      <c r="AP1583" t="str">
        <f t="shared" si="221"/>
        <v>Yes</v>
      </c>
      <c r="AQ1583">
        <v>1</v>
      </c>
      <c r="AR1583" s="5">
        <f t="shared" si="222"/>
        <v>2399725</v>
      </c>
      <c r="AS1583" s="5">
        <f t="shared" si="223"/>
        <v>588845.64</v>
      </c>
      <c r="AT1583" t="s">
        <v>59</v>
      </c>
      <c r="AU1583" t="s">
        <v>6194</v>
      </c>
      <c r="AV1583" t="s">
        <v>6195</v>
      </c>
      <c r="AW1583" t="s">
        <v>6183</v>
      </c>
      <c r="AX1583" t="s">
        <v>6184</v>
      </c>
      <c r="AY1583">
        <v>60</v>
      </c>
      <c r="AZ1583">
        <v>0</v>
      </c>
      <c r="BA1583">
        <v>22</v>
      </c>
      <c r="BB1583" t="s">
        <v>6180</v>
      </c>
      <c r="BC1583">
        <v>0</v>
      </c>
      <c r="BD1583">
        <v>0</v>
      </c>
      <c r="BE1583" t="s">
        <v>6169</v>
      </c>
      <c r="BF1583" t="s">
        <v>6170</v>
      </c>
      <c r="BG1583">
        <v>0</v>
      </c>
      <c r="BH1583" t="s">
        <v>6171</v>
      </c>
      <c r="BI1583">
        <v>9</v>
      </c>
      <c r="BJ1583" t="s">
        <v>6172</v>
      </c>
      <c r="BK1583">
        <v>0</v>
      </c>
      <c r="BL1583">
        <v>68</v>
      </c>
      <c r="BM1583" s="3">
        <f t="shared" si="224"/>
        <v>0.94117647058823528</v>
      </c>
    </row>
    <row r="1584" spans="1:65">
      <c r="A1584" t="s">
        <v>1716</v>
      </c>
      <c r="B1584" s="2">
        <v>45752</v>
      </c>
      <c r="C1584" t="s">
        <v>1632</v>
      </c>
      <c r="D1584" t="s">
        <v>1633</v>
      </c>
      <c r="E1584">
        <v>4</v>
      </c>
      <c r="F1584" t="s">
        <v>78</v>
      </c>
      <c r="G1584" t="s">
        <v>79</v>
      </c>
      <c r="H1584" t="s">
        <v>80</v>
      </c>
      <c r="I1584" t="s">
        <v>74</v>
      </c>
      <c r="J1584" t="s">
        <v>53</v>
      </c>
      <c r="K1584" t="s">
        <v>54</v>
      </c>
      <c r="L1584" t="s">
        <v>67</v>
      </c>
      <c r="M1584" t="s">
        <v>68</v>
      </c>
      <c r="N1584" t="s">
        <v>109</v>
      </c>
      <c r="O1584" t="s">
        <v>58</v>
      </c>
      <c r="P1584">
        <v>74</v>
      </c>
      <c r="Q1584">
        <v>76</v>
      </c>
      <c r="R1584">
        <v>74</v>
      </c>
      <c r="S1584">
        <v>7</v>
      </c>
      <c r="T1584">
        <f t="shared" si="216"/>
        <v>67</v>
      </c>
      <c r="U1584">
        <v>67</v>
      </c>
      <c r="V1584">
        <f t="shared" si="217"/>
        <v>0</v>
      </c>
      <c r="W1584" s="3">
        <f t="shared" si="218"/>
        <v>9.45945945945946E-2</v>
      </c>
      <c r="X1584">
        <v>34</v>
      </c>
      <c r="Y1584" s="4">
        <v>0.3</v>
      </c>
      <c r="Z1584" s="4">
        <v>1</v>
      </c>
      <c r="AA1584" s="5">
        <v>39335.71</v>
      </c>
      <c r="AB1584" s="5">
        <f t="shared" si="219"/>
        <v>2635492.5699999998</v>
      </c>
      <c r="AC1584" s="5">
        <v>21932.36</v>
      </c>
      <c r="AD1584" s="5">
        <f t="shared" si="220"/>
        <v>1622994.64</v>
      </c>
      <c r="AE1584" s="5">
        <v>125344.79</v>
      </c>
      <c r="AF1584" s="5">
        <v>34916.03</v>
      </c>
      <c r="AG1584" s="5">
        <v>35736.26</v>
      </c>
      <c r="AH1584" s="5">
        <v>1450</v>
      </c>
      <c r="AI1584" s="5">
        <v>61960.91</v>
      </c>
      <c r="AJ1584">
        <v>2</v>
      </c>
      <c r="AK1584" s="5">
        <v>17168.61</v>
      </c>
      <c r="AL1584" s="5">
        <v>0</v>
      </c>
      <c r="AM1584" s="5">
        <v>95624.35</v>
      </c>
      <c r="AN1584">
        <v>8</v>
      </c>
      <c r="AO1584">
        <v>9</v>
      </c>
      <c r="AP1584" t="str">
        <f t="shared" si="221"/>
        <v>No</v>
      </c>
      <c r="AQ1584">
        <v>4</v>
      </c>
      <c r="AR1584" s="5">
        <f t="shared" si="222"/>
        <v>1995195.59</v>
      </c>
      <c r="AS1584" s="5">
        <f t="shared" si="223"/>
        <v>640296.98</v>
      </c>
      <c r="AT1584" t="s">
        <v>1641</v>
      </c>
      <c r="AU1584" t="s">
        <v>6199</v>
      </c>
      <c r="AV1584" t="s">
        <v>6200</v>
      </c>
      <c r="AW1584" t="s">
        <v>6175</v>
      </c>
      <c r="AX1584" t="s">
        <v>6167</v>
      </c>
      <c r="AY1584">
        <v>77</v>
      </c>
      <c r="AZ1584">
        <v>0</v>
      </c>
      <c r="BA1584">
        <v>0</v>
      </c>
      <c r="BB1584" t="s">
        <v>6168</v>
      </c>
      <c r="BC1584">
        <v>1</v>
      </c>
      <c r="BD1584">
        <v>0</v>
      </c>
      <c r="BE1584" t="s">
        <v>6196</v>
      </c>
      <c r="BF1584" t="s">
        <v>6212</v>
      </c>
      <c r="BG1584">
        <v>1</v>
      </c>
      <c r="BH1584" t="s">
        <v>6179</v>
      </c>
      <c r="BI1584">
        <v>30</v>
      </c>
      <c r="BJ1584" t="s">
        <v>6172</v>
      </c>
      <c r="BK1584">
        <v>0</v>
      </c>
      <c r="BL1584">
        <v>82</v>
      </c>
      <c r="BM1584" s="3">
        <f t="shared" si="224"/>
        <v>0.90243902439024393</v>
      </c>
    </row>
    <row r="1585" spans="1:65">
      <c r="A1585" t="s">
        <v>1717</v>
      </c>
      <c r="B1585" s="2">
        <v>45752</v>
      </c>
      <c r="C1585" t="s">
        <v>1632</v>
      </c>
      <c r="D1585" t="s">
        <v>1633</v>
      </c>
      <c r="E1585">
        <v>4</v>
      </c>
      <c r="F1585" t="s">
        <v>72</v>
      </c>
      <c r="G1585" t="s">
        <v>62</v>
      </c>
      <c r="H1585" t="s">
        <v>150</v>
      </c>
      <c r="I1585" t="s">
        <v>74</v>
      </c>
      <c r="J1585" t="s">
        <v>65</v>
      </c>
      <c r="K1585" t="s">
        <v>75</v>
      </c>
      <c r="L1585" t="s">
        <v>67</v>
      </c>
      <c r="M1585" t="s">
        <v>56</v>
      </c>
      <c r="N1585" t="s">
        <v>94</v>
      </c>
      <c r="O1585" t="s">
        <v>70</v>
      </c>
      <c r="P1585">
        <v>52</v>
      </c>
      <c r="Q1585">
        <v>54</v>
      </c>
      <c r="R1585">
        <v>54</v>
      </c>
      <c r="S1585">
        <v>1</v>
      </c>
      <c r="T1585">
        <f t="shared" si="216"/>
        <v>53</v>
      </c>
      <c r="U1585">
        <v>50</v>
      </c>
      <c r="V1585">
        <f t="shared" si="217"/>
        <v>3</v>
      </c>
      <c r="W1585" s="3">
        <f t="shared" si="218"/>
        <v>1.8518518518518517E-2</v>
      </c>
      <c r="X1585">
        <v>23</v>
      </c>
      <c r="Y1585" s="4">
        <v>5.0999999999999996</v>
      </c>
      <c r="Z1585" s="4">
        <v>1.1000000000000001</v>
      </c>
      <c r="AA1585" s="5">
        <v>52195.6</v>
      </c>
      <c r="AB1585" s="5">
        <f t="shared" si="219"/>
        <v>2609780</v>
      </c>
      <c r="AC1585" s="5">
        <v>33971.660000000003</v>
      </c>
      <c r="AD1585" s="5">
        <f t="shared" si="220"/>
        <v>1834469.64</v>
      </c>
      <c r="AE1585" s="5">
        <v>120300.46</v>
      </c>
      <c r="AF1585" s="5">
        <v>32655</v>
      </c>
      <c r="AG1585" s="5">
        <v>9186.9500000000007</v>
      </c>
      <c r="AH1585" s="5">
        <v>1595</v>
      </c>
      <c r="AI1585" s="5">
        <v>5069.3900000000003</v>
      </c>
      <c r="AJ1585">
        <v>0</v>
      </c>
      <c r="AK1585" s="5">
        <v>0</v>
      </c>
      <c r="AL1585" s="5">
        <v>3237.3</v>
      </c>
      <c r="AM1585" s="5">
        <v>30892.49</v>
      </c>
      <c r="AN1585">
        <v>4</v>
      </c>
      <c r="AO1585">
        <v>4</v>
      </c>
      <c r="AP1585" t="str">
        <f t="shared" si="221"/>
        <v>Yes</v>
      </c>
      <c r="AQ1585">
        <v>1</v>
      </c>
      <c r="AR1585" s="5">
        <f t="shared" si="222"/>
        <v>2037406.23</v>
      </c>
      <c r="AS1585" s="5">
        <f t="shared" si="223"/>
        <v>572373.77</v>
      </c>
      <c r="AT1585" t="s">
        <v>59</v>
      </c>
      <c r="AU1585" t="s">
        <v>6164</v>
      </c>
      <c r="AV1585" t="s">
        <v>6165</v>
      </c>
      <c r="AW1585" t="s">
        <v>6166</v>
      </c>
      <c r="AX1585" t="s">
        <v>6184</v>
      </c>
      <c r="AY1585">
        <v>55</v>
      </c>
      <c r="AZ1585">
        <v>0</v>
      </c>
      <c r="BA1585">
        <v>23</v>
      </c>
      <c r="BB1585" t="s">
        <v>6180</v>
      </c>
      <c r="BC1585">
        <v>0</v>
      </c>
      <c r="BD1585">
        <v>0</v>
      </c>
      <c r="BE1585" t="s">
        <v>6169</v>
      </c>
      <c r="BF1585" t="s">
        <v>6170</v>
      </c>
      <c r="BG1585">
        <v>1</v>
      </c>
      <c r="BH1585" t="s">
        <v>6186</v>
      </c>
      <c r="BI1585">
        <v>32</v>
      </c>
      <c r="BJ1585" t="s">
        <v>6172</v>
      </c>
      <c r="BK1585">
        <v>0</v>
      </c>
      <c r="BL1585">
        <v>61</v>
      </c>
      <c r="BM1585" s="3">
        <f t="shared" si="224"/>
        <v>0.88524590163934425</v>
      </c>
    </row>
    <row r="1586" spans="1:65">
      <c r="A1586" t="s">
        <v>1718</v>
      </c>
      <c r="B1586" s="2">
        <v>45752</v>
      </c>
      <c r="C1586" t="s">
        <v>1632</v>
      </c>
      <c r="D1586" t="s">
        <v>1633</v>
      </c>
      <c r="E1586">
        <v>4</v>
      </c>
      <c r="F1586" t="s">
        <v>78</v>
      </c>
      <c r="G1586" t="s">
        <v>62</v>
      </c>
      <c r="H1586" t="s">
        <v>190</v>
      </c>
      <c r="I1586" t="s">
        <v>74</v>
      </c>
      <c r="J1586" t="s">
        <v>53</v>
      </c>
      <c r="K1586" t="s">
        <v>75</v>
      </c>
      <c r="L1586" t="s">
        <v>67</v>
      </c>
      <c r="M1586" t="s">
        <v>68</v>
      </c>
      <c r="N1586" t="s">
        <v>57</v>
      </c>
      <c r="O1586" t="s">
        <v>82</v>
      </c>
      <c r="P1586">
        <v>62</v>
      </c>
      <c r="Q1586">
        <v>66</v>
      </c>
      <c r="R1586">
        <v>65</v>
      </c>
      <c r="S1586">
        <v>6</v>
      </c>
      <c r="T1586">
        <f t="shared" si="216"/>
        <v>59</v>
      </c>
      <c r="U1586">
        <v>59</v>
      </c>
      <c r="V1586">
        <f t="shared" si="217"/>
        <v>0</v>
      </c>
      <c r="W1586" s="3">
        <f t="shared" si="218"/>
        <v>9.2307692307692313E-2</v>
      </c>
      <c r="X1586">
        <v>28</v>
      </c>
      <c r="Y1586" s="4">
        <v>2.7</v>
      </c>
      <c r="Z1586" s="4">
        <v>1.6</v>
      </c>
      <c r="AA1586" s="5">
        <v>36126.620000000003</v>
      </c>
      <c r="AB1586" s="5">
        <f t="shared" si="219"/>
        <v>2131470.58</v>
      </c>
      <c r="AC1586" s="5">
        <v>21998.73</v>
      </c>
      <c r="AD1586" s="5">
        <f t="shared" si="220"/>
        <v>1429917.45</v>
      </c>
      <c r="AE1586" s="5">
        <v>110845.09</v>
      </c>
      <c r="AF1586" s="5">
        <v>30827.13</v>
      </c>
      <c r="AG1586" s="5">
        <v>35648.79</v>
      </c>
      <c r="AH1586" s="5">
        <v>2320</v>
      </c>
      <c r="AI1586" s="5">
        <v>60448.85</v>
      </c>
      <c r="AJ1586">
        <v>2</v>
      </c>
      <c r="AK1586" s="5">
        <v>17499.099999999999</v>
      </c>
      <c r="AL1586" s="5">
        <v>0</v>
      </c>
      <c r="AM1586" s="5">
        <v>37781.07</v>
      </c>
      <c r="AN1586">
        <v>4</v>
      </c>
      <c r="AO1586">
        <v>3</v>
      </c>
      <c r="AP1586" t="str">
        <f t="shared" si="221"/>
        <v>Yes</v>
      </c>
      <c r="AQ1586">
        <v>3</v>
      </c>
      <c r="AR1586" s="5">
        <f t="shared" si="222"/>
        <v>1725287.48</v>
      </c>
      <c r="AS1586" s="5">
        <f t="shared" si="223"/>
        <v>406183.1</v>
      </c>
      <c r="AT1586" t="s">
        <v>1641</v>
      </c>
      <c r="AU1586" t="s">
        <v>6189</v>
      </c>
      <c r="AV1586" t="s">
        <v>6201</v>
      </c>
      <c r="AW1586" t="s">
        <v>6175</v>
      </c>
      <c r="AX1586" t="s">
        <v>6167</v>
      </c>
      <c r="AY1586">
        <v>63</v>
      </c>
      <c r="AZ1586">
        <v>0</v>
      </c>
      <c r="BA1586">
        <v>0</v>
      </c>
      <c r="BB1586" t="s">
        <v>6168</v>
      </c>
      <c r="BC1586">
        <v>0</v>
      </c>
      <c r="BD1586">
        <v>0</v>
      </c>
      <c r="BE1586" t="s">
        <v>6169</v>
      </c>
      <c r="BF1586" t="s">
        <v>6210</v>
      </c>
      <c r="BG1586">
        <v>1</v>
      </c>
      <c r="BH1586" t="s">
        <v>6179</v>
      </c>
      <c r="BI1586">
        <v>58</v>
      </c>
      <c r="BJ1586" t="s">
        <v>6187</v>
      </c>
      <c r="BK1586">
        <v>0</v>
      </c>
      <c r="BL1586">
        <v>73</v>
      </c>
      <c r="BM1586" s="3">
        <f t="shared" si="224"/>
        <v>0.8904109589041096</v>
      </c>
    </row>
    <row r="1587" spans="1:65">
      <c r="A1587" t="s">
        <v>1719</v>
      </c>
      <c r="B1587" s="2">
        <v>45752</v>
      </c>
      <c r="C1587" t="s">
        <v>1632</v>
      </c>
      <c r="D1587" t="s">
        <v>1633</v>
      </c>
      <c r="E1587">
        <v>4</v>
      </c>
      <c r="F1587" t="s">
        <v>61</v>
      </c>
      <c r="G1587" t="s">
        <v>62</v>
      </c>
      <c r="H1587" t="s">
        <v>63</v>
      </c>
      <c r="I1587" t="s">
        <v>74</v>
      </c>
      <c r="J1587" t="s">
        <v>53</v>
      </c>
      <c r="K1587" t="s">
        <v>54</v>
      </c>
      <c r="L1587" t="s">
        <v>87</v>
      </c>
      <c r="M1587" t="s">
        <v>56</v>
      </c>
      <c r="N1587" t="s">
        <v>57</v>
      </c>
      <c r="O1587" t="s">
        <v>70</v>
      </c>
      <c r="P1587">
        <v>75</v>
      </c>
      <c r="Q1587">
        <v>76</v>
      </c>
      <c r="R1587">
        <v>75</v>
      </c>
      <c r="S1587">
        <v>2</v>
      </c>
      <c r="T1587">
        <f t="shared" si="216"/>
        <v>73</v>
      </c>
      <c r="U1587">
        <v>72</v>
      </c>
      <c r="V1587">
        <f t="shared" si="217"/>
        <v>1</v>
      </c>
      <c r="W1587" s="3">
        <f t="shared" si="218"/>
        <v>2.6666666666666668E-2</v>
      </c>
      <c r="X1587">
        <v>20</v>
      </c>
      <c r="Y1587" s="4">
        <v>6.7</v>
      </c>
      <c r="Z1587" s="4">
        <v>1.3</v>
      </c>
      <c r="AA1587" s="5">
        <v>39028.839999999997</v>
      </c>
      <c r="AB1587" s="5">
        <f t="shared" si="219"/>
        <v>2810076.48</v>
      </c>
      <c r="AC1587" s="5">
        <v>24082.94</v>
      </c>
      <c r="AD1587" s="5">
        <f t="shared" si="220"/>
        <v>1806220.5</v>
      </c>
      <c r="AE1587" s="5">
        <v>127570</v>
      </c>
      <c r="AF1587" s="5">
        <v>31411.57</v>
      </c>
      <c r="AG1587" s="5">
        <v>8284.4</v>
      </c>
      <c r="AH1587" s="5">
        <v>1885</v>
      </c>
      <c r="AI1587" s="5">
        <v>7058.82</v>
      </c>
      <c r="AJ1587">
        <v>0</v>
      </c>
      <c r="AK1587" s="5">
        <v>0</v>
      </c>
      <c r="AL1587" s="5">
        <v>711.39</v>
      </c>
      <c r="AM1587" s="5">
        <v>45259.4</v>
      </c>
      <c r="AN1587">
        <v>4</v>
      </c>
      <c r="AO1587">
        <v>4</v>
      </c>
      <c r="AP1587" t="str">
        <f t="shared" si="221"/>
        <v>Yes</v>
      </c>
      <c r="AQ1587">
        <v>1</v>
      </c>
      <c r="AR1587" s="5">
        <f t="shared" si="222"/>
        <v>2028401.08</v>
      </c>
      <c r="AS1587" s="5">
        <f t="shared" si="223"/>
        <v>781675.4</v>
      </c>
      <c r="AT1587" t="s">
        <v>59</v>
      </c>
      <c r="AU1587" t="s">
        <v>6164</v>
      </c>
      <c r="AV1587" t="s">
        <v>6165</v>
      </c>
      <c r="AW1587" t="s">
        <v>6166</v>
      </c>
      <c r="AX1587" t="s">
        <v>6167</v>
      </c>
      <c r="AY1587">
        <v>75</v>
      </c>
      <c r="AZ1587">
        <v>0</v>
      </c>
      <c r="BA1587">
        <v>14</v>
      </c>
      <c r="BB1587" t="s">
        <v>6198</v>
      </c>
      <c r="BC1587">
        <v>0</v>
      </c>
      <c r="BD1587">
        <v>0</v>
      </c>
      <c r="BE1587" t="s">
        <v>6169</v>
      </c>
      <c r="BF1587" t="s">
        <v>6170</v>
      </c>
      <c r="BG1587">
        <v>0</v>
      </c>
      <c r="BH1587" t="s">
        <v>6171</v>
      </c>
      <c r="BI1587">
        <v>24</v>
      </c>
      <c r="BJ1587" t="s">
        <v>6172</v>
      </c>
      <c r="BK1587">
        <v>0</v>
      </c>
      <c r="BL1587">
        <v>82</v>
      </c>
      <c r="BM1587" s="3">
        <f t="shared" si="224"/>
        <v>0.91463414634146345</v>
      </c>
    </row>
    <row r="1588" spans="1:65">
      <c r="A1588" t="s">
        <v>1720</v>
      </c>
      <c r="B1588" s="2">
        <v>45752</v>
      </c>
      <c r="C1588" t="s">
        <v>1632</v>
      </c>
      <c r="D1588" t="s">
        <v>1633</v>
      </c>
      <c r="E1588">
        <v>4</v>
      </c>
      <c r="F1588" t="s">
        <v>61</v>
      </c>
      <c r="G1588" t="s">
        <v>79</v>
      </c>
      <c r="H1588" t="s">
        <v>100</v>
      </c>
      <c r="I1588" t="s">
        <v>74</v>
      </c>
      <c r="J1588" t="s">
        <v>53</v>
      </c>
      <c r="K1588" t="s">
        <v>66</v>
      </c>
      <c r="L1588" t="s">
        <v>87</v>
      </c>
      <c r="M1588" t="s">
        <v>68</v>
      </c>
      <c r="N1588" t="s">
        <v>76</v>
      </c>
      <c r="O1588" t="s">
        <v>82</v>
      </c>
      <c r="P1588">
        <v>80</v>
      </c>
      <c r="Q1588">
        <v>83</v>
      </c>
      <c r="R1588">
        <v>83</v>
      </c>
      <c r="S1588">
        <v>2</v>
      </c>
      <c r="T1588">
        <f t="shared" si="216"/>
        <v>81</v>
      </c>
      <c r="U1588">
        <v>79</v>
      </c>
      <c r="V1588">
        <f t="shared" si="217"/>
        <v>2</v>
      </c>
      <c r="W1588" s="3">
        <f t="shared" si="218"/>
        <v>2.4096385542168676E-2</v>
      </c>
      <c r="X1588">
        <v>22</v>
      </c>
      <c r="Y1588" s="4">
        <v>11.8</v>
      </c>
      <c r="Z1588" s="4">
        <v>1.8</v>
      </c>
      <c r="AA1588" s="5">
        <v>30430.99</v>
      </c>
      <c r="AB1588" s="5">
        <f t="shared" si="219"/>
        <v>2404048.21</v>
      </c>
      <c r="AC1588" s="5">
        <v>23068.11</v>
      </c>
      <c r="AD1588" s="5">
        <f t="shared" si="220"/>
        <v>1914653.13</v>
      </c>
      <c r="AE1588" s="5">
        <v>141548.57</v>
      </c>
      <c r="AF1588" s="5">
        <v>35972.019999999997</v>
      </c>
      <c r="AG1588" s="5">
        <v>9258.44</v>
      </c>
      <c r="AH1588" s="5">
        <v>2610</v>
      </c>
      <c r="AI1588" s="5">
        <v>7082.67</v>
      </c>
      <c r="AJ1588">
        <v>1</v>
      </c>
      <c r="AK1588" s="5">
        <v>8367.9500000000007</v>
      </c>
      <c r="AL1588" s="5">
        <v>33173.589999999997</v>
      </c>
      <c r="AM1588" s="5">
        <v>86359.86</v>
      </c>
      <c r="AN1588">
        <v>4</v>
      </c>
      <c r="AO1588">
        <v>4</v>
      </c>
      <c r="AP1588" t="str">
        <f t="shared" si="221"/>
        <v>Yes</v>
      </c>
      <c r="AQ1588">
        <v>2</v>
      </c>
      <c r="AR1588" s="5">
        <f t="shared" si="222"/>
        <v>2239026.23</v>
      </c>
      <c r="AS1588" s="5">
        <f t="shared" si="223"/>
        <v>165021.98000000001</v>
      </c>
      <c r="AT1588" t="s">
        <v>59</v>
      </c>
      <c r="AU1588" t="s">
        <v>6181</v>
      </c>
      <c r="AV1588" t="s">
        <v>6182</v>
      </c>
      <c r="AW1588" t="s">
        <v>6183</v>
      </c>
      <c r="AX1588" t="s">
        <v>6177</v>
      </c>
      <c r="AY1588">
        <v>84</v>
      </c>
      <c r="AZ1588">
        <v>1</v>
      </c>
      <c r="BA1588">
        <v>21</v>
      </c>
      <c r="BB1588" t="s">
        <v>6180</v>
      </c>
      <c r="BC1588">
        <v>0</v>
      </c>
      <c r="BD1588">
        <v>0</v>
      </c>
      <c r="BE1588" t="s">
        <v>6169</v>
      </c>
      <c r="BF1588" t="s">
        <v>6170</v>
      </c>
      <c r="BG1588">
        <v>1</v>
      </c>
      <c r="BH1588" t="s">
        <v>6186</v>
      </c>
      <c r="BI1588">
        <v>24</v>
      </c>
      <c r="BJ1588" t="s">
        <v>6172</v>
      </c>
      <c r="BK1588">
        <v>0</v>
      </c>
      <c r="BL1588">
        <v>89</v>
      </c>
      <c r="BM1588" s="3">
        <f t="shared" si="224"/>
        <v>0.93258426966292129</v>
      </c>
    </row>
    <row r="1589" spans="1:65">
      <c r="A1589" t="s">
        <v>1721</v>
      </c>
      <c r="B1589" s="2">
        <v>45752</v>
      </c>
      <c r="C1589" t="s">
        <v>1632</v>
      </c>
      <c r="D1589" t="s">
        <v>1633</v>
      </c>
      <c r="E1589">
        <v>4</v>
      </c>
      <c r="F1589" t="s">
        <v>61</v>
      </c>
      <c r="G1589" t="s">
        <v>50</v>
      </c>
      <c r="H1589" t="s">
        <v>183</v>
      </c>
      <c r="I1589" t="s">
        <v>52</v>
      </c>
      <c r="J1589" t="s">
        <v>65</v>
      </c>
      <c r="K1589" t="s">
        <v>75</v>
      </c>
      <c r="L1589" t="s">
        <v>55</v>
      </c>
      <c r="M1589" t="s">
        <v>56</v>
      </c>
      <c r="N1589" t="s">
        <v>57</v>
      </c>
      <c r="O1589" t="s">
        <v>82</v>
      </c>
      <c r="P1589">
        <v>55</v>
      </c>
      <c r="Q1589">
        <v>57</v>
      </c>
      <c r="R1589">
        <v>56</v>
      </c>
      <c r="S1589">
        <v>1</v>
      </c>
      <c r="T1589">
        <f t="shared" si="216"/>
        <v>55</v>
      </c>
      <c r="U1589">
        <v>53</v>
      </c>
      <c r="V1589">
        <f t="shared" si="217"/>
        <v>2</v>
      </c>
      <c r="W1589" s="3">
        <f t="shared" si="218"/>
        <v>1.7857142857142856E-2</v>
      </c>
      <c r="X1589">
        <v>45</v>
      </c>
      <c r="Y1589" s="4">
        <v>4.7</v>
      </c>
      <c r="Z1589" s="4">
        <v>1.5</v>
      </c>
      <c r="AA1589" s="5">
        <v>51424.959999999999</v>
      </c>
      <c r="AB1589" s="5">
        <f t="shared" si="219"/>
        <v>2725522.88</v>
      </c>
      <c r="AC1589" s="5">
        <v>34676.93</v>
      </c>
      <c r="AD1589" s="5">
        <f t="shared" si="220"/>
        <v>1941908.08</v>
      </c>
      <c r="AE1589" s="5">
        <v>129140.1</v>
      </c>
      <c r="AF1589" s="5">
        <v>34192</v>
      </c>
      <c r="AG1589" s="5">
        <v>10688.75</v>
      </c>
      <c r="AH1589" s="5">
        <v>2175</v>
      </c>
      <c r="AI1589" s="5">
        <v>5050.9799999999996</v>
      </c>
      <c r="AJ1589">
        <v>0</v>
      </c>
      <c r="AK1589" s="5">
        <v>0</v>
      </c>
      <c r="AL1589" s="5">
        <v>2084.3200000000002</v>
      </c>
      <c r="AM1589" s="5">
        <v>36388.15</v>
      </c>
      <c r="AN1589">
        <v>4</v>
      </c>
      <c r="AO1589">
        <v>4</v>
      </c>
      <c r="AP1589" t="str">
        <f t="shared" si="221"/>
        <v>Yes</v>
      </c>
      <c r="AQ1589">
        <v>1</v>
      </c>
      <c r="AR1589" s="5">
        <f t="shared" si="222"/>
        <v>2161627.38</v>
      </c>
      <c r="AS1589" s="5">
        <f t="shared" si="223"/>
        <v>563895.5</v>
      </c>
      <c r="AT1589" t="s">
        <v>59</v>
      </c>
      <c r="AU1589" t="s">
        <v>6164</v>
      </c>
      <c r="AV1589" t="s">
        <v>6165</v>
      </c>
      <c r="AW1589" t="s">
        <v>6166</v>
      </c>
      <c r="AX1589" t="s">
        <v>6167</v>
      </c>
      <c r="AY1589">
        <v>58</v>
      </c>
      <c r="AZ1589">
        <v>0</v>
      </c>
      <c r="BA1589">
        <v>19</v>
      </c>
      <c r="BB1589" t="s">
        <v>6191</v>
      </c>
      <c r="BC1589">
        <v>0</v>
      </c>
      <c r="BD1589">
        <v>0</v>
      </c>
      <c r="BE1589" t="s">
        <v>6169</v>
      </c>
      <c r="BF1589" t="s">
        <v>6170</v>
      </c>
      <c r="BG1589">
        <v>1</v>
      </c>
      <c r="BH1589" t="s">
        <v>6192</v>
      </c>
      <c r="BI1589">
        <v>54</v>
      </c>
      <c r="BJ1589" t="s">
        <v>6187</v>
      </c>
      <c r="BK1589">
        <v>0</v>
      </c>
      <c r="BL1589">
        <v>63</v>
      </c>
      <c r="BM1589" s="3">
        <f t="shared" si="224"/>
        <v>0.88888888888888884</v>
      </c>
    </row>
    <row r="1590" spans="1:65">
      <c r="A1590" t="s">
        <v>1722</v>
      </c>
      <c r="B1590" s="2">
        <v>45753</v>
      </c>
      <c r="C1590" t="s">
        <v>1632</v>
      </c>
      <c r="D1590" t="s">
        <v>1633</v>
      </c>
      <c r="E1590">
        <v>4</v>
      </c>
      <c r="F1590" t="s">
        <v>49</v>
      </c>
      <c r="G1590" t="s">
        <v>79</v>
      </c>
      <c r="H1590" t="s">
        <v>111</v>
      </c>
      <c r="I1590" t="s">
        <v>52</v>
      </c>
      <c r="J1590" t="s">
        <v>65</v>
      </c>
      <c r="K1590" t="s">
        <v>66</v>
      </c>
      <c r="L1590" t="s">
        <v>87</v>
      </c>
      <c r="M1590" t="s">
        <v>56</v>
      </c>
      <c r="N1590" t="s">
        <v>69</v>
      </c>
      <c r="O1590" t="s">
        <v>120</v>
      </c>
      <c r="P1590">
        <v>53</v>
      </c>
      <c r="Q1590">
        <v>55</v>
      </c>
      <c r="R1590">
        <v>54</v>
      </c>
      <c r="S1590">
        <v>1</v>
      </c>
      <c r="T1590">
        <f t="shared" si="216"/>
        <v>53</v>
      </c>
      <c r="U1590">
        <v>53</v>
      </c>
      <c r="V1590">
        <f t="shared" si="217"/>
        <v>0</v>
      </c>
      <c r="W1590" s="3">
        <f t="shared" si="218"/>
        <v>1.8518518518518517E-2</v>
      </c>
      <c r="X1590">
        <v>29</v>
      </c>
      <c r="Y1590" s="4">
        <v>1.6</v>
      </c>
      <c r="Z1590" s="4">
        <v>1.4</v>
      </c>
      <c r="AA1590" s="5">
        <v>48963.92</v>
      </c>
      <c r="AB1590" s="5">
        <f t="shared" si="219"/>
        <v>2595087.7599999998</v>
      </c>
      <c r="AC1590" s="5">
        <v>35602.31</v>
      </c>
      <c r="AD1590" s="5">
        <f t="shared" si="220"/>
        <v>1922524.74</v>
      </c>
      <c r="AE1590" s="5">
        <v>127648.21</v>
      </c>
      <c r="AF1590" s="5">
        <v>35177.370000000003</v>
      </c>
      <c r="AG1590" s="5">
        <v>9818.9599999999991</v>
      </c>
      <c r="AH1590" s="5">
        <v>2030</v>
      </c>
      <c r="AI1590" s="5">
        <v>5069.3900000000003</v>
      </c>
      <c r="AJ1590">
        <v>0</v>
      </c>
      <c r="AK1590" s="5">
        <v>0</v>
      </c>
      <c r="AL1590" s="5">
        <v>0</v>
      </c>
      <c r="AM1590" s="5">
        <v>36159.07</v>
      </c>
      <c r="AN1590">
        <v>4</v>
      </c>
      <c r="AO1590">
        <v>3</v>
      </c>
      <c r="AP1590" t="str">
        <f t="shared" si="221"/>
        <v>Yes</v>
      </c>
      <c r="AQ1590">
        <v>1</v>
      </c>
      <c r="AR1590" s="5">
        <f t="shared" si="222"/>
        <v>2138427.7400000002</v>
      </c>
      <c r="AS1590" s="5">
        <f t="shared" si="223"/>
        <v>456660.02</v>
      </c>
      <c r="AT1590" t="s">
        <v>59</v>
      </c>
      <c r="AU1590" t="s">
        <v>6164</v>
      </c>
      <c r="AV1590" t="s">
        <v>6165</v>
      </c>
      <c r="AW1590" t="s">
        <v>6166</v>
      </c>
      <c r="AX1590" t="s">
        <v>6167</v>
      </c>
      <c r="AY1590">
        <v>56</v>
      </c>
      <c r="AZ1590">
        <v>2</v>
      </c>
      <c r="BA1590">
        <v>0</v>
      </c>
      <c r="BB1590" t="s">
        <v>6168</v>
      </c>
      <c r="BC1590">
        <v>0</v>
      </c>
      <c r="BD1590">
        <v>0</v>
      </c>
      <c r="BE1590" t="s">
        <v>6169</v>
      </c>
      <c r="BF1590" t="s">
        <v>6170</v>
      </c>
      <c r="BG1590">
        <v>0</v>
      </c>
      <c r="BH1590" t="s">
        <v>6171</v>
      </c>
      <c r="BI1590">
        <v>22</v>
      </c>
      <c r="BJ1590" t="s">
        <v>6172</v>
      </c>
      <c r="BK1590">
        <v>0</v>
      </c>
      <c r="BL1590">
        <v>62</v>
      </c>
      <c r="BM1590" s="3">
        <f t="shared" si="224"/>
        <v>0.87096774193548387</v>
      </c>
    </row>
    <row r="1591" spans="1:65">
      <c r="A1591" t="s">
        <v>1723</v>
      </c>
      <c r="B1591" s="2">
        <v>45753</v>
      </c>
      <c r="C1591" t="s">
        <v>1632</v>
      </c>
      <c r="D1591" t="s">
        <v>1633</v>
      </c>
      <c r="E1591">
        <v>4</v>
      </c>
      <c r="F1591" t="s">
        <v>49</v>
      </c>
      <c r="G1591" t="s">
        <v>50</v>
      </c>
      <c r="H1591" t="s">
        <v>245</v>
      </c>
      <c r="I1591" t="s">
        <v>74</v>
      </c>
      <c r="J1591" t="s">
        <v>53</v>
      </c>
      <c r="K1591" t="s">
        <v>75</v>
      </c>
      <c r="L1591" t="s">
        <v>55</v>
      </c>
      <c r="M1591" t="s">
        <v>56</v>
      </c>
      <c r="N1591" t="s">
        <v>94</v>
      </c>
      <c r="O1591" t="s">
        <v>82</v>
      </c>
      <c r="P1591">
        <v>62</v>
      </c>
      <c r="Q1591">
        <v>66</v>
      </c>
      <c r="R1591">
        <v>64</v>
      </c>
      <c r="S1591">
        <v>1</v>
      </c>
      <c r="T1591">
        <f t="shared" si="216"/>
        <v>63</v>
      </c>
      <c r="U1591">
        <v>59</v>
      </c>
      <c r="V1591">
        <f t="shared" si="217"/>
        <v>4</v>
      </c>
      <c r="W1591" s="3">
        <f t="shared" si="218"/>
        <v>1.5625E-2</v>
      </c>
      <c r="X1591">
        <v>39</v>
      </c>
      <c r="Y1591" s="4">
        <v>9.1</v>
      </c>
      <c r="Z1591" s="4">
        <v>3</v>
      </c>
      <c r="AA1591" s="5">
        <v>35780.74</v>
      </c>
      <c r="AB1591" s="5">
        <f t="shared" si="219"/>
        <v>2111063.66</v>
      </c>
      <c r="AC1591" s="5">
        <v>23512.1</v>
      </c>
      <c r="AD1591" s="5">
        <f t="shared" si="220"/>
        <v>1504774.4</v>
      </c>
      <c r="AE1591" s="5">
        <v>108601.99</v>
      </c>
      <c r="AF1591" s="5">
        <v>29760.35</v>
      </c>
      <c r="AG1591" s="5">
        <v>10902.86</v>
      </c>
      <c r="AH1591" s="5">
        <v>4350</v>
      </c>
      <c r="AI1591" s="5">
        <v>3531.03</v>
      </c>
      <c r="AJ1591">
        <v>0</v>
      </c>
      <c r="AK1591" s="5">
        <v>0</v>
      </c>
      <c r="AL1591" s="5">
        <v>2894.01</v>
      </c>
      <c r="AM1591" s="5">
        <v>38035</v>
      </c>
      <c r="AN1591">
        <v>4</v>
      </c>
      <c r="AO1591">
        <v>4</v>
      </c>
      <c r="AP1591" t="str">
        <f t="shared" si="221"/>
        <v>Yes</v>
      </c>
      <c r="AQ1591">
        <v>1</v>
      </c>
      <c r="AR1591" s="5">
        <f t="shared" si="222"/>
        <v>1702849.64</v>
      </c>
      <c r="AS1591" s="5">
        <f t="shared" si="223"/>
        <v>408214.02</v>
      </c>
      <c r="AT1591" t="s">
        <v>59</v>
      </c>
      <c r="AU1591" t="s">
        <v>6164</v>
      </c>
      <c r="AV1591" t="s">
        <v>6165</v>
      </c>
      <c r="AW1591" t="s">
        <v>6166</v>
      </c>
      <c r="AX1591" t="s">
        <v>6177</v>
      </c>
      <c r="AY1591">
        <v>65</v>
      </c>
      <c r="AZ1591">
        <v>0</v>
      </c>
      <c r="BA1591">
        <v>26</v>
      </c>
      <c r="BB1591" t="s">
        <v>6180</v>
      </c>
      <c r="BC1591">
        <v>0</v>
      </c>
      <c r="BD1591">
        <v>0</v>
      </c>
      <c r="BE1591" t="s">
        <v>6169</v>
      </c>
      <c r="BF1591" t="s">
        <v>6170</v>
      </c>
      <c r="BG1591">
        <v>0</v>
      </c>
      <c r="BH1591" t="s">
        <v>6171</v>
      </c>
      <c r="BI1591">
        <v>59</v>
      </c>
      <c r="BJ1591" t="s">
        <v>6187</v>
      </c>
      <c r="BK1591">
        <v>0</v>
      </c>
      <c r="BL1591">
        <v>71</v>
      </c>
      <c r="BM1591" s="3">
        <f t="shared" si="224"/>
        <v>0.90140845070422537</v>
      </c>
    </row>
    <row r="1592" spans="1:65">
      <c r="A1592" t="s">
        <v>1724</v>
      </c>
      <c r="B1592" s="2">
        <v>45753</v>
      </c>
      <c r="C1592" t="s">
        <v>1632</v>
      </c>
      <c r="D1592" t="s">
        <v>1633</v>
      </c>
      <c r="E1592">
        <v>4</v>
      </c>
      <c r="F1592" t="s">
        <v>78</v>
      </c>
      <c r="G1592" t="s">
        <v>50</v>
      </c>
      <c r="H1592" t="s">
        <v>185</v>
      </c>
      <c r="I1592" t="s">
        <v>52</v>
      </c>
      <c r="J1592" t="s">
        <v>53</v>
      </c>
      <c r="K1592" t="s">
        <v>75</v>
      </c>
      <c r="L1592" t="s">
        <v>92</v>
      </c>
      <c r="M1592" t="s">
        <v>68</v>
      </c>
      <c r="N1592" t="s">
        <v>94</v>
      </c>
      <c r="O1592" t="s">
        <v>70</v>
      </c>
      <c r="P1592">
        <v>60</v>
      </c>
      <c r="Q1592">
        <v>62</v>
      </c>
      <c r="R1592">
        <v>59</v>
      </c>
      <c r="S1592">
        <v>2</v>
      </c>
      <c r="T1592">
        <f t="shared" si="216"/>
        <v>57</v>
      </c>
      <c r="U1592">
        <v>57</v>
      </c>
      <c r="V1592">
        <f t="shared" si="217"/>
        <v>0</v>
      </c>
      <c r="W1592" s="3">
        <f t="shared" si="218"/>
        <v>3.3898305084745763E-2</v>
      </c>
      <c r="X1592">
        <v>32</v>
      </c>
      <c r="Y1592" s="4">
        <v>8.1999999999999993</v>
      </c>
      <c r="Z1592" s="4">
        <v>1.9</v>
      </c>
      <c r="AA1592" s="5">
        <v>36465.629999999997</v>
      </c>
      <c r="AB1592" s="5">
        <f t="shared" si="219"/>
        <v>2078540.91</v>
      </c>
      <c r="AC1592" s="5">
        <v>22690.92</v>
      </c>
      <c r="AD1592" s="5">
        <f t="shared" si="220"/>
        <v>1338764.28</v>
      </c>
      <c r="AE1592" s="5">
        <v>106271.1</v>
      </c>
      <c r="AF1592" s="5">
        <v>29112.17</v>
      </c>
      <c r="AG1592" s="5">
        <v>9485.7900000000009</v>
      </c>
      <c r="AH1592" s="5">
        <v>2755</v>
      </c>
      <c r="AI1592" s="5">
        <v>7124.53</v>
      </c>
      <c r="AJ1592">
        <v>1</v>
      </c>
      <c r="AK1592" s="5">
        <v>8787.94</v>
      </c>
      <c r="AL1592" s="5">
        <v>0</v>
      </c>
      <c r="AM1592" s="5">
        <v>37715.39</v>
      </c>
      <c r="AN1592">
        <v>4</v>
      </c>
      <c r="AO1592">
        <v>4</v>
      </c>
      <c r="AP1592" t="str">
        <f t="shared" si="221"/>
        <v>Yes</v>
      </c>
      <c r="AQ1592">
        <v>2</v>
      </c>
      <c r="AR1592" s="5">
        <f t="shared" si="222"/>
        <v>1540016.2</v>
      </c>
      <c r="AS1592" s="5">
        <f t="shared" si="223"/>
        <v>538524.71</v>
      </c>
      <c r="AT1592" t="s">
        <v>116</v>
      </c>
      <c r="AU1592" t="s">
        <v>6194</v>
      </c>
      <c r="AV1592" t="s">
        <v>6195</v>
      </c>
      <c r="AW1592" t="s">
        <v>6183</v>
      </c>
      <c r="AX1592" t="s">
        <v>6177</v>
      </c>
      <c r="AY1592">
        <v>64</v>
      </c>
      <c r="AZ1592">
        <v>4</v>
      </c>
      <c r="BA1592">
        <v>0</v>
      </c>
      <c r="BB1592" t="s">
        <v>6168</v>
      </c>
      <c r="BC1592">
        <v>0</v>
      </c>
      <c r="BD1592">
        <v>0</v>
      </c>
      <c r="BE1592" t="s">
        <v>6169</v>
      </c>
      <c r="BF1592" t="s">
        <v>6170</v>
      </c>
      <c r="BG1592">
        <v>1</v>
      </c>
      <c r="BH1592" t="s">
        <v>6186</v>
      </c>
      <c r="BI1592">
        <v>51</v>
      </c>
      <c r="BJ1592" t="s">
        <v>6187</v>
      </c>
      <c r="BK1592">
        <v>0</v>
      </c>
      <c r="BL1592">
        <v>75</v>
      </c>
      <c r="BM1592" s="3">
        <f t="shared" si="224"/>
        <v>0.78666666666666663</v>
      </c>
    </row>
    <row r="1593" spans="1:65">
      <c r="A1593" t="s">
        <v>1725</v>
      </c>
      <c r="B1593" s="2">
        <v>45753</v>
      </c>
      <c r="C1593" t="s">
        <v>1632</v>
      </c>
      <c r="D1593" t="s">
        <v>1633</v>
      </c>
      <c r="E1593">
        <v>4</v>
      </c>
      <c r="F1593" t="s">
        <v>78</v>
      </c>
      <c r="G1593" t="s">
        <v>50</v>
      </c>
      <c r="H1593" t="s">
        <v>185</v>
      </c>
      <c r="I1593" t="s">
        <v>64</v>
      </c>
      <c r="J1593" t="s">
        <v>81</v>
      </c>
      <c r="K1593" t="s">
        <v>54</v>
      </c>
      <c r="L1593" t="s">
        <v>92</v>
      </c>
      <c r="M1593" t="s">
        <v>56</v>
      </c>
      <c r="N1593" t="s">
        <v>76</v>
      </c>
      <c r="O1593" t="s">
        <v>82</v>
      </c>
      <c r="P1593">
        <v>33</v>
      </c>
      <c r="Q1593">
        <v>34</v>
      </c>
      <c r="R1593">
        <v>32</v>
      </c>
      <c r="S1593">
        <v>1</v>
      </c>
      <c r="T1593">
        <f t="shared" si="216"/>
        <v>31</v>
      </c>
      <c r="U1593">
        <v>31</v>
      </c>
      <c r="V1593">
        <f t="shared" si="217"/>
        <v>0</v>
      </c>
      <c r="W1593" s="3">
        <f t="shared" si="218"/>
        <v>3.125E-2</v>
      </c>
      <c r="X1593">
        <v>28</v>
      </c>
      <c r="Y1593" s="4">
        <v>0</v>
      </c>
      <c r="Z1593" s="4">
        <v>0.9</v>
      </c>
      <c r="AA1593" s="5">
        <v>84348.68</v>
      </c>
      <c r="AB1593" s="5">
        <f t="shared" si="219"/>
        <v>2614809.08</v>
      </c>
      <c r="AC1593" s="5">
        <v>53910.76</v>
      </c>
      <c r="AD1593" s="5">
        <f t="shared" si="220"/>
        <v>1725144.32</v>
      </c>
      <c r="AE1593" s="5">
        <v>93959.34</v>
      </c>
      <c r="AF1593" s="5">
        <v>29341.29</v>
      </c>
      <c r="AG1593" s="5">
        <v>8942.5300000000007</v>
      </c>
      <c r="AH1593" s="5">
        <v>1305</v>
      </c>
      <c r="AI1593" s="5">
        <v>7503.45</v>
      </c>
      <c r="AJ1593">
        <v>0</v>
      </c>
      <c r="AK1593" s="5">
        <v>0</v>
      </c>
      <c r="AL1593" s="5">
        <v>0</v>
      </c>
      <c r="AM1593" s="5">
        <v>20504.61</v>
      </c>
      <c r="AN1593">
        <v>4</v>
      </c>
      <c r="AO1593">
        <v>4</v>
      </c>
      <c r="AP1593" t="str">
        <f t="shared" si="221"/>
        <v>Yes</v>
      </c>
      <c r="AQ1593">
        <v>1</v>
      </c>
      <c r="AR1593" s="5">
        <f t="shared" si="222"/>
        <v>1886700.54</v>
      </c>
      <c r="AS1593" s="5">
        <f t="shared" si="223"/>
        <v>728108.54</v>
      </c>
      <c r="AT1593" t="s">
        <v>59</v>
      </c>
      <c r="AU1593" t="s">
        <v>6164</v>
      </c>
      <c r="AV1593" t="s">
        <v>6165</v>
      </c>
      <c r="AW1593" t="s">
        <v>6166</v>
      </c>
      <c r="AX1593" t="s">
        <v>6167</v>
      </c>
      <c r="AY1593">
        <v>35</v>
      </c>
      <c r="AZ1593">
        <v>0</v>
      </c>
      <c r="BA1593">
        <v>0</v>
      </c>
      <c r="BB1593" t="s">
        <v>6168</v>
      </c>
      <c r="BC1593">
        <v>0</v>
      </c>
      <c r="BD1593">
        <v>0</v>
      </c>
      <c r="BE1593" t="s">
        <v>6169</v>
      </c>
      <c r="BF1593" t="s">
        <v>6170</v>
      </c>
      <c r="BG1593">
        <v>0</v>
      </c>
      <c r="BH1593" t="s">
        <v>6171</v>
      </c>
      <c r="BI1593">
        <v>22</v>
      </c>
      <c r="BJ1593" t="s">
        <v>6172</v>
      </c>
      <c r="BK1593">
        <v>0</v>
      </c>
      <c r="BL1593">
        <v>50</v>
      </c>
      <c r="BM1593" s="3">
        <f t="shared" si="224"/>
        <v>0.64</v>
      </c>
    </row>
    <row r="1594" spans="1:65">
      <c r="A1594" t="s">
        <v>1726</v>
      </c>
      <c r="B1594" s="2">
        <v>45753</v>
      </c>
      <c r="C1594" t="s">
        <v>1632</v>
      </c>
      <c r="D1594" t="s">
        <v>1633</v>
      </c>
      <c r="E1594">
        <v>4</v>
      </c>
      <c r="F1594" t="s">
        <v>78</v>
      </c>
      <c r="G1594" t="s">
        <v>79</v>
      </c>
      <c r="H1594" t="s">
        <v>113</v>
      </c>
      <c r="I1594" t="s">
        <v>64</v>
      </c>
      <c r="J1594" t="s">
        <v>53</v>
      </c>
      <c r="K1594" t="s">
        <v>75</v>
      </c>
      <c r="L1594" t="s">
        <v>67</v>
      </c>
      <c r="M1594" t="s">
        <v>68</v>
      </c>
      <c r="N1594" t="s">
        <v>69</v>
      </c>
      <c r="O1594" t="s">
        <v>82</v>
      </c>
      <c r="P1594">
        <v>56</v>
      </c>
      <c r="Q1594">
        <v>58</v>
      </c>
      <c r="R1594">
        <v>55</v>
      </c>
      <c r="S1594">
        <v>4</v>
      </c>
      <c r="T1594">
        <f t="shared" si="216"/>
        <v>51</v>
      </c>
      <c r="U1594">
        <v>51</v>
      </c>
      <c r="V1594">
        <f t="shared" si="217"/>
        <v>0</v>
      </c>
      <c r="W1594" s="3">
        <f t="shared" si="218"/>
        <v>7.2727272727272724E-2</v>
      </c>
      <c r="X1594">
        <v>17</v>
      </c>
      <c r="Y1594" s="4">
        <v>10.7</v>
      </c>
      <c r="Z1594" s="4">
        <v>1.6</v>
      </c>
      <c r="AA1594" s="5">
        <v>35725.93</v>
      </c>
      <c r="AB1594" s="5">
        <f t="shared" si="219"/>
        <v>1822022.43</v>
      </c>
      <c r="AC1594" s="5">
        <v>21916.34</v>
      </c>
      <c r="AD1594" s="5">
        <f t="shared" si="220"/>
        <v>1205398.7</v>
      </c>
      <c r="AE1594" s="5">
        <v>89578.64</v>
      </c>
      <c r="AF1594" s="5">
        <v>25140.42</v>
      </c>
      <c r="AG1594" s="5">
        <v>33818.800000000003</v>
      </c>
      <c r="AH1594" s="5">
        <v>2320</v>
      </c>
      <c r="AI1594" s="5">
        <v>53928.31</v>
      </c>
      <c r="AJ1594">
        <v>2</v>
      </c>
      <c r="AK1594" s="5">
        <v>17636.03</v>
      </c>
      <c r="AL1594" s="5">
        <v>0</v>
      </c>
      <c r="AM1594" s="5">
        <v>32132.05</v>
      </c>
      <c r="AN1594">
        <v>4</v>
      </c>
      <c r="AO1594">
        <v>3</v>
      </c>
      <c r="AP1594" t="str">
        <f t="shared" si="221"/>
        <v>Yes</v>
      </c>
      <c r="AQ1594">
        <v>2</v>
      </c>
      <c r="AR1594" s="5">
        <f t="shared" si="222"/>
        <v>1459952.95</v>
      </c>
      <c r="AS1594" s="5">
        <f t="shared" si="223"/>
        <v>362069.48</v>
      </c>
      <c r="AT1594" t="s">
        <v>1641</v>
      </c>
      <c r="AU1594" t="s">
        <v>6199</v>
      </c>
      <c r="AV1594" t="s">
        <v>6200</v>
      </c>
      <c r="AW1594" t="s">
        <v>6175</v>
      </c>
      <c r="AX1594" t="s">
        <v>6177</v>
      </c>
      <c r="AY1594">
        <v>56</v>
      </c>
      <c r="AZ1594">
        <v>0</v>
      </c>
      <c r="BA1594">
        <v>0</v>
      </c>
      <c r="BB1594" t="s">
        <v>6168</v>
      </c>
      <c r="BC1594">
        <v>0</v>
      </c>
      <c r="BD1594">
        <v>0</v>
      </c>
      <c r="BE1594" t="s">
        <v>6169</v>
      </c>
      <c r="BF1594" t="s">
        <v>6210</v>
      </c>
      <c r="BG1594">
        <v>0</v>
      </c>
      <c r="BH1594" t="s">
        <v>6171</v>
      </c>
      <c r="BI1594">
        <v>17</v>
      </c>
      <c r="BJ1594" t="s">
        <v>6172</v>
      </c>
      <c r="BK1594">
        <v>0</v>
      </c>
      <c r="BL1594">
        <v>71</v>
      </c>
      <c r="BM1594" s="3">
        <f t="shared" si="224"/>
        <v>0.77464788732394363</v>
      </c>
    </row>
    <row r="1595" spans="1:65">
      <c r="A1595" t="s">
        <v>1727</v>
      </c>
      <c r="B1595" s="2">
        <v>45753</v>
      </c>
      <c r="C1595" t="s">
        <v>1632</v>
      </c>
      <c r="D1595" t="s">
        <v>1633</v>
      </c>
      <c r="E1595">
        <v>4</v>
      </c>
      <c r="F1595" t="s">
        <v>61</v>
      </c>
      <c r="G1595" t="s">
        <v>62</v>
      </c>
      <c r="H1595" t="s">
        <v>115</v>
      </c>
      <c r="I1595" t="s">
        <v>52</v>
      </c>
      <c r="J1595" t="s">
        <v>81</v>
      </c>
      <c r="K1595" t="s">
        <v>75</v>
      </c>
      <c r="L1595" t="s">
        <v>55</v>
      </c>
      <c r="M1595" t="s">
        <v>56</v>
      </c>
      <c r="N1595" t="s">
        <v>94</v>
      </c>
      <c r="O1595" t="s">
        <v>70</v>
      </c>
      <c r="P1595">
        <v>39</v>
      </c>
      <c r="Q1595">
        <v>40</v>
      </c>
      <c r="R1595">
        <v>40</v>
      </c>
      <c r="S1595">
        <v>1</v>
      </c>
      <c r="T1595">
        <f t="shared" si="216"/>
        <v>39</v>
      </c>
      <c r="U1595">
        <v>38</v>
      </c>
      <c r="V1595">
        <f t="shared" si="217"/>
        <v>1</v>
      </c>
      <c r="W1595" s="3">
        <f t="shared" si="218"/>
        <v>2.5000000000000001E-2</v>
      </c>
      <c r="X1595">
        <v>29</v>
      </c>
      <c r="Y1595" s="4">
        <v>0.1</v>
      </c>
      <c r="Z1595" s="4">
        <v>1.5</v>
      </c>
      <c r="AA1595" s="5">
        <v>78927.14</v>
      </c>
      <c r="AB1595" s="5">
        <f t="shared" si="219"/>
        <v>2999231.32</v>
      </c>
      <c r="AC1595" s="5">
        <v>53097</v>
      </c>
      <c r="AD1595" s="5">
        <f t="shared" si="220"/>
        <v>2123880</v>
      </c>
      <c r="AE1595" s="5">
        <v>129299.2</v>
      </c>
      <c r="AF1595" s="5">
        <v>34928.370000000003</v>
      </c>
      <c r="AG1595" s="5">
        <v>9358.0400000000009</v>
      </c>
      <c r="AH1595" s="5">
        <v>2175</v>
      </c>
      <c r="AI1595" s="5">
        <v>7555.56</v>
      </c>
      <c r="AJ1595">
        <v>0</v>
      </c>
      <c r="AK1595" s="5">
        <v>0</v>
      </c>
      <c r="AL1595" s="5">
        <v>1737.38</v>
      </c>
      <c r="AM1595" s="5">
        <v>25339.33</v>
      </c>
      <c r="AN1595">
        <v>4</v>
      </c>
      <c r="AO1595">
        <v>4</v>
      </c>
      <c r="AP1595" t="str">
        <f t="shared" si="221"/>
        <v>Yes</v>
      </c>
      <c r="AQ1595">
        <v>0</v>
      </c>
      <c r="AR1595" s="5">
        <f t="shared" si="222"/>
        <v>2334272.88</v>
      </c>
      <c r="AS1595" s="5">
        <f t="shared" si="223"/>
        <v>664958.43999999994</v>
      </c>
      <c r="AT1595" t="s">
        <v>59</v>
      </c>
      <c r="AU1595" t="s">
        <v>6164</v>
      </c>
      <c r="AV1595" t="s">
        <v>6165</v>
      </c>
      <c r="AW1595" t="s">
        <v>6166</v>
      </c>
      <c r="AX1595" t="s">
        <v>6184</v>
      </c>
      <c r="AY1595">
        <v>40</v>
      </c>
      <c r="AZ1595">
        <v>0</v>
      </c>
      <c r="BA1595">
        <v>10</v>
      </c>
      <c r="BB1595" t="s">
        <v>6191</v>
      </c>
      <c r="BC1595">
        <v>0</v>
      </c>
      <c r="BD1595">
        <v>0</v>
      </c>
      <c r="BE1595" t="s">
        <v>6169</v>
      </c>
      <c r="BF1595" t="s">
        <v>6170</v>
      </c>
      <c r="BG1595">
        <v>0</v>
      </c>
      <c r="BH1595" t="s">
        <v>6171</v>
      </c>
      <c r="BI1595">
        <v>40</v>
      </c>
      <c r="BJ1595" t="s">
        <v>6172</v>
      </c>
      <c r="BK1595">
        <v>0</v>
      </c>
      <c r="BL1595">
        <v>52</v>
      </c>
      <c r="BM1595" s="3">
        <f t="shared" si="224"/>
        <v>0.76923076923076927</v>
      </c>
    </row>
    <row r="1596" spans="1:65">
      <c r="A1596" t="s">
        <v>1728</v>
      </c>
      <c r="B1596" s="2">
        <v>45753</v>
      </c>
      <c r="C1596" t="s">
        <v>1632</v>
      </c>
      <c r="D1596" t="s">
        <v>1633</v>
      </c>
      <c r="E1596">
        <v>4</v>
      </c>
      <c r="F1596" t="s">
        <v>78</v>
      </c>
      <c r="G1596" t="s">
        <v>62</v>
      </c>
      <c r="H1596" t="s">
        <v>190</v>
      </c>
      <c r="I1596" t="s">
        <v>64</v>
      </c>
      <c r="J1596" t="s">
        <v>81</v>
      </c>
      <c r="K1596" t="s">
        <v>75</v>
      </c>
      <c r="L1596" t="s">
        <v>67</v>
      </c>
      <c r="M1596" t="s">
        <v>68</v>
      </c>
      <c r="N1596" t="s">
        <v>109</v>
      </c>
      <c r="O1596" t="s">
        <v>58</v>
      </c>
      <c r="P1596">
        <v>41</v>
      </c>
      <c r="Q1596">
        <v>44</v>
      </c>
      <c r="R1596">
        <v>43</v>
      </c>
      <c r="S1596">
        <v>3</v>
      </c>
      <c r="T1596">
        <f t="shared" si="216"/>
        <v>40</v>
      </c>
      <c r="U1596">
        <v>40</v>
      </c>
      <c r="V1596">
        <f t="shared" si="217"/>
        <v>0</v>
      </c>
      <c r="W1596" s="3">
        <f t="shared" si="218"/>
        <v>6.9767441860465115E-2</v>
      </c>
      <c r="X1596">
        <v>32</v>
      </c>
      <c r="Y1596" s="4">
        <v>3.3</v>
      </c>
      <c r="Z1596" s="4">
        <v>1.3</v>
      </c>
      <c r="AA1596" s="5">
        <v>78419.92</v>
      </c>
      <c r="AB1596" s="5">
        <f t="shared" si="219"/>
        <v>3136796.8</v>
      </c>
      <c r="AC1596" s="5">
        <v>49700.57</v>
      </c>
      <c r="AD1596" s="5">
        <f t="shared" si="220"/>
        <v>2137124.5099999998</v>
      </c>
      <c r="AE1596" s="5">
        <v>128421.51</v>
      </c>
      <c r="AF1596" s="5">
        <v>38923.879999999997</v>
      </c>
      <c r="AG1596" s="5">
        <v>35359.47</v>
      </c>
      <c r="AH1596" s="5">
        <v>1885</v>
      </c>
      <c r="AI1596" s="5">
        <v>65353.34</v>
      </c>
      <c r="AJ1596">
        <v>1</v>
      </c>
      <c r="AK1596" s="5">
        <v>21814.560000000001</v>
      </c>
      <c r="AL1596" s="5">
        <v>0</v>
      </c>
      <c r="AM1596" s="5">
        <v>54133.32</v>
      </c>
      <c r="AN1596">
        <v>8</v>
      </c>
      <c r="AO1596">
        <v>8</v>
      </c>
      <c r="AP1596" t="str">
        <f t="shared" si="221"/>
        <v>Yes</v>
      </c>
      <c r="AQ1596">
        <v>2</v>
      </c>
      <c r="AR1596" s="5">
        <f t="shared" si="222"/>
        <v>2483015.59</v>
      </c>
      <c r="AS1596" s="5">
        <f t="shared" si="223"/>
        <v>653781.21</v>
      </c>
      <c r="AT1596" t="s">
        <v>1641</v>
      </c>
      <c r="AU1596" t="s">
        <v>6173</v>
      </c>
      <c r="AV1596" t="s">
        <v>6174</v>
      </c>
      <c r="AW1596" t="s">
        <v>6175</v>
      </c>
      <c r="AX1596" t="s">
        <v>6167</v>
      </c>
      <c r="AY1596">
        <v>42</v>
      </c>
      <c r="AZ1596">
        <v>0</v>
      </c>
      <c r="BA1596">
        <v>0</v>
      </c>
      <c r="BB1596" t="s">
        <v>6168</v>
      </c>
      <c r="BC1596">
        <v>0</v>
      </c>
      <c r="BD1596">
        <v>0</v>
      </c>
      <c r="BE1596" t="s">
        <v>6169</v>
      </c>
      <c r="BF1596" t="s">
        <v>6210</v>
      </c>
      <c r="BG1596">
        <v>0</v>
      </c>
      <c r="BH1596" t="s">
        <v>6171</v>
      </c>
      <c r="BI1596">
        <v>34</v>
      </c>
      <c r="BJ1596" t="s">
        <v>6172</v>
      </c>
      <c r="BK1596">
        <v>0</v>
      </c>
      <c r="BL1596">
        <v>51</v>
      </c>
      <c r="BM1596" s="3">
        <f t="shared" si="224"/>
        <v>0.84313725490196079</v>
      </c>
    </row>
    <row r="1597" spans="1:65">
      <c r="A1597" t="s">
        <v>1729</v>
      </c>
      <c r="B1597" s="2">
        <v>45753</v>
      </c>
      <c r="C1597" t="s">
        <v>1632</v>
      </c>
      <c r="D1597" t="s">
        <v>1633</v>
      </c>
      <c r="E1597">
        <v>4</v>
      </c>
      <c r="F1597" t="s">
        <v>72</v>
      </c>
      <c r="G1597" t="s">
        <v>79</v>
      </c>
      <c r="H1597" t="s">
        <v>102</v>
      </c>
      <c r="I1597" t="s">
        <v>64</v>
      </c>
      <c r="J1597" t="s">
        <v>81</v>
      </c>
      <c r="K1597" t="s">
        <v>75</v>
      </c>
      <c r="L1597" t="s">
        <v>87</v>
      </c>
      <c r="M1597" t="s">
        <v>68</v>
      </c>
      <c r="N1597" t="s">
        <v>57</v>
      </c>
      <c r="O1597" t="s">
        <v>70</v>
      </c>
      <c r="P1597">
        <v>42</v>
      </c>
      <c r="Q1597">
        <v>44</v>
      </c>
      <c r="R1597">
        <v>44</v>
      </c>
      <c r="S1597">
        <v>1</v>
      </c>
      <c r="T1597">
        <f t="shared" si="216"/>
        <v>43</v>
      </c>
      <c r="U1597">
        <v>40</v>
      </c>
      <c r="V1597">
        <f t="shared" si="217"/>
        <v>3</v>
      </c>
      <c r="W1597" s="3">
        <f t="shared" si="218"/>
        <v>2.2727272727272728E-2</v>
      </c>
      <c r="X1597">
        <v>10</v>
      </c>
      <c r="Y1597" s="4">
        <v>0</v>
      </c>
      <c r="Z1597" s="4">
        <v>0.7</v>
      </c>
      <c r="AA1597" s="5">
        <v>78879.899999999994</v>
      </c>
      <c r="AB1597" s="5">
        <f t="shared" si="219"/>
        <v>3155196</v>
      </c>
      <c r="AC1597" s="5">
        <v>51978.79</v>
      </c>
      <c r="AD1597" s="5">
        <f t="shared" si="220"/>
        <v>2287066.7599999998</v>
      </c>
      <c r="AE1597" s="5">
        <v>131766.93</v>
      </c>
      <c r="AF1597" s="5">
        <v>35604.769999999997</v>
      </c>
      <c r="AG1597" s="5">
        <v>7568.08</v>
      </c>
      <c r="AH1597" s="5">
        <v>1015</v>
      </c>
      <c r="AI1597" s="5">
        <v>7480</v>
      </c>
      <c r="AJ1597">
        <v>0</v>
      </c>
      <c r="AK1597" s="5">
        <v>0</v>
      </c>
      <c r="AL1597" s="5">
        <v>4993.26</v>
      </c>
      <c r="AM1597" s="5">
        <v>26830.3</v>
      </c>
      <c r="AN1597">
        <v>4</v>
      </c>
      <c r="AO1597">
        <v>5</v>
      </c>
      <c r="AP1597" t="str">
        <f t="shared" si="221"/>
        <v>No</v>
      </c>
      <c r="AQ1597">
        <v>2</v>
      </c>
      <c r="AR1597" s="5">
        <f t="shared" si="222"/>
        <v>2502325.1</v>
      </c>
      <c r="AS1597" s="5">
        <f t="shared" si="223"/>
        <v>652870.9</v>
      </c>
      <c r="AT1597" t="s">
        <v>59</v>
      </c>
      <c r="AU1597" t="s">
        <v>6164</v>
      </c>
      <c r="AV1597" t="s">
        <v>6165</v>
      </c>
      <c r="AW1597" t="s">
        <v>6166</v>
      </c>
      <c r="AX1597" t="s">
        <v>6184</v>
      </c>
      <c r="AY1597">
        <v>42</v>
      </c>
      <c r="AZ1597">
        <v>0</v>
      </c>
      <c r="BA1597">
        <v>19</v>
      </c>
      <c r="BB1597" t="s">
        <v>6180</v>
      </c>
      <c r="BC1597">
        <v>0</v>
      </c>
      <c r="BD1597">
        <v>1</v>
      </c>
      <c r="BE1597" t="s">
        <v>6188</v>
      </c>
      <c r="BF1597" t="s">
        <v>6170</v>
      </c>
      <c r="BG1597">
        <v>0</v>
      </c>
      <c r="BH1597" t="s">
        <v>6171</v>
      </c>
      <c r="BI1597">
        <v>38</v>
      </c>
      <c r="BJ1597" t="s">
        <v>6172</v>
      </c>
      <c r="BK1597">
        <v>0</v>
      </c>
      <c r="BL1597">
        <v>51</v>
      </c>
      <c r="BM1597" s="3">
        <f t="shared" si="224"/>
        <v>0.86274509803921573</v>
      </c>
    </row>
    <row r="1598" spans="1:65">
      <c r="A1598" t="s">
        <v>1730</v>
      </c>
      <c r="B1598" s="2">
        <v>45753</v>
      </c>
      <c r="C1598" t="s">
        <v>1632</v>
      </c>
      <c r="D1598" t="s">
        <v>1633</v>
      </c>
      <c r="E1598">
        <v>4</v>
      </c>
      <c r="F1598" t="s">
        <v>49</v>
      </c>
      <c r="G1598" t="s">
        <v>79</v>
      </c>
      <c r="H1598" t="s">
        <v>260</v>
      </c>
      <c r="I1598" t="s">
        <v>64</v>
      </c>
      <c r="J1598" t="s">
        <v>81</v>
      </c>
      <c r="K1598" t="s">
        <v>66</v>
      </c>
      <c r="L1598" t="s">
        <v>55</v>
      </c>
      <c r="M1598" t="s">
        <v>56</v>
      </c>
      <c r="N1598" t="s">
        <v>57</v>
      </c>
      <c r="O1598" t="s">
        <v>58</v>
      </c>
      <c r="P1598">
        <v>45</v>
      </c>
      <c r="Q1598">
        <v>47</v>
      </c>
      <c r="R1598">
        <v>46</v>
      </c>
      <c r="S1598">
        <v>1</v>
      </c>
      <c r="T1598">
        <f t="shared" si="216"/>
        <v>45</v>
      </c>
      <c r="U1598">
        <v>44</v>
      </c>
      <c r="V1598">
        <f t="shared" si="217"/>
        <v>1</v>
      </c>
      <c r="W1598" s="3">
        <f t="shared" si="218"/>
        <v>2.1739130434782608E-2</v>
      </c>
      <c r="X1598">
        <v>18</v>
      </c>
      <c r="Y1598" s="4">
        <v>1.9</v>
      </c>
      <c r="Z1598" s="4">
        <v>1.4</v>
      </c>
      <c r="AA1598" s="5">
        <v>73713.899999999994</v>
      </c>
      <c r="AB1598" s="5">
        <f t="shared" si="219"/>
        <v>3243411.6</v>
      </c>
      <c r="AC1598" s="5">
        <v>52978.32</v>
      </c>
      <c r="AD1598" s="5">
        <f t="shared" si="220"/>
        <v>2437002.7200000002</v>
      </c>
      <c r="AE1598" s="5">
        <v>133870.39000000001</v>
      </c>
      <c r="AF1598" s="5">
        <v>41021.69</v>
      </c>
      <c r="AG1598" s="5">
        <v>8141.68</v>
      </c>
      <c r="AH1598" s="5">
        <v>2030</v>
      </c>
      <c r="AI1598" s="5">
        <v>7447.62</v>
      </c>
      <c r="AJ1598">
        <v>0</v>
      </c>
      <c r="AK1598" s="5">
        <v>0</v>
      </c>
      <c r="AL1598" s="5">
        <v>1695.93</v>
      </c>
      <c r="AM1598" s="5">
        <v>30216.1</v>
      </c>
      <c r="AN1598">
        <v>4</v>
      </c>
      <c r="AO1598">
        <v>3</v>
      </c>
      <c r="AP1598" t="str">
        <f t="shared" si="221"/>
        <v>Yes</v>
      </c>
      <c r="AQ1598">
        <v>1</v>
      </c>
      <c r="AR1598" s="5">
        <f t="shared" si="222"/>
        <v>2661426.13</v>
      </c>
      <c r="AS1598" s="5">
        <f t="shared" si="223"/>
        <v>581985.47</v>
      </c>
      <c r="AT1598" t="s">
        <v>59</v>
      </c>
      <c r="AU1598" t="s">
        <v>6164</v>
      </c>
      <c r="AV1598" t="s">
        <v>6165</v>
      </c>
      <c r="AW1598" t="s">
        <v>6166</v>
      </c>
      <c r="AX1598" t="s">
        <v>6167</v>
      </c>
      <c r="AY1598">
        <v>46</v>
      </c>
      <c r="AZ1598">
        <v>0</v>
      </c>
      <c r="BA1598">
        <v>10</v>
      </c>
      <c r="BB1598" t="s">
        <v>6198</v>
      </c>
      <c r="BC1598">
        <v>0</v>
      </c>
      <c r="BD1598">
        <v>0</v>
      </c>
      <c r="BE1598" t="s">
        <v>6169</v>
      </c>
      <c r="BF1598" t="s">
        <v>6170</v>
      </c>
      <c r="BG1598">
        <v>4</v>
      </c>
      <c r="BH1598" t="s">
        <v>6211</v>
      </c>
      <c r="BI1598">
        <v>78</v>
      </c>
      <c r="BJ1598" t="s">
        <v>6193</v>
      </c>
      <c r="BK1598">
        <v>0</v>
      </c>
      <c r="BL1598">
        <v>52</v>
      </c>
      <c r="BM1598" s="3">
        <f t="shared" si="224"/>
        <v>0.88461538461538458</v>
      </c>
    </row>
    <row r="1599" spans="1:65">
      <c r="A1599" t="s">
        <v>1731</v>
      </c>
      <c r="B1599" s="2">
        <v>45753</v>
      </c>
      <c r="C1599" t="s">
        <v>1632</v>
      </c>
      <c r="D1599" t="s">
        <v>1633</v>
      </c>
      <c r="E1599">
        <v>4</v>
      </c>
      <c r="F1599" t="s">
        <v>78</v>
      </c>
      <c r="G1599" t="s">
        <v>62</v>
      </c>
      <c r="H1599" t="s">
        <v>153</v>
      </c>
      <c r="I1599" t="s">
        <v>74</v>
      </c>
      <c r="J1599" t="s">
        <v>53</v>
      </c>
      <c r="K1599" t="s">
        <v>75</v>
      </c>
      <c r="L1599" t="s">
        <v>67</v>
      </c>
      <c r="M1599" t="s">
        <v>68</v>
      </c>
      <c r="N1599" t="s">
        <v>57</v>
      </c>
      <c r="O1599" t="s">
        <v>82</v>
      </c>
      <c r="P1599">
        <v>69</v>
      </c>
      <c r="Q1599">
        <v>73</v>
      </c>
      <c r="R1599">
        <v>72</v>
      </c>
      <c r="S1599">
        <v>7</v>
      </c>
      <c r="T1599">
        <f t="shared" si="216"/>
        <v>65</v>
      </c>
      <c r="U1599">
        <v>65</v>
      </c>
      <c r="V1599">
        <f t="shared" si="217"/>
        <v>0</v>
      </c>
      <c r="W1599" s="3">
        <f t="shared" si="218"/>
        <v>9.7222222222222224E-2</v>
      </c>
      <c r="X1599">
        <v>24</v>
      </c>
      <c r="Y1599" s="4">
        <v>5.2</v>
      </c>
      <c r="Z1599" s="4">
        <v>2.2000000000000002</v>
      </c>
      <c r="AA1599" s="5">
        <v>36027.9</v>
      </c>
      <c r="AB1599" s="5">
        <f t="shared" si="219"/>
        <v>2341813.5</v>
      </c>
      <c r="AC1599" s="5">
        <v>22082.91</v>
      </c>
      <c r="AD1599" s="5">
        <f t="shared" si="220"/>
        <v>1589969.52</v>
      </c>
      <c r="AE1599" s="5">
        <v>120888.62</v>
      </c>
      <c r="AF1599" s="5">
        <v>34668.949999999997</v>
      </c>
      <c r="AG1599" s="5">
        <v>34866.65</v>
      </c>
      <c r="AH1599" s="5">
        <v>3190</v>
      </c>
      <c r="AI1599" s="5">
        <v>65223.73</v>
      </c>
      <c r="AJ1599">
        <v>2</v>
      </c>
      <c r="AK1599" s="5">
        <v>17593.509999999998</v>
      </c>
      <c r="AL1599" s="5">
        <v>0</v>
      </c>
      <c r="AM1599" s="5">
        <v>42951.92</v>
      </c>
      <c r="AN1599">
        <v>4</v>
      </c>
      <c r="AO1599">
        <v>4</v>
      </c>
      <c r="AP1599" t="str">
        <f t="shared" si="221"/>
        <v>Yes</v>
      </c>
      <c r="AQ1599">
        <v>2</v>
      </c>
      <c r="AR1599" s="5">
        <f t="shared" si="222"/>
        <v>1909352.9</v>
      </c>
      <c r="AS1599" s="5">
        <f t="shared" si="223"/>
        <v>432460.6</v>
      </c>
      <c r="AT1599" t="s">
        <v>1641</v>
      </c>
      <c r="AU1599" t="s">
        <v>6173</v>
      </c>
      <c r="AV1599" t="s">
        <v>6174</v>
      </c>
      <c r="AW1599" t="s">
        <v>6175</v>
      </c>
      <c r="AX1599" t="s">
        <v>6167</v>
      </c>
      <c r="AY1599">
        <v>71</v>
      </c>
      <c r="AZ1599">
        <v>0</v>
      </c>
      <c r="BA1599">
        <v>0</v>
      </c>
      <c r="BB1599" t="s">
        <v>6168</v>
      </c>
      <c r="BC1599">
        <v>0</v>
      </c>
      <c r="BD1599">
        <v>0</v>
      </c>
      <c r="BE1599" t="s">
        <v>6169</v>
      </c>
      <c r="BF1599" t="s">
        <v>6210</v>
      </c>
      <c r="BG1599">
        <v>0</v>
      </c>
      <c r="BH1599" t="s">
        <v>6171</v>
      </c>
      <c r="BI1599">
        <v>52</v>
      </c>
      <c r="BJ1599" t="s">
        <v>6187</v>
      </c>
      <c r="BK1599">
        <v>0</v>
      </c>
      <c r="BL1599">
        <v>79</v>
      </c>
      <c r="BM1599" s="3">
        <f t="shared" si="224"/>
        <v>0.91139240506329111</v>
      </c>
    </row>
    <row r="1600" spans="1:65">
      <c r="A1600" t="s">
        <v>1732</v>
      </c>
      <c r="B1600" s="2">
        <v>45753</v>
      </c>
      <c r="C1600" t="s">
        <v>1632</v>
      </c>
      <c r="D1600" t="s">
        <v>1633</v>
      </c>
      <c r="E1600">
        <v>4</v>
      </c>
      <c r="F1600" t="s">
        <v>49</v>
      </c>
      <c r="G1600" t="s">
        <v>62</v>
      </c>
      <c r="H1600" t="s">
        <v>133</v>
      </c>
      <c r="I1600" t="s">
        <v>64</v>
      </c>
      <c r="J1600" t="s">
        <v>65</v>
      </c>
      <c r="K1600" t="s">
        <v>66</v>
      </c>
      <c r="L1600" t="s">
        <v>87</v>
      </c>
      <c r="M1600" t="s">
        <v>56</v>
      </c>
      <c r="N1600" t="s">
        <v>94</v>
      </c>
      <c r="O1600" t="s">
        <v>58</v>
      </c>
      <c r="P1600">
        <v>52</v>
      </c>
      <c r="Q1600">
        <v>54</v>
      </c>
      <c r="R1600">
        <v>53</v>
      </c>
      <c r="S1600">
        <v>1</v>
      </c>
      <c r="T1600">
        <f t="shared" si="216"/>
        <v>52</v>
      </c>
      <c r="U1600">
        <v>52</v>
      </c>
      <c r="V1600">
        <f t="shared" si="217"/>
        <v>0</v>
      </c>
      <c r="W1600" s="3">
        <f t="shared" si="218"/>
        <v>1.8867924528301886E-2</v>
      </c>
      <c r="X1600">
        <v>25</v>
      </c>
      <c r="Y1600" s="4">
        <v>4.8</v>
      </c>
      <c r="Z1600" s="4">
        <v>2.1</v>
      </c>
      <c r="AA1600" s="5">
        <v>48271.74</v>
      </c>
      <c r="AB1600" s="5">
        <f t="shared" si="219"/>
        <v>2510130.48</v>
      </c>
      <c r="AC1600" s="5">
        <v>35823.24</v>
      </c>
      <c r="AD1600" s="5">
        <f t="shared" si="220"/>
        <v>1898631.72</v>
      </c>
      <c r="AE1600" s="5">
        <v>113488.01</v>
      </c>
      <c r="AF1600" s="5">
        <v>35854.28</v>
      </c>
      <c r="AG1600" s="5">
        <v>9794.91</v>
      </c>
      <c r="AH1600" s="5">
        <v>3045</v>
      </c>
      <c r="AI1600" s="5">
        <v>5079.17</v>
      </c>
      <c r="AJ1600">
        <v>0</v>
      </c>
      <c r="AK1600" s="5">
        <v>0</v>
      </c>
      <c r="AL1600" s="5">
        <v>0</v>
      </c>
      <c r="AM1600" s="5">
        <v>38393.1</v>
      </c>
      <c r="AN1600">
        <v>4</v>
      </c>
      <c r="AO1600">
        <v>5</v>
      </c>
      <c r="AP1600" t="str">
        <f t="shared" si="221"/>
        <v>No</v>
      </c>
      <c r="AQ1600">
        <v>2</v>
      </c>
      <c r="AR1600" s="5">
        <f t="shared" si="222"/>
        <v>2104286.19</v>
      </c>
      <c r="AS1600" s="5">
        <f t="shared" si="223"/>
        <v>405844.29</v>
      </c>
      <c r="AT1600" t="s">
        <v>59</v>
      </c>
      <c r="AU1600" t="s">
        <v>6164</v>
      </c>
      <c r="AV1600" t="s">
        <v>6165</v>
      </c>
      <c r="AW1600" t="s">
        <v>6166</v>
      </c>
      <c r="AX1600" t="s">
        <v>6167</v>
      </c>
      <c r="AY1600">
        <v>55</v>
      </c>
      <c r="AZ1600">
        <v>2</v>
      </c>
      <c r="BA1600">
        <v>0</v>
      </c>
      <c r="BB1600" t="s">
        <v>6168</v>
      </c>
      <c r="BC1600">
        <v>0</v>
      </c>
      <c r="BD1600">
        <v>1</v>
      </c>
      <c r="BE1600" t="s">
        <v>6188</v>
      </c>
      <c r="BF1600" t="s">
        <v>6170</v>
      </c>
      <c r="BG1600">
        <v>0</v>
      </c>
      <c r="BH1600" t="s">
        <v>6171</v>
      </c>
      <c r="BI1600">
        <v>31</v>
      </c>
      <c r="BJ1600" t="s">
        <v>6172</v>
      </c>
      <c r="BK1600">
        <v>0</v>
      </c>
      <c r="BL1600">
        <v>65</v>
      </c>
      <c r="BM1600" s="3">
        <f t="shared" si="224"/>
        <v>0.81538461538461537</v>
      </c>
    </row>
    <row r="1601" spans="1:65">
      <c r="A1601" t="s">
        <v>1733</v>
      </c>
      <c r="B1601" s="2">
        <v>45753</v>
      </c>
      <c r="C1601" t="s">
        <v>1632</v>
      </c>
      <c r="D1601" t="s">
        <v>1633</v>
      </c>
      <c r="E1601">
        <v>4</v>
      </c>
      <c r="F1601" t="s">
        <v>78</v>
      </c>
      <c r="G1601" t="s">
        <v>62</v>
      </c>
      <c r="H1601" t="s">
        <v>153</v>
      </c>
      <c r="I1601" t="s">
        <v>64</v>
      </c>
      <c r="J1601" t="s">
        <v>53</v>
      </c>
      <c r="K1601" t="s">
        <v>66</v>
      </c>
      <c r="L1601" t="s">
        <v>67</v>
      </c>
      <c r="M1601" t="s">
        <v>56</v>
      </c>
      <c r="N1601" t="s">
        <v>109</v>
      </c>
      <c r="O1601" t="s">
        <v>58</v>
      </c>
      <c r="P1601">
        <v>66</v>
      </c>
      <c r="Q1601">
        <v>68</v>
      </c>
      <c r="R1601">
        <v>67</v>
      </c>
      <c r="S1601">
        <v>2</v>
      </c>
      <c r="T1601">
        <f t="shared" si="216"/>
        <v>65</v>
      </c>
      <c r="U1601">
        <v>65</v>
      </c>
      <c r="V1601">
        <f t="shared" si="217"/>
        <v>0</v>
      </c>
      <c r="W1601" s="3">
        <f t="shared" si="218"/>
        <v>2.9850746268656716E-2</v>
      </c>
      <c r="X1601">
        <v>38</v>
      </c>
      <c r="Y1601" s="4">
        <v>7.5</v>
      </c>
      <c r="Z1601" s="4">
        <v>2.4</v>
      </c>
      <c r="AA1601" s="5">
        <v>30495.03</v>
      </c>
      <c r="AB1601" s="5">
        <f t="shared" si="219"/>
        <v>1982176.95</v>
      </c>
      <c r="AC1601" s="5">
        <v>22965.77</v>
      </c>
      <c r="AD1601" s="5">
        <f t="shared" si="220"/>
        <v>1538706.59</v>
      </c>
      <c r="AE1601" s="5">
        <v>109070.71</v>
      </c>
      <c r="AF1601" s="5">
        <v>32574.400000000001</v>
      </c>
      <c r="AG1601" s="5">
        <v>10682.85</v>
      </c>
      <c r="AH1601" s="5">
        <v>3480</v>
      </c>
      <c r="AI1601" s="5">
        <v>7029.51</v>
      </c>
      <c r="AJ1601">
        <v>0</v>
      </c>
      <c r="AK1601" s="5">
        <v>0</v>
      </c>
      <c r="AL1601" s="5">
        <v>31740.84</v>
      </c>
      <c r="AM1601" s="5">
        <v>130584.91</v>
      </c>
      <c r="AN1601">
        <v>8</v>
      </c>
      <c r="AO1601">
        <v>8</v>
      </c>
      <c r="AP1601" t="str">
        <f t="shared" si="221"/>
        <v>Yes</v>
      </c>
      <c r="AQ1601">
        <v>1</v>
      </c>
      <c r="AR1601" s="5">
        <f t="shared" si="222"/>
        <v>1863869.81</v>
      </c>
      <c r="AS1601" s="5">
        <f t="shared" si="223"/>
        <v>118307.14</v>
      </c>
      <c r="AT1601" t="s">
        <v>59</v>
      </c>
      <c r="AU1601" t="s">
        <v>6164</v>
      </c>
      <c r="AV1601" t="s">
        <v>6165</v>
      </c>
      <c r="AW1601" t="s">
        <v>6166</v>
      </c>
      <c r="AX1601" t="s">
        <v>6167</v>
      </c>
      <c r="AY1601">
        <v>67</v>
      </c>
      <c r="AZ1601">
        <v>0</v>
      </c>
      <c r="BA1601">
        <v>0</v>
      </c>
      <c r="BB1601" t="s">
        <v>6168</v>
      </c>
      <c r="BC1601">
        <v>0</v>
      </c>
      <c r="BD1601">
        <v>0</v>
      </c>
      <c r="BE1601" t="s">
        <v>6169</v>
      </c>
      <c r="BF1601" t="s">
        <v>6170</v>
      </c>
      <c r="BG1601">
        <v>1</v>
      </c>
      <c r="BH1601" t="s">
        <v>6186</v>
      </c>
      <c r="BI1601">
        <v>35</v>
      </c>
      <c r="BJ1601" t="s">
        <v>6172</v>
      </c>
      <c r="BK1601">
        <v>0</v>
      </c>
      <c r="BL1601">
        <v>75</v>
      </c>
      <c r="BM1601" s="3">
        <f t="shared" si="224"/>
        <v>0.89333333333333331</v>
      </c>
    </row>
    <row r="1602" spans="1:65">
      <c r="A1602" t="s">
        <v>1734</v>
      </c>
      <c r="B1602" s="2">
        <v>45753</v>
      </c>
      <c r="C1602" t="s">
        <v>1632</v>
      </c>
      <c r="D1602" t="s">
        <v>1633</v>
      </c>
      <c r="E1602">
        <v>4</v>
      </c>
      <c r="F1602" t="s">
        <v>49</v>
      </c>
      <c r="G1602" t="s">
        <v>50</v>
      </c>
      <c r="H1602" t="s">
        <v>89</v>
      </c>
      <c r="I1602" t="s">
        <v>64</v>
      </c>
      <c r="J1602" t="s">
        <v>53</v>
      </c>
      <c r="K1602" t="s">
        <v>66</v>
      </c>
      <c r="L1602" t="s">
        <v>92</v>
      </c>
      <c r="M1602" t="s">
        <v>68</v>
      </c>
      <c r="N1602" t="s">
        <v>69</v>
      </c>
      <c r="O1602" t="s">
        <v>58</v>
      </c>
      <c r="P1602">
        <v>70</v>
      </c>
      <c r="Q1602">
        <v>76</v>
      </c>
      <c r="R1602">
        <v>76</v>
      </c>
      <c r="S1602">
        <v>2</v>
      </c>
      <c r="T1602">
        <f t="shared" ref="T1602:T1665" si="225">R1602-S1602</f>
        <v>74</v>
      </c>
      <c r="U1602">
        <v>68</v>
      </c>
      <c r="V1602">
        <f t="shared" ref="V1602:V1665" si="226">T1602-U1602</f>
        <v>6</v>
      </c>
      <c r="W1602" s="3">
        <f t="shared" ref="W1602:W1665" si="227">IFERROR(S1602/R1602,0)</f>
        <v>2.6315789473684209E-2</v>
      </c>
      <c r="X1602">
        <v>32</v>
      </c>
      <c r="Y1602" s="4">
        <v>3</v>
      </c>
      <c r="Z1602" s="4">
        <v>1.7</v>
      </c>
      <c r="AA1602" s="5">
        <v>30142.13</v>
      </c>
      <c r="AB1602" s="5">
        <f t="shared" ref="AB1602:AB1665" si="228">ROUND(U1602*AA1602,2)</f>
        <v>2049664.84</v>
      </c>
      <c r="AC1602" s="5">
        <v>22772.33</v>
      </c>
      <c r="AD1602" s="5">
        <f t="shared" ref="AD1602:AD1665" si="229">ROUND(R1602*AC1602,2)</f>
        <v>1730697.08</v>
      </c>
      <c r="AE1602" s="5">
        <v>123593.19</v>
      </c>
      <c r="AF1602" s="5">
        <v>35372.379999999997</v>
      </c>
      <c r="AG1602" s="5">
        <v>10125.86</v>
      </c>
      <c r="AH1602" s="5">
        <v>2465</v>
      </c>
      <c r="AI1602" s="5">
        <v>7049.28</v>
      </c>
      <c r="AJ1602">
        <v>1</v>
      </c>
      <c r="AK1602" s="5">
        <v>8658.76</v>
      </c>
      <c r="AL1602" s="5">
        <v>35541.199999999997</v>
      </c>
      <c r="AM1602" s="5">
        <v>78032.67</v>
      </c>
      <c r="AN1602">
        <v>4</v>
      </c>
      <c r="AO1602">
        <v>3</v>
      </c>
      <c r="AP1602" t="str">
        <f t="shared" ref="AP1602:AP1665" si="230">IF(AO1602&lt;=AN1602,"Yes","No")</f>
        <v>Yes</v>
      </c>
      <c r="AQ1602">
        <v>1</v>
      </c>
      <c r="AR1602" s="5">
        <f t="shared" ref="AR1602:AR1665" si="231">ROUND(SUM(AD1602:AI1602)+SUM(AK1602:AM1602),2)</f>
        <v>2031535.42</v>
      </c>
      <c r="AS1602" s="5">
        <f t="shared" ref="AS1602:AS1665" si="232">ROUND(AB1602-AR1602,2)</f>
        <v>18129.419999999998</v>
      </c>
      <c r="AT1602" t="s">
        <v>59</v>
      </c>
      <c r="AU1602" t="s">
        <v>6189</v>
      </c>
      <c r="AV1602" t="s">
        <v>6190</v>
      </c>
      <c r="AW1602" t="s">
        <v>6183</v>
      </c>
      <c r="AX1602" t="s">
        <v>6184</v>
      </c>
      <c r="AY1602">
        <v>73</v>
      </c>
      <c r="AZ1602">
        <v>0</v>
      </c>
      <c r="BA1602">
        <v>32</v>
      </c>
      <c r="BB1602" t="s">
        <v>6180</v>
      </c>
      <c r="BC1602">
        <v>0</v>
      </c>
      <c r="BD1602">
        <v>0</v>
      </c>
      <c r="BE1602" t="s">
        <v>6169</v>
      </c>
      <c r="BF1602" t="s">
        <v>6170</v>
      </c>
      <c r="BG1602">
        <v>0</v>
      </c>
      <c r="BH1602" t="s">
        <v>6171</v>
      </c>
      <c r="BI1602">
        <v>56</v>
      </c>
      <c r="BJ1602" t="s">
        <v>6187</v>
      </c>
      <c r="BK1602">
        <v>0</v>
      </c>
      <c r="BL1602">
        <v>84</v>
      </c>
      <c r="BM1602" s="3">
        <f t="shared" ref="BM1602:BM1665" si="233">IFERROR(R1602/BL1602,0)</f>
        <v>0.90476190476190477</v>
      </c>
    </row>
    <row r="1603" spans="1:65">
      <c r="A1603" t="s">
        <v>1735</v>
      </c>
      <c r="B1603" s="2">
        <v>45753</v>
      </c>
      <c r="C1603" t="s">
        <v>1632</v>
      </c>
      <c r="D1603" t="s">
        <v>1633</v>
      </c>
      <c r="E1603">
        <v>4</v>
      </c>
      <c r="F1603" t="s">
        <v>78</v>
      </c>
      <c r="G1603" t="s">
        <v>62</v>
      </c>
      <c r="H1603" t="s">
        <v>168</v>
      </c>
      <c r="I1603" t="s">
        <v>74</v>
      </c>
      <c r="J1603" t="s">
        <v>81</v>
      </c>
      <c r="K1603" t="s">
        <v>75</v>
      </c>
      <c r="L1603" t="s">
        <v>87</v>
      </c>
      <c r="M1603" t="s">
        <v>56</v>
      </c>
      <c r="N1603" t="s">
        <v>69</v>
      </c>
      <c r="O1603" t="s">
        <v>82</v>
      </c>
      <c r="P1603">
        <v>34</v>
      </c>
      <c r="Q1603">
        <v>36</v>
      </c>
      <c r="R1603">
        <v>35</v>
      </c>
      <c r="S1603">
        <v>1</v>
      </c>
      <c r="T1603">
        <f t="shared" si="225"/>
        <v>34</v>
      </c>
      <c r="U1603">
        <v>34</v>
      </c>
      <c r="V1603">
        <f t="shared" si="226"/>
        <v>0</v>
      </c>
      <c r="W1603" s="3">
        <f t="shared" si="227"/>
        <v>2.8571428571428571E-2</v>
      </c>
      <c r="X1603">
        <v>16</v>
      </c>
      <c r="Y1603" s="4">
        <v>0</v>
      </c>
      <c r="Z1603" s="4">
        <v>0.7</v>
      </c>
      <c r="AA1603" s="5">
        <v>77021.009999999995</v>
      </c>
      <c r="AB1603" s="5">
        <f t="shared" si="228"/>
        <v>2618714.34</v>
      </c>
      <c r="AC1603" s="5">
        <v>54621.440000000002</v>
      </c>
      <c r="AD1603" s="5">
        <f t="shared" si="229"/>
        <v>1911750.4</v>
      </c>
      <c r="AE1603" s="5">
        <v>107705.02</v>
      </c>
      <c r="AF1603" s="5">
        <v>32773.9</v>
      </c>
      <c r="AG1603" s="5">
        <v>8655.48</v>
      </c>
      <c r="AH1603" s="5">
        <v>1015</v>
      </c>
      <c r="AI1603" s="5">
        <v>7437.5</v>
      </c>
      <c r="AJ1603">
        <v>0</v>
      </c>
      <c r="AK1603" s="5">
        <v>0</v>
      </c>
      <c r="AL1603" s="5">
        <v>0</v>
      </c>
      <c r="AM1603" s="5">
        <v>21219.43</v>
      </c>
      <c r="AN1603">
        <v>4</v>
      </c>
      <c r="AO1603">
        <v>4</v>
      </c>
      <c r="AP1603" t="str">
        <f t="shared" si="230"/>
        <v>Yes</v>
      </c>
      <c r="AQ1603">
        <v>0</v>
      </c>
      <c r="AR1603" s="5">
        <f t="shared" si="231"/>
        <v>2090556.73</v>
      </c>
      <c r="AS1603" s="5">
        <f t="shared" si="232"/>
        <v>528157.61</v>
      </c>
      <c r="AT1603" t="s">
        <v>59</v>
      </c>
      <c r="AU1603" t="s">
        <v>6164</v>
      </c>
      <c r="AV1603" t="s">
        <v>6165</v>
      </c>
      <c r="AW1603" t="s">
        <v>6166</v>
      </c>
      <c r="AX1603" t="s">
        <v>6167</v>
      </c>
      <c r="AY1603">
        <v>36</v>
      </c>
      <c r="AZ1603">
        <v>0</v>
      </c>
      <c r="BA1603">
        <v>0</v>
      </c>
      <c r="BB1603" t="s">
        <v>6168</v>
      </c>
      <c r="BC1603">
        <v>0</v>
      </c>
      <c r="BD1603">
        <v>0</v>
      </c>
      <c r="BE1603" t="s">
        <v>6169</v>
      </c>
      <c r="BF1603" t="s">
        <v>6170</v>
      </c>
      <c r="BG1603">
        <v>0</v>
      </c>
      <c r="BH1603" t="s">
        <v>6171</v>
      </c>
      <c r="BI1603">
        <v>12</v>
      </c>
      <c r="BJ1603" t="s">
        <v>6172</v>
      </c>
      <c r="BK1603">
        <v>0</v>
      </c>
      <c r="BL1603">
        <v>51</v>
      </c>
      <c r="BM1603" s="3">
        <f t="shared" si="233"/>
        <v>0.68627450980392157</v>
      </c>
    </row>
    <row r="1604" spans="1:65">
      <c r="A1604" t="s">
        <v>1736</v>
      </c>
      <c r="B1604" s="2">
        <v>45753</v>
      </c>
      <c r="C1604" t="s">
        <v>1632</v>
      </c>
      <c r="D1604" t="s">
        <v>1633</v>
      </c>
      <c r="E1604">
        <v>4</v>
      </c>
      <c r="F1604" t="s">
        <v>78</v>
      </c>
      <c r="G1604" t="s">
        <v>50</v>
      </c>
      <c r="H1604" t="s">
        <v>161</v>
      </c>
      <c r="I1604" t="s">
        <v>74</v>
      </c>
      <c r="J1604" t="s">
        <v>81</v>
      </c>
      <c r="K1604" t="s">
        <v>66</v>
      </c>
      <c r="L1604" t="s">
        <v>87</v>
      </c>
      <c r="M1604" t="s">
        <v>56</v>
      </c>
      <c r="N1604" t="s">
        <v>69</v>
      </c>
      <c r="O1604" t="s">
        <v>58</v>
      </c>
      <c r="P1604">
        <v>50</v>
      </c>
      <c r="Q1604">
        <v>52</v>
      </c>
      <c r="R1604">
        <v>52</v>
      </c>
      <c r="S1604">
        <v>1</v>
      </c>
      <c r="T1604">
        <f t="shared" si="225"/>
        <v>51</v>
      </c>
      <c r="U1604">
        <v>48</v>
      </c>
      <c r="V1604">
        <f t="shared" si="226"/>
        <v>3</v>
      </c>
      <c r="W1604" s="3">
        <f t="shared" si="227"/>
        <v>1.9230769230769232E-2</v>
      </c>
      <c r="X1604">
        <v>37</v>
      </c>
      <c r="Y1604" s="4">
        <v>2</v>
      </c>
      <c r="Z1604" s="4">
        <v>1.6</v>
      </c>
      <c r="AA1604" s="5">
        <v>73133.399999999994</v>
      </c>
      <c r="AB1604" s="5">
        <f t="shared" si="228"/>
        <v>3510403.2</v>
      </c>
      <c r="AC1604" s="5">
        <v>54124.52</v>
      </c>
      <c r="AD1604" s="5">
        <f t="shared" si="229"/>
        <v>2814475.04</v>
      </c>
      <c r="AE1604" s="5">
        <v>159555.47</v>
      </c>
      <c r="AF1604" s="5">
        <v>49184.47</v>
      </c>
      <c r="AG1604" s="5">
        <v>11330.96</v>
      </c>
      <c r="AH1604" s="5">
        <v>2320</v>
      </c>
      <c r="AI1604" s="5">
        <v>7523.4</v>
      </c>
      <c r="AJ1604">
        <v>0</v>
      </c>
      <c r="AK1604" s="5">
        <v>0</v>
      </c>
      <c r="AL1604" s="5">
        <v>5000.84</v>
      </c>
      <c r="AM1604" s="5">
        <v>29576.11</v>
      </c>
      <c r="AN1604">
        <v>4</v>
      </c>
      <c r="AO1604">
        <v>3</v>
      </c>
      <c r="AP1604" t="str">
        <f t="shared" si="230"/>
        <v>Yes</v>
      </c>
      <c r="AQ1604">
        <v>1</v>
      </c>
      <c r="AR1604" s="5">
        <f t="shared" si="231"/>
        <v>3078966.29</v>
      </c>
      <c r="AS1604" s="5">
        <f t="shared" si="232"/>
        <v>431436.91</v>
      </c>
      <c r="AT1604" t="s">
        <v>59</v>
      </c>
      <c r="AU1604" t="s">
        <v>6164</v>
      </c>
      <c r="AV1604" t="s">
        <v>6165</v>
      </c>
      <c r="AW1604" t="s">
        <v>6166</v>
      </c>
      <c r="AX1604" t="s">
        <v>6184</v>
      </c>
      <c r="AY1604">
        <v>51</v>
      </c>
      <c r="AZ1604">
        <v>0</v>
      </c>
      <c r="BA1604">
        <v>23</v>
      </c>
      <c r="BB1604" t="s">
        <v>6180</v>
      </c>
      <c r="BC1604">
        <v>0</v>
      </c>
      <c r="BD1604">
        <v>0</v>
      </c>
      <c r="BE1604" t="s">
        <v>6169</v>
      </c>
      <c r="BF1604" t="s">
        <v>6170</v>
      </c>
      <c r="BG1604">
        <v>0</v>
      </c>
      <c r="BH1604" t="s">
        <v>6171</v>
      </c>
      <c r="BI1604">
        <v>34</v>
      </c>
      <c r="BJ1604" t="s">
        <v>6172</v>
      </c>
      <c r="BK1604">
        <v>0</v>
      </c>
      <c r="BL1604">
        <v>57</v>
      </c>
      <c r="BM1604" s="3">
        <f t="shared" si="233"/>
        <v>0.91228070175438591</v>
      </c>
    </row>
    <row r="1605" spans="1:65">
      <c r="A1605" t="s">
        <v>1737</v>
      </c>
      <c r="B1605" s="2">
        <v>45753</v>
      </c>
      <c r="C1605" t="s">
        <v>1632</v>
      </c>
      <c r="D1605" t="s">
        <v>1633</v>
      </c>
      <c r="E1605">
        <v>4</v>
      </c>
      <c r="F1605" t="s">
        <v>49</v>
      </c>
      <c r="G1605" t="s">
        <v>50</v>
      </c>
      <c r="H1605" t="s">
        <v>51</v>
      </c>
      <c r="I1605" t="s">
        <v>52</v>
      </c>
      <c r="J1605" t="s">
        <v>53</v>
      </c>
      <c r="K1605" t="s">
        <v>54</v>
      </c>
      <c r="L1605" t="s">
        <v>67</v>
      </c>
      <c r="M1605" t="s">
        <v>68</v>
      </c>
      <c r="N1605" t="s">
        <v>69</v>
      </c>
      <c r="O1605" t="s">
        <v>70</v>
      </c>
      <c r="P1605">
        <v>65</v>
      </c>
      <c r="Q1605">
        <v>65</v>
      </c>
      <c r="R1605">
        <v>62</v>
      </c>
      <c r="S1605">
        <v>6</v>
      </c>
      <c r="T1605">
        <f t="shared" si="225"/>
        <v>56</v>
      </c>
      <c r="U1605">
        <v>56</v>
      </c>
      <c r="V1605">
        <f t="shared" si="226"/>
        <v>0</v>
      </c>
      <c r="W1605" s="3">
        <f t="shared" si="227"/>
        <v>9.6774193548387094E-2</v>
      </c>
      <c r="X1605">
        <v>31</v>
      </c>
      <c r="Y1605" s="4">
        <v>7.3</v>
      </c>
      <c r="Z1605" s="4">
        <v>1.6</v>
      </c>
      <c r="AA1605" s="5">
        <v>38713.74</v>
      </c>
      <c r="AB1605" s="5">
        <f t="shared" si="228"/>
        <v>2167969.44</v>
      </c>
      <c r="AC1605" s="5">
        <v>21783.31</v>
      </c>
      <c r="AD1605" s="5">
        <f t="shared" si="229"/>
        <v>1350565.22</v>
      </c>
      <c r="AE1605" s="5">
        <v>110026.89</v>
      </c>
      <c r="AF1605" s="5">
        <v>29812.080000000002</v>
      </c>
      <c r="AG1605" s="5">
        <v>35037.19</v>
      </c>
      <c r="AH1605" s="5">
        <v>2320</v>
      </c>
      <c r="AI1605" s="5">
        <v>59895.85</v>
      </c>
      <c r="AJ1605">
        <v>2</v>
      </c>
      <c r="AK1605" s="5">
        <v>16784.39</v>
      </c>
      <c r="AL1605" s="5">
        <v>0</v>
      </c>
      <c r="AM1605" s="5">
        <v>38480.379999999997</v>
      </c>
      <c r="AN1605">
        <v>4</v>
      </c>
      <c r="AO1605">
        <v>4</v>
      </c>
      <c r="AP1605" t="str">
        <f t="shared" si="230"/>
        <v>Yes</v>
      </c>
      <c r="AQ1605">
        <v>2</v>
      </c>
      <c r="AR1605" s="5">
        <f t="shared" si="231"/>
        <v>1642922</v>
      </c>
      <c r="AS1605" s="5">
        <f t="shared" si="232"/>
        <v>525047.43999999994</v>
      </c>
      <c r="AT1605" t="s">
        <v>1641</v>
      </c>
      <c r="AU1605" t="s">
        <v>6199</v>
      </c>
      <c r="AV1605" t="s">
        <v>6200</v>
      </c>
      <c r="AW1605" t="s">
        <v>6175</v>
      </c>
      <c r="AX1605" t="s">
        <v>6167</v>
      </c>
      <c r="AY1605">
        <v>72</v>
      </c>
      <c r="AZ1605">
        <v>4</v>
      </c>
      <c r="BA1605">
        <v>0</v>
      </c>
      <c r="BB1605" t="s">
        <v>6168</v>
      </c>
      <c r="BC1605">
        <v>0</v>
      </c>
      <c r="BD1605">
        <v>0</v>
      </c>
      <c r="BE1605" t="s">
        <v>6169</v>
      </c>
      <c r="BF1605" t="s">
        <v>6210</v>
      </c>
      <c r="BG1605">
        <v>0</v>
      </c>
      <c r="BH1605" t="s">
        <v>6171</v>
      </c>
      <c r="BI1605">
        <v>43</v>
      </c>
      <c r="BJ1605" t="s">
        <v>6172</v>
      </c>
      <c r="BK1605">
        <v>0</v>
      </c>
      <c r="BL1605">
        <v>74</v>
      </c>
      <c r="BM1605" s="3">
        <f t="shared" si="233"/>
        <v>0.83783783783783783</v>
      </c>
    </row>
    <row r="1606" spans="1:65">
      <c r="A1606" t="s">
        <v>1738</v>
      </c>
      <c r="B1606" s="2">
        <v>45754</v>
      </c>
      <c r="C1606" t="s">
        <v>1632</v>
      </c>
      <c r="D1606" t="s">
        <v>1633</v>
      </c>
      <c r="E1606">
        <v>4</v>
      </c>
      <c r="F1606" t="s">
        <v>72</v>
      </c>
      <c r="G1606" t="s">
        <v>50</v>
      </c>
      <c r="H1606" t="s">
        <v>138</v>
      </c>
      <c r="I1606" t="s">
        <v>64</v>
      </c>
      <c r="J1606" t="s">
        <v>53</v>
      </c>
      <c r="K1606" t="s">
        <v>75</v>
      </c>
      <c r="L1606" t="s">
        <v>87</v>
      </c>
      <c r="M1606" t="s">
        <v>56</v>
      </c>
      <c r="N1606" t="s">
        <v>69</v>
      </c>
      <c r="O1606" t="s">
        <v>70</v>
      </c>
      <c r="P1606">
        <v>79</v>
      </c>
      <c r="Q1606">
        <v>82</v>
      </c>
      <c r="R1606">
        <v>82</v>
      </c>
      <c r="S1606">
        <v>1</v>
      </c>
      <c r="T1606">
        <f t="shared" si="225"/>
        <v>81</v>
      </c>
      <c r="U1606">
        <v>78</v>
      </c>
      <c r="V1606">
        <f t="shared" si="226"/>
        <v>3</v>
      </c>
      <c r="W1606" s="3">
        <f t="shared" si="227"/>
        <v>1.2195121951219513E-2</v>
      </c>
      <c r="X1606">
        <v>24</v>
      </c>
      <c r="Y1606" s="4">
        <v>5.9</v>
      </c>
      <c r="Z1606" s="4">
        <v>2.4</v>
      </c>
      <c r="AA1606" s="5">
        <v>35821.83</v>
      </c>
      <c r="AB1606" s="5">
        <f t="shared" si="228"/>
        <v>2794102.74</v>
      </c>
      <c r="AC1606" s="5">
        <v>24186.9</v>
      </c>
      <c r="AD1606" s="5">
        <f t="shared" si="229"/>
        <v>1983325.8</v>
      </c>
      <c r="AE1606" s="5">
        <v>136550.91</v>
      </c>
      <c r="AF1606" s="5">
        <v>36231.599999999999</v>
      </c>
      <c r="AG1606" s="5">
        <v>8542.61</v>
      </c>
      <c r="AH1606" s="5">
        <v>3480</v>
      </c>
      <c r="AI1606" s="5">
        <v>3545.95</v>
      </c>
      <c r="AJ1606">
        <v>0</v>
      </c>
      <c r="AK1606" s="5">
        <v>0</v>
      </c>
      <c r="AL1606" s="5">
        <v>2215.98</v>
      </c>
      <c r="AM1606" s="5">
        <v>52564.56</v>
      </c>
      <c r="AN1606">
        <v>4</v>
      </c>
      <c r="AO1606">
        <v>3</v>
      </c>
      <c r="AP1606" t="str">
        <f t="shared" si="230"/>
        <v>Yes</v>
      </c>
      <c r="AQ1606">
        <v>1</v>
      </c>
      <c r="AR1606" s="5">
        <f t="shared" si="231"/>
        <v>2226457.41</v>
      </c>
      <c r="AS1606" s="5">
        <f t="shared" si="232"/>
        <v>567645.32999999996</v>
      </c>
      <c r="AT1606" t="s">
        <v>59</v>
      </c>
      <c r="AU1606" t="s">
        <v>6164</v>
      </c>
      <c r="AV1606" t="s">
        <v>6165</v>
      </c>
      <c r="AW1606" t="s">
        <v>6166</v>
      </c>
      <c r="AX1606" t="s">
        <v>6184</v>
      </c>
      <c r="AY1606">
        <v>82</v>
      </c>
      <c r="AZ1606">
        <v>0</v>
      </c>
      <c r="BA1606">
        <v>18</v>
      </c>
      <c r="BB1606" t="s">
        <v>6180</v>
      </c>
      <c r="BC1606">
        <v>0</v>
      </c>
      <c r="BD1606">
        <v>0</v>
      </c>
      <c r="BE1606" t="s">
        <v>6169</v>
      </c>
      <c r="BF1606" t="s">
        <v>6170</v>
      </c>
      <c r="BG1606">
        <v>1</v>
      </c>
      <c r="BH1606" t="s">
        <v>6179</v>
      </c>
      <c r="BI1606">
        <v>39</v>
      </c>
      <c r="BJ1606" t="s">
        <v>6172</v>
      </c>
      <c r="BK1606">
        <v>0</v>
      </c>
      <c r="BL1606">
        <v>90</v>
      </c>
      <c r="BM1606" s="3">
        <f t="shared" si="233"/>
        <v>0.91111111111111109</v>
      </c>
    </row>
    <row r="1607" spans="1:65">
      <c r="A1607" t="s">
        <v>1739</v>
      </c>
      <c r="B1607" s="2">
        <v>45754</v>
      </c>
      <c r="C1607" t="s">
        <v>1632</v>
      </c>
      <c r="D1607" t="s">
        <v>1633</v>
      </c>
      <c r="E1607">
        <v>4</v>
      </c>
      <c r="F1607" t="s">
        <v>49</v>
      </c>
      <c r="G1607" t="s">
        <v>79</v>
      </c>
      <c r="H1607" t="s">
        <v>262</v>
      </c>
      <c r="I1607" t="s">
        <v>52</v>
      </c>
      <c r="J1607" t="s">
        <v>81</v>
      </c>
      <c r="K1607" t="s">
        <v>75</v>
      </c>
      <c r="L1607" t="s">
        <v>67</v>
      </c>
      <c r="M1607" t="s">
        <v>68</v>
      </c>
      <c r="N1607" t="s">
        <v>76</v>
      </c>
      <c r="O1607" t="s">
        <v>82</v>
      </c>
      <c r="P1607">
        <v>33</v>
      </c>
      <c r="Q1607">
        <v>35</v>
      </c>
      <c r="R1607">
        <v>34</v>
      </c>
      <c r="S1607">
        <v>3</v>
      </c>
      <c r="T1607">
        <f t="shared" si="225"/>
        <v>31</v>
      </c>
      <c r="U1607">
        <v>31</v>
      </c>
      <c r="V1607">
        <f t="shared" si="226"/>
        <v>0</v>
      </c>
      <c r="W1607" s="3">
        <f t="shared" si="227"/>
        <v>8.8235294117647065E-2</v>
      </c>
      <c r="X1607">
        <v>31</v>
      </c>
      <c r="Y1607" s="4">
        <v>0.5</v>
      </c>
      <c r="Z1607" s="4">
        <v>1.7</v>
      </c>
      <c r="AA1607" s="5">
        <v>77840.61</v>
      </c>
      <c r="AB1607" s="5">
        <f t="shared" si="228"/>
        <v>2413058.91</v>
      </c>
      <c r="AC1607" s="5">
        <v>49737.41</v>
      </c>
      <c r="AD1607" s="5">
        <f t="shared" si="229"/>
        <v>1691071.94</v>
      </c>
      <c r="AE1607" s="5">
        <v>108669.62</v>
      </c>
      <c r="AF1607" s="5">
        <v>31139.15</v>
      </c>
      <c r="AG1607" s="5">
        <v>35370.550000000003</v>
      </c>
      <c r="AH1607" s="5">
        <v>2465</v>
      </c>
      <c r="AI1607" s="5">
        <v>65703.899999999994</v>
      </c>
      <c r="AJ1607">
        <v>1</v>
      </c>
      <c r="AK1607" s="5">
        <v>22038.53</v>
      </c>
      <c r="AL1607" s="5">
        <v>0</v>
      </c>
      <c r="AM1607" s="5">
        <v>19727.28</v>
      </c>
      <c r="AN1607">
        <v>4</v>
      </c>
      <c r="AO1607">
        <v>4</v>
      </c>
      <c r="AP1607" t="str">
        <f t="shared" si="230"/>
        <v>Yes</v>
      </c>
      <c r="AQ1607">
        <v>2</v>
      </c>
      <c r="AR1607" s="5">
        <f t="shared" si="231"/>
        <v>1976185.97</v>
      </c>
      <c r="AS1607" s="5">
        <f t="shared" si="232"/>
        <v>436872.94</v>
      </c>
      <c r="AT1607" t="s">
        <v>1641</v>
      </c>
      <c r="AU1607" t="s">
        <v>6189</v>
      </c>
      <c r="AV1607" t="s">
        <v>6201</v>
      </c>
      <c r="AW1607" t="s">
        <v>6175</v>
      </c>
      <c r="AX1607" t="s">
        <v>6167</v>
      </c>
      <c r="AY1607">
        <v>36</v>
      </c>
      <c r="AZ1607">
        <v>0</v>
      </c>
      <c r="BA1607">
        <v>0</v>
      </c>
      <c r="BB1607" t="s">
        <v>6168</v>
      </c>
      <c r="BC1607">
        <v>0</v>
      </c>
      <c r="BD1607">
        <v>0</v>
      </c>
      <c r="BE1607" t="s">
        <v>6169</v>
      </c>
      <c r="BF1607" t="s">
        <v>6210</v>
      </c>
      <c r="BG1607">
        <v>0</v>
      </c>
      <c r="BH1607" t="s">
        <v>6171</v>
      </c>
      <c r="BI1607">
        <v>44</v>
      </c>
      <c r="BJ1607" t="s">
        <v>6172</v>
      </c>
      <c r="BK1607">
        <v>0</v>
      </c>
      <c r="BL1607">
        <v>52</v>
      </c>
      <c r="BM1607" s="3">
        <f t="shared" si="233"/>
        <v>0.65384615384615385</v>
      </c>
    </row>
    <row r="1608" spans="1:65">
      <c r="A1608" t="s">
        <v>1740</v>
      </c>
      <c r="B1608" s="2">
        <v>45754</v>
      </c>
      <c r="C1608" t="s">
        <v>1632</v>
      </c>
      <c r="D1608" t="s">
        <v>1633</v>
      </c>
      <c r="E1608">
        <v>4</v>
      </c>
      <c r="F1608" t="s">
        <v>78</v>
      </c>
      <c r="G1608" t="s">
        <v>62</v>
      </c>
      <c r="H1608" t="s">
        <v>91</v>
      </c>
      <c r="I1608" t="s">
        <v>74</v>
      </c>
      <c r="J1608" t="s">
        <v>53</v>
      </c>
      <c r="K1608" t="s">
        <v>75</v>
      </c>
      <c r="L1608" t="s">
        <v>67</v>
      </c>
      <c r="M1608" t="s">
        <v>56</v>
      </c>
      <c r="N1608" t="s">
        <v>76</v>
      </c>
      <c r="O1608" t="s">
        <v>82</v>
      </c>
      <c r="P1608">
        <v>59</v>
      </c>
      <c r="Q1608">
        <v>62</v>
      </c>
      <c r="R1608">
        <v>59</v>
      </c>
      <c r="S1608">
        <v>2</v>
      </c>
      <c r="T1608">
        <f t="shared" si="225"/>
        <v>57</v>
      </c>
      <c r="U1608">
        <v>57</v>
      </c>
      <c r="V1608">
        <f t="shared" si="226"/>
        <v>0</v>
      </c>
      <c r="W1608" s="3">
        <f t="shared" si="227"/>
        <v>3.3898305084745763E-2</v>
      </c>
      <c r="X1608">
        <v>33</v>
      </c>
      <c r="Y1608" s="4">
        <v>6.5</v>
      </c>
      <c r="Z1608" s="4">
        <v>1.9</v>
      </c>
      <c r="AA1608" s="5">
        <v>35858.480000000003</v>
      </c>
      <c r="AB1608" s="5">
        <f t="shared" si="228"/>
        <v>2043933.36</v>
      </c>
      <c r="AC1608" s="5">
        <v>23081.64</v>
      </c>
      <c r="AD1608" s="5">
        <f t="shared" si="229"/>
        <v>1361816.76</v>
      </c>
      <c r="AE1608" s="5">
        <v>100405.2</v>
      </c>
      <c r="AF1608" s="5">
        <v>27927.29</v>
      </c>
      <c r="AG1608" s="5">
        <v>10600.17</v>
      </c>
      <c r="AH1608" s="5">
        <v>2755</v>
      </c>
      <c r="AI1608" s="5">
        <v>7124.53</v>
      </c>
      <c r="AJ1608">
        <v>0</v>
      </c>
      <c r="AK1608" s="5">
        <v>0</v>
      </c>
      <c r="AL1608" s="5">
        <v>0</v>
      </c>
      <c r="AM1608" s="5">
        <v>39474.19</v>
      </c>
      <c r="AN1608">
        <v>4</v>
      </c>
      <c r="AO1608">
        <v>4</v>
      </c>
      <c r="AP1608" t="str">
        <f t="shared" si="230"/>
        <v>Yes</v>
      </c>
      <c r="AQ1608">
        <v>1</v>
      </c>
      <c r="AR1608" s="5">
        <f t="shared" si="231"/>
        <v>1550103.14</v>
      </c>
      <c r="AS1608" s="5">
        <f t="shared" si="232"/>
        <v>493830.22</v>
      </c>
      <c r="AT1608" t="s">
        <v>59</v>
      </c>
      <c r="AU1608" t="s">
        <v>6164</v>
      </c>
      <c r="AV1608" t="s">
        <v>6165</v>
      </c>
      <c r="AW1608" t="s">
        <v>6166</v>
      </c>
      <c r="AX1608" t="s">
        <v>6167</v>
      </c>
      <c r="AY1608">
        <v>59</v>
      </c>
      <c r="AZ1608">
        <v>0</v>
      </c>
      <c r="BA1608">
        <v>0</v>
      </c>
      <c r="BB1608" t="s">
        <v>6168</v>
      </c>
      <c r="BC1608">
        <v>0</v>
      </c>
      <c r="BD1608">
        <v>0</v>
      </c>
      <c r="BE1608" t="s">
        <v>6169</v>
      </c>
      <c r="BF1608" t="s">
        <v>6170</v>
      </c>
      <c r="BG1608">
        <v>0</v>
      </c>
      <c r="BH1608" t="s">
        <v>6171</v>
      </c>
      <c r="BI1608">
        <v>45</v>
      </c>
      <c r="BJ1608" t="s">
        <v>6172</v>
      </c>
      <c r="BK1608">
        <v>0</v>
      </c>
      <c r="BL1608">
        <v>76</v>
      </c>
      <c r="BM1608" s="3">
        <f t="shared" si="233"/>
        <v>0.77631578947368418</v>
      </c>
    </row>
    <row r="1609" spans="1:65">
      <c r="A1609" t="s">
        <v>1741</v>
      </c>
      <c r="B1609" s="2">
        <v>45754</v>
      </c>
      <c r="C1609" t="s">
        <v>1632</v>
      </c>
      <c r="D1609" t="s">
        <v>1633</v>
      </c>
      <c r="E1609">
        <v>4</v>
      </c>
      <c r="F1609" t="s">
        <v>72</v>
      </c>
      <c r="G1609" t="s">
        <v>50</v>
      </c>
      <c r="H1609" t="s">
        <v>179</v>
      </c>
      <c r="I1609" t="s">
        <v>74</v>
      </c>
      <c r="J1609" t="s">
        <v>81</v>
      </c>
      <c r="K1609" t="s">
        <v>75</v>
      </c>
      <c r="L1609" t="s">
        <v>92</v>
      </c>
      <c r="M1609" t="s">
        <v>56</v>
      </c>
      <c r="N1609" t="s">
        <v>76</v>
      </c>
      <c r="O1609" t="s">
        <v>58</v>
      </c>
      <c r="P1609">
        <v>40</v>
      </c>
      <c r="Q1609">
        <v>41</v>
      </c>
      <c r="R1609">
        <v>41</v>
      </c>
      <c r="S1609">
        <v>1</v>
      </c>
      <c r="T1609">
        <f t="shared" si="225"/>
        <v>40</v>
      </c>
      <c r="U1609">
        <v>39</v>
      </c>
      <c r="V1609">
        <f t="shared" si="226"/>
        <v>1</v>
      </c>
      <c r="W1609" s="3">
        <f t="shared" si="227"/>
        <v>2.4390243902439025E-2</v>
      </c>
      <c r="X1609">
        <v>26</v>
      </c>
      <c r="Y1609" s="4">
        <v>4.2</v>
      </c>
      <c r="Z1609" s="4">
        <v>2</v>
      </c>
      <c r="AA1609" s="5">
        <v>77242.720000000001</v>
      </c>
      <c r="AB1609" s="5">
        <f t="shared" si="228"/>
        <v>3012466.08</v>
      </c>
      <c r="AC1609" s="5">
        <v>53928.959999999999</v>
      </c>
      <c r="AD1609" s="5">
        <f t="shared" si="229"/>
        <v>2211087.3599999999</v>
      </c>
      <c r="AE1609" s="5">
        <v>125586.35</v>
      </c>
      <c r="AF1609" s="5">
        <v>35322.97</v>
      </c>
      <c r="AG1609" s="5">
        <v>9502.9</v>
      </c>
      <c r="AH1609" s="5">
        <v>2900</v>
      </c>
      <c r="AI1609" s="5">
        <v>7535.14</v>
      </c>
      <c r="AJ1609">
        <v>0</v>
      </c>
      <c r="AK1609" s="5">
        <v>0</v>
      </c>
      <c r="AL1609" s="5">
        <v>1610.39</v>
      </c>
      <c r="AM1609" s="5">
        <v>26457.03</v>
      </c>
      <c r="AN1609">
        <v>4</v>
      </c>
      <c r="AO1609">
        <v>4</v>
      </c>
      <c r="AP1609" t="str">
        <f t="shared" si="230"/>
        <v>Yes</v>
      </c>
      <c r="AQ1609">
        <v>1</v>
      </c>
      <c r="AR1609" s="5">
        <f t="shared" si="231"/>
        <v>2420002.14</v>
      </c>
      <c r="AS1609" s="5">
        <f t="shared" si="232"/>
        <v>592463.93999999994</v>
      </c>
      <c r="AT1609" t="s">
        <v>59</v>
      </c>
      <c r="AU1609" t="s">
        <v>6164</v>
      </c>
      <c r="AV1609" t="s">
        <v>6165</v>
      </c>
      <c r="AW1609" t="s">
        <v>6166</v>
      </c>
      <c r="AX1609" t="s">
        <v>6184</v>
      </c>
      <c r="AY1609">
        <v>44</v>
      </c>
      <c r="AZ1609">
        <v>1</v>
      </c>
      <c r="BA1609">
        <v>17</v>
      </c>
      <c r="BB1609" t="s">
        <v>6180</v>
      </c>
      <c r="BC1609">
        <v>0</v>
      </c>
      <c r="BD1609">
        <v>0</v>
      </c>
      <c r="BE1609" t="s">
        <v>6169</v>
      </c>
      <c r="BF1609" t="s">
        <v>6170</v>
      </c>
      <c r="BG1609">
        <v>1</v>
      </c>
      <c r="BH1609" t="s">
        <v>6186</v>
      </c>
      <c r="BI1609">
        <v>34</v>
      </c>
      <c r="BJ1609" t="s">
        <v>6172</v>
      </c>
      <c r="BK1609">
        <v>0</v>
      </c>
      <c r="BL1609">
        <v>51</v>
      </c>
      <c r="BM1609" s="3">
        <f t="shared" si="233"/>
        <v>0.80392156862745101</v>
      </c>
    </row>
    <row r="1610" spans="1:65">
      <c r="A1610" t="s">
        <v>1742</v>
      </c>
      <c r="B1610" s="2">
        <v>45754</v>
      </c>
      <c r="C1610" t="s">
        <v>1632</v>
      </c>
      <c r="D1610" t="s">
        <v>1633</v>
      </c>
      <c r="E1610">
        <v>4</v>
      </c>
      <c r="F1610" t="s">
        <v>78</v>
      </c>
      <c r="G1610" t="s">
        <v>79</v>
      </c>
      <c r="H1610" t="s">
        <v>113</v>
      </c>
      <c r="I1610" t="s">
        <v>64</v>
      </c>
      <c r="J1610" t="s">
        <v>81</v>
      </c>
      <c r="K1610" t="s">
        <v>54</v>
      </c>
      <c r="L1610" t="s">
        <v>67</v>
      </c>
      <c r="M1610" t="s">
        <v>68</v>
      </c>
      <c r="N1610" t="s">
        <v>94</v>
      </c>
      <c r="O1610" t="s">
        <v>58</v>
      </c>
      <c r="P1610">
        <v>41</v>
      </c>
      <c r="Q1610">
        <v>43</v>
      </c>
      <c r="R1610">
        <v>43</v>
      </c>
      <c r="S1610">
        <v>3</v>
      </c>
      <c r="T1610">
        <f t="shared" si="225"/>
        <v>40</v>
      </c>
      <c r="U1610">
        <v>40</v>
      </c>
      <c r="V1610">
        <f t="shared" si="226"/>
        <v>0</v>
      </c>
      <c r="W1610" s="3">
        <f t="shared" si="227"/>
        <v>6.9767441860465115E-2</v>
      </c>
      <c r="X1610">
        <v>29</v>
      </c>
      <c r="Y1610" s="4">
        <v>2.2000000000000002</v>
      </c>
      <c r="Z1610" s="4">
        <v>1.2</v>
      </c>
      <c r="AA1610" s="5">
        <v>84585.9</v>
      </c>
      <c r="AB1610" s="5">
        <f t="shared" si="228"/>
        <v>3383436</v>
      </c>
      <c r="AC1610" s="5">
        <v>49688.76</v>
      </c>
      <c r="AD1610" s="5">
        <f t="shared" si="229"/>
        <v>2136616.6800000002</v>
      </c>
      <c r="AE1610" s="5">
        <v>126865.63</v>
      </c>
      <c r="AF1610" s="5">
        <v>40101.25</v>
      </c>
      <c r="AG1610" s="5">
        <v>34567.71</v>
      </c>
      <c r="AH1610" s="5">
        <v>1740</v>
      </c>
      <c r="AI1610" s="5">
        <v>63524.11</v>
      </c>
      <c r="AJ1610">
        <v>1</v>
      </c>
      <c r="AK1610" s="5">
        <v>21585.62</v>
      </c>
      <c r="AL1610" s="5">
        <v>0</v>
      </c>
      <c r="AM1610" s="5">
        <v>27126.400000000001</v>
      </c>
      <c r="AN1610">
        <v>4</v>
      </c>
      <c r="AO1610">
        <v>4</v>
      </c>
      <c r="AP1610" t="str">
        <f t="shared" si="230"/>
        <v>Yes</v>
      </c>
      <c r="AQ1610">
        <v>2</v>
      </c>
      <c r="AR1610" s="5">
        <f t="shared" si="231"/>
        <v>2452127.4</v>
      </c>
      <c r="AS1610" s="5">
        <f t="shared" si="232"/>
        <v>931308.6</v>
      </c>
      <c r="AT1610" t="s">
        <v>1641</v>
      </c>
      <c r="AU1610" t="s">
        <v>6173</v>
      </c>
      <c r="AV1610" t="s">
        <v>6174</v>
      </c>
      <c r="AW1610" t="s">
        <v>6175</v>
      </c>
      <c r="AX1610" t="s">
        <v>6184</v>
      </c>
      <c r="AY1610">
        <v>41</v>
      </c>
      <c r="AZ1610">
        <v>0</v>
      </c>
      <c r="BA1610">
        <v>0</v>
      </c>
      <c r="BB1610" t="s">
        <v>6168</v>
      </c>
      <c r="BC1610">
        <v>0</v>
      </c>
      <c r="BD1610">
        <v>0</v>
      </c>
      <c r="BE1610" t="s">
        <v>6169</v>
      </c>
      <c r="BF1610" t="s">
        <v>6210</v>
      </c>
      <c r="BG1610">
        <v>1</v>
      </c>
      <c r="BH1610" t="s">
        <v>6179</v>
      </c>
      <c r="BI1610">
        <v>58</v>
      </c>
      <c r="BJ1610" t="s">
        <v>6187</v>
      </c>
      <c r="BK1610">
        <v>0</v>
      </c>
      <c r="BL1610">
        <v>52</v>
      </c>
      <c r="BM1610" s="3">
        <f t="shared" si="233"/>
        <v>0.82692307692307687</v>
      </c>
    </row>
    <row r="1611" spans="1:65">
      <c r="A1611" t="s">
        <v>1743</v>
      </c>
      <c r="B1611" s="2">
        <v>45754</v>
      </c>
      <c r="C1611" t="s">
        <v>1632</v>
      </c>
      <c r="D1611" t="s">
        <v>1633</v>
      </c>
      <c r="E1611">
        <v>4</v>
      </c>
      <c r="F1611" t="s">
        <v>61</v>
      </c>
      <c r="G1611" t="s">
        <v>62</v>
      </c>
      <c r="H1611" t="s">
        <v>63</v>
      </c>
      <c r="I1611" t="s">
        <v>74</v>
      </c>
      <c r="J1611" t="s">
        <v>65</v>
      </c>
      <c r="K1611" t="s">
        <v>75</v>
      </c>
      <c r="L1611" t="s">
        <v>55</v>
      </c>
      <c r="M1611" t="s">
        <v>56</v>
      </c>
      <c r="N1611" t="s">
        <v>76</v>
      </c>
      <c r="O1611" t="s">
        <v>58</v>
      </c>
      <c r="P1611">
        <v>53</v>
      </c>
      <c r="Q1611">
        <v>56</v>
      </c>
      <c r="R1611">
        <v>55</v>
      </c>
      <c r="S1611">
        <v>1</v>
      </c>
      <c r="T1611">
        <f t="shared" si="225"/>
        <v>54</v>
      </c>
      <c r="U1611">
        <v>51</v>
      </c>
      <c r="V1611">
        <f t="shared" si="226"/>
        <v>3</v>
      </c>
      <c r="W1611" s="3">
        <f t="shared" si="227"/>
        <v>1.8181818181818181E-2</v>
      </c>
      <c r="X1611">
        <v>27</v>
      </c>
      <c r="Y1611" s="4">
        <v>0</v>
      </c>
      <c r="Z1611" s="4">
        <v>1.2</v>
      </c>
      <c r="AA1611" s="5">
        <v>52000.59</v>
      </c>
      <c r="AB1611" s="5">
        <f t="shared" si="228"/>
        <v>2652030.09</v>
      </c>
      <c r="AC1611" s="5">
        <v>34849.199999999997</v>
      </c>
      <c r="AD1611" s="5">
        <f t="shared" si="229"/>
        <v>1916706</v>
      </c>
      <c r="AE1611" s="5">
        <v>121816.38</v>
      </c>
      <c r="AF1611" s="5">
        <v>33496.58</v>
      </c>
      <c r="AG1611" s="5">
        <v>9646.11</v>
      </c>
      <c r="AH1611" s="5">
        <v>1740</v>
      </c>
      <c r="AI1611" s="5">
        <v>5060</v>
      </c>
      <c r="AJ1611">
        <v>0</v>
      </c>
      <c r="AK1611" s="5">
        <v>0</v>
      </c>
      <c r="AL1611" s="5">
        <v>3204.56</v>
      </c>
      <c r="AM1611" s="5">
        <v>34242.639999999999</v>
      </c>
      <c r="AN1611">
        <v>4</v>
      </c>
      <c r="AO1611">
        <v>3</v>
      </c>
      <c r="AP1611" t="str">
        <f t="shared" si="230"/>
        <v>Yes</v>
      </c>
      <c r="AQ1611">
        <v>1</v>
      </c>
      <c r="AR1611" s="5">
        <f t="shared" si="231"/>
        <v>2125912.27</v>
      </c>
      <c r="AS1611" s="5">
        <f t="shared" si="232"/>
        <v>526117.81999999995</v>
      </c>
      <c r="AT1611" t="s">
        <v>59</v>
      </c>
      <c r="AU1611" t="s">
        <v>6164</v>
      </c>
      <c r="AV1611" t="s">
        <v>6165</v>
      </c>
      <c r="AW1611" t="s">
        <v>6166</v>
      </c>
      <c r="AX1611" t="s">
        <v>6167</v>
      </c>
      <c r="AY1611">
        <v>54</v>
      </c>
      <c r="AZ1611">
        <v>0</v>
      </c>
      <c r="BA1611">
        <v>26</v>
      </c>
      <c r="BB1611" t="s">
        <v>6180</v>
      </c>
      <c r="BC1611">
        <v>0</v>
      </c>
      <c r="BD1611">
        <v>0</v>
      </c>
      <c r="BE1611" t="s">
        <v>6169</v>
      </c>
      <c r="BF1611" t="s">
        <v>6170</v>
      </c>
      <c r="BG1611">
        <v>0</v>
      </c>
      <c r="BH1611" t="s">
        <v>6171</v>
      </c>
      <c r="BI1611">
        <v>28</v>
      </c>
      <c r="BJ1611" t="s">
        <v>6172</v>
      </c>
      <c r="BK1611">
        <v>0</v>
      </c>
      <c r="BL1611">
        <v>62</v>
      </c>
      <c r="BM1611" s="3">
        <f t="shared" si="233"/>
        <v>0.88709677419354838</v>
      </c>
    </row>
    <row r="1612" spans="1:65">
      <c r="A1612" t="s">
        <v>1744</v>
      </c>
      <c r="B1612" s="2">
        <v>45754</v>
      </c>
      <c r="C1612" t="s">
        <v>1632</v>
      </c>
      <c r="D1612" t="s">
        <v>1633</v>
      </c>
      <c r="E1612">
        <v>4</v>
      </c>
      <c r="F1612" t="s">
        <v>78</v>
      </c>
      <c r="G1612" t="s">
        <v>62</v>
      </c>
      <c r="H1612" t="s">
        <v>168</v>
      </c>
      <c r="I1612" t="s">
        <v>64</v>
      </c>
      <c r="J1612" t="s">
        <v>53</v>
      </c>
      <c r="K1612" t="s">
        <v>66</v>
      </c>
      <c r="L1612" t="s">
        <v>87</v>
      </c>
      <c r="M1612" t="s">
        <v>68</v>
      </c>
      <c r="N1612" t="s">
        <v>76</v>
      </c>
      <c r="O1612" t="s">
        <v>82</v>
      </c>
      <c r="P1612">
        <v>85</v>
      </c>
      <c r="Q1612">
        <v>87</v>
      </c>
      <c r="R1612">
        <v>84</v>
      </c>
      <c r="S1612">
        <v>2</v>
      </c>
      <c r="T1612">
        <f t="shared" si="225"/>
        <v>82</v>
      </c>
      <c r="U1612">
        <v>82</v>
      </c>
      <c r="V1612">
        <f t="shared" si="226"/>
        <v>0</v>
      </c>
      <c r="W1612" s="3">
        <f t="shared" si="227"/>
        <v>2.3809523809523808E-2</v>
      </c>
      <c r="X1612">
        <v>22</v>
      </c>
      <c r="Y1612" s="4">
        <v>5</v>
      </c>
      <c r="Z1612" s="4">
        <v>1.2</v>
      </c>
      <c r="AA1612" s="5">
        <v>30144.15</v>
      </c>
      <c r="AB1612" s="5">
        <f t="shared" si="228"/>
        <v>2471820.2999999998</v>
      </c>
      <c r="AC1612" s="5">
        <v>23031.19</v>
      </c>
      <c r="AD1612" s="5">
        <f t="shared" si="229"/>
        <v>1934619.96</v>
      </c>
      <c r="AE1612" s="5">
        <v>140341.76999999999</v>
      </c>
      <c r="AF1612" s="5">
        <v>39141.620000000003</v>
      </c>
      <c r="AG1612" s="5">
        <v>8946.7999999999993</v>
      </c>
      <c r="AH1612" s="5">
        <v>1740</v>
      </c>
      <c r="AI1612" s="5">
        <v>7073.68</v>
      </c>
      <c r="AJ1612">
        <v>1</v>
      </c>
      <c r="AK1612" s="5">
        <v>8694.0400000000009</v>
      </c>
      <c r="AL1612" s="5">
        <v>31740.84</v>
      </c>
      <c r="AM1612" s="5">
        <v>89066.89</v>
      </c>
      <c r="AN1612">
        <v>4</v>
      </c>
      <c r="AO1612">
        <v>3</v>
      </c>
      <c r="AP1612" t="str">
        <f t="shared" si="230"/>
        <v>Yes</v>
      </c>
      <c r="AQ1612">
        <v>2</v>
      </c>
      <c r="AR1612" s="5">
        <f t="shared" si="231"/>
        <v>2261365.6</v>
      </c>
      <c r="AS1612" s="5">
        <f t="shared" si="232"/>
        <v>210454.7</v>
      </c>
      <c r="AT1612" t="s">
        <v>59</v>
      </c>
      <c r="AU1612" t="s">
        <v>6189</v>
      </c>
      <c r="AV1612" t="s">
        <v>6190</v>
      </c>
      <c r="AW1612" t="s">
        <v>6183</v>
      </c>
      <c r="AX1612" t="s">
        <v>6167</v>
      </c>
      <c r="AY1612">
        <v>85</v>
      </c>
      <c r="AZ1612">
        <v>0</v>
      </c>
      <c r="BA1612">
        <v>0</v>
      </c>
      <c r="BB1612" t="s">
        <v>6168</v>
      </c>
      <c r="BC1612">
        <v>0</v>
      </c>
      <c r="BD1612">
        <v>0</v>
      </c>
      <c r="BE1612" t="s">
        <v>6169</v>
      </c>
      <c r="BF1612" t="s">
        <v>6170</v>
      </c>
      <c r="BG1612">
        <v>1</v>
      </c>
      <c r="BH1612" t="s">
        <v>6186</v>
      </c>
      <c r="BI1612">
        <v>38</v>
      </c>
      <c r="BJ1612" t="s">
        <v>6172</v>
      </c>
      <c r="BK1612">
        <v>0</v>
      </c>
      <c r="BL1612">
        <v>89</v>
      </c>
      <c r="BM1612" s="3">
        <f t="shared" si="233"/>
        <v>0.9438202247191011</v>
      </c>
    </row>
    <row r="1613" spans="1:65">
      <c r="A1613" t="s">
        <v>1745</v>
      </c>
      <c r="B1613" s="2">
        <v>45754</v>
      </c>
      <c r="C1613" t="s">
        <v>1632</v>
      </c>
      <c r="D1613" t="s">
        <v>1633</v>
      </c>
      <c r="E1613">
        <v>4</v>
      </c>
      <c r="F1613" t="s">
        <v>49</v>
      </c>
      <c r="G1613" t="s">
        <v>79</v>
      </c>
      <c r="H1613" t="s">
        <v>111</v>
      </c>
      <c r="I1613" t="s">
        <v>74</v>
      </c>
      <c r="J1613" t="s">
        <v>53</v>
      </c>
      <c r="K1613" t="s">
        <v>66</v>
      </c>
      <c r="L1613" t="s">
        <v>92</v>
      </c>
      <c r="M1613" t="s">
        <v>56</v>
      </c>
      <c r="N1613" t="s">
        <v>76</v>
      </c>
      <c r="O1613" t="s">
        <v>58</v>
      </c>
      <c r="P1613">
        <v>94</v>
      </c>
      <c r="Q1613">
        <v>95</v>
      </c>
      <c r="R1613">
        <v>92</v>
      </c>
      <c r="S1613">
        <v>2</v>
      </c>
      <c r="T1613">
        <f t="shared" si="225"/>
        <v>90</v>
      </c>
      <c r="U1613">
        <v>90</v>
      </c>
      <c r="V1613">
        <f t="shared" si="226"/>
        <v>0</v>
      </c>
      <c r="W1613" s="3">
        <f t="shared" si="227"/>
        <v>2.1739130434782608E-2</v>
      </c>
      <c r="X1613">
        <v>28</v>
      </c>
      <c r="Y1613" s="4">
        <v>2.6</v>
      </c>
      <c r="Z1613" s="4">
        <v>0.9</v>
      </c>
      <c r="AA1613" s="5">
        <v>30707.35</v>
      </c>
      <c r="AB1613" s="5">
        <f t="shared" si="228"/>
        <v>2763661.5</v>
      </c>
      <c r="AC1613" s="5">
        <v>23842.32</v>
      </c>
      <c r="AD1613" s="5">
        <f t="shared" si="229"/>
        <v>2193493.44</v>
      </c>
      <c r="AE1613" s="5">
        <v>158236.97</v>
      </c>
      <c r="AF1613" s="5">
        <v>42053.96</v>
      </c>
      <c r="AG1613" s="5">
        <v>9493.7199999999993</v>
      </c>
      <c r="AH1613" s="5">
        <v>1305</v>
      </c>
      <c r="AI1613" s="5">
        <v>7093.98</v>
      </c>
      <c r="AJ1613">
        <v>0</v>
      </c>
      <c r="AK1613" s="5">
        <v>0</v>
      </c>
      <c r="AL1613" s="5">
        <v>31740.84</v>
      </c>
      <c r="AM1613" s="5">
        <v>94262.52</v>
      </c>
      <c r="AN1613">
        <v>4</v>
      </c>
      <c r="AO1613">
        <v>5</v>
      </c>
      <c r="AP1613" t="str">
        <f t="shared" si="230"/>
        <v>No</v>
      </c>
      <c r="AQ1613">
        <v>3</v>
      </c>
      <c r="AR1613" s="5">
        <f t="shared" si="231"/>
        <v>2537680.4300000002</v>
      </c>
      <c r="AS1613" s="5">
        <f t="shared" si="232"/>
        <v>225981.07</v>
      </c>
      <c r="AT1613" t="s">
        <v>59</v>
      </c>
      <c r="AU1613" t="s">
        <v>6164</v>
      </c>
      <c r="AV1613" t="s">
        <v>6165</v>
      </c>
      <c r="AW1613" t="s">
        <v>6166</v>
      </c>
      <c r="AX1613" t="s">
        <v>6167</v>
      </c>
      <c r="AY1613">
        <v>96</v>
      </c>
      <c r="AZ1613">
        <v>0</v>
      </c>
      <c r="BA1613">
        <v>0</v>
      </c>
      <c r="BB1613" t="s">
        <v>6168</v>
      </c>
      <c r="BC1613">
        <v>1</v>
      </c>
      <c r="BD1613">
        <v>0</v>
      </c>
      <c r="BE1613" t="s">
        <v>6178</v>
      </c>
      <c r="BF1613" t="s">
        <v>6170</v>
      </c>
      <c r="BG1613">
        <v>1</v>
      </c>
      <c r="BH1613" t="s">
        <v>6179</v>
      </c>
      <c r="BI1613">
        <v>26</v>
      </c>
      <c r="BJ1613" t="s">
        <v>6172</v>
      </c>
      <c r="BK1613">
        <v>0</v>
      </c>
      <c r="BL1613">
        <v>100</v>
      </c>
      <c r="BM1613" s="3">
        <f t="shared" si="233"/>
        <v>0.92</v>
      </c>
    </row>
    <row r="1614" spans="1:65">
      <c r="A1614" t="s">
        <v>1746</v>
      </c>
      <c r="B1614" s="2">
        <v>45754</v>
      </c>
      <c r="C1614" t="s">
        <v>1632</v>
      </c>
      <c r="D1614" t="s">
        <v>1633</v>
      </c>
      <c r="E1614">
        <v>4</v>
      </c>
      <c r="F1614" t="s">
        <v>61</v>
      </c>
      <c r="G1614" t="s">
        <v>79</v>
      </c>
      <c r="H1614" t="s">
        <v>100</v>
      </c>
      <c r="I1614" t="s">
        <v>64</v>
      </c>
      <c r="J1614" t="s">
        <v>81</v>
      </c>
      <c r="K1614" t="s">
        <v>66</v>
      </c>
      <c r="L1614" t="s">
        <v>92</v>
      </c>
      <c r="M1614" t="s">
        <v>68</v>
      </c>
      <c r="N1614" t="s">
        <v>57</v>
      </c>
      <c r="O1614" t="s">
        <v>82</v>
      </c>
      <c r="P1614">
        <v>47</v>
      </c>
      <c r="Q1614">
        <v>50</v>
      </c>
      <c r="R1614">
        <v>50</v>
      </c>
      <c r="S1614">
        <v>2</v>
      </c>
      <c r="T1614">
        <f t="shared" si="225"/>
        <v>48</v>
      </c>
      <c r="U1614">
        <v>46</v>
      </c>
      <c r="V1614">
        <f t="shared" si="226"/>
        <v>2</v>
      </c>
      <c r="W1614" s="3">
        <f t="shared" si="227"/>
        <v>0.04</v>
      </c>
      <c r="X1614">
        <v>26</v>
      </c>
      <c r="Y1614" s="4">
        <v>7.6</v>
      </c>
      <c r="Z1614" s="4">
        <v>2</v>
      </c>
      <c r="AA1614" s="5">
        <v>73500.31</v>
      </c>
      <c r="AB1614" s="5">
        <f t="shared" si="228"/>
        <v>3381014.26</v>
      </c>
      <c r="AC1614" s="5">
        <v>51418.73</v>
      </c>
      <c r="AD1614" s="5">
        <f t="shared" si="229"/>
        <v>2570936.5</v>
      </c>
      <c r="AE1614" s="5">
        <v>149476.5</v>
      </c>
      <c r="AF1614" s="5">
        <v>41704.93</v>
      </c>
      <c r="AG1614" s="5">
        <v>9719.7099999999991</v>
      </c>
      <c r="AH1614" s="5">
        <v>2900</v>
      </c>
      <c r="AI1614" s="5">
        <v>15111.11</v>
      </c>
      <c r="AJ1614">
        <v>0</v>
      </c>
      <c r="AK1614" s="5">
        <v>0</v>
      </c>
      <c r="AL1614" s="5">
        <v>3491.92</v>
      </c>
      <c r="AM1614" s="5">
        <v>31695.24</v>
      </c>
      <c r="AN1614">
        <v>4</v>
      </c>
      <c r="AO1614">
        <v>2</v>
      </c>
      <c r="AP1614" t="str">
        <f t="shared" si="230"/>
        <v>Yes</v>
      </c>
      <c r="AQ1614">
        <v>1</v>
      </c>
      <c r="AR1614" s="5">
        <f t="shared" si="231"/>
        <v>2825035.91</v>
      </c>
      <c r="AS1614" s="5">
        <f t="shared" si="232"/>
        <v>555978.35</v>
      </c>
      <c r="AT1614" t="s">
        <v>116</v>
      </c>
      <c r="AU1614" t="s">
        <v>6164</v>
      </c>
      <c r="AV1614" t="s">
        <v>6165</v>
      </c>
      <c r="AW1614" t="s">
        <v>6166</v>
      </c>
      <c r="AX1614" t="s">
        <v>6184</v>
      </c>
      <c r="AY1614">
        <v>50</v>
      </c>
      <c r="AZ1614">
        <v>0</v>
      </c>
      <c r="BA1614">
        <v>16</v>
      </c>
      <c r="BB1614" t="s">
        <v>6180</v>
      </c>
      <c r="BC1614">
        <v>0</v>
      </c>
      <c r="BD1614">
        <v>0</v>
      </c>
      <c r="BE1614" t="s">
        <v>6169</v>
      </c>
      <c r="BF1614" t="s">
        <v>6176</v>
      </c>
      <c r="BG1614">
        <v>1</v>
      </c>
      <c r="BH1614" t="s">
        <v>6186</v>
      </c>
      <c r="BI1614">
        <v>38</v>
      </c>
      <c r="BJ1614" t="s">
        <v>6172</v>
      </c>
      <c r="BK1614">
        <v>0</v>
      </c>
      <c r="BL1614">
        <v>58</v>
      </c>
      <c r="BM1614" s="3">
        <f t="shared" si="233"/>
        <v>0.86206896551724133</v>
      </c>
    </row>
    <row r="1615" spans="1:65">
      <c r="A1615" t="s">
        <v>1747</v>
      </c>
      <c r="B1615" s="2">
        <v>45754</v>
      </c>
      <c r="C1615" t="s">
        <v>1632</v>
      </c>
      <c r="D1615" t="s">
        <v>1633</v>
      </c>
      <c r="E1615">
        <v>4</v>
      </c>
      <c r="F1615" t="s">
        <v>78</v>
      </c>
      <c r="G1615" t="s">
        <v>79</v>
      </c>
      <c r="H1615" t="s">
        <v>143</v>
      </c>
      <c r="I1615" t="s">
        <v>74</v>
      </c>
      <c r="J1615" t="s">
        <v>81</v>
      </c>
      <c r="K1615" t="s">
        <v>54</v>
      </c>
      <c r="L1615" t="s">
        <v>55</v>
      </c>
      <c r="M1615" t="s">
        <v>56</v>
      </c>
      <c r="N1615" t="s">
        <v>94</v>
      </c>
      <c r="O1615" t="s">
        <v>70</v>
      </c>
      <c r="P1615">
        <v>37</v>
      </c>
      <c r="Q1615">
        <v>37</v>
      </c>
      <c r="R1615">
        <v>36</v>
      </c>
      <c r="S1615">
        <v>1</v>
      </c>
      <c r="T1615">
        <f t="shared" si="225"/>
        <v>35</v>
      </c>
      <c r="U1615">
        <v>35</v>
      </c>
      <c r="V1615">
        <f t="shared" si="226"/>
        <v>0</v>
      </c>
      <c r="W1615" s="3">
        <f t="shared" si="227"/>
        <v>2.7777777777777776E-2</v>
      </c>
      <c r="X1615">
        <v>14</v>
      </c>
      <c r="Y1615" s="4">
        <v>8.1999999999999993</v>
      </c>
      <c r="Z1615" s="4">
        <v>1.6</v>
      </c>
      <c r="AA1615" s="5">
        <v>85156.78</v>
      </c>
      <c r="AB1615" s="5">
        <f t="shared" si="228"/>
        <v>2980487.3</v>
      </c>
      <c r="AC1615" s="5">
        <v>52725.75</v>
      </c>
      <c r="AD1615" s="5">
        <f t="shared" si="229"/>
        <v>1898127</v>
      </c>
      <c r="AE1615" s="5">
        <v>110780.95</v>
      </c>
      <c r="AF1615" s="5">
        <v>32078.01</v>
      </c>
      <c r="AG1615" s="5">
        <v>7805.84</v>
      </c>
      <c r="AH1615" s="5">
        <v>2320</v>
      </c>
      <c r="AI1615" s="5">
        <v>7418.18</v>
      </c>
      <c r="AJ1615">
        <v>0</v>
      </c>
      <c r="AK1615" s="5">
        <v>0</v>
      </c>
      <c r="AL1615" s="5">
        <v>0</v>
      </c>
      <c r="AM1615" s="5">
        <v>23540.76</v>
      </c>
      <c r="AN1615">
        <v>4</v>
      </c>
      <c r="AO1615">
        <v>5</v>
      </c>
      <c r="AP1615" t="str">
        <f t="shared" si="230"/>
        <v>No</v>
      </c>
      <c r="AQ1615">
        <v>2</v>
      </c>
      <c r="AR1615" s="5">
        <f t="shared" si="231"/>
        <v>2082070.74</v>
      </c>
      <c r="AS1615" s="5">
        <f t="shared" si="232"/>
        <v>898416.56</v>
      </c>
      <c r="AT1615" t="s">
        <v>59</v>
      </c>
      <c r="AU1615" t="s">
        <v>6164</v>
      </c>
      <c r="AV1615" t="s">
        <v>6165</v>
      </c>
      <c r="AW1615" t="s">
        <v>6166</v>
      </c>
      <c r="AX1615" t="s">
        <v>6177</v>
      </c>
      <c r="AY1615">
        <v>38</v>
      </c>
      <c r="AZ1615">
        <v>0</v>
      </c>
      <c r="BA1615">
        <v>0</v>
      </c>
      <c r="BB1615" t="s">
        <v>6168</v>
      </c>
      <c r="BC1615">
        <v>0</v>
      </c>
      <c r="BD1615">
        <v>1</v>
      </c>
      <c r="BE1615" t="s">
        <v>6196</v>
      </c>
      <c r="BF1615" t="s">
        <v>6170</v>
      </c>
      <c r="BG1615">
        <v>0</v>
      </c>
      <c r="BH1615" t="s">
        <v>6171</v>
      </c>
      <c r="BI1615">
        <v>37</v>
      </c>
      <c r="BJ1615" t="s">
        <v>6172</v>
      </c>
      <c r="BK1615">
        <v>0</v>
      </c>
      <c r="BL1615">
        <v>52</v>
      </c>
      <c r="BM1615" s="3">
        <f t="shared" si="233"/>
        <v>0.69230769230769229</v>
      </c>
    </row>
    <row r="1616" spans="1:65">
      <c r="A1616" t="s">
        <v>1748</v>
      </c>
      <c r="B1616" s="2">
        <v>45754</v>
      </c>
      <c r="C1616" t="s">
        <v>1632</v>
      </c>
      <c r="D1616" t="s">
        <v>1633</v>
      </c>
      <c r="E1616">
        <v>4</v>
      </c>
      <c r="F1616" t="s">
        <v>72</v>
      </c>
      <c r="G1616" t="s">
        <v>79</v>
      </c>
      <c r="H1616" t="s">
        <v>213</v>
      </c>
      <c r="I1616" t="s">
        <v>52</v>
      </c>
      <c r="J1616" t="s">
        <v>53</v>
      </c>
      <c r="K1616" t="s">
        <v>66</v>
      </c>
      <c r="L1616" t="s">
        <v>55</v>
      </c>
      <c r="M1616" t="s">
        <v>56</v>
      </c>
      <c r="N1616" t="s">
        <v>57</v>
      </c>
      <c r="O1616" t="s">
        <v>58</v>
      </c>
      <c r="P1616">
        <v>78</v>
      </c>
      <c r="Q1616">
        <v>79</v>
      </c>
      <c r="R1616">
        <v>78</v>
      </c>
      <c r="S1616">
        <v>2</v>
      </c>
      <c r="T1616">
        <f t="shared" si="225"/>
        <v>76</v>
      </c>
      <c r="U1616">
        <v>76</v>
      </c>
      <c r="V1616">
        <f t="shared" si="226"/>
        <v>0</v>
      </c>
      <c r="W1616" s="3">
        <f t="shared" si="227"/>
        <v>2.564102564102564E-2</v>
      </c>
      <c r="X1616">
        <v>31</v>
      </c>
      <c r="Y1616" s="4">
        <v>0</v>
      </c>
      <c r="Z1616" s="4">
        <v>1.3</v>
      </c>
      <c r="AA1616" s="5">
        <v>30454.51</v>
      </c>
      <c r="AB1616" s="5">
        <f t="shared" si="228"/>
        <v>2314542.7599999998</v>
      </c>
      <c r="AC1616" s="5">
        <v>23511.75</v>
      </c>
      <c r="AD1616" s="5">
        <f t="shared" si="229"/>
        <v>1833916.5</v>
      </c>
      <c r="AE1616" s="5">
        <v>140751.19</v>
      </c>
      <c r="AF1616" s="5">
        <v>35180.97</v>
      </c>
      <c r="AG1616" s="5">
        <v>9513.7900000000009</v>
      </c>
      <c r="AH1616" s="5">
        <v>1885</v>
      </c>
      <c r="AI1616" s="5">
        <v>7030.99</v>
      </c>
      <c r="AJ1616">
        <v>0</v>
      </c>
      <c r="AK1616" s="5">
        <v>0</v>
      </c>
      <c r="AL1616" s="5">
        <v>31740.84</v>
      </c>
      <c r="AM1616" s="5">
        <v>79542.289999999994</v>
      </c>
      <c r="AN1616">
        <v>4</v>
      </c>
      <c r="AO1616">
        <v>3</v>
      </c>
      <c r="AP1616" t="str">
        <f t="shared" si="230"/>
        <v>Yes</v>
      </c>
      <c r="AQ1616">
        <v>0</v>
      </c>
      <c r="AR1616" s="5">
        <f t="shared" si="231"/>
        <v>2139561.5699999998</v>
      </c>
      <c r="AS1616" s="5">
        <f t="shared" si="232"/>
        <v>174981.19</v>
      </c>
      <c r="AT1616" t="s">
        <v>59</v>
      </c>
      <c r="AU1616" t="s">
        <v>6164</v>
      </c>
      <c r="AV1616" t="s">
        <v>6165</v>
      </c>
      <c r="AW1616" t="s">
        <v>6166</v>
      </c>
      <c r="AX1616" t="s">
        <v>6167</v>
      </c>
      <c r="AY1616">
        <v>78</v>
      </c>
      <c r="AZ1616">
        <v>0</v>
      </c>
      <c r="BA1616">
        <v>0</v>
      </c>
      <c r="BB1616" t="s">
        <v>6168</v>
      </c>
      <c r="BC1616">
        <v>0</v>
      </c>
      <c r="BD1616">
        <v>0</v>
      </c>
      <c r="BE1616" t="s">
        <v>6169</v>
      </c>
      <c r="BF1616" t="s">
        <v>6170</v>
      </c>
      <c r="BG1616">
        <v>0</v>
      </c>
      <c r="BH1616" t="s">
        <v>6171</v>
      </c>
      <c r="BI1616">
        <v>59</v>
      </c>
      <c r="BJ1616" t="s">
        <v>6187</v>
      </c>
      <c r="BK1616">
        <v>0</v>
      </c>
      <c r="BL1616">
        <v>84</v>
      </c>
      <c r="BM1616" s="3">
        <f t="shared" si="233"/>
        <v>0.9285714285714286</v>
      </c>
    </row>
    <row r="1617" spans="1:65">
      <c r="A1617" t="s">
        <v>1749</v>
      </c>
      <c r="B1617" s="2">
        <v>45754</v>
      </c>
      <c r="C1617" t="s">
        <v>1632</v>
      </c>
      <c r="D1617" t="s">
        <v>1633</v>
      </c>
      <c r="E1617">
        <v>4</v>
      </c>
      <c r="F1617" t="s">
        <v>72</v>
      </c>
      <c r="G1617" t="s">
        <v>50</v>
      </c>
      <c r="H1617" t="s">
        <v>73</v>
      </c>
      <c r="I1617" t="s">
        <v>52</v>
      </c>
      <c r="J1617" t="s">
        <v>53</v>
      </c>
      <c r="K1617" t="s">
        <v>66</v>
      </c>
      <c r="L1617" t="s">
        <v>55</v>
      </c>
      <c r="M1617" t="s">
        <v>56</v>
      </c>
      <c r="N1617" t="s">
        <v>76</v>
      </c>
      <c r="O1617" t="s">
        <v>58</v>
      </c>
      <c r="P1617">
        <v>78</v>
      </c>
      <c r="Q1617">
        <v>84</v>
      </c>
      <c r="R1617">
        <v>84</v>
      </c>
      <c r="S1617">
        <v>2</v>
      </c>
      <c r="T1617">
        <f t="shared" si="225"/>
        <v>82</v>
      </c>
      <c r="U1617">
        <v>78</v>
      </c>
      <c r="V1617">
        <f t="shared" si="226"/>
        <v>4</v>
      </c>
      <c r="W1617" s="3">
        <f t="shared" si="227"/>
        <v>2.3809523809523808E-2</v>
      </c>
      <c r="X1617">
        <v>27</v>
      </c>
      <c r="Y1617" s="4">
        <v>4</v>
      </c>
      <c r="Z1617" s="4">
        <v>1.7</v>
      </c>
      <c r="AA1617" s="5">
        <v>30321.919999999998</v>
      </c>
      <c r="AB1617" s="5">
        <f t="shared" si="228"/>
        <v>2365109.7599999998</v>
      </c>
      <c r="AC1617" s="5">
        <v>23581.55</v>
      </c>
      <c r="AD1617" s="5">
        <f t="shared" si="229"/>
        <v>1980850.2</v>
      </c>
      <c r="AE1617" s="5">
        <v>149411.37</v>
      </c>
      <c r="AF1617" s="5">
        <v>37755.25</v>
      </c>
      <c r="AG1617" s="5">
        <v>8903.85</v>
      </c>
      <c r="AH1617" s="5">
        <v>2465</v>
      </c>
      <c r="AI1617" s="5">
        <v>7073.68</v>
      </c>
      <c r="AJ1617">
        <v>0</v>
      </c>
      <c r="AK1617" s="5">
        <v>0</v>
      </c>
      <c r="AL1617" s="5">
        <v>34030.54</v>
      </c>
      <c r="AM1617" s="5">
        <v>85585.39</v>
      </c>
      <c r="AN1617">
        <v>4</v>
      </c>
      <c r="AO1617">
        <v>3</v>
      </c>
      <c r="AP1617" t="str">
        <f t="shared" si="230"/>
        <v>Yes</v>
      </c>
      <c r="AQ1617">
        <v>0</v>
      </c>
      <c r="AR1617" s="5">
        <f t="shared" si="231"/>
        <v>2306075.2799999998</v>
      </c>
      <c r="AS1617" s="5">
        <f t="shared" si="232"/>
        <v>59034.48</v>
      </c>
      <c r="AT1617" t="s">
        <v>59</v>
      </c>
      <c r="AU1617" t="s">
        <v>6164</v>
      </c>
      <c r="AV1617" t="s">
        <v>6165</v>
      </c>
      <c r="AW1617" t="s">
        <v>6166</v>
      </c>
      <c r="AX1617" t="s">
        <v>6184</v>
      </c>
      <c r="AY1617">
        <v>81</v>
      </c>
      <c r="AZ1617">
        <v>0</v>
      </c>
      <c r="BA1617">
        <v>29</v>
      </c>
      <c r="BB1617" t="s">
        <v>6180</v>
      </c>
      <c r="BC1617">
        <v>0</v>
      </c>
      <c r="BD1617">
        <v>0</v>
      </c>
      <c r="BE1617" t="s">
        <v>6169</v>
      </c>
      <c r="BF1617" t="s">
        <v>6170</v>
      </c>
      <c r="BG1617">
        <v>0</v>
      </c>
      <c r="BH1617" t="s">
        <v>6171</v>
      </c>
      <c r="BI1617">
        <v>53</v>
      </c>
      <c r="BJ1617" t="s">
        <v>6187</v>
      </c>
      <c r="BK1617">
        <v>0</v>
      </c>
      <c r="BL1617">
        <v>90</v>
      </c>
      <c r="BM1617" s="3">
        <f t="shared" si="233"/>
        <v>0.93333333333333335</v>
      </c>
    </row>
    <row r="1618" spans="1:65">
      <c r="A1618" t="s">
        <v>1750</v>
      </c>
      <c r="B1618" s="2">
        <v>45754</v>
      </c>
      <c r="C1618" t="s">
        <v>1632</v>
      </c>
      <c r="D1618" t="s">
        <v>1633</v>
      </c>
      <c r="E1618">
        <v>4</v>
      </c>
      <c r="F1618" t="s">
        <v>61</v>
      </c>
      <c r="G1618" t="s">
        <v>62</v>
      </c>
      <c r="H1618" t="s">
        <v>96</v>
      </c>
      <c r="I1618" t="s">
        <v>64</v>
      </c>
      <c r="J1618" t="s">
        <v>65</v>
      </c>
      <c r="K1618" t="s">
        <v>66</v>
      </c>
      <c r="L1618" t="s">
        <v>92</v>
      </c>
      <c r="M1618" t="s">
        <v>68</v>
      </c>
      <c r="N1618" t="s">
        <v>69</v>
      </c>
      <c r="O1618" t="s">
        <v>70</v>
      </c>
      <c r="P1618">
        <v>51</v>
      </c>
      <c r="Q1618">
        <v>52</v>
      </c>
      <c r="R1618">
        <v>50</v>
      </c>
      <c r="S1618">
        <v>1</v>
      </c>
      <c r="T1618">
        <f t="shared" si="225"/>
        <v>49</v>
      </c>
      <c r="U1618">
        <v>49</v>
      </c>
      <c r="V1618">
        <f t="shared" si="226"/>
        <v>0</v>
      </c>
      <c r="W1618" s="3">
        <f t="shared" si="227"/>
        <v>0.02</v>
      </c>
      <c r="X1618">
        <v>42</v>
      </c>
      <c r="Y1618" s="4">
        <v>4.8</v>
      </c>
      <c r="Z1618" s="4">
        <v>1.2</v>
      </c>
      <c r="AA1618" s="5">
        <v>48849.02</v>
      </c>
      <c r="AB1618" s="5">
        <f t="shared" si="228"/>
        <v>2393601.98</v>
      </c>
      <c r="AC1618" s="5">
        <v>33526.14</v>
      </c>
      <c r="AD1618" s="5">
        <f t="shared" si="229"/>
        <v>1676307</v>
      </c>
      <c r="AE1618" s="5">
        <v>107540.01</v>
      </c>
      <c r="AF1618" s="5">
        <v>31851.23</v>
      </c>
      <c r="AG1618" s="5">
        <v>11326.85</v>
      </c>
      <c r="AH1618" s="5">
        <v>1740</v>
      </c>
      <c r="AI1618" s="5">
        <v>5111.1099999999997</v>
      </c>
      <c r="AJ1618">
        <v>1</v>
      </c>
      <c r="AK1618" s="5">
        <v>13381.58</v>
      </c>
      <c r="AL1618" s="5">
        <v>0</v>
      </c>
      <c r="AM1618" s="5">
        <v>35599.120000000003</v>
      </c>
      <c r="AN1618">
        <v>4</v>
      </c>
      <c r="AO1618">
        <v>5</v>
      </c>
      <c r="AP1618" t="str">
        <f t="shared" si="230"/>
        <v>No</v>
      </c>
      <c r="AQ1618">
        <v>3</v>
      </c>
      <c r="AR1618" s="5">
        <f t="shared" si="231"/>
        <v>1882856.9</v>
      </c>
      <c r="AS1618" s="5">
        <f t="shared" si="232"/>
        <v>510745.08</v>
      </c>
      <c r="AT1618" t="s">
        <v>59</v>
      </c>
      <c r="AU1618" t="s">
        <v>6189</v>
      </c>
      <c r="AV1618" t="s">
        <v>6190</v>
      </c>
      <c r="AW1618" t="s">
        <v>6183</v>
      </c>
      <c r="AX1618" t="s">
        <v>6167</v>
      </c>
      <c r="AY1618">
        <v>56</v>
      </c>
      <c r="AZ1618">
        <v>4</v>
      </c>
      <c r="BA1618">
        <v>0</v>
      </c>
      <c r="BB1618" t="s">
        <v>6168</v>
      </c>
      <c r="BC1618">
        <v>1</v>
      </c>
      <c r="BD1618">
        <v>0</v>
      </c>
      <c r="BE1618" t="s">
        <v>6178</v>
      </c>
      <c r="BF1618" t="s">
        <v>6170</v>
      </c>
      <c r="BG1618">
        <v>1</v>
      </c>
      <c r="BH1618" t="s">
        <v>6179</v>
      </c>
      <c r="BI1618">
        <v>40</v>
      </c>
      <c r="BJ1618" t="s">
        <v>6172</v>
      </c>
      <c r="BK1618">
        <v>0</v>
      </c>
      <c r="BL1618">
        <v>65</v>
      </c>
      <c r="BM1618" s="3">
        <f t="shared" si="233"/>
        <v>0.76923076923076927</v>
      </c>
    </row>
    <row r="1619" spans="1:65">
      <c r="A1619" t="s">
        <v>1751</v>
      </c>
      <c r="B1619" s="2">
        <v>45754</v>
      </c>
      <c r="C1619" t="s">
        <v>1632</v>
      </c>
      <c r="D1619" t="s">
        <v>1633</v>
      </c>
      <c r="E1619">
        <v>4</v>
      </c>
      <c r="F1619" t="s">
        <v>72</v>
      </c>
      <c r="G1619" t="s">
        <v>62</v>
      </c>
      <c r="H1619" t="s">
        <v>220</v>
      </c>
      <c r="I1619" t="s">
        <v>64</v>
      </c>
      <c r="J1619" t="s">
        <v>65</v>
      </c>
      <c r="K1619" t="s">
        <v>75</v>
      </c>
      <c r="L1619" t="s">
        <v>67</v>
      </c>
      <c r="M1619" t="s">
        <v>68</v>
      </c>
      <c r="N1619" t="s">
        <v>57</v>
      </c>
      <c r="O1619" t="s">
        <v>82</v>
      </c>
      <c r="P1619">
        <v>51</v>
      </c>
      <c r="Q1619">
        <v>55</v>
      </c>
      <c r="R1619">
        <v>55</v>
      </c>
      <c r="S1619">
        <v>2</v>
      </c>
      <c r="T1619">
        <f t="shared" si="225"/>
        <v>53</v>
      </c>
      <c r="U1619">
        <v>50</v>
      </c>
      <c r="V1619">
        <f t="shared" si="226"/>
        <v>3</v>
      </c>
      <c r="W1619" s="3">
        <f t="shared" si="227"/>
        <v>3.6363636363636362E-2</v>
      </c>
      <c r="X1619">
        <v>28</v>
      </c>
      <c r="Y1619" s="4">
        <v>1.2</v>
      </c>
      <c r="Z1619" s="4">
        <v>1.4</v>
      </c>
      <c r="AA1619" s="5">
        <v>51463.95</v>
      </c>
      <c r="AB1619" s="5">
        <f t="shared" si="228"/>
        <v>2573197.5</v>
      </c>
      <c r="AC1619" s="5">
        <v>32566.68</v>
      </c>
      <c r="AD1619" s="5">
        <f t="shared" si="229"/>
        <v>1791167.4</v>
      </c>
      <c r="AE1619" s="5">
        <v>117852.22</v>
      </c>
      <c r="AF1619" s="5">
        <v>35030.29</v>
      </c>
      <c r="AG1619" s="5">
        <v>9707.1200000000008</v>
      </c>
      <c r="AH1619" s="5">
        <v>2030</v>
      </c>
      <c r="AI1619" s="5">
        <v>10120</v>
      </c>
      <c r="AJ1619">
        <v>1</v>
      </c>
      <c r="AK1619" s="5">
        <v>13983.66</v>
      </c>
      <c r="AL1619" s="5">
        <v>3252.08</v>
      </c>
      <c r="AM1619" s="5">
        <v>34531.64</v>
      </c>
      <c r="AN1619">
        <v>4</v>
      </c>
      <c r="AO1619">
        <v>4</v>
      </c>
      <c r="AP1619" t="str">
        <f t="shared" si="230"/>
        <v>Yes</v>
      </c>
      <c r="AQ1619">
        <v>1</v>
      </c>
      <c r="AR1619" s="5">
        <f t="shared" si="231"/>
        <v>2017674.41</v>
      </c>
      <c r="AS1619" s="5">
        <f t="shared" si="232"/>
        <v>555523.09</v>
      </c>
      <c r="AT1619" t="s">
        <v>59</v>
      </c>
      <c r="AU1619" t="s">
        <v>6189</v>
      </c>
      <c r="AV1619" t="s">
        <v>6201</v>
      </c>
      <c r="AW1619" t="s">
        <v>6175</v>
      </c>
      <c r="AX1619" t="s">
        <v>6184</v>
      </c>
      <c r="AY1619">
        <v>55</v>
      </c>
      <c r="AZ1619">
        <v>3</v>
      </c>
      <c r="BA1619">
        <v>22</v>
      </c>
      <c r="BB1619" t="s">
        <v>6185</v>
      </c>
      <c r="BC1619">
        <v>0</v>
      </c>
      <c r="BD1619">
        <v>0</v>
      </c>
      <c r="BE1619" t="s">
        <v>6169</v>
      </c>
      <c r="BF1619" t="s">
        <v>6210</v>
      </c>
      <c r="BG1619">
        <v>0</v>
      </c>
      <c r="BH1619" t="s">
        <v>6171</v>
      </c>
      <c r="BI1619">
        <v>22</v>
      </c>
      <c r="BJ1619" t="s">
        <v>6172</v>
      </c>
      <c r="BK1619">
        <v>0</v>
      </c>
      <c r="BL1619">
        <v>65</v>
      </c>
      <c r="BM1619" s="3">
        <f t="shared" si="233"/>
        <v>0.84615384615384615</v>
      </c>
    </row>
    <row r="1620" spans="1:65">
      <c r="A1620" t="s">
        <v>1752</v>
      </c>
      <c r="B1620" s="2">
        <v>45754</v>
      </c>
      <c r="C1620" t="s">
        <v>1632</v>
      </c>
      <c r="D1620" t="s">
        <v>1633</v>
      </c>
      <c r="E1620">
        <v>4</v>
      </c>
      <c r="F1620" t="s">
        <v>49</v>
      </c>
      <c r="G1620" t="s">
        <v>79</v>
      </c>
      <c r="H1620" t="s">
        <v>106</v>
      </c>
      <c r="I1620" t="s">
        <v>64</v>
      </c>
      <c r="J1620" t="s">
        <v>81</v>
      </c>
      <c r="K1620" t="s">
        <v>75</v>
      </c>
      <c r="L1620" t="s">
        <v>55</v>
      </c>
      <c r="M1620" t="s">
        <v>56</v>
      </c>
      <c r="N1620" t="s">
        <v>69</v>
      </c>
      <c r="O1620" t="s">
        <v>120</v>
      </c>
      <c r="P1620">
        <v>40</v>
      </c>
      <c r="Q1620">
        <v>42</v>
      </c>
      <c r="R1620">
        <v>42</v>
      </c>
      <c r="S1620">
        <v>1</v>
      </c>
      <c r="T1620">
        <f t="shared" si="225"/>
        <v>41</v>
      </c>
      <c r="U1620">
        <v>39</v>
      </c>
      <c r="V1620">
        <f t="shared" si="226"/>
        <v>2</v>
      </c>
      <c r="W1620" s="3">
        <f t="shared" si="227"/>
        <v>2.3809523809523808E-2</v>
      </c>
      <c r="X1620">
        <v>11</v>
      </c>
      <c r="Y1620" s="4">
        <v>7.8</v>
      </c>
      <c r="Z1620" s="4">
        <v>1.6</v>
      </c>
      <c r="AA1620" s="5">
        <v>78954.67</v>
      </c>
      <c r="AB1620" s="5">
        <f t="shared" si="228"/>
        <v>3079232.13</v>
      </c>
      <c r="AC1620" s="5">
        <v>53167.53</v>
      </c>
      <c r="AD1620" s="5">
        <f t="shared" si="229"/>
        <v>2233036.2599999998</v>
      </c>
      <c r="AE1620" s="5">
        <v>125419.97</v>
      </c>
      <c r="AF1620" s="5">
        <v>37921.1</v>
      </c>
      <c r="AG1620" s="5">
        <v>7563.54</v>
      </c>
      <c r="AH1620" s="5">
        <v>2320</v>
      </c>
      <c r="AI1620" s="5">
        <v>7515.79</v>
      </c>
      <c r="AJ1620">
        <v>0</v>
      </c>
      <c r="AK1620" s="5">
        <v>0</v>
      </c>
      <c r="AL1620" s="5">
        <v>3252.81</v>
      </c>
      <c r="AM1620" s="5">
        <v>27600.47</v>
      </c>
      <c r="AN1620">
        <v>4</v>
      </c>
      <c r="AO1620">
        <v>5</v>
      </c>
      <c r="AP1620" t="str">
        <f t="shared" si="230"/>
        <v>No</v>
      </c>
      <c r="AQ1620">
        <v>2</v>
      </c>
      <c r="AR1620" s="5">
        <f t="shared" si="231"/>
        <v>2444629.94</v>
      </c>
      <c r="AS1620" s="5">
        <f t="shared" si="232"/>
        <v>634602.18999999994</v>
      </c>
      <c r="AT1620" t="s">
        <v>59</v>
      </c>
      <c r="AU1620" t="s">
        <v>6164</v>
      </c>
      <c r="AV1620" t="s">
        <v>6165</v>
      </c>
      <c r="AW1620" t="s">
        <v>6166</v>
      </c>
      <c r="AX1620" t="s">
        <v>6184</v>
      </c>
      <c r="AY1620">
        <v>42</v>
      </c>
      <c r="AZ1620">
        <v>0</v>
      </c>
      <c r="BA1620">
        <v>19</v>
      </c>
      <c r="BB1620" t="s">
        <v>6180</v>
      </c>
      <c r="BC1620">
        <v>0</v>
      </c>
      <c r="BD1620">
        <v>1</v>
      </c>
      <c r="BE1620" t="s">
        <v>6188</v>
      </c>
      <c r="BF1620" t="s">
        <v>6170</v>
      </c>
      <c r="BG1620">
        <v>4</v>
      </c>
      <c r="BH1620" t="s">
        <v>6208</v>
      </c>
      <c r="BI1620">
        <v>113</v>
      </c>
      <c r="BJ1620" t="s">
        <v>6193</v>
      </c>
      <c r="BK1620">
        <v>0</v>
      </c>
      <c r="BL1620">
        <v>48</v>
      </c>
      <c r="BM1620" s="3">
        <f t="shared" si="233"/>
        <v>0.875</v>
      </c>
    </row>
    <row r="1621" spans="1:65">
      <c r="A1621" t="s">
        <v>1753</v>
      </c>
      <c r="B1621" s="2">
        <v>45754</v>
      </c>
      <c r="C1621" t="s">
        <v>1632</v>
      </c>
      <c r="D1621" t="s">
        <v>1633</v>
      </c>
      <c r="E1621">
        <v>4</v>
      </c>
      <c r="F1621" t="s">
        <v>49</v>
      </c>
      <c r="G1621" t="s">
        <v>62</v>
      </c>
      <c r="H1621" t="s">
        <v>141</v>
      </c>
      <c r="I1621" t="s">
        <v>52</v>
      </c>
      <c r="J1621" t="s">
        <v>65</v>
      </c>
      <c r="K1621" t="s">
        <v>66</v>
      </c>
      <c r="L1621" t="s">
        <v>55</v>
      </c>
      <c r="M1621" t="s">
        <v>56</v>
      </c>
      <c r="N1621" t="s">
        <v>69</v>
      </c>
      <c r="O1621" t="s">
        <v>120</v>
      </c>
      <c r="P1621">
        <v>48</v>
      </c>
      <c r="Q1621">
        <v>50</v>
      </c>
      <c r="R1621">
        <v>49</v>
      </c>
      <c r="S1621">
        <v>1</v>
      </c>
      <c r="T1621">
        <f t="shared" si="225"/>
        <v>48</v>
      </c>
      <c r="U1621">
        <v>46</v>
      </c>
      <c r="V1621">
        <f t="shared" si="226"/>
        <v>2</v>
      </c>
      <c r="W1621" s="3">
        <f t="shared" si="227"/>
        <v>2.0408163265306121E-2</v>
      </c>
      <c r="X1621">
        <v>16</v>
      </c>
      <c r="Y1621" s="4">
        <v>0</v>
      </c>
      <c r="Z1621" s="4">
        <v>1.2</v>
      </c>
      <c r="AA1621" s="5">
        <v>49197.13</v>
      </c>
      <c r="AB1621" s="5">
        <f t="shared" si="228"/>
        <v>2263067.98</v>
      </c>
      <c r="AC1621" s="5">
        <v>34752.21</v>
      </c>
      <c r="AD1621" s="5">
        <f t="shared" si="229"/>
        <v>1702858.29</v>
      </c>
      <c r="AE1621" s="5">
        <v>113779.47</v>
      </c>
      <c r="AF1621" s="5">
        <v>32516.19</v>
      </c>
      <c r="AG1621" s="5">
        <v>8155.42</v>
      </c>
      <c r="AH1621" s="5">
        <v>1740</v>
      </c>
      <c r="AI1621" s="5">
        <v>5122.7299999999996</v>
      </c>
      <c r="AJ1621">
        <v>0</v>
      </c>
      <c r="AK1621" s="5">
        <v>0</v>
      </c>
      <c r="AL1621" s="5">
        <v>2224.14</v>
      </c>
      <c r="AM1621" s="5">
        <v>30604.720000000001</v>
      </c>
      <c r="AN1621">
        <v>4</v>
      </c>
      <c r="AO1621">
        <v>5</v>
      </c>
      <c r="AP1621" t="str">
        <f t="shared" si="230"/>
        <v>No</v>
      </c>
      <c r="AQ1621">
        <v>2</v>
      </c>
      <c r="AR1621" s="5">
        <f t="shared" si="231"/>
        <v>1897000.96</v>
      </c>
      <c r="AS1621" s="5">
        <f t="shared" si="232"/>
        <v>366067.02</v>
      </c>
      <c r="AT1621" t="s">
        <v>59</v>
      </c>
      <c r="AU1621" t="s">
        <v>6164</v>
      </c>
      <c r="AV1621" t="s">
        <v>6165</v>
      </c>
      <c r="AW1621" t="s">
        <v>6166</v>
      </c>
      <c r="AX1621" t="s">
        <v>6167</v>
      </c>
      <c r="AY1621">
        <v>52</v>
      </c>
      <c r="AZ1621">
        <v>4</v>
      </c>
      <c r="BA1621">
        <v>17</v>
      </c>
      <c r="BB1621" t="s">
        <v>6185</v>
      </c>
      <c r="BC1621">
        <v>0</v>
      </c>
      <c r="BD1621">
        <v>1</v>
      </c>
      <c r="BE1621" t="s">
        <v>6188</v>
      </c>
      <c r="BF1621" t="s">
        <v>6170</v>
      </c>
      <c r="BG1621">
        <v>0</v>
      </c>
      <c r="BH1621" t="s">
        <v>6171</v>
      </c>
      <c r="BI1621">
        <v>9</v>
      </c>
      <c r="BJ1621" t="s">
        <v>6172</v>
      </c>
      <c r="BK1621">
        <v>0</v>
      </c>
      <c r="BL1621">
        <v>58</v>
      </c>
      <c r="BM1621" s="3">
        <f t="shared" si="233"/>
        <v>0.84482758620689657</v>
      </c>
    </row>
    <row r="1622" spans="1:65">
      <c r="A1622" t="s">
        <v>1754</v>
      </c>
      <c r="B1622" s="2">
        <v>45754</v>
      </c>
      <c r="C1622" t="s">
        <v>1632</v>
      </c>
      <c r="D1622" t="s">
        <v>1633</v>
      </c>
      <c r="E1622">
        <v>4</v>
      </c>
      <c r="F1622" t="s">
        <v>72</v>
      </c>
      <c r="G1622" t="s">
        <v>62</v>
      </c>
      <c r="H1622" t="s">
        <v>175</v>
      </c>
      <c r="I1622" t="s">
        <v>74</v>
      </c>
      <c r="J1622" t="s">
        <v>53</v>
      </c>
      <c r="K1622" t="s">
        <v>75</v>
      </c>
      <c r="L1622" t="s">
        <v>92</v>
      </c>
      <c r="M1622" t="s">
        <v>56</v>
      </c>
      <c r="N1622" t="s">
        <v>109</v>
      </c>
      <c r="O1622" t="s">
        <v>82</v>
      </c>
      <c r="P1622">
        <v>66</v>
      </c>
      <c r="Q1622">
        <v>68</v>
      </c>
      <c r="R1622">
        <v>67</v>
      </c>
      <c r="S1622">
        <v>1</v>
      </c>
      <c r="T1622">
        <f t="shared" si="225"/>
        <v>66</v>
      </c>
      <c r="U1622">
        <v>63</v>
      </c>
      <c r="V1622">
        <f t="shared" si="226"/>
        <v>3</v>
      </c>
      <c r="W1622" s="3">
        <f t="shared" si="227"/>
        <v>1.4925373134328358E-2</v>
      </c>
      <c r="X1622">
        <v>23</v>
      </c>
      <c r="Y1622" s="4">
        <v>6.1</v>
      </c>
      <c r="Z1622" s="4">
        <v>1.4</v>
      </c>
      <c r="AA1622" s="5">
        <v>36307.81</v>
      </c>
      <c r="AB1622" s="5">
        <f t="shared" si="228"/>
        <v>2287392.0299999998</v>
      </c>
      <c r="AC1622" s="5">
        <v>23853.16</v>
      </c>
      <c r="AD1622" s="5">
        <f t="shared" si="229"/>
        <v>1598161.72</v>
      </c>
      <c r="AE1622" s="5">
        <v>114578.8</v>
      </c>
      <c r="AF1622" s="5">
        <v>30400.14</v>
      </c>
      <c r="AG1622" s="5">
        <v>9384.0499999999993</v>
      </c>
      <c r="AH1622" s="5">
        <v>2030</v>
      </c>
      <c r="AI1622" s="5">
        <v>3514.75</v>
      </c>
      <c r="AJ1622">
        <v>0</v>
      </c>
      <c r="AK1622" s="5">
        <v>0</v>
      </c>
      <c r="AL1622" s="5">
        <v>2206.56</v>
      </c>
      <c r="AM1622" s="5">
        <v>95834.16</v>
      </c>
      <c r="AN1622">
        <v>8</v>
      </c>
      <c r="AO1622">
        <v>9</v>
      </c>
      <c r="AP1622" t="str">
        <f t="shared" si="230"/>
        <v>No</v>
      </c>
      <c r="AQ1622">
        <v>3</v>
      </c>
      <c r="AR1622" s="5">
        <f t="shared" si="231"/>
        <v>1856110.18</v>
      </c>
      <c r="AS1622" s="5">
        <f t="shared" si="232"/>
        <v>431281.85</v>
      </c>
      <c r="AT1622" t="s">
        <v>59</v>
      </c>
      <c r="AU1622" t="s">
        <v>6164</v>
      </c>
      <c r="AV1622" t="s">
        <v>6165</v>
      </c>
      <c r="AW1622" t="s">
        <v>6166</v>
      </c>
      <c r="AX1622" t="s">
        <v>6167</v>
      </c>
      <c r="AY1622">
        <v>67</v>
      </c>
      <c r="AZ1622">
        <v>0</v>
      </c>
      <c r="BA1622">
        <v>22</v>
      </c>
      <c r="BB1622" t="s">
        <v>6191</v>
      </c>
      <c r="BC1622">
        <v>0</v>
      </c>
      <c r="BD1622">
        <v>1</v>
      </c>
      <c r="BE1622" t="s">
        <v>6188</v>
      </c>
      <c r="BF1622" t="s">
        <v>6170</v>
      </c>
      <c r="BG1622">
        <v>1</v>
      </c>
      <c r="BH1622" t="s">
        <v>6179</v>
      </c>
      <c r="BI1622">
        <v>54</v>
      </c>
      <c r="BJ1622" t="s">
        <v>6187</v>
      </c>
      <c r="BK1622">
        <v>0</v>
      </c>
      <c r="BL1622">
        <v>72</v>
      </c>
      <c r="BM1622" s="3">
        <f t="shared" si="233"/>
        <v>0.93055555555555558</v>
      </c>
    </row>
    <row r="1623" spans="1:65">
      <c r="A1623" t="s">
        <v>1755</v>
      </c>
      <c r="B1623" s="2">
        <v>45754</v>
      </c>
      <c r="C1623" t="s">
        <v>1632</v>
      </c>
      <c r="D1623" t="s">
        <v>1633</v>
      </c>
      <c r="E1623">
        <v>4</v>
      </c>
      <c r="F1623" t="s">
        <v>78</v>
      </c>
      <c r="G1623" t="s">
        <v>62</v>
      </c>
      <c r="H1623" t="s">
        <v>91</v>
      </c>
      <c r="I1623" t="s">
        <v>74</v>
      </c>
      <c r="J1623" t="s">
        <v>65</v>
      </c>
      <c r="K1623" t="s">
        <v>66</v>
      </c>
      <c r="L1623" t="s">
        <v>67</v>
      </c>
      <c r="M1623" t="s">
        <v>68</v>
      </c>
      <c r="N1623" t="s">
        <v>109</v>
      </c>
      <c r="O1623" t="s">
        <v>82</v>
      </c>
      <c r="P1623">
        <v>56</v>
      </c>
      <c r="Q1623">
        <v>56</v>
      </c>
      <c r="R1623">
        <v>53</v>
      </c>
      <c r="S1623">
        <v>4</v>
      </c>
      <c r="T1623">
        <f t="shared" si="225"/>
        <v>49</v>
      </c>
      <c r="U1623">
        <v>49</v>
      </c>
      <c r="V1623">
        <f t="shared" si="226"/>
        <v>0</v>
      </c>
      <c r="W1623" s="3">
        <f t="shared" si="227"/>
        <v>7.5471698113207544E-2</v>
      </c>
      <c r="X1623">
        <v>30</v>
      </c>
      <c r="Y1623" s="4">
        <v>6.9</v>
      </c>
      <c r="Z1623" s="4">
        <v>1.5</v>
      </c>
      <c r="AA1623" s="5">
        <v>49219.71</v>
      </c>
      <c r="AB1623" s="5">
        <f t="shared" si="228"/>
        <v>2411765.79</v>
      </c>
      <c r="AC1623" s="5">
        <v>32538.6</v>
      </c>
      <c r="AD1623" s="5">
        <f t="shared" si="229"/>
        <v>1724545.8</v>
      </c>
      <c r="AE1623" s="5">
        <v>119378.18</v>
      </c>
      <c r="AF1623" s="5">
        <v>35479.870000000003</v>
      </c>
      <c r="AG1623" s="5">
        <v>35880.379999999997</v>
      </c>
      <c r="AH1623" s="5">
        <v>2175</v>
      </c>
      <c r="AI1623" s="5">
        <v>60931.68</v>
      </c>
      <c r="AJ1623">
        <v>1</v>
      </c>
      <c r="AK1623" s="5">
        <v>13707</v>
      </c>
      <c r="AL1623" s="5">
        <v>0</v>
      </c>
      <c r="AM1623" s="5">
        <v>80245.03</v>
      </c>
      <c r="AN1623">
        <v>8</v>
      </c>
      <c r="AO1623">
        <v>10</v>
      </c>
      <c r="AP1623" t="str">
        <f t="shared" si="230"/>
        <v>No</v>
      </c>
      <c r="AQ1623">
        <v>2</v>
      </c>
      <c r="AR1623" s="5">
        <f t="shared" si="231"/>
        <v>2072342.94</v>
      </c>
      <c r="AS1623" s="5">
        <f t="shared" si="232"/>
        <v>339422.85</v>
      </c>
      <c r="AT1623" t="s">
        <v>1641</v>
      </c>
      <c r="AU1623" t="s">
        <v>6199</v>
      </c>
      <c r="AV1623" t="s">
        <v>6200</v>
      </c>
      <c r="AW1623" t="s">
        <v>6175</v>
      </c>
      <c r="AX1623" t="s">
        <v>6167</v>
      </c>
      <c r="AY1623">
        <v>56</v>
      </c>
      <c r="AZ1623">
        <v>0</v>
      </c>
      <c r="BA1623">
        <v>0</v>
      </c>
      <c r="BB1623" t="s">
        <v>6168</v>
      </c>
      <c r="BC1623">
        <v>2</v>
      </c>
      <c r="BD1623">
        <v>0</v>
      </c>
      <c r="BE1623" t="s">
        <v>6178</v>
      </c>
      <c r="BF1623" t="s">
        <v>6212</v>
      </c>
      <c r="BG1623">
        <v>0</v>
      </c>
      <c r="BH1623" t="s">
        <v>6171</v>
      </c>
      <c r="BI1623">
        <v>46</v>
      </c>
      <c r="BJ1623" t="s">
        <v>6172</v>
      </c>
      <c r="BK1623">
        <v>0</v>
      </c>
      <c r="BL1623">
        <v>63</v>
      </c>
      <c r="BM1623" s="3">
        <f t="shared" si="233"/>
        <v>0.84126984126984128</v>
      </c>
    </row>
    <row r="1624" spans="1:65">
      <c r="A1624" t="s">
        <v>1756</v>
      </c>
      <c r="B1624" s="2">
        <v>45754</v>
      </c>
      <c r="C1624" t="s">
        <v>1632</v>
      </c>
      <c r="D1624" t="s">
        <v>1633</v>
      </c>
      <c r="E1624">
        <v>4</v>
      </c>
      <c r="F1624" t="s">
        <v>72</v>
      </c>
      <c r="G1624" t="s">
        <v>79</v>
      </c>
      <c r="H1624" t="s">
        <v>86</v>
      </c>
      <c r="I1624" t="s">
        <v>52</v>
      </c>
      <c r="J1624" t="s">
        <v>53</v>
      </c>
      <c r="K1624" t="s">
        <v>66</v>
      </c>
      <c r="L1624" t="s">
        <v>55</v>
      </c>
      <c r="M1624" t="s">
        <v>68</v>
      </c>
      <c r="N1624" t="s">
        <v>109</v>
      </c>
      <c r="O1624" t="s">
        <v>70</v>
      </c>
      <c r="P1624">
        <v>76</v>
      </c>
      <c r="Q1624">
        <v>82</v>
      </c>
      <c r="R1624">
        <v>82</v>
      </c>
      <c r="S1624">
        <v>3</v>
      </c>
      <c r="T1624">
        <f t="shared" si="225"/>
        <v>79</v>
      </c>
      <c r="U1624">
        <v>73</v>
      </c>
      <c r="V1624">
        <f t="shared" si="226"/>
        <v>6</v>
      </c>
      <c r="W1624" s="3">
        <f t="shared" si="227"/>
        <v>3.6585365853658534E-2</v>
      </c>
      <c r="X1624">
        <v>35</v>
      </c>
      <c r="Y1624" s="4">
        <v>5</v>
      </c>
      <c r="Z1624" s="4">
        <v>1.7</v>
      </c>
      <c r="AA1624" s="5">
        <v>30170.19</v>
      </c>
      <c r="AB1624" s="5">
        <f t="shared" si="228"/>
        <v>2202423.87</v>
      </c>
      <c r="AC1624" s="5">
        <v>22446.5</v>
      </c>
      <c r="AD1624" s="5">
        <f t="shared" si="229"/>
        <v>1840613</v>
      </c>
      <c r="AE1624" s="5">
        <v>147986.85999999999</v>
      </c>
      <c r="AF1624" s="5">
        <v>36412.29</v>
      </c>
      <c r="AG1624" s="5">
        <v>10264.280000000001</v>
      </c>
      <c r="AH1624" s="5">
        <v>2465</v>
      </c>
      <c r="AI1624" s="5">
        <v>10637.84</v>
      </c>
      <c r="AJ1624">
        <v>1</v>
      </c>
      <c r="AK1624" s="5">
        <v>8745.56</v>
      </c>
      <c r="AL1624" s="5">
        <v>35384.699999999997</v>
      </c>
      <c r="AM1624" s="5">
        <v>136942.29999999999</v>
      </c>
      <c r="AN1624">
        <v>8</v>
      </c>
      <c r="AO1624">
        <v>8</v>
      </c>
      <c r="AP1624" t="str">
        <f t="shared" si="230"/>
        <v>Yes</v>
      </c>
      <c r="AQ1624">
        <v>2</v>
      </c>
      <c r="AR1624" s="5">
        <f t="shared" si="231"/>
        <v>2229451.83</v>
      </c>
      <c r="AS1624" s="5">
        <f t="shared" si="232"/>
        <v>-27027.96</v>
      </c>
      <c r="AT1624" t="s">
        <v>116</v>
      </c>
      <c r="AU1624" t="s">
        <v>6194</v>
      </c>
      <c r="AV1624" t="s">
        <v>6195</v>
      </c>
      <c r="AW1624" t="s">
        <v>6183</v>
      </c>
      <c r="AX1624" t="s">
        <v>6184</v>
      </c>
      <c r="AY1624">
        <v>76</v>
      </c>
      <c r="AZ1624">
        <v>0</v>
      </c>
      <c r="BA1624">
        <v>30</v>
      </c>
      <c r="BB1624" t="s">
        <v>6180</v>
      </c>
      <c r="BC1624">
        <v>0</v>
      </c>
      <c r="BD1624">
        <v>0</v>
      </c>
      <c r="BE1624" t="s">
        <v>6169</v>
      </c>
      <c r="BF1624" t="s">
        <v>6170</v>
      </c>
      <c r="BG1624">
        <v>0</v>
      </c>
      <c r="BH1624" t="s">
        <v>6171</v>
      </c>
      <c r="BI1624">
        <v>57</v>
      </c>
      <c r="BJ1624" t="s">
        <v>6187</v>
      </c>
      <c r="BK1624">
        <v>0</v>
      </c>
      <c r="BL1624">
        <v>89</v>
      </c>
      <c r="BM1624" s="3">
        <f t="shared" si="233"/>
        <v>0.9213483146067416</v>
      </c>
    </row>
    <row r="1625" spans="1:65">
      <c r="A1625" t="s">
        <v>1757</v>
      </c>
      <c r="B1625" s="2">
        <v>45754</v>
      </c>
      <c r="C1625" t="s">
        <v>1632</v>
      </c>
      <c r="D1625" t="s">
        <v>1633</v>
      </c>
      <c r="E1625">
        <v>4</v>
      </c>
      <c r="F1625" t="s">
        <v>49</v>
      </c>
      <c r="G1625" t="s">
        <v>62</v>
      </c>
      <c r="H1625" t="s">
        <v>141</v>
      </c>
      <c r="I1625" t="s">
        <v>64</v>
      </c>
      <c r="J1625" t="s">
        <v>65</v>
      </c>
      <c r="K1625" t="s">
        <v>75</v>
      </c>
      <c r="L1625" t="s">
        <v>92</v>
      </c>
      <c r="M1625" t="s">
        <v>56</v>
      </c>
      <c r="N1625" t="s">
        <v>69</v>
      </c>
      <c r="O1625" t="s">
        <v>70</v>
      </c>
      <c r="P1625">
        <v>40</v>
      </c>
      <c r="Q1625">
        <v>42</v>
      </c>
      <c r="R1625">
        <v>42</v>
      </c>
      <c r="S1625">
        <v>1</v>
      </c>
      <c r="T1625">
        <f t="shared" si="225"/>
        <v>41</v>
      </c>
      <c r="U1625">
        <v>38</v>
      </c>
      <c r="V1625">
        <f t="shared" si="226"/>
        <v>3</v>
      </c>
      <c r="W1625" s="3">
        <f t="shared" si="227"/>
        <v>2.3809523809523808E-2</v>
      </c>
      <c r="X1625">
        <v>21</v>
      </c>
      <c r="Y1625" s="4">
        <v>2.6</v>
      </c>
      <c r="Z1625" s="4">
        <v>1.4</v>
      </c>
      <c r="AA1625" s="5">
        <v>52609.75</v>
      </c>
      <c r="AB1625" s="5">
        <f t="shared" si="228"/>
        <v>1999170.5</v>
      </c>
      <c r="AC1625" s="5">
        <v>35184.79</v>
      </c>
      <c r="AD1625" s="5">
        <f t="shared" si="229"/>
        <v>1477761.18</v>
      </c>
      <c r="AE1625" s="5">
        <v>91869.24</v>
      </c>
      <c r="AF1625" s="5">
        <v>27974.32</v>
      </c>
      <c r="AG1625" s="5">
        <v>8465.41</v>
      </c>
      <c r="AH1625" s="5">
        <v>2030</v>
      </c>
      <c r="AI1625" s="5">
        <v>5084.21</v>
      </c>
      <c r="AJ1625">
        <v>0</v>
      </c>
      <c r="AK1625" s="5">
        <v>0</v>
      </c>
      <c r="AL1625" s="5">
        <v>3388.66</v>
      </c>
      <c r="AM1625" s="5">
        <v>24003.279999999999</v>
      </c>
      <c r="AN1625">
        <v>4</v>
      </c>
      <c r="AO1625">
        <v>4</v>
      </c>
      <c r="AP1625" t="str">
        <f t="shared" si="230"/>
        <v>Yes</v>
      </c>
      <c r="AQ1625">
        <v>0</v>
      </c>
      <c r="AR1625" s="5">
        <f t="shared" si="231"/>
        <v>1640576.3</v>
      </c>
      <c r="AS1625" s="5">
        <f t="shared" si="232"/>
        <v>358594.2</v>
      </c>
      <c r="AT1625" t="s">
        <v>59</v>
      </c>
      <c r="AU1625" t="s">
        <v>6164</v>
      </c>
      <c r="AV1625" t="s">
        <v>6165</v>
      </c>
      <c r="AW1625" t="s">
        <v>6166</v>
      </c>
      <c r="AX1625" t="s">
        <v>6184</v>
      </c>
      <c r="AY1625">
        <v>42</v>
      </c>
      <c r="AZ1625">
        <v>0</v>
      </c>
      <c r="BA1625">
        <v>25</v>
      </c>
      <c r="BB1625" t="s">
        <v>6180</v>
      </c>
      <c r="BC1625">
        <v>0</v>
      </c>
      <c r="BD1625">
        <v>0</v>
      </c>
      <c r="BE1625" t="s">
        <v>6169</v>
      </c>
      <c r="BF1625" t="s">
        <v>6170</v>
      </c>
      <c r="BG1625">
        <v>1</v>
      </c>
      <c r="BH1625" t="s">
        <v>6186</v>
      </c>
      <c r="BI1625">
        <v>58</v>
      </c>
      <c r="BJ1625" t="s">
        <v>6187</v>
      </c>
      <c r="BK1625">
        <v>0</v>
      </c>
      <c r="BL1625">
        <v>65</v>
      </c>
      <c r="BM1625" s="3">
        <f t="shared" si="233"/>
        <v>0.64615384615384619</v>
      </c>
    </row>
    <row r="1626" spans="1:65">
      <c r="A1626" t="s">
        <v>1758</v>
      </c>
      <c r="B1626" s="2">
        <v>45754</v>
      </c>
      <c r="C1626" t="s">
        <v>1632</v>
      </c>
      <c r="D1626" t="s">
        <v>1633</v>
      </c>
      <c r="E1626">
        <v>4</v>
      </c>
      <c r="F1626" t="s">
        <v>61</v>
      </c>
      <c r="G1626" t="s">
        <v>50</v>
      </c>
      <c r="H1626" t="s">
        <v>183</v>
      </c>
      <c r="I1626" t="s">
        <v>74</v>
      </c>
      <c r="J1626" t="s">
        <v>53</v>
      </c>
      <c r="K1626" t="s">
        <v>66</v>
      </c>
      <c r="L1626" t="s">
        <v>87</v>
      </c>
      <c r="M1626" t="s">
        <v>68</v>
      </c>
      <c r="N1626" t="s">
        <v>94</v>
      </c>
      <c r="O1626" t="s">
        <v>120</v>
      </c>
      <c r="P1626">
        <v>84</v>
      </c>
      <c r="Q1626">
        <v>88</v>
      </c>
      <c r="R1626">
        <v>88</v>
      </c>
      <c r="S1626">
        <v>2</v>
      </c>
      <c r="T1626">
        <f t="shared" si="225"/>
        <v>86</v>
      </c>
      <c r="U1626">
        <v>83</v>
      </c>
      <c r="V1626">
        <f t="shared" si="226"/>
        <v>3</v>
      </c>
      <c r="W1626" s="3">
        <f t="shared" si="227"/>
        <v>2.2727272727272728E-2</v>
      </c>
      <c r="X1626">
        <v>13</v>
      </c>
      <c r="Y1626" s="4">
        <v>4.4000000000000004</v>
      </c>
      <c r="Z1626" s="4">
        <v>1.1000000000000001</v>
      </c>
      <c r="AA1626" s="5">
        <v>30272.55</v>
      </c>
      <c r="AB1626" s="5">
        <f t="shared" si="228"/>
        <v>2512621.65</v>
      </c>
      <c r="AC1626" s="5">
        <v>23183.53</v>
      </c>
      <c r="AD1626" s="5">
        <f t="shared" si="229"/>
        <v>2040150.64</v>
      </c>
      <c r="AE1626" s="5">
        <v>150858.60999999999</v>
      </c>
      <c r="AF1626" s="5">
        <v>37913.71</v>
      </c>
      <c r="AG1626" s="5">
        <v>8108.9</v>
      </c>
      <c r="AH1626" s="5">
        <v>1595</v>
      </c>
      <c r="AI1626" s="5">
        <v>7040</v>
      </c>
      <c r="AJ1626">
        <v>1</v>
      </c>
      <c r="AK1626" s="5">
        <v>8790.41</v>
      </c>
      <c r="AL1626" s="5">
        <v>33913.379999999997</v>
      </c>
      <c r="AM1626" s="5">
        <v>88838.67</v>
      </c>
      <c r="AN1626">
        <v>4</v>
      </c>
      <c r="AO1626">
        <v>4</v>
      </c>
      <c r="AP1626" t="str">
        <f t="shared" si="230"/>
        <v>Yes</v>
      </c>
      <c r="AQ1626">
        <v>1</v>
      </c>
      <c r="AR1626" s="5">
        <f t="shared" si="231"/>
        <v>2377209.3199999998</v>
      </c>
      <c r="AS1626" s="5">
        <f t="shared" si="232"/>
        <v>135412.32999999999</v>
      </c>
      <c r="AT1626" t="s">
        <v>59</v>
      </c>
      <c r="AU1626" t="s">
        <v>6189</v>
      </c>
      <c r="AV1626" t="s">
        <v>6190</v>
      </c>
      <c r="AW1626" t="s">
        <v>6183</v>
      </c>
      <c r="AX1626" t="s">
        <v>6184</v>
      </c>
      <c r="AY1626">
        <v>86</v>
      </c>
      <c r="AZ1626">
        <v>0</v>
      </c>
      <c r="BA1626">
        <v>23</v>
      </c>
      <c r="BB1626" t="s">
        <v>6180</v>
      </c>
      <c r="BC1626">
        <v>0</v>
      </c>
      <c r="BD1626">
        <v>0</v>
      </c>
      <c r="BE1626" t="s">
        <v>6169</v>
      </c>
      <c r="BF1626" t="s">
        <v>6170</v>
      </c>
      <c r="BG1626">
        <v>0</v>
      </c>
      <c r="BH1626" t="s">
        <v>6171</v>
      </c>
      <c r="BI1626">
        <v>19</v>
      </c>
      <c r="BJ1626" t="s">
        <v>6172</v>
      </c>
      <c r="BK1626">
        <v>0</v>
      </c>
      <c r="BL1626">
        <v>95</v>
      </c>
      <c r="BM1626" s="3">
        <f t="shared" si="233"/>
        <v>0.9263157894736842</v>
      </c>
    </row>
    <row r="1627" spans="1:65">
      <c r="A1627" t="s">
        <v>1759</v>
      </c>
      <c r="B1627" s="2">
        <v>45755</v>
      </c>
      <c r="C1627" t="s">
        <v>1632</v>
      </c>
      <c r="D1627" t="s">
        <v>1633</v>
      </c>
      <c r="E1627">
        <v>4</v>
      </c>
      <c r="F1627" t="s">
        <v>78</v>
      </c>
      <c r="G1627" t="s">
        <v>79</v>
      </c>
      <c r="H1627" t="s">
        <v>113</v>
      </c>
      <c r="I1627" t="s">
        <v>52</v>
      </c>
      <c r="J1627" t="s">
        <v>65</v>
      </c>
      <c r="K1627" t="s">
        <v>75</v>
      </c>
      <c r="L1627" t="s">
        <v>67</v>
      </c>
      <c r="M1627" t="s">
        <v>68</v>
      </c>
      <c r="N1627" t="s">
        <v>76</v>
      </c>
      <c r="O1627" t="s">
        <v>70</v>
      </c>
      <c r="P1627">
        <v>57</v>
      </c>
      <c r="Q1627">
        <v>58</v>
      </c>
      <c r="R1627">
        <v>55</v>
      </c>
      <c r="S1627">
        <v>6</v>
      </c>
      <c r="T1627">
        <f t="shared" si="225"/>
        <v>49</v>
      </c>
      <c r="U1627">
        <v>49</v>
      </c>
      <c r="V1627">
        <f t="shared" si="226"/>
        <v>0</v>
      </c>
      <c r="W1627" s="3">
        <f t="shared" si="227"/>
        <v>0.10909090909090909</v>
      </c>
      <c r="X1627">
        <v>40</v>
      </c>
      <c r="Y1627" s="4">
        <v>13.7</v>
      </c>
      <c r="Z1627" s="4">
        <v>2.2999999999999998</v>
      </c>
      <c r="AA1627" s="5">
        <v>51943.74</v>
      </c>
      <c r="AB1627" s="5">
        <f t="shared" si="228"/>
        <v>2545243.2599999998</v>
      </c>
      <c r="AC1627" s="5">
        <v>32401.02</v>
      </c>
      <c r="AD1627" s="5">
        <f t="shared" si="229"/>
        <v>1782056.1</v>
      </c>
      <c r="AE1627" s="5">
        <v>128729.07</v>
      </c>
      <c r="AF1627" s="5">
        <v>38746.870000000003</v>
      </c>
      <c r="AG1627" s="5">
        <v>36918.080000000002</v>
      </c>
      <c r="AH1627" s="5">
        <v>3335</v>
      </c>
      <c r="AI1627" s="5">
        <v>69830.039999999994</v>
      </c>
      <c r="AJ1627">
        <v>2</v>
      </c>
      <c r="AK1627" s="5">
        <v>26873.54</v>
      </c>
      <c r="AL1627" s="5">
        <v>0</v>
      </c>
      <c r="AM1627" s="5">
        <v>31772.43</v>
      </c>
      <c r="AN1627">
        <v>4</v>
      </c>
      <c r="AO1627">
        <v>2</v>
      </c>
      <c r="AP1627" t="str">
        <f t="shared" si="230"/>
        <v>Yes</v>
      </c>
      <c r="AQ1627">
        <v>2</v>
      </c>
      <c r="AR1627" s="5">
        <f t="shared" si="231"/>
        <v>2118261.13</v>
      </c>
      <c r="AS1627" s="5">
        <f t="shared" si="232"/>
        <v>426982.13</v>
      </c>
      <c r="AT1627" t="s">
        <v>1641</v>
      </c>
      <c r="AU1627" t="s">
        <v>6173</v>
      </c>
      <c r="AV1627" t="s">
        <v>6174</v>
      </c>
      <c r="AW1627" t="s">
        <v>6175</v>
      </c>
      <c r="AX1627" t="s">
        <v>6177</v>
      </c>
      <c r="AY1627">
        <v>60</v>
      </c>
      <c r="AZ1627">
        <v>2</v>
      </c>
      <c r="BA1627">
        <v>0</v>
      </c>
      <c r="BB1627" t="s">
        <v>6168</v>
      </c>
      <c r="BC1627">
        <v>0</v>
      </c>
      <c r="BD1627">
        <v>0</v>
      </c>
      <c r="BE1627" t="s">
        <v>6169</v>
      </c>
      <c r="BF1627" t="s">
        <v>6210</v>
      </c>
      <c r="BG1627">
        <v>1</v>
      </c>
      <c r="BH1627" t="s">
        <v>6179</v>
      </c>
      <c r="BI1627">
        <v>48</v>
      </c>
      <c r="BJ1627" t="s">
        <v>6172</v>
      </c>
      <c r="BK1627">
        <v>0</v>
      </c>
      <c r="BL1627">
        <v>60</v>
      </c>
      <c r="BM1627" s="3">
        <f t="shared" si="233"/>
        <v>0.91666666666666663</v>
      </c>
    </row>
    <row r="1628" spans="1:65">
      <c r="A1628" t="s">
        <v>1760</v>
      </c>
      <c r="B1628" s="2">
        <v>45755</v>
      </c>
      <c r="C1628" t="s">
        <v>1632</v>
      </c>
      <c r="D1628" t="s">
        <v>1633</v>
      </c>
      <c r="E1628">
        <v>4</v>
      </c>
      <c r="F1628" t="s">
        <v>72</v>
      </c>
      <c r="G1628" t="s">
        <v>62</v>
      </c>
      <c r="H1628" t="s">
        <v>155</v>
      </c>
      <c r="I1628" t="s">
        <v>52</v>
      </c>
      <c r="J1628" t="s">
        <v>81</v>
      </c>
      <c r="K1628" t="s">
        <v>75</v>
      </c>
      <c r="L1628" t="s">
        <v>67</v>
      </c>
      <c r="M1628" t="s">
        <v>56</v>
      </c>
      <c r="N1628" t="s">
        <v>109</v>
      </c>
      <c r="O1628" t="s">
        <v>120</v>
      </c>
      <c r="P1628">
        <v>39</v>
      </c>
      <c r="Q1628">
        <v>40</v>
      </c>
      <c r="R1628">
        <v>39</v>
      </c>
      <c r="S1628">
        <v>1</v>
      </c>
      <c r="T1628">
        <f t="shared" si="225"/>
        <v>38</v>
      </c>
      <c r="U1628">
        <v>37</v>
      </c>
      <c r="V1628">
        <f t="shared" si="226"/>
        <v>1</v>
      </c>
      <c r="W1628" s="3">
        <f t="shared" si="227"/>
        <v>2.564102564102564E-2</v>
      </c>
      <c r="X1628">
        <v>29</v>
      </c>
      <c r="Y1628" s="4">
        <v>1.1000000000000001</v>
      </c>
      <c r="Z1628" s="4">
        <v>0.8</v>
      </c>
      <c r="AA1628" s="5">
        <v>77713.8</v>
      </c>
      <c r="AB1628" s="5">
        <f t="shared" si="228"/>
        <v>2875410.6</v>
      </c>
      <c r="AC1628" s="5">
        <v>51783.78</v>
      </c>
      <c r="AD1628" s="5">
        <f t="shared" si="229"/>
        <v>2019567.42</v>
      </c>
      <c r="AE1628" s="5">
        <v>123976.13</v>
      </c>
      <c r="AF1628" s="5">
        <v>33114.870000000003</v>
      </c>
      <c r="AG1628" s="5">
        <v>10386.219999999999</v>
      </c>
      <c r="AH1628" s="5">
        <v>1160</v>
      </c>
      <c r="AI1628" s="5">
        <v>7577.14</v>
      </c>
      <c r="AJ1628">
        <v>0</v>
      </c>
      <c r="AK1628" s="5">
        <v>0</v>
      </c>
      <c r="AL1628" s="5">
        <v>1690.34</v>
      </c>
      <c r="AM1628" s="5">
        <v>58968.43</v>
      </c>
      <c r="AN1628">
        <v>8</v>
      </c>
      <c r="AO1628">
        <v>10</v>
      </c>
      <c r="AP1628" t="str">
        <f t="shared" si="230"/>
        <v>No</v>
      </c>
      <c r="AQ1628">
        <v>2</v>
      </c>
      <c r="AR1628" s="5">
        <f t="shared" si="231"/>
        <v>2256440.5499999998</v>
      </c>
      <c r="AS1628" s="5">
        <f t="shared" si="232"/>
        <v>618970.05000000005</v>
      </c>
      <c r="AT1628" t="s">
        <v>59</v>
      </c>
      <c r="AU1628" t="s">
        <v>6164</v>
      </c>
      <c r="AV1628" t="s">
        <v>6165</v>
      </c>
      <c r="AW1628" t="s">
        <v>6166</v>
      </c>
      <c r="AX1628" t="s">
        <v>6167</v>
      </c>
      <c r="AY1628">
        <v>39</v>
      </c>
      <c r="AZ1628">
        <v>0</v>
      </c>
      <c r="BA1628">
        <v>14</v>
      </c>
      <c r="BB1628" t="s">
        <v>6191</v>
      </c>
      <c r="BC1628">
        <v>2</v>
      </c>
      <c r="BD1628">
        <v>0</v>
      </c>
      <c r="BE1628" t="s">
        <v>6178</v>
      </c>
      <c r="BF1628" t="s">
        <v>6170</v>
      </c>
      <c r="BG1628">
        <v>1</v>
      </c>
      <c r="BH1628" t="s">
        <v>6179</v>
      </c>
      <c r="BI1628">
        <v>55</v>
      </c>
      <c r="BJ1628" t="s">
        <v>6187</v>
      </c>
      <c r="BK1628">
        <v>0</v>
      </c>
      <c r="BL1628">
        <v>47</v>
      </c>
      <c r="BM1628" s="3">
        <f t="shared" si="233"/>
        <v>0.82978723404255317</v>
      </c>
    </row>
    <row r="1629" spans="1:65">
      <c r="A1629" t="s">
        <v>1761</v>
      </c>
      <c r="B1629" s="2">
        <v>45755</v>
      </c>
      <c r="C1629" t="s">
        <v>1632</v>
      </c>
      <c r="D1629" t="s">
        <v>1633</v>
      </c>
      <c r="E1629">
        <v>4</v>
      </c>
      <c r="F1629" t="s">
        <v>61</v>
      </c>
      <c r="G1629" t="s">
        <v>62</v>
      </c>
      <c r="H1629" t="s">
        <v>96</v>
      </c>
      <c r="I1629" t="s">
        <v>52</v>
      </c>
      <c r="J1629" t="s">
        <v>53</v>
      </c>
      <c r="K1629" t="s">
        <v>66</v>
      </c>
      <c r="L1629" t="s">
        <v>67</v>
      </c>
      <c r="M1629" t="s">
        <v>56</v>
      </c>
      <c r="N1629" t="s">
        <v>57</v>
      </c>
      <c r="O1629" t="s">
        <v>70</v>
      </c>
      <c r="P1629">
        <v>79</v>
      </c>
      <c r="Q1629">
        <v>83</v>
      </c>
      <c r="R1629">
        <v>83</v>
      </c>
      <c r="S1629">
        <v>3</v>
      </c>
      <c r="T1629">
        <f t="shared" si="225"/>
        <v>80</v>
      </c>
      <c r="U1629">
        <v>78</v>
      </c>
      <c r="V1629">
        <f t="shared" si="226"/>
        <v>2</v>
      </c>
      <c r="W1629" s="3">
        <f t="shared" si="227"/>
        <v>3.614457831325301E-2</v>
      </c>
      <c r="X1629">
        <v>44</v>
      </c>
      <c r="Y1629" s="4">
        <v>0</v>
      </c>
      <c r="Z1629" s="4">
        <v>1.2</v>
      </c>
      <c r="AA1629" s="5">
        <v>30417.82</v>
      </c>
      <c r="AB1629" s="5">
        <f t="shared" si="228"/>
        <v>2372589.96</v>
      </c>
      <c r="AC1629" s="5">
        <v>22990.75</v>
      </c>
      <c r="AD1629" s="5">
        <f t="shared" si="229"/>
        <v>1908232.25</v>
      </c>
      <c r="AE1629" s="5">
        <v>148749.35</v>
      </c>
      <c r="AF1629" s="5">
        <v>36810.71</v>
      </c>
      <c r="AG1629" s="5">
        <v>11333.19</v>
      </c>
      <c r="AH1629" s="5">
        <v>1740</v>
      </c>
      <c r="AI1629" s="5">
        <v>10624</v>
      </c>
      <c r="AJ1629">
        <v>0</v>
      </c>
      <c r="AK1629" s="5">
        <v>0</v>
      </c>
      <c r="AL1629" s="5">
        <v>33276.83</v>
      </c>
      <c r="AM1629" s="5">
        <v>81937.039999999994</v>
      </c>
      <c r="AN1629">
        <v>4</v>
      </c>
      <c r="AO1629">
        <v>3</v>
      </c>
      <c r="AP1629" t="str">
        <f t="shared" si="230"/>
        <v>Yes</v>
      </c>
      <c r="AQ1629">
        <v>1</v>
      </c>
      <c r="AR1629" s="5">
        <f t="shared" si="231"/>
        <v>2232703.37</v>
      </c>
      <c r="AS1629" s="5">
        <f t="shared" si="232"/>
        <v>139886.59</v>
      </c>
      <c r="AT1629" t="s">
        <v>116</v>
      </c>
      <c r="AU1629" t="s">
        <v>6164</v>
      </c>
      <c r="AV1629" t="s">
        <v>6165</v>
      </c>
      <c r="AW1629" t="s">
        <v>6166</v>
      </c>
      <c r="AX1629" t="s">
        <v>6184</v>
      </c>
      <c r="AY1629">
        <v>81</v>
      </c>
      <c r="AZ1629">
        <v>0</v>
      </c>
      <c r="BA1629">
        <v>17</v>
      </c>
      <c r="BB1629" t="s">
        <v>6180</v>
      </c>
      <c r="BC1629">
        <v>0</v>
      </c>
      <c r="BD1629">
        <v>0</v>
      </c>
      <c r="BE1629" t="s">
        <v>6169</v>
      </c>
      <c r="BF1629" t="s">
        <v>6170</v>
      </c>
      <c r="BG1629">
        <v>1</v>
      </c>
      <c r="BH1629" t="s">
        <v>6179</v>
      </c>
      <c r="BI1629">
        <v>21</v>
      </c>
      <c r="BJ1629" t="s">
        <v>6172</v>
      </c>
      <c r="BK1629">
        <v>0</v>
      </c>
      <c r="BL1629">
        <v>89</v>
      </c>
      <c r="BM1629" s="3">
        <f t="shared" si="233"/>
        <v>0.93258426966292129</v>
      </c>
    </row>
    <row r="1630" spans="1:65">
      <c r="A1630" t="s">
        <v>1762</v>
      </c>
      <c r="B1630" s="2">
        <v>45755</v>
      </c>
      <c r="C1630" t="s">
        <v>1632</v>
      </c>
      <c r="D1630" t="s">
        <v>1633</v>
      </c>
      <c r="E1630">
        <v>4</v>
      </c>
      <c r="F1630" t="s">
        <v>49</v>
      </c>
      <c r="G1630" t="s">
        <v>62</v>
      </c>
      <c r="H1630" t="s">
        <v>125</v>
      </c>
      <c r="I1630" t="s">
        <v>74</v>
      </c>
      <c r="J1630" t="s">
        <v>53</v>
      </c>
      <c r="K1630" t="s">
        <v>75</v>
      </c>
      <c r="L1630" t="s">
        <v>92</v>
      </c>
      <c r="M1630" t="s">
        <v>56</v>
      </c>
      <c r="N1630" t="s">
        <v>76</v>
      </c>
      <c r="O1630" t="s">
        <v>82</v>
      </c>
      <c r="P1630">
        <v>56</v>
      </c>
      <c r="Q1630">
        <v>56</v>
      </c>
      <c r="R1630">
        <v>56</v>
      </c>
      <c r="S1630">
        <v>1</v>
      </c>
      <c r="T1630">
        <f t="shared" si="225"/>
        <v>55</v>
      </c>
      <c r="U1630">
        <v>54</v>
      </c>
      <c r="V1630">
        <f t="shared" si="226"/>
        <v>1</v>
      </c>
      <c r="W1630" s="3">
        <f t="shared" si="227"/>
        <v>1.7857142857142856E-2</v>
      </c>
      <c r="X1630">
        <v>39</v>
      </c>
      <c r="Y1630" s="4">
        <v>7.5</v>
      </c>
      <c r="Z1630" s="4">
        <v>2</v>
      </c>
      <c r="AA1630" s="5">
        <v>36367.71</v>
      </c>
      <c r="AB1630" s="5">
        <f t="shared" si="228"/>
        <v>1963856.34</v>
      </c>
      <c r="AC1630" s="5">
        <v>23744.37</v>
      </c>
      <c r="AD1630" s="5">
        <f t="shared" si="229"/>
        <v>1329684.72</v>
      </c>
      <c r="AE1630" s="5">
        <v>96933.53</v>
      </c>
      <c r="AF1630" s="5">
        <v>27706.63</v>
      </c>
      <c r="AG1630" s="5">
        <v>9970.9</v>
      </c>
      <c r="AH1630" s="5">
        <v>2900</v>
      </c>
      <c r="AI1630" s="5">
        <v>3513.73</v>
      </c>
      <c r="AJ1630">
        <v>0</v>
      </c>
      <c r="AK1630" s="5">
        <v>0</v>
      </c>
      <c r="AL1630" s="5">
        <v>763.07</v>
      </c>
      <c r="AM1630" s="5">
        <v>36533.93</v>
      </c>
      <c r="AN1630">
        <v>4</v>
      </c>
      <c r="AO1630">
        <v>4</v>
      </c>
      <c r="AP1630" t="str">
        <f t="shared" si="230"/>
        <v>Yes</v>
      </c>
      <c r="AQ1630">
        <v>1</v>
      </c>
      <c r="AR1630" s="5">
        <f t="shared" si="231"/>
        <v>1508006.51</v>
      </c>
      <c r="AS1630" s="5">
        <f t="shared" si="232"/>
        <v>455849.83</v>
      </c>
      <c r="AT1630" t="s">
        <v>59</v>
      </c>
      <c r="AU1630" t="s">
        <v>6164</v>
      </c>
      <c r="AV1630" t="s">
        <v>6165</v>
      </c>
      <c r="AW1630" t="s">
        <v>6166</v>
      </c>
      <c r="AX1630" t="s">
        <v>6184</v>
      </c>
      <c r="AY1630">
        <v>57</v>
      </c>
      <c r="AZ1630">
        <v>0</v>
      </c>
      <c r="BA1630">
        <v>11</v>
      </c>
      <c r="BB1630" t="s">
        <v>6191</v>
      </c>
      <c r="BC1630">
        <v>0</v>
      </c>
      <c r="BD1630">
        <v>0</v>
      </c>
      <c r="BE1630" t="s">
        <v>6169</v>
      </c>
      <c r="BF1630" t="s">
        <v>6170</v>
      </c>
      <c r="BG1630">
        <v>0</v>
      </c>
      <c r="BH1630" t="s">
        <v>6171</v>
      </c>
      <c r="BI1630">
        <v>33</v>
      </c>
      <c r="BJ1630" t="s">
        <v>6172</v>
      </c>
      <c r="BK1630">
        <v>0</v>
      </c>
      <c r="BL1630">
        <v>70</v>
      </c>
      <c r="BM1630" s="3">
        <f t="shared" si="233"/>
        <v>0.8</v>
      </c>
    </row>
    <row r="1631" spans="1:65">
      <c r="A1631" t="s">
        <v>1763</v>
      </c>
      <c r="B1631" s="2">
        <v>45755</v>
      </c>
      <c r="C1631" t="s">
        <v>1632</v>
      </c>
      <c r="D1631" t="s">
        <v>1633</v>
      </c>
      <c r="E1631">
        <v>4</v>
      </c>
      <c r="F1631" t="s">
        <v>72</v>
      </c>
      <c r="G1631" t="s">
        <v>62</v>
      </c>
      <c r="H1631" t="s">
        <v>175</v>
      </c>
      <c r="I1631" t="s">
        <v>52</v>
      </c>
      <c r="J1631" t="s">
        <v>53</v>
      </c>
      <c r="K1631" t="s">
        <v>75</v>
      </c>
      <c r="L1631" t="s">
        <v>87</v>
      </c>
      <c r="M1631" t="s">
        <v>56</v>
      </c>
      <c r="N1631" t="s">
        <v>76</v>
      </c>
      <c r="O1631" t="s">
        <v>70</v>
      </c>
      <c r="P1631">
        <v>69</v>
      </c>
      <c r="Q1631">
        <v>72</v>
      </c>
      <c r="R1631">
        <v>71</v>
      </c>
      <c r="S1631">
        <v>1</v>
      </c>
      <c r="T1631">
        <f t="shared" si="225"/>
        <v>70</v>
      </c>
      <c r="U1631">
        <v>68</v>
      </c>
      <c r="V1631">
        <f t="shared" si="226"/>
        <v>2</v>
      </c>
      <c r="W1631" s="3">
        <f t="shared" si="227"/>
        <v>1.4084507042253521E-2</v>
      </c>
      <c r="X1631">
        <v>32</v>
      </c>
      <c r="Y1631" s="4">
        <v>5.2</v>
      </c>
      <c r="Z1631" s="4">
        <v>1.7</v>
      </c>
      <c r="AA1631" s="5">
        <v>35908.120000000003</v>
      </c>
      <c r="AB1631" s="5">
        <f t="shared" si="228"/>
        <v>2441752.16</v>
      </c>
      <c r="AC1631" s="5">
        <v>24219.17</v>
      </c>
      <c r="AD1631" s="5">
        <f t="shared" si="229"/>
        <v>1719561.07</v>
      </c>
      <c r="AE1631" s="5">
        <v>125044.47</v>
      </c>
      <c r="AF1631" s="5">
        <v>32438.05</v>
      </c>
      <c r="AG1631" s="5">
        <v>9709.7199999999993</v>
      </c>
      <c r="AH1631" s="5">
        <v>2465</v>
      </c>
      <c r="AI1631" s="5">
        <v>3550</v>
      </c>
      <c r="AJ1631">
        <v>0</v>
      </c>
      <c r="AK1631" s="5">
        <v>0</v>
      </c>
      <c r="AL1631" s="5">
        <v>1524.41</v>
      </c>
      <c r="AM1631" s="5">
        <v>46664.59</v>
      </c>
      <c r="AN1631">
        <v>4</v>
      </c>
      <c r="AO1631">
        <v>4</v>
      </c>
      <c r="AP1631" t="str">
        <f t="shared" si="230"/>
        <v>Yes</v>
      </c>
      <c r="AQ1631">
        <v>1</v>
      </c>
      <c r="AR1631" s="5">
        <f t="shared" si="231"/>
        <v>1940957.31</v>
      </c>
      <c r="AS1631" s="5">
        <f t="shared" si="232"/>
        <v>500794.85</v>
      </c>
      <c r="AT1631" t="s">
        <v>59</v>
      </c>
      <c r="AU1631" t="s">
        <v>6164</v>
      </c>
      <c r="AV1631" t="s">
        <v>6165</v>
      </c>
      <c r="AW1631" t="s">
        <v>6166</v>
      </c>
      <c r="AX1631" t="s">
        <v>6167</v>
      </c>
      <c r="AY1631">
        <v>70</v>
      </c>
      <c r="AZ1631">
        <v>0</v>
      </c>
      <c r="BA1631">
        <v>17</v>
      </c>
      <c r="BB1631" t="s">
        <v>6180</v>
      </c>
      <c r="BC1631">
        <v>0</v>
      </c>
      <c r="BD1631">
        <v>0</v>
      </c>
      <c r="BE1631" t="s">
        <v>6169</v>
      </c>
      <c r="BF1631" t="s">
        <v>6170</v>
      </c>
      <c r="BG1631">
        <v>1</v>
      </c>
      <c r="BH1631" t="s">
        <v>6186</v>
      </c>
      <c r="BI1631">
        <v>22</v>
      </c>
      <c r="BJ1631" t="s">
        <v>6172</v>
      </c>
      <c r="BK1631">
        <v>0</v>
      </c>
      <c r="BL1631">
        <v>77</v>
      </c>
      <c r="BM1631" s="3">
        <f t="shared" si="233"/>
        <v>0.92207792207792205</v>
      </c>
    </row>
    <row r="1632" spans="1:65">
      <c r="A1632" t="s">
        <v>1764</v>
      </c>
      <c r="B1632" s="2">
        <v>45755</v>
      </c>
      <c r="C1632" t="s">
        <v>1632</v>
      </c>
      <c r="D1632" t="s">
        <v>1633</v>
      </c>
      <c r="E1632">
        <v>4</v>
      </c>
      <c r="F1632" t="s">
        <v>78</v>
      </c>
      <c r="G1632" t="s">
        <v>62</v>
      </c>
      <c r="H1632" t="s">
        <v>153</v>
      </c>
      <c r="I1632" t="s">
        <v>64</v>
      </c>
      <c r="J1632" t="s">
        <v>65</v>
      </c>
      <c r="K1632" t="s">
        <v>66</v>
      </c>
      <c r="L1632" t="s">
        <v>55</v>
      </c>
      <c r="M1632" t="s">
        <v>56</v>
      </c>
      <c r="N1632" t="s">
        <v>69</v>
      </c>
      <c r="O1632" t="s">
        <v>58</v>
      </c>
      <c r="P1632">
        <v>50</v>
      </c>
      <c r="Q1632">
        <v>51</v>
      </c>
      <c r="R1632">
        <v>50</v>
      </c>
      <c r="S1632">
        <v>1</v>
      </c>
      <c r="T1632">
        <f t="shared" si="225"/>
        <v>49</v>
      </c>
      <c r="U1632">
        <v>49</v>
      </c>
      <c r="V1632">
        <f t="shared" si="226"/>
        <v>0</v>
      </c>
      <c r="W1632" s="3">
        <f t="shared" si="227"/>
        <v>0.02</v>
      </c>
      <c r="X1632">
        <v>15</v>
      </c>
      <c r="Y1632" s="4">
        <v>0</v>
      </c>
      <c r="Z1632" s="4">
        <v>0.5</v>
      </c>
      <c r="AA1632" s="5">
        <v>48275.59</v>
      </c>
      <c r="AB1632" s="5">
        <f t="shared" si="228"/>
        <v>2365503.91</v>
      </c>
      <c r="AC1632" s="5">
        <v>34928.06</v>
      </c>
      <c r="AD1632" s="5">
        <f t="shared" si="229"/>
        <v>1746403</v>
      </c>
      <c r="AE1632" s="5">
        <v>105930.78</v>
      </c>
      <c r="AF1632" s="5">
        <v>32923.5</v>
      </c>
      <c r="AG1632" s="5">
        <v>8354.41</v>
      </c>
      <c r="AH1632" s="5">
        <v>725</v>
      </c>
      <c r="AI1632" s="5">
        <v>5111.1099999999997</v>
      </c>
      <c r="AJ1632">
        <v>0</v>
      </c>
      <c r="AK1632" s="5">
        <v>0</v>
      </c>
      <c r="AL1632" s="5">
        <v>0</v>
      </c>
      <c r="AM1632" s="5">
        <v>32200.41</v>
      </c>
      <c r="AN1632">
        <v>4</v>
      </c>
      <c r="AO1632">
        <v>4</v>
      </c>
      <c r="AP1632" t="str">
        <f t="shared" si="230"/>
        <v>Yes</v>
      </c>
      <c r="AQ1632">
        <v>1</v>
      </c>
      <c r="AR1632" s="5">
        <f t="shared" si="231"/>
        <v>1931648.21</v>
      </c>
      <c r="AS1632" s="5">
        <f t="shared" si="232"/>
        <v>433855.7</v>
      </c>
      <c r="AT1632" t="s">
        <v>59</v>
      </c>
      <c r="AU1632" t="s">
        <v>6164</v>
      </c>
      <c r="AV1632" t="s">
        <v>6165</v>
      </c>
      <c r="AW1632" t="s">
        <v>6166</v>
      </c>
      <c r="AX1632" t="s">
        <v>6207</v>
      </c>
      <c r="AY1632">
        <v>52</v>
      </c>
      <c r="AZ1632">
        <v>1</v>
      </c>
      <c r="BA1632">
        <v>0</v>
      </c>
      <c r="BB1632" t="s">
        <v>6168</v>
      </c>
      <c r="BC1632">
        <v>0</v>
      </c>
      <c r="BD1632">
        <v>0</v>
      </c>
      <c r="BE1632" t="s">
        <v>6169</v>
      </c>
      <c r="BF1632" t="s">
        <v>6170</v>
      </c>
      <c r="BG1632">
        <v>0</v>
      </c>
      <c r="BH1632" t="s">
        <v>6171</v>
      </c>
      <c r="BI1632">
        <v>35</v>
      </c>
      <c r="BJ1632" t="s">
        <v>6172</v>
      </c>
      <c r="BK1632">
        <v>0</v>
      </c>
      <c r="BL1632">
        <v>65</v>
      </c>
      <c r="BM1632" s="3">
        <f t="shared" si="233"/>
        <v>0.76923076923076927</v>
      </c>
    </row>
    <row r="1633" spans="1:65">
      <c r="A1633" t="s">
        <v>1765</v>
      </c>
      <c r="B1633" s="2">
        <v>45755</v>
      </c>
      <c r="C1633" t="s">
        <v>1632</v>
      </c>
      <c r="D1633" t="s">
        <v>1633</v>
      </c>
      <c r="E1633">
        <v>4</v>
      </c>
      <c r="F1633" t="s">
        <v>72</v>
      </c>
      <c r="G1633" t="s">
        <v>79</v>
      </c>
      <c r="H1633" t="s">
        <v>102</v>
      </c>
      <c r="I1633" t="s">
        <v>52</v>
      </c>
      <c r="J1633" t="s">
        <v>81</v>
      </c>
      <c r="K1633" t="s">
        <v>66</v>
      </c>
      <c r="L1633" t="s">
        <v>87</v>
      </c>
      <c r="M1633" t="s">
        <v>56</v>
      </c>
      <c r="N1633" t="s">
        <v>109</v>
      </c>
      <c r="O1633" t="s">
        <v>58</v>
      </c>
      <c r="P1633">
        <v>41</v>
      </c>
      <c r="Q1633">
        <v>44</v>
      </c>
      <c r="R1633">
        <v>44</v>
      </c>
      <c r="S1633">
        <v>1</v>
      </c>
      <c r="T1633">
        <f t="shared" si="225"/>
        <v>43</v>
      </c>
      <c r="U1633">
        <v>40</v>
      </c>
      <c r="V1633">
        <f t="shared" si="226"/>
        <v>3</v>
      </c>
      <c r="W1633" s="3">
        <f t="shared" si="227"/>
        <v>2.2727272727272728E-2</v>
      </c>
      <c r="X1633">
        <v>28</v>
      </c>
      <c r="Y1633" s="4">
        <v>3.2</v>
      </c>
      <c r="Z1633" s="4">
        <v>0.9</v>
      </c>
      <c r="AA1633" s="5">
        <v>73051.600000000006</v>
      </c>
      <c r="AB1633" s="5">
        <f t="shared" si="228"/>
        <v>2922064</v>
      </c>
      <c r="AC1633" s="5">
        <v>54087.6</v>
      </c>
      <c r="AD1633" s="5">
        <f t="shared" si="229"/>
        <v>2379854.4</v>
      </c>
      <c r="AE1633" s="5">
        <v>141472.67000000001</v>
      </c>
      <c r="AF1633" s="5">
        <v>38864.1</v>
      </c>
      <c r="AG1633" s="5">
        <v>9988.9</v>
      </c>
      <c r="AH1633" s="5">
        <v>1305</v>
      </c>
      <c r="AI1633" s="5">
        <v>7480</v>
      </c>
      <c r="AJ1633">
        <v>0</v>
      </c>
      <c r="AK1633" s="5">
        <v>0</v>
      </c>
      <c r="AL1633" s="5">
        <v>4751.42</v>
      </c>
      <c r="AM1633" s="5">
        <v>55264.95</v>
      </c>
      <c r="AN1633">
        <v>8</v>
      </c>
      <c r="AO1633">
        <v>8</v>
      </c>
      <c r="AP1633" t="str">
        <f t="shared" si="230"/>
        <v>Yes</v>
      </c>
      <c r="AQ1633">
        <v>1</v>
      </c>
      <c r="AR1633" s="5">
        <f t="shared" si="231"/>
        <v>2638981.44</v>
      </c>
      <c r="AS1633" s="5">
        <f t="shared" si="232"/>
        <v>283082.56</v>
      </c>
      <c r="AT1633" t="s">
        <v>59</v>
      </c>
      <c r="AU1633" t="s">
        <v>6164</v>
      </c>
      <c r="AV1633" t="s">
        <v>6165</v>
      </c>
      <c r="AW1633" t="s">
        <v>6166</v>
      </c>
      <c r="AX1633" t="s">
        <v>6184</v>
      </c>
      <c r="AY1633">
        <v>44</v>
      </c>
      <c r="AZ1633">
        <v>0</v>
      </c>
      <c r="BA1633">
        <v>21</v>
      </c>
      <c r="BB1633" t="s">
        <v>6180</v>
      </c>
      <c r="BC1633">
        <v>0</v>
      </c>
      <c r="BD1633">
        <v>0</v>
      </c>
      <c r="BE1633" t="s">
        <v>6169</v>
      </c>
      <c r="BF1633" t="s">
        <v>6170</v>
      </c>
      <c r="BG1633">
        <v>1</v>
      </c>
      <c r="BH1633" t="s">
        <v>6179</v>
      </c>
      <c r="BI1633">
        <v>28</v>
      </c>
      <c r="BJ1633" t="s">
        <v>6172</v>
      </c>
      <c r="BK1633">
        <v>0</v>
      </c>
      <c r="BL1633">
        <v>51</v>
      </c>
      <c r="BM1633" s="3">
        <f t="shared" si="233"/>
        <v>0.86274509803921573</v>
      </c>
    </row>
    <row r="1634" spans="1:65">
      <c r="A1634" t="s">
        <v>1766</v>
      </c>
      <c r="B1634" s="2">
        <v>45755</v>
      </c>
      <c r="C1634" t="s">
        <v>1632</v>
      </c>
      <c r="D1634" t="s">
        <v>1633</v>
      </c>
      <c r="E1634">
        <v>4</v>
      </c>
      <c r="F1634" t="s">
        <v>72</v>
      </c>
      <c r="G1634" t="s">
        <v>50</v>
      </c>
      <c r="H1634" t="s">
        <v>73</v>
      </c>
      <c r="I1634" t="s">
        <v>64</v>
      </c>
      <c r="J1634" t="s">
        <v>81</v>
      </c>
      <c r="K1634" t="s">
        <v>66</v>
      </c>
      <c r="L1634" t="s">
        <v>87</v>
      </c>
      <c r="M1634" t="s">
        <v>56</v>
      </c>
      <c r="N1634" t="s">
        <v>57</v>
      </c>
      <c r="O1634" t="s">
        <v>82</v>
      </c>
      <c r="P1634">
        <v>39</v>
      </c>
      <c r="Q1634">
        <v>41</v>
      </c>
      <c r="R1634">
        <v>41</v>
      </c>
      <c r="S1634">
        <v>1</v>
      </c>
      <c r="T1634">
        <f t="shared" si="225"/>
        <v>40</v>
      </c>
      <c r="U1634">
        <v>37</v>
      </c>
      <c r="V1634">
        <f t="shared" si="226"/>
        <v>3</v>
      </c>
      <c r="W1634" s="3">
        <f t="shared" si="227"/>
        <v>2.4390243902439025E-2</v>
      </c>
      <c r="X1634">
        <v>17</v>
      </c>
      <c r="Y1634" s="4">
        <v>2.4</v>
      </c>
      <c r="Z1634" s="4">
        <v>1.8</v>
      </c>
      <c r="AA1634" s="5">
        <v>73510.81</v>
      </c>
      <c r="AB1634" s="5">
        <f t="shared" si="228"/>
        <v>2719899.97</v>
      </c>
      <c r="AC1634" s="5">
        <v>54554.07</v>
      </c>
      <c r="AD1634" s="5">
        <f t="shared" si="229"/>
        <v>2236716.87</v>
      </c>
      <c r="AE1634" s="5">
        <v>120475.03</v>
      </c>
      <c r="AF1634" s="5">
        <v>34813.29</v>
      </c>
      <c r="AG1634" s="5">
        <v>8575.61</v>
      </c>
      <c r="AH1634" s="5">
        <v>2610</v>
      </c>
      <c r="AI1634" s="5">
        <v>7535.14</v>
      </c>
      <c r="AJ1634">
        <v>0</v>
      </c>
      <c r="AK1634" s="5">
        <v>0</v>
      </c>
      <c r="AL1634" s="5">
        <v>4996.79</v>
      </c>
      <c r="AM1634" s="5">
        <v>25453.7</v>
      </c>
      <c r="AN1634">
        <v>4</v>
      </c>
      <c r="AO1634">
        <v>4</v>
      </c>
      <c r="AP1634" t="str">
        <f t="shared" si="230"/>
        <v>Yes</v>
      </c>
      <c r="AQ1634">
        <v>0</v>
      </c>
      <c r="AR1634" s="5">
        <f t="shared" si="231"/>
        <v>2441176.4300000002</v>
      </c>
      <c r="AS1634" s="5">
        <f t="shared" si="232"/>
        <v>278723.53999999998</v>
      </c>
      <c r="AT1634" t="s">
        <v>59</v>
      </c>
      <c r="AU1634" t="s">
        <v>6164</v>
      </c>
      <c r="AV1634" t="s">
        <v>6165</v>
      </c>
      <c r="AW1634" t="s">
        <v>6166</v>
      </c>
      <c r="AX1634" t="s">
        <v>6184</v>
      </c>
      <c r="AY1634">
        <v>42</v>
      </c>
      <c r="AZ1634">
        <v>0</v>
      </c>
      <c r="BA1634">
        <v>26</v>
      </c>
      <c r="BB1634" t="s">
        <v>6180</v>
      </c>
      <c r="BC1634">
        <v>0</v>
      </c>
      <c r="BD1634">
        <v>0</v>
      </c>
      <c r="BE1634" t="s">
        <v>6169</v>
      </c>
      <c r="BF1634" t="s">
        <v>6170</v>
      </c>
      <c r="BG1634">
        <v>0</v>
      </c>
      <c r="BH1634" t="s">
        <v>6171</v>
      </c>
      <c r="BI1634">
        <v>30</v>
      </c>
      <c r="BJ1634" t="s">
        <v>6172</v>
      </c>
      <c r="BK1634">
        <v>0</v>
      </c>
      <c r="BL1634">
        <v>52</v>
      </c>
      <c r="BM1634" s="3">
        <f t="shared" si="233"/>
        <v>0.78846153846153844</v>
      </c>
    </row>
    <row r="1635" spans="1:65">
      <c r="A1635" t="s">
        <v>1767</v>
      </c>
      <c r="B1635" s="2">
        <v>45755</v>
      </c>
      <c r="C1635" t="s">
        <v>1632</v>
      </c>
      <c r="D1635" t="s">
        <v>1633</v>
      </c>
      <c r="E1635">
        <v>4</v>
      </c>
      <c r="F1635" t="s">
        <v>78</v>
      </c>
      <c r="G1635" t="s">
        <v>50</v>
      </c>
      <c r="H1635" t="s">
        <v>173</v>
      </c>
      <c r="I1635" t="s">
        <v>52</v>
      </c>
      <c r="J1635" t="s">
        <v>65</v>
      </c>
      <c r="K1635" t="s">
        <v>66</v>
      </c>
      <c r="L1635" t="s">
        <v>67</v>
      </c>
      <c r="M1635" t="s">
        <v>68</v>
      </c>
      <c r="N1635" t="s">
        <v>57</v>
      </c>
      <c r="O1635" t="s">
        <v>82</v>
      </c>
      <c r="P1635">
        <v>51</v>
      </c>
      <c r="Q1635">
        <v>53</v>
      </c>
      <c r="R1635">
        <v>50</v>
      </c>
      <c r="S1635">
        <v>6</v>
      </c>
      <c r="T1635">
        <f t="shared" si="225"/>
        <v>44</v>
      </c>
      <c r="U1635">
        <v>44</v>
      </c>
      <c r="V1635">
        <f t="shared" si="226"/>
        <v>0</v>
      </c>
      <c r="W1635" s="3">
        <f t="shared" si="227"/>
        <v>0.12</v>
      </c>
      <c r="X1635">
        <v>99</v>
      </c>
      <c r="Y1635" s="4">
        <v>7.7</v>
      </c>
      <c r="Z1635" s="4">
        <v>5</v>
      </c>
      <c r="AA1635" s="5">
        <v>48659.27</v>
      </c>
      <c r="AB1635" s="5">
        <f t="shared" si="228"/>
        <v>2141007.88</v>
      </c>
      <c r="AC1635" s="5">
        <v>32259.86</v>
      </c>
      <c r="AD1635" s="5">
        <f t="shared" si="229"/>
        <v>1612993</v>
      </c>
      <c r="AE1635" s="5">
        <v>116882.29</v>
      </c>
      <c r="AF1635" s="5">
        <v>38842</v>
      </c>
      <c r="AG1635" s="5">
        <v>70727.83</v>
      </c>
      <c r="AH1635" s="5">
        <v>7250</v>
      </c>
      <c r="AI1635" s="5">
        <v>67118.97</v>
      </c>
      <c r="AJ1635">
        <v>1</v>
      </c>
      <c r="AK1635" s="5">
        <v>13936.75</v>
      </c>
      <c r="AL1635" s="5">
        <v>0</v>
      </c>
      <c r="AM1635" s="5">
        <v>30176.84</v>
      </c>
      <c r="AN1635">
        <v>4</v>
      </c>
      <c r="AO1635">
        <v>4</v>
      </c>
      <c r="AP1635" t="str">
        <f t="shared" si="230"/>
        <v>Yes</v>
      </c>
      <c r="AQ1635">
        <v>2</v>
      </c>
      <c r="AR1635" s="5">
        <f t="shared" si="231"/>
        <v>1957927.68</v>
      </c>
      <c r="AS1635" s="5">
        <f t="shared" si="232"/>
        <v>183080.2</v>
      </c>
      <c r="AT1635" t="s">
        <v>1641</v>
      </c>
      <c r="AU1635" t="s">
        <v>6189</v>
      </c>
      <c r="AV1635" t="s">
        <v>6201</v>
      </c>
      <c r="AW1635" t="s">
        <v>6175</v>
      </c>
      <c r="AX1635" t="s">
        <v>6202</v>
      </c>
      <c r="AY1635">
        <v>54</v>
      </c>
      <c r="AZ1635">
        <v>0</v>
      </c>
      <c r="BA1635">
        <v>0</v>
      </c>
      <c r="BB1635" t="s">
        <v>6168</v>
      </c>
      <c r="BC1635">
        <v>0</v>
      </c>
      <c r="BD1635">
        <v>0</v>
      </c>
      <c r="BE1635" t="s">
        <v>6169</v>
      </c>
      <c r="BF1635" t="s">
        <v>6210</v>
      </c>
      <c r="BG1635">
        <v>2</v>
      </c>
      <c r="BH1635" t="s">
        <v>6209</v>
      </c>
      <c r="BI1635">
        <v>92</v>
      </c>
      <c r="BJ1635" t="s">
        <v>6193</v>
      </c>
      <c r="BK1635">
        <v>0</v>
      </c>
      <c r="BL1635">
        <v>60</v>
      </c>
      <c r="BM1635" s="3">
        <f t="shared" si="233"/>
        <v>0.83333333333333337</v>
      </c>
    </row>
    <row r="1636" spans="1:65">
      <c r="A1636" t="s">
        <v>1768</v>
      </c>
      <c r="B1636" s="2">
        <v>45755</v>
      </c>
      <c r="C1636" t="s">
        <v>1632</v>
      </c>
      <c r="D1636" t="s">
        <v>1633</v>
      </c>
      <c r="E1636">
        <v>4</v>
      </c>
      <c r="F1636" t="s">
        <v>72</v>
      </c>
      <c r="G1636" t="s">
        <v>79</v>
      </c>
      <c r="H1636" t="s">
        <v>86</v>
      </c>
      <c r="I1636" t="s">
        <v>52</v>
      </c>
      <c r="J1636" t="s">
        <v>53</v>
      </c>
      <c r="K1636" t="s">
        <v>75</v>
      </c>
      <c r="L1636" t="s">
        <v>92</v>
      </c>
      <c r="M1636" t="s">
        <v>56</v>
      </c>
      <c r="N1636" t="s">
        <v>69</v>
      </c>
      <c r="O1636" t="s">
        <v>120</v>
      </c>
      <c r="P1636">
        <v>63</v>
      </c>
      <c r="Q1636">
        <v>65</v>
      </c>
      <c r="R1636">
        <v>65</v>
      </c>
      <c r="S1636">
        <v>1</v>
      </c>
      <c r="T1636">
        <f t="shared" si="225"/>
        <v>64</v>
      </c>
      <c r="U1636">
        <v>63</v>
      </c>
      <c r="V1636">
        <f t="shared" si="226"/>
        <v>1</v>
      </c>
      <c r="W1636" s="3">
        <f t="shared" si="227"/>
        <v>1.5384615384615385E-2</v>
      </c>
      <c r="X1636">
        <v>21</v>
      </c>
      <c r="Y1636" s="4">
        <v>7.8</v>
      </c>
      <c r="Z1636" s="4">
        <v>1.5</v>
      </c>
      <c r="AA1636" s="5">
        <v>36378.97</v>
      </c>
      <c r="AB1636" s="5">
        <f t="shared" si="228"/>
        <v>2291875.11</v>
      </c>
      <c r="AC1636" s="5">
        <v>23737.64</v>
      </c>
      <c r="AD1636" s="5">
        <f t="shared" si="229"/>
        <v>1542946.6</v>
      </c>
      <c r="AE1636" s="5">
        <v>116170.79</v>
      </c>
      <c r="AF1636" s="5">
        <v>27597.63</v>
      </c>
      <c r="AG1636" s="5">
        <v>8594</v>
      </c>
      <c r="AH1636" s="5">
        <v>2175</v>
      </c>
      <c r="AI1636" s="5">
        <v>3525.42</v>
      </c>
      <c r="AJ1636">
        <v>0</v>
      </c>
      <c r="AK1636" s="5">
        <v>0</v>
      </c>
      <c r="AL1636" s="5">
        <v>768.13</v>
      </c>
      <c r="AM1636" s="5">
        <v>39370.83</v>
      </c>
      <c r="AN1636">
        <v>4</v>
      </c>
      <c r="AO1636">
        <v>3</v>
      </c>
      <c r="AP1636" t="str">
        <f t="shared" si="230"/>
        <v>Yes</v>
      </c>
      <c r="AQ1636">
        <v>1</v>
      </c>
      <c r="AR1636" s="5">
        <f t="shared" si="231"/>
        <v>1741148.4</v>
      </c>
      <c r="AS1636" s="5">
        <f t="shared" si="232"/>
        <v>550726.71</v>
      </c>
      <c r="AT1636" t="s">
        <v>59</v>
      </c>
      <c r="AU1636" t="s">
        <v>6164</v>
      </c>
      <c r="AV1636" t="s">
        <v>6165</v>
      </c>
      <c r="AW1636" t="s">
        <v>6166</v>
      </c>
      <c r="AX1636" t="s">
        <v>6184</v>
      </c>
      <c r="AY1636">
        <v>64</v>
      </c>
      <c r="AZ1636">
        <v>0</v>
      </c>
      <c r="BA1636">
        <v>12</v>
      </c>
      <c r="BB1636" t="s">
        <v>6180</v>
      </c>
      <c r="BC1636">
        <v>0</v>
      </c>
      <c r="BD1636">
        <v>0</v>
      </c>
      <c r="BE1636" t="s">
        <v>6169</v>
      </c>
      <c r="BF1636" t="s">
        <v>6170</v>
      </c>
      <c r="BG1636">
        <v>1</v>
      </c>
      <c r="BH1636" t="s">
        <v>6186</v>
      </c>
      <c r="BI1636">
        <v>32</v>
      </c>
      <c r="BJ1636" t="s">
        <v>6172</v>
      </c>
      <c r="BK1636">
        <v>0</v>
      </c>
      <c r="BL1636">
        <v>73</v>
      </c>
      <c r="BM1636" s="3">
        <f t="shared" si="233"/>
        <v>0.8904109589041096</v>
      </c>
    </row>
    <row r="1637" spans="1:65">
      <c r="A1637" t="s">
        <v>1769</v>
      </c>
      <c r="B1637" s="2">
        <v>45755</v>
      </c>
      <c r="C1637" t="s">
        <v>1632</v>
      </c>
      <c r="D1637" t="s">
        <v>1633</v>
      </c>
      <c r="E1637">
        <v>4</v>
      </c>
      <c r="F1637" t="s">
        <v>49</v>
      </c>
      <c r="G1637" t="s">
        <v>79</v>
      </c>
      <c r="H1637" t="s">
        <v>106</v>
      </c>
      <c r="I1637" t="s">
        <v>74</v>
      </c>
      <c r="J1637" t="s">
        <v>81</v>
      </c>
      <c r="K1637" t="s">
        <v>66</v>
      </c>
      <c r="L1637" t="s">
        <v>67</v>
      </c>
      <c r="M1637" t="s">
        <v>68</v>
      </c>
      <c r="N1637" t="s">
        <v>94</v>
      </c>
      <c r="O1637" t="s">
        <v>82</v>
      </c>
      <c r="P1637">
        <v>40</v>
      </c>
      <c r="Q1637">
        <v>40</v>
      </c>
      <c r="R1637">
        <v>40</v>
      </c>
      <c r="S1637">
        <v>3</v>
      </c>
      <c r="T1637">
        <f t="shared" si="225"/>
        <v>37</v>
      </c>
      <c r="U1637">
        <v>37</v>
      </c>
      <c r="V1637">
        <f t="shared" si="226"/>
        <v>0</v>
      </c>
      <c r="W1637" s="3">
        <f t="shared" si="227"/>
        <v>7.4999999999999997E-2</v>
      </c>
      <c r="X1637">
        <v>14</v>
      </c>
      <c r="Y1637" s="4">
        <v>3.3</v>
      </c>
      <c r="Z1637" s="4">
        <v>0.6</v>
      </c>
      <c r="AA1637" s="5">
        <v>73276.210000000006</v>
      </c>
      <c r="AB1637" s="5">
        <f t="shared" si="228"/>
        <v>2711219.77</v>
      </c>
      <c r="AC1637" s="5">
        <v>49245.83</v>
      </c>
      <c r="AD1637" s="5">
        <f t="shared" si="229"/>
        <v>1969833.2</v>
      </c>
      <c r="AE1637" s="5">
        <v>123452.46</v>
      </c>
      <c r="AF1637" s="5">
        <v>34641.33</v>
      </c>
      <c r="AG1637" s="5">
        <v>33467.11</v>
      </c>
      <c r="AH1637" s="5">
        <v>870</v>
      </c>
      <c r="AI1637" s="5">
        <v>66573.59</v>
      </c>
      <c r="AJ1637">
        <v>1</v>
      </c>
      <c r="AK1637" s="5">
        <v>21964.66</v>
      </c>
      <c r="AL1637" s="5">
        <v>0</v>
      </c>
      <c r="AM1637" s="5">
        <v>24149.03</v>
      </c>
      <c r="AN1637">
        <v>4</v>
      </c>
      <c r="AO1637">
        <v>4</v>
      </c>
      <c r="AP1637" t="str">
        <f t="shared" si="230"/>
        <v>Yes</v>
      </c>
      <c r="AQ1637">
        <v>1</v>
      </c>
      <c r="AR1637" s="5">
        <f t="shared" si="231"/>
        <v>2274951.38</v>
      </c>
      <c r="AS1637" s="5">
        <f t="shared" si="232"/>
        <v>436268.39</v>
      </c>
      <c r="AT1637" t="s">
        <v>1641</v>
      </c>
      <c r="AU1637" t="s">
        <v>6199</v>
      </c>
      <c r="AV1637" t="s">
        <v>6200</v>
      </c>
      <c r="AW1637" t="s">
        <v>6175</v>
      </c>
      <c r="AX1637" t="s">
        <v>6184</v>
      </c>
      <c r="AY1637">
        <v>41</v>
      </c>
      <c r="AZ1637">
        <v>0</v>
      </c>
      <c r="BA1637">
        <v>0</v>
      </c>
      <c r="BB1637" t="s">
        <v>6168</v>
      </c>
      <c r="BC1637">
        <v>0</v>
      </c>
      <c r="BD1637">
        <v>0</v>
      </c>
      <c r="BE1637" t="s">
        <v>6169</v>
      </c>
      <c r="BF1637" t="s">
        <v>6212</v>
      </c>
      <c r="BG1637">
        <v>4</v>
      </c>
      <c r="BH1637" t="s">
        <v>6208</v>
      </c>
      <c r="BI1637">
        <v>109</v>
      </c>
      <c r="BJ1637" t="s">
        <v>6193</v>
      </c>
      <c r="BK1637">
        <v>0</v>
      </c>
      <c r="BL1637">
        <v>50</v>
      </c>
      <c r="BM1637" s="3">
        <f t="shared" si="233"/>
        <v>0.8</v>
      </c>
    </row>
    <row r="1638" spans="1:65">
      <c r="A1638" t="s">
        <v>1770</v>
      </c>
      <c r="B1638" s="2">
        <v>45755</v>
      </c>
      <c r="C1638" t="s">
        <v>1632</v>
      </c>
      <c r="D1638" t="s">
        <v>1633</v>
      </c>
      <c r="E1638">
        <v>4</v>
      </c>
      <c r="F1638" t="s">
        <v>72</v>
      </c>
      <c r="G1638" t="s">
        <v>50</v>
      </c>
      <c r="H1638" t="s">
        <v>179</v>
      </c>
      <c r="I1638" t="s">
        <v>74</v>
      </c>
      <c r="J1638" t="s">
        <v>53</v>
      </c>
      <c r="K1638" t="s">
        <v>66</v>
      </c>
      <c r="L1638" t="s">
        <v>67</v>
      </c>
      <c r="M1638" t="s">
        <v>56</v>
      </c>
      <c r="N1638" t="s">
        <v>69</v>
      </c>
      <c r="O1638" t="s">
        <v>58</v>
      </c>
      <c r="P1638">
        <v>62</v>
      </c>
      <c r="Q1638">
        <v>65</v>
      </c>
      <c r="R1638">
        <v>65</v>
      </c>
      <c r="S1638">
        <v>1</v>
      </c>
      <c r="T1638">
        <f t="shared" si="225"/>
        <v>64</v>
      </c>
      <c r="U1638">
        <v>60</v>
      </c>
      <c r="V1638">
        <f t="shared" si="226"/>
        <v>4</v>
      </c>
      <c r="W1638" s="3">
        <f t="shared" si="227"/>
        <v>1.5384615384615385E-2</v>
      </c>
      <c r="X1638">
        <v>26</v>
      </c>
      <c r="Y1638" s="4">
        <v>0.2</v>
      </c>
      <c r="Z1638" s="4">
        <v>0.6</v>
      </c>
      <c r="AA1638" s="5">
        <v>30194.62</v>
      </c>
      <c r="AB1638" s="5">
        <f t="shared" si="228"/>
        <v>1811677.2</v>
      </c>
      <c r="AC1638" s="5">
        <v>23077.66</v>
      </c>
      <c r="AD1638" s="5">
        <f t="shared" si="229"/>
        <v>1500047.9</v>
      </c>
      <c r="AE1638" s="5">
        <v>112057.07</v>
      </c>
      <c r="AF1638" s="5">
        <v>28606.94</v>
      </c>
      <c r="AG1638" s="5">
        <v>9561.0400000000009</v>
      </c>
      <c r="AH1638" s="5">
        <v>870</v>
      </c>
      <c r="AI1638" s="5">
        <v>3525.42</v>
      </c>
      <c r="AJ1638">
        <v>0</v>
      </c>
      <c r="AK1638" s="5">
        <v>0</v>
      </c>
      <c r="AL1638" s="5">
        <v>34655.25</v>
      </c>
      <c r="AM1638" s="5">
        <v>72443.73</v>
      </c>
      <c r="AN1638">
        <v>4</v>
      </c>
      <c r="AO1638">
        <v>3</v>
      </c>
      <c r="AP1638" t="str">
        <f t="shared" si="230"/>
        <v>Yes</v>
      </c>
      <c r="AQ1638">
        <v>1</v>
      </c>
      <c r="AR1638" s="5">
        <f t="shared" si="231"/>
        <v>1761767.35</v>
      </c>
      <c r="AS1638" s="5">
        <f t="shared" si="232"/>
        <v>49909.85</v>
      </c>
      <c r="AT1638" t="s">
        <v>59</v>
      </c>
      <c r="AU1638" t="s">
        <v>6164</v>
      </c>
      <c r="AV1638" t="s">
        <v>6165</v>
      </c>
      <c r="AW1638" t="s">
        <v>6166</v>
      </c>
      <c r="AX1638" t="s">
        <v>6184</v>
      </c>
      <c r="AY1638">
        <v>66</v>
      </c>
      <c r="AZ1638">
        <v>4</v>
      </c>
      <c r="BA1638">
        <v>30</v>
      </c>
      <c r="BB1638" t="s">
        <v>6185</v>
      </c>
      <c r="BC1638">
        <v>0</v>
      </c>
      <c r="BD1638">
        <v>0</v>
      </c>
      <c r="BE1638" t="s">
        <v>6169</v>
      </c>
      <c r="BF1638" t="s">
        <v>6170</v>
      </c>
      <c r="BG1638">
        <v>0</v>
      </c>
      <c r="BH1638" t="s">
        <v>6171</v>
      </c>
      <c r="BI1638">
        <v>36</v>
      </c>
      <c r="BJ1638" t="s">
        <v>6172</v>
      </c>
      <c r="BK1638">
        <v>0</v>
      </c>
      <c r="BL1638">
        <v>73</v>
      </c>
      <c r="BM1638" s="3">
        <f t="shared" si="233"/>
        <v>0.8904109589041096</v>
      </c>
    </row>
    <row r="1639" spans="1:65">
      <c r="A1639" t="s">
        <v>1771</v>
      </c>
      <c r="B1639" s="2">
        <v>45755</v>
      </c>
      <c r="C1639" t="s">
        <v>1632</v>
      </c>
      <c r="D1639" t="s">
        <v>1633</v>
      </c>
      <c r="E1639">
        <v>4</v>
      </c>
      <c r="F1639" t="s">
        <v>78</v>
      </c>
      <c r="G1639" t="s">
        <v>79</v>
      </c>
      <c r="H1639" t="s">
        <v>113</v>
      </c>
      <c r="I1639" t="s">
        <v>52</v>
      </c>
      <c r="J1639" t="s">
        <v>53</v>
      </c>
      <c r="K1639" t="s">
        <v>75</v>
      </c>
      <c r="L1639" t="s">
        <v>55</v>
      </c>
      <c r="M1639" t="s">
        <v>56</v>
      </c>
      <c r="N1639" t="s">
        <v>57</v>
      </c>
      <c r="O1639" t="s">
        <v>120</v>
      </c>
      <c r="P1639">
        <v>66</v>
      </c>
      <c r="Q1639">
        <v>70</v>
      </c>
      <c r="R1639">
        <v>67</v>
      </c>
      <c r="S1639">
        <v>2</v>
      </c>
      <c r="T1639">
        <f t="shared" si="225"/>
        <v>65</v>
      </c>
      <c r="U1639">
        <v>65</v>
      </c>
      <c r="V1639">
        <f t="shared" si="226"/>
        <v>0</v>
      </c>
      <c r="W1639" s="3">
        <f t="shared" si="227"/>
        <v>2.9850746268656716E-2</v>
      </c>
      <c r="X1639">
        <v>30</v>
      </c>
      <c r="Y1639" s="4">
        <v>0.8</v>
      </c>
      <c r="Z1639" s="4">
        <v>1.3</v>
      </c>
      <c r="AA1639" s="5">
        <v>35663.97</v>
      </c>
      <c r="AB1639" s="5">
        <f t="shared" si="228"/>
        <v>2318158.0499999998</v>
      </c>
      <c r="AC1639" s="5">
        <v>23534.53</v>
      </c>
      <c r="AD1639" s="5">
        <f t="shared" si="229"/>
        <v>1576813.51</v>
      </c>
      <c r="AE1639" s="5">
        <v>121488.39</v>
      </c>
      <c r="AF1639" s="5">
        <v>32168.46</v>
      </c>
      <c r="AG1639" s="5">
        <v>9941.17</v>
      </c>
      <c r="AH1639" s="5">
        <v>1885</v>
      </c>
      <c r="AI1639" s="5">
        <v>7029.51</v>
      </c>
      <c r="AJ1639">
        <v>0</v>
      </c>
      <c r="AK1639" s="5">
        <v>0</v>
      </c>
      <c r="AL1639" s="5">
        <v>0</v>
      </c>
      <c r="AM1639" s="5">
        <v>43392.6</v>
      </c>
      <c r="AN1639">
        <v>4</v>
      </c>
      <c r="AO1639">
        <v>5</v>
      </c>
      <c r="AP1639" t="str">
        <f t="shared" si="230"/>
        <v>No</v>
      </c>
      <c r="AQ1639">
        <v>3</v>
      </c>
      <c r="AR1639" s="5">
        <f t="shared" si="231"/>
        <v>1792718.64</v>
      </c>
      <c r="AS1639" s="5">
        <f t="shared" si="232"/>
        <v>525439.41</v>
      </c>
      <c r="AT1639" t="s">
        <v>59</v>
      </c>
      <c r="AU1639" t="s">
        <v>6164</v>
      </c>
      <c r="AV1639" t="s">
        <v>6165</v>
      </c>
      <c r="AW1639" t="s">
        <v>6166</v>
      </c>
      <c r="AX1639" t="s">
        <v>6167</v>
      </c>
      <c r="AY1639">
        <v>68</v>
      </c>
      <c r="AZ1639">
        <v>0</v>
      </c>
      <c r="BA1639">
        <v>0</v>
      </c>
      <c r="BB1639" t="s">
        <v>6168</v>
      </c>
      <c r="BC1639">
        <v>0</v>
      </c>
      <c r="BD1639">
        <v>1</v>
      </c>
      <c r="BE1639" t="s">
        <v>6188</v>
      </c>
      <c r="BF1639" t="s">
        <v>6170</v>
      </c>
      <c r="BG1639">
        <v>1</v>
      </c>
      <c r="BH1639" t="s">
        <v>6179</v>
      </c>
      <c r="BI1639">
        <v>35</v>
      </c>
      <c r="BJ1639" t="s">
        <v>6172</v>
      </c>
      <c r="BK1639">
        <v>0</v>
      </c>
      <c r="BL1639">
        <v>75</v>
      </c>
      <c r="BM1639" s="3">
        <f t="shared" si="233"/>
        <v>0.89333333333333331</v>
      </c>
    </row>
    <row r="1640" spans="1:65">
      <c r="A1640" t="s">
        <v>1772</v>
      </c>
      <c r="B1640" s="2">
        <v>45755</v>
      </c>
      <c r="C1640" t="s">
        <v>1632</v>
      </c>
      <c r="D1640" t="s">
        <v>1633</v>
      </c>
      <c r="E1640">
        <v>4</v>
      </c>
      <c r="F1640" t="s">
        <v>49</v>
      </c>
      <c r="G1640" t="s">
        <v>79</v>
      </c>
      <c r="H1640" t="s">
        <v>106</v>
      </c>
      <c r="I1640" t="s">
        <v>74</v>
      </c>
      <c r="J1640" t="s">
        <v>65</v>
      </c>
      <c r="K1640" t="s">
        <v>75</v>
      </c>
      <c r="L1640" t="s">
        <v>55</v>
      </c>
      <c r="M1640" t="s">
        <v>56</v>
      </c>
      <c r="N1640" t="s">
        <v>109</v>
      </c>
      <c r="O1640" t="s">
        <v>70</v>
      </c>
      <c r="P1640">
        <v>57</v>
      </c>
      <c r="Q1640">
        <v>59</v>
      </c>
      <c r="R1640">
        <v>59</v>
      </c>
      <c r="S1640">
        <v>1</v>
      </c>
      <c r="T1640">
        <f t="shared" si="225"/>
        <v>58</v>
      </c>
      <c r="U1640">
        <v>56</v>
      </c>
      <c r="V1640">
        <f t="shared" si="226"/>
        <v>2</v>
      </c>
      <c r="W1640" s="3">
        <f t="shared" si="227"/>
        <v>1.6949152542372881E-2</v>
      </c>
      <c r="X1640">
        <v>22</v>
      </c>
      <c r="Y1640" s="4">
        <v>5.9</v>
      </c>
      <c r="Z1640" s="4">
        <v>1.8</v>
      </c>
      <c r="AA1640" s="5">
        <v>52303.57</v>
      </c>
      <c r="AB1640" s="5">
        <f t="shared" si="228"/>
        <v>2928999.92</v>
      </c>
      <c r="AC1640" s="5">
        <v>34696.94</v>
      </c>
      <c r="AD1640" s="5">
        <f t="shared" si="229"/>
        <v>2047119.46</v>
      </c>
      <c r="AE1640" s="5">
        <v>130576.22</v>
      </c>
      <c r="AF1640" s="5">
        <v>39275.699999999997</v>
      </c>
      <c r="AG1640" s="5">
        <v>8822.76</v>
      </c>
      <c r="AH1640" s="5">
        <v>2610</v>
      </c>
      <c r="AI1640" s="5">
        <v>5120.75</v>
      </c>
      <c r="AJ1640">
        <v>0</v>
      </c>
      <c r="AK1640" s="5">
        <v>0</v>
      </c>
      <c r="AL1640" s="5">
        <v>2139.8200000000002</v>
      </c>
      <c r="AM1640" s="5">
        <v>78043.75</v>
      </c>
      <c r="AN1640">
        <v>8</v>
      </c>
      <c r="AO1640">
        <v>7</v>
      </c>
      <c r="AP1640" t="str">
        <f t="shared" si="230"/>
        <v>Yes</v>
      </c>
      <c r="AQ1640">
        <v>1</v>
      </c>
      <c r="AR1640" s="5">
        <f t="shared" si="231"/>
        <v>2313708.46</v>
      </c>
      <c r="AS1640" s="5">
        <f t="shared" si="232"/>
        <v>615291.46</v>
      </c>
      <c r="AT1640" t="s">
        <v>59</v>
      </c>
      <c r="AU1640" t="s">
        <v>6164</v>
      </c>
      <c r="AV1640" t="s">
        <v>6165</v>
      </c>
      <c r="AW1640" t="s">
        <v>6166</v>
      </c>
      <c r="AX1640" t="s">
        <v>6184</v>
      </c>
      <c r="AY1640">
        <v>61</v>
      </c>
      <c r="AZ1640">
        <v>3</v>
      </c>
      <c r="BA1640">
        <v>15</v>
      </c>
      <c r="BB1640" t="s">
        <v>6185</v>
      </c>
      <c r="BC1640">
        <v>0</v>
      </c>
      <c r="BD1640">
        <v>0</v>
      </c>
      <c r="BE1640" t="s">
        <v>6169</v>
      </c>
      <c r="BF1640" t="s">
        <v>6170</v>
      </c>
      <c r="BG1640">
        <v>5</v>
      </c>
      <c r="BH1640" t="s">
        <v>6208</v>
      </c>
      <c r="BI1640">
        <v>84</v>
      </c>
      <c r="BJ1640" t="s">
        <v>6193</v>
      </c>
      <c r="BK1640">
        <v>0</v>
      </c>
      <c r="BL1640">
        <v>65</v>
      </c>
      <c r="BM1640" s="3">
        <f t="shared" si="233"/>
        <v>0.90769230769230769</v>
      </c>
    </row>
    <row r="1641" spans="1:65">
      <c r="A1641" t="s">
        <v>1773</v>
      </c>
      <c r="B1641" s="2">
        <v>45755</v>
      </c>
      <c r="C1641" t="s">
        <v>1632</v>
      </c>
      <c r="D1641" t="s">
        <v>1633</v>
      </c>
      <c r="E1641">
        <v>4</v>
      </c>
      <c r="F1641" t="s">
        <v>61</v>
      </c>
      <c r="G1641" t="s">
        <v>50</v>
      </c>
      <c r="H1641" t="s">
        <v>157</v>
      </c>
      <c r="I1641" t="s">
        <v>52</v>
      </c>
      <c r="J1641" t="s">
        <v>65</v>
      </c>
      <c r="K1641" t="s">
        <v>66</v>
      </c>
      <c r="L1641" t="s">
        <v>55</v>
      </c>
      <c r="M1641" t="s">
        <v>56</v>
      </c>
      <c r="N1641" t="s">
        <v>69</v>
      </c>
      <c r="O1641" t="s">
        <v>120</v>
      </c>
      <c r="P1641">
        <v>57</v>
      </c>
      <c r="Q1641">
        <v>61</v>
      </c>
      <c r="R1641">
        <v>59</v>
      </c>
      <c r="S1641">
        <v>1</v>
      </c>
      <c r="T1641">
        <f t="shared" si="225"/>
        <v>58</v>
      </c>
      <c r="U1641">
        <v>57</v>
      </c>
      <c r="V1641">
        <f t="shared" si="226"/>
        <v>1</v>
      </c>
      <c r="W1641" s="3">
        <f t="shared" si="227"/>
        <v>1.6949152542372881E-2</v>
      </c>
      <c r="X1641">
        <v>38</v>
      </c>
      <c r="Y1641" s="4">
        <v>3.2</v>
      </c>
      <c r="Z1641" s="4">
        <v>1.6</v>
      </c>
      <c r="AA1641" s="5">
        <v>48735.86</v>
      </c>
      <c r="AB1641" s="5">
        <f t="shared" si="228"/>
        <v>2777944.02</v>
      </c>
      <c r="AC1641" s="5">
        <v>35002.94</v>
      </c>
      <c r="AD1641" s="5">
        <f t="shared" si="229"/>
        <v>2065173.46</v>
      </c>
      <c r="AE1641" s="5">
        <v>138246.93</v>
      </c>
      <c r="AF1641" s="5">
        <v>35864.85</v>
      </c>
      <c r="AG1641" s="5">
        <v>10774.06</v>
      </c>
      <c r="AH1641" s="5">
        <v>2320</v>
      </c>
      <c r="AI1641" s="5">
        <v>5120.75</v>
      </c>
      <c r="AJ1641">
        <v>0</v>
      </c>
      <c r="AK1641" s="5">
        <v>0</v>
      </c>
      <c r="AL1641" s="5">
        <v>1094</v>
      </c>
      <c r="AM1641" s="5">
        <v>37046.82</v>
      </c>
      <c r="AN1641">
        <v>4</v>
      </c>
      <c r="AO1641">
        <v>3</v>
      </c>
      <c r="AP1641" t="str">
        <f t="shared" si="230"/>
        <v>Yes</v>
      </c>
      <c r="AQ1641">
        <v>1</v>
      </c>
      <c r="AR1641" s="5">
        <f t="shared" si="231"/>
        <v>2295640.87</v>
      </c>
      <c r="AS1641" s="5">
        <f t="shared" si="232"/>
        <v>482303.15</v>
      </c>
      <c r="AT1641" t="s">
        <v>59</v>
      </c>
      <c r="AU1641" t="s">
        <v>6164</v>
      </c>
      <c r="AV1641" t="s">
        <v>6165</v>
      </c>
      <c r="AW1641" t="s">
        <v>6166</v>
      </c>
      <c r="AX1641" t="s">
        <v>6167</v>
      </c>
      <c r="AY1641">
        <v>59</v>
      </c>
      <c r="AZ1641">
        <v>0</v>
      </c>
      <c r="BA1641">
        <v>11</v>
      </c>
      <c r="BB1641" t="s">
        <v>6180</v>
      </c>
      <c r="BC1641">
        <v>0</v>
      </c>
      <c r="BD1641">
        <v>0</v>
      </c>
      <c r="BE1641" t="s">
        <v>6169</v>
      </c>
      <c r="BF1641" t="s">
        <v>6170</v>
      </c>
      <c r="BG1641">
        <v>0</v>
      </c>
      <c r="BH1641" t="s">
        <v>6171</v>
      </c>
      <c r="BI1641">
        <v>49</v>
      </c>
      <c r="BJ1641" t="s">
        <v>6172</v>
      </c>
      <c r="BK1641">
        <v>0</v>
      </c>
      <c r="BL1641">
        <v>64</v>
      </c>
      <c r="BM1641" s="3">
        <f t="shared" si="233"/>
        <v>0.921875</v>
      </c>
    </row>
    <row r="1642" spans="1:65">
      <c r="A1642" t="s">
        <v>1774</v>
      </c>
      <c r="B1642" s="2">
        <v>45756</v>
      </c>
      <c r="C1642" t="s">
        <v>1632</v>
      </c>
      <c r="D1642" t="s">
        <v>1633</v>
      </c>
      <c r="E1642">
        <v>4</v>
      </c>
      <c r="F1642" t="s">
        <v>78</v>
      </c>
      <c r="G1642" t="s">
        <v>79</v>
      </c>
      <c r="H1642" t="s">
        <v>143</v>
      </c>
      <c r="I1642" t="s">
        <v>52</v>
      </c>
      <c r="J1642" t="s">
        <v>53</v>
      </c>
      <c r="K1642" t="s">
        <v>66</v>
      </c>
      <c r="L1642" t="s">
        <v>87</v>
      </c>
      <c r="M1642" t="s">
        <v>56</v>
      </c>
      <c r="N1642" t="s">
        <v>109</v>
      </c>
      <c r="O1642" t="s">
        <v>58</v>
      </c>
      <c r="P1642">
        <v>76</v>
      </c>
      <c r="Q1642">
        <v>77</v>
      </c>
      <c r="R1642">
        <v>74</v>
      </c>
      <c r="S1642">
        <v>2</v>
      </c>
      <c r="T1642">
        <f t="shared" si="225"/>
        <v>72</v>
      </c>
      <c r="U1642">
        <v>72</v>
      </c>
      <c r="V1642">
        <f t="shared" si="226"/>
        <v>0</v>
      </c>
      <c r="W1642" s="3">
        <f t="shared" si="227"/>
        <v>2.7027027027027029E-2</v>
      </c>
      <c r="X1642">
        <v>40</v>
      </c>
      <c r="Y1642" s="4">
        <v>5.5</v>
      </c>
      <c r="Z1642" s="4">
        <v>1.4</v>
      </c>
      <c r="AA1642" s="5">
        <v>30357.33</v>
      </c>
      <c r="AB1642" s="5">
        <f t="shared" si="228"/>
        <v>2185727.7599999998</v>
      </c>
      <c r="AC1642" s="5">
        <v>24132.66</v>
      </c>
      <c r="AD1642" s="5">
        <f t="shared" si="229"/>
        <v>1785816.84</v>
      </c>
      <c r="AE1642" s="5">
        <v>133226.22</v>
      </c>
      <c r="AF1642" s="5">
        <v>35941.660000000003</v>
      </c>
      <c r="AG1642" s="5">
        <v>10527.6</v>
      </c>
      <c r="AH1642" s="5">
        <v>2030</v>
      </c>
      <c r="AI1642" s="5">
        <v>7068.66</v>
      </c>
      <c r="AJ1642">
        <v>0</v>
      </c>
      <c r="AK1642" s="5">
        <v>0</v>
      </c>
      <c r="AL1642" s="5">
        <v>31740.84</v>
      </c>
      <c r="AM1642" s="5">
        <v>135556.38</v>
      </c>
      <c r="AN1642">
        <v>8</v>
      </c>
      <c r="AO1642">
        <v>9</v>
      </c>
      <c r="AP1642" t="str">
        <f t="shared" si="230"/>
        <v>No</v>
      </c>
      <c r="AQ1642">
        <v>3</v>
      </c>
      <c r="AR1642" s="5">
        <f t="shared" si="231"/>
        <v>2141908.2000000002</v>
      </c>
      <c r="AS1642" s="5">
        <f t="shared" si="232"/>
        <v>43819.56</v>
      </c>
      <c r="AT1642" t="s">
        <v>59</v>
      </c>
      <c r="AU1642" t="s">
        <v>6164</v>
      </c>
      <c r="AV1642" t="s">
        <v>6165</v>
      </c>
      <c r="AW1642" t="s">
        <v>6166</v>
      </c>
      <c r="AX1642" t="s">
        <v>6167</v>
      </c>
      <c r="AY1642">
        <v>82</v>
      </c>
      <c r="AZ1642">
        <v>3</v>
      </c>
      <c r="BA1642">
        <v>0</v>
      </c>
      <c r="BB1642" t="s">
        <v>6168</v>
      </c>
      <c r="BC1642">
        <v>1</v>
      </c>
      <c r="BD1642">
        <v>0</v>
      </c>
      <c r="BE1642" t="s">
        <v>6178</v>
      </c>
      <c r="BF1642" t="s">
        <v>6170</v>
      </c>
      <c r="BG1642">
        <v>1</v>
      </c>
      <c r="BH1642" t="s">
        <v>6186</v>
      </c>
      <c r="BI1642">
        <v>37</v>
      </c>
      <c r="BJ1642" t="s">
        <v>6172</v>
      </c>
      <c r="BK1642">
        <v>0</v>
      </c>
      <c r="BL1642">
        <v>81</v>
      </c>
      <c r="BM1642" s="3">
        <f t="shared" si="233"/>
        <v>0.9135802469135802</v>
      </c>
    </row>
    <row r="1643" spans="1:65">
      <c r="A1643" t="s">
        <v>1775</v>
      </c>
      <c r="B1643" s="2">
        <v>45756</v>
      </c>
      <c r="C1643" t="s">
        <v>1632</v>
      </c>
      <c r="D1643" t="s">
        <v>1633</v>
      </c>
      <c r="E1643">
        <v>4</v>
      </c>
      <c r="F1643" t="s">
        <v>49</v>
      </c>
      <c r="G1643" t="s">
        <v>79</v>
      </c>
      <c r="H1643" t="s">
        <v>262</v>
      </c>
      <c r="I1643" t="s">
        <v>64</v>
      </c>
      <c r="J1643" t="s">
        <v>53</v>
      </c>
      <c r="K1643" t="s">
        <v>54</v>
      </c>
      <c r="L1643" t="s">
        <v>92</v>
      </c>
      <c r="M1643" t="s">
        <v>68</v>
      </c>
      <c r="N1643" t="s">
        <v>76</v>
      </c>
      <c r="O1643" t="s">
        <v>120</v>
      </c>
      <c r="P1643">
        <v>65</v>
      </c>
      <c r="Q1643">
        <v>65</v>
      </c>
      <c r="R1643">
        <v>64</v>
      </c>
      <c r="S1643">
        <v>2</v>
      </c>
      <c r="T1643">
        <f t="shared" si="225"/>
        <v>62</v>
      </c>
      <c r="U1643">
        <v>62</v>
      </c>
      <c r="V1643">
        <f t="shared" si="226"/>
        <v>0</v>
      </c>
      <c r="W1643" s="3">
        <f t="shared" si="227"/>
        <v>3.125E-2</v>
      </c>
      <c r="X1643">
        <v>0</v>
      </c>
      <c r="Y1643" s="4">
        <v>2.5</v>
      </c>
      <c r="Z1643" s="4">
        <v>0.3</v>
      </c>
      <c r="AA1643" s="5">
        <v>38663.47</v>
      </c>
      <c r="AB1643" s="5">
        <f t="shared" si="228"/>
        <v>2397135.14</v>
      </c>
      <c r="AC1643" s="5">
        <v>22806.91</v>
      </c>
      <c r="AD1643" s="5">
        <f t="shared" si="229"/>
        <v>1459642.24</v>
      </c>
      <c r="AE1643" s="5">
        <v>106318.61</v>
      </c>
      <c r="AF1643" s="5">
        <v>27507.54</v>
      </c>
      <c r="AG1643" s="5">
        <v>6500</v>
      </c>
      <c r="AH1643" s="5">
        <v>435</v>
      </c>
      <c r="AI1643" s="5">
        <v>7062.07</v>
      </c>
      <c r="AJ1643">
        <v>1</v>
      </c>
      <c r="AK1643" s="5">
        <v>8558.7900000000009</v>
      </c>
      <c r="AL1643" s="5">
        <v>0</v>
      </c>
      <c r="AM1643" s="5">
        <v>40906.76</v>
      </c>
      <c r="AN1643">
        <v>4</v>
      </c>
      <c r="AO1643">
        <v>4</v>
      </c>
      <c r="AP1643" t="str">
        <f t="shared" si="230"/>
        <v>Yes</v>
      </c>
      <c r="AQ1643">
        <v>2</v>
      </c>
      <c r="AR1643" s="5">
        <f t="shared" si="231"/>
        <v>1656931.01</v>
      </c>
      <c r="AS1643" s="5">
        <f t="shared" si="232"/>
        <v>740204.13</v>
      </c>
      <c r="AT1643" t="s">
        <v>59</v>
      </c>
      <c r="AU1643" t="s">
        <v>6189</v>
      </c>
      <c r="AV1643" t="s">
        <v>6190</v>
      </c>
      <c r="AW1643" t="s">
        <v>6183</v>
      </c>
      <c r="AX1643" t="s">
        <v>6207</v>
      </c>
      <c r="AY1643">
        <v>68</v>
      </c>
      <c r="AZ1643">
        <v>0</v>
      </c>
      <c r="BA1643">
        <v>0</v>
      </c>
      <c r="BB1643" t="s">
        <v>6168</v>
      </c>
      <c r="BC1643">
        <v>0</v>
      </c>
      <c r="BD1643">
        <v>0</v>
      </c>
      <c r="BE1643" t="s">
        <v>6169</v>
      </c>
      <c r="BF1643" t="s">
        <v>6170</v>
      </c>
      <c r="BG1643">
        <v>0</v>
      </c>
      <c r="BH1643" t="s">
        <v>6171</v>
      </c>
      <c r="BI1643">
        <v>40</v>
      </c>
      <c r="BJ1643" t="s">
        <v>6172</v>
      </c>
      <c r="BK1643">
        <v>0</v>
      </c>
      <c r="BL1643">
        <v>71</v>
      </c>
      <c r="BM1643" s="3">
        <f t="shared" si="233"/>
        <v>0.90140845070422537</v>
      </c>
    </row>
    <row r="1644" spans="1:65">
      <c r="A1644" t="s">
        <v>1776</v>
      </c>
      <c r="B1644" s="2">
        <v>45756</v>
      </c>
      <c r="C1644" t="s">
        <v>1632</v>
      </c>
      <c r="D1644" t="s">
        <v>1633</v>
      </c>
      <c r="E1644">
        <v>4</v>
      </c>
      <c r="F1644" t="s">
        <v>61</v>
      </c>
      <c r="G1644" t="s">
        <v>62</v>
      </c>
      <c r="H1644" t="s">
        <v>104</v>
      </c>
      <c r="I1644" t="s">
        <v>52</v>
      </c>
      <c r="J1644" t="s">
        <v>65</v>
      </c>
      <c r="K1644" t="s">
        <v>54</v>
      </c>
      <c r="L1644" t="s">
        <v>55</v>
      </c>
      <c r="M1644" t="s">
        <v>68</v>
      </c>
      <c r="N1644" t="s">
        <v>57</v>
      </c>
      <c r="O1644" t="s">
        <v>70</v>
      </c>
      <c r="P1644">
        <v>56</v>
      </c>
      <c r="Q1644">
        <v>60</v>
      </c>
      <c r="R1644">
        <v>59</v>
      </c>
      <c r="S1644">
        <v>2</v>
      </c>
      <c r="T1644">
        <f t="shared" si="225"/>
        <v>57</v>
      </c>
      <c r="U1644">
        <v>54</v>
      </c>
      <c r="V1644">
        <f t="shared" si="226"/>
        <v>3</v>
      </c>
      <c r="W1644" s="3">
        <f t="shared" si="227"/>
        <v>3.3898305084745763E-2</v>
      </c>
      <c r="X1644">
        <v>24</v>
      </c>
      <c r="Y1644" s="4">
        <v>0</v>
      </c>
      <c r="Z1644" s="4">
        <v>1.4</v>
      </c>
      <c r="AA1644" s="5">
        <v>56859.21</v>
      </c>
      <c r="AB1644" s="5">
        <f t="shared" si="228"/>
        <v>3070397.34</v>
      </c>
      <c r="AC1644" s="5">
        <v>33459.26</v>
      </c>
      <c r="AD1644" s="5">
        <f t="shared" si="229"/>
        <v>1974096.34</v>
      </c>
      <c r="AE1644" s="5">
        <v>139159.15</v>
      </c>
      <c r="AF1644" s="5">
        <v>36825.89</v>
      </c>
      <c r="AG1644" s="5">
        <v>9063.1299999999992</v>
      </c>
      <c r="AH1644" s="5">
        <v>2030</v>
      </c>
      <c r="AI1644" s="5">
        <v>10241.51</v>
      </c>
      <c r="AJ1644">
        <v>1</v>
      </c>
      <c r="AK1644" s="5">
        <v>13435.03</v>
      </c>
      <c r="AL1644" s="5">
        <v>3267.99</v>
      </c>
      <c r="AM1644" s="5">
        <v>33200.19</v>
      </c>
      <c r="AN1644">
        <v>4</v>
      </c>
      <c r="AO1644">
        <v>4</v>
      </c>
      <c r="AP1644" t="str">
        <f t="shared" si="230"/>
        <v>Yes</v>
      </c>
      <c r="AQ1644">
        <v>2</v>
      </c>
      <c r="AR1644" s="5">
        <f t="shared" si="231"/>
        <v>2221319.23</v>
      </c>
      <c r="AS1644" s="5">
        <f t="shared" si="232"/>
        <v>849078.11</v>
      </c>
      <c r="AT1644" t="s">
        <v>116</v>
      </c>
      <c r="AU1644" t="s">
        <v>6194</v>
      </c>
      <c r="AV1644" t="s">
        <v>6195</v>
      </c>
      <c r="AW1644" t="s">
        <v>6183</v>
      </c>
      <c r="AX1644" t="s">
        <v>6167</v>
      </c>
      <c r="AY1644">
        <v>57</v>
      </c>
      <c r="AZ1644">
        <v>0</v>
      </c>
      <c r="BA1644">
        <v>24</v>
      </c>
      <c r="BB1644" t="s">
        <v>6180</v>
      </c>
      <c r="BC1644">
        <v>0</v>
      </c>
      <c r="BD1644">
        <v>0</v>
      </c>
      <c r="BE1644" t="s">
        <v>6169</v>
      </c>
      <c r="BF1644" t="s">
        <v>6170</v>
      </c>
      <c r="BG1644">
        <v>1</v>
      </c>
      <c r="BH1644" t="s">
        <v>6179</v>
      </c>
      <c r="BI1644">
        <v>49</v>
      </c>
      <c r="BJ1644" t="s">
        <v>6172</v>
      </c>
      <c r="BK1644">
        <v>0</v>
      </c>
      <c r="BL1644">
        <v>62</v>
      </c>
      <c r="BM1644" s="3">
        <f t="shared" si="233"/>
        <v>0.95161290322580649</v>
      </c>
    </row>
    <row r="1645" spans="1:65">
      <c r="A1645" t="s">
        <v>1777</v>
      </c>
      <c r="B1645" s="2">
        <v>45756</v>
      </c>
      <c r="C1645" t="s">
        <v>1632</v>
      </c>
      <c r="D1645" t="s">
        <v>1633</v>
      </c>
      <c r="E1645">
        <v>4</v>
      </c>
      <c r="F1645" t="s">
        <v>61</v>
      </c>
      <c r="G1645" t="s">
        <v>79</v>
      </c>
      <c r="H1645" t="s">
        <v>123</v>
      </c>
      <c r="I1645" t="s">
        <v>74</v>
      </c>
      <c r="J1645" t="s">
        <v>53</v>
      </c>
      <c r="K1645" t="s">
        <v>66</v>
      </c>
      <c r="L1645" t="s">
        <v>87</v>
      </c>
      <c r="M1645" t="s">
        <v>56</v>
      </c>
      <c r="N1645" t="s">
        <v>57</v>
      </c>
      <c r="O1645" t="s">
        <v>58</v>
      </c>
      <c r="P1645">
        <v>77</v>
      </c>
      <c r="Q1645">
        <v>78</v>
      </c>
      <c r="R1645">
        <v>77</v>
      </c>
      <c r="S1645">
        <v>1</v>
      </c>
      <c r="T1645">
        <f t="shared" si="225"/>
        <v>76</v>
      </c>
      <c r="U1645">
        <v>76</v>
      </c>
      <c r="V1645">
        <f t="shared" si="226"/>
        <v>0</v>
      </c>
      <c r="W1645" s="3">
        <f t="shared" si="227"/>
        <v>1.2987012987012988E-2</v>
      </c>
      <c r="X1645">
        <v>35</v>
      </c>
      <c r="Y1645" s="4">
        <v>7.1</v>
      </c>
      <c r="Z1645" s="4">
        <v>1.8</v>
      </c>
      <c r="AA1645" s="5">
        <v>30803.01</v>
      </c>
      <c r="AB1645" s="5">
        <f t="shared" si="228"/>
        <v>2341028.7599999998</v>
      </c>
      <c r="AC1645" s="5">
        <v>24046.13</v>
      </c>
      <c r="AD1645" s="5">
        <f t="shared" si="229"/>
        <v>1851552.01</v>
      </c>
      <c r="AE1645" s="5">
        <v>129999.52</v>
      </c>
      <c r="AF1645" s="5">
        <v>34796.639999999999</v>
      </c>
      <c r="AG1645" s="5">
        <v>10663.28</v>
      </c>
      <c r="AH1645" s="5">
        <v>2610</v>
      </c>
      <c r="AI1645" s="5">
        <v>3520</v>
      </c>
      <c r="AJ1645">
        <v>0</v>
      </c>
      <c r="AK1645" s="5">
        <v>0</v>
      </c>
      <c r="AL1645" s="5">
        <v>31740.84</v>
      </c>
      <c r="AM1645" s="5">
        <v>81867.25</v>
      </c>
      <c r="AN1645">
        <v>4</v>
      </c>
      <c r="AO1645">
        <v>4</v>
      </c>
      <c r="AP1645" t="str">
        <f t="shared" si="230"/>
        <v>Yes</v>
      </c>
      <c r="AQ1645">
        <v>0</v>
      </c>
      <c r="AR1645" s="5">
        <f t="shared" si="231"/>
        <v>2146749.54</v>
      </c>
      <c r="AS1645" s="5">
        <f t="shared" si="232"/>
        <v>194279.22</v>
      </c>
      <c r="AT1645" t="s">
        <v>59</v>
      </c>
      <c r="AU1645" t="s">
        <v>6164</v>
      </c>
      <c r="AV1645" t="s">
        <v>6165</v>
      </c>
      <c r="AW1645" t="s">
        <v>6166</v>
      </c>
      <c r="AX1645" t="s">
        <v>6167</v>
      </c>
      <c r="AY1645">
        <v>82</v>
      </c>
      <c r="AZ1645">
        <v>3</v>
      </c>
      <c r="BA1645">
        <v>0</v>
      </c>
      <c r="BB1645" t="s">
        <v>6168</v>
      </c>
      <c r="BC1645">
        <v>0</v>
      </c>
      <c r="BD1645">
        <v>0</v>
      </c>
      <c r="BE1645" t="s">
        <v>6169</v>
      </c>
      <c r="BF1645" t="s">
        <v>6170</v>
      </c>
      <c r="BG1645">
        <v>0</v>
      </c>
      <c r="BH1645" t="s">
        <v>6171</v>
      </c>
      <c r="BI1645">
        <v>60</v>
      </c>
      <c r="BJ1645" t="s">
        <v>6187</v>
      </c>
      <c r="BK1645">
        <v>0</v>
      </c>
      <c r="BL1645">
        <v>84</v>
      </c>
      <c r="BM1645" s="3">
        <f t="shared" si="233"/>
        <v>0.91666666666666663</v>
      </c>
    </row>
    <row r="1646" spans="1:65">
      <c r="A1646" t="s">
        <v>1778</v>
      </c>
      <c r="B1646" s="2">
        <v>45756</v>
      </c>
      <c r="C1646" t="s">
        <v>1632</v>
      </c>
      <c r="D1646" t="s">
        <v>1633</v>
      </c>
      <c r="E1646">
        <v>4</v>
      </c>
      <c r="F1646" t="s">
        <v>78</v>
      </c>
      <c r="G1646" t="s">
        <v>79</v>
      </c>
      <c r="H1646" t="s">
        <v>80</v>
      </c>
      <c r="I1646" t="s">
        <v>64</v>
      </c>
      <c r="J1646" t="s">
        <v>53</v>
      </c>
      <c r="K1646" t="s">
        <v>75</v>
      </c>
      <c r="L1646" t="s">
        <v>67</v>
      </c>
      <c r="M1646" t="s">
        <v>68</v>
      </c>
      <c r="N1646" t="s">
        <v>76</v>
      </c>
      <c r="O1646" t="s">
        <v>70</v>
      </c>
      <c r="P1646">
        <v>71</v>
      </c>
      <c r="Q1646">
        <v>71</v>
      </c>
      <c r="R1646">
        <v>67</v>
      </c>
      <c r="S1646">
        <v>5</v>
      </c>
      <c r="T1646">
        <f t="shared" si="225"/>
        <v>62</v>
      </c>
      <c r="U1646">
        <v>62</v>
      </c>
      <c r="V1646">
        <f t="shared" si="226"/>
        <v>0</v>
      </c>
      <c r="W1646" s="3">
        <f t="shared" si="227"/>
        <v>7.4626865671641784E-2</v>
      </c>
      <c r="X1646">
        <v>26</v>
      </c>
      <c r="Y1646" s="4">
        <v>6.5</v>
      </c>
      <c r="Z1646" s="4">
        <v>1</v>
      </c>
      <c r="AA1646" s="5">
        <v>35679.06</v>
      </c>
      <c r="AB1646" s="5">
        <f t="shared" si="228"/>
        <v>2212101.7200000002</v>
      </c>
      <c r="AC1646" s="5">
        <v>22057.81</v>
      </c>
      <c r="AD1646" s="5">
        <f t="shared" si="229"/>
        <v>1477873.27</v>
      </c>
      <c r="AE1646" s="5">
        <v>110803.75</v>
      </c>
      <c r="AF1646" s="5">
        <v>32964.480000000003</v>
      </c>
      <c r="AG1646" s="5">
        <v>34259.199999999997</v>
      </c>
      <c r="AH1646" s="5">
        <v>1450</v>
      </c>
      <c r="AI1646" s="5">
        <v>60267.79</v>
      </c>
      <c r="AJ1646">
        <v>2</v>
      </c>
      <c r="AK1646" s="5">
        <v>16945.14</v>
      </c>
      <c r="AL1646" s="5">
        <v>0</v>
      </c>
      <c r="AM1646" s="5">
        <v>37814</v>
      </c>
      <c r="AN1646">
        <v>4</v>
      </c>
      <c r="AO1646">
        <v>4</v>
      </c>
      <c r="AP1646" t="str">
        <f t="shared" si="230"/>
        <v>Yes</v>
      </c>
      <c r="AQ1646">
        <v>2</v>
      </c>
      <c r="AR1646" s="5">
        <f t="shared" si="231"/>
        <v>1772377.63</v>
      </c>
      <c r="AS1646" s="5">
        <f t="shared" si="232"/>
        <v>439724.09</v>
      </c>
      <c r="AT1646" t="s">
        <v>1641</v>
      </c>
      <c r="AU1646" t="s">
        <v>6199</v>
      </c>
      <c r="AV1646" t="s">
        <v>6200</v>
      </c>
      <c r="AW1646" t="s">
        <v>6175</v>
      </c>
      <c r="AX1646" t="s">
        <v>6167</v>
      </c>
      <c r="AY1646">
        <v>74</v>
      </c>
      <c r="AZ1646">
        <v>3</v>
      </c>
      <c r="BA1646">
        <v>0</v>
      </c>
      <c r="BB1646" t="s">
        <v>6168</v>
      </c>
      <c r="BC1646">
        <v>0</v>
      </c>
      <c r="BD1646">
        <v>0</v>
      </c>
      <c r="BE1646" t="s">
        <v>6169</v>
      </c>
      <c r="BF1646" t="s">
        <v>6210</v>
      </c>
      <c r="BG1646">
        <v>0</v>
      </c>
      <c r="BH1646" t="s">
        <v>6171</v>
      </c>
      <c r="BI1646">
        <v>32</v>
      </c>
      <c r="BJ1646" t="s">
        <v>6172</v>
      </c>
      <c r="BK1646">
        <v>0</v>
      </c>
      <c r="BL1646">
        <v>76</v>
      </c>
      <c r="BM1646" s="3">
        <f t="shared" si="233"/>
        <v>0.88157894736842102</v>
      </c>
    </row>
    <row r="1647" spans="1:65">
      <c r="A1647" t="s">
        <v>1779</v>
      </c>
      <c r="B1647" s="2">
        <v>45756</v>
      </c>
      <c r="C1647" t="s">
        <v>1632</v>
      </c>
      <c r="D1647" t="s">
        <v>1633</v>
      </c>
      <c r="E1647">
        <v>4</v>
      </c>
      <c r="F1647" t="s">
        <v>61</v>
      </c>
      <c r="G1647" t="s">
        <v>50</v>
      </c>
      <c r="H1647" t="s">
        <v>157</v>
      </c>
      <c r="I1647" t="s">
        <v>74</v>
      </c>
      <c r="J1647" t="s">
        <v>53</v>
      </c>
      <c r="K1647" t="s">
        <v>75</v>
      </c>
      <c r="L1647" t="s">
        <v>87</v>
      </c>
      <c r="M1647" t="s">
        <v>56</v>
      </c>
      <c r="N1647" t="s">
        <v>69</v>
      </c>
      <c r="O1647" t="s">
        <v>58</v>
      </c>
      <c r="P1647">
        <v>56</v>
      </c>
      <c r="Q1647">
        <v>60</v>
      </c>
      <c r="R1647">
        <v>60</v>
      </c>
      <c r="S1647">
        <v>1</v>
      </c>
      <c r="T1647">
        <f t="shared" si="225"/>
        <v>59</v>
      </c>
      <c r="U1647">
        <v>56</v>
      </c>
      <c r="V1647">
        <f t="shared" si="226"/>
        <v>3</v>
      </c>
      <c r="W1647" s="3">
        <f t="shared" si="227"/>
        <v>1.6666666666666666E-2</v>
      </c>
      <c r="X1647">
        <v>31</v>
      </c>
      <c r="Y1647" s="4">
        <v>7.2</v>
      </c>
      <c r="Z1647" s="4">
        <v>1.8</v>
      </c>
      <c r="AA1647" s="5">
        <v>36113.69</v>
      </c>
      <c r="AB1647" s="5">
        <f t="shared" si="228"/>
        <v>2022366.64</v>
      </c>
      <c r="AC1647" s="5">
        <v>24255.91</v>
      </c>
      <c r="AD1647" s="5">
        <f t="shared" si="229"/>
        <v>1455354.6</v>
      </c>
      <c r="AE1647" s="5">
        <v>100995.77</v>
      </c>
      <c r="AF1647" s="5">
        <v>26862.07</v>
      </c>
      <c r="AG1647" s="5">
        <v>9805.99</v>
      </c>
      <c r="AH1647" s="5">
        <v>2610</v>
      </c>
      <c r="AI1647" s="5">
        <v>3555.56</v>
      </c>
      <c r="AJ1647">
        <v>0</v>
      </c>
      <c r="AK1647" s="5">
        <v>0</v>
      </c>
      <c r="AL1647" s="5">
        <v>2240.86</v>
      </c>
      <c r="AM1647" s="5">
        <v>37589.79</v>
      </c>
      <c r="AN1647">
        <v>4</v>
      </c>
      <c r="AO1647">
        <v>2</v>
      </c>
      <c r="AP1647" t="str">
        <f t="shared" si="230"/>
        <v>Yes</v>
      </c>
      <c r="AQ1647">
        <v>1</v>
      </c>
      <c r="AR1647" s="5">
        <f t="shared" si="231"/>
        <v>1639014.64</v>
      </c>
      <c r="AS1647" s="5">
        <f t="shared" si="232"/>
        <v>383352</v>
      </c>
      <c r="AT1647" t="s">
        <v>59</v>
      </c>
      <c r="AU1647" t="s">
        <v>6164</v>
      </c>
      <c r="AV1647" t="s">
        <v>6165</v>
      </c>
      <c r="AW1647" t="s">
        <v>6166</v>
      </c>
      <c r="AX1647" t="s">
        <v>6184</v>
      </c>
      <c r="AY1647">
        <v>59</v>
      </c>
      <c r="AZ1647">
        <v>1</v>
      </c>
      <c r="BA1647">
        <v>19</v>
      </c>
      <c r="BB1647" t="s">
        <v>6180</v>
      </c>
      <c r="BC1647">
        <v>0</v>
      </c>
      <c r="BD1647">
        <v>0</v>
      </c>
      <c r="BE1647" t="s">
        <v>6169</v>
      </c>
      <c r="BF1647" t="s">
        <v>6170</v>
      </c>
      <c r="BG1647">
        <v>0</v>
      </c>
      <c r="BH1647" t="s">
        <v>6171</v>
      </c>
      <c r="BI1647">
        <v>38</v>
      </c>
      <c r="BJ1647" t="s">
        <v>6172</v>
      </c>
      <c r="BK1647">
        <v>0</v>
      </c>
      <c r="BL1647">
        <v>72</v>
      </c>
      <c r="BM1647" s="3">
        <f t="shared" si="233"/>
        <v>0.83333333333333337</v>
      </c>
    </row>
    <row r="1648" spans="1:65">
      <c r="A1648" t="s">
        <v>1780</v>
      </c>
      <c r="B1648" s="2">
        <v>45756</v>
      </c>
      <c r="C1648" t="s">
        <v>1632</v>
      </c>
      <c r="D1648" t="s">
        <v>1633</v>
      </c>
      <c r="E1648">
        <v>4</v>
      </c>
      <c r="F1648" t="s">
        <v>49</v>
      </c>
      <c r="G1648" t="s">
        <v>50</v>
      </c>
      <c r="H1648" t="s">
        <v>108</v>
      </c>
      <c r="I1648" t="s">
        <v>74</v>
      </c>
      <c r="J1648" t="s">
        <v>65</v>
      </c>
      <c r="K1648" t="s">
        <v>75</v>
      </c>
      <c r="L1648" t="s">
        <v>87</v>
      </c>
      <c r="M1648" t="s">
        <v>56</v>
      </c>
      <c r="N1648" t="s">
        <v>76</v>
      </c>
      <c r="O1648" t="s">
        <v>120</v>
      </c>
      <c r="P1648">
        <v>55</v>
      </c>
      <c r="Q1648">
        <v>56</v>
      </c>
      <c r="R1648">
        <v>53</v>
      </c>
      <c r="S1648">
        <v>1</v>
      </c>
      <c r="T1648">
        <f t="shared" si="225"/>
        <v>52</v>
      </c>
      <c r="U1648">
        <v>52</v>
      </c>
      <c r="V1648">
        <f t="shared" si="226"/>
        <v>0</v>
      </c>
      <c r="W1648" s="3">
        <f t="shared" si="227"/>
        <v>1.8867924528301886E-2</v>
      </c>
      <c r="X1648">
        <v>35</v>
      </c>
      <c r="Y1648" s="4">
        <v>7.8</v>
      </c>
      <c r="Z1648" s="4">
        <v>1.6</v>
      </c>
      <c r="AA1648" s="5">
        <v>51769.83</v>
      </c>
      <c r="AB1648" s="5">
        <f t="shared" si="228"/>
        <v>2692031.16</v>
      </c>
      <c r="AC1648" s="5">
        <v>35870.6</v>
      </c>
      <c r="AD1648" s="5">
        <f t="shared" si="229"/>
        <v>1901141.8</v>
      </c>
      <c r="AE1648" s="5">
        <v>116982.9</v>
      </c>
      <c r="AF1648" s="5">
        <v>34739.519999999997</v>
      </c>
      <c r="AG1648" s="5">
        <v>10836.48</v>
      </c>
      <c r="AH1648" s="5">
        <v>2320</v>
      </c>
      <c r="AI1648" s="5">
        <v>5079.17</v>
      </c>
      <c r="AJ1648">
        <v>0</v>
      </c>
      <c r="AK1648" s="5">
        <v>0</v>
      </c>
      <c r="AL1648" s="5">
        <v>0</v>
      </c>
      <c r="AM1648" s="5">
        <v>36111.300000000003</v>
      </c>
      <c r="AN1648">
        <v>4</v>
      </c>
      <c r="AO1648">
        <v>3</v>
      </c>
      <c r="AP1648" t="str">
        <f t="shared" si="230"/>
        <v>Yes</v>
      </c>
      <c r="AQ1648">
        <v>0</v>
      </c>
      <c r="AR1648" s="5">
        <f t="shared" si="231"/>
        <v>2107211.17</v>
      </c>
      <c r="AS1648" s="5">
        <f t="shared" si="232"/>
        <v>584819.99</v>
      </c>
      <c r="AT1648" t="s">
        <v>59</v>
      </c>
      <c r="AU1648" t="s">
        <v>6164</v>
      </c>
      <c r="AV1648" t="s">
        <v>6165</v>
      </c>
      <c r="AW1648" t="s">
        <v>6166</v>
      </c>
      <c r="AX1648" t="s">
        <v>6167</v>
      </c>
      <c r="AY1648">
        <v>55</v>
      </c>
      <c r="AZ1648">
        <v>0</v>
      </c>
      <c r="BA1648">
        <v>0</v>
      </c>
      <c r="BB1648" t="s">
        <v>6168</v>
      </c>
      <c r="BC1648">
        <v>0</v>
      </c>
      <c r="BD1648">
        <v>0</v>
      </c>
      <c r="BE1648" t="s">
        <v>6169</v>
      </c>
      <c r="BF1648" t="s">
        <v>6170</v>
      </c>
      <c r="BG1648">
        <v>0</v>
      </c>
      <c r="BH1648" t="s">
        <v>6171</v>
      </c>
      <c r="BI1648">
        <v>21</v>
      </c>
      <c r="BJ1648" t="s">
        <v>6172</v>
      </c>
      <c r="BK1648">
        <v>0</v>
      </c>
      <c r="BL1648">
        <v>58</v>
      </c>
      <c r="BM1648" s="3">
        <f t="shared" si="233"/>
        <v>0.91379310344827591</v>
      </c>
    </row>
    <row r="1649" spans="1:65">
      <c r="A1649" t="s">
        <v>1781</v>
      </c>
      <c r="B1649" s="2">
        <v>45756</v>
      </c>
      <c r="C1649" t="s">
        <v>1632</v>
      </c>
      <c r="D1649" t="s">
        <v>1633</v>
      </c>
      <c r="E1649">
        <v>4</v>
      </c>
      <c r="F1649" t="s">
        <v>49</v>
      </c>
      <c r="G1649" t="s">
        <v>50</v>
      </c>
      <c r="H1649" t="s">
        <v>51</v>
      </c>
      <c r="I1649" t="s">
        <v>64</v>
      </c>
      <c r="J1649" t="s">
        <v>65</v>
      </c>
      <c r="K1649" t="s">
        <v>66</v>
      </c>
      <c r="L1649" t="s">
        <v>67</v>
      </c>
      <c r="M1649" t="s">
        <v>68</v>
      </c>
      <c r="N1649" t="s">
        <v>57</v>
      </c>
      <c r="O1649" t="s">
        <v>120</v>
      </c>
      <c r="P1649">
        <v>47</v>
      </c>
      <c r="Q1649">
        <v>49</v>
      </c>
      <c r="R1649">
        <v>48</v>
      </c>
      <c r="S1649">
        <v>4</v>
      </c>
      <c r="T1649">
        <f t="shared" si="225"/>
        <v>44</v>
      </c>
      <c r="U1649">
        <v>44</v>
      </c>
      <c r="V1649">
        <f t="shared" si="226"/>
        <v>0</v>
      </c>
      <c r="W1649" s="3">
        <f t="shared" si="227"/>
        <v>8.3333333333333329E-2</v>
      </c>
      <c r="X1649">
        <v>26</v>
      </c>
      <c r="Y1649" s="4">
        <v>8.3000000000000007</v>
      </c>
      <c r="Z1649" s="4">
        <v>1.9</v>
      </c>
      <c r="AA1649" s="5">
        <v>49163.6</v>
      </c>
      <c r="AB1649" s="5">
        <f t="shared" si="228"/>
        <v>2163198.4</v>
      </c>
      <c r="AC1649" s="5">
        <v>32525.39</v>
      </c>
      <c r="AD1649" s="5">
        <f t="shared" si="229"/>
        <v>1561218.72</v>
      </c>
      <c r="AE1649" s="5">
        <v>103334.73</v>
      </c>
      <c r="AF1649" s="5">
        <v>31391.439999999999</v>
      </c>
      <c r="AG1649" s="5">
        <v>34741.67</v>
      </c>
      <c r="AH1649" s="5">
        <v>2755</v>
      </c>
      <c r="AI1649" s="5">
        <v>63807.98</v>
      </c>
      <c r="AJ1649">
        <v>1</v>
      </c>
      <c r="AK1649" s="5">
        <v>13911.89</v>
      </c>
      <c r="AL1649" s="5">
        <v>0</v>
      </c>
      <c r="AM1649" s="5">
        <v>29201.18</v>
      </c>
      <c r="AN1649">
        <v>4</v>
      </c>
      <c r="AO1649">
        <v>5</v>
      </c>
      <c r="AP1649" t="str">
        <f t="shared" si="230"/>
        <v>No</v>
      </c>
      <c r="AQ1649">
        <v>2</v>
      </c>
      <c r="AR1649" s="5">
        <f t="shared" si="231"/>
        <v>1840362.61</v>
      </c>
      <c r="AS1649" s="5">
        <f t="shared" si="232"/>
        <v>322835.78999999998</v>
      </c>
      <c r="AT1649" t="s">
        <v>1641</v>
      </c>
      <c r="AU1649" t="s">
        <v>6189</v>
      </c>
      <c r="AV1649" t="s">
        <v>6201</v>
      </c>
      <c r="AW1649" t="s">
        <v>6175</v>
      </c>
      <c r="AX1649" t="s">
        <v>6177</v>
      </c>
      <c r="AY1649">
        <v>49</v>
      </c>
      <c r="AZ1649">
        <v>1</v>
      </c>
      <c r="BA1649">
        <v>0</v>
      </c>
      <c r="BB1649" t="s">
        <v>6168</v>
      </c>
      <c r="BC1649">
        <v>1</v>
      </c>
      <c r="BD1649">
        <v>0</v>
      </c>
      <c r="BE1649" t="s">
        <v>6178</v>
      </c>
      <c r="BF1649" t="s">
        <v>6210</v>
      </c>
      <c r="BG1649">
        <v>1</v>
      </c>
      <c r="BH1649" t="s">
        <v>6179</v>
      </c>
      <c r="BI1649">
        <v>44</v>
      </c>
      <c r="BJ1649" t="s">
        <v>6172</v>
      </c>
      <c r="BK1649">
        <v>0</v>
      </c>
      <c r="BL1649">
        <v>62</v>
      </c>
      <c r="BM1649" s="3">
        <f t="shared" si="233"/>
        <v>0.77419354838709675</v>
      </c>
    </row>
    <row r="1650" spans="1:65">
      <c r="A1650" t="s">
        <v>1782</v>
      </c>
      <c r="B1650" s="2">
        <v>45756</v>
      </c>
      <c r="C1650" t="s">
        <v>1632</v>
      </c>
      <c r="D1650" t="s">
        <v>1633</v>
      </c>
      <c r="E1650">
        <v>4</v>
      </c>
      <c r="F1650" t="s">
        <v>49</v>
      </c>
      <c r="G1650" t="s">
        <v>79</v>
      </c>
      <c r="H1650" t="s">
        <v>260</v>
      </c>
      <c r="I1650" t="s">
        <v>52</v>
      </c>
      <c r="J1650" t="s">
        <v>65</v>
      </c>
      <c r="K1650" t="s">
        <v>66</v>
      </c>
      <c r="L1650" t="s">
        <v>55</v>
      </c>
      <c r="M1650" t="s">
        <v>68</v>
      </c>
      <c r="N1650" t="s">
        <v>76</v>
      </c>
      <c r="O1650" t="s">
        <v>120</v>
      </c>
      <c r="P1650">
        <v>58</v>
      </c>
      <c r="Q1650">
        <v>61</v>
      </c>
      <c r="R1650">
        <v>61</v>
      </c>
      <c r="S1650">
        <v>3</v>
      </c>
      <c r="T1650">
        <f t="shared" si="225"/>
        <v>58</v>
      </c>
      <c r="U1650">
        <v>56</v>
      </c>
      <c r="V1650">
        <f t="shared" si="226"/>
        <v>2</v>
      </c>
      <c r="W1650" s="3">
        <f t="shared" si="227"/>
        <v>4.9180327868852458E-2</v>
      </c>
      <c r="X1650">
        <v>142</v>
      </c>
      <c r="Y1650" s="4">
        <v>5.0999999999999996</v>
      </c>
      <c r="Z1650" s="4">
        <v>7.7</v>
      </c>
      <c r="AA1650" s="5">
        <v>48626.35</v>
      </c>
      <c r="AB1650" s="5">
        <f t="shared" si="228"/>
        <v>2723075.6</v>
      </c>
      <c r="AC1650" s="5">
        <v>33498.410000000003</v>
      </c>
      <c r="AD1650" s="5">
        <f t="shared" si="229"/>
        <v>2043403.01</v>
      </c>
      <c r="AE1650" s="5">
        <v>141377.81</v>
      </c>
      <c r="AF1650" s="5">
        <v>45006.720000000001</v>
      </c>
      <c r="AG1650" s="5">
        <v>104392.23</v>
      </c>
      <c r="AH1650" s="5">
        <v>30209.5</v>
      </c>
      <c r="AI1650" s="5">
        <v>15305.45</v>
      </c>
      <c r="AJ1650">
        <v>1</v>
      </c>
      <c r="AK1650" s="5">
        <v>13461.84</v>
      </c>
      <c r="AL1650" s="5">
        <v>2109.61</v>
      </c>
      <c r="AM1650" s="5">
        <v>36607.440000000002</v>
      </c>
      <c r="AN1650">
        <v>4</v>
      </c>
      <c r="AO1650">
        <v>4</v>
      </c>
      <c r="AP1650" t="str">
        <f t="shared" si="230"/>
        <v>Yes</v>
      </c>
      <c r="AQ1650">
        <v>2</v>
      </c>
      <c r="AR1650" s="5">
        <f t="shared" si="231"/>
        <v>2431873.61</v>
      </c>
      <c r="AS1650" s="5">
        <f t="shared" si="232"/>
        <v>291201.99</v>
      </c>
      <c r="AT1650" t="s">
        <v>116</v>
      </c>
      <c r="AU1650" t="s">
        <v>6181</v>
      </c>
      <c r="AV1650" t="s">
        <v>6182</v>
      </c>
      <c r="AW1650" t="s">
        <v>6183</v>
      </c>
      <c r="AX1650" t="s">
        <v>6202</v>
      </c>
      <c r="AY1650">
        <v>60</v>
      </c>
      <c r="AZ1650">
        <v>0</v>
      </c>
      <c r="BA1650">
        <v>19</v>
      </c>
      <c r="BB1650" t="s">
        <v>6198</v>
      </c>
      <c r="BC1650">
        <v>0</v>
      </c>
      <c r="BD1650">
        <v>0</v>
      </c>
      <c r="BE1650" t="s">
        <v>6169</v>
      </c>
      <c r="BF1650" t="s">
        <v>6176</v>
      </c>
      <c r="BG1650">
        <v>4</v>
      </c>
      <c r="BH1650" t="s">
        <v>6211</v>
      </c>
      <c r="BI1650">
        <v>79</v>
      </c>
      <c r="BJ1650" t="s">
        <v>6193</v>
      </c>
      <c r="BK1650">
        <v>0</v>
      </c>
      <c r="BL1650">
        <v>69</v>
      </c>
      <c r="BM1650" s="3">
        <f t="shared" si="233"/>
        <v>0.88405797101449279</v>
      </c>
    </row>
    <row r="1651" spans="1:65">
      <c r="A1651" t="s">
        <v>1783</v>
      </c>
      <c r="B1651" s="2">
        <v>45756</v>
      </c>
      <c r="C1651" t="s">
        <v>1632</v>
      </c>
      <c r="D1651" t="s">
        <v>1633</v>
      </c>
      <c r="E1651">
        <v>4</v>
      </c>
      <c r="F1651" t="s">
        <v>49</v>
      </c>
      <c r="G1651" t="s">
        <v>62</v>
      </c>
      <c r="H1651" t="s">
        <v>125</v>
      </c>
      <c r="I1651" t="s">
        <v>74</v>
      </c>
      <c r="J1651" t="s">
        <v>53</v>
      </c>
      <c r="K1651" t="s">
        <v>75</v>
      </c>
      <c r="L1651" t="s">
        <v>92</v>
      </c>
      <c r="M1651" t="s">
        <v>68</v>
      </c>
      <c r="N1651" t="s">
        <v>94</v>
      </c>
      <c r="O1651" t="s">
        <v>58</v>
      </c>
      <c r="P1651">
        <v>59</v>
      </c>
      <c r="Q1651">
        <v>60</v>
      </c>
      <c r="R1651">
        <v>57</v>
      </c>
      <c r="S1651">
        <v>2</v>
      </c>
      <c r="T1651">
        <f t="shared" si="225"/>
        <v>55</v>
      </c>
      <c r="U1651">
        <v>55</v>
      </c>
      <c r="V1651">
        <f t="shared" si="226"/>
        <v>0</v>
      </c>
      <c r="W1651" s="3">
        <f t="shared" si="227"/>
        <v>3.5087719298245612E-2</v>
      </c>
      <c r="X1651">
        <v>47</v>
      </c>
      <c r="Y1651" s="4">
        <v>4.0999999999999996</v>
      </c>
      <c r="Z1651" s="4">
        <v>1.3</v>
      </c>
      <c r="AA1651" s="5">
        <v>35734.730000000003</v>
      </c>
      <c r="AB1651" s="5">
        <f t="shared" si="228"/>
        <v>1965410.15</v>
      </c>
      <c r="AC1651" s="5">
        <v>22633.53</v>
      </c>
      <c r="AD1651" s="5">
        <f t="shared" si="229"/>
        <v>1290111.21</v>
      </c>
      <c r="AE1651" s="5">
        <v>97935.64</v>
      </c>
      <c r="AF1651" s="5">
        <v>27769.75</v>
      </c>
      <c r="AG1651" s="5">
        <v>12568.46</v>
      </c>
      <c r="AH1651" s="5">
        <v>1885</v>
      </c>
      <c r="AI1651" s="5">
        <v>7015.38</v>
      </c>
      <c r="AJ1651">
        <v>1</v>
      </c>
      <c r="AK1651" s="5">
        <v>8584.6299999999992</v>
      </c>
      <c r="AL1651" s="5">
        <v>0</v>
      </c>
      <c r="AM1651" s="5">
        <v>37545.03</v>
      </c>
      <c r="AN1651">
        <v>4</v>
      </c>
      <c r="AO1651">
        <v>5</v>
      </c>
      <c r="AP1651" t="str">
        <f t="shared" si="230"/>
        <v>No</v>
      </c>
      <c r="AQ1651">
        <v>2</v>
      </c>
      <c r="AR1651" s="5">
        <f t="shared" si="231"/>
        <v>1483415.1</v>
      </c>
      <c r="AS1651" s="5">
        <f t="shared" si="232"/>
        <v>481995.05</v>
      </c>
      <c r="AT1651" t="s">
        <v>116</v>
      </c>
      <c r="AU1651" t="s">
        <v>6189</v>
      </c>
      <c r="AV1651" t="s">
        <v>6190</v>
      </c>
      <c r="AW1651" t="s">
        <v>6183</v>
      </c>
      <c r="AX1651" t="s">
        <v>6167</v>
      </c>
      <c r="AY1651">
        <v>60</v>
      </c>
      <c r="AZ1651">
        <v>0</v>
      </c>
      <c r="BA1651">
        <v>0</v>
      </c>
      <c r="BB1651" t="s">
        <v>6168</v>
      </c>
      <c r="BC1651">
        <v>0</v>
      </c>
      <c r="BD1651">
        <v>1</v>
      </c>
      <c r="BE1651" t="s">
        <v>6188</v>
      </c>
      <c r="BF1651" t="s">
        <v>6170</v>
      </c>
      <c r="BG1651">
        <v>2</v>
      </c>
      <c r="BH1651" t="s">
        <v>6197</v>
      </c>
      <c r="BI1651">
        <v>54</v>
      </c>
      <c r="BJ1651" t="s">
        <v>6187</v>
      </c>
      <c r="BK1651">
        <v>0</v>
      </c>
      <c r="BL1651">
        <v>72</v>
      </c>
      <c r="BM1651" s="3">
        <f t="shared" si="233"/>
        <v>0.79166666666666663</v>
      </c>
    </row>
    <row r="1652" spans="1:65">
      <c r="A1652" t="s">
        <v>1784</v>
      </c>
      <c r="B1652" s="2">
        <v>45756</v>
      </c>
      <c r="C1652" t="s">
        <v>1632</v>
      </c>
      <c r="D1652" t="s">
        <v>1633</v>
      </c>
      <c r="E1652">
        <v>4</v>
      </c>
      <c r="F1652" t="s">
        <v>61</v>
      </c>
      <c r="G1652" t="s">
        <v>50</v>
      </c>
      <c r="H1652" t="s">
        <v>127</v>
      </c>
      <c r="I1652" t="s">
        <v>74</v>
      </c>
      <c r="J1652" t="s">
        <v>81</v>
      </c>
      <c r="K1652" t="s">
        <v>66</v>
      </c>
      <c r="L1652" t="s">
        <v>87</v>
      </c>
      <c r="M1652" t="s">
        <v>56</v>
      </c>
      <c r="N1652" t="s">
        <v>57</v>
      </c>
      <c r="O1652" t="s">
        <v>70</v>
      </c>
      <c r="P1652">
        <v>42</v>
      </c>
      <c r="Q1652">
        <v>44</v>
      </c>
      <c r="R1652">
        <v>43</v>
      </c>
      <c r="S1652">
        <v>1</v>
      </c>
      <c r="T1652">
        <f t="shared" si="225"/>
        <v>42</v>
      </c>
      <c r="U1652">
        <v>40</v>
      </c>
      <c r="V1652">
        <f t="shared" si="226"/>
        <v>2</v>
      </c>
      <c r="W1652" s="3">
        <f t="shared" si="227"/>
        <v>2.3255813953488372E-2</v>
      </c>
      <c r="X1652">
        <v>18</v>
      </c>
      <c r="Y1652" s="4">
        <v>1</v>
      </c>
      <c r="Z1652" s="4">
        <v>1.2</v>
      </c>
      <c r="AA1652" s="5">
        <v>72823.55</v>
      </c>
      <c r="AB1652" s="5">
        <f t="shared" si="228"/>
        <v>2912942</v>
      </c>
      <c r="AC1652" s="5">
        <v>54455.360000000001</v>
      </c>
      <c r="AD1652" s="5">
        <f t="shared" si="229"/>
        <v>2341580.48</v>
      </c>
      <c r="AE1652" s="5">
        <v>130222</v>
      </c>
      <c r="AF1652" s="5">
        <v>36703.33</v>
      </c>
      <c r="AG1652" s="5">
        <v>8343.44</v>
      </c>
      <c r="AH1652" s="5">
        <v>1740</v>
      </c>
      <c r="AI1652" s="5">
        <v>7497.44</v>
      </c>
      <c r="AJ1652">
        <v>0</v>
      </c>
      <c r="AK1652" s="5">
        <v>0</v>
      </c>
      <c r="AL1652" s="5">
        <v>3307.89</v>
      </c>
      <c r="AM1652" s="5">
        <v>24990.81</v>
      </c>
      <c r="AN1652">
        <v>4</v>
      </c>
      <c r="AO1652">
        <v>4</v>
      </c>
      <c r="AP1652" t="str">
        <f t="shared" si="230"/>
        <v>Yes</v>
      </c>
      <c r="AQ1652">
        <v>1</v>
      </c>
      <c r="AR1652" s="5">
        <f t="shared" si="231"/>
        <v>2554385.39</v>
      </c>
      <c r="AS1652" s="5">
        <f t="shared" si="232"/>
        <v>358556.61</v>
      </c>
      <c r="AT1652" t="s">
        <v>59</v>
      </c>
      <c r="AU1652" t="s">
        <v>6164</v>
      </c>
      <c r="AV1652" t="s">
        <v>6165</v>
      </c>
      <c r="AW1652" t="s">
        <v>6166</v>
      </c>
      <c r="AX1652" t="s">
        <v>6167</v>
      </c>
      <c r="AY1652">
        <v>43</v>
      </c>
      <c r="AZ1652">
        <v>0</v>
      </c>
      <c r="BA1652">
        <v>20</v>
      </c>
      <c r="BB1652" t="s">
        <v>6198</v>
      </c>
      <c r="BC1652">
        <v>0</v>
      </c>
      <c r="BD1652">
        <v>0</v>
      </c>
      <c r="BE1652" t="s">
        <v>6169</v>
      </c>
      <c r="BF1652" t="s">
        <v>6170</v>
      </c>
      <c r="BG1652">
        <v>0</v>
      </c>
      <c r="BH1652" t="s">
        <v>6171</v>
      </c>
      <c r="BI1652">
        <v>30</v>
      </c>
      <c r="BJ1652" t="s">
        <v>6172</v>
      </c>
      <c r="BK1652">
        <v>0</v>
      </c>
      <c r="BL1652">
        <v>51</v>
      </c>
      <c r="BM1652" s="3">
        <f t="shared" si="233"/>
        <v>0.84313725490196079</v>
      </c>
    </row>
    <row r="1653" spans="1:65">
      <c r="A1653" t="s">
        <v>1785</v>
      </c>
      <c r="B1653" s="2">
        <v>45756</v>
      </c>
      <c r="C1653" t="s">
        <v>1632</v>
      </c>
      <c r="D1653" t="s">
        <v>1633</v>
      </c>
      <c r="E1653">
        <v>4</v>
      </c>
      <c r="F1653" t="s">
        <v>61</v>
      </c>
      <c r="G1653" t="s">
        <v>50</v>
      </c>
      <c r="H1653" t="s">
        <v>157</v>
      </c>
      <c r="I1653" t="s">
        <v>74</v>
      </c>
      <c r="J1653" t="s">
        <v>53</v>
      </c>
      <c r="K1653" t="s">
        <v>75</v>
      </c>
      <c r="L1653" t="s">
        <v>55</v>
      </c>
      <c r="M1653" t="s">
        <v>68</v>
      </c>
      <c r="N1653" t="s">
        <v>94</v>
      </c>
      <c r="O1653" t="s">
        <v>58</v>
      </c>
      <c r="P1653">
        <v>62</v>
      </c>
      <c r="Q1653">
        <v>63</v>
      </c>
      <c r="R1653">
        <v>61</v>
      </c>
      <c r="S1653">
        <v>2</v>
      </c>
      <c r="T1653">
        <f t="shared" si="225"/>
        <v>59</v>
      </c>
      <c r="U1653">
        <v>59</v>
      </c>
      <c r="V1653">
        <f t="shared" si="226"/>
        <v>0</v>
      </c>
      <c r="W1653" s="3">
        <f t="shared" si="227"/>
        <v>3.2786885245901641E-2</v>
      </c>
      <c r="X1653">
        <v>25</v>
      </c>
      <c r="Y1653" s="4">
        <v>4.7</v>
      </c>
      <c r="Z1653" s="4">
        <v>1</v>
      </c>
      <c r="AA1653" s="5">
        <v>36363.81</v>
      </c>
      <c r="AB1653" s="5">
        <f t="shared" si="228"/>
        <v>2145464.79</v>
      </c>
      <c r="AC1653" s="5">
        <v>22638.7</v>
      </c>
      <c r="AD1653" s="5">
        <f t="shared" si="229"/>
        <v>1380960.7</v>
      </c>
      <c r="AE1653" s="5">
        <v>102927.81</v>
      </c>
      <c r="AF1653" s="5">
        <v>26916.799999999999</v>
      </c>
      <c r="AG1653" s="5">
        <v>8789.1200000000008</v>
      </c>
      <c r="AH1653" s="5">
        <v>1450</v>
      </c>
      <c r="AI1653" s="5">
        <v>7098.18</v>
      </c>
      <c r="AJ1653">
        <v>1</v>
      </c>
      <c r="AK1653" s="5">
        <v>8598.73</v>
      </c>
      <c r="AL1653" s="5">
        <v>0</v>
      </c>
      <c r="AM1653" s="5">
        <v>39884.269999999997</v>
      </c>
      <c r="AN1653">
        <v>4</v>
      </c>
      <c r="AO1653">
        <v>4</v>
      </c>
      <c r="AP1653" t="str">
        <f t="shared" si="230"/>
        <v>Yes</v>
      </c>
      <c r="AQ1653">
        <v>1</v>
      </c>
      <c r="AR1653" s="5">
        <f t="shared" si="231"/>
        <v>1576625.61</v>
      </c>
      <c r="AS1653" s="5">
        <f t="shared" si="232"/>
        <v>568839.18000000005</v>
      </c>
      <c r="AT1653" t="s">
        <v>59</v>
      </c>
      <c r="AU1653" t="s">
        <v>6181</v>
      </c>
      <c r="AV1653" t="s">
        <v>6182</v>
      </c>
      <c r="AW1653" t="s">
        <v>6183</v>
      </c>
      <c r="AX1653" t="s">
        <v>6167</v>
      </c>
      <c r="AY1653">
        <v>64</v>
      </c>
      <c r="AZ1653">
        <v>0</v>
      </c>
      <c r="BA1653">
        <v>0</v>
      </c>
      <c r="BB1653" t="s">
        <v>6168</v>
      </c>
      <c r="BC1653">
        <v>0</v>
      </c>
      <c r="BD1653">
        <v>0</v>
      </c>
      <c r="BE1653" t="s">
        <v>6169</v>
      </c>
      <c r="BF1653" t="s">
        <v>6170</v>
      </c>
      <c r="BG1653">
        <v>0</v>
      </c>
      <c r="BH1653" t="s">
        <v>6171</v>
      </c>
      <c r="BI1653">
        <v>42</v>
      </c>
      <c r="BJ1653" t="s">
        <v>6172</v>
      </c>
      <c r="BK1653">
        <v>0</v>
      </c>
      <c r="BL1653">
        <v>76</v>
      </c>
      <c r="BM1653" s="3">
        <f t="shared" si="233"/>
        <v>0.80263157894736847</v>
      </c>
    </row>
    <row r="1654" spans="1:65">
      <c r="A1654" t="s">
        <v>1786</v>
      </c>
      <c r="B1654" s="2">
        <v>45756</v>
      </c>
      <c r="C1654" t="s">
        <v>1632</v>
      </c>
      <c r="D1654" t="s">
        <v>1633</v>
      </c>
      <c r="E1654">
        <v>4</v>
      </c>
      <c r="F1654" t="s">
        <v>78</v>
      </c>
      <c r="G1654" t="s">
        <v>79</v>
      </c>
      <c r="H1654" t="s">
        <v>113</v>
      </c>
      <c r="I1654" t="s">
        <v>64</v>
      </c>
      <c r="J1654" t="s">
        <v>65</v>
      </c>
      <c r="K1654" t="s">
        <v>54</v>
      </c>
      <c r="L1654" t="s">
        <v>67</v>
      </c>
      <c r="M1654" t="s">
        <v>68</v>
      </c>
      <c r="N1654" t="s">
        <v>109</v>
      </c>
      <c r="O1654" t="s">
        <v>82</v>
      </c>
      <c r="P1654">
        <v>58</v>
      </c>
      <c r="Q1654">
        <v>62</v>
      </c>
      <c r="R1654">
        <v>61</v>
      </c>
      <c r="S1654">
        <v>4</v>
      </c>
      <c r="T1654">
        <f t="shared" si="225"/>
        <v>57</v>
      </c>
      <c r="U1654">
        <v>57</v>
      </c>
      <c r="V1654">
        <f t="shared" si="226"/>
        <v>0</v>
      </c>
      <c r="W1654" s="3">
        <f t="shared" si="227"/>
        <v>6.5573770491803282E-2</v>
      </c>
      <c r="X1654">
        <v>19</v>
      </c>
      <c r="Y1654" s="4">
        <v>0</v>
      </c>
      <c r="Z1654" s="4">
        <v>1.3</v>
      </c>
      <c r="AA1654" s="5">
        <v>55794.18</v>
      </c>
      <c r="AB1654" s="5">
        <f t="shared" si="228"/>
        <v>3180268.26</v>
      </c>
      <c r="AC1654" s="5">
        <v>32298.78</v>
      </c>
      <c r="AD1654" s="5">
        <f t="shared" si="229"/>
        <v>1970225.58</v>
      </c>
      <c r="AE1654" s="5">
        <v>132202.88</v>
      </c>
      <c r="AF1654" s="5">
        <v>39200.43</v>
      </c>
      <c r="AG1654" s="5">
        <v>33541.67</v>
      </c>
      <c r="AH1654" s="5">
        <v>1885</v>
      </c>
      <c r="AI1654" s="5">
        <v>61680.33</v>
      </c>
      <c r="AJ1654">
        <v>2</v>
      </c>
      <c r="AK1654" s="5">
        <v>27572.86</v>
      </c>
      <c r="AL1654" s="5">
        <v>0</v>
      </c>
      <c r="AM1654" s="5">
        <v>84485.83</v>
      </c>
      <c r="AN1654">
        <v>8</v>
      </c>
      <c r="AO1654">
        <v>8</v>
      </c>
      <c r="AP1654" t="str">
        <f t="shared" si="230"/>
        <v>Yes</v>
      </c>
      <c r="AQ1654">
        <v>2</v>
      </c>
      <c r="AR1654" s="5">
        <f t="shared" si="231"/>
        <v>2350794.58</v>
      </c>
      <c r="AS1654" s="5">
        <f t="shared" si="232"/>
        <v>829473.68</v>
      </c>
      <c r="AT1654" t="s">
        <v>116</v>
      </c>
      <c r="AU1654" t="s">
        <v>6199</v>
      </c>
      <c r="AV1654" t="s">
        <v>6200</v>
      </c>
      <c r="AW1654" t="s">
        <v>6175</v>
      </c>
      <c r="AX1654" t="s">
        <v>6167</v>
      </c>
      <c r="AY1654">
        <v>64</v>
      </c>
      <c r="AZ1654">
        <v>3</v>
      </c>
      <c r="BA1654">
        <v>0</v>
      </c>
      <c r="BB1654" t="s">
        <v>6168</v>
      </c>
      <c r="BC1654">
        <v>0</v>
      </c>
      <c r="BD1654">
        <v>0</v>
      </c>
      <c r="BE1654" t="s">
        <v>6169</v>
      </c>
      <c r="BF1654" t="s">
        <v>6210</v>
      </c>
      <c r="BG1654">
        <v>0</v>
      </c>
      <c r="BH1654" t="s">
        <v>6171</v>
      </c>
      <c r="BI1654">
        <v>14</v>
      </c>
      <c r="BJ1654" t="s">
        <v>6172</v>
      </c>
      <c r="BK1654">
        <v>0</v>
      </c>
      <c r="BL1654">
        <v>68</v>
      </c>
      <c r="BM1654" s="3">
        <f t="shared" si="233"/>
        <v>0.8970588235294118</v>
      </c>
    </row>
    <row r="1655" spans="1:65">
      <c r="A1655" t="s">
        <v>1787</v>
      </c>
      <c r="B1655" s="2">
        <v>45756</v>
      </c>
      <c r="C1655" t="s">
        <v>1632</v>
      </c>
      <c r="D1655" t="s">
        <v>1633</v>
      </c>
      <c r="E1655">
        <v>4</v>
      </c>
      <c r="F1655" t="s">
        <v>78</v>
      </c>
      <c r="G1655" t="s">
        <v>50</v>
      </c>
      <c r="H1655" t="s">
        <v>161</v>
      </c>
      <c r="I1655" t="s">
        <v>64</v>
      </c>
      <c r="J1655" t="s">
        <v>65</v>
      </c>
      <c r="K1655" t="s">
        <v>75</v>
      </c>
      <c r="L1655" t="s">
        <v>87</v>
      </c>
      <c r="M1655" t="s">
        <v>56</v>
      </c>
      <c r="N1655" t="s">
        <v>69</v>
      </c>
      <c r="O1655" t="s">
        <v>70</v>
      </c>
      <c r="P1655">
        <v>56</v>
      </c>
      <c r="Q1655">
        <v>57</v>
      </c>
      <c r="R1655">
        <v>56</v>
      </c>
      <c r="S1655">
        <v>1</v>
      </c>
      <c r="T1655">
        <f t="shared" si="225"/>
        <v>55</v>
      </c>
      <c r="U1655">
        <v>55</v>
      </c>
      <c r="V1655">
        <f t="shared" si="226"/>
        <v>0</v>
      </c>
      <c r="W1655" s="3">
        <f t="shared" si="227"/>
        <v>1.7857142857142856E-2</v>
      </c>
      <c r="X1655">
        <v>43</v>
      </c>
      <c r="Y1655" s="4">
        <v>0</v>
      </c>
      <c r="Z1655" s="4">
        <v>0.9</v>
      </c>
      <c r="AA1655" s="5">
        <v>52313.58</v>
      </c>
      <c r="AB1655" s="5">
        <f t="shared" si="228"/>
        <v>2877246.9</v>
      </c>
      <c r="AC1655" s="5">
        <v>35781.06</v>
      </c>
      <c r="AD1655" s="5">
        <f t="shared" si="229"/>
        <v>2003739.36</v>
      </c>
      <c r="AE1655" s="5">
        <v>118626.5</v>
      </c>
      <c r="AF1655" s="5">
        <v>39055.620000000003</v>
      </c>
      <c r="AG1655" s="5">
        <v>10826.85</v>
      </c>
      <c r="AH1655" s="5">
        <v>1305</v>
      </c>
      <c r="AI1655" s="5">
        <v>5050.9799999999996</v>
      </c>
      <c r="AJ1655">
        <v>0</v>
      </c>
      <c r="AK1655" s="5">
        <v>0</v>
      </c>
      <c r="AL1655" s="5">
        <v>0</v>
      </c>
      <c r="AM1655" s="5">
        <v>41359.54</v>
      </c>
      <c r="AN1655">
        <v>4</v>
      </c>
      <c r="AO1655">
        <v>5</v>
      </c>
      <c r="AP1655" t="str">
        <f t="shared" si="230"/>
        <v>No</v>
      </c>
      <c r="AQ1655">
        <v>1</v>
      </c>
      <c r="AR1655" s="5">
        <f t="shared" si="231"/>
        <v>2219963.85</v>
      </c>
      <c r="AS1655" s="5">
        <f t="shared" si="232"/>
        <v>657283.05000000005</v>
      </c>
      <c r="AT1655" t="s">
        <v>59</v>
      </c>
      <c r="AU1655" t="s">
        <v>6164</v>
      </c>
      <c r="AV1655" t="s">
        <v>6165</v>
      </c>
      <c r="AW1655" t="s">
        <v>6166</v>
      </c>
      <c r="AX1655" t="s">
        <v>6167</v>
      </c>
      <c r="AY1655">
        <v>57</v>
      </c>
      <c r="AZ1655">
        <v>0</v>
      </c>
      <c r="BA1655">
        <v>0</v>
      </c>
      <c r="BB1655" t="s">
        <v>6168</v>
      </c>
      <c r="BC1655">
        <v>1</v>
      </c>
      <c r="BD1655">
        <v>0</v>
      </c>
      <c r="BE1655" t="s">
        <v>6178</v>
      </c>
      <c r="BF1655" t="s">
        <v>6170</v>
      </c>
      <c r="BG1655">
        <v>0</v>
      </c>
      <c r="BH1655" t="s">
        <v>6171</v>
      </c>
      <c r="BI1655">
        <v>53</v>
      </c>
      <c r="BJ1655" t="s">
        <v>6187</v>
      </c>
      <c r="BK1655">
        <v>0</v>
      </c>
      <c r="BL1655">
        <v>60</v>
      </c>
      <c r="BM1655" s="3">
        <f t="shared" si="233"/>
        <v>0.93333333333333335</v>
      </c>
    </row>
    <row r="1656" spans="1:65">
      <c r="A1656" t="s">
        <v>1788</v>
      </c>
      <c r="B1656" s="2">
        <v>45756</v>
      </c>
      <c r="C1656" t="s">
        <v>1632</v>
      </c>
      <c r="D1656" t="s">
        <v>1633</v>
      </c>
      <c r="E1656">
        <v>4</v>
      </c>
      <c r="F1656" t="s">
        <v>78</v>
      </c>
      <c r="G1656" t="s">
        <v>62</v>
      </c>
      <c r="H1656" t="s">
        <v>91</v>
      </c>
      <c r="I1656" t="s">
        <v>74</v>
      </c>
      <c r="J1656" t="s">
        <v>65</v>
      </c>
      <c r="K1656" t="s">
        <v>66</v>
      </c>
      <c r="L1656" t="s">
        <v>67</v>
      </c>
      <c r="M1656" t="s">
        <v>56</v>
      </c>
      <c r="N1656" t="s">
        <v>57</v>
      </c>
      <c r="O1656" t="s">
        <v>82</v>
      </c>
      <c r="P1656">
        <v>52</v>
      </c>
      <c r="Q1656">
        <v>53</v>
      </c>
      <c r="R1656">
        <v>50</v>
      </c>
      <c r="S1656">
        <v>1</v>
      </c>
      <c r="T1656">
        <f t="shared" si="225"/>
        <v>49</v>
      </c>
      <c r="U1656">
        <v>49</v>
      </c>
      <c r="V1656">
        <f t="shared" si="226"/>
        <v>0</v>
      </c>
      <c r="W1656" s="3">
        <f t="shared" si="227"/>
        <v>0.02</v>
      </c>
      <c r="X1656">
        <v>21</v>
      </c>
      <c r="Y1656" s="4">
        <v>4</v>
      </c>
      <c r="Z1656" s="4">
        <v>1.3</v>
      </c>
      <c r="AA1656" s="5">
        <v>49316.91</v>
      </c>
      <c r="AB1656" s="5">
        <f t="shared" si="228"/>
        <v>2416528.59</v>
      </c>
      <c r="AC1656" s="5">
        <v>33763.050000000003</v>
      </c>
      <c r="AD1656" s="5">
        <f t="shared" si="229"/>
        <v>1688152.5</v>
      </c>
      <c r="AE1656" s="5">
        <v>112567.48</v>
      </c>
      <c r="AF1656" s="5">
        <v>34294.870000000003</v>
      </c>
      <c r="AG1656" s="5">
        <v>9015.7999999999993</v>
      </c>
      <c r="AH1656" s="5">
        <v>1885</v>
      </c>
      <c r="AI1656" s="5">
        <v>5111.1099999999997</v>
      </c>
      <c r="AJ1656">
        <v>0</v>
      </c>
      <c r="AK1656" s="5">
        <v>0</v>
      </c>
      <c r="AL1656" s="5">
        <v>0</v>
      </c>
      <c r="AM1656" s="5">
        <v>33442.04</v>
      </c>
      <c r="AN1656">
        <v>4</v>
      </c>
      <c r="AO1656">
        <v>2</v>
      </c>
      <c r="AP1656" t="str">
        <f t="shared" si="230"/>
        <v>Yes</v>
      </c>
      <c r="AQ1656">
        <v>0</v>
      </c>
      <c r="AR1656" s="5">
        <f t="shared" si="231"/>
        <v>1884468.8</v>
      </c>
      <c r="AS1656" s="5">
        <f t="shared" si="232"/>
        <v>532059.79</v>
      </c>
      <c r="AT1656" t="s">
        <v>59</v>
      </c>
      <c r="AU1656" t="s">
        <v>6164</v>
      </c>
      <c r="AV1656" t="s">
        <v>6165</v>
      </c>
      <c r="AW1656" t="s">
        <v>6166</v>
      </c>
      <c r="AX1656" t="s">
        <v>6167</v>
      </c>
      <c r="AY1656">
        <v>55</v>
      </c>
      <c r="AZ1656">
        <v>0</v>
      </c>
      <c r="BA1656">
        <v>0</v>
      </c>
      <c r="BB1656" t="s">
        <v>6168</v>
      </c>
      <c r="BC1656">
        <v>0</v>
      </c>
      <c r="BD1656">
        <v>0</v>
      </c>
      <c r="BE1656" t="s">
        <v>6169</v>
      </c>
      <c r="BF1656" t="s">
        <v>6170</v>
      </c>
      <c r="BG1656">
        <v>1</v>
      </c>
      <c r="BH1656" t="s">
        <v>6186</v>
      </c>
      <c r="BI1656">
        <v>36</v>
      </c>
      <c r="BJ1656" t="s">
        <v>6172</v>
      </c>
      <c r="BK1656">
        <v>1</v>
      </c>
      <c r="BL1656">
        <v>64</v>
      </c>
      <c r="BM1656" s="3">
        <f t="shared" si="233"/>
        <v>0.78125</v>
      </c>
    </row>
    <row r="1657" spans="1:65">
      <c r="A1657" t="s">
        <v>1789</v>
      </c>
      <c r="B1657" s="2">
        <v>45756</v>
      </c>
      <c r="C1657" t="s">
        <v>1632</v>
      </c>
      <c r="D1657" t="s">
        <v>1633</v>
      </c>
      <c r="E1657">
        <v>4</v>
      </c>
      <c r="F1657" t="s">
        <v>72</v>
      </c>
      <c r="G1657" t="s">
        <v>62</v>
      </c>
      <c r="H1657" t="s">
        <v>150</v>
      </c>
      <c r="I1657" t="s">
        <v>74</v>
      </c>
      <c r="J1657" t="s">
        <v>53</v>
      </c>
      <c r="K1657" t="s">
        <v>66</v>
      </c>
      <c r="L1657" t="s">
        <v>87</v>
      </c>
      <c r="M1657" t="s">
        <v>56</v>
      </c>
      <c r="N1657" t="s">
        <v>109</v>
      </c>
      <c r="O1657" t="s">
        <v>120</v>
      </c>
      <c r="P1657">
        <v>63</v>
      </c>
      <c r="Q1657">
        <v>67</v>
      </c>
      <c r="R1657">
        <v>66</v>
      </c>
      <c r="S1657">
        <v>1</v>
      </c>
      <c r="T1657">
        <f t="shared" si="225"/>
        <v>65</v>
      </c>
      <c r="U1657">
        <v>61</v>
      </c>
      <c r="V1657">
        <f t="shared" si="226"/>
        <v>4</v>
      </c>
      <c r="W1657" s="3">
        <f t="shared" si="227"/>
        <v>1.5151515151515152E-2</v>
      </c>
      <c r="X1657">
        <v>26</v>
      </c>
      <c r="Y1657" s="4">
        <v>4.2</v>
      </c>
      <c r="Z1657" s="4">
        <v>1.4</v>
      </c>
      <c r="AA1657" s="5">
        <v>30247.8</v>
      </c>
      <c r="AB1657" s="5">
        <f t="shared" si="228"/>
        <v>1845115.8</v>
      </c>
      <c r="AC1657" s="5">
        <v>24059.01</v>
      </c>
      <c r="AD1657" s="5">
        <f t="shared" si="229"/>
        <v>1587894.66</v>
      </c>
      <c r="AE1657" s="5">
        <v>111926.02</v>
      </c>
      <c r="AF1657" s="5">
        <v>28573.62</v>
      </c>
      <c r="AG1657" s="5">
        <v>9279.19</v>
      </c>
      <c r="AH1657" s="5">
        <v>2030</v>
      </c>
      <c r="AI1657" s="5">
        <v>3520</v>
      </c>
      <c r="AJ1657">
        <v>0</v>
      </c>
      <c r="AK1657" s="5">
        <v>0</v>
      </c>
      <c r="AL1657" s="5">
        <v>34561.480000000003</v>
      </c>
      <c r="AM1657" s="5">
        <v>118131.12</v>
      </c>
      <c r="AN1657">
        <v>8</v>
      </c>
      <c r="AO1657">
        <v>9</v>
      </c>
      <c r="AP1657" t="str">
        <f t="shared" si="230"/>
        <v>No</v>
      </c>
      <c r="AQ1657">
        <v>3</v>
      </c>
      <c r="AR1657" s="5">
        <f t="shared" si="231"/>
        <v>1895916.09</v>
      </c>
      <c r="AS1657" s="5">
        <f t="shared" si="232"/>
        <v>-50800.29</v>
      </c>
      <c r="AT1657" t="s">
        <v>59</v>
      </c>
      <c r="AU1657" t="s">
        <v>6164</v>
      </c>
      <c r="AV1657" t="s">
        <v>6165</v>
      </c>
      <c r="AW1657" t="s">
        <v>6166</v>
      </c>
      <c r="AX1657" t="s">
        <v>6167</v>
      </c>
      <c r="AY1657">
        <v>67</v>
      </c>
      <c r="AZ1657">
        <v>4</v>
      </c>
      <c r="BA1657">
        <v>24</v>
      </c>
      <c r="BB1657" t="s">
        <v>6185</v>
      </c>
      <c r="BC1657">
        <v>1</v>
      </c>
      <c r="BD1657">
        <v>0</v>
      </c>
      <c r="BE1657" t="s">
        <v>6178</v>
      </c>
      <c r="BF1657" t="s">
        <v>6170</v>
      </c>
      <c r="BG1657">
        <v>1</v>
      </c>
      <c r="BH1657" t="s">
        <v>6179</v>
      </c>
      <c r="BI1657">
        <v>42</v>
      </c>
      <c r="BJ1657" t="s">
        <v>6172</v>
      </c>
      <c r="BK1657">
        <v>0</v>
      </c>
      <c r="BL1657">
        <v>74</v>
      </c>
      <c r="BM1657" s="3">
        <f t="shared" si="233"/>
        <v>0.89189189189189189</v>
      </c>
    </row>
    <row r="1658" spans="1:65">
      <c r="A1658" t="s">
        <v>1790</v>
      </c>
      <c r="B1658" s="2">
        <v>45756</v>
      </c>
      <c r="C1658" t="s">
        <v>1632</v>
      </c>
      <c r="D1658" t="s">
        <v>1633</v>
      </c>
      <c r="E1658">
        <v>4</v>
      </c>
      <c r="F1658" t="s">
        <v>72</v>
      </c>
      <c r="G1658" t="s">
        <v>79</v>
      </c>
      <c r="H1658" t="s">
        <v>159</v>
      </c>
      <c r="I1658" t="s">
        <v>74</v>
      </c>
      <c r="J1658" t="s">
        <v>53</v>
      </c>
      <c r="K1658" t="s">
        <v>66</v>
      </c>
      <c r="L1658" t="s">
        <v>92</v>
      </c>
      <c r="M1658" t="s">
        <v>68</v>
      </c>
      <c r="N1658" t="s">
        <v>109</v>
      </c>
      <c r="O1658" t="s">
        <v>70</v>
      </c>
      <c r="P1658">
        <v>65</v>
      </c>
      <c r="Q1658">
        <v>66</v>
      </c>
      <c r="R1658">
        <v>66</v>
      </c>
      <c r="S1658">
        <v>2</v>
      </c>
      <c r="T1658">
        <f t="shared" si="225"/>
        <v>64</v>
      </c>
      <c r="U1658">
        <v>64</v>
      </c>
      <c r="V1658">
        <f t="shared" si="226"/>
        <v>0</v>
      </c>
      <c r="W1658" s="3">
        <f t="shared" si="227"/>
        <v>3.0303030303030304E-2</v>
      </c>
      <c r="X1658">
        <v>38</v>
      </c>
      <c r="Y1658" s="4">
        <v>5.7</v>
      </c>
      <c r="Z1658" s="4">
        <v>1.5</v>
      </c>
      <c r="AA1658" s="5">
        <v>30430.35</v>
      </c>
      <c r="AB1658" s="5">
        <f t="shared" si="228"/>
        <v>1947542.4</v>
      </c>
      <c r="AC1658" s="5">
        <v>22752.97</v>
      </c>
      <c r="AD1658" s="5">
        <f t="shared" si="229"/>
        <v>1501696.02</v>
      </c>
      <c r="AE1658" s="5">
        <v>112317.54</v>
      </c>
      <c r="AF1658" s="5">
        <v>30160.48</v>
      </c>
      <c r="AG1658" s="5">
        <v>11527.37</v>
      </c>
      <c r="AH1658" s="5">
        <v>2175</v>
      </c>
      <c r="AI1658" s="5">
        <v>7040</v>
      </c>
      <c r="AJ1658">
        <v>1</v>
      </c>
      <c r="AK1658" s="5">
        <v>8650.93</v>
      </c>
      <c r="AL1658" s="5">
        <v>31740.84</v>
      </c>
      <c r="AM1658" s="5">
        <v>127276.87</v>
      </c>
      <c r="AN1658">
        <v>8</v>
      </c>
      <c r="AO1658">
        <v>9</v>
      </c>
      <c r="AP1658" t="str">
        <f t="shared" si="230"/>
        <v>No</v>
      </c>
      <c r="AQ1658">
        <v>3</v>
      </c>
      <c r="AR1658" s="5">
        <f t="shared" si="231"/>
        <v>1832585.05</v>
      </c>
      <c r="AS1658" s="5">
        <f t="shared" si="232"/>
        <v>114957.35</v>
      </c>
      <c r="AT1658" t="s">
        <v>59</v>
      </c>
      <c r="AU1658" t="s">
        <v>6189</v>
      </c>
      <c r="AV1658" t="s">
        <v>6190</v>
      </c>
      <c r="AW1658" t="s">
        <v>6183</v>
      </c>
      <c r="AX1658" t="s">
        <v>6184</v>
      </c>
      <c r="AY1658">
        <v>65</v>
      </c>
      <c r="AZ1658">
        <v>0</v>
      </c>
      <c r="BA1658">
        <v>0</v>
      </c>
      <c r="BB1658" t="s">
        <v>6168</v>
      </c>
      <c r="BC1658">
        <v>0</v>
      </c>
      <c r="BD1658">
        <v>1</v>
      </c>
      <c r="BE1658" t="s">
        <v>6188</v>
      </c>
      <c r="BF1658" t="s">
        <v>6170</v>
      </c>
      <c r="BG1658">
        <v>0</v>
      </c>
      <c r="BH1658" t="s">
        <v>6171</v>
      </c>
      <c r="BI1658">
        <v>25</v>
      </c>
      <c r="BJ1658" t="s">
        <v>6172</v>
      </c>
      <c r="BK1658">
        <v>0</v>
      </c>
      <c r="BL1658">
        <v>72</v>
      </c>
      <c r="BM1658" s="3">
        <f t="shared" si="233"/>
        <v>0.91666666666666663</v>
      </c>
    </row>
    <row r="1659" spans="1:65">
      <c r="A1659" t="s">
        <v>1791</v>
      </c>
      <c r="B1659" s="2">
        <v>45756</v>
      </c>
      <c r="C1659" t="s">
        <v>1632</v>
      </c>
      <c r="D1659" t="s">
        <v>1633</v>
      </c>
      <c r="E1659">
        <v>4</v>
      </c>
      <c r="F1659" t="s">
        <v>49</v>
      </c>
      <c r="G1659" t="s">
        <v>62</v>
      </c>
      <c r="H1659" t="s">
        <v>141</v>
      </c>
      <c r="I1659" t="s">
        <v>52</v>
      </c>
      <c r="J1659" t="s">
        <v>53</v>
      </c>
      <c r="K1659" t="s">
        <v>66</v>
      </c>
      <c r="L1659" t="s">
        <v>67</v>
      </c>
      <c r="M1659" t="s">
        <v>68</v>
      </c>
      <c r="N1659" t="s">
        <v>69</v>
      </c>
      <c r="O1659" t="s">
        <v>70</v>
      </c>
      <c r="P1659">
        <v>76</v>
      </c>
      <c r="Q1659">
        <v>76</v>
      </c>
      <c r="R1659">
        <v>72</v>
      </c>
      <c r="S1659">
        <v>8</v>
      </c>
      <c r="T1659">
        <f t="shared" si="225"/>
        <v>64</v>
      </c>
      <c r="U1659">
        <v>64</v>
      </c>
      <c r="V1659">
        <f t="shared" si="226"/>
        <v>0</v>
      </c>
      <c r="W1659" s="3">
        <f t="shared" si="227"/>
        <v>0.1111111111111111</v>
      </c>
      <c r="X1659">
        <v>49</v>
      </c>
      <c r="Y1659" s="4">
        <v>5.8</v>
      </c>
      <c r="Z1659" s="4">
        <v>1.7</v>
      </c>
      <c r="AA1659" s="5">
        <v>30816.58</v>
      </c>
      <c r="AB1659" s="5">
        <f t="shared" si="228"/>
        <v>1972261.12</v>
      </c>
      <c r="AC1659" s="5">
        <v>21894.720000000001</v>
      </c>
      <c r="AD1659" s="5">
        <f t="shared" si="229"/>
        <v>1576419.84</v>
      </c>
      <c r="AE1659" s="5">
        <v>130833.11</v>
      </c>
      <c r="AF1659" s="5">
        <v>34734.959999999999</v>
      </c>
      <c r="AG1659" s="5">
        <v>38204.980000000003</v>
      </c>
      <c r="AH1659" s="5">
        <v>2465</v>
      </c>
      <c r="AI1659" s="5">
        <v>66809.02</v>
      </c>
      <c r="AJ1659">
        <v>2</v>
      </c>
      <c r="AK1659" s="5">
        <v>17340.57</v>
      </c>
      <c r="AL1659" s="5">
        <v>0</v>
      </c>
      <c r="AM1659" s="5">
        <v>45585.96</v>
      </c>
      <c r="AN1659">
        <v>4</v>
      </c>
      <c r="AO1659">
        <v>5</v>
      </c>
      <c r="AP1659" t="str">
        <f t="shared" si="230"/>
        <v>No</v>
      </c>
      <c r="AQ1659">
        <v>4</v>
      </c>
      <c r="AR1659" s="5">
        <f t="shared" si="231"/>
        <v>1912393.44</v>
      </c>
      <c r="AS1659" s="5">
        <f t="shared" si="232"/>
        <v>59867.68</v>
      </c>
      <c r="AT1659" t="s">
        <v>1641</v>
      </c>
      <c r="AU1659" t="s">
        <v>6173</v>
      </c>
      <c r="AV1659" t="s">
        <v>6174</v>
      </c>
      <c r="AW1659" t="s">
        <v>6175</v>
      </c>
      <c r="AX1659" t="s">
        <v>6167</v>
      </c>
      <c r="AY1659">
        <v>79</v>
      </c>
      <c r="AZ1659">
        <v>0</v>
      </c>
      <c r="BA1659">
        <v>0</v>
      </c>
      <c r="BB1659" t="s">
        <v>6168</v>
      </c>
      <c r="BC1659">
        <v>0</v>
      </c>
      <c r="BD1659">
        <v>1</v>
      </c>
      <c r="BE1659" t="s">
        <v>6188</v>
      </c>
      <c r="BF1659" t="s">
        <v>6210</v>
      </c>
      <c r="BG1659">
        <v>2</v>
      </c>
      <c r="BH1659" t="s">
        <v>6192</v>
      </c>
      <c r="BI1659">
        <v>83</v>
      </c>
      <c r="BJ1659" t="s">
        <v>6193</v>
      </c>
      <c r="BK1659">
        <v>0</v>
      </c>
      <c r="BL1659">
        <v>80</v>
      </c>
      <c r="BM1659" s="3">
        <f t="shared" si="233"/>
        <v>0.9</v>
      </c>
    </row>
    <row r="1660" spans="1:65">
      <c r="A1660" t="s">
        <v>1792</v>
      </c>
      <c r="B1660" s="2">
        <v>45757</v>
      </c>
      <c r="C1660" t="s">
        <v>1632</v>
      </c>
      <c r="D1660" t="s">
        <v>1633</v>
      </c>
      <c r="E1660">
        <v>4</v>
      </c>
      <c r="F1660" t="s">
        <v>72</v>
      </c>
      <c r="G1660" t="s">
        <v>50</v>
      </c>
      <c r="H1660" t="s">
        <v>179</v>
      </c>
      <c r="I1660" t="s">
        <v>64</v>
      </c>
      <c r="J1660" t="s">
        <v>81</v>
      </c>
      <c r="K1660" t="s">
        <v>75</v>
      </c>
      <c r="L1660" t="s">
        <v>92</v>
      </c>
      <c r="M1660" t="s">
        <v>56</v>
      </c>
      <c r="N1660" t="s">
        <v>94</v>
      </c>
      <c r="O1660" t="s">
        <v>70</v>
      </c>
      <c r="P1660">
        <v>38</v>
      </c>
      <c r="Q1660">
        <v>40</v>
      </c>
      <c r="R1660">
        <v>40</v>
      </c>
      <c r="S1660">
        <v>1</v>
      </c>
      <c r="T1660">
        <f t="shared" si="225"/>
        <v>39</v>
      </c>
      <c r="U1660">
        <v>37</v>
      </c>
      <c r="V1660">
        <f t="shared" si="226"/>
        <v>2</v>
      </c>
      <c r="W1660" s="3">
        <f t="shared" si="227"/>
        <v>2.5000000000000001E-2</v>
      </c>
      <c r="X1660">
        <v>26</v>
      </c>
      <c r="Y1660" s="4">
        <v>5.8</v>
      </c>
      <c r="Z1660" s="4">
        <v>1.4</v>
      </c>
      <c r="AA1660" s="5">
        <v>78739.06</v>
      </c>
      <c r="AB1660" s="5">
        <f t="shared" si="228"/>
        <v>2913345.22</v>
      </c>
      <c r="AC1660" s="5">
        <v>53830.89</v>
      </c>
      <c r="AD1660" s="5">
        <f t="shared" si="229"/>
        <v>2153235.6</v>
      </c>
      <c r="AE1660" s="5">
        <v>120009.1</v>
      </c>
      <c r="AF1660" s="5">
        <v>33867.67</v>
      </c>
      <c r="AG1660" s="5">
        <v>9720.26</v>
      </c>
      <c r="AH1660" s="5">
        <v>2030</v>
      </c>
      <c r="AI1660" s="5">
        <v>7555.56</v>
      </c>
      <c r="AJ1660">
        <v>0</v>
      </c>
      <c r="AK1660" s="5">
        <v>0</v>
      </c>
      <c r="AL1660" s="5">
        <v>3373.4</v>
      </c>
      <c r="AM1660" s="5">
        <v>24974.13</v>
      </c>
      <c r="AN1660">
        <v>4</v>
      </c>
      <c r="AO1660">
        <v>4</v>
      </c>
      <c r="AP1660" t="str">
        <f t="shared" si="230"/>
        <v>Yes</v>
      </c>
      <c r="AQ1660">
        <v>1</v>
      </c>
      <c r="AR1660" s="5">
        <f t="shared" si="231"/>
        <v>2354765.7200000002</v>
      </c>
      <c r="AS1660" s="5">
        <f t="shared" si="232"/>
        <v>558579.5</v>
      </c>
      <c r="AT1660" t="s">
        <v>59</v>
      </c>
      <c r="AU1660" t="s">
        <v>6164</v>
      </c>
      <c r="AV1660" t="s">
        <v>6165</v>
      </c>
      <c r="AW1660" t="s">
        <v>6166</v>
      </c>
      <c r="AX1660" t="s">
        <v>6184</v>
      </c>
      <c r="AY1660">
        <v>40</v>
      </c>
      <c r="AZ1660">
        <v>0</v>
      </c>
      <c r="BA1660">
        <v>20</v>
      </c>
      <c r="BB1660" t="s">
        <v>6180</v>
      </c>
      <c r="BC1660">
        <v>0</v>
      </c>
      <c r="BD1660">
        <v>0</v>
      </c>
      <c r="BE1660" t="s">
        <v>6169</v>
      </c>
      <c r="BF1660" t="s">
        <v>6170</v>
      </c>
      <c r="BG1660">
        <v>0</v>
      </c>
      <c r="BH1660" t="s">
        <v>6171</v>
      </c>
      <c r="BI1660">
        <v>38</v>
      </c>
      <c r="BJ1660" t="s">
        <v>6172</v>
      </c>
      <c r="BK1660">
        <v>0</v>
      </c>
      <c r="BL1660">
        <v>47</v>
      </c>
      <c r="BM1660" s="3">
        <f t="shared" si="233"/>
        <v>0.85106382978723405</v>
      </c>
    </row>
    <row r="1661" spans="1:65">
      <c r="A1661" t="s">
        <v>1793</v>
      </c>
      <c r="B1661" s="2">
        <v>45757</v>
      </c>
      <c r="C1661" t="s">
        <v>1632</v>
      </c>
      <c r="D1661" t="s">
        <v>1633</v>
      </c>
      <c r="E1661">
        <v>4</v>
      </c>
      <c r="F1661" t="s">
        <v>78</v>
      </c>
      <c r="G1661" t="s">
        <v>50</v>
      </c>
      <c r="H1661" t="s">
        <v>173</v>
      </c>
      <c r="I1661" t="s">
        <v>52</v>
      </c>
      <c r="J1661" t="s">
        <v>53</v>
      </c>
      <c r="K1661" t="s">
        <v>66</v>
      </c>
      <c r="L1661" t="s">
        <v>87</v>
      </c>
      <c r="M1661" t="s">
        <v>56</v>
      </c>
      <c r="N1661" t="s">
        <v>76</v>
      </c>
      <c r="O1661" t="s">
        <v>70</v>
      </c>
      <c r="P1661">
        <v>83</v>
      </c>
      <c r="Q1661">
        <v>85</v>
      </c>
      <c r="R1661">
        <v>83</v>
      </c>
      <c r="S1661">
        <v>3</v>
      </c>
      <c r="T1661">
        <f t="shared" si="225"/>
        <v>80</v>
      </c>
      <c r="U1661">
        <v>80</v>
      </c>
      <c r="V1661">
        <f t="shared" si="226"/>
        <v>0</v>
      </c>
      <c r="W1661" s="3">
        <f t="shared" si="227"/>
        <v>3.614457831325301E-2</v>
      </c>
      <c r="X1661">
        <v>95</v>
      </c>
      <c r="Y1661" s="4">
        <v>8.3000000000000007</v>
      </c>
      <c r="Z1661" s="4">
        <v>4.2</v>
      </c>
      <c r="AA1661" s="5">
        <v>30346.44</v>
      </c>
      <c r="AB1661" s="5">
        <f t="shared" si="228"/>
        <v>2427715.2000000002</v>
      </c>
      <c r="AC1661" s="5">
        <v>24127.38</v>
      </c>
      <c r="AD1661" s="5">
        <f t="shared" si="229"/>
        <v>2002572.54</v>
      </c>
      <c r="AE1661" s="5">
        <v>148890</v>
      </c>
      <c r="AF1661" s="5">
        <v>43927.98</v>
      </c>
      <c r="AG1661" s="5">
        <v>86521.52</v>
      </c>
      <c r="AH1661" s="5">
        <v>25134.5</v>
      </c>
      <c r="AI1661" s="5">
        <v>10624</v>
      </c>
      <c r="AJ1661">
        <v>0</v>
      </c>
      <c r="AK1661" s="5">
        <v>0</v>
      </c>
      <c r="AL1661" s="5">
        <v>0</v>
      </c>
      <c r="AM1661" s="5">
        <v>58481.71</v>
      </c>
      <c r="AN1661">
        <v>4</v>
      </c>
      <c r="AO1661">
        <v>5</v>
      </c>
      <c r="AP1661" t="str">
        <f t="shared" si="230"/>
        <v>No</v>
      </c>
      <c r="AQ1661">
        <v>3</v>
      </c>
      <c r="AR1661" s="5">
        <f t="shared" si="231"/>
        <v>2376152.25</v>
      </c>
      <c r="AS1661" s="5">
        <f t="shared" si="232"/>
        <v>51562.95</v>
      </c>
      <c r="AT1661" t="s">
        <v>116</v>
      </c>
      <c r="AU1661" t="s">
        <v>6164</v>
      </c>
      <c r="AV1661" t="s">
        <v>6165</v>
      </c>
      <c r="AW1661" t="s">
        <v>6166</v>
      </c>
      <c r="AX1661" t="s">
        <v>6202</v>
      </c>
      <c r="AY1661">
        <v>83</v>
      </c>
      <c r="AZ1661">
        <v>0</v>
      </c>
      <c r="BA1661">
        <v>0</v>
      </c>
      <c r="BB1661" t="s">
        <v>6168</v>
      </c>
      <c r="BC1661">
        <v>1</v>
      </c>
      <c r="BD1661">
        <v>0</v>
      </c>
      <c r="BE1661" t="s">
        <v>6178</v>
      </c>
      <c r="BF1661" t="s">
        <v>6170</v>
      </c>
      <c r="BG1661">
        <v>5</v>
      </c>
      <c r="BH1661" t="s">
        <v>6209</v>
      </c>
      <c r="BI1661">
        <v>105</v>
      </c>
      <c r="BJ1661" t="s">
        <v>6193</v>
      </c>
      <c r="BK1661">
        <v>0</v>
      </c>
      <c r="BL1661">
        <v>90</v>
      </c>
      <c r="BM1661" s="3">
        <f t="shared" si="233"/>
        <v>0.92222222222222228</v>
      </c>
    </row>
    <row r="1662" spans="1:65">
      <c r="A1662" t="s">
        <v>1794</v>
      </c>
      <c r="B1662" s="2">
        <v>45757</v>
      </c>
      <c r="C1662" t="s">
        <v>1632</v>
      </c>
      <c r="D1662" t="s">
        <v>1633</v>
      </c>
      <c r="E1662">
        <v>4</v>
      </c>
      <c r="F1662" t="s">
        <v>72</v>
      </c>
      <c r="G1662" t="s">
        <v>50</v>
      </c>
      <c r="H1662" t="s">
        <v>73</v>
      </c>
      <c r="I1662" t="s">
        <v>52</v>
      </c>
      <c r="J1662" t="s">
        <v>53</v>
      </c>
      <c r="K1662" t="s">
        <v>75</v>
      </c>
      <c r="L1662" t="s">
        <v>87</v>
      </c>
      <c r="M1662" t="s">
        <v>56</v>
      </c>
      <c r="N1662" t="s">
        <v>69</v>
      </c>
      <c r="O1662" t="s">
        <v>120</v>
      </c>
      <c r="P1662">
        <v>63</v>
      </c>
      <c r="Q1662">
        <v>69</v>
      </c>
      <c r="R1662">
        <v>69</v>
      </c>
      <c r="S1662">
        <v>1</v>
      </c>
      <c r="T1662">
        <f t="shared" si="225"/>
        <v>68</v>
      </c>
      <c r="U1662">
        <v>62</v>
      </c>
      <c r="V1662">
        <f t="shared" si="226"/>
        <v>6</v>
      </c>
      <c r="W1662" s="3">
        <f t="shared" si="227"/>
        <v>1.4492753623188406E-2</v>
      </c>
      <c r="X1662">
        <v>18</v>
      </c>
      <c r="Y1662" s="4">
        <v>0.7</v>
      </c>
      <c r="Z1662" s="4">
        <v>1.4</v>
      </c>
      <c r="AA1662" s="5">
        <v>36364.97</v>
      </c>
      <c r="AB1662" s="5">
        <f t="shared" si="228"/>
        <v>2254628.14</v>
      </c>
      <c r="AC1662" s="5">
        <v>24024.46</v>
      </c>
      <c r="AD1662" s="5">
        <f t="shared" si="229"/>
        <v>1657687.74</v>
      </c>
      <c r="AE1662" s="5">
        <v>122695.62</v>
      </c>
      <c r="AF1662" s="5">
        <v>30129.95</v>
      </c>
      <c r="AG1662" s="5">
        <v>8113.91</v>
      </c>
      <c r="AH1662" s="5">
        <v>2030</v>
      </c>
      <c r="AI1662" s="5">
        <v>3561.29</v>
      </c>
      <c r="AJ1662">
        <v>0</v>
      </c>
      <c r="AK1662" s="5">
        <v>0</v>
      </c>
      <c r="AL1662" s="5">
        <v>3822.15</v>
      </c>
      <c r="AM1662" s="5">
        <v>42205.29</v>
      </c>
      <c r="AN1662">
        <v>4</v>
      </c>
      <c r="AO1662">
        <v>5</v>
      </c>
      <c r="AP1662" t="str">
        <f t="shared" si="230"/>
        <v>No</v>
      </c>
      <c r="AQ1662">
        <v>2</v>
      </c>
      <c r="AR1662" s="5">
        <f t="shared" si="231"/>
        <v>1870245.95</v>
      </c>
      <c r="AS1662" s="5">
        <f t="shared" si="232"/>
        <v>384382.19</v>
      </c>
      <c r="AT1662" t="s">
        <v>59</v>
      </c>
      <c r="AU1662" t="s">
        <v>6164</v>
      </c>
      <c r="AV1662" t="s">
        <v>6165</v>
      </c>
      <c r="AW1662" t="s">
        <v>6166</v>
      </c>
      <c r="AX1662" t="s">
        <v>6184</v>
      </c>
      <c r="AY1662">
        <v>68</v>
      </c>
      <c r="AZ1662">
        <v>3</v>
      </c>
      <c r="BA1662">
        <v>38</v>
      </c>
      <c r="BB1662" t="s">
        <v>6185</v>
      </c>
      <c r="BC1662">
        <v>0</v>
      </c>
      <c r="BD1662">
        <v>1</v>
      </c>
      <c r="BE1662" t="s">
        <v>6188</v>
      </c>
      <c r="BF1662" t="s">
        <v>6170</v>
      </c>
      <c r="BG1662">
        <v>0</v>
      </c>
      <c r="BH1662" t="s">
        <v>6171</v>
      </c>
      <c r="BI1662">
        <v>28</v>
      </c>
      <c r="BJ1662" t="s">
        <v>6172</v>
      </c>
      <c r="BK1662">
        <v>0</v>
      </c>
      <c r="BL1662">
        <v>75</v>
      </c>
      <c r="BM1662" s="3">
        <f t="shared" si="233"/>
        <v>0.92</v>
      </c>
    </row>
    <row r="1663" spans="1:65">
      <c r="A1663" t="s">
        <v>1795</v>
      </c>
      <c r="B1663" s="2">
        <v>45757</v>
      </c>
      <c r="C1663" t="s">
        <v>1632</v>
      </c>
      <c r="D1663" t="s">
        <v>1633</v>
      </c>
      <c r="E1663">
        <v>4</v>
      </c>
      <c r="F1663" t="s">
        <v>72</v>
      </c>
      <c r="G1663" t="s">
        <v>62</v>
      </c>
      <c r="H1663" t="s">
        <v>175</v>
      </c>
      <c r="I1663" t="s">
        <v>64</v>
      </c>
      <c r="J1663" t="s">
        <v>65</v>
      </c>
      <c r="K1663" t="s">
        <v>66</v>
      </c>
      <c r="L1663" t="s">
        <v>92</v>
      </c>
      <c r="M1663" t="s">
        <v>56</v>
      </c>
      <c r="N1663" t="s">
        <v>57</v>
      </c>
      <c r="O1663" t="s">
        <v>70</v>
      </c>
      <c r="P1663">
        <v>50</v>
      </c>
      <c r="Q1663">
        <v>53</v>
      </c>
      <c r="R1663">
        <v>53</v>
      </c>
      <c r="S1663">
        <v>0</v>
      </c>
      <c r="T1663">
        <f t="shared" si="225"/>
        <v>53</v>
      </c>
      <c r="U1663">
        <v>50</v>
      </c>
      <c r="V1663">
        <f t="shared" si="226"/>
        <v>3</v>
      </c>
      <c r="W1663" s="3">
        <f t="shared" si="227"/>
        <v>0</v>
      </c>
      <c r="X1663">
        <v>7</v>
      </c>
      <c r="Y1663" s="4">
        <v>1</v>
      </c>
      <c r="Z1663" s="4">
        <v>1</v>
      </c>
      <c r="AA1663" s="5">
        <v>48413.89</v>
      </c>
      <c r="AB1663" s="5">
        <f t="shared" si="228"/>
        <v>2420694.5</v>
      </c>
      <c r="AC1663" s="5">
        <v>35397.64</v>
      </c>
      <c r="AD1663" s="5">
        <f t="shared" si="229"/>
        <v>1876074.92</v>
      </c>
      <c r="AE1663" s="5">
        <v>114650.05</v>
      </c>
      <c r="AF1663" s="5">
        <v>32374.52</v>
      </c>
      <c r="AG1663" s="5">
        <v>7257.08</v>
      </c>
      <c r="AH1663" s="5">
        <v>1450</v>
      </c>
      <c r="AI1663" s="5">
        <v>0</v>
      </c>
      <c r="AJ1663">
        <v>0</v>
      </c>
      <c r="AK1663" s="5">
        <v>0</v>
      </c>
      <c r="AL1663" s="5">
        <v>3397.01</v>
      </c>
      <c r="AM1663" s="5">
        <v>33170.589999999997</v>
      </c>
      <c r="AN1663">
        <v>4</v>
      </c>
      <c r="AO1663">
        <v>3</v>
      </c>
      <c r="AP1663" t="str">
        <f t="shared" si="230"/>
        <v>Yes</v>
      </c>
      <c r="AQ1663">
        <v>1</v>
      </c>
      <c r="AR1663" s="5">
        <f t="shared" si="231"/>
        <v>2068374.17</v>
      </c>
      <c r="AS1663" s="5">
        <f t="shared" si="232"/>
        <v>352320.33</v>
      </c>
      <c r="AT1663" t="s">
        <v>59</v>
      </c>
      <c r="AU1663" t="s">
        <v>6164</v>
      </c>
      <c r="AV1663" t="s">
        <v>6165</v>
      </c>
      <c r="AW1663" t="s">
        <v>6166</v>
      </c>
      <c r="AX1663" t="s">
        <v>6184</v>
      </c>
      <c r="AY1663">
        <v>53</v>
      </c>
      <c r="AZ1663">
        <v>0</v>
      </c>
      <c r="BA1663">
        <v>25</v>
      </c>
      <c r="BB1663" t="s">
        <v>6180</v>
      </c>
      <c r="BC1663">
        <v>0</v>
      </c>
      <c r="BD1663">
        <v>0</v>
      </c>
      <c r="BE1663" t="s">
        <v>6169</v>
      </c>
      <c r="BF1663" t="s">
        <v>6170</v>
      </c>
      <c r="BG1663">
        <v>0</v>
      </c>
      <c r="BH1663" t="s">
        <v>6171</v>
      </c>
      <c r="BI1663">
        <v>7</v>
      </c>
      <c r="BJ1663" t="s">
        <v>6172</v>
      </c>
      <c r="BK1663">
        <v>0</v>
      </c>
      <c r="BL1663">
        <v>63</v>
      </c>
      <c r="BM1663" s="3">
        <f t="shared" si="233"/>
        <v>0.84126984126984128</v>
      </c>
    </row>
    <row r="1664" spans="1:65">
      <c r="A1664" t="s">
        <v>1796</v>
      </c>
      <c r="B1664" s="2">
        <v>45757</v>
      </c>
      <c r="C1664" t="s">
        <v>1632</v>
      </c>
      <c r="D1664" t="s">
        <v>1633</v>
      </c>
      <c r="E1664">
        <v>4</v>
      </c>
      <c r="F1664" t="s">
        <v>61</v>
      </c>
      <c r="G1664" t="s">
        <v>50</v>
      </c>
      <c r="H1664" t="s">
        <v>127</v>
      </c>
      <c r="I1664" t="s">
        <v>64</v>
      </c>
      <c r="J1664" t="s">
        <v>65</v>
      </c>
      <c r="K1664" t="s">
        <v>66</v>
      </c>
      <c r="L1664" t="s">
        <v>55</v>
      </c>
      <c r="M1664" t="s">
        <v>56</v>
      </c>
      <c r="N1664" t="s">
        <v>94</v>
      </c>
      <c r="O1664" t="s">
        <v>58</v>
      </c>
      <c r="P1664">
        <v>51</v>
      </c>
      <c r="Q1664">
        <v>52</v>
      </c>
      <c r="R1664">
        <v>52</v>
      </c>
      <c r="S1664">
        <v>1</v>
      </c>
      <c r="T1664">
        <f t="shared" si="225"/>
        <v>51</v>
      </c>
      <c r="U1664">
        <v>50</v>
      </c>
      <c r="V1664">
        <f t="shared" si="226"/>
        <v>1</v>
      </c>
      <c r="W1664" s="3">
        <f t="shared" si="227"/>
        <v>1.9230769230769232E-2</v>
      </c>
      <c r="X1664">
        <v>26</v>
      </c>
      <c r="Y1664" s="4">
        <v>4.5999999999999996</v>
      </c>
      <c r="Z1664" s="4">
        <v>1.2</v>
      </c>
      <c r="AA1664" s="5">
        <v>48323.44</v>
      </c>
      <c r="AB1664" s="5">
        <f t="shared" si="228"/>
        <v>2416172</v>
      </c>
      <c r="AC1664" s="5">
        <v>34605.71</v>
      </c>
      <c r="AD1664" s="5">
        <f t="shared" si="229"/>
        <v>1799496.92</v>
      </c>
      <c r="AE1664" s="5">
        <v>112523.11</v>
      </c>
      <c r="AF1664" s="5">
        <v>32820.32</v>
      </c>
      <c r="AG1664" s="5">
        <v>9016.25</v>
      </c>
      <c r="AH1664" s="5">
        <v>1740</v>
      </c>
      <c r="AI1664" s="5">
        <v>5089.3599999999997</v>
      </c>
      <c r="AJ1664">
        <v>0</v>
      </c>
      <c r="AK1664" s="5">
        <v>0</v>
      </c>
      <c r="AL1664" s="5">
        <v>1142.94</v>
      </c>
      <c r="AM1664" s="5">
        <v>32358.94</v>
      </c>
      <c r="AN1664">
        <v>4</v>
      </c>
      <c r="AO1664">
        <v>4</v>
      </c>
      <c r="AP1664" t="str">
        <f t="shared" si="230"/>
        <v>Yes</v>
      </c>
      <c r="AQ1664">
        <v>1</v>
      </c>
      <c r="AR1664" s="5">
        <f t="shared" si="231"/>
        <v>1994187.84</v>
      </c>
      <c r="AS1664" s="5">
        <f t="shared" si="232"/>
        <v>421984.16</v>
      </c>
      <c r="AT1664" t="s">
        <v>59</v>
      </c>
      <c r="AU1664" t="s">
        <v>6164</v>
      </c>
      <c r="AV1664" t="s">
        <v>6165</v>
      </c>
      <c r="AW1664" t="s">
        <v>6166</v>
      </c>
      <c r="AX1664" t="s">
        <v>6184</v>
      </c>
      <c r="AY1664">
        <v>51</v>
      </c>
      <c r="AZ1664">
        <v>0</v>
      </c>
      <c r="BA1664">
        <v>13</v>
      </c>
      <c r="BB1664" t="s">
        <v>6198</v>
      </c>
      <c r="BC1664">
        <v>0</v>
      </c>
      <c r="BD1664">
        <v>0</v>
      </c>
      <c r="BE1664" t="s">
        <v>6169</v>
      </c>
      <c r="BF1664" t="s">
        <v>6170</v>
      </c>
      <c r="BG1664">
        <v>1</v>
      </c>
      <c r="BH1664" t="s">
        <v>6179</v>
      </c>
      <c r="BI1664">
        <v>41</v>
      </c>
      <c r="BJ1664" t="s">
        <v>6172</v>
      </c>
      <c r="BK1664">
        <v>0</v>
      </c>
      <c r="BL1664">
        <v>63</v>
      </c>
      <c r="BM1664" s="3">
        <f t="shared" si="233"/>
        <v>0.82539682539682535</v>
      </c>
    </row>
    <row r="1665" spans="1:65">
      <c r="A1665" t="s">
        <v>1797</v>
      </c>
      <c r="B1665" s="2">
        <v>45757</v>
      </c>
      <c r="C1665" t="s">
        <v>1632</v>
      </c>
      <c r="D1665" t="s">
        <v>1633</v>
      </c>
      <c r="E1665">
        <v>4</v>
      </c>
      <c r="F1665" t="s">
        <v>61</v>
      </c>
      <c r="G1665" t="s">
        <v>50</v>
      </c>
      <c r="H1665" t="s">
        <v>183</v>
      </c>
      <c r="I1665" t="s">
        <v>64</v>
      </c>
      <c r="J1665" t="s">
        <v>53</v>
      </c>
      <c r="K1665" t="s">
        <v>66</v>
      </c>
      <c r="L1665" t="s">
        <v>87</v>
      </c>
      <c r="M1665" t="s">
        <v>68</v>
      </c>
      <c r="N1665" t="s">
        <v>109</v>
      </c>
      <c r="O1665" t="s">
        <v>82</v>
      </c>
      <c r="P1665">
        <v>68</v>
      </c>
      <c r="Q1665">
        <v>69</v>
      </c>
      <c r="R1665">
        <v>66</v>
      </c>
      <c r="S1665">
        <v>2</v>
      </c>
      <c r="T1665">
        <f t="shared" si="225"/>
        <v>64</v>
      </c>
      <c r="U1665">
        <v>64</v>
      </c>
      <c r="V1665">
        <f t="shared" si="226"/>
        <v>0</v>
      </c>
      <c r="W1665" s="3">
        <f t="shared" si="227"/>
        <v>3.0303030303030304E-2</v>
      </c>
      <c r="X1665">
        <v>16</v>
      </c>
      <c r="Y1665" s="4">
        <v>6.7</v>
      </c>
      <c r="Z1665" s="4">
        <v>1.3</v>
      </c>
      <c r="AA1665" s="5">
        <v>30383.37</v>
      </c>
      <c r="AB1665" s="5">
        <f t="shared" si="228"/>
        <v>1944535.68</v>
      </c>
      <c r="AC1665" s="5">
        <v>23050.73</v>
      </c>
      <c r="AD1665" s="5">
        <f t="shared" si="229"/>
        <v>1521348.18</v>
      </c>
      <c r="AE1665" s="5">
        <v>110921.38</v>
      </c>
      <c r="AF1665" s="5">
        <v>28239.34</v>
      </c>
      <c r="AG1665" s="5">
        <v>8124.84</v>
      </c>
      <c r="AH1665" s="5">
        <v>1885</v>
      </c>
      <c r="AI1665" s="5">
        <v>7040</v>
      </c>
      <c r="AJ1665">
        <v>1</v>
      </c>
      <c r="AK1665" s="5">
        <v>8515.67</v>
      </c>
      <c r="AL1665" s="5">
        <v>31740.84</v>
      </c>
      <c r="AM1665" s="5">
        <v>125905.94</v>
      </c>
      <c r="AN1665">
        <v>8</v>
      </c>
      <c r="AO1665">
        <v>7</v>
      </c>
      <c r="AP1665" t="str">
        <f t="shared" si="230"/>
        <v>Yes</v>
      </c>
      <c r="AQ1665">
        <v>1</v>
      </c>
      <c r="AR1665" s="5">
        <f t="shared" si="231"/>
        <v>1843721.19</v>
      </c>
      <c r="AS1665" s="5">
        <f t="shared" si="232"/>
        <v>100814.49</v>
      </c>
      <c r="AT1665" t="s">
        <v>59</v>
      </c>
      <c r="AU1665" t="s">
        <v>6181</v>
      </c>
      <c r="AV1665" t="s">
        <v>6182</v>
      </c>
      <c r="AW1665" t="s">
        <v>6183</v>
      </c>
      <c r="AX1665" t="s">
        <v>6167</v>
      </c>
      <c r="AY1665">
        <v>71</v>
      </c>
      <c r="AZ1665">
        <v>0</v>
      </c>
      <c r="BA1665">
        <v>0</v>
      </c>
      <c r="BB1665" t="s">
        <v>6168</v>
      </c>
      <c r="BC1665">
        <v>0</v>
      </c>
      <c r="BD1665">
        <v>0</v>
      </c>
      <c r="BE1665" t="s">
        <v>6169</v>
      </c>
      <c r="BF1665" t="s">
        <v>6170</v>
      </c>
      <c r="BG1665">
        <v>0</v>
      </c>
      <c r="BH1665" t="s">
        <v>6171</v>
      </c>
      <c r="BI1665">
        <v>11</v>
      </c>
      <c r="BJ1665" t="s">
        <v>6172</v>
      </c>
      <c r="BK1665">
        <v>0</v>
      </c>
      <c r="BL1665">
        <v>72</v>
      </c>
      <c r="BM1665" s="3">
        <f t="shared" si="233"/>
        <v>0.91666666666666663</v>
      </c>
    </row>
    <row r="1666" spans="1:65">
      <c r="A1666" t="s">
        <v>1798</v>
      </c>
      <c r="B1666" s="2">
        <v>45757</v>
      </c>
      <c r="C1666" t="s">
        <v>1632</v>
      </c>
      <c r="D1666" t="s">
        <v>1633</v>
      </c>
      <c r="E1666">
        <v>4</v>
      </c>
      <c r="F1666" t="s">
        <v>49</v>
      </c>
      <c r="G1666" t="s">
        <v>50</v>
      </c>
      <c r="H1666" t="s">
        <v>245</v>
      </c>
      <c r="I1666" t="s">
        <v>74</v>
      </c>
      <c r="J1666" t="s">
        <v>53</v>
      </c>
      <c r="K1666" t="s">
        <v>66</v>
      </c>
      <c r="L1666" t="s">
        <v>67</v>
      </c>
      <c r="M1666" t="s">
        <v>68</v>
      </c>
      <c r="N1666" t="s">
        <v>109</v>
      </c>
      <c r="O1666" t="s">
        <v>70</v>
      </c>
      <c r="P1666">
        <v>68</v>
      </c>
      <c r="Q1666">
        <v>70</v>
      </c>
      <c r="R1666">
        <v>67</v>
      </c>
      <c r="S1666">
        <v>5</v>
      </c>
      <c r="T1666">
        <f t="shared" ref="T1666:T1729" si="234">R1666-S1666</f>
        <v>62</v>
      </c>
      <c r="U1666">
        <v>62</v>
      </c>
      <c r="V1666">
        <f t="shared" ref="V1666:V1729" si="235">T1666-U1666</f>
        <v>0</v>
      </c>
      <c r="W1666" s="3">
        <f t="shared" ref="W1666:W1729" si="236">IFERROR(S1666/R1666,0)</f>
        <v>7.4626865671641784E-2</v>
      </c>
      <c r="X1666">
        <v>4</v>
      </c>
      <c r="Y1666" s="4">
        <v>7.1</v>
      </c>
      <c r="Z1666" s="4">
        <v>0.7</v>
      </c>
      <c r="AA1666" s="5">
        <v>30514.53</v>
      </c>
      <c r="AB1666" s="5">
        <f t="shared" ref="AB1666:AB1729" si="237">ROUND(U1666*AA1666,2)</f>
        <v>1891900.86</v>
      </c>
      <c r="AC1666" s="5">
        <v>21983.96</v>
      </c>
      <c r="AD1666" s="5">
        <f t="shared" ref="AD1666:AD1729" si="238">ROUND(R1666*AC1666,2)</f>
        <v>1472925.32</v>
      </c>
      <c r="AE1666" s="5">
        <v>112983.18</v>
      </c>
      <c r="AF1666" s="5">
        <v>30749.83</v>
      </c>
      <c r="AG1666" s="5">
        <v>32400.05</v>
      </c>
      <c r="AH1666" s="5">
        <v>1015</v>
      </c>
      <c r="AI1666" s="5">
        <v>59082.74</v>
      </c>
      <c r="AJ1666">
        <v>2</v>
      </c>
      <c r="AK1666" s="5">
        <v>16794.52</v>
      </c>
      <c r="AL1666" s="5">
        <v>0</v>
      </c>
      <c r="AM1666" s="5">
        <v>92388</v>
      </c>
      <c r="AN1666">
        <v>8</v>
      </c>
      <c r="AO1666">
        <v>9</v>
      </c>
      <c r="AP1666" t="str">
        <f t="shared" ref="AP1666:AP1729" si="239">IF(AO1666&lt;=AN1666,"Yes","No")</f>
        <v>No</v>
      </c>
      <c r="AQ1666">
        <v>4</v>
      </c>
      <c r="AR1666" s="5">
        <f t="shared" ref="AR1666:AR1729" si="240">ROUND(SUM(AD1666:AI1666)+SUM(AK1666:AM1666),2)</f>
        <v>1818338.64</v>
      </c>
      <c r="AS1666" s="5">
        <f t="shared" ref="AS1666:AS1729" si="241">ROUND(AB1666-AR1666,2)</f>
        <v>73562.22</v>
      </c>
      <c r="AT1666" t="s">
        <v>1641</v>
      </c>
      <c r="AU1666" t="s">
        <v>6173</v>
      </c>
      <c r="AV1666" t="s">
        <v>6174</v>
      </c>
      <c r="AW1666" t="s">
        <v>6175</v>
      </c>
      <c r="AX1666" t="s">
        <v>6167</v>
      </c>
      <c r="AY1666">
        <v>68</v>
      </c>
      <c r="AZ1666">
        <v>0</v>
      </c>
      <c r="BA1666">
        <v>0</v>
      </c>
      <c r="BB1666" t="s">
        <v>6168</v>
      </c>
      <c r="BC1666">
        <v>1</v>
      </c>
      <c r="BD1666">
        <v>0</v>
      </c>
      <c r="BE1666" t="s">
        <v>6178</v>
      </c>
      <c r="BF1666" t="s">
        <v>6210</v>
      </c>
      <c r="BG1666">
        <v>0</v>
      </c>
      <c r="BH1666" t="s">
        <v>6171</v>
      </c>
      <c r="BI1666">
        <v>23</v>
      </c>
      <c r="BJ1666" t="s">
        <v>6172</v>
      </c>
      <c r="BK1666">
        <v>0</v>
      </c>
      <c r="BL1666">
        <v>74</v>
      </c>
      <c r="BM1666" s="3">
        <f t="shared" ref="BM1666:BM1729" si="242">IFERROR(R1666/BL1666,0)</f>
        <v>0.90540540540540537</v>
      </c>
    </row>
    <row r="1667" spans="1:65">
      <c r="A1667" t="s">
        <v>1799</v>
      </c>
      <c r="B1667" s="2">
        <v>45757</v>
      </c>
      <c r="C1667" t="s">
        <v>1632</v>
      </c>
      <c r="D1667" t="s">
        <v>1633</v>
      </c>
      <c r="E1667">
        <v>4</v>
      </c>
      <c r="F1667" t="s">
        <v>78</v>
      </c>
      <c r="G1667" t="s">
        <v>79</v>
      </c>
      <c r="H1667" t="s">
        <v>113</v>
      </c>
      <c r="I1667" t="s">
        <v>74</v>
      </c>
      <c r="J1667" t="s">
        <v>65</v>
      </c>
      <c r="K1667" t="s">
        <v>75</v>
      </c>
      <c r="L1667" t="s">
        <v>67</v>
      </c>
      <c r="M1667" t="s">
        <v>68</v>
      </c>
      <c r="N1667" t="s">
        <v>94</v>
      </c>
      <c r="O1667" t="s">
        <v>120</v>
      </c>
      <c r="P1667">
        <v>62</v>
      </c>
      <c r="Q1667">
        <v>63</v>
      </c>
      <c r="R1667">
        <v>60</v>
      </c>
      <c r="S1667">
        <v>6</v>
      </c>
      <c r="T1667">
        <f t="shared" si="234"/>
        <v>54</v>
      </c>
      <c r="U1667">
        <v>54</v>
      </c>
      <c r="V1667">
        <f t="shared" si="235"/>
        <v>0</v>
      </c>
      <c r="W1667" s="3">
        <f t="shared" si="236"/>
        <v>0.1</v>
      </c>
      <c r="X1667">
        <v>25</v>
      </c>
      <c r="Y1667" s="4">
        <v>3.2</v>
      </c>
      <c r="Z1667" s="4">
        <v>1.1000000000000001</v>
      </c>
      <c r="AA1667" s="5">
        <v>51962.52</v>
      </c>
      <c r="AB1667" s="5">
        <f t="shared" si="237"/>
        <v>2805976.08</v>
      </c>
      <c r="AC1667" s="5">
        <v>32545.33</v>
      </c>
      <c r="AD1667" s="5">
        <f t="shared" si="238"/>
        <v>1952719.8</v>
      </c>
      <c r="AE1667" s="5">
        <v>132829.34</v>
      </c>
      <c r="AF1667" s="5">
        <v>40350.76</v>
      </c>
      <c r="AG1667" s="5">
        <v>35094.339999999997</v>
      </c>
      <c r="AH1667" s="5">
        <v>1595</v>
      </c>
      <c r="AI1667" s="5">
        <v>68076.61</v>
      </c>
      <c r="AJ1667">
        <v>2</v>
      </c>
      <c r="AK1667" s="5">
        <v>26888.35</v>
      </c>
      <c r="AL1667" s="5">
        <v>0</v>
      </c>
      <c r="AM1667" s="5">
        <v>36753.31</v>
      </c>
      <c r="AN1667">
        <v>4</v>
      </c>
      <c r="AO1667">
        <v>3</v>
      </c>
      <c r="AP1667" t="str">
        <f t="shared" si="239"/>
        <v>Yes</v>
      </c>
      <c r="AQ1667">
        <v>2</v>
      </c>
      <c r="AR1667" s="5">
        <f t="shared" si="240"/>
        <v>2294307.5099999998</v>
      </c>
      <c r="AS1667" s="5">
        <f t="shared" si="241"/>
        <v>511668.57</v>
      </c>
      <c r="AT1667" t="s">
        <v>1641</v>
      </c>
      <c r="AU1667" t="s">
        <v>6199</v>
      </c>
      <c r="AV1667" t="s">
        <v>6200</v>
      </c>
      <c r="AW1667" t="s">
        <v>6175</v>
      </c>
      <c r="AX1667" t="s">
        <v>6167</v>
      </c>
      <c r="AY1667">
        <v>64</v>
      </c>
      <c r="AZ1667">
        <v>0</v>
      </c>
      <c r="BA1667">
        <v>0</v>
      </c>
      <c r="BB1667" t="s">
        <v>6168</v>
      </c>
      <c r="BC1667">
        <v>0</v>
      </c>
      <c r="BD1667">
        <v>0</v>
      </c>
      <c r="BE1667" t="s">
        <v>6169</v>
      </c>
      <c r="BF1667" t="s">
        <v>6210</v>
      </c>
      <c r="BG1667">
        <v>1</v>
      </c>
      <c r="BH1667" t="s">
        <v>6186</v>
      </c>
      <c r="BI1667">
        <v>32</v>
      </c>
      <c r="BJ1667" t="s">
        <v>6172</v>
      </c>
      <c r="BK1667">
        <v>0</v>
      </c>
      <c r="BL1667">
        <v>69</v>
      </c>
      <c r="BM1667" s="3">
        <f t="shared" si="242"/>
        <v>0.86956521739130432</v>
      </c>
    </row>
    <row r="1668" spans="1:65">
      <c r="A1668" t="s">
        <v>1800</v>
      </c>
      <c r="B1668" s="2">
        <v>45757</v>
      </c>
      <c r="C1668" t="s">
        <v>1632</v>
      </c>
      <c r="D1668" t="s">
        <v>1633</v>
      </c>
      <c r="E1668">
        <v>4</v>
      </c>
      <c r="F1668" t="s">
        <v>72</v>
      </c>
      <c r="G1668" t="s">
        <v>62</v>
      </c>
      <c r="H1668" t="s">
        <v>155</v>
      </c>
      <c r="I1668" t="s">
        <v>74</v>
      </c>
      <c r="J1668" t="s">
        <v>65</v>
      </c>
      <c r="K1668" t="s">
        <v>66</v>
      </c>
      <c r="L1668" t="s">
        <v>92</v>
      </c>
      <c r="M1668" t="s">
        <v>56</v>
      </c>
      <c r="N1668" t="s">
        <v>76</v>
      </c>
      <c r="O1668" t="s">
        <v>120</v>
      </c>
      <c r="P1668">
        <v>46</v>
      </c>
      <c r="Q1668">
        <v>48</v>
      </c>
      <c r="R1668">
        <v>48</v>
      </c>
      <c r="S1668">
        <v>1</v>
      </c>
      <c r="T1668">
        <f t="shared" si="234"/>
        <v>47</v>
      </c>
      <c r="U1668">
        <v>44</v>
      </c>
      <c r="V1668">
        <f t="shared" si="235"/>
        <v>3</v>
      </c>
      <c r="W1668" s="3">
        <f t="shared" si="236"/>
        <v>2.0833333333333332E-2</v>
      </c>
      <c r="X1668">
        <v>22</v>
      </c>
      <c r="Y1668" s="4">
        <v>3.6</v>
      </c>
      <c r="Z1668" s="4">
        <v>1.7</v>
      </c>
      <c r="AA1668" s="5">
        <v>49508.55</v>
      </c>
      <c r="AB1668" s="5">
        <f t="shared" si="237"/>
        <v>2178376.2000000002</v>
      </c>
      <c r="AC1668" s="5">
        <v>35038.46</v>
      </c>
      <c r="AD1668" s="5">
        <f t="shared" si="238"/>
        <v>1681846.08</v>
      </c>
      <c r="AE1668" s="5">
        <v>104956.99</v>
      </c>
      <c r="AF1668" s="5">
        <v>30618.78</v>
      </c>
      <c r="AG1668" s="5">
        <v>8978.02</v>
      </c>
      <c r="AH1668" s="5">
        <v>2465</v>
      </c>
      <c r="AI1668" s="5">
        <v>5134.88</v>
      </c>
      <c r="AJ1668">
        <v>0</v>
      </c>
      <c r="AK1668" s="5">
        <v>0</v>
      </c>
      <c r="AL1668" s="5">
        <v>3150.61</v>
      </c>
      <c r="AM1668" s="5">
        <v>27939.23</v>
      </c>
      <c r="AN1668">
        <v>4</v>
      </c>
      <c r="AO1668">
        <v>3</v>
      </c>
      <c r="AP1668" t="str">
        <f t="shared" si="239"/>
        <v>Yes</v>
      </c>
      <c r="AQ1668">
        <v>1</v>
      </c>
      <c r="AR1668" s="5">
        <f t="shared" si="240"/>
        <v>1865089.59</v>
      </c>
      <c r="AS1668" s="5">
        <f t="shared" si="241"/>
        <v>313286.61</v>
      </c>
      <c r="AT1668" t="s">
        <v>59</v>
      </c>
      <c r="AU1668" t="s">
        <v>6164</v>
      </c>
      <c r="AV1668" t="s">
        <v>6165</v>
      </c>
      <c r="AW1668" t="s">
        <v>6166</v>
      </c>
      <c r="AX1668" t="s">
        <v>6184</v>
      </c>
      <c r="AY1668">
        <v>46</v>
      </c>
      <c r="AZ1668">
        <v>0</v>
      </c>
      <c r="BA1668">
        <v>22</v>
      </c>
      <c r="BB1668" t="s">
        <v>6180</v>
      </c>
      <c r="BC1668">
        <v>0</v>
      </c>
      <c r="BD1668">
        <v>0</v>
      </c>
      <c r="BE1668" t="s">
        <v>6169</v>
      </c>
      <c r="BF1668" t="s">
        <v>6170</v>
      </c>
      <c r="BG1668">
        <v>1</v>
      </c>
      <c r="BH1668" t="s">
        <v>6179</v>
      </c>
      <c r="BI1668">
        <v>28</v>
      </c>
      <c r="BJ1668" t="s">
        <v>6172</v>
      </c>
      <c r="BK1668">
        <v>0</v>
      </c>
      <c r="BL1668">
        <v>62</v>
      </c>
      <c r="BM1668" s="3">
        <f t="shared" si="242"/>
        <v>0.77419354838709675</v>
      </c>
    </row>
    <row r="1669" spans="1:65">
      <c r="A1669" t="s">
        <v>1801</v>
      </c>
      <c r="B1669" s="2">
        <v>45757</v>
      </c>
      <c r="C1669" t="s">
        <v>1632</v>
      </c>
      <c r="D1669" t="s">
        <v>1633</v>
      </c>
      <c r="E1669">
        <v>4</v>
      </c>
      <c r="F1669" t="s">
        <v>78</v>
      </c>
      <c r="G1669" t="s">
        <v>50</v>
      </c>
      <c r="H1669" t="s">
        <v>173</v>
      </c>
      <c r="I1669" t="s">
        <v>64</v>
      </c>
      <c r="J1669" t="s">
        <v>81</v>
      </c>
      <c r="K1669" t="s">
        <v>75</v>
      </c>
      <c r="L1669" t="s">
        <v>87</v>
      </c>
      <c r="M1669" t="s">
        <v>56</v>
      </c>
      <c r="N1669" t="s">
        <v>109</v>
      </c>
      <c r="O1669" t="s">
        <v>82</v>
      </c>
      <c r="P1669">
        <v>43</v>
      </c>
      <c r="Q1669">
        <v>44</v>
      </c>
      <c r="R1669">
        <v>43</v>
      </c>
      <c r="S1669">
        <v>1</v>
      </c>
      <c r="T1669">
        <f t="shared" si="234"/>
        <v>42</v>
      </c>
      <c r="U1669">
        <v>42</v>
      </c>
      <c r="V1669">
        <f t="shared" si="235"/>
        <v>0</v>
      </c>
      <c r="W1669" s="3">
        <f t="shared" si="236"/>
        <v>2.3255813953488372E-2</v>
      </c>
      <c r="X1669">
        <v>18</v>
      </c>
      <c r="Y1669" s="4">
        <v>4.3</v>
      </c>
      <c r="Z1669" s="4">
        <v>1.1000000000000001</v>
      </c>
      <c r="AA1669" s="5">
        <v>77517.55</v>
      </c>
      <c r="AB1669" s="5">
        <f t="shared" si="237"/>
        <v>3255737.1</v>
      </c>
      <c r="AC1669" s="5">
        <v>54554.52</v>
      </c>
      <c r="AD1669" s="5">
        <f t="shared" si="238"/>
        <v>2345844.36</v>
      </c>
      <c r="AE1669" s="5">
        <v>127947.05</v>
      </c>
      <c r="AF1669" s="5">
        <v>39182.65</v>
      </c>
      <c r="AG1669" s="5">
        <v>8379.51</v>
      </c>
      <c r="AH1669" s="5">
        <v>1595</v>
      </c>
      <c r="AI1669" s="5">
        <v>7497.44</v>
      </c>
      <c r="AJ1669">
        <v>0</v>
      </c>
      <c r="AK1669" s="5">
        <v>0</v>
      </c>
      <c r="AL1669" s="5">
        <v>0</v>
      </c>
      <c r="AM1669" s="5">
        <v>64812.83</v>
      </c>
      <c r="AN1669">
        <v>8</v>
      </c>
      <c r="AO1669">
        <v>8</v>
      </c>
      <c r="AP1669" t="str">
        <f t="shared" si="239"/>
        <v>Yes</v>
      </c>
      <c r="AQ1669">
        <v>1</v>
      </c>
      <c r="AR1669" s="5">
        <f t="shared" si="240"/>
        <v>2595258.84</v>
      </c>
      <c r="AS1669" s="5">
        <f t="shared" si="241"/>
        <v>660478.26</v>
      </c>
      <c r="AT1669" t="s">
        <v>59</v>
      </c>
      <c r="AU1669" t="s">
        <v>6164</v>
      </c>
      <c r="AV1669" t="s">
        <v>6165</v>
      </c>
      <c r="AW1669" t="s">
        <v>6166</v>
      </c>
      <c r="AX1669" t="s">
        <v>6167</v>
      </c>
      <c r="AY1669">
        <v>44</v>
      </c>
      <c r="AZ1669">
        <v>0</v>
      </c>
      <c r="BA1669">
        <v>0</v>
      </c>
      <c r="BB1669" t="s">
        <v>6168</v>
      </c>
      <c r="BC1669">
        <v>0</v>
      </c>
      <c r="BD1669">
        <v>0</v>
      </c>
      <c r="BE1669" t="s">
        <v>6169</v>
      </c>
      <c r="BF1669" t="s">
        <v>6170</v>
      </c>
      <c r="BG1669">
        <v>2</v>
      </c>
      <c r="BH1669" t="s">
        <v>6209</v>
      </c>
      <c r="BI1669">
        <v>117</v>
      </c>
      <c r="BJ1669" t="s">
        <v>6193</v>
      </c>
      <c r="BK1669">
        <v>0</v>
      </c>
      <c r="BL1669">
        <v>49</v>
      </c>
      <c r="BM1669" s="3">
        <f t="shared" si="242"/>
        <v>0.87755102040816324</v>
      </c>
    </row>
    <row r="1670" spans="1:65">
      <c r="A1670" t="s">
        <v>1802</v>
      </c>
      <c r="B1670" s="2">
        <v>45757</v>
      </c>
      <c r="C1670" t="s">
        <v>1632</v>
      </c>
      <c r="D1670" t="s">
        <v>1633</v>
      </c>
      <c r="E1670">
        <v>4</v>
      </c>
      <c r="F1670" t="s">
        <v>49</v>
      </c>
      <c r="G1670" t="s">
        <v>62</v>
      </c>
      <c r="H1670" t="s">
        <v>141</v>
      </c>
      <c r="I1670" t="s">
        <v>64</v>
      </c>
      <c r="J1670" t="s">
        <v>53</v>
      </c>
      <c r="K1670" t="s">
        <v>75</v>
      </c>
      <c r="L1670" t="s">
        <v>87</v>
      </c>
      <c r="M1670" t="s">
        <v>56</v>
      </c>
      <c r="N1670" t="s">
        <v>94</v>
      </c>
      <c r="O1670" t="s">
        <v>82</v>
      </c>
      <c r="P1670">
        <v>67</v>
      </c>
      <c r="Q1670">
        <v>68</v>
      </c>
      <c r="R1670">
        <v>67</v>
      </c>
      <c r="S1670">
        <v>1</v>
      </c>
      <c r="T1670">
        <f t="shared" si="234"/>
        <v>66</v>
      </c>
      <c r="U1670">
        <v>66</v>
      </c>
      <c r="V1670">
        <f t="shared" si="235"/>
        <v>0</v>
      </c>
      <c r="W1670" s="3">
        <f t="shared" si="236"/>
        <v>1.4925373134328358E-2</v>
      </c>
      <c r="X1670">
        <v>22</v>
      </c>
      <c r="Y1670" s="4">
        <v>4.9000000000000004</v>
      </c>
      <c r="Z1670" s="4">
        <v>1.5</v>
      </c>
      <c r="AA1670" s="5">
        <v>35925.54</v>
      </c>
      <c r="AB1670" s="5">
        <f t="shared" si="237"/>
        <v>2371085.64</v>
      </c>
      <c r="AC1670" s="5">
        <v>24049.15</v>
      </c>
      <c r="AD1670" s="5">
        <f t="shared" si="238"/>
        <v>1611293.05</v>
      </c>
      <c r="AE1670" s="5">
        <v>109387.98</v>
      </c>
      <c r="AF1670" s="5">
        <v>30534.22</v>
      </c>
      <c r="AG1670" s="5">
        <v>8546.83</v>
      </c>
      <c r="AH1670" s="5">
        <v>2175</v>
      </c>
      <c r="AI1670" s="5">
        <v>3514.75</v>
      </c>
      <c r="AJ1670">
        <v>0</v>
      </c>
      <c r="AK1670" s="5">
        <v>0</v>
      </c>
      <c r="AL1670" s="5">
        <v>0</v>
      </c>
      <c r="AM1670" s="5">
        <v>44777.03</v>
      </c>
      <c r="AN1670">
        <v>4</v>
      </c>
      <c r="AO1670">
        <v>4</v>
      </c>
      <c r="AP1670" t="str">
        <f t="shared" si="239"/>
        <v>Yes</v>
      </c>
      <c r="AQ1670">
        <v>1</v>
      </c>
      <c r="AR1670" s="5">
        <f t="shared" si="240"/>
        <v>1810228.86</v>
      </c>
      <c r="AS1670" s="5">
        <f t="shared" si="241"/>
        <v>560856.78</v>
      </c>
      <c r="AT1670" t="s">
        <v>59</v>
      </c>
      <c r="AU1670" t="s">
        <v>6164</v>
      </c>
      <c r="AV1670" t="s">
        <v>6165</v>
      </c>
      <c r="AW1670" t="s">
        <v>6166</v>
      </c>
      <c r="AX1670" t="s">
        <v>6167</v>
      </c>
      <c r="AY1670">
        <v>68</v>
      </c>
      <c r="AZ1670">
        <v>0</v>
      </c>
      <c r="BA1670">
        <v>0</v>
      </c>
      <c r="BB1670" t="s">
        <v>6168</v>
      </c>
      <c r="BC1670">
        <v>0</v>
      </c>
      <c r="BD1670">
        <v>0</v>
      </c>
      <c r="BE1670" t="s">
        <v>6169</v>
      </c>
      <c r="BF1670" t="s">
        <v>6170</v>
      </c>
      <c r="BG1670">
        <v>0</v>
      </c>
      <c r="BH1670" t="s">
        <v>6171</v>
      </c>
      <c r="BI1670">
        <v>39</v>
      </c>
      <c r="BJ1670" t="s">
        <v>6172</v>
      </c>
      <c r="BK1670">
        <v>0</v>
      </c>
      <c r="BL1670">
        <v>77</v>
      </c>
      <c r="BM1670" s="3">
        <f t="shared" si="242"/>
        <v>0.87012987012987009</v>
      </c>
    </row>
    <row r="1671" spans="1:65">
      <c r="A1671" t="s">
        <v>1803</v>
      </c>
      <c r="B1671" s="2">
        <v>45757</v>
      </c>
      <c r="C1671" t="s">
        <v>1632</v>
      </c>
      <c r="D1671" t="s">
        <v>1633</v>
      </c>
      <c r="E1671">
        <v>4</v>
      </c>
      <c r="F1671" t="s">
        <v>49</v>
      </c>
      <c r="G1671" t="s">
        <v>50</v>
      </c>
      <c r="H1671" t="s">
        <v>245</v>
      </c>
      <c r="I1671" t="s">
        <v>52</v>
      </c>
      <c r="J1671" t="s">
        <v>65</v>
      </c>
      <c r="K1671" t="s">
        <v>66</v>
      </c>
      <c r="L1671" t="s">
        <v>55</v>
      </c>
      <c r="M1671" t="s">
        <v>56</v>
      </c>
      <c r="N1671" t="s">
        <v>109</v>
      </c>
      <c r="O1671" t="s">
        <v>70</v>
      </c>
      <c r="P1671">
        <v>65</v>
      </c>
      <c r="Q1671">
        <v>66</v>
      </c>
      <c r="R1671">
        <v>66</v>
      </c>
      <c r="S1671">
        <v>2</v>
      </c>
      <c r="T1671">
        <f t="shared" si="234"/>
        <v>64</v>
      </c>
      <c r="U1671">
        <v>64</v>
      </c>
      <c r="V1671">
        <f t="shared" si="235"/>
        <v>0</v>
      </c>
      <c r="W1671" s="3">
        <f t="shared" si="236"/>
        <v>3.0303030303030304E-2</v>
      </c>
      <c r="X1671">
        <v>29</v>
      </c>
      <c r="Y1671" s="4">
        <v>2.2000000000000002</v>
      </c>
      <c r="Z1671" s="4">
        <v>0.8</v>
      </c>
      <c r="AA1671" s="5">
        <v>49197.19</v>
      </c>
      <c r="AB1671" s="5">
        <f t="shared" si="237"/>
        <v>3148620.16</v>
      </c>
      <c r="AC1671" s="5">
        <v>34935.9</v>
      </c>
      <c r="AD1671" s="5">
        <f t="shared" si="238"/>
        <v>2305769.4</v>
      </c>
      <c r="AE1671" s="5">
        <v>151608.64000000001</v>
      </c>
      <c r="AF1671" s="5">
        <v>42320.61</v>
      </c>
      <c r="AG1671" s="5">
        <v>10355.049999999999</v>
      </c>
      <c r="AH1671" s="5">
        <v>1160</v>
      </c>
      <c r="AI1671" s="5">
        <v>10120</v>
      </c>
      <c r="AJ1671">
        <v>0</v>
      </c>
      <c r="AK1671" s="5">
        <v>0</v>
      </c>
      <c r="AL1671" s="5">
        <v>0</v>
      </c>
      <c r="AM1671" s="5">
        <v>90895.5</v>
      </c>
      <c r="AN1671">
        <v>8</v>
      </c>
      <c r="AO1671">
        <v>6</v>
      </c>
      <c r="AP1671" t="str">
        <f t="shared" si="239"/>
        <v>Yes</v>
      </c>
      <c r="AQ1671">
        <v>1</v>
      </c>
      <c r="AR1671" s="5">
        <f t="shared" si="240"/>
        <v>2612229.2000000002</v>
      </c>
      <c r="AS1671" s="5">
        <f t="shared" si="241"/>
        <v>536390.96</v>
      </c>
      <c r="AT1671" t="s">
        <v>59</v>
      </c>
      <c r="AU1671" t="s">
        <v>6164</v>
      </c>
      <c r="AV1671" t="s">
        <v>6165</v>
      </c>
      <c r="AW1671" t="s">
        <v>6166</v>
      </c>
      <c r="AX1671" t="s">
        <v>6184</v>
      </c>
      <c r="AY1671">
        <v>68</v>
      </c>
      <c r="AZ1671">
        <v>0</v>
      </c>
      <c r="BA1671">
        <v>0</v>
      </c>
      <c r="BB1671" t="s">
        <v>6168</v>
      </c>
      <c r="BC1671">
        <v>0</v>
      </c>
      <c r="BD1671">
        <v>0</v>
      </c>
      <c r="BE1671" t="s">
        <v>6169</v>
      </c>
      <c r="BF1671" t="s">
        <v>6170</v>
      </c>
      <c r="BG1671">
        <v>0</v>
      </c>
      <c r="BH1671" t="s">
        <v>6171</v>
      </c>
      <c r="BI1671">
        <v>58</v>
      </c>
      <c r="BJ1671" t="s">
        <v>6187</v>
      </c>
      <c r="BK1671">
        <v>0</v>
      </c>
      <c r="BL1671">
        <v>72</v>
      </c>
      <c r="BM1671" s="3">
        <f t="shared" si="242"/>
        <v>0.91666666666666663</v>
      </c>
    </row>
    <row r="1672" spans="1:65">
      <c r="A1672" t="s">
        <v>1804</v>
      </c>
      <c r="B1672" s="2">
        <v>45757</v>
      </c>
      <c r="C1672" t="s">
        <v>1632</v>
      </c>
      <c r="D1672" t="s">
        <v>1633</v>
      </c>
      <c r="E1672">
        <v>4</v>
      </c>
      <c r="F1672" t="s">
        <v>72</v>
      </c>
      <c r="G1672" t="s">
        <v>62</v>
      </c>
      <c r="H1672" t="s">
        <v>150</v>
      </c>
      <c r="I1672" t="s">
        <v>74</v>
      </c>
      <c r="J1672" t="s">
        <v>53</v>
      </c>
      <c r="K1672" t="s">
        <v>66</v>
      </c>
      <c r="L1672" t="s">
        <v>92</v>
      </c>
      <c r="M1672" t="s">
        <v>56</v>
      </c>
      <c r="N1672" t="s">
        <v>94</v>
      </c>
      <c r="O1672" t="s">
        <v>70</v>
      </c>
      <c r="P1672">
        <v>82</v>
      </c>
      <c r="Q1672">
        <v>83</v>
      </c>
      <c r="R1672">
        <v>82</v>
      </c>
      <c r="S1672">
        <v>1</v>
      </c>
      <c r="T1672">
        <f t="shared" si="234"/>
        <v>81</v>
      </c>
      <c r="U1672">
        <v>80</v>
      </c>
      <c r="V1672">
        <f t="shared" si="235"/>
        <v>1</v>
      </c>
      <c r="W1672" s="3">
        <f t="shared" si="236"/>
        <v>1.2195121951219513E-2</v>
      </c>
      <c r="X1672">
        <v>26</v>
      </c>
      <c r="Y1672" s="4">
        <v>4</v>
      </c>
      <c r="Z1672" s="4">
        <v>1.5</v>
      </c>
      <c r="AA1672" s="5">
        <v>30603.57</v>
      </c>
      <c r="AB1672" s="5">
        <f t="shared" si="237"/>
        <v>2448285.6</v>
      </c>
      <c r="AC1672" s="5">
        <v>23871.01</v>
      </c>
      <c r="AD1672" s="5">
        <f t="shared" si="238"/>
        <v>1957422.82</v>
      </c>
      <c r="AE1672" s="5">
        <v>140618.38</v>
      </c>
      <c r="AF1672" s="5">
        <v>36097.08</v>
      </c>
      <c r="AG1672" s="5">
        <v>9460.31</v>
      </c>
      <c r="AH1672" s="5">
        <v>2175</v>
      </c>
      <c r="AI1672" s="5">
        <v>3545.95</v>
      </c>
      <c r="AJ1672">
        <v>0</v>
      </c>
      <c r="AK1672" s="5">
        <v>0</v>
      </c>
      <c r="AL1672" s="5">
        <v>32505.63</v>
      </c>
      <c r="AM1672" s="5">
        <v>84027.82</v>
      </c>
      <c r="AN1672">
        <v>4</v>
      </c>
      <c r="AO1672">
        <v>4</v>
      </c>
      <c r="AP1672" t="str">
        <f t="shared" si="239"/>
        <v>Yes</v>
      </c>
      <c r="AQ1672">
        <v>0</v>
      </c>
      <c r="AR1672" s="5">
        <f t="shared" si="240"/>
        <v>2265852.9900000002</v>
      </c>
      <c r="AS1672" s="5">
        <f t="shared" si="241"/>
        <v>182432.61</v>
      </c>
      <c r="AT1672" t="s">
        <v>59</v>
      </c>
      <c r="AU1672" t="s">
        <v>6164</v>
      </c>
      <c r="AV1672" t="s">
        <v>6165</v>
      </c>
      <c r="AW1672" t="s">
        <v>6166</v>
      </c>
      <c r="AX1672" t="s">
        <v>6167</v>
      </c>
      <c r="AY1672">
        <v>85</v>
      </c>
      <c r="AZ1672">
        <v>0</v>
      </c>
      <c r="BA1672">
        <v>17</v>
      </c>
      <c r="BB1672" t="s">
        <v>6198</v>
      </c>
      <c r="BC1672">
        <v>0</v>
      </c>
      <c r="BD1672">
        <v>0</v>
      </c>
      <c r="BE1672" t="s">
        <v>6169</v>
      </c>
      <c r="BF1672" t="s">
        <v>6170</v>
      </c>
      <c r="BG1672">
        <v>1</v>
      </c>
      <c r="BH1672" t="s">
        <v>6186</v>
      </c>
      <c r="BI1672">
        <v>28</v>
      </c>
      <c r="BJ1672" t="s">
        <v>6172</v>
      </c>
      <c r="BK1672">
        <v>0</v>
      </c>
      <c r="BL1672">
        <v>90</v>
      </c>
      <c r="BM1672" s="3">
        <f t="shared" si="242"/>
        <v>0.91111111111111109</v>
      </c>
    </row>
    <row r="1673" spans="1:65">
      <c r="A1673" t="s">
        <v>1805</v>
      </c>
      <c r="B1673" s="2">
        <v>45757</v>
      </c>
      <c r="C1673" t="s">
        <v>1632</v>
      </c>
      <c r="D1673" t="s">
        <v>1633</v>
      </c>
      <c r="E1673">
        <v>4</v>
      </c>
      <c r="F1673" t="s">
        <v>78</v>
      </c>
      <c r="G1673" t="s">
        <v>50</v>
      </c>
      <c r="H1673" t="s">
        <v>185</v>
      </c>
      <c r="I1673" t="s">
        <v>74</v>
      </c>
      <c r="J1673" t="s">
        <v>53</v>
      </c>
      <c r="K1673" t="s">
        <v>54</v>
      </c>
      <c r="L1673" t="s">
        <v>55</v>
      </c>
      <c r="M1673" t="s">
        <v>56</v>
      </c>
      <c r="N1673" t="s">
        <v>69</v>
      </c>
      <c r="O1673" t="s">
        <v>120</v>
      </c>
      <c r="P1673">
        <v>71</v>
      </c>
      <c r="Q1673">
        <v>74</v>
      </c>
      <c r="R1673">
        <v>73</v>
      </c>
      <c r="S1673">
        <v>2</v>
      </c>
      <c r="T1673">
        <f t="shared" si="234"/>
        <v>71</v>
      </c>
      <c r="U1673">
        <v>69</v>
      </c>
      <c r="V1673">
        <f t="shared" si="235"/>
        <v>2</v>
      </c>
      <c r="W1673" s="3">
        <f t="shared" si="236"/>
        <v>2.7397260273972601E-2</v>
      </c>
      <c r="X1673">
        <v>15</v>
      </c>
      <c r="Y1673" s="4">
        <v>1.2</v>
      </c>
      <c r="Z1673" s="4">
        <v>1</v>
      </c>
      <c r="AA1673" s="5">
        <v>38875.57</v>
      </c>
      <c r="AB1673" s="5">
        <f t="shared" si="237"/>
        <v>2682414.33</v>
      </c>
      <c r="AC1673" s="5">
        <v>23587.119999999999</v>
      </c>
      <c r="AD1673" s="5">
        <f t="shared" si="238"/>
        <v>1721859.76</v>
      </c>
      <c r="AE1673" s="5">
        <v>123547.24</v>
      </c>
      <c r="AF1673" s="5">
        <v>34279.440000000002</v>
      </c>
      <c r="AG1673" s="5">
        <v>7849.74</v>
      </c>
      <c r="AH1673" s="5">
        <v>1450</v>
      </c>
      <c r="AI1673" s="5">
        <v>7078.79</v>
      </c>
      <c r="AJ1673">
        <v>0</v>
      </c>
      <c r="AK1673" s="5">
        <v>0</v>
      </c>
      <c r="AL1673" s="5">
        <v>1474.98</v>
      </c>
      <c r="AM1673" s="5">
        <v>45682.14</v>
      </c>
      <c r="AN1673">
        <v>4</v>
      </c>
      <c r="AO1673">
        <v>5</v>
      </c>
      <c r="AP1673" t="str">
        <f t="shared" si="239"/>
        <v>No</v>
      </c>
      <c r="AQ1673">
        <v>2</v>
      </c>
      <c r="AR1673" s="5">
        <f t="shared" si="240"/>
        <v>1943222.09</v>
      </c>
      <c r="AS1673" s="5">
        <f t="shared" si="241"/>
        <v>739192.24</v>
      </c>
      <c r="AT1673" t="s">
        <v>59</v>
      </c>
      <c r="AU1673" t="s">
        <v>6164</v>
      </c>
      <c r="AV1673" t="s">
        <v>6165</v>
      </c>
      <c r="AW1673" t="s">
        <v>6166</v>
      </c>
      <c r="AX1673" t="s">
        <v>6167</v>
      </c>
      <c r="AY1673">
        <v>74</v>
      </c>
      <c r="AZ1673">
        <v>0</v>
      </c>
      <c r="BA1673">
        <v>22</v>
      </c>
      <c r="BB1673" t="s">
        <v>6198</v>
      </c>
      <c r="BC1673">
        <v>1</v>
      </c>
      <c r="BD1673">
        <v>0</v>
      </c>
      <c r="BE1673" t="s">
        <v>6196</v>
      </c>
      <c r="BF1673" t="s">
        <v>6170</v>
      </c>
      <c r="BG1673">
        <v>0</v>
      </c>
      <c r="BH1673" t="s">
        <v>6171</v>
      </c>
      <c r="BI1673">
        <v>27</v>
      </c>
      <c r="BJ1673" t="s">
        <v>6172</v>
      </c>
      <c r="BK1673">
        <v>0</v>
      </c>
      <c r="BL1673">
        <v>80</v>
      </c>
      <c r="BM1673" s="3">
        <f t="shared" si="242"/>
        <v>0.91249999999999998</v>
      </c>
    </row>
    <row r="1674" spans="1:65">
      <c r="A1674" t="s">
        <v>1806</v>
      </c>
      <c r="B1674" s="2">
        <v>45757</v>
      </c>
      <c r="C1674" t="s">
        <v>1632</v>
      </c>
      <c r="D1674" t="s">
        <v>1633</v>
      </c>
      <c r="E1674">
        <v>4</v>
      </c>
      <c r="F1674" t="s">
        <v>61</v>
      </c>
      <c r="G1674" t="s">
        <v>79</v>
      </c>
      <c r="H1674" t="s">
        <v>84</v>
      </c>
      <c r="I1674" t="s">
        <v>64</v>
      </c>
      <c r="J1674" t="s">
        <v>81</v>
      </c>
      <c r="K1674" t="s">
        <v>75</v>
      </c>
      <c r="L1674" t="s">
        <v>92</v>
      </c>
      <c r="M1674" t="s">
        <v>56</v>
      </c>
      <c r="N1674" t="s">
        <v>69</v>
      </c>
      <c r="O1674" t="s">
        <v>82</v>
      </c>
      <c r="P1674">
        <v>38</v>
      </c>
      <c r="Q1674">
        <v>39</v>
      </c>
      <c r="R1674">
        <v>39</v>
      </c>
      <c r="S1674">
        <v>1</v>
      </c>
      <c r="T1674">
        <f t="shared" si="234"/>
        <v>38</v>
      </c>
      <c r="U1674">
        <v>38</v>
      </c>
      <c r="V1674">
        <f t="shared" si="235"/>
        <v>0</v>
      </c>
      <c r="W1674" s="3">
        <f t="shared" si="236"/>
        <v>2.564102564102564E-2</v>
      </c>
      <c r="X1674">
        <v>28</v>
      </c>
      <c r="Y1674" s="4">
        <v>2.5</v>
      </c>
      <c r="Z1674" s="4">
        <v>1.8</v>
      </c>
      <c r="AA1674" s="5">
        <v>77007.34</v>
      </c>
      <c r="AB1674" s="5">
        <f t="shared" si="237"/>
        <v>2926278.92</v>
      </c>
      <c r="AC1674" s="5">
        <v>53969.5</v>
      </c>
      <c r="AD1674" s="5">
        <f t="shared" si="238"/>
        <v>2104810.5</v>
      </c>
      <c r="AE1674" s="5">
        <v>113407.18</v>
      </c>
      <c r="AF1674" s="5">
        <v>33059.51</v>
      </c>
      <c r="AG1674" s="5">
        <v>9409.67</v>
      </c>
      <c r="AH1674" s="5">
        <v>2610</v>
      </c>
      <c r="AI1674" s="5">
        <v>7577.14</v>
      </c>
      <c r="AJ1674">
        <v>0</v>
      </c>
      <c r="AK1674" s="5">
        <v>0</v>
      </c>
      <c r="AL1674" s="5">
        <v>0</v>
      </c>
      <c r="AM1674" s="5">
        <v>25680.94</v>
      </c>
      <c r="AN1674">
        <v>4</v>
      </c>
      <c r="AO1674">
        <v>3</v>
      </c>
      <c r="AP1674" t="str">
        <f t="shared" si="239"/>
        <v>Yes</v>
      </c>
      <c r="AQ1674">
        <v>1</v>
      </c>
      <c r="AR1674" s="5">
        <f t="shared" si="240"/>
        <v>2296554.94</v>
      </c>
      <c r="AS1674" s="5">
        <f t="shared" si="241"/>
        <v>629723.98</v>
      </c>
      <c r="AT1674" t="s">
        <v>59</v>
      </c>
      <c r="AU1674" t="s">
        <v>6164</v>
      </c>
      <c r="AV1674" t="s">
        <v>6165</v>
      </c>
      <c r="AW1674" t="s">
        <v>6166</v>
      </c>
      <c r="AX1674" t="s">
        <v>6184</v>
      </c>
      <c r="AY1674">
        <v>38</v>
      </c>
      <c r="AZ1674">
        <v>0</v>
      </c>
      <c r="BA1674">
        <v>0</v>
      </c>
      <c r="BB1674" t="s">
        <v>6168</v>
      </c>
      <c r="BC1674">
        <v>0</v>
      </c>
      <c r="BD1674">
        <v>0</v>
      </c>
      <c r="BE1674" t="s">
        <v>6169</v>
      </c>
      <c r="BF1674" t="s">
        <v>6170</v>
      </c>
      <c r="BG1674">
        <v>1</v>
      </c>
      <c r="BH1674" t="s">
        <v>6186</v>
      </c>
      <c r="BI1674">
        <v>45</v>
      </c>
      <c r="BJ1674" t="s">
        <v>6172</v>
      </c>
      <c r="BK1674">
        <v>0</v>
      </c>
      <c r="BL1674">
        <v>46</v>
      </c>
      <c r="BM1674" s="3">
        <f t="shared" si="242"/>
        <v>0.84782608695652173</v>
      </c>
    </row>
    <row r="1675" spans="1:65">
      <c r="A1675" t="s">
        <v>1807</v>
      </c>
      <c r="B1675" s="2">
        <v>45757</v>
      </c>
      <c r="C1675" t="s">
        <v>1632</v>
      </c>
      <c r="D1675" t="s">
        <v>1633</v>
      </c>
      <c r="E1675">
        <v>4</v>
      </c>
      <c r="F1675" t="s">
        <v>49</v>
      </c>
      <c r="G1675" t="s">
        <v>50</v>
      </c>
      <c r="H1675" t="s">
        <v>245</v>
      </c>
      <c r="I1675" t="s">
        <v>74</v>
      </c>
      <c r="J1675" t="s">
        <v>53</v>
      </c>
      <c r="K1675" t="s">
        <v>54</v>
      </c>
      <c r="L1675" t="s">
        <v>87</v>
      </c>
      <c r="M1675" t="s">
        <v>56</v>
      </c>
      <c r="N1675" t="s">
        <v>57</v>
      </c>
      <c r="O1675" t="s">
        <v>70</v>
      </c>
      <c r="P1675">
        <v>62</v>
      </c>
      <c r="Q1675">
        <v>64</v>
      </c>
      <c r="R1675">
        <v>64</v>
      </c>
      <c r="S1675">
        <v>1</v>
      </c>
      <c r="T1675">
        <f t="shared" si="234"/>
        <v>63</v>
      </c>
      <c r="U1675">
        <v>60</v>
      </c>
      <c r="V1675">
        <f t="shared" si="235"/>
        <v>3</v>
      </c>
      <c r="W1675" s="3">
        <f t="shared" si="236"/>
        <v>1.5625E-2</v>
      </c>
      <c r="X1675">
        <v>43</v>
      </c>
      <c r="Y1675" s="4">
        <v>8.1</v>
      </c>
      <c r="Z1675" s="4">
        <v>2.6</v>
      </c>
      <c r="AA1675" s="5">
        <v>38399.660000000003</v>
      </c>
      <c r="AB1675" s="5">
        <f t="shared" si="237"/>
        <v>2303979.6</v>
      </c>
      <c r="AC1675" s="5">
        <v>24013.09</v>
      </c>
      <c r="AD1675" s="5">
        <f t="shared" si="238"/>
        <v>1536837.76</v>
      </c>
      <c r="AE1675" s="5">
        <v>108971.48</v>
      </c>
      <c r="AF1675" s="5">
        <v>30885.72</v>
      </c>
      <c r="AG1675" s="5">
        <v>10493.45</v>
      </c>
      <c r="AH1675" s="5">
        <v>3770</v>
      </c>
      <c r="AI1675" s="5">
        <v>3531.03</v>
      </c>
      <c r="AJ1675">
        <v>0</v>
      </c>
      <c r="AK1675" s="5">
        <v>0</v>
      </c>
      <c r="AL1675" s="5">
        <v>2184.71</v>
      </c>
      <c r="AM1675" s="5">
        <v>38907</v>
      </c>
      <c r="AN1675">
        <v>4</v>
      </c>
      <c r="AO1675">
        <v>3</v>
      </c>
      <c r="AP1675" t="str">
        <f t="shared" si="239"/>
        <v>Yes</v>
      </c>
      <c r="AQ1675">
        <v>1</v>
      </c>
      <c r="AR1675" s="5">
        <f t="shared" si="240"/>
        <v>1735581.15</v>
      </c>
      <c r="AS1675" s="5">
        <f t="shared" si="241"/>
        <v>568398.44999999995</v>
      </c>
      <c r="AT1675" t="s">
        <v>59</v>
      </c>
      <c r="AU1675" t="s">
        <v>6164</v>
      </c>
      <c r="AV1675" t="s">
        <v>6165</v>
      </c>
      <c r="AW1675" t="s">
        <v>6166</v>
      </c>
      <c r="AX1675" t="s">
        <v>6177</v>
      </c>
      <c r="AY1675">
        <v>63</v>
      </c>
      <c r="AZ1675">
        <v>0</v>
      </c>
      <c r="BA1675">
        <v>19</v>
      </c>
      <c r="BB1675" t="s">
        <v>6180</v>
      </c>
      <c r="BC1675">
        <v>0</v>
      </c>
      <c r="BD1675">
        <v>0</v>
      </c>
      <c r="BE1675" t="s">
        <v>6169</v>
      </c>
      <c r="BF1675" t="s">
        <v>6170</v>
      </c>
      <c r="BG1675">
        <v>1</v>
      </c>
      <c r="BH1675" t="s">
        <v>6179</v>
      </c>
      <c r="BI1675">
        <v>45</v>
      </c>
      <c r="BJ1675" t="s">
        <v>6172</v>
      </c>
      <c r="BK1675">
        <v>0</v>
      </c>
      <c r="BL1675">
        <v>72</v>
      </c>
      <c r="BM1675" s="3">
        <f t="shared" si="242"/>
        <v>0.88888888888888884</v>
      </c>
    </row>
    <row r="1676" spans="1:65">
      <c r="A1676" t="s">
        <v>1808</v>
      </c>
      <c r="B1676" s="2">
        <v>45757</v>
      </c>
      <c r="C1676" t="s">
        <v>1632</v>
      </c>
      <c r="D1676" t="s">
        <v>1633</v>
      </c>
      <c r="E1676">
        <v>4</v>
      </c>
      <c r="F1676" t="s">
        <v>49</v>
      </c>
      <c r="G1676" t="s">
        <v>62</v>
      </c>
      <c r="H1676" t="s">
        <v>133</v>
      </c>
      <c r="I1676" t="s">
        <v>64</v>
      </c>
      <c r="J1676" t="s">
        <v>81</v>
      </c>
      <c r="K1676" t="s">
        <v>66</v>
      </c>
      <c r="L1676" t="s">
        <v>67</v>
      </c>
      <c r="M1676" t="s">
        <v>68</v>
      </c>
      <c r="N1676" t="s">
        <v>94</v>
      </c>
      <c r="O1676" t="s">
        <v>70</v>
      </c>
      <c r="P1676">
        <v>34</v>
      </c>
      <c r="Q1676">
        <v>35</v>
      </c>
      <c r="R1676">
        <v>35</v>
      </c>
      <c r="S1676">
        <v>3</v>
      </c>
      <c r="T1676">
        <f t="shared" si="234"/>
        <v>32</v>
      </c>
      <c r="U1676">
        <v>32</v>
      </c>
      <c r="V1676">
        <f t="shared" si="235"/>
        <v>0</v>
      </c>
      <c r="W1676" s="3">
        <f t="shared" si="236"/>
        <v>8.5714285714285715E-2</v>
      </c>
      <c r="X1676">
        <v>30</v>
      </c>
      <c r="Y1676" s="4">
        <v>7.8</v>
      </c>
      <c r="Z1676" s="4">
        <v>1.8</v>
      </c>
      <c r="AA1676" s="5">
        <v>72510.100000000006</v>
      </c>
      <c r="AB1676" s="5">
        <f t="shared" si="237"/>
        <v>2320323.2000000002</v>
      </c>
      <c r="AC1676" s="5">
        <v>49274.23</v>
      </c>
      <c r="AD1676" s="5">
        <f t="shared" si="238"/>
        <v>1724598.05</v>
      </c>
      <c r="AE1676" s="5">
        <v>104008.55</v>
      </c>
      <c r="AF1676" s="5">
        <v>31330.77</v>
      </c>
      <c r="AG1676" s="5">
        <v>35115.730000000003</v>
      </c>
      <c r="AH1676" s="5">
        <v>2610</v>
      </c>
      <c r="AI1676" s="5">
        <v>65331.18</v>
      </c>
      <c r="AJ1676">
        <v>1</v>
      </c>
      <c r="AK1676" s="5">
        <v>22827.84</v>
      </c>
      <c r="AL1676" s="5">
        <v>0</v>
      </c>
      <c r="AM1676" s="5">
        <v>20573.830000000002</v>
      </c>
      <c r="AN1676">
        <v>4</v>
      </c>
      <c r="AO1676">
        <v>4</v>
      </c>
      <c r="AP1676" t="str">
        <f t="shared" si="239"/>
        <v>Yes</v>
      </c>
      <c r="AQ1676">
        <v>1</v>
      </c>
      <c r="AR1676" s="5">
        <f t="shared" si="240"/>
        <v>2006395.95</v>
      </c>
      <c r="AS1676" s="5">
        <f t="shared" si="241"/>
        <v>313927.25</v>
      </c>
      <c r="AT1676" t="s">
        <v>1641</v>
      </c>
      <c r="AU1676" t="s">
        <v>6199</v>
      </c>
      <c r="AV1676" t="s">
        <v>6200</v>
      </c>
      <c r="AW1676" t="s">
        <v>6175</v>
      </c>
      <c r="AX1676" t="s">
        <v>6184</v>
      </c>
      <c r="AY1676">
        <v>36</v>
      </c>
      <c r="AZ1676">
        <v>0</v>
      </c>
      <c r="BA1676">
        <v>0</v>
      </c>
      <c r="BB1676" t="s">
        <v>6168</v>
      </c>
      <c r="BC1676">
        <v>0</v>
      </c>
      <c r="BD1676">
        <v>0</v>
      </c>
      <c r="BE1676" t="s">
        <v>6169</v>
      </c>
      <c r="BF1676" t="s">
        <v>6210</v>
      </c>
      <c r="BG1676">
        <v>1</v>
      </c>
      <c r="BH1676" t="s">
        <v>6179</v>
      </c>
      <c r="BI1676">
        <v>34</v>
      </c>
      <c r="BJ1676" t="s">
        <v>6172</v>
      </c>
      <c r="BK1676">
        <v>0</v>
      </c>
      <c r="BL1676">
        <v>50</v>
      </c>
      <c r="BM1676" s="3">
        <f t="shared" si="242"/>
        <v>0.7</v>
      </c>
    </row>
    <row r="1677" spans="1:65">
      <c r="A1677" t="s">
        <v>1809</v>
      </c>
      <c r="B1677" s="2">
        <v>45757</v>
      </c>
      <c r="C1677" t="s">
        <v>1632</v>
      </c>
      <c r="D1677" t="s">
        <v>1633</v>
      </c>
      <c r="E1677">
        <v>4</v>
      </c>
      <c r="F1677" t="s">
        <v>78</v>
      </c>
      <c r="G1677" t="s">
        <v>79</v>
      </c>
      <c r="H1677" t="s">
        <v>136</v>
      </c>
      <c r="I1677" t="s">
        <v>74</v>
      </c>
      <c r="J1677" t="s">
        <v>81</v>
      </c>
      <c r="K1677" t="s">
        <v>66</v>
      </c>
      <c r="L1677" t="s">
        <v>67</v>
      </c>
      <c r="M1677" t="s">
        <v>68</v>
      </c>
      <c r="N1677" t="s">
        <v>69</v>
      </c>
      <c r="O1677" t="s">
        <v>58</v>
      </c>
      <c r="P1677">
        <v>41</v>
      </c>
      <c r="Q1677">
        <v>44</v>
      </c>
      <c r="R1677">
        <v>42</v>
      </c>
      <c r="S1677">
        <v>3</v>
      </c>
      <c r="T1677">
        <f t="shared" si="234"/>
        <v>39</v>
      </c>
      <c r="U1677">
        <v>39</v>
      </c>
      <c r="V1677">
        <f t="shared" si="235"/>
        <v>0</v>
      </c>
      <c r="W1677" s="3">
        <f t="shared" si="236"/>
        <v>7.1428571428571425E-2</v>
      </c>
      <c r="X1677">
        <v>43</v>
      </c>
      <c r="Y1677" s="4">
        <v>4.3</v>
      </c>
      <c r="Z1677" s="4">
        <v>1.9</v>
      </c>
      <c r="AA1677" s="5">
        <v>72838.009999999995</v>
      </c>
      <c r="AB1677" s="5">
        <f t="shared" si="237"/>
        <v>2840682.39</v>
      </c>
      <c r="AC1677" s="5">
        <v>49107.32</v>
      </c>
      <c r="AD1677" s="5">
        <f t="shared" si="238"/>
        <v>2062507.44</v>
      </c>
      <c r="AE1677" s="5">
        <v>129682.64</v>
      </c>
      <c r="AF1677" s="5">
        <v>40188.06</v>
      </c>
      <c r="AG1677" s="5">
        <v>37313.629999999997</v>
      </c>
      <c r="AH1677" s="5">
        <v>2755</v>
      </c>
      <c r="AI1677" s="5">
        <v>63984.72</v>
      </c>
      <c r="AJ1677">
        <v>1</v>
      </c>
      <c r="AK1677" s="5">
        <v>21817.24</v>
      </c>
      <c r="AL1677" s="5">
        <v>0</v>
      </c>
      <c r="AM1677" s="5">
        <v>26215.77</v>
      </c>
      <c r="AN1677">
        <v>4</v>
      </c>
      <c r="AO1677">
        <v>4</v>
      </c>
      <c r="AP1677" t="str">
        <f t="shared" si="239"/>
        <v>Yes</v>
      </c>
      <c r="AQ1677">
        <v>2</v>
      </c>
      <c r="AR1677" s="5">
        <f t="shared" si="240"/>
        <v>2384464.5</v>
      </c>
      <c r="AS1677" s="5">
        <f t="shared" si="241"/>
        <v>456217.89</v>
      </c>
      <c r="AT1677" t="s">
        <v>1641</v>
      </c>
      <c r="AU1677" t="s">
        <v>6199</v>
      </c>
      <c r="AV1677" t="s">
        <v>6200</v>
      </c>
      <c r="AW1677" t="s">
        <v>6175</v>
      </c>
      <c r="AX1677" t="s">
        <v>6167</v>
      </c>
      <c r="AY1677">
        <v>41</v>
      </c>
      <c r="AZ1677">
        <v>0</v>
      </c>
      <c r="BA1677">
        <v>0</v>
      </c>
      <c r="BB1677" t="s">
        <v>6168</v>
      </c>
      <c r="BC1677">
        <v>0</v>
      </c>
      <c r="BD1677">
        <v>0</v>
      </c>
      <c r="BE1677" t="s">
        <v>6169</v>
      </c>
      <c r="BF1677" t="s">
        <v>6210</v>
      </c>
      <c r="BG1677">
        <v>0</v>
      </c>
      <c r="BH1677" t="s">
        <v>6171</v>
      </c>
      <c r="BI1677">
        <v>29</v>
      </c>
      <c r="BJ1677" t="s">
        <v>6172</v>
      </c>
      <c r="BK1677">
        <v>0</v>
      </c>
      <c r="BL1677">
        <v>50</v>
      </c>
      <c r="BM1677" s="3">
        <f t="shared" si="242"/>
        <v>0.84</v>
      </c>
    </row>
    <row r="1678" spans="1:65">
      <c r="A1678" t="s">
        <v>1810</v>
      </c>
      <c r="B1678" s="2">
        <v>45757</v>
      </c>
      <c r="C1678" t="s">
        <v>1632</v>
      </c>
      <c r="D1678" t="s">
        <v>1633</v>
      </c>
      <c r="E1678">
        <v>4</v>
      </c>
      <c r="F1678" t="s">
        <v>61</v>
      </c>
      <c r="G1678" t="s">
        <v>50</v>
      </c>
      <c r="H1678" t="s">
        <v>183</v>
      </c>
      <c r="I1678" t="s">
        <v>74</v>
      </c>
      <c r="J1678" t="s">
        <v>53</v>
      </c>
      <c r="K1678" t="s">
        <v>75</v>
      </c>
      <c r="L1678" t="s">
        <v>92</v>
      </c>
      <c r="M1678" t="s">
        <v>56</v>
      </c>
      <c r="N1678" t="s">
        <v>57</v>
      </c>
      <c r="O1678" t="s">
        <v>120</v>
      </c>
      <c r="P1678">
        <v>71</v>
      </c>
      <c r="Q1678">
        <v>73</v>
      </c>
      <c r="R1678">
        <v>73</v>
      </c>
      <c r="S1678">
        <v>2</v>
      </c>
      <c r="T1678">
        <f t="shared" si="234"/>
        <v>71</v>
      </c>
      <c r="U1678">
        <v>70</v>
      </c>
      <c r="V1678">
        <f t="shared" si="235"/>
        <v>1</v>
      </c>
      <c r="W1678" s="3">
        <f t="shared" si="236"/>
        <v>2.7397260273972601E-2</v>
      </c>
      <c r="X1678">
        <v>26</v>
      </c>
      <c r="Y1678" s="4">
        <v>2.5</v>
      </c>
      <c r="Z1678" s="4">
        <v>1.9</v>
      </c>
      <c r="AA1678" s="5">
        <v>35762.53</v>
      </c>
      <c r="AB1678" s="5">
        <f t="shared" si="237"/>
        <v>2503377.1</v>
      </c>
      <c r="AC1678" s="5">
        <v>23826.13</v>
      </c>
      <c r="AD1678" s="5">
        <f t="shared" si="238"/>
        <v>1739307.49</v>
      </c>
      <c r="AE1678" s="5">
        <v>123473.99</v>
      </c>
      <c r="AF1678" s="5">
        <v>32522.52</v>
      </c>
      <c r="AG1678" s="5">
        <v>8857.36</v>
      </c>
      <c r="AH1678" s="5">
        <v>2755</v>
      </c>
      <c r="AI1678" s="5">
        <v>7078.79</v>
      </c>
      <c r="AJ1678">
        <v>0</v>
      </c>
      <c r="AK1678" s="5">
        <v>0</v>
      </c>
      <c r="AL1678" s="5">
        <v>769.39</v>
      </c>
      <c r="AM1678" s="5">
        <v>47946.62</v>
      </c>
      <c r="AN1678">
        <v>4</v>
      </c>
      <c r="AO1678">
        <v>4</v>
      </c>
      <c r="AP1678" t="str">
        <f t="shared" si="239"/>
        <v>Yes</v>
      </c>
      <c r="AQ1678">
        <v>0</v>
      </c>
      <c r="AR1678" s="5">
        <f t="shared" si="240"/>
        <v>1962711.16</v>
      </c>
      <c r="AS1678" s="5">
        <f t="shared" si="241"/>
        <v>540665.93999999994</v>
      </c>
      <c r="AT1678" t="s">
        <v>59</v>
      </c>
      <c r="AU1678" t="s">
        <v>6164</v>
      </c>
      <c r="AV1678" t="s">
        <v>6165</v>
      </c>
      <c r="AW1678" t="s">
        <v>6166</v>
      </c>
      <c r="AX1678" t="s">
        <v>6184</v>
      </c>
      <c r="AY1678">
        <v>71</v>
      </c>
      <c r="AZ1678">
        <v>0</v>
      </c>
      <c r="BA1678">
        <v>16</v>
      </c>
      <c r="BB1678" t="s">
        <v>6191</v>
      </c>
      <c r="BC1678">
        <v>0</v>
      </c>
      <c r="BD1678">
        <v>0</v>
      </c>
      <c r="BE1678" t="s">
        <v>6169</v>
      </c>
      <c r="BF1678" t="s">
        <v>6170</v>
      </c>
      <c r="BG1678">
        <v>0</v>
      </c>
      <c r="BH1678" t="s">
        <v>6171</v>
      </c>
      <c r="BI1678">
        <v>30</v>
      </c>
      <c r="BJ1678" t="s">
        <v>6172</v>
      </c>
      <c r="BK1678">
        <v>0</v>
      </c>
      <c r="BL1678">
        <v>80</v>
      </c>
      <c r="BM1678" s="3">
        <f t="shared" si="242"/>
        <v>0.91249999999999998</v>
      </c>
    </row>
    <row r="1679" spans="1:65">
      <c r="A1679" t="s">
        <v>1811</v>
      </c>
      <c r="B1679" s="2">
        <v>45757</v>
      </c>
      <c r="C1679" t="s">
        <v>1632</v>
      </c>
      <c r="D1679" t="s">
        <v>1633</v>
      </c>
      <c r="E1679">
        <v>4</v>
      </c>
      <c r="F1679" t="s">
        <v>61</v>
      </c>
      <c r="G1679" t="s">
        <v>50</v>
      </c>
      <c r="H1679" t="s">
        <v>183</v>
      </c>
      <c r="I1679" t="s">
        <v>64</v>
      </c>
      <c r="J1679" t="s">
        <v>53</v>
      </c>
      <c r="K1679" t="s">
        <v>75</v>
      </c>
      <c r="L1679" t="s">
        <v>67</v>
      </c>
      <c r="M1679" t="s">
        <v>56</v>
      </c>
      <c r="N1679" t="s">
        <v>109</v>
      </c>
      <c r="O1679" t="s">
        <v>70</v>
      </c>
      <c r="P1679">
        <v>52</v>
      </c>
      <c r="Q1679">
        <v>52</v>
      </c>
      <c r="R1679">
        <v>50</v>
      </c>
      <c r="S1679">
        <v>1</v>
      </c>
      <c r="T1679">
        <f t="shared" si="234"/>
        <v>49</v>
      </c>
      <c r="U1679">
        <v>49</v>
      </c>
      <c r="V1679">
        <f t="shared" si="235"/>
        <v>0</v>
      </c>
      <c r="W1679" s="3">
        <f t="shared" si="236"/>
        <v>0.02</v>
      </c>
      <c r="X1679">
        <v>23</v>
      </c>
      <c r="Y1679" s="4">
        <v>3.4</v>
      </c>
      <c r="Z1679" s="4">
        <v>1.4</v>
      </c>
      <c r="AA1679" s="5">
        <v>35899.24</v>
      </c>
      <c r="AB1679" s="5">
        <f t="shared" si="237"/>
        <v>1759062.76</v>
      </c>
      <c r="AC1679" s="5">
        <v>23027.86</v>
      </c>
      <c r="AD1679" s="5">
        <f t="shared" si="238"/>
        <v>1151393</v>
      </c>
      <c r="AE1679" s="5">
        <v>83851.08</v>
      </c>
      <c r="AF1679" s="5">
        <v>22301.5</v>
      </c>
      <c r="AG1679" s="5">
        <v>9307.56</v>
      </c>
      <c r="AH1679" s="5">
        <v>2030</v>
      </c>
      <c r="AI1679" s="5">
        <v>3555.56</v>
      </c>
      <c r="AJ1679">
        <v>0</v>
      </c>
      <c r="AK1679" s="5">
        <v>0</v>
      </c>
      <c r="AL1679" s="5">
        <v>0</v>
      </c>
      <c r="AM1679" s="5">
        <v>77830.2</v>
      </c>
      <c r="AN1679">
        <v>8</v>
      </c>
      <c r="AO1679">
        <v>9</v>
      </c>
      <c r="AP1679" t="str">
        <f t="shared" si="239"/>
        <v>No</v>
      </c>
      <c r="AQ1679">
        <v>2</v>
      </c>
      <c r="AR1679" s="5">
        <f t="shared" si="240"/>
        <v>1350268.9</v>
      </c>
      <c r="AS1679" s="5">
        <f t="shared" si="241"/>
        <v>408793.86</v>
      </c>
      <c r="AT1679" t="s">
        <v>59</v>
      </c>
      <c r="AU1679" t="s">
        <v>6164</v>
      </c>
      <c r="AV1679" t="s">
        <v>6165</v>
      </c>
      <c r="AW1679" t="s">
        <v>6166</v>
      </c>
      <c r="AX1679" t="s">
        <v>6167</v>
      </c>
      <c r="AY1679">
        <v>54</v>
      </c>
      <c r="AZ1679">
        <v>0</v>
      </c>
      <c r="BA1679">
        <v>0</v>
      </c>
      <c r="BB1679" t="s">
        <v>6168</v>
      </c>
      <c r="BC1679">
        <v>0</v>
      </c>
      <c r="BD1679">
        <v>1</v>
      </c>
      <c r="BE1679" t="s">
        <v>6188</v>
      </c>
      <c r="BF1679" t="s">
        <v>6170</v>
      </c>
      <c r="BG1679">
        <v>0</v>
      </c>
      <c r="BH1679" t="s">
        <v>6171</v>
      </c>
      <c r="BI1679">
        <v>50</v>
      </c>
      <c r="BJ1679" t="s">
        <v>6172</v>
      </c>
      <c r="BK1679">
        <v>0</v>
      </c>
      <c r="BL1679">
        <v>73</v>
      </c>
      <c r="BM1679" s="3">
        <f t="shared" si="242"/>
        <v>0.68493150684931503</v>
      </c>
    </row>
    <row r="1680" spans="1:65">
      <c r="A1680" t="s">
        <v>1812</v>
      </c>
      <c r="B1680" s="2">
        <v>45757</v>
      </c>
      <c r="C1680" t="s">
        <v>1632</v>
      </c>
      <c r="D1680" t="s">
        <v>1633</v>
      </c>
      <c r="E1680">
        <v>4</v>
      </c>
      <c r="F1680" t="s">
        <v>49</v>
      </c>
      <c r="G1680" t="s">
        <v>62</v>
      </c>
      <c r="H1680" t="s">
        <v>133</v>
      </c>
      <c r="I1680" t="s">
        <v>74</v>
      </c>
      <c r="J1680" t="s">
        <v>81</v>
      </c>
      <c r="K1680" t="s">
        <v>66</v>
      </c>
      <c r="L1680" t="s">
        <v>92</v>
      </c>
      <c r="M1680" t="s">
        <v>56</v>
      </c>
      <c r="N1680" t="s">
        <v>109</v>
      </c>
      <c r="O1680" t="s">
        <v>82</v>
      </c>
      <c r="P1680">
        <v>34</v>
      </c>
      <c r="Q1680">
        <v>36</v>
      </c>
      <c r="R1680">
        <v>35</v>
      </c>
      <c r="S1680">
        <v>1</v>
      </c>
      <c r="T1680">
        <f t="shared" si="234"/>
        <v>34</v>
      </c>
      <c r="U1680">
        <v>33</v>
      </c>
      <c r="V1680">
        <f t="shared" si="235"/>
        <v>1</v>
      </c>
      <c r="W1680" s="3">
        <f t="shared" si="236"/>
        <v>2.8571428571428571E-2</v>
      </c>
      <c r="X1680">
        <v>28</v>
      </c>
      <c r="Y1680" s="4">
        <v>5.3</v>
      </c>
      <c r="Z1680" s="4">
        <v>1.7</v>
      </c>
      <c r="AA1680" s="5">
        <v>73156.649999999994</v>
      </c>
      <c r="AB1680" s="5">
        <f t="shared" si="237"/>
        <v>2414169.4500000002</v>
      </c>
      <c r="AC1680" s="5">
        <v>53836.92</v>
      </c>
      <c r="AD1680" s="5">
        <f t="shared" si="238"/>
        <v>1884292.2</v>
      </c>
      <c r="AE1680" s="5">
        <v>105189.93</v>
      </c>
      <c r="AF1680" s="5">
        <v>31527.77</v>
      </c>
      <c r="AG1680" s="5">
        <v>10253.52</v>
      </c>
      <c r="AH1680" s="5">
        <v>2465</v>
      </c>
      <c r="AI1680" s="5">
        <v>7437.5</v>
      </c>
      <c r="AJ1680">
        <v>0</v>
      </c>
      <c r="AK1680" s="5">
        <v>0</v>
      </c>
      <c r="AL1680" s="5">
        <v>1588.04</v>
      </c>
      <c r="AM1680" s="5">
        <v>50550.85</v>
      </c>
      <c r="AN1680">
        <v>8</v>
      </c>
      <c r="AO1680">
        <v>9</v>
      </c>
      <c r="AP1680" t="str">
        <f t="shared" si="239"/>
        <v>No</v>
      </c>
      <c r="AQ1680">
        <v>1</v>
      </c>
      <c r="AR1680" s="5">
        <f t="shared" si="240"/>
        <v>2093304.81</v>
      </c>
      <c r="AS1680" s="5">
        <f t="shared" si="241"/>
        <v>320864.64000000001</v>
      </c>
      <c r="AT1680" t="s">
        <v>59</v>
      </c>
      <c r="AU1680" t="s">
        <v>6164</v>
      </c>
      <c r="AV1680" t="s">
        <v>6165</v>
      </c>
      <c r="AW1680" t="s">
        <v>6166</v>
      </c>
      <c r="AX1680" t="s">
        <v>6167</v>
      </c>
      <c r="AY1680">
        <v>36</v>
      </c>
      <c r="AZ1680">
        <v>0</v>
      </c>
      <c r="BA1680">
        <v>11</v>
      </c>
      <c r="BB1680" t="s">
        <v>6198</v>
      </c>
      <c r="BC1680">
        <v>1</v>
      </c>
      <c r="BD1680">
        <v>0</v>
      </c>
      <c r="BE1680" t="s">
        <v>6178</v>
      </c>
      <c r="BF1680" t="s">
        <v>6170</v>
      </c>
      <c r="BG1680">
        <v>0</v>
      </c>
      <c r="BH1680" t="s">
        <v>6171</v>
      </c>
      <c r="BI1680">
        <v>34</v>
      </c>
      <c r="BJ1680" t="s">
        <v>6172</v>
      </c>
      <c r="BK1680">
        <v>0</v>
      </c>
      <c r="BL1680">
        <v>51</v>
      </c>
      <c r="BM1680" s="3">
        <f t="shared" si="242"/>
        <v>0.68627450980392157</v>
      </c>
    </row>
    <row r="1681" spans="1:65">
      <c r="A1681" t="s">
        <v>1813</v>
      </c>
      <c r="B1681" s="2">
        <v>45757</v>
      </c>
      <c r="C1681" t="s">
        <v>1632</v>
      </c>
      <c r="D1681" t="s">
        <v>1633</v>
      </c>
      <c r="E1681">
        <v>4</v>
      </c>
      <c r="F1681" t="s">
        <v>72</v>
      </c>
      <c r="G1681" t="s">
        <v>50</v>
      </c>
      <c r="H1681" t="s">
        <v>138</v>
      </c>
      <c r="I1681" t="s">
        <v>74</v>
      </c>
      <c r="J1681" t="s">
        <v>65</v>
      </c>
      <c r="K1681" t="s">
        <v>75</v>
      </c>
      <c r="L1681" t="s">
        <v>67</v>
      </c>
      <c r="M1681" t="s">
        <v>56</v>
      </c>
      <c r="N1681" t="s">
        <v>69</v>
      </c>
      <c r="O1681" t="s">
        <v>70</v>
      </c>
      <c r="P1681">
        <v>49</v>
      </c>
      <c r="Q1681">
        <v>51</v>
      </c>
      <c r="R1681">
        <v>51</v>
      </c>
      <c r="S1681">
        <v>1</v>
      </c>
      <c r="T1681">
        <f t="shared" si="234"/>
        <v>50</v>
      </c>
      <c r="U1681">
        <v>49</v>
      </c>
      <c r="V1681">
        <f t="shared" si="235"/>
        <v>1</v>
      </c>
      <c r="W1681" s="3">
        <f t="shared" si="236"/>
        <v>1.9607843137254902E-2</v>
      </c>
      <c r="X1681">
        <v>16</v>
      </c>
      <c r="Y1681" s="4">
        <v>0</v>
      </c>
      <c r="Z1681" s="4">
        <v>1.1000000000000001</v>
      </c>
      <c r="AA1681" s="5">
        <v>51761.77</v>
      </c>
      <c r="AB1681" s="5">
        <f t="shared" si="237"/>
        <v>2536326.73</v>
      </c>
      <c r="AC1681" s="5">
        <v>33918.15</v>
      </c>
      <c r="AD1681" s="5">
        <f t="shared" si="238"/>
        <v>1729825.65</v>
      </c>
      <c r="AE1681" s="5">
        <v>115061.6</v>
      </c>
      <c r="AF1681" s="5">
        <v>30659.5</v>
      </c>
      <c r="AG1681" s="5">
        <v>8171.52</v>
      </c>
      <c r="AH1681" s="5">
        <v>1595</v>
      </c>
      <c r="AI1681" s="5">
        <v>5100</v>
      </c>
      <c r="AJ1681">
        <v>0</v>
      </c>
      <c r="AK1681" s="5">
        <v>0</v>
      </c>
      <c r="AL1681" s="5">
        <v>1140.3800000000001</v>
      </c>
      <c r="AM1681" s="5">
        <v>31414.65</v>
      </c>
      <c r="AN1681">
        <v>4</v>
      </c>
      <c r="AO1681">
        <v>4</v>
      </c>
      <c r="AP1681" t="str">
        <f t="shared" si="239"/>
        <v>Yes</v>
      </c>
      <c r="AQ1681">
        <v>1</v>
      </c>
      <c r="AR1681" s="5">
        <f t="shared" si="240"/>
        <v>1922968.3</v>
      </c>
      <c r="AS1681" s="5">
        <f t="shared" si="241"/>
        <v>613358.43000000005</v>
      </c>
      <c r="AT1681" t="s">
        <v>59</v>
      </c>
      <c r="AU1681" t="s">
        <v>6164</v>
      </c>
      <c r="AV1681" t="s">
        <v>6165</v>
      </c>
      <c r="AW1681" t="s">
        <v>6166</v>
      </c>
      <c r="AX1681" t="s">
        <v>6184</v>
      </c>
      <c r="AY1681">
        <v>52</v>
      </c>
      <c r="AZ1681">
        <v>2</v>
      </c>
      <c r="BA1681">
        <v>14</v>
      </c>
      <c r="BB1681" t="s">
        <v>6185</v>
      </c>
      <c r="BC1681">
        <v>0</v>
      </c>
      <c r="BD1681">
        <v>0</v>
      </c>
      <c r="BE1681" t="s">
        <v>6169</v>
      </c>
      <c r="BF1681" t="s">
        <v>6170</v>
      </c>
      <c r="BG1681">
        <v>0</v>
      </c>
      <c r="BH1681" t="s">
        <v>6171</v>
      </c>
      <c r="BI1681">
        <v>21</v>
      </c>
      <c r="BJ1681" t="s">
        <v>6172</v>
      </c>
      <c r="BK1681">
        <v>0</v>
      </c>
      <c r="BL1681">
        <v>65</v>
      </c>
      <c r="BM1681" s="3">
        <f t="shared" si="242"/>
        <v>0.7846153846153846</v>
      </c>
    </row>
    <row r="1682" spans="1:65">
      <c r="A1682" t="s">
        <v>1814</v>
      </c>
      <c r="B1682" s="2">
        <v>45757</v>
      </c>
      <c r="C1682" t="s">
        <v>1632</v>
      </c>
      <c r="D1682" t="s">
        <v>1633</v>
      </c>
      <c r="E1682">
        <v>4</v>
      </c>
      <c r="F1682" t="s">
        <v>72</v>
      </c>
      <c r="G1682" t="s">
        <v>79</v>
      </c>
      <c r="H1682" t="s">
        <v>86</v>
      </c>
      <c r="I1682" t="s">
        <v>64</v>
      </c>
      <c r="J1682" t="s">
        <v>53</v>
      </c>
      <c r="K1682" t="s">
        <v>66</v>
      </c>
      <c r="L1682" t="s">
        <v>87</v>
      </c>
      <c r="M1682" t="s">
        <v>56</v>
      </c>
      <c r="N1682" t="s">
        <v>94</v>
      </c>
      <c r="O1682" t="s">
        <v>120</v>
      </c>
      <c r="P1682">
        <v>75</v>
      </c>
      <c r="Q1682">
        <v>77</v>
      </c>
      <c r="R1682">
        <v>76</v>
      </c>
      <c r="S1682">
        <v>1</v>
      </c>
      <c r="T1682">
        <f t="shared" si="234"/>
        <v>75</v>
      </c>
      <c r="U1682">
        <v>74</v>
      </c>
      <c r="V1682">
        <f t="shared" si="235"/>
        <v>1</v>
      </c>
      <c r="W1682" s="3">
        <f t="shared" si="236"/>
        <v>1.3157894736842105E-2</v>
      </c>
      <c r="X1682">
        <v>25</v>
      </c>
      <c r="Y1682" s="4">
        <v>6.1</v>
      </c>
      <c r="Z1682" s="4">
        <v>1.6</v>
      </c>
      <c r="AA1682" s="5">
        <v>30835.8</v>
      </c>
      <c r="AB1682" s="5">
        <f t="shared" si="237"/>
        <v>2281849.2000000002</v>
      </c>
      <c r="AC1682" s="5">
        <v>24171.98</v>
      </c>
      <c r="AD1682" s="5">
        <f t="shared" si="238"/>
        <v>1837070.48</v>
      </c>
      <c r="AE1682" s="5">
        <v>124650.62</v>
      </c>
      <c r="AF1682" s="5">
        <v>34265.480000000003</v>
      </c>
      <c r="AG1682" s="5">
        <v>9286.19</v>
      </c>
      <c r="AH1682" s="5">
        <v>2320</v>
      </c>
      <c r="AI1682" s="5">
        <v>3524.64</v>
      </c>
      <c r="AJ1682">
        <v>0</v>
      </c>
      <c r="AK1682" s="5">
        <v>0</v>
      </c>
      <c r="AL1682" s="5">
        <v>32468.57</v>
      </c>
      <c r="AM1682" s="5">
        <v>81384.679999999993</v>
      </c>
      <c r="AN1682">
        <v>4</v>
      </c>
      <c r="AO1682">
        <v>3</v>
      </c>
      <c r="AP1682" t="str">
        <f t="shared" si="239"/>
        <v>Yes</v>
      </c>
      <c r="AQ1682">
        <v>1</v>
      </c>
      <c r="AR1682" s="5">
        <f t="shared" si="240"/>
        <v>2124970.66</v>
      </c>
      <c r="AS1682" s="5">
        <f t="shared" si="241"/>
        <v>156878.54</v>
      </c>
      <c r="AT1682" t="s">
        <v>59</v>
      </c>
      <c r="AU1682" t="s">
        <v>6164</v>
      </c>
      <c r="AV1682" t="s">
        <v>6165</v>
      </c>
      <c r="AW1682" t="s">
        <v>6166</v>
      </c>
      <c r="AX1682" t="s">
        <v>6167</v>
      </c>
      <c r="AY1682">
        <v>77</v>
      </c>
      <c r="AZ1682">
        <v>0</v>
      </c>
      <c r="BA1682">
        <v>13</v>
      </c>
      <c r="BB1682" t="s">
        <v>6198</v>
      </c>
      <c r="BC1682">
        <v>0</v>
      </c>
      <c r="BD1682">
        <v>0</v>
      </c>
      <c r="BE1682" t="s">
        <v>6169</v>
      </c>
      <c r="BF1682" t="s">
        <v>6170</v>
      </c>
      <c r="BG1682">
        <v>1</v>
      </c>
      <c r="BH1682" t="s">
        <v>6179</v>
      </c>
      <c r="BI1682">
        <v>33</v>
      </c>
      <c r="BJ1682" t="s">
        <v>6172</v>
      </c>
      <c r="BK1682">
        <v>0</v>
      </c>
      <c r="BL1682">
        <v>83</v>
      </c>
      <c r="BM1682" s="3">
        <f t="shared" si="242"/>
        <v>0.91566265060240959</v>
      </c>
    </row>
    <row r="1683" spans="1:65">
      <c r="A1683" t="s">
        <v>1815</v>
      </c>
      <c r="B1683" s="2">
        <v>45757</v>
      </c>
      <c r="C1683" t="s">
        <v>1632</v>
      </c>
      <c r="D1683" t="s">
        <v>1633</v>
      </c>
      <c r="E1683">
        <v>4</v>
      </c>
      <c r="F1683" t="s">
        <v>72</v>
      </c>
      <c r="G1683" t="s">
        <v>62</v>
      </c>
      <c r="H1683" t="s">
        <v>220</v>
      </c>
      <c r="I1683" t="s">
        <v>74</v>
      </c>
      <c r="J1683" t="s">
        <v>53</v>
      </c>
      <c r="K1683" t="s">
        <v>75</v>
      </c>
      <c r="L1683" t="s">
        <v>92</v>
      </c>
      <c r="M1683" t="s">
        <v>56</v>
      </c>
      <c r="N1683" t="s">
        <v>69</v>
      </c>
      <c r="O1683" t="s">
        <v>70</v>
      </c>
      <c r="P1683">
        <v>66</v>
      </c>
      <c r="Q1683">
        <v>73</v>
      </c>
      <c r="R1683">
        <v>73</v>
      </c>
      <c r="S1683">
        <v>1</v>
      </c>
      <c r="T1683">
        <f t="shared" si="234"/>
        <v>72</v>
      </c>
      <c r="U1683">
        <v>65</v>
      </c>
      <c r="V1683">
        <f t="shared" si="235"/>
        <v>7</v>
      </c>
      <c r="W1683" s="3">
        <f t="shared" si="236"/>
        <v>1.3698630136986301E-2</v>
      </c>
      <c r="X1683">
        <v>15</v>
      </c>
      <c r="Y1683" s="4">
        <v>6.6</v>
      </c>
      <c r="Z1683" s="4">
        <v>1.6</v>
      </c>
      <c r="AA1683" s="5">
        <v>36108.06</v>
      </c>
      <c r="AB1683" s="5">
        <f t="shared" si="237"/>
        <v>2347023.9</v>
      </c>
      <c r="AC1683" s="5">
        <v>23744.09</v>
      </c>
      <c r="AD1683" s="5">
        <f t="shared" si="238"/>
        <v>1733318.57</v>
      </c>
      <c r="AE1683" s="5">
        <v>125158.43</v>
      </c>
      <c r="AF1683" s="5">
        <v>32375.02</v>
      </c>
      <c r="AG1683" s="5">
        <v>8253.33</v>
      </c>
      <c r="AH1683" s="5">
        <v>2320</v>
      </c>
      <c r="AI1683" s="5">
        <v>3539.39</v>
      </c>
      <c r="AJ1683">
        <v>0</v>
      </c>
      <c r="AK1683" s="5">
        <v>0</v>
      </c>
      <c r="AL1683" s="5">
        <v>4297.58</v>
      </c>
      <c r="AM1683" s="5">
        <v>47197.01</v>
      </c>
      <c r="AN1683">
        <v>4</v>
      </c>
      <c r="AO1683">
        <v>5</v>
      </c>
      <c r="AP1683" t="str">
        <f t="shared" si="239"/>
        <v>No</v>
      </c>
      <c r="AQ1683">
        <v>3</v>
      </c>
      <c r="AR1683" s="5">
        <f t="shared" si="240"/>
        <v>1956459.33</v>
      </c>
      <c r="AS1683" s="5">
        <f t="shared" si="241"/>
        <v>390564.57</v>
      </c>
      <c r="AT1683" t="s">
        <v>59</v>
      </c>
      <c r="AU1683" t="s">
        <v>6164</v>
      </c>
      <c r="AV1683" t="s">
        <v>6165</v>
      </c>
      <c r="AW1683" t="s">
        <v>6166</v>
      </c>
      <c r="AX1683" t="s">
        <v>6184</v>
      </c>
      <c r="AY1683">
        <v>69</v>
      </c>
      <c r="AZ1683">
        <v>0</v>
      </c>
      <c r="BA1683">
        <v>42</v>
      </c>
      <c r="BB1683" t="s">
        <v>6180</v>
      </c>
      <c r="BC1683">
        <v>1</v>
      </c>
      <c r="BD1683">
        <v>0</v>
      </c>
      <c r="BE1683" t="s">
        <v>6178</v>
      </c>
      <c r="BF1683" t="s">
        <v>6170</v>
      </c>
      <c r="BG1683">
        <v>0</v>
      </c>
      <c r="BH1683" t="s">
        <v>6171</v>
      </c>
      <c r="BI1683">
        <v>34</v>
      </c>
      <c r="BJ1683" t="s">
        <v>6172</v>
      </c>
      <c r="BK1683">
        <v>0</v>
      </c>
      <c r="BL1683">
        <v>79</v>
      </c>
      <c r="BM1683" s="3">
        <f t="shared" si="242"/>
        <v>0.92405063291139244</v>
      </c>
    </row>
    <row r="1684" spans="1:65">
      <c r="A1684" t="s">
        <v>1816</v>
      </c>
      <c r="B1684" s="2">
        <v>45757</v>
      </c>
      <c r="C1684" t="s">
        <v>1632</v>
      </c>
      <c r="D1684" t="s">
        <v>1633</v>
      </c>
      <c r="E1684">
        <v>4</v>
      </c>
      <c r="F1684" t="s">
        <v>49</v>
      </c>
      <c r="G1684" t="s">
        <v>79</v>
      </c>
      <c r="H1684" t="s">
        <v>111</v>
      </c>
      <c r="I1684" t="s">
        <v>64</v>
      </c>
      <c r="J1684" t="s">
        <v>53</v>
      </c>
      <c r="K1684" t="s">
        <v>66</v>
      </c>
      <c r="L1684" t="s">
        <v>55</v>
      </c>
      <c r="M1684" t="s">
        <v>56</v>
      </c>
      <c r="N1684" t="s">
        <v>94</v>
      </c>
      <c r="O1684" t="s">
        <v>58</v>
      </c>
      <c r="P1684">
        <v>74</v>
      </c>
      <c r="Q1684">
        <v>75</v>
      </c>
      <c r="R1684">
        <v>74</v>
      </c>
      <c r="S1684">
        <v>2</v>
      </c>
      <c r="T1684">
        <f t="shared" si="234"/>
        <v>72</v>
      </c>
      <c r="U1684">
        <v>72</v>
      </c>
      <c r="V1684">
        <f t="shared" si="235"/>
        <v>0</v>
      </c>
      <c r="W1684" s="3">
        <f t="shared" si="236"/>
        <v>2.7027027027027029E-2</v>
      </c>
      <c r="X1684">
        <v>28</v>
      </c>
      <c r="Y1684" s="4">
        <v>8.1999999999999993</v>
      </c>
      <c r="Z1684" s="4">
        <v>1.8</v>
      </c>
      <c r="AA1684" s="5">
        <v>30646.83</v>
      </c>
      <c r="AB1684" s="5">
        <f t="shared" si="237"/>
        <v>2206571.7599999998</v>
      </c>
      <c r="AC1684" s="5">
        <v>23504.54</v>
      </c>
      <c r="AD1684" s="5">
        <f t="shared" si="238"/>
        <v>1739335.96</v>
      </c>
      <c r="AE1684" s="5">
        <v>123737.7</v>
      </c>
      <c r="AF1684" s="5">
        <v>35047.279999999999</v>
      </c>
      <c r="AG1684" s="5">
        <v>10221.16</v>
      </c>
      <c r="AH1684" s="5">
        <v>2610</v>
      </c>
      <c r="AI1684" s="5">
        <v>7068.66</v>
      </c>
      <c r="AJ1684">
        <v>0</v>
      </c>
      <c r="AK1684" s="5">
        <v>0</v>
      </c>
      <c r="AL1684" s="5">
        <v>31740.84</v>
      </c>
      <c r="AM1684" s="5">
        <v>76711.77</v>
      </c>
      <c r="AN1684">
        <v>4</v>
      </c>
      <c r="AO1684">
        <v>2</v>
      </c>
      <c r="AP1684" t="str">
        <f t="shared" si="239"/>
        <v>Yes</v>
      </c>
      <c r="AQ1684">
        <v>1</v>
      </c>
      <c r="AR1684" s="5">
        <f t="shared" si="240"/>
        <v>2026473.37</v>
      </c>
      <c r="AS1684" s="5">
        <f t="shared" si="241"/>
        <v>180098.39</v>
      </c>
      <c r="AT1684" t="s">
        <v>59</v>
      </c>
      <c r="AU1684" t="s">
        <v>6164</v>
      </c>
      <c r="AV1684" t="s">
        <v>6165</v>
      </c>
      <c r="AW1684" t="s">
        <v>6166</v>
      </c>
      <c r="AX1684" t="s">
        <v>6177</v>
      </c>
      <c r="AY1684">
        <v>74</v>
      </c>
      <c r="AZ1684">
        <v>0</v>
      </c>
      <c r="BA1684">
        <v>0</v>
      </c>
      <c r="BB1684" t="s">
        <v>6168</v>
      </c>
      <c r="BC1684">
        <v>0</v>
      </c>
      <c r="BD1684">
        <v>0</v>
      </c>
      <c r="BE1684" t="s">
        <v>6169</v>
      </c>
      <c r="BF1684" t="s">
        <v>6170</v>
      </c>
      <c r="BG1684">
        <v>0</v>
      </c>
      <c r="BH1684" t="s">
        <v>6171</v>
      </c>
      <c r="BI1684">
        <v>53</v>
      </c>
      <c r="BJ1684" t="s">
        <v>6187</v>
      </c>
      <c r="BK1684">
        <v>0</v>
      </c>
      <c r="BL1684">
        <v>81</v>
      </c>
      <c r="BM1684" s="3">
        <f t="shared" si="242"/>
        <v>0.9135802469135802</v>
      </c>
    </row>
    <row r="1685" spans="1:65">
      <c r="A1685" t="s">
        <v>1817</v>
      </c>
      <c r="B1685" s="2">
        <v>45758</v>
      </c>
      <c r="C1685" t="s">
        <v>1632</v>
      </c>
      <c r="D1685" t="s">
        <v>1633</v>
      </c>
      <c r="E1685">
        <v>4</v>
      </c>
      <c r="F1685" t="s">
        <v>78</v>
      </c>
      <c r="G1685" t="s">
        <v>50</v>
      </c>
      <c r="H1685" t="s">
        <v>181</v>
      </c>
      <c r="I1685" t="s">
        <v>74</v>
      </c>
      <c r="J1685" t="s">
        <v>53</v>
      </c>
      <c r="K1685" t="s">
        <v>66</v>
      </c>
      <c r="L1685" t="s">
        <v>92</v>
      </c>
      <c r="M1685" t="s">
        <v>68</v>
      </c>
      <c r="N1685" t="s">
        <v>94</v>
      </c>
      <c r="O1685" t="s">
        <v>58</v>
      </c>
      <c r="P1685">
        <v>77</v>
      </c>
      <c r="Q1685">
        <v>80</v>
      </c>
      <c r="R1685">
        <v>76</v>
      </c>
      <c r="S1685">
        <v>2</v>
      </c>
      <c r="T1685">
        <f t="shared" si="234"/>
        <v>74</v>
      </c>
      <c r="U1685">
        <v>74</v>
      </c>
      <c r="V1685">
        <f t="shared" si="235"/>
        <v>0</v>
      </c>
      <c r="W1685" s="3">
        <f t="shared" si="236"/>
        <v>2.6315789473684209E-2</v>
      </c>
      <c r="X1685">
        <v>30</v>
      </c>
      <c r="Y1685" s="4">
        <v>0</v>
      </c>
      <c r="Z1685" s="4">
        <v>0.8</v>
      </c>
      <c r="AA1685" s="5">
        <v>30325.43</v>
      </c>
      <c r="AB1685" s="5">
        <f t="shared" si="237"/>
        <v>2244081.8199999998</v>
      </c>
      <c r="AC1685" s="5">
        <v>22727.119999999999</v>
      </c>
      <c r="AD1685" s="5">
        <f t="shared" si="238"/>
        <v>1727261.12</v>
      </c>
      <c r="AE1685" s="5">
        <v>127893.87</v>
      </c>
      <c r="AF1685" s="5">
        <v>35181.96</v>
      </c>
      <c r="AG1685" s="5">
        <v>10336.790000000001</v>
      </c>
      <c r="AH1685" s="5">
        <v>1160</v>
      </c>
      <c r="AI1685" s="5">
        <v>7049.28</v>
      </c>
      <c r="AJ1685">
        <v>1</v>
      </c>
      <c r="AK1685" s="5">
        <v>8511.01</v>
      </c>
      <c r="AL1685" s="5">
        <v>31740.84</v>
      </c>
      <c r="AM1685" s="5">
        <v>78608.490000000005</v>
      </c>
      <c r="AN1685">
        <v>4</v>
      </c>
      <c r="AO1685">
        <v>2</v>
      </c>
      <c r="AP1685" t="str">
        <f t="shared" si="239"/>
        <v>Yes</v>
      </c>
      <c r="AQ1685">
        <v>2</v>
      </c>
      <c r="AR1685" s="5">
        <f t="shared" si="240"/>
        <v>2027743.36</v>
      </c>
      <c r="AS1685" s="5">
        <f t="shared" si="241"/>
        <v>216338.46</v>
      </c>
      <c r="AT1685" t="s">
        <v>59</v>
      </c>
      <c r="AU1685" t="s">
        <v>6181</v>
      </c>
      <c r="AV1685" t="s">
        <v>6182</v>
      </c>
      <c r="AW1685" t="s">
        <v>6183</v>
      </c>
      <c r="AX1685" t="s">
        <v>6167</v>
      </c>
      <c r="AY1685">
        <v>79</v>
      </c>
      <c r="AZ1685">
        <v>0</v>
      </c>
      <c r="BA1685">
        <v>0</v>
      </c>
      <c r="BB1685" t="s">
        <v>6168</v>
      </c>
      <c r="BC1685">
        <v>0</v>
      </c>
      <c r="BD1685">
        <v>0</v>
      </c>
      <c r="BE1685" t="s">
        <v>6169</v>
      </c>
      <c r="BF1685" t="s">
        <v>6170</v>
      </c>
      <c r="BG1685">
        <v>1</v>
      </c>
      <c r="BH1685" t="s">
        <v>6186</v>
      </c>
      <c r="BI1685">
        <v>23</v>
      </c>
      <c r="BJ1685" t="s">
        <v>6172</v>
      </c>
      <c r="BK1685">
        <v>0</v>
      </c>
      <c r="BL1685">
        <v>85</v>
      </c>
      <c r="BM1685" s="3">
        <f t="shared" si="242"/>
        <v>0.89411764705882357</v>
      </c>
    </row>
    <row r="1686" spans="1:65">
      <c r="A1686" t="s">
        <v>1818</v>
      </c>
      <c r="B1686" s="2">
        <v>45758</v>
      </c>
      <c r="C1686" t="s">
        <v>1632</v>
      </c>
      <c r="D1686" t="s">
        <v>1633</v>
      </c>
      <c r="E1686">
        <v>4</v>
      </c>
      <c r="F1686" t="s">
        <v>61</v>
      </c>
      <c r="G1686" t="s">
        <v>79</v>
      </c>
      <c r="H1686" t="s">
        <v>84</v>
      </c>
      <c r="I1686" t="s">
        <v>52</v>
      </c>
      <c r="J1686" t="s">
        <v>53</v>
      </c>
      <c r="K1686" t="s">
        <v>75</v>
      </c>
      <c r="L1686" t="s">
        <v>55</v>
      </c>
      <c r="M1686" t="s">
        <v>56</v>
      </c>
      <c r="N1686" t="s">
        <v>69</v>
      </c>
      <c r="O1686" t="s">
        <v>82</v>
      </c>
      <c r="P1686">
        <v>57</v>
      </c>
      <c r="Q1686">
        <v>63</v>
      </c>
      <c r="R1686">
        <v>63</v>
      </c>
      <c r="S1686">
        <v>1</v>
      </c>
      <c r="T1686">
        <f t="shared" si="234"/>
        <v>62</v>
      </c>
      <c r="U1686">
        <v>56</v>
      </c>
      <c r="V1686">
        <f t="shared" si="235"/>
        <v>6</v>
      </c>
      <c r="W1686" s="3">
        <f t="shared" si="236"/>
        <v>1.5873015873015872E-2</v>
      </c>
      <c r="X1686">
        <v>40</v>
      </c>
      <c r="Y1686" s="4">
        <v>6.8</v>
      </c>
      <c r="Z1686" s="4">
        <v>2.1</v>
      </c>
      <c r="AA1686" s="5">
        <v>35965.550000000003</v>
      </c>
      <c r="AB1686" s="5">
        <f t="shared" si="237"/>
        <v>2014070.8</v>
      </c>
      <c r="AC1686" s="5">
        <v>23666.400000000001</v>
      </c>
      <c r="AD1686" s="5">
        <f t="shared" si="238"/>
        <v>1490983.2</v>
      </c>
      <c r="AE1686" s="5">
        <v>114422.14</v>
      </c>
      <c r="AF1686" s="5">
        <v>29039.71</v>
      </c>
      <c r="AG1686" s="5">
        <v>10182.57</v>
      </c>
      <c r="AH1686" s="5">
        <v>3045</v>
      </c>
      <c r="AI1686" s="5">
        <v>3536.84</v>
      </c>
      <c r="AJ1686">
        <v>0</v>
      </c>
      <c r="AK1686" s="5">
        <v>0</v>
      </c>
      <c r="AL1686" s="5">
        <v>3776.23</v>
      </c>
      <c r="AM1686" s="5">
        <v>35127.18</v>
      </c>
      <c r="AN1686">
        <v>4</v>
      </c>
      <c r="AO1686">
        <v>3</v>
      </c>
      <c r="AP1686" t="str">
        <f t="shared" si="239"/>
        <v>Yes</v>
      </c>
      <c r="AQ1686">
        <v>1</v>
      </c>
      <c r="AR1686" s="5">
        <f t="shared" si="240"/>
        <v>1690112.87</v>
      </c>
      <c r="AS1686" s="5">
        <f t="shared" si="241"/>
        <v>323957.93</v>
      </c>
      <c r="AT1686" t="s">
        <v>59</v>
      </c>
      <c r="AU1686" t="s">
        <v>6164</v>
      </c>
      <c r="AV1686" t="s">
        <v>6165</v>
      </c>
      <c r="AW1686" t="s">
        <v>6166</v>
      </c>
      <c r="AX1686" t="s">
        <v>6184</v>
      </c>
      <c r="AY1686">
        <v>60</v>
      </c>
      <c r="AZ1686">
        <v>1</v>
      </c>
      <c r="BA1686">
        <v>37</v>
      </c>
      <c r="BB1686" t="s">
        <v>6180</v>
      </c>
      <c r="BC1686">
        <v>0</v>
      </c>
      <c r="BD1686">
        <v>0</v>
      </c>
      <c r="BE1686" t="s">
        <v>6169</v>
      </c>
      <c r="BF1686" t="s">
        <v>6170</v>
      </c>
      <c r="BG1686">
        <v>0</v>
      </c>
      <c r="BH1686" t="s">
        <v>6171</v>
      </c>
      <c r="BI1686">
        <v>39</v>
      </c>
      <c r="BJ1686" t="s">
        <v>6172</v>
      </c>
      <c r="BK1686">
        <v>0</v>
      </c>
      <c r="BL1686">
        <v>73</v>
      </c>
      <c r="BM1686" s="3">
        <f t="shared" si="242"/>
        <v>0.86301369863013699</v>
      </c>
    </row>
    <row r="1687" spans="1:65">
      <c r="A1687" t="s">
        <v>1819</v>
      </c>
      <c r="B1687" s="2">
        <v>45758</v>
      </c>
      <c r="C1687" t="s">
        <v>1632</v>
      </c>
      <c r="D1687" t="s">
        <v>1633</v>
      </c>
      <c r="E1687">
        <v>4</v>
      </c>
      <c r="F1687" t="s">
        <v>72</v>
      </c>
      <c r="G1687" t="s">
        <v>50</v>
      </c>
      <c r="H1687" t="s">
        <v>119</v>
      </c>
      <c r="I1687" t="s">
        <v>74</v>
      </c>
      <c r="J1687" t="s">
        <v>53</v>
      </c>
      <c r="K1687" t="s">
        <v>66</v>
      </c>
      <c r="L1687" t="s">
        <v>87</v>
      </c>
      <c r="M1687" t="s">
        <v>68</v>
      </c>
      <c r="N1687" t="s">
        <v>76</v>
      </c>
      <c r="O1687" t="s">
        <v>70</v>
      </c>
      <c r="P1687">
        <v>86</v>
      </c>
      <c r="Q1687">
        <v>94</v>
      </c>
      <c r="R1687">
        <v>94</v>
      </c>
      <c r="S1687">
        <v>2</v>
      </c>
      <c r="T1687">
        <f t="shared" si="234"/>
        <v>92</v>
      </c>
      <c r="U1687">
        <v>83</v>
      </c>
      <c r="V1687">
        <f t="shared" si="235"/>
        <v>9</v>
      </c>
      <c r="W1687" s="3">
        <f t="shared" si="236"/>
        <v>2.1276595744680851E-2</v>
      </c>
      <c r="X1687">
        <v>22</v>
      </c>
      <c r="Y1687" s="4">
        <v>1.1000000000000001</v>
      </c>
      <c r="Z1687" s="4">
        <v>1</v>
      </c>
      <c r="AA1687" s="5">
        <v>30233.69</v>
      </c>
      <c r="AB1687" s="5">
        <f t="shared" si="237"/>
        <v>2509396.27</v>
      </c>
      <c r="AC1687" s="5">
        <v>22963.56</v>
      </c>
      <c r="AD1687" s="5">
        <f t="shared" si="238"/>
        <v>2158574.64</v>
      </c>
      <c r="AE1687" s="5">
        <v>160103.65</v>
      </c>
      <c r="AF1687" s="5">
        <v>39870.129999999997</v>
      </c>
      <c r="AG1687" s="5">
        <v>8693.43</v>
      </c>
      <c r="AH1687" s="5">
        <v>1450</v>
      </c>
      <c r="AI1687" s="5">
        <v>7077.65</v>
      </c>
      <c r="AJ1687">
        <v>1</v>
      </c>
      <c r="AK1687" s="5">
        <v>8566.3799999999992</v>
      </c>
      <c r="AL1687" s="5">
        <v>37457.769999999997</v>
      </c>
      <c r="AM1687" s="5">
        <v>85219.51</v>
      </c>
      <c r="AN1687">
        <v>4</v>
      </c>
      <c r="AO1687">
        <v>4</v>
      </c>
      <c r="AP1687" t="str">
        <f t="shared" si="239"/>
        <v>Yes</v>
      </c>
      <c r="AQ1687">
        <v>1</v>
      </c>
      <c r="AR1687" s="5">
        <f t="shared" si="240"/>
        <v>2507013.16</v>
      </c>
      <c r="AS1687" s="5">
        <f t="shared" si="241"/>
        <v>2383.11</v>
      </c>
      <c r="AT1687" t="s">
        <v>59</v>
      </c>
      <c r="AU1687" t="s">
        <v>6181</v>
      </c>
      <c r="AV1687" t="s">
        <v>6182</v>
      </c>
      <c r="AW1687" t="s">
        <v>6183</v>
      </c>
      <c r="AX1687" t="s">
        <v>6184</v>
      </c>
      <c r="AY1687">
        <v>88</v>
      </c>
      <c r="AZ1687">
        <v>0</v>
      </c>
      <c r="BA1687">
        <v>44</v>
      </c>
      <c r="BB1687" t="s">
        <v>6180</v>
      </c>
      <c r="BC1687">
        <v>0</v>
      </c>
      <c r="BD1687">
        <v>0</v>
      </c>
      <c r="BE1687" t="s">
        <v>6169</v>
      </c>
      <c r="BF1687" t="s">
        <v>6170</v>
      </c>
      <c r="BG1687">
        <v>0</v>
      </c>
      <c r="BH1687" t="s">
        <v>6171</v>
      </c>
      <c r="BI1687">
        <v>51</v>
      </c>
      <c r="BJ1687" t="s">
        <v>6187</v>
      </c>
      <c r="BK1687">
        <v>0</v>
      </c>
      <c r="BL1687">
        <v>100</v>
      </c>
      <c r="BM1687" s="3">
        <f t="shared" si="242"/>
        <v>0.94</v>
      </c>
    </row>
    <row r="1688" spans="1:65">
      <c r="A1688" t="s">
        <v>1820</v>
      </c>
      <c r="B1688" s="2">
        <v>45758</v>
      </c>
      <c r="C1688" t="s">
        <v>1632</v>
      </c>
      <c r="D1688" t="s">
        <v>1633</v>
      </c>
      <c r="E1688">
        <v>4</v>
      </c>
      <c r="F1688" t="s">
        <v>49</v>
      </c>
      <c r="G1688" t="s">
        <v>62</v>
      </c>
      <c r="H1688" t="s">
        <v>125</v>
      </c>
      <c r="I1688" t="s">
        <v>52</v>
      </c>
      <c r="J1688" t="s">
        <v>53</v>
      </c>
      <c r="K1688" t="s">
        <v>66</v>
      </c>
      <c r="L1688" t="s">
        <v>55</v>
      </c>
      <c r="M1688" t="s">
        <v>56</v>
      </c>
      <c r="N1688" t="s">
        <v>57</v>
      </c>
      <c r="O1688" t="s">
        <v>120</v>
      </c>
      <c r="P1688">
        <v>76</v>
      </c>
      <c r="Q1688">
        <v>79</v>
      </c>
      <c r="R1688">
        <v>77</v>
      </c>
      <c r="S1688">
        <v>2</v>
      </c>
      <c r="T1688">
        <f t="shared" si="234"/>
        <v>75</v>
      </c>
      <c r="U1688">
        <v>75</v>
      </c>
      <c r="V1688">
        <f t="shared" si="235"/>
        <v>0</v>
      </c>
      <c r="W1688" s="3">
        <f t="shared" si="236"/>
        <v>2.5974025974025976E-2</v>
      </c>
      <c r="X1688">
        <v>43</v>
      </c>
      <c r="Y1688" s="4">
        <v>0</v>
      </c>
      <c r="Z1688" s="4">
        <v>2</v>
      </c>
      <c r="AA1688" s="5">
        <v>30179.91</v>
      </c>
      <c r="AB1688" s="5">
        <f t="shared" si="237"/>
        <v>2263493.25</v>
      </c>
      <c r="AC1688" s="5">
        <v>23522.13</v>
      </c>
      <c r="AD1688" s="5">
        <f t="shared" si="238"/>
        <v>1811204.01</v>
      </c>
      <c r="AE1688" s="5">
        <v>138849.72</v>
      </c>
      <c r="AF1688" s="5">
        <v>36768.31</v>
      </c>
      <c r="AG1688" s="5">
        <v>10357.44</v>
      </c>
      <c r="AH1688" s="5">
        <v>2900</v>
      </c>
      <c r="AI1688" s="5">
        <v>7040</v>
      </c>
      <c r="AJ1688">
        <v>0</v>
      </c>
      <c r="AK1688" s="5">
        <v>0</v>
      </c>
      <c r="AL1688" s="5">
        <v>31740.84</v>
      </c>
      <c r="AM1688" s="5">
        <v>78335.7</v>
      </c>
      <c r="AN1688">
        <v>4</v>
      </c>
      <c r="AO1688">
        <v>4</v>
      </c>
      <c r="AP1688" t="str">
        <f t="shared" si="239"/>
        <v>Yes</v>
      </c>
      <c r="AQ1688">
        <v>0</v>
      </c>
      <c r="AR1688" s="5">
        <f t="shared" si="240"/>
        <v>2117196.02</v>
      </c>
      <c r="AS1688" s="5">
        <f t="shared" si="241"/>
        <v>146297.23000000001</v>
      </c>
      <c r="AT1688" t="s">
        <v>59</v>
      </c>
      <c r="AU1688" t="s">
        <v>6164</v>
      </c>
      <c r="AV1688" t="s">
        <v>6165</v>
      </c>
      <c r="AW1688" t="s">
        <v>6166</v>
      </c>
      <c r="AX1688" t="s">
        <v>6167</v>
      </c>
      <c r="AY1688">
        <v>79</v>
      </c>
      <c r="AZ1688">
        <v>0</v>
      </c>
      <c r="BA1688">
        <v>0</v>
      </c>
      <c r="BB1688" t="s">
        <v>6168</v>
      </c>
      <c r="BC1688">
        <v>0</v>
      </c>
      <c r="BD1688">
        <v>0</v>
      </c>
      <c r="BE1688" t="s">
        <v>6169</v>
      </c>
      <c r="BF1688" t="s">
        <v>6170</v>
      </c>
      <c r="BG1688">
        <v>1</v>
      </c>
      <c r="BH1688" t="s">
        <v>6186</v>
      </c>
      <c r="BI1688">
        <v>41</v>
      </c>
      <c r="BJ1688" t="s">
        <v>6172</v>
      </c>
      <c r="BK1688">
        <v>0</v>
      </c>
      <c r="BL1688">
        <v>84</v>
      </c>
      <c r="BM1688" s="3">
        <f t="shared" si="242"/>
        <v>0.91666666666666663</v>
      </c>
    </row>
    <row r="1689" spans="1:65">
      <c r="A1689" t="s">
        <v>1821</v>
      </c>
      <c r="B1689" s="2">
        <v>45758</v>
      </c>
      <c r="C1689" t="s">
        <v>1632</v>
      </c>
      <c r="D1689" t="s">
        <v>1633</v>
      </c>
      <c r="E1689">
        <v>4</v>
      </c>
      <c r="F1689" t="s">
        <v>49</v>
      </c>
      <c r="G1689" t="s">
        <v>50</v>
      </c>
      <c r="H1689" t="s">
        <v>108</v>
      </c>
      <c r="I1689" t="s">
        <v>64</v>
      </c>
      <c r="J1689" t="s">
        <v>81</v>
      </c>
      <c r="K1689" t="s">
        <v>75</v>
      </c>
      <c r="L1689" t="s">
        <v>92</v>
      </c>
      <c r="M1689" t="s">
        <v>68</v>
      </c>
      <c r="N1689" t="s">
        <v>94</v>
      </c>
      <c r="O1689" t="s">
        <v>120</v>
      </c>
      <c r="P1689">
        <v>47</v>
      </c>
      <c r="Q1689">
        <v>50</v>
      </c>
      <c r="R1689">
        <v>48</v>
      </c>
      <c r="S1689">
        <v>1</v>
      </c>
      <c r="T1689">
        <f t="shared" si="234"/>
        <v>47</v>
      </c>
      <c r="U1689">
        <v>46</v>
      </c>
      <c r="V1689">
        <f t="shared" si="235"/>
        <v>1</v>
      </c>
      <c r="W1689" s="3">
        <f t="shared" si="236"/>
        <v>2.0833333333333332E-2</v>
      </c>
      <c r="X1689">
        <v>42</v>
      </c>
      <c r="Y1689" s="4">
        <v>7.3</v>
      </c>
      <c r="Z1689" s="4">
        <v>2</v>
      </c>
      <c r="AA1689" s="5">
        <v>78306.05</v>
      </c>
      <c r="AB1689" s="5">
        <f t="shared" si="237"/>
        <v>3602078.3</v>
      </c>
      <c r="AC1689" s="5">
        <v>51001.87</v>
      </c>
      <c r="AD1689" s="5">
        <f t="shared" si="238"/>
        <v>2448089.7599999998</v>
      </c>
      <c r="AE1689" s="5">
        <v>140438.14000000001</v>
      </c>
      <c r="AF1689" s="5">
        <v>44261.06</v>
      </c>
      <c r="AG1689" s="5">
        <v>11286.13</v>
      </c>
      <c r="AH1689" s="5">
        <v>2900</v>
      </c>
      <c r="AI1689" s="5">
        <v>7590.7</v>
      </c>
      <c r="AJ1689">
        <v>0</v>
      </c>
      <c r="AK1689" s="5">
        <v>0</v>
      </c>
      <c r="AL1689" s="5">
        <v>1750.19</v>
      </c>
      <c r="AM1689" s="5">
        <v>31162.91</v>
      </c>
      <c r="AN1689">
        <v>4</v>
      </c>
      <c r="AO1689">
        <v>4</v>
      </c>
      <c r="AP1689" t="str">
        <f t="shared" si="239"/>
        <v>Yes</v>
      </c>
      <c r="AQ1689">
        <v>1</v>
      </c>
      <c r="AR1689" s="5">
        <f t="shared" si="240"/>
        <v>2687478.89</v>
      </c>
      <c r="AS1689" s="5">
        <f t="shared" si="241"/>
        <v>914599.41</v>
      </c>
      <c r="AT1689" t="s">
        <v>59</v>
      </c>
      <c r="AU1689" t="s">
        <v>6164</v>
      </c>
      <c r="AV1689" t="s">
        <v>6165</v>
      </c>
      <c r="AW1689" t="s">
        <v>6166</v>
      </c>
      <c r="AX1689" t="s">
        <v>6167</v>
      </c>
      <c r="AY1689">
        <v>53</v>
      </c>
      <c r="AZ1689">
        <v>4</v>
      </c>
      <c r="BA1689">
        <v>15</v>
      </c>
      <c r="BB1689" t="s">
        <v>6185</v>
      </c>
      <c r="BC1689">
        <v>0</v>
      </c>
      <c r="BD1689">
        <v>0</v>
      </c>
      <c r="BE1689" t="s">
        <v>6169</v>
      </c>
      <c r="BF1689" t="s">
        <v>6170</v>
      </c>
      <c r="BG1689">
        <v>1</v>
      </c>
      <c r="BH1689" t="s">
        <v>6179</v>
      </c>
      <c r="BI1689">
        <v>32</v>
      </c>
      <c r="BJ1689" t="s">
        <v>6172</v>
      </c>
      <c r="BK1689">
        <v>1</v>
      </c>
      <c r="BL1689">
        <v>55</v>
      </c>
      <c r="BM1689" s="3">
        <f t="shared" si="242"/>
        <v>0.87272727272727268</v>
      </c>
    </row>
    <row r="1690" spans="1:65">
      <c r="A1690" t="s">
        <v>1822</v>
      </c>
      <c r="B1690" s="2">
        <v>45758</v>
      </c>
      <c r="C1690" t="s">
        <v>1632</v>
      </c>
      <c r="D1690" t="s">
        <v>1633</v>
      </c>
      <c r="E1690">
        <v>4</v>
      </c>
      <c r="F1690" t="s">
        <v>49</v>
      </c>
      <c r="G1690" t="s">
        <v>62</v>
      </c>
      <c r="H1690" t="s">
        <v>226</v>
      </c>
      <c r="I1690" t="s">
        <v>64</v>
      </c>
      <c r="J1690" t="s">
        <v>81</v>
      </c>
      <c r="K1690" t="s">
        <v>66</v>
      </c>
      <c r="L1690" t="s">
        <v>92</v>
      </c>
      <c r="M1690" t="s">
        <v>56</v>
      </c>
      <c r="N1690" t="s">
        <v>76</v>
      </c>
      <c r="O1690" t="s">
        <v>58</v>
      </c>
      <c r="P1690">
        <v>43</v>
      </c>
      <c r="Q1690">
        <v>44</v>
      </c>
      <c r="R1690">
        <v>43</v>
      </c>
      <c r="S1690">
        <v>1</v>
      </c>
      <c r="T1690">
        <f t="shared" si="234"/>
        <v>42</v>
      </c>
      <c r="U1690">
        <v>41</v>
      </c>
      <c r="V1690">
        <f t="shared" si="235"/>
        <v>1</v>
      </c>
      <c r="W1690" s="3">
        <f t="shared" si="236"/>
        <v>2.3255813953488372E-2</v>
      </c>
      <c r="X1690">
        <v>29</v>
      </c>
      <c r="Y1690" s="4">
        <v>0.8</v>
      </c>
      <c r="Z1690" s="4">
        <v>1.2</v>
      </c>
      <c r="AA1690" s="5">
        <v>74011.240000000005</v>
      </c>
      <c r="AB1690" s="5">
        <f t="shared" si="237"/>
        <v>3034460.84</v>
      </c>
      <c r="AC1690" s="5">
        <v>53870.37</v>
      </c>
      <c r="AD1690" s="5">
        <f t="shared" si="238"/>
        <v>2316425.91</v>
      </c>
      <c r="AE1690" s="5">
        <v>126421.19</v>
      </c>
      <c r="AF1690" s="5">
        <v>38797.79</v>
      </c>
      <c r="AG1690" s="5">
        <v>10039.83</v>
      </c>
      <c r="AH1690" s="5">
        <v>1740</v>
      </c>
      <c r="AI1690" s="5">
        <v>7497.44</v>
      </c>
      <c r="AJ1690">
        <v>0</v>
      </c>
      <c r="AK1690" s="5">
        <v>0</v>
      </c>
      <c r="AL1690" s="5">
        <v>1580.06</v>
      </c>
      <c r="AM1690" s="5">
        <v>27059.759999999998</v>
      </c>
      <c r="AN1690">
        <v>4</v>
      </c>
      <c r="AO1690">
        <v>3</v>
      </c>
      <c r="AP1690" t="str">
        <f t="shared" si="239"/>
        <v>Yes</v>
      </c>
      <c r="AQ1690">
        <v>1</v>
      </c>
      <c r="AR1690" s="5">
        <f t="shared" si="240"/>
        <v>2529561.98</v>
      </c>
      <c r="AS1690" s="5">
        <f t="shared" si="241"/>
        <v>504898.86</v>
      </c>
      <c r="AT1690" t="s">
        <v>59</v>
      </c>
      <c r="AU1690" t="s">
        <v>6164</v>
      </c>
      <c r="AV1690" t="s">
        <v>6165</v>
      </c>
      <c r="AW1690" t="s">
        <v>6166</v>
      </c>
      <c r="AX1690" t="s">
        <v>6167</v>
      </c>
      <c r="AY1690">
        <v>43</v>
      </c>
      <c r="AZ1690">
        <v>0</v>
      </c>
      <c r="BA1690">
        <v>11</v>
      </c>
      <c r="BB1690" t="s">
        <v>6198</v>
      </c>
      <c r="BC1690">
        <v>0</v>
      </c>
      <c r="BD1690">
        <v>0</v>
      </c>
      <c r="BE1690" t="s">
        <v>6169</v>
      </c>
      <c r="BF1690" t="s">
        <v>6170</v>
      </c>
      <c r="BG1690">
        <v>0</v>
      </c>
      <c r="BH1690" t="s">
        <v>6171</v>
      </c>
      <c r="BI1690">
        <v>36</v>
      </c>
      <c r="BJ1690" t="s">
        <v>6172</v>
      </c>
      <c r="BK1690">
        <v>0</v>
      </c>
      <c r="BL1690">
        <v>50</v>
      </c>
      <c r="BM1690" s="3">
        <f t="shared" si="242"/>
        <v>0.86</v>
      </c>
    </row>
    <row r="1691" spans="1:65">
      <c r="A1691" t="s">
        <v>1823</v>
      </c>
      <c r="B1691" s="2">
        <v>45758</v>
      </c>
      <c r="C1691" t="s">
        <v>1632</v>
      </c>
      <c r="D1691" t="s">
        <v>1633</v>
      </c>
      <c r="E1691">
        <v>4</v>
      </c>
      <c r="F1691" t="s">
        <v>72</v>
      </c>
      <c r="G1691" t="s">
        <v>62</v>
      </c>
      <c r="H1691" t="s">
        <v>175</v>
      </c>
      <c r="I1691" t="s">
        <v>64</v>
      </c>
      <c r="J1691" t="s">
        <v>53</v>
      </c>
      <c r="K1691" t="s">
        <v>75</v>
      </c>
      <c r="L1691" t="s">
        <v>67</v>
      </c>
      <c r="M1691" t="s">
        <v>56</v>
      </c>
      <c r="N1691" t="s">
        <v>94</v>
      </c>
      <c r="O1691" t="s">
        <v>120</v>
      </c>
      <c r="P1691">
        <v>51</v>
      </c>
      <c r="Q1691">
        <v>54</v>
      </c>
      <c r="R1691">
        <v>54</v>
      </c>
      <c r="S1691">
        <v>1</v>
      </c>
      <c r="T1691">
        <f t="shared" si="234"/>
        <v>53</v>
      </c>
      <c r="U1691">
        <v>50</v>
      </c>
      <c r="V1691">
        <f t="shared" si="235"/>
        <v>3</v>
      </c>
      <c r="W1691" s="3">
        <f t="shared" si="236"/>
        <v>1.8518518518518517E-2</v>
      </c>
      <c r="X1691">
        <v>20</v>
      </c>
      <c r="Y1691" s="4">
        <v>1.1000000000000001</v>
      </c>
      <c r="Z1691" s="4">
        <v>1.3</v>
      </c>
      <c r="AA1691" s="5">
        <v>36139.39</v>
      </c>
      <c r="AB1691" s="5">
        <f t="shared" si="237"/>
        <v>1806969.5</v>
      </c>
      <c r="AC1691" s="5">
        <v>23111.4</v>
      </c>
      <c r="AD1691" s="5">
        <f t="shared" si="238"/>
        <v>1248015.6000000001</v>
      </c>
      <c r="AE1691" s="5">
        <v>90477.19</v>
      </c>
      <c r="AF1691" s="5">
        <v>23185.59</v>
      </c>
      <c r="AG1691" s="5">
        <v>9047.7900000000009</v>
      </c>
      <c r="AH1691" s="5">
        <v>1885</v>
      </c>
      <c r="AI1691" s="5">
        <v>3526.53</v>
      </c>
      <c r="AJ1691">
        <v>0</v>
      </c>
      <c r="AK1691" s="5">
        <v>0</v>
      </c>
      <c r="AL1691" s="5">
        <v>2209.5700000000002</v>
      </c>
      <c r="AM1691" s="5">
        <v>35809.879999999997</v>
      </c>
      <c r="AN1691">
        <v>4</v>
      </c>
      <c r="AO1691">
        <v>6</v>
      </c>
      <c r="AP1691" t="str">
        <f t="shared" si="239"/>
        <v>No</v>
      </c>
      <c r="AQ1691">
        <v>2</v>
      </c>
      <c r="AR1691" s="5">
        <f t="shared" si="240"/>
        <v>1414157.15</v>
      </c>
      <c r="AS1691" s="5">
        <f t="shared" si="241"/>
        <v>392812.35</v>
      </c>
      <c r="AT1691" t="s">
        <v>59</v>
      </c>
      <c r="AU1691" t="s">
        <v>6164</v>
      </c>
      <c r="AV1691" t="s">
        <v>6165</v>
      </c>
      <c r="AW1691" t="s">
        <v>6166</v>
      </c>
      <c r="AX1691" t="s">
        <v>6184</v>
      </c>
      <c r="AY1691">
        <v>54</v>
      </c>
      <c r="AZ1691">
        <v>3</v>
      </c>
      <c r="BA1691">
        <v>23</v>
      </c>
      <c r="BB1691" t="s">
        <v>6185</v>
      </c>
      <c r="BC1691">
        <v>2</v>
      </c>
      <c r="BD1691">
        <v>0</v>
      </c>
      <c r="BE1691" t="s">
        <v>6178</v>
      </c>
      <c r="BF1691" t="s">
        <v>6170</v>
      </c>
      <c r="BG1691">
        <v>0</v>
      </c>
      <c r="BH1691" t="s">
        <v>6171</v>
      </c>
      <c r="BI1691">
        <v>47</v>
      </c>
      <c r="BJ1691" t="s">
        <v>6172</v>
      </c>
      <c r="BK1691">
        <v>0</v>
      </c>
      <c r="BL1691">
        <v>75</v>
      </c>
      <c r="BM1691" s="3">
        <f t="shared" si="242"/>
        <v>0.72</v>
      </c>
    </row>
    <row r="1692" spans="1:65">
      <c r="A1692" t="s">
        <v>1824</v>
      </c>
      <c r="B1692" s="2">
        <v>45758</v>
      </c>
      <c r="C1692" t="s">
        <v>1632</v>
      </c>
      <c r="D1692" t="s">
        <v>1633</v>
      </c>
      <c r="E1692">
        <v>4</v>
      </c>
      <c r="F1692" t="s">
        <v>61</v>
      </c>
      <c r="G1692" t="s">
        <v>62</v>
      </c>
      <c r="H1692" t="s">
        <v>115</v>
      </c>
      <c r="I1692" t="s">
        <v>74</v>
      </c>
      <c r="J1692" t="s">
        <v>65</v>
      </c>
      <c r="K1692" t="s">
        <v>66</v>
      </c>
      <c r="L1692" t="s">
        <v>55</v>
      </c>
      <c r="M1692" t="s">
        <v>56</v>
      </c>
      <c r="N1692" t="s">
        <v>57</v>
      </c>
      <c r="O1692" t="s">
        <v>82</v>
      </c>
      <c r="P1692">
        <v>58</v>
      </c>
      <c r="Q1692">
        <v>61</v>
      </c>
      <c r="R1692">
        <v>60</v>
      </c>
      <c r="S1692">
        <v>1</v>
      </c>
      <c r="T1692">
        <f t="shared" si="234"/>
        <v>59</v>
      </c>
      <c r="U1692">
        <v>57</v>
      </c>
      <c r="V1692">
        <f t="shared" si="235"/>
        <v>2</v>
      </c>
      <c r="W1692" s="3">
        <f t="shared" si="236"/>
        <v>1.6666666666666666E-2</v>
      </c>
      <c r="X1692">
        <v>21</v>
      </c>
      <c r="Y1692" s="4">
        <v>3.4</v>
      </c>
      <c r="Z1692" s="4">
        <v>1.8</v>
      </c>
      <c r="AA1692" s="5">
        <v>48847.58</v>
      </c>
      <c r="AB1692" s="5">
        <f t="shared" si="237"/>
        <v>2784312.06</v>
      </c>
      <c r="AC1692" s="5">
        <v>34608.17</v>
      </c>
      <c r="AD1692" s="5">
        <f t="shared" si="238"/>
        <v>2076490.2</v>
      </c>
      <c r="AE1692" s="5">
        <v>132106.64000000001</v>
      </c>
      <c r="AF1692" s="5">
        <v>35730.769999999997</v>
      </c>
      <c r="AG1692" s="5">
        <v>8576.73</v>
      </c>
      <c r="AH1692" s="5">
        <v>2610</v>
      </c>
      <c r="AI1692" s="5">
        <v>5111.1099999999997</v>
      </c>
      <c r="AJ1692">
        <v>0</v>
      </c>
      <c r="AK1692" s="5">
        <v>0</v>
      </c>
      <c r="AL1692" s="5">
        <v>2131.42</v>
      </c>
      <c r="AM1692" s="5">
        <v>38830.21</v>
      </c>
      <c r="AN1692">
        <v>4</v>
      </c>
      <c r="AO1692">
        <v>3</v>
      </c>
      <c r="AP1692" t="str">
        <f t="shared" si="239"/>
        <v>Yes</v>
      </c>
      <c r="AQ1692">
        <v>0</v>
      </c>
      <c r="AR1692" s="5">
        <f t="shared" si="240"/>
        <v>2301587.08</v>
      </c>
      <c r="AS1692" s="5">
        <f t="shared" si="241"/>
        <v>482724.98</v>
      </c>
      <c r="AT1692" t="s">
        <v>59</v>
      </c>
      <c r="AU1692" t="s">
        <v>6164</v>
      </c>
      <c r="AV1692" t="s">
        <v>6165</v>
      </c>
      <c r="AW1692" t="s">
        <v>6166</v>
      </c>
      <c r="AX1692" t="s">
        <v>6167</v>
      </c>
      <c r="AY1692">
        <v>60</v>
      </c>
      <c r="AZ1692">
        <v>0</v>
      </c>
      <c r="BA1692">
        <v>18</v>
      </c>
      <c r="BB1692" t="s">
        <v>6180</v>
      </c>
      <c r="BC1692">
        <v>0</v>
      </c>
      <c r="BD1692">
        <v>0</v>
      </c>
      <c r="BE1692" t="s">
        <v>6169</v>
      </c>
      <c r="BF1692" t="s">
        <v>6170</v>
      </c>
      <c r="BG1692">
        <v>1</v>
      </c>
      <c r="BH1692" t="s">
        <v>6186</v>
      </c>
      <c r="BI1692">
        <v>42</v>
      </c>
      <c r="BJ1692" t="s">
        <v>6172</v>
      </c>
      <c r="BK1692">
        <v>0</v>
      </c>
      <c r="BL1692">
        <v>65</v>
      </c>
      <c r="BM1692" s="3">
        <f t="shared" si="242"/>
        <v>0.92307692307692313</v>
      </c>
    </row>
    <row r="1693" spans="1:65">
      <c r="A1693" t="s">
        <v>1825</v>
      </c>
      <c r="B1693" s="2">
        <v>45758</v>
      </c>
      <c r="C1693" t="s">
        <v>1632</v>
      </c>
      <c r="D1693" t="s">
        <v>1633</v>
      </c>
      <c r="E1693">
        <v>4</v>
      </c>
      <c r="F1693" t="s">
        <v>78</v>
      </c>
      <c r="G1693" t="s">
        <v>79</v>
      </c>
      <c r="H1693" t="s">
        <v>136</v>
      </c>
      <c r="I1693" t="s">
        <v>64</v>
      </c>
      <c r="J1693" t="s">
        <v>65</v>
      </c>
      <c r="K1693" t="s">
        <v>75</v>
      </c>
      <c r="L1693" t="s">
        <v>67</v>
      </c>
      <c r="M1693" t="s">
        <v>68</v>
      </c>
      <c r="N1693" t="s">
        <v>69</v>
      </c>
      <c r="O1693" t="s">
        <v>70</v>
      </c>
      <c r="P1693">
        <v>48</v>
      </c>
      <c r="Q1693">
        <v>51</v>
      </c>
      <c r="R1693">
        <v>51</v>
      </c>
      <c r="S1693">
        <v>4</v>
      </c>
      <c r="T1693">
        <f t="shared" si="234"/>
        <v>47</v>
      </c>
      <c r="U1693">
        <v>46</v>
      </c>
      <c r="V1693">
        <f t="shared" si="235"/>
        <v>1</v>
      </c>
      <c r="W1693" s="3">
        <f t="shared" si="236"/>
        <v>7.8431372549019607E-2</v>
      </c>
      <c r="X1693">
        <v>20</v>
      </c>
      <c r="Y1693" s="4">
        <v>5.0999999999999996</v>
      </c>
      <c r="Z1693" s="4">
        <v>1.8</v>
      </c>
      <c r="AA1693" s="5">
        <v>52573.99</v>
      </c>
      <c r="AB1693" s="5">
        <f t="shared" si="237"/>
        <v>2418403.54</v>
      </c>
      <c r="AC1693" s="5">
        <v>32406.5</v>
      </c>
      <c r="AD1693" s="5">
        <f t="shared" si="238"/>
        <v>1652731.5</v>
      </c>
      <c r="AE1693" s="5">
        <v>110658.89</v>
      </c>
      <c r="AF1693" s="5">
        <v>35033</v>
      </c>
      <c r="AG1693" s="5">
        <v>33820.32</v>
      </c>
      <c r="AH1693" s="5">
        <v>2610</v>
      </c>
      <c r="AI1693" s="5">
        <v>62617.120000000003</v>
      </c>
      <c r="AJ1693">
        <v>1</v>
      </c>
      <c r="AK1693" s="5">
        <v>13618.91</v>
      </c>
      <c r="AL1693" s="5">
        <v>1111.6600000000001</v>
      </c>
      <c r="AM1693" s="5">
        <v>28360.37</v>
      </c>
      <c r="AN1693">
        <v>4</v>
      </c>
      <c r="AO1693">
        <v>3</v>
      </c>
      <c r="AP1693" t="str">
        <f t="shared" si="239"/>
        <v>Yes</v>
      </c>
      <c r="AQ1693">
        <v>2</v>
      </c>
      <c r="AR1693" s="5">
        <f t="shared" si="240"/>
        <v>1940561.77</v>
      </c>
      <c r="AS1693" s="5">
        <f t="shared" si="241"/>
        <v>477841.77</v>
      </c>
      <c r="AT1693" t="s">
        <v>1641</v>
      </c>
      <c r="AU1693" t="s">
        <v>6199</v>
      </c>
      <c r="AV1693" t="s">
        <v>6200</v>
      </c>
      <c r="AW1693" t="s">
        <v>6175</v>
      </c>
      <c r="AX1693" t="s">
        <v>6184</v>
      </c>
      <c r="AY1693">
        <v>51</v>
      </c>
      <c r="AZ1693">
        <v>0</v>
      </c>
      <c r="BA1693">
        <v>11</v>
      </c>
      <c r="BB1693" t="s">
        <v>6191</v>
      </c>
      <c r="BC1693">
        <v>0</v>
      </c>
      <c r="BD1693">
        <v>0</v>
      </c>
      <c r="BE1693" t="s">
        <v>6169</v>
      </c>
      <c r="BF1693" t="s">
        <v>6212</v>
      </c>
      <c r="BG1693">
        <v>1</v>
      </c>
      <c r="BH1693" t="s">
        <v>6179</v>
      </c>
      <c r="BI1693">
        <v>41</v>
      </c>
      <c r="BJ1693" t="s">
        <v>6172</v>
      </c>
      <c r="BK1693">
        <v>0</v>
      </c>
      <c r="BL1693">
        <v>61</v>
      </c>
      <c r="BM1693" s="3">
        <f t="shared" si="242"/>
        <v>0.83606557377049184</v>
      </c>
    </row>
    <row r="1694" spans="1:65">
      <c r="A1694" t="s">
        <v>1826</v>
      </c>
      <c r="B1694" s="2">
        <v>45758</v>
      </c>
      <c r="C1694" t="s">
        <v>1632</v>
      </c>
      <c r="D1694" t="s">
        <v>1633</v>
      </c>
      <c r="E1694">
        <v>4</v>
      </c>
      <c r="F1694" t="s">
        <v>61</v>
      </c>
      <c r="G1694" t="s">
        <v>50</v>
      </c>
      <c r="H1694" t="s">
        <v>127</v>
      </c>
      <c r="I1694" t="s">
        <v>52</v>
      </c>
      <c r="J1694" t="s">
        <v>53</v>
      </c>
      <c r="K1694" t="s">
        <v>66</v>
      </c>
      <c r="L1694" t="s">
        <v>87</v>
      </c>
      <c r="M1694" t="s">
        <v>56</v>
      </c>
      <c r="N1694" t="s">
        <v>57</v>
      </c>
      <c r="O1694" t="s">
        <v>70</v>
      </c>
      <c r="P1694">
        <v>77</v>
      </c>
      <c r="Q1694">
        <v>80</v>
      </c>
      <c r="R1694">
        <v>77</v>
      </c>
      <c r="S1694">
        <v>2</v>
      </c>
      <c r="T1694">
        <f t="shared" si="234"/>
        <v>75</v>
      </c>
      <c r="U1694">
        <v>75</v>
      </c>
      <c r="V1694">
        <f t="shared" si="235"/>
        <v>0</v>
      </c>
      <c r="W1694" s="3">
        <f t="shared" si="236"/>
        <v>2.5974025974025976E-2</v>
      </c>
      <c r="X1694">
        <v>24</v>
      </c>
      <c r="Y1694" s="4">
        <v>5.8</v>
      </c>
      <c r="Z1694" s="4">
        <v>1.5</v>
      </c>
      <c r="AA1694" s="5">
        <v>30355.58</v>
      </c>
      <c r="AB1694" s="5">
        <f t="shared" si="237"/>
        <v>2276668.5</v>
      </c>
      <c r="AC1694" s="5">
        <v>24146.28</v>
      </c>
      <c r="AD1694" s="5">
        <f t="shared" si="238"/>
        <v>1859263.56</v>
      </c>
      <c r="AE1694" s="5">
        <v>137736.92000000001</v>
      </c>
      <c r="AF1694" s="5">
        <v>33368.28</v>
      </c>
      <c r="AG1694" s="5">
        <v>9177.36</v>
      </c>
      <c r="AH1694" s="5">
        <v>2175</v>
      </c>
      <c r="AI1694" s="5">
        <v>7040</v>
      </c>
      <c r="AJ1694">
        <v>0</v>
      </c>
      <c r="AK1694" s="5">
        <v>0</v>
      </c>
      <c r="AL1694" s="5">
        <v>31740.84</v>
      </c>
      <c r="AM1694" s="5">
        <v>80663.44</v>
      </c>
      <c r="AN1694">
        <v>4</v>
      </c>
      <c r="AO1694">
        <v>4</v>
      </c>
      <c r="AP1694" t="str">
        <f t="shared" si="239"/>
        <v>Yes</v>
      </c>
      <c r="AQ1694">
        <v>1</v>
      </c>
      <c r="AR1694" s="5">
        <f t="shared" si="240"/>
        <v>2161165.4</v>
      </c>
      <c r="AS1694" s="5">
        <f t="shared" si="241"/>
        <v>115503.1</v>
      </c>
      <c r="AT1694" t="s">
        <v>59</v>
      </c>
      <c r="AU1694" t="s">
        <v>6164</v>
      </c>
      <c r="AV1694" t="s">
        <v>6165</v>
      </c>
      <c r="AW1694" t="s">
        <v>6166</v>
      </c>
      <c r="AX1694" t="s">
        <v>6167</v>
      </c>
      <c r="AY1694">
        <v>77</v>
      </c>
      <c r="AZ1694">
        <v>0</v>
      </c>
      <c r="BA1694">
        <v>0</v>
      </c>
      <c r="BB1694" t="s">
        <v>6168</v>
      </c>
      <c r="BC1694">
        <v>0</v>
      </c>
      <c r="BD1694">
        <v>0</v>
      </c>
      <c r="BE1694" t="s">
        <v>6169</v>
      </c>
      <c r="BF1694" t="s">
        <v>6170</v>
      </c>
      <c r="BG1694">
        <v>1</v>
      </c>
      <c r="BH1694" t="s">
        <v>6179</v>
      </c>
      <c r="BI1694">
        <v>52</v>
      </c>
      <c r="BJ1694" t="s">
        <v>6187</v>
      </c>
      <c r="BK1694">
        <v>0</v>
      </c>
      <c r="BL1694">
        <v>84</v>
      </c>
      <c r="BM1694" s="3">
        <f t="shared" si="242"/>
        <v>0.91666666666666663</v>
      </c>
    </row>
    <row r="1695" spans="1:65">
      <c r="A1695" t="s">
        <v>1827</v>
      </c>
      <c r="B1695" s="2">
        <v>45758</v>
      </c>
      <c r="C1695" t="s">
        <v>1632</v>
      </c>
      <c r="D1695" t="s">
        <v>1633</v>
      </c>
      <c r="E1695">
        <v>4</v>
      </c>
      <c r="F1695" t="s">
        <v>72</v>
      </c>
      <c r="G1695" t="s">
        <v>79</v>
      </c>
      <c r="H1695" t="s">
        <v>102</v>
      </c>
      <c r="I1695" t="s">
        <v>74</v>
      </c>
      <c r="J1695" t="s">
        <v>65</v>
      </c>
      <c r="K1695" t="s">
        <v>66</v>
      </c>
      <c r="L1695" t="s">
        <v>67</v>
      </c>
      <c r="M1695" t="s">
        <v>56</v>
      </c>
      <c r="N1695" t="s">
        <v>76</v>
      </c>
      <c r="O1695" t="s">
        <v>82</v>
      </c>
      <c r="P1695">
        <v>57</v>
      </c>
      <c r="Q1695">
        <v>63</v>
      </c>
      <c r="R1695">
        <v>63</v>
      </c>
      <c r="S1695">
        <v>1</v>
      </c>
      <c r="T1695">
        <f t="shared" si="234"/>
        <v>62</v>
      </c>
      <c r="U1695">
        <v>57</v>
      </c>
      <c r="V1695">
        <f t="shared" si="235"/>
        <v>5</v>
      </c>
      <c r="W1695" s="3">
        <f t="shared" si="236"/>
        <v>1.5873015873015872E-2</v>
      </c>
      <c r="X1695">
        <v>31</v>
      </c>
      <c r="Y1695" s="4">
        <v>4.8</v>
      </c>
      <c r="Z1695" s="4">
        <v>1.9</v>
      </c>
      <c r="AA1695" s="5">
        <v>48829.94</v>
      </c>
      <c r="AB1695" s="5">
        <f t="shared" si="237"/>
        <v>2783306.58</v>
      </c>
      <c r="AC1695" s="5">
        <v>34079.269999999997</v>
      </c>
      <c r="AD1695" s="5">
        <f t="shared" si="238"/>
        <v>2146994.0099999998</v>
      </c>
      <c r="AE1695" s="5">
        <v>141426.18</v>
      </c>
      <c r="AF1695" s="5">
        <v>38110.480000000003</v>
      </c>
      <c r="AG1695" s="5">
        <v>9933.7199999999993</v>
      </c>
      <c r="AH1695" s="5">
        <v>2755</v>
      </c>
      <c r="AI1695" s="5">
        <v>5084.21</v>
      </c>
      <c r="AJ1695">
        <v>0</v>
      </c>
      <c r="AK1695" s="5">
        <v>0</v>
      </c>
      <c r="AL1695" s="5">
        <v>4207.03</v>
      </c>
      <c r="AM1695" s="5">
        <v>36795.910000000003</v>
      </c>
      <c r="AN1695">
        <v>4</v>
      </c>
      <c r="AO1695">
        <v>4</v>
      </c>
      <c r="AP1695" t="str">
        <f t="shared" si="239"/>
        <v>Yes</v>
      </c>
      <c r="AQ1695">
        <v>1</v>
      </c>
      <c r="AR1695" s="5">
        <f t="shared" si="240"/>
        <v>2385306.54</v>
      </c>
      <c r="AS1695" s="5">
        <f t="shared" si="241"/>
        <v>398000.04</v>
      </c>
      <c r="AT1695" t="s">
        <v>59</v>
      </c>
      <c r="AU1695" t="s">
        <v>6164</v>
      </c>
      <c r="AV1695" t="s">
        <v>6165</v>
      </c>
      <c r="AW1695" t="s">
        <v>6166</v>
      </c>
      <c r="AX1695" t="s">
        <v>6184</v>
      </c>
      <c r="AY1695">
        <v>59</v>
      </c>
      <c r="AZ1695">
        <v>0</v>
      </c>
      <c r="BA1695">
        <v>28</v>
      </c>
      <c r="BB1695" t="s">
        <v>6180</v>
      </c>
      <c r="BC1695">
        <v>0</v>
      </c>
      <c r="BD1695">
        <v>0</v>
      </c>
      <c r="BE1695" t="s">
        <v>6169</v>
      </c>
      <c r="BF1695" t="s">
        <v>6170</v>
      </c>
      <c r="BG1695">
        <v>1</v>
      </c>
      <c r="BH1695" t="s">
        <v>6186</v>
      </c>
      <c r="BI1695">
        <v>27</v>
      </c>
      <c r="BJ1695" t="s">
        <v>6172</v>
      </c>
      <c r="BK1695">
        <v>0</v>
      </c>
      <c r="BL1695">
        <v>71</v>
      </c>
      <c r="BM1695" s="3">
        <f t="shared" si="242"/>
        <v>0.88732394366197187</v>
      </c>
    </row>
    <row r="1696" spans="1:65">
      <c r="A1696" t="s">
        <v>1828</v>
      </c>
      <c r="B1696" s="2">
        <v>45758</v>
      </c>
      <c r="C1696" t="s">
        <v>1632</v>
      </c>
      <c r="D1696" t="s">
        <v>1633</v>
      </c>
      <c r="E1696">
        <v>4</v>
      </c>
      <c r="F1696" t="s">
        <v>49</v>
      </c>
      <c r="G1696" t="s">
        <v>79</v>
      </c>
      <c r="H1696" t="s">
        <v>106</v>
      </c>
      <c r="I1696" t="s">
        <v>52</v>
      </c>
      <c r="J1696" t="s">
        <v>53</v>
      </c>
      <c r="K1696" t="s">
        <v>66</v>
      </c>
      <c r="L1696" t="s">
        <v>92</v>
      </c>
      <c r="M1696" t="s">
        <v>56</v>
      </c>
      <c r="N1696" t="s">
        <v>69</v>
      </c>
      <c r="O1696" t="s">
        <v>82</v>
      </c>
      <c r="P1696">
        <v>76</v>
      </c>
      <c r="Q1696">
        <v>78</v>
      </c>
      <c r="R1696">
        <v>78</v>
      </c>
      <c r="S1696">
        <v>3</v>
      </c>
      <c r="T1696">
        <f t="shared" si="234"/>
        <v>75</v>
      </c>
      <c r="U1696">
        <v>74</v>
      </c>
      <c r="V1696">
        <f t="shared" si="235"/>
        <v>1</v>
      </c>
      <c r="W1696" s="3">
        <f t="shared" si="236"/>
        <v>3.8461538461538464E-2</v>
      </c>
      <c r="X1696">
        <v>127</v>
      </c>
      <c r="Y1696" s="4">
        <v>3.2</v>
      </c>
      <c r="Z1696" s="4">
        <v>5.3</v>
      </c>
      <c r="AA1696" s="5">
        <v>30622.02</v>
      </c>
      <c r="AB1696" s="5">
        <f t="shared" si="237"/>
        <v>2266029.48</v>
      </c>
      <c r="AC1696" s="5">
        <v>23716.91</v>
      </c>
      <c r="AD1696" s="5">
        <f t="shared" si="238"/>
        <v>1849918.98</v>
      </c>
      <c r="AE1696" s="5">
        <v>140634.54999999999</v>
      </c>
      <c r="AF1696" s="5">
        <v>40738.1</v>
      </c>
      <c r="AG1696" s="5">
        <v>86744.51</v>
      </c>
      <c r="AH1696" s="5">
        <v>26729.5</v>
      </c>
      <c r="AI1696" s="5">
        <v>10546.48</v>
      </c>
      <c r="AJ1696">
        <v>0</v>
      </c>
      <c r="AK1696" s="5">
        <v>0</v>
      </c>
      <c r="AL1696" s="5">
        <v>702.27</v>
      </c>
      <c r="AM1696" s="5">
        <v>46445.1</v>
      </c>
      <c r="AN1696">
        <v>4</v>
      </c>
      <c r="AO1696">
        <v>4</v>
      </c>
      <c r="AP1696" t="str">
        <f t="shared" si="239"/>
        <v>Yes</v>
      </c>
      <c r="AQ1696">
        <v>1</v>
      </c>
      <c r="AR1696" s="5">
        <f t="shared" si="240"/>
        <v>2202459.4900000002</v>
      </c>
      <c r="AS1696" s="5">
        <f t="shared" si="241"/>
        <v>63569.99</v>
      </c>
      <c r="AT1696" t="s">
        <v>116</v>
      </c>
      <c r="AU1696" t="s">
        <v>6164</v>
      </c>
      <c r="AV1696" t="s">
        <v>6165</v>
      </c>
      <c r="AW1696" t="s">
        <v>6166</v>
      </c>
      <c r="AX1696" t="s">
        <v>6202</v>
      </c>
      <c r="AY1696">
        <v>76</v>
      </c>
      <c r="AZ1696">
        <v>0</v>
      </c>
      <c r="BA1696">
        <v>12</v>
      </c>
      <c r="BB1696" t="s">
        <v>6198</v>
      </c>
      <c r="BC1696">
        <v>0</v>
      </c>
      <c r="BD1696">
        <v>0</v>
      </c>
      <c r="BE1696" t="s">
        <v>6169</v>
      </c>
      <c r="BF1696" t="s">
        <v>6170</v>
      </c>
      <c r="BG1696">
        <v>5</v>
      </c>
      <c r="BH1696" t="s">
        <v>6208</v>
      </c>
      <c r="BI1696">
        <v>102</v>
      </c>
      <c r="BJ1696" t="s">
        <v>6193</v>
      </c>
      <c r="BK1696">
        <v>0</v>
      </c>
      <c r="BL1696">
        <v>83</v>
      </c>
      <c r="BM1696" s="3">
        <f t="shared" si="242"/>
        <v>0.93975903614457834</v>
      </c>
    </row>
    <row r="1697" spans="1:65">
      <c r="A1697" t="s">
        <v>1829</v>
      </c>
      <c r="B1697" s="2">
        <v>45758</v>
      </c>
      <c r="C1697" t="s">
        <v>1632</v>
      </c>
      <c r="D1697" t="s">
        <v>1633</v>
      </c>
      <c r="E1697">
        <v>4</v>
      </c>
      <c r="F1697" t="s">
        <v>61</v>
      </c>
      <c r="G1697" t="s">
        <v>62</v>
      </c>
      <c r="H1697" t="s">
        <v>115</v>
      </c>
      <c r="I1697" t="s">
        <v>52</v>
      </c>
      <c r="J1697" t="s">
        <v>53</v>
      </c>
      <c r="K1697" t="s">
        <v>66</v>
      </c>
      <c r="L1697" t="s">
        <v>92</v>
      </c>
      <c r="M1697" t="s">
        <v>56</v>
      </c>
      <c r="N1697" t="s">
        <v>69</v>
      </c>
      <c r="O1697" t="s">
        <v>120</v>
      </c>
      <c r="P1697">
        <v>65</v>
      </c>
      <c r="Q1697">
        <v>66</v>
      </c>
      <c r="R1697">
        <v>66</v>
      </c>
      <c r="S1697">
        <v>2</v>
      </c>
      <c r="T1697">
        <f t="shared" si="234"/>
        <v>64</v>
      </c>
      <c r="U1697">
        <v>63</v>
      </c>
      <c r="V1697">
        <f t="shared" si="235"/>
        <v>1</v>
      </c>
      <c r="W1697" s="3">
        <f t="shared" si="236"/>
        <v>3.0303030303030304E-2</v>
      </c>
      <c r="X1697">
        <v>37</v>
      </c>
      <c r="Y1697" s="4">
        <v>4.8</v>
      </c>
      <c r="Z1697" s="4">
        <v>2.2000000000000002</v>
      </c>
      <c r="AA1697" s="5">
        <v>30199.64</v>
      </c>
      <c r="AB1697" s="5">
        <f t="shared" si="237"/>
        <v>1902577.32</v>
      </c>
      <c r="AC1697" s="5">
        <v>23848.91</v>
      </c>
      <c r="AD1697" s="5">
        <f t="shared" si="238"/>
        <v>1574028.06</v>
      </c>
      <c r="AE1697" s="5">
        <v>117789.54</v>
      </c>
      <c r="AF1697" s="5">
        <v>29637.47</v>
      </c>
      <c r="AG1697" s="5">
        <v>10881.77</v>
      </c>
      <c r="AH1697" s="5">
        <v>3190</v>
      </c>
      <c r="AI1697" s="5">
        <v>7040</v>
      </c>
      <c r="AJ1697">
        <v>0</v>
      </c>
      <c r="AK1697" s="5">
        <v>0</v>
      </c>
      <c r="AL1697" s="5">
        <v>32473.4</v>
      </c>
      <c r="AM1697" s="5">
        <v>78371.009999999995</v>
      </c>
      <c r="AN1697">
        <v>4</v>
      </c>
      <c r="AO1697">
        <v>5</v>
      </c>
      <c r="AP1697" t="str">
        <f t="shared" si="239"/>
        <v>No</v>
      </c>
      <c r="AQ1697">
        <v>2</v>
      </c>
      <c r="AR1697" s="5">
        <f t="shared" si="240"/>
        <v>1853411.25</v>
      </c>
      <c r="AS1697" s="5">
        <f t="shared" si="241"/>
        <v>49166.07</v>
      </c>
      <c r="AT1697" t="s">
        <v>59</v>
      </c>
      <c r="AU1697" t="s">
        <v>6164</v>
      </c>
      <c r="AV1697" t="s">
        <v>6165</v>
      </c>
      <c r="AW1697" t="s">
        <v>6166</v>
      </c>
      <c r="AX1697" t="s">
        <v>6184</v>
      </c>
      <c r="AY1697">
        <v>67</v>
      </c>
      <c r="AZ1697">
        <v>0</v>
      </c>
      <c r="BA1697">
        <v>15</v>
      </c>
      <c r="BB1697" t="s">
        <v>6198</v>
      </c>
      <c r="BC1697">
        <v>1</v>
      </c>
      <c r="BD1697">
        <v>0</v>
      </c>
      <c r="BE1697" t="s">
        <v>6178</v>
      </c>
      <c r="BF1697" t="s">
        <v>6170</v>
      </c>
      <c r="BG1697">
        <v>0</v>
      </c>
      <c r="BH1697" t="s">
        <v>6171</v>
      </c>
      <c r="BI1697">
        <v>35</v>
      </c>
      <c r="BJ1697" t="s">
        <v>6172</v>
      </c>
      <c r="BK1697">
        <v>0</v>
      </c>
      <c r="BL1697">
        <v>73</v>
      </c>
      <c r="BM1697" s="3">
        <f t="shared" si="242"/>
        <v>0.90410958904109584</v>
      </c>
    </row>
    <row r="1698" spans="1:65">
      <c r="A1698" t="s">
        <v>1830</v>
      </c>
      <c r="B1698" s="2">
        <v>45758</v>
      </c>
      <c r="C1698" t="s">
        <v>1632</v>
      </c>
      <c r="D1698" t="s">
        <v>1633</v>
      </c>
      <c r="E1698">
        <v>4</v>
      </c>
      <c r="F1698" t="s">
        <v>72</v>
      </c>
      <c r="G1698" t="s">
        <v>79</v>
      </c>
      <c r="H1698" t="s">
        <v>86</v>
      </c>
      <c r="I1698" t="s">
        <v>52</v>
      </c>
      <c r="J1698" t="s">
        <v>65</v>
      </c>
      <c r="K1698" t="s">
        <v>66</v>
      </c>
      <c r="L1698" t="s">
        <v>55</v>
      </c>
      <c r="M1698" t="s">
        <v>56</v>
      </c>
      <c r="N1698" t="s">
        <v>69</v>
      </c>
      <c r="O1698" t="s">
        <v>70</v>
      </c>
      <c r="P1698">
        <v>55</v>
      </c>
      <c r="Q1698">
        <v>57</v>
      </c>
      <c r="R1698">
        <v>57</v>
      </c>
      <c r="S1698">
        <v>1</v>
      </c>
      <c r="T1698">
        <f t="shared" si="234"/>
        <v>56</v>
      </c>
      <c r="U1698">
        <v>54</v>
      </c>
      <c r="V1698">
        <f t="shared" si="235"/>
        <v>2</v>
      </c>
      <c r="W1698" s="3">
        <f t="shared" si="236"/>
        <v>1.7543859649122806E-2</v>
      </c>
      <c r="X1698">
        <v>26</v>
      </c>
      <c r="Y1698" s="4">
        <v>6.7</v>
      </c>
      <c r="Z1698" s="4">
        <v>1.9</v>
      </c>
      <c r="AA1698" s="5">
        <v>49430.66</v>
      </c>
      <c r="AB1698" s="5">
        <f t="shared" si="237"/>
        <v>2669255.64</v>
      </c>
      <c r="AC1698" s="5">
        <v>34939.9</v>
      </c>
      <c r="AD1698" s="5">
        <f t="shared" si="238"/>
        <v>1991574.3</v>
      </c>
      <c r="AE1698" s="5">
        <v>132361.12</v>
      </c>
      <c r="AF1698" s="5">
        <v>35315.46</v>
      </c>
      <c r="AG1698" s="5">
        <v>9627.26</v>
      </c>
      <c r="AH1698" s="5">
        <v>2755</v>
      </c>
      <c r="AI1698" s="5">
        <v>5042.3100000000004</v>
      </c>
      <c r="AJ1698">
        <v>0</v>
      </c>
      <c r="AK1698" s="5">
        <v>0</v>
      </c>
      <c r="AL1698" s="5">
        <v>2108.3000000000002</v>
      </c>
      <c r="AM1698" s="5">
        <v>40626.959999999999</v>
      </c>
      <c r="AN1698">
        <v>4</v>
      </c>
      <c r="AO1698">
        <v>5</v>
      </c>
      <c r="AP1698" t="str">
        <f t="shared" si="239"/>
        <v>No</v>
      </c>
      <c r="AQ1698">
        <v>2</v>
      </c>
      <c r="AR1698" s="5">
        <f t="shared" si="240"/>
        <v>2219410.71</v>
      </c>
      <c r="AS1698" s="5">
        <f t="shared" si="241"/>
        <v>449844.93</v>
      </c>
      <c r="AT1698" t="s">
        <v>59</v>
      </c>
      <c r="AU1698" t="s">
        <v>6164</v>
      </c>
      <c r="AV1698" t="s">
        <v>6165</v>
      </c>
      <c r="AW1698" t="s">
        <v>6166</v>
      </c>
      <c r="AX1698" t="s">
        <v>6184</v>
      </c>
      <c r="AY1698">
        <v>58</v>
      </c>
      <c r="AZ1698">
        <v>0</v>
      </c>
      <c r="BA1698">
        <v>16</v>
      </c>
      <c r="BB1698" t="s">
        <v>6180</v>
      </c>
      <c r="BC1698">
        <v>1</v>
      </c>
      <c r="BD1698">
        <v>0</v>
      </c>
      <c r="BE1698" t="s">
        <v>6178</v>
      </c>
      <c r="BF1698" t="s">
        <v>6170</v>
      </c>
      <c r="BG1698">
        <v>1</v>
      </c>
      <c r="BH1698" t="s">
        <v>6186</v>
      </c>
      <c r="BI1698">
        <v>29</v>
      </c>
      <c r="BJ1698" t="s">
        <v>6172</v>
      </c>
      <c r="BK1698">
        <v>0</v>
      </c>
      <c r="BL1698">
        <v>65</v>
      </c>
      <c r="BM1698" s="3">
        <f t="shared" si="242"/>
        <v>0.87692307692307692</v>
      </c>
    </row>
    <row r="1699" spans="1:65">
      <c r="A1699" t="s">
        <v>1831</v>
      </c>
      <c r="B1699" s="2">
        <v>45758</v>
      </c>
      <c r="C1699" t="s">
        <v>1632</v>
      </c>
      <c r="D1699" t="s">
        <v>1633</v>
      </c>
      <c r="E1699">
        <v>4</v>
      </c>
      <c r="F1699" t="s">
        <v>72</v>
      </c>
      <c r="G1699" t="s">
        <v>79</v>
      </c>
      <c r="H1699" t="s">
        <v>213</v>
      </c>
      <c r="I1699" t="s">
        <v>64</v>
      </c>
      <c r="J1699" t="s">
        <v>53</v>
      </c>
      <c r="K1699" t="s">
        <v>66</v>
      </c>
      <c r="L1699" t="s">
        <v>92</v>
      </c>
      <c r="M1699" t="s">
        <v>56</v>
      </c>
      <c r="N1699" t="s">
        <v>57</v>
      </c>
      <c r="O1699" t="s">
        <v>82</v>
      </c>
      <c r="P1699">
        <v>65</v>
      </c>
      <c r="Q1699">
        <v>65</v>
      </c>
      <c r="R1699">
        <v>65</v>
      </c>
      <c r="S1699">
        <v>1</v>
      </c>
      <c r="T1699">
        <f t="shared" si="234"/>
        <v>64</v>
      </c>
      <c r="U1699">
        <v>64</v>
      </c>
      <c r="V1699">
        <f t="shared" si="235"/>
        <v>0</v>
      </c>
      <c r="W1699" s="3">
        <f t="shared" si="236"/>
        <v>1.5384615384615385E-2</v>
      </c>
      <c r="X1699">
        <v>17</v>
      </c>
      <c r="Y1699" s="4">
        <v>2.5</v>
      </c>
      <c r="Z1699" s="4">
        <v>1.3</v>
      </c>
      <c r="AA1699" s="5">
        <v>30384.1</v>
      </c>
      <c r="AB1699" s="5">
        <f t="shared" si="237"/>
        <v>1944582.4</v>
      </c>
      <c r="AC1699" s="5">
        <v>23671.51</v>
      </c>
      <c r="AD1699" s="5">
        <f t="shared" si="238"/>
        <v>1538648.15</v>
      </c>
      <c r="AE1699" s="5">
        <v>107291.96</v>
      </c>
      <c r="AF1699" s="5">
        <v>28553.03</v>
      </c>
      <c r="AG1699" s="5">
        <v>8701.02</v>
      </c>
      <c r="AH1699" s="5">
        <v>1885</v>
      </c>
      <c r="AI1699" s="5">
        <v>3525.42</v>
      </c>
      <c r="AJ1699">
        <v>0</v>
      </c>
      <c r="AK1699" s="5">
        <v>0</v>
      </c>
      <c r="AL1699" s="5">
        <v>31740.84</v>
      </c>
      <c r="AM1699" s="5">
        <v>76508.259999999995</v>
      </c>
      <c r="AN1699">
        <v>4</v>
      </c>
      <c r="AO1699">
        <v>3</v>
      </c>
      <c r="AP1699" t="str">
        <f t="shared" si="239"/>
        <v>Yes</v>
      </c>
      <c r="AQ1699">
        <v>1</v>
      </c>
      <c r="AR1699" s="5">
        <f t="shared" si="240"/>
        <v>1796853.68</v>
      </c>
      <c r="AS1699" s="5">
        <f t="shared" si="241"/>
        <v>147728.72</v>
      </c>
      <c r="AT1699" t="s">
        <v>59</v>
      </c>
      <c r="AU1699" t="s">
        <v>6164</v>
      </c>
      <c r="AV1699" t="s">
        <v>6165</v>
      </c>
      <c r="AW1699" t="s">
        <v>6166</v>
      </c>
      <c r="AX1699" t="s">
        <v>6184</v>
      </c>
      <c r="AY1699">
        <v>71</v>
      </c>
      <c r="AZ1699">
        <v>4</v>
      </c>
      <c r="BA1699">
        <v>0</v>
      </c>
      <c r="BB1699" t="s">
        <v>6168</v>
      </c>
      <c r="BC1699">
        <v>0</v>
      </c>
      <c r="BD1699">
        <v>0</v>
      </c>
      <c r="BE1699" t="s">
        <v>6169</v>
      </c>
      <c r="BF1699" t="s">
        <v>6170</v>
      </c>
      <c r="BG1699">
        <v>0</v>
      </c>
      <c r="BH1699" t="s">
        <v>6171</v>
      </c>
      <c r="BI1699">
        <v>27</v>
      </c>
      <c r="BJ1699" t="s">
        <v>6172</v>
      </c>
      <c r="BK1699">
        <v>0</v>
      </c>
      <c r="BL1699">
        <v>73</v>
      </c>
      <c r="BM1699" s="3">
        <f t="shared" si="242"/>
        <v>0.8904109589041096</v>
      </c>
    </row>
    <row r="1700" spans="1:65">
      <c r="A1700" t="s">
        <v>1832</v>
      </c>
      <c r="B1700" s="2">
        <v>45758</v>
      </c>
      <c r="C1700" t="s">
        <v>1632</v>
      </c>
      <c r="D1700" t="s">
        <v>1633</v>
      </c>
      <c r="E1700">
        <v>4</v>
      </c>
      <c r="F1700" t="s">
        <v>78</v>
      </c>
      <c r="G1700" t="s">
        <v>79</v>
      </c>
      <c r="H1700" t="s">
        <v>80</v>
      </c>
      <c r="I1700" t="s">
        <v>52</v>
      </c>
      <c r="J1700" t="s">
        <v>53</v>
      </c>
      <c r="K1700" t="s">
        <v>75</v>
      </c>
      <c r="L1700" t="s">
        <v>87</v>
      </c>
      <c r="M1700" t="s">
        <v>56</v>
      </c>
      <c r="N1700" t="s">
        <v>69</v>
      </c>
      <c r="O1700" t="s">
        <v>58</v>
      </c>
      <c r="P1700">
        <v>64</v>
      </c>
      <c r="Q1700">
        <v>67</v>
      </c>
      <c r="R1700">
        <v>64</v>
      </c>
      <c r="S1700">
        <v>1</v>
      </c>
      <c r="T1700">
        <f t="shared" si="234"/>
        <v>63</v>
      </c>
      <c r="U1700">
        <v>63</v>
      </c>
      <c r="V1700">
        <f t="shared" si="235"/>
        <v>0</v>
      </c>
      <c r="W1700" s="3">
        <f t="shared" si="236"/>
        <v>1.5625E-2</v>
      </c>
      <c r="X1700">
        <v>15</v>
      </c>
      <c r="Y1700" s="4">
        <v>0</v>
      </c>
      <c r="Z1700" s="4">
        <v>0.5</v>
      </c>
      <c r="AA1700" s="5">
        <v>35752.379999999997</v>
      </c>
      <c r="AB1700" s="5">
        <f t="shared" si="237"/>
        <v>2252399.94</v>
      </c>
      <c r="AC1700" s="5">
        <v>24071</v>
      </c>
      <c r="AD1700" s="5">
        <f t="shared" si="238"/>
        <v>1540544</v>
      </c>
      <c r="AE1700" s="5">
        <v>112373.99</v>
      </c>
      <c r="AF1700" s="5">
        <v>30348.880000000001</v>
      </c>
      <c r="AG1700" s="5">
        <v>7821.15</v>
      </c>
      <c r="AH1700" s="5">
        <v>725</v>
      </c>
      <c r="AI1700" s="5">
        <v>3531.03</v>
      </c>
      <c r="AJ1700">
        <v>0</v>
      </c>
      <c r="AK1700" s="5">
        <v>0</v>
      </c>
      <c r="AL1700" s="5">
        <v>0</v>
      </c>
      <c r="AM1700" s="5">
        <v>39653.879999999997</v>
      </c>
      <c r="AN1700">
        <v>4</v>
      </c>
      <c r="AO1700">
        <v>4</v>
      </c>
      <c r="AP1700" t="str">
        <f t="shared" si="239"/>
        <v>Yes</v>
      </c>
      <c r="AQ1700">
        <v>0</v>
      </c>
      <c r="AR1700" s="5">
        <f t="shared" si="240"/>
        <v>1734997.93</v>
      </c>
      <c r="AS1700" s="5">
        <f t="shared" si="241"/>
        <v>517402.01</v>
      </c>
      <c r="AT1700" t="s">
        <v>59</v>
      </c>
      <c r="AU1700" t="s">
        <v>6164</v>
      </c>
      <c r="AV1700" t="s">
        <v>6165</v>
      </c>
      <c r="AW1700" t="s">
        <v>6166</v>
      </c>
      <c r="AX1700" t="s">
        <v>6207</v>
      </c>
      <c r="AY1700">
        <v>66</v>
      </c>
      <c r="AZ1700">
        <v>0</v>
      </c>
      <c r="BA1700">
        <v>0</v>
      </c>
      <c r="BB1700" t="s">
        <v>6168</v>
      </c>
      <c r="BC1700">
        <v>0</v>
      </c>
      <c r="BD1700">
        <v>0</v>
      </c>
      <c r="BE1700" t="s">
        <v>6169</v>
      </c>
      <c r="BF1700" t="s">
        <v>6170</v>
      </c>
      <c r="BG1700">
        <v>0</v>
      </c>
      <c r="BH1700" t="s">
        <v>6171</v>
      </c>
      <c r="BI1700">
        <v>12</v>
      </c>
      <c r="BJ1700" t="s">
        <v>6172</v>
      </c>
      <c r="BK1700">
        <v>0</v>
      </c>
      <c r="BL1700">
        <v>76</v>
      </c>
      <c r="BM1700" s="3">
        <f t="shared" si="242"/>
        <v>0.84210526315789469</v>
      </c>
    </row>
    <row r="1701" spans="1:65">
      <c r="A1701" t="s">
        <v>1833</v>
      </c>
      <c r="B1701" s="2">
        <v>45758</v>
      </c>
      <c r="C1701" t="s">
        <v>1632</v>
      </c>
      <c r="D1701" t="s">
        <v>1633</v>
      </c>
      <c r="E1701">
        <v>4</v>
      </c>
      <c r="F1701" t="s">
        <v>72</v>
      </c>
      <c r="G1701" t="s">
        <v>62</v>
      </c>
      <c r="H1701" t="s">
        <v>220</v>
      </c>
      <c r="I1701" t="s">
        <v>52</v>
      </c>
      <c r="J1701" t="s">
        <v>65</v>
      </c>
      <c r="K1701" t="s">
        <v>66</v>
      </c>
      <c r="L1701" t="s">
        <v>55</v>
      </c>
      <c r="M1701" t="s">
        <v>56</v>
      </c>
      <c r="N1701" t="s">
        <v>109</v>
      </c>
      <c r="O1701" t="s">
        <v>82</v>
      </c>
      <c r="P1701">
        <v>56</v>
      </c>
      <c r="Q1701">
        <v>60</v>
      </c>
      <c r="R1701">
        <v>60</v>
      </c>
      <c r="S1701">
        <v>1</v>
      </c>
      <c r="T1701">
        <f t="shared" si="234"/>
        <v>59</v>
      </c>
      <c r="U1701">
        <v>53</v>
      </c>
      <c r="V1701">
        <f t="shared" si="235"/>
        <v>6</v>
      </c>
      <c r="W1701" s="3">
        <f t="shared" si="236"/>
        <v>1.6666666666666666E-2</v>
      </c>
      <c r="X1701">
        <v>34</v>
      </c>
      <c r="Y1701" s="4">
        <v>0</v>
      </c>
      <c r="Z1701" s="4">
        <v>1.3</v>
      </c>
      <c r="AA1701" s="5">
        <v>48786.9</v>
      </c>
      <c r="AB1701" s="5">
        <f t="shared" si="237"/>
        <v>2585705.7000000002</v>
      </c>
      <c r="AC1701" s="5">
        <v>34641.94</v>
      </c>
      <c r="AD1701" s="5">
        <f t="shared" si="238"/>
        <v>2078516.4</v>
      </c>
      <c r="AE1701" s="5">
        <v>141977.85999999999</v>
      </c>
      <c r="AF1701" s="5">
        <v>37068.94</v>
      </c>
      <c r="AG1701" s="5">
        <v>9614.2199999999993</v>
      </c>
      <c r="AH1701" s="5">
        <v>1885</v>
      </c>
      <c r="AI1701" s="5">
        <v>5111.1099999999997</v>
      </c>
      <c r="AJ1701">
        <v>0</v>
      </c>
      <c r="AK1701" s="5">
        <v>0</v>
      </c>
      <c r="AL1701" s="5">
        <v>5470.79</v>
      </c>
      <c r="AM1701" s="5">
        <v>73447.399999999994</v>
      </c>
      <c r="AN1701">
        <v>8</v>
      </c>
      <c r="AO1701">
        <v>8</v>
      </c>
      <c r="AP1701" t="str">
        <f t="shared" si="239"/>
        <v>Yes</v>
      </c>
      <c r="AQ1701">
        <v>1</v>
      </c>
      <c r="AR1701" s="5">
        <f t="shared" si="240"/>
        <v>2353091.7200000002</v>
      </c>
      <c r="AS1701" s="5">
        <f t="shared" si="241"/>
        <v>232613.98</v>
      </c>
      <c r="AT1701" t="s">
        <v>59</v>
      </c>
      <c r="AU1701" t="s">
        <v>6164</v>
      </c>
      <c r="AV1701" t="s">
        <v>6165</v>
      </c>
      <c r="AW1701" t="s">
        <v>6166</v>
      </c>
      <c r="AX1701" t="s">
        <v>6184</v>
      </c>
      <c r="AY1701">
        <v>59</v>
      </c>
      <c r="AZ1701">
        <v>0</v>
      </c>
      <c r="BA1701">
        <v>36</v>
      </c>
      <c r="BB1701" t="s">
        <v>6180</v>
      </c>
      <c r="BC1701">
        <v>0</v>
      </c>
      <c r="BD1701">
        <v>0</v>
      </c>
      <c r="BE1701" t="s">
        <v>6169</v>
      </c>
      <c r="BF1701" t="s">
        <v>6170</v>
      </c>
      <c r="BG1701">
        <v>1</v>
      </c>
      <c r="BH1701" t="s">
        <v>6179</v>
      </c>
      <c r="BI1701">
        <v>29</v>
      </c>
      <c r="BJ1701" t="s">
        <v>6172</v>
      </c>
      <c r="BK1701">
        <v>0</v>
      </c>
      <c r="BL1701">
        <v>68</v>
      </c>
      <c r="BM1701" s="3">
        <f t="shared" si="242"/>
        <v>0.88235294117647056</v>
      </c>
    </row>
    <row r="1702" spans="1:65">
      <c r="A1702" t="s">
        <v>1834</v>
      </c>
      <c r="B1702" s="2">
        <v>45759</v>
      </c>
      <c r="C1702" t="s">
        <v>1632</v>
      </c>
      <c r="D1702" t="s">
        <v>1633</v>
      </c>
      <c r="E1702">
        <v>4</v>
      </c>
      <c r="F1702" t="s">
        <v>78</v>
      </c>
      <c r="G1702" t="s">
        <v>50</v>
      </c>
      <c r="H1702" t="s">
        <v>185</v>
      </c>
      <c r="I1702" t="s">
        <v>74</v>
      </c>
      <c r="J1702" t="s">
        <v>81</v>
      </c>
      <c r="K1702" t="s">
        <v>75</v>
      </c>
      <c r="L1702" t="s">
        <v>92</v>
      </c>
      <c r="M1702" t="s">
        <v>56</v>
      </c>
      <c r="N1702" t="s">
        <v>69</v>
      </c>
      <c r="O1702" t="s">
        <v>58</v>
      </c>
      <c r="P1702">
        <v>40</v>
      </c>
      <c r="Q1702">
        <v>42</v>
      </c>
      <c r="R1702">
        <v>40</v>
      </c>
      <c r="S1702">
        <v>1</v>
      </c>
      <c r="T1702">
        <f t="shared" si="234"/>
        <v>39</v>
      </c>
      <c r="U1702">
        <v>39</v>
      </c>
      <c r="V1702">
        <f t="shared" si="235"/>
        <v>0</v>
      </c>
      <c r="W1702" s="3">
        <f t="shared" si="236"/>
        <v>2.5000000000000001E-2</v>
      </c>
      <c r="X1702">
        <v>40</v>
      </c>
      <c r="Y1702" s="4">
        <v>1.6</v>
      </c>
      <c r="Z1702" s="4">
        <v>1.5</v>
      </c>
      <c r="AA1702" s="5">
        <v>76994.92</v>
      </c>
      <c r="AB1702" s="5">
        <f t="shared" si="237"/>
        <v>3002801.88</v>
      </c>
      <c r="AC1702" s="5">
        <v>53531.44</v>
      </c>
      <c r="AD1702" s="5">
        <f t="shared" si="238"/>
        <v>2141257.6</v>
      </c>
      <c r="AE1702" s="5">
        <v>123324.16</v>
      </c>
      <c r="AF1702" s="5">
        <v>39309.699999999997</v>
      </c>
      <c r="AG1702" s="5">
        <v>10676.25</v>
      </c>
      <c r="AH1702" s="5">
        <v>2175</v>
      </c>
      <c r="AI1702" s="5">
        <v>7555.56</v>
      </c>
      <c r="AJ1702">
        <v>0</v>
      </c>
      <c r="AK1702" s="5">
        <v>0</v>
      </c>
      <c r="AL1702" s="5">
        <v>0</v>
      </c>
      <c r="AM1702" s="5">
        <v>28331.67</v>
      </c>
      <c r="AN1702">
        <v>4</v>
      </c>
      <c r="AO1702">
        <v>5</v>
      </c>
      <c r="AP1702" t="str">
        <f t="shared" si="239"/>
        <v>No</v>
      </c>
      <c r="AQ1702">
        <v>2</v>
      </c>
      <c r="AR1702" s="5">
        <f t="shared" si="240"/>
        <v>2352629.94</v>
      </c>
      <c r="AS1702" s="5">
        <f t="shared" si="241"/>
        <v>650171.93999999994</v>
      </c>
      <c r="AT1702" t="s">
        <v>59</v>
      </c>
      <c r="AU1702" t="s">
        <v>6164</v>
      </c>
      <c r="AV1702" t="s">
        <v>6165</v>
      </c>
      <c r="AW1702" t="s">
        <v>6166</v>
      </c>
      <c r="AX1702" t="s">
        <v>6167</v>
      </c>
      <c r="AY1702">
        <v>41</v>
      </c>
      <c r="AZ1702">
        <v>0</v>
      </c>
      <c r="BA1702">
        <v>0</v>
      </c>
      <c r="BB1702" t="s">
        <v>6168</v>
      </c>
      <c r="BC1702">
        <v>1</v>
      </c>
      <c r="BD1702">
        <v>0</v>
      </c>
      <c r="BE1702" t="s">
        <v>6178</v>
      </c>
      <c r="BF1702" t="s">
        <v>6170</v>
      </c>
      <c r="BG1702">
        <v>1</v>
      </c>
      <c r="BH1702" t="s">
        <v>6179</v>
      </c>
      <c r="BI1702">
        <v>43</v>
      </c>
      <c r="BJ1702" t="s">
        <v>6172</v>
      </c>
      <c r="BK1702">
        <v>1</v>
      </c>
      <c r="BL1702">
        <v>49</v>
      </c>
      <c r="BM1702" s="3">
        <f t="shared" si="242"/>
        <v>0.81632653061224492</v>
      </c>
    </row>
    <row r="1703" spans="1:65">
      <c r="A1703" t="s">
        <v>1835</v>
      </c>
      <c r="B1703" s="2">
        <v>45759</v>
      </c>
      <c r="C1703" t="s">
        <v>1632</v>
      </c>
      <c r="D1703" t="s">
        <v>1633</v>
      </c>
      <c r="E1703">
        <v>4</v>
      </c>
      <c r="F1703" t="s">
        <v>49</v>
      </c>
      <c r="G1703" t="s">
        <v>50</v>
      </c>
      <c r="H1703" t="s">
        <v>108</v>
      </c>
      <c r="I1703" t="s">
        <v>74</v>
      </c>
      <c r="J1703" t="s">
        <v>81</v>
      </c>
      <c r="K1703" t="s">
        <v>75</v>
      </c>
      <c r="L1703" t="s">
        <v>92</v>
      </c>
      <c r="M1703" t="s">
        <v>56</v>
      </c>
      <c r="N1703" t="s">
        <v>76</v>
      </c>
      <c r="O1703" t="s">
        <v>58</v>
      </c>
      <c r="P1703">
        <v>39</v>
      </c>
      <c r="Q1703">
        <v>42</v>
      </c>
      <c r="R1703">
        <v>40</v>
      </c>
      <c r="S1703">
        <v>1</v>
      </c>
      <c r="T1703">
        <f t="shared" si="234"/>
        <v>39</v>
      </c>
      <c r="U1703">
        <v>38</v>
      </c>
      <c r="V1703">
        <f t="shared" si="235"/>
        <v>1</v>
      </c>
      <c r="W1703" s="3">
        <f t="shared" si="236"/>
        <v>2.5000000000000001E-2</v>
      </c>
      <c r="X1703">
        <v>33</v>
      </c>
      <c r="Y1703" s="4">
        <v>6</v>
      </c>
      <c r="Z1703" s="4">
        <v>2.2999999999999998</v>
      </c>
      <c r="AA1703" s="5">
        <v>78742.97</v>
      </c>
      <c r="AB1703" s="5">
        <f t="shared" si="237"/>
        <v>2992232.86</v>
      </c>
      <c r="AC1703" s="5">
        <v>53339.360000000001</v>
      </c>
      <c r="AD1703" s="5">
        <f t="shared" si="238"/>
        <v>2133574.4</v>
      </c>
      <c r="AE1703" s="5">
        <v>123132.68</v>
      </c>
      <c r="AF1703" s="5">
        <v>37676.519999999997</v>
      </c>
      <c r="AG1703" s="5">
        <v>10481.86</v>
      </c>
      <c r="AH1703" s="5">
        <v>3335</v>
      </c>
      <c r="AI1703" s="5">
        <v>7555.56</v>
      </c>
      <c r="AJ1703">
        <v>0</v>
      </c>
      <c r="AK1703" s="5">
        <v>0</v>
      </c>
      <c r="AL1703" s="5">
        <v>1735.98</v>
      </c>
      <c r="AM1703" s="5">
        <v>24941.43</v>
      </c>
      <c r="AN1703">
        <v>4</v>
      </c>
      <c r="AO1703">
        <v>4</v>
      </c>
      <c r="AP1703" t="str">
        <f t="shared" si="239"/>
        <v>Yes</v>
      </c>
      <c r="AQ1703">
        <v>1</v>
      </c>
      <c r="AR1703" s="5">
        <f t="shared" si="240"/>
        <v>2342433.4300000002</v>
      </c>
      <c r="AS1703" s="5">
        <f t="shared" si="241"/>
        <v>649799.43000000005</v>
      </c>
      <c r="AT1703" t="s">
        <v>59</v>
      </c>
      <c r="AU1703" t="s">
        <v>6164</v>
      </c>
      <c r="AV1703" t="s">
        <v>6165</v>
      </c>
      <c r="AW1703" t="s">
        <v>6166</v>
      </c>
      <c r="AX1703" t="s">
        <v>6167</v>
      </c>
      <c r="AY1703">
        <v>42</v>
      </c>
      <c r="AZ1703">
        <v>3</v>
      </c>
      <c r="BA1703">
        <v>17</v>
      </c>
      <c r="BB1703" t="s">
        <v>6185</v>
      </c>
      <c r="BC1703">
        <v>0</v>
      </c>
      <c r="BD1703">
        <v>0</v>
      </c>
      <c r="BE1703" t="s">
        <v>6169</v>
      </c>
      <c r="BF1703" t="s">
        <v>6170</v>
      </c>
      <c r="BG1703">
        <v>0</v>
      </c>
      <c r="BH1703" t="s">
        <v>6171</v>
      </c>
      <c r="BI1703">
        <v>32</v>
      </c>
      <c r="BJ1703" t="s">
        <v>6172</v>
      </c>
      <c r="BK1703">
        <v>0</v>
      </c>
      <c r="BL1703">
        <v>47</v>
      </c>
      <c r="BM1703" s="3">
        <f t="shared" si="242"/>
        <v>0.85106382978723405</v>
      </c>
    </row>
    <row r="1704" spans="1:65">
      <c r="A1704" t="s">
        <v>1836</v>
      </c>
      <c r="B1704" s="2">
        <v>45759</v>
      </c>
      <c r="C1704" t="s">
        <v>1632</v>
      </c>
      <c r="D1704" t="s">
        <v>1633</v>
      </c>
      <c r="E1704">
        <v>4</v>
      </c>
      <c r="F1704" t="s">
        <v>72</v>
      </c>
      <c r="G1704" t="s">
        <v>62</v>
      </c>
      <c r="H1704" t="s">
        <v>155</v>
      </c>
      <c r="I1704" t="s">
        <v>74</v>
      </c>
      <c r="J1704" t="s">
        <v>53</v>
      </c>
      <c r="K1704" t="s">
        <v>66</v>
      </c>
      <c r="L1704" t="s">
        <v>55</v>
      </c>
      <c r="M1704" t="s">
        <v>56</v>
      </c>
      <c r="N1704" t="s">
        <v>69</v>
      </c>
      <c r="O1704" t="s">
        <v>70</v>
      </c>
      <c r="P1704">
        <v>93</v>
      </c>
      <c r="Q1704">
        <v>95</v>
      </c>
      <c r="R1704">
        <v>94</v>
      </c>
      <c r="S1704">
        <v>1</v>
      </c>
      <c r="T1704">
        <f t="shared" si="234"/>
        <v>93</v>
      </c>
      <c r="U1704">
        <v>92</v>
      </c>
      <c r="V1704">
        <f t="shared" si="235"/>
        <v>1</v>
      </c>
      <c r="W1704" s="3">
        <f t="shared" si="236"/>
        <v>1.0638297872340425E-2</v>
      </c>
      <c r="X1704">
        <v>18</v>
      </c>
      <c r="Y1704" s="4">
        <v>6</v>
      </c>
      <c r="Z1704" s="4">
        <v>1.9</v>
      </c>
      <c r="AA1704" s="5">
        <v>30519.16</v>
      </c>
      <c r="AB1704" s="5">
        <f t="shared" si="237"/>
        <v>2807762.72</v>
      </c>
      <c r="AC1704" s="5">
        <v>23498.65</v>
      </c>
      <c r="AD1704" s="5">
        <f t="shared" si="238"/>
        <v>2208873.1</v>
      </c>
      <c r="AE1704" s="5">
        <v>161809.07</v>
      </c>
      <c r="AF1704" s="5">
        <v>41097.230000000003</v>
      </c>
      <c r="AG1704" s="5">
        <v>8148.57</v>
      </c>
      <c r="AH1704" s="5">
        <v>2755</v>
      </c>
      <c r="AI1704" s="5">
        <v>3538.82</v>
      </c>
      <c r="AJ1704">
        <v>0</v>
      </c>
      <c r="AK1704" s="5">
        <v>0</v>
      </c>
      <c r="AL1704" s="5">
        <v>32495.53</v>
      </c>
      <c r="AM1704" s="5">
        <v>95235.62</v>
      </c>
      <c r="AN1704">
        <v>4</v>
      </c>
      <c r="AO1704">
        <v>4</v>
      </c>
      <c r="AP1704" t="str">
        <f t="shared" si="239"/>
        <v>Yes</v>
      </c>
      <c r="AQ1704">
        <v>1</v>
      </c>
      <c r="AR1704" s="5">
        <f t="shared" si="240"/>
        <v>2553952.94</v>
      </c>
      <c r="AS1704" s="5">
        <f t="shared" si="241"/>
        <v>253809.78</v>
      </c>
      <c r="AT1704" t="s">
        <v>59</v>
      </c>
      <c r="AU1704" t="s">
        <v>6164</v>
      </c>
      <c r="AV1704" t="s">
        <v>6165</v>
      </c>
      <c r="AW1704" t="s">
        <v>6166</v>
      </c>
      <c r="AX1704" t="s">
        <v>6167</v>
      </c>
      <c r="AY1704">
        <v>98</v>
      </c>
      <c r="AZ1704">
        <v>3</v>
      </c>
      <c r="BA1704">
        <v>11</v>
      </c>
      <c r="BB1704" t="s">
        <v>6185</v>
      </c>
      <c r="BC1704">
        <v>0</v>
      </c>
      <c r="BD1704">
        <v>0</v>
      </c>
      <c r="BE1704" t="s">
        <v>6169</v>
      </c>
      <c r="BF1704" t="s">
        <v>6170</v>
      </c>
      <c r="BG1704">
        <v>0</v>
      </c>
      <c r="BH1704" t="s">
        <v>6171</v>
      </c>
      <c r="BI1704">
        <v>10</v>
      </c>
      <c r="BJ1704" t="s">
        <v>6172</v>
      </c>
      <c r="BK1704">
        <v>0</v>
      </c>
      <c r="BL1704">
        <v>97</v>
      </c>
      <c r="BM1704" s="3">
        <f t="shared" si="242"/>
        <v>0.96907216494845361</v>
      </c>
    </row>
    <row r="1705" spans="1:65">
      <c r="A1705" t="s">
        <v>1837</v>
      </c>
      <c r="B1705" s="2">
        <v>45759</v>
      </c>
      <c r="C1705" t="s">
        <v>1632</v>
      </c>
      <c r="D1705" t="s">
        <v>1633</v>
      </c>
      <c r="E1705">
        <v>4</v>
      </c>
      <c r="F1705" t="s">
        <v>72</v>
      </c>
      <c r="G1705" t="s">
        <v>50</v>
      </c>
      <c r="H1705" t="s">
        <v>138</v>
      </c>
      <c r="I1705" t="s">
        <v>64</v>
      </c>
      <c r="J1705" t="s">
        <v>53</v>
      </c>
      <c r="K1705" t="s">
        <v>75</v>
      </c>
      <c r="L1705" t="s">
        <v>87</v>
      </c>
      <c r="M1705" t="s">
        <v>56</v>
      </c>
      <c r="N1705" t="s">
        <v>57</v>
      </c>
      <c r="O1705" t="s">
        <v>70</v>
      </c>
      <c r="P1705">
        <v>71</v>
      </c>
      <c r="Q1705">
        <v>76</v>
      </c>
      <c r="R1705">
        <v>75</v>
      </c>
      <c r="S1705">
        <v>1</v>
      </c>
      <c r="T1705">
        <f t="shared" si="234"/>
        <v>74</v>
      </c>
      <c r="U1705">
        <v>71</v>
      </c>
      <c r="V1705">
        <f t="shared" si="235"/>
        <v>3</v>
      </c>
      <c r="W1705" s="3">
        <f t="shared" si="236"/>
        <v>1.3333333333333334E-2</v>
      </c>
      <c r="X1705">
        <v>24</v>
      </c>
      <c r="Y1705" s="4">
        <v>1.9</v>
      </c>
      <c r="Z1705" s="4">
        <v>1.6</v>
      </c>
      <c r="AA1705" s="5">
        <v>35867.99</v>
      </c>
      <c r="AB1705" s="5">
        <f t="shared" si="237"/>
        <v>2546627.29</v>
      </c>
      <c r="AC1705" s="5">
        <v>24199.13</v>
      </c>
      <c r="AD1705" s="5">
        <f t="shared" si="238"/>
        <v>1814934.75</v>
      </c>
      <c r="AE1705" s="5">
        <v>124643.4</v>
      </c>
      <c r="AF1705" s="5">
        <v>32344.16</v>
      </c>
      <c r="AG1705" s="5">
        <v>9018.07</v>
      </c>
      <c r="AH1705" s="5">
        <v>2320</v>
      </c>
      <c r="AI1705" s="5">
        <v>3529.41</v>
      </c>
      <c r="AJ1705">
        <v>0</v>
      </c>
      <c r="AK1705" s="5">
        <v>0</v>
      </c>
      <c r="AL1705" s="5">
        <v>2290.62</v>
      </c>
      <c r="AM1705" s="5">
        <v>47699.53</v>
      </c>
      <c r="AN1705">
        <v>4</v>
      </c>
      <c r="AO1705">
        <v>3</v>
      </c>
      <c r="AP1705" t="str">
        <f t="shared" si="239"/>
        <v>Yes</v>
      </c>
      <c r="AQ1705">
        <v>1</v>
      </c>
      <c r="AR1705" s="5">
        <f t="shared" si="240"/>
        <v>2036779.94</v>
      </c>
      <c r="AS1705" s="5">
        <f t="shared" si="241"/>
        <v>509847.35</v>
      </c>
      <c r="AT1705" t="s">
        <v>59</v>
      </c>
      <c r="AU1705" t="s">
        <v>6164</v>
      </c>
      <c r="AV1705" t="s">
        <v>6165</v>
      </c>
      <c r="AW1705" t="s">
        <v>6166</v>
      </c>
      <c r="AX1705" t="s">
        <v>6167</v>
      </c>
      <c r="AY1705">
        <v>76</v>
      </c>
      <c r="AZ1705">
        <v>3</v>
      </c>
      <c r="BA1705">
        <v>21</v>
      </c>
      <c r="BB1705" t="s">
        <v>6185</v>
      </c>
      <c r="BC1705">
        <v>0</v>
      </c>
      <c r="BD1705">
        <v>0</v>
      </c>
      <c r="BE1705" t="s">
        <v>6169</v>
      </c>
      <c r="BF1705" t="s">
        <v>6170</v>
      </c>
      <c r="BG1705">
        <v>1</v>
      </c>
      <c r="BH1705" t="s">
        <v>6179</v>
      </c>
      <c r="BI1705">
        <v>47</v>
      </c>
      <c r="BJ1705" t="s">
        <v>6172</v>
      </c>
      <c r="BK1705">
        <v>0</v>
      </c>
      <c r="BL1705">
        <v>81</v>
      </c>
      <c r="BM1705" s="3">
        <f t="shared" si="242"/>
        <v>0.92592592592592593</v>
      </c>
    </row>
    <row r="1706" spans="1:65">
      <c r="A1706" t="s">
        <v>1838</v>
      </c>
      <c r="B1706" s="2">
        <v>45759</v>
      </c>
      <c r="C1706" t="s">
        <v>1632</v>
      </c>
      <c r="D1706" t="s">
        <v>1633</v>
      </c>
      <c r="E1706">
        <v>4</v>
      </c>
      <c r="F1706" t="s">
        <v>61</v>
      </c>
      <c r="G1706" t="s">
        <v>50</v>
      </c>
      <c r="H1706" t="s">
        <v>170</v>
      </c>
      <c r="I1706" t="s">
        <v>74</v>
      </c>
      <c r="J1706" t="s">
        <v>65</v>
      </c>
      <c r="K1706" t="s">
        <v>66</v>
      </c>
      <c r="L1706" t="s">
        <v>87</v>
      </c>
      <c r="M1706" t="s">
        <v>56</v>
      </c>
      <c r="N1706" t="s">
        <v>57</v>
      </c>
      <c r="O1706" t="s">
        <v>58</v>
      </c>
      <c r="P1706">
        <v>50</v>
      </c>
      <c r="Q1706">
        <v>50</v>
      </c>
      <c r="R1706">
        <v>50</v>
      </c>
      <c r="S1706">
        <v>1</v>
      </c>
      <c r="T1706">
        <f t="shared" si="234"/>
        <v>49</v>
      </c>
      <c r="U1706">
        <v>48</v>
      </c>
      <c r="V1706">
        <f t="shared" si="235"/>
        <v>1</v>
      </c>
      <c r="W1706" s="3">
        <f t="shared" si="236"/>
        <v>0.02</v>
      </c>
      <c r="X1706">
        <v>25</v>
      </c>
      <c r="Y1706" s="4">
        <v>4.5999999999999996</v>
      </c>
      <c r="Z1706" s="4">
        <v>1.5</v>
      </c>
      <c r="AA1706" s="5">
        <v>48488.7</v>
      </c>
      <c r="AB1706" s="5">
        <f t="shared" si="237"/>
        <v>2327457.6</v>
      </c>
      <c r="AC1706" s="5">
        <v>35680.019999999997</v>
      </c>
      <c r="AD1706" s="5">
        <f t="shared" si="238"/>
        <v>1784001</v>
      </c>
      <c r="AE1706" s="5">
        <v>109845.94</v>
      </c>
      <c r="AF1706" s="5">
        <v>30198.79</v>
      </c>
      <c r="AG1706" s="5">
        <v>9286.92</v>
      </c>
      <c r="AH1706" s="5">
        <v>2175</v>
      </c>
      <c r="AI1706" s="5">
        <v>5111.1099999999997</v>
      </c>
      <c r="AJ1706">
        <v>0</v>
      </c>
      <c r="AK1706" s="5">
        <v>0</v>
      </c>
      <c r="AL1706" s="5">
        <v>1086.4100000000001</v>
      </c>
      <c r="AM1706" s="5">
        <v>30191.27</v>
      </c>
      <c r="AN1706">
        <v>4</v>
      </c>
      <c r="AO1706">
        <v>4</v>
      </c>
      <c r="AP1706" t="str">
        <f t="shared" si="239"/>
        <v>Yes</v>
      </c>
      <c r="AQ1706">
        <v>1</v>
      </c>
      <c r="AR1706" s="5">
        <f t="shared" si="240"/>
        <v>1971896.44</v>
      </c>
      <c r="AS1706" s="5">
        <f t="shared" si="241"/>
        <v>355561.16</v>
      </c>
      <c r="AT1706" t="s">
        <v>59</v>
      </c>
      <c r="AU1706" t="s">
        <v>6164</v>
      </c>
      <c r="AV1706" t="s">
        <v>6165</v>
      </c>
      <c r="AW1706" t="s">
        <v>6166</v>
      </c>
      <c r="AX1706" t="s">
        <v>6184</v>
      </c>
      <c r="AY1706">
        <v>52</v>
      </c>
      <c r="AZ1706">
        <v>0</v>
      </c>
      <c r="BA1706">
        <v>15</v>
      </c>
      <c r="BB1706" t="s">
        <v>6198</v>
      </c>
      <c r="BC1706">
        <v>0</v>
      </c>
      <c r="BD1706">
        <v>0</v>
      </c>
      <c r="BE1706" t="s">
        <v>6169</v>
      </c>
      <c r="BF1706" t="s">
        <v>6170</v>
      </c>
      <c r="BG1706">
        <v>1</v>
      </c>
      <c r="BH1706" t="s">
        <v>6179</v>
      </c>
      <c r="BI1706">
        <v>50</v>
      </c>
      <c r="BJ1706" t="s">
        <v>6172</v>
      </c>
      <c r="BK1706">
        <v>0</v>
      </c>
      <c r="BL1706">
        <v>63</v>
      </c>
      <c r="BM1706" s="3">
        <f t="shared" si="242"/>
        <v>0.79365079365079361</v>
      </c>
    </row>
    <row r="1707" spans="1:65">
      <c r="A1707" t="s">
        <v>1839</v>
      </c>
      <c r="B1707" s="2">
        <v>45759</v>
      </c>
      <c r="C1707" t="s">
        <v>1632</v>
      </c>
      <c r="D1707" t="s">
        <v>1633</v>
      </c>
      <c r="E1707">
        <v>4</v>
      </c>
      <c r="F1707" t="s">
        <v>72</v>
      </c>
      <c r="G1707" t="s">
        <v>79</v>
      </c>
      <c r="H1707" t="s">
        <v>159</v>
      </c>
      <c r="I1707" t="s">
        <v>64</v>
      </c>
      <c r="J1707" t="s">
        <v>53</v>
      </c>
      <c r="K1707" t="s">
        <v>66</v>
      </c>
      <c r="L1707" t="s">
        <v>55</v>
      </c>
      <c r="M1707" t="s">
        <v>56</v>
      </c>
      <c r="N1707" t="s">
        <v>109</v>
      </c>
      <c r="O1707" t="s">
        <v>82</v>
      </c>
      <c r="P1707">
        <v>79</v>
      </c>
      <c r="Q1707">
        <v>82</v>
      </c>
      <c r="R1707">
        <v>82</v>
      </c>
      <c r="S1707">
        <v>2</v>
      </c>
      <c r="T1707">
        <f t="shared" si="234"/>
        <v>80</v>
      </c>
      <c r="U1707">
        <v>76</v>
      </c>
      <c r="V1707">
        <f t="shared" si="235"/>
        <v>4</v>
      </c>
      <c r="W1707" s="3">
        <f t="shared" si="236"/>
        <v>2.4390243902439025E-2</v>
      </c>
      <c r="X1707">
        <v>9</v>
      </c>
      <c r="Y1707" s="4">
        <v>10.3</v>
      </c>
      <c r="Z1707" s="4">
        <v>1.6</v>
      </c>
      <c r="AA1707" s="5">
        <v>30502.31</v>
      </c>
      <c r="AB1707" s="5">
        <f t="shared" si="237"/>
        <v>2318175.56</v>
      </c>
      <c r="AC1707" s="5">
        <v>23474.66</v>
      </c>
      <c r="AD1707" s="5">
        <f t="shared" si="238"/>
        <v>1924922.12</v>
      </c>
      <c r="AE1707" s="5">
        <v>136549.31</v>
      </c>
      <c r="AF1707" s="5">
        <v>35967.24</v>
      </c>
      <c r="AG1707" s="5">
        <v>7534.75</v>
      </c>
      <c r="AH1707" s="5">
        <v>2320</v>
      </c>
      <c r="AI1707" s="5">
        <v>7091.89</v>
      </c>
      <c r="AJ1707">
        <v>0</v>
      </c>
      <c r="AK1707" s="5">
        <v>0</v>
      </c>
      <c r="AL1707" s="5">
        <v>34835.93</v>
      </c>
      <c r="AM1707" s="5">
        <v>149219.18</v>
      </c>
      <c r="AN1707">
        <v>8</v>
      </c>
      <c r="AO1707">
        <v>10</v>
      </c>
      <c r="AP1707" t="str">
        <f t="shared" si="239"/>
        <v>No</v>
      </c>
      <c r="AQ1707">
        <v>2</v>
      </c>
      <c r="AR1707" s="5">
        <f t="shared" si="240"/>
        <v>2298440.42</v>
      </c>
      <c r="AS1707" s="5">
        <f t="shared" si="241"/>
        <v>19735.14</v>
      </c>
      <c r="AT1707" t="s">
        <v>59</v>
      </c>
      <c r="AU1707" t="s">
        <v>6164</v>
      </c>
      <c r="AV1707" t="s">
        <v>6165</v>
      </c>
      <c r="AW1707" t="s">
        <v>6166</v>
      </c>
      <c r="AX1707" t="s">
        <v>6177</v>
      </c>
      <c r="AY1707">
        <v>81</v>
      </c>
      <c r="AZ1707">
        <v>0</v>
      </c>
      <c r="BA1707">
        <v>30</v>
      </c>
      <c r="BB1707" t="s">
        <v>6180</v>
      </c>
      <c r="BC1707">
        <v>1</v>
      </c>
      <c r="BD1707">
        <v>1</v>
      </c>
      <c r="BE1707" t="s">
        <v>6188</v>
      </c>
      <c r="BF1707" t="s">
        <v>6170</v>
      </c>
      <c r="BG1707">
        <v>0</v>
      </c>
      <c r="BH1707" t="s">
        <v>6171</v>
      </c>
      <c r="BI1707">
        <v>17</v>
      </c>
      <c r="BJ1707" t="s">
        <v>6172</v>
      </c>
      <c r="BK1707">
        <v>0</v>
      </c>
      <c r="BL1707">
        <v>86</v>
      </c>
      <c r="BM1707" s="3">
        <f t="shared" si="242"/>
        <v>0.95348837209302328</v>
      </c>
    </row>
    <row r="1708" spans="1:65">
      <c r="A1708" t="s">
        <v>1840</v>
      </c>
      <c r="B1708" s="2">
        <v>45759</v>
      </c>
      <c r="C1708" t="s">
        <v>1632</v>
      </c>
      <c r="D1708" t="s">
        <v>1633</v>
      </c>
      <c r="E1708">
        <v>4</v>
      </c>
      <c r="F1708" t="s">
        <v>61</v>
      </c>
      <c r="G1708" t="s">
        <v>50</v>
      </c>
      <c r="H1708" t="s">
        <v>183</v>
      </c>
      <c r="I1708" t="s">
        <v>52</v>
      </c>
      <c r="J1708" t="s">
        <v>53</v>
      </c>
      <c r="K1708" t="s">
        <v>66</v>
      </c>
      <c r="L1708" t="s">
        <v>55</v>
      </c>
      <c r="M1708" t="s">
        <v>56</v>
      </c>
      <c r="N1708" t="s">
        <v>57</v>
      </c>
      <c r="O1708" t="s">
        <v>120</v>
      </c>
      <c r="P1708">
        <v>74</v>
      </c>
      <c r="Q1708">
        <v>78</v>
      </c>
      <c r="R1708">
        <v>77</v>
      </c>
      <c r="S1708">
        <v>2</v>
      </c>
      <c r="T1708">
        <f t="shared" si="234"/>
        <v>75</v>
      </c>
      <c r="U1708">
        <v>71</v>
      </c>
      <c r="V1708">
        <f t="shared" si="235"/>
        <v>4</v>
      </c>
      <c r="W1708" s="3">
        <f t="shared" si="236"/>
        <v>2.5974025974025976E-2</v>
      </c>
      <c r="X1708">
        <v>34</v>
      </c>
      <c r="Y1708" s="4">
        <v>0</v>
      </c>
      <c r="Z1708" s="4">
        <v>1.1000000000000001</v>
      </c>
      <c r="AA1708" s="5">
        <v>30769.53</v>
      </c>
      <c r="AB1708" s="5">
        <f t="shared" si="237"/>
        <v>2184636.63</v>
      </c>
      <c r="AC1708" s="5">
        <v>23571.77</v>
      </c>
      <c r="AD1708" s="5">
        <f t="shared" si="238"/>
        <v>1815026.29</v>
      </c>
      <c r="AE1708" s="5">
        <v>137905.26</v>
      </c>
      <c r="AF1708" s="5">
        <v>34331.14</v>
      </c>
      <c r="AG1708" s="5">
        <v>10890.85</v>
      </c>
      <c r="AH1708" s="5">
        <v>1595</v>
      </c>
      <c r="AI1708" s="5">
        <v>7040</v>
      </c>
      <c r="AJ1708">
        <v>0</v>
      </c>
      <c r="AK1708" s="5">
        <v>0</v>
      </c>
      <c r="AL1708" s="5">
        <v>34592.160000000003</v>
      </c>
      <c r="AM1708" s="5">
        <v>83306.86</v>
      </c>
      <c r="AN1708">
        <v>4</v>
      </c>
      <c r="AO1708">
        <v>5</v>
      </c>
      <c r="AP1708" t="str">
        <f t="shared" si="239"/>
        <v>No</v>
      </c>
      <c r="AQ1708">
        <v>2</v>
      </c>
      <c r="AR1708" s="5">
        <f t="shared" si="240"/>
        <v>2124687.56</v>
      </c>
      <c r="AS1708" s="5">
        <f t="shared" si="241"/>
        <v>59949.07</v>
      </c>
      <c r="AT1708" t="s">
        <v>59</v>
      </c>
      <c r="AU1708" t="s">
        <v>6164</v>
      </c>
      <c r="AV1708" t="s">
        <v>6165</v>
      </c>
      <c r="AW1708" t="s">
        <v>6166</v>
      </c>
      <c r="AX1708" t="s">
        <v>6167</v>
      </c>
      <c r="AY1708">
        <v>76</v>
      </c>
      <c r="AZ1708">
        <v>0</v>
      </c>
      <c r="BA1708">
        <v>28</v>
      </c>
      <c r="BB1708" t="s">
        <v>6180</v>
      </c>
      <c r="BC1708">
        <v>0</v>
      </c>
      <c r="BD1708">
        <v>1</v>
      </c>
      <c r="BE1708" t="s">
        <v>6188</v>
      </c>
      <c r="BF1708" t="s">
        <v>6170</v>
      </c>
      <c r="BG1708">
        <v>1</v>
      </c>
      <c r="BH1708" t="s">
        <v>6179</v>
      </c>
      <c r="BI1708">
        <v>42</v>
      </c>
      <c r="BJ1708" t="s">
        <v>6172</v>
      </c>
      <c r="BK1708">
        <v>0</v>
      </c>
      <c r="BL1708">
        <v>84</v>
      </c>
      <c r="BM1708" s="3">
        <f t="shared" si="242"/>
        <v>0.91666666666666663</v>
      </c>
    </row>
    <row r="1709" spans="1:65">
      <c r="A1709" t="s">
        <v>1841</v>
      </c>
      <c r="B1709" s="2">
        <v>45759</v>
      </c>
      <c r="C1709" t="s">
        <v>1632</v>
      </c>
      <c r="D1709" t="s">
        <v>1633</v>
      </c>
      <c r="E1709">
        <v>4</v>
      </c>
      <c r="F1709" t="s">
        <v>49</v>
      </c>
      <c r="G1709" t="s">
        <v>62</v>
      </c>
      <c r="H1709" t="s">
        <v>141</v>
      </c>
      <c r="I1709" t="s">
        <v>52</v>
      </c>
      <c r="J1709" t="s">
        <v>65</v>
      </c>
      <c r="K1709" t="s">
        <v>75</v>
      </c>
      <c r="L1709" t="s">
        <v>87</v>
      </c>
      <c r="M1709" t="s">
        <v>68</v>
      </c>
      <c r="N1709" t="s">
        <v>57</v>
      </c>
      <c r="O1709" t="s">
        <v>58</v>
      </c>
      <c r="P1709">
        <v>58</v>
      </c>
      <c r="Q1709">
        <v>59</v>
      </c>
      <c r="R1709">
        <v>59</v>
      </c>
      <c r="S1709">
        <v>2</v>
      </c>
      <c r="T1709">
        <f t="shared" si="234"/>
        <v>57</v>
      </c>
      <c r="U1709">
        <v>57</v>
      </c>
      <c r="V1709">
        <f t="shared" si="235"/>
        <v>0</v>
      </c>
      <c r="W1709" s="3">
        <f t="shared" si="236"/>
        <v>3.3898305084745763E-2</v>
      </c>
      <c r="X1709">
        <v>34</v>
      </c>
      <c r="Y1709" s="4">
        <v>2</v>
      </c>
      <c r="Z1709" s="4">
        <v>1.7</v>
      </c>
      <c r="AA1709" s="5">
        <v>51694.44</v>
      </c>
      <c r="AB1709" s="5">
        <f t="shared" si="237"/>
        <v>2946583.08</v>
      </c>
      <c r="AC1709" s="5">
        <v>33883.53</v>
      </c>
      <c r="AD1709" s="5">
        <f t="shared" si="238"/>
        <v>1999128.27</v>
      </c>
      <c r="AE1709" s="5">
        <v>137690.84</v>
      </c>
      <c r="AF1709" s="5">
        <v>37639.620000000003</v>
      </c>
      <c r="AG1709" s="5">
        <v>9593.61</v>
      </c>
      <c r="AH1709" s="5">
        <v>2465</v>
      </c>
      <c r="AI1709" s="5">
        <v>10241.51</v>
      </c>
      <c r="AJ1709">
        <v>1</v>
      </c>
      <c r="AK1709" s="5">
        <v>13663.17</v>
      </c>
      <c r="AL1709" s="5">
        <v>0</v>
      </c>
      <c r="AM1709" s="5">
        <v>40026.68</v>
      </c>
      <c r="AN1709">
        <v>4</v>
      </c>
      <c r="AO1709">
        <v>5</v>
      </c>
      <c r="AP1709" t="str">
        <f t="shared" si="239"/>
        <v>No</v>
      </c>
      <c r="AQ1709">
        <v>3</v>
      </c>
      <c r="AR1709" s="5">
        <f t="shared" si="240"/>
        <v>2250448.7000000002</v>
      </c>
      <c r="AS1709" s="5">
        <f t="shared" si="241"/>
        <v>696134.38</v>
      </c>
      <c r="AT1709" t="s">
        <v>59</v>
      </c>
      <c r="AU1709" t="s">
        <v>6194</v>
      </c>
      <c r="AV1709" t="s">
        <v>6195</v>
      </c>
      <c r="AW1709" t="s">
        <v>6183</v>
      </c>
      <c r="AX1709" t="s">
        <v>6184</v>
      </c>
      <c r="AY1709">
        <v>59</v>
      </c>
      <c r="AZ1709">
        <v>0</v>
      </c>
      <c r="BA1709">
        <v>0</v>
      </c>
      <c r="BB1709" t="s">
        <v>6168</v>
      </c>
      <c r="BC1709">
        <v>1</v>
      </c>
      <c r="BD1709">
        <v>0</v>
      </c>
      <c r="BE1709" t="s">
        <v>6178</v>
      </c>
      <c r="BF1709" t="s">
        <v>6170</v>
      </c>
      <c r="BG1709">
        <v>1</v>
      </c>
      <c r="BH1709" t="s">
        <v>6179</v>
      </c>
      <c r="BI1709">
        <v>34</v>
      </c>
      <c r="BJ1709" t="s">
        <v>6172</v>
      </c>
      <c r="BK1709">
        <v>0</v>
      </c>
      <c r="BL1709">
        <v>64</v>
      </c>
      <c r="BM1709" s="3">
        <f t="shared" si="242"/>
        <v>0.921875</v>
      </c>
    </row>
    <row r="1710" spans="1:65">
      <c r="A1710" t="s">
        <v>1842</v>
      </c>
      <c r="B1710" s="2">
        <v>45759</v>
      </c>
      <c r="C1710" t="s">
        <v>1632</v>
      </c>
      <c r="D1710" t="s">
        <v>1633</v>
      </c>
      <c r="E1710">
        <v>4</v>
      </c>
      <c r="F1710" t="s">
        <v>72</v>
      </c>
      <c r="G1710" t="s">
        <v>50</v>
      </c>
      <c r="H1710" t="s">
        <v>119</v>
      </c>
      <c r="I1710" t="s">
        <v>52</v>
      </c>
      <c r="J1710" t="s">
        <v>81</v>
      </c>
      <c r="K1710" t="s">
        <v>66</v>
      </c>
      <c r="L1710" t="s">
        <v>67</v>
      </c>
      <c r="M1710" t="s">
        <v>56</v>
      </c>
      <c r="N1710" t="s">
        <v>76</v>
      </c>
      <c r="O1710" t="s">
        <v>70</v>
      </c>
      <c r="P1710">
        <v>39</v>
      </c>
      <c r="Q1710">
        <v>40</v>
      </c>
      <c r="R1710">
        <v>40</v>
      </c>
      <c r="S1710">
        <v>1</v>
      </c>
      <c r="T1710">
        <f t="shared" si="234"/>
        <v>39</v>
      </c>
      <c r="U1710">
        <v>39</v>
      </c>
      <c r="V1710">
        <f t="shared" si="235"/>
        <v>0</v>
      </c>
      <c r="W1710" s="3">
        <f t="shared" si="236"/>
        <v>2.5000000000000001E-2</v>
      </c>
      <c r="X1710">
        <v>30</v>
      </c>
      <c r="Y1710" s="4">
        <v>3.1</v>
      </c>
      <c r="Z1710" s="4">
        <v>1.4</v>
      </c>
      <c r="AA1710" s="5">
        <v>72570.69</v>
      </c>
      <c r="AB1710" s="5">
        <f t="shared" si="237"/>
        <v>2830256.91</v>
      </c>
      <c r="AC1710" s="5">
        <v>51717.52</v>
      </c>
      <c r="AD1710" s="5">
        <f t="shared" si="238"/>
        <v>2068700.8</v>
      </c>
      <c r="AE1710" s="5">
        <v>128847.79</v>
      </c>
      <c r="AF1710" s="5">
        <v>34548.400000000001</v>
      </c>
      <c r="AG1710" s="5">
        <v>10005.16</v>
      </c>
      <c r="AH1710" s="5">
        <v>2030</v>
      </c>
      <c r="AI1710" s="5">
        <v>7555.56</v>
      </c>
      <c r="AJ1710">
        <v>0</v>
      </c>
      <c r="AK1710" s="5">
        <v>0</v>
      </c>
      <c r="AL1710" s="5">
        <v>0</v>
      </c>
      <c r="AM1710" s="5">
        <v>24809.17</v>
      </c>
      <c r="AN1710">
        <v>4</v>
      </c>
      <c r="AO1710">
        <v>4</v>
      </c>
      <c r="AP1710" t="str">
        <f t="shared" si="239"/>
        <v>Yes</v>
      </c>
      <c r="AQ1710">
        <v>0</v>
      </c>
      <c r="AR1710" s="5">
        <f t="shared" si="240"/>
        <v>2276496.88</v>
      </c>
      <c r="AS1710" s="5">
        <f t="shared" si="241"/>
        <v>553760.03</v>
      </c>
      <c r="AT1710" t="s">
        <v>59</v>
      </c>
      <c r="AU1710" t="s">
        <v>6164</v>
      </c>
      <c r="AV1710" t="s">
        <v>6165</v>
      </c>
      <c r="AW1710" t="s">
        <v>6166</v>
      </c>
      <c r="AX1710" t="s">
        <v>6184</v>
      </c>
      <c r="AY1710">
        <v>41</v>
      </c>
      <c r="AZ1710">
        <v>0</v>
      </c>
      <c r="BA1710">
        <v>0</v>
      </c>
      <c r="BB1710" t="s">
        <v>6168</v>
      </c>
      <c r="BC1710">
        <v>0</v>
      </c>
      <c r="BD1710">
        <v>0</v>
      </c>
      <c r="BE1710" t="s">
        <v>6169</v>
      </c>
      <c r="BF1710" t="s">
        <v>6170</v>
      </c>
      <c r="BG1710">
        <v>1</v>
      </c>
      <c r="BH1710" t="s">
        <v>6179</v>
      </c>
      <c r="BI1710">
        <v>56</v>
      </c>
      <c r="BJ1710" t="s">
        <v>6187</v>
      </c>
      <c r="BK1710">
        <v>0</v>
      </c>
      <c r="BL1710">
        <v>46</v>
      </c>
      <c r="BM1710" s="3">
        <f t="shared" si="242"/>
        <v>0.86956521739130432</v>
      </c>
    </row>
    <row r="1711" spans="1:65">
      <c r="A1711" t="s">
        <v>1843</v>
      </c>
      <c r="B1711" s="2">
        <v>45759</v>
      </c>
      <c r="C1711" t="s">
        <v>1632</v>
      </c>
      <c r="D1711" t="s">
        <v>1633</v>
      </c>
      <c r="E1711">
        <v>4</v>
      </c>
      <c r="F1711" t="s">
        <v>49</v>
      </c>
      <c r="G1711" t="s">
        <v>79</v>
      </c>
      <c r="H1711" t="s">
        <v>111</v>
      </c>
      <c r="I1711" t="s">
        <v>74</v>
      </c>
      <c r="J1711" t="s">
        <v>53</v>
      </c>
      <c r="K1711" t="s">
        <v>75</v>
      </c>
      <c r="L1711" t="s">
        <v>67</v>
      </c>
      <c r="M1711" t="s">
        <v>68</v>
      </c>
      <c r="N1711" t="s">
        <v>94</v>
      </c>
      <c r="O1711" t="s">
        <v>58</v>
      </c>
      <c r="P1711">
        <v>65</v>
      </c>
      <c r="Q1711">
        <v>69</v>
      </c>
      <c r="R1711">
        <v>67</v>
      </c>
      <c r="S1711">
        <v>7</v>
      </c>
      <c r="T1711">
        <f t="shared" si="234"/>
        <v>60</v>
      </c>
      <c r="U1711">
        <v>60</v>
      </c>
      <c r="V1711">
        <f t="shared" si="235"/>
        <v>0</v>
      </c>
      <c r="W1711" s="3">
        <f t="shared" si="236"/>
        <v>0.1044776119402985</v>
      </c>
      <c r="X1711">
        <v>29</v>
      </c>
      <c r="Y1711" s="4">
        <v>0</v>
      </c>
      <c r="Z1711" s="4">
        <v>1.3</v>
      </c>
      <c r="AA1711" s="5">
        <v>35599.35</v>
      </c>
      <c r="AB1711" s="5">
        <f t="shared" si="237"/>
        <v>2135961</v>
      </c>
      <c r="AC1711" s="5">
        <v>22078.2</v>
      </c>
      <c r="AD1711" s="5">
        <f t="shared" si="238"/>
        <v>1479239.4</v>
      </c>
      <c r="AE1711" s="5">
        <v>113854.35</v>
      </c>
      <c r="AF1711" s="5">
        <v>32200.52</v>
      </c>
      <c r="AG1711" s="5">
        <v>35174.82</v>
      </c>
      <c r="AH1711" s="5">
        <v>1885</v>
      </c>
      <c r="AI1711" s="5">
        <v>64090.02</v>
      </c>
      <c r="AJ1711">
        <v>2</v>
      </c>
      <c r="AK1711" s="5">
        <v>17443.54</v>
      </c>
      <c r="AL1711" s="5">
        <v>0</v>
      </c>
      <c r="AM1711" s="5">
        <v>41104.79</v>
      </c>
      <c r="AN1711">
        <v>4</v>
      </c>
      <c r="AO1711">
        <v>5</v>
      </c>
      <c r="AP1711" t="str">
        <f t="shared" si="239"/>
        <v>No</v>
      </c>
      <c r="AQ1711">
        <v>3</v>
      </c>
      <c r="AR1711" s="5">
        <f t="shared" si="240"/>
        <v>1784992.44</v>
      </c>
      <c r="AS1711" s="5">
        <f t="shared" si="241"/>
        <v>350968.56</v>
      </c>
      <c r="AT1711" t="s">
        <v>1641</v>
      </c>
      <c r="AU1711" t="s">
        <v>6199</v>
      </c>
      <c r="AV1711" t="s">
        <v>6200</v>
      </c>
      <c r="AW1711" t="s">
        <v>6175</v>
      </c>
      <c r="AX1711" t="s">
        <v>6167</v>
      </c>
      <c r="AY1711">
        <v>66</v>
      </c>
      <c r="AZ1711">
        <v>1</v>
      </c>
      <c r="BA1711">
        <v>0</v>
      </c>
      <c r="BB1711" t="s">
        <v>6168</v>
      </c>
      <c r="BC1711">
        <v>0</v>
      </c>
      <c r="BD1711">
        <v>1</v>
      </c>
      <c r="BE1711" t="s">
        <v>6188</v>
      </c>
      <c r="BF1711" t="s">
        <v>6210</v>
      </c>
      <c r="BG1711">
        <v>1</v>
      </c>
      <c r="BH1711" t="s">
        <v>6179</v>
      </c>
      <c r="BI1711">
        <v>56</v>
      </c>
      <c r="BJ1711" t="s">
        <v>6187</v>
      </c>
      <c r="BK1711">
        <v>0</v>
      </c>
      <c r="BL1711">
        <v>75</v>
      </c>
      <c r="BM1711" s="3">
        <f t="shared" si="242"/>
        <v>0.89333333333333331</v>
      </c>
    </row>
    <row r="1712" spans="1:65">
      <c r="A1712" t="s">
        <v>1844</v>
      </c>
      <c r="B1712" s="2">
        <v>45759</v>
      </c>
      <c r="C1712" t="s">
        <v>1632</v>
      </c>
      <c r="D1712" t="s">
        <v>1633</v>
      </c>
      <c r="E1712">
        <v>4</v>
      </c>
      <c r="F1712" t="s">
        <v>61</v>
      </c>
      <c r="G1712" t="s">
        <v>62</v>
      </c>
      <c r="H1712" t="s">
        <v>63</v>
      </c>
      <c r="I1712" t="s">
        <v>52</v>
      </c>
      <c r="J1712" t="s">
        <v>53</v>
      </c>
      <c r="K1712" t="s">
        <v>66</v>
      </c>
      <c r="L1712" t="s">
        <v>67</v>
      </c>
      <c r="M1712" t="s">
        <v>68</v>
      </c>
      <c r="N1712" t="s">
        <v>109</v>
      </c>
      <c r="O1712" t="s">
        <v>82</v>
      </c>
      <c r="P1712">
        <v>63</v>
      </c>
      <c r="Q1712">
        <v>69</v>
      </c>
      <c r="R1712">
        <v>69</v>
      </c>
      <c r="S1712">
        <v>3</v>
      </c>
      <c r="T1712">
        <f t="shared" si="234"/>
        <v>66</v>
      </c>
      <c r="U1712">
        <v>62</v>
      </c>
      <c r="V1712">
        <f t="shared" si="235"/>
        <v>4</v>
      </c>
      <c r="W1712" s="3">
        <f t="shared" si="236"/>
        <v>4.3478260869565216E-2</v>
      </c>
      <c r="X1712">
        <v>29</v>
      </c>
      <c r="Y1712" s="4">
        <v>0</v>
      </c>
      <c r="Z1712" s="4">
        <v>0.8</v>
      </c>
      <c r="AA1712" s="5">
        <v>30293.49</v>
      </c>
      <c r="AB1712" s="5">
        <f t="shared" si="237"/>
        <v>1878196.38</v>
      </c>
      <c r="AC1712" s="5">
        <v>22010.86</v>
      </c>
      <c r="AD1712" s="5">
        <f t="shared" si="238"/>
        <v>1518749.34</v>
      </c>
      <c r="AE1712" s="5">
        <v>122143.66</v>
      </c>
      <c r="AF1712" s="5">
        <v>30276.48</v>
      </c>
      <c r="AG1712" s="5">
        <v>9608.7900000000009</v>
      </c>
      <c r="AH1712" s="5">
        <v>1160</v>
      </c>
      <c r="AI1712" s="5">
        <v>10683.87</v>
      </c>
      <c r="AJ1712">
        <v>1</v>
      </c>
      <c r="AK1712" s="5">
        <v>8768.24</v>
      </c>
      <c r="AL1712" s="5">
        <v>34561.24</v>
      </c>
      <c r="AM1712" s="5">
        <v>121787.46</v>
      </c>
      <c r="AN1712">
        <v>8</v>
      </c>
      <c r="AO1712">
        <v>9</v>
      </c>
      <c r="AP1712" t="str">
        <f t="shared" si="239"/>
        <v>No</v>
      </c>
      <c r="AQ1712">
        <v>3</v>
      </c>
      <c r="AR1712" s="5">
        <f t="shared" si="240"/>
        <v>1857739.08</v>
      </c>
      <c r="AS1712" s="5">
        <f t="shared" si="241"/>
        <v>20457.3</v>
      </c>
      <c r="AT1712" t="s">
        <v>116</v>
      </c>
      <c r="AU1712" t="s">
        <v>6173</v>
      </c>
      <c r="AV1712" t="s">
        <v>6174</v>
      </c>
      <c r="AW1712" t="s">
        <v>6175</v>
      </c>
      <c r="AX1712" t="s">
        <v>6184</v>
      </c>
      <c r="AY1712">
        <v>64</v>
      </c>
      <c r="AZ1712">
        <v>0</v>
      </c>
      <c r="BA1712">
        <v>30</v>
      </c>
      <c r="BB1712" t="s">
        <v>6180</v>
      </c>
      <c r="BC1712">
        <v>1</v>
      </c>
      <c r="BD1712">
        <v>0</v>
      </c>
      <c r="BE1712" t="s">
        <v>6178</v>
      </c>
      <c r="BF1712" t="s">
        <v>6210</v>
      </c>
      <c r="BG1712">
        <v>0</v>
      </c>
      <c r="BH1712" t="s">
        <v>6171</v>
      </c>
      <c r="BI1712">
        <v>23</v>
      </c>
      <c r="BJ1712" t="s">
        <v>6172</v>
      </c>
      <c r="BK1712">
        <v>0</v>
      </c>
      <c r="BL1712">
        <v>77</v>
      </c>
      <c r="BM1712" s="3">
        <f t="shared" si="242"/>
        <v>0.89610389610389607</v>
      </c>
    </row>
    <row r="1713" spans="1:65">
      <c r="A1713" t="s">
        <v>1845</v>
      </c>
      <c r="B1713" s="2">
        <v>45759</v>
      </c>
      <c r="C1713" t="s">
        <v>1632</v>
      </c>
      <c r="D1713" t="s">
        <v>1633</v>
      </c>
      <c r="E1713">
        <v>4</v>
      </c>
      <c r="F1713" t="s">
        <v>72</v>
      </c>
      <c r="G1713" t="s">
        <v>50</v>
      </c>
      <c r="H1713" t="s">
        <v>73</v>
      </c>
      <c r="I1713" t="s">
        <v>52</v>
      </c>
      <c r="J1713" t="s">
        <v>53</v>
      </c>
      <c r="K1713" t="s">
        <v>66</v>
      </c>
      <c r="L1713" t="s">
        <v>67</v>
      </c>
      <c r="M1713" t="s">
        <v>56</v>
      </c>
      <c r="N1713" t="s">
        <v>76</v>
      </c>
      <c r="O1713" t="s">
        <v>82</v>
      </c>
      <c r="P1713">
        <v>63</v>
      </c>
      <c r="Q1713">
        <v>67</v>
      </c>
      <c r="R1713">
        <v>67</v>
      </c>
      <c r="S1713">
        <v>2</v>
      </c>
      <c r="T1713">
        <f t="shared" si="234"/>
        <v>65</v>
      </c>
      <c r="U1713">
        <v>61</v>
      </c>
      <c r="V1713">
        <f t="shared" si="235"/>
        <v>4</v>
      </c>
      <c r="W1713" s="3">
        <f t="shared" si="236"/>
        <v>2.9850746268656716E-2</v>
      </c>
      <c r="X1713">
        <v>36</v>
      </c>
      <c r="Y1713" s="4">
        <v>1.4</v>
      </c>
      <c r="Z1713" s="4">
        <v>1.9</v>
      </c>
      <c r="AA1713" s="5">
        <v>30506.34</v>
      </c>
      <c r="AB1713" s="5">
        <f t="shared" si="237"/>
        <v>1860886.74</v>
      </c>
      <c r="AC1713" s="5">
        <v>22953.45</v>
      </c>
      <c r="AD1713" s="5">
        <f t="shared" si="238"/>
        <v>1537881.15</v>
      </c>
      <c r="AE1713" s="5">
        <v>118665.53</v>
      </c>
      <c r="AF1713" s="5">
        <v>30974.59</v>
      </c>
      <c r="AG1713" s="5">
        <v>9897.2800000000007</v>
      </c>
      <c r="AH1713" s="5">
        <v>2755</v>
      </c>
      <c r="AI1713" s="5">
        <v>7029.51</v>
      </c>
      <c r="AJ1713">
        <v>0</v>
      </c>
      <c r="AK1713" s="5">
        <v>0</v>
      </c>
      <c r="AL1713" s="5">
        <v>34550.33</v>
      </c>
      <c r="AM1713" s="5">
        <v>72776.75</v>
      </c>
      <c r="AN1713">
        <v>4</v>
      </c>
      <c r="AO1713">
        <v>3</v>
      </c>
      <c r="AP1713" t="str">
        <f t="shared" si="239"/>
        <v>Yes</v>
      </c>
      <c r="AQ1713">
        <v>0</v>
      </c>
      <c r="AR1713" s="5">
        <f t="shared" si="240"/>
        <v>1814530.14</v>
      </c>
      <c r="AS1713" s="5">
        <f t="shared" si="241"/>
        <v>46356.6</v>
      </c>
      <c r="AT1713" t="s">
        <v>59</v>
      </c>
      <c r="AU1713" t="s">
        <v>6164</v>
      </c>
      <c r="AV1713" t="s">
        <v>6165</v>
      </c>
      <c r="AW1713" t="s">
        <v>6166</v>
      </c>
      <c r="AX1713" t="s">
        <v>6184</v>
      </c>
      <c r="AY1713">
        <v>68</v>
      </c>
      <c r="AZ1713">
        <v>3</v>
      </c>
      <c r="BA1713">
        <v>22</v>
      </c>
      <c r="BB1713" t="s">
        <v>6185</v>
      </c>
      <c r="BC1713">
        <v>0</v>
      </c>
      <c r="BD1713">
        <v>0</v>
      </c>
      <c r="BE1713" t="s">
        <v>6169</v>
      </c>
      <c r="BF1713" t="s">
        <v>6170</v>
      </c>
      <c r="BG1713">
        <v>0</v>
      </c>
      <c r="BH1713" t="s">
        <v>6171</v>
      </c>
      <c r="BI1713">
        <v>40</v>
      </c>
      <c r="BJ1713" t="s">
        <v>6172</v>
      </c>
      <c r="BK1713">
        <v>0</v>
      </c>
      <c r="BL1713">
        <v>73</v>
      </c>
      <c r="BM1713" s="3">
        <f t="shared" si="242"/>
        <v>0.9178082191780822</v>
      </c>
    </row>
    <row r="1714" spans="1:65">
      <c r="A1714" t="s">
        <v>1846</v>
      </c>
      <c r="B1714" s="2">
        <v>45759</v>
      </c>
      <c r="C1714" t="s">
        <v>1632</v>
      </c>
      <c r="D1714" t="s">
        <v>1633</v>
      </c>
      <c r="E1714">
        <v>4</v>
      </c>
      <c r="F1714" t="s">
        <v>49</v>
      </c>
      <c r="G1714" t="s">
        <v>79</v>
      </c>
      <c r="H1714" t="s">
        <v>106</v>
      </c>
      <c r="I1714" t="s">
        <v>74</v>
      </c>
      <c r="J1714" t="s">
        <v>81</v>
      </c>
      <c r="K1714" t="s">
        <v>66</v>
      </c>
      <c r="L1714" t="s">
        <v>67</v>
      </c>
      <c r="M1714" t="s">
        <v>68</v>
      </c>
      <c r="N1714" t="s">
        <v>69</v>
      </c>
      <c r="O1714" t="s">
        <v>120</v>
      </c>
      <c r="P1714">
        <v>41</v>
      </c>
      <c r="Q1714">
        <v>42</v>
      </c>
      <c r="R1714">
        <v>40</v>
      </c>
      <c r="S1714">
        <v>3</v>
      </c>
      <c r="T1714">
        <f t="shared" si="234"/>
        <v>37</v>
      </c>
      <c r="U1714">
        <v>37</v>
      </c>
      <c r="V1714">
        <f t="shared" si="235"/>
        <v>0</v>
      </c>
      <c r="W1714" s="3">
        <f t="shared" si="236"/>
        <v>7.4999999999999997E-2</v>
      </c>
      <c r="X1714">
        <v>39</v>
      </c>
      <c r="Y1714" s="4">
        <v>2.2000000000000002</v>
      </c>
      <c r="Z1714" s="4">
        <v>1.1000000000000001</v>
      </c>
      <c r="AA1714" s="5">
        <v>72927.149999999994</v>
      </c>
      <c r="AB1714" s="5">
        <f t="shared" si="237"/>
        <v>2698304.55</v>
      </c>
      <c r="AC1714" s="5">
        <v>49211.7</v>
      </c>
      <c r="AD1714" s="5">
        <f t="shared" si="238"/>
        <v>1968468</v>
      </c>
      <c r="AE1714" s="5">
        <v>119769.32</v>
      </c>
      <c r="AF1714" s="5">
        <v>37694.89</v>
      </c>
      <c r="AG1714" s="5">
        <v>36835.839999999997</v>
      </c>
      <c r="AH1714" s="5">
        <v>1595</v>
      </c>
      <c r="AI1714" s="5">
        <v>65479.56</v>
      </c>
      <c r="AJ1714">
        <v>1</v>
      </c>
      <c r="AK1714" s="5">
        <v>22277.95</v>
      </c>
      <c r="AL1714" s="5">
        <v>0</v>
      </c>
      <c r="AM1714" s="5">
        <v>26809.83</v>
      </c>
      <c r="AN1714">
        <v>4</v>
      </c>
      <c r="AO1714">
        <v>5</v>
      </c>
      <c r="AP1714" t="str">
        <f t="shared" si="239"/>
        <v>No</v>
      </c>
      <c r="AQ1714">
        <v>3</v>
      </c>
      <c r="AR1714" s="5">
        <f t="shared" si="240"/>
        <v>2278930.39</v>
      </c>
      <c r="AS1714" s="5">
        <f t="shared" si="241"/>
        <v>419374.16</v>
      </c>
      <c r="AT1714" t="s">
        <v>1641</v>
      </c>
      <c r="AU1714" t="s">
        <v>6199</v>
      </c>
      <c r="AV1714" t="s">
        <v>6200</v>
      </c>
      <c r="AW1714" t="s">
        <v>6175</v>
      </c>
      <c r="AX1714" t="s">
        <v>6167</v>
      </c>
      <c r="AY1714">
        <v>44</v>
      </c>
      <c r="AZ1714">
        <v>0</v>
      </c>
      <c r="BA1714">
        <v>0</v>
      </c>
      <c r="BB1714" t="s">
        <v>6168</v>
      </c>
      <c r="BC1714">
        <v>0</v>
      </c>
      <c r="BD1714">
        <v>1</v>
      </c>
      <c r="BE1714" t="s">
        <v>6188</v>
      </c>
      <c r="BF1714" t="s">
        <v>6212</v>
      </c>
      <c r="BG1714">
        <v>3</v>
      </c>
      <c r="BH1714" t="s">
        <v>6208</v>
      </c>
      <c r="BI1714">
        <v>95</v>
      </c>
      <c r="BJ1714" t="s">
        <v>6193</v>
      </c>
      <c r="BK1714">
        <v>0</v>
      </c>
      <c r="BL1714">
        <v>47</v>
      </c>
      <c r="BM1714" s="3">
        <f t="shared" si="242"/>
        <v>0.85106382978723405</v>
      </c>
    </row>
    <row r="1715" spans="1:65">
      <c r="A1715" t="s">
        <v>1847</v>
      </c>
      <c r="B1715" s="2">
        <v>45759</v>
      </c>
      <c r="C1715" t="s">
        <v>1632</v>
      </c>
      <c r="D1715" t="s">
        <v>1633</v>
      </c>
      <c r="E1715">
        <v>4</v>
      </c>
      <c r="F1715" t="s">
        <v>61</v>
      </c>
      <c r="G1715" t="s">
        <v>50</v>
      </c>
      <c r="H1715" t="s">
        <v>127</v>
      </c>
      <c r="I1715" t="s">
        <v>52</v>
      </c>
      <c r="J1715" t="s">
        <v>53</v>
      </c>
      <c r="K1715" t="s">
        <v>75</v>
      </c>
      <c r="L1715" t="s">
        <v>67</v>
      </c>
      <c r="M1715" t="s">
        <v>56</v>
      </c>
      <c r="N1715" t="s">
        <v>57</v>
      </c>
      <c r="O1715" t="s">
        <v>82</v>
      </c>
      <c r="P1715">
        <v>64</v>
      </c>
      <c r="Q1715">
        <v>67</v>
      </c>
      <c r="R1715">
        <v>66</v>
      </c>
      <c r="S1715">
        <v>2</v>
      </c>
      <c r="T1715">
        <f t="shared" si="234"/>
        <v>64</v>
      </c>
      <c r="U1715">
        <v>62</v>
      </c>
      <c r="V1715">
        <f t="shared" si="235"/>
        <v>2</v>
      </c>
      <c r="W1715" s="3">
        <f t="shared" si="236"/>
        <v>3.0303030303030304E-2</v>
      </c>
      <c r="X1715">
        <v>40</v>
      </c>
      <c r="Y1715" s="4">
        <v>6.4</v>
      </c>
      <c r="Z1715" s="4">
        <v>2.2999999999999998</v>
      </c>
      <c r="AA1715" s="5">
        <v>35959.43</v>
      </c>
      <c r="AB1715" s="5">
        <f t="shared" si="237"/>
        <v>2229484.66</v>
      </c>
      <c r="AC1715" s="5">
        <v>22814.91</v>
      </c>
      <c r="AD1715" s="5">
        <f t="shared" si="238"/>
        <v>1505784.06</v>
      </c>
      <c r="AE1715" s="5">
        <v>117336.29</v>
      </c>
      <c r="AF1715" s="5">
        <v>28578.66</v>
      </c>
      <c r="AG1715" s="5">
        <v>10322</v>
      </c>
      <c r="AH1715" s="5">
        <v>3335</v>
      </c>
      <c r="AI1715" s="5">
        <v>7040</v>
      </c>
      <c r="AJ1715">
        <v>0</v>
      </c>
      <c r="AK1715" s="5">
        <v>0</v>
      </c>
      <c r="AL1715" s="5">
        <v>1470.41</v>
      </c>
      <c r="AM1715" s="5">
        <v>39065.93</v>
      </c>
      <c r="AN1715">
        <v>4</v>
      </c>
      <c r="AO1715">
        <v>3</v>
      </c>
      <c r="AP1715" t="str">
        <f t="shared" si="239"/>
        <v>Yes</v>
      </c>
      <c r="AQ1715">
        <v>0</v>
      </c>
      <c r="AR1715" s="5">
        <f t="shared" si="240"/>
        <v>1712932.35</v>
      </c>
      <c r="AS1715" s="5">
        <f t="shared" si="241"/>
        <v>516552.31</v>
      </c>
      <c r="AT1715" t="s">
        <v>59</v>
      </c>
      <c r="AU1715" t="s">
        <v>6164</v>
      </c>
      <c r="AV1715" t="s">
        <v>6165</v>
      </c>
      <c r="AW1715" t="s">
        <v>6166</v>
      </c>
      <c r="AX1715" t="s">
        <v>6167</v>
      </c>
      <c r="AY1715">
        <v>67</v>
      </c>
      <c r="AZ1715">
        <v>0</v>
      </c>
      <c r="BA1715">
        <v>18</v>
      </c>
      <c r="BB1715" t="s">
        <v>6191</v>
      </c>
      <c r="BC1715">
        <v>0</v>
      </c>
      <c r="BD1715">
        <v>0</v>
      </c>
      <c r="BE1715" t="s">
        <v>6169</v>
      </c>
      <c r="BF1715" t="s">
        <v>6170</v>
      </c>
      <c r="BG1715">
        <v>0</v>
      </c>
      <c r="BH1715" t="s">
        <v>6171</v>
      </c>
      <c r="BI1715">
        <v>40</v>
      </c>
      <c r="BJ1715" t="s">
        <v>6172</v>
      </c>
      <c r="BK1715">
        <v>0</v>
      </c>
      <c r="BL1715">
        <v>73</v>
      </c>
      <c r="BM1715" s="3">
        <f t="shared" si="242"/>
        <v>0.90410958904109584</v>
      </c>
    </row>
    <row r="1716" spans="1:65">
      <c r="A1716" t="s">
        <v>1848</v>
      </c>
      <c r="B1716" s="2">
        <v>45759</v>
      </c>
      <c r="C1716" t="s">
        <v>1632</v>
      </c>
      <c r="D1716" t="s">
        <v>1633</v>
      </c>
      <c r="E1716">
        <v>4</v>
      </c>
      <c r="F1716" t="s">
        <v>61</v>
      </c>
      <c r="G1716" t="s">
        <v>50</v>
      </c>
      <c r="H1716" t="s">
        <v>183</v>
      </c>
      <c r="I1716" t="s">
        <v>64</v>
      </c>
      <c r="J1716" t="s">
        <v>65</v>
      </c>
      <c r="K1716" t="s">
        <v>75</v>
      </c>
      <c r="L1716" t="s">
        <v>55</v>
      </c>
      <c r="M1716" t="s">
        <v>56</v>
      </c>
      <c r="N1716" t="s">
        <v>94</v>
      </c>
      <c r="O1716" t="s">
        <v>82</v>
      </c>
      <c r="P1716">
        <v>52</v>
      </c>
      <c r="Q1716">
        <v>52</v>
      </c>
      <c r="R1716">
        <v>52</v>
      </c>
      <c r="S1716">
        <v>1</v>
      </c>
      <c r="T1716">
        <f t="shared" si="234"/>
        <v>51</v>
      </c>
      <c r="U1716">
        <v>51</v>
      </c>
      <c r="V1716">
        <f t="shared" si="235"/>
        <v>0</v>
      </c>
      <c r="W1716" s="3">
        <f t="shared" si="236"/>
        <v>1.9230769230769232E-2</v>
      </c>
      <c r="X1716">
        <v>17</v>
      </c>
      <c r="Y1716" s="4">
        <v>9.3000000000000007</v>
      </c>
      <c r="Z1716" s="4">
        <v>1.6</v>
      </c>
      <c r="AA1716" s="5">
        <v>52581.53</v>
      </c>
      <c r="AB1716" s="5">
        <f t="shared" si="237"/>
        <v>2681658.0299999998</v>
      </c>
      <c r="AC1716" s="5">
        <v>34661.620000000003</v>
      </c>
      <c r="AD1716" s="5">
        <f t="shared" si="238"/>
        <v>1802404.24</v>
      </c>
      <c r="AE1716" s="5">
        <v>111269.64</v>
      </c>
      <c r="AF1716" s="5">
        <v>31333.13</v>
      </c>
      <c r="AG1716" s="5">
        <v>8445.41</v>
      </c>
      <c r="AH1716" s="5">
        <v>2320</v>
      </c>
      <c r="AI1716" s="5">
        <v>5089.3599999999997</v>
      </c>
      <c r="AJ1716">
        <v>0</v>
      </c>
      <c r="AK1716" s="5">
        <v>0</v>
      </c>
      <c r="AL1716" s="5">
        <v>0</v>
      </c>
      <c r="AM1716" s="5">
        <v>32858.21</v>
      </c>
      <c r="AN1716">
        <v>4</v>
      </c>
      <c r="AO1716">
        <v>2</v>
      </c>
      <c r="AP1716" t="str">
        <f t="shared" si="239"/>
        <v>Yes</v>
      </c>
      <c r="AQ1716">
        <v>1</v>
      </c>
      <c r="AR1716" s="5">
        <f t="shared" si="240"/>
        <v>1993719.99</v>
      </c>
      <c r="AS1716" s="5">
        <f t="shared" si="241"/>
        <v>687938.04</v>
      </c>
      <c r="AT1716" t="s">
        <v>59</v>
      </c>
      <c r="AU1716" t="s">
        <v>6164</v>
      </c>
      <c r="AV1716" t="s">
        <v>6165</v>
      </c>
      <c r="AW1716" t="s">
        <v>6166</v>
      </c>
      <c r="AX1716" t="s">
        <v>6177</v>
      </c>
      <c r="AY1716">
        <v>52</v>
      </c>
      <c r="AZ1716">
        <v>0</v>
      </c>
      <c r="BA1716">
        <v>0</v>
      </c>
      <c r="BB1716" t="s">
        <v>6168</v>
      </c>
      <c r="BC1716">
        <v>0</v>
      </c>
      <c r="BD1716">
        <v>0</v>
      </c>
      <c r="BE1716" t="s">
        <v>6169</v>
      </c>
      <c r="BF1716" t="s">
        <v>6170</v>
      </c>
      <c r="BG1716">
        <v>0</v>
      </c>
      <c r="BH1716" t="s">
        <v>6171</v>
      </c>
      <c r="BI1716">
        <v>19</v>
      </c>
      <c r="BJ1716" t="s">
        <v>6172</v>
      </c>
      <c r="BK1716">
        <v>0</v>
      </c>
      <c r="BL1716">
        <v>62</v>
      </c>
      <c r="BM1716" s="3">
        <f t="shared" si="242"/>
        <v>0.83870967741935487</v>
      </c>
    </row>
    <row r="1717" spans="1:65">
      <c r="A1717" t="s">
        <v>1849</v>
      </c>
      <c r="B1717" s="2">
        <v>45759</v>
      </c>
      <c r="C1717" t="s">
        <v>1632</v>
      </c>
      <c r="D1717" t="s">
        <v>1633</v>
      </c>
      <c r="E1717">
        <v>4</v>
      </c>
      <c r="F1717" t="s">
        <v>78</v>
      </c>
      <c r="G1717" t="s">
        <v>50</v>
      </c>
      <c r="H1717" t="s">
        <v>181</v>
      </c>
      <c r="I1717" t="s">
        <v>52</v>
      </c>
      <c r="J1717" t="s">
        <v>53</v>
      </c>
      <c r="K1717" t="s">
        <v>75</v>
      </c>
      <c r="L1717" t="s">
        <v>67</v>
      </c>
      <c r="M1717" t="s">
        <v>68</v>
      </c>
      <c r="N1717" t="s">
        <v>69</v>
      </c>
      <c r="O1717" t="s">
        <v>58</v>
      </c>
      <c r="P1717">
        <v>64</v>
      </c>
      <c r="Q1717">
        <v>67</v>
      </c>
      <c r="R1717">
        <v>63</v>
      </c>
      <c r="S1717">
        <v>6</v>
      </c>
      <c r="T1717">
        <f t="shared" si="234"/>
        <v>57</v>
      </c>
      <c r="U1717">
        <v>57</v>
      </c>
      <c r="V1717">
        <f t="shared" si="235"/>
        <v>0</v>
      </c>
      <c r="W1717" s="3">
        <f t="shared" si="236"/>
        <v>9.5238095238095233E-2</v>
      </c>
      <c r="X1717">
        <v>41</v>
      </c>
      <c r="Y1717" s="4">
        <v>2.2999999999999998</v>
      </c>
      <c r="Z1717" s="4">
        <v>1.5</v>
      </c>
      <c r="AA1717" s="5">
        <v>35629.22</v>
      </c>
      <c r="AB1717" s="5">
        <f t="shared" si="237"/>
        <v>2030865.54</v>
      </c>
      <c r="AC1717" s="5">
        <v>21841.42</v>
      </c>
      <c r="AD1717" s="5">
        <f t="shared" si="238"/>
        <v>1376009.46</v>
      </c>
      <c r="AE1717" s="5">
        <v>113329.83</v>
      </c>
      <c r="AF1717" s="5">
        <v>31141.87</v>
      </c>
      <c r="AG1717" s="5">
        <v>37084.47</v>
      </c>
      <c r="AH1717" s="5">
        <v>2175</v>
      </c>
      <c r="AI1717" s="5">
        <v>58736.639999999999</v>
      </c>
      <c r="AJ1717">
        <v>1</v>
      </c>
      <c r="AK1717" s="5">
        <v>8669.75</v>
      </c>
      <c r="AL1717" s="5">
        <v>0</v>
      </c>
      <c r="AM1717" s="5">
        <v>42340.49</v>
      </c>
      <c r="AN1717">
        <v>4</v>
      </c>
      <c r="AO1717">
        <v>6</v>
      </c>
      <c r="AP1717" t="str">
        <f t="shared" si="239"/>
        <v>No</v>
      </c>
      <c r="AQ1717">
        <v>3</v>
      </c>
      <c r="AR1717" s="5">
        <f t="shared" si="240"/>
        <v>1669487.51</v>
      </c>
      <c r="AS1717" s="5">
        <f t="shared" si="241"/>
        <v>361378.03</v>
      </c>
      <c r="AT1717" t="s">
        <v>1641</v>
      </c>
      <c r="AU1717" t="s">
        <v>6189</v>
      </c>
      <c r="AV1717" t="s">
        <v>6201</v>
      </c>
      <c r="AW1717" t="s">
        <v>6175</v>
      </c>
      <c r="AX1717" t="s">
        <v>6167</v>
      </c>
      <c r="AY1717">
        <v>66</v>
      </c>
      <c r="AZ1717">
        <v>0</v>
      </c>
      <c r="BA1717">
        <v>0</v>
      </c>
      <c r="BB1717" t="s">
        <v>6168</v>
      </c>
      <c r="BC1717">
        <v>0</v>
      </c>
      <c r="BD1717">
        <v>2</v>
      </c>
      <c r="BE1717" t="s">
        <v>6188</v>
      </c>
      <c r="BF1717" t="s">
        <v>6210</v>
      </c>
      <c r="BG1717">
        <v>1</v>
      </c>
      <c r="BH1717" t="s">
        <v>6179</v>
      </c>
      <c r="BI1717">
        <v>20</v>
      </c>
      <c r="BJ1717" t="s">
        <v>6172</v>
      </c>
      <c r="BK1717">
        <v>0</v>
      </c>
      <c r="BL1717">
        <v>76</v>
      </c>
      <c r="BM1717" s="3">
        <f t="shared" si="242"/>
        <v>0.82894736842105265</v>
      </c>
    </row>
    <row r="1718" spans="1:65">
      <c r="A1718" t="s">
        <v>1850</v>
      </c>
      <c r="B1718" s="2">
        <v>45759</v>
      </c>
      <c r="C1718" t="s">
        <v>1632</v>
      </c>
      <c r="D1718" t="s">
        <v>1633</v>
      </c>
      <c r="E1718">
        <v>4</v>
      </c>
      <c r="F1718" t="s">
        <v>78</v>
      </c>
      <c r="G1718" t="s">
        <v>79</v>
      </c>
      <c r="H1718" t="s">
        <v>113</v>
      </c>
      <c r="I1718" t="s">
        <v>52</v>
      </c>
      <c r="J1718" t="s">
        <v>65</v>
      </c>
      <c r="K1718" t="s">
        <v>66</v>
      </c>
      <c r="L1718" t="s">
        <v>92</v>
      </c>
      <c r="M1718" t="s">
        <v>56</v>
      </c>
      <c r="N1718" t="s">
        <v>109</v>
      </c>
      <c r="O1718" t="s">
        <v>58</v>
      </c>
      <c r="P1718">
        <v>51</v>
      </c>
      <c r="Q1718">
        <v>54</v>
      </c>
      <c r="R1718">
        <v>53</v>
      </c>
      <c r="S1718">
        <v>1</v>
      </c>
      <c r="T1718">
        <f t="shared" si="234"/>
        <v>52</v>
      </c>
      <c r="U1718">
        <v>50</v>
      </c>
      <c r="V1718">
        <f t="shared" si="235"/>
        <v>2</v>
      </c>
      <c r="W1718" s="3">
        <f t="shared" si="236"/>
        <v>1.8867924528301886E-2</v>
      </c>
      <c r="X1718">
        <v>33</v>
      </c>
      <c r="Y1718" s="4">
        <v>4.5</v>
      </c>
      <c r="Z1718" s="4">
        <v>1.2</v>
      </c>
      <c r="AA1718" s="5">
        <v>48806.400000000001</v>
      </c>
      <c r="AB1718" s="5">
        <f t="shared" si="237"/>
        <v>2440320</v>
      </c>
      <c r="AC1718" s="5">
        <v>35192.74</v>
      </c>
      <c r="AD1718" s="5">
        <f t="shared" si="238"/>
        <v>1865215.22</v>
      </c>
      <c r="AE1718" s="5">
        <v>124647.7</v>
      </c>
      <c r="AF1718" s="5">
        <v>36445.230000000003</v>
      </c>
      <c r="AG1718" s="5">
        <v>9315.1</v>
      </c>
      <c r="AH1718" s="5">
        <v>1740</v>
      </c>
      <c r="AI1718" s="5">
        <v>5079.17</v>
      </c>
      <c r="AJ1718">
        <v>0</v>
      </c>
      <c r="AK1718" s="5">
        <v>0</v>
      </c>
      <c r="AL1718" s="5">
        <v>2247.65</v>
      </c>
      <c r="AM1718" s="5">
        <v>74057.09</v>
      </c>
      <c r="AN1718">
        <v>8</v>
      </c>
      <c r="AO1718">
        <v>7</v>
      </c>
      <c r="AP1718" t="str">
        <f t="shared" si="239"/>
        <v>Yes</v>
      </c>
      <c r="AQ1718">
        <v>1</v>
      </c>
      <c r="AR1718" s="5">
        <f t="shared" si="240"/>
        <v>2118747.16</v>
      </c>
      <c r="AS1718" s="5">
        <f t="shared" si="241"/>
        <v>321572.84000000003</v>
      </c>
      <c r="AT1718" t="s">
        <v>59</v>
      </c>
      <c r="AU1718" t="s">
        <v>6164</v>
      </c>
      <c r="AV1718" t="s">
        <v>6165</v>
      </c>
      <c r="AW1718" t="s">
        <v>6166</v>
      </c>
      <c r="AX1718" t="s">
        <v>6167</v>
      </c>
      <c r="AY1718">
        <v>56</v>
      </c>
      <c r="AZ1718">
        <v>4</v>
      </c>
      <c r="BA1718">
        <v>18</v>
      </c>
      <c r="BB1718" t="s">
        <v>6185</v>
      </c>
      <c r="BC1718">
        <v>0</v>
      </c>
      <c r="BD1718">
        <v>0</v>
      </c>
      <c r="BE1718" t="s">
        <v>6169</v>
      </c>
      <c r="BF1718" t="s">
        <v>6170</v>
      </c>
      <c r="BG1718">
        <v>1</v>
      </c>
      <c r="BH1718" t="s">
        <v>6179</v>
      </c>
      <c r="BI1718">
        <v>22</v>
      </c>
      <c r="BJ1718" t="s">
        <v>6172</v>
      </c>
      <c r="BK1718">
        <v>0</v>
      </c>
      <c r="BL1718">
        <v>65</v>
      </c>
      <c r="BM1718" s="3">
        <f t="shared" si="242"/>
        <v>0.81538461538461537</v>
      </c>
    </row>
    <row r="1719" spans="1:65">
      <c r="A1719" t="s">
        <v>1851</v>
      </c>
      <c r="B1719" s="2">
        <v>45759</v>
      </c>
      <c r="C1719" t="s">
        <v>1632</v>
      </c>
      <c r="D1719" t="s">
        <v>1633</v>
      </c>
      <c r="E1719">
        <v>4</v>
      </c>
      <c r="F1719" t="s">
        <v>78</v>
      </c>
      <c r="G1719" t="s">
        <v>50</v>
      </c>
      <c r="H1719" t="s">
        <v>185</v>
      </c>
      <c r="I1719" t="s">
        <v>64</v>
      </c>
      <c r="J1719" t="s">
        <v>81</v>
      </c>
      <c r="K1719" t="s">
        <v>66</v>
      </c>
      <c r="L1719" t="s">
        <v>87</v>
      </c>
      <c r="M1719" t="s">
        <v>56</v>
      </c>
      <c r="N1719" t="s">
        <v>69</v>
      </c>
      <c r="O1719" t="s">
        <v>82</v>
      </c>
      <c r="P1719">
        <v>33</v>
      </c>
      <c r="Q1719">
        <v>35</v>
      </c>
      <c r="R1719">
        <v>33</v>
      </c>
      <c r="S1719">
        <v>1</v>
      </c>
      <c r="T1719">
        <f t="shared" si="234"/>
        <v>32</v>
      </c>
      <c r="U1719">
        <v>32</v>
      </c>
      <c r="V1719">
        <f t="shared" si="235"/>
        <v>0</v>
      </c>
      <c r="W1719" s="3">
        <f t="shared" si="236"/>
        <v>3.0303030303030304E-2</v>
      </c>
      <c r="X1719">
        <v>25</v>
      </c>
      <c r="Y1719" s="4">
        <v>5.4</v>
      </c>
      <c r="Z1719" s="4">
        <v>1.1000000000000001</v>
      </c>
      <c r="AA1719" s="5">
        <v>73981.08</v>
      </c>
      <c r="AB1719" s="5">
        <f t="shared" si="237"/>
        <v>2367394.56</v>
      </c>
      <c r="AC1719" s="5">
        <v>54380.75</v>
      </c>
      <c r="AD1719" s="5">
        <f t="shared" si="238"/>
        <v>1794564.75</v>
      </c>
      <c r="AE1719" s="5">
        <v>96235.08</v>
      </c>
      <c r="AF1719" s="5">
        <v>31394.7</v>
      </c>
      <c r="AG1719" s="5">
        <v>9041.2999999999993</v>
      </c>
      <c r="AH1719" s="5">
        <v>1595</v>
      </c>
      <c r="AI1719" s="5">
        <v>7480</v>
      </c>
      <c r="AJ1719">
        <v>0</v>
      </c>
      <c r="AK1719" s="5">
        <v>0</v>
      </c>
      <c r="AL1719" s="5">
        <v>0</v>
      </c>
      <c r="AM1719" s="5">
        <v>21132.25</v>
      </c>
      <c r="AN1719">
        <v>4</v>
      </c>
      <c r="AO1719">
        <v>3</v>
      </c>
      <c r="AP1719" t="str">
        <f t="shared" si="239"/>
        <v>Yes</v>
      </c>
      <c r="AQ1719">
        <v>1</v>
      </c>
      <c r="AR1719" s="5">
        <f t="shared" si="240"/>
        <v>1961443.08</v>
      </c>
      <c r="AS1719" s="5">
        <f t="shared" si="241"/>
        <v>405951.48</v>
      </c>
      <c r="AT1719" t="s">
        <v>59</v>
      </c>
      <c r="AU1719" t="s">
        <v>6164</v>
      </c>
      <c r="AV1719" t="s">
        <v>6165</v>
      </c>
      <c r="AW1719" t="s">
        <v>6166</v>
      </c>
      <c r="AX1719" t="s">
        <v>6167</v>
      </c>
      <c r="AY1719">
        <v>38</v>
      </c>
      <c r="AZ1719">
        <v>4</v>
      </c>
      <c r="BA1719">
        <v>0</v>
      </c>
      <c r="BB1719" t="s">
        <v>6168</v>
      </c>
      <c r="BC1719">
        <v>0</v>
      </c>
      <c r="BD1719">
        <v>0</v>
      </c>
      <c r="BE1719" t="s">
        <v>6169</v>
      </c>
      <c r="BF1719" t="s">
        <v>6170</v>
      </c>
      <c r="BG1719">
        <v>0</v>
      </c>
      <c r="BH1719" t="s">
        <v>6171</v>
      </c>
      <c r="BI1719">
        <v>48</v>
      </c>
      <c r="BJ1719" t="s">
        <v>6172</v>
      </c>
      <c r="BK1719">
        <v>0</v>
      </c>
      <c r="BL1719">
        <v>45</v>
      </c>
      <c r="BM1719" s="3">
        <f t="shared" si="242"/>
        <v>0.73333333333333328</v>
      </c>
    </row>
    <row r="1720" spans="1:65">
      <c r="A1720" t="s">
        <v>1852</v>
      </c>
      <c r="B1720" s="2">
        <v>45760</v>
      </c>
      <c r="C1720" t="s">
        <v>1632</v>
      </c>
      <c r="D1720" t="s">
        <v>1633</v>
      </c>
      <c r="E1720">
        <v>4</v>
      </c>
      <c r="F1720" t="s">
        <v>49</v>
      </c>
      <c r="G1720" t="s">
        <v>50</v>
      </c>
      <c r="H1720" t="s">
        <v>51</v>
      </c>
      <c r="I1720" t="s">
        <v>52</v>
      </c>
      <c r="J1720" t="s">
        <v>65</v>
      </c>
      <c r="K1720" t="s">
        <v>54</v>
      </c>
      <c r="L1720" t="s">
        <v>55</v>
      </c>
      <c r="M1720" t="s">
        <v>68</v>
      </c>
      <c r="N1720" t="s">
        <v>57</v>
      </c>
      <c r="O1720" t="s">
        <v>70</v>
      </c>
      <c r="P1720">
        <v>50</v>
      </c>
      <c r="Q1720">
        <v>52</v>
      </c>
      <c r="R1720">
        <v>50</v>
      </c>
      <c r="S1720">
        <v>2</v>
      </c>
      <c r="T1720">
        <f t="shared" si="234"/>
        <v>48</v>
      </c>
      <c r="U1720">
        <v>48</v>
      </c>
      <c r="V1720">
        <f t="shared" si="235"/>
        <v>0</v>
      </c>
      <c r="W1720" s="3">
        <f t="shared" si="236"/>
        <v>0.04</v>
      </c>
      <c r="X1720">
        <v>29</v>
      </c>
      <c r="Y1720" s="4">
        <v>9.1999999999999993</v>
      </c>
      <c r="Z1720" s="4">
        <v>1.7</v>
      </c>
      <c r="AA1720" s="5">
        <v>56553.9</v>
      </c>
      <c r="AB1720" s="5">
        <f t="shared" si="237"/>
        <v>2714587.2</v>
      </c>
      <c r="AC1720" s="5">
        <v>33300.910000000003</v>
      </c>
      <c r="AD1720" s="5">
        <f t="shared" si="238"/>
        <v>1665045.5</v>
      </c>
      <c r="AE1720" s="5">
        <v>115731.62</v>
      </c>
      <c r="AF1720" s="5">
        <v>32589.38</v>
      </c>
      <c r="AG1720" s="5">
        <v>10302.950000000001</v>
      </c>
      <c r="AH1720" s="5">
        <v>2465</v>
      </c>
      <c r="AI1720" s="5">
        <v>10222.219999999999</v>
      </c>
      <c r="AJ1720">
        <v>1</v>
      </c>
      <c r="AK1720" s="5">
        <v>13350.72</v>
      </c>
      <c r="AL1720" s="5">
        <v>0</v>
      </c>
      <c r="AM1720" s="5">
        <v>30208.99</v>
      </c>
      <c r="AN1720">
        <v>4</v>
      </c>
      <c r="AO1720">
        <v>4</v>
      </c>
      <c r="AP1720" t="str">
        <f t="shared" si="239"/>
        <v>Yes</v>
      </c>
      <c r="AQ1720">
        <v>2</v>
      </c>
      <c r="AR1720" s="5">
        <f t="shared" si="240"/>
        <v>1879916.38</v>
      </c>
      <c r="AS1720" s="5">
        <f t="shared" si="241"/>
        <v>834670.82</v>
      </c>
      <c r="AT1720" t="s">
        <v>116</v>
      </c>
      <c r="AU1720" t="s">
        <v>6181</v>
      </c>
      <c r="AV1720" t="s">
        <v>6182</v>
      </c>
      <c r="AW1720" t="s">
        <v>6183</v>
      </c>
      <c r="AX1720" t="s">
        <v>6177</v>
      </c>
      <c r="AY1720">
        <v>52</v>
      </c>
      <c r="AZ1720">
        <v>0</v>
      </c>
      <c r="BA1720">
        <v>0</v>
      </c>
      <c r="BB1720" t="s">
        <v>6168</v>
      </c>
      <c r="BC1720">
        <v>0</v>
      </c>
      <c r="BD1720">
        <v>0</v>
      </c>
      <c r="BE1720" t="s">
        <v>6169</v>
      </c>
      <c r="BF1720" t="s">
        <v>6176</v>
      </c>
      <c r="BG1720">
        <v>0</v>
      </c>
      <c r="BH1720" t="s">
        <v>6171</v>
      </c>
      <c r="BI1720">
        <v>33</v>
      </c>
      <c r="BJ1720" t="s">
        <v>6172</v>
      </c>
      <c r="BK1720">
        <v>0</v>
      </c>
      <c r="BL1720">
        <v>59</v>
      </c>
      <c r="BM1720" s="3">
        <f t="shared" si="242"/>
        <v>0.84745762711864403</v>
      </c>
    </row>
    <row r="1721" spans="1:65">
      <c r="A1721" t="s">
        <v>1853</v>
      </c>
      <c r="B1721" s="2">
        <v>45760</v>
      </c>
      <c r="C1721" t="s">
        <v>1632</v>
      </c>
      <c r="D1721" t="s">
        <v>1633</v>
      </c>
      <c r="E1721">
        <v>4</v>
      </c>
      <c r="F1721" t="s">
        <v>78</v>
      </c>
      <c r="G1721" t="s">
        <v>79</v>
      </c>
      <c r="H1721" t="s">
        <v>80</v>
      </c>
      <c r="I1721" t="s">
        <v>52</v>
      </c>
      <c r="J1721" t="s">
        <v>65</v>
      </c>
      <c r="K1721" t="s">
        <v>75</v>
      </c>
      <c r="L1721" t="s">
        <v>67</v>
      </c>
      <c r="M1721" t="s">
        <v>56</v>
      </c>
      <c r="N1721" t="s">
        <v>94</v>
      </c>
      <c r="O1721" t="s">
        <v>120</v>
      </c>
      <c r="P1721">
        <v>56</v>
      </c>
      <c r="Q1721">
        <v>57</v>
      </c>
      <c r="R1721">
        <v>56</v>
      </c>
      <c r="S1721">
        <v>2</v>
      </c>
      <c r="T1721">
        <f t="shared" si="234"/>
        <v>54</v>
      </c>
      <c r="U1721">
        <v>54</v>
      </c>
      <c r="V1721">
        <f t="shared" si="235"/>
        <v>0</v>
      </c>
      <c r="W1721" s="3">
        <f t="shared" si="236"/>
        <v>3.5714285714285712E-2</v>
      </c>
      <c r="X1721">
        <v>22</v>
      </c>
      <c r="Y1721" s="4">
        <v>9</v>
      </c>
      <c r="Z1721" s="4">
        <v>1.8</v>
      </c>
      <c r="AA1721" s="5">
        <v>51512.73</v>
      </c>
      <c r="AB1721" s="5">
        <f t="shared" si="237"/>
        <v>2781687.42</v>
      </c>
      <c r="AC1721" s="5">
        <v>33990.51</v>
      </c>
      <c r="AD1721" s="5">
        <f t="shared" si="238"/>
        <v>1903468.56</v>
      </c>
      <c r="AE1721" s="5">
        <v>130997.26</v>
      </c>
      <c r="AF1721" s="5">
        <v>36650.28</v>
      </c>
      <c r="AG1721" s="5">
        <v>9065.31</v>
      </c>
      <c r="AH1721" s="5">
        <v>2610</v>
      </c>
      <c r="AI1721" s="5">
        <v>10101.959999999999</v>
      </c>
      <c r="AJ1721">
        <v>0</v>
      </c>
      <c r="AK1721" s="5">
        <v>0</v>
      </c>
      <c r="AL1721" s="5">
        <v>0</v>
      </c>
      <c r="AM1721" s="5">
        <v>33200.65</v>
      </c>
      <c r="AN1721">
        <v>4</v>
      </c>
      <c r="AO1721">
        <v>4</v>
      </c>
      <c r="AP1721" t="str">
        <f t="shared" si="239"/>
        <v>Yes</v>
      </c>
      <c r="AQ1721">
        <v>1</v>
      </c>
      <c r="AR1721" s="5">
        <f t="shared" si="240"/>
        <v>2126094.02</v>
      </c>
      <c r="AS1721" s="5">
        <f t="shared" si="241"/>
        <v>655593.4</v>
      </c>
      <c r="AT1721" t="s">
        <v>59</v>
      </c>
      <c r="AU1721" t="s">
        <v>6164</v>
      </c>
      <c r="AV1721" t="s">
        <v>6165</v>
      </c>
      <c r="AW1721" t="s">
        <v>6166</v>
      </c>
      <c r="AX1721" t="s">
        <v>6177</v>
      </c>
      <c r="AY1721">
        <v>57</v>
      </c>
      <c r="AZ1721">
        <v>0</v>
      </c>
      <c r="BA1721">
        <v>0</v>
      </c>
      <c r="BB1721" t="s">
        <v>6168</v>
      </c>
      <c r="BC1721">
        <v>0</v>
      </c>
      <c r="BD1721">
        <v>0</v>
      </c>
      <c r="BE1721" t="s">
        <v>6169</v>
      </c>
      <c r="BF1721" t="s">
        <v>6170</v>
      </c>
      <c r="BG1721">
        <v>1</v>
      </c>
      <c r="BH1721" t="s">
        <v>6179</v>
      </c>
      <c r="BI1721">
        <v>44</v>
      </c>
      <c r="BJ1721" t="s">
        <v>6172</v>
      </c>
      <c r="BK1721">
        <v>0</v>
      </c>
      <c r="BL1721">
        <v>61</v>
      </c>
      <c r="BM1721" s="3">
        <f t="shared" si="242"/>
        <v>0.91803278688524592</v>
      </c>
    </row>
    <row r="1722" spans="1:65">
      <c r="A1722" t="s">
        <v>1854</v>
      </c>
      <c r="B1722" s="2">
        <v>45760</v>
      </c>
      <c r="C1722" t="s">
        <v>1632</v>
      </c>
      <c r="D1722" t="s">
        <v>1633</v>
      </c>
      <c r="E1722">
        <v>4</v>
      </c>
      <c r="F1722" t="s">
        <v>61</v>
      </c>
      <c r="G1722" t="s">
        <v>79</v>
      </c>
      <c r="H1722" t="s">
        <v>84</v>
      </c>
      <c r="I1722" t="s">
        <v>74</v>
      </c>
      <c r="J1722" t="s">
        <v>81</v>
      </c>
      <c r="K1722" t="s">
        <v>75</v>
      </c>
      <c r="L1722" t="s">
        <v>87</v>
      </c>
      <c r="M1722" t="s">
        <v>56</v>
      </c>
      <c r="N1722" t="s">
        <v>109</v>
      </c>
      <c r="O1722" t="s">
        <v>70</v>
      </c>
      <c r="P1722">
        <v>34</v>
      </c>
      <c r="Q1722">
        <v>34</v>
      </c>
      <c r="R1722">
        <v>33</v>
      </c>
      <c r="S1722">
        <v>1</v>
      </c>
      <c r="T1722">
        <f t="shared" si="234"/>
        <v>32</v>
      </c>
      <c r="U1722">
        <v>32</v>
      </c>
      <c r="V1722">
        <f t="shared" si="235"/>
        <v>0</v>
      </c>
      <c r="W1722" s="3">
        <f t="shared" si="236"/>
        <v>3.0303030303030304E-2</v>
      </c>
      <c r="X1722">
        <v>7</v>
      </c>
      <c r="Y1722" s="4">
        <v>5.8</v>
      </c>
      <c r="Z1722" s="4">
        <v>0.6</v>
      </c>
      <c r="AA1722" s="5">
        <v>78423.33</v>
      </c>
      <c r="AB1722" s="5">
        <f t="shared" si="237"/>
        <v>2509546.56</v>
      </c>
      <c r="AC1722" s="5">
        <v>54347.68</v>
      </c>
      <c r="AD1722" s="5">
        <f t="shared" si="238"/>
        <v>1793473.44</v>
      </c>
      <c r="AE1722" s="5">
        <v>100534.12</v>
      </c>
      <c r="AF1722" s="5">
        <v>26909.3</v>
      </c>
      <c r="AG1722" s="5">
        <v>7130.73</v>
      </c>
      <c r="AH1722" s="5">
        <v>870</v>
      </c>
      <c r="AI1722" s="5">
        <v>7480</v>
      </c>
      <c r="AJ1722">
        <v>0</v>
      </c>
      <c r="AK1722" s="5">
        <v>0</v>
      </c>
      <c r="AL1722" s="5">
        <v>0</v>
      </c>
      <c r="AM1722" s="5">
        <v>45210.34</v>
      </c>
      <c r="AN1722">
        <v>8</v>
      </c>
      <c r="AO1722">
        <v>8</v>
      </c>
      <c r="AP1722" t="str">
        <f t="shared" si="239"/>
        <v>Yes</v>
      </c>
      <c r="AQ1722">
        <v>1</v>
      </c>
      <c r="AR1722" s="5">
        <f t="shared" si="240"/>
        <v>1981607.93</v>
      </c>
      <c r="AS1722" s="5">
        <f t="shared" si="241"/>
        <v>527938.63</v>
      </c>
      <c r="AT1722" t="s">
        <v>59</v>
      </c>
      <c r="AU1722" t="s">
        <v>6164</v>
      </c>
      <c r="AV1722" t="s">
        <v>6165</v>
      </c>
      <c r="AW1722" t="s">
        <v>6166</v>
      </c>
      <c r="AX1722" t="s">
        <v>6167</v>
      </c>
      <c r="AY1722">
        <v>34</v>
      </c>
      <c r="AZ1722">
        <v>0</v>
      </c>
      <c r="BA1722">
        <v>0</v>
      </c>
      <c r="BB1722" t="s">
        <v>6168</v>
      </c>
      <c r="BC1722">
        <v>0</v>
      </c>
      <c r="BD1722">
        <v>0</v>
      </c>
      <c r="BE1722" t="s">
        <v>6169</v>
      </c>
      <c r="BF1722" t="s">
        <v>6170</v>
      </c>
      <c r="BG1722">
        <v>0</v>
      </c>
      <c r="BH1722" t="s">
        <v>6171</v>
      </c>
      <c r="BI1722">
        <v>23</v>
      </c>
      <c r="BJ1722" t="s">
        <v>6172</v>
      </c>
      <c r="BK1722">
        <v>0</v>
      </c>
      <c r="BL1722">
        <v>50</v>
      </c>
      <c r="BM1722" s="3">
        <f t="shared" si="242"/>
        <v>0.66</v>
      </c>
    </row>
    <row r="1723" spans="1:65">
      <c r="A1723" t="s">
        <v>1855</v>
      </c>
      <c r="B1723" s="2">
        <v>45760</v>
      </c>
      <c r="C1723" t="s">
        <v>1632</v>
      </c>
      <c r="D1723" t="s">
        <v>1633</v>
      </c>
      <c r="E1723">
        <v>4</v>
      </c>
      <c r="F1723" t="s">
        <v>61</v>
      </c>
      <c r="G1723" t="s">
        <v>62</v>
      </c>
      <c r="H1723" t="s">
        <v>96</v>
      </c>
      <c r="I1723" t="s">
        <v>52</v>
      </c>
      <c r="J1723" t="s">
        <v>81</v>
      </c>
      <c r="K1723" t="s">
        <v>66</v>
      </c>
      <c r="L1723" t="s">
        <v>87</v>
      </c>
      <c r="M1723" t="s">
        <v>56</v>
      </c>
      <c r="N1723" t="s">
        <v>76</v>
      </c>
      <c r="O1723" t="s">
        <v>70</v>
      </c>
      <c r="P1723">
        <v>38</v>
      </c>
      <c r="Q1723">
        <v>40</v>
      </c>
      <c r="R1723">
        <v>40</v>
      </c>
      <c r="S1723">
        <v>1</v>
      </c>
      <c r="T1723">
        <f t="shared" si="234"/>
        <v>39</v>
      </c>
      <c r="U1723">
        <v>36</v>
      </c>
      <c r="V1723">
        <f t="shared" si="235"/>
        <v>3</v>
      </c>
      <c r="W1723" s="3">
        <f t="shared" si="236"/>
        <v>2.5000000000000001E-2</v>
      </c>
      <c r="X1723">
        <v>28</v>
      </c>
      <c r="Y1723" s="4">
        <v>9</v>
      </c>
      <c r="Z1723" s="4">
        <v>1.7</v>
      </c>
      <c r="AA1723" s="5">
        <v>73074.31</v>
      </c>
      <c r="AB1723" s="5">
        <f t="shared" si="237"/>
        <v>2630675.16</v>
      </c>
      <c r="AC1723" s="5">
        <v>54780.36</v>
      </c>
      <c r="AD1723" s="5">
        <f t="shared" si="238"/>
        <v>2191214.4</v>
      </c>
      <c r="AE1723" s="5">
        <v>127342.97</v>
      </c>
      <c r="AF1723" s="5">
        <v>34569.440000000002</v>
      </c>
      <c r="AG1723" s="5">
        <v>9556.08</v>
      </c>
      <c r="AH1723" s="5">
        <v>2465</v>
      </c>
      <c r="AI1723" s="5">
        <v>7555.56</v>
      </c>
      <c r="AJ1723">
        <v>0</v>
      </c>
      <c r="AK1723" s="5">
        <v>0</v>
      </c>
      <c r="AL1723" s="5">
        <v>5132.7</v>
      </c>
      <c r="AM1723" s="5">
        <v>24795.86</v>
      </c>
      <c r="AN1723">
        <v>4</v>
      </c>
      <c r="AO1723">
        <v>5</v>
      </c>
      <c r="AP1723" t="str">
        <f t="shared" si="239"/>
        <v>No</v>
      </c>
      <c r="AQ1723">
        <v>2</v>
      </c>
      <c r="AR1723" s="5">
        <f t="shared" si="240"/>
        <v>2402632.0099999998</v>
      </c>
      <c r="AS1723" s="5">
        <f t="shared" si="241"/>
        <v>228043.15</v>
      </c>
      <c r="AT1723" t="s">
        <v>59</v>
      </c>
      <c r="AU1723" t="s">
        <v>6164</v>
      </c>
      <c r="AV1723" t="s">
        <v>6165</v>
      </c>
      <c r="AW1723" t="s">
        <v>6166</v>
      </c>
      <c r="AX1723" t="s">
        <v>6177</v>
      </c>
      <c r="AY1723">
        <v>44</v>
      </c>
      <c r="AZ1723">
        <v>4</v>
      </c>
      <c r="BA1723">
        <v>18</v>
      </c>
      <c r="BB1723" t="s">
        <v>6185</v>
      </c>
      <c r="BC1723">
        <v>1</v>
      </c>
      <c r="BD1723">
        <v>0</v>
      </c>
      <c r="BE1723" t="s">
        <v>6178</v>
      </c>
      <c r="BF1723" t="s">
        <v>6170</v>
      </c>
      <c r="BG1723">
        <v>0</v>
      </c>
      <c r="BH1723" t="s">
        <v>6171</v>
      </c>
      <c r="BI1723">
        <v>51</v>
      </c>
      <c r="BJ1723" t="s">
        <v>6187</v>
      </c>
      <c r="BK1723">
        <v>0</v>
      </c>
      <c r="BL1723">
        <v>47</v>
      </c>
      <c r="BM1723" s="3">
        <f t="shared" si="242"/>
        <v>0.85106382978723405</v>
      </c>
    </row>
    <row r="1724" spans="1:65">
      <c r="A1724" t="s">
        <v>1856</v>
      </c>
      <c r="B1724" s="2">
        <v>45760</v>
      </c>
      <c r="C1724" t="s">
        <v>1632</v>
      </c>
      <c r="D1724" t="s">
        <v>1633</v>
      </c>
      <c r="E1724">
        <v>4</v>
      </c>
      <c r="F1724" t="s">
        <v>61</v>
      </c>
      <c r="G1724" t="s">
        <v>62</v>
      </c>
      <c r="H1724" t="s">
        <v>115</v>
      </c>
      <c r="I1724" t="s">
        <v>64</v>
      </c>
      <c r="J1724" t="s">
        <v>81</v>
      </c>
      <c r="K1724" t="s">
        <v>66</v>
      </c>
      <c r="L1724" t="s">
        <v>87</v>
      </c>
      <c r="M1724" t="s">
        <v>56</v>
      </c>
      <c r="N1724" t="s">
        <v>109</v>
      </c>
      <c r="O1724" t="s">
        <v>82</v>
      </c>
      <c r="P1724">
        <v>41</v>
      </c>
      <c r="Q1724">
        <v>43</v>
      </c>
      <c r="R1724">
        <v>43</v>
      </c>
      <c r="S1724">
        <v>1</v>
      </c>
      <c r="T1724">
        <f t="shared" si="234"/>
        <v>42</v>
      </c>
      <c r="U1724">
        <v>40</v>
      </c>
      <c r="V1724">
        <f t="shared" si="235"/>
        <v>2</v>
      </c>
      <c r="W1724" s="3">
        <f t="shared" si="236"/>
        <v>2.3255813953488372E-2</v>
      </c>
      <c r="X1724">
        <v>35</v>
      </c>
      <c r="Y1724" s="4">
        <v>3.4</v>
      </c>
      <c r="Z1724" s="4">
        <v>1.3</v>
      </c>
      <c r="AA1724" s="5">
        <v>73443.259999999995</v>
      </c>
      <c r="AB1724" s="5">
        <f t="shared" si="237"/>
        <v>2937730.4</v>
      </c>
      <c r="AC1724" s="5">
        <v>54713.71</v>
      </c>
      <c r="AD1724" s="5">
        <f t="shared" si="238"/>
        <v>2352689.5299999998</v>
      </c>
      <c r="AE1724" s="5">
        <v>126383.88</v>
      </c>
      <c r="AF1724" s="5">
        <v>36224.019999999997</v>
      </c>
      <c r="AG1724" s="5">
        <v>10027.4</v>
      </c>
      <c r="AH1724" s="5">
        <v>1885</v>
      </c>
      <c r="AI1724" s="5">
        <v>7497.44</v>
      </c>
      <c r="AJ1724">
        <v>0</v>
      </c>
      <c r="AK1724" s="5">
        <v>0</v>
      </c>
      <c r="AL1724" s="5">
        <v>3259.63</v>
      </c>
      <c r="AM1724" s="5">
        <v>58934.96</v>
      </c>
      <c r="AN1724">
        <v>8</v>
      </c>
      <c r="AO1724">
        <v>9</v>
      </c>
      <c r="AP1724" t="str">
        <f t="shared" si="239"/>
        <v>No</v>
      </c>
      <c r="AQ1724">
        <v>2</v>
      </c>
      <c r="AR1724" s="5">
        <f t="shared" si="240"/>
        <v>2596901.86</v>
      </c>
      <c r="AS1724" s="5">
        <f t="shared" si="241"/>
        <v>340828.54</v>
      </c>
      <c r="AT1724" t="s">
        <v>59</v>
      </c>
      <c r="AU1724" t="s">
        <v>6164</v>
      </c>
      <c r="AV1724" t="s">
        <v>6165</v>
      </c>
      <c r="AW1724" t="s">
        <v>6166</v>
      </c>
      <c r="AX1724" t="s">
        <v>6184</v>
      </c>
      <c r="AY1724">
        <v>42</v>
      </c>
      <c r="AZ1724">
        <v>0</v>
      </c>
      <c r="BA1724">
        <v>22</v>
      </c>
      <c r="BB1724" t="s">
        <v>6180</v>
      </c>
      <c r="BC1724">
        <v>0</v>
      </c>
      <c r="BD1724">
        <v>1</v>
      </c>
      <c r="BE1724" t="s">
        <v>6188</v>
      </c>
      <c r="BF1724" t="s">
        <v>6170</v>
      </c>
      <c r="BG1724">
        <v>1</v>
      </c>
      <c r="BH1724" t="s">
        <v>6179</v>
      </c>
      <c r="BI1724">
        <v>39</v>
      </c>
      <c r="BJ1724" t="s">
        <v>6172</v>
      </c>
      <c r="BK1724">
        <v>0</v>
      </c>
      <c r="BL1724">
        <v>49</v>
      </c>
      <c r="BM1724" s="3">
        <f t="shared" si="242"/>
        <v>0.87755102040816324</v>
      </c>
    </row>
    <row r="1725" spans="1:65">
      <c r="A1725" t="s">
        <v>1857</v>
      </c>
      <c r="B1725" s="2">
        <v>45760</v>
      </c>
      <c r="C1725" t="s">
        <v>1632</v>
      </c>
      <c r="D1725" t="s">
        <v>1633</v>
      </c>
      <c r="E1725">
        <v>4</v>
      </c>
      <c r="F1725" t="s">
        <v>49</v>
      </c>
      <c r="G1725" t="s">
        <v>62</v>
      </c>
      <c r="H1725" t="s">
        <v>133</v>
      </c>
      <c r="I1725" t="s">
        <v>74</v>
      </c>
      <c r="J1725" t="s">
        <v>53</v>
      </c>
      <c r="K1725" t="s">
        <v>75</v>
      </c>
      <c r="L1725" t="s">
        <v>92</v>
      </c>
      <c r="M1725" t="s">
        <v>56</v>
      </c>
      <c r="N1725" t="s">
        <v>94</v>
      </c>
      <c r="O1725" t="s">
        <v>82</v>
      </c>
      <c r="P1725">
        <v>87</v>
      </c>
      <c r="Q1725">
        <v>91</v>
      </c>
      <c r="R1725">
        <v>91</v>
      </c>
      <c r="S1725">
        <v>2</v>
      </c>
      <c r="T1725">
        <f t="shared" si="234"/>
        <v>89</v>
      </c>
      <c r="U1725">
        <v>83</v>
      </c>
      <c r="V1725">
        <f t="shared" si="235"/>
        <v>6</v>
      </c>
      <c r="W1725" s="3">
        <f t="shared" si="236"/>
        <v>2.197802197802198E-2</v>
      </c>
      <c r="X1725">
        <v>23</v>
      </c>
      <c r="Y1725" s="4">
        <v>1.2</v>
      </c>
      <c r="Z1725" s="4">
        <v>1.3</v>
      </c>
      <c r="AA1725" s="5">
        <v>36458.129999999997</v>
      </c>
      <c r="AB1725" s="5">
        <f t="shared" si="237"/>
        <v>3026024.79</v>
      </c>
      <c r="AC1725" s="5">
        <v>23657</v>
      </c>
      <c r="AD1725" s="5">
        <f t="shared" si="238"/>
        <v>2152787</v>
      </c>
      <c r="AE1725" s="5">
        <v>156258.76999999999</v>
      </c>
      <c r="AF1725" s="5">
        <v>41474.120000000003</v>
      </c>
      <c r="AG1725" s="5">
        <v>9330.69</v>
      </c>
      <c r="AH1725" s="5">
        <v>1885</v>
      </c>
      <c r="AI1725" s="5">
        <v>7102.44</v>
      </c>
      <c r="AJ1725">
        <v>0</v>
      </c>
      <c r="AK1725" s="5">
        <v>0</v>
      </c>
      <c r="AL1725" s="5">
        <v>3695.27</v>
      </c>
      <c r="AM1725" s="5">
        <v>56535.43</v>
      </c>
      <c r="AN1725">
        <v>4</v>
      </c>
      <c r="AO1725">
        <v>4</v>
      </c>
      <c r="AP1725" t="str">
        <f t="shared" si="239"/>
        <v>Yes</v>
      </c>
      <c r="AQ1725">
        <v>1</v>
      </c>
      <c r="AR1725" s="5">
        <f t="shared" si="240"/>
        <v>2429068.7200000002</v>
      </c>
      <c r="AS1725" s="5">
        <f t="shared" si="241"/>
        <v>596956.06999999995</v>
      </c>
      <c r="AT1725" t="s">
        <v>59</v>
      </c>
      <c r="AU1725" t="s">
        <v>6164</v>
      </c>
      <c r="AV1725" t="s">
        <v>6165</v>
      </c>
      <c r="AW1725" t="s">
        <v>6166</v>
      </c>
      <c r="AX1725" t="s">
        <v>6184</v>
      </c>
      <c r="AY1725">
        <v>88</v>
      </c>
      <c r="AZ1725">
        <v>0</v>
      </c>
      <c r="BA1725">
        <v>35</v>
      </c>
      <c r="BB1725" t="s">
        <v>6180</v>
      </c>
      <c r="BC1725">
        <v>0</v>
      </c>
      <c r="BD1725">
        <v>0</v>
      </c>
      <c r="BE1725" t="s">
        <v>6169</v>
      </c>
      <c r="BF1725" t="s">
        <v>6170</v>
      </c>
      <c r="BG1725">
        <v>1</v>
      </c>
      <c r="BH1725" t="s">
        <v>6186</v>
      </c>
      <c r="BI1725">
        <v>49</v>
      </c>
      <c r="BJ1725" t="s">
        <v>6172</v>
      </c>
      <c r="BK1725">
        <v>0</v>
      </c>
      <c r="BL1725">
        <v>97</v>
      </c>
      <c r="BM1725" s="3">
        <f t="shared" si="242"/>
        <v>0.93814432989690721</v>
      </c>
    </row>
    <row r="1726" spans="1:65">
      <c r="A1726" t="s">
        <v>1858</v>
      </c>
      <c r="B1726" s="2">
        <v>45760</v>
      </c>
      <c r="C1726" t="s">
        <v>1632</v>
      </c>
      <c r="D1726" t="s">
        <v>1633</v>
      </c>
      <c r="E1726">
        <v>4</v>
      </c>
      <c r="F1726" t="s">
        <v>72</v>
      </c>
      <c r="G1726" t="s">
        <v>79</v>
      </c>
      <c r="H1726" t="s">
        <v>86</v>
      </c>
      <c r="I1726" t="s">
        <v>64</v>
      </c>
      <c r="J1726" t="s">
        <v>53</v>
      </c>
      <c r="K1726" t="s">
        <v>75</v>
      </c>
      <c r="L1726" t="s">
        <v>55</v>
      </c>
      <c r="M1726" t="s">
        <v>56</v>
      </c>
      <c r="N1726" t="s">
        <v>94</v>
      </c>
      <c r="O1726" t="s">
        <v>58</v>
      </c>
      <c r="P1726">
        <v>69</v>
      </c>
      <c r="Q1726">
        <v>71</v>
      </c>
      <c r="R1726">
        <v>71</v>
      </c>
      <c r="S1726">
        <v>1</v>
      </c>
      <c r="T1726">
        <f t="shared" si="234"/>
        <v>70</v>
      </c>
      <c r="U1726">
        <v>69</v>
      </c>
      <c r="V1726">
        <f t="shared" si="235"/>
        <v>1</v>
      </c>
      <c r="W1726" s="3">
        <f t="shared" si="236"/>
        <v>1.4084507042253521E-2</v>
      </c>
      <c r="X1726">
        <v>13</v>
      </c>
      <c r="Y1726" s="4">
        <v>4</v>
      </c>
      <c r="Z1726" s="4">
        <v>1.2</v>
      </c>
      <c r="AA1726" s="5">
        <v>35802.370000000003</v>
      </c>
      <c r="AB1726" s="5">
        <f t="shared" si="237"/>
        <v>2470363.5299999998</v>
      </c>
      <c r="AC1726" s="5">
        <v>23463.85</v>
      </c>
      <c r="AD1726" s="5">
        <f t="shared" si="238"/>
        <v>1665933.35</v>
      </c>
      <c r="AE1726" s="5">
        <v>118393.68</v>
      </c>
      <c r="AF1726" s="5">
        <v>29606.25</v>
      </c>
      <c r="AG1726" s="5">
        <v>7956.82</v>
      </c>
      <c r="AH1726" s="5">
        <v>1740</v>
      </c>
      <c r="AI1726" s="5">
        <v>3550</v>
      </c>
      <c r="AJ1726">
        <v>0</v>
      </c>
      <c r="AK1726" s="5">
        <v>0</v>
      </c>
      <c r="AL1726" s="5">
        <v>716.81</v>
      </c>
      <c r="AM1726" s="5">
        <v>45779</v>
      </c>
      <c r="AN1726">
        <v>4</v>
      </c>
      <c r="AO1726">
        <v>3</v>
      </c>
      <c r="AP1726" t="str">
        <f t="shared" si="239"/>
        <v>Yes</v>
      </c>
      <c r="AQ1726">
        <v>1</v>
      </c>
      <c r="AR1726" s="5">
        <f t="shared" si="240"/>
        <v>1873675.91</v>
      </c>
      <c r="AS1726" s="5">
        <f t="shared" si="241"/>
        <v>596687.62</v>
      </c>
      <c r="AT1726" t="s">
        <v>59</v>
      </c>
      <c r="AU1726" t="s">
        <v>6164</v>
      </c>
      <c r="AV1726" t="s">
        <v>6165</v>
      </c>
      <c r="AW1726" t="s">
        <v>6166</v>
      </c>
      <c r="AX1726" t="s">
        <v>6184</v>
      </c>
      <c r="AY1726">
        <v>69</v>
      </c>
      <c r="AZ1726">
        <v>0</v>
      </c>
      <c r="BA1726">
        <v>16</v>
      </c>
      <c r="BB1726" t="s">
        <v>6180</v>
      </c>
      <c r="BC1726">
        <v>0</v>
      </c>
      <c r="BD1726">
        <v>0</v>
      </c>
      <c r="BE1726" t="s">
        <v>6169</v>
      </c>
      <c r="BF1726" t="s">
        <v>6170</v>
      </c>
      <c r="BG1726">
        <v>0</v>
      </c>
      <c r="BH1726" t="s">
        <v>6171</v>
      </c>
      <c r="BI1726">
        <v>17</v>
      </c>
      <c r="BJ1726" t="s">
        <v>6172</v>
      </c>
      <c r="BK1726">
        <v>0</v>
      </c>
      <c r="BL1726">
        <v>76</v>
      </c>
      <c r="BM1726" s="3">
        <f t="shared" si="242"/>
        <v>0.93421052631578949</v>
      </c>
    </row>
    <row r="1727" spans="1:65">
      <c r="A1727" t="s">
        <v>1859</v>
      </c>
      <c r="B1727" s="2">
        <v>45760</v>
      </c>
      <c r="C1727" t="s">
        <v>1632</v>
      </c>
      <c r="D1727" t="s">
        <v>1633</v>
      </c>
      <c r="E1727">
        <v>4</v>
      </c>
      <c r="F1727" t="s">
        <v>78</v>
      </c>
      <c r="G1727" t="s">
        <v>62</v>
      </c>
      <c r="H1727" t="s">
        <v>168</v>
      </c>
      <c r="I1727" t="s">
        <v>64</v>
      </c>
      <c r="J1727" t="s">
        <v>81</v>
      </c>
      <c r="K1727" t="s">
        <v>54</v>
      </c>
      <c r="L1727" t="s">
        <v>55</v>
      </c>
      <c r="M1727" t="s">
        <v>56</v>
      </c>
      <c r="N1727" t="s">
        <v>94</v>
      </c>
      <c r="O1727" t="s">
        <v>120</v>
      </c>
      <c r="P1727">
        <v>40</v>
      </c>
      <c r="Q1727">
        <v>41</v>
      </c>
      <c r="R1727">
        <v>40</v>
      </c>
      <c r="S1727">
        <v>1</v>
      </c>
      <c r="T1727">
        <f t="shared" si="234"/>
        <v>39</v>
      </c>
      <c r="U1727">
        <v>39</v>
      </c>
      <c r="V1727">
        <f t="shared" si="235"/>
        <v>0</v>
      </c>
      <c r="W1727" s="3">
        <f t="shared" si="236"/>
        <v>2.5000000000000001E-2</v>
      </c>
      <c r="X1727">
        <v>22</v>
      </c>
      <c r="Y1727" s="4">
        <v>3.6</v>
      </c>
      <c r="Z1727" s="4">
        <v>0.7</v>
      </c>
      <c r="AA1727" s="5">
        <v>85260.24</v>
      </c>
      <c r="AB1727" s="5">
        <f t="shared" si="237"/>
        <v>3325149.36</v>
      </c>
      <c r="AC1727" s="5">
        <v>52877.47</v>
      </c>
      <c r="AD1727" s="5">
        <f t="shared" si="238"/>
        <v>2115098.7999999998</v>
      </c>
      <c r="AE1727" s="5">
        <v>118422.71</v>
      </c>
      <c r="AF1727" s="5">
        <v>36163.660000000003</v>
      </c>
      <c r="AG1727" s="5">
        <v>8607.2800000000007</v>
      </c>
      <c r="AH1727" s="5">
        <v>1015</v>
      </c>
      <c r="AI1727" s="5">
        <v>7555.56</v>
      </c>
      <c r="AJ1727">
        <v>0</v>
      </c>
      <c r="AK1727" s="5">
        <v>0</v>
      </c>
      <c r="AL1727" s="5">
        <v>0</v>
      </c>
      <c r="AM1727" s="5">
        <v>24433.97</v>
      </c>
      <c r="AN1727">
        <v>4</v>
      </c>
      <c r="AO1727">
        <v>3</v>
      </c>
      <c r="AP1727" t="str">
        <f t="shared" si="239"/>
        <v>Yes</v>
      </c>
      <c r="AQ1727">
        <v>1</v>
      </c>
      <c r="AR1727" s="5">
        <f t="shared" si="240"/>
        <v>2311296.98</v>
      </c>
      <c r="AS1727" s="5">
        <f t="shared" si="241"/>
        <v>1013852.38</v>
      </c>
      <c r="AT1727" t="s">
        <v>59</v>
      </c>
      <c r="AU1727" t="s">
        <v>6164</v>
      </c>
      <c r="AV1727" t="s">
        <v>6165</v>
      </c>
      <c r="AW1727" t="s">
        <v>6166</v>
      </c>
      <c r="AX1727" t="s">
        <v>6167</v>
      </c>
      <c r="AY1727">
        <v>41</v>
      </c>
      <c r="AZ1727">
        <v>0</v>
      </c>
      <c r="BA1727">
        <v>0</v>
      </c>
      <c r="BB1727" t="s">
        <v>6168</v>
      </c>
      <c r="BC1727">
        <v>0</v>
      </c>
      <c r="BD1727">
        <v>0</v>
      </c>
      <c r="BE1727" t="s">
        <v>6169</v>
      </c>
      <c r="BF1727" t="s">
        <v>6170</v>
      </c>
      <c r="BG1727">
        <v>0</v>
      </c>
      <c r="BH1727" t="s">
        <v>6171</v>
      </c>
      <c r="BI1727">
        <v>20</v>
      </c>
      <c r="BJ1727" t="s">
        <v>6172</v>
      </c>
      <c r="BK1727">
        <v>0</v>
      </c>
      <c r="BL1727">
        <v>52</v>
      </c>
      <c r="BM1727" s="3">
        <f t="shared" si="242"/>
        <v>0.76923076923076927</v>
      </c>
    </row>
    <row r="1728" spans="1:65">
      <c r="A1728" t="s">
        <v>1860</v>
      </c>
      <c r="B1728" s="2">
        <v>45760</v>
      </c>
      <c r="C1728" t="s">
        <v>1632</v>
      </c>
      <c r="D1728" t="s">
        <v>1633</v>
      </c>
      <c r="E1728">
        <v>4</v>
      </c>
      <c r="F1728" t="s">
        <v>61</v>
      </c>
      <c r="G1728" t="s">
        <v>79</v>
      </c>
      <c r="H1728" t="s">
        <v>84</v>
      </c>
      <c r="I1728" t="s">
        <v>52</v>
      </c>
      <c r="J1728" t="s">
        <v>53</v>
      </c>
      <c r="K1728" t="s">
        <v>54</v>
      </c>
      <c r="L1728" t="s">
        <v>87</v>
      </c>
      <c r="M1728" t="s">
        <v>56</v>
      </c>
      <c r="N1728" t="s">
        <v>76</v>
      </c>
      <c r="O1728" t="s">
        <v>58</v>
      </c>
      <c r="P1728">
        <v>68</v>
      </c>
      <c r="Q1728">
        <v>74</v>
      </c>
      <c r="R1728">
        <v>74</v>
      </c>
      <c r="S1728">
        <v>1</v>
      </c>
      <c r="T1728">
        <f t="shared" si="234"/>
        <v>73</v>
      </c>
      <c r="U1728">
        <v>68</v>
      </c>
      <c r="V1728">
        <f t="shared" si="235"/>
        <v>5</v>
      </c>
      <c r="W1728" s="3">
        <f t="shared" si="236"/>
        <v>1.3513513513513514E-2</v>
      </c>
      <c r="X1728">
        <v>32</v>
      </c>
      <c r="Y1728" s="4">
        <v>7.9</v>
      </c>
      <c r="Z1728" s="4">
        <v>1.9</v>
      </c>
      <c r="AA1728" s="5">
        <v>38826.879999999997</v>
      </c>
      <c r="AB1728" s="5">
        <f t="shared" si="237"/>
        <v>2640227.84</v>
      </c>
      <c r="AC1728" s="5">
        <v>24033.33</v>
      </c>
      <c r="AD1728" s="5">
        <f t="shared" si="238"/>
        <v>1778466.42</v>
      </c>
      <c r="AE1728" s="5">
        <v>130586.62</v>
      </c>
      <c r="AF1728" s="5">
        <v>33191.15</v>
      </c>
      <c r="AG1728" s="5">
        <v>9396.16</v>
      </c>
      <c r="AH1728" s="5">
        <v>2755</v>
      </c>
      <c r="AI1728" s="5">
        <v>3534.33</v>
      </c>
      <c r="AJ1728">
        <v>0</v>
      </c>
      <c r="AK1728" s="5">
        <v>0</v>
      </c>
      <c r="AL1728" s="5">
        <v>2977.95</v>
      </c>
      <c r="AM1728" s="5">
        <v>43091.05</v>
      </c>
      <c r="AN1728">
        <v>4</v>
      </c>
      <c r="AO1728">
        <v>4</v>
      </c>
      <c r="AP1728" t="str">
        <f t="shared" si="239"/>
        <v>Yes</v>
      </c>
      <c r="AQ1728">
        <v>1</v>
      </c>
      <c r="AR1728" s="5">
        <f t="shared" si="240"/>
        <v>2003998.68</v>
      </c>
      <c r="AS1728" s="5">
        <f t="shared" si="241"/>
        <v>636229.16</v>
      </c>
      <c r="AT1728" t="s">
        <v>59</v>
      </c>
      <c r="AU1728" t="s">
        <v>6164</v>
      </c>
      <c r="AV1728" t="s">
        <v>6165</v>
      </c>
      <c r="AW1728" t="s">
        <v>6166</v>
      </c>
      <c r="AX1728" t="s">
        <v>6184</v>
      </c>
      <c r="AY1728">
        <v>71</v>
      </c>
      <c r="AZ1728">
        <v>0</v>
      </c>
      <c r="BA1728">
        <v>27</v>
      </c>
      <c r="BB1728" t="s">
        <v>6180</v>
      </c>
      <c r="BC1728">
        <v>0</v>
      </c>
      <c r="BD1728">
        <v>0</v>
      </c>
      <c r="BE1728" t="s">
        <v>6169</v>
      </c>
      <c r="BF1728" t="s">
        <v>6170</v>
      </c>
      <c r="BG1728">
        <v>1</v>
      </c>
      <c r="BH1728" t="s">
        <v>6186</v>
      </c>
      <c r="BI1728">
        <v>46</v>
      </c>
      <c r="BJ1728" t="s">
        <v>6172</v>
      </c>
      <c r="BK1728">
        <v>0</v>
      </c>
      <c r="BL1728">
        <v>78</v>
      </c>
      <c r="BM1728" s="3">
        <f t="shared" si="242"/>
        <v>0.94871794871794868</v>
      </c>
    </row>
    <row r="1729" spans="1:65">
      <c r="A1729" t="s">
        <v>1861</v>
      </c>
      <c r="B1729" s="2">
        <v>45760</v>
      </c>
      <c r="C1729" t="s">
        <v>1632</v>
      </c>
      <c r="D1729" t="s">
        <v>1633</v>
      </c>
      <c r="E1729">
        <v>4</v>
      </c>
      <c r="F1729" t="s">
        <v>49</v>
      </c>
      <c r="G1729" t="s">
        <v>79</v>
      </c>
      <c r="H1729" t="s">
        <v>106</v>
      </c>
      <c r="I1729" t="s">
        <v>64</v>
      </c>
      <c r="J1729" t="s">
        <v>81</v>
      </c>
      <c r="K1729" t="s">
        <v>66</v>
      </c>
      <c r="L1729" t="s">
        <v>67</v>
      </c>
      <c r="M1729" t="s">
        <v>68</v>
      </c>
      <c r="N1729" t="s">
        <v>109</v>
      </c>
      <c r="O1729" t="s">
        <v>82</v>
      </c>
      <c r="P1729">
        <v>35</v>
      </c>
      <c r="Q1729">
        <v>37</v>
      </c>
      <c r="R1729">
        <v>35</v>
      </c>
      <c r="S1729">
        <v>2</v>
      </c>
      <c r="T1729">
        <f t="shared" si="234"/>
        <v>33</v>
      </c>
      <c r="U1729">
        <v>33</v>
      </c>
      <c r="V1729">
        <f t="shared" si="235"/>
        <v>0</v>
      </c>
      <c r="W1729" s="3">
        <f t="shared" si="236"/>
        <v>5.7142857142857141E-2</v>
      </c>
      <c r="X1729">
        <v>19</v>
      </c>
      <c r="Y1729" s="4">
        <v>3.3</v>
      </c>
      <c r="Z1729" s="4">
        <v>1.3</v>
      </c>
      <c r="AA1729" s="5">
        <v>72468.84</v>
      </c>
      <c r="AB1729" s="5">
        <f t="shared" si="237"/>
        <v>2391471.7200000002</v>
      </c>
      <c r="AC1729" s="5">
        <v>49358.45</v>
      </c>
      <c r="AD1729" s="5">
        <f t="shared" si="238"/>
        <v>1727545.75</v>
      </c>
      <c r="AE1729" s="5">
        <v>102734.46</v>
      </c>
      <c r="AF1729" s="5">
        <v>32225.07</v>
      </c>
      <c r="AG1729" s="5">
        <v>33844.199999999997</v>
      </c>
      <c r="AH1729" s="5">
        <v>1885</v>
      </c>
      <c r="AI1729" s="5">
        <v>56746.44</v>
      </c>
      <c r="AJ1729">
        <v>1</v>
      </c>
      <c r="AK1729" s="5">
        <v>21615.759999999998</v>
      </c>
      <c r="AL1729" s="5">
        <v>0</v>
      </c>
      <c r="AM1729" s="5">
        <v>51680.34</v>
      </c>
      <c r="AN1729">
        <v>8</v>
      </c>
      <c r="AO1729">
        <v>9</v>
      </c>
      <c r="AP1729" t="str">
        <f t="shared" si="239"/>
        <v>No</v>
      </c>
      <c r="AQ1729">
        <v>3</v>
      </c>
      <c r="AR1729" s="5">
        <f t="shared" si="240"/>
        <v>2028277.02</v>
      </c>
      <c r="AS1729" s="5">
        <f t="shared" si="241"/>
        <v>363194.7</v>
      </c>
      <c r="AT1729" t="s">
        <v>1641</v>
      </c>
      <c r="AU1729" t="s">
        <v>6189</v>
      </c>
      <c r="AV1729" t="s">
        <v>6201</v>
      </c>
      <c r="AW1729" t="s">
        <v>6175</v>
      </c>
      <c r="AX1729" t="s">
        <v>6167</v>
      </c>
      <c r="AY1729">
        <v>35</v>
      </c>
      <c r="AZ1729">
        <v>0</v>
      </c>
      <c r="BA1729">
        <v>0</v>
      </c>
      <c r="BB1729" t="s">
        <v>6168</v>
      </c>
      <c r="BC1729">
        <v>1</v>
      </c>
      <c r="BD1729">
        <v>0</v>
      </c>
      <c r="BE1729" t="s">
        <v>6178</v>
      </c>
      <c r="BF1729" t="s">
        <v>6210</v>
      </c>
      <c r="BG1729">
        <v>3</v>
      </c>
      <c r="BH1729" t="s">
        <v>6208</v>
      </c>
      <c r="BI1729">
        <v>110</v>
      </c>
      <c r="BJ1729" t="s">
        <v>6193</v>
      </c>
      <c r="BK1729">
        <v>0</v>
      </c>
      <c r="BL1729">
        <v>46</v>
      </c>
      <c r="BM1729" s="3">
        <f t="shared" si="242"/>
        <v>0.76086956521739135</v>
      </c>
    </row>
    <row r="1730" spans="1:65">
      <c r="A1730" t="s">
        <v>1862</v>
      </c>
      <c r="B1730" s="2">
        <v>45761</v>
      </c>
      <c r="C1730" t="s">
        <v>1632</v>
      </c>
      <c r="D1730" t="s">
        <v>1633</v>
      </c>
      <c r="E1730">
        <v>4</v>
      </c>
      <c r="F1730" t="s">
        <v>61</v>
      </c>
      <c r="G1730" t="s">
        <v>79</v>
      </c>
      <c r="H1730" t="s">
        <v>98</v>
      </c>
      <c r="I1730" t="s">
        <v>52</v>
      </c>
      <c r="J1730" t="s">
        <v>65</v>
      </c>
      <c r="K1730" t="s">
        <v>75</v>
      </c>
      <c r="L1730" t="s">
        <v>55</v>
      </c>
      <c r="M1730" t="s">
        <v>56</v>
      </c>
      <c r="N1730" t="s">
        <v>69</v>
      </c>
      <c r="O1730" t="s">
        <v>120</v>
      </c>
      <c r="P1730">
        <v>54</v>
      </c>
      <c r="Q1730">
        <v>57</v>
      </c>
      <c r="R1730">
        <v>57</v>
      </c>
      <c r="S1730">
        <v>1</v>
      </c>
      <c r="T1730">
        <f t="shared" ref="T1730:T1793" si="243">R1730-S1730</f>
        <v>56</v>
      </c>
      <c r="U1730">
        <v>54</v>
      </c>
      <c r="V1730">
        <f t="shared" ref="V1730:V1793" si="244">T1730-U1730</f>
        <v>2</v>
      </c>
      <c r="W1730" s="3">
        <f t="shared" ref="W1730:W1793" si="245">IFERROR(S1730/R1730,0)</f>
        <v>1.7543859649122806E-2</v>
      </c>
      <c r="X1730">
        <v>45</v>
      </c>
      <c r="Y1730" s="4">
        <v>0</v>
      </c>
      <c r="Z1730" s="4">
        <v>1.3</v>
      </c>
      <c r="AA1730" s="5">
        <v>51435.44</v>
      </c>
      <c r="AB1730" s="5">
        <f t="shared" ref="AB1730:AB1793" si="246">ROUND(U1730*AA1730,2)</f>
        <v>2777513.76</v>
      </c>
      <c r="AC1730" s="5">
        <v>35081.35</v>
      </c>
      <c r="AD1730" s="5">
        <f t="shared" ref="AD1730:AD1793" si="247">ROUND(R1730*AC1730,2)</f>
        <v>1999636.95</v>
      </c>
      <c r="AE1730" s="5">
        <v>130628.5</v>
      </c>
      <c r="AF1730" s="5">
        <v>35417.040000000001</v>
      </c>
      <c r="AG1730" s="5">
        <v>10452.9</v>
      </c>
      <c r="AH1730" s="5">
        <v>1885</v>
      </c>
      <c r="AI1730" s="5">
        <v>5042.3100000000004</v>
      </c>
      <c r="AJ1730">
        <v>0</v>
      </c>
      <c r="AK1730" s="5">
        <v>0</v>
      </c>
      <c r="AL1730" s="5">
        <v>2228.5700000000002</v>
      </c>
      <c r="AM1730" s="5">
        <v>36549.42</v>
      </c>
      <c r="AN1730">
        <v>4</v>
      </c>
      <c r="AO1730">
        <v>4</v>
      </c>
      <c r="AP1730" t="str">
        <f t="shared" ref="AP1730:AP1793" si="248">IF(AO1730&lt;=AN1730,"Yes","No")</f>
        <v>Yes</v>
      </c>
      <c r="AQ1730">
        <v>1</v>
      </c>
      <c r="AR1730" s="5">
        <f t="shared" ref="AR1730:AR1793" si="249">ROUND(SUM(AD1730:AI1730)+SUM(AK1730:AM1730),2)</f>
        <v>2221840.69</v>
      </c>
      <c r="AS1730" s="5">
        <f t="shared" ref="AS1730:AS1793" si="250">ROUND(AB1730-AR1730,2)</f>
        <v>555673.06999999995</v>
      </c>
      <c r="AT1730" t="s">
        <v>59</v>
      </c>
      <c r="AU1730" t="s">
        <v>6164</v>
      </c>
      <c r="AV1730" t="s">
        <v>6165</v>
      </c>
      <c r="AW1730" t="s">
        <v>6166</v>
      </c>
      <c r="AX1730" t="s">
        <v>6184</v>
      </c>
      <c r="AY1730">
        <v>58</v>
      </c>
      <c r="AZ1730">
        <v>3</v>
      </c>
      <c r="BA1730">
        <v>22</v>
      </c>
      <c r="BB1730" t="s">
        <v>6185</v>
      </c>
      <c r="BC1730">
        <v>0</v>
      </c>
      <c r="BD1730">
        <v>0</v>
      </c>
      <c r="BE1730" t="s">
        <v>6169</v>
      </c>
      <c r="BF1730" t="s">
        <v>6170</v>
      </c>
      <c r="BG1730">
        <v>3</v>
      </c>
      <c r="BH1730" t="s">
        <v>6197</v>
      </c>
      <c r="BI1730">
        <v>46</v>
      </c>
      <c r="BJ1730" t="s">
        <v>6193</v>
      </c>
      <c r="BK1730">
        <v>0</v>
      </c>
      <c r="BL1730">
        <v>63</v>
      </c>
      <c r="BM1730" s="3">
        <f t="shared" ref="BM1730:BM1793" si="251">IFERROR(R1730/BL1730,0)</f>
        <v>0.90476190476190477</v>
      </c>
    </row>
    <row r="1731" spans="1:65">
      <c r="A1731" t="s">
        <v>1863</v>
      </c>
      <c r="B1731" s="2">
        <v>45761</v>
      </c>
      <c r="C1731" t="s">
        <v>1632</v>
      </c>
      <c r="D1731" t="s">
        <v>1633</v>
      </c>
      <c r="E1731">
        <v>4</v>
      </c>
      <c r="F1731" t="s">
        <v>49</v>
      </c>
      <c r="G1731" t="s">
        <v>50</v>
      </c>
      <c r="H1731" t="s">
        <v>108</v>
      </c>
      <c r="I1731" t="s">
        <v>52</v>
      </c>
      <c r="J1731" t="s">
        <v>53</v>
      </c>
      <c r="K1731" t="s">
        <v>54</v>
      </c>
      <c r="L1731" t="s">
        <v>92</v>
      </c>
      <c r="M1731" t="s">
        <v>56</v>
      </c>
      <c r="N1731" t="s">
        <v>76</v>
      </c>
      <c r="O1731" t="s">
        <v>82</v>
      </c>
      <c r="P1731">
        <v>73</v>
      </c>
      <c r="Q1731">
        <v>73</v>
      </c>
      <c r="R1731">
        <v>72</v>
      </c>
      <c r="S1731">
        <v>2</v>
      </c>
      <c r="T1731">
        <f t="shared" si="243"/>
        <v>70</v>
      </c>
      <c r="U1731">
        <v>70</v>
      </c>
      <c r="V1731">
        <f t="shared" si="244"/>
        <v>0</v>
      </c>
      <c r="W1731" s="3">
        <f t="shared" si="245"/>
        <v>2.7777777777777776E-2</v>
      </c>
      <c r="X1731">
        <v>44</v>
      </c>
      <c r="Y1731" s="4">
        <v>1.1000000000000001</v>
      </c>
      <c r="Z1731" s="4">
        <v>1</v>
      </c>
      <c r="AA1731" s="5">
        <v>39053.83</v>
      </c>
      <c r="AB1731" s="5">
        <f t="shared" si="246"/>
        <v>2733768.1</v>
      </c>
      <c r="AC1731" s="5">
        <v>23745.94</v>
      </c>
      <c r="AD1731" s="5">
        <f t="shared" si="247"/>
        <v>1709707.68</v>
      </c>
      <c r="AE1731" s="5">
        <v>128659.5</v>
      </c>
      <c r="AF1731" s="5">
        <v>34361.89</v>
      </c>
      <c r="AG1731" s="5">
        <v>11234.22</v>
      </c>
      <c r="AH1731" s="5">
        <v>1450</v>
      </c>
      <c r="AI1731" s="5">
        <v>7089.23</v>
      </c>
      <c r="AJ1731">
        <v>0</v>
      </c>
      <c r="AK1731" s="5">
        <v>0</v>
      </c>
      <c r="AL1731" s="5">
        <v>0</v>
      </c>
      <c r="AM1731" s="5">
        <v>48188.46</v>
      </c>
      <c r="AN1731">
        <v>4</v>
      </c>
      <c r="AO1731">
        <v>5</v>
      </c>
      <c r="AP1731" t="str">
        <f t="shared" si="248"/>
        <v>No</v>
      </c>
      <c r="AQ1731">
        <v>3</v>
      </c>
      <c r="AR1731" s="5">
        <f t="shared" si="249"/>
        <v>1940690.98</v>
      </c>
      <c r="AS1731" s="5">
        <f t="shared" si="250"/>
        <v>793077.12</v>
      </c>
      <c r="AT1731" t="s">
        <v>59</v>
      </c>
      <c r="AU1731" t="s">
        <v>6164</v>
      </c>
      <c r="AV1731" t="s">
        <v>6165</v>
      </c>
      <c r="AW1731" t="s">
        <v>6166</v>
      </c>
      <c r="AX1731" t="s">
        <v>6167</v>
      </c>
      <c r="AY1731">
        <v>77</v>
      </c>
      <c r="AZ1731">
        <v>1</v>
      </c>
      <c r="BA1731">
        <v>0</v>
      </c>
      <c r="BB1731" t="s">
        <v>6168</v>
      </c>
      <c r="BC1731">
        <v>1</v>
      </c>
      <c r="BD1731">
        <v>0</v>
      </c>
      <c r="BE1731" t="s">
        <v>6196</v>
      </c>
      <c r="BF1731" t="s">
        <v>6170</v>
      </c>
      <c r="BG1731">
        <v>1</v>
      </c>
      <c r="BH1731" t="s">
        <v>6179</v>
      </c>
      <c r="BI1731">
        <v>40</v>
      </c>
      <c r="BJ1731" t="s">
        <v>6172</v>
      </c>
      <c r="BK1731">
        <v>0</v>
      </c>
      <c r="BL1731">
        <v>79</v>
      </c>
      <c r="BM1731" s="3">
        <f t="shared" si="251"/>
        <v>0.91139240506329111</v>
      </c>
    </row>
    <row r="1732" spans="1:65">
      <c r="A1732" t="s">
        <v>1864</v>
      </c>
      <c r="B1732" s="2">
        <v>45761</v>
      </c>
      <c r="C1732" t="s">
        <v>1632</v>
      </c>
      <c r="D1732" t="s">
        <v>1633</v>
      </c>
      <c r="E1732">
        <v>4</v>
      </c>
      <c r="F1732" t="s">
        <v>78</v>
      </c>
      <c r="G1732" t="s">
        <v>79</v>
      </c>
      <c r="H1732" t="s">
        <v>143</v>
      </c>
      <c r="I1732" t="s">
        <v>64</v>
      </c>
      <c r="J1732" t="s">
        <v>53</v>
      </c>
      <c r="K1732" t="s">
        <v>75</v>
      </c>
      <c r="L1732" t="s">
        <v>55</v>
      </c>
      <c r="M1732" t="s">
        <v>56</v>
      </c>
      <c r="N1732" t="s">
        <v>76</v>
      </c>
      <c r="O1732" t="s">
        <v>58</v>
      </c>
      <c r="P1732">
        <v>71</v>
      </c>
      <c r="Q1732">
        <v>72</v>
      </c>
      <c r="R1732">
        <v>71</v>
      </c>
      <c r="S1732">
        <v>2</v>
      </c>
      <c r="T1732">
        <f t="shared" si="243"/>
        <v>69</v>
      </c>
      <c r="U1732">
        <v>69</v>
      </c>
      <c r="V1732">
        <f t="shared" si="244"/>
        <v>0</v>
      </c>
      <c r="W1732" s="3">
        <f t="shared" si="245"/>
        <v>2.8169014084507043E-2</v>
      </c>
      <c r="X1732">
        <v>26</v>
      </c>
      <c r="Y1732" s="4">
        <v>5.4</v>
      </c>
      <c r="Z1732" s="4">
        <v>1.5</v>
      </c>
      <c r="AA1732" s="5">
        <v>35971.019999999997</v>
      </c>
      <c r="AB1732" s="5">
        <f t="shared" si="246"/>
        <v>2482000.38</v>
      </c>
      <c r="AC1732" s="5">
        <v>23533.31</v>
      </c>
      <c r="AD1732" s="5">
        <f t="shared" si="247"/>
        <v>1670865.01</v>
      </c>
      <c r="AE1732" s="5">
        <v>116107.09</v>
      </c>
      <c r="AF1732" s="5">
        <v>34267</v>
      </c>
      <c r="AG1732" s="5">
        <v>9002.2900000000009</v>
      </c>
      <c r="AH1732" s="5">
        <v>2175</v>
      </c>
      <c r="AI1732" s="5">
        <v>7100</v>
      </c>
      <c r="AJ1732">
        <v>0</v>
      </c>
      <c r="AK1732" s="5">
        <v>0</v>
      </c>
      <c r="AL1732" s="5">
        <v>0</v>
      </c>
      <c r="AM1732" s="5">
        <v>43980.02</v>
      </c>
      <c r="AN1732">
        <v>4</v>
      </c>
      <c r="AO1732">
        <v>2</v>
      </c>
      <c r="AP1732" t="str">
        <f t="shared" si="248"/>
        <v>Yes</v>
      </c>
      <c r="AQ1732">
        <v>1</v>
      </c>
      <c r="AR1732" s="5">
        <f t="shared" si="249"/>
        <v>1883496.41</v>
      </c>
      <c r="AS1732" s="5">
        <f t="shared" si="250"/>
        <v>598503.97</v>
      </c>
      <c r="AT1732" t="s">
        <v>59</v>
      </c>
      <c r="AU1732" t="s">
        <v>6164</v>
      </c>
      <c r="AV1732" t="s">
        <v>6165</v>
      </c>
      <c r="AW1732" t="s">
        <v>6166</v>
      </c>
      <c r="AX1732" t="s">
        <v>6167</v>
      </c>
      <c r="AY1732">
        <v>77</v>
      </c>
      <c r="AZ1732">
        <v>4</v>
      </c>
      <c r="BA1732">
        <v>0</v>
      </c>
      <c r="BB1732" t="s">
        <v>6168</v>
      </c>
      <c r="BC1732">
        <v>0</v>
      </c>
      <c r="BD1732">
        <v>0</v>
      </c>
      <c r="BE1732" t="s">
        <v>6169</v>
      </c>
      <c r="BF1732" t="s">
        <v>6170</v>
      </c>
      <c r="BG1732">
        <v>1</v>
      </c>
      <c r="BH1732" t="s">
        <v>6186</v>
      </c>
      <c r="BI1732">
        <v>25</v>
      </c>
      <c r="BJ1732" t="s">
        <v>6172</v>
      </c>
      <c r="BK1732">
        <v>0</v>
      </c>
      <c r="BL1732">
        <v>77</v>
      </c>
      <c r="BM1732" s="3">
        <f t="shared" si="251"/>
        <v>0.92207792207792205</v>
      </c>
    </row>
    <row r="1733" spans="1:65">
      <c r="A1733" t="s">
        <v>1865</v>
      </c>
      <c r="B1733" s="2">
        <v>45761</v>
      </c>
      <c r="C1733" t="s">
        <v>1632</v>
      </c>
      <c r="D1733" t="s">
        <v>1633</v>
      </c>
      <c r="E1733">
        <v>4</v>
      </c>
      <c r="F1733" t="s">
        <v>49</v>
      </c>
      <c r="G1733" t="s">
        <v>79</v>
      </c>
      <c r="H1733" t="s">
        <v>262</v>
      </c>
      <c r="I1733" t="s">
        <v>74</v>
      </c>
      <c r="J1733" t="s">
        <v>53</v>
      </c>
      <c r="K1733" t="s">
        <v>75</v>
      </c>
      <c r="L1733" t="s">
        <v>92</v>
      </c>
      <c r="M1733" t="s">
        <v>56</v>
      </c>
      <c r="N1733" t="s">
        <v>76</v>
      </c>
      <c r="O1733" t="s">
        <v>82</v>
      </c>
      <c r="P1733">
        <v>61</v>
      </c>
      <c r="Q1733">
        <v>62</v>
      </c>
      <c r="R1733">
        <v>61</v>
      </c>
      <c r="S1733">
        <v>1</v>
      </c>
      <c r="T1733">
        <f t="shared" si="243"/>
        <v>60</v>
      </c>
      <c r="U1733">
        <v>59</v>
      </c>
      <c r="V1733">
        <f t="shared" si="244"/>
        <v>1</v>
      </c>
      <c r="W1733" s="3">
        <f t="shared" si="245"/>
        <v>1.6393442622950821E-2</v>
      </c>
      <c r="X1733">
        <v>17</v>
      </c>
      <c r="Y1733" s="4">
        <v>3.1</v>
      </c>
      <c r="Z1733" s="4">
        <v>0.7</v>
      </c>
      <c r="AA1733" s="5">
        <v>35708.76</v>
      </c>
      <c r="AB1733" s="5">
        <f t="shared" si="246"/>
        <v>2106816.84</v>
      </c>
      <c r="AC1733" s="5">
        <v>23965.95</v>
      </c>
      <c r="AD1733" s="5">
        <f t="shared" si="247"/>
        <v>1461922.95</v>
      </c>
      <c r="AE1733" s="5">
        <v>102502.7</v>
      </c>
      <c r="AF1733" s="5">
        <v>28463.78</v>
      </c>
      <c r="AG1733" s="5">
        <v>8383.86</v>
      </c>
      <c r="AH1733" s="5">
        <v>1015</v>
      </c>
      <c r="AI1733" s="5">
        <v>3549.09</v>
      </c>
      <c r="AJ1733">
        <v>0</v>
      </c>
      <c r="AK1733" s="5">
        <v>0</v>
      </c>
      <c r="AL1733" s="5">
        <v>760.32</v>
      </c>
      <c r="AM1733" s="5">
        <v>36333.31</v>
      </c>
      <c r="AN1733">
        <v>4</v>
      </c>
      <c r="AO1733">
        <v>4</v>
      </c>
      <c r="AP1733" t="str">
        <f t="shared" si="248"/>
        <v>Yes</v>
      </c>
      <c r="AQ1733">
        <v>0</v>
      </c>
      <c r="AR1733" s="5">
        <f t="shared" si="249"/>
        <v>1642931.01</v>
      </c>
      <c r="AS1733" s="5">
        <f t="shared" si="250"/>
        <v>463885.83</v>
      </c>
      <c r="AT1733" t="s">
        <v>59</v>
      </c>
      <c r="AU1733" t="s">
        <v>6164</v>
      </c>
      <c r="AV1733" t="s">
        <v>6165</v>
      </c>
      <c r="AW1733" t="s">
        <v>6166</v>
      </c>
      <c r="AX1733" t="s">
        <v>6167</v>
      </c>
      <c r="AY1733">
        <v>64</v>
      </c>
      <c r="AZ1733">
        <v>1</v>
      </c>
      <c r="BA1733">
        <v>16</v>
      </c>
      <c r="BB1733" t="s">
        <v>6191</v>
      </c>
      <c r="BC1733">
        <v>0</v>
      </c>
      <c r="BD1733">
        <v>0</v>
      </c>
      <c r="BE1733" t="s">
        <v>6169</v>
      </c>
      <c r="BF1733" t="s">
        <v>6170</v>
      </c>
      <c r="BG1733">
        <v>0</v>
      </c>
      <c r="BH1733" t="s">
        <v>6171</v>
      </c>
      <c r="BI1733">
        <v>19</v>
      </c>
      <c r="BJ1733" t="s">
        <v>6172</v>
      </c>
      <c r="BK1733">
        <v>0</v>
      </c>
      <c r="BL1733">
        <v>71</v>
      </c>
      <c r="BM1733" s="3">
        <f t="shared" si="251"/>
        <v>0.85915492957746475</v>
      </c>
    </row>
    <row r="1734" spans="1:65">
      <c r="A1734" t="s">
        <v>1866</v>
      </c>
      <c r="B1734" s="2">
        <v>45761</v>
      </c>
      <c r="C1734" t="s">
        <v>1632</v>
      </c>
      <c r="D1734" t="s">
        <v>1633</v>
      </c>
      <c r="E1734">
        <v>4</v>
      </c>
      <c r="F1734" t="s">
        <v>49</v>
      </c>
      <c r="G1734" t="s">
        <v>50</v>
      </c>
      <c r="H1734" t="s">
        <v>89</v>
      </c>
      <c r="I1734" t="s">
        <v>52</v>
      </c>
      <c r="J1734" t="s">
        <v>53</v>
      </c>
      <c r="K1734" t="s">
        <v>66</v>
      </c>
      <c r="L1734" t="s">
        <v>55</v>
      </c>
      <c r="M1734" t="s">
        <v>56</v>
      </c>
      <c r="N1734" t="s">
        <v>76</v>
      </c>
      <c r="O1734" t="s">
        <v>58</v>
      </c>
      <c r="P1734">
        <v>80</v>
      </c>
      <c r="Q1734">
        <v>84</v>
      </c>
      <c r="R1734">
        <v>80</v>
      </c>
      <c r="S1734">
        <v>2</v>
      </c>
      <c r="T1734">
        <f t="shared" si="243"/>
        <v>78</v>
      </c>
      <c r="U1734">
        <v>77</v>
      </c>
      <c r="V1734">
        <f t="shared" si="244"/>
        <v>1</v>
      </c>
      <c r="W1734" s="3">
        <f t="shared" si="245"/>
        <v>2.5000000000000001E-2</v>
      </c>
      <c r="X1734">
        <v>30</v>
      </c>
      <c r="Y1734" s="4">
        <v>6.6</v>
      </c>
      <c r="Z1734" s="4">
        <v>1.5</v>
      </c>
      <c r="AA1734" s="5">
        <v>30355.040000000001</v>
      </c>
      <c r="AB1734" s="5">
        <f t="shared" si="246"/>
        <v>2337338.08</v>
      </c>
      <c r="AC1734" s="5">
        <v>23608.82</v>
      </c>
      <c r="AD1734" s="5">
        <f t="shared" si="247"/>
        <v>1888705.6</v>
      </c>
      <c r="AE1734" s="5">
        <v>141211.48000000001</v>
      </c>
      <c r="AF1734" s="5">
        <v>36665.96</v>
      </c>
      <c r="AG1734" s="5">
        <v>10515.78</v>
      </c>
      <c r="AH1734" s="5">
        <v>2175</v>
      </c>
      <c r="AI1734" s="5">
        <v>7111.11</v>
      </c>
      <c r="AJ1734">
        <v>0</v>
      </c>
      <c r="AK1734" s="5">
        <v>0</v>
      </c>
      <c r="AL1734" s="5">
        <v>32479.5</v>
      </c>
      <c r="AM1734" s="5">
        <v>83631.47</v>
      </c>
      <c r="AN1734">
        <v>4</v>
      </c>
      <c r="AO1734">
        <v>5</v>
      </c>
      <c r="AP1734" t="str">
        <f t="shared" si="248"/>
        <v>No</v>
      </c>
      <c r="AQ1734">
        <v>3</v>
      </c>
      <c r="AR1734" s="5">
        <f t="shared" si="249"/>
        <v>2202495.9</v>
      </c>
      <c r="AS1734" s="5">
        <f t="shared" si="250"/>
        <v>134842.18</v>
      </c>
      <c r="AT1734" t="s">
        <v>59</v>
      </c>
      <c r="AU1734" t="s">
        <v>6164</v>
      </c>
      <c r="AV1734" t="s">
        <v>6165</v>
      </c>
      <c r="AW1734" t="s">
        <v>6166</v>
      </c>
      <c r="AX1734" t="s">
        <v>6167</v>
      </c>
      <c r="AY1734">
        <v>82</v>
      </c>
      <c r="AZ1734">
        <v>0</v>
      </c>
      <c r="BA1734">
        <v>11</v>
      </c>
      <c r="BB1734" t="s">
        <v>6198</v>
      </c>
      <c r="BC1734">
        <v>0</v>
      </c>
      <c r="BD1734">
        <v>1</v>
      </c>
      <c r="BE1734" t="s">
        <v>6188</v>
      </c>
      <c r="BF1734" t="s">
        <v>6170</v>
      </c>
      <c r="BG1734">
        <v>0</v>
      </c>
      <c r="BH1734" t="s">
        <v>6171</v>
      </c>
      <c r="BI1734">
        <v>59</v>
      </c>
      <c r="BJ1734" t="s">
        <v>6187</v>
      </c>
      <c r="BK1734">
        <v>0</v>
      </c>
      <c r="BL1734">
        <v>87</v>
      </c>
      <c r="BM1734" s="3">
        <f t="shared" si="251"/>
        <v>0.91954022988505746</v>
      </c>
    </row>
    <row r="1735" spans="1:65">
      <c r="A1735" t="s">
        <v>1867</v>
      </c>
      <c r="B1735" s="2">
        <v>45761</v>
      </c>
      <c r="C1735" t="s">
        <v>1632</v>
      </c>
      <c r="D1735" t="s">
        <v>1633</v>
      </c>
      <c r="E1735">
        <v>4</v>
      </c>
      <c r="F1735" t="s">
        <v>78</v>
      </c>
      <c r="G1735" t="s">
        <v>79</v>
      </c>
      <c r="H1735" t="s">
        <v>80</v>
      </c>
      <c r="I1735" t="s">
        <v>52</v>
      </c>
      <c r="J1735" t="s">
        <v>53</v>
      </c>
      <c r="K1735" t="s">
        <v>75</v>
      </c>
      <c r="L1735" t="s">
        <v>87</v>
      </c>
      <c r="M1735" t="s">
        <v>56</v>
      </c>
      <c r="N1735" t="s">
        <v>76</v>
      </c>
      <c r="O1735" t="s">
        <v>58</v>
      </c>
      <c r="P1735">
        <v>63</v>
      </c>
      <c r="Q1735">
        <v>67</v>
      </c>
      <c r="R1735">
        <v>65</v>
      </c>
      <c r="S1735">
        <v>2</v>
      </c>
      <c r="T1735">
        <f t="shared" si="243"/>
        <v>63</v>
      </c>
      <c r="U1735">
        <v>62</v>
      </c>
      <c r="V1735">
        <f t="shared" si="244"/>
        <v>1</v>
      </c>
      <c r="W1735" s="3">
        <f t="shared" si="245"/>
        <v>3.0769230769230771E-2</v>
      </c>
      <c r="X1735">
        <v>46</v>
      </c>
      <c r="Y1735" s="4">
        <v>2.2000000000000002</v>
      </c>
      <c r="Z1735" s="4">
        <v>1.4</v>
      </c>
      <c r="AA1735" s="5">
        <v>36141.980000000003</v>
      </c>
      <c r="AB1735" s="5">
        <f t="shared" si="246"/>
        <v>2240802.7599999998</v>
      </c>
      <c r="AC1735" s="5">
        <v>24156.45</v>
      </c>
      <c r="AD1735" s="5">
        <f t="shared" si="247"/>
        <v>1570169.25</v>
      </c>
      <c r="AE1735" s="5">
        <v>116394.41</v>
      </c>
      <c r="AF1735" s="5">
        <v>33488.93</v>
      </c>
      <c r="AG1735" s="5">
        <v>11505.5</v>
      </c>
      <c r="AH1735" s="5">
        <v>2030</v>
      </c>
      <c r="AI1735" s="5">
        <v>7050.85</v>
      </c>
      <c r="AJ1735">
        <v>0</v>
      </c>
      <c r="AK1735" s="5">
        <v>0</v>
      </c>
      <c r="AL1735" s="5">
        <v>735.95</v>
      </c>
      <c r="AM1735" s="5">
        <v>45269.86</v>
      </c>
      <c r="AN1735">
        <v>4</v>
      </c>
      <c r="AO1735">
        <v>6</v>
      </c>
      <c r="AP1735" t="str">
        <f t="shared" si="248"/>
        <v>No</v>
      </c>
      <c r="AQ1735">
        <v>2</v>
      </c>
      <c r="AR1735" s="5">
        <f t="shared" si="249"/>
        <v>1786644.75</v>
      </c>
      <c r="AS1735" s="5">
        <f t="shared" si="250"/>
        <v>454158.01</v>
      </c>
      <c r="AT1735" t="s">
        <v>59</v>
      </c>
      <c r="AU1735" t="s">
        <v>6164</v>
      </c>
      <c r="AV1735" t="s">
        <v>6165</v>
      </c>
      <c r="AW1735" t="s">
        <v>6166</v>
      </c>
      <c r="AX1735" t="s">
        <v>6167</v>
      </c>
      <c r="AY1735">
        <v>66</v>
      </c>
      <c r="AZ1735">
        <v>0</v>
      </c>
      <c r="BA1735">
        <v>15</v>
      </c>
      <c r="BB1735" t="s">
        <v>6191</v>
      </c>
      <c r="BC1735">
        <v>1</v>
      </c>
      <c r="BD1735">
        <v>1</v>
      </c>
      <c r="BE1735" t="s">
        <v>6188</v>
      </c>
      <c r="BF1735" t="s">
        <v>6170</v>
      </c>
      <c r="BG1735">
        <v>2</v>
      </c>
      <c r="BH1735" t="s">
        <v>6206</v>
      </c>
      <c r="BI1735">
        <v>74</v>
      </c>
      <c r="BJ1735" t="s">
        <v>6187</v>
      </c>
      <c r="BK1735">
        <v>0</v>
      </c>
      <c r="BL1735">
        <v>77</v>
      </c>
      <c r="BM1735" s="3">
        <f t="shared" si="251"/>
        <v>0.8441558441558441</v>
      </c>
    </row>
    <row r="1736" spans="1:65">
      <c r="A1736" t="s">
        <v>1868</v>
      </c>
      <c r="B1736" s="2">
        <v>45761</v>
      </c>
      <c r="C1736" t="s">
        <v>1632</v>
      </c>
      <c r="D1736" t="s">
        <v>1633</v>
      </c>
      <c r="E1736">
        <v>4</v>
      </c>
      <c r="F1736" t="s">
        <v>49</v>
      </c>
      <c r="G1736" t="s">
        <v>62</v>
      </c>
      <c r="H1736" t="s">
        <v>226</v>
      </c>
      <c r="I1736" t="s">
        <v>52</v>
      </c>
      <c r="J1736" t="s">
        <v>81</v>
      </c>
      <c r="K1736" t="s">
        <v>66</v>
      </c>
      <c r="L1736" t="s">
        <v>67</v>
      </c>
      <c r="M1736" t="s">
        <v>68</v>
      </c>
      <c r="N1736" t="s">
        <v>69</v>
      </c>
      <c r="O1736" t="s">
        <v>120</v>
      </c>
      <c r="P1736">
        <v>39</v>
      </c>
      <c r="Q1736">
        <v>40</v>
      </c>
      <c r="R1736">
        <v>39</v>
      </c>
      <c r="S1736">
        <v>3</v>
      </c>
      <c r="T1736">
        <f t="shared" si="243"/>
        <v>36</v>
      </c>
      <c r="U1736">
        <v>36</v>
      </c>
      <c r="V1736">
        <f t="shared" si="244"/>
        <v>0</v>
      </c>
      <c r="W1736" s="3">
        <f t="shared" si="245"/>
        <v>7.6923076923076927E-2</v>
      </c>
      <c r="X1736">
        <v>42</v>
      </c>
      <c r="Y1736" s="4">
        <v>0</v>
      </c>
      <c r="Z1736" s="4">
        <v>1</v>
      </c>
      <c r="AA1736" s="5">
        <v>72410.69</v>
      </c>
      <c r="AB1736" s="5">
        <f t="shared" si="246"/>
        <v>2606784.84</v>
      </c>
      <c r="AC1736" s="5">
        <v>49230.080000000002</v>
      </c>
      <c r="AD1736" s="5">
        <f t="shared" si="247"/>
        <v>1919973.12</v>
      </c>
      <c r="AE1736" s="5">
        <v>124745.77</v>
      </c>
      <c r="AF1736" s="5">
        <v>37001.699999999997</v>
      </c>
      <c r="AG1736" s="5">
        <v>36406.82</v>
      </c>
      <c r="AH1736" s="5">
        <v>1450</v>
      </c>
      <c r="AI1736" s="5">
        <v>65388.89</v>
      </c>
      <c r="AJ1736">
        <v>1</v>
      </c>
      <c r="AK1736" s="5">
        <v>21733.82</v>
      </c>
      <c r="AL1736" s="5">
        <v>0</v>
      </c>
      <c r="AM1736" s="5">
        <v>22049.32</v>
      </c>
      <c r="AN1736">
        <v>4</v>
      </c>
      <c r="AO1736">
        <v>2</v>
      </c>
      <c r="AP1736" t="str">
        <f t="shared" si="248"/>
        <v>Yes</v>
      </c>
      <c r="AQ1736">
        <v>2</v>
      </c>
      <c r="AR1736" s="5">
        <f t="shared" si="249"/>
        <v>2228749.44</v>
      </c>
      <c r="AS1736" s="5">
        <f t="shared" si="250"/>
        <v>378035.4</v>
      </c>
      <c r="AT1736" t="s">
        <v>1641</v>
      </c>
      <c r="AU1736" t="s">
        <v>6199</v>
      </c>
      <c r="AV1736" t="s">
        <v>6200</v>
      </c>
      <c r="AW1736" t="s">
        <v>6175</v>
      </c>
      <c r="AX1736" t="s">
        <v>6167</v>
      </c>
      <c r="AY1736">
        <v>39</v>
      </c>
      <c r="AZ1736">
        <v>0</v>
      </c>
      <c r="BA1736">
        <v>0</v>
      </c>
      <c r="BB1736" t="s">
        <v>6168</v>
      </c>
      <c r="BC1736">
        <v>0</v>
      </c>
      <c r="BD1736">
        <v>0</v>
      </c>
      <c r="BE1736" t="s">
        <v>6169</v>
      </c>
      <c r="BF1736" t="s">
        <v>6210</v>
      </c>
      <c r="BG1736">
        <v>0</v>
      </c>
      <c r="BH1736" t="s">
        <v>6171</v>
      </c>
      <c r="BI1736">
        <v>25</v>
      </c>
      <c r="BJ1736" t="s">
        <v>6172</v>
      </c>
      <c r="BK1736">
        <v>0</v>
      </c>
      <c r="BL1736">
        <v>45</v>
      </c>
      <c r="BM1736" s="3">
        <f t="shared" si="251"/>
        <v>0.8666666666666667</v>
      </c>
    </row>
    <row r="1737" spans="1:65">
      <c r="A1737" t="s">
        <v>1869</v>
      </c>
      <c r="B1737" s="2">
        <v>45761</v>
      </c>
      <c r="C1737" t="s">
        <v>1632</v>
      </c>
      <c r="D1737" t="s">
        <v>1633</v>
      </c>
      <c r="E1737">
        <v>4</v>
      </c>
      <c r="F1737" t="s">
        <v>72</v>
      </c>
      <c r="G1737" t="s">
        <v>79</v>
      </c>
      <c r="H1737" t="s">
        <v>159</v>
      </c>
      <c r="I1737" t="s">
        <v>74</v>
      </c>
      <c r="J1737" t="s">
        <v>53</v>
      </c>
      <c r="K1737" t="s">
        <v>75</v>
      </c>
      <c r="L1737" t="s">
        <v>87</v>
      </c>
      <c r="M1737" t="s">
        <v>56</v>
      </c>
      <c r="N1737" t="s">
        <v>57</v>
      </c>
      <c r="O1737" t="s">
        <v>120</v>
      </c>
      <c r="P1737">
        <v>66</v>
      </c>
      <c r="Q1737">
        <v>66</v>
      </c>
      <c r="R1737">
        <v>66</v>
      </c>
      <c r="S1737">
        <v>1</v>
      </c>
      <c r="T1737">
        <f t="shared" si="243"/>
        <v>65</v>
      </c>
      <c r="U1737">
        <v>64</v>
      </c>
      <c r="V1737">
        <f t="shared" si="244"/>
        <v>1</v>
      </c>
      <c r="W1737" s="3">
        <f t="shared" si="245"/>
        <v>1.5151515151515152E-2</v>
      </c>
      <c r="X1737">
        <v>19</v>
      </c>
      <c r="Y1737" s="4">
        <v>3.3</v>
      </c>
      <c r="Z1737" s="4">
        <v>1.1000000000000001</v>
      </c>
      <c r="AA1737" s="5">
        <v>35553.33</v>
      </c>
      <c r="AB1737" s="5">
        <f t="shared" si="246"/>
        <v>2275413.12</v>
      </c>
      <c r="AC1737" s="5">
        <v>24293.599999999999</v>
      </c>
      <c r="AD1737" s="5">
        <f t="shared" si="247"/>
        <v>1603377.6</v>
      </c>
      <c r="AE1737" s="5">
        <v>112181.84</v>
      </c>
      <c r="AF1737" s="5">
        <v>28634.54</v>
      </c>
      <c r="AG1737" s="5">
        <v>9022.77</v>
      </c>
      <c r="AH1737" s="5">
        <v>1595</v>
      </c>
      <c r="AI1737" s="5">
        <v>3520</v>
      </c>
      <c r="AJ1737">
        <v>0</v>
      </c>
      <c r="AK1737" s="5">
        <v>0</v>
      </c>
      <c r="AL1737" s="5">
        <v>722.62</v>
      </c>
      <c r="AM1737" s="5">
        <v>43384.22</v>
      </c>
      <c r="AN1737">
        <v>4</v>
      </c>
      <c r="AO1737">
        <v>2</v>
      </c>
      <c r="AP1737" t="str">
        <f t="shared" si="248"/>
        <v>Yes</v>
      </c>
      <c r="AQ1737">
        <v>0</v>
      </c>
      <c r="AR1737" s="5">
        <f t="shared" si="249"/>
        <v>1802438.59</v>
      </c>
      <c r="AS1737" s="5">
        <f t="shared" si="250"/>
        <v>472974.53</v>
      </c>
      <c r="AT1737" t="s">
        <v>59</v>
      </c>
      <c r="AU1737" t="s">
        <v>6164</v>
      </c>
      <c r="AV1737" t="s">
        <v>6165</v>
      </c>
      <c r="AW1737" t="s">
        <v>6166</v>
      </c>
      <c r="AX1737" t="s">
        <v>6184</v>
      </c>
      <c r="AY1737">
        <v>70</v>
      </c>
      <c r="AZ1737">
        <v>3</v>
      </c>
      <c r="BA1737">
        <v>12</v>
      </c>
      <c r="BB1737" t="s">
        <v>6185</v>
      </c>
      <c r="BC1737">
        <v>0</v>
      </c>
      <c r="BD1737">
        <v>0</v>
      </c>
      <c r="BE1737" t="s">
        <v>6169</v>
      </c>
      <c r="BF1737" t="s">
        <v>6170</v>
      </c>
      <c r="BG1737">
        <v>0</v>
      </c>
      <c r="BH1737" t="s">
        <v>6171</v>
      </c>
      <c r="BI1737">
        <v>39</v>
      </c>
      <c r="BJ1737" t="s">
        <v>6172</v>
      </c>
      <c r="BK1737">
        <v>0</v>
      </c>
      <c r="BL1737">
        <v>75</v>
      </c>
      <c r="BM1737" s="3">
        <f t="shared" si="251"/>
        <v>0.88</v>
      </c>
    </row>
    <row r="1738" spans="1:65">
      <c r="A1738" t="s">
        <v>1870</v>
      </c>
      <c r="B1738" s="2">
        <v>45761</v>
      </c>
      <c r="C1738" t="s">
        <v>1632</v>
      </c>
      <c r="D1738" t="s">
        <v>1633</v>
      </c>
      <c r="E1738">
        <v>4</v>
      </c>
      <c r="F1738" t="s">
        <v>72</v>
      </c>
      <c r="G1738" t="s">
        <v>50</v>
      </c>
      <c r="H1738" t="s">
        <v>179</v>
      </c>
      <c r="I1738" t="s">
        <v>64</v>
      </c>
      <c r="J1738" t="s">
        <v>81</v>
      </c>
      <c r="K1738" t="s">
        <v>66</v>
      </c>
      <c r="L1738" t="s">
        <v>55</v>
      </c>
      <c r="M1738" t="s">
        <v>56</v>
      </c>
      <c r="N1738" t="s">
        <v>109</v>
      </c>
      <c r="O1738" t="s">
        <v>70</v>
      </c>
      <c r="P1738">
        <v>36</v>
      </c>
      <c r="Q1738">
        <v>38</v>
      </c>
      <c r="R1738">
        <v>38</v>
      </c>
      <c r="S1738">
        <v>1</v>
      </c>
      <c r="T1738">
        <f t="shared" si="243"/>
        <v>37</v>
      </c>
      <c r="U1738">
        <v>35</v>
      </c>
      <c r="V1738">
        <f t="shared" si="244"/>
        <v>2</v>
      </c>
      <c r="W1738" s="3">
        <f t="shared" si="245"/>
        <v>2.6315789473684209E-2</v>
      </c>
      <c r="X1738">
        <v>8</v>
      </c>
      <c r="Y1738" s="4">
        <v>1.5</v>
      </c>
      <c r="Z1738" s="4">
        <v>1.7</v>
      </c>
      <c r="AA1738" s="5">
        <v>73132.08</v>
      </c>
      <c r="AB1738" s="5">
        <f t="shared" si="246"/>
        <v>2559622.7999999998</v>
      </c>
      <c r="AC1738" s="5">
        <v>53013.46</v>
      </c>
      <c r="AD1738" s="5">
        <f t="shared" si="247"/>
        <v>2014511.48</v>
      </c>
      <c r="AE1738" s="5">
        <v>110852.8</v>
      </c>
      <c r="AF1738" s="5">
        <v>30714</v>
      </c>
      <c r="AG1738" s="5">
        <v>7407.18</v>
      </c>
      <c r="AH1738" s="5">
        <v>2465</v>
      </c>
      <c r="AI1738" s="5">
        <v>7600</v>
      </c>
      <c r="AJ1738">
        <v>0</v>
      </c>
      <c r="AK1738" s="5">
        <v>0</v>
      </c>
      <c r="AL1738" s="5">
        <v>3440.87</v>
      </c>
      <c r="AM1738" s="5">
        <v>54847.1</v>
      </c>
      <c r="AN1738">
        <v>8</v>
      </c>
      <c r="AO1738">
        <v>9</v>
      </c>
      <c r="AP1738" t="str">
        <f t="shared" si="248"/>
        <v>No</v>
      </c>
      <c r="AQ1738">
        <v>1</v>
      </c>
      <c r="AR1738" s="5">
        <f t="shared" si="249"/>
        <v>2231838.4300000002</v>
      </c>
      <c r="AS1738" s="5">
        <f t="shared" si="250"/>
        <v>327784.37</v>
      </c>
      <c r="AT1738" t="s">
        <v>59</v>
      </c>
      <c r="AU1738" t="s">
        <v>6164</v>
      </c>
      <c r="AV1738" t="s">
        <v>6165</v>
      </c>
      <c r="AW1738" t="s">
        <v>6166</v>
      </c>
      <c r="AX1738" t="s">
        <v>6184</v>
      </c>
      <c r="AY1738">
        <v>40</v>
      </c>
      <c r="AZ1738">
        <v>2</v>
      </c>
      <c r="BA1738">
        <v>22</v>
      </c>
      <c r="BB1738" t="s">
        <v>6185</v>
      </c>
      <c r="BC1738">
        <v>1</v>
      </c>
      <c r="BD1738">
        <v>0</v>
      </c>
      <c r="BE1738" t="s">
        <v>6178</v>
      </c>
      <c r="BF1738" t="s">
        <v>6170</v>
      </c>
      <c r="BG1738">
        <v>0</v>
      </c>
      <c r="BH1738" t="s">
        <v>6171</v>
      </c>
      <c r="BI1738">
        <v>20</v>
      </c>
      <c r="BJ1738" t="s">
        <v>6172</v>
      </c>
      <c r="BK1738">
        <v>0</v>
      </c>
      <c r="BL1738">
        <v>52</v>
      </c>
      <c r="BM1738" s="3">
        <f t="shared" si="251"/>
        <v>0.73076923076923073</v>
      </c>
    </row>
    <row r="1739" spans="1:65">
      <c r="A1739" t="s">
        <v>1871</v>
      </c>
      <c r="B1739" s="2">
        <v>45761</v>
      </c>
      <c r="C1739" t="s">
        <v>1632</v>
      </c>
      <c r="D1739" t="s">
        <v>1633</v>
      </c>
      <c r="E1739">
        <v>4</v>
      </c>
      <c r="F1739" t="s">
        <v>49</v>
      </c>
      <c r="G1739" t="s">
        <v>50</v>
      </c>
      <c r="H1739" t="s">
        <v>89</v>
      </c>
      <c r="I1739" t="s">
        <v>52</v>
      </c>
      <c r="J1739" t="s">
        <v>65</v>
      </c>
      <c r="K1739" t="s">
        <v>66</v>
      </c>
      <c r="L1739" t="s">
        <v>55</v>
      </c>
      <c r="M1739" t="s">
        <v>56</v>
      </c>
      <c r="N1739" t="s">
        <v>76</v>
      </c>
      <c r="O1739" t="s">
        <v>58</v>
      </c>
      <c r="P1739">
        <v>57</v>
      </c>
      <c r="Q1739">
        <v>61</v>
      </c>
      <c r="R1739">
        <v>61</v>
      </c>
      <c r="S1739">
        <v>2</v>
      </c>
      <c r="T1739">
        <f t="shared" si="243"/>
        <v>59</v>
      </c>
      <c r="U1739">
        <v>56</v>
      </c>
      <c r="V1739">
        <f t="shared" si="244"/>
        <v>3</v>
      </c>
      <c r="W1739" s="3">
        <f t="shared" si="245"/>
        <v>3.2786885245901641E-2</v>
      </c>
      <c r="X1739">
        <v>45</v>
      </c>
      <c r="Y1739" s="4">
        <v>3.2</v>
      </c>
      <c r="Z1739" s="4">
        <v>1.8</v>
      </c>
      <c r="AA1739" s="5">
        <v>48594.11</v>
      </c>
      <c r="AB1739" s="5">
        <f t="shared" si="246"/>
        <v>2721270.16</v>
      </c>
      <c r="AC1739" s="5">
        <v>34647.33</v>
      </c>
      <c r="AD1739" s="5">
        <f t="shared" si="247"/>
        <v>2113487.13</v>
      </c>
      <c r="AE1739" s="5">
        <v>141468.79</v>
      </c>
      <c r="AF1739" s="5">
        <v>41696.21</v>
      </c>
      <c r="AG1739" s="5">
        <v>11054.59</v>
      </c>
      <c r="AH1739" s="5">
        <v>2610</v>
      </c>
      <c r="AI1739" s="5">
        <v>10203.64</v>
      </c>
      <c r="AJ1739">
        <v>0</v>
      </c>
      <c r="AK1739" s="5">
        <v>0</v>
      </c>
      <c r="AL1739" s="5">
        <v>3230.25</v>
      </c>
      <c r="AM1739" s="5">
        <v>40563.47</v>
      </c>
      <c r="AN1739">
        <v>4</v>
      </c>
      <c r="AO1739">
        <v>5</v>
      </c>
      <c r="AP1739" t="str">
        <f t="shared" si="248"/>
        <v>No</v>
      </c>
      <c r="AQ1739">
        <v>1</v>
      </c>
      <c r="AR1739" s="5">
        <f t="shared" si="249"/>
        <v>2364314.08</v>
      </c>
      <c r="AS1739" s="5">
        <f t="shared" si="250"/>
        <v>356956.08</v>
      </c>
      <c r="AT1739" t="s">
        <v>59</v>
      </c>
      <c r="AU1739" t="s">
        <v>6164</v>
      </c>
      <c r="AV1739" t="s">
        <v>6165</v>
      </c>
      <c r="AW1739" t="s">
        <v>6166</v>
      </c>
      <c r="AX1739" t="s">
        <v>6184</v>
      </c>
      <c r="AY1739">
        <v>58</v>
      </c>
      <c r="AZ1739">
        <v>0</v>
      </c>
      <c r="BA1739">
        <v>24</v>
      </c>
      <c r="BB1739" t="s">
        <v>6180</v>
      </c>
      <c r="BC1739">
        <v>0</v>
      </c>
      <c r="BD1739">
        <v>1</v>
      </c>
      <c r="BE1739" t="s">
        <v>6188</v>
      </c>
      <c r="BF1739" t="s">
        <v>6170</v>
      </c>
      <c r="BG1739">
        <v>2</v>
      </c>
      <c r="BH1739" t="s">
        <v>6206</v>
      </c>
      <c r="BI1739">
        <v>75</v>
      </c>
      <c r="BJ1739" t="s">
        <v>6187</v>
      </c>
      <c r="BK1739">
        <v>0</v>
      </c>
      <c r="BL1739">
        <v>64</v>
      </c>
      <c r="BM1739" s="3">
        <f t="shared" si="251"/>
        <v>0.953125</v>
      </c>
    </row>
    <row r="1740" spans="1:65">
      <c r="A1740" t="s">
        <v>1872</v>
      </c>
      <c r="B1740" s="2">
        <v>45761</v>
      </c>
      <c r="C1740" t="s">
        <v>1632</v>
      </c>
      <c r="D1740" t="s">
        <v>1633</v>
      </c>
      <c r="E1740">
        <v>4</v>
      </c>
      <c r="F1740" t="s">
        <v>61</v>
      </c>
      <c r="G1740" t="s">
        <v>79</v>
      </c>
      <c r="H1740" t="s">
        <v>100</v>
      </c>
      <c r="I1740" t="s">
        <v>74</v>
      </c>
      <c r="J1740" t="s">
        <v>53</v>
      </c>
      <c r="K1740" t="s">
        <v>75</v>
      </c>
      <c r="L1740" t="s">
        <v>55</v>
      </c>
      <c r="M1740" t="s">
        <v>68</v>
      </c>
      <c r="N1740" t="s">
        <v>109</v>
      </c>
      <c r="O1740" t="s">
        <v>82</v>
      </c>
      <c r="P1740">
        <v>65</v>
      </c>
      <c r="Q1740">
        <v>71</v>
      </c>
      <c r="R1740">
        <v>71</v>
      </c>
      <c r="S1740">
        <v>2</v>
      </c>
      <c r="T1740">
        <f t="shared" si="243"/>
        <v>69</v>
      </c>
      <c r="U1740">
        <v>65</v>
      </c>
      <c r="V1740">
        <f t="shared" si="244"/>
        <v>4</v>
      </c>
      <c r="W1740" s="3">
        <f t="shared" si="245"/>
        <v>2.8169014084507043E-2</v>
      </c>
      <c r="X1740">
        <v>16</v>
      </c>
      <c r="Y1740" s="4">
        <v>0.9</v>
      </c>
      <c r="Z1740" s="4">
        <v>1.1000000000000001</v>
      </c>
      <c r="AA1740" s="5">
        <v>36142.730000000003</v>
      </c>
      <c r="AB1740" s="5">
        <f t="shared" si="246"/>
        <v>2349277.4500000002</v>
      </c>
      <c r="AC1740" s="5">
        <v>22373.42</v>
      </c>
      <c r="AD1740" s="5">
        <f t="shared" si="247"/>
        <v>1588512.82</v>
      </c>
      <c r="AE1740" s="5">
        <v>123020.14</v>
      </c>
      <c r="AF1740" s="5">
        <v>30284.3</v>
      </c>
      <c r="AG1740" s="5">
        <v>8036.83</v>
      </c>
      <c r="AH1740" s="5">
        <v>1595</v>
      </c>
      <c r="AI1740" s="5">
        <v>7100</v>
      </c>
      <c r="AJ1740">
        <v>1</v>
      </c>
      <c r="AK1740" s="5">
        <v>8358.3700000000008</v>
      </c>
      <c r="AL1740" s="5">
        <v>2967.53</v>
      </c>
      <c r="AM1740" s="5">
        <v>105915.08</v>
      </c>
      <c r="AN1740">
        <v>8</v>
      </c>
      <c r="AO1740">
        <v>10</v>
      </c>
      <c r="AP1740" t="str">
        <f t="shared" si="248"/>
        <v>No</v>
      </c>
      <c r="AQ1740">
        <v>3</v>
      </c>
      <c r="AR1740" s="5">
        <f t="shared" si="249"/>
        <v>1875790.07</v>
      </c>
      <c r="AS1740" s="5">
        <f t="shared" si="250"/>
        <v>473487.38</v>
      </c>
      <c r="AT1740" t="s">
        <v>116</v>
      </c>
      <c r="AU1740" t="s">
        <v>6189</v>
      </c>
      <c r="AV1740" t="s">
        <v>6190</v>
      </c>
      <c r="AW1740" t="s">
        <v>6183</v>
      </c>
      <c r="AX1740" t="s">
        <v>6184</v>
      </c>
      <c r="AY1740">
        <v>67</v>
      </c>
      <c r="AZ1740">
        <v>0</v>
      </c>
      <c r="BA1740">
        <v>27</v>
      </c>
      <c r="BB1740" t="s">
        <v>6180</v>
      </c>
      <c r="BC1740">
        <v>1</v>
      </c>
      <c r="BD1740">
        <v>1</v>
      </c>
      <c r="BE1740" t="s">
        <v>6188</v>
      </c>
      <c r="BF1740" t="s">
        <v>6170</v>
      </c>
      <c r="BG1740">
        <v>0</v>
      </c>
      <c r="BH1740" t="s">
        <v>6171</v>
      </c>
      <c r="BI1740">
        <v>8</v>
      </c>
      <c r="BJ1740" t="s">
        <v>6172</v>
      </c>
      <c r="BK1740">
        <v>0</v>
      </c>
      <c r="BL1740">
        <v>79</v>
      </c>
      <c r="BM1740" s="3">
        <f t="shared" si="251"/>
        <v>0.89873417721518989</v>
      </c>
    </row>
    <row r="1741" spans="1:65">
      <c r="A1741" t="s">
        <v>1873</v>
      </c>
      <c r="B1741" s="2">
        <v>45761</v>
      </c>
      <c r="C1741" t="s">
        <v>1632</v>
      </c>
      <c r="D1741" t="s">
        <v>1633</v>
      </c>
      <c r="E1741">
        <v>4</v>
      </c>
      <c r="F1741" t="s">
        <v>49</v>
      </c>
      <c r="G1741" t="s">
        <v>50</v>
      </c>
      <c r="H1741" t="s">
        <v>108</v>
      </c>
      <c r="I1741" t="s">
        <v>74</v>
      </c>
      <c r="J1741" t="s">
        <v>65</v>
      </c>
      <c r="K1741" t="s">
        <v>66</v>
      </c>
      <c r="L1741" t="s">
        <v>67</v>
      </c>
      <c r="M1741" t="s">
        <v>56</v>
      </c>
      <c r="N1741" t="s">
        <v>69</v>
      </c>
      <c r="O1741" t="s">
        <v>70</v>
      </c>
      <c r="P1741">
        <v>54</v>
      </c>
      <c r="Q1741">
        <v>55</v>
      </c>
      <c r="R1741">
        <v>52</v>
      </c>
      <c r="S1741">
        <v>1</v>
      </c>
      <c r="T1741">
        <f t="shared" si="243"/>
        <v>51</v>
      </c>
      <c r="U1741">
        <v>51</v>
      </c>
      <c r="V1741">
        <f t="shared" si="244"/>
        <v>0</v>
      </c>
      <c r="W1741" s="3">
        <f t="shared" si="245"/>
        <v>1.9230769230769232E-2</v>
      </c>
      <c r="X1741">
        <v>27</v>
      </c>
      <c r="Y1741" s="4">
        <v>4.9000000000000004</v>
      </c>
      <c r="Z1741" s="4">
        <v>1.5</v>
      </c>
      <c r="AA1741" s="5">
        <v>49476.06</v>
      </c>
      <c r="AB1741" s="5">
        <f t="shared" si="246"/>
        <v>2523279.06</v>
      </c>
      <c r="AC1741" s="5">
        <v>33912.74</v>
      </c>
      <c r="AD1741" s="5">
        <f t="shared" si="247"/>
        <v>1763462.48</v>
      </c>
      <c r="AE1741" s="5">
        <v>113819.05</v>
      </c>
      <c r="AF1741" s="5">
        <v>35036.19</v>
      </c>
      <c r="AG1741" s="5">
        <v>9283.27</v>
      </c>
      <c r="AH1741" s="5">
        <v>2175</v>
      </c>
      <c r="AI1741" s="5">
        <v>5089.3599999999997</v>
      </c>
      <c r="AJ1741">
        <v>0</v>
      </c>
      <c r="AK1741" s="5">
        <v>0</v>
      </c>
      <c r="AL1741" s="5">
        <v>0</v>
      </c>
      <c r="AM1741" s="5">
        <v>32491.05</v>
      </c>
      <c r="AN1741">
        <v>4</v>
      </c>
      <c r="AO1741">
        <v>4</v>
      </c>
      <c r="AP1741" t="str">
        <f t="shared" si="248"/>
        <v>Yes</v>
      </c>
      <c r="AQ1741">
        <v>1</v>
      </c>
      <c r="AR1741" s="5">
        <f t="shared" si="249"/>
        <v>1961356.4</v>
      </c>
      <c r="AS1741" s="5">
        <f t="shared" si="250"/>
        <v>561922.66</v>
      </c>
      <c r="AT1741" t="s">
        <v>59</v>
      </c>
      <c r="AU1741" t="s">
        <v>6164</v>
      </c>
      <c r="AV1741" t="s">
        <v>6165</v>
      </c>
      <c r="AW1741" t="s">
        <v>6166</v>
      </c>
      <c r="AX1741" t="s">
        <v>6167</v>
      </c>
      <c r="AY1741">
        <v>54</v>
      </c>
      <c r="AZ1741">
        <v>0</v>
      </c>
      <c r="BA1741">
        <v>0</v>
      </c>
      <c r="BB1741" t="s">
        <v>6168</v>
      </c>
      <c r="BC1741">
        <v>0</v>
      </c>
      <c r="BD1741">
        <v>0</v>
      </c>
      <c r="BE1741" t="s">
        <v>6169</v>
      </c>
      <c r="BF1741" t="s">
        <v>6170</v>
      </c>
      <c r="BG1741">
        <v>1</v>
      </c>
      <c r="BH1741" t="s">
        <v>6186</v>
      </c>
      <c r="BI1741">
        <v>30</v>
      </c>
      <c r="BJ1741" t="s">
        <v>6172</v>
      </c>
      <c r="BK1741">
        <v>0</v>
      </c>
      <c r="BL1741">
        <v>63</v>
      </c>
      <c r="BM1741" s="3">
        <f t="shared" si="251"/>
        <v>0.82539682539682535</v>
      </c>
    </row>
    <row r="1742" spans="1:65">
      <c r="A1742" t="s">
        <v>1874</v>
      </c>
      <c r="B1742" s="2">
        <v>45761</v>
      </c>
      <c r="C1742" t="s">
        <v>1632</v>
      </c>
      <c r="D1742" t="s">
        <v>1633</v>
      </c>
      <c r="E1742">
        <v>4</v>
      </c>
      <c r="F1742" t="s">
        <v>49</v>
      </c>
      <c r="G1742" t="s">
        <v>50</v>
      </c>
      <c r="H1742" t="s">
        <v>245</v>
      </c>
      <c r="I1742" t="s">
        <v>52</v>
      </c>
      <c r="J1742" t="s">
        <v>65</v>
      </c>
      <c r="K1742" t="s">
        <v>66</v>
      </c>
      <c r="L1742" t="s">
        <v>92</v>
      </c>
      <c r="M1742" t="s">
        <v>68</v>
      </c>
      <c r="N1742" t="s">
        <v>109</v>
      </c>
      <c r="O1742" t="s">
        <v>58</v>
      </c>
      <c r="P1742">
        <v>54</v>
      </c>
      <c r="Q1742">
        <v>54</v>
      </c>
      <c r="R1742">
        <v>54</v>
      </c>
      <c r="S1742">
        <v>2</v>
      </c>
      <c r="T1742">
        <f t="shared" si="243"/>
        <v>52</v>
      </c>
      <c r="U1742">
        <v>52</v>
      </c>
      <c r="V1742">
        <f t="shared" si="244"/>
        <v>0</v>
      </c>
      <c r="W1742" s="3">
        <f t="shared" si="245"/>
        <v>3.7037037037037035E-2</v>
      </c>
      <c r="X1742">
        <v>23</v>
      </c>
      <c r="Y1742" s="4">
        <v>0.6</v>
      </c>
      <c r="Z1742" s="4">
        <v>0.5</v>
      </c>
      <c r="AA1742" s="5">
        <v>49360.62</v>
      </c>
      <c r="AB1742" s="5">
        <f t="shared" si="246"/>
        <v>2566752.2400000002</v>
      </c>
      <c r="AC1742" s="5">
        <v>33778.949999999997</v>
      </c>
      <c r="AD1742" s="5">
        <f t="shared" si="247"/>
        <v>1824063.3</v>
      </c>
      <c r="AE1742" s="5">
        <v>126294.18</v>
      </c>
      <c r="AF1742" s="5">
        <v>35097.93</v>
      </c>
      <c r="AG1742" s="5">
        <v>8749.32</v>
      </c>
      <c r="AH1742" s="5">
        <v>725</v>
      </c>
      <c r="AI1742" s="5">
        <v>10138.780000000001</v>
      </c>
      <c r="AJ1742">
        <v>1</v>
      </c>
      <c r="AK1742" s="5">
        <v>13738.2</v>
      </c>
      <c r="AL1742" s="5">
        <v>0</v>
      </c>
      <c r="AM1742" s="5">
        <v>81412.97</v>
      </c>
      <c r="AN1742">
        <v>8</v>
      </c>
      <c r="AO1742">
        <v>9</v>
      </c>
      <c r="AP1742" t="str">
        <f t="shared" si="248"/>
        <v>No</v>
      </c>
      <c r="AQ1742">
        <v>3</v>
      </c>
      <c r="AR1742" s="5">
        <f t="shared" si="249"/>
        <v>2100219.6800000002</v>
      </c>
      <c r="AS1742" s="5">
        <f t="shared" si="250"/>
        <v>466532.56</v>
      </c>
      <c r="AT1742" t="s">
        <v>116</v>
      </c>
      <c r="AU1742" t="s">
        <v>6181</v>
      </c>
      <c r="AV1742" t="s">
        <v>6182</v>
      </c>
      <c r="AW1742" t="s">
        <v>6183</v>
      </c>
      <c r="AX1742" t="s">
        <v>6207</v>
      </c>
      <c r="AY1742">
        <v>56</v>
      </c>
      <c r="AZ1742">
        <v>0</v>
      </c>
      <c r="BA1742">
        <v>0</v>
      </c>
      <c r="BB1742" t="s">
        <v>6168</v>
      </c>
      <c r="BC1742">
        <v>1</v>
      </c>
      <c r="BD1742">
        <v>0</v>
      </c>
      <c r="BE1742" t="s">
        <v>6178</v>
      </c>
      <c r="BF1742" t="s">
        <v>6170</v>
      </c>
      <c r="BG1742">
        <v>1</v>
      </c>
      <c r="BH1742" t="s">
        <v>6186</v>
      </c>
      <c r="BI1742">
        <v>53</v>
      </c>
      <c r="BJ1742" t="s">
        <v>6187</v>
      </c>
      <c r="BK1742">
        <v>0</v>
      </c>
      <c r="BL1742">
        <v>59</v>
      </c>
      <c r="BM1742" s="3">
        <f t="shared" si="251"/>
        <v>0.9152542372881356</v>
      </c>
    </row>
    <row r="1743" spans="1:65">
      <c r="A1743" t="s">
        <v>1875</v>
      </c>
      <c r="B1743" s="2">
        <v>45761</v>
      </c>
      <c r="C1743" t="s">
        <v>1632</v>
      </c>
      <c r="D1743" t="s">
        <v>1633</v>
      </c>
      <c r="E1743">
        <v>4</v>
      </c>
      <c r="F1743" t="s">
        <v>49</v>
      </c>
      <c r="G1743" t="s">
        <v>62</v>
      </c>
      <c r="H1743" t="s">
        <v>141</v>
      </c>
      <c r="I1743" t="s">
        <v>74</v>
      </c>
      <c r="J1743" t="s">
        <v>53</v>
      </c>
      <c r="K1743" t="s">
        <v>75</v>
      </c>
      <c r="L1743" t="s">
        <v>87</v>
      </c>
      <c r="M1743" t="s">
        <v>68</v>
      </c>
      <c r="N1743" t="s">
        <v>76</v>
      </c>
      <c r="O1743" t="s">
        <v>70</v>
      </c>
      <c r="P1743">
        <v>64</v>
      </c>
      <c r="Q1743">
        <v>68</v>
      </c>
      <c r="R1743">
        <v>65</v>
      </c>
      <c r="S1743">
        <v>2</v>
      </c>
      <c r="T1743">
        <f t="shared" si="243"/>
        <v>63</v>
      </c>
      <c r="U1743">
        <v>63</v>
      </c>
      <c r="V1743">
        <f t="shared" si="244"/>
        <v>0</v>
      </c>
      <c r="W1743" s="3">
        <f t="shared" si="245"/>
        <v>3.0769230769230771E-2</v>
      </c>
      <c r="X1743">
        <v>31</v>
      </c>
      <c r="Y1743" s="4">
        <v>5.7</v>
      </c>
      <c r="Z1743" s="4">
        <v>1.4</v>
      </c>
      <c r="AA1743" s="5">
        <v>36058.93</v>
      </c>
      <c r="AB1743" s="5">
        <f t="shared" si="246"/>
        <v>2271712.59</v>
      </c>
      <c r="AC1743" s="5">
        <v>22923.59</v>
      </c>
      <c r="AD1743" s="5">
        <f t="shared" si="247"/>
        <v>1490033.35</v>
      </c>
      <c r="AE1743" s="5">
        <v>111242.99</v>
      </c>
      <c r="AF1743" s="5">
        <v>31106.080000000002</v>
      </c>
      <c r="AG1743" s="5">
        <v>10086.01</v>
      </c>
      <c r="AH1743" s="5">
        <v>2030</v>
      </c>
      <c r="AI1743" s="5">
        <v>7050.85</v>
      </c>
      <c r="AJ1743">
        <v>1</v>
      </c>
      <c r="AK1743" s="5">
        <v>8658.7199999999993</v>
      </c>
      <c r="AL1743" s="5">
        <v>0</v>
      </c>
      <c r="AM1743" s="5">
        <v>40058.199999999997</v>
      </c>
      <c r="AN1743">
        <v>4</v>
      </c>
      <c r="AO1743">
        <v>3</v>
      </c>
      <c r="AP1743" t="str">
        <f t="shared" si="248"/>
        <v>Yes</v>
      </c>
      <c r="AQ1743">
        <v>2</v>
      </c>
      <c r="AR1743" s="5">
        <f t="shared" si="249"/>
        <v>1700266.2</v>
      </c>
      <c r="AS1743" s="5">
        <f t="shared" si="250"/>
        <v>571446.39</v>
      </c>
      <c r="AT1743" t="s">
        <v>116</v>
      </c>
      <c r="AU1743" t="s">
        <v>6181</v>
      </c>
      <c r="AV1743" t="s">
        <v>6182</v>
      </c>
      <c r="AW1743" t="s">
        <v>6183</v>
      </c>
      <c r="AX1743" t="s">
        <v>6167</v>
      </c>
      <c r="AY1743">
        <v>64</v>
      </c>
      <c r="AZ1743">
        <v>0</v>
      </c>
      <c r="BA1743">
        <v>0</v>
      </c>
      <c r="BB1743" t="s">
        <v>6168</v>
      </c>
      <c r="BC1743">
        <v>0</v>
      </c>
      <c r="BD1743">
        <v>0</v>
      </c>
      <c r="BE1743" t="s">
        <v>6169</v>
      </c>
      <c r="BF1743" t="s">
        <v>6170</v>
      </c>
      <c r="BG1743">
        <v>1</v>
      </c>
      <c r="BH1743" t="s">
        <v>6186</v>
      </c>
      <c r="BI1743">
        <v>27</v>
      </c>
      <c r="BJ1743" t="s">
        <v>6172</v>
      </c>
      <c r="BK1743">
        <v>0</v>
      </c>
      <c r="BL1743">
        <v>72</v>
      </c>
      <c r="BM1743" s="3">
        <f t="shared" si="251"/>
        <v>0.90277777777777779</v>
      </c>
    </row>
    <row r="1744" spans="1:65">
      <c r="A1744" t="s">
        <v>1876</v>
      </c>
      <c r="B1744" s="2">
        <v>45761</v>
      </c>
      <c r="C1744" t="s">
        <v>1632</v>
      </c>
      <c r="D1744" t="s">
        <v>1633</v>
      </c>
      <c r="E1744">
        <v>4</v>
      </c>
      <c r="F1744" t="s">
        <v>78</v>
      </c>
      <c r="G1744" t="s">
        <v>62</v>
      </c>
      <c r="H1744" t="s">
        <v>190</v>
      </c>
      <c r="I1744" t="s">
        <v>64</v>
      </c>
      <c r="J1744" t="s">
        <v>81</v>
      </c>
      <c r="K1744" t="s">
        <v>66</v>
      </c>
      <c r="L1744" t="s">
        <v>87</v>
      </c>
      <c r="M1744" t="s">
        <v>56</v>
      </c>
      <c r="N1744" t="s">
        <v>69</v>
      </c>
      <c r="O1744" t="s">
        <v>82</v>
      </c>
      <c r="P1744">
        <v>34</v>
      </c>
      <c r="Q1744">
        <v>34</v>
      </c>
      <c r="R1744">
        <v>33</v>
      </c>
      <c r="S1744">
        <v>1</v>
      </c>
      <c r="T1744">
        <f t="shared" si="243"/>
        <v>32</v>
      </c>
      <c r="U1744">
        <v>32</v>
      </c>
      <c r="V1744">
        <f t="shared" si="244"/>
        <v>0</v>
      </c>
      <c r="W1744" s="3">
        <f t="shared" si="245"/>
        <v>3.0303030303030304E-2</v>
      </c>
      <c r="X1744">
        <v>43</v>
      </c>
      <c r="Y1744" s="4">
        <v>0</v>
      </c>
      <c r="Z1744" s="4">
        <v>1.1000000000000001</v>
      </c>
      <c r="AA1744" s="5">
        <v>74143.41</v>
      </c>
      <c r="AB1744" s="5">
        <f t="shared" si="246"/>
        <v>2372589.12</v>
      </c>
      <c r="AC1744" s="5">
        <v>54671.81</v>
      </c>
      <c r="AD1744" s="5">
        <f t="shared" si="247"/>
        <v>1804169.73</v>
      </c>
      <c r="AE1744" s="5">
        <v>96702.78</v>
      </c>
      <c r="AF1744" s="5">
        <v>31355.14</v>
      </c>
      <c r="AG1744" s="5">
        <v>10927.88</v>
      </c>
      <c r="AH1744" s="5">
        <v>1595</v>
      </c>
      <c r="AI1744" s="5">
        <v>7480</v>
      </c>
      <c r="AJ1744">
        <v>0</v>
      </c>
      <c r="AK1744" s="5">
        <v>0</v>
      </c>
      <c r="AL1744" s="5">
        <v>0</v>
      </c>
      <c r="AM1744" s="5">
        <v>21932</v>
      </c>
      <c r="AN1744">
        <v>4</v>
      </c>
      <c r="AO1744">
        <v>3</v>
      </c>
      <c r="AP1744" t="str">
        <f t="shared" si="248"/>
        <v>Yes</v>
      </c>
      <c r="AQ1744">
        <v>1</v>
      </c>
      <c r="AR1744" s="5">
        <f t="shared" si="249"/>
        <v>1974162.53</v>
      </c>
      <c r="AS1744" s="5">
        <f t="shared" si="250"/>
        <v>398426.59</v>
      </c>
      <c r="AT1744" t="s">
        <v>59</v>
      </c>
      <c r="AU1744" t="s">
        <v>6164</v>
      </c>
      <c r="AV1744" t="s">
        <v>6165</v>
      </c>
      <c r="AW1744" t="s">
        <v>6166</v>
      </c>
      <c r="AX1744" t="s">
        <v>6167</v>
      </c>
      <c r="AY1744">
        <v>37</v>
      </c>
      <c r="AZ1744">
        <v>0</v>
      </c>
      <c r="BA1744">
        <v>0</v>
      </c>
      <c r="BB1744" t="s">
        <v>6168</v>
      </c>
      <c r="BC1744">
        <v>0</v>
      </c>
      <c r="BD1744">
        <v>0</v>
      </c>
      <c r="BE1744" t="s">
        <v>6169</v>
      </c>
      <c r="BF1744" t="s">
        <v>6170</v>
      </c>
      <c r="BG1744">
        <v>0</v>
      </c>
      <c r="BH1744" t="s">
        <v>6171</v>
      </c>
      <c r="BI1744">
        <v>23</v>
      </c>
      <c r="BJ1744" t="s">
        <v>6172</v>
      </c>
      <c r="BK1744">
        <v>0</v>
      </c>
      <c r="BL1744">
        <v>47</v>
      </c>
      <c r="BM1744" s="3">
        <f t="shared" si="251"/>
        <v>0.7021276595744681</v>
      </c>
    </row>
    <row r="1745" spans="1:65">
      <c r="A1745" t="s">
        <v>1877</v>
      </c>
      <c r="B1745" s="2">
        <v>45761</v>
      </c>
      <c r="C1745" t="s">
        <v>1632</v>
      </c>
      <c r="D1745" t="s">
        <v>1633</v>
      </c>
      <c r="E1745">
        <v>4</v>
      </c>
      <c r="F1745" t="s">
        <v>72</v>
      </c>
      <c r="G1745" t="s">
        <v>50</v>
      </c>
      <c r="H1745" t="s">
        <v>179</v>
      </c>
      <c r="I1745" t="s">
        <v>74</v>
      </c>
      <c r="J1745" t="s">
        <v>53</v>
      </c>
      <c r="K1745" t="s">
        <v>66</v>
      </c>
      <c r="L1745" t="s">
        <v>55</v>
      </c>
      <c r="M1745" t="s">
        <v>56</v>
      </c>
      <c r="N1745" t="s">
        <v>57</v>
      </c>
      <c r="O1745" t="s">
        <v>120</v>
      </c>
      <c r="P1745">
        <v>70</v>
      </c>
      <c r="Q1745">
        <v>74</v>
      </c>
      <c r="R1745">
        <v>73</v>
      </c>
      <c r="S1745">
        <v>2</v>
      </c>
      <c r="T1745">
        <f t="shared" si="243"/>
        <v>71</v>
      </c>
      <c r="U1745">
        <v>68</v>
      </c>
      <c r="V1745">
        <f t="shared" si="244"/>
        <v>3</v>
      </c>
      <c r="W1745" s="3">
        <f t="shared" si="245"/>
        <v>2.7397260273972601E-2</v>
      </c>
      <c r="X1745">
        <v>18</v>
      </c>
      <c r="Y1745" s="4">
        <v>0.8</v>
      </c>
      <c r="Z1745" s="4">
        <v>1.6</v>
      </c>
      <c r="AA1745" s="5">
        <v>30128.97</v>
      </c>
      <c r="AB1745" s="5">
        <f t="shared" si="246"/>
        <v>2048769.96</v>
      </c>
      <c r="AC1745" s="5">
        <v>23600.959999999999</v>
      </c>
      <c r="AD1745" s="5">
        <f t="shared" si="247"/>
        <v>1722870.08</v>
      </c>
      <c r="AE1745" s="5">
        <v>122822.53</v>
      </c>
      <c r="AF1745" s="5">
        <v>30761.08</v>
      </c>
      <c r="AG1745" s="5">
        <v>8647</v>
      </c>
      <c r="AH1745" s="5">
        <v>2320</v>
      </c>
      <c r="AI1745" s="5">
        <v>7078.79</v>
      </c>
      <c r="AJ1745">
        <v>0</v>
      </c>
      <c r="AK1745" s="5">
        <v>0</v>
      </c>
      <c r="AL1745" s="5">
        <v>33985.370000000003</v>
      </c>
      <c r="AM1745" s="5">
        <v>74077.490000000005</v>
      </c>
      <c r="AN1745">
        <v>4</v>
      </c>
      <c r="AO1745">
        <v>2</v>
      </c>
      <c r="AP1745" t="str">
        <f t="shared" si="248"/>
        <v>Yes</v>
      </c>
      <c r="AQ1745">
        <v>1</v>
      </c>
      <c r="AR1745" s="5">
        <f t="shared" si="249"/>
        <v>2002562.34</v>
      </c>
      <c r="AS1745" s="5">
        <f t="shared" si="250"/>
        <v>46207.62</v>
      </c>
      <c r="AT1745" t="s">
        <v>59</v>
      </c>
      <c r="AU1745" t="s">
        <v>6164</v>
      </c>
      <c r="AV1745" t="s">
        <v>6165</v>
      </c>
      <c r="AW1745" t="s">
        <v>6166</v>
      </c>
      <c r="AX1745" t="s">
        <v>6167</v>
      </c>
      <c r="AY1745">
        <v>73</v>
      </c>
      <c r="AZ1745">
        <v>0</v>
      </c>
      <c r="BA1745">
        <v>26</v>
      </c>
      <c r="BB1745" t="s">
        <v>6180</v>
      </c>
      <c r="BC1745">
        <v>0</v>
      </c>
      <c r="BD1745">
        <v>0</v>
      </c>
      <c r="BE1745" t="s">
        <v>6169</v>
      </c>
      <c r="BF1745" t="s">
        <v>6170</v>
      </c>
      <c r="BG1745">
        <v>0</v>
      </c>
      <c r="BH1745" t="s">
        <v>6171</v>
      </c>
      <c r="BI1745">
        <v>31</v>
      </c>
      <c r="BJ1745" t="s">
        <v>6172</v>
      </c>
      <c r="BK1745">
        <v>0</v>
      </c>
      <c r="BL1745">
        <v>77</v>
      </c>
      <c r="BM1745" s="3">
        <f t="shared" si="251"/>
        <v>0.94805194805194803</v>
      </c>
    </row>
    <row r="1746" spans="1:65">
      <c r="A1746" t="s">
        <v>1878</v>
      </c>
      <c r="B1746" s="2">
        <v>45761</v>
      </c>
      <c r="C1746" t="s">
        <v>1632</v>
      </c>
      <c r="D1746" t="s">
        <v>1633</v>
      </c>
      <c r="E1746">
        <v>4</v>
      </c>
      <c r="F1746" t="s">
        <v>78</v>
      </c>
      <c r="G1746" t="s">
        <v>62</v>
      </c>
      <c r="H1746" t="s">
        <v>168</v>
      </c>
      <c r="I1746" t="s">
        <v>64</v>
      </c>
      <c r="J1746" t="s">
        <v>65</v>
      </c>
      <c r="K1746" t="s">
        <v>66</v>
      </c>
      <c r="L1746" t="s">
        <v>67</v>
      </c>
      <c r="M1746" t="s">
        <v>68</v>
      </c>
      <c r="N1746" t="s">
        <v>57</v>
      </c>
      <c r="O1746" t="s">
        <v>58</v>
      </c>
      <c r="P1746">
        <v>54</v>
      </c>
      <c r="Q1746">
        <v>56</v>
      </c>
      <c r="R1746">
        <v>55</v>
      </c>
      <c r="S1746">
        <v>4</v>
      </c>
      <c r="T1746">
        <f t="shared" si="243"/>
        <v>51</v>
      </c>
      <c r="U1746">
        <v>51</v>
      </c>
      <c r="V1746">
        <f t="shared" si="244"/>
        <v>0</v>
      </c>
      <c r="W1746" s="3">
        <f t="shared" si="245"/>
        <v>7.2727272727272724E-2</v>
      </c>
      <c r="X1746">
        <v>27</v>
      </c>
      <c r="Y1746" s="4">
        <v>7.6</v>
      </c>
      <c r="Z1746" s="4">
        <v>1.8</v>
      </c>
      <c r="AA1746" s="5">
        <v>49212.75</v>
      </c>
      <c r="AB1746" s="5">
        <f t="shared" si="246"/>
        <v>2509850.25</v>
      </c>
      <c r="AC1746" s="5">
        <v>32468.52</v>
      </c>
      <c r="AD1746" s="5">
        <f t="shared" si="247"/>
        <v>1785768.6</v>
      </c>
      <c r="AE1746" s="5">
        <v>117756.66</v>
      </c>
      <c r="AF1746" s="5">
        <v>36395.82</v>
      </c>
      <c r="AG1746" s="5">
        <v>34305.17</v>
      </c>
      <c r="AH1746" s="5">
        <v>2610</v>
      </c>
      <c r="AI1746" s="5">
        <v>63378.47</v>
      </c>
      <c r="AJ1746">
        <v>1</v>
      </c>
      <c r="AK1746" s="5">
        <v>13516.71</v>
      </c>
      <c r="AL1746" s="5">
        <v>0</v>
      </c>
      <c r="AM1746" s="5">
        <v>33418.1</v>
      </c>
      <c r="AN1746">
        <v>4</v>
      </c>
      <c r="AO1746">
        <v>4</v>
      </c>
      <c r="AP1746" t="str">
        <f t="shared" si="248"/>
        <v>Yes</v>
      </c>
      <c r="AQ1746">
        <v>1</v>
      </c>
      <c r="AR1746" s="5">
        <f t="shared" si="249"/>
        <v>2087149.53</v>
      </c>
      <c r="AS1746" s="5">
        <f t="shared" si="250"/>
        <v>422700.72</v>
      </c>
      <c r="AT1746" t="s">
        <v>1641</v>
      </c>
      <c r="AU1746" t="s">
        <v>6173</v>
      </c>
      <c r="AV1746" t="s">
        <v>6174</v>
      </c>
      <c r="AW1746" t="s">
        <v>6175</v>
      </c>
      <c r="AX1746" t="s">
        <v>6167</v>
      </c>
      <c r="AY1746">
        <v>60</v>
      </c>
      <c r="AZ1746">
        <v>3</v>
      </c>
      <c r="BA1746">
        <v>0</v>
      </c>
      <c r="BB1746" t="s">
        <v>6168</v>
      </c>
      <c r="BC1746">
        <v>0</v>
      </c>
      <c r="BD1746">
        <v>0</v>
      </c>
      <c r="BE1746" t="s">
        <v>6169</v>
      </c>
      <c r="BF1746" t="s">
        <v>6210</v>
      </c>
      <c r="BG1746">
        <v>0</v>
      </c>
      <c r="BH1746" t="s">
        <v>6171</v>
      </c>
      <c r="BI1746">
        <v>31</v>
      </c>
      <c r="BJ1746" t="s">
        <v>6172</v>
      </c>
      <c r="BK1746">
        <v>0</v>
      </c>
      <c r="BL1746">
        <v>63</v>
      </c>
      <c r="BM1746" s="3">
        <f t="shared" si="251"/>
        <v>0.87301587301587302</v>
      </c>
    </row>
    <row r="1747" spans="1:65">
      <c r="A1747" t="s">
        <v>1879</v>
      </c>
      <c r="B1747" s="2">
        <v>45762</v>
      </c>
      <c r="C1747" t="s">
        <v>1632</v>
      </c>
      <c r="D1747" t="s">
        <v>1633</v>
      </c>
      <c r="E1747">
        <v>4</v>
      </c>
      <c r="F1747" t="s">
        <v>78</v>
      </c>
      <c r="G1747" t="s">
        <v>50</v>
      </c>
      <c r="H1747" t="s">
        <v>181</v>
      </c>
      <c r="I1747" t="s">
        <v>52</v>
      </c>
      <c r="J1747" t="s">
        <v>53</v>
      </c>
      <c r="K1747" t="s">
        <v>66</v>
      </c>
      <c r="L1747" t="s">
        <v>67</v>
      </c>
      <c r="M1747" t="s">
        <v>68</v>
      </c>
      <c r="N1747" t="s">
        <v>94</v>
      </c>
      <c r="O1747" t="s">
        <v>70</v>
      </c>
      <c r="P1747">
        <v>85</v>
      </c>
      <c r="Q1747">
        <v>87</v>
      </c>
      <c r="R1747">
        <v>83</v>
      </c>
      <c r="S1747">
        <v>8</v>
      </c>
      <c r="T1747">
        <f t="shared" si="243"/>
        <v>75</v>
      </c>
      <c r="U1747">
        <v>75</v>
      </c>
      <c r="V1747">
        <f t="shared" si="244"/>
        <v>0</v>
      </c>
      <c r="W1747" s="3">
        <f t="shared" si="245"/>
        <v>9.6385542168674704E-2</v>
      </c>
      <c r="X1747">
        <v>28</v>
      </c>
      <c r="Y1747" s="4">
        <v>1.1000000000000001</v>
      </c>
      <c r="Z1747" s="4">
        <v>0.7</v>
      </c>
      <c r="AA1747" s="5">
        <v>30224.59</v>
      </c>
      <c r="AB1747" s="5">
        <f t="shared" si="246"/>
        <v>2266844.25</v>
      </c>
      <c r="AC1747" s="5">
        <v>21963.94</v>
      </c>
      <c r="AD1747" s="5">
        <f t="shared" si="247"/>
        <v>1823007.02</v>
      </c>
      <c r="AE1747" s="5">
        <v>148263.38</v>
      </c>
      <c r="AF1747" s="5">
        <v>40350.120000000003</v>
      </c>
      <c r="AG1747" s="5">
        <v>34924.04</v>
      </c>
      <c r="AH1747" s="5">
        <v>1015</v>
      </c>
      <c r="AI1747" s="5">
        <v>69463.14</v>
      </c>
      <c r="AJ1747">
        <v>2</v>
      </c>
      <c r="AK1747" s="5">
        <v>17605.97</v>
      </c>
      <c r="AL1747" s="5">
        <v>0</v>
      </c>
      <c r="AM1747" s="5">
        <v>47810.16</v>
      </c>
      <c r="AN1747">
        <v>4</v>
      </c>
      <c r="AO1747">
        <v>4</v>
      </c>
      <c r="AP1747" t="str">
        <f t="shared" si="248"/>
        <v>Yes</v>
      </c>
      <c r="AQ1747">
        <v>2</v>
      </c>
      <c r="AR1747" s="5">
        <f t="shared" si="249"/>
        <v>2182438.83</v>
      </c>
      <c r="AS1747" s="5">
        <f t="shared" si="250"/>
        <v>84405.42</v>
      </c>
      <c r="AT1747" t="s">
        <v>1641</v>
      </c>
      <c r="AU1747" t="s">
        <v>6199</v>
      </c>
      <c r="AV1747" t="s">
        <v>6200</v>
      </c>
      <c r="AW1747" t="s">
        <v>6175</v>
      </c>
      <c r="AX1747" t="s">
        <v>6167</v>
      </c>
      <c r="AY1747">
        <v>86</v>
      </c>
      <c r="AZ1747">
        <v>0</v>
      </c>
      <c r="BA1747">
        <v>0</v>
      </c>
      <c r="BB1747" t="s">
        <v>6168</v>
      </c>
      <c r="BC1747">
        <v>0</v>
      </c>
      <c r="BD1747">
        <v>0</v>
      </c>
      <c r="BE1747" t="s">
        <v>6169</v>
      </c>
      <c r="BF1747" t="s">
        <v>6210</v>
      </c>
      <c r="BG1747">
        <v>0</v>
      </c>
      <c r="BH1747" t="s">
        <v>6171</v>
      </c>
      <c r="BI1747">
        <v>26</v>
      </c>
      <c r="BJ1747" t="s">
        <v>6172</v>
      </c>
      <c r="BK1747">
        <v>0</v>
      </c>
      <c r="BL1747">
        <v>92</v>
      </c>
      <c r="BM1747" s="3">
        <f t="shared" si="251"/>
        <v>0.90217391304347827</v>
      </c>
    </row>
    <row r="1748" spans="1:65">
      <c r="A1748" t="s">
        <v>1880</v>
      </c>
      <c r="B1748" s="2">
        <v>45762</v>
      </c>
      <c r="C1748" t="s">
        <v>1632</v>
      </c>
      <c r="D1748" t="s">
        <v>1633</v>
      </c>
      <c r="E1748">
        <v>4</v>
      </c>
      <c r="F1748" t="s">
        <v>72</v>
      </c>
      <c r="G1748" t="s">
        <v>50</v>
      </c>
      <c r="H1748" t="s">
        <v>73</v>
      </c>
      <c r="I1748" t="s">
        <v>64</v>
      </c>
      <c r="J1748" t="s">
        <v>53</v>
      </c>
      <c r="K1748" t="s">
        <v>75</v>
      </c>
      <c r="L1748" t="s">
        <v>55</v>
      </c>
      <c r="M1748" t="s">
        <v>56</v>
      </c>
      <c r="N1748" t="s">
        <v>69</v>
      </c>
      <c r="O1748" t="s">
        <v>70</v>
      </c>
      <c r="P1748">
        <v>81</v>
      </c>
      <c r="Q1748">
        <v>84</v>
      </c>
      <c r="R1748">
        <v>84</v>
      </c>
      <c r="S1748">
        <v>1</v>
      </c>
      <c r="T1748">
        <f t="shared" si="243"/>
        <v>83</v>
      </c>
      <c r="U1748">
        <v>79</v>
      </c>
      <c r="V1748">
        <f t="shared" si="244"/>
        <v>4</v>
      </c>
      <c r="W1748" s="3">
        <f t="shared" si="245"/>
        <v>1.1904761904761904E-2</v>
      </c>
      <c r="X1748">
        <v>8</v>
      </c>
      <c r="Y1748" s="4">
        <v>8.5</v>
      </c>
      <c r="Z1748" s="4">
        <v>1.5</v>
      </c>
      <c r="AA1748" s="5">
        <v>35659.089999999997</v>
      </c>
      <c r="AB1748" s="5">
        <f t="shared" si="246"/>
        <v>2817068.11</v>
      </c>
      <c r="AC1748" s="5">
        <v>23584.74</v>
      </c>
      <c r="AD1748" s="5">
        <f t="shared" si="247"/>
        <v>1981118.16</v>
      </c>
      <c r="AE1748" s="5">
        <v>140900.4</v>
      </c>
      <c r="AF1748" s="5">
        <v>34734.81</v>
      </c>
      <c r="AG1748" s="5">
        <v>7290.56</v>
      </c>
      <c r="AH1748" s="5">
        <v>2175</v>
      </c>
      <c r="AI1748" s="5">
        <v>3536.84</v>
      </c>
      <c r="AJ1748">
        <v>0</v>
      </c>
      <c r="AK1748" s="5">
        <v>0</v>
      </c>
      <c r="AL1748" s="5">
        <v>2843.2</v>
      </c>
      <c r="AM1748" s="5">
        <v>49440.62</v>
      </c>
      <c r="AN1748">
        <v>4</v>
      </c>
      <c r="AO1748">
        <v>4</v>
      </c>
      <c r="AP1748" t="str">
        <f t="shared" si="248"/>
        <v>Yes</v>
      </c>
      <c r="AQ1748">
        <v>1</v>
      </c>
      <c r="AR1748" s="5">
        <f t="shared" si="249"/>
        <v>2222039.59</v>
      </c>
      <c r="AS1748" s="5">
        <f t="shared" si="250"/>
        <v>595028.52</v>
      </c>
      <c r="AT1748" t="s">
        <v>59</v>
      </c>
      <c r="AU1748" t="s">
        <v>6164</v>
      </c>
      <c r="AV1748" t="s">
        <v>6165</v>
      </c>
      <c r="AW1748" t="s">
        <v>6166</v>
      </c>
      <c r="AX1748" t="s">
        <v>6177</v>
      </c>
      <c r="AY1748">
        <v>84</v>
      </c>
      <c r="AZ1748">
        <v>0</v>
      </c>
      <c r="BA1748">
        <v>22</v>
      </c>
      <c r="BB1748" t="s">
        <v>6180</v>
      </c>
      <c r="BC1748">
        <v>0</v>
      </c>
      <c r="BD1748">
        <v>0</v>
      </c>
      <c r="BE1748" t="s">
        <v>6169</v>
      </c>
      <c r="BF1748" t="s">
        <v>6170</v>
      </c>
      <c r="BG1748">
        <v>0</v>
      </c>
      <c r="BH1748" t="s">
        <v>6171</v>
      </c>
      <c r="BI1748">
        <v>29</v>
      </c>
      <c r="BJ1748" t="s">
        <v>6172</v>
      </c>
      <c r="BK1748">
        <v>0</v>
      </c>
      <c r="BL1748">
        <v>90</v>
      </c>
      <c r="BM1748" s="3">
        <f t="shared" si="251"/>
        <v>0.93333333333333335</v>
      </c>
    </row>
    <row r="1749" spans="1:65">
      <c r="A1749" t="s">
        <v>1881</v>
      </c>
      <c r="B1749" s="2">
        <v>45762</v>
      </c>
      <c r="C1749" t="s">
        <v>1632</v>
      </c>
      <c r="D1749" t="s">
        <v>1633</v>
      </c>
      <c r="E1749">
        <v>4</v>
      </c>
      <c r="F1749" t="s">
        <v>72</v>
      </c>
      <c r="G1749" t="s">
        <v>79</v>
      </c>
      <c r="H1749" t="s">
        <v>213</v>
      </c>
      <c r="I1749" t="s">
        <v>52</v>
      </c>
      <c r="J1749" t="s">
        <v>81</v>
      </c>
      <c r="K1749" t="s">
        <v>66</v>
      </c>
      <c r="L1749" t="s">
        <v>67</v>
      </c>
      <c r="M1749" t="s">
        <v>56</v>
      </c>
      <c r="N1749" t="s">
        <v>69</v>
      </c>
      <c r="O1749" t="s">
        <v>58</v>
      </c>
      <c r="P1749">
        <v>40</v>
      </c>
      <c r="Q1749">
        <v>42</v>
      </c>
      <c r="R1749">
        <v>42</v>
      </c>
      <c r="S1749">
        <v>1</v>
      </c>
      <c r="T1749">
        <f t="shared" si="243"/>
        <v>41</v>
      </c>
      <c r="U1749">
        <v>40</v>
      </c>
      <c r="V1749">
        <f t="shared" si="244"/>
        <v>1</v>
      </c>
      <c r="W1749" s="3">
        <f t="shared" si="245"/>
        <v>2.3809523809523808E-2</v>
      </c>
      <c r="X1749">
        <v>22</v>
      </c>
      <c r="Y1749" s="4">
        <v>0</v>
      </c>
      <c r="Z1749" s="4">
        <v>1.2</v>
      </c>
      <c r="AA1749" s="5">
        <v>73439.89</v>
      </c>
      <c r="AB1749" s="5">
        <f t="shared" si="246"/>
        <v>2937595.6</v>
      </c>
      <c r="AC1749" s="5">
        <v>51478.59</v>
      </c>
      <c r="AD1749" s="5">
        <f t="shared" si="247"/>
        <v>2162100.7799999998</v>
      </c>
      <c r="AE1749" s="5">
        <v>135174.88</v>
      </c>
      <c r="AF1749" s="5">
        <v>35419.760000000002</v>
      </c>
      <c r="AG1749" s="5">
        <v>8491.93</v>
      </c>
      <c r="AH1749" s="5">
        <v>1740</v>
      </c>
      <c r="AI1749" s="5">
        <v>7515.79</v>
      </c>
      <c r="AJ1749">
        <v>0</v>
      </c>
      <c r="AK1749" s="5">
        <v>0</v>
      </c>
      <c r="AL1749" s="5">
        <v>1622.29</v>
      </c>
      <c r="AM1749" s="5">
        <v>26258.93</v>
      </c>
      <c r="AN1749">
        <v>4</v>
      </c>
      <c r="AO1749">
        <v>4</v>
      </c>
      <c r="AP1749" t="str">
        <f t="shared" si="248"/>
        <v>Yes</v>
      </c>
      <c r="AQ1749">
        <v>1</v>
      </c>
      <c r="AR1749" s="5">
        <f t="shared" si="249"/>
        <v>2378324.36</v>
      </c>
      <c r="AS1749" s="5">
        <f t="shared" si="250"/>
        <v>559271.24</v>
      </c>
      <c r="AT1749" t="s">
        <v>116</v>
      </c>
      <c r="AU1749" t="s">
        <v>6164</v>
      </c>
      <c r="AV1749" t="s">
        <v>6165</v>
      </c>
      <c r="AW1749" t="s">
        <v>6166</v>
      </c>
      <c r="AX1749" t="s">
        <v>6184</v>
      </c>
      <c r="AY1749">
        <v>43</v>
      </c>
      <c r="AZ1749">
        <v>2</v>
      </c>
      <c r="BA1749">
        <v>15</v>
      </c>
      <c r="BB1749" t="s">
        <v>6185</v>
      </c>
      <c r="BC1749">
        <v>0</v>
      </c>
      <c r="BD1749">
        <v>0</v>
      </c>
      <c r="BE1749" t="s">
        <v>6169</v>
      </c>
      <c r="BF1749" t="s">
        <v>6170</v>
      </c>
      <c r="BG1749">
        <v>0</v>
      </c>
      <c r="BH1749" t="s">
        <v>6171</v>
      </c>
      <c r="BI1749">
        <v>56</v>
      </c>
      <c r="BJ1749" t="s">
        <v>6187</v>
      </c>
      <c r="BK1749">
        <v>0</v>
      </c>
      <c r="BL1749">
        <v>46</v>
      </c>
      <c r="BM1749" s="3">
        <f t="shared" si="251"/>
        <v>0.91304347826086951</v>
      </c>
    </row>
    <row r="1750" spans="1:65">
      <c r="A1750" t="s">
        <v>1882</v>
      </c>
      <c r="B1750" s="2">
        <v>45762</v>
      </c>
      <c r="C1750" t="s">
        <v>1632</v>
      </c>
      <c r="D1750" t="s">
        <v>1633</v>
      </c>
      <c r="E1750">
        <v>4</v>
      </c>
      <c r="F1750" t="s">
        <v>61</v>
      </c>
      <c r="G1750" t="s">
        <v>62</v>
      </c>
      <c r="H1750" t="s">
        <v>63</v>
      </c>
      <c r="I1750" t="s">
        <v>52</v>
      </c>
      <c r="J1750" t="s">
        <v>53</v>
      </c>
      <c r="K1750" t="s">
        <v>75</v>
      </c>
      <c r="L1750" t="s">
        <v>87</v>
      </c>
      <c r="M1750" t="s">
        <v>68</v>
      </c>
      <c r="N1750" t="s">
        <v>76</v>
      </c>
      <c r="O1750" t="s">
        <v>70</v>
      </c>
      <c r="P1750">
        <v>61</v>
      </c>
      <c r="Q1750">
        <v>63</v>
      </c>
      <c r="R1750">
        <v>63</v>
      </c>
      <c r="S1750">
        <v>2</v>
      </c>
      <c r="T1750">
        <f t="shared" si="243"/>
        <v>61</v>
      </c>
      <c r="U1750">
        <v>59</v>
      </c>
      <c r="V1750">
        <f t="shared" si="244"/>
        <v>2</v>
      </c>
      <c r="W1750" s="3">
        <f t="shared" si="245"/>
        <v>3.1746031746031744E-2</v>
      </c>
      <c r="X1750">
        <v>27</v>
      </c>
      <c r="Y1750" s="4">
        <v>2.2000000000000002</v>
      </c>
      <c r="Z1750" s="4">
        <v>0.9</v>
      </c>
      <c r="AA1750" s="5">
        <v>36025.68</v>
      </c>
      <c r="AB1750" s="5">
        <f t="shared" si="246"/>
        <v>2125515.12</v>
      </c>
      <c r="AC1750" s="5">
        <v>22973.599999999999</v>
      </c>
      <c r="AD1750" s="5">
        <f t="shared" si="247"/>
        <v>1447336.8</v>
      </c>
      <c r="AE1750" s="5">
        <v>113717.77</v>
      </c>
      <c r="AF1750" s="5">
        <v>28395.71</v>
      </c>
      <c r="AG1750" s="5">
        <v>9877.9699999999993</v>
      </c>
      <c r="AH1750" s="5">
        <v>1305</v>
      </c>
      <c r="AI1750" s="5">
        <v>7073.68</v>
      </c>
      <c r="AJ1750">
        <v>1</v>
      </c>
      <c r="AK1750" s="5">
        <v>8781.9</v>
      </c>
      <c r="AL1750" s="5">
        <v>1503.56</v>
      </c>
      <c r="AM1750" s="5">
        <v>39940.410000000003</v>
      </c>
      <c r="AN1750">
        <v>4</v>
      </c>
      <c r="AO1750">
        <v>1</v>
      </c>
      <c r="AP1750" t="str">
        <f t="shared" si="248"/>
        <v>Yes</v>
      </c>
      <c r="AQ1750">
        <v>2</v>
      </c>
      <c r="AR1750" s="5">
        <f t="shared" si="249"/>
        <v>1657932.8</v>
      </c>
      <c r="AS1750" s="5">
        <f t="shared" si="250"/>
        <v>467582.32</v>
      </c>
      <c r="AT1750" t="s">
        <v>116</v>
      </c>
      <c r="AU1750" t="s">
        <v>6189</v>
      </c>
      <c r="AV1750" t="s">
        <v>6190</v>
      </c>
      <c r="AW1750" t="s">
        <v>6183</v>
      </c>
      <c r="AX1750" t="s">
        <v>6184</v>
      </c>
      <c r="AY1750">
        <v>63</v>
      </c>
      <c r="AZ1750">
        <v>0</v>
      </c>
      <c r="BA1750">
        <v>18</v>
      </c>
      <c r="BB1750" t="s">
        <v>6191</v>
      </c>
      <c r="BC1750">
        <v>0</v>
      </c>
      <c r="BD1750">
        <v>0</v>
      </c>
      <c r="BE1750" t="s">
        <v>6169</v>
      </c>
      <c r="BF1750" t="s">
        <v>6170</v>
      </c>
      <c r="BG1750">
        <v>0</v>
      </c>
      <c r="BH1750" t="s">
        <v>6171</v>
      </c>
      <c r="BI1750">
        <v>59</v>
      </c>
      <c r="BJ1750" t="s">
        <v>6187</v>
      </c>
      <c r="BK1750">
        <v>0</v>
      </c>
      <c r="BL1750">
        <v>72</v>
      </c>
      <c r="BM1750" s="3">
        <f t="shared" si="251"/>
        <v>0.875</v>
      </c>
    </row>
    <row r="1751" spans="1:65">
      <c r="A1751" t="s">
        <v>1883</v>
      </c>
      <c r="B1751" s="2">
        <v>45762</v>
      </c>
      <c r="C1751" t="s">
        <v>1632</v>
      </c>
      <c r="D1751" t="s">
        <v>1633</v>
      </c>
      <c r="E1751">
        <v>4</v>
      </c>
      <c r="F1751" t="s">
        <v>72</v>
      </c>
      <c r="G1751" t="s">
        <v>79</v>
      </c>
      <c r="H1751" t="s">
        <v>159</v>
      </c>
      <c r="I1751" t="s">
        <v>52</v>
      </c>
      <c r="J1751" t="s">
        <v>65</v>
      </c>
      <c r="K1751" t="s">
        <v>75</v>
      </c>
      <c r="L1751" t="s">
        <v>87</v>
      </c>
      <c r="M1751" t="s">
        <v>56</v>
      </c>
      <c r="N1751" t="s">
        <v>94</v>
      </c>
      <c r="O1751" t="s">
        <v>70</v>
      </c>
      <c r="P1751">
        <v>59</v>
      </c>
      <c r="Q1751">
        <v>63</v>
      </c>
      <c r="R1751">
        <v>63</v>
      </c>
      <c r="S1751">
        <v>1</v>
      </c>
      <c r="T1751">
        <f t="shared" si="243"/>
        <v>62</v>
      </c>
      <c r="U1751">
        <v>59</v>
      </c>
      <c r="V1751">
        <f t="shared" si="244"/>
        <v>3</v>
      </c>
      <c r="W1751" s="3">
        <f t="shared" si="245"/>
        <v>1.5873015873015872E-2</v>
      </c>
      <c r="X1751">
        <v>26</v>
      </c>
      <c r="Y1751" s="4">
        <v>0.6</v>
      </c>
      <c r="Z1751" s="4">
        <v>0.8</v>
      </c>
      <c r="AA1751" s="5">
        <v>51932.11</v>
      </c>
      <c r="AB1751" s="5">
        <f t="shared" si="246"/>
        <v>3063994.49</v>
      </c>
      <c r="AC1751" s="5">
        <v>35677.03</v>
      </c>
      <c r="AD1751" s="5">
        <f t="shared" si="247"/>
        <v>2247652.89</v>
      </c>
      <c r="AE1751" s="5">
        <v>145317.54999999999</v>
      </c>
      <c r="AF1751" s="5">
        <v>37685.660000000003</v>
      </c>
      <c r="AG1751" s="5">
        <v>8744.67</v>
      </c>
      <c r="AH1751" s="5">
        <v>1160</v>
      </c>
      <c r="AI1751" s="5">
        <v>5084.21</v>
      </c>
      <c r="AJ1751">
        <v>0</v>
      </c>
      <c r="AK1751" s="5">
        <v>0</v>
      </c>
      <c r="AL1751" s="5">
        <v>3304.25</v>
      </c>
      <c r="AM1751" s="5">
        <v>37971.440000000002</v>
      </c>
      <c r="AN1751">
        <v>4</v>
      </c>
      <c r="AO1751">
        <v>3</v>
      </c>
      <c r="AP1751" t="str">
        <f t="shared" si="248"/>
        <v>Yes</v>
      </c>
      <c r="AQ1751">
        <v>1</v>
      </c>
      <c r="AR1751" s="5">
        <f t="shared" si="249"/>
        <v>2486920.67</v>
      </c>
      <c r="AS1751" s="5">
        <f t="shared" si="250"/>
        <v>577073.81999999995</v>
      </c>
      <c r="AT1751" t="s">
        <v>59</v>
      </c>
      <c r="AU1751" t="s">
        <v>6164</v>
      </c>
      <c r="AV1751" t="s">
        <v>6165</v>
      </c>
      <c r="AW1751" t="s">
        <v>6166</v>
      </c>
      <c r="AX1751" t="s">
        <v>6184</v>
      </c>
      <c r="AY1751">
        <v>61</v>
      </c>
      <c r="AZ1751">
        <v>0</v>
      </c>
      <c r="BA1751">
        <v>24</v>
      </c>
      <c r="BB1751" t="s">
        <v>6180</v>
      </c>
      <c r="BC1751">
        <v>0</v>
      </c>
      <c r="BD1751">
        <v>0</v>
      </c>
      <c r="BE1751" t="s">
        <v>6169</v>
      </c>
      <c r="BF1751" t="s">
        <v>6170</v>
      </c>
      <c r="BG1751">
        <v>1</v>
      </c>
      <c r="BH1751" t="s">
        <v>6186</v>
      </c>
      <c r="BI1751">
        <v>26</v>
      </c>
      <c r="BJ1751" t="s">
        <v>6172</v>
      </c>
      <c r="BK1751">
        <v>0</v>
      </c>
      <c r="BL1751">
        <v>67</v>
      </c>
      <c r="BM1751" s="3">
        <f t="shared" si="251"/>
        <v>0.94029850746268662</v>
      </c>
    </row>
    <row r="1752" spans="1:65">
      <c r="A1752" t="s">
        <v>1884</v>
      </c>
      <c r="B1752" s="2">
        <v>45762</v>
      </c>
      <c r="C1752" t="s">
        <v>1632</v>
      </c>
      <c r="D1752" t="s">
        <v>1633</v>
      </c>
      <c r="E1752">
        <v>4</v>
      </c>
      <c r="F1752" t="s">
        <v>61</v>
      </c>
      <c r="G1752" t="s">
        <v>50</v>
      </c>
      <c r="H1752" t="s">
        <v>170</v>
      </c>
      <c r="I1752" t="s">
        <v>64</v>
      </c>
      <c r="J1752" t="s">
        <v>53</v>
      </c>
      <c r="K1752" t="s">
        <v>66</v>
      </c>
      <c r="L1752" t="s">
        <v>92</v>
      </c>
      <c r="M1752" t="s">
        <v>56</v>
      </c>
      <c r="N1752" t="s">
        <v>94</v>
      </c>
      <c r="O1752" t="s">
        <v>120</v>
      </c>
      <c r="P1752">
        <v>84</v>
      </c>
      <c r="Q1752">
        <v>88</v>
      </c>
      <c r="R1752">
        <v>88</v>
      </c>
      <c r="S1752">
        <v>2</v>
      </c>
      <c r="T1752">
        <f t="shared" si="243"/>
        <v>86</v>
      </c>
      <c r="U1752">
        <v>84</v>
      </c>
      <c r="V1752">
        <f t="shared" si="244"/>
        <v>2</v>
      </c>
      <c r="W1752" s="3">
        <f t="shared" si="245"/>
        <v>2.2727272727272728E-2</v>
      </c>
      <c r="X1752">
        <v>16</v>
      </c>
      <c r="Y1752" s="4">
        <v>1.6</v>
      </c>
      <c r="Z1752" s="4">
        <v>0.7</v>
      </c>
      <c r="AA1752" s="5">
        <v>30496.18</v>
      </c>
      <c r="AB1752" s="5">
        <f t="shared" si="246"/>
        <v>2561679.12</v>
      </c>
      <c r="AC1752" s="5">
        <v>23642.959999999999</v>
      </c>
      <c r="AD1752" s="5">
        <f t="shared" si="247"/>
        <v>2080580.48</v>
      </c>
      <c r="AE1752" s="5">
        <v>145944.93</v>
      </c>
      <c r="AF1752" s="5">
        <v>37467.85</v>
      </c>
      <c r="AG1752" s="5">
        <v>7860.39</v>
      </c>
      <c r="AH1752" s="5">
        <v>1015</v>
      </c>
      <c r="AI1752" s="5">
        <v>7040</v>
      </c>
      <c r="AJ1752">
        <v>0</v>
      </c>
      <c r="AK1752" s="5">
        <v>0</v>
      </c>
      <c r="AL1752" s="5">
        <v>33273.769999999997</v>
      </c>
      <c r="AM1752" s="5">
        <v>86671.29</v>
      </c>
      <c r="AN1752">
        <v>4</v>
      </c>
      <c r="AO1752">
        <v>4</v>
      </c>
      <c r="AP1752" t="str">
        <f t="shared" si="248"/>
        <v>Yes</v>
      </c>
      <c r="AQ1752">
        <v>1</v>
      </c>
      <c r="AR1752" s="5">
        <f t="shared" si="249"/>
        <v>2399853.71</v>
      </c>
      <c r="AS1752" s="5">
        <f t="shared" si="250"/>
        <v>161825.41</v>
      </c>
      <c r="AT1752" t="s">
        <v>59</v>
      </c>
      <c r="AU1752" t="s">
        <v>6164</v>
      </c>
      <c r="AV1752" t="s">
        <v>6165</v>
      </c>
      <c r="AW1752" t="s">
        <v>6166</v>
      </c>
      <c r="AX1752" t="s">
        <v>6184</v>
      </c>
      <c r="AY1752">
        <v>85</v>
      </c>
      <c r="AZ1752">
        <v>0</v>
      </c>
      <c r="BA1752">
        <v>17</v>
      </c>
      <c r="BB1752" t="s">
        <v>6180</v>
      </c>
      <c r="BC1752">
        <v>0</v>
      </c>
      <c r="BD1752">
        <v>0</v>
      </c>
      <c r="BE1752" t="s">
        <v>6169</v>
      </c>
      <c r="BF1752" t="s">
        <v>6170</v>
      </c>
      <c r="BG1752">
        <v>0</v>
      </c>
      <c r="BH1752" t="s">
        <v>6171</v>
      </c>
      <c r="BI1752">
        <v>24</v>
      </c>
      <c r="BJ1752" t="s">
        <v>6172</v>
      </c>
      <c r="BK1752">
        <v>0</v>
      </c>
      <c r="BL1752">
        <v>95</v>
      </c>
      <c r="BM1752" s="3">
        <f t="shared" si="251"/>
        <v>0.9263157894736842</v>
      </c>
    </row>
    <row r="1753" spans="1:65">
      <c r="A1753" t="s">
        <v>1885</v>
      </c>
      <c r="B1753" s="2">
        <v>45762</v>
      </c>
      <c r="C1753" t="s">
        <v>1632</v>
      </c>
      <c r="D1753" t="s">
        <v>1633</v>
      </c>
      <c r="E1753">
        <v>4</v>
      </c>
      <c r="F1753" t="s">
        <v>72</v>
      </c>
      <c r="G1753" t="s">
        <v>50</v>
      </c>
      <c r="H1753" t="s">
        <v>138</v>
      </c>
      <c r="I1753" t="s">
        <v>74</v>
      </c>
      <c r="J1753" t="s">
        <v>65</v>
      </c>
      <c r="K1753" t="s">
        <v>66</v>
      </c>
      <c r="L1753" t="s">
        <v>55</v>
      </c>
      <c r="M1753" t="s">
        <v>56</v>
      </c>
      <c r="N1753" t="s">
        <v>109</v>
      </c>
      <c r="O1753" t="s">
        <v>82</v>
      </c>
      <c r="P1753">
        <v>44</v>
      </c>
      <c r="Q1753">
        <v>46</v>
      </c>
      <c r="R1753">
        <v>46</v>
      </c>
      <c r="S1753">
        <v>1</v>
      </c>
      <c r="T1753">
        <f t="shared" si="243"/>
        <v>45</v>
      </c>
      <c r="U1753">
        <v>42</v>
      </c>
      <c r="V1753">
        <f t="shared" si="244"/>
        <v>3</v>
      </c>
      <c r="W1753" s="3">
        <f t="shared" si="245"/>
        <v>2.1739130434782608E-2</v>
      </c>
      <c r="X1753">
        <v>29</v>
      </c>
      <c r="Y1753" s="4">
        <v>4.8</v>
      </c>
      <c r="Z1753" s="4">
        <v>1.5</v>
      </c>
      <c r="AA1753" s="5">
        <v>48359.4</v>
      </c>
      <c r="AB1753" s="5">
        <f t="shared" si="246"/>
        <v>2031094.8</v>
      </c>
      <c r="AC1753" s="5">
        <v>34833.83</v>
      </c>
      <c r="AD1753" s="5">
        <f t="shared" si="247"/>
        <v>1602356.18</v>
      </c>
      <c r="AE1753" s="5">
        <v>103543.23</v>
      </c>
      <c r="AF1753" s="5">
        <v>28643.53</v>
      </c>
      <c r="AG1753" s="5">
        <v>10095.52</v>
      </c>
      <c r="AH1753" s="5">
        <v>2175</v>
      </c>
      <c r="AI1753" s="5">
        <v>5038.1000000000004</v>
      </c>
      <c r="AJ1753">
        <v>0</v>
      </c>
      <c r="AK1753" s="5">
        <v>0</v>
      </c>
      <c r="AL1753" s="5">
        <v>3229.54</v>
      </c>
      <c r="AM1753" s="5">
        <v>68670.149999999994</v>
      </c>
      <c r="AN1753">
        <v>8</v>
      </c>
      <c r="AO1753">
        <v>11</v>
      </c>
      <c r="AP1753" t="str">
        <f t="shared" si="248"/>
        <v>No</v>
      </c>
      <c r="AQ1753">
        <v>1</v>
      </c>
      <c r="AR1753" s="5">
        <f t="shared" si="249"/>
        <v>1823751.25</v>
      </c>
      <c r="AS1753" s="5">
        <f t="shared" si="250"/>
        <v>207343.55</v>
      </c>
      <c r="AT1753" t="s">
        <v>59</v>
      </c>
      <c r="AU1753" t="s">
        <v>6164</v>
      </c>
      <c r="AV1753" t="s">
        <v>6165</v>
      </c>
      <c r="AW1753" t="s">
        <v>6166</v>
      </c>
      <c r="AX1753" t="s">
        <v>6184</v>
      </c>
      <c r="AY1753">
        <v>46</v>
      </c>
      <c r="AZ1753">
        <v>0</v>
      </c>
      <c r="BA1753">
        <v>26</v>
      </c>
      <c r="BB1753" t="s">
        <v>6180</v>
      </c>
      <c r="BC1753">
        <v>1</v>
      </c>
      <c r="BD1753">
        <v>2</v>
      </c>
      <c r="BE1753" t="s">
        <v>6188</v>
      </c>
      <c r="BF1753" t="s">
        <v>6170</v>
      </c>
      <c r="BG1753">
        <v>1</v>
      </c>
      <c r="BH1753" t="s">
        <v>6179</v>
      </c>
      <c r="BI1753">
        <v>39</v>
      </c>
      <c r="BJ1753" t="s">
        <v>6172</v>
      </c>
      <c r="BK1753">
        <v>0</v>
      </c>
      <c r="BL1753">
        <v>61</v>
      </c>
      <c r="BM1753" s="3">
        <f t="shared" si="251"/>
        <v>0.75409836065573765</v>
      </c>
    </row>
    <row r="1754" spans="1:65">
      <c r="A1754" t="s">
        <v>1886</v>
      </c>
      <c r="B1754" s="2">
        <v>45762</v>
      </c>
      <c r="C1754" t="s">
        <v>1632</v>
      </c>
      <c r="D1754" t="s">
        <v>1633</v>
      </c>
      <c r="E1754">
        <v>4</v>
      </c>
      <c r="F1754" t="s">
        <v>49</v>
      </c>
      <c r="G1754" t="s">
        <v>79</v>
      </c>
      <c r="H1754" t="s">
        <v>111</v>
      </c>
      <c r="I1754" t="s">
        <v>64</v>
      </c>
      <c r="J1754" t="s">
        <v>53</v>
      </c>
      <c r="K1754" t="s">
        <v>66</v>
      </c>
      <c r="L1754" t="s">
        <v>55</v>
      </c>
      <c r="M1754" t="s">
        <v>68</v>
      </c>
      <c r="N1754" t="s">
        <v>94</v>
      </c>
      <c r="O1754" t="s">
        <v>120</v>
      </c>
      <c r="P1754">
        <v>77</v>
      </c>
      <c r="Q1754">
        <v>82</v>
      </c>
      <c r="R1754">
        <v>81</v>
      </c>
      <c r="S1754">
        <v>2</v>
      </c>
      <c r="T1754">
        <f t="shared" si="243"/>
        <v>79</v>
      </c>
      <c r="U1754">
        <v>76</v>
      </c>
      <c r="V1754">
        <f t="shared" si="244"/>
        <v>3</v>
      </c>
      <c r="W1754" s="3">
        <f t="shared" si="245"/>
        <v>2.4691358024691357E-2</v>
      </c>
      <c r="X1754">
        <v>9</v>
      </c>
      <c r="Y1754" s="4">
        <v>7.5</v>
      </c>
      <c r="Z1754" s="4">
        <v>1.3</v>
      </c>
      <c r="AA1754" s="5">
        <v>30269.45</v>
      </c>
      <c r="AB1754" s="5">
        <f t="shared" si="246"/>
        <v>2300478.2000000002</v>
      </c>
      <c r="AC1754" s="5">
        <v>22485.29</v>
      </c>
      <c r="AD1754" s="5">
        <f t="shared" si="247"/>
        <v>1821308.49</v>
      </c>
      <c r="AE1754" s="5">
        <v>135290.17000000001</v>
      </c>
      <c r="AF1754" s="5">
        <v>37339.449999999997</v>
      </c>
      <c r="AG1754" s="5">
        <v>7420.85</v>
      </c>
      <c r="AH1754" s="5">
        <v>1885</v>
      </c>
      <c r="AI1754" s="5">
        <v>7101.37</v>
      </c>
      <c r="AJ1754">
        <v>1</v>
      </c>
      <c r="AK1754" s="5">
        <v>8690.42</v>
      </c>
      <c r="AL1754" s="5">
        <v>34012.699999999997</v>
      </c>
      <c r="AM1754" s="5">
        <v>83453.86</v>
      </c>
      <c r="AN1754">
        <v>4</v>
      </c>
      <c r="AO1754">
        <v>3</v>
      </c>
      <c r="AP1754" t="str">
        <f t="shared" si="248"/>
        <v>Yes</v>
      </c>
      <c r="AQ1754">
        <v>1</v>
      </c>
      <c r="AR1754" s="5">
        <f t="shared" si="249"/>
        <v>2136502.31</v>
      </c>
      <c r="AS1754" s="5">
        <f t="shared" si="250"/>
        <v>163975.89000000001</v>
      </c>
      <c r="AT1754" t="s">
        <v>59</v>
      </c>
      <c r="AU1754" t="s">
        <v>6181</v>
      </c>
      <c r="AV1754" t="s">
        <v>6182</v>
      </c>
      <c r="AW1754" t="s">
        <v>6183</v>
      </c>
      <c r="AX1754" t="s">
        <v>6167</v>
      </c>
      <c r="AY1754">
        <v>78</v>
      </c>
      <c r="AZ1754">
        <v>0</v>
      </c>
      <c r="BA1754">
        <v>25</v>
      </c>
      <c r="BB1754" t="s">
        <v>6180</v>
      </c>
      <c r="BC1754">
        <v>0</v>
      </c>
      <c r="BD1754">
        <v>0</v>
      </c>
      <c r="BE1754" t="s">
        <v>6169</v>
      </c>
      <c r="BF1754" t="s">
        <v>6170</v>
      </c>
      <c r="BG1754">
        <v>0</v>
      </c>
      <c r="BH1754" t="s">
        <v>6171</v>
      </c>
      <c r="BI1754">
        <v>14</v>
      </c>
      <c r="BJ1754" t="s">
        <v>6172</v>
      </c>
      <c r="BK1754">
        <v>0</v>
      </c>
      <c r="BL1754">
        <v>86</v>
      </c>
      <c r="BM1754" s="3">
        <f t="shared" si="251"/>
        <v>0.94186046511627908</v>
      </c>
    </row>
    <row r="1755" spans="1:65">
      <c r="A1755" t="s">
        <v>1887</v>
      </c>
      <c r="B1755" s="2">
        <v>45762</v>
      </c>
      <c r="C1755" t="s">
        <v>1632</v>
      </c>
      <c r="D1755" t="s">
        <v>1633</v>
      </c>
      <c r="E1755">
        <v>4</v>
      </c>
      <c r="F1755" t="s">
        <v>72</v>
      </c>
      <c r="G1755" t="s">
        <v>50</v>
      </c>
      <c r="H1755" t="s">
        <v>119</v>
      </c>
      <c r="I1755" t="s">
        <v>74</v>
      </c>
      <c r="J1755" t="s">
        <v>53</v>
      </c>
      <c r="K1755" t="s">
        <v>75</v>
      </c>
      <c r="L1755" t="s">
        <v>55</v>
      </c>
      <c r="M1755" t="s">
        <v>68</v>
      </c>
      <c r="N1755" t="s">
        <v>109</v>
      </c>
      <c r="O1755" t="s">
        <v>58</v>
      </c>
      <c r="P1755">
        <v>56</v>
      </c>
      <c r="Q1755">
        <v>57</v>
      </c>
      <c r="R1755">
        <v>57</v>
      </c>
      <c r="S1755">
        <v>2</v>
      </c>
      <c r="T1755">
        <f t="shared" si="243"/>
        <v>55</v>
      </c>
      <c r="U1755">
        <v>55</v>
      </c>
      <c r="V1755">
        <f t="shared" si="244"/>
        <v>0</v>
      </c>
      <c r="W1755" s="3">
        <f t="shared" si="245"/>
        <v>3.5087719298245612E-2</v>
      </c>
      <c r="X1755">
        <v>17</v>
      </c>
      <c r="Y1755" s="4">
        <v>7.6</v>
      </c>
      <c r="Z1755" s="4">
        <v>1.7</v>
      </c>
      <c r="AA1755" s="5">
        <v>35616.230000000003</v>
      </c>
      <c r="AB1755" s="5">
        <f t="shared" si="246"/>
        <v>1958892.65</v>
      </c>
      <c r="AC1755" s="5">
        <v>22425.46</v>
      </c>
      <c r="AD1755" s="5">
        <f t="shared" si="247"/>
        <v>1278251.22</v>
      </c>
      <c r="AE1755" s="5">
        <v>98112.99</v>
      </c>
      <c r="AF1755" s="5">
        <v>25152.080000000002</v>
      </c>
      <c r="AG1755" s="5">
        <v>8748.2000000000007</v>
      </c>
      <c r="AH1755" s="5">
        <v>2465</v>
      </c>
      <c r="AI1755" s="5">
        <v>7015.38</v>
      </c>
      <c r="AJ1755">
        <v>1</v>
      </c>
      <c r="AK1755" s="5">
        <v>8737.39</v>
      </c>
      <c r="AL1755" s="5">
        <v>0</v>
      </c>
      <c r="AM1755" s="5">
        <v>85070.14</v>
      </c>
      <c r="AN1755">
        <v>8</v>
      </c>
      <c r="AO1755">
        <v>9</v>
      </c>
      <c r="AP1755" t="str">
        <f t="shared" si="248"/>
        <v>No</v>
      </c>
      <c r="AQ1755">
        <v>3</v>
      </c>
      <c r="AR1755" s="5">
        <f t="shared" si="249"/>
        <v>1513552.4</v>
      </c>
      <c r="AS1755" s="5">
        <f t="shared" si="250"/>
        <v>445340.25</v>
      </c>
      <c r="AT1755" t="s">
        <v>59</v>
      </c>
      <c r="AU1755" t="s">
        <v>6181</v>
      </c>
      <c r="AV1755" t="s">
        <v>6182</v>
      </c>
      <c r="AW1755" t="s">
        <v>6183</v>
      </c>
      <c r="AX1755" t="s">
        <v>6184</v>
      </c>
      <c r="AY1755">
        <v>57</v>
      </c>
      <c r="AZ1755">
        <v>0</v>
      </c>
      <c r="BA1755">
        <v>0</v>
      </c>
      <c r="BB1755" t="s">
        <v>6168</v>
      </c>
      <c r="BC1755">
        <v>1</v>
      </c>
      <c r="BD1755">
        <v>0</v>
      </c>
      <c r="BE1755" t="s">
        <v>6178</v>
      </c>
      <c r="BF1755" t="s">
        <v>6170</v>
      </c>
      <c r="BG1755">
        <v>0</v>
      </c>
      <c r="BH1755" t="s">
        <v>6171</v>
      </c>
      <c r="BI1755">
        <v>31</v>
      </c>
      <c r="BJ1755" t="s">
        <v>6172</v>
      </c>
      <c r="BK1755">
        <v>0</v>
      </c>
      <c r="BL1755">
        <v>71</v>
      </c>
      <c r="BM1755" s="3">
        <f t="shared" si="251"/>
        <v>0.80281690140845074</v>
      </c>
    </row>
    <row r="1756" spans="1:65">
      <c r="A1756" t="s">
        <v>1888</v>
      </c>
      <c r="B1756" s="2">
        <v>45762</v>
      </c>
      <c r="C1756" t="s">
        <v>1632</v>
      </c>
      <c r="D1756" t="s">
        <v>1633</v>
      </c>
      <c r="E1756">
        <v>4</v>
      </c>
      <c r="F1756" t="s">
        <v>49</v>
      </c>
      <c r="G1756" t="s">
        <v>79</v>
      </c>
      <c r="H1756" t="s">
        <v>262</v>
      </c>
      <c r="I1756" t="s">
        <v>52</v>
      </c>
      <c r="J1756" t="s">
        <v>81</v>
      </c>
      <c r="K1756" t="s">
        <v>66</v>
      </c>
      <c r="L1756" t="s">
        <v>55</v>
      </c>
      <c r="M1756" t="s">
        <v>56</v>
      </c>
      <c r="N1756" t="s">
        <v>76</v>
      </c>
      <c r="O1756" t="s">
        <v>70</v>
      </c>
      <c r="P1756">
        <v>42</v>
      </c>
      <c r="Q1756">
        <v>44</v>
      </c>
      <c r="R1756">
        <v>42</v>
      </c>
      <c r="S1756">
        <v>1</v>
      </c>
      <c r="T1756">
        <f t="shared" si="243"/>
        <v>41</v>
      </c>
      <c r="U1756">
        <v>41</v>
      </c>
      <c r="V1756">
        <f t="shared" si="244"/>
        <v>0</v>
      </c>
      <c r="W1756" s="3">
        <f t="shared" si="245"/>
        <v>2.3809523809523808E-2</v>
      </c>
      <c r="X1756">
        <v>43</v>
      </c>
      <c r="Y1756" s="4">
        <v>5.3</v>
      </c>
      <c r="Z1756" s="4">
        <v>1.8</v>
      </c>
      <c r="AA1756" s="5">
        <v>73196.17</v>
      </c>
      <c r="AB1756" s="5">
        <f t="shared" si="246"/>
        <v>3001042.97</v>
      </c>
      <c r="AC1756" s="5">
        <v>53151.58</v>
      </c>
      <c r="AD1756" s="5">
        <f t="shared" si="247"/>
        <v>2232366.36</v>
      </c>
      <c r="AE1756" s="5">
        <v>134489.54</v>
      </c>
      <c r="AF1756" s="5">
        <v>37355.519999999997</v>
      </c>
      <c r="AG1756" s="5">
        <v>11297.64</v>
      </c>
      <c r="AH1756" s="5">
        <v>2610</v>
      </c>
      <c r="AI1756" s="5">
        <v>7515.79</v>
      </c>
      <c r="AJ1756">
        <v>0</v>
      </c>
      <c r="AK1756" s="5">
        <v>0</v>
      </c>
      <c r="AL1756" s="5">
        <v>0</v>
      </c>
      <c r="AM1756" s="5">
        <v>25837.040000000001</v>
      </c>
      <c r="AN1756">
        <v>4</v>
      </c>
      <c r="AO1756">
        <v>4</v>
      </c>
      <c r="AP1756" t="str">
        <f t="shared" si="248"/>
        <v>Yes</v>
      </c>
      <c r="AQ1756">
        <v>1</v>
      </c>
      <c r="AR1756" s="5">
        <f t="shared" si="249"/>
        <v>2451471.89</v>
      </c>
      <c r="AS1756" s="5">
        <f t="shared" si="250"/>
        <v>549571.07999999996</v>
      </c>
      <c r="AT1756" t="s">
        <v>59</v>
      </c>
      <c r="AU1756" t="s">
        <v>6164</v>
      </c>
      <c r="AV1756" t="s">
        <v>6165</v>
      </c>
      <c r="AW1756" t="s">
        <v>6166</v>
      </c>
      <c r="AX1756" t="s">
        <v>6167</v>
      </c>
      <c r="AY1756">
        <v>44</v>
      </c>
      <c r="AZ1756">
        <v>1</v>
      </c>
      <c r="BA1756">
        <v>0</v>
      </c>
      <c r="BB1756" t="s">
        <v>6168</v>
      </c>
      <c r="BC1756">
        <v>0</v>
      </c>
      <c r="BD1756">
        <v>0</v>
      </c>
      <c r="BE1756" t="s">
        <v>6169</v>
      </c>
      <c r="BF1756" t="s">
        <v>6170</v>
      </c>
      <c r="BG1756">
        <v>0</v>
      </c>
      <c r="BH1756" t="s">
        <v>6171</v>
      </c>
      <c r="BI1756">
        <v>23</v>
      </c>
      <c r="BJ1756" t="s">
        <v>6172</v>
      </c>
      <c r="BK1756">
        <v>0</v>
      </c>
      <c r="BL1756">
        <v>52</v>
      </c>
      <c r="BM1756" s="3">
        <f t="shared" si="251"/>
        <v>0.80769230769230771</v>
      </c>
    </row>
    <row r="1757" spans="1:65">
      <c r="A1757" t="s">
        <v>1889</v>
      </c>
      <c r="B1757" s="2">
        <v>45762</v>
      </c>
      <c r="C1757" t="s">
        <v>1632</v>
      </c>
      <c r="D1757" t="s">
        <v>1633</v>
      </c>
      <c r="E1757">
        <v>4</v>
      </c>
      <c r="F1757" t="s">
        <v>78</v>
      </c>
      <c r="G1757" t="s">
        <v>62</v>
      </c>
      <c r="H1757" t="s">
        <v>153</v>
      </c>
      <c r="I1757" t="s">
        <v>64</v>
      </c>
      <c r="J1757" t="s">
        <v>53</v>
      </c>
      <c r="K1757" t="s">
        <v>75</v>
      </c>
      <c r="L1757" t="s">
        <v>67</v>
      </c>
      <c r="M1757" t="s">
        <v>68</v>
      </c>
      <c r="N1757" t="s">
        <v>76</v>
      </c>
      <c r="O1757" t="s">
        <v>70</v>
      </c>
      <c r="P1757">
        <v>71</v>
      </c>
      <c r="Q1757">
        <v>74</v>
      </c>
      <c r="R1757">
        <v>71</v>
      </c>
      <c r="S1757">
        <v>7</v>
      </c>
      <c r="T1757">
        <f t="shared" si="243"/>
        <v>64</v>
      </c>
      <c r="U1757">
        <v>64</v>
      </c>
      <c r="V1757">
        <f t="shared" si="244"/>
        <v>0</v>
      </c>
      <c r="W1757" s="3">
        <f t="shared" si="245"/>
        <v>9.8591549295774641E-2</v>
      </c>
      <c r="X1757">
        <v>10</v>
      </c>
      <c r="Y1757" s="4">
        <v>0.2</v>
      </c>
      <c r="Z1757" s="4">
        <v>0.7</v>
      </c>
      <c r="AA1757" s="5">
        <v>35785.74</v>
      </c>
      <c r="AB1757" s="5">
        <f t="shared" si="246"/>
        <v>2290287.36</v>
      </c>
      <c r="AC1757" s="5">
        <v>21837.19</v>
      </c>
      <c r="AD1757" s="5">
        <f t="shared" si="247"/>
        <v>1550440.49</v>
      </c>
      <c r="AE1757" s="5">
        <v>116763.65</v>
      </c>
      <c r="AF1757" s="5">
        <v>33629.839999999997</v>
      </c>
      <c r="AG1757" s="5">
        <v>33016.76</v>
      </c>
      <c r="AH1757" s="5">
        <v>1015</v>
      </c>
      <c r="AI1757" s="5">
        <v>63578.38</v>
      </c>
      <c r="AJ1757">
        <v>2</v>
      </c>
      <c r="AK1757" s="5">
        <v>16840.080000000002</v>
      </c>
      <c r="AL1757" s="5">
        <v>0</v>
      </c>
      <c r="AM1757" s="5">
        <v>39816.61</v>
      </c>
      <c r="AN1757">
        <v>4</v>
      </c>
      <c r="AO1757">
        <v>4</v>
      </c>
      <c r="AP1757" t="str">
        <f t="shared" si="248"/>
        <v>Yes</v>
      </c>
      <c r="AQ1757">
        <v>2</v>
      </c>
      <c r="AR1757" s="5">
        <f t="shared" si="249"/>
        <v>1855100.81</v>
      </c>
      <c r="AS1757" s="5">
        <f t="shared" si="250"/>
        <v>435186.55</v>
      </c>
      <c r="AT1757" t="s">
        <v>1641</v>
      </c>
      <c r="AU1757" t="s">
        <v>6189</v>
      </c>
      <c r="AV1757" t="s">
        <v>6201</v>
      </c>
      <c r="AW1757" t="s">
        <v>6175</v>
      </c>
      <c r="AX1757" t="s">
        <v>6167</v>
      </c>
      <c r="AY1757">
        <v>74</v>
      </c>
      <c r="AZ1757">
        <v>0</v>
      </c>
      <c r="BA1757">
        <v>0</v>
      </c>
      <c r="BB1757" t="s">
        <v>6168</v>
      </c>
      <c r="BC1757">
        <v>0</v>
      </c>
      <c r="BD1757">
        <v>0</v>
      </c>
      <c r="BE1757" t="s">
        <v>6169</v>
      </c>
      <c r="BF1757" t="s">
        <v>6210</v>
      </c>
      <c r="BG1757">
        <v>0</v>
      </c>
      <c r="BH1757" t="s">
        <v>6171</v>
      </c>
      <c r="BI1757">
        <v>22</v>
      </c>
      <c r="BJ1757" t="s">
        <v>6172</v>
      </c>
      <c r="BK1757">
        <v>0</v>
      </c>
      <c r="BL1757">
        <v>80</v>
      </c>
      <c r="BM1757" s="3">
        <f t="shared" si="251"/>
        <v>0.88749999999999996</v>
      </c>
    </row>
    <row r="1758" spans="1:65">
      <c r="A1758" t="s">
        <v>1890</v>
      </c>
      <c r="B1758" s="2">
        <v>45762</v>
      </c>
      <c r="C1758" t="s">
        <v>1632</v>
      </c>
      <c r="D1758" t="s">
        <v>1633</v>
      </c>
      <c r="E1758">
        <v>4</v>
      </c>
      <c r="F1758" t="s">
        <v>78</v>
      </c>
      <c r="G1758" t="s">
        <v>62</v>
      </c>
      <c r="H1758" t="s">
        <v>91</v>
      </c>
      <c r="I1758" t="s">
        <v>64</v>
      </c>
      <c r="J1758" t="s">
        <v>53</v>
      </c>
      <c r="K1758" t="s">
        <v>66</v>
      </c>
      <c r="L1758" t="s">
        <v>67</v>
      </c>
      <c r="M1758" t="s">
        <v>68</v>
      </c>
      <c r="N1758" t="s">
        <v>76</v>
      </c>
      <c r="O1758" t="s">
        <v>58</v>
      </c>
      <c r="P1758">
        <v>75</v>
      </c>
      <c r="Q1758">
        <v>79</v>
      </c>
      <c r="R1758">
        <v>78</v>
      </c>
      <c r="S1758">
        <v>7</v>
      </c>
      <c r="T1758">
        <f t="shared" si="243"/>
        <v>71</v>
      </c>
      <c r="U1758">
        <v>71</v>
      </c>
      <c r="V1758">
        <f t="shared" si="244"/>
        <v>0</v>
      </c>
      <c r="W1758" s="3">
        <f t="shared" si="245"/>
        <v>8.9743589743589744E-2</v>
      </c>
      <c r="X1758">
        <v>33</v>
      </c>
      <c r="Y1758" s="4">
        <v>6.3</v>
      </c>
      <c r="Z1758" s="4">
        <v>2.6</v>
      </c>
      <c r="AA1758" s="5">
        <v>30807.35</v>
      </c>
      <c r="AB1758" s="5">
        <f t="shared" si="246"/>
        <v>2187321.85</v>
      </c>
      <c r="AC1758" s="5">
        <v>21919.05</v>
      </c>
      <c r="AD1758" s="5">
        <f t="shared" si="247"/>
        <v>1709685.9</v>
      </c>
      <c r="AE1758" s="5">
        <v>127640.46</v>
      </c>
      <c r="AF1758" s="5">
        <v>38130.339999999997</v>
      </c>
      <c r="AG1758" s="5">
        <v>35733.24</v>
      </c>
      <c r="AH1758" s="5">
        <v>3770</v>
      </c>
      <c r="AI1758" s="5">
        <v>62153.09</v>
      </c>
      <c r="AJ1758">
        <v>2</v>
      </c>
      <c r="AK1758" s="5">
        <v>17090.45</v>
      </c>
      <c r="AL1758" s="5">
        <v>0</v>
      </c>
      <c r="AM1758" s="5">
        <v>49900.75</v>
      </c>
      <c r="AN1758">
        <v>4</v>
      </c>
      <c r="AO1758">
        <v>4</v>
      </c>
      <c r="AP1758" t="str">
        <f t="shared" si="248"/>
        <v>Yes</v>
      </c>
      <c r="AQ1758">
        <v>3</v>
      </c>
      <c r="AR1758" s="5">
        <f t="shared" si="249"/>
        <v>2044104.23</v>
      </c>
      <c r="AS1758" s="5">
        <f t="shared" si="250"/>
        <v>143217.62</v>
      </c>
      <c r="AT1758" t="s">
        <v>1641</v>
      </c>
      <c r="AU1758" t="s">
        <v>6189</v>
      </c>
      <c r="AV1758" t="s">
        <v>6201</v>
      </c>
      <c r="AW1758" t="s">
        <v>6175</v>
      </c>
      <c r="AX1758" t="s">
        <v>6167</v>
      </c>
      <c r="AY1758">
        <v>76</v>
      </c>
      <c r="AZ1758">
        <v>0</v>
      </c>
      <c r="BA1758">
        <v>0</v>
      </c>
      <c r="BB1758" t="s">
        <v>6168</v>
      </c>
      <c r="BC1758">
        <v>0</v>
      </c>
      <c r="BD1758">
        <v>0</v>
      </c>
      <c r="BE1758" t="s">
        <v>6169</v>
      </c>
      <c r="BF1758" t="s">
        <v>6210</v>
      </c>
      <c r="BG1758">
        <v>1</v>
      </c>
      <c r="BH1758" t="s">
        <v>6179</v>
      </c>
      <c r="BI1758">
        <v>33</v>
      </c>
      <c r="BJ1758" t="s">
        <v>6172</v>
      </c>
      <c r="BK1758">
        <v>0</v>
      </c>
      <c r="BL1758">
        <v>84</v>
      </c>
      <c r="BM1758" s="3">
        <f t="shared" si="251"/>
        <v>0.9285714285714286</v>
      </c>
    </row>
    <row r="1759" spans="1:65">
      <c r="A1759" t="s">
        <v>1891</v>
      </c>
      <c r="B1759" s="2">
        <v>45763</v>
      </c>
      <c r="C1759" t="s">
        <v>1632</v>
      </c>
      <c r="D1759" t="s">
        <v>1633</v>
      </c>
      <c r="E1759">
        <v>4</v>
      </c>
      <c r="F1759" t="s">
        <v>61</v>
      </c>
      <c r="G1759" t="s">
        <v>79</v>
      </c>
      <c r="H1759" t="s">
        <v>100</v>
      </c>
      <c r="I1759" t="s">
        <v>52</v>
      </c>
      <c r="J1759" t="s">
        <v>53</v>
      </c>
      <c r="K1759" t="s">
        <v>66</v>
      </c>
      <c r="L1759" t="s">
        <v>55</v>
      </c>
      <c r="M1759" t="s">
        <v>56</v>
      </c>
      <c r="N1759" t="s">
        <v>109</v>
      </c>
      <c r="O1759" t="s">
        <v>82</v>
      </c>
      <c r="P1759">
        <v>77</v>
      </c>
      <c r="Q1759">
        <v>80</v>
      </c>
      <c r="R1759">
        <v>80</v>
      </c>
      <c r="S1759">
        <v>2</v>
      </c>
      <c r="T1759">
        <f t="shared" si="243"/>
        <v>78</v>
      </c>
      <c r="U1759">
        <v>74</v>
      </c>
      <c r="V1759">
        <f t="shared" si="244"/>
        <v>4</v>
      </c>
      <c r="W1759" s="3">
        <f t="shared" si="245"/>
        <v>2.5000000000000001E-2</v>
      </c>
      <c r="X1759">
        <v>34</v>
      </c>
      <c r="Y1759" s="4">
        <v>2.8</v>
      </c>
      <c r="Z1759" s="4">
        <v>1.7</v>
      </c>
      <c r="AA1759" s="5">
        <v>30673.86</v>
      </c>
      <c r="AB1759" s="5">
        <f t="shared" si="246"/>
        <v>2269865.64</v>
      </c>
      <c r="AC1759" s="5">
        <v>23726.03</v>
      </c>
      <c r="AD1759" s="5">
        <f t="shared" si="247"/>
        <v>1898082.4</v>
      </c>
      <c r="AE1759" s="5">
        <v>143357.63</v>
      </c>
      <c r="AF1759" s="5">
        <v>36594.870000000003</v>
      </c>
      <c r="AG1759" s="5">
        <v>9950.51</v>
      </c>
      <c r="AH1759" s="5">
        <v>2465</v>
      </c>
      <c r="AI1759" s="5">
        <v>7111.11</v>
      </c>
      <c r="AJ1759">
        <v>0</v>
      </c>
      <c r="AK1759" s="5">
        <v>0</v>
      </c>
      <c r="AL1759" s="5">
        <v>34843.839999999997</v>
      </c>
      <c r="AM1759" s="5">
        <v>134674.57</v>
      </c>
      <c r="AN1759">
        <v>8</v>
      </c>
      <c r="AO1759">
        <v>8</v>
      </c>
      <c r="AP1759" t="str">
        <f t="shared" si="248"/>
        <v>Yes</v>
      </c>
      <c r="AQ1759">
        <v>0</v>
      </c>
      <c r="AR1759" s="5">
        <f t="shared" si="249"/>
        <v>2267079.9300000002</v>
      </c>
      <c r="AS1759" s="5">
        <f t="shared" si="250"/>
        <v>2785.71</v>
      </c>
      <c r="AT1759" t="s">
        <v>59</v>
      </c>
      <c r="AU1759" t="s">
        <v>6164</v>
      </c>
      <c r="AV1759" t="s">
        <v>6165</v>
      </c>
      <c r="AW1759" t="s">
        <v>6166</v>
      </c>
      <c r="AX1759" t="s">
        <v>6184</v>
      </c>
      <c r="AY1759">
        <v>82</v>
      </c>
      <c r="AZ1759">
        <v>3</v>
      </c>
      <c r="BA1759">
        <v>30</v>
      </c>
      <c r="BB1759" t="s">
        <v>6185</v>
      </c>
      <c r="BC1759">
        <v>0</v>
      </c>
      <c r="BD1759">
        <v>0</v>
      </c>
      <c r="BE1759" t="s">
        <v>6169</v>
      </c>
      <c r="BF1759" t="s">
        <v>6170</v>
      </c>
      <c r="BG1759">
        <v>0</v>
      </c>
      <c r="BH1759" t="s">
        <v>6171</v>
      </c>
      <c r="BI1759">
        <v>39</v>
      </c>
      <c r="BJ1759" t="s">
        <v>6172</v>
      </c>
      <c r="BK1759">
        <v>0</v>
      </c>
      <c r="BL1759">
        <v>86</v>
      </c>
      <c r="BM1759" s="3">
        <f t="shared" si="251"/>
        <v>0.93023255813953487</v>
      </c>
    </row>
    <row r="1760" spans="1:65">
      <c r="A1760" t="s">
        <v>1892</v>
      </c>
      <c r="B1760" s="2">
        <v>45763</v>
      </c>
      <c r="C1760" t="s">
        <v>1632</v>
      </c>
      <c r="D1760" t="s">
        <v>1633</v>
      </c>
      <c r="E1760">
        <v>4</v>
      </c>
      <c r="F1760" t="s">
        <v>72</v>
      </c>
      <c r="G1760" t="s">
        <v>79</v>
      </c>
      <c r="H1760" t="s">
        <v>102</v>
      </c>
      <c r="I1760" t="s">
        <v>52</v>
      </c>
      <c r="J1760" t="s">
        <v>65</v>
      </c>
      <c r="K1760" t="s">
        <v>75</v>
      </c>
      <c r="L1760" t="s">
        <v>92</v>
      </c>
      <c r="M1760" t="s">
        <v>56</v>
      </c>
      <c r="N1760" t="s">
        <v>69</v>
      </c>
      <c r="O1760" t="s">
        <v>82</v>
      </c>
      <c r="P1760">
        <v>55</v>
      </c>
      <c r="Q1760">
        <v>56</v>
      </c>
      <c r="R1760">
        <v>56</v>
      </c>
      <c r="S1760">
        <v>1</v>
      </c>
      <c r="T1760">
        <f t="shared" si="243"/>
        <v>55</v>
      </c>
      <c r="U1760">
        <v>53</v>
      </c>
      <c r="V1760">
        <f t="shared" si="244"/>
        <v>2</v>
      </c>
      <c r="W1760" s="3">
        <f t="shared" si="245"/>
        <v>1.7857142857142856E-2</v>
      </c>
      <c r="X1760">
        <v>23</v>
      </c>
      <c r="Y1760" s="4">
        <v>5.2</v>
      </c>
      <c r="Z1760" s="4">
        <v>2.1</v>
      </c>
      <c r="AA1760" s="5">
        <v>52477.21</v>
      </c>
      <c r="AB1760" s="5">
        <f t="shared" si="246"/>
        <v>2781292.13</v>
      </c>
      <c r="AC1760" s="5">
        <v>34961.120000000003</v>
      </c>
      <c r="AD1760" s="5">
        <f t="shared" si="247"/>
        <v>1957822.72</v>
      </c>
      <c r="AE1760" s="5">
        <v>130305.04</v>
      </c>
      <c r="AF1760" s="5">
        <v>34371.35</v>
      </c>
      <c r="AG1760" s="5">
        <v>8884.24</v>
      </c>
      <c r="AH1760" s="5">
        <v>3045</v>
      </c>
      <c r="AI1760" s="5">
        <v>5050.9799999999996</v>
      </c>
      <c r="AJ1760">
        <v>0</v>
      </c>
      <c r="AK1760" s="5">
        <v>0</v>
      </c>
      <c r="AL1760" s="5">
        <v>2248.39</v>
      </c>
      <c r="AM1760" s="5">
        <v>36518.410000000003</v>
      </c>
      <c r="AN1760">
        <v>4</v>
      </c>
      <c r="AO1760">
        <v>3</v>
      </c>
      <c r="AP1760" t="str">
        <f t="shared" si="248"/>
        <v>Yes</v>
      </c>
      <c r="AQ1760">
        <v>0</v>
      </c>
      <c r="AR1760" s="5">
        <f t="shared" si="249"/>
        <v>2178246.13</v>
      </c>
      <c r="AS1760" s="5">
        <f t="shared" si="250"/>
        <v>603046</v>
      </c>
      <c r="AT1760" t="s">
        <v>59</v>
      </c>
      <c r="AU1760" t="s">
        <v>6164</v>
      </c>
      <c r="AV1760" t="s">
        <v>6165</v>
      </c>
      <c r="AW1760" t="s">
        <v>6166</v>
      </c>
      <c r="AX1760" t="s">
        <v>6184</v>
      </c>
      <c r="AY1760">
        <v>62</v>
      </c>
      <c r="AZ1760">
        <v>4</v>
      </c>
      <c r="BA1760">
        <v>19</v>
      </c>
      <c r="BB1760" t="s">
        <v>6185</v>
      </c>
      <c r="BC1760">
        <v>0</v>
      </c>
      <c r="BD1760">
        <v>0</v>
      </c>
      <c r="BE1760" t="s">
        <v>6169</v>
      </c>
      <c r="BF1760" t="s">
        <v>6170</v>
      </c>
      <c r="BG1760">
        <v>1</v>
      </c>
      <c r="BH1760" t="s">
        <v>6179</v>
      </c>
      <c r="BI1760">
        <v>27</v>
      </c>
      <c r="BJ1760" t="s">
        <v>6172</v>
      </c>
      <c r="BK1760">
        <v>0</v>
      </c>
      <c r="BL1760">
        <v>61</v>
      </c>
      <c r="BM1760" s="3">
        <f t="shared" si="251"/>
        <v>0.91803278688524592</v>
      </c>
    </row>
    <row r="1761" spans="1:65">
      <c r="A1761" t="s">
        <v>1893</v>
      </c>
      <c r="B1761" s="2">
        <v>45763</v>
      </c>
      <c r="C1761" t="s">
        <v>1632</v>
      </c>
      <c r="D1761" t="s">
        <v>1633</v>
      </c>
      <c r="E1761">
        <v>4</v>
      </c>
      <c r="F1761" t="s">
        <v>61</v>
      </c>
      <c r="G1761" t="s">
        <v>62</v>
      </c>
      <c r="H1761" t="s">
        <v>96</v>
      </c>
      <c r="I1761" t="s">
        <v>74</v>
      </c>
      <c r="J1761" t="s">
        <v>53</v>
      </c>
      <c r="K1761" t="s">
        <v>66</v>
      </c>
      <c r="L1761" t="s">
        <v>55</v>
      </c>
      <c r="M1761" t="s">
        <v>56</v>
      </c>
      <c r="N1761" t="s">
        <v>69</v>
      </c>
      <c r="O1761" t="s">
        <v>120</v>
      </c>
      <c r="P1761">
        <v>88</v>
      </c>
      <c r="Q1761">
        <v>88</v>
      </c>
      <c r="R1761">
        <v>87</v>
      </c>
      <c r="S1761">
        <v>2</v>
      </c>
      <c r="T1761">
        <f t="shared" si="243"/>
        <v>85</v>
      </c>
      <c r="U1761">
        <v>85</v>
      </c>
      <c r="V1761">
        <f t="shared" si="244"/>
        <v>0</v>
      </c>
      <c r="W1761" s="3">
        <f t="shared" si="245"/>
        <v>2.2988505747126436E-2</v>
      </c>
      <c r="X1761">
        <v>26</v>
      </c>
      <c r="Y1761" s="4">
        <v>3.5</v>
      </c>
      <c r="Z1761" s="4">
        <v>1.4</v>
      </c>
      <c r="AA1761" s="5">
        <v>30703.34</v>
      </c>
      <c r="AB1761" s="5">
        <f t="shared" si="246"/>
        <v>2609783.9</v>
      </c>
      <c r="AC1761" s="5">
        <v>23719.67</v>
      </c>
      <c r="AD1761" s="5">
        <f t="shared" si="247"/>
        <v>2063611.29</v>
      </c>
      <c r="AE1761" s="5">
        <v>149395.4</v>
      </c>
      <c r="AF1761" s="5">
        <v>37051.65</v>
      </c>
      <c r="AG1761" s="5">
        <v>9065.57</v>
      </c>
      <c r="AH1761" s="5">
        <v>2030</v>
      </c>
      <c r="AI1761" s="5">
        <v>7048.1</v>
      </c>
      <c r="AJ1761">
        <v>0</v>
      </c>
      <c r="AK1761" s="5">
        <v>0</v>
      </c>
      <c r="AL1761" s="5">
        <v>31740.84</v>
      </c>
      <c r="AM1761" s="5">
        <v>95605.49</v>
      </c>
      <c r="AN1761">
        <v>4</v>
      </c>
      <c r="AO1761">
        <v>5</v>
      </c>
      <c r="AP1761" t="str">
        <f t="shared" si="248"/>
        <v>No</v>
      </c>
      <c r="AQ1761">
        <v>3</v>
      </c>
      <c r="AR1761" s="5">
        <f t="shared" si="249"/>
        <v>2395548.34</v>
      </c>
      <c r="AS1761" s="5">
        <f t="shared" si="250"/>
        <v>214235.56</v>
      </c>
      <c r="AT1761" t="s">
        <v>59</v>
      </c>
      <c r="AU1761" t="s">
        <v>6164</v>
      </c>
      <c r="AV1761" t="s">
        <v>6165</v>
      </c>
      <c r="AW1761" t="s">
        <v>6166</v>
      </c>
      <c r="AX1761" t="s">
        <v>6167</v>
      </c>
      <c r="AY1761">
        <v>91</v>
      </c>
      <c r="AZ1761">
        <v>3</v>
      </c>
      <c r="BA1761">
        <v>0</v>
      </c>
      <c r="BB1761" t="s">
        <v>6168</v>
      </c>
      <c r="BC1761">
        <v>1</v>
      </c>
      <c r="BD1761">
        <v>0</v>
      </c>
      <c r="BE1761" t="s">
        <v>6178</v>
      </c>
      <c r="BF1761" t="s">
        <v>6170</v>
      </c>
      <c r="BG1761">
        <v>1</v>
      </c>
      <c r="BH1761" t="s">
        <v>6186</v>
      </c>
      <c r="BI1761">
        <v>31</v>
      </c>
      <c r="BJ1761" t="s">
        <v>6172</v>
      </c>
      <c r="BK1761">
        <v>0</v>
      </c>
      <c r="BL1761">
        <v>94</v>
      </c>
      <c r="BM1761" s="3">
        <f t="shared" si="251"/>
        <v>0.92553191489361697</v>
      </c>
    </row>
    <row r="1762" spans="1:65">
      <c r="A1762" t="s">
        <v>1894</v>
      </c>
      <c r="B1762" s="2">
        <v>45763</v>
      </c>
      <c r="C1762" t="s">
        <v>1632</v>
      </c>
      <c r="D1762" t="s">
        <v>1633</v>
      </c>
      <c r="E1762">
        <v>4</v>
      </c>
      <c r="F1762" t="s">
        <v>49</v>
      </c>
      <c r="G1762" t="s">
        <v>50</v>
      </c>
      <c r="H1762" t="s">
        <v>89</v>
      </c>
      <c r="I1762" t="s">
        <v>74</v>
      </c>
      <c r="J1762" t="s">
        <v>81</v>
      </c>
      <c r="K1762" t="s">
        <v>75</v>
      </c>
      <c r="L1762" t="s">
        <v>55</v>
      </c>
      <c r="M1762" t="s">
        <v>56</v>
      </c>
      <c r="N1762" t="s">
        <v>76</v>
      </c>
      <c r="O1762" t="s">
        <v>120</v>
      </c>
      <c r="P1762">
        <v>37</v>
      </c>
      <c r="Q1762">
        <v>39</v>
      </c>
      <c r="R1762">
        <v>38</v>
      </c>
      <c r="S1762">
        <v>1</v>
      </c>
      <c r="T1762">
        <f t="shared" si="243"/>
        <v>37</v>
      </c>
      <c r="U1762">
        <v>37</v>
      </c>
      <c r="V1762">
        <f t="shared" si="244"/>
        <v>0</v>
      </c>
      <c r="W1762" s="3">
        <f t="shared" si="245"/>
        <v>2.6315789473684209E-2</v>
      </c>
      <c r="X1762">
        <v>20</v>
      </c>
      <c r="Y1762" s="4">
        <v>3.3</v>
      </c>
      <c r="Z1762" s="4">
        <v>1.2</v>
      </c>
      <c r="AA1762" s="5">
        <v>77199.56</v>
      </c>
      <c r="AB1762" s="5">
        <f t="shared" si="246"/>
        <v>2856383.72</v>
      </c>
      <c r="AC1762" s="5">
        <v>52701.11</v>
      </c>
      <c r="AD1762" s="5">
        <f t="shared" si="247"/>
        <v>2002642.18</v>
      </c>
      <c r="AE1762" s="5">
        <v>114104.24</v>
      </c>
      <c r="AF1762" s="5">
        <v>34717.379999999997</v>
      </c>
      <c r="AG1762" s="5">
        <v>8443.7800000000007</v>
      </c>
      <c r="AH1762" s="5">
        <v>1740</v>
      </c>
      <c r="AI1762" s="5">
        <v>7600</v>
      </c>
      <c r="AJ1762">
        <v>0</v>
      </c>
      <c r="AK1762" s="5">
        <v>0</v>
      </c>
      <c r="AL1762" s="5">
        <v>0</v>
      </c>
      <c r="AM1762" s="5">
        <v>22967.88</v>
      </c>
      <c r="AN1762">
        <v>4</v>
      </c>
      <c r="AO1762">
        <v>3</v>
      </c>
      <c r="AP1762" t="str">
        <f t="shared" si="248"/>
        <v>Yes</v>
      </c>
      <c r="AQ1762">
        <v>1</v>
      </c>
      <c r="AR1762" s="5">
        <f t="shared" si="249"/>
        <v>2192215.46</v>
      </c>
      <c r="AS1762" s="5">
        <f t="shared" si="250"/>
        <v>664168.26</v>
      </c>
      <c r="AT1762" t="s">
        <v>59</v>
      </c>
      <c r="AU1762" t="s">
        <v>6164</v>
      </c>
      <c r="AV1762" t="s">
        <v>6165</v>
      </c>
      <c r="AW1762" t="s">
        <v>6166</v>
      </c>
      <c r="AX1762" t="s">
        <v>6167</v>
      </c>
      <c r="AY1762">
        <v>40</v>
      </c>
      <c r="AZ1762">
        <v>0</v>
      </c>
      <c r="BA1762">
        <v>0</v>
      </c>
      <c r="BB1762" t="s">
        <v>6168</v>
      </c>
      <c r="BC1762">
        <v>0</v>
      </c>
      <c r="BD1762">
        <v>0</v>
      </c>
      <c r="BE1762" t="s">
        <v>6169</v>
      </c>
      <c r="BF1762" t="s">
        <v>6170</v>
      </c>
      <c r="BG1762">
        <v>1</v>
      </c>
      <c r="BH1762" t="s">
        <v>6186</v>
      </c>
      <c r="BI1762">
        <v>58</v>
      </c>
      <c r="BJ1762" t="s">
        <v>6187</v>
      </c>
      <c r="BK1762">
        <v>0</v>
      </c>
      <c r="BL1762">
        <v>48</v>
      </c>
      <c r="BM1762" s="3">
        <f t="shared" si="251"/>
        <v>0.79166666666666663</v>
      </c>
    </row>
    <row r="1763" spans="1:65">
      <c r="A1763" t="s">
        <v>1895</v>
      </c>
      <c r="B1763" s="2">
        <v>45763</v>
      </c>
      <c r="C1763" t="s">
        <v>1632</v>
      </c>
      <c r="D1763" t="s">
        <v>1633</v>
      </c>
      <c r="E1763">
        <v>4</v>
      </c>
      <c r="F1763" t="s">
        <v>72</v>
      </c>
      <c r="G1763" t="s">
        <v>79</v>
      </c>
      <c r="H1763" t="s">
        <v>102</v>
      </c>
      <c r="I1763" t="s">
        <v>64</v>
      </c>
      <c r="J1763" t="s">
        <v>65</v>
      </c>
      <c r="K1763" t="s">
        <v>66</v>
      </c>
      <c r="L1763" t="s">
        <v>92</v>
      </c>
      <c r="M1763" t="s">
        <v>56</v>
      </c>
      <c r="N1763" t="s">
        <v>69</v>
      </c>
      <c r="O1763" t="s">
        <v>70</v>
      </c>
      <c r="P1763">
        <v>57</v>
      </c>
      <c r="Q1763">
        <v>59</v>
      </c>
      <c r="R1763">
        <v>59</v>
      </c>
      <c r="S1763">
        <v>1</v>
      </c>
      <c r="T1763">
        <f t="shared" si="243"/>
        <v>58</v>
      </c>
      <c r="U1763">
        <v>55</v>
      </c>
      <c r="V1763">
        <f t="shared" si="244"/>
        <v>3</v>
      </c>
      <c r="W1763" s="3">
        <f t="shared" si="245"/>
        <v>1.6949152542372881E-2</v>
      </c>
      <c r="X1763">
        <v>19</v>
      </c>
      <c r="Y1763" s="4">
        <v>5</v>
      </c>
      <c r="Z1763" s="4">
        <v>1.6</v>
      </c>
      <c r="AA1763" s="5">
        <v>49433.73</v>
      </c>
      <c r="AB1763" s="5">
        <f t="shared" si="246"/>
        <v>2718855.15</v>
      </c>
      <c r="AC1763" s="5">
        <v>35022.15</v>
      </c>
      <c r="AD1763" s="5">
        <f t="shared" si="247"/>
        <v>2066306.85</v>
      </c>
      <c r="AE1763" s="5">
        <v>128552.13</v>
      </c>
      <c r="AF1763" s="5">
        <v>36355.42</v>
      </c>
      <c r="AG1763" s="5">
        <v>8369.7900000000009</v>
      </c>
      <c r="AH1763" s="5">
        <v>2320</v>
      </c>
      <c r="AI1763" s="5">
        <v>5120.75</v>
      </c>
      <c r="AJ1763">
        <v>0</v>
      </c>
      <c r="AK1763" s="5">
        <v>0</v>
      </c>
      <c r="AL1763" s="5">
        <v>3138.8</v>
      </c>
      <c r="AM1763" s="5">
        <v>37593.58</v>
      </c>
      <c r="AN1763">
        <v>4</v>
      </c>
      <c r="AO1763">
        <v>4</v>
      </c>
      <c r="AP1763" t="str">
        <f t="shared" si="248"/>
        <v>Yes</v>
      </c>
      <c r="AQ1763">
        <v>1</v>
      </c>
      <c r="AR1763" s="5">
        <f t="shared" si="249"/>
        <v>2287757.3199999998</v>
      </c>
      <c r="AS1763" s="5">
        <f t="shared" si="250"/>
        <v>431097.83</v>
      </c>
      <c r="AT1763" t="s">
        <v>59</v>
      </c>
      <c r="AU1763" t="s">
        <v>6164</v>
      </c>
      <c r="AV1763" t="s">
        <v>6165</v>
      </c>
      <c r="AW1763" t="s">
        <v>6166</v>
      </c>
      <c r="AX1763" t="s">
        <v>6184</v>
      </c>
      <c r="AY1763">
        <v>58</v>
      </c>
      <c r="AZ1763">
        <v>0</v>
      </c>
      <c r="BA1763">
        <v>21</v>
      </c>
      <c r="BB1763" t="s">
        <v>6180</v>
      </c>
      <c r="BC1763">
        <v>0</v>
      </c>
      <c r="BD1763">
        <v>0</v>
      </c>
      <c r="BE1763" t="s">
        <v>6169</v>
      </c>
      <c r="BF1763" t="s">
        <v>6170</v>
      </c>
      <c r="BG1763">
        <v>0</v>
      </c>
      <c r="BH1763" t="s">
        <v>6171</v>
      </c>
      <c r="BI1763">
        <v>36</v>
      </c>
      <c r="BJ1763" t="s">
        <v>6172</v>
      </c>
      <c r="BK1763">
        <v>0</v>
      </c>
      <c r="BL1763">
        <v>64</v>
      </c>
      <c r="BM1763" s="3">
        <f t="shared" si="251"/>
        <v>0.921875</v>
      </c>
    </row>
    <row r="1764" spans="1:65">
      <c r="A1764" t="s">
        <v>1896</v>
      </c>
      <c r="B1764" s="2">
        <v>45763</v>
      </c>
      <c r="C1764" t="s">
        <v>1632</v>
      </c>
      <c r="D1764" t="s">
        <v>1633</v>
      </c>
      <c r="E1764">
        <v>4</v>
      </c>
      <c r="F1764" t="s">
        <v>49</v>
      </c>
      <c r="G1764" t="s">
        <v>79</v>
      </c>
      <c r="H1764" t="s">
        <v>260</v>
      </c>
      <c r="I1764" t="s">
        <v>52</v>
      </c>
      <c r="J1764" t="s">
        <v>53</v>
      </c>
      <c r="K1764" t="s">
        <v>66</v>
      </c>
      <c r="L1764" t="s">
        <v>55</v>
      </c>
      <c r="M1764" t="s">
        <v>56</v>
      </c>
      <c r="N1764" t="s">
        <v>76</v>
      </c>
      <c r="O1764" t="s">
        <v>82</v>
      </c>
      <c r="P1764">
        <v>70</v>
      </c>
      <c r="Q1764">
        <v>70</v>
      </c>
      <c r="R1764">
        <v>67</v>
      </c>
      <c r="S1764">
        <v>3</v>
      </c>
      <c r="T1764">
        <f t="shared" si="243"/>
        <v>64</v>
      </c>
      <c r="U1764">
        <v>64</v>
      </c>
      <c r="V1764">
        <f t="shared" si="244"/>
        <v>0</v>
      </c>
      <c r="W1764" s="3">
        <f t="shared" si="245"/>
        <v>4.4776119402985072E-2</v>
      </c>
      <c r="X1764">
        <v>122</v>
      </c>
      <c r="Y1764" s="4">
        <v>0.4</v>
      </c>
      <c r="Z1764" s="4">
        <v>5.6</v>
      </c>
      <c r="AA1764" s="5">
        <v>30136.34</v>
      </c>
      <c r="AB1764" s="5">
        <f t="shared" si="246"/>
        <v>1928725.76</v>
      </c>
      <c r="AC1764" s="5">
        <v>23700.17</v>
      </c>
      <c r="AD1764" s="5">
        <f t="shared" si="247"/>
        <v>1587911.39</v>
      </c>
      <c r="AE1764" s="5">
        <v>120572.44</v>
      </c>
      <c r="AF1764" s="5">
        <v>39418.120000000003</v>
      </c>
      <c r="AG1764" s="5">
        <v>100398.85</v>
      </c>
      <c r="AH1764" s="5">
        <v>27164.5</v>
      </c>
      <c r="AI1764" s="5">
        <v>10544.26</v>
      </c>
      <c r="AJ1764">
        <v>0</v>
      </c>
      <c r="AK1764" s="5">
        <v>0</v>
      </c>
      <c r="AL1764" s="5">
        <v>0</v>
      </c>
      <c r="AM1764" s="5">
        <v>43033.59</v>
      </c>
      <c r="AN1764">
        <v>4</v>
      </c>
      <c r="AO1764">
        <v>4</v>
      </c>
      <c r="AP1764" t="str">
        <f t="shared" si="248"/>
        <v>Yes</v>
      </c>
      <c r="AQ1764">
        <v>1</v>
      </c>
      <c r="AR1764" s="5">
        <f t="shared" si="249"/>
        <v>1929043.15</v>
      </c>
      <c r="AS1764" s="5">
        <f t="shared" si="250"/>
        <v>-317.39</v>
      </c>
      <c r="AT1764" t="s">
        <v>116</v>
      </c>
      <c r="AU1764" t="s">
        <v>6164</v>
      </c>
      <c r="AV1764" t="s">
        <v>6165</v>
      </c>
      <c r="AW1764" t="s">
        <v>6166</v>
      </c>
      <c r="AX1764" t="s">
        <v>6202</v>
      </c>
      <c r="AY1764">
        <v>71</v>
      </c>
      <c r="AZ1764">
        <v>0</v>
      </c>
      <c r="BA1764">
        <v>0</v>
      </c>
      <c r="BB1764" t="s">
        <v>6168</v>
      </c>
      <c r="BC1764">
        <v>0</v>
      </c>
      <c r="BD1764">
        <v>0</v>
      </c>
      <c r="BE1764" t="s">
        <v>6169</v>
      </c>
      <c r="BF1764" t="s">
        <v>6176</v>
      </c>
      <c r="BG1764">
        <v>3</v>
      </c>
      <c r="BH1764" t="s">
        <v>6211</v>
      </c>
      <c r="BI1764">
        <v>86</v>
      </c>
      <c r="BJ1764" t="s">
        <v>6193</v>
      </c>
      <c r="BK1764">
        <v>0</v>
      </c>
      <c r="BL1764">
        <v>74</v>
      </c>
      <c r="BM1764" s="3">
        <f t="shared" si="251"/>
        <v>0.90540540540540537</v>
      </c>
    </row>
    <row r="1765" spans="1:65">
      <c r="A1765" t="s">
        <v>1897</v>
      </c>
      <c r="B1765" s="2">
        <v>45763</v>
      </c>
      <c r="C1765" t="s">
        <v>1632</v>
      </c>
      <c r="D1765" t="s">
        <v>1633</v>
      </c>
      <c r="E1765">
        <v>4</v>
      </c>
      <c r="F1765" t="s">
        <v>72</v>
      </c>
      <c r="G1765" t="s">
        <v>62</v>
      </c>
      <c r="H1765" t="s">
        <v>150</v>
      </c>
      <c r="I1765" t="s">
        <v>52</v>
      </c>
      <c r="J1765" t="s">
        <v>65</v>
      </c>
      <c r="K1765" t="s">
        <v>66</v>
      </c>
      <c r="L1765" t="s">
        <v>92</v>
      </c>
      <c r="M1765" t="s">
        <v>56</v>
      </c>
      <c r="N1765" t="s">
        <v>109</v>
      </c>
      <c r="O1765" t="s">
        <v>70</v>
      </c>
      <c r="P1765">
        <v>51</v>
      </c>
      <c r="Q1765">
        <v>55</v>
      </c>
      <c r="R1765">
        <v>55</v>
      </c>
      <c r="S1765">
        <v>1</v>
      </c>
      <c r="T1765">
        <f t="shared" si="243"/>
        <v>54</v>
      </c>
      <c r="U1765">
        <v>50</v>
      </c>
      <c r="V1765">
        <f t="shared" si="244"/>
        <v>4</v>
      </c>
      <c r="W1765" s="3">
        <f t="shared" si="245"/>
        <v>1.8181818181818181E-2</v>
      </c>
      <c r="X1765">
        <v>14</v>
      </c>
      <c r="Y1765" s="4">
        <v>0</v>
      </c>
      <c r="Z1765" s="4">
        <v>0.8</v>
      </c>
      <c r="AA1765" s="5">
        <v>48497.01</v>
      </c>
      <c r="AB1765" s="5">
        <f t="shared" si="246"/>
        <v>2424850.5</v>
      </c>
      <c r="AC1765" s="5">
        <v>34966.019999999997</v>
      </c>
      <c r="AD1765" s="5">
        <f t="shared" si="247"/>
        <v>1923131.1</v>
      </c>
      <c r="AE1765" s="5">
        <v>129326.07</v>
      </c>
      <c r="AF1765" s="5">
        <v>32942.15</v>
      </c>
      <c r="AG1765" s="5">
        <v>8224.17</v>
      </c>
      <c r="AH1765" s="5">
        <v>1160</v>
      </c>
      <c r="AI1765" s="5">
        <v>5060</v>
      </c>
      <c r="AJ1765">
        <v>0</v>
      </c>
      <c r="AK1765" s="5">
        <v>0</v>
      </c>
      <c r="AL1765" s="5">
        <v>4298.78</v>
      </c>
      <c r="AM1765" s="5">
        <v>74544.87</v>
      </c>
      <c r="AN1765">
        <v>8</v>
      </c>
      <c r="AO1765">
        <v>9</v>
      </c>
      <c r="AP1765" t="str">
        <f t="shared" si="248"/>
        <v>No</v>
      </c>
      <c r="AQ1765">
        <v>2</v>
      </c>
      <c r="AR1765" s="5">
        <f t="shared" si="249"/>
        <v>2178687.14</v>
      </c>
      <c r="AS1765" s="5">
        <f t="shared" si="250"/>
        <v>246163.36</v>
      </c>
      <c r="AT1765" t="s">
        <v>59</v>
      </c>
      <c r="AU1765" t="s">
        <v>6164</v>
      </c>
      <c r="AV1765" t="s">
        <v>6165</v>
      </c>
      <c r="AW1765" t="s">
        <v>6166</v>
      </c>
      <c r="AX1765" t="s">
        <v>6184</v>
      </c>
      <c r="AY1765">
        <v>55</v>
      </c>
      <c r="AZ1765">
        <v>4</v>
      </c>
      <c r="BA1765">
        <v>22</v>
      </c>
      <c r="BB1765" t="s">
        <v>6185</v>
      </c>
      <c r="BC1765">
        <v>1</v>
      </c>
      <c r="BD1765">
        <v>0</v>
      </c>
      <c r="BE1765" t="s">
        <v>6178</v>
      </c>
      <c r="BF1765" t="s">
        <v>6170</v>
      </c>
      <c r="BG1765">
        <v>0</v>
      </c>
      <c r="BH1765" t="s">
        <v>6171</v>
      </c>
      <c r="BI1765">
        <v>36</v>
      </c>
      <c r="BJ1765" t="s">
        <v>6172</v>
      </c>
      <c r="BK1765">
        <v>0</v>
      </c>
      <c r="BL1765">
        <v>60</v>
      </c>
      <c r="BM1765" s="3">
        <f t="shared" si="251"/>
        <v>0.91666666666666663</v>
      </c>
    </row>
    <row r="1766" spans="1:65">
      <c r="A1766" t="s">
        <v>1898</v>
      </c>
      <c r="B1766" s="2">
        <v>45763</v>
      </c>
      <c r="C1766" t="s">
        <v>1632</v>
      </c>
      <c r="D1766" t="s">
        <v>1633</v>
      </c>
      <c r="E1766">
        <v>4</v>
      </c>
      <c r="F1766" t="s">
        <v>61</v>
      </c>
      <c r="G1766" t="s">
        <v>79</v>
      </c>
      <c r="H1766" t="s">
        <v>98</v>
      </c>
      <c r="I1766" t="s">
        <v>64</v>
      </c>
      <c r="J1766" t="s">
        <v>53</v>
      </c>
      <c r="K1766" t="s">
        <v>75</v>
      </c>
      <c r="L1766" t="s">
        <v>67</v>
      </c>
      <c r="M1766" t="s">
        <v>68</v>
      </c>
      <c r="N1766" t="s">
        <v>94</v>
      </c>
      <c r="O1766" t="s">
        <v>70</v>
      </c>
      <c r="P1766">
        <v>72</v>
      </c>
      <c r="Q1766">
        <v>75</v>
      </c>
      <c r="R1766">
        <v>74</v>
      </c>
      <c r="S1766">
        <v>3</v>
      </c>
      <c r="T1766">
        <f t="shared" si="243"/>
        <v>71</v>
      </c>
      <c r="U1766">
        <v>70</v>
      </c>
      <c r="V1766">
        <f t="shared" si="244"/>
        <v>1</v>
      </c>
      <c r="W1766" s="3">
        <f t="shared" si="245"/>
        <v>4.0540540540540543E-2</v>
      </c>
      <c r="X1766">
        <v>6</v>
      </c>
      <c r="Y1766" s="4">
        <v>0</v>
      </c>
      <c r="Z1766" s="4">
        <v>1</v>
      </c>
      <c r="AA1766" s="5">
        <v>36204.129999999997</v>
      </c>
      <c r="AB1766" s="5">
        <f t="shared" si="246"/>
        <v>2534289.1</v>
      </c>
      <c r="AC1766" s="5">
        <v>21970.66</v>
      </c>
      <c r="AD1766" s="5">
        <f t="shared" si="247"/>
        <v>1625828.84</v>
      </c>
      <c r="AE1766" s="5">
        <v>124237.4</v>
      </c>
      <c r="AF1766" s="5">
        <v>29952.45</v>
      </c>
      <c r="AG1766" s="5">
        <v>7019.24</v>
      </c>
      <c r="AH1766" s="5">
        <v>1450</v>
      </c>
      <c r="AI1766" s="5">
        <v>10602.99</v>
      </c>
      <c r="AJ1766">
        <v>1</v>
      </c>
      <c r="AK1766" s="5">
        <v>8772</v>
      </c>
      <c r="AL1766" s="5">
        <v>730.88</v>
      </c>
      <c r="AM1766" s="5">
        <v>43922.99</v>
      </c>
      <c r="AN1766">
        <v>4</v>
      </c>
      <c r="AO1766">
        <v>4</v>
      </c>
      <c r="AP1766" t="str">
        <f t="shared" si="248"/>
        <v>Yes</v>
      </c>
      <c r="AQ1766">
        <v>1</v>
      </c>
      <c r="AR1766" s="5">
        <f t="shared" si="249"/>
        <v>1852516.79</v>
      </c>
      <c r="AS1766" s="5">
        <f t="shared" si="250"/>
        <v>681772.31</v>
      </c>
      <c r="AT1766" t="s">
        <v>116</v>
      </c>
      <c r="AU1766" t="s">
        <v>6199</v>
      </c>
      <c r="AV1766" t="s">
        <v>6200</v>
      </c>
      <c r="AW1766" t="s">
        <v>6175</v>
      </c>
      <c r="AX1766" t="s">
        <v>6167</v>
      </c>
      <c r="AY1766">
        <v>72</v>
      </c>
      <c r="AZ1766">
        <v>0</v>
      </c>
      <c r="BA1766">
        <v>12</v>
      </c>
      <c r="BB1766" t="s">
        <v>6191</v>
      </c>
      <c r="BC1766">
        <v>0</v>
      </c>
      <c r="BD1766">
        <v>0</v>
      </c>
      <c r="BE1766" t="s">
        <v>6169</v>
      </c>
      <c r="BF1766" t="s">
        <v>6212</v>
      </c>
      <c r="BG1766">
        <v>0</v>
      </c>
      <c r="BH1766" t="s">
        <v>6171</v>
      </c>
      <c r="BI1766">
        <v>32</v>
      </c>
      <c r="BJ1766" t="s">
        <v>6172</v>
      </c>
      <c r="BK1766">
        <v>0</v>
      </c>
      <c r="BL1766">
        <v>82</v>
      </c>
      <c r="BM1766" s="3">
        <f t="shared" si="251"/>
        <v>0.90243902439024393</v>
      </c>
    </row>
    <row r="1767" spans="1:65">
      <c r="A1767" t="s">
        <v>1899</v>
      </c>
      <c r="B1767" s="2">
        <v>45763</v>
      </c>
      <c r="C1767" t="s">
        <v>1632</v>
      </c>
      <c r="D1767" t="s">
        <v>1633</v>
      </c>
      <c r="E1767">
        <v>4</v>
      </c>
      <c r="F1767" t="s">
        <v>61</v>
      </c>
      <c r="G1767" t="s">
        <v>62</v>
      </c>
      <c r="H1767" t="s">
        <v>63</v>
      </c>
      <c r="I1767" t="s">
        <v>52</v>
      </c>
      <c r="J1767" t="s">
        <v>53</v>
      </c>
      <c r="K1767" t="s">
        <v>66</v>
      </c>
      <c r="L1767" t="s">
        <v>55</v>
      </c>
      <c r="M1767" t="s">
        <v>56</v>
      </c>
      <c r="N1767" t="s">
        <v>57</v>
      </c>
      <c r="O1767" t="s">
        <v>82</v>
      </c>
      <c r="P1767">
        <v>77</v>
      </c>
      <c r="Q1767">
        <v>79</v>
      </c>
      <c r="R1767">
        <v>77</v>
      </c>
      <c r="S1767">
        <v>2</v>
      </c>
      <c r="T1767">
        <f t="shared" si="243"/>
        <v>75</v>
      </c>
      <c r="U1767">
        <v>75</v>
      </c>
      <c r="V1767">
        <f t="shared" si="244"/>
        <v>0</v>
      </c>
      <c r="W1767" s="3">
        <f t="shared" si="245"/>
        <v>2.5974025974025976E-2</v>
      </c>
      <c r="X1767">
        <v>29</v>
      </c>
      <c r="Y1767" s="4">
        <v>1.2</v>
      </c>
      <c r="Z1767" s="4">
        <v>0.9</v>
      </c>
      <c r="AA1767" s="5">
        <v>30206.09</v>
      </c>
      <c r="AB1767" s="5">
        <f t="shared" si="246"/>
        <v>2265456.75</v>
      </c>
      <c r="AC1767" s="5">
        <v>23534.16</v>
      </c>
      <c r="AD1767" s="5">
        <f t="shared" si="247"/>
        <v>1812130.32</v>
      </c>
      <c r="AE1767" s="5">
        <v>137822.82</v>
      </c>
      <c r="AF1767" s="5">
        <v>34315.26</v>
      </c>
      <c r="AG1767" s="5">
        <v>9383.89</v>
      </c>
      <c r="AH1767" s="5">
        <v>1305</v>
      </c>
      <c r="AI1767" s="5">
        <v>7040</v>
      </c>
      <c r="AJ1767">
        <v>0</v>
      </c>
      <c r="AK1767" s="5">
        <v>0</v>
      </c>
      <c r="AL1767" s="5">
        <v>31740.84</v>
      </c>
      <c r="AM1767" s="5">
        <v>77928.37</v>
      </c>
      <c r="AN1767">
        <v>4</v>
      </c>
      <c r="AO1767">
        <v>4</v>
      </c>
      <c r="AP1767" t="str">
        <f t="shared" si="248"/>
        <v>Yes</v>
      </c>
      <c r="AQ1767">
        <v>1</v>
      </c>
      <c r="AR1767" s="5">
        <f t="shared" si="249"/>
        <v>2111666.5</v>
      </c>
      <c r="AS1767" s="5">
        <f t="shared" si="250"/>
        <v>153790.25</v>
      </c>
      <c r="AT1767" t="s">
        <v>59</v>
      </c>
      <c r="AU1767" t="s">
        <v>6164</v>
      </c>
      <c r="AV1767" t="s">
        <v>6165</v>
      </c>
      <c r="AW1767" t="s">
        <v>6166</v>
      </c>
      <c r="AX1767" t="s">
        <v>6167</v>
      </c>
      <c r="AY1767">
        <v>79</v>
      </c>
      <c r="AZ1767">
        <v>0</v>
      </c>
      <c r="BA1767">
        <v>0</v>
      </c>
      <c r="BB1767" t="s">
        <v>6168</v>
      </c>
      <c r="BC1767">
        <v>0</v>
      </c>
      <c r="BD1767">
        <v>0</v>
      </c>
      <c r="BE1767" t="s">
        <v>6169</v>
      </c>
      <c r="BF1767" t="s">
        <v>6170</v>
      </c>
      <c r="BG1767">
        <v>0</v>
      </c>
      <c r="BH1767" t="s">
        <v>6171</v>
      </c>
      <c r="BI1767">
        <v>25</v>
      </c>
      <c r="BJ1767" t="s">
        <v>6172</v>
      </c>
      <c r="BK1767">
        <v>0</v>
      </c>
      <c r="BL1767">
        <v>83</v>
      </c>
      <c r="BM1767" s="3">
        <f t="shared" si="251"/>
        <v>0.92771084337349397</v>
      </c>
    </row>
    <row r="1768" spans="1:65">
      <c r="A1768" t="s">
        <v>1900</v>
      </c>
      <c r="B1768" s="2">
        <v>45763</v>
      </c>
      <c r="C1768" t="s">
        <v>1632</v>
      </c>
      <c r="D1768" t="s">
        <v>1633</v>
      </c>
      <c r="E1768">
        <v>4</v>
      </c>
      <c r="F1768" t="s">
        <v>49</v>
      </c>
      <c r="G1768" t="s">
        <v>50</v>
      </c>
      <c r="H1768" t="s">
        <v>89</v>
      </c>
      <c r="I1768" t="s">
        <v>64</v>
      </c>
      <c r="J1768" t="s">
        <v>65</v>
      </c>
      <c r="K1768" t="s">
        <v>75</v>
      </c>
      <c r="L1768" t="s">
        <v>87</v>
      </c>
      <c r="M1768" t="s">
        <v>56</v>
      </c>
      <c r="N1768" t="s">
        <v>69</v>
      </c>
      <c r="O1768" t="s">
        <v>70</v>
      </c>
      <c r="P1768">
        <v>49</v>
      </c>
      <c r="Q1768">
        <v>52</v>
      </c>
      <c r="R1768">
        <v>52</v>
      </c>
      <c r="S1768">
        <v>1</v>
      </c>
      <c r="T1768">
        <f t="shared" si="243"/>
        <v>51</v>
      </c>
      <c r="U1768">
        <v>47</v>
      </c>
      <c r="V1768">
        <f t="shared" si="244"/>
        <v>4</v>
      </c>
      <c r="W1768" s="3">
        <f t="shared" si="245"/>
        <v>1.9230769230769232E-2</v>
      </c>
      <c r="X1768">
        <v>23</v>
      </c>
      <c r="Y1768" s="4">
        <v>0</v>
      </c>
      <c r="Z1768" s="4">
        <v>0.7</v>
      </c>
      <c r="AA1768" s="5">
        <v>52328.92</v>
      </c>
      <c r="AB1768" s="5">
        <f t="shared" si="246"/>
        <v>2459459.2400000002</v>
      </c>
      <c r="AC1768" s="5">
        <v>35968.83</v>
      </c>
      <c r="AD1768" s="5">
        <f t="shared" si="247"/>
        <v>1870379.16</v>
      </c>
      <c r="AE1768" s="5">
        <v>110657.37</v>
      </c>
      <c r="AF1768" s="5">
        <v>33517.879999999997</v>
      </c>
      <c r="AG1768" s="5">
        <v>9172.2199999999993</v>
      </c>
      <c r="AH1768" s="5">
        <v>1015</v>
      </c>
      <c r="AI1768" s="5">
        <v>5089.3599999999997</v>
      </c>
      <c r="AJ1768">
        <v>0</v>
      </c>
      <c r="AK1768" s="5">
        <v>0</v>
      </c>
      <c r="AL1768" s="5">
        <v>4579.03</v>
      </c>
      <c r="AM1768" s="5">
        <v>30992.02</v>
      </c>
      <c r="AN1768">
        <v>4</v>
      </c>
      <c r="AO1768">
        <v>3</v>
      </c>
      <c r="AP1768" t="str">
        <f t="shared" si="248"/>
        <v>Yes</v>
      </c>
      <c r="AQ1768">
        <v>1</v>
      </c>
      <c r="AR1768" s="5">
        <f t="shared" si="249"/>
        <v>2065402.04</v>
      </c>
      <c r="AS1768" s="5">
        <f t="shared" si="250"/>
        <v>394057.2</v>
      </c>
      <c r="AT1768" t="s">
        <v>59</v>
      </c>
      <c r="AU1768" t="s">
        <v>6164</v>
      </c>
      <c r="AV1768" t="s">
        <v>6165</v>
      </c>
      <c r="AW1768" t="s">
        <v>6166</v>
      </c>
      <c r="AX1768" t="s">
        <v>6184</v>
      </c>
      <c r="AY1768">
        <v>49</v>
      </c>
      <c r="AZ1768">
        <v>0</v>
      </c>
      <c r="BA1768">
        <v>28</v>
      </c>
      <c r="BB1768" t="s">
        <v>6180</v>
      </c>
      <c r="BC1768">
        <v>0</v>
      </c>
      <c r="BD1768">
        <v>0</v>
      </c>
      <c r="BE1768" t="s">
        <v>6169</v>
      </c>
      <c r="BF1768" t="s">
        <v>6170</v>
      </c>
      <c r="BG1768">
        <v>1</v>
      </c>
      <c r="BH1768" t="s">
        <v>6179</v>
      </c>
      <c r="BI1768">
        <v>24</v>
      </c>
      <c r="BJ1768" t="s">
        <v>6172</v>
      </c>
      <c r="BK1768">
        <v>0</v>
      </c>
      <c r="BL1768">
        <v>59</v>
      </c>
      <c r="BM1768" s="3">
        <f t="shared" si="251"/>
        <v>0.88135593220338981</v>
      </c>
    </row>
    <row r="1769" spans="1:65">
      <c r="A1769" t="s">
        <v>1901</v>
      </c>
      <c r="B1769" s="2">
        <v>45763</v>
      </c>
      <c r="C1769" t="s">
        <v>1632</v>
      </c>
      <c r="D1769" t="s">
        <v>1633</v>
      </c>
      <c r="E1769">
        <v>4</v>
      </c>
      <c r="F1769" t="s">
        <v>72</v>
      </c>
      <c r="G1769" t="s">
        <v>62</v>
      </c>
      <c r="H1769" t="s">
        <v>155</v>
      </c>
      <c r="I1769" t="s">
        <v>74</v>
      </c>
      <c r="J1769" t="s">
        <v>53</v>
      </c>
      <c r="K1769" t="s">
        <v>66</v>
      </c>
      <c r="L1769" t="s">
        <v>87</v>
      </c>
      <c r="M1769" t="s">
        <v>56</v>
      </c>
      <c r="N1769" t="s">
        <v>94</v>
      </c>
      <c r="O1769" t="s">
        <v>70</v>
      </c>
      <c r="P1769">
        <v>93</v>
      </c>
      <c r="Q1769">
        <v>95</v>
      </c>
      <c r="R1769">
        <v>94</v>
      </c>
      <c r="S1769">
        <v>1</v>
      </c>
      <c r="T1769">
        <f t="shared" si="243"/>
        <v>93</v>
      </c>
      <c r="U1769">
        <v>93</v>
      </c>
      <c r="V1769">
        <f t="shared" si="244"/>
        <v>0</v>
      </c>
      <c r="W1769" s="3">
        <f t="shared" si="245"/>
        <v>1.0638297872340425E-2</v>
      </c>
      <c r="X1769">
        <v>21</v>
      </c>
      <c r="Y1769" s="4">
        <v>2.1</v>
      </c>
      <c r="Z1769" s="4">
        <v>0.9</v>
      </c>
      <c r="AA1769" s="5">
        <v>30357.25</v>
      </c>
      <c r="AB1769" s="5">
        <f t="shared" si="246"/>
        <v>2823224.25</v>
      </c>
      <c r="AC1769" s="5">
        <v>24285.98</v>
      </c>
      <c r="AD1769" s="5">
        <f t="shared" si="247"/>
        <v>2282882.12</v>
      </c>
      <c r="AE1769" s="5">
        <v>158037.06</v>
      </c>
      <c r="AF1769" s="5">
        <v>41939.1</v>
      </c>
      <c r="AG1769" s="5">
        <v>8556.56</v>
      </c>
      <c r="AH1769" s="5">
        <v>1305</v>
      </c>
      <c r="AI1769" s="5">
        <v>3538.82</v>
      </c>
      <c r="AJ1769">
        <v>1</v>
      </c>
      <c r="AK1769" s="5">
        <v>8479.23</v>
      </c>
      <c r="AL1769" s="5">
        <v>31740.84</v>
      </c>
      <c r="AM1769" s="5">
        <v>100934.68</v>
      </c>
      <c r="AN1769">
        <v>4</v>
      </c>
      <c r="AO1769">
        <v>5</v>
      </c>
      <c r="AP1769" t="str">
        <f t="shared" si="248"/>
        <v>No</v>
      </c>
      <c r="AQ1769">
        <v>4</v>
      </c>
      <c r="AR1769" s="5">
        <f t="shared" si="249"/>
        <v>2637413.41</v>
      </c>
      <c r="AS1769" s="5">
        <f t="shared" si="250"/>
        <v>185810.84</v>
      </c>
      <c r="AT1769" t="s">
        <v>59</v>
      </c>
      <c r="AU1769" t="s">
        <v>6194</v>
      </c>
      <c r="AV1769" t="s">
        <v>6195</v>
      </c>
      <c r="AW1769" t="s">
        <v>6183</v>
      </c>
      <c r="AX1769" t="s">
        <v>6167</v>
      </c>
      <c r="AY1769">
        <v>93</v>
      </c>
      <c r="AZ1769">
        <v>0</v>
      </c>
      <c r="BA1769">
        <v>0</v>
      </c>
      <c r="BB1769" t="s">
        <v>6168</v>
      </c>
      <c r="BC1769">
        <v>1</v>
      </c>
      <c r="BD1769">
        <v>0</v>
      </c>
      <c r="BE1769" t="s">
        <v>6178</v>
      </c>
      <c r="BF1769" t="s">
        <v>6170</v>
      </c>
      <c r="BG1769">
        <v>1</v>
      </c>
      <c r="BH1769" t="s">
        <v>6186</v>
      </c>
      <c r="BI1769">
        <v>27</v>
      </c>
      <c r="BJ1769" t="s">
        <v>6172</v>
      </c>
      <c r="BK1769">
        <v>0</v>
      </c>
      <c r="BL1769">
        <v>99</v>
      </c>
      <c r="BM1769" s="3">
        <f t="shared" si="251"/>
        <v>0.9494949494949495</v>
      </c>
    </row>
    <row r="1770" spans="1:65">
      <c r="A1770" t="s">
        <v>1902</v>
      </c>
      <c r="B1770" s="2">
        <v>45763</v>
      </c>
      <c r="C1770" t="s">
        <v>1632</v>
      </c>
      <c r="D1770" t="s">
        <v>1633</v>
      </c>
      <c r="E1770">
        <v>4</v>
      </c>
      <c r="F1770" t="s">
        <v>61</v>
      </c>
      <c r="G1770" t="s">
        <v>62</v>
      </c>
      <c r="H1770" t="s">
        <v>104</v>
      </c>
      <c r="I1770" t="s">
        <v>64</v>
      </c>
      <c r="J1770" t="s">
        <v>53</v>
      </c>
      <c r="K1770" t="s">
        <v>75</v>
      </c>
      <c r="L1770" t="s">
        <v>92</v>
      </c>
      <c r="M1770" t="s">
        <v>68</v>
      </c>
      <c r="N1770" t="s">
        <v>69</v>
      </c>
      <c r="O1770" t="s">
        <v>70</v>
      </c>
      <c r="P1770">
        <v>65</v>
      </c>
      <c r="Q1770">
        <v>69</v>
      </c>
      <c r="R1770">
        <v>69</v>
      </c>
      <c r="S1770">
        <v>2</v>
      </c>
      <c r="T1770">
        <f t="shared" si="243"/>
        <v>67</v>
      </c>
      <c r="U1770">
        <v>63</v>
      </c>
      <c r="V1770">
        <f t="shared" si="244"/>
        <v>4</v>
      </c>
      <c r="W1770" s="3">
        <f t="shared" si="245"/>
        <v>2.8985507246376812E-2</v>
      </c>
      <c r="X1770">
        <v>28</v>
      </c>
      <c r="Y1770" s="4">
        <v>4.9000000000000004</v>
      </c>
      <c r="Z1770" s="4">
        <v>1.7</v>
      </c>
      <c r="AA1770" s="5">
        <v>36132.28</v>
      </c>
      <c r="AB1770" s="5">
        <f t="shared" si="246"/>
        <v>2276333.64</v>
      </c>
      <c r="AC1770" s="5">
        <v>22688.6</v>
      </c>
      <c r="AD1770" s="5">
        <f t="shared" si="247"/>
        <v>1565513.4</v>
      </c>
      <c r="AE1770" s="5">
        <v>112449.97</v>
      </c>
      <c r="AF1770" s="5">
        <v>31014.75</v>
      </c>
      <c r="AG1770" s="5">
        <v>10258.84</v>
      </c>
      <c r="AH1770" s="5">
        <v>2465</v>
      </c>
      <c r="AI1770" s="5">
        <v>7122.58</v>
      </c>
      <c r="AJ1770">
        <v>1</v>
      </c>
      <c r="AK1770" s="5">
        <v>8644.2199999999993</v>
      </c>
      <c r="AL1770" s="5">
        <v>2982.97</v>
      </c>
      <c r="AM1770" s="5">
        <v>41830.199999999997</v>
      </c>
      <c r="AN1770">
        <v>4</v>
      </c>
      <c r="AO1770">
        <v>4</v>
      </c>
      <c r="AP1770" t="str">
        <f t="shared" si="248"/>
        <v>Yes</v>
      </c>
      <c r="AQ1770">
        <v>1</v>
      </c>
      <c r="AR1770" s="5">
        <f t="shared" si="249"/>
        <v>1782281.93</v>
      </c>
      <c r="AS1770" s="5">
        <f t="shared" si="250"/>
        <v>494051.71</v>
      </c>
      <c r="AT1770" t="s">
        <v>59</v>
      </c>
      <c r="AU1770" t="s">
        <v>6189</v>
      </c>
      <c r="AV1770" t="s">
        <v>6190</v>
      </c>
      <c r="AW1770" t="s">
        <v>6183</v>
      </c>
      <c r="AX1770" t="s">
        <v>6184</v>
      </c>
      <c r="AY1770">
        <v>66</v>
      </c>
      <c r="AZ1770">
        <v>1</v>
      </c>
      <c r="BA1770">
        <v>22</v>
      </c>
      <c r="BB1770" t="s">
        <v>6180</v>
      </c>
      <c r="BC1770">
        <v>0</v>
      </c>
      <c r="BD1770">
        <v>0</v>
      </c>
      <c r="BE1770" t="s">
        <v>6169</v>
      </c>
      <c r="BF1770" t="s">
        <v>6170</v>
      </c>
      <c r="BG1770">
        <v>0</v>
      </c>
      <c r="BH1770" t="s">
        <v>6171</v>
      </c>
      <c r="BI1770">
        <v>42</v>
      </c>
      <c r="BJ1770" t="s">
        <v>6172</v>
      </c>
      <c r="BK1770">
        <v>0</v>
      </c>
      <c r="BL1770">
        <v>76</v>
      </c>
      <c r="BM1770" s="3">
        <f t="shared" si="251"/>
        <v>0.90789473684210531</v>
      </c>
    </row>
    <row r="1771" spans="1:65">
      <c r="A1771" t="s">
        <v>1903</v>
      </c>
      <c r="B1771" s="2">
        <v>45763</v>
      </c>
      <c r="C1771" t="s">
        <v>1632</v>
      </c>
      <c r="D1771" t="s">
        <v>1633</v>
      </c>
      <c r="E1771">
        <v>4</v>
      </c>
      <c r="F1771" t="s">
        <v>78</v>
      </c>
      <c r="G1771" t="s">
        <v>62</v>
      </c>
      <c r="H1771" t="s">
        <v>190</v>
      </c>
      <c r="I1771" t="s">
        <v>52</v>
      </c>
      <c r="J1771" t="s">
        <v>53</v>
      </c>
      <c r="K1771" t="s">
        <v>66</v>
      </c>
      <c r="L1771" t="s">
        <v>92</v>
      </c>
      <c r="M1771" t="s">
        <v>56</v>
      </c>
      <c r="N1771" t="s">
        <v>57</v>
      </c>
      <c r="O1771" t="s">
        <v>120</v>
      </c>
      <c r="P1771">
        <v>83</v>
      </c>
      <c r="Q1771">
        <v>84</v>
      </c>
      <c r="R1771">
        <v>80</v>
      </c>
      <c r="S1771">
        <v>2</v>
      </c>
      <c r="T1771">
        <f t="shared" si="243"/>
        <v>78</v>
      </c>
      <c r="U1771">
        <v>78</v>
      </c>
      <c r="V1771">
        <f t="shared" si="244"/>
        <v>0</v>
      </c>
      <c r="W1771" s="3">
        <f t="shared" si="245"/>
        <v>2.5000000000000001E-2</v>
      </c>
      <c r="X1771">
        <v>20</v>
      </c>
      <c r="Y1771" s="4">
        <v>4.3</v>
      </c>
      <c r="Z1771" s="4">
        <v>0.8</v>
      </c>
      <c r="AA1771" s="5">
        <v>30108.22</v>
      </c>
      <c r="AB1771" s="5">
        <f t="shared" si="246"/>
        <v>2348441.16</v>
      </c>
      <c r="AC1771" s="5">
        <v>23803.87</v>
      </c>
      <c r="AD1771" s="5">
        <f t="shared" si="247"/>
        <v>1904309.6</v>
      </c>
      <c r="AE1771" s="5">
        <v>142576.91</v>
      </c>
      <c r="AF1771" s="5">
        <v>37805.07</v>
      </c>
      <c r="AG1771" s="5">
        <v>8391.91</v>
      </c>
      <c r="AH1771" s="5">
        <v>1160</v>
      </c>
      <c r="AI1771" s="5">
        <v>7111.11</v>
      </c>
      <c r="AJ1771">
        <v>0</v>
      </c>
      <c r="AK1771" s="5">
        <v>0</v>
      </c>
      <c r="AL1771" s="5">
        <v>31740.84</v>
      </c>
      <c r="AM1771" s="5">
        <v>90467.24</v>
      </c>
      <c r="AN1771">
        <v>4</v>
      </c>
      <c r="AO1771">
        <v>5</v>
      </c>
      <c r="AP1771" t="str">
        <f t="shared" si="248"/>
        <v>No</v>
      </c>
      <c r="AQ1771">
        <v>2</v>
      </c>
      <c r="AR1771" s="5">
        <f t="shared" si="249"/>
        <v>2223562.6800000002</v>
      </c>
      <c r="AS1771" s="5">
        <f t="shared" si="250"/>
        <v>124878.48</v>
      </c>
      <c r="AT1771" t="s">
        <v>59</v>
      </c>
      <c r="AU1771" t="s">
        <v>6164</v>
      </c>
      <c r="AV1771" t="s">
        <v>6165</v>
      </c>
      <c r="AW1771" t="s">
        <v>6166</v>
      </c>
      <c r="AX1771" t="s">
        <v>6167</v>
      </c>
      <c r="AY1771">
        <v>86</v>
      </c>
      <c r="AZ1771">
        <v>0</v>
      </c>
      <c r="BA1771">
        <v>0</v>
      </c>
      <c r="BB1771" t="s">
        <v>6168</v>
      </c>
      <c r="BC1771">
        <v>0</v>
      </c>
      <c r="BD1771">
        <v>1</v>
      </c>
      <c r="BE1771" t="s">
        <v>6188</v>
      </c>
      <c r="BF1771" t="s">
        <v>6170</v>
      </c>
      <c r="BG1771">
        <v>0</v>
      </c>
      <c r="BH1771" t="s">
        <v>6171</v>
      </c>
      <c r="BI1771">
        <v>38</v>
      </c>
      <c r="BJ1771" t="s">
        <v>6172</v>
      </c>
      <c r="BK1771">
        <v>0</v>
      </c>
      <c r="BL1771">
        <v>87</v>
      </c>
      <c r="BM1771" s="3">
        <f t="shared" si="251"/>
        <v>0.91954022988505746</v>
      </c>
    </row>
    <row r="1772" spans="1:65">
      <c r="A1772" t="s">
        <v>1904</v>
      </c>
      <c r="B1772" s="2">
        <v>45763</v>
      </c>
      <c r="C1772" t="s">
        <v>1632</v>
      </c>
      <c r="D1772" t="s">
        <v>1633</v>
      </c>
      <c r="E1772">
        <v>4</v>
      </c>
      <c r="F1772" t="s">
        <v>72</v>
      </c>
      <c r="G1772" t="s">
        <v>62</v>
      </c>
      <c r="H1772" t="s">
        <v>220</v>
      </c>
      <c r="I1772" t="s">
        <v>52</v>
      </c>
      <c r="J1772" t="s">
        <v>53</v>
      </c>
      <c r="K1772" t="s">
        <v>66</v>
      </c>
      <c r="L1772" t="s">
        <v>55</v>
      </c>
      <c r="M1772" t="s">
        <v>56</v>
      </c>
      <c r="N1772" t="s">
        <v>57</v>
      </c>
      <c r="O1772" t="s">
        <v>70</v>
      </c>
      <c r="P1772">
        <v>83</v>
      </c>
      <c r="Q1772">
        <v>85</v>
      </c>
      <c r="R1772">
        <v>84</v>
      </c>
      <c r="S1772">
        <v>2</v>
      </c>
      <c r="T1772">
        <f t="shared" si="243"/>
        <v>82</v>
      </c>
      <c r="U1772">
        <v>82</v>
      </c>
      <c r="V1772">
        <f t="shared" si="244"/>
        <v>0</v>
      </c>
      <c r="W1772" s="3">
        <f t="shared" si="245"/>
        <v>2.3809523809523808E-2</v>
      </c>
      <c r="X1772">
        <v>30</v>
      </c>
      <c r="Y1772" s="4">
        <v>0</v>
      </c>
      <c r="Z1772" s="4">
        <v>1.2</v>
      </c>
      <c r="AA1772" s="5">
        <v>30414.959999999999</v>
      </c>
      <c r="AB1772" s="5">
        <f t="shared" si="246"/>
        <v>2494026.7200000002</v>
      </c>
      <c r="AC1772" s="5">
        <v>23567.38</v>
      </c>
      <c r="AD1772" s="5">
        <f t="shared" si="247"/>
        <v>1979659.92</v>
      </c>
      <c r="AE1772" s="5">
        <v>149370.5</v>
      </c>
      <c r="AF1772" s="5">
        <v>37097.07</v>
      </c>
      <c r="AG1772" s="5">
        <v>10164.42</v>
      </c>
      <c r="AH1772" s="5">
        <v>1740</v>
      </c>
      <c r="AI1772" s="5">
        <v>7073.68</v>
      </c>
      <c r="AJ1772">
        <v>0</v>
      </c>
      <c r="AK1772" s="5">
        <v>0</v>
      </c>
      <c r="AL1772" s="5">
        <v>31740.84</v>
      </c>
      <c r="AM1772" s="5">
        <v>82877.77</v>
      </c>
      <c r="AN1772">
        <v>4</v>
      </c>
      <c r="AO1772">
        <v>3</v>
      </c>
      <c r="AP1772" t="str">
        <f t="shared" si="248"/>
        <v>Yes</v>
      </c>
      <c r="AQ1772">
        <v>1</v>
      </c>
      <c r="AR1772" s="5">
        <f t="shared" si="249"/>
        <v>2299724.2000000002</v>
      </c>
      <c r="AS1772" s="5">
        <f t="shared" si="250"/>
        <v>194302.52</v>
      </c>
      <c r="AT1772" t="s">
        <v>59</v>
      </c>
      <c r="AU1772" t="s">
        <v>6164</v>
      </c>
      <c r="AV1772" t="s">
        <v>6165</v>
      </c>
      <c r="AW1772" t="s">
        <v>6166</v>
      </c>
      <c r="AX1772" t="s">
        <v>6167</v>
      </c>
      <c r="AY1772">
        <v>85</v>
      </c>
      <c r="AZ1772">
        <v>0</v>
      </c>
      <c r="BA1772">
        <v>0</v>
      </c>
      <c r="BB1772" t="s">
        <v>6168</v>
      </c>
      <c r="BC1772">
        <v>0</v>
      </c>
      <c r="BD1772">
        <v>0</v>
      </c>
      <c r="BE1772" t="s">
        <v>6169</v>
      </c>
      <c r="BF1772" t="s">
        <v>6170</v>
      </c>
      <c r="BG1772">
        <v>1</v>
      </c>
      <c r="BH1772" t="s">
        <v>6179</v>
      </c>
      <c r="BI1772">
        <v>48</v>
      </c>
      <c r="BJ1772" t="s">
        <v>6172</v>
      </c>
      <c r="BK1772">
        <v>0</v>
      </c>
      <c r="BL1772">
        <v>88</v>
      </c>
      <c r="BM1772" s="3">
        <f t="shared" si="251"/>
        <v>0.95454545454545459</v>
      </c>
    </row>
    <row r="1773" spans="1:65">
      <c r="A1773" t="s">
        <v>1905</v>
      </c>
      <c r="B1773" s="2">
        <v>45763</v>
      </c>
      <c r="C1773" t="s">
        <v>1632</v>
      </c>
      <c r="D1773" t="s">
        <v>1633</v>
      </c>
      <c r="E1773">
        <v>4</v>
      </c>
      <c r="F1773" t="s">
        <v>61</v>
      </c>
      <c r="G1773" t="s">
        <v>50</v>
      </c>
      <c r="H1773" t="s">
        <v>127</v>
      </c>
      <c r="I1773" t="s">
        <v>64</v>
      </c>
      <c r="J1773" t="s">
        <v>65</v>
      </c>
      <c r="K1773" t="s">
        <v>66</v>
      </c>
      <c r="L1773" t="s">
        <v>92</v>
      </c>
      <c r="M1773" t="s">
        <v>56</v>
      </c>
      <c r="N1773" t="s">
        <v>76</v>
      </c>
      <c r="O1773" t="s">
        <v>70</v>
      </c>
      <c r="P1773">
        <v>51</v>
      </c>
      <c r="Q1773">
        <v>53</v>
      </c>
      <c r="R1773">
        <v>52</v>
      </c>
      <c r="S1773">
        <v>1</v>
      </c>
      <c r="T1773">
        <f t="shared" si="243"/>
        <v>51</v>
      </c>
      <c r="U1773">
        <v>49</v>
      </c>
      <c r="V1773">
        <f t="shared" si="244"/>
        <v>2</v>
      </c>
      <c r="W1773" s="3">
        <f t="shared" si="245"/>
        <v>1.9230769230769232E-2</v>
      </c>
      <c r="X1773">
        <v>13</v>
      </c>
      <c r="Y1773" s="4">
        <v>5.0999999999999996</v>
      </c>
      <c r="Z1773" s="4">
        <v>1.4</v>
      </c>
      <c r="AA1773" s="5">
        <v>48891.7</v>
      </c>
      <c r="AB1773" s="5">
        <f t="shared" si="246"/>
        <v>2395693.2999999998</v>
      </c>
      <c r="AC1773" s="5">
        <v>35139.75</v>
      </c>
      <c r="AD1773" s="5">
        <f t="shared" si="247"/>
        <v>1827267</v>
      </c>
      <c r="AE1773" s="5">
        <v>111110.05</v>
      </c>
      <c r="AF1773" s="5">
        <v>30596.52</v>
      </c>
      <c r="AG1773" s="5">
        <v>7797.67</v>
      </c>
      <c r="AH1773" s="5">
        <v>2030</v>
      </c>
      <c r="AI1773" s="5">
        <v>5089.3599999999997</v>
      </c>
      <c r="AJ1773">
        <v>0</v>
      </c>
      <c r="AK1773" s="5">
        <v>0</v>
      </c>
      <c r="AL1773" s="5">
        <v>2115.75</v>
      </c>
      <c r="AM1773" s="5">
        <v>29749.26</v>
      </c>
      <c r="AN1773">
        <v>4</v>
      </c>
      <c r="AO1773">
        <v>4</v>
      </c>
      <c r="AP1773" t="str">
        <f t="shared" si="248"/>
        <v>Yes</v>
      </c>
      <c r="AQ1773">
        <v>1</v>
      </c>
      <c r="AR1773" s="5">
        <f t="shared" si="249"/>
        <v>2015755.61</v>
      </c>
      <c r="AS1773" s="5">
        <f t="shared" si="250"/>
        <v>379937.69</v>
      </c>
      <c r="AT1773" t="s">
        <v>59</v>
      </c>
      <c r="AU1773" t="s">
        <v>6164</v>
      </c>
      <c r="AV1773" t="s">
        <v>6165</v>
      </c>
      <c r="AW1773" t="s">
        <v>6166</v>
      </c>
      <c r="AX1773" t="s">
        <v>6167</v>
      </c>
      <c r="AY1773">
        <v>51</v>
      </c>
      <c r="AZ1773">
        <v>0</v>
      </c>
      <c r="BA1773">
        <v>21</v>
      </c>
      <c r="BB1773" t="s">
        <v>6198</v>
      </c>
      <c r="BC1773">
        <v>0</v>
      </c>
      <c r="BD1773">
        <v>0</v>
      </c>
      <c r="BE1773" t="s">
        <v>6169</v>
      </c>
      <c r="BF1773" t="s">
        <v>6170</v>
      </c>
      <c r="BG1773">
        <v>0</v>
      </c>
      <c r="BH1773" t="s">
        <v>6171</v>
      </c>
      <c r="BI1773">
        <v>32</v>
      </c>
      <c r="BJ1773" t="s">
        <v>6172</v>
      </c>
      <c r="BK1773">
        <v>0</v>
      </c>
      <c r="BL1773">
        <v>62</v>
      </c>
      <c r="BM1773" s="3">
        <f t="shared" si="251"/>
        <v>0.83870967741935487</v>
      </c>
    </row>
    <row r="1774" spans="1:65">
      <c r="A1774" t="s">
        <v>1906</v>
      </c>
      <c r="B1774" s="2">
        <v>45763</v>
      </c>
      <c r="C1774" t="s">
        <v>1632</v>
      </c>
      <c r="D1774" t="s">
        <v>1633</v>
      </c>
      <c r="E1774">
        <v>4</v>
      </c>
      <c r="F1774" t="s">
        <v>61</v>
      </c>
      <c r="G1774" t="s">
        <v>79</v>
      </c>
      <c r="H1774" t="s">
        <v>98</v>
      </c>
      <c r="I1774" t="s">
        <v>64</v>
      </c>
      <c r="J1774" t="s">
        <v>53</v>
      </c>
      <c r="K1774" t="s">
        <v>75</v>
      </c>
      <c r="L1774" t="s">
        <v>67</v>
      </c>
      <c r="M1774" t="s">
        <v>56</v>
      </c>
      <c r="N1774" t="s">
        <v>94</v>
      </c>
      <c r="O1774" t="s">
        <v>82</v>
      </c>
      <c r="P1774">
        <v>60</v>
      </c>
      <c r="Q1774">
        <v>63</v>
      </c>
      <c r="R1774">
        <v>62</v>
      </c>
      <c r="S1774">
        <v>2</v>
      </c>
      <c r="T1774">
        <f t="shared" si="243"/>
        <v>60</v>
      </c>
      <c r="U1774">
        <v>58</v>
      </c>
      <c r="V1774">
        <f t="shared" si="244"/>
        <v>2</v>
      </c>
      <c r="W1774" s="3">
        <f t="shared" si="245"/>
        <v>3.2258064516129031E-2</v>
      </c>
      <c r="X1774">
        <v>16</v>
      </c>
      <c r="Y1774" s="4">
        <v>8.6</v>
      </c>
      <c r="Z1774" s="4">
        <v>1.6</v>
      </c>
      <c r="AA1774" s="5">
        <v>35735.89</v>
      </c>
      <c r="AB1774" s="5">
        <f t="shared" si="246"/>
        <v>2072681.62</v>
      </c>
      <c r="AC1774" s="5">
        <v>23120.81</v>
      </c>
      <c r="AD1774" s="5">
        <f t="shared" si="247"/>
        <v>1433490.22</v>
      </c>
      <c r="AE1774" s="5">
        <v>103633.64</v>
      </c>
      <c r="AF1774" s="5">
        <v>26974.95</v>
      </c>
      <c r="AG1774" s="5">
        <v>8030.69</v>
      </c>
      <c r="AH1774" s="5">
        <v>2320</v>
      </c>
      <c r="AI1774" s="5">
        <v>7085.71</v>
      </c>
      <c r="AJ1774">
        <v>0</v>
      </c>
      <c r="AK1774" s="5">
        <v>0</v>
      </c>
      <c r="AL1774" s="5">
        <v>1507.46</v>
      </c>
      <c r="AM1774" s="5">
        <v>39834.51</v>
      </c>
      <c r="AN1774">
        <v>4</v>
      </c>
      <c r="AO1774">
        <v>3</v>
      </c>
      <c r="AP1774" t="str">
        <f t="shared" si="248"/>
        <v>Yes</v>
      </c>
      <c r="AQ1774">
        <v>1</v>
      </c>
      <c r="AR1774" s="5">
        <f t="shared" si="249"/>
        <v>1622877.18</v>
      </c>
      <c r="AS1774" s="5">
        <f t="shared" si="250"/>
        <v>449804.44</v>
      </c>
      <c r="AT1774" t="s">
        <v>59</v>
      </c>
      <c r="AU1774" t="s">
        <v>6164</v>
      </c>
      <c r="AV1774" t="s">
        <v>6165</v>
      </c>
      <c r="AW1774" t="s">
        <v>6166</v>
      </c>
      <c r="AX1774" t="s">
        <v>6177</v>
      </c>
      <c r="AY1774">
        <v>62</v>
      </c>
      <c r="AZ1774">
        <v>0</v>
      </c>
      <c r="BA1774">
        <v>15</v>
      </c>
      <c r="BB1774" t="s">
        <v>6191</v>
      </c>
      <c r="BC1774">
        <v>0</v>
      </c>
      <c r="BD1774">
        <v>0</v>
      </c>
      <c r="BE1774" t="s">
        <v>6169</v>
      </c>
      <c r="BF1774" t="s">
        <v>6170</v>
      </c>
      <c r="BG1774">
        <v>0</v>
      </c>
      <c r="BH1774" t="s">
        <v>6171</v>
      </c>
      <c r="BI1774">
        <v>32</v>
      </c>
      <c r="BJ1774" t="s">
        <v>6172</v>
      </c>
      <c r="BK1774">
        <v>0</v>
      </c>
      <c r="BL1774">
        <v>76</v>
      </c>
      <c r="BM1774" s="3">
        <f t="shared" si="251"/>
        <v>0.81578947368421051</v>
      </c>
    </row>
    <row r="1775" spans="1:65">
      <c r="A1775" t="s">
        <v>1907</v>
      </c>
      <c r="B1775" s="2">
        <v>45763</v>
      </c>
      <c r="C1775" t="s">
        <v>1632</v>
      </c>
      <c r="D1775" t="s">
        <v>1633</v>
      </c>
      <c r="E1775">
        <v>4</v>
      </c>
      <c r="F1775" t="s">
        <v>61</v>
      </c>
      <c r="G1775" t="s">
        <v>62</v>
      </c>
      <c r="H1775" t="s">
        <v>96</v>
      </c>
      <c r="I1775" t="s">
        <v>64</v>
      </c>
      <c r="J1775" t="s">
        <v>53</v>
      </c>
      <c r="K1775" t="s">
        <v>75</v>
      </c>
      <c r="L1775" t="s">
        <v>67</v>
      </c>
      <c r="M1775" t="s">
        <v>56</v>
      </c>
      <c r="N1775" t="s">
        <v>57</v>
      </c>
      <c r="O1775" t="s">
        <v>70</v>
      </c>
      <c r="P1775">
        <v>55</v>
      </c>
      <c r="Q1775">
        <v>56</v>
      </c>
      <c r="R1775">
        <v>54</v>
      </c>
      <c r="S1775">
        <v>1</v>
      </c>
      <c r="T1775">
        <f t="shared" si="243"/>
        <v>53</v>
      </c>
      <c r="U1775">
        <v>53</v>
      </c>
      <c r="V1775">
        <f t="shared" si="244"/>
        <v>0</v>
      </c>
      <c r="W1775" s="3">
        <f t="shared" si="245"/>
        <v>1.8518518518518517E-2</v>
      </c>
      <c r="X1775">
        <v>17</v>
      </c>
      <c r="Y1775" s="4">
        <v>8.1999999999999993</v>
      </c>
      <c r="Z1775" s="4">
        <v>1.7</v>
      </c>
      <c r="AA1775" s="5">
        <v>35993.96</v>
      </c>
      <c r="AB1775" s="5">
        <f t="shared" si="246"/>
        <v>1907679.88</v>
      </c>
      <c r="AC1775" s="5">
        <v>23047.26</v>
      </c>
      <c r="AD1775" s="5">
        <f t="shared" si="247"/>
        <v>1244552.04</v>
      </c>
      <c r="AE1775" s="5">
        <v>90423.99</v>
      </c>
      <c r="AF1775" s="5">
        <v>22574.57</v>
      </c>
      <c r="AG1775" s="5">
        <v>8428.07</v>
      </c>
      <c r="AH1775" s="5">
        <v>2465</v>
      </c>
      <c r="AI1775" s="5">
        <v>3526.53</v>
      </c>
      <c r="AJ1775">
        <v>0</v>
      </c>
      <c r="AK1775" s="5">
        <v>0</v>
      </c>
      <c r="AL1775" s="5">
        <v>0</v>
      </c>
      <c r="AM1775" s="5">
        <v>33367.129999999997</v>
      </c>
      <c r="AN1775">
        <v>4</v>
      </c>
      <c r="AO1775">
        <v>2</v>
      </c>
      <c r="AP1775" t="str">
        <f t="shared" si="248"/>
        <v>Yes</v>
      </c>
      <c r="AQ1775">
        <v>1</v>
      </c>
      <c r="AR1775" s="5">
        <f t="shared" si="249"/>
        <v>1405337.33</v>
      </c>
      <c r="AS1775" s="5">
        <f t="shared" si="250"/>
        <v>502342.55</v>
      </c>
      <c r="AT1775" t="s">
        <v>59</v>
      </c>
      <c r="AU1775" t="s">
        <v>6164</v>
      </c>
      <c r="AV1775" t="s">
        <v>6165</v>
      </c>
      <c r="AW1775" t="s">
        <v>6166</v>
      </c>
      <c r="AX1775" t="s">
        <v>6177</v>
      </c>
      <c r="AY1775">
        <v>58</v>
      </c>
      <c r="AZ1775">
        <v>0</v>
      </c>
      <c r="BA1775">
        <v>0</v>
      </c>
      <c r="BB1775" t="s">
        <v>6168</v>
      </c>
      <c r="BC1775">
        <v>0</v>
      </c>
      <c r="BD1775">
        <v>0</v>
      </c>
      <c r="BE1775" t="s">
        <v>6169</v>
      </c>
      <c r="BF1775" t="s">
        <v>6170</v>
      </c>
      <c r="BG1775">
        <v>0</v>
      </c>
      <c r="BH1775" t="s">
        <v>6171</v>
      </c>
      <c r="BI1775">
        <v>23</v>
      </c>
      <c r="BJ1775" t="s">
        <v>6172</v>
      </c>
      <c r="BK1775">
        <v>0</v>
      </c>
      <c r="BL1775">
        <v>72</v>
      </c>
      <c r="BM1775" s="3">
        <f t="shared" si="251"/>
        <v>0.75</v>
      </c>
    </row>
    <row r="1776" spans="1:65">
      <c r="A1776" t="s">
        <v>1908</v>
      </c>
      <c r="B1776" s="2">
        <v>45763</v>
      </c>
      <c r="C1776" t="s">
        <v>1632</v>
      </c>
      <c r="D1776" t="s">
        <v>1633</v>
      </c>
      <c r="E1776">
        <v>4</v>
      </c>
      <c r="F1776" t="s">
        <v>49</v>
      </c>
      <c r="G1776" t="s">
        <v>62</v>
      </c>
      <c r="H1776" t="s">
        <v>125</v>
      </c>
      <c r="I1776" t="s">
        <v>64</v>
      </c>
      <c r="J1776" t="s">
        <v>53</v>
      </c>
      <c r="K1776" t="s">
        <v>54</v>
      </c>
      <c r="L1776" t="s">
        <v>92</v>
      </c>
      <c r="M1776" t="s">
        <v>56</v>
      </c>
      <c r="N1776" t="s">
        <v>94</v>
      </c>
      <c r="O1776" t="s">
        <v>58</v>
      </c>
      <c r="P1776">
        <v>66</v>
      </c>
      <c r="Q1776">
        <v>69</v>
      </c>
      <c r="R1776">
        <v>69</v>
      </c>
      <c r="S1776">
        <v>1</v>
      </c>
      <c r="T1776">
        <f t="shared" si="243"/>
        <v>68</v>
      </c>
      <c r="U1776">
        <v>65</v>
      </c>
      <c r="V1776">
        <f t="shared" si="244"/>
        <v>3</v>
      </c>
      <c r="W1776" s="3">
        <f t="shared" si="245"/>
        <v>1.4492753623188406E-2</v>
      </c>
      <c r="X1776">
        <v>52</v>
      </c>
      <c r="Y1776" s="4">
        <v>0</v>
      </c>
      <c r="Z1776" s="4">
        <v>2.2999999999999998</v>
      </c>
      <c r="AA1776" s="5">
        <v>38794.06</v>
      </c>
      <c r="AB1776" s="5">
        <f t="shared" si="246"/>
        <v>2521613.9</v>
      </c>
      <c r="AC1776" s="5">
        <v>23821.55</v>
      </c>
      <c r="AD1776" s="5">
        <f t="shared" si="247"/>
        <v>1643686.95</v>
      </c>
      <c r="AE1776" s="5">
        <v>115943.64</v>
      </c>
      <c r="AF1776" s="5">
        <v>34992.65</v>
      </c>
      <c r="AG1776" s="5">
        <v>12259.31</v>
      </c>
      <c r="AH1776" s="5">
        <v>3335</v>
      </c>
      <c r="AI1776" s="5">
        <v>3561.29</v>
      </c>
      <c r="AJ1776">
        <v>0</v>
      </c>
      <c r="AK1776" s="5">
        <v>0</v>
      </c>
      <c r="AL1776" s="5">
        <v>2138.58</v>
      </c>
      <c r="AM1776" s="5">
        <v>41867.629999999997</v>
      </c>
      <c r="AN1776">
        <v>4</v>
      </c>
      <c r="AO1776">
        <v>4</v>
      </c>
      <c r="AP1776" t="str">
        <f t="shared" si="248"/>
        <v>Yes</v>
      </c>
      <c r="AQ1776">
        <v>1</v>
      </c>
      <c r="AR1776" s="5">
        <f t="shared" si="249"/>
        <v>1857785.05</v>
      </c>
      <c r="AS1776" s="5">
        <f t="shared" si="250"/>
        <v>663828.85</v>
      </c>
      <c r="AT1776" t="s">
        <v>59</v>
      </c>
      <c r="AU1776" t="s">
        <v>6164</v>
      </c>
      <c r="AV1776" t="s">
        <v>6165</v>
      </c>
      <c r="AW1776" t="s">
        <v>6166</v>
      </c>
      <c r="AX1776" t="s">
        <v>6202</v>
      </c>
      <c r="AY1776">
        <v>66</v>
      </c>
      <c r="AZ1776">
        <v>0</v>
      </c>
      <c r="BA1776">
        <v>21</v>
      </c>
      <c r="BB1776" t="s">
        <v>6180</v>
      </c>
      <c r="BC1776">
        <v>0</v>
      </c>
      <c r="BD1776">
        <v>0</v>
      </c>
      <c r="BE1776" t="s">
        <v>6169</v>
      </c>
      <c r="BF1776" t="s">
        <v>6170</v>
      </c>
      <c r="BG1776">
        <v>1</v>
      </c>
      <c r="BH1776" t="s">
        <v>6206</v>
      </c>
      <c r="BI1776">
        <v>66</v>
      </c>
      <c r="BJ1776" t="s">
        <v>6187</v>
      </c>
      <c r="BK1776">
        <v>0</v>
      </c>
      <c r="BL1776">
        <v>77</v>
      </c>
      <c r="BM1776" s="3">
        <f t="shared" si="251"/>
        <v>0.89610389610389607</v>
      </c>
    </row>
    <row r="1777" spans="1:65">
      <c r="A1777" t="s">
        <v>1909</v>
      </c>
      <c r="B1777" s="2">
        <v>45763</v>
      </c>
      <c r="C1777" t="s">
        <v>1632</v>
      </c>
      <c r="D1777" t="s">
        <v>1633</v>
      </c>
      <c r="E1777">
        <v>4</v>
      </c>
      <c r="F1777" t="s">
        <v>72</v>
      </c>
      <c r="G1777" t="s">
        <v>62</v>
      </c>
      <c r="H1777" t="s">
        <v>150</v>
      </c>
      <c r="I1777" t="s">
        <v>52</v>
      </c>
      <c r="J1777" t="s">
        <v>81</v>
      </c>
      <c r="K1777" t="s">
        <v>75</v>
      </c>
      <c r="L1777" t="s">
        <v>67</v>
      </c>
      <c r="M1777" t="s">
        <v>56</v>
      </c>
      <c r="N1777" t="s">
        <v>94</v>
      </c>
      <c r="O1777" t="s">
        <v>120</v>
      </c>
      <c r="P1777">
        <v>36</v>
      </c>
      <c r="Q1777">
        <v>39</v>
      </c>
      <c r="R1777">
        <v>39</v>
      </c>
      <c r="S1777">
        <v>1</v>
      </c>
      <c r="T1777">
        <f t="shared" si="243"/>
        <v>38</v>
      </c>
      <c r="U1777">
        <v>35</v>
      </c>
      <c r="V1777">
        <f t="shared" si="244"/>
        <v>3</v>
      </c>
      <c r="W1777" s="3">
        <f t="shared" si="245"/>
        <v>2.564102564102564E-2</v>
      </c>
      <c r="X1777">
        <v>25</v>
      </c>
      <c r="Y1777" s="4">
        <v>5.8</v>
      </c>
      <c r="Z1777" s="4">
        <v>2</v>
      </c>
      <c r="AA1777" s="5">
        <v>78658.539999999994</v>
      </c>
      <c r="AB1777" s="5">
        <f t="shared" si="246"/>
        <v>2753048.9</v>
      </c>
      <c r="AC1777" s="5">
        <v>52016.86</v>
      </c>
      <c r="AD1777" s="5">
        <f t="shared" si="247"/>
        <v>2028657.54</v>
      </c>
      <c r="AE1777" s="5">
        <v>125431.44</v>
      </c>
      <c r="AF1777" s="5">
        <v>34297.29</v>
      </c>
      <c r="AG1777" s="5">
        <v>8906.52</v>
      </c>
      <c r="AH1777" s="5">
        <v>2900</v>
      </c>
      <c r="AI1777" s="5">
        <v>7577.14</v>
      </c>
      <c r="AJ1777">
        <v>0</v>
      </c>
      <c r="AK1777" s="5">
        <v>0</v>
      </c>
      <c r="AL1777" s="5">
        <v>4841.3999999999996</v>
      </c>
      <c r="AM1777" s="5">
        <v>22054</v>
      </c>
      <c r="AN1777">
        <v>4</v>
      </c>
      <c r="AO1777">
        <v>4</v>
      </c>
      <c r="AP1777" t="str">
        <f t="shared" si="248"/>
        <v>Yes</v>
      </c>
      <c r="AQ1777">
        <v>1</v>
      </c>
      <c r="AR1777" s="5">
        <f t="shared" si="249"/>
        <v>2234665.33</v>
      </c>
      <c r="AS1777" s="5">
        <f t="shared" si="250"/>
        <v>518383.57</v>
      </c>
      <c r="AT1777" t="s">
        <v>59</v>
      </c>
      <c r="AU1777" t="s">
        <v>6164</v>
      </c>
      <c r="AV1777" t="s">
        <v>6165</v>
      </c>
      <c r="AW1777" t="s">
        <v>6166</v>
      </c>
      <c r="AX1777" t="s">
        <v>6184</v>
      </c>
      <c r="AY1777">
        <v>38</v>
      </c>
      <c r="AZ1777">
        <v>0</v>
      </c>
      <c r="BA1777">
        <v>25</v>
      </c>
      <c r="BB1777" t="s">
        <v>6180</v>
      </c>
      <c r="BC1777">
        <v>0</v>
      </c>
      <c r="BD1777">
        <v>0</v>
      </c>
      <c r="BE1777" t="s">
        <v>6169</v>
      </c>
      <c r="BF1777" t="s">
        <v>6170</v>
      </c>
      <c r="BG1777">
        <v>1</v>
      </c>
      <c r="BH1777" t="s">
        <v>6179</v>
      </c>
      <c r="BI1777">
        <v>54</v>
      </c>
      <c r="BJ1777" t="s">
        <v>6187</v>
      </c>
      <c r="BK1777">
        <v>0</v>
      </c>
      <c r="BL1777">
        <v>49</v>
      </c>
      <c r="BM1777" s="3">
        <f t="shared" si="251"/>
        <v>0.79591836734693877</v>
      </c>
    </row>
    <row r="1778" spans="1:65">
      <c r="A1778" t="s">
        <v>1910</v>
      </c>
      <c r="B1778" s="2">
        <v>45764</v>
      </c>
      <c r="C1778" t="s">
        <v>1632</v>
      </c>
      <c r="D1778" t="s">
        <v>1633</v>
      </c>
      <c r="E1778">
        <v>4</v>
      </c>
      <c r="F1778" t="s">
        <v>72</v>
      </c>
      <c r="G1778" t="s">
        <v>62</v>
      </c>
      <c r="H1778" t="s">
        <v>155</v>
      </c>
      <c r="I1778" t="s">
        <v>64</v>
      </c>
      <c r="J1778" t="s">
        <v>53</v>
      </c>
      <c r="K1778" t="s">
        <v>75</v>
      </c>
      <c r="L1778" t="s">
        <v>87</v>
      </c>
      <c r="M1778" t="s">
        <v>56</v>
      </c>
      <c r="N1778" t="s">
        <v>69</v>
      </c>
      <c r="O1778" t="s">
        <v>70</v>
      </c>
      <c r="P1778">
        <v>71</v>
      </c>
      <c r="Q1778">
        <v>75</v>
      </c>
      <c r="R1778">
        <v>75</v>
      </c>
      <c r="S1778">
        <v>1</v>
      </c>
      <c r="T1778">
        <f t="shared" si="243"/>
        <v>74</v>
      </c>
      <c r="U1778">
        <v>70</v>
      </c>
      <c r="V1778">
        <f t="shared" si="244"/>
        <v>4</v>
      </c>
      <c r="W1778" s="3">
        <f t="shared" si="245"/>
        <v>1.3333333333333334E-2</v>
      </c>
      <c r="X1778">
        <v>24</v>
      </c>
      <c r="Y1778" s="4">
        <v>3.4</v>
      </c>
      <c r="Z1778" s="4">
        <v>1.7</v>
      </c>
      <c r="AA1778" s="5">
        <v>36166.74</v>
      </c>
      <c r="AB1778" s="5">
        <f t="shared" si="246"/>
        <v>2531671.7999999998</v>
      </c>
      <c r="AC1778" s="5">
        <v>24227.96</v>
      </c>
      <c r="AD1778" s="5">
        <f t="shared" si="247"/>
        <v>1817097</v>
      </c>
      <c r="AE1778" s="5">
        <v>125369.94</v>
      </c>
      <c r="AF1778" s="5">
        <v>34040.879999999997</v>
      </c>
      <c r="AG1778" s="5">
        <v>9176.85</v>
      </c>
      <c r="AH1778" s="5">
        <v>2465</v>
      </c>
      <c r="AI1778" s="5">
        <v>3529.41</v>
      </c>
      <c r="AJ1778">
        <v>0</v>
      </c>
      <c r="AK1778" s="5">
        <v>0</v>
      </c>
      <c r="AL1778" s="5">
        <v>2909.46</v>
      </c>
      <c r="AM1778" s="5">
        <v>47458.239999999998</v>
      </c>
      <c r="AN1778">
        <v>4</v>
      </c>
      <c r="AO1778">
        <v>4</v>
      </c>
      <c r="AP1778" t="str">
        <f t="shared" si="248"/>
        <v>Yes</v>
      </c>
      <c r="AQ1778">
        <v>1</v>
      </c>
      <c r="AR1778" s="5">
        <f t="shared" si="249"/>
        <v>2042046.78</v>
      </c>
      <c r="AS1778" s="5">
        <f t="shared" si="250"/>
        <v>489625.02</v>
      </c>
      <c r="AT1778" t="s">
        <v>59</v>
      </c>
      <c r="AU1778" t="s">
        <v>6164</v>
      </c>
      <c r="AV1778" t="s">
        <v>6165</v>
      </c>
      <c r="AW1778" t="s">
        <v>6166</v>
      </c>
      <c r="AX1778" t="s">
        <v>6184</v>
      </c>
      <c r="AY1778">
        <v>77</v>
      </c>
      <c r="AZ1778">
        <v>4</v>
      </c>
      <c r="BA1778">
        <v>27</v>
      </c>
      <c r="BB1778" t="s">
        <v>6185</v>
      </c>
      <c r="BC1778">
        <v>0</v>
      </c>
      <c r="BD1778">
        <v>0</v>
      </c>
      <c r="BE1778" t="s">
        <v>6169</v>
      </c>
      <c r="BF1778" t="s">
        <v>6170</v>
      </c>
      <c r="BG1778">
        <v>1</v>
      </c>
      <c r="BH1778" t="s">
        <v>6179</v>
      </c>
      <c r="BI1778">
        <v>39</v>
      </c>
      <c r="BJ1778" t="s">
        <v>6172</v>
      </c>
      <c r="BK1778">
        <v>0</v>
      </c>
      <c r="BL1778">
        <v>80</v>
      </c>
      <c r="BM1778" s="3">
        <f t="shared" si="251"/>
        <v>0.9375</v>
      </c>
    </row>
    <row r="1779" spans="1:65">
      <c r="A1779" t="s">
        <v>1911</v>
      </c>
      <c r="B1779" s="2">
        <v>45764</v>
      </c>
      <c r="C1779" t="s">
        <v>1632</v>
      </c>
      <c r="D1779" t="s">
        <v>1633</v>
      </c>
      <c r="E1779">
        <v>4</v>
      </c>
      <c r="F1779" t="s">
        <v>61</v>
      </c>
      <c r="G1779" t="s">
        <v>62</v>
      </c>
      <c r="H1779" t="s">
        <v>63</v>
      </c>
      <c r="I1779" t="s">
        <v>64</v>
      </c>
      <c r="J1779" t="s">
        <v>65</v>
      </c>
      <c r="K1779" t="s">
        <v>54</v>
      </c>
      <c r="L1779" t="s">
        <v>67</v>
      </c>
      <c r="M1779" t="s">
        <v>68</v>
      </c>
      <c r="N1779" t="s">
        <v>76</v>
      </c>
      <c r="O1779" t="s">
        <v>82</v>
      </c>
      <c r="P1779">
        <v>61</v>
      </c>
      <c r="Q1779">
        <v>65</v>
      </c>
      <c r="R1779">
        <v>63</v>
      </c>
      <c r="S1779">
        <v>2</v>
      </c>
      <c r="T1779">
        <f t="shared" si="243"/>
        <v>61</v>
      </c>
      <c r="U1779">
        <v>61</v>
      </c>
      <c r="V1779">
        <f t="shared" si="244"/>
        <v>0</v>
      </c>
      <c r="W1779" s="3">
        <f t="shared" si="245"/>
        <v>3.1746031746031744E-2</v>
      </c>
      <c r="X1779">
        <v>40</v>
      </c>
      <c r="Y1779" s="4">
        <v>8.6</v>
      </c>
      <c r="Z1779" s="4">
        <v>1.8</v>
      </c>
      <c r="AA1779" s="5">
        <v>56114.6</v>
      </c>
      <c r="AB1779" s="5">
        <f t="shared" si="246"/>
        <v>3422990.6</v>
      </c>
      <c r="AC1779" s="5">
        <v>32225.68</v>
      </c>
      <c r="AD1779" s="5">
        <f t="shared" si="247"/>
        <v>2030217.84</v>
      </c>
      <c r="AE1779" s="5">
        <v>137424.76999999999</v>
      </c>
      <c r="AF1779" s="5">
        <v>39324.04</v>
      </c>
      <c r="AG1779" s="5">
        <v>10473.57</v>
      </c>
      <c r="AH1779" s="5">
        <v>2610</v>
      </c>
      <c r="AI1779" s="5">
        <v>10168.42</v>
      </c>
      <c r="AJ1779">
        <v>1</v>
      </c>
      <c r="AK1779" s="5">
        <v>13822.75</v>
      </c>
      <c r="AL1779" s="5">
        <v>0</v>
      </c>
      <c r="AM1779" s="5">
        <v>42399.61</v>
      </c>
      <c r="AN1779">
        <v>4</v>
      </c>
      <c r="AO1779">
        <v>3</v>
      </c>
      <c r="AP1779" t="str">
        <f t="shared" si="248"/>
        <v>Yes</v>
      </c>
      <c r="AQ1779">
        <v>2</v>
      </c>
      <c r="AR1779" s="5">
        <f t="shared" si="249"/>
        <v>2286441</v>
      </c>
      <c r="AS1779" s="5">
        <f t="shared" si="250"/>
        <v>1136549.6000000001</v>
      </c>
      <c r="AT1779" t="s">
        <v>59</v>
      </c>
      <c r="AU1779" t="s">
        <v>6173</v>
      </c>
      <c r="AV1779" t="s">
        <v>6174</v>
      </c>
      <c r="AW1779" t="s">
        <v>6175</v>
      </c>
      <c r="AX1779" t="s">
        <v>6177</v>
      </c>
      <c r="AY1779">
        <v>65</v>
      </c>
      <c r="AZ1779">
        <v>3</v>
      </c>
      <c r="BA1779">
        <v>0</v>
      </c>
      <c r="BB1779" t="s">
        <v>6168</v>
      </c>
      <c r="BC1779">
        <v>0</v>
      </c>
      <c r="BD1779">
        <v>0</v>
      </c>
      <c r="BE1779" t="s">
        <v>6169</v>
      </c>
      <c r="BF1779" t="s">
        <v>6210</v>
      </c>
      <c r="BG1779">
        <v>0</v>
      </c>
      <c r="BH1779" t="s">
        <v>6171</v>
      </c>
      <c r="BI1779">
        <v>44</v>
      </c>
      <c r="BJ1779" t="s">
        <v>6172</v>
      </c>
      <c r="BK1779">
        <v>0</v>
      </c>
      <c r="BL1779">
        <v>71</v>
      </c>
      <c r="BM1779" s="3">
        <f t="shared" si="251"/>
        <v>0.88732394366197187</v>
      </c>
    </row>
    <row r="1780" spans="1:65">
      <c r="A1780" t="s">
        <v>1912</v>
      </c>
      <c r="B1780" s="2">
        <v>45764</v>
      </c>
      <c r="C1780" t="s">
        <v>1632</v>
      </c>
      <c r="D1780" t="s">
        <v>1633</v>
      </c>
      <c r="E1780">
        <v>4</v>
      </c>
      <c r="F1780" t="s">
        <v>72</v>
      </c>
      <c r="G1780" t="s">
        <v>50</v>
      </c>
      <c r="H1780" t="s">
        <v>119</v>
      </c>
      <c r="I1780" t="s">
        <v>52</v>
      </c>
      <c r="J1780" t="s">
        <v>81</v>
      </c>
      <c r="K1780" t="s">
        <v>66</v>
      </c>
      <c r="L1780" t="s">
        <v>87</v>
      </c>
      <c r="M1780" t="s">
        <v>56</v>
      </c>
      <c r="N1780" t="s">
        <v>76</v>
      </c>
      <c r="O1780" t="s">
        <v>120</v>
      </c>
      <c r="P1780">
        <v>41</v>
      </c>
      <c r="Q1780">
        <v>44</v>
      </c>
      <c r="R1780">
        <v>44</v>
      </c>
      <c r="S1780">
        <v>1</v>
      </c>
      <c r="T1780">
        <f t="shared" si="243"/>
        <v>43</v>
      </c>
      <c r="U1780">
        <v>40</v>
      </c>
      <c r="V1780">
        <f t="shared" si="244"/>
        <v>3</v>
      </c>
      <c r="W1780" s="3">
        <f t="shared" si="245"/>
        <v>2.2727272727272728E-2</v>
      </c>
      <c r="X1780">
        <v>24</v>
      </c>
      <c r="Y1780" s="4">
        <v>5.9</v>
      </c>
      <c r="Z1780" s="4">
        <v>1.5</v>
      </c>
      <c r="AA1780" s="5">
        <v>72978.02</v>
      </c>
      <c r="AB1780" s="5">
        <f t="shared" si="246"/>
        <v>2919120.8</v>
      </c>
      <c r="AC1780" s="5">
        <v>54723.58</v>
      </c>
      <c r="AD1780" s="5">
        <f t="shared" si="247"/>
        <v>2407837.52</v>
      </c>
      <c r="AE1780" s="5">
        <v>138883.82</v>
      </c>
      <c r="AF1780" s="5">
        <v>37547.43</v>
      </c>
      <c r="AG1780" s="5">
        <v>9574.2800000000007</v>
      </c>
      <c r="AH1780" s="5">
        <v>2175</v>
      </c>
      <c r="AI1780" s="5">
        <v>7480</v>
      </c>
      <c r="AJ1780">
        <v>0</v>
      </c>
      <c r="AK1780" s="5">
        <v>0</v>
      </c>
      <c r="AL1780" s="5">
        <v>5066.8500000000004</v>
      </c>
      <c r="AM1780" s="5">
        <v>29645.919999999998</v>
      </c>
      <c r="AN1780">
        <v>4</v>
      </c>
      <c r="AO1780">
        <v>5</v>
      </c>
      <c r="AP1780" t="str">
        <f t="shared" si="248"/>
        <v>No</v>
      </c>
      <c r="AQ1780">
        <v>1</v>
      </c>
      <c r="AR1780" s="5">
        <f t="shared" si="249"/>
        <v>2638210.8199999998</v>
      </c>
      <c r="AS1780" s="5">
        <f t="shared" si="250"/>
        <v>280909.98</v>
      </c>
      <c r="AT1780" t="s">
        <v>59</v>
      </c>
      <c r="AU1780" t="s">
        <v>6164</v>
      </c>
      <c r="AV1780" t="s">
        <v>6165</v>
      </c>
      <c r="AW1780" t="s">
        <v>6166</v>
      </c>
      <c r="AX1780" t="s">
        <v>6184</v>
      </c>
      <c r="AY1780">
        <v>41</v>
      </c>
      <c r="AZ1780">
        <v>0</v>
      </c>
      <c r="BA1780">
        <v>18</v>
      </c>
      <c r="BB1780" t="s">
        <v>6180</v>
      </c>
      <c r="BC1780">
        <v>0</v>
      </c>
      <c r="BD1780">
        <v>1</v>
      </c>
      <c r="BE1780" t="s">
        <v>6188</v>
      </c>
      <c r="BF1780" t="s">
        <v>6170</v>
      </c>
      <c r="BG1780">
        <v>1</v>
      </c>
      <c r="BH1780" t="s">
        <v>6186</v>
      </c>
      <c r="BI1780">
        <v>36</v>
      </c>
      <c r="BJ1780" t="s">
        <v>6172</v>
      </c>
      <c r="BK1780">
        <v>0</v>
      </c>
      <c r="BL1780">
        <v>49</v>
      </c>
      <c r="BM1780" s="3">
        <f t="shared" si="251"/>
        <v>0.89795918367346939</v>
      </c>
    </row>
    <row r="1781" spans="1:65">
      <c r="A1781" t="s">
        <v>1913</v>
      </c>
      <c r="B1781" s="2">
        <v>45764</v>
      </c>
      <c r="C1781" t="s">
        <v>1632</v>
      </c>
      <c r="D1781" t="s">
        <v>1633</v>
      </c>
      <c r="E1781">
        <v>4</v>
      </c>
      <c r="F1781" t="s">
        <v>72</v>
      </c>
      <c r="G1781" t="s">
        <v>79</v>
      </c>
      <c r="H1781" t="s">
        <v>213</v>
      </c>
      <c r="I1781" t="s">
        <v>74</v>
      </c>
      <c r="J1781" t="s">
        <v>53</v>
      </c>
      <c r="K1781" t="s">
        <v>66</v>
      </c>
      <c r="L1781" t="s">
        <v>55</v>
      </c>
      <c r="M1781" t="s">
        <v>56</v>
      </c>
      <c r="N1781" t="s">
        <v>76</v>
      </c>
      <c r="O1781" t="s">
        <v>120</v>
      </c>
      <c r="P1781">
        <v>78</v>
      </c>
      <c r="Q1781">
        <v>82</v>
      </c>
      <c r="R1781">
        <v>82</v>
      </c>
      <c r="S1781">
        <v>2</v>
      </c>
      <c r="T1781">
        <f t="shared" si="243"/>
        <v>80</v>
      </c>
      <c r="U1781">
        <v>76</v>
      </c>
      <c r="V1781">
        <f t="shared" si="244"/>
        <v>4</v>
      </c>
      <c r="W1781" s="3">
        <f t="shared" si="245"/>
        <v>2.4390243902439025E-2</v>
      </c>
      <c r="X1781">
        <v>20</v>
      </c>
      <c r="Y1781" s="4">
        <v>0</v>
      </c>
      <c r="Z1781" s="4">
        <v>1.2</v>
      </c>
      <c r="AA1781" s="5">
        <v>30462.59</v>
      </c>
      <c r="AB1781" s="5">
        <f t="shared" si="246"/>
        <v>2315156.84</v>
      </c>
      <c r="AC1781" s="5">
        <v>23698.33</v>
      </c>
      <c r="AD1781" s="5">
        <f t="shared" si="247"/>
        <v>1943263.06</v>
      </c>
      <c r="AE1781" s="5">
        <v>138120.35999999999</v>
      </c>
      <c r="AF1781" s="5">
        <v>35213.43</v>
      </c>
      <c r="AG1781" s="5">
        <v>8447.5400000000009</v>
      </c>
      <c r="AH1781" s="5">
        <v>1740</v>
      </c>
      <c r="AI1781" s="5">
        <v>7091.89</v>
      </c>
      <c r="AJ1781">
        <v>0</v>
      </c>
      <c r="AK1781" s="5">
        <v>0</v>
      </c>
      <c r="AL1781" s="5">
        <v>34637.67</v>
      </c>
      <c r="AM1781" s="5">
        <v>81264.06</v>
      </c>
      <c r="AN1781">
        <v>4</v>
      </c>
      <c r="AO1781">
        <v>2</v>
      </c>
      <c r="AP1781" t="str">
        <f t="shared" si="248"/>
        <v>Yes</v>
      </c>
      <c r="AQ1781">
        <v>1</v>
      </c>
      <c r="AR1781" s="5">
        <f t="shared" si="249"/>
        <v>2249778.0099999998</v>
      </c>
      <c r="AS1781" s="5">
        <f t="shared" si="250"/>
        <v>65378.83</v>
      </c>
      <c r="AT1781" t="s">
        <v>59</v>
      </c>
      <c r="AU1781" t="s">
        <v>6164</v>
      </c>
      <c r="AV1781" t="s">
        <v>6165</v>
      </c>
      <c r="AW1781" t="s">
        <v>6166</v>
      </c>
      <c r="AX1781" t="s">
        <v>6184</v>
      </c>
      <c r="AY1781">
        <v>82</v>
      </c>
      <c r="AZ1781">
        <v>4</v>
      </c>
      <c r="BA1781">
        <v>23</v>
      </c>
      <c r="BB1781" t="s">
        <v>6185</v>
      </c>
      <c r="BC1781">
        <v>0</v>
      </c>
      <c r="BD1781">
        <v>0</v>
      </c>
      <c r="BE1781" t="s">
        <v>6169</v>
      </c>
      <c r="BF1781" t="s">
        <v>6170</v>
      </c>
      <c r="BG1781">
        <v>1</v>
      </c>
      <c r="BH1781" t="s">
        <v>6186</v>
      </c>
      <c r="BI1781">
        <v>46</v>
      </c>
      <c r="BJ1781" t="s">
        <v>6172</v>
      </c>
      <c r="BK1781">
        <v>0</v>
      </c>
      <c r="BL1781">
        <v>86</v>
      </c>
      <c r="BM1781" s="3">
        <f t="shared" si="251"/>
        <v>0.95348837209302328</v>
      </c>
    </row>
    <row r="1782" spans="1:65">
      <c r="A1782" t="s">
        <v>1914</v>
      </c>
      <c r="B1782" s="2">
        <v>45764</v>
      </c>
      <c r="C1782" t="s">
        <v>1632</v>
      </c>
      <c r="D1782" t="s">
        <v>1633</v>
      </c>
      <c r="E1782">
        <v>4</v>
      </c>
      <c r="F1782" t="s">
        <v>49</v>
      </c>
      <c r="G1782" t="s">
        <v>62</v>
      </c>
      <c r="H1782" t="s">
        <v>133</v>
      </c>
      <c r="I1782" t="s">
        <v>52</v>
      </c>
      <c r="J1782" t="s">
        <v>53</v>
      </c>
      <c r="K1782" t="s">
        <v>75</v>
      </c>
      <c r="L1782" t="s">
        <v>67</v>
      </c>
      <c r="M1782" t="s">
        <v>56</v>
      </c>
      <c r="N1782" t="s">
        <v>76</v>
      </c>
      <c r="O1782" t="s">
        <v>70</v>
      </c>
      <c r="P1782">
        <v>72</v>
      </c>
      <c r="Q1782">
        <v>74</v>
      </c>
      <c r="R1782">
        <v>71</v>
      </c>
      <c r="S1782">
        <v>2</v>
      </c>
      <c r="T1782">
        <f t="shared" si="243"/>
        <v>69</v>
      </c>
      <c r="U1782">
        <v>69</v>
      </c>
      <c r="V1782">
        <f t="shared" si="244"/>
        <v>0</v>
      </c>
      <c r="W1782" s="3">
        <f t="shared" si="245"/>
        <v>2.8169014084507043E-2</v>
      </c>
      <c r="X1782">
        <v>12</v>
      </c>
      <c r="Y1782" s="4">
        <v>4.5</v>
      </c>
      <c r="Z1782" s="4">
        <v>1.3</v>
      </c>
      <c r="AA1782" s="5">
        <v>36151.33</v>
      </c>
      <c r="AB1782" s="5">
        <f t="shared" si="246"/>
        <v>2494441.77</v>
      </c>
      <c r="AC1782" s="5">
        <v>22957.279999999999</v>
      </c>
      <c r="AD1782" s="5">
        <f t="shared" si="247"/>
        <v>1629966.88</v>
      </c>
      <c r="AE1782" s="5">
        <v>126035.08</v>
      </c>
      <c r="AF1782" s="5">
        <v>33160.57</v>
      </c>
      <c r="AG1782" s="5">
        <v>8069.88</v>
      </c>
      <c r="AH1782" s="5">
        <v>1885</v>
      </c>
      <c r="AI1782" s="5">
        <v>7100</v>
      </c>
      <c r="AJ1782">
        <v>0</v>
      </c>
      <c r="AK1782" s="5">
        <v>0</v>
      </c>
      <c r="AL1782" s="5">
        <v>0</v>
      </c>
      <c r="AM1782" s="5">
        <v>47879.43</v>
      </c>
      <c r="AN1782">
        <v>4</v>
      </c>
      <c r="AO1782">
        <v>5</v>
      </c>
      <c r="AP1782" t="str">
        <f t="shared" si="248"/>
        <v>No</v>
      </c>
      <c r="AQ1782">
        <v>3</v>
      </c>
      <c r="AR1782" s="5">
        <f t="shared" si="249"/>
        <v>1854096.84</v>
      </c>
      <c r="AS1782" s="5">
        <f t="shared" si="250"/>
        <v>640344.93000000005</v>
      </c>
      <c r="AT1782" t="s">
        <v>116</v>
      </c>
      <c r="AU1782" t="s">
        <v>6164</v>
      </c>
      <c r="AV1782" t="s">
        <v>6165</v>
      </c>
      <c r="AW1782" t="s">
        <v>6166</v>
      </c>
      <c r="AX1782" t="s">
        <v>6167</v>
      </c>
      <c r="AY1782">
        <v>74</v>
      </c>
      <c r="AZ1782">
        <v>0</v>
      </c>
      <c r="BA1782">
        <v>0</v>
      </c>
      <c r="BB1782" t="s">
        <v>6168</v>
      </c>
      <c r="BC1782">
        <v>1</v>
      </c>
      <c r="BD1782">
        <v>0</v>
      </c>
      <c r="BE1782" t="s">
        <v>6178</v>
      </c>
      <c r="BF1782" t="s">
        <v>6170</v>
      </c>
      <c r="BG1782">
        <v>0</v>
      </c>
      <c r="BH1782" t="s">
        <v>6171</v>
      </c>
      <c r="BI1782">
        <v>10</v>
      </c>
      <c r="BJ1782" t="s">
        <v>6172</v>
      </c>
      <c r="BK1782">
        <v>0</v>
      </c>
      <c r="BL1782">
        <v>80</v>
      </c>
      <c r="BM1782" s="3">
        <f t="shared" si="251"/>
        <v>0.88749999999999996</v>
      </c>
    </row>
    <row r="1783" spans="1:65">
      <c r="A1783" t="s">
        <v>1915</v>
      </c>
      <c r="B1783" s="2">
        <v>45764</v>
      </c>
      <c r="C1783" t="s">
        <v>1632</v>
      </c>
      <c r="D1783" t="s">
        <v>1633</v>
      </c>
      <c r="E1783">
        <v>4</v>
      </c>
      <c r="F1783" t="s">
        <v>78</v>
      </c>
      <c r="G1783" t="s">
        <v>79</v>
      </c>
      <c r="H1783" t="s">
        <v>113</v>
      </c>
      <c r="I1783" t="s">
        <v>74</v>
      </c>
      <c r="J1783" t="s">
        <v>65</v>
      </c>
      <c r="K1783" t="s">
        <v>66</v>
      </c>
      <c r="L1783" t="s">
        <v>87</v>
      </c>
      <c r="M1783" t="s">
        <v>56</v>
      </c>
      <c r="N1783" t="s">
        <v>94</v>
      </c>
      <c r="O1783" t="s">
        <v>120</v>
      </c>
      <c r="P1783">
        <v>57</v>
      </c>
      <c r="Q1783">
        <v>60</v>
      </c>
      <c r="R1783">
        <v>59</v>
      </c>
      <c r="S1783">
        <v>1</v>
      </c>
      <c r="T1783">
        <f t="shared" si="243"/>
        <v>58</v>
      </c>
      <c r="U1783">
        <v>55</v>
      </c>
      <c r="V1783">
        <f t="shared" si="244"/>
        <v>3</v>
      </c>
      <c r="W1783" s="3">
        <f t="shared" si="245"/>
        <v>1.6949152542372881E-2</v>
      </c>
      <c r="X1783">
        <v>44</v>
      </c>
      <c r="Y1783" s="4">
        <v>2.9</v>
      </c>
      <c r="Z1783" s="4">
        <v>2.1</v>
      </c>
      <c r="AA1783" s="5">
        <v>49304.73</v>
      </c>
      <c r="AB1783" s="5">
        <f t="shared" si="246"/>
        <v>2711760.15</v>
      </c>
      <c r="AC1783" s="5">
        <v>35571.93</v>
      </c>
      <c r="AD1783" s="5">
        <f t="shared" si="247"/>
        <v>2098743.87</v>
      </c>
      <c r="AE1783" s="5">
        <v>129849.99</v>
      </c>
      <c r="AF1783" s="5">
        <v>41185.43</v>
      </c>
      <c r="AG1783" s="5">
        <v>10894.2</v>
      </c>
      <c r="AH1783" s="5">
        <v>3045</v>
      </c>
      <c r="AI1783" s="5">
        <v>5120.75</v>
      </c>
      <c r="AJ1783">
        <v>0</v>
      </c>
      <c r="AK1783" s="5">
        <v>0</v>
      </c>
      <c r="AL1783" s="5">
        <v>3261.42</v>
      </c>
      <c r="AM1783" s="5">
        <v>36198.11</v>
      </c>
      <c r="AN1783">
        <v>4</v>
      </c>
      <c r="AO1783">
        <v>3</v>
      </c>
      <c r="AP1783" t="str">
        <f t="shared" si="248"/>
        <v>Yes</v>
      </c>
      <c r="AQ1783">
        <v>1</v>
      </c>
      <c r="AR1783" s="5">
        <f t="shared" si="249"/>
        <v>2328298.77</v>
      </c>
      <c r="AS1783" s="5">
        <f t="shared" si="250"/>
        <v>383461.38</v>
      </c>
      <c r="AT1783" t="s">
        <v>59</v>
      </c>
      <c r="AU1783" t="s">
        <v>6164</v>
      </c>
      <c r="AV1783" t="s">
        <v>6165</v>
      </c>
      <c r="AW1783" t="s">
        <v>6166</v>
      </c>
      <c r="AX1783" t="s">
        <v>6167</v>
      </c>
      <c r="AY1783">
        <v>59</v>
      </c>
      <c r="AZ1783">
        <v>0</v>
      </c>
      <c r="BA1783">
        <v>21</v>
      </c>
      <c r="BB1783" t="s">
        <v>6180</v>
      </c>
      <c r="BC1783">
        <v>0</v>
      </c>
      <c r="BD1783">
        <v>0</v>
      </c>
      <c r="BE1783" t="s">
        <v>6169</v>
      </c>
      <c r="BF1783" t="s">
        <v>6170</v>
      </c>
      <c r="BG1783">
        <v>0</v>
      </c>
      <c r="BH1783" t="s">
        <v>6171</v>
      </c>
      <c r="BI1783">
        <v>32</v>
      </c>
      <c r="BJ1783" t="s">
        <v>6172</v>
      </c>
      <c r="BK1783">
        <v>0</v>
      </c>
      <c r="BL1783">
        <v>65</v>
      </c>
      <c r="BM1783" s="3">
        <f t="shared" si="251"/>
        <v>0.90769230769230769</v>
      </c>
    </row>
    <row r="1784" spans="1:65">
      <c r="A1784" t="s">
        <v>1916</v>
      </c>
      <c r="B1784" s="2">
        <v>45764</v>
      </c>
      <c r="C1784" t="s">
        <v>1632</v>
      </c>
      <c r="D1784" t="s">
        <v>1633</v>
      </c>
      <c r="E1784">
        <v>4</v>
      </c>
      <c r="F1784" t="s">
        <v>78</v>
      </c>
      <c r="G1784" t="s">
        <v>79</v>
      </c>
      <c r="H1784" t="s">
        <v>80</v>
      </c>
      <c r="I1784" t="s">
        <v>64</v>
      </c>
      <c r="J1784" t="s">
        <v>65</v>
      </c>
      <c r="K1784" t="s">
        <v>54</v>
      </c>
      <c r="L1784" t="s">
        <v>55</v>
      </c>
      <c r="M1784" t="s">
        <v>56</v>
      </c>
      <c r="N1784" t="s">
        <v>69</v>
      </c>
      <c r="O1784" t="s">
        <v>70</v>
      </c>
      <c r="P1784">
        <v>55</v>
      </c>
      <c r="Q1784">
        <v>58</v>
      </c>
      <c r="R1784">
        <v>57</v>
      </c>
      <c r="S1784">
        <v>1</v>
      </c>
      <c r="T1784">
        <f t="shared" si="243"/>
        <v>56</v>
      </c>
      <c r="U1784">
        <v>53</v>
      </c>
      <c r="V1784">
        <f t="shared" si="244"/>
        <v>3</v>
      </c>
      <c r="W1784" s="3">
        <f t="shared" si="245"/>
        <v>1.7543859649122806E-2</v>
      </c>
      <c r="X1784">
        <v>32</v>
      </c>
      <c r="Y1784" s="4">
        <v>6.4</v>
      </c>
      <c r="Z1784" s="4">
        <v>1.5</v>
      </c>
      <c r="AA1784" s="5">
        <v>55459.03</v>
      </c>
      <c r="AB1784" s="5">
        <f t="shared" si="246"/>
        <v>2939328.59</v>
      </c>
      <c r="AC1784" s="5">
        <v>34853.99</v>
      </c>
      <c r="AD1784" s="5">
        <f t="shared" si="247"/>
        <v>1986677.43</v>
      </c>
      <c r="AE1784" s="5">
        <v>124082.08</v>
      </c>
      <c r="AF1784" s="5">
        <v>38080.82</v>
      </c>
      <c r="AG1784" s="5">
        <v>9572.1</v>
      </c>
      <c r="AH1784" s="5">
        <v>2175</v>
      </c>
      <c r="AI1784" s="5">
        <v>5042.3100000000004</v>
      </c>
      <c r="AJ1784">
        <v>0</v>
      </c>
      <c r="AK1784" s="5">
        <v>0</v>
      </c>
      <c r="AL1784" s="5">
        <v>3382.71</v>
      </c>
      <c r="AM1784" s="5">
        <v>34834.519999999997</v>
      </c>
      <c r="AN1784">
        <v>4</v>
      </c>
      <c r="AO1784">
        <v>3</v>
      </c>
      <c r="AP1784" t="str">
        <f t="shared" si="248"/>
        <v>Yes</v>
      </c>
      <c r="AQ1784">
        <v>0</v>
      </c>
      <c r="AR1784" s="5">
        <f t="shared" si="249"/>
        <v>2203846.9700000002</v>
      </c>
      <c r="AS1784" s="5">
        <f t="shared" si="250"/>
        <v>735481.62</v>
      </c>
      <c r="AT1784" t="s">
        <v>59</v>
      </c>
      <c r="AU1784" t="s">
        <v>6164</v>
      </c>
      <c r="AV1784" t="s">
        <v>6165</v>
      </c>
      <c r="AW1784" t="s">
        <v>6166</v>
      </c>
      <c r="AX1784" t="s">
        <v>6167</v>
      </c>
      <c r="AY1784">
        <v>55</v>
      </c>
      <c r="AZ1784">
        <v>0</v>
      </c>
      <c r="BA1784">
        <v>23</v>
      </c>
      <c r="BB1784" t="s">
        <v>6180</v>
      </c>
      <c r="BC1784">
        <v>0</v>
      </c>
      <c r="BD1784">
        <v>0</v>
      </c>
      <c r="BE1784" t="s">
        <v>6169</v>
      </c>
      <c r="BF1784" t="s">
        <v>6170</v>
      </c>
      <c r="BG1784">
        <v>0</v>
      </c>
      <c r="BH1784" t="s">
        <v>6171</v>
      </c>
      <c r="BI1784">
        <v>53</v>
      </c>
      <c r="BJ1784" t="s">
        <v>6187</v>
      </c>
      <c r="BK1784">
        <v>0</v>
      </c>
      <c r="BL1784">
        <v>63</v>
      </c>
      <c r="BM1784" s="3">
        <f t="shared" si="251"/>
        <v>0.90476190476190477</v>
      </c>
    </row>
    <row r="1785" spans="1:65">
      <c r="A1785" t="s">
        <v>1917</v>
      </c>
      <c r="B1785" s="2">
        <v>45764</v>
      </c>
      <c r="C1785" t="s">
        <v>1632</v>
      </c>
      <c r="D1785" t="s">
        <v>1633</v>
      </c>
      <c r="E1785">
        <v>4</v>
      </c>
      <c r="F1785" t="s">
        <v>72</v>
      </c>
      <c r="G1785" t="s">
        <v>79</v>
      </c>
      <c r="H1785" t="s">
        <v>102</v>
      </c>
      <c r="I1785" t="s">
        <v>64</v>
      </c>
      <c r="J1785" t="s">
        <v>81</v>
      </c>
      <c r="K1785" t="s">
        <v>54</v>
      </c>
      <c r="L1785" t="s">
        <v>87</v>
      </c>
      <c r="M1785" t="s">
        <v>56</v>
      </c>
      <c r="N1785" t="s">
        <v>69</v>
      </c>
      <c r="O1785" t="s">
        <v>120</v>
      </c>
      <c r="P1785">
        <v>41</v>
      </c>
      <c r="Q1785">
        <v>44</v>
      </c>
      <c r="R1785">
        <v>44</v>
      </c>
      <c r="S1785">
        <v>1</v>
      </c>
      <c r="T1785">
        <f t="shared" si="243"/>
        <v>43</v>
      </c>
      <c r="U1785">
        <v>40</v>
      </c>
      <c r="V1785">
        <f t="shared" si="244"/>
        <v>3</v>
      </c>
      <c r="W1785" s="3">
        <f t="shared" si="245"/>
        <v>2.2727272727272728E-2</v>
      </c>
      <c r="X1785">
        <v>28</v>
      </c>
      <c r="Y1785" s="4">
        <v>4.7</v>
      </c>
      <c r="Z1785" s="4">
        <v>1.6</v>
      </c>
      <c r="AA1785" s="5">
        <v>83324.160000000003</v>
      </c>
      <c r="AB1785" s="5">
        <f t="shared" si="246"/>
        <v>3332966.3999999999</v>
      </c>
      <c r="AC1785" s="5">
        <v>54316.09</v>
      </c>
      <c r="AD1785" s="5">
        <f t="shared" si="247"/>
        <v>2389907.96</v>
      </c>
      <c r="AE1785" s="5">
        <v>130044.64</v>
      </c>
      <c r="AF1785" s="5">
        <v>39086.21</v>
      </c>
      <c r="AG1785" s="5">
        <v>9214.4</v>
      </c>
      <c r="AH1785" s="5">
        <v>2320</v>
      </c>
      <c r="AI1785" s="5">
        <v>7480</v>
      </c>
      <c r="AJ1785">
        <v>0</v>
      </c>
      <c r="AK1785" s="5">
        <v>0</v>
      </c>
      <c r="AL1785" s="5">
        <v>5135.3900000000003</v>
      </c>
      <c r="AM1785" s="5">
        <v>29693.58</v>
      </c>
      <c r="AN1785">
        <v>4</v>
      </c>
      <c r="AO1785">
        <v>5</v>
      </c>
      <c r="AP1785" t="str">
        <f t="shared" si="248"/>
        <v>No</v>
      </c>
      <c r="AQ1785">
        <v>2</v>
      </c>
      <c r="AR1785" s="5">
        <f t="shared" si="249"/>
        <v>2612882.1800000002</v>
      </c>
      <c r="AS1785" s="5">
        <f t="shared" si="250"/>
        <v>720084.22</v>
      </c>
      <c r="AT1785" t="s">
        <v>59</v>
      </c>
      <c r="AU1785" t="s">
        <v>6164</v>
      </c>
      <c r="AV1785" t="s">
        <v>6165</v>
      </c>
      <c r="AW1785" t="s">
        <v>6166</v>
      </c>
      <c r="AX1785" t="s">
        <v>6184</v>
      </c>
      <c r="AY1785">
        <v>43</v>
      </c>
      <c r="AZ1785">
        <v>0</v>
      </c>
      <c r="BA1785">
        <v>24</v>
      </c>
      <c r="BB1785" t="s">
        <v>6180</v>
      </c>
      <c r="BC1785">
        <v>1</v>
      </c>
      <c r="BD1785">
        <v>0</v>
      </c>
      <c r="BE1785" t="s">
        <v>6196</v>
      </c>
      <c r="BF1785" t="s">
        <v>6170</v>
      </c>
      <c r="BG1785">
        <v>1</v>
      </c>
      <c r="BH1785" t="s">
        <v>6179</v>
      </c>
      <c r="BI1785">
        <v>54</v>
      </c>
      <c r="BJ1785" t="s">
        <v>6187</v>
      </c>
      <c r="BK1785">
        <v>0</v>
      </c>
      <c r="BL1785">
        <v>50</v>
      </c>
      <c r="BM1785" s="3">
        <f t="shared" si="251"/>
        <v>0.88</v>
      </c>
    </row>
    <row r="1786" spans="1:65">
      <c r="A1786" t="s">
        <v>1918</v>
      </c>
      <c r="B1786" s="2">
        <v>45764</v>
      </c>
      <c r="C1786" t="s">
        <v>1632</v>
      </c>
      <c r="D1786" t="s">
        <v>1633</v>
      </c>
      <c r="E1786">
        <v>4</v>
      </c>
      <c r="F1786" t="s">
        <v>61</v>
      </c>
      <c r="G1786" t="s">
        <v>50</v>
      </c>
      <c r="H1786" t="s">
        <v>170</v>
      </c>
      <c r="I1786" t="s">
        <v>52</v>
      </c>
      <c r="J1786" t="s">
        <v>53</v>
      </c>
      <c r="K1786" t="s">
        <v>54</v>
      </c>
      <c r="L1786" t="s">
        <v>67</v>
      </c>
      <c r="M1786" t="s">
        <v>56</v>
      </c>
      <c r="N1786" t="s">
        <v>109</v>
      </c>
      <c r="O1786" t="s">
        <v>82</v>
      </c>
      <c r="P1786">
        <v>67</v>
      </c>
      <c r="Q1786">
        <v>74</v>
      </c>
      <c r="R1786">
        <v>74</v>
      </c>
      <c r="S1786">
        <v>2</v>
      </c>
      <c r="T1786">
        <f t="shared" si="243"/>
        <v>72</v>
      </c>
      <c r="U1786">
        <v>65</v>
      </c>
      <c r="V1786">
        <f t="shared" si="244"/>
        <v>7</v>
      </c>
      <c r="W1786" s="3">
        <f t="shared" si="245"/>
        <v>2.7027027027027029E-2</v>
      </c>
      <c r="X1786">
        <v>30</v>
      </c>
      <c r="Y1786" s="4">
        <v>4.9000000000000004</v>
      </c>
      <c r="Z1786" s="4">
        <v>1.7</v>
      </c>
      <c r="AA1786" s="5">
        <v>39202.9</v>
      </c>
      <c r="AB1786" s="5">
        <f t="shared" si="246"/>
        <v>2548188.5</v>
      </c>
      <c r="AC1786" s="5">
        <v>22996.76</v>
      </c>
      <c r="AD1786" s="5">
        <f t="shared" si="247"/>
        <v>1701760.24</v>
      </c>
      <c r="AE1786" s="5">
        <v>134333.68</v>
      </c>
      <c r="AF1786" s="5">
        <v>33282.26</v>
      </c>
      <c r="AG1786" s="5">
        <v>10309.25</v>
      </c>
      <c r="AH1786" s="5">
        <v>2465</v>
      </c>
      <c r="AI1786" s="5">
        <v>7068.66</v>
      </c>
      <c r="AJ1786">
        <v>0</v>
      </c>
      <c r="AK1786" s="5">
        <v>0</v>
      </c>
      <c r="AL1786" s="5">
        <v>4282.3999999999996</v>
      </c>
      <c r="AM1786" s="5">
        <v>102407.15</v>
      </c>
      <c r="AN1786">
        <v>8</v>
      </c>
      <c r="AO1786">
        <v>10</v>
      </c>
      <c r="AP1786" t="str">
        <f t="shared" si="248"/>
        <v>No</v>
      </c>
      <c r="AQ1786">
        <v>2</v>
      </c>
      <c r="AR1786" s="5">
        <f t="shared" si="249"/>
        <v>1995908.64</v>
      </c>
      <c r="AS1786" s="5">
        <f t="shared" si="250"/>
        <v>552279.86</v>
      </c>
      <c r="AT1786" t="s">
        <v>59</v>
      </c>
      <c r="AU1786" t="s">
        <v>6164</v>
      </c>
      <c r="AV1786" t="s">
        <v>6165</v>
      </c>
      <c r="AW1786" t="s">
        <v>6166</v>
      </c>
      <c r="AX1786" t="s">
        <v>6184</v>
      </c>
      <c r="AY1786">
        <v>70</v>
      </c>
      <c r="AZ1786">
        <v>3</v>
      </c>
      <c r="BA1786">
        <v>34</v>
      </c>
      <c r="BB1786" t="s">
        <v>6185</v>
      </c>
      <c r="BC1786">
        <v>1</v>
      </c>
      <c r="BD1786">
        <v>1</v>
      </c>
      <c r="BE1786" t="s">
        <v>6196</v>
      </c>
      <c r="BF1786" t="s">
        <v>6170</v>
      </c>
      <c r="BG1786">
        <v>1</v>
      </c>
      <c r="BH1786" t="s">
        <v>6186</v>
      </c>
      <c r="BI1786">
        <v>36</v>
      </c>
      <c r="BJ1786" t="s">
        <v>6172</v>
      </c>
      <c r="BK1786">
        <v>0</v>
      </c>
      <c r="BL1786">
        <v>80</v>
      </c>
      <c r="BM1786" s="3">
        <f t="shared" si="251"/>
        <v>0.92500000000000004</v>
      </c>
    </row>
    <row r="1787" spans="1:65">
      <c r="A1787" t="s">
        <v>1919</v>
      </c>
      <c r="B1787" s="2">
        <v>45764</v>
      </c>
      <c r="C1787" t="s">
        <v>1632</v>
      </c>
      <c r="D1787" t="s">
        <v>1633</v>
      </c>
      <c r="E1787">
        <v>4</v>
      </c>
      <c r="F1787" t="s">
        <v>49</v>
      </c>
      <c r="G1787" t="s">
        <v>50</v>
      </c>
      <c r="H1787" t="s">
        <v>51</v>
      </c>
      <c r="I1787" t="s">
        <v>74</v>
      </c>
      <c r="J1787" t="s">
        <v>53</v>
      </c>
      <c r="K1787" t="s">
        <v>66</v>
      </c>
      <c r="L1787" t="s">
        <v>67</v>
      </c>
      <c r="M1787" t="s">
        <v>68</v>
      </c>
      <c r="N1787" t="s">
        <v>109</v>
      </c>
      <c r="O1787" t="s">
        <v>58</v>
      </c>
      <c r="P1787">
        <v>70</v>
      </c>
      <c r="Q1787">
        <v>73</v>
      </c>
      <c r="R1787">
        <v>73</v>
      </c>
      <c r="S1787">
        <v>7</v>
      </c>
      <c r="T1787">
        <f t="shared" si="243"/>
        <v>66</v>
      </c>
      <c r="U1787">
        <v>66</v>
      </c>
      <c r="V1787">
        <f t="shared" si="244"/>
        <v>0</v>
      </c>
      <c r="W1787" s="3">
        <f t="shared" si="245"/>
        <v>9.5890410958904104E-2</v>
      </c>
      <c r="X1787">
        <v>21</v>
      </c>
      <c r="Y1787" s="4">
        <v>4.3</v>
      </c>
      <c r="Z1787" s="4">
        <v>1.8</v>
      </c>
      <c r="AA1787" s="5">
        <v>30806.66</v>
      </c>
      <c r="AB1787" s="5">
        <f t="shared" si="246"/>
        <v>2033239.56</v>
      </c>
      <c r="AC1787" s="5">
        <v>21818.61</v>
      </c>
      <c r="AD1787" s="5">
        <f t="shared" si="247"/>
        <v>1592758.53</v>
      </c>
      <c r="AE1787" s="5">
        <v>123282.17</v>
      </c>
      <c r="AF1787" s="5">
        <v>32939.93</v>
      </c>
      <c r="AG1787" s="5">
        <v>33894.42</v>
      </c>
      <c r="AH1787" s="5">
        <v>2610</v>
      </c>
      <c r="AI1787" s="5">
        <v>65138.12</v>
      </c>
      <c r="AJ1787">
        <v>2</v>
      </c>
      <c r="AK1787" s="5">
        <v>17022.349999999999</v>
      </c>
      <c r="AL1787" s="5">
        <v>0</v>
      </c>
      <c r="AM1787" s="5">
        <v>99149.03</v>
      </c>
      <c r="AN1787">
        <v>8</v>
      </c>
      <c r="AO1787">
        <v>8</v>
      </c>
      <c r="AP1787" t="str">
        <f t="shared" si="248"/>
        <v>Yes</v>
      </c>
      <c r="AQ1787">
        <v>3</v>
      </c>
      <c r="AR1787" s="5">
        <f t="shared" si="249"/>
        <v>1966794.55</v>
      </c>
      <c r="AS1787" s="5">
        <f t="shared" si="250"/>
        <v>66445.009999999995</v>
      </c>
      <c r="AT1787" t="s">
        <v>1641</v>
      </c>
      <c r="AU1787" t="s">
        <v>6199</v>
      </c>
      <c r="AV1787" t="s">
        <v>6200</v>
      </c>
      <c r="AW1787" t="s">
        <v>6175</v>
      </c>
      <c r="AX1787" t="s">
        <v>6184</v>
      </c>
      <c r="AY1787">
        <v>72</v>
      </c>
      <c r="AZ1787">
        <v>0</v>
      </c>
      <c r="BA1787">
        <v>0</v>
      </c>
      <c r="BB1787" t="s">
        <v>6168</v>
      </c>
      <c r="BC1787">
        <v>0</v>
      </c>
      <c r="BD1787">
        <v>0</v>
      </c>
      <c r="BE1787" t="s">
        <v>6169</v>
      </c>
      <c r="BF1787" t="s">
        <v>6210</v>
      </c>
      <c r="BG1787">
        <v>1</v>
      </c>
      <c r="BH1787" t="s">
        <v>6179</v>
      </c>
      <c r="BI1787">
        <v>55</v>
      </c>
      <c r="BJ1787" t="s">
        <v>6187</v>
      </c>
      <c r="BK1787">
        <v>0</v>
      </c>
      <c r="BL1787">
        <v>77</v>
      </c>
      <c r="BM1787" s="3">
        <f t="shared" si="251"/>
        <v>0.94805194805194803</v>
      </c>
    </row>
    <row r="1788" spans="1:65">
      <c r="A1788" t="s">
        <v>1920</v>
      </c>
      <c r="B1788" s="2">
        <v>45765</v>
      </c>
      <c r="C1788" t="s">
        <v>1632</v>
      </c>
      <c r="D1788" t="s">
        <v>1633</v>
      </c>
      <c r="E1788">
        <v>4</v>
      </c>
      <c r="F1788" t="s">
        <v>61</v>
      </c>
      <c r="G1788" t="s">
        <v>50</v>
      </c>
      <c r="H1788" t="s">
        <v>170</v>
      </c>
      <c r="I1788" t="s">
        <v>52</v>
      </c>
      <c r="J1788" t="s">
        <v>53</v>
      </c>
      <c r="K1788" t="s">
        <v>66</v>
      </c>
      <c r="L1788" t="s">
        <v>67</v>
      </c>
      <c r="M1788" t="s">
        <v>56</v>
      </c>
      <c r="N1788" t="s">
        <v>69</v>
      </c>
      <c r="O1788" t="s">
        <v>82</v>
      </c>
      <c r="P1788">
        <v>63</v>
      </c>
      <c r="Q1788">
        <v>65</v>
      </c>
      <c r="R1788">
        <v>65</v>
      </c>
      <c r="S1788">
        <v>2</v>
      </c>
      <c r="T1788">
        <f t="shared" si="243"/>
        <v>63</v>
      </c>
      <c r="U1788">
        <v>62</v>
      </c>
      <c r="V1788">
        <f t="shared" si="244"/>
        <v>1</v>
      </c>
      <c r="W1788" s="3">
        <f t="shared" si="245"/>
        <v>3.0769230769230771E-2</v>
      </c>
      <c r="X1788">
        <v>42</v>
      </c>
      <c r="Y1788" s="4">
        <v>6.1</v>
      </c>
      <c r="Z1788" s="4">
        <v>1.7</v>
      </c>
      <c r="AA1788" s="5">
        <v>30117.87</v>
      </c>
      <c r="AB1788" s="5">
        <f t="shared" si="246"/>
        <v>1867307.94</v>
      </c>
      <c r="AC1788" s="5">
        <v>23076.39</v>
      </c>
      <c r="AD1788" s="5">
        <f t="shared" si="247"/>
        <v>1499965.35</v>
      </c>
      <c r="AE1788" s="5">
        <v>114350.28</v>
      </c>
      <c r="AF1788" s="5">
        <v>29759.38</v>
      </c>
      <c r="AG1788" s="5">
        <v>12022.14</v>
      </c>
      <c r="AH1788" s="5">
        <v>2465</v>
      </c>
      <c r="AI1788" s="5">
        <v>7050.85</v>
      </c>
      <c r="AJ1788">
        <v>0</v>
      </c>
      <c r="AK1788" s="5">
        <v>0</v>
      </c>
      <c r="AL1788" s="5">
        <v>32488.11</v>
      </c>
      <c r="AM1788" s="5">
        <v>76249.570000000007</v>
      </c>
      <c r="AN1788">
        <v>4</v>
      </c>
      <c r="AO1788">
        <v>5</v>
      </c>
      <c r="AP1788" t="str">
        <f t="shared" si="248"/>
        <v>No</v>
      </c>
      <c r="AQ1788">
        <v>2</v>
      </c>
      <c r="AR1788" s="5">
        <f t="shared" si="249"/>
        <v>1774350.68</v>
      </c>
      <c r="AS1788" s="5">
        <f t="shared" si="250"/>
        <v>92957.26</v>
      </c>
      <c r="AT1788" t="s">
        <v>116</v>
      </c>
      <c r="AU1788" t="s">
        <v>6164</v>
      </c>
      <c r="AV1788" t="s">
        <v>6165</v>
      </c>
      <c r="AW1788" t="s">
        <v>6166</v>
      </c>
      <c r="AX1788" t="s">
        <v>6184</v>
      </c>
      <c r="AY1788">
        <v>68</v>
      </c>
      <c r="AZ1788">
        <v>3</v>
      </c>
      <c r="BA1788">
        <v>10</v>
      </c>
      <c r="BB1788" t="s">
        <v>6185</v>
      </c>
      <c r="BC1788">
        <v>1</v>
      </c>
      <c r="BD1788">
        <v>0</v>
      </c>
      <c r="BE1788" t="s">
        <v>6178</v>
      </c>
      <c r="BF1788" t="s">
        <v>6170</v>
      </c>
      <c r="BG1788">
        <v>1</v>
      </c>
      <c r="BH1788" t="s">
        <v>6186</v>
      </c>
      <c r="BI1788">
        <v>50</v>
      </c>
      <c r="BJ1788" t="s">
        <v>6172</v>
      </c>
      <c r="BK1788">
        <v>0</v>
      </c>
      <c r="BL1788">
        <v>72</v>
      </c>
      <c r="BM1788" s="3">
        <f t="shared" si="251"/>
        <v>0.90277777777777779</v>
      </c>
    </row>
    <row r="1789" spans="1:65">
      <c r="A1789" t="s">
        <v>1921</v>
      </c>
      <c r="B1789" s="2">
        <v>45765</v>
      </c>
      <c r="C1789" t="s">
        <v>1632</v>
      </c>
      <c r="D1789" t="s">
        <v>1633</v>
      </c>
      <c r="E1789">
        <v>4</v>
      </c>
      <c r="F1789" t="s">
        <v>61</v>
      </c>
      <c r="G1789" t="s">
        <v>79</v>
      </c>
      <c r="H1789" t="s">
        <v>123</v>
      </c>
      <c r="I1789" t="s">
        <v>52</v>
      </c>
      <c r="J1789" t="s">
        <v>81</v>
      </c>
      <c r="K1789" t="s">
        <v>66</v>
      </c>
      <c r="L1789" t="s">
        <v>87</v>
      </c>
      <c r="M1789" t="s">
        <v>56</v>
      </c>
      <c r="N1789" t="s">
        <v>69</v>
      </c>
      <c r="O1789" t="s">
        <v>58</v>
      </c>
      <c r="P1789">
        <v>44</v>
      </c>
      <c r="Q1789">
        <v>45</v>
      </c>
      <c r="R1789">
        <v>43</v>
      </c>
      <c r="S1789">
        <v>1</v>
      </c>
      <c r="T1789">
        <f t="shared" si="243"/>
        <v>42</v>
      </c>
      <c r="U1789">
        <v>42</v>
      </c>
      <c r="V1789">
        <f t="shared" si="244"/>
        <v>0</v>
      </c>
      <c r="W1789" s="3">
        <f t="shared" si="245"/>
        <v>2.3255813953488372E-2</v>
      </c>
      <c r="X1789">
        <v>47</v>
      </c>
      <c r="Y1789" s="4">
        <v>7.5</v>
      </c>
      <c r="Z1789" s="4">
        <v>2.1</v>
      </c>
      <c r="AA1789" s="5">
        <v>73811.77</v>
      </c>
      <c r="AB1789" s="5">
        <f t="shared" si="246"/>
        <v>3100094.34</v>
      </c>
      <c r="AC1789" s="5">
        <v>54484.4</v>
      </c>
      <c r="AD1789" s="5">
        <f t="shared" si="247"/>
        <v>2342829.2000000002</v>
      </c>
      <c r="AE1789" s="5">
        <v>139060.15</v>
      </c>
      <c r="AF1789" s="5">
        <v>38948.550000000003</v>
      </c>
      <c r="AG1789" s="5">
        <v>12790.91</v>
      </c>
      <c r="AH1789" s="5">
        <v>3045</v>
      </c>
      <c r="AI1789" s="5">
        <v>7497.44</v>
      </c>
      <c r="AJ1789">
        <v>0</v>
      </c>
      <c r="AK1789" s="5">
        <v>0</v>
      </c>
      <c r="AL1789" s="5">
        <v>0</v>
      </c>
      <c r="AM1789" s="5">
        <v>27860.639999999999</v>
      </c>
      <c r="AN1789">
        <v>4</v>
      </c>
      <c r="AO1789">
        <v>4</v>
      </c>
      <c r="AP1789" t="str">
        <f t="shared" si="248"/>
        <v>Yes</v>
      </c>
      <c r="AQ1789">
        <v>1</v>
      </c>
      <c r="AR1789" s="5">
        <f t="shared" si="249"/>
        <v>2572031.89</v>
      </c>
      <c r="AS1789" s="5">
        <f t="shared" si="250"/>
        <v>528062.44999999995</v>
      </c>
      <c r="AT1789" t="s">
        <v>59</v>
      </c>
      <c r="AU1789" t="s">
        <v>6164</v>
      </c>
      <c r="AV1789" t="s">
        <v>6165</v>
      </c>
      <c r="AW1789" t="s">
        <v>6166</v>
      </c>
      <c r="AX1789" t="s">
        <v>6167</v>
      </c>
      <c r="AY1789">
        <v>46</v>
      </c>
      <c r="AZ1789">
        <v>0</v>
      </c>
      <c r="BA1789">
        <v>0</v>
      </c>
      <c r="BB1789" t="s">
        <v>6168</v>
      </c>
      <c r="BC1789">
        <v>0</v>
      </c>
      <c r="BD1789">
        <v>0</v>
      </c>
      <c r="BE1789" t="s">
        <v>6169</v>
      </c>
      <c r="BF1789" t="s">
        <v>6170</v>
      </c>
      <c r="BG1789">
        <v>1</v>
      </c>
      <c r="BH1789" t="s">
        <v>6192</v>
      </c>
      <c r="BI1789">
        <v>82</v>
      </c>
      <c r="BJ1789" t="s">
        <v>6193</v>
      </c>
      <c r="BK1789">
        <v>0</v>
      </c>
      <c r="BL1789">
        <v>52</v>
      </c>
      <c r="BM1789" s="3">
        <f t="shared" si="251"/>
        <v>0.82692307692307687</v>
      </c>
    </row>
    <row r="1790" spans="1:65">
      <c r="A1790" t="s">
        <v>1922</v>
      </c>
      <c r="B1790" s="2">
        <v>45765</v>
      </c>
      <c r="C1790" t="s">
        <v>1632</v>
      </c>
      <c r="D1790" t="s">
        <v>1633</v>
      </c>
      <c r="E1790">
        <v>4</v>
      </c>
      <c r="F1790" t="s">
        <v>61</v>
      </c>
      <c r="G1790" t="s">
        <v>50</v>
      </c>
      <c r="H1790" t="s">
        <v>170</v>
      </c>
      <c r="I1790" t="s">
        <v>74</v>
      </c>
      <c r="J1790" t="s">
        <v>81</v>
      </c>
      <c r="K1790" t="s">
        <v>66</v>
      </c>
      <c r="L1790" t="s">
        <v>87</v>
      </c>
      <c r="M1790" t="s">
        <v>56</v>
      </c>
      <c r="N1790" t="s">
        <v>109</v>
      </c>
      <c r="O1790" t="s">
        <v>70</v>
      </c>
      <c r="P1790">
        <v>43</v>
      </c>
      <c r="Q1790">
        <v>46</v>
      </c>
      <c r="R1790">
        <v>46</v>
      </c>
      <c r="S1790">
        <v>1</v>
      </c>
      <c r="T1790">
        <f t="shared" si="243"/>
        <v>45</v>
      </c>
      <c r="U1790">
        <v>41</v>
      </c>
      <c r="V1790">
        <f t="shared" si="244"/>
        <v>4</v>
      </c>
      <c r="W1790" s="3">
        <f t="shared" si="245"/>
        <v>2.1739130434782608E-2</v>
      </c>
      <c r="X1790">
        <v>26</v>
      </c>
      <c r="Y1790" s="4">
        <v>4.3</v>
      </c>
      <c r="Z1790" s="4">
        <v>1.6</v>
      </c>
      <c r="AA1790" s="5">
        <v>73583.19</v>
      </c>
      <c r="AB1790" s="5">
        <f t="shared" si="246"/>
        <v>3016910.79</v>
      </c>
      <c r="AC1790" s="5">
        <v>54410.31</v>
      </c>
      <c r="AD1790" s="5">
        <f t="shared" si="247"/>
        <v>2502874.2599999998</v>
      </c>
      <c r="AE1790" s="5">
        <v>139273.76</v>
      </c>
      <c r="AF1790" s="5">
        <v>37797.379999999997</v>
      </c>
      <c r="AG1790" s="5">
        <v>9801.57</v>
      </c>
      <c r="AH1790" s="5">
        <v>2320</v>
      </c>
      <c r="AI1790" s="5">
        <v>7447.62</v>
      </c>
      <c r="AJ1790">
        <v>0</v>
      </c>
      <c r="AK1790" s="5">
        <v>0</v>
      </c>
      <c r="AL1790" s="5">
        <v>6250.71</v>
      </c>
      <c r="AM1790" s="5">
        <v>62567.78</v>
      </c>
      <c r="AN1790">
        <v>8</v>
      </c>
      <c r="AO1790">
        <v>9</v>
      </c>
      <c r="AP1790" t="str">
        <f t="shared" si="248"/>
        <v>No</v>
      </c>
      <c r="AQ1790">
        <v>2</v>
      </c>
      <c r="AR1790" s="5">
        <f t="shared" si="249"/>
        <v>2768333.08</v>
      </c>
      <c r="AS1790" s="5">
        <f t="shared" si="250"/>
        <v>248577.71</v>
      </c>
      <c r="AT1790" t="s">
        <v>59</v>
      </c>
      <c r="AU1790" t="s">
        <v>6164</v>
      </c>
      <c r="AV1790" t="s">
        <v>6165</v>
      </c>
      <c r="AW1790" t="s">
        <v>6166</v>
      </c>
      <c r="AX1790" t="s">
        <v>6184</v>
      </c>
      <c r="AY1790">
        <v>46</v>
      </c>
      <c r="AZ1790">
        <v>2</v>
      </c>
      <c r="BA1790">
        <v>26</v>
      </c>
      <c r="BB1790" t="s">
        <v>6185</v>
      </c>
      <c r="BC1790">
        <v>1</v>
      </c>
      <c r="BD1790">
        <v>0</v>
      </c>
      <c r="BE1790" t="s">
        <v>6178</v>
      </c>
      <c r="BF1790" t="s">
        <v>6170</v>
      </c>
      <c r="BG1790">
        <v>0</v>
      </c>
      <c r="BH1790" t="s">
        <v>6171</v>
      </c>
      <c r="BI1790">
        <v>38</v>
      </c>
      <c r="BJ1790" t="s">
        <v>6172</v>
      </c>
      <c r="BK1790">
        <v>0</v>
      </c>
      <c r="BL1790">
        <v>50</v>
      </c>
      <c r="BM1790" s="3">
        <f t="shared" si="251"/>
        <v>0.92</v>
      </c>
    </row>
    <row r="1791" spans="1:65">
      <c r="A1791" t="s">
        <v>1923</v>
      </c>
      <c r="B1791" s="2">
        <v>45765</v>
      </c>
      <c r="C1791" t="s">
        <v>1632</v>
      </c>
      <c r="D1791" t="s">
        <v>1633</v>
      </c>
      <c r="E1791">
        <v>4</v>
      </c>
      <c r="F1791" t="s">
        <v>72</v>
      </c>
      <c r="G1791" t="s">
        <v>50</v>
      </c>
      <c r="H1791" t="s">
        <v>138</v>
      </c>
      <c r="I1791" t="s">
        <v>52</v>
      </c>
      <c r="J1791" t="s">
        <v>81</v>
      </c>
      <c r="K1791" t="s">
        <v>66</v>
      </c>
      <c r="L1791" t="s">
        <v>55</v>
      </c>
      <c r="M1791" t="s">
        <v>68</v>
      </c>
      <c r="N1791" t="s">
        <v>76</v>
      </c>
      <c r="O1791" t="s">
        <v>82</v>
      </c>
      <c r="P1791">
        <v>38</v>
      </c>
      <c r="Q1791">
        <v>40</v>
      </c>
      <c r="R1791">
        <v>40</v>
      </c>
      <c r="S1791">
        <v>1</v>
      </c>
      <c r="T1791">
        <f t="shared" si="243"/>
        <v>39</v>
      </c>
      <c r="U1791">
        <v>38</v>
      </c>
      <c r="V1791">
        <f t="shared" si="244"/>
        <v>1</v>
      </c>
      <c r="W1791" s="3">
        <f t="shared" si="245"/>
        <v>2.5000000000000001E-2</v>
      </c>
      <c r="X1791">
        <v>26</v>
      </c>
      <c r="Y1791" s="4">
        <v>7.8</v>
      </c>
      <c r="Z1791" s="4">
        <v>1.5</v>
      </c>
      <c r="AA1791" s="5">
        <v>73486</v>
      </c>
      <c r="AB1791" s="5">
        <f t="shared" si="246"/>
        <v>2792468</v>
      </c>
      <c r="AC1791" s="5">
        <v>50763.14</v>
      </c>
      <c r="AD1791" s="5">
        <f t="shared" si="247"/>
        <v>2030525.6</v>
      </c>
      <c r="AE1791" s="5">
        <v>125972.89</v>
      </c>
      <c r="AF1791" s="5">
        <v>34531.1</v>
      </c>
      <c r="AG1791" s="5">
        <v>9318.42</v>
      </c>
      <c r="AH1791" s="5">
        <v>2175</v>
      </c>
      <c r="AI1791" s="5">
        <v>7555.56</v>
      </c>
      <c r="AJ1791">
        <v>0</v>
      </c>
      <c r="AK1791" s="5">
        <v>0</v>
      </c>
      <c r="AL1791" s="5">
        <v>1639.07</v>
      </c>
      <c r="AM1791" s="5">
        <v>26641.69</v>
      </c>
      <c r="AN1791">
        <v>4</v>
      </c>
      <c r="AO1791">
        <v>5</v>
      </c>
      <c r="AP1791" t="str">
        <f t="shared" si="248"/>
        <v>No</v>
      </c>
      <c r="AQ1791">
        <v>1</v>
      </c>
      <c r="AR1791" s="5">
        <f t="shared" si="249"/>
        <v>2238359.33</v>
      </c>
      <c r="AS1791" s="5">
        <f t="shared" si="250"/>
        <v>554108.67000000004</v>
      </c>
      <c r="AT1791" t="s">
        <v>59</v>
      </c>
      <c r="AU1791" t="s">
        <v>6164</v>
      </c>
      <c r="AV1791" t="s">
        <v>6165</v>
      </c>
      <c r="AW1791" t="s">
        <v>6166</v>
      </c>
      <c r="AX1791" t="s">
        <v>6184</v>
      </c>
      <c r="AY1791">
        <v>40</v>
      </c>
      <c r="AZ1791">
        <v>0</v>
      </c>
      <c r="BA1791">
        <v>16</v>
      </c>
      <c r="BB1791" t="s">
        <v>6180</v>
      </c>
      <c r="BC1791">
        <v>1</v>
      </c>
      <c r="BD1791">
        <v>0</v>
      </c>
      <c r="BE1791" t="s">
        <v>6178</v>
      </c>
      <c r="BF1791" t="s">
        <v>6170</v>
      </c>
      <c r="BG1791">
        <v>1</v>
      </c>
      <c r="BH1791" t="s">
        <v>6186</v>
      </c>
      <c r="BI1791">
        <v>37</v>
      </c>
      <c r="BJ1791" t="s">
        <v>6172</v>
      </c>
      <c r="BK1791">
        <v>1</v>
      </c>
      <c r="BL1791">
        <v>49</v>
      </c>
      <c r="BM1791" s="3">
        <f t="shared" si="251"/>
        <v>0.81632653061224492</v>
      </c>
    </row>
    <row r="1792" spans="1:65">
      <c r="A1792" t="s">
        <v>1924</v>
      </c>
      <c r="B1792" s="2">
        <v>45765</v>
      </c>
      <c r="C1792" t="s">
        <v>1632</v>
      </c>
      <c r="D1792" t="s">
        <v>1633</v>
      </c>
      <c r="E1792">
        <v>4</v>
      </c>
      <c r="F1792" t="s">
        <v>61</v>
      </c>
      <c r="G1792" t="s">
        <v>62</v>
      </c>
      <c r="H1792" t="s">
        <v>115</v>
      </c>
      <c r="I1792" t="s">
        <v>64</v>
      </c>
      <c r="J1792" t="s">
        <v>53</v>
      </c>
      <c r="K1792" t="s">
        <v>54</v>
      </c>
      <c r="L1792" t="s">
        <v>67</v>
      </c>
      <c r="M1792" t="s">
        <v>56</v>
      </c>
      <c r="N1792" t="s">
        <v>94</v>
      </c>
      <c r="O1792" t="s">
        <v>82</v>
      </c>
      <c r="P1792">
        <v>66</v>
      </c>
      <c r="Q1792">
        <v>70</v>
      </c>
      <c r="R1792">
        <v>70</v>
      </c>
      <c r="S1792">
        <v>2</v>
      </c>
      <c r="T1792">
        <f t="shared" si="243"/>
        <v>68</v>
      </c>
      <c r="U1792">
        <v>66</v>
      </c>
      <c r="V1792">
        <f t="shared" si="244"/>
        <v>2</v>
      </c>
      <c r="W1792" s="3">
        <f t="shared" si="245"/>
        <v>2.8571428571428571E-2</v>
      </c>
      <c r="X1792">
        <v>25</v>
      </c>
      <c r="Y1792" s="4">
        <v>7.6</v>
      </c>
      <c r="Z1792" s="4">
        <v>2.2999999999999998</v>
      </c>
      <c r="AA1792" s="5">
        <v>39363.68</v>
      </c>
      <c r="AB1792" s="5">
        <f t="shared" si="246"/>
        <v>2598002.88</v>
      </c>
      <c r="AC1792" s="5">
        <v>22920.06</v>
      </c>
      <c r="AD1792" s="5">
        <f t="shared" si="247"/>
        <v>1604404.2</v>
      </c>
      <c r="AE1792" s="5">
        <v>115256.66</v>
      </c>
      <c r="AF1792" s="5">
        <v>29606.71</v>
      </c>
      <c r="AG1792" s="5">
        <v>9776</v>
      </c>
      <c r="AH1792" s="5">
        <v>3335</v>
      </c>
      <c r="AI1792" s="5">
        <v>7111.11</v>
      </c>
      <c r="AJ1792">
        <v>0</v>
      </c>
      <c r="AK1792" s="5">
        <v>0</v>
      </c>
      <c r="AL1792" s="5">
        <v>1492.07</v>
      </c>
      <c r="AM1792" s="5">
        <v>42461.38</v>
      </c>
      <c r="AN1792">
        <v>4</v>
      </c>
      <c r="AO1792">
        <v>3</v>
      </c>
      <c r="AP1792" t="str">
        <f t="shared" si="248"/>
        <v>Yes</v>
      </c>
      <c r="AQ1792">
        <v>1</v>
      </c>
      <c r="AR1792" s="5">
        <f t="shared" si="249"/>
        <v>1813443.13</v>
      </c>
      <c r="AS1792" s="5">
        <f t="shared" si="250"/>
        <v>784559.75</v>
      </c>
      <c r="AT1792" t="s">
        <v>59</v>
      </c>
      <c r="AU1792" t="s">
        <v>6164</v>
      </c>
      <c r="AV1792" t="s">
        <v>6165</v>
      </c>
      <c r="AW1792" t="s">
        <v>6166</v>
      </c>
      <c r="AX1792" t="s">
        <v>6184</v>
      </c>
      <c r="AY1792">
        <v>66</v>
      </c>
      <c r="AZ1792">
        <v>0</v>
      </c>
      <c r="BA1792">
        <v>15</v>
      </c>
      <c r="BB1792" t="s">
        <v>6180</v>
      </c>
      <c r="BC1792">
        <v>0</v>
      </c>
      <c r="BD1792">
        <v>0</v>
      </c>
      <c r="BE1792" t="s">
        <v>6169</v>
      </c>
      <c r="BF1792" t="s">
        <v>6170</v>
      </c>
      <c r="BG1792">
        <v>0</v>
      </c>
      <c r="BH1792" t="s">
        <v>6171</v>
      </c>
      <c r="BI1792">
        <v>39</v>
      </c>
      <c r="BJ1792" t="s">
        <v>6172</v>
      </c>
      <c r="BK1792">
        <v>0</v>
      </c>
      <c r="BL1792">
        <v>78</v>
      </c>
      <c r="BM1792" s="3">
        <f t="shared" si="251"/>
        <v>0.89743589743589747</v>
      </c>
    </row>
    <row r="1793" spans="1:65">
      <c r="A1793" t="s">
        <v>1925</v>
      </c>
      <c r="B1793" s="2">
        <v>45765</v>
      </c>
      <c r="C1793" t="s">
        <v>1632</v>
      </c>
      <c r="D1793" t="s">
        <v>1633</v>
      </c>
      <c r="E1793">
        <v>4</v>
      </c>
      <c r="F1793" t="s">
        <v>61</v>
      </c>
      <c r="G1793" t="s">
        <v>79</v>
      </c>
      <c r="H1793" t="s">
        <v>100</v>
      </c>
      <c r="I1793" t="s">
        <v>64</v>
      </c>
      <c r="J1793" t="s">
        <v>53</v>
      </c>
      <c r="K1793" t="s">
        <v>66</v>
      </c>
      <c r="L1793" t="s">
        <v>55</v>
      </c>
      <c r="M1793" t="s">
        <v>56</v>
      </c>
      <c r="N1793" t="s">
        <v>76</v>
      </c>
      <c r="O1793" t="s">
        <v>120</v>
      </c>
      <c r="P1793">
        <v>70</v>
      </c>
      <c r="Q1793">
        <v>75</v>
      </c>
      <c r="R1793">
        <v>72</v>
      </c>
      <c r="S1793">
        <v>1</v>
      </c>
      <c r="T1793">
        <f t="shared" si="243"/>
        <v>71</v>
      </c>
      <c r="U1793">
        <v>68</v>
      </c>
      <c r="V1793">
        <f t="shared" si="244"/>
        <v>3</v>
      </c>
      <c r="W1793" s="3">
        <f t="shared" si="245"/>
        <v>1.3888888888888888E-2</v>
      </c>
      <c r="X1793">
        <v>18</v>
      </c>
      <c r="Y1793" s="4">
        <v>6.5</v>
      </c>
      <c r="Z1793" s="4">
        <v>2</v>
      </c>
      <c r="AA1793" s="5">
        <v>30404.3</v>
      </c>
      <c r="AB1793" s="5">
        <f t="shared" si="246"/>
        <v>2067492.4</v>
      </c>
      <c r="AC1793" s="5">
        <v>23442.82</v>
      </c>
      <c r="AD1793" s="5">
        <f t="shared" si="247"/>
        <v>1687883.04</v>
      </c>
      <c r="AE1793" s="5">
        <v>120084.32</v>
      </c>
      <c r="AF1793" s="5">
        <v>31561.72</v>
      </c>
      <c r="AG1793" s="5">
        <v>8351.31</v>
      </c>
      <c r="AH1793" s="5">
        <v>2900</v>
      </c>
      <c r="AI1793" s="5">
        <v>3544.62</v>
      </c>
      <c r="AJ1793">
        <v>0</v>
      </c>
      <c r="AK1793" s="5">
        <v>0</v>
      </c>
      <c r="AL1793" s="5">
        <v>33901.660000000003</v>
      </c>
      <c r="AM1793" s="5">
        <v>76005.03</v>
      </c>
      <c r="AN1793">
        <v>4</v>
      </c>
      <c r="AO1793">
        <v>3</v>
      </c>
      <c r="AP1793" t="str">
        <f t="shared" si="248"/>
        <v>Yes</v>
      </c>
      <c r="AQ1793">
        <v>0</v>
      </c>
      <c r="AR1793" s="5">
        <f t="shared" si="249"/>
        <v>1964231.7</v>
      </c>
      <c r="AS1793" s="5">
        <f t="shared" si="250"/>
        <v>103260.7</v>
      </c>
      <c r="AT1793" t="s">
        <v>59</v>
      </c>
      <c r="AU1793" t="s">
        <v>6164</v>
      </c>
      <c r="AV1793" t="s">
        <v>6165</v>
      </c>
      <c r="AW1793" t="s">
        <v>6166</v>
      </c>
      <c r="AX1793" t="s">
        <v>6167</v>
      </c>
      <c r="AY1793">
        <v>71</v>
      </c>
      <c r="AZ1793">
        <v>0</v>
      </c>
      <c r="BA1793">
        <v>24</v>
      </c>
      <c r="BB1793" t="s">
        <v>6180</v>
      </c>
      <c r="BC1793">
        <v>0</v>
      </c>
      <c r="BD1793">
        <v>0</v>
      </c>
      <c r="BE1793" t="s">
        <v>6169</v>
      </c>
      <c r="BF1793" t="s">
        <v>6170</v>
      </c>
      <c r="BG1793">
        <v>0</v>
      </c>
      <c r="BH1793" t="s">
        <v>6171</v>
      </c>
      <c r="BI1793">
        <v>6</v>
      </c>
      <c r="BJ1793" t="s">
        <v>6172</v>
      </c>
      <c r="BK1793">
        <v>0</v>
      </c>
      <c r="BL1793">
        <v>81</v>
      </c>
      <c r="BM1793" s="3">
        <f t="shared" si="251"/>
        <v>0.88888888888888884</v>
      </c>
    </row>
    <row r="1794" spans="1:65">
      <c r="A1794" t="s">
        <v>1926</v>
      </c>
      <c r="B1794" s="2">
        <v>45765</v>
      </c>
      <c r="C1794" t="s">
        <v>1632</v>
      </c>
      <c r="D1794" t="s">
        <v>1633</v>
      </c>
      <c r="E1794">
        <v>4</v>
      </c>
      <c r="F1794" t="s">
        <v>78</v>
      </c>
      <c r="G1794" t="s">
        <v>50</v>
      </c>
      <c r="H1794" t="s">
        <v>161</v>
      </c>
      <c r="I1794" t="s">
        <v>64</v>
      </c>
      <c r="J1794" t="s">
        <v>81</v>
      </c>
      <c r="K1794" t="s">
        <v>54</v>
      </c>
      <c r="L1794" t="s">
        <v>87</v>
      </c>
      <c r="M1794" t="s">
        <v>56</v>
      </c>
      <c r="N1794" t="s">
        <v>76</v>
      </c>
      <c r="O1794" t="s">
        <v>82</v>
      </c>
      <c r="P1794">
        <v>42</v>
      </c>
      <c r="Q1794">
        <v>42</v>
      </c>
      <c r="R1794">
        <v>41</v>
      </c>
      <c r="S1794">
        <v>1</v>
      </c>
      <c r="T1794">
        <f t="shared" ref="T1794:T1857" si="252">R1794-S1794</f>
        <v>40</v>
      </c>
      <c r="U1794">
        <v>40</v>
      </c>
      <c r="V1794">
        <f t="shared" ref="V1794:V1857" si="253">T1794-U1794</f>
        <v>0</v>
      </c>
      <c r="W1794" s="3">
        <f t="shared" ref="W1794:W1857" si="254">IFERROR(S1794/R1794,0)</f>
        <v>2.4390243902439025E-2</v>
      </c>
      <c r="X1794">
        <v>16</v>
      </c>
      <c r="Y1794" s="4">
        <v>1.9</v>
      </c>
      <c r="Z1794" s="4">
        <v>0.6</v>
      </c>
      <c r="AA1794" s="5">
        <v>84303.51</v>
      </c>
      <c r="AB1794" s="5">
        <f t="shared" ref="AB1794:AB1857" si="255">ROUND(U1794*AA1794,2)</f>
        <v>3372140.4</v>
      </c>
      <c r="AC1794" s="5">
        <v>54382.79</v>
      </c>
      <c r="AD1794" s="5">
        <f t="shared" ref="AD1794:AD1857" si="256">ROUND(R1794*AC1794,2)</f>
        <v>2229694.39</v>
      </c>
      <c r="AE1794" s="5">
        <v>119580.61</v>
      </c>
      <c r="AF1794" s="5">
        <v>36286.36</v>
      </c>
      <c r="AG1794" s="5">
        <v>8106.38</v>
      </c>
      <c r="AH1794" s="5">
        <v>870</v>
      </c>
      <c r="AI1794" s="5">
        <v>7535.14</v>
      </c>
      <c r="AJ1794">
        <v>0</v>
      </c>
      <c r="AK1794" s="5">
        <v>0</v>
      </c>
      <c r="AL1794" s="5">
        <v>0</v>
      </c>
      <c r="AM1794" s="5">
        <v>26391.7</v>
      </c>
      <c r="AN1794">
        <v>4</v>
      </c>
      <c r="AO1794">
        <v>4</v>
      </c>
      <c r="AP1794" t="str">
        <f t="shared" ref="AP1794:AP1857" si="257">IF(AO1794&lt;=AN1794,"Yes","No")</f>
        <v>Yes</v>
      </c>
      <c r="AQ1794">
        <v>1</v>
      </c>
      <c r="AR1794" s="5">
        <f t="shared" ref="AR1794:AR1857" si="258">ROUND(SUM(AD1794:AI1794)+SUM(AK1794:AM1794),2)</f>
        <v>2428464.58</v>
      </c>
      <c r="AS1794" s="5">
        <f t="shared" ref="AS1794:AS1857" si="259">ROUND(AB1794-AR1794,2)</f>
        <v>943675.82</v>
      </c>
      <c r="AT1794" t="s">
        <v>59</v>
      </c>
      <c r="AU1794" t="s">
        <v>6164</v>
      </c>
      <c r="AV1794" t="s">
        <v>6165</v>
      </c>
      <c r="AW1794" t="s">
        <v>6166</v>
      </c>
      <c r="AX1794" t="s">
        <v>6167</v>
      </c>
      <c r="AY1794">
        <v>45</v>
      </c>
      <c r="AZ1794">
        <v>0</v>
      </c>
      <c r="BA1794">
        <v>0</v>
      </c>
      <c r="BB1794" t="s">
        <v>6168</v>
      </c>
      <c r="BC1794">
        <v>0</v>
      </c>
      <c r="BD1794">
        <v>0</v>
      </c>
      <c r="BE1794" t="s">
        <v>6169</v>
      </c>
      <c r="BF1794" t="s">
        <v>6170</v>
      </c>
      <c r="BG1794">
        <v>0</v>
      </c>
      <c r="BH1794" t="s">
        <v>6171</v>
      </c>
      <c r="BI1794">
        <v>26</v>
      </c>
      <c r="BJ1794" t="s">
        <v>6172</v>
      </c>
      <c r="BK1794">
        <v>0</v>
      </c>
      <c r="BL1794">
        <v>47</v>
      </c>
      <c r="BM1794" s="3">
        <f t="shared" ref="BM1794:BM1857" si="260">IFERROR(R1794/BL1794,0)</f>
        <v>0.87234042553191493</v>
      </c>
    </row>
    <row r="1795" spans="1:65">
      <c r="A1795" t="s">
        <v>1927</v>
      </c>
      <c r="B1795" s="2">
        <v>45765</v>
      </c>
      <c r="C1795" t="s">
        <v>1632</v>
      </c>
      <c r="D1795" t="s">
        <v>1633</v>
      </c>
      <c r="E1795">
        <v>4</v>
      </c>
      <c r="F1795" t="s">
        <v>78</v>
      </c>
      <c r="G1795" t="s">
        <v>50</v>
      </c>
      <c r="H1795" t="s">
        <v>161</v>
      </c>
      <c r="I1795" t="s">
        <v>52</v>
      </c>
      <c r="J1795" t="s">
        <v>65</v>
      </c>
      <c r="K1795" t="s">
        <v>66</v>
      </c>
      <c r="L1795" t="s">
        <v>87</v>
      </c>
      <c r="M1795" t="s">
        <v>56</v>
      </c>
      <c r="N1795" t="s">
        <v>57</v>
      </c>
      <c r="O1795" t="s">
        <v>120</v>
      </c>
      <c r="P1795">
        <v>53</v>
      </c>
      <c r="Q1795">
        <v>53</v>
      </c>
      <c r="R1795">
        <v>52</v>
      </c>
      <c r="S1795">
        <v>1</v>
      </c>
      <c r="T1795">
        <f t="shared" si="252"/>
        <v>51</v>
      </c>
      <c r="U1795">
        <v>51</v>
      </c>
      <c r="V1795">
        <f t="shared" si="253"/>
        <v>0</v>
      </c>
      <c r="W1795" s="3">
        <f t="shared" si="254"/>
        <v>1.9230769230769232E-2</v>
      </c>
      <c r="X1795">
        <v>35</v>
      </c>
      <c r="Y1795" s="4">
        <v>4.4000000000000004</v>
      </c>
      <c r="Z1795" s="4">
        <v>1.6</v>
      </c>
      <c r="AA1795" s="5">
        <v>48566.68</v>
      </c>
      <c r="AB1795" s="5">
        <f t="shared" si="255"/>
        <v>2476900.6800000002</v>
      </c>
      <c r="AC1795" s="5">
        <v>35849.440000000002</v>
      </c>
      <c r="AD1795" s="5">
        <f t="shared" si="256"/>
        <v>1864170.88</v>
      </c>
      <c r="AE1795" s="5">
        <v>119655.12</v>
      </c>
      <c r="AF1795" s="5">
        <v>35311.120000000003</v>
      </c>
      <c r="AG1795" s="5">
        <v>10081.75</v>
      </c>
      <c r="AH1795" s="5">
        <v>2320</v>
      </c>
      <c r="AI1795" s="5">
        <v>5089.3599999999997</v>
      </c>
      <c r="AJ1795">
        <v>0</v>
      </c>
      <c r="AK1795" s="5">
        <v>0</v>
      </c>
      <c r="AL1795" s="5">
        <v>0</v>
      </c>
      <c r="AM1795" s="5">
        <v>39584.69</v>
      </c>
      <c r="AN1795">
        <v>4</v>
      </c>
      <c r="AO1795">
        <v>6</v>
      </c>
      <c r="AP1795" t="str">
        <f t="shared" si="257"/>
        <v>No</v>
      </c>
      <c r="AQ1795">
        <v>2</v>
      </c>
      <c r="AR1795" s="5">
        <f t="shared" si="258"/>
        <v>2076212.92</v>
      </c>
      <c r="AS1795" s="5">
        <f t="shared" si="259"/>
        <v>400687.76</v>
      </c>
      <c r="AT1795" t="s">
        <v>59</v>
      </c>
      <c r="AU1795" t="s">
        <v>6164</v>
      </c>
      <c r="AV1795" t="s">
        <v>6165</v>
      </c>
      <c r="AW1795" t="s">
        <v>6166</v>
      </c>
      <c r="AX1795" t="s">
        <v>6167</v>
      </c>
      <c r="AY1795">
        <v>54</v>
      </c>
      <c r="AZ1795">
        <v>0</v>
      </c>
      <c r="BA1795">
        <v>0</v>
      </c>
      <c r="BB1795" t="s">
        <v>6168</v>
      </c>
      <c r="BC1795">
        <v>0</v>
      </c>
      <c r="BD1795">
        <v>2</v>
      </c>
      <c r="BE1795" t="s">
        <v>6188</v>
      </c>
      <c r="BF1795" t="s">
        <v>6170</v>
      </c>
      <c r="BG1795">
        <v>1</v>
      </c>
      <c r="BH1795" t="s">
        <v>6186</v>
      </c>
      <c r="BI1795">
        <v>36</v>
      </c>
      <c r="BJ1795" t="s">
        <v>6172</v>
      </c>
      <c r="BK1795">
        <v>0</v>
      </c>
      <c r="BL1795">
        <v>64</v>
      </c>
      <c r="BM1795" s="3">
        <f t="shared" si="260"/>
        <v>0.8125</v>
      </c>
    </row>
    <row r="1796" spans="1:65">
      <c r="A1796" t="s">
        <v>1928</v>
      </c>
      <c r="B1796" s="2">
        <v>45765</v>
      </c>
      <c r="C1796" t="s">
        <v>1632</v>
      </c>
      <c r="D1796" t="s">
        <v>1633</v>
      </c>
      <c r="E1796">
        <v>4</v>
      </c>
      <c r="F1796" t="s">
        <v>72</v>
      </c>
      <c r="G1796" t="s">
        <v>79</v>
      </c>
      <c r="H1796" t="s">
        <v>213</v>
      </c>
      <c r="I1796" t="s">
        <v>64</v>
      </c>
      <c r="J1796" t="s">
        <v>53</v>
      </c>
      <c r="K1796" t="s">
        <v>66</v>
      </c>
      <c r="L1796" t="s">
        <v>55</v>
      </c>
      <c r="M1796" t="s">
        <v>56</v>
      </c>
      <c r="N1796" t="s">
        <v>76</v>
      </c>
      <c r="O1796" t="s">
        <v>120</v>
      </c>
      <c r="P1796">
        <v>74</v>
      </c>
      <c r="Q1796">
        <v>78</v>
      </c>
      <c r="R1796">
        <v>78</v>
      </c>
      <c r="S1796">
        <v>1</v>
      </c>
      <c r="T1796">
        <f t="shared" si="252"/>
        <v>77</v>
      </c>
      <c r="U1796">
        <v>74</v>
      </c>
      <c r="V1796">
        <f t="shared" si="253"/>
        <v>3</v>
      </c>
      <c r="W1796" s="3">
        <f t="shared" si="254"/>
        <v>1.282051282051282E-2</v>
      </c>
      <c r="X1796">
        <v>15</v>
      </c>
      <c r="Y1796" s="4">
        <v>10.4</v>
      </c>
      <c r="Z1796" s="4">
        <v>2.4</v>
      </c>
      <c r="AA1796" s="5">
        <v>30269.03</v>
      </c>
      <c r="AB1796" s="5">
        <f t="shared" si="255"/>
        <v>2239908.2200000002</v>
      </c>
      <c r="AC1796" s="5">
        <v>23687.95</v>
      </c>
      <c r="AD1796" s="5">
        <f t="shared" si="256"/>
        <v>1847660.1</v>
      </c>
      <c r="AE1796" s="5">
        <v>128390.15</v>
      </c>
      <c r="AF1796" s="5">
        <v>32639.759999999998</v>
      </c>
      <c r="AG1796" s="5">
        <v>8469.76</v>
      </c>
      <c r="AH1796" s="5">
        <v>3480</v>
      </c>
      <c r="AI1796" s="5">
        <v>3515.49</v>
      </c>
      <c r="AJ1796">
        <v>0</v>
      </c>
      <c r="AK1796" s="5">
        <v>0</v>
      </c>
      <c r="AL1796" s="5">
        <v>33910.129999999997</v>
      </c>
      <c r="AM1796" s="5">
        <v>79290.34</v>
      </c>
      <c r="AN1796">
        <v>4</v>
      </c>
      <c r="AO1796">
        <v>3</v>
      </c>
      <c r="AP1796" t="str">
        <f t="shared" si="257"/>
        <v>Yes</v>
      </c>
      <c r="AQ1796">
        <v>0</v>
      </c>
      <c r="AR1796" s="5">
        <f t="shared" si="258"/>
        <v>2137355.73</v>
      </c>
      <c r="AS1796" s="5">
        <f t="shared" si="259"/>
        <v>102552.49</v>
      </c>
      <c r="AT1796" t="s">
        <v>59</v>
      </c>
      <c r="AU1796" t="s">
        <v>6164</v>
      </c>
      <c r="AV1796" t="s">
        <v>6165</v>
      </c>
      <c r="AW1796" t="s">
        <v>6166</v>
      </c>
      <c r="AX1796" t="s">
        <v>6177</v>
      </c>
      <c r="AY1796">
        <v>77</v>
      </c>
      <c r="AZ1796">
        <v>0</v>
      </c>
      <c r="BA1796">
        <v>22</v>
      </c>
      <c r="BB1796" t="s">
        <v>6180</v>
      </c>
      <c r="BC1796">
        <v>0</v>
      </c>
      <c r="BD1796">
        <v>0</v>
      </c>
      <c r="BE1796" t="s">
        <v>6169</v>
      </c>
      <c r="BF1796" t="s">
        <v>6170</v>
      </c>
      <c r="BG1796">
        <v>0</v>
      </c>
      <c r="BH1796" t="s">
        <v>6171</v>
      </c>
      <c r="BI1796">
        <v>40</v>
      </c>
      <c r="BJ1796" t="s">
        <v>6172</v>
      </c>
      <c r="BK1796">
        <v>0</v>
      </c>
      <c r="BL1796">
        <v>86</v>
      </c>
      <c r="BM1796" s="3">
        <f t="shared" si="260"/>
        <v>0.90697674418604646</v>
      </c>
    </row>
    <row r="1797" spans="1:65">
      <c r="A1797" t="s">
        <v>1929</v>
      </c>
      <c r="B1797" s="2">
        <v>45765</v>
      </c>
      <c r="C1797" t="s">
        <v>1632</v>
      </c>
      <c r="D1797" t="s">
        <v>1633</v>
      </c>
      <c r="E1797">
        <v>4</v>
      </c>
      <c r="F1797" t="s">
        <v>49</v>
      </c>
      <c r="G1797" t="s">
        <v>79</v>
      </c>
      <c r="H1797" t="s">
        <v>111</v>
      </c>
      <c r="I1797" t="s">
        <v>64</v>
      </c>
      <c r="J1797" t="s">
        <v>65</v>
      </c>
      <c r="K1797" t="s">
        <v>66</v>
      </c>
      <c r="L1797" t="s">
        <v>87</v>
      </c>
      <c r="M1797" t="s">
        <v>56</v>
      </c>
      <c r="N1797" t="s">
        <v>94</v>
      </c>
      <c r="O1797" t="s">
        <v>120</v>
      </c>
      <c r="P1797">
        <v>54</v>
      </c>
      <c r="Q1797">
        <v>56</v>
      </c>
      <c r="R1797">
        <v>55</v>
      </c>
      <c r="S1797">
        <v>1</v>
      </c>
      <c r="T1797">
        <f t="shared" si="252"/>
        <v>54</v>
      </c>
      <c r="U1797">
        <v>52</v>
      </c>
      <c r="V1797">
        <f t="shared" si="253"/>
        <v>2</v>
      </c>
      <c r="W1797" s="3">
        <f t="shared" si="254"/>
        <v>1.8181818181818181E-2</v>
      </c>
      <c r="X1797">
        <v>12</v>
      </c>
      <c r="Y1797" s="4">
        <v>5.7</v>
      </c>
      <c r="Z1797" s="4">
        <v>0.8</v>
      </c>
      <c r="AA1797" s="5">
        <v>48722.55</v>
      </c>
      <c r="AB1797" s="5">
        <f t="shared" si="255"/>
        <v>2533572.6</v>
      </c>
      <c r="AC1797" s="5">
        <v>35726.65</v>
      </c>
      <c r="AD1797" s="5">
        <f t="shared" si="256"/>
        <v>1964965.75</v>
      </c>
      <c r="AE1797" s="5">
        <v>119814.52</v>
      </c>
      <c r="AF1797" s="5">
        <v>35465.870000000003</v>
      </c>
      <c r="AG1797" s="5">
        <v>7530.02</v>
      </c>
      <c r="AH1797" s="5">
        <v>1160</v>
      </c>
      <c r="AI1797" s="5">
        <v>5060</v>
      </c>
      <c r="AJ1797">
        <v>0</v>
      </c>
      <c r="AK1797" s="5">
        <v>0</v>
      </c>
      <c r="AL1797" s="5">
        <v>2066.81</v>
      </c>
      <c r="AM1797" s="5">
        <v>35544.68</v>
      </c>
      <c r="AN1797">
        <v>4</v>
      </c>
      <c r="AO1797">
        <v>4</v>
      </c>
      <c r="AP1797" t="str">
        <f t="shared" si="257"/>
        <v>Yes</v>
      </c>
      <c r="AQ1797">
        <v>0</v>
      </c>
      <c r="AR1797" s="5">
        <f t="shared" si="258"/>
        <v>2171607.65</v>
      </c>
      <c r="AS1797" s="5">
        <f t="shared" si="259"/>
        <v>361964.95</v>
      </c>
      <c r="AT1797" t="s">
        <v>59</v>
      </c>
      <c r="AU1797" t="s">
        <v>6164</v>
      </c>
      <c r="AV1797" t="s">
        <v>6165</v>
      </c>
      <c r="AW1797" t="s">
        <v>6166</v>
      </c>
      <c r="AX1797" t="s">
        <v>6167</v>
      </c>
      <c r="AY1797">
        <v>54</v>
      </c>
      <c r="AZ1797">
        <v>0</v>
      </c>
      <c r="BA1797">
        <v>16</v>
      </c>
      <c r="BB1797" t="s">
        <v>6198</v>
      </c>
      <c r="BC1797">
        <v>0</v>
      </c>
      <c r="BD1797">
        <v>0</v>
      </c>
      <c r="BE1797" t="s">
        <v>6169</v>
      </c>
      <c r="BF1797" t="s">
        <v>6170</v>
      </c>
      <c r="BG1797">
        <v>0</v>
      </c>
      <c r="BH1797" t="s">
        <v>6171</v>
      </c>
      <c r="BI1797">
        <v>30</v>
      </c>
      <c r="BJ1797" t="s">
        <v>6172</v>
      </c>
      <c r="BK1797">
        <v>0</v>
      </c>
      <c r="BL1797">
        <v>62</v>
      </c>
      <c r="BM1797" s="3">
        <f t="shared" si="260"/>
        <v>0.88709677419354838</v>
      </c>
    </row>
    <row r="1798" spans="1:65">
      <c r="A1798" t="s">
        <v>1930</v>
      </c>
      <c r="B1798" s="2">
        <v>45765</v>
      </c>
      <c r="C1798" t="s">
        <v>1632</v>
      </c>
      <c r="D1798" t="s">
        <v>1633</v>
      </c>
      <c r="E1798">
        <v>4</v>
      </c>
      <c r="F1798" t="s">
        <v>61</v>
      </c>
      <c r="G1798" t="s">
        <v>62</v>
      </c>
      <c r="H1798" t="s">
        <v>96</v>
      </c>
      <c r="I1798" t="s">
        <v>74</v>
      </c>
      <c r="J1798" t="s">
        <v>65</v>
      </c>
      <c r="K1798" t="s">
        <v>66</v>
      </c>
      <c r="L1798" t="s">
        <v>87</v>
      </c>
      <c r="M1798" t="s">
        <v>68</v>
      </c>
      <c r="N1798" t="s">
        <v>57</v>
      </c>
      <c r="O1798" t="s">
        <v>58</v>
      </c>
      <c r="P1798">
        <v>55</v>
      </c>
      <c r="Q1798">
        <v>57</v>
      </c>
      <c r="R1798">
        <v>56</v>
      </c>
      <c r="S1798">
        <v>1</v>
      </c>
      <c r="T1798">
        <f t="shared" si="252"/>
        <v>55</v>
      </c>
      <c r="U1798">
        <v>55</v>
      </c>
      <c r="V1798">
        <f t="shared" si="253"/>
        <v>0</v>
      </c>
      <c r="W1798" s="3">
        <f t="shared" si="254"/>
        <v>1.7857142857142856E-2</v>
      </c>
      <c r="X1798">
        <v>32</v>
      </c>
      <c r="Y1798" s="4">
        <v>2.2999999999999998</v>
      </c>
      <c r="Z1798" s="4">
        <v>1.5</v>
      </c>
      <c r="AA1798" s="5">
        <v>48303.65</v>
      </c>
      <c r="AB1798" s="5">
        <f t="shared" si="255"/>
        <v>2656700.75</v>
      </c>
      <c r="AC1798" s="5">
        <v>34119.24</v>
      </c>
      <c r="AD1798" s="5">
        <f t="shared" si="256"/>
        <v>1910677.44</v>
      </c>
      <c r="AE1798" s="5">
        <v>122234.04</v>
      </c>
      <c r="AF1798" s="5">
        <v>35052.370000000003</v>
      </c>
      <c r="AG1798" s="5">
        <v>9529.7000000000007</v>
      </c>
      <c r="AH1798" s="5">
        <v>2175</v>
      </c>
      <c r="AI1798" s="5">
        <v>5050.9799999999996</v>
      </c>
      <c r="AJ1798">
        <v>1</v>
      </c>
      <c r="AK1798" s="5">
        <v>13490.41</v>
      </c>
      <c r="AL1798" s="5">
        <v>0</v>
      </c>
      <c r="AM1798" s="5">
        <v>37906.67</v>
      </c>
      <c r="AN1798">
        <v>4</v>
      </c>
      <c r="AO1798">
        <v>3</v>
      </c>
      <c r="AP1798" t="str">
        <f t="shared" si="257"/>
        <v>Yes</v>
      </c>
      <c r="AQ1798">
        <v>1</v>
      </c>
      <c r="AR1798" s="5">
        <f t="shared" si="258"/>
        <v>2136116.61</v>
      </c>
      <c r="AS1798" s="5">
        <f t="shared" si="259"/>
        <v>520584.14</v>
      </c>
      <c r="AT1798" t="s">
        <v>59</v>
      </c>
      <c r="AU1798" t="s">
        <v>6181</v>
      </c>
      <c r="AV1798" t="s">
        <v>6182</v>
      </c>
      <c r="AW1798" t="s">
        <v>6183</v>
      </c>
      <c r="AX1798" t="s">
        <v>6167</v>
      </c>
      <c r="AY1798">
        <v>59</v>
      </c>
      <c r="AZ1798">
        <v>2</v>
      </c>
      <c r="BA1798">
        <v>0</v>
      </c>
      <c r="BB1798" t="s">
        <v>6168</v>
      </c>
      <c r="BC1798">
        <v>0</v>
      </c>
      <c r="BD1798">
        <v>0</v>
      </c>
      <c r="BE1798" t="s">
        <v>6169</v>
      </c>
      <c r="BF1798" t="s">
        <v>6170</v>
      </c>
      <c r="BG1798">
        <v>1</v>
      </c>
      <c r="BH1798" t="s">
        <v>6179</v>
      </c>
      <c r="BI1798">
        <v>41</v>
      </c>
      <c r="BJ1798" t="s">
        <v>6172</v>
      </c>
      <c r="BK1798">
        <v>0</v>
      </c>
      <c r="BL1798">
        <v>63</v>
      </c>
      <c r="BM1798" s="3">
        <f t="shared" si="260"/>
        <v>0.88888888888888884</v>
      </c>
    </row>
    <row r="1799" spans="1:65">
      <c r="A1799" t="s">
        <v>1931</v>
      </c>
      <c r="B1799" s="2">
        <v>45765</v>
      </c>
      <c r="C1799" t="s">
        <v>1632</v>
      </c>
      <c r="D1799" t="s">
        <v>1633</v>
      </c>
      <c r="E1799">
        <v>4</v>
      </c>
      <c r="F1799" t="s">
        <v>78</v>
      </c>
      <c r="G1799" t="s">
        <v>79</v>
      </c>
      <c r="H1799" t="s">
        <v>143</v>
      </c>
      <c r="I1799" t="s">
        <v>74</v>
      </c>
      <c r="J1799" t="s">
        <v>65</v>
      </c>
      <c r="K1799" t="s">
        <v>66</v>
      </c>
      <c r="L1799" t="s">
        <v>67</v>
      </c>
      <c r="M1799" t="s">
        <v>56</v>
      </c>
      <c r="N1799" t="s">
        <v>69</v>
      </c>
      <c r="O1799" t="s">
        <v>82</v>
      </c>
      <c r="P1799">
        <v>51</v>
      </c>
      <c r="Q1799">
        <v>54</v>
      </c>
      <c r="R1799">
        <v>52</v>
      </c>
      <c r="S1799">
        <v>2</v>
      </c>
      <c r="T1799">
        <f t="shared" si="252"/>
        <v>50</v>
      </c>
      <c r="U1799">
        <v>49</v>
      </c>
      <c r="V1799">
        <f t="shared" si="253"/>
        <v>1</v>
      </c>
      <c r="W1799" s="3">
        <f t="shared" si="254"/>
        <v>3.8461538461538464E-2</v>
      </c>
      <c r="X1799">
        <v>37</v>
      </c>
      <c r="Y1799" s="4">
        <v>2.5</v>
      </c>
      <c r="Z1799" s="4">
        <v>2.2000000000000002</v>
      </c>
      <c r="AA1799" s="5">
        <v>49178.13</v>
      </c>
      <c r="AB1799" s="5">
        <f t="shared" si="255"/>
        <v>2409728.37</v>
      </c>
      <c r="AC1799" s="5">
        <v>33984.49</v>
      </c>
      <c r="AD1799" s="5">
        <f t="shared" si="256"/>
        <v>1767193.48</v>
      </c>
      <c r="AE1799" s="5">
        <v>115762.36</v>
      </c>
      <c r="AF1799" s="5">
        <v>36881.35</v>
      </c>
      <c r="AG1799" s="5">
        <v>9847.27</v>
      </c>
      <c r="AH1799" s="5">
        <v>3190</v>
      </c>
      <c r="AI1799" s="5">
        <v>10178.719999999999</v>
      </c>
      <c r="AJ1799">
        <v>0</v>
      </c>
      <c r="AK1799" s="5">
        <v>0</v>
      </c>
      <c r="AL1799" s="5">
        <v>1110.3699999999999</v>
      </c>
      <c r="AM1799" s="5">
        <v>31141.55</v>
      </c>
      <c r="AN1799">
        <v>4</v>
      </c>
      <c r="AO1799">
        <v>2</v>
      </c>
      <c r="AP1799" t="str">
        <f t="shared" si="257"/>
        <v>Yes</v>
      </c>
      <c r="AQ1799">
        <v>1</v>
      </c>
      <c r="AR1799" s="5">
        <f t="shared" si="258"/>
        <v>1975305.1</v>
      </c>
      <c r="AS1799" s="5">
        <f t="shared" si="259"/>
        <v>434423.27</v>
      </c>
      <c r="AT1799" t="s">
        <v>59</v>
      </c>
      <c r="AU1799" t="s">
        <v>6164</v>
      </c>
      <c r="AV1799" t="s">
        <v>6165</v>
      </c>
      <c r="AW1799" t="s">
        <v>6166</v>
      </c>
      <c r="AX1799" t="s">
        <v>6167</v>
      </c>
      <c r="AY1799">
        <v>54</v>
      </c>
      <c r="AZ1799">
        <v>0</v>
      </c>
      <c r="BA1799">
        <v>16</v>
      </c>
      <c r="BB1799" t="s">
        <v>6198</v>
      </c>
      <c r="BC1799">
        <v>0</v>
      </c>
      <c r="BD1799">
        <v>0</v>
      </c>
      <c r="BE1799" t="s">
        <v>6169</v>
      </c>
      <c r="BF1799" t="s">
        <v>6170</v>
      </c>
      <c r="BG1799">
        <v>0</v>
      </c>
      <c r="BH1799" t="s">
        <v>6171</v>
      </c>
      <c r="BI1799">
        <v>31</v>
      </c>
      <c r="BJ1799" t="s">
        <v>6172</v>
      </c>
      <c r="BK1799">
        <v>0</v>
      </c>
      <c r="BL1799">
        <v>61</v>
      </c>
      <c r="BM1799" s="3">
        <f t="shared" si="260"/>
        <v>0.85245901639344257</v>
      </c>
    </row>
    <row r="1800" spans="1:65">
      <c r="A1800" t="s">
        <v>1932</v>
      </c>
      <c r="B1800" s="2">
        <v>45765</v>
      </c>
      <c r="C1800" t="s">
        <v>1632</v>
      </c>
      <c r="D1800" t="s">
        <v>1633</v>
      </c>
      <c r="E1800">
        <v>4</v>
      </c>
      <c r="F1800" t="s">
        <v>61</v>
      </c>
      <c r="G1800" t="s">
        <v>62</v>
      </c>
      <c r="H1800" t="s">
        <v>115</v>
      </c>
      <c r="I1800" t="s">
        <v>64</v>
      </c>
      <c r="J1800" t="s">
        <v>53</v>
      </c>
      <c r="K1800" t="s">
        <v>66</v>
      </c>
      <c r="L1800" t="s">
        <v>67</v>
      </c>
      <c r="M1800" t="s">
        <v>68</v>
      </c>
      <c r="N1800" t="s">
        <v>69</v>
      </c>
      <c r="O1800" t="s">
        <v>120</v>
      </c>
      <c r="P1800">
        <v>82</v>
      </c>
      <c r="Q1800">
        <v>90</v>
      </c>
      <c r="R1800">
        <v>90</v>
      </c>
      <c r="S1800">
        <v>3</v>
      </c>
      <c r="T1800">
        <f t="shared" si="252"/>
        <v>87</v>
      </c>
      <c r="U1800">
        <v>80</v>
      </c>
      <c r="V1800">
        <f t="shared" si="253"/>
        <v>7</v>
      </c>
      <c r="W1800" s="3">
        <f t="shared" si="254"/>
        <v>3.3333333333333333E-2</v>
      </c>
      <c r="X1800">
        <v>14</v>
      </c>
      <c r="Y1800" s="4">
        <v>6.3</v>
      </c>
      <c r="Z1800" s="4">
        <v>1.4</v>
      </c>
      <c r="AA1800" s="5">
        <v>30313.08</v>
      </c>
      <c r="AB1800" s="5">
        <f t="shared" si="255"/>
        <v>2425046.4</v>
      </c>
      <c r="AC1800" s="5">
        <v>21846.2</v>
      </c>
      <c r="AD1800" s="5">
        <f t="shared" si="256"/>
        <v>1966158</v>
      </c>
      <c r="AE1800" s="5">
        <v>149997.18</v>
      </c>
      <c r="AF1800" s="5">
        <v>39030.620000000003</v>
      </c>
      <c r="AG1800" s="5">
        <v>8310.0300000000007</v>
      </c>
      <c r="AH1800" s="5">
        <v>2030</v>
      </c>
      <c r="AI1800" s="5">
        <v>10666.67</v>
      </c>
      <c r="AJ1800">
        <v>1</v>
      </c>
      <c r="AK1800" s="5">
        <v>8713.61</v>
      </c>
      <c r="AL1800" s="5">
        <v>36283.879999999997</v>
      </c>
      <c r="AM1800" s="5">
        <v>87450.65</v>
      </c>
      <c r="AN1800">
        <v>4</v>
      </c>
      <c r="AO1800">
        <v>4</v>
      </c>
      <c r="AP1800" t="str">
        <f t="shared" si="257"/>
        <v>Yes</v>
      </c>
      <c r="AQ1800">
        <v>1</v>
      </c>
      <c r="AR1800" s="5">
        <f t="shared" si="258"/>
        <v>2308640.64</v>
      </c>
      <c r="AS1800" s="5">
        <f t="shared" si="259"/>
        <v>116405.75999999999</v>
      </c>
      <c r="AT1800" t="s">
        <v>116</v>
      </c>
      <c r="AU1800" t="s">
        <v>6189</v>
      </c>
      <c r="AV1800" t="s">
        <v>6201</v>
      </c>
      <c r="AW1800" t="s">
        <v>6175</v>
      </c>
      <c r="AX1800" t="s">
        <v>6184</v>
      </c>
      <c r="AY1800">
        <v>84</v>
      </c>
      <c r="AZ1800">
        <v>2</v>
      </c>
      <c r="BA1800">
        <v>41</v>
      </c>
      <c r="BB1800" t="s">
        <v>6180</v>
      </c>
      <c r="BC1800">
        <v>0</v>
      </c>
      <c r="BD1800">
        <v>0</v>
      </c>
      <c r="BE1800" t="s">
        <v>6169</v>
      </c>
      <c r="BF1800" t="s">
        <v>6210</v>
      </c>
      <c r="BG1800">
        <v>0</v>
      </c>
      <c r="BH1800" t="s">
        <v>6171</v>
      </c>
      <c r="BI1800">
        <v>21</v>
      </c>
      <c r="BJ1800" t="s">
        <v>6172</v>
      </c>
      <c r="BK1800">
        <v>0</v>
      </c>
      <c r="BL1800">
        <v>97</v>
      </c>
      <c r="BM1800" s="3">
        <f t="shared" si="260"/>
        <v>0.92783505154639179</v>
      </c>
    </row>
    <row r="1801" spans="1:65">
      <c r="A1801" t="s">
        <v>1933</v>
      </c>
      <c r="B1801" s="2">
        <v>45765</v>
      </c>
      <c r="C1801" t="s">
        <v>1632</v>
      </c>
      <c r="D1801" t="s">
        <v>1633</v>
      </c>
      <c r="E1801">
        <v>4</v>
      </c>
      <c r="F1801" t="s">
        <v>49</v>
      </c>
      <c r="G1801" t="s">
        <v>79</v>
      </c>
      <c r="H1801" t="s">
        <v>262</v>
      </c>
      <c r="I1801" t="s">
        <v>64</v>
      </c>
      <c r="J1801" t="s">
        <v>65</v>
      </c>
      <c r="K1801" t="s">
        <v>75</v>
      </c>
      <c r="L1801" t="s">
        <v>67</v>
      </c>
      <c r="M1801" t="s">
        <v>68</v>
      </c>
      <c r="N1801" t="s">
        <v>57</v>
      </c>
      <c r="O1801" t="s">
        <v>58</v>
      </c>
      <c r="P1801">
        <v>50</v>
      </c>
      <c r="Q1801">
        <v>50</v>
      </c>
      <c r="R1801">
        <v>49</v>
      </c>
      <c r="S1801">
        <v>4</v>
      </c>
      <c r="T1801">
        <f t="shared" si="252"/>
        <v>45</v>
      </c>
      <c r="U1801">
        <v>45</v>
      </c>
      <c r="V1801">
        <f t="shared" si="253"/>
        <v>0</v>
      </c>
      <c r="W1801" s="3">
        <f t="shared" si="254"/>
        <v>8.1632653061224483E-2</v>
      </c>
      <c r="X1801">
        <v>42</v>
      </c>
      <c r="Y1801" s="4">
        <v>4.7</v>
      </c>
      <c r="Z1801" s="4">
        <v>1.4</v>
      </c>
      <c r="AA1801" s="5">
        <v>51404.47</v>
      </c>
      <c r="AB1801" s="5">
        <f t="shared" si="255"/>
        <v>2313201.15</v>
      </c>
      <c r="AC1801" s="5">
        <v>32263.37</v>
      </c>
      <c r="AD1801" s="5">
        <f t="shared" si="256"/>
        <v>1580905.13</v>
      </c>
      <c r="AE1801" s="5">
        <v>106356.19</v>
      </c>
      <c r="AF1801" s="5">
        <v>32309.5</v>
      </c>
      <c r="AG1801" s="5">
        <v>35501.57</v>
      </c>
      <c r="AH1801" s="5">
        <v>2030</v>
      </c>
      <c r="AI1801" s="5">
        <v>64130.89</v>
      </c>
      <c r="AJ1801">
        <v>1</v>
      </c>
      <c r="AK1801" s="5">
        <v>13757.87</v>
      </c>
      <c r="AL1801" s="5">
        <v>0</v>
      </c>
      <c r="AM1801" s="5">
        <v>30441.65</v>
      </c>
      <c r="AN1801">
        <v>4</v>
      </c>
      <c r="AO1801">
        <v>3</v>
      </c>
      <c r="AP1801" t="str">
        <f t="shared" si="257"/>
        <v>Yes</v>
      </c>
      <c r="AQ1801">
        <v>2</v>
      </c>
      <c r="AR1801" s="5">
        <f t="shared" si="258"/>
        <v>1865432.8</v>
      </c>
      <c r="AS1801" s="5">
        <f t="shared" si="259"/>
        <v>447768.35</v>
      </c>
      <c r="AT1801" t="s">
        <v>1641</v>
      </c>
      <c r="AU1801" t="s">
        <v>6189</v>
      </c>
      <c r="AV1801" t="s">
        <v>6201</v>
      </c>
      <c r="AW1801" t="s">
        <v>6175</v>
      </c>
      <c r="AX1801" t="s">
        <v>6167</v>
      </c>
      <c r="AY1801">
        <v>53</v>
      </c>
      <c r="AZ1801">
        <v>0</v>
      </c>
      <c r="BA1801">
        <v>0</v>
      </c>
      <c r="BB1801" t="s">
        <v>6168</v>
      </c>
      <c r="BC1801">
        <v>0</v>
      </c>
      <c r="BD1801">
        <v>0</v>
      </c>
      <c r="BE1801" t="s">
        <v>6169</v>
      </c>
      <c r="BF1801" t="s">
        <v>6210</v>
      </c>
      <c r="BG1801">
        <v>0</v>
      </c>
      <c r="BH1801" t="s">
        <v>6171</v>
      </c>
      <c r="BI1801">
        <v>29</v>
      </c>
      <c r="BJ1801" t="s">
        <v>6172</v>
      </c>
      <c r="BK1801">
        <v>0</v>
      </c>
      <c r="BL1801">
        <v>64</v>
      </c>
      <c r="BM1801" s="3">
        <f t="shared" si="260"/>
        <v>0.765625</v>
      </c>
    </row>
    <row r="1802" spans="1:65">
      <c r="A1802" t="s">
        <v>1934</v>
      </c>
      <c r="B1802" s="2">
        <v>45766</v>
      </c>
      <c r="C1802" t="s">
        <v>1632</v>
      </c>
      <c r="D1802" t="s">
        <v>1633</v>
      </c>
      <c r="E1802">
        <v>4</v>
      </c>
      <c r="F1802" t="s">
        <v>61</v>
      </c>
      <c r="G1802" t="s">
        <v>50</v>
      </c>
      <c r="H1802" t="s">
        <v>157</v>
      </c>
      <c r="I1802" t="s">
        <v>52</v>
      </c>
      <c r="J1802" t="s">
        <v>53</v>
      </c>
      <c r="K1802" t="s">
        <v>75</v>
      </c>
      <c r="L1802" t="s">
        <v>55</v>
      </c>
      <c r="M1802" t="s">
        <v>56</v>
      </c>
      <c r="N1802" t="s">
        <v>76</v>
      </c>
      <c r="O1802" t="s">
        <v>58</v>
      </c>
      <c r="P1802">
        <v>73</v>
      </c>
      <c r="Q1802">
        <v>77</v>
      </c>
      <c r="R1802">
        <v>77</v>
      </c>
      <c r="S1802">
        <v>2</v>
      </c>
      <c r="T1802">
        <f t="shared" si="252"/>
        <v>75</v>
      </c>
      <c r="U1802">
        <v>72</v>
      </c>
      <c r="V1802">
        <f t="shared" si="253"/>
        <v>3</v>
      </c>
      <c r="W1802" s="3">
        <f t="shared" si="254"/>
        <v>2.5974025974025976E-2</v>
      </c>
      <c r="X1802">
        <v>38</v>
      </c>
      <c r="Y1802" s="4">
        <v>4.5</v>
      </c>
      <c r="Z1802" s="4">
        <v>1.7</v>
      </c>
      <c r="AA1802" s="5">
        <v>35981.83</v>
      </c>
      <c r="AB1802" s="5">
        <f t="shared" si="255"/>
        <v>2590691.7599999998</v>
      </c>
      <c r="AC1802" s="5">
        <v>23404.14</v>
      </c>
      <c r="AD1802" s="5">
        <f t="shared" si="256"/>
        <v>1802118.78</v>
      </c>
      <c r="AE1802" s="5">
        <v>137252.48000000001</v>
      </c>
      <c r="AF1802" s="5">
        <v>35030.31</v>
      </c>
      <c r="AG1802" s="5">
        <v>10237.01</v>
      </c>
      <c r="AH1802" s="5">
        <v>2465</v>
      </c>
      <c r="AI1802" s="5">
        <v>7040</v>
      </c>
      <c r="AJ1802">
        <v>0</v>
      </c>
      <c r="AK1802" s="5">
        <v>0</v>
      </c>
      <c r="AL1802" s="5">
        <v>2172.4499999999998</v>
      </c>
      <c r="AM1802" s="5">
        <v>43901.66</v>
      </c>
      <c r="AN1802">
        <v>4</v>
      </c>
      <c r="AO1802">
        <v>3</v>
      </c>
      <c r="AP1802" t="str">
        <f t="shared" si="257"/>
        <v>Yes</v>
      </c>
      <c r="AQ1802">
        <v>1</v>
      </c>
      <c r="AR1802" s="5">
        <f t="shared" si="258"/>
        <v>2040217.69</v>
      </c>
      <c r="AS1802" s="5">
        <f t="shared" si="259"/>
        <v>550474.06999999995</v>
      </c>
      <c r="AT1802" t="s">
        <v>59</v>
      </c>
      <c r="AU1802" t="s">
        <v>6164</v>
      </c>
      <c r="AV1802" t="s">
        <v>6165</v>
      </c>
      <c r="AW1802" t="s">
        <v>6166</v>
      </c>
      <c r="AX1802" t="s">
        <v>6184</v>
      </c>
      <c r="AY1802">
        <v>73</v>
      </c>
      <c r="AZ1802">
        <v>0</v>
      </c>
      <c r="BA1802">
        <v>21</v>
      </c>
      <c r="BB1802" t="s">
        <v>6180</v>
      </c>
      <c r="BC1802">
        <v>0</v>
      </c>
      <c r="BD1802">
        <v>0</v>
      </c>
      <c r="BE1802" t="s">
        <v>6169</v>
      </c>
      <c r="BF1802" t="s">
        <v>6170</v>
      </c>
      <c r="BG1802">
        <v>1</v>
      </c>
      <c r="BH1802" t="s">
        <v>6179</v>
      </c>
      <c r="BI1802">
        <v>59</v>
      </c>
      <c r="BJ1802" t="s">
        <v>6187</v>
      </c>
      <c r="BK1802">
        <v>0</v>
      </c>
      <c r="BL1802">
        <v>83</v>
      </c>
      <c r="BM1802" s="3">
        <f t="shared" si="260"/>
        <v>0.92771084337349397</v>
      </c>
    </row>
    <row r="1803" spans="1:65">
      <c r="A1803" t="s">
        <v>1935</v>
      </c>
      <c r="B1803" s="2">
        <v>45766</v>
      </c>
      <c r="C1803" t="s">
        <v>1632</v>
      </c>
      <c r="D1803" t="s">
        <v>1633</v>
      </c>
      <c r="E1803">
        <v>4</v>
      </c>
      <c r="F1803" t="s">
        <v>78</v>
      </c>
      <c r="G1803" t="s">
        <v>62</v>
      </c>
      <c r="H1803" t="s">
        <v>153</v>
      </c>
      <c r="I1803" t="s">
        <v>74</v>
      </c>
      <c r="J1803" t="s">
        <v>65</v>
      </c>
      <c r="K1803" t="s">
        <v>66</v>
      </c>
      <c r="L1803" t="s">
        <v>55</v>
      </c>
      <c r="M1803" t="s">
        <v>56</v>
      </c>
      <c r="N1803" t="s">
        <v>109</v>
      </c>
      <c r="O1803" t="s">
        <v>82</v>
      </c>
      <c r="P1803">
        <v>59</v>
      </c>
      <c r="Q1803">
        <v>62</v>
      </c>
      <c r="R1803">
        <v>60</v>
      </c>
      <c r="S1803">
        <v>1</v>
      </c>
      <c r="T1803">
        <f t="shared" si="252"/>
        <v>59</v>
      </c>
      <c r="U1803">
        <v>57</v>
      </c>
      <c r="V1803">
        <f t="shared" si="253"/>
        <v>2</v>
      </c>
      <c r="W1803" s="3">
        <f t="shared" si="254"/>
        <v>1.6666666666666666E-2</v>
      </c>
      <c r="X1803">
        <v>55</v>
      </c>
      <c r="Y1803" s="4">
        <v>3.9</v>
      </c>
      <c r="Z1803" s="4">
        <v>2.4</v>
      </c>
      <c r="AA1803" s="5">
        <v>49221.81</v>
      </c>
      <c r="AB1803" s="5">
        <f t="shared" si="255"/>
        <v>2805643.17</v>
      </c>
      <c r="AC1803" s="5">
        <v>34711.47</v>
      </c>
      <c r="AD1803" s="5">
        <f t="shared" si="256"/>
        <v>2082688.2</v>
      </c>
      <c r="AE1803" s="5">
        <v>134962.96</v>
      </c>
      <c r="AF1803" s="5">
        <v>41463.730000000003</v>
      </c>
      <c r="AG1803" s="5">
        <v>13383.3</v>
      </c>
      <c r="AH1803" s="5">
        <v>3480</v>
      </c>
      <c r="AI1803" s="5">
        <v>5111.1099999999997</v>
      </c>
      <c r="AJ1803">
        <v>0</v>
      </c>
      <c r="AK1803" s="5">
        <v>0</v>
      </c>
      <c r="AL1803" s="5">
        <v>2140.88</v>
      </c>
      <c r="AM1803" s="5">
        <v>77711.08</v>
      </c>
      <c r="AN1803">
        <v>8</v>
      </c>
      <c r="AO1803">
        <v>8</v>
      </c>
      <c r="AP1803" t="str">
        <f t="shared" si="257"/>
        <v>Yes</v>
      </c>
      <c r="AQ1803">
        <v>1</v>
      </c>
      <c r="AR1803" s="5">
        <f t="shared" si="258"/>
        <v>2360941.2599999998</v>
      </c>
      <c r="AS1803" s="5">
        <f t="shared" si="259"/>
        <v>444701.91</v>
      </c>
      <c r="AT1803" t="s">
        <v>59</v>
      </c>
      <c r="AU1803" t="s">
        <v>6164</v>
      </c>
      <c r="AV1803" t="s">
        <v>6165</v>
      </c>
      <c r="AW1803" t="s">
        <v>6166</v>
      </c>
      <c r="AX1803" t="s">
        <v>6202</v>
      </c>
      <c r="AY1803">
        <v>64</v>
      </c>
      <c r="AZ1803">
        <v>4</v>
      </c>
      <c r="BA1803">
        <v>19</v>
      </c>
      <c r="BB1803" t="s">
        <v>6185</v>
      </c>
      <c r="BC1803">
        <v>0</v>
      </c>
      <c r="BD1803">
        <v>0</v>
      </c>
      <c r="BE1803" t="s">
        <v>6169</v>
      </c>
      <c r="BF1803" t="s">
        <v>6170</v>
      </c>
      <c r="BG1803">
        <v>1</v>
      </c>
      <c r="BH1803" t="s">
        <v>6192</v>
      </c>
      <c r="BI1803">
        <v>85</v>
      </c>
      <c r="BJ1803" t="s">
        <v>6193</v>
      </c>
      <c r="BK1803">
        <v>0</v>
      </c>
      <c r="BL1803">
        <v>65</v>
      </c>
      <c r="BM1803" s="3">
        <f t="shared" si="260"/>
        <v>0.92307692307692313</v>
      </c>
    </row>
    <row r="1804" spans="1:65">
      <c r="A1804" t="s">
        <v>1936</v>
      </c>
      <c r="B1804" s="2">
        <v>45766</v>
      </c>
      <c r="C1804" t="s">
        <v>1632</v>
      </c>
      <c r="D1804" t="s">
        <v>1633</v>
      </c>
      <c r="E1804">
        <v>4</v>
      </c>
      <c r="F1804" t="s">
        <v>61</v>
      </c>
      <c r="G1804" t="s">
        <v>50</v>
      </c>
      <c r="H1804" t="s">
        <v>127</v>
      </c>
      <c r="I1804" t="s">
        <v>52</v>
      </c>
      <c r="J1804" t="s">
        <v>65</v>
      </c>
      <c r="K1804" t="s">
        <v>66</v>
      </c>
      <c r="L1804" t="s">
        <v>67</v>
      </c>
      <c r="M1804" t="s">
        <v>56</v>
      </c>
      <c r="N1804" t="s">
        <v>57</v>
      </c>
      <c r="O1804" t="s">
        <v>120</v>
      </c>
      <c r="P1804">
        <v>60</v>
      </c>
      <c r="Q1804">
        <v>61</v>
      </c>
      <c r="R1804">
        <v>60</v>
      </c>
      <c r="S1804">
        <v>2</v>
      </c>
      <c r="T1804">
        <f t="shared" si="252"/>
        <v>58</v>
      </c>
      <c r="U1804">
        <v>58</v>
      </c>
      <c r="V1804">
        <f t="shared" si="253"/>
        <v>0</v>
      </c>
      <c r="W1804" s="3">
        <f t="shared" si="254"/>
        <v>3.3333333333333333E-2</v>
      </c>
      <c r="X1804">
        <v>32</v>
      </c>
      <c r="Y1804" s="4">
        <v>2.9</v>
      </c>
      <c r="Z1804" s="4">
        <v>0.9</v>
      </c>
      <c r="AA1804" s="5">
        <v>48676.67</v>
      </c>
      <c r="AB1804" s="5">
        <f t="shared" si="255"/>
        <v>2823246.86</v>
      </c>
      <c r="AC1804" s="5">
        <v>33919.79</v>
      </c>
      <c r="AD1804" s="5">
        <f t="shared" si="256"/>
        <v>2035187.4</v>
      </c>
      <c r="AE1804" s="5">
        <v>138168.20000000001</v>
      </c>
      <c r="AF1804" s="5">
        <v>36363.03</v>
      </c>
      <c r="AG1804" s="5">
        <v>10490.29</v>
      </c>
      <c r="AH1804" s="5">
        <v>1305</v>
      </c>
      <c r="AI1804" s="5">
        <v>10222.219999999999</v>
      </c>
      <c r="AJ1804">
        <v>0</v>
      </c>
      <c r="AK1804" s="5">
        <v>0</v>
      </c>
      <c r="AL1804" s="5">
        <v>0</v>
      </c>
      <c r="AM1804" s="5">
        <v>38321.14</v>
      </c>
      <c r="AN1804">
        <v>4</v>
      </c>
      <c r="AO1804">
        <v>4</v>
      </c>
      <c r="AP1804" t="str">
        <f t="shared" si="257"/>
        <v>Yes</v>
      </c>
      <c r="AQ1804">
        <v>0</v>
      </c>
      <c r="AR1804" s="5">
        <f t="shared" si="258"/>
        <v>2270057.2799999998</v>
      </c>
      <c r="AS1804" s="5">
        <f t="shared" si="259"/>
        <v>553189.57999999996</v>
      </c>
      <c r="AT1804" t="s">
        <v>59</v>
      </c>
      <c r="AU1804" t="s">
        <v>6164</v>
      </c>
      <c r="AV1804" t="s">
        <v>6165</v>
      </c>
      <c r="AW1804" t="s">
        <v>6166</v>
      </c>
      <c r="AX1804" t="s">
        <v>6167</v>
      </c>
      <c r="AY1804">
        <v>64</v>
      </c>
      <c r="AZ1804">
        <v>4</v>
      </c>
      <c r="BA1804">
        <v>0</v>
      </c>
      <c r="BB1804" t="s">
        <v>6168</v>
      </c>
      <c r="BC1804">
        <v>0</v>
      </c>
      <c r="BD1804">
        <v>0</v>
      </c>
      <c r="BE1804" t="s">
        <v>6169</v>
      </c>
      <c r="BF1804" t="s">
        <v>6170</v>
      </c>
      <c r="BG1804">
        <v>1</v>
      </c>
      <c r="BH1804" t="s">
        <v>6186</v>
      </c>
      <c r="BI1804">
        <v>56</v>
      </c>
      <c r="BJ1804" t="s">
        <v>6187</v>
      </c>
      <c r="BK1804">
        <v>0</v>
      </c>
      <c r="BL1804">
        <v>64</v>
      </c>
      <c r="BM1804" s="3">
        <f t="shared" si="260"/>
        <v>0.9375</v>
      </c>
    </row>
    <row r="1805" spans="1:65">
      <c r="A1805" t="s">
        <v>1937</v>
      </c>
      <c r="B1805" s="2">
        <v>45766</v>
      </c>
      <c r="C1805" t="s">
        <v>1632</v>
      </c>
      <c r="D1805" t="s">
        <v>1633</v>
      </c>
      <c r="E1805">
        <v>4</v>
      </c>
      <c r="F1805" t="s">
        <v>78</v>
      </c>
      <c r="G1805" t="s">
        <v>62</v>
      </c>
      <c r="H1805" t="s">
        <v>91</v>
      </c>
      <c r="I1805" t="s">
        <v>64</v>
      </c>
      <c r="J1805" t="s">
        <v>65</v>
      </c>
      <c r="K1805" t="s">
        <v>75</v>
      </c>
      <c r="L1805" t="s">
        <v>67</v>
      </c>
      <c r="M1805" t="s">
        <v>68</v>
      </c>
      <c r="N1805" t="s">
        <v>94</v>
      </c>
      <c r="O1805" t="s">
        <v>70</v>
      </c>
      <c r="P1805">
        <v>46</v>
      </c>
      <c r="Q1805">
        <v>47</v>
      </c>
      <c r="R1805">
        <v>44</v>
      </c>
      <c r="S1805">
        <v>3</v>
      </c>
      <c r="T1805">
        <f t="shared" si="252"/>
        <v>41</v>
      </c>
      <c r="U1805">
        <v>41</v>
      </c>
      <c r="V1805">
        <f t="shared" si="253"/>
        <v>0</v>
      </c>
      <c r="W1805" s="3">
        <f t="shared" si="254"/>
        <v>6.8181818181818177E-2</v>
      </c>
      <c r="X1805">
        <v>30</v>
      </c>
      <c r="Y1805" s="4">
        <v>4.8</v>
      </c>
      <c r="Z1805" s="4">
        <v>1.5</v>
      </c>
      <c r="AA1805" s="5">
        <v>51496.27</v>
      </c>
      <c r="AB1805" s="5">
        <f t="shared" si="255"/>
        <v>2111347.0699999998</v>
      </c>
      <c r="AC1805" s="5">
        <v>32602.89</v>
      </c>
      <c r="AD1805" s="5">
        <f t="shared" si="256"/>
        <v>1434527.16</v>
      </c>
      <c r="AE1805" s="5">
        <v>95393.83</v>
      </c>
      <c r="AF1805" s="5">
        <v>30425.53</v>
      </c>
      <c r="AG1805" s="5">
        <v>34487.78</v>
      </c>
      <c r="AH1805" s="5">
        <v>2175</v>
      </c>
      <c r="AI1805" s="5">
        <v>56732.81</v>
      </c>
      <c r="AJ1805">
        <v>1</v>
      </c>
      <c r="AK1805" s="5">
        <v>13627.06</v>
      </c>
      <c r="AL1805" s="5">
        <v>0</v>
      </c>
      <c r="AM1805" s="5">
        <v>29523.11</v>
      </c>
      <c r="AN1805">
        <v>4</v>
      </c>
      <c r="AO1805">
        <v>5</v>
      </c>
      <c r="AP1805" t="str">
        <f t="shared" si="257"/>
        <v>No</v>
      </c>
      <c r="AQ1805">
        <v>3</v>
      </c>
      <c r="AR1805" s="5">
        <f t="shared" si="258"/>
        <v>1696892.28</v>
      </c>
      <c r="AS1805" s="5">
        <f t="shared" si="259"/>
        <v>414454.79</v>
      </c>
      <c r="AT1805" t="s">
        <v>116</v>
      </c>
      <c r="AU1805" t="s">
        <v>6189</v>
      </c>
      <c r="AV1805" t="s">
        <v>6201</v>
      </c>
      <c r="AW1805" t="s">
        <v>6175</v>
      </c>
      <c r="AX1805" t="s">
        <v>6167</v>
      </c>
      <c r="AY1805">
        <v>46</v>
      </c>
      <c r="AZ1805">
        <v>0</v>
      </c>
      <c r="BA1805">
        <v>0</v>
      </c>
      <c r="BB1805" t="s">
        <v>6168</v>
      </c>
      <c r="BC1805">
        <v>0</v>
      </c>
      <c r="BD1805">
        <v>1</v>
      </c>
      <c r="BE1805" t="s">
        <v>6188</v>
      </c>
      <c r="BF1805" t="s">
        <v>6210</v>
      </c>
      <c r="BG1805">
        <v>0</v>
      </c>
      <c r="BH1805" t="s">
        <v>6171</v>
      </c>
      <c r="BI1805">
        <v>44</v>
      </c>
      <c r="BJ1805" t="s">
        <v>6172</v>
      </c>
      <c r="BK1805">
        <v>0</v>
      </c>
      <c r="BL1805">
        <v>60</v>
      </c>
      <c r="BM1805" s="3">
        <f t="shared" si="260"/>
        <v>0.73333333333333328</v>
      </c>
    </row>
    <row r="1806" spans="1:65">
      <c r="A1806" t="s">
        <v>1938</v>
      </c>
      <c r="B1806" s="2">
        <v>45766</v>
      </c>
      <c r="C1806" t="s">
        <v>1632</v>
      </c>
      <c r="D1806" t="s">
        <v>1633</v>
      </c>
      <c r="E1806">
        <v>4</v>
      </c>
      <c r="F1806" t="s">
        <v>49</v>
      </c>
      <c r="G1806" t="s">
        <v>62</v>
      </c>
      <c r="H1806" t="s">
        <v>125</v>
      </c>
      <c r="I1806" t="s">
        <v>74</v>
      </c>
      <c r="J1806" t="s">
        <v>81</v>
      </c>
      <c r="K1806" t="s">
        <v>75</v>
      </c>
      <c r="L1806" t="s">
        <v>67</v>
      </c>
      <c r="M1806" t="s">
        <v>68</v>
      </c>
      <c r="N1806" t="s">
        <v>94</v>
      </c>
      <c r="O1806" t="s">
        <v>82</v>
      </c>
      <c r="P1806">
        <v>39</v>
      </c>
      <c r="Q1806">
        <v>41</v>
      </c>
      <c r="R1806">
        <v>39</v>
      </c>
      <c r="S1806">
        <v>3</v>
      </c>
      <c r="T1806">
        <f t="shared" si="252"/>
        <v>36</v>
      </c>
      <c r="U1806">
        <v>36</v>
      </c>
      <c r="V1806">
        <f t="shared" si="253"/>
        <v>0</v>
      </c>
      <c r="W1806" s="3">
        <f t="shared" si="254"/>
        <v>7.6923076923076927E-2</v>
      </c>
      <c r="X1806">
        <v>26</v>
      </c>
      <c r="Y1806" s="4">
        <v>3.5</v>
      </c>
      <c r="Z1806" s="4">
        <v>1.4</v>
      </c>
      <c r="AA1806" s="5">
        <v>78879.17</v>
      </c>
      <c r="AB1806" s="5">
        <f t="shared" si="255"/>
        <v>2839650.12</v>
      </c>
      <c r="AC1806" s="5">
        <v>49083.21</v>
      </c>
      <c r="AD1806" s="5">
        <f t="shared" si="256"/>
        <v>1914245.19</v>
      </c>
      <c r="AE1806" s="5">
        <v>120758.39999999999</v>
      </c>
      <c r="AF1806" s="5">
        <v>33937.5</v>
      </c>
      <c r="AG1806" s="5">
        <v>34532.879999999997</v>
      </c>
      <c r="AH1806" s="5">
        <v>2030</v>
      </c>
      <c r="AI1806" s="5">
        <v>65448.58</v>
      </c>
      <c r="AJ1806">
        <v>1</v>
      </c>
      <c r="AK1806" s="5">
        <v>22544.26</v>
      </c>
      <c r="AL1806" s="5">
        <v>0</v>
      </c>
      <c r="AM1806" s="5">
        <v>24582.9</v>
      </c>
      <c r="AN1806">
        <v>4</v>
      </c>
      <c r="AO1806">
        <v>4</v>
      </c>
      <c r="AP1806" t="str">
        <f t="shared" si="257"/>
        <v>Yes</v>
      </c>
      <c r="AQ1806">
        <v>2</v>
      </c>
      <c r="AR1806" s="5">
        <f t="shared" si="258"/>
        <v>2218079.71</v>
      </c>
      <c r="AS1806" s="5">
        <f t="shared" si="259"/>
        <v>621570.41</v>
      </c>
      <c r="AT1806" t="s">
        <v>1641</v>
      </c>
      <c r="AU1806" t="s">
        <v>6189</v>
      </c>
      <c r="AV1806" t="s">
        <v>6201</v>
      </c>
      <c r="AW1806" t="s">
        <v>6175</v>
      </c>
      <c r="AX1806" t="s">
        <v>6167</v>
      </c>
      <c r="AY1806">
        <v>40</v>
      </c>
      <c r="AZ1806">
        <v>0</v>
      </c>
      <c r="BA1806">
        <v>0</v>
      </c>
      <c r="BB1806" t="s">
        <v>6168</v>
      </c>
      <c r="BC1806">
        <v>0</v>
      </c>
      <c r="BD1806">
        <v>0</v>
      </c>
      <c r="BE1806" t="s">
        <v>6169</v>
      </c>
      <c r="BF1806" t="s">
        <v>6210</v>
      </c>
      <c r="BG1806">
        <v>0</v>
      </c>
      <c r="BH1806" t="s">
        <v>6171</v>
      </c>
      <c r="BI1806">
        <v>49</v>
      </c>
      <c r="BJ1806" t="s">
        <v>6172</v>
      </c>
      <c r="BK1806">
        <v>0</v>
      </c>
      <c r="BL1806">
        <v>50</v>
      </c>
      <c r="BM1806" s="3">
        <f t="shared" si="260"/>
        <v>0.78</v>
      </c>
    </row>
    <row r="1807" spans="1:65">
      <c r="A1807" t="s">
        <v>1939</v>
      </c>
      <c r="B1807" s="2">
        <v>45766</v>
      </c>
      <c r="C1807" t="s">
        <v>1632</v>
      </c>
      <c r="D1807" t="s">
        <v>1633</v>
      </c>
      <c r="E1807">
        <v>4</v>
      </c>
      <c r="F1807" t="s">
        <v>72</v>
      </c>
      <c r="G1807" t="s">
        <v>50</v>
      </c>
      <c r="H1807" t="s">
        <v>179</v>
      </c>
      <c r="I1807" t="s">
        <v>64</v>
      </c>
      <c r="J1807" t="s">
        <v>53</v>
      </c>
      <c r="K1807" t="s">
        <v>75</v>
      </c>
      <c r="L1807" t="s">
        <v>92</v>
      </c>
      <c r="M1807" t="s">
        <v>68</v>
      </c>
      <c r="N1807" t="s">
        <v>69</v>
      </c>
      <c r="O1807" t="s">
        <v>82</v>
      </c>
      <c r="P1807">
        <v>70</v>
      </c>
      <c r="Q1807">
        <v>71</v>
      </c>
      <c r="R1807">
        <v>71</v>
      </c>
      <c r="S1807">
        <v>2</v>
      </c>
      <c r="T1807">
        <f t="shared" si="252"/>
        <v>69</v>
      </c>
      <c r="U1807">
        <v>69</v>
      </c>
      <c r="V1807">
        <f t="shared" si="253"/>
        <v>0</v>
      </c>
      <c r="W1807" s="3">
        <f t="shared" si="254"/>
        <v>2.8169014084507043E-2</v>
      </c>
      <c r="X1807">
        <v>20</v>
      </c>
      <c r="Y1807" s="4">
        <v>7.7</v>
      </c>
      <c r="Z1807" s="4">
        <v>2.2999999999999998</v>
      </c>
      <c r="AA1807" s="5">
        <v>36061.300000000003</v>
      </c>
      <c r="AB1807" s="5">
        <f t="shared" si="255"/>
        <v>2488229.7000000002</v>
      </c>
      <c r="AC1807" s="5">
        <v>22683.27</v>
      </c>
      <c r="AD1807" s="5">
        <f t="shared" si="256"/>
        <v>1610512.17</v>
      </c>
      <c r="AE1807" s="5">
        <v>119188.45</v>
      </c>
      <c r="AF1807" s="5">
        <v>30760.57</v>
      </c>
      <c r="AG1807" s="5">
        <v>8766.5499999999993</v>
      </c>
      <c r="AH1807" s="5">
        <v>3335</v>
      </c>
      <c r="AI1807" s="5">
        <v>7100</v>
      </c>
      <c r="AJ1807">
        <v>1</v>
      </c>
      <c r="AK1807" s="5">
        <v>8626.2800000000007</v>
      </c>
      <c r="AL1807" s="5">
        <v>0</v>
      </c>
      <c r="AM1807" s="5">
        <v>50259.41</v>
      </c>
      <c r="AN1807">
        <v>4</v>
      </c>
      <c r="AO1807">
        <v>6</v>
      </c>
      <c r="AP1807" t="str">
        <f t="shared" si="257"/>
        <v>No</v>
      </c>
      <c r="AQ1807">
        <v>3</v>
      </c>
      <c r="AR1807" s="5">
        <f t="shared" si="258"/>
        <v>1838548.43</v>
      </c>
      <c r="AS1807" s="5">
        <f t="shared" si="259"/>
        <v>649681.27</v>
      </c>
      <c r="AT1807" t="s">
        <v>59</v>
      </c>
      <c r="AU1807" t="s">
        <v>6181</v>
      </c>
      <c r="AV1807" t="s">
        <v>6182</v>
      </c>
      <c r="AW1807" t="s">
        <v>6183</v>
      </c>
      <c r="AX1807" t="s">
        <v>6184</v>
      </c>
      <c r="AY1807">
        <v>77</v>
      </c>
      <c r="AZ1807">
        <v>4</v>
      </c>
      <c r="BA1807">
        <v>0</v>
      </c>
      <c r="BB1807" t="s">
        <v>6168</v>
      </c>
      <c r="BC1807">
        <v>2</v>
      </c>
      <c r="BD1807">
        <v>0</v>
      </c>
      <c r="BE1807" t="s">
        <v>6178</v>
      </c>
      <c r="BF1807" t="s">
        <v>6170</v>
      </c>
      <c r="BG1807">
        <v>0</v>
      </c>
      <c r="BH1807" t="s">
        <v>6171</v>
      </c>
      <c r="BI1807">
        <v>27</v>
      </c>
      <c r="BJ1807" t="s">
        <v>6172</v>
      </c>
      <c r="BK1807">
        <v>0</v>
      </c>
      <c r="BL1807">
        <v>75</v>
      </c>
      <c r="BM1807" s="3">
        <f t="shared" si="260"/>
        <v>0.94666666666666666</v>
      </c>
    </row>
    <row r="1808" spans="1:65">
      <c r="A1808" t="s">
        <v>1940</v>
      </c>
      <c r="B1808" s="2">
        <v>45766</v>
      </c>
      <c r="C1808" t="s">
        <v>1632</v>
      </c>
      <c r="D1808" t="s">
        <v>1633</v>
      </c>
      <c r="E1808">
        <v>4</v>
      </c>
      <c r="F1808" t="s">
        <v>49</v>
      </c>
      <c r="G1808" t="s">
        <v>79</v>
      </c>
      <c r="H1808" t="s">
        <v>106</v>
      </c>
      <c r="I1808" t="s">
        <v>52</v>
      </c>
      <c r="J1808" t="s">
        <v>65</v>
      </c>
      <c r="K1808" t="s">
        <v>66</v>
      </c>
      <c r="L1808" t="s">
        <v>67</v>
      </c>
      <c r="M1808" t="s">
        <v>68</v>
      </c>
      <c r="N1808" t="s">
        <v>69</v>
      </c>
      <c r="O1808" t="s">
        <v>58</v>
      </c>
      <c r="P1808">
        <v>53</v>
      </c>
      <c r="Q1808">
        <v>54</v>
      </c>
      <c r="R1808">
        <v>53</v>
      </c>
      <c r="S1808">
        <v>6</v>
      </c>
      <c r="T1808">
        <f t="shared" si="252"/>
        <v>47</v>
      </c>
      <c r="U1808">
        <v>47</v>
      </c>
      <c r="V1808">
        <f t="shared" si="253"/>
        <v>0</v>
      </c>
      <c r="W1808" s="3">
        <f t="shared" si="254"/>
        <v>0.11320754716981132</v>
      </c>
      <c r="X1808">
        <v>128</v>
      </c>
      <c r="Y1808" s="4">
        <v>7.1</v>
      </c>
      <c r="Z1808" s="4">
        <v>6.3</v>
      </c>
      <c r="AA1808" s="5">
        <v>48639.96</v>
      </c>
      <c r="AB1808" s="5">
        <f t="shared" si="255"/>
        <v>2286078.12</v>
      </c>
      <c r="AC1808" s="5">
        <v>32491.07</v>
      </c>
      <c r="AD1808" s="5">
        <f t="shared" si="256"/>
        <v>1722026.71</v>
      </c>
      <c r="AE1808" s="5">
        <v>125463.3</v>
      </c>
      <c r="AF1808" s="5">
        <v>39728.42</v>
      </c>
      <c r="AG1808" s="5">
        <v>74891.63</v>
      </c>
      <c r="AH1808" s="5">
        <v>9135</v>
      </c>
      <c r="AI1808" s="5">
        <v>66634.25</v>
      </c>
      <c r="AJ1808">
        <v>1</v>
      </c>
      <c r="AK1808" s="5">
        <v>13895.53</v>
      </c>
      <c r="AL1808" s="5">
        <v>0</v>
      </c>
      <c r="AM1808" s="5">
        <v>30376.19</v>
      </c>
      <c r="AN1808">
        <v>4</v>
      </c>
      <c r="AO1808">
        <v>3</v>
      </c>
      <c r="AP1808" t="str">
        <f t="shared" si="257"/>
        <v>Yes</v>
      </c>
      <c r="AQ1808">
        <v>2</v>
      </c>
      <c r="AR1808" s="5">
        <f t="shared" si="258"/>
        <v>2082151.03</v>
      </c>
      <c r="AS1808" s="5">
        <f t="shared" si="259"/>
        <v>203927.09</v>
      </c>
      <c r="AT1808" t="s">
        <v>1641</v>
      </c>
      <c r="AU1808" t="s">
        <v>6189</v>
      </c>
      <c r="AV1808" t="s">
        <v>6201</v>
      </c>
      <c r="AW1808" t="s">
        <v>6175</v>
      </c>
      <c r="AX1808" t="s">
        <v>6202</v>
      </c>
      <c r="AY1808">
        <v>54</v>
      </c>
      <c r="AZ1808">
        <v>0</v>
      </c>
      <c r="BA1808">
        <v>0</v>
      </c>
      <c r="BB1808" t="s">
        <v>6168</v>
      </c>
      <c r="BC1808">
        <v>0</v>
      </c>
      <c r="BD1808">
        <v>0</v>
      </c>
      <c r="BE1808" t="s">
        <v>6169</v>
      </c>
      <c r="BF1808" t="s">
        <v>6210</v>
      </c>
      <c r="BG1808">
        <v>4</v>
      </c>
      <c r="BH1808" t="s">
        <v>6208</v>
      </c>
      <c r="BI1808">
        <v>95</v>
      </c>
      <c r="BJ1808" t="s">
        <v>6193</v>
      </c>
      <c r="BK1808">
        <v>0</v>
      </c>
      <c r="BL1808">
        <v>60</v>
      </c>
      <c r="BM1808" s="3">
        <f t="shared" si="260"/>
        <v>0.8833333333333333</v>
      </c>
    </row>
    <row r="1809" spans="1:65">
      <c r="A1809" t="s">
        <v>1941</v>
      </c>
      <c r="B1809" s="2">
        <v>45766</v>
      </c>
      <c r="C1809" t="s">
        <v>1632</v>
      </c>
      <c r="D1809" t="s">
        <v>1633</v>
      </c>
      <c r="E1809">
        <v>4</v>
      </c>
      <c r="F1809" t="s">
        <v>72</v>
      </c>
      <c r="G1809" t="s">
        <v>79</v>
      </c>
      <c r="H1809" t="s">
        <v>102</v>
      </c>
      <c r="I1809" t="s">
        <v>52</v>
      </c>
      <c r="J1809" t="s">
        <v>53</v>
      </c>
      <c r="K1809" t="s">
        <v>75</v>
      </c>
      <c r="L1809" t="s">
        <v>87</v>
      </c>
      <c r="M1809" t="s">
        <v>56</v>
      </c>
      <c r="N1809" t="s">
        <v>57</v>
      </c>
      <c r="O1809" t="s">
        <v>58</v>
      </c>
      <c r="P1809">
        <v>60</v>
      </c>
      <c r="Q1809">
        <v>62</v>
      </c>
      <c r="R1809">
        <v>61</v>
      </c>
      <c r="S1809">
        <v>1</v>
      </c>
      <c r="T1809">
        <f t="shared" si="252"/>
        <v>60</v>
      </c>
      <c r="U1809">
        <v>58</v>
      </c>
      <c r="V1809">
        <f t="shared" si="253"/>
        <v>2</v>
      </c>
      <c r="W1809" s="3">
        <f t="shared" si="254"/>
        <v>1.6393442622950821E-2</v>
      </c>
      <c r="X1809">
        <v>23</v>
      </c>
      <c r="Y1809" s="4">
        <v>2.2000000000000002</v>
      </c>
      <c r="Z1809" s="4">
        <v>1.4</v>
      </c>
      <c r="AA1809" s="5">
        <v>36338.370000000003</v>
      </c>
      <c r="AB1809" s="5">
        <f t="shared" si="255"/>
        <v>2107625.46</v>
      </c>
      <c r="AC1809" s="5">
        <v>24189.15</v>
      </c>
      <c r="AD1809" s="5">
        <f t="shared" si="256"/>
        <v>1475538.15</v>
      </c>
      <c r="AE1809" s="5">
        <v>109514.56</v>
      </c>
      <c r="AF1809" s="5">
        <v>26993.52</v>
      </c>
      <c r="AG1809" s="5">
        <v>9008.57</v>
      </c>
      <c r="AH1809" s="5">
        <v>2030</v>
      </c>
      <c r="AI1809" s="5">
        <v>3549.09</v>
      </c>
      <c r="AJ1809">
        <v>0</v>
      </c>
      <c r="AK1809" s="5">
        <v>0</v>
      </c>
      <c r="AL1809" s="5">
        <v>1531.91</v>
      </c>
      <c r="AM1809" s="5">
        <v>40382.67</v>
      </c>
      <c r="AN1809">
        <v>4</v>
      </c>
      <c r="AO1809">
        <v>5</v>
      </c>
      <c r="AP1809" t="str">
        <f t="shared" si="257"/>
        <v>No</v>
      </c>
      <c r="AQ1809">
        <v>2</v>
      </c>
      <c r="AR1809" s="5">
        <f t="shared" si="258"/>
        <v>1668548.47</v>
      </c>
      <c r="AS1809" s="5">
        <f t="shared" si="259"/>
        <v>439076.99</v>
      </c>
      <c r="AT1809" t="s">
        <v>59</v>
      </c>
      <c r="AU1809" t="s">
        <v>6164</v>
      </c>
      <c r="AV1809" t="s">
        <v>6165</v>
      </c>
      <c r="AW1809" t="s">
        <v>6166</v>
      </c>
      <c r="AX1809" t="s">
        <v>6167</v>
      </c>
      <c r="AY1809">
        <v>66</v>
      </c>
      <c r="AZ1809">
        <v>4</v>
      </c>
      <c r="BA1809">
        <v>19</v>
      </c>
      <c r="BB1809" t="s">
        <v>6185</v>
      </c>
      <c r="BC1809">
        <v>1</v>
      </c>
      <c r="BD1809">
        <v>0</v>
      </c>
      <c r="BE1809" t="s">
        <v>6178</v>
      </c>
      <c r="BF1809" t="s">
        <v>6170</v>
      </c>
      <c r="BG1809">
        <v>1</v>
      </c>
      <c r="BH1809" t="s">
        <v>6179</v>
      </c>
      <c r="BI1809">
        <v>44</v>
      </c>
      <c r="BJ1809" t="s">
        <v>6172</v>
      </c>
      <c r="BK1809">
        <v>0</v>
      </c>
      <c r="BL1809">
        <v>71</v>
      </c>
      <c r="BM1809" s="3">
        <f t="shared" si="260"/>
        <v>0.85915492957746475</v>
      </c>
    </row>
    <row r="1810" spans="1:65">
      <c r="A1810" t="s">
        <v>1942</v>
      </c>
      <c r="B1810" s="2">
        <v>45766</v>
      </c>
      <c r="C1810" t="s">
        <v>1632</v>
      </c>
      <c r="D1810" t="s">
        <v>1633</v>
      </c>
      <c r="E1810">
        <v>4</v>
      </c>
      <c r="F1810" t="s">
        <v>49</v>
      </c>
      <c r="G1810" t="s">
        <v>62</v>
      </c>
      <c r="H1810" t="s">
        <v>133</v>
      </c>
      <c r="I1810" t="s">
        <v>52</v>
      </c>
      <c r="J1810" t="s">
        <v>81</v>
      </c>
      <c r="K1810" t="s">
        <v>66</v>
      </c>
      <c r="L1810" t="s">
        <v>67</v>
      </c>
      <c r="M1810" t="s">
        <v>56</v>
      </c>
      <c r="N1810" t="s">
        <v>69</v>
      </c>
      <c r="O1810" t="s">
        <v>82</v>
      </c>
      <c r="P1810">
        <v>39</v>
      </c>
      <c r="Q1810">
        <v>41</v>
      </c>
      <c r="R1810">
        <v>39</v>
      </c>
      <c r="S1810">
        <v>1</v>
      </c>
      <c r="T1810">
        <f t="shared" si="252"/>
        <v>38</v>
      </c>
      <c r="U1810">
        <v>37</v>
      </c>
      <c r="V1810">
        <f t="shared" si="253"/>
        <v>1</v>
      </c>
      <c r="W1810" s="3">
        <f t="shared" si="254"/>
        <v>2.564102564102564E-2</v>
      </c>
      <c r="X1810">
        <v>51</v>
      </c>
      <c r="Y1810" s="4">
        <v>3.3</v>
      </c>
      <c r="Z1810" s="4">
        <v>1.7</v>
      </c>
      <c r="AA1810" s="5">
        <v>74026.289999999994</v>
      </c>
      <c r="AB1810" s="5">
        <f t="shared" si="255"/>
        <v>2738972.73</v>
      </c>
      <c r="AC1810" s="5">
        <v>51949.87</v>
      </c>
      <c r="AD1810" s="5">
        <f t="shared" si="256"/>
        <v>2026044.93</v>
      </c>
      <c r="AE1810" s="5">
        <v>125812.75</v>
      </c>
      <c r="AF1810" s="5">
        <v>36491.230000000003</v>
      </c>
      <c r="AG1810" s="5">
        <v>12611.53</v>
      </c>
      <c r="AH1810" s="5">
        <v>2465</v>
      </c>
      <c r="AI1810" s="5">
        <v>7577.14</v>
      </c>
      <c r="AJ1810">
        <v>0</v>
      </c>
      <c r="AK1810" s="5">
        <v>0</v>
      </c>
      <c r="AL1810" s="5">
        <v>1660.39</v>
      </c>
      <c r="AM1810" s="5">
        <v>24631.14</v>
      </c>
      <c r="AN1810">
        <v>4</v>
      </c>
      <c r="AO1810">
        <v>4</v>
      </c>
      <c r="AP1810" t="str">
        <f t="shared" si="257"/>
        <v>Yes</v>
      </c>
      <c r="AQ1810">
        <v>0</v>
      </c>
      <c r="AR1810" s="5">
        <f t="shared" si="258"/>
        <v>2237294.11</v>
      </c>
      <c r="AS1810" s="5">
        <f t="shared" si="259"/>
        <v>501678.62</v>
      </c>
      <c r="AT1810" t="s">
        <v>116</v>
      </c>
      <c r="AU1810" t="s">
        <v>6164</v>
      </c>
      <c r="AV1810" t="s">
        <v>6165</v>
      </c>
      <c r="AW1810" t="s">
        <v>6166</v>
      </c>
      <c r="AX1810" t="s">
        <v>6202</v>
      </c>
      <c r="AY1810">
        <v>41</v>
      </c>
      <c r="AZ1810">
        <v>0</v>
      </c>
      <c r="BA1810">
        <v>11</v>
      </c>
      <c r="BB1810" t="s">
        <v>6198</v>
      </c>
      <c r="BC1810">
        <v>0</v>
      </c>
      <c r="BD1810">
        <v>0</v>
      </c>
      <c r="BE1810" t="s">
        <v>6169</v>
      </c>
      <c r="BF1810" t="s">
        <v>6170</v>
      </c>
      <c r="BG1810">
        <v>1</v>
      </c>
      <c r="BH1810" t="s">
        <v>6192</v>
      </c>
      <c r="BI1810">
        <v>58</v>
      </c>
      <c r="BJ1810" t="s">
        <v>6187</v>
      </c>
      <c r="BK1810">
        <v>0</v>
      </c>
      <c r="BL1810">
        <v>52</v>
      </c>
      <c r="BM1810" s="3">
        <f t="shared" si="260"/>
        <v>0.75</v>
      </c>
    </row>
    <row r="1811" spans="1:65">
      <c r="A1811" t="s">
        <v>1943</v>
      </c>
      <c r="B1811" s="2">
        <v>45766</v>
      </c>
      <c r="C1811" t="s">
        <v>1632</v>
      </c>
      <c r="D1811" t="s">
        <v>1633</v>
      </c>
      <c r="E1811">
        <v>4</v>
      </c>
      <c r="F1811" t="s">
        <v>49</v>
      </c>
      <c r="G1811" t="s">
        <v>62</v>
      </c>
      <c r="H1811" t="s">
        <v>226</v>
      </c>
      <c r="I1811" t="s">
        <v>64</v>
      </c>
      <c r="J1811" t="s">
        <v>65</v>
      </c>
      <c r="K1811" t="s">
        <v>66</v>
      </c>
      <c r="L1811" t="s">
        <v>67</v>
      </c>
      <c r="M1811" t="s">
        <v>56</v>
      </c>
      <c r="N1811" t="s">
        <v>94</v>
      </c>
      <c r="O1811" t="s">
        <v>120</v>
      </c>
      <c r="P1811">
        <v>52</v>
      </c>
      <c r="Q1811">
        <v>55</v>
      </c>
      <c r="R1811">
        <v>53</v>
      </c>
      <c r="S1811">
        <v>1</v>
      </c>
      <c r="T1811">
        <f t="shared" si="252"/>
        <v>52</v>
      </c>
      <c r="U1811">
        <v>51</v>
      </c>
      <c r="V1811">
        <f t="shared" si="253"/>
        <v>1</v>
      </c>
      <c r="W1811" s="3">
        <f t="shared" si="254"/>
        <v>1.8867924528301886E-2</v>
      </c>
      <c r="X1811">
        <v>24</v>
      </c>
      <c r="Y1811" s="4">
        <v>0</v>
      </c>
      <c r="Z1811" s="4">
        <v>1.4</v>
      </c>
      <c r="AA1811" s="5">
        <v>48706.46</v>
      </c>
      <c r="AB1811" s="5">
        <f t="shared" si="255"/>
        <v>2484029.46</v>
      </c>
      <c r="AC1811" s="5">
        <v>34155.54</v>
      </c>
      <c r="AD1811" s="5">
        <f t="shared" si="256"/>
        <v>1810243.62</v>
      </c>
      <c r="AE1811" s="5">
        <v>112278.3</v>
      </c>
      <c r="AF1811" s="5">
        <v>34415.620000000003</v>
      </c>
      <c r="AG1811" s="5">
        <v>8963.16</v>
      </c>
      <c r="AH1811" s="5">
        <v>2030</v>
      </c>
      <c r="AI1811" s="5">
        <v>5079.17</v>
      </c>
      <c r="AJ1811">
        <v>0</v>
      </c>
      <c r="AK1811" s="5">
        <v>0</v>
      </c>
      <c r="AL1811" s="5">
        <v>1075.49</v>
      </c>
      <c r="AM1811" s="5">
        <v>31909.06</v>
      </c>
      <c r="AN1811">
        <v>4</v>
      </c>
      <c r="AO1811">
        <v>4</v>
      </c>
      <c r="AP1811" t="str">
        <f t="shared" si="257"/>
        <v>Yes</v>
      </c>
      <c r="AQ1811">
        <v>0</v>
      </c>
      <c r="AR1811" s="5">
        <f t="shared" si="258"/>
        <v>2005994.42</v>
      </c>
      <c r="AS1811" s="5">
        <f t="shared" si="259"/>
        <v>478035.04</v>
      </c>
      <c r="AT1811" t="s">
        <v>59</v>
      </c>
      <c r="AU1811" t="s">
        <v>6164</v>
      </c>
      <c r="AV1811" t="s">
        <v>6165</v>
      </c>
      <c r="AW1811" t="s">
        <v>6166</v>
      </c>
      <c r="AX1811" t="s">
        <v>6167</v>
      </c>
      <c r="AY1811">
        <v>55</v>
      </c>
      <c r="AZ1811">
        <v>0</v>
      </c>
      <c r="BA1811">
        <v>17</v>
      </c>
      <c r="BB1811" t="s">
        <v>6198</v>
      </c>
      <c r="BC1811">
        <v>0</v>
      </c>
      <c r="BD1811">
        <v>0</v>
      </c>
      <c r="BE1811" t="s">
        <v>6169</v>
      </c>
      <c r="BF1811" t="s">
        <v>6170</v>
      </c>
      <c r="BG1811">
        <v>1</v>
      </c>
      <c r="BH1811" t="s">
        <v>6186</v>
      </c>
      <c r="BI1811">
        <v>30</v>
      </c>
      <c r="BJ1811" t="s">
        <v>6172</v>
      </c>
      <c r="BK1811">
        <v>0</v>
      </c>
      <c r="BL1811">
        <v>64</v>
      </c>
      <c r="BM1811" s="3">
        <f t="shared" si="260"/>
        <v>0.828125</v>
      </c>
    </row>
    <row r="1812" spans="1:65">
      <c r="A1812" t="s">
        <v>1944</v>
      </c>
      <c r="B1812" s="2">
        <v>45766</v>
      </c>
      <c r="C1812" t="s">
        <v>1632</v>
      </c>
      <c r="D1812" t="s">
        <v>1633</v>
      </c>
      <c r="E1812">
        <v>4</v>
      </c>
      <c r="F1812" t="s">
        <v>49</v>
      </c>
      <c r="G1812" t="s">
        <v>79</v>
      </c>
      <c r="H1812" t="s">
        <v>260</v>
      </c>
      <c r="I1812" t="s">
        <v>74</v>
      </c>
      <c r="J1812" t="s">
        <v>53</v>
      </c>
      <c r="K1812" t="s">
        <v>75</v>
      </c>
      <c r="L1812" t="s">
        <v>92</v>
      </c>
      <c r="M1812" t="s">
        <v>56</v>
      </c>
      <c r="N1812" t="s">
        <v>69</v>
      </c>
      <c r="O1812" t="s">
        <v>120</v>
      </c>
      <c r="P1812">
        <v>65</v>
      </c>
      <c r="Q1812">
        <v>65</v>
      </c>
      <c r="R1812">
        <v>63</v>
      </c>
      <c r="S1812">
        <v>1</v>
      </c>
      <c r="T1812">
        <f t="shared" si="252"/>
        <v>62</v>
      </c>
      <c r="U1812">
        <v>62</v>
      </c>
      <c r="V1812">
        <f t="shared" si="253"/>
        <v>0</v>
      </c>
      <c r="W1812" s="3">
        <f t="shared" si="254"/>
        <v>1.5873015873015872E-2</v>
      </c>
      <c r="X1812">
        <v>27</v>
      </c>
      <c r="Y1812" s="4">
        <v>3</v>
      </c>
      <c r="Z1812" s="4">
        <v>0.8</v>
      </c>
      <c r="AA1812" s="5">
        <v>35571.019999999997</v>
      </c>
      <c r="AB1812" s="5">
        <f t="shared" si="255"/>
        <v>2205403.2400000002</v>
      </c>
      <c r="AC1812" s="5">
        <v>23861.35</v>
      </c>
      <c r="AD1812" s="5">
        <f t="shared" si="256"/>
        <v>1503265.05</v>
      </c>
      <c r="AE1812" s="5">
        <v>106559.38</v>
      </c>
      <c r="AF1812" s="5">
        <v>28534.98</v>
      </c>
      <c r="AG1812" s="5">
        <v>9721.0499999999993</v>
      </c>
      <c r="AH1812" s="5">
        <v>1160</v>
      </c>
      <c r="AI1812" s="5">
        <v>3536.84</v>
      </c>
      <c r="AJ1812">
        <v>0</v>
      </c>
      <c r="AK1812" s="5">
        <v>0</v>
      </c>
      <c r="AL1812" s="5">
        <v>0</v>
      </c>
      <c r="AM1812" s="5">
        <v>44665.3</v>
      </c>
      <c r="AN1812">
        <v>4</v>
      </c>
      <c r="AO1812">
        <v>5</v>
      </c>
      <c r="AP1812" t="str">
        <f t="shared" si="257"/>
        <v>No</v>
      </c>
      <c r="AQ1812">
        <v>3</v>
      </c>
      <c r="AR1812" s="5">
        <f t="shared" si="258"/>
        <v>1697442.6</v>
      </c>
      <c r="AS1812" s="5">
        <f t="shared" si="259"/>
        <v>507960.64</v>
      </c>
      <c r="AT1812" t="s">
        <v>59</v>
      </c>
      <c r="AU1812" t="s">
        <v>6164</v>
      </c>
      <c r="AV1812" t="s">
        <v>6165</v>
      </c>
      <c r="AW1812" t="s">
        <v>6166</v>
      </c>
      <c r="AX1812" t="s">
        <v>6167</v>
      </c>
      <c r="AY1812">
        <v>65</v>
      </c>
      <c r="AZ1812">
        <v>0</v>
      </c>
      <c r="BA1812">
        <v>0</v>
      </c>
      <c r="BB1812" t="s">
        <v>6168</v>
      </c>
      <c r="BC1812">
        <v>0</v>
      </c>
      <c r="BD1812">
        <v>1</v>
      </c>
      <c r="BE1812" t="s">
        <v>6188</v>
      </c>
      <c r="BF1812" t="s">
        <v>6170</v>
      </c>
      <c r="BG1812">
        <v>3</v>
      </c>
      <c r="BH1812" t="s">
        <v>6211</v>
      </c>
      <c r="BI1812">
        <v>103</v>
      </c>
      <c r="BJ1812" t="s">
        <v>6193</v>
      </c>
      <c r="BK1812">
        <v>0</v>
      </c>
      <c r="BL1812">
        <v>71</v>
      </c>
      <c r="BM1812" s="3">
        <f t="shared" si="260"/>
        <v>0.88732394366197187</v>
      </c>
    </row>
    <row r="1813" spans="1:65">
      <c r="A1813" t="s">
        <v>1945</v>
      </c>
      <c r="B1813" s="2">
        <v>45766</v>
      </c>
      <c r="C1813" t="s">
        <v>1632</v>
      </c>
      <c r="D1813" t="s">
        <v>1633</v>
      </c>
      <c r="E1813">
        <v>4</v>
      </c>
      <c r="F1813" t="s">
        <v>61</v>
      </c>
      <c r="G1813" t="s">
        <v>79</v>
      </c>
      <c r="H1813" t="s">
        <v>98</v>
      </c>
      <c r="I1813" t="s">
        <v>52</v>
      </c>
      <c r="J1813" t="s">
        <v>53</v>
      </c>
      <c r="K1813" t="s">
        <v>75</v>
      </c>
      <c r="L1813" t="s">
        <v>67</v>
      </c>
      <c r="M1813" t="s">
        <v>68</v>
      </c>
      <c r="N1813" t="s">
        <v>57</v>
      </c>
      <c r="O1813" t="s">
        <v>82</v>
      </c>
      <c r="P1813">
        <v>67</v>
      </c>
      <c r="Q1813">
        <v>70</v>
      </c>
      <c r="R1813">
        <v>69</v>
      </c>
      <c r="S1813">
        <v>3</v>
      </c>
      <c r="T1813">
        <f t="shared" si="252"/>
        <v>66</v>
      </c>
      <c r="U1813">
        <v>65</v>
      </c>
      <c r="V1813">
        <f t="shared" si="253"/>
        <v>1</v>
      </c>
      <c r="W1813" s="3">
        <f t="shared" si="254"/>
        <v>4.3478260869565216E-2</v>
      </c>
      <c r="X1813">
        <v>15</v>
      </c>
      <c r="Y1813" s="4">
        <v>0.3</v>
      </c>
      <c r="Z1813" s="4">
        <v>0.8</v>
      </c>
      <c r="AA1813" s="5">
        <v>36262.46</v>
      </c>
      <c r="AB1813" s="5">
        <f t="shared" si="255"/>
        <v>2357059.9</v>
      </c>
      <c r="AC1813" s="5">
        <v>21920.36</v>
      </c>
      <c r="AD1813" s="5">
        <f t="shared" si="256"/>
        <v>1512504.84</v>
      </c>
      <c r="AE1813" s="5">
        <v>121153.24</v>
      </c>
      <c r="AF1813" s="5">
        <v>29827.26</v>
      </c>
      <c r="AG1813" s="5">
        <v>8396.2900000000009</v>
      </c>
      <c r="AH1813" s="5">
        <v>1160</v>
      </c>
      <c r="AI1813" s="5">
        <v>10683.87</v>
      </c>
      <c r="AJ1813">
        <v>1</v>
      </c>
      <c r="AK1813" s="5">
        <v>8408.93</v>
      </c>
      <c r="AL1813" s="5">
        <v>732.46</v>
      </c>
      <c r="AM1813" s="5">
        <v>48921.88</v>
      </c>
      <c r="AN1813">
        <v>4</v>
      </c>
      <c r="AO1813">
        <v>6</v>
      </c>
      <c r="AP1813" t="str">
        <f t="shared" si="257"/>
        <v>No</v>
      </c>
      <c r="AQ1813">
        <v>2</v>
      </c>
      <c r="AR1813" s="5">
        <f t="shared" si="258"/>
        <v>1741788.77</v>
      </c>
      <c r="AS1813" s="5">
        <f t="shared" si="259"/>
        <v>615271.13</v>
      </c>
      <c r="AT1813" t="s">
        <v>116</v>
      </c>
      <c r="AU1813" t="s">
        <v>6199</v>
      </c>
      <c r="AV1813" t="s">
        <v>6200</v>
      </c>
      <c r="AW1813" t="s">
        <v>6175</v>
      </c>
      <c r="AX1813" t="s">
        <v>6167</v>
      </c>
      <c r="AY1813">
        <v>69</v>
      </c>
      <c r="AZ1813">
        <v>2</v>
      </c>
      <c r="BA1813">
        <v>17</v>
      </c>
      <c r="BB1813" t="s">
        <v>6185</v>
      </c>
      <c r="BC1813">
        <v>1</v>
      </c>
      <c r="BD1813">
        <v>1</v>
      </c>
      <c r="BE1813" t="s">
        <v>6188</v>
      </c>
      <c r="BF1813" t="s">
        <v>6210</v>
      </c>
      <c r="BG1813">
        <v>0</v>
      </c>
      <c r="BH1813" t="s">
        <v>6171</v>
      </c>
      <c r="BI1813">
        <v>30</v>
      </c>
      <c r="BJ1813" t="s">
        <v>6172</v>
      </c>
      <c r="BK1813">
        <v>0</v>
      </c>
      <c r="BL1813">
        <v>76</v>
      </c>
      <c r="BM1813" s="3">
        <f t="shared" si="260"/>
        <v>0.90789473684210531</v>
      </c>
    </row>
    <row r="1814" spans="1:65">
      <c r="A1814" t="s">
        <v>1946</v>
      </c>
      <c r="B1814" s="2">
        <v>45766</v>
      </c>
      <c r="C1814" t="s">
        <v>1632</v>
      </c>
      <c r="D1814" t="s">
        <v>1633</v>
      </c>
      <c r="E1814">
        <v>4</v>
      </c>
      <c r="F1814" t="s">
        <v>61</v>
      </c>
      <c r="G1814" t="s">
        <v>79</v>
      </c>
      <c r="H1814" t="s">
        <v>123</v>
      </c>
      <c r="I1814" t="s">
        <v>52</v>
      </c>
      <c r="J1814" t="s">
        <v>81</v>
      </c>
      <c r="K1814" t="s">
        <v>75</v>
      </c>
      <c r="L1814" t="s">
        <v>55</v>
      </c>
      <c r="M1814" t="s">
        <v>56</v>
      </c>
      <c r="N1814" t="s">
        <v>69</v>
      </c>
      <c r="O1814" t="s">
        <v>70</v>
      </c>
      <c r="P1814">
        <v>34</v>
      </c>
      <c r="Q1814">
        <v>36</v>
      </c>
      <c r="R1814">
        <v>36</v>
      </c>
      <c r="S1814">
        <v>1</v>
      </c>
      <c r="T1814">
        <f t="shared" si="252"/>
        <v>35</v>
      </c>
      <c r="U1814">
        <v>33</v>
      </c>
      <c r="V1814">
        <f t="shared" si="253"/>
        <v>2</v>
      </c>
      <c r="W1814" s="3">
        <f t="shared" si="254"/>
        <v>2.7777777777777776E-2</v>
      </c>
      <c r="X1814">
        <v>13</v>
      </c>
      <c r="Y1814" s="4">
        <v>5.9</v>
      </c>
      <c r="Z1814" s="4">
        <v>1.5</v>
      </c>
      <c r="AA1814" s="5">
        <v>78582.710000000006</v>
      </c>
      <c r="AB1814" s="5">
        <f t="shared" si="255"/>
        <v>2593229.4300000002</v>
      </c>
      <c r="AC1814" s="5">
        <v>53130.080000000002</v>
      </c>
      <c r="AD1814" s="5">
        <f t="shared" si="256"/>
        <v>1912682.88</v>
      </c>
      <c r="AE1814" s="5">
        <v>115955.72</v>
      </c>
      <c r="AF1814" s="5">
        <v>29695.52</v>
      </c>
      <c r="AG1814" s="5">
        <v>7862.31</v>
      </c>
      <c r="AH1814" s="5">
        <v>2175</v>
      </c>
      <c r="AI1814" s="5">
        <v>7418.18</v>
      </c>
      <c r="AJ1814">
        <v>0</v>
      </c>
      <c r="AK1814" s="5">
        <v>0</v>
      </c>
      <c r="AL1814" s="5">
        <v>3155.9</v>
      </c>
      <c r="AM1814" s="5">
        <v>24627.02</v>
      </c>
      <c r="AN1814">
        <v>4</v>
      </c>
      <c r="AO1814">
        <v>5</v>
      </c>
      <c r="AP1814" t="str">
        <f t="shared" si="257"/>
        <v>No</v>
      </c>
      <c r="AQ1814">
        <v>1</v>
      </c>
      <c r="AR1814" s="5">
        <f t="shared" si="258"/>
        <v>2103572.5299999998</v>
      </c>
      <c r="AS1814" s="5">
        <f t="shared" si="259"/>
        <v>489656.9</v>
      </c>
      <c r="AT1814" t="s">
        <v>116</v>
      </c>
      <c r="AU1814" t="s">
        <v>6164</v>
      </c>
      <c r="AV1814" t="s">
        <v>6165</v>
      </c>
      <c r="AW1814" t="s">
        <v>6166</v>
      </c>
      <c r="AX1814" t="s">
        <v>6184</v>
      </c>
      <c r="AY1814">
        <v>37</v>
      </c>
      <c r="AZ1814">
        <v>0</v>
      </c>
      <c r="BA1814">
        <v>16</v>
      </c>
      <c r="BB1814" t="s">
        <v>6180</v>
      </c>
      <c r="BC1814">
        <v>0</v>
      </c>
      <c r="BD1814">
        <v>1</v>
      </c>
      <c r="BE1814" t="s">
        <v>6188</v>
      </c>
      <c r="BF1814" t="s">
        <v>6170</v>
      </c>
      <c r="BG1814">
        <v>0</v>
      </c>
      <c r="BH1814" t="s">
        <v>6171</v>
      </c>
      <c r="BI1814">
        <v>34</v>
      </c>
      <c r="BJ1814" t="s">
        <v>6172</v>
      </c>
      <c r="BK1814">
        <v>0</v>
      </c>
      <c r="BL1814">
        <v>47</v>
      </c>
      <c r="BM1814" s="3">
        <f t="shared" si="260"/>
        <v>0.76595744680851063</v>
      </c>
    </row>
    <row r="1815" spans="1:65">
      <c r="A1815" t="s">
        <v>1947</v>
      </c>
      <c r="B1815" s="2">
        <v>45766</v>
      </c>
      <c r="C1815" t="s">
        <v>1632</v>
      </c>
      <c r="D1815" t="s">
        <v>1633</v>
      </c>
      <c r="E1815">
        <v>4</v>
      </c>
      <c r="F1815" t="s">
        <v>72</v>
      </c>
      <c r="G1815" t="s">
        <v>62</v>
      </c>
      <c r="H1815" t="s">
        <v>150</v>
      </c>
      <c r="I1815" t="s">
        <v>64</v>
      </c>
      <c r="J1815" t="s">
        <v>65</v>
      </c>
      <c r="K1815" t="s">
        <v>54</v>
      </c>
      <c r="L1815" t="s">
        <v>92</v>
      </c>
      <c r="M1815" t="s">
        <v>68</v>
      </c>
      <c r="N1815" t="s">
        <v>69</v>
      </c>
      <c r="O1815" t="s">
        <v>58</v>
      </c>
      <c r="P1815">
        <v>55</v>
      </c>
      <c r="Q1815">
        <v>56</v>
      </c>
      <c r="R1815">
        <v>55</v>
      </c>
      <c r="S1815">
        <v>1</v>
      </c>
      <c r="T1815">
        <f t="shared" si="252"/>
        <v>54</v>
      </c>
      <c r="U1815">
        <v>54</v>
      </c>
      <c r="V1815">
        <f t="shared" si="253"/>
        <v>0</v>
      </c>
      <c r="W1815" s="3">
        <f t="shared" si="254"/>
        <v>1.8181818181818181E-2</v>
      </c>
      <c r="X1815">
        <v>10</v>
      </c>
      <c r="Y1815" s="4">
        <v>2.1</v>
      </c>
      <c r="Z1815" s="4">
        <v>0.4</v>
      </c>
      <c r="AA1815" s="5">
        <v>56267.58</v>
      </c>
      <c r="AB1815" s="5">
        <f t="shared" si="255"/>
        <v>3038449.32</v>
      </c>
      <c r="AC1815" s="5">
        <v>33827.71</v>
      </c>
      <c r="AD1815" s="5">
        <f t="shared" si="256"/>
        <v>1860524.05</v>
      </c>
      <c r="AE1815" s="5">
        <v>118228.54</v>
      </c>
      <c r="AF1815" s="5">
        <v>33566.410000000003</v>
      </c>
      <c r="AG1815" s="5">
        <v>7569.43</v>
      </c>
      <c r="AH1815" s="5">
        <v>580</v>
      </c>
      <c r="AI1815" s="5">
        <v>5060</v>
      </c>
      <c r="AJ1815">
        <v>1</v>
      </c>
      <c r="AK1815" s="5">
        <v>13838.5</v>
      </c>
      <c r="AL1815" s="5">
        <v>0</v>
      </c>
      <c r="AM1815" s="5">
        <v>33897.86</v>
      </c>
      <c r="AN1815">
        <v>4</v>
      </c>
      <c r="AO1815">
        <v>4</v>
      </c>
      <c r="AP1815" t="str">
        <f t="shared" si="257"/>
        <v>Yes</v>
      </c>
      <c r="AQ1815">
        <v>2</v>
      </c>
      <c r="AR1815" s="5">
        <f t="shared" si="258"/>
        <v>2073264.79</v>
      </c>
      <c r="AS1815" s="5">
        <f t="shared" si="259"/>
        <v>965184.53</v>
      </c>
      <c r="AT1815" t="s">
        <v>59</v>
      </c>
      <c r="AU1815" t="s">
        <v>6194</v>
      </c>
      <c r="AV1815" t="s">
        <v>6195</v>
      </c>
      <c r="AW1815" t="s">
        <v>6183</v>
      </c>
      <c r="AX1815" t="s">
        <v>6207</v>
      </c>
      <c r="AY1815">
        <v>57</v>
      </c>
      <c r="AZ1815">
        <v>0</v>
      </c>
      <c r="BA1815">
        <v>0</v>
      </c>
      <c r="BB1815" t="s">
        <v>6168</v>
      </c>
      <c r="BC1815">
        <v>0</v>
      </c>
      <c r="BD1815">
        <v>0</v>
      </c>
      <c r="BE1815" t="s">
        <v>6169</v>
      </c>
      <c r="BF1815" t="s">
        <v>6170</v>
      </c>
      <c r="BG1815">
        <v>0</v>
      </c>
      <c r="BH1815" t="s">
        <v>6171</v>
      </c>
      <c r="BI1815">
        <v>38</v>
      </c>
      <c r="BJ1815" t="s">
        <v>6172</v>
      </c>
      <c r="BK1815">
        <v>0</v>
      </c>
      <c r="BL1815">
        <v>65</v>
      </c>
      <c r="BM1815" s="3">
        <f t="shared" si="260"/>
        <v>0.84615384615384615</v>
      </c>
    </row>
    <row r="1816" spans="1:65">
      <c r="A1816" t="s">
        <v>1948</v>
      </c>
      <c r="B1816" s="2">
        <v>45766</v>
      </c>
      <c r="C1816" t="s">
        <v>1632</v>
      </c>
      <c r="D1816" t="s">
        <v>1633</v>
      </c>
      <c r="E1816">
        <v>4</v>
      </c>
      <c r="F1816" t="s">
        <v>61</v>
      </c>
      <c r="G1816" t="s">
        <v>62</v>
      </c>
      <c r="H1816" t="s">
        <v>115</v>
      </c>
      <c r="I1816" t="s">
        <v>52</v>
      </c>
      <c r="J1816" t="s">
        <v>53</v>
      </c>
      <c r="K1816" t="s">
        <v>66</v>
      </c>
      <c r="L1816" t="s">
        <v>55</v>
      </c>
      <c r="M1816" t="s">
        <v>56</v>
      </c>
      <c r="N1816" t="s">
        <v>109</v>
      </c>
      <c r="O1816" t="s">
        <v>70</v>
      </c>
      <c r="P1816">
        <v>78</v>
      </c>
      <c r="Q1816">
        <v>83</v>
      </c>
      <c r="R1816">
        <v>81</v>
      </c>
      <c r="S1816">
        <v>2</v>
      </c>
      <c r="T1816">
        <f t="shared" si="252"/>
        <v>79</v>
      </c>
      <c r="U1816">
        <v>75</v>
      </c>
      <c r="V1816">
        <f t="shared" si="253"/>
        <v>4</v>
      </c>
      <c r="W1816" s="3">
        <f t="shared" si="254"/>
        <v>2.4691358024691357E-2</v>
      </c>
      <c r="X1816">
        <v>24</v>
      </c>
      <c r="Y1816" s="4">
        <v>8.6</v>
      </c>
      <c r="Z1816" s="4">
        <v>1.7</v>
      </c>
      <c r="AA1816" s="5">
        <v>30324.75</v>
      </c>
      <c r="AB1816" s="5">
        <f t="shared" si="255"/>
        <v>2274356.25</v>
      </c>
      <c r="AC1816" s="5">
        <v>23483.67</v>
      </c>
      <c r="AD1816" s="5">
        <f t="shared" si="256"/>
        <v>1902177.27</v>
      </c>
      <c r="AE1816" s="5">
        <v>145502.96</v>
      </c>
      <c r="AF1816" s="5">
        <v>35316.720000000001</v>
      </c>
      <c r="AG1816" s="5">
        <v>9645.82</v>
      </c>
      <c r="AH1816" s="5">
        <v>2465</v>
      </c>
      <c r="AI1816" s="5">
        <v>7101.37</v>
      </c>
      <c r="AJ1816">
        <v>0</v>
      </c>
      <c r="AK1816" s="5">
        <v>0</v>
      </c>
      <c r="AL1816" s="5">
        <v>34806.31</v>
      </c>
      <c r="AM1816" s="5">
        <v>140244.6</v>
      </c>
      <c r="AN1816">
        <v>8</v>
      </c>
      <c r="AO1816">
        <v>9</v>
      </c>
      <c r="AP1816" t="str">
        <f t="shared" si="257"/>
        <v>No</v>
      </c>
      <c r="AQ1816">
        <v>3</v>
      </c>
      <c r="AR1816" s="5">
        <f t="shared" si="258"/>
        <v>2277260.0499999998</v>
      </c>
      <c r="AS1816" s="5">
        <f t="shared" si="259"/>
        <v>-2903.8</v>
      </c>
      <c r="AT1816" t="s">
        <v>59</v>
      </c>
      <c r="AU1816" t="s">
        <v>6164</v>
      </c>
      <c r="AV1816" t="s">
        <v>6165</v>
      </c>
      <c r="AW1816" t="s">
        <v>6166</v>
      </c>
      <c r="AX1816" t="s">
        <v>6177</v>
      </c>
      <c r="AY1816">
        <v>82</v>
      </c>
      <c r="AZ1816">
        <v>3</v>
      </c>
      <c r="BA1816">
        <v>26</v>
      </c>
      <c r="BB1816" t="s">
        <v>6185</v>
      </c>
      <c r="BC1816">
        <v>0</v>
      </c>
      <c r="BD1816">
        <v>1</v>
      </c>
      <c r="BE1816" t="s">
        <v>6188</v>
      </c>
      <c r="BF1816" t="s">
        <v>6170</v>
      </c>
      <c r="BG1816">
        <v>0</v>
      </c>
      <c r="BH1816" t="s">
        <v>6171</v>
      </c>
      <c r="BI1816">
        <v>21</v>
      </c>
      <c r="BJ1816" t="s">
        <v>6172</v>
      </c>
      <c r="BK1816">
        <v>0</v>
      </c>
      <c r="BL1816">
        <v>85</v>
      </c>
      <c r="BM1816" s="3">
        <f t="shared" si="260"/>
        <v>0.95294117647058818</v>
      </c>
    </row>
    <row r="1817" spans="1:65">
      <c r="A1817" t="s">
        <v>1949</v>
      </c>
      <c r="B1817" s="2">
        <v>45766</v>
      </c>
      <c r="C1817" t="s">
        <v>1632</v>
      </c>
      <c r="D1817" t="s">
        <v>1633</v>
      </c>
      <c r="E1817">
        <v>4</v>
      </c>
      <c r="F1817" t="s">
        <v>49</v>
      </c>
      <c r="G1817" t="s">
        <v>50</v>
      </c>
      <c r="H1817" t="s">
        <v>245</v>
      </c>
      <c r="I1817" t="s">
        <v>74</v>
      </c>
      <c r="J1817" t="s">
        <v>53</v>
      </c>
      <c r="K1817" t="s">
        <v>66</v>
      </c>
      <c r="L1817" t="s">
        <v>87</v>
      </c>
      <c r="M1817" t="s">
        <v>56</v>
      </c>
      <c r="N1817" t="s">
        <v>69</v>
      </c>
      <c r="O1817" t="s">
        <v>58</v>
      </c>
      <c r="P1817">
        <v>87</v>
      </c>
      <c r="Q1817">
        <v>93</v>
      </c>
      <c r="R1817">
        <v>91</v>
      </c>
      <c r="S1817">
        <v>2</v>
      </c>
      <c r="T1817">
        <f t="shared" si="252"/>
        <v>89</v>
      </c>
      <c r="U1817">
        <v>83</v>
      </c>
      <c r="V1817">
        <f t="shared" si="253"/>
        <v>6</v>
      </c>
      <c r="W1817" s="3">
        <f t="shared" si="254"/>
        <v>2.197802197802198E-2</v>
      </c>
      <c r="X1817">
        <v>19</v>
      </c>
      <c r="Y1817" s="4">
        <v>8.5</v>
      </c>
      <c r="Z1817" s="4">
        <v>1.6</v>
      </c>
      <c r="AA1817" s="5">
        <v>30475.67</v>
      </c>
      <c r="AB1817" s="5">
        <f t="shared" si="255"/>
        <v>2529480.61</v>
      </c>
      <c r="AC1817" s="5">
        <v>24240.74</v>
      </c>
      <c r="AD1817" s="5">
        <f t="shared" si="256"/>
        <v>2205907.34</v>
      </c>
      <c r="AE1817" s="5">
        <v>155845.82</v>
      </c>
      <c r="AF1817" s="5">
        <v>40929.589999999997</v>
      </c>
      <c r="AG1817" s="5">
        <v>8428.65</v>
      </c>
      <c r="AH1817" s="5">
        <v>2320</v>
      </c>
      <c r="AI1817" s="5">
        <v>7102.44</v>
      </c>
      <c r="AJ1817">
        <v>0</v>
      </c>
      <c r="AK1817" s="5">
        <v>0</v>
      </c>
      <c r="AL1817" s="5">
        <v>35400.54</v>
      </c>
      <c r="AM1817" s="5">
        <v>88634.01</v>
      </c>
      <c r="AN1817">
        <v>4</v>
      </c>
      <c r="AO1817">
        <v>3</v>
      </c>
      <c r="AP1817" t="str">
        <f t="shared" si="257"/>
        <v>Yes</v>
      </c>
      <c r="AQ1817">
        <v>1</v>
      </c>
      <c r="AR1817" s="5">
        <f t="shared" si="258"/>
        <v>2544568.39</v>
      </c>
      <c r="AS1817" s="5">
        <f t="shared" si="259"/>
        <v>-15087.78</v>
      </c>
      <c r="AT1817" t="s">
        <v>59</v>
      </c>
      <c r="AU1817" t="s">
        <v>6164</v>
      </c>
      <c r="AV1817" t="s">
        <v>6165</v>
      </c>
      <c r="AW1817" t="s">
        <v>6166</v>
      </c>
      <c r="AX1817" t="s">
        <v>6177</v>
      </c>
      <c r="AY1817">
        <v>89</v>
      </c>
      <c r="AZ1817">
        <v>0</v>
      </c>
      <c r="BA1817">
        <v>37</v>
      </c>
      <c r="BB1817" t="s">
        <v>6180</v>
      </c>
      <c r="BC1817">
        <v>0</v>
      </c>
      <c r="BD1817">
        <v>0</v>
      </c>
      <c r="BE1817" t="s">
        <v>6169</v>
      </c>
      <c r="BF1817" t="s">
        <v>6170</v>
      </c>
      <c r="BG1817">
        <v>0</v>
      </c>
      <c r="BH1817" t="s">
        <v>6171</v>
      </c>
      <c r="BI1817">
        <v>34</v>
      </c>
      <c r="BJ1817" t="s">
        <v>6172</v>
      </c>
      <c r="BK1817">
        <v>0</v>
      </c>
      <c r="BL1817">
        <v>98</v>
      </c>
      <c r="BM1817" s="3">
        <f t="shared" si="260"/>
        <v>0.9285714285714286</v>
      </c>
    </row>
    <row r="1818" spans="1:65">
      <c r="A1818" t="s">
        <v>1950</v>
      </c>
      <c r="B1818" s="2">
        <v>45766</v>
      </c>
      <c r="C1818" t="s">
        <v>1632</v>
      </c>
      <c r="D1818" t="s">
        <v>1633</v>
      </c>
      <c r="E1818">
        <v>4</v>
      </c>
      <c r="F1818" t="s">
        <v>78</v>
      </c>
      <c r="G1818" t="s">
        <v>62</v>
      </c>
      <c r="H1818" t="s">
        <v>190</v>
      </c>
      <c r="I1818" t="s">
        <v>74</v>
      </c>
      <c r="J1818" t="s">
        <v>53</v>
      </c>
      <c r="K1818" t="s">
        <v>75</v>
      </c>
      <c r="L1818" t="s">
        <v>67</v>
      </c>
      <c r="M1818" t="s">
        <v>68</v>
      </c>
      <c r="N1818" t="s">
        <v>76</v>
      </c>
      <c r="O1818" t="s">
        <v>82</v>
      </c>
      <c r="P1818">
        <v>67</v>
      </c>
      <c r="Q1818">
        <v>71</v>
      </c>
      <c r="R1818">
        <v>69</v>
      </c>
      <c r="S1818">
        <v>7</v>
      </c>
      <c r="T1818">
        <f t="shared" si="252"/>
        <v>62</v>
      </c>
      <c r="U1818">
        <v>62</v>
      </c>
      <c r="V1818">
        <f t="shared" si="253"/>
        <v>0</v>
      </c>
      <c r="W1818" s="3">
        <f t="shared" si="254"/>
        <v>0.10144927536231885</v>
      </c>
      <c r="X1818">
        <v>34</v>
      </c>
      <c r="Y1818" s="4">
        <v>0</v>
      </c>
      <c r="Z1818" s="4">
        <v>1.4</v>
      </c>
      <c r="AA1818" s="5">
        <v>36422.639999999999</v>
      </c>
      <c r="AB1818" s="5">
        <f t="shared" si="255"/>
        <v>2258203.6800000002</v>
      </c>
      <c r="AC1818" s="5">
        <v>22009.97</v>
      </c>
      <c r="AD1818" s="5">
        <f t="shared" si="256"/>
        <v>1518687.93</v>
      </c>
      <c r="AE1818" s="5">
        <v>117732.64</v>
      </c>
      <c r="AF1818" s="5">
        <v>33563.199999999997</v>
      </c>
      <c r="AG1818" s="5">
        <v>34905.589999999997</v>
      </c>
      <c r="AH1818" s="5">
        <v>2030</v>
      </c>
      <c r="AI1818" s="5">
        <v>62684.56</v>
      </c>
      <c r="AJ1818">
        <v>2</v>
      </c>
      <c r="AK1818" s="5">
        <v>16725.18</v>
      </c>
      <c r="AL1818" s="5">
        <v>0</v>
      </c>
      <c r="AM1818" s="5">
        <v>40588.699999999997</v>
      </c>
      <c r="AN1818">
        <v>4</v>
      </c>
      <c r="AO1818">
        <v>3</v>
      </c>
      <c r="AP1818" t="str">
        <f t="shared" si="257"/>
        <v>Yes</v>
      </c>
      <c r="AQ1818">
        <v>3</v>
      </c>
      <c r="AR1818" s="5">
        <f t="shared" si="258"/>
        <v>1826917.8</v>
      </c>
      <c r="AS1818" s="5">
        <f t="shared" si="259"/>
        <v>431285.88</v>
      </c>
      <c r="AT1818" t="s">
        <v>1641</v>
      </c>
      <c r="AU1818" t="s">
        <v>6189</v>
      </c>
      <c r="AV1818" t="s">
        <v>6201</v>
      </c>
      <c r="AW1818" t="s">
        <v>6175</v>
      </c>
      <c r="AX1818" t="s">
        <v>6167</v>
      </c>
      <c r="AY1818">
        <v>70</v>
      </c>
      <c r="AZ1818">
        <v>1</v>
      </c>
      <c r="BA1818">
        <v>0</v>
      </c>
      <c r="BB1818" t="s">
        <v>6168</v>
      </c>
      <c r="BC1818">
        <v>0</v>
      </c>
      <c r="BD1818">
        <v>0</v>
      </c>
      <c r="BE1818" t="s">
        <v>6169</v>
      </c>
      <c r="BF1818" t="s">
        <v>6210</v>
      </c>
      <c r="BG1818">
        <v>0</v>
      </c>
      <c r="BH1818" t="s">
        <v>6171</v>
      </c>
      <c r="BI1818">
        <v>35</v>
      </c>
      <c r="BJ1818" t="s">
        <v>6172</v>
      </c>
      <c r="BK1818">
        <v>0</v>
      </c>
      <c r="BL1818">
        <v>77</v>
      </c>
      <c r="BM1818" s="3">
        <f t="shared" si="260"/>
        <v>0.89610389610389607</v>
      </c>
    </row>
    <row r="1819" spans="1:65">
      <c r="A1819" t="s">
        <v>1951</v>
      </c>
      <c r="B1819" s="2">
        <v>45767</v>
      </c>
      <c r="C1819" t="s">
        <v>1632</v>
      </c>
      <c r="D1819" t="s">
        <v>1633</v>
      </c>
      <c r="E1819">
        <v>4</v>
      </c>
      <c r="F1819" t="s">
        <v>72</v>
      </c>
      <c r="G1819" t="s">
        <v>79</v>
      </c>
      <c r="H1819" t="s">
        <v>159</v>
      </c>
      <c r="I1819" t="s">
        <v>52</v>
      </c>
      <c r="J1819" t="s">
        <v>53</v>
      </c>
      <c r="K1819" t="s">
        <v>75</v>
      </c>
      <c r="L1819" t="s">
        <v>67</v>
      </c>
      <c r="M1819" t="s">
        <v>68</v>
      </c>
      <c r="N1819" t="s">
        <v>94</v>
      </c>
      <c r="O1819" t="s">
        <v>70</v>
      </c>
      <c r="P1819">
        <v>67</v>
      </c>
      <c r="Q1819">
        <v>73</v>
      </c>
      <c r="R1819">
        <v>73</v>
      </c>
      <c r="S1819">
        <v>2</v>
      </c>
      <c r="T1819">
        <f t="shared" si="252"/>
        <v>71</v>
      </c>
      <c r="U1819">
        <v>65</v>
      </c>
      <c r="V1819">
        <f t="shared" si="253"/>
        <v>6</v>
      </c>
      <c r="W1819" s="3">
        <f t="shared" si="254"/>
        <v>2.7397260273972601E-2</v>
      </c>
      <c r="X1819">
        <v>20</v>
      </c>
      <c r="Y1819" s="4">
        <v>2.9</v>
      </c>
      <c r="Z1819" s="4">
        <v>1.5</v>
      </c>
      <c r="AA1819" s="5">
        <v>35706.959999999999</v>
      </c>
      <c r="AB1819" s="5">
        <f t="shared" si="255"/>
        <v>2320952.4</v>
      </c>
      <c r="AC1819" s="5">
        <v>21856.59</v>
      </c>
      <c r="AD1819" s="5">
        <f t="shared" si="256"/>
        <v>1595531.07</v>
      </c>
      <c r="AE1819" s="5">
        <v>130686.42</v>
      </c>
      <c r="AF1819" s="5">
        <v>31764.78</v>
      </c>
      <c r="AG1819" s="5">
        <v>8443.6299999999992</v>
      </c>
      <c r="AH1819" s="5">
        <v>2175</v>
      </c>
      <c r="AI1819" s="5">
        <v>7078.79</v>
      </c>
      <c r="AJ1819">
        <v>1</v>
      </c>
      <c r="AK1819" s="5">
        <v>8373.58</v>
      </c>
      <c r="AL1819" s="5">
        <v>3674.9</v>
      </c>
      <c r="AM1819" s="5">
        <v>41158.33</v>
      </c>
      <c r="AN1819">
        <v>4</v>
      </c>
      <c r="AO1819">
        <v>3</v>
      </c>
      <c r="AP1819" t="str">
        <f t="shared" si="257"/>
        <v>Yes</v>
      </c>
      <c r="AQ1819">
        <v>2</v>
      </c>
      <c r="AR1819" s="5">
        <f t="shared" si="258"/>
        <v>1828886.5</v>
      </c>
      <c r="AS1819" s="5">
        <f t="shared" si="259"/>
        <v>492065.9</v>
      </c>
      <c r="AT1819" t="s">
        <v>116</v>
      </c>
      <c r="AU1819" t="s">
        <v>6173</v>
      </c>
      <c r="AV1819" t="s">
        <v>6174</v>
      </c>
      <c r="AW1819" t="s">
        <v>6175</v>
      </c>
      <c r="AX1819" t="s">
        <v>6184</v>
      </c>
      <c r="AY1819">
        <v>73</v>
      </c>
      <c r="AZ1819">
        <v>4</v>
      </c>
      <c r="BA1819">
        <v>33</v>
      </c>
      <c r="BB1819" t="s">
        <v>6185</v>
      </c>
      <c r="BC1819">
        <v>0</v>
      </c>
      <c r="BD1819">
        <v>0</v>
      </c>
      <c r="BE1819" t="s">
        <v>6169</v>
      </c>
      <c r="BF1819" t="s">
        <v>6210</v>
      </c>
      <c r="BG1819">
        <v>1</v>
      </c>
      <c r="BH1819" t="s">
        <v>6186</v>
      </c>
      <c r="BI1819">
        <v>42</v>
      </c>
      <c r="BJ1819" t="s">
        <v>6172</v>
      </c>
      <c r="BK1819">
        <v>0</v>
      </c>
      <c r="BL1819">
        <v>80</v>
      </c>
      <c r="BM1819" s="3">
        <f t="shared" si="260"/>
        <v>0.91249999999999998</v>
      </c>
    </row>
    <row r="1820" spans="1:65">
      <c r="A1820" t="s">
        <v>1952</v>
      </c>
      <c r="B1820" s="2">
        <v>45767</v>
      </c>
      <c r="C1820" t="s">
        <v>1632</v>
      </c>
      <c r="D1820" t="s">
        <v>1633</v>
      </c>
      <c r="E1820">
        <v>4</v>
      </c>
      <c r="F1820" t="s">
        <v>49</v>
      </c>
      <c r="G1820" t="s">
        <v>50</v>
      </c>
      <c r="H1820" t="s">
        <v>51</v>
      </c>
      <c r="I1820" t="s">
        <v>74</v>
      </c>
      <c r="J1820" t="s">
        <v>81</v>
      </c>
      <c r="K1820" t="s">
        <v>75</v>
      </c>
      <c r="L1820" t="s">
        <v>55</v>
      </c>
      <c r="M1820" t="s">
        <v>68</v>
      </c>
      <c r="N1820" t="s">
        <v>94</v>
      </c>
      <c r="O1820" t="s">
        <v>70</v>
      </c>
      <c r="P1820">
        <v>38</v>
      </c>
      <c r="Q1820">
        <v>41</v>
      </c>
      <c r="R1820">
        <v>39</v>
      </c>
      <c r="S1820">
        <v>1</v>
      </c>
      <c r="T1820">
        <f t="shared" si="252"/>
        <v>38</v>
      </c>
      <c r="U1820">
        <v>36</v>
      </c>
      <c r="V1820">
        <f t="shared" si="253"/>
        <v>2</v>
      </c>
      <c r="W1820" s="3">
        <f t="shared" si="254"/>
        <v>2.564102564102564E-2</v>
      </c>
      <c r="X1820">
        <v>20</v>
      </c>
      <c r="Y1820" s="4">
        <v>6.9</v>
      </c>
      <c r="Z1820" s="4">
        <v>1.9</v>
      </c>
      <c r="AA1820" s="5">
        <v>77170.600000000006</v>
      </c>
      <c r="AB1820" s="5">
        <f t="shared" si="255"/>
        <v>2778141.6</v>
      </c>
      <c r="AC1820" s="5">
        <v>50851.79</v>
      </c>
      <c r="AD1820" s="5">
        <f t="shared" si="256"/>
        <v>1983219.81</v>
      </c>
      <c r="AE1820" s="5">
        <v>117822.9</v>
      </c>
      <c r="AF1820" s="5">
        <v>36061.53</v>
      </c>
      <c r="AG1820" s="5">
        <v>8306.2900000000009</v>
      </c>
      <c r="AH1820" s="5">
        <v>2755</v>
      </c>
      <c r="AI1820" s="5">
        <v>7577.14</v>
      </c>
      <c r="AJ1820">
        <v>0</v>
      </c>
      <c r="AK1820" s="5">
        <v>0</v>
      </c>
      <c r="AL1820" s="5">
        <v>3424.97</v>
      </c>
      <c r="AM1820" s="5">
        <v>24586.639999999999</v>
      </c>
      <c r="AN1820">
        <v>4</v>
      </c>
      <c r="AO1820">
        <v>4</v>
      </c>
      <c r="AP1820" t="str">
        <f t="shared" si="257"/>
        <v>Yes</v>
      </c>
      <c r="AQ1820">
        <v>1</v>
      </c>
      <c r="AR1820" s="5">
        <f t="shared" si="258"/>
        <v>2183754.2799999998</v>
      </c>
      <c r="AS1820" s="5">
        <f t="shared" si="259"/>
        <v>594387.31999999995</v>
      </c>
      <c r="AT1820" t="s">
        <v>116</v>
      </c>
      <c r="AU1820" t="s">
        <v>6164</v>
      </c>
      <c r="AV1820" t="s">
        <v>6165</v>
      </c>
      <c r="AW1820" t="s">
        <v>6166</v>
      </c>
      <c r="AX1820" t="s">
        <v>6167</v>
      </c>
      <c r="AY1820">
        <v>40</v>
      </c>
      <c r="AZ1820">
        <v>1</v>
      </c>
      <c r="BA1820">
        <v>19</v>
      </c>
      <c r="BB1820" t="s">
        <v>6180</v>
      </c>
      <c r="BC1820">
        <v>0</v>
      </c>
      <c r="BD1820">
        <v>0</v>
      </c>
      <c r="BE1820" t="s">
        <v>6169</v>
      </c>
      <c r="BF1820" t="s">
        <v>6170</v>
      </c>
      <c r="BG1820">
        <v>1</v>
      </c>
      <c r="BH1820" t="s">
        <v>6186</v>
      </c>
      <c r="BI1820">
        <v>33</v>
      </c>
      <c r="BJ1820" t="s">
        <v>6172</v>
      </c>
      <c r="BK1820">
        <v>0</v>
      </c>
      <c r="BL1820">
        <v>47</v>
      </c>
      <c r="BM1820" s="3">
        <f t="shared" si="260"/>
        <v>0.82978723404255317</v>
      </c>
    </row>
    <row r="1821" spans="1:65">
      <c r="A1821" t="s">
        <v>1953</v>
      </c>
      <c r="B1821" s="2">
        <v>45767</v>
      </c>
      <c r="C1821" t="s">
        <v>1632</v>
      </c>
      <c r="D1821" t="s">
        <v>1633</v>
      </c>
      <c r="E1821">
        <v>4</v>
      </c>
      <c r="F1821" t="s">
        <v>72</v>
      </c>
      <c r="G1821" t="s">
        <v>62</v>
      </c>
      <c r="H1821" t="s">
        <v>150</v>
      </c>
      <c r="I1821" t="s">
        <v>52</v>
      </c>
      <c r="J1821" t="s">
        <v>53</v>
      </c>
      <c r="K1821" t="s">
        <v>66</v>
      </c>
      <c r="L1821" t="s">
        <v>87</v>
      </c>
      <c r="M1821" t="s">
        <v>56</v>
      </c>
      <c r="N1821" t="s">
        <v>76</v>
      </c>
      <c r="O1821" t="s">
        <v>58</v>
      </c>
      <c r="P1821">
        <v>86</v>
      </c>
      <c r="Q1821">
        <v>92</v>
      </c>
      <c r="R1821">
        <v>92</v>
      </c>
      <c r="S1821">
        <v>1</v>
      </c>
      <c r="T1821">
        <f t="shared" si="252"/>
        <v>91</v>
      </c>
      <c r="U1821">
        <v>83</v>
      </c>
      <c r="V1821">
        <f t="shared" si="253"/>
        <v>8</v>
      </c>
      <c r="W1821" s="3">
        <f t="shared" si="254"/>
        <v>1.0869565217391304E-2</v>
      </c>
      <c r="X1821">
        <v>7</v>
      </c>
      <c r="Y1821" s="4">
        <v>0</v>
      </c>
      <c r="Z1821" s="4">
        <v>1.5</v>
      </c>
      <c r="AA1821" s="5">
        <v>30531.22</v>
      </c>
      <c r="AB1821" s="5">
        <f t="shared" si="255"/>
        <v>2534091.2599999998</v>
      </c>
      <c r="AC1821" s="5">
        <v>24180.06</v>
      </c>
      <c r="AD1821" s="5">
        <f t="shared" si="256"/>
        <v>2224565.52</v>
      </c>
      <c r="AE1821" s="5">
        <v>166457.32</v>
      </c>
      <c r="AF1821" s="5">
        <v>38721.269999999997</v>
      </c>
      <c r="AG1821" s="5">
        <v>7127.09</v>
      </c>
      <c r="AH1821" s="5">
        <v>2175</v>
      </c>
      <c r="AI1821" s="5">
        <v>3546.99</v>
      </c>
      <c r="AJ1821">
        <v>0</v>
      </c>
      <c r="AK1821" s="5">
        <v>0</v>
      </c>
      <c r="AL1821" s="5">
        <v>36874.99</v>
      </c>
      <c r="AM1821" s="5">
        <v>83115.009999999995</v>
      </c>
      <c r="AN1821">
        <v>4</v>
      </c>
      <c r="AO1821">
        <v>4</v>
      </c>
      <c r="AP1821" t="str">
        <f t="shared" si="257"/>
        <v>Yes</v>
      </c>
      <c r="AQ1821">
        <v>0</v>
      </c>
      <c r="AR1821" s="5">
        <f t="shared" si="258"/>
        <v>2562583.19</v>
      </c>
      <c r="AS1821" s="5">
        <f t="shared" si="259"/>
        <v>-28491.93</v>
      </c>
      <c r="AT1821" t="s">
        <v>59</v>
      </c>
      <c r="AU1821" t="s">
        <v>6164</v>
      </c>
      <c r="AV1821" t="s">
        <v>6165</v>
      </c>
      <c r="AW1821" t="s">
        <v>6166</v>
      </c>
      <c r="AX1821" t="s">
        <v>6184</v>
      </c>
      <c r="AY1821">
        <v>89</v>
      </c>
      <c r="AZ1821">
        <v>0</v>
      </c>
      <c r="BA1821">
        <v>42</v>
      </c>
      <c r="BB1821" t="s">
        <v>6180</v>
      </c>
      <c r="BC1821">
        <v>0</v>
      </c>
      <c r="BD1821">
        <v>0</v>
      </c>
      <c r="BE1821" t="s">
        <v>6169</v>
      </c>
      <c r="BF1821" t="s">
        <v>6170</v>
      </c>
      <c r="BG1821">
        <v>0</v>
      </c>
      <c r="BH1821" t="s">
        <v>6171</v>
      </c>
      <c r="BI1821">
        <v>9</v>
      </c>
      <c r="BJ1821" t="s">
        <v>6172</v>
      </c>
      <c r="BK1821">
        <v>0</v>
      </c>
      <c r="BL1821">
        <v>100</v>
      </c>
      <c r="BM1821" s="3">
        <f t="shared" si="260"/>
        <v>0.92</v>
      </c>
    </row>
    <row r="1822" spans="1:65">
      <c r="A1822" t="s">
        <v>1954</v>
      </c>
      <c r="B1822" s="2">
        <v>45767</v>
      </c>
      <c r="C1822" t="s">
        <v>1632</v>
      </c>
      <c r="D1822" t="s">
        <v>1633</v>
      </c>
      <c r="E1822">
        <v>4</v>
      </c>
      <c r="F1822" t="s">
        <v>72</v>
      </c>
      <c r="G1822" t="s">
        <v>79</v>
      </c>
      <c r="H1822" t="s">
        <v>213</v>
      </c>
      <c r="I1822" t="s">
        <v>74</v>
      </c>
      <c r="J1822" t="s">
        <v>53</v>
      </c>
      <c r="K1822" t="s">
        <v>66</v>
      </c>
      <c r="L1822" t="s">
        <v>92</v>
      </c>
      <c r="M1822" t="s">
        <v>68</v>
      </c>
      <c r="N1822" t="s">
        <v>69</v>
      </c>
      <c r="O1822" t="s">
        <v>58</v>
      </c>
      <c r="P1822">
        <v>83</v>
      </c>
      <c r="Q1822">
        <v>86</v>
      </c>
      <c r="R1822">
        <v>86</v>
      </c>
      <c r="S1822">
        <v>2</v>
      </c>
      <c r="T1822">
        <f t="shared" si="252"/>
        <v>84</v>
      </c>
      <c r="U1822">
        <v>80</v>
      </c>
      <c r="V1822">
        <f t="shared" si="253"/>
        <v>4</v>
      </c>
      <c r="W1822" s="3">
        <f t="shared" si="254"/>
        <v>2.3255813953488372E-2</v>
      </c>
      <c r="X1822">
        <v>20</v>
      </c>
      <c r="Y1822" s="4">
        <v>5.0999999999999996</v>
      </c>
      <c r="Z1822" s="4">
        <v>2.1</v>
      </c>
      <c r="AA1822" s="5">
        <v>30414.95</v>
      </c>
      <c r="AB1822" s="5">
        <f t="shared" si="255"/>
        <v>2433196</v>
      </c>
      <c r="AC1822" s="5">
        <v>22688.99</v>
      </c>
      <c r="AD1822" s="5">
        <f t="shared" si="256"/>
        <v>1951253.14</v>
      </c>
      <c r="AE1822" s="5">
        <v>146501.49</v>
      </c>
      <c r="AF1822" s="5">
        <v>37140.46</v>
      </c>
      <c r="AG1822" s="5">
        <v>8527.4599999999991</v>
      </c>
      <c r="AH1822" s="5">
        <v>3045</v>
      </c>
      <c r="AI1822" s="5">
        <v>7056.41</v>
      </c>
      <c r="AJ1822">
        <v>1</v>
      </c>
      <c r="AK1822" s="5">
        <v>8466.5300000000007</v>
      </c>
      <c r="AL1822" s="5">
        <v>34604.68</v>
      </c>
      <c r="AM1822" s="5">
        <v>92268.94</v>
      </c>
      <c r="AN1822">
        <v>4</v>
      </c>
      <c r="AO1822">
        <v>6</v>
      </c>
      <c r="AP1822" t="str">
        <f t="shared" si="257"/>
        <v>No</v>
      </c>
      <c r="AQ1822">
        <v>4</v>
      </c>
      <c r="AR1822" s="5">
        <f t="shared" si="258"/>
        <v>2288864.11</v>
      </c>
      <c r="AS1822" s="5">
        <f t="shared" si="259"/>
        <v>144331.89000000001</v>
      </c>
      <c r="AT1822" t="s">
        <v>59</v>
      </c>
      <c r="AU1822" t="s">
        <v>6181</v>
      </c>
      <c r="AV1822" t="s">
        <v>6182</v>
      </c>
      <c r="AW1822" t="s">
        <v>6183</v>
      </c>
      <c r="AX1822" t="s">
        <v>6184</v>
      </c>
      <c r="AY1822">
        <v>86</v>
      </c>
      <c r="AZ1822">
        <v>0</v>
      </c>
      <c r="BA1822">
        <v>24</v>
      </c>
      <c r="BB1822" t="s">
        <v>6180</v>
      </c>
      <c r="BC1822">
        <v>2</v>
      </c>
      <c r="BD1822">
        <v>0</v>
      </c>
      <c r="BE1822" t="s">
        <v>6178</v>
      </c>
      <c r="BF1822" t="s">
        <v>6170</v>
      </c>
      <c r="BG1822">
        <v>1</v>
      </c>
      <c r="BH1822" t="s">
        <v>6179</v>
      </c>
      <c r="BI1822">
        <v>46</v>
      </c>
      <c r="BJ1822" t="s">
        <v>6172</v>
      </c>
      <c r="BK1822">
        <v>0</v>
      </c>
      <c r="BL1822">
        <v>92</v>
      </c>
      <c r="BM1822" s="3">
        <f t="shared" si="260"/>
        <v>0.93478260869565222</v>
      </c>
    </row>
    <row r="1823" spans="1:65">
      <c r="A1823" t="s">
        <v>1955</v>
      </c>
      <c r="B1823" s="2">
        <v>45767</v>
      </c>
      <c r="C1823" t="s">
        <v>1632</v>
      </c>
      <c r="D1823" t="s">
        <v>1633</v>
      </c>
      <c r="E1823">
        <v>4</v>
      </c>
      <c r="F1823" t="s">
        <v>72</v>
      </c>
      <c r="G1823" t="s">
        <v>79</v>
      </c>
      <c r="H1823" t="s">
        <v>86</v>
      </c>
      <c r="I1823" t="s">
        <v>74</v>
      </c>
      <c r="J1823" t="s">
        <v>53</v>
      </c>
      <c r="K1823" t="s">
        <v>66</v>
      </c>
      <c r="L1823" t="s">
        <v>92</v>
      </c>
      <c r="M1823" t="s">
        <v>56</v>
      </c>
      <c r="N1823" t="s">
        <v>94</v>
      </c>
      <c r="O1823" t="s">
        <v>70</v>
      </c>
      <c r="P1823">
        <v>79</v>
      </c>
      <c r="Q1823">
        <v>82</v>
      </c>
      <c r="R1823">
        <v>80</v>
      </c>
      <c r="S1823">
        <v>2</v>
      </c>
      <c r="T1823">
        <f t="shared" si="252"/>
        <v>78</v>
      </c>
      <c r="U1823">
        <v>78</v>
      </c>
      <c r="V1823">
        <f t="shared" si="253"/>
        <v>0</v>
      </c>
      <c r="W1823" s="3">
        <f t="shared" si="254"/>
        <v>2.5000000000000001E-2</v>
      </c>
      <c r="X1823">
        <v>19</v>
      </c>
      <c r="Y1823" s="4">
        <v>7.6</v>
      </c>
      <c r="Z1823" s="4">
        <v>1.1000000000000001</v>
      </c>
      <c r="AA1823" s="5">
        <v>30204.26</v>
      </c>
      <c r="AB1823" s="5">
        <f t="shared" si="255"/>
        <v>2355932.2799999998</v>
      </c>
      <c r="AC1823" s="5">
        <v>23773.08</v>
      </c>
      <c r="AD1823" s="5">
        <f t="shared" si="256"/>
        <v>1901846.4</v>
      </c>
      <c r="AE1823" s="5">
        <v>135104.72</v>
      </c>
      <c r="AF1823" s="5">
        <v>35050.32</v>
      </c>
      <c r="AG1823" s="5">
        <v>8716.64</v>
      </c>
      <c r="AH1823" s="5">
        <v>1595</v>
      </c>
      <c r="AI1823" s="5">
        <v>7111.11</v>
      </c>
      <c r="AJ1823">
        <v>0</v>
      </c>
      <c r="AK1823" s="5">
        <v>0</v>
      </c>
      <c r="AL1823" s="5">
        <v>31740.84</v>
      </c>
      <c r="AM1823" s="5">
        <v>90125.2</v>
      </c>
      <c r="AN1823">
        <v>4</v>
      </c>
      <c r="AO1823">
        <v>5</v>
      </c>
      <c r="AP1823" t="str">
        <f t="shared" si="257"/>
        <v>No</v>
      </c>
      <c r="AQ1823">
        <v>3</v>
      </c>
      <c r="AR1823" s="5">
        <f t="shared" si="258"/>
        <v>2211290.23</v>
      </c>
      <c r="AS1823" s="5">
        <f t="shared" si="259"/>
        <v>144642.04999999999</v>
      </c>
      <c r="AT1823" t="s">
        <v>59</v>
      </c>
      <c r="AU1823" t="s">
        <v>6164</v>
      </c>
      <c r="AV1823" t="s">
        <v>6165</v>
      </c>
      <c r="AW1823" t="s">
        <v>6166</v>
      </c>
      <c r="AX1823" t="s">
        <v>6167</v>
      </c>
      <c r="AY1823">
        <v>80</v>
      </c>
      <c r="AZ1823">
        <v>0</v>
      </c>
      <c r="BA1823">
        <v>0</v>
      </c>
      <c r="BB1823" t="s">
        <v>6168</v>
      </c>
      <c r="BC1823">
        <v>0</v>
      </c>
      <c r="BD1823">
        <v>1</v>
      </c>
      <c r="BE1823" t="s">
        <v>6188</v>
      </c>
      <c r="BF1823" t="s">
        <v>6170</v>
      </c>
      <c r="BG1823">
        <v>0</v>
      </c>
      <c r="BH1823" t="s">
        <v>6171</v>
      </c>
      <c r="BI1823">
        <v>10</v>
      </c>
      <c r="BJ1823" t="s">
        <v>6172</v>
      </c>
      <c r="BK1823">
        <v>0</v>
      </c>
      <c r="BL1823">
        <v>86</v>
      </c>
      <c r="BM1823" s="3">
        <f t="shared" si="260"/>
        <v>0.93023255813953487</v>
      </c>
    </row>
    <row r="1824" spans="1:65">
      <c r="A1824" t="s">
        <v>1956</v>
      </c>
      <c r="B1824" s="2">
        <v>45767</v>
      </c>
      <c r="C1824" t="s">
        <v>1632</v>
      </c>
      <c r="D1824" t="s">
        <v>1633</v>
      </c>
      <c r="E1824">
        <v>4</v>
      </c>
      <c r="F1824" t="s">
        <v>72</v>
      </c>
      <c r="G1824" t="s">
        <v>50</v>
      </c>
      <c r="H1824" t="s">
        <v>119</v>
      </c>
      <c r="I1824" t="s">
        <v>52</v>
      </c>
      <c r="J1824" t="s">
        <v>53</v>
      </c>
      <c r="K1824" t="s">
        <v>66</v>
      </c>
      <c r="L1824" t="s">
        <v>67</v>
      </c>
      <c r="M1824" t="s">
        <v>68</v>
      </c>
      <c r="N1824" t="s">
        <v>94</v>
      </c>
      <c r="O1824" t="s">
        <v>70</v>
      </c>
      <c r="P1824">
        <v>87</v>
      </c>
      <c r="Q1824">
        <v>93</v>
      </c>
      <c r="R1824">
        <v>93</v>
      </c>
      <c r="S1824">
        <v>4</v>
      </c>
      <c r="T1824">
        <f t="shared" si="252"/>
        <v>89</v>
      </c>
      <c r="U1824">
        <v>86</v>
      </c>
      <c r="V1824">
        <f t="shared" si="253"/>
        <v>3</v>
      </c>
      <c r="W1824" s="3">
        <f t="shared" si="254"/>
        <v>4.3010752688172046E-2</v>
      </c>
      <c r="X1824">
        <v>27</v>
      </c>
      <c r="Y1824" s="4">
        <v>2.9</v>
      </c>
      <c r="Z1824" s="4">
        <v>1</v>
      </c>
      <c r="AA1824" s="5">
        <v>30560.400000000001</v>
      </c>
      <c r="AB1824" s="5">
        <f t="shared" si="255"/>
        <v>2628194.4</v>
      </c>
      <c r="AC1824" s="5">
        <v>22032.93</v>
      </c>
      <c r="AD1824" s="5">
        <f t="shared" si="256"/>
        <v>2049062.49</v>
      </c>
      <c r="AE1824" s="5">
        <v>166129.51</v>
      </c>
      <c r="AF1824" s="5">
        <v>40035.57</v>
      </c>
      <c r="AG1824" s="5">
        <v>9843.41</v>
      </c>
      <c r="AH1824" s="5">
        <v>1450</v>
      </c>
      <c r="AI1824" s="5">
        <v>14171.43</v>
      </c>
      <c r="AJ1824">
        <v>1</v>
      </c>
      <c r="AK1824" s="5">
        <v>8710.83</v>
      </c>
      <c r="AL1824" s="5">
        <v>33889.160000000003</v>
      </c>
      <c r="AM1824" s="5">
        <v>84976.46</v>
      </c>
      <c r="AN1824">
        <v>4</v>
      </c>
      <c r="AO1824">
        <v>4</v>
      </c>
      <c r="AP1824" t="str">
        <f t="shared" si="257"/>
        <v>Yes</v>
      </c>
      <c r="AQ1824">
        <v>1</v>
      </c>
      <c r="AR1824" s="5">
        <f t="shared" si="258"/>
        <v>2408268.86</v>
      </c>
      <c r="AS1824" s="5">
        <f t="shared" si="259"/>
        <v>219925.54</v>
      </c>
      <c r="AT1824" t="s">
        <v>116</v>
      </c>
      <c r="AU1824" t="s">
        <v>6189</v>
      </c>
      <c r="AV1824" t="s">
        <v>6201</v>
      </c>
      <c r="AW1824" t="s">
        <v>6175</v>
      </c>
      <c r="AX1824" t="s">
        <v>6184</v>
      </c>
      <c r="AY1824">
        <v>88</v>
      </c>
      <c r="AZ1824">
        <v>0</v>
      </c>
      <c r="BA1824">
        <v>21</v>
      </c>
      <c r="BB1824" t="s">
        <v>6180</v>
      </c>
      <c r="BC1824">
        <v>0</v>
      </c>
      <c r="BD1824">
        <v>0</v>
      </c>
      <c r="BE1824" t="s">
        <v>6169</v>
      </c>
      <c r="BF1824" t="s">
        <v>6210</v>
      </c>
      <c r="BG1824">
        <v>1</v>
      </c>
      <c r="BH1824" t="s">
        <v>6179</v>
      </c>
      <c r="BI1824">
        <v>46</v>
      </c>
      <c r="BJ1824" t="s">
        <v>6172</v>
      </c>
      <c r="BK1824">
        <v>0</v>
      </c>
      <c r="BL1824">
        <v>100</v>
      </c>
      <c r="BM1824" s="3">
        <f t="shared" si="260"/>
        <v>0.93</v>
      </c>
    </row>
    <row r="1825" spans="1:65">
      <c r="A1825" t="s">
        <v>1957</v>
      </c>
      <c r="B1825" s="2">
        <v>45767</v>
      </c>
      <c r="C1825" t="s">
        <v>1632</v>
      </c>
      <c r="D1825" t="s">
        <v>1633</v>
      </c>
      <c r="E1825">
        <v>4</v>
      </c>
      <c r="F1825" t="s">
        <v>72</v>
      </c>
      <c r="G1825" t="s">
        <v>50</v>
      </c>
      <c r="H1825" t="s">
        <v>179</v>
      </c>
      <c r="I1825" t="s">
        <v>52</v>
      </c>
      <c r="J1825" t="s">
        <v>53</v>
      </c>
      <c r="K1825" t="s">
        <v>75</v>
      </c>
      <c r="L1825" t="s">
        <v>55</v>
      </c>
      <c r="M1825" t="s">
        <v>68</v>
      </c>
      <c r="N1825" t="s">
        <v>94</v>
      </c>
      <c r="O1825" t="s">
        <v>70</v>
      </c>
      <c r="P1825">
        <v>65</v>
      </c>
      <c r="Q1825">
        <v>69</v>
      </c>
      <c r="R1825">
        <v>69</v>
      </c>
      <c r="S1825">
        <v>2</v>
      </c>
      <c r="T1825">
        <f t="shared" si="252"/>
        <v>67</v>
      </c>
      <c r="U1825">
        <v>64</v>
      </c>
      <c r="V1825">
        <f t="shared" si="253"/>
        <v>3</v>
      </c>
      <c r="W1825" s="3">
        <f t="shared" si="254"/>
        <v>2.8985507246376812E-2</v>
      </c>
      <c r="X1825">
        <v>26</v>
      </c>
      <c r="Y1825" s="4">
        <v>3.8</v>
      </c>
      <c r="Z1825" s="4">
        <v>1.6</v>
      </c>
      <c r="AA1825" s="5">
        <v>35784.129999999997</v>
      </c>
      <c r="AB1825" s="5">
        <f t="shared" si="255"/>
        <v>2290184.3199999998</v>
      </c>
      <c r="AC1825" s="5">
        <v>22570.25</v>
      </c>
      <c r="AD1825" s="5">
        <f t="shared" si="256"/>
        <v>1557347.25</v>
      </c>
      <c r="AE1825" s="5">
        <v>122536.79</v>
      </c>
      <c r="AF1825" s="5">
        <v>31315.96</v>
      </c>
      <c r="AG1825" s="5">
        <v>9985.9500000000007</v>
      </c>
      <c r="AH1825" s="5">
        <v>2320</v>
      </c>
      <c r="AI1825" s="5">
        <v>7122.58</v>
      </c>
      <c r="AJ1825">
        <v>1</v>
      </c>
      <c r="AK1825" s="5">
        <v>8732.4699999999993</v>
      </c>
      <c r="AL1825" s="5">
        <v>2308.37</v>
      </c>
      <c r="AM1825" s="5">
        <v>40286.51</v>
      </c>
      <c r="AN1825">
        <v>4</v>
      </c>
      <c r="AO1825">
        <v>3</v>
      </c>
      <c r="AP1825" t="str">
        <f t="shared" si="257"/>
        <v>Yes</v>
      </c>
      <c r="AQ1825">
        <v>1</v>
      </c>
      <c r="AR1825" s="5">
        <f t="shared" si="258"/>
        <v>1781955.88</v>
      </c>
      <c r="AS1825" s="5">
        <f t="shared" si="259"/>
        <v>508228.44</v>
      </c>
      <c r="AT1825" t="s">
        <v>116</v>
      </c>
      <c r="AU1825" t="s">
        <v>6181</v>
      </c>
      <c r="AV1825" t="s">
        <v>6182</v>
      </c>
      <c r="AW1825" t="s">
        <v>6183</v>
      </c>
      <c r="AX1825" t="s">
        <v>6184</v>
      </c>
      <c r="AY1825">
        <v>66</v>
      </c>
      <c r="AZ1825">
        <v>0</v>
      </c>
      <c r="BA1825">
        <v>24</v>
      </c>
      <c r="BB1825" t="s">
        <v>6180</v>
      </c>
      <c r="BC1825">
        <v>0</v>
      </c>
      <c r="BD1825">
        <v>0</v>
      </c>
      <c r="BE1825" t="s">
        <v>6169</v>
      </c>
      <c r="BF1825" t="s">
        <v>6170</v>
      </c>
      <c r="BG1825">
        <v>0</v>
      </c>
      <c r="BH1825" t="s">
        <v>6171</v>
      </c>
      <c r="BI1825">
        <v>57</v>
      </c>
      <c r="BJ1825" t="s">
        <v>6187</v>
      </c>
      <c r="BK1825">
        <v>0</v>
      </c>
      <c r="BL1825">
        <v>77</v>
      </c>
      <c r="BM1825" s="3">
        <f t="shared" si="260"/>
        <v>0.89610389610389607</v>
      </c>
    </row>
    <row r="1826" spans="1:65">
      <c r="A1826" t="s">
        <v>1958</v>
      </c>
      <c r="B1826" s="2">
        <v>45767</v>
      </c>
      <c r="C1826" t="s">
        <v>1632</v>
      </c>
      <c r="D1826" t="s">
        <v>1633</v>
      </c>
      <c r="E1826">
        <v>4</v>
      </c>
      <c r="F1826" t="s">
        <v>61</v>
      </c>
      <c r="G1826" t="s">
        <v>79</v>
      </c>
      <c r="H1826" t="s">
        <v>123</v>
      </c>
      <c r="I1826" t="s">
        <v>52</v>
      </c>
      <c r="J1826" t="s">
        <v>53</v>
      </c>
      <c r="K1826" t="s">
        <v>75</v>
      </c>
      <c r="L1826" t="s">
        <v>67</v>
      </c>
      <c r="M1826" t="s">
        <v>56</v>
      </c>
      <c r="N1826" t="s">
        <v>76</v>
      </c>
      <c r="O1826" t="s">
        <v>120</v>
      </c>
      <c r="P1826">
        <v>73</v>
      </c>
      <c r="Q1826">
        <v>75</v>
      </c>
      <c r="R1826">
        <v>74</v>
      </c>
      <c r="S1826">
        <v>2</v>
      </c>
      <c r="T1826">
        <f t="shared" si="252"/>
        <v>72</v>
      </c>
      <c r="U1826">
        <v>71</v>
      </c>
      <c r="V1826">
        <f t="shared" si="253"/>
        <v>1</v>
      </c>
      <c r="W1826" s="3">
        <f t="shared" si="254"/>
        <v>2.7027027027027029E-2</v>
      </c>
      <c r="X1826">
        <v>40</v>
      </c>
      <c r="Y1826" s="4">
        <v>3.8</v>
      </c>
      <c r="Z1826" s="4">
        <v>1.6</v>
      </c>
      <c r="AA1826" s="5">
        <v>36381.97</v>
      </c>
      <c r="AB1826" s="5">
        <f t="shared" si="255"/>
        <v>2583119.87</v>
      </c>
      <c r="AC1826" s="5">
        <v>22920.83</v>
      </c>
      <c r="AD1826" s="5">
        <f t="shared" si="256"/>
        <v>1696141.42</v>
      </c>
      <c r="AE1826" s="5">
        <v>134324.04</v>
      </c>
      <c r="AF1826" s="5">
        <v>32815.449999999997</v>
      </c>
      <c r="AG1826" s="5">
        <v>10424.879999999999</v>
      </c>
      <c r="AH1826" s="5">
        <v>2320</v>
      </c>
      <c r="AI1826" s="5">
        <v>7068.66</v>
      </c>
      <c r="AJ1826">
        <v>0</v>
      </c>
      <c r="AK1826" s="5">
        <v>0</v>
      </c>
      <c r="AL1826" s="5">
        <v>730.18</v>
      </c>
      <c r="AM1826" s="5">
        <v>47305.45</v>
      </c>
      <c r="AN1826">
        <v>4</v>
      </c>
      <c r="AO1826">
        <v>4</v>
      </c>
      <c r="AP1826" t="str">
        <f t="shared" si="257"/>
        <v>Yes</v>
      </c>
      <c r="AQ1826">
        <v>1</v>
      </c>
      <c r="AR1826" s="5">
        <f t="shared" si="258"/>
        <v>1931130.08</v>
      </c>
      <c r="AS1826" s="5">
        <f t="shared" si="259"/>
        <v>651989.79</v>
      </c>
      <c r="AT1826" t="s">
        <v>116</v>
      </c>
      <c r="AU1826" t="s">
        <v>6164</v>
      </c>
      <c r="AV1826" t="s">
        <v>6165</v>
      </c>
      <c r="AW1826" t="s">
        <v>6166</v>
      </c>
      <c r="AX1826" t="s">
        <v>6167</v>
      </c>
      <c r="AY1826">
        <v>76</v>
      </c>
      <c r="AZ1826">
        <v>3</v>
      </c>
      <c r="BA1826">
        <v>18</v>
      </c>
      <c r="BB1826" t="s">
        <v>6185</v>
      </c>
      <c r="BC1826">
        <v>0</v>
      </c>
      <c r="BD1826">
        <v>0</v>
      </c>
      <c r="BE1826" t="s">
        <v>6169</v>
      </c>
      <c r="BF1826" t="s">
        <v>6170</v>
      </c>
      <c r="BG1826">
        <v>1</v>
      </c>
      <c r="BH1826" t="s">
        <v>6179</v>
      </c>
      <c r="BI1826">
        <v>25</v>
      </c>
      <c r="BJ1826" t="s">
        <v>6172</v>
      </c>
      <c r="BK1826">
        <v>0</v>
      </c>
      <c r="BL1826">
        <v>78</v>
      </c>
      <c r="BM1826" s="3">
        <f t="shared" si="260"/>
        <v>0.94871794871794868</v>
      </c>
    </row>
    <row r="1827" spans="1:65">
      <c r="A1827" t="s">
        <v>1959</v>
      </c>
      <c r="B1827" s="2">
        <v>45767</v>
      </c>
      <c r="C1827" t="s">
        <v>1632</v>
      </c>
      <c r="D1827" t="s">
        <v>1633</v>
      </c>
      <c r="E1827">
        <v>4</v>
      </c>
      <c r="F1827" t="s">
        <v>78</v>
      </c>
      <c r="G1827" t="s">
        <v>62</v>
      </c>
      <c r="H1827" t="s">
        <v>168</v>
      </c>
      <c r="I1827" t="s">
        <v>74</v>
      </c>
      <c r="J1827" t="s">
        <v>65</v>
      </c>
      <c r="K1827" t="s">
        <v>75</v>
      </c>
      <c r="L1827" t="s">
        <v>67</v>
      </c>
      <c r="M1827" t="s">
        <v>68</v>
      </c>
      <c r="N1827" t="s">
        <v>69</v>
      </c>
      <c r="O1827" t="s">
        <v>58</v>
      </c>
      <c r="P1827">
        <v>40</v>
      </c>
      <c r="Q1827">
        <v>42</v>
      </c>
      <c r="R1827">
        <v>41</v>
      </c>
      <c r="S1827">
        <v>3</v>
      </c>
      <c r="T1827">
        <f t="shared" si="252"/>
        <v>38</v>
      </c>
      <c r="U1827">
        <v>38</v>
      </c>
      <c r="V1827">
        <f t="shared" si="253"/>
        <v>0</v>
      </c>
      <c r="W1827" s="3">
        <f t="shared" si="254"/>
        <v>7.3170731707317069E-2</v>
      </c>
      <c r="X1827">
        <v>38</v>
      </c>
      <c r="Y1827" s="4">
        <v>3.7</v>
      </c>
      <c r="Z1827" s="4">
        <v>1.5</v>
      </c>
      <c r="AA1827" s="5">
        <v>51794.33</v>
      </c>
      <c r="AB1827" s="5">
        <f t="shared" si="255"/>
        <v>1968184.54</v>
      </c>
      <c r="AC1827" s="5">
        <v>32249.919999999998</v>
      </c>
      <c r="AD1827" s="5">
        <f t="shared" si="256"/>
        <v>1322246.72</v>
      </c>
      <c r="AE1827" s="5">
        <v>91073.11</v>
      </c>
      <c r="AF1827" s="5">
        <v>28694.73</v>
      </c>
      <c r="AG1827" s="5">
        <v>35633.440000000002</v>
      </c>
      <c r="AH1827" s="5">
        <v>2175</v>
      </c>
      <c r="AI1827" s="5">
        <v>57296</v>
      </c>
      <c r="AJ1827">
        <v>1</v>
      </c>
      <c r="AK1827" s="5">
        <v>13724.64</v>
      </c>
      <c r="AL1827" s="5">
        <v>0</v>
      </c>
      <c r="AM1827" s="5">
        <v>24555.3</v>
      </c>
      <c r="AN1827">
        <v>4</v>
      </c>
      <c r="AO1827">
        <v>2</v>
      </c>
      <c r="AP1827" t="str">
        <f t="shared" si="257"/>
        <v>Yes</v>
      </c>
      <c r="AQ1827">
        <v>2</v>
      </c>
      <c r="AR1827" s="5">
        <f t="shared" si="258"/>
        <v>1575398.94</v>
      </c>
      <c r="AS1827" s="5">
        <f t="shared" si="259"/>
        <v>392785.6</v>
      </c>
      <c r="AT1827" t="s">
        <v>1641</v>
      </c>
      <c r="AU1827" t="s">
        <v>6189</v>
      </c>
      <c r="AV1827" t="s">
        <v>6201</v>
      </c>
      <c r="AW1827" t="s">
        <v>6175</v>
      </c>
      <c r="AX1827" t="s">
        <v>6167</v>
      </c>
      <c r="AY1827">
        <v>42</v>
      </c>
      <c r="AZ1827">
        <v>0</v>
      </c>
      <c r="BA1827">
        <v>0</v>
      </c>
      <c r="BB1827" t="s">
        <v>6168</v>
      </c>
      <c r="BC1827">
        <v>0</v>
      </c>
      <c r="BD1827">
        <v>0</v>
      </c>
      <c r="BE1827" t="s">
        <v>6169</v>
      </c>
      <c r="BF1827" t="s">
        <v>6210</v>
      </c>
      <c r="BG1827">
        <v>0</v>
      </c>
      <c r="BH1827" t="s">
        <v>6171</v>
      </c>
      <c r="BI1827">
        <v>31</v>
      </c>
      <c r="BJ1827" t="s">
        <v>6172</v>
      </c>
      <c r="BK1827">
        <v>0</v>
      </c>
      <c r="BL1827">
        <v>65</v>
      </c>
      <c r="BM1827" s="3">
        <f t="shared" si="260"/>
        <v>0.63076923076923075</v>
      </c>
    </row>
    <row r="1828" spans="1:65">
      <c r="A1828" t="s">
        <v>1960</v>
      </c>
      <c r="B1828" s="2">
        <v>45767</v>
      </c>
      <c r="C1828" t="s">
        <v>1632</v>
      </c>
      <c r="D1828" t="s">
        <v>1633</v>
      </c>
      <c r="E1828">
        <v>4</v>
      </c>
      <c r="F1828" t="s">
        <v>72</v>
      </c>
      <c r="G1828" t="s">
        <v>62</v>
      </c>
      <c r="H1828" t="s">
        <v>175</v>
      </c>
      <c r="I1828" t="s">
        <v>52</v>
      </c>
      <c r="J1828" t="s">
        <v>53</v>
      </c>
      <c r="K1828" t="s">
        <v>66</v>
      </c>
      <c r="L1828" t="s">
        <v>55</v>
      </c>
      <c r="M1828" t="s">
        <v>56</v>
      </c>
      <c r="N1828" t="s">
        <v>57</v>
      </c>
      <c r="O1828" t="s">
        <v>58</v>
      </c>
      <c r="P1828">
        <v>82</v>
      </c>
      <c r="Q1828">
        <v>83</v>
      </c>
      <c r="R1828">
        <v>83</v>
      </c>
      <c r="S1828">
        <v>2</v>
      </c>
      <c r="T1828">
        <f t="shared" si="252"/>
        <v>81</v>
      </c>
      <c r="U1828">
        <v>80</v>
      </c>
      <c r="V1828">
        <f t="shared" si="253"/>
        <v>1</v>
      </c>
      <c r="W1828" s="3">
        <f t="shared" si="254"/>
        <v>2.4096385542168676E-2</v>
      </c>
      <c r="X1828">
        <v>9</v>
      </c>
      <c r="Y1828" s="4">
        <v>0</v>
      </c>
      <c r="Z1828" s="4">
        <v>1.1000000000000001</v>
      </c>
      <c r="AA1828" s="5">
        <v>30278.69</v>
      </c>
      <c r="AB1828" s="5">
        <f t="shared" si="255"/>
        <v>2422295.2000000002</v>
      </c>
      <c r="AC1828" s="5">
        <v>23601.07</v>
      </c>
      <c r="AD1828" s="5">
        <f t="shared" si="256"/>
        <v>1958888.81</v>
      </c>
      <c r="AE1828" s="5">
        <v>145874.65</v>
      </c>
      <c r="AF1828" s="5">
        <v>35067.620000000003</v>
      </c>
      <c r="AG1828" s="5">
        <v>7335.21</v>
      </c>
      <c r="AH1828" s="5">
        <v>1595</v>
      </c>
      <c r="AI1828" s="5">
        <v>7082.67</v>
      </c>
      <c r="AJ1828">
        <v>0</v>
      </c>
      <c r="AK1828" s="5">
        <v>0</v>
      </c>
      <c r="AL1828" s="5">
        <v>32445.26</v>
      </c>
      <c r="AM1828" s="5">
        <v>85926.66</v>
      </c>
      <c r="AN1828">
        <v>4</v>
      </c>
      <c r="AO1828">
        <v>4</v>
      </c>
      <c r="AP1828" t="str">
        <f t="shared" si="257"/>
        <v>Yes</v>
      </c>
      <c r="AQ1828">
        <v>0</v>
      </c>
      <c r="AR1828" s="5">
        <f t="shared" si="258"/>
        <v>2274215.88</v>
      </c>
      <c r="AS1828" s="5">
        <f t="shared" si="259"/>
        <v>148079.32</v>
      </c>
      <c r="AT1828" t="s">
        <v>59</v>
      </c>
      <c r="AU1828" t="s">
        <v>6164</v>
      </c>
      <c r="AV1828" t="s">
        <v>6165</v>
      </c>
      <c r="AW1828" t="s">
        <v>6166</v>
      </c>
      <c r="AX1828" t="s">
        <v>6184</v>
      </c>
      <c r="AY1828">
        <v>84</v>
      </c>
      <c r="AZ1828">
        <v>0</v>
      </c>
      <c r="BA1828">
        <v>17</v>
      </c>
      <c r="BB1828" t="s">
        <v>6198</v>
      </c>
      <c r="BC1828">
        <v>0</v>
      </c>
      <c r="BD1828">
        <v>0</v>
      </c>
      <c r="BE1828" t="s">
        <v>6169</v>
      </c>
      <c r="BF1828" t="s">
        <v>6170</v>
      </c>
      <c r="BG1828">
        <v>0</v>
      </c>
      <c r="BH1828" t="s">
        <v>6171</v>
      </c>
      <c r="BI1828">
        <v>28</v>
      </c>
      <c r="BJ1828" t="s">
        <v>6172</v>
      </c>
      <c r="BK1828">
        <v>0</v>
      </c>
      <c r="BL1828">
        <v>87</v>
      </c>
      <c r="BM1828" s="3">
        <f t="shared" si="260"/>
        <v>0.95402298850574707</v>
      </c>
    </row>
    <row r="1829" spans="1:65">
      <c r="A1829" t="s">
        <v>1961</v>
      </c>
      <c r="B1829" s="2">
        <v>45767</v>
      </c>
      <c r="C1829" t="s">
        <v>1632</v>
      </c>
      <c r="D1829" t="s">
        <v>1633</v>
      </c>
      <c r="E1829">
        <v>4</v>
      </c>
      <c r="F1829" t="s">
        <v>61</v>
      </c>
      <c r="G1829" t="s">
        <v>62</v>
      </c>
      <c r="H1829" t="s">
        <v>96</v>
      </c>
      <c r="I1829" t="s">
        <v>74</v>
      </c>
      <c r="J1829" t="s">
        <v>53</v>
      </c>
      <c r="K1829" t="s">
        <v>66</v>
      </c>
      <c r="L1829" t="s">
        <v>87</v>
      </c>
      <c r="M1829" t="s">
        <v>56</v>
      </c>
      <c r="N1829" t="s">
        <v>109</v>
      </c>
      <c r="O1829" t="s">
        <v>58</v>
      </c>
      <c r="P1829">
        <v>70</v>
      </c>
      <c r="Q1829">
        <v>74</v>
      </c>
      <c r="R1829">
        <v>73</v>
      </c>
      <c r="S1829">
        <v>1</v>
      </c>
      <c r="T1829">
        <f t="shared" si="252"/>
        <v>72</v>
      </c>
      <c r="U1829">
        <v>66</v>
      </c>
      <c r="V1829">
        <f t="shared" si="253"/>
        <v>6</v>
      </c>
      <c r="W1829" s="3">
        <f t="shared" si="254"/>
        <v>1.3698630136986301E-2</v>
      </c>
      <c r="X1829">
        <v>25</v>
      </c>
      <c r="Y1829" s="4">
        <v>0</v>
      </c>
      <c r="Z1829" s="4">
        <v>1.5</v>
      </c>
      <c r="AA1829" s="5">
        <v>30359.22</v>
      </c>
      <c r="AB1829" s="5">
        <f t="shared" si="255"/>
        <v>2003708.52</v>
      </c>
      <c r="AC1829" s="5">
        <v>23994.86</v>
      </c>
      <c r="AD1829" s="5">
        <f t="shared" si="256"/>
        <v>1751624.78</v>
      </c>
      <c r="AE1829" s="5">
        <v>126059.94</v>
      </c>
      <c r="AF1829" s="5">
        <v>30710.240000000002</v>
      </c>
      <c r="AG1829" s="5">
        <v>9456.35</v>
      </c>
      <c r="AH1829" s="5">
        <v>2175</v>
      </c>
      <c r="AI1829" s="5">
        <v>3539.39</v>
      </c>
      <c r="AJ1829">
        <v>0</v>
      </c>
      <c r="AK1829" s="5">
        <v>0</v>
      </c>
      <c r="AL1829" s="5">
        <v>35540.480000000003</v>
      </c>
      <c r="AM1829" s="5">
        <v>126870.43</v>
      </c>
      <c r="AN1829">
        <v>8</v>
      </c>
      <c r="AO1829">
        <v>8</v>
      </c>
      <c r="AP1829" t="str">
        <f t="shared" si="257"/>
        <v>Yes</v>
      </c>
      <c r="AQ1829">
        <v>0</v>
      </c>
      <c r="AR1829" s="5">
        <f t="shared" si="258"/>
        <v>2085976.61</v>
      </c>
      <c r="AS1829" s="5">
        <f t="shared" si="259"/>
        <v>-82268.09</v>
      </c>
      <c r="AT1829" t="s">
        <v>59</v>
      </c>
      <c r="AU1829" t="s">
        <v>6164</v>
      </c>
      <c r="AV1829" t="s">
        <v>6165</v>
      </c>
      <c r="AW1829" t="s">
        <v>6166</v>
      </c>
      <c r="AX1829" t="s">
        <v>6167</v>
      </c>
      <c r="AY1829">
        <v>70</v>
      </c>
      <c r="AZ1829">
        <v>0</v>
      </c>
      <c r="BA1829">
        <v>33</v>
      </c>
      <c r="BB1829" t="s">
        <v>6180</v>
      </c>
      <c r="BC1829">
        <v>0</v>
      </c>
      <c r="BD1829">
        <v>0</v>
      </c>
      <c r="BE1829" t="s">
        <v>6169</v>
      </c>
      <c r="BF1829" t="s">
        <v>6170</v>
      </c>
      <c r="BG1829">
        <v>1</v>
      </c>
      <c r="BH1829" t="s">
        <v>6186</v>
      </c>
      <c r="BI1829">
        <v>54</v>
      </c>
      <c r="BJ1829" t="s">
        <v>6187</v>
      </c>
      <c r="BK1829">
        <v>0</v>
      </c>
      <c r="BL1829">
        <v>79</v>
      </c>
      <c r="BM1829" s="3">
        <f t="shared" si="260"/>
        <v>0.92405063291139244</v>
      </c>
    </row>
    <row r="1830" spans="1:65">
      <c r="A1830" t="s">
        <v>1962</v>
      </c>
      <c r="B1830" s="2">
        <v>45767</v>
      </c>
      <c r="C1830" t="s">
        <v>1632</v>
      </c>
      <c r="D1830" t="s">
        <v>1633</v>
      </c>
      <c r="E1830">
        <v>4</v>
      </c>
      <c r="F1830" t="s">
        <v>61</v>
      </c>
      <c r="G1830" t="s">
        <v>50</v>
      </c>
      <c r="H1830" t="s">
        <v>157</v>
      </c>
      <c r="I1830" t="s">
        <v>64</v>
      </c>
      <c r="J1830" t="s">
        <v>53</v>
      </c>
      <c r="K1830" t="s">
        <v>66</v>
      </c>
      <c r="L1830" t="s">
        <v>87</v>
      </c>
      <c r="M1830" t="s">
        <v>56</v>
      </c>
      <c r="N1830" t="s">
        <v>69</v>
      </c>
      <c r="O1830" t="s">
        <v>82</v>
      </c>
      <c r="P1830">
        <v>87</v>
      </c>
      <c r="Q1830">
        <v>91</v>
      </c>
      <c r="R1830">
        <v>91</v>
      </c>
      <c r="S1830">
        <v>1</v>
      </c>
      <c r="T1830">
        <f t="shared" si="252"/>
        <v>90</v>
      </c>
      <c r="U1830">
        <v>83</v>
      </c>
      <c r="V1830">
        <f t="shared" si="253"/>
        <v>7</v>
      </c>
      <c r="W1830" s="3">
        <f t="shared" si="254"/>
        <v>1.098901098901099E-2</v>
      </c>
      <c r="X1830">
        <v>23</v>
      </c>
      <c r="Y1830" s="4">
        <v>4.4000000000000004</v>
      </c>
      <c r="Z1830" s="4">
        <v>1.7</v>
      </c>
      <c r="AA1830" s="5">
        <v>30621.74</v>
      </c>
      <c r="AB1830" s="5">
        <f t="shared" si="255"/>
        <v>2541604.42</v>
      </c>
      <c r="AC1830" s="5">
        <v>24288.87</v>
      </c>
      <c r="AD1830" s="5">
        <f t="shared" si="256"/>
        <v>2210287.17</v>
      </c>
      <c r="AE1830" s="5">
        <v>149634.15</v>
      </c>
      <c r="AF1830" s="5">
        <v>40227.29</v>
      </c>
      <c r="AG1830" s="5">
        <v>9141.86</v>
      </c>
      <c r="AH1830" s="5">
        <v>2465</v>
      </c>
      <c r="AI1830" s="5">
        <v>3551.22</v>
      </c>
      <c r="AJ1830">
        <v>0</v>
      </c>
      <c r="AK1830" s="5">
        <v>0</v>
      </c>
      <c r="AL1830" s="5">
        <v>36155.33</v>
      </c>
      <c r="AM1830" s="5">
        <v>83397.119999999995</v>
      </c>
      <c r="AN1830">
        <v>4</v>
      </c>
      <c r="AO1830">
        <v>3</v>
      </c>
      <c r="AP1830" t="str">
        <f t="shared" si="257"/>
        <v>Yes</v>
      </c>
      <c r="AQ1830">
        <v>0</v>
      </c>
      <c r="AR1830" s="5">
        <f t="shared" si="258"/>
        <v>2534859.14</v>
      </c>
      <c r="AS1830" s="5">
        <f t="shared" si="259"/>
        <v>6745.28</v>
      </c>
      <c r="AT1830" t="s">
        <v>59</v>
      </c>
      <c r="AU1830" t="s">
        <v>6164</v>
      </c>
      <c r="AV1830" t="s">
        <v>6165</v>
      </c>
      <c r="AW1830" t="s">
        <v>6166</v>
      </c>
      <c r="AX1830" t="s">
        <v>6184</v>
      </c>
      <c r="AY1830">
        <v>89</v>
      </c>
      <c r="AZ1830">
        <v>2</v>
      </c>
      <c r="BA1830">
        <v>40</v>
      </c>
      <c r="BB1830" t="s">
        <v>6180</v>
      </c>
      <c r="BC1830">
        <v>0</v>
      </c>
      <c r="BD1830">
        <v>0</v>
      </c>
      <c r="BE1830" t="s">
        <v>6169</v>
      </c>
      <c r="BF1830" t="s">
        <v>6170</v>
      </c>
      <c r="BG1830">
        <v>0</v>
      </c>
      <c r="BH1830" t="s">
        <v>6171</v>
      </c>
      <c r="BI1830">
        <v>55</v>
      </c>
      <c r="BJ1830" t="s">
        <v>6187</v>
      </c>
      <c r="BK1830">
        <v>0</v>
      </c>
      <c r="BL1830">
        <v>97</v>
      </c>
      <c r="BM1830" s="3">
        <f t="shared" si="260"/>
        <v>0.93814432989690721</v>
      </c>
    </row>
    <row r="1831" spans="1:65">
      <c r="A1831" t="s">
        <v>1963</v>
      </c>
      <c r="B1831" s="2">
        <v>45767</v>
      </c>
      <c r="C1831" t="s">
        <v>1632</v>
      </c>
      <c r="D1831" t="s">
        <v>1633</v>
      </c>
      <c r="E1831">
        <v>4</v>
      </c>
      <c r="F1831" t="s">
        <v>49</v>
      </c>
      <c r="G1831" t="s">
        <v>79</v>
      </c>
      <c r="H1831" t="s">
        <v>262</v>
      </c>
      <c r="I1831" t="s">
        <v>64</v>
      </c>
      <c r="J1831" t="s">
        <v>65</v>
      </c>
      <c r="K1831" t="s">
        <v>75</v>
      </c>
      <c r="L1831" t="s">
        <v>92</v>
      </c>
      <c r="M1831" t="s">
        <v>56</v>
      </c>
      <c r="N1831" t="s">
        <v>109</v>
      </c>
      <c r="O1831" t="s">
        <v>120</v>
      </c>
      <c r="P1831">
        <v>58</v>
      </c>
      <c r="Q1831">
        <v>59</v>
      </c>
      <c r="R1831">
        <v>59</v>
      </c>
      <c r="S1831">
        <v>1</v>
      </c>
      <c r="T1831">
        <f t="shared" si="252"/>
        <v>58</v>
      </c>
      <c r="U1831">
        <v>57</v>
      </c>
      <c r="V1831">
        <f t="shared" si="253"/>
        <v>1</v>
      </c>
      <c r="W1831" s="3">
        <f t="shared" si="254"/>
        <v>1.6949152542372881E-2</v>
      </c>
      <c r="X1831">
        <v>19</v>
      </c>
      <c r="Y1831" s="4">
        <v>5.3</v>
      </c>
      <c r="Z1831" s="4">
        <v>1</v>
      </c>
      <c r="AA1831" s="5">
        <v>51695.43</v>
      </c>
      <c r="AB1831" s="5">
        <f t="shared" si="255"/>
        <v>2946639.51</v>
      </c>
      <c r="AC1831" s="5">
        <v>35443.550000000003</v>
      </c>
      <c r="AD1831" s="5">
        <f t="shared" si="256"/>
        <v>2091169.45</v>
      </c>
      <c r="AE1831" s="5">
        <v>125127.83</v>
      </c>
      <c r="AF1831" s="5">
        <v>38253.31</v>
      </c>
      <c r="AG1831" s="5">
        <v>8295.06</v>
      </c>
      <c r="AH1831" s="5">
        <v>1450</v>
      </c>
      <c r="AI1831" s="5">
        <v>5120.75</v>
      </c>
      <c r="AJ1831">
        <v>0</v>
      </c>
      <c r="AK1831" s="5">
        <v>0</v>
      </c>
      <c r="AL1831" s="5">
        <v>1144.5999999999999</v>
      </c>
      <c r="AM1831" s="5">
        <v>83937.49</v>
      </c>
      <c r="AN1831">
        <v>8</v>
      </c>
      <c r="AO1831">
        <v>8</v>
      </c>
      <c r="AP1831" t="str">
        <f t="shared" si="257"/>
        <v>Yes</v>
      </c>
      <c r="AQ1831">
        <v>1</v>
      </c>
      <c r="AR1831" s="5">
        <f t="shared" si="258"/>
        <v>2354498.4900000002</v>
      </c>
      <c r="AS1831" s="5">
        <f t="shared" si="259"/>
        <v>592141.02</v>
      </c>
      <c r="AT1831" t="s">
        <v>59</v>
      </c>
      <c r="AU1831" t="s">
        <v>6164</v>
      </c>
      <c r="AV1831" t="s">
        <v>6165</v>
      </c>
      <c r="AW1831" t="s">
        <v>6166</v>
      </c>
      <c r="AX1831" t="s">
        <v>6184</v>
      </c>
      <c r="AY1831">
        <v>61</v>
      </c>
      <c r="AZ1831">
        <v>0</v>
      </c>
      <c r="BA1831">
        <v>16</v>
      </c>
      <c r="BB1831" t="s">
        <v>6191</v>
      </c>
      <c r="BC1831">
        <v>0</v>
      </c>
      <c r="BD1831">
        <v>0</v>
      </c>
      <c r="BE1831" t="s">
        <v>6169</v>
      </c>
      <c r="BF1831" t="s">
        <v>6170</v>
      </c>
      <c r="BG1831">
        <v>0</v>
      </c>
      <c r="BH1831" t="s">
        <v>6171</v>
      </c>
      <c r="BI1831">
        <v>30</v>
      </c>
      <c r="BJ1831" t="s">
        <v>6172</v>
      </c>
      <c r="BK1831">
        <v>0</v>
      </c>
      <c r="BL1831">
        <v>64</v>
      </c>
      <c r="BM1831" s="3">
        <f t="shared" si="260"/>
        <v>0.921875</v>
      </c>
    </row>
    <row r="1832" spans="1:65">
      <c r="A1832" t="s">
        <v>1964</v>
      </c>
      <c r="B1832" s="2">
        <v>45767</v>
      </c>
      <c r="C1832" t="s">
        <v>1632</v>
      </c>
      <c r="D1832" t="s">
        <v>1633</v>
      </c>
      <c r="E1832">
        <v>4</v>
      </c>
      <c r="F1832" t="s">
        <v>49</v>
      </c>
      <c r="G1832" t="s">
        <v>79</v>
      </c>
      <c r="H1832" t="s">
        <v>260</v>
      </c>
      <c r="I1832" t="s">
        <v>64</v>
      </c>
      <c r="J1832" t="s">
        <v>65</v>
      </c>
      <c r="K1832" t="s">
        <v>66</v>
      </c>
      <c r="L1832" t="s">
        <v>67</v>
      </c>
      <c r="M1832" t="s">
        <v>68</v>
      </c>
      <c r="N1832" t="s">
        <v>69</v>
      </c>
      <c r="O1832" t="s">
        <v>82</v>
      </c>
      <c r="P1832">
        <v>54</v>
      </c>
      <c r="Q1832">
        <v>56</v>
      </c>
      <c r="R1832">
        <v>56</v>
      </c>
      <c r="S1832">
        <v>5</v>
      </c>
      <c r="T1832">
        <f t="shared" si="252"/>
        <v>51</v>
      </c>
      <c r="U1832">
        <v>51</v>
      </c>
      <c r="V1832">
        <f t="shared" si="253"/>
        <v>0</v>
      </c>
      <c r="W1832" s="3">
        <f t="shared" si="254"/>
        <v>8.9285714285714288E-2</v>
      </c>
      <c r="X1832">
        <v>24</v>
      </c>
      <c r="Y1832" s="4">
        <v>6.9</v>
      </c>
      <c r="Z1832" s="4">
        <v>1.9</v>
      </c>
      <c r="AA1832" s="5">
        <v>48716.01</v>
      </c>
      <c r="AB1832" s="5">
        <f t="shared" si="255"/>
        <v>2484516.5099999998</v>
      </c>
      <c r="AC1832" s="5">
        <v>32248.92</v>
      </c>
      <c r="AD1832" s="5">
        <f t="shared" si="256"/>
        <v>1805939.52</v>
      </c>
      <c r="AE1832" s="5">
        <v>118802.81</v>
      </c>
      <c r="AF1832" s="5">
        <v>37266.400000000001</v>
      </c>
      <c r="AG1832" s="5">
        <v>34298.75</v>
      </c>
      <c r="AH1832" s="5">
        <v>2755</v>
      </c>
      <c r="AI1832" s="5">
        <v>70078.48</v>
      </c>
      <c r="AJ1832">
        <v>1</v>
      </c>
      <c r="AK1832" s="5">
        <v>13498.79</v>
      </c>
      <c r="AL1832" s="5">
        <v>0</v>
      </c>
      <c r="AM1832" s="5">
        <v>32337.78</v>
      </c>
      <c r="AN1832">
        <v>4</v>
      </c>
      <c r="AO1832">
        <v>3</v>
      </c>
      <c r="AP1832" t="str">
        <f t="shared" si="257"/>
        <v>Yes</v>
      </c>
      <c r="AQ1832">
        <v>2</v>
      </c>
      <c r="AR1832" s="5">
        <f t="shared" si="258"/>
        <v>2114977.5299999998</v>
      </c>
      <c r="AS1832" s="5">
        <f t="shared" si="259"/>
        <v>369538.98</v>
      </c>
      <c r="AT1832" t="s">
        <v>1641</v>
      </c>
      <c r="AU1832" t="s">
        <v>6173</v>
      </c>
      <c r="AV1832" t="s">
        <v>6174</v>
      </c>
      <c r="AW1832" t="s">
        <v>6175</v>
      </c>
      <c r="AX1832" t="s">
        <v>6184</v>
      </c>
      <c r="AY1832">
        <v>58</v>
      </c>
      <c r="AZ1832">
        <v>1</v>
      </c>
      <c r="BA1832">
        <v>0</v>
      </c>
      <c r="BB1832" t="s">
        <v>6168</v>
      </c>
      <c r="BC1832">
        <v>0</v>
      </c>
      <c r="BD1832">
        <v>0</v>
      </c>
      <c r="BE1832" t="s">
        <v>6169</v>
      </c>
      <c r="BF1832" t="s">
        <v>6210</v>
      </c>
      <c r="BG1832">
        <v>3</v>
      </c>
      <c r="BH1832" t="s">
        <v>6211</v>
      </c>
      <c r="BI1832">
        <v>134</v>
      </c>
      <c r="BJ1832" t="s">
        <v>6193</v>
      </c>
      <c r="BK1832">
        <v>0</v>
      </c>
      <c r="BL1832">
        <v>62</v>
      </c>
      <c r="BM1832" s="3">
        <f t="shared" si="260"/>
        <v>0.90322580645161288</v>
      </c>
    </row>
    <row r="1833" spans="1:65">
      <c r="A1833" t="s">
        <v>1965</v>
      </c>
      <c r="B1833" s="2">
        <v>45767</v>
      </c>
      <c r="C1833" t="s">
        <v>1632</v>
      </c>
      <c r="D1833" t="s">
        <v>1633</v>
      </c>
      <c r="E1833">
        <v>4</v>
      </c>
      <c r="F1833" t="s">
        <v>49</v>
      </c>
      <c r="G1833" t="s">
        <v>79</v>
      </c>
      <c r="H1833" t="s">
        <v>106</v>
      </c>
      <c r="I1833" t="s">
        <v>64</v>
      </c>
      <c r="J1833" t="s">
        <v>53</v>
      </c>
      <c r="K1833" t="s">
        <v>54</v>
      </c>
      <c r="L1833" t="s">
        <v>92</v>
      </c>
      <c r="M1833" t="s">
        <v>56</v>
      </c>
      <c r="N1833" t="s">
        <v>57</v>
      </c>
      <c r="O1833" t="s">
        <v>58</v>
      </c>
      <c r="P1833">
        <v>70</v>
      </c>
      <c r="Q1833">
        <v>71</v>
      </c>
      <c r="R1833">
        <v>67</v>
      </c>
      <c r="S1833">
        <v>2</v>
      </c>
      <c r="T1833">
        <f t="shared" si="252"/>
        <v>65</v>
      </c>
      <c r="U1833">
        <v>65</v>
      </c>
      <c r="V1833">
        <f t="shared" si="253"/>
        <v>0</v>
      </c>
      <c r="W1833" s="3">
        <f t="shared" si="254"/>
        <v>2.9850746268656716E-2</v>
      </c>
      <c r="X1833">
        <v>20</v>
      </c>
      <c r="Y1833" s="4">
        <v>0</v>
      </c>
      <c r="Z1833" s="4">
        <v>0.3</v>
      </c>
      <c r="AA1833" s="5">
        <v>39360.53</v>
      </c>
      <c r="AB1833" s="5">
        <f t="shared" si="255"/>
        <v>2558434.4500000002</v>
      </c>
      <c r="AC1833" s="5">
        <v>23740.85</v>
      </c>
      <c r="AD1833" s="5">
        <f t="shared" si="256"/>
        <v>1590636.95</v>
      </c>
      <c r="AE1833" s="5">
        <v>110358.15</v>
      </c>
      <c r="AF1833" s="5">
        <v>31178.27</v>
      </c>
      <c r="AG1833" s="5">
        <v>8420.2999999999993</v>
      </c>
      <c r="AH1833" s="5">
        <v>435</v>
      </c>
      <c r="AI1833" s="5">
        <v>7029.51</v>
      </c>
      <c r="AJ1833">
        <v>0</v>
      </c>
      <c r="AK1833" s="5">
        <v>0</v>
      </c>
      <c r="AL1833" s="5">
        <v>0</v>
      </c>
      <c r="AM1833" s="5">
        <v>42455.3</v>
      </c>
      <c r="AN1833">
        <v>4</v>
      </c>
      <c r="AO1833">
        <v>3</v>
      </c>
      <c r="AP1833" t="str">
        <f t="shared" si="257"/>
        <v>Yes</v>
      </c>
      <c r="AQ1833">
        <v>1</v>
      </c>
      <c r="AR1833" s="5">
        <f t="shared" si="258"/>
        <v>1790513.48</v>
      </c>
      <c r="AS1833" s="5">
        <f t="shared" si="259"/>
        <v>767920.97</v>
      </c>
      <c r="AT1833" t="s">
        <v>59</v>
      </c>
      <c r="AU1833" t="s">
        <v>6164</v>
      </c>
      <c r="AV1833" t="s">
        <v>6165</v>
      </c>
      <c r="AW1833" t="s">
        <v>6166</v>
      </c>
      <c r="AX1833" t="s">
        <v>6207</v>
      </c>
      <c r="AY1833">
        <v>72</v>
      </c>
      <c r="AZ1833">
        <v>0</v>
      </c>
      <c r="BA1833">
        <v>0</v>
      </c>
      <c r="BB1833" t="s">
        <v>6168</v>
      </c>
      <c r="BC1833">
        <v>0</v>
      </c>
      <c r="BD1833">
        <v>0</v>
      </c>
      <c r="BE1833" t="s">
        <v>6169</v>
      </c>
      <c r="BF1833" t="s">
        <v>6170</v>
      </c>
      <c r="BG1833">
        <v>3</v>
      </c>
      <c r="BH1833" t="s">
        <v>6208</v>
      </c>
      <c r="BI1833">
        <v>98</v>
      </c>
      <c r="BJ1833" t="s">
        <v>6193</v>
      </c>
      <c r="BK1833">
        <v>0</v>
      </c>
      <c r="BL1833">
        <v>77</v>
      </c>
      <c r="BM1833" s="3">
        <f t="shared" si="260"/>
        <v>0.87012987012987009</v>
      </c>
    </row>
    <row r="1834" spans="1:65">
      <c r="A1834" t="s">
        <v>1966</v>
      </c>
      <c r="B1834" s="2">
        <v>45767</v>
      </c>
      <c r="C1834" t="s">
        <v>1632</v>
      </c>
      <c r="D1834" t="s">
        <v>1633</v>
      </c>
      <c r="E1834">
        <v>4</v>
      </c>
      <c r="F1834" t="s">
        <v>61</v>
      </c>
      <c r="G1834" t="s">
        <v>50</v>
      </c>
      <c r="H1834" t="s">
        <v>183</v>
      </c>
      <c r="I1834" t="s">
        <v>52</v>
      </c>
      <c r="J1834" t="s">
        <v>53</v>
      </c>
      <c r="K1834" t="s">
        <v>75</v>
      </c>
      <c r="L1834" t="s">
        <v>92</v>
      </c>
      <c r="M1834" t="s">
        <v>68</v>
      </c>
      <c r="N1834" t="s">
        <v>109</v>
      </c>
      <c r="O1834" t="s">
        <v>120</v>
      </c>
      <c r="P1834">
        <v>69</v>
      </c>
      <c r="Q1834">
        <v>75</v>
      </c>
      <c r="R1834">
        <v>75</v>
      </c>
      <c r="S1834">
        <v>2</v>
      </c>
      <c r="T1834">
        <f t="shared" si="252"/>
        <v>73</v>
      </c>
      <c r="U1834">
        <v>66</v>
      </c>
      <c r="V1834">
        <f t="shared" si="253"/>
        <v>7</v>
      </c>
      <c r="W1834" s="3">
        <f t="shared" si="254"/>
        <v>2.6666666666666668E-2</v>
      </c>
      <c r="X1834">
        <v>38</v>
      </c>
      <c r="Y1834" s="4">
        <v>8.1999999999999993</v>
      </c>
      <c r="Z1834" s="4">
        <v>2.1</v>
      </c>
      <c r="AA1834" s="5">
        <v>35863.599999999999</v>
      </c>
      <c r="AB1834" s="5">
        <f t="shared" si="255"/>
        <v>2366997.6</v>
      </c>
      <c r="AC1834" s="5">
        <v>22828.9</v>
      </c>
      <c r="AD1834" s="5">
        <f t="shared" si="256"/>
        <v>1712167.5</v>
      </c>
      <c r="AE1834" s="5">
        <v>135187.88</v>
      </c>
      <c r="AF1834" s="5">
        <v>33496.85</v>
      </c>
      <c r="AG1834" s="5">
        <v>10022.93</v>
      </c>
      <c r="AH1834" s="5">
        <v>3045</v>
      </c>
      <c r="AI1834" s="5">
        <v>7058.82</v>
      </c>
      <c r="AJ1834">
        <v>1</v>
      </c>
      <c r="AK1834" s="5">
        <v>8788.0400000000009</v>
      </c>
      <c r="AL1834" s="5">
        <v>4392.5</v>
      </c>
      <c r="AM1834" s="5">
        <v>93435.92</v>
      </c>
      <c r="AN1834">
        <v>8</v>
      </c>
      <c r="AO1834">
        <v>7</v>
      </c>
      <c r="AP1834" t="str">
        <f t="shared" si="257"/>
        <v>Yes</v>
      </c>
      <c r="AQ1834">
        <v>2</v>
      </c>
      <c r="AR1834" s="5">
        <f t="shared" si="258"/>
        <v>2007595.44</v>
      </c>
      <c r="AS1834" s="5">
        <f t="shared" si="259"/>
        <v>359402.16</v>
      </c>
      <c r="AT1834" t="s">
        <v>116</v>
      </c>
      <c r="AU1834" t="s">
        <v>6189</v>
      </c>
      <c r="AV1834" t="s">
        <v>6190</v>
      </c>
      <c r="AW1834" t="s">
        <v>6183</v>
      </c>
      <c r="AX1834" t="s">
        <v>6177</v>
      </c>
      <c r="AY1834">
        <v>70</v>
      </c>
      <c r="AZ1834">
        <v>0</v>
      </c>
      <c r="BA1834">
        <v>40</v>
      </c>
      <c r="BB1834" t="s">
        <v>6180</v>
      </c>
      <c r="BC1834">
        <v>0</v>
      </c>
      <c r="BD1834">
        <v>0</v>
      </c>
      <c r="BE1834" t="s">
        <v>6169</v>
      </c>
      <c r="BF1834" t="s">
        <v>6170</v>
      </c>
      <c r="BG1834">
        <v>0</v>
      </c>
      <c r="BH1834" t="s">
        <v>6171</v>
      </c>
      <c r="BI1834">
        <v>31</v>
      </c>
      <c r="BJ1834" t="s">
        <v>6172</v>
      </c>
      <c r="BK1834">
        <v>0</v>
      </c>
      <c r="BL1834">
        <v>78</v>
      </c>
      <c r="BM1834" s="3">
        <f t="shared" si="260"/>
        <v>0.96153846153846156</v>
      </c>
    </row>
    <row r="1835" spans="1:65">
      <c r="A1835" t="s">
        <v>1967</v>
      </c>
      <c r="B1835" s="2">
        <v>45767</v>
      </c>
      <c r="C1835" t="s">
        <v>1632</v>
      </c>
      <c r="D1835" t="s">
        <v>1633</v>
      </c>
      <c r="E1835">
        <v>4</v>
      </c>
      <c r="F1835" t="s">
        <v>49</v>
      </c>
      <c r="G1835" t="s">
        <v>62</v>
      </c>
      <c r="H1835" t="s">
        <v>133</v>
      </c>
      <c r="I1835" t="s">
        <v>74</v>
      </c>
      <c r="J1835" t="s">
        <v>65</v>
      </c>
      <c r="K1835" t="s">
        <v>66</v>
      </c>
      <c r="L1835" t="s">
        <v>55</v>
      </c>
      <c r="M1835" t="s">
        <v>56</v>
      </c>
      <c r="N1835" t="s">
        <v>76</v>
      </c>
      <c r="O1835" t="s">
        <v>120</v>
      </c>
      <c r="P1835">
        <v>62</v>
      </c>
      <c r="Q1835">
        <v>63</v>
      </c>
      <c r="R1835">
        <v>61</v>
      </c>
      <c r="S1835">
        <v>1</v>
      </c>
      <c r="T1835">
        <f t="shared" si="252"/>
        <v>60</v>
      </c>
      <c r="U1835">
        <v>60</v>
      </c>
      <c r="V1835">
        <f t="shared" si="253"/>
        <v>0</v>
      </c>
      <c r="W1835" s="3">
        <f t="shared" si="254"/>
        <v>1.6393442622950821E-2</v>
      </c>
      <c r="X1835">
        <v>43</v>
      </c>
      <c r="Y1835" s="4">
        <v>0</v>
      </c>
      <c r="Z1835" s="4">
        <v>0.7</v>
      </c>
      <c r="AA1835" s="5">
        <v>48625.67</v>
      </c>
      <c r="AB1835" s="5">
        <f t="shared" si="255"/>
        <v>2917540.2</v>
      </c>
      <c r="AC1835" s="5">
        <v>35075.58</v>
      </c>
      <c r="AD1835" s="5">
        <f t="shared" si="256"/>
        <v>2139610.38</v>
      </c>
      <c r="AE1835" s="5">
        <v>135912.75</v>
      </c>
      <c r="AF1835" s="5">
        <v>40493.050000000003</v>
      </c>
      <c r="AG1835" s="5">
        <v>12202.66</v>
      </c>
      <c r="AH1835" s="5">
        <v>1015</v>
      </c>
      <c r="AI1835" s="5">
        <v>5101.82</v>
      </c>
      <c r="AJ1835">
        <v>0</v>
      </c>
      <c r="AK1835" s="5">
        <v>0</v>
      </c>
      <c r="AL1835" s="5">
        <v>0</v>
      </c>
      <c r="AM1835" s="5">
        <v>40260.79</v>
      </c>
      <c r="AN1835">
        <v>4</v>
      </c>
      <c r="AO1835">
        <v>5</v>
      </c>
      <c r="AP1835" t="str">
        <f t="shared" si="257"/>
        <v>No</v>
      </c>
      <c r="AQ1835">
        <v>3</v>
      </c>
      <c r="AR1835" s="5">
        <f t="shared" si="258"/>
        <v>2374596.4500000002</v>
      </c>
      <c r="AS1835" s="5">
        <f t="shared" si="259"/>
        <v>542943.75</v>
      </c>
      <c r="AT1835" t="s">
        <v>59</v>
      </c>
      <c r="AU1835" t="s">
        <v>6164</v>
      </c>
      <c r="AV1835" t="s">
        <v>6165</v>
      </c>
      <c r="AW1835" t="s">
        <v>6166</v>
      </c>
      <c r="AX1835" t="s">
        <v>6167</v>
      </c>
      <c r="AY1835">
        <v>64</v>
      </c>
      <c r="AZ1835">
        <v>0</v>
      </c>
      <c r="BA1835">
        <v>0</v>
      </c>
      <c r="BB1835" t="s">
        <v>6168</v>
      </c>
      <c r="BC1835">
        <v>0</v>
      </c>
      <c r="BD1835">
        <v>1</v>
      </c>
      <c r="BE1835" t="s">
        <v>6188</v>
      </c>
      <c r="BF1835" t="s">
        <v>6170</v>
      </c>
      <c r="BG1835">
        <v>0</v>
      </c>
      <c r="BH1835" t="s">
        <v>6171</v>
      </c>
      <c r="BI1835">
        <v>41</v>
      </c>
      <c r="BJ1835" t="s">
        <v>6172</v>
      </c>
      <c r="BK1835">
        <v>0</v>
      </c>
      <c r="BL1835">
        <v>68</v>
      </c>
      <c r="BM1835" s="3">
        <f t="shared" si="260"/>
        <v>0.8970588235294118</v>
      </c>
    </row>
    <row r="1836" spans="1:65">
      <c r="A1836" t="s">
        <v>1968</v>
      </c>
      <c r="B1836" s="2">
        <v>45767</v>
      </c>
      <c r="C1836" t="s">
        <v>1632</v>
      </c>
      <c r="D1836" t="s">
        <v>1633</v>
      </c>
      <c r="E1836">
        <v>4</v>
      </c>
      <c r="F1836" t="s">
        <v>78</v>
      </c>
      <c r="G1836" t="s">
        <v>62</v>
      </c>
      <c r="H1836" t="s">
        <v>153</v>
      </c>
      <c r="I1836" t="s">
        <v>64</v>
      </c>
      <c r="J1836" t="s">
        <v>53</v>
      </c>
      <c r="K1836" t="s">
        <v>54</v>
      </c>
      <c r="L1836" t="s">
        <v>67</v>
      </c>
      <c r="M1836" t="s">
        <v>68</v>
      </c>
      <c r="N1836" t="s">
        <v>69</v>
      </c>
      <c r="O1836" t="s">
        <v>70</v>
      </c>
      <c r="P1836">
        <v>76</v>
      </c>
      <c r="Q1836">
        <v>78</v>
      </c>
      <c r="R1836">
        <v>77</v>
      </c>
      <c r="S1836">
        <v>8</v>
      </c>
      <c r="T1836">
        <f t="shared" si="252"/>
        <v>69</v>
      </c>
      <c r="U1836">
        <v>69</v>
      </c>
      <c r="V1836">
        <f t="shared" si="253"/>
        <v>0</v>
      </c>
      <c r="W1836" s="3">
        <f t="shared" si="254"/>
        <v>0.1038961038961039</v>
      </c>
      <c r="X1836">
        <v>9</v>
      </c>
      <c r="Y1836" s="4">
        <v>6.9</v>
      </c>
      <c r="Z1836" s="4">
        <v>1.3</v>
      </c>
      <c r="AA1836" s="5">
        <v>39294.910000000003</v>
      </c>
      <c r="AB1836" s="5">
        <f t="shared" si="255"/>
        <v>2711348.79</v>
      </c>
      <c r="AC1836" s="5">
        <v>21812.26</v>
      </c>
      <c r="AD1836" s="5">
        <f t="shared" si="256"/>
        <v>1679544.02</v>
      </c>
      <c r="AE1836" s="5">
        <v>128663.8</v>
      </c>
      <c r="AF1836" s="5">
        <v>36416.97</v>
      </c>
      <c r="AG1836" s="5">
        <v>32669.57</v>
      </c>
      <c r="AH1836" s="5">
        <v>1885</v>
      </c>
      <c r="AI1836" s="5">
        <v>68862.73</v>
      </c>
      <c r="AJ1836">
        <v>2</v>
      </c>
      <c r="AK1836" s="5">
        <v>16976.04</v>
      </c>
      <c r="AL1836" s="5">
        <v>0</v>
      </c>
      <c r="AM1836" s="5">
        <v>47763.82</v>
      </c>
      <c r="AN1836">
        <v>4</v>
      </c>
      <c r="AO1836">
        <v>3</v>
      </c>
      <c r="AP1836" t="str">
        <f t="shared" si="257"/>
        <v>Yes</v>
      </c>
      <c r="AQ1836">
        <v>2</v>
      </c>
      <c r="AR1836" s="5">
        <f t="shared" si="258"/>
        <v>2012781.95</v>
      </c>
      <c r="AS1836" s="5">
        <f t="shared" si="259"/>
        <v>698566.84</v>
      </c>
      <c r="AT1836" t="s">
        <v>1641</v>
      </c>
      <c r="AU1836" t="s">
        <v>6199</v>
      </c>
      <c r="AV1836" t="s">
        <v>6200</v>
      </c>
      <c r="AW1836" t="s">
        <v>6175</v>
      </c>
      <c r="AX1836" t="s">
        <v>6167</v>
      </c>
      <c r="AY1836">
        <v>79</v>
      </c>
      <c r="AZ1836">
        <v>0</v>
      </c>
      <c r="BA1836">
        <v>0</v>
      </c>
      <c r="BB1836" t="s">
        <v>6168</v>
      </c>
      <c r="BC1836">
        <v>0</v>
      </c>
      <c r="BD1836">
        <v>0</v>
      </c>
      <c r="BE1836" t="s">
        <v>6169</v>
      </c>
      <c r="BF1836" t="s">
        <v>6210</v>
      </c>
      <c r="BG1836">
        <v>0</v>
      </c>
      <c r="BH1836" t="s">
        <v>6171</v>
      </c>
      <c r="BI1836">
        <v>22</v>
      </c>
      <c r="BJ1836" t="s">
        <v>6172</v>
      </c>
      <c r="BK1836">
        <v>0</v>
      </c>
      <c r="BL1836">
        <v>83</v>
      </c>
      <c r="BM1836" s="3">
        <f t="shared" si="260"/>
        <v>0.92771084337349397</v>
      </c>
    </row>
    <row r="1837" spans="1:65">
      <c r="A1837" t="s">
        <v>1969</v>
      </c>
      <c r="B1837" s="2">
        <v>45768</v>
      </c>
      <c r="C1837" t="s">
        <v>1632</v>
      </c>
      <c r="D1837" t="s">
        <v>1633</v>
      </c>
      <c r="E1837">
        <v>4</v>
      </c>
      <c r="F1837" t="s">
        <v>49</v>
      </c>
      <c r="G1837" t="s">
        <v>62</v>
      </c>
      <c r="H1837" t="s">
        <v>133</v>
      </c>
      <c r="I1837" t="s">
        <v>64</v>
      </c>
      <c r="J1837" t="s">
        <v>53</v>
      </c>
      <c r="K1837" t="s">
        <v>66</v>
      </c>
      <c r="L1837" t="s">
        <v>92</v>
      </c>
      <c r="M1837" t="s">
        <v>56</v>
      </c>
      <c r="N1837" t="s">
        <v>109</v>
      </c>
      <c r="O1837" t="s">
        <v>70</v>
      </c>
      <c r="P1837">
        <v>86</v>
      </c>
      <c r="Q1837">
        <v>90</v>
      </c>
      <c r="R1837">
        <v>90</v>
      </c>
      <c r="S1837">
        <v>2</v>
      </c>
      <c r="T1837">
        <f t="shared" si="252"/>
        <v>88</v>
      </c>
      <c r="U1837">
        <v>81</v>
      </c>
      <c r="V1837">
        <f t="shared" si="253"/>
        <v>7</v>
      </c>
      <c r="W1837" s="3">
        <f t="shared" si="254"/>
        <v>2.2222222222222223E-2</v>
      </c>
      <c r="X1837">
        <v>30</v>
      </c>
      <c r="Y1837" s="4">
        <v>0.7</v>
      </c>
      <c r="Z1837" s="4">
        <v>1.5</v>
      </c>
      <c r="AA1837" s="5">
        <v>30630.69</v>
      </c>
      <c r="AB1837" s="5">
        <f t="shared" si="255"/>
        <v>2481085.89</v>
      </c>
      <c r="AC1837" s="5">
        <v>23868.31</v>
      </c>
      <c r="AD1837" s="5">
        <f t="shared" si="256"/>
        <v>2148147.9</v>
      </c>
      <c r="AE1837" s="5">
        <v>148472.28</v>
      </c>
      <c r="AF1837" s="5">
        <v>41506.79</v>
      </c>
      <c r="AG1837" s="5">
        <v>9659.42</v>
      </c>
      <c r="AH1837" s="5">
        <v>2175</v>
      </c>
      <c r="AI1837" s="5">
        <v>7111.11</v>
      </c>
      <c r="AJ1837">
        <v>0</v>
      </c>
      <c r="AK1837" s="5">
        <v>0</v>
      </c>
      <c r="AL1837" s="5">
        <v>36293.35</v>
      </c>
      <c r="AM1837" s="5">
        <v>153517.32999999999</v>
      </c>
      <c r="AN1837">
        <v>8</v>
      </c>
      <c r="AO1837">
        <v>9</v>
      </c>
      <c r="AP1837" t="str">
        <f t="shared" si="257"/>
        <v>No</v>
      </c>
      <c r="AQ1837">
        <v>3</v>
      </c>
      <c r="AR1837" s="5">
        <f t="shared" si="258"/>
        <v>2546883.1800000002</v>
      </c>
      <c r="AS1837" s="5">
        <f t="shared" si="259"/>
        <v>-65797.289999999994</v>
      </c>
      <c r="AT1837" t="s">
        <v>59</v>
      </c>
      <c r="AU1837" t="s">
        <v>6164</v>
      </c>
      <c r="AV1837" t="s">
        <v>6165</v>
      </c>
      <c r="AW1837" t="s">
        <v>6166</v>
      </c>
      <c r="AX1837" t="s">
        <v>6184</v>
      </c>
      <c r="AY1837">
        <v>88</v>
      </c>
      <c r="AZ1837">
        <v>1</v>
      </c>
      <c r="BA1837">
        <v>37</v>
      </c>
      <c r="BB1837" t="s">
        <v>6180</v>
      </c>
      <c r="BC1837">
        <v>1</v>
      </c>
      <c r="BD1837">
        <v>0</v>
      </c>
      <c r="BE1837" t="s">
        <v>6178</v>
      </c>
      <c r="BF1837" t="s">
        <v>6170</v>
      </c>
      <c r="BG1837">
        <v>0</v>
      </c>
      <c r="BH1837" t="s">
        <v>6171</v>
      </c>
      <c r="BI1837">
        <v>44</v>
      </c>
      <c r="BJ1837" t="s">
        <v>6172</v>
      </c>
      <c r="BK1837">
        <v>0</v>
      </c>
      <c r="BL1837">
        <v>93</v>
      </c>
      <c r="BM1837" s="3">
        <f t="shared" si="260"/>
        <v>0.967741935483871</v>
      </c>
    </row>
    <row r="1838" spans="1:65">
      <c r="A1838" t="s">
        <v>1970</v>
      </c>
      <c r="B1838" s="2">
        <v>45768</v>
      </c>
      <c r="C1838" t="s">
        <v>1632</v>
      </c>
      <c r="D1838" t="s">
        <v>1633</v>
      </c>
      <c r="E1838">
        <v>4</v>
      </c>
      <c r="F1838" t="s">
        <v>61</v>
      </c>
      <c r="G1838" t="s">
        <v>62</v>
      </c>
      <c r="H1838" t="s">
        <v>115</v>
      </c>
      <c r="I1838" t="s">
        <v>52</v>
      </c>
      <c r="J1838" t="s">
        <v>65</v>
      </c>
      <c r="K1838" t="s">
        <v>66</v>
      </c>
      <c r="L1838" t="s">
        <v>92</v>
      </c>
      <c r="M1838" t="s">
        <v>68</v>
      </c>
      <c r="N1838" t="s">
        <v>109</v>
      </c>
      <c r="O1838" t="s">
        <v>82</v>
      </c>
      <c r="P1838">
        <v>56</v>
      </c>
      <c r="Q1838">
        <v>60</v>
      </c>
      <c r="R1838">
        <v>60</v>
      </c>
      <c r="S1838">
        <v>2</v>
      </c>
      <c r="T1838">
        <f t="shared" si="252"/>
        <v>58</v>
      </c>
      <c r="U1838">
        <v>56</v>
      </c>
      <c r="V1838">
        <f t="shared" si="253"/>
        <v>2</v>
      </c>
      <c r="W1838" s="3">
        <f t="shared" si="254"/>
        <v>3.3333333333333333E-2</v>
      </c>
      <c r="X1838">
        <v>16</v>
      </c>
      <c r="Y1838" s="4">
        <v>6.5</v>
      </c>
      <c r="Z1838" s="4">
        <v>2.2999999999999998</v>
      </c>
      <c r="AA1838" s="5">
        <v>48639.06</v>
      </c>
      <c r="AB1838" s="5">
        <f t="shared" si="255"/>
        <v>2723787.36</v>
      </c>
      <c r="AC1838" s="5">
        <v>33749.050000000003</v>
      </c>
      <c r="AD1838" s="5">
        <f t="shared" si="256"/>
        <v>2024943</v>
      </c>
      <c r="AE1838" s="5">
        <v>137907.68</v>
      </c>
      <c r="AF1838" s="5">
        <v>36099.980000000003</v>
      </c>
      <c r="AG1838" s="5">
        <v>8039.74</v>
      </c>
      <c r="AH1838" s="5">
        <v>3335</v>
      </c>
      <c r="AI1838" s="5">
        <v>10222.219999999999</v>
      </c>
      <c r="AJ1838">
        <v>1</v>
      </c>
      <c r="AK1838" s="5">
        <v>13651.37</v>
      </c>
      <c r="AL1838" s="5">
        <v>2271.29</v>
      </c>
      <c r="AM1838" s="5">
        <v>88310.32</v>
      </c>
      <c r="AN1838">
        <v>8</v>
      </c>
      <c r="AO1838">
        <v>9</v>
      </c>
      <c r="AP1838" t="str">
        <f t="shared" si="257"/>
        <v>No</v>
      </c>
      <c r="AQ1838">
        <v>4</v>
      </c>
      <c r="AR1838" s="5">
        <f t="shared" si="258"/>
        <v>2324780.6</v>
      </c>
      <c r="AS1838" s="5">
        <f t="shared" si="259"/>
        <v>399006.76</v>
      </c>
      <c r="AT1838" t="s">
        <v>59</v>
      </c>
      <c r="AU1838" t="s">
        <v>6189</v>
      </c>
      <c r="AV1838" t="s">
        <v>6190</v>
      </c>
      <c r="AW1838" t="s">
        <v>6183</v>
      </c>
      <c r="AX1838" t="s">
        <v>6184</v>
      </c>
      <c r="AY1838">
        <v>59</v>
      </c>
      <c r="AZ1838">
        <v>0</v>
      </c>
      <c r="BA1838">
        <v>16</v>
      </c>
      <c r="BB1838" t="s">
        <v>6180</v>
      </c>
      <c r="BC1838">
        <v>0</v>
      </c>
      <c r="BD1838">
        <v>1</v>
      </c>
      <c r="BE1838" t="s">
        <v>6188</v>
      </c>
      <c r="BF1838" t="s">
        <v>6170</v>
      </c>
      <c r="BG1838">
        <v>0</v>
      </c>
      <c r="BH1838" t="s">
        <v>6171</v>
      </c>
      <c r="BI1838">
        <v>37</v>
      </c>
      <c r="BJ1838" t="s">
        <v>6172</v>
      </c>
      <c r="BK1838">
        <v>0</v>
      </c>
      <c r="BL1838">
        <v>68</v>
      </c>
      <c r="BM1838" s="3">
        <f t="shared" si="260"/>
        <v>0.88235294117647056</v>
      </c>
    </row>
    <row r="1839" spans="1:65">
      <c r="A1839" t="s">
        <v>1971</v>
      </c>
      <c r="B1839" s="2">
        <v>45768</v>
      </c>
      <c r="C1839" t="s">
        <v>1632</v>
      </c>
      <c r="D1839" t="s">
        <v>1633</v>
      </c>
      <c r="E1839">
        <v>4</v>
      </c>
      <c r="F1839" t="s">
        <v>72</v>
      </c>
      <c r="G1839" t="s">
        <v>50</v>
      </c>
      <c r="H1839" t="s">
        <v>119</v>
      </c>
      <c r="I1839" t="s">
        <v>64</v>
      </c>
      <c r="J1839" t="s">
        <v>53</v>
      </c>
      <c r="K1839" t="s">
        <v>66</v>
      </c>
      <c r="L1839" t="s">
        <v>87</v>
      </c>
      <c r="M1839" t="s">
        <v>56</v>
      </c>
      <c r="N1839" t="s">
        <v>109</v>
      </c>
      <c r="O1839" t="s">
        <v>82</v>
      </c>
      <c r="P1839">
        <v>69</v>
      </c>
      <c r="Q1839">
        <v>71</v>
      </c>
      <c r="R1839">
        <v>71</v>
      </c>
      <c r="S1839">
        <v>1</v>
      </c>
      <c r="T1839">
        <f t="shared" si="252"/>
        <v>70</v>
      </c>
      <c r="U1839">
        <v>69</v>
      </c>
      <c r="V1839">
        <f t="shared" si="253"/>
        <v>1</v>
      </c>
      <c r="W1839" s="3">
        <f t="shared" si="254"/>
        <v>1.4084507042253521E-2</v>
      </c>
      <c r="X1839">
        <v>26</v>
      </c>
      <c r="Y1839" s="4">
        <v>0.8</v>
      </c>
      <c r="Z1839" s="4">
        <v>1.4</v>
      </c>
      <c r="AA1839" s="5">
        <v>30663.01</v>
      </c>
      <c r="AB1839" s="5">
        <f t="shared" si="255"/>
        <v>2115747.69</v>
      </c>
      <c r="AC1839" s="5">
        <v>24118.7</v>
      </c>
      <c r="AD1839" s="5">
        <f t="shared" si="256"/>
        <v>1712427.7</v>
      </c>
      <c r="AE1839" s="5">
        <v>115499.32</v>
      </c>
      <c r="AF1839" s="5">
        <v>32152.66</v>
      </c>
      <c r="AG1839" s="5">
        <v>8861.92</v>
      </c>
      <c r="AH1839" s="5">
        <v>2030</v>
      </c>
      <c r="AI1839" s="5">
        <v>3550</v>
      </c>
      <c r="AJ1839">
        <v>0</v>
      </c>
      <c r="AK1839" s="5">
        <v>0</v>
      </c>
      <c r="AL1839" s="5">
        <v>32480.13</v>
      </c>
      <c r="AM1839" s="5">
        <v>130656.13</v>
      </c>
      <c r="AN1839">
        <v>8</v>
      </c>
      <c r="AO1839">
        <v>6</v>
      </c>
      <c r="AP1839" t="str">
        <f t="shared" si="257"/>
        <v>Yes</v>
      </c>
      <c r="AQ1839">
        <v>1</v>
      </c>
      <c r="AR1839" s="5">
        <f t="shared" si="258"/>
        <v>2037657.86</v>
      </c>
      <c r="AS1839" s="5">
        <f t="shared" si="259"/>
        <v>78089.83</v>
      </c>
      <c r="AT1839" t="s">
        <v>59</v>
      </c>
      <c r="AU1839" t="s">
        <v>6164</v>
      </c>
      <c r="AV1839" t="s">
        <v>6165</v>
      </c>
      <c r="AW1839" t="s">
        <v>6166</v>
      </c>
      <c r="AX1839" t="s">
        <v>6184</v>
      </c>
      <c r="AY1839">
        <v>73</v>
      </c>
      <c r="AZ1839">
        <v>3</v>
      </c>
      <c r="BA1839">
        <v>10</v>
      </c>
      <c r="BB1839" t="s">
        <v>6185</v>
      </c>
      <c r="BC1839">
        <v>0</v>
      </c>
      <c r="BD1839">
        <v>0</v>
      </c>
      <c r="BE1839" t="s">
        <v>6169</v>
      </c>
      <c r="BF1839" t="s">
        <v>6170</v>
      </c>
      <c r="BG1839">
        <v>1</v>
      </c>
      <c r="BH1839" t="s">
        <v>6186</v>
      </c>
      <c r="BI1839">
        <v>46</v>
      </c>
      <c r="BJ1839" t="s">
        <v>6172</v>
      </c>
      <c r="BK1839">
        <v>0</v>
      </c>
      <c r="BL1839">
        <v>75</v>
      </c>
      <c r="BM1839" s="3">
        <f t="shared" si="260"/>
        <v>0.94666666666666666</v>
      </c>
    </row>
    <row r="1840" spans="1:65">
      <c r="A1840" t="s">
        <v>1972</v>
      </c>
      <c r="B1840" s="2">
        <v>45768</v>
      </c>
      <c r="C1840" t="s">
        <v>1632</v>
      </c>
      <c r="D1840" t="s">
        <v>1633</v>
      </c>
      <c r="E1840">
        <v>4</v>
      </c>
      <c r="F1840" t="s">
        <v>78</v>
      </c>
      <c r="G1840" t="s">
        <v>50</v>
      </c>
      <c r="H1840" t="s">
        <v>161</v>
      </c>
      <c r="I1840" t="s">
        <v>52</v>
      </c>
      <c r="J1840" t="s">
        <v>65</v>
      </c>
      <c r="K1840" t="s">
        <v>66</v>
      </c>
      <c r="L1840" t="s">
        <v>67</v>
      </c>
      <c r="M1840" t="s">
        <v>68</v>
      </c>
      <c r="N1840" t="s">
        <v>57</v>
      </c>
      <c r="O1840" t="s">
        <v>82</v>
      </c>
      <c r="P1840">
        <v>57</v>
      </c>
      <c r="Q1840">
        <v>59</v>
      </c>
      <c r="R1840">
        <v>56</v>
      </c>
      <c r="S1840">
        <v>5</v>
      </c>
      <c r="T1840">
        <f t="shared" si="252"/>
        <v>51</v>
      </c>
      <c r="U1840">
        <v>51</v>
      </c>
      <c r="V1840">
        <f t="shared" si="253"/>
        <v>0</v>
      </c>
      <c r="W1840" s="3">
        <f t="shared" si="254"/>
        <v>8.9285714285714288E-2</v>
      </c>
      <c r="X1840">
        <v>46</v>
      </c>
      <c r="Y1840" s="4">
        <v>2.7</v>
      </c>
      <c r="Z1840" s="4">
        <v>1</v>
      </c>
      <c r="AA1840" s="5">
        <v>48348.04</v>
      </c>
      <c r="AB1840" s="5">
        <f t="shared" si="255"/>
        <v>2465750.04</v>
      </c>
      <c r="AC1840" s="5">
        <v>32372.99</v>
      </c>
      <c r="AD1840" s="5">
        <f t="shared" si="256"/>
        <v>1812887.44</v>
      </c>
      <c r="AE1840" s="5">
        <v>129361.25</v>
      </c>
      <c r="AF1840" s="5">
        <v>38547.83</v>
      </c>
      <c r="AG1840" s="5">
        <v>37310.51</v>
      </c>
      <c r="AH1840" s="5">
        <v>1450</v>
      </c>
      <c r="AI1840" s="5">
        <v>70203.740000000005</v>
      </c>
      <c r="AJ1840">
        <v>1</v>
      </c>
      <c r="AK1840" s="5">
        <v>13310.27</v>
      </c>
      <c r="AL1840" s="5">
        <v>0</v>
      </c>
      <c r="AM1840" s="5">
        <v>34460.68</v>
      </c>
      <c r="AN1840">
        <v>4</v>
      </c>
      <c r="AO1840">
        <v>4</v>
      </c>
      <c r="AP1840" t="str">
        <f t="shared" si="257"/>
        <v>Yes</v>
      </c>
      <c r="AQ1840">
        <v>1</v>
      </c>
      <c r="AR1840" s="5">
        <f t="shared" si="258"/>
        <v>2137531.7200000002</v>
      </c>
      <c r="AS1840" s="5">
        <f t="shared" si="259"/>
        <v>328218.32</v>
      </c>
      <c r="AT1840" t="s">
        <v>1641</v>
      </c>
      <c r="AU1840" t="s">
        <v>6199</v>
      </c>
      <c r="AV1840" t="s">
        <v>6200</v>
      </c>
      <c r="AW1840" t="s">
        <v>6175</v>
      </c>
      <c r="AX1840" t="s">
        <v>6167</v>
      </c>
      <c r="AY1840">
        <v>59</v>
      </c>
      <c r="AZ1840">
        <v>0</v>
      </c>
      <c r="BA1840">
        <v>0</v>
      </c>
      <c r="BB1840" t="s">
        <v>6168</v>
      </c>
      <c r="BC1840">
        <v>0</v>
      </c>
      <c r="BD1840">
        <v>0</v>
      </c>
      <c r="BE1840" t="s">
        <v>6169</v>
      </c>
      <c r="BF1840" t="s">
        <v>6210</v>
      </c>
      <c r="BG1840">
        <v>2</v>
      </c>
      <c r="BH1840" t="s">
        <v>6197</v>
      </c>
      <c r="BI1840">
        <v>71</v>
      </c>
      <c r="BJ1840" t="s">
        <v>6187</v>
      </c>
      <c r="BK1840">
        <v>0</v>
      </c>
      <c r="BL1840">
        <v>63</v>
      </c>
      <c r="BM1840" s="3">
        <f t="shared" si="260"/>
        <v>0.88888888888888884</v>
      </c>
    </row>
    <row r="1841" spans="1:65">
      <c r="A1841" t="s">
        <v>1973</v>
      </c>
      <c r="B1841" s="2">
        <v>45768</v>
      </c>
      <c r="C1841" t="s">
        <v>1632</v>
      </c>
      <c r="D1841" t="s">
        <v>1633</v>
      </c>
      <c r="E1841">
        <v>4</v>
      </c>
      <c r="F1841" t="s">
        <v>61</v>
      </c>
      <c r="G1841" t="s">
        <v>79</v>
      </c>
      <c r="H1841" t="s">
        <v>84</v>
      </c>
      <c r="I1841" t="s">
        <v>74</v>
      </c>
      <c r="J1841" t="s">
        <v>53</v>
      </c>
      <c r="K1841" t="s">
        <v>66</v>
      </c>
      <c r="L1841" t="s">
        <v>87</v>
      </c>
      <c r="M1841" t="s">
        <v>68</v>
      </c>
      <c r="N1841" t="s">
        <v>69</v>
      </c>
      <c r="O1841" t="s">
        <v>82</v>
      </c>
      <c r="P1841">
        <v>75</v>
      </c>
      <c r="Q1841">
        <v>77</v>
      </c>
      <c r="R1841">
        <v>77</v>
      </c>
      <c r="S1841">
        <v>2</v>
      </c>
      <c r="T1841">
        <f t="shared" si="252"/>
        <v>75</v>
      </c>
      <c r="U1841">
        <v>74</v>
      </c>
      <c r="V1841">
        <f t="shared" si="253"/>
        <v>1</v>
      </c>
      <c r="W1841" s="3">
        <f t="shared" si="254"/>
        <v>2.5974025974025976E-2</v>
      </c>
      <c r="X1841">
        <v>10</v>
      </c>
      <c r="Y1841" s="4">
        <v>3.3</v>
      </c>
      <c r="Z1841" s="4">
        <v>1.3</v>
      </c>
      <c r="AA1841" s="5">
        <v>30783.360000000001</v>
      </c>
      <c r="AB1841" s="5">
        <f t="shared" si="255"/>
        <v>2277968.64</v>
      </c>
      <c r="AC1841" s="5">
        <v>22977.98</v>
      </c>
      <c r="AD1841" s="5">
        <f t="shared" si="256"/>
        <v>1769304.46</v>
      </c>
      <c r="AE1841" s="5">
        <v>129846.38</v>
      </c>
      <c r="AF1841" s="5">
        <v>32799.53</v>
      </c>
      <c r="AG1841" s="5">
        <v>7763.84</v>
      </c>
      <c r="AH1841" s="5">
        <v>1885</v>
      </c>
      <c r="AI1841" s="5">
        <v>7040</v>
      </c>
      <c r="AJ1841">
        <v>1</v>
      </c>
      <c r="AK1841" s="5">
        <v>8798.25</v>
      </c>
      <c r="AL1841" s="5">
        <v>32496.18</v>
      </c>
      <c r="AM1841" s="5">
        <v>78856</v>
      </c>
      <c r="AN1841">
        <v>4</v>
      </c>
      <c r="AO1841">
        <v>4</v>
      </c>
      <c r="AP1841" t="str">
        <f t="shared" si="257"/>
        <v>Yes</v>
      </c>
      <c r="AQ1841">
        <v>2</v>
      </c>
      <c r="AR1841" s="5">
        <f t="shared" si="258"/>
        <v>2068789.64</v>
      </c>
      <c r="AS1841" s="5">
        <f t="shared" si="259"/>
        <v>209179</v>
      </c>
      <c r="AT1841" t="s">
        <v>59</v>
      </c>
      <c r="AU1841" t="s">
        <v>6189</v>
      </c>
      <c r="AV1841" t="s">
        <v>6190</v>
      </c>
      <c r="AW1841" t="s">
        <v>6183</v>
      </c>
      <c r="AX1841" t="s">
        <v>6184</v>
      </c>
      <c r="AY1841">
        <v>76</v>
      </c>
      <c r="AZ1841">
        <v>0</v>
      </c>
      <c r="BA1841">
        <v>10</v>
      </c>
      <c r="BB1841" t="s">
        <v>6198</v>
      </c>
      <c r="BC1841">
        <v>0</v>
      </c>
      <c r="BD1841">
        <v>0</v>
      </c>
      <c r="BE1841" t="s">
        <v>6169</v>
      </c>
      <c r="BF1841" t="s">
        <v>6170</v>
      </c>
      <c r="BG1841">
        <v>0</v>
      </c>
      <c r="BH1841" t="s">
        <v>6171</v>
      </c>
      <c r="BI1841">
        <v>14</v>
      </c>
      <c r="BJ1841" t="s">
        <v>6172</v>
      </c>
      <c r="BK1841">
        <v>0</v>
      </c>
      <c r="BL1841">
        <v>82</v>
      </c>
      <c r="BM1841" s="3">
        <f t="shared" si="260"/>
        <v>0.93902439024390238</v>
      </c>
    </row>
    <row r="1842" spans="1:65">
      <c r="A1842" t="s">
        <v>1974</v>
      </c>
      <c r="B1842" s="2">
        <v>45768</v>
      </c>
      <c r="C1842" t="s">
        <v>1632</v>
      </c>
      <c r="D1842" t="s">
        <v>1633</v>
      </c>
      <c r="E1842">
        <v>4</v>
      </c>
      <c r="F1842" t="s">
        <v>78</v>
      </c>
      <c r="G1842" t="s">
        <v>50</v>
      </c>
      <c r="H1842" t="s">
        <v>173</v>
      </c>
      <c r="I1842" t="s">
        <v>74</v>
      </c>
      <c r="J1842" t="s">
        <v>53</v>
      </c>
      <c r="K1842" t="s">
        <v>75</v>
      </c>
      <c r="L1842" t="s">
        <v>87</v>
      </c>
      <c r="M1842" t="s">
        <v>56</v>
      </c>
      <c r="N1842" t="s">
        <v>69</v>
      </c>
      <c r="O1842" t="s">
        <v>120</v>
      </c>
      <c r="P1842">
        <v>64</v>
      </c>
      <c r="Q1842">
        <v>68</v>
      </c>
      <c r="R1842">
        <v>67</v>
      </c>
      <c r="S1842">
        <v>1</v>
      </c>
      <c r="T1842">
        <f t="shared" si="252"/>
        <v>66</v>
      </c>
      <c r="U1842">
        <v>62</v>
      </c>
      <c r="V1842">
        <f t="shared" si="253"/>
        <v>4</v>
      </c>
      <c r="W1842" s="3">
        <f t="shared" si="254"/>
        <v>1.4925373134328358E-2</v>
      </c>
      <c r="X1842">
        <v>15</v>
      </c>
      <c r="Y1842" s="4">
        <v>4.2</v>
      </c>
      <c r="Z1842" s="4">
        <v>1.3</v>
      </c>
      <c r="AA1842" s="5">
        <v>35915.26</v>
      </c>
      <c r="AB1842" s="5">
        <f t="shared" si="255"/>
        <v>2226746.12</v>
      </c>
      <c r="AC1842" s="5">
        <v>24194.6</v>
      </c>
      <c r="AD1842" s="5">
        <f t="shared" si="256"/>
        <v>1621038.2</v>
      </c>
      <c r="AE1842" s="5">
        <v>115956.3</v>
      </c>
      <c r="AF1842" s="5">
        <v>31837.61</v>
      </c>
      <c r="AG1842" s="5">
        <v>8088.46</v>
      </c>
      <c r="AH1842" s="5">
        <v>1885</v>
      </c>
      <c r="AI1842" s="5">
        <v>3514.75</v>
      </c>
      <c r="AJ1842">
        <v>0</v>
      </c>
      <c r="AK1842" s="5">
        <v>0</v>
      </c>
      <c r="AL1842" s="5">
        <v>2863.49</v>
      </c>
      <c r="AM1842" s="5">
        <v>43012.68</v>
      </c>
      <c r="AN1842">
        <v>4</v>
      </c>
      <c r="AO1842">
        <v>5</v>
      </c>
      <c r="AP1842" t="str">
        <f t="shared" si="257"/>
        <v>No</v>
      </c>
      <c r="AQ1842">
        <v>2</v>
      </c>
      <c r="AR1842" s="5">
        <f t="shared" si="258"/>
        <v>1828196.49</v>
      </c>
      <c r="AS1842" s="5">
        <f t="shared" si="259"/>
        <v>398549.63</v>
      </c>
      <c r="AT1842" t="s">
        <v>59</v>
      </c>
      <c r="AU1842" t="s">
        <v>6164</v>
      </c>
      <c r="AV1842" t="s">
        <v>6165</v>
      </c>
      <c r="AW1842" t="s">
        <v>6166</v>
      </c>
      <c r="AX1842" t="s">
        <v>6167</v>
      </c>
      <c r="AY1842">
        <v>67</v>
      </c>
      <c r="AZ1842">
        <v>1</v>
      </c>
      <c r="BA1842">
        <v>28</v>
      </c>
      <c r="BB1842" t="s">
        <v>6180</v>
      </c>
      <c r="BC1842">
        <v>0</v>
      </c>
      <c r="BD1842">
        <v>1</v>
      </c>
      <c r="BE1842" t="s">
        <v>6188</v>
      </c>
      <c r="BF1842" t="s">
        <v>6170</v>
      </c>
      <c r="BG1842">
        <v>4</v>
      </c>
      <c r="BH1842" t="s">
        <v>6209</v>
      </c>
      <c r="BI1842">
        <v>84</v>
      </c>
      <c r="BJ1842" t="s">
        <v>6193</v>
      </c>
      <c r="BK1842">
        <v>0</v>
      </c>
      <c r="BL1842">
        <v>74</v>
      </c>
      <c r="BM1842" s="3">
        <f t="shared" si="260"/>
        <v>0.90540540540540537</v>
      </c>
    </row>
    <row r="1843" spans="1:65">
      <c r="A1843" t="s">
        <v>1975</v>
      </c>
      <c r="B1843" s="2">
        <v>45768</v>
      </c>
      <c r="C1843" t="s">
        <v>1632</v>
      </c>
      <c r="D1843" t="s">
        <v>1633</v>
      </c>
      <c r="E1843">
        <v>4</v>
      </c>
      <c r="F1843" t="s">
        <v>61</v>
      </c>
      <c r="G1843" t="s">
        <v>62</v>
      </c>
      <c r="H1843" t="s">
        <v>104</v>
      </c>
      <c r="I1843" t="s">
        <v>64</v>
      </c>
      <c r="J1843" t="s">
        <v>53</v>
      </c>
      <c r="K1843" t="s">
        <v>66</v>
      </c>
      <c r="L1843" t="s">
        <v>67</v>
      </c>
      <c r="M1843" t="s">
        <v>56</v>
      </c>
      <c r="N1843" t="s">
        <v>69</v>
      </c>
      <c r="O1843" t="s">
        <v>82</v>
      </c>
      <c r="P1843">
        <v>83</v>
      </c>
      <c r="Q1843">
        <v>87</v>
      </c>
      <c r="R1843">
        <v>85</v>
      </c>
      <c r="S1843">
        <v>2</v>
      </c>
      <c r="T1843">
        <f t="shared" si="252"/>
        <v>83</v>
      </c>
      <c r="U1843">
        <v>83</v>
      </c>
      <c r="V1843">
        <f t="shared" si="253"/>
        <v>0</v>
      </c>
      <c r="W1843" s="3">
        <f t="shared" si="254"/>
        <v>2.3529411764705882E-2</v>
      </c>
      <c r="X1843">
        <v>26</v>
      </c>
      <c r="Y1843" s="4">
        <v>3.6</v>
      </c>
      <c r="Z1843" s="4">
        <v>1.3</v>
      </c>
      <c r="AA1843" s="5">
        <v>30342.639999999999</v>
      </c>
      <c r="AB1843" s="5">
        <f t="shared" si="255"/>
        <v>2518439.12</v>
      </c>
      <c r="AC1843" s="5">
        <v>22985.43</v>
      </c>
      <c r="AD1843" s="5">
        <f t="shared" si="256"/>
        <v>1953761.55</v>
      </c>
      <c r="AE1843" s="5">
        <v>138293.01</v>
      </c>
      <c r="AF1843" s="5">
        <v>37241.040000000001</v>
      </c>
      <c r="AG1843" s="5">
        <v>9609.34</v>
      </c>
      <c r="AH1843" s="5">
        <v>1885</v>
      </c>
      <c r="AI1843" s="5">
        <v>7064.94</v>
      </c>
      <c r="AJ1843">
        <v>0</v>
      </c>
      <c r="AK1843" s="5">
        <v>0</v>
      </c>
      <c r="AL1843" s="5">
        <v>31740.84</v>
      </c>
      <c r="AM1843" s="5">
        <v>84619.199999999997</v>
      </c>
      <c r="AN1843">
        <v>4</v>
      </c>
      <c r="AO1843">
        <v>4</v>
      </c>
      <c r="AP1843" t="str">
        <f t="shared" si="257"/>
        <v>Yes</v>
      </c>
      <c r="AQ1843">
        <v>0</v>
      </c>
      <c r="AR1843" s="5">
        <f t="shared" si="258"/>
        <v>2264214.92</v>
      </c>
      <c r="AS1843" s="5">
        <f t="shared" si="259"/>
        <v>254224.2</v>
      </c>
      <c r="AT1843" t="s">
        <v>59</v>
      </c>
      <c r="AU1843" t="s">
        <v>6164</v>
      </c>
      <c r="AV1843" t="s">
        <v>6165</v>
      </c>
      <c r="AW1843" t="s">
        <v>6166</v>
      </c>
      <c r="AX1843" t="s">
        <v>6167</v>
      </c>
      <c r="AY1843">
        <v>88</v>
      </c>
      <c r="AZ1843">
        <v>3</v>
      </c>
      <c r="BA1843">
        <v>0</v>
      </c>
      <c r="BB1843" t="s">
        <v>6168</v>
      </c>
      <c r="BC1843">
        <v>0</v>
      </c>
      <c r="BD1843">
        <v>0</v>
      </c>
      <c r="BE1843" t="s">
        <v>6169</v>
      </c>
      <c r="BF1843" t="s">
        <v>6170</v>
      </c>
      <c r="BG1843">
        <v>0</v>
      </c>
      <c r="BH1843" t="s">
        <v>6171</v>
      </c>
      <c r="BI1843">
        <v>44</v>
      </c>
      <c r="BJ1843" t="s">
        <v>6172</v>
      </c>
      <c r="BK1843">
        <v>0</v>
      </c>
      <c r="BL1843">
        <v>93</v>
      </c>
      <c r="BM1843" s="3">
        <f t="shared" si="260"/>
        <v>0.91397849462365588</v>
      </c>
    </row>
    <row r="1844" spans="1:65">
      <c r="A1844" t="s">
        <v>1976</v>
      </c>
      <c r="B1844" s="2">
        <v>45768</v>
      </c>
      <c r="C1844" t="s">
        <v>1632</v>
      </c>
      <c r="D1844" t="s">
        <v>1633</v>
      </c>
      <c r="E1844">
        <v>4</v>
      </c>
      <c r="F1844" t="s">
        <v>61</v>
      </c>
      <c r="G1844" t="s">
        <v>62</v>
      </c>
      <c r="H1844" t="s">
        <v>63</v>
      </c>
      <c r="I1844" t="s">
        <v>74</v>
      </c>
      <c r="J1844" t="s">
        <v>65</v>
      </c>
      <c r="K1844" t="s">
        <v>66</v>
      </c>
      <c r="L1844" t="s">
        <v>87</v>
      </c>
      <c r="M1844" t="s">
        <v>56</v>
      </c>
      <c r="N1844" t="s">
        <v>94</v>
      </c>
      <c r="O1844" t="s">
        <v>58</v>
      </c>
      <c r="P1844">
        <v>58</v>
      </c>
      <c r="Q1844">
        <v>61</v>
      </c>
      <c r="R1844">
        <v>61</v>
      </c>
      <c r="S1844">
        <v>1</v>
      </c>
      <c r="T1844">
        <f t="shared" si="252"/>
        <v>60</v>
      </c>
      <c r="U1844">
        <v>57</v>
      </c>
      <c r="V1844">
        <f t="shared" si="253"/>
        <v>3</v>
      </c>
      <c r="W1844" s="3">
        <f t="shared" si="254"/>
        <v>1.6393442622950821E-2</v>
      </c>
      <c r="X1844">
        <v>20</v>
      </c>
      <c r="Y1844" s="4">
        <v>1.8</v>
      </c>
      <c r="Z1844" s="4">
        <v>1.3</v>
      </c>
      <c r="AA1844" s="5">
        <v>49360.23</v>
      </c>
      <c r="AB1844" s="5">
        <f t="shared" si="255"/>
        <v>2813533.11</v>
      </c>
      <c r="AC1844" s="5">
        <v>35865.879999999997</v>
      </c>
      <c r="AD1844" s="5">
        <f t="shared" si="256"/>
        <v>2187818.6800000002</v>
      </c>
      <c r="AE1844" s="5">
        <v>133829.76999999999</v>
      </c>
      <c r="AF1844" s="5">
        <v>36997.5</v>
      </c>
      <c r="AG1844" s="5">
        <v>8615.2800000000007</v>
      </c>
      <c r="AH1844" s="5">
        <v>1885</v>
      </c>
      <c r="AI1844" s="5">
        <v>5101.82</v>
      </c>
      <c r="AJ1844">
        <v>0</v>
      </c>
      <c r="AK1844" s="5">
        <v>0</v>
      </c>
      <c r="AL1844" s="5">
        <v>3403.8</v>
      </c>
      <c r="AM1844" s="5">
        <v>40919.14</v>
      </c>
      <c r="AN1844">
        <v>4</v>
      </c>
      <c r="AO1844">
        <v>5</v>
      </c>
      <c r="AP1844" t="str">
        <f t="shared" si="257"/>
        <v>No</v>
      </c>
      <c r="AQ1844">
        <v>2</v>
      </c>
      <c r="AR1844" s="5">
        <f t="shared" si="258"/>
        <v>2418570.9900000002</v>
      </c>
      <c r="AS1844" s="5">
        <f t="shared" si="259"/>
        <v>394962.12</v>
      </c>
      <c r="AT1844" t="s">
        <v>59</v>
      </c>
      <c r="AU1844" t="s">
        <v>6164</v>
      </c>
      <c r="AV1844" t="s">
        <v>6165</v>
      </c>
      <c r="AW1844" t="s">
        <v>6166</v>
      </c>
      <c r="AX1844" t="s">
        <v>6184</v>
      </c>
      <c r="AY1844">
        <v>61</v>
      </c>
      <c r="AZ1844">
        <v>3</v>
      </c>
      <c r="BA1844">
        <v>18</v>
      </c>
      <c r="BB1844" t="s">
        <v>6185</v>
      </c>
      <c r="BC1844">
        <v>0</v>
      </c>
      <c r="BD1844">
        <v>1</v>
      </c>
      <c r="BE1844" t="s">
        <v>6188</v>
      </c>
      <c r="BF1844" t="s">
        <v>6170</v>
      </c>
      <c r="BG1844">
        <v>0</v>
      </c>
      <c r="BH1844" t="s">
        <v>6171</v>
      </c>
      <c r="BI1844">
        <v>50</v>
      </c>
      <c r="BJ1844" t="s">
        <v>6172</v>
      </c>
      <c r="BK1844">
        <v>0</v>
      </c>
      <c r="BL1844">
        <v>68</v>
      </c>
      <c r="BM1844" s="3">
        <f t="shared" si="260"/>
        <v>0.8970588235294118</v>
      </c>
    </row>
    <row r="1845" spans="1:65">
      <c r="A1845" t="s">
        <v>1977</v>
      </c>
      <c r="B1845" s="2">
        <v>45768</v>
      </c>
      <c r="C1845" t="s">
        <v>1632</v>
      </c>
      <c r="D1845" t="s">
        <v>1633</v>
      </c>
      <c r="E1845">
        <v>4</v>
      </c>
      <c r="F1845" t="s">
        <v>72</v>
      </c>
      <c r="G1845" t="s">
        <v>50</v>
      </c>
      <c r="H1845" t="s">
        <v>138</v>
      </c>
      <c r="I1845" t="s">
        <v>64</v>
      </c>
      <c r="J1845" t="s">
        <v>53</v>
      </c>
      <c r="K1845" t="s">
        <v>66</v>
      </c>
      <c r="L1845" t="s">
        <v>87</v>
      </c>
      <c r="M1845" t="s">
        <v>56</v>
      </c>
      <c r="N1845" t="s">
        <v>76</v>
      </c>
      <c r="O1845" t="s">
        <v>58</v>
      </c>
      <c r="P1845">
        <v>83</v>
      </c>
      <c r="Q1845">
        <v>88</v>
      </c>
      <c r="R1845">
        <v>87</v>
      </c>
      <c r="S1845">
        <v>1</v>
      </c>
      <c r="T1845">
        <f t="shared" si="252"/>
        <v>86</v>
      </c>
      <c r="U1845">
        <v>80</v>
      </c>
      <c r="V1845">
        <f t="shared" si="253"/>
        <v>6</v>
      </c>
      <c r="W1845" s="3">
        <f t="shared" si="254"/>
        <v>1.1494252873563218E-2</v>
      </c>
      <c r="X1845">
        <v>5</v>
      </c>
      <c r="Y1845" s="4">
        <v>3.2</v>
      </c>
      <c r="Z1845" s="4">
        <v>1.4</v>
      </c>
      <c r="AA1845" s="5">
        <v>30184.97</v>
      </c>
      <c r="AB1845" s="5">
        <f t="shared" si="255"/>
        <v>2414797.6</v>
      </c>
      <c r="AC1845" s="5">
        <v>24249.87</v>
      </c>
      <c r="AD1845" s="5">
        <f t="shared" si="256"/>
        <v>2109738.69</v>
      </c>
      <c r="AE1845" s="5">
        <v>141437.65</v>
      </c>
      <c r="AF1845" s="5">
        <v>37174.730000000003</v>
      </c>
      <c r="AG1845" s="5">
        <v>7046.1</v>
      </c>
      <c r="AH1845" s="5">
        <v>2030</v>
      </c>
      <c r="AI1845" s="5">
        <v>3524.05</v>
      </c>
      <c r="AJ1845">
        <v>0</v>
      </c>
      <c r="AK1845" s="5">
        <v>0</v>
      </c>
      <c r="AL1845" s="5">
        <v>35335.019999999997</v>
      </c>
      <c r="AM1845" s="5">
        <v>86912.47</v>
      </c>
      <c r="AN1845">
        <v>4</v>
      </c>
      <c r="AO1845">
        <v>3</v>
      </c>
      <c r="AP1845" t="str">
        <f t="shared" si="257"/>
        <v>Yes</v>
      </c>
      <c r="AQ1845">
        <v>1</v>
      </c>
      <c r="AR1845" s="5">
        <f t="shared" si="258"/>
        <v>2423198.71</v>
      </c>
      <c r="AS1845" s="5">
        <f t="shared" si="259"/>
        <v>-8401.11</v>
      </c>
      <c r="AT1845" t="s">
        <v>59</v>
      </c>
      <c r="AU1845" t="s">
        <v>6164</v>
      </c>
      <c r="AV1845" t="s">
        <v>6165</v>
      </c>
      <c r="AW1845" t="s">
        <v>6166</v>
      </c>
      <c r="AX1845" t="s">
        <v>6167</v>
      </c>
      <c r="AY1845">
        <v>87</v>
      </c>
      <c r="AZ1845">
        <v>3</v>
      </c>
      <c r="BA1845">
        <v>36</v>
      </c>
      <c r="BB1845" t="s">
        <v>6185</v>
      </c>
      <c r="BC1845">
        <v>0</v>
      </c>
      <c r="BD1845">
        <v>0</v>
      </c>
      <c r="BE1845" t="s">
        <v>6169</v>
      </c>
      <c r="BF1845" t="s">
        <v>6170</v>
      </c>
      <c r="BG1845">
        <v>0</v>
      </c>
      <c r="BH1845" t="s">
        <v>6171</v>
      </c>
      <c r="BI1845">
        <v>10</v>
      </c>
      <c r="BJ1845" t="s">
        <v>6172</v>
      </c>
      <c r="BK1845">
        <v>0</v>
      </c>
      <c r="BL1845">
        <v>94</v>
      </c>
      <c r="BM1845" s="3">
        <f t="shared" si="260"/>
        <v>0.92553191489361697</v>
      </c>
    </row>
    <row r="1846" spans="1:65">
      <c r="A1846" t="s">
        <v>1978</v>
      </c>
      <c r="B1846" s="2">
        <v>45768</v>
      </c>
      <c r="C1846" t="s">
        <v>1632</v>
      </c>
      <c r="D1846" t="s">
        <v>1633</v>
      </c>
      <c r="E1846">
        <v>4</v>
      </c>
      <c r="F1846" t="s">
        <v>49</v>
      </c>
      <c r="G1846" t="s">
        <v>79</v>
      </c>
      <c r="H1846" t="s">
        <v>260</v>
      </c>
      <c r="I1846" t="s">
        <v>52</v>
      </c>
      <c r="J1846" t="s">
        <v>53</v>
      </c>
      <c r="K1846" t="s">
        <v>75</v>
      </c>
      <c r="L1846" t="s">
        <v>67</v>
      </c>
      <c r="M1846" t="s">
        <v>56</v>
      </c>
      <c r="N1846" t="s">
        <v>94</v>
      </c>
      <c r="O1846" t="s">
        <v>82</v>
      </c>
      <c r="P1846">
        <v>67</v>
      </c>
      <c r="Q1846">
        <v>68</v>
      </c>
      <c r="R1846">
        <v>65</v>
      </c>
      <c r="S1846">
        <v>3</v>
      </c>
      <c r="T1846">
        <f t="shared" si="252"/>
        <v>62</v>
      </c>
      <c r="U1846">
        <v>62</v>
      </c>
      <c r="V1846">
        <f t="shared" si="253"/>
        <v>0</v>
      </c>
      <c r="W1846" s="3">
        <f t="shared" si="254"/>
        <v>4.6153846153846156E-2</v>
      </c>
      <c r="X1846">
        <v>158</v>
      </c>
      <c r="Y1846" s="4">
        <v>0</v>
      </c>
      <c r="Z1846" s="4">
        <v>6.5</v>
      </c>
      <c r="AA1846" s="5">
        <v>36160.28</v>
      </c>
      <c r="AB1846" s="5">
        <f t="shared" si="255"/>
        <v>2241937.36</v>
      </c>
      <c r="AC1846" s="5">
        <v>23055.88</v>
      </c>
      <c r="AD1846" s="5">
        <f t="shared" si="256"/>
        <v>1498632.2</v>
      </c>
      <c r="AE1846" s="5">
        <v>117045.5</v>
      </c>
      <c r="AF1846" s="5">
        <v>40141.46</v>
      </c>
      <c r="AG1846" s="5">
        <v>92437.57</v>
      </c>
      <c r="AH1846" s="5">
        <v>28469.5</v>
      </c>
      <c r="AI1846" s="5">
        <v>10576.27</v>
      </c>
      <c r="AJ1846">
        <v>0</v>
      </c>
      <c r="AK1846" s="5">
        <v>0</v>
      </c>
      <c r="AL1846" s="5">
        <v>0</v>
      </c>
      <c r="AM1846" s="5">
        <v>44737.3</v>
      </c>
      <c r="AN1846">
        <v>4</v>
      </c>
      <c r="AO1846">
        <v>6</v>
      </c>
      <c r="AP1846" t="str">
        <f t="shared" si="257"/>
        <v>No</v>
      </c>
      <c r="AQ1846">
        <v>2</v>
      </c>
      <c r="AR1846" s="5">
        <f t="shared" si="258"/>
        <v>1832039.8</v>
      </c>
      <c r="AS1846" s="5">
        <f t="shared" si="259"/>
        <v>409897.56</v>
      </c>
      <c r="AT1846" t="s">
        <v>116</v>
      </c>
      <c r="AU1846" t="s">
        <v>6164</v>
      </c>
      <c r="AV1846" t="s">
        <v>6165</v>
      </c>
      <c r="AW1846" t="s">
        <v>6166</v>
      </c>
      <c r="AX1846" t="s">
        <v>6202</v>
      </c>
      <c r="AY1846">
        <v>67</v>
      </c>
      <c r="AZ1846">
        <v>0</v>
      </c>
      <c r="BA1846">
        <v>0</v>
      </c>
      <c r="BB1846" t="s">
        <v>6168</v>
      </c>
      <c r="BC1846">
        <v>1</v>
      </c>
      <c r="BD1846">
        <v>1</v>
      </c>
      <c r="BE1846" t="s">
        <v>6178</v>
      </c>
      <c r="BF1846" t="s">
        <v>6176</v>
      </c>
      <c r="BG1846">
        <v>5</v>
      </c>
      <c r="BH1846" t="s">
        <v>6211</v>
      </c>
      <c r="BI1846">
        <v>80</v>
      </c>
      <c r="BJ1846" t="s">
        <v>6193</v>
      </c>
      <c r="BK1846">
        <v>0</v>
      </c>
      <c r="BL1846">
        <v>73</v>
      </c>
      <c r="BM1846" s="3">
        <f t="shared" si="260"/>
        <v>0.8904109589041096</v>
      </c>
    </row>
    <row r="1847" spans="1:65">
      <c r="A1847" t="s">
        <v>1979</v>
      </c>
      <c r="B1847" s="2">
        <v>45768</v>
      </c>
      <c r="C1847" t="s">
        <v>1632</v>
      </c>
      <c r="D1847" t="s">
        <v>1633</v>
      </c>
      <c r="E1847">
        <v>4</v>
      </c>
      <c r="F1847" t="s">
        <v>49</v>
      </c>
      <c r="G1847" t="s">
        <v>79</v>
      </c>
      <c r="H1847" t="s">
        <v>262</v>
      </c>
      <c r="I1847" t="s">
        <v>74</v>
      </c>
      <c r="J1847" t="s">
        <v>53</v>
      </c>
      <c r="K1847" t="s">
        <v>75</v>
      </c>
      <c r="L1847" t="s">
        <v>67</v>
      </c>
      <c r="M1847" t="s">
        <v>68</v>
      </c>
      <c r="N1847" t="s">
        <v>69</v>
      </c>
      <c r="O1847" t="s">
        <v>70</v>
      </c>
      <c r="P1847">
        <v>66</v>
      </c>
      <c r="Q1847">
        <v>66</v>
      </c>
      <c r="R1847">
        <v>66</v>
      </c>
      <c r="S1847">
        <v>6</v>
      </c>
      <c r="T1847">
        <f t="shared" si="252"/>
        <v>60</v>
      </c>
      <c r="U1847">
        <v>60</v>
      </c>
      <c r="V1847">
        <f t="shared" si="253"/>
        <v>0</v>
      </c>
      <c r="W1847" s="3">
        <f t="shared" si="254"/>
        <v>9.0909090909090912E-2</v>
      </c>
      <c r="X1847">
        <v>31</v>
      </c>
      <c r="Y1847" s="4">
        <v>1.2</v>
      </c>
      <c r="Z1847" s="4">
        <v>1</v>
      </c>
      <c r="AA1847" s="5">
        <v>35572.94</v>
      </c>
      <c r="AB1847" s="5">
        <f t="shared" si="255"/>
        <v>2134376.4</v>
      </c>
      <c r="AC1847" s="5">
        <v>21791.41</v>
      </c>
      <c r="AD1847" s="5">
        <f t="shared" si="256"/>
        <v>1438233.06</v>
      </c>
      <c r="AE1847" s="5">
        <v>114069.74</v>
      </c>
      <c r="AF1847" s="5">
        <v>31476.5</v>
      </c>
      <c r="AG1847" s="5">
        <v>34766.300000000003</v>
      </c>
      <c r="AH1847" s="5">
        <v>1450</v>
      </c>
      <c r="AI1847" s="5">
        <v>58900.55</v>
      </c>
      <c r="AJ1847">
        <v>2</v>
      </c>
      <c r="AK1847" s="5">
        <v>17479.75</v>
      </c>
      <c r="AL1847" s="5">
        <v>0</v>
      </c>
      <c r="AM1847" s="5">
        <v>43814.79</v>
      </c>
      <c r="AN1847">
        <v>4</v>
      </c>
      <c r="AO1847">
        <v>5</v>
      </c>
      <c r="AP1847" t="str">
        <f t="shared" si="257"/>
        <v>No</v>
      </c>
      <c r="AQ1847">
        <v>3</v>
      </c>
      <c r="AR1847" s="5">
        <f t="shared" si="258"/>
        <v>1740190.69</v>
      </c>
      <c r="AS1847" s="5">
        <f t="shared" si="259"/>
        <v>394185.71</v>
      </c>
      <c r="AT1847" t="s">
        <v>1641</v>
      </c>
      <c r="AU1847" t="s">
        <v>6199</v>
      </c>
      <c r="AV1847" t="s">
        <v>6200</v>
      </c>
      <c r="AW1847" t="s">
        <v>6175</v>
      </c>
      <c r="AX1847" t="s">
        <v>6184</v>
      </c>
      <c r="AY1847">
        <v>70</v>
      </c>
      <c r="AZ1847">
        <v>3</v>
      </c>
      <c r="BA1847">
        <v>0</v>
      </c>
      <c r="BB1847" t="s">
        <v>6168</v>
      </c>
      <c r="BC1847">
        <v>1</v>
      </c>
      <c r="BD1847">
        <v>0</v>
      </c>
      <c r="BE1847" t="s">
        <v>6178</v>
      </c>
      <c r="BF1847" t="s">
        <v>6212</v>
      </c>
      <c r="BG1847">
        <v>0</v>
      </c>
      <c r="BH1847" t="s">
        <v>6171</v>
      </c>
      <c r="BI1847">
        <v>44</v>
      </c>
      <c r="BJ1847" t="s">
        <v>6172</v>
      </c>
      <c r="BK1847">
        <v>0</v>
      </c>
      <c r="BL1847">
        <v>74</v>
      </c>
      <c r="BM1847" s="3">
        <f t="shared" si="260"/>
        <v>0.89189189189189189</v>
      </c>
    </row>
    <row r="1848" spans="1:65">
      <c r="A1848" t="s">
        <v>1980</v>
      </c>
      <c r="B1848" s="2">
        <v>45768</v>
      </c>
      <c r="C1848" t="s">
        <v>1632</v>
      </c>
      <c r="D1848" t="s">
        <v>1633</v>
      </c>
      <c r="E1848">
        <v>4</v>
      </c>
      <c r="F1848" t="s">
        <v>72</v>
      </c>
      <c r="G1848" t="s">
        <v>79</v>
      </c>
      <c r="H1848" t="s">
        <v>86</v>
      </c>
      <c r="I1848" t="s">
        <v>74</v>
      </c>
      <c r="J1848" t="s">
        <v>53</v>
      </c>
      <c r="K1848" t="s">
        <v>75</v>
      </c>
      <c r="L1848" t="s">
        <v>67</v>
      </c>
      <c r="M1848" t="s">
        <v>56</v>
      </c>
      <c r="N1848" t="s">
        <v>76</v>
      </c>
      <c r="O1848" t="s">
        <v>70</v>
      </c>
      <c r="P1848">
        <v>73</v>
      </c>
      <c r="Q1848">
        <v>78</v>
      </c>
      <c r="R1848">
        <v>78</v>
      </c>
      <c r="S1848">
        <v>2</v>
      </c>
      <c r="T1848">
        <f t="shared" si="252"/>
        <v>76</v>
      </c>
      <c r="U1848">
        <v>69</v>
      </c>
      <c r="V1848">
        <f t="shared" si="253"/>
        <v>7</v>
      </c>
      <c r="W1848" s="3">
        <f t="shared" si="254"/>
        <v>2.564102564102564E-2</v>
      </c>
      <c r="X1848">
        <v>19</v>
      </c>
      <c r="Y1848" s="4">
        <v>4</v>
      </c>
      <c r="Z1848" s="4">
        <v>1.6</v>
      </c>
      <c r="AA1848" s="5">
        <v>35946.42</v>
      </c>
      <c r="AB1848" s="5">
        <f t="shared" si="255"/>
        <v>2480302.98</v>
      </c>
      <c r="AC1848" s="5">
        <v>23092.44</v>
      </c>
      <c r="AD1848" s="5">
        <f t="shared" si="256"/>
        <v>1801210.32</v>
      </c>
      <c r="AE1848" s="5">
        <v>132532.87</v>
      </c>
      <c r="AF1848" s="5">
        <v>33260.69</v>
      </c>
      <c r="AG1848" s="5">
        <v>8811.65</v>
      </c>
      <c r="AH1848" s="5">
        <v>2320</v>
      </c>
      <c r="AI1848" s="5">
        <v>7030.99</v>
      </c>
      <c r="AJ1848">
        <v>0</v>
      </c>
      <c r="AK1848" s="5">
        <v>0</v>
      </c>
      <c r="AL1848" s="5">
        <v>4314.49</v>
      </c>
      <c r="AM1848" s="5">
        <v>48130.15</v>
      </c>
      <c r="AN1848">
        <v>4</v>
      </c>
      <c r="AO1848">
        <v>2</v>
      </c>
      <c r="AP1848" t="str">
        <f t="shared" si="257"/>
        <v>Yes</v>
      </c>
      <c r="AQ1848">
        <v>1</v>
      </c>
      <c r="AR1848" s="5">
        <f t="shared" si="258"/>
        <v>2037611.16</v>
      </c>
      <c r="AS1848" s="5">
        <f t="shared" si="259"/>
        <v>442691.82</v>
      </c>
      <c r="AT1848" t="s">
        <v>59</v>
      </c>
      <c r="AU1848" t="s">
        <v>6164</v>
      </c>
      <c r="AV1848" t="s">
        <v>6165</v>
      </c>
      <c r="AW1848" t="s">
        <v>6166</v>
      </c>
      <c r="AX1848" t="s">
        <v>6184</v>
      </c>
      <c r="AY1848">
        <v>76</v>
      </c>
      <c r="AZ1848">
        <v>2</v>
      </c>
      <c r="BA1848">
        <v>37</v>
      </c>
      <c r="BB1848" t="s">
        <v>6180</v>
      </c>
      <c r="BC1848">
        <v>0</v>
      </c>
      <c r="BD1848">
        <v>0</v>
      </c>
      <c r="BE1848" t="s">
        <v>6169</v>
      </c>
      <c r="BF1848" t="s">
        <v>6170</v>
      </c>
      <c r="BG1848">
        <v>0</v>
      </c>
      <c r="BH1848" t="s">
        <v>6171</v>
      </c>
      <c r="BI1848">
        <v>5</v>
      </c>
      <c r="BJ1848" t="s">
        <v>6172</v>
      </c>
      <c r="BK1848">
        <v>0</v>
      </c>
      <c r="BL1848">
        <v>82</v>
      </c>
      <c r="BM1848" s="3">
        <f t="shared" si="260"/>
        <v>0.95121951219512191</v>
      </c>
    </row>
    <row r="1849" spans="1:65">
      <c r="A1849" t="s">
        <v>1981</v>
      </c>
      <c r="B1849" s="2">
        <v>45769</v>
      </c>
      <c r="C1849" t="s">
        <v>1632</v>
      </c>
      <c r="D1849" t="s">
        <v>1633</v>
      </c>
      <c r="E1849">
        <v>4</v>
      </c>
      <c r="F1849" t="s">
        <v>49</v>
      </c>
      <c r="G1849" t="s">
        <v>50</v>
      </c>
      <c r="H1849" t="s">
        <v>89</v>
      </c>
      <c r="I1849" t="s">
        <v>64</v>
      </c>
      <c r="J1849" t="s">
        <v>53</v>
      </c>
      <c r="K1849" t="s">
        <v>66</v>
      </c>
      <c r="L1849" t="s">
        <v>92</v>
      </c>
      <c r="M1849" t="s">
        <v>56</v>
      </c>
      <c r="N1849" t="s">
        <v>76</v>
      </c>
      <c r="O1849" t="s">
        <v>70</v>
      </c>
      <c r="P1849">
        <v>71</v>
      </c>
      <c r="Q1849">
        <v>74</v>
      </c>
      <c r="R1849">
        <v>74</v>
      </c>
      <c r="S1849">
        <v>1</v>
      </c>
      <c r="T1849">
        <f t="shared" si="252"/>
        <v>73</v>
      </c>
      <c r="U1849">
        <v>71</v>
      </c>
      <c r="V1849">
        <f t="shared" si="253"/>
        <v>2</v>
      </c>
      <c r="W1849" s="3">
        <f t="shared" si="254"/>
        <v>1.3513513513513514E-2</v>
      </c>
      <c r="X1849">
        <v>40</v>
      </c>
      <c r="Y1849" s="4">
        <v>4.7</v>
      </c>
      <c r="Z1849" s="4">
        <v>1.5</v>
      </c>
      <c r="AA1849" s="5">
        <v>30513.56</v>
      </c>
      <c r="AB1849" s="5">
        <f t="shared" si="255"/>
        <v>2166462.7599999998</v>
      </c>
      <c r="AC1849" s="5">
        <v>23960.19</v>
      </c>
      <c r="AD1849" s="5">
        <f t="shared" si="256"/>
        <v>1773054.06</v>
      </c>
      <c r="AE1849" s="5">
        <v>121969.11</v>
      </c>
      <c r="AF1849" s="5">
        <v>34733.53</v>
      </c>
      <c r="AG1849" s="5">
        <v>10116.74</v>
      </c>
      <c r="AH1849" s="5">
        <v>2175</v>
      </c>
      <c r="AI1849" s="5">
        <v>3534.33</v>
      </c>
      <c r="AJ1849">
        <v>0</v>
      </c>
      <c r="AK1849" s="5">
        <v>0</v>
      </c>
      <c r="AL1849" s="5">
        <v>33248.74</v>
      </c>
      <c r="AM1849" s="5">
        <v>83226.48</v>
      </c>
      <c r="AN1849">
        <v>4</v>
      </c>
      <c r="AO1849">
        <v>5</v>
      </c>
      <c r="AP1849" t="str">
        <f t="shared" si="257"/>
        <v>No</v>
      </c>
      <c r="AQ1849">
        <v>3</v>
      </c>
      <c r="AR1849" s="5">
        <f t="shared" si="258"/>
        <v>2062057.99</v>
      </c>
      <c r="AS1849" s="5">
        <f t="shared" si="259"/>
        <v>104404.77</v>
      </c>
      <c r="AT1849" t="s">
        <v>59</v>
      </c>
      <c r="AU1849" t="s">
        <v>6164</v>
      </c>
      <c r="AV1849" t="s">
        <v>6165</v>
      </c>
      <c r="AW1849" t="s">
        <v>6166</v>
      </c>
      <c r="AX1849" t="s">
        <v>6184</v>
      </c>
      <c r="AY1849">
        <v>77</v>
      </c>
      <c r="AZ1849">
        <v>3</v>
      </c>
      <c r="BA1849">
        <v>15</v>
      </c>
      <c r="BB1849" t="s">
        <v>6185</v>
      </c>
      <c r="BC1849">
        <v>1</v>
      </c>
      <c r="BD1849">
        <v>0</v>
      </c>
      <c r="BE1849" t="s">
        <v>6178</v>
      </c>
      <c r="BF1849" t="s">
        <v>6170</v>
      </c>
      <c r="BG1849">
        <v>1</v>
      </c>
      <c r="BH1849" t="s">
        <v>6179</v>
      </c>
      <c r="BI1849">
        <v>49</v>
      </c>
      <c r="BJ1849" t="s">
        <v>6172</v>
      </c>
      <c r="BK1849">
        <v>0</v>
      </c>
      <c r="BL1849">
        <v>80</v>
      </c>
      <c r="BM1849" s="3">
        <f t="shared" si="260"/>
        <v>0.92500000000000004</v>
      </c>
    </row>
    <row r="1850" spans="1:65">
      <c r="A1850" t="s">
        <v>1982</v>
      </c>
      <c r="B1850" s="2">
        <v>45769</v>
      </c>
      <c r="C1850" t="s">
        <v>1632</v>
      </c>
      <c r="D1850" t="s">
        <v>1633</v>
      </c>
      <c r="E1850">
        <v>4</v>
      </c>
      <c r="F1850" t="s">
        <v>49</v>
      </c>
      <c r="G1850" t="s">
        <v>62</v>
      </c>
      <c r="H1850" t="s">
        <v>133</v>
      </c>
      <c r="I1850" t="s">
        <v>52</v>
      </c>
      <c r="J1850" t="s">
        <v>65</v>
      </c>
      <c r="K1850" t="s">
        <v>75</v>
      </c>
      <c r="L1850" t="s">
        <v>92</v>
      </c>
      <c r="M1850" t="s">
        <v>56</v>
      </c>
      <c r="N1850" t="s">
        <v>57</v>
      </c>
      <c r="O1850" t="s">
        <v>58</v>
      </c>
      <c r="P1850">
        <v>52</v>
      </c>
      <c r="Q1850">
        <v>55</v>
      </c>
      <c r="R1850">
        <v>55</v>
      </c>
      <c r="S1850">
        <v>1</v>
      </c>
      <c r="T1850">
        <f t="shared" si="252"/>
        <v>54</v>
      </c>
      <c r="U1850">
        <v>50</v>
      </c>
      <c r="V1850">
        <f t="shared" si="253"/>
        <v>4</v>
      </c>
      <c r="W1850" s="3">
        <f t="shared" si="254"/>
        <v>1.8181818181818181E-2</v>
      </c>
      <c r="X1850">
        <v>23</v>
      </c>
      <c r="Y1850" s="4">
        <v>5.0999999999999996</v>
      </c>
      <c r="Z1850" s="4">
        <v>1.7</v>
      </c>
      <c r="AA1850" s="5">
        <v>51494.54</v>
      </c>
      <c r="AB1850" s="5">
        <f t="shared" si="255"/>
        <v>2574727</v>
      </c>
      <c r="AC1850" s="5">
        <v>35163.9</v>
      </c>
      <c r="AD1850" s="5">
        <f t="shared" si="256"/>
        <v>1934014.5</v>
      </c>
      <c r="AE1850" s="5">
        <v>129736.86</v>
      </c>
      <c r="AF1850" s="5">
        <v>34277.050000000003</v>
      </c>
      <c r="AG1850" s="5">
        <v>8983.39</v>
      </c>
      <c r="AH1850" s="5">
        <v>2465</v>
      </c>
      <c r="AI1850" s="5">
        <v>5060</v>
      </c>
      <c r="AJ1850">
        <v>0</v>
      </c>
      <c r="AK1850" s="5">
        <v>0</v>
      </c>
      <c r="AL1850" s="5">
        <v>4413.3500000000004</v>
      </c>
      <c r="AM1850" s="5">
        <v>33513.68</v>
      </c>
      <c r="AN1850">
        <v>4</v>
      </c>
      <c r="AO1850">
        <v>4</v>
      </c>
      <c r="AP1850" t="str">
        <f t="shared" si="257"/>
        <v>Yes</v>
      </c>
      <c r="AQ1850">
        <v>0</v>
      </c>
      <c r="AR1850" s="5">
        <f t="shared" si="258"/>
        <v>2152463.83</v>
      </c>
      <c r="AS1850" s="5">
        <f t="shared" si="259"/>
        <v>422263.17</v>
      </c>
      <c r="AT1850" t="s">
        <v>59</v>
      </c>
      <c r="AU1850" t="s">
        <v>6164</v>
      </c>
      <c r="AV1850" t="s">
        <v>6165</v>
      </c>
      <c r="AW1850" t="s">
        <v>6166</v>
      </c>
      <c r="AX1850" t="s">
        <v>6184</v>
      </c>
      <c r="AY1850">
        <v>53</v>
      </c>
      <c r="AZ1850">
        <v>0</v>
      </c>
      <c r="BA1850">
        <v>23</v>
      </c>
      <c r="BB1850" t="s">
        <v>6180</v>
      </c>
      <c r="BC1850">
        <v>0</v>
      </c>
      <c r="BD1850">
        <v>0</v>
      </c>
      <c r="BE1850" t="s">
        <v>6169</v>
      </c>
      <c r="BF1850" t="s">
        <v>6170</v>
      </c>
      <c r="BG1850">
        <v>0</v>
      </c>
      <c r="BH1850" t="s">
        <v>6171</v>
      </c>
      <c r="BI1850">
        <v>32</v>
      </c>
      <c r="BJ1850" t="s">
        <v>6172</v>
      </c>
      <c r="BK1850">
        <v>0</v>
      </c>
      <c r="BL1850">
        <v>61</v>
      </c>
      <c r="BM1850" s="3">
        <f t="shared" si="260"/>
        <v>0.90163934426229508</v>
      </c>
    </row>
    <row r="1851" spans="1:65">
      <c r="A1851" t="s">
        <v>1983</v>
      </c>
      <c r="B1851" s="2">
        <v>45769</v>
      </c>
      <c r="C1851" t="s">
        <v>1632</v>
      </c>
      <c r="D1851" t="s">
        <v>1633</v>
      </c>
      <c r="E1851">
        <v>4</v>
      </c>
      <c r="F1851" t="s">
        <v>49</v>
      </c>
      <c r="G1851" t="s">
        <v>50</v>
      </c>
      <c r="H1851" t="s">
        <v>245</v>
      </c>
      <c r="I1851" t="s">
        <v>52</v>
      </c>
      <c r="J1851" t="s">
        <v>65</v>
      </c>
      <c r="K1851" t="s">
        <v>75</v>
      </c>
      <c r="L1851" t="s">
        <v>67</v>
      </c>
      <c r="M1851" t="s">
        <v>68</v>
      </c>
      <c r="N1851" t="s">
        <v>57</v>
      </c>
      <c r="O1851" t="s">
        <v>120</v>
      </c>
      <c r="P1851">
        <v>55</v>
      </c>
      <c r="Q1851">
        <v>57</v>
      </c>
      <c r="R1851">
        <v>56</v>
      </c>
      <c r="S1851">
        <v>4</v>
      </c>
      <c r="T1851">
        <f t="shared" si="252"/>
        <v>52</v>
      </c>
      <c r="U1851">
        <v>52</v>
      </c>
      <c r="V1851">
        <f t="shared" si="253"/>
        <v>0</v>
      </c>
      <c r="W1851" s="3">
        <f t="shared" si="254"/>
        <v>7.1428571428571425E-2</v>
      </c>
      <c r="X1851">
        <v>24</v>
      </c>
      <c r="Y1851" s="4">
        <v>1.9</v>
      </c>
      <c r="Z1851" s="4">
        <v>1.9</v>
      </c>
      <c r="AA1851" s="5">
        <v>51885.23</v>
      </c>
      <c r="AB1851" s="5">
        <f t="shared" si="255"/>
        <v>2698031.96</v>
      </c>
      <c r="AC1851" s="5">
        <v>32627.15</v>
      </c>
      <c r="AD1851" s="5">
        <f t="shared" si="256"/>
        <v>1827120.4</v>
      </c>
      <c r="AE1851" s="5">
        <v>130678.39</v>
      </c>
      <c r="AF1851" s="5">
        <v>36843.5</v>
      </c>
      <c r="AG1851" s="5">
        <v>34783.83</v>
      </c>
      <c r="AH1851" s="5">
        <v>2755</v>
      </c>
      <c r="AI1851" s="5">
        <v>63678.15</v>
      </c>
      <c r="AJ1851">
        <v>2</v>
      </c>
      <c r="AK1851" s="5">
        <v>27036.560000000001</v>
      </c>
      <c r="AL1851" s="5">
        <v>0</v>
      </c>
      <c r="AM1851" s="5">
        <v>33758.07</v>
      </c>
      <c r="AN1851">
        <v>4</v>
      </c>
      <c r="AO1851">
        <v>4</v>
      </c>
      <c r="AP1851" t="str">
        <f t="shared" si="257"/>
        <v>Yes</v>
      </c>
      <c r="AQ1851">
        <v>3</v>
      </c>
      <c r="AR1851" s="5">
        <f t="shared" si="258"/>
        <v>2156653.9</v>
      </c>
      <c r="AS1851" s="5">
        <f t="shared" si="259"/>
        <v>541378.06000000006</v>
      </c>
      <c r="AT1851" t="s">
        <v>1641</v>
      </c>
      <c r="AU1851" t="s">
        <v>6173</v>
      </c>
      <c r="AV1851" t="s">
        <v>6174</v>
      </c>
      <c r="AW1851" t="s">
        <v>6175</v>
      </c>
      <c r="AX1851" t="s">
        <v>6167</v>
      </c>
      <c r="AY1851">
        <v>57</v>
      </c>
      <c r="AZ1851">
        <v>0</v>
      </c>
      <c r="BA1851">
        <v>0</v>
      </c>
      <c r="BB1851" t="s">
        <v>6168</v>
      </c>
      <c r="BC1851">
        <v>0</v>
      </c>
      <c r="BD1851">
        <v>0</v>
      </c>
      <c r="BE1851" t="s">
        <v>6169</v>
      </c>
      <c r="BF1851" t="s">
        <v>6210</v>
      </c>
      <c r="BG1851">
        <v>1</v>
      </c>
      <c r="BH1851" t="s">
        <v>6186</v>
      </c>
      <c r="BI1851">
        <v>24</v>
      </c>
      <c r="BJ1851" t="s">
        <v>6172</v>
      </c>
      <c r="BK1851">
        <v>0</v>
      </c>
      <c r="BL1851">
        <v>63</v>
      </c>
      <c r="BM1851" s="3">
        <f t="shared" si="260"/>
        <v>0.88888888888888884</v>
      </c>
    </row>
    <row r="1852" spans="1:65">
      <c r="A1852" t="s">
        <v>1984</v>
      </c>
      <c r="B1852" s="2">
        <v>45769</v>
      </c>
      <c r="C1852" t="s">
        <v>1632</v>
      </c>
      <c r="D1852" t="s">
        <v>1633</v>
      </c>
      <c r="E1852">
        <v>4</v>
      </c>
      <c r="F1852" t="s">
        <v>49</v>
      </c>
      <c r="G1852" t="s">
        <v>62</v>
      </c>
      <c r="H1852" t="s">
        <v>125</v>
      </c>
      <c r="I1852" t="s">
        <v>64</v>
      </c>
      <c r="J1852" t="s">
        <v>65</v>
      </c>
      <c r="K1852" t="s">
        <v>75</v>
      </c>
      <c r="L1852" t="s">
        <v>92</v>
      </c>
      <c r="M1852" t="s">
        <v>56</v>
      </c>
      <c r="N1852" t="s">
        <v>109</v>
      </c>
      <c r="O1852" t="s">
        <v>82</v>
      </c>
      <c r="P1852">
        <v>60</v>
      </c>
      <c r="Q1852">
        <v>62</v>
      </c>
      <c r="R1852">
        <v>61</v>
      </c>
      <c r="S1852">
        <v>1</v>
      </c>
      <c r="T1852">
        <f t="shared" si="252"/>
        <v>60</v>
      </c>
      <c r="U1852">
        <v>59</v>
      </c>
      <c r="V1852">
        <f t="shared" si="253"/>
        <v>1</v>
      </c>
      <c r="W1852" s="3">
        <f t="shared" si="254"/>
        <v>1.6393442622950821E-2</v>
      </c>
      <c r="X1852">
        <v>38</v>
      </c>
      <c r="Y1852" s="4">
        <v>5.0999999999999996</v>
      </c>
      <c r="Z1852" s="4">
        <v>1.7</v>
      </c>
      <c r="AA1852" s="5">
        <v>51963.12</v>
      </c>
      <c r="AB1852" s="5">
        <f t="shared" si="255"/>
        <v>3065824.08</v>
      </c>
      <c r="AC1852" s="5">
        <v>35401.08</v>
      </c>
      <c r="AD1852" s="5">
        <f t="shared" si="256"/>
        <v>2159465.88</v>
      </c>
      <c r="AE1852" s="5">
        <v>131092.44</v>
      </c>
      <c r="AF1852" s="5">
        <v>39227.65</v>
      </c>
      <c r="AG1852" s="5">
        <v>10508.17</v>
      </c>
      <c r="AH1852" s="5">
        <v>2465</v>
      </c>
      <c r="AI1852" s="5">
        <v>5101.82</v>
      </c>
      <c r="AJ1852">
        <v>0</v>
      </c>
      <c r="AK1852" s="5">
        <v>0</v>
      </c>
      <c r="AL1852" s="5">
        <v>1090.03</v>
      </c>
      <c r="AM1852" s="5">
        <v>93483.75</v>
      </c>
      <c r="AN1852">
        <v>8</v>
      </c>
      <c r="AO1852">
        <v>10</v>
      </c>
      <c r="AP1852" t="str">
        <f t="shared" si="257"/>
        <v>No</v>
      </c>
      <c r="AQ1852">
        <v>1</v>
      </c>
      <c r="AR1852" s="5">
        <f t="shared" si="258"/>
        <v>2442434.7400000002</v>
      </c>
      <c r="AS1852" s="5">
        <f t="shared" si="259"/>
        <v>623389.34</v>
      </c>
      <c r="AT1852" t="s">
        <v>59</v>
      </c>
      <c r="AU1852" t="s">
        <v>6164</v>
      </c>
      <c r="AV1852" t="s">
        <v>6165</v>
      </c>
      <c r="AW1852" t="s">
        <v>6166</v>
      </c>
      <c r="AX1852" t="s">
        <v>6167</v>
      </c>
      <c r="AY1852">
        <v>64</v>
      </c>
      <c r="AZ1852">
        <v>1</v>
      </c>
      <c r="BA1852">
        <v>16</v>
      </c>
      <c r="BB1852" t="s">
        <v>6180</v>
      </c>
      <c r="BC1852">
        <v>2</v>
      </c>
      <c r="BD1852">
        <v>0</v>
      </c>
      <c r="BE1852" t="s">
        <v>6178</v>
      </c>
      <c r="BF1852" t="s">
        <v>6170</v>
      </c>
      <c r="BG1852">
        <v>0</v>
      </c>
      <c r="BH1852" t="s">
        <v>6171</v>
      </c>
      <c r="BI1852">
        <v>25</v>
      </c>
      <c r="BJ1852" t="s">
        <v>6172</v>
      </c>
      <c r="BK1852">
        <v>0</v>
      </c>
      <c r="BL1852">
        <v>67</v>
      </c>
      <c r="BM1852" s="3">
        <f t="shared" si="260"/>
        <v>0.91044776119402981</v>
      </c>
    </row>
    <row r="1853" spans="1:65">
      <c r="A1853" t="s">
        <v>1985</v>
      </c>
      <c r="B1853" s="2">
        <v>45769</v>
      </c>
      <c r="C1853" t="s">
        <v>1632</v>
      </c>
      <c r="D1853" t="s">
        <v>1633</v>
      </c>
      <c r="E1853">
        <v>4</v>
      </c>
      <c r="F1853" t="s">
        <v>49</v>
      </c>
      <c r="G1853" t="s">
        <v>79</v>
      </c>
      <c r="H1853" t="s">
        <v>111</v>
      </c>
      <c r="I1853" t="s">
        <v>74</v>
      </c>
      <c r="J1853" t="s">
        <v>65</v>
      </c>
      <c r="K1853" t="s">
        <v>66</v>
      </c>
      <c r="L1853" t="s">
        <v>67</v>
      </c>
      <c r="M1853" t="s">
        <v>68</v>
      </c>
      <c r="N1853" t="s">
        <v>57</v>
      </c>
      <c r="O1853" t="s">
        <v>70</v>
      </c>
      <c r="P1853">
        <v>48</v>
      </c>
      <c r="Q1853">
        <v>51</v>
      </c>
      <c r="R1853">
        <v>49</v>
      </c>
      <c r="S1853">
        <v>3</v>
      </c>
      <c r="T1853">
        <f t="shared" si="252"/>
        <v>46</v>
      </c>
      <c r="U1853">
        <v>46</v>
      </c>
      <c r="V1853">
        <f t="shared" si="253"/>
        <v>0</v>
      </c>
      <c r="W1853" s="3">
        <f t="shared" si="254"/>
        <v>6.1224489795918366E-2</v>
      </c>
      <c r="X1853">
        <v>38</v>
      </c>
      <c r="Y1853" s="4">
        <v>3.7</v>
      </c>
      <c r="Z1853" s="4">
        <v>1.9</v>
      </c>
      <c r="AA1853" s="5">
        <v>48546.83</v>
      </c>
      <c r="AB1853" s="5">
        <f t="shared" si="255"/>
        <v>2233154.1800000002</v>
      </c>
      <c r="AC1853" s="5">
        <v>32620.46</v>
      </c>
      <c r="AD1853" s="5">
        <f t="shared" si="256"/>
        <v>1598402.54</v>
      </c>
      <c r="AE1853" s="5">
        <v>107973.23</v>
      </c>
      <c r="AF1853" s="5">
        <v>32008.19</v>
      </c>
      <c r="AG1853" s="5">
        <v>35439.21</v>
      </c>
      <c r="AH1853" s="5">
        <v>2755</v>
      </c>
      <c r="AI1853" s="5">
        <v>57157.96</v>
      </c>
      <c r="AJ1853">
        <v>1</v>
      </c>
      <c r="AK1853" s="5">
        <v>14038.58</v>
      </c>
      <c r="AL1853" s="5">
        <v>0</v>
      </c>
      <c r="AM1853" s="5">
        <v>31285.34</v>
      </c>
      <c r="AN1853">
        <v>4</v>
      </c>
      <c r="AO1853">
        <v>4</v>
      </c>
      <c r="AP1853" t="str">
        <f t="shared" si="257"/>
        <v>Yes</v>
      </c>
      <c r="AQ1853">
        <v>1</v>
      </c>
      <c r="AR1853" s="5">
        <f t="shared" si="258"/>
        <v>1879060.05</v>
      </c>
      <c r="AS1853" s="5">
        <f t="shared" si="259"/>
        <v>354094.13</v>
      </c>
      <c r="AT1853" t="s">
        <v>116</v>
      </c>
      <c r="AU1853" t="s">
        <v>6199</v>
      </c>
      <c r="AV1853" t="s">
        <v>6200</v>
      </c>
      <c r="AW1853" t="s">
        <v>6175</v>
      </c>
      <c r="AX1853" t="s">
        <v>6167</v>
      </c>
      <c r="AY1853">
        <v>51</v>
      </c>
      <c r="AZ1853">
        <v>0</v>
      </c>
      <c r="BA1853">
        <v>0</v>
      </c>
      <c r="BB1853" t="s">
        <v>6168</v>
      </c>
      <c r="BC1853">
        <v>0</v>
      </c>
      <c r="BD1853">
        <v>0</v>
      </c>
      <c r="BE1853" t="s">
        <v>6169</v>
      </c>
      <c r="BF1853" t="s">
        <v>6210</v>
      </c>
      <c r="BG1853">
        <v>1</v>
      </c>
      <c r="BH1853" t="s">
        <v>6186</v>
      </c>
      <c r="BI1853">
        <v>28</v>
      </c>
      <c r="BJ1853" t="s">
        <v>6172</v>
      </c>
      <c r="BK1853">
        <v>0</v>
      </c>
      <c r="BL1853">
        <v>64</v>
      </c>
      <c r="BM1853" s="3">
        <f t="shared" si="260"/>
        <v>0.765625</v>
      </c>
    </row>
    <row r="1854" spans="1:65">
      <c r="A1854" t="s">
        <v>1986</v>
      </c>
      <c r="B1854" s="2">
        <v>45769</v>
      </c>
      <c r="C1854" t="s">
        <v>1632</v>
      </c>
      <c r="D1854" t="s">
        <v>1633</v>
      </c>
      <c r="E1854">
        <v>4</v>
      </c>
      <c r="F1854" t="s">
        <v>72</v>
      </c>
      <c r="G1854" t="s">
        <v>79</v>
      </c>
      <c r="H1854" t="s">
        <v>86</v>
      </c>
      <c r="I1854" t="s">
        <v>64</v>
      </c>
      <c r="J1854" t="s">
        <v>53</v>
      </c>
      <c r="K1854" t="s">
        <v>66</v>
      </c>
      <c r="L1854" t="s">
        <v>87</v>
      </c>
      <c r="M1854" t="s">
        <v>68</v>
      </c>
      <c r="N1854" t="s">
        <v>109</v>
      </c>
      <c r="O1854" t="s">
        <v>70</v>
      </c>
      <c r="P1854">
        <v>73</v>
      </c>
      <c r="Q1854">
        <v>78</v>
      </c>
      <c r="R1854">
        <v>78</v>
      </c>
      <c r="S1854">
        <v>2</v>
      </c>
      <c r="T1854">
        <f t="shared" si="252"/>
        <v>76</v>
      </c>
      <c r="U1854">
        <v>72</v>
      </c>
      <c r="V1854">
        <f t="shared" si="253"/>
        <v>4</v>
      </c>
      <c r="W1854" s="3">
        <f t="shared" si="254"/>
        <v>2.564102564102564E-2</v>
      </c>
      <c r="X1854">
        <v>24</v>
      </c>
      <c r="Y1854" s="4">
        <v>5.8</v>
      </c>
      <c r="Z1854" s="4">
        <v>1.2</v>
      </c>
      <c r="AA1854" s="5">
        <v>30407.17</v>
      </c>
      <c r="AB1854" s="5">
        <f t="shared" si="255"/>
        <v>2189316.2400000002</v>
      </c>
      <c r="AC1854" s="5">
        <v>22921.5</v>
      </c>
      <c r="AD1854" s="5">
        <f t="shared" si="256"/>
        <v>1787877</v>
      </c>
      <c r="AE1854" s="5">
        <v>128982.6</v>
      </c>
      <c r="AF1854" s="5">
        <v>34905.550000000003</v>
      </c>
      <c r="AG1854" s="5">
        <v>8961.82</v>
      </c>
      <c r="AH1854" s="5">
        <v>1740</v>
      </c>
      <c r="AI1854" s="5">
        <v>7030.99</v>
      </c>
      <c r="AJ1854">
        <v>1</v>
      </c>
      <c r="AK1854" s="5">
        <v>8637.2900000000009</v>
      </c>
      <c r="AL1854" s="5">
        <v>34733.769999999997</v>
      </c>
      <c r="AM1854" s="5">
        <v>136130.01</v>
      </c>
      <c r="AN1854">
        <v>8</v>
      </c>
      <c r="AO1854">
        <v>9</v>
      </c>
      <c r="AP1854" t="str">
        <f t="shared" si="257"/>
        <v>No</v>
      </c>
      <c r="AQ1854">
        <v>3</v>
      </c>
      <c r="AR1854" s="5">
        <f t="shared" si="258"/>
        <v>2148999.0299999998</v>
      </c>
      <c r="AS1854" s="5">
        <f t="shared" si="259"/>
        <v>40317.21</v>
      </c>
      <c r="AT1854" t="s">
        <v>59</v>
      </c>
      <c r="AU1854" t="s">
        <v>6181</v>
      </c>
      <c r="AV1854" t="s">
        <v>6182</v>
      </c>
      <c r="AW1854" t="s">
        <v>6183</v>
      </c>
      <c r="AX1854" t="s">
        <v>6184</v>
      </c>
      <c r="AY1854">
        <v>73</v>
      </c>
      <c r="AZ1854">
        <v>0</v>
      </c>
      <c r="BA1854">
        <v>28</v>
      </c>
      <c r="BB1854" t="s">
        <v>6180</v>
      </c>
      <c r="BC1854">
        <v>1</v>
      </c>
      <c r="BD1854">
        <v>0</v>
      </c>
      <c r="BE1854" t="s">
        <v>6178</v>
      </c>
      <c r="BF1854" t="s">
        <v>6170</v>
      </c>
      <c r="BG1854">
        <v>0</v>
      </c>
      <c r="BH1854" t="s">
        <v>6171</v>
      </c>
      <c r="BI1854">
        <v>34</v>
      </c>
      <c r="BJ1854" t="s">
        <v>6172</v>
      </c>
      <c r="BK1854">
        <v>0</v>
      </c>
      <c r="BL1854">
        <v>86</v>
      </c>
      <c r="BM1854" s="3">
        <f t="shared" si="260"/>
        <v>0.90697674418604646</v>
      </c>
    </row>
    <row r="1855" spans="1:65">
      <c r="A1855" t="s">
        <v>1987</v>
      </c>
      <c r="B1855" s="2">
        <v>45769</v>
      </c>
      <c r="C1855" t="s">
        <v>1632</v>
      </c>
      <c r="D1855" t="s">
        <v>1633</v>
      </c>
      <c r="E1855">
        <v>4</v>
      </c>
      <c r="F1855" t="s">
        <v>72</v>
      </c>
      <c r="G1855" t="s">
        <v>62</v>
      </c>
      <c r="H1855" t="s">
        <v>220</v>
      </c>
      <c r="I1855" t="s">
        <v>52</v>
      </c>
      <c r="J1855" t="s">
        <v>65</v>
      </c>
      <c r="K1855" t="s">
        <v>75</v>
      </c>
      <c r="L1855" t="s">
        <v>92</v>
      </c>
      <c r="M1855" t="s">
        <v>56</v>
      </c>
      <c r="N1855" t="s">
        <v>109</v>
      </c>
      <c r="O1855" t="s">
        <v>58</v>
      </c>
      <c r="P1855">
        <v>50</v>
      </c>
      <c r="Q1855">
        <v>53</v>
      </c>
      <c r="R1855">
        <v>52</v>
      </c>
      <c r="S1855">
        <v>1</v>
      </c>
      <c r="T1855">
        <f t="shared" si="252"/>
        <v>51</v>
      </c>
      <c r="U1855">
        <v>50</v>
      </c>
      <c r="V1855">
        <f t="shared" si="253"/>
        <v>1</v>
      </c>
      <c r="W1855" s="3">
        <f t="shared" si="254"/>
        <v>1.9230769230769232E-2</v>
      </c>
      <c r="X1855">
        <v>24</v>
      </c>
      <c r="Y1855" s="4">
        <v>9.8000000000000007</v>
      </c>
      <c r="Z1855" s="4">
        <v>1.7</v>
      </c>
      <c r="AA1855" s="5">
        <v>52027</v>
      </c>
      <c r="AB1855" s="5">
        <f t="shared" si="255"/>
        <v>2601350</v>
      </c>
      <c r="AC1855" s="5">
        <v>35061.24</v>
      </c>
      <c r="AD1855" s="5">
        <f t="shared" si="256"/>
        <v>1823184.48</v>
      </c>
      <c r="AE1855" s="5">
        <v>122569.07</v>
      </c>
      <c r="AF1855" s="5">
        <v>31817.97</v>
      </c>
      <c r="AG1855" s="5">
        <v>8569.6</v>
      </c>
      <c r="AH1855" s="5">
        <v>2465</v>
      </c>
      <c r="AI1855" s="5">
        <v>5089.3599999999997</v>
      </c>
      <c r="AJ1855">
        <v>0</v>
      </c>
      <c r="AK1855" s="5">
        <v>0</v>
      </c>
      <c r="AL1855" s="5">
        <v>1048.76</v>
      </c>
      <c r="AM1855" s="5">
        <v>70177.399999999994</v>
      </c>
      <c r="AN1855">
        <v>8</v>
      </c>
      <c r="AO1855">
        <v>6</v>
      </c>
      <c r="AP1855" t="str">
        <f t="shared" si="257"/>
        <v>Yes</v>
      </c>
      <c r="AQ1855">
        <v>0</v>
      </c>
      <c r="AR1855" s="5">
        <f t="shared" si="258"/>
        <v>2064921.64</v>
      </c>
      <c r="AS1855" s="5">
        <f t="shared" si="259"/>
        <v>536428.36</v>
      </c>
      <c r="AT1855" t="s">
        <v>59</v>
      </c>
      <c r="AU1855" t="s">
        <v>6164</v>
      </c>
      <c r="AV1855" t="s">
        <v>6165</v>
      </c>
      <c r="AW1855" t="s">
        <v>6166</v>
      </c>
      <c r="AX1855" t="s">
        <v>6177</v>
      </c>
      <c r="AY1855">
        <v>51</v>
      </c>
      <c r="AZ1855">
        <v>0</v>
      </c>
      <c r="BA1855">
        <v>14</v>
      </c>
      <c r="BB1855" t="s">
        <v>6180</v>
      </c>
      <c r="BC1855">
        <v>0</v>
      </c>
      <c r="BD1855">
        <v>0</v>
      </c>
      <c r="BE1855" t="s">
        <v>6169</v>
      </c>
      <c r="BF1855" t="s">
        <v>6170</v>
      </c>
      <c r="BG1855">
        <v>1</v>
      </c>
      <c r="BH1855" t="s">
        <v>6186</v>
      </c>
      <c r="BI1855">
        <v>20</v>
      </c>
      <c r="BJ1855" t="s">
        <v>6172</v>
      </c>
      <c r="BK1855">
        <v>0</v>
      </c>
      <c r="BL1855">
        <v>63</v>
      </c>
      <c r="BM1855" s="3">
        <f t="shared" si="260"/>
        <v>0.82539682539682535</v>
      </c>
    </row>
    <row r="1856" spans="1:65">
      <c r="A1856" t="s">
        <v>1988</v>
      </c>
      <c r="B1856" s="2">
        <v>45769</v>
      </c>
      <c r="C1856" t="s">
        <v>1632</v>
      </c>
      <c r="D1856" t="s">
        <v>1633</v>
      </c>
      <c r="E1856">
        <v>4</v>
      </c>
      <c r="F1856" t="s">
        <v>61</v>
      </c>
      <c r="G1856" t="s">
        <v>62</v>
      </c>
      <c r="H1856" t="s">
        <v>63</v>
      </c>
      <c r="I1856" t="s">
        <v>64</v>
      </c>
      <c r="J1856" t="s">
        <v>53</v>
      </c>
      <c r="K1856" t="s">
        <v>75</v>
      </c>
      <c r="L1856" t="s">
        <v>55</v>
      </c>
      <c r="M1856" t="s">
        <v>56</v>
      </c>
      <c r="N1856" t="s">
        <v>57</v>
      </c>
      <c r="O1856" t="s">
        <v>82</v>
      </c>
      <c r="P1856">
        <v>61</v>
      </c>
      <c r="Q1856">
        <v>63</v>
      </c>
      <c r="R1856">
        <v>62</v>
      </c>
      <c r="S1856">
        <v>1</v>
      </c>
      <c r="T1856">
        <f t="shared" si="252"/>
        <v>61</v>
      </c>
      <c r="U1856">
        <v>59</v>
      </c>
      <c r="V1856">
        <f t="shared" si="253"/>
        <v>2</v>
      </c>
      <c r="W1856" s="3">
        <f t="shared" si="254"/>
        <v>1.6129032258064516E-2</v>
      </c>
      <c r="X1856">
        <v>9</v>
      </c>
      <c r="Y1856" s="4">
        <v>2.6</v>
      </c>
      <c r="Z1856" s="4">
        <v>1.1000000000000001</v>
      </c>
      <c r="AA1856" s="5">
        <v>36463.67</v>
      </c>
      <c r="AB1856" s="5">
        <f t="shared" si="255"/>
        <v>2151356.5299999998</v>
      </c>
      <c r="AC1856" s="5">
        <v>23466.39</v>
      </c>
      <c r="AD1856" s="5">
        <f t="shared" si="256"/>
        <v>1454916.18</v>
      </c>
      <c r="AE1856" s="5">
        <v>102580.58</v>
      </c>
      <c r="AF1856" s="5">
        <v>26653.43</v>
      </c>
      <c r="AG1856" s="5">
        <v>7573.11</v>
      </c>
      <c r="AH1856" s="5">
        <v>1595</v>
      </c>
      <c r="AI1856" s="5">
        <v>3542.86</v>
      </c>
      <c r="AJ1856">
        <v>0</v>
      </c>
      <c r="AK1856" s="5">
        <v>0</v>
      </c>
      <c r="AL1856" s="5">
        <v>1469.49</v>
      </c>
      <c r="AM1856" s="5">
        <v>39739.019999999997</v>
      </c>
      <c r="AN1856">
        <v>4</v>
      </c>
      <c r="AO1856">
        <v>3</v>
      </c>
      <c r="AP1856" t="str">
        <f t="shared" si="257"/>
        <v>Yes</v>
      </c>
      <c r="AQ1856">
        <v>0</v>
      </c>
      <c r="AR1856" s="5">
        <f t="shared" si="258"/>
        <v>1638069.67</v>
      </c>
      <c r="AS1856" s="5">
        <f t="shared" si="259"/>
        <v>513286.86</v>
      </c>
      <c r="AT1856" t="s">
        <v>59</v>
      </c>
      <c r="AU1856" t="s">
        <v>6164</v>
      </c>
      <c r="AV1856" t="s">
        <v>6165</v>
      </c>
      <c r="AW1856" t="s">
        <v>6166</v>
      </c>
      <c r="AX1856" t="s">
        <v>6167</v>
      </c>
      <c r="AY1856">
        <v>61</v>
      </c>
      <c r="AZ1856">
        <v>0</v>
      </c>
      <c r="BA1856">
        <v>20</v>
      </c>
      <c r="BB1856" t="s">
        <v>6191</v>
      </c>
      <c r="BC1856">
        <v>0</v>
      </c>
      <c r="BD1856">
        <v>0</v>
      </c>
      <c r="BE1856" t="s">
        <v>6169</v>
      </c>
      <c r="BF1856" t="s">
        <v>6170</v>
      </c>
      <c r="BG1856">
        <v>0</v>
      </c>
      <c r="BH1856" t="s">
        <v>6171</v>
      </c>
      <c r="BI1856">
        <v>16</v>
      </c>
      <c r="BJ1856" t="s">
        <v>6172</v>
      </c>
      <c r="BK1856">
        <v>0</v>
      </c>
      <c r="BL1856">
        <v>77</v>
      </c>
      <c r="BM1856" s="3">
        <f t="shared" si="260"/>
        <v>0.80519480519480524</v>
      </c>
    </row>
    <row r="1857" spans="1:65">
      <c r="A1857" t="s">
        <v>1989</v>
      </c>
      <c r="B1857" s="2">
        <v>45769</v>
      </c>
      <c r="C1857" t="s">
        <v>1632</v>
      </c>
      <c r="D1857" t="s">
        <v>1633</v>
      </c>
      <c r="E1857">
        <v>4</v>
      </c>
      <c r="F1857" t="s">
        <v>78</v>
      </c>
      <c r="G1857" t="s">
        <v>62</v>
      </c>
      <c r="H1857" t="s">
        <v>91</v>
      </c>
      <c r="I1857" t="s">
        <v>52</v>
      </c>
      <c r="J1857" t="s">
        <v>53</v>
      </c>
      <c r="K1857" t="s">
        <v>75</v>
      </c>
      <c r="L1857" t="s">
        <v>87</v>
      </c>
      <c r="M1857" t="s">
        <v>56</v>
      </c>
      <c r="N1857" t="s">
        <v>69</v>
      </c>
      <c r="O1857" t="s">
        <v>120</v>
      </c>
      <c r="P1857">
        <v>64</v>
      </c>
      <c r="Q1857">
        <v>65</v>
      </c>
      <c r="R1857">
        <v>64</v>
      </c>
      <c r="S1857">
        <v>1</v>
      </c>
      <c r="T1857">
        <f t="shared" si="252"/>
        <v>63</v>
      </c>
      <c r="U1857">
        <v>62</v>
      </c>
      <c r="V1857">
        <f t="shared" si="253"/>
        <v>1</v>
      </c>
      <c r="W1857" s="3">
        <f t="shared" si="254"/>
        <v>1.5625E-2</v>
      </c>
      <c r="X1857">
        <v>12</v>
      </c>
      <c r="Y1857" s="4">
        <v>1.9</v>
      </c>
      <c r="Z1857" s="4">
        <v>0.9</v>
      </c>
      <c r="AA1857" s="5">
        <v>35754.47</v>
      </c>
      <c r="AB1857" s="5">
        <f t="shared" si="255"/>
        <v>2216777.14</v>
      </c>
      <c r="AC1857" s="5">
        <v>24228.07</v>
      </c>
      <c r="AD1857" s="5">
        <f t="shared" si="256"/>
        <v>1550596.48</v>
      </c>
      <c r="AE1857" s="5">
        <v>114941.21</v>
      </c>
      <c r="AF1857" s="5">
        <v>29215.64</v>
      </c>
      <c r="AG1857" s="5">
        <v>7556.99</v>
      </c>
      <c r="AH1857" s="5">
        <v>1305</v>
      </c>
      <c r="AI1857" s="5">
        <v>3531.03</v>
      </c>
      <c r="AJ1857">
        <v>0</v>
      </c>
      <c r="AK1857" s="5">
        <v>0</v>
      </c>
      <c r="AL1857" s="5">
        <v>733.67</v>
      </c>
      <c r="AM1857" s="5">
        <v>40465.4</v>
      </c>
      <c r="AN1857">
        <v>4</v>
      </c>
      <c r="AO1857">
        <v>3</v>
      </c>
      <c r="AP1857" t="str">
        <f t="shared" si="257"/>
        <v>Yes</v>
      </c>
      <c r="AQ1857">
        <v>0</v>
      </c>
      <c r="AR1857" s="5">
        <f t="shared" si="258"/>
        <v>1748345.42</v>
      </c>
      <c r="AS1857" s="5">
        <f t="shared" si="259"/>
        <v>468431.72</v>
      </c>
      <c r="AT1857" t="s">
        <v>59</v>
      </c>
      <c r="AU1857" t="s">
        <v>6164</v>
      </c>
      <c r="AV1857" t="s">
        <v>6165</v>
      </c>
      <c r="AW1857" t="s">
        <v>6166</v>
      </c>
      <c r="AX1857" t="s">
        <v>6167</v>
      </c>
      <c r="AY1857">
        <v>67</v>
      </c>
      <c r="AZ1857">
        <v>0</v>
      </c>
      <c r="BA1857">
        <v>15</v>
      </c>
      <c r="BB1857" t="s">
        <v>6191</v>
      </c>
      <c r="BC1857">
        <v>0</v>
      </c>
      <c r="BD1857">
        <v>0</v>
      </c>
      <c r="BE1857" t="s">
        <v>6169</v>
      </c>
      <c r="BF1857" t="s">
        <v>6170</v>
      </c>
      <c r="BG1857">
        <v>0</v>
      </c>
      <c r="BH1857" t="s">
        <v>6171</v>
      </c>
      <c r="BI1857">
        <v>13</v>
      </c>
      <c r="BJ1857" t="s">
        <v>6172</v>
      </c>
      <c r="BK1857">
        <v>0</v>
      </c>
      <c r="BL1857">
        <v>75</v>
      </c>
      <c r="BM1857" s="3">
        <f t="shared" si="260"/>
        <v>0.85333333333333339</v>
      </c>
    </row>
    <row r="1858" spans="1:65">
      <c r="A1858" t="s">
        <v>1990</v>
      </c>
      <c r="B1858" s="2">
        <v>45769</v>
      </c>
      <c r="C1858" t="s">
        <v>1632</v>
      </c>
      <c r="D1858" t="s">
        <v>1633</v>
      </c>
      <c r="E1858">
        <v>4</v>
      </c>
      <c r="F1858" t="s">
        <v>49</v>
      </c>
      <c r="G1858" t="s">
        <v>62</v>
      </c>
      <c r="H1858" t="s">
        <v>125</v>
      </c>
      <c r="I1858" t="s">
        <v>64</v>
      </c>
      <c r="J1858" t="s">
        <v>53</v>
      </c>
      <c r="K1858" t="s">
        <v>66</v>
      </c>
      <c r="L1858" t="s">
        <v>87</v>
      </c>
      <c r="M1858" t="s">
        <v>56</v>
      </c>
      <c r="N1858" t="s">
        <v>57</v>
      </c>
      <c r="O1858" t="s">
        <v>82</v>
      </c>
      <c r="P1858">
        <v>84</v>
      </c>
      <c r="Q1858">
        <v>84</v>
      </c>
      <c r="R1858">
        <v>83</v>
      </c>
      <c r="S1858">
        <v>1</v>
      </c>
      <c r="T1858">
        <f t="shared" ref="T1858:T1921" si="261">R1858-S1858</f>
        <v>82</v>
      </c>
      <c r="U1858">
        <v>82</v>
      </c>
      <c r="V1858">
        <f t="shared" ref="V1858:V1921" si="262">T1858-U1858</f>
        <v>0</v>
      </c>
      <c r="W1858" s="3">
        <f t="shared" ref="W1858:W1921" si="263">IFERROR(S1858/R1858,0)</f>
        <v>1.2048192771084338E-2</v>
      </c>
      <c r="X1858">
        <v>43</v>
      </c>
      <c r="Y1858" s="4">
        <v>4.5999999999999996</v>
      </c>
      <c r="Z1858" s="4">
        <v>1.1000000000000001</v>
      </c>
      <c r="AA1858" s="5">
        <v>30638.240000000002</v>
      </c>
      <c r="AB1858" s="5">
        <f t="shared" ref="AB1858:AB1921" si="264">ROUND(U1858*AA1858,2)</f>
        <v>2512335.6800000002</v>
      </c>
      <c r="AC1858" s="5">
        <v>24182.55</v>
      </c>
      <c r="AD1858" s="5">
        <f t="shared" ref="AD1858:AD1921" si="265">ROUND(R1858*AC1858,2)</f>
        <v>2007151.65</v>
      </c>
      <c r="AE1858" s="5">
        <v>139034.44</v>
      </c>
      <c r="AF1858" s="5">
        <v>39675.14</v>
      </c>
      <c r="AG1858" s="5">
        <v>11998.98</v>
      </c>
      <c r="AH1858" s="5">
        <v>1595</v>
      </c>
      <c r="AI1858" s="5">
        <v>3541.33</v>
      </c>
      <c r="AJ1858">
        <v>0</v>
      </c>
      <c r="AK1858" s="5">
        <v>0</v>
      </c>
      <c r="AL1858" s="5">
        <v>31740.84</v>
      </c>
      <c r="AM1858" s="5">
        <v>83089.86</v>
      </c>
      <c r="AN1858">
        <v>4</v>
      </c>
      <c r="AO1858">
        <v>3</v>
      </c>
      <c r="AP1858" t="str">
        <f t="shared" ref="AP1858:AP1921" si="266">IF(AO1858&lt;=AN1858,"Yes","No")</f>
        <v>Yes</v>
      </c>
      <c r="AQ1858">
        <v>1</v>
      </c>
      <c r="AR1858" s="5">
        <f t="shared" ref="AR1858:AR1921" si="267">ROUND(SUM(AD1858:AI1858)+SUM(AK1858:AM1858),2)</f>
        <v>2317827.2400000002</v>
      </c>
      <c r="AS1858" s="5">
        <f t="shared" ref="AS1858:AS1921" si="268">ROUND(AB1858-AR1858,2)</f>
        <v>194508.44</v>
      </c>
      <c r="AT1858" t="s">
        <v>59</v>
      </c>
      <c r="AU1858" t="s">
        <v>6164</v>
      </c>
      <c r="AV1858" t="s">
        <v>6165</v>
      </c>
      <c r="AW1858" t="s">
        <v>6166</v>
      </c>
      <c r="AX1858" t="s">
        <v>6167</v>
      </c>
      <c r="AY1858">
        <v>84</v>
      </c>
      <c r="AZ1858">
        <v>0</v>
      </c>
      <c r="BA1858">
        <v>0</v>
      </c>
      <c r="BB1858" t="s">
        <v>6168</v>
      </c>
      <c r="BC1858">
        <v>0</v>
      </c>
      <c r="BD1858">
        <v>0</v>
      </c>
      <c r="BE1858" t="s">
        <v>6169</v>
      </c>
      <c r="BF1858" t="s">
        <v>6170</v>
      </c>
      <c r="BG1858">
        <v>1</v>
      </c>
      <c r="BH1858" t="s">
        <v>6179</v>
      </c>
      <c r="BI1858">
        <v>26</v>
      </c>
      <c r="BJ1858" t="s">
        <v>6172</v>
      </c>
      <c r="BK1858">
        <v>0</v>
      </c>
      <c r="BL1858">
        <v>88</v>
      </c>
      <c r="BM1858" s="3">
        <f t="shared" ref="BM1858:BM1921" si="269">IFERROR(R1858/BL1858,0)</f>
        <v>0.94318181818181823</v>
      </c>
    </row>
    <row r="1859" spans="1:65">
      <c r="A1859" t="s">
        <v>1991</v>
      </c>
      <c r="B1859" s="2">
        <v>45769</v>
      </c>
      <c r="C1859" t="s">
        <v>1632</v>
      </c>
      <c r="D1859" t="s">
        <v>1633</v>
      </c>
      <c r="E1859">
        <v>4</v>
      </c>
      <c r="F1859" t="s">
        <v>78</v>
      </c>
      <c r="G1859" t="s">
        <v>79</v>
      </c>
      <c r="H1859" t="s">
        <v>143</v>
      </c>
      <c r="I1859" t="s">
        <v>52</v>
      </c>
      <c r="J1859" t="s">
        <v>53</v>
      </c>
      <c r="K1859" t="s">
        <v>75</v>
      </c>
      <c r="L1859" t="s">
        <v>87</v>
      </c>
      <c r="M1859" t="s">
        <v>68</v>
      </c>
      <c r="N1859" t="s">
        <v>94</v>
      </c>
      <c r="O1859" t="s">
        <v>120</v>
      </c>
      <c r="P1859">
        <v>67</v>
      </c>
      <c r="Q1859">
        <v>71</v>
      </c>
      <c r="R1859">
        <v>67</v>
      </c>
      <c r="S1859">
        <v>2</v>
      </c>
      <c r="T1859">
        <f t="shared" si="261"/>
        <v>65</v>
      </c>
      <c r="U1859">
        <v>65</v>
      </c>
      <c r="V1859">
        <f t="shared" si="262"/>
        <v>0</v>
      </c>
      <c r="W1859" s="3">
        <f t="shared" si="263"/>
        <v>2.9850746268656716E-2</v>
      </c>
      <c r="X1859">
        <v>16</v>
      </c>
      <c r="Y1859" s="4">
        <v>5.6</v>
      </c>
      <c r="Z1859" s="4">
        <v>1.2</v>
      </c>
      <c r="AA1859" s="5">
        <v>36444.379999999997</v>
      </c>
      <c r="AB1859" s="5">
        <f t="shared" si="264"/>
        <v>2368884.7000000002</v>
      </c>
      <c r="AC1859" s="5">
        <v>23015.54</v>
      </c>
      <c r="AD1859" s="5">
        <f t="shared" si="265"/>
        <v>1542041.18</v>
      </c>
      <c r="AE1859" s="5">
        <v>121664.62</v>
      </c>
      <c r="AF1859" s="5">
        <v>30817.46</v>
      </c>
      <c r="AG1859" s="5">
        <v>7915.1</v>
      </c>
      <c r="AH1859" s="5">
        <v>1740</v>
      </c>
      <c r="AI1859" s="5">
        <v>7029.51</v>
      </c>
      <c r="AJ1859">
        <v>1</v>
      </c>
      <c r="AK1859" s="5">
        <v>8567.0499999999993</v>
      </c>
      <c r="AL1859" s="5">
        <v>0</v>
      </c>
      <c r="AM1859" s="5">
        <v>45132.9</v>
      </c>
      <c r="AN1859">
        <v>4</v>
      </c>
      <c r="AO1859">
        <v>2</v>
      </c>
      <c r="AP1859" t="str">
        <f t="shared" si="266"/>
        <v>Yes</v>
      </c>
      <c r="AQ1859">
        <v>2</v>
      </c>
      <c r="AR1859" s="5">
        <f t="shared" si="267"/>
        <v>1764907.82</v>
      </c>
      <c r="AS1859" s="5">
        <f t="shared" si="268"/>
        <v>603976.88</v>
      </c>
      <c r="AT1859" t="s">
        <v>116</v>
      </c>
      <c r="AU1859" t="s">
        <v>6194</v>
      </c>
      <c r="AV1859" t="s">
        <v>6195</v>
      </c>
      <c r="AW1859" t="s">
        <v>6183</v>
      </c>
      <c r="AX1859" t="s">
        <v>6167</v>
      </c>
      <c r="AY1859">
        <v>70</v>
      </c>
      <c r="AZ1859">
        <v>0</v>
      </c>
      <c r="BA1859">
        <v>0</v>
      </c>
      <c r="BB1859" t="s">
        <v>6168</v>
      </c>
      <c r="BC1859">
        <v>0</v>
      </c>
      <c r="BD1859">
        <v>0</v>
      </c>
      <c r="BE1859" t="s">
        <v>6169</v>
      </c>
      <c r="BF1859" t="s">
        <v>6170</v>
      </c>
      <c r="BG1859">
        <v>0</v>
      </c>
      <c r="BH1859" t="s">
        <v>6171</v>
      </c>
      <c r="BI1859">
        <v>11</v>
      </c>
      <c r="BJ1859" t="s">
        <v>6172</v>
      </c>
      <c r="BK1859">
        <v>0</v>
      </c>
      <c r="BL1859">
        <v>77</v>
      </c>
      <c r="BM1859" s="3">
        <f t="shared" si="269"/>
        <v>0.87012987012987009</v>
      </c>
    </row>
    <row r="1860" spans="1:65">
      <c r="A1860" t="s">
        <v>1992</v>
      </c>
      <c r="B1860" s="2">
        <v>45769</v>
      </c>
      <c r="C1860" t="s">
        <v>1632</v>
      </c>
      <c r="D1860" t="s">
        <v>1633</v>
      </c>
      <c r="E1860">
        <v>4</v>
      </c>
      <c r="F1860" t="s">
        <v>61</v>
      </c>
      <c r="G1860" t="s">
        <v>79</v>
      </c>
      <c r="H1860" t="s">
        <v>84</v>
      </c>
      <c r="I1860" t="s">
        <v>52</v>
      </c>
      <c r="J1860" t="s">
        <v>65</v>
      </c>
      <c r="K1860" t="s">
        <v>66</v>
      </c>
      <c r="L1860" t="s">
        <v>87</v>
      </c>
      <c r="M1860" t="s">
        <v>56</v>
      </c>
      <c r="N1860" t="s">
        <v>94</v>
      </c>
      <c r="O1860" t="s">
        <v>82</v>
      </c>
      <c r="P1860">
        <v>54</v>
      </c>
      <c r="Q1860">
        <v>57</v>
      </c>
      <c r="R1860">
        <v>57</v>
      </c>
      <c r="S1860">
        <v>1</v>
      </c>
      <c r="T1860">
        <f t="shared" si="261"/>
        <v>56</v>
      </c>
      <c r="U1860">
        <v>53</v>
      </c>
      <c r="V1860">
        <f t="shared" si="262"/>
        <v>3</v>
      </c>
      <c r="W1860" s="3">
        <f t="shared" si="263"/>
        <v>1.7543859649122806E-2</v>
      </c>
      <c r="X1860">
        <v>35</v>
      </c>
      <c r="Y1860" s="4">
        <v>1.9</v>
      </c>
      <c r="Z1860" s="4">
        <v>2</v>
      </c>
      <c r="AA1860" s="5">
        <v>48837.23</v>
      </c>
      <c r="AB1860" s="5">
        <f t="shared" si="264"/>
        <v>2588373.19</v>
      </c>
      <c r="AC1860" s="5">
        <v>35714.46</v>
      </c>
      <c r="AD1860" s="5">
        <f t="shared" si="265"/>
        <v>2035724.22</v>
      </c>
      <c r="AE1860" s="5">
        <v>134828.35999999999</v>
      </c>
      <c r="AF1860" s="5">
        <v>34841.360000000001</v>
      </c>
      <c r="AG1860" s="5">
        <v>10937.69</v>
      </c>
      <c r="AH1860" s="5">
        <v>2900</v>
      </c>
      <c r="AI1860" s="5">
        <v>5042.3100000000004</v>
      </c>
      <c r="AJ1860">
        <v>0</v>
      </c>
      <c r="AK1860" s="5">
        <v>0</v>
      </c>
      <c r="AL1860" s="5">
        <v>3085.51</v>
      </c>
      <c r="AM1860" s="5">
        <v>32822.980000000003</v>
      </c>
      <c r="AN1860">
        <v>4</v>
      </c>
      <c r="AO1860">
        <v>4</v>
      </c>
      <c r="AP1860" t="str">
        <f t="shared" si="266"/>
        <v>Yes</v>
      </c>
      <c r="AQ1860">
        <v>1</v>
      </c>
      <c r="AR1860" s="5">
        <f t="shared" si="267"/>
        <v>2260182.4300000002</v>
      </c>
      <c r="AS1860" s="5">
        <f t="shared" si="268"/>
        <v>328190.76</v>
      </c>
      <c r="AT1860" t="s">
        <v>59</v>
      </c>
      <c r="AU1860" t="s">
        <v>6164</v>
      </c>
      <c r="AV1860" t="s">
        <v>6165</v>
      </c>
      <c r="AW1860" t="s">
        <v>6166</v>
      </c>
      <c r="AX1860" t="s">
        <v>6184</v>
      </c>
      <c r="AY1860">
        <v>56</v>
      </c>
      <c r="AZ1860">
        <v>0</v>
      </c>
      <c r="BA1860">
        <v>21</v>
      </c>
      <c r="BB1860" t="s">
        <v>6180</v>
      </c>
      <c r="BC1860">
        <v>0</v>
      </c>
      <c r="BD1860">
        <v>0</v>
      </c>
      <c r="BE1860" t="s">
        <v>6169</v>
      </c>
      <c r="BF1860" t="s">
        <v>6170</v>
      </c>
      <c r="BG1860">
        <v>0</v>
      </c>
      <c r="BH1860" t="s">
        <v>6171</v>
      </c>
      <c r="BI1860">
        <v>35</v>
      </c>
      <c r="BJ1860" t="s">
        <v>6172</v>
      </c>
      <c r="BK1860">
        <v>0</v>
      </c>
      <c r="BL1860">
        <v>63</v>
      </c>
      <c r="BM1860" s="3">
        <f t="shared" si="269"/>
        <v>0.90476190476190477</v>
      </c>
    </row>
    <row r="1861" spans="1:65">
      <c r="A1861" t="s">
        <v>1993</v>
      </c>
      <c r="B1861" s="2">
        <v>45769</v>
      </c>
      <c r="C1861" t="s">
        <v>1632</v>
      </c>
      <c r="D1861" t="s">
        <v>1633</v>
      </c>
      <c r="E1861">
        <v>4</v>
      </c>
      <c r="F1861" t="s">
        <v>72</v>
      </c>
      <c r="G1861" t="s">
        <v>79</v>
      </c>
      <c r="H1861" t="s">
        <v>86</v>
      </c>
      <c r="I1861" t="s">
        <v>74</v>
      </c>
      <c r="J1861" t="s">
        <v>81</v>
      </c>
      <c r="K1861" t="s">
        <v>75</v>
      </c>
      <c r="L1861" t="s">
        <v>67</v>
      </c>
      <c r="M1861" t="s">
        <v>56</v>
      </c>
      <c r="N1861" t="s">
        <v>94</v>
      </c>
      <c r="O1861" t="s">
        <v>120</v>
      </c>
      <c r="P1861">
        <v>36</v>
      </c>
      <c r="Q1861">
        <v>39</v>
      </c>
      <c r="R1861">
        <v>39</v>
      </c>
      <c r="S1861">
        <v>1</v>
      </c>
      <c r="T1861">
        <f t="shared" si="261"/>
        <v>38</v>
      </c>
      <c r="U1861">
        <v>35</v>
      </c>
      <c r="V1861">
        <f t="shared" si="262"/>
        <v>3</v>
      </c>
      <c r="W1861" s="3">
        <f t="shared" si="263"/>
        <v>2.564102564102564E-2</v>
      </c>
      <c r="X1861">
        <v>15</v>
      </c>
      <c r="Y1861" s="4">
        <v>5.9</v>
      </c>
      <c r="Z1861" s="4">
        <v>1</v>
      </c>
      <c r="AA1861" s="5">
        <v>77260.03</v>
      </c>
      <c r="AB1861" s="5">
        <f t="shared" si="264"/>
        <v>2704101.05</v>
      </c>
      <c r="AC1861" s="5">
        <v>51836.71</v>
      </c>
      <c r="AD1861" s="5">
        <f t="shared" si="265"/>
        <v>2021631.69</v>
      </c>
      <c r="AE1861" s="5">
        <v>117021.53</v>
      </c>
      <c r="AF1861" s="5">
        <v>33541.06</v>
      </c>
      <c r="AG1861" s="5">
        <v>8286.43</v>
      </c>
      <c r="AH1861" s="5">
        <v>1450</v>
      </c>
      <c r="AI1861" s="5">
        <v>7577.14</v>
      </c>
      <c r="AJ1861">
        <v>0</v>
      </c>
      <c r="AK1861" s="5">
        <v>0</v>
      </c>
      <c r="AL1861" s="5">
        <v>4870.13</v>
      </c>
      <c r="AM1861" s="5">
        <v>24150</v>
      </c>
      <c r="AN1861">
        <v>4</v>
      </c>
      <c r="AO1861">
        <v>5</v>
      </c>
      <c r="AP1861" t="str">
        <f t="shared" si="266"/>
        <v>No</v>
      </c>
      <c r="AQ1861">
        <v>1</v>
      </c>
      <c r="AR1861" s="5">
        <f t="shared" si="267"/>
        <v>2218527.98</v>
      </c>
      <c r="AS1861" s="5">
        <f t="shared" si="268"/>
        <v>485573.07</v>
      </c>
      <c r="AT1861" t="s">
        <v>59</v>
      </c>
      <c r="AU1861" t="s">
        <v>6164</v>
      </c>
      <c r="AV1861" t="s">
        <v>6165</v>
      </c>
      <c r="AW1861" t="s">
        <v>6166</v>
      </c>
      <c r="AX1861" t="s">
        <v>6184</v>
      </c>
      <c r="AY1861">
        <v>39</v>
      </c>
      <c r="AZ1861">
        <v>0</v>
      </c>
      <c r="BA1861">
        <v>25</v>
      </c>
      <c r="BB1861" t="s">
        <v>6180</v>
      </c>
      <c r="BC1861">
        <v>1</v>
      </c>
      <c r="BD1861">
        <v>0</v>
      </c>
      <c r="BE1861" t="s">
        <v>6178</v>
      </c>
      <c r="BF1861" t="s">
        <v>6170</v>
      </c>
      <c r="BG1861">
        <v>0</v>
      </c>
      <c r="BH1861" t="s">
        <v>6171</v>
      </c>
      <c r="BI1861">
        <v>38</v>
      </c>
      <c r="BJ1861" t="s">
        <v>6172</v>
      </c>
      <c r="BK1861">
        <v>0</v>
      </c>
      <c r="BL1861">
        <v>48</v>
      </c>
      <c r="BM1861" s="3">
        <f t="shared" si="269"/>
        <v>0.8125</v>
      </c>
    </row>
    <row r="1862" spans="1:65">
      <c r="A1862" t="s">
        <v>1994</v>
      </c>
      <c r="B1862" s="2">
        <v>45769</v>
      </c>
      <c r="C1862" t="s">
        <v>1632</v>
      </c>
      <c r="D1862" t="s">
        <v>1633</v>
      </c>
      <c r="E1862">
        <v>4</v>
      </c>
      <c r="F1862" t="s">
        <v>72</v>
      </c>
      <c r="G1862" t="s">
        <v>62</v>
      </c>
      <c r="H1862" t="s">
        <v>155</v>
      </c>
      <c r="I1862" t="s">
        <v>64</v>
      </c>
      <c r="J1862" t="s">
        <v>53</v>
      </c>
      <c r="K1862" t="s">
        <v>75</v>
      </c>
      <c r="L1862" t="s">
        <v>92</v>
      </c>
      <c r="M1862" t="s">
        <v>68</v>
      </c>
      <c r="N1862" t="s">
        <v>76</v>
      </c>
      <c r="O1862" t="s">
        <v>82</v>
      </c>
      <c r="P1862">
        <v>71</v>
      </c>
      <c r="Q1862">
        <v>74</v>
      </c>
      <c r="R1862">
        <v>74</v>
      </c>
      <c r="S1862">
        <v>2</v>
      </c>
      <c r="T1862">
        <f t="shared" si="261"/>
        <v>72</v>
      </c>
      <c r="U1862">
        <v>69</v>
      </c>
      <c r="V1862">
        <f t="shared" si="262"/>
        <v>3</v>
      </c>
      <c r="W1862" s="3">
        <f t="shared" si="263"/>
        <v>2.7027027027027029E-2</v>
      </c>
      <c r="X1862">
        <v>10</v>
      </c>
      <c r="Y1862" s="4">
        <v>2.1</v>
      </c>
      <c r="Z1862" s="4">
        <v>0.9</v>
      </c>
      <c r="AA1862" s="5">
        <v>36161.440000000002</v>
      </c>
      <c r="AB1862" s="5">
        <f t="shared" si="264"/>
        <v>2495139.36</v>
      </c>
      <c r="AC1862" s="5">
        <v>22764.06</v>
      </c>
      <c r="AD1862" s="5">
        <f t="shared" si="265"/>
        <v>1684540.44</v>
      </c>
      <c r="AE1862" s="5">
        <v>121254.45</v>
      </c>
      <c r="AF1862" s="5">
        <v>32297.09</v>
      </c>
      <c r="AG1862" s="5">
        <v>7487.37</v>
      </c>
      <c r="AH1862" s="5">
        <v>1305</v>
      </c>
      <c r="AI1862" s="5">
        <v>7068.66</v>
      </c>
      <c r="AJ1862">
        <v>1</v>
      </c>
      <c r="AK1862" s="5">
        <v>8765.86</v>
      </c>
      <c r="AL1862" s="5">
        <v>2249.39</v>
      </c>
      <c r="AM1862" s="5">
        <v>43009.32</v>
      </c>
      <c r="AN1862">
        <v>4</v>
      </c>
      <c r="AO1862">
        <v>3</v>
      </c>
      <c r="AP1862" t="str">
        <f t="shared" si="266"/>
        <v>Yes</v>
      </c>
      <c r="AQ1862">
        <v>1</v>
      </c>
      <c r="AR1862" s="5">
        <f t="shared" si="267"/>
        <v>1907977.58</v>
      </c>
      <c r="AS1862" s="5">
        <f t="shared" si="268"/>
        <v>587161.78</v>
      </c>
      <c r="AT1862" t="s">
        <v>59</v>
      </c>
      <c r="AU1862" t="s">
        <v>6189</v>
      </c>
      <c r="AV1862" t="s">
        <v>6190</v>
      </c>
      <c r="AW1862" t="s">
        <v>6183</v>
      </c>
      <c r="AX1862" t="s">
        <v>6184</v>
      </c>
      <c r="AY1862">
        <v>76</v>
      </c>
      <c r="AZ1862">
        <v>4</v>
      </c>
      <c r="BA1862">
        <v>23</v>
      </c>
      <c r="BB1862" t="s">
        <v>6185</v>
      </c>
      <c r="BC1862">
        <v>0</v>
      </c>
      <c r="BD1862">
        <v>0</v>
      </c>
      <c r="BE1862" t="s">
        <v>6169</v>
      </c>
      <c r="BF1862" t="s">
        <v>6170</v>
      </c>
      <c r="BG1862">
        <v>0</v>
      </c>
      <c r="BH1862" t="s">
        <v>6171</v>
      </c>
      <c r="BI1862">
        <v>23</v>
      </c>
      <c r="BJ1862" t="s">
        <v>6172</v>
      </c>
      <c r="BK1862">
        <v>0</v>
      </c>
      <c r="BL1862">
        <v>79</v>
      </c>
      <c r="BM1862" s="3">
        <f t="shared" si="269"/>
        <v>0.93670886075949367</v>
      </c>
    </row>
    <row r="1863" spans="1:65">
      <c r="A1863" t="s">
        <v>1995</v>
      </c>
      <c r="B1863" s="2">
        <v>45769</v>
      </c>
      <c r="C1863" t="s">
        <v>1632</v>
      </c>
      <c r="D1863" t="s">
        <v>1633</v>
      </c>
      <c r="E1863">
        <v>4</v>
      </c>
      <c r="F1863" t="s">
        <v>61</v>
      </c>
      <c r="G1863" t="s">
        <v>50</v>
      </c>
      <c r="H1863" t="s">
        <v>170</v>
      </c>
      <c r="I1863" t="s">
        <v>64</v>
      </c>
      <c r="J1863" t="s">
        <v>53</v>
      </c>
      <c r="K1863" t="s">
        <v>75</v>
      </c>
      <c r="L1863" t="s">
        <v>55</v>
      </c>
      <c r="M1863" t="s">
        <v>56</v>
      </c>
      <c r="N1863" t="s">
        <v>109</v>
      </c>
      <c r="O1863" t="s">
        <v>82</v>
      </c>
      <c r="P1863">
        <v>55</v>
      </c>
      <c r="Q1863">
        <v>56</v>
      </c>
      <c r="R1863">
        <v>56</v>
      </c>
      <c r="S1863">
        <v>1</v>
      </c>
      <c r="T1863">
        <f t="shared" si="261"/>
        <v>55</v>
      </c>
      <c r="U1863">
        <v>54</v>
      </c>
      <c r="V1863">
        <f t="shared" si="262"/>
        <v>1</v>
      </c>
      <c r="W1863" s="3">
        <f t="shared" si="263"/>
        <v>1.7857142857142856E-2</v>
      </c>
      <c r="X1863">
        <v>13</v>
      </c>
      <c r="Y1863" s="4">
        <v>4.8</v>
      </c>
      <c r="Z1863" s="4">
        <v>1.5</v>
      </c>
      <c r="AA1863" s="5">
        <v>36151.919999999998</v>
      </c>
      <c r="AB1863" s="5">
        <f t="shared" si="264"/>
        <v>1952203.68</v>
      </c>
      <c r="AC1863" s="5">
        <v>23632.99</v>
      </c>
      <c r="AD1863" s="5">
        <f t="shared" si="265"/>
        <v>1323447.44</v>
      </c>
      <c r="AE1863" s="5">
        <v>92002.35</v>
      </c>
      <c r="AF1863" s="5">
        <v>24487.27</v>
      </c>
      <c r="AG1863" s="5">
        <v>7643.13</v>
      </c>
      <c r="AH1863" s="5">
        <v>2175</v>
      </c>
      <c r="AI1863" s="5">
        <v>3513.73</v>
      </c>
      <c r="AJ1863">
        <v>0</v>
      </c>
      <c r="AK1863" s="5">
        <v>0</v>
      </c>
      <c r="AL1863" s="5">
        <v>718.04</v>
      </c>
      <c r="AM1863" s="5">
        <v>89995.17</v>
      </c>
      <c r="AN1863">
        <v>8</v>
      </c>
      <c r="AO1863">
        <v>11</v>
      </c>
      <c r="AP1863" t="str">
        <f t="shared" si="266"/>
        <v>No</v>
      </c>
      <c r="AQ1863">
        <v>1</v>
      </c>
      <c r="AR1863" s="5">
        <f t="shared" si="267"/>
        <v>1543982.13</v>
      </c>
      <c r="AS1863" s="5">
        <f t="shared" si="268"/>
        <v>408221.55</v>
      </c>
      <c r="AT1863" t="s">
        <v>59</v>
      </c>
      <c r="AU1863" t="s">
        <v>6164</v>
      </c>
      <c r="AV1863" t="s">
        <v>6165</v>
      </c>
      <c r="AW1863" t="s">
        <v>6166</v>
      </c>
      <c r="AX1863" t="s">
        <v>6184</v>
      </c>
      <c r="AY1863">
        <v>58</v>
      </c>
      <c r="AZ1863">
        <v>0</v>
      </c>
      <c r="BA1863">
        <v>16</v>
      </c>
      <c r="BB1863" t="s">
        <v>6191</v>
      </c>
      <c r="BC1863">
        <v>2</v>
      </c>
      <c r="BD1863">
        <v>1</v>
      </c>
      <c r="BE1863" t="s">
        <v>6178</v>
      </c>
      <c r="BF1863" t="s">
        <v>6170</v>
      </c>
      <c r="BG1863">
        <v>0</v>
      </c>
      <c r="BH1863" t="s">
        <v>6171</v>
      </c>
      <c r="BI1863">
        <v>34</v>
      </c>
      <c r="BJ1863" t="s">
        <v>6172</v>
      </c>
      <c r="BK1863">
        <v>0</v>
      </c>
      <c r="BL1863">
        <v>70</v>
      </c>
      <c r="BM1863" s="3">
        <f t="shared" si="269"/>
        <v>0.8</v>
      </c>
    </row>
    <row r="1864" spans="1:65">
      <c r="A1864" t="s">
        <v>1996</v>
      </c>
      <c r="B1864" s="2">
        <v>45769</v>
      </c>
      <c r="C1864" t="s">
        <v>1632</v>
      </c>
      <c r="D1864" t="s">
        <v>1633</v>
      </c>
      <c r="E1864">
        <v>4</v>
      </c>
      <c r="F1864" t="s">
        <v>78</v>
      </c>
      <c r="G1864" t="s">
        <v>62</v>
      </c>
      <c r="H1864" t="s">
        <v>153</v>
      </c>
      <c r="I1864" t="s">
        <v>52</v>
      </c>
      <c r="J1864" t="s">
        <v>81</v>
      </c>
      <c r="K1864" t="s">
        <v>75</v>
      </c>
      <c r="L1864" t="s">
        <v>92</v>
      </c>
      <c r="M1864" t="s">
        <v>56</v>
      </c>
      <c r="N1864" t="s">
        <v>109</v>
      </c>
      <c r="O1864" t="s">
        <v>120</v>
      </c>
      <c r="P1864">
        <v>44</v>
      </c>
      <c r="Q1864">
        <v>44</v>
      </c>
      <c r="R1864">
        <v>41</v>
      </c>
      <c r="S1864">
        <v>1</v>
      </c>
      <c r="T1864">
        <f t="shared" si="261"/>
        <v>40</v>
      </c>
      <c r="U1864">
        <v>40</v>
      </c>
      <c r="V1864">
        <f t="shared" si="262"/>
        <v>0</v>
      </c>
      <c r="W1864" s="3">
        <f t="shared" si="263"/>
        <v>2.4390243902439025E-2</v>
      </c>
      <c r="X1864">
        <v>43</v>
      </c>
      <c r="Y1864" s="4">
        <v>2.2000000000000002</v>
      </c>
      <c r="Z1864" s="4">
        <v>0.9</v>
      </c>
      <c r="AA1864" s="5">
        <v>78562.14</v>
      </c>
      <c r="AB1864" s="5">
        <f t="shared" si="264"/>
        <v>3142485.6</v>
      </c>
      <c r="AC1864" s="5">
        <v>53857.47</v>
      </c>
      <c r="AD1864" s="5">
        <f t="shared" si="265"/>
        <v>2208156.27</v>
      </c>
      <c r="AE1864" s="5">
        <v>130034.68</v>
      </c>
      <c r="AF1864" s="5">
        <v>38723.57</v>
      </c>
      <c r="AG1864" s="5">
        <v>11244.5</v>
      </c>
      <c r="AH1864" s="5">
        <v>1305</v>
      </c>
      <c r="AI1864" s="5">
        <v>7535.14</v>
      </c>
      <c r="AJ1864">
        <v>0</v>
      </c>
      <c r="AK1864" s="5">
        <v>0</v>
      </c>
      <c r="AL1864" s="5">
        <v>0</v>
      </c>
      <c r="AM1864" s="5">
        <v>58765.65</v>
      </c>
      <c r="AN1864">
        <v>8</v>
      </c>
      <c r="AO1864">
        <v>10</v>
      </c>
      <c r="AP1864" t="str">
        <f t="shared" si="266"/>
        <v>No</v>
      </c>
      <c r="AQ1864">
        <v>1</v>
      </c>
      <c r="AR1864" s="5">
        <f t="shared" si="267"/>
        <v>2455764.81</v>
      </c>
      <c r="AS1864" s="5">
        <f t="shared" si="268"/>
        <v>686720.79</v>
      </c>
      <c r="AT1864" t="s">
        <v>59</v>
      </c>
      <c r="AU1864" t="s">
        <v>6164</v>
      </c>
      <c r="AV1864" t="s">
        <v>6165</v>
      </c>
      <c r="AW1864" t="s">
        <v>6166</v>
      </c>
      <c r="AX1864" t="s">
        <v>6167</v>
      </c>
      <c r="AY1864">
        <v>45</v>
      </c>
      <c r="AZ1864">
        <v>0</v>
      </c>
      <c r="BA1864">
        <v>0</v>
      </c>
      <c r="BB1864" t="s">
        <v>6168</v>
      </c>
      <c r="BC1864">
        <v>0</v>
      </c>
      <c r="BD1864">
        <v>2</v>
      </c>
      <c r="BE1864" t="s">
        <v>6188</v>
      </c>
      <c r="BF1864" t="s">
        <v>6170</v>
      </c>
      <c r="BG1864">
        <v>1</v>
      </c>
      <c r="BH1864" t="s">
        <v>6179</v>
      </c>
      <c r="BI1864">
        <v>36</v>
      </c>
      <c r="BJ1864" t="s">
        <v>6172</v>
      </c>
      <c r="BK1864">
        <v>0</v>
      </c>
      <c r="BL1864">
        <v>49</v>
      </c>
      <c r="BM1864" s="3">
        <f t="shared" si="269"/>
        <v>0.83673469387755106</v>
      </c>
    </row>
    <row r="1865" spans="1:65">
      <c r="A1865" t="s">
        <v>1997</v>
      </c>
      <c r="B1865" s="2">
        <v>45769</v>
      </c>
      <c r="C1865" t="s">
        <v>1632</v>
      </c>
      <c r="D1865" t="s">
        <v>1633</v>
      </c>
      <c r="E1865">
        <v>4</v>
      </c>
      <c r="F1865" t="s">
        <v>49</v>
      </c>
      <c r="G1865" t="s">
        <v>62</v>
      </c>
      <c r="H1865" t="s">
        <v>125</v>
      </c>
      <c r="I1865" t="s">
        <v>52</v>
      </c>
      <c r="J1865" t="s">
        <v>81</v>
      </c>
      <c r="K1865" t="s">
        <v>66</v>
      </c>
      <c r="L1865" t="s">
        <v>92</v>
      </c>
      <c r="M1865" t="s">
        <v>56</v>
      </c>
      <c r="N1865" t="s">
        <v>76</v>
      </c>
      <c r="O1865" t="s">
        <v>58</v>
      </c>
      <c r="P1865">
        <v>38</v>
      </c>
      <c r="Q1865">
        <v>40</v>
      </c>
      <c r="R1865">
        <v>39</v>
      </c>
      <c r="S1865">
        <v>1</v>
      </c>
      <c r="T1865">
        <f t="shared" si="261"/>
        <v>38</v>
      </c>
      <c r="U1865">
        <v>38</v>
      </c>
      <c r="V1865">
        <f t="shared" si="262"/>
        <v>0</v>
      </c>
      <c r="W1865" s="3">
        <f t="shared" si="263"/>
        <v>2.564102564102564E-2</v>
      </c>
      <c r="X1865">
        <v>25</v>
      </c>
      <c r="Y1865" s="4">
        <v>6</v>
      </c>
      <c r="Z1865" s="4">
        <v>2.1</v>
      </c>
      <c r="AA1865" s="5">
        <v>72589.279999999999</v>
      </c>
      <c r="AB1865" s="5">
        <f t="shared" si="264"/>
        <v>2758392.64</v>
      </c>
      <c r="AC1865" s="5">
        <v>53624.51</v>
      </c>
      <c r="AD1865" s="5">
        <f t="shared" si="265"/>
        <v>2091355.89</v>
      </c>
      <c r="AE1865" s="5">
        <v>125470.76</v>
      </c>
      <c r="AF1865" s="5">
        <v>33833.589999999997</v>
      </c>
      <c r="AG1865" s="5">
        <v>8703.83</v>
      </c>
      <c r="AH1865" s="5">
        <v>3045</v>
      </c>
      <c r="AI1865" s="5">
        <v>7577.14</v>
      </c>
      <c r="AJ1865">
        <v>0</v>
      </c>
      <c r="AK1865" s="5">
        <v>0</v>
      </c>
      <c r="AL1865" s="5">
        <v>0</v>
      </c>
      <c r="AM1865" s="5">
        <v>26518.81</v>
      </c>
      <c r="AN1865">
        <v>4</v>
      </c>
      <c r="AO1865">
        <v>3</v>
      </c>
      <c r="AP1865" t="str">
        <f t="shared" si="266"/>
        <v>Yes</v>
      </c>
      <c r="AQ1865">
        <v>0</v>
      </c>
      <c r="AR1865" s="5">
        <f t="shared" si="267"/>
        <v>2296505.02</v>
      </c>
      <c r="AS1865" s="5">
        <f t="shared" si="268"/>
        <v>461887.62</v>
      </c>
      <c r="AT1865" t="s">
        <v>59</v>
      </c>
      <c r="AU1865" t="s">
        <v>6164</v>
      </c>
      <c r="AV1865" t="s">
        <v>6165</v>
      </c>
      <c r="AW1865" t="s">
        <v>6166</v>
      </c>
      <c r="AX1865" t="s">
        <v>6167</v>
      </c>
      <c r="AY1865">
        <v>38</v>
      </c>
      <c r="AZ1865">
        <v>0</v>
      </c>
      <c r="BA1865">
        <v>0</v>
      </c>
      <c r="BB1865" t="s">
        <v>6168</v>
      </c>
      <c r="BC1865">
        <v>0</v>
      </c>
      <c r="BD1865">
        <v>0</v>
      </c>
      <c r="BE1865" t="s">
        <v>6169</v>
      </c>
      <c r="BF1865" t="s">
        <v>6170</v>
      </c>
      <c r="BG1865">
        <v>0</v>
      </c>
      <c r="BH1865" t="s">
        <v>6171</v>
      </c>
      <c r="BI1865">
        <v>51</v>
      </c>
      <c r="BJ1865" t="s">
        <v>6187</v>
      </c>
      <c r="BK1865">
        <v>0</v>
      </c>
      <c r="BL1865">
        <v>49</v>
      </c>
      <c r="BM1865" s="3">
        <f t="shared" si="269"/>
        <v>0.79591836734693877</v>
      </c>
    </row>
    <row r="1866" spans="1:65">
      <c r="A1866" t="s">
        <v>1998</v>
      </c>
      <c r="B1866" s="2">
        <v>45769</v>
      </c>
      <c r="C1866" t="s">
        <v>1632</v>
      </c>
      <c r="D1866" t="s">
        <v>1633</v>
      </c>
      <c r="E1866">
        <v>4</v>
      </c>
      <c r="F1866" t="s">
        <v>72</v>
      </c>
      <c r="G1866" t="s">
        <v>50</v>
      </c>
      <c r="H1866" t="s">
        <v>179</v>
      </c>
      <c r="I1866" t="s">
        <v>52</v>
      </c>
      <c r="J1866" t="s">
        <v>53</v>
      </c>
      <c r="K1866" t="s">
        <v>66</v>
      </c>
      <c r="L1866" t="s">
        <v>67</v>
      </c>
      <c r="M1866" t="s">
        <v>56</v>
      </c>
      <c r="N1866" t="s">
        <v>94</v>
      </c>
      <c r="O1866" t="s">
        <v>120</v>
      </c>
      <c r="P1866">
        <v>77</v>
      </c>
      <c r="Q1866">
        <v>83</v>
      </c>
      <c r="R1866">
        <v>83</v>
      </c>
      <c r="S1866">
        <v>2</v>
      </c>
      <c r="T1866">
        <f t="shared" si="261"/>
        <v>81</v>
      </c>
      <c r="U1866">
        <v>75</v>
      </c>
      <c r="V1866">
        <f t="shared" si="262"/>
        <v>6</v>
      </c>
      <c r="W1866" s="3">
        <f t="shared" si="263"/>
        <v>2.4096385542168676E-2</v>
      </c>
      <c r="X1866">
        <v>32</v>
      </c>
      <c r="Y1866" s="4">
        <v>5.3</v>
      </c>
      <c r="Z1866" s="4">
        <v>1.2</v>
      </c>
      <c r="AA1866" s="5">
        <v>30824.09</v>
      </c>
      <c r="AB1866" s="5">
        <f t="shared" si="264"/>
        <v>2311806.75</v>
      </c>
      <c r="AC1866" s="5">
        <v>23019.759999999998</v>
      </c>
      <c r="AD1866" s="5">
        <f t="shared" si="265"/>
        <v>1910640.08</v>
      </c>
      <c r="AE1866" s="5">
        <v>146634.69</v>
      </c>
      <c r="AF1866" s="5">
        <v>35581.72</v>
      </c>
      <c r="AG1866" s="5">
        <v>9934.3799999999992</v>
      </c>
      <c r="AH1866" s="5">
        <v>1740</v>
      </c>
      <c r="AI1866" s="5">
        <v>7082.67</v>
      </c>
      <c r="AJ1866">
        <v>0</v>
      </c>
      <c r="AK1866" s="5">
        <v>0</v>
      </c>
      <c r="AL1866" s="5">
        <v>35515.15</v>
      </c>
      <c r="AM1866" s="5">
        <v>81975.13</v>
      </c>
      <c r="AN1866">
        <v>4</v>
      </c>
      <c r="AO1866">
        <v>4</v>
      </c>
      <c r="AP1866" t="str">
        <f t="shared" si="266"/>
        <v>Yes</v>
      </c>
      <c r="AQ1866">
        <v>1</v>
      </c>
      <c r="AR1866" s="5">
        <f t="shared" si="267"/>
        <v>2229103.8199999998</v>
      </c>
      <c r="AS1866" s="5">
        <f t="shared" si="268"/>
        <v>82702.929999999993</v>
      </c>
      <c r="AT1866" t="s">
        <v>59</v>
      </c>
      <c r="AU1866" t="s">
        <v>6164</v>
      </c>
      <c r="AV1866" t="s">
        <v>6165</v>
      </c>
      <c r="AW1866" t="s">
        <v>6166</v>
      </c>
      <c r="AX1866" t="s">
        <v>6184</v>
      </c>
      <c r="AY1866">
        <v>79</v>
      </c>
      <c r="AZ1866">
        <v>0</v>
      </c>
      <c r="BA1866">
        <v>36</v>
      </c>
      <c r="BB1866" t="s">
        <v>6180</v>
      </c>
      <c r="BC1866">
        <v>0</v>
      </c>
      <c r="BD1866">
        <v>0</v>
      </c>
      <c r="BE1866" t="s">
        <v>6169</v>
      </c>
      <c r="BF1866" t="s">
        <v>6170</v>
      </c>
      <c r="BG1866">
        <v>1</v>
      </c>
      <c r="BH1866" t="s">
        <v>6179</v>
      </c>
      <c r="BI1866">
        <v>50</v>
      </c>
      <c r="BJ1866" t="s">
        <v>6172</v>
      </c>
      <c r="BK1866">
        <v>0</v>
      </c>
      <c r="BL1866">
        <v>87</v>
      </c>
      <c r="BM1866" s="3">
        <f t="shared" si="269"/>
        <v>0.95402298850574707</v>
      </c>
    </row>
    <row r="1867" spans="1:65">
      <c r="A1867" t="s">
        <v>1999</v>
      </c>
      <c r="B1867" s="2">
        <v>45769</v>
      </c>
      <c r="C1867" t="s">
        <v>1632</v>
      </c>
      <c r="D1867" t="s">
        <v>1633</v>
      </c>
      <c r="E1867">
        <v>4</v>
      </c>
      <c r="F1867" t="s">
        <v>78</v>
      </c>
      <c r="G1867" t="s">
        <v>50</v>
      </c>
      <c r="H1867" t="s">
        <v>181</v>
      </c>
      <c r="I1867" t="s">
        <v>64</v>
      </c>
      <c r="J1867" t="s">
        <v>65</v>
      </c>
      <c r="K1867" t="s">
        <v>75</v>
      </c>
      <c r="L1867" t="s">
        <v>67</v>
      </c>
      <c r="M1867" t="s">
        <v>56</v>
      </c>
      <c r="N1867" t="s">
        <v>109</v>
      </c>
      <c r="O1867" t="s">
        <v>82</v>
      </c>
      <c r="P1867">
        <v>56</v>
      </c>
      <c r="Q1867">
        <v>60</v>
      </c>
      <c r="R1867">
        <v>59</v>
      </c>
      <c r="S1867">
        <v>1</v>
      </c>
      <c r="T1867">
        <f t="shared" si="261"/>
        <v>58</v>
      </c>
      <c r="U1867">
        <v>54</v>
      </c>
      <c r="V1867">
        <f t="shared" si="262"/>
        <v>4</v>
      </c>
      <c r="W1867" s="3">
        <f t="shared" si="263"/>
        <v>1.6949152542372881E-2</v>
      </c>
      <c r="X1867">
        <v>20</v>
      </c>
      <c r="Y1867" s="4">
        <v>3.8</v>
      </c>
      <c r="Z1867" s="4">
        <v>2</v>
      </c>
      <c r="AA1867" s="5">
        <v>52534.6</v>
      </c>
      <c r="AB1867" s="5">
        <f t="shared" si="264"/>
        <v>2836868.4</v>
      </c>
      <c r="AC1867" s="5">
        <v>34108.86</v>
      </c>
      <c r="AD1867" s="5">
        <f t="shared" si="265"/>
        <v>2012422.74</v>
      </c>
      <c r="AE1867" s="5">
        <v>128628.88</v>
      </c>
      <c r="AF1867" s="5">
        <v>38511.85</v>
      </c>
      <c r="AG1867" s="5">
        <v>8628.73</v>
      </c>
      <c r="AH1867" s="5">
        <v>2900</v>
      </c>
      <c r="AI1867" s="5">
        <v>5120.75</v>
      </c>
      <c r="AJ1867">
        <v>0</v>
      </c>
      <c r="AK1867" s="5">
        <v>0</v>
      </c>
      <c r="AL1867" s="5">
        <v>4388.9399999999996</v>
      </c>
      <c r="AM1867" s="5">
        <v>82358.67</v>
      </c>
      <c r="AN1867">
        <v>8</v>
      </c>
      <c r="AO1867">
        <v>7</v>
      </c>
      <c r="AP1867" t="str">
        <f t="shared" si="266"/>
        <v>Yes</v>
      </c>
      <c r="AQ1867">
        <v>1</v>
      </c>
      <c r="AR1867" s="5">
        <f t="shared" si="267"/>
        <v>2282960.56</v>
      </c>
      <c r="AS1867" s="5">
        <f t="shared" si="268"/>
        <v>553907.84</v>
      </c>
      <c r="AT1867" t="s">
        <v>59</v>
      </c>
      <c r="AU1867" t="s">
        <v>6164</v>
      </c>
      <c r="AV1867" t="s">
        <v>6165</v>
      </c>
      <c r="AW1867" t="s">
        <v>6166</v>
      </c>
      <c r="AX1867" t="s">
        <v>6167</v>
      </c>
      <c r="AY1867">
        <v>58</v>
      </c>
      <c r="AZ1867">
        <v>0</v>
      </c>
      <c r="BA1867">
        <v>26</v>
      </c>
      <c r="BB1867" t="s">
        <v>6180</v>
      </c>
      <c r="BC1867">
        <v>0</v>
      </c>
      <c r="BD1867">
        <v>0</v>
      </c>
      <c r="BE1867" t="s">
        <v>6169</v>
      </c>
      <c r="BF1867" t="s">
        <v>6170</v>
      </c>
      <c r="BG1867">
        <v>1</v>
      </c>
      <c r="BH1867" t="s">
        <v>6186</v>
      </c>
      <c r="BI1867">
        <v>23</v>
      </c>
      <c r="BJ1867" t="s">
        <v>6172</v>
      </c>
      <c r="BK1867">
        <v>0</v>
      </c>
      <c r="BL1867">
        <v>65</v>
      </c>
      <c r="BM1867" s="3">
        <f t="shared" si="269"/>
        <v>0.90769230769230769</v>
      </c>
    </row>
    <row r="1868" spans="1:65">
      <c r="A1868" t="s">
        <v>2000</v>
      </c>
      <c r="B1868" s="2">
        <v>45769</v>
      </c>
      <c r="C1868" t="s">
        <v>1632</v>
      </c>
      <c r="D1868" t="s">
        <v>1633</v>
      </c>
      <c r="E1868">
        <v>4</v>
      </c>
      <c r="F1868" t="s">
        <v>72</v>
      </c>
      <c r="G1868" t="s">
        <v>62</v>
      </c>
      <c r="H1868" t="s">
        <v>220</v>
      </c>
      <c r="I1868" t="s">
        <v>64</v>
      </c>
      <c r="J1868" t="s">
        <v>81</v>
      </c>
      <c r="K1868" t="s">
        <v>54</v>
      </c>
      <c r="L1868" t="s">
        <v>87</v>
      </c>
      <c r="M1868" t="s">
        <v>56</v>
      </c>
      <c r="N1868" t="s">
        <v>69</v>
      </c>
      <c r="O1868" t="s">
        <v>82</v>
      </c>
      <c r="P1868">
        <v>40</v>
      </c>
      <c r="Q1868">
        <v>42</v>
      </c>
      <c r="R1868">
        <v>42</v>
      </c>
      <c r="S1868">
        <v>1</v>
      </c>
      <c r="T1868">
        <f t="shared" si="261"/>
        <v>41</v>
      </c>
      <c r="U1868">
        <v>40</v>
      </c>
      <c r="V1868">
        <f t="shared" si="262"/>
        <v>1</v>
      </c>
      <c r="W1868" s="3">
        <f t="shared" si="263"/>
        <v>2.3809523809523808E-2</v>
      </c>
      <c r="X1868">
        <v>10</v>
      </c>
      <c r="Y1868" s="4">
        <v>4.2</v>
      </c>
      <c r="Z1868" s="4">
        <v>1.2</v>
      </c>
      <c r="AA1868" s="5">
        <v>83723.320000000007</v>
      </c>
      <c r="AB1868" s="5">
        <f t="shared" si="264"/>
        <v>3348932.8</v>
      </c>
      <c r="AC1868" s="5">
        <v>54114.95</v>
      </c>
      <c r="AD1868" s="5">
        <f t="shared" si="265"/>
        <v>2272827.9</v>
      </c>
      <c r="AE1868" s="5">
        <v>124752.08</v>
      </c>
      <c r="AF1868" s="5">
        <v>35015.379999999997</v>
      </c>
      <c r="AG1868" s="5">
        <v>7486.55</v>
      </c>
      <c r="AH1868" s="5">
        <v>1740</v>
      </c>
      <c r="AI1868" s="5">
        <v>7515.79</v>
      </c>
      <c r="AJ1868">
        <v>0</v>
      </c>
      <c r="AK1868" s="5">
        <v>0</v>
      </c>
      <c r="AL1868" s="5">
        <v>1690.71</v>
      </c>
      <c r="AM1868" s="5">
        <v>25497.49</v>
      </c>
      <c r="AN1868">
        <v>4</v>
      </c>
      <c r="AO1868">
        <v>2</v>
      </c>
      <c r="AP1868" t="str">
        <f t="shared" si="266"/>
        <v>Yes</v>
      </c>
      <c r="AQ1868">
        <v>0</v>
      </c>
      <c r="AR1868" s="5">
        <f t="shared" si="267"/>
        <v>2476525.9</v>
      </c>
      <c r="AS1868" s="5">
        <f t="shared" si="268"/>
        <v>872406.9</v>
      </c>
      <c r="AT1868" t="s">
        <v>59</v>
      </c>
      <c r="AU1868" t="s">
        <v>6164</v>
      </c>
      <c r="AV1868" t="s">
        <v>6165</v>
      </c>
      <c r="AW1868" t="s">
        <v>6166</v>
      </c>
      <c r="AX1868" t="s">
        <v>6184</v>
      </c>
      <c r="AY1868">
        <v>43</v>
      </c>
      <c r="AZ1868">
        <v>0</v>
      </c>
      <c r="BA1868">
        <v>17</v>
      </c>
      <c r="BB1868" t="s">
        <v>6180</v>
      </c>
      <c r="BC1868">
        <v>0</v>
      </c>
      <c r="BD1868">
        <v>0</v>
      </c>
      <c r="BE1868" t="s">
        <v>6169</v>
      </c>
      <c r="BF1868" t="s">
        <v>6170</v>
      </c>
      <c r="BG1868">
        <v>0</v>
      </c>
      <c r="BH1868" t="s">
        <v>6171</v>
      </c>
      <c r="BI1868">
        <v>23</v>
      </c>
      <c r="BJ1868" t="s">
        <v>6172</v>
      </c>
      <c r="BK1868">
        <v>0</v>
      </c>
      <c r="BL1868">
        <v>50</v>
      </c>
      <c r="BM1868" s="3">
        <f t="shared" si="269"/>
        <v>0.84</v>
      </c>
    </row>
    <row r="1869" spans="1:65">
      <c r="A1869" t="s">
        <v>2001</v>
      </c>
      <c r="B1869" s="2">
        <v>45769</v>
      </c>
      <c r="C1869" t="s">
        <v>1632</v>
      </c>
      <c r="D1869" t="s">
        <v>1633</v>
      </c>
      <c r="E1869">
        <v>4</v>
      </c>
      <c r="F1869" t="s">
        <v>72</v>
      </c>
      <c r="G1869" t="s">
        <v>50</v>
      </c>
      <c r="H1869" t="s">
        <v>138</v>
      </c>
      <c r="I1869" t="s">
        <v>74</v>
      </c>
      <c r="J1869" t="s">
        <v>53</v>
      </c>
      <c r="K1869" t="s">
        <v>54</v>
      </c>
      <c r="L1869" t="s">
        <v>87</v>
      </c>
      <c r="M1869" t="s">
        <v>68</v>
      </c>
      <c r="N1869" t="s">
        <v>57</v>
      </c>
      <c r="O1869" t="s">
        <v>82</v>
      </c>
      <c r="P1869">
        <v>65</v>
      </c>
      <c r="Q1869">
        <v>66</v>
      </c>
      <c r="R1869">
        <v>66</v>
      </c>
      <c r="S1869">
        <v>2</v>
      </c>
      <c r="T1869">
        <f t="shared" si="261"/>
        <v>64</v>
      </c>
      <c r="U1869">
        <v>62</v>
      </c>
      <c r="V1869">
        <f t="shared" si="262"/>
        <v>2</v>
      </c>
      <c r="W1869" s="3">
        <f t="shared" si="263"/>
        <v>3.0303030303030304E-2</v>
      </c>
      <c r="X1869">
        <v>15</v>
      </c>
      <c r="Y1869" s="4">
        <v>3.4</v>
      </c>
      <c r="Z1869" s="4">
        <v>1.5</v>
      </c>
      <c r="AA1869" s="5">
        <v>38389.81</v>
      </c>
      <c r="AB1869" s="5">
        <f t="shared" si="264"/>
        <v>2380168.2200000002</v>
      </c>
      <c r="AC1869" s="5">
        <v>22967.74</v>
      </c>
      <c r="AD1869" s="5">
        <f t="shared" si="265"/>
        <v>1515870.84</v>
      </c>
      <c r="AE1869" s="5">
        <v>113420.63</v>
      </c>
      <c r="AF1869" s="5">
        <v>28036.95</v>
      </c>
      <c r="AG1869" s="5">
        <v>7861.1</v>
      </c>
      <c r="AH1869" s="5">
        <v>2175</v>
      </c>
      <c r="AI1869" s="5">
        <v>7040</v>
      </c>
      <c r="AJ1869">
        <v>1</v>
      </c>
      <c r="AK1869" s="5">
        <v>8647.16</v>
      </c>
      <c r="AL1869" s="5">
        <v>1476.93</v>
      </c>
      <c r="AM1869" s="5">
        <v>39473.4</v>
      </c>
      <c r="AN1869">
        <v>4</v>
      </c>
      <c r="AO1869">
        <v>4</v>
      </c>
      <c r="AP1869" t="str">
        <f t="shared" si="266"/>
        <v>Yes</v>
      </c>
      <c r="AQ1869">
        <v>1</v>
      </c>
      <c r="AR1869" s="5">
        <f t="shared" si="267"/>
        <v>1724002.01</v>
      </c>
      <c r="AS1869" s="5">
        <f t="shared" si="268"/>
        <v>656166.21</v>
      </c>
      <c r="AT1869" t="s">
        <v>59</v>
      </c>
      <c r="AU1869" t="s">
        <v>6181</v>
      </c>
      <c r="AV1869" t="s">
        <v>6182</v>
      </c>
      <c r="AW1869" t="s">
        <v>6183</v>
      </c>
      <c r="AX1869" t="s">
        <v>6184</v>
      </c>
      <c r="AY1869">
        <v>65</v>
      </c>
      <c r="AZ1869">
        <v>0</v>
      </c>
      <c r="BA1869">
        <v>20</v>
      </c>
      <c r="BB1869" t="s">
        <v>6198</v>
      </c>
      <c r="BC1869">
        <v>0</v>
      </c>
      <c r="BD1869">
        <v>0</v>
      </c>
      <c r="BE1869" t="s">
        <v>6169</v>
      </c>
      <c r="BF1869" t="s">
        <v>6170</v>
      </c>
      <c r="BG1869">
        <v>0</v>
      </c>
      <c r="BH1869" t="s">
        <v>6171</v>
      </c>
      <c r="BI1869">
        <v>11</v>
      </c>
      <c r="BJ1869" t="s">
        <v>6172</v>
      </c>
      <c r="BK1869">
        <v>0</v>
      </c>
      <c r="BL1869">
        <v>77</v>
      </c>
      <c r="BM1869" s="3">
        <f t="shared" si="269"/>
        <v>0.8571428571428571</v>
      </c>
    </row>
    <row r="1870" spans="1:65">
      <c r="A1870" t="s">
        <v>2002</v>
      </c>
      <c r="B1870" s="2">
        <v>45769</v>
      </c>
      <c r="C1870" t="s">
        <v>1632</v>
      </c>
      <c r="D1870" t="s">
        <v>1633</v>
      </c>
      <c r="E1870">
        <v>4</v>
      </c>
      <c r="F1870" t="s">
        <v>78</v>
      </c>
      <c r="G1870" t="s">
        <v>50</v>
      </c>
      <c r="H1870" t="s">
        <v>173</v>
      </c>
      <c r="I1870" t="s">
        <v>74</v>
      </c>
      <c r="J1870" t="s">
        <v>53</v>
      </c>
      <c r="K1870" t="s">
        <v>66</v>
      </c>
      <c r="L1870" t="s">
        <v>87</v>
      </c>
      <c r="M1870" t="s">
        <v>56</v>
      </c>
      <c r="N1870" t="s">
        <v>69</v>
      </c>
      <c r="O1870" t="s">
        <v>82</v>
      </c>
      <c r="P1870">
        <v>65</v>
      </c>
      <c r="Q1870">
        <v>67</v>
      </c>
      <c r="R1870">
        <v>66</v>
      </c>
      <c r="S1870">
        <v>1</v>
      </c>
      <c r="T1870">
        <f t="shared" si="261"/>
        <v>65</v>
      </c>
      <c r="U1870">
        <v>63</v>
      </c>
      <c r="V1870">
        <f t="shared" si="262"/>
        <v>2</v>
      </c>
      <c r="W1870" s="3">
        <f t="shared" si="263"/>
        <v>1.5151515151515152E-2</v>
      </c>
      <c r="X1870">
        <v>34</v>
      </c>
      <c r="Y1870" s="4">
        <v>6.4</v>
      </c>
      <c r="Z1870" s="4">
        <v>2</v>
      </c>
      <c r="AA1870" s="5">
        <v>30581.88</v>
      </c>
      <c r="AB1870" s="5">
        <f t="shared" si="264"/>
        <v>1926658.44</v>
      </c>
      <c r="AC1870" s="5">
        <v>24204.26</v>
      </c>
      <c r="AD1870" s="5">
        <f t="shared" si="265"/>
        <v>1597481.16</v>
      </c>
      <c r="AE1870" s="5">
        <v>110910.86</v>
      </c>
      <c r="AF1870" s="5">
        <v>32626.240000000002</v>
      </c>
      <c r="AG1870" s="5">
        <v>10572.68</v>
      </c>
      <c r="AH1870" s="5">
        <v>2900</v>
      </c>
      <c r="AI1870" s="5">
        <v>3520</v>
      </c>
      <c r="AJ1870">
        <v>0</v>
      </c>
      <c r="AK1870" s="5">
        <v>0</v>
      </c>
      <c r="AL1870" s="5">
        <v>33155.72</v>
      </c>
      <c r="AM1870" s="5">
        <v>70612.490000000005</v>
      </c>
      <c r="AN1870">
        <v>4</v>
      </c>
      <c r="AO1870">
        <v>2</v>
      </c>
      <c r="AP1870" t="str">
        <f t="shared" si="266"/>
        <v>Yes</v>
      </c>
      <c r="AQ1870">
        <v>1</v>
      </c>
      <c r="AR1870" s="5">
        <f t="shared" si="267"/>
        <v>1861779.15</v>
      </c>
      <c r="AS1870" s="5">
        <f t="shared" si="268"/>
        <v>64879.29</v>
      </c>
      <c r="AT1870" t="s">
        <v>59</v>
      </c>
      <c r="AU1870" t="s">
        <v>6164</v>
      </c>
      <c r="AV1870" t="s">
        <v>6165</v>
      </c>
      <c r="AW1870" t="s">
        <v>6166</v>
      </c>
      <c r="AX1870" t="s">
        <v>6167</v>
      </c>
      <c r="AY1870">
        <v>68</v>
      </c>
      <c r="AZ1870">
        <v>3</v>
      </c>
      <c r="BA1870">
        <v>17</v>
      </c>
      <c r="BB1870" t="s">
        <v>6185</v>
      </c>
      <c r="BC1870">
        <v>0</v>
      </c>
      <c r="BD1870">
        <v>0</v>
      </c>
      <c r="BE1870" t="s">
        <v>6169</v>
      </c>
      <c r="BF1870" t="s">
        <v>6170</v>
      </c>
      <c r="BG1870">
        <v>4</v>
      </c>
      <c r="BH1870" t="s">
        <v>6209</v>
      </c>
      <c r="BI1870">
        <v>85</v>
      </c>
      <c r="BJ1870" t="s">
        <v>6193</v>
      </c>
      <c r="BK1870">
        <v>0</v>
      </c>
      <c r="BL1870">
        <v>73</v>
      </c>
      <c r="BM1870" s="3">
        <f t="shared" si="269"/>
        <v>0.90410958904109584</v>
      </c>
    </row>
    <row r="1871" spans="1:65">
      <c r="A1871" t="s">
        <v>2003</v>
      </c>
      <c r="B1871" s="2">
        <v>45770</v>
      </c>
      <c r="C1871" t="s">
        <v>1632</v>
      </c>
      <c r="D1871" t="s">
        <v>1633</v>
      </c>
      <c r="E1871">
        <v>4</v>
      </c>
      <c r="F1871" t="s">
        <v>72</v>
      </c>
      <c r="G1871" t="s">
        <v>62</v>
      </c>
      <c r="H1871" t="s">
        <v>220</v>
      </c>
      <c r="I1871" t="s">
        <v>64</v>
      </c>
      <c r="J1871" t="s">
        <v>65</v>
      </c>
      <c r="K1871" t="s">
        <v>66</v>
      </c>
      <c r="L1871" t="s">
        <v>92</v>
      </c>
      <c r="M1871" t="s">
        <v>68</v>
      </c>
      <c r="N1871" t="s">
        <v>57</v>
      </c>
      <c r="O1871" t="s">
        <v>120</v>
      </c>
      <c r="P1871">
        <v>59</v>
      </c>
      <c r="Q1871">
        <v>62</v>
      </c>
      <c r="R1871">
        <v>62</v>
      </c>
      <c r="S1871">
        <v>1</v>
      </c>
      <c r="T1871">
        <f t="shared" si="261"/>
        <v>61</v>
      </c>
      <c r="U1871">
        <v>57</v>
      </c>
      <c r="V1871">
        <f t="shared" si="262"/>
        <v>4</v>
      </c>
      <c r="W1871" s="3">
        <f t="shared" si="263"/>
        <v>1.6129032258064516E-2</v>
      </c>
      <c r="X1871">
        <v>21</v>
      </c>
      <c r="Y1871" s="4">
        <v>11.5</v>
      </c>
      <c r="Z1871" s="4">
        <v>1.9</v>
      </c>
      <c r="AA1871" s="5">
        <v>48952.47</v>
      </c>
      <c r="AB1871" s="5">
        <f t="shared" si="264"/>
        <v>2790290.79</v>
      </c>
      <c r="AC1871" s="5">
        <v>33668.58</v>
      </c>
      <c r="AD1871" s="5">
        <f t="shared" si="265"/>
        <v>2087451.96</v>
      </c>
      <c r="AE1871" s="5">
        <v>133199.82999999999</v>
      </c>
      <c r="AF1871" s="5">
        <v>37555.440000000002</v>
      </c>
      <c r="AG1871" s="5">
        <v>8505.7000000000007</v>
      </c>
      <c r="AH1871" s="5">
        <v>2755</v>
      </c>
      <c r="AI1871" s="5">
        <v>5092.8599999999997</v>
      </c>
      <c r="AJ1871">
        <v>1</v>
      </c>
      <c r="AK1871" s="5">
        <v>13244.08</v>
      </c>
      <c r="AL1871" s="5">
        <v>4498.82</v>
      </c>
      <c r="AM1871" s="5">
        <v>35188.300000000003</v>
      </c>
      <c r="AN1871">
        <v>4</v>
      </c>
      <c r="AO1871">
        <v>4</v>
      </c>
      <c r="AP1871" t="str">
        <f t="shared" si="266"/>
        <v>Yes</v>
      </c>
      <c r="AQ1871">
        <v>2</v>
      </c>
      <c r="AR1871" s="5">
        <f t="shared" si="267"/>
        <v>2327491.9900000002</v>
      </c>
      <c r="AS1871" s="5">
        <f t="shared" si="268"/>
        <v>462798.8</v>
      </c>
      <c r="AT1871" t="s">
        <v>59</v>
      </c>
      <c r="AU1871" t="s">
        <v>6181</v>
      </c>
      <c r="AV1871" t="s">
        <v>6182</v>
      </c>
      <c r="AW1871" t="s">
        <v>6183</v>
      </c>
      <c r="AX1871" t="s">
        <v>6177</v>
      </c>
      <c r="AY1871">
        <v>60</v>
      </c>
      <c r="AZ1871">
        <v>0</v>
      </c>
      <c r="BA1871">
        <v>22</v>
      </c>
      <c r="BB1871" t="s">
        <v>6180</v>
      </c>
      <c r="BC1871">
        <v>0</v>
      </c>
      <c r="BD1871">
        <v>0</v>
      </c>
      <c r="BE1871" t="s">
        <v>6169</v>
      </c>
      <c r="BF1871" t="s">
        <v>6170</v>
      </c>
      <c r="BG1871">
        <v>1</v>
      </c>
      <c r="BH1871" t="s">
        <v>6179</v>
      </c>
      <c r="BI1871">
        <v>23</v>
      </c>
      <c r="BJ1871" t="s">
        <v>6172</v>
      </c>
      <c r="BK1871">
        <v>0</v>
      </c>
      <c r="BL1871">
        <v>69</v>
      </c>
      <c r="BM1871" s="3">
        <f t="shared" si="269"/>
        <v>0.89855072463768115</v>
      </c>
    </row>
    <row r="1872" spans="1:65">
      <c r="A1872" t="s">
        <v>2004</v>
      </c>
      <c r="B1872" s="2">
        <v>45770</v>
      </c>
      <c r="C1872" t="s">
        <v>1632</v>
      </c>
      <c r="D1872" t="s">
        <v>1633</v>
      </c>
      <c r="E1872">
        <v>4</v>
      </c>
      <c r="F1872" t="s">
        <v>72</v>
      </c>
      <c r="G1872" t="s">
        <v>79</v>
      </c>
      <c r="H1872" t="s">
        <v>86</v>
      </c>
      <c r="I1872" t="s">
        <v>52</v>
      </c>
      <c r="J1872" t="s">
        <v>53</v>
      </c>
      <c r="K1872" t="s">
        <v>75</v>
      </c>
      <c r="L1872" t="s">
        <v>87</v>
      </c>
      <c r="M1872" t="s">
        <v>56</v>
      </c>
      <c r="N1872" t="s">
        <v>76</v>
      </c>
      <c r="O1872" t="s">
        <v>70</v>
      </c>
      <c r="P1872">
        <v>60</v>
      </c>
      <c r="Q1872">
        <v>62</v>
      </c>
      <c r="R1872">
        <v>62</v>
      </c>
      <c r="S1872">
        <v>1</v>
      </c>
      <c r="T1872">
        <f t="shared" si="261"/>
        <v>61</v>
      </c>
      <c r="U1872">
        <v>58</v>
      </c>
      <c r="V1872">
        <f t="shared" si="262"/>
        <v>3</v>
      </c>
      <c r="W1872" s="3">
        <f t="shared" si="263"/>
        <v>1.6129032258064516E-2</v>
      </c>
      <c r="X1872">
        <v>41</v>
      </c>
      <c r="Y1872" s="4">
        <v>5.5</v>
      </c>
      <c r="Z1872" s="4">
        <v>1.9</v>
      </c>
      <c r="AA1872" s="5">
        <v>36198.629999999997</v>
      </c>
      <c r="AB1872" s="5">
        <f t="shared" si="264"/>
        <v>2099520.54</v>
      </c>
      <c r="AC1872" s="5">
        <v>24209.16</v>
      </c>
      <c r="AD1872" s="5">
        <f t="shared" si="265"/>
        <v>1500967.92</v>
      </c>
      <c r="AE1872" s="5">
        <v>110868.73</v>
      </c>
      <c r="AF1872" s="5">
        <v>27102.14</v>
      </c>
      <c r="AG1872" s="5">
        <v>11709.82</v>
      </c>
      <c r="AH1872" s="5">
        <v>2755</v>
      </c>
      <c r="AI1872" s="5">
        <v>3542.86</v>
      </c>
      <c r="AJ1872">
        <v>0</v>
      </c>
      <c r="AK1872" s="5">
        <v>0</v>
      </c>
      <c r="AL1872" s="5">
        <v>2222.2399999999998</v>
      </c>
      <c r="AM1872" s="5">
        <v>38816.14</v>
      </c>
      <c r="AN1872">
        <v>4</v>
      </c>
      <c r="AO1872">
        <v>4</v>
      </c>
      <c r="AP1872" t="str">
        <f t="shared" si="266"/>
        <v>Yes</v>
      </c>
      <c r="AQ1872">
        <v>1</v>
      </c>
      <c r="AR1872" s="5">
        <f t="shared" si="267"/>
        <v>1697984.85</v>
      </c>
      <c r="AS1872" s="5">
        <f t="shared" si="268"/>
        <v>401535.69</v>
      </c>
      <c r="AT1872" t="s">
        <v>59</v>
      </c>
      <c r="AU1872" t="s">
        <v>6164</v>
      </c>
      <c r="AV1872" t="s">
        <v>6165</v>
      </c>
      <c r="AW1872" t="s">
        <v>6166</v>
      </c>
      <c r="AX1872" t="s">
        <v>6184</v>
      </c>
      <c r="AY1872">
        <v>62</v>
      </c>
      <c r="AZ1872">
        <v>0</v>
      </c>
      <c r="BA1872">
        <v>22</v>
      </c>
      <c r="BB1872" t="s">
        <v>6180</v>
      </c>
      <c r="BC1872">
        <v>0</v>
      </c>
      <c r="BD1872">
        <v>0</v>
      </c>
      <c r="BE1872" t="s">
        <v>6169</v>
      </c>
      <c r="BF1872" t="s">
        <v>6170</v>
      </c>
      <c r="BG1872">
        <v>1</v>
      </c>
      <c r="BH1872" t="s">
        <v>6179</v>
      </c>
      <c r="BI1872">
        <v>25</v>
      </c>
      <c r="BJ1872" t="s">
        <v>6172</v>
      </c>
      <c r="BK1872">
        <v>0</v>
      </c>
      <c r="BL1872">
        <v>72</v>
      </c>
      <c r="BM1872" s="3">
        <f t="shared" si="269"/>
        <v>0.86111111111111116</v>
      </c>
    </row>
    <row r="1873" spans="1:65">
      <c r="A1873" t="s">
        <v>2005</v>
      </c>
      <c r="B1873" s="2">
        <v>45770</v>
      </c>
      <c r="C1873" t="s">
        <v>1632</v>
      </c>
      <c r="D1873" t="s">
        <v>1633</v>
      </c>
      <c r="E1873">
        <v>4</v>
      </c>
      <c r="F1873" t="s">
        <v>61</v>
      </c>
      <c r="G1873" t="s">
        <v>62</v>
      </c>
      <c r="H1873" t="s">
        <v>115</v>
      </c>
      <c r="I1873" t="s">
        <v>74</v>
      </c>
      <c r="J1873" t="s">
        <v>65</v>
      </c>
      <c r="K1873" t="s">
        <v>66</v>
      </c>
      <c r="L1873" t="s">
        <v>87</v>
      </c>
      <c r="M1873" t="s">
        <v>68</v>
      </c>
      <c r="N1873" t="s">
        <v>94</v>
      </c>
      <c r="O1873" t="s">
        <v>70</v>
      </c>
      <c r="P1873">
        <v>57</v>
      </c>
      <c r="Q1873">
        <v>58</v>
      </c>
      <c r="R1873">
        <v>57</v>
      </c>
      <c r="S1873">
        <v>2</v>
      </c>
      <c r="T1873">
        <f t="shared" si="261"/>
        <v>55</v>
      </c>
      <c r="U1873">
        <v>55</v>
      </c>
      <c r="V1873">
        <f t="shared" si="262"/>
        <v>0</v>
      </c>
      <c r="W1873" s="3">
        <f t="shared" si="263"/>
        <v>3.5087719298245612E-2</v>
      </c>
      <c r="X1873">
        <v>17</v>
      </c>
      <c r="Y1873" s="4">
        <v>6.5</v>
      </c>
      <c r="Z1873" s="4">
        <v>1.2</v>
      </c>
      <c r="AA1873" s="5">
        <v>48937.23</v>
      </c>
      <c r="AB1873" s="5">
        <f t="shared" si="264"/>
        <v>2691547.65</v>
      </c>
      <c r="AC1873" s="5">
        <v>34035.4</v>
      </c>
      <c r="AD1873" s="5">
        <f t="shared" si="265"/>
        <v>1940017.8</v>
      </c>
      <c r="AE1873" s="5">
        <v>126905.85</v>
      </c>
      <c r="AF1873" s="5">
        <v>33592.870000000003</v>
      </c>
      <c r="AG1873" s="5">
        <v>8025.92</v>
      </c>
      <c r="AH1873" s="5">
        <v>1740</v>
      </c>
      <c r="AI1873" s="5">
        <v>10084.620000000001</v>
      </c>
      <c r="AJ1873">
        <v>1</v>
      </c>
      <c r="AK1873" s="5">
        <v>13800.85</v>
      </c>
      <c r="AL1873" s="5">
        <v>0</v>
      </c>
      <c r="AM1873" s="5">
        <v>44136.63</v>
      </c>
      <c r="AN1873">
        <v>4</v>
      </c>
      <c r="AO1873">
        <v>6</v>
      </c>
      <c r="AP1873" t="str">
        <f t="shared" si="266"/>
        <v>No</v>
      </c>
      <c r="AQ1873">
        <v>3</v>
      </c>
      <c r="AR1873" s="5">
        <f t="shared" si="267"/>
        <v>2178304.54</v>
      </c>
      <c r="AS1873" s="5">
        <f t="shared" si="268"/>
        <v>513243.11</v>
      </c>
      <c r="AT1873" t="s">
        <v>59</v>
      </c>
      <c r="AU1873" t="s">
        <v>6189</v>
      </c>
      <c r="AV1873" t="s">
        <v>6190</v>
      </c>
      <c r="AW1873" t="s">
        <v>6183</v>
      </c>
      <c r="AX1873" t="s">
        <v>6167</v>
      </c>
      <c r="AY1873">
        <v>60</v>
      </c>
      <c r="AZ1873">
        <v>0</v>
      </c>
      <c r="BA1873">
        <v>0</v>
      </c>
      <c r="BB1873" t="s">
        <v>6168</v>
      </c>
      <c r="BC1873">
        <v>2</v>
      </c>
      <c r="BD1873">
        <v>0</v>
      </c>
      <c r="BE1873" t="s">
        <v>6178</v>
      </c>
      <c r="BF1873" t="s">
        <v>6170</v>
      </c>
      <c r="BG1873">
        <v>0</v>
      </c>
      <c r="BH1873" t="s">
        <v>6171</v>
      </c>
      <c r="BI1873">
        <v>36</v>
      </c>
      <c r="BJ1873" t="s">
        <v>6172</v>
      </c>
      <c r="BK1873">
        <v>0</v>
      </c>
      <c r="BL1873">
        <v>65</v>
      </c>
      <c r="BM1873" s="3">
        <f t="shared" si="269"/>
        <v>0.87692307692307692</v>
      </c>
    </row>
    <row r="1874" spans="1:65">
      <c r="A1874" t="s">
        <v>2006</v>
      </c>
      <c r="B1874" s="2">
        <v>45770</v>
      </c>
      <c r="C1874" t="s">
        <v>1632</v>
      </c>
      <c r="D1874" t="s">
        <v>1633</v>
      </c>
      <c r="E1874">
        <v>4</v>
      </c>
      <c r="F1874" t="s">
        <v>61</v>
      </c>
      <c r="G1874" t="s">
        <v>79</v>
      </c>
      <c r="H1874" t="s">
        <v>100</v>
      </c>
      <c r="I1874" t="s">
        <v>74</v>
      </c>
      <c r="J1874" t="s">
        <v>53</v>
      </c>
      <c r="K1874" t="s">
        <v>54</v>
      </c>
      <c r="L1874" t="s">
        <v>67</v>
      </c>
      <c r="M1874" t="s">
        <v>56</v>
      </c>
      <c r="N1874" t="s">
        <v>69</v>
      </c>
      <c r="O1874" t="s">
        <v>120</v>
      </c>
      <c r="P1874">
        <v>60</v>
      </c>
      <c r="Q1874">
        <v>63</v>
      </c>
      <c r="R1874">
        <v>62</v>
      </c>
      <c r="S1874">
        <v>2</v>
      </c>
      <c r="T1874">
        <f t="shared" si="261"/>
        <v>60</v>
      </c>
      <c r="U1874">
        <v>58</v>
      </c>
      <c r="V1874">
        <f t="shared" si="262"/>
        <v>2</v>
      </c>
      <c r="W1874" s="3">
        <f t="shared" si="263"/>
        <v>3.2258064516129031E-2</v>
      </c>
      <c r="X1874">
        <v>20</v>
      </c>
      <c r="Y1874" s="4">
        <v>0.3</v>
      </c>
      <c r="Z1874" s="4">
        <v>1.2</v>
      </c>
      <c r="AA1874" s="5">
        <v>38457.760000000002</v>
      </c>
      <c r="AB1874" s="5">
        <f t="shared" si="264"/>
        <v>2230550.08</v>
      </c>
      <c r="AC1874" s="5">
        <v>23007.84</v>
      </c>
      <c r="AD1874" s="5">
        <f t="shared" si="265"/>
        <v>1426486.08</v>
      </c>
      <c r="AE1874" s="5">
        <v>104387.93</v>
      </c>
      <c r="AF1874" s="5">
        <v>26206.55</v>
      </c>
      <c r="AG1874" s="5">
        <v>8377.27</v>
      </c>
      <c r="AH1874" s="5">
        <v>1740</v>
      </c>
      <c r="AI1874" s="5">
        <v>7085.71</v>
      </c>
      <c r="AJ1874">
        <v>0</v>
      </c>
      <c r="AK1874" s="5">
        <v>0</v>
      </c>
      <c r="AL1874" s="5">
        <v>1525.57</v>
      </c>
      <c r="AM1874" s="5">
        <v>37693.699999999997</v>
      </c>
      <c r="AN1874">
        <v>4</v>
      </c>
      <c r="AO1874">
        <v>4</v>
      </c>
      <c r="AP1874" t="str">
        <f t="shared" si="266"/>
        <v>Yes</v>
      </c>
      <c r="AQ1874">
        <v>1</v>
      </c>
      <c r="AR1874" s="5">
        <f t="shared" si="267"/>
        <v>1613502.81</v>
      </c>
      <c r="AS1874" s="5">
        <f t="shared" si="268"/>
        <v>617047.27</v>
      </c>
      <c r="AT1874" t="s">
        <v>59</v>
      </c>
      <c r="AU1874" t="s">
        <v>6164</v>
      </c>
      <c r="AV1874" t="s">
        <v>6165</v>
      </c>
      <c r="AW1874" t="s">
        <v>6166</v>
      </c>
      <c r="AX1874" t="s">
        <v>6167</v>
      </c>
      <c r="AY1874">
        <v>61</v>
      </c>
      <c r="AZ1874">
        <v>0</v>
      </c>
      <c r="BA1874">
        <v>21</v>
      </c>
      <c r="BB1874" t="s">
        <v>6198</v>
      </c>
      <c r="BC1874">
        <v>0</v>
      </c>
      <c r="BD1874">
        <v>0</v>
      </c>
      <c r="BE1874" t="s">
        <v>6169</v>
      </c>
      <c r="BF1874" t="s">
        <v>6170</v>
      </c>
      <c r="BG1874">
        <v>0</v>
      </c>
      <c r="BH1874" t="s">
        <v>6171</v>
      </c>
      <c r="BI1874">
        <v>53</v>
      </c>
      <c r="BJ1874" t="s">
        <v>6187</v>
      </c>
      <c r="BK1874">
        <v>0</v>
      </c>
      <c r="BL1874">
        <v>70</v>
      </c>
      <c r="BM1874" s="3">
        <f t="shared" si="269"/>
        <v>0.88571428571428568</v>
      </c>
    </row>
    <row r="1875" spans="1:65">
      <c r="A1875" t="s">
        <v>2007</v>
      </c>
      <c r="B1875" s="2">
        <v>45770</v>
      </c>
      <c r="C1875" t="s">
        <v>1632</v>
      </c>
      <c r="D1875" t="s">
        <v>1633</v>
      </c>
      <c r="E1875">
        <v>4</v>
      </c>
      <c r="F1875" t="s">
        <v>61</v>
      </c>
      <c r="G1875" t="s">
        <v>62</v>
      </c>
      <c r="H1875" t="s">
        <v>104</v>
      </c>
      <c r="I1875" t="s">
        <v>64</v>
      </c>
      <c r="J1875" t="s">
        <v>53</v>
      </c>
      <c r="K1875" t="s">
        <v>75</v>
      </c>
      <c r="L1875" t="s">
        <v>55</v>
      </c>
      <c r="M1875" t="s">
        <v>56</v>
      </c>
      <c r="N1875" t="s">
        <v>57</v>
      </c>
      <c r="O1875" t="s">
        <v>70</v>
      </c>
      <c r="P1875">
        <v>76</v>
      </c>
      <c r="Q1875">
        <v>79</v>
      </c>
      <c r="R1875">
        <v>78</v>
      </c>
      <c r="S1875">
        <v>1</v>
      </c>
      <c r="T1875">
        <f t="shared" si="261"/>
        <v>77</v>
      </c>
      <c r="U1875">
        <v>73</v>
      </c>
      <c r="V1875">
        <f t="shared" si="262"/>
        <v>4</v>
      </c>
      <c r="W1875" s="3">
        <f t="shared" si="263"/>
        <v>1.282051282051282E-2</v>
      </c>
      <c r="X1875">
        <v>22</v>
      </c>
      <c r="Y1875" s="4">
        <v>5.2</v>
      </c>
      <c r="Z1875" s="4">
        <v>1.6</v>
      </c>
      <c r="AA1875" s="5">
        <v>35940.089999999997</v>
      </c>
      <c r="AB1875" s="5">
        <f t="shared" si="264"/>
        <v>2623626.5699999998</v>
      </c>
      <c r="AC1875" s="5">
        <v>23540.97</v>
      </c>
      <c r="AD1875" s="5">
        <f t="shared" si="265"/>
        <v>1836195.66</v>
      </c>
      <c r="AE1875" s="5">
        <v>128315.83</v>
      </c>
      <c r="AF1875" s="5">
        <v>34019.910000000003</v>
      </c>
      <c r="AG1875" s="5">
        <v>8974.86</v>
      </c>
      <c r="AH1875" s="5">
        <v>2320</v>
      </c>
      <c r="AI1875" s="5">
        <v>3515.49</v>
      </c>
      <c r="AJ1875">
        <v>0</v>
      </c>
      <c r="AK1875" s="5">
        <v>0</v>
      </c>
      <c r="AL1875" s="5">
        <v>2878.07</v>
      </c>
      <c r="AM1875" s="5">
        <v>48125.01</v>
      </c>
      <c r="AN1875">
        <v>4</v>
      </c>
      <c r="AO1875">
        <v>3</v>
      </c>
      <c r="AP1875" t="str">
        <f t="shared" si="266"/>
        <v>Yes</v>
      </c>
      <c r="AQ1875">
        <v>0</v>
      </c>
      <c r="AR1875" s="5">
        <f t="shared" si="267"/>
        <v>2064344.83</v>
      </c>
      <c r="AS1875" s="5">
        <f t="shared" si="268"/>
        <v>559281.74</v>
      </c>
      <c r="AT1875" t="s">
        <v>59</v>
      </c>
      <c r="AU1875" t="s">
        <v>6164</v>
      </c>
      <c r="AV1875" t="s">
        <v>6165</v>
      </c>
      <c r="AW1875" t="s">
        <v>6166</v>
      </c>
      <c r="AX1875" t="s">
        <v>6167</v>
      </c>
      <c r="AY1875">
        <v>79</v>
      </c>
      <c r="AZ1875">
        <v>0</v>
      </c>
      <c r="BA1875">
        <v>27</v>
      </c>
      <c r="BB1875" t="s">
        <v>6180</v>
      </c>
      <c r="BC1875">
        <v>0</v>
      </c>
      <c r="BD1875">
        <v>0</v>
      </c>
      <c r="BE1875" t="s">
        <v>6169</v>
      </c>
      <c r="BF1875" t="s">
        <v>6170</v>
      </c>
      <c r="BG1875">
        <v>1</v>
      </c>
      <c r="BH1875" t="s">
        <v>6179</v>
      </c>
      <c r="BI1875">
        <v>60</v>
      </c>
      <c r="BJ1875" t="s">
        <v>6187</v>
      </c>
      <c r="BK1875">
        <v>0</v>
      </c>
      <c r="BL1875">
        <v>82</v>
      </c>
      <c r="BM1875" s="3">
        <f t="shared" si="269"/>
        <v>0.95121951219512191</v>
      </c>
    </row>
    <row r="1876" spans="1:65">
      <c r="A1876" t="s">
        <v>2008</v>
      </c>
      <c r="B1876" s="2">
        <v>45770</v>
      </c>
      <c r="C1876" t="s">
        <v>1632</v>
      </c>
      <c r="D1876" t="s">
        <v>1633</v>
      </c>
      <c r="E1876">
        <v>4</v>
      </c>
      <c r="F1876" t="s">
        <v>61</v>
      </c>
      <c r="G1876" t="s">
        <v>79</v>
      </c>
      <c r="H1876" t="s">
        <v>98</v>
      </c>
      <c r="I1876" t="s">
        <v>52</v>
      </c>
      <c r="J1876" t="s">
        <v>53</v>
      </c>
      <c r="K1876" t="s">
        <v>66</v>
      </c>
      <c r="L1876" t="s">
        <v>55</v>
      </c>
      <c r="M1876" t="s">
        <v>56</v>
      </c>
      <c r="N1876" t="s">
        <v>109</v>
      </c>
      <c r="O1876" t="s">
        <v>120</v>
      </c>
      <c r="P1876">
        <v>83</v>
      </c>
      <c r="Q1876">
        <v>85</v>
      </c>
      <c r="R1876">
        <v>85</v>
      </c>
      <c r="S1876">
        <v>2</v>
      </c>
      <c r="T1876">
        <f t="shared" si="261"/>
        <v>83</v>
      </c>
      <c r="U1876">
        <v>80</v>
      </c>
      <c r="V1876">
        <f t="shared" si="262"/>
        <v>3</v>
      </c>
      <c r="W1876" s="3">
        <f t="shared" si="263"/>
        <v>2.3529411764705882E-2</v>
      </c>
      <c r="X1876">
        <v>31</v>
      </c>
      <c r="Y1876" s="4">
        <v>1.8</v>
      </c>
      <c r="Z1876" s="4">
        <v>1.2</v>
      </c>
      <c r="AA1876" s="5">
        <v>30507.200000000001</v>
      </c>
      <c r="AB1876" s="5">
        <f t="shared" si="264"/>
        <v>2440576</v>
      </c>
      <c r="AC1876" s="5">
        <v>23478.11</v>
      </c>
      <c r="AD1876" s="5">
        <f t="shared" si="265"/>
        <v>1995639.35</v>
      </c>
      <c r="AE1876" s="5">
        <v>152420.91</v>
      </c>
      <c r="AF1876" s="5">
        <v>37174.769999999997</v>
      </c>
      <c r="AG1876" s="5">
        <v>9692.81</v>
      </c>
      <c r="AH1876" s="5">
        <v>1740</v>
      </c>
      <c r="AI1876" s="5">
        <v>7064.94</v>
      </c>
      <c r="AJ1876">
        <v>0</v>
      </c>
      <c r="AK1876" s="5">
        <v>0</v>
      </c>
      <c r="AL1876" s="5">
        <v>33841.58</v>
      </c>
      <c r="AM1876" s="5">
        <v>148763.44</v>
      </c>
      <c r="AN1876">
        <v>8</v>
      </c>
      <c r="AO1876">
        <v>9</v>
      </c>
      <c r="AP1876" t="str">
        <f t="shared" si="266"/>
        <v>No</v>
      </c>
      <c r="AQ1876">
        <v>2</v>
      </c>
      <c r="AR1876" s="5">
        <f t="shared" si="267"/>
        <v>2386337.7999999998</v>
      </c>
      <c r="AS1876" s="5">
        <f t="shared" si="268"/>
        <v>54238.2</v>
      </c>
      <c r="AT1876" t="s">
        <v>59</v>
      </c>
      <c r="AU1876" t="s">
        <v>6164</v>
      </c>
      <c r="AV1876" t="s">
        <v>6165</v>
      </c>
      <c r="AW1876" t="s">
        <v>6166</v>
      </c>
      <c r="AX1876" t="s">
        <v>6184</v>
      </c>
      <c r="AY1876">
        <v>83</v>
      </c>
      <c r="AZ1876">
        <v>0</v>
      </c>
      <c r="BA1876">
        <v>24</v>
      </c>
      <c r="BB1876" t="s">
        <v>6198</v>
      </c>
      <c r="BC1876">
        <v>1</v>
      </c>
      <c r="BD1876">
        <v>0</v>
      </c>
      <c r="BE1876" t="s">
        <v>6178</v>
      </c>
      <c r="BF1876" t="s">
        <v>6170</v>
      </c>
      <c r="BG1876">
        <v>0</v>
      </c>
      <c r="BH1876" t="s">
        <v>6171</v>
      </c>
      <c r="BI1876">
        <v>47</v>
      </c>
      <c r="BJ1876" t="s">
        <v>6172</v>
      </c>
      <c r="BK1876">
        <v>0</v>
      </c>
      <c r="BL1876">
        <v>91</v>
      </c>
      <c r="BM1876" s="3">
        <f t="shared" si="269"/>
        <v>0.93406593406593408</v>
      </c>
    </row>
    <row r="1877" spans="1:65">
      <c r="A1877" t="s">
        <v>2009</v>
      </c>
      <c r="B1877" s="2">
        <v>45770</v>
      </c>
      <c r="C1877" t="s">
        <v>1632</v>
      </c>
      <c r="D1877" t="s">
        <v>1633</v>
      </c>
      <c r="E1877">
        <v>4</v>
      </c>
      <c r="F1877" t="s">
        <v>72</v>
      </c>
      <c r="G1877" t="s">
        <v>79</v>
      </c>
      <c r="H1877" t="s">
        <v>213</v>
      </c>
      <c r="I1877" t="s">
        <v>64</v>
      </c>
      <c r="J1877" t="s">
        <v>53</v>
      </c>
      <c r="K1877" t="s">
        <v>66</v>
      </c>
      <c r="L1877" t="s">
        <v>87</v>
      </c>
      <c r="M1877" t="s">
        <v>56</v>
      </c>
      <c r="N1877" t="s">
        <v>76</v>
      </c>
      <c r="O1877" t="s">
        <v>82</v>
      </c>
      <c r="P1877">
        <v>78</v>
      </c>
      <c r="Q1877">
        <v>82</v>
      </c>
      <c r="R1877">
        <v>82</v>
      </c>
      <c r="S1877">
        <v>1</v>
      </c>
      <c r="T1877">
        <f t="shared" si="261"/>
        <v>81</v>
      </c>
      <c r="U1877">
        <v>78</v>
      </c>
      <c r="V1877">
        <f t="shared" si="262"/>
        <v>3</v>
      </c>
      <c r="W1877" s="3">
        <f t="shared" si="263"/>
        <v>1.2195121951219513E-2</v>
      </c>
      <c r="X1877">
        <v>17</v>
      </c>
      <c r="Y1877" s="4">
        <v>5.6</v>
      </c>
      <c r="Z1877" s="4">
        <v>1.9</v>
      </c>
      <c r="AA1877" s="5">
        <v>30161.41</v>
      </c>
      <c r="AB1877" s="5">
        <f t="shared" si="264"/>
        <v>2352589.98</v>
      </c>
      <c r="AC1877" s="5">
        <v>24080.1</v>
      </c>
      <c r="AD1877" s="5">
        <f t="shared" si="265"/>
        <v>1974568.2</v>
      </c>
      <c r="AE1877" s="5">
        <v>136786.15</v>
      </c>
      <c r="AF1877" s="5">
        <v>35538.230000000003</v>
      </c>
      <c r="AG1877" s="5">
        <v>8337.9599999999991</v>
      </c>
      <c r="AH1877" s="5">
        <v>2755</v>
      </c>
      <c r="AI1877" s="5">
        <v>3545.95</v>
      </c>
      <c r="AJ1877">
        <v>0</v>
      </c>
      <c r="AK1877" s="5">
        <v>0</v>
      </c>
      <c r="AL1877" s="5">
        <v>33875.46</v>
      </c>
      <c r="AM1877" s="5">
        <v>88300.91</v>
      </c>
      <c r="AN1877">
        <v>4</v>
      </c>
      <c r="AO1877">
        <v>5</v>
      </c>
      <c r="AP1877" t="str">
        <f t="shared" si="266"/>
        <v>No</v>
      </c>
      <c r="AQ1877">
        <v>3</v>
      </c>
      <c r="AR1877" s="5">
        <f t="shared" si="267"/>
        <v>2283707.86</v>
      </c>
      <c r="AS1877" s="5">
        <f t="shared" si="268"/>
        <v>68882.12</v>
      </c>
      <c r="AT1877" t="s">
        <v>59</v>
      </c>
      <c r="AU1877" t="s">
        <v>6164</v>
      </c>
      <c r="AV1877" t="s">
        <v>6165</v>
      </c>
      <c r="AW1877" t="s">
        <v>6166</v>
      </c>
      <c r="AX1877" t="s">
        <v>6184</v>
      </c>
      <c r="AY1877">
        <v>80</v>
      </c>
      <c r="AZ1877">
        <v>0</v>
      </c>
      <c r="BA1877">
        <v>24</v>
      </c>
      <c r="BB1877" t="s">
        <v>6180</v>
      </c>
      <c r="BC1877">
        <v>1</v>
      </c>
      <c r="BD1877">
        <v>0</v>
      </c>
      <c r="BE1877" t="s">
        <v>6178</v>
      </c>
      <c r="BF1877" t="s">
        <v>6170</v>
      </c>
      <c r="BG1877">
        <v>0</v>
      </c>
      <c r="BH1877" t="s">
        <v>6171</v>
      </c>
      <c r="BI1877">
        <v>39</v>
      </c>
      <c r="BJ1877" t="s">
        <v>6172</v>
      </c>
      <c r="BK1877">
        <v>0</v>
      </c>
      <c r="BL1877">
        <v>88</v>
      </c>
      <c r="BM1877" s="3">
        <f t="shared" si="269"/>
        <v>0.93181818181818177</v>
      </c>
    </row>
    <row r="1878" spans="1:65">
      <c r="A1878" t="s">
        <v>2010</v>
      </c>
      <c r="B1878" s="2">
        <v>45770</v>
      </c>
      <c r="C1878" t="s">
        <v>1632</v>
      </c>
      <c r="D1878" t="s">
        <v>1633</v>
      </c>
      <c r="E1878">
        <v>4</v>
      </c>
      <c r="F1878" t="s">
        <v>78</v>
      </c>
      <c r="G1878" t="s">
        <v>50</v>
      </c>
      <c r="H1878" t="s">
        <v>181</v>
      </c>
      <c r="I1878" t="s">
        <v>52</v>
      </c>
      <c r="J1878" t="s">
        <v>53</v>
      </c>
      <c r="K1878" t="s">
        <v>54</v>
      </c>
      <c r="L1878" t="s">
        <v>67</v>
      </c>
      <c r="M1878" t="s">
        <v>68</v>
      </c>
      <c r="N1878" t="s">
        <v>69</v>
      </c>
      <c r="O1878" t="s">
        <v>58</v>
      </c>
      <c r="P1878">
        <v>71</v>
      </c>
      <c r="Q1878">
        <v>73</v>
      </c>
      <c r="R1878">
        <v>73</v>
      </c>
      <c r="S1878">
        <v>6</v>
      </c>
      <c r="T1878">
        <f t="shared" si="261"/>
        <v>67</v>
      </c>
      <c r="U1878">
        <v>67</v>
      </c>
      <c r="V1878">
        <f t="shared" si="262"/>
        <v>0</v>
      </c>
      <c r="W1878" s="3">
        <f t="shared" si="263"/>
        <v>8.2191780821917804E-2</v>
      </c>
      <c r="X1878">
        <v>26</v>
      </c>
      <c r="Y1878" s="4">
        <v>1.7</v>
      </c>
      <c r="Z1878" s="4">
        <v>1.3</v>
      </c>
      <c r="AA1878" s="5">
        <v>38403.370000000003</v>
      </c>
      <c r="AB1878" s="5">
        <f t="shared" si="264"/>
        <v>2573025.79</v>
      </c>
      <c r="AC1878" s="5">
        <v>22008.93</v>
      </c>
      <c r="AD1878" s="5">
        <f t="shared" si="265"/>
        <v>1606651.89</v>
      </c>
      <c r="AE1878" s="5">
        <v>130364.45</v>
      </c>
      <c r="AF1878" s="5">
        <v>36006.519999999997</v>
      </c>
      <c r="AG1878" s="5">
        <v>34231.42</v>
      </c>
      <c r="AH1878" s="5">
        <v>1885</v>
      </c>
      <c r="AI1878" s="5">
        <v>58163.199999999997</v>
      </c>
      <c r="AJ1878">
        <v>2</v>
      </c>
      <c r="AK1878" s="5">
        <v>17473.54</v>
      </c>
      <c r="AL1878" s="5">
        <v>0</v>
      </c>
      <c r="AM1878" s="5">
        <v>46927.96</v>
      </c>
      <c r="AN1878">
        <v>4</v>
      </c>
      <c r="AO1878">
        <v>4</v>
      </c>
      <c r="AP1878" t="str">
        <f t="shared" si="266"/>
        <v>Yes</v>
      </c>
      <c r="AQ1878">
        <v>2</v>
      </c>
      <c r="AR1878" s="5">
        <f t="shared" si="267"/>
        <v>1931703.98</v>
      </c>
      <c r="AS1878" s="5">
        <f t="shared" si="268"/>
        <v>641321.81000000006</v>
      </c>
      <c r="AT1878" t="s">
        <v>1641</v>
      </c>
      <c r="AU1878" t="s">
        <v>6189</v>
      </c>
      <c r="AV1878" t="s">
        <v>6201</v>
      </c>
      <c r="AW1878" t="s">
        <v>6175</v>
      </c>
      <c r="AX1878" t="s">
        <v>6184</v>
      </c>
      <c r="AY1878">
        <v>72</v>
      </c>
      <c r="AZ1878">
        <v>0</v>
      </c>
      <c r="BA1878">
        <v>0</v>
      </c>
      <c r="BB1878" t="s">
        <v>6168</v>
      </c>
      <c r="BC1878">
        <v>0</v>
      </c>
      <c r="BD1878">
        <v>0</v>
      </c>
      <c r="BE1878" t="s">
        <v>6169</v>
      </c>
      <c r="BF1878" t="s">
        <v>6210</v>
      </c>
      <c r="BG1878">
        <v>1</v>
      </c>
      <c r="BH1878" t="s">
        <v>6186</v>
      </c>
      <c r="BI1878">
        <v>42</v>
      </c>
      <c r="BJ1878" t="s">
        <v>6172</v>
      </c>
      <c r="BK1878">
        <v>0</v>
      </c>
      <c r="BL1878">
        <v>77</v>
      </c>
      <c r="BM1878" s="3">
        <f t="shared" si="269"/>
        <v>0.94805194805194803</v>
      </c>
    </row>
    <row r="1879" spans="1:65">
      <c r="A1879" t="s">
        <v>2011</v>
      </c>
      <c r="B1879" s="2">
        <v>45770</v>
      </c>
      <c r="C1879" t="s">
        <v>1632</v>
      </c>
      <c r="D1879" t="s">
        <v>1633</v>
      </c>
      <c r="E1879">
        <v>4</v>
      </c>
      <c r="F1879" t="s">
        <v>61</v>
      </c>
      <c r="G1879" t="s">
        <v>62</v>
      </c>
      <c r="H1879" t="s">
        <v>104</v>
      </c>
      <c r="I1879" t="s">
        <v>52</v>
      </c>
      <c r="J1879" t="s">
        <v>65</v>
      </c>
      <c r="K1879" t="s">
        <v>66</v>
      </c>
      <c r="L1879" t="s">
        <v>92</v>
      </c>
      <c r="M1879" t="s">
        <v>56</v>
      </c>
      <c r="N1879" t="s">
        <v>69</v>
      </c>
      <c r="O1879" t="s">
        <v>58</v>
      </c>
      <c r="P1879">
        <v>63</v>
      </c>
      <c r="Q1879">
        <v>66</v>
      </c>
      <c r="R1879">
        <v>65</v>
      </c>
      <c r="S1879">
        <v>2</v>
      </c>
      <c r="T1879">
        <f t="shared" si="261"/>
        <v>63</v>
      </c>
      <c r="U1879">
        <v>60</v>
      </c>
      <c r="V1879">
        <f t="shared" si="262"/>
        <v>3</v>
      </c>
      <c r="W1879" s="3">
        <f t="shared" si="263"/>
        <v>3.0769230769230771E-2</v>
      </c>
      <c r="X1879">
        <v>42</v>
      </c>
      <c r="Y1879" s="4">
        <v>6.5</v>
      </c>
      <c r="Z1879" s="4">
        <v>1.8</v>
      </c>
      <c r="AA1879" s="5">
        <v>48859.82</v>
      </c>
      <c r="AB1879" s="5">
        <f t="shared" si="264"/>
        <v>2931589.2</v>
      </c>
      <c r="AC1879" s="5">
        <v>35404.81</v>
      </c>
      <c r="AD1879" s="5">
        <f t="shared" si="265"/>
        <v>2301312.65</v>
      </c>
      <c r="AE1879" s="5">
        <v>148870.78</v>
      </c>
      <c r="AF1879" s="5">
        <v>40839.93</v>
      </c>
      <c r="AG1879" s="5">
        <v>11525.7</v>
      </c>
      <c r="AH1879" s="5">
        <v>2610</v>
      </c>
      <c r="AI1879" s="5">
        <v>10135.59</v>
      </c>
      <c r="AJ1879">
        <v>0</v>
      </c>
      <c r="AK1879" s="5">
        <v>0</v>
      </c>
      <c r="AL1879" s="5">
        <v>3116.92</v>
      </c>
      <c r="AM1879" s="5">
        <v>38092.910000000003</v>
      </c>
      <c r="AN1879">
        <v>4</v>
      </c>
      <c r="AO1879">
        <v>4</v>
      </c>
      <c r="AP1879" t="str">
        <f t="shared" si="266"/>
        <v>Yes</v>
      </c>
      <c r="AQ1879">
        <v>0</v>
      </c>
      <c r="AR1879" s="5">
        <f t="shared" si="267"/>
        <v>2556504.48</v>
      </c>
      <c r="AS1879" s="5">
        <f t="shared" si="268"/>
        <v>375084.72</v>
      </c>
      <c r="AT1879" t="s">
        <v>59</v>
      </c>
      <c r="AU1879" t="s">
        <v>6164</v>
      </c>
      <c r="AV1879" t="s">
        <v>6165</v>
      </c>
      <c r="AW1879" t="s">
        <v>6166</v>
      </c>
      <c r="AX1879" t="s">
        <v>6167</v>
      </c>
      <c r="AY1879">
        <v>63</v>
      </c>
      <c r="AZ1879">
        <v>0</v>
      </c>
      <c r="BA1879">
        <v>19</v>
      </c>
      <c r="BB1879" t="s">
        <v>6198</v>
      </c>
      <c r="BC1879">
        <v>0</v>
      </c>
      <c r="BD1879">
        <v>0</v>
      </c>
      <c r="BE1879" t="s">
        <v>6169</v>
      </c>
      <c r="BF1879" t="s">
        <v>6170</v>
      </c>
      <c r="BG1879">
        <v>1</v>
      </c>
      <c r="BH1879" t="s">
        <v>6179</v>
      </c>
      <c r="BI1879">
        <v>54</v>
      </c>
      <c r="BJ1879" t="s">
        <v>6187</v>
      </c>
      <c r="BK1879">
        <v>0</v>
      </c>
      <c r="BL1879">
        <v>70</v>
      </c>
      <c r="BM1879" s="3">
        <f t="shared" si="269"/>
        <v>0.9285714285714286</v>
      </c>
    </row>
    <row r="1880" spans="1:65">
      <c r="A1880" t="s">
        <v>2012</v>
      </c>
      <c r="B1880" s="2">
        <v>45770</v>
      </c>
      <c r="C1880" t="s">
        <v>1632</v>
      </c>
      <c r="D1880" t="s">
        <v>1633</v>
      </c>
      <c r="E1880">
        <v>4</v>
      </c>
      <c r="F1880" t="s">
        <v>78</v>
      </c>
      <c r="G1880" t="s">
        <v>79</v>
      </c>
      <c r="H1880" t="s">
        <v>136</v>
      </c>
      <c r="I1880" t="s">
        <v>52</v>
      </c>
      <c r="J1880" t="s">
        <v>81</v>
      </c>
      <c r="K1880" t="s">
        <v>54</v>
      </c>
      <c r="L1880" t="s">
        <v>55</v>
      </c>
      <c r="M1880" t="s">
        <v>56</v>
      </c>
      <c r="N1880" t="s">
        <v>109</v>
      </c>
      <c r="O1880" t="s">
        <v>120</v>
      </c>
      <c r="P1880">
        <v>42</v>
      </c>
      <c r="Q1880">
        <v>42</v>
      </c>
      <c r="R1880">
        <v>41</v>
      </c>
      <c r="S1880">
        <v>1</v>
      </c>
      <c r="T1880">
        <f t="shared" si="261"/>
        <v>40</v>
      </c>
      <c r="U1880">
        <v>40</v>
      </c>
      <c r="V1880">
        <f t="shared" si="262"/>
        <v>0</v>
      </c>
      <c r="W1880" s="3">
        <f t="shared" si="263"/>
        <v>2.4390243902439025E-2</v>
      </c>
      <c r="X1880">
        <v>49</v>
      </c>
      <c r="Y1880" s="4">
        <v>0.7</v>
      </c>
      <c r="Z1880" s="4">
        <v>1.4</v>
      </c>
      <c r="AA1880" s="5">
        <v>84895.62</v>
      </c>
      <c r="AB1880" s="5">
        <f t="shared" si="264"/>
        <v>3395824.8</v>
      </c>
      <c r="AC1880" s="5">
        <v>52731.519999999997</v>
      </c>
      <c r="AD1880" s="5">
        <f t="shared" si="265"/>
        <v>2161992.3199999998</v>
      </c>
      <c r="AE1880" s="5">
        <v>131514.07</v>
      </c>
      <c r="AF1880" s="5">
        <v>40681.11</v>
      </c>
      <c r="AG1880" s="5">
        <v>11401.47</v>
      </c>
      <c r="AH1880" s="5">
        <v>2030</v>
      </c>
      <c r="AI1880" s="5">
        <v>7535.14</v>
      </c>
      <c r="AJ1880">
        <v>0</v>
      </c>
      <c r="AK1880" s="5">
        <v>0</v>
      </c>
      <c r="AL1880" s="5">
        <v>0</v>
      </c>
      <c r="AM1880" s="5">
        <v>63066.86</v>
      </c>
      <c r="AN1880">
        <v>8</v>
      </c>
      <c r="AO1880">
        <v>10</v>
      </c>
      <c r="AP1880" t="str">
        <f t="shared" si="266"/>
        <v>No</v>
      </c>
      <c r="AQ1880">
        <v>2</v>
      </c>
      <c r="AR1880" s="5">
        <f t="shared" si="267"/>
        <v>2418220.9700000002</v>
      </c>
      <c r="AS1880" s="5">
        <f t="shared" si="268"/>
        <v>977603.83</v>
      </c>
      <c r="AT1880" t="s">
        <v>59</v>
      </c>
      <c r="AU1880" t="s">
        <v>6164</v>
      </c>
      <c r="AV1880" t="s">
        <v>6165</v>
      </c>
      <c r="AW1880" t="s">
        <v>6166</v>
      </c>
      <c r="AX1880" t="s">
        <v>6167</v>
      </c>
      <c r="AY1880">
        <v>45</v>
      </c>
      <c r="AZ1880">
        <v>0</v>
      </c>
      <c r="BA1880">
        <v>0</v>
      </c>
      <c r="BB1880" t="s">
        <v>6168</v>
      </c>
      <c r="BC1880">
        <v>1</v>
      </c>
      <c r="BD1880">
        <v>1</v>
      </c>
      <c r="BE1880" t="s">
        <v>6196</v>
      </c>
      <c r="BF1880" t="s">
        <v>6170</v>
      </c>
      <c r="BG1880">
        <v>1</v>
      </c>
      <c r="BH1880" t="s">
        <v>6192</v>
      </c>
      <c r="BI1880">
        <v>85</v>
      </c>
      <c r="BJ1880" t="s">
        <v>6193</v>
      </c>
      <c r="BK1880">
        <v>0</v>
      </c>
      <c r="BL1880">
        <v>45</v>
      </c>
      <c r="BM1880" s="3">
        <f t="shared" si="269"/>
        <v>0.91111111111111109</v>
      </c>
    </row>
    <row r="1881" spans="1:65">
      <c r="A1881" t="s">
        <v>2013</v>
      </c>
      <c r="B1881" s="2">
        <v>45770</v>
      </c>
      <c r="C1881" t="s">
        <v>1632</v>
      </c>
      <c r="D1881" t="s">
        <v>1633</v>
      </c>
      <c r="E1881">
        <v>4</v>
      </c>
      <c r="F1881" t="s">
        <v>78</v>
      </c>
      <c r="G1881" t="s">
        <v>50</v>
      </c>
      <c r="H1881" t="s">
        <v>181</v>
      </c>
      <c r="I1881" t="s">
        <v>52</v>
      </c>
      <c r="J1881" t="s">
        <v>53</v>
      </c>
      <c r="K1881" t="s">
        <v>66</v>
      </c>
      <c r="L1881" t="s">
        <v>67</v>
      </c>
      <c r="M1881" t="s">
        <v>56</v>
      </c>
      <c r="N1881" t="s">
        <v>57</v>
      </c>
      <c r="O1881" t="s">
        <v>120</v>
      </c>
      <c r="P1881">
        <v>75</v>
      </c>
      <c r="Q1881">
        <v>78</v>
      </c>
      <c r="R1881">
        <v>77</v>
      </c>
      <c r="S1881">
        <v>3</v>
      </c>
      <c r="T1881">
        <f t="shared" si="261"/>
        <v>74</v>
      </c>
      <c r="U1881">
        <v>74</v>
      </c>
      <c r="V1881">
        <f t="shared" si="262"/>
        <v>0</v>
      </c>
      <c r="W1881" s="3">
        <f t="shared" si="263"/>
        <v>3.896103896103896E-2</v>
      </c>
      <c r="X1881">
        <v>27</v>
      </c>
      <c r="Y1881" s="4">
        <v>1.2</v>
      </c>
      <c r="Z1881" s="4">
        <v>1</v>
      </c>
      <c r="AA1881" s="5">
        <v>30061.49</v>
      </c>
      <c r="AB1881" s="5">
        <f t="shared" si="264"/>
        <v>2224550.2599999998</v>
      </c>
      <c r="AC1881" s="5">
        <v>23003.42</v>
      </c>
      <c r="AD1881" s="5">
        <f t="shared" si="265"/>
        <v>1771263.34</v>
      </c>
      <c r="AE1881" s="5">
        <v>135904.14000000001</v>
      </c>
      <c r="AF1881" s="5">
        <v>37528.1</v>
      </c>
      <c r="AG1881" s="5">
        <v>8999.0400000000009</v>
      </c>
      <c r="AH1881" s="5">
        <v>1450</v>
      </c>
      <c r="AI1881" s="5">
        <v>10560</v>
      </c>
      <c r="AJ1881">
        <v>0</v>
      </c>
      <c r="AK1881" s="5">
        <v>0</v>
      </c>
      <c r="AL1881" s="5">
        <v>31740.84</v>
      </c>
      <c r="AM1881" s="5">
        <v>78956.460000000006</v>
      </c>
      <c r="AN1881">
        <v>4</v>
      </c>
      <c r="AO1881">
        <v>4</v>
      </c>
      <c r="AP1881" t="str">
        <f t="shared" si="266"/>
        <v>Yes</v>
      </c>
      <c r="AQ1881">
        <v>0</v>
      </c>
      <c r="AR1881" s="5">
        <f t="shared" si="267"/>
        <v>2076401.92</v>
      </c>
      <c r="AS1881" s="5">
        <f t="shared" si="268"/>
        <v>148148.34</v>
      </c>
      <c r="AT1881" t="s">
        <v>116</v>
      </c>
      <c r="AU1881" t="s">
        <v>6164</v>
      </c>
      <c r="AV1881" t="s">
        <v>6165</v>
      </c>
      <c r="AW1881" t="s">
        <v>6166</v>
      </c>
      <c r="AX1881" t="s">
        <v>6167</v>
      </c>
      <c r="AY1881">
        <v>78</v>
      </c>
      <c r="AZ1881">
        <v>1</v>
      </c>
      <c r="BA1881">
        <v>0</v>
      </c>
      <c r="BB1881" t="s">
        <v>6168</v>
      </c>
      <c r="BC1881">
        <v>0</v>
      </c>
      <c r="BD1881">
        <v>0</v>
      </c>
      <c r="BE1881" t="s">
        <v>6169</v>
      </c>
      <c r="BF1881" t="s">
        <v>6170</v>
      </c>
      <c r="BG1881">
        <v>1</v>
      </c>
      <c r="BH1881" t="s">
        <v>6179</v>
      </c>
      <c r="BI1881">
        <v>50</v>
      </c>
      <c r="BJ1881" t="s">
        <v>6172</v>
      </c>
      <c r="BK1881">
        <v>0</v>
      </c>
      <c r="BL1881">
        <v>81</v>
      </c>
      <c r="BM1881" s="3">
        <f t="shared" si="269"/>
        <v>0.95061728395061729</v>
      </c>
    </row>
    <row r="1882" spans="1:65">
      <c r="A1882" t="s">
        <v>2014</v>
      </c>
      <c r="B1882" s="2">
        <v>45770</v>
      </c>
      <c r="C1882" t="s">
        <v>1632</v>
      </c>
      <c r="D1882" t="s">
        <v>1633</v>
      </c>
      <c r="E1882">
        <v>4</v>
      </c>
      <c r="F1882" t="s">
        <v>61</v>
      </c>
      <c r="G1882" t="s">
        <v>79</v>
      </c>
      <c r="H1882" t="s">
        <v>100</v>
      </c>
      <c r="I1882" t="s">
        <v>52</v>
      </c>
      <c r="J1882" t="s">
        <v>53</v>
      </c>
      <c r="K1882" t="s">
        <v>66</v>
      </c>
      <c r="L1882" t="s">
        <v>87</v>
      </c>
      <c r="M1882" t="s">
        <v>56</v>
      </c>
      <c r="N1882" t="s">
        <v>57</v>
      </c>
      <c r="O1882" t="s">
        <v>70</v>
      </c>
      <c r="P1882">
        <v>82</v>
      </c>
      <c r="Q1882">
        <v>83</v>
      </c>
      <c r="R1882">
        <v>83</v>
      </c>
      <c r="S1882">
        <v>2</v>
      </c>
      <c r="T1882">
        <f t="shared" si="261"/>
        <v>81</v>
      </c>
      <c r="U1882">
        <v>79</v>
      </c>
      <c r="V1882">
        <f t="shared" si="262"/>
        <v>2</v>
      </c>
      <c r="W1882" s="3">
        <f t="shared" si="263"/>
        <v>2.4096385542168676E-2</v>
      </c>
      <c r="X1882">
        <v>31</v>
      </c>
      <c r="Y1882" s="4">
        <v>3.5</v>
      </c>
      <c r="Z1882" s="4">
        <v>1.5</v>
      </c>
      <c r="AA1882" s="5">
        <v>30130.58</v>
      </c>
      <c r="AB1882" s="5">
        <f t="shared" si="264"/>
        <v>2380315.8199999998</v>
      </c>
      <c r="AC1882" s="5">
        <v>24212.5</v>
      </c>
      <c r="AD1882" s="5">
        <f t="shared" si="265"/>
        <v>2009637.5</v>
      </c>
      <c r="AE1882" s="5">
        <v>146069</v>
      </c>
      <c r="AF1882" s="5">
        <v>35603.550000000003</v>
      </c>
      <c r="AG1882" s="5">
        <v>9428.8700000000008</v>
      </c>
      <c r="AH1882" s="5">
        <v>2175</v>
      </c>
      <c r="AI1882" s="5">
        <v>7082.67</v>
      </c>
      <c r="AJ1882">
        <v>0</v>
      </c>
      <c r="AK1882" s="5">
        <v>0</v>
      </c>
      <c r="AL1882" s="5">
        <v>33255.25</v>
      </c>
      <c r="AM1882" s="5">
        <v>80517.17</v>
      </c>
      <c r="AN1882">
        <v>4</v>
      </c>
      <c r="AO1882">
        <v>3</v>
      </c>
      <c r="AP1882" t="str">
        <f t="shared" si="266"/>
        <v>Yes</v>
      </c>
      <c r="AQ1882">
        <v>1</v>
      </c>
      <c r="AR1882" s="5">
        <f t="shared" si="267"/>
        <v>2323769.0099999998</v>
      </c>
      <c r="AS1882" s="5">
        <f t="shared" si="268"/>
        <v>56546.81</v>
      </c>
      <c r="AT1882" t="s">
        <v>59</v>
      </c>
      <c r="AU1882" t="s">
        <v>6164</v>
      </c>
      <c r="AV1882" t="s">
        <v>6165</v>
      </c>
      <c r="AW1882" t="s">
        <v>6166</v>
      </c>
      <c r="AX1882" t="s">
        <v>6184</v>
      </c>
      <c r="AY1882">
        <v>84</v>
      </c>
      <c r="AZ1882">
        <v>0</v>
      </c>
      <c r="BA1882">
        <v>20</v>
      </c>
      <c r="BB1882" t="s">
        <v>6198</v>
      </c>
      <c r="BC1882">
        <v>0</v>
      </c>
      <c r="BD1882">
        <v>0</v>
      </c>
      <c r="BE1882" t="s">
        <v>6169</v>
      </c>
      <c r="BF1882" t="s">
        <v>6170</v>
      </c>
      <c r="BG1882">
        <v>1</v>
      </c>
      <c r="BH1882" t="s">
        <v>6186</v>
      </c>
      <c r="BI1882">
        <v>54</v>
      </c>
      <c r="BJ1882" t="s">
        <v>6187</v>
      </c>
      <c r="BK1882">
        <v>0</v>
      </c>
      <c r="BL1882">
        <v>86</v>
      </c>
      <c r="BM1882" s="3">
        <f t="shared" si="269"/>
        <v>0.96511627906976749</v>
      </c>
    </row>
    <row r="1883" spans="1:65">
      <c r="A1883" t="s">
        <v>2015</v>
      </c>
      <c r="B1883" s="2">
        <v>45770</v>
      </c>
      <c r="C1883" t="s">
        <v>1632</v>
      </c>
      <c r="D1883" t="s">
        <v>1633</v>
      </c>
      <c r="E1883">
        <v>4</v>
      </c>
      <c r="F1883" t="s">
        <v>78</v>
      </c>
      <c r="G1883" t="s">
        <v>62</v>
      </c>
      <c r="H1883" t="s">
        <v>153</v>
      </c>
      <c r="I1883" t="s">
        <v>74</v>
      </c>
      <c r="J1883" t="s">
        <v>65</v>
      </c>
      <c r="K1883" t="s">
        <v>66</v>
      </c>
      <c r="L1883" t="s">
        <v>92</v>
      </c>
      <c r="M1883" t="s">
        <v>56</v>
      </c>
      <c r="N1883" t="s">
        <v>76</v>
      </c>
      <c r="O1883" t="s">
        <v>58</v>
      </c>
      <c r="P1883">
        <v>57</v>
      </c>
      <c r="Q1883">
        <v>60</v>
      </c>
      <c r="R1883">
        <v>60</v>
      </c>
      <c r="S1883">
        <v>1</v>
      </c>
      <c r="T1883">
        <f t="shared" si="261"/>
        <v>59</v>
      </c>
      <c r="U1883">
        <v>55</v>
      </c>
      <c r="V1883">
        <f t="shared" si="262"/>
        <v>4</v>
      </c>
      <c r="W1883" s="3">
        <f t="shared" si="263"/>
        <v>1.6666666666666666E-2</v>
      </c>
      <c r="X1883">
        <v>25</v>
      </c>
      <c r="Y1883" s="4">
        <v>0.7</v>
      </c>
      <c r="Z1883" s="4">
        <v>1.4</v>
      </c>
      <c r="AA1883" s="5">
        <v>49145.1</v>
      </c>
      <c r="AB1883" s="5">
        <f t="shared" si="264"/>
        <v>2702980.5</v>
      </c>
      <c r="AC1883" s="5">
        <v>35297.089999999997</v>
      </c>
      <c r="AD1883" s="5">
        <f t="shared" si="265"/>
        <v>2117825.4</v>
      </c>
      <c r="AE1883" s="5">
        <v>131974.03</v>
      </c>
      <c r="AF1883" s="5">
        <v>39197.33</v>
      </c>
      <c r="AG1883" s="5">
        <v>9237.94</v>
      </c>
      <c r="AH1883" s="5">
        <v>2030</v>
      </c>
      <c r="AI1883" s="5">
        <v>5111.1099999999997</v>
      </c>
      <c r="AJ1883">
        <v>0</v>
      </c>
      <c r="AK1883" s="5">
        <v>0</v>
      </c>
      <c r="AL1883" s="5">
        <v>4306.53</v>
      </c>
      <c r="AM1883" s="5">
        <v>36818.629999999997</v>
      </c>
      <c r="AN1883">
        <v>4</v>
      </c>
      <c r="AO1883">
        <v>4</v>
      </c>
      <c r="AP1883" t="str">
        <f t="shared" si="266"/>
        <v>Yes</v>
      </c>
      <c r="AQ1883">
        <v>0</v>
      </c>
      <c r="AR1883" s="5">
        <f t="shared" si="267"/>
        <v>2346500.9700000002</v>
      </c>
      <c r="AS1883" s="5">
        <f t="shared" si="268"/>
        <v>356479.53</v>
      </c>
      <c r="AT1883" t="s">
        <v>59</v>
      </c>
      <c r="AU1883" t="s">
        <v>6164</v>
      </c>
      <c r="AV1883" t="s">
        <v>6165</v>
      </c>
      <c r="AW1883" t="s">
        <v>6166</v>
      </c>
      <c r="AX1883" t="s">
        <v>6184</v>
      </c>
      <c r="AY1883">
        <v>61</v>
      </c>
      <c r="AZ1883">
        <v>1</v>
      </c>
      <c r="BA1883">
        <v>27</v>
      </c>
      <c r="BB1883" t="s">
        <v>6180</v>
      </c>
      <c r="BC1883">
        <v>0</v>
      </c>
      <c r="BD1883">
        <v>0</v>
      </c>
      <c r="BE1883" t="s">
        <v>6169</v>
      </c>
      <c r="BF1883" t="s">
        <v>6170</v>
      </c>
      <c r="BG1883">
        <v>0</v>
      </c>
      <c r="BH1883" t="s">
        <v>6171</v>
      </c>
      <c r="BI1883">
        <v>36</v>
      </c>
      <c r="BJ1883" t="s">
        <v>6172</v>
      </c>
      <c r="BK1883">
        <v>0</v>
      </c>
      <c r="BL1883">
        <v>66</v>
      </c>
      <c r="BM1883" s="3">
        <f t="shared" si="269"/>
        <v>0.90909090909090906</v>
      </c>
    </row>
    <row r="1884" spans="1:65">
      <c r="A1884" t="s">
        <v>2016</v>
      </c>
      <c r="B1884" s="2">
        <v>45770</v>
      </c>
      <c r="C1884" t="s">
        <v>1632</v>
      </c>
      <c r="D1884" t="s">
        <v>1633</v>
      </c>
      <c r="E1884">
        <v>4</v>
      </c>
      <c r="F1884" t="s">
        <v>61</v>
      </c>
      <c r="G1884" t="s">
        <v>79</v>
      </c>
      <c r="H1884" t="s">
        <v>123</v>
      </c>
      <c r="I1884" t="s">
        <v>74</v>
      </c>
      <c r="J1884" t="s">
        <v>53</v>
      </c>
      <c r="K1884" t="s">
        <v>54</v>
      </c>
      <c r="L1884" t="s">
        <v>67</v>
      </c>
      <c r="M1884" t="s">
        <v>68</v>
      </c>
      <c r="N1884" t="s">
        <v>94</v>
      </c>
      <c r="O1884" t="s">
        <v>120</v>
      </c>
      <c r="P1884">
        <v>65</v>
      </c>
      <c r="Q1884">
        <v>67</v>
      </c>
      <c r="R1884">
        <v>66</v>
      </c>
      <c r="S1884">
        <v>2</v>
      </c>
      <c r="T1884">
        <f t="shared" si="261"/>
        <v>64</v>
      </c>
      <c r="U1884">
        <v>62</v>
      </c>
      <c r="V1884">
        <f t="shared" si="262"/>
        <v>2</v>
      </c>
      <c r="W1884" s="3">
        <f t="shared" si="263"/>
        <v>3.0303030303030304E-2</v>
      </c>
      <c r="X1884">
        <v>32</v>
      </c>
      <c r="Y1884" s="4">
        <v>4.7</v>
      </c>
      <c r="Z1884" s="4">
        <v>1.3</v>
      </c>
      <c r="AA1884" s="5">
        <v>38963.61</v>
      </c>
      <c r="AB1884" s="5">
        <f t="shared" si="264"/>
        <v>2415743.8199999998</v>
      </c>
      <c r="AC1884" s="5">
        <v>22043.919999999998</v>
      </c>
      <c r="AD1884" s="5">
        <f t="shared" si="265"/>
        <v>1454898.72</v>
      </c>
      <c r="AE1884" s="5">
        <v>110733.93</v>
      </c>
      <c r="AF1884" s="5">
        <v>28265.7</v>
      </c>
      <c r="AG1884" s="5">
        <v>9863.85</v>
      </c>
      <c r="AH1884" s="5">
        <v>1885</v>
      </c>
      <c r="AI1884" s="5">
        <v>7040</v>
      </c>
      <c r="AJ1884">
        <v>1</v>
      </c>
      <c r="AK1884" s="5">
        <v>8351.7000000000007</v>
      </c>
      <c r="AL1884" s="5">
        <v>1394.82</v>
      </c>
      <c r="AM1884" s="5">
        <v>42465.7</v>
      </c>
      <c r="AN1884">
        <v>4</v>
      </c>
      <c r="AO1884">
        <v>5</v>
      </c>
      <c r="AP1884" t="str">
        <f t="shared" si="266"/>
        <v>No</v>
      </c>
      <c r="AQ1884">
        <v>3</v>
      </c>
      <c r="AR1884" s="5">
        <f t="shared" si="267"/>
        <v>1664899.42</v>
      </c>
      <c r="AS1884" s="5">
        <f t="shared" si="268"/>
        <v>750844.4</v>
      </c>
      <c r="AT1884" t="s">
        <v>116</v>
      </c>
      <c r="AU1884" t="s">
        <v>6189</v>
      </c>
      <c r="AV1884" t="s">
        <v>6201</v>
      </c>
      <c r="AW1884" t="s">
        <v>6175</v>
      </c>
      <c r="AX1884" t="s">
        <v>6167</v>
      </c>
      <c r="AY1884">
        <v>66</v>
      </c>
      <c r="AZ1884">
        <v>0</v>
      </c>
      <c r="BA1884">
        <v>16</v>
      </c>
      <c r="BB1884" t="s">
        <v>6198</v>
      </c>
      <c r="BC1884">
        <v>1</v>
      </c>
      <c r="BD1884">
        <v>0</v>
      </c>
      <c r="BE1884" t="s">
        <v>6196</v>
      </c>
      <c r="BF1884" t="s">
        <v>6210</v>
      </c>
      <c r="BG1884">
        <v>0</v>
      </c>
      <c r="BH1884" t="s">
        <v>6171</v>
      </c>
      <c r="BI1884">
        <v>21</v>
      </c>
      <c r="BJ1884" t="s">
        <v>6172</v>
      </c>
      <c r="BK1884">
        <v>0</v>
      </c>
      <c r="BL1884">
        <v>76</v>
      </c>
      <c r="BM1884" s="3">
        <f t="shared" si="269"/>
        <v>0.86842105263157898</v>
      </c>
    </row>
    <row r="1885" spans="1:65">
      <c r="A1885" t="s">
        <v>2017</v>
      </c>
      <c r="B1885" s="2">
        <v>45770</v>
      </c>
      <c r="C1885" t="s">
        <v>1632</v>
      </c>
      <c r="D1885" t="s">
        <v>1633</v>
      </c>
      <c r="E1885">
        <v>4</v>
      </c>
      <c r="F1885" t="s">
        <v>61</v>
      </c>
      <c r="G1885" t="s">
        <v>50</v>
      </c>
      <c r="H1885" t="s">
        <v>127</v>
      </c>
      <c r="I1885" t="s">
        <v>52</v>
      </c>
      <c r="J1885" t="s">
        <v>81</v>
      </c>
      <c r="K1885" t="s">
        <v>75</v>
      </c>
      <c r="L1885" t="s">
        <v>92</v>
      </c>
      <c r="M1885" t="s">
        <v>56</v>
      </c>
      <c r="N1885" t="s">
        <v>109</v>
      </c>
      <c r="O1885" t="s">
        <v>82</v>
      </c>
      <c r="P1885">
        <v>44</v>
      </c>
      <c r="Q1885">
        <v>46</v>
      </c>
      <c r="R1885">
        <v>46</v>
      </c>
      <c r="S1885">
        <v>1</v>
      </c>
      <c r="T1885">
        <f t="shared" si="261"/>
        <v>45</v>
      </c>
      <c r="U1885">
        <v>43</v>
      </c>
      <c r="V1885">
        <f t="shared" si="262"/>
        <v>2</v>
      </c>
      <c r="W1885" s="3">
        <f t="shared" si="263"/>
        <v>2.1739130434782608E-2</v>
      </c>
      <c r="X1885">
        <v>34</v>
      </c>
      <c r="Y1885" s="4">
        <v>10.199999999999999</v>
      </c>
      <c r="Z1885" s="4">
        <v>2.1</v>
      </c>
      <c r="AA1885" s="5">
        <v>77022.240000000005</v>
      </c>
      <c r="AB1885" s="5">
        <f t="shared" si="264"/>
        <v>3311956.32</v>
      </c>
      <c r="AC1885" s="5">
        <v>53437.05</v>
      </c>
      <c r="AD1885" s="5">
        <f t="shared" si="265"/>
        <v>2458104.2999999998</v>
      </c>
      <c r="AE1885" s="5">
        <v>148401.01</v>
      </c>
      <c r="AF1885" s="5">
        <v>38912.230000000003</v>
      </c>
      <c r="AG1885" s="5">
        <v>10194.41</v>
      </c>
      <c r="AH1885" s="5">
        <v>3045</v>
      </c>
      <c r="AI1885" s="5">
        <v>7447.62</v>
      </c>
      <c r="AJ1885">
        <v>0</v>
      </c>
      <c r="AK1885" s="5">
        <v>0</v>
      </c>
      <c r="AL1885" s="5">
        <v>3249.07</v>
      </c>
      <c r="AM1885" s="5">
        <v>70424.570000000007</v>
      </c>
      <c r="AN1885">
        <v>8</v>
      </c>
      <c r="AO1885">
        <v>12</v>
      </c>
      <c r="AP1885" t="str">
        <f t="shared" si="266"/>
        <v>No</v>
      </c>
      <c r="AQ1885">
        <v>2</v>
      </c>
      <c r="AR1885" s="5">
        <f t="shared" si="267"/>
        <v>2739778.21</v>
      </c>
      <c r="AS1885" s="5">
        <f t="shared" si="268"/>
        <v>572178.11</v>
      </c>
      <c r="AT1885" t="s">
        <v>59</v>
      </c>
      <c r="AU1885" t="s">
        <v>6164</v>
      </c>
      <c r="AV1885" t="s">
        <v>6165</v>
      </c>
      <c r="AW1885" t="s">
        <v>6166</v>
      </c>
      <c r="AX1885" t="s">
        <v>6177</v>
      </c>
      <c r="AY1885">
        <v>46</v>
      </c>
      <c r="AZ1885">
        <v>0</v>
      </c>
      <c r="BA1885">
        <v>14</v>
      </c>
      <c r="BB1885" t="s">
        <v>6180</v>
      </c>
      <c r="BC1885">
        <v>2</v>
      </c>
      <c r="BD1885">
        <v>2</v>
      </c>
      <c r="BE1885" t="s">
        <v>6188</v>
      </c>
      <c r="BF1885" t="s">
        <v>6170</v>
      </c>
      <c r="BG1885">
        <v>1</v>
      </c>
      <c r="BH1885" t="s">
        <v>6186</v>
      </c>
      <c r="BI1885">
        <v>58</v>
      </c>
      <c r="BJ1885" t="s">
        <v>6187</v>
      </c>
      <c r="BK1885">
        <v>0</v>
      </c>
      <c r="BL1885">
        <v>51</v>
      </c>
      <c r="BM1885" s="3">
        <f t="shared" si="269"/>
        <v>0.90196078431372551</v>
      </c>
    </row>
    <row r="1886" spans="1:65">
      <c r="A1886" t="s">
        <v>2018</v>
      </c>
      <c r="B1886" s="2">
        <v>45770</v>
      </c>
      <c r="C1886" t="s">
        <v>1632</v>
      </c>
      <c r="D1886" t="s">
        <v>1633</v>
      </c>
      <c r="E1886">
        <v>4</v>
      </c>
      <c r="F1886" t="s">
        <v>49</v>
      </c>
      <c r="G1886" t="s">
        <v>50</v>
      </c>
      <c r="H1886" t="s">
        <v>51</v>
      </c>
      <c r="I1886" t="s">
        <v>52</v>
      </c>
      <c r="J1886" t="s">
        <v>53</v>
      </c>
      <c r="K1886" t="s">
        <v>66</v>
      </c>
      <c r="L1886" t="s">
        <v>55</v>
      </c>
      <c r="M1886" t="s">
        <v>56</v>
      </c>
      <c r="N1886" t="s">
        <v>57</v>
      </c>
      <c r="O1886" t="s">
        <v>70</v>
      </c>
      <c r="P1886">
        <v>69</v>
      </c>
      <c r="Q1886">
        <v>69</v>
      </c>
      <c r="R1886">
        <v>69</v>
      </c>
      <c r="S1886">
        <v>2</v>
      </c>
      <c r="T1886">
        <f t="shared" si="261"/>
        <v>67</v>
      </c>
      <c r="U1886">
        <v>67</v>
      </c>
      <c r="V1886">
        <f t="shared" si="262"/>
        <v>0</v>
      </c>
      <c r="W1886" s="3">
        <f t="shared" si="263"/>
        <v>2.8985507246376812E-2</v>
      </c>
      <c r="X1886">
        <v>14</v>
      </c>
      <c r="Y1886" s="4">
        <v>1.4</v>
      </c>
      <c r="Z1886" s="4">
        <v>0.9</v>
      </c>
      <c r="AA1886" s="5">
        <v>30254.720000000001</v>
      </c>
      <c r="AB1886" s="5">
        <f t="shared" si="264"/>
        <v>2027066.24</v>
      </c>
      <c r="AC1886" s="5">
        <v>23399.71</v>
      </c>
      <c r="AD1886" s="5">
        <f t="shared" si="265"/>
        <v>1614579.99</v>
      </c>
      <c r="AE1886" s="5">
        <v>124428.26</v>
      </c>
      <c r="AF1886" s="5">
        <v>30586.44</v>
      </c>
      <c r="AG1886" s="5">
        <v>7822.43</v>
      </c>
      <c r="AH1886" s="5">
        <v>1305</v>
      </c>
      <c r="AI1886" s="5">
        <v>7122.58</v>
      </c>
      <c r="AJ1886">
        <v>0</v>
      </c>
      <c r="AK1886" s="5">
        <v>0</v>
      </c>
      <c r="AL1886" s="5">
        <v>31740.84</v>
      </c>
      <c r="AM1886" s="5">
        <v>74667.08</v>
      </c>
      <c r="AN1886">
        <v>4</v>
      </c>
      <c r="AO1886">
        <v>4</v>
      </c>
      <c r="AP1886" t="str">
        <f t="shared" si="266"/>
        <v>Yes</v>
      </c>
      <c r="AQ1886">
        <v>1</v>
      </c>
      <c r="AR1886" s="5">
        <f t="shared" si="267"/>
        <v>1892252.62</v>
      </c>
      <c r="AS1886" s="5">
        <f t="shared" si="268"/>
        <v>134813.62</v>
      </c>
      <c r="AT1886" t="s">
        <v>59</v>
      </c>
      <c r="AU1886" t="s">
        <v>6164</v>
      </c>
      <c r="AV1886" t="s">
        <v>6165</v>
      </c>
      <c r="AW1886" t="s">
        <v>6166</v>
      </c>
      <c r="AX1886" t="s">
        <v>6184</v>
      </c>
      <c r="AY1886">
        <v>74</v>
      </c>
      <c r="AZ1886">
        <v>3</v>
      </c>
      <c r="BA1886">
        <v>0</v>
      </c>
      <c r="BB1886" t="s">
        <v>6168</v>
      </c>
      <c r="BC1886">
        <v>0</v>
      </c>
      <c r="BD1886">
        <v>0</v>
      </c>
      <c r="BE1886" t="s">
        <v>6169</v>
      </c>
      <c r="BF1886" t="s">
        <v>6170</v>
      </c>
      <c r="BG1886">
        <v>0</v>
      </c>
      <c r="BH1886" t="s">
        <v>6171</v>
      </c>
      <c r="BI1886">
        <v>15</v>
      </c>
      <c r="BJ1886" t="s">
        <v>6172</v>
      </c>
      <c r="BK1886">
        <v>0</v>
      </c>
      <c r="BL1886">
        <v>74</v>
      </c>
      <c r="BM1886" s="3">
        <f t="shared" si="269"/>
        <v>0.93243243243243246</v>
      </c>
    </row>
    <row r="1887" spans="1:65">
      <c r="A1887" t="s">
        <v>2019</v>
      </c>
      <c r="B1887" s="2">
        <v>45770</v>
      </c>
      <c r="C1887" t="s">
        <v>1632</v>
      </c>
      <c r="D1887" t="s">
        <v>1633</v>
      </c>
      <c r="E1887">
        <v>4</v>
      </c>
      <c r="F1887" t="s">
        <v>49</v>
      </c>
      <c r="G1887" t="s">
        <v>50</v>
      </c>
      <c r="H1887" t="s">
        <v>245</v>
      </c>
      <c r="I1887" t="s">
        <v>64</v>
      </c>
      <c r="J1887" t="s">
        <v>53</v>
      </c>
      <c r="K1887" t="s">
        <v>54</v>
      </c>
      <c r="L1887" t="s">
        <v>92</v>
      </c>
      <c r="M1887" t="s">
        <v>56</v>
      </c>
      <c r="N1887" t="s">
        <v>69</v>
      </c>
      <c r="O1887" t="s">
        <v>120</v>
      </c>
      <c r="P1887">
        <v>65</v>
      </c>
      <c r="Q1887">
        <v>69</v>
      </c>
      <c r="R1887">
        <v>65</v>
      </c>
      <c r="S1887">
        <v>1</v>
      </c>
      <c r="T1887">
        <f t="shared" si="261"/>
        <v>64</v>
      </c>
      <c r="U1887">
        <v>62</v>
      </c>
      <c r="V1887">
        <f t="shared" si="262"/>
        <v>2</v>
      </c>
      <c r="W1887" s="3">
        <f t="shared" si="263"/>
        <v>1.5384615384615385E-2</v>
      </c>
      <c r="X1887">
        <v>21</v>
      </c>
      <c r="Y1887" s="4">
        <v>7.1</v>
      </c>
      <c r="Z1887" s="4">
        <v>1.6</v>
      </c>
      <c r="AA1887" s="5">
        <v>39321.360000000001</v>
      </c>
      <c r="AB1887" s="5">
        <f t="shared" si="264"/>
        <v>2437924.3199999998</v>
      </c>
      <c r="AC1887" s="5">
        <v>23693.68</v>
      </c>
      <c r="AD1887" s="5">
        <f t="shared" si="265"/>
        <v>1540089.2</v>
      </c>
      <c r="AE1887" s="5">
        <v>108337.37</v>
      </c>
      <c r="AF1887" s="5">
        <v>30722.49</v>
      </c>
      <c r="AG1887" s="5">
        <v>8691.25</v>
      </c>
      <c r="AH1887" s="5">
        <v>2320</v>
      </c>
      <c r="AI1887" s="5">
        <v>3525.42</v>
      </c>
      <c r="AJ1887">
        <v>0</v>
      </c>
      <c r="AK1887" s="5">
        <v>0</v>
      </c>
      <c r="AL1887" s="5">
        <v>1519.87</v>
      </c>
      <c r="AM1887" s="5">
        <v>43411.199999999997</v>
      </c>
      <c r="AN1887">
        <v>4</v>
      </c>
      <c r="AO1887">
        <v>5</v>
      </c>
      <c r="AP1887" t="str">
        <f t="shared" si="266"/>
        <v>No</v>
      </c>
      <c r="AQ1887">
        <v>3</v>
      </c>
      <c r="AR1887" s="5">
        <f t="shared" si="267"/>
        <v>1738616.8</v>
      </c>
      <c r="AS1887" s="5">
        <f t="shared" si="268"/>
        <v>699307.52000000002</v>
      </c>
      <c r="AT1887" t="s">
        <v>59</v>
      </c>
      <c r="AU1887" t="s">
        <v>6164</v>
      </c>
      <c r="AV1887" t="s">
        <v>6165</v>
      </c>
      <c r="AW1887" t="s">
        <v>6166</v>
      </c>
      <c r="AX1887" t="s">
        <v>6167</v>
      </c>
      <c r="AY1887">
        <v>67</v>
      </c>
      <c r="AZ1887">
        <v>2</v>
      </c>
      <c r="BA1887">
        <v>22</v>
      </c>
      <c r="BB1887" t="s">
        <v>6185</v>
      </c>
      <c r="BC1887">
        <v>0</v>
      </c>
      <c r="BD1887">
        <v>1</v>
      </c>
      <c r="BE1887" t="s">
        <v>6196</v>
      </c>
      <c r="BF1887" t="s">
        <v>6170</v>
      </c>
      <c r="BG1887">
        <v>1</v>
      </c>
      <c r="BH1887" t="s">
        <v>6186</v>
      </c>
      <c r="BI1887">
        <v>23</v>
      </c>
      <c r="BJ1887" t="s">
        <v>6172</v>
      </c>
      <c r="BK1887">
        <v>0</v>
      </c>
      <c r="BL1887">
        <v>71</v>
      </c>
      <c r="BM1887" s="3">
        <f t="shared" si="269"/>
        <v>0.91549295774647887</v>
      </c>
    </row>
    <row r="1888" spans="1:65">
      <c r="A1888" t="s">
        <v>2020</v>
      </c>
      <c r="B1888" s="2">
        <v>45770</v>
      </c>
      <c r="C1888" t="s">
        <v>1632</v>
      </c>
      <c r="D1888" t="s">
        <v>1633</v>
      </c>
      <c r="E1888">
        <v>4</v>
      </c>
      <c r="F1888" t="s">
        <v>78</v>
      </c>
      <c r="G1888" t="s">
        <v>79</v>
      </c>
      <c r="H1888" t="s">
        <v>136</v>
      </c>
      <c r="I1888" t="s">
        <v>52</v>
      </c>
      <c r="J1888" t="s">
        <v>53</v>
      </c>
      <c r="K1888" t="s">
        <v>66</v>
      </c>
      <c r="L1888" t="s">
        <v>67</v>
      </c>
      <c r="M1888" t="s">
        <v>56</v>
      </c>
      <c r="N1888" t="s">
        <v>76</v>
      </c>
      <c r="O1888" t="s">
        <v>70</v>
      </c>
      <c r="P1888">
        <v>76</v>
      </c>
      <c r="Q1888">
        <v>80</v>
      </c>
      <c r="R1888">
        <v>78</v>
      </c>
      <c r="S1888">
        <v>2</v>
      </c>
      <c r="T1888">
        <f t="shared" si="261"/>
        <v>76</v>
      </c>
      <c r="U1888">
        <v>76</v>
      </c>
      <c r="V1888">
        <f t="shared" si="262"/>
        <v>0</v>
      </c>
      <c r="W1888" s="3">
        <f t="shared" si="263"/>
        <v>2.564102564102564E-2</v>
      </c>
      <c r="X1888">
        <v>19</v>
      </c>
      <c r="Y1888" s="4">
        <v>9.8000000000000007</v>
      </c>
      <c r="Z1888" s="4">
        <v>1.9</v>
      </c>
      <c r="AA1888" s="5">
        <v>30114.82</v>
      </c>
      <c r="AB1888" s="5">
        <f t="shared" si="264"/>
        <v>2288726.3199999998</v>
      </c>
      <c r="AC1888" s="5">
        <v>22965.83</v>
      </c>
      <c r="AD1888" s="5">
        <f t="shared" si="265"/>
        <v>1791334.74</v>
      </c>
      <c r="AE1888" s="5">
        <v>137836.45000000001</v>
      </c>
      <c r="AF1888" s="5">
        <v>35840.44</v>
      </c>
      <c r="AG1888" s="5">
        <v>9036.6200000000008</v>
      </c>
      <c r="AH1888" s="5">
        <v>2755</v>
      </c>
      <c r="AI1888" s="5">
        <v>7030.99</v>
      </c>
      <c r="AJ1888">
        <v>0</v>
      </c>
      <c r="AK1888" s="5">
        <v>0</v>
      </c>
      <c r="AL1888" s="5">
        <v>31740.84</v>
      </c>
      <c r="AM1888" s="5">
        <v>84455.63</v>
      </c>
      <c r="AN1888">
        <v>4</v>
      </c>
      <c r="AO1888">
        <v>3</v>
      </c>
      <c r="AP1888" t="str">
        <f t="shared" si="266"/>
        <v>Yes</v>
      </c>
      <c r="AQ1888">
        <v>1</v>
      </c>
      <c r="AR1888" s="5">
        <f t="shared" si="267"/>
        <v>2100030.71</v>
      </c>
      <c r="AS1888" s="5">
        <f t="shared" si="268"/>
        <v>188695.61</v>
      </c>
      <c r="AT1888" t="s">
        <v>59</v>
      </c>
      <c r="AU1888" t="s">
        <v>6164</v>
      </c>
      <c r="AV1888" t="s">
        <v>6165</v>
      </c>
      <c r="AW1888" t="s">
        <v>6166</v>
      </c>
      <c r="AX1888" t="s">
        <v>6177</v>
      </c>
      <c r="AY1888">
        <v>79</v>
      </c>
      <c r="AZ1888">
        <v>0</v>
      </c>
      <c r="BA1888">
        <v>0</v>
      </c>
      <c r="BB1888" t="s">
        <v>6168</v>
      </c>
      <c r="BC1888">
        <v>0</v>
      </c>
      <c r="BD1888">
        <v>0</v>
      </c>
      <c r="BE1888" t="s">
        <v>6169</v>
      </c>
      <c r="BF1888" t="s">
        <v>6170</v>
      </c>
      <c r="BG1888">
        <v>0</v>
      </c>
      <c r="BH1888" t="s">
        <v>6171</v>
      </c>
      <c r="BI1888">
        <v>16</v>
      </c>
      <c r="BJ1888" t="s">
        <v>6172</v>
      </c>
      <c r="BK1888">
        <v>0</v>
      </c>
      <c r="BL1888">
        <v>82</v>
      </c>
      <c r="BM1888" s="3">
        <f t="shared" si="269"/>
        <v>0.95121951219512191</v>
      </c>
    </row>
    <row r="1889" spans="1:65">
      <c r="A1889" t="s">
        <v>2021</v>
      </c>
      <c r="B1889" s="2">
        <v>45771</v>
      </c>
      <c r="C1889" t="s">
        <v>1632</v>
      </c>
      <c r="D1889" t="s">
        <v>1633</v>
      </c>
      <c r="E1889">
        <v>4</v>
      </c>
      <c r="F1889" t="s">
        <v>78</v>
      </c>
      <c r="G1889" t="s">
        <v>50</v>
      </c>
      <c r="H1889" t="s">
        <v>173</v>
      </c>
      <c r="I1889" t="s">
        <v>64</v>
      </c>
      <c r="J1889" t="s">
        <v>65</v>
      </c>
      <c r="K1889" t="s">
        <v>66</v>
      </c>
      <c r="L1889" t="s">
        <v>55</v>
      </c>
      <c r="M1889" t="s">
        <v>56</v>
      </c>
      <c r="N1889" t="s">
        <v>109</v>
      </c>
      <c r="O1889" t="s">
        <v>82</v>
      </c>
      <c r="P1889">
        <v>47</v>
      </c>
      <c r="Q1889">
        <v>50</v>
      </c>
      <c r="R1889">
        <v>49</v>
      </c>
      <c r="S1889">
        <v>1</v>
      </c>
      <c r="T1889">
        <f t="shared" si="261"/>
        <v>48</v>
      </c>
      <c r="U1889">
        <v>46</v>
      </c>
      <c r="V1889">
        <f t="shared" si="262"/>
        <v>2</v>
      </c>
      <c r="W1889" s="3">
        <f t="shared" si="263"/>
        <v>2.0408163265306121E-2</v>
      </c>
      <c r="X1889">
        <v>9</v>
      </c>
      <c r="Y1889" s="4">
        <v>5.5</v>
      </c>
      <c r="Z1889" s="4">
        <v>1.8</v>
      </c>
      <c r="AA1889" s="5">
        <v>48395.22</v>
      </c>
      <c r="AB1889" s="5">
        <f t="shared" si="264"/>
        <v>2226180.12</v>
      </c>
      <c r="AC1889" s="5">
        <v>34997.69</v>
      </c>
      <c r="AD1889" s="5">
        <f t="shared" si="265"/>
        <v>1714886.81</v>
      </c>
      <c r="AE1889" s="5">
        <v>105446.04</v>
      </c>
      <c r="AF1889" s="5">
        <v>31885.45</v>
      </c>
      <c r="AG1889" s="5">
        <v>7499.59</v>
      </c>
      <c r="AH1889" s="5">
        <v>2610</v>
      </c>
      <c r="AI1889" s="5">
        <v>5122.7299999999996</v>
      </c>
      <c r="AJ1889">
        <v>0</v>
      </c>
      <c r="AK1889" s="5">
        <v>0</v>
      </c>
      <c r="AL1889" s="5">
        <v>2095.44</v>
      </c>
      <c r="AM1889" s="5">
        <v>65551.199999999997</v>
      </c>
      <c r="AN1889">
        <v>8</v>
      </c>
      <c r="AO1889">
        <v>9</v>
      </c>
      <c r="AP1889" t="str">
        <f t="shared" si="266"/>
        <v>No</v>
      </c>
      <c r="AQ1889">
        <v>2</v>
      </c>
      <c r="AR1889" s="5">
        <f t="shared" si="267"/>
        <v>1935097.26</v>
      </c>
      <c r="AS1889" s="5">
        <f t="shared" si="268"/>
        <v>291082.86</v>
      </c>
      <c r="AT1889" t="s">
        <v>59</v>
      </c>
      <c r="AU1889" t="s">
        <v>6164</v>
      </c>
      <c r="AV1889" t="s">
        <v>6165</v>
      </c>
      <c r="AW1889" t="s">
        <v>6166</v>
      </c>
      <c r="AX1889" t="s">
        <v>6167</v>
      </c>
      <c r="AY1889">
        <v>50</v>
      </c>
      <c r="AZ1889">
        <v>0</v>
      </c>
      <c r="BA1889">
        <v>20</v>
      </c>
      <c r="BB1889" t="s">
        <v>6180</v>
      </c>
      <c r="BC1889">
        <v>0</v>
      </c>
      <c r="BD1889">
        <v>1</v>
      </c>
      <c r="BE1889" t="s">
        <v>6188</v>
      </c>
      <c r="BF1889" t="s">
        <v>6170</v>
      </c>
      <c r="BG1889">
        <v>5</v>
      </c>
      <c r="BH1889" t="s">
        <v>6209</v>
      </c>
      <c r="BI1889">
        <v>82</v>
      </c>
      <c r="BJ1889" t="s">
        <v>6193</v>
      </c>
      <c r="BK1889">
        <v>0</v>
      </c>
      <c r="BL1889">
        <v>60</v>
      </c>
      <c r="BM1889" s="3">
        <f t="shared" si="269"/>
        <v>0.81666666666666665</v>
      </c>
    </row>
    <row r="1890" spans="1:65">
      <c r="A1890" t="s">
        <v>2022</v>
      </c>
      <c r="B1890" s="2">
        <v>45771</v>
      </c>
      <c r="C1890" t="s">
        <v>1632</v>
      </c>
      <c r="D1890" t="s">
        <v>1633</v>
      </c>
      <c r="E1890">
        <v>4</v>
      </c>
      <c r="F1890" t="s">
        <v>78</v>
      </c>
      <c r="G1890" t="s">
        <v>79</v>
      </c>
      <c r="H1890" t="s">
        <v>143</v>
      </c>
      <c r="I1890" t="s">
        <v>74</v>
      </c>
      <c r="J1890" t="s">
        <v>53</v>
      </c>
      <c r="K1890" t="s">
        <v>75</v>
      </c>
      <c r="L1890" t="s">
        <v>55</v>
      </c>
      <c r="M1890" t="s">
        <v>56</v>
      </c>
      <c r="N1890" t="s">
        <v>76</v>
      </c>
      <c r="O1890" t="s">
        <v>82</v>
      </c>
      <c r="P1890">
        <v>69</v>
      </c>
      <c r="Q1890">
        <v>73</v>
      </c>
      <c r="R1890">
        <v>71</v>
      </c>
      <c r="S1890">
        <v>2</v>
      </c>
      <c r="T1890">
        <f t="shared" si="261"/>
        <v>69</v>
      </c>
      <c r="U1890">
        <v>69</v>
      </c>
      <c r="V1890">
        <f t="shared" si="262"/>
        <v>0</v>
      </c>
      <c r="W1890" s="3">
        <f t="shared" si="263"/>
        <v>2.8169014084507043E-2</v>
      </c>
      <c r="X1890">
        <v>44</v>
      </c>
      <c r="Y1890" s="4">
        <v>2.2000000000000002</v>
      </c>
      <c r="Z1890" s="4">
        <v>1.3</v>
      </c>
      <c r="AA1890" s="5">
        <v>36171.11</v>
      </c>
      <c r="AB1890" s="5">
        <f t="shared" si="264"/>
        <v>2495806.59</v>
      </c>
      <c r="AC1890" s="5">
        <v>23429.54</v>
      </c>
      <c r="AD1890" s="5">
        <f t="shared" si="265"/>
        <v>1663497.34</v>
      </c>
      <c r="AE1890" s="5">
        <v>122256.01</v>
      </c>
      <c r="AF1890" s="5">
        <v>35242.74</v>
      </c>
      <c r="AG1890" s="5">
        <v>11759.42</v>
      </c>
      <c r="AH1890" s="5">
        <v>1885</v>
      </c>
      <c r="AI1890" s="5">
        <v>7100</v>
      </c>
      <c r="AJ1890">
        <v>0</v>
      </c>
      <c r="AK1890" s="5">
        <v>0</v>
      </c>
      <c r="AL1890" s="5">
        <v>0</v>
      </c>
      <c r="AM1890" s="5">
        <v>45402.37</v>
      </c>
      <c r="AN1890">
        <v>4</v>
      </c>
      <c r="AO1890">
        <v>2</v>
      </c>
      <c r="AP1890" t="str">
        <f t="shared" si="266"/>
        <v>Yes</v>
      </c>
      <c r="AQ1890">
        <v>1</v>
      </c>
      <c r="AR1890" s="5">
        <f t="shared" si="267"/>
        <v>1887142.88</v>
      </c>
      <c r="AS1890" s="5">
        <f t="shared" si="268"/>
        <v>608663.71</v>
      </c>
      <c r="AT1890" t="s">
        <v>59</v>
      </c>
      <c r="AU1890" t="s">
        <v>6164</v>
      </c>
      <c r="AV1890" t="s">
        <v>6165</v>
      </c>
      <c r="AW1890" t="s">
        <v>6166</v>
      </c>
      <c r="AX1890" t="s">
        <v>6167</v>
      </c>
      <c r="AY1890">
        <v>71</v>
      </c>
      <c r="AZ1890">
        <v>0</v>
      </c>
      <c r="BA1890">
        <v>0</v>
      </c>
      <c r="BB1890" t="s">
        <v>6168</v>
      </c>
      <c r="BC1890">
        <v>0</v>
      </c>
      <c r="BD1890">
        <v>0</v>
      </c>
      <c r="BE1890" t="s">
        <v>6169</v>
      </c>
      <c r="BF1890" t="s">
        <v>6170</v>
      </c>
      <c r="BG1890">
        <v>1</v>
      </c>
      <c r="BH1890" t="s">
        <v>6186</v>
      </c>
      <c r="BI1890">
        <v>35</v>
      </c>
      <c r="BJ1890" t="s">
        <v>6172</v>
      </c>
      <c r="BK1890">
        <v>0</v>
      </c>
      <c r="BL1890">
        <v>77</v>
      </c>
      <c r="BM1890" s="3">
        <f t="shared" si="269"/>
        <v>0.92207792207792205</v>
      </c>
    </row>
    <row r="1891" spans="1:65">
      <c r="A1891" t="s">
        <v>2023</v>
      </c>
      <c r="B1891" s="2">
        <v>45771</v>
      </c>
      <c r="C1891" t="s">
        <v>1632</v>
      </c>
      <c r="D1891" t="s">
        <v>1633</v>
      </c>
      <c r="E1891">
        <v>4</v>
      </c>
      <c r="F1891" t="s">
        <v>72</v>
      </c>
      <c r="G1891" t="s">
        <v>79</v>
      </c>
      <c r="H1891" t="s">
        <v>159</v>
      </c>
      <c r="I1891" t="s">
        <v>74</v>
      </c>
      <c r="J1891" t="s">
        <v>65</v>
      </c>
      <c r="K1891" t="s">
        <v>66</v>
      </c>
      <c r="L1891" t="s">
        <v>92</v>
      </c>
      <c r="M1891" t="s">
        <v>56</v>
      </c>
      <c r="N1891" t="s">
        <v>69</v>
      </c>
      <c r="O1891" t="s">
        <v>70</v>
      </c>
      <c r="P1891">
        <v>63</v>
      </c>
      <c r="Q1891">
        <v>64</v>
      </c>
      <c r="R1891">
        <v>63</v>
      </c>
      <c r="S1891">
        <v>1</v>
      </c>
      <c r="T1891">
        <f t="shared" si="261"/>
        <v>62</v>
      </c>
      <c r="U1891">
        <v>61</v>
      </c>
      <c r="V1891">
        <f t="shared" si="262"/>
        <v>1</v>
      </c>
      <c r="W1891" s="3">
        <f t="shared" si="263"/>
        <v>1.5873015873015872E-2</v>
      </c>
      <c r="X1891">
        <v>25</v>
      </c>
      <c r="Y1891" s="4">
        <v>6.4</v>
      </c>
      <c r="Z1891" s="4">
        <v>1.4</v>
      </c>
      <c r="AA1891" s="5">
        <v>48500.79</v>
      </c>
      <c r="AB1891" s="5">
        <f t="shared" si="264"/>
        <v>2958548.19</v>
      </c>
      <c r="AC1891" s="5">
        <v>35136.33</v>
      </c>
      <c r="AD1891" s="5">
        <f t="shared" si="265"/>
        <v>2213588.79</v>
      </c>
      <c r="AE1891" s="5">
        <v>139423.32</v>
      </c>
      <c r="AF1891" s="5">
        <v>39603.58</v>
      </c>
      <c r="AG1891" s="5">
        <v>9754.14</v>
      </c>
      <c r="AH1891" s="5">
        <v>2030</v>
      </c>
      <c r="AI1891" s="5">
        <v>5084.21</v>
      </c>
      <c r="AJ1891">
        <v>0</v>
      </c>
      <c r="AK1891" s="5">
        <v>0</v>
      </c>
      <c r="AL1891" s="5">
        <v>1048.55</v>
      </c>
      <c r="AM1891" s="5">
        <v>40330.94</v>
      </c>
      <c r="AN1891">
        <v>4</v>
      </c>
      <c r="AO1891">
        <v>4</v>
      </c>
      <c r="AP1891" t="str">
        <f t="shared" si="266"/>
        <v>Yes</v>
      </c>
      <c r="AQ1891">
        <v>1</v>
      </c>
      <c r="AR1891" s="5">
        <f t="shared" si="267"/>
        <v>2450863.5299999998</v>
      </c>
      <c r="AS1891" s="5">
        <f t="shared" si="268"/>
        <v>507684.66</v>
      </c>
      <c r="AT1891" t="s">
        <v>59</v>
      </c>
      <c r="AU1891" t="s">
        <v>6164</v>
      </c>
      <c r="AV1891" t="s">
        <v>6165</v>
      </c>
      <c r="AW1891" t="s">
        <v>6166</v>
      </c>
      <c r="AX1891" t="s">
        <v>6167</v>
      </c>
      <c r="AY1891">
        <v>68</v>
      </c>
      <c r="AZ1891">
        <v>3</v>
      </c>
      <c r="BA1891">
        <v>13</v>
      </c>
      <c r="BB1891" t="s">
        <v>6185</v>
      </c>
      <c r="BC1891">
        <v>0</v>
      </c>
      <c r="BD1891">
        <v>0</v>
      </c>
      <c r="BE1891" t="s">
        <v>6169</v>
      </c>
      <c r="BF1891" t="s">
        <v>6170</v>
      </c>
      <c r="BG1891">
        <v>1</v>
      </c>
      <c r="BH1891" t="s">
        <v>6179</v>
      </c>
      <c r="BI1891">
        <v>54</v>
      </c>
      <c r="BJ1891" t="s">
        <v>6187</v>
      </c>
      <c r="BK1891">
        <v>0</v>
      </c>
      <c r="BL1891">
        <v>69</v>
      </c>
      <c r="BM1891" s="3">
        <f t="shared" si="269"/>
        <v>0.91304347826086951</v>
      </c>
    </row>
    <row r="1892" spans="1:65">
      <c r="A1892" t="s">
        <v>2024</v>
      </c>
      <c r="B1892" s="2">
        <v>45771</v>
      </c>
      <c r="C1892" t="s">
        <v>1632</v>
      </c>
      <c r="D1892" t="s">
        <v>1633</v>
      </c>
      <c r="E1892">
        <v>4</v>
      </c>
      <c r="F1892" t="s">
        <v>49</v>
      </c>
      <c r="G1892" t="s">
        <v>79</v>
      </c>
      <c r="H1892" t="s">
        <v>106</v>
      </c>
      <c r="I1892" t="s">
        <v>52</v>
      </c>
      <c r="J1892" t="s">
        <v>53</v>
      </c>
      <c r="K1892" t="s">
        <v>75</v>
      </c>
      <c r="L1892" t="s">
        <v>92</v>
      </c>
      <c r="M1892" t="s">
        <v>68</v>
      </c>
      <c r="N1892" t="s">
        <v>94</v>
      </c>
      <c r="O1892" t="s">
        <v>70</v>
      </c>
      <c r="P1892">
        <v>69</v>
      </c>
      <c r="Q1892">
        <v>73</v>
      </c>
      <c r="R1892">
        <v>70</v>
      </c>
      <c r="S1892">
        <v>3</v>
      </c>
      <c r="T1892">
        <f t="shared" si="261"/>
        <v>67</v>
      </c>
      <c r="U1892">
        <v>67</v>
      </c>
      <c r="V1892">
        <f t="shared" si="262"/>
        <v>0</v>
      </c>
      <c r="W1892" s="3">
        <f t="shared" si="263"/>
        <v>4.2857142857142858E-2</v>
      </c>
      <c r="X1892">
        <v>126</v>
      </c>
      <c r="Y1892" s="4">
        <v>8.1</v>
      </c>
      <c r="Z1892" s="4">
        <v>6.1</v>
      </c>
      <c r="AA1892" s="5">
        <v>35847.410000000003</v>
      </c>
      <c r="AB1892" s="5">
        <f t="shared" si="264"/>
        <v>2401776.4700000002</v>
      </c>
      <c r="AC1892" s="5">
        <v>22869.4</v>
      </c>
      <c r="AD1892" s="5">
        <f t="shared" si="265"/>
        <v>1600858</v>
      </c>
      <c r="AE1892" s="5">
        <v>123718.11</v>
      </c>
      <c r="AF1892" s="5">
        <v>38996.53</v>
      </c>
      <c r="AG1892" s="5">
        <v>104357.23</v>
      </c>
      <c r="AH1892" s="5">
        <v>27889.5</v>
      </c>
      <c r="AI1892" s="5">
        <v>10666.67</v>
      </c>
      <c r="AJ1892">
        <v>1</v>
      </c>
      <c r="AK1892" s="5">
        <v>8400.85</v>
      </c>
      <c r="AL1892" s="5">
        <v>0</v>
      </c>
      <c r="AM1892" s="5">
        <v>41553.06</v>
      </c>
      <c r="AN1892">
        <v>4</v>
      </c>
      <c r="AO1892">
        <v>4</v>
      </c>
      <c r="AP1892" t="str">
        <f t="shared" si="266"/>
        <v>Yes</v>
      </c>
      <c r="AQ1892">
        <v>2</v>
      </c>
      <c r="AR1892" s="5">
        <f t="shared" si="267"/>
        <v>1956439.95</v>
      </c>
      <c r="AS1892" s="5">
        <f t="shared" si="268"/>
        <v>445336.52</v>
      </c>
      <c r="AT1892" t="s">
        <v>116</v>
      </c>
      <c r="AU1892" t="s">
        <v>6181</v>
      </c>
      <c r="AV1892" t="s">
        <v>6182</v>
      </c>
      <c r="AW1892" t="s">
        <v>6183</v>
      </c>
      <c r="AX1892" t="s">
        <v>6202</v>
      </c>
      <c r="AY1892">
        <v>72</v>
      </c>
      <c r="AZ1892">
        <v>0</v>
      </c>
      <c r="BA1892">
        <v>0</v>
      </c>
      <c r="BB1892" t="s">
        <v>6168</v>
      </c>
      <c r="BC1892">
        <v>0</v>
      </c>
      <c r="BD1892">
        <v>0</v>
      </c>
      <c r="BE1892" t="s">
        <v>6169</v>
      </c>
      <c r="BF1892" t="s">
        <v>6176</v>
      </c>
      <c r="BG1892">
        <v>4</v>
      </c>
      <c r="BH1892" t="s">
        <v>6208</v>
      </c>
      <c r="BI1892">
        <v>85</v>
      </c>
      <c r="BJ1892" t="s">
        <v>6193</v>
      </c>
      <c r="BK1892">
        <v>0</v>
      </c>
      <c r="BL1892">
        <v>79</v>
      </c>
      <c r="BM1892" s="3">
        <f t="shared" si="269"/>
        <v>0.88607594936708856</v>
      </c>
    </row>
    <row r="1893" spans="1:65">
      <c r="A1893" t="s">
        <v>2025</v>
      </c>
      <c r="B1893" s="2">
        <v>45771</v>
      </c>
      <c r="C1893" t="s">
        <v>1632</v>
      </c>
      <c r="D1893" t="s">
        <v>1633</v>
      </c>
      <c r="E1893">
        <v>4</v>
      </c>
      <c r="F1893" t="s">
        <v>49</v>
      </c>
      <c r="G1893" t="s">
        <v>79</v>
      </c>
      <c r="H1893" t="s">
        <v>260</v>
      </c>
      <c r="I1893" t="s">
        <v>74</v>
      </c>
      <c r="J1893" t="s">
        <v>53</v>
      </c>
      <c r="K1893" t="s">
        <v>75</v>
      </c>
      <c r="L1893" t="s">
        <v>87</v>
      </c>
      <c r="M1893" t="s">
        <v>56</v>
      </c>
      <c r="N1893" t="s">
        <v>109</v>
      </c>
      <c r="O1893" t="s">
        <v>120</v>
      </c>
      <c r="P1893">
        <v>67</v>
      </c>
      <c r="Q1893">
        <v>71</v>
      </c>
      <c r="R1893">
        <v>69</v>
      </c>
      <c r="S1893">
        <v>2</v>
      </c>
      <c r="T1893">
        <f t="shared" si="261"/>
        <v>67</v>
      </c>
      <c r="U1893">
        <v>65</v>
      </c>
      <c r="V1893">
        <f t="shared" si="262"/>
        <v>2</v>
      </c>
      <c r="W1893" s="3">
        <f t="shared" si="263"/>
        <v>2.8985507246376812E-2</v>
      </c>
      <c r="X1893">
        <v>12</v>
      </c>
      <c r="Y1893" s="4">
        <v>8.1</v>
      </c>
      <c r="Z1893" s="4">
        <v>1.6</v>
      </c>
      <c r="AA1893" s="5">
        <v>36005.18</v>
      </c>
      <c r="AB1893" s="5">
        <f t="shared" si="264"/>
        <v>2340336.7000000002</v>
      </c>
      <c r="AC1893" s="5">
        <v>24244.66</v>
      </c>
      <c r="AD1893" s="5">
        <f t="shared" si="265"/>
        <v>1672881.54</v>
      </c>
      <c r="AE1893" s="5">
        <v>119265.91</v>
      </c>
      <c r="AF1893" s="5">
        <v>30865</v>
      </c>
      <c r="AG1893" s="5">
        <v>8062.49</v>
      </c>
      <c r="AH1893" s="5">
        <v>2320</v>
      </c>
      <c r="AI1893" s="5">
        <v>7122.58</v>
      </c>
      <c r="AJ1893">
        <v>0</v>
      </c>
      <c r="AK1893" s="5">
        <v>0</v>
      </c>
      <c r="AL1893" s="5">
        <v>1480.61</v>
      </c>
      <c r="AM1893" s="5">
        <v>104471.94</v>
      </c>
      <c r="AN1893">
        <v>8</v>
      </c>
      <c r="AO1893">
        <v>10</v>
      </c>
      <c r="AP1893" t="str">
        <f t="shared" si="266"/>
        <v>No</v>
      </c>
      <c r="AQ1893">
        <v>2</v>
      </c>
      <c r="AR1893" s="5">
        <f t="shared" si="267"/>
        <v>1946470.07</v>
      </c>
      <c r="AS1893" s="5">
        <f t="shared" si="268"/>
        <v>393866.63</v>
      </c>
      <c r="AT1893" t="s">
        <v>59</v>
      </c>
      <c r="AU1893" t="s">
        <v>6164</v>
      </c>
      <c r="AV1893" t="s">
        <v>6165</v>
      </c>
      <c r="AW1893" t="s">
        <v>6166</v>
      </c>
      <c r="AX1893" t="s">
        <v>6177</v>
      </c>
      <c r="AY1893">
        <v>70</v>
      </c>
      <c r="AZ1893">
        <v>3</v>
      </c>
      <c r="BA1893">
        <v>21</v>
      </c>
      <c r="BB1893" t="s">
        <v>6185</v>
      </c>
      <c r="BC1893">
        <v>2</v>
      </c>
      <c r="BD1893">
        <v>0</v>
      </c>
      <c r="BE1893" t="s">
        <v>6178</v>
      </c>
      <c r="BF1893" t="s">
        <v>6170</v>
      </c>
      <c r="BG1893">
        <v>3</v>
      </c>
      <c r="BH1893" t="s">
        <v>6211</v>
      </c>
      <c r="BI1893">
        <v>88</v>
      </c>
      <c r="BJ1893" t="s">
        <v>6193</v>
      </c>
      <c r="BK1893">
        <v>0</v>
      </c>
      <c r="BL1893">
        <v>77</v>
      </c>
      <c r="BM1893" s="3">
        <f t="shared" si="269"/>
        <v>0.89610389610389607</v>
      </c>
    </row>
    <row r="1894" spans="1:65">
      <c r="A1894" t="s">
        <v>2026</v>
      </c>
      <c r="B1894" s="2">
        <v>45771</v>
      </c>
      <c r="C1894" t="s">
        <v>1632</v>
      </c>
      <c r="D1894" t="s">
        <v>1633</v>
      </c>
      <c r="E1894">
        <v>4</v>
      </c>
      <c r="F1894" t="s">
        <v>61</v>
      </c>
      <c r="G1894" t="s">
        <v>79</v>
      </c>
      <c r="H1894" t="s">
        <v>84</v>
      </c>
      <c r="I1894" t="s">
        <v>64</v>
      </c>
      <c r="J1894" t="s">
        <v>53</v>
      </c>
      <c r="K1894" t="s">
        <v>75</v>
      </c>
      <c r="L1894" t="s">
        <v>55</v>
      </c>
      <c r="M1894" t="s">
        <v>68</v>
      </c>
      <c r="N1894" t="s">
        <v>76</v>
      </c>
      <c r="O1894" t="s">
        <v>70</v>
      </c>
      <c r="P1894">
        <v>57</v>
      </c>
      <c r="Q1894">
        <v>59</v>
      </c>
      <c r="R1894">
        <v>57</v>
      </c>
      <c r="S1894">
        <v>2</v>
      </c>
      <c r="T1894">
        <f t="shared" si="261"/>
        <v>55</v>
      </c>
      <c r="U1894">
        <v>55</v>
      </c>
      <c r="V1894">
        <f t="shared" si="262"/>
        <v>0</v>
      </c>
      <c r="W1894" s="3">
        <f t="shared" si="263"/>
        <v>3.5087719298245612E-2</v>
      </c>
      <c r="X1894">
        <v>25</v>
      </c>
      <c r="Y1894" s="4">
        <v>5.7</v>
      </c>
      <c r="Z1894" s="4">
        <v>1.4</v>
      </c>
      <c r="AA1894" s="5">
        <v>36183.550000000003</v>
      </c>
      <c r="AB1894" s="5">
        <f t="shared" si="264"/>
        <v>1990095.25</v>
      </c>
      <c r="AC1894" s="5">
        <v>22514.05</v>
      </c>
      <c r="AD1894" s="5">
        <f t="shared" si="265"/>
        <v>1283300.8500000001</v>
      </c>
      <c r="AE1894" s="5">
        <v>94050.67</v>
      </c>
      <c r="AF1894" s="5">
        <v>26001.03</v>
      </c>
      <c r="AG1894" s="5">
        <v>8887.52</v>
      </c>
      <c r="AH1894" s="5">
        <v>2030</v>
      </c>
      <c r="AI1894" s="5">
        <v>7015.38</v>
      </c>
      <c r="AJ1894">
        <v>1</v>
      </c>
      <c r="AK1894" s="5">
        <v>8749.0400000000009</v>
      </c>
      <c r="AL1894" s="5">
        <v>0</v>
      </c>
      <c r="AM1894" s="5">
        <v>33890.42</v>
      </c>
      <c r="AN1894">
        <v>4</v>
      </c>
      <c r="AO1894">
        <v>4</v>
      </c>
      <c r="AP1894" t="str">
        <f t="shared" si="266"/>
        <v>Yes</v>
      </c>
      <c r="AQ1894">
        <v>2</v>
      </c>
      <c r="AR1894" s="5">
        <f t="shared" si="267"/>
        <v>1463924.91</v>
      </c>
      <c r="AS1894" s="5">
        <f t="shared" si="268"/>
        <v>526170.34</v>
      </c>
      <c r="AT1894" t="s">
        <v>116</v>
      </c>
      <c r="AU1894" t="s">
        <v>6194</v>
      </c>
      <c r="AV1894" t="s">
        <v>6195</v>
      </c>
      <c r="AW1894" t="s">
        <v>6183</v>
      </c>
      <c r="AX1894" t="s">
        <v>6167</v>
      </c>
      <c r="AY1894">
        <v>57</v>
      </c>
      <c r="AZ1894">
        <v>0</v>
      </c>
      <c r="BA1894">
        <v>0</v>
      </c>
      <c r="BB1894" t="s">
        <v>6168</v>
      </c>
      <c r="BC1894">
        <v>0</v>
      </c>
      <c r="BD1894">
        <v>0</v>
      </c>
      <c r="BE1894" t="s">
        <v>6169</v>
      </c>
      <c r="BF1894" t="s">
        <v>6170</v>
      </c>
      <c r="BG1894">
        <v>1</v>
      </c>
      <c r="BH1894" t="s">
        <v>6186</v>
      </c>
      <c r="BI1894">
        <v>47</v>
      </c>
      <c r="BJ1894" t="s">
        <v>6172</v>
      </c>
      <c r="BK1894">
        <v>0</v>
      </c>
      <c r="BL1894">
        <v>72</v>
      </c>
      <c r="BM1894" s="3">
        <f t="shared" si="269"/>
        <v>0.79166666666666663</v>
      </c>
    </row>
    <row r="1895" spans="1:65">
      <c r="A1895" t="s">
        <v>2027</v>
      </c>
      <c r="B1895" s="2">
        <v>45771</v>
      </c>
      <c r="C1895" t="s">
        <v>1632</v>
      </c>
      <c r="D1895" t="s">
        <v>1633</v>
      </c>
      <c r="E1895">
        <v>4</v>
      </c>
      <c r="F1895" t="s">
        <v>78</v>
      </c>
      <c r="G1895" t="s">
        <v>79</v>
      </c>
      <c r="H1895" t="s">
        <v>136</v>
      </c>
      <c r="I1895" t="s">
        <v>64</v>
      </c>
      <c r="J1895" t="s">
        <v>53</v>
      </c>
      <c r="K1895" t="s">
        <v>66</v>
      </c>
      <c r="L1895" t="s">
        <v>67</v>
      </c>
      <c r="M1895" t="s">
        <v>56</v>
      </c>
      <c r="N1895" t="s">
        <v>94</v>
      </c>
      <c r="O1895" t="s">
        <v>120</v>
      </c>
      <c r="P1895">
        <v>75</v>
      </c>
      <c r="Q1895">
        <v>78</v>
      </c>
      <c r="R1895">
        <v>75</v>
      </c>
      <c r="S1895">
        <v>2</v>
      </c>
      <c r="T1895">
        <f t="shared" si="261"/>
        <v>73</v>
      </c>
      <c r="U1895">
        <v>72</v>
      </c>
      <c r="V1895">
        <f t="shared" si="262"/>
        <v>1</v>
      </c>
      <c r="W1895" s="3">
        <f t="shared" si="263"/>
        <v>2.6666666666666668E-2</v>
      </c>
      <c r="X1895">
        <v>31</v>
      </c>
      <c r="Y1895" s="4">
        <v>4.2</v>
      </c>
      <c r="Z1895" s="4">
        <v>1.6</v>
      </c>
      <c r="AA1895" s="5">
        <v>30851.37</v>
      </c>
      <c r="AB1895" s="5">
        <f t="shared" si="264"/>
        <v>2221298.64</v>
      </c>
      <c r="AC1895" s="5">
        <v>23088.49</v>
      </c>
      <c r="AD1895" s="5">
        <f t="shared" si="265"/>
        <v>1731636.75</v>
      </c>
      <c r="AE1895" s="5">
        <v>124605.56</v>
      </c>
      <c r="AF1895" s="5">
        <v>35619.61</v>
      </c>
      <c r="AG1895" s="5">
        <v>10046.030000000001</v>
      </c>
      <c r="AH1895" s="5">
        <v>2320</v>
      </c>
      <c r="AI1895" s="5">
        <v>7058.82</v>
      </c>
      <c r="AJ1895">
        <v>0</v>
      </c>
      <c r="AK1895" s="5">
        <v>0</v>
      </c>
      <c r="AL1895" s="5">
        <v>32481.33</v>
      </c>
      <c r="AM1895" s="5">
        <v>79708.25</v>
      </c>
      <c r="AN1895">
        <v>4</v>
      </c>
      <c r="AO1895">
        <v>3</v>
      </c>
      <c r="AP1895" t="str">
        <f t="shared" si="266"/>
        <v>Yes</v>
      </c>
      <c r="AQ1895">
        <v>1</v>
      </c>
      <c r="AR1895" s="5">
        <f t="shared" si="267"/>
        <v>2023476.35</v>
      </c>
      <c r="AS1895" s="5">
        <f t="shared" si="268"/>
        <v>197822.29</v>
      </c>
      <c r="AT1895" t="s">
        <v>59</v>
      </c>
      <c r="AU1895" t="s">
        <v>6164</v>
      </c>
      <c r="AV1895" t="s">
        <v>6165</v>
      </c>
      <c r="AW1895" t="s">
        <v>6166</v>
      </c>
      <c r="AX1895" t="s">
        <v>6167</v>
      </c>
      <c r="AY1895">
        <v>79</v>
      </c>
      <c r="AZ1895">
        <v>2</v>
      </c>
      <c r="BA1895">
        <v>15</v>
      </c>
      <c r="BB1895" t="s">
        <v>6185</v>
      </c>
      <c r="BC1895">
        <v>0</v>
      </c>
      <c r="BD1895">
        <v>0</v>
      </c>
      <c r="BE1895" t="s">
        <v>6169</v>
      </c>
      <c r="BF1895" t="s">
        <v>6170</v>
      </c>
      <c r="BG1895">
        <v>1</v>
      </c>
      <c r="BH1895" t="s">
        <v>6179</v>
      </c>
      <c r="BI1895">
        <v>34</v>
      </c>
      <c r="BJ1895" t="s">
        <v>6172</v>
      </c>
      <c r="BK1895">
        <v>0</v>
      </c>
      <c r="BL1895">
        <v>84</v>
      </c>
      <c r="BM1895" s="3">
        <f t="shared" si="269"/>
        <v>0.8928571428571429</v>
      </c>
    </row>
    <row r="1896" spans="1:65">
      <c r="A1896" t="s">
        <v>2028</v>
      </c>
      <c r="B1896" s="2">
        <v>45771</v>
      </c>
      <c r="C1896" t="s">
        <v>1632</v>
      </c>
      <c r="D1896" t="s">
        <v>1633</v>
      </c>
      <c r="E1896">
        <v>4</v>
      </c>
      <c r="F1896" t="s">
        <v>61</v>
      </c>
      <c r="G1896" t="s">
        <v>50</v>
      </c>
      <c r="H1896" t="s">
        <v>127</v>
      </c>
      <c r="I1896" t="s">
        <v>74</v>
      </c>
      <c r="J1896" t="s">
        <v>53</v>
      </c>
      <c r="K1896" t="s">
        <v>75</v>
      </c>
      <c r="L1896" t="s">
        <v>55</v>
      </c>
      <c r="M1896" t="s">
        <v>56</v>
      </c>
      <c r="N1896" t="s">
        <v>76</v>
      </c>
      <c r="O1896" t="s">
        <v>82</v>
      </c>
      <c r="P1896">
        <v>65</v>
      </c>
      <c r="Q1896">
        <v>66</v>
      </c>
      <c r="R1896">
        <v>63</v>
      </c>
      <c r="S1896">
        <v>1</v>
      </c>
      <c r="T1896">
        <f t="shared" si="261"/>
        <v>62</v>
      </c>
      <c r="U1896">
        <v>62</v>
      </c>
      <c r="V1896">
        <f t="shared" si="262"/>
        <v>0</v>
      </c>
      <c r="W1896" s="3">
        <f t="shared" si="263"/>
        <v>1.5873015873015872E-2</v>
      </c>
      <c r="X1896">
        <v>34</v>
      </c>
      <c r="Y1896" s="4">
        <v>4.9000000000000004</v>
      </c>
      <c r="Z1896" s="4">
        <v>1.2</v>
      </c>
      <c r="AA1896" s="5">
        <v>35875.68</v>
      </c>
      <c r="AB1896" s="5">
        <f t="shared" si="264"/>
        <v>2224292.16</v>
      </c>
      <c r="AC1896" s="5">
        <v>23425.83</v>
      </c>
      <c r="AD1896" s="5">
        <f t="shared" si="265"/>
        <v>1475827.29</v>
      </c>
      <c r="AE1896" s="5">
        <v>106210.09</v>
      </c>
      <c r="AF1896" s="5">
        <v>28608.85</v>
      </c>
      <c r="AG1896" s="5">
        <v>10117.58</v>
      </c>
      <c r="AH1896" s="5">
        <v>1740</v>
      </c>
      <c r="AI1896" s="5">
        <v>3536.84</v>
      </c>
      <c r="AJ1896">
        <v>0</v>
      </c>
      <c r="AK1896" s="5">
        <v>0</v>
      </c>
      <c r="AL1896" s="5">
        <v>0</v>
      </c>
      <c r="AM1896" s="5">
        <v>43445.29</v>
      </c>
      <c r="AN1896">
        <v>4</v>
      </c>
      <c r="AO1896">
        <v>3</v>
      </c>
      <c r="AP1896" t="str">
        <f t="shared" si="266"/>
        <v>Yes</v>
      </c>
      <c r="AQ1896">
        <v>1</v>
      </c>
      <c r="AR1896" s="5">
        <f t="shared" si="267"/>
        <v>1669485.94</v>
      </c>
      <c r="AS1896" s="5">
        <f t="shared" si="268"/>
        <v>554806.22</v>
      </c>
      <c r="AT1896" t="s">
        <v>59</v>
      </c>
      <c r="AU1896" t="s">
        <v>6164</v>
      </c>
      <c r="AV1896" t="s">
        <v>6165</v>
      </c>
      <c r="AW1896" t="s">
        <v>6166</v>
      </c>
      <c r="AX1896" t="s">
        <v>6167</v>
      </c>
      <c r="AY1896">
        <v>67</v>
      </c>
      <c r="AZ1896">
        <v>0</v>
      </c>
      <c r="BA1896">
        <v>0</v>
      </c>
      <c r="BB1896" t="s">
        <v>6168</v>
      </c>
      <c r="BC1896">
        <v>0</v>
      </c>
      <c r="BD1896">
        <v>0</v>
      </c>
      <c r="BE1896" t="s">
        <v>6169</v>
      </c>
      <c r="BF1896" t="s">
        <v>6170</v>
      </c>
      <c r="BG1896">
        <v>0</v>
      </c>
      <c r="BH1896" t="s">
        <v>6171</v>
      </c>
      <c r="BI1896">
        <v>31</v>
      </c>
      <c r="BJ1896" t="s">
        <v>6172</v>
      </c>
      <c r="BK1896">
        <v>0</v>
      </c>
      <c r="BL1896">
        <v>73</v>
      </c>
      <c r="BM1896" s="3">
        <f t="shared" si="269"/>
        <v>0.86301369863013699</v>
      </c>
    </row>
    <row r="1897" spans="1:65">
      <c r="A1897" t="s">
        <v>2029</v>
      </c>
      <c r="B1897" s="2">
        <v>45771</v>
      </c>
      <c r="C1897" t="s">
        <v>1632</v>
      </c>
      <c r="D1897" t="s">
        <v>1633</v>
      </c>
      <c r="E1897">
        <v>4</v>
      </c>
      <c r="F1897" t="s">
        <v>49</v>
      </c>
      <c r="G1897" t="s">
        <v>62</v>
      </c>
      <c r="H1897" t="s">
        <v>226</v>
      </c>
      <c r="I1897" t="s">
        <v>64</v>
      </c>
      <c r="J1897" t="s">
        <v>81</v>
      </c>
      <c r="K1897" t="s">
        <v>75</v>
      </c>
      <c r="L1897" t="s">
        <v>67</v>
      </c>
      <c r="M1897" t="s">
        <v>56</v>
      </c>
      <c r="N1897" t="s">
        <v>109</v>
      </c>
      <c r="O1897" t="s">
        <v>82</v>
      </c>
      <c r="P1897">
        <v>43</v>
      </c>
      <c r="Q1897">
        <v>46</v>
      </c>
      <c r="R1897">
        <v>44</v>
      </c>
      <c r="S1897">
        <v>1</v>
      </c>
      <c r="T1897">
        <f t="shared" si="261"/>
        <v>43</v>
      </c>
      <c r="U1897">
        <v>43</v>
      </c>
      <c r="V1897">
        <f t="shared" si="262"/>
        <v>0</v>
      </c>
      <c r="W1897" s="3">
        <f t="shared" si="263"/>
        <v>2.2727272727272728E-2</v>
      </c>
      <c r="X1897">
        <v>28</v>
      </c>
      <c r="Y1897" s="4">
        <v>3.3</v>
      </c>
      <c r="Z1897" s="4">
        <v>1.4</v>
      </c>
      <c r="AA1897" s="5">
        <v>78435.63</v>
      </c>
      <c r="AB1897" s="5">
        <f t="shared" si="264"/>
        <v>3372732.09</v>
      </c>
      <c r="AC1897" s="5">
        <v>51436.33</v>
      </c>
      <c r="AD1897" s="5">
        <f t="shared" si="265"/>
        <v>2263198.52</v>
      </c>
      <c r="AE1897" s="5">
        <v>127893.12</v>
      </c>
      <c r="AF1897" s="5">
        <v>39452.71</v>
      </c>
      <c r="AG1897" s="5">
        <v>9502.2000000000007</v>
      </c>
      <c r="AH1897" s="5">
        <v>2030</v>
      </c>
      <c r="AI1897" s="5">
        <v>7480</v>
      </c>
      <c r="AJ1897">
        <v>0</v>
      </c>
      <c r="AK1897" s="5">
        <v>0</v>
      </c>
      <c r="AL1897" s="5">
        <v>0</v>
      </c>
      <c r="AM1897" s="5">
        <v>71728.66</v>
      </c>
      <c r="AN1897">
        <v>8</v>
      </c>
      <c r="AO1897">
        <v>10</v>
      </c>
      <c r="AP1897" t="str">
        <f t="shared" si="266"/>
        <v>No</v>
      </c>
      <c r="AQ1897">
        <v>2</v>
      </c>
      <c r="AR1897" s="5">
        <f t="shared" si="267"/>
        <v>2521285.21</v>
      </c>
      <c r="AS1897" s="5">
        <f t="shared" si="268"/>
        <v>851446.88</v>
      </c>
      <c r="AT1897" t="s">
        <v>116</v>
      </c>
      <c r="AU1897" t="s">
        <v>6164</v>
      </c>
      <c r="AV1897" t="s">
        <v>6165</v>
      </c>
      <c r="AW1897" t="s">
        <v>6166</v>
      </c>
      <c r="AX1897" t="s">
        <v>6167</v>
      </c>
      <c r="AY1897">
        <v>47</v>
      </c>
      <c r="AZ1897">
        <v>2</v>
      </c>
      <c r="BA1897">
        <v>0</v>
      </c>
      <c r="BB1897" t="s">
        <v>6168</v>
      </c>
      <c r="BC1897">
        <v>2</v>
      </c>
      <c r="BD1897">
        <v>0</v>
      </c>
      <c r="BE1897" t="s">
        <v>6178</v>
      </c>
      <c r="BF1897" t="s">
        <v>6170</v>
      </c>
      <c r="BG1897">
        <v>0</v>
      </c>
      <c r="BH1897" t="s">
        <v>6171</v>
      </c>
      <c r="BI1897">
        <v>31</v>
      </c>
      <c r="BJ1897" t="s">
        <v>6172</v>
      </c>
      <c r="BK1897">
        <v>0</v>
      </c>
      <c r="BL1897">
        <v>52</v>
      </c>
      <c r="BM1897" s="3">
        <f t="shared" si="269"/>
        <v>0.84615384615384615</v>
      </c>
    </row>
    <row r="1898" spans="1:65">
      <c r="A1898" t="s">
        <v>2030</v>
      </c>
      <c r="B1898" s="2">
        <v>45771</v>
      </c>
      <c r="C1898" t="s">
        <v>1632</v>
      </c>
      <c r="D1898" t="s">
        <v>1633</v>
      </c>
      <c r="E1898">
        <v>4</v>
      </c>
      <c r="F1898" t="s">
        <v>78</v>
      </c>
      <c r="G1898" t="s">
        <v>50</v>
      </c>
      <c r="H1898" t="s">
        <v>181</v>
      </c>
      <c r="I1898" t="s">
        <v>64</v>
      </c>
      <c r="J1898" t="s">
        <v>65</v>
      </c>
      <c r="K1898" t="s">
        <v>66</v>
      </c>
      <c r="L1898" t="s">
        <v>67</v>
      </c>
      <c r="M1898" t="s">
        <v>56</v>
      </c>
      <c r="N1898" t="s">
        <v>94</v>
      </c>
      <c r="O1898" t="s">
        <v>82</v>
      </c>
      <c r="P1898">
        <v>60</v>
      </c>
      <c r="Q1898">
        <v>63</v>
      </c>
      <c r="R1898">
        <v>62</v>
      </c>
      <c r="S1898">
        <v>1</v>
      </c>
      <c r="T1898">
        <f t="shared" si="261"/>
        <v>61</v>
      </c>
      <c r="U1898">
        <v>58</v>
      </c>
      <c r="V1898">
        <f t="shared" si="262"/>
        <v>3</v>
      </c>
      <c r="W1898" s="3">
        <f t="shared" si="263"/>
        <v>1.6129032258064516E-2</v>
      </c>
      <c r="X1898">
        <v>30</v>
      </c>
      <c r="Y1898" s="4">
        <v>2.2999999999999998</v>
      </c>
      <c r="Z1898" s="4">
        <v>1.9</v>
      </c>
      <c r="AA1898" s="5">
        <v>49510.61</v>
      </c>
      <c r="AB1898" s="5">
        <f t="shared" si="264"/>
        <v>2871615.38</v>
      </c>
      <c r="AC1898" s="5">
        <v>33852</v>
      </c>
      <c r="AD1898" s="5">
        <f t="shared" si="265"/>
        <v>2098824</v>
      </c>
      <c r="AE1898" s="5">
        <v>132773.03</v>
      </c>
      <c r="AF1898" s="5">
        <v>41432.370000000003</v>
      </c>
      <c r="AG1898" s="5">
        <v>9477.7800000000007</v>
      </c>
      <c r="AH1898" s="5">
        <v>2755</v>
      </c>
      <c r="AI1898" s="5">
        <v>5092.8599999999997</v>
      </c>
      <c r="AJ1898">
        <v>0</v>
      </c>
      <c r="AK1898" s="5">
        <v>0</v>
      </c>
      <c r="AL1898" s="5">
        <v>3213.04</v>
      </c>
      <c r="AM1898" s="5">
        <v>42096.34</v>
      </c>
      <c r="AN1898">
        <v>4</v>
      </c>
      <c r="AO1898">
        <v>5</v>
      </c>
      <c r="AP1898" t="str">
        <f t="shared" si="266"/>
        <v>No</v>
      </c>
      <c r="AQ1898">
        <v>2</v>
      </c>
      <c r="AR1898" s="5">
        <f t="shared" si="267"/>
        <v>2335664.42</v>
      </c>
      <c r="AS1898" s="5">
        <f t="shared" si="268"/>
        <v>535950.96</v>
      </c>
      <c r="AT1898" t="s">
        <v>59</v>
      </c>
      <c r="AU1898" t="s">
        <v>6164</v>
      </c>
      <c r="AV1898" t="s">
        <v>6165</v>
      </c>
      <c r="AW1898" t="s">
        <v>6166</v>
      </c>
      <c r="AX1898" t="s">
        <v>6167</v>
      </c>
      <c r="AY1898">
        <v>64</v>
      </c>
      <c r="AZ1898">
        <v>4</v>
      </c>
      <c r="BA1898">
        <v>18</v>
      </c>
      <c r="BB1898" t="s">
        <v>6185</v>
      </c>
      <c r="BC1898">
        <v>1</v>
      </c>
      <c r="BD1898">
        <v>0</v>
      </c>
      <c r="BE1898" t="s">
        <v>6178</v>
      </c>
      <c r="BF1898" t="s">
        <v>6170</v>
      </c>
      <c r="BG1898">
        <v>0</v>
      </c>
      <c r="BH1898" t="s">
        <v>6171</v>
      </c>
      <c r="BI1898">
        <v>22</v>
      </c>
      <c r="BJ1898" t="s">
        <v>6172</v>
      </c>
      <c r="BK1898">
        <v>0</v>
      </c>
      <c r="BL1898">
        <v>69</v>
      </c>
      <c r="BM1898" s="3">
        <f t="shared" si="269"/>
        <v>0.89855072463768115</v>
      </c>
    </row>
    <row r="1899" spans="1:65">
      <c r="A1899" t="s">
        <v>2031</v>
      </c>
      <c r="B1899" s="2">
        <v>45771</v>
      </c>
      <c r="C1899" t="s">
        <v>1632</v>
      </c>
      <c r="D1899" t="s">
        <v>1633</v>
      </c>
      <c r="E1899">
        <v>4</v>
      </c>
      <c r="F1899" t="s">
        <v>72</v>
      </c>
      <c r="G1899" t="s">
        <v>62</v>
      </c>
      <c r="H1899" t="s">
        <v>150</v>
      </c>
      <c r="I1899" t="s">
        <v>64</v>
      </c>
      <c r="J1899" t="s">
        <v>53</v>
      </c>
      <c r="K1899" t="s">
        <v>66</v>
      </c>
      <c r="L1899" t="s">
        <v>92</v>
      </c>
      <c r="M1899" t="s">
        <v>56</v>
      </c>
      <c r="N1899" t="s">
        <v>57</v>
      </c>
      <c r="O1899" t="s">
        <v>70</v>
      </c>
      <c r="P1899">
        <v>70</v>
      </c>
      <c r="Q1899">
        <v>70</v>
      </c>
      <c r="R1899">
        <v>70</v>
      </c>
      <c r="S1899">
        <v>1</v>
      </c>
      <c r="T1899">
        <f t="shared" si="261"/>
        <v>69</v>
      </c>
      <c r="U1899">
        <v>67</v>
      </c>
      <c r="V1899">
        <f t="shared" si="262"/>
        <v>2</v>
      </c>
      <c r="W1899" s="3">
        <f t="shared" si="263"/>
        <v>1.4285714285714285E-2</v>
      </c>
      <c r="X1899">
        <v>25</v>
      </c>
      <c r="Y1899" s="4">
        <v>4.2</v>
      </c>
      <c r="Z1899" s="4">
        <v>0.8</v>
      </c>
      <c r="AA1899" s="5">
        <v>30741.54</v>
      </c>
      <c r="AB1899" s="5">
        <f t="shared" si="264"/>
        <v>2059683.18</v>
      </c>
      <c r="AC1899" s="5">
        <v>23880.78</v>
      </c>
      <c r="AD1899" s="5">
        <f t="shared" si="265"/>
        <v>1671654.6</v>
      </c>
      <c r="AE1899" s="5">
        <v>114563.16</v>
      </c>
      <c r="AF1899" s="5">
        <v>31466.07</v>
      </c>
      <c r="AG1899" s="5">
        <v>9588.41</v>
      </c>
      <c r="AH1899" s="5">
        <v>1160</v>
      </c>
      <c r="AI1899" s="5">
        <v>3555.56</v>
      </c>
      <c r="AJ1899">
        <v>0</v>
      </c>
      <c r="AK1899" s="5">
        <v>0</v>
      </c>
      <c r="AL1899" s="5">
        <v>33171.14</v>
      </c>
      <c r="AM1899" s="5">
        <v>80154.23</v>
      </c>
      <c r="AN1899">
        <v>4</v>
      </c>
      <c r="AO1899">
        <v>5</v>
      </c>
      <c r="AP1899" t="str">
        <f t="shared" si="266"/>
        <v>No</v>
      </c>
      <c r="AQ1899">
        <v>2</v>
      </c>
      <c r="AR1899" s="5">
        <f t="shared" si="267"/>
        <v>1945313.17</v>
      </c>
      <c r="AS1899" s="5">
        <f t="shared" si="268"/>
        <v>114370.01</v>
      </c>
      <c r="AT1899" t="s">
        <v>59</v>
      </c>
      <c r="AU1899" t="s">
        <v>6164</v>
      </c>
      <c r="AV1899" t="s">
        <v>6165</v>
      </c>
      <c r="AW1899" t="s">
        <v>6166</v>
      </c>
      <c r="AX1899" t="s">
        <v>6184</v>
      </c>
      <c r="AY1899">
        <v>72</v>
      </c>
      <c r="AZ1899">
        <v>0</v>
      </c>
      <c r="BA1899">
        <v>14</v>
      </c>
      <c r="BB1899" t="s">
        <v>6198</v>
      </c>
      <c r="BC1899">
        <v>1</v>
      </c>
      <c r="BD1899">
        <v>0</v>
      </c>
      <c r="BE1899" t="s">
        <v>6178</v>
      </c>
      <c r="BF1899" t="s">
        <v>6170</v>
      </c>
      <c r="BG1899">
        <v>1</v>
      </c>
      <c r="BH1899" t="s">
        <v>6186</v>
      </c>
      <c r="BI1899">
        <v>51</v>
      </c>
      <c r="BJ1899" t="s">
        <v>6187</v>
      </c>
      <c r="BK1899">
        <v>0</v>
      </c>
      <c r="BL1899">
        <v>77</v>
      </c>
      <c r="BM1899" s="3">
        <f t="shared" si="269"/>
        <v>0.90909090909090906</v>
      </c>
    </row>
    <row r="1900" spans="1:65">
      <c r="A1900" t="s">
        <v>2032</v>
      </c>
      <c r="B1900" s="2">
        <v>45771</v>
      </c>
      <c r="C1900" t="s">
        <v>1632</v>
      </c>
      <c r="D1900" t="s">
        <v>1633</v>
      </c>
      <c r="E1900">
        <v>4</v>
      </c>
      <c r="F1900" t="s">
        <v>49</v>
      </c>
      <c r="G1900" t="s">
        <v>62</v>
      </c>
      <c r="H1900" t="s">
        <v>125</v>
      </c>
      <c r="I1900" t="s">
        <v>52</v>
      </c>
      <c r="J1900" t="s">
        <v>65</v>
      </c>
      <c r="K1900" t="s">
        <v>54</v>
      </c>
      <c r="L1900" t="s">
        <v>87</v>
      </c>
      <c r="M1900" t="s">
        <v>56</v>
      </c>
      <c r="N1900" t="s">
        <v>57</v>
      </c>
      <c r="O1900" t="s">
        <v>82</v>
      </c>
      <c r="P1900">
        <v>63</v>
      </c>
      <c r="Q1900">
        <v>64</v>
      </c>
      <c r="R1900">
        <v>64</v>
      </c>
      <c r="S1900">
        <v>1</v>
      </c>
      <c r="T1900">
        <f t="shared" si="261"/>
        <v>63</v>
      </c>
      <c r="U1900">
        <v>62</v>
      </c>
      <c r="V1900">
        <f t="shared" si="262"/>
        <v>1</v>
      </c>
      <c r="W1900" s="3">
        <f t="shared" si="263"/>
        <v>1.5625E-2</v>
      </c>
      <c r="X1900">
        <v>41</v>
      </c>
      <c r="Y1900" s="4">
        <v>0.4</v>
      </c>
      <c r="Z1900" s="4">
        <v>1.3</v>
      </c>
      <c r="AA1900" s="5">
        <v>55749.99</v>
      </c>
      <c r="AB1900" s="5">
        <f t="shared" si="264"/>
        <v>3456499.38</v>
      </c>
      <c r="AC1900" s="5">
        <v>35697.15</v>
      </c>
      <c r="AD1900" s="5">
        <f t="shared" si="265"/>
        <v>2284617.6</v>
      </c>
      <c r="AE1900" s="5">
        <v>149045.25</v>
      </c>
      <c r="AF1900" s="5">
        <v>41298.43</v>
      </c>
      <c r="AG1900" s="5">
        <v>11592.27</v>
      </c>
      <c r="AH1900" s="5">
        <v>1885</v>
      </c>
      <c r="AI1900" s="5">
        <v>5075.8599999999997</v>
      </c>
      <c r="AJ1900">
        <v>0</v>
      </c>
      <c r="AK1900" s="5">
        <v>0</v>
      </c>
      <c r="AL1900" s="5">
        <v>1043.56</v>
      </c>
      <c r="AM1900" s="5">
        <v>38551.01</v>
      </c>
      <c r="AN1900">
        <v>4</v>
      </c>
      <c r="AO1900">
        <v>3</v>
      </c>
      <c r="AP1900" t="str">
        <f t="shared" si="266"/>
        <v>Yes</v>
      </c>
      <c r="AQ1900">
        <v>1</v>
      </c>
      <c r="AR1900" s="5">
        <f t="shared" si="267"/>
        <v>2533108.98</v>
      </c>
      <c r="AS1900" s="5">
        <f t="shared" si="268"/>
        <v>923390.4</v>
      </c>
      <c r="AT1900" t="s">
        <v>59</v>
      </c>
      <c r="AU1900" t="s">
        <v>6164</v>
      </c>
      <c r="AV1900" t="s">
        <v>6165</v>
      </c>
      <c r="AW1900" t="s">
        <v>6166</v>
      </c>
      <c r="AX1900" t="s">
        <v>6184</v>
      </c>
      <c r="AY1900">
        <v>66</v>
      </c>
      <c r="AZ1900">
        <v>0</v>
      </c>
      <c r="BA1900">
        <v>14</v>
      </c>
      <c r="BB1900" t="s">
        <v>6198</v>
      </c>
      <c r="BC1900">
        <v>0</v>
      </c>
      <c r="BD1900">
        <v>0</v>
      </c>
      <c r="BE1900" t="s">
        <v>6169</v>
      </c>
      <c r="BF1900" t="s">
        <v>6170</v>
      </c>
      <c r="BG1900">
        <v>0</v>
      </c>
      <c r="BH1900" t="s">
        <v>6171</v>
      </c>
      <c r="BI1900">
        <v>32</v>
      </c>
      <c r="BJ1900" t="s">
        <v>6172</v>
      </c>
      <c r="BK1900">
        <v>0</v>
      </c>
      <c r="BL1900">
        <v>69</v>
      </c>
      <c r="BM1900" s="3">
        <f t="shared" si="269"/>
        <v>0.92753623188405798</v>
      </c>
    </row>
    <row r="1901" spans="1:65">
      <c r="A1901" t="s">
        <v>2033</v>
      </c>
      <c r="B1901" s="2">
        <v>45771</v>
      </c>
      <c r="C1901" t="s">
        <v>1632</v>
      </c>
      <c r="D1901" t="s">
        <v>1633</v>
      </c>
      <c r="E1901">
        <v>4</v>
      </c>
      <c r="F1901" t="s">
        <v>78</v>
      </c>
      <c r="G1901" t="s">
        <v>50</v>
      </c>
      <c r="H1901" t="s">
        <v>185</v>
      </c>
      <c r="I1901" t="s">
        <v>52</v>
      </c>
      <c r="J1901" t="s">
        <v>65</v>
      </c>
      <c r="K1901" t="s">
        <v>75</v>
      </c>
      <c r="L1901" t="s">
        <v>67</v>
      </c>
      <c r="M1901" t="s">
        <v>68</v>
      </c>
      <c r="N1901" t="s">
        <v>94</v>
      </c>
      <c r="O1901" t="s">
        <v>58</v>
      </c>
      <c r="P1901">
        <v>51</v>
      </c>
      <c r="Q1901">
        <v>51</v>
      </c>
      <c r="R1901">
        <v>49</v>
      </c>
      <c r="S1901">
        <v>4</v>
      </c>
      <c r="T1901">
        <f t="shared" si="261"/>
        <v>45</v>
      </c>
      <c r="U1901">
        <v>45</v>
      </c>
      <c r="V1901">
        <f t="shared" si="262"/>
        <v>0</v>
      </c>
      <c r="W1901" s="3">
        <f t="shared" si="263"/>
        <v>8.1632653061224483E-2</v>
      </c>
      <c r="X1901">
        <v>35</v>
      </c>
      <c r="Y1901" s="4">
        <v>9.5</v>
      </c>
      <c r="Z1901" s="4">
        <v>1.9</v>
      </c>
      <c r="AA1901" s="5">
        <v>52628.81</v>
      </c>
      <c r="AB1901" s="5">
        <f t="shared" si="264"/>
        <v>2368296.4500000002</v>
      </c>
      <c r="AC1901" s="5">
        <v>32637.69</v>
      </c>
      <c r="AD1901" s="5">
        <f t="shared" si="265"/>
        <v>1599246.81</v>
      </c>
      <c r="AE1901" s="5">
        <v>114263.41</v>
      </c>
      <c r="AF1901" s="5">
        <v>33716</v>
      </c>
      <c r="AG1901" s="5">
        <v>35222.44</v>
      </c>
      <c r="AH1901" s="5">
        <v>2755</v>
      </c>
      <c r="AI1901" s="5">
        <v>61088.73</v>
      </c>
      <c r="AJ1901">
        <v>1</v>
      </c>
      <c r="AK1901" s="5">
        <v>13946.32</v>
      </c>
      <c r="AL1901" s="5">
        <v>0</v>
      </c>
      <c r="AM1901" s="5">
        <v>29573.34</v>
      </c>
      <c r="AN1901">
        <v>4</v>
      </c>
      <c r="AO1901">
        <v>3</v>
      </c>
      <c r="AP1901" t="str">
        <f t="shared" si="266"/>
        <v>Yes</v>
      </c>
      <c r="AQ1901">
        <v>2</v>
      </c>
      <c r="AR1901" s="5">
        <f t="shared" si="267"/>
        <v>1889812.05</v>
      </c>
      <c r="AS1901" s="5">
        <f t="shared" si="268"/>
        <v>478484.4</v>
      </c>
      <c r="AT1901" t="s">
        <v>1641</v>
      </c>
      <c r="AU1901" t="s">
        <v>6199</v>
      </c>
      <c r="AV1901" t="s">
        <v>6200</v>
      </c>
      <c r="AW1901" t="s">
        <v>6175</v>
      </c>
      <c r="AX1901" t="s">
        <v>6177</v>
      </c>
      <c r="AY1901">
        <v>56</v>
      </c>
      <c r="AZ1901">
        <v>2</v>
      </c>
      <c r="BA1901">
        <v>0</v>
      </c>
      <c r="BB1901" t="s">
        <v>6168</v>
      </c>
      <c r="BC1901">
        <v>0</v>
      </c>
      <c r="BD1901">
        <v>0</v>
      </c>
      <c r="BE1901" t="s">
        <v>6169</v>
      </c>
      <c r="BF1901" t="s">
        <v>6210</v>
      </c>
      <c r="BG1901">
        <v>0</v>
      </c>
      <c r="BH1901" t="s">
        <v>6171</v>
      </c>
      <c r="BI1901">
        <v>59</v>
      </c>
      <c r="BJ1901" t="s">
        <v>6187</v>
      </c>
      <c r="BK1901">
        <v>0</v>
      </c>
      <c r="BL1901">
        <v>63</v>
      </c>
      <c r="BM1901" s="3">
        <f t="shared" si="269"/>
        <v>0.77777777777777779</v>
      </c>
    </row>
    <row r="1902" spans="1:65">
      <c r="A1902" t="s">
        <v>2034</v>
      </c>
      <c r="B1902" s="2">
        <v>45771</v>
      </c>
      <c r="C1902" t="s">
        <v>1632</v>
      </c>
      <c r="D1902" t="s">
        <v>1633</v>
      </c>
      <c r="E1902">
        <v>4</v>
      </c>
      <c r="F1902" t="s">
        <v>78</v>
      </c>
      <c r="G1902" t="s">
        <v>50</v>
      </c>
      <c r="H1902" t="s">
        <v>161</v>
      </c>
      <c r="I1902" t="s">
        <v>74</v>
      </c>
      <c r="J1902" t="s">
        <v>81</v>
      </c>
      <c r="K1902" t="s">
        <v>66</v>
      </c>
      <c r="L1902" t="s">
        <v>67</v>
      </c>
      <c r="M1902" t="s">
        <v>56</v>
      </c>
      <c r="N1902" t="s">
        <v>76</v>
      </c>
      <c r="O1902" t="s">
        <v>70</v>
      </c>
      <c r="P1902">
        <v>41</v>
      </c>
      <c r="Q1902">
        <v>42</v>
      </c>
      <c r="R1902">
        <v>41</v>
      </c>
      <c r="S1902">
        <v>1</v>
      </c>
      <c r="T1902">
        <f t="shared" si="261"/>
        <v>40</v>
      </c>
      <c r="U1902">
        <v>40</v>
      </c>
      <c r="V1902">
        <f t="shared" si="262"/>
        <v>0</v>
      </c>
      <c r="W1902" s="3">
        <f t="shared" si="263"/>
        <v>2.4390243902439025E-2</v>
      </c>
      <c r="X1902">
        <v>25</v>
      </c>
      <c r="Y1902" s="4">
        <v>5.6</v>
      </c>
      <c r="Z1902" s="4">
        <v>1.6</v>
      </c>
      <c r="AA1902" s="5">
        <v>72474.100000000006</v>
      </c>
      <c r="AB1902" s="5">
        <f t="shared" si="264"/>
        <v>2898964</v>
      </c>
      <c r="AC1902" s="5">
        <v>51753.94</v>
      </c>
      <c r="AD1902" s="5">
        <f t="shared" si="265"/>
        <v>2121911.54</v>
      </c>
      <c r="AE1902" s="5">
        <v>124515.26</v>
      </c>
      <c r="AF1902" s="5">
        <v>38803.089999999997</v>
      </c>
      <c r="AG1902" s="5">
        <v>9060.5</v>
      </c>
      <c r="AH1902" s="5">
        <v>2320</v>
      </c>
      <c r="AI1902" s="5">
        <v>7535.14</v>
      </c>
      <c r="AJ1902">
        <v>0</v>
      </c>
      <c r="AK1902" s="5">
        <v>0</v>
      </c>
      <c r="AL1902" s="5">
        <v>0</v>
      </c>
      <c r="AM1902" s="5">
        <v>28903.119999999999</v>
      </c>
      <c r="AN1902">
        <v>4</v>
      </c>
      <c r="AO1902">
        <v>5</v>
      </c>
      <c r="AP1902" t="str">
        <f t="shared" si="266"/>
        <v>No</v>
      </c>
      <c r="AQ1902">
        <v>1</v>
      </c>
      <c r="AR1902" s="5">
        <f t="shared" si="267"/>
        <v>2333048.65</v>
      </c>
      <c r="AS1902" s="5">
        <f t="shared" si="268"/>
        <v>565915.35</v>
      </c>
      <c r="AT1902" t="s">
        <v>59</v>
      </c>
      <c r="AU1902" t="s">
        <v>6164</v>
      </c>
      <c r="AV1902" t="s">
        <v>6165</v>
      </c>
      <c r="AW1902" t="s">
        <v>6166</v>
      </c>
      <c r="AX1902" t="s">
        <v>6167</v>
      </c>
      <c r="AY1902">
        <v>46</v>
      </c>
      <c r="AZ1902">
        <v>2</v>
      </c>
      <c r="BA1902">
        <v>0</v>
      </c>
      <c r="BB1902" t="s">
        <v>6168</v>
      </c>
      <c r="BC1902">
        <v>1</v>
      </c>
      <c r="BD1902">
        <v>0</v>
      </c>
      <c r="BE1902" t="s">
        <v>6178</v>
      </c>
      <c r="BF1902" t="s">
        <v>6170</v>
      </c>
      <c r="BG1902">
        <v>1</v>
      </c>
      <c r="BH1902" t="s">
        <v>6179</v>
      </c>
      <c r="BI1902">
        <v>53</v>
      </c>
      <c r="BJ1902" t="s">
        <v>6187</v>
      </c>
      <c r="BK1902">
        <v>0</v>
      </c>
      <c r="BL1902">
        <v>50</v>
      </c>
      <c r="BM1902" s="3">
        <f t="shared" si="269"/>
        <v>0.82</v>
      </c>
    </row>
    <row r="1903" spans="1:65">
      <c r="A1903" t="s">
        <v>2035</v>
      </c>
      <c r="B1903" s="2">
        <v>45771</v>
      </c>
      <c r="C1903" t="s">
        <v>1632</v>
      </c>
      <c r="D1903" t="s">
        <v>1633</v>
      </c>
      <c r="E1903">
        <v>4</v>
      </c>
      <c r="F1903" t="s">
        <v>78</v>
      </c>
      <c r="G1903" t="s">
        <v>50</v>
      </c>
      <c r="H1903" t="s">
        <v>161</v>
      </c>
      <c r="I1903" t="s">
        <v>52</v>
      </c>
      <c r="J1903" t="s">
        <v>65</v>
      </c>
      <c r="K1903" t="s">
        <v>66</v>
      </c>
      <c r="L1903" t="s">
        <v>67</v>
      </c>
      <c r="M1903" t="s">
        <v>68</v>
      </c>
      <c r="N1903" t="s">
        <v>76</v>
      </c>
      <c r="O1903" t="s">
        <v>82</v>
      </c>
      <c r="P1903">
        <v>41</v>
      </c>
      <c r="Q1903">
        <v>44</v>
      </c>
      <c r="R1903">
        <v>43</v>
      </c>
      <c r="S1903">
        <v>3</v>
      </c>
      <c r="T1903">
        <f t="shared" si="261"/>
        <v>40</v>
      </c>
      <c r="U1903">
        <v>40</v>
      </c>
      <c r="V1903">
        <f t="shared" si="262"/>
        <v>0</v>
      </c>
      <c r="W1903" s="3">
        <f t="shared" si="263"/>
        <v>6.9767441860465115E-2</v>
      </c>
      <c r="X1903">
        <v>39</v>
      </c>
      <c r="Y1903" s="4">
        <v>3.1</v>
      </c>
      <c r="Z1903" s="4">
        <v>1.3</v>
      </c>
      <c r="AA1903" s="5">
        <v>49386.91</v>
      </c>
      <c r="AB1903" s="5">
        <f t="shared" si="264"/>
        <v>1975476.4</v>
      </c>
      <c r="AC1903" s="5">
        <v>32629.66</v>
      </c>
      <c r="AD1903" s="5">
        <f t="shared" si="265"/>
        <v>1403075.38</v>
      </c>
      <c r="AE1903" s="5">
        <v>101175.7</v>
      </c>
      <c r="AF1903" s="5">
        <v>30230.53</v>
      </c>
      <c r="AG1903" s="5">
        <v>35252.879999999997</v>
      </c>
      <c r="AH1903" s="5">
        <v>1885</v>
      </c>
      <c r="AI1903" s="5">
        <v>57169.39</v>
      </c>
      <c r="AJ1903">
        <v>1</v>
      </c>
      <c r="AK1903" s="5">
        <v>13345.56</v>
      </c>
      <c r="AL1903" s="5">
        <v>0</v>
      </c>
      <c r="AM1903" s="5">
        <v>26183.74</v>
      </c>
      <c r="AN1903">
        <v>4</v>
      </c>
      <c r="AO1903">
        <v>4</v>
      </c>
      <c r="AP1903" t="str">
        <f t="shared" si="266"/>
        <v>Yes</v>
      </c>
      <c r="AQ1903">
        <v>2</v>
      </c>
      <c r="AR1903" s="5">
        <f t="shared" si="267"/>
        <v>1668318.18</v>
      </c>
      <c r="AS1903" s="5">
        <f t="shared" si="268"/>
        <v>307158.21999999997</v>
      </c>
      <c r="AT1903" t="s">
        <v>116</v>
      </c>
      <c r="AU1903" t="s">
        <v>6199</v>
      </c>
      <c r="AV1903" t="s">
        <v>6200</v>
      </c>
      <c r="AW1903" t="s">
        <v>6175</v>
      </c>
      <c r="AX1903" t="s">
        <v>6167</v>
      </c>
      <c r="AY1903">
        <v>44</v>
      </c>
      <c r="AZ1903">
        <v>0</v>
      </c>
      <c r="BA1903">
        <v>0</v>
      </c>
      <c r="BB1903" t="s">
        <v>6168</v>
      </c>
      <c r="BC1903">
        <v>0</v>
      </c>
      <c r="BD1903">
        <v>0</v>
      </c>
      <c r="BE1903" t="s">
        <v>6169</v>
      </c>
      <c r="BF1903" t="s">
        <v>6210</v>
      </c>
      <c r="BG1903">
        <v>1</v>
      </c>
      <c r="BH1903" t="s">
        <v>6179</v>
      </c>
      <c r="BI1903">
        <v>47</v>
      </c>
      <c r="BJ1903" t="s">
        <v>6172</v>
      </c>
      <c r="BK1903">
        <v>0</v>
      </c>
      <c r="BL1903">
        <v>61</v>
      </c>
      <c r="BM1903" s="3">
        <f t="shared" si="269"/>
        <v>0.70491803278688525</v>
      </c>
    </row>
    <row r="1904" spans="1:65">
      <c r="A1904" t="s">
        <v>2036</v>
      </c>
      <c r="B1904" s="2">
        <v>45771</v>
      </c>
      <c r="C1904" t="s">
        <v>1632</v>
      </c>
      <c r="D1904" t="s">
        <v>1633</v>
      </c>
      <c r="E1904">
        <v>4</v>
      </c>
      <c r="F1904" t="s">
        <v>78</v>
      </c>
      <c r="G1904" t="s">
        <v>62</v>
      </c>
      <c r="H1904" t="s">
        <v>91</v>
      </c>
      <c r="I1904" t="s">
        <v>64</v>
      </c>
      <c r="J1904" t="s">
        <v>53</v>
      </c>
      <c r="K1904" t="s">
        <v>75</v>
      </c>
      <c r="L1904" t="s">
        <v>55</v>
      </c>
      <c r="M1904" t="s">
        <v>56</v>
      </c>
      <c r="N1904" t="s">
        <v>94</v>
      </c>
      <c r="O1904" t="s">
        <v>70</v>
      </c>
      <c r="P1904">
        <v>63</v>
      </c>
      <c r="Q1904">
        <v>66</v>
      </c>
      <c r="R1904">
        <v>65</v>
      </c>
      <c r="S1904">
        <v>2</v>
      </c>
      <c r="T1904">
        <f t="shared" si="261"/>
        <v>63</v>
      </c>
      <c r="U1904">
        <v>62</v>
      </c>
      <c r="V1904">
        <f t="shared" si="262"/>
        <v>1</v>
      </c>
      <c r="W1904" s="3">
        <f t="shared" si="263"/>
        <v>3.0769230769230771E-2</v>
      </c>
      <c r="X1904">
        <v>33</v>
      </c>
      <c r="Y1904" s="4">
        <v>5.2</v>
      </c>
      <c r="Z1904" s="4">
        <v>1.3</v>
      </c>
      <c r="AA1904" s="5">
        <v>35674.54</v>
      </c>
      <c r="AB1904" s="5">
        <f t="shared" si="264"/>
        <v>2211821.48</v>
      </c>
      <c r="AC1904" s="5">
        <v>23658.23</v>
      </c>
      <c r="AD1904" s="5">
        <f t="shared" si="265"/>
        <v>1537784.95</v>
      </c>
      <c r="AE1904" s="5">
        <v>108679.81</v>
      </c>
      <c r="AF1904" s="5">
        <v>31058.73</v>
      </c>
      <c r="AG1904" s="5">
        <v>10803.59</v>
      </c>
      <c r="AH1904" s="5">
        <v>1885</v>
      </c>
      <c r="AI1904" s="5">
        <v>7050.85</v>
      </c>
      <c r="AJ1904">
        <v>0</v>
      </c>
      <c r="AK1904" s="5">
        <v>0</v>
      </c>
      <c r="AL1904" s="5">
        <v>758.91</v>
      </c>
      <c r="AM1904" s="5">
        <v>41183.699999999997</v>
      </c>
      <c r="AN1904">
        <v>4</v>
      </c>
      <c r="AO1904">
        <v>4</v>
      </c>
      <c r="AP1904" t="str">
        <f t="shared" si="266"/>
        <v>Yes</v>
      </c>
      <c r="AQ1904">
        <v>1</v>
      </c>
      <c r="AR1904" s="5">
        <f t="shared" si="267"/>
        <v>1739205.54</v>
      </c>
      <c r="AS1904" s="5">
        <f t="shared" si="268"/>
        <v>472615.94</v>
      </c>
      <c r="AT1904" t="s">
        <v>59</v>
      </c>
      <c r="AU1904" t="s">
        <v>6164</v>
      </c>
      <c r="AV1904" t="s">
        <v>6165</v>
      </c>
      <c r="AW1904" t="s">
        <v>6166</v>
      </c>
      <c r="AX1904" t="s">
        <v>6167</v>
      </c>
      <c r="AY1904">
        <v>66</v>
      </c>
      <c r="AZ1904">
        <v>0</v>
      </c>
      <c r="BA1904">
        <v>11</v>
      </c>
      <c r="BB1904" t="s">
        <v>6191</v>
      </c>
      <c r="BC1904">
        <v>0</v>
      </c>
      <c r="BD1904">
        <v>0</v>
      </c>
      <c r="BE1904" t="s">
        <v>6169</v>
      </c>
      <c r="BF1904" t="s">
        <v>6170</v>
      </c>
      <c r="BG1904">
        <v>0</v>
      </c>
      <c r="BH1904" t="s">
        <v>6171</v>
      </c>
      <c r="BI1904">
        <v>45</v>
      </c>
      <c r="BJ1904" t="s">
        <v>6172</v>
      </c>
      <c r="BK1904">
        <v>0</v>
      </c>
      <c r="BL1904">
        <v>71</v>
      </c>
      <c r="BM1904" s="3">
        <f t="shared" si="269"/>
        <v>0.91549295774647887</v>
      </c>
    </row>
    <row r="1905" spans="1:65">
      <c r="A1905" t="s">
        <v>2037</v>
      </c>
      <c r="B1905" s="2">
        <v>45771</v>
      </c>
      <c r="C1905" t="s">
        <v>1632</v>
      </c>
      <c r="D1905" t="s">
        <v>1633</v>
      </c>
      <c r="E1905">
        <v>4</v>
      </c>
      <c r="F1905" t="s">
        <v>49</v>
      </c>
      <c r="G1905" t="s">
        <v>50</v>
      </c>
      <c r="H1905" t="s">
        <v>51</v>
      </c>
      <c r="I1905" t="s">
        <v>64</v>
      </c>
      <c r="J1905" t="s">
        <v>53</v>
      </c>
      <c r="K1905" t="s">
        <v>66</v>
      </c>
      <c r="L1905" t="s">
        <v>87</v>
      </c>
      <c r="M1905" t="s">
        <v>56</v>
      </c>
      <c r="N1905" t="s">
        <v>57</v>
      </c>
      <c r="O1905" t="s">
        <v>82</v>
      </c>
      <c r="P1905">
        <v>67</v>
      </c>
      <c r="Q1905">
        <v>68</v>
      </c>
      <c r="R1905">
        <v>67</v>
      </c>
      <c r="S1905">
        <v>1</v>
      </c>
      <c r="T1905">
        <f t="shared" si="261"/>
        <v>66</v>
      </c>
      <c r="U1905">
        <v>66</v>
      </c>
      <c r="V1905">
        <f t="shared" si="262"/>
        <v>0</v>
      </c>
      <c r="W1905" s="3">
        <f t="shared" si="263"/>
        <v>1.4925373134328358E-2</v>
      </c>
      <c r="X1905">
        <v>49</v>
      </c>
      <c r="Y1905" s="4">
        <v>10.199999999999999</v>
      </c>
      <c r="Z1905" s="4">
        <v>2.2999999999999998</v>
      </c>
      <c r="AA1905" s="5">
        <v>30828.89</v>
      </c>
      <c r="AB1905" s="5">
        <f t="shared" si="264"/>
        <v>2034706.74</v>
      </c>
      <c r="AC1905" s="5">
        <v>24130.36</v>
      </c>
      <c r="AD1905" s="5">
        <f t="shared" si="265"/>
        <v>1616734.12</v>
      </c>
      <c r="AE1905" s="5">
        <v>109733.38</v>
      </c>
      <c r="AF1905" s="5">
        <v>32254.7</v>
      </c>
      <c r="AG1905" s="5">
        <v>11725.54</v>
      </c>
      <c r="AH1905" s="5">
        <v>3335</v>
      </c>
      <c r="AI1905" s="5">
        <v>3514.75</v>
      </c>
      <c r="AJ1905">
        <v>0</v>
      </c>
      <c r="AK1905" s="5">
        <v>0</v>
      </c>
      <c r="AL1905" s="5">
        <v>31740.84</v>
      </c>
      <c r="AM1905" s="5">
        <v>76420.899999999994</v>
      </c>
      <c r="AN1905">
        <v>4</v>
      </c>
      <c r="AO1905">
        <v>3</v>
      </c>
      <c r="AP1905" t="str">
        <f t="shared" si="266"/>
        <v>Yes</v>
      </c>
      <c r="AQ1905">
        <v>1</v>
      </c>
      <c r="AR1905" s="5">
        <f t="shared" si="267"/>
        <v>1885459.23</v>
      </c>
      <c r="AS1905" s="5">
        <f t="shared" si="268"/>
        <v>149247.51</v>
      </c>
      <c r="AT1905" t="s">
        <v>59</v>
      </c>
      <c r="AU1905" t="s">
        <v>6164</v>
      </c>
      <c r="AV1905" t="s">
        <v>6165</v>
      </c>
      <c r="AW1905" t="s">
        <v>6166</v>
      </c>
      <c r="AX1905" t="s">
        <v>6177</v>
      </c>
      <c r="AY1905">
        <v>69</v>
      </c>
      <c r="AZ1905">
        <v>1</v>
      </c>
      <c r="BA1905">
        <v>0</v>
      </c>
      <c r="BB1905" t="s">
        <v>6168</v>
      </c>
      <c r="BC1905">
        <v>0</v>
      </c>
      <c r="BD1905">
        <v>0</v>
      </c>
      <c r="BE1905" t="s">
        <v>6169</v>
      </c>
      <c r="BF1905" t="s">
        <v>6170</v>
      </c>
      <c r="BG1905">
        <v>1</v>
      </c>
      <c r="BH1905" t="s">
        <v>6192</v>
      </c>
      <c r="BI1905">
        <v>76</v>
      </c>
      <c r="BJ1905" t="s">
        <v>6193</v>
      </c>
      <c r="BK1905">
        <v>0</v>
      </c>
      <c r="BL1905">
        <v>74</v>
      </c>
      <c r="BM1905" s="3">
        <f t="shared" si="269"/>
        <v>0.90540540540540537</v>
      </c>
    </row>
    <row r="1906" spans="1:65">
      <c r="A1906" t="s">
        <v>2038</v>
      </c>
      <c r="B1906" s="2">
        <v>45771</v>
      </c>
      <c r="C1906" t="s">
        <v>1632</v>
      </c>
      <c r="D1906" t="s">
        <v>1633</v>
      </c>
      <c r="E1906">
        <v>4</v>
      </c>
      <c r="F1906" t="s">
        <v>49</v>
      </c>
      <c r="G1906" t="s">
        <v>79</v>
      </c>
      <c r="H1906" t="s">
        <v>262</v>
      </c>
      <c r="I1906" t="s">
        <v>74</v>
      </c>
      <c r="J1906" t="s">
        <v>65</v>
      </c>
      <c r="K1906" t="s">
        <v>66</v>
      </c>
      <c r="L1906" t="s">
        <v>67</v>
      </c>
      <c r="M1906" t="s">
        <v>68</v>
      </c>
      <c r="N1906" t="s">
        <v>94</v>
      </c>
      <c r="O1906" t="s">
        <v>58</v>
      </c>
      <c r="P1906">
        <v>47</v>
      </c>
      <c r="Q1906">
        <v>48</v>
      </c>
      <c r="R1906">
        <v>46</v>
      </c>
      <c r="S1906">
        <v>3</v>
      </c>
      <c r="T1906">
        <f t="shared" si="261"/>
        <v>43</v>
      </c>
      <c r="U1906">
        <v>43</v>
      </c>
      <c r="V1906">
        <f t="shared" si="262"/>
        <v>0</v>
      </c>
      <c r="W1906" s="3">
        <f t="shared" si="263"/>
        <v>6.5217391304347824E-2</v>
      </c>
      <c r="X1906">
        <v>30</v>
      </c>
      <c r="Y1906" s="4">
        <v>3.1</v>
      </c>
      <c r="Z1906" s="4">
        <v>0.8</v>
      </c>
      <c r="AA1906" s="5">
        <v>48965.57</v>
      </c>
      <c r="AB1906" s="5">
        <f t="shared" si="264"/>
        <v>2105519.5099999998</v>
      </c>
      <c r="AC1906" s="5">
        <v>32571.54</v>
      </c>
      <c r="AD1906" s="5">
        <f t="shared" si="265"/>
        <v>1498290.84</v>
      </c>
      <c r="AE1906" s="5">
        <v>103289.51</v>
      </c>
      <c r="AF1906" s="5">
        <v>30281.5</v>
      </c>
      <c r="AG1906" s="5">
        <v>34753.440000000002</v>
      </c>
      <c r="AH1906" s="5">
        <v>1160</v>
      </c>
      <c r="AI1906" s="5">
        <v>56481.32</v>
      </c>
      <c r="AJ1906">
        <v>1</v>
      </c>
      <c r="AK1906" s="5">
        <v>13661.75</v>
      </c>
      <c r="AL1906" s="5">
        <v>0</v>
      </c>
      <c r="AM1906" s="5">
        <v>27755.68</v>
      </c>
      <c r="AN1906">
        <v>4</v>
      </c>
      <c r="AO1906">
        <v>2</v>
      </c>
      <c r="AP1906" t="str">
        <f t="shared" si="266"/>
        <v>Yes</v>
      </c>
      <c r="AQ1906">
        <v>1</v>
      </c>
      <c r="AR1906" s="5">
        <f t="shared" si="267"/>
        <v>1765674.04</v>
      </c>
      <c r="AS1906" s="5">
        <f t="shared" si="268"/>
        <v>339845.47</v>
      </c>
      <c r="AT1906" t="s">
        <v>1641</v>
      </c>
      <c r="AU1906" t="s">
        <v>6199</v>
      </c>
      <c r="AV1906" t="s">
        <v>6200</v>
      </c>
      <c r="AW1906" t="s">
        <v>6175</v>
      </c>
      <c r="AX1906" t="s">
        <v>6167</v>
      </c>
      <c r="AY1906">
        <v>47</v>
      </c>
      <c r="AZ1906">
        <v>0</v>
      </c>
      <c r="BA1906">
        <v>0</v>
      </c>
      <c r="BB1906" t="s">
        <v>6168</v>
      </c>
      <c r="BC1906">
        <v>0</v>
      </c>
      <c r="BD1906">
        <v>0</v>
      </c>
      <c r="BE1906" t="s">
        <v>6169</v>
      </c>
      <c r="BF1906" t="s">
        <v>6210</v>
      </c>
      <c r="BG1906">
        <v>0</v>
      </c>
      <c r="BH1906" t="s">
        <v>6171</v>
      </c>
      <c r="BI1906">
        <v>44</v>
      </c>
      <c r="BJ1906" t="s">
        <v>6172</v>
      </c>
      <c r="BK1906">
        <v>0</v>
      </c>
      <c r="BL1906">
        <v>61</v>
      </c>
      <c r="BM1906" s="3">
        <f t="shared" si="269"/>
        <v>0.75409836065573765</v>
      </c>
    </row>
    <row r="1907" spans="1:65">
      <c r="A1907" t="s">
        <v>2039</v>
      </c>
      <c r="B1907" s="2">
        <v>45771</v>
      </c>
      <c r="C1907" t="s">
        <v>1632</v>
      </c>
      <c r="D1907" t="s">
        <v>1633</v>
      </c>
      <c r="E1907">
        <v>4</v>
      </c>
      <c r="F1907" t="s">
        <v>78</v>
      </c>
      <c r="G1907" t="s">
        <v>62</v>
      </c>
      <c r="H1907" t="s">
        <v>190</v>
      </c>
      <c r="I1907" t="s">
        <v>52</v>
      </c>
      <c r="J1907" t="s">
        <v>81</v>
      </c>
      <c r="K1907" t="s">
        <v>54</v>
      </c>
      <c r="L1907" t="s">
        <v>55</v>
      </c>
      <c r="M1907" t="s">
        <v>56</v>
      </c>
      <c r="N1907" t="s">
        <v>69</v>
      </c>
      <c r="O1907" t="s">
        <v>70</v>
      </c>
      <c r="P1907">
        <v>39</v>
      </c>
      <c r="Q1907">
        <v>40</v>
      </c>
      <c r="R1907">
        <v>39</v>
      </c>
      <c r="S1907">
        <v>1</v>
      </c>
      <c r="T1907">
        <f t="shared" si="261"/>
        <v>38</v>
      </c>
      <c r="U1907">
        <v>38</v>
      </c>
      <c r="V1907">
        <f t="shared" si="262"/>
        <v>0</v>
      </c>
      <c r="W1907" s="3">
        <f t="shared" si="263"/>
        <v>2.564102564102564E-2</v>
      </c>
      <c r="X1907">
        <v>16</v>
      </c>
      <c r="Y1907" s="4">
        <v>0</v>
      </c>
      <c r="Z1907" s="4">
        <v>0.3</v>
      </c>
      <c r="AA1907" s="5">
        <v>84631.47</v>
      </c>
      <c r="AB1907" s="5">
        <f t="shared" si="264"/>
        <v>3215995.86</v>
      </c>
      <c r="AC1907" s="5">
        <v>53317.38</v>
      </c>
      <c r="AD1907" s="5">
        <f t="shared" si="265"/>
        <v>2079377.82</v>
      </c>
      <c r="AE1907" s="5">
        <v>125289.33</v>
      </c>
      <c r="AF1907" s="5">
        <v>36846.36</v>
      </c>
      <c r="AG1907" s="5">
        <v>7924.93</v>
      </c>
      <c r="AH1907" s="5">
        <v>435</v>
      </c>
      <c r="AI1907" s="5">
        <v>7577.14</v>
      </c>
      <c r="AJ1907">
        <v>0</v>
      </c>
      <c r="AK1907" s="5">
        <v>0</v>
      </c>
      <c r="AL1907" s="5">
        <v>0</v>
      </c>
      <c r="AM1907" s="5">
        <v>26114.26</v>
      </c>
      <c r="AN1907">
        <v>4</v>
      </c>
      <c r="AO1907">
        <v>5</v>
      </c>
      <c r="AP1907" t="str">
        <f t="shared" si="266"/>
        <v>No</v>
      </c>
      <c r="AQ1907">
        <v>2</v>
      </c>
      <c r="AR1907" s="5">
        <f t="shared" si="267"/>
        <v>2283564.84</v>
      </c>
      <c r="AS1907" s="5">
        <f t="shared" si="268"/>
        <v>932431.02</v>
      </c>
      <c r="AT1907" t="s">
        <v>59</v>
      </c>
      <c r="AU1907" t="s">
        <v>6164</v>
      </c>
      <c r="AV1907" t="s">
        <v>6165</v>
      </c>
      <c r="AW1907" t="s">
        <v>6166</v>
      </c>
      <c r="AX1907" t="s">
        <v>6207</v>
      </c>
      <c r="AY1907">
        <v>41</v>
      </c>
      <c r="AZ1907">
        <v>0</v>
      </c>
      <c r="BA1907">
        <v>0</v>
      </c>
      <c r="BB1907" t="s">
        <v>6168</v>
      </c>
      <c r="BC1907">
        <v>0</v>
      </c>
      <c r="BD1907">
        <v>1</v>
      </c>
      <c r="BE1907" t="s">
        <v>6196</v>
      </c>
      <c r="BF1907" t="s">
        <v>6170</v>
      </c>
      <c r="BG1907">
        <v>0</v>
      </c>
      <c r="BH1907" t="s">
        <v>6171</v>
      </c>
      <c r="BI1907">
        <v>11</v>
      </c>
      <c r="BJ1907" t="s">
        <v>6172</v>
      </c>
      <c r="BK1907">
        <v>0</v>
      </c>
      <c r="BL1907">
        <v>49</v>
      </c>
      <c r="BM1907" s="3">
        <f t="shared" si="269"/>
        <v>0.79591836734693877</v>
      </c>
    </row>
    <row r="1908" spans="1:65">
      <c r="A1908" t="s">
        <v>2040</v>
      </c>
      <c r="B1908" s="2">
        <v>45771</v>
      </c>
      <c r="C1908" t="s">
        <v>1632</v>
      </c>
      <c r="D1908" t="s">
        <v>1633</v>
      </c>
      <c r="E1908">
        <v>4</v>
      </c>
      <c r="F1908" t="s">
        <v>61</v>
      </c>
      <c r="G1908" t="s">
        <v>79</v>
      </c>
      <c r="H1908" t="s">
        <v>84</v>
      </c>
      <c r="I1908" t="s">
        <v>52</v>
      </c>
      <c r="J1908" t="s">
        <v>65</v>
      </c>
      <c r="K1908" t="s">
        <v>75</v>
      </c>
      <c r="L1908" t="s">
        <v>87</v>
      </c>
      <c r="M1908" t="s">
        <v>56</v>
      </c>
      <c r="N1908" t="s">
        <v>94</v>
      </c>
      <c r="O1908" t="s">
        <v>120</v>
      </c>
      <c r="P1908">
        <v>61</v>
      </c>
      <c r="Q1908">
        <v>63</v>
      </c>
      <c r="R1908">
        <v>61</v>
      </c>
      <c r="S1908">
        <v>1</v>
      </c>
      <c r="T1908">
        <f t="shared" si="261"/>
        <v>60</v>
      </c>
      <c r="U1908">
        <v>60</v>
      </c>
      <c r="V1908">
        <f t="shared" si="262"/>
        <v>0</v>
      </c>
      <c r="W1908" s="3">
        <f t="shared" si="263"/>
        <v>1.6393442622950821E-2</v>
      </c>
      <c r="X1908">
        <v>19</v>
      </c>
      <c r="Y1908" s="4">
        <v>3</v>
      </c>
      <c r="Z1908" s="4">
        <v>0.7</v>
      </c>
      <c r="AA1908" s="5">
        <v>52116.92</v>
      </c>
      <c r="AB1908" s="5">
        <f t="shared" si="264"/>
        <v>3127015.2</v>
      </c>
      <c r="AC1908" s="5">
        <v>35625.71</v>
      </c>
      <c r="AD1908" s="5">
        <f t="shared" si="265"/>
        <v>2173168.31</v>
      </c>
      <c r="AE1908" s="5">
        <v>144154.70000000001</v>
      </c>
      <c r="AF1908" s="5">
        <v>36420.730000000003</v>
      </c>
      <c r="AG1908" s="5">
        <v>8869.57</v>
      </c>
      <c r="AH1908" s="5">
        <v>1015</v>
      </c>
      <c r="AI1908" s="5">
        <v>5101.82</v>
      </c>
      <c r="AJ1908">
        <v>0</v>
      </c>
      <c r="AK1908" s="5">
        <v>0</v>
      </c>
      <c r="AL1908" s="5">
        <v>0</v>
      </c>
      <c r="AM1908" s="5">
        <v>38974.25</v>
      </c>
      <c r="AN1908">
        <v>4</v>
      </c>
      <c r="AO1908">
        <v>4</v>
      </c>
      <c r="AP1908" t="str">
        <f t="shared" si="266"/>
        <v>Yes</v>
      </c>
      <c r="AQ1908">
        <v>1</v>
      </c>
      <c r="AR1908" s="5">
        <f t="shared" si="267"/>
        <v>2407704.38</v>
      </c>
      <c r="AS1908" s="5">
        <f t="shared" si="268"/>
        <v>719310.82</v>
      </c>
      <c r="AT1908" t="s">
        <v>59</v>
      </c>
      <c r="AU1908" t="s">
        <v>6164</v>
      </c>
      <c r="AV1908" t="s">
        <v>6165</v>
      </c>
      <c r="AW1908" t="s">
        <v>6166</v>
      </c>
      <c r="AX1908" t="s">
        <v>6167</v>
      </c>
      <c r="AY1908">
        <v>67</v>
      </c>
      <c r="AZ1908">
        <v>4</v>
      </c>
      <c r="BA1908">
        <v>0</v>
      </c>
      <c r="BB1908" t="s">
        <v>6168</v>
      </c>
      <c r="BC1908">
        <v>0</v>
      </c>
      <c r="BD1908">
        <v>0</v>
      </c>
      <c r="BE1908" t="s">
        <v>6169</v>
      </c>
      <c r="BF1908" t="s">
        <v>6170</v>
      </c>
      <c r="BG1908">
        <v>0</v>
      </c>
      <c r="BH1908" t="s">
        <v>6171</v>
      </c>
      <c r="BI1908">
        <v>18</v>
      </c>
      <c r="BJ1908" t="s">
        <v>6172</v>
      </c>
      <c r="BK1908">
        <v>0</v>
      </c>
      <c r="BL1908">
        <v>68</v>
      </c>
      <c r="BM1908" s="3">
        <f t="shared" si="269"/>
        <v>0.8970588235294118</v>
      </c>
    </row>
    <row r="1909" spans="1:65">
      <c r="A1909" t="s">
        <v>2041</v>
      </c>
      <c r="B1909" s="2">
        <v>45771</v>
      </c>
      <c r="C1909" t="s">
        <v>1632</v>
      </c>
      <c r="D1909" t="s">
        <v>1633</v>
      </c>
      <c r="E1909">
        <v>4</v>
      </c>
      <c r="F1909" t="s">
        <v>78</v>
      </c>
      <c r="G1909" t="s">
        <v>79</v>
      </c>
      <c r="H1909" t="s">
        <v>80</v>
      </c>
      <c r="I1909" t="s">
        <v>74</v>
      </c>
      <c r="J1909" t="s">
        <v>53</v>
      </c>
      <c r="K1909" t="s">
        <v>66</v>
      </c>
      <c r="L1909" t="s">
        <v>55</v>
      </c>
      <c r="M1909" t="s">
        <v>68</v>
      </c>
      <c r="N1909" t="s">
        <v>76</v>
      </c>
      <c r="O1909" t="s">
        <v>70</v>
      </c>
      <c r="P1909">
        <v>80</v>
      </c>
      <c r="Q1909">
        <v>83</v>
      </c>
      <c r="R1909">
        <v>80</v>
      </c>
      <c r="S1909">
        <v>3</v>
      </c>
      <c r="T1909">
        <f t="shared" si="261"/>
        <v>77</v>
      </c>
      <c r="U1909">
        <v>77</v>
      </c>
      <c r="V1909">
        <f t="shared" si="262"/>
        <v>0</v>
      </c>
      <c r="W1909" s="3">
        <f t="shared" si="263"/>
        <v>3.7499999999999999E-2</v>
      </c>
      <c r="X1909">
        <v>24</v>
      </c>
      <c r="Y1909" s="4">
        <v>0</v>
      </c>
      <c r="Z1909" s="4">
        <v>0.8</v>
      </c>
      <c r="AA1909" s="5">
        <v>30441.22</v>
      </c>
      <c r="AB1909" s="5">
        <f t="shared" si="264"/>
        <v>2343973.94</v>
      </c>
      <c r="AC1909" s="5">
        <v>22617.23</v>
      </c>
      <c r="AD1909" s="5">
        <f t="shared" si="265"/>
        <v>1809378.4</v>
      </c>
      <c r="AE1909" s="5">
        <v>136724.01</v>
      </c>
      <c r="AF1909" s="5">
        <v>37838.5</v>
      </c>
      <c r="AG1909" s="5">
        <v>8636.51</v>
      </c>
      <c r="AH1909" s="5">
        <v>1160</v>
      </c>
      <c r="AI1909" s="5">
        <v>10666.67</v>
      </c>
      <c r="AJ1909">
        <v>1</v>
      </c>
      <c r="AK1909" s="5">
        <v>8332.84</v>
      </c>
      <c r="AL1909" s="5">
        <v>31740.84</v>
      </c>
      <c r="AM1909" s="5">
        <v>84954.18</v>
      </c>
      <c r="AN1909">
        <v>4</v>
      </c>
      <c r="AO1909">
        <v>5</v>
      </c>
      <c r="AP1909" t="str">
        <f t="shared" si="266"/>
        <v>No</v>
      </c>
      <c r="AQ1909">
        <v>3</v>
      </c>
      <c r="AR1909" s="5">
        <f t="shared" si="267"/>
        <v>2129431.9500000002</v>
      </c>
      <c r="AS1909" s="5">
        <f t="shared" si="268"/>
        <v>214541.99</v>
      </c>
      <c r="AT1909" t="s">
        <v>116</v>
      </c>
      <c r="AU1909" t="s">
        <v>6189</v>
      </c>
      <c r="AV1909" t="s">
        <v>6190</v>
      </c>
      <c r="AW1909" t="s">
        <v>6183</v>
      </c>
      <c r="AX1909" t="s">
        <v>6167</v>
      </c>
      <c r="AY1909">
        <v>83</v>
      </c>
      <c r="AZ1909">
        <v>0</v>
      </c>
      <c r="BA1909">
        <v>0</v>
      </c>
      <c r="BB1909" t="s">
        <v>6168</v>
      </c>
      <c r="BC1909">
        <v>1</v>
      </c>
      <c r="BD1909">
        <v>0</v>
      </c>
      <c r="BE1909" t="s">
        <v>6178</v>
      </c>
      <c r="BF1909" t="s">
        <v>6170</v>
      </c>
      <c r="BG1909">
        <v>1</v>
      </c>
      <c r="BH1909" t="s">
        <v>6179</v>
      </c>
      <c r="BI1909">
        <v>33</v>
      </c>
      <c r="BJ1909" t="s">
        <v>6172</v>
      </c>
      <c r="BK1909">
        <v>0</v>
      </c>
      <c r="BL1909">
        <v>89</v>
      </c>
      <c r="BM1909" s="3">
        <f t="shared" si="269"/>
        <v>0.898876404494382</v>
      </c>
    </row>
    <row r="1910" spans="1:65">
      <c r="A1910" t="s">
        <v>2042</v>
      </c>
      <c r="B1910" s="2">
        <v>45772</v>
      </c>
      <c r="C1910" t="s">
        <v>1632</v>
      </c>
      <c r="D1910" t="s">
        <v>1633</v>
      </c>
      <c r="E1910">
        <v>4</v>
      </c>
      <c r="F1910" t="s">
        <v>49</v>
      </c>
      <c r="G1910" t="s">
        <v>50</v>
      </c>
      <c r="H1910" t="s">
        <v>51</v>
      </c>
      <c r="I1910" t="s">
        <v>64</v>
      </c>
      <c r="J1910" t="s">
        <v>53</v>
      </c>
      <c r="K1910" t="s">
        <v>66</v>
      </c>
      <c r="L1910" t="s">
        <v>87</v>
      </c>
      <c r="M1910" t="s">
        <v>56</v>
      </c>
      <c r="N1910" t="s">
        <v>109</v>
      </c>
      <c r="O1910" t="s">
        <v>70</v>
      </c>
      <c r="P1910">
        <v>86</v>
      </c>
      <c r="Q1910">
        <v>86</v>
      </c>
      <c r="R1910">
        <v>80</v>
      </c>
      <c r="S1910">
        <v>1</v>
      </c>
      <c r="T1910">
        <f t="shared" si="261"/>
        <v>79</v>
      </c>
      <c r="U1910">
        <v>79</v>
      </c>
      <c r="V1910">
        <f t="shared" si="262"/>
        <v>0</v>
      </c>
      <c r="W1910" s="3">
        <f t="shared" si="263"/>
        <v>1.2500000000000001E-2</v>
      </c>
      <c r="X1910">
        <v>30</v>
      </c>
      <c r="Y1910" s="4">
        <v>2.1</v>
      </c>
      <c r="Z1910" s="4">
        <v>1.2</v>
      </c>
      <c r="AA1910" s="5">
        <v>30758.77</v>
      </c>
      <c r="AB1910" s="5">
        <f t="shared" si="264"/>
        <v>2429942.83</v>
      </c>
      <c r="AC1910" s="5">
        <v>24250.63</v>
      </c>
      <c r="AD1910" s="5">
        <f t="shared" si="265"/>
        <v>1940050.4</v>
      </c>
      <c r="AE1910" s="5">
        <v>132012.34</v>
      </c>
      <c r="AF1910" s="5">
        <v>37670.5</v>
      </c>
      <c r="AG1910" s="5">
        <v>9227.49</v>
      </c>
      <c r="AH1910" s="5">
        <v>1740</v>
      </c>
      <c r="AI1910" s="5">
        <v>3555.56</v>
      </c>
      <c r="AJ1910">
        <v>0</v>
      </c>
      <c r="AK1910" s="5">
        <v>0</v>
      </c>
      <c r="AL1910" s="5">
        <v>31740.84</v>
      </c>
      <c r="AM1910" s="5">
        <v>148840.35999999999</v>
      </c>
      <c r="AN1910">
        <v>8</v>
      </c>
      <c r="AO1910">
        <v>8</v>
      </c>
      <c r="AP1910" t="str">
        <f t="shared" si="266"/>
        <v>Yes</v>
      </c>
      <c r="AQ1910">
        <v>1</v>
      </c>
      <c r="AR1910" s="5">
        <f t="shared" si="267"/>
        <v>2304837.4900000002</v>
      </c>
      <c r="AS1910" s="5">
        <f t="shared" si="268"/>
        <v>125105.34</v>
      </c>
      <c r="AT1910" t="s">
        <v>59</v>
      </c>
      <c r="AU1910" t="s">
        <v>6164</v>
      </c>
      <c r="AV1910" t="s">
        <v>6165</v>
      </c>
      <c r="AW1910" t="s">
        <v>6166</v>
      </c>
      <c r="AX1910" t="s">
        <v>6167</v>
      </c>
      <c r="AY1910">
        <v>86</v>
      </c>
      <c r="AZ1910">
        <v>0</v>
      </c>
      <c r="BA1910">
        <v>0</v>
      </c>
      <c r="BB1910" t="s">
        <v>6168</v>
      </c>
      <c r="BC1910">
        <v>0</v>
      </c>
      <c r="BD1910">
        <v>0</v>
      </c>
      <c r="BE1910" t="s">
        <v>6169</v>
      </c>
      <c r="BF1910" t="s">
        <v>6170</v>
      </c>
      <c r="BG1910">
        <v>0</v>
      </c>
      <c r="BH1910" t="s">
        <v>6171</v>
      </c>
      <c r="BI1910">
        <v>55</v>
      </c>
      <c r="BJ1910" t="s">
        <v>6187</v>
      </c>
      <c r="BK1910">
        <v>0</v>
      </c>
      <c r="BL1910">
        <v>91</v>
      </c>
      <c r="BM1910" s="3">
        <f t="shared" si="269"/>
        <v>0.87912087912087911</v>
      </c>
    </row>
    <row r="1911" spans="1:65">
      <c r="A1911" t="s">
        <v>2043</v>
      </c>
      <c r="B1911" s="2">
        <v>45772</v>
      </c>
      <c r="C1911" t="s">
        <v>1632</v>
      </c>
      <c r="D1911" t="s">
        <v>1633</v>
      </c>
      <c r="E1911">
        <v>4</v>
      </c>
      <c r="F1911" t="s">
        <v>49</v>
      </c>
      <c r="G1911" t="s">
        <v>62</v>
      </c>
      <c r="H1911" t="s">
        <v>141</v>
      </c>
      <c r="I1911" t="s">
        <v>74</v>
      </c>
      <c r="J1911" t="s">
        <v>65</v>
      </c>
      <c r="K1911" t="s">
        <v>66</v>
      </c>
      <c r="L1911" t="s">
        <v>55</v>
      </c>
      <c r="M1911" t="s">
        <v>56</v>
      </c>
      <c r="N1911" t="s">
        <v>76</v>
      </c>
      <c r="O1911" t="s">
        <v>58</v>
      </c>
      <c r="P1911">
        <v>61</v>
      </c>
      <c r="Q1911">
        <v>62</v>
      </c>
      <c r="R1911">
        <v>59</v>
      </c>
      <c r="S1911">
        <v>1</v>
      </c>
      <c r="T1911">
        <f t="shared" si="261"/>
        <v>58</v>
      </c>
      <c r="U1911">
        <v>58</v>
      </c>
      <c r="V1911">
        <f t="shared" si="262"/>
        <v>0</v>
      </c>
      <c r="W1911" s="3">
        <f t="shared" si="263"/>
        <v>1.6949152542372881E-2</v>
      </c>
      <c r="X1911">
        <v>11</v>
      </c>
      <c r="Y1911" s="4">
        <v>5</v>
      </c>
      <c r="Z1911" s="4">
        <v>1</v>
      </c>
      <c r="AA1911" s="5">
        <v>49502.22</v>
      </c>
      <c r="AB1911" s="5">
        <f t="shared" si="264"/>
        <v>2871128.76</v>
      </c>
      <c r="AC1911" s="5">
        <v>34647.379999999997</v>
      </c>
      <c r="AD1911" s="5">
        <f t="shared" si="265"/>
        <v>2044195.42</v>
      </c>
      <c r="AE1911" s="5">
        <v>130217.79</v>
      </c>
      <c r="AF1911" s="5">
        <v>38888.39</v>
      </c>
      <c r="AG1911" s="5">
        <v>7514.88</v>
      </c>
      <c r="AH1911" s="5">
        <v>1450</v>
      </c>
      <c r="AI1911" s="5">
        <v>5120.75</v>
      </c>
      <c r="AJ1911">
        <v>0</v>
      </c>
      <c r="AK1911" s="5">
        <v>0</v>
      </c>
      <c r="AL1911" s="5">
        <v>0</v>
      </c>
      <c r="AM1911" s="5">
        <v>36203.69</v>
      </c>
      <c r="AN1911">
        <v>4</v>
      </c>
      <c r="AO1911">
        <v>4</v>
      </c>
      <c r="AP1911" t="str">
        <f t="shared" si="266"/>
        <v>Yes</v>
      </c>
      <c r="AQ1911">
        <v>1</v>
      </c>
      <c r="AR1911" s="5">
        <f t="shared" si="267"/>
        <v>2263590.92</v>
      </c>
      <c r="AS1911" s="5">
        <f t="shared" si="268"/>
        <v>607537.84</v>
      </c>
      <c r="AT1911" t="s">
        <v>59</v>
      </c>
      <c r="AU1911" t="s">
        <v>6164</v>
      </c>
      <c r="AV1911" t="s">
        <v>6165</v>
      </c>
      <c r="AW1911" t="s">
        <v>6166</v>
      </c>
      <c r="AX1911" t="s">
        <v>6167</v>
      </c>
      <c r="AY1911">
        <v>67</v>
      </c>
      <c r="AZ1911">
        <v>3</v>
      </c>
      <c r="BA1911">
        <v>0</v>
      </c>
      <c r="BB1911" t="s">
        <v>6168</v>
      </c>
      <c r="BC1911">
        <v>0</v>
      </c>
      <c r="BD1911">
        <v>0</v>
      </c>
      <c r="BE1911" t="s">
        <v>6169</v>
      </c>
      <c r="BF1911" t="s">
        <v>6170</v>
      </c>
      <c r="BG1911">
        <v>0</v>
      </c>
      <c r="BH1911" t="s">
        <v>6171</v>
      </c>
      <c r="BI1911">
        <v>28</v>
      </c>
      <c r="BJ1911" t="s">
        <v>6172</v>
      </c>
      <c r="BK1911">
        <v>0</v>
      </c>
      <c r="BL1911">
        <v>68</v>
      </c>
      <c r="BM1911" s="3">
        <f t="shared" si="269"/>
        <v>0.86764705882352944</v>
      </c>
    </row>
    <row r="1912" spans="1:65">
      <c r="A1912" t="s">
        <v>2044</v>
      </c>
      <c r="B1912" s="2">
        <v>45772</v>
      </c>
      <c r="C1912" t="s">
        <v>1632</v>
      </c>
      <c r="D1912" t="s">
        <v>1633</v>
      </c>
      <c r="E1912">
        <v>4</v>
      </c>
      <c r="F1912" t="s">
        <v>49</v>
      </c>
      <c r="G1912" t="s">
        <v>79</v>
      </c>
      <c r="H1912" t="s">
        <v>260</v>
      </c>
      <c r="I1912" t="s">
        <v>64</v>
      </c>
      <c r="J1912" t="s">
        <v>53</v>
      </c>
      <c r="K1912" t="s">
        <v>54</v>
      </c>
      <c r="L1912" t="s">
        <v>67</v>
      </c>
      <c r="M1912" t="s">
        <v>68</v>
      </c>
      <c r="N1912" t="s">
        <v>69</v>
      </c>
      <c r="O1912" t="s">
        <v>70</v>
      </c>
      <c r="P1912">
        <v>61</v>
      </c>
      <c r="Q1912">
        <v>63</v>
      </c>
      <c r="R1912">
        <v>60</v>
      </c>
      <c r="S1912">
        <v>4</v>
      </c>
      <c r="T1912">
        <f t="shared" si="261"/>
        <v>56</v>
      </c>
      <c r="U1912">
        <v>56</v>
      </c>
      <c r="V1912">
        <f t="shared" si="262"/>
        <v>0</v>
      </c>
      <c r="W1912" s="3">
        <f t="shared" si="263"/>
        <v>6.6666666666666666E-2</v>
      </c>
      <c r="X1912">
        <v>4</v>
      </c>
      <c r="Y1912" s="4">
        <v>6.4</v>
      </c>
      <c r="Z1912" s="4">
        <v>1.2</v>
      </c>
      <c r="AA1912" s="5">
        <v>39176.18</v>
      </c>
      <c r="AB1912" s="5">
        <f t="shared" si="264"/>
        <v>2193866.08</v>
      </c>
      <c r="AC1912" s="5">
        <v>21844.37</v>
      </c>
      <c r="AD1912" s="5">
        <f t="shared" si="265"/>
        <v>1310662.2</v>
      </c>
      <c r="AE1912" s="5">
        <v>99804.31</v>
      </c>
      <c r="AF1912" s="5">
        <v>27171.69</v>
      </c>
      <c r="AG1912" s="5">
        <v>32246</v>
      </c>
      <c r="AH1912" s="5">
        <v>1740</v>
      </c>
      <c r="AI1912" s="5">
        <v>55692.66</v>
      </c>
      <c r="AJ1912">
        <v>1</v>
      </c>
      <c r="AK1912" s="5">
        <v>8522.5499999999993</v>
      </c>
      <c r="AL1912" s="5">
        <v>0</v>
      </c>
      <c r="AM1912" s="5">
        <v>37499.9</v>
      </c>
      <c r="AN1912">
        <v>4</v>
      </c>
      <c r="AO1912">
        <v>4</v>
      </c>
      <c r="AP1912" t="str">
        <f t="shared" si="266"/>
        <v>Yes</v>
      </c>
      <c r="AQ1912">
        <v>2</v>
      </c>
      <c r="AR1912" s="5">
        <f t="shared" si="267"/>
        <v>1573339.31</v>
      </c>
      <c r="AS1912" s="5">
        <f t="shared" si="268"/>
        <v>620526.77</v>
      </c>
      <c r="AT1912" t="s">
        <v>116</v>
      </c>
      <c r="AU1912" t="s">
        <v>6199</v>
      </c>
      <c r="AV1912" t="s">
        <v>6200</v>
      </c>
      <c r="AW1912" t="s">
        <v>6175</v>
      </c>
      <c r="AX1912" t="s">
        <v>6167</v>
      </c>
      <c r="AY1912">
        <v>65</v>
      </c>
      <c r="AZ1912">
        <v>3</v>
      </c>
      <c r="BA1912">
        <v>0</v>
      </c>
      <c r="BB1912" t="s">
        <v>6168</v>
      </c>
      <c r="BC1912">
        <v>0</v>
      </c>
      <c r="BD1912">
        <v>0</v>
      </c>
      <c r="BE1912" t="s">
        <v>6169</v>
      </c>
      <c r="BF1912" t="s">
        <v>6210</v>
      </c>
      <c r="BG1912">
        <v>2</v>
      </c>
      <c r="BH1912" t="s">
        <v>6211</v>
      </c>
      <c r="BI1912">
        <v>96</v>
      </c>
      <c r="BJ1912" t="s">
        <v>6193</v>
      </c>
      <c r="BK1912">
        <v>0</v>
      </c>
      <c r="BL1912">
        <v>75</v>
      </c>
      <c r="BM1912" s="3">
        <f t="shared" si="269"/>
        <v>0.8</v>
      </c>
    </row>
    <row r="1913" spans="1:65">
      <c r="A1913" t="s">
        <v>2045</v>
      </c>
      <c r="B1913" s="2">
        <v>45772</v>
      </c>
      <c r="C1913" t="s">
        <v>1632</v>
      </c>
      <c r="D1913" t="s">
        <v>1633</v>
      </c>
      <c r="E1913">
        <v>4</v>
      </c>
      <c r="F1913" t="s">
        <v>78</v>
      </c>
      <c r="G1913" t="s">
        <v>62</v>
      </c>
      <c r="H1913" t="s">
        <v>190</v>
      </c>
      <c r="I1913" t="s">
        <v>74</v>
      </c>
      <c r="J1913" t="s">
        <v>53</v>
      </c>
      <c r="K1913" t="s">
        <v>66</v>
      </c>
      <c r="L1913" t="s">
        <v>92</v>
      </c>
      <c r="M1913" t="s">
        <v>56</v>
      </c>
      <c r="N1913" t="s">
        <v>94</v>
      </c>
      <c r="O1913" t="s">
        <v>58</v>
      </c>
      <c r="P1913">
        <v>67</v>
      </c>
      <c r="Q1913">
        <v>67</v>
      </c>
      <c r="R1913">
        <v>64</v>
      </c>
      <c r="S1913">
        <v>2</v>
      </c>
      <c r="T1913">
        <f t="shared" si="261"/>
        <v>62</v>
      </c>
      <c r="U1913">
        <v>62</v>
      </c>
      <c r="V1913">
        <f t="shared" si="262"/>
        <v>0</v>
      </c>
      <c r="W1913" s="3">
        <f t="shared" si="263"/>
        <v>3.125E-2</v>
      </c>
      <c r="X1913">
        <v>35</v>
      </c>
      <c r="Y1913" s="4">
        <v>5.6</v>
      </c>
      <c r="Z1913" s="4">
        <v>1.1000000000000001</v>
      </c>
      <c r="AA1913" s="5">
        <v>30523.73</v>
      </c>
      <c r="AB1913" s="5">
        <f t="shared" si="264"/>
        <v>1892471.26</v>
      </c>
      <c r="AC1913" s="5">
        <v>23875.1</v>
      </c>
      <c r="AD1913" s="5">
        <f t="shared" si="265"/>
        <v>1528006.4</v>
      </c>
      <c r="AE1913" s="5">
        <v>109946.17</v>
      </c>
      <c r="AF1913" s="5">
        <v>30193.07</v>
      </c>
      <c r="AG1913" s="5">
        <v>9653.27</v>
      </c>
      <c r="AH1913" s="5">
        <v>1595</v>
      </c>
      <c r="AI1913" s="5">
        <v>7062.07</v>
      </c>
      <c r="AJ1913">
        <v>0</v>
      </c>
      <c r="AK1913" s="5">
        <v>0</v>
      </c>
      <c r="AL1913" s="5">
        <v>31740.84</v>
      </c>
      <c r="AM1913" s="5">
        <v>70800.460000000006</v>
      </c>
      <c r="AN1913">
        <v>4</v>
      </c>
      <c r="AO1913">
        <v>4</v>
      </c>
      <c r="AP1913" t="str">
        <f t="shared" si="266"/>
        <v>Yes</v>
      </c>
      <c r="AQ1913">
        <v>0</v>
      </c>
      <c r="AR1913" s="5">
        <f t="shared" si="267"/>
        <v>1788997.28</v>
      </c>
      <c r="AS1913" s="5">
        <f t="shared" si="268"/>
        <v>103473.98</v>
      </c>
      <c r="AT1913" t="s">
        <v>59</v>
      </c>
      <c r="AU1913" t="s">
        <v>6164</v>
      </c>
      <c r="AV1913" t="s">
        <v>6165</v>
      </c>
      <c r="AW1913" t="s">
        <v>6166</v>
      </c>
      <c r="AX1913" t="s">
        <v>6167</v>
      </c>
      <c r="AY1913">
        <v>70</v>
      </c>
      <c r="AZ1913">
        <v>0</v>
      </c>
      <c r="BA1913">
        <v>0</v>
      </c>
      <c r="BB1913" t="s">
        <v>6168</v>
      </c>
      <c r="BC1913">
        <v>0</v>
      </c>
      <c r="BD1913">
        <v>0</v>
      </c>
      <c r="BE1913" t="s">
        <v>6169</v>
      </c>
      <c r="BF1913" t="s">
        <v>6170</v>
      </c>
      <c r="BG1913">
        <v>1</v>
      </c>
      <c r="BH1913" t="s">
        <v>6186</v>
      </c>
      <c r="BI1913">
        <v>34</v>
      </c>
      <c r="BJ1913" t="s">
        <v>6172</v>
      </c>
      <c r="BK1913">
        <v>0</v>
      </c>
      <c r="BL1913">
        <v>73</v>
      </c>
      <c r="BM1913" s="3">
        <f t="shared" si="269"/>
        <v>0.87671232876712324</v>
      </c>
    </row>
    <row r="1914" spans="1:65">
      <c r="A1914" t="s">
        <v>2046</v>
      </c>
      <c r="B1914" s="2">
        <v>45772</v>
      </c>
      <c r="C1914" t="s">
        <v>1632</v>
      </c>
      <c r="D1914" t="s">
        <v>1633</v>
      </c>
      <c r="E1914">
        <v>4</v>
      </c>
      <c r="F1914" t="s">
        <v>49</v>
      </c>
      <c r="G1914" t="s">
        <v>62</v>
      </c>
      <c r="H1914" t="s">
        <v>226</v>
      </c>
      <c r="I1914" t="s">
        <v>74</v>
      </c>
      <c r="J1914" t="s">
        <v>81</v>
      </c>
      <c r="K1914" t="s">
        <v>66</v>
      </c>
      <c r="L1914" t="s">
        <v>55</v>
      </c>
      <c r="M1914" t="s">
        <v>68</v>
      </c>
      <c r="N1914" t="s">
        <v>69</v>
      </c>
      <c r="O1914" t="s">
        <v>82</v>
      </c>
      <c r="P1914">
        <v>45</v>
      </c>
      <c r="Q1914">
        <v>46</v>
      </c>
      <c r="R1914">
        <v>45</v>
      </c>
      <c r="S1914">
        <v>2</v>
      </c>
      <c r="T1914">
        <f t="shared" si="261"/>
        <v>43</v>
      </c>
      <c r="U1914">
        <v>43</v>
      </c>
      <c r="V1914">
        <f t="shared" si="262"/>
        <v>0</v>
      </c>
      <c r="W1914" s="3">
        <f t="shared" si="263"/>
        <v>4.4444444444444446E-2</v>
      </c>
      <c r="X1914">
        <v>24</v>
      </c>
      <c r="Y1914" s="4">
        <v>0</v>
      </c>
      <c r="Z1914" s="4">
        <v>0.6</v>
      </c>
      <c r="AA1914" s="5">
        <v>72480.63</v>
      </c>
      <c r="AB1914" s="5">
        <f t="shared" si="264"/>
        <v>3116667.09</v>
      </c>
      <c r="AC1914" s="5">
        <v>50406.65</v>
      </c>
      <c r="AD1914" s="5">
        <f t="shared" si="265"/>
        <v>2268299.25</v>
      </c>
      <c r="AE1914" s="5">
        <v>137931.85999999999</v>
      </c>
      <c r="AF1914" s="5">
        <v>40956.550000000003</v>
      </c>
      <c r="AG1914" s="5">
        <v>9707.9</v>
      </c>
      <c r="AH1914" s="5">
        <v>870</v>
      </c>
      <c r="AI1914" s="5">
        <v>14926.83</v>
      </c>
      <c r="AJ1914">
        <v>0</v>
      </c>
      <c r="AK1914" s="5">
        <v>0</v>
      </c>
      <c r="AL1914" s="5">
        <v>0</v>
      </c>
      <c r="AM1914" s="5">
        <v>29856.35</v>
      </c>
      <c r="AN1914">
        <v>4</v>
      </c>
      <c r="AO1914">
        <v>3</v>
      </c>
      <c r="AP1914" t="str">
        <f t="shared" si="266"/>
        <v>Yes</v>
      </c>
      <c r="AQ1914">
        <v>0</v>
      </c>
      <c r="AR1914" s="5">
        <f t="shared" si="267"/>
        <v>2502548.7400000002</v>
      </c>
      <c r="AS1914" s="5">
        <f t="shared" si="268"/>
        <v>614118.35</v>
      </c>
      <c r="AT1914" t="s">
        <v>116</v>
      </c>
      <c r="AU1914" t="s">
        <v>6164</v>
      </c>
      <c r="AV1914" t="s">
        <v>6165</v>
      </c>
      <c r="AW1914" t="s">
        <v>6166</v>
      </c>
      <c r="AX1914" t="s">
        <v>6167</v>
      </c>
      <c r="AY1914">
        <v>45</v>
      </c>
      <c r="AZ1914">
        <v>0</v>
      </c>
      <c r="BA1914">
        <v>0</v>
      </c>
      <c r="BB1914" t="s">
        <v>6168</v>
      </c>
      <c r="BC1914">
        <v>0</v>
      </c>
      <c r="BD1914">
        <v>0</v>
      </c>
      <c r="BE1914" t="s">
        <v>6169</v>
      </c>
      <c r="BF1914" t="s">
        <v>6176</v>
      </c>
      <c r="BG1914">
        <v>1</v>
      </c>
      <c r="BH1914" t="s">
        <v>6186</v>
      </c>
      <c r="BI1914">
        <v>45</v>
      </c>
      <c r="BJ1914" t="s">
        <v>6172</v>
      </c>
      <c r="BK1914">
        <v>0</v>
      </c>
      <c r="BL1914">
        <v>51</v>
      </c>
      <c r="BM1914" s="3">
        <f t="shared" si="269"/>
        <v>0.88235294117647056</v>
      </c>
    </row>
    <row r="1915" spans="1:65">
      <c r="A1915" t="s">
        <v>2047</v>
      </c>
      <c r="B1915" s="2">
        <v>45772</v>
      </c>
      <c r="C1915" t="s">
        <v>1632</v>
      </c>
      <c r="D1915" t="s">
        <v>1633</v>
      </c>
      <c r="E1915">
        <v>4</v>
      </c>
      <c r="F1915" t="s">
        <v>61</v>
      </c>
      <c r="G1915" t="s">
        <v>79</v>
      </c>
      <c r="H1915" t="s">
        <v>123</v>
      </c>
      <c r="I1915" t="s">
        <v>74</v>
      </c>
      <c r="J1915" t="s">
        <v>53</v>
      </c>
      <c r="K1915" t="s">
        <v>75</v>
      </c>
      <c r="L1915" t="s">
        <v>92</v>
      </c>
      <c r="M1915" t="s">
        <v>56</v>
      </c>
      <c r="N1915" t="s">
        <v>76</v>
      </c>
      <c r="O1915" t="s">
        <v>82</v>
      </c>
      <c r="P1915">
        <v>66</v>
      </c>
      <c r="Q1915">
        <v>70</v>
      </c>
      <c r="R1915">
        <v>70</v>
      </c>
      <c r="S1915">
        <v>2</v>
      </c>
      <c r="T1915">
        <f t="shared" si="261"/>
        <v>68</v>
      </c>
      <c r="U1915">
        <v>65</v>
      </c>
      <c r="V1915">
        <f t="shared" si="262"/>
        <v>3</v>
      </c>
      <c r="W1915" s="3">
        <f t="shared" si="263"/>
        <v>2.8571428571428571E-2</v>
      </c>
      <c r="X1915">
        <v>24</v>
      </c>
      <c r="Y1915" s="4">
        <v>9.6</v>
      </c>
      <c r="Z1915" s="4">
        <v>2.2999999999999998</v>
      </c>
      <c r="AA1915" s="5">
        <v>36338.79</v>
      </c>
      <c r="AB1915" s="5">
        <f t="shared" si="264"/>
        <v>2362021.35</v>
      </c>
      <c r="AC1915" s="5">
        <v>23640.78</v>
      </c>
      <c r="AD1915" s="5">
        <f t="shared" si="265"/>
        <v>1654854.6</v>
      </c>
      <c r="AE1915" s="5">
        <v>117899.38</v>
      </c>
      <c r="AF1915" s="5">
        <v>29703.32</v>
      </c>
      <c r="AG1915" s="5">
        <v>9672.18</v>
      </c>
      <c r="AH1915" s="5">
        <v>3335</v>
      </c>
      <c r="AI1915" s="5">
        <v>7111.11</v>
      </c>
      <c r="AJ1915">
        <v>0</v>
      </c>
      <c r="AK1915" s="5">
        <v>0</v>
      </c>
      <c r="AL1915" s="5">
        <v>2292.7600000000002</v>
      </c>
      <c r="AM1915" s="5">
        <v>42917.71</v>
      </c>
      <c r="AN1915">
        <v>4</v>
      </c>
      <c r="AO1915">
        <v>3</v>
      </c>
      <c r="AP1915" t="str">
        <f t="shared" si="266"/>
        <v>Yes</v>
      </c>
      <c r="AQ1915">
        <v>1</v>
      </c>
      <c r="AR1915" s="5">
        <f t="shared" si="267"/>
        <v>1867786.06</v>
      </c>
      <c r="AS1915" s="5">
        <f t="shared" si="268"/>
        <v>494235.29</v>
      </c>
      <c r="AT1915" t="s">
        <v>59</v>
      </c>
      <c r="AU1915" t="s">
        <v>6164</v>
      </c>
      <c r="AV1915" t="s">
        <v>6165</v>
      </c>
      <c r="AW1915" t="s">
        <v>6166</v>
      </c>
      <c r="AX1915" t="s">
        <v>6177</v>
      </c>
      <c r="AY1915">
        <v>68</v>
      </c>
      <c r="AZ1915">
        <v>2</v>
      </c>
      <c r="BA1915">
        <v>25</v>
      </c>
      <c r="BB1915" t="s">
        <v>6185</v>
      </c>
      <c r="BC1915">
        <v>0</v>
      </c>
      <c r="BD1915">
        <v>0</v>
      </c>
      <c r="BE1915" t="s">
        <v>6169</v>
      </c>
      <c r="BF1915" t="s">
        <v>6170</v>
      </c>
      <c r="BG1915">
        <v>0</v>
      </c>
      <c r="BH1915" t="s">
        <v>6171</v>
      </c>
      <c r="BI1915">
        <v>53</v>
      </c>
      <c r="BJ1915" t="s">
        <v>6187</v>
      </c>
      <c r="BK1915">
        <v>0</v>
      </c>
      <c r="BL1915">
        <v>77</v>
      </c>
      <c r="BM1915" s="3">
        <f t="shared" si="269"/>
        <v>0.90909090909090906</v>
      </c>
    </row>
    <row r="1916" spans="1:65">
      <c r="A1916" t="s">
        <v>2048</v>
      </c>
      <c r="B1916" s="2">
        <v>45772</v>
      </c>
      <c r="C1916" t="s">
        <v>1632</v>
      </c>
      <c r="D1916" t="s">
        <v>1633</v>
      </c>
      <c r="E1916">
        <v>4</v>
      </c>
      <c r="F1916" t="s">
        <v>78</v>
      </c>
      <c r="G1916" t="s">
        <v>50</v>
      </c>
      <c r="H1916" t="s">
        <v>181</v>
      </c>
      <c r="I1916" t="s">
        <v>74</v>
      </c>
      <c r="J1916" t="s">
        <v>65</v>
      </c>
      <c r="K1916" t="s">
        <v>66</v>
      </c>
      <c r="L1916" t="s">
        <v>55</v>
      </c>
      <c r="M1916" t="s">
        <v>56</v>
      </c>
      <c r="N1916" t="s">
        <v>76</v>
      </c>
      <c r="O1916" t="s">
        <v>58</v>
      </c>
      <c r="P1916">
        <v>51</v>
      </c>
      <c r="Q1916">
        <v>53</v>
      </c>
      <c r="R1916">
        <v>51</v>
      </c>
      <c r="S1916">
        <v>1</v>
      </c>
      <c r="T1916">
        <f t="shared" si="261"/>
        <v>50</v>
      </c>
      <c r="U1916">
        <v>50</v>
      </c>
      <c r="V1916">
        <f t="shared" si="262"/>
        <v>0</v>
      </c>
      <c r="W1916" s="3">
        <f t="shared" si="263"/>
        <v>1.9607843137254902E-2</v>
      </c>
      <c r="X1916">
        <v>32</v>
      </c>
      <c r="Y1916" s="4">
        <v>3.1</v>
      </c>
      <c r="Z1916" s="4">
        <v>1</v>
      </c>
      <c r="AA1916" s="5">
        <v>48711.57</v>
      </c>
      <c r="AB1916" s="5">
        <f t="shared" si="264"/>
        <v>2435578.5</v>
      </c>
      <c r="AC1916" s="5">
        <v>34941.730000000003</v>
      </c>
      <c r="AD1916" s="5">
        <f t="shared" si="265"/>
        <v>1782028.23</v>
      </c>
      <c r="AE1916" s="5">
        <v>112809.11</v>
      </c>
      <c r="AF1916" s="5">
        <v>33813.57</v>
      </c>
      <c r="AG1916" s="5">
        <v>10067.629999999999</v>
      </c>
      <c r="AH1916" s="5">
        <v>1450</v>
      </c>
      <c r="AI1916" s="5">
        <v>5100</v>
      </c>
      <c r="AJ1916">
        <v>0</v>
      </c>
      <c r="AK1916" s="5">
        <v>0</v>
      </c>
      <c r="AL1916" s="5">
        <v>0</v>
      </c>
      <c r="AM1916" s="5">
        <v>33530.559999999998</v>
      </c>
      <c r="AN1916">
        <v>4</v>
      </c>
      <c r="AO1916">
        <v>3</v>
      </c>
      <c r="AP1916" t="str">
        <f t="shared" si="266"/>
        <v>Yes</v>
      </c>
      <c r="AQ1916">
        <v>1</v>
      </c>
      <c r="AR1916" s="5">
        <f t="shared" si="267"/>
        <v>1978799.1</v>
      </c>
      <c r="AS1916" s="5">
        <f t="shared" si="268"/>
        <v>456779.4</v>
      </c>
      <c r="AT1916" t="s">
        <v>59</v>
      </c>
      <c r="AU1916" t="s">
        <v>6164</v>
      </c>
      <c r="AV1916" t="s">
        <v>6165</v>
      </c>
      <c r="AW1916" t="s">
        <v>6166</v>
      </c>
      <c r="AX1916" t="s">
        <v>6167</v>
      </c>
      <c r="AY1916">
        <v>54</v>
      </c>
      <c r="AZ1916">
        <v>0</v>
      </c>
      <c r="BA1916">
        <v>0</v>
      </c>
      <c r="BB1916" t="s">
        <v>6168</v>
      </c>
      <c r="BC1916">
        <v>0</v>
      </c>
      <c r="BD1916">
        <v>0</v>
      </c>
      <c r="BE1916" t="s">
        <v>6169</v>
      </c>
      <c r="BF1916" t="s">
        <v>6170</v>
      </c>
      <c r="BG1916">
        <v>1</v>
      </c>
      <c r="BH1916" t="s">
        <v>6179</v>
      </c>
      <c r="BI1916">
        <v>45</v>
      </c>
      <c r="BJ1916" t="s">
        <v>6172</v>
      </c>
      <c r="BK1916">
        <v>0</v>
      </c>
      <c r="BL1916">
        <v>59</v>
      </c>
      <c r="BM1916" s="3">
        <f t="shared" si="269"/>
        <v>0.86440677966101698</v>
      </c>
    </row>
    <row r="1917" spans="1:65">
      <c r="A1917" t="s">
        <v>2049</v>
      </c>
      <c r="B1917" s="2">
        <v>45772</v>
      </c>
      <c r="C1917" t="s">
        <v>1632</v>
      </c>
      <c r="D1917" t="s">
        <v>1633</v>
      </c>
      <c r="E1917">
        <v>4</v>
      </c>
      <c r="F1917" t="s">
        <v>72</v>
      </c>
      <c r="G1917" t="s">
        <v>62</v>
      </c>
      <c r="H1917" t="s">
        <v>220</v>
      </c>
      <c r="I1917" t="s">
        <v>74</v>
      </c>
      <c r="J1917" t="s">
        <v>53</v>
      </c>
      <c r="K1917" t="s">
        <v>54</v>
      </c>
      <c r="L1917" t="s">
        <v>92</v>
      </c>
      <c r="M1917" t="s">
        <v>56</v>
      </c>
      <c r="N1917" t="s">
        <v>57</v>
      </c>
      <c r="O1917" t="s">
        <v>82</v>
      </c>
      <c r="P1917">
        <v>67</v>
      </c>
      <c r="Q1917">
        <v>70</v>
      </c>
      <c r="R1917">
        <v>70</v>
      </c>
      <c r="S1917">
        <v>1</v>
      </c>
      <c r="T1917">
        <f t="shared" si="261"/>
        <v>69</v>
      </c>
      <c r="U1917">
        <v>65</v>
      </c>
      <c r="V1917">
        <f t="shared" si="262"/>
        <v>4</v>
      </c>
      <c r="W1917" s="3">
        <f t="shared" si="263"/>
        <v>1.4285714285714285E-2</v>
      </c>
      <c r="X1917">
        <v>20</v>
      </c>
      <c r="Y1917" s="4">
        <v>9.1999999999999993</v>
      </c>
      <c r="Z1917" s="4">
        <v>1.9</v>
      </c>
      <c r="AA1917" s="5">
        <v>39164.870000000003</v>
      </c>
      <c r="AB1917" s="5">
        <f t="shared" si="264"/>
        <v>2545716.5499999998</v>
      </c>
      <c r="AC1917" s="5">
        <v>23767</v>
      </c>
      <c r="AD1917" s="5">
        <f t="shared" si="265"/>
        <v>1663690</v>
      </c>
      <c r="AE1917" s="5">
        <v>119517.08</v>
      </c>
      <c r="AF1917" s="5">
        <v>29805.759999999998</v>
      </c>
      <c r="AG1917" s="5">
        <v>9093.34</v>
      </c>
      <c r="AH1917" s="5">
        <v>2755</v>
      </c>
      <c r="AI1917" s="5">
        <v>3555.56</v>
      </c>
      <c r="AJ1917">
        <v>0</v>
      </c>
      <c r="AK1917" s="5">
        <v>0</v>
      </c>
      <c r="AL1917" s="5">
        <v>2889.49</v>
      </c>
      <c r="AM1917" s="5">
        <v>40937.64</v>
      </c>
      <c r="AN1917">
        <v>4</v>
      </c>
      <c r="AO1917">
        <v>3</v>
      </c>
      <c r="AP1917" t="str">
        <f t="shared" si="266"/>
        <v>Yes</v>
      </c>
      <c r="AQ1917">
        <v>1</v>
      </c>
      <c r="AR1917" s="5">
        <f t="shared" si="267"/>
        <v>1872243.87</v>
      </c>
      <c r="AS1917" s="5">
        <f t="shared" si="268"/>
        <v>673472.68</v>
      </c>
      <c r="AT1917" t="s">
        <v>59</v>
      </c>
      <c r="AU1917" t="s">
        <v>6164</v>
      </c>
      <c r="AV1917" t="s">
        <v>6165</v>
      </c>
      <c r="AW1917" t="s">
        <v>6166</v>
      </c>
      <c r="AX1917" t="s">
        <v>6177</v>
      </c>
      <c r="AY1917">
        <v>69</v>
      </c>
      <c r="AZ1917">
        <v>0</v>
      </c>
      <c r="BA1917">
        <v>22</v>
      </c>
      <c r="BB1917" t="s">
        <v>6180</v>
      </c>
      <c r="BC1917">
        <v>0</v>
      </c>
      <c r="BD1917">
        <v>0</v>
      </c>
      <c r="BE1917" t="s">
        <v>6169</v>
      </c>
      <c r="BF1917" t="s">
        <v>6170</v>
      </c>
      <c r="BG1917">
        <v>1</v>
      </c>
      <c r="BH1917" t="s">
        <v>6186</v>
      </c>
      <c r="BI1917">
        <v>32</v>
      </c>
      <c r="BJ1917" t="s">
        <v>6172</v>
      </c>
      <c r="BK1917">
        <v>0</v>
      </c>
      <c r="BL1917">
        <v>75</v>
      </c>
      <c r="BM1917" s="3">
        <f t="shared" si="269"/>
        <v>0.93333333333333335</v>
      </c>
    </row>
    <row r="1918" spans="1:65">
      <c r="A1918" t="s">
        <v>2050</v>
      </c>
      <c r="B1918" s="2">
        <v>45772</v>
      </c>
      <c r="C1918" t="s">
        <v>1632</v>
      </c>
      <c r="D1918" t="s">
        <v>1633</v>
      </c>
      <c r="E1918">
        <v>4</v>
      </c>
      <c r="F1918" t="s">
        <v>49</v>
      </c>
      <c r="G1918" t="s">
        <v>79</v>
      </c>
      <c r="H1918" t="s">
        <v>111</v>
      </c>
      <c r="I1918" t="s">
        <v>52</v>
      </c>
      <c r="J1918" t="s">
        <v>65</v>
      </c>
      <c r="K1918" t="s">
        <v>66</v>
      </c>
      <c r="L1918" t="s">
        <v>67</v>
      </c>
      <c r="M1918" t="s">
        <v>68</v>
      </c>
      <c r="N1918" t="s">
        <v>57</v>
      </c>
      <c r="O1918" t="s">
        <v>82</v>
      </c>
      <c r="P1918">
        <v>53</v>
      </c>
      <c r="Q1918">
        <v>53</v>
      </c>
      <c r="R1918">
        <v>52</v>
      </c>
      <c r="S1918">
        <v>4</v>
      </c>
      <c r="T1918">
        <f t="shared" si="261"/>
        <v>48</v>
      </c>
      <c r="U1918">
        <v>48</v>
      </c>
      <c r="V1918">
        <f t="shared" si="262"/>
        <v>0</v>
      </c>
      <c r="W1918" s="3">
        <f t="shared" si="263"/>
        <v>7.6923076923076927E-2</v>
      </c>
      <c r="X1918">
        <v>16</v>
      </c>
      <c r="Y1918" s="4">
        <v>3.4</v>
      </c>
      <c r="Z1918" s="4">
        <v>0.8</v>
      </c>
      <c r="AA1918" s="5">
        <v>49303.79</v>
      </c>
      <c r="AB1918" s="5">
        <f t="shared" si="264"/>
        <v>2366581.92</v>
      </c>
      <c r="AC1918" s="5">
        <v>32529.4</v>
      </c>
      <c r="AD1918" s="5">
        <f t="shared" si="265"/>
        <v>1691528.8</v>
      </c>
      <c r="AE1918" s="5">
        <v>119807.99</v>
      </c>
      <c r="AF1918" s="5">
        <v>33182.85</v>
      </c>
      <c r="AG1918" s="5">
        <v>33727.18</v>
      </c>
      <c r="AH1918" s="5">
        <v>1160</v>
      </c>
      <c r="AI1918" s="5">
        <v>62939.78</v>
      </c>
      <c r="AJ1918">
        <v>1</v>
      </c>
      <c r="AK1918" s="5">
        <v>13816.44</v>
      </c>
      <c r="AL1918" s="5">
        <v>0</v>
      </c>
      <c r="AM1918" s="5">
        <v>29105.41</v>
      </c>
      <c r="AN1918">
        <v>4</v>
      </c>
      <c r="AO1918">
        <v>4</v>
      </c>
      <c r="AP1918" t="str">
        <f t="shared" si="266"/>
        <v>Yes</v>
      </c>
      <c r="AQ1918">
        <v>2</v>
      </c>
      <c r="AR1918" s="5">
        <f t="shared" si="267"/>
        <v>1985268.45</v>
      </c>
      <c r="AS1918" s="5">
        <f t="shared" si="268"/>
        <v>381313.47</v>
      </c>
      <c r="AT1918" t="s">
        <v>1641</v>
      </c>
      <c r="AU1918" t="s">
        <v>6199</v>
      </c>
      <c r="AV1918" t="s">
        <v>6200</v>
      </c>
      <c r="AW1918" t="s">
        <v>6175</v>
      </c>
      <c r="AX1918" t="s">
        <v>6167</v>
      </c>
      <c r="AY1918">
        <v>57</v>
      </c>
      <c r="AZ1918">
        <v>4</v>
      </c>
      <c r="BA1918">
        <v>0</v>
      </c>
      <c r="BB1918" t="s">
        <v>6168</v>
      </c>
      <c r="BC1918">
        <v>0</v>
      </c>
      <c r="BD1918">
        <v>0</v>
      </c>
      <c r="BE1918" t="s">
        <v>6169</v>
      </c>
      <c r="BF1918" t="s">
        <v>6210</v>
      </c>
      <c r="BG1918">
        <v>0</v>
      </c>
      <c r="BH1918" t="s">
        <v>6171</v>
      </c>
      <c r="BI1918">
        <v>40</v>
      </c>
      <c r="BJ1918" t="s">
        <v>6172</v>
      </c>
      <c r="BK1918">
        <v>0</v>
      </c>
      <c r="BL1918">
        <v>62</v>
      </c>
      <c r="BM1918" s="3">
        <f t="shared" si="269"/>
        <v>0.83870967741935487</v>
      </c>
    </row>
    <row r="1919" spans="1:65">
      <c r="A1919" t="s">
        <v>2051</v>
      </c>
      <c r="B1919" s="2">
        <v>45772</v>
      </c>
      <c r="C1919" t="s">
        <v>1632</v>
      </c>
      <c r="D1919" t="s">
        <v>1633</v>
      </c>
      <c r="E1919">
        <v>4</v>
      </c>
      <c r="F1919" t="s">
        <v>49</v>
      </c>
      <c r="G1919" t="s">
        <v>50</v>
      </c>
      <c r="H1919" t="s">
        <v>108</v>
      </c>
      <c r="I1919" t="s">
        <v>52</v>
      </c>
      <c r="J1919" t="s">
        <v>53</v>
      </c>
      <c r="K1919" t="s">
        <v>66</v>
      </c>
      <c r="L1919" t="s">
        <v>67</v>
      </c>
      <c r="M1919" t="s">
        <v>68</v>
      </c>
      <c r="N1919" t="s">
        <v>76</v>
      </c>
      <c r="O1919" t="s">
        <v>82</v>
      </c>
      <c r="P1919">
        <v>76</v>
      </c>
      <c r="Q1919">
        <v>77</v>
      </c>
      <c r="R1919">
        <v>73</v>
      </c>
      <c r="S1919">
        <v>6</v>
      </c>
      <c r="T1919">
        <f t="shared" si="261"/>
        <v>67</v>
      </c>
      <c r="U1919">
        <v>67</v>
      </c>
      <c r="V1919">
        <f t="shared" si="262"/>
        <v>0</v>
      </c>
      <c r="W1919" s="3">
        <f t="shared" si="263"/>
        <v>8.2191780821917804E-2</v>
      </c>
      <c r="X1919">
        <v>33</v>
      </c>
      <c r="Y1919" s="4">
        <v>0.7</v>
      </c>
      <c r="Z1919" s="4">
        <v>0.8</v>
      </c>
      <c r="AA1919" s="5">
        <v>30398.47</v>
      </c>
      <c r="AB1919" s="5">
        <f t="shared" si="264"/>
        <v>2036697.49</v>
      </c>
      <c r="AC1919" s="5">
        <v>22029.79</v>
      </c>
      <c r="AD1919" s="5">
        <f t="shared" si="265"/>
        <v>1608174.67</v>
      </c>
      <c r="AE1919" s="5">
        <v>129526.08</v>
      </c>
      <c r="AF1919" s="5">
        <v>32796.980000000003</v>
      </c>
      <c r="AG1919" s="5">
        <v>35863.65</v>
      </c>
      <c r="AH1919" s="5">
        <v>1160</v>
      </c>
      <c r="AI1919" s="5">
        <v>59531.69</v>
      </c>
      <c r="AJ1919">
        <v>2</v>
      </c>
      <c r="AK1919" s="5">
        <v>17114.7</v>
      </c>
      <c r="AL1919" s="5">
        <v>0</v>
      </c>
      <c r="AM1919" s="5">
        <v>42349.08</v>
      </c>
      <c r="AN1919">
        <v>4</v>
      </c>
      <c r="AO1919">
        <v>4</v>
      </c>
      <c r="AP1919" t="str">
        <f t="shared" si="266"/>
        <v>Yes</v>
      </c>
      <c r="AQ1919">
        <v>2</v>
      </c>
      <c r="AR1919" s="5">
        <f t="shared" si="267"/>
        <v>1926516.85</v>
      </c>
      <c r="AS1919" s="5">
        <f t="shared" si="268"/>
        <v>110180.64</v>
      </c>
      <c r="AT1919" t="s">
        <v>1641</v>
      </c>
      <c r="AU1919" t="s">
        <v>6173</v>
      </c>
      <c r="AV1919" t="s">
        <v>6174</v>
      </c>
      <c r="AW1919" t="s">
        <v>6175</v>
      </c>
      <c r="AX1919" t="s">
        <v>6167</v>
      </c>
      <c r="AY1919">
        <v>78</v>
      </c>
      <c r="AZ1919">
        <v>0</v>
      </c>
      <c r="BA1919">
        <v>0</v>
      </c>
      <c r="BB1919" t="s">
        <v>6168</v>
      </c>
      <c r="BC1919">
        <v>0</v>
      </c>
      <c r="BD1919">
        <v>0</v>
      </c>
      <c r="BE1919" t="s">
        <v>6169</v>
      </c>
      <c r="BF1919" t="s">
        <v>6212</v>
      </c>
      <c r="BG1919">
        <v>0</v>
      </c>
      <c r="BH1919" t="s">
        <v>6171</v>
      </c>
      <c r="BI1919">
        <v>53</v>
      </c>
      <c r="BJ1919" t="s">
        <v>6187</v>
      </c>
      <c r="BK1919">
        <v>0</v>
      </c>
      <c r="BL1919">
        <v>83</v>
      </c>
      <c r="BM1919" s="3">
        <f t="shared" si="269"/>
        <v>0.87951807228915657</v>
      </c>
    </row>
    <row r="1920" spans="1:65">
      <c r="A1920" t="s">
        <v>2052</v>
      </c>
      <c r="B1920" s="2">
        <v>45772</v>
      </c>
      <c r="C1920" t="s">
        <v>1632</v>
      </c>
      <c r="D1920" t="s">
        <v>1633</v>
      </c>
      <c r="E1920">
        <v>4</v>
      </c>
      <c r="F1920" t="s">
        <v>78</v>
      </c>
      <c r="G1920" t="s">
        <v>62</v>
      </c>
      <c r="H1920" t="s">
        <v>91</v>
      </c>
      <c r="I1920" t="s">
        <v>74</v>
      </c>
      <c r="J1920" t="s">
        <v>65</v>
      </c>
      <c r="K1920" t="s">
        <v>75</v>
      </c>
      <c r="L1920" t="s">
        <v>67</v>
      </c>
      <c r="M1920" t="s">
        <v>68</v>
      </c>
      <c r="N1920" t="s">
        <v>109</v>
      </c>
      <c r="O1920" t="s">
        <v>120</v>
      </c>
      <c r="P1920">
        <v>57</v>
      </c>
      <c r="Q1920">
        <v>60</v>
      </c>
      <c r="R1920">
        <v>56</v>
      </c>
      <c r="S1920">
        <v>5</v>
      </c>
      <c r="T1920">
        <f t="shared" si="261"/>
        <v>51</v>
      </c>
      <c r="U1920">
        <v>51</v>
      </c>
      <c r="V1920">
        <f t="shared" si="262"/>
        <v>0</v>
      </c>
      <c r="W1920" s="3">
        <f t="shared" si="263"/>
        <v>8.9285714285714288E-2</v>
      </c>
      <c r="X1920">
        <v>42</v>
      </c>
      <c r="Y1920" s="4">
        <v>2.5</v>
      </c>
      <c r="Z1920" s="4">
        <v>1.4</v>
      </c>
      <c r="AA1920" s="5">
        <v>52135.48</v>
      </c>
      <c r="AB1920" s="5">
        <f t="shared" si="264"/>
        <v>2658909.48</v>
      </c>
      <c r="AC1920" s="5">
        <v>32453.81</v>
      </c>
      <c r="AD1920" s="5">
        <f t="shared" si="265"/>
        <v>1817413.36</v>
      </c>
      <c r="AE1920" s="5">
        <v>124709.9</v>
      </c>
      <c r="AF1920" s="5">
        <v>39866.33</v>
      </c>
      <c r="AG1920" s="5">
        <v>36156.43</v>
      </c>
      <c r="AH1920" s="5">
        <v>2030</v>
      </c>
      <c r="AI1920" s="5">
        <v>67278.84</v>
      </c>
      <c r="AJ1920">
        <v>1</v>
      </c>
      <c r="AK1920" s="5">
        <v>13646.02</v>
      </c>
      <c r="AL1920" s="5">
        <v>0</v>
      </c>
      <c r="AM1920" s="5">
        <v>77770.09</v>
      </c>
      <c r="AN1920">
        <v>8</v>
      </c>
      <c r="AO1920">
        <v>11</v>
      </c>
      <c r="AP1920" t="str">
        <f t="shared" si="266"/>
        <v>No</v>
      </c>
      <c r="AQ1920">
        <v>3</v>
      </c>
      <c r="AR1920" s="5">
        <f t="shared" si="267"/>
        <v>2178870.9700000002</v>
      </c>
      <c r="AS1920" s="5">
        <f t="shared" si="268"/>
        <v>480038.51</v>
      </c>
      <c r="AT1920" t="s">
        <v>1641</v>
      </c>
      <c r="AU1920" t="s">
        <v>6173</v>
      </c>
      <c r="AV1920" t="s">
        <v>6174</v>
      </c>
      <c r="AW1920" t="s">
        <v>6175</v>
      </c>
      <c r="AX1920" t="s">
        <v>6167</v>
      </c>
      <c r="AY1920">
        <v>59</v>
      </c>
      <c r="AZ1920">
        <v>0</v>
      </c>
      <c r="BA1920">
        <v>0</v>
      </c>
      <c r="BB1920" t="s">
        <v>6168</v>
      </c>
      <c r="BC1920">
        <v>3</v>
      </c>
      <c r="BD1920">
        <v>0</v>
      </c>
      <c r="BE1920" t="s">
        <v>6178</v>
      </c>
      <c r="BF1920" t="s">
        <v>6210</v>
      </c>
      <c r="BG1920">
        <v>1</v>
      </c>
      <c r="BH1920" t="s">
        <v>6179</v>
      </c>
      <c r="BI1920">
        <v>53</v>
      </c>
      <c r="BJ1920" t="s">
        <v>6187</v>
      </c>
      <c r="BK1920">
        <v>0</v>
      </c>
      <c r="BL1920">
        <v>64</v>
      </c>
      <c r="BM1920" s="3">
        <f t="shared" si="269"/>
        <v>0.875</v>
      </c>
    </row>
    <row r="1921" spans="1:65">
      <c r="A1921" t="s">
        <v>2053</v>
      </c>
      <c r="B1921" s="2">
        <v>45772</v>
      </c>
      <c r="C1921" t="s">
        <v>1632</v>
      </c>
      <c r="D1921" t="s">
        <v>1633</v>
      </c>
      <c r="E1921">
        <v>4</v>
      </c>
      <c r="F1921" t="s">
        <v>72</v>
      </c>
      <c r="G1921" t="s">
        <v>79</v>
      </c>
      <c r="H1921" t="s">
        <v>213</v>
      </c>
      <c r="I1921" t="s">
        <v>52</v>
      </c>
      <c r="J1921" t="s">
        <v>65</v>
      </c>
      <c r="K1921" t="s">
        <v>75</v>
      </c>
      <c r="L1921" t="s">
        <v>67</v>
      </c>
      <c r="M1921" t="s">
        <v>56</v>
      </c>
      <c r="N1921" t="s">
        <v>109</v>
      </c>
      <c r="O1921" t="s">
        <v>58</v>
      </c>
      <c r="P1921">
        <v>60</v>
      </c>
      <c r="Q1921">
        <v>62</v>
      </c>
      <c r="R1921">
        <v>62</v>
      </c>
      <c r="S1921">
        <v>2</v>
      </c>
      <c r="T1921">
        <f t="shared" si="261"/>
        <v>60</v>
      </c>
      <c r="U1921">
        <v>57</v>
      </c>
      <c r="V1921">
        <f t="shared" si="262"/>
        <v>3</v>
      </c>
      <c r="W1921" s="3">
        <f t="shared" si="263"/>
        <v>3.2258064516129031E-2</v>
      </c>
      <c r="X1921">
        <v>22</v>
      </c>
      <c r="Y1921" s="4">
        <v>2.2000000000000002</v>
      </c>
      <c r="Z1921" s="4">
        <v>1</v>
      </c>
      <c r="AA1921" s="5">
        <v>52443.21</v>
      </c>
      <c r="AB1921" s="5">
        <f t="shared" si="264"/>
        <v>2989262.97</v>
      </c>
      <c r="AC1921" s="5">
        <v>33812.74</v>
      </c>
      <c r="AD1921" s="5">
        <f t="shared" si="265"/>
        <v>2096389.88</v>
      </c>
      <c r="AE1921" s="5">
        <v>144764.24</v>
      </c>
      <c r="AF1921" s="5">
        <v>39233.410000000003</v>
      </c>
      <c r="AG1921" s="5">
        <v>8985.31</v>
      </c>
      <c r="AH1921" s="5">
        <v>1450</v>
      </c>
      <c r="AI1921" s="5">
        <v>10185.709999999999</v>
      </c>
      <c r="AJ1921">
        <v>0</v>
      </c>
      <c r="AK1921" s="5">
        <v>0</v>
      </c>
      <c r="AL1921" s="5">
        <v>3403.52</v>
      </c>
      <c r="AM1921" s="5">
        <v>79481.38</v>
      </c>
      <c r="AN1921">
        <v>8</v>
      </c>
      <c r="AO1921">
        <v>8</v>
      </c>
      <c r="AP1921" t="str">
        <f t="shared" si="266"/>
        <v>Yes</v>
      </c>
      <c r="AQ1921">
        <v>1</v>
      </c>
      <c r="AR1921" s="5">
        <f t="shared" si="267"/>
        <v>2383893.4500000002</v>
      </c>
      <c r="AS1921" s="5">
        <f t="shared" si="268"/>
        <v>605369.52</v>
      </c>
      <c r="AT1921" t="s">
        <v>59</v>
      </c>
      <c r="AU1921" t="s">
        <v>6164</v>
      </c>
      <c r="AV1921" t="s">
        <v>6165</v>
      </c>
      <c r="AW1921" t="s">
        <v>6166</v>
      </c>
      <c r="AX1921" t="s">
        <v>6184</v>
      </c>
      <c r="AY1921">
        <v>62</v>
      </c>
      <c r="AZ1921">
        <v>0</v>
      </c>
      <c r="BA1921">
        <v>24</v>
      </c>
      <c r="BB1921" t="s">
        <v>6191</v>
      </c>
      <c r="BC1921">
        <v>0</v>
      </c>
      <c r="BD1921">
        <v>0</v>
      </c>
      <c r="BE1921" t="s">
        <v>6169</v>
      </c>
      <c r="BF1921" t="s">
        <v>6170</v>
      </c>
      <c r="BG1921">
        <v>1</v>
      </c>
      <c r="BH1921" t="s">
        <v>6179</v>
      </c>
      <c r="BI1921">
        <v>33</v>
      </c>
      <c r="BJ1921" t="s">
        <v>6172</v>
      </c>
      <c r="BK1921">
        <v>0</v>
      </c>
      <c r="BL1921">
        <v>67</v>
      </c>
      <c r="BM1921" s="3">
        <f t="shared" si="269"/>
        <v>0.92537313432835822</v>
      </c>
    </row>
    <row r="1922" spans="1:65">
      <c r="A1922" t="s">
        <v>2054</v>
      </c>
      <c r="B1922" s="2">
        <v>45772</v>
      </c>
      <c r="C1922" t="s">
        <v>1632</v>
      </c>
      <c r="D1922" t="s">
        <v>1633</v>
      </c>
      <c r="E1922">
        <v>4</v>
      </c>
      <c r="F1922" t="s">
        <v>61</v>
      </c>
      <c r="G1922" t="s">
        <v>50</v>
      </c>
      <c r="H1922" t="s">
        <v>170</v>
      </c>
      <c r="I1922" t="s">
        <v>74</v>
      </c>
      <c r="J1922" t="s">
        <v>81</v>
      </c>
      <c r="K1922" t="s">
        <v>66</v>
      </c>
      <c r="L1922" t="s">
        <v>92</v>
      </c>
      <c r="M1922" t="s">
        <v>56</v>
      </c>
      <c r="N1922" t="s">
        <v>69</v>
      </c>
      <c r="O1922" t="s">
        <v>120</v>
      </c>
      <c r="P1922">
        <v>39</v>
      </c>
      <c r="Q1922">
        <v>40</v>
      </c>
      <c r="R1922">
        <v>39</v>
      </c>
      <c r="S1922">
        <v>1</v>
      </c>
      <c r="T1922">
        <f t="shared" ref="T1922:T1985" si="270">R1922-S1922</f>
        <v>38</v>
      </c>
      <c r="U1922">
        <v>38</v>
      </c>
      <c r="V1922">
        <f t="shared" ref="V1922:V1985" si="271">T1922-U1922</f>
        <v>0</v>
      </c>
      <c r="W1922" s="3">
        <f t="shared" ref="W1922:W1985" si="272">IFERROR(S1922/R1922,0)</f>
        <v>2.564102564102564E-2</v>
      </c>
      <c r="X1922">
        <v>30</v>
      </c>
      <c r="Y1922" s="4">
        <v>6.1</v>
      </c>
      <c r="Z1922" s="4">
        <v>1.6</v>
      </c>
      <c r="AA1922" s="5">
        <v>73885.91</v>
      </c>
      <c r="AB1922" s="5">
        <f t="shared" ref="AB1922:AB1985" si="273">ROUND(U1922*AA1922,2)</f>
        <v>2807664.58</v>
      </c>
      <c r="AC1922" s="5">
        <v>53246.69</v>
      </c>
      <c r="AD1922" s="5">
        <f t="shared" ref="AD1922:AD1985" si="274">ROUND(R1922*AC1922,2)</f>
        <v>2076620.91</v>
      </c>
      <c r="AE1922" s="5">
        <v>120675.87</v>
      </c>
      <c r="AF1922" s="5">
        <v>33969.949999999997</v>
      </c>
      <c r="AG1922" s="5">
        <v>9295.1</v>
      </c>
      <c r="AH1922" s="5">
        <v>2320</v>
      </c>
      <c r="AI1922" s="5">
        <v>7577.14</v>
      </c>
      <c r="AJ1922">
        <v>0</v>
      </c>
      <c r="AK1922" s="5">
        <v>0</v>
      </c>
      <c r="AL1922" s="5">
        <v>0</v>
      </c>
      <c r="AM1922" s="5">
        <v>30485.11</v>
      </c>
      <c r="AN1922">
        <v>4</v>
      </c>
      <c r="AO1922">
        <v>6</v>
      </c>
      <c r="AP1922" t="str">
        <f t="shared" ref="AP1922:AP1985" si="275">IF(AO1922&lt;=AN1922,"Yes","No")</f>
        <v>No</v>
      </c>
      <c r="AQ1922">
        <v>1</v>
      </c>
      <c r="AR1922" s="5">
        <f t="shared" ref="AR1922:AR1985" si="276">ROUND(SUM(AD1922:AI1922)+SUM(AK1922:AM1922),2)</f>
        <v>2280944.08</v>
      </c>
      <c r="AS1922" s="5">
        <f t="shared" ref="AS1922:AS1985" si="277">ROUND(AB1922-AR1922,2)</f>
        <v>526720.5</v>
      </c>
      <c r="AT1922" t="s">
        <v>59</v>
      </c>
      <c r="AU1922" t="s">
        <v>6164</v>
      </c>
      <c r="AV1922" t="s">
        <v>6165</v>
      </c>
      <c r="AW1922" t="s">
        <v>6166</v>
      </c>
      <c r="AX1922" t="s">
        <v>6167</v>
      </c>
      <c r="AY1922">
        <v>42</v>
      </c>
      <c r="AZ1922">
        <v>2</v>
      </c>
      <c r="BA1922">
        <v>0</v>
      </c>
      <c r="BB1922" t="s">
        <v>6168</v>
      </c>
      <c r="BC1922">
        <v>2</v>
      </c>
      <c r="BD1922">
        <v>0</v>
      </c>
      <c r="BE1922" t="s">
        <v>6178</v>
      </c>
      <c r="BF1922" t="s">
        <v>6170</v>
      </c>
      <c r="BG1922">
        <v>1</v>
      </c>
      <c r="BH1922" t="s">
        <v>6186</v>
      </c>
      <c r="BI1922">
        <v>34</v>
      </c>
      <c r="BJ1922" t="s">
        <v>6172</v>
      </c>
      <c r="BK1922">
        <v>0</v>
      </c>
      <c r="BL1922">
        <v>47</v>
      </c>
      <c r="BM1922" s="3">
        <f t="shared" ref="BM1922:BM1985" si="278">IFERROR(R1922/BL1922,0)</f>
        <v>0.82978723404255317</v>
      </c>
    </row>
    <row r="1923" spans="1:65">
      <c r="A1923" t="s">
        <v>2055</v>
      </c>
      <c r="B1923" s="2">
        <v>45772</v>
      </c>
      <c r="C1923" t="s">
        <v>1632</v>
      </c>
      <c r="D1923" t="s">
        <v>1633</v>
      </c>
      <c r="E1923">
        <v>4</v>
      </c>
      <c r="F1923" t="s">
        <v>61</v>
      </c>
      <c r="G1923" t="s">
        <v>62</v>
      </c>
      <c r="H1923" t="s">
        <v>63</v>
      </c>
      <c r="I1923" t="s">
        <v>64</v>
      </c>
      <c r="J1923" t="s">
        <v>53</v>
      </c>
      <c r="K1923" t="s">
        <v>66</v>
      </c>
      <c r="L1923" t="s">
        <v>92</v>
      </c>
      <c r="M1923" t="s">
        <v>56</v>
      </c>
      <c r="N1923" t="s">
        <v>57</v>
      </c>
      <c r="O1923" t="s">
        <v>120</v>
      </c>
      <c r="P1923">
        <v>80</v>
      </c>
      <c r="Q1923">
        <v>84</v>
      </c>
      <c r="R1923">
        <v>83</v>
      </c>
      <c r="S1923">
        <v>2</v>
      </c>
      <c r="T1923">
        <f t="shared" si="270"/>
        <v>81</v>
      </c>
      <c r="U1923">
        <v>80</v>
      </c>
      <c r="V1923">
        <f t="shared" si="271"/>
        <v>1</v>
      </c>
      <c r="W1923" s="3">
        <f t="shared" si="272"/>
        <v>2.4096385542168676E-2</v>
      </c>
      <c r="X1923">
        <v>31</v>
      </c>
      <c r="Y1923" s="4">
        <v>2.6</v>
      </c>
      <c r="Z1923" s="4">
        <v>1.6</v>
      </c>
      <c r="AA1923" s="5">
        <v>30157.75</v>
      </c>
      <c r="AB1923" s="5">
        <f t="shared" si="273"/>
        <v>2412620</v>
      </c>
      <c r="AC1923" s="5">
        <v>23732.91</v>
      </c>
      <c r="AD1923" s="5">
        <f t="shared" si="274"/>
        <v>1969831.53</v>
      </c>
      <c r="AE1923" s="5">
        <v>136933.1</v>
      </c>
      <c r="AF1923" s="5">
        <v>37141.18</v>
      </c>
      <c r="AG1923" s="5">
        <v>9150.7199999999993</v>
      </c>
      <c r="AH1923" s="5">
        <v>2320</v>
      </c>
      <c r="AI1923" s="5">
        <v>7082.67</v>
      </c>
      <c r="AJ1923">
        <v>0</v>
      </c>
      <c r="AK1923" s="5">
        <v>0</v>
      </c>
      <c r="AL1923" s="5">
        <v>32443.06</v>
      </c>
      <c r="AM1923" s="5">
        <v>86444.83</v>
      </c>
      <c r="AN1923">
        <v>4</v>
      </c>
      <c r="AO1923">
        <v>3</v>
      </c>
      <c r="AP1923" t="str">
        <f t="shared" si="275"/>
        <v>Yes</v>
      </c>
      <c r="AQ1923">
        <v>1</v>
      </c>
      <c r="AR1923" s="5">
        <f t="shared" si="276"/>
        <v>2281347.09</v>
      </c>
      <c r="AS1923" s="5">
        <f t="shared" si="277"/>
        <v>131272.91</v>
      </c>
      <c r="AT1923" t="s">
        <v>59</v>
      </c>
      <c r="AU1923" t="s">
        <v>6164</v>
      </c>
      <c r="AV1923" t="s">
        <v>6165</v>
      </c>
      <c r="AW1923" t="s">
        <v>6166</v>
      </c>
      <c r="AX1923" t="s">
        <v>6167</v>
      </c>
      <c r="AY1923">
        <v>80</v>
      </c>
      <c r="AZ1923">
        <v>0</v>
      </c>
      <c r="BA1923">
        <v>15</v>
      </c>
      <c r="BB1923" t="s">
        <v>6180</v>
      </c>
      <c r="BC1923">
        <v>0</v>
      </c>
      <c r="BD1923">
        <v>0</v>
      </c>
      <c r="BE1923" t="s">
        <v>6169</v>
      </c>
      <c r="BF1923" t="s">
        <v>6170</v>
      </c>
      <c r="BG1923">
        <v>0</v>
      </c>
      <c r="BH1923" t="s">
        <v>6171</v>
      </c>
      <c r="BI1923">
        <v>43</v>
      </c>
      <c r="BJ1923" t="s">
        <v>6172</v>
      </c>
      <c r="BK1923">
        <v>0</v>
      </c>
      <c r="BL1923">
        <v>91</v>
      </c>
      <c r="BM1923" s="3">
        <f t="shared" si="278"/>
        <v>0.91208791208791207</v>
      </c>
    </row>
    <row r="1924" spans="1:65">
      <c r="A1924" t="s">
        <v>2056</v>
      </c>
      <c r="B1924" s="2">
        <v>45772</v>
      </c>
      <c r="C1924" t="s">
        <v>1632</v>
      </c>
      <c r="D1924" t="s">
        <v>1633</v>
      </c>
      <c r="E1924">
        <v>4</v>
      </c>
      <c r="F1924" t="s">
        <v>49</v>
      </c>
      <c r="G1924" t="s">
        <v>62</v>
      </c>
      <c r="H1924" t="s">
        <v>226</v>
      </c>
      <c r="I1924" t="s">
        <v>74</v>
      </c>
      <c r="J1924" t="s">
        <v>53</v>
      </c>
      <c r="K1924" t="s">
        <v>66</v>
      </c>
      <c r="L1924" t="s">
        <v>67</v>
      </c>
      <c r="M1924" t="s">
        <v>68</v>
      </c>
      <c r="N1924" t="s">
        <v>76</v>
      </c>
      <c r="O1924" t="s">
        <v>58</v>
      </c>
      <c r="P1924">
        <v>89</v>
      </c>
      <c r="Q1924">
        <v>96</v>
      </c>
      <c r="R1924">
        <v>90</v>
      </c>
      <c r="S1924">
        <v>8</v>
      </c>
      <c r="T1924">
        <f t="shared" si="270"/>
        <v>82</v>
      </c>
      <c r="U1924">
        <v>82</v>
      </c>
      <c r="V1924">
        <f t="shared" si="271"/>
        <v>0</v>
      </c>
      <c r="W1924" s="3">
        <f t="shared" si="272"/>
        <v>8.8888888888888892E-2</v>
      </c>
      <c r="X1924">
        <v>39</v>
      </c>
      <c r="Y1924" s="4">
        <v>8.6999999999999993</v>
      </c>
      <c r="Z1924" s="4">
        <v>2</v>
      </c>
      <c r="AA1924" s="5">
        <v>30250.13</v>
      </c>
      <c r="AB1924" s="5">
        <f t="shared" si="273"/>
        <v>2480510.66</v>
      </c>
      <c r="AC1924" s="5">
        <v>21919.57</v>
      </c>
      <c r="AD1924" s="5">
        <f t="shared" si="274"/>
        <v>1972761.3</v>
      </c>
      <c r="AE1924" s="5">
        <v>150964.9</v>
      </c>
      <c r="AF1924" s="5">
        <v>40378.120000000003</v>
      </c>
      <c r="AG1924" s="5">
        <v>35560.050000000003</v>
      </c>
      <c r="AH1924" s="5">
        <v>2900</v>
      </c>
      <c r="AI1924" s="5">
        <v>67465.38</v>
      </c>
      <c r="AJ1924">
        <v>2</v>
      </c>
      <c r="AK1924" s="5">
        <v>16934.36</v>
      </c>
      <c r="AL1924" s="5">
        <v>0</v>
      </c>
      <c r="AM1924" s="5">
        <v>51222.11</v>
      </c>
      <c r="AN1924">
        <v>4</v>
      </c>
      <c r="AO1924">
        <v>4</v>
      </c>
      <c r="AP1924" t="str">
        <f t="shared" si="275"/>
        <v>Yes</v>
      </c>
      <c r="AQ1924">
        <v>2</v>
      </c>
      <c r="AR1924" s="5">
        <f t="shared" si="276"/>
        <v>2338186.2200000002</v>
      </c>
      <c r="AS1924" s="5">
        <f t="shared" si="277"/>
        <v>142324.44</v>
      </c>
      <c r="AT1924" t="s">
        <v>1641</v>
      </c>
      <c r="AU1924" t="s">
        <v>6199</v>
      </c>
      <c r="AV1924" t="s">
        <v>6200</v>
      </c>
      <c r="AW1924" t="s">
        <v>6175</v>
      </c>
      <c r="AX1924" t="s">
        <v>6177</v>
      </c>
      <c r="AY1924">
        <v>91</v>
      </c>
      <c r="AZ1924">
        <v>0</v>
      </c>
      <c r="BA1924">
        <v>0</v>
      </c>
      <c r="BB1924" t="s">
        <v>6168</v>
      </c>
      <c r="BC1924">
        <v>0</v>
      </c>
      <c r="BD1924">
        <v>0</v>
      </c>
      <c r="BE1924" t="s">
        <v>6169</v>
      </c>
      <c r="BF1924" t="s">
        <v>6210</v>
      </c>
      <c r="BG1924">
        <v>1</v>
      </c>
      <c r="BH1924" t="s">
        <v>6186</v>
      </c>
      <c r="BI1924">
        <v>45</v>
      </c>
      <c r="BJ1924" t="s">
        <v>6172</v>
      </c>
      <c r="BK1924">
        <v>0</v>
      </c>
      <c r="BL1924">
        <v>99</v>
      </c>
      <c r="BM1924" s="3">
        <f t="shared" si="278"/>
        <v>0.90909090909090906</v>
      </c>
    </row>
    <row r="1925" spans="1:65">
      <c r="A1925" t="s">
        <v>2057</v>
      </c>
      <c r="B1925" s="2">
        <v>45772</v>
      </c>
      <c r="C1925" t="s">
        <v>1632</v>
      </c>
      <c r="D1925" t="s">
        <v>1633</v>
      </c>
      <c r="E1925">
        <v>4</v>
      </c>
      <c r="F1925" t="s">
        <v>72</v>
      </c>
      <c r="G1925" t="s">
        <v>50</v>
      </c>
      <c r="H1925" t="s">
        <v>179</v>
      </c>
      <c r="I1925" t="s">
        <v>74</v>
      </c>
      <c r="J1925" t="s">
        <v>53</v>
      </c>
      <c r="K1925" t="s">
        <v>66</v>
      </c>
      <c r="L1925" t="s">
        <v>87</v>
      </c>
      <c r="M1925" t="s">
        <v>56</v>
      </c>
      <c r="N1925" t="s">
        <v>94</v>
      </c>
      <c r="O1925" t="s">
        <v>82</v>
      </c>
      <c r="P1925">
        <v>75</v>
      </c>
      <c r="Q1925">
        <v>81</v>
      </c>
      <c r="R1925">
        <v>81</v>
      </c>
      <c r="S1925">
        <v>1</v>
      </c>
      <c r="T1925">
        <f t="shared" si="270"/>
        <v>80</v>
      </c>
      <c r="U1925">
        <v>74</v>
      </c>
      <c r="V1925">
        <f t="shared" si="271"/>
        <v>6</v>
      </c>
      <c r="W1925" s="3">
        <f t="shared" si="272"/>
        <v>1.2345679012345678E-2</v>
      </c>
      <c r="X1925">
        <v>34</v>
      </c>
      <c r="Y1925" s="4">
        <v>7.6</v>
      </c>
      <c r="Z1925" s="4">
        <v>2</v>
      </c>
      <c r="AA1925" s="5">
        <v>30752.38</v>
      </c>
      <c r="AB1925" s="5">
        <f t="shared" si="273"/>
        <v>2275676.12</v>
      </c>
      <c r="AC1925" s="5">
        <v>24218.46</v>
      </c>
      <c r="AD1925" s="5">
        <f t="shared" si="274"/>
        <v>1961695.26</v>
      </c>
      <c r="AE1925" s="5">
        <v>138580.43</v>
      </c>
      <c r="AF1925" s="5">
        <v>37287.480000000003</v>
      </c>
      <c r="AG1925" s="5">
        <v>9574.83</v>
      </c>
      <c r="AH1925" s="5">
        <v>2900</v>
      </c>
      <c r="AI1925" s="5">
        <v>3550.68</v>
      </c>
      <c r="AJ1925">
        <v>0</v>
      </c>
      <c r="AK1925" s="5">
        <v>0</v>
      </c>
      <c r="AL1925" s="5">
        <v>35302.69</v>
      </c>
      <c r="AM1925" s="5">
        <v>83395.56</v>
      </c>
      <c r="AN1925">
        <v>4</v>
      </c>
      <c r="AO1925">
        <v>4</v>
      </c>
      <c r="AP1925" t="str">
        <f t="shared" si="275"/>
        <v>Yes</v>
      </c>
      <c r="AQ1925">
        <v>1</v>
      </c>
      <c r="AR1925" s="5">
        <f t="shared" si="276"/>
        <v>2272286.9300000002</v>
      </c>
      <c r="AS1925" s="5">
        <f t="shared" si="277"/>
        <v>3389.19</v>
      </c>
      <c r="AT1925" t="s">
        <v>59</v>
      </c>
      <c r="AU1925" t="s">
        <v>6164</v>
      </c>
      <c r="AV1925" t="s">
        <v>6165</v>
      </c>
      <c r="AW1925" t="s">
        <v>6166</v>
      </c>
      <c r="AX1925" t="s">
        <v>6184</v>
      </c>
      <c r="AY1925">
        <v>75</v>
      </c>
      <c r="AZ1925">
        <v>0</v>
      </c>
      <c r="BA1925">
        <v>32</v>
      </c>
      <c r="BB1925" t="s">
        <v>6180</v>
      </c>
      <c r="BC1925">
        <v>0</v>
      </c>
      <c r="BD1925">
        <v>0</v>
      </c>
      <c r="BE1925" t="s">
        <v>6169</v>
      </c>
      <c r="BF1925" t="s">
        <v>6170</v>
      </c>
      <c r="BG1925">
        <v>0</v>
      </c>
      <c r="BH1925" t="s">
        <v>6171</v>
      </c>
      <c r="BI1925">
        <v>59</v>
      </c>
      <c r="BJ1925" t="s">
        <v>6187</v>
      </c>
      <c r="BK1925">
        <v>0</v>
      </c>
      <c r="BL1925">
        <v>84</v>
      </c>
      <c r="BM1925" s="3">
        <f t="shared" si="278"/>
        <v>0.9642857142857143</v>
      </c>
    </row>
    <row r="1926" spans="1:65">
      <c r="A1926" t="s">
        <v>2058</v>
      </c>
      <c r="B1926" s="2">
        <v>45772</v>
      </c>
      <c r="C1926" t="s">
        <v>1632</v>
      </c>
      <c r="D1926" t="s">
        <v>1633</v>
      </c>
      <c r="E1926">
        <v>4</v>
      </c>
      <c r="F1926" t="s">
        <v>61</v>
      </c>
      <c r="G1926" t="s">
        <v>50</v>
      </c>
      <c r="H1926" t="s">
        <v>157</v>
      </c>
      <c r="I1926" t="s">
        <v>74</v>
      </c>
      <c r="J1926" t="s">
        <v>53</v>
      </c>
      <c r="K1926" t="s">
        <v>54</v>
      </c>
      <c r="L1926" t="s">
        <v>87</v>
      </c>
      <c r="M1926" t="s">
        <v>56</v>
      </c>
      <c r="N1926" t="s">
        <v>94</v>
      </c>
      <c r="O1926" t="s">
        <v>120</v>
      </c>
      <c r="P1926">
        <v>65</v>
      </c>
      <c r="Q1926">
        <v>65</v>
      </c>
      <c r="R1926">
        <v>65</v>
      </c>
      <c r="S1926">
        <v>1</v>
      </c>
      <c r="T1926">
        <f t="shared" si="270"/>
        <v>64</v>
      </c>
      <c r="U1926">
        <v>64</v>
      </c>
      <c r="V1926">
        <f t="shared" si="271"/>
        <v>0</v>
      </c>
      <c r="W1926" s="3">
        <f t="shared" si="272"/>
        <v>1.5384615384615385E-2</v>
      </c>
      <c r="X1926">
        <v>31</v>
      </c>
      <c r="Y1926" s="4">
        <v>5.5</v>
      </c>
      <c r="Z1926" s="4">
        <v>1.3</v>
      </c>
      <c r="AA1926" s="5">
        <v>39311.71</v>
      </c>
      <c r="AB1926" s="5">
        <f t="shared" si="273"/>
        <v>2515949.44</v>
      </c>
      <c r="AC1926" s="5">
        <v>24325.29</v>
      </c>
      <c r="AD1926" s="5">
        <f t="shared" si="274"/>
        <v>1581143.85</v>
      </c>
      <c r="AE1926" s="5">
        <v>112009.91</v>
      </c>
      <c r="AF1926" s="5">
        <v>28911.17</v>
      </c>
      <c r="AG1926" s="5">
        <v>9981.89</v>
      </c>
      <c r="AH1926" s="5">
        <v>1885</v>
      </c>
      <c r="AI1926" s="5">
        <v>3525.42</v>
      </c>
      <c r="AJ1926">
        <v>0</v>
      </c>
      <c r="AK1926" s="5">
        <v>0</v>
      </c>
      <c r="AL1926" s="5">
        <v>0</v>
      </c>
      <c r="AM1926" s="5">
        <v>39110.019999999997</v>
      </c>
      <c r="AN1926">
        <v>4</v>
      </c>
      <c r="AO1926">
        <v>3</v>
      </c>
      <c r="AP1926" t="str">
        <f t="shared" si="275"/>
        <v>Yes</v>
      </c>
      <c r="AQ1926">
        <v>1</v>
      </c>
      <c r="AR1926" s="5">
        <f t="shared" si="276"/>
        <v>1776567.26</v>
      </c>
      <c r="AS1926" s="5">
        <f t="shared" si="277"/>
        <v>739382.18</v>
      </c>
      <c r="AT1926" t="s">
        <v>59</v>
      </c>
      <c r="AU1926" t="s">
        <v>6164</v>
      </c>
      <c r="AV1926" t="s">
        <v>6165</v>
      </c>
      <c r="AW1926" t="s">
        <v>6166</v>
      </c>
      <c r="AX1926" t="s">
        <v>6184</v>
      </c>
      <c r="AY1926">
        <v>67</v>
      </c>
      <c r="AZ1926">
        <v>0</v>
      </c>
      <c r="BA1926">
        <v>0</v>
      </c>
      <c r="BB1926" t="s">
        <v>6168</v>
      </c>
      <c r="BC1926">
        <v>0</v>
      </c>
      <c r="BD1926">
        <v>0</v>
      </c>
      <c r="BE1926" t="s">
        <v>6169</v>
      </c>
      <c r="BF1926" t="s">
        <v>6170</v>
      </c>
      <c r="BG1926">
        <v>1</v>
      </c>
      <c r="BH1926" t="s">
        <v>6186</v>
      </c>
      <c r="BI1926">
        <v>30</v>
      </c>
      <c r="BJ1926" t="s">
        <v>6172</v>
      </c>
      <c r="BK1926">
        <v>0</v>
      </c>
      <c r="BL1926">
        <v>72</v>
      </c>
      <c r="BM1926" s="3">
        <f t="shared" si="278"/>
        <v>0.90277777777777779</v>
      </c>
    </row>
    <row r="1927" spans="1:65">
      <c r="A1927" t="s">
        <v>2059</v>
      </c>
      <c r="B1927" s="2">
        <v>45772</v>
      </c>
      <c r="C1927" t="s">
        <v>1632</v>
      </c>
      <c r="D1927" t="s">
        <v>1633</v>
      </c>
      <c r="E1927">
        <v>4</v>
      </c>
      <c r="F1927" t="s">
        <v>61</v>
      </c>
      <c r="G1927" t="s">
        <v>79</v>
      </c>
      <c r="H1927" t="s">
        <v>100</v>
      </c>
      <c r="I1927" t="s">
        <v>52</v>
      </c>
      <c r="J1927" t="s">
        <v>65</v>
      </c>
      <c r="K1927" t="s">
        <v>54</v>
      </c>
      <c r="L1927" t="s">
        <v>92</v>
      </c>
      <c r="M1927" t="s">
        <v>56</v>
      </c>
      <c r="N1927" t="s">
        <v>57</v>
      </c>
      <c r="O1927" t="s">
        <v>58</v>
      </c>
      <c r="P1927">
        <v>50</v>
      </c>
      <c r="Q1927">
        <v>54</v>
      </c>
      <c r="R1927">
        <v>54</v>
      </c>
      <c r="S1927">
        <v>1</v>
      </c>
      <c r="T1927">
        <f t="shared" si="270"/>
        <v>53</v>
      </c>
      <c r="U1927">
        <v>49</v>
      </c>
      <c r="V1927">
        <f t="shared" si="271"/>
        <v>4</v>
      </c>
      <c r="W1927" s="3">
        <f t="shared" si="272"/>
        <v>1.8518518518518517E-2</v>
      </c>
      <c r="X1927">
        <v>51</v>
      </c>
      <c r="Y1927" s="4">
        <v>4.9000000000000004</v>
      </c>
      <c r="Z1927" s="4">
        <v>2.1</v>
      </c>
      <c r="AA1927" s="5">
        <v>56857.29</v>
      </c>
      <c r="AB1927" s="5">
        <f t="shared" si="273"/>
        <v>2786007.21</v>
      </c>
      <c r="AC1927" s="5">
        <v>35053.919999999998</v>
      </c>
      <c r="AD1927" s="5">
        <f t="shared" si="274"/>
        <v>1892911.68</v>
      </c>
      <c r="AE1927" s="5">
        <v>124565.71</v>
      </c>
      <c r="AF1927" s="5">
        <v>35351.86</v>
      </c>
      <c r="AG1927" s="5">
        <v>13321.44</v>
      </c>
      <c r="AH1927" s="5">
        <v>3045</v>
      </c>
      <c r="AI1927" s="5">
        <v>5069.3900000000003</v>
      </c>
      <c r="AJ1927">
        <v>0</v>
      </c>
      <c r="AK1927" s="5">
        <v>0</v>
      </c>
      <c r="AL1927" s="5">
        <v>4442.99</v>
      </c>
      <c r="AM1927" s="5">
        <v>30490.37</v>
      </c>
      <c r="AN1927">
        <v>4</v>
      </c>
      <c r="AO1927">
        <v>4</v>
      </c>
      <c r="AP1927" t="str">
        <f t="shared" si="275"/>
        <v>Yes</v>
      </c>
      <c r="AQ1927">
        <v>1</v>
      </c>
      <c r="AR1927" s="5">
        <f t="shared" si="276"/>
        <v>2109198.44</v>
      </c>
      <c r="AS1927" s="5">
        <f t="shared" si="277"/>
        <v>676808.77</v>
      </c>
      <c r="AT1927" t="s">
        <v>59</v>
      </c>
      <c r="AU1927" t="s">
        <v>6164</v>
      </c>
      <c r="AV1927" t="s">
        <v>6165</v>
      </c>
      <c r="AW1927" t="s">
        <v>6166</v>
      </c>
      <c r="AX1927" t="s">
        <v>6202</v>
      </c>
      <c r="AY1927">
        <v>53</v>
      </c>
      <c r="AZ1927">
        <v>0</v>
      </c>
      <c r="BA1927">
        <v>27</v>
      </c>
      <c r="BB1927" t="s">
        <v>6180</v>
      </c>
      <c r="BC1927">
        <v>0</v>
      </c>
      <c r="BD1927">
        <v>0</v>
      </c>
      <c r="BE1927" t="s">
        <v>6169</v>
      </c>
      <c r="BF1927" t="s">
        <v>6170</v>
      </c>
      <c r="BG1927">
        <v>1</v>
      </c>
      <c r="BH1927" t="s">
        <v>6192</v>
      </c>
      <c r="BI1927">
        <v>67</v>
      </c>
      <c r="BJ1927" t="s">
        <v>6187</v>
      </c>
      <c r="BK1927">
        <v>0</v>
      </c>
      <c r="BL1927">
        <v>61</v>
      </c>
      <c r="BM1927" s="3">
        <f t="shared" si="278"/>
        <v>0.88524590163934425</v>
      </c>
    </row>
    <row r="1928" spans="1:65">
      <c r="A1928" t="s">
        <v>2060</v>
      </c>
      <c r="B1928" s="2">
        <v>45772</v>
      </c>
      <c r="C1928" t="s">
        <v>1632</v>
      </c>
      <c r="D1928" t="s">
        <v>1633</v>
      </c>
      <c r="E1928">
        <v>4</v>
      </c>
      <c r="F1928" t="s">
        <v>61</v>
      </c>
      <c r="G1928" t="s">
        <v>62</v>
      </c>
      <c r="H1928" t="s">
        <v>63</v>
      </c>
      <c r="I1928" t="s">
        <v>64</v>
      </c>
      <c r="J1928" t="s">
        <v>65</v>
      </c>
      <c r="K1928" t="s">
        <v>66</v>
      </c>
      <c r="L1928" t="s">
        <v>55</v>
      </c>
      <c r="M1928" t="s">
        <v>68</v>
      </c>
      <c r="N1928" t="s">
        <v>94</v>
      </c>
      <c r="O1928" t="s">
        <v>82</v>
      </c>
      <c r="P1928">
        <v>45</v>
      </c>
      <c r="Q1928">
        <v>45</v>
      </c>
      <c r="R1928">
        <v>43</v>
      </c>
      <c r="S1928">
        <v>1</v>
      </c>
      <c r="T1928">
        <f t="shared" si="270"/>
        <v>42</v>
      </c>
      <c r="U1928">
        <v>42</v>
      </c>
      <c r="V1928">
        <f t="shared" si="271"/>
        <v>0</v>
      </c>
      <c r="W1928" s="3">
        <f t="shared" si="272"/>
        <v>2.3255813953488372E-2</v>
      </c>
      <c r="X1928">
        <v>26</v>
      </c>
      <c r="Y1928" s="4">
        <v>2.2999999999999998</v>
      </c>
      <c r="Z1928" s="4">
        <v>1.1000000000000001</v>
      </c>
      <c r="AA1928" s="5">
        <v>48284.24</v>
      </c>
      <c r="AB1928" s="5">
        <f t="shared" si="273"/>
        <v>2027938.08</v>
      </c>
      <c r="AC1928" s="5">
        <v>33464.589999999997</v>
      </c>
      <c r="AD1928" s="5">
        <f t="shared" si="274"/>
        <v>1438977.37</v>
      </c>
      <c r="AE1928" s="5">
        <v>91851.53</v>
      </c>
      <c r="AF1928" s="5">
        <v>27060.98</v>
      </c>
      <c r="AG1928" s="5">
        <v>9646.84</v>
      </c>
      <c r="AH1928" s="5">
        <v>1595</v>
      </c>
      <c r="AI1928" s="5">
        <v>5071.79</v>
      </c>
      <c r="AJ1928">
        <v>0</v>
      </c>
      <c r="AK1928" s="5">
        <v>0</v>
      </c>
      <c r="AL1928" s="5">
        <v>0</v>
      </c>
      <c r="AM1928" s="5">
        <v>26810.62</v>
      </c>
      <c r="AN1928">
        <v>4</v>
      </c>
      <c r="AO1928">
        <v>4</v>
      </c>
      <c r="AP1928" t="str">
        <f t="shared" si="275"/>
        <v>Yes</v>
      </c>
      <c r="AQ1928">
        <v>0</v>
      </c>
      <c r="AR1928" s="5">
        <f t="shared" si="276"/>
        <v>1601014.13</v>
      </c>
      <c r="AS1928" s="5">
        <f t="shared" si="277"/>
        <v>426923.95</v>
      </c>
      <c r="AT1928" t="s">
        <v>59</v>
      </c>
      <c r="AU1928" t="s">
        <v>6164</v>
      </c>
      <c r="AV1928" t="s">
        <v>6165</v>
      </c>
      <c r="AW1928" t="s">
        <v>6166</v>
      </c>
      <c r="AX1928" t="s">
        <v>6167</v>
      </c>
      <c r="AY1928">
        <v>50</v>
      </c>
      <c r="AZ1928">
        <v>3</v>
      </c>
      <c r="BA1928">
        <v>0</v>
      </c>
      <c r="BB1928" t="s">
        <v>6168</v>
      </c>
      <c r="BC1928">
        <v>0</v>
      </c>
      <c r="BD1928">
        <v>0</v>
      </c>
      <c r="BE1928" t="s">
        <v>6169</v>
      </c>
      <c r="BF1928" t="s">
        <v>6170</v>
      </c>
      <c r="BG1928">
        <v>1</v>
      </c>
      <c r="BH1928" t="s">
        <v>6179</v>
      </c>
      <c r="BI1928">
        <v>30</v>
      </c>
      <c r="BJ1928" t="s">
        <v>6172</v>
      </c>
      <c r="BK1928">
        <v>0</v>
      </c>
      <c r="BL1928">
        <v>58</v>
      </c>
      <c r="BM1928" s="3">
        <f t="shared" si="278"/>
        <v>0.74137931034482762</v>
      </c>
    </row>
    <row r="1929" spans="1:65">
      <c r="A1929" t="s">
        <v>2061</v>
      </c>
      <c r="B1929" s="2">
        <v>45772</v>
      </c>
      <c r="C1929" t="s">
        <v>1632</v>
      </c>
      <c r="D1929" t="s">
        <v>1633</v>
      </c>
      <c r="E1929">
        <v>4</v>
      </c>
      <c r="F1929" t="s">
        <v>72</v>
      </c>
      <c r="G1929" t="s">
        <v>79</v>
      </c>
      <c r="H1929" t="s">
        <v>213</v>
      </c>
      <c r="I1929" t="s">
        <v>52</v>
      </c>
      <c r="J1929" t="s">
        <v>53</v>
      </c>
      <c r="K1929" t="s">
        <v>75</v>
      </c>
      <c r="L1929" t="s">
        <v>87</v>
      </c>
      <c r="M1929" t="s">
        <v>68</v>
      </c>
      <c r="N1929" t="s">
        <v>94</v>
      </c>
      <c r="O1929" t="s">
        <v>58</v>
      </c>
      <c r="P1929">
        <v>62</v>
      </c>
      <c r="Q1929">
        <v>67</v>
      </c>
      <c r="R1929">
        <v>67</v>
      </c>
      <c r="S1929">
        <v>2</v>
      </c>
      <c r="T1929">
        <f t="shared" si="270"/>
        <v>65</v>
      </c>
      <c r="U1929">
        <v>61</v>
      </c>
      <c r="V1929">
        <f t="shared" si="271"/>
        <v>4</v>
      </c>
      <c r="W1929" s="3">
        <f t="shared" si="272"/>
        <v>2.9850746268656716E-2</v>
      </c>
      <c r="X1929">
        <v>30</v>
      </c>
      <c r="Y1929" s="4">
        <v>0.7</v>
      </c>
      <c r="Z1929" s="4">
        <v>1.4</v>
      </c>
      <c r="AA1929" s="5">
        <v>36345.480000000003</v>
      </c>
      <c r="AB1929" s="5">
        <f t="shared" si="273"/>
        <v>2217074.2799999998</v>
      </c>
      <c r="AC1929" s="5">
        <v>23098.1</v>
      </c>
      <c r="AD1929" s="5">
        <f t="shared" si="274"/>
        <v>1547572.7</v>
      </c>
      <c r="AE1929" s="5">
        <v>119971.83</v>
      </c>
      <c r="AF1929" s="5">
        <v>28536.57</v>
      </c>
      <c r="AG1929" s="5">
        <v>9658.15</v>
      </c>
      <c r="AH1929" s="5">
        <v>2030</v>
      </c>
      <c r="AI1929" s="5">
        <v>7029.51</v>
      </c>
      <c r="AJ1929">
        <v>1</v>
      </c>
      <c r="AK1929" s="5">
        <v>8742.34</v>
      </c>
      <c r="AL1929" s="5">
        <v>2937.74</v>
      </c>
      <c r="AM1929" s="5">
        <v>39993.32</v>
      </c>
      <c r="AN1929">
        <v>4</v>
      </c>
      <c r="AO1929">
        <v>4</v>
      </c>
      <c r="AP1929" t="str">
        <f t="shared" si="275"/>
        <v>Yes</v>
      </c>
      <c r="AQ1929">
        <v>2</v>
      </c>
      <c r="AR1929" s="5">
        <f t="shared" si="276"/>
        <v>1766472.16</v>
      </c>
      <c r="AS1929" s="5">
        <f t="shared" si="277"/>
        <v>450602.12</v>
      </c>
      <c r="AT1929" t="s">
        <v>59</v>
      </c>
      <c r="AU1929" t="s">
        <v>6181</v>
      </c>
      <c r="AV1929" t="s">
        <v>6182</v>
      </c>
      <c r="AW1929" t="s">
        <v>6183</v>
      </c>
      <c r="AX1929" t="s">
        <v>6184</v>
      </c>
      <c r="AY1929">
        <v>64</v>
      </c>
      <c r="AZ1929">
        <v>0</v>
      </c>
      <c r="BA1929">
        <v>24</v>
      </c>
      <c r="BB1929" t="s">
        <v>6180</v>
      </c>
      <c r="BC1929">
        <v>0</v>
      </c>
      <c r="BD1929">
        <v>0</v>
      </c>
      <c r="BE1929" t="s">
        <v>6169</v>
      </c>
      <c r="BF1929" t="s">
        <v>6170</v>
      </c>
      <c r="BG1929">
        <v>0</v>
      </c>
      <c r="BH1929" t="s">
        <v>6171</v>
      </c>
      <c r="BI1929">
        <v>31</v>
      </c>
      <c r="BJ1929" t="s">
        <v>6172</v>
      </c>
      <c r="BK1929">
        <v>0</v>
      </c>
      <c r="BL1929">
        <v>75</v>
      </c>
      <c r="BM1929" s="3">
        <f t="shared" si="278"/>
        <v>0.89333333333333331</v>
      </c>
    </row>
    <row r="1930" spans="1:65">
      <c r="A1930" t="s">
        <v>2062</v>
      </c>
      <c r="B1930" s="2">
        <v>45772</v>
      </c>
      <c r="C1930" t="s">
        <v>1632</v>
      </c>
      <c r="D1930" t="s">
        <v>1633</v>
      </c>
      <c r="E1930">
        <v>4</v>
      </c>
      <c r="F1930" t="s">
        <v>49</v>
      </c>
      <c r="G1930" t="s">
        <v>62</v>
      </c>
      <c r="H1930" t="s">
        <v>226</v>
      </c>
      <c r="I1930" t="s">
        <v>52</v>
      </c>
      <c r="J1930" t="s">
        <v>53</v>
      </c>
      <c r="K1930" t="s">
        <v>75</v>
      </c>
      <c r="L1930" t="s">
        <v>67</v>
      </c>
      <c r="M1930" t="s">
        <v>56</v>
      </c>
      <c r="N1930" t="s">
        <v>76</v>
      </c>
      <c r="O1930" t="s">
        <v>120</v>
      </c>
      <c r="P1930">
        <v>67</v>
      </c>
      <c r="Q1930">
        <v>71</v>
      </c>
      <c r="R1930">
        <v>70</v>
      </c>
      <c r="S1930">
        <v>2</v>
      </c>
      <c r="T1930">
        <f t="shared" si="270"/>
        <v>68</v>
      </c>
      <c r="U1930">
        <v>66</v>
      </c>
      <c r="V1930">
        <f t="shared" si="271"/>
        <v>2</v>
      </c>
      <c r="W1930" s="3">
        <f t="shared" si="272"/>
        <v>2.8571428571428571E-2</v>
      </c>
      <c r="X1930">
        <v>29</v>
      </c>
      <c r="Y1930" s="4">
        <v>7.4</v>
      </c>
      <c r="Z1930" s="4">
        <v>1.7</v>
      </c>
      <c r="AA1930" s="5">
        <v>36428</v>
      </c>
      <c r="AB1930" s="5">
        <f t="shared" si="273"/>
        <v>2404248</v>
      </c>
      <c r="AC1930" s="5">
        <v>22838.99</v>
      </c>
      <c r="AD1930" s="5">
        <f t="shared" si="274"/>
        <v>1598729.3</v>
      </c>
      <c r="AE1930" s="5">
        <v>126373.33</v>
      </c>
      <c r="AF1930" s="5">
        <v>32832.629999999997</v>
      </c>
      <c r="AG1930" s="5">
        <v>9106.1</v>
      </c>
      <c r="AH1930" s="5">
        <v>2465</v>
      </c>
      <c r="AI1930" s="5">
        <v>7111.11</v>
      </c>
      <c r="AJ1930">
        <v>0</v>
      </c>
      <c r="AK1930" s="5">
        <v>0</v>
      </c>
      <c r="AL1930" s="5">
        <v>1437.72</v>
      </c>
      <c r="AM1930" s="5">
        <v>42480.639999999999</v>
      </c>
      <c r="AN1930">
        <v>4</v>
      </c>
      <c r="AO1930">
        <v>3</v>
      </c>
      <c r="AP1930" t="str">
        <f t="shared" si="275"/>
        <v>Yes</v>
      </c>
      <c r="AQ1930">
        <v>1</v>
      </c>
      <c r="AR1930" s="5">
        <f t="shared" si="276"/>
        <v>1820535.83</v>
      </c>
      <c r="AS1930" s="5">
        <f t="shared" si="277"/>
        <v>583712.17000000004</v>
      </c>
      <c r="AT1930" t="s">
        <v>116</v>
      </c>
      <c r="AU1930" t="s">
        <v>6164</v>
      </c>
      <c r="AV1930" t="s">
        <v>6165</v>
      </c>
      <c r="AW1930" t="s">
        <v>6166</v>
      </c>
      <c r="AX1930" t="s">
        <v>6167</v>
      </c>
      <c r="AY1930">
        <v>67</v>
      </c>
      <c r="AZ1930">
        <v>0</v>
      </c>
      <c r="BA1930">
        <v>15</v>
      </c>
      <c r="BB1930" t="s">
        <v>6180</v>
      </c>
      <c r="BC1930">
        <v>0</v>
      </c>
      <c r="BD1930">
        <v>0</v>
      </c>
      <c r="BE1930" t="s">
        <v>6169</v>
      </c>
      <c r="BF1930" t="s">
        <v>6170</v>
      </c>
      <c r="BG1930">
        <v>1</v>
      </c>
      <c r="BH1930" t="s">
        <v>6186</v>
      </c>
      <c r="BI1930">
        <v>60</v>
      </c>
      <c r="BJ1930" t="s">
        <v>6187</v>
      </c>
      <c r="BK1930">
        <v>0</v>
      </c>
      <c r="BL1930">
        <v>77</v>
      </c>
      <c r="BM1930" s="3">
        <f t="shared" si="278"/>
        <v>0.90909090909090906</v>
      </c>
    </row>
    <row r="1931" spans="1:65">
      <c r="A1931" t="s">
        <v>2063</v>
      </c>
      <c r="B1931" s="2">
        <v>45773</v>
      </c>
      <c r="C1931" t="s">
        <v>1632</v>
      </c>
      <c r="D1931" t="s">
        <v>1633</v>
      </c>
      <c r="E1931">
        <v>4</v>
      </c>
      <c r="F1931" t="s">
        <v>49</v>
      </c>
      <c r="G1931" t="s">
        <v>62</v>
      </c>
      <c r="H1931" t="s">
        <v>226</v>
      </c>
      <c r="I1931" t="s">
        <v>52</v>
      </c>
      <c r="J1931" t="s">
        <v>65</v>
      </c>
      <c r="K1931" t="s">
        <v>66</v>
      </c>
      <c r="L1931" t="s">
        <v>55</v>
      </c>
      <c r="M1931" t="s">
        <v>56</v>
      </c>
      <c r="N1931" t="s">
        <v>76</v>
      </c>
      <c r="O1931" t="s">
        <v>120</v>
      </c>
      <c r="P1931">
        <v>50</v>
      </c>
      <c r="Q1931">
        <v>51</v>
      </c>
      <c r="R1931">
        <v>51</v>
      </c>
      <c r="S1931">
        <v>1</v>
      </c>
      <c r="T1931">
        <f t="shared" si="270"/>
        <v>50</v>
      </c>
      <c r="U1931">
        <v>48</v>
      </c>
      <c r="V1931">
        <f t="shared" si="271"/>
        <v>2</v>
      </c>
      <c r="W1931" s="3">
        <f t="shared" si="272"/>
        <v>1.9607843137254902E-2</v>
      </c>
      <c r="X1931">
        <v>30</v>
      </c>
      <c r="Y1931" s="4">
        <v>0.3</v>
      </c>
      <c r="Z1931" s="4">
        <v>1.7</v>
      </c>
      <c r="AA1931" s="5">
        <v>48432.04</v>
      </c>
      <c r="AB1931" s="5">
        <f t="shared" si="273"/>
        <v>2324737.92</v>
      </c>
      <c r="AC1931" s="5">
        <v>34639.85</v>
      </c>
      <c r="AD1931" s="5">
        <f t="shared" si="274"/>
        <v>1766632.35</v>
      </c>
      <c r="AE1931" s="5">
        <v>117567.4</v>
      </c>
      <c r="AF1931" s="5">
        <v>34749.360000000001</v>
      </c>
      <c r="AG1931" s="5">
        <v>10033.85</v>
      </c>
      <c r="AH1931" s="5">
        <v>2465</v>
      </c>
      <c r="AI1931" s="5">
        <v>5100</v>
      </c>
      <c r="AJ1931">
        <v>0</v>
      </c>
      <c r="AK1931" s="5">
        <v>0</v>
      </c>
      <c r="AL1931" s="5">
        <v>2112.64</v>
      </c>
      <c r="AM1931" s="5">
        <v>29393.34</v>
      </c>
      <c r="AN1931">
        <v>4</v>
      </c>
      <c r="AO1931">
        <v>4</v>
      </c>
      <c r="AP1931" t="str">
        <f t="shared" si="275"/>
        <v>Yes</v>
      </c>
      <c r="AQ1931">
        <v>0</v>
      </c>
      <c r="AR1931" s="5">
        <f t="shared" si="276"/>
        <v>1968053.94</v>
      </c>
      <c r="AS1931" s="5">
        <f t="shared" si="277"/>
        <v>356683.98</v>
      </c>
      <c r="AT1931" t="s">
        <v>59</v>
      </c>
      <c r="AU1931" t="s">
        <v>6164</v>
      </c>
      <c r="AV1931" t="s">
        <v>6165</v>
      </c>
      <c r="AW1931" t="s">
        <v>6166</v>
      </c>
      <c r="AX1931" t="s">
        <v>6184</v>
      </c>
      <c r="AY1931">
        <v>53</v>
      </c>
      <c r="AZ1931">
        <v>1</v>
      </c>
      <c r="BA1931">
        <v>20</v>
      </c>
      <c r="BB1931" t="s">
        <v>6180</v>
      </c>
      <c r="BC1931">
        <v>0</v>
      </c>
      <c r="BD1931">
        <v>0</v>
      </c>
      <c r="BE1931" t="s">
        <v>6169</v>
      </c>
      <c r="BF1931" t="s">
        <v>6170</v>
      </c>
      <c r="BG1931">
        <v>0</v>
      </c>
      <c r="BH1931" t="s">
        <v>6171</v>
      </c>
      <c r="BI1931">
        <v>33</v>
      </c>
      <c r="BJ1931" t="s">
        <v>6172</v>
      </c>
      <c r="BK1931">
        <v>0</v>
      </c>
      <c r="BL1931">
        <v>64</v>
      </c>
      <c r="BM1931" s="3">
        <f t="shared" si="278"/>
        <v>0.796875</v>
      </c>
    </row>
    <row r="1932" spans="1:65">
      <c r="A1932" t="s">
        <v>2064</v>
      </c>
      <c r="B1932" s="2">
        <v>45773</v>
      </c>
      <c r="C1932" t="s">
        <v>1632</v>
      </c>
      <c r="D1932" t="s">
        <v>1633</v>
      </c>
      <c r="E1932">
        <v>4</v>
      </c>
      <c r="F1932" t="s">
        <v>78</v>
      </c>
      <c r="G1932" t="s">
        <v>50</v>
      </c>
      <c r="H1932" t="s">
        <v>185</v>
      </c>
      <c r="I1932" t="s">
        <v>64</v>
      </c>
      <c r="J1932" t="s">
        <v>53</v>
      </c>
      <c r="K1932" t="s">
        <v>75</v>
      </c>
      <c r="L1932" t="s">
        <v>87</v>
      </c>
      <c r="M1932" t="s">
        <v>56</v>
      </c>
      <c r="N1932" t="s">
        <v>57</v>
      </c>
      <c r="O1932" t="s">
        <v>120</v>
      </c>
      <c r="P1932">
        <v>68</v>
      </c>
      <c r="Q1932">
        <v>70</v>
      </c>
      <c r="R1932">
        <v>67</v>
      </c>
      <c r="S1932">
        <v>1</v>
      </c>
      <c r="T1932">
        <f t="shared" si="270"/>
        <v>66</v>
      </c>
      <c r="U1932">
        <v>66</v>
      </c>
      <c r="V1932">
        <f t="shared" si="271"/>
        <v>0</v>
      </c>
      <c r="W1932" s="3">
        <f t="shared" si="272"/>
        <v>1.4925373134328358E-2</v>
      </c>
      <c r="X1932">
        <v>3</v>
      </c>
      <c r="Y1932" s="4">
        <v>2.6</v>
      </c>
      <c r="Z1932" s="4">
        <v>0.6</v>
      </c>
      <c r="AA1932" s="5">
        <v>36091.25</v>
      </c>
      <c r="AB1932" s="5">
        <f t="shared" si="273"/>
        <v>2382022.5</v>
      </c>
      <c r="AC1932" s="5">
        <v>24182.85</v>
      </c>
      <c r="AD1932" s="5">
        <f t="shared" si="274"/>
        <v>1620250.95</v>
      </c>
      <c r="AE1932" s="5">
        <v>110593.17</v>
      </c>
      <c r="AF1932" s="5">
        <v>30120.84</v>
      </c>
      <c r="AG1932" s="5">
        <v>6810.6</v>
      </c>
      <c r="AH1932" s="5">
        <v>870</v>
      </c>
      <c r="AI1932" s="5">
        <v>3514.75</v>
      </c>
      <c r="AJ1932">
        <v>0</v>
      </c>
      <c r="AK1932" s="5">
        <v>0</v>
      </c>
      <c r="AL1932" s="5">
        <v>0</v>
      </c>
      <c r="AM1932" s="5">
        <v>48494.55</v>
      </c>
      <c r="AN1932">
        <v>4</v>
      </c>
      <c r="AO1932">
        <v>5</v>
      </c>
      <c r="AP1932" t="str">
        <f t="shared" si="275"/>
        <v>No</v>
      </c>
      <c r="AQ1932">
        <v>2</v>
      </c>
      <c r="AR1932" s="5">
        <f t="shared" si="276"/>
        <v>1820654.86</v>
      </c>
      <c r="AS1932" s="5">
        <f t="shared" si="277"/>
        <v>561367.64</v>
      </c>
      <c r="AT1932" t="s">
        <v>59</v>
      </c>
      <c r="AU1932" t="s">
        <v>6164</v>
      </c>
      <c r="AV1932" t="s">
        <v>6165</v>
      </c>
      <c r="AW1932" t="s">
        <v>6166</v>
      </c>
      <c r="AX1932" t="s">
        <v>6167</v>
      </c>
      <c r="AY1932">
        <v>68</v>
      </c>
      <c r="AZ1932">
        <v>0</v>
      </c>
      <c r="BA1932">
        <v>0</v>
      </c>
      <c r="BB1932" t="s">
        <v>6168</v>
      </c>
      <c r="BC1932">
        <v>1</v>
      </c>
      <c r="BD1932">
        <v>0</v>
      </c>
      <c r="BE1932" t="s">
        <v>6178</v>
      </c>
      <c r="BF1932" t="s">
        <v>6170</v>
      </c>
      <c r="BG1932">
        <v>0</v>
      </c>
      <c r="BH1932" t="s">
        <v>6171</v>
      </c>
      <c r="BI1932">
        <v>34</v>
      </c>
      <c r="BJ1932" t="s">
        <v>6172</v>
      </c>
      <c r="BK1932">
        <v>0</v>
      </c>
      <c r="BL1932">
        <v>73</v>
      </c>
      <c r="BM1932" s="3">
        <f t="shared" si="278"/>
        <v>0.9178082191780822</v>
      </c>
    </row>
    <row r="1933" spans="1:65">
      <c r="A1933" t="s">
        <v>2065</v>
      </c>
      <c r="B1933" s="2">
        <v>45773</v>
      </c>
      <c r="C1933" t="s">
        <v>1632</v>
      </c>
      <c r="D1933" t="s">
        <v>1633</v>
      </c>
      <c r="E1933">
        <v>4</v>
      </c>
      <c r="F1933" t="s">
        <v>61</v>
      </c>
      <c r="G1933" t="s">
        <v>62</v>
      </c>
      <c r="H1933" t="s">
        <v>96</v>
      </c>
      <c r="I1933" t="s">
        <v>64</v>
      </c>
      <c r="J1933" t="s">
        <v>81</v>
      </c>
      <c r="K1933" t="s">
        <v>66</v>
      </c>
      <c r="L1933" t="s">
        <v>55</v>
      </c>
      <c r="M1933" t="s">
        <v>68</v>
      </c>
      <c r="N1933" t="s">
        <v>69</v>
      </c>
      <c r="O1933" t="s">
        <v>70</v>
      </c>
      <c r="P1933">
        <v>36</v>
      </c>
      <c r="Q1933">
        <v>37</v>
      </c>
      <c r="R1933">
        <v>36</v>
      </c>
      <c r="S1933">
        <v>1</v>
      </c>
      <c r="T1933">
        <f t="shared" si="270"/>
        <v>35</v>
      </c>
      <c r="U1933">
        <v>35</v>
      </c>
      <c r="V1933">
        <f t="shared" si="271"/>
        <v>0</v>
      </c>
      <c r="W1933" s="3">
        <f t="shared" si="272"/>
        <v>2.7777777777777776E-2</v>
      </c>
      <c r="X1933">
        <v>10</v>
      </c>
      <c r="Y1933" s="4">
        <v>0.7</v>
      </c>
      <c r="Z1933" s="4">
        <v>0.9</v>
      </c>
      <c r="AA1933" s="5">
        <v>73435.240000000005</v>
      </c>
      <c r="AB1933" s="5">
        <f t="shared" si="273"/>
        <v>2570233.4</v>
      </c>
      <c r="AC1933" s="5">
        <v>50971.37</v>
      </c>
      <c r="AD1933" s="5">
        <f t="shared" si="274"/>
        <v>1834969.32</v>
      </c>
      <c r="AE1933" s="5">
        <v>107813.53</v>
      </c>
      <c r="AF1933" s="5">
        <v>29724.95</v>
      </c>
      <c r="AG1933" s="5">
        <v>7724.09</v>
      </c>
      <c r="AH1933" s="5">
        <v>1305</v>
      </c>
      <c r="AI1933" s="5">
        <v>7418.18</v>
      </c>
      <c r="AJ1933">
        <v>0</v>
      </c>
      <c r="AK1933" s="5">
        <v>0</v>
      </c>
      <c r="AL1933" s="5">
        <v>0</v>
      </c>
      <c r="AM1933" s="5">
        <v>22668.28</v>
      </c>
      <c r="AN1933">
        <v>4</v>
      </c>
      <c r="AO1933">
        <v>4</v>
      </c>
      <c r="AP1933" t="str">
        <f t="shared" si="275"/>
        <v>Yes</v>
      </c>
      <c r="AQ1933">
        <v>1</v>
      </c>
      <c r="AR1933" s="5">
        <f t="shared" si="276"/>
        <v>2011623.35</v>
      </c>
      <c r="AS1933" s="5">
        <f t="shared" si="277"/>
        <v>558610.05000000005</v>
      </c>
      <c r="AT1933" t="s">
        <v>116</v>
      </c>
      <c r="AU1933" t="s">
        <v>6164</v>
      </c>
      <c r="AV1933" t="s">
        <v>6165</v>
      </c>
      <c r="AW1933" t="s">
        <v>6166</v>
      </c>
      <c r="AX1933" t="s">
        <v>6167</v>
      </c>
      <c r="AY1933">
        <v>38</v>
      </c>
      <c r="AZ1933">
        <v>0</v>
      </c>
      <c r="BA1933">
        <v>0</v>
      </c>
      <c r="BB1933" t="s">
        <v>6168</v>
      </c>
      <c r="BC1933">
        <v>0</v>
      </c>
      <c r="BD1933">
        <v>0</v>
      </c>
      <c r="BE1933" t="s">
        <v>6169</v>
      </c>
      <c r="BF1933" t="s">
        <v>6170</v>
      </c>
      <c r="BG1933">
        <v>0</v>
      </c>
      <c r="BH1933" t="s">
        <v>6171</v>
      </c>
      <c r="BI1933">
        <v>18</v>
      </c>
      <c r="BJ1933" t="s">
        <v>6172</v>
      </c>
      <c r="BK1933">
        <v>0</v>
      </c>
      <c r="BL1933">
        <v>48</v>
      </c>
      <c r="BM1933" s="3">
        <f t="shared" si="278"/>
        <v>0.75</v>
      </c>
    </row>
    <row r="1934" spans="1:65">
      <c r="A1934" t="s">
        <v>2066</v>
      </c>
      <c r="B1934" s="2">
        <v>45773</v>
      </c>
      <c r="C1934" t="s">
        <v>1632</v>
      </c>
      <c r="D1934" t="s">
        <v>1633</v>
      </c>
      <c r="E1934">
        <v>4</v>
      </c>
      <c r="F1934" t="s">
        <v>49</v>
      </c>
      <c r="G1934" t="s">
        <v>79</v>
      </c>
      <c r="H1934" t="s">
        <v>262</v>
      </c>
      <c r="I1934" t="s">
        <v>74</v>
      </c>
      <c r="J1934" t="s">
        <v>65</v>
      </c>
      <c r="K1934" t="s">
        <v>66</v>
      </c>
      <c r="L1934" t="s">
        <v>92</v>
      </c>
      <c r="M1934" t="s">
        <v>56</v>
      </c>
      <c r="N1934" t="s">
        <v>57</v>
      </c>
      <c r="O1934" t="s">
        <v>58</v>
      </c>
      <c r="P1934">
        <v>58</v>
      </c>
      <c r="Q1934">
        <v>61</v>
      </c>
      <c r="R1934">
        <v>61</v>
      </c>
      <c r="S1934">
        <v>1</v>
      </c>
      <c r="T1934">
        <f t="shared" si="270"/>
        <v>60</v>
      </c>
      <c r="U1934">
        <v>56</v>
      </c>
      <c r="V1934">
        <f t="shared" si="271"/>
        <v>4</v>
      </c>
      <c r="W1934" s="3">
        <f t="shared" si="272"/>
        <v>1.6393442622950821E-2</v>
      </c>
      <c r="X1934">
        <v>41</v>
      </c>
      <c r="Y1934" s="4">
        <v>2.7</v>
      </c>
      <c r="Z1934" s="4">
        <v>2</v>
      </c>
      <c r="AA1934" s="5">
        <v>49066.84</v>
      </c>
      <c r="AB1934" s="5">
        <f t="shared" si="273"/>
        <v>2747743.04</v>
      </c>
      <c r="AC1934" s="5">
        <v>35255.46</v>
      </c>
      <c r="AD1934" s="5">
        <f t="shared" si="274"/>
        <v>2150583.06</v>
      </c>
      <c r="AE1934" s="5">
        <v>137340.01999999999</v>
      </c>
      <c r="AF1934" s="5">
        <v>40233.1</v>
      </c>
      <c r="AG1934" s="5">
        <v>10117.709999999999</v>
      </c>
      <c r="AH1934" s="5">
        <v>2900</v>
      </c>
      <c r="AI1934" s="5">
        <v>5101.82</v>
      </c>
      <c r="AJ1934">
        <v>0</v>
      </c>
      <c r="AK1934" s="5">
        <v>0</v>
      </c>
      <c r="AL1934" s="5">
        <v>4287.3100000000004</v>
      </c>
      <c r="AM1934" s="5">
        <v>40041.730000000003</v>
      </c>
      <c r="AN1934">
        <v>4</v>
      </c>
      <c r="AO1934">
        <v>5</v>
      </c>
      <c r="AP1934" t="str">
        <f t="shared" si="275"/>
        <v>No</v>
      </c>
      <c r="AQ1934">
        <v>3</v>
      </c>
      <c r="AR1934" s="5">
        <f t="shared" si="276"/>
        <v>2390604.75</v>
      </c>
      <c r="AS1934" s="5">
        <f t="shared" si="277"/>
        <v>357138.29</v>
      </c>
      <c r="AT1934" t="s">
        <v>59</v>
      </c>
      <c r="AU1934" t="s">
        <v>6164</v>
      </c>
      <c r="AV1934" t="s">
        <v>6165</v>
      </c>
      <c r="AW1934" t="s">
        <v>6166</v>
      </c>
      <c r="AX1934" t="s">
        <v>6184</v>
      </c>
      <c r="AY1934">
        <v>61</v>
      </c>
      <c r="AZ1934">
        <v>0</v>
      </c>
      <c r="BA1934">
        <v>27</v>
      </c>
      <c r="BB1934" t="s">
        <v>6180</v>
      </c>
      <c r="BC1934">
        <v>1</v>
      </c>
      <c r="BD1934">
        <v>0</v>
      </c>
      <c r="BE1934" t="s">
        <v>6178</v>
      </c>
      <c r="BF1934" t="s">
        <v>6170</v>
      </c>
      <c r="BG1934">
        <v>0</v>
      </c>
      <c r="BH1934" t="s">
        <v>6171</v>
      </c>
      <c r="BI1934">
        <v>36</v>
      </c>
      <c r="BJ1934" t="s">
        <v>6172</v>
      </c>
      <c r="BK1934">
        <v>0</v>
      </c>
      <c r="BL1934">
        <v>66</v>
      </c>
      <c r="BM1934" s="3">
        <f t="shared" si="278"/>
        <v>0.9242424242424242</v>
      </c>
    </row>
    <row r="1935" spans="1:65">
      <c r="A1935" t="s">
        <v>2067</v>
      </c>
      <c r="B1935" s="2">
        <v>45773</v>
      </c>
      <c r="C1935" t="s">
        <v>1632</v>
      </c>
      <c r="D1935" t="s">
        <v>1633</v>
      </c>
      <c r="E1935">
        <v>4</v>
      </c>
      <c r="F1935" t="s">
        <v>78</v>
      </c>
      <c r="G1935" t="s">
        <v>62</v>
      </c>
      <c r="H1935" t="s">
        <v>190</v>
      </c>
      <c r="I1935" t="s">
        <v>64</v>
      </c>
      <c r="J1935" t="s">
        <v>53</v>
      </c>
      <c r="K1935" t="s">
        <v>75</v>
      </c>
      <c r="L1935" t="s">
        <v>67</v>
      </c>
      <c r="M1935" t="s">
        <v>56</v>
      </c>
      <c r="N1935" t="s">
        <v>57</v>
      </c>
      <c r="O1935" t="s">
        <v>82</v>
      </c>
      <c r="P1935">
        <v>59</v>
      </c>
      <c r="Q1935">
        <v>60</v>
      </c>
      <c r="R1935">
        <v>60</v>
      </c>
      <c r="S1935">
        <v>1</v>
      </c>
      <c r="T1935">
        <f t="shared" si="270"/>
        <v>59</v>
      </c>
      <c r="U1935">
        <v>57</v>
      </c>
      <c r="V1935">
        <f t="shared" si="271"/>
        <v>2</v>
      </c>
      <c r="W1935" s="3">
        <f t="shared" si="272"/>
        <v>1.6666666666666666E-2</v>
      </c>
      <c r="X1935">
        <v>11</v>
      </c>
      <c r="Y1935" s="4">
        <v>5.3</v>
      </c>
      <c r="Z1935" s="4">
        <v>1.6</v>
      </c>
      <c r="AA1935" s="5">
        <v>35532.49</v>
      </c>
      <c r="AB1935" s="5">
        <f t="shared" si="273"/>
        <v>2025351.93</v>
      </c>
      <c r="AC1935" s="5">
        <v>22994.27</v>
      </c>
      <c r="AD1935" s="5">
        <f t="shared" si="274"/>
        <v>1379656.2</v>
      </c>
      <c r="AE1935" s="5">
        <v>100778.06</v>
      </c>
      <c r="AF1935" s="5">
        <v>27434.48</v>
      </c>
      <c r="AG1935" s="5">
        <v>7445.45</v>
      </c>
      <c r="AH1935" s="5">
        <v>2320</v>
      </c>
      <c r="AI1935" s="5">
        <v>3555.56</v>
      </c>
      <c r="AJ1935">
        <v>0</v>
      </c>
      <c r="AK1935" s="5">
        <v>0</v>
      </c>
      <c r="AL1935" s="5">
        <v>1442.96</v>
      </c>
      <c r="AM1935" s="5">
        <v>36547.879999999997</v>
      </c>
      <c r="AN1935">
        <v>4</v>
      </c>
      <c r="AO1935">
        <v>3</v>
      </c>
      <c r="AP1935" t="str">
        <f t="shared" si="275"/>
        <v>Yes</v>
      </c>
      <c r="AQ1935">
        <v>0</v>
      </c>
      <c r="AR1935" s="5">
        <f t="shared" si="276"/>
        <v>1559180.59</v>
      </c>
      <c r="AS1935" s="5">
        <f t="shared" si="277"/>
        <v>466171.34</v>
      </c>
      <c r="AT1935" t="s">
        <v>59</v>
      </c>
      <c r="AU1935" t="s">
        <v>6164</v>
      </c>
      <c r="AV1935" t="s">
        <v>6165</v>
      </c>
      <c r="AW1935" t="s">
        <v>6166</v>
      </c>
      <c r="AX1935" t="s">
        <v>6184</v>
      </c>
      <c r="AY1935">
        <v>63</v>
      </c>
      <c r="AZ1935">
        <v>3</v>
      </c>
      <c r="BA1935">
        <v>16</v>
      </c>
      <c r="BB1935" t="s">
        <v>6185</v>
      </c>
      <c r="BC1935">
        <v>0</v>
      </c>
      <c r="BD1935">
        <v>0</v>
      </c>
      <c r="BE1935" t="s">
        <v>6169</v>
      </c>
      <c r="BF1935" t="s">
        <v>6170</v>
      </c>
      <c r="BG1935">
        <v>0</v>
      </c>
      <c r="BH1935" t="s">
        <v>6171</v>
      </c>
      <c r="BI1935">
        <v>32</v>
      </c>
      <c r="BJ1935" t="s">
        <v>6172</v>
      </c>
      <c r="BK1935">
        <v>0</v>
      </c>
      <c r="BL1935">
        <v>70</v>
      </c>
      <c r="BM1935" s="3">
        <f t="shared" si="278"/>
        <v>0.8571428571428571</v>
      </c>
    </row>
    <row r="1936" spans="1:65">
      <c r="A1936" t="s">
        <v>2068</v>
      </c>
      <c r="B1936" s="2">
        <v>45773</v>
      </c>
      <c r="C1936" t="s">
        <v>1632</v>
      </c>
      <c r="D1936" t="s">
        <v>1633</v>
      </c>
      <c r="E1936">
        <v>4</v>
      </c>
      <c r="F1936" t="s">
        <v>49</v>
      </c>
      <c r="G1936" t="s">
        <v>50</v>
      </c>
      <c r="H1936" t="s">
        <v>89</v>
      </c>
      <c r="I1936" t="s">
        <v>74</v>
      </c>
      <c r="J1936" t="s">
        <v>81</v>
      </c>
      <c r="K1936" t="s">
        <v>66</v>
      </c>
      <c r="L1936" t="s">
        <v>55</v>
      </c>
      <c r="M1936" t="s">
        <v>56</v>
      </c>
      <c r="N1936" t="s">
        <v>57</v>
      </c>
      <c r="O1936" t="s">
        <v>82</v>
      </c>
      <c r="P1936">
        <v>42</v>
      </c>
      <c r="Q1936">
        <v>42</v>
      </c>
      <c r="R1936">
        <v>42</v>
      </c>
      <c r="S1936">
        <v>1</v>
      </c>
      <c r="T1936">
        <f t="shared" si="270"/>
        <v>41</v>
      </c>
      <c r="U1936">
        <v>41</v>
      </c>
      <c r="V1936">
        <f t="shared" si="271"/>
        <v>0</v>
      </c>
      <c r="W1936" s="3">
        <f t="shared" si="272"/>
        <v>2.3809523809523808E-2</v>
      </c>
      <c r="X1936">
        <v>33</v>
      </c>
      <c r="Y1936" s="4">
        <v>8.1</v>
      </c>
      <c r="Z1936" s="4">
        <v>1.4</v>
      </c>
      <c r="AA1936" s="5">
        <v>73190.17</v>
      </c>
      <c r="AB1936" s="5">
        <f t="shared" si="273"/>
        <v>3000796.97</v>
      </c>
      <c r="AC1936" s="5">
        <v>52729.3</v>
      </c>
      <c r="AD1936" s="5">
        <f t="shared" si="274"/>
        <v>2214630.6</v>
      </c>
      <c r="AE1936" s="5">
        <v>126531.22</v>
      </c>
      <c r="AF1936" s="5">
        <v>38555.440000000002</v>
      </c>
      <c r="AG1936" s="5">
        <v>9572.92</v>
      </c>
      <c r="AH1936" s="5">
        <v>2030</v>
      </c>
      <c r="AI1936" s="5">
        <v>7515.79</v>
      </c>
      <c r="AJ1936">
        <v>0</v>
      </c>
      <c r="AK1936" s="5">
        <v>0</v>
      </c>
      <c r="AL1936" s="5">
        <v>0</v>
      </c>
      <c r="AM1936" s="5">
        <v>28650.15</v>
      </c>
      <c r="AN1936">
        <v>4</v>
      </c>
      <c r="AO1936">
        <v>2</v>
      </c>
      <c r="AP1936" t="str">
        <f t="shared" si="275"/>
        <v>Yes</v>
      </c>
      <c r="AQ1936">
        <v>1</v>
      </c>
      <c r="AR1936" s="5">
        <f t="shared" si="276"/>
        <v>2427486.12</v>
      </c>
      <c r="AS1936" s="5">
        <f t="shared" si="277"/>
        <v>573310.85</v>
      </c>
      <c r="AT1936" t="s">
        <v>59</v>
      </c>
      <c r="AU1936" t="s">
        <v>6164</v>
      </c>
      <c r="AV1936" t="s">
        <v>6165</v>
      </c>
      <c r="AW1936" t="s">
        <v>6166</v>
      </c>
      <c r="AX1936" t="s">
        <v>6177</v>
      </c>
      <c r="AY1936">
        <v>45</v>
      </c>
      <c r="AZ1936">
        <v>3</v>
      </c>
      <c r="BA1936">
        <v>0</v>
      </c>
      <c r="BB1936" t="s">
        <v>6168</v>
      </c>
      <c r="BC1936">
        <v>0</v>
      </c>
      <c r="BD1936">
        <v>0</v>
      </c>
      <c r="BE1936" t="s">
        <v>6169</v>
      </c>
      <c r="BF1936" t="s">
        <v>6170</v>
      </c>
      <c r="BG1936">
        <v>0</v>
      </c>
      <c r="BH1936" t="s">
        <v>6171</v>
      </c>
      <c r="BI1936">
        <v>29</v>
      </c>
      <c r="BJ1936" t="s">
        <v>6172</v>
      </c>
      <c r="BK1936">
        <v>0</v>
      </c>
      <c r="BL1936">
        <v>48</v>
      </c>
      <c r="BM1936" s="3">
        <f t="shared" si="278"/>
        <v>0.875</v>
      </c>
    </row>
    <row r="1937" spans="1:65">
      <c r="A1937" t="s">
        <v>2069</v>
      </c>
      <c r="B1937" s="2">
        <v>45773</v>
      </c>
      <c r="C1937" t="s">
        <v>1632</v>
      </c>
      <c r="D1937" t="s">
        <v>1633</v>
      </c>
      <c r="E1937">
        <v>4</v>
      </c>
      <c r="F1937" t="s">
        <v>49</v>
      </c>
      <c r="G1937" t="s">
        <v>50</v>
      </c>
      <c r="H1937" t="s">
        <v>245</v>
      </c>
      <c r="I1937" t="s">
        <v>64</v>
      </c>
      <c r="J1937" t="s">
        <v>53</v>
      </c>
      <c r="K1937" t="s">
        <v>66</v>
      </c>
      <c r="L1937" t="s">
        <v>67</v>
      </c>
      <c r="M1937" t="s">
        <v>56</v>
      </c>
      <c r="N1937" t="s">
        <v>57</v>
      </c>
      <c r="O1937" t="s">
        <v>120</v>
      </c>
      <c r="P1937">
        <v>69</v>
      </c>
      <c r="Q1937">
        <v>73</v>
      </c>
      <c r="R1937">
        <v>73</v>
      </c>
      <c r="S1937">
        <v>2</v>
      </c>
      <c r="T1937">
        <f t="shared" si="270"/>
        <v>71</v>
      </c>
      <c r="U1937">
        <v>68</v>
      </c>
      <c r="V1937">
        <f t="shared" si="271"/>
        <v>3</v>
      </c>
      <c r="W1937" s="3">
        <f t="shared" si="272"/>
        <v>2.7397260273972601E-2</v>
      </c>
      <c r="X1937">
        <v>23</v>
      </c>
      <c r="Y1937" s="4">
        <v>0</v>
      </c>
      <c r="Z1937" s="4">
        <v>1.7</v>
      </c>
      <c r="AA1937" s="5">
        <v>30837.1</v>
      </c>
      <c r="AB1937" s="5">
        <f t="shared" si="273"/>
        <v>2096922.8</v>
      </c>
      <c r="AC1937" s="5">
        <v>22972.49</v>
      </c>
      <c r="AD1937" s="5">
        <f t="shared" si="274"/>
        <v>1676991.77</v>
      </c>
      <c r="AE1937" s="5">
        <v>121306.84</v>
      </c>
      <c r="AF1937" s="5">
        <v>33843.629999999997</v>
      </c>
      <c r="AG1937" s="5">
        <v>9381.32</v>
      </c>
      <c r="AH1937" s="5">
        <v>2465</v>
      </c>
      <c r="AI1937" s="5">
        <v>7078.79</v>
      </c>
      <c r="AJ1937">
        <v>0</v>
      </c>
      <c r="AK1937" s="5">
        <v>0</v>
      </c>
      <c r="AL1937" s="5">
        <v>34056.5</v>
      </c>
      <c r="AM1937" s="5">
        <v>77716.89</v>
      </c>
      <c r="AN1937">
        <v>4</v>
      </c>
      <c r="AO1937">
        <v>5</v>
      </c>
      <c r="AP1937" t="str">
        <f t="shared" si="275"/>
        <v>No</v>
      </c>
      <c r="AQ1937">
        <v>3</v>
      </c>
      <c r="AR1937" s="5">
        <f t="shared" si="276"/>
        <v>1962840.74</v>
      </c>
      <c r="AS1937" s="5">
        <f t="shared" si="277"/>
        <v>134082.06</v>
      </c>
      <c r="AT1937" t="s">
        <v>59</v>
      </c>
      <c r="AU1937" t="s">
        <v>6164</v>
      </c>
      <c r="AV1937" t="s">
        <v>6165</v>
      </c>
      <c r="AW1937" t="s">
        <v>6166</v>
      </c>
      <c r="AX1937" t="s">
        <v>6184</v>
      </c>
      <c r="AY1937">
        <v>72</v>
      </c>
      <c r="AZ1937">
        <v>2</v>
      </c>
      <c r="BA1937">
        <v>18</v>
      </c>
      <c r="BB1937" t="s">
        <v>6185</v>
      </c>
      <c r="BC1937">
        <v>1</v>
      </c>
      <c r="BD1937">
        <v>0</v>
      </c>
      <c r="BE1937" t="s">
        <v>6178</v>
      </c>
      <c r="BF1937" t="s">
        <v>6170</v>
      </c>
      <c r="BG1937">
        <v>0</v>
      </c>
      <c r="BH1937" t="s">
        <v>6171</v>
      </c>
      <c r="BI1937">
        <v>25</v>
      </c>
      <c r="BJ1937" t="s">
        <v>6172</v>
      </c>
      <c r="BK1937">
        <v>0</v>
      </c>
      <c r="BL1937">
        <v>79</v>
      </c>
      <c r="BM1937" s="3">
        <f t="shared" si="278"/>
        <v>0.92405063291139244</v>
      </c>
    </row>
    <row r="1938" spans="1:65">
      <c r="A1938" t="s">
        <v>2070</v>
      </c>
      <c r="B1938" s="2">
        <v>45773</v>
      </c>
      <c r="C1938" t="s">
        <v>1632</v>
      </c>
      <c r="D1938" t="s">
        <v>1633</v>
      </c>
      <c r="E1938">
        <v>4</v>
      </c>
      <c r="F1938" t="s">
        <v>61</v>
      </c>
      <c r="G1938" t="s">
        <v>50</v>
      </c>
      <c r="H1938" t="s">
        <v>170</v>
      </c>
      <c r="I1938" t="s">
        <v>52</v>
      </c>
      <c r="J1938" t="s">
        <v>65</v>
      </c>
      <c r="K1938" t="s">
        <v>66</v>
      </c>
      <c r="L1938" t="s">
        <v>55</v>
      </c>
      <c r="M1938" t="s">
        <v>68</v>
      </c>
      <c r="N1938" t="s">
        <v>57</v>
      </c>
      <c r="O1938" t="s">
        <v>120</v>
      </c>
      <c r="P1938">
        <v>53</v>
      </c>
      <c r="Q1938">
        <v>54</v>
      </c>
      <c r="R1938">
        <v>53</v>
      </c>
      <c r="S1938">
        <v>2</v>
      </c>
      <c r="T1938">
        <f t="shared" si="270"/>
        <v>51</v>
      </c>
      <c r="U1938">
        <v>51</v>
      </c>
      <c r="V1938">
        <f t="shared" si="271"/>
        <v>0</v>
      </c>
      <c r="W1938" s="3">
        <f t="shared" si="272"/>
        <v>3.7735849056603772E-2</v>
      </c>
      <c r="X1938">
        <v>50</v>
      </c>
      <c r="Y1938" s="4">
        <v>7.8</v>
      </c>
      <c r="Z1938" s="4">
        <v>1.7</v>
      </c>
      <c r="AA1938" s="5">
        <v>49411.39</v>
      </c>
      <c r="AB1938" s="5">
        <f t="shared" si="273"/>
        <v>2519980.89</v>
      </c>
      <c r="AC1938" s="5">
        <v>33316.6</v>
      </c>
      <c r="AD1938" s="5">
        <f t="shared" si="274"/>
        <v>1765779.8</v>
      </c>
      <c r="AE1938" s="5">
        <v>124284.48</v>
      </c>
      <c r="AF1938" s="5">
        <v>34067.54</v>
      </c>
      <c r="AG1938" s="5">
        <v>12168.35</v>
      </c>
      <c r="AH1938" s="5">
        <v>2465</v>
      </c>
      <c r="AI1938" s="5">
        <v>10158.33</v>
      </c>
      <c r="AJ1938">
        <v>1</v>
      </c>
      <c r="AK1938" s="5">
        <v>14009.83</v>
      </c>
      <c r="AL1938" s="5">
        <v>0</v>
      </c>
      <c r="AM1938" s="5">
        <v>35221.94</v>
      </c>
      <c r="AN1938">
        <v>4</v>
      </c>
      <c r="AO1938">
        <v>4</v>
      </c>
      <c r="AP1938" t="str">
        <f t="shared" si="275"/>
        <v>Yes</v>
      </c>
      <c r="AQ1938">
        <v>2</v>
      </c>
      <c r="AR1938" s="5">
        <f t="shared" si="276"/>
        <v>1998155.27</v>
      </c>
      <c r="AS1938" s="5">
        <f t="shared" si="277"/>
        <v>521825.62</v>
      </c>
      <c r="AT1938" t="s">
        <v>116</v>
      </c>
      <c r="AU1938" t="s">
        <v>6194</v>
      </c>
      <c r="AV1938" t="s">
        <v>6195</v>
      </c>
      <c r="AW1938" t="s">
        <v>6183</v>
      </c>
      <c r="AX1938" t="s">
        <v>6202</v>
      </c>
      <c r="AY1938">
        <v>55</v>
      </c>
      <c r="AZ1938">
        <v>0</v>
      </c>
      <c r="BA1938">
        <v>0</v>
      </c>
      <c r="BB1938" t="s">
        <v>6168</v>
      </c>
      <c r="BC1938">
        <v>0</v>
      </c>
      <c r="BD1938">
        <v>0</v>
      </c>
      <c r="BE1938" t="s">
        <v>6169</v>
      </c>
      <c r="BF1938" t="s">
        <v>6170</v>
      </c>
      <c r="BG1938">
        <v>2</v>
      </c>
      <c r="BH1938" t="s">
        <v>6192</v>
      </c>
      <c r="BI1938">
        <v>75</v>
      </c>
      <c r="BJ1938" t="s">
        <v>6187</v>
      </c>
      <c r="BK1938">
        <v>0</v>
      </c>
      <c r="BL1938">
        <v>62</v>
      </c>
      <c r="BM1938" s="3">
        <f t="shared" si="278"/>
        <v>0.85483870967741937</v>
      </c>
    </row>
    <row r="1939" spans="1:65">
      <c r="A1939" t="s">
        <v>2071</v>
      </c>
      <c r="B1939" s="2">
        <v>45773</v>
      </c>
      <c r="C1939" t="s">
        <v>1632</v>
      </c>
      <c r="D1939" t="s">
        <v>1633</v>
      </c>
      <c r="E1939">
        <v>4</v>
      </c>
      <c r="F1939" t="s">
        <v>78</v>
      </c>
      <c r="G1939" t="s">
        <v>62</v>
      </c>
      <c r="H1939" t="s">
        <v>91</v>
      </c>
      <c r="I1939" t="s">
        <v>52</v>
      </c>
      <c r="J1939" t="s">
        <v>53</v>
      </c>
      <c r="K1939" t="s">
        <v>66</v>
      </c>
      <c r="L1939" t="s">
        <v>67</v>
      </c>
      <c r="M1939" t="s">
        <v>68</v>
      </c>
      <c r="N1939" t="s">
        <v>69</v>
      </c>
      <c r="O1939" t="s">
        <v>70</v>
      </c>
      <c r="P1939">
        <v>82</v>
      </c>
      <c r="Q1939">
        <v>84</v>
      </c>
      <c r="R1939">
        <v>83</v>
      </c>
      <c r="S1939">
        <v>7</v>
      </c>
      <c r="T1939">
        <f t="shared" si="270"/>
        <v>76</v>
      </c>
      <c r="U1939">
        <v>76</v>
      </c>
      <c r="V1939">
        <f t="shared" si="271"/>
        <v>0</v>
      </c>
      <c r="W1939" s="3">
        <f t="shared" si="272"/>
        <v>8.4337349397590355E-2</v>
      </c>
      <c r="X1939">
        <v>29</v>
      </c>
      <c r="Y1939" s="4">
        <v>3.1</v>
      </c>
      <c r="Z1939" s="4">
        <v>1.3</v>
      </c>
      <c r="AA1939" s="5">
        <v>30683.87</v>
      </c>
      <c r="AB1939" s="5">
        <f t="shared" si="273"/>
        <v>2331974.12</v>
      </c>
      <c r="AC1939" s="5">
        <v>21884.37</v>
      </c>
      <c r="AD1939" s="5">
        <f t="shared" si="274"/>
        <v>1816402.71</v>
      </c>
      <c r="AE1939" s="5">
        <v>150627.12</v>
      </c>
      <c r="AF1939" s="5">
        <v>40503.440000000002</v>
      </c>
      <c r="AG1939" s="5">
        <v>35205.22</v>
      </c>
      <c r="AH1939" s="5">
        <v>1885</v>
      </c>
      <c r="AI1939" s="5">
        <v>63053.87</v>
      </c>
      <c r="AJ1939">
        <v>2</v>
      </c>
      <c r="AK1939" s="5">
        <v>17239.03</v>
      </c>
      <c r="AL1939" s="5">
        <v>0</v>
      </c>
      <c r="AM1939" s="5">
        <v>47066.6</v>
      </c>
      <c r="AN1939">
        <v>4</v>
      </c>
      <c r="AO1939">
        <v>4</v>
      </c>
      <c r="AP1939" t="str">
        <f t="shared" si="275"/>
        <v>Yes</v>
      </c>
      <c r="AQ1939">
        <v>2</v>
      </c>
      <c r="AR1939" s="5">
        <f t="shared" si="276"/>
        <v>2171982.9900000002</v>
      </c>
      <c r="AS1939" s="5">
        <f t="shared" si="277"/>
        <v>159991.13</v>
      </c>
      <c r="AT1939" t="s">
        <v>1641</v>
      </c>
      <c r="AU1939" t="s">
        <v>6189</v>
      </c>
      <c r="AV1939" t="s">
        <v>6201</v>
      </c>
      <c r="AW1939" t="s">
        <v>6175</v>
      </c>
      <c r="AX1939" t="s">
        <v>6167</v>
      </c>
      <c r="AY1939">
        <v>87</v>
      </c>
      <c r="AZ1939">
        <v>3</v>
      </c>
      <c r="BA1939">
        <v>0</v>
      </c>
      <c r="BB1939" t="s">
        <v>6168</v>
      </c>
      <c r="BC1939">
        <v>0</v>
      </c>
      <c r="BD1939">
        <v>0</v>
      </c>
      <c r="BE1939" t="s">
        <v>6169</v>
      </c>
      <c r="BF1939" t="s">
        <v>6210</v>
      </c>
      <c r="BG1939">
        <v>1</v>
      </c>
      <c r="BH1939" t="s">
        <v>6186</v>
      </c>
      <c r="BI1939">
        <v>41</v>
      </c>
      <c r="BJ1939" t="s">
        <v>6172</v>
      </c>
      <c r="BK1939">
        <v>0</v>
      </c>
      <c r="BL1939">
        <v>90</v>
      </c>
      <c r="BM1939" s="3">
        <f t="shared" si="278"/>
        <v>0.92222222222222228</v>
      </c>
    </row>
    <row r="1940" spans="1:65">
      <c r="A1940" t="s">
        <v>2072</v>
      </c>
      <c r="B1940" s="2">
        <v>45773</v>
      </c>
      <c r="C1940" t="s">
        <v>1632</v>
      </c>
      <c r="D1940" t="s">
        <v>1633</v>
      </c>
      <c r="E1940">
        <v>4</v>
      </c>
      <c r="F1940" t="s">
        <v>78</v>
      </c>
      <c r="G1940" t="s">
        <v>50</v>
      </c>
      <c r="H1940" t="s">
        <v>185</v>
      </c>
      <c r="I1940" t="s">
        <v>64</v>
      </c>
      <c r="J1940" t="s">
        <v>65</v>
      </c>
      <c r="K1940" t="s">
        <v>75</v>
      </c>
      <c r="L1940" t="s">
        <v>92</v>
      </c>
      <c r="M1940" t="s">
        <v>56</v>
      </c>
      <c r="N1940" t="s">
        <v>69</v>
      </c>
      <c r="O1940" t="s">
        <v>82</v>
      </c>
      <c r="P1940">
        <v>55</v>
      </c>
      <c r="Q1940">
        <v>56</v>
      </c>
      <c r="R1940">
        <v>55</v>
      </c>
      <c r="S1940">
        <v>1</v>
      </c>
      <c r="T1940">
        <f t="shared" si="270"/>
        <v>54</v>
      </c>
      <c r="U1940">
        <v>54</v>
      </c>
      <c r="V1940">
        <f t="shared" si="271"/>
        <v>0</v>
      </c>
      <c r="W1940" s="3">
        <f t="shared" si="272"/>
        <v>1.8181818181818181E-2</v>
      </c>
      <c r="X1940">
        <v>22</v>
      </c>
      <c r="Y1940" s="4">
        <v>2.2999999999999998</v>
      </c>
      <c r="Z1940" s="4">
        <v>0.7</v>
      </c>
      <c r="AA1940" s="5">
        <v>51460.18</v>
      </c>
      <c r="AB1940" s="5">
        <f t="shared" si="273"/>
        <v>2778849.72</v>
      </c>
      <c r="AC1940" s="5">
        <v>35012.83</v>
      </c>
      <c r="AD1940" s="5">
        <f t="shared" si="274"/>
        <v>1925705.65</v>
      </c>
      <c r="AE1940" s="5">
        <v>117700.91</v>
      </c>
      <c r="AF1940" s="5">
        <v>37201.19</v>
      </c>
      <c r="AG1940" s="5">
        <v>9114.7900000000009</v>
      </c>
      <c r="AH1940" s="5">
        <v>1015</v>
      </c>
      <c r="AI1940" s="5">
        <v>5060</v>
      </c>
      <c r="AJ1940">
        <v>0</v>
      </c>
      <c r="AK1940" s="5">
        <v>0</v>
      </c>
      <c r="AL1940" s="5">
        <v>0</v>
      </c>
      <c r="AM1940" s="5">
        <v>37489.56</v>
      </c>
      <c r="AN1940">
        <v>4</v>
      </c>
      <c r="AO1940">
        <v>5</v>
      </c>
      <c r="AP1940" t="str">
        <f t="shared" si="275"/>
        <v>No</v>
      </c>
      <c r="AQ1940">
        <v>2</v>
      </c>
      <c r="AR1940" s="5">
        <f t="shared" si="276"/>
        <v>2133287.1</v>
      </c>
      <c r="AS1940" s="5">
        <f t="shared" si="277"/>
        <v>645562.62</v>
      </c>
      <c r="AT1940" t="s">
        <v>59</v>
      </c>
      <c r="AU1940" t="s">
        <v>6164</v>
      </c>
      <c r="AV1940" t="s">
        <v>6165</v>
      </c>
      <c r="AW1940" t="s">
        <v>6166</v>
      </c>
      <c r="AX1940" t="s">
        <v>6167</v>
      </c>
      <c r="AY1940">
        <v>57</v>
      </c>
      <c r="AZ1940">
        <v>0</v>
      </c>
      <c r="BA1940">
        <v>0</v>
      </c>
      <c r="BB1940" t="s">
        <v>6168</v>
      </c>
      <c r="BC1940">
        <v>0</v>
      </c>
      <c r="BD1940">
        <v>1</v>
      </c>
      <c r="BE1940" t="s">
        <v>6188</v>
      </c>
      <c r="BF1940" t="s">
        <v>6170</v>
      </c>
      <c r="BG1940">
        <v>1</v>
      </c>
      <c r="BH1940" t="s">
        <v>6186</v>
      </c>
      <c r="BI1940">
        <v>51</v>
      </c>
      <c r="BJ1940" t="s">
        <v>6187</v>
      </c>
      <c r="BK1940">
        <v>0</v>
      </c>
      <c r="BL1940">
        <v>64</v>
      </c>
      <c r="BM1940" s="3">
        <f t="shared" si="278"/>
        <v>0.859375</v>
      </c>
    </row>
    <row r="1941" spans="1:65">
      <c r="A1941" t="s">
        <v>2073</v>
      </c>
      <c r="B1941" s="2">
        <v>45773</v>
      </c>
      <c r="C1941" t="s">
        <v>1632</v>
      </c>
      <c r="D1941" t="s">
        <v>1633</v>
      </c>
      <c r="E1941">
        <v>4</v>
      </c>
      <c r="F1941" t="s">
        <v>61</v>
      </c>
      <c r="G1941" t="s">
        <v>79</v>
      </c>
      <c r="H1941" t="s">
        <v>98</v>
      </c>
      <c r="I1941" t="s">
        <v>74</v>
      </c>
      <c r="J1941" t="s">
        <v>81</v>
      </c>
      <c r="K1941" t="s">
        <v>75</v>
      </c>
      <c r="L1941" t="s">
        <v>67</v>
      </c>
      <c r="M1941" t="s">
        <v>56</v>
      </c>
      <c r="N1941" t="s">
        <v>57</v>
      </c>
      <c r="O1941" t="s">
        <v>82</v>
      </c>
      <c r="P1941">
        <v>44</v>
      </c>
      <c r="Q1941">
        <v>45</v>
      </c>
      <c r="R1941">
        <v>44</v>
      </c>
      <c r="S1941">
        <v>1</v>
      </c>
      <c r="T1941">
        <f t="shared" si="270"/>
        <v>43</v>
      </c>
      <c r="U1941">
        <v>43</v>
      </c>
      <c r="V1941">
        <f t="shared" si="271"/>
        <v>0</v>
      </c>
      <c r="W1941" s="3">
        <f t="shared" si="272"/>
        <v>2.2727272727272728E-2</v>
      </c>
      <c r="X1941">
        <v>28</v>
      </c>
      <c r="Y1941" s="4">
        <v>10.8</v>
      </c>
      <c r="Z1941" s="4">
        <v>1.7</v>
      </c>
      <c r="AA1941" s="5">
        <v>78570.100000000006</v>
      </c>
      <c r="AB1941" s="5">
        <f t="shared" si="273"/>
        <v>3378514.3</v>
      </c>
      <c r="AC1941" s="5">
        <v>51605.04</v>
      </c>
      <c r="AD1941" s="5">
        <f t="shared" si="274"/>
        <v>2270621.7599999998</v>
      </c>
      <c r="AE1941" s="5">
        <v>133865.82</v>
      </c>
      <c r="AF1941" s="5">
        <v>37639.870000000003</v>
      </c>
      <c r="AG1941" s="5">
        <v>10079.92</v>
      </c>
      <c r="AH1941" s="5">
        <v>2465</v>
      </c>
      <c r="AI1941" s="5">
        <v>7480</v>
      </c>
      <c r="AJ1941">
        <v>0</v>
      </c>
      <c r="AK1941" s="5">
        <v>0</v>
      </c>
      <c r="AL1941" s="5">
        <v>0</v>
      </c>
      <c r="AM1941" s="5">
        <v>26448.38</v>
      </c>
      <c r="AN1941">
        <v>4</v>
      </c>
      <c r="AO1941">
        <v>3</v>
      </c>
      <c r="AP1941" t="str">
        <f t="shared" si="275"/>
        <v>Yes</v>
      </c>
      <c r="AQ1941">
        <v>1</v>
      </c>
      <c r="AR1941" s="5">
        <f t="shared" si="276"/>
        <v>2488600.75</v>
      </c>
      <c r="AS1941" s="5">
        <f t="shared" si="277"/>
        <v>889913.55</v>
      </c>
      <c r="AT1941" t="s">
        <v>116</v>
      </c>
      <c r="AU1941" t="s">
        <v>6164</v>
      </c>
      <c r="AV1941" t="s">
        <v>6165</v>
      </c>
      <c r="AW1941" t="s">
        <v>6166</v>
      </c>
      <c r="AX1941" t="s">
        <v>6177</v>
      </c>
      <c r="AY1941">
        <v>51</v>
      </c>
      <c r="AZ1941">
        <v>4</v>
      </c>
      <c r="BA1941">
        <v>0</v>
      </c>
      <c r="BB1941" t="s">
        <v>6168</v>
      </c>
      <c r="BC1941">
        <v>0</v>
      </c>
      <c r="BD1941">
        <v>0</v>
      </c>
      <c r="BE1941" t="s">
        <v>6169</v>
      </c>
      <c r="BF1941" t="s">
        <v>6170</v>
      </c>
      <c r="BG1941">
        <v>1</v>
      </c>
      <c r="BH1941" t="s">
        <v>6179</v>
      </c>
      <c r="BI1941">
        <v>47</v>
      </c>
      <c r="BJ1941" t="s">
        <v>6172</v>
      </c>
      <c r="BK1941">
        <v>0</v>
      </c>
      <c r="BL1941">
        <v>51</v>
      </c>
      <c r="BM1941" s="3">
        <f t="shared" si="278"/>
        <v>0.86274509803921573</v>
      </c>
    </row>
    <row r="1942" spans="1:65">
      <c r="A1942" t="s">
        <v>2074</v>
      </c>
      <c r="B1942" s="2">
        <v>45773</v>
      </c>
      <c r="C1942" t="s">
        <v>1632</v>
      </c>
      <c r="D1942" t="s">
        <v>1633</v>
      </c>
      <c r="E1942">
        <v>4</v>
      </c>
      <c r="F1942" t="s">
        <v>61</v>
      </c>
      <c r="G1942" t="s">
        <v>62</v>
      </c>
      <c r="H1942" t="s">
        <v>104</v>
      </c>
      <c r="I1942" t="s">
        <v>74</v>
      </c>
      <c r="J1942" t="s">
        <v>65</v>
      </c>
      <c r="K1942" t="s">
        <v>75</v>
      </c>
      <c r="L1942" t="s">
        <v>92</v>
      </c>
      <c r="M1942" t="s">
        <v>56</v>
      </c>
      <c r="N1942" t="s">
        <v>69</v>
      </c>
      <c r="O1942" t="s">
        <v>82</v>
      </c>
      <c r="P1942">
        <v>60</v>
      </c>
      <c r="Q1942">
        <v>63</v>
      </c>
      <c r="R1942">
        <v>60</v>
      </c>
      <c r="S1942">
        <v>1</v>
      </c>
      <c r="T1942">
        <f t="shared" si="270"/>
        <v>59</v>
      </c>
      <c r="U1942">
        <v>59</v>
      </c>
      <c r="V1942">
        <f t="shared" si="271"/>
        <v>0</v>
      </c>
      <c r="W1942" s="3">
        <f t="shared" si="272"/>
        <v>1.6666666666666666E-2</v>
      </c>
      <c r="X1942">
        <v>26</v>
      </c>
      <c r="Y1942" s="4">
        <v>7.3</v>
      </c>
      <c r="Z1942" s="4">
        <v>1.2</v>
      </c>
      <c r="AA1942" s="5">
        <v>51963.1</v>
      </c>
      <c r="AB1942" s="5">
        <f t="shared" si="273"/>
        <v>3065822.9</v>
      </c>
      <c r="AC1942" s="5">
        <v>35334.6</v>
      </c>
      <c r="AD1942" s="5">
        <f t="shared" si="274"/>
        <v>2120076</v>
      </c>
      <c r="AE1942" s="5">
        <v>131292.85999999999</v>
      </c>
      <c r="AF1942" s="5">
        <v>37509.74</v>
      </c>
      <c r="AG1942" s="5">
        <v>8805.16</v>
      </c>
      <c r="AH1942" s="5">
        <v>1740</v>
      </c>
      <c r="AI1942" s="5">
        <v>5111.1099999999997</v>
      </c>
      <c r="AJ1942">
        <v>0</v>
      </c>
      <c r="AK1942" s="5">
        <v>0</v>
      </c>
      <c r="AL1942" s="5">
        <v>0</v>
      </c>
      <c r="AM1942" s="5">
        <v>36808.43</v>
      </c>
      <c r="AN1942">
        <v>4</v>
      </c>
      <c r="AO1942">
        <v>3</v>
      </c>
      <c r="AP1942" t="str">
        <f t="shared" si="275"/>
        <v>Yes</v>
      </c>
      <c r="AQ1942">
        <v>0</v>
      </c>
      <c r="AR1942" s="5">
        <f t="shared" si="276"/>
        <v>2341343.2999999998</v>
      </c>
      <c r="AS1942" s="5">
        <f t="shared" si="277"/>
        <v>724479.6</v>
      </c>
      <c r="AT1942" t="s">
        <v>59</v>
      </c>
      <c r="AU1942" t="s">
        <v>6164</v>
      </c>
      <c r="AV1942" t="s">
        <v>6165</v>
      </c>
      <c r="AW1942" t="s">
        <v>6166</v>
      </c>
      <c r="AX1942" t="s">
        <v>6167</v>
      </c>
      <c r="AY1942">
        <v>63</v>
      </c>
      <c r="AZ1942">
        <v>0</v>
      </c>
      <c r="BA1942">
        <v>0</v>
      </c>
      <c r="BB1942" t="s">
        <v>6168</v>
      </c>
      <c r="BC1942">
        <v>0</v>
      </c>
      <c r="BD1942">
        <v>0</v>
      </c>
      <c r="BE1942" t="s">
        <v>6169</v>
      </c>
      <c r="BF1942" t="s">
        <v>6170</v>
      </c>
      <c r="BG1942">
        <v>0</v>
      </c>
      <c r="BH1942" t="s">
        <v>6171</v>
      </c>
      <c r="BI1942">
        <v>38</v>
      </c>
      <c r="BJ1942" t="s">
        <v>6172</v>
      </c>
      <c r="BK1942">
        <v>0</v>
      </c>
      <c r="BL1942">
        <v>67</v>
      </c>
      <c r="BM1942" s="3">
        <f t="shared" si="278"/>
        <v>0.89552238805970152</v>
      </c>
    </row>
    <row r="1943" spans="1:65">
      <c r="A1943" t="s">
        <v>2075</v>
      </c>
      <c r="B1943" s="2">
        <v>45773</v>
      </c>
      <c r="C1943" t="s">
        <v>1632</v>
      </c>
      <c r="D1943" t="s">
        <v>1633</v>
      </c>
      <c r="E1943">
        <v>4</v>
      </c>
      <c r="F1943" t="s">
        <v>49</v>
      </c>
      <c r="G1943" t="s">
        <v>50</v>
      </c>
      <c r="H1943" t="s">
        <v>108</v>
      </c>
      <c r="I1943" t="s">
        <v>52</v>
      </c>
      <c r="J1943" t="s">
        <v>53</v>
      </c>
      <c r="K1943" t="s">
        <v>66</v>
      </c>
      <c r="L1943" t="s">
        <v>55</v>
      </c>
      <c r="M1943" t="s">
        <v>56</v>
      </c>
      <c r="N1943" t="s">
        <v>76</v>
      </c>
      <c r="O1943" t="s">
        <v>82</v>
      </c>
      <c r="P1943">
        <v>73</v>
      </c>
      <c r="Q1943">
        <v>73</v>
      </c>
      <c r="R1943">
        <v>73</v>
      </c>
      <c r="S1943">
        <v>2</v>
      </c>
      <c r="T1943">
        <f t="shared" si="270"/>
        <v>71</v>
      </c>
      <c r="U1943">
        <v>71</v>
      </c>
      <c r="V1943">
        <f t="shared" si="271"/>
        <v>0</v>
      </c>
      <c r="W1943" s="3">
        <f t="shared" si="272"/>
        <v>2.7397260273972601E-2</v>
      </c>
      <c r="X1943">
        <v>15</v>
      </c>
      <c r="Y1943" s="4">
        <v>3.1</v>
      </c>
      <c r="Z1943" s="4">
        <v>0.9</v>
      </c>
      <c r="AA1943" s="5">
        <v>30524.69</v>
      </c>
      <c r="AB1943" s="5">
        <f t="shared" si="273"/>
        <v>2167252.9900000002</v>
      </c>
      <c r="AC1943" s="5">
        <v>23660.720000000001</v>
      </c>
      <c r="AD1943" s="5">
        <f t="shared" si="274"/>
        <v>1727232.56</v>
      </c>
      <c r="AE1943" s="5">
        <v>128922.74</v>
      </c>
      <c r="AF1943" s="5">
        <v>32146.639999999999</v>
      </c>
      <c r="AG1943" s="5">
        <v>8015.15</v>
      </c>
      <c r="AH1943" s="5">
        <v>1305</v>
      </c>
      <c r="AI1943" s="5">
        <v>7078.79</v>
      </c>
      <c r="AJ1943">
        <v>0</v>
      </c>
      <c r="AK1943" s="5">
        <v>0</v>
      </c>
      <c r="AL1943" s="5">
        <v>31740.84</v>
      </c>
      <c r="AM1943" s="5">
        <v>80102.27</v>
      </c>
      <c r="AN1943">
        <v>4</v>
      </c>
      <c r="AO1943">
        <v>5</v>
      </c>
      <c r="AP1943" t="str">
        <f t="shared" si="275"/>
        <v>No</v>
      </c>
      <c r="AQ1943">
        <v>2</v>
      </c>
      <c r="AR1943" s="5">
        <f t="shared" si="276"/>
        <v>2016543.99</v>
      </c>
      <c r="AS1943" s="5">
        <f t="shared" si="277"/>
        <v>150709</v>
      </c>
      <c r="AT1943" t="s">
        <v>59</v>
      </c>
      <c r="AU1943" t="s">
        <v>6164</v>
      </c>
      <c r="AV1943" t="s">
        <v>6165</v>
      </c>
      <c r="AW1943" t="s">
        <v>6166</v>
      </c>
      <c r="AX1943" t="s">
        <v>6184</v>
      </c>
      <c r="AY1943">
        <v>76</v>
      </c>
      <c r="AZ1943">
        <v>0</v>
      </c>
      <c r="BA1943">
        <v>0</v>
      </c>
      <c r="BB1943" t="s">
        <v>6168</v>
      </c>
      <c r="BC1943">
        <v>1</v>
      </c>
      <c r="BD1943">
        <v>0</v>
      </c>
      <c r="BE1943" t="s">
        <v>6178</v>
      </c>
      <c r="BF1943" t="s">
        <v>6170</v>
      </c>
      <c r="BG1943">
        <v>0</v>
      </c>
      <c r="BH1943" t="s">
        <v>6171</v>
      </c>
      <c r="BI1943">
        <v>21</v>
      </c>
      <c r="BJ1943" t="s">
        <v>6172</v>
      </c>
      <c r="BK1943">
        <v>0</v>
      </c>
      <c r="BL1943">
        <v>81</v>
      </c>
      <c r="BM1943" s="3">
        <f t="shared" si="278"/>
        <v>0.90123456790123457</v>
      </c>
    </row>
    <row r="1944" spans="1:65">
      <c r="A1944" t="s">
        <v>2076</v>
      </c>
      <c r="B1944" s="2">
        <v>45773</v>
      </c>
      <c r="C1944" t="s">
        <v>1632</v>
      </c>
      <c r="D1944" t="s">
        <v>1633</v>
      </c>
      <c r="E1944">
        <v>4</v>
      </c>
      <c r="F1944" t="s">
        <v>72</v>
      </c>
      <c r="G1944" t="s">
        <v>50</v>
      </c>
      <c r="H1944" t="s">
        <v>119</v>
      </c>
      <c r="I1944" t="s">
        <v>64</v>
      </c>
      <c r="J1944" t="s">
        <v>53</v>
      </c>
      <c r="K1944" t="s">
        <v>75</v>
      </c>
      <c r="L1944" t="s">
        <v>55</v>
      </c>
      <c r="M1944" t="s">
        <v>68</v>
      </c>
      <c r="N1944" t="s">
        <v>69</v>
      </c>
      <c r="O1944" t="s">
        <v>120</v>
      </c>
      <c r="P1944">
        <v>72</v>
      </c>
      <c r="Q1944">
        <v>77</v>
      </c>
      <c r="R1944">
        <v>77</v>
      </c>
      <c r="S1944">
        <v>2</v>
      </c>
      <c r="T1944">
        <f t="shared" si="270"/>
        <v>75</v>
      </c>
      <c r="U1944">
        <v>72</v>
      </c>
      <c r="V1944">
        <f t="shared" si="271"/>
        <v>3</v>
      </c>
      <c r="W1944" s="3">
        <f t="shared" si="272"/>
        <v>2.5974025974025976E-2</v>
      </c>
      <c r="X1944">
        <v>9</v>
      </c>
      <c r="Y1944" s="4">
        <v>4.2</v>
      </c>
      <c r="Z1944" s="4">
        <v>1.8</v>
      </c>
      <c r="AA1944" s="5">
        <v>36139.040000000001</v>
      </c>
      <c r="AB1944" s="5">
        <f t="shared" si="273"/>
        <v>2602010.88</v>
      </c>
      <c r="AC1944" s="5">
        <v>22577.93</v>
      </c>
      <c r="AD1944" s="5">
        <f t="shared" si="274"/>
        <v>1738500.61</v>
      </c>
      <c r="AE1944" s="5">
        <v>126894.46</v>
      </c>
      <c r="AF1944" s="5">
        <v>32045.06</v>
      </c>
      <c r="AG1944" s="5">
        <v>7660.76</v>
      </c>
      <c r="AH1944" s="5">
        <v>2610</v>
      </c>
      <c r="AI1944" s="5">
        <v>7040</v>
      </c>
      <c r="AJ1944">
        <v>1</v>
      </c>
      <c r="AK1944" s="5">
        <v>8581.61</v>
      </c>
      <c r="AL1944" s="5">
        <v>2263.39</v>
      </c>
      <c r="AM1944" s="5">
        <v>46031.8</v>
      </c>
      <c r="AN1944">
        <v>4</v>
      </c>
      <c r="AO1944">
        <v>3</v>
      </c>
      <c r="AP1944" t="str">
        <f t="shared" si="275"/>
        <v>Yes</v>
      </c>
      <c r="AQ1944">
        <v>1</v>
      </c>
      <c r="AR1944" s="5">
        <f t="shared" si="276"/>
        <v>1971627.69</v>
      </c>
      <c r="AS1944" s="5">
        <f t="shared" si="277"/>
        <v>630383.18999999994</v>
      </c>
      <c r="AT1944" t="s">
        <v>59</v>
      </c>
      <c r="AU1944" t="s">
        <v>6181</v>
      </c>
      <c r="AV1944" t="s">
        <v>6182</v>
      </c>
      <c r="AW1944" t="s">
        <v>6183</v>
      </c>
      <c r="AX1944" t="s">
        <v>6184</v>
      </c>
      <c r="AY1944">
        <v>76</v>
      </c>
      <c r="AZ1944">
        <v>2</v>
      </c>
      <c r="BA1944">
        <v>18</v>
      </c>
      <c r="BB1944" t="s">
        <v>6185</v>
      </c>
      <c r="BC1944">
        <v>0</v>
      </c>
      <c r="BD1944">
        <v>0</v>
      </c>
      <c r="BE1944" t="s">
        <v>6169</v>
      </c>
      <c r="BF1944" t="s">
        <v>6170</v>
      </c>
      <c r="BG1944">
        <v>0</v>
      </c>
      <c r="BH1944" t="s">
        <v>6171</v>
      </c>
      <c r="BI1944">
        <v>37</v>
      </c>
      <c r="BJ1944" t="s">
        <v>6172</v>
      </c>
      <c r="BK1944">
        <v>0</v>
      </c>
      <c r="BL1944">
        <v>83</v>
      </c>
      <c r="BM1944" s="3">
        <f t="shared" si="278"/>
        <v>0.92771084337349397</v>
      </c>
    </row>
    <row r="1945" spans="1:65">
      <c r="A1945" t="s">
        <v>2077</v>
      </c>
      <c r="B1945" s="2">
        <v>45773</v>
      </c>
      <c r="C1945" t="s">
        <v>1632</v>
      </c>
      <c r="D1945" t="s">
        <v>1633</v>
      </c>
      <c r="E1945">
        <v>4</v>
      </c>
      <c r="F1945" t="s">
        <v>49</v>
      </c>
      <c r="G1945" t="s">
        <v>50</v>
      </c>
      <c r="H1945" t="s">
        <v>51</v>
      </c>
      <c r="I1945" t="s">
        <v>64</v>
      </c>
      <c r="J1945" t="s">
        <v>65</v>
      </c>
      <c r="K1945" t="s">
        <v>75</v>
      </c>
      <c r="L1945" t="s">
        <v>67</v>
      </c>
      <c r="M1945" t="s">
        <v>56</v>
      </c>
      <c r="N1945" t="s">
        <v>57</v>
      </c>
      <c r="O1945" t="s">
        <v>82</v>
      </c>
      <c r="P1945">
        <v>64</v>
      </c>
      <c r="Q1945">
        <v>65</v>
      </c>
      <c r="R1945">
        <v>62</v>
      </c>
      <c r="S1945">
        <v>1</v>
      </c>
      <c r="T1945">
        <f t="shared" si="270"/>
        <v>61</v>
      </c>
      <c r="U1945">
        <v>61</v>
      </c>
      <c r="V1945">
        <f t="shared" si="271"/>
        <v>0</v>
      </c>
      <c r="W1945" s="3">
        <f t="shared" si="272"/>
        <v>1.6129032258064516E-2</v>
      </c>
      <c r="X1945">
        <v>27</v>
      </c>
      <c r="Y1945" s="4">
        <v>4.0999999999999996</v>
      </c>
      <c r="Z1945" s="4">
        <v>1.1000000000000001</v>
      </c>
      <c r="AA1945" s="5">
        <v>52149.82</v>
      </c>
      <c r="AB1945" s="5">
        <f t="shared" si="273"/>
        <v>3181139.02</v>
      </c>
      <c r="AC1945" s="5">
        <v>34073.14</v>
      </c>
      <c r="AD1945" s="5">
        <f t="shared" si="274"/>
        <v>2112534.6800000002</v>
      </c>
      <c r="AE1945" s="5">
        <v>134168.22</v>
      </c>
      <c r="AF1945" s="5">
        <v>40888.51</v>
      </c>
      <c r="AG1945" s="5">
        <v>9101.7999999999993</v>
      </c>
      <c r="AH1945" s="5">
        <v>1595</v>
      </c>
      <c r="AI1945" s="5">
        <v>5092.8599999999997</v>
      </c>
      <c r="AJ1945">
        <v>0</v>
      </c>
      <c r="AK1945" s="5">
        <v>0</v>
      </c>
      <c r="AL1945" s="5">
        <v>0</v>
      </c>
      <c r="AM1945" s="5">
        <v>43578.15</v>
      </c>
      <c r="AN1945">
        <v>4</v>
      </c>
      <c r="AO1945">
        <v>5</v>
      </c>
      <c r="AP1945" t="str">
        <f t="shared" si="275"/>
        <v>No</v>
      </c>
      <c r="AQ1945">
        <v>2</v>
      </c>
      <c r="AR1945" s="5">
        <f t="shared" si="276"/>
        <v>2346959.2200000002</v>
      </c>
      <c r="AS1945" s="5">
        <f t="shared" si="277"/>
        <v>834179.8</v>
      </c>
      <c r="AT1945" t="s">
        <v>59</v>
      </c>
      <c r="AU1945" t="s">
        <v>6164</v>
      </c>
      <c r="AV1945" t="s">
        <v>6165</v>
      </c>
      <c r="AW1945" t="s">
        <v>6166</v>
      </c>
      <c r="AX1945" t="s">
        <v>6167</v>
      </c>
      <c r="AY1945">
        <v>64</v>
      </c>
      <c r="AZ1945">
        <v>0</v>
      </c>
      <c r="BA1945">
        <v>0</v>
      </c>
      <c r="BB1945" t="s">
        <v>6168</v>
      </c>
      <c r="BC1945">
        <v>0</v>
      </c>
      <c r="BD1945">
        <v>1</v>
      </c>
      <c r="BE1945" t="s">
        <v>6188</v>
      </c>
      <c r="BF1945" t="s">
        <v>6170</v>
      </c>
      <c r="BG1945">
        <v>1</v>
      </c>
      <c r="BH1945" t="s">
        <v>6186</v>
      </c>
      <c r="BI1945">
        <v>20</v>
      </c>
      <c r="BJ1945" t="s">
        <v>6172</v>
      </c>
      <c r="BK1945">
        <v>0</v>
      </c>
      <c r="BL1945">
        <v>68</v>
      </c>
      <c r="BM1945" s="3">
        <f t="shared" si="278"/>
        <v>0.91176470588235292</v>
      </c>
    </row>
    <row r="1946" spans="1:65">
      <c r="A1946" t="s">
        <v>2078</v>
      </c>
      <c r="B1946" s="2">
        <v>45774</v>
      </c>
      <c r="C1946" t="s">
        <v>1632</v>
      </c>
      <c r="D1946" t="s">
        <v>1633</v>
      </c>
      <c r="E1946">
        <v>4</v>
      </c>
      <c r="F1946" t="s">
        <v>61</v>
      </c>
      <c r="G1946" t="s">
        <v>50</v>
      </c>
      <c r="H1946" t="s">
        <v>170</v>
      </c>
      <c r="I1946" t="s">
        <v>64</v>
      </c>
      <c r="J1946" t="s">
        <v>81</v>
      </c>
      <c r="K1946" t="s">
        <v>54</v>
      </c>
      <c r="L1946" t="s">
        <v>92</v>
      </c>
      <c r="M1946" t="s">
        <v>56</v>
      </c>
      <c r="N1946" t="s">
        <v>109</v>
      </c>
      <c r="O1946" t="s">
        <v>82</v>
      </c>
      <c r="P1946">
        <v>40</v>
      </c>
      <c r="Q1946">
        <v>42</v>
      </c>
      <c r="R1946">
        <v>40</v>
      </c>
      <c r="S1946">
        <v>1</v>
      </c>
      <c r="T1946">
        <f t="shared" si="270"/>
        <v>39</v>
      </c>
      <c r="U1946">
        <v>38</v>
      </c>
      <c r="V1946">
        <f t="shared" si="271"/>
        <v>1</v>
      </c>
      <c r="W1946" s="3">
        <f t="shared" si="272"/>
        <v>2.5000000000000001E-2</v>
      </c>
      <c r="X1946">
        <v>22</v>
      </c>
      <c r="Y1946" s="4">
        <v>7.2</v>
      </c>
      <c r="Z1946" s="4">
        <v>1.7</v>
      </c>
      <c r="AA1946" s="5">
        <v>84104.45</v>
      </c>
      <c r="AB1946" s="5">
        <f t="shared" si="273"/>
        <v>3195969.1</v>
      </c>
      <c r="AC1946" s="5">
        <v>53424.88</v>
      </c>
      <c r="AD1946" s="5">
        <f t="shared" si="274"/>
        <v>2136995.2000000002</v>
      </c>
      <c r="AE1946" s="5">
        <v>118101.82</v>
      </c>
      <c r="AF1946" s="5">
        <v>34987.29</v>
      </c>
      <c r="AG1946" s="5">
        <v>9394.89</v>
      </c>
      <c r="AH1946" s="5">
        <v>2465</v>
      </c>
      <c r="AI1946" s="5">
        <v>7555.56</v>
      </c>
      <c r="AJ1946">
        <v>0</v>
      </c>
      <c r="AK1946" s="5">
        <v>0</v>
      </c>
      <c r="AL1946" s="5">
        <v>1734.97</v>
      </c>
      <c r="AM1946" s="5">
        <v>56198.77</v>
      </c>
      <c r="AN1946">
        <v>8</v>
      </c>
      <c r="AO1946">
        <v>10</v>
      </c>
      <c r="AP1946" t="str">
        <f t="shared" si="275"/>
        <v>No</v>
      </c>
      <c r="AQ1946">
        <v>1</v>
      </c>
      <c r="AR1946" s="5">
        <f t="shared" si="276"/>
        <v>2367433.5</v>
      </c>
      <c r="AS1946" s="5">
        <f t="shared" si="277"/>
        <v>828535.6</v>
      </c>
      <c r="AT1946" t="s">
        <v>59</v>
      </c>
      <c r="AU1946" t="s">
        <v>6164</v>
      </c>
      <c r="AV1946" t="s">
        <v>6165</v>
      </c>
      <c r="AW1946" t="s">
        <v>6166</v>
      </c>
      <c r="AX1946" t="s">
        <v>6167</v>
      </c>
      <c r="AY1946">
        <v>43</v>
      </c>
      <c r="AZ1946">
        <v>0</v>
      </c>
      <c r="BA1946">
        <v>12</v>
      </c>
      <c r="BB1946" t="s">
        <v>6198</v>
      </c>
      <c r="BC1946">
        <v>1</v>
      </c>
      <c r="BD1946">
        <v>1</v>
      </c>
      <c r="BE1946" t="s">
        <v>6196</v>
      </c>
      <c r="BF1946" t="s">
        <v>6170</v>
      </c>
      <c r="BG1946">
        <v>0</v>
      </c>
      <c r="BH1946" t="s">
        <v>6171</v>
      </c>
      <c r="BI1946">
        <v>48</v>
      </c>
      <c r="BJ1946" t="s">
        <v>6172</v>
      </c>
      <c r="BK1946">
        <v>0</v>
      </c>
      <c r="BL1946">
        <v>51</v>
      </c>
      <c r="BM1946" s="3">
        <f t="shared" si="278"/>
        <v>0.78431372549019607</v>
      </c>
    </row>
    <row r="1947" spans="1:65">
      <c r="A1947" t="s">
        <v>2079</v>
      </c>
      <c r="B1947" s="2">
        <v>45774</v>
      </c>
      <c r="C1947" t="s">
        <v>1632</v>
      </c>
      <c r="D1947" t="s">
        <v>1633</v>
      </c>
      <c r="E1947">
        <v>4</v>
      </c>
      <c r="F1947" t="s">
        <v>72</v>
      </c>
      <c r="G1947" t="s">
        <v>62</v>
      </c>
      <c r="H1947" t="s">
        <v>150</v>
      </c>
      <c r="I1947" t="s">
        <v>64</v>
      </c>
      <c r="J1947" t="s">
        <v>53</v>
      </c>
      <c r="K1947" t="s">
        <v>54</v>
      </c>
      <c r="L1947" t="s">
        <v>55</v>
      </c>
      <c r="M1947" t="s">
        <v>56</v>
      </c>
      <c r="N1947" t="s">
        <v>57</v>
      </c>
      <c r="O1947" t="s">
        <v>70</v>
      </c>
      <c r="P1947">
        <v>58</v>
      </c>
      <c r="Q1947">
        <v>61</v>
      </c>
      <c r="R1947">
        <v>61</v>
      </c>
      <c r="S1947">
        <v>1</v>
      </c>
      <c r="T1947">
        <f t="shared" si="270"/>
        <v>60</v>
      </c>
      <c r="U1947">
        <v>54</v>
      </c>
      <c r="V1947">
        <f t="shared" si="271"/>
        <v>6</v>
      </c>
      <c r="W1947" s="3">
        <f t="shared" si="272"/>
        <v>1.6393442622950821E-2</v>
      </c>
      <c r="X1947">
        <v>18</v>
      </c>
      <c r="Y1947" s="4">
        <v>0</v>
      </c>
      <c r="Z1947" s="4">
        <v>0.6</v>
      </c>
      <c r="AA1947" s="5">
        <v>38986.03</v>
      </c>
      <c r="AB1947" s="5">
        <f t="shared" si="273"/>
        <v>2105245.62</v>
      </c>
      <c r="AC1947" s="5">
        <v>23476.19</v>
      </c>
      <c r="AD1947" s="5">
        <f t="shared" si="274"/>
        <v>1432047.59</v>
      </c>
      <c r="AE1947" s="5">
        <v>100781.95</v>
      </c>
      <c r="AF1947" s="5">
        <v>27017.99</v>
      </c>
      <c r="AG1947" s="5">
        <v>8167.42</v>
      </c>
      <c r="AH1947" s="5">
        <v>870</v>
      </c>
      <c r="AI1947" s="5">
        <v>3549.09</v>
      </c>
      <c r="AJ1947">
        <v>0</v>
      </c>
      <c r="AK1947" s="5">
        <v>0</v>
      </c>
      <c r="AL1947" s="5">
        <v>3827.86</v>
      </c>
      <c r="AM1947" s="5">
        <v>38518.339999999997</v>
      </c>
      <c r="AN1947">
        <v>4</v>
      </c>
      <c r="AO1947">
        <v>5</v>
      </c>
      <c r="AP1947" t="str">
        <f t="shared" si="275"/>
        <v>No</v>
      </c>
      <c r="AQ1947">
        <v>1</v>
      </c>
      <c r="AR1947" s="5">
        <f t="shared" si="276"/>
        <v>1614780.24</v>
      </c>
      <c r="AS1947" s="5">
        <f t="shared" si="277"/>
        <v>490465.38</v>
      </c>
      <c r="AT1947" t="s">
        <v>59</v>
      </c>
      <c r="AU1947" t="s">
        <v>6164</v>
      </c>
      <c r="AV1947" t="s">
        <v>6165</v>
      </c>
      <c r="AW1947" t="s">
        <v>6166</v>
      </c>
      <c r="AX1947" t="s">
        <v>6184</v>
      </c>
      <c r="AY1947">
        <v>64</v>
      </c>
      <c r="AZ1947">
        <v>4</v>
      </c>
      <c r="BA1947">
        <v>30</v>
      </c>
      <c r="BB1947" t="s">
        <v>6185</v>
      </c>
      <c r="BC1947">
        <v>1</v>
      </c>
      <c r="BD1947">
        <v>0</v>
      </c>
      <c r="BE1947" t="s">
        <v>6196</v>
      </c>
      <c r="BF1947" t="s">
        <v>6170</v>
      </c>
      <c r="BG1947">
        <v>0</v>
      </c>
      <c r="BH1947" t="s">
        <v>6171</v>
      </c>
      <c r="BI1947">
        <v>7</v>
      </c>
      <c r="BJ1947" t="s">
        <v>6172</v>
      </c>
      <c r="BK1947">
        <v>0</v>
      </c>
      <c r="BL1947">
        <v>72</v>
      </c>
      <c r="BM1947" s="3">
        <f t="shared" si="278"/>
        <v>0.84722222222222221</v>
      </c>
    </row>
    <row r="1948" spans="1:65">
      <c r="A1948" t="s">
        <v>2080</v>
      </c>
      <c r="B1948" s="2">
        <v>45774</v>
      </c>
      <c r="C1948" t="s">
        <v>1632</v>
      </c>
      <c r="D1948" t="s">
        <v>1633</v>
      </c>
      <c r="E1948">
        <v>4</v>
      </c>
      <c r="F1948" t="s">
        <v>78</v>
      </c>
      <c r="G1948" t="s">
        <v>50</v>
      </c>
      <c r="H1948" t="s">
        <v>181</v>
      </c>
      <c r="I1948" t="s">
        <v>64</v>
      </c>
      <c r="J1948" t="s">
        <v>65</v>
      </c>
      <c r="K1948" t="s">
        <v>66</v>
      </c>
      <c r="L1948" t="s">
        <v>67</v>
      </c>
      <c r="M1948" t="s">
        <v>68</v>
      </c>
      <c r="N1948" t="s">
        <v>57</v>
      </c>
      <c r="O1948" t="s">
        <v>82</v>
      </c>
      <c r="P1948">
        <v>53</v>
      </c>
      <c r="Q1948">
        <v>54</v>
      </c>
      <c r="R1948">
        <v>53</v>
      </c>
      <c r="S1948">
        <v>4</v>
      </c>
      <c r="T1948">
        <f t="shared" si="270"/>
        <v>49</v>
      </c>
      <c r="U1948">
        <v>49</v>
      </c>
      <c r="V1948">
        <f t="shared" si="271"/>
        <v>0</v>
      </c>
      <c r="W1948" s="3">
        <f t="shared" si="272"/>
        <v>7.5471698113207544E-2</v>
      </c>
      <c r="X1948">
        <v>26</v>
      </c>
      <c r="Y1948" s="4">
        <v>6.7</v>
      </c>
      <c r="Z1948" s="4">
        <v>1</v>
      </c>
      <c r="AA1948" s="5">
        <v>49349.41</v>
      </c>
      <c r="AB1948" s="5">
        <f t="shared" si="273"/>
        <v>2418121.09</v>
      </c>
      <c r="AC1948" s="5">
        <v>32368.7</v>
      </c>
      <c r="AD1948" s="5">
        <f t="shared" si="274"/>
        <v>1715541.1</v>
      </c>
      <c r="AE1948" s="5">
        <v>113205.2</v>
      </c>
      <c r="AF1948" s="5">
        <v>36729.17</v>
      </c>
      <c r="AG1948" s="5">
        <v>34433.269999999997</v>
      </c>
      <c r="AH1948" s="5">
        <v>1450</v>
      </c>
      <c r="AI1948" s="5">
        <v>63200.36</v>
      </c>
      <c r="AJ1948">
        <v>2</v>
      </c>
      <c r="AK1948" s="5">
        <v>27786.09</v>
      </c>
      <c r="AL1948" s="5">
        <v>0</v>
      </c>
      <c r="AM1948" s="5">
        <v>31896.19</v>
      </c>
      <c r="AN1948">
        <v>4</v>
      </c>
      <c r="AO1948">
        <v>3</v>
      </c>
      <c r="AP1948" t="str">
        <f t="shared" si="275"/>
        <v>Yes</v>
      </c>
      <c r="AQ1948">
        <v>2</v>
      </c>
      <c r="AR1948" s="5">
        <f t="shared" si="276"/>
        <v>2024241.38</v>
      </c>
      <c r="AS1948" s="5">
        <f t="shared" si="277"/>
        <v>393879.71</v>
      </c>
      <c r="AT1948" t="s">
        <v>1641</v>
      </c>
      <c r="AU1948" t="s">
        <v>6189</v>
      </c>
      <c r="AV1948" t="s">
        <v>6201</v>
      </c>
      <c r="AW1948" t="s">
        <v>6175</v>
      </c>
      <c r="AX1948" t="s">
        <v>6167</v>
      </c>
      <c r="AY1948">
        <v>55</v>
      </c>
      <c r="AZ1948">
        <v>0</v>
      </c>
      <c r="BA1948">
        <v>0</v>
      </c>
      <c r="BB1948" t="s">
        <v>6168</v>
      </c>
      <c r="BC1948">
        <v>0</v>
      </c>
      <c r="BD1948">
        <v>0</v>
      </c>
      <c r="BE1948" t="s">
        <v>6169</v>
      </c>
      <c r="BF1948" t="s">
        <v>6210</v>
      </c>
      <c r="BG1948">
        <v>1</v>
      </c>
      <c r="BH1948" t="s">
        <v>6179</v>
      </c>
      <c r="BI1948">
        <v>39</v>
      </c>
      <c r="BJ1948" t="s">
        <v>6172</v>
      </c>
      <c r="BK1948">
        <v>0</v>
      </c>
      <c r="BL1948">
        <v>64</v>
      </c>
      <c r="BM1948" s="3">
        <f t="shared" si="278"/>
        <v>0.828125</v>
      </c>
    </row>
    <row r="1949" spans="1:65">
      <c r="A1949" t="s">
        <v>2081</v>
      </c>
      <c r="B1949" s="2">
        <v>45774</v>
      </c>
      <c r="C1949" t="s">
        <v>1632</v>
      </c>
      <c r="D1949" t="s">
        <v>1633</v>
      </c>
      <c r="E1949">
        <v>4</v>
      </c>
      <c r="F1949" t="s">
        <v>72</v>
      </c>
      <c r="G1949" t="s">
        <v>62</v>
      </c>
      <c r="H1949" t="s">
        <v>175</v>
      </c>
      <c r="I1949" t="s">
        <v>74</v>
      </c>
      <c r="J1949" t="s">
        <v>53</v>
      </c>
      <c r="K1949" t="s">
        <v>66</v>
      </c>
      <c r="L1949" t="s">
        <v>92</v>
      </c>
      <c r="M1949" t="s">
        <v>68</v>
      </c>
      <c r="N1949" t="s">
        <v>69</v>
      </c>
      <c r="O1949" t="s">
        <v>82</v>
      </c>
      <c r="P1949">
        <v>62</v>
      </c>
      <c r="Q1949">
        <v>66</v>
      </c>
      <c r="R1949">
        <v>65</v>
      </c>
      <c r="S1949">
        <v>1</v>
      </c>
      <c r="T1949">
        <f t="shared" si="270"/>
        <v>64</v>
      </c>
      <c r="U1949">
        <v>60</v>
      </c>
      <c r="V1949">
        <f t="shared" si="271"/>
        <v>4</v>
      </c>
      <c r="W1949" s="3">
        <f t="shared" si="272"/>
        <v>1.5384615384615385E-2</v>
      </c>
      <c r="X1949">
        <v>18</v>
      </c>
      <c r="Y1949" s="4">
        <v>4.0999999999999996</v>
      </c>
      <c r="Z1949" s="4">
        <v>1.4</v>
      </c>
      <c r="AA1949" s="5">
        <v>30610.59</v>
      </c>
      <c r="AB1949" s="5">
        <f t="shared" si="273"/>
        <v>1836635.4</v>
      </c>
      <c r="AC1949" s="5">
        <v>22739.15</v>
      </c>
      <c r="AD1949" s="5">
        <f t="shared" si="274"/>
        <v>1478044.75</v>
      </c>
      <c r="AE1949" s="5">
        <v>109867</v>
      </c>
      <c r="AF1949" s="5">
        <v>28405.89</v>
      </c>
      <c r="AG1949" s="5">
        <v>8848.98</v>
      </c>
      <c r="AH1949" s="5">
        <v>2030</v>
      </c>
      <c r="AI1949" s="5">
        <v>3525.42</v>
      </c>
      <c r="AJ1949">
        <v>1</v>
      </c>
      <c r="AK1949" s="5">
        <v>8461.01</v>
      </c>
      <c r="AL1949" s="5">
        <v>34595.97</v>
      </c>
      <c r="AM1949" s="5">
        <v>73034.759999999995</v>
      </c>
      <c r="AN1949">
        <v>4</v>
      </c>
      <c r="AO1949">
        <v>3</v>
      </c>
      <c r="AP1949" t="str">
        <f t="shared" si="275"/>
        <v>Yes</v>
      </c>
      <c r="AQ1949">
        <v>1</v>
      </c>
      <c r="AR1949" s="5">
        <f t="shared" si="276"/>
        <v>1746813.78</v>
      </c>
      <c r="AS1949" s="5">
        <f t="shared" si="277"/>
        <v>89821.62</v>
      </c>
      <c r="AT1949" t="s">
        <v>59</v>
      </c>
      <c r="AU1949" t="s">
        <v>6189</v>
      </c>
      <c r="AV1949" t="s">
        <v>6190</v>
      </c>
      <c r="AW1949" t="s">
        <v>6183</v>
      </c>
      <c r="AX1949" t="s">
        <v>6167</v>
      </c>
      <c r="AY1949">
        <v>62</v>
      </c>
      <c r="AZ1949">
        <v>0</v>
      </c>
      <c r="BA1949">
        <v>23</v>
      </c>
      <c r="BB1949" t="s">
        <v>6180</v>
      </c>
      <c r="BC1949">
        <v>0</v>
      </c>
      <c r="BD1949">
        <v>0</v>
      </c>
      <c r="BE1949" t="s">
        <v>6169</v>
      </c>
      <c r="BF1949" t="s">
        <v>6170</v>
      </c>
      <c r="BG1949">
        <v>0</v>
      </c>
      <c r="BH1949" t="s">
        <v>6171</v>
      </c>
      <c r="BI1949">
        <v>39</v>
      </c>
      <c r="BJ1949" t="s">
        <v>6172</v>
      </c>
      <c r="BK1949">
        <v>0</v>
      </c>
      <c r="BL1949">
        <v>73</v>
      </c>
      <c r="BM1949" s="3">
        <f t="shared" si="278"/>
        <v>0.8904109589041096</v>
      </c>
    </row>
    <row r="1950" spans="1:65">
      <c r="A1950" t="s">
        <v>2082</v>
      </c>
      <c r="B1950" s="2">
        <v>45774</v>
      </c>
      <c r="C1950" t="s">
        <v>1632</v>
      </c>
      <c r="D1950" t="s">
        <v>1633</v>
      </c>
      <c r="E1950">
        <v>4</v>
      </c>
      <c r="F1950" t="s">
        <v>78</v>
      </c>
      <c r="G1950" t="s">
        <v>79</v>
      </c>
      <c r="H1950" t="s">
        <v>113</v>
      </c>
      <c r="I1950" t="s">
        <v>74</v>
      </c>
      <c r="J1950" t="s">
        <v>53</v>
      </c>
      <c r="K1950" t="s">
        <v>75</v>
      </c>
      <c r="L1950" t="s">
        <v>92</v>
      </c>
      <c r="M1950" t="s">
        <v>68</v>
      </c>
      <c r="N1950" t="s">
        <v>94</v>
      </c>
      <c r="O1950" t="s">
        <v>120</v>
      </c>
      <c r="P1950">
        <v>66</v>
      </c>
      <c r="Q1950">
        <v>67</v>
      </c>
      <c r="R1950">
        <v>66</v>
      </c>
      <c r="S1950">
        <v>2</v>
      </c>
      <c r="T1950">
        <f t="shared" si="270"/>
        <v>64</v>
      </c>
      <c r="U1950">
        <v>64</v>
      </c>
      <c r="V1950">
        <f t="shared" si="271"/>
        <v>0</v>
      </c>
      <c r="W1950" s="3">
        <f t="shared" si="272"/>
        <v>3.0303030303030304E-2</v>
      </c>
      <c r="X1950">
        <v>24</v>
      </c>
      <c r="Y1950" s="4">
        <v>3.1</v>
      </c>
      <c r="Z1950" s="4">
        <v>1.4</v>
      </c>
      <c r="AA1950" s="5">
        <v>35674.089999999997</v>
      </c>
      <c r="AB1950" s="5">
        <f t="shared" si="273"/>
        <v>2283141.7599999998</v>
      </c>
      <c r="AC1950" s="5">
        <v>22610.93</v>
      </c>
      <c r="AD1950" s="5">
        <f t="shared" si="274"/>
        <v>1492321.38</v>
      </c>
      <c r="AE1950" s="5">
        <v>113713.13</v>
      </c>
      <c r="AF1950" s="5">
        <v>31369.24</v>
      </c>
      <c r="AG1950" s="5">
        <v>8707.64</v>
      </c>
      <c r="AH1950" s="5">
        <v>2030</v>
      </c>
      <c r="AI1950" s="5">
        <v>7040</v>
      </c>
      <c r="AJ1950">
        <v>1</v>
      </c>
      <c r="AK1950" s="5">
        <v>8765.9</v>
      </c>
      <c r="AL1950" s="5">
        <v>0</v>
      </c>
      <c r="AM1950" s="5">
        <v>40972.11</v>
      </c>
      <c r="AN1950">
        <v>4</v>
      </c>
      <c r="AO1950">
        <v>1</v>
      </c>
      <c r="AP1950" t="str">
        <f t="shared" si="275"/>
        <v>Yes</v>
      </c>
      <c r="AQ1950">
        <v>2</v>
      </c>
      <c r="AR1950" s="5">
        <f t="shared" si="276"/>
        <v>1704919.4</v>
      </c>
      <c r="AS1950" s="5">
        <f t="shared" si="277"/>
        <v>578222.36</v>
      </c>
      <c r="AT1950" t="s">
        <v>59</v>
      </c>
      <c r="AU1950" t="s">
        <v>6181</v>
      </c>
      <c r="AV1950" t="s">
        <v>6182</v>
      </c>
      <c r="AW1950" t="s">
        <v>6183</v>
      </c>
      <c r="AX1950" t="s">
        <v>6167</v>
      </c>
      <c r="AY1950">
        <v>69</v>
      </c>
      <c r="AZ1950">
        <v>0</v>
      </c>
      <c r="BA1950">
        <v>0</v>
      </c>
      <c r="BB1950" t="s">
        <v>6168</v>
      </c>
      <c r="BC1950">
        <v>0</v>
      </c>
      <c r="BD1950">
        <v>0</v>
      </c>
      <c r="BE1950" t="s">
        <v>6169</v>
      </c>
      <c r="BF1950" t="s">
        <v>6170</v>
      </c>
      <c r="BG1950">
        <v>1</v>
      </c>
      <c r="BH1950" t="s">
        <v>6179</v>
      </c>
      <c r="BI1950">
        <v>60</v>
      </c>
      <c r="BJ1950" t="s">
        <v>6187</v>
      </c>
      <c r="BK1950">
        <v>0</v>
      </c>
      <c r="BL1950">
        <v>74</v>
      </c>
      <c r="BM1950" s="3">
        <f t="shared" si="278"/>
        <v>0.89189189189189189</v>
      </c>
    </row>
    <row r="1951" spans="1:65">
      <c r="A1951" t="s">
        <v>2083</v>
      </c>
      <c r="B1951" s="2">
        <v>45774</v>
      </c>
      <c r="C1951" t="s">
        <v>1632</v>
      </c>
      <c r="D1951" t="s">
        <v>1633</v>
      </c>
      <c r="E1951">
        <v>4</v>
      </c>
      <c r="F1951" t="s">
        <v>49</v>
      </c>
      <c r="G1951" t="s">
        <v>50</v>
      </c>
      <c r="H1951" t="s">
        <v>51</v>
      </c>
      <c r="I1951" t="s">
        <v>74</v>
      </c>
      <c r="J1951" t="s">
        <v>53</v>
      </c>
      <c r="K1951" t="s">
        <v>75</v>
      </c>
      <c r="L1951" t="s">
        <v>67</v>
      </c>
      <c r="M1951" t="s">
        <v>68</v>
      </c>
      <c r="N1951" t="s">
        <v>57</v>
      </c>
      <c r="O1951" t="s">
        <v>70</v>
      </c>
      <c r="P1951">
        <v>77</v>
      </c>
      <c r="Q1951">
        <v>79</v>
      </c>
      <c r="R1951">
        <v>77</v>
      </c>
      <c r="S1951">
        <v>7</v>
      </c>
      <c r="T1951">
        <f t="shared" si="270"/>
        <v>70</v>
      </c>
      <c r="U1951">
        <v>70</v>
      </c>
      <c r="V1951">
        <f t="shared" si="271"/>
        <v>0</v>
      </c>
      <c r="W1951" s="3">
        <f t="shared" si="272"/>
        <v>9.0909090909090912E-2</v>
      </c>
      <c r="X1951">
        <v>39</v>
      </c>
      <c r="Y1951" s="4">
        <v>3</v>
      </c>
      <c r="Z1951" s="4">
        <v>0.9</v>
      </c>
      <c r="AA1951" s="5">
        <v>36016.800000000003</v>
      </c>
      <c r="AB1951" s="5">
        <f t="shared" si="273"/>
        <v>2521176</v>
      </c>
      <c r="AC1951" s="5">
        <v>21946.41</v>
      </c>
      <c r="AD1951" s="5">
        <f t="shared" si="274"/>
        <v>1689873.57</v>
      </c>
      <c r="AE1951" s="5">
        <v>133360.15</v>
      </c>
      <c r="AF1951" s="5">
        <v>35542.07</v>
      </c>
      <c r="AG1951" s="5">
        <v>36216.57</v>
      </c>
      <c r="AH1951" s="5">
        <v>1305</v>
      </c>
      <c r="AI1951" s="5">
        <v>62165.7</v>
      </c>
      <c r="AJ1951">
        <v>2</v>
      </c>
      <c r="AK1951" s="5">
        <v>16747.09</v>
      </c>
      <c r="AL1951" s="5">
        <v>0</v>
      </c>
      <c r="AM1951" s="5">
        <v>44113.53</v>
      </c>
      <c r="AN1951">
        <v>4</v>
      </c>
      <c r="AO1951">
        <v>3</v>
      </c>
      <c r="AP1951" t="str">
        <f t="shared" si="275"/>
        <v>Yes</v>
      </c>
      <c r="AQ1951">
        <v>2</v>
      </c>
      <c r="AR1951" s="5">
        <f t="shared" si="276"/>
        <v>2019323.68</v>
      </c>
      <c r="AS1951" s="5">
        <f t="shared" si="277"/>
        <v>501852.32</v>
      </c>
      <c r="AT1951" t="s">
        <v>1641</v>
      </c>
      <c r="AU1951" t="s">
        <v>6199</v>
      </c>
      <c r="AV1951" t="s">
        <v>6200</v>
      </c>
      <c r="AW1951" t="s">
        <v>6175</v>
      </c>
      <c r="AX1951" t="s">
        <v>6167</v>
      </c>
      <c r="AY1951">
        <v>80</v>
      </c>
      <c r="AZ1951">
        <v>2</v>
      </c>
      <c r="BA1951">
        <v>0</v>
      </c>
      <c r="BB1951" t="s">
        <v>6168</v>
      </c>
      <c r="BC1951">
        <v>0</v>
      </c>
      <c r="BD1951">
        <v>0</v>
      </c>
      <c r="BE1951" t="s">
        <v>6169</v>
      </c>
      <c r="BF1951" t="s">
        <v>6210</v>
      </c>
      <c r="BG1951">
        <v>0</v>
      </c>
      <c r="BH1951" t="s">
        <v>6171</v>
      </c>
      <c r="BI1951">
        <v>28</v>
      </c>
      <c r="BJ1951" t="s">
        <v>6172</v>
      </c>
      <c r="BK1951">
        <v>0</v>
      </c>
      <c r="BL1951">
        <v>82</v>
      </c>
      <c r="BM1951" s="3">
        <f t="shared" si="278"/>
        <v>0.93902439024390238</v>
      </c>
    </row>
    <row r="1952" spans="1:65">
      <c r="A1952" t="s">
        <v>2084</v>
      </c>
      <c r="B1952" s="2">
        <v>45774</v>
      </c>
      <c r="C1952" t="s">
        <v>1632</v>
      </c>
      <c r="D1952" t="s">
        <v>1633</v>
      </c>
      <c r="E1952">
        <v>4</v>
      </c>
      <c r="F1952" t="s">
        <v>72</v>
      </c>
      <c r="G1952" t="s">
        <v>50</v>
      </c>
      <c r="H1952" t="s">
        <v>179</v>
      </c>
      <c r="I1952" t="s">
        <v>52</v>
      </c>
      <c r="J1952" t="s">
        <v>53</v>
      </c>
      <c r="K1952" t="s">
        <v>75</v>
      </c>
      <c r="L1952" t="s">
        <v>55</v>
      </c>
      <c r="M1952" t="s">
        <v>56</v>
      </c>
      <c r="N1952" t="s">
        <v>94</v>
      </c>
      <c r="O1952" t="s">
        <v>120</v>
      </c>
      <c r="P1952">
        <v>60</v>
      </c>
      <c r="Q1952">
        <v>61</v>
      </c>
      <c r="R1952">
        <v>61</v>
      </c>
      <c r="S1952">
        <v>1</v>
      </c>
      <c r="T1952">
        <f t="shared" si="270"/>
        <v>60</v>
      </c>
      <c r="U1952">
        <v>60</v>
      </c>
      <c r="V1952">
        <f t="shared" si="271"/>
        <v>0</v>
      </c>
      <c r="W1952" s="3">
        <f t="shared" si="272"/>
        <v>1.6393442622950821E-2</v>
      </c>
      <c r="X1952">
        <v>28</v>
      </c>
      <c r="Y1952" s="4">
        <v>7.7</v>
      </c>
      <c r="Z1952" s="4">
        <v>2.2000000000000002</v>
      </c>
      <c r="AA1952" s="5">
        <v>35620.089999999997</v>
      </c>
      <c r="AB1952" s="5">
        <f t="shared" si="273"/>
        <v>2137205.4</v>
      </c>
      <c r="AC1952" s="5">
        <v>23544.97</v>
      </c>
      <c r="AD1952" s="5">
        <f t="shared" si="274"/>
        <v>1436243.17</v>
      </c>
      <c r="AE1952" s="5">
        <v>107961.16</v>
      </c>
      <c r="AF1952" s="5">
        <v>27474.57</v>
      </c>
      <c r="AG1952" s="5">
        <v>10206.719999999999</v>
      </c>
      <c r="AH1952" s="5">
        <v>3190</v>
      </c>
      <c r="AI1952" s="5">
        <v>3549.09</v>
      </c>
      <c r="AJ1952">
        <v>0</v>
      </c>
      <c r="AK1952" s="5">
        <v>0</v>
      </c>
      <c r="AL1952" s="5">
        <v>0</v>
      </c>
      <c r="AM1952" s="5">
        <v>38039.480000000003</v>
      </c>
      <c r="AN1952">
        <v>4</v>
      </c>
      <c r="AO1952">
        <v>2</v>
      </c>
      <c r="AP1952" t="str">
        <f t="shared" si="275"/>
        <v>Yes</v>
      </c>
      <c r="AQ1952">
        <v>1</v>
      </c>
      <c r="AR1952" s="5">
        <f t="shared" si="276"/>
        <v>1626664.19</v>
      </c>
      <c r="AS1952" s="5">
        <f t="shared" si="277"/>
        <v>510541.21</v>
      </c>
      <c r="AT1952" t="s">
        <v>59</v>
      </c>
      <c r="AU1952" t="s">
        <v>6164</v>
      </c>
      <c r="AV1952" t="s">
        <v>6165</v>
      </c>
      <c r="AW1952" t="s">
        <v>6166</v>
      </c>
      <c r="AX1952" t="s">
        <v>6184</v>
      </c>
      <c r="AY1952">
        <v>63</v>
      </c>
      <c r="AZ1952">
        <v>1</v>
      </c>
      <c r="BA1952">
        <v>0</v>
      </c>
      <c r="BB1952" t="s">
        <v>6168</v>
      </c>
      <c r="BC1952">
        <v>0</v>
      </c>
      <c r="BD1952">
        <v>0</v>
      </c>
      <c r="BE1952" t="s">
        <v>6169</v>
      </c>
      <c r="BF1952" t="s">
        <v>6170</v>
      </c>
      <c r="BG1952">
        <v>1</v>
      </c>
      <c r="BH1952" t="s">
        <v>6179</v>
      </c>
      <c r="BI1952">
        <v>22</v>
      </c>
      <c r="BJ1952" t="s">
        <v>6172</v>
      </c>
      <c r="BK1952">
        <v>0</v>
      </c>
      <c r="BL1952">
        <v>77</v>
      </c>
      <c r="BM1952" s="3">
        <f t="shared" si="278"/>
        <v>0.79220779220779225</v>
      </c>
    </row>
    <row r="1953" spans="1:65">
      <c r="A1953" t="s">
        <v>2085</v>
      </c>
      <c r="B1953" s="2">
        <v>45774</v>
      </c>
      <c r="C1953" t="s">
        <v>1632</v>
      </c>
      <c r="D1953" t="s">
        <v>1633</v>
      </c>
      <c r="E1953">
        <v>4</v>
      </c>
      <c r="F1953" t="s">
        <v>78</v>
      </c>
      <c r="G1953" t="s">
        <v>50</v>
      </c>
      <c r="H1953" t="s">
        <v>161</v>
      </c>
      <c r="I1953" t="s">
        <v>74</v>
      </c>
      <c r="J1953" t="s">
        <v>53</v>
      </c>
      <c r="K1953" t="s">
        <v>66</v>
      </c>
      <c r="L1953" t="s">
        <v>55</v>
      </c>
      <c r="M1953" t="s">
        <v>56</v>
      </c>
      <c r="N1953" t="s">
        <v>69</v>
      </c>
      <c r="O1953" t="s">
        <v>70</v>
      </c>
      <c r="P1953">
        <v>75</v>
      </c>
      <c r="Q1953">
        <v>76</v>
      </c>
      <c r="R1953">
        <v>74</v>
      </c>
      <c r="S1953">
        <v>2</v>
      </c>
      <c r="T1953">
        <f t="shared" si="270"/>
        <v>72</v>
      </c>
      <c r="U1953">
        <v>72</v>
      </c>
      <c r="V1953">
        <f t="shared" si="271"/>
        <v>0</v>
      </c>
      <c r="W1953" s="3">
        <f t="shared" si="272"/>
        <v>2.7027027027027029E-2</v>
      </c>
      <c r="X1953">
        <v>46</v>
      </c>
      <c r="Y1953" s="4">
        <v>0.5</v>
      </c>
      <c r="Z1953" s="4">
        <v>1.5</v>
      </c>
      <c r="AA1953" s="5">
        <v>30476.27</v>
      </c>
      <c r="AB1953" s="5">
        <f t="shared" si="273"/>
        <v>2194291.44</v>
      </c>
      <c r="AC1953" s="5">
        <v>23643.49</v>
      </c>
      <c r="AD1953" s="5">
        <f t="shared" si="274"/>
        <v>1749618.26</v>
      </c>
      <c r="AE1953" s="5">
        <v>127010.74</v>
      </c>
      <c r="AF1953" s="5">
        <v>37668.019999999997</v>
      </c>
      <c r="AG1953" s="5">
        <v>12018.01</v>
      </c>
      <c r="AH1953" s="5">
        <v>2175</v>
      </c>
      <c r="AI1953" s="5">
        <v>7068.66</v>
      </c>
      <c r="AJ1953">
        <v>0</v>
      </c>
      <c r="AK1953" s="5">
        <v>0</v>
      </c>
      <c r="AL1953" s="5">
        <v>31740.84</v>
      </c>
      <c r="AM1953" s="5">
        <v>76629.429999999993</v>
      </c>
      <c r="AN1953">
        <v>4</v>
      </c>
      <c r="AO1953">
        <v>4</v>
      </c>
      <c r="AP1953" t="str">
        <f t="shared" si="275"/>
        <v>Yes</v>
      </c>
      <c r="AQ1953">
        <v>1</v>
      </c>
      <c r="AR1953" s="5">
        <f t="shared" si="276"/>
        <v>2043928.96</v>
      </c>
      <c r="AS1953" s="5">
        <f t="shared" si="277"/>
        <v>150362.48000000001</v>
      </c>
      <c r="AT1953" t="s">
        <v>59</v>
      </c>
      <c r="AU1953" t="s">
        <v>6164</v>
      </c>
      <c r="AV1953" t="s">
        <v>6165</v>
      </c>
      <c r="AW1953" t="s">
        <v>6166</v>
      </c>
      <c r="AX1953" t="s">
        <v>6167</v>
      </c>
      <c r="AY1953">
        <v>79</v>
      </c>
      <c r="AZ1953">
        <v>1</v>
      </c>
      <c r="BA1953">
        <v>0</v>
      </c>
      <c r="BB1953" t="s">
        <v>6168</v>
      </c>
      <c r="BC1953">
        <v>0</v>
      </c>
      <c r="BD1953">
        <v>0</v>
      </c>
      <c r="BE1953" t="s">
        <v>6169</v>
      </c>
      <c r="BF1953" t="s">
        <v>6170</v>
      </c>
      <c r="BG1953">
        <v>3</v>
      </c>
      <c r="BH1953" t="s">
        <v>6206</v>
      </c>
      <c r="BI1953">
        <v>48</v>
      </c>
      <c r="BJ1953" t="s">
        <v>6193</v>
      </c>
      <c r="BK1953">
        <v>0</v>
      </c>
      <c r="BL1953">
        <v>82</v>
      </c>
      <c r="BM1953" s="3">
        <f t="shared" si="278"/>
        <v>0.90243902439024393</v>
      </c>
    </row>
    <row r="1954" spans="1:65">
      <c r="A1954" t="s">
        <v>2086</v>
      </c>
      <c r="B1954" s="2">
        <v>45774</v>
      </c>
      <c r="C1954" t="s">
        <v>1632</v>
      </c>
      <c r="D1954" t="s">
        <v>1633</v>
      </c>
      <c r="E1954">
        <v>4</v>
      </c>
      <c r="F1954" t="s">
        <v>49</v>
      </c>
      <c r="G1954" t="s">
        <v>50</v>
      </c>
      <c r="H1954" t="s">
        <v>51</v>
      </c>
      <c r="I1954" t="s">
        <v>52</v>
      </c>
      <c r="J1954" t="s">
        <v>53</v>
      </c>
      <c r="K1954" t="s">
        <v>66</v>
      </c>
      <c r="L1954" t="s">
        <v>55</v>
      </c>
      <c r="M1954" t="s">
        <v>56</v>
      </c>
      <c r="N1954" t="s">
        <v>69</v>
      </c>
      <c r="O1954" t="s">
        <v>82</v>
      </c>
      <c r="P1954">
        <v>78</v>
      </c>
      <c r="Q1954">
        <v>82</v>
      </c>
      <c r="R1954">
        <v>78</v>
      </c>
      <c r="S1954">
        <v>2</v>
      </c>
      <c r="T1954">
        <f t="shared" si="270"/>
        <v>76</v>
      </c>
      <c r="U1954">
        <v>76</v>
      </c>
      <c r="V1954">
        <f t="shared" si="271"/>
        <v>0</v>
      </c>
      <c r="W1954" s="3">
        <f t="shared" si="272"/>
        <v>2.564102564102564E-2</v>
      </c>
      <c r="X1954">
        <v>28</v>
      </c>
      <c r="Y1954" s="4">
        <v>7.3</v>
      </c>
      <c r="Z1954" s="4">
        <v>1.2</v>
      </c>
      <c r="AA1954" s="5">
        <v>30067.33</v>
      </c>
      <c r="AB1954" s="5">
        <f t="shared" si="273"/>
        <v>2285117.08</v>
      </c>
      <c r="AC1954" s="5">
        <v>23683.61</v>
      </c>
      <c r="AD1954" s="5">
        <f t="shared" si="274"/>
        <v>1847321.58</v>
      </c>
      <c r="AE1954" s="5">
        <v>138567.6</v>
      </c>
      <c r="AF1954" s="5">
        <v>36855.919999999998</v>
      </c>
      <c r="AG1954" s="5">
        <v>9099.16</v>
      </c>
      <c r="AH1954" s="5">
        <v>1740</v>
      </c>
      <c r="AI1954" s="5">
        <v>7030.99</v>
      </c>
      <c r="AJ1954">
        <v>0</v>
      </c>
      <c r="AK1954" s="5">
        <v>0</v>
      </c>
      <c r="AL1954" s="5">
        <v>31740.84</v>
      </c>
      <c r="AM1954" s="5">
        <v>78681.86</v>
      </c>
      <c r="AN1954">
        <v>4</v>
      </c>
      <c r="AO1954">
        <v>4</v>
      </c>
      <c r="AP1954" t="str">
        <f t="shared" si="275"/>
        <v>Yes</v>
      </c>
      <c r="AQ1954">
        <v>0</v>
      </c>
      <c r="AR1954" s="5">
        <f t="shared" si="276"/>
        <v>2151037.9500000002</v>
      </c>
      <c r="AS1954" s="5">
        <f t="shared" si="277"/>
        <v>134079.13</v>
      </c>
      <c r="AT1954" t="s">
        <v>59</v>
      </c>
      <c r="AU1954" t="s">
        <v>6164</v>
      </c>
      <c r="AV1954" t="s">
        <v>6165</v>
      </c>
      <c r="AW1954" t="s">
        <v>6166</v>
      </c>
      <c r="AX1954" t="s">
        <v>6167</v>
      </c>
      <c r="AY1954">
        <v>84</v>
      </c>
      <c r="AZ1954">
        <v>4</v>
      </c>
      <c r="BA1954">
        <v>0</v>
      </c>
      <c r="BB1954" t="s">
        <v>6168</v>
      </c>
      <c r="BC1954">
        <v>0</v>
      </c>
      <c r="BD1954">
        <v>0</v>
      </c>
      <c r="BE1954" t="s">
        <v>6169</v>
      </c>
      <c r="BF1954" t="s">
        <v>6170</v>
      </c>
      <c r="BG1954">
        <v>1</v>
      </c>
      <c r="BH1954" t="s">
        <v>6179</v>
      </c>
      <c r="BI1954">
        <v>46</v>
      </c>
      <c r="BJ1954" t="s">
        <v>6172</v>
      </c>
      <c r="BK1954">
        <v>0</v>
      </c>
      <c r="BL1954">
        <v>84</v>
      </c>
      <c r="BM1954" s="3">
        <f t="shared" si="278"/>
        <v>0.9285714285714286</v>
      </c>
    </row>
    <row r="1955" spans="1:65">
      <c r="A1955" t="s">
        <v>2087</v>
      </c>
      <c r="B1955" s="2">
        <v>45774</v>
      </c>
      <c r="C1955" t="s">
        <v>1632</v>
      </c>
      <c r="D1955" t="s">
        <v>1633</v>
      </c>
      <c r="E1955">
        <v>4</v>
      </c>
      <c r="F1955" t="s">
        <v>61</v>
      </c>
      <c r="G1955" t="s">
        <v>50</v>
      </c>
      <c r="H1955" t="s">
        <v>127</v>
      </c>
      <c r="I1955" t="s">
        <v>64</v>
      </c>
      <c r="J1955" t="s">
        <v>53</v>
      </c>
      <c r="K1955" t="s">
        <v>54</v>
      </c>
      <c r="L1955" t="s">
        <v>92</v>
      </c>
      <c r="M1955" t="s">
        <v>56</v>
      </c>
      <c r="N1955" t="s">
        <v>69</v>
      </c>
      <c r="O1955" t="s">
        <v>120</v>
      </c>
      <c r="P1955">
        <v>77</v>
      </c>
      <c r="Q1955">
        <v>84</v>
      </c>
      <c r="R1955">
        <v>84</v>
      </c>
      <c r="S1955">
        <v>1</v>
      </c>
      <c r="T1955">
        <f t="shared" si="270"/>
        <v>83</v>
      </c>
      <c r="U1955">
        <v>75</v>
      </c>
      <c r="V1955">
        <f t="shared" si="271"/>
        <v>8</v>
      </c>
      <c r="W1955" s="3">
        <f t="shared" si="272"/>
        <v>1.1904761904761904E-2</v>
      </c>
      <c r="X1955">
        <v>33</v>
      </c>
      <c r="Y1955" s="4">
        <v>5.3</v>
      </c>
      <c r="Z1955" s="4">
        <v>1.8</v>
      </c>
      <c r="AA1955" s="5">
        <v>38835.68</v>
      </c>
      <c r="AB1955" s="5">
        <f t="shared" si="273"/>
        <v>2912676</v>
      </c>
      <c r="AC1955" s="5">
        <v>23805.279999999999</v>
      </c>
      <c r="AD1955" s="5">
        <f t="shared" si="274"/>
        <v>1999643.52</v>
      </c>
      <c r="AE1955" s="5">
        <v>138934.81</v>
      </c>
      <c r="AF1955" s="5">
        <v>37156.35</v>
      </c>
      <c r="AG1955" s="5">
        <v>10214.459999999999</v>
      </c>
      <c r="AH1955" s="5">
        <v>2610</v>
      </c>
      <c r="AI1955" s="5">
        <v>3536.84</v>
      </c>
      <c r="AJ1955">
        <v>0</v>
      </c>
      <c r="AK1955" s="5">
        <v>0</v>
      </c>
      <c r="AL1955" s="5">
        <v>5232.7700000000004</v>
      </c>
      <c r="AM1955" s="5">
        <v>52655.6</v>
      </c>
      <c r="AN1955">
        <v>4</v>
      </c>
      <c r="AO1955">
        <v>5</v>
      </c>
      <c r="AP1955" t="str">
        <f t="shared" si="275"/>
        <v>No</v>
      </c>
      <c r="AQ1955">
        <v>3</v>
      </c>
      <c r="AR1955" s="5">
        <f t="shared" si="276"/>
        <v>2249984.35</v>
      </c>
      <c r="AS1955" s="5">
        <f t="shared" si="277"/>
        <v>662691.65</v>
      </c>
      <c r="AT1955" t="s">
        <v>59</v>
      </c>
      <c r="AU1955" t="s">
        <v>6164</v>
      </c>
      <c r="AV1955" t="s">
        <v>6165</v>
      </c>
      <c r="AW1955" t="s">
        <v>6166</v>
      </c>
      <c r="AX1955" t="s">
        <v>6184</v>
      </c>
      <c r="AY1955">
        <v>77</v>
      </c>
      <c r="AZ1955">
        <v>0</v>
      </c>
      <c r="BA1955">
        <v>46</v>
      </c>
      <c r="BB1955" t="s">
        <v>6180</v>
      </c>
      <c r="BC1955">
        <v>1</v>
      </c>
      <c r="BD1955">
        <v>0</v>
      </c>
      <c r="BE1955" t="s">
        <v>6196</v>
      </c>
      <c r="BF1955" t="s">
        <v>6170</v>
      </c>
      <c r="BG1955">
        <v>1</v>
      </c>
      <c r="BH1955" t="s">
        <v>6186</v>
      </c>
      <c r="BI1955">
        <v>23</v>
      </c>
      <c r="BJ1955" t="s">
        <v>6172</v>
      </c>
      <c r="BK1955">
        <v>0</v>
      </c>
      <c r="BL1955">
        <v>89</v>
      </c>
      <c r="BM1955" s="3">
        <f t="shared" si="278"/>
        <v>0.9438202247191011</v>
      </c>
    </row>
    <row r="1956" spans="1:65">
      <c r="A1956" t="s">
        <v>2088</v>
      </c>
      <c r="B1956" s="2">
        <v>45774</v>
      </c>
      <c r="C1956" t="s">
        <v>1632</v>
      </c>
      <c r="D1956" t="s">
        <v>1633</v>
      </c>
      <c r="E1956">
        <v>4</v>
      </c>
      <c r="F1956" t="s">
        <v>78</v>
      </c>
      <c r="G1956" t="s">
        <v>79</v>
      </c>
      <c r="H1956" t="s">
        <v>136</v>
      </c>
      <c r="I1956" t="s">
        <v>64</v>
      </c>
      <c r="J1956" t="s">
        <v>81</v>
      </c>
      <c r="K1956" t="s">
        <v>66</v>
      </c>
      <c r="L1956" t="s">
        <v>92</v>
      </c>
      <c r="M1956" t="s">
        <v>56</v>
      </c>
      <c r="N1956" t="s">
        <v>57</v>
      </c>
      <c r="O1956" t="s">
        <v>70</v>
      </c>
      <c r="P1956">
        <v>43</v>
      </c>
      <c r="Q1956">
        <v>45</v>
      </c>
      <c r="R1956">
        <v>43</v>
      </c>
      <c r="S1956">
        <v>1</v>
      </c>
      <c r="T1956">
        <f t="shared" si="270"/>
        <v>42</v>
      </c>
      <c r="U1956">
        <v>42</v>
      </c>
      <c r="V1956">
        <f t="shared" si="271"/>
        <v>0</v>
      </c>
      <c r="W1956" s="3">
        <f t="shared" si="272"/>
        <v>2.3255813953488372E-2</v>
      </c>
      <c r="X1956">
        <v>35</v>
      </c>
      <c r="Y1956" s="4">
        <v>0</v>
      </c>
      <c r="Z1956" s="4">
        <v>1.2</v>
      </c>
      <c r="AA1956" s="5">
        <v>73462.98</v>
      </c>
      <c r="AB1956" s="5">
        <f t="shared" si="273"/>
        <v>3085445.16</v>
      </c>
      <c r="AC1956" s="5">
        <v>53409.61</v>
      </c>
      <c r="AD1956" s="5">
        <f t="shared" si="274"/>
        <v>2296613.23</v>
      </c>
      <c r="AE1956" s="5">
        <v>125451.67</v>
      </c>
      <c r="AF1956" s="5">
        <v>39557.19</v>
      </c>
      <c r="AG1956" s="5">
        <v>9522.51</v>
      </c>
      <c r="AH1956" s="5">
        <v>1740</v>
      </c>
      <c r="AI1956" s="5">
        <v>7497.44</v>
      </c>
      <c r="AJ1956">
        <v>0</v>
      </c>
      <c r="AK1956" s="5">
        <v>0</v>
      </c>
      <c r="AL1956" s="5">
        <v>0</v>
      </c>
      <c r="AM1956" s="5">
        <v>30510.71</v>
      </c>
      <c r="AN1956">
        <v>4</v>
      </c>
      <c r="AO1956">
        <v>5</v>
      </c>
      <c r="AP1956" t="str">
        <f t="shared" si="275"/>
        <v>No</v>
      </c>
      <c r="AQ1956">
        <v>2</v>
      </c>
      <c r="AR1956" s="5">
        <f t="shared" si="276"/>
        <v>2510892.75</v>
      </c>
      <c r="AS1956" s="5">
        <f t="shared" si="277"/>
        <v>574552.41</v>
      </c>
      <c r="AT1956" t="s">
        <v>59</v>
      </c>
      <c r="AU1956" t="s">
        <v>6164</v>
      </c>
      <c r="AV1956" t="s">
        <v>6165</v>
      </c>
      <c r="AW1956" t="s">
        <v>6166</v>
      </c>
      <c r="AX1956" t="s">
        <v>6167</v>
      </c>
      <c r="AY1956">
        <v>45</v>
      </c>
      <c r="AZ1956">
        <v>0</v>
      </c>
      <c r="BA1956">
        <v>0</v>
      </c>
      <c r="BB1956" t="s">
        <v>6168</v>
      </c>
      <c r="BC1956">
        <v>0</v>
      </c>
      <c r="BD1956">
        <v>1</v>
      </c>
      <c r="BE1956" t="s">
        <v>6188</v>
      </c>
      <c r="BF1956" t="s">
        <v>6170</v>
      </c>
      <c r="BG1956">
        <v>1</v>
      </c>
      <c r="BH1956" t="s">
        <v>6179</v>
      </c>
      <c r="BI1956">
        <v>31</v>
      </c>
      <c r="BJ1956" t="s">
        <v>6172</v>
      </c>
      <c r="BK1956">
        <v>0</v>
      </c>
      <c r="BL1956">
        <v>51</v>
      </c>
      <c r="BM1956" s="3">
        <f t="shared" si="278"/>
        <v>0.84313725490196079</v>
      </c>
    </row>
    <row r="1957" spans="1:65">
      <c r="A1957" t="s">
        <v>2089</v>
      </c>
      <c r="B1957" s="2">
        <v>45774</v>
      </c>
      <c r="C1957" t="s">
        <v>1632</v>
      </c>
      <c r="D1957" t="s">
        <v>1633</v>
      </c>
      <c r="E1957">
        <v>4</v>
      </c>
      <c r="F1957" t="s">
        <v>78</v>
      </c>
      <c r="G1957" t="s">
        <v>79</v>
      </c>
      <c r="H1957" t="s">
        <v>143</v>
      </c>
      <c r="I1957" t="s">
        <v>52</v>
      </c>
      <c r="J1957" t="s">
        <v>65</v>
      </c>
      <c r="K1957" t="s">
        <v>66</v>
      </c>
      <c r="L1957" t="s">
        <v>87</v>
      </c>
      <c r="M1957" t="s">
        <v>56</v>
      </c>
      <c r="N1957" t="s">
        <v>69</v>
      </c>
      <c r="O1957" t="s">
        <v>58</v>
      </c>
      <c r="P1957">
        <v>51</v>
      </c>
      <c r="Q1957">
        <v>54</v>
      </c>
      <c r="R1957">
        <v>51</v>
      </c>
      <c r="S1957">
        <v>1</v>
      </c>
      <c r="T1957">
        <f t="shared" si="270"/>
        <v>50</v>
      </c>
      <c r="U1957">
        <v>49</v>
      </c>
      <c r="V1957">
        <f t="shared" si="271"/>
        <v>1</v>
      </c>
      <c r="W1957" s="3">
        <f t="shared" si="272"/>
        <v>1.9607843137254902E-2</v>
      </c>
      <c r="X1957">
        <v>29</v>
      </c>
      <c r="Y1957" s="4">
        <v>3.1</v>
      </c>
      <c r="Z1957" s="4">
        <v>0.8</v>
      </c>
      <c r="AA1957" s="5">
        <v>49241.01</v>
      </c>
      <c r="AB1957" s="5">
        <f t="shared" si="273"/>
        <v>2412809.4900000002</v>
      </c>
      <c r="AC1957" s="5">
        <v>35873.31</v>
      </c>
      <c r="AD1957" s="5">
        <f t="shared" si="274"/>
        <v>1829538.81</v>
      </c>
      <c r="AE1957" s="5">
        <v>118291.72</v>
      </c>
      <c r="AF1957" s="5">
        <v>34228.639999999999</v>
      </c>
      <c r="AG1957" s="5">
        <v>10099.73</v>
      </c>
      <c r="AH1957" s="5">
        <v>1160</v>
      </c>
      <c r="AI1957" s="5">
        <v>5100</v>
      </c>
      <c r="AJ1957">
        <v>0</v>
      </c>
      <c r="AK1957" s="5">
        <v>0</v>
      </c>
      <c r="AL1957" s="5">
        <v>1127.43</v>
      </c>
      <c r="AM1957" s="5">
        <v>32895.35</v>
      </c>
      <c r="AN1957">
        <v>4</v>
      </c>
      <c r="AO1957">
        <v>4</v>
      </c>
      <c r="AP1957" t="str">
        <f t="shared" si="275"/>
        <v>Yes</v>
      </c>
      <c r="AQ1957">
        <v>0</v>
      </c>
      <c r="AR1957" s="5">
        <f t="shared" si="276"/>
        <v>2032441.68</v>
      </c>
      <c r="AS1957" s="5">
        <f t="shared" si="277"/>
        <v>380367.81</v>
      </c>
      <c r="AT1957" t="s">
        <v>59</v>
      </c>
      <c r="AU1957" t="s">
        <v>6164</v>
      </c>
      <c r="AV1957" t="s">
        <v>6165</v>
      </c>
      <c r="AW1957" t="s">
        <v>6166</v>
      </c>
      <c r="AX1957" t="s">
        <v>6167</v>
      </c>
      <c r="AY1957">
        <v>52</v>
      </c>
      <c r="AZ1957">
        <v>0</v>
      </c>
      <c r="BA1957">
        <v>10</v>
      </c>
      <c r="BB1957" t="s">
        <v>6198</v>
      </c>
      <c r="BC1957">
        <v>0</v>
      </c>
      <c r="BD1957">
        <v>0</v>
      </c>
      <c r="BE1957" t="s">
        <v>6169</v>
      </c>
      <c r="BF1957" t="s">
        <v>6170</v>
      </c>
      <c r="BG1957">
        <v>0</v>
      </c>
      <c r="BH1957" t="s">
        <v>6171</v>
      </c>
      <c r="BI1957">
        <v>45</v>
      </c>
      <c r="BJ1957" t="s">
        <v>6172</v>
      </c>
      <c r="BK1957">
        <v>0</v>
      </c>
      <c r="BL1957">
        <v>60</v>
      </c>
      <c r="BM1957" s="3">
        <f t="shared" si="278"/>
        <v>0.85</v>
      </c>
    </row>
    <row r="1958" spans="1:65">
      <c r="A1958" t="s">
        <v>2090</v>
      </c>
      <c r="B1958" s="2">
        <v>45774</v>
      </c>
      <c r="C1958" t="s">
        <v>1632</v>
      </c>
      <c r="D1958" t="s">
        <v>1633</v>
      </c>
      <c r="E1958">
        <v>4</v>
      </c>
      <c r="F1958" t="s">
        <v>49</v>
      </c>
      <c r="G1958" t="s">
        <v>50</v>
      </c>
      <c r="H1958" t="s">
        <v>89</v>
      </c>
      <c r="I1958" t="s">
        <v>74</v>
      </c>
      <c r="J1958" t="s">
        <v>65</v>
      </c>
      <c r="K1958" t="s">
        <v>66</v>
      </c>
      <c r="L1958" t="s">
        <v>92</v>
      </c>
      <c r="M1958" t="s">
        <v>56</v>
      </c>
      <c r="N1958" t="s">
        <v>57</v>
      </c>
      <c r="O1958" t="s">
        <v>82</v>
      </c>
      <c r="P1958">
        <v>48</v>
      </c>
      <c r="Q1958">
        <v>49</v>
      </c>
      <c r="R1958">
        <v>48</v>
      </c>
      <c r="S1958">
        <v>1</v>
      </c>
      <c r="T1958">
        <f t="shared" si="270"/>
        <v>47</v>
      </c>
      <c r="U1958">
        <v>46</v>
      </c>
      <c r="V1958">
        <f t="shared" si="271"/>
        <v>1</v>
      </c>
      <c r="W1958" s="3">
        <f t="shared" si="272"/>
        <v>2.0833333333333332E-2</v>
      </c>
      <c r="X1958">
        <v>57</v>
      </c>
      <c r="Y1958" s="4">
        <v>6.6</v>
      </c>
      <c r="Z1958" s="4">
        <v>1.7</v>
      </c>
      <c r="AA1958" s="5">
        <v>48612.18</v>
      </c>
      <c r="AB1958" s="5">
        <f t="shared" si="273"/>
        <v>2236160.2799999998</v>
      </c>
      <c r="AC1958" s="5">
        <v>35043.15</v>
      </c>
      <c r="AD1958" s="5">
        <f t="shared" si="274"/>
        <v>1682071.2</v>
      </c>
      <c r="AE1958" s="5">
        <v>106813.64</v>
      </c>
      <c r="AF1958" s="5">
        <v>33695.54</v>
      </c>
      <c r="AG1958" s="5">
        <v>11974.76</v>
      </c>
      <c r="AH1958" s="5">
        <v>2465</v>
      </c>
      <c r="AI1958" s="5">
        <v>5134.88</v>
      </c>
      <c r="AJ1958">
        <v>0</v>
      </c>
      <c r="AK1958" s="5">
        <v>0</v>
      </c>
      <c r="AL1958" s="5">
        <v>1084.6300000000001</v>
      </c>
      <c r="AM1958" s="5">
        <v>31733.47</v>
      </c>
      <c r="AN1958">
        <v>4</v>
      </c>
      <c r="AO1958">
        <v>3</v>
      </c>
      <c r="AP1958" t="str">
        <f t="shared" si="275"/>
        <v>Yes</v>
      </c>
      <c r="AQ1958">
        <v>1</v>
      </c>
      <c r="AR1958" s="5">
        <f t="shared" si="276"/>
        <v>1874973.12</v>
      </c>
      <c r="AS1958" s="5">
        <f t="shared" si="277"/>
        <v>361187.16</v>
      </c>
      <c r="AT1958" t="s">
        <v>59</v>
      </c>
      <c r="AU1958" t="s">
        <v>6164</v>
      </c>
      <c r="AV1958" t="s">
        <v>6165</v>
      </c>
      <c r="AW1958" t="s">
        <v>6166</v>
      </c>
      <c r="AX1958" t="s">
        <v>6202</v>
      </c>
      <c r="AY1958">
        <v>51</v>
      </c>
      <c r="AZ1958">
        <v>0</v>
      </c>
      <c r="BA1958">
        <v>12</v>
      </c>
      <c r="BB1958" t="s">
        <v>6198</v>
      </c>
      <c r="BC1958">
        <v>0</v>
      </c>
      <c r="BD1958">
        <v>0</v>
      </c>
      <c r="BE1958" t="s">
        <v>6169</v>
      </c>
      <c r="BF1958" t="s">
        <v>6170</v>
      </c>
      <c r="BG1958">
        <v>1</v>
      </c>
      <c r="BH1958" t="s">
        <v>6192</v>
      </c>
      <c r="BI1958">
        <v>45</v>
      </c>
      <c r="BJ1958" t="s">
        <v>6172</v>
      </c>
      <c r="BK1958">
        <v>0</v>
      </c>
      <c r="BL1958">
        <v>61</v>
      </c>
      <c r="BM1958" s="3">
        <f t="shared" si="278"/>
        <v>0.78688524590163933</v>
      </c>
    </row>
    <row r="1959" spans="1:65">
      <c r="A1959" t="s">
        <v>2091</v>
      </c>
      <c r="B1959" s="2">
        <v>45774</v>
      </c>
      <c r="C1959" t="s">
        <v>1632</v>
      </c>
      <c r="D1959" t="s">
        <v>1633</v>
      </c>
      <c r="E1959">
        <v>4</v>
      </c>
      <c r="F1959" t="s">
        <v>72</v>
      </c>
      <c r="G1959" t="s">
        <v>62</v>
      </c>
      <c r="H1959" t="s">
        <v>155</v>
      </c>
      <c r="I1959" t="s">
        <v>52</v>
      </c>
      <c r="J1959" t="s">
        <v>53</v>
      </c>
      <c r="K1959" t="s">
        <v>75</v>
      </c>
      <c r="L1959" t="s">
        <v>92</v>
      </c>
      <c r="M1959" t="s">
        <v>56</v>
      </c>
      <c r="N1959" t="s">
        <v>69</v>
      </c>
      <c r="O1959" t="s">
        <v>58</v>
      </c>
      <c r="P1959">
        <v>63</v>
      </c>
      <c r="Q1959">
        <v>66</v>
      </c>
      <c r="R1959">
        <v>66</v>
      </c>
      <c r="S1959">
        <v>1</v>
      </c>
      <c r="T1959">
        <f t="shared" si="270"/>
        <v>65</v>
      </c>
      <c r="U1959">
        <v>62</v>
      </c>
      <c r="V1959">
        <f t="shared" si="271"/>
        <v>3</v>
      </c>
      <c r="W1959" s="3">
        <f t="shared" si="272"/>
        <v>1.5151515151515152E-2</v>
      </c>
      <c r="X1959">
        <v>39</v>
      </c>
      <c r="Y1959" s="4">
        <v>6.2</v>
      </c>
      <c r="Z1959" s="4">
        <v>1.9</v>
      </c>
      <c r="AA1959" s="5">
        <v>36113.9</v>
      </c>
      <c r="AB1959" s="5">
        <f t="shared" si="273"/>
        <v>2239061.7999999998</v>
      </c>
      <c r="AC1959" s="5">
        <v>23833.27</v>
      </c>
      <c r="AD1959" s="5">
        <f t="shared" si="274"/>
        <v>1572995.82</v>
      </c>
      <c r="AE1959" s="5">
        <v>118320.19</v>
      </c>
      <c r="AF1959" s="5">
        <v>30555.89</v>
      </c>
      <c r="AG1959" s="5">
        <v>11444.68</v>
      </c>
      <c r="AH1959" s="5">
        <v>2755</v>
      </c>
      <c r="AI1959" s="5">
        <v>3520</v>
      </c>
      <c r="AJ1959">
        <v>0</v>
      </c>
      <c r="AK1959" s="5">
        <v>0</v>
      </c>
      <c r="AL1959" s="5">
        <v>2110.12</v>
      </c>
      <c r="AM1959" s="5">
        <v>41319.5</v>
      </c>
      <c r="AN1959">
        <v>4</v>
      </c>
      <c r="AO1959">
        <v>4</v>
      </c>
      <c r="AP1959" t="str">
        <f t="shared" si="275"/>
        <v>Yes</v>
      </c>
      <c r="AQ1959">
        <v>1</v>
      </c>
      <c r="AR1959" s="5">
        <f t="shared" si="276"/>
        <v>1783021.2</v>
      </c>
      <c r="AS1959" s="5">
        <f t="shared" si="277"/>
        <v>456040.6</v>
      </c>
      <c r="AT1959" t="s">
        <v>59</v>
      </c>
      <c r="AU1959" t="s">
        <v>6164</v>
      </c>
      <c r="AV1959" t="s">
        <v>6165</v>
      </c>
      <c r="AW1959" t="s">
        <v>6166</v>
      </c>
      <c r="AX1959" t="s">
        <v>6184</v>
      </c>
      <c r="AY1959">
        <v>63</v>
      </c>
      <c r="AZ1959">
        <v>0</v>
      </c>
      <c r="BA1959">
        <v>21</v>
      </c>
      <c r="BB1959" t="s">
        <v>6180</v>
      </c>
      <c r="BC1959">
        <v>0</v>
      </c>
      <c r="BD1959">
        <v>0</v>
      </c>
      <c r="BE1959" t="s">
        <v>6169</v>
      </c>
      <c r="BF1959" t="s">
        <v>6170</v>
      </c>
      <c r="BG1959">
        <v>1</v>
      </c>
      <c r="BH1959" t="s">
        <v>6186</v>
      </c>
      <c r="BI1959">
        <v>20</v>
      </c>
      <c r="BJ1959" t="s">
        <v>6172</v>
      </c>
      <c r="BK1959">
        <v>0</v>
      </c>
      <c r="BL1959">
        <v>71</v>
      </c>
      <c r="BM1959" s="3">
        <f t="shared" si="278"/>
        <v>0.92957746478873238</v>
      </c>
    </row>
    <row r="1960" spans="1:65">
      <c r="A1960" t="s">
        <v>2092</v>
      </c>
      <c r="B1960" s="2">
        <v>45774</v>
      </c>
      <c r="C1960" t="s">
        <v>1632</v>
      </c>
      <c r="D1960" t="s">
        <v>1633</v>
      </c>
      <c r="E1960">
        <v>4</v>
      </c>
      <c r="F1960" t="s">
        <v>49</v>
      </c>
      <c r="G1960" t="s">
        <v>50</v>
      </c>
      <c r="H1960" t="s">
        <v>51</v>
      </c>
      <c r="I1960" t="s">
        <v>74</v>
      </c>
      <c r="J1960" t="s">
        <v>53</v>
      </c>
      <c r="K1960" t="s">
        <v>66</v>
      </c>
      <c r="L1960" t="s">
        <v>55</v>
      </c>
      <c r="M1960" t="s">
        <v>56</v>
      </c>
      <c r="N1960" t="s">
        <v>69</v>
      </c>
      <c r="O1960" t="s">
        <v>82</v>
      </c>
      <c r="P1960">
        <v>75</v>
      </c>
      <c r="Q1960">
        <v>78</v>
      </c>
      <c r="R1960">
        <v>76</v>
      </c>
      <c r="S1960">
        <v>2</v>
      </c>
      <c r="T1960">
        <f t="shared" si="270"/>
        <v>74</v>
      </c>
      <c r="U1960">
        <v>74</v>
      </c>
      <c r="V1960">
        <f t="shared" si="271"/>
        <v>0</v>
      </c>
      <c r="W1960" s="3">
        <f t="shared" si="272"/>
        <v>2.6315789473684209E-2</v>
      </c>
      <c r="X1960">
        <v>40</v>
      </c>
      <c r="Y1960" s="4">
        <v>3</v>
      </c>
      <c r="Z1960" s="4">
        <v>1.3</v>
      </c>
      <c r="AA1960" s="5">
        <v>30665.69</v>
      </c>
      <c r="AB1960" s="5">
        <f t="shared" si="273"/>
        <v>2269261.06</v>
      </c>
      <c r="AC1960" s="5">
        <v>23662.81</v>
      </c>
      <c r="AD1960" s="5">
        <f t="shared" si="274"/>
        <v>1798373.56</v>
      </c>
      <c r="AE1960" s="5">
        <v>129282.5</v>
      </c>
      <c r="AF1960" s="5">
        <v>37148.04</v>
      </c>
      <c r="AG1960" s="5">
        <v>10727.3</v>
      </c>
      <c r="AH1960" s="5">
        <v>1885</v>
      </c>
      <c r="AI1960" s="5">
        <v>7049.28</v>
      </c>
      <c r="AJ1960">
        <v>0</v>
      </c>
      <c r="AK1960" s="5">
        <v>0</v>
      </c>
      <c r="AL1960" s="5">
        <v>31740.84</v>
      </c>
      <c r="AM1960" s="5">
        <v>78915.679999999993</v>
      </c>
      <c r="AN1960">
        <v>4</v>
      </c>
      <c r="AO1960">
        <v>4</v>
      </c>
      <c r="AP1960" t="str">
        <f t="shared" si="275"/>
        <v>Yes</v>
      </c>
      <c r="AQ1960">
        <v>1</v>
      </c>
      <c r="AR1960" s="5">
        <f t="shared" si="276"/>
        <v>2095122.2</v>
      </c>
      <c r="AS1960" s="5">
        <f t="shared" si="277"/>
        <v>174138.86</v>
      </c>
      <c r="AT1960" t="s">
        <v>59</v>
      </c>
      <c r="AU1960" t="s">
        <v>6164</v>
      </c>
      <c r="AV1960" t="s">
        <v>6165</v>
      </c>
      <c r="AW1960" t="s">
        <v>6166</v>
      </c>
      <c r="AX1960" t="s">
        <v>6167</v>
      </c>
      <c r="AY1960">
        <v>76</v>
      </c>
      <c r="AZ1960">
        <v>0</v>
      </c>
      <c r="BA1960">
        <v>0</v>
      </c>
      <c r="BB1960" t="s">
        <v>6168</v>
      </c>
      <c r="BC1960">
        <v>0</v>
      </c>
      <c r="BD1960">
        <v>0</v>
      </c>
      <c r="BE1960" t="s">
        <v>6169</v>
      </c>
      <c r="BF1960" t="s">
        <v>6170</v>
      </c>
      <c r="BG1960">
        <v>0</v>
      </c>
      <c r="BH1960" t="s">
        <v>6171</v>
      </c>
      <c r="BI1960">
        <v>52</v>
      </c>
      <c r="BJ1960" t="s">
        <v>6187</v>
      </c>
      <c r="BK1960">
        <v>0</v>
      </c>
      <c r="BL1960">
        <v>83</v>
      </c>
      <c r="BM1960" s="3">
        <f t="shared" si="278"/>
        <v>0.91566265060240959</v>
      </c>
    </row>
    <row r="1961" spans="1:65">
      <c r="A1961" t="s">
        <v>2093</v>
      </c>
      <c r="B1961" s="2">
        <v>45774</v>
      </c>
      <c r="C1961" t="s">
        <v>1632</v>
      </c>
      <c r="D1961" t="s">
        <v>1633</v>
      </c>
      <c r="E1961">
        <v>4</v>
      </c>
      <c r="F1961" t="s">
        <v>72</v>
      </c>
      <c r="G1961" t="s">
        <v>50</v>
      </c>
      <c r="H1961" t="s">
        <v>73</v>
      </c>
      <c r="I1961" t="s">
        <v>74</v>
      </c>
      <c r="J1961" t="s">
        <v>65</v>
      </c>
      <c r="K1961" t="s">
        <v>75</v>
      </c>
      <c r="L1961" t="s">
        <v>67</v>
      </c>
      <c r="M1961" t="s">
        <v>56</v>
      </c>
      <c r="N1961" t="s">
        <v>69</v>
      </c>
      <c r="O1961" t="s">
        <v>70</v>
      </c>
      <c r="P1961">
        <v>49</v>
      </c>
      <c r="Q1961">
        <v>50</v>
      </c>
      <c r="R1961">
        <v>50</v>
      </c>
      <c r="S1961">
        <v>1</v>
      </c>
      <c r="T1961">
        <f t="shared" si="270"/>
        <v>49</v>
      </c>
      <c r="U1961">
        <v>49</v>
      </c>
      <c r="V1961">
        <f t="shared" si="271"/>
        <v>0</v>
      </c>
      <c r="W1961" s="3">
        <f t="shared" si="272"/>
        <v>0.02</v>
      </c>
      <c r="X1961">
        <v>19</v>
      </c>
      <c r="Y1961" s="4">
        <v>1.8</v>
      </c>
      <c r="Z1961" s="4">
        <v>1.9</v>
      </c>
      <c r="AA1961" s="5">
        <v>52365.59</v>
      </c>
      <c r="AB1961" s="5">
        <f t="shared" si="273"/>
        <v>2565913.91</v>
      </c>
      <c r="AC1961" s="5">
        <v>34071.730000000003</v>
      </c>
      <c r="AD1961" s="5">
        <f t="shared" si="274"/>
        <v>1703586.5</v>
      </c>
      <c r="AE1961" s="5">
        <v>110019.14</v>
      </c>
      <c r="AF1961" s="5">
        <v>31190.73</v>
      </c>
      <c r="AG1961" s="5">
        <v>8295.6</v>
      </c>
      <c r="AH1961" s="5">
        <v>2755</v>
      </c>
      <c r="AI1961" s="5">
        <v>5111.1099999999997</v>
      </c>
      <c r="AJ1961">
        <v>0</v>
      </c>
      <c r="AK1961" s="5">
        <v>0</v>
      </c>
      <c r="AL1961" s="5">
        <v>0</v>
      </c>
      <c r="AM1961" s="5">
        <v>30980.98</v>
      </c>
      <c r="AN1961">
        <v>4</v>
      </c>
      <c r="AO1961">
        <v>4</v>
      </c>
      <c r="AP1961" t="str">
        <f t="shared" si="275"/>
        <v>Yes</v>
      </c>
      <c r="AQ1961">
        <v>1</v>
      </c>
      <c r="AR1961" s="5">
        <f t="shared" si="276"/>
        <v>1891939.06</v>
      </c>
      <c r="AS1961" s="5">
        <f t="shared" si="277"/>
        <v>673974.85</v>
      </c>
      <c r="AT1961" t="s">
        <v>59</v>
      </c>
      <c r="AU1961" t="s">
        <v>6164</v>
      </c>
      <c r="AV1961" t="s">
        <v>6165</v>
      </c>
      <c r="AW1961" t="s">
        <v>6166</v>
      </c>
      <c r="AX1961" t="s">
        <v>6184</v>
      </c>
      <c r="AY1961">
        <v>51</v>
      </c>
      <c r="AZ1961">
        <v>0</v>
      </c>
      <c r="BA1961">
        <v>0</v>
      </c>
      <c r="BB1961" t="s">
        <v>6168</v>
      </c>
      <c r="BC1961">
        <v>0</v>
      </c>
      <c r="BD1961">
        <v>0</v>
      </c>
      <c r="BE1961" t="s">
        <v>6169</v>
      </c>
      <c r="BF1961" t="s">
        <v>6170</v>
      </c>
      <c r="BG1961">
        <v>0</v>
      </c>
      <c r="BH1961" t="s">
        <v>6171</v>
      </c>
      <c r="BI1961">
        <v>11</v>
      </c>
      <c r="BJ1961" t="s">
        <v>6172</v>
      </c>
      <c r="BK1961">
        <v>0</v>
      </c>
      <c r="BL1961">
        <v>65</v>
      </c>
      <c r="BM1961" s="3">
        <f t="shared" si="278"/>
        <v>0.76923076923076927</v>
      </c>
    </row>
    <row r="1962" spans="1:65">
      <c r="A1962" t="s">
        <v>2094</v>
      </c>
      <c r="B1962" s="2">
        <v>45774</v>
      </c>
      <c r="C1962" t="s">
        <v>1632</v>
      </c>
      <c r="D1962" t="s">
        <v>1633</v>
      </c>
      <c r="E1962">
        <v>4</v>
      </c>
      <c r="F1962" t="s">
        <v>72</v>
      </c>
      <c r="G1962" t="s">
        <v>79</v>
      </c>
      <c r="H1962" t="s">
        <v>213</v>
      </c>
      <c r="I1962" t="s">
        <v>74</v>
      </c>
      <c r="J1962" t="s">
        <v>81</v>
      </c>
      <c r="K1962" t="s">
        <v>66</v>
      </c>
      <c r="L1962" t="s">
        <v>92</v>
      </c>
      <c r="M1962" t="s">
        <v>56</v>
      </c>
      <c r="N1962" t="s">
        <v>94</v>
      </c>
      <c r="O1962" t="s">
        <v>58</v>
      </c>
      <c r="P1962">
        <v>39</v>
      </c>
      <c r="Q1962">
        <v>42</v>
      </c>
      <c r="R1962">
        <v>42</v>
      </c>
      <c r="S1962">
        <v>1</v>
      </c>
      <c r="T1962">
        <f t="shared" si="270"/>
        <v>41</v>
      </c>
      <c r="U1962">
        <v>38</v>
      </c>
      <c r="V1962">
        <f t="shared" si="271"/>
        <v>3</v>
      </c>
      <c r="W1962" s="3">
        <f t="shared" si="272"/>
        <v>2.3809523809523808E-2</v>
      </c>
      <c r="X1962">
        <v>37</v>
      </c>
      <c r="Y1962" s="4">
        <v>1.5</v>
      </c>
      <c r="Z1962" s="4">
        <v>1.5</v>
      </c>
      <c r="AA1962" s="5">
        <v>73225.78</v>
      </c>
      <c r="AB1962" s="5">
        <f t="shared" si="273"/>
        <v>2782579.64</v>
      </c>
      <c r="AC1962" s="5">
        <v>53892.26</v>
      </c>
      <c r="AD1962" s="5">
        <f t="shared" si="274"/>
        <v>2263474.92</v>
      </c>
      <c r="AE1962" s="5">
        <v>126011.69</v>
      </c>
      <c r="AF1962" s="5">
        <v>37771.199999999997</v>
      </c>
      <c r="AG1962" s="5">
        <v>10879.37</v>
      </c>
      <c r="AH1962" s="5">
        <v>2175</v>
      </c>
      <c r="AI1962" s="5">
        <v>7515.79</v>
      </c>
      <c r="AJ1962">
        <v>0</v>
      </c>
      <c r="AK1962" s="5">
        <v>0</v>
      </c>
      <c r="AL1962" s="5">
        <v>5042.9399999999996</v>
      </c>
      <c r="AM1962" s="5">
        <v>27430.23</v>
      </c>
      <c r="AN1962">
        <v>4</v>
      </c>
      <c r="AO1962">
        <v>5</v>
      </c>
      <c r="AP1962" t="str">
        <f t="shared" si="275"/>
        <v>No</v>
      </c>
      <c r="AQ1962">
        <v>2</v>
      </c>
      <c r="AR1962" s="5">
        <f t="shared" si="276"/>
        <v>2480301.14</v>
      </c>
      <c r="AS1962" s="5">
        <f t="shared" si="277"/>
        <v>302278.5</v>
      </c>
      <c r="AT1962" t="s">
        <v>59</v>
      </c>
      <c r="AU1962" t="s">
        <v>6164</v>
      </c>
      <c r="AV1962" t="s">
        <v>6165</v>
      </c>
      <c r="AW1962" t="s">
        <v>6166</v>
      </c>
      <c r="AX1962" t="s">
        <v>6184</v>
      </c>
      <c r="AY1962">
        <v>40</v>
      </c>
      <c r="AZ1962">
        <v>0</v>
      </c>
      <c r="BA1962">
        <v>20</v>
      </c>
      <c r="BB1962" t="s">
        <v>6180</v>
      </c>
      <c r="BC1962">
        <v>1</v>
      </c>
      <c r="BD1962">
        <v>0</v>
      </c>
      <c r="BE1962" t="s">
        <v>6178</v>
      </c>
      <c r="BF1962" t="s">
        <v>6170</v>
      </c>
      <c r="BG1962">
        <v>1</v>
      </c>
      <c r="BH1962" t="s">
        <v>6179</v>
      </c>
      <c r="BI1962">
        <v>43</v>
      </c>
      <c r="BJ1962" t="s">
        <v>6172</v>
      </c>
      <c r="BK1962">
        <v>0</v>
      </c>
      <c r="BL1962">
        <v>49</v>
      </c>
      <c r="BM1962" s="3">
        <f t="shared" si="278"/>
        <v>0.8571428571428571</v>
      </c>
    </row>
    <row r="1963" spans="1:65">
      <c r="A1963" t="s">
        <v>2095</v>
      </c>
      <c r="B1963" s="2">
        <v>45774</v>
      </c>
      <c r="C1963" t="s">
        <v>1632</v>
      </c>
      <c r="D1963" t="s">
        <v>1633</v>
      </c>
      <c r="E1963">
        <v>4</v>
      </c>
      <c r="F1963" t="s">
        <v>72</v>
      </c>
      <c r="G1963" t="s">
        <v>50</v>
      </c>
      <c r="H1963" t="s">
        <v>119</v>
      </c>
      <c r="I1963" t="s">
        <v>74</v>
      </c>
      <c r="J1963" t="s">
        <v>81</v>
      </c>
      <c r="K1963" t="s">
        <v>66</v>
      </c>
      <c r="L1963" t="s">
        <v>67</v>
      </c>
      <c r="M1963" t="s">
        <v>68</v>
      </c>
      <c r="N1963" t="s">
        <v>94</v>
      </c>
      <c r="O1963" t="s">
        <v>120</v>
      </c>
      <c r="P1963">
        <v>42</v>
      </c>
      <c r="Q1963">
        <v>45</v>
      </c>
      <c r="R1963">
        <v>45</v>
      </c>
      <c r="S1963">
        <v>2</v>
      </c>
      <c r="T1963">
        <f t="shared" si="270"/>
        <v>43</v>
      </c>
      <c r="U1963">
        <v>41</v>
      </c>
      <c r="V1963">
        <f t="shared" si="271"/>
        <v>2</v>
      </c>
      <c r="W1963" s="3">
        <f t="shared" si="272"/>
        <v>4.4444444444444446E-2</v>
      </c>
      <c r="X1963">
        <v>35</v>
      </c>
      <c r="Y1963" s="4">
        <v>7.8</v>
      </c>
      <c r="Z1963" s="4">
        <v>2.1</v>
      </c>
      <c r="AA1963" s="5">
        <v>73270.44</v>
      </c>
      <c r="AB1963" s="5">
        <f t="shared" si="273"/>
        <v>3004088.04</v>
      </c>
      <c r="AC1963" s="5">
        <v>49167.360000000001</v>
      </c>
      <c r="AD1963" s="5">
        <f t="shared" si="274"/>
        <v>2212531.2000000002</v>
      </c>
      <c r="AE1963" s="5">
        <v>138645.99</v>
      </c>
      <c r="AF1963" s="5">
        <v>38116.39</v>
      </c>
      <c r="AG1963" s="5">
        <v>9543.4599999999991</v>
      </c>
      <c r="AH1963" s="5">
        <v>3045</v>
      </c>
      <c r="AI1963" s="5">
        <v>14926.83</v>
      </c>
      <c r="AJ1963">
        <v>0</v>
      </c>
      <c r="AK1963" s="5">
        <v>0</v>
      </c>
      <c r="AL1963" s="5">
        <v>3242.51</v>
      </c>
      <c r="AM1963" s="5">
        <v>26845.08</v>
      </c>
      <c r="AN1963">
        <v>4</v>
      </c>
      <c r="AO1963">
        <v>3</v>
      </c>
      <c r="AP1963" t="str">
        <f t="shared" si="275"/>
        <v>Yes</v>
      </c>
      <c r="AQ1963">
        <v>1</v>
      </c>
      <c r="AR1963" s="5">
        <f t="shared" si="276"/>
        <v>2446896.46</v>
      </c>
      <c r="AS1963" s="5">
        <f t="shared" si="277"/>
        <v>557191.57999999996</v>
      </c>
      <c r="AT1963" t="s">
        <v>116</v>
      </c>
      <c r="AU1963" t="s">
        <v>6164</v>
      </c>
      <c r="AV1963" t="s">
        <v>6165</v>
      </c>
      <c r="AW1963" t="s">
        <v>6166</v>
      </c>
      <c r="AX1963" t="s">
        <v>6184</v>
      </c>
      <c r="AY1963">
        <v>43</v>
      </c>
      <c r="AZ1963">
        <v>0</v>
      </c>
      <c r="BA1963">
        <v>20</v>
      </c>
      <c r="BB1963" t="s">
        <v>6180</v>
      </c>
      <c r="BC1963">
        <v>0</v>
      </c>
      <c r="BD1963">
        <v>0</v>
      </c>
      <c r="BE1963" t="s">
        <v>6169</v>
      </c>
      <c r="BF1963" t="s">
        <v>6210</v>
      </c>
      <c r="BG1963">
        <v>0</v>
      </c>
      <c r="BH1963" t="s">
        <v>6171</v>
      </c>
      <c r="BI1963">
        <v>36</v>
      </c>
      <c r="BJ1963" t="s">
        <v>6172</v>
      </c>
      <c r="BK1963">
        <v>0</v>
      </c>
      <c r="BL1963">
        <v>53</v>
      </c>
      <c r="BM1963" s="3">
        <f t="shared" si="278"/>
        <v>0.84905660377358494</v>
      </c>
    </row>
    <row r="1964" spans="1:65">
      <c r="A1964" t="s">
        <v>2096</v>
      </c>
      <c r="B1964" s="2">
        <v>45775</v>
      </c>
      <c r="C1964" t="s">
        <v>1632</v>
      </c>
      <c r="D1964" t="s">
        <v>1633</v>
      </c>
      <c r="E1964">
        <v>4</v>
      </c>
      <c r="F1964" t="s">
        <v>61</v>
      </c>
      <c r="G1964" t="s">
        <v>50</v>
      </c>
      <c r="H1964" t="s">
        <v>183</v>
      </c>
      <c r="I1964" t="s">
        <v>74</v>
      </c>
      <c r="J1964" t="s">
        <v>65</v>
      </c>
      <c r="K1964" t="s">
        <v>75</v>
      </c>
      <c r="L1964" t="s">
        <v>92</v>
      </c>
      <c r="M1964" t="s">
        <v>56</v>
      </c>
      <c r="N1964" t="s">
        <v>69</v>
      </c>
      <c r="O1964" t="s">
        <v>120</v>
      </c>
      <c r="P1964">
        <v>58</v>
      </c>
      <c r="Q1964">
        <v>61</v>
      </c>
      <c r="R1964">
        <v>61</v>
      </c>
      <c r="S1964">
        <v>1</v>
      </c>
      <c r="T1964">
        <f t="shared" si="270"/>
        <v>60</v>
      </c>
      <c r="U1964">
        <v>57</v>
      </c>
      <c r="V1964">
        <f t="shared" si="271"/>
        <v>3</v>
      </c>
      <c r="W1964" s="3">
        <f t="shared" si="272"/>
        <v>1.6393442622950821E-2</v>
      </c>
      <c r="X1964">
        <v>26</v>
      </c>
      <c r="Y1964" s="4">
        <v>4</v>
      </c>
      <c r="Z1964" s="4">
        <v>1.4</v>
      </c>
      <c r="AA1964" s="5">
        <v>51974.89</v>
      </c>
      <c r="AB1964" s="5">
        <f t="shared" si="273"/>
        <v>2962568.73</v>
      </c>
      <c r="AC1964" s="5">
        <v>34984.06</v>
      </c>
      <c r="AD1964" s="5">
        <f t="shared" si="274"/>
        <v>2134027.66</v>
      </c>
      <c r="AE1964" s="5">
        <v>133752.6</v>
      </c>
      <c r="AF1964" s="5">
        <v>38065.279999999999</v>
      </c>
      <c r="AG1964" s="5">
        <v>10005.24</v>
      </c>
      <c r="AH1964" s="5">
        <v>2030</v>
      </c>
      <c r="AI1964" s="5">
        <v>5101.82</v>
      </c>
      <c r="AJ1964">
        <v>0</v>
      </c>
      <c r="AK1964" s="5">
        <v>0</v>
      </c>
      <c r="AL1964" s="5">
        <v>3175.52</v>
      </c>
      <c r="AM1964" s="5">
        <v>40042.199999999997</v>
      </c>
      <c r="AN1964">
        <v>4</v>
      </c>
      <c r="AO1964">
        <v>5</v>
      </c>
      <c r="AP1964" t="str">
        <f t="shared" si="275"/>
        <v>No</v>
      </c>
      <c r="AQ1964">
        <v>1</v>
      </c>
      <c r="AR1964" s="5">
        <f t="shared" si="276"/>
        <v>2366200.3199999998</v>
      </c>
      <c r="AS1964" s="5">
        <f t="shared" si="277"/>
        <v>596368.41</v>
      </c>
      <c r="AT1964" t="s">
        <v>59</v>
      </c>
      <c r="AU1964" t="s">
        <v>6164</v>
      </c>
      <c r="AV1964" t="s">
        <v>6165</v>
      </c>
      <c r="AW1964" t="s">
        <v>6166</v>
      </c>
      <c r="AX1964" t="s">
        <v>6184</v>
      </c>
      <c r="AY1964">
        <v>60</v>
      </c>
      <c r="AZ1964">
        <v>0</v>
      </c>
      <c r="BA1964">
        <v>18</v>
      </c>
      <c r="BB1964" t="s">
        <v>6180</v>
      </c>
      <c r="BC1964">
        <v>1</v>
      </c>
      <c r="BD1964">
        <v>0</v>
      </c>
      <c r="BE1964" t="s">
        <v>6178</v>
      </c>
      <c r="BF1964" t="s">
        <v>6170</v>
      </c>
      <c r="BG1964">
        <v>1</v>
      </c>
      <c r="BH1964" t="s">
        <v>6179</v>
      </c>
      <c r="BI1964">
        <v>43</v>
      </c>
      <c r="BJ1964" t="s">
        <v>6172</v>
      </c>
      <c r="BK1964">
        <v>0</v>
      </c>
      <c r="BL1964">
        <v>65</v>
      </c>
      <c r="BM1964" s="3">
        <f t="shared" si="278"/>
        <v>0.93846153846153846</v>
      </c>
    </row>
    <row r="1965" spans="1:65">
      <c r="A1965" t="s">
        <v>2097</v>
      </c>
      <c r="B1965" s="2">
        <v>45775</v>
      </c>
      <c r="C1965" t="s">
        <v>1632</v>
      </c>
      <c r="D1965" t="s">
        <v>1633</v>
      </c>
      <c r="E1965">
        <v>4</v>
      </c>
      <c r="F1965" t="s">
        <v>61</v>
      </c>
      <c r="G1965" t="s">
        <v>50</v>
      </c>
      <c r="H1965" t="s">
        <v>127</v>
      </c>
      <c r="I1965" t="s">
        <v>74</v>
      </c>
      <c r="J1965" t="s">
        <v>81</v>
      </c>
      <c r="K1965" t="s">
        <v>54</v>
      </c>
      <c r="L1965" t="s">
        <v>92</v>
      </c>
      <c r="M1965" t="s">
        <v>56</v>
      </c>
      <c r="N1965" t="s">
        <v>57</v>
      </c>
      <c r="O1965" t="s">
        <v>70</v>
      </c>
      <c r="P1965">
        <v>40</v>
      </c>
      <c r="Q1965">
        <v>41</v>
      </c>
      <c r="R1965">
        <v>40</v>
      </c>
      <c r="S1965">
        <v>1</v>
      </c>
      <c r="T1965">
        <f t="shared" si="270"/>
        <v>39</v>
      </c>
      <c r="U1965">
        <v>39</v>
      </c>
      <c r="V1965">
        <f t="shared" si="271"/>
        <v>0</v>
      </c>
      <c r="W1965" s="3">
        <f t="shared" si="272"/>
        <v>2.5000000000000001E-2</v>
      </c>
      <c r="X1965">
        <v>26</v>
      </c>
      <c r="Y1965" s="4">
        <v>1.4</v>
      </c>
      <c r="Z1965" s="4">
        <v>0.6</v>
      </c>
      <c r="AA1965" s="5">
        <v>84164.67</v>
      </c>
      <c r="AB1965" s="5">
        <f t="shared" si="273"/>
        <v>3282422.13</v>
      </c>
      <c r="AC1965" s="5">
        <v>53352.19</v>
      </c>
      <c r="AD1965" s="5">
        <f t="shared" si="274"/>
        <v>2134087.6</v>
      </c>
      <c r="AE1965" s="5">
        <v>120065.86</v>
      </c>
      <c r="AF1965" s="5">
        <v>34498.94</v>
      </c>
      <c r="AG1965" s="5">
        <v>9953.9</v>
      </c>
      <c r="AH1965" s="5">
        <v>870</v>
      </c>
      <c r="AI1965" s="5">
        <v>7555.56</v>
      </c>
      <c r="AJ1965">
        <v>0</v>
      </c>
      <c r="AK1965" s="5">
        <v>0</v>
      </c>
      <c r="AL1965" s="5">
        <v>0</v>
      </c>
      <c r="AM1965" s="5">
        <v>27131.64</v>
      </c>
      <c r="AN1965">
        <v>4</v>
      </c>
      <c r="AO1965">
        <v>4</v>
      </c>
      <c r="AP1965" t="str">
        <f t="shared" si="275"/>
        <v>Yes</v>
      </c>
      <c r="AQ1965">
        <v>1</v>
      </c>
      <c r="AR1965" s="5">
        <f t="shared" si="276"/>
        <v>2334163.5</v>
      </c>
      <c r="AS1965" s="5">
        <f t="shared" si="277"/>
        <v>948258.63</v>
      </c>
      <c r="AT1965" t="s">
        <v>59</v>
      </c>
      <c r="AU1965" t="s">
        <v>6164</v>
      </c>
      <c r="AV1965" t="s">
        <v>6165</v>
      </c>
      <c r="AW1965" t="s">
        <v>6166</v>
      </c>
      <c r="AX1965" t="s">
        <v>6167</v>
      </c>
      <c r="AY1965">
        <v>42</v>
      </c>
      <c r="AZ1965">
        <v>0</v>
      </c>
      <c r="BA1965">
        <v>0</v>
      </c>
      <c r="BB1965" t="s">
        <v>6168</v>
      </c>
      <c r="BC1965">
        <v>0</v>
      </c>
      <c r="BD1965">
        <v>0</v>
      </c>
      <c r="BE1965" t="s">
        <v>6169</v>
      </c>
      <c r="BF1965" t="s">
        <v>6170</v>
      </c>
      <c r="BG1965">
        <v>0</v>
      </c>
      <c r="BH1965" t="s">
        <v>6171</v>
      </c>
      <c r="BI1965">
        <v>22</v>
      </c>
      <c r="BJ1965" t="s">
        <v>6172</v>
      </c>
      <c r="BK1965">
        <v>0</v>
      </c>
      <c r="BL1965">
        <v>50</v>
      </c>
      <c r="BM1965" s="3">
        <f t="shared" si="278"/>
        <v>0.8</v>
      </c>
    </row>
    <row r="1966" spans="1:65">
      <c r="A1966" t="s">
        <v>2098</v>
      </c>
      <c r="B1966" s="2">
        <v>45775</v>
      </c>
      <c r="C1966" t="s">
        <v>1632</v>
      </c>
      <c r="D1966" t="s">
        <v>1633</v>
      </c>
      <c r="E1966">
        <v>4</v>
      </c>
      <c r="F1966" t="s">
        <v>61</v>
      </c>
      <c r="G1966" t="s">
        <v>79</v>
      </c>
      <c r="H1966" t="s">
        <v>98</v>
      </c>
      <c r="I1966" t="s">
        <v>74</v>
      </c>
      <c r="J1966" t="s">
        <v>53</v>
      </c>
      <c r="K1966" t="s">
        <v>75</v>
      </c>
      <c r="L1966" t="s">
        <v>87</v>
      </c>
      <c r="M1966" t="s">
        <v>68</v>
      </c>
      <c r="N1966" t="s">
        <v>94</v>
      </c>
      <c r="O1966" t="s">
        <v>70</v>
      </c>
      <c r="P1966">
        <v>66</v>
      </c>
      <c r="Q1966">
        <v>69</v>
      </c>
      <c r="R1966">
        <v>69</v>
      </c>
      <c r="S1966">
        <v>2</v>
      </c>
      <c r="T1966">
        <f t="shared" si="270"/>
        <v>67</v>
      </c>
      <c r="U1966">
        <v>66</v>
      </c>
      <c r="V1966">
        <f t="shared" si="271"/>
        <v>1</v>
      </c>
      <c r="W1966" s="3">
        <f t="shared" si="272"/>
        <v>2.8985507246376812E-2</v>
      </c>
      <c r="X1966">
        <v>16</v>
      </c>
      <c r="Y1966" s="4">
        <v>5.9</v>
      </c>
      <c r="Z1966" s="4">
        <v>1.2</v>
      </c>
      <c r="AA1966" s="5">
        <v>35722</v>
      </c>
      <c r="AB1966" s="5">
        <f t="shared" si="273"/>
        <v>2357652</v>
      </c>
      <c r="AC1966" s="5">
        <v>23219.19</v>
      </c>
      <c r="AD1966" s="5">
        <f t="shared" si="274"/>
        <v>1602124.11</v>
      </c>
      <c r="AE1966" s="5">
        <v>117390.91</v>
      </c>
      <c r="AF1966" s="5">
        <v>28843.11</v>
      </c>
      <c r="AG1966" s="5">
        <v>8398.31</v>
      </c>
      <c r="AH1966" s="5">
        <v>1740</v>
      </c>
      <c r="AI1966" s="5">
        <v>7122.58</v>
      </c>
      <c r="AJ1966">
        <v>1</v>
      </c>
      <c r="AK1966" s="5">
        <v>8809.2000000000007</v>
      </c>
      <c r="AL1966" s="5">
        <v>719.2</v>
      </c>
      <c r="AM1966" s="5">
        <v>40227.14</v>
      </c>
      <c r="AN1966">
        <v>4</v>
      </c>
      <c r="AO1966">
        <v>3</v>
      </c>
      <c r="AP1966" t="str">
        <f t="shared" si="275"/>
        <v>Yes</v>
      </c>
      <c r="AQ1966">
        <v>2</v>
      </c>
      <c r="AR1966" s="5">
        <f t="shared" si="276"/>
        <v>1815374.56</v>
      </c>
      <c r="AS1966" s="5">
        <f t="shared" si="277"/>
        <v>542277.43999999994</v>
      </c>
      <c r="AT1966" t="s">
        <v>59</v>
      </c>
      <c r="AU1966" t="s">
        <v>6181</v>
      </c>
      <c r="AV1966" t="s">
        <v>6182</v>
      </c>
      <c r="AW1966" t="s">
        <v>6183</v>
      </c>
      <c r="AX1966" t="s">
        <v>6184</v>
      </c>
      <c r="AY1966">
        <v>66</v>
      </c>
      <c r="AZ1966">
        <v>0</v>
      </c>
      <c r="BA1966">
        <v>16</v>
      </c>
      <c r="BB1966" t="s">
        <v>6180</v>
      </c>
      <c r="BC1966">
        <v>0</v>
      </c>
      <c r="BD1966">
        <v>0</v>
      </c>
      <c r="BE1966" t="s">
        <v>6169</v>
      </c>
      <c r="BF1966" t="s">
        <v>6170</v>
      </c>
      <c r="BG1966">
        <v>0</v>
      </c>
      <c r="BH1966" t="s">
        <v>6171</v>
      </c>
      <c r="BI1966">
        <v>24</v>
      </c>
      <c r="BJ1966" t="s">
        <v>6172</v>
      </c>
      <c r="BK1966">
        <v>0</v>
      </c>
      <c r="BL1966">
        <v>72</v>
      </c>
      <c r="BM1966" s="3">
        <f t="shared" si="278"/>
        <v>0.95833333333333337</v>
      </c>
    </row>
    <row r="1967" spans="1:65">
      <c r="A1967" t="s">
        <v>2099</v>
      </c>
      <c r="B1967" s="2">
        <v>45775</v>
      </c>
      <c r="C1967" t="s">
        <v>1632</v>
      </c>
      <c r="D1967" t="s">
        <v>1633</v>
      </c>
      <c r="E1967">
        <v>4</v>
      </c>
      <c r="F1967" t="s">
        <v>61</v>
      </c>
      <c r="G1967" t="s">
        <v>79</v>
      </c>
      <c r="H1967" t="s">
        <v>100</v>
      </c>
      <c r="I1967" t="s">
        <v>74</v>
      </c>
      <c r="J1967" t="s">
        <v>81</v>
      </c>
      <c r="K1967" t="s">
        <v>66</v>
      </c>
      <c r="L1967" t="s">
        <v>55</v>
      </c>
      <c r="M1967" t="s">
        <v>68</v>
      </c>
      <c r="N1967" t="s">
        <v>57</v>
      </c>
      <c r="O1967" t="s">
        <v>58</v>
      </c>
      <c r="P1967">
        <v>40</v>
      </c>
      <c r="Q1967">
        <v>42</v>
      </c>
      <c r="R1967">
        <v>41</v>
      </c>
      <c r="S1967">
        <v>1</v>
      </c>
      <c r="T1967">
        <f t="shared" si="270"/>
        <v>40</v>
      </c>
      <c r="U1967">
        <v>38</v>
      </c>
      <c r="V1967">
        <f t="shared" si="271"/>
        <v>2</v>
      </c>
      <c r="W1967" s="3">
        <f t="shared" si="272"/>
        <v>2.4390243902439025E-2</v>
      </c>
      <c r="X1967">
        <v>9</v>
      </c>
      <c r="Y1967" s="4">
        <v>0</v>
      </c>
      <c r="Z1967" s="4">
        <v>1</v>
      </c>
      <c r="AA1967" s="5">
        <v>73324.710000000006</v>
      </c>
      <c r="AB1967" s="5">
        <f t="shared" si="273"/>
        <v>2786338.98</v>
      </c>
      <c r="AC1967" s="5">
        <v>50879.7</v>
      </c>
      <c r="AD1967" s="5">
        <f t="shared" si="274"/>
        <v>2086067.7</v>
      </c>
      <c r="AE1967" s="5">
        <v>125967.66</v>
      </c>
      <c r="AF1967" s="5">
        <v>32964.339999999997</v>
      </c>
      <c r="AG1967" s="5">
        <v>7698.31</v>
      </c>
      <c r="AH1967" s="5">
        <v>1450</v>
      </c>
      <c r="AI1967" s="5">
        <v>7535.14</v>
      </c>
      <c r="AJ1967">
        <v>0</v>
      </c>
      <c r="AK1967" s="5">
        <v>0</v>
      </c>
      <c r="AL1967" s="5">
        <v>3430.41</v>
      </c>
      <c r="AM1967" s="5">
        <v>24310.22</v>
      </c>
      <c r="AN1967">
        <v>4</v>
      </c>
      <c r="AO1967">
        <v>2</v>
      </c>
      <c r="AP1967" t="str">
        <f t="shared" si="275"/>
        <v>Yes</v>
      </c>
      <c r="AQ1967">
        <v>1</v>
      </c>
      <c r="AR1967" s="5">
        <f t="shared" si="276"/>
        <v>2289423.7799999998</v>
      </c>
      <c r="AS1967" s="5">
        <f t="shared" si="277"/>
        <v>496915.20000000001</v>
      </c>
      <c r="AT1967" t="s">
        <v>116</v>
      </c>
      <c r="AU1967" t="s">
        <v>6164</v>
      </c>
      <c r="AV1967" t="s">
        <v>6165</v>
      </c>
      <c r="AW1967" t="s">
        <v>6166</v>
      </c>
      <c r="AX1967" t="s">
        <v>6167</v>
      </c>
      <c r="AY1967">
        <v>40</v>
      </c>
      <c r="AZ1967">
        <v>0</v>
      </c>
      <c r="BA1967">
        <v>16</v>
      </c>
      <c r="BB1967" t="s">
        <v>6198</v>
      </c>
      <c r="BC1967">
        <v>0</v>
      </c>
      <c r="BD1967">
        <v>0</v>
      </c>
      <c r="BE1967" t="s">
        <v>6169</v>
      </c>
      <c r="BF1967" t="s">
        <v>6170</v>
      </c>
      <c r="BG1967">
        <v>0</v>
      </c>
      <c r="BH1967" t="s">
        <v>6171</v>
      </c>
      <c r="BI1967">
        <v>21</v>
      </c>
      <c r="BJ1967" t="s">
        <v>6172</v>
      </c>
      <c r="BK1967">
        <v>0</v>
      </c>
      <c r="BL1967">
        <v>51</v>
      </c>
      <c r="BM1967" s="3">
        <f t="shared" si="278"/>
        <v>0.80392156862745101</v>
      </c>
    </row>
    <row r="1968" spans="1:65">
      <c r="A1968" t="s">
        <v>2100</v>
      </c>
      <c r="B1968" s="2">
        <v>45775</v>
      </c>
      <c r="C1968" t="s">
        <v>1632</v>
      </c>
      <c r="D1968" t="s">
        <v>1633</v>
      </c>
      <c r="E1968">
        <v>4</v>
      </c>
      <c r="F1968" t="s">
        <v>72</v>
      </c>
      <c r="G1968" t="s">
        <v>62</v>
      </c>
      <c r="H1968" t="s">
        <v>220</v>
      </c>
      <c r="I1968" t="s">
        <v>52</v>
      </c>
      <c r="J1968" t="s">
        <v>81</v>
      </c>
      <c r="K1968" t="s">
        <v>75</v>
      </c>
      <c r="L1968" t="s">
        <v>92</v>
      </c>
      <c r="M1968" t="s">
        <v>68</v>
      </c>
      <c r="N1968" t="s">
        <v>76</v>
      </c>
      <c r="O1968" t="s">
        <v>120</v>
      </c>
      <c r="P1968">
        <v>43</v>
      </c>
      <c r="Q1968">
        <v>44</v>
      </c>
      <c r="R1968">
        <v>44</v>
      </c>
      <c r="S1968">
        <v>1</v>
      </c>
      <c r="T1968">
        <f t="shared" si="270"/>
        <v>43</v>
      </c>
      <c r="U1968">
        <v>42</v>
      </c>
      <c r="V1968">
        <f t="shared" si="271"/>
        <v>1</v>
      </c>
      <c r="W1968" s="3">
        <f t="shared" si="272"/>
        <v>2.2727272727272728E-2</v>
      </c>
      <c r="X1968">
        <v>17</v>
      </c>
      <c r="Y1968" s="4">
        <v>4.7</v>
      </c>
      <c r="Z1968" s="4">
        <v>1.4</v>
      </c>
      <c r="AA1968" s="5">
        <v>78628.289999999994</v>
      </c>
      <c r="AB1968" s="5">
        <f t="shared" si="273"/>
        <v>3302388.18</v>
      </c>
      <c r="AC1968" s="5">
        <v>51529.54</v>
      </c>
      <c r="AD1968" s="5">
        <f t="shared" si="274"/>
        <v>2267299.7599999998</v>
      </c>
      <c r="AE1968" s="5">
        <v>141338.84</v>
      </c>
      <c r="AF1968" s="5">
        <v>35761.01</v>
      </c>
      <c r="AG1968" s="5">
        <v>8139.37</v>
      </c>
      <c r="AH1968" s="5">
        <v>2030</v>
      </c>
      <c r="AI1968" s="5">
        <v>7480</v>
      </c>
      <c r="AJ1968">
        <v>0</v>
      </c>
      <c r="AK1968" s="5">
        <v>0</v>
      </c>
      <c r="AL1968" s="5">
        <v>1625.76</v>
      </c>
      <c r="AM1968" s="5">
        <v>25987.87</v>
      </c>
      <c r="AN1968">
        <v>4</v>
      </c>
      <c r="AO1968">
        <v>2</v>
      </c>
      <c r="AP1968" t="str">
        <f t="shared" si="275"/>
        <v>Yes</v>
      </c>
      <c r="AQ1968">
        <v>1</v>
      </c>
      <c r="AR1968" s="5">
        <f t="shared" si="276"/>
        <v>2489662.61</v>
      </c>
      <c r="AS1968" s="5">
        <f t="shared" si="277"/>
        <v>812725.57</v>
      </c>
      <c r="AT1968" t="s">
        <v>116</v>
      </c>
      <c r="AU1968" t="s">
        <v>6164</v>
      </c>
      <c r="AV1968" t="s">
        <v>6165</v>
      </c>
      <c r="AW1968" t="s">
        <v>6166</v>
      </c>
      <c r="AX1968" t="s">
        <v>6184</v>
      </c>
      <c r="AY1968">
        <v>47</v>
      </c>
      <c r="AZ1968">
        <v>3</v>
      </c>
      <c r="BA1968">
        <v>11</v>
      </c>
      <c r="BB1968" t="s">
        <v>6185</v>
      </c>
      <c r="BC1968">
        <v>0</v>
      </c>
      <c r="BD1968">
        <v>0</v>
      </c>
      <c r="BE1968" t="s">
        <v>6169</v>
      </c>
      <c r="BF1968" t="s">
        <v>6170</v>
      </c>
      <c r="BG1968">
        <v>0</v>
      </c>
      <c r="BH1968" t="s">
        <v>6171</v>
      </c>
      <c r="BI1968">
        <v>19</v>
      </c>
      <c r="BJ1968" t="s">
        <v>6172</v>
      </c>
      <c r="BK1968">
        <v>0</v>
      </c>
      <c r="BL1968">
        <v>49</v>
      </c>
      <c r="BM1968" s="3">
        <f t="shared" si="278"/>
        <v>0.89795918367346939</v>
      </c>
    </row>
    <row r="1969" spans="1:65">
      <c r="A1969" t="s">
        <v>2101</v>
      </c>
      <c r="B1969" s="2">
        <v>45775</v>
      </c>
      <c r="C1969" t="s">
        <v>1632</v>
      </c>
      <c r="D1969" t="s">
        <v>1633</v>
      </c>
      <c r="E1969">
        <v>4</v>
      </c>
      <c r="F1969" t="s">
        <v>49</v>
      </c>
      <c r="G1969" t="s">
        <v>79</v>
      </c>
      <c r="H1969" t="s">
        <v>260</v>
      </c>
      <c r="I1969" t="s">
        <v>74</v>
      </c>
      <c r="J1969" t="s">
        <v>53</v>
      </c>
      <c r="K1969" t="s">
        <v>66</v>
      </c>
      <c r="L1969" t="s">
        <v>55</v>
      </c>
      <c r="M1969" t="s">
        <v>56</v>
      </c>
      <c r="N1969" t="s">
        <v>109</v>
      </c>
      <c r="O1969" t="s">
        <v>58</v>
      </c>
      <c r="P1969">
        <v>80</v>
      </c>
      <c r="Q1969">
        <v>84</v>
      </c>
      <c r="R1969">
        <v>83</v>
      </c>
      <c r="S1969">
        <v>2</v>
      </c>
      <c r="T1969">
        <f t="shared" si="270"/>
        <v>81</v>
      </c>
      <c r="U1969">
        <v>78</v>
      </c>
      <c r="V1969">
        <f t="shared" si="271"/>
        <v>3</v>
      </c>
      <c r="W1969" s="3">
        <f t="shared" si="272"/>
        <v>2.4096385542168676E-2</v>
      </c>
      <c r="X1969">
        <v>15</v>
      </c>
      <c r="Y1969" s="4">
        <v>7.6</v>
      </c>
      <c r="Z1969" s="4">
        <v>2.1</v>
      </c>
      <c r="AA1969" s="5">
        <v>30482.49</v>
      </c>
      <c r="AB1969" s="5">
        <f t="shared" si="273"/>
        <v>2377634.2200000002</v>
      </c>
      <c r="AC1969" s="5">
        <v>23597.56</v>
      </c>
      <c r="AD1969" s="5">
        <f t="shared" si="274"/>
        <v>1958597.48</v>
      </c>
      <c r="AE1969" s="5">
        <v>143137.64000000001</v>
      </c>
      <c r="AF1969" s="5">
        <v>38613.760000000002</v>
      </c>
      <c r="AG1969" s="5">
        <v>7857.11</v>
      </c>
      <c r="AH1969" s="5">
        <v>3045</v>
      </c>
      <c r="AI1969" s="5">
        <v>7082.67</v>
      </c>
      <c r="AJ1969">
        <v>0</v>
      </c>
      <c r="AK1969" s="5">
        <v>0</v>
      </c>
      <c r="AL1969" s="5">
        <v>33998.06</v>
      </c>
      <c r="AM1969" s="5">
        <v>144395.6</v>
      </c>
      <c r="AN1969">
        <v>8</v>
      </c>
      <c r="AO1969">
        <v>8</v>
      </c>
      <c r="AP1969" t="str">
        <f t="shared" si="275"/>
        <v>Yes</v>
      </c>
      <c r="AQ1969">
        <v>1</v>
      </c>
      <c r="AR1969" s="5">
        <f t="shared" si="276"/>
        <v>2336727.3199999998</v>
      </c>
      <c r="AS1969" s="5">
        <f t="shared" si="277"/>
        <v>40906.9</v>
      </c>
      <c r="AT1969" t="s">
        <v>59</v>
      </c>
      <c r="AU1969" t="s">
        <v>6164</v>
      </c>
      <c r="AV1969" t="s">
        <v>6165</v>
      </c>
      <c r="AW1969" t="s">
        <v>6166</v>
      </c>
      <c r="AX1969" t="s">
        <v>6167</v>
      </c>
      <c r="AY1969">
        <v>81</v>
      </c>
      <c r="AZ1969">
        <v>0</v>
      </c>
      <c r="BA1969">
        <v>18</v>
      </c>
      <c r="BB1969" t="s">
        <v>6180</v>
      </c>
      <c r="BC1969">
        <v>0</v>
      </c>
      <c r="BD1969">
        <v>0</v>
      </c>
      <c r="BE1969" t="s">
        <v>6169</v>
      </c>
      <c r="BF1969" t="s">
        <v>6170</v>
      </c>
      <c r="BG1969">
        <v>2</v>
      </c>
      <c r="BH1969" t="s">
        <v>6211</v>
      </c>
      <c r="BI1969">
        <v>123</v>
      </c>
      <c r="BJ1969" t="s">
        <v>6193</v>
      </c>
      <c r="BK1969">
        <v>0</v>
      </c>
      <c r="BL1969">
        <v>90</v>
      </c>
      <c r="BM1969" s="3">
        <f t="shared" si="278"/>
        <v>0.92222222222222228</v>
      </c>
    </row>
    <row r="1970" spans="1:65">
      <c r="A1970" t="s">
        <v>2102</v>
      </c>
      <c r="B1970" s="2">
        <v>45775</v>
      </c>
      <c r="C1970" t="s">
        <v>1632</v>
      </c>
      <c r="D1970" t="s">
        <v>1633</v>
      </c>
      <c r="E1970">
        <v>4</v>
      </c>
      <c r="F1970" t="s">
        <v>49</v>
      </c>
      <c r="G1970" t="s">
        <v>79</v>
      </c>
      <c r="H1970" t="s">
        <v>262</v>
      </c>
      <c r="I1970" t="s">
        <v>52</v>
      </c>
      <c r="J1970" t="s">
        <v>81</v>
      </c>
      <c r="K1970" t="s">
        <v>75</v>
      </c>
      <c r="L1970" t="s">
        <v>67</v>
      </c>
      <c r="M1970" t="s">
        <v>56</v>
      </c>
      <c r="N1970" t="s">
        <v>76</v>
      </c>
      <c r="O1970" t="s">
        <v>58</v>
      </c>
      <c r="P1970">
        <v>41</v>
      </c>
      <c r="Q1970">
        <v>41</v>
      </c>
      <c r="R1970">
        <v>39</v>
      </c>
      <c r="S1970">
        <v>1</v>
      </c>
      <c r="T1970">
        <f t="shared" si="270"/>
        <v>38</v>
      </c>
      <c r="U1970">
        <v>38</v>
      </c>
      <c r="V1970">
        <f t="shared" si="271"/>
        <v>0</v>
      </c>
      <c r="W1970" s="3">
        <f t="shared" si="272"/>
        <v>2.564102564102564E-2</v>
      </c>
      <c r="X1970">
        <v>31</v>
      </c>
      <c r="Y1970" s="4">
        <v>3.6</v>
      </c>
      <c r="Z1970" s="4">
        <v>1.4</v>
      </c>
      <c r="AA1970" s="5">
        <v>78315.960000000006</v>
      </c>
      <c r="AB1970" s="5">
        <f t="shared" si="273"/>
        <v>2976006.48</v>
      </c>
      <c r="AC1970" s="5">
        <v>51678.94</v>
      </c>
      <c r="AD1970" s="5">
        <f t="shared" si="274"/>
        <v>2015478.66</v>
      </c>
      <c r="AE1970" s="5">
        <v>124189.36</v>
      </c>
      <c r="AF1970" s="5">
        <v>35950.160000000003</v>
      </c>
      <c r="AG1970" s="5">
        <v>9599.11</v>
      </c>
      <c r="AH1970" s="5">
        <v>2030</v>
      </c>
      <c r="AI1970" s="5">
        <v>7577.14</v>
      </c>
      <c r="AJ1970">
        <v>0</v>
      </c>
      <c r="AK1970" s="5">
        <v>0</v>
      </c>
      <c r="AL1970" s="5">
        <v>0</v>
      </c>
      <c r="AM1970" s="5">
        <v>24742.49</v>
      </c>
      <c r="AN1970">
        <v>4</v>
      </c>
      <c r="AO1970">
        <v>4</v>
      </c>
      <c r="AP1970" t="str">
        <f t="shared" si="275"/>
        <v>Yes</v>
      </c>
      <c r="AQ1970">
        <v>1</v>
      </c>
      <c r="AR1970" s="5">
        <f t="shared" si="276"/>
        <v>2219566.92</v>
      </c>
      <c r="AS1970" s="5">
        <f t="shared" si="277"/>
        <v>756439.56</v>
      </c>
      <c r="AT1970" t="s">
        <v>116</v>
      </c>
      <c r="AU1970" t="s">
        <v>6164</v>
      </c>
      <c r="AV1970" t="s">
        <v>6165</v>
      </c>
      <c r="AW1970" t="s">
        <v>6166</v>
      </c>
      <c r="AX1970" t="s">
        <v>6167</v>
      </c>
      <c r="AY1970">
        <v>43</v>
      </c>
      <c r="AZ1970">
        <v>2</v>
      </c>
      <c r="BA1970">
        <v>0</v>
      </c>
      <c r="BB1970" t="s">
        <v>6168</v>
      </c>
      <c r="BC1970">
        <v>0</v>
      </c>
      <c r="BD1970">
        <v>0</v>
      </c>
      <c r="BE1970" t="s">
        <v>6169</v>
      </c>
      <c r="BF1970" t="s">
        <v>6170</v>
      </c>
      <c r="BG1970">
        <v>0</v>
      </c>
      <c r="BH1970" t="s">
        <v>6171</v>
      </c>
      <c r="BI1970">
        <v>59</v>
      </c>
      <c r="BJ1970" t="s">
        <v>6187</v>
      </c>
      <c r="BK1970">
        <v>0</v>
      </c>
      <c r="BL1970">
        <v>49</v>
      </c>
      <c r="BM1970" s="3">
        <f t="shared" si="278"/>
        <v>0.79591836734693877</v>
      </c>
    </row>
    <row r="1971" spans="1:65">
      <c r="A1971" t="s">
        <v>2103</v>
      </c>
      <c r="B1971" s="2">
        <v>45775</v>
      </c>
      <c r="C1971" t="s">
        <v>1632</v>
      </c>
      <c r="D1971" t="s">
        <v>1633</v>
      </c>
      <c r="E1971">
        <v>4</v>
      </c>
      <c r="F1971" t="s">
        <v>49</v>
      </c>
      <c r="G1971" t="s">
        <v>62</v>
      </c>
      <c r="H1971" t="s">
        <v>226</v>
      </c>
      <c r="I1971" t="s">
        <v>74</v>
      </c>
      <c r="J1971" t="s">
        <v>53</v>
      </c>
      <c r="K1971" t="s">
        <v>66</v>
      </c>
      <c r="L1971" t="s">
        <v>67</v>
      </c>
      <c r="M1971" t="s">
        <v>68</v>
      </c>
      <c r="N1971" t="s">
        <v>57</v>
      </c>
      <c r="O1971" t="s">
        <v>70</v>
      </c>
      <c r="P1971">
        <v>85</v>
      </c>
      <c r="Q1971">
        <v>87</v>
      </c>
      <c r="R1971">
        <v>87</v>
      </c>
      <c r="S1971">
        <v>7</v>
      </c>
      <c r="T1971">
        <f t="shared" si="270"/>
        <v>80</v>
      </c>
      <c r="U1971">
        <v>80</v>
      </c>
      <c r="V1971">
        <f t="shared" si="271"/>
        <v>0</v>
      </c>
      <c r="W1971" s="3">
        <f t="shared" si="272"/>
        <v>8.0459770114942528E-2</v>
      </c>
      <c r="X1971">
        <v>19</v>
      </c>
      <c r="Y1971" s="4">
        <v>8.8000000000000007</v>
      </c>
      <c r="Z1971" s="4">
        <v>1.9</v>
      </c>
      <c r="AA1971" s="5">
        <v>30577.98</v>
      </c>
      <c r="AB1971" s="5">
        <f t="shared" si="273"/>
        <v>2446238.4</v>
      </c>
      <c r="AC1971" s="5">
        <v>21965.439999999999</v>
      </c>
      <c r="AD1971" s="5">
        <f t="shared" si="274"/>
        <v>1910993.28</v>
      </c>
      <c r="AE1971" s="5">
        <v>150110.46</v>
      </c>
      <c r="AF1971" s="5">
        <v>40755.440000000002</v>
      </c>
      <c r="AG1971" s="5">
        <v>34175.58</v>
      </c>
      <c r="AH1971" s="5">
        <v>2755</v>
      </c>
      <c r="AI1971" s="5">
        <v>63225.52</v>
      </c>
      <c r="AJ1971">
        <v>2</v>
      </c>
      <c r="AK1971" s="5">
        <v>17026.04</v>
      </c>
      <c r="AL1971" s="5">
        <v>0</v>
      </c>
      <c r="AM1971" s="5">
        <v>51002</v>
      </c>
      <c r="AN1971">
        <v>4</v>
      </c>
      <c r="AO1971">
        <v>3</v>
      </c>
      <c r="AP1971" t="str">
        <f t="shared" si="275"/>
        <v>Yes</v>
      </c>
      <c r="AQ1971">
        <v>3</v>
      </c>
      <c r="AR1971" s="5">
        <f t="shared" si="276"/>
        <v>2270043.3199999998</v>
      </c>
      <c r="AS1971" s="5">
        <f t="shared" si="277"/>
        <v>176195.08</v>
      </c>
      <c r="AT1971" t="s">
        <v>1641</v>
      </c>
      <c r="AU1971" t="s">
        <v>6173</v>
      </c>
      <c r="AV1971" t="s">
        <v>6174</v>
      </c>
      <c r="AW1971" t="s">
        <v>6175</v>
      </c>
      <c r="AX1971" t="s">
        <v>6177</v>
      </c>
      <c r="AY1971">
        <v>86</v>
      </c>
      <c r="AZ1971">
        <v>0</v>
      </c>
      <c r="BA1971">
        <v>0</v>
      </c>
      <c r="BB1971" t="s">
        <v>6168</v>
      </c>
      <c r="BC1971">
        <v>0</v>
      </c>
      <c r="BD1971">
        <v>0</v>
      </c>
      <c r="BE1971" t="s">
        <v>6169</v>
      </c>
      <c r="BF1971" t="s">
        <v>6210</v>
      </c>
      <c r="BG1971">
        <v>0</v>
      </c>
      <c r="BH1971" t="s">
        <v>6171</v>
      </c>
      <c r="BI1971">
        <v>7</v>
      </c>
      <c r="BJ1971" t="s">
        <v>6172</v>
      </c>
      <c r="BK1971">
        <v>0</v>
      </c>
      <c r="BL1971">
        <v>92</v>
      </c>
      <c r="BM1971" s="3">
        <f t="shared" si="278"/>
        <v>0.94565217391304346</v>
      </c>
    </row>
    <row r="1972" spans="1:65">
      <c r="A1972" t="s">
        <v>2104</v>
      </c>
      <c r="B1972" s="2">
        <v>45775</v>
      </c>
      <c r="C1972" t="s">
        <v>1632</v>
      </c>
      <c r="D1972" t="s">
        <v>1633</v>
      </c>
      <c r="E1972">
        <v>4</v>
      </c>
      <c r="F1972" t="s">
        <v>61</v>
      </c>
      <c r="G1972" t="s">
        <v>50</v>
      </c>
      <c r="H1972" t="s">
        <v>170</v>
      </c>
      <c r="I1972" t="s">
        <v>52</v>
      </c>
      <c r="J1972" t="s">
        <v>53</v>
      </c>
      <c r="K1972" t="s">
        <v>75</v>
      </c>
      <c r="L1972" t="s">
        <v>67</v>
      </c>
      <c r="M1972" t="s">
        <v>56</v>
      </c>
      <c r="N1972" t="s">
        <v>69</v>
      </c>
      <c r="O1972" t="s">
        <v>120</v>
      </c>
      <c r="P1972">
        <v>78</v>
      </c>
      <c r="Q1972">
        <v>82</v>
      </c>
      <c r="R1972">
        <v>78</v>
      </c>
      <c r="S1972">
        <v>2</v>
      </c>
      <c r="T1972">
        <f t="shared" si="270"/>
        <v>76</v>
      </c>
      <c r="U1972">
        <v>76</v>
      </c>
      <c r="V1972">
        <f t="shared" si="271"/>
        <v>0</v>
      </c>
      <c r="W1972" s="3">
        <f t="shared" si="272"/>
        <v>2.564102564102564E-2</v>
      </c>
      <c r="X1972">
        <v>37</v>
      </c>
      <c r="Y1972" s="4">
        <v>1.6</v>
      </c>
      <c r="Z1972" s="4">
        <v>1.5</v>
      </c>
      <c r="AA1972" s="5">
        <v>36301.89</v>
      </c>
      <c r="AB1972" s="5">
        <f t="shared" si="273"/>
        <v>2758943.64</v>
      </c>
      <c r="AC1972" s="5">
        <v>22846.68</v>
      </c>
      <c r="AD1972" s="5">
        <f t="shared" si="274"/>
        <v>1782041.04</v>
      </c>
      <c r="AE1972" s="5">
        <v>141743.16</v>
      </c>
      <c r="AF1972" s="5">
        <v>33177.82</v>
      </c>
      <c r="AG1972" s="5">
        <v>9822.32</v>
      </c>
      <c r="AH1972" s="5">
        <v>2175</v>
      </c>
      <c r="AI1972" s="5">
        <v>7030.99</v>
      </c>
      <c r="AJ1972">
        <v>0</v>
      </c>
      <c r="AK1972" s="5">
        <v>0</v>
      </c>
      <c r="AL1972" s="5">
        <v>0</v>
      </c>
      <c r="AM1972" s="5">
        <v>46545.42</v>
      </c>
      <c r="AN1972">
        <v>4</v>
      </c>
      <c r="AO1972">
        <v>4</v>
      </c>
      <c r="AP1972" t="str">
        <f t="shared" si="275"/>
        <v>Yes</v>
      </c>
      <c r="AQ1972">
        <v>1</v>
      </c>
      <c r="AR1972" s="5">
        <f t="shared" si="276"/>
        <v>2022535.75</v>
      </c>
      <c r="AS1972" s="5">
        <f t="shared" si="277"/>
        <v>736407.89</v>
      </c>
      <c r="AT1972" t="s">
        <v>59</v>
      </c>
      <c r="AU1972" t="s">
        <v>6164</v>
      </c>
      <c r="AV1972" t="s">
        <v>6165</v>
      </c>
      <c r="AW1972" t="s">
        <v>6166</v>
      </c>
      <c r="AX1972" t="s">
        <v>6167</v>
      </c>
      <c r="AY1972">
        <v>79</v>
      </c>
      <c r="AZ1972">
        <v>0</v>
      </c>
      <c r="BA1972">
        <v>0</v>
      </c>
      <c r="BB1972" t="s">
        <v>6168</v>
      </c>
      <c r="BC1972">
        <v>0</v>
      </c>
      <c r="BD1972">
        <v>0</v>
      </c>
      <c r="BE1972" t="s">
        <v>6169</v>
      </c>
      <c r="BF1972" t="s">
        <v>6170</v>
      </c>
      <c r="BG1972">
        <v>1</v>
      </c>
      <c r="BH1972" t="s">
        <v>6179</v>
      </c>
      <c r="BI1972">
        <v>56</v>
      </c>
      <c r="BJ1972" t="s">
        <v>6187</v>
      </c>
      <c r="BK1972">
        <v>0</v>
      </c>
      <c r="BL1972">
        <v>87</v>
      </c>
      <c r="BM1972" s="3">
        <f t="shared" si="278"/>
        <v>0.89655172413793105</v>
      </c>
    </row>
    <row r="1973" spans="1:65">
      <c r="A1973" t="s">
        <v>2105</v>
      </c>
      <c r="B1973" s="2">
        <v>45775</v>
      </c>
      <c r="C1973" t="s">
        <v>1632</v>
      </c>
      <c r="D1973" t="s">
        <v>1633</v>
      </c>
      <c r="E1973">
        <v>4</v>
      </c>
      <c r="F1973" t="s">
        <v>78</v>
      </c>
      <c r="G1973" t="s">
        <v>79</v>
      </c>
      <c r="H1973" t="s">
        <v>143</v>
      </c>
      <c r="I1973" t="s">
        <v>74</v>
      </c>
      <c r="J1973" t="s">
        <v>81</v>
      </c>
      <c r="K1973" t="s">
        <v>54</v>
      </c>
      <c r="L1973" t="s">
        <v>87</v>
      </c>
      <c r="M1973" t="s">
        <v>56</v>
      </c>
      <c r="N1973" t="s">
        <v>94</v>
      </c>
      <c r="O1973" t="s">
        <v>82</v>
      </c>
      <c r="P1973">
        <v>43</v>
      </c>
      <c r="Q1973">
        <v>45</v>
      </c>
      <c r="R1973">
        <v>43</v>
      </c>
      <c r="S1973">
        <v>1</v>
      </c>
      <c r="T1973">
        <f t="shared" si="270"/>
        <v>42</v>
      </c>
      <c r="U1973">
        <v>42</v>
      </c>
      <c r="V1973">
        <f t="shared" si="271"/>
        <v>0</v>
      </c>
      <c r="W1973" s="3">
        <f t="shared" si="272"/>
        <v>2.3255813953488372E-2</v>
      </c>
      <c r="X1973">
        <v>45</v>
      </c>
      <c r="Y1973" s="4">
        <v>1.2</v>
      </c>
      <c r="Z1973" s="4">
        <v>1.2</v>
      </c>
      <c r="AA1973" s="5">
        <v>84604.23</v>
      </c>
      <c r="AB1973" s="5">
        <f t="shared" si="273"/>
        <v>3553377.66</v>
      </c>
      <c r="AC1973" s="5">
        <v>54610.86</v>
      </c>
      <c r="AD1973" s="5">
        <f t="shared" si="274"/>
        <v>2348266.98</v>
      </c>
      <c r="AE1973" s="5">
        <v>129778.67</v>
      </c>
      <c r="AF1973" s="5">
        <v>41448.050000000003</v>
      </c>
      <c r="AG1973" s="5">
        <v>10579.96</v>
      </c>
      <c r="AH1973" s="5">
        <v>1740</v>
      </c>
      <c r="AI1973" s="5">
        <v>7497.44</v>
      </c>
      <c r="AJ1973">
        <v>0</v>
      </c>
      <c r="AK1973" s="5">
        <v>0</v>
      </c>
      <c r="AL1973" s="5">
        <v>0</v>
      </c>
      <c r="AM1973" s="5">
        <v>27638.76</v>
      </c>
      <c r="AN1973">
        <v>4</v>
      </c>
      <c r="AO1973">
        <v>4</v>
      </c>
      <c r="AP1973" t="str">
        <f t="shared" si="275"/>
        <v>Yes</v>
      </c>
      <c r="AQ1973">
        <v>0</v>
      </c>
      <c r="AR1973" s="5">
        <f t="shared" si="276"/>
        <v>2566949.86</v>
      </c>
      <c r="AS1973" s="5">
        <f t="shared" si="277"/>
        <v>986427.8</v>
      </c>
      <c r="AT1973" t="s">
        <v>59</v>
      </c>
      <c r="AU1973" t="s">
        <v>6164</v>
      </c>
      <c r="AV1973" t="s">
        <v>6165</v>
      </c>
      <c r="AW1973" t="s">
        <v>6166</v>
      </c>
      <c r="AX1973" t="s">
        <v>6167</v>
      </c>
      <c r="AY1973">
        <v>46</v>
      </c>
      <c r="AZ1973">
        <v>0</v>
      </c>
      <c r="BA1973">
        <v>0</v>
      </c>
      <c r="BB1973" t="s">
        <v>6168</v>
      </c>
      <c r="BC1973">
        <v>0</v>
      </c>
      <c r="BD1973">
        <v>0</v>
      </c>
      <c r="BE1973" t="s">
        <v>6169</v>
      </c>
      <c r="BF1973" t="s">
        <v>6170</v>
      </c>
      <c r="BG1973">
        <v>2</v>
      </c>
      <c r="BH1973" t="s">
        <v>6206</v>
      </c>
      <c r="BI1973">
        <v>69</v>
      </c>
      <c r="BJ1973" t="s">
        <v>6187</v>
      </c>
      <c r="BK1973">
        <v>0</v>
      </c>
      <c r="BL1973">
        <v>51</v>
      </c>
      <c r="BM1973" s="3">
        <f t="shared" si="278"/>
        <v>0.84313725490196079</v>
      </c>
    </row>
    <row r="1974" spans="1:65">
      <c r="A1974" t="s">
        <v>2106</v>
      </c>
      <c r="B1974" s="2">
        <v>45775</v>
      </c>
      <c r="C1974" t="s">
        <v>1632</v>
      </c>
      <c r="D1974" t="s">
        <v>1633</v>
      </c>
      <c r="E1974">
        <v>4</v>
      </c>
      <c r="F1974" t="s">
        <v>61</v>
      </c>
      <c r="G1974" t="s">
        <v>79</v>
      </c>
      <c r="H1974" t="s">
        <v>84</v>
      </c>
      <c r="I1974" t="s">
        <v>64</v>
      </c>
      <c r="J1974" t="s">
        <v>53</v>
      </c>
      <c r="K1974" t="s">
        <v>54</v>
      </c>
      <c r="L1974" t="s">
        <v>87</v>
      </c>
      <c r="M1974" t="s">
        <v>56</v>
      </c>
      <c r="N1974" t="s">
        <v>109</v>
      </c>
      <c r="O1974" t="s">
        <v>82</v>
      </c>
      <c r="P1974">
        <v>60</v>
      </c>
      <c r="Q1974">
        <v>62</v>
      </c>
      <c r="R1974">
        <v>59</v>
      </c>
      <c r="S1974">
        <v>1</v>
      </c>
      <c r="T1974">
        <f t="shared" si="270"/>
        <v>58</v>
      </c>
      <c r="U1974">
        <v>58</v>
      </c>
      <c r="V1974">
        <f t="shared" si="271"/>
        <v>0</v>
      </c>
      <c r="W1974" s="3">
        <f t="shared" si="272"/>
        <v>1.6949152542372881E-2</v>
      </c>
      <c r="X1974">
        <v>31</v>
      </c>
      <c r="Y1974" s="4">
        <v>5.2</v>
      </c>
      <c r="Z1974" s="4">
        <v>1.6</v>
      </c>
      <c r="AA1974" s="5">
        <v>38750.949999999997</v>
      </c>
      <c r="AB1974" s="5">
        <f t="shared" si="273"/>
        <v>2247555.1</v>
      </c>
      <c r="AC1974" s="5">
        <v>24100.1</v>
      </c>
      <c r="AD1974" s="5">
        <f t="shared" si="274"/>
        <v>1421905.9</v>
      </c>
      <c r="AE1974" s="5">
        <v>97452.03</v>
      </c>
      <c r="AF1974" s="5">
        <v>26153.94</v>
      </c>
      <c r="AG1974" s="5">
        <v>9257.8799999999992</v>
      </c>
      <c r="AH1974" s="5">
        <v>2320</v>
      </c>
      <c r="AI1974" s="5">
        <v>3562.26</v>
      </c>
      <c r="AJ1974">
        <v>0</v>
      </c>
      <c r="AK1974" s="5">
        <v>0</v>
      </c>
      <c r="AL1974" s="5">
        <v>0</v>
      </c>
      <c r="AM1974" s="5">
        <v>96590.15</v>
      </c>
      <c r="AN1974">
        <v>8</v>
      </c>
      <c r="AO1974">
        <v>10</v>
      </c>
      <c r="AP1974" t="str">
        <f t="shared" si="275"/>
        <v>No</v>
      </c>
      <c r="AQ1974">
        <v>2</v>
      </c>
      <c r="AR1974" s="5">
        <f t="shared" si="276"/>
        <v>1657242.16</v>
      </c>
      <c r="AS1974" s="5">
        <f t="shared" si="277"/>
        <v>590312.93999999994</v>
      </c>
      <c r="AT1974" t="s">
        <v>59</v>
      </c>
      <c r="AU1974" t="s">
        <v>6164</v>
      </c>
      <c r="AV1974" t="s">
        <v>6165</v>
      </c>
      <c r="AW1974" t="s">
        <v>6166</v>
      </c>
      <c r="AX1974" t="s">
        <v>6167</v>
      </c>
      <c r="AY1974">
        <v>63</v>
      </c>
      <c r="AZ1974">
        <v>0</v>
      </c>
      <c r="BA1974">
        <v>0</v>
      </c>
      <c r="BB1974" t="s">
        <v>6168</v>
      </c>
      <c r="BC1974">
        <v>1</v>
      </c>
      <c r="BD1974">
        <v>1</v>
      </c>
      <c r="BE1974" t="s">
        <v>6196</v>
      </c>
      <c r="BF1974" t="s">
        <v>6170</v>
      </c>
      <c r="BG1974">
        <v>1</v>
      </c>
      <c r="BH1974" t="s">
        <v>6186</v>
      </c>
      <c r="BI1974">
        <v>43</v>
      </c>
      <c r="BJ1974" t="s">
        <v>6172</v>
      </c>
      <c r="BK1974">
        <v>0</v>
      </c>
      <c r="BL1974">
        <v>77</v>
      </c>
      <c r="BM1974" s="3">
        <f t="shared" si="278"/>
        <v>0.76623376623376627</v>
      </c>
    </row>
    <row r="1975" spans="1:65">
      <c r="A1975" t="s">
        <v>2107</v>
      </c>
      <c r="B1975" s="2">
        <v>45775</v>
      </c>
      <c r="C1975" t="s">
        <v>1632</v>
      </c>
      <c r="D1975" t="s">
        <v>1633</v>
      </c>
      <c r="E1975">
        <v>4</v>
      </c>
      <c r="F1975" t="s">
        <v>72</v>
      </c>
      <c r="G1975" t="s">
        <v>62</v>
      </c>
      <c r="H1975" t="s">
        <v>155</v>
      </c>
      <c r="I1975" t="s">
        <v>74</v>
      </c>
      <c r="J1975" t="s">
        <v>53</v>
      </c>
      <c r="K1975" t="s">
        <v>66</v>
      </c>
      <c r="L1975" t="s">
        <v>67</v>
      </c>
      <c r="M1975" t="s">
        <v>56</v>
      </c>
      <c r="N1975" t="s">
        <v>76</v>
      </c>
      <c r="O1975" t="s">
        <v>70</v>
      </c>
      <c r="P1975">
        <v>76</v>
      </c>
      <c r="Q1975">
        <v>83</v>
      </c>
      <c r="R1975">
        <v>83</v>
      </c>
      <c r="S1975">
        <v>2</v>
      </c>
      <c r="T1975">
        <f t="shared" si="270"/>
        <v>81</v>
      </c>
      <c r="U1975">
        <v>73</v>
      </c>
      <c r="V1975">
        <f t="shared" si="271"/>
        <v>8</v>
      </c>
      <c r="W1975" s="3">
        <f t="shared" si="272"/>
        <v>2.4096385542168676E-2</v>
      </c>
      <c r="X1975">
        <v>30</v>
      </c>
      <c r="Y1975" s="4">
        <v>5.9</v>
      </c>
      <c r="Z1975" s="4">
        <v>1.7</v>
      </c>
      <c r="AA1975" s="5">
        <v>30745.58</v>
      </c>
      <c r="AB1975" s="5">
        <f t="shared" si="273"/>
        <v>2244427.34</v>
      </c>
      <c r="AC1975" s="5">
        <v>22978.37</v>
      </c>
      <c r="AD1975" s="5">
        <f t="shared" si="274"/>
        <v>1907204.71</v>
      </c>
      <c r="AE1975" s="5">
        <v>143586.99</v>
      </c>
      <c r="AF1975" s="5">
        <v>36821.29</v>
      </c>
      <c r="AG1975" s="5">
        <v>10359.94</v>
      </c>
      <c r="AH1975" s="5">
        <v>2465</v>
      </c>
      <c r="AI1975" s="5">
        <v>7082.67</v>
      </c>
      <c r="AJ1975">
        <v>0</v>
      </c>
      <c r="AK1975" s="5">
        <v>0</v>
      </c>
      <c r="AL1975" s="5">
        <v>36950.120000000003</v>
      </c>
      <c r="AM1975" s="5">
        <v>85626.64</v>
      </c>
      <c r="AN1975">
        <v>4</v>
      </c>
      <c r="AO1975">
        <v>5</v>
      </c>
      <c r="AP1975" t="str">
        <f t="shared" si="275"/>
        <v>No</v>
      </c>
      <c r="AQ1975">
        <v>2</v>
      </c>
      <c r="AR1975" s="5">
        <f t="shared" si="276"/>
        <v>2230097.36</v>
      </c>
      <c r="AS1975" s="5">
        <f t="shared" si="277"/>
        <v>14329.98</v>
      </c>
      <c r="AT1975" t="s">
        <v>59</v>
      </c>
      <c r="AU1975" t="s">
        <v>6164</v>
      </c>
      <c r="AV1975" t="s">
        <v>6165</v>
      </c>
      <c r="AW1975" t="s">
        <v>6166</v>
      </c>
      <c r="AX1975" t="s">
        <v>6184</v>
      </c>
      <c r="AY1975">
        <v>76</v>
      </c>
      <c r="AZ1975">
        <v>0</v>
      </c>
      <c r="BA1975">
        <v>42</v>
      </c>
      <c r="BB1975" t="s">
        <v>6180</v>
      </c>
      <c r="BC1975">
        <v>1</v>
      </c>
      <c r="BD1975">
        <v>0</v>
      </c>
      <c r="BE1975" t="s">
        <v>6178</v>
      </c>
      <c r="BF1975" t="s">
        <v>6170</v>
      </c>
      <c r="BG1975">
        <v>0</v>
      </c>
      <c r="BH1975" t="s">
        <v>6171</v>
      </c>
      <c r="BI1975">
        <v>31</v>
      </c>
      <c r="BJ1975" t="s">
        <v>6172</v>
      </c>
      <c r="BK1975">
        <v>0</v>
      </c>
      <c r="BL1975">
        <v>91</v>
      </c>
      <c r="BM1975" s="3">
        <f t="shared" si="278"/>
        <v>0.91208791208791207</v>
      </c>
    </row>
    <row r="1976" spans="1:65">
      <c r="A1976" t="s">
        <v>2108</v>
      </c>
      <c r="B1976" s="2">
        <v>45776</v>
      </c>
      <c r="C1976" t="s">
        <v>1632</v>
      </c>
      <c r="D1976" t="s">
        <v>1633</v>
      </c>
      <c r="E1976">
        <v>4</v>
      </c>
      <c r="F1976" t="s">
        <v>78</v>
      </c>
      <c r="G1976" t="s">
        <v>62</v>
      </c>
      <c r="H1976" t="s">
        <v>190</v>
      </c>
      <c r="I1976" t="s">
        <v>52</v>
      </c>
      <c r="J1976" t="s">
        <v>53</v>
      </c>
      <c r="K1976" t="s">
        <v>75</v>
      </c>
      <c r="L1976" t="s">
        <v>67</v>
      </c>
      <c r="M1976" t="s">
        <v>68</v>
      </c>
      <c r="N1976" t="s">
        <v>69</v>
      </c>
      <c r="O1976" t="s">
        <v>120</v>
      </c>
      <c r="P1976">
        <v>70</v>
      </c>
      <c r="Q1976">
        <v>71</v>
      </c>
      <c r="R1976">
        <v>69</v>
      </c>
      <c r="S1976">
        <v>7</v>
      </c>
      <c r="T1976">
        <f t="shared" si="270"/>
        <v>62</v>
      </c>
      <c r="U1976">
        <v>62</v>
      </c>
      <c r="V1976">
        <f t="shared" si="271"/>
        <v>0</v>
      </c>
      <c r="W1976" s="3">
        <f t="shared" si="272"/>
        <v>0.10144927536231885</v>
      </c>
      <c r="X1976">
        <v>41</v>
      </c>
      <c r="Y1976" s="4">
        <v>9.6999999999999993</v>
      </c>
      <c r="Z1976" s="4">
        <v>1.8</v>
      </c>
      <c r="AA1976" s="5">
        <v>36112.43</v>
      </c>
      <c r="AB1976" s="5">
        <f t="shared" si="273"/>
        <v>2238970.66</v>
      </c>
      <c r="AC1976" s="5">
        <v>22036.83</v>
      </c>
      <c r="AD1976" s="5">
        <f t="shared" si="274"/>
        <v>1520541.27</v>
      </c>
      <c r="AE1976" s="5">
        <v>124463.17</v>
      </c>
      <c r="AF1976" s="5">
        <v>34908.06</v>
      </c>
      <c r="AG1976" s="5">
        <v>37241.32</v>
      </c>
      <c r="AH1976" s="5">
        <v>2610</v>
      </c>
      <c r="AI1976" s="5">
        <v>63624.39</v>
      </c>
      <c r="AJ1976">
        <v>1</v>
      </c>
      <c r="AK1976" s="5">
        <v>8838.6299999999992</v>
      </c>
      <c r="AL1976" s="5">
        <v>0</v>
      </c>
      <c r="AM1976" s="5">
        <v>41508.39</v>
      </c>
      <c r="AN1976">
        <v>4</v>
      </c>
      <c r="AO1976">
        <v>3</v>
      </c>
      <c r="AP1976" t="str">
        <f t="shared" si="275"/>
        <v>Yes</v>
      </c>
      <c r="AQ1976">
        <v>1</v>
      </c>
      <c r="AR1976" s="5">
        <f t="shared" si="276"/>
        <v>1833735.23</v>
      </c>
      <c r="AS1976" s="5">
        <f t="shared" si="277"/>
        <v>405235.43</v>
      </c>
      <c r="AT1976" t="s">
        <v>1641</v>
      </c>
      <c r="AU1976" t="s">
        <v>6189</v>
      </c>
      <c r="AV1976" t="s">
        <v>6201</v>
      </c>
      <c r="AW1976" t="s">
        <v>6175</v>
      </c>
      <c r="AX1976" t="s">
        <v>6177</v>
      </c>
      <c r="AY1976">
        <v>73</v>
      </c>
      <c r="AZ1976">
        <v>0</v>
      </c>
      <c r="BA1976">
        <v>0</v>
      </c>
      <c r="BB1976" t="s">
        <v>6168</v>
      </c>
      <c r="BC1976">
        <v>0</v>
      </c>
      <c r="BD1976">
        <v>0</v>
      </c>
      <c r="BE1976" t="s">
        <v>6169</v>
      </c>
      <c r="BF1976" t="s">
        <v>6210</v>
      </c>
      <c r="BG1976">
        <v>0</v>
      </c>
      <c r="BH1976" t="s">
        <v>6171</v>
      </c>
      <c r="BI1976">
        <v>21</v>
      </c>
      <c r="BJ1976" t="s">
        <v>6172</v>
      </c>
      <c r="BK1976">
        <v>0</v>
      </c>
      <c r="BL1976">
        <v>75</v>
      </c>
      <c r="BM1976" s="3">
        <f t="shared" si="278"/>
        <v>0.92</v>
      </c>
    </row>
    <row r="1977" spans="1:65">
      <c r="A1977" t="s">
        <v>2109</v>
      </c>
      <c r="B1977" s="2">
        <v>45776</v>
      </c>
      <c r="C1977" t="s">
        <v>1632</v>
      </c>
      <c r="D1977" t="s">
        <v>1633</v>
      </c>
      <c r="E1977">
        <v>4</v>
      </c>
      <c r="F1977" t="s">
        <v>78</v>
      </c>
      <c r="G1977" t="s">
        <v>50</v>
      </c>
      <c r="H1977" t="s">
        <v>161</v>
      </c>
      <c r="I1977" t="s">
        <v>64</v>
      </c>
      <c r="J1977" t="s">
        <v>53</v>
      </c>
      <c r="K1977" t="s">
        <v>66</v>
      </c>
      <c r="L1977" t="s">
        <v>87</v>
      </c>
      <c r="M1977" t="s">
        <v>56</v>
      </c>
      <c r="N1977" t="s">
        <v>69</v>
      </c>
      <c r="O1977" t="s">
        <v>82</v>
      </c>
      <c r="P1977">
        <v>71</v>
      </c>
      <c r="Q1977">
        <v>71</v>
      </c>
      <c r="R1977">
        <v>70</v>
      </c>
      <c r="S1977">
        <v>1</v>
      </c>
      <c r="T1977">
        <f t="shared" si="270"/>
        <v>69</v>
      </c>
      <c r="U1977">
        <v>69</v>
      </c>
      <c r="V1977">
        <f t="shared" si="271"/>
        <v>0</v>
      </c>
      <c r="W1977" s="3">
        <f t="shared" si="272"/>
        <v>1.4285714285714285E-2</v>
      </c>
      <c r="X1977">
        <v>24</v>
      </c>
      <c r="Y1977" s="4">
        <v>0</v>
      </c>
      <c r="Z1977" s="4">
        <v>0.9</v>
      </c>
      <c r="AA1977" s="5">
        <v>30212.39</v>
      </c>
      <c r="AB1977" s="5">
        <f t="shared" si="273"/>
        <v>2084654.91</v>
      </c>
      <c r="AC1977" s="5">
        <v>24165.69</v>
      </c>
      <c r="AD1977" s="5">
        <f t="shared" si="274"/>
        <v>1691598.3</v>
      </c>
      <c r="AE1977" s="5">
        <v>117105.91</v>
      </c>
      <c r="AF1977" s="5">
        <v>32331.32</v>
      </c>
      <c r="AG1977" s="5">
        <v>9327.7099999999991</v>
      </c>
      <c r="AH1977" s="5">
        <v>1305</v>
      </c>
      <c r="AI1977" s="5">
        <v>3555.56</v>
      </c>
      <c r="AJ1977">
        <v>0</v>
      </c>
      <c r="AK1977" s="5">
        <v>0</v>
      </c>
      <c r="AL1977" s="5">
        <v>31740.84</v>
      </c>
      <c r="AM1977" s="5">
        <v>73943.03</v>
      </c>
      <c r="AN1977">
        <v>4</v>
      </c>
      <c r="AO1977">
        <v>4</v>
      </c>
      <c r="AP1977" t="str">
        <f t="shared" si="275"/>
        <v>Yes</v>
      </c>
      <c r="AQ1977">
        <v>1</v>
      </c>
      <c r="AR1977" s="5">
        <f t="shared" si="276"/>
        <v>1960907.67</v>
      </c>
      <c r="AS1977" s="5">
        <f t="shared" si="277"/>
        <v>123747.24</v>
      </c>
      <c r="AT1977" t="s">
        <v>59</v>
      </c>
      <c r="AU1977" t="s">
        <v>6164</v>
      </c>
      <c r="AV1977" t="s">
        <v>6165</v>
      </c>
      <c r="AW1977" t="s">
        <v>6166</v>
      </c>
      <c r="AX1977" t="s">
        <v>6167</v>
      </c>
      <c r="AY1977">
        <v>78</v>
      </c>
      <c r="AZ1977">
        <v>4</v>
      </c>
      <c r="BA1977">
        <v>0</v>
      </c>
      <c r="BB1977" t="s">
        <v>6168</v>
      </c>
      <c r="BC1977">
        <v>0</v>
      </c>
      <c r="BD1977">
        <v>0</v>
      </c>
      <c r="BE1977" t="s">
        <v>6169</v>
      </c>
      <c r="BF1977" t="s">
        <v>6170</v>
      </c>
      <c r="BG1977">
        <v>1</v>
      </c>
      <c r="BH1977" t="s">
        <v>6179</v>
      </c>
      <c r="BI1977">
        <v>23</v>
      </c>
      <c r="BJ1977" t="s">
        <v>6172</v>
      </c>
      <c r="BK1977">
        <v>0</v>
      </c>
      <c r="BL1977">
        <v>77</v>
      </c>
      <c r="BM1977" s="3">
        <f t="shared" si="278"/>
        <v>0.90909090909090906</v>
      </c>
    </row>
    <row r="1978" spans="1:65">
      <c r="A1978" t="s">
        <v>2110</v>
      </c>
      <c r="B1978" s="2">
        <v>45776</v>
      </c>
      <c r="C1978" t="s">
        <v>1632</v>
      </c>
      <c r="D1978" t="s">
        <v>1633</v>
      </c>
      <c r="E1978">
        <v>4</v>
      </c>
      <c r="F1978" t="s">
        <v>78</v>
      </c>
      <c r="G1978" t="s">
        <v>79</v>
      </c>
      <c r="H1978" t="s">
        <v>113</v>
      </c>
      <c r="I1978" t="s">
        <v>52</v>
      </c>
      <c r="J1978" t="s">
        <v>65</v>
      </c>
      <c r="K1978" t="s">
        <v>75</v>
      </c>
      <c r="L1978" t="s">
        <v>55</v>
      </c>
      <c r="M1978" t="s">
        <v>56</v>
      </c>
      <c r="N1978" t="s">
        <v>94</v>
      </c>
      <c r="O1978" t="s">
        <v>70</v>
      </c>
      <c r="P1978">
        <v>49</v>
      </c>
      <c r="Q1978">
        <v>51</v>
      </c>
      <c r="R1978">
        <v>49</v>
      </c>
      <c r="S1978">
        <v>1</v>
      </c>
      <c r="T1978">
        <f t="shared" si="270"/>
        <v>48</v>
      </c>
      <c r="U1978">
        <v>48</v>
      </c>
      <c r="V1978">
        <f t="shared" si="271"/>
        <v>0</v>
      </c>
      <c r="W1978" s="3">
        <f t="shared" si="272"/>
        <v>2.0408163265306121E-2</v>
      </c>
      <c r="X1978">
        <v>32</v>
      </c>
      <c r="Y1978" s="4">
        <v>0</v>
      </c>
      <c r="Z1978" s="4">
        <v>0.6</v>
      </c>
      <c r="AA1978" s="5">
        <v>52665.73</v>
      </c>
      <c r="AB1978" s="5">
        <f t="shared" si="273"/>
        <v>2527955.04</v>
      </c>
      <c r="AC1978" s="5">
        <v>34766.58</v>
      </c>
      <c r="AD1978" s="5">
        <f t="shared" si="274"/>
        <v>1703562.42</v>
      </c>
      <c r="AE1978" s="5">
        <v>112201.25</v>
      </c>
      <c r="AF1978" s="5">
        <v>33486.01</v>
      </c>
      <c r="AG1978" s="5">
        <v>9824.85</v>
      </c>
      <c r="AH1978" s="5">
        <v>870</v>
      </c>
      <c r="AI1978" s="5">
        <v>5122.7299999999996</v>
      </c>
      <c r="AJ1978">
        <v>0</v>
      </c>
      <c r="AK1978" s="5">
        <v>0</v>
      </c>
      <c r="AL1978" s="5">
        <v>0</v>
      </c>
      <c r="AM1978" s="5">
        <v>33535.339999999997</v>
      </c>
      <c r="AN1978">
        <v>4</v>
      </c>
      <c r="AO1978">
        <v>3</v>
      </c>
      <c r="AP1978" t="str">
        <f t="shared" si="275"/>
        <v>Yes</v>
      </c>
      <c r="AQ1978">
        <v>0</v>
      </c>
      <c r="AR1978" s="5">
        <f t="shared" si="276"/>
        <v>1898602.6</v>
      </c>
      <c r="AS1978" s="5">
        <f t="shared" si="277"/>
        <v>629352.43999999994</v>
      </c>
      <c r="AT1978" t="s">
        <v>59</v>
      </c>
      <c r="AU1978" t="s">
        <v>6164</v>
      </c>
      <c r="AV1978" t="s">
        <v>6165</v>
      </c>
      <c r="AW1978" t="s">
        <v>6166</v>
      </c>
      <c r="AX1978" t="s">
        <v>6167</v>
      </c>
      <c r="AY1978">
        <v>49</v>
      </c>
      <c r="AZ1978">
        <v>0</v>
      </c>
      <c r="BA1978">
        <v>0</v>
      </c>
      <c r="BB1978" t="s">
        <v>6168</v>
      </c>
      <c r="BC1978">
        <v>0</v>
      </c>
      <c r="BD1978">
        <v>0</v>
      </c>
      <c r="BE1978" t="s">
        <v>6169</v>
      </c>
      <c r="BF1978" t="s">
        <v>6170</v>
      </c>
      <c r="BG1978">
        <v>1</v>
      </c>
      <c r="BH1978" t="s">
        <v>6186</v>
      </c>
      <c r="BI1978">
        <v>55</v>
      </c>
      <c r="BJ1978" t="s">
        <v>6187</v>
      </c>
      <c r="BK1978">
        <v>0</v>
      </c>
      <c r="BL1978">
        <v>63</v>
      </c>
      <c r="BM1978" s="3">
        <f t="shared" si="278"/>
        <v>0.77777777777777779</v>
      </c>
    </row>
    <row r="1979" spans="1:65">
      <c r="A1979" t="s">
        <v>2111</v>
      </c>
      <c r="B1979" s="2">
        <v>45776</v>
      </c>
      <c r="C1979" t="s">
        <v>1632</v>
      </c>
      <c r="D1979" t="s">
        <v>1633</v>
      </c>
      <c r="E1979">
        <v>4</v>
      </c>
      <c r="F1979" t="s">
        <v>72</v>
      </c>
      <c r="G1979" t="s">
        <v>79</v>
      </c>
      <c r="H1979" t="s">
        <v>86</v>
      </c>
      <c r="I1979" t="s">
        <v>64</v>
      </c>
      <c r="J1979" t="s">
        <v>53</v>
      </c>
      <c r="K1979" t="s">
        <v>66</v>
      </c>
      <c r="L1979" t="s">
        <v>92</v>
      </c>
      <c r="M1979" t="s">
        <v>56</v>
      </c>
      <c r="N1979" t="s">
        <v>76</v>
      </c>
      <c r="O1979" t="s">
        <v>58</v>
      </c>
      <c r="P1979">
        <v>68</v>
      </c>
      <c r="Q1979">
        <v>69</v>
      </c>
      <c r="R1979">
        <v>69</v>
      </c>
      <c r="S1979">
        <v>1</v>
      </c>
      <c r="T1979">
        <f t="shared" si="270"/>
        <v>68</v>
      </c>
      <c r="U1979">
        <v>67</v>
      </c>
      <c r="V1979">
        <f t="shared" si="271"/>
        <v>1</v>
      </c>
      <c r="W1979" s="3">
        <f t="shared" si="272"/>
        <v>1.4492753623188406E-2</v>
      </c>
      <c r="X1979">
        <v>25</v>
      </c>
      <c r="Y1979" s="4">
        <v>4</v>
      </c>
      <c r="Z1979" s="4">
        <v>2.1</v>
      </c>
      <c r="AA1979" s="5">
        <v>30142.65</v>
      </c>
      <c r="AB1979" s="5">
        <f t="shared" si="273"/>
        <v>2019557.55</v>
      </c>
      <c r="AC1979" s="5">
        <v>23839.8</v>
      </c>
      <c r="AD1979" s="5">
        <f t="shared" si="274"/>
        <v>1644946.2</v>
      </c>
      <c r="AE1979" s="5">
        <v>115241.02</v>
      </c>
      <c r="AF1979" s="5">
        <v>29695.31</v>
      </c>
      <c r="AG1979" s="5">
        <v>9044.43</v>
      </c>
      <c r="AH1979" s="5">
        <v>3045</v>
      </c>
      <c r="AI1979" s="5">
        <v>3561.29</v>
      </c>
      <c r="AJ1979">
        <v>0</v>
      </c>
      <c r="AK1979" s="5">
        <v>0</v>
      </c>
      <c r="AL1979" s="5">
        <v>32484.9</v>
      </c>
      <c r="AM1979" s="5">
        <v>74831.42</v>
      </c>
      <c r="AN1979">
        <v>4</v>
      </c>
      <c r="AO1979">
        <v>4</v>
      </c>
      <c r="AP1979" t="str">
        <f t="shared" si="275"/>
        <v>Yes</v>
      </c>
      <c r="AQ1979">
        <v>1</v>
      </c>
      <c r="AR1979" s="5">
        <f t="shared" si="276"/>
        <v>1912849.57</v>
      </c>
      <c r="AS1979" s="5">
        <f t="shared" si="277"/>
        <v>106707.98</v>
      </c>
      <c r="AT1979" t="s">
        <v>59</v>
      </c>
      <c r="AU1979" t="s">
        <v>6164</v>
      </c>
      <c r="AV1979" t="s">
        <v>6165</v>
      </c>
      <c r="AW1979" t="s">
        <v>6166</v>
      </c>
      <c r="AX1979" t="s">
        <v>6184</v>
      </c>
      <c r="AY1979">
        <v>74</v>
      </c>
      <c r="AZ1979">
        <v>3</v>
      </c>
      <c r="BA1979">
        <v>17</v>
      </c>
      <c r="BB1979" t="s">
        <v>6185</v>
      </c>
      <c r="BC1979">
        <v>0</v>
      </c>
      <c r="BD1979">
        <v>0</v>
      </c>
      <c r="BE1979" t="s">
        <v>6169</v>
      </c>
      <c r="BF1979" t="s">
        <v>6170</v>
      </c>
      <c r="BG1979">
        <v>0</v>
      </c>
      <c r="BH1979" t="s">
        <v>6171</v>
      </c>
      <c r="BI1979">
        <v>35</v>
      </c>
      <c r="BJ1979" t="s">
        <v>6172</v>
      </c>
      <c r="BK1979">
        <v>0</v>
      </c>
      <c r="BL1979">
        <v>74</v>
      </c>
      <c r="BM1979" s="3">
        <f t="shared" si="278"/>
        <v>0.93243243243243246</v>
      </c>
    </row>
    <row r="1980" spans="1:65">
      <c r="A1980" t="s">
        <v>2112</v>
      </c>
      <c r="B1980" s="2">
        <v>45776</v>
      </c>
      <c r="C1980" t="s">
        <v>1632</v>
      </c>
      <c r="D1980" t="s">
        <v>1633</v>
      </c>
      <c r="E1980">
        <v>4</v>
      </c>
      <c r="F1980" t="s">
        <v>72</v>
      </c>
      <c r="G1980" t="s">
        <v>79</v>
      </c>
      <c r="H1980" t="s">
        <v>86</v>
      </c>
      <c r="I1980" t="s">
        <v>74</v>
      </c>
      <c r="J1980" t="s">
        <v>53</v>
      </c>
      <c r="K1980" t="s">
        <v>54</v>
      </c>
      <c r="L1980" t="s">
        <v>55</v>
      </c>
      <c r="M1980" t="s">
        <v>56</v>
      </c>
      <c r="N1980" t="s">
        <v>69</v>
      </c>
      <c r="O1980" t="s">
        <v>82</v>
      </c>
      <c r="P1980">
        <v>68</v>
      </c>
      <c r="Q1980">
        <v>71</v>
      </c>
      <c r="R1980">
        <v>71</v>
      </c>
      <c r="S1980">
        <v>1</v>
      </c>
      <c r="T1980">
        <f t="shared" si="270"/>
        <v>70</v>
      </c>
      <c r="U1980">
        <v>68</v>
      </c>
      <c r="V1980">
        <f t="shared" si="271"/>
        <v>2</v>
      </c>
      <c r="W1980" s="3">
        <f t="shared" si="272"/>
        <v>1.4084507042253521E-2</v>
      </c>
      <c r="X1980">
        <v>15</v>
      </c>
      <c r="Y1980" s="4">
        <v>10.9</v>
      </c>
      <c r="Z1980" s="4">
        <v>1.8</v>
      </c>
      <c r="AA1980" s="5">
        <v>39247.4</v>
      </c>
      <c r="AB1980" s="5">
        <f t="shared" si="273"/>
        <v>2668823.2000000002</v>
      </c>
      <c r="AC1980" s="5">
        <v>23540.400000000001</v>
      </c>
      <c r="AD1980" s="5">
        <f t="shared" si="274"/>
        <v>1671368.4</v>
      </c>
      <c r="AE1980" s="5">
        <v>121711.05</v>
      </c>
      <c r="AF1980" s="5">
        <v>30153.88</v>
      </c>
      <c r="AG1980" s="5">
        <v>7799.39</v>
      </c>
      <c r="AH1980" s="5">
        <v>2610</v>
      </c>
      <c r="AI1980" s="5">
        <v>3550</v>
      </c>
      <c r="AJ1980">
        <v>0</v>
      </c>
      <c r="AK1980" s="5">
        <v>0</v>
      </c>
      <c r="AL1980" s="5">
        <v>1523.49</v>
      </c>
      <c r="AM1980" s="5">
        <v>43409.26</v>
      </c>
      <c r="AN1980">
        <v>4</v>
      </c>
      <c r="AO1980">
        <v>3</v>
      </c>
      <c r="AP1980" t="str">
        <f t="shared" si="275"/>
        <v>Yes</v>
      </c>
      <c r="AQ1980">
        <v>0</v>
      </c>
      <c r="AR1980" s="5">
        <f t="shared" si="276"/>
        <v>1882125.47</v>
      </c>
      <c r="AS1980" s="5">
        <f t="shared" si="277"/>
        <v>786697.73</v>
      </c>
      <c r="AT1980" t="s">
        <v>59</v>
      </c>
      <c r="AU1980" t="s">
        <v>6164</v>
      </c>
      <c r="AV1980" t="s">
        <v>6165</v>
      </c>
      <c r="AW1980" t="s">
        <v>6166</v>
      </c>
      <c r="AX1980" t="s">
        <v>6177</v>
      </c>
      <c r="AY1980">
        <v>68</v>
      </c>
      <c r="AZ1980">
        <v>0</v>
      </c>
      <c r="BA1980">
        <v>16</v>
      </c>
      <c r="BB1980" t="s">
        <v>6180</v>
      </c>
      <c r="BC1980">
        <v>0</v>
      </c>
      <c r="BD1980">
        <v>0</v>
      </c>
      <c r="BE1980" t="s">
        <v>6169</v>
      </c>
      <c r="BF1980" t="s">
        <v>6170</v>
      </c>
      <c r="BG1980">
        <v>0</v>
      </c>
      <c r="BH1980" t="s">
        <v>6171</v>
      </c>
      <c r="BI1980">
        <v>18</v>
      </c>
      <c r="BJ1980" t="s">
        <v>6172</v>
      </c>
      <c r="BK1980">
        <v>0</v>
      </c>
      <c r="BL1980">
        <v>76</v>
      </c>
      <c r="BM1980" s="3">
        <f t="shared" si="278"/>
        <v>0.93421052631578949</v>
      </c>
    </row>
    <row r="1981" spans="1:65">
      <c r="A1981" t="s">
        <v>2113</v>
      </c>
      <c r="B1981" s="2">
        <v>45776</v>
      </c>
      <c r="C1981" t="s">
        <v>1632</v>
      </c>
      <c r="D1981" t="s">
        <v>1633</v>
      </c>
      <c r="E1981">
        <v>4</v>
      </c>
      <c r="F1981" t="s">
        <v>72</v>
      </c>
      <c r="G1981" t="s">
        <v>79</v>
      </c>
      <c r="H1981" t="s">
        <v>159</v>
      </c>
      <c r="I1981" t="s">
        <v>52</v>
      </c>
      <c r="J1981" t="s">
        <v>53</v>
      </c>
      <c r="K1981" t="s">
        <v>75</v>
      </c>
      <c r="L1981" t="s">
        <v>87</v>
      </c>
      <c r="M1981" t="s">
        <v>56</v>
      </c>
      <c r="N1981" t="s">
        <v>94</v>
      </c>
      <c r="O1981" t="s">
        <v>70</v>
      </c>
      <c r="P1981">
        <v>60</v>
      </c>
      <c r="Q1981">
        <v>64</v>
      </c>
      <c r="R1981">
        <v>64</v>
      </c>
      <c r="S1981">
        <v>1</v>
      </c>
      <c r="T1981">
        <f t="shared" si="270"/>
        <v>63</v>
      </c>
      <c r="U1981">
        <v>57</v>
      </c>
      <c r="V1981">
        <f t="shared" si="271"/>
        <v>6</v>
      </c>
      <c r="W1981" s="3">
        <f t="shared" si="272"/>
        <v>1.5625E-2</v>
      </c>
      <c r="X1981">
        <v>33</v>
      </c>
      <c r="Y1981" s="4">
        <v>6.4</v>
      </c>
      <c r="Z1981" s="4">
        <v>2</v>
      </c>
      <c r="AA1981" s="5">
        <v>36331.25</v>
      </c>
      <c r="AB1981" s="5">
        <f t="shared" si="273"/>
        <v>2070881.25</v>
      </c>
      <c r="AC1981" s="5">
        <v>24067.97</v>
      </c>
      <c r="AD1981" s="5">
        <f t="shared" si="274"/>
        <v>1540350.08</v>
      </c>
      <c r="AE1981" s="5">
        <v>114516.76</v>
      </c>
      <c r="AF1981" s="5">
        <v>29207.47</v>
      </c>
      <c r="AG1981" s="5">
        <v>10868.4</v>
      </c>
      <c r="AH1981" s="5">
        <v>2900</v>
      </c>
      <c r="AI1981" s="5">
        <v>3531.03</v>
      </c>
      <c r="AJ1981">
        <v>0</v>
      </c>
      <c r="AK1981" s="5">
        <v>0</v>
      </c>
      <c r="AL1981" s="5">
        <v>3624.64</v>
      </c>
      <c r="AM1981" s="5">
        <v>36293.4</v>
      </c>
      <c r="AN1981">
        <v>4</v>
      </c>
      <c r="AO1981">
        <v>3</v>
      </c>
      <c r="AP1981" t="str">
        <f t="shared" si="275"/>
        <v>Yes</v>
      </c>
      <c r="AQ1981">
        <v>1</v>
      </c>
      <c r="AR1981" s="5">
        <f t="shared" si="276"/>
        <v>1741291.78</v>
      </c>
      <c r="AS1981" s="5">
        <f t="shared" si="277"/>
        <v>329589.46999999997</v>
      </c>
      <c r="AT1981" t="s">
        <v>59</v>
      </c>
      <c r="AU1981" t="s">
        <v>6164</v>
      </c>
      <c r="AV1981" t="s">
        <v>6165</v>
      </c>
      <c r="AW1981" t="s">
        <v>6166</v>
      </c>
      <c r="AX1981" t="s">
        <v>6184</v>
      </c>
      <c r="AY1981">
        <v>63</v>
      </c>
      <c r="AZ1981">
        <v>0</v>
      </c>
      <c r="BA1981">
        <v>35</v>
      </c>
      <c r="BB1981" t="s">
        <v>6180</v>
      </c>
      <c r="BC1981">
        <v>0</v>
      </c>
      <c r="BD1981">
        <v>0</v>
      </c>
      <c r="BE1981" t="s">
        <v>6169</v>
      </c>
      <c r="BF1981" t="s">
        <v>6170</v>
      </c>
      <c r="BG1981">
        <v>1</v>
      </c>
      <c r="BH1981" t="s">
        <v>6186</v>
      </c>
      <c r="BI1981">
        <v>21</v>
      </c>
      <c r="BJ1981" t="s">
        <v>6172</v>
      </c>
      <c r="BK1981">
        <v>0</v>
      </c>
      <c r="BL1981">
        <v>73</v>
      </c>
      <c r="BM1981" s="3">
        <f t="shared" si="278"/>
        <v>0.87671232876712324</v>
      </c>
    </row>
    <row r="1982" spans="1:65">
      <c r="A1982" t="s">
        <v>2114</v>
      </c>
      <c r="B1982" s="2">
        <v>45776</v>
      </c>
      <c r="C1982" t="s">
        <v>1632</v>
      </c>
      <c r="D1982" t="s">
        <v>1633</v>
      </c>
      <c r="E1982">
        <v>4</v>
      </c>
      <c r="F1982" t="s">
        <v>72</v>
      </c>
      <c r="G1982" t="s">
        <v>62</v>
      </c>
      <c r="H1982" t="s">
        <v>175</v>
      </c>
      <c r="I1982" t="s">
        <v>52</v>
      </c>
      <c r="J1982" t="s">
        <v>53</v>
      </c>
      <c r="K1982" t="s">
        <v>66</v>
      </c>
      <c r="L1982" t="s">
        <v>87</v>
      </c>
      <c r="M1982" t="s">
        <v>56</v>
      </c>
      <c r="N1982" t="s">
        <v>76</v>
      </c>
      <c r="O1982" t="s">
        <v>82</v>
      </c>
      <c r="P1982">
        <v>75</v>
      </c>
      <c r="Q1982">
        <v>82</v>
      </c>
      <c r="R1982">
        <v>82</v>
      </c>
      <c r="S1982">
        <v>1</v>
      </c>
      <c r="T1982">
        <f t="shared" si="270"/>
        <v>81</v>
      </c>
      <c r="U1982">
        <v>74</v>
      </c>
      <c r="V1982">
        <f t="shared" si="271"/>
        <v>7</v>
      </c>
      <c r="W1982" s="3">
        <f t="shared" si="272"/>
        <v>1.2195121951219513E-2</v>
      </c>
      <c r="X1982">
        <v>27</v>
      </c>
      <c r="Y1982" s="4">
        <v>1.5</v>
      </c>
      <c r="Z1982" s="4">
        <v>0.9</v>
      </c>
      <c r="AA1982" s="5">
        <v>30060.93</v>
      </c>
      <c r="AB1982" s="5">
        <f t="shared" si="273"/>
        <v>2224508.8199999998</v>
      </c>
      <c r="AC1982" s="5">
        <v>24321.17</v>
      </c>
      <c r="AD1982" s="5">
        <f t="shared" si="274"/>
        <v>1994335.94</v>
      </c>
      <c r="AE1982" s="5">
        <v>148535.19</v>
      </c>
      <c r="AF1982" s="5">
        <v>35682.89</v>
      </c>
      <c r="AG1982" s="5">
        <v>9461.6</v>
      </c>
      <c r="AH1982" s="5">
        <v>1305</v>
      </c>
      <c r="AI1982" s="5">
        <v>3545.95</v>
      </c>
      <c r="AJ1982">
        <v>0</v>
      </c>
      <c r="AK1982" s="5">
        <v>0</v>
      </c>
      <c r="AL1982" s="5">
        <v>36131.26</v>
      </c>
      <c r="AM1982" s="5">
        <v>82392.960000000006</v>
      </c>
      <c r="AN1982">
        <v>4</v>
      </c>
      <c r="AO1982">
        <v>4</v>
      </c>
      <c r="AP1982" t="str">
        <f t="shared" si="275"/>
        <v>Yes</v>
      </c>
      <c r="AQ1982">
        <v>0</v>
      </c>
      <c r="AR1982" s="5">
        <f t="shared" si="276"/>
        <v>2311390.79</v>
      </c>
      <c r="AS1982" s="5">
        <f t="shared" si="277"/>
        <v>-86881.97</v>
      </c>
      <c r="AT1982" t="s">
        <v>59</v>
      </c>
      <c r="AU1982" t="s">
        <v>6164</v>
      </c>
      <c r="AV1982" t="s">
        <v>6165</v>
      </c>
      <c r="AW1982" t="s">
        <v>6166</v>
      </c>
      <c r="AX1982" t="s">
        <v>6184</v>
      </c>
      <c r="AY1982">
        <v>79</v>
      </c>
      <c r="AZ1982">
        <v>2</v>
      </c>
      <c r="BA1982">
        <v>38</v>
      </c>
      <c r="BB1982" t="s">
        <v>6180</v>
      </c>
      <c r="BC1982">
        <v>0</v>
      </c>
      <c r="BD1982">
        <v>0</v>
      </c>
      <c r="BE1982" t="s">
        <v>6169</v>
      </c>
      <c r="BF1982" t="s">
        <v>6170</v>
      </c>
      <c r="BG1982">
        <v>1</v>
      </c>
      <c r="BH1982" t="s">
        <v>6179</v>
      </c>
      <c r="BI1982">
        <v>43</v>
      </c>
      <c r="BJ1982" t="s">
        <v>6172</v>
      </c>
      <c r="BK1982">
        <v>1</v>
      </c>
      <c r="BL1982">
        <v>88</v>
      </c>
      <c r="BM1982" s="3">
        <f t="shared" si="278"/>
        <v>0.93181818181818177</v>
      </c>
    </row>
    <row r="1983" spans="1:65">
      <c r="A1983" t="s">
        <v>2115</v>
      </c>
      <c r="B1983" s="2">
        <v>45776</v>
      </c>
      <c r="C1983" t="s">
        <v>1632</v>
      </c>
      <c r="D1983" t="s">
        <v>1633</v>
      </c>
      <c r="E1983">
        <v>4</v>
      </c>
      <c r="F1983" t="s">
        <v>78</v>
      </c>
      <c r="G1983" t="s">
        <v>50</v>
      </c>
      <c r="H1983" t="s">
        <v>181</v>
      </c>
      <c r="I1983" t="s">
        <v>74</v>
      </c>
      <c r="J1983" t="s">
        <v>53</v>
      </c>
      <c r="K1983" t="s">
        <v>54</v>
      </c>
      <c r="L1983" t="s">
        <v>67</v>
      </c>
      <c r="M1983" t="s">
        <v>68</v>
      </c>
      <c r="N1983" t="s">
        <v>57</v>
      </c>
      <c r="O1983" t="s">
        <v>120</v>
      </c>
      <c r="P1983">
        <v>71</v>
      </c>
      <c r="Q1983">
        <v>73</v>
      </c>
      <c r="R1983">
        <v>70</v>
      </c>
      <c r="S1983">
        <v>7</v>
      </c>
      <c r="T1983">
        <f t="shared" si="270"/>
        <v>63</v>
      </c>
      <c r="U1983">
        <v>63</v>
      </c>
      <c r="V1983">
        <f t="shared" si="271"/>
        <v>0</v>
      </c>
      <c r="W1983" s="3">
        <f t="shared" si="272"/>
        <v>0.1</v>
      </c>
      <c r="X1983">
        <v>35</v>
      </c>
      <c r="Y1983" s="4">
        <v>3.5</v>
      </c>
      <c r="Z1983" s="4">
        <v>1.2</v>
      </c>
      <c r="AA1983" s="5">
        <v>39113.93</v>
      </c>
      <c r="AB1983" s="5">
        <f t="shared" si="273"/>
        <v>2464177.59</v>
      </c>
      <c r="AC1983" s="5">
        <v>21989.51</v>
      </c>
      <c r="AD1983" s="5">
        <f t="shared" si="274"/>
        <v>1539265.7</v>
      </c>
      <c r="AE1983" s="5">
        <v>117899.11</v>
      </c>
      <c r="AF1983" s="5">
        <v>34014.07</v>
      </c>
      <c r="AG1983" s="5">
        <v>35881.97</v>
      </c>
      <c r="AH1983" s="5">
        <v>1740</v>
      </c>
      <c r="AI1983" s="5">
        <v>62984.06</v>
      </c>
      <c r="AJ1983">
        <v>2</v>
      </c>
      <c r="AK1983" s="5">
        <v>17315.27</v>
      </c>
      <c r="AL1983" s="5">
        <v>0</v>
      </c>
      <c r="AM1983" s="5">
        <v>47449.8</v>
      </c>
      <c r="AN1983">
        <v>4</v>
      </c>
      <c r="AO1983">
        <v>5</v>
      </c>
      <c r="AP1983" t="str">
        <f t="shared" si="275"/>
        <v>No</v>
      </c>
      <c r="AQ1983">
        <v>4</v>
      </c>
      <c r="AR1983" s="5">
        <f t="shared" si="276"/>
        <v>1856549.98</v>
      </c>
      <c r="AS1983" s="5">
        <f t="shared" si="277"/>
        <v>607627.61</v>
      </c>
      <c r="AT1983" t="s">
        <v>1641</v>
      </c>
      <c r="AU1983" t="s">
        <v>6199</v>
      </c>
      <c r="AV1983" t="s">
        <v>6200</v>
      </c>
      <c r="AW1983" t="s">
        <v>6175</v>
      </c>
      <c r="AX1983" t="s">
        <v>6167</v>
      </c>
      <c r="AY1983">
        <v>72</v>
      </c>
      <c r="AZ1983">
        <v>0</v>
      </c>
      <c r="BA1983">
        <v>0</v>
      </c>
      <c r="BB1983" t="s">
        <v>6168</v>
      </c>
      <c r="BC1983">
        <v>1</v>
      </c>
      <c r="BD1983">
        <v>0</v>
      </c>
      <c r="BE1983" t="s">
        <v>6196</v>
      </c>
      <c r="BF1983" t="s">
        <v>6210</v>
      </c>
      <c r="BG1983">
        <v>1</v>
      </c>
      <c r="BH1983" t="s">
        <v>6186</v>
      </c>
      <c r="BI1983">
        <v>37</v>
      </c>
      <c r="BJ1983" t="s">
        <v>6172</v>
      </c>
      <c r="BK1983">
        <v>0</v>
      </c>
      <c r="BL1983">
        <v>78</v>
      </c>
      <c r="BM1983" s="3">
        <f t="shared" si="278"/>
        <v>0.89743589743589747</v>
      </c>
    </row>
    <row r="1984" spans="1:65">
      <c r="A1984" t="s">
        <v>2116</v>
      </c>
      <c r="B1984" s="2">
        <v>45776</v>
      </c>
      <c r="C1984" t="s">
        <v>1632</v>
      </c>
      <c r="D1984" t="s">
        <v>1633</v>
      </c>
      <c r="E1984">
        <v>4</v>
      </c>
      <c r="F1984" t="s">
        <v>72</v>
      </c>
      <c r="G1984" t="s">
        <v>79</v>
      </c>
      <c r="H1984" t="s">
        <v>102</v>
      </c>
      <c r="I1984" t="s">
        <v>74</v>
      </c>
      <c r="J1984" t="s">
        <v>65</v>
      </c>
      <c r="K1984" t="s">
        <v>66</v>
      </c>
      <c r="L1984" t="s">
        <v>92</v>
      </c>
      <c r="M1984" t="s">
        <v>56</v>
      </c>
      <c r="N1984" t="s">
        <v>76</v>
      </c>
      <c r="O1984" t="s">
        <v>70</v>
      </c>
      <c r="P1984">
        <v>54</v>
      </c>
      <c r="Q1984">
        <v>57</v>
      </c>
      <c r="R1984">
        <v>57</v>
      </c>
      <c r="S1984">
        <v>1</v>
      </c>
      <c r="T1984">
        <f t="shared" si="270"/>
        <v>56</v>
      </c>
      <c r="U1984">
        <v>52</v>
      </c>
      <c r="V1984">
        <f t="shared" si="271"/>
        <v>4</v>
      </c>
      <c r="W1984" s="3">
        <f t="shared" si="272"/>
        <v>1.7543859649122806E-2</v>
      </c>
      <c r="X1984">
        <v>23</v>
      </c>
      <c r="Y1984" s="4">
        <v>0</v>
      </c>
      <c r="Z1984" s="4">
        <v>0.6</v>
      </c>
      <c r="AA1984" s="5">
        <v>48424.88</v>
      </c>
      <c r="AB1984" s="5">
        <f t="shared" si="273"/>
        <v>2518093.7599999998</v>
      </c>
      <c r="AC1984" s="5">
        <v>35376.11</v>
      </c>
      <c r="AD1984" s="5">
        <f t="shared" si="274"/>
        <v>2016438.27</v>
      </c>
      <c r="AE1984" s="5">
        <v>126983.23</v>
      </c>
      <c r="AF1984" s="5">
        <v>35578.629999999997</v>
      </c>
      <c r="AG1984" s="5">
        <v>8550.7999999999993</v>
      </c>
      <c r="AH1984" s="5">
        <v>870</v>
      </c>
      <c r="AI1984" s="5">
        <v>5042.3100000000004</v>
      </c>
      <c r="AJ1984">
        <v>0</v>
      </c>
      <c r="AK1984" s="5">
        <v>0</v>
      </c>
      <c r="AL1984" s="5">
        <v>4481.45</v>
      </c>
      <c r="AM1984" s="5">
        <v>36093.26</v>
      </c>
      <c r="AN1984">
        <v>4</v>
      </c>
      <c r="AO1984">
        <v>4</v>
      </c>
      <c r="AP1984" t="str">
        <f t="shared" si="275"/>
        <v>Yes</v>
      </c>
      <c r="AQ1984">
        <v>1</v>
      </c>
      <c r="AR1984" s="5">
        <f t="shared" si="276"/>
        <v>2234037.9500000002</v>
      </c>
      <c r="AS1984" s="5">
        <f t="shared" si="277"/>
        <v>284055.81</v>
      </c>
      <c r="AT1984" t="s">
        <v>59</v>
      </c>
      <c r="AU1984" t="s">
        <v>6164</v>
      </c>
      <c r="AV1984" t="s">
        <v>6165</v>
      </c>
      <c r="AW1984" t="s">
        <v>6166</v>
      </c>
      <c r="AX1984" t="s">
        <v>6184</v>
      </c>
      <c r="AY1984">
        <v>60</v>
      </c>
      <c r="AZ1984">
        <v>4</v>
      </c>
      <c r="BA1984">
        <v>27</v>
      </c>
      <c r="BB1984" t="s">
        <v>6185</v>
      </c>
      <c r="BC1984">
        <v>0</v>
      </c>
      <c r="BD1984">
        <v>0</v>
      </c>
      <c r="BE1984" t="s">
        <v>6169</v>
      </c>
      <c r="BF1984" t="s">
        <v>6170</v>
      </c>
      <c r="BG1984">
        <v>0</v>
      </c>
      <c r="BH1984" t="s">
        <v>6171</v>
      </c>
      <c r="BI1984">
        <v>42</v>
      </c>
      <c r="BJ1984" t="s">
        <v>6172</v>
      </c>
      <c r="BK1984">
        <v>0</v>
      </c>
      <c r="BL1984">
        <v>63</v>
      </c>
      <c r="BM1984" s="3">
        <f t="shared" si="278"/>
        <v>0.90476190476190477</v>
      </c>
    </row>
    <row r="1985" spans="1:65">
      <c r="A1985" t="s">
        <v>2117</v>
      </c>
      <c r="B1985" s="2">
        <v>45776</v>
      </c>
      <c r="C1985" t="s">
        <v>1632</v>
      </c>
      <c r="D1985" t="s">
        <v>1633</v>
      </c>
      <c r="E1985">
        <v>4</v>
      </c>
      <c r="F1985" t="s">
        <v>49</v>
      </c>
      <c r="G1985" t="s">
        <v>50</v>
      </c>
      <c r="H1985" t="s">
        <v>108</v>
      </c>
      <c r="I1985" t="s">
        <v>74</v>
      </c>
      <c r="J1985" t="s">
        <v>53</v>
      </c>
      <c r="K1985" t="s">
        <v>66</v>
      </c>
      <c r="L1985" t="s">
        <v>87</v>
      </c>
      <c r="M1985" t="s">
        <v>56</v>
      </c>
      <c r="N1985" t="s">
        <v>94</v>
      </c>
      <c r="O1985" t="s">
        <v>82</v>
      </c>
      <c r="P1985">
        <v>60</v>
      </c>
      <c r="Q1985">
        <v>64</v>
      </c>
      <c r="R1985">
        <v>64</v>
      </c>
      <c r="S1985">
        <v>1</v>
      </c>
      <c r="T1985">
        <f t="shared" si="270"/>
        <v>63</v>
      </c>
      <c r="U1985">
        <v>60</v>
      </c>
      <c r="V1985">
        <f t="shared" si="271"/>
        <v>3</v>
      </c>
      <c r="W1985" s="3">
        <f t="shared" si="272"/>
        <v>1.5625E-2</v>
      </c>
      <c r="X1985">
        <v>38</v>
      </c>
      <c r="Y1985" s="4">
        <v>1.2</v>
      </c>
      <c r="Z1985" s="4">
        <v>1.1000000000000001</v>
      </c>
      <c r="AA1985" s="5">
        <v>30491.49</v>
      </c>
      <c r="AB1985" s="5">
        <f t="shared" si="273"/>
        <v>1829489.4</v>
      </c>
      <c r="AC1985" s="5">
        <v>24060.63</v>
      </c>
      <c r="AD1985" s="5">
        <f t="shared" si="274"/>
        <v>1539880.32</v>
      </c>
      <c r="AE1985" s="5">
        <v>109168.71</v>
      </c>
      <c r="AF1985" s="5">
        <v>30097.93</v>
      </c>
      <c r="AG1985" s="5">
        <v>11219.4</v>
      </c>
      <c r="AH1985" s="5">
        <v>1595</v>
      </c>
      <c r="AI1985" s="5">
        <v>3531.03</v>
      </c>
      <c r="AJ1985">
        <v>0</v>
      </c>
      <c r="AK1985" s="5">
        <v>0</v>
      </c>
      <c r="AL1985" s="5">
        <v>33870.94</v>
      </c>
      <c r="AM1985" s="5">
        <v>73607.360000000001</v>
      </c>
      <c r="AN1985">
        <v>4</v>
      </c>
      <c r="AO1985">
        <v>5</v>
      </c>
      <c r="AP1985" t="str">
        <f t="shared" si="275"/>
        <v>No</v>
      </c>
      <c r="AQ1985">
        <v>2</v>
      </c>
      <c r="AR1985" s="5">
        <f t="shared" si="276"/>
        <v>1802970.69</v>
      </c>
      <c r="AS1985" s="5">
        <f t="shared" si="277"/>
        <v>26518.71</v>
      </c>
      <c r="AT1985" t="s">
        <v>59</v>
      </c>
      <c r="AU1985" t="s">
        <v>6164</v>
      </c>
      <c r="AV1985" t="s">
        <v>6165</v>
      </c>
      <c r="AW1985" t="s">
        <v>6166</v>
      </c>
      <c r="AX1985" t="s">
        <v>6184</v>
      </c>
      <c r="AY1985">
        <v>62</v>
      </c>
      <c r="AZ1985">
        <v>0</v>
      </c>
      <c r="BA1985">
        <v>18</v>
      </c>
      <c r="BB1985" t="s">
        <v>6180</v>
      </c>
      <c r="BC1985">
        <v>0</v>
      </c>
      <c r="BD1985">
        <v>1</v>
      </c>
      <c r="BE1985" t="s">
        <v>6188</v>
      </c>
      <c r="BF1985" t="s">
        <v>6170</v>
      </c>
      <c r="BG1985">
        <v>0</v>
      </c>
      <c r="BH1985" t="s">
        <v>6171</v>
      </c>
      <c r="BI1985">
        <v>52</v>
      </c>
      <c r="BJ1985" t="s">
        <v>6187</v>
      </c>
      <c r="BK1985">
        <v>0</v>
      </c>
      <c r="BL1985">
        <v>75</v>
      </c>
      <c r="BM1985" s="3">
        <f t="shared" si="278"/>
        <v>0.85333333333333339</v>
      </c>
    </row>
    <row r="1986" spans="1:65">
      <c r="A1986" t="s">
        <v>2118</v>
      </c>
      <c r="B1986" s="2">
        <v>45777</v>
      </c>
      <c r="C1986" t="s">
        <v>1632</v>
      </c>
      <c r="D1986" t="s">
        <v>1633</v>
      </c>
      <c r="E1986">
        <v>4</v>
      </c>
      <c r="F1986" t="s">
        <v>72</v>
      </c>
      <c r="G1986" t="s">
        <v>62</v>
      </c>
      <c r="H1986" t="s">
        <v>150</v>
      </c>
      <c r="I1986" t="s">
        <v>74</v>
      </c>
      <c r="J1986" t="s">
        <v>53</v>
      </c>
      <c r="K1986" t="s">
        <v>75</v>
      </c>
      <c r="L1986" t="s">
        <v>87</v>
      </c>
      <c r="M1986" t="s">
        <v>56</v>
      </c>
      <c r="N1986" t="s">
        <v>57</v>
      </c>
      <c r="O1986" t="s">
        <v>82</v>
      </c>
      <c r="P1986">
        <v>72</v>
      </c>
      <c r="Q1986">
        <v>76</v>
      </c>
      <c r="R1986">
        <v>76</v>
      </c>
      <c r="S1986">
        <v>1</v>
      </c>
      <c r="T1986">
        <f t="shared" ref="T1986:T2049" si="279">R1986-S1986</f>
        <v>75</v>
      </c>
      <c r="U1986">
        <v>69</v>
      </c>
      <c r="V1986">
        <f t="shared" ref="V1986:V2049" si="280">T1986-U1986</f>
        <v>6</v>
      </c>
      <c r="W1986" s="3">
        <f t="shared" ref="W1986:W2049" si="281">IFERROR(S1986/R1986,0)</f>
        <v>1.3157894736842105E-2</v>
      </c>
      <c r="X1986">
        <v>11</v>
      </c>
      <c r="Y1986" s="4">
        <v>1.6</v>
      </c>
      <c r="Z1986" s="4">
        <v>0.5</v>
      </c>
      <c r="AA1986" s="5">
        <v>35756.75</v>
      </c>
      <c r="AB1986" s="5">
        <f t="shared" ref="AB1986:AB2049" si="282">ROUND(U1986*AA1986,2)</f>
        <v>2467215.75</v>
      </c>
      <c r="AC1986" s="5">
        <v>24324.42</v>
      </c>
      <c r="AD1986" s="5">
        <f t="shared" ref="AD1986:AD2049" si="283">ROUND(R1986*AC1986,2)</f>
        <v>1848655.92</v>
      </c>
      <c r="AE1986" s="5">
        <v>131197.35999999999</v>
      </c>
      <c r="AF1986" s="5">
        <v>31655.07</v>
      </c>
      <c r="AG1986" s="5">
        <v>7950.12</v>
      </c>
      <c r="AH1986" s="5">
        <v>725</v>
      </c>
      <c r="AI1986" s="5">
        <v>3524.64</v>
      </c>
      <c r="AJ1986">
        <v>0</v>
      </c>
      <c r="AK1986" s="5">
        <v>0</v>
      </c>
      <c r="AL1986" s="5">
        <v>3717.74</v>
      </c>
      <c r="AM1986" s="5">
        <v>42552.66</v>
      </c>
      <c r="AN1986">
        <v>4</v>
      </c>
      <c r="AO1986">
        <v>4</v>
      </c>
      <c r="AP1986" t="str">
        <f t="shared" ref="AP1986:AP2049" si="284">IF(AO1986&lt;=AN1986,"Yes","No")</f>
        <v>Yes</v>
      </c>
      <c r="AQ1986">
        <v>0</v>
      </c>
      <c r="AR1986" s="5">
        <f t="shared" ref="AR1986:AR2049" si="285">ROUND(SUM(AD1986:AI1986)+SUM(AK1986:AM1986),2)</f>
        <v>2069978.51</v>
      </c>
      <c r="AS1986" s="5">
        <f t="shared" ref="AS1986:AS2049" si="286">ROUND(AB1986-AR1986,2)</f>
        <v>397237.24</v>
      </c>
      <c r="AT1986" t="s">
        <v>59</v>
      </c>
      <c r="AU1986" t="s">
        <v>6164</v>
      </c>
      <c r="AV1986" t="s">
        <v>6165</v>
      </c>
      <c r="AW1986" t="s">
        <v>6166</v>
      </c>
      <c r="AX1986" t="s">
        <v>6207</v>
      </c>
      <c r="AY1986">
        <v>74</v>
      </c>
      <c r="AZ1986">
        <v>2</v>
      </c>
      <c r="BA1986">
        <v>34</v>
      </c>
      <c r="BB1986" t="s">
        <v>6180</v>
      </c>
      <c r="BC1986">
        <v>0</v>
      </c>
      <c r="BD1986">
        <v>0</v>
      </c>
      <c r="BE1986" t="s">
        <v>6169</v>
      </c>
      <c r="BF1986" t="s">
        <v>6170</v>
      </c>
      <c r="BG1986">
        <v>0</v>
      </c>
      <c r="BH1986" t="s">
        <v>6171</v>
      </c>
      <c r="BI1986">
        <v>30</v>
      </c>
      <c r="BJ1986" t="s">
        <v>6172</v>
      </c>
      <c r="BK1986">
        <v>0</v>
      </c>
      <c r="BL1986">
        <v>84</v>
      </c>
      <c r="BM1986" s="3">
        <f t="shared" ref="BM1986:BM2049" si="287">IFERROR(R1986/BL1986,0)</f>
        <v>0.90476190476190477</v>
      </c>
    </row>
    <row r="1987" spans="1:65">
      <c r="A1987" t="s">
        <v>2119</v>
      </c>
      <c r="B1987" s="2">
        <v>45777</v>
      </c>
      <c r="C1987" t="s">
        <v>1632</v>
      </c>
      <c r="D1987" t="s">
        <v>1633</v>
      </c>
      <c r="E1987">
        <v>4</v>
      </c>
      <c r="F1987" t="s">
        <v>78</v>
      </c>
      <c r="G1987" t="s">
        <v>79</v>
      </c>
      <c r="H1987" t="s">
        <v>80</v>
      </c>
      <c r="I1987" t="s">
        <v>64</v>
      </c>
      <c r="J1987" t="s">
        <v>53</v>
      </c>
      <c r="K1987" t="s">
        <v>75</v>
      </c>
      <c r="L1987" t="s">
        <v>87</v>
      </c>
      <c r="M1987" t="s">
        <v>56</v>
      </c>
      <c r="N1987" t="s">
        <v>69</v>
      </c>
      <c r="O1987" t="s">
        <v>120</v>
      </c>
      <c r="P1987">
        <v>76</v>
      </c>
      <c r="Q1987">
        <v>81</v>
      </c>
      <c r="R1987">
        <v>77</v>
      </c>
      <c r="S1987">
        <v>2</v>
      </c>
      <c r="T1987">
        <f t="shared" si="279"/>
        <v>75</v>
      </c>
      <c r="U1987">
        <v>75</v>
      </c>
      <c r="V1987">
        <f t="shared" si="280"/>
        <v>0</v>
      </c>
      <c r="W1987" s="3">
        <f t="shared" si="281"/>
        <v>2.5974025974025976E-2</v>
      </c>
      <c r="X1987">
        <v>21</v>
      </c>
      <c r="Y1987" s="4">
        <v>4.5</v>
      </c>
      <c r="Z1987" s="4">
        <v>1.5</v>
      </c>
      <c r="AA1987" s="5">
        <v>36427.42</v>
      </c>
      <c r="AB1987" s="5">
        <f t="shared" si="282"/>
        <v>2732056.5</v>
      </c>
      <c r="AC1987" s="5">
        <v>24010.33</v>
      </c>
      <c r="AD1987" s="5">
        <f t="shared" si="283"/>
        <v>1848795.41</v>
      </c>
      <c r="AE1987" s="5">
        <v>126727.61</v>
      </c>
      <c r="AF1987" s="5">
        <v>37162.019999999997</v>
      </c>
      <c r="AG1987" s="5">
        <v>8543.11</v>
      </c>
      <c r="AH1987" s="5">
        <v>2175</v>
      </c>
      <c r="AI1987" s="5">
        <v>7040</v>
      </c>
      <c r="AJ1987">
        <v>0</v>
      </c>
      <c r="AK1987" s="5">
        <v>0</v>
      </c>
      <c r="AL1987" s="5">
        <v>0</v>
      </c>
      <c r="AM1987" s="5">
        <v>47932.14</v>
      </c>
      <c r="AN1987">
        <v>4</v>
      </c>
      <c r="AO1987">
        <v>4</v>
      </c>
      <c r="AP1987" t="str">
        <f t="shared" si="284"/>
        <v>Yes</v>
      </c>
      <c r="AQ1987">
        <v>1</v>
      </c>
      <c r="AR1987" s="5">
        <f t="shared" si="285"/>
        <v>2078375.29</v>
      </c>
      <c r="AS1987" s="5">
        <f t="shared" si="286"/>
        <v>653681.21</v>
      </c>
      <c r="AT1987" t="s">
        <v>59</v>
      </c>
      <c r="AU1987" t="s">
        <v>6164</v>
      </c>
      <c r="AV1987" t="s">
        <v>6165</v>
      </c>
      <c r="AW1987" t="s">
        <v>6166</v>
      </c>
      <c r="AX1987" t="s">
        <v>6167</v>
      </c>
      <c r="AY1987">
        <v>79</v>
      </c>
      <c r="AZ1987">
        <v>0</v>
      </c>
      <c r="BA1987">
        <v>0</v>
      </c>
      <c r="BB1987" t="s">
        <v>6168</v>
      </c>
      <c r="BC1987">
        <v>0</v>
      </c>
      <c r="BD1987">
        <v>0</v>
      </c>
      <c r="BE1987" t="s">
        <v>6169</v>
      </c>
      <c r="BF1987" t="s">
        <v>6170</v>
      </c>
      <c r="BG1987">
        <v>0</v>
      </c>
      <c r="BH1987" t="s">
        <v>6171</v>
      </c>
      <c r="BI1987">
        <v>36</v>
      </c>
      <c r="BJ1987" t="s">
        <v>6172</v>
      </c>
      <c r="BK1987">
        <v>0</v>
      </c>
      <c r="BL1987">
        <v>84</v>
      </c>
      <c r="BM1987" s="3">
        <f t="shared" si="287"/>
        <v>0.91666666666666663</v>
      </c>
    </row>
    <row r="1988" spans="1:65">
      <c r="A1988" t="s">
        <v>2120</v>
      </c>
      <c r="B1988" s="2">
        <v>45777</v>
      </c>
      <c r="C1988" t="s">
        <v>1632</v>
      </c>
      <c r="D1988" t="s">
        <v>1633</v>
      </c>
      <c r="E1988">
        <v>4</v>
      </c>
      <c r="F1988" t="s">
        <v>78</v>
      </c>
      <c r="G1988" t="s">
        <v>50</v>
      </c>
      <c r="H1988" t="s">
        <v>161</v>
      </c>
      <c r="I1988" t="s">
        <v>74</v>
      </c>
      <c r="J1988" t="s">
        <v>53</v>
      </c>
      <c r="K1988" t="s">
        <v>54</v>
      </c>
      <c r="L1988" t="s">
        <v>67</v>
      </c>
      <c r="M1988" t="s">
        <v>68</v>
      </c>
      <c r="N1988" t="s">
        <v>57</v>
      </c>
      <c r="O1988" t="s">
        <v>70</v>
      </c>
      <c r="P1988">
        <v>68</v>
      </c>
      <c r="Q1988">
        <v>68</v>
      </c>
      <c r="R1988">
        <v>67</v>
      </c>
      <c r="S1988">
        <v>7</v>
      </c>
      <c r="T1988">
        <f t="shared" si="279"/>
        <v>60</v>
      </c>
      <c r="U1988">
        <v>60</v>
      </c>
      <c r="V1988">
        <f t="shared" si="280"/>
        <v>0</v>
      </c>
      <c r="W1988" s="3">
        <f t="shared" si="281"/>
        <v>0.1044776119402985</v>
      </c>
      <c r="X1988">
        <v>13</v>
      </c>
      <c r="Y1988" s="4">
        <v>5.9</v>
      </c>
      <c r="Z1988" s="4">
        <v>1.4</v>
      </c>
      <c r="AA1988" s="5">
        <v>38872.980000000003</v>
      </c>
      <c r="AB1988" s="5">
        <f t="shared" si="282"/>
        <v>2332378.7999999998</v>
      </c>
      <c r="AC1988" s="5">
        <v>21871.93</v>
      </c>
      <c r="AD1988" s="5">
        <f t="shared" si="283"/>
        <v>1465419.31</v>
      </c>
      <c r="AE1988" s="5">
        <v>114548.27</v>
      </c>
      <c r="AF1988" s="5">
        <v>30378.02</v>
      </c>
      <c r="AG1988" s="5">
        <v>33131.75</v>
      </c>
      <c r="AH1988" s="5">
        <v>2030</v>
      </c>
      <c r="AI1988" s="5">
        <v>62294.33</v>
      </c>
      <c r="AJ1988">
        <v>2</v>
      </c>
      <c r="AK1988" s="5">
        <v>16797.91</v>
      </c>
      <c r="AL1988" s="5">
        <v>0</v>
      </c>
      <c r="AM1988" s="5">
        <v>38067.839999999997</v>
      </c>
      <c r="AN1988">
        <v>4</v>
      </c>
      <c r="AO1988">
        <v>3</v>
      </c>
      <c r="AP1988" t="str">
        <f t="shared" si="284"/>
        <v>Yes</v>
      </c>
      <c r="AQ1988">
        <v>3</v>
      </c>
      <c r="AR1988" s="5">
        <f t="shared" si="285"/>
        <v>1762667.43</v>
      </c>
      <c r="AS1988" s="5">
        <f t="shared" si="286"/>
        <v>569711.37</v>
      </c>
      <c r="AT1988" t="s">
        <v>1641</v>
      </c>
      <c r="AU1988" t="s">
        <v>6199</v>
      </c>
      <c r="AV1988" t="s">
        <v>6200</v>
      </c>
      <c r="AW1988" t="s">
        <v>6175</v>
      </c>
      <c r="AX1988" t="s">
        <v>6167</v>
      </c>
      <c r="AY1988">
        <v>68</v>
      </c>
      <c r="AZ1988">
        <v>0</v>
      </c>
      <c r="BA1988">
        <v>0</v>
      </c>
      <c r="BB1988" t="s">
        <v>6168</v>
      </c>
      <c r="BC1988">
        <v>0</v>
      </c>
      <c r="BD1988">
        <v>0</v>
      </c>
      <c r="BE1988" t="s">
        <v>6169</v>
      </c>
      <c r="BF1988" t="s">
        <v>6212</v>
      </c>
      <c r="BG1988">
        <v>0</v>
      </c>
      <c r="BH1988" t="s">
        <v>6171</v>
      </c>
      <c r="BI1988">
        <v>38</v>
      </c>
      <c r="BJ1988" t="s">
        <v>6172</v>
      </c>
      <c r="BK1988">
        <v>0</v>
      </c>
      <c r="BL1988">
        <v>77</v>
      </c>
      <c r="BM1988" s="3">
        <f t="shared" si="287"/>
        <v>0.87012987012987009</v>
      </c>
    </row>
    <row r="1989" spans="1:65">
      <c r="A1989" t="s">
        <v>2121</v>
      </c>
      <c r="B1989" s="2">
        <v>45777</v>
      </c>
      <c r="C1989" t="s">
        <v>1632</v>
      </c>
      <c r="D1989" t="s">
        <v>1633</v>
      </c>
      <c r="E1989">
        <v>4</v>
      </c>
      <c r="F1989" t="s">
        <v>78</v>
      </c>
      <c r="G1989" t="s">
        <v>79</v>
      </c>
      <c r="H1989" t="s">
        <v>136</v>
      </c>
      <c r="I1989" t="s">
        <v>74</v>
      </c>
      <c r="J1989" t="s">
        <v>65</v>
      </c>
      <c r="K1989" t="s">
        <v>75</v>
      </c>
      <c r="L1989" t="s">
        <v>67</v>
      </c>
      <c r="M1989" t="s">
        <v>68</v>
      </c>
      <c r="N1989" t="s">
        <v>57</v>
      </c>
      <c r="O1989" t="s">
        <v>120</v>
      </c>
      <c r="P1989">
        <v>43</v>
      </c>
      <c r="Q1989">
        <v>44</v>
      </c>
      <c r="R1989">
        <v>42</v>
      </c>
      <c r="S1989">
        <v>3</v>
      </c>
      <c r="T1989">
        <f t="shared" si="279"/>
        <v>39</v>
      </c>
      <c r="U1989">
        <v>39</v>
      </c>
      <c r="V1989">
        <f t="shared" si="280"/>
        <v>0</v>
      </c>
      <c r="W1989" s="3">
        <f t="shared" si="281"/>
        <v>7.1428571428571425E-2</v>
      </c>
      <c r="X1989">
        <v>29</v>
      </c>
      <c r="Y1989" s="4">
        <v>4.5</v>
      </c>
      <c r="Z1989" s="4">
        <v>1.4</v>
      </c>
      <c r="AA1989" s="5">
        <v>52524.15</v>
      </c>
      <c r="AB1989" s="5">
        <f t="shared" si="282"/>
        <v>2048441.85</v>
      </c>
      <c r="AC1989" s="5">
        <v>32462.46</v>
      </c>
      <c r="AD1989" s="5">
        <f t="shared" si="283"/>
        <v>1363423.32</v>
      </c>
      <c r="AE1989" s="5">
        <v>94825.63</v>
      </c>
      <c r="AF1989" s="5">
        <v>28735.13</v>
      </c>
      <c r="AG1989" s="5">
        <v>34479.379999999997</v>
      </c>
      <c r="AH1989" s="5">
        <v>2030</v>
      </c>
      <c r="AI1989" s="5">
        <v>57180.959999999999</v>
      </c>
      <c r="AJ1989">
        <v>1</v>
      </c>
      <c r="AK1989" s="5">
        <v>13994.75</v>
      </c>
      <c r="AL1989" s="5">
        <v>0</v>
      </c>
      <c r="AM1989" s="5">
        <v>25060.27</v>
      </c>
      <c r="AN1989">
        <v>4</v>
      </c>
      <c r="AO1989">
        <v>4</v>
      </c>
      <c r="AP1989" t="str">
        <f t="shared" si="284"/>
        <v>Yes</v>
      </c>
      <c r="AQ1989">
        <v>2</v>
      </c>
      <c r="AR1989" s="5">
        <f t="shared" si="285"/>
        <v>1619729.44</v>
      </c>
      <c r="AS1989" s="5">
        <f t="shared" si="286"/>
        <v>428712.41</v>
      </c>
      <c r="AT1989" t="s">
        <v>1641</v>
      </c>
      <c r="AU1989" t="s">
        <v>6199</v>
      </c>
      <c r="AV1989" t="s">
        <v>6200</v>
      </c>
      <c r="AW1989" t="s">
        <v>6175</v>
      </c>
      <c r="AX1989" t="s">
        <v>6167</v>
      </c>
      <c r="AY1989">
        <v>45</v>
      </c>
      <c r="AZ1989">
        <v>0</v>
      </c>
      <c r="BA1989">
        <v>0</v>
      </c>
      <c r="BB1989" t="s">
        <v>6168</v>
      </c>
      <c r="BC1989">
        <v>0</v>
      </c>
      <c r="BD1989">
        <v>0</v>
      </c>
      <c r="BE1989" t="s">
        <v>6169</v>
      </c>
      <c r="BF1989" t="s">
        <v>6210</v>
      </c>
      <c r="BG1989">
        <v>1</v>
      </c>
      <c r="BH1989" t="s">
        <v>6186</v>
      </c>
      <c r="BI1989">
        <v>31</v>
      </c>
      <c r="BJ1989" t="s">
        <v>6172</v>
      </c>
      <c r="BK1989">
        <v>0</v>
      </c>
      <c r="BL1989">
        <v>63</v>
      </c>
      <c r="BM1989" s="3">
        <f t="shared" si="287"/>
        <v>0.66666666666666663</v>
      </c>
    </row>
    <row r="1990" spans="1:65">
      <c r="A1990" t="s">
        <v>2122</v>
      </c>
      <c r="B1990" s="2">
        <v>45777</v>
      </c>
      <c r="C1990" t="s">
        <v>1632</v>
      </c>
      <c r="D1990" t="s">
        <v>1633</v>
      </c>
      <c r="E1990">
        <v>4</v>
      </c>
      <c r="F1990" t="s">
        <v>72</v>
      </c>
      <c r="G1990" t="s">
        <v>50</v>
      </c>
      <c r="H1990" t="s">
        <v>119</v>
      </c>
      <c r="I1990" t="s">
        <v>64</v>
      </c>
      <c r="J1990" t="s">
        <v>53</v>
      </c>
      <c r="K1990" t="s">
        <v>66</v>
      </c>
      <c r="L1990" t="s">
        <v>92</v>
      </c>
      <c r="M1990" t="s">
        <v>56</v>
      </c>
      <c r="N1990" t="s">
        <v>94</v>
      </c>
      <c r="O1990" t="s">
        <v>82</v>
      </c>
      <c r="P1990">
        <v>79</v>
      </c>
      <c r="Q1990">
        <v>87</v>
      </c>
      <c r="R1990">
        <v>87</v>
      </c>
      <c r="S1990">
        <v>1</v>
      </c>
      <c r="T1990">
        <f t="shared" si="279"/>
        <v>86</v>
      </c>
      <c r="U1990">
        <v>76</v>
      </c>
      <c r="V1990">
        <f t="shared" si="280"/>
        <v>10</v>
      </c>
      <c r="W1990" s="3">
        <f t="shared" si="281"/>
        <v>1.1494252873563218E-2</v>
      </c>
      <c r="X1990">
        <v>28</v>
      </c>
      <c r="Y1990" s="4">
        <v>3.3</v>
      </c>
      <c r="Z1990" s="4">
        <v>2</v>
      </c>
      <c r="AA1990" s="5">
        <v>30769.75</v>
      </c>
      <c r="AB1990" s="5">
        <f t="shared" si="282"/>
        <v>2338501</v>
      </c>
      <c r="AC1990" s="5">
        <v>23923.7</v>
      </c>
      <c r="AD1990" s="5">
        <f t="shared" si="283"/>
        <v>2081361.9</v>
      </c>
      <c r="AE1990" s="5">
        <v>143623.67000000001</v>
      </c>
      <c r="AF1990" s="5">
        <v>38075.269999999997</v>
      </c>
      <c r="AG1990" s="5">
        <v>9449.2000000000007</v>
      </c>
      <c r="AH1990" s="5">
        <v>2900</v>
      </c>
      <c r="AI1990" s="5">
        <v>3524.05</v>
      </c>
      <c r="AJ1990">
        <v>0</v>
      </c>
      <c r="AK1990" s="5">
        <v>0</v>
      </c>
      <c r="AL1990" s="5">
        <v>38311.53</v>
      </c>
      <c r="AM1990" s="5">
        <v>79143.72</v>
      </c>
      <c r="AN1990">
        <v>4</v>
      </c>
      <c r="AO1990">
        <v>4</v>
      </c>
      <c r="AP1990" t="str">
        <f t="shared" si="284"/>
        <v>Yes</v>
      </c>
      <c r="AQ1990">
        <v>1</v>
      </c>
      <c r="AR1990" s="5">
        <f t="shared" si="285"/>
        <v>2396389.34</v>
      </c>
      <c r="AS1990" s="5">
        <f t="shared" si="286"/>
        <v>-57888.34</v>
      </c>
      <c r="AT1990" t="s">
        <v>59</v>
      </c>
      <c r="AU1990" t="s">
        <v>6164</v>
      </c>
      <c r="AV1990" t="s">
        <v>6165</v>
      </c>
      <c r="AW1990" t="s">
        <v>6166</v>
      </c>
      <c r="AX1990" t="s">
        <v>6184</v>
      </c>
      <c r="AY1990">
        <v>79</v>
      </c>
      <c r="AZ1990">
        <v>0</v>
      </c>
      <c r="BA1990">
        <v>50</v>
      </c>
      <c r="BB1990" t="s">
        <v>6180</v>
      </c>
      <c r="BC1990">
        <v>0</v>
      </c>
      <c r="BD1990">
        <v>0</v>
      </c>
      <c r="BE1990" t="s">
        <v>6169</v>
      </c>
      <c r="BF1990" t="s">
        <v>6170</v>
      </c>
      <c r="BG1990">
        <v>1</v>
      </c>
      <c r="BH1990" t="s">
        <v>6186</v>
      </c>
      <c r="BI1990">
        <v>50</v>
      </c>
      <c r="BJ1990" t="s">
        <v>6172</v>
      </c>
      <c r="BK1990">
        <v>0</v>
      </c>
      <c r="BL1990">
        <v>94</v>
      </c>
      <c r="BM1990" s="3">
        <f t="shared" si="287"/>
        <v>0.92553191489361697</v>
      </c>
    </row>
    <row r="1991" spans="1:65">
      <c r="A1991" t="s">
        <v>2123</v>
      </c>
      <c r="B1991" s="2">
        <v>45777</v>
      </c>
      <c r="C1991" t="s">
        <v>1632</v>
      </c>
      <c r="D1991" t="s">
        <v>1633</v>
      </c>
      <c r="E1991">
        <v>4</v>
      </c>
      <c r="F1991" t="s">
        <v>61</v>
      </c>
      <c r="G1991" t="s">
        <v>50</v>
      </c>
      <c r="H1991" t="s">
        <v>157</v>
      </c>
      <c r="I1991" t="s">
        <v>52</v>
      </c>
      <c r="J1991" t="s">
        <v>53</v>
      </c>
      <c r="K1991" t="s">
        <v>54</v>
      </c>
      <c r="L1991" t="s">
        <v>92</v>
      </c>
      <c r="M1991" t="s">
        <v>68</v>
      </c>
      <c r="N1991" t="s">
        <v>57</v>
      </c>
      <c r="O1991" t="s">
        <v>58</v>
      </c>
      <c r="P1991">
        <v>80</v>
      </c>
      <c r="Q1991">
        <v>86</v>
      </c>
      <c r="R1991">
        <v>86</v>
      </c>
      <c r="S1991">
        <v>3</v>
      </c>
      <c r="T1991">
        <f t="shared" si="279"/>
        <v>83</v>
      </c>
      <c r="U1991">
        <v>76</v>
      </c>
      <c r="V1991">
        <f t="shared" si="280"/>
        <v>7</v>
      </c>
      <c r="W1991" s="3">
        <f t="shared" si="281"/>
        <v>3.4883720930232558E-2</v>
      </c>
      <c r="X1991">
        <v>33</v>
      </c>
      <c r="Y1991" s="4">
        <v>3.7</v>
      </c>
      <c r="Z1991" s="4">
        <v>1.8</v>
      </c>
      <c r="AA1991" s="5">
        <v>39298.14</v>
      </c>
      <c r="AB1991" s="5">
        <f t="shared" si="282"/>
        <v>2986658.64</v>
      </c>
      <c r="AC1991" s="5">
        <v>22628.92</v>
      </c>
      <c r="AD1991" s="5">
        <f t="shared" si="283"/>
        <v>1946087.12</v>
      </c>
      <c r="AE1991" s="5">
        <v>155465.46</v>
      </c>
      <c r="AF1991" s="5">
        <v>37552.68</v>
      </c>
      <c r="AG1991" s="5">
        <v>10187.209999999999</v>
      </c>
      <c r="AH1991" s="5">
        <v>2610</v>
      </c>
      <c r="AI1991" s="5">
        <v>10584.62</v>
      </c>
      <c r="AJ1991">
        <v>1</v>
      </c>
      <c r="AK1991" s="5">
        <v>8821.35</v>
      </c>
      <c r="AL1991" s="5">
        <v>4523.99</v>
      </c>
      <c r="AM1991" s="5">
        <v>48868.63</v>
      </c>
      <c r="AN1991">
        <v>4</v>
      </c>
      <c r="AO1991">
        <v>4</v>
      </c>
      <c r="AP1991" t="str">
        <f t="shared" si="284"/>
        <v>Yes</v>
      </c>
      <c r="AQ1991">
        <v>1</v>
      </c>
      <c r="AR1991" s="5">
        <f t="shared" si="285"/>
        <v>2224701.06</v>
      </c>
      <c r="AS1991" s="5">
        <f t="shared" si="286"/>
        <v>761957.58</v>
      </c>
      <c r="AT1991" t="s">
        <v>59</v>
      </c>
      <c r="AU1991" t="s">
        <v>6189</v>
      </c>
      <c r="AV1991" t="s">
        <v>6190</v>
      </c>
      <c r="AW1991" t="s">
        <v>6183</v>
      </c>
      <c r="AX1991" t="s">
        <v>6184</v>
      </c>
      <c r="AY1991">
        <v>82</v>
      </c>
      <c r="AZ1991">
        <v>1</v>
      </c>
      <c r="BA1991">
        <v>39</v>
      </c>
      <c r="BB1991" t="s">
        <v>6180</v>
      </c>
      <c r="BC1991">
        <v>0</v>
      </c>
      <c r="BD1991">
        <v>0</v>
      </c>
      <c r="BE1991" t="s">
        <v>6169</v>
      </c>
      <c r="BF1991" t="s">
        <v>6170</v>
      </c>
      <c r="BG1991">
        <v>0</v>
      </c>
      <c r="BH1991" t="s">
        <v>6171</v>
      </c>
      <c r="BI1991">
        <v>47</v>
      </c>
      <c r="BJ1991" t="s">
        <v>6172</v>
      </c>
      <c r="BK1991">
        <v>0</v>
      </c>
      <c r="BL1991">
        <v>92</v>
      </c>
      <c r="BM1991" s="3">
        <f t="shared" si="287"/>
        <v>0.93478260869565222</v>
      </c>
    </row>
    <row r="1992" spans="1:65">
      <c r="A1992" t="s">
        <v>2124</v>
      </c>
      <c r="B1992" s="2">
        <v>45777</v>
      </c>
      <c r="C1992" t="s">
        <v>1632</v>
      </c>
      <c r="D1992" t="s">
        <v>1633</v>
      </c>
      <c r="E1992">
        <v>4</v>
      </c>
      <c r="F1992" t="s">
        <v>49</v>
      </c>
      <c r="G1992" t="s">
        <v>50</v>
      </c>
      <c r="H1992" t="s">
        <v>108</v>
      </c>
      <c r="I1992" t="s">
        <v>64</v>
      </c>
      <c r="J1992" t="s">
        <v>53</v>
      </c>
      <c r="K1992" t="s">
        <v>54</v>
      </c>
      <c r="L1992" t="s">
        <v>87</v>
      </c>
      <c r="M1992" t="s">
        <v>56</v>
      </c>
      <c r="N1992" t="s">
        <v>109</v>
      </c>
      <c r="O1992" t="s">
        <v>120</v>
      </c>
      <c r="P1992">
        <v>74</v>
      </c>
      <c r="Q1992">
        <v>78</v>
      </c>
      <c r="R1992">
        <v>75</v>
      </c>
      <c r="S1992">
        <v>1</v>
      </c>
      <c r="T1992">
        <f t="shared" si="279"/>
        <v>74</v>
      </c>
      <c r="U1992">
        <v>72</v>
      </c>
      <c r="V1992">
        <f t="shared" si="280"/>
        <v>2</v>
      </c>
      <c r="W1992" s="3">
        <f t="shared" si="281"/>
        <v>1.3333333333333334E-2</v>
      </c>
      <c r="X1992">
        <v>23</v>
      </c>
      <c r="Y1992" s="4">
        <v>8.3000000000000007</v>
      </c>
      <c r="Z1992" s="4">
        <v>2</v>
      </c>
      <c r="AA1992" s="5">
        <v>38498.92</v>
      </c>
      <c r="AB1992" s="5">
        <f t="shared" si="282"/>
        <v>2771922.24</v>
      </c>
      <c r="AC1992" s="5">
        <v>24024.11</v>
      </c>
      <c r="AD1992" s="5">
        <f t="shared" si="283"/>
        <v>1801808.25</v>
      </c>
      <c r="AE1992" s="5">
        <v>123730.93</v>
      </c>
      <c r="AF1992" s="5">
        <v>35379.879999999997</v>
      </c>
      <c r="AG1992" s="5">
        <v>9516</v>
      </c>
      <c r="AH1992" s="5">
        <v>2900</v>
      </c>
      <c r="AI1992" s="5">
        <v>3529.41</v>
      </c>
      <c r="AJ1992">
        <v>0</v>
      </c>
      <c r="AK1992" s="5">
        <v>0</v>
      </c>
      <c r="AL1992" s="5">
        <v>1539.87</v>
      </c>
      <c r="AM1992" s="5">
        <v>102113.15</v>
      </c>
      <c r="AN1992">
        <v>8</v>
      </c>
      <c r="AO1992">
        <v>8</v>
      </c>
      <c r="AP1992" t="str">
        <f t="shared" si="284"/>
        <v>Yes</v>
      </c>
      <c r="AQ1992">
        <v>1</v>
      </c>
      <c r="AR1992" s="5">
        <f t="shared" si="285"/>
        <v>2080517.49</v>
      </c>
      <c r="AS1992" s="5">
        <f t="shared" si="286"/>
        <v>691404.75</v>
      </c>
      <c r="AT1992" t="s">
        <v>59</v>
      </c>
      <c r="AU1992" t="s">
        <v>6164</v>
      </c>
      <c r="AV1992" t="s">
        <v>6165</v>
      </c>
      <c r="AW1992" t="s">
        <v>6166</v>
      </c>
      <c r="AX1992" t="s">
        <v>6177</v>
      </c>
      <c r="AY1992">
        <v>80</v>
      </c>
      <c r="AZ1992">
        <v>4</v>
      </c>
      <c r="BA1992">
        <v>20</v>
      </c>
      <c r="BB1992" t="s">
        <v>6185</v>
      </c>
      <c r="BC1992">
        <v>0</v>
      </c>
      <c r="BD1992">
        <v>0</v>
      </c>
      <c r="BE1992" t="s">
        <v>6169</v>
      </c>
      <c r="BF1992" t="s">
        <v>6170</v>
      </c>
      <c r="BG1992">
        <v>1</v>
      </c>
      <c r="BH1992" t="s">
        <v>6186</v>
      </c>
      <c r="BI1992">
        <v>48</v>
      </c>
      <c r="BJ1992" t="s">
        <v>6172</v>
      </c>
      <c r="BK1992">
        <v>0</v>
      </c>
      <c r="BL1992">
        <v>83</v>
      </c>
      <c r="BM1992" s="3">
        <f t="shared" si="287"/>
        <v>0.90361445783132532</v>
      </c>
    </row>
    <row r="1993" spans="1:65">
      <c r="A1993" t="s">
        <v>2125</v>
      </c>
      <c r="B1993" s="2">
        <v>45777</v>
      </c>
      <c r="C1993" t="s">
        <v>1632</v>
      </c>
      <c r="D1993" t="s">
        <v>1633</v>
      </c>
      <c r="E1993">
        <v>4</v>
      </c>
      <c r="F1993" t="s">
        <v>78</v>
      </c>
      <c r="G1993" t="s">
        <v>62</v>
      </c>
      <c r="H1993" t="s">
        <v>190</v>
      </c>
      <c r="I1993" t="s">
        <v>74</v>
      </c>
      <c r="J1993" t="s">
        <v>81</v>
      </c>
      <c r="K1993" t="s">
        <v>66</v>
      </c>
      <c r="L1993" t="s">
        <v>55</v>
      </c>
      <c r="M1993" t="s">
        <v>56</v>
      </c>
      <c r="N1993" t="s">
        <v>76</v>
      </c>
      <c r="O1993" t="s">
        <v>70</v>
      </c>
      <c r="P1993">
        <v>43</v>
      </c>
      <c r="Q1993">
        <v>46</v>
      </c>
      <c r="R1993">
        <v>44</v>
      </c>
      <c r="S1993">
        <v>1</v>
      </c>
      <c r="T1993">
        <f t="shared" si="279"/>
        <v>43</v>
      </c>
      <c r="U1993">
        <v>41</v>
      </c>
      <c r="V1993">
        <f t="shared" si="280"/>
        <v>2</v>
      </c>
      <c r="W1993" s="3">
        <f t="shared" si="281"/>
        <v>2.2727272727272728E-2</v>
      </c>
      <c r="X1993">
        <v>30</v>
      </c>
      <c r="Y1993" s="4">
        <v>2.1</v>
      </c>
      <c r="Z1993" s="4">
        <v>1.9</v>
      </c>
      <c r="AA1993" s="5">
        <v>73385.320000000007</v>
      </c>
      <c r="AB1993" s="5">
        <f t="shared" si="282"/>
        <v>3008798.12</v>
      </c>
      <c r="AC1993" s="5">
        <v>52904.28</v>
      </c>
      <c r="AD1993" s="5">
        <f t="shared" si="283"/>
        <v>2327788.3199999998</v>
      </c>
      <c r="AE1993" s="5">
        <v>132303.70000000001</v>
      </c>
      <c r="AF1993" s="5">
        <v>40434.61</v>
      </c>
      <c r="AG1993" s="5">
        <v>10397.42</v>
      </c>
      <c r="AH1993" s="5">
        <v>2755</v>
      </c>
      <c r="AI1993" s="5">
        <v>7480</v>
      </c>
      <c r="AJ1993">
        <v>0</v>
      </c>
      <c r="AK1993" s="5">
        <v>0</v>
      </c>
      <c r="AL1993" s="5">
        <v>3240.28</v>
      </c>
      <c r="AM1993" s="5">
        <v>27229.26</v>
      </c>
      <c r="AN1993">
        <v>4</v>
      </c>
      <c r="AO1993">
        <v>3</v>
      </c>
      <c r="AP1993" t="str">
        <f t="shared" si="284"/>
        <v>Yes</v>
      </c>
      <c r="AQ1993">
        <v>0</v>
      </c>
      <c r="AR1993" s="5">
        <f t="shared" si="285"/>
        <v>2551628.59</v>
      </c>
      <c r="AS1993" s="5">
        <f t="shared" si="286"/>
        <v>457169.53</v>
      </c>
      <c r="AT1993" t="s">
        <v>59</v>
      </c>
      <c r="AU1993" t="s">
        <v>6164</v>
      </c>
      <c r="AV1993" t="s">
        <v>6165</v>
      </c>
      <c r="AW1993" t="s">
        <v>6166</v>
      </c>
      <c r="AX1993" t="s">
        <v>6167</v>
      </c>
      <c r="AY1993">
        <v>47</v>
      </c>
      <c r="AZ1993">
        <v>1</v>
      </c>
      <c r="BA1993">
        <v>15</v>
      </c>
      <c r="BB1993" t="s">
        <v>6180</v>
      </c>
      <c r="BC1993">
        <v>0</v>
      </c>
      <c r="BD1993">
        <v>0</v>
      </c>
      <c r="BE1993" t="s">
        <v>6169</v>
      </c>
      <c r="BF1993" t="s">
        <v>6170</v>
      </c>
      <c r="BG1993">
        <v>1</v>
      </c>
      <c r="BH1993" t="s">
        <v>6179</v>
      </c>
      <c r="BI1993">
        <v>58</v>
      </c>
      <c r="BJ1993" t="s">
        <v>6187</v>
      </c>
      <c r="BK1993">
        <v>0</v>
      </c>
      <c r="BL1993">
        <v>51</v>
      </c>
      <c r="BM1993" s="3">
        <f t="shared" si="287"/>
        <v>0.86274509803921573</v>
      </c>
    </row>
    <row r="1994" spans="1:65">
      <c r="A1994" t="s">
        <v>2126</v>
      </c>
      <c r="B1994" s="2">
        <v>45777</v>
      </c>
      <c r="C1994" t="s">
        <v>1632</v>
      </c>
      <c r="D1994" t="s">
        <v>1633</v>
      </c>
      <c r="E1994">
        <v>4</v>
      </c>
      <c r="F1994" t="s">
        <v>72</v>
      </c>
      <c r="G1994" t="s">
        <v>50</v>
      </c>
      <c r="H1994" t="s">
        <v>73</v>
      </c>
      <c r="I1994" t="s">
        <v>74</v>
      </c>
      <c r="J1994" t="s">
        <v>53</v>
      </c>
      <c r="K1994" t="s">
        <v>66</v>
      </c>
      <c r="L1994" t="s">
        <v>55</v>
      </c>
      <c r="M1994" t="s">
        <v>68</v>
      </c>
      <c r="N1994" t="s">
        <v>57</v>
      </c>
      <c r="O1994" t="s">
        <v>58</v>
      </c>
      <c r="P1994">
        <v>73</v>
      </c>
      <c r="Q1994">
        <v>77</v>
      </c>
      <c r="R1994">
        <v>77</v>
      </c>
      <c r="S1994">
        <v>2</v>
      </c>
      <c r="T1994">
        <f t="shared" si="279"/>
        <v>75</v>
      </c>
      <c r="U1994">
        <v>72</v>
      </c>
      <c r="V1994">
        <f t="shared" si="280"/>
        <v>3</v>
      </c>
      <c r="W1994" s="3">
        <f t="shared" si="281"/>
        <v>2.5974025974025976E-2</v>
      </c>
      <c r="X1994">
        <v>20</v>
      </c>
      <c r="Y1994" s="4">
        <v>0</v>
      </c>
      <c r="Z1994" s="4">
        <v>1</v>
      </c>
      <c r="AA1994" s="5">
        <v>30348.42</v>
      </c>
      <c r="AB1994" s="5">
        <f t="shared" si="282"/>
        <v>2185086.2400000002</v>
      </c>
      <c r="AC1994" s="5">
        <v>22473.8</v>
      </c>
      <c r="AD1994" s="5">
        <f t="shared" si="283"/>
        <v>1730482.6</v>
      </c>
      <c r="AE1994" s="5">
        <v>132517.37</v>
      </c>
      <c r="AF1994" s="5">
        <v>34192.65</v>
      </c>
      <c r="AG1994" s="5">
        <v>8359.6299999999992</v>
      </c>
      <c r="AH1994" s="5">
        <v>1450</v>
      </c>
      <c r="AI1994" s="5">
        <v>7040</v>
      </c>
      <c r="AJ1994">
        <v>1</v>
      </c>
      <c r="AK1994" s="5">
        <v>8700.1200000000008</v>
      </c>
      <c r="AL1994" s="5">
        <v>33880.14</v>
      </c>
      <c r="AM1994" s="5">
        <v>77074.27</v>
      </c>
      <c r="AN1994">
        <v>4</v>
      </c>
      <c r="AO1994">
        <v>4</v>
      </c>
      <c r="AP1994" t="str">
        <f t="shared" si="284"/>
        <v>Yes</v>
      </c>
      <c r="AQ1994">
        <v>1</v>
      </c>
      <c r="AR1994" s="5">
        <f t="shared" si="285"/>
        <v>2033696.78</v>
      </c>
      <c r="AS1994" s="5">
        <f t="shared" si="286"/>
        <v>151389.46</v>
      </c>
      <c r="AT1994" t="s">
        <v>59</v>
      </c>
      <c r="AU1994" t="s">
        <v>6189</v>
      </c>
      <c r="AV1994" t="s">
        <v>6190</v>
      </c>
      <c r="AW1994" t="s">
        <v>6183</v>
      </c>
      <c r="AX1994" t="s">
        <v>6184</v>
      </c>
      <c r="AY1994">
        <v>74</v>
      </c>
      <c r="AZ1994">
        <v>0</v>
      </c>
      <c r="BA1994">
        <v>25</v>
      </c>
      <c r="BB1994" t="s">
        <v>6180</v>
      </c>
      <c r="BC1994">
        <v>0</v>
      </c>
      <c r="BD1994">
        <v>0</v>
      </c>
      <c r="BE1994" t="s">
        <v>6169</v>
      </c>
      <c r="BF1994" t="s">
        <v>6170</v>
      </c>
      <c r="BG1994">
        <v>0</v>
      </c>
      <c r="BH1994" t="s">
        <v>6171</v>
      </c>
      <c r="BI1994">
        <v>26</v>
      </c>
      <c r="BJ1994" t="s">
        <v>6172</v>
      </c>
      <c r="BK1994">
        <v>0</v>
      </c>
      <c r="BL1994">
        <v>83</v>
      </c>
      <c r="BM1994" s="3">
        <f t="shared" si="287"/>
        <v>0.92771084337349397</v>
      </c>
    </row>
    <row r="1995" spans="1:65">
      <c r="A1995" t="s">
        <v>2127</v>
      </c>
      <c r="B1995" s="2">
        <v>45777</v>
      </c>
      <c r="C1995" t="s">
        <v>1632</v>
      </c>
      <c r="D1995" t="s">
        <v>1633</v>
      </c>
      <c r="E1995">
        <v>4</v>
      </c>
      <c r="F1995" t="s">
        <v>78</v>
      </c>
      <c r="G1995" t="s">
        <v>79</v>
      </c>
      <c r="H1995" t="s">
        <v>143</v>
      </c>
      <c r="I1995" t="s">
        <v>64</v>
      </c>
      <c r="J1995" t="s">
        <v>65</v>
      </c>
      <c r="K1995" t="s">
        <v>75</v>
      </c>
      <c r="L1995" t="s">
        <v>55</v>
      </c>
      <c r="M1995" t="s">
        <v>56</v>
      </c>
      <c r="N1995" t="s">
        <v>57</v>
      </c>
      <c r="O1995" t="s">
        <v>120</v>
      </c>
      <c r="P1995">
        <v>52</v>
      </c>
      <c r="Q1995">
        <v>52</v>
      </c>
      <c r="R1995">
        <v>49</v>
      </c>
      <c r="S1995">
        <v>1</v>
      </c>
      <c r="T1995">
        <f t="shared" si="279"/>
        <v>48</v>
      </c>
      <c r="U1995">
        <v>48</v>
      </c>
      <c r="V1995">
        <f t="shared" si="280"/>
        <v>0</v>
      </c>
      <c r="W1995" s="3">
        <f t="shared" si="281"/>
        <v>2.0408163265306121E-2</v>
      </c>
      <c r="X1995">
        <v>20</v>
      </c>
      <c r="Y1995" s="4">
        <v>0</v>
      </c>
      <c r="Z1995" s="4">
        <v>0.5</v>
      </c>
      <c r="AA1995" s="5">
        <v>51768.37</v>
      </c>
      <c r="AB1995" s="5">
        <f t="shared" si="282"/>
        <v>2484881.7599999998</v>
      </c>
      <c r="AC1995" s="5">
        <v>34675.43</v>
      </c>
      <c r="AD1995" s="5">
        <f t="shared" si="283"/>
        <v>1699096.07</v>
      </c>
      <c r="AE1995" s="5">
        <v>105477.53</v>
      </c>
      <c r="AF1995" s="5">
        <v>32790.019999999997</v>
      </c>
      <c r="AG1995" s="5">
        <v>8521.15</v>
      </c>
      <c r="AH1995" s="5">
        <v>725</v>
      </c>
      <c r="AI1995" s="5">
        <v>5122.7299999999996</v>
      </c>
      <c r="AJ1995">
        <v>0</v>
      </c>
      <c r="AK1995" s="5">
        <v>0</v>
      </c>
      <c r="AL1995" s="5">
        <v>0</v>
      </c>
      <c r="AM1995" s="5">
        <v>31337.18</v>
      </c>
      <c r="AN1995">
        <v>4</v>
      </c>
      <c r="AO1995">
        <v>4</v>
      </c>
      <c r="AP1995" t="str">
        <f t="shared" si="284"/>
        <v>Yes</v>
      </c>
      <c r="AQ1995">
        <v>0</v>
      </c>
      <c r="AR1995" s="5">
        <f t="shared" si="285"/>
        <v>1883069.68</v>
      </c>
      <c r="AS1995" s="5">
        <f t="shared" si="286"/>
        <v>601812.07999999996</v>
      </c>
      <c r="AT1995" t="s">
        <v>59</v>
      </c>
      <c r="AU1995" t="s">
        <v>6164</v>
      </c>
      <c r="AV1995" t="s">
        <v>6165</v>
      </c>
      <c r="AW1995" t="s">
        <v>6166</v>
      </c>
      <c r="AX1995" t="s">
        <v>6207</v>
      </c>
      <c r="AY1995">
        <v>55</v>
      </c>
      <c r="AZ1995">
        <v>0</v>
      </c>
      <c r="BA1995">
        <v>0</v>
      </c>
      <c r="BB1995" t="s">
        <v>6168</v>
      </c>
      <c r="BC1995">
        <v>0</v>
      </c>
      <c r="BD1995">
        <v>0</v>
      </c>
      <c r="BE1995" t="s">
        <v>6169</v>
      </c>
      <c r="BF1995" t="s">
        <v>6170</v>
      </c>
      <c r="BG1995">
        <v>1</v>
      </c>
      <c r="BH1995" t="s">
        <v>6186</v>
      </c>
      <c r="BI1995">
        <v>41</v>
      </c>
      <c r="BJ1995" t="s">
        <v>6172</v>
      </c>
      <c r="BK1995">
        <v>0</v>
      </c>
      <c r="BL1995">
        <v>63</v>
      </c>
      <c r="BM1995" s="3">
        <f t="shared" si="287"/>
        <v>0.77777777777777779</v>
      </c>
    </row>
    <row r="1996" spans="1:65">
      <c r="A1996" t="s">
        <v>2128</v>
      </c>
      <c r="B1996" s="2">
        <v>45777</v>
      </c>
      <c r="C1996" t="s">
        <v>1632</v>
      </c>
      <c r="D1996" t="s">
        <v>1633</v>
      </c>
      <c r="E1996">
        <v>4</v>
      </c>
      <c r="F1996" t="s">
        <v>72</v>
      </c>
      <c r="G1996" t="s">
        <v>79</v>
      </c>
      <c r="H1996" t="s">
        <v>102</v>
      </c>
      <c r="I1996" t="s">
        <v>64</v>
      </c>
      <c r="J1996" t="s">
        <v>53</v>
      </c>
      <c r="K1996" t="s">
        <v>75</v>
      </c>
      <c r="L1996" t="s">
        <v>92</v>
      </c>
      <c r="M1996" t="s">
        <v>56</v>
      </c>
      <c r="N1996" t="s">
        <v>76</v>
      </c>
      <c r="O1996" t="s">
        <v>70</v>
      </c>
      <c r="P1996">
        <v>70</v>
      </c>
      <c r="Q1996">
        <v>73</v>
      </c>
      <c r="R1996">
        <v>73</v>
      </c>
      <c r="S1996">
        <v>1</v>
      </c>
      <c r="T1996">
        <f t="shared" si="279"/>
        <v>72</v>
      </c>
      <c r="U1996">
        <v>70</v>
      </c>
      <c r="V1996">
        <f t="shared" si="280"/>
        <v>2</v>
      </c>
      <c r="W1996" s="3">
        <f t="shared" si="281"/>
        <v>1.3698630136986301E-2</v>
      </c>
      <c r="X1996">
        <v>13</v>
      </c>
      <c r="Y1996" s="4">
        <v>6.6</v>
      </c>
      <c r="Z1996" s="4">
        <v>1.7</v>
      </c>
      <c r="AA1996" s="5">
        <v>35631.4</v>
      </c>
      <c r="AB1996" s="5">
        <f t="shared" si="282"/>
        <v>2494198</v>
      </c>
      <c r="AC1996" s="5">
        <v>23718.26</v>
      </c>
      <c r="AD1996" s="5">
        <f t="shared" si="283"/>
        <v>1731432.98</v>
      </c>
      <c r="AE1996" s="5">
        <v>118726.85</v>
      </c>
      <c r="AF1996" s="5">
        <v>31966.32</v>
      </c>
      <c r="AG1996" s="5">
        <v>8224.7099999999991</v>
      </c>
      <c r="AH1996" s="5">
        <v>2465</v>
      </c>
      <c r="AI1996" s="5">
        <v>3539.39</v>
      </c>
      <c r="AJ1996">
        <v>0</v>
      </c>
      <c r="AK1996" s="5">
        <v>0</v>
      </c>
      <c r="AL1996" s="5">
        <v>1468.74</v>
      </c>
      <c r="AM1996" s="5">
        <v>47710.76</v>
      </c>
      <c r="AN1996">
        <v>4</v>
      </c>
      <c r="AO1996">
        <v>3</v>
      </c>
      <c r="AP1996" t="str">
        <f t="shared" si="284"/>
        <v>Yes</v>
      </c>
      <c r="AQ1996">
        <v>1</v>
      </c>
      <c r="AR1996" s="5">
        <f t="shared" si="285"/>
        <v>1945534.75</v>
      </c>
      <c r="AS1996" s="5">
        <f t="shared" si="286"/>
        <v>548663.25</v>
      </c>
      <c r="AT1996" t="s">
        <v>59</v>
      </c>
      <c r="AU1996" t="s">
        <v>6164</v>
      </c>
      <c r="AV1996" t="s">
        <v>6165</v>
      </c>
      <c r="AW1996" t="s">
        <v>6166</v>
      </c>
      <c r="AX1996" t="s">
        <v>6184</v>
      </c>
      <c r="AY1996">
        <v>73</v>
      </c>
      <c r="AZ1996">
        <v>0</v>
      </c>
      <c r="BA1996">
        <v>19</v>
      </c>
      <c r="BB1996" t="s">
        <v>6180</v>
      </c>
      <c r="BC1996">
        <v>0</v>
      </c>
      <c r="BD1996">
        <v>0</v>
      </c>
      <c r="BE1996" t="s">
        <v>6169</v>
      </c>
      <c r="BF1996" t="s">
        <v>6170</v>
      </c>
      <c r="BG1996">
        <v>0</v>
      </c>
      <c r="BH1996" t="s">
        <v>6171</v>
      </c>
      <c r="BI1996">
        <v>16</v>
      </c>
      <c r="BJ1996" t="s">
        <v>6172</v>
      </c>
      <c r="BK1996">
        <v>0</v>
      </c>
      <c r="BL1996">
        <v>77</v>
      </c>
      <c r="BM1996" s="3">
        <f t="shared" si="287"/>
        <v>0.94805194805194803</v>
      </c>
    </row>
    <row r="1997" spans="1:65">
      <c r="A1997" t="s">
        <v>2129</v>
      </c>
      <c r="B1997" s="2">
        <v>45777</v>
      </c>
      <c r="C1997" t="s">
        <v>1632</v>
      </c>
      <c r="D1997" t="s">
        <v>1633</v>
      </c>
      <c r="E1997">
        <v>4</v>
      </c>
      <c r="F1997" t="s">
        <v>72</v>
      </c>
      <c r="G1997" t="s">
        <v>50</v>
      </c>
      <c r="H1997" t="s">
        <v>138</v>
      </c>
      <c r="I1997" t="s">
        <v>52</v>
      </c>
      <c r="J1997" t="s">
        <v>53</v>
      </c>
      <c r="K1997" t="s">
        <v>54</v>
      </c>
      <c r="L1997" t="s">
        <v>87</v>
      </c>
      <c r="M1997" t="s">
        <v>68</v>
      </c>
      <c r="N1997" t="s">
        <v>69</v>
      </c>
      <c r="O1997" t="s">
        <v>70</v>
      </c>
      <c r="P1997">
        <v>76</v>
      </c>
      <c r="Q1997">
        <v>82</v>
      </c>
      <c r="R1997">
        <v>82</v>
      </c>
      <c r="S1997">
        <v>2</v>
      </c>
      <c r="T1997">
        <f t="shared" si="279"/>
        <v>80</v>
      </c>
      <c r="U1997">
        <v>76</v>
      </c>
      <c r="V1997">
        <f t="shared" si="280"/>
        <v>4</v>
      </c>
      <c r="W1997" s="3">
        <f t="shared" si="281"/>
        <v>2.4390243902439025E-2</v>
      </c>
      <c r="X1997">
        <v>27</v>
      </c>
      <c r="Y1997" s="4">
        <v>5.3</v>
      </c>
      <c r="Z1997" s="4">
        <v>1.2</v>
      </c>
      <c r="AA1997" s="5">
        <v>38411.83</v>
      </c>
      <c r="AB1997" s="5">
        <f t="shared" si="282"/>
        <v>2919299.08</v>
      </c>
      <c r="AC1997" s="5">
        <v>23144.11</v>
      </c>
      <c r="AD1997" s="5">
        <f t="shared" si="283"/>
        <v>1897817.02</v>
      </c>
      <c r="AE1997" s="5">
        <v>147643.12</v>
      </c>
      <c r="AF1997" s="5">
        <v>35996.959999999999</v>
      </c>
      <c r="AG1997" s="5">
        <v>9051.76</v>
      </c>
      <c r="AH1997" s="5">
        <v>1740</v>
      </c>
      <c r="AI1997" s="5">
        <v>7091.89</v>
      </c>
      <c r="AJ1997">
        <v>1</v>
      </c>
      <c r="AK1997" s="5">
        <v>8825.84</v>
      </c>
      <c r="AL1997" s="5">
        <v>2806.34</v>
      </c>
      <c r="AM1997" s="5">
        <v>48209.37</v>
      </c>
      <c r="AN1997">
        <v>4</v>
      </c>
      <c r="AO1997">
        <v>3</v>
      </c>
      <c r="AP1997" t="str">
        <f t="shared" si="284"/>
        <v>Yes</v>
      </c>
      <c r="AQ1997">
        <v>1</v>
      </c>
      <c r="AR1997" s="5">
        <f t="shared" si="285"/>
        <v>2159182.2999999998</v>
      </c>
      <c r="AS1997" s="5">
        <f t="shared" si="286"/>
        <v>760116.78</v>
      </c>
      <c r="AT1997" t="s">
        <v>59</v>
      </c>
      <c r="AU1997" t="s">
        <v>6194</v>
      </c>
      <c r="AV1997" t="s">
        <v>6195</v>
      </c>
      <c r="AW1997" t="s">
        <v>6183</v>
      </c>
      <c r="AX1997" t="s">
        <v>6184</v>
      </c>
      <c r="AY1997">
        <v>78</v>
      </c>
      <c r="AZ1997">
        <v>1</v>
      </c>
      <c r="BA1997">
        <v>26</v>
      </c>
      <c r="BB1997" t="s">
        <v>6180</v>
      </c>
      <c r="BC1997">
        <v>0</v>
      </c>
      <c r="BD1997">
        <v>0</v>
      </c>
      <c r="BE1997" t="s">
        <v>6169</v>
      </c>
      <c r="BF1997" t="s">
        <v>6170</v>
      </c>
      <c r="BG1997">
        <v>0</v>
      </c>
      <c r="BH1997" t="s">
        <v>6171</v>
      </c>
      <c r="BI1997">
        <v>39</v>
      </c>
      <c r="BJ1997" t="s">
        <v>6172</v>
      </c>
      <c r="BK1997">
        <v>0</v>
      </c>
      <c r="BL1997">
        <v>87</v>
      </c>
      <c r="BM1997" s="3">
        <f t="shared" si="287"/>
        <v>0.94252873563218387</v>
      </c>
    </row>
    <row r="1998" spans="1:65">
      <c r="A1998" t="s">
        <v>2130</v>
      </c>
      <c r="B1998" s="2">
        <v>45777</v>
      </c>
      <c r="C1998" t="s">
        <v>1632</v>
      </c>
      <c r="D1998" t="s">
        <v>1633</v>
      </c>
      <c r="E1998">
        <v>4</v>
      </c>
      <c r="F1998" t="s">
        <v>72</v>
      </c>
      <c r="G1998" t="s">
        <v>50</v>
      </c>
      <c r="H1998" t="s">
        <v>138</v>
      </c>
      <c r="I1998" t="s">
        <v>52</v>
      </c>
      <c r="J1998" t="s">
        <v>65</v>
      </c>
      <c r="K1998" t="s">
        <v>66</v>
      </c>
      <c r="L1998" t="s">
        <v>92</v>
      </c>
      <c r="M1998" t="s">
        <v>56</v>
      </c>
      <c r="N1998" t="s">
        <v>57</v>
      </c>
      <c r="O1998" t="s">
        <v>120</v>
      </c>
      <c r="P1998">
        <v>51</v>
      </c>
      <c r="Q1998">
        <v>52</v>
      </c>
      <c r="R1998">
        <v>51</v>
      </c>
      <c r="S1998">
        <v>1</v>
      </c>
      <c r="T1998">
        <f t="shared" si="279"/>
        <v>50</v>
      </c>
      <c r="U1998">
        <v>49</v>
      </c>
      <c r="V1998">
        <f t="shared" si="280"/>
        <v>1</v>
      </c>
      <c r="W1998" s="3">
        <f t="shared" si="281"/>
        <v>1.9607843137254902E-2</v>
      </c>
      <c r="X1998">
        <v>24</v>
      </c>
      <c r="Y1998" s="4">
        <v>6.1</v>
      </c>
      <c r="Z1998" s="4">
        <v>1.4</v>
      </c>
      <c r="AA1998" s="5">
        <v>48989.04</v>
      </c>
      <c r="AB1998" s="5">
        <f t="shared" si="282"/>
        <v>2400462.96</v>
      </c>
      <c r="AC1998" s="5">
        <v>35212.870000000003</v>
      </c>
      <c r="AD1998" s="5">
        <f t="shared" si="283"/>
        <v>1795856.37</v>
      </c>
      <c r="AE1998" s="5">
        <v>117122.1</v>
      </c>
      <c r="AF1998" s="5">
        <v>32276.13</v>
      </c>
      <c r="AG1998" s="5">
        <v>8926.08</v>
      </c>
      <c r="AH1998" s="5">
        <v>2030</v>
      </c>
      <c r="AI1998" s="5">
        <v>5100</v>
      </c>
      <c r="AJ1998">
        <v>0</v>
      </c>
      <c r="AK1998" s="5">
        <v>0</v>
      </c>
      <c r="AL1998" s="5">
        <v>1072.24</v>
      </c>
      <c r="AM1998" s="5">
        <v>32607.599999999999</v>
      </c>
      <c r="AN1998">
        <v>4</v>
      </c>
      <c r="AO1998">
        <v>4</v>
      </c>
      <c r="AP1998" t="str">
        <f t="shared" si="284"/>
        <v>Yes</v>
      </c>
      <c r="AQ1998">
        <v>1</v>
      </c>
      <c r="AR1998" s="5">
        <f t="shared" si="285"/>
        <v>1994990.52</v>
      </c>
      <c r="AS1998" s="5">
        <f t="shared" si="286"/>
        <v>405472.44</v>
      </c>
      <c r="AT1998" t="s">
        <v>59</v>
      </c>
      <c r="AU1998" t="s">
        <v>6164</v>
      </c>
      <c r="AV1998" t="s">
        <v>6165</v>
      </c>
      <c r="AW1998" t="s">
        <v>6166</v>
      </c>
      <c r="AX1998" t="s">
        <v>6167</v>
      </c>
      <c r="AY1998">
        <v>57</v>
      </c>
      <c r="AZ1998">
        <v>4</v>
      </c>
      <c r="BA1998">
        <v>18</v>
      </c>
      <c r="BB1998" t="s">
        <v>6185</v>
      </c>
      <c r="BC1998">
        <v>0</v>
      </c>
      <c r="BD1998">
        <v>0</v>
      </c>
      <c r="BE1998" t="s">
        <v>6169</v>
      </c>
      <c r="BF1998" t="s">
        <v>6170</v>
      </c>
      <c r="BG1998">
        <v>1</v>
      </c>
      <c r="BH1998" t="s">
        <v>6186</v>
      </c>
      <c r="BI1998">
        <v>47</v>
      </c>
      <c r="BJ1998" t="s">
        <v>6172</v>
      </c>
      <c r="BK1998">
        <v>0</v>
      </c>
      <c r="BL1998">
        <v>65</v>
      </c>
      <c r="BM1998" s="3">
        <f t="shared" si="287"/>
        <v>0.7846153846153846</v>
      </c>
    </row>
    <row r="1999" spans="1:65">
      <c r="A1999" t="s">
        <v>2131</v>
      </c>
      <c r="B1999" s="2">
        <v>45777</v>
      </c>
      <c r="C1999" t="s">
        <v>1632</v>
      </c>
      <c r="D1999" t="s">
        <v>1633</v>
      </c>
      <c r="E1999">
        <v>4</v>
      </c>
      <c r="F1999" t="s">
        <v>78</v>
      </c>
      <c r="G1999" t="s">
        <v>62</v>
      </c>
      <c r="H1999" t="s">
        <v>168</v>
      </c>
      <c r="I1999" t="s">
        <v>74</v>
      </c>
      <c r="J1999" t="s">
        <v>53</v>
      </c>
      <c r="K1999" t="s">
        <v>66</v>
      </c>
      <c r="L1999" t="s">
        <v>92</v>
      </c>
      <c r="M1999" t="s">
        <v>56</v>
      </c>
      <c r="N1999" t="s">
        <v>69</v>
      </c>
      <c r="O1999" t="s">
        <v>70</v>
      </c>
      <c r="P1999">
        <v>86</v>
      </c>
      <c r="Q1999">
        <v>91</v>
      </c>
      <c r="R1999">
        <v>88</v>
      </c>
      <c r="S1999">
        <v>2</v>
      </c>
      <c r="T1999">
        <f t="shared" si="279"/>
        <v>86</v>
      </c>
      <c r="U1999">
        <v>85</v>
      </c>
      <c r="V1999">
        <f t="shared" si="280"/>
        <v>1</v>
      </c>
      <c r="W1999" s="3">
        <f t="shared" si="281"/>
        <v>2.2727272727272728E-2</v>
      </c>
      <c r="X1999">
        <v>11</v>
      </c>
      <c r="Y1999" s="4">
        <v>10.8</v>
      </c>
      <c r="Z1999" s="4">
        <v>1.6</v>
      </c>
      <c r="AA1999" s="5">
        <v>30806.14</v>
      </c>
      <c r="AB1999" s="5">
        <f t="shared" si="282"/>
        <v>2618521.9</v>
      </c>
      <c r="AC1999" s="5">
        <v>23894.51</v>
      </c>
      <c r="AD1999" s="5">
        <f t="shared" si="283"/>
        <v>2102716.88</v>
      </c>
      <c r="AE1999" s="5">
        <v>150124.57999999999</v>
      </c>
      <c r="AF1999" s="5">
        <v>40297.620000000003</v>
      </c>
      <c r="AG1999" s="5">
        <v>7816.22</v>
      </c>
      <c r="AH1999" s="5">
        <v>2320</v>
      </c>
      <c r="AI1999" s="5">
        <v>7040</v>
      </c>
      <c r="AJ1999">
        <v>0</v>
      </c>
      <c r="AK1999" s="5">
        <v>0</v>
      </c>
      <c r="AL1999" s="5">
        <v>32469.54</v>
      </c>
      <c r="AM1999" s="5">
        <v>89961.27</v>
      </c>
      <c r="AN1999">
        <v>4</v>
      </c>
      <c r="AO1999">
        <v>2</v>
      </c>
      <c r="AP1999" t="str">
        <f t="shared" si="284"/>
        <v>Yes</v>
      </c>
      <c r="AQ1999">
        <v>0</v>
      </c>
      <c r="AR1999" s="5">
        <f t="shared" si="285"/>
        <v>2432746.11</v>
      </c>
      <c r="AS1999" s="5">
        <f t="shared" si="286"/>
        <v>185775.79</v>
      </c>
      <c r="AT1999" t="s">
        <v>59</v>
      </c>
      <c r="AU1999" t="s">
        <v>6164</v>
      </c>
      <c r="AV1999" t="s">
        <v>6165</v>
      </c>
      <c r="AW1999" t="s">
        <v>6166</v>
      </c>
      <c r="AX1999" t="s">
        <v>6177</v>
      </c>
      <c r="AY1999">
        <v>88</v>
      </c>
      <c r="AZ1999">
        <v>0</v>
      </c>
      <c r="BA1999">
        <v>12</v>
      </c>
      <c r="BB1999" t="s">
        <v>6198</v>
      </c>
      <c r="BC1999">
        <v>0</v>
      </c>
      <c r="BD1999">
        <v>0</v>
      </c>
      <c r="BE1999" t="s">
        <v>6169</v>
      </c>
      <c r="BF1999" t="s">
        <v>6170</v>
      </c>
      <c r="BG1999">
        <v>0</v>
      </c>
      <c r="BH1999" t="s">
        <v>6171</v>
      </c>
      <c r="BI1999">
        <v>28</v>
      </c>
      <c r="BJ1999" t="s">
        <v>6172</v>
      </c>
      <c r="BK1999">
        <v>0</v>
      </c>
      <c r="BL1999">
        <v>97</v>
      </c>
      <c r="BM1999" s="3">
        <f t="shared" si="287"/>
        <v>0.90721649484536082</v>
      </c>
    </row>
    <row r="2000" spans="1:65">
      <c r="A2000" t="s">
        <v>2132</v>
      </c>
      <c r="B2000" s="2">
        <v>45777</v>
      </c>
      <c r="C2000" t="s">
        <v>1632</v>
      </c>
      <c r="D2000" t="s">
        <v>1633</v>
      </c>
      <c r="E2000">
        <v>4</v>
      </c>
      <c r="F2000" t="s">
        <v>61</v>
      </c>
      <c r="G2000" t="s">
        <v>62</v>
      </c>
      <c r="H2000" t="s">
        <v>104</v>
      </c>
      <c r="I2000" t="s">
        <v>52</v>
      </c>
      <c r="J2000" t="s">
        <v>81</v>
      </c>
      <c r="K2000" t="s">
        <v>66</v>
      </c>
      <c r="L2000" t="s">
        <v>87</v>
      </c>
      <c r="M2000" t="s">
        <v>56</v>
      </c>
      <c r="N2000" t="s">
        <v>76</v>
      </c>
      <c r="O2000" t="s">
        <v>120</v>
      </c>
      <c r="P2000">
        <v>31</v>
      </c>
      <c r="Q2000">
        <v>33</v>
      </c>
      <c r="R2000">
        <v>32</v>
      </c>
      <c r="S2000">
        <v>1</v>
      </c>
      <c r="T2000">
        <f t="shared" si="279"/>
        <v>31</v>
      </c>
      <c r="U2000">
        <v>31</v>
      </c>
      <c r="V2000">
        <f t="shared" si="280"/>
        <v>0</v>
      </c>
      <c r="W2000" s="3">
        <f t="shared" si="281"/>
        <v>3.125E-2</v>
      </c>
      <c r="X2000">
        <v>21</v>
      </c>
      <c r="Y2000" s="4">
        <v>2.9</v>
      </c>
      <c r="Z2000" s="4">
        <v>1.6</v>
      </c>
      <c r="AA2000" s="5">
        <v>73884.3</v>
      </c>
      <c r="AB2000" s="5">
        <f t="shared" si="282"/>
        <v>2290413.2999999998</v>
      </c>
      <c r="AC2000" s="5">
        <v>54775.89</v>
      </c>
      <c r="AD2000" s="5">
        <f t="shared" si="283"/>
        <v>1752828.48</v>
      </c>
      <c r="AE2000" s="5">
        <v>103039.82</v>
      </c>
      <c r="AF2000" s="5">
        <v>27445.22</v>
      </c>
      <c r="AG2000" s="5">
        <v>8631.06</v>
      </c>
      <c r="AH2000" s="5">
        <v>2320</v>
      </c>
      <c r="AI2000" s="5">
        <v>7503.45</v>
      </c>
      <c r="AJ2000">
        <v>0</v>
      </c>
      <c r="AK2000" s="5">
        <v>0</v>
      </c>
      <c r="AL2000" s="5">
        <v>0</v>
      </c>
      <c r="AM2000" s="5">
        <v>19839.78</v>
      </c>
      <c r="AN2000">
        <v>4</v>
      </c>
      <c r="AO2000">
        <v>4</v>
      </c>
      <c r="AP2000" t="str">
        <f t="shared" si="284"/>
        <v>Yes</v>
      </c>
      <c r="AQ2000">
        <v>1</v>
      </c>
      <c r="AR2000" s="5">
        <f t="shared" si="285"/>
        <v>1921607.81</v>
      </c>
      <c r="AS2000" s="5">
        <f t="shared" si="286"/>
        <v>368805.49</v>
      </c>
      <c r="AT2000" t="s">
        <v>59</v>
      </c>
      <c r="AU2000" t="s">
        <v>6164</v>
      </c>
      <c r="AV2000" t="s">
        <v>6165</v>
      </c>
      <c r="AW2000" t="s">
        <v>6166</v>
      </c>
      <c r="AX2000" t="s">
        <v>6167</v>
      </c>
      <c r="AY2000">
        <v>34</v>
      </c>
      <c r="AZ2000">
        <v>0</v>
      </c>
      <c r="BA2000">
        <v>0</v>
      </c>
      <c r="BB2000" t="s">
        <v>6168</v>
      </c>
      <c r="BC2000">
        <v>0</v>
      </c>
      <c r="BD2000">
        <v>0</v>
      </c>
      <c r="BE2000" t="s">
        <v>6169</v>
      </c>
      <c r="BF2000" t="s">
        <v>6170</v>
      </c>
      <c r="BG2000">
        <v>0</v>
      </c>
      <c r="BH2000" t="s">
        <v>6171</v>
      </c>
      <c r="BI2000">
        <v>33</v>
      </c>
      <c r="BJ2000" t="s">
        <v>6172</v>
      </c>
      <c r="BK2000">
        <v>0</v>
      </c>
      <c r="BL2000">
        <v>52</v>
      </c>
      <c r="BM2000" s="3">
        <f t="shared" si="287"/>
        <v>0.61538461538461542</v>
      </c>
    </row>
    <row r="2001" spans="1:65">
      <c r="A2001" t="s">
        <v>2133</v>
      </c>
      <c r="B2001" s="2">
        <v>45777</v>
      </c>
      <c r="C2001" t="s">
        <v>1632</v>
      </c>
      <c r="D2001" t="s">
        <v>1633</v>
      </c>
      <c r="E2001">
        <v>4</v>
      </c>
      <c r="F2001" t="s">
        <v>72</v>
      </c>
      <c r="G2001" t="s">
        <v>79</v>
      </c>
      <c r="H2001" t="s">
        <v>102</v>
      </c>
      <c r="I2001" t="s">
        <v>74</v>
      </c>
      <c r="J2001" t="s">
        <v>53</v>
      </c>
      <c r="K2001" t="s">
        <v>75</v>
      </c>
      <c r="L2001" t="s">
        <v>55</v>
      </c>
      <c r="M2001" t="s">
        <v>56</v>
      </c>
      <c r="N2001" t="s">
        <v>69</v>
      </c>
      <c r="O2001" t="s">
        <v>70</v>
      </c>
      <c r="P2001">
        <v>67</v>
      </c>
      <c r="Q2001">
        <v>70</v>
      </c>
      <c r="R2001">
        <v>70</v>
      </c>
      <c r="S2001">
        <v>1</v>
      </c>
      <c r="T2001">
        <f t="shared" si="279"/>
        <v>69</v>
      </c>
      <c r="U2001">
        <v>67</v>
      </c>
      <c r="V2001">
        <f t="shared" si="280"/>
        <v>2</v>
      </c>
      <c r="W2001" s="3">
        <f t="shared" si="281"/>
        <v>1.4285714285714285E-2</v>
      </c>
      <c r="X2001">
        <v>24</v>
      </c>
      <c r="Y2001" s="4">
        <v>7.6</v>
      </c>
      <c r="Z2001" s="4">
        <v>2.2000000000000002</v>
      </c>
      <c r="AA2001" s="5">
        <v>36029.82</v>
      </c>
      <c r="AB2001" s="5">
        <f t="shared" si="282"/>
        <v>2413997.94</v>
      </c>
      <c r="AC2001" s="5">
        <v>23458.080000000002</v>
      </c>
      <c r="AD2001" s="5">
        <f t="shared" si="283"/>
        <v>1642065.6</v>
      </c>
      <c r="AE2001" s="5">
        <v>119454.49</v>
      </c>
      <c r="AF2001" s="5">
        <v>31418</v>
      </c>
      <c r="AG2001" s="5">
        <v>9255.27</v>
      </c>
      <c r="AH2001" s="5">
        <v>3190</v>
      </c>
      <c r="AI2001" s="5">
        <v>3555.56</v>
      </c>
      <c r="AJ2001">
        <v>0</v>
      </c>
      <c r="AK2001" s="5">
        <v>0</v>
      </c>
      <c r="AL2001" s="5">
        <v>1499.03</v>
      </c>
      <c r="AM2001" s="5">
        <v>46299.41</v>
      </c>
      <c r="AN2001">
        <v>4</v>
      </c>
      <c r="AO2001">
        <v>4</v>
      </c>
      <c r="AP2001" t="str">
        <f t="shared" si="284"/>
        <v>Yes</v>
      </c>
      <c r="AQ2001">
        <v>0</v>
      </c>
      <c r="AR2001" s="5">
        <f t="shared" si="285"/>
        <v>1856737.36</v>
      </c>
      <c r="AS2001" s="5">
        <f t="shared" si="286"/>
        <v>557260.57999999996</v>
      </c>
      <c r="AT2001" t="s">
        <v>59</v>
      </c>
      <c r="AU2001" t="s">
        <v>6164</v>
      </c>
      <c r="AV2001" t="s">
        <v>6165</v>
      </c>
      <c r="AW2001" t="s">
        <v>6166</v>
      </c>
      <c r="AX2001" t="s">
        <v>6184</v>
      </c>
      <c r="AY2001">
        <v>72</v>
      </c>
      <c r="AZ2001">
        <v>4</v>
      </c>
      <c r="BA2001">
        <v>14</v>
      </c>
      <c r="BB2001" t="s">
        <v>6185</v>
      </c>
      <c r="BC2001">
        <v>0</v>
      </c>
      <c r="BD2001">
        <v>0</v>
      </c>
      <c r="BE2001" t="s">
        <v>6169</v>
      </c>
      <c r="BF2001" t="s">
        <v>6170</v>
      </c>
      <c r="BG2001">
        <v>1</v>
      </c>
      <c r="BH2001" t="s">
        <v>6186</v>
      </c>
      <c r="BI2001">
        <v>38</v>
      </c>
      <c r="BJ2001" t="s">
        <v>6172</v>
      </c>
      <c r="BK2001">
        <v>0</v>
      </c>
      <c r="BL2001">
        <v>75</v>
      </c>
      <c r="BM2001" s="3">
        <f t="shared" si="287"/>
        <v>0.93333333333333335</v>
      </c>
    </row>
    <row r="2002" spans="1:65">
      <c r="A2002" t="s">
        <v>2134</v>
      </c>
      <c r="B2002" s="2">
        <v>45778</v>
      </c>
      <c r="C2002" t="s">
        <v>1632</v>
      </c>
      <c r="D2002" t="s">
        <v>2135</v>
      </c>
      <c r="E2002">
        <v>5</v>
      </c>
      <c r="F2002" t="s">
        <v>72</v>
      </c>
      <c r="G2002" t="s">
        <v>79</v>
      </c>
      <c r="H2002" t="s">
        <v>213</v>
      </c>
      <c r="I2002" t="s">
        <v>52</v>
      </c>
      <c r="J2002" t="s">
        <v>81</v>
      </c>
      <c r="K2002" t="s">
        <v>66</v>
      </c>
      <c r="L2002" t="s">
        <v>92</v>
      </c>
      <c r="M2002" t="s">
        <v>56</v>
      </c>
      <c r="N2002" t="s">
        <v>76</v>
      </c>
      <c r="O2002" t="s">
        <v>120</v>
      </c>
      <c r="P2002">
        <v>43</v>
      </c>
      <c r="Q2002">
        <v>44</v>
      </c>
      <c r="R2002">
        <v>44</v>
      </c>
      <c r="S2002">
        <v>1</v>
      </c>
      <c r="T2002">
        <f t="shared" si="279"/>
        <v>43</v>
      </c>
      <c r="U2002">
        <v>42</v>
      </c>
      <c r="V2002">
        <f t="shared" si="280"/>
        <v>1</v>
      </c>
      <c r="W2002" s="3">
        <f t="shared" si="281"/>
        <v>2.2727272727272728E-2</v>
      </c>
      <c r="X2002">
        <v>30</v>
      </c>
      <c r="Y2002" s="4">
        <v>1.3</v>
      </c>
      <c r="Z2002" s="4">
        <v>1</v>
      </c>
      <c r="AA2002" s="5">
        <v>74188.679999999993</v>
      </c>
      <c r="AB2002" s="5">
        <f t="shared" si="282"/>
        <v>3115924.56</v>
      </c>
      <c r="AC2002" s="5">
        <v>53526.1</v>
      </c>
      <c r="AD2002" s="5">
        <f t="shared" si="283"/>
        <v>2355148.4</v>
      </c>
      <c r="AE2002" s="5">
        <v>139673.10999999999</v>
      </c>
      <c r="AF2002" s="5">
        <v>36402.629999999997</v>
      </c>
      <c r="AG2002" s="5">
        <v>9122.11</v>
      </c>
      <c r="AH2002" s="5">
        <v>1450</v>
      </c>
      <c r="AI2002" s="5">
        <v>7480</v>
      </c>
      <c r="AJ2002">
        <v>0</v>
      </c>
      <c r="AK2002" s="5">
        <v>0</v>
      </c>
      <c r="AL2002" s="5">
        <v>1648.23</v>
      </c>
      <c r="AM2002" s="5">
        <v>29191.05</v>
      </c>
      <c r="AN2002">
        <v>4</v>
      </c>
      <c r="AO2002">
        <v>2</v>
      </c>
      <c r="AP2002" t="str">
        <f t="shared" si="284"/>
        <v>Yes</v>
      </c>
      <c r="AQ2002">
        <v>0</v>
      </c>
      <c r="AR2002" s="5">
        <f t="shared" si="285"/>
        <v>2580115.5299999998</v>
      </c>
      <c r="AS2002" s="5">
        <f t="shared" si="286"/>
        <v>535809.03</v>
      </c>
      <c r="AT2002" t="s">
        <v>59</v>
      </c>
      <c r="AU2002" t="s">
        <v>6164</v>
      </c>
      <c r="AV2002" t="s">
        <v>6165</v>
      </c>
      <c r="AW2002" t="s">
        <v>6166</v>
      </c>
      <c r="AX2002" t="s">
        <v>6184</v>
      </c>
      <c r="AY2002">
        <v>46</v>
      </c>
      <c r="AZ2002">
        <v>0</v>
      </c>
      <c r="BA2002">
        <v>17</v>
      </c>
      <c r="BB2002" t="s">
        <v>6198</v>
      </c>
      <c r="BC2002">
        <v>0</v>
      </c>
      <c r="BD2002">
        <v>0</v>
      </c>
      <c r="BE2002" t="s">
        <v>6169</v>
      </c>
      <c r="BF2002" t="s">
        <v>6170</v>
      </c>
      <c r="BG2002">
        <v>0</v>
      </c>
      <c r="BH2002" t="s">
        <v>6171</v>
      </c>
      <c r="BI2002">
        <v>52</v>
      </c>
      <c r="BJ2002" t="s">
        <v>6187</v>
      </c>
      <c r="BK2002">
        <v>1</v>
      </c>
      <c r="BL2002">
        <v>50</v>
      </c>
      <c r="BM2002" s="3">
        <f t="shared" si="287"/>
        <v>0.88</v>
      </c>
    </row>
    <row r="2003" spans="1:65">
      <c r="A2003" t="s">
        <v>2136</v>
      </c>
      <c r="B2003" s="2">
        <v>45778</v>
      </c>
      <c r="C2003" t="s">
        <v>1632</v>
      </c>
      <c r="D2003" t="s">
        <v>2135</v>
      </c>
      <c r="E2003">
        <v>5</v>
      </c>
      <c r="F2003" t="s">
        <v>49</v>
      </c>
      <c r="G2003" t="s">
        <v>79</v>
      </c>
      <c r="H2003" t="s">
        <v>111</v>
      </c>
      <c r="I2003" t="s">
        <v>64</v>
      </c>
      <c r="J2003" t="s">
        <v>65</v>
      </c>
      <c r="K2003" t="s">
        <v>75</v>
      </c>
      <c r="L2003" t="s">
        <v>67</v>
      </c>
      <c r="M2003" t="s">
        <v>68</v>
      </c>
      <c r="N2003" t="s">
        <v>69</v>
      </c>
      <c r="O2003" t="s">
        <v>120</v>
      </c>
      <c r="P2003">
        <v>59</v>
      </c>
      <c r="Q2003">
        <v>62</v>
      </c>
      <c r="R2003">
        <v>61</v>
      </c>
      <c r="S2003">
        <v>4</v>
      </c>
      <c r="T2003">
        <f t="shared" si="279"/>
        <v>57</v>
      </c>
      <c r="U2003">
        <v>57</v>
      </c>
      <c r="V2003">
        <f t="shared" si="280"/>
        <v>0</v>
      </c>
      <c r="W2003" s="3">
        <f t="shared" si="281"/>
        <v>6.5573770491803282E-2</v>
      </c>
      <c r="X2003">
        <v>26</v>
      </c>
      <c r="Y2003" s="4">
        <v>6.4</v>
      </c>
      <c r="Z2003" s="4">
        <v>1.4</v>
      </c>
      <c r="AA2003" s="5">
        <v>52594.14</v>
      </c>
      <c r="AB2003" s="5">
        <f t="shared" si="282"/>
        <v>2997865.98</v>
      </c>
      <c r="AC2003" s="5">
        <v>32270.21</v>
      </c>
      <c r="AD2003" s="5">
        <f t="shared" si="283"/>
        <v>1968482.81</v>
      </c>
      <c r="AE2003" s="5">
        <v>131906.88</v>
      </c>
      <c r="AF2003" s="5">
        <v>38713.86</v>
      </c>
      <c r="AG2003" s="5">
        <v>34920.94</v>
      </c>
      <c r="AH2003" s="5">
        <v>2030</v>
      </c>
      <c r="AI2003" s="5">
        <v>61420.18</v>
      </c>
      <c r="AJ2003">
        <v>2</v>
      </c>
      <c r="AK2003" s="5">
        <v>26609.73</v>
      </c>
      <c r="AL2003" s="5">
        <v>0</v>
      </c>
      <c r="AM2003" s="5">
        <v>36249.550000000003</v>
      </c>
      <c r="AN2003">
        <v>4</v>
      </c>
      <c r="AO2003">
        <v>4</v>
      </c>
      <c r="AP2003" t="str">
        <f t="shared" si="284"/>
        <v>Yes</v>
      </c>
      <c r="AQ2003">
        <v>2</v>
      </c>
      <c r="AR2003" s="5">
        <f t="shared" si="285"/>
        <v>2300333.9500000002</v>
      </c>
      <c r="AS2003" s="5">
        <f t="shared" si="286"/>
        <v>697532.03</v>
      </c>
      <c r="AT2003" t="s">
        <v>1641</v>
      </c>
      <c r="AU2003" t="s">
        <v>6189</v>
      </c>
      <c r="AV2003" t="s">
        <v>6201</v>
      </c>
      <c r="AW2003" t="s">
        <v>6175</v>
      </c>
      <c r="AX2003" t="s">
        <v>6167</v>
      </c>
      <c r="AY2003">
        <v>59</v>
      </c>
      <c r="AZ2003">
        <v>0</v>
      </c>
      <c r="BA2003">
        <v>0</v>
      </c>
      <c r="BB2003" t="s">
        <v>6168</v>
      </c>
      <c r="BC2003">
        <v>0</v>
      </c>
      <c r="BD2003">
        <v>0</v>
      </c>
      <c r="BE2003" t="s">
        <v>6169</v>
      </c>
      <c r="BF2003" t="s">
        <v>6210</v>
      </c>
      <c r="BG2003">
        <v>0</v>
      </c>
      <c r="BH2003" t="s">
        <v>6171</v>
      </c>
      <c r="BI2003">
        <v>46</v>
      </c>
      <c r="BJ2003" t="s">
        <v>6172</v>
      </c>
      <c r="BK2003">
        <v>0</v>
      </c>
      <c r="BL2003">
        <v>67</v>
      </c>
      <c r="BM2003" s="3">
        <f t="shared" si="287"/>
        <v>0.91044776119402981</v>
      </c>
    </row>
    <row r="2004" spans="1:65">
      <c r="A2004" t="s">
        <v>2137</v>
      </c>
      <c r="B2004" s="2">
        <v>45778</v>
      </c>
      <c r="C2004" t="s">
        <v>1632</v>
      </c>
      <c r="D2004" t="s">
        <v>2135</v>
      </c>
      <c r="E2004">
        <v>5</v>
      </c>
      <c r="F2004" t="s">
        <v>78</v>
      </c>
      <c r="G2004" t="s">
        <v>79</v>
      </c>
      <c r="H2004" t="s">
        <v>143</v>
      </c>
      <c r="I2004" t="s">
        <v>52</v>
      </c>
      <c r="J2004" t="s">
        <v>53</v>
      </c>
      <c r="K2004" t="s">
        <v>75</v>
      </c>
      <c r="L2004" t="s">
        <v>67</v>
      </c>
      <c r="M2004" t="s">
        <v>56</v>
      </c>
      <c r="N2004" t="s">
        <v>109</v>
      </c>
      <c r="O2004" t="s">
        <v>70</v>
      </c>
      <c r="P2004">
        <v>67</v>
      </c>
      <c r="Q2004">
        <v>71</v>
      </c>
      <c r="R2004">
        <v>69</v>
      </c>
      <c r="S2004">
        <v>2</v>
      </c>
      <c r="T2004">
        <f t="shared" si="279"/>
        <v>67</v>
      </c>
      <c r="U2004">
        <v>67</v>
      </c>
      <c r="V2004">
        <f t="shared" si="280"/>
        <v>0</v>
      </c>
      <c r="W2004" s="3">
        <f t="shared" si="281"/>
        <v>2.8985507246376812E-2</v>
      </c>
      <c r="X2004">
        <v>21</v>
      </c>
      <c r="Y2004" s="4">
        <v>6.4</v>
      </c>
      <c r="Z2004" s="4">
        <v>1</v>
      </c>
      <c r="AA2004" s="5">
        <v>35982.9</v>
      </c>
      <c r="AB2004" s="5">
        <f t="shared" si="282"/>
        <v>2410854.2999999998</v>
      </c>
      <c r="AC2004" s="5">
        <v>22952.99</v>
      </c>
      <c r="AD2004" s="5">
        <f t="shared" si="283"/>
        <v>1583756.31</v>
      </c>
      <c r="AE2004" s="5">
        <v>122664.25</v>
      </c>
      <c r="AF2004" s="5">
        <v>31928.3</v>
      </c>
      <c r="AG2004" s="5">
        <v>9328.75</v>
      </c>
      <c r="AH2004" s="5">
        <v>1450</v>
      </c>
      <c r="AI2004" s="5">
        <v>7122.58</v>
      </c>
      <c r="AJ2004">
        <v>0</v>
      </c>
      <c r="AK2004" s="5">
        <v>0</v>
      </c>
      <c r="AL2004" s="5">
        <v>0</v>
      </c>
      <c r="AM2004" s="5">
        <v>100879.72</v>
      </c>
      <c r="AN2004">
        <v>8</v>
      </c>
      <c r="AO2004">
        <v>10</v>
      </c>
      <c r="AP2004" t="str">
        <f t="shared" si="284"/>
        <v>No</v>
      </c>
      <c r="AQ2004">
        <v>2</v>
      </c>
      <c r="AR2004" s="5">
        <f t="shared" si="285"/>
        <v>1857129.91</v>
      </c>
      <c r="AS2004" s="5">
        <f t="shared" si="286"/>
        <v>553724.39</v>
      </c>
      <c r="AT2004" t="s">
        <v>116</v>
      </c>
      <c r="AU2004" t="s">
        <v>6164</v>
      </c>
      <c r="AV2004" t="s">
        <v>6165</v>
      </c>
      <c r="AW2004" t="s">
        <v>6166</v>
      </c>
      <c r="AX2004" t="s">
        <v>6167</v>
      </c>
      <c r="AY2004">
        <v>68</v>
      </c>
      <c r="AZ2004">
        <v>0</v>
      </c>
      <c r="BA2004">
        <v>0</v>
      </c>
      <c r="BB2004" t="s">
        <v>6168</v>
      </c>
      <c r="BC2004">
        <v>0</v>
      </c>
      <c r="BD2004">
        <v>2</v>
      </c>
      <c r="BE2004" t="s">
        <v>6188</v>
      </c>
      <c r="BF2004" t="s">
        <v>6170</v>
      </c>
      <c r="BG2004">
        <v>0</v>
      </c>
      <c r="BH2004" t="s">
        <v>6171</v>
      </c>
      <c r="BI2004">
        <v>52</v>
      </c>
      <c r="BJ2004" t="s">
        <v>6187</v>
      </c>
      <c r="BK2004">
        <v>0</v>
      </c>
      <c r="BL2004">
        <v>76</v>
      </c>
      <c r="BM2004" s="3">
        <f t="shared" si="287"/>
        <v>0.90789473684210531</v>
      </c>
    </row>
    <row r="2005" spans="1:65">
      <c r="A2005" t="s">
        <v>2138</v>
      </c>
      <c r="B2005" s="2">
        <v>45778</v>
      </c>
      <c r="C2005" t="s">
        <v>1632</v>
      </c>
      <c r="D2005" t="s">
        <v>2135</v>
      </c>
      <c r="E2005">
        <v>5</v>
      </c>
      <c r="F2005" t="s">
        <v>61</v>
      </c>
      <c r="G2005" t="s">
        <v>62</v>
      </c>
      <c r="H2005" t="s">
        <v>63</v>
      </c>
      <c r="I2005" t="s">
        <v>74</v>
      </c>
      <c r="J2005" t="s">
        <v>53</v>
      </c>
      <c r="K2005" t="s">
        <v>75</v>
      </c>
      <c r="L2005" t="s">
        <v>55</v>
      </c>
      <c r="M2005" t="s">
        <v>56</v>
      </c>
      <c r="N2005" t="s">
        <v>69</v>
      </c>
      <c r="O2005" t="s">
        <v>58</v>
      </c>
      <c r="P2005">
        <v>60</v>
      </c>
      <c r="Q2005">
        <v>63</v>
      </c>
      <c r="R2005">
        <v>63</v>
      </c>
      <c r="S2005">
        <v>1</v>
      </c>
      <c r="T2005">
        <f t="shared" si="279"/>
        <v>62</v>
      </c>
      <c r="U2005">
        <v>58</v>
      </c>
      <c r="V2005">
        <f t="shared" si="280"/>
        <v>4</v>
      </c>
      <c r="W2005" s="3">
        <f t="shared" si="281"/>
        <v>1.5873015873015872E-2</v>
      </c>
      <c r="X2005">
        <v>34</v>
      </c>
      <c r="Y2005" s="4">
        <v>8.4</v>
      </c>
      <c r="Z2005" s="4">
        <v>2.6</v>
      </c>
      <c r="AA2005" s="5">
        <v>35568.6</v>
      </c>
      <c r="AB2005" s="5">
        <f t="shared" si="282"/>
        <v>2062978.8</v>
      </c>
      <c r="AC2005" s="5">
        <v>23700.65</v>
      </c>
      <c r="AD2005" s="5">
        <f t="shared" si="283"/>
        <v>1493140.95</v>
      </c>
      <c r="AE2005" s="5">
        <v>106168.22</v>
      </c>
      <c r="AF2005" s="5">
        <v>28901.15</v>
      </c>
      <c r="AG2005" s="5">
        <v>10181.06</v>
      </c>
      <c r="AH2005" s="5">
        <v>3770</v>
      </c>
      <c r="AI2005" s="5">
        <v>3536.84</v>
      </c>
      <c r="AJ2005">
        <v>0</v>
      </c>
      <c r="AK2005" s="5">
        <v>0</v>
      </c>
      <c r="AL2005" s="5">
        <v>2900.39</v>
      </c>
      <c r="AM2005" s="5">
        <v>40088.19</v>
      </c>
      <c r="AN2005">
        <v>4</v>
      </c>
      <c r="AO2005">
        <v>4</v>
      </c>
      <c r="AP2005" t="str">
        <f t="shared" si="284"/>
        <v>Yes</v>
      </c>
      <c r="AQ2005">
        <v>1</v>
      </c>
      <c r="AR2005" s="5">
        <f t="shared" si="285"/>
        <v>1688686.8</v>
      </c>
      <c r="AS2005" s="5">
        <f t="shared" si="286"/>
        <v>374292</v>
      </c>
      <c r="AT2005" t="s">
        <v>59</v>
      </c>
      <c r="AU2005" t="s">
        <v>6164</v>
      </c>
      <c r="AV2005" t="s">
        <v>6165</v>
      </c>
      <c r="AW2005" t="s">
        <v>6166</v>
      </c>
      <c r="AX2005" t="s">
        <v>6177</v>
      </c>
      <c r="AY2005">
        <v>63</v>
      </c>
      <c r="AZ2005">
        <v>2</v>
      </c>
      <c r="BA2005">
        <v>23</v>
      </c>
      <c r="BB2005" t="s">
        <v>6185</v>
      </c>
      <c r="BC2005">
        <v>0</v>
      </c>
      <c r="BD2005">
        <v>0</v>
      </c>
      <c r="BE2005" t="s">
        <v>6169</v>
      </c>
      <c r="BF2005" t="s">
        <v>6170</v>
      </c>
      <c r="BG2005">
        <v>0</v>
      </c>
      <c r="BH2005" t="s">
        <v>6171</v>
      </c>
      <c r="BI2005">
        <v>36</v>
      </c>
      <c r="BJ2005" t="s">
        <v>6172</v>
      </c>
      <c r="BK2005">
        <v>0</v>
      </c>
      <c r="BL2005">
        <v>75</v>
      </c>
      <c r="BM2005" s="3">
        <f t="shared" si="287"/>
        <v>0.84</v>
      </c>
    </row>
    <row r="2006" spans="1:65">
      <c r="A2006" t="s">
        <v>2139</v>
      </c>
      <c r="B2006" s="2">
        <v>45778</v>
      </c>
      <c r="C2006" t="s">
        <v>1632</v>
      </c>
      <c r="D2006" t="s">
        <v>2135</v>
      </c>
      <c r="E2006">
        <v>5</v>
      </c>
      <c r="F2006" t="s">
        <v>49</v>
      </c>
      <c r="G2006" t="s">
        <v>62</v>
      </c>
      <c r="H2006" t="s">
        <v>125</v>
      </c>
      <c r="I2006" t="s">
        <v>74</v>
      </c>
      <c r="J2006" t="s">
        <v>53</v>
      </c>
      <c r="K2006" t="s">
        <v>66</v>
      </c>
      <c r="L2006" t="s">
        <v>92</v>
      </c>
      <c r="M2006" t="s">
        <v>56</v>
      </c>
      <c r="N2006" t="s">
        <v>69</v>
      </c>
      <c r="O2006" t="s">
        <v>70</v>
      </c>
      <c r="P2006">
        <v>73</v>
      </c>
      <c r="Q2006">
        <v>73</v>
      </c>
      <c r="R2006">
        <v>71</v>
      </c>
      <c r="S2006">
        <v>1</v>
      </c>
      <c r="T2006">
        <f t="shared" si="279"/>
        <v>70</v>
      </c>
      <c r="U2006">
        <v>70</v>
      </c>
      <c r="V2006">
        <f t="shared" si="280"/>
        <v>0</v>
      </c>
      <c r="W2006" s="3">
        <f t="shared" si="281"/>
        <v>1.4084507042253521E-2</v>
      </c>
      <c r="X2006">
        <v>29</v>
      </c>
      <c r="Y2006" s="4">
        <v>5.8</v>
      </c>
      <c r="Z2006" s="4">
        <v>1.6</v>
      </c>
      <c r="AA2006" s="5">
        <v>30698.92</v>
      </c>
      <c r="AB2006" s="5">
        <f t="shared" si="282"/>
        <v>2148924.4</v>
      </c>
      <c r="AC2006" s="5">
        <v>23939.8</v>
      </c>
      <c r="AD2006" s="5">
        <f t="shared" si="283"/>
        <v>1699725.8</v>
      </c>
      <c r="AE2006" s="5">
        <v>120721.74</v>
      </c>
      <c r="AF2006" s="5">
        <v>32373.3</v>
      </c>
      <c r="AG2006" s="5">
        <v>9814.34</v>
      </c>
      <c r="AH2006" s="5">
        <v>2320</v>
      </c>
      <c r="AI2006" s="5">
        <v>3550</v>
      </c>
      <c r="AJ2006">
        <v>0</v>
      </c>
      <c r="AK2006" s="5">
        <v>0</v>
      </c>
      <c r="AL2006" s="5">
        <v>31740.84</v>
      </c>
      <c r="AM2006" s="5">
        <v>78981.17</v>
      </c>
      <c r="AN2006">
        <v>4</v>
      </c>
      <c r="AO2006">
        <v>4</v>
      </c>
      <c r="AP2006" t="str">
        <f t="shared" si="284"/>
        <v>Yes</v>
      </c>
      <c r="AQ2006">
        <v>0</v>
      </c>
      <c r="AR2006" s="5">
        <f t="shared" si="285"/>
        <v>1979227.19</v>
      </c>
      <c r="AS2006" s="5">
        <f t="shared" si="286"/>
        <v>169697.21</v>
      </c>
      <c r="AT2006" t="s">
        <v>59</v>
      </c>
      <c r="AU2006" t="s">
        <v>6164</v>
      </c>
      <c r="AV2006" t="s">
        <v>6165</v>
      </c>
      <c r="AW2006" t="s">
        <v>6166</v>
      </c>
      <c r="AX2006" t="s">
        <v>6167</v>
      </c>
      <c r="AY2006">
        <v>75</v>
      </c>
      <c r="AZ2006">
        <v>0</v>
      </c>
      <c r="BA2006">
        <v>0</v>
      </c>
      <c r="BB2006" t="s">
        <v>6168</v>
      </c>
      <c r="BC2006">
        <v>0</v>
      </c>
      <c r="BD2006">
        <v>0</v>
      </c>
      <c r="BE2006" t="s">
        <v>6169</v>
      </c>
      <c r="BF2006" t="s">
        <v>6170</v>
      </c>
      <c r="BG2006">
        <v>0</v>
      </c>
      <c r="BH2006" t="s">
        <v>6171</v>
      </c>
      <c r="BI2006">
        <v>32</v>
      </c>
      <c r="BJ2006" t="s">
        <v>6172</v>
      </c>
      <c r="BK2006">
        <v>0</v>
      </c>
      <c r="BL2006">
        <v>77</v>
      </c>
      <c r="BM2006" s="3">
        <f t="shared" si="287"/>
        <v>0.92207792207792205</v>
      </c>
    </row>
    <row r="2007" spans="1:65">
      <c r="A2007" t="s">
        <v>2140</v>
      </c>
      <c r="B2007" s="2">
        <v>45778</v>
      </c>
      <c r="C2007" t="s">
        <v>1632</v>
      </c>
      <c r="D2007" t="s">
        <v>2135</v>
      </c>
      <c r="E2007">
        <v>5</v>
      </c>
      <c r="F2007" t="s">
        <v>49</v>
      </c>
      <c r="G2007" t="s">
        <v>62</v>
      </c>
      <c r="H2007" t="s">
        <v>226</v>
      </c>
      <c r="I2007" t="s">
        <v>74</v>
      </c>
      <c r="J2007" t="s">
        <v>81</v>
      </c>
      <c r="K2007" t="s">
        <v>75</v>
      </c>
      <c r="L2007" t="s">
        <v>87</v>
      </c>
      <c r="M2007" t="s">
        <v>56</v>
      </c>
      <c r="N2007" t="s">
        <v>69</v>
      </c>
      <c r="O2007" t="s">
        <v>82</v>
      </c>
      <c r="P2007">
        <v>43</v>
      </c>
      <c r="Q2007">
        <v>44</v>
      </c>
      <c r="R2007">
        <v>43</v>
      </c>
      <c r="S2007">
        <v>1</v>
      </c>
      <c r="T2007">
        <f t="shared" si="279"/>
        <v>42</v>
      </c>
      <c r="U2007">
        <v>42</v>
      </c>
      <c r="V2007">
        <f t="shared" si="280"/>
        <v>0</v>
      </c>
      <c r="W2007" s="3">
        <f t="shared" si="281"/>
        <v>2.3255813953488372E-2</v>
      </c>
      <c r="X2007">
        <v>24</v>
      </c>
      <c r="Y2007" s="4">
        <v>5.7</v>
      </c>
      <c r="Z2007" s="4">
        <v>1.1000000000000001</v>
      </c>
      <c r="AA2007" s="5">
        <v>77618.53</v>
      </c>
      <c r="AB2007" s="5">
        <f t="shared" si="282"/>
        <v>3259978.26</v>
      </c>
      <c r="AC2007" s="5">
        <v>54131.3</v>
      </c>
      <c r="AD2007" s="5">
        <f t="shared" si="283"/>
        <v>2327645.9</v>
      </c>
      <c r="AE2007" s="5">
        <v>131831.56</v>
      </c>
      <c r="AF2007" s="5">
        <v>39256.379999999997</v>
      </c>
      <c r="AG2007" s="5">
        <v>9578.14</v>
      </c>
      <c r="AH2007" s="5">
        <v>1595</v>
      </c>
      <c r="AI2007" s="5">
        <v>7497.44</v>
      </c>
      <c r="AJ2007">
        <v>0</v>
      </c>
      <c r="AK2007" s="5">
        <v>0</v>
      </c>
      <c r="AL2007" s="5">
        <v>0</v>
      </c>
      <c r="AM2007" s="5">
        <v>28809.88</v>
      </c>
      <c r="AN2007">
        <v>4</v>
      </c>
      <c r="AO2007">
        <v>4</v>
      </c>
      <c r="AP2007" t="str">
        <f t="shared" si="284"/>
        <v>Yes</v>
      </c>
      <c r="AQ2007">
        <v>0</v>
      </c>
      <c r="AR2007" s="5">
        <f t="shared" si="285"/>
        <v>2546214.2999999998</v>
      </c>
      <c r="AS2007" s="5">
        <f t="shared" si="286"/>
        <v>713763.96</v>
      </c>
      <c r="AT2007" t="s">
        <v>59</v>
      </c>
      <c r="AU2007" t="s">
        <v>6164</v>
      </c>
      <c r="AV2007" t="s">
        <v>6165</v>
      </c>
      <c r="AW2007" t="s">
        <v>6166</v>
      </c>
      <c r="AX2007" t="s">
        <v>6167</v>
      </c>
      <c r="AY2007">
        <v>45</v>
      </c>
      <c r="AZ2007">
        <v>1</v>
      </c>
      <c r="BA2007">
        <v>0</v>
      </c>
      <c r="BB2007" t="s">
        <v>6168</v>
      </c>
      <c r="BC2007">
        <v>0</v>
      </c>
      <c r="BD2007">
        <v>0</v>
      </c>
      <c r="BE2007" t="s">
        <v>6169</v>
      </c>
      <c r="BF2007" t="s">
        <v>6170</v>
      </c>
      <c r="BG2007">
        <v>0</v>
      </c>
      <c r="BH2007" t="s">
        <v>6171</v>
      </c>
      <c r="BI2007">
        <v>25</v>
      </c>
      <c r="BJ2007" t="s">
        <v>6172</v>
      </c>
      <c r="BK2007">
        <v>0</v>
      </c>
      <c r="BL2007">
        <v>49</v>
      </c>
      <c r="BM2007" s="3">
        <f t="shared" si="287"/>
        <v>0.87755102040816324</v>
      </c>
    </row>
    <row r="2008" spans="1:65">
      <c r="A2008" t="s">
        <v>2141</v>
      </c>
      <c r="B2008" s="2">
        <v>45778</v>
      </c>
      <c r="C2008" t="s">
        <v>1632</v>
      </c>
      <c r="D2008" t="s">
        <v>2135</v>
      </c>
      <c r="E2008">
        <v>5</v>
      </c>
      <c r="F2008" t="s">
        <v>49</v>
      </c>
      <c r="G2008" t="s">
        <v>50</v>
      </c>
      <c r="H2008" t="s">
        <v>108</v>
      </c>
      <c r="I2008" t="s">
        <v>74</v>
      </c>
      <c r="J2008" t="s">
        <v>53</v>
      </c>
      <c r="K2008" t="s">
        <v>66</v>
      </c>
      <c r="L2008" t="s">
        <v>92</v>
      </c>
      <c r="M2008" t="s">
        <v>56</v>
      </c>
      <c r="N2008" t="s">
        <v>57</v>
      </c>
      <c r="O2008" t="s">
        <v>82</v>
      </c>
      <c r="P2008">
        <v>60</v>
      </c>
      <c r="Q2008">
        <v>64</v>
      </c>
      <c r="R2008">
        <v>61</v>
      </c>
      <c r="S2008">
        <v>1</v>
      </c>
      <c r="T2008">
        <f t="shared" si="279"/>
        <v>60</v>
      </c>
      <c r="U2008">
        <v>59</v>
      </c>
      <c r="V2008">
        <f t="shared" si="280"/>
        <v>1</v>
      </c>
      <c r="W2008" s="3">
        <f t="shared" si="281"/>
        <v>1.6393442622950821E-2</v>
      </c>
      <c r="X2008">
        <v>31</v>
      </c>
      <c r="Y2008" s="4">
        <v>3.4</v>
      </c>
      <c r="Z2008" s="4">
        <v>1.6</v>
      </c>
      <c r="AA2008" s="5">
        <v>30738.16</v>
      </c>
      <c r="AB2008" s="5">
        <f t="shared" si="282"/>
        <v>1813551.44</v>
      </c>
      <c r="AC2008" s="5">
        <v>23641.26</v>
      </c>
      <c r="AD2008" s="5">
        <f t="shared" si="283"/>
        <v>1442116.86</v>
      </c>
      <c r="AE2008" s="5">
        <v>105158.95</v>
      </c>
      <c r="AF2008" s="5">
        <v>28364.87</v>
      </c>
      <c r="AG2008" s="5">
        <v>10019.879999999999</v>
      </c>
      <c r="AH2008" s="5">
        <v>2320</v>
      </c>
      <c r="AI2008" s="5">
        <v>3549.09</v>
      </c>
      <c r="AJ2008">
        <v>0</v>
      </c>
      <c r="AK2008" s="5">
        <v>0</v>
      </c>
      <c r="AL2008" s="5">
        <v>32499.41</v>
      </c>
      <c r="AM2008" s="5">
        <v>68548.929999999993</v>
      </c>
      <c r="AN2008">
        <v>4</v>
      </c>
      <c r="AO2008">
        <v>4</v>
      </c>
      <c r="AP2008" t="str">
        <f t="shared" si="284"/>
        <v>Yes</v>
      </c>
      <c r="AQ2008">
        <v>1</v>
      </c>
      <c r="AR2008" s="5">
        <f t="shared" si="285"/>
        <v>1692577.99</v>
      </c>
      <c r="AS2008" s="5">
        <f t="shared" si="286"/>
        <v>120973.45</v>
      </c>
      <c r="AT2008" t="s">
        <v>59</v>
      </c>
      <c r="AU2008" t="s">
        <v>6164</v>
      </c>
      <c r="AV2008" t="s">
        <v>6165</v>
      </c>
      <c r="AW2008" t="s">
        <v>6166</v>
      </c>
      <c r="AX2008" t="s">
        <v>6167</v>
      </c>
      <c r="AY2008">
        <v>62</v>
      </c>
      <c r="AZ2008">
        <v>0</v>
      </c>
      <c r="BA2008">
        <v>16</v>
      </c>
      <c r="BB2008" t="s">
        <v>6198</v>
      </c>
      <c r="BC2008">
        <v>0</v>
      </c>
      <c r="BD2008">
        <v>0</v>
      </c>
      <c r="BE2008" t="s">
        <v>6169</v>
      </c>
      <c r="BF2008" t="s">
        <v>6170</v>
      </c>
      <c r="BG2008">
        <v>0</v>
      </c>
      <c r="BH2008" t="s">
        <v>6171</v>
      </c>
      <c r="BI2008">
        <v>32</v>
      </c>
      <c r="BJ2008" t="s">
        <v>6172</v>
      </c>
      <c r="BK2008">
        <v>0</v>
      </c>
      <c r="BL2008">
        <v>71</v>
      </c>
      <c r="BM2008" s="3">
        <f t="shared" si="287"/>
        <v>0.85915492957746475</v>
      </c>
    </row>
    <row r="2009" spans="1:65">
      <c r="A2009" t="s">
        <v>2142</v>
      </c>
      <c r="B2009" s="2">
        <v>45778</v>
      </c>
      <c r="C2009" t="s">
        <v>1632</v>
      </c>
      <c r="D2009" t="s">
        <v>2135</v>
      </c>
      <c r="E2009">
        <v>5</v>
      </c>
      <c r="F2009" t="s">
        <v>78</v>
      </c>
      <c r="G2009" t="s">
        <v>50</v>
      </c>
      <c r="H2009" t="s">
        <v>173</v>
      </c>
      <c r="I2009" t="s">
        <v>52</v>
      </c>
      <c r="J2009" t="s">
        <v>65</v>
      </c>
      <c r="K2009" t="s">
        <v>66</v>
      </c>
      <c r="L2009" t="s">
        <v>67</v>
      </c>
      <c r="M2009" t="s">
        <v>68</v>
      </c>
      <c r="N2009" t="s">
        <v>57</v>
      </c>
      <c r="O2009" t="s">
        <v>70</v>
      </c>
      <c r="P2009">
        <v>63</v>
      </c>
      <c r="Q2009">
        <v>65</v>
      </c>
      <c r="R2009">
        <v>61</v>
      </c>
      <c r="S2009">
        <v>7</v>
      </c>
      <c r="T2009">
        <f t="shared" si="279"/>
        <v>54</v>
      </c>
      <c r="U2009">
        <v>54</v>
      </c>
      <c r="V2009">
        <f t="shared" si="280"/>
        <v>0</v>
      </c>
      <c r="W2009" s="3">
        <f t="shared" si="281"/>
        <v>0.11475409836065574</v>
      </c>
      <c r="X2009">
        <v>103</v>
      </c>
      <c r="Y2009" s="4">
        <v>4.5</v>
      </c>
      <c r="Z2009" s="4">
        <v>4.3</v>
      </c>
      <c r="AA2009" s="5">
        <v>49021.84</v>
      </c>
      <c r="AB2009" s="5">
        <f t="shared" si="282"/>
        <v>2647179.36</v>
      </c>
      <c r="AC2009" s="5">
        <v>32380.76</v>
      </c>
      <c r="AD2009" s="5">
        <f t="shared" si="283"/>
        <v>1975226.36</v>
      </c>
      <c r="AE2009" s="5">
        <v>139544.54999999999</v>
      </c>
      <c r="AF2009" s="5">
        <v>45635.76</v>
      </c>
      <c r="AG2009" s="5">
        <v>60792.82</v>
      </c>
      <c r="AH2009" s="5">
        <v>6235</v>
      </c>
      <c r="AI2009" s="5">
        <v>72514.509999999995</v>
      </c>
      <c r="AJ2009">
        <v>1</v>
      </c>
      <c r="AK2009" s="5">
        <v>13718.79</v>
      </c>
      <c r="AL2009" s="5">
        <v>0</v>
      </c>
      <c r="AM2009" s="5">
        <v>37751.64</v>
      </c>
      <c r="AN2009">
        <v>4</v>
      </c>
      <c r="AO2009">
        <v>4</v>
      </c>
      <c r="AP2009" t="str">
        <f t="shared" si="284"/>
        <v>Yes</v>
      </c>
      <c r="AQ2009">
        <v>1</v>
      </c>
      <c r="AR2009" s="5">
        <f t="shared" si="285"/>
        <v>2351419.4300000002</v>
      </c>
      <c r="AS2009" s="5">
        <f t="shared" si="286"/>
        <v>295759.93</v>
      </c>
      <c r="AT2009" t="s">
        <v>1641</v>
      </c>
      <c r="AU2009" t="s">
        <v>6199</v>
      </c>
      <c r="AV2009" t="s">
        <v>6200</v>
      </c>
      <c r="AW2009" t="s">
        <v>6175</v>
      </c>
      <c r="AX2009" t="s">
        <v>6202</v>
      </c>
      <c r="AY2009">
        <v>63</v>
      </c>
      <c r="AZ2009">
        <v>0</v>
      </c>
      <c r="BA2009">
        <v>0</v>
      </c>
      <c r="BB2009" t="s">
        <v>6168</v>
      </c>
      <c r="BC2009">
        <v>0</v>
      </c>
      <c r="BD2009">
        <v>0</v>
      </c>
      <c r="BE2009" t="s">
        <v>6169</v>
      </c>
      <c r="BF2009" t="s">
        <v>6212</v>
      </c>
      <c r="BG2009">
        <v>5</v>
      </c>
      <c r="BH2009" t="s">
        <v>6209</v>
      </c>
      <c r="BI2009">
        <v>87</v>
      </c>
      <c r="BJ2009" t="s">
        <v>6193</v>
      </c>
      <c r="BK2009">
        <v>0</v>
      </c>
      <c r="BL2009">
        <v>68</v>
      </c>
      <c r="BM2009" s="3">
        <f t="shared" si="287"/>
        <v>0.8970588235294118</v>
      </c>
    </row>
    <row r="2010" spans="1:65">
      <c r="A2010" t="s">
        <v>2143</v>
      </c>
      <c r="B2010" s="2">
        <v>45778</v>
      </c>
      <c r="C2010" t="s">
        <v>1632</v>
      </c>
      <c r="D2010" t="s">
        <v>2135</v>
      </c>
      <c r="E2010">
        <v>5</v>
      </c>
      <c r="F2010" t="s">
        <v>72</v>
      </c>
      <c r="G2010" t="s">
        <v>79</v>
      </c>
      <c r="H2010" t="s">
        <v>159</v>
      </c>
      <c r="I2010" t="s">
        <v>52</v>
      </c>
      <c r="J2010" t="s">
        <v>65</v>
      </c>
      <c r="K2010" t="s">
        <v>54</v>
      </c>
      <c r="L2010" t="s">
        <v>67</v>
      </c>
      <c r="M2010" t="s">
        <v>56</v>
      </c>
      <c r="N2010" t="s">
        <v>76</v>
      </c>
      <c r="O2010" t="s">
        <v>70</v>
      </c>
      <c r="P2010">
        <v>46</v>
      </c>
      <c r="Q2010">
        <v>47</v>
      </c>
      <c r="R2010">
        <v>46</v>
      </c>
      <c r="S2010">
        <v>1</v>
      </c>
      <c r="T2010">
        <f t="shared" si="279"/>
        <v>45</v>
      </c>
      <c r="U2010">
        <v>45</v>
      </c>
      <c r="V2010">
        <f t="shared" si="280"/>
        <v>0</v>
      </c>
      <c r="W2010" s="3">
        <f t="shared" si="281"/>
        <v>2.1739130434782608E-2</v>
      </c>
      <c r="X2010">
        <v>21</v>
      </c>
      <c r="Y2010" s="4">
        <v>6.9</v>
      </c>
      <c r="Z2010" s="4">
        <v>1</v>
      </c>
      <c r="AA2010" s="5">
        <v>56271.13</v>
      </c>
      <c r="AB2010" s="5">
        <f t="shared" si="282"/>
        <v>2532200.85</v>
      </c>
      <c r="AC2010" s="5">
        <v>33963.019999999997</v>
      </c>
      <c r="AD2010" s="5">
        <f t="shared" si="283"/>
        <v>1562298.92</v>
      </c>
      <c r="AE2010" s="5">
        <v>106518.94</v>
      </c>
      <c r="AF2010" s="5">
        <v>29391.79</v>
      </c>
      <c r="AG2010" s="5">
        <v>8442.8700000000008</v>
      </c>
      <c r="AH2010" s="5">
        <v>1450</v>
      </c>
      <c r="AI2010" s="5">
        <v>5038.1000000000004</v>
      </c>
      <c r="AJ2010">
        <v>0</v>
      </c>
      <c r="AK2010" s="5">
        <v>0</v>
      </c>
      <c r="AL2010" s="5">
        <v>0</v>
      </c>
      <c r="AM2010" s="5">
        <v>33608.21</v>
      </c>
      <c r="AN2010">
        <v>4</v>
      </c>
      <c r="AO2010">
        <v>5</v>
      </c>
      <c r="AP2010" t="str">
        <f t="shared" si="284"/>
        <v>No</v>
      </c>
      <c r="AQ2010">
        <v>2</v>
      </c>
      <c r="AR2010" s="5">
        <f t="shared" si="285"/>
        <v>1746748.83</v>
      </c>
      <c r="AS2010" s="5">
        <f t="shared" si="286"/>
        <v>785452.02</v>
      </c>
      <c r="AT2010" t="s">
        <v>59</v>
      </c>
      <c r="AU2010" t="s">
        <v>6164</v>
      </c>
      <c r="AV2010" t="s">
        <v>6165</v>
      </c>
      <c r="AW2010" t="s">
        <v>6166</v>
      </c>
      <c r="AX2010" t="s">
        <v>6167</v>
      </c>
      <c r="AY2010">
        <v>47</v>
      </c>
      <c r="AZ2010">
        <v>0</v>
      </c>
      <c r="BA2010">
        <v>0</v>
      </c>
      <c r="BB2010" t="s">
        <v>6168</v>
      </c>
      <c r="BC2010">
        <v>1</v>
      </c>
      <c r="BD2010">
        <v>0</v>
      </c>
      <c r="BE2010" t="s">
        <v>6196</v>
      </c>
      <c r="BF2010" t="s">
        <v>6170</v>
      </c>
      <c r="BG2010">
        <v>0</v>
      </c>
      <c r="BH2010" t="s">
        <v>6171</v>
      </c>
      <c r="BI2010">
        <v>38</v>
      </c>
      <c r="BJ2010" t="s">
        <v>6172</v>
      </c>
      <c r="BK2010">
        <v>0</v>
      </c>
      <c r="BL2010">
        <v>60</v>
      </c>
      <c r="BM2010" s="3">
        <f t="shared" si="287"/>
        <v>0.76666666666666672</v>
      </c>
    </row>
    <row r="2011" spans="1:65">
      <c r="A2011" t="s">
        <v>2144</v>
      </c>
      <c r="B2011" s="2">
        <v>45778</v>
      </c>
      <c r="C2011" t="s">
        <v>1632</v>
      </c>
      <c r="D2011" t="s">
        <v>2135</v>
      </c>
      <c r="E2011">
        <v>5</v>
      </c>
      <c r="F2011" t="s">
        <v>78</v>
      </c>
      <c r="G2011" t="s">
        <v>50</v>
      </c>
      <c r="H2011" t="s">
        <v>185</v>
      </c>
      <c r="I2011" t="s">
        <v>74</v>
      </c>
      <c r="J2011" t="s">
        <v>53</v>
      </c>
      <c r="K2011" t="s">
        <v>66</v>
      </c>
      <c r="L2011" t="s">
        <v>87</v>
      </c>
      <c r="M2011" t="s">
        <v>56</v>
      </c>
      <c r="N2011" t="s">
        <v>94</v>
      </c>
      <c r="O2011" t="s">
        <v>82</v>
      </c>
      <c r="P2011">
        <v>70</v>
      </c>
      <c r="Q2011">
        <v>74</v>
      </c>
      <c r="R2011">
        <v>70</v>
      </c>
      <c r="S2011">
        <v>1</v>
      </c>
      <c r="T2011">
        <f t="shared" si="279"/>
        <v>69</v>
      </c>
      <c r="U2011">
        <v>69</v>
      </c>
      <c r="V2011">
        <f t="shared" si="280"/>
        <v>0</v>
      </c>
      <c r="W2011" s="3">
        <f t="shared" si="281"/>
        <v>1.4285714285714285E-2</v>
      </c>
      <c r="X2011">
        <v>29</v>
      </c>
      <c r="Y2011" s="4">
        <v>0</v>
      </c>
      <c r="Z2011" s="4">
        <v>0.9</v>
      </c>
      <c r="AA2011" s="5">
        <v>30736.01</v>
      </c>
      <c r="AB2011" s="5">
        <f t="shared" si="282"/>
        <v>2120784.69</v>
      </c>
      <c r="AC2011" s="5">
        <v>24174.27</v>
      </c>
      <c r="AD2011" s="5">
        <f t="shared" si="283"/>
        <v>1692198.9</v>
      </c>
      <c r="AE2011" s="5">
        <v>119941.51</v>
      </c>
      <c r="AF2011" s="5">
        <v>33415.839999999997</v>
      </c>
      <c r="AG2011" s="5">
        <v>9347.44</v>
      </c>
      <c r="AH2011" s="5">
        <v>1305</v>
      </c>
      <c r="AI2011" s="5">
        <v>3555.56</v>
      </c>
      <c r="AJ2011">
        <v>0</v>
      </c>
      <c r="AK2011" s="5">
        <v>0</v>
      </c>
      <c r="AL2011" s="5">
        <v>31740.84</v>
      </c>
      <c r="AM2011" s="5">
        <v>77453.240000000005</v>
      </c>
      <c r="AN2011">
        <v>4</v>
      </c>
      <c r="AO2011">
        <v>4</v>
      </c>
      <c r="AP2011" t="str">
        <f t="shared" si="284"/>
        <v>Yes</v>
      </c>
      <c r="AQ2011">
        <v>0</v>
      </c>
      <c r="AR2011" s="5">
        <f t="shared" si="285"/>
        <v>1968958.33</v>
      </c>
      <c r="AS2011" s="5">
        <f t="shared" si="286"/>
        <v>151826.35999999999</v>
      </c>
      <c r="AT2011" t="s">
        <v>59</v>
      </c>
      <c r="AU2011" t="s">
        <v>6164</v>
      </c>
      <c r="AV2011" t="s">
        <v>6165</v>
      </c>
      <c r="AW2011" t="s">
        <v>6166</v>
      </c>
      <c r="AX2011" t="s">
        <v>6167</v>
      </c>
      <c r="AY2011">
        <v>71</v>
      </c>
      <c r="AZ2011">
        <v>0</v>
      </c>
      <c r="BA2011">
        <v>0</v>
      </c>
      <c r="BB2011" t="s">
        <v>6168</v>
      </c>
      <c r="BC2011">
        <v>0</v>
      </c>
      <c r="BD2011">
        <v>0</v>
      </c>
      <c r="BE2011" t="s">
        <v>6169</v>
      </c>
      <c r="BF2011" t="s">
        <v>6170</v>
      </c>
      <c r="BG2011">
        <v>1</v>
      </c>
      <c r="BH2011" t="s">
        <v>6186</v>
      </c>
      <c r="BI2011">
        <v>34</v>
      </c>
      <c r="BJ2011" t="s">
        <v>6172</v>
      </c>
      <c r="BK2011">
        <v>0</v>
      </c>
      <c r="BL2011">
        <v>77</v>
      </c>
      <c r="BM2011" s="3">
        <f t="shared" si="287"/>
        <v>0.90909090909090906</v>
      </c>
    </row>
    <row r="2012" spans="1:65">
      <c r="A2012" t="s">
        <v>2145</v>
      </c>
      <c r="B2012" s="2">
        <v>45778</v>
      </c>
      <c r="C2012" t="s">
        <v>1632</v>
      </c>
      <c r="D2012" t="s">
        <v>2135</v>
      </c>
      <c r="E2012">
        <v>5</v>
      </c>
      <c r="F2012" t="s">
        <v>61</v>
      </c>
      <c r="G2012" t="s">
        <v>50</v>
      </c>
      <c r="H2012" t="s">
        <v>127</v>
      </c>
      <c r="I2012" t="s">
        <v>74</v>
      </c>
      <c r="J2012" t="s">
        <v>53</v>
      </c>
      <c r="K2012" t="s">
        <v>75</v>
      </c>
      <c r="L2012" t="s">
        <v>87</v>
      </c>
      <c r="M2012" t="s">
        <v>56</v>
      </c>
      <c r="N2012" t="s">
        <v>69</v>
      </c>
      <c r="O2012" t="s">
        <v>120</v>
      </c>
      <c r="P2012">
        <v>69</v>
      </c>
      <c r="Q2012">
        <v>75</v>
      </c>
      <c r="R2012">
        <v>75</v>
      </c>
      <c r="S2012">
        <v>2</v>
      </c>
      <c r="T2012">
        <f t="shared" si="279"/>
        <v>73</v>
      </c>
      <c r="U2012">
        <v>69</v>
      </c>
      <c r="V2012">
        <f t="shared" si="280"/>
        <v>4</v>
      </c>
      <c r="W2012" s="3">
        <f t="shared" si="281"/>
        <v>2.6666666666666668E-2</v>
      </c>
      <c r="X2012">
        <v>17</v>
      </c>
      <c r="Y2012" s="4">
        <v>0</v>
      </c>
      <c r="Z2012" s="4">
        <v>1.1000000000000001</v>
      </c>
      <c r="AA2012" s="5">
        <v>36261.730000000003</v>
      </c>
      <c r="AB2012" s="5">
        <f t="shared" si="282"/>
        <v>2502059.37</v>
      </c>
      <c r="AC2012" s="5">
        <v>24134.95</v>
      </c>
      <c r="AD2012" s="5">
        <f t="shared" si="283"/>
        <v>1810121.25</v>
      </c>
      <c r="AE2012" s="5">
        <v>126436.07</v>
      </c>
      <c r="AF2012" s="5">
        <v>31164.560000000001</v>
      </c>
      <c r="AG2012" s="5">
        <v>8737.17</v>
      </c>
      <c r="AH2012" s="5">
        <v>1595</v>
      </c>
      <c r="AI2012" s="5">
        <v>7058.82</v>
      </c>
      <c r="AJ2012">
        <v>0</v>
      </c>
      <c r="AK2012" s="5">
        <v>0</v>
      </c>
      <c r="AL2012" s="5">
        <v>2857.63</v>
      </c>
      <c r="AM2012" s="5">
        <v>49442.87</v>
      </c>
      <c r="AN2012">
        <v>4</v>
      </c>
      <c r="AO2012">
        <v>5</v>
      </c>
      <c r="AP2012" t="str">
        <f t="shared" si="284"/>
        <v>No</v>
      </c>
      <c r="AQ2012">
        <v>2</v>
      </c>
      <c r="AR2012" s="5">
        <f t="shared" si="285"/>
        <v>2037413.37</v>
      </c>
      <c r="AS2012" s="5">
        <f t="shared" si="286"/>
        <v>464646</v>
      </c>
      <c r="AT2012" t="s">
        <v>59</v>
      </c>
      <c r="AU2012" t="s">
        <v>6164</v>
      </c>
      <c r="AV2012" t="s">
        <v>6165</v>
      </c>
      <c r="AW2012" t="s">
        <v>6166</v>
      </c>
      <c r="AX2012" t="s">
        <v>6184</v>
      </c>
      <c r="AY2012">
        <v>70</v>
      </c>
      <c r="AZ2012">
        <v>0</v>
      </c>
      <c r="BA2012">
        <v>30</v>
      </c>
      <c r="BB2012" t="s">
        <v>6180</v>
      </c>
      <c r="BC2012">
        <v>1</v>
      </c>
      <c r="BD2012">
        <v>0</v>
      </c>
      <c r="BE2012" t="s">
        <v>6178</v>
      </c>
      <c r="BF2012" t="s">
        <v>6170</v>
      </c>
      <c r="BG2012">
        <v>0</v>
      </c>
      <c r="BH2012" t="s">
        <v>6171</v>
      </c>
      <c r="BI2012">
        <v>16</v>
      </c>
      <c r="BJ2012" t="s">
        <v>6172</v>
      </c>
      <c r="BK2012">
        <v>0</v>
      </c>
      <c r="BL2012">
        <v>79</v>
      </c>
      <c r="BM2012" s="3">
        <f t="shared" si="287"/>
        <v>0.94936708860759489</v>
      </c>
    </row>
    <row r="2013" spans="1:65">
      <c r="A2013" t="s">
        <v>2146</v>
      </c>
      <c r="B2013" s="2">
        <v>45778</v>
      </c>
      <c r="C2013" t="s">
        <v>1632</v>
      </c>
      <c r="D2013" t="s">
        <v>2135</v>
      </c>
      <c r="E2013">
        <v>5</v>
      </c>
      <c r="F2013" t="s">
        <v>61</v>
      </c>
      <c r="G2013" t="s">
        <v>62</v>
      </c>
      <c r="H2013" t="s">
        <v>104</v>
      </c>
      <c r="I2013" t="s">
        <v>74</v>
      </c>
      <c r="J2013" t="s">
        <v>65</v>
      </c>
      <c r="K2013" t="s">
        <v>66</v>
      </c>
      <c r="L2013" t="s">
        <v>67</v>
      </c>
      <c r="M2013" t="s">
        <v>56</v>
      </c>
      <c r="N2013" t="s">
        <v>94</v>
      </c>
      <c r="O2013" t="s">
        <v>82</v>
      </c>
      <c r="P2013">
        <v>57</v>
      </c>
      <c r="Q2013">
        <v>59</v>
      </c>
      <c r="R2013">
        <v>57</v>
      </c>
      <c r="S2013">
        <v>1</v>
      </c>
      <c r="T2013">
        <f t="shared" si="279"/>
        <v>56</v>
      </c>
      <c r="U2013">
        <v>56</v>
      </c>
      <c r="V2013">
        <f t="shared" si="280"/>
        <v>0</v>
      </c>
      <c r="W2013" s="3">
        <f t="shared" si="281"/>
        <v>1.7543859649122806E-2</v>
      </c>
      <c r="X2013">
        <v>26</v>
      </c>
      <c r="Y2013" s="4">
        <v>2.4</v>
      </c>
      <c r="Z2013" s="4">
        <v>0.8</v>
      </c>
      <c r="AA2013" s="5">
        <v>48741.24</v>
      </c>
      <c r="AB2013" s="5">
        <f t="shared" si="282"/>
        <v>2729509.44</v>
      </c>
      <c r="AC2013" s="5">
        <v>33998.79</v>
      </c>
      <c r="AD2013" s="5">
        <f t="shared" si="283"/>
        <v>1937931.03</v>
      </c>
      <c r="AE2013" s="5">
        <v>128581.29</v>
      </c>
      <c r="AF2013" s="5">
        <v>35805.15</v>
      </c>
      <c r="AG2013" s="5">
        <v>9572.1299999999992</v>
      </c>
      <c r="AH2013" s="5">
        <v>1160</v>
      </c>
      <c r="AI2013" s="5">
        <v>5042.3100000000004</v>
      </c>
      <c r="AJ2013">
        <v>0</v>
      </c>
      <c r="AK2013" s="5">
        <v>0</v>
      </c>
      <c r="AL2013" s="5">
        <v>0</v>
      </c>
      <c r="AM2013" s="5">
        <v>41363.61</v>
      </c>
      <c r="AN2013">
        <v>4</v>
      </c>
      <c r="AO2013">
        <v>5</v>
      </c>
      <c r="AP2013" t="str">
        <f t="shared" si="284"/>
        <v>No</v>
      </c>
      <c r="AQ2013">
        <v>3</v>
      </c>
      <c r="AR2013" s="5">
        <f t="shared" si="285"/>
        <v>2159455.52</v>
      </c>
      <c r="AS2013" s="5">
        <f t="shared" si="286"/>
        <v>570053.92000000004</v>
      </c>
      <c r="AT2013" t="s">
        <v>59</v>
      </c>
      <c r="AU2013" t="s">
        <v>6164</v>
      </c>
      <c r="AV2013" t="s">
        <v>6165</v>
      </c>
      <c r="AW2013" t="s">
        <v>6166</v>
      </c>
      <c r="AX2013" t="s">
        <v>6167</v>
      </c>
      <c r="AY2013">
        <v>58</v>
      </c>
      <c r="AZ2013">
        <v>0</v>
      </c>
      <c r="BA2013">
        <v>0</v>
      </c>
      <c r="BB2013" t="s">
        <v>6168</v>
      </c>
      <c r="BC2013">
        <v>0</v>
      </c>
      <c r="BD2013">
        <v>1</v>
      </c>
      <c r="BE2013" t="s">
        <v>6188</v>
      </c>
      <c r="BF2013" t="s">
        <v>6170</v>
      </c>
      <c r="BG2013">
        <v>0</v>
      </c>
      <c r="BH2013" t="s">
        <v>6171</v>
      </c>
      <c r="BI2013">
        <v>48</v>
      </c>
      <c r="BJ2013" t="s">
        <v>6172</v>
      </c>
      <c r="BK2013">
        <v>0</v>
      </c>
      <c r="BL2013">
        <v>65</v>
      </c>
      <c r="BM2013" s="3">
        <f t="shared" si="287"/>
        <v>0.87692307692307692</v>
      </c>
    </row>
    <row r="2014" spans="1:65">
      <c r="A2014" t="s">
        <v>2147</v>
      </c>
      <c r="B2014" s="2">
        <v>45778</v>
      </c>
      <c r="C2014" t="s">
        <v>1632</v>
      </c>
      <c r="D2014" t="s">
        <v>2135</v>
      </c>
      <c r="E2014">
        <v>5</v>
      </c>
      <c r="F2014" t="s">
        <v>72</v>
      </c>
      <c r="G2014" t="s">
        <v>62</v>
      </c>
      <c r="H2014" t="s">
        <v>175</v>
      </c>
      <c r="I2014" t="s">
        <v>74</v>
      </c>
      <c r="J2014" t="s">
        <v>53</v>
      </c>
      <c r="K2014" t="s">
        <v>66</v>
      </c>
      <c r="L2014" t="s">
        <v>67</v>
      </c>
      <c r="M2014" t="s">
        <v>56</v>
      </c>
      <c r="N2014" t="s">
        <v>69</v>
      </c>
      <c r="O2014" t="s">
        <v>120</v>
      </c>
      <c r="P2014">
        <v>68</v>
      </c>
      <c r="Q2014">
        <v>75</v>
      </c>
      <c r="R2014">
        <v>75</v>
      </c>
      <c r="S2014">
        <v>2</v>
      </c>
      <c r="T2014">
        <f t="shared" si="279"/>
        <v>73</v>
      </c>
      <c r="U2014">
        <v>66</v>
      </c>
      <c r="V2014">
        <f t="shared" si="280"/>
        <v>7</v>
      </c>
      <c r="W2014" s="3">
        <f t="shared" si="281"/>
        <v>2.6666666666666668E-2</v>
      </c>
      <c r="X2014">
        <v>27</v>
      </c>
      <c r="Y2014" s="4">
        <v>0</v>
      </c>
      <c r="Z2014" s="4">
        <v>1.5</v>
      </c>
      <c r="AA2014" s="5">
        <v>30400.41</v>
      </c>
      <c r="AB2014" s="5">
        <f t="shared" si="282"/>
        <v>2006427.06</v>
      </c>
      <c r="AC2014" s="5">
        <v>23067.79</v>
      </c>
      <c r="AD2014" s="5">
        <f t="shared" si="283"/>
        <v>1730084.25</v>
      </c>
      <c r="AE2014" s="5">
        <v>127994.71</v>
      </c>
      <c r="AF2014" s="5">
        <v>33248.54</v>
      </c>
      <c r="AG2014" s="5">
        <v>9529.98</v>
      </c>
      <c r="AH2014" s="5">
        <v>2175</v>
      </c>
      <c r="AI2014" s="5">
        <v>7058.82</v>
      </c>
      <c r="AJ2014">
        <v>0</v>
      </c>
      <c r="AK2014" s="5">
        <v>0</v>
      </c>
      <c r="AL2014" s="5">
        <v>36200.36</v>
      </c>
      <c r="AM2014" s="5">
        <v>75193.7</v>
      </c>
      <c r="AN2014">
        <v>4</v>
      </c>
      <c r="AO2014">
        <v>3</v>
      </c>
      <c r="AP2014" t="str">
        <f t="shared" si="284"/>
        <v>Yes</v>
      </c>
      <c r="AQ2014">
        <v>1</v>
      </c>
      <c r="AR2014" s="5">
        <f t="shared" si="285"/>
        <v>2021485.36</v>
      </c>
      <c r="AS2014" s="5">
        <f t="shared" si="286"/>
        <v>-15058.3</v>
      </c>
      <c r="AT2014" t="s">
        <v>59</v>
      </c>
      <c r="AU2014" t="s">
        <v>6164</v>
      </c>
      <c r="AV2014" t="s">
        <v>6165</v>
      </c>
      <c r="AW2014" t="s">
        <v>6166</v>
      </c>
      <c r="AX2014" t="s">
        <v>6184</v>
      </c>
      <c r="AY2014">
        <v>70</v>
      </c>
      <c r="AZ2014">
        <v>0</v>
      </c>
      <c r="BA2014">
        <v>35</v>
      </c>
      <c r="BB2014" t="s">
        <v>6180</v>
      </c>
      <c r="BC2014">
        <v>0</v>
      </c>
      <c r="BD2014">
        <v>0</v>
      </c>
      <c r="BE2014" t="s">
        <v>6169</v>
      </c>
      <c r="BF2014" t="s">
        <v>6170</v>
      </c>
      <c r="BG2014">
        <v>1</v>
      </c>
      <c r="BH2014" t="s">
        <v>6186</v>
      </c>
      <c r="BI2014">
        <v>28</v>
      </c>
      <c r="BJ2014" t="s">
        <v>6172</v>
      </c>
      <c r="BK2014">
        <v>0</v>
      </c>
      <c r="BL2014">
        <v>82</v>
      </c>
      <c r="BM2014" s="3">
        <f t="shared" si="287"/>
        <v>0.91463414634146345</v>
      </c>
    </row>
    <row r="2015" spans="1:65">
      <c r="A2015" t="s">
        <v>2148</v>
      </c>
      <c r="B2015" s="2">
        <v>45778</v>
      </c>
      <c r="C2015" t="s">
        <v>1632</v>
      </c>
      <c r="D2015" t="s">
        <v>2135</v>
      </c>
      <c r="E2015">
        <v>5</v>
      </c>
      <c r="F2015" t="s">
        <v>78</v>
      </c>
      <c r="G2015" t="s">
        <v>50</v>
      </c>
      <c r="H2015" t="s">
        <v>173</v>
      </c>
      <c r="I2015" t="s">
        <v>64</v>
      </c>
      <c r="J2015" t="s">
        <v>65</v>
      </c>
      <c r="K2015" t="s">
        <v>75</v>
      </c>
      <c r="L2015" t="s">
        <v>67</v>
      </c>
      <c r="M2015" t="s">
        <v>68</v>
      </c>
      <c r="N2015" t="s">
        <v>94</v>
      </c>
      <c r="O2015" t="s">
        <v>70</v>
      </c>
      <c r="P2015">
        <v>54</v>
      </c>
      <c r="Q2015">
        <v>56</v>
      </c>
      <c r="R2015">
        <v>53</v>
      </c>
      <c r="S2015">
        <v>4</v>
      </c>
      <c r="T2015">
        <f t="shared" si="279"/>
        <v>49</v>
      </c>
      <c r="U2015">
        <v>49</v>
      </c>
      <c r="V2015">
        <f t="shared" si="280"/>
        <v>0</v>
      </c>
      <c r="W2015" s="3">
        <f t="shared" si="281"/>
        <v>7.5471698113207544E-2</v>
      </c>
      <c r="X2015">
        <v>11</v>
      </c>
      <c r="Y2015" s="4">
        <v>7.2</v>
      </c>
      <c r="Z2015" s="4">
        <v>1.4</v>
      </c>
      <c r="AA2015" s="5">
        <v>51332.14</v>
      </c>
      <c r="AB2015" s="5">
        <f t="shared" si="282"/>
        <v>2515274.86</v>
      </c>
      <c r="AC2015" s="5">
        <v>32272.44</v>
      </c>
      <c r="AD2015" s="5">
        <f t="shared" si="283"/>
        <v>1710439.32</v>
      </c>
      <c r="AE2015" s="5">
        <v>115708.36</v>
      </c>
      <c r="AF2015" s="5">
        <v>33789.65</v>
      </c>
      <c r="AG2015" s="5">
        <v>33126.300000000003</v>
      </c>
      <c r="AH2015" s="5">
        <v>2030</v>
      </c>
      <c r="AI2015" s="5">
        <v>61245.48</v>
      </c>
      <c r="AJ2015">
        <v>1</v>
      </c>
      <c r="AK2015" s="5">
        <v>13899.13</v>
      </c>
      <c r="AL2015" s="5">
        <v>0</v>
      </c>
      <c r="AM2015" s="5">
        <v>31503.64</v>
      </c>
      <c r="AN2015">
        <v>4</v>
      </c>
      <c r="AO2015">
        <v>3</v>
      </c>
      <c r="AP2015" t="str">
        <f t="shared" si="284"/>
        <v>Yes</v>
      </c>
      <c r="AQ2015">
        <v>2</v>
      </c>
      <c r="AR2015" s="5">
        <f t="shared" si="285"/>
        <v>2001741.88</v>
      </c>
      <c r="AS2015" s="5">
        <f t="shared" si="286"/>
        <v>513532.98</v>
      </c>
      <c r="AT2015" t="s">
        <v>1641</v>
      </c>
      <c r="AU2015" t="s">
        <v>6199</v>
      </c>
      <c r="AV2015" t="s">
        <v>6200</v>
      </c>
      <c r="AW2015" t="s">
        <v>6175</v>
      </c>
      <c r="AX2015" t="s">
        <v>6167</v>
      </c>
      <c r="AY2015">
        <v>58</v>
      </c>
      <c r="AZ2015">
        <v>4</v>
      </c>
      <c r="BA2015">
        <v>0</v>
      </c>
      <c r="BB2015" t="s">
        <v>6168</v>
      </c>
      <c r="BC2015">
        <v>0</v>
      </c>
      <c r="BD2015">
        <v>0</v>
      </c>
      <c r="BE2015" t="s">
        <v>6169</v>
      </c>
      <c r="BF2015" t="s">
        <v>6210</v>
      </c>
      <c r="BG2015">
        <v>3</v>
      </c>
      <c r="BH2015" t="s">
        <v>6209</v>
      </c>
      <c r="BI2015">
        <v>91</v>
      </c>
      <c r="BJ2015" t="s">
        <v>6193</v>
      </c>
      <c r="BK2015">
        <v>0</v>
      </c>
      <c r="BL2015">
        <v>65</v>
      </c>
      <c r="BM2015" s="3">
        <f t="shared" si="287"/>
        <v>0.81538461538461537</v>
      </c>
    </row>
    <row r="2016" spans="1:65">
      <c r="A2016" t="s">
        <v>2149</v>
      </c>
      <c r="B2016" s="2">
        <v>45779</v>
      </c>
      <c r="C2016" t="s">
        <v>1632</v>
      </c>
      <c r="D2016" t="s">
        <v>2135</v>
      </c>
      <c r="E2016">
        <v>5</v>
      </c>
      <c r="F2016" t="s">
        <v>61</v>
      </c>
      <c r="G2016" t="s">
        <v>50</v>
      </c>
      <c r="H2016" t="s">
        <v>170</v>
      </c>
      <c r="I2016" t="s">
        <v>74</v>
      </c>
      <c r="J2016" t="s">
        <v>65</v>
      </c>
      <c r="K2016" t="s">
        <v>75</v>
      </c>
      <c r="L2016" t="s">
        <v>92</v>
      </c>
      <c r="M2016" t="s">
        <v>56</v>
      </c>
      <c r="N2016" t="s">
        <v>94</v>
      </c>
      <c r="O2016" t="s">
        <v>120</v>
      </c>
      <c r="P2016">
        <v>57</v>
      </c>
      <c r="Q2016">
        <v>58</v>
      </c>
      <c r="R2016">
        <v>56</v>
      </c>
      <c r="S2016">
        <v>1</v>
      </c>
      <c r="T2016">
        <f t="shared" si="279"/>
        <v>55</v>
      </c>
      <c r="U2016">
        <v>55</v>
      </c>
      <c r="V2016">
        <f t="shared" si="280"/>
        <v>0</v>
      </c>
      <c r="W2016" s="3">
        <f t="shared" si="281"/>
        <v>1.7857142857142856E-2</v>
      </c>
      <c r="X2016">
        <v>39</v>
      </c>
      <c r="Y2016" s="4">
        <v>10.8</v>
      </c>
      <c r="Z2016" s="4">
        <v>1.8</v>
      </c>
      <c r="AA2016" s="5">
        <v>51892.06</v>
      </c>
      <c r="AB2016" s="5">
        <f t="shared" si="282"/>
        <v>2854063.3</v>
      </c>
      <c r="AC2016" s="5">
        <v>35083.300000000003</v>
      </c>
      <c r="AD2016" s="5">
        <f t="shared" si="283"/>
        <v>1964664.8</v>
      </c>
      <c r="AE2016" s="5">
        <v>126296.47</v>
      </c>
      <c r="AF2016" s="5">
        <v>35891.39</v>
      </c>
      <c r="AG2016" s="5">
        <v>11041.66</v>
      </c>
      <c r="AH2016" s="5">
        <v>2610</v>
      </c>
      <c r="AI2016" s="5">
        <v>5050.9799999999996</v>
      </c>
      <c r="AJ2016">
        <v>0</v>
      </c>
      <c r="AK2016" s="5">
        <v>0</v>
      </c>
      <c r="AL2016" s="5">
        <v>0</v>
      </c>
      <c r="AM2016" s="5">
        <v>37039.03</v>
      </c>
      <c r="AN2016">
        <v>4</v>
      </c>
      <c r="AO2016">
        <v>4</v>
      </c>
      <c r="AP2016" t="str">
        <f t="shared" si="284"/>
        <v>Yes</v>
      </c>
      <c r="AQ2016">
        <v>1</v>
      </c>
      <c r="AR2016" s="5">
        <f t="shared" si="285"/>
        <v>2182594.33</v>
      </c>
      <c r="AS2016" s="5">
        <f t="shared" si="286"/>
        <v>671468.97</v>
      </c>
      <c r="AT2016" t="s">
        <v>59</v>
      </c>
      <c r="AU2016" t="s">
        <v>6164</v>
      </c>
      <c r="AV2016" t="s">
        <v>6165</v>
      </c>
      <c r="AW2016" t="s">
        <v>6166</v>
      </c>
      <c r="AX2016" t="s">
        <v>6177</v>
      </c>
      <c r="AY2016">
        <v>58</v>
      </c>
      <c r="AZ2016">
        <v>0</v>
      </c>
      <c r="BA2016">
        <v>0</v>
      </c>
      <c r="BB2016" t="s">
        <v>6168</v>
      </c>
      <c r="BC2016">
        <v>0</v>
      </c>
      <c r="BD2016">
        <v>0</v>
      </c>
      <c r="BE2016" t="s">
        <v>6169</v>
      </c>
      <c r="BF2016" t="s">
        <v>6170</v>
      </c>
      <c r="BG2016">
        <v>1</v>
      </c>
      <c r="BH2016" t="s">
        <v>6179</v>
      </c>
      <c r="BI2016">
        <v>44</v>
      </c>
      <c r="BJ2016" t="s">
        <v>6172</v>
      </c>
      <c r="BK2016">
        <v>0</v>
      </c>
      <c r="BL2016">
        <v>64</v>
      </c>
      <c r="BM2016" s="3">
        <f t="shared" si="287"/>
        <v>0.875</v>
      </c>
    </row>
    <row r="2017" spans="1:65">
      <c r="A2017" t="s">
        <v>2150</v>
      </c>
      <c r="B2017" s="2">
        <v>45779</v>
      </c>
      <c r="C2017" t="s">
        <v>1632</v>
      </c>
      <c r="D2017" t="s">
        <v>2135</v>
      </c>
      <c r="E2017">
        <v>5</v>
      </c>
      <c r="F2017" t="s">
        <v>78</v>
      </c>
      <c r="G2017" t="s">
        <v>50</v>
      </c>
      <c r="H2017" t="s">
        <v>181</v>
      </c>
      <c r="I2017" t="s">
        <v>74</v>
      </c>
      <c r="J2017" t="s">
        <v>65</v>
      </c>
      <c r="K2017" t="s">
        <v>66</v>
      </c>
      <c r="L2017" t="s">
        <v>55</v>
      </c>
      <c r="M2017" t="s">
        <v>56</v>
      </c>
      <c r="N2017" t="s">
        <v>94</v>
      </c>
      <c r="O2017" t="s">
        <v>120</v>
      </c>
      <c r="P2017">
        <v>58</v>
      </c>
      <c r="Q2017">
        <v>60</v>
      </c>
      <c r="R2017">
        <v>56</v>
      </c>
      <c r="S2017">
        <v>1</v>
      </c>
      <c r="T2017">
        <f t="shared" si="279"/>
        <v>55</v>
      </c>
      <c r="U2017">
        <v>55</v>
      </c>
      <c r="V2017">
        <f t="shared" si="280"/>
        <v>0</v>
      </c>
      <c r="W2017" s="3">
        <f t="shared" si="281"/>
        <v>1.7857142857142856E-2</v>
      </c>
      <c r="X2017">
        <v>21</v>
      </c>
      <c r="Y2017" s="4">
        <v>8</v>
      </c>
      <c r="Z2017" s="4">
        <v>1.1000000000000001</v>
      </c>
      <c r="AA2017" s="5">
        <v>48718.91</v>
      </c>
      <c r="AB2017" s="5">
        <f t="shared" si="282"/>
        <v>2679540.0499999998</v>
      </c>
      <c r="AC2017" s="5">
        <v>34676.339999999997</v>
      </c>
      <c r="AD2017" s="5">
        <f t="shared" si="283"/>
        <v>1941875.04</v>
      </c>
      <c r="AE2017" s="5">
        <v>124386.66</v>
      </c>
      <c r="AF2017" s="5">
        <v>36458.29</v>
      </c>
      <c r="AG2017" s="5">
        <v>8365.3799999999992</v>
      </c>
      <c r="AH2017" s="5">
        <v>1595</v>
      </c>
      <c r="AI2017" s="5">
        <v>5050.9799999999996</v>
      </c>
      <c r="AJ2017">
        <v>0</v>
      </c>
      <c r="AK2017" s="5">
        <v>0</v>
      </c>
      <c r="AL2017" s="5">
        <v>0</v>
      </c>
      <c r="AM2017" s="5">
        <v>35898.82</v>
      </c>
      <c r="AN2017">
        <v>4</v>
      </c>
      <c r="AO2017">
        <v>4</v>
      </c>
      <c r="AP2017" t="str">
        <f t="shared" si="284"/>
        <v>Yes</v>
      </c>
      <c r="AQ2017">
        <v>1</v>
      </c>
      <c r="AR2017" s="5">
        <f t="shared" si="285"/>
        <v>2153630.17</v>
      </c>
      <c r="AS2017" s="5">
        <f t="shared" si="286"/>
        <v>525909.88</v>
      </c>
      <c r="AT2017" t="s">
        <v>59</v>
      </c>
      <c r="AU2017" t="s">
        <v>6164</v>
      </c>
      <c r="AV2017" t="s">
        <v>6165</v>
      </c>
      <c r="AW2017" t="s">
        <v>6166</v>
      </c>
      <c r="AX2017" t="s">
        <v>6177</v>
      </c>
      <c r="AY2017">
        <v>58</v>
      </c>
      <c r="AZ2017">
        <v>0</v>
      </c>
      <c r="BA2017">
        <v>0</v>
      </c>
      <c r="BB2017" t="s">
        <v>6168</v>
      </c>
      <c r="BC2017">
        <v>0</v>
      </c>
      <c r="BD2017">
        <v>0</v>
      </c>
      <c r="BE2017" t="s">
        <v>6169</v>
      </c>
      <c r="BF2017" t="s">
        <v>6170</v>
      </c>
      <c r="BG2017">
        <v>1</v>
      </c>
      <c r="BH2017" t="s">
        <v>6186</v>
      </c>
      <c r="BI2017">
        <v>45</v>
      </c>
      <c r="BJ2017" t="s">
        <v>6172</v>
      </c>
      <c r="BK2017">
        <v>0</v>
      </c>
      <c r="BL2017">
        <v>66</v>
      </c>
      <c r="BM2017" s="3">
        <f t="shared" si="287"/>
        <v>0.84848484848484851</v>
      </c>
    </row>
    <row r="2018" spans="1:65">
      <c r="A2018" t="s">
        <v>2151</v>
      </c>
      <c r="B2018" s="2">
        <v>45779</v>
      </c>
      <c r="C2018" t="s">
        <v>1632</v>
      </c>
      <c r="D2018" t="s">
        <v>2135</v>
      </c>
      <c r="E2018">
        <v>5</v>
      </c>
      <c r="F2018" t="s">
        <v>61</v>
      </c>
      <c r="G2018" t="s">
        <v>62</v>
      </c>
      <c r="H2018" t="s">
        <v>115</v>
      </c>
      <c r="I2018" t="s">
        <v>74</v>
      </c>
      <c r="J2018" t="s">
        <v>81</v>
      </c>
      <c r="K2018" t="s">
        <v>66</v>
      </c>
      <c r="L2018" t="s">
        <v>87</v>
      </c>
      <c r="M2018" t="s">
        <v>56</v>
      </c>
      <c r="N2018" t="s">
        <v>57</v>
      </c>
      <c r="O2018" t="s">
        <v>58</v>
      </c>
      <c r="P2018">
        <v>42</v>
      </c>
      <c r="Q2018">
        <v>44</v>
      </c>
      <c r="R2018">
        <v>42</v>
      </c>
      <c r="S2018">
        <v>1</v>
      </c>
      <c r="T2018">
        <f t="shared" si="279"/>
        <v>41</v>
      </c>
      <c r="U2018">
        <v>41</v>
      </c>
      <c r="V2018">
        <f t="shared" si="280"/>
        <v>0</v>
      </c>
      <c r="W2018" s="3">
        <f t="shared" si="281"/>
        <v>2.3809523809523808E-2</v>
      </c>
      <c r="X2018">
        <v>22</v>
      </c>
      <c r="Y2018" s="4">
        <v>7.6</v>
      </c>
      <c r="Z2018" s="4">
        <v>1.8</v>
      </c>
      <c r="AA2018" s="5">
        <v>72503.22</v>
      </c>
      <c r="AB2018" s="5">
        <f t="shared" si="282"/>
        <v>2972632.02</v>
      </c>
      <c r="AC2018" s="5">
        <v>54195.79</v>
      </c>
      <c r="AD2018" s="5">
        <f t="shared" si="283"/>
        <v>2276223.1800000002</v>
      </c>
      <c r="AE2018" s="5">
        <v>126192.01</v>
      </c>
      <c r="AF2018" s="5">
        <v>36343.79</v>
      </c>
      <c r="AG2018" s="5">
        <v>8771.6</v>
      </c>
      <c r="AH2018" s="5">
        <v>2610</v>
      </c>
      <c r="AI2018" s="5">
        <v>7515.79</v>
      </c>
      <c r="AJ2018">
        <v>0</v>
      </c>
      <c r="AK2018" s="5">
        <v>0</v>
      </c>
      <c r="AL2018" s="5">
        <v>0</v>
      </c>
      <c r="AM2018" s="5">
        <v>28411.94</v>
      </c>
      <c r="AN2018">
        <v>4</v>
      </c>
      <c r="AO2018">
        <v>3</v>
      </c>
      <c r="AP2018" t="str">
        <f t="shared" si="284"/>
        <v>Yes</v>
      </c>
      <c r="AQ2018">
        <v>1</v>
      </c>
      <c r="AR2018" s="5">
        <f t="shared" si="285"/>
        <v>2486068.31</v>
      </c>
      <c r="AS2018" s="5">
        <f t="shared" si="286"/>
        <v>486563.71</v>
      </c>
      <c r="AT2018" t="s">
        <v>59</v>
      </c>
      <c r="AU2018" t="s">
        <v>6164</v>
      </c>
      <c r="AV2018" t="s">
        <v>6165</v>
      </c>
      <c r="AW2018" t="s">
        <v>6166</v>
      </c>
      <c r="AX2018" t="s">
        <v>6167</v>
      </c>
      <c r="AY2018">
        <v>42</v>
      </c>
      <c r="AZ2018">
        <v>0</v>
      </c>
      <c r="BA2018">
        <v>0</v>
      </c>
      <c r="BB2018" t="s">
        <v>6168</v>
      </c>
      <c r="BC2018">
        <v>0</v>
      </c>
      <c r="BD2018">
        <v>0</v>
      </c>
      <c r="BE2018" t="s">
        <v>6169</v>
      </c>
      <c r="BF2018" t="s">
        <v>6170</v>
      </c>
      <c r="BG2018">
        <v>0</v>
      </c>
      <c r="BH2018" t="s">
        <v>6171</v>
      </c>
      <c r="BI2018">
        <v>57</v>
      </c>
      <c r="BJ2018" t="s">
        <v>6187</v>
      </c>
      <c r="BK2018">
        <v>0</v>
      </c>
      <c r="BL2018">
        <v>51</v>
      </c>
      <c r="BM2018" s="3">
        <f t="shared" si="287"/>
        <v>0.82352941176470584</v>
      </c>
    </row>
    <row r="2019" spans="1:65">
      <c r="A2019" t="s">
        <v>2152</v>
      </c>
      <c r="B2019" s="2">
        <v>45779</v>
      </c>
      <c r="C2019" t="s">
        <v>1632</v>
      </c>
      <c r="D2019" t="s">
        <v>2135</v>
      </c>
      <c r="E2019">
        <v>5</v>
      </c>
      <c r="F2019" t="s">
        <v>72</v>
      </c>
      <c r="G2019" t="s">
        <v>50</v>
      </c>
      <c r="H2019" t="s">
        <v>138</v>
      </c>
      <c r="I2019" t="s">
        <v>64</v>
      </c>
      <c r="J2019" t="s">
        <v>65</v>
      </c>
      <c r="K2019" t="s">
        <v>75</v>
      </c>
      <c r="L2019" t="s">
        <v>92</v>
      </c>
      <c r="M2019" t="s">
        <v>56</v>
      </c>
      <c r="N2019" t="s">
        <v>69</v>
      </c>
      <c r="O2019" t="s">
        <v>58</v>
      </c>
      <c r="P2019">
        <v>56</v>
      </c>
      <c r="Q2019">
        <v>60</v>
      </c>
      <c r="R2019">
        <v>60</v>
      </c>
      <c r="S2019">
        <v>1</v>
      </c>
      <c r="T2019">
        <f t="shared" si="279"/>
        <v>59</v>
      </c>
      <c r="U2019">
        <v>55</v>
      </c>
      <c r="V2019">
        <f t="shared" si="280"/>
        <v>4</v>
      </c>
      <c r="W2019" s="3">
        <f t="shared" si="281"/>
        <v>1.6666666666666666E-2</v>
      </c>
      <c r="X2019">
        <v>20</v>
      </c>
      <c r="Y2019" s="4">
        <v>5.6</v>
      </c>
      <c r="Z2019" s="4">
        <v>2</v>
      </c>
      <c r="AA2019" s="5">
        <v>52066.400000000001</v>
      </c>
      <c r="AB2019" s="5">
        <f t="shared" si="282"/>
        <v>2863652</v>
      </c>
      <c r="AC2019" s="5">
        <v>35034.21</v>
      </c>
      <c r="AD2019" s="5">
        <f t="shared" si="283"/>
        <v>2102052.6</v>
      </c>
      <c r="AE2019" s="5">
        <v>129762.56</v>
      </c>
      <c r="AF2019" s="5">
        <v>36230.51</v>
      </c>
      <c r="AG2019" s="5">
        <v>8662.61</v>
      </c>
      <c r="AH2019" s="5">
        <v>2900</v>
      </c>
      <c r="AI2019" s="5">
        <v>5111.1099999999997</v>
      </c>
      <c r="AJ2019">
        <v>0</v>
      </c>
      <c r="AK2019" s="5">
        <v>0</v>
      </c>
      <c r="AL2019" s="5">
        <v>4525.96</v>
      </c>
      <c r="AM2019" s="5">
        <v>36405.5</v>
      </c>
      <c r="AN2019">
        <v>4</v>
      </c>
      <c r="AO2019">
        <v>5</v>
      </c>
      <c r="AP2019" t="str">
        <f t="shared" si="284"/>
        <v>No</v>
      </c>
      <c r="AQ2019">
        <v>2</v>
      </c>
      <c r="AR2019" s="5">
        <f t="shared" si="285"/>
        <v>2325650.85</v>
      </c>
      <c r="AS2019" s="5">
        <f t="shared" si="286"/>
        <v>538001.15</v>
      </c>
      <c r="AT2019" t="s">
        <v>59</v>
      </c>
      <c r="AU2019" t="s">
        <v>6164</v>
      </c>
      <c r="AV2019" t="s">
        <v>6165</v>
      </c>
      <c r="AW2019" t="s">
        <v>6166</v>
      </c>
      <c r="AX2019" t="s">
        <v>6184</v>
      </c>
      <c r="AY2019">
        <v>58</v>
      </c>
      <c r="AZ2019">
        <v>1</v>
      </c>
      <c r="BA2019">
        <v>26</v>
      </c>
      <c r="BB2019" t="s">
        <v>6180</v>
      </c>
      <c r="BC2019">
        <v>0</v>
      </c>
      <c r="BD2019">
        <v>1</v>
      </c>
      <c r="BE2019" t="s">
        <v>6188</v>
      </c>
      <c r="BF2019" t="s">
        <v>6170</v>
      </c>
      <c r="BG2019">
        <v>1</v>
      </c>
      <c r="BH2019" t="s">
        <v>6179</v>
      </c>
      <c r="BI2019">
        <v>41</v>
      </c>
      <c r="BJ2019" t="s">
        <v>6172</v>
      </c>
      <c r="BK2019">
        <v>0</v>
      </c>
      <c r="BL2019">
        <v>65</v>
      </c>
      <c r="BM2019" s="3">
        <f t="shared" si="287"/>
        <v>0.92307692307692313</v>
      </c>
    </row>
    <row r="2020" spans="1:65">
      <c r="A2020" t="s">
        <v>2153</v>
      </c>
      <c r="B2020" s="2">
        <v>45779</v>
      </c>
      <c r="C2020" t="s">
        <v>1632</v>
      </c>
      <c r="D2020" t="s">
        <v>2135</v>
      </c>
      <c r="E2020">
        <v>5</v>
      </c>
      <c r="F2020" t="s">
        <v>49</v>
      </c>
      <c r="G2020" t="s">
        <v>79</v>
      </c>
      <c r="H2020" t="s">
        <v>262</v>
      </c>
      <c r="I2020" t="s">
        <v>74</v>
      </c>
      <c r="J2020" t="s">
        <v>53</v>
      </c>
      <c r="K2020" t="s">
        <v>75</v>
      </c>
      <c r="L2020" t="s">
        <v>87</v>
      </c>
      <c r="M2020" t="s">
        <v>56</v>
      </c>
      <c r="N2020" t="s">
        <v>94</v>
      </c>
      <c r="O2020" t="s">
        <v>82</v>
      </c>
      <c r="P2020">
        <v>64</v>
      </c>
      <c r="Q2020">
        <v>65</v>
      </c>
      <c r="R2020">
        <v>65</v>
      </c>
      <c r="S2020">
        <v>1</v>
      </c>
      <c r="T2020">
        <f t="shared" si="279"/>
        <v>64</v>
      </c>
      <c r="U2020">
        <v>63</v>
      </c>
      <c r="V2020">
        <f t="shared" si="280"/>
        <v>1</v>
      </c>
      <c r="W2020" s="3">
        <f t="shared" si="281"/>
        <v>1.5384615384615385E-2</v>
      </c>
      <c r="X2020">
        <v>38</v>
      </c>
      <c r="Y2020" s="4">
        <v>2.6</v>
      </c>
      <c r="Z2020" s="4">
        <v>2.2000000000000002</v>
      </c>
      <c r="AA2020" s="5">
        <v>36038.61</v>
      </c>
      <c r="AB2020" s="5">
        <f t="shared" si="282"/>
        <v>2270432.4300000002</v>
      </c>
      <c r="AC2020" s="5">
        <v>24065.3</v>
      </c>
      <c r="AD2020" s="5">
        <f t="shared" si="283"/>
        <v>1564244.5</v>
      </c>
      <c r="AE2020" s="5">
        <v>109148.72</v>
      </c>
      <c r="AF2020" s="5">
        <v>32183.35</v>
      </c>
      <c r="AG2020" s="5">
        <v>10767.66</v>
      </c>
      <c r="AH2020" s="5">
        <v>3190</v>
      </c>
      <c r="AI2020" s="5">
        <v>3525.42</v>
      </c>
      <c r="AJ2020">
        <v>0</v>
      </c>
      <c r="AK2020" s="5">
        <v>0</v>
      </c>
      <c r="AL2020" s="5">
        <v>763.99</v>
      </c>
      <c r="AM2020" s="5">
        <v>40766.15</v>
      </c>
      <c r="AN2020">
        <v>4</v>
      </c>
      <c r="AO2020">
        <v>3</v>
      </c>
      <c r="AP2020" t="str">
        <f t="shared" si="284"/>
        <v>Yes</v>
      </c>
      <c r="AQ2020">
        <v>1</v>
      </c>
      <c r="AR2020" s="5">
        <f t="shared" si="285"/>
        <v>1764589.79</v>
      </c>
      <c r="AS2020" s="5">
        <f t="shared" si="286"/>
        <v>505842.64</v>
      </c>
      <c r="AT2020" t="s">
        <v>59</v>
      </c>
      <c r="AU2020" t="s">
        <v>6164</v>
      </c>
      <c r="AV2020" t="s">
        <v>6165</v>
      </c>
      <c r="AW2020" t="s">
        <v>6166</v>
      </c>
      <c r="AX2020" t="s">
        <v>6184</v>
      </c>
      <c r="AY2020">
        <v>64</v>
      </c>
      <c r="AZ2020">
        <v>0</v>
      </c>
      <c r="BA2020">
        <v>13</v>
      </c>
      <c r="BB2020" t="s">
        <v>6191</v>
      </c>
      <c r="BC2020">
        <v>0</v>
      </c>
      <c r="BD2020">
        <v>0</v>
      </c>
      <c r="BE2020" t="s">
        <v>6169</v>
      </c>
      <c r="BF2020" t="s">
        <v>6170</v>
      </c>
      <c r="BG2020">
        <v>0</v>
      </c>
      <c r="BH2020" t="s">
        <v>6171</v>
      </c>
      <c r="BI2020">
        <v>50</v>
      </c>
      <c r="BJ2020" t="s">
        <v>6172</v>
      </c>
      <c r="BK2020">
        <v>0</v>
      </c>
      <c r="BL2020">
        <v>74</v>
      </c>
      <c r="BM2020" s="3">
        <f t="shared" si="287"/>
        <v>0.8783783783783784</v>
      </c>
    </row>
    <row r="2021" spans="1:65">
      <c r="A2021" t="s">
        <v>2154</v>
      </c>
      <c r="B2021" s="2">
        <v>45779</v>
      </c>
      <c r="C2021" t="s">
        <v>1632</v>
      </c>
      <c r="D2021" t="s">
        <v>2135</v>
      </c>
      <c r="E2021">
        <v>5</v>
      </c>
      <c r="F2021" t="s">
        <v>72</v>
      </c>
      <c r="G2021" t="s">
        <v>79</v>
      </c>
      <c r="H2021" t="s">
        <v>102</v>
      </c>
      <c r="I2021" t="s">
        <v>74</v>
      </c>
      <c r="J2021" t="s">
        <v>65</v>
      </c>
      <c r="K2021" t="s">
        <v>75</v>
      </c>
      <c r="L2021" t="s">
        <v>55</v>
      </c>
      <c r="M2021" t="s">
        <v>56</v>
      </c>
      <c r="N2021" t="s">
        <v>76</v>
      </c>
      <c r="O2021" t="s">
        <v>58</v>
      </c>
      <c r="P2021">
        <v>55</v>
      </c>
      <c r="Q2021">
        <v>56</v>
      </c>
      <c r="R2021">
        <v>56</v>
      </c>
      <c r="S2021">
        <v>1</v>
      </c>
      <c r="T2021">
        <f t="shared" si="279"/>
        <v>55</v>
      </c>
      <c r="U2021">
        <v>54</v>
      </c>
      <c r="V2021">
        <f t="shared" si="280"/>
        <v>1</v>
      </c>
      <c r="W2021" s="3">
        <f t="shared" si="281"/>
        <v>1.7857142857142856E-2</v>
      </c>
      <c r="X2021">
        <v>21</v>
      </c>
      <c r="Y2021" s="4">
        <v>3.7</v>
      </c>
      <c r="Z2021" s="4">
        <v>1.1000000000000001</v>
      </c>
      <c r="AA2021" s="5">
        <v>51972.42</v>
      </c>
      <c r="AB2021" s="5">
        <f t="shared" si="282"/>
        <v>2806510.68</v>
      </c>
      <c r="AC2021" s="5">
        <v>34776.65</v>
      </c>
      <c r="AD2021" s="5">
        <f t="shared" si="283"/>
        <v>1947492.4</v>
      </c>
      <c r="AE2021" s="5">
        <v>122808.05</v>
      </c>
      <c r="AF2021" s="5">
        <v>35207.81</v>
      </c>
      <c r="AG2021" s="5">
        <v>8514.35</v>
      </c>
      <c r="AH2021" s="5">
        <v>1595</v>
      </c>
      <c r="AI2021" s="5">
        <v>5050.9799999999996</v>
      </c>
      <c r="AJ2021">
        <v>0</v>
      </c>
      <c r="AK2021" s="5">
        <v>0</v>
      </c>
      <c r="AL2021" s="5">
        <v>1092.24</v>
      </c>
      <c r="AM2021" s="5">
        <v>35654.160000000003</v>
      </c>
      <c r="AN2021">
        <v>4</v>
      </c>
      <c r="AO2021">
        <v>4</v>
      </c>
      <c r="AP2021" t="str">
        <f t="shared" si="284"/>
        <v>Yes</v>
      </c>
      <c r="AQ2021">
        <v>0</v>
      </c>
      <c r="AR2021" s="5">
        <f t="shared" si="285"/>
        <v>2157414.9900000002</v>
      </c>
      <c r="AS2021" s="5">
        <f t="shared" si="286"/>
        <v>649095.68999999994</v>
      </c>
      <c r="AT2021" t="s">
        <v>59</v>
      </c>
      <c r="AU2021" t="s">
        <v>6164</v>
      </c>
      <c r="AV2021" t="s">
        <v>6165</v>
      </c>
      <c r="AW2021" t="s">
        <v>6166</v>
      </c>
      <c r="AX2021" t="s">
        <v>6184</v>
      </c>
      <c r="AY2021">
        <v>58</v>
      </c>
      <c r="AZ2021">
        <v>0</v>
      </c>
      <c r="BA2021">
        <v>17</v>
      </c>
      <c r="BB2021" t="s">
        <v>6191</v>
      </c>
      <c r="BC2021">
        <v>0</v>
      </c>
      <c r="BD2021">
        <v>0</v>
      </c>
      <c r="BE2021" t="s">
        <v>6169</v>
      </c>
      <c r="BF2021" t="s">
        <v>6170</v>
      </c>
      <c r="BG2021">
        <v>0</v>
      </c>
      <c r="BH2021" t="s">
        <v>6171</v>
      </c>
      <c r="BI2021">
        <v>53</v>
      </c>
      <c r="BJ2021" t="s">
        <v>6187</v>
      </c>
      <c r="BK2021">
        <v>0</v>
      </c>
      <c r="BL2021">
        <v>63</v>
      </c>
      <c r="BM2021" s="3">
        <f t="shared" si="287"/>
        <v>0.88888888888888884</v>
      </c>
    </row>
    <row r="2022" spans="1:65">
      <c r="A2022" t="s">
        <v>2155</v>
      </c>
      <c r="B2022" s="2">
        <v>45779</v>
      </c>
      <c r="C2022" t="s">
        <v>1632</v>
      </c>
      <c r="D2022" t="s">
        <v>2135</v>
      </c>
      <c r="E2022">
        <v>5</v>
      </c>
      <c r="F2022" t="s">
        <v>49</v>
      </c>
      <c r="G2022" t="s">
        <v>50</v>
      </c>
      <c r="H2022" t="s">
        <v>89</v>
      </c>
      <c r="I2022" t="s">
        <v>64</v>
      </c>
      <c r="J2022" t="s">
        <v>53</v>
      </c>
      <c r="K2022" t="s">
        <v>66</v>
      </c>
      <c r="L2022" t="s">
        <v>67</v>
      </c>
      <c r="M2022" t="s">
        <v>68</v>
      </c>
      <c r="N2022" t="s">
        <v>109</v>
      </c>
      <c r="O2022" t="s">
        <v>58</v>
      </c>
      <c r="P2022">
        <v>76</v>
      </c>
      <c r="Q2022">
        <v>76</v>
      </c>
      <c r="R2022">
        <v>76</v>
      </c>
      <c r="S2022">
        <v>7</v>
      </c>
      <c r="T2022">
        <f t="shared" si="279"/>
        <v>69</v>
      </c>
      <c r="U2022">
        <v>69</v>
      </c>
      <c r="V2022">
        <f t="shared" si="280"/>
        <v>0</v>
      </c>
      <c r="W2022" s="3">
        <f t="shared" si="281"/>
        <v>9.2105263157894732E-2</v>
      </c>
      <c r="X2022">
        <v>29</v>
      </c>
      <c r="Y2022" s="4">
        <v>0</v>
      </c>
      <c r="Z2022" s="4">
        <v>1.2</v>
      </c>
      <c r="AA2022" s="5">
        <v>30083.3</v>
      </c>
      <c r="AB2022" s="5">
        <f t="shared" si="282"/>
        <v>2075747.7</v>
      </c>
      <c r="AC2022" s="5">
        <v>21968.61</v>
      </c>
      <c r="AD2022" s="5">
        <f t="shared" si="283"/>
        <v>1669614.36</v>
      </c>
      <c r="AE2022" s="5">
        <v>127875.72</v>
      </c>
      <c r="AF2022" s="5">
        <v>35573.78</v>
      </c>
      <c r="AG2022" s="5">
        <v>34687.279999999999</v>
      </c>
      <c r="AH2022" s="5">
        <v>1740</v>
      </c>
      <c r="AI2022" s="5">
        <v>63606.87</v>
      </c>
      <c r="AJ2022">
        <v>2</v>
      </c>
      <c r="AK2022" s="5">
        <v>16712.46</v>
      </c>
      <c r="AL2022" s="5">
        <v>0</v>
      </c>
      <c r="AM2022" s="5">
        <v>98047.97</v>
      </c>
      <c r="AN2022">
        <v>8</v>
      </c>
      <c r="AO2022">
        <v>7</v>
      </c>
      <c r="AP2022" t="str">
        <f t="shared" si="284"/>
        <v>Yes</v>
      </c>
      <c r="AQ2022">
        <v>2</v>
      </c>
      <c r="AR2022" s="5">
        <f t="shared" si="285"/>
        <v>2047858.44</v>
      </c>
      <c r="AS2022" s="5">
        <f t="shared" si="286"/>
        <v>27889.26</v>
      </c>
      <c r="AT2022" t="s">
        <v>1641</v>
      </c>
      <c r="AU2022" t="s">
        <v>6199</v>
      </c>
      <c r="AV2022" t="s">
        <v>6200</v>
      </c>
      <c r="AW2022" t="s">
        <v>6175</v>
      </c>
      <c r="AX2022" t="s">
        <v>6184</v>
      </c>
      <c r="AY2022">
        <v>77</v>
      </c>
      <c r="AZ2022">
        <v>0</v>
      </c>
      <c r="BA2022">
        <v>0</v>
      </c>
      <c r="BB2022" t="s">
        <v>6168</v>
      </c>
      <c r="BC2022">
        <v>0</v>
      </c>
      <c r="BD2022">
        <v>0</v>
      </c>
      <c r="BE2022" t="s">
        <v>6169</v>
      </c>
      <c r="BF2022" t="s">
        <v>6210</v>
      </c>
      <c r="BG2022">
        <v>0</v>
      </c>
      <c r="BH2022" t="s">
        <v>6171</v>
      </c>
      <c r="BI2022">
        <v>20</v>
      </c>
      <c r="BJ2022" t="s">
        <v>6172</v>
      </c>
      <c r="BK2022">
        <v>0</v>
      </c>
      <c r="BL2022">
        <v>79</v>
      </c>
      <c r="BM2022" s="3">
        <f t="shared" si="287"/>
        <v>0.96202531645569622</v>
      </c>
    </row>
    <row r="2023" spans="1:65">
      <c r="A2023" t="s">
        <v>2156</v>
      </c>
      <c r="B2023" s="2">
        <v>45779</v>
      </c>
      <c r="C2023" t="s">
        <v>1632</v>
      </c>
      <c r="D2023" t="s">
        <v>2135</v>
      </c>
      <c r="E2023">
        <v>5</v>
      </c>
      <c r="F2023" t="s">
        <v>61</v>
      </c>
      <c r="G2023" t="s">
        <v>50</v>
      </c>
      <c r="H2023" t="s">
        <v>157</v>
      </c>
      <c r="I2023" t="s">
        <v>74</v>
      </c>
      <c r="J2023" t="s">
        <v>53</v>
      </c>
      <c r="K2023" t="s">
        <v>66</v>
      </c>
      <c r="L2023" t="s">
        <v>55</v>
      </c>
      <c r="M2023" t="s">
        <v>68</v>
      </c>
      <c r="N2023" t="s">
        <v>76</v>
      </c>
      <c r="O2023" t="s">
        <v>70</v>
      </c>
      <c r="P2023">
        <v>82</v>
      </c>
      <c r="Q2023">
        <v>84</v>
      </c>
      <c r="R2023">
        <v>84</v>
      </c>
      <c r="S2023">
        <v>2</v>
      </c>
      <c r="T2023">
        <f t="shared" si="279"/>
        <v>82</v>
      </c>
      <c r="U2023">
        <v>82</v>
      </c>
      <c r="V2023">
        <f t="shared" si="280"/>
        <v>0</v>
      </c>
      <c r="W2023" s="3">
        <f t="shared" si="281"/>
        <v>2.3809523809523808E-2</v>
      </c>
      <c r="X2023">
        <v>25</v>
      </c>
      <c r="Y2023" s="4">
        <v>1.7</v>
      </c>
      <c r="Z2023" s="4">
        <v>1.8</v>
      </c>
      <c r="AA2023" s="5">
        <v>30766.34</v>
      </c>
      <c r="AB2023" s="5">
        <f t="shared" si="282"/>
        <v>2522839.88</v>
      </c>
      <c r="AC2023" s="5">
        <v>22411.11</v>
      </c>
      <c r="AD2023" s="5">
        <f t="shared" si="283"/>
        <v>1882533.24</v>
      </c>
      <c r="AE2023" s="5">
        <v>144052.25</v>
      </c>
      <c r="AF2023" s="5">
        <v>35548.699999999997</v>
      </c>
      <c r="AG2023" s="5">
        <v>9761.6200000000008</v>
      </c>
      <c r="AH2023" s="5">
        <v>2610</v>
      </c>
      <c r="AI2023" s="5">
        <v>7073.68</v>
      </c>
      <c r="AJ2023">
        <v>1</v>
      </c>
      <c r="AK2023" s="5">
        <v>8698.14</v>
      </c>
      <c r="AL2023" s="5">
        <v>31740.84</v>
      </c>
      <c r="AM2023" s="5">
        <v>87326.13</v>
      </c>
      <c r="AN2023">
        <v>4</v>
      </c>
      <c r="AO2023">
        <v>2</v>
      </c>
      <c r="AP2023" t="str">
        <f t="shared" si="284"/>
        <v>Yes</v>
      </c>
      <c r="AQ2023">
        <v>1</v>
      </c>
      <c r="AR2023" s="5">
        <f t="shared" si="285"/>
        <v>2209344.6</v>
      </c>
      <c r="AS2023" s="5">
        <f t="shared" si="286"/>
        <v>313495.28000000003</v>
      </c>
      <c r="AT2023" t="s">
        <v>59</v>
      </c>
      <c r="AU2023" t="s">
        <v>6194</v>
      </c>
      <c r="AV2023" t="s">
        <v>6195</v>
      </c>
      <c r="AW2023" t="s">
        <v>6183</v>
      </c>
      <c r="AX2023" t="s">
        <v>6184</v>
      </c>
      <c r="AY2023">
        <v>89</v>
      </c>
      <c r="AZ2023">
        <v>4</v>
      </c>
      <c r="BA2023">
        <v>0</v>
      </c>
      <c r="BB2023" t="s">
        <v>6168</v>
      </c>
      <c r="BC2023">
        <v>0</v>
      </c>
      <c r="BD2023">
        <v>0</v>
      </c>
      <c r="BE2023" t="s">
        <v>6169</v>
      </c>
      <c r="BF2023" t="s">
        <v>6170</v>
      </c>
      <c r="BG2023">
        <v>1</v>
      </c>
      <c r="BH2023" t="s">
        <v>6179</v>
      </c>
      <c r="BI2023">
        <v>34</v>
      </c>
      <c r="BJ2023" t="s">
        <v>6172</v>
      </c>
      <c r="BK2023">
        <v>0</v>
      </c>
      <c r="BL2023">
        <v>90</v>
      </c>
      <c r="BM2023" s="3">
        <f t="shared" si="287"/>
        <v>0.93333333333333335</v>
      </c>
    </row>
    <row r="2024" spans="1:65">
      <c r="A2024" t="s">
        <v>2157</v>
      </c>
      <c r="B2024" s="2">
        <v>45779</v>
      </c>
      <c r="C2024" t="s">
        <v>1632</v>
      </c>
      <c r="D2024" t="s">
        <v>2135</v>
      </c>
      <c r="E2024">
        <v>5</v>
      </c>
      <c r="F2024" t="s">
        <v>78</v>
      </c>
      <c r="G2024" t="s">
        <v>62</v>
      </c>
      <c r="H2024" t="s">
        <v>91</v>
      </c>
      <c r="I2024" t="s">
        <v>74</v>
      </c>
      <c r="J2024" t="s">
        <v>81</v>
      </c>
      <c r="K2024" t="s">
        <v>66</v>
      </c>
      <c r="L2024" t="s">
        <v>87</v>
      </c>
      <c r="M2024" t="s">
        <v>56</v>
      </c>
      <c r="N2024" t="s">
        <v>94</v>
      </c>
      <c r="O2024" t="s">
        <v>58</v>
      </c>
      <c r="P2024">
        <v>39</v>
      </c>
      <c r="Q2024">
        <v>42</v>
      </c>
      <c r="R2024">
        <v>39</v>
      </c>
      <c r="S2024">
        <v>1</v>
      </c>
      <c r="T2024">
        <f t="shared" si="279"/>
        <v>38</v>
      </c>
      <c r="U2024">
        <v>38</v>
      </c>
      <c r="V2024">
        <f t="shared" si="280"/>
        <v>0</v>
      </c>
      <c r="W2024" s="3">
        <f t="shared" si="281"/>
        <v>2.564102564102564E-2</v>
      </c>
      <c r="X2024">
        <v>14</v>
      </c>
      <c r="Y2024" s="4">
        <v>11</v>
      </c>
      <c r="Z2024" s="4">
        <v>1.7</v>
      </c>
      <c r="AA2024" s="5">
        <v>74234.539999999994</v>
      </c>
      <c r="AB2024" s="5">
        <f t="shared" si="282"/>
        <v>2820912.52</v>
      </c>
      <c r="AC2024" s="5">
        <v>54342.71</v>
      </c>
      <c r="AD2024" s="5">
        <f t="shared" si="283"/>
        <v>2119365.69</v>
      </c>
      <c r="AE2024" s="5">
        <v>119697.52</v>
      </c>
      <c r="AF2024" s="5">
        <v>34729.99</v>
      </c>
      <c r="AG2024" s="5">
        <v>7868.86</v>
      </c>
      <c r="AH2024" s="5">
        <v>2465</v>
      </c>
      <c r="AI2024" s="5">
        <v>7577.14</v>
      </c>
      <c r="AJ2024">
        <v>0</v>
      </c>
      <c r="AK2024" s="5">
        <v>0</v>
      </c>
      <c r="AL2024" s="5">
        <v>0</v>
      </c>
      <c r="AM2024" s="5">
        <v>25996.93</v>
      </c>
      <c r="AN2024">
        <v>4</v>
      </c>
      <c r="AO2024">
        <v>4</v>
      </c>
      <c r="AP2024" t="str">
        <f t="shared" si="284"/>
        <v>Yes</v>
      </c>
      <c r="AQ2024">
        <v>1</v>
      </c>
      <c r="AR2024" s="5">
        <f t="shared" si="285"/>
        <v>2317701.13</v>
      </c>
      <c r="AS2024" s="5">
        <f t="shared" si="286"/>
        <v>503211.39</v>
      </c>
      <c r="AT2024" t="s">
        <v>59</v>
      </c>
      <c r="AU2024" t="s">
        <v>6164</v>
      </c>
      <c r="AV2024" t="s">
        <v>6165</v>
      </c>
      <c r="AW2024" t="s">
        <v>6166</v>
      </c>
      <c r="AX2024" t="s">
        <v>6177</v>
      </c>
      <c r="AY2024">
        <v>40</v>
      </c>
      <c r="AZ2024">
        <v>0</v>
      </c>
      <c r="BA2024">
        <v>0</v>
      </c>
      <c r="BB2024" t="s">
        <v>6168</v>
      </c>
      <c r="BC2024">
        <v>0</v>
      </c>
      <c r="BD2024">
        <v>0</v>
      </c>
      <c r="BE2024" t="s">
        <v>6169</v>
      </c>
      <c r="BF2024" t="s">
        <v>6170</v>
      </c>
      <c r="BG2024">
        <v>0</v>
      </c>
      <c r="BH2024" t="s">
        <v>6171</v>
      </c>
      <c r="BI2024">
        <v>39</v>
      </c>
      <c r="BJ2024" t="s">
        <v>6172</v>
      </c>
      <c r="BK2024">
        <v>0</v>
      </c>
      <c r="BL2024">
        <v>48</v>
      </c>
      <c r="BM2024" s="3">
        <f t="shared" si="287"/>
        <v>0.8125</v>
      </c>
    </row>
    <row r="2025" spans="1:65">
      <c r="A2025" t="s">
        <v>2158</v>
      </c>
      <c r="B2025" s="2">
        <v>45779</v>
      </c>
      <c r="C2025" t="s">
        <v>1632</v>
      </c>
      <c r="D2025" t="s">
        <v>2135</v>
      </c>
      <c r="E2025">
        <v>5</v>
      </c>
      <c r="F2025" t="s">
        <v>72</v>
      </c>
      <c r="G2025" t="s">
        <v>79</v>
      </c>
      <c r="H2025" t="s">
        <v>102</v>
      </c>
      <c r="I2025" t="s">
        <v>64</v>
      </c>
      <c r="J2025" t="s">
        <v>53</v>
      </c>
      <c r="K2025" t="s">
        <v>75</v>
      </c>
      <c r="L2025" t="s">
        <v>92</v>
      </c>
      <c r="M2025" t="s">
        <v>56</v>
      </c>
      <c r="N2025" t="s">
        <v>94</v>
      </c>
      <c r="O2025" t="s">
        <v>82</v>
      </c>
      <c r="P2025">
        <v>63</v>
      </c>
      <c r="Q2025">
        <v>71</v>
      </c>
      <c r="R2025">
        <v>71</v>
      </c>
      <c r="S2025">
        <v>1</v>
      </c>
      <c r="T2025">
        <f t="shared" si="279"/>
        <v>70</v>
      </c>
      <c r="U2025">
        <v>63</v>
      </c>
      <c r="V2025">
        <f t="shared" si="280"/>
        <v>7</v>
      </c>
      <c r="W2025" s="3">
        <f t="shared" si="281"/>
        <v>1.4084507042253521E-2</v>
      </c>
      <c r="X2025">
        <v>23</v>
      </c>
      <c r="Y2025" s="4">
        <v>3.9</v>
      </c>
      <c r="Z2025" s="4">
        <v>1.4</v>
      </c>
      <c r="AA2025" s="5">
        <v>36456.07</v>
      </c>
      <c r="AB2025" s="5">
        <f t="shared" si="282"/>
        <v>2296732.41</v>
      </c>
      <c r="AC2025" s="5">
        <v>23925.38</v>
      </c>
      <c r="AD2025" s="5">
        <f t="shared" si="283"/>
        <v>1698701.98</v>
      </c>
      <c r="AE2025" s="5">
        <v>116482.36</v>
      </c>
      <c r="AF2025" s="5">
        <v>31491.57</v>
      </c>
      <c r="AG2025" s="5">
        <v>9093.9599999999991</v>
      </c>
      <c r="AH2025" s="5">
        <v>2030</v>
      </c>
      <c r="AI2025" s="5">
        <v>3550</v>
      </c>
      <c r="AJ2025">
        <v>0</v>
      </c>
      <c r="AK2025" s="5">
        <v>0</v>
      </c>
      <c r="AL2025" s="5">
        <v>4644.3</v>
      </c>
      <c r="AM2025" s="5">
        <v>44260.12</v>
      </c>
      <c r="AN2025">
        <v>4</v>
      </c>
      <c r="AO2025">
        <v>4</v>
      </c>
      <c r="AP2025" t="str">
        <f t="shared" si="284"/>
        <v>Yes</v>
      </c>
      <c r="AQ2025">
        <v>1</v>
      </c>
      <c r="AR2025" s="5">
        <f t="shared" si="285"/>
        <v>1910254.29</v>
      </c>
      <c r="AS2025" s="5">
        <f t="shared" si="286"/>
        <v>386478.12</v>
      </c>
      <c r="AT2025" t="s">
        <v>59</v>
      </c>
      <c r="AU2025" t="s">
        <v>6164</v>
      </c>
      <c r="AV2025" t="s">
        <v>6165</v>
      </c>
      <c r="AW2025" t="s">
        <v>6166</v>
      </c>
      <c r="AX2025" t="s">
        <v>6184</v>
      </c>
      <c r="AY2025">
        <v>65</v>
      </c>
      <c r="AZ2025">
        <v>2</v>
      </c>
      <c r="BA2025">
        <v>37</v>
      </c>
      <c r="BB2025" t="s">
        <v>6180</v>
      </c>
      <c r="BC2025">
        <v>0</v>
      </c>
      <c r="BD2025">
        <v>0</v>
      </c>
      <c r="BE2025" t="s">
        <v>6169</v>
      </c>
      <c r="BF2025" t="s">
        <v>6170</v>
      </c>
      <c r="BG2025">
        <v>1</v>
      </c>
      <c r="BH2025" t="s">
        <v>6186</v>
      </c>
      <c r="BI2025">
        <v>27</v>
      </c>
      <c r="BJ2025" t="s">
        <v>6172</v>
      </c>
      <c r="BK2025">
        <v>0</v>
      </c>
      <c r="BL2025">
        <v>79</v>
      </c>
      <c r="BM2025" s="3">
        <f t="shared" si="287"/>
        <v>0.89873417721518989</v>
      </c>
    </row>
    <row r="2026" spans="1:65">
      <c r="A2026" t="s">
        <v>2159</v>
      </c>
      <c r="B2026" s="2">
        <v>45779</v>
      </c>
      <c r="C2026" t="s">
        <v>1632</v>
      </c>
      <c r="D2026" t="s">
        <v>2135</v>
      </c>
      <c r="E2026">
        <v>5</v>
      </c>
      <c r="F2026" t="s">
        <v>61</v>
      </c>
      <c r="G2026" t="s">
        <v>79</v>
      </c>
      <c r="H2026" t="s">
        <v>100</v>
      </c>
      <c r="I2026" t="s">
        <v>74</v>
      </c>
      <c r="J2026" t="s">
        <v>53</v>
      </c>
      <c r="K2026" t="s">
        <v>66</v>
      </c>
      <c r="L2026" t="s">
        <v>92</v>
      </c>
      <c r="M2026" t="s">
        <v>56</v>
      </c>
      <c r="N2026" t="s">
        <v>94</v>
      </c>
      <c r="O2026" t="s">
        <v>82</v>
      </c>
      <c r="P2026">
        <v>85</v>
      </c>
      <c r="Q2026">
        <v>89</v>
      </c>
      <c r="R2026">
        <v>85</v>
      </c>
      <c r="S2026">
        <v>1</v>
      </c>
      <c r="T2026">
        <f t="shared" si="279"/>
        <v>84</v>
      </c>
      <c r="U2026">
        <v>82</v>
      </c>
      <c r="V2026">
        <f t="shared" si="280"/>
        <v>2</v>
      </c>
      <c r="W2026" s="3">
        <f t="shared" si="281"/>
        <v>1.1764705882352941E-2</v>
      </c>
      <c r="X2026">
        <v>18</v>
      </c>
      <c r="Y2026" s="4">
        <v>3.5</v>
      </c>
      <c r="Z2026" s="4">
        <v>1.3</v>
      </c>
      <c r="AA2026" s="5">
        <v>30692.17</v>
      </c>
      <c r="AB2026" s="5">
        <f t="shared" si="282"/>
        <v>2516757.94</v>
      </c>
      <c r="AC2026" s="5">
        <v>23887.11</v>
      </c>
      <c r="AD2026" s="5">
        <f t="shared" si="283"/>
        <v>2030404.35</v>
      </c>
      <c r="AE2026" s="5">
        <v>143880.78</v>
      </c>
      <c r="AF2026" s="5">
        <v>35089.040000000001</v>
      </c>
      <c r="AG2026" s="5">
        <v>8377.9</v>
      </c>
      <c r="AH2026" s="5">
        <v>1885</v>
      </c>
      <c r="AI2026" s="5">
        <v>3532.47</v>
      </c>
      <c r="AJ2026">
        <v>0</v>
      </c>
      <c r="AK2026" s="5">
        <v>0</v>
      </c>
      <c r="AL2026" s="5">
        <v>33165.040000000001</v>
      </c>
      <c r="AM2026" s="5">
        <v>89973.74</v>
      </c>
      <c r="AN2026">
        <v>4</v>
      </c>
      <c r="AO2026">
        <v>5</v>
      </c>
      <c r="AP2026" t="str">
        <f t="shared" si="284"/>
        <v>No</v>
      </c>
      <c r="AQ2026">
        <v>3</v>
      </c>
      <c r="AR2026" s="5">
        <f t="shared" si="285"/>
        <v>2346308.3199999998</v>
      </c>
      <c r="AS2026" s="5">
        <f t="shared" si="286"/>
        <v>170449.62</v>
      </c>
      <c r="AT2026" t="s">
        <v>59</v>
      </c>
      <c r="AU2026" t="s">
        <v>6164</v>
      </c>
      <c r="AV2026" t="s">
        <v>6165</v>
      </c>
      <c r="AW2026" t="s">
        <v>6166</v>
      </c>
      <c r="AX2026" t="s">
        <v>6167</v>
      </c>
      <c r="AY2026">
        <v>87</v>
      </c>
      <c r="AZ2026">
        <v>0</v>
      </c>
      <c r="BA2026">
        <v>21</v>
      </c>
      <c r="BB2026" t="s">
        <v>6198</v>
      </c>
      <c r="BC2026">
        <v>1</v>
      </c>
      <c r="BD2026">
        <v>0</v>
      </c>
      <c r="BE2026" t="s">
        <v>6178</v>
      </c>
      <c r="BF2026" t="s">
        <v>6170</v>
      </c>
      <c r="BG2026">
        <v>0</v>
      </c>
      <c r="BH2026" t="s">
        <v>6171</v>
      </c>
      <c r="BI2026">
        <v>16</v>
      </c>
      <c r="BJ2026" t="s">
        <v>6172</v>
      </c>
      <c r="BK2026">
        <v>0</v>
      </c>
      <c r="BL2026">
        <v>93</v>
      </c>
      <c r="BM2026" s="3">
        <f t="shared" si="287"/>
        <v>0.91397849462365588</v>
      </c>
    </row>
    <row r="2027" spans="1:65">
      <c r="A2027" t="s">
        <v>2160</v>
      </c>
      <c r="B2027" s="2">
        <v>45779</v>
      </c>
      <c r="C2027" t="s">
        <v>1632</v>
      </c>
      <c r="D2027" t="s">
        <v>2135</v>
      </c>
      <c r="E2027">
        <v>5</v>
      </c>
      <c r="F2027" t="s">
        <v>72</v>
      </c>
      <c r="G2027" t="s">
        <v>50</v>
      </c>
      <c r="H2027" t="s">
        <v>179</v>
      </c>
      <c r="I2027" t="s">
        <v>52</v>
      </c>
      <c r="J2027" t="s">
        <v>81</v>
      </c>
      <c r="K2027" t="s">
        <v>54</v>
      </c>
      <c r="L2027" t="s">
        <v>55</v>
      </c>
      <c r="M2027" t="s">
        <v>56</v>
      </c>
      <c r="N2027" t="s">
        <v>57</v>
      </c>
      <c r="O2027" t="s">
        <v>120</v>
      </c>
      <c r="P2027">
        <v>37</v>
      </c>
      <c r="Q2027">
        <v>39</v>
      </c>
      <c r="R2027">
        <v>38</v>
      </c>
      <c r="S2027">
        <v>1</v>
      </c>
      <c r="T2027">
        <f t="shared" si="279"/>
        <v>37</v>
      </c>
      <c r="U2027">
        <v>36</v>
      </c>
      <c r="V2027">
        <f t="shared" si="280"/>
        <v>1</v>
      </c>
      <c r="W2027" s="3">
        <f t="shared" si="281"/>
        <v>2.6315789473684209E-2</v>
      </c>
      <c r="X2027">
        <v>35</v>
      </c>
      <c r="Y2027" s="4">
        <v>3.4</v>
      </c>
      <c r="Z2027" s="4">
        <v>2.2999999999999998</v>
      </c>
      <c r="AA2027" s="5">
        <v>84119.34</v>
      </c>
      <c r="AB2027" s="5">
        <f t="shared" si="282"/>
        <v>3028296.24</v>
      </c>
      <c r="AC2027" s="5">
        <v>52784.69</v>
      </c>
      <c r="AD2027" s="5">
        <f t="shared" si="283"/>
        <v>2005818.22</v>
      </c>
      <c r="AE2027" s="5">
        <v>120007.93</v>
      </c>
      <c r="AF2027" s="5">
        <v>33451.75</v>
      </c>
      <c r="AG2027" s="5">
        <v>10404.17</v>
      </c>
      <c r="AH2027" s="5">
        <v>3335</v>
      </c>
      <c r="AI2027" s="5">
        <v>7600</v>
      </c>
      <c r="AJ2027">
        <v>0</v>
      </c>
      <c r="AK2027" s="5">
        <v>0</v>
      </c>
      <c r="AL2027" s="5">
        <v>1708.77</v>
      </c>
      <c r="AM2027" s="5">
        <v>25469.78</v>
      </c>
      <c r="AN2027">
        <v>4</v>
      </c>
      <c r="AO2027">
        <v>5</v>
      </c>
      <c r="AP2027" t="str">
        <f t="shared" si="284"/>
        <v>No</v>
      </c>
      <c r="AQ2027">
        <v>2</v>
      </c>
      <c r="AR2027" s="5">
        <f t="shared" si="285"/>
        <v>2207795.62</v>
      </c>
      <c r="AS2027" s="5">
        <f t="shared" si="286"/>
        <v>820500.62</v>
      </c>
      <c r="AT2027" t="s">
        <v>59</v>
      </c>
      <c r="AU2027" t="s">
        <v>6164</v>
      </c>
      <c r="AV2027" t="s">
        <v>6165</v>
      </c>
      <c r="AW2027" t="s">
        <v>6166</v>
      </c>
      <c r="AX2027" t="s">
        <v>6167</v>
      </c>
      <c r="AY2027">
        <v>37</v>
      </c>
      <c r="AZ2027">
        <v>0</v>
      </c>
      <c r="BA2027">
        <v>14</v>
      </c>
      <c r="BB2027" t="s">
        <v>6198</v>
      </c>
      <c r="BC2027">
        <v>1</v>
      </c>
      <c r="BD2027">
        <v>0</v>
      </c>
      <c r="BE2027" t="s">
        <v>6196</v>
      </c>
      <c r="BF2027" t="s">
        <v>6170</v>
      </c>
      <c r="BG2027">
        <v>1</v>
      </c>
      <c r="BH2027" t="s">
        <v>6179</v>
      </c>
      <c r="BI2027">
        <v>46</v>
      </c>
      <c r="BJ2027" t="s">
        <v>6172</v>
      </c>
      <c r="BK2027">
        <v>0</v>
      </c>
      <c r="BL2027">
        <v>49</v>
      </c>
      <c r="BM2027" s="3">
        <f t="shared" si="287"/>
        <v>0.77551020408163263</v>
      </c>
    </row>
    <row r="2028" spans="1:65">
      <c r="A2028" t="s">
        <v>2161</v>
      </c>
      <c r="B2028" s="2">
        <v>45779</v>
      </c>
      <c r="C2028" t="s">
        <v>1632</v>
      </c>
      <c r="D2028" t="s">
        <v>2135</v>
      </c>
      <c r="E2028">
        <v>5</v>
      </c>
      <c r="F2028" t="s">
        <v>61</v>
      </c>
      <c r="G2028" t="s">
        <v>62</v>
      </c>
      <c r="H2028" t="s">
        <v>63</v>
      </c>
      <c r="I2028" t="s">
        <v>64</v>
      </c>
      <c r="J2028" t="s">
        <v>53</v>
      </c>
      <c r="K2028" t="s">
        <v>66</v>
      </c>
      <c r="L2028" t="s">
        <v>92</v>
      </c>
      <c r="M2028" t="s">
        <v>56</v>
      </c>
      <c r="N2028" t="s">
        <v>57</v>
      </c>
      <c r="O2028" t="s">
        <v>70</v>
      </c>
      <c r="P2028">
        <v>76</v>
      </c>
      <c r="Q2028">
        <v>76</v>
      </c>
      <c r="R2028">
        <v>73</v>
      </c>
      <c r="S2028">
        <v>1</v>
      </c>
      <c r="T2028">
        <f t="shared" si="279"/>
        <v>72</v>
      </c>
      <c r="U2028">
        <v>72</v>
      </c>
      <c r="V2028">
        <f t="shared" si="280"/>
        <v>0</v>
      </c>
      <c r="W2028" s="3">
        <f t="shared" si="281"/>
        <v>1.3698630136986301E-2</v>
      </c>
      <c r="X2028">
        <v>25</v>
      </c>
      <c r="Y2028" s="4">
        <v>6.4</v>
      </c>
      <c r="Z2028" s="4">
        <v>1.6</v>
      </c>
      <c r="AA2028" s="5">
        <v>30215.38</v>
      </c>
      <c r="AB2028" s="5">
        <f t="shared" si="282"/>
        <v>2175507.36</v>
      </c>
      <c r="AC2028" s="5">
        <v>23884.77</v>
      </c>
      <c r="AD2028" s="5">
        <f t="shared" si="283"/>
        <v>1743588.21</v>
      </c>
      <c r="AE2028" s="5">
        <v>122058.77</v>
      </c>
      <c r="AF2028" s="5">
        <v>32661.32</v>
      </c>
      <c r="AG2028" s="5">
        <v>9490.5</v>
      </c>
      <c r="AH2028" s="5">
        <v>2320</v>
      </c>
      <c r="AI2028" s="5">
        <v>3539.39</v>
      </c>
      <c r="AJ2028">
        <v>0</v>
      </c>
      <c r="AK2028" s="5">
        <v>0</v>
      </c>
      <c r="AL2028" s="5">
        <v>31740.84</v>
      </c>
      <c r="AM2028" s="5">
        <v>75924.990000000005</v>
      </c>
      <c r="AN2028">
        <v>4</v>
      </c>
      <c r="AO2028">
        <v>3</v>
      </c>
      <c r="AP2028" t="str">
        <f t="shared" si="284"/>
        <v>Yes</v>
      </c>
      <c r="AQ2028">
        <v>0</v>
      </c>
      <c r="AR2028" s="5">
        <f t="shared" si="285"/>
        <v>2021324.02</v>
      </c>
      <c r="AS2028" s="5">
        <f t="shared" si="286"/>
        <v>154183.34</v>
      </c>
      <c r="AT2028" t="s">
        <v>59</v>
      </c>
      <c r="AU2028" t="s">
        <v>6164</v>
      </c>
      <c r="AV2028" t="s">
        <v>6165</v>
      </c>
      <c r="AW2028" t="s">
        <v>6166</v>
      </c>
      <c r="AX2028" t="s">
        <v>6167</v>
      </c>
      <c r="AY2028">
        <v>78</v>
      </c>
      <c r="AZ2028">
        <v>0</v>
      </c>
      <c r="BA2028">
        <v>0</v>
      </c>
      <c r="BB2028" t="s">
        <v>6168</v>
      </c>
      <c r="BC2028">
        <v>0</v>
      </c>
      <c r="BD2028">
        <v>0</v>
      </c>
      <c r="BE2028" t="s">
        <v>6169</v>
      </c>
      <c r="BF2028" t="s">
        <v>6170</v>
      </c>
      <c r="BG2028">
        <v>1</v>
      </c>
      <c r="BH2028" t="s">
        <v>6186</v>
      </c>
      <c r="BI2028">
        <v>21</v>
      </c>
      <c r="BJ2028" t="s">
        <v>6172</v>
      </c>
      <c r="BK2028">
        <v>0</v>
      </c>
      <c r="BL2028">
        <v>79</v>
      </c>
      <c r="BM2028" s="3">
        <f t="shared" si="287"/>
        <v>0.92405063291139244</v>
      </c>
    </row>
    <row r="2029" spans="1:65">
      <c r="A2029" t="s">
        <v>2162</v>
      </c>
      <c r="B2029" s="2">
        <v>45779</v>
      </c>
      <c r="C2029" t="s">
        <v>1632</v>
      </c>
      <c r="D2029" t="s">
        <v>2135</v>
      </c>
      <c r="E2029">
        <v>5</v>
      </c>
      <c r="F2029" t="s">
        <v>78</v>
      </c>
      <c r="G2029" t="s">
        <v>62</v>
      </c>
      <c r="H2029" t="s">
        <v>168</v>
      </c>
      <c r="I2029" t="s">
        <v>64</v>
      </c>
      <c r="J2029" t="s">
        <v>53</v>
      </c>
      <c r="K2029" t="s">
        <v>75</v>
      </c>
      <c r="L2029" t="s">
        <v>87</v>
      </c>
      <c r="M2029" t="s">
        <v>56</v>
      </c>
      <c r="N2029" t="s">
        <v>109</v>
      </c>
      <c r="O2029" t="s">
        <v>120</v>
      </c>
      <c r="P2029">
        <v>62</v>
      </c>
      <c r="Q2029">
        <v>65</v>
      </c>
      <c r="R2029">
        <v>61</v>
      </c>
      <c r="S2029">
        <v>1</v>
      </c>
      <c r="T2029">
        <f t="shared" si="279"/>
        <v>60</v>
      </c>
      <c r="U2029">
        <v>60</v>
      </c>
      <c r="V2029">
        <f t="shared" si="280"/>
        <v>0</v>
      </c>
      <c r="W2029" s="3">
        <f t="shared" si="281"/>
        <v>1.6393442622950821E-2</v>
      </c>
      <c r="X2029">
        <v>29</v>
      </c>
      <c r="Y2029" s="4">
        <v>4.3</v>
      </c>
      <c r="Z2029" s="4">
        <v>1.5</v>
      </c>
      <c r="AA2029" s="5">
        <v>35676.730000000003</v>
      </c>
      <c r="AB2029" s="5">
        <f t="shared" si="282"/>
        <v>2140603.7999999998</v>
      </c>
      <c r="AC2029" s="5">
        <v>24079.8</v>
      </c>
      <c r="AD2029" s="5">
        <f t="shared" si="283"/>
        <v>1468867.8</v>
      </c>
      <c r="AE2029" s="5">
        <v>100884.82</v>
      </c>
      <c r="AF2029" s="5">
        <v>29454.23</v>
      </c>
      <c r="AG2029" s="5">
        <v>10315.31</v>
      </c>
      <c r="AH2029" s="5">
        <v>2175</v>
      </c>
      <c r="AI2029" s="5">
        <v>3549.09</v>
      </c>
      <c r="AJ2029">
        <v>0</v>
      </c>
      <c r="AK2029" s="5">
        <v>0</v>
      </c>
      <c r="AL2029" s="5">
        <v>0</v>
      </c>
      <c r="AM2029" s="5">
        <v>89805.83</v>
      </c>
      <c r="AN2029">
        <v>8</v>
      </c>
      <c r="AO2029">
        <v>8</v>
      </c>
      <c r="AP2029" t="str">
        <f t="shared" si="284"/>
        <v>Yes</v>
      </c>
      <c r="AQ2029">
        <v>1</v>
      </c>
      <c r="AR2029" s="5">
        <f t="shared" si="285"/>
        <v>1705052.08</v>
      </c>
      <c r="AS2029" s="5">
        <f t="shared" si="286"/>
        <v>435551.72</v>
      </c>
      <c r="AT2029" t="s">
        <v>59</v>
      </c>
      <c r="AU2029" t="s">
        <v>6164</v>
      </c>
      <c r="AV2029" t="s">
        <v>6165</v>
      </c>
      <c r="AW2029" t="s">
        <v>6166</v>
      </c>
      <c r="AX2029" t="s">
        <v>6167</v>
      </c>
      <c r="AY2029">
        <v>65</v>
      </c>
      <c r="AZ2029">
        <v>0</v>
      </c>
      <c r="BA2029">
        <v>0</v>
      </c>
      <c r="BB2029" t="s">
        <v>6168</v>
      </c>
      <c r="BC2029">
        <v>0</v>
      </c>
      <c r="BD2029">
        <v>0</v>
      </c>
      <c r="BE2029" t="s">
        <v>6169</v>
      </c>
      <c r="BF2029" t="s">
        <v>6170</v>
      </c>
      <c r="BG2029">
        <v>1</v>
      </c>
      <c r="BH2029" t="s">
        <v>6179</v>
      </c>
      <c r="BI2029">
        <v>44</v>
      </c>
      <c r="BJ2029" t="s">
        <v>6172</v>
      </c>
      <c r="BK2029">
        <v>0</v>
      </c>
      <c r="BL2029">
        <v>71</v>
      </c>
      <c r="BM2029" s="3">
        <f t="shared" si="287"/>
        <v>0.85915492957746475</v>
      </c>
    </row>
    <row r="2030" spans="1:65">
      <c r="A2030" t="s">
        <v>2163</v>
      </c>
      <c r="B2030" s="2">
        <v>45779</v>
      </c>
      <c r="C2030" t="s">
        <v>1632</v>
      </c>
      <c r="D2030" t="s">
        <v>2135</v>
      </c>
      <c r="E2030">
        <v>5</v>
      </c>
      <c r="F2030" t="s">
        <v>78</v>
      </c>
      <c r="G2030" t="s">
        <v>62</v>
      </c>
      <c r="H2030" t="s">
        <v>153</v>
      </c>
      <c r="I2030" t="s">
        <v>74</v>
      </c>
      <c r="J2030" t="s">
        <v>53</v>
      </c>
      <c r="K2030" t="s">
        <v>66</v>
      </c>
      <c r="L2030" t="s">
        <v>92</v>
      </c>
      <c r="M2030" t="s">
        <v>56</v>
      </c>
      <c r="N2030" t="s">
        <v>76</v>
      </c>
      <c r="O2030" t="s">
        <v>82</v>
      </c>
      <c r="P2030">
        <v>69</v>
      </c>
      <c r="Q2030">
        <v>71</v>
      </c>
      <c r="R2030">
        <v>69</v>
      </c>
      <c r="S2030">
        <v>2</v>
      </c>
      <c r="T2030">
        <f t="shared" si="279"/>
        <v>67</v>
      </c>
      <c r="U2030">
        <v>67</v>
      </c>
      <c r="V2030">
        <f t="shared" si="280"/>
        <v>0</v>
      </c>
      <c r="W2030" s="3">
        <f t="shared" si="281"/>
        <v>2.8985507246376812E-2</v>
      </c>
      <c r="X2030">
        <v>34</v>
      </c>
      <c r="Y2030" s="4">
        <v>3.6</v>
      </c>
      <c r="Z2030" s="4">
        <v>1.6</v>
      </c>
      <c r="AA2030" s="5">
        <v>30166.240000000002</v>
      </c>
      <c r="AB2030" s="5">
        <f t="shared" si="282"/>
        <v>2021138.08</v>
      </c>
      <c r="AC2030" s="5">
        <v>23910.46</v>
      </c>
      <c r="AD2030" s="5">
        <f t="shared" si="283"/>
        <v>1649821.74</v>
      </c>
      <c r="AE2030" s="5">
        <v>118177.41</v>
      </c>
      <c r="AF2030" s="5">
        <v>32839.24</v>
      </c>
      <c r="AG2030" s="5">
        <v>9401.7199999999993</v>
      </c>
      <c r="AH2030" s="5">
        <v>2320</v>
      </c>
      <c r="AI2030" s="5">
        <v>7122.58</v>
      </c>
      <c r="AJ2030">
        <v>0</v>
      </c>
      <c r="AK2030" s="5">
        <v>0</v>
      </c>
      <c r="AL2030" s="5">
        <v>31740.84</v>
      </c>
      <c r="AM2030" s="5">
        <v>77949.72</v>
      </c>
      <c r="AN2030">
        <v>4</v>
      </c>
      <c r="AO2030">
        <v>4</v>
      </c>
      <c r="AP2030" t="str">
        <f t="shared" si="284"/>
        <v>Yes</v>
      </c>
      <c r="AQ2030">
        <v>1</v>
      </c>
      <c r="AR2030" s="5">
        <f t="shared" si="285"/>
        <v>1929373.25</v>
      </c>
      <c r="AS2030" s="5">
        <f t="shared" si="286"/>
        <v>91764.83</v>
      </c>
      <c r="AT2030" t="s">
        <v>59</v>
      </c>
      <c r="AU2030" t="s">
        <v>6164</v>
      </c>
      <c r="AV2030" t="s">
        <v>6165</v>
      </c>
      <c r="AW2030" t="s">
        <v>6166</v>
      </c>
      <c r="AX2030" t="s">
        <v>6167</v>
      </c>
      <c r="AY2030">
        <v>72</v>
      </c>
      <c r="AZ2030">
        <v>0</v>
      </c>
      <c r="BA2030">
        <v>0</v>
      </c>
      <c r="BB2030" t="s">
        <v>6168</v>
      </c>
      <c r="BC2030">
        <v>0</v>
      </c>
      <c r="BD2030">
        <v>0</v>
      </c>
      <c r="BE2030" t="s">
        <v>6169</v>
      </c>
      <c r="BF2030" t="s">
        <v>6170</v>
      </c>
      <c r="BG2030">
        <v>1</v>
      </c>
      <c r="BH2030" t="s">
        <v>6179</v>
      </c>
      <c r="BI2030">
        <v>36</v>
      </c>
      <c r="BJ2030" t="s">
        <v>6172</v>
      </c>
      <c r="BK2030">
        <v>0</v>
      </c>
      <c r="BL2030">
        <v>77</v>
      </c>
      <c r="BM2030" s="3">
        <f t="shared" si="287"/>
        <v>0.89610389610389607</v>
      </c>
    </row>
    <row r="2031" spans="1:65">
      <c r="A2031" t="s">
        <v>2164</v>
      </c>
      <c r="B2031" s="2">
        <v>45779</v>
      </c>
      <c r="C2031" t="s">
        <v>1632</v>
      </c>
      <c r="D2031" t="s">
        <v>2135</v>
      </c>
      <c r="E2031">
        <v>5</v>
      </c>
      <c r="F2031" t="s">
        <v>49</v>
      </c>
      <c r="G2031" t="s">
        <v>62</v>
      </c>
      <c r="H2031" t="s">
        <v>125</v>
      </c>
      <c r="I2031" t="s">
        <v>52</v>
      </c>
      <c r="J2031" t="s">
        <v>53</v>
      </c>
      <c r="K2031" t="s">
        <v>66</v>
      </c>
      <c r="L2031" t="s">
        <v>67</v>
      </c>
      <c r="M2031" t="s">
        <v>68</v>
      </c>
      <c r="N2031" t="s">
        <v>109</v>
      </c>
      <c r="O2031" t="s">
        <v>120</v>
      </c>
      <c r="P2031">
        <v>80</v>
      </c>
      <c r="Q2031">
        <v>85</v>
      </c>
      <c r="R2031">
        <v>83</v>
      </c>
      <c r="S2031">
        <v>8</v>
      </c>
      <c r="T2031">
        <f t="shared" si="279"/>
        <v>75</v>
      </c>
      <c r="U2031">
        <v>75</v>
      </c>
      <c r="V2031">
        <f t="shared" si="280"/>
        <v>0</v>
      </c>
      <c r="W2031" s="3">
        <f t="shared" si="281"/>
        <v>9.6385542168674704E-2</v>
      </c>
      <c r="X2031">
        <v>24</v>
      </c>
      <c r="Y2031" s="4">
        <v>5.3</v>
      </c>
      <c r="Z2031" s="4">
        <v>1.9</v>
      </c>
      <c r="AA2031" s="5">
        <v>30592.48</v>
      </c>
      <c r="AB2031" s="5">
        <f t="shared" si="282"/>
        <v>2294436</v>
      </c>
      <c r="AC2031" s="5">
        <v>22022.79</v>
      </c>
      <c r="AD2031" s="5">
        <f t="shared" si="283"/>
        <v>1827891.57</v>
      </c>
      <c r="AE2031" s="5">
        <v>150151.65</v>
      </c>
      <c r="AF2031" s="5">
        <v>38151.46</v>
      </c>
      <c r="AG2031" s="5">
        <v>34616.75</v>
      </c>
      <c r="AH2031" s="5">
        <v>2755</v>
      </c>
      <c r="AI2031" s="5">
        <v>66213.8</v>
      </c>
      <c r="AJ2031">
        <v>2</v>
      </c>
      <c r="AK2031" s="5">
        <v>17079.060000000001</v>
      </c>
      <c r="AL2031" s="5">
        <v>0</v>
      </c>
      <c r="AM2031" s="5">
        <v>116457.55</v>
      </c>
      <c r="AN2031">
        <v>8</v>
      </c>
      <c r="AO2031">
        <v>10</v>
      </c>
      <c r="AP2031" t="str">
        <f t="shared" si="284"/>
        <v>No</v>
      </c>
      <c r="AQ2031">
        <v>4</v>
      </c>
      <c r="AR2031" s="5">
        <f t="shared" si="285"/>
        <v>2253316.84</v>
      </c>
      <c r="AS2031" s="5">
        <f t="shared" si="286"/>
        <v>41119.160000000003</v>
      </c>
      <c r="AT2031" t="s">
        <v>1641</v>
      </c>
      <c r="AU2031" t="s">
        <v>6173</v>
      </c>
      <c r="AV2031" t="s">
        <v>6174</v>
      </c>
      <c r="AW2031" t="s">
        <v>6175</v>
      </c>
      <c r="AX2031" t="s">
        <v>6167</v>
      </c>
      <c r="AY2031">
        <v>82</v>
      </c>
      <c r="AZ2031">
        <v>2</v>
      </c>
      <c r="BA2031">
        <v>0</v>
      </c>
      <c r="BB2031" t="s">
        <v>6168</v>
      </c>
      <c r="BC2031">
        <v>2</v>
      </c>
      <c r="BD2031">
        <v>0</v>
      </c>
      <c r="BE2031" t="s">
        <v>6178</v>
      </c>
      <c r="BF2031" t="s">
        <v>6210</v>
      </c>
      <c r="BG2031">
        <v>0</v>
      </c>
      <c r="BH2031" t="s">
        <v>6171</v>
      </c>
      <c r="BI2031">
        <v>60</v>
      </c>
      <c r="BJ2031" t="s">
        <v>6187</v>
      </c>
      <c r="BK2031">
        <v>0</v>
      </c>
      <c r="BL2031">
        <v>88</v>
      </c>
      <c r="BM2031" s="3">
        <f t="shared" si="287"/>
        <v>0.94318181818181823</v>
      </c>
    </row>
    <row r="2032" spans="1:65">
      <c r="A2032" t="s">
        <v>2165</v>
      </c>
      <c r="B2032" s="2">
        <v>45779</v>
      </c>
      <c r="C2032" t="s">
        <v>1632</v>
      </c>
      <c r="D2032" t="s">
        <v>2135</v>
      </c>
      <c r="E2032">
        <v>5</v>
      </c>
      <c r="F2032" t="s">
        <v>49</v>
      </c>
      <c r="G2032" t="s">
        <v>79</v>
      </c>
      <c r="H2032" t="s">
        <v>106</v>
      </c>
      <c r="I2032" t="s">
        <v>64</v>
      </c>
      <c r="J2032" t="s">
        <v>53</v>
      </c>
      <c r="K2032" t="s">
        <v>66</v>
      </c>
      <c r="L2032" t="s">
        <v>67</v>
      </c>
      <c r="M2032" t="s">
        <v>68</v>
      </c>
      <c r="N2032" t="s">
        <v>57</v>
      </c>
      <c r="O2032" t="s">
        <v>58</v>
      </c>
      <c r="P2032">
        <v>76</v>
      </c>
      <c r="Q2032">
        <v>80</v>
      </c>
      <c r="R2032">
        <v>78</v>
      </c>
      <c r="S2032">
        <v>7</v>
      </c>
      <c r="T2032">
        <f t="shared" si="279"/>
        <v>71</v>
      </c>
      <c r="U2032">
        <v>71</v>
      </c>
      <c r="V2032">
        <f t="shared" si="280"/>
        <v>0</v>
      </c>
      <c r="W2032" s="3">
        <f t="shared" si="281"/>
        <v>8.9743589743589744E-2</v>
      </c>
      <c r="X2032">
        <v>15</v>
      </c>
      <c r="Y2032" s="4">
        <v>0.5</v>
      </c>
      <c r="Z2032" s="4">
        <v>1</v>
      </c>
      <c r="AA2032" s="5">
        <v>30742.82</v>
      </c>
      <c r="AB2032" s="5">
        <f t="shared" si="282"/>
        <v>2182740.2200000002</v>
      </c>
      <c r="AC2032" s="5">
        <v>21813.25</v>
      </c>
      <c r="AD2032" s="5">
        <f t="shared" si="283"/>
        <v>1701433.5</v>
      </c>
      <c r="AE2032" s="5">
        <v>129635.04</v>
      </c>
      <c r="AF2032" s="5">
        <v>36397.440000000002</v>
      </c>
      <c r="AG2032" s="5">
        <v>33719.730000000003</v>
      </c>
      <c r="AH2032" s="5">
        <v>1450</v>
      </c>
      <c r="AI2032" s="5">
        <v>63695.46</v>
      </c>
      <c r="AJ2032">
        <v>2</v>
      </c>
      <c r="AK2032" s="5">
        <v>16994.14</v>
      </c>
      <c r="AL2032" s="5">
        <v>0</v>
      </c>
      <c r="AM2032" s="5">
        <v>47726.67</v>
      </c>
      <c r="AN2032">
        <v>4</v>
      </c>
      <c r="AO2032">
        <v>3</v>
      </c>
      <c r="AP2032" t="str">
        <f t="shared" si="284"/>
        <v>Yes</v>
      </c>
      <c r="AQ2032">
        <v>3</v>
      </c>
      <c r="AR2032" s="5">
        <f t="shared" si="285"/>
        <v>2031051.98</v>
      </c>
      <c r="AS2032" s="5">
        <f t="shared" si="286"/>
        <v>151688.24</v>
      </c>
      <c r="AT2032" t="s">
        <v>1641</v>
      </c>
      <c r="AU2032" t="s">
        <v>6199</v>
      </c>
      <c r="AV2032" t="s">
        <v>6200</v>
      </c>
      <c r="AW2032" t="s">
        <v>6175</v>
      </c>
      <c r="AX2032" t="s">
        <v>6167</v>
      </c>
      <c r="AY2032">
        <v>79</v>
      </c>
      <c r="AZ2032">
        <v>0</v>
      </c>
      <c r="BA2032">
        <v>0</v>
      </c>
      <c r="BB2032" t="s">
        <v>6168</v>
      </c>
      <c r="BC2032">
        <v>0</v>
      </c>
      <c r="BD2032">
        <v>0</v>
      </c>
      <c r="BE2032" t="s">
        <v>6169</v>
      </c>
      <c r="BF2032" t="s">
        <v>6210</v>
      </c>
      <c r="BG2032">
        <v>4</v>
      </c>
      <c r="BH2032" t="s">
        <v>6208</v>
      </c>
      <c r="BI2032">
        <v>80</v>
      </c>
      <c r="BJ2032" t="s">
        <v>6193</v>
      </c>
      <c r="BK2032">
        <v>0</v>
      </c>
      <c r="BL2032">
        <v>86</v>
      </c>
      <c r="BM2032" s="3">
        <f t="shared" si="287"/>
        <v>0.90697674418604646</v>
      </c>
    </row>
    <row r="2033" spans="1:65">
      <c r="A2033" t="s">
        <v>2166</v>
      </c>
      <c r="B2033" s="2">
        <v>45779</v>
      </c>
      <c r="C2033" t="s">
        <v>1632</v>
      </c>
      <c r="D2033" t="s">
        <v>2135</v>
      </c>
      <c r="E2033">
        <v>5</v>
      </c>
      <c r="F2033" t="s">
        <v>72</v>
      </c>
      <c r="G2033" t="s">
        <v>79</v>
      </c>
      <c r="H2033" t="s">
        <v>159</v>
      </c>
      <c r="I2033" t="s">
        <v>64</v>
      </c>
      <c r="J2033" t="s">
        <v>81</v>
      </c>
      <c r="K2033" t="s">
        <v>75</v>
      </c>
      <c r="L2033" t="s">
        <v>87</v>
      </c>
      <c r="M2033" t="s">
        <v>56</v>
      </c>
      <c r="N2033" t="s">
        <v>57</v>
      </c>
      <c r="O2033" t="s">
        <v>70</v>
      </c>
      <c r="P2033">
        <v>43</v>
      </c>
      <c r="Q2033">
        <v>46</v>
      </c>
      <c r="R2033">
        <v>46</v>
      </c>
      <c r="S2033">
        <v>1</v>
      </c>
      <c r="T2033">
        <f t="shared" si="279"/>
        <v>45</v>
      </c>
      <c r="U2033">
        <v>42</v>
      </c>
      <c r="V2033">
        <f t="shared" si="280"/>
        <v>3</v>
      </c>
      <c r="W2033" s="3">
        <f t="shared" si="281"/>
        <v>2.1739130434782608E-2</v>
      </c>
      <c r="X2033">
        <v>8</v>
      </c>
      <c r="Y2033" s="4">
        <v>2.2999999999999998</v>
      </c>
      <c r="Z2033" s="4">
        <v>1.1000000000000001</v>
      </c>
      <c r="AA2033" s="5">
        <v>77847.199999999997</v>
      </c>
      <c r="AB2033" s="5">
        <f t="shared" si="282"/>
        <v>3269582.4</v>
      </c>
      <c r="AC2033" s="5">
        <v>54166.98</v>
      </c>
      <c r="AD2033" s="5">
        <f t="shared" si="283"/>
        <v>2491681.08</v>
      </c>
      <c r="AE2033" s="5">
        <v>137400.10999999999</v>
      </c>
      <c r="AF2033" s="5">
        <v>39000.26</v>
      </c>
      <c r="AG2033" s="5">
        <v>7476.04</v>
      </c>
      <c r="AH2033" s="5">
        <v>1595</v>
      </c>
      <c r="AI2033" s="5">
        <v>7447.62</v>
      </c>
      <c r="AJ2033">
        <v>0</v>
      </c>
      <c r="AK2033" s="5">
        <v>0</v>
      </c>
      <c r="AL2033" s="5">
        <v>4808.75</v>
      </c>
      <c r="AM2033" s="5">
        <v>28820.85</v>
      </c>
      <c r="AN2033">
        <v>4</v>
      </c>
      <c r="AO2033">
        <v>5</v>
      </c>
      <c r="AP2033" t="str">
        <f t="shared" si="284"/>
        <v>No</v>
      </c>
      <c r="AQ2033">
        <v>1</v>
      </c>
      <c r="AR2033" s="5">
        <f t="shared" si="285"/>
        <v>2718229.71</v>
      </c>
      <c r="AS2033" s="5">
        <f t="shared" si="286"/>
        <v>551352.68999999994</v>
      </c>
      <c r="AT2033" t="s">
        <v>59</v>
      </c>
      <c r="AU2033" t="s">
        <v>6164</v>
      </c>
      <c r="AV2033" t="s">
        <v>6165</v>
      </c>
      <c r="AW2033" t="s">
        <v>6166</v>
      </c>
      <c r="AX2033" t="s">
        <v>6184</v>
      </c>
      <c r="AY2033">
        <v>43</v>
      </c>
      <c r="AZ2033">
        <v>0</v>
      </c>
      <c r="BA2033">
        <v>19</v>
      </c>
      <c r="BB2033" t="s">
        <v>6180</v>
      </c>
      <c r="BC2033">
        <v>0</v>
      </c>
      <c r="BD2033">
        <v>1</v>
      </c>
      <c r="BE2033" t="s">
        <v>6188</v>
      </c>
      <c r="BF2033" t="s">
        <v>6170</v>
      </c>
      <c r="BG2033">
        <v>0</v>
      </c>
      <c r="BH2033" t="s">
        <v>6171</v>
      </c>
      <c r="BI2033">
        <v>5</v>
      </c>
      <c r="BJ2033" t="s">
        <v>6172</v>
      </c>
      <c r="BK2033">
        <v>0</v>
      </c>
      <c r="BL2033">
        <v>51</v>
      </c>
      <c r="BM2033" s="3">
        <f t="shared" si="287"/>
        <v>0.90196078431372551</v>
      </c>
    </row>
    <row r="2034" spans="1:65">
      <c r="A2034" t="s">
        <v>2167</v>
      </c>
      <c r="B2034" s="2">
        <v>45779</v>
      </c>
      <c r="C2034" t="s">
        <v>1632</v>
      </c>
      <c r="D2034" t="s">
        <v>2135</v>
      </c>
      <c r="E2034">
        <v>5</v>
      </c>
      <c r="F2034" t="s">
        <v>61</v>
      </c>
      <c r="G2034" t="s">
        <v>62</v>
      </c>
      <c r="H2034" t="s">
        <v>63</v>
      </c>
      <c r="I2034" t="s">
        <v>52</v>
      </c>
      <c r="J2034" t="s">
        <v>53</v>
      </c>
      <c r="K2034" t="s">
        <v>66</v>
      </c>
      <c r="L2034" t="s">
        <v>92</v>
      </c>
      <c r="M2034" t="s">
        <v>56</v>
      </c>
      <c r="N2034" t="s">
        <v>76</v>
      </c>
      <c r="O2034" t="s">
        <v>70</v>
      </c>
      <c r="P2034">
        <v>79</v>
      </c>
      <c r="Q2034">
        <v>81</v>
      </c>
      <c r="R2034">
        <v>81</v>
      </c>
      <c r="S2034">
        <v>2</v>
      </c>
      <c r="T2034">
        <f t="shared" si="279"/>
        <v>79</v>
      </c>
      <c r="U2034">
        <v>78</v>
      </c>
      <c r="V2034">
        <f t="shared" si="280"/>
        <v>1</v>
      </c>
      <c r="W2034" s="3">
        <f t="shared" si="281"/>
        <v>2.4691358024691357E-2</v>
      </c>
      <c r="X2034">
        <v>20</v>
      </c>
      <c r="Y2034" s="4">
        <v>9.6</v>
      </c>
      <c r="Z2034" s="4">
        <v>2.1</v>
      </c>
      <c r="AA2034" s="5">
        <v>30757.48</v>
      </c>
      <c r="AB2034" s="5">
        <f t="shared" si="282"/>
        <v>2399083.44</v>
      </c>
      <c r="AC2034" s="5">
        <v>23805.97</v>
      </c>
      <c r="AD2034" s="5">
        <f t="shared" si="283"/>
        <v>1928283.57</v>
      </c>
      <c r="AE2034" s="5">
        <v>143477.19</v>
      </c>
      <c r="AF2034" s="5">
        <v>33765.53</v>
      </c>
      <c r="AG2034" s="5">
        <v>9179.94</v>
      </c>
      <c r="AH2034" s="5">
        <v>3045</v>
      </c>
      <c r="AI2034" s="5">
        <v>7101.37</v>
      </c>
      <c r="AJ2034">
        <v>0</v>
      </c>
      <c r="AK2034" s="5">
        <v>0</v>
      </c>
      <c r="AL2034" s="5">
        <v>32491.87</v>
      </c>
      <c r="AM2034" s="5">
        <v>82529.990000000005</v>
      </c>
      <c r="AN2034">
        <v>4</v>
      </c>
      <c r="AO2034">
        <v>4</v>
      </c>
      <c r="AP2034" t="str">
        <f t="shared" si="284"/>
        <v>Yes</v>
      </c>
      <c r="AQ2034">
        <v>1</v>
      </c>
      <c r="AR2034" s="5">
        <f t="shared" si="285"/>
        <v>2239874.46</v>
      </c>
      <c r="AS2034" s="5">
        <f t="shared" si="286"/>
        <v>159208.98000000001</v>
      </c>
      <c r="AT2034" t="s">
        <v>59</v>
      </c>
      <c r="AU2034" t="s">
        <v>6164</v>
      </c>
      <c r="AV2034" t="s">
        <v>6165</v>
      </c>
      <c r="AW2034" t="s">
        <v>6166</v>
      </c>
      <c r="AX2034" t="s">
        <v>6177</v>
      </c>
      <c r="AY2034">
        <v>79</v>
      </c>
      <c r="AZ2034">
        <v>0</v>
      </c>
      <c r="BA2034">
        <v>15</v>
      </c>
      <c r="BB2034" t="s">
        <v>6198</v>
      </c>
      <c r="BC2034">
        <v>0</v>
      </c>
      <c r="BD2034">
        <v>0</v>
      </c>
      <c r="BE2034" t="s">
        <v>6169</v>
      </c>
      <c r="BF2034" t="s">
        <v>6170</v>
      </c>
      <c r="BG2034">
        <v>0</v>
      </c>
      <c r="BH2034" t="s">
        <v>6171</v>
      </c>
      <c r="BI2034">
        <v>57</v>
      </c>
      <c r="BJ2034" t="s">
        <v>6187</v>
      </c>
      <c r="BK2034">
        <v>0</v>
      </c>
      <c r="BL2034">
        <v>87</v>
      </c>
      <c r="BM2034" s="3">
        <f t="shared" si="287"/>
        <v>0.93103448275862066</v>
      </c>
    </row>
    <row r="2035" spans="1:65">
      <c r="A2035" t="s">
        <v>2168</v>
      </c>
      <c r="B2035" s="2">
        <v>45779</v>
      </c>
      <c r="C2035" t="s">
        <v>1632</v>
      </c>
      <c r="D2035" t="s">
        <v>2135</v>
      </c>
      <c r="E2035">
        <v>5</v>
      </c>
      <c r="F2035" t="s">
        <v>61</v>
      </c>
      <c r="G2035" t="s">
        <v>62</v>
      </c>
      <c r="H2035" t="s">
        <v>115</v>
      </c>
      <c r="I2035" t="s">
        <v>64</v>
      </c>
      <c r="J2035" t="s">
        <v>81</v>
      </c>
      <c r="K2035" t="s">
        <v>66</v>
      </c>
      <c r="L2035" t="s">
        <v>87</v>
      </c>
      <c r="M2035" t="s">
        <v>68</v>
      </c>
      <c r="N2035" t="s">
        <v>76</v>
      </c>
      <c r="O2035" t="s">
        <v>70</v>
      </c>
      <c r="P2035">
        <v>40</v>
      </c>
      <c r="Q2035">
        <v>41</v>
      </c>
      <c r="R2035">
        <v>41</v>
      </c>
      <c r="S2035">
        <v>1</v>
      </c>
      <c r="T2035">
        <f t="shared" si="279"/>
        <v>40</v>
      </c>
      <c r="U2035">
        <v>39</v>
      </c>
      <c r="V2035">
        <f t="shared" si="280"/>
        <v>1</v>
      </c>
      <c r="W2035" s="3">
        <f t="shared" si="281"/>
        <v>2.4390243902439025E-2</v>
      </c>
      <c r="X2035">
        <v>20</v>
      </c>
      <c r="Y2035" s="4">
        <v>5.9</v>
      </c>
      <c r="Z2035" s="4">
        <v>2.1</v>
      </c>
      <c r="AA2035" s="5">
        <v>73220.56</v>
      </c>
      <c r="AB2035" s="5">
        <f t="shared" si="282"/>
        <v>2855601.84</v>
      </c>
      <c r="AC2035" s="5">
        <v>52042.28</v>
      </c>
      <c r="AD2035" s="5">
        <f t="shared" si="283"/>
        <v>2133733.48</v>
      </c>
      <c r="AE2035" s="5">
        <v>119900.42</v>
      </c>
      <c r="AF2035" s="5">
        <v>33984.300000000003</v>
      </c>
      <c r="AG2035" s="5">
        <v>8923.67</v>
      </c>
      <c r="AH2035" s="5">
        <v>3045</v>
      </c>
      <c r="AI2035" s="5">
        <v>7535.14</v>
      </c>
      <c r="AJ2035">
        <v>0</v>
      </c>
      <c r="AK2035" s="5">
        <v>0</v>
      </c>
      <c r="AL2035" s="5">
        <v>1627.78</v>
      </c>
      <c r="AM2035" s="5">
        <v>25824.68</v>
      </c>
      <c r="AN2035">
        <v>4</v>
      </c>
      <c r="AO2035">
        <v>3</v>
      </c>
      <c r="AP2035" t="str">
        <f t="shared" si="284"/>
        <v>Yes</v>
      </c>
      <c r="AQ2035">
        <v>0</v>
      </c>
      <c r="AR2035" s="5">
        <f t="shared" si="285"/>
        <v>2334574.4700000002</v>
      </c>
      <c r="AS2035" s="5">
        <f t="shared" si="286"/>
        <v>521027.37</v>
      </c>
      <c r="AT2035" t="s">
        <v>59</v>
      </c>
      <c r="AU2035" t="s">
        <v>6164</v>
      </c>
      <c r="AV2035" t="s">
        <v>6165</v>
      </c>
      <c r="AW2035" t="s">
        <v>6166</v>
      </c>
      <c r="AX2035" t="s">
        <v>6184</v>
      </c>
      <c r="AY2035">
        <v>43</v>
      </c>
      <c r="AZ2035">
        <v>0</v>
      </c>
      <c r="BA2035">
        <v>18</v>
      </c>
      <c r="BB2035" t="s">
        <v>6198</v>
      </c>
      <c r="BC2035">
        <v>0</v>
      </c>
      <c r="BD2035">
        <v>0</v>
      </c>
      <c r="BE2035" t="s">
        <v>6169</v>
      </c>
      <c r="BF2035" t="s">
        <v>6170</v>
      </c>
      <c r="BG2035">
        <v>1</v>
      </c>
      <c r="BH2035" t="s">
        <v>6179</v>
      </c>
      <c r="BI2035">
        <v>27</v>
      </c>
      <c r="BJ2035" t="s">
        <v>6172</v>
      </c>
      <c r="BK2035">
        <v>0</v>
      </c>
      <c r="BL2035">
        <v>47</v>
      </c>
      <c r="BM2035" s="3">
        <f t="shared" si="287"/>
        <v>0.87234042553191493</v>
      </c>
    </row>
    <row r="2036" spans="1:65">
      <c r="A2036" t="s">
        <v>2169</v>
      </c>
      <c r="B2036" s="2">
        <v>45779</v>
      </c>
      <c r="C2036" t="s">
        <v>1632</v>
      </c>
      <c r="D2036" t="s">
        <v>2135</v>
      </c>
      <c r="E2036">
        <v>5</v>
      </c>
      <c r="F2036" t="s">
        <v>78</v>
      </c>
      <c r="G2036" t="s">
        <v>79</v>
      </c>
      <c r="H2036" t="s">
        <v>143</v>
      </c>
      <c r="I2036" t="s">
        <v>52</v>
      </c>
      <c r="J2036" t="s">
        <v>81</v>
      </c>
      <c r="K2036" t="s">
        <v>75</v>
      </c>
      <c r="L2036" t="s">
        <v>87</v>
      </c>
      <c r="M2036" t="s">
        <v>56</v>
      </c>
      <c r="N2036" t="s">
        <v>94</v>
      </c>
      <c r="O2036" t="s">
        <v>82</v>
      </c>
      <c r="P2036">
        <v>41</v>
      </c>
      <c r="Q2036">
        <v>41</v>
      </c>
      <c r="R2036">
        <v>40</v>
      </c>
      <c r="S2036">
        <v>1</v>
      </c>
      <c r="T2036">
        <f t="shared" si="279"/>
        <v>39</v>
      </c>
      <c r="U2036">
        <v>39</v>
      </c>
      <c r="V2036">
        <f t="shared" si="280"/>
        <v>0</v>
      </c>
      <c r="W2036" s="3">
        <f t="shared" si="281"/>
        <v>2.5000000000000001E-2</v>
      </c>
      <c r="X2036">
        <v>23</v>
      </c>
      <c r="Y2036" s="4">
        <v>1.8</v>
      </c>
      <c r="Z2036" s="4">
        <v>0.9</v>
      </c>
      <c r="AA2036" s="5">
        <v>78273.2</v>
      </c>
      <c r="AB2036" s="5">
        <f t="shared" si="282"/>
        <v>3052654.8</v>
      </c>
      <c r="AC2036" s="5">
        <v>54137.89</v>
      </c>
      <c r="AD2036" s="5">
        <f t="shared" si="283"/>
        <v>2165515.6</v>
      </c>
      <c r="AE2036" s="5">
        <v>128555.03</v>
      </c>
      <c r="AF2036" s="5">
        <v>37220.870000000003</v>
      </c>
      <c r="AG2036" s="5">
        <v>9266.99</v>
      </c>
      <c r="AH2036" s="5">
        <v>1305</v>
      </c>
      <c r="AI2036" s="5">
        <v>7555.56</v>
      </c>
      <c r="AJ2036">
        <v>0</v>
      </c>
      <c r="AK2036" s="5">
        <v>0</v>
      </c>
      <c r="AL2036" s="5">
        <v>0</v>
      </c>
      <c r="AM2036" s="5">
        <v>26986.73</v>
      </c>
      <c r="AN2036">
        <v>4</v>
      </c>
      <c r="AO2036">
        <v>4</v>
      </c>
      <c r="AP2036" t="str">
        <f t="shared" si="284"/>
        <v>Yes</v>
      </c>
      <c r="AQ2036">
        <v>1</v>
      </c>
      <c r="AR2036" s="5">
        <f t="shared" si="285"/>
        <v>2376405.7799999998</v>
      </c>
      <c r="AS2036" s="5">
        <f t="shared" si="286"/>
        <v>676249.02</v>
      </c>
      <c r="AT2036" t="s">
        <v>59</v>
      </c>
      <c r="AU2036" t="s">
        <v>6164</v>
      </c>
      <c r="AV2036" t="s">
        <v>6165</v>
      </c>
      <c r="AW2036" t="s">
        <v>6166</v>
      </c>
      <c r="AX2036" t="s">
        <v>6167</v>
      </c>
      <c r="AY2036">
        <v>45</v>
      </c>
      <c r="AZ2036">
        <v>4</v>
      </c>
      <c r="BA2036">
        <v>0</v>
      </c>
      <c r="BB2036" t="s">
        <v>6168</v>
      </c>
      <c r="BC2036">
        <v>0</v>
      </c>
      <c r="BD2036">
        <v>0</v>
      </c>
      <c r="BE2036" t="s">
        <v>6169</v>
      </c>
      <c r="BF2036" t="s">
        <v>6170</v>
      </c>
      <c r="BG2036">
        <v>0</v>
      </c>
      <c r="BH2036" t="s">
        <v>6171</v>
      </c>
      <c r="BI2036">
        <v>34</v>
      </c>
      <c r="BJ2036" t="s">
        <v>6172</v>
      </c>
      <c r="BK2036">
        <v>0</v>
      </c>
      <c r="BL2036">
        <v>47</v>
      </c>
      <c r="BM2036" s="3">
        <f t="shared" si="287"/>
        <v>0.85106382978723405</v>
      </c>
    </row>
    <row r="2037" spans="1:65">
      <c r="A2037" t="s">
        <v>2170</v>
      </c>
      <c r="B2037" s="2">
        <v>45779</v>
      </c>
      <c r="C2037" t="s">
        <v>1632</v>
      </c>
      <c r="D2037" t="s">
        <v>2135</v>
      </c>
      <c r="E2037">
        <v>5</v>
      </c>
      <c r="F2037" t="s">
        <v>61</v>
      </c>
      <c r="G2037" t="s">
        <v>50</v>
      </c>
      <c r="H2037" t="s">
        <v>183</v>
      </c>
      <c r="I2037" t="s">
        <v>74</v>
      </c>
      <c r="J2037" t="s">
        <v>81</v>
      </c>
      <c r="K2037" t="s">
        <v>75</v>
      </c>
      <c r="L2037" t="s">
        <v>87</v>
      </c>
      <c r="M2037" t="s">
        <v>56</v>
      </c>
      <c r="N2037" t="s">
        <v>69</v>
      </c>
      <c r="O2037" t="s">
        <v>82</v>
      </c>
      <c r="P2037">
        <v>34</v>
      </c>
      <c r="Q2037">
        <v>35</v>
      </c>
      <c r="R2037">
        <v>34</v>
      </c>
      <c r="S2037">
        <v>1</v>
      </c>
      <c r="T2037">
        <f t="shared" si="279"/>
        <v>33</v>
      </c>
      <c r="U2037">
        <v>33</v>
      </c>
      <c r="V2037">
        <f t="shared" si="280"/>
        <v>0</v>
      </c>
      <c r="W2037" s="3">
        <f t="shared" si="281"/>
        <v>2.9411764705882353E-2</v>
      </c>
      <c r="X2037">
        <v>17</v>
      </c>
      <c r="Y2037" s="4">
        <v>9.1</v>
      </c>
      <c r="Z2037" s="4">
        <v>1.6</v>
      </c>
      <c r="AA2037" s="5">
        <v>78504.75</v>
      </c>
      <c r="AB2037" s="5">
        <f t="shared" si="282"/>
        <v>2590656.75</v>
      </c>
      <c r="AC2037" s="5">
        <v>54735.66</v>
      </c>
      <c r="AD2037" s="5">
        <f t="shared" si="283"/>
        <v>1861012.44</v>
      </c>
      <c r="AE2037" s="5">
        <v>104312.43</v>
      </c>
      <c r="AF2037" s="5">
        <v>28358.81</v>
      </c>
      <c r="AG2037" s="5">
        <v>8774.65</v>
      </c>
      <c r="AH2037" s="5">
        <v>2320</v>
      </c>
      <c r="AI2037" s="5">
        <v>7458.06</v>
      </c>
      <c r="AJ2037">
        <v>0</v>
      </c>
      <c r="AK2037" s="5">
        <v>0</v>
      </c>
      <c r="AL2037" s="5">
        <v>0</v>
      </c>
      <c r="AM2037" s="5">
        <v>22510.54</v>
      </c>
      <c r="AN2037">
        <v>4</v>
      </c>
      <c r="AO2037">
        <v>4</v>
      </c>
      <c r="AP2037" t="str">
        <f t="shared" si="284"/>
        <v>Yes</v>
      </c>
      <c r="AQ2037">
        <v>1</v>
      </c>
      <c r="AR2037" s="5">
        <f t="shared" si="285"/>
        <v>2034746.93</v>
      </c>
      <c r="AS2037" s="5">
        <f t="shared" si="286"/>
        <v>555909.81999999995</v>
      </c>
      <c r="AT2037" t="s">
        <v>59</v>
      </c>
      <c r="AU2037" t="s">
        <v>6164</v>
      </c>
      <c r="AV2037" t="s">
        <v>6165</v>
      </c>
      <c r="AW2037" t="s">
        <v>6166</v>
      </c>
      <c r="AX2037" t="s">
        <v>6177</v>
      </c>
      <c r="AY2037">
        <v>37</v>
      </c>
      <c r="AZ2037">
        <v>0</v>
      </c>
      <c r="BA2037">
        <v>0</v>
      </c>
      <c r="BB2037" t="s">
        <v>6168</v>
      </c>
      <c r="BC2037">
        <v>0</v>
      </c>
      <c r="BD2037">
        <v>0</v>
      </c>
      <c r="BE2037" t="s">
        <v>6169</v>
      </c>
      <c r="BF2037" t="s">
        <v>6170</v>
      </c>
      <c r="BG2037">
        <v>0</v>
      </c>
      <c r="BH2037" t="s">
        <v>6171</v>
      </c>
      <c r="BI2037">
        <v>8</v>
      </c>
      <c r="BJ2037" t="s">
        <v>6172</v>
      </c>
      <c r="BK2037">
        <v>0</v>
      </c>
      <c r="BL2037">
        <v>48</v>
      </c>
      <c r="BM2037" s="3">
        <f t="shared" si="287"/>
        <v>0.70833333333333337</v>
      </c>
    </row>
    <row r="2038" spans="1:65">
      <c r="A2038" t="s">
        <v>2171</v>
      </c>
      <c r="B2038" s="2">
        <v>45779</v>
      </c>
      <c r="C2038" t="s">
        <v>1632</v>
      </c>
      <c r="D2038" t="s">
        <v>2135</v>
      </c>
      <c r="E2038">
        <v>5</v>
      </c>
      <c r="F2038" t="s">
        <v>78</v>
      </c>
      <c r="G2038" t="s">
        <v>62</v>
      </c>
      <c r="H2038" t="s">
        <v>91</v>
      </c>
      <c r="I2038" t="s">
        <v>64</v>
      </c>
      <c r="J2038" t="s">
        <v>53</v>
      </c>
      <c r="K2038" t="s">
        <v>54</v>
      </c>
      <c r="L2038" t="s">
        <v>67</v>
      </c>
      <c r="M2038" t="s">
        <v>68</v>
      </c>
      <c r="N2038" t="s">
        <v>94</v>
      </c>
      <c r="O2038" t="s">
        <v>70</v>
      </c>
      <c r="P2038">
        <v>66</v>
      </c>
      <c r="Q2038">
        <v>68</v>
      </c>
      <c r="R2038">
        <v>65</v>
      </c>
      <c r="S2038">
        <v>6</v>
      </c>
      <c r="T2038">
        <f t="shared" si="279"/>
        <v>59</v>
      </c>
      <c r="U2038">
        <v>59</v>
      </c>
      <c r="V2038">
        <f t="shared" si="280"/>
        <v>0</v>
      </c>
      <c r="W2038" s="3">
        <f t="shared" si="281"/>
        <v>9.2307692307692313E-2</v>
      </c>
      <c r="X2038">
        <v>43</v>
      </c>
      <c r="Y2038" s="4">
        <v>2.2999999999999998</v>
      </c>
      <c r="Z2038" s="4">
        <v>1.5</v>
      </c>
      <c r="AA2038" s="5">
        <v>38547.120000000003</v>
      </c>
      <c r="AB2038" s="5">
        <f t="shared" si="282"/>
        <v>2274280.08</v>
      </c>
      <c r="AC2038" s="5">
        <v>21994.94</v>
      </c>
      <c r="AD2038" s="5">
        <f t="shared" si="283"/>
        <v>1429671.1</v>
      </c>
      <c r="AE2038" s="5">
        <v>105644.25</v>
      </c>
      <c r="AF2038" s="5">
        <v>31617.55</v>
      </c>
      <c r="AG2038" s="5">
        <v>37277.96</v>
      </c>
      <c r="AH2038" s="5">
        <v>2175</v>
      </c>
      <c r="AI2038" s="5">
        <v>57848.41</v>
      </c>
      <c r="AJ2038">
        <v>2</v>
      </c>
      <c r="AK2038" s="5">
        <v>17587.62</v>
      </c>
      <c r="AL2038" s="5">
        <v>0</v>
      </c>
      <c r="AM2038" s="5">
        <v>44340.06</v>
      </c>
      <c r="AN2038">
        <v>4</v>
      </c>
      <c r="AO2038">
        <v>5</v>
      </c>
      <c r="AP2038" t="str">
        <f t="shared" si="284"/>
        <v>No</v>
      </c>
      <c r="AQ2038">
        <v>3</v>
      </c>
      <c r="AR2038" s="5">
        <f t="shared" si="285"/>
        <v>1726161.95</v>
      </c>
      <c r="AS2038" s="5">
        <f t="shared" si="286"/>
        <v>548118.13</v>
      </c>
      <c r="AT2038" t="s">
        <v>1641</v>
      </c>
      <c r="AU2038" t="s">
        <v>6199</v>
      </c>
      <c r="AV2038" t="s">
        <v>6200</v>
      </c>
      <c r="AW2038" t="s">
        <v>6175</v>
      </c>
      <c r="AX2038" t="s">
        <v>6167</v>
      </c>
      <c r="AY2038">
        <v>66</v>
      </c>
      <c r="AZ2038">
        <v>0</v>
      </c>
      <c r="BA2038">
        <v>0</v>
      </c>
      <c r="BB2038" t="s">
        <v>6168</v>
      </c>
      <c r="BC2038">
        <v>0</v>
      </c>
      <c r="BD2038">
        <v>1</v>
      </c>
      <c r="BE2038" t="s">
        <v>6196</v>
      </c>
      <c r="BF2038" t="s">
        <v>6210</v>
      </c>
      <c r="BG2038">
        <v>0</v>
      </c>
      <c r="BH2038" t="s">
        <v>6171</v>
      </c>
      <c r="BI2038">
        <v>28</v>
      </c>
      <c r="BJ2038" t="s">
        <v>6172</v>
      </c>
      <c r="BK2038">
        <v>0</v>
      </c>
      <c r="BL2038">
        <v>73</v>
      </c>
      <c r="BM2038" s="3">
        <f t="shared" si="287"/>
        <v>0.8904109589041096</v>
      </c>
    </row>
    <row r="2039" spans="1:65">
      <c r="A2039" t="s">
        <v>2172</v>
      </c>
      <c r="B2039" s="2">
        <v>45779</v>
      </c>
      <c r="C2039" t="s">
        <v>1632</v>
      </c>
      <c r="D2039" t="s">
        <v>2135</v>
      </c>
      <c r="E2039">
        <v>5</v>
      </c>
      <c r="F2039" t="s">
        <v>61</v>
      </c>
      <c r="G2039" t="s">
        <v>79</v>
      </c>
      <c r="H2039" t="s">
        <v>100</v>
      </c>
      <c r="I2039" t="s">
        <v>52</v>
      </c>
      <c r="J2039" t="s">
        <v>65</v>
      </c>
      <c r="K2039" t="s">
        <v>66</v>
      </c>
      <c r="L2039" t="s">
        <v>87</v>
      </c>
      <c r="M2039" t="s">
        <v>56</v>
      </c>
      <c r="N2039" t="s">
        <v>94</v>
      </c>
      <c r="O2039" t="s">
        <v>82</v>
      </c>
      <c r="P2039">
        <v>44</v>
      </c>
      <c r="Q2039">
        <v>44</v>
      </c>
      <c r="R2039">
        <v>44</v>
      </c>
      <c r="S2039">
        <v>1</v>
      </c>
      <c r="T2039">
        <f t="shared" si="279"/>
        <v>43</v>
      </c>
      <c r="U2039">
        <v>42</v>
      </c>
      <c r="V2039">
        <f t="shared" si="280"/>
        <v>1</v>
      </c>
      <c r="W2039" s="3">
        <f t="shared" si="281"/>
        <v>2.2727272727272728E-2</v>
      </c>
      <c r="X2039">
        <v>30</v>
      </c>
      <c r="Y2039" s="4">
        <v>6.4</v>
      </c>
      <c r="Z2039" s="4">
        <v>1.2</v>
      </c>
      <c r="AA2039" s="5">
        <v>48649.48</v>
      </c>
      <c r="AB2039" s="5">
        <f t="shared" si="282"/>
        <v>2043278.16</v>
      </c>
      <c r="AC2039" s="5">
        <v>35530.81</v>
      </c>
      <c r="AD2039" s="5">
        <f t="shared" si="283"/>
        <v>1563355.64</v>
      </c>
      <c r="AE2039" s="5">
        <v>102858.89</v>
      </c>
      <c r="AF2039" s="5">
        <v>26947.89</v>
      </c>
      <c r="AG2039" s="5">
        <v>10114.4</v>
      </c>
      <c r="AH2039" s="5">
        <v>1740</v>
      </c>
      <c r="AI2039" s="5">
        <v>5060</v>
      </c>
      <c r="AJ2039">
        <v>0</v>
      </c>
      <c r="AK2039" s="5">
        <v>0</v>
      </c>
      <c r="AL2039" s="5">
        <v>1081.6500000000001</v>
      </c>
      <c r="AM2039" s="5">
        <v>28873.72</v>
      </c>
      <c r="AN2039">
        <v>4</v>
      </c>
      <c r="AO2039">
        <v>3</v>
      </c>
      <c r="AP2039" t="str">
        <f t="shared" si="284"/>
        <v>Yes</v>
      </c>
      <c r="AQ2039">
        <v>1</v>
      </c>
      <c r="AR2039" s="5">
        <f t="shared" si="285"/>
        <v>1740032.19</v>
      </c>
      <c r="AS2039" s="5">
        <f t="shared" si="286"/>
        <v>303245.96999999997</v>
      </c>
      <c r="AT2039" t="s">
        <v>59</v>
      </c>
      <c r="AU2039" t="s">
        <v>6164</v>
      </c>
      <c r="AV2039" t="s">
        <v>6165</v>
      </c>
      <c r="AW2039" t="s">
        <v>6166</v>
      </c>
      <c r="AX2039" t="s">
        <v>6184</v>
      </c>
      <c r="AY2039">
        <v>44</v>
      </c>
      <c r="AZ2039">
        <v>0</v>
      </c>
      <c r="BA2039">
        <v>10</v>
      </c>
      <c r="BB2039" t="s">
        <v>6198</v>
      </c>
      <c r="BC2039">
        <v>0</v>
      </c>
      <c r="BD2039">
        <v>0</v>
      </c>
      <c r="BE2039" t="s">
        <v>6169</v>
      </c>
      <c r="BF2039" t="s">
        <v>6170</v>
      </c>
      <c r="BG2039">
        <v>1</v>
      </c>
      <c r="BH2039" t="s">
        <v>6186</v>
      </c>
      <c r="BI2039">
        <v>52</v>
      </c>
      <c r="BJ2039" t="s">
        <v>6187</v>
      </c>
      <c r="BK2039">
        <v>0</v>
      </c>
      <c r="BL2039">
        <v>65</v>
      </c>
      <c r="BM2039" s="3">
        <f t="shared" si="287"/>
        <v>0.67692307692307696</v>
      </c>
    </row>
    <row r="2040" spans="1:65">
      <c r="A2040" t="s">
        <v>2173</v>
      </c>
      <c r="B2040" s="2">
        <v>45779</v>
      </c>
      <c r="C2040" t="s">
        <v>1632</v>
      </c>
      <c r="D2040" t="s">
        <v>2135</v>
      </c>
      <c r="E2040">
        <v>5</v>
      </c>
      <c r="F2040" t="s">
        <v>49</v>
      </c>
      <c r="G2040" t="s">
        <v>79</v>
      </c>
      <c r="H2040" t="s">
        <v>262</v>
      </c>
      <c r="I2040" t="s">
        <v>74</v>
      </c>
      <c r="J2040" t="s">
        <v>65</v>
      </c>
      <c r="K2040" t="s">
        <v>75</v>
      </c>
      <c r="L2040" t="s">
        <v>67</v>
      </c>
      <c r="M2040" t="s">
        <v>68</v>
      </c>
      <c r="N2040" t="s">
        <v>76</v>
      </c>
      <c r="O2040" t="s">
        <v>120</v>
      </c>
      <c r="P2040">
        <v>51</v>
      </c>
      <c r="Q2040">
        <v>52</v>
      </c>
      <c r="R2040">
        <v>52</v>
      </c>
      <c r="S2040">
        <v>3</v>
      </c>
      <c r="T2040">
        <f t="shared" si="279"/>
        <v>49</v>
      </c>
      <c r="U2040">
        <v>49</v>
      </c>
      <c r="V2040">
        <f t="shared" si="280"/>
        <v>0</v>
      </c>
      <c r="W2040" s="3">
        <f t="shared" si="281"/>
        <v>5.7692307692307696E-2</v>
      </c>
      <c r="X2040">
        <v>36</v>
      </c>
      <c r="Y2040" s="4">
        <v>4</v>
      </c>
      <c r="Z2040" s="4">
        <v>2.2000000000000002</v>
      </c>
      <c r="AA2040" s="5">
        <v>51576.67</v>
      </c>
      <c r="AB2040" s="5">
        <f t="shared" si="282"/>
        <v>2527256.83</v>
      </c>
      <c r="AC2040" s="5">
        <v>32564.959999999999</v>
      </c>
      <c r="AD2040" s="5">
        <f t="shared" si="283"/>
        <v>1693377.92</v>
      </c>
      <c r="AE2040" s="5">
        <v>114809.93</v>
      </c>
      <c r="AF2040" s="5">
        <v>34317.89</v>
      </c>
      <c r="AG2040" s="5">
        <v>35399.24</v>
      </c>
      <c r="AH2040" s="5">
        <v>3190</v>
      </c>
      <c r="AI2040" s="5">
        <v>57301.72</v>
      </c>
      <c r="AJ2040">
        <v>2</v>
      </c>
      <c r="AK2040" s="5">
        <v>27799.15</v>
      </c>
      <c r="AL2040" s="5">
        <v>0</v>
      </c>
      <c r="AM2040" s="5">
        <v>30175.53</v>
      </c>
      <c r="AN2040">
        <v>4</v>
      </c>
      <c r="AO2040">
        <v>3</v>
      </c>
      <c r="AP2040" t="str">
        <f t="shared" si="284"/>
        <v>Yes</v>
      </c>
      <c r="AQ2040">
        <v>2</v>
      </c>
      <c r="AR2040" s="5">
        <f t="shared" si="285"/>
        <v>1996371.38</v>
      </c>
      <c r="AS2040" s="5">
        <f t="shared" si="286"/>
        <v>530885.44999999995</v>
      </c>
      <c r="AT2040" t="s">
        <v>116</v>
      </c>
      <c r="AU2040" t="s">
        <v>6173</v>
      </c>
      <c r="AV2040" t="s">
        <v>6174</v>
      </c>
      <c r="AW2040" t="s">
        <v>6175</v>
      </c>
      <c r="AX2040" t="s">
        <v>6184</v>
      </c>
      <c r="AY2040">
        <v>52</v>
      </c>
      <c r="AZ2040">
        <v>0</v>
      </c>
      <c r="BA2040">
        <v>0</v>
      </c>
      <c r="BB2040" t="s">
        <v>6168</v>
      </c>
      <c r="BC2040">
        <v>0</v>
      </c>
      <c r="BD2040">
        <v>0</v>
      </c>
      <c r="BE2040" t="s">
        <v>6169</v>
      </c>
      <c r="BF2040" t="s">
        <v>6210</v>
      </c>
      <c r="BG2040">
        <v>1</v>
      </c>
      <c r="BH2040" t="s">
        <v>6186</v>
      </c>
      <c r="BI2040">
        <v>57</v>
      </c>
      <c r="BJ2040" t="s">
        <v>6187</v>
      </c>
      <c r="BK2040">
        <v>0</v>
      </c>
      <c r="BL2040">
        <v>61</v>
      </c>
      <c r="BM2040" s="3">
        <f t="shared" si="287"/>
        <v>0.85245901639344257</v>
      </c>
    </row>
    <row r="2041" spans="1:65">
      <c r="A2041" t="s">
        <v>2174</v>
      </c>
      <c r="B2041" s="2">
        <v>45779</v>
      </c>
      <c r="C2041" t="s">
        <v>1632</v>
      </c>
      <c r="D2041" t="s">
        <v>2135</v>
      </c>
      <c r="E2041">
        <v>5</v>
      </c>
      <c r="F2041" t="s">
        <v>49</v>
      </c>
      <c r="G2041" t="s">
        <v>79</v>
      </c>
      <c r="H2041" t="s">
        <v>106</v>
      </c>
      <c r="I2041" t="s">
        <v>52</v>
      </c>
      <c r="J2041" t="s">
        <v>53</v>
      </c>
      <c r="K2041" t="s">
        <v>75</v>
      </c>
      <c r="L2041" t="s">
        <v>67</v>
      </c>
      <c r="M2041" t="s">
        <v>56</v>
      </c>
      <c r="N2041" t="s">
        <v>57</v>
      </c>
      <c r="O2041" t="s">
        <v>120</v>
      </c>
      <c r="P2041">
        <v>54</v>
      </c>
      <c r="Q2041">
        <v>57</v>
      </c>
      <c r="R2041">
        <v>57</v>
      </c>
      <c r="S2041">
        <v>3</v>
      </c>
      <c r="T2041">
        <f t="shared" si="279"/>
        <v>54</v>
      </c>
      <c r="U2041">
        <v>52</v>
      </c>
      <c r="V2041">
        <f t="shared" si="280"/>
        <v>2</v>
      </c>
      <c r="W2041" s="3">
        <f t="shared" si="281"/>
        <v>5.2631578947368418E-2</v>
      </c>
      <c r="X2041">
        <v>146</v>
      </c>
      <c r="Y2041" s="4">
        <v>2.9</v>
      </c>
      <c r="Z2041" s="4">
        <v>6.7</v>
      </c>
      <c r="AA2041" s="5">
        <v>36304.519999999997</v>
      </c>
      <c r="AB2041" s="5">
        <f t="shared" si="282"/>
        <v>1887835.04</v>
      </c>
      <c r="AC2041" s="5">
        <v>23027.15</v>
      </c>
      <c r="AD2041" s="5">
        <f t="shared" si="283"/>
        <v>1312547.55</v>
      </c>
      <c r="AE2041" s="5">
        <v>100241.79</v>
      </c>
      <c r="AF2041" s="5">
        <v>33265.17</v>
      </c>
      <c r="AG2041" s="5">
        <v>101989.69</v>
      </c>
      <c r="AH2041" s="5">
        <v>28759.5</v>
      </c>
      <c r="AI2041" s="5">
        <v>10523.08</v>
      </c>
      <c r="AJ2041">
        <v>0</v>
      </c>
      <c r="AK2041" s="5">
        <v>0</v>
      </c>
      <c r="AL2041" s="5">
        <v>1498.45</v>
      </c>
      <c r="AM2041" s="5">
        <v>33042.910000000003</v>
      </c>
      <c r="AN2041">
        <v>4</v>
      </c>
      <c r="AO2041">
        <v>4</v>
      </c>
      <c r="AP2041" t="str">
        <f t="shared" si="284"/>
        <v>Yes</v>
      </c>
      <c r="AQ2041">
        <v>0</v>
      </c>
      <c r="AR2041" s="5">
        <f t="shared" si="285"/>
        <v>1621868.14</v>
      </c>
      <c r="AS2041" s="5">
        <f t="shared" si="286"/>
        <v>265966.90000000002</v>
      </c>
      <c r="AT2041" t="s">
        <v>116</v>
      </c>
      <c r="AU2041" t="s">
        <v>6164</v>
      </c>
      <c r="AV2041" t="s">
        <v>6165</v>
      </c>
      <c r="AW2041" t="s">
        <v>6166</v>
      </c>
      <c r="AX2041" t="s">
        <v>6202</v>
      </c>
      <c r="AY2041">
        <v>54</v>
      </c>
      <c r="AZ2041">
        <v>0</v>
      </c>
      <c r="BA2041">
        <v>16</v>
      </c>
      <c r="BB2041" t="s">
        <v>6191</v>
      </c>
      <c r="BC2041">
        <v>0</v>
      </c>
      <c r="BD2041">
        <v>0</v>
      </c>
      <c r="BE2041" t="s">
        <v>6169</v>
      </c>
      <c r="BF2041" t="s">
        <v>6176</v>
      </c>
      <c r="BG2041">
        <v>3</v>
      </c>
      <c r="BH2041" t="s">
        <v>6208</v>
      </c>
      <c r="BI2041">
        <v>116</v>
      </c>
      <c r="BJ2041" t="s">
        <v>6193</v>
      </c>
      <c r="BK2041">
        <v>0</v>
      </c>
      <c r="BL2041">
        <v>76</v>
      </c>
      <c r="BM2041" s="3">
        <f t="shared" si="287"/>
        <v>0.75</v>
      </c>
    </row>
    <row r="2042" spans="1:65">
      <c r="A2042" t="s">
        <v>2175</v>
      </c>
      <c r="B2042" s="2">
        <v>45780</v>
      </c>
      <c r="C2042" t="s">
        <v>1632</v>
      </c>
      <c r="D2042" t="s">
        <v>2135</v>
      </c>
      <c r="E2042">
        <v>5</v>
      </c>
      <c r="F2042" t="s">
        <v>61</v>
      </c>
      <c r="G2042" t="s">
        <v>50</v>
      </c>
      <c r="H2042" t="s">
        <v>183</v>
      </c>
      <c r="I2042" t="s">
        <v>64</v>
      </c>
      <c r="J2042" t="s">
        <v>65</v>
      </c>
      <c r="K2042" t="s">
        <v>75</v>
      </c>
      <c r="L2042" t="s">
        <v>92</v>
      </c>
      <c r="M2042" t="s">
        <v>56</v>
      </c>
      <c r="N2042" t="s">
        <v>94</v>
      </c>
      <c r="O2042" t="s">
        <v>58</v>
      </c>
      <c r="P2042">
        <v>47</v>
      </c>
      <c r="Q2042">
        <v>48</v>
      </c>
      <c r="R2042">
        <v>46</v>
      </c>
      <c r="S2042">
        <v>1</v>
      </c>
      <c r="T2042">
        <f t="shared" si="279"/>
        <v>45</v>
      </c>
      <c r="U2042">
        <v>45</v>
      </c>
      <c r="V2042">
        <f t="shared" si="280"/>
        <v>0</v>
      </c>
      <c r="W2042" s="3">
        <f t="shared" si="281"/>
        <v>2.1739130434782608E-2</v>
      </c>
      <c r="X2042">
        <v>24</v>
      </c>
      <c r="Y2042" s="4">
        <v>6.8</v>
      </c>
      <c r="Z2042" s="4">
        <v>1</v>
      </c>
      <c r="AA2042" s="5">
        <v>51980.56</v>
      </c>
      <c r="AB2042" s="5">
        <f t="shared" si="282"/>
        <v>2339125.2000000002</v>
      </c>
      <c r="AC2042" s="5">
        <v>35104.28</v>
      </c>
      <c r="AD2042" s="5">
        <f t="shared" si="283"/>
        <v>1614796.88</v>
      </c>
      <c r="AE2042" s="5">
        <v>100572.26</v>
      </c>
      <c r="AF2042" s="5">
        <v>28527.72</v>
      </c>
      <c r="AG2042" s="5">
        <v>9534.8700000000008</v>
      </c>
      <c r="AH2042" s="5">
        <v>1450</v>
      </c>
      <c r="AI2042" s="5">
        <v>5038.1000000000004</v>
      </c>
      <c r="AJ2042">
        <v>0</v>
      </c>
      <c r="AK2042" s="5">
        <v>0</v>
      </c>
      <c r="AL2042" s="5">
        <v>0</v>
      </c>
      <c r="AM2042" s="5">
        <v>27919.49</v>
      </c>
      <c r="AN2042">
        <v>4</v>
      </c>
      <c r="AO2042">
        <v>4</v>
      </c>
      <c r="AP2042" t="str">
        <f t="shared" si="284"/>
        <v>Yes</v>
      </c>
      <c r="AQ2042">
        <v>0</v>
      </c>
      <c r="AR2042" s="5">
        <f t="shared" si="285"/>
        <v>1787839.32</v>
      </c>
      <c r="AS2042" s="5">
        <f t="shared" si="286"/>
        <v>551285.88</v>
      </c>
      <c r="AT2042" t="s">
        <v>59</v>
      </c>
      <c r="AU2042" t="s">
        <v>6164</v>
      </c>
      <c r="AV2042" t="s">
        <v>6165</v>
      </c>
      <c r="AW2042" t="s">
        <v>6166</v>
      </c>
      <c r="AX2042" t="s">
        <v>6167</v>
      </c>
      <c r="AY2042">
        <v>49</v>
      </c>
      <c r="AZ2042">
        <v>0</v>
      </c>
      <c r="BA2042">
        <v>0</v>
      </c>
      <c r="BB2042" t="s">
        <v>6168</v>
      </c>
      <c r="BC2042">
        <v>0</v>
      </c>
      <c r="BD2042">
        <v>0</v>
      </c>
      <c r="BE2042" t="s">
        <v>6169</v>
      </c>
      <c r="BF2042" t="s">
        <v>6170</v>
      </c>
      <c r="BG2042">
        <v>1</v>
      </c>
      <c r="BH2042" t="s">
        <v>6186</v>
      </c>
      <c r="BI2042">
        <v>40</v>
      </c>
      <c r="BJ2042" t="s">
        <v>6172</v>
      </c>
      <c r="BK2042">
        <v>0</v>
      </c>
      <c r="BL2042">
        <v>65</v>
      </c>
      <c r="BM2042" s="3">
        <f t="shared" si="287"/>
        <v>0.70769230769230773</v>
      </c>
    </row>
    <row r="2043" spans="1:65">
      <c r="A2043" t="s">
        <v>2176</v>
      </c>
      <c r="B2043" s="2">
        <v>45780</v>
      </c>
      <c r="C2043" t="s">
        <v>1632</v>
      </c>
      <c r="D2043" t="s">
        <v>2135</v>
      </c>
      <c r="E2043">
        <v>5</v>
      </c>
      <c r="F2043" t="s">
        <v>49</v>
      </c>
      <c r="G2043" t="s">
        <v>62</v>
      </c>
      <c r="H2043" t="s">
        <v>133</v>
      </c>
      <c r="I2043" t="s">
        <v>74</v>
      </c>
      <c r="J2043" t="s">
        <v>65</v>
      </c>
      <c r="K2043" t="s">
        <v>75</v>
      </c>
      <c r="L2043" t="s">
        <v>87</v>
      </c>
      <c r="M2043" t="s">
        <v>56</v>
      </c>
      <c r="N2043" t="s">
        <v>94</v>
      </c>
      <c r="O2043" t="s">
        <v>58</v>
      </c>
      <c r="P2043">
        <v>61</v>
      </c>
      <c r="Q2043">
        <v>62</v>
      </c>
      <c r="R2043">
        <v>61</v>
      </c>
      <c r="S2043">
        <v>1</v>
      </c>
      <c r="T2043">
        <f t="shared" si="279"/>
        <v>60</v>
      </c>
      <c r="U2043">
        <v>60</v>
      </c>
      <c r="V2043">
        <f t="shared" si="280"/>
        <v>0</v>
      </c>
      <c r="W2043" s="3">
        <f t="shared" si="281"/>
        <v>1.6393442622950821E-2</v>
      </c>
      <c r="X2043">
        <v>20</v>
      </c>
      <c r="Y2043" s="4">
        <v>1.4</v>
      </c>
      <c r="Z2043" s="4">
        <v>1.2</v>
      </c>
      <c r="AA2043" s="5">
        <v>51346.44</v>
      </c>
      <c r="AB2043" s="5">
        <f t="shared" si="282"/>
        <v>3080786.4</v>
      </c>
      <c r="AC2043" s="5">
        <v>35531.67</v>
      </c>
      <c r="AD2043" s="5">
        <f t="shared" si="283"/>
        <v>2167431.87</v>
      </c>
      <c r="AE2043" s="5">
        <v>134288.49</v>
      </c>
      <c r="AF2043" s="5">
        <v>38871.58</v>
      </c>
      <c r="AG2043" s="5">
        <v>8941</v>
      </c>
      <c r="AH2043" s="5">
        <v>1740</v>
      </c>
      <c r="AI2043" s="5">
        <v>5101.82</v>
      </c>
      <c r="AJ2043">
        <v>0</v>
      </c>
      <c r="AK2043" s="5">
        <v>0</v>
      </c>
      <c r="AL2043" s="5">
        <v>0</v>
      </c>
      <c r="AM2043" s="5">
        <v>40541.96</v>
      </c>
      <c r="AN2043">
        <v>4</v>
      </c>
      <c r="AO2043">
        <v>4</v>
      </c>
      <c r="AP2043" t="str">
        <f t="shared" si="284"/>
        <v>Yes</v>
      </c>
      <c r="AQ2043">
        <v>1</v>
      </c>
      <c r="AR2043" s="5">
        <f t="shared" si="285"/>
        <v>2396916.7200000002</v>
      </c>
      <c r="AS2043" s="5">
        <f t="shared" si="286"/>
        <v>683869.68</v>
      </c>
      <c r="AT2043" t="s">
        <v>59</v>
      </c>
      <c r="AU2043" t="s">
        <v>6164</v>
      </c>
      <c r="AV2043" t="s">
        <v>6165</v>
      </c>
      <c r="AW2043" t="s">
        <v>6166</v>
      </c>
      <c r="AX2043" t="s">
        <v>6167</v>
      </c>
      <c r="AY2043">
        <v>63</v>
      </c>
      <c r="AZ2043">
        <v>0</v>
      </c>
      <c r="BA2043">
        <v>0</v>
      </c>
      <c r="BB2043" t="s">
        <v>6168</v>
      </c>
      <c r="BC2043">
        <v>0</v>
      </c>
      <c r="BD2043">
        <v>0</v>
      </c>
      <c r="BE2043" t="s">
        <v>6169</v>
      </c>
      <c r="BF2043" t="s">
        <v>6170</v>
      </c>
      <c r="BG2043">
        <v>0</v>
      </c>
      <c r="BH2043" t="s">
        <v>6171</v>
      </c>
      <c r="BI2043">
        <v>53</v>
      </c>
      <c r="BJ2043" t="s">
        <v>6187</v>
      </c>
      <c r="BK2043">
        <v>0</v>
      </c>
      <c r="BL2043">
        <v>68</v>
      </c>
      <c r="BM2043" s="3">
        <f t="shared" si="287"/>
        <v>0.8970588235294118</v>
      </c>
    </row>
    <row r="2044" spans="1:65">
      <c r="A2044" t="s">
        <v>2177</v>
      </c>
      <c r="B2044" s="2">
        <v>45780</v>
      </c>
      <c r="C2044" t="s">
        <v>1632</v>
      </c>
      <c r="D2044" t="s">
        <v>2135</v>
      </c>
      <c r="E2044">
        <v>5</v>
      </c>
      <c r="F2044" t="s">
        <v>49</v>
      </c>
      <c r="G2044" t="s">
        <v>50</v>
      </c>
      <c r="H2044" t="s">
        <v>51</v>
      </c>
      <c r="I2044" t="s">
        <v>74</v>
      </c>
      <c r="J2044" t="s">
        <v>53</v>
      </c>
      <c r="K2044" t="s">
        <v>75</v>
      </c>
      <c r="L2044" t="s">
        <v>67</v>
      </c>
      <c r="M2044" t="s">
        <v>68</v>
      </c>
      <c r="N2044" t="s">
        <v>94</v>
      </c>
      <c r="O2044" t="s">
        <v>120</v>
      </c>
      <c r="P2044">
        <v>62</v>
      </c>
      <c r="Q2044">
        <v>63</v>
      </c>
      <c r="R2044">
        <v>62</v>
      </c>
      <c r="S2044">
        <v>4</v>
      </c>
      <c r="T2044">
        <f t="shared" si="279"/>
        <v>58</v>
      </c>
      <c r="U2044">
        <v>58</v>
      </c>
      <c r="V2044">
        <f t="shared" si="280"/>
        <v>0</v>
      </c>
      <c r="W2044" s="3">
        <f t="shared" si="281"/>
        <v>6.4516129032258063E-2</v>
      </c>
      <c r="X2044">
        <v>38</v>
      </c>
      <c r="Y2044" s="4">
        <v>7.2</v>
      </c>
      <c r="Z2044" s="4">
        <v>1.9</v>
      </c>
      <c r="AA2044" s="5">
        <v>35642.49</v>
      </c>
      <c r="AB2044" s="5">
        <f t="shared" si="282"/>
        <v>2067264.42</v>
      </c>
      <c r="AC2044" s="5">
        <v>21989.51</v>
      </c>
      <c r="AD2044" s="5">
        <f t="shared" si="283"/>
        <v>1363349.62</v>
      </c>
      <c r="AE2044" s="5">
        <v>105795.83</v>
      </c>
      <c r="AF2044" s="5">
        <v>29472.11</v>
      </c>
      <c r="AG2044" s="5">
        <v>35731.9</v>
      </c>
      <c r="AH2044" s="5">
        <v>2755</v>
      </c>
      <c r="AI2044" s="5">
        <v>56220.36</v>
      </c>
      <c r="AJ2044">
        <v>2</v>
      </c>
      <c r="AK2044" s="5">
        <v>17594.95</v>
      </c>
      <c r="AL2044" s="5">
        <v>0</v>
      </c>
      <c r="AM2044" s="5">
        <v>43176.67</v>
      </c>
      <c r="AN2044">
        <v>4</v>
      </c>
      <c r="AO2044">
        <v>5</v>
      </c>
      <c r="AP2044" t="str">
        <f t="shared" si="284"/>
        <v>No</v>
      </c>
      <c r="AQ2044">
        <v>3</v>
      </c>
      <c r="AR2044" s="5">
        <f t="shared" si="285"/>
        <v>1654096.44</v>
      </c>
      <c r="AS2044" s="5">
        <f t="shared" si="286"/>
        <v>413167.98</v>
      </c>
      <c r="AT2044" t="s">
        <v>116</v>
      </c>
      <c r="AU2044" t="s">
        <v>6189</v>
      </c>
      <c r="AV2044" t="s">
        <v>6201</v>
      </c>
      <c r="AW2044" t="s">
        <v>6175</v>
      </c>
      <c r="AX2044" t="s">
        <v>6167</v>
      </c>
      <c r="AY2044">
        <v>64</v>
      </c>
      <c r="AZ2044">
        <v>0</v>
      </c>
      <c r="BA2044">
        <v>0</v>
      </c>
      <c r="BB2044" t="s">
        <v>6168</v>
      </c>
      <c r="BC2044">
        <v>1</v>
      </c>
      <c r="BD2044">
        <v>0</v>
      </c>
      <c r="BE2044" t="s">
        <v>6178</v>
      </c>
      <c r="BF2044" t="s">
        <v>6210</v>
      </c>
      <c r="BG2044">
        <v>0</v>
      </c>
      <c r="BH2044" t="s">
        <v>6171</v>
      </c>
      <c r="BI2044">
        <v>28</v>
      </c>
      <c r="BJ2044" t="s">
        <v>6172</v>
      </c>
      <c r="BK2044">
        <v>0</v>
      </c>
      <c r="BL2044">
        <v>74</v>
      </c>
      <c r="BM2044" s="3">
        <f t="shared" si="287"/>
        <v>0.83783783783783783</v>
      </c>
    </row>
    <row r="2045" spans="1:65">
      <c r="A2045" t="s">
        <v>2178</v>
      </c>
      <c r="B2045" s="2">
        <v>45780</v>
      </c>
      <c r="C2045" t="s">
        <v>1632</v>
      </c>
      <c r="D2045" t="s">
        <v>2135</v>
      </c>
      <c r="E2045">
        <v>5</v>
      </c>
      <c r="F2045" t="s">
        <v>78</v>
      </c>
      <c r="G2045" t="s">
        <v>79</v>
      </c>
      <c r="H2045" t="s">
        <v>143</v>
      </c>
      <c r="I2045" t="s">
        <v>74</v>
      </c>
      <c r="J2045" t="s">
        <v>53</v>
      </c>
      <c r="K2045" t="s">
        <v>66</v>
      </c>
      <c r="L2045" t="s">
        <v>67</v>
      </c>
      <c r="M2045" t="s">
        <v>68</v>
      </c>
      <c r="N2045" t="s">
        <v>69</v>
      </c>
      <c r="O2045" t="s">
        <v>82</v>
      </c>
      <c r="P2045">
        <v>73</v>
      </c>
      <c r="Q2045">
        <v>74</v>
      </c>
      <c r="R2045">
        <v>72</v>
      </c>
      <c r="S2045">
        <v>6</v>
      </c>
      <c r="T2045">
        <f t="shared" si="279"/>
        <v>66</v>
      </c>
      <c r="U2045">
        <v>66</v>
      </c>
      <c r="V2045">
        <f t="shared" si="280"/>
        <v>0</v>
      </c>
      <c r="W2045" s="3">
        <f t="shared" si="281"/>
        <v>8.3333333333333329E-2</v>
      </c>
      <c r="X2045">
        <v>26</v>
      </c>
      <c r="Y2045" s="4">
        <v>3.2</v>
      </c>
      <c r="Z2045" s="4">
        <v>1.4</v>
      </c>
      <c r="AA2045" s="5">
        <v>30785.26</v>
      </c>
      <c r="AB2045" s="5">
        <f t="shared" si="282"/>
        <v>2031827.16</v>
      </c>
      <c r="AC2045" s="5">
        <v>21952.76</v>
      </c>
      <c r="AD2045" s="5">
        <f t="shared" si="283"/>
        <v>1580598.72</v>
      </c>
      <c r="AE2045" s="5">
        <v>124712.46</v>
      </c>
      <c r="AF2045" s="5">
        <v>33459.910000000003</v>
      </c>
      <c r="AG2045" s="5">
        <v>34479.79</v>
      </c>
      <c r="AH2045" s="5">
        <v>2030</v>
      </c>
      <c r="AI2045" s="5">
        <v>58656.89</v>
      </c>
      <c r="AJ2045">
        <v>2</v>
      </c>
      <c r="AK2045" s="5">
        <v>16731.86</v>
      </c>
      <c r="AL2045" s="5">
        <v>0</v>
      </c>
      <c r="AM2045" s="5">
        <v>42810.23</v>
      </c>
      <c r="AN2045">
        <v>4</v>
      </c>
      <c r="AO2045">
        <v>4</v>
      </c>
      <c r="AP2045" t="str">
        <f t="shared" si="284"/>
        <v>Yes</v>
      </c>
      <c r="AQ2045">
        <v>2</v>
      </c>
      <c r="AR2045" s="5">
        <f t="shared" si="285"/>
        <v>1893479.86</v>
      </c>
      <c r="AS2045" s="5">
        <f t="shared" si="286"/>
        <v>138347.29999999999</v>
      </c>
      <c r="AT2045" t="s">
        <v>1641</v>
      </c>
      <c r="AU2045" t="s">
        <v>6189</v>
      </c>
      <c r="AV2045" t="s">
        <v>6201</v>
      </c>
      <c r="AW2045" t="s">
        <v>6175</v>
      </c>
      <c r="AX2045" t="s">
        <v>6167</v>
      </c>
      <c r="AY2045">
        <v>74</v>
      </c>
      <c r="AZ2045">
        <v>0</v>
      </c>
      <c r="BA2045">
        <v>0</v>
      </c>
      <c r="BB2045" t="s">
        <v>6168</v>
      </c>
      <c r="BC2045">
        <v>0</v>
      </c>
      <c r="BD2045">
        <v>0</v>
      </c>
      <c r="BE2045" t="s">
        <v>6169</v>
      </c>
      <c r="BF2045" t="s">
        <v>6210</v>
      </c>
      <c r="BG2045">
        <v>1</v>
      </c>
      <c r="BH2045" t="s">
        <v>6186</v>
      </c>
      <c r="BI2045">
        <v>48</v>
      </c>
      <c r="BJ2045" t="s">
        <v>6172</v>
      </c>
      <c r="BK2045">
        <v>0</v>
      </c>
      <c r="BL2045">
        <v>80</v>
      </c>
      <c r="BM2045" s="3">
        <f t="shared" si="287"/>
        <v>0.9</v>
      </c>
    </row>
    <row r="2046" spans="1:65">
      <c r="A2046" t="s">
        <v>2179</v>
      </c>
      <c r="B2046" s="2">
        <v>45780</v>
      </c>
      <c r="C2046" t="s">
        <v>1632</v>
      </c>
      <c r="D2046" t="s">
        <v>2135</v>
      </c>
      <c r="E2046">
        <v>5</v>
      </c>
      <c r="F2046" t="s">
        <v>72</v>
      </c>
      <c r="G2046" t="s">
        <v>62</v>
      </c>
      <c r="H2046" t="s">
        <v>175</v>
      </c>
      <c r="I2046" t="s">
        <v>64</v>
      </c>
      <c r="J2046" t="s">
        <v>53</v>
      </c>
      <c r="K2046" t="s">
        <v>75</v>
      </c>
      <c r="L2046" t="s">
        <v>67</v>
      </c>
      <c r="M2046" t="s">
        <v>68</v>
      </c>
      <c r="N2046" t="s">
        <v>94</v>
      </c>
      <c r="O2046" t="s">
        <v>70</v>
      </c>
      <c r="P2046">
        <v>56</v>
      </c>
      <c r="Q2046">
        <v>59</v>
      </c>
      <c r="R2046">
        <v>59</v>
      </c>
      <c r="S2046">
        <v>2</v>
      </c>
      <c r="T2046">
        <f t="shared" si="279"/>
        <v>57</v>
      </c>
      <c r="U2046">
        <v>54</v>
      </c>
      <c r="V2046">
        <f t="shared" si="280"/>
        <v>3</v>
      </c>
      <c r="W2046" s="3">
        <f t="shared" si="281"/>
        <v>3.3898305084745763E-2</v>
      </c>
      <c r="X2046">
        <v>8</v>
      </c>
      <c r="Y2046" s="4">
        <v>9.5</v>
      </c>
      <c r="Z2046" s="4">
        <v>1.2</v>
      </c>
      <c r="AA2046" s="5">
        <v>36314.17</v>
      </c>
      <c r="AB2046" s="5">
        <f t="shared" si="282"/>
        <v>1960965.18</v>
      </c>
      <c r="AC2046" s="5">
        <v>21837.97</v>
      </c>
      <c r="AD2046" s="5">
        <f t="shared" si="283"/>
        <v>1288440.23</v>
      </c>
      <c r="AE2046" s="5">
        <v>96088.71</v>
      </c>
      <c r="AF2046" s="5">
        <v>25337.32</v>
      </c>
      <c r="AG2046" s="5">
        <v>7534.79</v>
      </c>
      <c r="AH2046" s="5">
        <v>1740</v>
      </c>
      <c r="AI2046" s="5">
        <v>7124.53</v>
      </c>
      <c r="AJ2046">
        <v>1</v>
      </c>
      <c r="AK2046" s="5">
        <v>8518.3700000000008</v>
      </c>
      <c r="AL2046" s="5">
        <v>2320.6</v>
      </c>
      <c r="AM2046" s="5">
        <v>34659.449999999997</v>
      </c>
      <c r="AN2046">
        <v>4</v>
      </c>
      <c r="AO2046">
        <v>3</v>
      </c>
      <c r="AP2046" t="str">
        <f t="shared" si="284"/>
        <v>Yes</v>
      </c>
      <c r="AQ2046">
        <v>1</v>
      </c>
      <c r="AR2046" s="5">
        <f t="shared" si="285"/>
        <v>1471764</v>
      </c>
      <c r="AS2046" s="5">
        <f t="shared" si="286"/>
        <v>489201.18</v>
      </c>
      <c r="AT2046" t="s">
        <v>59</v>
      </c>
      <c r="AU2046" t="s">
        <v>6199</v>
      </c>
      <c r="AV2046" t="s">
        <v>6200</v>
      </c>
      <c r="AW2046" t="s">
        <v>6175</v>
      </c>
      <c r="AX2046" t="s">
        <v>6177</v>
      </c>
      <c r="AY2046">
        <v>58</v>
      </c>
      <c r="AZ2046">
        <v>0</v>
      </c>
      <c r="BA2046">
        <v>19</v>
      </c>
      <c r="BB2046" t="s">
        <v>6180</v>
      </c>
      <c r="BC2046">
        <v>0</v>
      </c>
      <c r="BD2046">
        <v>0</v>
      </c>
      <c r="BE2046" t="s">
        <v>6169</v>
      </c>
      <c r="BF2046" t="s">
        <v>6210</v>
      </c>
      <c r="BG2046">
        <v>0</v>
      </c>
      <c r="BH2046" t="s">
        <v>6171</v>
      </c>
      <c r="BI2046">
        <v>13</v>
      </c>
      <c r="BJ2046" t="s">
        <v>6172</v>
      </c>
      <c r="BK2046">
        <v>0</v>
      </c>
      <c r="BL2046">
        <v>74</v>
      </c>
      <c r="BM2046" s="3">
        <f t="shared" si="287"/>
        <v>0.79729729729729726</v>
      </c>
    </row>
    <row r="2047" spans="1:65">
      <c r="A2047" t="s">
        <v>2180</v>
      </c>
      <c r="B2047" s="2">
        <v>45780</v>
      </c>
      <c r="C2047" t="s">
        <v>1632</v>
      </c>
      <c r="D2047" t="s">
        <v>2135</v>
      </c>
      <c r="E2047">
        <v>5</v>
      </c>
      <c r="F2047" t="s">
        <v>72</v>
      </c>
      <c r="G2047" t="s">
        <v>62</v>
      </c>
      <c r="H2047" t="s">
        <v>220</v>
      </c>
      <c r="I2047" t="s">
        <v>64</v>
      </c>
      <c r="J2047" t="s">
        <v>53</v>
      </c>
      <c r="K2047" t="s">
        <v>75</v>
      </c>
      <c r="L2047" t="s">
        <v>55</v>
      </c>
      <c r="M2047" t="s">
        <v>56</v>
      </c>
      <c r="N2047" t="s">
        <v>94</v>
      </c>
      <c r="O2047" t="s">
        <v>58</v>
      </c>
      <c r="P2047">
        <v>63</v>
      </c>
      <c r="Q2047">
        <v>65</v>
      </c>
      <c r="R2047">
        <v>65</v>
      </c>
      <c r="S2047">
        <v>1</v>
      </c>
      <c r="T2047">
        <f t="shared" si="279"/>
        <v>64</v>
      </c>
      <c r="U2047">
        <v>60</v>
      </c>
      <c r="V2047">
        <f t="shared" si="280"/>
        <v>4</v>
      </c>
      <c r="W2047" s="3">
        <f t="shared" si="281"/>
        <v>1.5384615384615385E-2</v>
      </c>
      <c r="X2047">
        <v>28</v>
      </c>
      <c r="Y2047" s="4">
        <v>3.4</v>
      </c>
      <c r="Z2047" s="4">
        <v>1.7</v>
      </c>
      <c r="AA2047" s="5">
        <v>36149.68</v>
      </c>
      <c r="AB2047" s="5">
        <f t="shared" si="282"/>
        <v>2168980.7999999998</v>
      </c>
      <c r="AC2047" s="5">
        <v>23562.93</v>
      </c>
      <c r="AD2047" s="5">
        <f t="shared" si="283"/>
        <v>1531590.45</v>
      </c>
      <c r="AE2047" s="5">
        <v>107851.92</v>
      </c>
      <c r="AF2047" s="5">
        <v>28927.61</v>
      </c>
      <c r="AG2047" s="5">
        <v>9584.33</v>
      </c>
      <c r="AH2047" s="5">
        <v>2465</v>
      </c>
      <c r="AI2047" s="5">
        <v>3525.42</v>
      </c>
      <c r="AJ2047">
        <v>0</v>
      </c>
      <c r="AK2047" s="5">
        <v>0</v>
      </c>
      <c r="AL2047" s="5">
        <v>3031.8</v>
      </c>
      <c r="AM2047" s="5">
        <v>40361.32</v>
      </c>
      <c r="AN2047">
        <v>4</v>
      </c>
      <c r="AO2047">
        <v>3</v>
      </c>
      <c r="AP2047" t="str">
        <f t="shared" si="284"/>
        <v>Yes</v>
      </c>
      <c r="AQ2047">
        <v>0</v>
      </c>
      <c r="AR2047" s="5">
        <f t="shared" si="285"/>
        <v>1727337.85</v>
      </c>
      <c r="AS2047" s="5">
        <f t="shared" si="286"/>
        <v>441642.95</v>
      </c>
      <c r="AT2047" t="s">
        <v>59</v>
      </c>
      <c r="AU2047" t="s">
        <v>6164</v>
      </c>
      <c r="AV2047" t="s">
        <v>6165</v>
      </c>
      <c r="AW2047" t="s">
        <v>6166</v>
      </c>
      <c r="AX2047" t="s">
        <v>6184</v>
      </c>
      <c r="AY2047">
        <v>66</v>
      </c>
      <c r="AZ2047">
        <v>0</v>
      </c>
      <c r="BA2047">
        <v>29</v>
      </c>
      <c r="BB2047" t="s">
        <v>6180</v>
      </c>
      <c r="BC2047">
        <v>0</v>
      </c>
      <c r="BD2047">
        <v>0</v>
      </c>
      <c r="BE2047" t="s">
        <v>6169</v>
      </c>
      <c r="BF2047" t="s">
        <v>6170</v>
      </c>
      <c r="BG2047">
        <v>1</v>
      </c>
      <c r="BH2047" t="s">
        <v>6186</v>
      </c>
      <c r="BI2047">
        <v>38</v>
      </c>
      <c r="BJ2047" t="s">
        <v>6172</v>
      </c>
      <c r="BK2047">
        <v>0</v>
      </c>
      <c r="BL2047">
        <v>74</v>
      </c>
      <c r="BM2047" s="3">
        <f t="shared" si="287"/>
        <v>0.8783783783783784</v>
      </c>
    </row>
    <row r="2048" spans="1:65">
      <c r="A2048" t="s">
        <v>2181</v>
      </c>
      <c r="B2048" s="2">
        <v>45780</v>
      </c>
      <c r="C2048" t="s">
        <v>1632</v>
      </c>
      <c r="D2048" t="s">
        <v>2135</v>
      </c>
      <c r="E2048">
        <v>5</v>
      </c>
      <c r="F2048" t="s">
        <v>49</v>
      </c>
      <c r="G2048" t="s">
        <v>79</v>
      </c>
      <c r="H2048" t="s">
        <v>111</v>
      </c>
      <c r="I2048" t="s">
        <v>52</v>
      </c>
      <c r="J2048" t="s">
        <v>53</v>
      </c>
      <c r="K2048" t="s">
        <v>66</v>
      </c>
      <c r="L2048" t="s">
        <v>55</v>
      </c>
      <c r="M2048" t="s">
        <v>68</v>
      </c>
      <c r="N2048" t="s">
        <v>94</v>
      </c>
      <c r="O2048" t="s">
        <v>120</v>
      </c>
      <c r="P2048">
        <v>82</v>
      </c>
      <c r="Q2048">
        <v>86</v>
      </c>
      <c r="R2048">
        <v>82</v>
      </c>
      <c r="S2048">
        <v>3</v>
      </c>
      <c r="T2048">
        <f t="shared" si="279"/>
        <v>79</v>
      </c>
      <c r="U2048">
        <v>79</v>
      </c>
      <c r="V2048">
        <f t="shared" si="280"/>
        <v>0</v>
      </c>
      <c r="W2048" s="3">
        <f t="shared" si="281"/>
        <v>3.6585365853658534E-2</v>
      </c>
      <c r="X2048">
        <v>41</v>
      </c>
      <c r="Y2048" s="4">
        <v>3.3</v>
      </c>
      <c r="Z2048" s="4">
        <v>1.3</v>
      </c>
      <c r="AA2048" s="5">
        <v>30332.79</v>
      </c>
      <c r="AB2048" s="5">
        <f t="shared" si="282"/>
        <v>2396290.41</v>
      </c>
      <c r="AC2048" s="5">
        <v>22376.44</v>
      </c>
      <c r="AD2048" s="5">
        <f t="shared" si="283"/>
        <v>1834868.08</v>
      </c>
      <c r="AE2048" s="5">
        <v>148880.84</v>
      </c>
      <c r="AF2048" s="5">
        <v>40224.800000000003</v>
      </c>
      <c r="AG2048" s="5">
        <v>10377.129999999999</v>
      </c>
      <c r="AH2048" s="5">
        <v>1885</v>
      </c>
      <c r="AI2048" s="5">
        <v>10637.84</v>
      </c>
      <c r="AJ2048">
        <v>1</v>
      </c>
      <c r="AK2048" s="5">
        <v>8670.2900000000009</v>
      </c>
      <c r="AL2048" s="5">
        <v>31740.84</v>
      </c>
      <c r="AM2048" s="5">
        <v>85019.63</v>
      </c>
      <c r="AN2048">
        <v>4</v>
      </c>
      <c r="AO2048">
        <v>5</v>
      </c>
      <c r="AP2048" t="str">
        <f t="shared" si="284"/>
        <v>No</v>
      </c>
      <c r="AQ2048">
        <v>3</v>
      </c>
      <c r="AR2048" s="5">
        <f t="shared" si="285"/>
        <v>2172304.4500000002</v>
      </c>
      <c r="AS2048" s="5">
        <f t="shared" si="286"/>
        <v>223985.96</v>
      </c>
      <c r="AT2048" t="s">
        <v>116</v>
      </c>
      <c r="AU2048" t="s">
        <v>6189</v>
      </c>
      <c r="AV2048" t="s">
        <v>6190</v>
      </c>
      <c r="AW2048" t="s">
        <v>6183</v>
      </c>
      <c r="AX2048" t="s">
        <v>6167</v>
      </c>
      <c r="AY2048">
        <v>84</v>
      </c>
      <c r="AZ2048">
        <v>2</v>
      </c>
      <c r="BA2048">
        <v>0</v>
      </c>
      <c r="BB2048" t="s">
        <v>6168</v>
      </c>
      <c r="BC2048">
        <v>0</v>
      </c>
      <c r="BD2048">
        <v>1</v>
      </c>
      <c r="BE2048" t="s">
        <v>6188</v>
      </c>
      <c r="BF2048" t="s">
        <v>6170</v>
      </c>
      <c r="BG2048">
        <v>1</v>
      </c>
      <c r="BH2048" t="s">
        <v>6186</v>
      </c>
      <c r="BI2048">
        <v>36</v>
      </c>
      <c r="BJ2048" t="s">
        <v>6172</v>
      </c>
      <c r="BK2048">
        <v>0</v>
      </c>
      <c r="BL2048">
        <v>90</v>
      </c>
      <c r="BM2048" s="3">
        <f t="shared" si="287"/>
        <v>0.91111111111111109</v>
      </c>
    </row>
    <row r="2049" spans="1:65">
      <c r="A2049" t="s">
        <v>2182</v>
      </c>
      <c r="B2049" s="2">
        <v>45780</v>
      </c>
      <c r="C2049" t="s">
        <v>1632</v>
      </c>
      <c r="D2049" t="s">
        <v>2135</v>
      </c>
      <c r="E2049">
        <v>5</v>
      </c>
      <c r="F2049" t="s">
        <v>61</v>
      </c>
      <c r="G2049" t="s">
        <v>62</v>
      </c>
      <c r="H2049" t="s">
        <v>115</v>
      </c>
      <c r="I2049" t="s">
        <v>64</v>
      </c>
      <c r="J2049" t="s">
        <v>53</v>
      </c>
      <c r="K2049" t="s">
        <v>54</v>
      </c>
      <c r="L2049" t="s">
        <v>92</v>
      </c>
      <c r="M2049" t="s">
        <v>56</v>
      </c>
      <c r="N2049" t="s">
        <v>94</v>
      </c>
      <c r="O2049" t="s">
        <v>82</v>
      </c>
      <c r="P2049">
        <v>73</v>
      </c>
      <c r="Q2049">
        <v>75</v>
      </c>
      <c r="R2049">
        <v>72</v>
      </c>
      <c r="S2049">
        <v>1</v>
      </c>
      <c r="T2049">
        <f t="shared" si="279"/>
        <v>71</v>
      </c>
      <c r="U2049">
        <v>71</v>
      </c>
      <c r="V2049">
        <f t="shared" si="280"/>
        <v>0</v>
      </c>
      <c r="W2049" s="3">
        <f t="shared" si="281"/>
        <v>1.3888888888888888E-2</v>
      </c>
      <c r="X2049">
        <v>31</v>
      </c>
      <c r="Y2049" s="4">
        <v>1.7</v>
      </c>
      <c r="Z2049" s="4">
        <v>1.2</v>
      </c>
      <c r="AA2049" s="5">
        <v>39039.410000000003</v>
      </c>
      <c r="AB2049" s="5">
        <f t="shared" si="282"/>
        <v>2771798.11</v>
      </c>
      <c r="AC2049" s="5">
        <v>23690.03</v>
      </c>
      <c r="AD2049" s="5">
        <f t="shared" si="283"/>
        <v>1705682.16</v>
      </c>
      <c r="AE2049" s="5">
        <v>119835.78</v>
      </c>
      <c r="AF2049" s="5">
        <v>31628.33</v>
      </c>
      <c r="AG2049" s="5">
        <v>9803.52</v>
      </c>
      <c r="AH2049" s="5">
        <v>1740</v>
      </c>
      <c r="AI2049" s="5">
        <v>3544.62</v>
      </c>
      <c r="AJ2049">
        <v>0</v>
      </c>
      <c r="AK2049" s="5">
        <v>0</v>
      </c>
      <c r="AL2049" s="5">
        <v>0</v>
      </c>
      <c r="AM2049" s="5">
        <v>44314.22</v>
      </c>
      <c r="AN2049">
        <v>4</v>
      </c>
      <c r="AO2049">
        <v>3</v>
      </c>
      <c r="AP2049" t="str">
        <f t="shared" si="284"/>
        <v>Yes</v>
      </c>
      <c r="AQ2049">
        <v>1</v>
      </c>
      <c r="AR2049" s="5">
        <f t="shared" si="285"/>
        <v>1916548.63</v>
      </c>
      <c r="AS2049" s="5">
        <f t="shared" si="286"/>
        <v>855249.48</v>
      </c>
      <c r="AT2049" t="s">
        <v>59</v>
      </c>
      <c r="AU2049" t="s">
        <v>6164</v>
      </c>
      <c r="AV2049" t="s">
        <v>6165</v>
      </c>
      <c r="AW2049" t="s">
        <v>6166</v>
      </c>
      <c r="AX2049" t="s">
        <v>6167</v>
      </c>
      <c r="AY2049">
        <v>73</v>
      </c>
      <c r="AZ2049">
        <v>0</v>
      </c>
      <c r="BA2049">
        <v>0</v>
      </c>
      <c r="BB2049" t="s">
        <v>6168</v>
      </c>
      <c r="BC2049">
        <v>0</v>
      </c>
      <c r="BD2049">
        <v>0</v>
      </c>
      <c r="BE2049" t="s">
        <v>6169</v>
      </c>
      <c r="BF2049" t="s">
        <v>6170</v>
      </c>
      <c r="BG2049">
        <v>1</v>
      </c>
      <c r="BH2049" t="s">
        <v>6179</v>
      </c>
      <c r="BI2049">
        <v>36</v>
      </c>
      <c r="BJ2049" t="s">
        <v>6172</v>
      </c>
      <c r="BK2049">
        <v>0</v>
      </c>
      <c r="BL2049">
        <v>80</v>
      </c>
      <c r="BM2049" s="3">
        <f t="shared" si="287"/>
        <v>0.9</v>
      </c>
    </row>
    <row r="2050" spans="1:65">
      <c r="A2050" t="s">
        <v>2183</v>
      </c>
      <c r="B2050" s="2">
        <v>45780</v>
      </c>
      <c r="C2050" t="s">
        <v>1632</v>
      </c>
      <c r="D2050" t="s">
        <v>2135</v>
      </c>
      <c r="E2050">
        <v>5</v>
      </c>
      <c r="F2050" t="s">
        <v>61</v>
      </c>
      <c r="G2050" t="s">
        <v>50</v>
      </c>
      <c r="H2050" t="s">
        <v>127</v>
      </c>
      <c r="I2050" t="s">
        <v>64</v>
      </c>
      <c r="J2050" t="s">
        <v>53</v>
      </c>
      <c r="K2050" t="s">
        <v>66</v>
      </c>
      <c r="L2050" t="s">
        <v>55</v>
      </c>
      <c r="M2050" t="s">
        <v>56</v>
      </c>
      <c r="N2050" t="s">
        <v>69</v>
      </c>
      <c r="O2050" t="s">
        <v>58</v>
      </c>
      <c r="P2050">
        <v>76</v>
      </c>
      <c r="Q2050">
        <v>77</v>
      </c>
      <c r="R2050">
        <v>77</v>
      </c>
      <c r="S2050">
        <v>2</v>
      </c>
      <c r="T2050">
        <f t="shared" ref="T2050:T2113" si="288">R2050-S2050</f>
        <v>75</v>
      </c>
      <c r="U2050">
        <v>75</v>
      </c>
      <c r="V2050">
        <f t="shared" ref="V2050:V2113" si="289">T2050-U2050</f>
        <v>0</v>
      </c>
      <c r="W2050" s="3">
        <f t="shared" ref="W2050:W2113" si="290">IFERROR(S2050/R2050,0)</f>
        <v>2.5974025974025976E-2</v>
      </c>
      <c r="X2050">
        <v>40</v>
      </c>
      <c r="Y2050" s="4">
        <v>4.8</v>
      </c>
      <c r="Z2050" s="4">
        <v>1.6</v>
      </c>
      <c r="AA2050" s="5">
        <v>30477.96</v>
      </c>
      <c r="AB2050" s="5">
        <f t="shared" ref="AB2050:AB2113" si="291">ROUND(U2050*AA2050,2)</f>
        <v>2285847</v>
      </c>
      <c r="AC2050" s="5">
        <v>23588.23</v>
      </c>
      <c r="AD2050" s="5">
        <f t="shared" ref="AD2050:AD2113" si="292">ROUND(R2050*AC2050,2)</f>
        <v>1816293.71</v>
      </c>
      <c r="AE2050" s="5">
        <v>128025.84</v>
      </c>
      <c r="AF2050" s="5">
        <v>34381.31</v>
      </c>
      <c r="AG2050" s="5">
        <v>11775.39</v>
      </c>
      <c r="AH2050" s="5">
        <v>2320</v>
      </c>
      <c r="AI2050" s="5">
        <v>7040</v>
      </c>
      <c r="AJ2050">
        <v>0</v>
      </c>
      <c r="AK2050" s="5">
        <v>0</v>
      </c>
      <c r="AL2050" s="5">
        <v>31740.84</v>
      </c>
      <c r="AM2050" s="5">
        <v>79113.25</v>
      </c>
      <c r="AN2050">
        <v>4</v>
      </c>
      <c r="AO2050">
        <v>2</v>
      </c>
      <c r="AP2050" t="str">
        <f t="shared" ref="AP2050:AP2113" si="293">IF(AO2050&lt;=AN2050,"Yes","No")</f>
        <v>Yes</v>
      </c>
      <c r="AQ2050">
        <v>1</v>
      </c>
      <c r="AR2050" s="5">
        <f t="shared" ref="AR2050:AR2113" si="294">ROUND(SUM(AD2050:AI2050)+SUM(AK2050:AM2050),2)</f>
        <v>2110690.34</v>
      </c>
      <c r="AS2050" s="5">
        <f t="shared" ref="AS2050:AS2113" si="295">ROUND(AB2050-AR2050,2)</f>
        <v>175156.66</v>
      </c>
      <c r="AT2050" t="s">
        <v>59</v>
      </c>
      <c r="AU2050" t="s">
        <v>6164</v>
      </c>
      <c r="AV2050" t="s">
        <v>6165</v>
      </c>
      <c r="AW2050" t="s">
        <v>6166</v>
      </c>
      <c r="AX2050" t="s">
        <v>6184</v>
      </c>
      <c r="AY2050">
        <v>79</v>
      </c>
      <c r="AZ2050">
        <v>0</v>
      </c>
      <c r="BA2050">
        <v>0</v>
      </c>
      <c r="BB2050" t="s">
        <v>6168</v>
      </c>
      <c r="BC2050">
        <v>0</v>
      </c>
      <c r="BD2050">
        <v>0</v>
      </c>
      <c r="BE2050" t="s">
        <v>6169</v>
      </c>
      <c r="BF2050" t="s">
        <v>6170</v>
      </c>
      <c r="BG2050">
        <v>1</v>
      </c>
      <c r="BH2050" t="s">
        <v>6186</v>
      </c>
      <c r="BI2050">
        <v>43</v>
      </c>
      <c r="BJ2050" t="s">
        <v>6172</v>
      </c>
      <c r="BK2050">
        <v>0</v>
      </c>
      <c r="BL2050">
        <v>82</v>
      </c>
      <c r="BM2050" s="3">
        <f t="shared" ref="BM2050:BM2113" si="296">IFERROR(R2050/BL2050,0)</f>
        <v>0.93902439024390238</v>
      </c>
    </row>
    <row r="2051" spans="1:65">
      <c r="A2051" t="s">
        <v>2184</v>
      </c>
      <c r="B2051" s="2">
        <v>45780</v>
      </c>
      <c r="C2051" t="s">
        <v>1632</v>
      </c>
      <c r="D2051" t="s">
        <v>2135</v>
      </c>
      <c r="E2051">
        <v>5</v>
      </c>
      <c r="F2051" t="s">
        <v>78</v>
      </c>
      <c r="G2051" t="s">
        <v>50</v>
      </c>
      <c r="H2051" t="s">
        <v>161</v>
      </c>
      <c r="I2051" t="s">
        <v>52</v>
      </c>
      <c r="J2051" t="s">
        <v>53</v>
      </c>
      <c r="K2051" t="s">
        <v>75</v>
      </c>
      <c r="L2051" t="s">
        <v>67</v>
      </c>
      <c r="M2051" t="s">
        <v>68</v>
      </c>
      <c r="N2051" t="s">
        <v>69</v>
      </c>
      <c r="O2051" t="s">
        <v>120</v>
      </c>
      <c r="P2051">
        <v>67</v>
      </c>
      <c r="Q2051">
        <v>71</v>
      </c>
      <c r="R2051">
        <v>71</v>
      </c>
      <c r="S2051">
        <v>6</v>
      </c>
      <c r="T2051">
        <f t="shared" si="288"/>
        <v>65</v>
      </c>
      <c r="U2051">
        <v>64</v>
      </c>
      <c r="V2051">
        <f t="shared" si="289"/>
        <v>1</v>
      </c>
      <c r="W2051" s="3">
        <f t="shared" si="290"/>
        <v>8.4507042253521125E-2</v>
      </c>
      <c r="X2051">
        <v>45</v>
      </c>
      <c r="Y2051" s="4">
        <v>2.8</v>
      </c>
      <c r="Z2051" s="4">
        <v>1.6</v>
      </c>
      <c r="AA2051" s="5">
        <v>35716.769999999997</v>
      </c>
      <c r="AB2051" s="5">
        <f t="shared" si="291"/>
        <v>2285873.2799999998</v>
      </c>
      <c r="AC2051" s="5">
        <v>22067.59</v>
      </c>
      <c r="AD2051" s="5">
        <f t="shared" si="292"/>
        <v>1566798.89</v>
      </c>
      <c r="AE2051" s="5">
        <v>128748.94</v>
      </c>
      <c r="AF2051" s="5">
        <v>35026.57</v>
      </c>
      <c r="AG2051" s="5">
        <v>36989.75</v>
      </c>
      <c r="AH2051" s="5">
        <v>2320</v>
      </c>
      <c r="AI2051" s="5">
        <v>58190.55</v>
      </c>
      <c r="AJ2051">
        <v>2</v>
      </c>
      <c r="AK2051" s="5">
        <v>17266.43</v>
      </c>
      <c r="AL2051" s="5">
        <v>769.82</v>
      </c>
      <c r="AM2051" s="5">
        <v>40538.94</v>
      </c>
      <c r="AN2051">
        <v>4</v>
      </c>
      <c r="AO2051">
        <v>4</v>
      </c>
      <c r="AP2051" t="str">
        <f t="shared" si="293"/>
        <v>Yes</v>
      </c>
      <c r="AQ2051">
        <v>2</v>
      </c>
      <c r="AR2051" s="5">
        <f t="shared" si="294"/>
        <v>1886649.89</v>
      </c>
      <c r="AS2051" s="5">
        <f t="shared" si="295"/>
        <v>399223.39</v>
      </c>
      <c r="AT2051" t="s">
        <v>1641</v>
      </c>
      <c r="AU2051" t="s">
        <v>6189</v>
      </c>
      <c r="AV2051" t="s">
        <v>6201</v>
      </c>
      <c r="AW2051" t="s">
        <v>6175</v>
      </c>
      <c r="AX2051" t="s">
        <v>6184</v>
      </c>
      <c r="AY2051">
        <v>74</v>
      </c>
      <c r="AZ2051">
        <v>4</v>
      </c>
      <c r="BA2051">
        <v>14</v>
      </c>
      <c r="BB2051" t="s">
        <v>6185</v>
      </c>
      <c r="BC2051">
        <v>0</v>
      </c>
      <c r="BD2051">
        <v>0</v>
      </c>
      <c r="BE2051" t="s">
        <v>6169</v>
      </c>
      <c r="BF2051" t="s">
        <v>6210</v>
      </c>
      <c r="BG2051">
        <v>3</v>
      </c>
      <c r="BH2051" t="s">
        <v>6206</v>
      </c>
      <c r="BI2051">
        <v>49</v>
      </c>
      <c r="BJ2051" t="s">
        <v>6193</v>
      </c>
      <c r="BK2051">
        <v>0</v>
      </c>
      <c r="BL2051">
        <v>77</v>
      </c>
      <c r="BM2051" s="3">
        <f t="shared" si="296"/>
        <v>0.92207792207792205</v>
      </c>
    </row>
    <row r="2052" spans="1:65">
      <c r="A2052" t="s">
        <v>2185</v>
      </c>
      <c r="B2052" s="2">
        <v>45780</v>
      </c>
      <c r="C2052" t="s">
        <v>1632</v>
      </c>
      <c r="D2052" t="s">
        <v>2135</v>
      </c>
      <c r="E2052">
        <v>5</v>
      </c>
      <c r="F2052" t="s">
        <v>61</v>
      </c>
      <c r="G2052" t="s">
        <v>50</v>
      </c>
      <c r="H2052" t="s">
        <v>157</v>
      </c>
      <c r="I2052" t="s">
        <v>64</v>
      </c>
      <c r="J2052" t="s">
        <v>53</v>
      </c>
      <c r="K2052" t="s">
        <v>66</v>
      </c>
      <c r="L2052" t="s">
        <v>67</v>
      </c>
      <c r="M2052" t="s">
        <v>56</v>
      </c>
      <c r="N2052" t="s">
        <v>69</v>
      </c>
      <c r="O2052" t="s">
        <v>70</v>
      </c>
      <c r="P2052">
        <v>84</v>
      </c>
      <c r="Q2052">
        <v>85</v>
      </c>
      <c r="R2052">
        <v>82</v>
      </c>
      <c r="S2052">
        <v>2</v>
      </c>
      <c r="T2052">
        <f t="shared" si="288"/>
        <v>80</v>
      </c>
      <c r="U2052">
        <v>80</v>
      </c>
      <c r="V2052">
        <f t="shared" si="289"/>
        <v>0</v>
      </c>
      <c r="W2052" s="3">
        <f t="shared" si="290"/>
        <v>2.4390243902439025E-2</v>
      </c>
      <c r="X2052">
        <v>29</v>
      </c>
      <c r="Y2052" s="4">
        <v>4.8</v>
      </c>
      <c r="Z2052" s="4">
        <v>1</v>
      </c>
      <c r="AA2052" s="5">
        <v>30487.62</v>
      </c>
      <c r="AB2052" s="5">
        <f t="shared" si="291"/>
        <v>2439009.6</v>
      </c>
      <c r="AC2052" s="5">
        <v>22880.400000000001</v>
      </c>
      <c r="AD2052" s="5">
        <f t="shared" si="292"/>
        <v>1876192.8</v>
      </c>
      <c r="AE2052" s="5">
        <v>134959.25</v>
      </c>
      <c r="AF2052" s="5">
        <v>35924.959999999999</v>
      </c>
      <c r="AG2052" s="5">
        <v>9262.36</v>
      </c>
      <c r="AH2052" s="5">
        <v>1450</v>
      </c>
      <c r="AI2052" s="5">
        <v>7091.89</v>
      </c>
      <c r="AJ2052">
        <v>0</v>
      </c>
      <c r="AK2052" s="5">
        <v>0</v>
      </c>
      <c r="AL2052" s="5">
        <v>31740.84</v>
      </c>
      <c r="AM2052" s="5">
        <v>86676.02</v>
      </c>
      <c r="AN2052">
        <v>4</v>
      </c>
      <c r="AO2052">
        <v>5</v>
      </c>
      <c r="AP2052" t="str">
        <f t="shared" si="293"/>
        <v>No</v>
      </c>
      <c r="AQ2052">
        <v>2</v>
      </c>
      <c r="AR2052" s="5">
        <f t="shared" si="294"/>
        <v>2183298.12</v>
      </c>
      <c r="AS2052" s="5">
        <f t="shared" si="295"/>
        <v>255711.48</v>
      </c>
      <c r="AT2052" t="s">
        <v>59</v>
      </c>
      <c r="AU2052" t="s">
        <v>6164</v>
      </c>
      <c r="AV2052" t="s">
        <v>6165</v>
      </c>
      <c r="AW2052" t="s">
        <v>6166</v>
      </c>
      <c r="AX2052" t="s">
        <v>6167</v>
      </c>
      <c r="AY2052">
        <v>86</v>
      </c>
      <c r="AZ2052">
        <v>0</v>
      </c>
      <c r="BA2052">
        <v>0</v>
      </c>
      <c r="BB2052" t="s">
        <v>6168</v>
      </c>
      <c r="BC2052">
        <v>1</v>
      </c>
      <c r="BD2052">
        <v>0</v>
      </c>
      <c r="BE2052" t="s">
        <v>6178</v>
      </c>
      <c r="BF2052" t="s">
        <v>6170</v>
      </c>
      <c r="BG2052">
        <v>0</v>
      </c>
      <c r="BH2052" t="s">
        <v>6171</v>
      </c>
      <c r="BI2052">
        <v>21</v>
      </c>
      <c r="BJ2052" t="s">
        <v>6172</v>
      </c>
      <c r="BK2052">
        <v>0</v>
      </c>
      <c r="BL2052">
        <v>87</v>
      </c>
      <c r="BM2052" s="3">
        <f t="shared" si="296"/>
        <v>0.94252873563218387</v>
      </c>
    </row>
    <row r="2053" spans="1:65">
      <c r="A2053" t="s">
        <v>2186</v>
      </c>
      <c r="B2053" s="2">
        <v>45780</v>
      </c>
      <c r="C2053" t="s">
        <v>1632</v>
      </c>
      <c r="D2053" t="s">
        <v>2135</v>
      </c>
      <c r="E2053">
        <v>5</v>
      </c>
      <c r="F2053" t="s">
        <v>49</v>
      </c>
      <c r="G2053" t="s">
        <v>50</v>
      </c>
      <c r="H2053" t="s">
        <v>51</v>
      </c>
      <c r="I2053" t="s">
        <v>52</v>
      </c>
      <c r="J2053" t="s">
        <v>65</v>
      </c>
      <c r="K2053" t="s">
        <v>66</v>
      </c>
      <c r="L2053" t="s">
        <v>92</v>
      </c>
      <c r="M2053" t="s">
        <v>56</v>
      </c>
      <c r="N2053" t="s">
        <v>94</v>
      </c>
      <c r="O2053" t="s">
        <v>70</v>
      </c>
      <c r="P2053">
        <v>51</v>
      </c>
      <c r="Q2053">
        <v>55</v>
      </c>
      <c r="R2053">
        <v>53</v>
      </c>
      <c r="S2053">
        <v>1</v>
      </c>
      <c r="T2053">
        <f t="shared" si="288"/>
        <v>52</v>
      </c>
      <c r="U2053">
        <v>49</v>
      </c>
      <c r="V2053">
        <f t="shared" si="289"/>
        <v>3</v>
      </c>
      <c r="W2053" s="3">
        <f t="shared" si="290"/>
        <v>1.8867924528301886E-2</v>
      </c>
      <c r="X2053">
        <v>33</v>
      </c>
      <c r="Y2053" s="4">
        <v>1.9</v>
      </c>
      <c r="Z2053" s="4">
        <v>1.4</v>
      </c>
      <c r="AA2053" s="5">
        <v>49448.23</v>
      </c>
      <c r="AB2053" s="5">
        <f t="shared" si="291"/>
        <v>2422963.27</v>
      </c>
      <c r="AC2053" s="5">
        <v>35047.660000000003</v>
      </c>
      <c r="AD2053" s="5">
        <f t="shared" si="292"/>
        <v>1857525.98</v>
      </c>
      <c r="AE2053" s="5">
        <v>122990.86</v>
      </c>
      <c r="AF2053" s="5">
        <v>34816.19</v>
      </c>
      <c r="AG2053" s="5">
        <v>10657.79</v>
      </c>
      <c r="AH2053" s="5">
        <v>2030</v>
      </c>
      <c r="AI2053" s="5">
        <v>5079.17</v>
      </c>
      <c r="AJ2053">
        <v>0</v>
      </c>
      <c r="AK2053" s="5">
        <v>0</v>
      </c>
      <c r="AL2053" s="5">
        <v>3197.08</v>
      </c>
      <c r="AM2053" s="5">
        <v>35996.51</v>
      </c>
      <c r="AN2053">
        <v>4</v>
      </c>
      <c r="AO2053">
        <v>5</v>
      </c>
      <c r="AP2053" t="str">
        <f t="shared" si="293"/>
        <v>No</v>
      </c>
      <c r="AQ2053">
        <v>2</v>
      </c>
      <c r="AR2053" s="5">
        <f t="shared" si="294"/>
        <v>2072293.58</v>
      </c>
      <c r="AS2053" s="5">
        <f t="shared" si="295"/>
        <v>350669.69</v>
      </c>
      <c r="AT2053" t="s">
        <v>59</v>
      </c>
      <c r="AU2053" t="s">
        <v>6164</v>
      </c>
      <c r="AV2053" t="s">
        <v>6165</v>
      </c>
      <c r="AW2053" t="s">
        <v>6166</v>
      </c>
      <c r="AX2053" t="s">
        <v>6167</v>
      </c>
      <c r="AY2053">
        <v>52</v>
      </c>
      <c r="AZ2053">
        <v>0</v>
      </c>
      <c r="BA2053">
        <v>23</v>
      </c>
      <c r="BB2053" t="s">
        <v>6180</v>
      </c>
      <c r="BC2053">
        <v>0</v>
      </c>
      <c r="BD2053">
        <v>1</v>
      </c>
      <c r="BE2053" t="s">
        <v>6188</v>
      </c>
      <c r="BF2053" t="s">
        <v>6170</v>
      </c>
      <c r="BG2053">
        <v>1</v>
      </c>
      <c r="BH2053" t="s">
        <v>6179</v>
      </c>
      <c r="BI2053">
        <v>49</v>
      </c>
      <c r="BJ2053" t="s">
        <v>6172</v>
      </c>
      <c r="BK2053">
        <v>0</v>
      </c>
      <c r="BL2053">
        <v>60</v>
      </c>
      <c r="BM2053" s="3">
        <f t="shared" si="296"/>
        <v>0.8833333333333333</v>
      </c>
    </row>
    <row r="2054" spans="1:65">
      <c r="A2054" t="s">
        <v>2187</v>
      </c>
      <c r="B2054" s="2">
        <v>45780</v>
      </c>
      <c r="C2054" t="s">
        <v>1632</v>
      </c>
      <c r="D2054" t="s">
        <v>2135</v>
      </c>
      <c r="E2054">
        <v>5</v>
      </c>
      <c r="F2054" t="s">
        <v>61</v>
      </c>
      <c r="G2054" t="s">
        <v>62</v>
      </c>
      <c r="H2054" t="s">
        <v>115</v>
      </c>
      <c r="I2054" t="s">
        <v>52</v>
      </c>
      <c r="J2054" t="s">
        <v>65</v>
      </c>
      <c r="K2054" t="s">
        <v>66</v>
      </c>
      <c r="L2054" t="s">
        <v>55</v>
      </c>
      <c r="M2054" t="s">
        <v>56</v>
      </c>
      <c r="N2054" t="s">
        <v>69</v>
      </c>
      <c r="O2054" t="s">
        <v>82</v>
      </c>
      <c r="P2054">
        <v>49</v>
      </c>
      <c r="Q2054">
        <v>51</v>
      </c>
      <c r="R2054">
        <v>49</v>
      </c>
      <c r="S2054">
        <v>1</v>
      </c>
      <c r="T2054">
        <f t="shared" si="288"/>
        <v>48</v>
      </c>
      <c r="U2054">
        <v>48</v>
      </c>
      <c r="V2054">
        <f t="shared" si="289"/>
        <v>0</v>
      </c>
      <c r="W2054" s="3">
        <f t="shared" si="290"/>
        <v>2.0408163265306121E-2</v>
      </c>
      <c r="X2054">
        <v>22</v>
      </c>
      <c r="Y2054" s="4">
        <v>5.6</v>
      </c>
      <c r="Z2054" s="4">
        <v>1.6</v>
      </c>
      <c r="AA2054" s="5">
        <v>49312.480000000003</v>
      </c>
      <c r="AB2054" s="5">
        <f t="shared" si="291"/>
        <v>2366999.04</v>
      </c>
      <c r="AC2054" s="5">
        <v>35004.339999999997</v>
      </c>
      <c r="AD2054" s="5">
        <f t="shared" si="292"/>
        <v>1715212.66</v>
      </c>
      <c r="AE2054" s="5">
        <v>114777.48</v>
      </c>
      <c r="AF2054" s="5">
        <v>30289.32</v>
      </c>
      <c r="AG2054" s="5">
        <v>9158.15</v>
      </c>
      <c r="AH2054" s="5">
        <v>2320</v>
      </c>
      <c r="AI2054" s="5">
        <v>5122.7299999999996</v>
      </c>
      <c r="AJ2054">
        <v>0</v>
      </c>
      <c r="AK2054" s="5">
        <v>0</v>
      </c>
      <c r="AL2054" s="5">
        <v>0</v>
      </c>
      <c r="AM2054" s="5">
        <v>35810.46</v>
      </c>
      <c r="AN2054">
        <v>4</v>
      </c>
      <c r="AO2054">
        <v>5</v>
      </c>
      <c r="AP2054" t="str">
        <f t="shared" si="293"/>
        <v>No</v>
      </c>
      <c r="AQ2054">
        <v>2</v>
      </c>
      <c r="AR2054" s="5">
        <f t="shared" si="294"/>
        <v>1912690.8</v>
      </c>
      <c r="AS2054" s="5">
        <f t="shared" si="295"/>
        <v>454308.24</v>
      </c>
      <c r="AT2054" t="s">
        <v>59</v>
      </c>
      <c r="AU2054" t="s">
        <v>6164</v>
      </c>
      <c r="AV2054" t="s">
        <v>6165</v>
      </c>
      <c r="AW2054" t="s">
        <v>6166</v>
      </c>
      <c r="AX2054" t="s">
        <v>6167</v>
      </c>
      <c r="AY2054">
        <v>49</v>
      </c>
      <c r="AZ2054">
        <v>0</v>
      </c>
      <c r="BA2054">
        <v>0</v>
      </c>
      <c r="BB2054" t="s">
        <v>6168</v>
      </c>
      <c r="BC2054">
        <v>1</v>
      </c>
      <c r="BD2054">
        <v>0</v>
      </c>
      <c r="BE2054" t="s">
        <v>6178</v>
      </c>
      <c r="BF2054" t="s">
        <v>6170</v>
      </c>
      <c r="BG2054">
        <v>0</v>
      </c>
      <c r="BH2054" t="s">
        <v>6171</v>
      </c>
      <c r="BI2054">
        <v>49</v>
      </c>
      <c r="BJ2054" t="s">
        <v>6172</v>
      </c>
      <c r="BK2054">
        <v>0</v>
      </c>
      <c r="BL2054">
        <v>60</v>
      </c>
      <c r="BM2054" s="3">
        <f t="shared" si="296"/>
        <v>0.81666666666666665</v>
      </c>
    </row>
    <row r="2055" spans="1:65">
      <c r="A2055" t="s">
        <v>2188</v>
      </c>
      <c r="B2055" s="2">
        <v>45780</v>
      </c>
      <c r="C2055" t="s">
        <v>1632</v>
      </c>
      <c r="D2055" t="s">
        <v>2135</v>
      </c>
      <c r="E2055">
        <v>5</v>
      </c>
      <c r="F2055" t="s">
        <v>78</v>
      </c>
      <c r="G2055" t="s">
        <v>79</v>
      </c>
      <c r="H2055" t="s">
        <v>80</v>
      </c>
      <c r="I2055" t="s">
        <v>64</v>
      </c>
      <c r="J2055" t="s">
        <v>81</v>
      </c>
      <c r="K2055" t="s">
        <v>66</v>
      </c>
      <c r="L2055" t="s">
        <v>67</v>
      </c>
      <c r="M2055" t="s">
        <v>56</v>
      </c>
      <c r="N2055" t="s">
        <v>69</v>
      </c>
      <c r="O2055" t="s">
        <v>70</v>
      </c>
      <c r="P2055">
        <v>46</v>
      </c>
      <c r="Q2055">
        <v>48</v>
      </c>
      <c r="R2055">
        <v>46</v>
      </c>
      <c r="S2055">
        <v>1</v>
      </c>
      <c r="T2055">
        <f t="shared" si="288"/>
        <v>45</v>
      </c>
      <c r="U2055">
        <v>45</v>
      </c>
      <c r="V2055">
        <f t="shared" si="289"/>
        <v>0</v>
      </c>
      <c r="W2055" s="3">
        <f t="shared" si="290"/>
        <v>2.1739130434782608E-2</v>
      </c>
      <c r="X2055">
        <v>25</v>
      </c>
      <c r="Y2055" s="4">
        <v>7.6</v>
      </c>
      <c r="Z2055" s="4">
        <v>1.4</v>
      </c>
      <c r="AA2055" s="5">
        <v>73469.279999999999</v>
      </c>
      <c r="AB2055" s="5">
        <f t="shared" si="291"/>
        <v>3306117.6</v>
      </c>
      <c r="AC2055" s="5">
        <v>51546.41</v>
      </c>
      <c r="AD2055" s="5">
        <f t="shared" si="292"/>
        <v>2371134.86</v>
      </c>
      <c r="AE2055" s="5">
        <v>136133.51</v>
      </c>
      <c r="AF2055" s="5">
        <v>43118.559999999998</v>
      </c>
      <c r="AG2055" s="5">
        <v>9191.99</v>
      </c>
      <c r="AH2055" s="5">
        <v>2030</v>
      </c>
      <c r="AI2055" s="5">
        <v>7447.62</v>
      </c>
      <c r="AJ2055">
        <v>0</v>
      </c>
      <c r="AK2055" s="5">
        <v>0</v>
      </c>
      <c r="AL2055" s="5">
        <v>0</v>
      </c>
      <c r="AM2055" s="5">
        <v>30642.97</v>
      </c>
      <c r="AN2055">
        <v>4</v>
      </c>
      <c r="AO2055">
        <v>4</v>
      </c>
      <c r="AP2055" t="str">
        <f t="shared" si="293"/>
        <v>Yes</v>
      </c>
      <c r="AQ2055">
        <v>1</v>
      </c>
      <c r="AR2055" s="5">
        <f t="shared" si="294"/>
        <v>2599699.5099999998</v>
      </c>
      <c r="AS2055" s="5">
        <f t="shared" si="295"/>
        <v>706418.09</v>
      </c>
      <c r="AT2055" t="s">
        <v>59</v>
      </c>
      <c r="AU2055" t="s">
        <v>6164</v>
      </c>
      <c r="AV2055" t="s">
        <v>6165</v>
      </c>
      <c r="AW2055" t="s">
        <v>6166</v>
      </c>
      <c r="AX2055" t="s">
        <v>6167</v>
      </c>
      <c r="AY2055">
        <v>49</v>
      </c>
      <c r="AZ2055">
        <v>2</v>
      </c>
      <c r="BA2055">
        <v>0</v>
      </c>
      <c r="BB2055" t="s">
        <v>6168</v>
      </c>
      <c r="BC2055">
        <v>0</v>
      </c>
      <c r="BD2055">
        <v>0</v>
      </c>
      <c r="BE2055" t="s">
        <v>6169</v>
      </c>
      <c r="BF2055" t="s">
        <v>6170</v>
      </c>
      <c r="BG2055">
        <v>0</v>
      </c>
      <c r="BH2055" t="s">
        <v>6171</v>
      </c>
      <c r="BI2055">
        <v>58</v>
      </c>
      <c r="BJ2055" t="s">
        <v>6187</v>
      </c>
      <c r="BK2055">
        <v>0</v>
      </c>
      <c r="BL2055">
        <v>52</v>
      </c>
      <c r="BM2055" s="3">
        <f t="shared" si="296"/>
        <v>0.88461538461538458</v>
      </c>
    </row>
    <row r="2056" spans="1:65">
      <c r="A2056" t="s">
        <v>2189</v>
      </c>
      <c r="B2056" s="2">
        <v>45780</v>
      </c>
      <c r="C2056" t="s">
        <v>1632</v>
      </c>
      <c r="D2056" t="s">
        <v>2135</v>
      </c>
      <c r="E2056">
        <v>5</v>
      </c>
      <c r="F2056" t="s">
        <v>78</v>
      </c>
      <c r="G2056" t="s">
        <v>79</v>
      </c>
      <c r="H2056" t="s">
        <v>143</v>
      </c>
      <c r="I2056" t="s">
        <v>64</v>
      </c>
      <c r="J2056" t="s">
        <v>65</v>
      </c>
      <c r="K2056" t="s">
        <v>66</v>
      </c>
      <c r="L2056" t="s">
        <v>55</v>
      </c>
      <c r="M2056" t="s">
        <v>68</v>
      </c>
      <c r="N2056" t="s">
        <v>69</v>
      </c>
      <c r="O2056" t="s">
        <v>70</v>
      </c>
      <c r="P2056">
        <v>57</v>
      </c>
      <c r="Q2056">
        <v>60</v>
      </c>
      <c r="R2056">
        <v>60</v>
      </c>
      <c r="S2056">
        <v>2</v>
      </c>
      <c r="T2056">
        <f t="shared" si="288"/>
        <v>58</v>
      </c>
      <c r="U2056">
        <v>57</v>
      </c>
      <c r="V2056">
        <f t="shared" si="289"/>
        <v>1</v>
      </c>
      <c r="W2056" s="3">
        <f t="shared" si="290"/>
        <v>3.3333333333333333E-2</v>
      </c>
      <c r="X2056">
        <v>19</v>
      </c>
      <c r="Y2056" s="4">
        <v>3.6</v>
      </c>
      <c r="Z2056" s="4">
        <v>1.4</v>
      </c>
      <c r="AA2056" s="5">
        <v>49469.8</v>
      </c>
      <c r="AB2056" s="5">
        <f t="shared" si="291"/>
        <v>2819778.6</v>
      </c>
      <c r="AC2056" s="5">
        <v>33500.839999999997</v>
      </c>
      <c r="AD2056" s="5">
        <f t="shared" si="292"/>
        <v>2010050.4</v>
      </c>
      <c r="AE2056" s="5">
        <v>128724.6</v>
      </c>
      <c r="AF2056" s="5">
        <v>38762.410000000003</v>
      </c>
      <c r="AG2056" s="5">
        <v>8127.94</v>
      </c>
      <c r="AH2056" s="5">
        <v>2030</v>
      </c>
      <c r="AI2056" s="5">
        <v>10222.219999999999</v>
      </c>
      <c r="AJ2056">
        <v>1</v>
      </c>
      <c r="AK2056" s="5">
        <v>13230.82</v>
      </c>
      <c r="AL2056" s="5">
        <v>1147.79</v>
      </c>
      <c r="AM2056" s="5">
        <v>35758.120000000003</v>
      </c>
      <c r="AN2056">
        <v>4</v>
      </c>
      <c r="AO2056">
        <v>4</v>
      </c>
      <c r="AP2056" t="str">
        <f t="shared" si="293"/>
        <v>Yes</v>
      </c>
      <c r="AQ2056">
        <v>1</v>
      </c>
      <c r="AR2056" s="5">
        <f t="shared" si="294"/>
        <v>2248054.2999999998</v>
      </c>
      <c r="AS2056" s="5">
        <f t="shared" si="295"/>
        <v>571724.30000000005</v>
      </c>
      <c r="AT2056" t="s">
        <v>59</v>
      </c>
      <c r="AU2056" t="s">
        <v>6189</v>
      </c>
      <c r="AV2056" t="s">
        <v>6190</v>
      </c>
      <c r="AW2056" t="s">
        <v>6183</v>
      </c>
      <c r="AX2056" t="s">
        <v>6184</v>
      </c>
      <c r="AY2056">
        <v>58</v>
      </c>
      <c r="AZ2056">
        <v>0</v>
      </c>
      <c r="BA2056">
        <v>14</v>
      </c>
      <c r="BB2056" t="s">
        <v>6180</v>
      </c>
      <c r="BC2056">
        <v>0</v>
      </c>
      <c r="BD2056">
        <v>0</v>
      </c>
      <c r="BE2056" t="s">
        <v>6169</v>
      </c>
      <c r="BF2056" t="s">
        <v>6170</v>
      </c>
      <c r="BG2056">
        <v>0</v>
      </c>
      <c r="BH2056" t="s">
        <v>6171</v>
      </c>
      <c r="BI2056">
        <v>21</v>
      </c>
      <c r="BJ2056" t="s">
        <v>6172</v>
      </c>
      <c r="BK2056">
        <v>0</v>
      </c>
      <c r="BL2056">
        <v>68</v>
      </c>
      <c r="BM2056" s="3">
        <f t="shared" si="296"/>
        <v>0.88235294117647056</v>
      </c>
    </row>
    <row r="2057" spans="1:65">
      <c r="A2057" t="s">
        <v>2190</v>
      </c>
      <c r="B2057" s="2">
        <v>45780</v>
      </c>
      <c r="C2057" t="s">
        <v>1632</v>
      </c>
      <c r="D2057" t="s">
        <v>2135</v>
      </c>
      <c r="E2057">
        <v>5</v>
      </c>
      <c r="F2057" t="s">
        <v>78</v>
      </c>
      <c r="G2057" t="s">
        <v>50</v>
      </c>
      <c r="H2057" t="s">
        <v>161</v>
      </c>
      <c r="I2057" t="s">
        <v>64</v>
      </c>
      <c r="J2057" t="s">
        <v>65</v>
      </c>
      <c r="K2057" t="s">
        <v>66</v>
      </c>
      <c r="L2057" t="s">
        <v>67</v>
      </c>
      <c r="M2057" t="s">
        <v>56</v>
      </c>
      <c r="N2057" t="s">
        <v>76</v>
      </c>
      <c r="O2057" t="s">
        <v>70</v>
      </c>
      <c r="P2057">
        <v>65</v>
      </c>
      <c r="Q2057">
        <v>68</v>
      </c>
      <c r="R2057">
        <v>66</v>
      </c>
      <c r="S2057">
        <v>1</v>
      </c>
      <c r="T2057">
        <f t="shared" si="288"/>
        <v>65</v>
      </c>
      <c r="U2057">
        <v>64</v>
      </c>
      <c r="V2057">
        <f t="shared" si="289"/>
        <v>1</v>
      </c>
      <c r="W2057" s="3">
        <f t="shared" si="290"/>
        <v>1.5151515151515152E-2</v>
      </c>
      <c r="X2057">
        <v>26</v>
      </c>
      <c r="Y2057" s="4">
        <v>5.9</v>
      </c>
      <c r="Z2057" s="4">
        <v>1.3</v>
      </c>
      <c r="AA2057" s="5">
        <v>49470.95</v>
      </c>
      <c r="AB2057" s="5">
        <f t="shared" si="291"/>
        <v>3166140.8</v>
      </c>
      <c r="AC2057" s="5">
        <v>33760.339999999997</v>
      </c>
      <c r="AD2057" s="5">
        <f t="shared" si="292"/>
        <v>2228182.44</v>
      </c>
      <c r="AE2057" s="5">
        <v>139985.60999999999</v>
      </c>
      <c r="AF2057" s="5">
        <v>43193</v>
      </c>
      <c r="AG2057" s="5">
        <v>9948.5300000000007</v>
      </c>
      <c r="AH2057" s="5">
        <v>1885</v>
      </c>
      <c r="AI2057" s="5">
        <v>5060</v>
      </c>
      <c r="AJ2057">
        <v>0</v>
      </c>
      <c r="AK2057" s="5">
        <v>0</v>
      </c>
      <c r="AL2057" s="5">
        <v>1081.81</v>
      </c>
      <c r="AM2057" s="5">
        <v>42605.52</v>
      </c>
      <c r="AN2057">
        <v>4</v>
      </c>
      <c r="AO2057">
        <v>3</v>
      </c>
      <c r="AP2057" t="str">
        <f t="shared" si="293"/>
        <v>Yes</v>
      </c>
      <c r="AQ2057">
        <v>1</v>
      </c>
      <c r="AR2057" s="5">
        <f t="shared" si="294"/>
        <v>2471941.91</v>
      </c>
      <c r="AS2057" s="5">
        <f t="shared" si="295"/>
        <v>694198.89</v>
      </c>
      <c r="AT2057" t="s">
        <v>59</v>
      </c>
      <c r="AU2057" t="s">
        <v>6164</v>
      </c>
      <c r="AV2057" t="s">
        <v>6165</v>
      </c>
      <c r="AW2057" t="s">
        <v>6166</v>
      </c>
      <c r="AX2057" t="s">
        <v>6167</v>
      </c>
      <c r="AY2057">
        <v>68</v>
      </c>
      <c r="AZ2057">
        <v>0</v>
      </c>
      <c r="BA2057">
        <v>18</v>
      </c>
      <c r="BB2057" t="s">
        <v>6198</v>
      </c>
      <c r="BC2057">
        <v>0</v>
      </c>
      <c r="BD2057">
        <v>0</v>
      </c>
      <c r="BE2057" t="s">
        <v>6169</v>
      </c>
      <c r="BF2057" t="s">
        <v>6170</v>
      </c>
      <c r="BG2057">
        <v>0</v>
      </c>
      <c r="BH2057" t="s">
        <v>6171</v>
      </c>
      <c r="BI2057">
        <v>28</v>
      </c>
      <c r="BJ2057" t="s">
        <v>6172</v>
      </c>
      <c r="BK2057">
        <v>0</v>
      </c>
      <c r="BL2057">
        <v>71</v>
      </c>
      <c r="BM2057" s="3">
        <f t="shared" si="296"/>
        <v>0.92957746478873238</v>
      </c>
    </row>
    <row r="2058" spans="1:65">
      <c r="A2058" t="s">
        <v>2191</v>
      </c>
      <c r="B2058" s="2">
        <v>45780</v>
      </c>
      <c r="C2058" t="s">
        <v>1632</v>
      </c>
      <c r="D2058" t="s">
        <v>2135</v>
      </c>
      <c r="E2058">
        <v>5</v>
      </c>
      <c r="F2058" t="s">
        <v>78</v>
      </c>
      <c r="G2058" t="s">
        <v>50</v>
      </c>
      <c r="H2058" t="s">
        <v>181</v>
      </c>
      <c r="I2058" t="s">
        <v>74</v>
      </c>
      <c r="J2058" t="s">
        <v>53</v>
      </c>
      <c r="K2058" t="s">
        <v>75</v>
      </c>
      <c r="L2058" t="s">
        <v>92</v>
      </c>
      <c r="M2058" t="s">
        <v>68</v>
      </c>
      <c r="N2058" t="s">
        <v>69</v>
      </c>
      <c r="O2058" t="s">
        <v>82</v>
      </c>
      <c r="P2058">
        <v>68</v>
      </c>
      <c r="Q2058">
        <v>71</v>
      </c>
      <c r="R2058">
        <v>71</v>
      </c>
      <c r="S2058">
        <v>2</v>
      </c>
      <c r="T2058">
        <f t="shared" si="288"/>
        <v>69</v>
      </c>
      <c r="U2058">
        <v>66</v>
      </c>
      <c r="V2058">
        <f t="shared" si="289"/>
        <v>3</v>
      </c>
      <c r="W2058" s="3">
        <f t="shared" si="290"/>
        <v>2.8169014084507043E-2</v>
      </c>
      <c r="X2058">
        <v>30</v>
      </c>
      <c r="Y2058" s="4">
        <v>6.4</v>
      </c>
      <c r="Z2058" s="4">
        <v>1.7</v>
      </c>
      <c r="AA2058" s="5">
        <v>35724.839999999997</v>
      </c>
      <c r="AB2058" s="5">
        <f t="shared" si="291"/>
        <v>2357839.44</v>
      </c>
      <c r="AC2058" s="5">
        <v>22811.68</v>
      </c>
      <c r="AD2058" s="5">
        <f t="shared" si="292"/>
        <v>1619629.28</v>
      </c>
      <c r="AE2058" s="5">
        <v>118941.1</v>
      </c>
      <c r="AF2058" s="5">
        <v>34919.93</v>
      </c>
      <c r="AG2058" s="5">
        <v>9493.0400000000009</v>
      </c>
      <c r="AH2058" s="5">
        <v>2465</v>
      </c>
      <c r="AI2058" s="5">
        <v>7100</v>
      </c>
      <c r="AJ2058">
        <v>1</v>
      </c>
      <c r="AK2058" s="5">
        <v>8548.89</v>
      </c>
      <c r="AL2058" s="5">
        <v>2214.88</v>
      </c>
      <c r="AM2058" s="5">
        <v>45847.74</v>
      </c>
      <c r="AN2058">
        <v>4</v>
      </c>
      <c r="AO2058">
        <v>5</v>
      </c>
      <c r="AP2058" t="str">
        <f t="shared" si="293"/>
        <v>No</v>
      </c>
      <c r="AQ2058">
        <v>3</v>
      </c>
      <c r="AR2058" s="5">
        <f t="shared" si="294"/>
        <v>1849159.86</v>
      </c>
      <c r="AS2058" s="5">
        <f t="shared" si="295"/>
        <v>508679.58</v>
      </c>
      <c r="AT2058" t="s">
        <v>116</v>
      </c>
      <c r="AU2058" t="s">
        <v>6181</v>
      </c>
      <c r="AV2058" t="s">
        <v>6182</v>
      </c>
      <c r="AW2058" t="s">
        <v>6183</v>
      </c>
      <c r="AX2058" t="s">
        <v>6184</v>
      </c>
      <c r="AY2058">
        <v>70</v>
      </c>
      <c r="AZ2058">
        <v>0</v>
      </c>
      <c r="BA2058">
        <v>25</v>
      </c>
      <c r="BB2058" t="s">
        <v>6180</v>
      </c>
      <c r="BC2058">
        <v>0</v>
      </c>
      <c r="BD2058">
        <v>1</v>
      </c>
      <c r="BE2058" t="s">
        <v>6188</v>
      </c>
      <c r="BF2058" t="s">
        <v>6170</v>
      </c>
      <c r="BG2058">
        <v>0</v>
      </c>
      <c r="BH2058" t="s">
        <v>6171</v>
      </c>
      <c r="BI2058">
        <v>60</v>
      </c>
      <c r="BJ2058" t="s">
        <v>6187</v>
      </c>
      <c r="BK2058">
        <v>0</v>
      </c>
      <c r="BL2058">
        <v>77</v>
      </c>
      <c r="BM2058" s="3">
        <f t="shared" si="296"/>
        <v>0.92207792207792205</v>
      </c>
    </row>
    <row r="2059" spans="1:65">
      <c r="A2059" t="s">
        <v>2192</v>
      </c>
      <c r="B2059" s="2">
        <v>45780</v>
      </c>
      <c r="C2059" t="s">
        <v>1632</v>
      </c>
      <c r="D2059" t="s">
        <v>2135</v>
      </c>
      <c r="E2059">
        <v>5</v>
      </c>
      <c r="F2059" t="s">
        <v>78</v>
      </c>
      <c r="G2059" t="s">
        <v>79</v>
      </c>
      <c r="H2059" t="s">
        <v>136</v>
      </c>
      <c r="I2059" t="s">
        <v>52</v>
      </c>
      <c r="J2059" t="s">
        <v>65</v>
      </c>
      <c r="K2059" t="s">
        <v>75</v>
      </c>
      <c r="L2059" t="s">
        <v>87</v>
      </c>
      <c r="M2059" t="s">
        <v>56</v>
      </c>
      <c r="N2059" t="s">
        <v>69</v>
      </c>
      <c r="O2059" t="s">
        <v>82</v>
      </c>
      <c r="P2059">
        <v>64</v>
      </c>
      <c r="Q2059">
        <v>67</v>
      </c>
      <c r="R2059">
        <v>66</v>
      </c>
      <c r="S2059">
        <v>2</v>
      </c>
      <c r="T2059">
        <f t="shared" si="288"/>
        <v>64</v>
      </c>
      <c r="U2059">
        <v>62</v>
      </c>
      <c r="V2059">
        <f t="shared" si="289"/>
        <v>2</v>
      </c>
      <c r="W2059" s="3">
        <f t="shared" si="290"/>
        <v>3.0303030303030304E-2</v>
      </c>
      <c r="X2059">
        <v>39</v>
      </c>
      <c r="Y2059" s="4">
        <v>7.1</v>
      </c>
      <c r="Z2059" s="4">
        <v>1.6</v>
      </c>
      <c r="AA2059" s="5">
        <v>52374.92</v>
      </c>
      <c r="AB2059" s="5">
        <f t="shared" si="291"/>
        <v>3247245.04</v>
      </c>
      <c r="AC2059" s="5">
        <v>35551.730000000003</v>
      </c>
      <c r="AD2059" s="5">
        <f t="shared" si="292"/>
        <v>2346414.1800000002</v>
      </c>
      <c r="AE2059" s="5">
        <v>155751.31</v>
      </c>
      <c r="AF2059" s="5">
        <v>45252.32</v>
      </c>
      <c r="AG2059" s="5">
        <v>10774.17</v>
      </c>
      <c r="AH2059" s="5">
        <v>2320</v>
      </c>
      <c r="AI2059" s="5">
        <v>10120</v>
      </c>
      <c r="AJ2059">
        <v>0</v>
      </c>
      <c r="AK2059" s="5">
        <v>0</v>
      </c>
      <c r="AL2059" s="5">
        <v>2270.33</v>
      </c>
      <c r="AM2059" s="5">
        <v>42165.3</v>
      </c>
      <c r="AN2059">
        <v>4</v>
      </c>
      <c r="AO2059">
        <v>2</v>
      </c>
      <c r="AP2059" t="str">
        <f t="shared" si="293"/>
        <v>Yes</v>
      </c>
      <c r="AQ2059">
        <v>1</v>
      </c>
      <c r="AR2059" s="5">
        <f t="shared" si="294"/>
        <v>2615067.61</v>
      </c>
      <c r="AS2059" s="5">
        <f t="shared" si="295"/>
        <v>632177.43000000005</v>
      </c>
      <c r="AT2059" t="s">
        <v>59</v>
      </c>
      <c r="AU2059" t="s">
        <v>6164</v>
      </c>
      <c r="AV2059" t="s">
        <v>6165</v>
      </c>
      <c r="AW2059" t="s">
        <v>6166</v>
      </c>
      <c r="AX2059" t="s">
        <v>6167</v>
      </c>
      <c r="AY2059">
        <v>68</v>
      </c>
      <c r="AZ2059">
        <v>4</v>
      </c>
      <c r="BA2059">
        <v>19</v>
      </c>
      <c r="BB2059" t="s">
        <v>6185</v>
      </c>
      <c r="BC2059">
        <v>0</v>
      </c>
      <c r="BD2059">
        <v>0</v>
      </c>
      <c r="BE2059" t="s">
        <v>6169</v>
      </c>
      <c r="BF2059" t="s">
        <v>6170</v>
      </c>
      <c r="BG2059">
        <v>1</v>
      </c>
      <c r="BH2059" t="s">
        <v>6179</v>
      </c>
      <c r="BI2059">
        <v>56</v>
      </c>
      <c r="BJ2059" t="s">
        <v>6187</v>
      </c>
      <c r="BK2059">
        <v>0</v>
      </c>
      <c r="BL2059">
        <v>73</v>
      </c>
      <c r="BM2059" s="3">
        <f t="shared" si="296"/>
        <v>0.90410958904109584</v>
      </c>
    </row>
    <row r="2060" spans="1:65">
      <c r="A2060" t="s">
        <v>2193</v>
      </c>
      <c r="B2060" s="2">
        <v>45780</v>
      </c>
      <c r="C2060" t="s">
        <v>1632</v>
      </c>
      <c r="D2060" t="s">
        <v>2135</v>
      </c>
      <c r="E2060">
        <v>5</v>
      </c>
      <c r="F2060" t="s">
        <v>61</v>
      </c>
      <c r="G2060" t="s">
        <v>50</v>
      </c>
      <c r="H2060" t="s">
        <v>170</v>
      </c>
      <c r="I2060" t="s">
        <v>74</v>
      </c>
      <c r="J2060" t="s">
        <v>53</v>
      </c>
      <c r="K2060" t="s">
        <v>54</v>
      </c>
      <c r="L2060" t="s">
        <v>92</v>
      </c>
      <c r="M2060" t="s">
        <v>56</v>
      </c>
      <c r="N2060" t="s">
        <v>76</v>
      </c>
      <c r="O2060" t="s">
        <v>58</v>
      </c>
      <c r="P2060">
        <v>73</v>
      </c>
      <c r="Q2060">
        <v>75</v>
      </c>
      <c r="R2060">
        <v>74</v>
      </c>
      <c r="S2060">
        <v>2</v>
      </c>
      <c r="T2060">
        <f t="shared" si="288"/>
        <v>72</v>
      </c>
      <c r="U2060">
        <v>72</v>
      </c>
      <c r="V2060">
        <f t="shared" si="289"/>
        <v>0</v>
      </c>
      <c r="W2060" s="3">
        <f t="shared" si="290"/>
        <v>2.7027027027027029E-2</v>
      </c>
      <c r="X2060">
        <v>19</v>
      </c>
      <c r="Y2060" s="4">
        <v>3.9</v>
      </c>
      <c r="Z2060" s="4">
        <v>0.9</v>
      </c>
      <c r="AA2060" s="5">
        <v>39093.089999999997</v>
      </c>
      <c r="AB2060" s="5">
        <f t="shared" si="291"/>
        <v>2814702.48</v>
      </c>
      <c r="AC2060" s="5">
        <v>23946.85</v>
      </c>
      <c r="AD2060" s="5">
        <f t="shared" si="292"/>
        <v>1772066.9</v>
      </c>
      <c r="AE2060" s="5">
        <v>126965.93</v>
      </c>
      <c r="AF2060" s="5">
        <v>32505.53</v>
      </c>
      <c r="AG2060" s="5">
        <v>8473.9</v>
      </c>
      <c r="AH2060" s="5">
        <v>1305</v>
      </c>
      <c r="AI2060" s="5">
        <v>7068.66</v>
      </c>
      <c r="AJ2060">
        <v>0</v>
      </c>
      <c r="AK2060" s="5">
        <v>0</v>
      </c>
      <c r="AL2060" s="5">
        <v>0</v>
      </c>
      <c r="AM2060" s="5">
        <v>45630.55</v>
      </c>
      <c r="AN2060">
        <v>4</v>
      </c>
      <c r="AO2060">
        <v>2</v>
      </c>
      <c r="AP2060" t="str">
        <f t="shared" si="293"/>
        <v>Yes</v>
      </c>
      <c r="AQ2060">
        <v>0</v>
      </c>
      <c r="AR2060" s="5">
        <f t="shared" si="294"/>
        <v>1994016.47</v>
      </c>
      <c r="AS2060" s="5">
        <f t="shared" si="295"/>
        <v>820686.01</v>
      </c>
      <c r="AT2060" t="s">
        <v>59</v>
      </c>
      <c r="AU2060" t="s">
        <v>6164</v>
      </c>
      <c r="AV2060" t="s">
        <v>6165</v>
      </c>
      <c r="AW2060" t="s">
        <v>6166</v>
      </c>
      <c r="AX2060" t="s">
        <v>6167</v>
      </c>
      <c r="AY2060">
        <v>75</v>
      </c>
      <c r="AZ2060">
        <v>0</v>
      </c>
      <c r="BA2060">
        <v>0</v>
      </c>
      <c r="BB2060" t="s">
        <v>6168</v>
      </c>
      <c r="BC2060">
        <v>0</v>
      </c>
      <c r="BD2060">
        <v>0</v>
      </c>
      <c r="BE2060" t="s">
        <v>6169</v>
      </c>
      <c r="BF2060" t="s">
        <v>6170</v>
      </c>
      <c r="BG2060">
        <v>0</v>
      </c>
      <c r="BH2060" t="s">
        <v>6171</v>
      </c>
      <c r="BI2060">
        <v>32</v>
      </c>
      <c r="BJ2060" t="s">
        <v>6172</v>
      </c>
      <c r="BK2060">
        <v>0</v>
      </c>
      <c r="BL2060">
        <v>82</v>
      </c>
      <c r="BM2060" s="3">
        <f t="shared" si="296"/>
        <v>0.90243902439024393</v>
      </c>
    </row>
    <row r="2061" spans="1:65">
      <c r="A2061" t="s">
        <v>2194</v>
      </c>
      <c r="B2061" s="2">
        <v>45781</v>
      </c>
      <c r="C2061" t="s">
        <v>1632</v>
      </c>
      <c r="D2061" t="s">
        <v>2135</v>
      </c>
      <c r="E2061">
        <v>5</v>
      </c>
      <c r="F2061" t="s">
        <v>61</v>
      </c>
      <c r="G2061" t="s">
        <v>50</v>
      </c>
      <c r="H2061" t="s">
        <v>170</v>
      </c>
      <c r="I2061" t="s">
        <v>64</v>
      </c>
      <c r="J2061" t="s">
        <v>53</v>
      </c>
      <c r="K2061" t="s">
        <v>75</v>
      </c>
      <c r="L2061" t="s">
        <v>87</v>
      </c>
      <c r="M2061" t="s">
        <v>56</v>
      </c>
      <c r="N2061" t="s">
        <v>76</v>
      </c>
      <c r="O2061" t="s">
        <v>120</v>
      </c>
      <c r="P2061">
        <v>68</v>
      </c>
      <c r="Q2061">
        <v>72</v>
      </c>
      <c r="R2061">
        <v>72</v>
      </c>
      <c r="S2061">
        <v>1</v>
      </c>
      <c r="T2061">
        <f t="shared" si="288"/>
        <v>71</v>
      </c>
      <c r="U2061">
        <v>67</v>
      </c>
      <c r="V2061">
        <f t="shared" si="289"/>
        <v>4</v>
      </c>
      <c r="W2061" s="3">
        <f t="shared" si="290"/>
        <v>1.3888888888888888E-2</v>
      </c>
      <c r="X2061">
        <v>22</v>
      </c>
      <c r="Y2061" s="4">
        <v>4.2</v>
      </c>
      <c r="Z2061" s="4">
        <v>1.4</v>
      </c>
      <c r="AA2061" s="5">
        <v>35995.06</v>
      </c>
      <c r="AB2061" s="5">
        <f t="shared" si="291"/>
        <v>2411669.02</v>
      </c>
      <c r="AC2061" s="5">
        <v>24206.55</v>
      </c>
      <c r="AD2061" s="5">
        <f t="shared" si="292"/>
        <v>1742871.6</v>
      </c>
      <c r="AE2061" s="5">
        <v>120696.21</v>
      </c>
      <c r="AF2061" s="5">
        <v>31604.94</v>
      </c>
      <c r="AG2061" s="5">
        <v>9295.91</v>
      </c>
      <c r="AH2061" s="5">
        <v>2030</v>
      </c>
      <c r="AI2061" s="5">
        <v>3544.62</v>
      </c>
      <c r="AJ2061">
        <v>0</v>
      </c>
      <c r="AK2061" s="5">
        <v>0</v>
      </c>
      <c r="AL2061" s="5">
        <v>2920.6</v>
      </c>
      <c r="AM2061" s="5">
        <v>40984.449999999997</v>
      </c>
      <c r="AN2061">
        <v>4</v>
      </c>
      <c r="AO2061">
        <v>3</v>
      </c>
      <c r="AP2061" t="str">
        <f t="shared" si="293"/>
        <v>Yes</v>
      </c>
      <c r="AQ2061">
        <v>1</v>
      </c>
      <c r="AR2061" s="5">
        <f t="shared" si="294"/>
        <v>1953948.33</v>
      </c>
      <c r="AS2061" s="5">
        <f t="shared" si="295"/>
        <v>457720.69</v>
      </c>
      <c r="AT2061" t="s">
        <v>59</v>
      </c>
      <c r="AU2061" t="s">
        <v>6164</v>
      </c>
      <c r="AV2061" t="s">
        <v>6165</v>
      </c>
      <c r="AW2061" t="s">
        <v>6166</v>
      </c>
      <c r="AX2061" t="s">
        <v>6184</v>
      </c>
      <c r="AY2061">
        <v>69</v>
      </c>
      <c r="AZ2061">
        <v>0</v>
      </c>
      <c r="BA2061">
        <v>25</v>
      </c>
      <c r="BB2061" t="s">
        <v>6180</v>
      </c>
      <c r="BC2061">
        <v>0</v>
      </c>
      <c r="BD2061">
        <v>0</v>
      </c>
      <c r="BE2061" t="s">
        <v>6169</v>
      </c>
      <c r="BF2061" t="s">
        <v>6170</v>
      </c>
      <c r="BG2061">
        <v>1</v>
      </c>
      <c r="BH2061" t="s">
        <v>6186</v>
      </c>
      <c r="BI2061">
        <v>33</v>
      </c>
      <c r="BJ2061" t="s">
        <v>6172</v>
      </c>
      <c r="BK2061">
        <v>0</v>
      </c>
      <c r="BL2061">
        <v>76</v>
      </c>
      <c r="BM2061" s="3">
        <f t="shared" si="296"/>
        <v>0.94736842105263153</v>
      </c>
    </row>
    <row r="2062" spans="1:65">
      <c r="A2062" t="s">
        <v>2195</v>
      </c>
      <c r="B2062" s="2">
        <v>45781</v>
      </c>
      <c r="C2062" t="s">
        <v>1632</v>
      </c>
      <c r="D2062" t="s">
        <v>2135</v>
      </c>
      <c r="E2062">
        <v>5</v>
      </c>
      <c r="F2062" t="s">
        <v>49</v>
      </c>
      <c r="G2062" t="s">
        <v>79</v>
      </c>
      <c r="H2062" t="s">
        <v>260</v>
      </c>
      <c r="I2062" t="s">
        <v>64</v>
      </c>
      <c r="J2062" t="s">
        <v>53</v>
      </c>
      <c r="K2062" t="s">
        <v>66</v>
      </c>
      <c r="L2062" t="s">
        <v>67</v>
      </c>
      <c r="M2062" t="s">
        <v>56</v>
      </c>
      <c r="N2062" t="s">
        <v>94</v>
      </c>
      <c r="O2062" t="s">
        <v>120</v>
      </c>
      <c r="P2062">
        <v>69</v>
      </c>
      <c r="Q2062">
        <v>70</v>
      </c>
      <c r="R2062">
        <v>70</v>
      </c>
      <c r="S2062">
        <v>2</v>
      </c>
      <c r="T2062">
        <f t="shared" si="288"/>
        <v>68</v>
      </c>
      <c r="U2062">
        <v>68</v>
      </c>
      <c r="V2062">
        <f t="shared" si="289"/>
        <v>0</v>
      </c>
      <c r="W2062" s="3">
        <f t="shared" si="290"/>
        <v>2.8571428571428571E-2</v>
      </c>
      <c r="X2062">
        <v>22</v>
      </c>
      <c r="Y2062" s="4">
        <v>0</v>
      </c>
      <c r="Z2062" s="4">
        <v>1.2</v>
      </c>
      <c r="AA2062" s="5">
        <v>30845.67</v>
      </c>
      <c r="AB2062" s="5">
        <f t="shared" si="291"/>
        <v>2097505.56</v>
      </c>
      <c r="AC2062" s="5">
        <v>22847.58</v>
      </c>
      <c r="AD2062" s="5">
        <f t="shared" si="292"/>
        <v>1599330.6</v>
      </c>
      <c r="AE2062" s="5">
        <v>113899.76</v>
      </c>
      <c r="AF2062" s="5">
        <v>32499.8</v>
      </c>
      <c r="AG2062" s="5">
        <v>8664.9500000000007</v>
      </c>
      <c r="AH2062" s="5">
        <v>1740</v>
      </c>
      <c r="AI2062" s="5">
        <v>7111.11</v>
      </c>
      <c r="AJ2062">
        <v>0</v>
      </c>
      <c r="AK2062" s="5">
        <v>0</v>
      </c>
      <c r="AL2062" s="5">
        <v>31740.84</v>
      </c>
      <c r="AM2062" s="5">
        <v>78835.81</v>
      </c>
      <c r="AN2062">
        <v>4</v>
      </c>
      <c r="AO2062">
        <v>4</v>
      </c>
      <c r="AP2062" t="str">
        <f t="shared" si="293"/>
        <v>Yes</v>
      </c>
      <c r="AQ2062">
        <v>1</v>
      </c>
      <c r="AR2062" s="5">
        <f t="shared" si="294"/>
        <v>1873822.87</v>
      </c>
      <c r="AS2062" s="5">
        <f t="shared" si="295"/>
        <v>223682.69</v>
      </c>
      <c r="AT2062" t="s">
        <v>59</v>
      </c>
      <c r="AU2062" t="s">
        <v>6164</v>
      </c>
      <c r="AV2062" t="s">
        <v>6165</v>
      </c>
      <c r="AW2062" t="s">
        <v>6166</v>
      </c>
      <c r="AX2062" t="s">
        <v>6184</v>
      </c>
      <c r="AY2062">
        <v>70</v>
      </c>
      <c r="AZ2062">
        <v>0</v>
      </c>
      <c r="BA2062">
        <v>0</v>
      </c>
      <c r="BB2062" t="s">
        <v>6168</v>
      </c>
      <c r="BC2062">
        <v>0</v>
      </c>
      <c r="BD2062">
        <v>0</v>
      </c>
      <c r="BE2062" t="s">
        <v>6169</v>
      </c>
      <c r="BF2062" t="s">
        <v>6170</v>
      </c>
      <c r="BG2062">
        <v>4</v>
      </c>
      <c r="BH2062" t="s">
        <v>6211</v>
      </c>
      <c r="BI2062">
        <v>103</v>
      </c>
      <c r="BJ2062" t="s">
        <v>6193</v>
      </c>
      <c r="BK2062">
        <v>1</v>
      </c>
      <c r="BL2062">
        <v>74</v>
      </c>
      <c r="BM2062" s="3">
        <f t="shared" si="296"/>
        <v>0.94594594594594594</v>
      </c>
    </row>
    <row r="2063" spans="1:65">
      <c r="A2063" t="s">
        <v>2196</v>
      </c>
      <c r="B2063" s="2">
        <v>45781</v>
      </c>
      <c r="C2063" t="s">
        <v>1632</v>
      </c>
      <c r="D2063" t="s">
        <v>2135</v>
      </c>
      <c r="E2063">
        <v>5</v>
      </c>
      <c r="F2063" t="s">
        <v>49</v>
      </c>
      <c r="G2063" t="s">
        <v>62</v>
      </c>
      <c r="H2063" t="s">
        <v>133</v>
      </c>
      <c r="I2063" t="s">
        <v>64</v>
      </c>
      <c r="J2063" t="s">
        <v>65</v>
      </c>
      <c r="K2063" t="s">
        <v>66</v>
      </c>
      <c r="L2063" t="s">
        <v>55</v>
      </c>
      <c r="M2063" t="s">
        <v>68</v>
      </c>
      <c r="N2063" t="s">
        <v>69</v>
      </c>
      <c r="O2063" t="s">
        <v>120</v>
      </c>
      <c r="P2063">
        <v>52</v>
      </c>
      <c r="Q2063">
        <v>55</v>
      </c>
      <c r="R2063">
        <v>55</v>
      </c>
      <c r="S2063">
        <v>2</v>
      </c>
      <c r="T2063">
        <f t="shared" si="288"/>
        <v>53</v>
      </c>
      <c r="U2063">
        <v>51</v>
      </c>
      <c r="V2063">
        <f t="shared" si="289"/>
        <v>2</v>
      </c>
      <c r="W2063" s="3">
        <f t="shared" si="290"/>
        <v>3.6363636363636362E-2</v>
      </c>
      <c r="X2063">
        <v>3</v>
      </c>
      <c r="Y2063" s="4">
        <v>2.5</v>
      </c>
      <c r="Z2063" s="4">
        <v>1.1000000000000001</v>
      </c>
      <c r="AA2063" s="5">
        <v>48246.02</v>
      </c>
      <c r="AB2063" s="5">
        <f t="shared" si="291"/>
        <v>2460547.02</v>
      </c>
      <c r="AC2063" s="5">
        <v>33477.279999999999</v>
      </c>
      <c r="AD2063" s="5">
        <f t="shared" si="292"/>
        <v>1841250.4</v>
      </c>
      <c r="AE2063" s="5">
        <v>118920.58</v>
      </c>
      <c r="AF2063" s="5">
        <v>33537.75</v>
      </c>
      <c r="AG2063" s="5">
        <v>6887.69</v>
      </c>
      <c r="AH2063" s="5">
        <v>1595</v>
      </c>
      <c r="AI2063" s="5">
        <v>10120</v>
      </c>
      <c r="AJ2063">
        <v>1</v>
      </c>
      <c r="AK2063" s="5">
        <v>13501.73</v>
      </c>
      <c r="AL2063" s="5">
        <v>2244.62</v>
      </c>
      <c r="AM2063" s="5">
        <v>33732.959999999999</v>
      </c>
      <c r="AN2063">
        <v>4</v>
      </c>
      <c r="AO2063">
        <v>5</v>
      </c>
      <c r="AP2063" t="str">
        <f t="shared" si="293"/>
        <v>No</v>
      </c>
      <c r="AQ2063">
        <v>2</v>
      </c>
      <c r="AR2063" s="5">
        <f t="shared" si="294"/>
        <v>2061790.73</v>
      </c>
      <c r="AS2063" s="5">
        <f t="shared" si="295"/>
        <v>398756.29</v>
      </c>
      <c r="AT2063" t="s">
        <v>59</v>
      </c>
      <c r="AU2063" t="s">
        <v>6181</v>
      </c>
      <c r="AV2063" t="s">
        <v>6182</v>
      </c>
      <c r="AW2063" t="s">
        <v>6183</v>
      </c>
      <c r="AX2063" t="s">
        <v>6184</v>
      </c>
      <c r="AY2063">
        <v>53</v>
      </c>
      <c r="AZ2063">
        <v>0</v>
      </c>
      <c r="BA2063">
        <v>19</v>
      </c>
      <c r="BB2063" t="s">
        <v>6180</v>
      </c>
      <c r="BC2063">
        <v>1</v>
      </c>
      <c r="BD2063">
        <v>0</v>
      </c>
      <c r="BE2063" t="s">
        <v>6178</v>
      </c>
      <c r="BF2063" t="s">
        <v>6170</v>
      </c>
      <c r="BG2063">
        <v>0</v>
      </c>
      <c r="BH2063" t="s">
        <v>6171</v>
      </c>
      <c r="BI2063">
        <v>30</v>
      </c>
      <c r="BJ2063" t="s">
        <v>6172</v>
      </c>
      <c r="BK2063">
        <v>0</v>
      </c>
      <c r="BL2063">
        <v>60</v>
      </c>
      <c r="BM2063" s="3">
        <f t="shared" si="296"/>
        <v>0.91666666666666663</v>
      </c>
    </row>
    <row r="2064" spans="1:65">
      <c r="A2064" t="s">
        <v>2197</v>
      </c>
      <c r="B2064" s="2">
        <v>45781</v>
      </c>
      <c r="C2064" t="s">
        <v>1632</v>
      </c>
      <c r="D2064" t="s">
        <v>2135</v>
      </c>
      <c r="E2064">
        <v>5</v>
      </c>
      <c r="F2064" t="s">
        <v>78</v>
      </c>
      <c r="G2064" t="s">
        <v>79</v>
      </c>
      <c r="H2064" t="s">
        <v>80</v>
      </c>
      <c r="I2064" t="s">
        <v>52</v>
      </c>
      <c r="J2064" t="s">
        <v>53</v>
      </c>
      <c r="K2064" t="s">
        <v>66</v>
      </c>
      <c r="L2064" t="s">
        <v>67</v>
      </c>
      <c r="M2064" t="s">
        <v>56</v>
      </c>
      <c r="N2064" t="s">
        <v>109</v>
      </c>
      <c r="O2064" t="s">
        <v>82</v>
      </c>
      <c r="P2064">
        <v>75</v>
      </c>
      <c r="Q2064">
        <v>75</v>
      </c>
      <c r="R2064">
        <v>71</v>
      </c>
      <c r="S2064">
        <v>3</v>
      </c>
      <c r="T2064">
        <f t="shared" si="288"/>
        <v>68</v>
      </c>
      <c r="U2064">
        <v>68</v>
      </c>
      <c r="V2064">
        <f t="shared" si="289"/>
        <v>0</v>
      </c>
      <c r="W2064" s="3">
        <f t="shared" si="290"/>
        <v>4.2253521126760563E-2</v>
      </c>
      <c r="X2064">
        <v>29</v>
      </c>
      <c r="Y2064" s="4">
        <v>2.9</v>
      </c>
      <c r="Z2064" s="4">
        <v>1.1000000000000001</v>
      </c>
      <c r="AA2064" s="5">
        <v>30699.200000000001</v>
      </c>
      <c r="AB2064" s="5">
        <f t="shared" si="291"/>
        <v>2087545.6</v>
      </c>
      <c r="AC2064" s="5">
        <v>23040.2</v>
      </c>
      <c r="AD2064" s="5">
        <f t="shared" si="292"/>
        <v>1635854.2</v>
      </c>
      <c r="AE2064" s="5">
        <v>128776.45</v>
      </c>
      <c r="AF2064" s="5">
        <v>34109.35</v>
      </c>
      <c r="AG2064" s="5">
        <v>10343.549999999999</v>
      </c>
      <c r="AH2064" s="5">
        <v>1595</v>
      </c>
      <c r="AI2064" s="5">
        <v>10650</v>
      </c>
      <c r="AJ2064">
        <v>0</v>
      </c>
      <c r="AK2064" s="5">
        <v>0</v>
      </c>
      <c r="AL2064" s="5">
        <v>31740.84</v>
      </c>
      <c r="AM2064" s="5">
        <v>135424.79999999999</v>
      </c>
      <c r="AN2064">
        <v>8</v>
      </c>
      <c r="AO2064">
        <v>11</v>
      </c>
      <c r="AP2064" t="str">
        <f t="shared" si="293"/>
        <v>No</v>
      </c>
      <c r="AQ2064">
        <v>2</v>
      </c>
      <c r="AR2064" s="5">
        <f t="shared" si="294"/>
        <v>1988494.19</v>
      </c>
      <c r="AS2064" s="5">
        <f t="shared" si="295"/>
        <v>99051.41</v>
      </c>
      <c r="AT2064" t="s">
        <v>116</v>
      </c>
      <c r="AU2064" t="s">
        <v>6164</v>
      </c>
      <c r="AV2064" t="s">
        <v>6165</v>
      </c>
      <c r="AW2064" t="s">
        <v>6166</v>
      </c>
      <c r="AX2064" t="s">
        <v>6167</v>
      </c>
      <c r="AY2064">
        <v>76</v>
      </c>
      <c r="AZ2064">
        <v>1</v>
      </c>
      <c r="BA2064">
        <v>0</v>
      </c>
      <c r="BB2064" t="s">
        <v>6168</v>
      </c>
      <c r="BC2064">
        <v>3</v>
      </c>
      <c r="BD2064">
        <v>0</v>
      </c>
      <c r="BE2064" t="s">
        <v>6178</v>
      </c>
      <c r="BF2064" t="s">
        <v>6176</v>
      </c>
      <c r="BG2064">
        <v>1</v>
      </c>
      <c r="BH2064" t="s">
        <v>6179</v>
      </c>
      <c r="BI2064">
        <v>44</v>
      </c>
      <c r="BJ2064" t="s">
        <v>6172</v>
      </c>
      <c r="BK2064">
        <v>0</v>
      </c>
      <c r="BL2064">
        <v>81</v>
      </c>
      <c r="BM2064" s="3">
        <f t="shared" si="296"/>
        <v>0.87654320987654322</v>
      </c>
    </row>
    <row r="2065" spans="1:65">
      <c r="A2065" t="s">
        <v>2198</v>
      </c>
      <c r="B2065" s="2">
        <v>45781</v>
      </c>
      <c r="C2065" t="s">
        <v>1632</v>
      </c>
      <c r="D2065" t="s">
        <v>2135</v>
      </c>
      <c r="E2065">
        <v>5</v>
      </c>
      <c r="F2065" t="s">
        <v>78</v>
      </c>
      <c r="G2065" t="s">
        <v>79</v>
      </c>
      <c r="H2065" t="s">
        <v>113</v>
      </c>
      <c r="I2065" t="s">
        <v>64</v>
      </c>
      <c r="J2065" t="s">
        <v>53</v>
      </c>
      <c r="K2065" t="s">
        <v>75</v>
      </c>
      <c r="L2065" t="s">
        <v>92</v>
      </c>
      <c r="M2065" t="s">
        <v>68</v>
      </c>
      <c r="N2065" t="s">
        <v>109</v>
      </c>
      <c r="O2065" t="s">
        <v>58</v>
      </c>
      <c r="P2065">
        <v>65</v>
      </c>
      <c r="Q2065">
        <v>69</v>
      </c>
      <c r="R2065">
        <v>67</v>
      </c>
      <c r="S2065">
        <v>2</v>
      </c>
      <c r="T2065">
        <f t="shared" si="288"/>
        <v>65</v>
      </c>
      <c r="U2065">
        <v>65</v>
      </c>
      <c r="V2065">
        <f t="shared" si="289"/>
        <v>0</v>
      </c>
      <c r="W2065" s="3">
        <f t="shared" si="290"/>
        <v>2.9850746268656716E-2</v>
      </c>
      <c r="X2065">
        <v>22</v>
      </c>
      <c r="Y2065" s="4">
        <v>5.4</v>
      </c>
      <c r="Z2065" s="4">
        <v>1.3</v>
      </c>
      <c r="AA2065" s="5">
        <v>36302.94</v>
      </c>
      <c r="AB2065" s="5">
        <f t="shared" si="291"/>
        <v>2359691.1</v>
      </c>
      <c r="AC2065" s="5">
        <v>22691.09</v>
      </c>
      <c r="AD2065" s="5">
        <f t="shared" si="292"/>
        <v>1520303.03</v>
      </c>
      <c r="AE2065" s="5">
        <v>109802.64</v>
      </c>
      <c r="AF2065" s="5">
        <v>30851.54</v>
      </c>
      <c r="AG2065" s="5">
        <v>8391.09</v>
      </c>
      <c r="AH2065" s="5">
        <v>1885</v>
      </c>
      <c r="AI2065" s="5">
        <v>7029.51</v>
      </c>
      <c r="AJ2065">
        <v>1</v>
      </c>
      <c r="AK2065" s="5">
        <v>8355.6299999999992</v>
      </c>
      <c r="AL2065" s="5">
        <v>0</v>
      </c>
      <c r="AM2065" s="5">
        <v>98126.42</v>
      </c>
      <c r="AN2065">
        <v>8</v>
      </c>
      <c r="AO2065">
        <v>10</v>
      </c>
      <c r="AP2065" t="str">
        <f t="shared" si="293"/>
        <v>No</v>
      </c>
      <c r="AQ2065">
        <v>3</v>
      </c>
      <c r="AR2065" s="5">
        <f t="shared" si="294"/>
        <v>1784744.86</v>
      </c>
      <c r="AS2065" s="5">
        <f t="shared" si="295"/>
        <v>574946.24</v>
      </c>
      <c r="AT2065" t="s">
        <v>59</v>
      </c>
      <c r="AU2065" t="s">
        <v>6189</v>
      </c>
      <c r="AV2065" t="s">
        <v>6190</v>
      </c>
      <c r="AW2065" t="s">
        <v>6183</v>
      </c>
      <c r="AX2065" t="s">
        <v>6167</v>
      </c>
      <c r="AY2065">
        <v>68</v>
      </c>
      <c r="AZ2065">
        <v>2</v>
      </c>
      <c r="BA2065">
        <v>0</v>
      </c>
      <c r="BB2065" t="s">
        <v>6168</v>
      </c>
      <c r="BC2065">
        <v>1</v>
      </c>
      <c r="BD2065">
        <v>1</v>
      </c>
      <c r="BE2065" t="s">
        <v>6188</v>
      </c>
      <c r="BF2065" t="s">
        <v>6170</v>
      </c>
      <c r="BG2065">
        <v>0</v>
      </c>
      <c r="BH2065" t="s">
        <v>6171</v>
      </c>
      <c r="BI2065">
        <v>44</v>
      </c>
      <c r="BJ2065" t="s">
        <v>6172</v>
      </c>
      <c r="BK2065">
        <v>0</v>
      </c>
      <c r="BL2065">
        <v>77</v>
      </c>
      <c r="BM2065" s="3">
        <f t="shared" si="296"/>
        <v>0.87012987012987009</v>
      </c>
    </row>
    <row r="2066" spans="1:65">
      <c r="A2066" t="s">
        <v>2199</v>
      </c>
      <c r="B2066" s="2">
        <v>45781</v>
      </c>
      <c r="C2066" t="s">
        <v>1632</v>
      </c>
      <c r="D2066" t="s">
        <v>2135</v>
      </c>
      <c r="E2066">
        <v>5</v>
      </c>
      <c r="F2066" t="s">
        <v>78</v>
      </c>
      <c r="G2066" t="s">
        <v>62</v>
      </c>
      <c r="H2066" t="s">
        <v>153</v>
      </c>
      <c r="I2066" t="s">
        <v>64</v>
      </c>
      <c r="J2066" t="s">
        <v>65</v>
      </c>
      <c r="K2066" t="s">
        <v>66</v>
      </c>
      <c r="L2066" t="s">
        <v>67</v>
      </c>
      <c r="M2066" t="s">
        <v>56</v>
      </c>
      <c r="N2066" t="s">
        <v>57</v>
      </c>
      <c r="O2066" t="s">
        <v>82</v>
      </c>
      <c r="P2066">
        <v>51</v>
      </c>
      <c r="Q2066">
        <v>54</v>
      </c>
      <c r="R2066">
        <v>53</v>
      </c>
      <c r="S2066">
        <v>1</v>
      </c>
      <c r="T2066">
        <f t="shared" si="288"/>
        <v>52</v>
      </c>
      <c r="U2066">
        <v>49</v>
      </c>
      <c r="V2066">
        <f t="shared" si="289"/>
        <v>3</v>
      </c>
      <c r="W2066" s="3">
        <f t="shared" si="290"/>
        <v>1.8867924528301886E-2</v>
      </c>
      <c r="X2066">
        <v>29</v>
      </c>
      <c r="Y2066" s="4">
        <v>0</v>
      </c>
      <c r="Z2066" s="4">
        <v>0.9</v>
      </c>
      <c r="AA2066" s="5">
        <v>49173.07</v>
      </c>
      <c r="AB2066" s="5">
        <f t="shared" si="291"/>
        <v>2409480.4300000002</v>
      </c>
      <c r="AC2066" s="5">
        <v>33955.25</v>
      </c>
      <c r="AD2066" s="5">
        <f t="shared" si="292"/>
        <v>1799628.25</v>
      </c>
      <c r="AE2066" s="5">
        <v>113240.36</v>
      </c>
      <c r="AF2066" s="5">
        <v>34809.01</v>
      </c>
      <c r="AG2066" s="5">
        <v>10407.84</v>
      </c>
      <c r="AH2066" s="5">
        <v>1305</v>
      </c>
      <c r="AI2066" s="5">
        <v>5079.17</v>
      </c>
      <c r="AJ2066">
        <v>0</v>
      </c>
      <c r="AK2066" s="5">
        <v>0</v>
      </c>
      <c r="AL2066" s="5">
        <v>3173.1</v>
      </c>
      <c r="AM2066" s="5">
        <v>30784.6</v>
      </c>
      <c r="AN2066">
        <v>4</v>
      </c>
      <c r="AO2066">
        <v>4</v>
      </c>
      <c r="AP2066" t="str">
        <f t="shared" si="293"/>
        <v>Yes</v>
      </c>
      <c r="AQ2066">
        <v>0</v>
      </c>
      <c r="AR2066" s="5">
        <f t="shared" si="294"/>
        <v>1998427.33</v>
      </c>
      <c r="AS2066" s="5">
        <f t="shared" si="295"/>
        <v>411053.1</v>
      </c>
      <c r="AT2066" t="s">
        <v>59</v>
      </c>
      <c r="AU2066" t="s">
        <v>6164</v>
      </c>
      <c r="AV2066" t="s">
        <v>6165</v>
      </c>
      <c r="AW2066" t="s">
        <v>6166</v>
      </c>
      <c r="AX2066" t="s">
        <v>6167</v>
      </c>
      <c r="AY2066">
        <v>54</v>
      </c>
      <c r="AZ2066">
        <v>0</v>
      </c>
      <c r="BA2066">
        <v>24</v>
      </c>
      <c r="BB2066" t="s">
        <v>6180</v>
      </c>
      <c r="BC2066">
        <v>0</v>
      </c>
      <c r="BD2066">
        <v>0</v>
      </c>
      <c r="BE2066" t="s">
        <v>6169</v>
      </c>
      <c r="BF2066" t="s">
        <v>6170</v>
      </c>
      <c r="BG2066">
        <v>0</v>
      </c>
      <c r="BH2066" t="s">
        <v>6171</v>
      </c>
      <c r="BI2066">
        <v>30</v>
      </c>
      <c r="BJ2066" t="s">
        <v>6172</v>
      </c>
      <c r="BK2066">
        <v>0</v>
      </c>
      <c r="BL2066">
        <v>62</v>
      </c>
      <c r="BM2066" s="3">
        <f t="shared" si="296"/>
        <v>0.85483870967741937</v>
      </c>
    </row>
    <row r="2067" spans="1:65">
      <c r="A2067" t="s">
        <v>2200</v>
      </c>
      <c r="B2067" s="2">
        <v>45781</v>
      </c>
      <c r="C2067" t="s">
        <v>1632</v>
      </c>
      <c r="D2067" t="s">
        <v>2135</v>
      </c>
      <c r="E2067">
        <v>5</v>
      </c>
      <c r="F2067" t="s">
        <v>72</v>
      </c>
      <c r="G2067" t="s">
        <v>79</v>
      </c>
      <c r="H2067" t="s">
        <v>102</v>
      </c>
      <c r="I2067" t="s">
        <v>64</v>
      </c>
      <c r="J2067" t="s">
        <v>53</v>
      </c>
      <c r="K2067" t="s">
        <v>75</v>
      </c>
      <c r="L2067" t="s">
        <v>55</v>
      </c>
      <c r="M2067" t="s">
        <v>68</v>
      </c>
      <c r="N2067" t="s">
        <v>57</v>
      </c>
      <c r="O2067" t="s">
        <v>82</v>
      </c>
      <c r="P2067">
        <v>69</v>
      </c>
      <c r="Q2067">
        <v>70</v>
      </c>
      <c r="R2067">
        <v>69</v>
      </c>
      <c r="S2067">
        <v>2</v>
      </c>
      <c r="T2067">
        <f t="shared" si="288"/>
        <v>67</v>
      </c>
      <c r="U2067">
        <v>66</v>
      </c>
      <c r="V2067">
        <f t="shared" si="289"/>
        <v>1</v>
      </c>
      <c r="W2067" s="3">
        <f t="shared" si="290"/>
        <v>2.8985507246376812E-2</v>
      </c>
      <c r="X2067">
        <v>21</v>
      </c>
      <c r="Y2067" s="4">
        <v>6.6</v>
      </c>
      <c r="Z2067" s="4">
        <v>1.6</v>
      </c>
      <c r="AA2067" s="5">
        <v>36126.94</v>
      </c>
      <c r="AB2067" s="5">
        <f t="shared" si="291"/>
        <v>2384378.04</v>
      </c>
      <c r="AC2067" s="5">
        <v>22505.38</v>
      </c>
      <c r="AD2067" s="5">
        <f t="shared" si="292"/>
        <v>1552871.22</v>
      </c>
      <c r="AE2067" s="5">
        <v>112568.09</v>
      </c>
      <c r="AF2067" s="5">
        <v>30391.16</v>
      </c>
      <c r="AG2067" s="5">
        <v>8383.0400000000009</v>
      </c>
      <c r="AH2067" s="5">
        <v>2320</v>
      </c>
      <c r="AI2067" s="5">
        <v>7122.58</v>
      </c>
      <c r="AJ2067">
        <v>1</v>
      </c>
      <c r="AK2067" s="5">
        <v>8482.52</v>
      </c>
      <c r="AL2067" s="5">
        <v>750.17</v>
      </c>
      <c r="AM2067" s="5">
        <v>44494.25</v>
      </c>
      <c r="AN2067">
        <v>4</v>
      </c>
      <c r="AO2067">
        <v>4</v>
      </c>
      <c r="AP2067" t="str">
        <f t="shared" si="293"/>
        <v>Yes</v>
      </c>
      <c r="AQ2067">
        <v>2</v>
      </c>
      <c r="AR2067" s="5">
        <f t="shared" si="294"/>
        <v>1767383.03</v>
      </c>
      <c r="AS2067" s="5">
        <f t="shared" si="295"/>
        <v>616995.01</v>
      </c>
      <c r="AT2067" t="s">
        <v>59</v>
      </c>
      <c r="AU2067" t="s">
        <v>6189</v>
      </c>
      <c r="AV2067" t="s">
        <v>6190</v>
      </c>
      <c r="AW2067" t="s">
        <v>6183</v>
      </c>
      <c r="AX2067" t="s">
        <v>6167</v>
      </c>
      <c r="AY2067">
        <v>71</v>
      </c>
      <c r="AZ2067">
        <v>2</v>
      </c>
      <c r="BA2067">
        <v>13</v>
      </c>
      <c r="BB2067" t="s">
        <v>6185</v>
      </c>
      <c r="BC2067">
        <v>0</v>
      </c>
      <c r="BD2067">
        <v>0</v>
      </c>
      <c r="BE2067" t="s">
        <v>6169</v>
      </c>
      <c r="BF2067" t="s">
        <v>6170</v>
      </c>
      <c r="BG2067">
        <v>0</v>
      </c>
      <c r="BH2067" t="s">
        <v>6171</v>
      </c>
      <c r="BI2067">
        <v>50</v>
      </c>
      <c r="BJ2067" t="s">
        <v>6172</v>
      </c>
      <c r="BK2067">
        <v>0</v>
      </c>
      <c r="BL2067">
        <v>77</v>
      </c>
      <c r="BM2067" s="3">
        <f t="shared" si="296"/>
        <v>0.89610389610389607</v>
      </c>
    </row>
    <row r="2068" spans="1:65">
      <c r="A2068" t="s">
        <v>2201</v>
      </c>
      <c r="B2068" s="2">
        <v>45781</v>
      </c>
      <c r="C2068" t="s">
        <v>1632</v>
      </c>
      <c r="D2068" t="s">
        <v>2135</v>
      </c>
      <c r="E2068">
        <v>5</v>
      </c>
      <c r="F2068" t="s">
        <v>49</v>
      </c>
      <c r="G2068" t="s">
        <v>79</v>
      </c>
      <c r="H2068" t="s">
        <v>262</v>
      </c>
      <c r="I2068" t="s">
        <v>64</v>
      </c>
      <c r="J2068" t="s">
        <v>81</v>
      </c>
      <c r="K2068" t="s">
        <v>75</v>
      </c>
      <c r="L2068" t="s">
        <v>67</v>
      </c>
      <c r="M2068" t="s">
        <v>56</v>
      </c>
      <c r="N2068" t="s">
        <v>76</v>
      </c>
      <c r="O2068" t="s">
        <v>120</v>
      </c>
      <c r="P2068">
        <v>40</v>
      </c>
      <c r="Q2068">
        <v>43</v>
      </c>
      <c r="R2068">
        <v>43</v>
      </c>
      <c r="S2068">
        <v>1</v>
      </c>
      <c r="T2068">
        <f t="shared" si="288"/>
        <v>42</v>
      </c>
      <c r="U2068">
        <v>40</v>
      </c>
      <c r="V2068">
        <f t="shared" si="289"/>
        <v>2</v>
      </c>
      <c r="W2068" s="3">
        <f t="shared" si="290"/>
        <v>2.3255813953488372E-2</v>
      </c>
      <c r="X2068">
        <v>23</v>
      </c>
      <c r="Y2068" s="4">
        <v>0</v>
      </c>
      <c r="Z2068" s="4">
        <v>1.3</v>
      </c>
      <c r="AA2068" s="5">
        <v>77507.5</v>
      </c>
      <c r="AB2068" s="5">
        <f t="shared" si="291"/>
        <v>3100300</v>
      </c>
      <c r="AC2068" s="5">
        <v>51365.47</v>
      </c>
      <c r="AD2068" s="5">
        <f t="shared" si="292"/>
        <v>2208715.21</v>
      </c>
      <c r="AE2068" s="5">
        <v>127342.61</v>
      </c>
      <c r="AF2068" s="5">
        <v>36937.599999999999</v>
      </c>
      <c r="AG2068" s="5">
        <v>9097.18</v>
      </c>
      <c r="AH2068" s="5">
        <v>1885</v>
      </c>
      <c r="AI2068" s="5">
        <v>7497.44</v>
      </c>
      <c r="AJ2068">
        <v>0</v>
      </c>
      <c r="AK2068" s="5">
        <v>0</v>
      </c>
      <c r="AL2068" s="5">
        <v>3161.01</v>
      </c>
      <c r="AM2068" s="5">
        <v>27060.93</v>
      </c>
      <c r="AN2068">
        <v>4</v>
      </c>
      <c r="AO2068">
        <v>4</v>
      </c>
      <c r="AP2068" t="str">
        <f t="shared" si="293"/>
        <v>Yes</v>
      </c>
      <c r="AQ2068">
        <v>1</v>
      </c>
      <c r="AR2068" s="5">
        <f t="shared" si="294"/>
        <v>2421696.98</v>
      </c>
      <c r="AS2068" s="5">
        <f t="shared" si="295"/>
        <v>678603.02</v>
      </c>
      <c r="AT2068" t="s">
        <v>59</v>
      </c>
      <c r="AU2068" t="s">
        <v>6164</v>
      </c>
      <c r="AV2068" t="s">
        <v>6165</v>
      </c>
      <c r="AW2068" t="s">
        <v>6166</v>
      </c>
      <c r="AX2068" t="s">
        <v>6184</v>
      </c>
      <c r="AY2068">
        <v>41</v>
      </c>
      <c r="AZ2068">
        <v>0</v>
      </c>
      <c r="BA2068">
        <v>19</v>
      </c>
      <c r="BB2068" t="s">
        <v>6180</v>
      </c>
      <c r="BC2068">
        <v>0</v>
      </c>
      <c r="BD2068">
        <v>0</v>
      </c>
      <c r="BE2068" t="s">
        <v>6169</v>
      </c>
      <c r="BF2068" t="s">
        <v>6170</v>
      </c>
      <c r="BG2068">
        <v>0</v>
      </c>
      <c r="BH2068" t="s">
        <v>6171</v>
      </c>
      <c r="BI2068">
        <v>41</v>
      </c>
      <c r="BJ2068" t="s">
        <v>6172</v>
      </c>
      <c r="BK2068">
        <v>0</v>
      </c>
      <c r="BL2068">
        <v>51</v>
      </c>
      <c r="BM2068" s="3">
        <f t="shared" si="296"/>
        <v>0.84313725490196079</v>
      </c>
    </row>
    <row r="2069" spans="1:65">
      <c r="A2069" t="s">
        <v>2202</v>
      </c>
      <c r="B2069" s="2">
        <v>45781</v>
      </c>
      <c r="C2069" t="s">
        <v>1632</v>
      </c>
      <c r="D2069" t="s">
        <v>2135</v>
      </c>
      <c r="E2069">
        <v>5</v>
      </c>
      <c r="F2069" t="s">
        <v>78</v>
      </c>
      <c r="G2069" t="s">
        <v>79</v>
      </c>
      <c r="H2069" t="s">
        <v>136</v>
      </c>
      <c r="I2069" t="s">
        <v>74</v>
      </c>
      <c r="J2069" t="s">
        <v>81</v>
      </c>
      <c r="K2069" t="s">
        <v>66</v>
      </c>
      <c r="L2069" t="s">
        <v>92</v>
      </c>
      <c r="M2069" t="s">
        <v>56</v>
      </c>
      <c r="N2069" t="s">
        <v>94</v>
      </c>
      <c r="O2069" t="s">
        <v>70</v>
      </c>
      <c r="P2069">
        <v>38</v>
      </c>
      <c r="Q2069">
        <v>39</v>
      </c>
      <c r="R2069">
        <v>38</v>
      </c>
      <c r="S2069">
        <v>1</v>
      </c>
      <c r="T2069">
        <f t="shared" si="288"/>
        <v>37</v>
      </c>
      <c r="U2069">
        <v>37</v>
      </c>
      <c r="V2069">
        <f t="shared" si="289"/>
        <v>0</v>
      </c>
      <c r="W2069" s="3">
        <f t="shared" si="290"/>
        <v>2.6315789473684209E-2</v>
      </c>
      <c r="X2069">
        <v>12</v>
      </c>
      <c r="Y2069" s="4">
        <v>6.1</v>
      </c>
      <c r="Z2069" s="4">
        <v>1</v>
      </c>
      <c r="AA2069" s="5">
        <v>73203.77</v>
      </c>
      <c r="AB2069" s="5">
        <f t="shared" si="291"/>
        <v>2708539.49</v>
      </c>
      <c r="AC2069" s="5">
        <v>53676.01</v>
      </c>
      <c r="AD2069" s="5">
        <f t="shared" si="292"/>
        <v>2039688.38</v>
      </c>
      <c r="AE2069" s="5">
        <v>116295.52</v>
      </c>
      <c r="AF2069" s="5">
        <v>34162.53</v>
      </c>
      <c r="AG2069" s="5">
        <v>7719.49</v>
      </c>
      <c r="AH2069" s="5">
        <v>1450</v>
      </c>
      <c r="AI2069" s="5">
        <v>7600</v>
      </c>
      <c r="AJ2069">
        <v>0</v>
      </c>
      <c r="AK2069" s="5">
        <v>0</v>
      </c>
      <c r="AL2069" s="5">
        <v>0</v>
      </c>
      <c r="AM2069" s="5">
        <v>25538.12</v>
      </c>
      <c r="AN2069">
        <v>4</v>
      </c>
      <c r="AO2069">
        <v>3</v>
      </c>
      <c r="AP2069" t="str">
        <f t="shared" si="293"/>
        <v>Yes</v>
      </c>
      <c r="AQ2069">
        <v>1</v>
      </c>
      <c r="AR2069" s="5">
        <f t="shared" si="294"/>
        <v>2232454.04</v>
      </c>
      <c r="AS2069" s="5">
        <f t="shared" si="295"/>
        <v>476085.45</v>
      </c>
      <c r="AT2069" t="s">
        <v>59</v>
      </c>
      <c r="AU2069" t="s">
        <v>6164</v>
      </c>
      <c r="AV2069" t="s">
        <v>6165</v>
      </c>
      <c r="AW2069" t="s">
        <v>6166</v>
      </c>
      <c r="AX2069" t="s">
        <v>6167</v>
      </c>
      <c r="AY2069">
        <v>39</v>
      </c>
      <c r="AZ2069">
        <v>0</v>
      </c>
      <c r="BA2069">
        <v>0</v>
      </c>
      <c r="BB2069" t="s">
        <v>6168</v>
      </c>
      <c r="BC2069">
        <v>0</v>
      </c>
      <c r="BD2069">
        <v>0</v>
      </c>
      <c r="BE2069" t="s">
        <v>6169</v>
      </c>
      <c r="BF2069" t="s">
        <v>6170</v>
      </c>
      <c r="BG2069">
        <v>0</v>
      </c>
      <c r="BH2069" t="s">
        <v>6171</v>
      </c>
      <c r="BI2069">
        <v>28</v>
      </c>
      <c r="BJ2069" t="s">
        <v>6172</v>
      </c>
      <c r="BK2069">
        <v>0</v>
      </c>
      <c r="BL2069">
        <v>51</v>
      </c>
      <c r="BM2069" s="3">
        <f t="shared" si="296"/>
        <v>0.74509803921568629</v>
      </c>
    </row>
    <row r="2070" spans="1:65">
      <c r="A2070" t="s">
        <v>2203</v>
      </c>
      <c r="B2070" s="2">
        <v>45781</v>
      </c>
      <c r="C2070" t="s">
        <v>1632</v>
      </c>
      <c r="D2070" t="s">
        <v>2135</v>
      </c>
      <c r="E2070">
        <v>5</v>
      </c>
      <c r="F2070" t="s">
        <v>72</v>
      </c>
      <c r="G2070" t="s">
        <v>79</v>
      </c>
      <c r="H2070" t="s">
        <v>213</v>
      </c>
      <c r="I2070" t="s">
        <v>52</v>
      </c>
      <c r="J2070" t="s">
        <v>81</v>
      </c>
      <c r="K2070" t="s">
        <v>54</v>
      </c>
      <c r="L2070" t="s">
        <v>67</v>
      </c>
      <c r="M2070" t="s">
        <v>56</v>
      </c>
      <c r="N2070" t="s">
        <v>94</v>
      </c>
      <c r="O2070" t="s">
        <v>120</v>
      </c>
      <c r="P2070">
        <v>40</v>
      </c>
      <c r="Q2070">
        <v>44</v>
      </c>
      <c r="R2070">
        <v>44</v>
      </c>
      <c r="S2070">
        <v>2</v>
      </c>
      <c r="T2070">
        <f t="shared" si="288"/>
        <v>42</v>
      </c>
      <c r="U2070">
        <v>40</v>
      </c>
      <c r="V2070">
        <f t="shared" si="289"/>
        <v>2</v>
      </c>
      <c r="W2070" s="3">
        <f t="shared" si="290"/>
        <v>4.5454545454545456E-2</v>
      </c>
      <c r="X2070">
        <v>26</v>
      </c>
      <c r="Y2070" s="4">
        <v>0</v>
      </c>
      <c r="Z2070" s="4">
        <v>1.1000000000000001</v>
      </c>
      <c r="AA2070" s="5">
        <v>83621.64</v>
      </c>
      <c r="AB2070" s="5">
        <f t="shared" si="291"/>
        <v>3344865.6</v>
      </c>
      <c r="AC2070" s="5">
        <v>51811.39</v>
      </c>
      <c r="AD2070" s="5">
        <f t="shared" si="292"/>
        <v>2279701.16</v>
      </c>
      <c r="AE2070" s="5">
        <v>139641.95000000001</v>
      </c>
      <c r="AF2070" s="5">
        <v>38084.44</v>
      </c>
      <c r="AG2070" s="5">
        <v>9650.91</v>
      </c>
      <c r="AH2070" s="5">
        <v>1595</v>
      </c>
      <c r="AI2070" s="5">
        <v>14960</v>
      </c>
      <c r="AJ2070">
        <v>0</v>
      </c>
      <c r="AK2070" s="5">
        <v>0</v>
      </c>
      <c r="AL2070" s="5">
        <v>3465.95</v>
      </c>
      <c r="AM2070" s="5">
        <v>25906.54</v>
      </c>
      <c r="AN2070">
        <v>4</v>
      </c>
      <c r="AO2070">
        <v>3</v>
      </c>
      <c r="AP2070" t="str">
        <f t="shared" si="293"/>
        <v>Yes</v>
      </c>
      <c r="AQ2070">
        <v>1</v>
      </c>
      <c r="AR2070" s="5">
        <f t="shared" si="294"/>
        <v>2513005.9500000002</v>
      </c>
      <c r="AS2070" s="5">
        <f t="shared" si="295"/>
        <v>831859.65</v>
      </c>
      <c r="AT2070" t="s">
        <v>116</v>
      </c>
      <c r="AU2070" t="s">
        <v>6164</v>
      </c>
      <c r="AV2070" t="s">
        <v>6165</v>
      </c>
      <c r="AW2070" t="s">
        <v>6166</v>
      </c>
      <c r="AX2070" t="s">
        <v>6184</v>
      </c>
      <c r="AY2070">
        <v>40</v>
      </c>
      <c r="AZ2070">
        <v>0</v>
      </c>
      <c r="BA2070">
        <v>22</v>
      </c>
      <c r="BB2070" t="s">
        <v>6180</v>
      </c>
      <c r="BC2070">
        <v>0</v>
      </c>
      <c r="BD2070">
        <v>0</v>
      </c>
      <c r="BE2070" t="s">
        <v>6169</v>
      </c>
      <c r="BF2070" t="s">
        <v>6176</v>
      </c>
      <c r="BG2070">
        <v>0</v>
      </c>
      <c r="BH2070" t="s">
        <v>6171</v>
      </c>
      <c r="BI2070">
        <v>55</v>
      </c>
      <c r="BJ2070" t="s">
        <v>6187</v>
      </c>
      <c r="BK2070">
        <v>0</v>
      </c>
      <c r="BL2070">
        <v>49</v>
      </c>
      <c r="BM2070" s="3">
        <f t="shared" si="296"/>
        <v>0.89795918367346939</v>
      </c>
    </row>
    <row r="2071" spans="1:65">
      <c r="A2071" t="s">
        <v>2204</v>
      </c>
      <c r="B2071" s="2">
        <v>45781</v>
      </c>
      <c r="C2071" t="s">
        <v>1632</v>
      </c>
      <c r="D2071" t="s">
        <v>2135</v>
      </c>
      <c r="E2071">
        <v>5</v>
      </c>
      <c r="F2071" t="s">
        <v>49</v>
      </c>
      <c r="G2071" t="s">
        <v>50</v>
      </c>
      <c r="H2071" t="s">
        <v>51</v>
      </c>
      <c r="I2071" t="s">
        <v>52</v>
      </c>
      <c r="J2071" t="s">
        <v>53</v>
      </c>
      <c r="K2071" t="s">
        <v>66</v>
      </c>
      <c r="L2071" t="s">
        <v>67</v>
      </c>
      <c r="M2071" t="s">
        <v>68</v>
      </c>
      <c r="N2071" t="s">
        <v>57</v>
      </c>
      <c r="O2071" t="s">
        <v>58</v>
      </c>
      <c r="P2071">
        <v>66</v>
      </c>
      <c r="Q2071">
        <v>68</v>
      </c>
      <c r="R2071">
        <v>67</v>
      </c>
      <c r="S2071">
        <v>5</v>
      </c>
      <c r="T2071">
        <f t="shared" si="288"/>
        <v>62</v>
      </c>
      <c r="U2071">
        <v>62</v>
      </c>
      <c r="V2071">
        <f t="shared" si="289"/>
        <v>0</v>
      </c>
      <c r="W2071" s="3">
        <f t="shared" si="290"/>
        <v>7.4626865671641784E-2</v>
      </c>
      <c r="X2071">
        <v>44</v>
      </c>
      <c r="Y2071" s="4">
        <v>7.1</v>
      </c>
      <c r="Z2071" s="4">
        <v>1.5</v>
      </c>
      <c r="AA2071" s="5">
        <v>30312.400000000001</v>
      </c>
      <c r="AB2071" s="5">
        <f t="shared" si="291"/>
        <v>1879368.8</v>
      </c>
      <c r="AC2071" s="5">
        <v>21920.82</v>
      </c>
      <c r="AD2071" s="5">
        <f t="shared" si="292"/>
        <v>1468694.94</v>
      </c>
      <c r="AE2071" s="5">
        <v>118644.02</v>
      </c>
      <c r="AF2071" s="5">
        <v>32803.57</v>
      </c>
      <c r="AG2071" s="5">
        <v>35948.720000000001</v>
      </c>
      <c r="AH2071" s="5">
        <v>2175</v>
      </c>
      <c r="AI2071" s="5">
        <v>58207.31</v>
      </c>
      <c r="AJ2071">
        <v>1</v>
      </c>
      <c r="AK2071" s="5">
        <v>8545.4500000000007</v>
      </c>
      <c r="AL2071" s="5">
        <v>0</v>
      </c>
      <c r="AM2071" s="5">
        <v>38556.19</v>
      </c>
      <c r="AN2071">
        <v>4</v>
      </c>
      <c r="AO2071">
        <v>3</v>
      </c>
      <c r="AP2071" t="str">
        <f t="shared" si="293"/>
        <v>Yes</v>
      </c>
      <c r="AQ2071">
        <v>2</v>
      </c>
      <c r="AR2071" s="5">
        <f t="shared" si="294"/>
        <v>1763575.2</v>
      </c>
      <c r="AS2071" s="5">
        <f t="shared" si="295"/>
        <v>115793.60000000001</v>
      </c>
      <c r="AT2071" t="s">
        <v>1641</v>
      </c>
      <c r="AU2071" t="s">
        <v>6189</v>
      </c>
      <c r="AV2071" t="s">
        <v>6201</v>
      </c>
      <c r="AW2071" t="s">
        <v>6175</v>
      </c>
      <c r="AX2071" t="s">
        <v>6167</v>
      </c>
      <c r="AY2071">
        <v>69</v>
      </c>
      <c r="AZ2071">
        <v>0</v>
      </c>
      <c r="BA2071">
        <v>0</v>
      </c>
      <c r="BB2071" t="s">
        <v>6168</v>
      </c>
      <c r="BC2071">
        <v>0</v>
      </c>
      <c r="BD2071">
        <v>0</v>
      </c>
      <c r="BE2071" t="s">
        <v>6169</v>
      </c>
      <c r="BF2071" t="s">
        <v>6210</v>
      </c>
      <c r="BG2071">
        <v>1</v>
      </c>
      <c r="BH2071" t="s">
        <v>6179</v>
      </c>
      <c r="BI2071">
        <v>23</v>
      </c>
      <c r="BJ2071" t="s">
        <v>6172</v>
      </c>
      <c r="BK2071">
        <v>0</v>
      </c>
      <c r="BL2071">
        <v>75</v>
      </c>
      <c r="BM2071" s="3">
        <f t="shared" si="296"/>
        <v>0.89333333333333331</v>
      </c>
    </row>
    <row r="2072" spans="1:65">
      <c r="A2072" t="s">
        <v>2205</v>
      </c>
      <c r="B2072" s="2">
        <v>45781</v>
      </c>
      <c r="C2072" t="s">
        <v>1632</v>
      </c>
      <c r="D2072" t="s">
        <v>2135</v>
      </c>
      <c r="E2072">
        <v>5</v>
      </c>
      <c r="F2072" t="s">
        <v>72</v>
      </c>
      <c r="G2072" t="s">
        <v>62</v>
      </c>
      <c r="H2072" t="s">
        <v>150</v>
      </c>
      <c r="I2072" t="s">
        <v>74</v>
      </c>
      <c r="J2072" t="s">
        <v>81</v>
      </c>
      <c r="K2072" t="s">
        <v>66</v>
      </c>
      <c r="L2072" t="s">
        <v>55</v>
      </c>
      <c r="M2072" t="s">
        <v>56</v>
      </c>
      <c r="N2072" t="s">
        <v>94</v>
      </c>
      <c r="O2072" t="s">
        <v>70</v>
      </c>
      <c r="P2072">
        <v>43</v>
      </c>
      <c r="Q2072">
        <v>43</v>
      </c>
      <c r="R2072">
        <v>43</v>
      </c>
      <c r="S2072">
        <v>1</v>
      </c>
      <c r="T2072">
        <f t="shared" si="288"/>
        <v>42</v>
      </c>
      <c r="U2072">
        <v>42</v>
      </c>
      <c r="V2072">
        <f t="shared" si="289"/>
        <v>0</v>
      </c>
      <c r="W2072" s="3">
        <f t="shared" si="290"/>
        <v>2.3255813953488372E-2</v>
      </c>
      <c r="X2072">
        <v>22</v>
      </c>
      <c r="Y2072" s="4">
        <v>4.7</v>
      </c>
      <c r="Z2072" s="4">
        <v>1</v>
      </c>
      <c r="AA2072" s="5">
        <v>73344.41</v>
      </c>
      <c r="AB2072" s="5">
        <f t="shared" si="291"/>
        <v>3080465.22</v>
      </c>
      <c r="AC2072" s="5">
        <v>53149.18</v>
      </c>
      <c r="AD2072" s="5">
        <f t="shared" si="292"/>
        <v>2285414.7400000002</v>
      </c>
      <c r="AE2072" s="5">
        <v>130107.38</v>
      </c>
      <c r="AF2072" s="5">
        <v>37110.58</v>
      </c>
      <c r="AG2072" s="5">
        <v>8562.7000000000007</v>
      </c>
      <c r="AH2072" s="5">
        <v>1450</v>
      </c>
      <c r="AI2072" s="5">
        <v>7497.44</v>
      </c>
      <c r="AJ2072">
        <v>0</v>
      </c>
      <c r="AK2072" s="5">
        <v>0</v>
      </c>
      <c r="AL2072" s="5">
        <v>0</v>
      </c>
      <c r="AM2072" s="5">
        <v>28964.12</v>
      </c>
      <c r="AN2072">
        <v>4</v>
      </c>
      <c r="AO2072">
        <v>3</v>
      </c>
      <c r="AP2072" t="str">
        <f t="shared" si="293"/>
        <v>Yes</v>
      </c>
      <c r="AQ2072">
        <v>1</v>
      </c>
      <c r="AR2072" s="5">
        <f t="shared" si="294"/>
        <v>2499106.96</v>
      </c>
      <c r="AS2072" s="5">
        <f t="shared" si="295"/>
        <v>581358.26</v>
      </c>
      <c r="AT2072" t="s">
        <v>59</v>
      </c>
      <c r="AU2072" t="s">
        <v>6164</v>
      </c>
      <c r="AV2072" t="s">
        <v>6165</v>
      </c>
      <c r="AW2072" t="s">
        <v>6166</v>
      </c>
      <c r="AX2072" t="s">
        <v>6184</v>
      </c>
      <c r="AY2072">
        <v>43</v>
      </c>
      <c r="AZ2072">
        <v>0</v>
      </c>
      <c r="BA2072">
        <v>0</v>
      </c>
      <c r="BB2072" t="s">
        <v>6168</v>
      </c>
      <c r="BC2072">
        <v>0</v>
      </c>
      <c r="BD2072">
        <v>0</v>
      </c>
      <c r="BE2072" t="s">
        <v>6169</v>
      </c>
      <c r="BF2072" t="s">
        <v>6170</v>
      </c>
      <c r="BG2072">
        <v>0</v>
      </c>
      <c r="BH2072" t="s">
        <v>6171</v>
      </c>
      <c r="BI2072">
        <v>56</v>
      </c>
      <c r="BJ2072" t="s">
        <v>6187</v>
      </c>
      <c r="BK2072">
        <v>0</v>
      </c>
      <c r="BL2072">
        <v>47</v>
      </c>
      <c r="BM2072" s="3">
        <f t="shared" si="296"/>
        <v>0.91489361702127658</v>
      </c>
    </row>
    <row r="2073" spans="1:65">
      <c r="A2073" t="s">
        <v>2206</v>
      </c>
      <c r="B2073" s="2">
        <v>45781</v>
      </c>
      <c r="C2073" t="s">
        <v>1632</v>
      </c>
      <c r="D2073" t="s">
        <v>2135</v>
      </c>
      <c r="E2073">
        <v>5</v>
      </c>
      <c r="F2073" t="s">
        <v>78</v>
      </c>
      <c r="G2073" t="s">
        <v>62</v>
      </c>
      <c r="H2073" t="s">
        <v>168</v>
      </c>
      <c r="I2073" t="s">
        <v>52</v>
      </c>
      <c r="J2073" t="s">
        <v>81</v>
      </c>
      <c r="K2073" t="s">
        <v>75</v>
      </c>
      <c r="L2073" t="s">
        <v>55</v>
      </c>
      <c r="M2073" t="s">
        <v>56</v>
      </c>
      <c r="N2073" t="s">
        <v>109</v>
      </c>
      <c r="O2073" t="s">
        <v>70</v>
      </c>
      <c r="P2073">
        <v>31</v>
      </c>
      <c r="Q2073">
        <v>33</v>
      </c>
      <c r="R2073">
        <v>33</v>
      </c>
      <c r="S2073">
        <v>1</v>
      </c>
      <c r="T2073">
        <f t="shared" si="288"/>
        <v>32</v>
      </c>
      <c r="U2073">
        <v>30</v>
      </c>
      <c r="V2073">
        <f t="shared" si="289"/>
        <v>2</v>
      </c>
      <c r="W2073" s="3">
        <f t="shared" si="290"/>
        <v>3.0303030303030304E-2</v>
      </c>
      <c r="X2073">
        <v>36</v>
      </c>
      <c r="Y2073" s="4">
        <v>5.4</v>
      </c>
      <c r="Z2073" s="4">
        <v>1.8</v>
      </c>
      <c r="AA2073" s="5">
        <v>78026.91</v>
      </c>
      <c r="AB2073" s="5">
        <f t="shared" si="291"/>
        <v>2340807.2999999998</v>
      </c>
      <c r="AC2073" s="5">
        <v>52882.16</v>
      </c>
      <c r="AD2073" s="5">
        <f t="shared" si="292"/>
        <v>1745111.28</v>
      </c>
      <c r="AE2073" s="5">
        <v>105733.62</v>
      </c>
      <c r="AF2073" s="5">
        <v>30258.639999999999</v>
      </c>
      <c r="AG2073" s="5">
        <v>11128.88</v>
      </c>
      <c r="AH2073" s="5">
        <v>2610</v>
      </c>
      <c r="AI2073" s="5">
        <v>7480</v>
      </c>
      <c r="AJ2073">
        <v>0</v>
      </c>
      <c r="AK2073" s="5">
        <v>0</v>
      </c>
      <c r="AL2073" s="5">
        <v>3196.08</v>
      </c>
      <c r="AM2073" s="5">
        <v>42935.56</v>
      </c>
      <c r="AN2073">
        <v>8</v>
      </c>
      <c r="AO2073">
        <v>9</v>
      </c>
      <c r="AP2073" t="str">
        <f t="shared" si="293"/>
        <v>No</v>
      </c>
      <c r="AQ2073">
        <v>2</v>
      </c>
      <c r="AR2073" s="5">
        <f t="shared" si="294"/>
        <v>1948454.06</v>
      </c>
      <c r="AS2073" s="5">
        <f t="shared" si="295"/>
        <v>392353.24</v>
      </c>
      <c r="AT2073" t="s">
        <v>116</v>
      </c>
      <c r="AU2073" t="s">
        <v>6164</v>
      </c>
      <c r="AV2073" t="s">
        <v>6165</v>
      </c>
      <c r="AW2073" t="s">
        <v>6166</v>
      </c>
      <c r="AX2073" t="s">
        <v>6184</v>
      </c>
      <c r="AY2073">
        <v>31</v>
      </c>
      <c r="AZ2073">
        <v>0</v>
      </c>
      <c r="BA2073">
        <v>14</v>
      </c>
      <c r="BB2073" t="s">
        <v>6180</v>
      </c>
      <c r="BC2073">
        <v>1</v>
      </c>
      <c r="BD2073">
        <v>0</v>
      </c>
      <c r="BE2073" t="s">
        <v>6178</v>
      </c>
      <c r="BF2073" t="s">
        <v>6170</v>
      </c>
      <c r="BG2073">
        <v>0</v>
      </c>
      <c r="BH2073" t="s">
        <v>6171</v>
      </c>
      <c r="BI2073">
        <v>23</v>
      </c>
      <c r="BJ2073" t="s">
        <v>6172</v>
      </c>
      <c r="BK2073">
        <v>0</v>
      </c>
      <c r="BL2073">
        <v>51</v>
      </c>
      <c r="BM2073" s="3">
        <f t="shared" si="296"/>
        <v>0.6470588235294118</v>
      </c>
    </row>
    <row r="2074" spans="1:65">
      <c r="A2074" t="s">
        <v>2207</v>
      </c>
      <c r="B2074" s="2">
        <v>45781</v>
      </c>
      <c r="C2074" t="s">
        <v>1632</v>
      </c>
      <c r="D2074" t="s">
        <v>2135</v>
      </c>
      <c r="E2074">
        <v>5</v>
      </c>
      <c r="F2074" t="s">
        <v>72</v>
      </c>
      <c r="G2074" t="s">
        <v>50</v>
      </c>
      <c r="H2074" t="s">
        <v>119</v>
      </c>
      <c r="I2074" t="s">
        <v>74</v>
      </c>
      <c r="J2074" t="s">
        <v>65</v>
      </c>
      <c r="K2074" t="s">
        <v>75</v>
      </c>
      <c r="L2074" t="s">
        <v>55</v>
      </c>
      <c r="M2074" t="s">
        <v>56</v>
      </c>
      <c r="N2074" t="s">
        <v>76</v>
      </c>
      <c r="O2074" t="s">
        <v>70</v>
      </c>
      <c r="P2074">
        <v>53</v>
      </c>
      <c r="Q2074">
        <v>54</v>
      </c>
      <c r="R2074">
        <v>53</v>
      </c>
      <c r="S2074">
        <v>1</v>
      </c>
      <c r="T2074">
        <f t="shared" si="288"/>
        <v>52</v>
      </c>
      <c r="U2074">
        <v>52</v>
      </c>
      <c r="V2074">
        <f t="shared" si="289"/>
        <v>0</v>
      </c>
      <c r="W2074" s="3">
        <f t="shared" si="290"/>
        <v>1.8867924528301886E-2</v>
      </c>
      <c r="X2074">
        <v>24</v>
      </c>
      <c r="Y2074" s="4">
        <v>8.6</v>
      </c>
      <c r="Z2074" s="4">
        <v>1.7</v>
      </c>
      <c r="AA2074" s="5">
        <v>51586.87</v>
      </c>
      <c r="AB2074" s="5">
        <f t="shared" si="291"/>
        <v>2682517.2400000002</v>
      </c>
      <c r="AC2074" s="5">
        <v>35055.5</v>
      </c>
      <c r="AD2074" s="5">
        <f t="shared" si="292"/>
        <v>1857941.5</v>
      </c>
      <c r="AE2074" s="5">
        <v>116828.65</v>
      </c>
      <c r="AF2074" s="5">
        <v>32461.4</v>
      </c>
      <c r="AG2074" s="5">
        <v>9326.91</v>
      </c>
      <c r="AH2074" s="5">
        <v>2465</v>
      </c>
      <c r="AI2074" s="5">
        <v>5079.17</v>
      </c>
      <c r="AJ2074">
        <v>0</v>
      </c>
      <c r="AK2074" s="5">
        <v>0</v>
      </c>
      <c r="AL2074" s="5">
        <v>0</v>
      </c>
      <c r="AM2074" s="5">
        <v>35808.78</v>
      </c>
      <c r="AN2074">
        <v>4</v>
      </c>
      <c r="AO2074">
        <v>3</v>
      </c>
      <c r="AP2074" t="str">
        <f t="shared" si="293"/>
        <v>Yes</v>
      </c>
      <c r="AQ2074">
        <v>1</v>
      </c>
      <c r="AR2074" s="5">
        <f t="shared" si="294"/>
        <v>2059911.41</v>
      </c>
      <c r="AS2074" s="5">
        <f t="shared" si="295"/>
        <v>622605.82999999996</v>
      </c>
      <c r="AT2074" t="s">
        <v>59</v>
      </c>
      <c r="AU2074" t="s">
        <v>6164</v>
      </c>
      <c r="AV2074" t="s">
        <v>6165</v>
      </c>
      <c r="AW2074" t="s">
        <v>6166</v>
      </c>
      <c r="AX2074" t="s">
        <v>6177</v>
      </c>
      <c r="AY2074">
        <v>57</v>
      </c>
      <c r="AZ2074">
        <v>2</v>
      </c>
      <c r="BA2074">
        <v>0</v>
      </c>
      <c r="BB2074" t="s">
        <v>6168</v>
      </c>
      <c r="BC2074">
        <v>0</v>
      </c>
      <c r="BD2074">
        <v>0</v>
      </c>
      <c r="BE2074" t="s">
        <v>6169</v>
      </c>
      <c r="BF2074" t="s">
        <v>6170</v>
      </c>
      <c r="BG2074">
        <v>1</v>
      </c>
      <c r="BH2074" t="s">
        <v>6186</v>
      </c>
      <c r="BI2074">
        <v>32</v>
      </c>
      <c r="BJ2074" t="s">
        <v>6172</v>
      </c>
      <c r="BK2074">
        <v>0</v>
      </c>
      <c r="BL2074">
        <v>64</v>
      </c>
      <c r="BM2074" s="3">
        <f t="shared" si="296"/>
        <v>0.828125</v>
      </c>
    </row>
    <row r="2075" spans="1:65">
      <c r="A2075" t="s">
        <v>2208</v>
      </c>
      <c r="B2075" s="2">
        <v>45781</v>
      </c>
      <c r="C2075" t="s">
        <v>1632</v>
      </c>
      <c r="D2075" t="s">
        <v>2135</v>
      </c>
      <c r="E2075">
        <v>5</v>
      </c>
      <c r="F2075" t="s">
        <v>61</v>
      </c>
      <c r="G2075" t="s">
        <v>50</v>
      </c>
      <c r="H2075" t="s">
        <v>183</v>
      </c>
      <c r="I2075" t="s">
        <v>74</v>
      </c>
      <c r="J2075" t="s">
        <v>65</v>
      </c>
      <c r="K2075" t="s">
        <v>75</v>
      </c>
      <c r="L2075" t="s">
        <v>55</v>
      </c>
      <c r="M2075" t="s">
        <v>56</v>
      </c>
      <c r="N2075" t="s">
        <v>109</v>
      </c>
      <c r="O2075" t="s">
        <v>82</v>
      </c>
      <c r="P2075">
        <v>59</v>
      </c>
      <c r="Q2075">
        <v>62</v>
      </c>
      <c r="R2075">
        <v>62</v>
      </c>
      <c r="S2075">
        <v>1</v>
      </c>
      <c r="T2075">
        <f t="shared" si="288"/>
        <v>61</v>
      </c>
      <c r="U2075">
        <v>59</v>
      </c>
      <c r="V2075">
        <f t="shared" si="289"/>
        <v>2</v>
      </c>
      <c r="W2075" s="3">
        <f t="shared" si="290"/>
        <v>1.6129032258064516E-2</v>
      </c>
      <c r="X2075">
        <v>19</v>
      </c>
      <c r="Y2075" s="4">
        <v>4.4000000000000004</v>
      </c>
      <c r="Z2075" s="4">
        <v>1.6</v>
      </c>
      <c r="AA2075" s="5">
        <v>52125.56</v>
      </c>
      <c r="AB2075" s="5">
        <f t="shared" si="291"/>
        <v>3075408.04</v>
      </c>
      <c r="AC2075" s="5">
        <v>35069.19</v>
      </c>
      <c r="AD2075" s="5">
        <f t="shared" si="292"/>
        <v>2174289.7799999998</v>
      </c>
      <c r="AE2075" s="5">
        <v>136733.67000000001</v>
      </c>
      <c r="AF2075" s="5">
        <v>37508.339999999997</v>
      </c>
      <c r="AG2075" s="5">
        <v>8741.99</v>
      </c>
      <c r="AH2075" s="5">
        <v>2320</v>
      </c>
      <c r="AI2075" s="5">
        <v>5092.8599999999997</v>
      </c>
      <c r="AJ2075">
        <v>0</v>
      </c>
      <c r="AK2075" s="5">
        <v>0</v>
      </c>
      <c r="AL2075" s="5">
        <v>2213.02</v>
      </c>
      <c r="AM2075" s="5">
        <v>87451.69</v>
      </c>
      <c r="AN2075">
        <v>8</v>
      </c>
      <c r="AO2075">
        <v>10</v>
      </c>
      <c r="AP2075" t="str">
        <f t="shared" si="293"/>
        <v>No</v>
      </c>
      <c r="AQ2075">
        <v>2</v>
      </c>
      <c r="AR2075" s="5">
        <f t="shared" si="294"/>
        <v>2454351.35</v>
      </c>
      <c r="AS2075" s="5">
        <f t="shared" si="295"/>
        <v>621056.68999999994</v>
      </c>
      <c r="AT2075" t="s">
        <v>59</v>
      </c>
      <c r="AU2075" t="s">
        <v>6164</v>
      </c>
      <c r="AV2075" t="s">
        <v>6165</v>
      </c>
      <c r="AW2075" t="s">
        <v>6166</v>
      </c>
      <c r="AX2075" t="s">
        <v>6184</v>
      </c>
      <c r="AY2075">
        <v>63</v>
      </c>
      <c r="AZ2075">
        <v>3</v>
      </c>
      <c r="BA2075">
        <v>15</v>
      </c>
      <c r="BB2075" t="s">
        <v>6185</v>
      </c>
      <c r="BC2075">
        <v>1</v>
      </c>
      <c r="BD2075">
        <v>1</v>
      </c>
      <c r="BE2075" t="s">
        <v>6188</v>
      </c>
      <c r="BF2075" t="s">
        <v>6170</v>
      </c>
      <c r="BG2075">
        <v>0</v>
      </c>
      <c r="BH2075" t="s">
        <v>6171</v>
      </c>
      <c r="BI2075">
        <v>39</v>
      </c>
      <c r="BJ2075" t="s">
        <v>6172</v>
      </c>
      <c r="BK2075">
        <v>0</v>
      </c>
      <c r="BL2075">
        <v>65</v>
      </c>
      <c r="BM2075" s="3">
        <f t="shared" si="296"/>
        <v>0.9538461538461539</v>
      </c>
    </row>
    <row r="2076" spans="1:65">
      <c r="A2076" t="s">
        <v>2209</v>
      </c>
      <c r="B2076" s="2">
        <v>45781</v>
      </c>
      <c r="C2076" t="s">
        <v>1632</v>
      </c>
      <c r="D2076" t="s">
        <v>2135</v>
      </c>
      <c r="E2076">
        <v>5</v>
      </c>
      <c r="F2076" t="s">
        <v>61</v>
      </c>
      <c r="G2076" t="s">
        <v>62</v>
      </c>
      <c r="H2076" t="s">
        <v>96</v>
      </c>
      <c r="I2076" t="s">
        <v>64</v>
      </c>
      <c r="J2076" t="s">
        <v>53</v>
      </c>
      <c r="K2076" t="s">
        <v>66</v>
      </c>
      <c r="L2076" t="s">
        <v>92</v>
      </c>
      <c r="M2076" t="s">
        <v>56</v>
      </c>
      <c r="N2076" t="s">
        <v>57</v>
      </c>
      <c r="O2076" t="s">
        <v>58</v>
      </c>
      <c r="P2076">
        <v>76</v>
      </c>
      <c r="Q2076">
        <v>82</v>
      </c>
      <c r="R2076">
        <v>82</v>
      </c>
      <c r="S2076">
        <v>1</v>
      </c>
      <c r="T2076">
        <f t="shared" si="288"/>
        <v>81</v>
      </c>
      <c r="U2076">
        <v>74</v>
      </c>
      <c r="V2076">
        <f t="shared" si="289"/>
        <v>7</v>
      </c>
      <c r="W2076" s="3">
        <f t="shared" si="290"/>
        <v>1.2195121951219513E-2</v>
      </c>
      <c r="X2076">
        <v>24</v>
      </c>
      <c r="Y2076" s="4">
        <v>5.2</v>
      </c>
      <c r="Z2076" s="4">
        <v>1.6</v>
      </c>
      <c r="AA2076" s="5">
        <v>30173.56</v>
      </c>
      <c r="AB2076" s="5">
        <f t="shared" si="291"/>
        <v>2232843.44</v>
      </c>
      <c r="AC2076" s="5">
        <v>23933.01</v>
      </c>
      <c r="AD2076" s="5">
        <f t="shared" si="292"/>
        <v>1962506.82</v>
      </c>
      <c r="AE2076" s="5">
        <v>136950.28</v>
      </c>
      <c r="AF2076" s="5">
        <v>34703.949999999997</v>
      </c>
      <c r="AG2076" s="5">
        <v>8913.7800000000007</v>
      </c>
      <c r="AH2076" s="5">
        <v>2320</v>
      </c>
      <c r="AI2076" s="5">
        <v>3545.95</v>
      </c>
      <c r="AJ2076">
        <v>0</v>
      </c>
      <c r="AK2076" s="5">
        <v>0</v>
      </c>
      <c r="AL2076" s="5">
        <v>36097.15</v>
      </c>
      <c r="AM2076" s="5">
        <v>77957.23</v>
      </c>
      <c r="AN2076">
        <v>4</v>
      </c>
      <c r="AO2076">
        <v>3</v>
      </c>
      <c r="AP2076" t="str">
        <f t="shared" si="293"/>
        <v>Yes</v>
      </c>
      <c r="AQ2076">
        <v>1</v>
      </c>
      <c r="AR2076" s="5">
        <f t="shared" si="294"/>
        <v>2262995.16</v>
      </c>
      <c r="AS2076" s="5">
        <f t="shared" si="295"/>
        <v>-30151.72</v>
      </c>
      <c r="AT2076" t="s">
        <v>59</v>
      </c>
      <c r="AU2076" t="s">
        <v>6164</v>
      </c>
      <c r="AV2076" t="s">
        <v>6165</v>
      </c>
      <c r="AW2076" t="s">
        <v>6166</v>
      </c>
      <c r="AX2076" t="s">
        <v>6184</v>
      </c>
      <c r="AY2076">
        <v>76</v>
      </c>
      <c r="AZ2076">
        <v>0</v>
      </c>
      <c r="BA2076">
        <v>34</v>
      </c>
      <c r="BB2076" t="s">
        <v>6180</v>
      </c>
      <c r="BC2076">
        <v>0</v>
      </c>
      <c r="BD2076">
        <v>0</v>
      </c>
      <c r="BE2076" t="s">
        <v>6169</v>
      </c>
      <c r="BF2076" t="s">
        <v>6170</v>
      </c>
      <c r="BG2076">
        <v>1</v>
      </c>
      <c r="BH2076" t="s">
        <v>6186</v>
      </c>
      <c r="BI2076">
        <v>25</v>
      </c>
      <c r="BJ2076" t="s">
        <v>6172</v>
      </c>
      <c r="BK2076">
        <v>0</v>
      </c>
      <c r="BL2076">
        <v>90</v>
      </c>
      <c r="BM2076" s="3">
        <f t="shared" si="296"/>
        <v>0.91111111111111109</v>
      </c>
    </row>
    <row r="2077" spans="1:65">
      <c r="A2077" t="s">
        <v>2210</v>
      </c>
      <c r="B2077" s="2">
        <v>45781</v>
      </c>
      <c r="C2077" t="s">
        <v>1632</v>
      </c>
      <c r="D2077" t="s">
        <v>2135</v>
      </c>
      <c r="E2077">
        <v>5</v>
      </c>
      <c r="F2077" t="s">
        <v>72</v>
      </c>
      <c r="G2077" t="s">
        <v>50</v>
      </c>
      <c r="H2077" t="s">
        <v>73</v>
      </c>
      <c r="I2077" t="s">
        <v>74</v>
      </c>
      <c r="J2077" t="s">
        <v>65</v>
      </c>
      <c r="K2077" t="s">
        <v>75</v>
      </c>
      <c r="L2077" t="s">
        <v>55</v>
      </c>
      <c r="M2077" t="s">
        <v>68</v>
      </c>
      <c r="N2077" t="s">
        <v>57</v>
      </c>
      <c r="O2077" t="s">
        <v>70</v>
      </c>
      <c r="P2077">
        <v>55</v>
      </c>
      <c r="Q2077">
        <v>59</v>
      </c>
      <c r="R2077">
        <v>59</v>
      </c>
      <c r="S2077">
        <v>2</v>
      </c>
      <c r="T2077">
        <f t="shared" si="288"/>
        <v>57</v>
      </c>
      <c r="U2077">
        <v>54</v>
      </c>
      <c r="V2077">
        <f t="shared" si="289"/>
        <v>3</v>
      </c>
      <c r="W2077" s="3">
        <f t="shared" si="290"/>
        <v>3.3898305084745763E-2</v>
      </c>
      <c r="X2077">
        <v>19</v>
      </c>
      <c r="Y2077" s="4">
        <v>9.1999999999999993</v>
      </c>
      <c r="Z2077" s="4">
        <v>2</v>
      </c>
      <c r="AA2077" s="5">
        <v>51791.76</v>
      </c>
      <c r="AB2077" s="5">
        <f t="shared" si="291"/>
        <v>2796755.04</v>
      </c>
      <c r="AC2077" s="5">
        <v>33458.300000000003</v>
      </c>
      <c r="AD2077" s="5">
        <f t="shared" si="292"/>
        <v>1974039.7</v>
      </c>
      <c r="AE2077" s="5">
        <v>132398.64000000001</v>
      </c>
      <c r="AF2077" s="5">
        <v>35440.94</v>
      </c>
      <c r="AG2077" s="5">
        <v>8914.4</v>
      </c>
      <c r="AH2077" s="5">
        <v>2900</v>
      </c>
      <c r="AI2077" s="5">
        <v>10241.51</v>
      </c>
      <c r="AJ2077">
        <v>1</v>
      </c>
      <c r="AK2077" s="5">
        <v>13551.15</v>
      </c>
      <c r="AL2077" s="5">
        <v>3236.75</v>
      </c>
      <c r="AM2077" s="5">
        <v>33783.17</v>
      </c>
      <c r="AN2077">
        <v>4</v>
      </c>
      <c r="AO2077">
        <v>4</v>
      </c>
      <c r="AP2077" t="str">
        <f t="shared" si="293"/>
        <v>Yes</v>
      </c>
      <c r="AQ2077">
        <v>1</v>
      </c>
      <c r="AR2077" s="5">
        <f t="shared" si="294"/>
        <v>2214506.2599999998</v>
      </c>
      <c r="AS2077" s="5">
        <f t="shared" si="295"/>
        <v>582248.78</v>
      </c>
      <c r="AT2077" t="s">
        <v>59</v>
      </c>
      <c r="AU2077" t="s">
        <v>6189</v>
      </c>
      <c r="AV2077" t="s">
        <v>6190</v>
      </c>
      <c r="AW2077" t="s">
        <v>6183</v>
      </c>
      <c r="AX2077" t="s">
        <v>6177</v>
      </c>
      <c r="AY2077">
        <v>56</v>
      </c>
      <c r="AZ2077">
        <v>0</v>
      </c>
      <c r="BA2077">
        <v>18</v>
      </c>
      <c r="BB2077" t="s">
        <v>6180</v>
      </c>
      <c r="BC2077">
        <v>0</v>
      </c>
      <c r="BD2077">
        <v>0</v>
      </c>
      <c r="BE2077" t="s">
        <v>6169</v>
      </c>
      <c r="BF2077" t="s">
        <v>6170</v>
      </c>
      <c r="BG2077">
        <v>0</v>
      </c>
      <c r="BH2077" t="s">
        <v>6171</v>
      </c>
      <c r="BI2077">
        <v>11</v>
      </c>
      <c r="BJ2077" t="s">
        <v>6172</v>
      </c>
      <c r="BK2077">
        <v>0</v>
      </c>
      <c r="BL2077">
        <v>66</v>
      </c>
      <c r="BM2077" s="3">
        <f t="shared" si="296"/>
        <v>0.89393939393939392</v>
      </c>
    </row>
    <row r="2078" spans="1:65">
      <c r="A2078" t="s">
        <v>2211</v>
      </c>
      <c r="B2078" s="2">
        <v>45782</v>
      </c>
      <c r="C2078" t="s">
        <v>1632</v>
      </c>
      <c r="D2078" t="s">
        <v>2135</v>
      </c>
      <c r="E2078">
        <v>5</v>
      </c>
      <c r="F2078" t="s">
        <v>61</v>
      </c>
      <c r="G2078" t="s">
        <v>62</v>
      </c>
      <c r="H2078" t="s">
        <v>96</v>
      </c>
      <c r="I2078" t="s">
        <v>64</v>
      </c>
      <c r="J2078" t="s">
        <v>81</v>
      </c>
      <c r="K2078" t="s">
        <v>66</v>
      </c>
      <c r="L2078" t="s">
        <v>87</v>
      </c>
      <c r="M2078" t="s">
        <v>56</v>
      </c>
      <c r="N2078" t="s">
        <v>76</v>
      </c>
      <c r="O2078" t="s">
        <v>70</v>
      </c>
      <c r="P2078">
        <v>43</v>
      </c>
      <c r="Q2078">
        <v>44</v>
      </c>
      <c r="R2078">
        <v>44</v>
      </c>
      <c r="S2078">
        <v>1</v>
      </c>
      <c r="T2078">
        <f t="shared" si="288"/>
        <v>43</v>
      </c>
      <c r="U2078">
        <v>43</v>
      </c>
      <c r="V2078">
        <f t="shared" si="289"/>
        <v>0</v>
      </c>
      <c r="W2078" s="3">
        <f t="shared" si="290"/>
        <v>2.2727272727272728E-2</v>
      </c>
      <c r="X2078">
        <v>17</v>
      </c>
      <c r="Y2078" s="4">
        <v>5.9</v>
      </c>
      <c r="Z2078" s="4">
        <v>1.1000000000000001</v>
      </c>
      <c r="AA2078" s="5">
        <v>73429.259999999995</v>
      </c>
      <c r="AB2078" s="5">
        <f t="shared" si="291"/>
        <v>3157458.18</v>
      </c>
      <c r="AC2078" s="5">
        <v>54045.63</v>
      </c>
      <c r="AD2078" s="5">
        <f t="shared" si="292"/>
        <v>2378007.7200000002</v>
      </c>
      <c r="AE2078" s="5">
        <v>130821.51</v>
      </c>
      <c r="AF2078" s="5">
        <v>37291.019999999997</v>
      </c>
      <c r="AG2078" s="5">
        <v>8189.88</v>
      </c>
      <c r="AH2078" s="5">
        <v>1595</v>
      </c>
      <c r="AI2078" s="5">
        <v>7480</v>
      </c>
      <c r="AJ2078">
        <v>0</v>
      </c>
      <c r="AK2078" s="5">
        <v>0</v>
      </c>
      <c r="AL2078" s="5">
        <v>0</v>
      </c>
      <c r="AM2078" s="5">
        <v>29571.3</v>
      </c>
      <c r="AN2078">
        <v>4</v>
      </c>
      <c r="AO2078">
        <v>4</v>
      </c>
      <c r="AP2078" t="str">
        <f t="shared" si="293"/>
        <v>Yes</v>
      </c>
      <c r="AQ2078">
        <v>1</v>
      </c>
      <c r="AR2078" s="5">
        <f t="shared" si="294"/>
        <v>2592956.4300000002</v>
      </c>
      <c r="AS2078" s="5">
        <f t="shared" si="295"/>
        <v>564501.75</v>
      </c>
      <c r="AT2078" t="s">
        <v>59</v>
      </c>
      <c r="AU2078" t="s">
        <v>6164</v>
      </c>
      <c r="AV2078" t="s">
        <v>6165</v>
      </c>
      <c r="AW2078" t="s">
        <v>6166</v>
      </c>
      <c r="AX2078" t="s">
        <v>6184</v>
      </c>
      <c r="AY2078">
        <v>46</v>
      </c>
      <c r="AZ2078">
        <v>0</v>
      </c>
      <c r="BA2078">
        <v>0</v>
      </c>
      <c r="BB2078" t="s">
        <v>6168</v>
      </c>
      <c r="BC2078">
        <v>0</v>
      </c>
      <c r="BD2078">
        <v>0</v>
      </c>
      <c r="BE2078" t="s">
        <v>6169</v>
      </c>
      <c r="BF2078" t="s">
        <v>6170</v>
      </c>
      <c r="BG2078">
        <v>0</v>
      </c>
      <c r="BH2078" t="s">
        <v>6171</v>
      </c>
      <c r="BI2078">
        <v>20</v>
      </c>
      <c r="BJ2078" t="s">
        <v>6172</v>
      </c>
      <c r="BK2078">
        <v>0</v>
      </c>
      <c r="BL2078">
        <v>50</v>
      </c>
      <c r="BM2078" s="3">
        <f t="shared" si="296"/>
        <v>0.88</v>
      </c>
    </row>
    <row r="2079" spans="1:65">
      <c r="A2079" t="s">
        <v>2212</v>
      </c>
      <c r="B2079" s="2">
        <v>45782</v>
      </c>
      <c r="C2079" t="s">
        <v>1632</v>
      </c>
      <c r="D2079" t="s">
        <v>2135</v>
      </c>
      <c r="E2079">
        <v>5</v>
      </c>
      <c r="F2079" t="s">
        <v>61</v>
      </c>
      <c r="G2079" t="s">
        <v>79</v>
      </c>
      <c r="H2079" t="s">
        <v>100</v>
      </c>
      <c r="I2079" t="s">
        <v>52</v>
      </c>
      <c r="J2079" t="s">
        <v>53</v>
      </c>
      <c r="K2079" t="s">
        <v>66</v>
      </c>
      <c r="L2079" t="s">
        <v>55</v>
      </c>
      <c r="M2079" t="s">
        <v>56</v>
      </c>
      <c r="N2079" t="s">
        <v>69</v>
      </c>
      <c r="O2079" t="s">
        <v>120</v>
      </c>
      <c r="P2079">
        <v>83</v>
      </c>
      <c r="Q2079">
        <v>87</v>
      </c>
      <c r="R2079">
        <v>86</v>
      </c>
      <c r="S2079">
        <v>2</v>
      </c>
      <c r="T2079">
        <f t="shared" si="288"/>
        <v>84</v>
      </c>
      <c r="U2079">
        <v>82</v>
      </c>
      <c r="V2079">
        <f t="shared" si="289"/>
        <v>2</v>
      </c>
      <c r="W2079" s="3">
        <f t="shared" si="290"/>
        <v>2.3255813953488372E-2</v>
      </c>
      <c r="X2079">
        <v>37</v>
      </c>
      <c r="Y2079" s="4">
        <v>5.4</v>
      </c>
      <c r="Z2079" s="4">
        <v>1.3</v>
      </c>
      <c r="AA2079" s="5">
        <v>30361.47</v>
      </c>
      <c r="AB2079" s="5">
        <f t="shared" si="291"/>
        <v>2489640.54</v>
      </c>
      <c r="AC2079" s="5">
        <v>23545.77</v>
      </c>
      <c r="AD2079" s="5">
        <f t="shared" si="292"/>
        <v>2024936.22</v>
      </c>
      <c r="AE2079" s="5">
        <v>155645.29</v>
      </c>
      <c r="AF2079" s="5">
        <v>38003.65</v>
      </c>
      <c r="AG2079" s="5">
        <v>10166.31</v>
      </c>
      <c r="AH2079" s="5">
        <v>1885</v>
      </c>
      <c r="AI2079" s="5">
        <v>7056.41</v>
      </c>
      <c r="AJ2079">
        <v>0</v>
      </c>
      <c r="AK2079" s="5">
        <v>0</v>
      </c>
      <c r="AL2079" s="5">
        <v>33250.81</v>
      </c>
      <c r="AM2079" s="5">
        <v>81660.73</v>
      </c>
      <c r="AN2079">
        <v>4</v>
      </c>
      <c r="AO2079">
        <v>4</v>
      </c>
      <c r="AP2079" t="str">
        <f t="shared" si="293"/>
        <v>Yes</v>
      </c>
      <c r="AQ2079">
        <v>1</v>
      </c>
      <c r="AR2079" s="5">
        <f t="shared" si="294"/>
        <v>2352604.42</v>
      </c>
      <c r="AS2079" s="5">
        <f t="shared" si="295"/>
        <v>137036.12</v>
      </c>
      <c r="AT2079" t="s">
        <v>59</v>
      </c>
      <c r="AU2079" t="s">
        <v>6164</v>
      </c>
      <c r="AV2079" t="s">
        <v>6165</v>
      </c>
      <c r="AW2079" t="s">
        <v>6166</v>
      </c>
      <c r="AX2079" t="s">
        <v>6167</v>
      </c>
      <c r="AY2079">
        <v>85</v>
      </c>
      <c r="AZ2079">
        <v>0</v>
      </c>
      <c r="BA2079">
        <v>16</v>
      </c>
      <c r="BB2079" t="s">
        <v>6180</v>
      </c>
      <c r="BC2079">
        <v>0</v>
      </c>
      <c r="BD2079">
        <v>0</v>
      </c>
      <c r="BE2079" t="s">
        <v>6169</v>
      </c>
      <c r="BF2079" t="s">
        <v>6170</v>
      </c>
      <c r="BG2079">
        <v>0</v>
      </c>
      <c r="BH2079" t="s">
        <v>6171</v>
      </c>
      <c r="BI2079">
        <v>47</v>
      </c>
      <c r="BJ2079" t="s">
        <v>6172</v>
      </c>
      <c r="BK2079">
        <v>0</v>
      </c>
      <c r="BL2079">
        <v>91</v>
      </c>
      <c r="BM2079" s="3">
        <f t="shared" si="296"/>
        <v>0.94505494505494503</v>
      </c>
    </row>
    <row r="2080" spans="1:65">
      <c r="A2080" t="s">
        <v>2213</v>
      </c>
      <c r="B2080" s="2">
        <v>45782</v>
      </c>
      <c r="C2080" t="s">
        <v>1632</v>
      </c>
      <c r="D2080" t="s">
        <v>2135</v>
      </c>
      <c r="E2080">
        <v>5</v>
      </c>
      <c r="F2080" t="s">
        <v>61</v>
      </c>
      <c r="G2080" t="s">
        <v>79</v>
      </c>
      <c r="H2080" t="s">
        <v>123</v>
      </c>
      <c r="I2080" t="s">
        <v>64</v>
      </c>
      <c r="J2080" t="s">
        <v>53</v>
      </c>
      <c r="K2080" t="s">
        <v>66</v>
      </c>
      <c r="L2080" t="s">
        <v>87</v>
      </c>
      <c r="M2080" t="s">
        <v>68</v>
      </c>
      <c r="N2080" t="s">
        <v>109</v>
      </c>
      <c r="O2080" t="s">
        <v>120</v>
      </c>
      <c r="P2080">
        <v>85</v>
      </c>
      <c r="Q2080">
        <v>90</v>
      </c>
      <c r="R2080">
        <v>88</v>
      </c>
      <c r="S2080">
        <v>2</v>
      </c>
      <c r="T2080">
        <f t="shared" si="288"/>
        <v>86</v>
      </c>
      <c r="U2080">
        <v>84</v>
      </c>
      <c r="V2080">
        <f t="shared" si="289"/>
        <v>2</v>
      </c>
      <c r="W2080" s="3">
        <f t="shared" si="290"/>
        <v>2.2727272727272728E-2</v>
      </c>
      <c r="X2080">
        <v>13</v>
      </c>
      <c r="Y2080" s="4">
        <v>10.5</v>
      </c>
      <c r="Z2080" s="4">
        <v>1.3</v>
      </c>
      <c r="AA2080" s="5">
        <v>30223.85</v>
      </c>
      <c r="AB2080" s="5">
        <f t="shared" si="291"/>
        <v>2538803.4</v>
      </c>
      <c r="AC2080" s="5">
        <v>23145.040000000001</v>
      </c>
      <c r="AD2080" s="5">
        <f t="shared" si="292"/>
        <v>2036763.52</v>
      </c>
      <c r="AE2080" s="5">
        <v>147857.28</v>
      </c>
      <c r="AF2080" s="5">
        <v>36328.71</v>
      </c>
      <c r="AG2080" s="5">
        <v>7616.25</v>
      </c>
      <c r="AH2080" s="5">
        <v>1885</v>
      </c>
      <c r="AI2080" s="5">
        <v>7040</v>
      </c>
      <c r="AJ2080">
        <v>1</v>
      </c>
      <c r="AK2080" s="5">
        <v>8693.01</v>
      </c>
      <c r="AL2080" s="5">
        <v>33279.449999999997</v>
      </c>
      <c r="AM2080" s="5">
        <v>152545.62</v>
      </c>
      <c r="AN2080">
        <v>8</v>
      </c>
      <c r="AO2080">
        <v>8</v>
      </c>
      <c r="AP2080" t="str">
        <f t="shared" si="293"/>
        <v>Yes</v>
      </c>
      <c r="AQ2080">
        <v>1</v>
      </c>
      <c r="AR2080" s="5">
        <f t="shared" si="294"/>
        <v>2432008.84</v>
      </c>
      <c r="AS2080" s="5">
        <f t="shared" si="295"/>
        <v>106794.56</v>
      </c>
      <c r="AT2080" t="s">
        <v>59</v>
      </c>
      <c r="AU2080" t="s">
        <v>6194</v>
      </c>
      <c r="AV2080" t="s">
        <v>6195</v>
      </c>
      <c r="AW2080" t="s">
        <v>6183</v>
      </c>
      <c r="AX2080" t="s">
        <v>6177</v>
      </c>
      <c r="AY2080">
        <v>85</v>
      </c>
      <c r="AZ2080">
        <v>0</v>
      </c>
      <c r="BA2080">
        <v>20</v>
      </c>
      <c r="BB2080" t="s">
        <v>6180</v>
      </c>
      <c r="BC2080">
        <v>0</v>
      </c>
      <c r="BD2080">
        <v>0</v>
      </c>
      <c r="BE2080" t="s">
        <v>6169</v>
      </c>
      <c r="BF2080" t="s">
        <v>6170</v>
      </c>
      <c r="BG2080">
        <v>0</v>
      </c>
      <c r="BH2080" t="s">
        <v>6171</v>
      </c>
      <c r="BI2080">
        <v>28</v>
      </c>
      <c r="BJ2080" t="s">
        <v>6172</v>
      </c>
      <c r="BK2080">
        <v>0</v>
      </c>
      <c r="BL2080">
        <v>96</v>
      </c>
      <c r="BM2080" s="3">
        <f t="shared" si="296"/>
        <v>0.91666666666666663</v>
      </c>
    </row>
    <row r="2081" spans="1:65">
      <c r="A2081" t="s">
        <v>2214</v>
      </c>
      <c r="B2081" s="2">
        <v>45782</v>
      </c>
      <c r="C2081" t="s">
        <v>1632</v>
      </c>
      <c r="D2081" t="s">
        <v>2135</v>
      </c>
      <c r="E2081">
        <v>5</v>
      </c>
      <c r="F2081" t="s">
        <v>61</v>
      </c>
      <c r="G2081" t="s">
        <v>79</v>
      </c>
      <c r="H2081" t="s">
        <v>123</v>
      </c>
      <c r="I2081" t="s">
        <v>74</v>
      </c>
      <c r="J2081" t="s">
        <v>53</v>
      </c>
      <c r="K2081" t="s">
        <v>75</v>
      </c>
      <c r="L2081" t="s">
        <v>67</v>
      </c>
      <c r="M2081" t="s">
        <v>68</v>
      </c>
      <c r="N2081" t="s">
        <v>69</v>
      </c>
      <c r="O2081" t="s">
        <v>82</v>
      </c>
      <c r="P2081">
        <v>75</v>
      </c>
      <c r="Q2081">
        <v>79</v>
      </c>
      <c r="R2081">
        <v>78</v>
      </c>
      <c r="S2081">
        <v>3</v>
      </c>
      <c r="T2081">
        <f t="shared" si="288"/>
        <v>75</v>
      </c>
      <c r="U2081">
        <v>73</v>
      </c>
      <c r="V2081">
        <f t="shared" si="289"/>
        <v>2</v>
      </c>
      <c r="W2081" s="3">
        <f t="shared" si="290"/>
        <v>3.8461538461538464E-2</v>
      </c>
      <c r="X2081">
        <v>32</v>
      </c>
      <c r="Y2081" s="4">
        <v>4.3</v>
      </c>
      <c r="Z2081" s="4">
        <v>1.3</v>
      </c>
      <c r="AA2081" s="5">
        <v>36112.51</v>
      </c>
      <c r="AB2081" s="5">
        <f t="shared" si="291"/>
        <v>2636213.23</v>
      </c>
      <c r="AC2081" s="5">
        <v>21827.59</v>
      </c>
      <c r="AD2081" s="5">
        <f t="shared" si="292"/>
        <v>1702552.02</v>
      </c>
      <c r="AE2081" s="5">
        <v>134818.43</v>
      </c>
      <c r="AF2081" s="5">
        <v>33349.35</v>
      </c>
      <c r="AG2081" s="5">
        <v>10444.459999999999</v>
      </c>
      <c r="AH2081" s="5">
        <v>1885</v>
      </c>
      <c r="AI2081" s="5">
        <v>10546.48</v>
      </c>
      <c r="AJ2081">
        <v>1</v>
      </c>
      <c r="AK2081" s="5">
        <v>8430.06</v>
      </c>
      <c r="AL2081" s="5">
        <v>1407.76</v>
      </c>
      <c r="AM2081" s="5">
        <v>47528.73</v>
      </c>
      <c r="AN2081">
        <v>4</v>
      </c>
      <c r="AO2081">
        <v>3</v>
      </c>
      <c r="AP2081" t="str">
        <f t="shared" si="293"/>
        <v>Yes</v>
      </c>
      <c r="AQ2081">
        <v>1</v>
      </c>
      <c r="AR2081" s="5">
        <f t="shared" si="294"/>
        <v>1950962.29</v>
      </c>
      <c r="AS2081" s="5">
        <f t="shared" si="295"/>
        <v>685250.94</v>
      </c>
      <c r="AT2081" t="s">
        <v>116</v>
      </c>
      <c r="AU2081" t="s">
        <v>6199</v>
      </c>
      <c r="AV2081" t="s">
        <v>6200</v>
      </c>
      <c r="AW2081" t="s">
        <v>6175</v>
      </c>
      <c r="AX2081" t="s">
        <v>6167</v>
      </c>
      <c r="AY2081">
        <v>75</v>
      </c>
      <c r="AZ2081">
        <v>0</v>
      </c>
      <c r="BA2081">
        <v>18</v>
      </c>
      <c r="BB2081" t="s">
        <v>6191</v>
      </c>
      <c r="BC2081">
        <v>0</v>
      </c>
      <c r="BD2081">
        <v>0</v>
      </c>
      <c r="BE2081" t="s">
        <v>6169</v>
      </c>
      <c r="BF2081" t="s">
        <v>6212</v>
      </c>
      <c r="BG2081">
        <v>0</v>
      </c>
      <c r="BH2081" t="s">
        <v>6171</v>
      </c>
      <c r="BI2081">
        <v>23</v>
      </c>
      <c r="BJ2081" t="s">
        <v>6172</v>
      </c>
      <c r="BK2081">
        <v>0</v>
      </c>
      <c r="BL2081">
        <v>84</v>
      </c>
      <c r="BM2081" s="3">
        <f t="shared" si="296"/>
        <v>0.9285714285714286</v>
      </c>
    </row>
    <row r="2082" spans="1:65">
      <c r="A2082" t="s">
        <v>2215</v>
      </c>
      <c r="B2082" s="2">
        <v>45782</v>
      </c>
      <c r="C2082" t="s">
        <v>1632</v>
      </c>
      <c r="D2082" t="s">
        <v>2135</v>
      </c>
      <c r="E2082">
        <v>5</v>
      </c>
      <c r="F2082" t="s">
        <v>61</v>
      </c>
      <c r="G2082" t="s">
        <v>79</v>
      </c>
      <c r="H2082" t="s">
        <v>100</v>
      </c>
      <c r="I2082" t="s">
        <v>52</v>
      </c>
      <c r="J2082" t="s">
        <v>53</v>
      </c>
      <c r="K2082" t="s">
        <v>66</v>
      </c>
      <c r="L2082" t="s">
        <v>87</v>
      </c>
      <c r="M2082" t="s">
        <v>56</v>
      </c>
      <c r="N2082" t="s">
        <v>57</v>
      </c>
      <c r="O2082" t="s">
        <v>58</v>
      </c>
      <c r="P2082">
        <v>77</v>
      </c>
      <c r="Q2082">
        <v>83</v>
      </c>
      <c r="R2082">
        <v>83</v>
      </c>
      <c r="S2082">
        <v>2</v>
      </c>
      <c r="T2082">
        <f t="shared" si="288"/>
        <v>81</v>
      </c>
      <c r="U2082">
        <v>74</v>
      </c>
      <c r="V2082">
        <f t="shared" si="289"/>
        <v>7</v>
      </c>
      <c r="W2082" s="3">
        <f t="shared" si="290"/>
        <v>2.4096385542168676E-2</v>
      </c>
      <c r="X2082">
        <v>47</v>
      </c>
      <c r="Y2082" s="4">
        <v>4.5999999999999996</v>
      </c>
      <c r="Z2082" s="4">
        <v>1.6</v>
      </c>
      <c r="AA2082" s="5">
        <v>30465.78</v>
      </c>
      <c r="AB2082" s="5">
        <f t="shared" si="291"/>
        <v>2254467.7200000002</v>
      </c>
      <c r="AC2082" s="5">
        <v>24090.97</v>
      </c>
      <c r="AD2082" s="5">
        <f t="shared" si="292"/>
        <v>1999550.51</v>
      </c>
      <c r="AE2082" s="5">
        <v>148780.41</v>
      </c>
      <c r="AF2082" s="5">
        <v>38263.85</v>
      </c>
      <c r="AG2082" s="5">
        <v>11871.11</v>
      </c>
      <c r="AH2082" s="5">
        <v>2320</v>
      </c>
      <c r="AI2082" s="5">
        <v>7082.67</v>
      </c>
      <c r="AJ2082">
        <v>0</v>
      </c>
      <c r="AK2082" s="5">
        <v>0</v>
      </c>
      <c r="AL2082" s="5">
        <v>36332.81</v>
      </c>
      <c r="AM2082" s="5">
        <v>79160.490000000005</v>
      </c>
      <c r="AN2082">
        <v>4</v>
      </c>
      <c r="AO2082">
        <v>3</v>
      </c>
      <c r="AP2082" t="str">
        <f t="shared" si="293"/>
        <v>Yes</v>
      </c>
      <c r="AQ2082">
        <v>1</v>
      </c>
      <c r="AR2082" s="5">
        <f t="shared" si="294"/>
        <v>2323361.85</v>
      </c>
      <c r="AS2082" s="5">
        <f t="shared" si="295"/>
        <v>-68894.13</v>
      </c>
      <c r="AT2082" t="s">
        <v>59</v>
      </c>
      <c r="AU2082" t="s">
        <v>6164</v>
      </c>
      <c r="AV2082" t="s">
        <v>6165</v>
      </c>
      <c r="AW2082" t="s">
        <v>6166</v>
      </c>
      <c r="AX2082" t="s">
        <v>6184</v>
      </c>
      <c r="AY2082">
        <v>77</v>
      </c>
      <c r="AZ2082">
        <v>0</v>
      </c>
      <c r="BA2082">
        <v>42</v>
      </c>
      <c r="BB2082" t="s">
        <v>6180</v>
      </c>
      <c r="BC2082">
        <v>0</v>
      </c>
      <c r="BD2082">
        <v>0</v>
      </c>
      <c r="BE2082" t="s">
        <v>6169</v>
      </c>
      <c r="BF2082" t="s">
        <v>6170</v>
      </c>
      <c r="BG2082">
        <v>2</v>
      </c>
      <c r="BH2082" t="s">
        <v>6206</v>
      </c>
      <c r="BI2082">
        <v>70</v>
      </c>
      <c r="BJ2082" t="s">
        <v>6187</v>
      </c>
      <c r="BK2082">
        <v>0</v>
      </c>
      <c r="BL2082">
        <v>87</v>
      </c>
      <c r="BM2082" s="3">
        <f t="shared" si="296"/>
        <v>0.95402298850574707</v>
      </c>
    </row>
    <row r="2083" spans="1:65">
      <c r="A2083" t="s">
        <v>2216</v>
      </c>
      <c r="B2083" s="2">
        <v>45782</v>
      </c>
      <c r="C2083" t="s">
        <v>1632</v>
      </c>
      <c r="D2083" t="s">
        <v>2135</v>
      </c>
      <c r="E2083">
        <v>5</v>
      </c>
      <c r="F2083" t="s">
        <v>78</v>
      </c>
      <c r="G2083" t="s">
        <v>62</v>
      </c>
      <c r="H2083" t="s">
        <v>153</v>
      </c>
      <c r="I2083" t="s">
        <v>74</v>
      </c>
      <c r="J2083" t="s">
        <v>53</v>
      </c>
      <c r="K2083" t="s">
        <v>75</v>
      </c>
      <c r="L2083" t="s">
        <v>55</v>
      </c>
      <c r="M2083" t="s">
        <v>56</v>
      </c>
      <c r="N2083" t="s">
        <v>57</v>
      </c>
      <c r="O2083" t="s">
        <v>58</v>
      </c>
      <c r="P2083">
        <v>62</v>
      </c>
      <c r="Q2083">
        <v>64</v>
      </c>
      <c r="R2083">
        <v>63</v>
      </c>
      <c r="S2083">
        <v>1</v>
      </c>
      <c r="T2083">
        <f t="shared" si="288"/>
        <v>62</v>
      </c>
      <c r="U2083">
        <v>61</v>
      </c>
      <c r="V2083">
        <f t="shared" si="289"/>
        <v>1</v>
      </c>
      <c r="W2083" s="3">
        <f t="shared" si="290"/>
        <v>1.5873015873015872E-2</v>
      </c>
      <c r="X2083">
        <v>22</v>
      </c>
      <c r="Y2083" s="4">
        <v>5.6</v>
      </c>
      <c r="Z2083" s="4">
        <v>1.4</v>
      </c>
      <c r="AA2083" s="5">
        <v>36197.58</v>
      </c>
      <c r="AB2083" s="5">
        <f t="shared" si="291"/>
        <v>2208052.38</v>
      </c>
      <c r="AC2083" s="5">
        <v>23441.83</v>
      </c>
      <c r="AD2083" s="5">
        <f t="shared" si="292"/>
        <v>1476835.29</v>
      </c>
      <c r="AE2083" s="5">
        <v>107800.28</v>
      </c>
      <c r="AF2083" s="5">
        <v>30472.32</v>
      </c>
      <c r="AG2083" s="5">
        <v>9382.44</v>
      </c>
      <c r="AH2083" s="5">
        <v>2030</v>
      </c>
      <c r="AI2083" s="5">
        <v>3536.84</v>
      </c>
      <c r="AJ2083">
        <v>0</v>
      </c>
      <c r="AK2083" s="5">
        <v>0</v>
      </c>
      <c r="AL2083" s="5">
        <v>740.22</v>
      </c>
      <c r="AM2083" s="5">
        <v>44094.11</v>
      </c>
      <c r="AN2083">
        <v>4</v>
      </c>
      <c r="AO2083">
        <v>5</v>
      </c>
      <c r="AP2083" t="str">
        <f t="shared" si="293"/>
        <v>No</v>
      </c>
      <c r="AQ2083">
        <v>2</v>
      </c>
      <c r="AR2083" s="5">
        <f t="shared" si="294"/>
        <v>1674891.5</v>
      </c>
      <c r="AS2083" s="5">
        <f t="shared" si="295"/>
        <v>533160.88</v>
      </c>
      <c r="AT2083" t="s">
        <v>59</v>
      </c>
      <c r="AU2083" t="s">
        <v>6164</v>
      </c>
      <c r="AV2083" t="s">
        <v>6165</v>
      </c>
      <c r="AW2083" t="s">
        <v>6166</v>
      </c>
      <c r="AX2083" t="s">
        <v>6167</v>
      </c>
      <c r="AY2083">
        <v>62</v>
      </c>
      <c r="AZ2083">
        <v>0</v>
      </c>
      <c r="BA2083">
        <v>10</v>
      </c>
      <c r="BB2083" t="s">
        <v>6191</v>
      </c>
      <c r="BC2083">
        <v>1</v>
      </c>
      <c r="BD2083">
        <v>0</v>
      </c>
      <c r="BE2083" t="s">
        <v>6178</v>
      </c>
      <c r="BF2083" t="s">
        <v>6170</v>
      </c>
      <c r="BG2083">
        <v>0</v>
      </c>
      <c r="BH2083" t="s">
        <v>6171</v>
      </c>
      <c r="BI2083">
        <v>47</v>
      </c>
      <c r="BJ2083" t="s">
        <v>6172</v>
      </c>
      <c r="BK2083">
        <v>0</v>
      </c>
      <c r="BL2083">
        <v>71</v>
      </c>
      <c r="BM2083" s="3">
        <f t="shared" si="296"/>
        <v>0.88732394366197187</v>
      </c>
    </row>
    <row r="2084" spans="1:65">
      <c r="A2084" t="s">
        <v>2217</v>
      </c>
      <c r="B2084" s="2">
        <v>45782</v>
      </c>
      <c r="C2084" t="s">
        <v>1632</v>
      </c>
      <c r="D2084" t="s">
        <v>2135</v>
      </c>
      <c r="E2084">
        <v>5</v>
      </c>
      <c r="F2084" t="s">
        <v>72</v>
      </c>
      <c r="G2084" t="s">
        <v>62</v>
      </c>
      <c r="H2084" t="s">
        <v>150</v>
      </c>
      <c r="I2084" t="s">
        <v>64</v>
      </c>
      <c r="J2084" t="s">
        <v>81</v>
      </c>
      <c r="K2084" t="s">
        <v>66</v>
      </c>
      <c r="L2084" t="s">
        <v>55</v>
      </c>
      <c r="M2084" t="s">
        <v>56</v>
      </c>
      <c r="N2084" t="s">
        <v>69</v>
      </c>
      <c r="O2084" t="s">
        <v>70</v>
      </c>
      <c r="P2084">
        <v>31</v>
      </c>
      <c r="Q2084">
        <v>32</v>
      </c>
      <c r="R2084">
        <v>32</v>
      </c>
      <c r="S2084">
        <v>1</v>
      </c>
      <c r="T2084">
        <f t="shared" si="288"/>
        <v>31</v>
      </c>
      <c r="U2084">
        <v>30</v>
      </c>
      <c r="V2084">
        <f t="shared" si="289"/>
        <v>1</v>
      </c>
      <c r="W2084" s="3">
        <f t="shared" si="290"/>
        <v>3.125E-2</v>
      </c>
      <c r="X2084">
        <v>23</v>
      </c>
      <c r="Y2084" s="4">
        <v>0</v>
      </c>
      <c r="Z2084" s="4">
        <v>1.2</v>
      </c>
      <c r="AA2084" s="5">
        <v>72500.47</v>
      </c>
      <c r="AB2084" s="5">
        <f t="shared" si="291"/>
        <v>2175014.1</v>
      </c>
      <c r="AC2084" s="5">
        <v>52758.71</v>
      </c>
      <c r="AD2084" s="5">
        <f t="shared" si="292"/>
        <v>1688278.72</v>
      </c>
      <c r="AE2084" s="5">
        <v>93755.87</v>
      </c>
      <c r="AF2084" s="5">
        <v>27909.14</v>
      </c>
      <c r="AG2084" s="5">
        <v>9440.9</v>
      </c>
      <c r="AH2084" s="5">
        <v>1740</v>
      </c>
      <c r="AI2084" s="5">
        <v>7503.45</v>
      </c>
      <c r="AJ2084">
        <v>0</v>
      </c>
      <c r="AK2084" s="5">
        <v>0</v>
      </c>
      <c r="AL2084" s="5">
        <v>1677.2</v>
      </c>
      <c r="AM2084" s="5">
        <v>18574.84</v>
      </c>
      <c r="AN2084">
        <v>4</v>
      </c>
      <c r="AO2084">
        <v>3</v>
      </c>
      <c r="AP2084" t="str">
        <f t="shared" si="293"/>
        <v>Yes</v>
      </c>
      <c r="AQ2084">
        <v>0</v>
      </c>
      <c r="AR2084" s="5">
        <f t="shared" si="294"/>
        <v>1848880.12</v>
      </c>
      <c r="AS2084" s="5">
        <f t="shared" si="295"/>
        <v>326133.98</v>
      </c>
      <c r="AT2084" t="s">
        <v>59</v>
      </c>
      <c r="AU2084" t="s">
        <v>6164</v>
      </c>
      <c r="AV2084" t="s">
        <v>6165</v>
      </c>
      <c r="AW2084" t="s">
        <v>6166</v>
      </c>
      <c r="AX2084" t="s">
        <v>6184</v>
      </c>
      <c r="AY2084">
        <v>31</v>
      </c>
      <c r="AZ2084">
        <v>0</v>
      </c>
      <c r="BA2084">
        <v>18</v>
      </c>
      <c r="BB2084" t="s">
        <v>6198</v>
      </c>
      <c r="BC2084">
        <v>0</v>
      </c>
      <c r="BD2084">
        <v>0</v>
      </c>
      <c r="BE2084" t="s">
        <v>6169</v>
      </c>
      <c r="BF2084" t="s">
        <v>6170</v>
      </c>
      <c r="BG2084">
        <v>0</v>
      </c>
      <c r="BH2084" t="s">
        <v>6171</v>
      </c>
      <c r="BI2084">
        <v>37</v>
      </c>
      <c r="BJ2084" t="s">
        <v>6172</v>
      </c>
      <c r="BK2084">
        <v>0</v>
      </c>
      <c r="BL2084">
        <v>49</v>
      </c>
      <c r="BM2084" s="3">
        <f t="shared" si="296"/>
        <v>0.65306122448979587</v>
      </c>
    </row>
    <row r="2085" spans="1:65">
      <c r="A2085" t="s">
        <v>2218</v>
      </c>
      <c r="B2085" s="2">
        <v>45782</v>
      </c>
      <c r="C2085" t="s">
        <v>1632</v>
      </c>
      <c r="D2085" t="s">
        <v>2135</v>
      </c>
      <c r="E2085">
        <v>5</v>
      </c>
      <c r="F2085" t="s">
        <v>61</v>
      </c>
      <c r="G2085" t="s">
        <v>50</v>
      </c>
      <c r="H2085" t="s">
        <v>127</v>
      </c>
      <c r="I2085" t="s">
        <v>64</v>
      </c>
      <c r="J2085" t="s">
        <v>53</v>
      </c>
      <c r="K2085" t="s">
        <v>66</v>
      </c>
      <c r="L2085" t="s">
        <v>87</v>
      </c>
      <c r="M2085" t="s">
        <v>56</v>
      </c>
      <c r="N2085" t="s">
        <v>76</v>
      </c>
      <c r="O2085" t="s">
        <v>70</v>
      </c>
      <c r="P2085">
        <v>69</v>
      </c>
      <c r="Q2085">
        <v>72</v>
      </c>
      <c r="R2085">
        <v>70</v>
      </c>
      <c r="S2085">
        <v>1</v>
      </c>
      <c r="T2085">
        <f t="shared" si="288"/>
        <v>69</v>
      </c>
      <c r="U2085">
        <v>68</v>
      </c>
      <c r="V2085">
        <f t="shared" si="289"/>
        <v>1</v>
      </c>
      <c r="W2085" s="3">
        <f t="shared" si="290"/>
        <v>1.4285714285714285E-2</v>
      </c>
      <c r="X2085">
        <v>31</v>
      </c>
      <c r="Y2085" s="4">
        <v>5</v>
      </c>
      <c r="Z2085" s="4">
        <v>1.9</v>
      </c>
      <c r="AA2085" s="5">
        <v>30166.39</v>
      </c>
      <c r="AB2085" s="5">
        <f t="shared" si="291"/>
        <v>2051314.52</v>
      </c>
      <c r="AC2085" s="5">
        <v>24002.86</v>
      </c>
      <c r="AD2085" s="5">
        <f t="shared" si="292"/>
        <v>1680200.2</v>
      </c>
      <c r="AE2085" s="5">
        <v>117384.71</v>
      </c>
      <c r="AF2085" s="5">
        <v>31372.21</v>
      </c>
      <c r="AG2085" s="5">
        <v>9302.93</v>
      </c>
      <c r="AH2085" s="5">
        <v>2755</v>
      </c>
      <c r="AI2085" s="5">
        <v>3555.56</v>
      </c>
      <c r="AJ2085">
        <v>0</v>
      </c>
      <c r="AK2085" s="5">
        <v>0</v>
      </c>
      <c r="AL2085" s="5">
        <v>32480.81</v>
      </c>
      <c r="AM2085" s="5">
        <v>73318.36</v>
      </c>
      <c r="AN2085">
        <v>4</v>
      </c>
      <c r="AO2085">
        <v>4</v>
      </c>
      <c r="AP2085" t="str">
        <f t="shared" si="293"/>
        <v>Yes</v>
      </c>
      <c r="AQ2085">
        <v>1</v>
      </c>
      <c r="AR2085" s="5">
        <f t="shared" si="294"/>
        <v>1950369.78</v>
      </c>
      <c r="AS2085" s="5">
        <f t="shared" si="295"/>
        <v>100944.74</v>
      </c>
      <c r="AT2085" t="s">
        <v>59</v>
      </c>
      <c r="AU2085" t="s">
        <v>6164</v>
      </c>
      <c r="AV2085" t="s">
        <v>6165</v>
      </c>
      <c r="AW2085" t="s">
        <v>6166</v>
      </c>
      <c r="AX2085" t="s">
        <v>6167</v>
      </c>
      <c r="AY2085">
        <v>72</v>
      </c>
      <c r="AZ2085">
        <v>0</v>
      </c>
      <c r="BA2085">
        <v>18</v>
      </c>
      <c r="BB2085" t="s">
        <v>6198</v>
      </c>
      <c r="BC2085">
        <v>0</v>
      </c>
      <c r="BD2085">
        <v>0</v>
      </c>
      <c r="BE2085" t="s">
        <v>6169</v>
      </c>
      <c r="BF2085" t="s">
        <v>6170</v>
      </c>
      <c r="BG2085">
        <v>0</v>
      </c>
      <c r="BH2085" t="s">
        <v>6171</v>
      </c>
      <c r="BI2085">
        <v>41</v>
      </c>
      <c r="BJ2085" t="s">
        <v>6172</v>
      </c>
      <c r="BK2085">
        <v>0</v>
      </c>
      <c r="BL2085">
        <v>75</v>
      </c>
      <c r="BM2085" s="3">
        <f t="shared" si="296"/>
        <v>0.93333333333333335</v>
      </c>
    </row>
    <row r="2086" spans="1:65">
      <c r="A2086" t="s">
        <v>2219</v>
      </c>
      <c r="B2086" s="2">
        <v>45782</v>
      </c>
      <c r="C2086" t="s">
        <v>1632</v>
      </c>
      <c r="D2086" t="s">
        <v>2135</v>
      </c>
      <c r="E2086">
        <v>5</v>
      </c>
      <c r="F2086" t="s">
        <v>72</v>
      </c>
      <c r="G2086" t="s">
        <v>50</v>
      </c>
      <c r="H2086" t="s">
        <v>119</v>
      </c>
      <c r="I2086" t="s">
        <v>64</v>
      </c>
      <c r="J2086" t="s">
        <v>53</v>
      </c>
      <c r="K2086" t="s">
        <v>66</v>
      </c>
      <c r="L2086" t="s">
        <v>67</v>
      </c>
      <c r="M2086" t="s">
        <v>56</v>
      </c>
      <c r="N2086" t="s">
        <v>57</v>
      </c>
      <c r="O2086" t="s">
        <v>70</v>
      </c>
      <c r="P2086">
        <v>77</v>
      </c>
      <c r="Q2086">
        <v>84</v>
      </c>
      <c r="R2086">
        <v>84</v>
      </c>
      <c r="S2086">
        <v>2</v>
      </c>
      <c r="T2086">
        <f t="shared" si="288"/>
        <v>82</v>
      </c>
      <c r="U2086">
        <v>75</v>
      </c>
      <c r="V2086">
        <f t="shared" si="289"/>
        <v>7</v>
      </c>
      <c r="W2086" s="3">
        <f t="shared" si="290"/>
        <v>2.3809523809523808E-2</v>
      </c>
      <c r="X2086">
        <v>21</v>
      </c>
      <c r="Y2086" s="4">
        <v>3</v>
      </c>
      <c r="Z2086" s="4">
        <v>1.4</v>
      </c>
      <c r="AA2086" s="5">
        <v>30456.46</v>
      </c>
      <c r="AB2086" s="5">
        <f t="shared" si="291"/>
        <v>2284234.5</v>
      </c>
      <c r="AC2086" s="5">
        <v>23054.5</v>
      </c>
      <c r="AD2086" s="5">
        <f t="shared" si="292"/>
        <v>1936578</v>
      </c>
      <c r="AE2086" s="5">
        <v>138599.64000000001</v>
      </c>
      <c r="AF2086" s="5">
        <v>35942.769999999997</v>
      </c>
      <c r="AG2086" s="5">
        <v>8406.83</v>
      </c>
      <c r="AH2086" s="5">
        <v>2030</v>
      </c>
      <c r="AI2086" s="5">
        <v>7073.68</v>
      </c>
      <c r="AJ2086">
        <v>0</v>
      </c>
      <c r="AK2086" s="5">
        <v>0</v>
      </c>
      <c r="AL2086" s="5">
        <v>36379.629999999997</v>
      </c>
      <c r="AM2086" s="5">
        <v>82065.81</v>
      </c>
      <c r="AN2086">
        <v>4</v>
      </c>
      <c r="AO2086">
        <v>4</v>
      </c>
      <c r="AP2086" t="str">
        <f t="shared" si="293"/>
        <v>Yes</v>
      </c>
      <c r="AQ2086">
        <v>1</v>
      </c>
      <c r="AR2086" s="5">
        <f t="shared" si="294"/>
        <v>2247076.36</v>
      </c>
      <c r="AS2086" s="5">
        <f t="shared" si="295"/>
        <v>37158.14</v>
      </c>
      <c r="AT2086" t="s">
        <v>59</v>
      </c>
      <c r="AU2086" t="s">
        <v>6164</v>
      </c>
      <c r="AV2086" t="s">
        <v>6165</v>
      </c>
      <c r="AW2086" t="s">
        <v>6166</v>
      </c>
      <c r="AX2086" t="s">
        <v>6184</v>
      </c>
      <c r="AY2086">
        <v>79</v>
      </c>
      <c r="AZ2086">
        <v>0</v>
      </c>
      <c r="BA2086">
        <v>34</v>
      </c>
      <c r="BB2086" t="s">
        <v>6180</v>
      </c>
      <c r="BC2086">
        <v>0</v>
      </c>
      <c r="BD2086">
        <v>0</v>
      </c>
      <c r="BE2086" t="s">
        <v>6169</v>
      </c>
      <c r="BF2086" t="s">
        <v>6170</v>
      </c>
      <c r="BG2086">
        <v>1</v>
      </c>
      <c r="BH2086" t="s">
        <v>6186</v>
      </c>
      <c r="BI2086">
        <v>25</v>
      </c>
      <c r="BJ2086" t="s">
        <v>6172</v>
      </c>
      <c r="BK2086">
        <v>0</v>
      </c>
      <c r="BL2086">
        <v>88</v>
      </c>
      <c r="BM2086" s="3">
        <f t="shared" si="296"/>
        <v>0.95454545454545459</v>
      </c>
    </row>
    <row r="2087" spans="1:65">
      <c r="A2087" t="s">
        <v>2220</v>
      </c>
      <c r="B2087" s="2">
        <v>45782</v>
      </c>
      <c r="C2087" t="s">
        <v>1632</v>
      </c>
      <c r="D2087" t="s">
        <v>2135</v>
      </c>
      <c r="E2087">
        <v>5</v>
      </c>
      <c r="F2087" t="s">
        <v>78</v>
      </c>
      <c r="G2087" t="s">
        <v>50</v>
      </c>
      <c r="H2087" t="s">
        <v>181</v>
      </c>
      <c r="I2087" t="s">
        <v>52</v>
      </c>
      <c r="J2087" t="s">
        <v>81</v>
      </c>
      <c r="K2087" t="s">
        <v>75</v>
      </c>
      <c r="L2087" t="s">
        <v>87</v>
      </c>
      <c r="M2087" t="s">
        <v>56</v>
      </c>
      <c r="N2087" t="s">
        <v>109</v>
      </c>
      <c r="O2087" t="s">
        <v>120</v>
      </c>
      <c r="P2087">
        <v>43</v>
      </c>
      <c r="Q2087">
        <v>46</v>
      </c>
      <c r="R2087">
        <v>43</v>
      </c>
      <c r="S2087">
        <v>1</v>
      </c>
      <c r="T2087">
        <f t="shared" si="288"/>
        <v>42</v>
      </c>
      <c r="U2087">
        <v>42</v>
      </c>
      <c r="V2087">
        <f t="shared" si="289"/>
        <v>0</v>
      </c>
      <c r="W2087" s="3">
        <f t="shared" si="290"/>
        <v>2.3255813953488372E-2</v>
      </c>
      <c r="X2087">
        <v>35</v>
      </c>
      <c r="Y2087" s="4">
        <v>8.6999999999999993</v>
      </c>
      <c r="Z2087" s="4">
        <v>1.4</v>
      </c>
      <c r="AA2087" s="5">
        <v>78637.53</v>
      </c>
      <c r="AB2087" s="5">
        <f t="shared" si="291"/>
        <v>3302776.26</v>
      </c>
      <c r="AC2087" s="5">
        <v>54579.62</v>
      </c>
      <c r="AD2087" s="5">
        <f t="shared" si="292"/>
        <v>2346923.66</v>
      </c>
      <c r="AE2087" s="5">
        <v>136283.9</v>
      </c>
      <c r="AF2087" s="5">
        <v>39052.54</v>
      </c>
      <c r="AG2087" s="5">
        <v>11050.5</v>
      </c>
      <c r="AH2087" s="5">
        <v>2030</v>
      </c>
      <c r="AI2087" s="5">
        <v>7497.44</v>
      </c>
      <c r="AJ2087">
        <v>0</v>
      </c>
      <c r="AK2087" s="5">
        <v>0</v>
      </c>
      <c r="AL2087" s="5">
        <v>0</v>
      </c>
      <c r="AM2087" s="5">
        <v>68373.929999999993</v>
      </c>
      <c r="AN2087">
        <v>8</v>
      </c>
      <c r="AO2087">
        <v>10</v>
      </c>
      <c r="AP2087" t="str">
        <f t="shared" si="293"/>
        <v>No</v>
      </c>
      <c r="AQ2087">
        <v>2</v>
      </c>
      <c r="AR2087" s="5">
        <f t="shared" si="294"/>
        <v>2611211.9700000002</v>
      </c>
      <c r="AS2087" s="5">
        <f t="shared" si="295"/>
        <v>691564.29</v>
      </c>
      <c r="AT2087" t="s">
        <v>59</v>
      </c>
      <c r="AU2087" t="s">
        <v>6164</v>
      </c>
      <c r="AV2087" t="s">
        <v>6165</v>
      </c>
      <c r="AW2087" t="s">
        <v>6166</v>
      </c>
      <c r="AX2087" t="s">
        <v>6177</v>
      </c>
      <c r="AY2087">
        <v>43</v>
      </c>
      <c r="AZ2087">
        <v>0</v>
      </c>
      <c r="BA2087">
        <v>0</v>
      </c>
      <c r="BB2087" t="s">
        <v>6168</v>
      </c>
      <c r="BC2087">
        <v>0</v>
      </c>
      <c r="BD2087">
        <v>2</v>
      </c>
      <c r="BE2087" t="s">
        <v>6188</v>
      </c>
      <c r="BF2087" t="s">
        <v>6170</v>
      </c>
      <c r="BG2087">
        <v>1</v>
      </c>
      <c r="BH2087" t="s">
        <v>6179</v>
      </c>
      <c r="BI2087">
        <v>49</v>
      </c>
      <c r="BJ2087" t="s">
        <v>6172</v>
      </c>
      <c r="BK2087">
        <v>0</v>
      </c>
      <c r="BL2087">
        <v>51</v>
      </c>
      <c r="BM2087" s="3">
        <f t="shared" si="296"/>
        <v>0.84313725490196079</v>
      </c>
    </row>
    <row r="2088" spans="1:65">
      <c r="A2088" t="s">
        <v>2221</v>
      </c>
      <c r="B2088" s="2">
        <v>45782</v>
      </c>
      <c r="C2088" t="s">
        <v>1632</v>
      </c>
      <c r="D2088" t="s">
        <v>2135</v>
      </c>
      <c r="E2088">
        <v>5</v>
      </c>
      <c r="F2088" t="s">
        <v>61</v>
      </c>
      <c r="G2088" t="s">
        <v>79</v>
      </c>
      <c r="H2088" t="s">
        <v>84</v>
      </c>
      <c r="I2088" t="s">
        <v>52</v>
      </c>
      <c r="J2088" t="s">
        <v>53</v>
      </c>
      <c r="K2088" t="s">
        <v>66</v>
      </c>
      <c r="L2088" t="s">
        <v>55</v>
      </c>
      <c r="M2088" t="s">
        <v>56</v>
      </c>
      <c r="N2088" t="s">
        <v>76</v>
      </c>
      <c r="O2088" t="s">
        <v>82</v>
      </c>
      <c r="P2088">
        <v>70</v>
      </c>
      <c r="Q2088">
        <v>75</v>
      </c>
      <c r="R2088">
        <v>74</v>
      </c>
      <c r="S2088">
        <v>2</v>
      </c>
      <c r="T2088">
        <f t="shared" si="288"/>
        <v>72</v>
      </c>
      <c r="U2088">
        <v>68</v>
      </c>
      <c r="V2088">
        <f t="shared" si="289"/>
        <v>4</v>
      </c>
      <c r="W2088" s="3">
        <f t="shared" si="290"/>
        <v>2.7027027027027029E-2</v>
      </c>
      <c r="X2088">
        <v>38</v>
      </c>
      <c r="Y2088" s="4">
        <v>0.3</v>
      </c>
      <c r="Z2088" s="4">
        <v>2.1</v>
      </c>
      <c r="AA2088" s="5">
        <v>30186.85</v>
      </c>
      <c r="AB2088" s="5">
        <f t="shared" si="291"/>
        <v>2052705.8</v>
      </c>
      <c r="AC2088" s="5">
        <v>23410.75</v>
      </c>
      <c r="AD2088" s="5">
        <f t="shared" si="292"/>
        <v>1732395.5</v>
      </c>
      <c r="AE2088" s="5">
        <v>130052.13</v>
      </c>
      <c r="AF2088" s="5">
        <v>33191.15</v>
      </c>
      <c r="AG2088" s="5">
        <v>10447.450000000001</v>
      </c>
      <c r="AH2088" s="5">
        <v>3045</v>
      </c>
      <c r="AI2088" s="5">
        <v>7068.66</v>
      </c>
      <c r="AJ2088">
        <v>0</v>
      </c>
      <c r="AK2088" s="5">
        <v>0</v>
      </c>
      <c r="AL2088" s="5">
        <v>34647.78</v>
      </c>
      <c r="AM2088" s="5">
        <v>77522.5</v>
      </c>
      <c r="AN2088">
        <v>4</v>
      </c>
      <c r="AO2088">
        <v>4</v>
      </c>
      <c r="AP2088" t="str">
        <f t="shared" si="293"/>
        <v>Yes</v>
      </c>
      <c r="AQ2088">
        <v>1</v>
      </c>
      <c r="AR2088" s="5">
        <f t="shared" si="294"/>
        <v>2028370.17</v>
      </c>
      <c r="AS2088" s="5">
        <f t="shared" si="295"/>
        <v>24335.63</v>
      </c>
      <c r="AT2088" t="s">
        <v>59</v>
      </c>
      <c r="AU2088" t="s">
        <v>6164</v>
      </c>
      <c r="AV2088" t="s">
        <v>6165</v>
      </c>
      <c r="AW2088" t="s">
        <v>6166</v>
      </c>
      <c r="AX2088" t="s">
        <v>6167</v>
      </c>
      <c r="AY2088">
        <v>73</v>
      </c>
      <c r="AZ2088">
        <v>0</v>
      </c>
      <c r="BA2088">
        <v>24</v>
      </c>
      <c r="BB2088" t="s">
        <v>6180</v>
      </c>
      <c r="BC2088">
        <v>0</v>
      </c>
      <c r="BD2088">
        <v>0</v>
      </c>
      <c r="BE2088" t="s">
        <v>6169</v>
      </c>
      <c r="BF2088" t="s">
        <v>6170</v>
      </c>
      <c r="BG2088">
        <v>0</v>
      </c>
      <c r="BH2088" t="s">
        <v>6171</v>
      </c>
      <c r="BI2088">
        <v>39</v>
      </c>
      <c r="BJ2088" t="s">
        <v>6172</v>
      </c>
      <c r="BK2088">
        <v>0</v>
      </c>
      <c r="BL2088">
        <v>79</v>
      </c>
      <c r="BM2088" s="3">
        <f t="shared" si="296"/>
        <v>0.93670886075949367</v>
      </c>
    </row>
    <row r="2089" spans="1:65">
      <c r="A2089" t="s">
        <v>2222</v>
      </c>
      <c r="B2089" s="2">
        <v>45782</v>
      </c>
      <c r="C2089" t="s">
        <v>1632</v>
      </c>
      <c r="D2089" t="s">
        <v>2135</v>
      </c>
      <c r="E2089">
        <v>5</v>
      </c>
      <c r="F2089" t="s">
        <v>61</v>
      </c>
      <c r="G2089" t="s">
        <v>79</v>
      </c>
      <c r="H2089" t="s">
        <v>98</v>
      </c>
      <c r="I2089" t="s">
        <v>64</v>
      </c>
      <c r="J2089" t="s">
        <v>81</v>
      </c>
      <c r="K2089" t="s">
        <v>75</v>
      </c>
      <c r="L2089" t="s">
        <v>92</v>
      </c>
      <c r="M2089" t="s">
        <v>56</v>
      </c>
      <c r="N2089" t="s">
        <v>94</v>
      </c>
      <c r="O2089" t="s">
        <v>82</v>
      </c>
      <c r="P2089">
        <v>41</v>
      </c>
      <c r="Q2089">
        <v>43</v>
      </c>
      <c r="R2089">
        <v>43</v>
      </c>
      <c r="S2089">
        <v>1</v>
      </c>
      <c r="T2089">
        <f t="shared" si="288"/>
        <v>42</v>
      </c>
      <c r="U2089">
        <v>40</v>
      </c>
      <c r="V2089">
        <f t="shared" si="289"/>
        <v>2</v>
      </c>
      <c r="W2089" s="3">
        <f t="shared" si="290"/>
        <v>2.3255813953488372E-2</v>
      </c>
      <c r="X2089">
        <v>26</v>
      </c>
      <c r="Y2089" s="4">
        <v>3.7</v>
      </c>
      <c r="Z2089" s="4">
        <v>1.5</v>
      </c>
      <c r="AA2089" s="5">
        <v>78943.94</v>
      </c>
      <c r="AB2089" s="5">
        <f t="shared" si="291"/>
        <v>3157757.6</v>
      </c>
      <c r="AC2089" s="5">
        <v>53840.14</v>
      </c>
      <c r="AD2089" s="5">
        <f t="shared" si="292"/>
        <v>2315126.02</v>
      </c>
      <c r="AE2089" s="5">
        <v>127873.94</v>
      </c>
      <c r="AF2089" s="5">
        <v>36255.89</v>
      </c>
      <c r="AG2089" s="5">
        <v>9281.27</v>
      </c>
      <c r="AH2089" s="5">
        <v>2175</v>
      </c>
      <c r="AI2089" s="5">
        <v>7497.44</v>
      </c>
      <c r="AJ2089">
        <v>0</v>
      </c>
      <c r="AK2089" s="5">
        <v>0</v>
      </c>
      <c r="AL2089" s="5">
        <v>3247.54</v>
      </c>
      <c r="AM2089" s="5">
        <v>26109.53</v>
      </c>
      <c r="AN2089">
        <v>4</v>
      </c>
      <c r="AO2089">
        <v>4</v>
      </c>
      <c r="AP2089" t="str">
        <f t="shared" si="293"/>
        <v>Yes</v>
      </c>
      <c r="AQ2089">
        <v>1</v>
      </c>
      <c r="AR2089" s="5">
        <f t="shared" si="294"/>
        <v>2527566.63</v>
      </c>
      <c r="AS2089" s="5">
        <f t="shared" si="295"/>
        <v>630190.97</v>
      </c>
      <c r="AT2089" t="s">
        <v>59</v>
      </c>
      <c r="AU2089" t="s">
        <v>6164</v>
      </c>
      <c r="AV2089" t="s">
        <v>6165</v>
      </c>
      <c r="AW2089" t="s">
        <v>6166</v>
      </c>
      <c r="AX2089" t="s">
        <v>6184</v>
      </c>
      <c r="AY2089">
        <v>42</v>
      </c>
      <c r="AZ2089">
        <v>0</v>
      </c>
      <c r="BA2089">
        <v>17</v>
      </c>
      <c r="BB2089" t="s">
        <v>6180</v>
      </c>
      <c r="BC2089">
        <v>0</v>
      </c>
      <c r="BD2089">
        <v>0</v>
      </c>
      <c r="BE2089" t="s">
        <v>6169</v>
      </c>
      <c r="BF2089" t="s">
        <v>6170</v>
      </c>
      <c r="BG2089">
        <v>1</v>
      </c>
      <c r="BH2089" t="s">
        <v>6179</v>
      </c>
      <c r="BI2089">
        <v>49</v>
      </c>
      <c r="BJ2089" t="s">
        <v>6172</v>
      </c>
      <c r="BK2089">
        <v>0</v>
      </c>
      <c r="BL2089">
        <v>49</v>
      </c>
      <c r="BM2089" s="3">
        <f t="shared" si="296"/>
        <v>0.87755102040816324</v>
      </c>
    </row>
    <row r="2090" spans="1:65">
      <c r="A2090" t="s">
        <v>2223</v>
      </c>
      <c r="B2090" s="2">
        <v>45783</v>
      </c>
      <c r="C2090" t="s">
        <v>1632</v>
      </c>
      <c r="D2090" t="s">
        <v>2135</v>
      </c>
      <c r="E2090">
        <v>5</v>
      </c>
      <c r="F2090" t="s">
        <v>49</v>
      </c>
      <c r="G2090" t="s">
        <v>62</v>
      </c>
      <c r="H2090" t="s">
        <v>125</v>
      </c>
      <c r="I2090" t="s">
        <v>64</v>
      </c>
      <c r="J2090" t="s">
        <v>53</v>
      </c>
      <c r="K2090" t="s">
        <v>66</v>
      </c>
      <c r="L2090" t="s">
        <v>67</v>
      </c>
      <c r="M2090" t="s">
        <v>68</v>
      </c>
      <c r="N2090" t="s">
        <v>69</v>
      </c>
      <c r="O2090" t="s">
        <v>70</v>
      </c>
      <c r="P2090">
        <v>71</v>
      </c>
      <c r="Q2090">
        <v>72</v>
      </c>
      <c r="R2090">
        <v>72</v>
      </c>
      <c r="S2090">
        <v>6</v>
      </c>
      <c r="T2090">
        <f t="shared" si="288"/>
        <v>66</v>
      </c>
      <c r="U2090">
        <v>66</v>
      </c>
      <c r="V2090">
        <f t="shared" si="289"/>
        <v>0</v>
      </c>
      <c r="W2090" s="3">
        <f t="shared" si="290"/>
        <v>8.3333333333333329E-2</v>
      </c>
      <c r="X2090">
        <v>19</v>
      </c>
      <c r="Y2090" s="4">
        <v>9.6999999999999993</v>
      </c>
      <c r="Z2090" s="4">
        <v>2.2000000000000002</v>
      </c>
      <c r="AA2090" s="5">
        <v>30237.21</v>
      </c>
      <c r="AB2090" s="5">
        <f t="shared" si="291"/>
        <v>1995655.86</v>
      </c>
      <c r="AC2090" s="5">
        <v>21872.73</v>
      </c>
      <c r="AD2090" s="5">
        <f t="shared" si="292"/>
        <v>1574836.56</v>
      </c>
      <c r="AE2090" s="5">
        <v>118746.71</v>
      </c>
      <c r="AF2090" s="5">
        <v>33230.720000000001</v>
      </c>
      <c r="AG2090" s="5">
        <v>34223.74</v>
      </c>
      <c r="AH2090" s="5">
        <v>3190</v>
      </c>
      <c r="AI2090" s="5">
        <v>58153.87</v>
      </c>
      <c r="AJ2090">
        <v>2</v>
      </c>
      <c r="AK2090" s="5">
        <v>16722.18</v>
      </c>
      <c r="AL2090" s="5">
        <v>0</v>
      </c>
      <c r="AM2090" s="5">
        <v>46218.28</v>
      </c>
      <c r="AN2090">
        <v>4</v>
      </c>
      <c r="AO2090">
        <v>3</v>
      </c>
      <c r="AP2090" t="str">
        <f t="shared" si="293"/>
        <v>Yes</v>
      </c>
      <c r="AQ2090">
        <v>3</v>
      </c>
      <c r="AR2090" s="5">
        <f t="shared" si="294"/>
        <v>1885322.06</v>
      </c>
      <c r="AS2090" s="5">
        <f t="shared" si="295"/>
        <v>110333.8</v>
      </c>
      <c r="AT2090" t="s">
        <v>1641</v>
      </c>
      <c r="AU2090" t="s">
        <v>6173</v>
      </c>
      <c r="AV2090" t="s">
        <v>6174</v>
      </c>
      <c r="AW2090" t="s">
        <v>6175</v>
      </c>
      <c r="AX2090" t="s">
        <v>6177</v>
      </c>
      <c r="AY2090">
        <v>72</v>
      </c>
      <c r="AZ2090">
        <v>1</v>
      </c>
      <c r="BA2090">
        <v>0</v>
      </c>
      <c r="BB2090" t="s">
        <v>6168</v>
      </c>
      <c r="BC2090">
        <v>0</v>
      </c>
      <c r="BD2090">
        <v>0</v>
      </c>
      <c r="BE2090" t="s">
        <v>6169</v>
      </c>
      <c r="BF2090" t="s">
        <v>6212</v>
      </c>
      <c r="BG2090">
        <v>0</v>
      </c>
      <c r="BH2090" t="s">
        <v>6171</v>
      </c>
      <c r="BI2090">
        <v>17</v>
      </c>
      <c r="BJ2090" t="s">
        <v>6172</v>
      </c>
      <c r="BK2090">
        <v>0</v>
      </c>
      <c r="BL2090">
        <v>77</v>
      </c>
      <c r="BM2090" s="3">
        <f t="shared" si="296"/>
        <v>0.93506493506493504</v>
      </c>
    </row>
    <row r="2091" spans="1:65">
      <c r="A2091" t="s">
        <v>2224</v>
      </c>
      <c r="B2091" s="2">
        <v>45783</v>
      </c>
      <c r="C2091" t="s">
        <v>1632</v>
      </c>
      <c r="D2091" t="s">
        <v>2135</v>
      </c>
      <c r="E2091">
        <v>5</v>
      </c>
      <c r="F2091" t="s">
        <v>78</v>
      </c>
      <c r="G2091" t="s">
        <v>50</v>
      </c>
      <c r="H2091" t="s">
        <v>181</v>
      </c>
      <c r="I2091" t="s">
        <v>52</v>
      </c>
      <c r="J2091" t="s">
        <v>53</v>
      </c>
      <c r="K2091" t="s">
        <v>54</v>
      </c>
      <c r="L2091" t="s">
        <v>67</v>
      </c>
      <c r="M2091" t="s">
        <v>68</v>
      </c>
      <c r="N2091" t="s">
        <v>76</v>
      </c>
      <c r="O2091" t="s">
        <v>70</v>
      </c>
      <c r="P2091">
        <v>51</v>
      </c>
      <c r="Q2091">
        <v>54</v>
      </c>
      <c r="R2091">
        <v>53</v>
      </c>
      <c r="S2091">
        <v>4</v>
      </c>
      <c r="T2091">
        <f t="shared" si="288"/>
        <v>49</v>
      </c>
      <c r="U2091">
        <v>49</v>
      </c>
      <c r="V2091">
        <f t="shared" si="289"/>
        <v>0</v>
      </c>
      <c r="W2091" s="3">
        <f t="shared" si="290"/>
        <v>7.5471698113207544E-2</v>
      </c>
      <c r="X2091">
        <v>30</v>
      </c>
      <c r="Y2091" s="4">
        <v>1.6</v>
      </c>
      <c r="Z2091" s="4">
        <v>1.8</v>
      </c>
      <c r="AA2091" s="5">
        <v>38886.81</v>
      </c>
      <c r="AB2091" s="5">
        <f t="shared" si="291"/>
        <v>1905453.69</v>
      </c>
      <c r="AC2091" s="5">
        <v>22067.61</v>
      </c>
      <c r="AD2091" s="5">
        <f t="shared" si="292"/>
        <v>1169583.33</v>
      </c>
      <c r="AE2091" s="5">
        <v>95347.88</v>
      </c>
      <c r="AF2091" s="5">
        <v>25525.919999999998</v>
      </c>
      <c r="AG2091" s="5">
        <v>34604.44</v>
      </c>
      <c r="AH2091" s="5">
        <v>2610</v>
      </c>
      <c r="AI2091" s="5">
        <v>54978.34</v>
      </c>
      <c r="AJ2091">
        <v>1</v>
      </c>
      <c r="AK2091" s="5">
        <v>8566.93</v>
      </c>
      <c r="AL2091" s="5">
        <v>0</v>
      </c>
      <c r="AM2091" s="5">
        <v>32001.73</v>
      </c>
      <c r="AN2091">
        <v>4</v>
      </c>
      <c r="AO2091">
        <v>4</v>
      </c>
      <c r="AP2091" t="str">
        <f t="shared" si="293"/>
        <v>Yes</v>
      </c>
      <c r="AQ2091">
        <v>2</v>
      </c>
      <c r="AR2091" s="5">
        <f t="shared" si="294"/>
        <v>1423218.57</v>
      </c>
      <c r="AS2091" s="5">
        <f t="shared" si="295"/>
        <v>482235.12</v>
      </c>
      <c r="AT2091" t="s">
        <v>1641</v>
      </c>
      <c r="AU2091" t="s">
        <v>6199</v>
      </c>
      <c r="AV2091" t="s">
        <v>6200</v>
      </c>
      <c r="AW2091" t="s">
        <v>6175</v>
      </c>
      <c r="AX2091" t="s">
        <v>6167</v>
      </c>
      <c r="AY2091">
        <v>54</v>
      </c>
      <c r="AZ2091">
        <v>0</v>
      </c>
      <c r="BA2091">
        <v>0</v>
      </c>
      <c r="BB2091" t="s">
        <v>6168</v>
      </c>
      <c r="BC2091">
        <v>0</v>
      </c>
      <c r="BD2091">
        <v>0</v>
      </c>
      <c r="BE2091" t="s">
        <v>6169</v>
      </c>
      <c r="BF2091" t="s">
        <v>6210</v>
      </c>
      <c r="BG2091">
        <v>0</v>
      </c>
      <c r="BH2091" t="s">
        <v>6171</v>
      </c>
      <c r="BI2091">
        <v>26</v>
      </c>
      <c r="BJ2091" t="s">
        <v>6172</v>
      </c>
      <c r="BK2091">
        <v>0</v>
      </c>
      <c r="BL2091">
        <v>72</v>
      </c>
      <c r="BM2091" s="3">
        <f t="shared" si="296"/>
        <v>0.73611111111111116</v>
      </c>
    </row>
    <row r="2092" spans="1:65">
      <c r="A2092" t="s">
        <v>2225</v>
      </c>
      <c r="B2092" s="2">
        <v>45783</v>
      </c>
      <c r="C2092" t="s">
        <v>1632</v>
      </c>
      <c r="D2092" t="s">
        <v>2135</v>
      </c>
      <c r="E2092">
        <v>5</v>
      </c>
      <c r="F2092" t="s">
        <v>72</v>
      </c>
      <c r="G2092" t="s">
        <v>50</v>
      </c>
      <c r="H2092" t="s">
        <v>179</v>
      </c>
      <c r="I2092" t="s">
        <v>74</v>
      </c>
      <c r="J2092" t="s">
        <v>65</v>
      </c>
      <c r="K2092" t="s">
        <v>66</v>
      </c>
      <c r="L2092" t="s">
        <v>55</v>
      </c>
      <c r="M2092" t="s">
        <v>56</v>
      </c>
      <c r="N2092" t="s">
        <v>57</v>
      </c>
      <c r="O2092" t="s">
        <v>120</v>
      </c>
      <c r="P2092">
        <v>64</v>
      </c>
      <c r="Q2092">
        <v>67</v>
      </c>
      <c r="R2092">
        <v>67</v>
      </c>
      <c r="S2092">
        <v>1</v>
      </c>
      <c r="T2092">
        <f t="shared" si="288"/>
        <v>66</v>
      </c>
      <c r="U2092">
        <v>62</v>
      </c>
      <c r="V2092">
        <f t="shared" si="289"/>
        <v>4</v>
      </c>
      <c r="W2092" s="3">
        <f t="shared" si="290"/>
        <v>1.4925373134328358E-2</v>
      </c>
      <c r="X2092">
        <v>25</v>
      </c>
      <c r="Y2092" s="4">
        <v>1.9</v>
      </c>
      <c r="Z2092" s="4">
        <v>1.3</v>
      </c>
      <c r="AA2092" s="5">
        <v>48982.21</v>
      </c>
      <c r="AB2092" s="5">
        <f t="shared" si="291"/>
        <v>3036897.02</v>
      </c>
      <c r="AC2092" s="5">
        <v>35002.61</v>
      </c>
      <c r="AD2092" s="5">
        <f t="shared" si="292"/>
        <v>2345174.87</v>
      </c>
      <c r="AE2092" s="5">
        <v>147646.76</v>
      </c>
      <c r="AF2092" s="5">
        <v>40853.61</v>
      </c>
      <c r="AG2092" s="5">
        <v>9807.5</v>
      </c>
      <c r="AH2092" s="5">
        <v>1885</v>
      </c>
      <c r="AI2092" s="5">
        <v>5052.46</v>
      </c>
      <c r="AJ2092">
        <v>0</v>
      </c>
      <c r="AK2092" s="5">
        <v>0</v>
      </c>
      <c r="AL2092" s="5">
        <v>4280.76</v>
      </c>
      <c r="AM2092" s="5">
        <v>43736.63</v>
      </c>
      <c r="AN2092">
        <v>4</v>
      </c>
      <c r="AO2092">
        <v>5</v>
      </c>
      <c r="AP2092" t="str">
        <f t="shared" si="293"/>
        <v>No</v>
      </c>
      <c r="AQ2092">
        <v>3</v>
      </c>
      <c r="AR2092" s="5">
        <f t="shared" si="294"/>
        <v>2598437.59</v>
      </c>
      <c r="AS2092" s="5">
        <f t="shared" si="295"/>
        <v>438459.43</v>
      </c>
      <c r="AT2092" t="s">
        <v>59</v>
      </c>
      <c r="AU2092" t="s">
        <v>6164</v>
      </c>
      <c r="AV2092" t="s">
        <v>6165</v>
      </c>
      <c r="AW2092" t="s">
        <v>6166</v>
      </c>
      <c r="AX2092" t="s">
        <v>6184</v>
      </c>
      <c r="AY2092">
        <v>68</v>
      </c>
      <c r="AZ2092">
        <v>3</v>
      </c>
      <c r="BA2092">
        <v>23</v>
      </c>
      <c r="BB2092" t="s">
        <v>6185</v>
      </c>
      <c r="BC2092">
        <v>0</v>
      </c>
      <c r="BD2092">
        <v>1</v>
      </c>
      <c r="BE2092" t="s">
        <v>6188</v>
      </c>
      <c r="BF2092" t="s">
        <v>6170</v>
      </c>
      <c r="BG2092">
        <v>0</v>
      </c>
      <c r="BH2092" t="s">
        <v>6171</v>
      </c>
      <c r="BI2092">
        <v>36</v>
      </c>
      <c r="BJ2092" t="s">
        <v>6172</v>
      </c>
      <c r="BK2092">
        <v>0</v>
      </c>
      <c r="BL2092">
        <v>72</v>
      </c>
      <c r="BM2092" s="3">
        <f t="shared" si="296"/>
        <v>0.93055555555555558</v>
      </c>
    </row>
    <row r="2093" spans="1:65">
      <c r="A2093" t="s">
        <v>2226</v>
      </c>
      <c r="B2093" s="2">
        <v>45783</v>
      </c>
      <c r="C2093" t="s">
        <v>1632</v>
      </c>
      <c r="D2093" t="s">
        <v>2135</v>
      </c>
      <c r="E2093">
        <v>5</v>
      </c>
      <c r="F2093" t="s">
        <v>61</v>
      </c>
      <c r="G2093" t="s">
        <v>50</v>
      </c>
      <c r="H2093" t="s">
        <v>170</v>
      </c>
      <c r="I2093" t="s">
        <v>74</v>
      </c>
      <c r="J2093" t="s">
        <v>53</v>
      </c>
      <c r="K2093" t="s">
        <v>66</v>
      </c>
      <c r="L2093" t="s">
        <v>55</v>
      </c>
      <c r="M2093" t="s">
        <v>68</v>
      </c>
      <c r="N2093" t="s">
        <v>109</v>
      </c>
      <c r="O2093" t="s">
        <v>58</v>
      </c>
      <c r="P2093">
        <v>77</v>
      </c>
      <c r="Q2093">
        <v>81</v>
      </c>
      <c r="R2093">
        <v>81</v>
      </c>
      <c r="S2093">
        <v>3</v>
      </c>
      <c r="T2093">
        <f t="shared" si="288"/>
        <v>78</v>
      </c>
      <c r="U2093">
        <v>74</v>
      </c>
      <c r="V2093">
        <f t="shared" si="289"/>
        <v>4</v>
      </c>
      <c r="W2093" s="3">
        <f t="shared" si="290"/>
        <v>3.7037037037037035E-2</v>
      </c>
      <c r="X2093">
        <v>37</v>
      </c>
      <c r="Y2093" s="4">
        <v>0</v>
      </c>
      <c r="Z2093" s="4">
        <v>1.8</v>
      </c>
      <c r="AA2093" s="5">
        <v>30722.21</v>
      </c>
      <c r="AB2093" s="5">
        <f t="shared" si="291"/>
        <v>2273443.54</v>
      </c>
      <c r="AC2093" s="5">
        <v>22382.45</v>
      </c>
      <c r="AD2093" s="5">
        <f t="shared" si="292"/>
        <v>1812978.45</v>
      </c>
      <c r="AE2093" s="5">
        <v>136702.6</v>
      </c>
      <c r="AF2093" s="5">
        <v>35130.699999999997</v>
      </c>
      <c r="AG2093" s="5">
        <v>10057.09</v>
      </c>
      <c r="AH2093" s="5">
        <v>2610</v>
      </c>
      <c r="AI2093" s="5">
        <v>10652.05</v>
      </c>
      <c r="AJ2093">
        <v>1</v>
      </c>
      <c r="AK2093" s="5">
        <v>8403.1299999999992</v>
      </c>
      <c r="AL2093" s="5">
        <v>34831.980000000003</v>
      </c>
      <c r="AM2093" s="5">
        <v>145726.51</v>
      </c>
      <c r="AN2093">
        <v>8</v>
      </c>
      <c r="AO2093">
        <v>8</v>
      </c>
      <c r="AP2093" t="str">
        <f t="shared" si="293"/>
        <v>Yes</v>
      </c>
      <c r="AQ2093">
        <v>2</v>
      </c>
      <c r="AR2093" s="5">
        <f t="shared" si="294"/>
        <v>2197092.5099999998</v>
      </c>
      <c r="AS2093" s="5">
        <f t="shared" si="295"/>
        <v>76351.03</v>
      </c>
      <c r="AT2093" t="s">
        <v>116</v>
      </c>
      <c r="AU2093" t="s">
        <v>6189</v>
      </c>
      <c r="AV2093" t="s">
        <v>6190</v>
      </c>
      <c r="AW2093" t="s">
        <v>6183</v>
      </c>
      <c r="AX2093" t="s">
        <v>6184</v>
      </c>
      <c r="AY2093">
        <v>80</v>
      </c>
      <c r="AZ2093">
        <v>0</v>
      </c>
      <c r="BA2093">
        <v>22</v>
      </c>
      <c r="BB2093" t="s">
        <v>6180</v>
      </c>
      <c r="BC2093">
        <v>0</v>
      </c>
      <c r="BD2093">
        <v>0</v>
      </c>
      <c r="BE2093" t="s">
        <v>6169</v>
      </c>
      <c r="BF2093" t="s">
        <v>6170</v>
      </c>
      <c r="BG2093">
        <v>0</v>
      </c>
      <c r="BH2093" t="s">
        <v>6171</v>
      </c>
      <c r="BI2093">
        <v>47</v>
      </c>
      <c r="BJ2093" t="s">
        <v>6172</v>
      </c>
      <c r="BK2093">
        <v>0</v>
      </c>
      <c r="BL2093">
        <v>89</v>
      </c>
      <c r="BM2093" s="3">
        <f t="shared" si="296"/>
        <v>0.9101123595505618</v>
      </c>
    </row>
    <row r="2094" spans="1:65">
      <c r="A2094" t="s">
        <v>2227</v>
      </c>
      <c r="B2094" s="2">
        <v>45783</v>
      </c>
      <c r="C2094" t="s">
        <v>1632</v>
      </c>
      <c r="D2094" t="s">
        <v>2135</v>
      </c>
      <c r="E2094">
        <v>5</v>
      </c>
      <c r="F2094" t="s">
        <v>61</v>
      </c>
      <c r="G2094" t="s">
        <v>50</v>
      </c>
      <c r="H2094" t="s">
        <v>127</v>
      </c>
      <c r="I2094" t="s">
        <v>74</v>
      </c>
      <c r="J2094" t="s">
        <v>53</v>
      </c>
      <c r="K2094" t="s">
        <v>54</v>
      </c>
      <c r="L2094" t="s">
        <v>55</v>
      </c>
      <c r="M2094" t="s">
        <v>56</v>
      </c>
      <c r="N2094" t="s">
        <v>109</v>
      </c>
      <c r="O2094" t="s">
        <v>120</v>
      </c>
      <c r="P2094">
        <v>68</v>
      </c>
      <c r="Q2094">
        <v>68</v>
      </c>
      <c r="R2094">
        <v>65</v>
      </c>
      <c r="S2094">
        <v>2</v>
      </c>
      <c r="T2094">
        <f t="shared" si="288"/>
        <v>63</v>
      </c>
      <c r="U2094">
        <v>63</v>
      </c>
      <c r="V2094">
        <f t="shared" si="289"/>
        <v>0</v>
      </c>
      <c r="W2094" s="3">
        <f t="shared" si="290"/>
        <v>3.0769230769230771E-2</v>
      </c>
      <c r="X2094">
        <v>28</v>
      </c>
      <c r="Y2094" s="4">
        <v>11.8</v>
      </c>
      <c r="Z2094" s="4">
        <v>1.5</v>
      </c>
      <c r="AA2094" s="5">
        <v>38773.94</v>
      </c>
      <c r="AB2094" s="5">
        <f t="shared" si="291"/>
        <v>2442758.2200000002</v>
      </c>
      <c r="AC2094" s="5">
        <v>23615.32</v>
      </c>
      <c r="AD2094" s="5">
        <f t="shared" si="292"/>
        <v>1534995.8</v>
      </c>
      <c r="AE2094" s="5">
        <v>110356.81</v>
      </c>
      <c r="AF2094" s="5">
        <v>28772.91</v>
      </c>
      <c r="AG2094" s="5">
        <v>10214.379999999999</v>
      </c>
      <c r="AH2094" s="5">
        <v>2175</v>
      </c>
      <c r="AI2094" s="5">
        <v>7050.85</v>
      </c>
      <c r="AJ2094">
        <v>0</v>
      </c>
      <c r="AK2094" s="5">
        <v>0</v>
      </c>
      <c r="AL2094" s="5">
        <v>0</v>
      </c>
      <c r="AM2094" s="5">
        <v>97994.82</v>
      </c>
      <c r="AN2094">
        <v>8</v>
      </c>
      <c r="AO2094">
        <v>8</v>
      </c>
      <c r="AP2094" t="str">
        <f t="shared" si="293"/>
        <v>Yes</v>
      </c>
      <c r="AQ2094">
        <v>1</v>
      </c>
      <c r="AR2094" s="5">
        <f t="shared" si="294"/>
        <v>1791560.57</v>
      </c>
      <c r="AS2094" s="5">
        <f t="shared" si="295"/>
        <v>651197.65</v>
      </c>
      <c r="AT2094" t="s">
        <v>59</v>
      </c>
      <c r="AU2094" t="s">
        <v>6164</v>
      </c>
      <c r="AV2094" t="s">
        <v>6165</v>
      </c>
      <c r="AW2094" t="s">
        <v>6166</v>
      </c>
      <c r="AX2094" t="s">
        <v>6177</v>
      </c>
      <c r="AY2094">
        <v>70</v>
      </c>
      <c r="AZ2094">
        <v>0</v>
      </c>
      <c r="BA2094">
        <v>0</v>
      </c>
      <c r="BB2094" t="s">
        <v>6168</v>
      </c>
      <c r="BC2094">
        <v>0</v>
      </c>
      <c r="BD2094">
        <v>0</v>
      </c>
      <c r="BE2094" t="s">
        <v>6169</v>
      </c>
      <c r="BF2094" t="s">
        <v>6170</v>
      </c>
      <c r="BG2094">
        <v>0</v>
      </c>
      <c r="BH2094" t="s">
        <v>6171</v>
      </c>
      <c r="BI2094">
        <v>58</v>
      </c>
      <c r="BJ2094" t="s">
        <v>6187</v>
      </c>
      <c r="BK2094">
        <v>0</v>
      </c>
      <c r="BL2094">
        <v>74</v>
      </c>
      <c r="BM2094" s="3">
        <f t="shared" si="296"/>
        <v>0.8783783783783784</v>
      </c>
    </row>
    <row r="2095" spans="1:65">
      <c r="A2095" t="s">
        <v>2228</v>
      </c>
      <c r="B2095" s="2">
        <v>45783</v>
      </c>
      <c r="C2095" t="s">
        <v>1632</v>
      </c>
      <c r="D2095" t="s">
        <v>2135</v>
      </c>
      <c r="E2095">
        <v>5</v>
      </c>
      <c r="F2095" t="s">
        <v>72</v>
      </c>
      <c r="G2095" t="s">
        <v>79</v>
      </c>
      <c r="H2095" t="s">
        <v>86</v>
      </c>
      <c r="I2095" t="s">
        <v>52</v>
      </c>
      <c r="J2095" t="s">
        <v>53</v>
      </c>
      <c r="K2095" t="s">
        <v>66</v>
      </c>
      <c r="L2095" t="s">
        <v>87</v>
      </c>
      <c r="M2095" t="s">
        <v>56</v>
      </c>
      <c r="N2095" t="s">
        <v>109</v>
      </c>
      <c r="O2095" t="s">
        <v>82</v>
      </c>
      <c r="P2095">
        <v>82</v>
      </c>
      <c r="Q2095">
        <v>92</v>
      </c>
      <c r="R2095">
        <v>92</v>
      </c>
      <c r="S2095">
        <v>2</v>
      </c>
      <c r="T2095">
        <f t="shared" si="288"/>
        <v>90</v>
      </c>
      <c r="U2095">
        <v>79</v>
      </c>
      <c r="V2095">
        <f t="shared" si="289"/>
        <v>11</v>
      </c>
      <c r="W2095" s="3">
        <f t="shared" si="290"/>
        <v>2.1739130434782608E-2</v>
      </c>
      <c r="X2095">
        <v>18</v>
      </c>
      <c r="Y2095" s="4">
        <v>0.5</v>
      </c>
      <c r="Z2095" s="4">
        <v>1.1000000000000001</v>
      </c>
      <c r="AA2095" s="5">
        <v>30575.46</v>
      </c>
      <c r="AB2095" s="5">
        <f t="shared" si="291"/>
        <v>2415461.34</v>
      </c>
      <c r="AC2095" s="5">
        <v>24160.66</v>
      </c>
      <c r="AD2095" s="5">
        <f t="shared" si="292"/>
        <v>2222780.7200000002</v>
      </c>
      <c r="AE2095" s="5">
        <v>162192.85999999999</v>
      </c>
      <c r="AF2095" s="5">
        <v>40735.980000000003</v>
      </c>
      <c r="AG2095" s="5">
        <v>8280.0400000000009</v>
      </c>
      <c r="AH2095" s="5">
        <v>1595</v>
      </c>
      <c r="AI2095" s="5">
        <v>7093.98</v>
      </c>
      <c r="AJ2095">
        <v>0</v>
      </c>
      <c r="AK2095" s="5">
        <v>0</v>
      </c>
      <c r="AL2095" s="5">
        <v>39313.53</v>
      </c>
      <c r="AM2095" s="5">
        <v>140937.37</v>
      </c>
      <c r="AN2095">
        <v>8</v>
      </c>
      <c r="AO2095">
        <v>8</v>
      </c>
      <c r="AP2095" t="str">
        <f t="shared" si="293"/>
        <v>Yes</v>
      </c>
      <c r="AQ2095">
        <v>0</v>
      </c>
      <c r="AR2095" s="5">
        <f t="shared" si="294"/>
        <v>2622929.48</v>
      </c>
      <c r="AS2095" s="5">
        <f t="shared" si="295"/>
        <v>-207468.14</v>
      </c>
      <c r="AT2095" t="s">
        <v>59</v>
      </c>
      <c r="AU2095" t="s">
        <v>6164</v>
      </c>
      <c r="AV2095" t="s">
        <v>6165</v>
      </c>
      <c r="AW2095" t="s">
        <v>6166</v>
      </c>
      <c r="AX2095" t="s">
        <v>6184</v>
      </c>
      <c r="AY2095">
        <v>82</v>
      </c>
      <c r="AZ2095">
        <v>0</v>
      </c>
      <c r="BA2095">
        <v>53</v>
      </c>
      <c r="BB2095" t="s">
        <v>6180</v>
      </c>
      <c r="BC2095">
        <v>0</v>
      </c>
      <c r="BD2095">
        <v>0</v>
      </c>
      <c r="BE2095" t="s">
        <v>6169</v>
      </c>
      <c r="BF2095" t="s">
        <v>6170</v>
      </c>
      <c r="BG2095">
        <v>0</v>
      </c>
      <c r="BH2095" t="s">
        <v>6171</v>
      </c>
      <c r="BI2095">
        <v>36</v>
      </c>
      <c r="BJ2095" t="s">
        <v>6172</v>
      </c>
      <c r="BK2095">
        <v>0</v>
      </c>
      <c r="BL2095">
        <v>98</v>
      </c>
      <c r="BM2095" s="3">
        <f t="shared" si="296"/>
        <v>0.93877551020408168</v>
      </c>
    </row>
    <row r="2096" spans="1:65">
      <c r="A2096" t="s">
        <v>2229</v>
      </c>
      <c r="B2096" s="2">
        <v>45783</v>
      </c>
      <c r="C2096" t="s">
        <v>1632</v>
      </c>
      <c r="D2096" t="s">
        <v>2135</v>
      </c>
      <c r="E2096">
        <v>5</v>
      </c>
      <c r="F2096" t="s">
        <v>78</v>
      </c>
      <c r="G2096" t="s">
        <v>50</v>
      </c>
      <c r="H2096" t="s">
        <v>181</v>
      </c>
      <c r="I2096" t="s">
        <v>64</v>
      </c>
      <c r="J2096" t="s">
        <v>53</v>
      </c>
      <c r="K2096" t="s">
        <v>66</v>
      </c>
      <c r="L2096" t="s">
        <v>67</v>
      </c>
      <c r="M2096" t="s">
        <v>68</v>
      </c>
      <c r="N2096" t="s">
        <v>57</v>
      </c>
      <c r="O2096" t="s">
        <v>58</v>
      </c>
      <c r="P2096">
        <v>66</v>
      </c>
      <c r="Q2096">
        <v>69</v>
      </c>
      <c r="R2096">
        <v>65</v>
      </c>
      <c r="S2096">
        <v>4</v>
      </c>
      <c r="T2096">
        <f t="shared" si="288"/>
        <v>61</v>
      </c>
      <c r="U2096">
        <v>61</v>
      </c>
      <c r="V2096">
        <f t="shared" si="289"/>
        <v>0</v>
      </c>
      <c r="W2096" s="3">
        <f t="shared" si="290"/>
        <v>6.1538461538461542E-2</v>
      </c>
      <c r="X2096">
        <v>23</v>
      </c>
      <c r="Y2096" s="4">
        <v>10.7</v>
      </c>
      <c r="Z2096" s="4">
        <v>1.4</v>
      </c>
      <c r="AA2096" s="5">
        <v>30832.080000000002</v>
      </c>
      <c r="AB2096" s="5">
        <f t="shared" si="291"/>
        <v>1880756.88</v>
      </c>
      <c r="AC2096" s="5">
        <v>21912.95</v>
      </c>
      <c r="AD2096" s="5">
        <f t="shared" si="292"/>
        <v>1424341.75</v>
      </c>
      <c r="AE2096" s="5">
        <v>105878.98</v>
      </c>
      <c r="AF2096" s="5">
        <v>30385.439999999999</v>
      </c>
      <c r="AG2096" s="5">
        <v>34007.9</v>
      </c>
      <c r="AH2096" s="5">
        <v>2030</v>
      </c>
      <c r="AI2096" s="5">
        <v>54711.26</v>
      </c>
      <c r="AJ2096">
        <v>2</v>
      </c>
      <c r="AK2096" s="5">
        <v>16720.96</v>
      </c>
      <c r="AL2096" s="5">
        <v>0</v>
      </c>
      <c r="AM2096" s="5">
        <v>40780.43</v>
      </c>
      <c r="AN2096">
        <v>4</v>
      </c>
      <c r="AO2096">
        <v>2</v>
      </c>
      <c r="AP2096" t="str">
        <f t="shared" si="293"/>
        <v>Yes</v>
      </c>
      <c r="AQ2096">
        <v>2</v>
      </c>
      <c r="AR2096" s="5">
        <f t="shared" si="294"/>
        <v>1708856.72</v>
      </c>
      <c r="AS2096" s="5">
        <f t="shared" si="295"/>
        <v>171900.16</v>
      </c>
      <c r="AT2096" t="s">
        <v>116</v>
      </c>
      <c r="AU2096" t="s">
        <v>6173</v>
      </c>
      <c r="AV2096" t="s">
        <v>6174</v>
      </c>
      <c r="AW2096" t="s">
        <v>6175</v>
      </c>
      <c r="AX2096" t="s">
        <v>6177</v>
      </c>
      <c r="AY2096">
        <v>71</v>
      </c>
      <c r="AZ2096">
        <v>3</v>
      </c>
      <c r="BA2096">
        <v>0</v>
      </c>
      <c r="BB2096" t="s">
        <v>6168</v>
      </c>
      <c r="BC2096">
        <v>0</v>
      </c>
      <c r="BD2096">
        <v>0</v>
      </c>
      <c r="BE2096" t="s">
        <v>6169</v>
      </c>
      <c r="BF2096" t="s">
        <v>6210</v>
      </c>
      <c r="BG2096">
        <v>1</v>
      </c>
      <c r="BH2096" t="s">
        <v>6179</v>
      </c>
      <c r="BI2096">
        <v>45</v>
      </c>
      <c r="BJ2096" t="s">
        <v>6172</v>
      </c>
      <c r="BK2096">
        <v>0</v>
      </c>
      <c r="BL2096">
        <v>77</v>
      </c>
      <c r="BM2096" s="3">
        <f t="shared" si="296"/>
        <v>0.8441558441558441</v>
      </c>
    </row>
    <row r="2097" spans="1:65">
      <c r="A2097" t="s">
        <v>2230</v>
      </c>
      <c r="B2097" s="2">
        <v>45783</v>
      </c>
      <c r="C2097" t="s">
        <v>1632</v>
      </c>
      <c r="D2097" t="s">
        <v>2135</v>
      </c>
      <c r="E2097">
        <v>5</v>
      </c>
      <c r="F2097" t="s">
        <v>78</v>
      </c>
      <c r="G2097" t="s">
        <v>62</v>
      </c>
      <c r="H2097" t="s">
        <v>91</v>
      </c>
      <c r="I2097" t="s">
        <v>52</v>
      </c>
      <c r="J2097" t="s">
        <v>53</v>
      </c>
      <c r="K2097" t="s">
        <v>66</v>
      </c>
      <c r="L2097" t="s">
        <v>55</v>
      </c>
      <c r="M2097" t="s">
        <v>56</v>
      </c>
      <c r="N2097" t="s">
        <v>109</v>
      </c>
      <c r="O2097" t="s">
        <v>70</v>
      </c>
      <c r="P2097">
        <v>70</v>
      </c>
      <c r="Q2097">
        <v>72</v>
      </c>
      <c r="R2097">
        <v>71</v>
      </c>
      <c r="S2097">
        <v>2</v>
      </c>
      <c r="T2097">
        <f t="shared" si="288"/>
        <v>69</v>
      </c>
      <c r="U2097">
        <v>67</v>
      </c>
      <c r="V2097">
        <f t="shared" si="289"/>
        <v>2</v>
      </c>
      <c r="W2097" s="3">
        <f t="shared" si="290"/>
        <v>2.8169014084507043E-2</v>
      </c>
      <c r="X2097">
        <v>31</v>
      </c>
      <c r="Y2097" s="4">
        <v>2.6</v>
      </c>
      <c r="Z2097" s="4">
        <v>2.2000000000000002</v>
      </c>
      <c r="AA2097" s="5">
        <v>30607.040000000001</v>
      </c>
      <c r="AB2097" s="5">
        <f t="shared" si="291"/>
        <v>2050671.68</v>
      </c>
      <c r="AC2097" s="5">
        <v>23451.52</v>
      </c>
      <c r="AD2097" s="5">
        <f t="shared" si="292"/>
        <v>1665057.92</v>
      </c>
      <c r="AE2097" s="5">
        <v>125732.62</v>
      </c>
      <c r="AF2097" s="5">
        <v>35241.379999999997</v>
      </c>
      <c r="AG2097" s="5">
        <v>9399.39</v>
      </c>
      <c r="AH2097" s="5">
        <v>3190</v>
      </c>
      <c r="AI2097" s="5">
        <v>7100</v>
      </c>
      <c r="AJ2097">
        <v>0</v>
      </c>
      <c r="AK2097" s="5">
        <v>0</v>
      </c>
      <c r="AL2097" s="5">
        <v>33241.160000000003</v>
      </c>
      <c r="AM2097" s="5">
        <v>130312.59</v>
      </c>
      <c r="AN2097">
        <v>8</v>
      </c>
      <c r="AO2097">
        <v>9</v>
      </c>
      <c r="AP2097" t="str">
        <f t="shared" si="293"/>
        <v>No</v>
      </c>
      <c r="AQ2097">
        <v>3</v>
      </c>
      <c r="AR2097" s="5">
        <f t="shared" si="294"/>
        <v>2009275.06</v>
      </c>
      <c r="AS2097" s="5">
        <f t="shared" si="295"/>
        <v>41396.620000000003</v>
      </c>
      <c r="AT2097" t="s">
        <v>59</v>
      </c>
      <c r="AU2097" t="s">
        <v>6164</v>
      </c>
      <c r="AV2097" t="s">
        <v>6165</v>
      </c>
      <c r="AW2097" t="s">
        <v>6166</v>
      </c>
      <c r="AX2097" t="s">
        <v>6167</v>
      </c>
      <c r="AY2097">
        <v>70</v>
      </c>
      <c r="AZ2097">
        <v>0</v>
      </c>
      <c r="BA2097">
        <v>22</v>
      </c>
      <c r="BB2097" t="s">
        <v>6198</v>
      </c>
      <c r="BC2097">
        <v>0</v>
      </c>
      <c r="BD2097">
        <v>1</v>
      </c>
      <c r="BE2097" t="s">
        <v>6188</v>
      </c>
      <c r="BF2097" t="s">
        <v>6170</v>
      </c>
      <c r="BG2097">
        <v>1</v>
      </c>
      <c r="BH2097" t="s">
        <v>6186</v>
      </c>
      <c r="BI2097">
        <v>32</v>
      </c>
      <c r="BJ2097" t="s">
        <v>6172</v>
      </c>
      <c r="BK2097">
        <v>0</v>
      </c>
      <c r="BL2097">
        <v>77</v>
      </c>
      <c r="BM2097" s="3">
        <f t="shared" si="296"/>
        <v>0.92207792207792205</v>
      </c>
    </row>
    <row r="2098" spans="1:65">
      <c r="A2098" t="s">
        <v>2231</v>
      </c>
      <c r="B2098" s="2">
        <v>45783</v>
      </c>
      <c r="C2098" t="s">
        <v>1632</v>
      </c>
      <c r="D2098" t="s">
        <v>2135</v>
      </c>
      <c r="E2098">
        <v>5</v>
      </c>
      <c r="F2098" t="s">
        <v>72</v>
      </c>
      <c r="G2098" t="s">
        <v>62</v>
      </c>
      <c r="H2098" t="s">
        <v>220</v>
      </c>
      <c r="I2098" t="s">
        <v>52</v>
      </c>
      <c r="J2098" t="s">
        <v>65</v>
      </c>
      <c r="K2098" t="s">
        <v>66</v>
      </c>
      <c r="L2098" t="s">
        <v>67</v>
      </c>
      <c r="M2098" t="s">
        <v>56</v>
      </c>
      <c r="N2098" t="s">
        <v>57</v>
      </c>
      <c r="O2098" t="s">
        <v>70</v>
      </c>
      <c r="P2098">
        <v>54</v>
      </c>
      <c r="Q2098">
        <v>55</v>
      </c>
      <c r="R2098">
        <v>54</v>
      </c>
      <c r="S2098">
        <v>1</v>
      </c>
      <c r="T2098">
        <f t="shared" si="288"/>
        <v>53</v>
      </c>
      <c r="U2098">
        <v>53</v>
      </c>
      <c r="V2098">
        <f t="shared" si="289"/>
        <v>0</v>
      </c>
      <c r="W2098" s="3">
        <f t="shared" si="290"/>
        <v>1.8518518518518517E-2</v>
      </c>
      <c r="X2098">
        <v>29</v>
      </c>
      <c r="Y2098" s="4">
        <v>5.4</v>
      </c>
      <c r="Z2098" s="4">
        <v>1.2</v>
      </c>
      <c r="AA2098" s="5">
        <v>48778.11</v>
      </c>
      <c r="AB2098" s="5">
        <f t="shared" si="291"/>
        <v>2585239.83</v>
      </c>
      <c r="AC2098" s="5">
        <v>34065.43</v>
      </c>
      <c r="AD2098" s="5">
        <f t="shared" si="292"/>
        <v>1839533.22</v>
      </c>
      <c r="AE2098" s="5">
        <v>126606.15</v>
      </c>
      <c r="AF2098" s="5">
        <v>34991.160000000003</v>
      </c>
      <c r="AG2098" s="5">
        <v>9608.5300000000007</v>
      </c>
      <c r="AH2098" s="5">
        <v>1740</v>
      </c>
      <c r="AI2098" s="5">
        <v>5069.3900000000003</v>
      </c>
      <c r="AJ2098">
        <v>0</v>
      </c>
      <c r="AK2098" s="5">
        <v>0</v>
      </c>
      <c r="AL2098" s="5">
        <v>0</v>
      </c>
      <c r="AM2098" s="5">
        <v>39656.589999999997</v>
      </c>
      <c r="AN2098">
        <v>4</v>
      </c>
      <c r="AO2098">
        <v>5</v>
      </c>
      <c r="AP2098" t="str">
        <f t="shared" si="293"/>
        <v>No</v>
      </c>
      <c r="AQ2098">
        <v>1</v>
      </c>
      <c r="AR2098" s="5">
        <f t="shared" si="294"/>
        <v>2057205.04</v>
      </c>
      <c r="AS2098" s="5">
        <f t="shared" si="295"/>
        <v>528034.79</v>
      </c>
      <c r="AT2098" t="s">
        <v>59</v>
      </c>
      <c r="AU2098" t="s">
        <v>6164</v>
      </c>
      <c r="AV2098" t="s">
        <v>6165</v>
      </c>
      <c r="AW2098" t="s">
        <v>6166</v>
      </c>
      <c r="AX2098" t="s">
        <v>6167</v>
      </c>
      <c r="AY2098">
        <v>55</v>
      </c>
      <c r="AZ2098">
        <v>0</v>
      </c>
      <c r="BA2098">
        <v>0</v>
      </c>
      <c r="BB2098" t="s">
        <v>6168</v>
      </c>
      <c r="BC2098">
        <v>0</v>
      </c>
      <c r="BD2098">
        <v>1</v>
      </c>
      <c r="BE2098" t="s">
        <v>6188</v>
      </c>
      <c r="BF2098" t="s">
        <v>6170</v>
      </c>
      <c r="BG2098">
        <v>0</v>
      </c>
      <c r="BH2098" t="s">
        <v>6171</v>
      </c>
      <c r="BI2098">
        <v>42</v>
      </c>
      <c r="BJ2098" t="s">
        <v>6172</v>
      </c>
      <c r="BK2098">
        <v>0</v>
      </c>
      <c r="BL2098">
        <v>61</v>
      </c>
      <c r="BM2098" s="3">
        <f t="shared" si="296"/>
        <v>0.88524590163934425</v>
      </c>
    </row>
    <row r="2099" spans="1:65">
      <c r="A2099" t="s">
        <v>2232</v>
      </c>
      <c r="B2099" s="2">
        <v>45783</v>
      </c>
      <c r="C2099" t="s">
        <v>1632</v>
      </c>
      <c r="D2099" t="s">
        <v>2135</v>
      </c>
      <c r="E2099">
        <v>5</v>
      </c>
      <c r="F2099" t="s">
        <v>72</v>
      </c>
      <c r="G2099" t="s">
        <v>50</v>
      </c>
      <c r="H2099" t="s">
        <v>119</v>
      </c>
      <c r="I2099" t="s">
        <v>64</v>
      </c>
      <c r="J2099" t="s">
        <v>65</v>
      </c>
      <c r="K2099" t="s">
        <v>66</v>
      </c>
      <c r="L2099" t="s">
        <v>55</v>
      </c>
      <c r="M2099" t="s">
        <v>56</v>
      </c>
      <c r="N2099" t="s">
        <v>57</v>
      </c>
      <c r="O2099" t="s">
        <v>70</v>
      </c>
      <c r="P2099">
        <v>63</v>
      </c>
      <c r="Q2099">
        <v>71</v>
      </c>
      <c r="R2099">
        <v>71</v>
      </c>
      <c r="S2099">
        <v>1</v>
      </c>
      <c r="T2099">
        <f t="shared" si="288"/>
        <v>70</v>
      </c>
      <c r="U2099">
        <v>62</v>
      </c>
      <c r="V2099">
        <f t="shared" si="289"/>
        <v>8</v>
      </c>
      <c r="W2099" s="3">
        <f t="shared" si="290"/>
        <v>1.4084507042253521E-2</v>
      </c>
      <c r="X2099">
        <v>20</v>
      </c>
      <c r="Y2099" s="4">
        <v>2.2999999999999998</v>
      </c>
      <c r="Z2099" s="4">
        <v>0.8</v>
      </c>
      <c r="AA2099" s="5">
        <v>48963.199999999997</v>
      </c>
      <c r="AB2099" s="5">
        <f t="shared" si="291"/>
        <v>3035718.4</v>
      </c>
      <c r="AC2099" s="5">
        <v>35061.46</v>
      </c>
      <c r="AD2099" s="5">
        <f t="shared" si="292"/>
        <v>2489363.66</v>
      </c>
      <c r="AE2099" s="5">
        <v>153947.79999999999</v>
      </c>
      <c r="AF2099" s="5">
        <v>43751.519999999997</v>
      </c>
      <c r="AG2099" s="5">
        <v>8679.57</v>
      </c>
      <c r="AH2099" s="5">
        <v>1160</v>
      </c>
      <c r="AI2099" s="5">
        <v>5103.12</v>
      </c>
      <c r="AJ2099">
        <v>0</v>
      </c>
      <c r="AK2099" s="5">
        <v>0</v>
      </c>
      <c r="AL2099" s="5">
        <v>7448.48</v>
      </c>
      <c r="AM2099" s="5">
        <v>42916.53</v>
      </c>
      <c r="AN2099">
        <v>4</v>
      </c>
      <c r="AO2099">
        <v>3</v>
      </c>
      <c r="AP2099" t="str">
        <f t="shared" si="293"/>
        <v>Yes</v>
      </c>
      <c r="AQ2099">
        <v>0</v>
      </c>
      <c r="AR2099" s="5">
        <f t="shared" si="294"/>
        <v>2752370.68</v>
      </c>
      <c r="AS2099" s="5">
        <f t="shared" si="295"/>
        <v>283347.71999999997</v>
      </c>
      <c r="AT2099" t="s">
        <v>59</v>
      </c>
      <c r="AU2099" t="s">
        <v>6164</v>
      </c>
      <c r="AV2099" t="s">
        <v>6165</v>
      </c>
      <c r="AW2099" t="s">
        <v>6166</v>
      </c>
      <c r="AX2099" t="s">
        <v>6184</v>
      </c>
      <c r="AY2099">
        <v>65</v>
      </c>
      <c r="AZ2099">
        <v>0</v>
      </c>
      <c r="BA2099">
        <v>42</v>
      </c>
      <c r="BB2099" t="s">
        <v>6180</v>
      </c>
      <c r="BC2099">
        <v>0</v>
      </c>
      <c r="BD2099">
        <v>0</v>
      </c>
      <c r="BE2099" t="s">
        <v>6169</v>
      </c>
      <c r="BF2099" t="s">
        <v>6170</v>
      </c>
      <c r="BG2099">
        <v>1</v>
      </c>
      <c r="BH2099" t="s">
        <v>6179</v>
      </c>
      <c r="BI2099">
        <v>50</v>
      </c>
      <c r="BJ2099" t="s">
        <v>6172</v>
      </c>
      <c r="BK2099">
        <v>0</v>
      </c>
      <c r="BL2099">
        <v>74</v>
      </c>
      <c r="BM2099" s="3">
        <f t="shared" si="296"/>
        <v>0.95945945945945943</v>
      </c>
    </row>
    <row r="2100" spans="1:65">
      <c r="A2100" t="s">
        <v>2233</v>
      </c>
      <c r="B2100" s="2">
        <v>45783</v>
      </c>
      <c r="C2100" t="s">
        <v>1632</v>
      </c>
      <c r="D2100" t="s">
        <v>2135</v>
      </c>
      <c r="E2100">
        <v>5</v>
      </c>
      <c r="F2100" t="s">
        <v>61</v>
      </c>
      <c r="G2100" t="s">
        <v>62</v>
      </c>
      <c r="H2100" t="s">
        <v>115</v>
      </c>
      <c r="I2100" t="s">
        <v>74</v>
      </c>
      <c r="J2100" t="s">
        <v>53</v>
      </c>
      <c r="K2100" t="s">
        <v>66</v>
      </c>
      <c r="L2100" t="s">
        <v>67</v>
      </c>
      <c r="M2100" t="s">
        <v>56</v>
      </c>
      <c r="N2100" t="s">
        <v>57</v>
      </c>
      <c r="O2100" t="s">
        <v>70</v>
      </c>
      <c r="P2100">
        <v>74</v>
      </c>
      <c r="Q2100">
        <v>77</v>
      </c>
      <c r="R2100">
        <v>76</v>
      </c>
      <c r="S2100">
        <v>2</v>
      </c>
      <c r="T2100">
        <f t="shared" si="288"/>
        <v>74</v>
      </c>
      <c r="U2100">
        <v>71</v>
      </c>
      <c r="V2100">
        <f t="shared" si="289"/>
        <v>3</v>
      </c>
      <c r="W2100" s="3">
        <f t="shared" si="290"/>
        <v>2.6315789473684209E-2</v>
      </c>
      <c r="X2100">
        <v>17</v>
      </c>
      <c r="Y2100" s="4">
        <v>4.5999999999999996</v>
      </c>
      <c r="Z2100" s="4">
        <v>1.9</v>
      </c>
      <c r="AA2100" s="5">
        <v>30240.9</v>
      </c>
      <c r="AB2100" s="5">
        <f t="shared" si="291"/>
        <v>2147103.9</v>
      </c>
      <c r="AC2100" s="5">
        <v>22897.360000000001</v>
      </c>
      <c r="AD2100" s="5">
        <f t="shared" si="292"/>
        <v>1740199.36</v>
      </c>
      <c r="AE2100" s="5">
        <v>129162.82</v>
      </c>
      <c r="AF2100" s="5">
        <v>32735</v>
      </c>
      <c r="AG2100" s="5">
        <v>8685.74</v>
      </c>
      <c r="AH2100" s="5">
        <v>2755</v>
      </c>
      <c r="AI2100" s="5">
        <v>7049.28</v>
      </c>
      <c r="AJ2100">
        <v>0</v>
      </c>
      <c r="AK2100" s="5">
        <v>0</v>
      </c>
      <c r="AL2100" s="5">
        <v>33840.06</v>
      </c>
      <c r="AM2100" s="5">
        <v>87965.17</v>
      </c>
      <c r="AN2100">
        <v>4</v>
      </c>
      <c r="AO2100">
        <v>6</v>
      </c>
      <c r="AP2100" t="str">
        <f t="shared" si="293"/>
        <v>No</v>
      </c>
      <c r="AQ2100">
        <v>2</v>
      </c>
      <c r="AR2100" s="5">
        <f t="shared" si="294"/>
        <v>2042392.43</v>
      </c>
      <c r="AS2100" s="5">
        <f t="shared" si="295"/>
        <v>104711.47</v>
      </c>
      <c r="AT2100" t="s">
        <v>59</v>
      </c>
      <c r="AU2100" t="s">
        <v>6164</v>
      </c>
      <c r="AV2100" t="s">
        <v>6165</v>
      </c>
      <c r="AW2100" t="s">
        <v>6166</v>
      </c>
      <c r="AX2100" t="s">
        <v>6167</v>
      </c>
      <c r="AY2100">
        <v>77</v>
      </c>
      <c r="AZ2100">
        <v>0</v>
      </c>
      <c r="BA2100">
        <v>25</v>
      </c>
      <c r="BB2100" t="s">
        <v>6198</v>
      </c>
      <c r="BC2100">
        <v>1</v>
      </c>
      <c r="BD2100">
        <v>1</v>
      </c>
      <c r="BE2100" t="s">
        <v>6188</v>
      </c>
      <c r="BF2100" t="s">
        <v>6170</v>
      </c>
      <c r="BG2100">
        <v>0</v>
      </c>
      <c r="BH2100" t="s">
        <v>6171</v>
      </c>
      <c r="BI2100">
        <v>14</v>
      </c>
      <c r="BJ2100" t="s">
        <v>6172</v>
      </c>
      <c r="BK2100">
        <v>0</v>
      </c>
      <c r="BL2100">
        <v>81</v>
      </c>
      <c r="BM2100" s="3">
        <f t="shared" si="296"/>
        <v>0.93827160493827155</v>
      </c>
    </row>
    <row r="2101" spans="1:65">
      <c r="A2101" t="s">
        <v>2234</v>
      </c>
      <c r="B2101" s="2">
        <v>45783</v>
      </c>
      <c r="C2101" t="s">
        <v>1632</v>
      </c>
      <c r="D2101" t="s">
        <v>2135</v>
      </c>
      <c r="E2101">
        <v>5</v>
      </c>
      <c r="F2101" t="s">
        <v>72</v>
      </c>
      <c r="G2101" t="s">
        <v>62</v>
      </c>
      <c r="H2101" t="s">
        <v>175</v>
      </c>
      <c r="I2101" t="s">
        <v>64</v>
      </c>
      <c r="J2101" t="s">
        <v>53</v>
      </c>
      <c r="K2101" t="s">
        <v>66</v>
      </c>
      <c r="L2101" t="s">
        <v>67</v>
      </c>
      <c r="M2101" t="s">
        <v>56</v>
      </c>
      <c r="N2101" t="s">
        <v>57</v>
      </c>
      <c r="O2101" t="s">
        <v>120</v>
      </c>
      <c r="P2101">
        <v>86</v>
      </c>
      <c r="Q2101">
        <v>90</v>
      </c>
      <c r="R2101">
        <v>90</v>
      </c>
      <c r="S2101">
        <v>2</v>
      </c>
      <c r="T2101">
        <f t="shared" si="288"/>
        <v>88</v>
      </c>
      <c r="U2101">
        <v>84</v>
      </c>
      <c r="V2101">
        <f t="shared" si="289"/>
        <v>4</v>
      </c>
      <c r="W2101" s="3">
        <f t="shared" si="290"/>
        <v>2.2222222222222223E-2</v>
      </c>
      <c r="X2101">
        <v>18</v>
      </c>
      <c r="Y2101" s="4">
        <v>1.9</v>
      </c>
      <c r="Z2101" s="4">
        <v>1.4</v>
      </c>
      <c r="AA2101" s="5">
        <v>30235.45</v>
      </c>
      <c r="AB2101" s="5">
        <f t="shared" si="291"/>
        <v>2539777.7999999998</v>
      </c>
      <c r="AC2101" s="5">
        <v>23002.27</v>
      </c>
      <c r="AD2101" s="5">
        <f t="shared" si="292"/>
        <v>2070204.3</v>
      </c>
      <c r="AE2101" s="5">
        <v>149760.73000000001</v>
      </c>
      <c r="AF2101" s="5">
        <v>37802.699999999997</v>
      </c>
      <c r="AG2101" s="5">
        <v>8269.06</v>
      </c>
      <c r="AH2101" s="5">
        <v>2030</v>
      </c>
      <c r="AI2101" s="5">
        <v>7111.11</v>
      </c>
      <c r="AJ2101">
        <v>0</v>
      </c>
      <c r="AK2101" s="5">
        <v>0</v>
      </c>
      <c r="AL2101" s="5">
        <v>34725.269999999997</v>
      </c>
      <c r="AM2101" s="5">
        <v>89441.83</v>
      </c>
      <c r="AN2101">
        <v>4</v>
      </c>
      <c r="AO2101">
        <v>4</v>
      </c>
      <c r="AP2101" t="str">
        <f t="shared" si="293"/>
        <v>Yes</v>
      </c>
      <c r="AQ2101">
        <v>1</v>
      </c>
      <c r="AR2101" s="5">
        <f t="shared" si="294"/>
        <v>2399345</v>
      </c>
      <c r="AS2101" s="5">
        <f t="shared" si="295"/>
        <v>140432.79999999999</v>
      </c>
      <c r="AT2101" t="s">
        <v>59</v>
      </c>
      <c r="AU2101" t="s">
        <v>6164</v>
      </c>
      <c r="AV2101" t="s">
        <v>6165</v>
      </c>
      <c r="AW2101" t="s">
        <v>6166</v>
      </c>
      <c r="AX2101" t="s">
        <v>6184</v>
      </c>
      <c r="AY2101">
        <v>86</v>
      </c>
      <c r="AZ2101">
        <v>0</v>
      </c>
      <c r="BA2101">
        <v>26</v>
      </c>
      <c r="BB2101" t="s">
        <v>6180</v>
      </c>
      <c r="BC2101">
        <v>0</v>
      </c>
      <c r="BD2101">
        <v>0</v>
      </c>
      <c r="BE2101" t="s">
        <v>6169</v>
      </c>
      <c r="BF2101" t="s">
        <v>6170</v>
      </c>
      <c r="BG2101">
        <v>0</v>
      </c>
      <c r="BH2101" t="s">
        <v>6171</v>
      </c>
      <c r="BI2101">
        <v>12</v>
      </c>
      <c r="BJ2101" t="s">
        <v>6172</v>
      </c>
      <c r="BK2101">
        <v>0</v>
      </c>
      <c r="BL2101">
        <v>96</v>
      </c>
      <c r="BM2101" s="3">
        <f t="shared" si="296"/>
        <v>0.9375</v>
      </c>
    </row>
    <row r="2102" spans="1:65">
      <c r="A2102" t="s">
        <v>2235</v>
      </c>
      <c r="B2102" s="2">
        <v>45783</v>
      </c>
      <c r="C2102" t="s">
        <v>1632</v>
      </c>
      <c r="D2102" t="s">
        <v>2135</v>
      </c>
      <c r="E2102">
        <v>5</v>
      </c>
      <c r="F2102" t="s">
        <v>49</v>
      </c>
      <c r="G2102" t="s">
        <v>50</v>
      </c>
      <c r="H2102" t="s">
        <v>108</v>
      </c>
      <c r="I2102" t="s">
        <v>74</v>
      </c>
      <c r="J2102" t="s">
        <v>65</v>
      </c>
      <c r="K2102" t="s">
        <v>75</v>
      </c>
      <c r="L2102" t="s">
        <v>55</v>
      </c>
      <c r="M2102" t="s">
        <v>56</v>
      </c>
      <c r="N2102" t="s">
        <v>76</v>
      </c>
      <c r="O2102" t="s">
        <v>82</v>
      </c>
      <c r="P2102">
        <v>60</v>
      </c>
      <c r="Q2102">
        <v>63</v>
      </c>
      <c r="R2102">
        <v>61</v>
      </c>
      <c r="S2102">
        <v>1</v>
      </c>
      <c r="T2102">
        <f t="shared" si="288"/>
        <v>60</v>
      </c>
      <c r="U2102">
        <v>59</v>
      </c>
      <c r="V2102">
        <f t="shared" si="289"/>
        <v>1</v>
      </c>
      <c r="W2102" s="3">
        <f t="shared" si="290"/>
        <v>1.6393442622950821E-2</v>
      </c>
      <c r="X2102">
        <v>8</v>
      </c>
      <c r="Y2102" s="4">
        <v>2.4</v>
      </c>
      <c r="Z2102" s="4">
        <v>1.2</v>
      </c>
      <c r="AA2102" s="5">
        <v>51973.03</v>
      </c>
      <c r="AB2102" s="5">
        <f t="shared" si="291"/>
        <v>3066408.77</v>
      </c>
      <c r="AC2102" s="5">
        <v>34748.239999999998</v>
      </c>
      <c r="AD2102" s="5">
        <f t="shared" si="292"/>
        <v>2119642.64</v>
      </c>
      <c r="AE2102" s="5">
        <v>137195.73000000001</v>
      </c>
      <c r="AF2102" s="5">
        <v>38632.17</v>
      </c>
      <c r="AG2102" s="5">
        <v>7574.32</v>
      </c>
      <c r="AH2102" s="5">
        <v>1740</v>
      </c>
      <c r="AI2102" s="5">
        <v>5101.82</v>
      </c>
      <c r="AJ2102">
        <v>0</v>
      </c>
      <c r="AK2102" s="5">
        <v>0</v>
      </c>
      <c r="AL2102" s="5">
        <v>1076.3399999999999</v>
      </c>
      <c r="AM2102" s="5">
        <v>39708.620000000003</v>
      </c>
      <c r="AN2102">
        <v>4</v>
      </c>
      <c r="AO2102">
        <v>4</v>
      </c>
      <c r="AP2102" t="str">
        <f t="shared" si="293"/>
        <v>Yes</v>
      </c>
      <c r="AQ2102">
        <v>1</v>
      </c>
      <c r="AR2102" s="5">
        <f t="shared" si="294"/>
        <v>2350671.64</v>
      </c>
      <c r="AS2102" s="5">
        <f t="shared" si="295"/>
        <v>715737.13</v>
      </c>
      <c r="AT2102" t="s">
        <v>59</v>
      </c>
      <c r="AU2102" t="s">
        <v>6164</v>
      </c>
      <c r="AV2102" t="s">
        <v>6165</v>
      </c>
      <c r="AW2102" t="s">
        <v>6166</v>
      </c>
      <c r="AX2102" t="s">
        <v>6167</v>
      </c>
      <c r="AY2102">
        <v>66</v>
      </c>
      <c r="AZ2102">
        <v>3</v>
      </c>
      <c r="BA2102">
        <v>11</v>
      </c>
      <c r="BB2102" t="s">
        <v>6185</v>
      </c>
      <c r="BC2102">
        <v>0</v>
      </c>
      <c r="BD2102">
        <v>0</v>
      </c>
      <c r="BE2102" t="s">
        <v>6169</v>
      </c>
      <c r="BF2102" t="s">
        <v>6170</v>
      </c>
      <c r="BG2102">
        <v>0</v>
      </c>
      <c r="BH2102" t="s">
        <v>6171</v>
      </c>
      <c r="BI2102">
        <v>26</v>
      </c>
      <c r="BJ2102" t="s">
        <v>6172</v>
      </c>
      <c r="BK2102">
        <v>0</v>
      </c>
      <c r="BL2102">
        <v>68</v>
      </c>
      <c r="BM2102" s="3">
        <f t="shared" si="296"/>
        <v>0.8970588235294118</v>
      </c>
    </row>
    <row r="2103" spans="1:65">
      <c r="A2103" t="s">
        <v>2236</v>
      </c>
      <c r="B2103" s="2">
        <v>45784</v>
      </c>
      <c r="C2103" t="s">
        <v>1632</v>
      </c>
      <c r="D2103" t="s">
        <v>2135</v>
      </c>
      <c r="E2103">
        <v>5</v>
      </c>
      <c r="F2103" t="s">
        <v>78</v>
      </c>
      <c r="G2103" t="s">
        <v>79</v>
      </c>
      <c r="H2103" t="s">
        <v>136</v>
      </c>
      <c r="I2103" t="s">
        <v>74</v>
      </c>
      <c r="J2103" t="s">
        <v>53</v>
      </c>
      <c r="K2103" t="s">
        <v>66</v>
      </c>
      <c r="L2103" t="s">
        <v>92</v>
      </c>
      <c r="M2103" t="s">
        <v>56</v>
      </c>
      <c r="N2103" t="s">
        <v>76</v>
      </c>
      <c r="O2103" t="s">
        <v>70</v>
      </c>
      <c r="P2103">
        <v>69</v>
      </c>
      <c r="Q2103">
        <v>70</v>
      </c>
      <c r="R2103">
        <v>67</v>
      </c>
      <c r="S2103">
        <v>1</v>
      </c>
      <c r="T2103">
        <f t="shared" si="288"/>
        <v>66</v>
      </c>
      <c r="U2103">
        <v>66</v>
      </c>
      <c r="V2103">
        <f t="shared" si="289"/>
        <v>0</v>
      </c>
      <c r="W2103" s="3">
        <f t="shared" si="290"/>
        <v>1.4925373134328358E-2</v>
      </c>
      <c r="X2103">
        <v>15</v>
      </c>
      <c r="Y2103" s="4">
        <v>5.5</v>
      </c>
      <c r="Z2103" s="4">
        <v>1.3</v>
      </c>
      <c r="AA2103" s="5">
        <v>30559.119999999999</v>
      </c>
      <c r="AB2103" s="5">
        <f t="shared" si="291"/>
        <v>2016901.92</v>
      </c>
      <c r="AC2103" s="5">
        <v>23713.26</v>
      </c>
      <c r="AD2103" s="5">
        <f t="shared" si="292"/>
        <v>1588788.42</v>
      </c>
      <c r="AE2103" s="5">
        <v>114685.9</v>
      </c>
      <c r="AF2103" s="5">
        <v>31342.61</v>
      </c>
      <c r="AG2103" s="5">
        <v>8293.51</v>
      </c>
      <c r="AH2103" s="5">
        <v>1885</v>
      </c>
      <c r="AI2103" s="5">
        <v>3514.75</v>
      </c>
      <c r="AJ2103">
        <v>0</v>
      </c>
      <c r="AK2103" s="5">
        <v>0</v>
      </c>
      <c r="AL2103" s="5">
        <v>31740.84</v>
      </c>
      <c r="AM2103" s="5">
        <v>75388.039999999994</v>
      </c>
      <c r="AN2103">
        <v>4</v>
      </c>
      <c r="AO2103">
        <v>4</v>
      </c>
      <c r="AP2103" t="str">
        <f t="shared" si="293"/>
        <v>Yes</v>
      </c>
      <c r="AQ2103">
        <v>1</v>
      </c>
      <c r="AR2103" s="5">
        <f t="shared" si="294"/>
        <v>1855639.07</v>
      </c>
      <c r="AS2103" s="5">
        <f t="shared" si="295"/>
        <v>161262.85</v>
      </c>
      <c r="AT2103" t="s">
        <v>59</v>
      </c>
      <c r="AU2103" t="s">
        <v>6164</v>
      </c>
      <c r="AV2103" t="s">
        <v>6165</v>
      </c>
      <c r="AW2103" t="s">
        <v>6166</v>
      </c>
      <c r="AX2103" t="s">
        <v>6167</v>
      </c>
      <c r="AY2103">
        <v>70</v>
      </c>
      <c r="AZ2103">
        <v>0</v>
      </c>
      <c r="BA2103">
        <v>0</v>
      </c>
      <c r="BB2103" t="s">
        <v>6168</v>
      </c>
      <c r="BC2103">
        <v>0</v>
      </c>
      <c r="BD2103">
        <v>0</v>
      </c>
      <c r="BE2103" t="s">
        <v>6169</v>
      </c>
      <c r="BF2103" t="s">
        <v>6170</v>
      </c>
      <c r="BG2103">
        <v>0</v>
      </c>
      <c r="BH2103" t="s">
        <v>6171</v>
      </c>
      <c r="BI2103">
        <v>36</v>
      </c>
      <c r="BJ2103" t="s">
        <v>6172</v>
      </c>
      <c r="BK2103">
        <v>0</v>
      </c>
      <c r="BL2103">
        <v>76</v>
      </c>
      <c r="BM2103" s="3">
        <f t="shared" si="296"/>
        <v>0.88157894736842102</v>
      </c>
    </row>
    <row r="2104" spans="1:65">
      <c r="A2104" t="s">
        <v>2237</v>
      </c>
      <c r="B2104" s="2">
        <v>45784</v>
      </c>
      <c r="C2104" t="s">
        <v>1632</v>
      </c>
      <c r="D2104" t="s">
        <v>2135</v>
      </c>
      <c r="E2104">
        <v>5</v>
      </c>
      <c r="F2104" t="s">
        <v>78</v>
      </c>
      <c r="G2104" t="s">
        <v>50</v>
      </c>
      <c r="H2104" t="s">
        <v>173</v>
      </c>
      <c r="I2104" t="s">
        <v>74</v>
      </c>
      <c r="J2104" t="s">
        <v>81</v>
      </c>
      <c r="K2104" t="s">
        <v>75</v>
      </c>
      <c r="L2104" t="s">
        <v>55</v>
      </c>
      <c r="M2104" t="s">
        <v>56</v>
      </c>
      <c r="N2104" t="s">
        <v>94</v>
      </c>
      <c r="O2104" t="s">
        <v>70</v>
      </c>
      <c r="P2104">
        <v>38</v>
      </c>
      <c r="Q2104">
        <v>38</v>
      </c>
      <c r="R2104">
        <v>36</v>
      </c>
      <c r="S2104">
        <v>1</v>
      </c>
      <c r="T2104">
        <f t="shared" si="288"/>
        <v>35</v>
      </c>
      <c r="U2104">
        <v>35</v>
      </c>
      <c r="V2104">
        <f t="shared" si="289"/>
        <v>0</v>
      </c>
      <c r="W2104" s="3">
        <f t="shared" si="290"/>
        <v>2.7777777777777776E-2</v>
      </c>
      <c r="X2104">
        <v>34</v>
      </c>
      <c r="Y2104" s="4">
        <v>0.8</v>
      </c>
      <c r="Z2104" s="4">
        <v>0.8</v>
      </c>
      <c r="AA2104" s="5">
        <v>77782.080000000002</v>
      </c>
      <c r="AB2104" s="5">
        <f t="shared" si="291"/>
        <v>2722372.8</v>
      </c>
      <c r="AC2104" s="5">
        <v>52712.92</v>
      </c>
      <c r="AD2104" s="5">
        <f t="shared" si="292"/>
        <v>1897665.12</v>
      </c>
      <c r="AE2104" s="5">
        <v>110306.29</v>
      </c>
      <c r="AF2104" s="5">
        <v>33126</v>
      </c>
      <c r="AG2104" s="5">
        <v>9742.89</v>
      </c>
      <c r="AH2104" s="5">
        <v>1160</v>
      </c>
      <c r="AI2104" s="5">
        <v>7418.18</v>
      </c>
      <c r="AJ2104">
        <v>0</v>
      </c>
      <c r="AK2104" s="5">
        <v>0</v>
      </c>
      <c r="AL2104" s="5">
        <v>0</v>
      </c>
      <c r="AM2104" s="5">
        <v>21753.99</v>
      </c>
      <c r="AN2104">
        <v>4</v>
      </c>
      <c r="AO2104">
        <v>2</v>
      </c>
      <c r="AP2104" t="str">
        <f t="shared" si="293"/>
        <v>Yes</v>
      </c>
      <c r="AQ2104">
        <v>1</v>
      </c>
      <c r="AR2104" s="5">
        <f t="shared" si="294"/>
        <v>2081172.47</v>
      </c>
      <c r="AS2104" s="5">
        <f t="shared" si="295"/>
        <v>641200.32999999996</v>
      </c>
      <c r="AT2104" t="s">
        <v>59</v>
      </c>
      <c r="AU2104" t="s">
        <v>6164</v>
      </c>
      <c r="AV2104" t="s">
        <v>6165</v>
      </c>
      <c r="AW2104" t="s">
        <v>6166</v>
      </c>
      <c r="AX2104" t="s">
        <v>6167</v>
      </c>
      <c r="AY2104">
        <v>38</v>
      </c>
      <c r="AZ2104">
        <v>0</v>
      </c>
      <c r="BA2104">
        <v>0</v>
      </c>
      <c r="BB2104" t="s">
        <v>6168</v>
      </c>
      <c r="BC2104">
        <v>0</v>
      </c>
      <c r="BD2104">
        <v>0</v>
      </c>
      <c r="BE2104" t="s">
        <v>6169</v>
      </c>
      <c r="BF2104" t="s">
        <v>6170</v>
      </c>
      <c r="BG2104">
        <v>2</v>
      </c>
      <c r="BH2104" t="s">
        <v>6209</v>
      </c>
      <c r="BI2104">
        <v>95</v>
      </c>
      <c r="BJ2104" t="s">
        <v>6193</v>
      </c>
      <c r="BK2104">
        <v>0</v>
      </c>
      <c r="BL2104">
        <v>49</v>
      </c>
      <c r="BM2104" s="3">
        <f t="shared" si="296"/>
        <v>0.73469387755102045</v>
      </c>
    </row>
    <row r="2105" spans="1:65">
      <c r="A2105" t="s">
        <v>2238</v>
      </c>
      <c r="B2105" s="2">
        <v>45784</v>
      </c>
      <c r="C2105" t="s">
        <v>1632</v>
      </c>
      <c r="D2105" t="s">
        <v>2135</v>
      </c>
      <c r="E2105">
        <v>5</v>
      </c>
      <c r="F2105" t="s">
        <v>78</v>
      </c>
      <c r="G2105" t="s">
        <v>62</v>
      </c>
      <c r="H2105" t="s">
        <v>190</v>
      </c>
      <c r="I2105" t="s">
        <v>64</v>
      </c>
      <c r="J2105" t="s">
        <v>53</v>
      </c>
      <c r="K2105" t="s">
        <v>54</v>
      </c>
      <c r="L2105" t="s">
        <v>67</v>
      </c>
      <c r="M2105" t="s">
        <v>68</v>
      </c>
      <c r="N2105" t="s">
        <v>76</v>
      </c>
      <c r="O2105" t="s">
        <v>58</v>
      </c>
      <c r="P2105">
        <v>66</v>
      </c>
      <c r="Q2105">
        <v>69</v>
      </c>
      <c r="R2105">
        <v>65</v>
      </c>
      <c r="S2105">
        <v>6</v>
      </c>
      <c r="T2105">
        <f t="shared" si="288"/>
        <v>59</v>
      </c>
      <c r="U2105">
        <v>59</v>
      </c>
      <c r="V2105">
        <f t="shared" si="289"/>
        <v>0</v>
      </c>
      <c r="W2105" s="3">
        <f t="shared" si="290"/>
        <v>9.2307692307692313E-2</v>
      </c>
      <c r="X2105">
        <v>32</v>
      </c>
      <c r="Y2105" s="4">
        <v>0.3</v>
      </c>
      <c r="Z2105" s="4">
        <v>0.6</v>
      </c>
      <c r="AA2105" s="5">
        <v>39260.550000000003</v>
      </c>
      <c r="AB2105" s="5">
        <f t="shared" si="291"/>
        <v>2316372.4500000002</v>
      </c>
      <c r="AC2105" s="5">
        <v>21873.35</v>
      </c>
      <c r="AD2105" s="5">
        <f t="shared" si="292"/>
        <v>1421767.75</v>
      </c>
      <c r="AE2105" s="5">
        <v>107683.65</v>
      </c>
      <c r="AF2105" s="5">
        <v>30904.47</v>
      </c>
      <c r="AG2105" s="5">
        <v>35915.81</v>
      </c>
      <c r="AH2105" s="5">
        <v>870</v>
      </c>
      <c r="AI2105" s="5">
        <v>59836.91</v>
      </c>
      <c r="AJ2105">
        <v>1</v>
      </c>
      <c r="AK2105" s="5">
        <v>8395.67</v>
      </c>
      <c r="AL2105" s="5">
        <v>0</v>
      </c>
      <c r="AM2105" s="5">
        <v>36915.22</v>
      </c>
      <c r="AN2105">
        <v>4</v>
      </c>
      <c r="AO2105">
        <v>3</v>
      </c>
      <c r="AP2105" t="str">
        <f t="shared" si="293"/>
        <v>Yes</v>
      </c>
      <c r="AQ2105">
        <v>2</v>
      </c>
      <c r="AR2105" s="5">
        <f t="shared" si="294"/>
        <v>1702289.48</v>
      </c>
      <c r="AS2105" s="5">
        <f t="shared" si="295"/>
        <v>614082.97</v>
      </c>
      <c r="AT2105" t="s">
        <v>1641</v>
      </c>
      <c r="AU2105" t="s">
        <v>6189</v>
      </c>
      <c r="AV2105" t="s">
        <v>6201</v>
      </c>
      <c r="AW2105" t="s">
        <v>6175</v>
      </c>
      <c r="AX2105" t="s">
        <v>6167</v>
      </c>
      <c r="AY2105">
        <v>66</v>
      </c>
      <c r="AZ2105">
        <v>0</v>
      </c>
      <c r="BA2105">
        <v>0</v>
      </c>
      <c r="BB2105" t="s">
        <v>6168</v>
      </c>
      <c r="BC2105">
        <v>0</v>
      </c>
      <c r="BD2105">
        <v>0</v>
      </c>
      <c r="BE2105" t="s">
        <v>6169</v>
      </c>
      <c r="BF2105" t="s">
        <v>6210</v>
      </c>
      <c r="BG2105">
        <v>0</v>
      </c>
      <c r="BH2105" t="s">
        <v>6171</v>
      </c>
      <c r="BI2105">
        <v>34</v>
      </c>
      <c r="BJ2105" t="s">
        <v>6172</v>
      </c>
      <c r="BK2105">
        <v>0</v>
      </c>
      <c r="BL2105">
        <v>75</v>
      </c>
      <c r="BM2105" s="3">
        <f t="shared" si="296"/>
        <v>0.8666666666666667</v>
      </c>
    </row>
    <row r="2106" spans="1:65">
      <c r="A2106" t="s">
        <v>2239</v>
      </c>
      <c r="B2106" s="2">
        <v>45784</v>
      </c>
      <c r="C2106" t="s">
        <v>1632</v>
      </c>
      <c r="D2106" t="s">
        <v>2135</v>
      </c>
      <c r="E2106">
        <v>5</v>
      </c>
      <c r="F2106" t="s">
        <v>49</v>
      </c>
      <c r="G2106" t="s">
        <v>79</v>
      </c>
      <c r="H2106" t="s">
        <v>260</v>
      </c>
      <c r="I2106" t="s">
        <v>74</v>
      </c>
      <c r="J2106" t="s">
        <v>53</v>
      </c>
      <c r="K2106" t="s">
        <v>75</v>
      </c>
      <c r="L2106" t="s">
        <v>67</v>
      </c>
      <c r="M2106" t="s">
        <v>68</v>
      </c>
      <c r="N2106" t="s">
        <v>57</v>
      </c>
      <c r="O2106" t="s">
        <v>82</v>
      </c>
      <c r="P2106">
        <v>61</v>
      </c>
      <c r="Q2106">
        <v>63</v>
      </c>
      <c r="R2106">
        <v>63</v>
      </c>
      <c r="S2106">
        <v>4</v>
      </c>
      <c r="T2106">
        <f t="shared" si="288"/>
        <v>59</v>
      </c>
      <c r="U2106">
        <v>59</v>
      </c>
      <c r="V2106">
        <f t="shared" si="289"/>
        <v>0</v>
      </c>
      <c r="W2106" s="3">
        <f t="shared" si="290"/>
        <v>6.3492063492063489E-2</v>
      </c>
      <c r="X2106">
        <v>26</v>
      </c>
      <c r="Y2106" s="4">
        <v>2.9</v>
      </c>
      <c r="Z2106" s="4">
        <v>1.2</v>
      </c>
      <c r="AA2106" s="5">
        <v>35733.67</v>
      </c>
      <c r="AB2106" s="5">
        <f t="shared" si="291"/>
        <v>2108286.5299999998</v>
      </c>
      <c r="AC2106" s="5">
        <v>21807.46</v>
      </c>
      <c r="AD2106" s="5">
        <f t="shared" si="292"/>
        <v>1373869.98</v>
      </c>
      <c r="AE2106" s="5">
        <v>106561.34</v>
      </c>
      <c r="AF2106" s="5">
        <v>29093.84</v>
      </c>
      <c r="AG2106" s="5">
        <v>34959.65</v>
      </c>
      <c r="AH2106" s="5">
        <v>1740</v>
      </c>
      <c r="AI2106" s="5">
        <v>55060</v>
      </c>
      <c r="AJ2106">
        <v>1</v>
      </c>
      <c r="AK2106" s="5">
        <v>8601.01</v>
      </c>
      <c r="AL2106" s="5">
        <v>0</v>
      </c>
      <c r="AM2106" s="5">
        <v>36576.29</v>
      </c>
      <c r="AN2106">
        <v>4</v>
      </c>
      <c r="AO2106">
        <v>3</v>
      </c>
      <c r="AP2106" t="str">
        <f t="shared" si="293"/>
        <v>Yes</v>
      </c>
      <c r="AQ2106">
        <v>1</v>
      </c>
      <c r="AR2106" s="5">
        <f t="shared" si="294"/>
        <v>1646462.11</v>
      </c>
      <c r="AS2106" s="5">
        <f t="shared" si="295"/>
        <v>461824.42</v>
      </c>
      <c r="AT2106" t="s">
        <v>1641</v>
      </c>
      <c r="AU2106" t="s">
        <v>6173</v>
      </c>
      <c r="AV2106" t="s">
        <v>6174</v>
      </c>
      <c r="AW2106" t="s">
        <v>6175</v>
      </c>
      <c r="AX2106" t="s">
        <v>6184</v>
      </c>
      <c r="AY2106">
        <v>64</v>
      </c>
      <c r="AZ2106">
        <v>0</v>
      </c>
      <c r="BA2106">
        <v>0</v>
      </c>
      <c r="BB2106" t="s">
        <v>6168</v>
      </c>
      <c r="BC2106">
        <v>0</v>
      </c>
      <c r="BD2106">
        <v>0</v>
      </c>
      <c r="BE2106" t="s">
        <v>6169</v>
      </c>
      <c r="BF2106" t="s">
        <v>6210</v>
      </c>
      <c r="BG2106">
        <v>3</v>
      </c>
      <c r="BH2106" t="s">
        <v>6211</v>
      </c>
      <c r="BI2106">
        <v>87</v>
      </c>
      <c r="BJ2106" t="s">
        <v>6193</v>
      </c>
      <c r="BK2106">
        <v>0</v>
      </c>
      <c r="BL2106">
        <v>75</v>
      </c>
      <c r="BM2106" s="3">
        <f t="shared" si="296"/>
        <v>0.84</v>
      </c>
    </row>
    <row r="2107" spans="1:65">
      <c r="A2107" t="s">
        <v>2240</v>
      </c>
      <c r="B2107" s="2">
        <v>45784</v>
      </c>
      <c r="C2107" t="s">
        <v>1632</v>
      </c>
      <c r="D2107" t="s">
        <v>2135</v>
      </c>
      <c r="E2107">
        <v>5</v>
      </c>
      <c r="F2107" t="s">
        <v>49</v>
      </c>
      <c r="G2107" t="s">
        <v>50</v>
      </c>
      <c r="H2107" t="s">
        <v>51</v>
      </c>
      <c r="I2107" t="s">
        <v>52</v>
      </c>
      <c r="J2107" t="s">
        <v>53</v>
      </c>
      <c r="K2107" t="s">
        <v>66</v>
      </c>
      <c r="L2107" t="s">
        <v>67</v>
      </c>
      <c r="M2107" t="s">
        <v>68</v>
      </c>
      <c r="N2107" t="s">
        <v>57</v>
      </c>
      <c r="O2107" t="s">
        <v>82</v>
      </c>
      <c r="P2107">
        <v>76</v>
      </c>
      <c r="Q2107">
        <v>77</v>
      </c>
      <c r="R2107">
        <v>77</v>
      </c>
      <c r="S2107">
        <v>7</v>
      </c>
      <c r="T2107">
        <f t="shared" si="288"/>
        <v>70</v>
      </c>
      <c r="U2107">
        <v>70</v>
      </c>
      <c r="V2107">
        <f t="shared" si="289"/>
        <v>0</v>
      </c>
      <c r="W2107" s="3">
        <f t="shared" si="290"/>
        <v>9.0909090909090912E-2</v>
      </c>
      <c r="X2107">
        <v>29</v>
      </c>
      <c r="Y2107" s="4">
        <v>1.5</v>
      </c>
      <c r="Z2107" s="4">
        <v>1</v>
      </c>
      <c r="AA2107" s="5">
        <v>30186.87</v>
      </c>
      <c r="AB2107" s="5">
        <f t="shared" si="291"/>
        <v>2113080.9</v>
      </c>
      <c r="AC2107" s="5">
        <v>21987.200000000001</v>
      </c>
      <c r="AD2107" s="5">
        <f t="shared" si="292"/>
        <v>1693014.4</v>
      </c>
      <c r="AE2107" s="5">
        <v>139446.20000000001</v>
      </c>
      <c r="AF2107" s="5">
        <v>35894</v>
      </c>
      <c r="AG2107" s="5">
        <v>35130.92</v>
      </c>
      <c r="AH2107" s="5">
        <v>1450</v>
      </c>
      <c r="AI2107" s="5">
        <v>64550.48</v>
      </c>
      <c r="AJ2107">
        <v>2</v>
      </c>
      <c r="AK2107" s="5">
        <v>17223.98</v>
      </c>
      <c r="AL2107" s="5">
        <v>0</v>
      </c>
      <c r="AM2107" s="5">
        <v>44692.69</v>
      </c>
      <c r="AN2107">
        <v>4</v>
      </c>
      <c r="AO2107">
        <v>3</v>
      </c>
      <c r="AP2107" t="str">
        <f t="shared" si="293"/>
        <v>Yes</v>
      </c>
      <c r="AQ2107">
        <v>2</v>
      </c>
      <c r="AR2107" s="5">
        <f t="shared" si="294"/>
        <v>2031402.67</v>
      </c>
      <c r="AS2107" s="5">
        <f t="shared" si="295"/>
        <v>81678.23</v>
      </c>
      <c r="AT2107" t="s">
        <v>1641</v>
      </c>
      <c r="AU2107" t="s">
        <v>6199</v>
      </c>
      <c r="AV2107" t="s">
        <v>6200</v>
      </c>
      <c r="AW2107" t="s">
        <v>6175</v>
      </c>
      <c r="AX2107" t="s">
        <v>6184</v>
      </c>
      <c r="AY2107">
        <v>78</v>
      </c>
      <c r="AZ2107">
        <v>0</v>
      </c>
      <c r="BA2107">
        <v>0</v>
      </c>
      <c r="BB2107" t="s">
        <v>6168</v>
      </c>
      <c r="BC2107">
        <v>0</v>
      </c>
      <c r="BD2107">
        <v>0</v>
      </c>
      <c r="BE2107" t="s">
        <v>6169</v>
      </c>
      <c r="BF2107" t="s">
        <v>6210</v>
      </c>
      <c r="BG2107">
        <v>1</v>
      </c>
      <c r="BH2107" t="s">
        <v>6186</v>
      </c>
      <c r="BI2107">
        <v>49</v>
      </c>
      <c r="BJ2107" t="s">
        <v>6172</v>
      </c>
      <c r="BK2107">
        <v>0</v>
      </c>
      <c r="BL2107">
        <v>82</v>
      </c>
      <c r="BM2107" s="3">
        <f t="shared" si="296"/>
        <v>0.93902439024390238</v>
      </c>
    </row>
    <row r="2108" spans="1:65">
      <c r="A2108" t="s">
        <v>2241</v>
      </c>
      <c r="B2108" s="2">
        <v>45784</v>
      </c>
      <c r="C2108" t="s">
        <v>1632</v>
      </c>
      <c r="D2108" t="s">
        <v>2135</v>
      </c>
      <c r="E2108">
        <v>5</v>
      </c>
      <c r="F2108" t="s">
        <v>78</v>
      </c>
      <c r="G2108" t="s">
        <v>79</v>
      </c>
      <c r="H2108" t="s">
        <v>113</v>
      </c>
      <c r="I2108" t="s">
        <v>52</v>
      </c>
      <c r="J2108" t="s">
        <v>53</v>
      </c>
      <c r="K2108" t="s">
        <v>66</v>
      </c>
      <c r="L2108" t="s">
        <v>87</v>
      </c>
      <c r="M2108" t="s">
        <v>56</v>
      </c>
      <c r="N2108" t="s">
        <v>109</v>
      </c>
      <c r="O2108" t="s">
        <v>82</v>
      </c>
      <c r="P2108">
        <v>69</v>
      </c>
      <c r="Q2108">
        <v>70</v>
      </c>
      <c r="R2108">
        <v>69</v>
      </c>
      <c r="S2108">
        <v>1</v>
      </c>
      <c r="T2108">
        <f t="shared" si="288"/>
        <v>68</v>
      </c>
      <c r="U2108">
        <v>68</v>
      </c>
      <c r="V2108">
        <f t="shared" si="289"/>
        <v>0</v>
      </c>
      <c r="W2108" s="3">
        <f t="shared" si="290"/>
        <v>1.4492753623188406E-2</v>
      </c>
      <c r="X2108">
        <v>40</v>
      </c>
      <c r="Y2108" s="4">
        <v>1.1000000000000001</v>
      </c>
      <c r="Z2108" s="4">
        <v>0.9</v>
      </c>
      <c r="AA2108" s="5">
        <v>30836.49</v>
      </c>
      <c r="AB2108" s="5">
        <f t="shared" si="291"/>
        <v>2096881.32</v>
      </c>
      <c r="AC2108" s="5">
        <v>24016.6</v>
      </c>
      <c r="AD2108" s="5">
        <f t="shared" si="292"/>
        <v>1657145.4</v>
      </c>
      <c r="AE2108" s="5">
        <v>123259.83</v>
      </c>
      <c r="AF2108" s="5">
        <v>34926.53</v>
      </c>
      <c r="AG2108" s="5">
        <v>10794.87</v>
      </c>
      <c r="AH2108" s="5">
        <v>1305</v>
      </c>
      <c r="AI2108" s="5">
        <v>3561.29</v>
      </c>
      <c r="AJ2108">
        <v>0</v>
      </c>
      <c r="AK2108" s="5">
        <v>0</v>
      </c>
      <c r="AL2108" s="5">
        <v>31740.84</v>
      </c>
      <c r="AM2108" s="5">
        <v>147274.68</v>
      </c>
      <c r="AN2108">
        <v>8</v>
      </c>
      <c r="AO2108">
        <v>11</v>
      </c>
      <c r="AP2108" t="str">
        <f t="shared" si="293"/>
        <v>No</v>
      </c>
      <c r="AQ2108">
        <v>2</v>
      </c>
      <c r="AR2108" s="5">
        <f t="shared" si="294"/>
        <v>2010008.44</v>
      </c>
      <c r="AS2108" s="5">
        <f t="shared" si="295"/>
        <v>86872.88</v>
      </c>
      <c r="AT2108" t="s">
        <v>59</v>
      </c>
      <c r="AU2108" t="s">
        <v>6164</v>
      </c>
      <c r="AV2108" t="s">
        <v>6165</v>
      </c>
      <c r="AW2108" t="s">
        <v>6166</v>
      </c>
      <c r="AX2108" t="s">
        <v>6167</v>
      </c>
      <c r="AY2108">
        <v>72</v>
      </c>
      <c r="AZ2108">
        <v>0</v>
      </c>
      <c r="BA2108">
        <v>0</v>
      </c>
      <c r="BB2108" t="s">
        <v>6168</v>
      </c>
      <c r="BC2108">
        <v>1</v>
      </c>
      <c r="BD2108">
        <v>2</v>
      </c>
      <c r="BE2108" t="s">
        <v>6188</v>
      </c>
      <c r="BF2108" t="s">
        <v>6170</v>
      </c>
      <c r="BG2108">
        <v>0</v>
      </c>
      <c r="BH2108" t="s">
        <v>6171</v>
      </c>
      <c r="BI2108">
        <v>57</v>
      </c>
      <c r="BJ2108" t="s">
        <v>6187</v>
      </c>
      <c r="BK2108">
        <v>0</v>
      </c>
      <c r="BL2108">
        <v>76</v>
      </c>
      <c r="BM2108" s="3">
        <f t="shared" si="296"/>
        <v>0.90789473684210531</v>
      </c>
    </row>
    <row r="2109" spans="1:65">
      <c r="A2109" t="s">
        <v>2242</v>
      </c>
      <c r="B2109" s="2">
        <v>45784</v>
      </c>
      <c r="C2109" t="s">
        <v>1632</v>
      </c>
      <c r="D2109" t="s">
        <v>2135</v>
      </c>
      <c r="E2109">
        <v>5</v>
      </c>
      <c r="F2109" t="s">
        <v>72</v>
      </c>
      <c r="G2109" t="s">
        <v>79</v>
      </c>
      <c r="H2109" t="s">
        <v>159</v>
      </c>
      <c r="I2109" t="s">
        <v>64</v>
      </c>
      <c r="J2109" t="s">
        <v>81</v>
      </c>
      <c r="K2109" t="s">
        <v>54</v>
      </c>
      <c r="L2109" t="s">
        <v>92</v>
      </c>
      <c r="M2109" t="s">
        <v>56</v>
      </c>
      <c r="N2109" t="s">
        <v>69</v>
      </c>
      <c r="O2109" t="s">
        <v>58</v>
      </c>
      <c r="P2109">
        <v>38</v>
      </c>
      <c r="Q2109">
        <v>39</v>
      </c>
      <c r="R2109">
        <v>38</v>
      </c>
      <c r="S2109">
        <v>1</v>
      </c>
      <c r="T2109">
        <f t="shared" si="288"/>
        <v>37</v>
      </c>
      <c r="U2109">
        <v>37</v>
      </c>
      <c r="V2109">
        <f t="shared" si="289"/>
        <v>0</v>
      </c>
      <c r="W2109" s="3">
        <f t="shared" si="290"/>
        <v>2.6315789473684209E-2</v>
      </c>
      <c r="X2109">
        <v>24</v>
      </c>
      <c r="Y2109" s="4">
        <v>5.2</v>
      </c>
      <c r="Z2109" s="4">
        <v>1</v>
      </c>
      <c r="AA2109" s="5">
        <v>83982.95</v>
      </c>
      <c r="AB2109" s="5">
        <f t="shared" si="291"/>
        <v>3107369.15</v>
      </c>
      <c r="AC2109" s="5">
        <v>53673.58</v>
      </c>
      <c r="AD2109" s="5">
        <f t="shared" si="292"/>
        <v>2039596.04</v>
      </c>
      <c r="AE2109" s="5">
        <v>113444.31</v>
      </c>
      <c r="AF2109" s="5">
        <v>33057.980000000003</v>
      </c>
      <c r="AG2109" s="5">
        <v>8621.0300000000007</v>
      </c>
      <c r="AH2109" s="5">
        <v>1450</v>
      </c>
      <c r="AI2109" s="5">
        <v>7600</v>
      </c>
      <c r="AJ2109">
        <v>0</v>
      </c>
      <c r="AK2109" s="5">
        <v>0</v>
      </c>
      <c r="AL2109" s="5">
        <v>0</v>
      </c>
      <c r="AM2109" s="5">
        <v>23749.53</v>
      </c>
      <c r="AN2109">
        <v>4</v>
      </c>
      <c r="AO2109">
        <v>4</v>
      </c>
      <c r="AP2109" t="str">
        <f t="shared" si="293"/>
        <v>Yes</v>
      </c>
      <c r="AQ2109">
        <v>1</v>
      </c>
      <c r="AR2109" s="5">
        <f t="shared" si="294"/>
        <v>2227518.89</v>
      </c>
      <c r="AS2109" s="5">
        <f t="shared" si="295"/>
        <v>879850.26</v>
      </c>
      <c r="AT2109" t="s">
        <v>59</v>
      </c>
      <c r="AU2109" t="s">
        <v>6164</v>
      </c>
      <c r="AV2109" t="s">
        <v>6165</v>
      </c>
      <c r="AW2109" t="s">
        <v>6166</v>
      </c>
      <c r="AX2109" t="s">
        <v>6167</v>
      </c>
      <c r="AY2109">
        <v>40</v>
      </c>
      <c r="AZ2109">
        <v>0</v>
      </c>
      <c r="BA2109">
        <v>0</v>
      </c>
      <c r="BB2109" t="s">
        <v>6168</v>
      </c>
      <c r="BC2109">
        <v>0</v>
      </c>
      <c r="BD2109">
        <v>0</v>
      </c>
      <c r="BE2109" t="s">
        <v>6169</v>
      </c>
      <c r="BF2109" t="s">
        <v>6170</v>
      </c>
      <c r="BG2109">
        <v>1</v>
      </c>
      <c r="BH2109" t="s">
        <v>6179</v>
      </c>
      <c r="BI2109">
        <v>51</v>
      </c>
      <c r="BJ2109" t="s">
        <v>6187</v>
      </c>
      <c r="BK2109">
        <v>0</v>
      </c>
      <c r="BL2109">
        <v>47</v>
      </c>
      <c r="BM2109" s="3">
        <f t="shared" si="296"/>
        <v>0.80851063829787229</v>
      </c>
    </row>
    <row r="2110" spans="1:65">
      <c r="A2110" t="s">
        <v>2243</v>
      </c>
      <c r="B2110" s="2">
        <v>45784</v>
      </c>
      <c r="C2110" t="s">
        <v>1632</v>
      </c>
      <c r="D2110" t="s">
        <v>2135</v>
      </c>
      <c r="E2110">
        <v>5</v>
      </c>
      <c r="F2110" t="s">
        <v>61</v>
      </c>
      <c r="G2110" t="s">
        <v>50</v>
      </c>
      <c r="H2110" t="s">
        <v>170</v>
      </c>
      <c r="I2110" t="s">
        <v>52</v>
      </c>
      <c r="J2110" t="s">
        <v>53</v>
      </c>
      <c r="K2110" t="s">
        <v>75</v>
      </c>
      <c r="L2110" t="s">
        <v>55</v>
      </c>
      <c r="M2110" t="s">
        <v>56</v>
      </c>
      <c r="N2110" t="s">
        <v>57</v>
      </c>
      <c r="O2110" t="s">
        <v>82</v>
      </c>
      <c r="P2110">
        <v>58</v>
      </c>
      <c r="Q2110">
        <v>59</v>
      </c>
      <c r="R2110">
        <v>59</v>
      </c>
      <c r="S2110">
        <v>2</v>
      </c>
      <c r="T2110">
        <f t="shared" si="288"/>
        <v>57</v>
      </c>
      <c r="U2110">
        <v>56</v>
      </c>
      <c r="V2110">
        <f t="shared" si="289"/>
        <v>1</v>
      </c>
      <c r="W2110" s="3">
        <f t="shared" si="290"/>
        <v>3.3898305084745763E-2</v>
      </c>
      <c r="X2110">
        <v>36</v>
      </c>
      <c r="Y2110" s="4">
        <v>2.4</v>
      </c>
      <c r="Z2110" s="4">
        <v>2.2000000000000002</v>
      </c>
      <c r="AA2110" s="5">
        <v>36222.050000000003</v>
      </c>
      <c r="AB2110" s="5">
        <f t="shared" si="291"/>
        <v>2028434.8</v>
      </c>
      <c r="AC2110" s="5">
        <v>23628.07</v>
      </c>
      <c r="AD2110" s="5">
        <f t="shared" si="292"/>
        <v>1394056.13</v>
      </c>
      <c r="AE2110" s="5">
        <v>106508.56</v>
      </c>
      <c r="AF2110" s="5">
        <v>27336.18</v>
      </c>
      <c r="AG2110" s="5">
        <v>10127.83</v>
      </c>
      <c r="AH2110" s="5">
        <v>3190</v>
      </c>
      <c r="AI2110" s="5">
        <v>7124.53</v>
      </c>
      <c r="AJ2110">
        <v>0</v>
      </c>
      <c r="AK2110" s="5">
        <v>0</v>
      </c>
      <c r="AL2110" s="5">
        <v>763.84</v>
      </c>
      <c r="AM2110" s="5">
        <v>42595.74</v>
      </c>
      <c r="AN2110">
        <v>4</v>
      </c>
      <c r="AO2110">
        <v>6</v>
      </c>
      <c r="AP2110" t="str">
        <f t="shared" si="293"/>
        <v>No</v>
      </c>
      <c r="AQ2110">
        <v>2</v>
      </c>
      <c r="AR2110" s="5">
        <f t="shared" si="294"/>
        <v>1591702.81</v>
      </c>
      <c r="AS2110" s="5">
        <f t="shared" si="295"/>
        <v>436731.99</v>
      </c>
      <c r="AT2110" t="s">
        <v>59</v>
      </c>
      <c r="AU2110" t="s">
        <v>6164</v>
      </c>
      <c r="AV2110" t="s">
        <v>6165</v>
      </c>
      <c r="AW2110" t="s">
        <v>6166</v>
      </c>
      <c r="AX2110" t="s">
        <v>6184</v>
      </c>
      <c r="AY2110">
        <v>59</v>
      </c>
      <c r="AZ2110">
        <v>0</v>
      </c>
      <c r="BA2110">
        <v>10</v>
      </c>
      <c r="BB2110" t="s">
        <v>6191</v>
      </c>
      <c r="BC2110">
        <v>0</v>
      </c>
      <c r="BD2110">
        <v>2</v>
      </c>
      <c r="BE2110" t="s">
        <v>6188</v>
      </c>
      <c r="BF2110" t="s">
        <v>6170</v>
      </c>
      <c r="BG2110">
        <v>0</v>
      </c>
      <c r="BH2110" t="s">
        <v>6171</v>
      </c>
      <c r="BI2110">
        <v>43</v>
      </c>
      <c r="BJ2110" t="s">
        <v>6172</v>
      </c>
      <c r="BK2110">
        <v>0</v>
      </c>
      <c r="BL2110">
        <v>76</v>
      </c>
      <c r="BM2110" s="3">
        <f t="shared" si="296"/>
        <v>0.77631578947368418</v>
      </c>
    </row>
    <row r="2111" spans="1:65">
      <c r="A2111" t="s">
        <v>2244</v>
      </c>
      <c r="B2111" s="2">
        <v>45784</v>
      </c>
      <c r="C2111" t="s">
        <v>1632</v>
      </c>
      <c r="D2111" t="s">
        <v>2135</v>
      </c>
      <c r="E2111">
        <v>5</v>
      </c>
      <c r="F2111" t="s">
        <v>61</v>
      </c>
      <c r="G2111" t="s">
        <v>62</v>
      </c>
      <c r="H2111" t="s">
        <v>63</v>
      </c>
      <c r="I2111" t="s">
        <v>64</v>
      </c>
      <c r="J2111" t="s">
        <v>81</v>
      </c>
      <c r="K2111" t="s">
        <v>75</v>
      </c>
      <c r="L2111" t="s">
        <v>55</v>
      </c>
      <c r="M2111" t="s">
        <v>56</v>
      </c>
      <c r="N2111" t="s">
        <v>57</v>
      </c>
      <c r="O2111" t="s">
        <v>120</v>
      </c>
      <c r="P2111">
        <v>42</v>
      </c>
      <c r="Q2111">
        <v>43</v>
      </c>
      <c r="R2111">
        <v>42</v>
      </c>
      <c r="S2111">
        <v>1</v>
      </c>
      <c r="T2111">
        <f t="shared" si="288"/>
        <v>41</v>
      </c>
      <c r="U2111">
        <v>41</v>
      </c>
      <c r="V2111">
        <f t="shared" si="289"/>
        <v>0</v>
      </c>
      <c r="W2111" s="3">
        <f t="shared" si="290"/>
        <v>2.3809523809523808E-2</v>
      </c>
      <c r="X2111">
        <v>26</v>
      </c>
      <c r="Y2111" s="4">
        <v>2.4</v>
      </c>
      <c r="Z2111" s="4">
        <v>0.8</v>
      </c>
      <c r="AA2111" s="5">
        <v>77099.27</v>
      </c>
      <c r="AB2111" s="5">
        <f t="shared" si="291"/>
        <v>3161070.07</v>
      </c>
      <c r="AC2111" s="5">
        <v>53120.11</v>
      </c>
      <c r="AD2111" s="5">
        <f t="shared" si="292"/>
        <v>2231044.62</v>
      </c>
      <c r="AE2111" s="5">
        <v>125289.72</v>
      </c>
      <c r="AF2111" s="5">
        <v>34665.19</v>
      </c>
      <c r="AG2111" s="5">
        <v>9530.33</v>
      </c>
      <c r="AH2111" s="5">
        <v>1160</v>
      </c>
      <c r="AI2111" s="5">
        <v>7515.79</v>
      </c>
      <c r="AJ2111">
        <v>0</v>
      </c>
      <c r="AK2111" s="5">
        <v>0</v>
      </c>
      <c r="AL2111" s="5">
        <v>0</v>
      </c>
      <c r="AM2111" s="5">
        <v>26451.4</v>
      </c>
      <c r="AN2111">
        <v>4</v>
      </c>
      <c r="AO2111">
        <v>3</v>
      </c>
      <c r="AP2111" t="str">
        <f t="shared" si="293"/>
        <v>Yes</v>
      </c>
      <c r="AQ2111">
        <v>0</v>
      </c>
      <c r="AR2111" s="5">
        <f t="shared" si="294"/>
        <v>2435657.0499999998</v>
      </c>
      <c r="AS2111" s="5">
        <f t="shared" si="295"/>
        <v>725413.02</v>
      </c>
      <c r="AT2111" t="s">
        <v>59</v>
      </c>
      <c r="AU2111" t="s">
        <v>6164</v>
      </c>
      <c r="AV2111" t="s">
        <v>6165</v>
      </c>
      <c r="AW2111" t="s">
        <v>6166</v>
      </c>
      <c r="AX2111" t="s">
        <v>6167</v>
      </c>
      <c r="AY2111">
        <v>45</v>
      </c>
      <c r="AZ2111">
        <v>0</v>
      </c>
      <c r="BA2111">
        <v>0</v>
      </c>
      <c r="BB2111" t="s">
        <v>6168</v>
      </c>
      <c r="BC2111">
        <v>0</v>
      </c>
      <c r="BD2111">
        <v>0</v>
      </c>
      <c r="BE2111" t="s">
        <v>6169</v>
      </c>
      <c r="BF2111" t="s">
        <v>6170</v>
      </c>
      <c r="BG2111">
        <v>0</v>
      </c>
      <c r="BH2111" t="s">
        <v>6171</v>
      </c>
      <c r="BI2111">
        <v>45</v>
      </c>
      <c r="BJ2111" t="s">
        <v>6172</v>
      </c>
      <c r="BK2111">
        <v>0</v>
      </c>
      <c r="BL2111">
        <v>49</v>
      </c>
      <c r="BM2111" s="3">
        <f t="shared" si="296"/>
        <v>0.8571428571428571</v>
      </c>
    </row>
    <row r="2112" spans="1:65">
      <c r="A2112" t="s">
        <v>2245</v>
      </c>
      <c r="B2112" s="2">
        <v>45784</v>
      </c>
      <c r="C2112" t="s">
        <v>1632</v>
      </c>
      <c r="D2112" t="s">
        <v>2135</v>
      </c>
      <c r="E2112">
        <v>5</v>
      </c>
      <c r="F2112" t="s">
        <v>78</v>
      </c>
      <c r="G2112" t="s">
        <v>62</v>
      </c>
      <c r="H2112" t="s">
        <v>168</v>
      </c>
      <c r="I2112" t="s">
        <v>52</v>
      </c>
      <c r="J2112" t="s">
        <v>65</v>
      </c>
      <c r="K2112" t="s">
        <v>75</v>
      </c>
      <c r="L2112" t="s">
        <v>67</v>
      </c>
      <c r="M2112" t="s">
        <v>68</v>
      </c>
      <c r="N2112" t="s">
        <v>94</v>
      </c>
      <c r="O2112" t="s">
        <v>120</v>
      </c>
      <c r="P2112">
        <v>43</v>
      </c>
      <c r="Q2112">
        <v>43</v>
      </c>
      <c r="R2112">
        <v>42</v>
      </c>
      <c r="S2112">
        <v>4</v>
      </c>
      <c r="T2112">
        <f t="shared" si="288"/>
        <v>38</v>
      </c>
      <c r="U2112">
        <v>38</v>
      </c>
      <c r="V2112">
        <f t="shared" si="289"/>
        <v>0</v>
      </c>
      <c r="W2112" s="3">
        <f t="shared" si="290"/>
        <v>9.5238095238095233E-2</v>
      </c>
      <c r="X2112">
        <v>26</v>
      </c>
      <c r="Y2112" s="4">
        <v>7</v>
      </c>
      <c r="Z2112" s="4">
        <v>1.5</v>
      </c>
      <c r="AA2112" s="5">
        <v>51401.08</v>
      </c>
      <c r="AB2112" s="5">
        <f t="shared" si="291"/>
        <v>1953241.04</v>
      </c>
      <c r="AC2112" s="5">
        <v>32595.67</v>
      </c>
      <c r="AD2112" s="5">
        <f t="shared" si="292"/>
        <v>1369018.14</v>
      </c>
      <c r="AE2112" s="5">
        <v>96062.25</v>
      </c>
      <c r="AF2112" s="5">
        <v>29393.64</v>
      </c>
      <c r="AG2112" s="5">
        <v>35176.160000000003</v>
      </c>
      <c r="AH2112" s="5">
        <v>2175</v>
      </c>
      <c r="AI2112" s="5">
        <v>64027.81</v>
      </c>
      <c r="AJ2112">
        <v>1</v>
      </c>
      <c r="AK2112" s="5">
        <v>13436.32</v>
      </c>
      <c r="AL2112" s="5">
        <v>0</v>
      </c>
      <c r="AM2112" s="5">
        <v>25925.35</v>
      </c>
      <c r="AN2112">
        <v>4</v>
      </c>
      <c r="AO2112">
        <v>5</v>
      </c>
      <c r="AP2112" t="str">
        <f t="shared" si="293"/>
        <v>No</v>
      </c>
      <c r="AQ2112">
        <v>2</v>
      </c>
      <c r="AR2112" s="5">
        <f t="shared" si="294"/>
        <v>1635214.67</v>
      </c>
      <c r="AS2112" s="5">
        <f t="shared" si="295"/>
        <v>318026.37</v>
      </c>
      <c r="AT2112" t="s">
        <v>1641</v>
      </c>
      <c r="AU2112" t="s">
        <v>6189</v>
      </c>
      <c r="AV2112" t="s">
        <v>6201</v>
      </c>
      <c r="AW2112" t="s">
        <v>6175</v>
      </c>
      <c r="AX2112" t="s">
        <v>6167</v>
      </c>
      <c r="AY2112">
        <v>45</v>
      </c>
      <c r="AZ2112">
        <v>0</v>
      </c>
      <c r="BA2112">
        <v>0</v>
      </c>
      <c r="BB2112" t="s">
        <v>6168</v>
      </c>
      <c r="BC2112">
        <v>0</v>
      </c>
      <c r="BD2112">
        <v>1</v>
      </c>
      <c r="BE2112" t="s">
        <v>6188</v>
      </c>
      <c r="BF2112" t="s">
        <v>6210</v>
      </c>
      <c r="BG2112">
        <v>1</v>
      </c>
      <c r="BH2112" t="s">
        <v>6179</v>
      </c>
      <c r="BI2112">
        <v>29</v>
      </c>
      <c r="BJ2112" t="s">
        <v>6172</v>
      </c>
      <c r="BK2112">
        <v>0</v>
      </c>
      <c r="BL2112">
        <v>65</v>
      </c>
      <c r="BM2112" s="3">
        <f t="shared" si="296"/>
        <v>0.64615384615384619</v>
      </c>
    </row>
    <row r="2113" spans="1:65">
      <c r="A2113" t="s">
        <v>2246</v>
      </c>
      <c r="B2113" s="2">
        <v>45784</v>
      </c>
      <c r="C2113" t="s">
        <v>1632</v>
      </c>
      <c r="D2113" t="s">
        <v>2135</v>
      </c>
      <c r="E2113">
        <v>5</v>
      </c>
      <c r="F2113" t="s">
        <v>61</v>
      </c>
      <c r="G2113" t="s">
        <v>79</v>
      </c>
      <c r="H2113" t="s">
        <v>84</v>
      </c>
      <c r="I2113" t="s">
        <v>64</v>
      </c>
      <c r="J2113" t="s">
        <v>53</v>
      </c>
      <c r="K2113" t="s">
        <v>75</v>
      </c>
      <c r="L2113" t="s">
        <v>87</v>
      </c>
      <c r="M2113" t="s">
        <v>56</v>
      </c>
      <c r="N2113" t="s">
        <v>94</v>
      </c>
      <c r="O2113" t="s">
        <v>70</v>
      </c>
      <c r="P2113">
        <v>73</v>
      </c>
      <c r="Q2113">
        <v>74</v>
      </c>
      <c r="R2113">
        <v>74</v>
      </c>
      <c r="S2113">
        <v>1</v>
      </c>
      <c r="T2113">
        <f t="shared" si="288"/>
        <v>73</v>
      </c>
      <c r="U2113">
        <v>71</v>
      </c>
      <c r="V2113">
        <f t="shared" si="289"/>
        <v>2</v>
      </c>
      <c r="W2113" s="3">
        <f t="shared" si="290"/>
        <v>1.3513513513513514E-2</v>
      </c>
      <c r="X2113">
        <v>27</v>
      </c>
      <c r="Y2113" s="4">
        <v>8.4</v>
      </c>
      <c r="Z2113" s="4">
        <v>1.8</v>
      </c>
      <c r="AA2113" s="5">
        <v>36342.39</v>
      </c>
      <c r="AB2113" s="5">
        <f t="shared" si="291"/>
        <v>2580309.69</v>
      </c>
      <c r="AC2113" s="5">
        <v>24051.77</v>
      </c>
      <c r="AD2113" s="5">
        <f t="shared" si="292"/>
        <v>1779830.98</v>
      </c>
      <c r="AE2113" s="5">
        <v>120975.49</v>
      </c>
      <c r="AF2113" s="5">
        <v>31628.880000000001</v>
      </c>
      <c r="AG2113" s="5">
        <v>9901.6299999999992</v>
      </c>
      <c r="AH2113" s="5">
        <v>2610</v>
      </c>
      <c r="AI2113" s="5">
        <v>3534.33</v>
      </c>
      <c r="AJ2113">
        <v>0</v>
      </c>
      <c r="AK2113" s="5">
        <v>0</v>
      </c>
      <c r="AL2113" s="5">
        <v>1405.9</v>
      </c>
      <c r="AM2113" s="5">
        <v>44421.78</v>
      </c>
      <c r="AN2113">
        <v>4</v>
      </c>
      <c r="AO2113">
        <v>4</v>
      </c>
      <c r="AP2113" t="str">
        <f t="shared" si="293"/>
        <v>Yes</v>
      </c>
      <c r="AQ2113">
        <v>1</v>
      </c>
      <c r="AR2113" s="5">
        <f t="shared" si="294"/>
        <v>1994308.99</v>
      </c>
      <c r="AS2113" s="5">
        <f t="shared" si="295"/>
        <v>586000.69999999995</v>
      </c>
      <c r="AT2113" t="s">
        <v>59</v>
      </c>
      <c r="AU2113" t="s">
        <v>6164</v>
      </c>
      <c r="AV2113" t="s">
        <v>6165</v>
      </c>
      <c r="AW2113" t="s">
        <v>6166</v>
      </c>
      <c r="AX2113" t="s">
        <v>6177</v>
      </c>
      <c r="AY2113">
        <v>76</v>
      </c>
      <c r="AZ2113">
        <v>0</v>
      </c>
      <c r="BA2113">
        <v>15</v>
      </c>
      <c r="BB2113" t="s">
        <v>6191</v>
      </c>
      <c r="BC2113">
        <v>0</v>
      </c>
      <c r="BD2113">
        <v>0</v>
      </c>
      <c r="BE2113" t="s">
        <v>6169</v>
      </c>
      <c r="BF2113" t="s">
        <v>6170</v>
      </c>
      <c r="BG2113">
        <v>0</v>
      </c>
      <c r="BH2113" t="s">
        <v>6171</v>
      </c>
      <c r="BI2113">
        <v>57</v>
      </c>
      <c r="BJ2113" t="s">
        <v>6187</v>
      </c>
      <c r="BK2113">
        <v>0</v>
      </c>
      <c r="BL2113">
        <v>79</v>
      </c>
      <c r="BM2113" s="3">
        <f t="shared" si="296"/>
        <v>0.93670886075949367</v>
      </c>
    </row>
    <row r="2114" spans="1:65">
      <c r="A2114" t="s">
        <v>2247</v>
      </c>
      <c r="B2114" s="2">
        <v>45784</v>
      </c>
      <c r="C2114" t="s">
        <v>1632</v>
      </c>
      <c r="D2114" t="s">
        <v>2135</v>
      </c>
      <c r="E2114">
        <v>5</v>
      </c>
      <c r="F2114" t="s">
        <v>78</v>
      </c>
      <c r="G2114" t="s">
        <v>50</v>
      </c>
      <c r="H2114" t="s">
        <v>161</v>
      </c>
      <c r="I2114" t="s">
        <v>74</v>
      </c>
      <c r="J2114" t="s">
        <v>53</v>
      </c>
      <c r="K2114" t="s">
        <v>75</v>
      </c>
      <c r="L2114" t="s">
        <v>87</v>
      </c>
      <c r="M2114" t="s">
        <v>68</v>
      </c>
      <c r="N2114" t="s">
        <v>94</v>
      </c>
      <c r="O2114" t="s">
        <v>58</v>
      </c>
      <c r="P2114">
        <v>67</v>
      </c>
      <c r="Q2114">
        <v>70</v>
      </c>
      <c r="R2114">
        <v>69</v>
      </c>
      <c r="S2114">
        <v>2</v>
      </c>
      <c r="T2114">
        <f t="shared" ref="T2114:T2177" si="297">R2114-S2114</f>
        <v>67</v>
      </c>
      <c r="U2114">
        <v>64</v>
      </c>
      <c r="V2114">
        <f t="shared" ref="V2114:V2177" si="298">T2114-U2114</f>
        <v>3</v>
      </c>
      <c r="W2114" s="3">
        <f t="shared" ref="W2114:W2177" si="299">IFERROR(S2114/R2114,0)</f>
        <v>2.8985507246376812E-2</v>
      </c>
      <c r="X2114">
        <v>31</v>
      </c>
      <c r="Y2114" s="4">
        <v>3.2</v>
      </c>
      <c r="Z2114" s="4">
        <v>2</v>
      </c>
      <c r="AA2114" s="5">
        <v>36353.769999999997</v>
      </c>
      <c r="AB2114" s="5">
        <f t="shared" ref="AB2114:AB2177" si="300">ROUND(U2114*AA2114,2)</f>
        <v>2326641.2799999998</v>
      </c>
      <c r="AC2114" s="5">
        <v>23188.58</v>
      </c>
      <c r="AD2114" s="5">
        <f t="shared" ref="AD2114:AD2177" si="301">ROUND(R2114*AC2114,2)</f>
        <v>1600012.02</v>
      </c>
      <c r="AE2114" s="5">
        <v>116937.39</v>
      </c>
      <c r="AF2114" s="5">
        <v>32562.06</v>
      </c>
      <c r="AG2114" s="5">
        <v>9779.42</v>
      </c>
      <c r="AH2114" s="5">
        <v>2900</v>
      </c>
      <c r="AI2114" s="5">
        <v>7122.58</v>
      </c>
      <c r="AJ2114">
        <v>1</v>
      </c>
      <c r="AK2114" s="5">
        <v>8334.49</v>
      </c>
      <c r="AL2114" s="5">
        <v>2157.9299999999998</v>
      </c>
      <c r="AM2114" s="5">
        <v>41743.22</v>
      </c>
      <c r="AN2114">
        <v>4</v>
      </c>
      <c r="AO2114">
        <v>4</v>
      </c>
      <c r="AP2114" t="str">
        <f t="shared" ref="AP2114:AP2177" si="302">IF(AO2114&lt;=AN2114,"Yes","No")</f>
        <v>Yes</v>
      </c>
      <c r="AQ2114">
        <v>1</v>
      </c>
      <c r="AR2114" s="5">
        <f t="shared" ref="AR2114:AR2177" si="303">ROUND(SUM(AD2114:AI2114)+SUM(AK2114:AM2114),2)</f>
        <v>1821549.11</v>
      </c>
      <c r="AS2114" s="5">
        <f t="shared" ref="AS2114:AS2177" si="304">ROUND(AB2114-AR2114,2)</f>
        <v>505092.17</v>
      </c>
      <c r="AT2114" t="s">
        <v>116</v>
      </c>
      <c r="AU2114" t="s">
        <v>6189</v>
      </c>
      <c r="AV2114" t="s">
        <v>6190</v>
      </c>
      <c r="AW2114" t="s">
        <v>6183</v>
      </c>
      <c r="AX2114" t="s">
        <v>6167</v>
      </c>
      <c r="AY2114">
        <v>70</v>
      </c>
      <c r="AZ2114">
        <v>0</v>
      </c>
      <c r="BA2114">
        <v>18</v>
      </c>
      <c r="BB2114" t="s">
        <v>6191</v>
      </c>
      <c r="BC2114">
        <v>0</v>
      </c>
      <c r="BD2114">
        <v>0</v>
      </c>
      <c r="BE2114" t="s">
        <v>6169</v>
      </c>
      <c r="BF2114" t="s">
        <v>6170</v>
      </c>
      <c r="BG2114">
        <v>0</v>
      </c>
      <c r="BH2114" t="s">
        <v>6171</v>
      </c>
      <c r="BI2114">
        <v>41</v>
      </c>
      <c r="BJ2114" t="s">
        <v>6172</v>
      </c>
      <c r="BK2114">
        <v>0</v>
      </c>
      <c r="BL2114">
        <v>74</v>
      </c>
      <c r="BM2114" s="3">
        <f t="shared" ref="BM2114:BM2177" si="305">IFERROR(R2114/BL2114,0)</f>
        <v>0.93243243243243246</v>
      </c>
    </row>
    <row r="2115" spans="1:65">
      <c r="A2115" t="s">
        <v>2248</v>
      </c>
      <c r="B2115" s="2">
        <v>45784</v>
      </c>
      <c r="C2115" t="s">
        <v>1632</v>
      </c>
      <c r="D2115" t="s">
        <v>2135</v>
      </c>
      <c r="E2115">
        <v>5</v>
      </c>
      <c r="F2115" t="s">
        <v>78</v>
      </c>
      <c r="G2115" t="s">
        <v>50</v>
      </c>
      <c r="H2115" t="s">
        <v>181</v>
      </c>
      <c r="I2115" t="s">
        <v>74</v>
      </c>
      <c r="J2115" t="s">
        <v>53</v>
      </c>
      <c r="K2115" t="s">
        <v>54</v>
      </c>
      <c r="L2115" t="s">
        <v>92</v>
      </c>
      <c r="M2115" t="s">
        <v>56</v>
      </c>
      <c r="N2115" t="s">
        <v>57</v>
      </c>
      <c r="O2115" t="s">
        <v>58</v>
      </c>
      <c r="P2115">
        <v>57</v>
      </c>
      <c r="Q2115">
        <v>59</v>
      </c>
      <c r="R2115">
        <v>56</v>
      </c>
      <c r="S2115">
        <v>1</v>
      </c>
      <c r="T2115">
        <f t="shared" si="297"/>
        <v>55</v>
      </c>
      <c r="U2115">
        <v>55</v>
      </c>
      <c r="V2115">
        <f t="shared" si="298"/>
        <v>0</v>
      </c>
      <c r="W2115" s="3">
        <f t="shared" si="299"/>
        <v>1.7857142857142856E-2</v>
      </c>
      <c r="X2115">
        <v>29</v>
      </c>
      <c r="Y2115" s="4">
        <v>7.4</v>
      </c>
      <c r="Z2115" s="4">
        <v>1.9</v>
      </c>
      <c r="AA2115" s="5">
        <v>39251.85</v>
      </c>
      <c r="AB2115" s="5">
        <f t="shared" si="300"/>
        <v>2158851.75</v>
      </c>
      <c r="AC2115" s="5">
        <v>23907.79</v>
      </c>
      <c r="AD2115" s="5">
        <f t="shared" si="301"/>
        <v>1338836.24</v>
      </c>
      <c r="AE2115" s="5">
        <v>93888.639999999999</v>
      </c>
      <c r="AF2115" s="5">
        <v>27359.85</v>
      </c>
      <c r="AG2115" s="5">
        <v>9264.07</v>
      </c>
      <c r="AH2115" s="5">
        <v>2755</v>
      </c>
      <c r="AI2115" s="5">
        <v>3513.73</v>
      </c>
      <c r="AJ2115">
        <v>0</v>
      </c>
      <c r="AK2115" s="5">
        <v>0</v>
      </c>
      <c r="AL2115" s="5">
        <v>0</v>
      </c>
      <c r="AM2115" s="5">
        <v>34819.25</v>
      </c>
      <c r="AN2115">
        <v>4</v>
      </c>
      <c r="AO2115">
        <v>4</v>
      </c>
      <c r="AP2115" t="str">
        <f t="shared" si="302"/>
        <v>Yes</v>
      </c>
      <c r="AQ2115">
        <v>1</v>
      </c>
      <c r="AR2115" s="5">
        <f t="shared" si="303"/>
        <v>1510436.78</v>
      </c>
      <c r="AS2115" s="5">
        <f t="shared" si="304"/>
        <v>648414.97</v>
      </c>
      <c r="AT2115" t="s">
        <v>59</v>
      </c>
      <c r="AU2115" t="s">
        <v>6164</v>
      </c>
      <c r="AV2115" t="s">
        <v>6165</v>
      </c>
      <c r="AW2115" t="s">
        <v>6166</v>
      </c>
      <c r="AX2115" t="s">
        <v>6167</v>
      </c>
      <c r="AY2115">
        <v>64</v>
      </c>
      <c r="AZ2115">
        <v>4</v>
      </c>
      <c r="BA2115">
        <v>0</v>
      </c>
      <c r="BB2115" t="s">
        <v>6168</v>
      </c>
      <c r="BC2115">
        <v>0</v>
      </c>
      <c r="BD2115">
        <v>0</v>
      </c>
      <c r="BE2115" t="s">
        <v>6169</v>
      </c>
      <c r="BF2115" t="s">
        <v>6170</v>
      </c>
      <c r="BG2115">
        <v>1</v>
      </c>
      <c r="BH2115" t="s">
        <v>6179</v>
      </c>
      <c r="BI2115">
        <v>41</v>
      </c>
      <c r="BJ2115" t="s">
        <v>6172</v>
      </c>
      <c r="BK2115">
        <v>0</v>
      </c>
      <c r="BL2115">
        <v>77</v>
      </c>
      <c r="BM2115" s="3">
        <f t="shared" si="305"/>
        <v>0.72727272727272729</v>
      </c>
    </row>
    <row r="2116" spans="1:65">
      <c r="A2116" t="s">
        <v>2249</v>
      </c>
      <c r="B2116" s="2">
        <v>45784</v>
      </c>
      <c r="C2116" t="s">
        <v>1632</v>
      </c>
      <c r="D2116" t="s">
        <v>2135</v>
      </c>
      <c r="E2116">
        <v>5</v>
      </c>
      <c r="F2116" t="s">
        <v>78</v>
      </c>
      <c r="G2116" t="s">
        <v>62</v>
      </c>
      <c r="H2116" t="s">
        <v>168</v>
      </c>
      <c r="I2116" t="s">
        <v>74</v>
      </c>
      <c r="J2116" t="s">
        <v>65</v>
      </c>
      <c r="K2116" t="s">
        <v>66</v>
      </c>
      <c r="L2116" t="s">
        <v>92</v>
      </c>
      <c r="M2116" t="s">
        <v>56</v>
      </c>
      <c r="N2116" t="s">
        <v>76</v>
      </c>
      <c r="O2116" t="s">
        <v>70</v>
      </c>
      <c r="P2116">
        <v>57</v>
      </c>
      <c r="Q2116">
        <v>61</v>
      </c>
      <c r="R2116">
        <v>60</v>
      </c>
      <c r="S2116">
        <v>1</v>
      </c>
      <c r="T2116">
        <f t="shared" si="297"/>
        <v>59</v>
      </c>
      <c r="U2116">
        <v>56</v>
      </c>
      <c r="V2116">
        <f t="shared" si="298"/>
        <v>3</v>
      </c>
      <c r="W2116" s="3">
        <f t="shared" si="299"/>
        <v>1.6666666666666666E-2</v>
      </c>
      <c r="X2116">
        <v>23</v>
      </c>
      <c r="Y2116" s="4">
        <v>6.3</v>
      </c>
      <c r="Z2116" s="4">
        <v>1.7</v>
      </c>
      <c r="AA2116" s="5">
        <v>48463.97</v>
      </c>
      <c r="AB2116" s="5">
        <f t="shared" si="300"/>
        <v>2713982.32</v>
      </c>
      <c r="AC2116" s="5">
        <v>35389.519999999997</v>
      </c>
      <c r="AD2116" s="5">
        <f t="shared" si="301"/>
        <v>2123371.2000000002</v>
      </c>
      <c r="AE2116" s="5">
        <v>131279.99</v>
      </c>
      <c r="AF2116" s="5">
        <v>39501.86</v>
      </c>
      <c r="AG2116" s="5">
        <v>8545.56</v>
      </c>
      <c r="AH2116" s="5">
        <v>2465</v>
      </c>
      <c r="AI2116" s="5">
        <v>5111.1099999999997</v>
      </c>
      <c r="AJ2116">
        <v>0</v>
      </c>
      <c r="AK2116" s="5">
        <v>0</v>
      </c>
      <c r="AL2116" s="5">
        <v>3326.32</v>
      </c>
      <c r="AM2116" s="5">
        <v>38969.14</v>
      </c>
      <c r="AN2116">
        <v>4</v>
      </c>
      <c r="AO2116">
        <v>3</v>
      </c>
      <c r="AP2116" t="str">
        <f t="shared" si="302"/>
        <v>Yes</v>
      </c>
      <c r="AQ2116">
        <v>0</v>
      </c>
      <c r="AR2116" s="5">
        <f t="shared" si="303"/>
        <v>2352570.1800000002</v>
      </c>
      <c r="AS2116" s="5">
        <f t="shared" si="304"/>
        <v>361412.14</v>
      </c>
      <c r="AT2116" t="s">
        <v>59</v>
      </c>
      <c r="AU2116" t="s">
        <v>6164</v>
      </c>
      <c r="AV2116" t="s">
        <v>6165</v>
      </c>
      <c r="AW2116" t="s">
        <v>6166</v>
      </c>
      <c r="AX2116" t="s">
        <v>6167</v>
      </c>
      <c r="AY2116">
        <v>60</v>
      </c>
      <c r="AZ2116">
        <v>0</v>
      </c>
      <c r="BA2116">
        <v>26</v>
      </c>
      <c r="BB2116" t="s">
        <v>6180</v>
      </c>
      <c r="BC2116">
        <v>0</v>
      </c>
      <c r="BD2116">
        <v>0</v>
      </c>
      <c r="BE2116" t="s">
        <v>6169</v>
      </c>
      <c r="BF2116" t="s">
        <v>6170</v>
      </c>
      <c r="BG2116">
        <v>1</v>
      </c>
      <c r="BH2116" t="s">
        <v>6179</v>
      </c>
      <c r="BI2116">
        <v>54</v>
      </c>
      <c r="BJ2116" t="s">
        <v>6187</v>
      </c>
      <c r="BK2116">
        <v>0</v>
      </c>
      <c r="BL2116">
        <v>67</v>
      </c>
      <c r="BM2116" s="3">
        <f t="shared" si="305"/>
        <v>0.89552238805970152</v>
      </c>
    </row>
    <row r="2117" spans="1:65">
      <c r="A2117" t="s">
        <v>2250</v>
      </c>
      <c r="B2117" s="2">
        <v>45784</v>
      </c>
      <c r="C2117" t="s">
        <v>1632</v>
      </c>
      <c r="D2117" t="s">
        <v>2135</v>
      </c>
      <c r="E2117">
        <v>5</v>
      </c>
      <c r="F2117" t="s">
        <v>78</v>
      </c>
      <c r="G2117" t="s">
        <v>79</v>
      </c>
      <c r="H2117" t="s">
        <v>143</v>
      </c>
      <c r="I2117" t="s">
        <v>74</v>
      </c>
      <c r="J2117" t="s">
        <v>53</v>
      </c>
      <c r="K2117" t="s">
        <v>75</v>
      </c>
      <c r="L2117" t="s">
        <v>67</v>
      </c>
      <c r="M2117" t="s">
        <v>68</v>
      </c>
      <c r="N2117" t="s">
        <v>69</v>
      </c>
      <c r="O2117" t="s">
        <v>82</v>
      </c>
      <c r="P2117">
        <v>53</v>
      </c>
      <c r="Q2117">
        <v>55</v>
      </c>
      <c r="R2117">
        <v>54</v>
      </c>
      <c r="S2117">
        <v>6</v>
      </c>
      <c r="T2117">
        <f t="shared" si="297"/>
        <v>48</v>
      </c>
      <c r="U2117">
        <v>48</v>
      </c>
      <c r="V2117">
        <f t="shared" si="298"/>
        <v>0</v>
      </c>
      <c r="W2117" s="3">
        <f t="shared" si="299"/>
        <v>0.1111111111111111</v>
      </c>
      <c r="X2117">
        <v>30</v>
      </c>
      <c r="Y2117" s="4">
        <v>7.2</v>
      </c>
      <c r="Z2117" s="4">
        <v>1.4</v>
      </c>
      <c r="AA2117" s="5">
        <v>35784.83</v>
      </c>
      <c r="AB2117" s="5">
        <f t="shared" si="300"/>
        <v>1717671.84</v>
      </c>
      <c r="AC2117" s="5">
        <v>21792.84</v>
      </c>
      <c r="AD2117" s="5">
        <f t="shared" si="301"/>
        <v>1176813.3600000001</v>
      </c>
      <c r="AE2117" s="5">
        <v>92781.38</v>
      </c>
      <c r="AF2117" s="5">
        <v>27072.5</v>
      </c>
      <c r="AG2117" s="5">
        <v>35555.93</v>
      </c>
      <c r="AH2117" s="5">
        <v>2030</v>
      </c>
      <c r="AI2117" s="5">
        <v>58625.279999999999</v>
      </c>
      <c r="AJ2117">
        <v>1</v>
      </c>
      <c r="AK2117" s="5">
        <v>8648.15</v>
      </c>
      <c r="AL2117" s="5">
        <v>0</v>
      </c>
      <c r="AM2117" s="5">
        <v>31940.75</v>
      </c>
      <c r="AN2117">
        <v>4</v>
      </c>
      <c r="AO2117">
        <v>3</v>
      </c>
      <c r="AP2117" t="str">
        <f t="shared" si="302"/>
        <v>Yes</v>
      </c>
      <c r="AQ2117">
        <v>1</v>
      </c>
      <c r="AR2117" s="5">
        <f t="shared" si="303"/>
        <v>1433467.35</v>
      </c>
      <c r="AS2117" s="5">
        <f t="shared" si="304"/>
        <v>284204.49</v>
      </c>
      <c r="AT2117" t="s">
        <v>1641</v>
      </c>
      <c r="AU2117" t="s">
        <v>6189</v>
      </c>
      <c r="AV2117" t="s">
        <v>6201</v>
      </c>
      <c r="AW2117" t="s">
        <v>6175</v>
      </c>
      <c r="AX2117" t="s">
        <v>6167</v>
      </c>
      <c r="AY2117">
        <v>53</v>
      </c>
      <c r="AZ2117">
        <v>0</v>
      </c>
      <c r="BA2117">
        <v>0</v>
      </c>
      <c r="BB2117" t="s">
        <v>6168</v>
      </c>
      <c r="BC2117">
        <v>0</v>
      </c>
      <c r="BD2117">
        <v>0</v>
      </c>
      <c r="BE2117" t="s">
        <v>6169</v>
      </c>
      <c r="BF2117" t="s">
        <v>6210</v>
      </c>
      <c r="BG2117">
        <v>0</v>
      </c>
      <c r="BH2117" t="s">
        <v>6171</v>
      </c>
      <c r="BI2117">
        <v>59</v>
      </c>
      <c r="BJ2117" t="s">
        <v>6187</v>
      </c>
      <c r="BK2117">
        <v>0</v>
      </c>
      <c r="BL2117">
        <v>76</v>
      </c>
      <c r="BM2117" s="3">
        <f t="shared" si="305"/>
        <v>0.71052631578947367</v>
      </c>
    </row>
    <row r="2118" spans="1:65">
      <c r="A2118" t="s">
        <v>2251</v>
      </c>
      <c r="B2118" s="2">
        <v>45784</v>
      </c>
      <c r="C2118" t="s">
        <v>1632</v>
      </c>
      <c r="D2118" t="s">
        <v>2135</v>
      </c>
      <c r="E2118">
        <v>5</v>
      </c>
      <c r="F2118" t="s">
        <v>49</v>
      </c>
      <c r="G2118" t="s">
        <v>79</v>
      </c>
      <c r="H2118" t="s">
        <v>111</v>
      </c>
      <c r="I2118" t="s">
        <v>74</v>
      </c>
      <c r="J2118" t="s">
        <v>81</v>
      </c>
      <c r="K2118" t="s">
        <v>66</v>
      </c>
      <c r="L2118" t="s">
        <v>67</v>
      </c>
      <c r="M2118" t="s">
        <v>68</v>
      </c>
      <c r="N2118" t="s">
        <v>69</v>
      </c>
      <c r="O2118" t="s">
        <v>120</v>
      </c>
      <c r="P2118">
        <v>39</v>
      </c>
      <c r="Q2118">
        <v>39</v>
      </c>
      <c r="R2118">
        <v>39</v>
      </c>
      <c r="S2118">
        <v>3</v>
      </c>
      <c r="T2118">
        <f t="shared" si="297"/>
        <v>36</v>
      </c>
      <c r="U2118">
        <v>36</v>
      </c>
      <c r="V2118">
        <f t="shared" si="298"/>
        <v>0</v>
      </c>
      <c r="W2118" s="3">
        <f t="shared" si="299"/>
        <v>7.6923076923076927E-2</v>
      </c>
      <c r="X2118">
        <v>23</v>
      </c>
      <c r="Y2118" s="4">
        <v>3.8</v>
      </c>
      <c r="Z2118" s="4">
        <v>1.1000000000000001</v>
      </c>
      <c r="AA2118" s="5">
        <v>73463.429999999993</v>
      </c>
      <c r="AB2118" s="5">
        <f t="shared" si="300"/>
        <v>2644683.48</v>
      </c>
      <c r="AC2118" s="5">
        <v>49313.95</v>
      </c>
      <c r="AD2118" s="5">
        <f t="shared" si="301"/>
        <v>1923244.05</v>
      </c>
      <c r="AE2118" s="5">
        <v>119887.64</v>
      </c>
      <c r="AF2118" s="5">
        <v>34284.06</v>
      </c>
      <c r="AG2118" s="5">
        <v>34961.4</v>
      </c>
      <c r="AH2118" s="5">
        <v>1595</v>
      </c>
      <c r="AI2118" s="5">
        <v>66899.679999999993</v>
      </c>
      <c r="AJ2118">
        <v>1</v>
      </c>
      <c r="AK2118" s="5">
        <v>22362.55</v>
      </c>
      <c r="AL2118" s="5">
        <v>0</v>
      </c>
      <c r="AM2118" s="5">
        <v>23061.85</v>
      </c>
      <c r="AN2118">
        <v>4</v>
      </c>
      <c r="AO2118">
        <v>4</v>
      </c>
      <c r="AP2118" t="str">
        <f t="shared" si="302"/>
        <v>Yes</v>
      </c>
      <c r="AQ2118">
        <v>1</v>
      </c>
      <c r="AR2118" s="5">
        <f t="shared" si="303"/>
        <v>2226296.23</v>
      </c>
      <c r="AS2118" s="5">
        <f t="shared" si="304"/>
        <v>418387.25</v>
      </c>
      <c r="AT2118" t="s">
        <v>116</v>
      </c>
      <c r="AU2118" t="s">
        <v>6189</v>
      </c>
      <c r="AV2118" t="s">
        <v>6201</v>
      </c>
      <c r="AW2118" t="s">
        <v>6175</v>
      </c>
      <c r="AX2118" t="s">
        <v>6184</v>
      </c>
      <c r="AY2118">
        <v>42</v>
      </c>
      <c r="AZ2118">
        <v>0</v>
      </c>
      <c r="BA2118">
        <v>0</v>
      </c>
      <c r="BB2118" t="s">
        <v>6168</v>
      </c>
      <c r="BC2118">
        <v>0</v>
      </c>
      <c r="BD2118">
        <v>0</v>
      </c>
      <c r="BE2118" t="s">
        <v>6169</v>
      </c>
      <c r="BF2118" t="s">
        <v>6210</v>
      </c>
      <c r="BG2118">
        <v>1</v>
      </c>
      <c r="BH2118" t="s">
        <v>6179</v>
      </c>
      <c r="BI2118">
        <v>39</v>
      </c>
      <c r="BJ2118" t="s">
        <v>6172</v>
      </c>
      <c r="BK2118">
        <v>0</v>
      </c>
      <c r="BL2118">
        <v>50</v>
      </c>
      <c r="BM2118" s="3">
        <f t="shared" si="305"/>
        <v>0.78</v>
      </c>
    </row>
    <row r="2119" spans="1:65">
      <c r="A2119" t="s">
        <v>2252</v>
      </c>
      <c r="B2119" s="2">
        <v>45784</v>
      </c>
      <c r="C2119" t="s">
        <v>1632</v>
      </c>
      <c r="D2119" t="s">
        <v>2135</v>
      </c>
      <c r="E2119">
        <v>5</v>
      </c>
      <c r="F2119" t="s">
        <v>78</v>
      </c>
      <c r="G2119" t="s">
        <v>79</v>
      </c>
      <c r="H2119" t="s">
        <v>136</v>
      </c>
      <c r="I2119" t="s">
        <v>74</v>
      </c>
      <c r="J2119" t="s">
        <v>53</v>
      </c>
      <c r="K2119" t="s">
        <v>66</v>
      </c>
      <c r="L2119" t="s">
        <v>55</v>
      </c>
      <c r="M2119" t="s">
        <v>56</v>
      </c>
      <c r="N2119" t="s">
        <v>76</v>
      </c>
      <c r="O2119" t="s">
        <v>58</v>
      </c>
      <c r="P2119">
        <v>85</v>
      </c>
      <c r="Q2119">
        <v>91</v>
      </c>
      <c r="R2119">
        <v>88</v>
      </c>
      <c r="S2119">
        <v>2</v>
      </c>
      <c r="T2119">
        <f t="shared" si="297"/>
        <v>86</v>
      </c>
      <c r="U2119">
        <v>82</v>
      </c>
      <c r="V2119">
        <f t="shared" si="298"/>
        <v>4</v>
      </c>
      <c r="W2119" s="3">
        <f t="shared" si="299"/>
        <v>2.2727272727272728E-2</v>
      </c>
      <c r="X2119">
        <v>29</v>
      </c>
      <c r="Y2119" s="4">
        <v>1</v>
      </c>
      <c r="Z2119" s="4">
        <v>1.6</v>
      </c>
      <c r="AA2119" s="5">
        <v>30268.31</v>
      </c>
      <c r="AB2119" s="5">
        <f t="shared" si="300"/>
        <v>2482001.42</v>
      </c>
      <c r="AC2119" s="5">
        <v>23628.15</v>
      </c>
      <c r="AD2119" s="5">
        <f t="shared" si="301"/>
        <v>2079277.2</v>
      </c>
      <c r="AE2119" s="5">
        <v>150020.5</v>
      </c>
      <c r="AF2119" s="5">
        <v>42491.43</v>
      </c>
      <c r="AG2119" s="5">
        <v>9673.8799999999992</v>
      </c>
      <c r="AH2119" s="5">
        <v>2320</v>
      </c>
      <c r="AI2119" s="5">
        <v>7040</v>
      </c>
      <c r="AJ2119">
        <v>0</v>
      </c>
      <c r="AK2119" s="5">
        <v>0</v>
      </c>
      <c r="AL2119" s="5">
        <v>34780.07</v>
      </c>
      <c r="AM2119" s="5">
        <v>85834.52</v>
      </c>
      <c r="AN2119">
        <v>4</v>
      </c>
      <c r="AO2119">
        <v>3</v>
      </c>
      <c r="AP2119" t="str">
        <f t="shared" si="302"/>
        <v>Yes</v>
      </c>
      <c r="AQ2119">
        <v>0</v>
      </c>
      <c r="AR2119" s="5">
        <f t="shared" si="303"/>
        <v>2411437.6</v>
      </c>
      <c r="AS2119" s="5">
        <f t="shared" si="304"/>
        <v>70563.820000000007</v>
      </c>
      <c r="AT2119" t="s">
        <v>59</v>
      </c>
      <c r="AU2119" t="s">
        <v>6164</v>
      </c>
      <c r="AV2119" t="s">
        <v>6165</v>
      </c>
      <c r="AW2119" t="s">
        <v>6166</v>
      </c>
      <c r="AX2119" t="s">
        <v>6167</v>
      </c>
      <c r="AY2119">
        <v>88</v>
      </c>
      <c r="AZ2119">
        <v>0</v>
      </c>
      <c r="BA2119">
        <v>24</v>
      </c>
      <c r="BB2119" t="s">
        <v>6180</v>
      </c>
      <c r="BC2119">
        <v>0</v>
      </c>
      <c r="BD2119">
        <v>0</v>
      </c>
      <c r="BE2119" t="s">
        <v>6169</v>
      </c>
      <c r="BF2119" t="s">
        <v>6170</v>
      </c>
      <c r="BG2119">
        <v>0</v>
      </c>
      <c r="BH2119" t="s">
        <v>6171</v>
      </c>
      <c r="BI2119">
        <v>21</v>
      </c>
      <c r="BJ2119" t="s">
        <v>6172</v>
      </c>
      <c r="BK2119">
        <v>0</v>
      </c>
      <c r="BL2119">
        <v>96</v>
      </c>
      <c r="BM2119" s="3">
        <f t="shared" si="305"/>
        <v>0.91666666666666663</v>
      </c>
    </row>
    <row r="2120" spans="1:65">
      <c r="A2120" t="s">
        <v>2253</v>
      </c>
      <c r="B2120" s="2">
        <v>45784</v>
      </c>
      <c r="C2120" t="s">
        <v>1632</v>
      </c>
      <c r="D2120" t="s">
        <v>2135</v>
      </c>
      <c r="E2120">
        <v>5</v>
      </c>
      <c r="F2120" t="s">
        <v>72</v>
      </c>
      <c r="G2120" t="s">
        <v>79</v>
      </c>
      <c r="H2120" t="s">
        <v>86</v>
      </c>
      <c r="I2120" t="s">
        <v>74</v>
      </c>
      <c r="J2120" t="s">
        <v>53</v>
      </c>
      <c r="K2120" t="s">
        <v>75</v>
      </c>
      <c r="L2120" t="s">
        <v>67</v>
      </c>
      <c r="M2120" t="s">
        <v>68</v>
      </c>
      <c r="N2120" t="s">
        <v>57</v>
      </c>
      <c r="O2120" t="s">
        <v>120</v>
      </c>
      <c r="P2120">
        <v>65</v>
      </c>
      <c r="Q2120">
        <v>73</v>
      </c>
      <c r="R2120">
        <v>73</v>
      </c>
      <c r="S2120">
        <v>2</v>
      </c>
      <c r="T2120">
        <f t="shared" si="297"/>
        <v>71</v>
      </c>
      <c r="U2120">
        <v>63</v>
      </c>
      <c r="V2120">
        <f t="shared" si="298"/>
        <v>8</v>
      </c>
      <c r="W2120" s="3">
        <f t="shared" si="299"/>
        <v>2.7397260273972601E-2</v>
      </c>
      <c r="X2120">
        <v>18</v>
      </c>
      <c r="Y2120" s="4">
        <v>4.7</v>
      </c>
      <c r="Z2120" s="4">
        <v>1.7</v>
      </c>
      <c r="AA2120" s="5">
        <v>35561.81</v>
      </c>
      <c r="AB2120" s="5">
        <f t="shared" si="300"/>
        <v>2240394.0299999998</v>
      </c>
      <c r="AC2120" s="5">
        <v>21960.57</v>
      </c>
      <c r="AD2120" s="5">
        <f t="shared" si="301"/>
        <v>1603121.61</v>
      </c>
      <c r="AE2120" s="5">
        <v>123613.12</v>
      </c>
      <c r="AF2120" s="5">
        <v>32755.29</v>
      </c>
      <c r="AG2120" s="5">
        <v>8612.58</v>
      </c>
      <c r="AH2120" s="5">
        <v>2465</v>
      </c>
      <c r="AI2120" s="5">
        <v>7078.79</v>
      </c>
      <c r="AJ2120">
        <v>1</v>
      </c>
      <c r="AK2120" s="5">
        <v>8629.11</v>
      </c>
      <c r="AL2120" s="5">
        <v>5404.78</v>
      </c>
      <c r="AM2120" s="5">
        <v>40585.360000000001</v>
      </c>
      <c r="AN2120">
        <v>4</v>
      </c>
      <c r="AO2120">
        <v>4</v>
      </c>
      <c r="AP2120" t="str">
        <f t="shared" si="302"/>
        <v>Yes</v>
      </c>
      <c r="AQ2120">
        <v>1</v>
      </c>
      <c r="AR2120" s="5">
        <f t="shared" si="303"/>
        <v>1832265.64</v>
      </c>
      <c r="AS2120" s="5">
        <f t="shared" si="304"/>
        <v>408128.39</v>
      </c>
      <c r="AT2120" t="s">
        <v>59</v>
      </c>
      <c r="AU2120" t="s">
        <v>6199</v>
      </c>
      <c r="AV2120" t="s">
        <v>6200</v>
      </c>
      <c r="AW2120" t="s">
        <v>6175</v>
      </c>
      <c r="AX2120" t="s">
        <v>6184</v>
      </c>
      <c r="AY2120">
        <v>68</v>
      </c>
      <c r="AZ2120">
        <v>0</v>
      </c>
      <c r="BA2120">
        <v>42</v>
      </c>
      <c r="BB2120" t="s">
        <v>6180</v>
      </c>
      <c r="BC2120">
        <v>0</v>
      </c>
      <c r="BD2120">
        <v>0</v>
      </c>
      <c r="BE2120" t="s">
        <v>6169</v>
      </c>
      <c r="BF2120" t="s">
        <v>6210</v>
      </c>
      <c r="BG2120">
        <v>0</v>
      </c>
      <c r="BH2120" t="s">
        <v>6171</v>
      </c>
      <c r="BI2120">
        <v>26</v>
      </c>
      <c r="BJ2120" t="s">
        <v>6172</v>
      </c>
      <c r="BK2120">
        <v>0</v>
      </c>
      <c r="BL2120">
        <v>78</v>
      </c>
      <c r="BM2120" s="3">
        <f t="shared" si="305"/>
        <v>0.9358974358974359</v>
      </c>
    </row>
    <row r="2121" spans="1:65">
      <c r="A2121" t="s">
        <v>2254</v>
      </c>
      <c r="B2121" s="2">
        <v>45784</v>
      </c>
      <c r="C2121" t="s">
        <v>1632</v>
      </c>
      <c r="D2121" t="s">
        <v>2135</v>
      </c>
      <c r="E2121">
        <v>5</v>
      </c>
      <c r="F2121" t="s">
        <v>61</v>
      </c>
      <c r="G2121" t="s">
        <v>62</v>
      </c>
      <c r="H2121" t="s">
        <v>104</v>
      </c>
      <c r="I2121" t="s">
        <v>64</v>
      </c>
      <c r="J2121" t="s">
        <v>81</v>
      </c>
      <c r="K2121" t="s">
        <v>66</v>
      </c>
      <c r="L2121" t="s">
        <v>67</v>
      </c>
      <c r="M2121" t="s">
        <v>56</v>
      </c>
      <c r="N2121" t="s">
        <v>94</v>
      </c>
      <c r="O2121" t="s">
        <v>120</v>
      </c>
      <c r="P2121">
        <v>37</v>
      </c>
      <c r="Q2121">
        <v>39</v>
      </c>
      <c r="R2121">
        <v>38</v>
      </c>
      <c r="S2121">
        <v>1</v>
      </c>
      <c r="T2121">
        <f t="shared" si="297"/>
        <v>37</v>
      </c>
      <c r="U2121">
        <v>36</v>
      </c>
      <c r="V2121">
        <f t="shared" si="298"/>
        <v>1</v>
      </c>
      <c r="W2121" s="3">
        <f t="shared" si="299"/>
        <v>2.6315789473684209E-2</v>
      </c>
      <c r="X2121">
        <v>14</v>
      </c>
      <c r="Y2121" s="4">
        <v>7.6</v>
      </c>
      <c r="Z2121" s="4">
        <v>1.8</v>
      </c>
      <c r="AA2121" s="5">
        <v>72722.570000000007</v>
      </c>
      <c r="AB2121" s="5">
        <f t="shared" si="300"/>
        <v>2618012.52</v>
      </c>
      <c r="AC2121" s="5">
        <v>51385.77</v>
      </c>
      <c r="AD2121" s="5">
        <f t="shared" si="301"/>
        <v>1952659.26</v>
      </c>
      <c r="AE2121" s="5">
        <v>114258.72</v>
      </c>
      <c r="AF2121" s="5">
        <v>32057</v>
      </c>
      <c r="AG2121" s="5">
        <v>7928.41</v>
      </c>
      <c r="AH2121" s="5">
        <v>2610</v>
      </c>
      <c r="AI2121" s="5">
        <v>7600</v>
      </c>
      <c r="AJ2121">
        <v>0</v>
      </c>
      <c r="AK2121" s="5">
        <v>0</v>
      </c>
      <c r="AL2121" s="5">
        <v>1696.47</v>
      </c>
      <c r="AM2121" s="5">
        <v>22712.31</v>
      </c>
      <c r="AN2121">
        <v>4</v>
      </c>
      <c r="AO2121">
        <v>4</v>
      </c>
      <c r="AP2121" t="str">
        <f t="shared" si="302"/>
        <v>Yes</v>
      </c>
      <c r="AQ2121">
        <v>0</v>
      </c>
      <c r="AR2121" s="5">
        <f t="shared" si="303"/>
        <v>2141522.17</v>
      </c>
      <c r="AS2121" s="5">
        <f t="shared" si="304"/>
        <v>476490.35</v>
      </c>
      <c r="AT2121" t="s">
        <v>116</v>
      </c>
      <c r="AU2121" t="s">
        <v>6164</v>
      </c>
      <c r="AV2121" t="s">
        <v>6165</v>
      </c>
      <c r="AW2121" t="s">
        <v>6166</v>
      </c>
      <c r="AX2121" t="s">
        <v>6167</v>
      </c>
      <c r="AY2121">
        <v>43</v>
      </c>
      <c r="AZ2121">
        <v>3</v>
      </c>
      <c r="BA2121">
        <v>11</v>
      </c>
      <c r="BB2121" t="s">
        <v>6185</v>
      </c>
      <c r="BC2121">
        <v>0</v>
      </c>
      <c r="BD2121">
        <v>0</v>
      </c>
      <c r="BE2121" t="s">
        <v>6169</v>
      </c>
      <c r="BF2121" t="s">
        <v>6170</v>
      </c>
      <c r="BG2121">
        <v>0</v>
      </c>
      <c r="BH2121" t="s">
        <v>6171</v>
      </c>
      <c r="BI2121">
        <v>5</v>
      </c>
      <c r="BJ2121" t="s">
        <v>6172</v>
      </c>
      <c r="BK2121">
        <v>0</v>
      </c>
      <c r="BL2121">
        <v>47</v>
      </c>
      <c r="BM2121" s="3">
        <f t="shared" si="305"/>
        <v>0.80851063829787229</v>
      </c>
    </row>
    <row r="2122" spans="1:65">
      <c r="A2122" t="s">
        <v>2255</v>
      </c>
      <c r="B2122" s="2">
        <v>45784</v>
      </c>
      <c r="C2122" t="s">
        <v>1632</v>
      </c>
      <c r="D2122" t="s">
        <v>2135</v>
      </c>
      <c r="E2122">
        <v>5</v>
      </c>
      <c r="F2122" t="s">
        <v>49</v>
      </c>
      <c r="G2122" t="s">
        <v>79</v>
      </c>
      <c r="H2122" t="s">
        <v>262</v>
      </c>
      <c r="I2122" t="s">
        <v>74</v>
      </c>
      <c r="J2122" t="s">
        <v>53</v>
      </c>
      <c r="K2122" t="s">
        <v>66</v>
      </c>
      <c r="L2122" t="s">
        <v>55</v>
      </c>
      <c r="M2122" t="s">
        <v>68</v>
      </c>
      <c r="N2122" t="s">
        <v>69</v>
      </c>
      <c r="O2122" t="s">
        <v>120</v>
      </c>
      <c r="P2122">
        <v>78</v>
      </c>
      <c r="Q2122">
        <v>80</v>
      </c>
      <c r="R2122">
        <v>76</v>
      </c>
      <c r="S2122">
        <v>3</v>
      </c>
      <c r="T2122">
        <f t="shared" si="297"/>
        <v>73</v>
      </c>
      <c r="U2122">
        <v>73</v>
      </c>
      <c r="V2122">
        <f t="shared" si="298"/>
        <v>0</v>
      </c>
      <c r="W2122" s="3">
        <f t="shared" si="299"/>
        <v>3.9473684210526314E-2</v>
      </c>
      <c r="X2122">
        <v>25</v>
      </c>
      <c r="Y2122" s="4">
        <v>2</v>
      </c>
      <c r="Z2122" s="4">
        <v>0.7</v>
      </c>
      <c r="AA2122" s="5">
        <v>30622.33</v>
      </c>
      <c r="AB2122" s="5">
        <f t="shared" si="300"/>
        <v>2235430.09</v>
      </c>
      <c r="AC2122" s="5">
        <v>22492.14</v>
      </c>
      <c r="AD2122" s="5">
        <f t="shared" si="301"/>
        <v>1709402.64</v>
      </c>
      <c r="AE2122" s="5">
        <v>129154.33</v>
      </c>
      <c r="AF2122" s="5">
        <v>35092.339999999997</v>
      </c>
      <c r="AG2122" s="5">
        <v>9674.92</v>
      </c>
      <c r="AH2122" s="5">
        <v>1015</v>
      </c>
      <c r="AI2122" s="5">
        <v>10573.91</v>
      </c>
      <c r="AJ2122">
        <v>1</v>
      </c>
      <c r="AK2122" s="5">
        <v>8418.7000000000007</v>
      </c>
      <c r="AL2122" s="5">
        <v>31740.84</v>
      </c>
      <c r="AM2122" s="5">
        <v>78803.39</v>
      </c>
      <c r="AN2122">
        <v>4</v>
      </c>
      <c r="AO2122">
        <v>4</v>
      </c>
      <c r="AP2122" t="str">
        <f t="shared" si="302"/>
        <v>Yes</v>
      </c>
      <c r="AQ2122">
        <v>2</v>
      </c>
      <c r="AR2122" s="5">
        <f t="shared" si="303"/>
        <v>2013876.07</v>
      </c>
      <c r="AS2122" s="5">
        <f t="shared" si="304"/>
        <v>221554.02</v>
      </c>
      <c r="AT2122" t="s">
        <v>116</v>
      </c>
      <c r="AU2122" t="s">
        <v>6194</v>
      </c>
      <c r="AV2122" t="s">
        <v>6195</v>
      </c>
      <c r="AW2122" t="s">
        <v>6183</v>
      </c>
      <c r="AX2122" t="s">
        <v>6167</v>
      </c>
      <c r="AY2122">
        <v>80</v>
      </c>
      <c r="AZ2122">
        <v>0</v>
      </c>
      <c r="BA2122">
        <v>0</v>
      </c>
      <c r="BB2122" t="s">
        <v>6168</v>
      </c>
      <c r="BC2122">
        <v>0</v>
      </c>
      <c r="BD2122">
        <v>0</v>
      </c>
      <c r="BE2122" t="s">
        <v>6169</v>
      </c>
      <c r="BF2122" t="s">
        <v>6170</v>
      </c>
      <c r="BG2122">
        <v>0</v>
      </c>
      <c r="BH2122" t="s">
        <v>6171</v>
      </c>
      <c r="BI2122">
        <v>25</v>
      </c>
      <c r="BJ2122" t="s">
        <v>6172</v>
      </c>
      <c r="BK2122">
        <v>0</v>
      </c>
      <c r="BL2122">
        <v>85</v>
      </c>
      <c r="BM2122" s="3">
        <f t="shared" si="305"/>
        <v>0.89411764705882357</v>
      </c>
    </row>
    <row r="2123" spans="1:65">
      <c r="A2123" t="s">
        <v>2256</v>
      </c>
      <c r="B2123" s="2">
        <v>45784</v>
      </c>
      <c r="C2123" t="s">
        <v>1632</v>
      </c>
      <c r="D2123" t="s">
        <v>2135</v>
      </c>
      <c r="E2123">
        <v>5</v>
      </c>
      <c r="F2123" t="s">
        <v>49</v>
      </c>
      <c r="G2123" t="s">
        <v>79</v>
      </c>
      <c r="H2123" t="s">
        <v>260</v>
      </c>
      <c r="I2123" t="s">
        <v>64</v>
      </c>
      <c r="J2123" t="s">
        <v>81</v>
      </c>
      <c r="K2123" t="s">
        <v>75</v>
      </c>
      <c r="L2123" t="s">
        <v>67</v>
      </c>
      <c r="M2123" t="s">
        <v>68</v>
      </c>
      <c r="N2123" t="s">
        <v>57</v>
      </c>
      <c r="O2123" t="s">
        <v>120</v>
      </c>
      <c r="P2123">
        <v>33</v>
      </c>
      <c r="Q2123">
        <v>33</v>
      </c>
      <c r="R2123">
        <v>31</v>
      </c>
      <c r="S2123">
        <v>2</v>
      </c>
      <c r="T2123">
        <f t="shared" si="297"/>
        <v>29</v>
      </c>
      <c r="U2123">
        <v>29</v>
      </c>
      <c r="V2123">
        <f t="shared" si="298"/>
        <v>0</v>
      </c>
      <c r="W2123" s="3">
        <f t="shared" si="299"/>
        <v>6.4516129032258063E-2</v>
      </c>
      <c r="X2123">
        <v>19</v>
      </c>
      <c r="Y2123" s="4">
        <v>0.9</v>
      </c>
      <c r="Z2123" s="4">
        <v>0.6</v>
      </c>
      <c r="AA2123" s="5">
        <v>77916.69</v>
      </c>
      <c r="AB2123" s="5">
        <f t="shared" si="300"/>
        <v>2259584.0099999998</v>
      </c>
      <c r="AC2123" s="5">
        <v>49100.24</v>
      </c>
      <c r="AD2123" s="5">
        <f t="shared" si="301"/>
        <v>1522107.44</v>
      </c>
      <c r="AE2123" s="5">
        <v>92793.65</v>
      </c>
      <c r="AF2123" s="5">
        <v>27528.43</v>
      </c>
      <c r="AG2123" s="5">
        <v>34215.449999999997</v>
      </c>
      <c r="AH2123" s="5">
        <v>870</v>
      </c>
      <c r="AI2123" s="5">
        <v>56940.53</v>
      </c>
      <c r="AJ2123">
        <v>1</v>
      </c>
      <c r="AK2123" s="5">
        <v>22327.46</v>
      </c>
      <c r="AL2123" s="5">
        <v>0</v>
      </c>
      <c r="AM2123" s="5">
        <v>18656.05</v>
      </c>
      <c r="AN2123">
        <v>4</v>
      </c>
      <c r="AO2123">
        <v>4</v>
      </c>
      <c r="AP2123" t="str">
        <f t="shared" si="302"/>
        <v>Yes</v>
      </c>
      <c r="AQ2123">
        <v>2</v>
      </c>
      <c r="AR2123" s="5">
        <f t="shared" si="303"/>
        <v>1775439.01</v>
      </c>
      <c r="AS2123" s="5">
        <f t="shared" si="304"/>
        <v>484145</v>
      </c>
      <c r="AT2123" t="s">
        <v>1641</v>
      </c>
      <c r="AU2123" t="s">
        <v>6199</v>
      </c>
      <c r="AV2123" t="s">
        <v>6200</v>
      </c>
      <c r="AW2123" t="s">
        <v>6175</v>
      </c>
      <c r="AX2123" t="s">
        <v>6167</v>
      </c>
      <c r="AY2123">
        <v>33</v>
      </c>
      <c r="AZ2123">
        <v>0</v>
      </c>
      <c r="BA2123">
        <v>0</v>
      </c>
      <c r="BB2123" t="s">
        <v>6168</v>
      </c>
      <c r="BC2123">
        <v>0</v>
      </c>
      <c r="BD2123">
        <v>0</v>
      </c>
      <c r="BE2123" t="s">
        <v>6169</v>
      </c>
      <c r="BF2123" t="s">
        <v>6210</v>
      </c>
      <c r="BG2123">
        <v>4</v>
      </c>
      <c r="BH2123" t="s">
        <v>6211</v>
      </c>
      <c r="BI2123">
        <v>118</v>
      </c>
      <c r="BJ2123" t="s">
        <v>6193</v>
      </c>
      <c r="BK2123">
        <v>0</v>
      </c>
      <c r="BL2123">
        <v>46</v>
      </c>
      <c r="BM2123" s="3">
        <f t="shared" si="305"/>
        <v>0.67391304347826086</v>
      </c>
    </row>
    <row r="2124" spans="1:65">
      <c r="A2124" t="s">
        <v>2257</v>
      </c>
      <c r="B2124" s="2">
        <v>45784</v>
      </c>
      <c r="C2124" t="s">
        <v>1632</v>
      </c>
      <c r="D2124" t="s">
        <v>2135</v>
      </c>
      <c r="E2124">
        <v>5</v>
      </c>
      <c r="F2124" t="s">
        <v>49</v>
      </c>
      <c r="G2124" t="s">
        <v>62</v>
      </c>
      <c r="H2124" t="s">
        <v>125</v>
      </c>
      <c r="I2124" t="s">
        <v>52</v>
      </c>
      <c r="J2124" t="s">
        <v>81</v>
      </c>
      <c r="K2124" t="s">
        <v>66</v>
      </c>
      <c r="L2124" t="s">
        <v>67</v>
      </c>
      <c r="M2124" t="s">
        <v>68</v>
      </c>
      <c r="N2124" t="s">
        <v>76</v>
      </c>
      <c r="O2124" t="s">
        <v>82</v>
      </c>
      <c r="P2124">
        <v>32</v>
      </c>
      <c r="Q2124">
        <v>33</v>
      </c>
      <c r="R2124">
        <v>31</v>
      </c>
      <c r="S2124">
        <v>2</v>
      </c>
      <c r="T2124">
        <f t="shared" si="297"/>
        <v>29</v>
      </c>
      <c r="U2124">
        <v>29</v>
      </c>
      <c r="V2124">
        <f t="shared" si="298"/>
        <v>0</v>
      </c>
      <c r="W2124" s="3">
        <f t="shared" si="299"/>
        <v>6.4516129032258063E-2</v>
      </c>
      <c r="X2124">
        <v>11</v>
      </c>
      <c r="Y2124" s="4">
        <v>0</v>
      </c>
      <c r="Z2124" s="4">
        <v>0.2</v>
      </c>
      <c r="AA2124" s="5">
        <v>73582</v>
      </c>
      <c r="AB2124" s="5">
        <f t="shared" si="300"/>
        <v>2133878</v>
      </c>
      <c r="AC2124" s="5">
        <v>49061.37</v>
      </c>
      <c r="AD2124" s="5">
        <f t="shared" si="301"/>
        <v>1520902.47</v>
      </c>
      <c r="AE2124" s="5">
        <v>100009.8</v>
      </c>
      <c r="AF2124" s="5">
        <v>28259.57</v>
      </c>
      <c r="AG2124" s="5">
        <v>33026.06</v>
      </c>
      <c r="AH2124" s="5">
        <v>290</v>
      </c>
      <c r="AI2124" s="5">
        <v>55654.66</v>
      </c>
      <c r="AJ2124">
        <v>1</v>
      </c>
      <c r="AK2124" s="5">
        <v>22492.99</v>
      </c>
      <c r="AL2124" s="5">
        <v>0</v>
      </c>
      <c r="AM2124" s="5">
        <v>17879.669999999998</v>
      </c>
      <c r="AN2124">
        <v>4</v>
      </c>
      <c r="AO2124">
        <v>3</v>
      </c>
      <c r="AP2124" t="str">
        <f t="shared" si="302"/>
        <v>Yes</v>
      </c>
      <c r="AQ2124">
        <v>1</v>
      </c>
      <c r="AR2124" s="5">
        <f t="shared" si="303"/>
        <v>1778515.22</v>
      </c>
      <c r="AS2124" s="5">
        <f t="shared" si="304"/>
        <v>355362.78</v>
      </c>
      <c r="AT2124" t="s">
        <v>1641</v>
      </c>
      <c r="AU2124" t="s">
        <v>6189</v>
      </c>
      <c r="AV2124" t="s">
        <v>6201</v>
      </c>
      <c r="AW2124" t="s">
        <v>6175</v>
      </c>
      <c r="AX2124" t="s">
        <v>6207</v>
      </c>
      <c r="AY2124">
        <v>37</v>
      </c>
      <c r="AZ2124">
        <v>3</v>
      </c>
      <c r="BA2124">
        <v>0</v>
      </c>
      <c r="BB2124" t="s">
        <v>6168</v>
      </c>
      <c r="BC2124">
        <v>0</v>
      </c>
      <c r="BD2124">
        <v>0</v>
      </c>
      <c r="BE2124" t="s">
        <v>6169</v>
      </c>
      <c r="BF2124" t="s">
        <v>6212</v>
      </c>
      <c r="BG2124">
        <v>0</v>
      </c>
      <c r="BH2124" t="s">
        <v>6171</v>
      </c>
      <c r="BI2124">
        <v>24</v>
      </c>
      <c r="BJ2124" t="s">
        <v>6172</v>
      </c>
      <c r="BK2124">
        <v>0</v>
      </c>
      <c r="BL2124">
        <v>46</v>
      </c>
      <c r="BM2124" s="3">
        <f t="shared" si="305"/>
        <v>0.67391304347826086</v>
      </c>
    </row>
    <row r="2125" spans="1:65">
      <c r="A2125" t="s">
        <v>2258</v>
      </c>
      <c r="B2125" s="2">
        <v>45785</v>
      </c>
      <c r="C2125" t="s">
        <v>1632</v>
      </c>
      <c r="D2125" t="s">
        <v>2135</v>
      </c>
      <c r="E2125">
        <v>5</v>
      </c>
      <c r="F2125" t="s">
        <v>49</v>
      </c>
      <c r="G2125" t="s">
        <v>50</v>
      </c>
      <c r="H2125" t="s">
        <v>89</v>
      </c>
      <c r="I2125" t="s">
        <v>52</v>
      </c>
      <c r="J2125" t="s">
        <v>65</v>
      </c>
      <c r="K2125" t="s">
        <v>66</v>
      </c>
      <c r="L2125" t="s">
        <v>87</v>
      </c>
      <c r="M2125" t="s">
        <v>56</v>
      </c>
      <c r="N2125" t="s">
        <v>94</v>
      </c>
      <c r="O2125" t="s">
        <v>58</v>
      </c>
      <c r="P2125">
        <v>64</v>
      </c>
      <c r="Q2125">
        <v>66</v>
      </c>
      <c r="R2125">
        <v>66</v>
      </c>
      <c r="S2125">
        <v>1</v>
      </c>
      <c r="T2125">
        <f t="shared" si="297"/>
        <v>65</v>
      </c>
      <c r="U2125">
        <v>61</v>
      </c>
      <c r="V2125">
        <f t="shared" si="298"/>
        <v>4</v>
      </c>
      <c r="W2125" s="3">
        <f t="shared" si="299"/>
        <v>1.5151515151515152E-2</v>
      </c>
      <c r="X2125">
        <v>32</v>
      </c>
      <c r="Y2125" s="4">
        <v>5.5</v>
      </c>
      <c r="Z2125" s="4">
        <v>1.9</v>
      </c>
      <c r="AA2125" s="5">
        <v>48734.85</v>
      </c>
      <c r="AB2125" s="5">
        <f t="shared" si="300"/>
        <v>2972825.85</v>
      </c>
      <c r="AC2125" s="5">
        <v>35550.949999999997</v>
      </c>
      <c r="AD2125" s="5">
        <f t="shared" si="301"/>
        <v>2346362.7000000002</v>
      </c>
      <c r="AE2125" s="5">
        <v>153221.20000000001</v>
      </c>
      <c r="AF2125" s="5">
        <v>43496.52</v>
      </c>
      <c r="AG2125" s="5">
        <v>9653.11</v>
      </c>
      <c r="AH2125" s="5">
        <v>2755</v>
      </c>
      <c r="AI2125" s="5">
        <v>5060</v>
      </c>
      <c r="AJ2125">
        <v>0</v>
      </c>
      <c r="AK2125" s="5">
        <v>0</v>
      </c>
      <c r="AL2125" s="5">
        <v>4363.13</v>
      </c>
      <c r="AM2125" s="5">
        <v>44976.08</v>
      </c>
      <c r="AN2125">
        <v>4</v>
      </c>
      <c r="AO2125">
        <v>5</v>
      </c>
      <c r="AP2125" t="str">
        <f t="shared" si="302"/>
        <v>No</v>
      </c>
      <c r="AQ2125">
        <v>1</v>
      </c>
      <c r="AR2125" s="5">
        <f t="shared" si="303"/>
        <v>2609887.7400000002</v>
      </c>
      <c r="AS2125" s="5">
        <f t="shared" si="304"/>
        <v>362938.11</v>
      </c>
      <c r="AT2125" t="s">
        <v>59</v>
      </c>
      <c r="AU2125" t="s">
        <v>6164</v>
      </c>
      <c r="AV2125" t="s">
        <v>6165</v>
      </c>
      <c r="AW2125" t="s">
        <v>6166</v>
      </c>
      <c r="AX2125" t="s">
        <v>6184</v>
      </c>
      <c r="AY2125">
        <v>67</v>
      </c>
      <c r="AZ2125">
        <v>3</v>
      </c>
      <c r="BA2125">
        <v>22</v>
      </c>
      <c r="BB2125" t="s">
        <v>6185</v>
      </c>
      <c r="BC2125">
        <v>0</v>
      </c>
      <c r="BD2125">
        <v>1</v>
      </c>
      <c r="BE2125" t="s">
        <v>6188</v>
      </c>
      <c r="BF2125" t="s">
        <v>6170</v>
      </c>
      <c r="BG2125">
        <v>1</v>
      </c>
      <c r="BH2125" t="s">
        <v>6186</v>
      </c>
      <c r="BI2125">
        <v>28</v>
      </c>
      <c r="BJ2125" t="s">
        <v>6172</v>
      </c>
      <c r="BK2125">
        <v>0</v>
      </c>
      <c r="BL2125">
        <v>72</v>
      </c>
      <c r="BM2125" s="3">
        <f t="shared" si="305"/>
        <v>0.91666666666666663</v>
      </c>
    </row>
    <row r="2126" spans="1:65">
      <c r="A2126" t="s">
        <v>2259</v>
      </c>
      <c r="B2126" s="2">
        <v>45785</v>
      </c>
      <c r="C2126" t="s">
        <v>1632</v>
      </c>
      <c r="D2126" t="s">
        <v>2135</v>
      </c>
      <c r="E2126">
        <v>5</v>
      </c>
      <c r="F2126" t="s">
        <v>72</v>
      </c>
      <c r="G2126" t="s">
        <v>79</v>
      </c>
      <c r="H2126" t="s">
        <v>213</v>
      </c>
      <c r="I2126" t="s">
        <v>74</v>
      </c>
      <c r="J2126" t="s">
        <v>53</v>
      </c>
      <c r="K2126" t="s">
        <v>75</v>
      </c>
      <c r="L2126" t="s">
        <v>87</v>
      </c>
      <c r="M2126" t="s">
        <v>56</v>
      </c>
      <c r="N2126" t="s">
        <v>69</v>
      </c>
      <c r="O2126" t="s">
        <v>70</v>
      </c>
      <c r="P2126">
        <v>59</v>
      </c>
      <c r="Q2126">
        <v>62</v>
      </c>
      <c r="R2126">
        <v>62</v>
      </c>
      <c r="S2126">
        <v>1</v>
      </c>
      <c r="T2126">
        <f t="shared" si="297"/>
        <v>61</v>
      </c>
      <c r="U2126">
        <v>59</v>
      </c>
      <c r="V2126">
        <f t="shared" si="298"/>
        <v>2</v>
      </c>
      <c r="W2126" s="3">
        <f t="shared" si="299"/>
        <v>1.6129032258064516E-2</v>
      </c>
      <c r="X2126">
        <v>13</v>
      </c>
      <c r="Y2126" s="4">
        <v>0.4</v>
      </c>
      <c r="Z2126" s="4">
        <v>1.3</v>
      </c>
      <c r="AA2126" s="5">
        <v>36406.089999999997</v>
      </c>
      <c r="AB2126" s="5">
        <f t="shared" si="300"/>
        <v>2147959.31</v>
      </c>
      <c r="AC2126" s="5">
        <v>24283.23</v>
      </c>
      <c r="AD2126" s="5">
        <f t="shared" si="301"/>
        <v>1505560.26</v>
      </c>
      <c r="AE2126" s="5">
        <v>104528.51</v>
      </c>
      <c r="AF2126" s="5">
        <v>27779.78</v>
      </c>
      <c r="AG2126" s="5">
        <v>8158.4</v>
      </c>
      <c r="AH2126" s="5">
        <v>1885</v>
      </c>
      <c r="AI2126" s="5">
        <v>3542.86</v>
      </c>
      <c r="AJ2126">
        <v>0</v>
      </c>
      <c r="AK2126" s="5">
        <v>0</v>
      </c>
      <c r="AL2126" s="5">
        <v>1492.25</v>
      </c>
      <c r="AM2126" s="5">
        <v>43200.9</v>
      </c>
      <c r="AN2126">
        <v>4</v>
      </c>
      <c r="AO2126">
        <v>5</v>
      </c>
      <c r="AP2126" t="str">
        <f t="shared" si="302"/>
        <v>No</v>
      </c>
      <c r="AQ2126">
        <v>3</v>
      </c>
      <c r="AR2126" s="5">
        <f t="shared" si="303"/>
        <v>1696147.96</v>
      </c>
      <c r="AS2126" s="5">
        <f t="shared" si="304"/>
        <v>451811.35</v>
      </c>
      <c r="AT2126" t="s">
        <v>59</v>
      </c>
      <c r="AU2126" t="s">
        <v>6164</v>
      </c>
      <c r="AV2126" t="s">
        <v>6165</v>
      </c>
      <c r="AW2126" t="s">
        <v>6166</v>
      </c>
      <c r="AX2126" t="s">
        <v>6184</v>
      </c>
      <c r="AY2126">
        <v>62</v>
      </c>
      <c r="AZ2126">
        <v>0</v>
      </c>
      <c r="BA2126">
        <v>20</v>
      </c>
      <c r="BB2126" t="s">
        <v>6180</v>
      </c>
      <c r="BC2126">
        <v>1</v>
      </c>
      <c r="BD2126">
        <v>0</v>
      </c>
      <c r="BE2126" t="s">
        <v>6178</v>
      </c>
      <c r="BF2126" t="s">
        <v>6170</v>
      </c>
      <c r="BG2126">
        <v>0</v>
      </c>
      <c r="BH2126" t="s">
        <v>6171</v>
      </c>
      <c r="BI2126">
        <v>32</v>
      </c>
      <c r="BJ2126" t="s">
        <v>6172</v>
      </c>
      <c r="BK2126">
        <v>0</v>
      </c>
      <c r="BL2126">
        <v>74</v>
      </c>
      <c r="BM2126" s="3">
        <f t="shared" si="305"/>
        <v>0.83783783783783783</v>
      </c>
    </row>
    <row r="2127" spans="1:65">
      <c r="A2127" t="s">
        <v>2260</v>
      </c>
      <c r="B2127" s="2">
        <v>45785</v>
      </c>
      <c r="C2127" t="s">
        <v>1632</v>
      </c>
      <c r="D2127" t="s">
        <v>2135</v>
      </c>
      <c r="E2127">
        <v>5</v>
      </c>
      <c r="F2127" t="s">
        <v>72</v>
      </c>
      <c r="G2127" t="s">
        <v>50</v>
      </c>
      <c r="H2127" t="s">
        <v>138</v>
      </c>
      <c r="I2127" t="s">
        <v>52</v>
      </c>
      <c r="J2127" t="s">
        <v>53</v>
      </c>
      <c r="K2127" t="s">
        <v>66</v>
      </c>
      <c r="L2127" t="s">
        <v>92</v>
      </c>
      <c r="M2127" t="s">
        <v>68</v>
      </c>
      <c r="N2127" t="s">
        <v>57</v>
      </c>
      <c r="O2127" t="s">
        <v>70</v>
      </c>
      <c r="P2127">
        <v>63</v>
      </c>
      <c r="Q2127">
        <v>69</v>
      </c>
      <c r="R2127">
        <v>69</v>
      </c>
      <c r="S2127">
        <v>2</v>
      </c>
      <c r="T2127">
        <f t="shared" si="297"/>
        <v>67</v>
      </c>
      <c r="U2127">
        <v>63</v>
      </c>
      <c r="V2127">
        <f t="shared" si="298"/>
        <v>4</v>
      </c>
      <c r="W2127" s="3">
        <f t="shared" si="299"/>
        <v>2.8985507246376812E-2</v>
      </c>
      <c r="X2127">
        <v>22</v>
      </c>
      <c r="Y2127" s="4">
        <v>1.5</v>
      </c>
      <c r="Z2127" s="4">
        <v>0.8</v>
      </c>
      <c r="AA2127" s="5">
        <v>30848.28</v>
      </c>
      <c r="AB2127" s="5">
        <f t="shared" si="300"/>
        <v>1943441.64</v>
      </c>
      <c r="AC2127" s="5">
        <v>22598.9</v>
      </c>
      <c r="AD2127" s="5">
        <f t="shared" si="301"/>
        <v>1559324.1</v>
      </c>
      <c r="AE2127" s="5">
        <v>124096.99</v>
      </c>
      <c r="AF2127" s="5">
        <v>30742.81</v>
      </c>
      <c r="AG2127" s="5">
        <v>8549.27</v>
      </c>
      <c r="AH2127" s="5">
        <v>1160</v>
      </c>
      <c r="AI2127" s="5">
        <v>7122.58</v>
      </c>
      <c r="AJ2127">
        <v>1</v>
      </c>
      <c r="AK2127" s="5">
        <v>8356.2999999999993</v>
      </c>
      <c r="AL2127" s="5">
        <v>34581.360000000001</v>
      </c>
      <c r="AM2127" s="5">
        <v>77731.08</v>
      </c>
      <c r="AN2127">
        <v>4</v>
      </c>
      <c r="AO2127">
        <v>5</v>
      </c>
      <c r="AP2127" t="str">
        <f t="shared" si="302"/>
        <v>No</v>
      </c>
      <c r="AQ2127">
        <v>4</v>
      </c>
      <c r="AR2127" s="5">
        <f t="shared" si="303"/>
        <v>1851664.49</v>
      </c>
      <c r="AS2127" s="5">
        <f t="shared" si="304"/>
        <v>91777.15</v>
      </c>
      <c r="AT2127" t="s">
        <v>59</v>
      </c>
      <c r="AU2127" t="s">
        <v>6181</v>
      </c>
      <c r="AV2127" t="s">
        <v>6182</v>
      </c>
      <c r="AW2127" t="s">
        <v>6183</v>
      </c>
      <c r="AX2127" t="s">
        <v>6184</v>
      </c>
      <c r="AY2127">
        <v>66</v>
      </c>
      <c r="AZ2127">
        <v>0</v>
      </c>
      <c r="BA2127">
        <v>29</v>
      </c>
      <c r="BB2127" t="s">
        <v>6180</v>
      </c>
      <c r="BC2127">
        <v>1</v>
      </c>
      <c r="BD2127">
        <v>0</v>
      </c>
      <c r="BE2127" t="s">
        <v>6178</v>
      </c>
      <c r="BF2127" t="s">
        <v>6170</v>
      </c>
      <c r="BG2127">
        <v>1</v>
      </c>
      <c r="BH2127" t="s">
        <v>6179</v>
      </c>
      <c r="BI2127">
        <v>40</v>
      </c>
      <c r="BJ2127" t="s">
        <v>6172</v>
      </c>
      <c r="BK2127">
        <v>0</v>
      </c>
      <c r="BL2127">
        <v>76</v>
      </c>
      <c r="BM2127" s="3">
        <f t="shared" si="305"/>
        <v>0.90789473684210531</v>
      </c>
    </row>
    <row r="2128" spans="1:65">
      <c r="A2128" t="s">
        <v>2261</v>
      </c>
      <c r="B2128" s="2">
        <v>45785</v>
      </c>
      <c r="C2128" t="s">
        <v>1632</v>
      </c>
      <c r="D2128" t="s">
        <v>2135</v>
      </c>
      <c r="E2128">
        <v>5</v>
      </c>
      <c r="F2128" t="s">
        <v>49</v>
      </c>
      <c r="G2128" t="s">
        <v>62</v>
      </c>
      <c r="H2128" t="s">
        <v>226</v>
      </c>
      <c r="I2128" t="s">
        <v>52</v>
      </c>
      <c r="J2128" t="s">
        <v>53</v>
      </c>
      <c r="K2128" t="s">
        <v>75</v>
      </c>
      <c r="L2128" t="s">
        <v>67</v>
      </c>
      <c r="M2128" t="s">
        <v>68</v>
      </c>
      <c r="N2128" t="s">
        <v>76</v>
      </c>
      <c r="O2128" t="s">
        <v>58</v>
      </c>
      <c r="P2128">
        <v>68</v>
      </c>
      <c r="Q2128">
        <v>72</v>
      </c>
      <c r="R2128">
        <v>71</v>
      </c>
      <c r="S2128">
        <v>7</v>
      </c>
      <c r="T2128">
        <f t="shared" si="297"/>
        <v>64</v>
      </c>
      <c r="U2128">
        <v>64</v>
      </c>
      <c r="V2128">
        <f t="shared" si="298"/>
        <v>0</v>
      </c>
      <c r="W2128" s="3">
        <f t="shared" si="299"/>
        <v>9.8591549295774641E-2</v>
      </c>
      <c r="X2128">
        <v>11</v>
      </c>
      <c r="Y2128" s="4">
        <v>2.2999999999999998</v>
      </c>
      <c r="Z2128" s="4">
        <v>1.3</v>
      </c>
      <c r="AA2128" s="5">
        <v>36380.089999999997</v>
      </c>
      <c r="AB2128" s="5">
        <f t="shared" si="300"/>
        <v>2328325.7599999998</v>
      </c>
      <c r="AC2128" s="5">
        <v>21815.35</v>
      </c>
      <c r="AD2128" s="5">
        <f t="shared" si="301"/>
        <v>1548889.85</v>
      </c>
      <c r="AE2128" s="5">
        <v>125351.82</v>
      </c>
      <c r="AF2128" s="5">
        <v>31563.42</v>
      </c>
      <c r="AG2128" s="5">
        <v>33132.29</v>
      </c>
      <c r="AH2128" s="5">
        <v>1885</v>
      </c>
      <c r="AI2128" s="5">
        <v>63940.34</v>
      </c>
      <c r="AJ2128">
        <v>1</v>
      </c>
      <c r="AK2128" s="5">
        <v>8574.0400000000009</v>
      </c>
      <c r="AL2128" s="5">
        <v>0</v>
      </c>
      <c r="AM2128" s="5">
        <v>43269.94</v>
      </c>
      <c r="AN2128">
        <v>4</v>
      </c>
      <c r="AO2128">
        <v>4</v>
      </c>
      <c r="AP2128" t="str">
        <f t="shared" si="302"/>
        <v>Yes</v>
      </c>
      <c r="AQ2128">
        <v>1</v>
      </c>
      <c r="AR2128" s="5">
        <f t="shared" si="303"/>
        <v>1856606.7</v>
      </c>
      <c r="AS2128" s="5">
        <f t="shared" si="304"/>
        <v>471719.06</v>
      </c>
      <c r="AT2128" t="s">
        <v>1641</v>
      </c>
      <c r="AU2128" t="s">
        <v>6189</v>
      </c>
      <c r="AV2128" t="s">
        <v>6201</v>
      </c>
      <c r="AW2128" t="s">
        <v>6175</v>
      </c>
      <c r="AX2128" t="s">
        <v>6167</v>
      </c>
      <c r="AY2128">
        <v>70</v>
      </c>
      <c r="AZ2128">
        <v>0</v>
      </c>
      <c r="BA2128">
        <v>0</v>
      </c>
      <c r="BB2128" t="s">
        <v>6168</v>
      </c>
      <c r="BC2128">
        <v>0</v>
      </c>
      <c r="BD2128">
        <v>0</v>
      </c>
      <c r="BE2128" t="s">
        <v>6169</v>
      </c>
      <c r="BF2128" t="s">
        <v>6210</v>
      </c>
      <c r="BG2128">
        <v>0</v>
      </c>
      <c r="BH2128" t="s">
        <v>6171</v>
      </c>
      <c r="BI2128">
        <v>26</v>
      </c>
      <c r="BJ2128" t="s">
        <v>6172</v>
      </c>
      <c r="BK2128">
        <v>0</v>
      </c>
      <c r="BL2128">
        <v>76</v>
      </c>
      <c r="BM2128" s="3">
        <f t="shared" si="305"/>
        <v>0.93421052631578949</v>
      </c>
    </row>
    <row r="2129" spans="1:65">
      <c r="A2129" t="s">
        <v>2262</v>
      </c>
      <c r="B2129" s="2">
        <v>45785</v>
      </c>
      <c r="C2129" t="s">
        <v>1632</v>
      </c>
      <c r="D2129" t="s">
        <v>2135</v>
      </c>
      <c r="E2129">
        <v>5</v>
      </c>
      <c r="F2129" t="s">
        <v>49</v>
      </c>
      <c r="G2129" t="s">
        <v>79</v>
      </c>
      <c r="H2129" t="s">
        <v>260</v>
      </c>
      <c r="I2129" t="s">
        <v>52</v>
      </c>
      <c r="J2129" t="s">
        <v>53</v>
      </c>
      <c r="K2129" t="s">
        <v>75</v>
      </c>
      <c r="L2129" t="s">
        <v>55</v>
      </c>
      <c r="M2129" t="s">
        <v>56</v>
      </c>
      <c r="N2129" t="s">
        <v>69</v>
      </c>
      <c r="O2129" t="s">
        <v>82</v>
      </c>
      <c r="P2129">
        <v>66</v>
      </c>
      <c r="Q2129">
        <v>68</v>
      </c>
      <c r="R2129">
        <v>67</v>
      </c>
      <c r="S2129">
        <v>3</v>
      </c>
      <c r="T2129">
        <f t="shared" si="297"/>
        <v>64</v>
      </c>
      <c r="U2129">
        <v>64</v>
      </c>
      <c r="V2129">
        <f t="shared" si="298"/>
        <v>0</v>
      </c>
      <c r="W2129" s="3">
        <f t="shared" si="299"/>
        <v>4.4776119402985072E-2</v>
      </c>
      <c r="X2129">
        <v>115</v>
      </c>
      <c r="Y2129" s="4">
        <v>6.7</v>
      </c>
      <c r="Z2129" s="4">
        <v>6.9</v>
      </c>
      <c r="AA2129" s="5">
        <v>36151.129999999997</v>
      </c>
      <c r="AB2129" s="5">
        <f t="shared" si="300"/>
        <v>2313672.3199999998</v>
      </c>
      <c r="AC2129" s="5">
        <v>23511.82</v>
      </c>
      <c r="AD2129" s="5">
        <f t="shared" si="301"/>
        <v>1575291.94</v>
      </c>
      <c r="AE2129" s="5">
        <v>118323.39</v>
      </c>
      <c r="AF2129" s="5">
        <v>35527.040000000001</v>
      </c>
      <c r="AG2129" s="5">
        <v>103106.09</v>
      </c>
      <c r="AH2129" s="5">
        <v>29049.5</v>
      </c>
      <c r="AI2129" s="5">
        <v>10544.26</v>
      </c>
      <c r="AJ2129">
        <v>0</v>
      </c>
      <c r="AK2129" s="5">
        <v>0</v>
      </c>
      <c r="AL2129" s="5">
        <v>0</v>
      </c>
      <c r="AM2129" s="5">
        <v>47587.95</v>
      </c>
      <c r="AN2129">
        <v>4</v>
      </c>
      <c r="AO2129">
        <v>5</v>
      </c>
      <c r="AP2129" t="str">
        <f t="shared" si="302"/>
        <v>No</v>
      </c>
      <c r="AQ2129">
        <v>3</v>
      </c>
      <c r="AR2129" s="5">
        <f t="shared" si="303"/>
        <v>1919430.17</v>
      </c>
      <c r="AS2129" s="5">
        <f t="shared" si="304"/>
        <v>394242.15</v>
      </c>
      <c r="AT2129" t="s">
        <v>116</v>
      </c>
      <c r="AU2129" t="s">
        <v>6164</v>
      </c>
      <c r="AV2129" t="s">
        <v>6165</v>
      </c>
      <c r="AW2129" t="s">
        <v>6166</v>
      </c>
      <c r="AX2129" t="s">
        <v>6202</v>
      </c>
      <c r="AY2129">
        <v>68</v>
      </c>
      <c r="AZ2129">
        <v>0</v>
      </c>
      <c r="BA2129">
        <v>0</v>
      </c>
      <c r="BB2129" t="s">
        <v>6168</v>
      </c>
      <c r="BC2129">
        <v>1</v>
      </c>
      <c r="BD2129">
        <v>0</v>
      </c>
      <c r="BE2129" t="s">
        <v>6178</v>
      </c>
      <c r="BF2129" t="s">
        <v>6176</v>
      </c>
      <c r="BG2129">
        <v>3</v>
      </c>
      <c r="BH2129" t="s">
        <v>6211</v>
      </c>
      <c r="BI2129">
        <v>107</v>
      </c>
      <c r="BJ2129" t="s">
        <v>6193</v>
      </c>
      <c r="BK2129">
        <v>0</v>
      </c>
      <c r="BL2129">
        <v>74</v>
      </c>
      <c r="BM2129" s="3">
        <f t="shared" si="305"/>
        <v>0.90540540540540537</v>
      </c>
    </row>
    <row r="2130" spans="1:65">
      <c r="A2130" t="s">
        <v>2263</v>
      </c>
      <c r="B2130" s="2">
        <v>45785</v>
      </c>
      <c r="C2130" t="s">
        <v>1632</v>
      </c>
      <c r="D2130" t="s">
        <v>2135</v>
      </c>
      <c r="E2130">
        <v>5</v>
      </c>
      <c r="F2130" t="s">
        <v>61</v>
      </c>
      <c r="G2130" t="s">
        <v>50</v>
      </c>
      <c r="H2130" t="s">
        <v>183</v>
      </c>
      <c r="I2130" t="s">
        <v>52</v>
      </c>
      <c r="J2130" t="s">
        <v>65</v>
      </c>
      <c r="K2130" t="s">
        <v>54</v>
      </c>
      <c r="L2130" t="s">
        <v>67</v>
      </c>
      <c r="M2130" t="s">
        <v>56</v>
      </c>
      <c r="N2130" t="s">
        <v>76</v>
      </c>
      <c r="O2130" t="s">
        <v>120</v>
      </c>
      <c r="P2130">
        <v>50</v>
      </c>
      <c r="Q2130">
        <v>52</v>
      </c>
      <c r="R2130">
        <v>50</v>
      </c>
      <c r="S2130">
        <v>1</v>
      </c>
      <c r="T2130">
        <f t="shared" si="297"/>
        <v>49</v>
      </c>
      <c r="U2130">
        <v>49</v>
      </c>
      <c r="V2130">
        <f t="shared" si="298"/>
        <v>0</v>
      </c>
      <c r="W2130" s="3">
        <f t="shared" si="299"/>
        <v>0.02</v>
      </c>
      <c r="X2130">
        <v>25</v>
      </c>
      <c r="Y2130" s="4">
        <v>6.1</v>
      </c>
      <c r="Z2130" s="4">
        <v>1.1000000000000001</v>
      </c>
      <c r="AA2130" s="5">
        <v>55880.15</v>
      </c>
      <c r="AB2130" s="5">
        <f t="shared" si="300"/>
        <v>2738127.35</v>
      </c>
      <c r="AC2130" s="5">
        <v>34191.879999999997</v>
      </c>
      <c r="AD2130" s="5">
        <f t="shared" si="301"/>
        <v>1709594</v>
      </c>
      <c r="AE2130" s="5">
        <v>114533.56</v>
      </c>
      <c r="AF2130" s="5">
        <v>30455.67</v>
      </c>
      <c r="AG2130" s="5">
        <v>8963.1</v>
      </c>
      <c r="AH2130" s="5">
        <v>1595</v>
      </c>
      <c r="AI2130" s="5">
        <v>5111.1099999999997</v>
      </c>
      <c r="AJ2130">
        <v>0</v>
      </c>
      <c r="AK2130" s="5">
        <v>0</v>
      </c>
      <c r="AL2130" s="5">
        <v>0</v>
      </c>
      <c r="AM2130" s="5">
        <v>30022.44</v>
      </c>
      <c r="AN2130">
        <v>4</v>
      </c>
      <c r="AO2130">
        <v>3</v>
      </c>
      <c r="AP2130" t="str">
        <f t="shared" si="302"/>
        <v>Yes</v>
      </c>
      <c r="AQ2130">
        <v>1</v>
      </c>
      <c r="AR2130" s="5">
        <f t="shared" si="303"/>
        <v>1900274.88</v>
      </c>
      <c r="AS2130" s="5">
        <f t="shared" si="304"/>
        <v>837852.47</v>
      </c>
      <c r="AT2130" t="s">
        <v>59</v>
      </c>
      <c r="AU2130" t="s">
        <v>6164</v>
      </c>
      <c r="AV2130" t="s">
        <v>6165</v>
      </c>
      <c r="AW2130" t="s">
        <v>6166</v>
      </c>
      <c r="AX2130" t="s">
        <v>6167</v>
      </c>
      <c r="AY2130">
        <v>52</v>
      </c>
      <c r="AZ2130">
        <v>0</v>
      </c>
      <c r="BA2130">
        <v>0</v>
      </c>
      <c r="BB2130" t="s">
        <v>6168</v>
      </c>
      <c r="BC2130">
        <v>0</v>
      </c>
      <c r="BD2130">
        <v>0</v>
      </c>
      <c r="BE2130" t="s">
        <v>6169</v>
      </c>
      <c r="BF2130" t="s">
        <v>6170</v>
      </c>
      <c r="BG2130">
        <v>0</v>
      </c>
      <c r="BH2130" t="s">
        <v>6171</v>
      </c>
      <c r="BI2130">
        <v>48</v>
      </c>
      <c r="BJ2130" t="s">
        <v>6172</v>
      </c>
      <c r="BK2130">
        <v>0</v>
      </c>
      <c r="BL2130">
        <v>63</v>
      </c>
      <c r="BM2130" s="3">
        <f t="shared" si="305"/>
        <v>0.79365079365079361</v>
      </c>
    </row>
    <row r="2131" spans="1:65">
      <c r="A2131" t="s">
        <v>2264</v>
      </c>
      <c r="B2131" s="2">
        <v>45785</v>
      </c>
      <c r="C2131" t="s">
        <v>1632</v>
      </c>
      <c r="D2131" t="s">
        <v>2135</v>
      </c>
      <c r="E2131">
        <v>5</v>
      </c>
      <c r="F2131" t="s">
        <v>61</v>
      </c>
      <c r="G2131" t="s">
        <v>79</v>
      </c>
      <c r="H2131" t="s">
        <v>123</v>
      </c>
      <c r="I2131" t="s">
        <v>64</v>
      </c>
      <c r="J2131" t="s">
        <v>53</v>
      </c>
      <c r="K2131" t="s">
        <v>66</v>
      </c>
      <c r="L2131" t="s">
        <v>87</v>
      </c>
      <c r="M2131" t="s">
        <v>56</v>
      </c>
      <c r="N2131" t="s">
        <v>69</v>
      </c>
      <c r="O2131" t="s">
        <v>120</v>
      </c>
      <c r="P2131">
        <v>76</v>
      </c>
      <c r="Q2131">
        <v>80</v>
      </c>
      <c r="R2131">
        <v>80</v>
      </c>
      <c r="S2131">
        <v>1</v>
      </c>
      <c r="T2131">
        <f t="shared" si="297"/>
        <v>79</v>
      </c>
      <c r="U2131">
        <v>72</v>
      </c>
      <c r="V2131">
        <f t="shared" si="298"/>
        <v>7</v>
      </c>
      <c r="W2131" s="3">
        <f t="shared" si="299"/>
        <v>1.2500000000000001E-2</v>
      </c>
      <c r="X2131">
        <v>21</v>
      </c>
      <c r="Y2131" s="4">
        <v>0</v>
      </c>
      <c r="Z2131" s="4">
        <v>1.5</v>
      </c>
      <c r="AA2131" s="5">
        <v>30682.6</v>
      </c>
      <c r="AB2131" s="5">
        <f t="shared" si="300"/>
        <v>2209147.2000000002</v>
      </c>
      <c r="AC2131" s="5">
        <v>24070.81</v>
      </c>
      <c r="AD2131" s="5">
        <f t="shared" si="301"/>
        <v>1925664.8</v>
      </c>
      <c r="AE2131" s="5">
        <v>131767.29999999999</v>
      </c>
      <c r="AF2131" s="5">
        <v>34116.04</v>
      </c>
      <c r="AG2131" s="5">
        <v>8604</v>
      </c>
      <c r="AH2131" s="5">
        <v>2175</v>
      </c>
      <c r="AI2131" s="5">
        <v>3555.56</v>
      </c>
      <c r="AJ2131">
        <v>0</v>
      </c>
      <c r="AK2131" s="5">
        <v>0</v>
      </c>
      <c r="AL2131" s="5">
        <v>36003.68</v>
      </c>
      <c r="AM2131" s="5">
        <v>77047.600000000006</v>
      </c>
      <c r="AN2131">
        <v>4</v>
      </c>
      <c r="AO2131">
        <v>3</v>
      </c>
      <c r="AP2131" t="str">
        <f t="shared" si="302"/>
        <v>Yes</v>
      </c>
      <c r="AQ2131">
        <v>1</v>
      </c>
      <c r="AR2131" s="5">
        <f t="shared" si="303"/>
        <v>2218933.98</v>
      </c>
      <c r="AS2131" s="5">
        <f t="shared" si="304"/>
        <v>-9786.7800000000007</v>
      </c>
      <c r="AT2131" t="s">
        <v>59</v>
      </c>
      <c r="AU2131" t="s">
        <v>6164</v>
      </c>
      <c r="AV2131" t="s">
        <v>6165</v>
      </c>
      <c r="AW2131" t="s">
        <v>6166</v>
      </c>
      <c r="AX2131" t="s">
        <v>6184</v>
      </c>
      <c r="AY2131">
        <v>79</v>
      </c>
      <c r="AZ2131">
        <v>0</v>
      </c>
      <c r="BA2131">
        <v>40</v>
      </c>
      <c r="BB2131" t="s">
        <v>6180</v>
      </c>
      <c r="BC2131">
        <v>0</v>
      </c>
      <c r="BD2131">
        <v>0</v>
      </c>
      <c r="BE2131" t="s">
        <v>6169</v>
      </c>
      <c r="BF2131" t="s">
        <v>6170</v>
      </c>
      <c r="BG2131">
        <v>0</v>
      </c>
      <c r="BH2131" t="s">
        <v>6171</v>
      </c>
      <c r="BI2131">
        <v>21</v>
      </c>
      <c r="BJ2131" t="s">
        <v>6172</v>
      </c>
      <c r="BK2131">
        <v>0</v>
      </c>
      <c r="BL2131">
        <v>83</v>
      </c>
      <c r="BM2131" s="3">
        <f t="shared" si="305"/>
        <v>0.96385542168674698</v>
      </c>
    </row>
    <row r="2132" spans="1:65">
      <c r="A2132" t="s">
        <v>2265</v>
      </c>
      <c r="B2132" s="2">
        <v>45785</v>
      </c>
      <c r="C2132" t="s">
        <v>1632</v>
      </c>
      <c r="D2132" t="s">
        <v>2135</v>
      </c>
      <c r="E2132">
        <v>5</v>
      </c>
      <c r="F2132" t="s">
        <v>49</v>
      </c>
      <c r="G2132" t="s">
        <v>50</v>
      </c>
      <c r="H2132" t="s">
        <v>89</v>
      </c>
      <c r="I2132" t="s">
        <v>74</v>
      </c>
      <c r="J2132" t="s">
        <v>53</v>
      </c>
      <c r="K2132" t="s">
        <v>66</v>
      </c>
      <c r="L2132" t="s">
        <v>67</v>
      </c>
      <c r="M2132" t="s">
        <v>56</v>
      </c>
      <c r="N2132" t="s">
        <v>94</v>
      </c>
      <c r="O2132" t="s">
        <v>58</v>
      </c>
      <c r="P2132">
        <v>76</v>
      </c>
      <c r="Q2132">
        <v>80</v>
      </c>
      <c r="R2132">
        <v>80</v>
      </c>
      <c r="S2132">
        <v>2</v>
      </c>
      <c r="T2132">
        <f t="shared" si="297"/>
        <v>78</v>
      </c>
      <c r="U2132">
        <v>74</v>
      </c>
      <c r="V2132">
        <f t="shared" si="298"/>
        <v>4</v>
      </c>
      <c r="W2132" s="3">
        <f t="shared" si="299"/>
        <v>2.5000000000000001E-2</v>
      </c>
      <c r="X2132">
        <v>34</v>
      </c>
      <c r="Y2132" s="4">
        <v>0</v>
      </c>
      <c r="Z2132" s="4">
        <v>1.6</v>
      </c>
      <c r="AA2132" s="5">
        <v>30178.01</v>
      </c>
      <c r="AB2132" s="5">
        <f t="shared" si="300"/>
        <v>2233172.7400000002</v>
      </c>
      <c r="AC2132" s="5">
        <v>22976.3</v>
      </c>
      <c r="AD2132" s="5">
        <f t="shared" si="301"/>
        <v>1838104</v>
      </c>
      <c r="AE2132" s="5">
        <v>134921.78</v>
      </c>
      <c r="AF2132" s="5">
        <v>37763.910000000003</v>
      </c>
      <c r="AG2132" s="5">
        <v>10575.35</v>
      </c>
      <c r="AH2132" s="5">
        <v>2320</v>
      </c>
      <c r="AI2132" s="5">
        <v>7111.11</v>
      </c>
      <c r="AJ2132">
        <v>0</v>
      </c>
      <c r="AK2132" s="5">
        <v>0</v>
      </c>
      <c r="AL2132" s="5">
        <v>34773.53</v>
      </c>
      <c r="AM2132" s="5">
        <v>81500.06</v>
      </c>
      <c r="AN2132">
        <v>4</v>
      </c>
      <c r="AO2132">
        <v>4</v>
      </c>
      <c r="AP2132" t="str">
        <f t="shared" si="302"/>
        <v>Yes</v>
      </c>
      <c r="AQ2132">
        <v>1</v>
      </c>
      <c r="AR2132" s="5">
        <f t="shared" si="303"/>
        <v>2147069.7400000002</v>
      </c>
      <c r="AS2132" s="5">
        <f t="shared" si="304"/>
        <v>86103</v>
      </c>
      <c r="AT2132" t="s">
        <v>59</v>
      </c>
      <c r="AU2132" t="s">
        <v>6164</v>
      </c>
      <c r="AV2132" t="s">
        <v>6165</v>
      </c>
      <c r="AW2132" t="s">
        <v>6166</v>
      </c>
      <c r="AX2132" t="s">
        <v>6184</v>
      </c>
      <c r="AY2132">
        <v>78</v>
      </c>
      <c r="AZ2132">
        <v>0</v>
      </c>
      <c r="BA2132">
        <v>26</v>
      </c>
      <c r="BB2132" t="s">
        <v>6180</v>
      </c>
      <c r="BC2132">
        <v>0</v>
      </c>
      <c r="BD2132">
        <v>0</v>
      </c>
      <c r="BE2132" t="s">
        <v>6169</v>
      </c>
      <c r="BF2132" t="s">
        <v>6170</v>
      </c>
      <c r="BG2132">
        <v>0</v>
      </c>
      <c r="BH2132" t="s">
        <v>6171</v>
      </c>
      <c r="BI2132">
        <v>48</v>
      </c>
      <c r="BJ2132" t="s">
        <v>6172</v>
      </c>
      <c r="BK2132">
        <v>0</v>
      </c>
      <c r="BL2132">
        <v>85</v>
      </c>
      <c r="BM2132" s="3">
        <f t="shared" si="305"/>
        <v>0.94117647058823528</v>
      </c>
    </row>
    <row r="2133" spans="1:65">
      <c r="A2133" t="s">
        <v>2266</v>
      </c>
      <c r="B2133" s="2">
        <v>45785</v>
      </c>
      <c r="C2133" t="s">
        <v>1632</v>
      </c>
      <c r="D2133" t="s">
        <v>2135</v>
      </c>
      <c r="E2133">
        <v>5</v>
      </c>
      <c r="F2133" t="s">
        <v>49</v>
      </c>
      <c r="G2133" t="s">
        <v>79</v>
      </c>
      <c r="H2133" t="s">
        <v>111</v>
      </c>
      <c r="I2133" t="s">
        <v>64</v>
      </c>
      <c r="J2133" t="s">
        <v>53</v>
      </c>
      <c r="K2133" t="s">
        <v>66</v>
      </c>
      <c r="L2133" t="s">
        <v>67</v>
      </c>
      <c r="M2133" t="s">
        <v>68</v>
      </c>
      <c r="N2133" t="s">
        <v>109</v>
      </c>
      <c r="O2133" t="s">
        <v>82</v>
      </c>
      <c r="P2133">
        <v>75</v>
      </c>
      <c r="Q2133">
        <v>79</v>
      </c>
      <c r="R2133">
        <v>78</v>
      </c>
      <c r="S2133">
        <v>8</v>
      </c>
      <c r="T2133">
        <f t="shared" si="297"/>
        <v>70</v>
      </c>
      <c r="U2133">
        <v>70</v>
      </c>
      <c r="V2133">
        <f t="shared" si="298"/>
        <v>0</v>
      </c>
      <c r="W2133" s="3">
        <f t="shared" si="299"/>
        <v>0.10256410256410256</v>
      </c>
      <c r="X2133">
        <v>30</v>
      </c>
      <c r="Y2133" s="4">
        <v>4.0999999999999996</v>
      </c>
      <c r="Z2133" s="4">
        <v>1.2</v>
      </c>
      <c r="AA2133" s="5">
        <v>30837.26</v>
      </c>
      <c r="AB2133" s="5">
        <f t="shared" si="300"/>
        <v>2158608.2000000002</v>
      </c>
      <c r="AC2133" s="5">
        <v>21858.18</v>
      </c>
      <c r="AD2133" s="5">
        <f t="shared" si="301"/>
        <v>1704938.04</v>
      </c>
      <c r="AE2133" s="5">
        <v>126934.88</v>
      </c>
      <c r="AF2133" s="5">
        <v>36057.57</v>
      </c>
      <c r="AG2133" s="5">
        <v>35669.78</v>
      </c>
      <c r="AH2133" s="5">
        <v>1740</v>
      </c>
      <c r="AI2133" s="5">
        <v>67940.12</v>
      </c>
      <c r="AJ2133">
        <v>2</v>
      </c>
      <c r="AK2133" s="5">
        <v>17088.11</v>
      </c>
      <c r="AL2133" s="5">
        <v>0</v>
      </c>
      <c r="AM2133" s="5">
        <v>109529.96</v>
      </c>
      <c r="AN2133">
        <v>8</v>
      </c>
      <c r="AO2133">
        <v>7</v>
      </c>
      <c r="AP2133" t="str">
        <f t="shared" si="302"/>
        <v>Yes</v>
      </c>
      <c r="AQ2133">
        <v>3</v>
      </c>
      <c r="AR2133" s="5">
        <f t="shared" si="303"/>
        <v>2099898.46</v>
      </c>
      <c r="AS2133" s="5">
        <f t="shared" si="304"/>
        <v>58709.74</v>
      </c>
      <c r="AT2133" t="s">
        <v>1641</v>
      </c>
      <c r="AU2133" t="s">
        <v>6173</v>
      </c>
      <c r="AV2133" t="s">
        <v>6174</v>
      </c>
      <c r="AW2133" t="s">
        <v>6175</v>
      </c>
      <c r="AX2133" t="s">
        <v>6167</v>
      </c>
      <c r="AY2133">
        <v>77</v>
      </c>
      <c r="AZ2133">
        <v>0</v>
      </c>
      <c r="BA2133">
        <v>0</v>
      </c>
      <c r="BB2133" t="s">
        <v>6168</v>
      </c>
      <c r="BC2133">
        <v>0</v>
      </c>
      <c r="BD2133">
        <v>0</v>
      </c>
      <c r="BE2133" t="s">
        <v>6169</v>
      </c>
      <c r="BF2133" t="s">
        <v>6210</v>
      </c>
      <c r="BG2133">
        <v>1</v>
      </c>
      <c r="BH2133" t="s">
        <v>6186</v>
      </c>
      <c r="BI2133">
        <v>45</v>
      </c>
      <c r="BJ2133" t="s">
        <v>6172</v>
      </c>
      <c r="BK2133">
        <v>0</v>
      </c>
      <c r="BL2133">
        <v>86</v>
      </c>
      <c r="BM2133" s="3">
        <f t="shared" si="305"/>
        <v>0.90697674418604646</v>
      </c>
    </row>
    <row r="2134" spans="1:65">
      <c r="A2134" t="s">
        <v>2267</v>
      </c>
      <c r="B2134" s="2">
        <v>45786</v>
      </c>
      <c r="C2134" t="s">
        <v>1632</v>
      </c>
      <c r="D2134" t="s">
        <v>2135</v>
      </c>
      <c r="E2134">
        <v>5</v>
      </c>
      <c r="F2134" t="s">
        <v>72</v>
      </c>
      <c r="G2134" t="s">
        <v>62</v>
      </c>
      <c r="H2134" t="s">
        <v>175</v>
      </c>
      <c r="I2134" t="s">
        <v>64</v>
      </c>
      <c r="J2134" t="s">
        <v>53</v>
      </c>
      <c r="K2134" t="s">
        <v>66</v>
      </c>
      <c r="L2134" t="s">
        <v>92</v>
      </c>
      <c r="M2134" t="s">
        <v>68</v>
      </c>
      <c r="N2134" t="s">
        <v>57</v>
      </c>
      <c r="O2134" t="s">
        <v>82</v>
      </c>
      <c r="P2134">
        <v>67</v>
      </c>
      <c r="Q2134">
        <v>71</v>
      </c>
      <c r="R2134">
        <v>70</v>
      </c>
      <c r="S2134">
        <v>2</v>
      </c>
      <c r="T2134">
        <f t="shared" si="297"/>
        <v>68</v>
      </c>
      <c r="U2134">
        <v>65</v>
      </c>
      <c r="V2134">
        <f t="shared" si="298"/>
        <v>3</v>
      </c>
      <c r="W2134" s="3">
        <f t="shared" si="299"/>
        <v>2.8571428571428571E-2</v>
      </c>
      <c r="X2134">
        <v>8</v>
      </c>
      <c r="Y2134" s="4">
        <v>1.8</v>
      </c>
      <c r="Z2134" s="4">
        <v>1.4</v>
      </c>
      <c r="AA2134" s="5">
        <v>30580</v>
      </c>
      <c r="AB2134" s="5">
        <f t="shared" si="300"/>
        <v>1987700</v>
      </c>
      <c r="AC2134" s="5">
        <v>22704.639999999999</v>
      </c>
      <c r="AD2134" s="5">
        <f t="shared" si="301"/>
        <v>1589324.8</v>
      </c>
      <c r="AE2134" s="5">
        <v>114196.24</v>
      </c>
      <c r="AF2134" s="5">
        <v>30513.61</v>
      </c>
      <c r="AG2134" s="5">
        <v>7245.69</v>
      </c>
      <c r="AH2134" s="5">
        <v>2030</v>
      </c>
      <c r="AI2134" s="5">
        <v>7111.11</v>
      </c>
      <c r="AJ2134">
        <v>1</v>
      </c>
      <c r="AK2134" s="5">
        <v>8681.77</v>
      </c>
      <c r="AL2134" s="5">
        <v>34005.17</v>
      </c>
      <c r="AM2134" s="5">
        <v>73536.5</v>
      </c>
      <c r="AN2134">
        <v>4</v>
      </c>
      <c r="AO2134">
        <v>3</v>
      </c>
      <c r="AP2134" t="str">
        <f t="shared" si="302"/>
        <v>Yes</v>
      </c>
      <c r="AQ2134">
        <v>1</v>
      </c>
      <c r="AR2134" s="5">
        <f t="shared" si="303"/>
        <v>1866644.89</v>
      </c>
      <c r="AS2134" s="5">
        <f t="shared" si="304"/>
        <v>121055.11</v>
      </c>
      <c r="AT2134" t="s">
        <v>59</v>
      </c>
      <c r="AU2134" t="s">
        <v>6181</v>
      </c>
      <c r="AV2134" t="s">
        <v>6182</v>
      </c>
      <c r="AW2134" t="s">
        <v>6183</v>
      </c>
      <c r="AX2134" t="s">
        <v>6167</v>
      </c>
      <c r="AY2134">
        <v>71</v>
      </c>
      <c r="AZ2134">
        <v>4</v>
      </c>
      <c r="BA2134">
        <v>21</v>
      </c>
      <c r="BB2134" t="s">
        <v>6185</v>
      </c>
      <c r="BC2134">
        <v>0</v>
      </c>
      <c r="BD2134">
        <v>0</v>
      </c>
      <c r="BE2134" t="s">
        <v>6169</v>
      </c>
      <c r="BF2134" t="s">
        <v>6170</v>
      </c>
      <c r="BG2134">
        <v>0</v>
      </c>
      <c r="BH2134" t="s">
        <v>6171</v>
      </c>
      <c r="BI2134">
        <v>21</v>
      </c>
      <c r="BJ2134" t="s">
        <v>6172</v>
      </c>
      <c r="BK2134">
        <v>0</v>
      </c>
      <c r="BL2134">
        <v>77</v>
      </c>
      <c r="BM2134" s="3">
        <f t="shared" si="305"/>
        <v>0.90909090909090906</v>
      </c>
    </row>
    <row r="2135" spans="1:65">
      <c r="A2135" t="s">
        <v>2268</v>
      </c>
      <c r="B2135" s="2">
        <v>45786</v>
      </c>
      <c r="C2135" t="s">
        <v>1632</v>
      </c>
      <c r="D2135" t="s">
        <v>2135</v>
      </c>
      <c r="E2135">
        <v>5</v>
      </c>
      <c r="F2135" t="s">
        <v>72</v>
      </c>
      <c r="G2135" t="s">
        <v>62</v>
      </c>
      <c r="H2135" t="s">
        <v>150</v>
      </c>
      <c r="I2135" t="s">
        <v>52</v>
      </c>
      <c r="J2135" t="s">
        <v>53</v>
      </c>
      <c r="K2135" t="s">
        <v>66</v>
      </c>
      <c r="L2135" t="s">
        <v>92</v>
      </c>
      <c r="M2135" t="s">
        <v>56</v>
      </c>
      <c r="N2135" t="s">
        <v>109</v>
      </c>
      <c r="O2135" t="s">
        <v>120</v>
      </c>
      <c r="P2135">
        <v>82</v>
      </c>
      <c r="Q2135">
        <v>86</v>
      </c>
      <c r="R2135">
        <v>86</v>
      </c>
      <c r="S2135">
        <v>1</v>
      </c>
      <c r="T2135">
        <f t="shared" si="297"/>
        <v>85</v>
      </c>
      <c r="U2135">
        <v>78</v>
      </c>
      <c r="V2135">
        <f t="shared" si="298"/>
        <v>7</v>
      </c>
      <c r="W2135" s="3">
        <f t="shared" si="299"/>
        <v>1.1627906976744186E-2</v>
      </c>
      <c r="X2135">
        <v>16</v>
      </c>
      <c r="Y2135" s="4">
        <v>5.7</v>
      </c>
      <c r="Z2135" s="4">
        <v>1.5</v>
      </c>
      <c r="AA2135" s="5">
        <v>30516.51</v>
      </c>
      <c r="AB2135" s="5">
        <f t="shared" si="300"/>
        <v>2380287.7799999998</v>
      </c>
      <c r="AC2135" s="5">
        <v>23894.23</v>
      </c>
      <c r="AD2135" s="5">
        <f t="shared" si="301"/>
        <v>2054903.78</v>
      </c>
      <c r="AE2135" s="5">
        <v>153572.04</v>
      </c>
      <c r="AF2135" s="5">
        <v>35846.720000000001</v>
      </c>
      <c r="AG2135" s="5">
        <v>8487.27</v>
      </c>
      <c r="AH2135" s="5">
        <v>2175</v>
      </c>
      <c r="AI2135" s="5">
        <v>3528.21</v>
      </c>
      <c r="AJ2135">
        <v>0</v>
      </c>
      <c r="AK2135" s="5">
        <v>0</v>
      </c>
      <c r="AL2135" s="5">
        <v>36000.6</v>
      </c>
      <c r="AM2135" s="5">
        <v>143250.98000000001</v>
      </c>
      <c r="AN2135">
        <v>8</v>
      </c>
      <c r="AO2135">
        <v>9</v>
      </c>
      <c r="AP2135" t="str">
        <f t="shared" si="302"/>
        <v>No</v>
      </c>
      <c r="AQ2135">
        <v>3</v>
      </c>
      <c r="AR2135" s="5">
        <f t="shared" si="303"/>
        <v>2437764.6</v>
      </c>
      <c r="AS2135" s="5">
        <f t="shared" si="304"/>
        <v>-57476.82</v>
      </c>
      <c r="AT2135" t="s">
        <v>59</v>
      </c>
      <c r="AU2135" t="s">
        <v>6164</v>
      </c>
      <c r="AV2135" t="s">
        <v>6165</v>
      </c>
      <c r="AW2135" t="s">
        <v>6166</v>
      </c>
      <c r="AX2135" t="s">
        <v>6184</v>
      </c>
      <c r="AY2135">
        <v>87</v>
      </c>
      <c r="AZ2135">
        <v>4</v>
      </c>
      <c r="BA2135">
        <v>40</v>
      </c>
      <c r="BB2135" t="s">
        <v>6185</v>
      </c>
      <c r="BC2135">
        <v>1</v>
      </c>
      <c r="BD2135">
        <v>0</v>
      </c>
      <c r="BE2135" t="s">
        <v>6178</v>
      </c>
      <c r="BF2135" t="s">
        <v>6170</v>
      </c>
      <c r="BG2135">
        <v>0</v>
      </c>
      <c r="BH2135" t="s">
        <v>6171</v>
      </c>
      <c r="BI2135">
        <v>10</v>
      </c>
      <c r="BJ2135" t="s">
        <v>6172</v>
      </c>
      <c r="BK2135">
        <v>0</v>
      </c>
      <c r="BL2135">
        <v>91</v>
      </c>
      <c r="BM2135" s="3">
        <f t="shared" si="305"/>
        <v>0.94505494505494503</v>
      </c>
    </row>
    <row r="2136" spans="1:65">
      <c r="A2136" t="s">
        <v>2269</v>
      </c>
      <c r="B2136" s="2">
        <v>45786</v>
      </c>
      <c r="C2136" t="s">
        <v>1632</v>
      </c>
      <c r="D2136" t="s">
        <v>2135</v>
      </c>
      <c r="E2136">
        <v>5</v>
      </c>
      <c r="F2136" t="s">
        <v>72</v>
      </c>
      <c r="G2136" t="s">
        <v>50</v>
      </c>
      <c r="H2136" t="s">
        <v>119</v>
      </c>
      <c r="I2136" t="s">
        <v>74</v>
      </c>
      <c r="J2136" t="s">
        <v>65</v>
      </c>
      <c r="K2136" t="s">
        <v>75</v>
      </c>
      <c r="L2136" t="s">
        <v>67</v>
      </c>
      <c r="M2136" t="s">
        <v>68</v>
      </c>
      <c r="N2136" t="s">
        <v>57</v>
      </c>
      <c r="O2136" t="s">
        <v>70</v>
      </c>
      <c r="P2136">
        <v>59</v>
      </c>
      <c r="Q2136">
        <v>62</v>
      </c>
      <c r="R2136">
        <v>62</v>
      </c>
      <c r="S2136">
        <v>2</v>
      </c>
      <c r="T2136">
        <f t="shared" si="297"/>
        <v>60</v>
      </c>
      <c r="U2136">
        <v>57</v>
      </c>
      <c r="V2136">
        <f t="shared" si="298"/>
        <v>3</v>
      </c>
      <c r="W2136" s="3">
        <f t="shared" si="299"/>
        <v>3.2258064516129031E-2</v>
      </c>
      <c r="X2136">
        <v>30</v>
      </c>
      <c r="Y2136" s="4">
        <v>2.6</v>
      </c>
      <c r="Z2136" s="4">
        <v>1.7</v>
      </c>
      <c r="AA2136" s="5">
        <v>51633.52</v>
      </c>
      <c r="AB2136" s="5">
        <f t="shared" si="300"/>
        <v>2943110.64</v>
      </c>
      <c r="AC2136" s="5">
        <v>32609.23</v>
      </c>
      <c r="AD2136" s="5">
        <f t="shared" si="301"/>
        <v>2021772.26</v>
      </c>
      <c r="AE2136" s="5">
        <v>137034.65</v>
      </c>
      <c r="AF2136" s="5">
        <v>37382.620000000003</v>
      </c>
      <c r="AG2136" s="5">
        <v>10508.86</v>
      </c>
      <c r="AH2136" s="5">
        <v>2465</v>
      </c>
      <c r="AI2136" s="5">
        <v>10185.709999999999</v>
      </c>
      <c r="AJ2136">
        <v>1</v>
      </c>
      <c r="AK2136" s="5">
        <v>13396.91</v>
      </c>
      <c r="AL2136" s="5">
        <v>3297.55</v>
      </c>
      <c r="AM2136" s="5">
        <v>42357.17</v>
      </c>
      <c r="AN2136">
        <v>4</v>
      </c>
      <c r="AO2136">
        <v>5</v>
      </c>
      <c r="AP2136" t="str">
        <f t="shared" si="302"/>
        <v>No</v>
      </c>
      <c r="AQ2136">
        <v>3</v>
      </c>
      <c r="AR2136" s="5">
        <f t="shared" si="303"/>
        <v>2278400.73</v>
      </c>
      <c r="AS2136" s="5">
        <f t="shared" si="304"/>
        <v>664709.91</v>
      </c>
      <c r="AT2136" t="s">
        <v>59</v>
      </c>
      <c r="AU2136" t="s">
        <v>6199</v>
      </c>
      <c r="AV2136" t="s">
        <v>6200</v>
      </c>
      <c r="AW2136" t="s">
        <v>6175</v>
      </c>
      <c r="AX2136" t="s">
        <v>6184</v>
      </c>
      <c r="AY2136">
        <v>59</v>
      </c>
      <c r="AZ2136">
        <v>0</v>
      </c>
      <c r="BA2136">
        <v>20</v>
      </c>
      <c r="BB2136" t="s">
        <v>6180</v>
      </c>
      <c r="BC2136">
        <v>1</v>
      </c>
      <c r="BD2136">
        <v>0</v>
      </c>
      <c r="BE2136" t="s">
        <v>6178</v>
      </c>
      <c r="BF2136" t="s">
        <v>6210</v>
      </c>
      <c r="BG2136">
        <v>0</v>
      </c>
      <c r="BH2136" t="s">
        <v>6171</v>
      </c>
      <c r="BI2136">
        <v>41</v>
      </c>
      <c r="BJ2136" t="s">
        <v>6172</v>
      </c>
      <c r="BK2136">
        <v>0</v>
      </c>
      <c r="BL2136">
        <v>69</v>
      </c>
      <c r="BM2136" s="3">
        <f t="shared" si="305"/>
        <v>0.89855072463768115</v>
      </c>
    </row>
    <row r="2137" spans="1:65">
      <c r="A2137" t="s">
        <v>2270</v>
      </c>
      <c r="B2137" s="2">
        <v>45786</v>
      </c>
      <c r="C2137" t="s">
        <v>1632</v>
      </c>
      <c r="D2137" t="s">
        <v>2135</v>
      </c>
      <c r="E2137">
        <v>5</v>
      </c>
      <c r="F2137" t="s">
        <v>72</v>
      </c>
      <c r="G2137" t="s">
        <v>62</v>
      </c>
      <c r="H2137" t="s">
        <v>155</v>
      </c>
      <c r="I2137" t="s">
        <v>52</v>
      </c>
      <c r="J2137" t="s">
        <v>65</v>
      </c>
      <c r="K2137" t="s">
        <v>75</v>
      </c>
      <c r="L2137" t="s">
        <v>92</v>
      </c>
      <c r="M2137" t="s">
        <v>68</v>
      </c>
      <c r="N2137" t="s">
        <v>109</v>
      </c>
      <c r="O2137" t="s">
        <v>70</v>
      </c>
      <c r="P2137">
        <v>52</v>
      </c>
      <c r="Q2137">
        <v>56</v>
      </c>
      <c r="R2137">
        <v>56</v>
      </c>
      <c r="S2137">
        <v>1</v>
      </c>
      <c r="T2137">
        <f t="shared" si="297"/>
        <v>55</v>
      </c>
      <c r="U2137">
        <v>50</v>
      </c>
      <c r="V2137">
        <f t="shared" si="298"/>
        <v>5</v>
      </c>
      <c r="W2137" s="3">
        <f t="shared" si="299"/>
        <v>1.7857142857142856E-2</v>
      </c>
      <c r="X2137">
        <v>31</v>
      </c>
      <c r="Y2137" s="4">
        <v>6.5</v>
      </c>
      <c r="Z2137" s="4">
        <v>2.4</v>
      </c>
      <c r="AA2137" s="5">
        <v>52542.16</v>
      </c>
      <c r="AB2137" s="5">
        <f t="shared" si="300"/>
        <v>2627108</v>
      </c>
      <c r="AC2137" s="5">
        <v>33762.03</v>
      </c>
      <c r="AD2137" s="5">
        <f t="shared" si="301"/>
        <v>1890673.68</v>
      </c>
      <c r="AE2137" s="5">
        <v>129858.88</v>
      </c>
      <c r="AF2137" s="5">
        <v>35684.89</v>
      </c>
      <c r="AG2137" s="5">
        <v>10078.549999999999</v>
      </c>
      <c r="AH2137" s="5">
        <v>3480</v>
      </c>
      <c r="AI2137" s="5">
        <v>5050.9799999999996</v>
      </c>
      <c r="AJ2137">
        <v>1</v>
      </c>
      <c r="AK2137" s="5">
        <v>14012.89</v>
      </c>
      <c r="AL2137" s="5">
        <v>5636.7</v>
      </c>
      <c r="AM2137" s="5">
        <v>76882.89</v>
      </c>
      <c r="AN2137">
        <v>8</v>
      </c>
      <c r="AO2137">
        <v>8</v>
      </c>
      <c r="AP2137" t="str">
        <f t="shared" si="302"/>
        <v>Yes</v>
      </c>
      <c r="AQ2137">
        <v>2</v>
      </c>
      <c r="AR2137" s="5">
        <f t="shared" si="303"/>
        <v>2171359.46</v>
      </c>
      <c r="AS2137" s="5">
        <f t="shared" si="304"/>
        <v>455748.54</v>
      </c>
      <c r="AT2137" t="s">
        <v>59</v>
      </c>
      <c r="AU2137" t="s">
        <v>6189</v>
      </c>
      <c r="AV2137" t="s">
        <v>6190</v>
      </c>
      <c r="AW2137" t="s">
        <v>6183</v>
      </c>
      <c r="AX2137" t="s">
        <v>6184</v>
      </c>
      <c r="AY2137">
        <v>54</v>
      </c>
      <c r="AZ2137">
        <v>0</v>
      </c>
      <c r="BA2137">
        <v>27</v>
      </c>
      <c r="BB2137" t="s">
        <v>6180</v>
      </c>
      <c r="BC2137">
        <v>0</v>
      </c>
      <c r="BD2137">
        <v>0</v>
      </c>
      <c r="BE2137" t="s">
        <v>6169</v>
      </c>
      <c r="BF2137" t="s">
        <v>6170</v>
      </c>
      <c r="BG2137">
        <v>1</v>
      </c>
      <c r="BH2137" t="s">
        <v>6186</v>
      </c>
      <c r="BI2137">
        <v>35</v>
      </c>
      <c r="BJ2137" t="s">
        <v>6172</v>
      </c>
      <c r="BK2137">
        <v>0</v>
      </c>
      <c r="BL2137">
        <v>60</v>
      </c>
      <c r="BM2137" s="3">
        <f t="shared" si="305"/>
        <v>0.93333333333333335</v>
      </c>
    </row>
    <row r="2138" spans="1:65">
      <c r="A2138" t="s">
        <v>2271</v>
      </c>
      <c r="B2138" s="2">
        <v>45786</v>
      </c>
      <c r="C2138" t="s">
        <v>1632</v>
      </c>
      <c r="D2138" t="s">
        <v>2135</v>
      </c>
      <c r="E2138">
        <v>5</v>
      </c>
      <c r="F2138" t="s">
        <v>72</v>
      </c>
      <c r="G2138" t="s">
        <v>79</v>
      </c>
      <c r="H2138" t="s">
        <v>86</v>
      </c>
      <c r="I2138" t="s">
        <v>64</v>
      </c>
      <c r="J2138" t="s">
        <v>65</v>
      </c>
      <c r="K2138" t="s">
        <v>66</v>
      </c>
      <c r="L2138" t="s">
        <v>92</v>
      </c>
      <c r="M2138" t="s">
        <v>56</v>
      </c>
      <c r="N2138" t="s">
        <v>76</v>
      </c>
      <c r="O2138" t="s">
        <v>70</v>
      </c>
      <c r="P2138">
        <v>62</v>
      </c>
      <c r="Q2138">
        <v>67</v>
      </c>
      <c r="R2138">
        <v>67</v>
      </c>
      <c r="S2138">
        <v>1</v>
      </c>
      <c r="T2138">
        <f t="shared" si="297"/>
        <v>66</v>
      </c>
      <c r="U2138">
        <v>60</v>
      </c>
      <c r="V2138">
        <f t="shared" si="298"/>
        <v>6</v>
      </c>
      <c r="W2138" s="3">
        <f t="shared" si="299"/>
        <v>1.4925373134328358E-2</v>
      </c>
      <c r="X2138">
        <v>26</v>
      </c>
      <c r="Y2138" s="4">
        <v>4.5</v>
      </c>
      <c r="Z2138" s="4">
        <v>1.8</v>
      </c>
      <c r="AA2138" s="5">
        <v>48566.6</v>
      </c>
      <c r="AB2138" s="5">
        <f t="shared" si="300"/>
        <v>2913996</v>
      </c>
      <c r="AC2138" s="5">
        <v>35020.76</v>
      </c>
      <c r="AD2138" s="5">
        <f t="shared" si="301"/>
        <v>2346390.92</v>
      </c>
      <c r="AE2138" s="5">
        <v>142718.57</v>
      </c>
      <c r="AF2138" s="5">
        <v>40317.14</v>
      </c>
      <c r="AG2138" s="5">
        <v>9584.02</v>
      </c>
      <c r="AH2138" s="5">
        <v>2610</v>
      </c>
      <c r="AI2138" s="5">
        <v>5052.46</v>
      </c>
      <c r="AJ2138">
        <v>0</v>
      </c>
      <c r="AK2138" s="5">
        <v>0</v>
      </c>
      <c r="AL2138" s="5">
        <v>5521.25</v>
      </c>
      <c r="AM2138" s="5">
        <v>40762.31</v>
      </c>
      <c r="AN2138">
        <v>4</v>
      </c>
      <c r="AO2138">
        <v>4</v>
      </c>
      <c r="AP2138" t="str">
        <f t="shared" si="302"/>
        <v>Yes</v>
      </c>
      <c r="AQ2138">
        <v>1</v>
      </c>
      <c r="AR2138" s="5">
        <f t="shared" si="303"/>
        <v>2592956.67</v>
      </c>
      <c r="AS2138" s="5">
        <f t="shared" si="304"/>
        <v>321039.33</v>
      </c>
      <c r="AT2138" t="s">
        <v>59</v>
      </c>
      <c r="AU2138" t="s">
        <v>6164</v>
      </c>
      <c r="AV2138" t="s">
        <v>6165</v>
      </c>
      <c r="AW2138" t="s">
        <v>6166</v>
      </c>
      <c r="AX2138" t="s">
        <v>6184</v>
      </c>
      <c r="AY2138">
        <v>65</v>
      </c>
      <c r="AZ2138">
        <v>0</v>
      </c>
      <c r="BA2138">
        <v>37</v>
      </c>
      <c r="BB2138" t="s">
        <v>6180</v>
      </c>
      <c r="BC2138">
        <v>0</v>
      </c>
      <c r="BD2138">
        <v>0</v>
      </c>
      <c r="BE2138" t="s">
        <v>6169</v>
      </c>
      <c r="BF2138" t="s">
        <v>6170</v>
      </c>
      <c r="BG2138">
        <v>0</v>
      </c>
      <c r="BH2138" t="s">
        <v>6171</v>
      </c>
      <c r="BI2138">
        <v>59</v>
      </c>
      <c r="BJ2138" t="s">
        <v>6187</v>
      </c>
      <c r="BK2138">
        <v>0</v>
      </c>
      <c r="BL2138">
        <v>73</v>
      </c>
      <c r="BM2138" s="3">
        <f t="shared" si="305"/>
        <v>0.9178082191780822</v>
      </c>
    </row>
    <row r="2139" spans="1:65">
      <c r="A2139" t="s">
        <v>2272</v>
      </c>
      <c r="B2139" s="2">
        <v>45786</v>
      </c>
      <c r="C2139" t="s">
        <v>1632</v>
      </c>
      <c r="D2139" t="s">
        <v>2135</v>
      </c>
      <c r="E2139">
        <v>5</v>
      </c>
      <c r="F2139" t="s">
        <v>78</v>
      </c>
      <c r="G2139" t="s">
        <v>79</v>
      </c>
      <c r="H2139" t="s">
        <v>80</v>
      </c>
      <c r="I2139" t="s">
        <v>64</v>
      </c>
      <c r="J2139" t="s">
        <v>65</v>
      </c>
      <c r="K2139" t="s">
        <v>75</v>
      </c>
      <c r="L2139" t="s">
        <v>67</v>
      </c>
      <c r="M2139" t="s">
        <v>68</v>
      </c>
      <c r="N2139" t="s">
        <v>76</v>
      </c>
      <c r="O2139" t="s">
        <v>58</v>
      </c>
      <c r="P2139">
        <v>55</v>
      </c>
      <c r="Q2139">
        <v>57</v>
      </c>
      <c r="R2139">
        <v>55</v>
      </c>
      <c r="S2139">
        <v>6</v>
      </c>
      <c r="T2139">
        <f t="shared" si="297"/>
        <v>49</v>
      </c>
      <c r="U2139">
        <v>49</v>
      </c>
      <c r="V2139">
        <f t="shared" si="298"/>
        <v>0</v>
      </c>
      <c r="W2139" s="3">
        <f t="shared" si="299"/>
        <v>0.10909090909090909</v>
      </c>
      <c r="X2139">
        <v>33</v>
      </c>
      <c r="Y2139" s="4">
        <v>5.6</v>
      </c>
      <c r="Z2139" s="4">
        <v>1.8</v>
      </c>
      <c r="AA2139" s="5">
        <v>51685.67</v>
      </c>
      <c r="AB2139" s="5">
        <f t="shared" si="300"/>
        <v>2532597.83</v>
      </c>
      <c r="AC2139" s="5">
        <v>32286.55</v>
      </c>
      <c r="AD2139" s="5">
        <f t="shared" si="301"/>
        <v>1775760.25</v>
      </c>
      <c r="AE2139" s="5">
        <v>116918.98</v>
      </c>
      <c r="AF2139" s="5">
        <v>37172.97</v>
      </c>
      <c r="AG2139" s="5">
        <v>35908.379999999997</v>
      </c>
      <c r="AH2139" s="5">
        <v>2610</v>
      </c>
      <c r="AI2139" s="5">
        <v>70138.990000000005</v>
      </c>
      <c r="AJ2139">
        <v>2</v>
      </c>
      <c r="AK2139" s="5">
        <v>27494.79</v>
      </c>
      <c r="AL2139" s="5">
        <v>0</v>
      </c>
      <c r="AM2139" s="5">
        <v>36492.85</v>
      </c>
      <c r="AN2139">
        <v>4</v>
      </c>
      <c r="AO2139">
        <v>5</v>
      </c>
      <c r="AP2139" t="str">
        <f t="shared" si="302"/>
        <v>No</v>
      </c>
      <c r="AQ2139">
        <v>4</v>
      </c>
      <c r="AR2139" s="5">
        <f t="shared" si="303"/>
        <v>2102497.21</v>
      </c>
      <c r="AS2139" s="5">
        <f t="shared" si="304"/>
        <v>430100.62</v>
      </c>
      <c r="AT2139" t="s">
        <v>1641</v>
      </c>
      <c r="AU2139" t="s">
        <v>6189</v>
      </c>
      <c r="AV2139" t="s">
        <v>6201</v>
      </c>
      <c r="AW2139" t="s">
        <v>6175</v>
      </c>
      <c r="AX2139" t="s">
        <v>6167</v>
      </c>
      <c r="AY2139">
        <v>56</v>
      </c>
      <c r="AZ2139">
        <v>1</v>
      </c>
      <c r="BA2139">
        <v>0</v>
      </c>
      <c r="BB2139" t="s">
        <v>6168</v>
      </c>
      <c r="BC2139">
        <v>1</v>
      </c>
      <c r="BD2139">
        <v>0</v>
      </c>
      <c r="BE2139" t="s">
        <v>6178</v>
      </c>
      <c r="BF2139" t="s">
        <v>6210</v>
      </c>
      <c r="BG2139">
        <v>0</v>
      </c>
      <c r="BH2139" t="s">
        <v>6171</v>
      </c>
      <c r="BI2139">
        <v>54</v>
      </c>
      <c r="BJ2139" t="s">
        <v>6187</v>
      </c>
      <c r="BK2139">
        <v>0</v>
      </c>
      <c r="BL2139">
        <v>61</v>
      </c>
      <c r="BM2139" s="3">
        <f t="shared" si="305"/>
        <v>0.90163934426229508</v>
      </c>
    </row>
    <row r="2140" spans="1:65">
      <c r="A2140" t="s">
        <v>2273</v>
      </c>
      <c r="B2140" s="2">
        <v>45786</v>
      </c>
      <c r="C2140" t="s">
        <v>1632</v>
      </c>
      <c r="D2140" t="s">
        <v>2135</v>
      </c>
      <c r="E2140">
        <v>5</v>
      </c>
      <c r="F2140" t="s">
        <v>72</v>
      </c>
      <c r="G2140" t="s">
        <v>62</v>
      </c>
      <c r="H2140" t="s">
        <v>220</v>
      </c>
      <c r="I2140" t="s">
        <v>64</v>
      </c>
      <c r="J2140" t="s">
        <v>81</v>
      </c>
      <c r="K2140" t="s">
        <v>54</v>
      </c>
      <c r="L2140" t="s">
        <v>92</v>
      </c>
      <c r="M2140" t="s">
        <v>68</v>
      </c>
      <c r="N2140" t="s">
        <v>109</v>
      </c>
      <c r="O2140" t="s">
        <v>120</v>
      </c>
      <c r="P2140">
        <v>39</v>
      </c>
      <c r="Q2140">
        <v>41</v>
      </c>
      <c r="R2140">
        <v>40</v>
      </c>
      <c r="S2140">
        <v>1</v>
      </c>
      <c r="T2140">
        <f t="shared" si="297"/>
        <v>39</v>
      </c>
      <c r="U2140">
        <v>38</v>
      </c>
      <c r="V2140">
        <f t="shared" si="298"/>
        <v>1</v>
      </c>
      <c r="W2140" s="3">
        <f t="shared" si="299"/>
        <v>2.5000000000000001E-2</v>
      </c>
      <c r="X2140">
        <v>15</v>
      </c>
      <c r="Y2140" s="4">
        <v>11.9</v>
      </c>
      <c r="Z2140" s="4">
        <v>2.7</v>
      </c>
      <c r="AA2140" s="5">
        <v>84923.05</v>
      </c>
      <c r="AB2140" s="5">
        <f t="shared" si="300"/>
        <v>3227075.9</v>
      </c>
      <c r="AC2140" s="5">
        <v>51401.9</v>
      </c>
      <c r="AD2140" s="5">
        <f t="shared" si="301"/>
        <v>2056076</v>
      </c>
      <c r="AE2140" s="5">
        <v>118088.16</v>
      </c>
      <c r="AF2140" s="5">
        <v>33441.93</v>
      </c>
      <c r="AG2140" s="5">
        <v>8138.32</v>
      </c>
      <c r="AH2140" s="5">
        <v>3915</v>
      </c>
      <c r="AI2140" s="5">
        <v>7555.56</v>
      </c>
      <c r="AJ2140">
        <v>0</v>
      </c>
      <c r="AK2140" s="5">
        <v>0</v>
      </c>
      <c r="AL2140" s="5">
        <v>1685.41</v>
      </c>
      <c r="AM2140" s="5">
        <v>58930.19</v>
      </c>
      <c r="AN2140">
        <v>8</v>
      </c>
      <c r="AO2140">
        <v>10</v>
      </c>
      <c r="AP2140" t="str">
        <f t="shared" si="302"/>
        <v>No</v>
      </c>
      <c r="AQ2140">
        <v>2</v>
      </c>
      <c r="AR2140" s="5">
        <f t="shared" si="303"/>
        <v>2287830.5699999998</v>
      </c>
      <c r="AS2140" s="5">
        <f t="shared" si="304"/>
        <v>939245.33</v>
      </c>
      <c r="AT2140" t="s">
        <v>59</v>
      </c>
      <c r="AU2140" t="s">
        <v>6164</v>
      </c>
      <c r="AV2140" t="s">
        <v>6165</v>
      </c>
      <c r="AW2140" t="s">
        <v>6166</v>
      </c>
      <c r="AX2140" t="s">
        <v>6177</v>
      </c>
      <c r="AY2140">
        <v>41</v>
      </c>
      <c r="AZ2140">
        <v>2</v>
      </c>
      <c r="BA2140">
        <v>12</v>
      </c>
      <c r="BB2140" t="s">
        <v>6185</v>
      </c>
      <c r="BC2140">
        <v>1</v>
      </c>
      <c r="BD2140">
        <v>1</v>
      </c>
      <c r="BE2140" t="s">
        <v>6196</v>
      </c>
      <c r="BF2140" t="s">
        <v>6170</v>
      </c>
      <c r="BG2140">
        <v>0</v>
      </c>
      <c r="BH2140" t="s">
        <v>6171</v>
      </c>
      <c r="BI2140">
        <v>6</v>
      </c>
      <c r="BJ2140" t="s">
        <v>6172</v>
      </c>
      <c r="BK2140">
        <v>0</v>
      </c>
      <c r="BL2140">
        <v>52</v>
      </c>
      <c r="BM2140" s="3">
        <f t="shared" si="305"/>
        <v>0.76923076923076927</v>
      </c>
    </row>
    <row r="2141" spans="1:65">
      <c r="A2141" t="s">
        <v>2274</v>
      </c>
      <c r="B2141" s="2">
        <v>45786</v>
      </c>
      <c r="C2141" t="s">
        <v>1632</v>
      </c>
      <c r="D2141" t="s">
        <v>2135</v>
      </c>
      <c r="E2141">
        <v>5</v>
      </c>
      <c r="F2141" t="s">
        <v>49</v>
      </c>
      <c r="G2141" t="s">
        <v>79</v>
      </c>
      <c r="H2141" t="s">
        <v>262</v>
      </c>
      <c r="I2141" t="s">
        <v>74</v>
      </c>
      <c r="J2141" t="s">
        <v>65</v>
      </c>
      <c r="K2141" t="s">
        <v>75</v>
      </c>
      <c r="L2141" t="s">
        <v>55</v>
      </c>
      <c r="M2141" t="s">
        <v>56</v>
      </c>
      <c r="N2141" t="s">
        <v>69</v>
      </c>
      <c r="O2141" t="s">
        <v>70</v>
      </c>
      <c r="P2141">
        <v>60</v>
      </c>
      <c r="Q2141">
        <v>62</v>
      </c>
      <c r="R2141">
        <v>60</v>
      </c>
      <c r="S2141">
        <v>1</v>
      </c>
      <c r="T2141">
        <f t="shared" si="297"/>
        <v>59</v>
      </c>
      <c r="U2141">
        <v>59</v>
      </c>
      <c r="V2141">
        <f t="shared" si="298"/>
        <v>0</v>
      </c>
      <c r="W2141" s="3">
        <f t="shared" si="299"/>
        <v>1.6666666666666666E-2</v>
      </c>
      <c r="X2141">
        <v>25</v>
      </c>
      <c r="Y2141" s="4">
        <v>2.5</v>
      </c>
      <c r="Z2141" s="4">
        <v>0.9</v>
      </c>
      <c r="AA2141" s="5">
        <v>51866.15</v>
      </c>
      <c r="AB2141" s="5">
        <f t="shared" si="300"/>
        <v>3060102.85</v>
      </c>
      <c r="AC2141" s="5">
        <v>34683.21</v>
      </c>
      <c r="AD2141" s="5">
        <f t="shared" si="301"/>
        <v>2080992.6</v>
      </c>
      <c r="AE2141" s="5">
        <v>133766.98000000001</v>
      </c>
      <c r="AF2141" s="5">
        <v>40046.910000000003</v>
      </c>
      <c r="AG2141" s="5">
        <v>8892.93</v>
      </c>
      <c r="AH2141" s="5">
        <v>1305</v>
      </c>
      <c r="AI2141" s="5">
        <v>5111.1099999999997</v>
      </c>
      <c r="AJ2141">
        <v>0</v>
      </c>
      <c r="AK2141" s="5">
        <v>0</v>
      </c>
      <c r="AL2141" s="5">
        <v>0</v>
      </c>
      <c r="AM2141" s="5">
        <v>39417.94</v>
      </c>
      <c r="AN2141">
        <v>4</v>
      </c>
      <c r="AO2141">
        <v>4</v>
      </c>
      <c r="AP2141" t="str">
        <f t="shared" si="302"/>
        <v>Yes</v>
      </c>
      <c r="AQ2141">
        <v>1</v>
      </c>
      <c r="AR2141" s="5">
        <f t="shared" si="303"/>
        <v>2309533.4700000002</v>
      </c>
      <c r="AS2141" s="5">
        <f t="shared" si="304"/>
        <v>750569.38</v>
      </c>
      <c r="AT2141" t="s">
        <v>59</v>
      </c>
      <c r="AU2141" t="s">
        <v>6164</v>
      </c>
      <c r="AV2141" t="s">
        <v>6165</v>
      </c>
      <c r="AW2141" t="s">
        <v>6166</v>
      </c>
      <c r="AX2141" t="s">
        <v>6167</v>
      </c>
      <c r="AY2141">
        <v>61</v>
      </c>
      <c r="AZ2141">
        <v>0</v>
      </c>
      <c r="BA2141">
        <v>0</v>
      </c>
      <c r="BB2141" t="s">
        <v>6168</v>
      </c>
      <c r="BC2141">
        <v>0</v>
      </c>
      <c r="BD2141">
        <v>0</v>
      </c>
      <c r="BE2141" t="s">
        <v>6169</v>
      </c>
      <c r="BF2141" t="s">
        <v>6170</v>
      </c>
      <c r="BG2141">
        <v>1</v>
      </c>
      <c r="BH2141" t="s">
        <v>6186</v>
      </c>
      <c r="BI2141">
        <v>41</v>
      </c>
      <c r="BJ2141" t="s">
        <v>6172</v>
      </c>
      <c r="BK2141">
        <v>0</v>
      </c>
      <c r="BL2141">
        <v>67</v>
      </c>
      <c r="BM2141" s="3">
        <f t="shared" si="305"/>
        <v>0.89552238805970152</v>
      </c>
    </row>
    <row r="2142" spans="1:65">
      <c r="A2142" t="s">
        <v>2275</v>
      </c>
      <c r="B2142" s="2">
        <v>45786</v>
      </c>
      <c r="C2142" t="s">
        <v>1632</v>
      </c>
      <c r="D2142" t="s">
        <v>2135</v>
      </c>
      <c r="E2142">
        <v>5</v>
      </c>
      <c r="F2142" t="s">
        <v>78</v>
      </c>
      <c r="G2142" t="s">
        <v>50</v>
      </c>
      <c r="H2142" t="s">
        <v>161</v>
      </c>
      <c r="I2142" t="s">
        <v>74</v>
      </c>
      <c r="J2142" t="s">
        <v>65</v>
      </c>
      <c r="K2142" t="s">
        <v>75</v>
      </c>
      <c r="L2142" t="s">
        <v>87</v>
      </c>
      <c r="M2142" t="s">
        <v>56</v>
      </c>
      <c r="N2142" t="s">
        <v>94</v>
      </c>
      <c r="O2142" t="s">
        <v>120</v>
      </c>
      <c r="P2142">
        <v>44</v>
      </c>
      <c r="Q2142">
        <v>46</v>
      </c>
      <c r="R2142">
        <v>46</v>
      </c>
      <c r="S2142">
        <v>1</v>
      </c>
      <c r="T2142">
        <f t="shared" si="297"/>
        <v>45</v>
      </c>
      <c r="U2142">
        <v>43</v>
      </c>
      <c r="V2142">
        <f t="shared" si="298"/>
        <v>2</v>
      </c>
      <c r="W2142" s="3">
        <f t="shared" si="299"/>
        <v>2.1739130434782608E-2</v>
      </c>
      <c r="X2142">
        <v>50</v>
      </c>
      <c r="Y2142" s="4">
        <v>4.0999999999999996</v>
      </c>
      <c r="Z2142" s="4">
        <v>1.9</v>
      </c>
      <c r="AA2142" s="5">
        <v>51983.15</v>
      </c>
      <c r="AB2142" s="5">
        <f t="shared" si="300"/>
        <v>2235275.4500000002</v>
      </c>
      <c r="AC2142" s="5">
        <v>35602.629999999997</v>
      </c>
      <c r="AD2142" s="5">
        <f t="shared" si="301"/>
        <v>1637720.98</v>
      </c>
      <c r="AE2142" s="5">
        <v>100728.22</v>
      </c>
      <c r="AF2142" s="5">
        <v>33192.410000000003</v>
      </c>
      <c r="AG2142" s="5">
        <v>12666.67</v>
      </c>
      <c r="AH2142" s="5">
        <v>2755</v>
      </c>
      <c r="AI2142" s="5">
        <v>5038.1000000000004</v>
      </c>
      <c r="AJ2142">
        <v>0</v>
      </c>
      <c r="AK2142" s="5">
        <v>0</v>
      </c>
      <c r="AL2142" s="5">
        <v>2204.7399999999998</v>
      </c>
      <c r="AM2142" s="5">
        <v>28665.47</v>
      </c>
      <c r="AN2142">
        <v>4</v>
      </c>
      <c r="AO2142">
        <v>5</v>
      </c>
      <c r="AP2142" t="str">
        <f t="shared" si="302"/>
        <v>No</v>
      </c>
      <c r="AQ2142">
        <v>2</v>
      </c>
      <c r="AR2142" s="5">
        <f t="shared" si="303"/>
        <v>1822971.59</v>
      </c>
      <c r="AS2142" s="5">
        <f t="shared" si="304"/>
        <v>412303.86</v>
      </c>
      <c r="AT2142" t="s">
        <v>59</v>
      </c>
      <c r="AU2142" t="s">
        <v>6164</v>
      </c>
      <c r="AV2142" t="s">
        <v>6165</v>
      </c>
      <c r="AW2142" t="s">
        <v>6166</v>
      </c>
      <c r="AX2142" t="s">
        <v>6202</v>
      </c>
      <c r="AY2142">
        <v>47</v>
      </c>
      <c r="AZ2142">
        <v>0</v>
      </c>
      <c r="BA2142">
        <v>16</v>
      </c>
      <c r="BB2142" t="s">
        <v>6180</v>
      </c>
      <c r="BC2142">
        <v>0</v>
      </c>
      <c r="BD2142">
        <v>1</v>
      </c>
      <c r="BE2142" t="s">
        <v>6188</v>
      </c>
      <c r="BF2142" t="s">
        <v>6170</v>
      </c>
      <c r="BG2142">
        <v>2</v>
      </c>
      <c r="BH2142" t="s">
        <v>6192</v>
      </c>
      <c r="BI2142">
        <v>82</v>
      </c>
      <c r="BJ2142" t="s">
        <v>6193</v>
      </c>
      <c r="BK2142">
        <v>0</v>
      </c>
      <c r="BL2142">
        <v>64</v>
      </c>
      <c r="BM2142" s="3">
        <f t="shared" si="305"/>
        <v>0.71875</v>
      </c>
    </row>
    <row r="2143" spans="1:65">
      <c r="A2143" t="s">
        <v>2276</v>
      </c>
      <c r="B2143" s="2">
        <v>45786</v>
      </c>
      <c r="C2143" t="s">
        <v>1632</v>
      </c>
      <c r="D2143" t="s">
        <v>2135</v>
      </c>
      <c r="E2143">
        <v>5</v>
      </c>
      <c r="F2143" t="s">
        <v>49</v>
      </c>
      <c r="G2143" t="s">
        <v>62</v>
      </c>
      <c r="H2143" t="s">
        <v>125</v>
      </c>
      <c r="I2143" t="s">
        <v>74</v>
      </c>
      <c r="J2143" t="s">
        <v>53</v>
      </c>
      <c r="K2143" t="s">
        <v>75</v>
      </c>
      <c r="L2143" t="s">
        <v>55</v>
      </c>
      <c r="M2143" t="s">
        <v>68</v>
      </c>
      <c r="N2143" t="s">
        <v>109</v>
      </c>
      <c r="O2143" t="s">
        <v>70</v>
      </c>
      <c r="P2143">
        <v>84</v>
      </c>
      <c r="Q2143">
        <v>86</v>
      </c>
      <c r="R2143">
        <v>83</v>
      </c>
      <c r="S2143">
        <v>3</v>
      </c>
      <c r="T2143">
        <f t="shared" si="297"/>
        <v>80</v>
      </c>
      <c r="U2143">
        <v>80</v>
      </c>
      <c r="V2143">
        <f t="shared" si="298"/>
        <v>0</v>
      </c>
      <c r="W2143" s="3">
        <f t="shared" si="299"/>
        <v>3.614457831325301E-2</v>
      </c>
      <c r="X2143">
        <v>45</v>
      </c>
      <c r="Y2143" s="4">
        <v>8.1</v>
      </c>
      <c r="Z2143" s="4">
        <v>1.7</v>
      </c>
      <c r="AA2143" s="5">
        <v>35739.760000000002</v>
      </c>
      <c r="AB2143" s="5">
        <f t="shared" si="300"/>
        <v>2859180.8</v>
      </c>
      <c r="AC2143" s="5">
        <v>22406.23</v>
      </c>
      <c r="AD2143" s="5">
        <f t="shared" si="301"/>
        <v>1859717.09</v>
      </c>
      <c r="AE2143" s="5">
        <v>140911.92000000001</v>
      </c>
      <c r="AF2143" s="5">
        <v>39936.31</v>
      </c>
      <c r="AG2143" s="5">
        <v>10638.32</v>
      </c>
      <c r="AH2143" s="5">
        <v>2465</v>
      </c>
      <c r="AI2143" s="5">
        <v>10624</v>
      </c>
      <c r="AJ2143">
        <v>1</v>
      </c>
      <c r="AK2143" s="5">
        <v>8586.39</v>
      </c>
      <c r="AL2143" s="5">
        <v>0</v>
      </c>
      <c r="AM2143" s="5">
        <v>124664.53</v>
      </c>
      <c r="AN2143">
        <v>8</v>
      </c>
      <c r="AO2143">
        <v>9</v>
      </c>
      <c r="AP2143" t="str">
        <f t="shared" si="302"/>
        <v>No</v>
      </c>
      <c r="AQ2143">
        <v>3</v>
      </c>
      <c r="AR2143" s="5">
        <f t="shared" si="303"/>
        <v>2197543.56</v>
      </c>
      <c r="AS2143" s="5">
        <f t="shared" si="304"/>
        <v>661637.24</v>
      </c>
      <c r="AT2143" t="s">
        <v>116</v>
      </c>
      <c r="AU2143" t="s">
        <v>6189</v>
      </c>
      <c r="AV2143" t="s">
        <v>6190</v>
      </c>
      <c r="AW2143" t="s">
        <v>6183</v>
      </c>
      <c r="AX2143" t="s">
        <v>6177</v>
      </c>
      <c r="AY2143">
        <v>88</v>
      </c>
      <c r="AZ2143">
        <v>2</v>
      </c>
      <c r="BA2143">
        <v>0</v>
      </c>
      <c r="BB2143" t="s">
        <v>6168</v>
      </c>
      <c r="BC2143">
        <v>0</v>
      </c>
      <c r="BD2143">
        <v>1</v>
      </c>
      <c r="BE2143" t="s">
        <v>6188</v>
      </c>
      <c r="BF2143" t="s">
        <v>6170</v>
      </c>
      <c r="BG2143">
        <v>3</v>
      </c>
      <c r="BH2143" t="s">
        <v>6206</v>
      </c>
      <c r="BI2143">
        <v>65</v>
      </c>
      <c r="BJ2143" t="s">
        <v>6193</v>
      </c>
      <c r="BK2143">
        <v>0</v>
      </c>
      <c r="BL2143">
        <v>89</v>
      </c>
      <c r="BM2143" s="3">
        <f t="shared" si="305"/>
        <v>0.93258426966292129</v>
      </c>
    </row>
    <row r="2144" spans="1:65">
      <c r="A2144" t="s">
        <v>2277</v>
      </c>
      <c r="B2144" s="2">
        <v>45786</v>
      </c>
      <c r="C2144" t="s">
        <v>1632</v>
      </c>
      <c r="D2144" t="s">
        <v>2135</v>
      </c>
      <c r="E2144">
        <v>5</v>
      </c>
      <c r="F2144" t="s">
        <v>72</v>
      </c>
      <c r="G2144" t="s">
        <v>50</v>
      </c>
      <c r="H2144" t="s">
        <v>179</v>
      </c>
      <c r="I2144" t="s">
        <v>74</v>
      </c>
      <c r="J2144" t="s">
        <v>53</v>
      </c>
      <c r="K2144" t="s">
        <v>75</v>
      </c>
      <c r="L2144" t="s">
        <v>92</v>
      </c>
      <c r="M2144" t="s">
        <v>56</v>
      </c>
      <c r="N2144" t="s">
        <v>69</v>
      </c>
      <c r="O2144" t="s">
        <v>120</v>
      </c>
      <c r="P2144">
        <v>66</v>
      </c>
      <c r="Q2144">
        <v>69</v>
      </c>
      <c r="R2144">
        <v>69</v>
      </c>
      <c r="S2144">
        <v>1</v>
      </c>
      <c r="T2144">
        <f t="shared" si="297"/>
        <v>68</v>
      </c>
      <c r="U2144">
        <v>64</v>
      </c>
      <c r="V2144">
        <f t="shared" si="298"/>
        <v>4</v>
      </c>
      <c r="W2144" s="3">
        <f t="shared" si="299"/>
        <v>1.4492753623188406E-2</v>
      </c>
      <c r="X2144">
        <v>33</v>
      </c>
      <c r="Y2144" s="4">
        <v>4.3</v>
      </c>
      <c r="Z2144" s="4">
        <v>1.4</v>
      </c>
      <c r="AA2144" s="5">
        <v>35609.57</v>
      </c>
      <c r="AB2144" s="5">
        <f t="shared" si="300"/>
        <v>2279012.48</v>
      </c>
      <c r="AC2144" s="5">
        <v>23839.54</v>
      </c>
      <c r="AD2144" s="5">
        <f t="shared" si="301"/>
        <v>1644928.26</v>
      </c>
      <c r="AE2144" s="5">
        <v>118713.88</v>
      </c>
      <c r="AF2144" s="5">
        <v>30577.69</v>
      </c>
      <c r="AG2144" s="5">
        <v>10894.49</v>
      </c>
      <c r="AH2144" s="5">
        <v>2030</v>
      </c>
      <c r="AI2144" s="5">
        <v>3561.29</v>
      </c>
      <c r="AJ2144">
        <v>0</v>
      </c>
      <c r="AK2144" s="5">
        <v>0</v>
      </c>
      <c r="AL2144" s="5">
        <v>2853.42</v>
      </c>
      <c r="AM2144" s="5">
        <v>41702.69</v>
      </c>
      <c r="AN2144">
        <v>4</v>
      </c>
      <c r="AO2144">
        <v>4</v>
      </c>
      <c r="AP2144" t="str">
        <f t="shared" si="302"/>
        <v>Yes</v>
      </c>
      <c r="AQ2144">
        <v>1</v>
      </c>
      <c r="AR2144" s="5">
        <f t="shared" si="303"/>
        <v>1855261.72</v>
      </c>
      <c r="AS2144" s="5">
        <f t="shared" si="304"/>
        <v>423750.76</v>
      </c>
      <c r="AT2144" t="s">
        <v>59</v>
      </c>
      <c r="AU2144" t="s">
        <v>6164</v>
      </c>
      <c r="AV2144" t="s">
        <v>6165</v>
      </c>
      <c r="AW2144" t="s">
        <v>6166</v>
      </c>
      <c r="AX2144" t="s">
        <v>6184</v>
      </c>
      <c r="AY2144">
        <v>66</v>
      </c>
      <c r="AZ2144">
        <v>0</v>
      </c>
      <c r="BA2144">
        <v>25</v>
      </c>
      <c r="BB2144" t="s">
        <v>6180</v>
      </c>
      <c r="BC2144">
        <v>0</v>
      </c>
      <c r="BD2144">
        <v>0</v>
      </c>
      <c r="BE2144" t="s">
        <v>6169</v>
      </c>
      <c r="BF2144" t="s">
        <v>6170</v>
      </c>
      <c r="BG2144">
        <v>1</v>
      </c>
      <c r="BH2144" t="s">
        <v>6179</v>
      </c>
      <c r="BI2144">
        <v>36</v>
      </c>
      <c r="BJ2144" t="s">
        <v>6172</v>
      </c>
      <c r="BK2144">
        <v>0</v>
      </c>
      <c r="BL2144">
        <v>76</v>
      </c>
      <c r="BM2144" s="3">
        <f t="shared" si="305"/>
        <v>0.90789473684210531</v>
      </c>
    </row>
    <row r="2145" spans="1:65">
      <c r="A2145" t="s">
        <v>2278</v>
      </c>
      <c r="B2145" s="2">
        <v>45786</v>
      </c>
      <c r="C2145" t="s">
        <v>1632</v>
      </c>
      <c r="D2145" t="s">
        <v>2135</v>
      </c>
      <c r="E2145">
        <v>5</v>
      </c>
      <c r="F2145" t="s">
        <v>72</v>
      </c>
      <c r="G2145" t="s">
        <v>50</v>
      </c>
      <c r="H2145" t="s">
        <v>119</v>
      </c>
      <c r="I2145" t="s">
        <v>64</v>
      </c>
      <c r="J2145" t="s">
        <v>81</v>
      </c>
      <c r="K2145" t="s">
        <v>66</v>
      </c>
      <c r="L2145" t="s">
        <v>55</v>
      </c>
      <c r="M2145" t="s">
        <v>56</v>
      </c>
      <c r="N2145" t="s">
        <v>69</v>
      </c>
      <c r="O2145" t="s">
        <v>120</v>
      </c>
      <c r="P2145">
        <v>35</v>
      </c>
      <c r="Q2145">
        <v>35</v>
      </c>
      <c r="R2145">
        <v>34</v>
      </c>
      <c r="S2145">
        <v>1</v>
      </c>
      <c r="T2145">
        <f t="shared" si="297"/>
        <v>33</v>
      </c>
      <c r="U2145">
        <v>33</v>
      </c>
      <c r="V2145">
        <f t="shared" si="298"/>
        <v>0</v>
      </c>
      <c r="W2145" s="3">
        <f t="shared" si="299"/>
        <v>2.9411764705882353E-2</v>
      </c>
      <c r="X2145">
        <v>17</v>
      </c>
      <c r="Y2145" s="4">
        <v>1</v>
      </c>
      <c r="Z2145" s="4">
        <v>0.9</v>
      </c>
      <c r="AA2145" s="5">
        <v>73392.399999999994</v>
      </c>
      <c r="AB2145" s="5">
        <f t="shared" si="300"/>
        <v>2421949.2000000002</v>
      </c>
      <c r="AC2145" s="5">
        <v>52881.46</v>
      </c>
      <c r="AD2145" s="5">
        <f t="shared" si="301"/>
        <v>1797969.64</v>
      </c>
      <c r="AE2145" s="5">
        <v>98954.39</v>
      </c>
      <c r="AF2145" s="5">
        <v>29597.43</v>
      </c>
      <c r="AG2145" s="5">
        <v>8779.68</v>
      </c>
      <c r="AH2145" s="5">
        <v>1305</v>
      </c>
      <c r="AI2145" s="5">
        <v>7458.06</v>
      </c>
      <c r="AJ2145">
        <v>0</v>
      </c>
      <c r="AK2145" s="5">
        <v>0</v>
      </c>
      <c r="AL2145" s="5">
        <v>0</v>
      </c>
      <c r="AM2145" s="5">
        <v>23611.57</v>
      </c>
      <c r="AN2145">
        <v>4</v>
      </c>
      <c r="AO2145">
        <v>5</v>
      </c>
      <c r="AP2145" t="str">
        <f t="shared" si="302"/>
        <v>No</v>
      </c>
      <c r="AQ2145">
        <v>2</v>
      </c>
      <c r="AR2145" s="5">
        <f t="shared" si="303"/>
        <v>1967675.77</v>
      </c>
      <c r="AS2145" s="5">
        <f t="shared" si="304"/>
        <v>454273.43</v>
      </c>
      <c r="AT2145" t="s">
        <v>59</v>
      </c>
      <c r="AU2145" t="s">
        <v>6164</v>
      </c>
      <c r="AV2145" t="s">
        <v>6165</v>
      </c>
      <c r="AW2145" t="s">
        <v>6166</v>
      </c>
      <c r="AX2145" t="s">
        <v>6167</v>
      </c>
      <c r="AY2145">
        <v>37</v>
      </c>
      <c r="AZ2145">
        <v>0</v>
      </c>
      <c r="BA2145">
        <v>0</v>
      </c>
      <c r="BB2145" t="s">
        <v>6168</v>
      </c>
      <c r="BC2145">
        <v>1</v>
      </c>
      <c r="BD2145">
        <v>0</v>
      </c>
      <c r="BE2145" t="s">
        <v>6178</v>
      </c>
      <c r="BF2145" t="s">
        <v>6170</v>
      </c>
      <c r="BG2145">
        <v>0</v>
      </c>
      <c r="BH2145" t="s">
        <v>6171</v>
      </c>
      <c r="BI2145">
        <v>18</v>
      </c>
      <c r="BJ2145" t="s">
        <v>6172</v>
      </c>
      <c r="BK2145">
        <v>0</v>
      </c>
      <c r="BL2145">
        <v>45</v>
      </c>
      <c r="BM2145" s="3">
        <f t="shared" si="305"/>
        <v>0.75555555555555554</v>
      </c>
    </row>
    <row r="2146" spans="1:65">
      <c r="A2146" t="s">
        <v>2279</v>
      </c>
      <c r="B2146" s="2">
        <v>45786</v>
      </c>
      <c r="C2146" t="s">
        <v>1632</v>
      </c>
      <c r="D2146" t="s">
        <v>2135</v>
      </c>
      <c r="E2146">
        <v>5</v>
      </c>
      <c r="F2146" t="s">
        <v>61</v>
      </c>
      <c r="G2146" t="s">
        <v>62</v>
      </c>
      <c r="H2146" t="s">
        <v>104</v>
      </c>
      <c r="I2146" t="s">
        <v>74</v>
      </c>
      <c r="J2146" t="s">
        <v>65</v>
      </c>
      <c r="K2146" t="s">
        <v>75</v>
      </c>
      <c r="L2146" t="s">
        <v>92</v>
      </c>
      <c r="M2146" t="s">
        <v>56</v>
      </c>
      <c r="N2146" t="s">
        <v>57</v>
      </c>
      <c r="O2146" t="s">
        <v>58</v>
      </c>
      <c r="P2146">
        <v>51</v>
      </c>
      <c r="Q2146">
        <v>54</v>
      </c>
      <c r="R2146">
        <v>54</v>
      </c>
      <c r="S2146">
        <v>1</v>
      </c>
      <c r="T2146">
        <f t="shared" si="297"/>
        <v>53</v>
      </c>
      <c r="U2146">
        <v>50</v>
      </c>
      <c r="V2146">
        <f t="shared" si="298"/>
        <v>3</v>
      </c>
      <c r="W2146" s="3">
        <f t="shared" si="299"/>
        <v>1.8518518518518517E-2</v>
      </c>
      <c r="X2146">
        <v>35</v>
      </c>
      <c r="Y2146" s="4">
        <v>0</v>
      </c>
      <c r="Z2146" s="4">
        <v>1.5</v>
      </c>
      <c r="AA2146" s="5">
        <v>51833.79</v>
      </c>
      <c r="AB2146" s="5">
        <f t="shared" si="300"/>
        <v>2591689.5</v>
      </c>
      <c r="AC2146" s="5">
        <v>34975.61</v>
      </c>
      <c r="AD2146" s="5">
        <f t="shared" si="301"/>
        <v>1888682.94</v>
      </c>
      <c r="AE2146" s="5">
        <v>120874.83</v>
      </c>
      <c r="AF2146" s="5">
        <v>34385.410000000003</v>
      </c>
      <c r="AG2146" s="5">
        <v>10338.44</v>
      </c>
      <c r="AH2146" s="5">
        <v>2175</v>
      </c>
      <c r="AI2146" s="5">
        <v>5069.3900000000003</v>
      </c>
      <c r="AJ2146">
        <v>0</v>
      </c>
      <c r="AK2146" s="5">
        <v>0</v>
      </c>
      <c r="AL2146" s="5">
        <v>3123.7</v>
      </c>
      <c r="AM2146" s="5">
        <v>31195</v>
      </c>
      <c r="AN2146">
        <v>4</v>
      </c>
      <c r="AO2146">
        <v>4</v>
      </c>
      <c r="AP2146" t="str">
        <f t="shared" si="302"/>
        <v>Yes</v>
      </c>
      <c r="AQ2146">
        <v>1</v>
      </c>
      <c r="AR2146" s="5">
        <f t="shared" si="303"/>
        <v>2095844.71</v>
      </c>
      <c r="AS2146" s="5">
        <f t="shared" si="304"/>
        <v>495844.79</v>
      </c>
      <c r="AT2146" t="s">
        <v>59</v>
      </c>
      <c r="AU2146" t="s">
        <v>6164</v>
      </c>
      <c r="AV2146" t="s">
        <v>6165</v>
      </c>
      <c r="AW2146" t="s">
        <v>6166</v>
      </c>
      <c r="AX2146" t="s">
        <v>6184</v>
      </c>
      <c r="AY2146">
        <v>54</v>
      </c>
      <c r="AZ2146">
        <v>0</v>
      </c>
      <c r="BA2146">
        <v>22</v>
      </c>
      <c r="BB2146" t="s">
        <v>6180</v>
      </c>
      <c r="BC2146">
        <v>0</v>
      </c>
      <c r="BD2146">
        <v>0</v>
      </c>
      <c r="BE2146" t="s">
        <v>6169</v>
      </c>
      <c r="BF2146" t="s">
        <v>6170</v>
      </c>
      <c r="BG2146">
        <v>0</v>
      </c>
      <c r="BH2146" t="s">
        <v>6171</v>
      </c>
      <c r="BI2146">
        <v>41</v>
      </c>
      <c r="BJ2146" t="s">
        <v>6172</v>
      </c>
      <c r="BK2146">
        <v>0</v>
      </c>
      <c r="BL2146">
        <v>64</v>
      </c>
      <c r="BM2146" s="3">
        <f t="shared" si="305"/>
        <v>0.84375</v>
      </c>
    </row>
    <row r="2147" spans="1:65">
      <c r="A2147" t="s">
        <v>2280</v>
      </c>
      <c r="B2147" s="2">
        <v>45786</v>
      </c>
      <c r="C2147" t="s">
        <v>1632</v>
      </c>
      <c r="D2147" t="s">
        <v>2135</v>
      </c>
      <c r="E2147">
        <v>5</v>
      </c>
      <c r="F2147" t="s">
        <v>61</v>
      </c>
      <c r="G2147" t="s">
        <v>79</v>
      </c>
      <c r="H2147" t="s">
        <v>100</v>
      </c>
      <c r="I2147" t="s">
        <v>64</v>
      </c>
      <c r="J2147" t="s">
        <v>53</v>
      </c>
      <c r="K2147" t="s">
        <v>66</v>
      </c>
      <c r="L2147" t="s">
        <v>87</v>
      </c>
      <c r="M2147" t="s">
        <v>56</v>
      </c>
      <c r="N2147" t="s">
        <v>109</v>
      </c>
      <c r="O2147" t="s">
        <v>58</v>
      </c>
      <c r="P2147">
        <v>79</v>
      </c>
      <c r="Q2147">
        <v>84</v>
      </c>
      <c r="R2147">
        <v>83</v>
      </c>
      <c r="S2147">
        <v>1</v>
      </c>
      <c r="T2147">
        <f t="shared" si="297"/>
        <v>82</v>
      </c>
      <c r="U2147">
        <v>76</v>
      </c>
      <c r="V2147">
        <f t="shared" si="298"/>
        <v>6</v>
      </c>
      <c r="W2147" s="3">
        <f t="shared" si="299"/>
        <v>1.2048192771084338E-2</v>
      </c>
      <c r="X2147">
        <v>28</v>
      </c>
      <c r="Y2147" s="4">
        <v>5.4</v>
      </c>
      <c r="Z2147" s="4">
        <v>1.6</v>
      </c>
      <c r="AA2147" s="5">
        <v>30698.61</v>
      </c>
      <c r="AB2147" s="5">
        <f t="shared" si="300"/>
        <v>2333094.36</v>
      </c>
      <c r="AC2147" s="5">
        <v>24175.3</v>
      </c>
      <c r="AD2147" s="5">
        <f t="shared" si="301"/>
        <v>2006549.9</v>
      </c>
      <c r="AE2147" s="5">
        <v>139188.32999999999</v>
      </c>
      <c r="AF2147" s="5">
        <v>36310.21</v>
      </c>
      <c r="AG2147" s="5">
        <v>9964.7900000000009</v>
      </c>
      <c r="AH2147" s="5">
        <v>2320</v>
      </c>
      <c r="AI2147" s="5">
        <v>3541.33</v>
      </c>
      <c r="AJ2147">
        <v>0</v>
      </c>
      <c r="AK2147" s="5">
        <v>0</v>
      </c>
      <c r="AL2147" s="5">
        <v>35258.050000000003</v>
      </c>
      <c r="AM2147" s="5">
        <v>149721.95000000001</v>
      </c>
      <c r="AN2147">
        <v>8</v>
      </c>
      <c r="AO2147">
        <v>7</v>
      </c>
      <c r="AP2147" t="str">
        <f t="shared" si="302"/>
        <v>Yes</v>
      </c>
      <c r="AQ2147">
        <v>1</v>
      </c>
      <c r="AR2147" s="5">
        <f t="shared" si="303"/>
        <v>2382854.56</v>
      </c>
      <c r="AS2147" s="5">
        <f t="shared" si="304"/>
        <v>-49760.2</v>
      </c>
      <c r="AT2147" t="s">
        <v>59</v>
      </c>
      <c r="AU2147" t="s">
        <v>6164</v>
      </c>
      <c r="AV2147" t="s">
        <v>6165</v>
      </c>
      <c r="AW2147" t="s">
        <v>6166</v>
      </c>
      <c r="AX2147" t="s">
        <v>6167</v>
      </c>
      <c r="AY2147">
        <v>83</v>
      </c>
      <c r="AZ2147">
        <v>3</v>
      </c>
      <c r="BA2147">
        <v>35</v>
      </c>
      <c r="BB2147" t="s">
        <v>6185</v>
      </c>
      <c r="BC2147">
        <v>0</v>
      </c>
      <c r="BD2147">
        <v>0</v>
      </c>
      <c r="BE2147" t="s">
        <v>6169</v>
      </c>
      <c r="BF2147" t="s">
        <v>6170</v>
      </c>
      <c r="BG2147">
        <v>1</v>
      </c>
      <c r="BH2147" t="s">
        <v>6186</v>
      </c>
      <c r="BI2147">
        <v>44</v>
      </c>
      <c r="BJ2147" t="s">
        <v>6172</v>
      </c>
      <c r="BK2147">
        <v>0</v>
      </c>
      <c r="BL2147">
        <v>90</v>
      </c>
      <c r="BM2147" s="3">
        <f t="shared" si="305"/>
        <v>0.92222222222222228</v>
      </c>
    </row>
    <row r="2148" spans="1:65">
      <c r="A2148" t="s">
        <v>2281</v>
      </c>
      <c r="B2148" s="2">
        <v>45786</v>
      </c>
      <c r="C2148" t="s">
        <v>1632</v>
      </c>
      <c r="D2148" t="s">
        <v>2135</v>
      </c>
      <c r="E2148">
        <v>5</v>
      </c>
      <c r="F2148" t="s">
        <v>49</v>
      </c>
      <c r="G2148" t="s">
        <v>50</v>
      </c>
      <c r="H2148" t="s">
        <v>108</v>
      </c>
      <c r="I2148" t="s">
        <v>52</v>
      </c>
      <c r="J2148" t="s">
        <v>65</v>
      </c>
      <c r="K2148" t="s">
        <v>54</v>
      </c>
      <c r="L2148" t="s">
        <v>92</v>
      </c>
      <c r="M2148" t="s">
        <v>56</v>
      </c>
      <c r="N2148" t="s">
        <v>109</v>
      </c>
      <c r="O2148" t="s">
        <v>82</v>
      </c>
      <c r="P2148">
        <v>60</v>
      </c>
      <c r="Q2148">
        <v>60</v>
      </c>
      <c r="R2148">
        <v>59</v>
      </c>
      <c r="S2148">
        <v>1</v>
      </c>
      <c r="T2148">
        <f t="shared" si="297"/>
        <v>58</v>
      </c>
      <c r="U2148">
        <v>57</v>
      </c>
      <c r="V2148">
        <f t="shared" si="298"/>
        <v>1</v>
      </c>
      <c r="W2148" s="3">
        <f t="shared" si="299"/>
        <v>1.6949152542372881E-2</v>
      </c>
      <c r="X2148">
        <v>27</v>
      </c>
      <c r="Y2148" s="4">
        <v>0</v>
      </c>
      <c r="Z2148" s="4">
        <v>1</v>
      </c>
      <c r="AA2148" s="5">
        <v>55580.160000000003</v>
      </c>
      <c r="AB2148" s="5">
        <f t="shared" si="300"/>
        <v>3168069.12</v>
      </c>
      <c r="AC2148" s="5">
        <v>35127.42</v>
      </c>
      <c r="AD2148" s="5">
        <f t="shared" si="301"/>
        <v>2072517.78</v>
      </c>
      <c r="AE2148" s="5">
        <v>139236.59</v>
      </c>
      <c r="AF2148" s="5">
        <v>38580.71</v>
      </c>
      <c r="AG2148" s="5">
        <v>9282.82</v>
      </c>
      <c r="AH2148" s="5">
        <v>1450</v>
      </c>
      <c r="AI2148" s="5">
        <v>5120.75</v>
      </c>
      <c r="AJ2148">
        <v>0</v>
      </c>
      <c r="AK2148" s="5">
        <v>0</v>
      </c>
      <c r="AL2148" s="5">
        <v>1066.2</v>
      </c>
      <c r="AM2148" s="5">
        <v>86481.49</v>
      </c>
      <c r="AN2148">
        <v>8</v>
      </c>
      <c r="AO2148">
        <v>8</v>
      </c>
      <c r="AP2148" t="str">
        <f t="shared" si="302"/>
        <v>Yes</v>
      </c>
      <c r="AQ2148">
        <v>0</v>
      </c>
      <c r="AR2148" s="5">
        <f t="shared" si="303"/>
        <v>2353736.34</v>
      </c>
      <c r="AS2148" s="5">
        <f t="shared" si="304"/>
        <v>814332.78</v>
      </c>
      <c r="AT2148" t="s">
        <v>59</v>
      </c>
      <c r="AU2148" t="s">
        <v>6164</v>
      </c>
      <c r="AV2148" t="s">
        <v>6165</v>
      </c>
      <c r="AW2148" t="s">
        <v>6166</v>
      </c>
      <c r="AX2148" t="s">
        <v>6167</v>
      </c>
      <c r="AY2148">
        <v>66</v>
      </c>
      <c r="AZ2148">
        <v>3</v>
      </c>
      <c r="BA2148">
        <v>16</v>
      </c>
      <c r="BB2148" t="s">
        <v>6185</v>
      </c>
      <c r="BC2148">
        <v>0</v>
      </c>
      <c r="BD2148">
        <v>0</v>
      </c>
      <c r="BE2148" t="s">
        <v>6169</v>
      </c>
      <c r="BF2148" t="s">
        <v>6170</v>
      </c>
      <c r="BG2148">
        <v>0</v>
      </c>
      <c r="BH2148" t="s">
        <v>6171</v>
      </c>
      <c r="BI2148">
        <v>48</v>
      </c>
      <c r="BJ2148" t="s">
        <v>6172</v>
      </c>
      <c r="BK2148">
        <v>0</v>
      </c>
      <c r="BL2148">
        <v>64</v>
      </c>
      <c r="BM2148" s="3">
        <f t="shared" si="305"/>
        <v>0.921875</v>
      </c>
    </row>
    <row r="2149" spans="1:65">
      <c r="A2149" t="s">
        <v>2282</v>
      </c>
      <c r="B2149" s="2">
        <v>45786</v>
      </c>
      <c r="C2149" t="s">
        <v>1632</v>
      </c>
      <c r="D2149" t="s">
        <v>2135</v>
      </c>
      <c r="E2149">
        <v>5</v>
      </c>
      <c r="F2149" t="s">
        <v>78</v>
      </c>
      <c r="G2149" t="s">
        <v>79</v>
      </c>
      <c r="H2149" t="s">
        <v>80</v>
      </c>
      <c r="I2149" t="s">
        <v>74</v>
      </c>
      <c r="J2149" t="s">
        <v>53</v>
      </c>
      <c r="K2149" t="s">
        <v>66</v>
      </c>
      <c r="L2149" t="s">
        <v>67</v>
      </c>
      <c r="M2149" t="s">
        <v>68</v>
      </c>
      <c r="N2149" t="s">
        <v>109</v>
      </c>
      <c r="O2149" t="s">
        <v>58</v>
      </c>
      <c r="P2149">
        <v>78</v>
      </c>
      <c r="Q2149">
        <v>81</v>
      </c>
      <c r="R2149">
        <v>75</v>
      </c>
      <c r="S2149">
        <v>7</v>
      </c>
      <c r="T2149">
        <f t="shared" si="297"/>
        <v>68</v>
      </c>
      <c r="U2149">
        <v>68</v>
      </c>
      <c r="V2149">
        <f t="shared" si="298"/>
        <v>0</v>
      </c>
      <c r="W2149" s="3">
        <f t="shared" si="299"/>
        <v>9.3333333333333338E-2</v>
      </c>
      <c r="X2149">
        <v>42</v>
      </c>
      <c r="Y2149" s="4">
        <v>4.5</v>
      </c>
      <c r="Z2149" s="4">
        <v>1.2</v>
      </c>
      <c r="AA2149" s="5">
        <v>30810.47</v>
      </c>
      <c r="AB2149" s="5">
        <f t="shared" si="300"/>
        <v>2095111.96</v>
      </c>
      <c r="AC2149" s="5">
        <v>22032.69</v>
      </c>
      <c r="AD2149" s="5">
        <f t="shared" si="301"/>
        <v>1652451.75</v>
      </c>
      <c r="AE2149" s="5">
        <v>126459.76</v>
      </c>
      <c r="AF2149" s="5">
        <v>36590.35</v>
      </c>
      <c r="AG2149" s="5">
        <v>37060.879999999997</v>
      </c>
      <c r="AH2149" s="5">
        <v>1740</v>
      </c>
      <c r="AI2149" s="5">
        <v>63746.85</v>
      </c>
      <c r="AJ2149">
        <v>2</v>
      </c>
      <c r="AK2149" s="5">
        <v>17629.18</v>
      </c>
      <c r="AL2149" s="5">
        <v>0</v>
      </c>
      <c r="AM2149" s="5">
        <v>99534.1</v>
      </c>
      <c r="AN2149">
        <v>8</v>
      </c>
      <c r="AO2149">
        <v>8</v>
      </c>
      <c r="AP2149" t="str">
        <f t="shared" si="302"/>
        <v>Yes</v>
      </c>
      <c r="AQ2149">
        <v>3</v>
      </c>
      <c r="AR2149" s="5">
        <f t="shared" si="303"/>
        <v>2035212.87</v>
      </c>
      <c r="AS2149" s="5">
        <f t="shared" si="304"/>
        <v>59899.09</v>
      </c>
      <c r="AT2149" t="s">
        <v>1641</v>
      </c>
      <c r="AU2149" t="s">
        <v>6189</v>
      </c>
      <c r="AV2149" t="s">
        <v>6201</v>
      </c>
      <c r="AW2149" t="s">
        <v>6175</v>
      </c>
      <c r="AX2149" t="s">
        <v>6167</v>
      </c>
      <c r="AY2149">
        <v>79</v>
      </c>
      <c r="AZ2149">
        <v>0</v>
      </c>
      <c r="BA2149">
        <v>0</v>
      </c>
      <c r="BB2149" t="s">
        <v>6168</v>
      </c>
      <c r="BC2149">
        <v>0</v>
      </c>
      <c r="BD2149">
        <v>0</v>
      </c>
      <c r="BE2149" t="s">
        <v>6169</v>
      </c>
      <c r="BF2149" t="s">
        <v>6210</v>
      </c>
      <c r="BG2149">
        <v>0</v>
      </c>
      <c r="BH2149" t="s">
        <v>6171</v>
      </c>
      <c r="BI2149">
        <v>51</v>
      </c>
      <c r="BJ2149" t="s">
        <v>6187</v>
      </c>
      <c r="BK2149">
        <v>0</v>
      </c>
      <c r="BL2149">
        <v>87</v>
      </c>
      <c r="BM2149" s="3">
        <f t="shared" si="305"/>
        <v>0.86206896551724133</v>
      </c>
    </row>
    <row r="2150" spans="1:65">
      <c r="A2150" t="s">
        <v>2283</v>
      </c>
      <c r="B2150" s="2">
        <v>45786</v>
      </c>
      <c r="C2150" t="s">
        <v>1632</v>
      </c>
      <c r="D2150" t="s">
        <v>2135</v>
      </c>
      <c r="E2150">
        <v>5</v>
      </c>
      <c r="F2150" t="s">
        <v>49</v>
      </c>
      <c r="G2150" t="s">
        <v>62</v>
      </c>
      <c r="H2150" t="s">
        <v>125</v>
      </c>
      <c r="I2150" t="s">
        <v>64</v>
      </c>
      <c r="J2150" t="s">
        <v>53</v>
      </c>
      <c r="K2150" t="s">
        <v>75</v>
      </c>
      <c r="L2150" t="s">
        <v>67</v>
      </c>
      <c r="M2150" t="s">
        <v>68</v>
      </c>
      <c r="N2150" t="s">
        <v>94</v>
      </c>
      <c r="O2150" t="s">
        <v>58</v>
      </c>
      <c r="P2150">
        <v>63</v>
      </c>
      <c r="Q2150">
        <v>65</v>
      </c>
      <c r="R2150">
        <v>62</v>
      </c>
      <c r="S2150">
        <v>4</v>
      </c>
      <c r="T2150">
        <f t="shared" si="297"/>
        <v>58</v>
      </c>
      <c r="U2150">
        <v>58</v>
      </c>
      <c r="V2150">
        <f t="shared" si="298"/>
        <v>0</v>
      </c>
      <c r="W2150" s="3">
        <f t="shared" si="299"/>
        <v>6.4516129032258063E-2</v>
      </c>
      <c r="X2150">
        <v>37</v>
      </c>
      <c r="Y2150" s="4">
        <v>2</v>
      </c>
      <c r="Z2150" s="4">
        <v>1.4</v>
      </c>
      <c r="AA2150" s="5">
        <v>35695.4</v>
      </c>
      <c r="AB2150" s="5">
        <f t="shared" si="300"/>
        <v>2070333.2</v>
      </c>
      <c r="AC2150" s="5">
        <v>22020.959999999999</v>
      </c>
      <c r="AD2150" s="5">
        <f t="shared" si="301"/>
        <v>1365299.52</v>
      </c>
      <c r="AE2150" s="5">
        <v>103681.33</v>
      </c>
      <c r="AF2150" s="5">
        <v>30825.91</v>
      </c>
      <c r="AG2150" s="5">
        <v>36577.769999999997</v>
      </c>
      <c r="AH2150" s="5">
        <v>2030</v>
      </c>
      <c r="AI2150" s="5">
        <v>54233.79</v>
      </c>
      <c r="AJ2150">
        <v>1</v>
      </c>
      <c r="AK2150" s="5">
        <v>8435.0400000000009</v>
      </c>
      <c r="AL2150" s="5">
        <v>0</v>
      </c>
      <c r="AM2150" s="5">
        <v>39793.85</v>
      </c>
      <c r="AN2150">
        <v>4</v>
      </c>
      <c r="AO2150">
        <v>5</v>
      </c>
      <c r="AP2150" t="str">
        <f t="shared" si="302"/>
        <v>No</v>
      </c>
      <c r="AQ2150">
        <v>3</v>
      </c>
      <c r="AR2150" s="5">
        <f t="shared" si="303"/>
        <v>1640877.21</v>
      </c>
      <c r="AS2150" s="5">
        <f t="shared" si="304"/>
        <v>429455.99</v>
      </c>
      <c r="AT2150" t="s">
        <v>1641</v>
      </c>
      <c r="AU2150" t="s">
        <v>6189</v>
      </c>
      <c r="AV2150" t="s">
        <v>6201</v>
      </c>
      <c r="AW2150" t="s">
        <v>6175</v>
      </c>
      <c r="AX2150" t="s">
        <v>6167</v>
      </c>
      <c r="AY2150">
        <v>66</v>
      </c>
      <c r="AZ2150">
        <v>0</v>
      </c>
      <c r="BA2150">
        <v>0</v>
      </c>
      <c r="BB2150" t="s">
        <v>6168</v>
      </c>
      <c r="BC2150">
        <v>1</v>
      </c>
      <c r="BD2150">
        <v>0</v>
      </c>
      <c r="BE2150" t="s">
        <v>6178</v>
      </c>
      <c r="BF2150" t="s">
        <v>6210</v>
      </c>
      <c r="BG2150">
        <v>0</v>
      </c>
      <c r="BH2150" t="s">
        <v>6171</v>
      </c>
      <c r="BI2150">
        <v>23</v>
      </c>
      <c r="BJ2150" t="s">
        <v>6172</v>
      </c>
      <c r="BK2150">
        <v>0</v>
      </c>
      <c r="BL2150">
        <v>74</v>
      </c>
      <c r="BM2150" s="3">
        <f t="shared" si="305"/>
        <v>0.83783783783783783</v>
      </c>
    </row>
    <row r="2151" spans="1:65">
      <c r="A2151" t="s">
        <v>2284</v>
      </c>
      <c r="B2151" s="2">
        <v>45786</v>
      </c>
      <c r="C2151" t="s">
        <v>1632</v>
      </c>
      <c r="D2151" t="s">
        <v>2135</v>
      </c>
      <c r="E2151">
        <v>5</v>
      </c>
      <c r="F2151" t="s">
        <v>49</v>
      </c>
      <c r="G2151" t="s">
        <v>50</v>
      </c>
      <c r="H2151" t="s">
        <v>245</v>
      </c>
      <c r="I2151" t="s">
        <v>74</v>
      </c>
      <c r="J2151" t="s">
        <v>81</v>
      </c>
      <c r="K2151" t="s">
        <v>66</v>
      </c>
      <c r="L2151" t="s">
        <v>67</v>
      </c>
      <c r="M2151" t="s">
        <v>68</v>
      </c>
      <c r="N2151" t="s">
        <v>69</v>
      </c>
      <c r="O2151" t="s">
        <v>120</v>
      </c>
      <c r="P2151">
        <v>41</v>
      </c>
      <c r="Q2151">
        <v>42</v>
      </c>
      <c r="R2151">
        <v>41</v>
      </c>
      <c r="S2151">
        <v>4</v>
      </c>
      <c r="T2151">
        <f t="shared" si="297"/>
        <v>37</v>
      </c>
      <c r="U2151">
        <v>37</v>
      </c>
      <c r="V2151">
        <f t="shared" si="298"/>
        <v>0</v>
      </c>
      <c r="W2151" s="3">
        <f t="shared" si="299"/>
        <v>9.7560975609756101E-2</v>
      </c>
      <c r="X2151">
        <v>13</v>
      </c>
      <c r="Y2151" s="4">
        <v>6.3</v>
      </c>
      <c r="Z2151" s="4">
        <v>1.1000000000000001</v>
      </c>
      <c r="AA2151" s="5">
        <v>73845.440000000002</v>
      </c>
      <c r="AB2151" s="5">
        <f t="shared" si="300"/>
        <v>2732281.28</v>
      </c>
      <c r="AC2151" s="5">
        <v>49648.03</v>
      </c>
      <c r="AD2151" s="5">
        <f t="shared" si="301"/>
        <v>2035569.23</v>
      </c>
      <c r="AE2151" s="5">
        <v>124684.5</v>
      </c>
      <c r="AF2151" s="5">
        <v>36241.599999999999</v>
      </c>
      <c r="AG2151" s="5">
        <v>33198.39</v>
      </c>
      <c r="AH2151" s="5">
        <v>1595</v>
      </c>
      <c r="AI2151" s="5">
        <v>72108.509999999995</v>
      </c>
      <c r="AJ2151">
        <v>1</v>
      </c>
      <c r="AK2151" s="5">
        <v>22139.87</v>
      </c>
      <c r="AL2151" s="5">
        <v>0</v>
      </c>
      <c r="AM2151" s="5">
        <v>24483.5</v>
      </c>
      <c r="AN2151">
        <v>4</v>
      </c>
      <c r="AO2151">
        <v>4</v>
      </c>
      <c r="AP2151" t="str">
        <f t="shared" si="302"/>
        <v>Yes</v>
      </c>
      <c r="AQ2151">
        <v>1</v>
      </c>
      <c r="AR2151" s="5">
        <f t="shared" si="303"/>
        <v>2350020.6</v>
      </c>
      <c r="AS2151" s="5">
        <f t="shared" si="304"/>
        <v>382260.68</v>
      </c>
      <c r="AT2151" t="s">
        <v>1641</v>
      </c>
      <c r="AU2151" t="s">
        <v>6189</v>
      </c>
      <c r="AV2151" t="s">
        <v>6201</v>
      </c>
      <c r="AW2151" t="s">
        <v>6175</v>
      </c>
      <c r="AX2151" t="s">
        <v>6167</v>
      </c>
      <c r="AY2151">
        <v>42</v>
      </c>
      <c r="AZ2151">
        <v>0</v>
      </c>
      <c r="BA2151">
        <v>0</v>
      </c>
      <c r="BB2151" t="s">
        <v>6168</v>
      </c>
      <c r="BC2151">
        <v>0</v>
      </c>
      <c r="BD2151">
        <v>0</v>
      </c>
      <c r="BE2151" t="s">
        <v>6169</v>
      </c>
      <c r="BF2151" t="s">
        <v>6210</v>
      </c>
      <c r="BG2151">
        <v>0</v>
      </c>
      <c r="BH2151" t="s">
        <v>6171</v>
      </c>
      <c r="BI2151">
        <v>18</v>
      </c>
      <c r="BJ2151" t="s">
        <v>6172</v>
      </c>
      <c r="BK2151">
        <v>0</v>
      </c>
      <c r="BL2151">
        <v>51</v>
      </c>
      <c r="BM2151" s="3">
        <f t="shared" si="305"/>
        <v>0.80392156862745101</v>
      </c>
    </row>
    <row r="2152" spans="1:65">
      <c r="A2152" t="s">
        <v>2285</v>
      </c>
      <c r="B2152" s="2">
        <v>45786</v>
      </c>
      <c r="C2152" t="s">
        <v>1632</v>
      </c>
      <c r="D2152" t="s">
        <v>2135</v>
      </c>
      <c r="E2152">
        <v>5</v>
      </c>
      <c r="F2152" t="s">
        <v>72</v>
      </c>
      <c r="G2152" t="s">
        <v>50</v>
      </c>
      <c r="H2152" t="s">
        <v>179</v>
      </c>
      <c r="I2152" t="s">
        <v>64</v>
      </c>
      <c r="J2152" t="s">
        <v>65</v>
      </c>
      <c r="K2152" t="s">
        <v>54</v>
      </c>
      <c r="L2152" t="s">
        <v>67</v>
      </c>
      <c r="M2152" t="s">
        <v>56</v>
      </c>
      <c r="N2152" t="s">
        <v>57</v>
      </c>
      <c r="O2152" t="s">
        <v>70</v>
      </c>
      <c r="P2152">
        <v>49</v>
      </c>
      <c r="Q2152">
        <v>49</v>
      </c>
      <c r="R2152">
        <v>49</v>
      </c>
      <c r="S2152">
        <v>1</v>
      </c>
      <c r="T2152">
        <f t="shared" si="297"/>
        <v>48</v>
      </c>
      <c r="U2152">
        <v>48</v>
      </c>
      <c r="V2152">
        <f t="shared" si="298"/>
        <v>0</v>
      </c>
      <c r="W2152" s="3">
        <f t="shared" si="299"/>
        <v>2.0408163265306121E-2</v>
      </c>
      <c r="X2152">
        <v>20</v>
      </c>
      <c r="Y2152" s="4">
        <v>4</v>
      </c>
      <c r="Z2152" s="4">
        <v>1.4</v>
      </c>
      <c r="AA2152" s="5">
        <v>56038.61</v>
      </c>
      <c r="AB2152" s="5">
        <f t="shared" si="300"/>
        <v>2689853.28</v>
      </c>
      <c r="AC2152" s="5">
        <v>33882.26</v>
      </c>
      <c r="AD2152" s="5">
        <f t="shared" si="301"/>
        <v>1660230.74</v>
      </c>
      <c r="AE2152" s="5">
        <v>106928.45</v>
      </c>
      <c r="AF2152" s="5">
        <v>30565.67</v>
      </c>
      <c r="AG2152" s="5">
        <v>8854.8799999999992</v>
      </c>
      <c r="AH2152" s="5">
        <v>2030</v>
      </c>
      <c r="AI2152" s="5">
        <v>5122.7299999999996</v>
      </c>
      <c r="AJ2152">
        <v>0</v>
      </c>
      <c r="AK2152" s="5">
        <v>0</v>
      </c>
      <c r="AL2152" s="5">
        <v>0</v>
      </c>
      <c r="AM2152" s="5">
        <v>29613.74</v>
      </c>
      <c r="AN2152">
        <v>4</v>
      </c>
      <c r="AO2152">
        <v>3</v>
      </c>
      <c r="AP2152" t="str">
        <f t="shared" si="302"/>
        <v>Yes</v>
      </c>
      <c r="AQ2152">
        <v>1</v>
      </c>
      <c r="AR2152" s="5">
        <f t="shared" si="303"/>
        <v>1843346.21</v>
      </c>
      <c r="AS2152" s="5">
        <f t="shared" si="304"/>
        <v>846507.07</v>
      </c>
      <c r="AT2152" t="s">
        <v>59</v>
      </c>
      <c r="AU2152" t="s">
        <v>6164</v>
      </c>
      <c r="AV2152" t="s">
        <v>6165</v>
      </c>
      <c r="AW2152" t="s">
        <v>6166</v>
      </c>
      <c r="AX2152" t="s">
        <v>6184</v>
      </c>
      <c r="AY2152">
        <v>52</v>
      </c>
      <c r="AZ2152">
        <v>0</v>
      </c>
      <c r="BA2152">
        <v>0</v>
      </c>
      <c r="BB2152" t="s">
        <v>6168</v>
      </c>
      <c r="BC2152">
        <v>0</v>
      </c>
      <c r="BD2152">
        <v>0</v>
      </c>
      <c r="BE2152" t="s">
        <v>6169</v>
      </c>
      <c r="BF2152" t="s">
        <v>6170</v>
      </c>
      <c r="BG2152">
        <v>1</v>
      </c>
      <c r="BH2152" t="s">
        <v>6179</v>
      </c>
      <c r="BI2152">
        <v>33</v>
      </c>
      <c r="BJ2152" t="s">
        <v>6172</v>
      </c>
      <c r="BK2152">
        <v>0</v>
      </c>
      <c r="BL2152">
        <v>65</v>
      </c>
      <c r="BM2152" s="3">
        <f t="shared" si="305"/>
        <v>0.75384615384615383</v>
      </c>
    </row>
    <row r="2153" spans="1:65">
      <c r="A2153" t="s">
        <v>2286</v>
      </c>
      <c r="B2153" s="2">
        <v>45786</v>
      </c>
      <c r="C2153" t="s">
        <v>1632</v>
      </c>
      <c r="D2153" t="s">
        <v>2135</v>
      </c>
      <c r="E2153">
        <v>5</v>
      </c>
      <c r="F2153" t="s">
        <v>61</v>
      </c>
      <c r="G2153" t="s">
        <v>50</v>
      </c>
      <c r="H2153" t="s">
        <v>170</v>
      </c>
      <c r="I2153" t="s">
        <v>52</v>
      </c>
      <c r="J2153" t="s">
        <v>53</v>
      </c>
      <c r="K2153" t="s">
        <v>75</v>
      </c>
      <c r="L2153" t="s">
        <v>92</v>
      </c>
      <c r="M2153" t="s">
        <v>56</v>
      </c>
      <c r="N2153" t="s">
        <v>57</v>
      </c>
      <c r="O2153" t="s">
        <v>70</v>
      </c>
      <c r="P2153">
        <v>61</v>
      </c>
      <c r="Q2153">
        <v>65</v>
      </c>
      <c r="R2153">
        <v>65</v>
      </c>
      <c r="S2153">
        <v>2</v>
      </c>
      <c r="T2153">
        <f t="shared" si="297"/>
        <v>63</v>
      </c>
      <c r="U2153">
        <v>59</v>
      </c>
      <c r="V2153">
        <f t="shared" si="298"/>
        <v>4</v>
      </c>
      <c r="W2153" s="3">
        <f t="shared" si="299"/>
        <v>3.0769230769230771E-2</v>
      </c>
      <c r="X2153">
        <v>31</v>
      </c>
      <c r="Y2153" s="4">
        <v>8.8000000000000007</v>
      </c>
      <c r="Z2153" s="4">
        <v>2</v>
      </c>
      <c r="AA2153" s="5">
        <v>36018.85</v>
      </c>
      <c r="AB2153" s="5">
        <f t="shared" si="300"/>
        <v>2125112.15</v>
      </c>
      <c r="AC2153" s="5">
        <v>23690.38</v>
      </c>
      <c r="AD2153" s="5">
        <f t="shared" si="301"/>
        <v>1539874.7</v>
      </c>
      <c r="AE2153" s="5">
        <v>116789.22</v>
      </c>
      <c r="AF2153" s="5">
        <v>28953.78</v>
      </c>
      <c r="AG2153" s="5">
        <v>9255.4</v>
      </c>
      <c r="AH2153" s="5">
        <v>2900</v>
      </c>
      <c r="AI2153" s="5">
        <v>7050.85</v>
      </c>
      <c r="AJ2153">
        <v>0</v>
      </c>
      <c r="AK2153" s="5">
        <v>0</v>
      </c>
      <c r="AL2153" s="5">
        <v>2970.58</v>
      </c>
      <c r="AM2153" s="5">
        <v>37413.379999999997</v>
      </c>
      <c r="AN2153">
        <v>4</v>
      </c>
      <c r="AO2153">
        <v>3</v>
      </c>
      <c r="AP2153" t="str">
        <f t="shared" si="302"/>
        <v>Yes</v>
      </c>
      <c r="AQ2153">
        <v>1</v>
      </c>
      <c r="AR2153" s="5">
        <f t="shared" si="303"/>
        <v>1745207.91</v>
      </c>
      <c r="AS2153" s="5">
        <f t="shared" si="304"/>
        <v>379904.24</v>
      </c>
      <c r="AT2153" t="s">
        <v>59</v>
      </c>
      <c r="AU2153" t="s">
        <v>6164</v>
      </c>
      <c r="AV2153" t="s">
        <v>6165</v>
      </c>
      <c r="AW2153" t="s">
        <v>6166</v>
      </c>
      <c r="AX2153" t="s">
        <v>6177</v>
      </c>
      <c r="AY2153">
        <v>64</v>
      </c>
      <c r="AZ2153">
        <v>0</v>
      </c>
      <c r="BA2153">
        <v>26</v>
      </c>
      <c r="BB2153" t="s">
        <v>6180</v>
      </c>
      <c r="BC2153">
        <v>0</v>
      </c>
      <c r="BD2153">
        <v>0</v>
      </c>
      <c r="BE2153" t="s">
        <v>6169</v>
      </c>
      <c r="BF2153" t="s">
        <v>6170</v>
      </c>
      <c r="BG2153">
        <v>1</v>
      </c>
      <c r="BH2153" t="s">
        <v>6179</v>
      </c>
      <c r="BI2153">
        <v>25</v>
      </c>
      <c r="BJ2153" t="s">
        <v>6172</v>
      </c>
      <c r="BK2153">
        <v>0</v>
      </c>
      <c r="BL2153">
        <v>76</v>
      </c>
      <c r="BM2153" s="3">
        <f t="shared" si="305"/>
        <v>0.85526315789473684</v>
      </c>
    </row>
    <row r="2154" spans="1:65">
      <c r="A2154" t="s">
        <v>2287</v>
      </c>
      <c r="B2154" s="2">
        <v>45786</v>
      </c>
      <c r="C2154" t="s">
        <v>1632</v>
      </c>
      <c r="D2154" t="s">
        <v>2135</v>
      </c>
      <c r="E2154">
        <v>5</v>
      </c>
      <c r="F2154" t="s">
        <v>49</v>
      </c>
      <c r="G2154" t="s">
        <v>62</v>
      </c>
      <c r="H2154" t="s">
        <v>133</v>
      </c>
      <c r="I2154" t="s">
        <v>74</v>
      </c>
      <c r="J2154" t="s">
        <v>53</v>
      </c>
      <c r="K2154" t="s">
        <v>54</v>
      </c>
      <c r="L2154" t="s">
        <v>92</v>
      </c>
      <c r="M2154" t="s">
        <v>56</v>
      </c>
      <c r="N2154" t="s">
        <v>76</v>
      </c>
      <c r="O2154" t="s">
        <v>82</v>
      </c>
      <c r="P2154">
        <v>76</v>
      </c>
      <c r="Q2154">
        <v>81</v>
      </c>
      <c r="R2154">
        <v>80</v>
      </c>
      <c r="S2154">
        <v>2</v>
      </c>
      <c r="T2154">
        <f t="shared" si="297"/>
        <v>78</v>
      </c>
      <c r="U2154">
        <v>76</v>
      </c>
      <c r="V2154">
        <f t="shared" si="298"/>
        <v>2</v>
      </c>
      <c r="W2154" s="3">
        <f t="shared" si="299"/>
        <v>2.5000000000000001E-2</v>
      </c>
      <c r="X2154">
        <v>31</v>
      </c>
      <c r="Y2154" s="4">
        <v>7</v>
      </c>
      <c r="Z2154" s="4">
        <v>1.8</v>
      </c>
      <c r="AA2154" s="5">
        <v>38907</v>
      </c>
      <c r="AB2154" s="5">
        <f t="shared" si="300"/>
        <v>2956932</v>
      </c>
      <c r="AC2154" s="5">
        <v>23903.200000000001</v>
      </c>
      <c r="AD2154" s="5">
        <f t="shared" si="301"/>
        <v>1912256</v>
      </c>
      <c r="AE2154" s="5">
        <v>137805.82</v>
      </c>
      <c r="AF2154" s="5">
        <v>36140.21</v>
      </c>
      <c r="AG2154" s="5">
        <v>9974.25</v>
      </c>
      <c r="AH2154" s="5">
        <v>2610</v>
      </c>
      <c r="AI2154" s="5">
        <v>7111.11</v>
      </c>
      <c r="AJ2154">
        <v>0</v>
      </c>
      <c r="AK2154" s="5">
        <v>0</v>
      </c>
      <c r="AL2154" s="5">
        <v>1463.71</v>
      </c>
      <c r="AM2154" s="5">
        <v>51087.89</v>
      </c>
      <c r="AN2154">
        <v>4</v>
      </c>
      <c r="AO2154">
        <v>5</v>
      </c>
      <c r="AP2154" t="str">
        <f t="shared" si="302"/>
        <v>No</v>
      </c>
      <c r="AQ2154">
        <v>2</v>
      </c>
      <c r="AR2154" s="5">
        <f t="shared" si="303"/>
        <v>2158448.9900000002</v>
      </c>
      <c r="AS2154" s="5">
        <f t="shared" si="304"/>
        <v>798483.01</v>
      </c>
      <c r="AT2154" t="s">
        <v>59</v>
      </c>
      <c r="AU2154" t="s">
        <v>6164</v>
      </c>
      <c r="AV2154" t="s">
        <v>6165</v>
      </c>
      <c r="AW2154" t="s">
        <v>6166</v>
      </c>
      <c r="AX2154" t="s">
        <v>6167</v>
      </c>
      <c r="AY2154">
        <v>79</v>
      </c>
      <c r="AZ2154">
        <v>0</v>
      </c>
      <c r="BA2154">
        <v>17</v>
      </c>
      <c r="BB2154" t="s">
        <v>6180</v>
      </c>
      <c r="BC2154">
        <v>1</v>
      </c>
      <c r="BD2154">
        <v>0</v>
      </c>
      <c r="BE2154" t="s">
        <v>6196</v>
      </c>
      <c r="BF2154" t="s">
        <v>6170</v>
      </c>
      <c r="BG2154">
        <v>1</v>
      </c>
      <c r="BH2154" t="s">
        <v>6179</v>
      </c>
      <c r="BI2154">
        <v>27</v>
      </c>
      <c r="BJ2154" t="s">
        <v>6172</v>
      </c>
      <c r="BK2154">
        <v>0</v>
      </c>
      <c r="BL2154">
        <v>87</v>
      </c>
      <c r="BM2154" s="3">
        <f t="shared" si="305"/>
        <v>0.91954022988505746</v>
      </c>
    </row>
    <row r="2155" spans="1:65">
      <c r="A2155" t="s">
        <v>2288</v>
      </c>
      <c r="B2155" s="2">
        <v>45786</v>
      </c>
      <c r="C2155" t="s">
        <v>1632</v>
      </c>
      <c r="D2155" t="s">
        <v>2135</v>
      </c>
      <c r="E2155">
        <v>5</v>
      </c>
      <c r="F2155" t="s">
        <v>78</v>
      </c>
      <c r="G2155" t="s">
        <v>62</v>
      </c>
      <c r="H2155" t="s">
        <v>190</v>
      </c>
      <c r="I2155" t="s">
        <v>64</v>
      </c>
      <c r="J2155" t="s">
        <v>81</v>
      </c>
      <c r="K2155" t="s">
        <v>75</v>
      </c>
      <c r="L2155" t="s">
        <v>55</v>
      </c>
      <c r="M2155" t="s">
        <v>56</v>
      </c>
      <c r="N2155" t="s">
        <v>69</v>
      </c>
      <c r="O2155" t="s">
        <v>58</v>
      </c>
      <c r="P2155">
        <v>40</v>
      </c>
      <c r="Q2155">
        <v>40</v>
      </c>
      <c r="R2155">
        <v>39</v>
      </c>
      <c r="S2155">
        <v>1</v>
      </c>
      <c r="T2155">
        <f t="shared" si="297"/>
        <v>38</v>
      </c>
      <c r="U2155">
        <v>38</v>
      </c>
      <c r="V2155">
        <f t="shared" si="298"/>
        <v>0</v>
      </c>
      <c r="W2155" s="3">
        <f t="shared" si="299"/>
        <v>2.564102564102564E-2</v>
      </c>
      <c r="X2155">
        <v>30</v>
      </c>
      <c r="Y2155" s="4">
        <v>4.9000000000000004</v>
      </c>
      <c r="Z2155" s="4">
        <v>1.3</v>
      </c>
      <c r="AA2155" s="5">
        <v>77118.03</v>
      </c>
      <c r="AB2155" s="5">
        <f t="shared" si="300"/>
        <v>2930485.14</v>
      </c>
      <c r="AC2155" s="5">
        <v>52938.36</v>
      </c>
      <c r="AD2155" s="5">
        <f t="shared" si="301"/>
        <v>2064596.04</v>
      </c>
      <c r="AE2155" s="5">
        <v>117226.66</v>
      </c>
      <c r="AF2155" s="5">
        <v>35410.28</v>
      </c>
      <c r="AG2155" s="5">
        <v>9289.8799999999992</v>
      </c>
      <c r="AH2155" s="5">
        <v>1885</v>
      </c>
      <c r="AI2155" s="5">
        <v>7577.14</v>
      </c>
      <c r="AJ2155">
        <v>0</v>
      </c>
      <c r="AK2155" s="5">
        <v>0</v>
      </c>
      <c r="AL2155" s="5">
        <v>0</v>
      </c>
      <c r="AM2155" s="5">
        <v>23754.54</v>
      </c>
      <c r="AN2155">
        <v>4</v>
      </c>
      <c r="AO2155">
        <v>2</v>
      </c>
      <c r="AP2155" t="str">
        <f t="shared" si="302"/>
        <v>Yes</v>
      </c>
      <c r="AQ2155">
        <v>1</v>
      </c>
      <c r="AR2155" s="5">
        <f t="shared" si="303"/>
        <v>2259739.54</v>
      </c>
      <c r="AS2155" s="5">
        <f t="shared" si="304"/>
        <v>670745.59999999998</v>
      </c>
      <c r="AT2155" t="s">
        <v>59</v>
      </c>
      <c r="AU2155" t="s">
        <v>6164</v>
      </c>
      <c r="AV2155" t="s">
        <v>6165</v>
      </c>
      <c r="AW2155" t="s">
        <v>6166</v>
      </c>
      <c r="AX2155" t="s">
        <v>6167</v>
      </c>
      <c r="AY2155">
        <v>43</v>
      </c>
      <c r="AZ2155">
        <v>0</v>
      </c>
      <c r="BA2155">
        <v>0</v>
      </c>
      <c r="BB2155" t="s">
        <v>6168</v>
      </c>
      <c r="BC2155">
        <v>0</v>
      </c>
      <c r="BD2155">
        <v>0</v>
      </c>
      <c r="BE2155" t="s">
        <v>6169</v>
      </c>
      <c r="BF2155" t="s">
        <v>6170</v>
      </c>
      <c r="BG2155">
        <v>1</v>
      </c>
      <c r="BH2155" t="s">
        <v>6186</v>
      </c>
      <c r="BI2155">
        <v>35</v>
      </c>
      <c r="BJ2155" t="s">
        <v>6172</v>
      </c>
      <c r="BK2155">
        <v>0</v>
      </c>
      <c r="BL2155">
        <v>52</v>
      </c>
      <c r="BM2155" s="3">
        <f t="shared" si="305"/>
        <v>0.75</v>
      </c>
    </row>
    <row r="2156" spans="1:65">
      <c r="A2156" t="s">
        <v>2289</v>
      </c>
      <c r="B2156" s="2">
        <v>45786</v>
      </c>
      <c r="C2156" t="s">
        <v>1632</v>
      </c>
      <c r="D2156" t="s">
        <v>2135</v>
      </c>
      <c r="E2156">
        <v>5</v>
      </c>
      <c r="F2156" t="s">
        <v>72</v>
      </c>
      <c r="G2156" t="s">
        <v>50</v>
      </c>
      <c r="H2156" t="s">
        <v>138</v>
      </c>
      <c r="I2156" t="s">
        <v>52</v>
      </c>
      <c r="J2156" t="s">
        <v>53</v>
      </c>
      <c r="K2156" t="s">
        <v>66</v>
      </c>
      <c r="L2156" t="s">
        <v>55</v>
      </c>
      <c r="M2156" t="s">
        <v>68</v>
      </c>
      <c r="N2156" t="s">
        <v>69</v>
      </c>
      <c r="O2156" t="s">
        <v>82</v>
      </c>
      <c r="P2156">
        <v>77</v>
      </c>
      <c r="Q2156">
        <v>79</v>
      </c>
      <c r="R2156">
        <v>78</v>
      </c>
      <c r="S2156">
        <v>2</v>
      </c>
      <c r="T2156">
        <f t="shared" si="297"/>
        <v>76</v>
      </c>
      <c r="U2156">
        <v>75</v>
      </c>
      <c r="V2156">
        <f t="shared" si="298"/>
        <v>1</v>
      </c>
      <c r="W2156" s="3">
        <f t="shared" si="299"/>
        <v>2.564102564102564E-2</v>
      </c>
      <c r="X2156">
        <v>26</v>
      </c>
      <c r="Y2156" s="4">
        <v>3.3</v>
      </c>
      <c r="Z2156" s="4">
        <v>1.2</v>
      </c>
      <c r="AA2156" s="5">
        <v>30151.89</v>
      </c>
      <c r="AB2156" s="5">
        <f t="shared" si="300"/>
        <v>2261391.75</v>
      </c>
      <c r="AC2156" s="5">
        <v>22349.06</v>
      </c>
      <c r="AD2156" s="5">
        <f t="shared" si="301"/>
        <v>1743226.68</v>
      </c>
      <c r="AE2156" s="5">
        <v>140627.07999999999</v>
      </c>
      <c r="AF2156" s="5">
        <v>35019.589999999997</v>
      </c>
      <c r="AG2156" s="5">
        <v>8758.27</v>
      </c>
      <c r="AH2156" s="5">
        <v>1740</v>
      </c>
      <c r="AI2156" s="5">
        <v>7030.99</v>
      </c>
      <c r="AJ2156">
        <v>1</v>
      </c>
      <c r="AK2156" s="5">
        <v>8331.43</v>
      </c>
      <c r="AL2156" s="5">
        <v>32476</v>
      </c>
      <c r="AM2156" s="5">
        <v>87909.3</v>
      </c>
      <c r="AN2156">
        <v>4</v>
      </c>
      <c r="AO2156">
        <v>5</v>
      </c>
      <c r="AP2156" t="str">
        <f t="shared" si="302"/>
        <v>No</v>
      </c>
      <c r="AQ2156">
        <v>3</v>
      </c>
      <c r="AR2156" s="5">
        <f t="shared" si="303"/>
        <v>2065119.34</v>
      </c>
      <c r="AS2156" s="5">
        <f t="shared" si="304"/>
        <v>196272.41</v>
      </c>
      <c r="AT2156" t="s">
        <v>59</v>
      </c>
      <c r="AU2156" t="s">
        <v>6194</v>
      </c>
      <c r="AV2156" t="s">
        <v>6195</v>
      </c>
      <c r="AW2156" t="s">
        <v>6183</v>
      </c>
      <c r="AX2156" t="s">
        <v>6167</v>
      </c>
      <c r="AY2156">
        <v>77</v>
      </c>
      <c r="AZ2156">
        <v>0</v>
      </c>
      <c r="BA2156">
        <v>14</v>
      </c>
      <c r="BB2156" t="s">
        <v>6198</v>
      </c>
      <c r="BC2156">
        <v>1</v>
      </c>
      <c r="BD2156">
        <v>0</v>
      </c>
      <c r="BE2156" t="s">
        <v>6178</v>
      </c>
      <c r="BF2156" t="s">
        <v>6170</v>
      </c>
      <c r="BG2156">
        <v>1</v>
      </c>
      <c r="BH2156" t="s">
        <v>6179</v>
      </c>
      <c r="BI2156">
        <v>23</v>
      </c>
      <c r="BJ2156" t="s">
        <v>6172</v>
      </c>
      <c r="BK2156">
        <v>0</v>
      </c>
      <c r="BL2156">
        <v>84</v>
      </c>
      <c r="BM2156" s="3">
        <f t="shared" si="305"/>
        <v>0.9285714285714286</v>
      </c>
    </row>
    <row r="2157" spans="1:65">
      <c r="A2157" t="s">
        <v>2290</v>
      </c>
      <c r="B2157" s="2">
        <v>45786</v>
      </c>
      <c r="C2157" t="s">
        <v>1632</v>
      </c>
      <c r="D2157" t="s">
        <v>2135</v>
      </c>
      <c r="E2157">
        <v>5</v>
      </c>
      <c r="F2157" t="s">
        <v>72</v>
      </c>
      <c r="G2157" t="s">
        <v>79</v>
      </c>
      <c r="H2157" t="s">
        <v>213</v>
      </c>
      <c r="I2157" t="s">
        <v>64</v>
      </c>
      <c r="J2157" t="s">
        <v>53</v>
      </c>
      <c r="K2157" t="s">
        <v>75</v>
      </c>
      <c r="L2157" t="s">
        <v>87</v>
      </c>
      <c r="M2157" t="s">
        <v>56</v>
      </c>
      <c r="N2157" t="s">
        <v>94</v>
      </c>
      <c r="O2157" t="s">
        <v>70</v>
      </c>
      <c r="P2157">
        <v>65</v>
      </c>
      <c r="Q2157">
        <v>71</v>
      </c>
      <c r="R2157">
        <v>71</v>
      </c>
      <c r="S2157">
        <v>1</v>
      </c>
      <c r="T2157">
        <f t="shared" si="297"/>
        <v>70</v>
      </c>
      <c r="U2157">
        <v>65</v>
      </c>
      <c r="V2157">
        <f t="shared" si="298"/>
        <v>5</v>
      </c>
      <c r="W2157" s="3">
        <f t="shared" si="299"/>
        <v>1.4084507042253521E-2</v>
      </c>
      <c r="X2157">
        <v>25</v>
      </c>
      <c r="Y2157" s="4">
        <v>2</v>
      </c>
      <c r="Z2157" s="4">
        <v>1.9</v>
      </c>
      <c r="AA2157" s="5">
        <v>35553.050000000003</v>
      </c>
      <c r="AB2157" s="5">
        <f t="shared" si="300"/>
        <v>2310948.25</v>
      </c>
      <c r="AC2157" s="5">
        <v>24171.81</v>
      </c>
      <c r="AD2157" s="5">
        <f t="shared" si="301"/>
        <v>1716198.51</v>
      </c>
      <c r="AE2157" s="5">
        <v>118518.11</v>
      </c>
      <c r="AF2157" s="5">
        <v>31947.3</v>
      </c>
      <c r="AG2157" s="5">
        <v>9782.25</v>
      </c>
      <c r="AH2157" s="5">
        <v>2755</v>
      </c>
      <c r="AI2157" s="5">
        <v>3550</v>
      </c>
      <c r="AJ2157">
        <v>0</v>
      </c>
      <c r="AK2157" s="5">
        <v>0</v>
      </c>
      <c r="AL2157" s="5">
        <v>2830.83</v>
      </c>
      <c r="AM2157" s="5">
        <v>49063.29</v>
      </c>
      <c r="AN2157">
        <v>4</v>
      </c>
      <c r="AO2157">
        <v>5</v>
      </c>
      <c r="AP2157" t="str">
        <f t="shared" si="302"/>
        <v>No</v>
      </c>
      <c r="AQ2157">
        <v>2</v>
      </c>
      <c r="AR2157" s="5">
        <f t="shared" si="303"/>
        <v>1934645.29</v>
      </c>
      <c r="AS2157" s="5">
        <f t="shared" si="304"/>
        <v>376302.96</v>
      </c>
      <c r="AT2157" t="s">
        <v>59</v>
      </c>
      <c r="AU2157" t="s">
        <v>6164</v>
      </c>
      <c r="AV2157" t="s">
        <v>6165</v>
      </c>
      <c r="AW2157" t="s">
        <v>6166</v>
      </c>
      <c r="AX2157" t="s">
        <v>6184</v>
      </c>
      <c r="AY2157">
        <v>68</v>
      </c>
      <c r="AZ2157">
        <v>0</v>
      </c>
      <c r="BA2157">
        <v>26</v>
      </c>
      <c r="BB2157" t="s">
        <v>6180</v>
      </c>
      <c r="BC2157">
        <v>0</v>
      </c>
      <c r="BD2157">
        <v>1</v>
      </c>
      <c r="BE2157" t="s">
        <v>6188</v>
      </c>
      <c r="BF2157" t="s">
        <v>6170</v>
      </c>
      <c r="BG2157">
        <v>1</v>
      </c>
      <c r="BH2157" t="s">
        <v>6179</v>
      </c>
      <c r="BI2157">
        <v>52</v>
      </c>
      <c r="BJ2157" t="s">
        <v>6187</v>
      </c>
      <c r="BK2157">
        <v>0</v>
      </c>
      <c r="BL2157">
        <v>74</v>
      </c>
      <c r="BM2157" s="3">
        <f t="shared" si="305"/>
        <v>0.95945945945945943</v>
      </c>
    </row>
    <row r="2158" spans="1:65">
      <c r="A2158" t="s">
        <v>2291</v>
      </c>
      <c r="B2158" s="2">
        <v>45786</v>
      </c>
      <c r="C2158" t="s">
        <v>1632</v>
      </c>
      <c r="D2158" t="s">
        <v>2135</v>
      </c>
      <c r="E2158">
        <v>5</v>
      </c>
      <c r="F2158" t="s">
        <v>78</v>
      </c>
      <c r="G2158" t="s">
        <v>79</v>
      </c>
      <c r="H2158" t="s">
        <v>136</v>
      </c>
      <c r="I2158" t="s">
        <v>64</v>
      </c>
      <c r="J2158" t="s">
        <v>53</v>
      </c>
      <c r="K2158" t="s">
        <v>75</v>
      </c>
      <c r="L2158" t="s">
        <v>92</v>
      </c>
      <c r="M2158" t="s">
        <v>56</v>
      </c>
      <c r="N2158" t="s">
        <v>76</v>
      </c>
      <c r="O2158" t="s">
        <v>120</v>
      </c>
      <c r="P2158">
        <v>74</v>
      </c>
      <c r="Q2158">
        <v>75</v>
      </c>
      <c r="R2158">
        <v>72</v>
      </c>
      <c r="S2158">
        <v>1</v>
      </c>
      <c r="T2158">
        <f t="shared" si="297"/>
        <v>71</v>
      </c>
      <c r="U2158">
        <v>71</v>
      </c>
      <c r="V2158">
        <f t="shared" si="298"/>
        <v>0</v>
      </c>
      <c r="W2158" s="3">
        <f t="shared" si="299"/>
        <v>1.3888888888888888E-2</v>
      </c>
      <c r="X2158">
        <v>30</v>
      </c>
      <c r="Y2158" s="4">
        <v>5.5</v>
      </c>
      <c r="Z2158" s="4">
        <v>1</v>
      </c>
      <c r="AA2158" s="5">
        <v>35956.050000000003</v>
      </c>
      <c r="AB2158" s="5">
        <f t="shared" si="300"/>
        <v>2552879.5499999998</v>
      </c>
      <c r="AC2158" s="5">
        <v>23767.39</v>
      </c>
      <c r="AD2158" s="5">
        <f t="shared" si="301"/>
        <v>1711252.08</v>
      </c>
      <c r="AE2158" s="5">
        <v>117479.21</v>
      </c>
      <c r="AF2158" s="5">
        <v>34851.410000000003</v>
      </c>
      <c r="AG2158" s="5">
        <v>9089</v>
      </c>
      <c r="AH2158" s="5">
        <v>1450</v>
      </c>
      <c r="AI2158" s="5">
        <v>3544.62</v>
      </c>
      <c r="AJ2158">
        <v>0</v>
      </c>
      <c r="AK2158" s="5">
        <v>0</v>
      </c>
      <c r="AL2158" s="5">
        <v>0</v>
      </c>
      <c r="AM2158" s="5">
        <v>47412.34</v>
      </c>
      <c r="AN2158">
        <v>4</v>
      </c>
      <c r="AO2158">
        <v>4</v>
      </c>
      <c r="AP2158" t="str">
        <f t="shared" si="302"/>
        <v>Yes</v>
      </c>
      <c r="AQ2158">
        <v>0</v>
      </c>
      <c r="AR2158" s="5">
        <f t="shared" si="303"/>
        <v>1925078.66</v>
      </c>
      <c r="AS2158" s="5">
        <f t="shared" si="304"/>
        <v>627800.89</v>
      </c>
      <c r="AT2158" t="s">
        <v>59</v>
      </c>
      <c r="AU2158" t="s">
        <v>6164</v>
      </c>
      <c r="AV2158" t="s">
        <v>6165</v>
      </c>
      <c r="AW2158" t="s">
        <v>6166</v>
      </c>
      <c r="AX2158" t="s">
        <v>6167</v>
      </c>
      <c r="AY2158">
        <v>76</v>
      </c>
      <c r="AZ2158">
        <v>1</v>
      </c>
      <c r="BA2158">
        <v>0</v>
      </c>
      <c r="BB2158" t="s">
        <v>6168</v>
      </c>
      <c r="BC2158">
        <v>0</v>
      </c>
      <c r="BD2158">
        <v>0</v>
      </c>
      <c r="BE2158" t="s">
        <v>6169</v>
      </c>
      <c r="BF2158" t="s">
        <v>6170</v>
      </c>
      <c r="BG2158">
        <v>1</v>
      </c>
      <c r="BH2158" t="s">
        <v>6186</v>
      </c>
      <c r="BI2158">
        <v>52</v>
      </c>
      <c r="BJ2158" t="s">
        <v>6187</v>
      </c>
      <c r="BK2158">
        <v>0</v>
      </c>
      <c r="BL2158">
        <v>79</v>
      </c>
      <c r="BM2158" s="3">
        <f t="shared" si="305"/>
        <v>0.91139240506329111</v>
      </c>
    </row>
    <row r="2159" spans="1:65">
      <c r="A2159" t="s">
        <v>2292</v>
      </c>
      <c r="B2159" s="2">
        <v>45786</v>
      </c>
      <c r="C2159" t="s">
        <v>1632</v>
      </c>
      <c r="D2159" t="s">
        <v>2135</v>
      </c>
      <c r="E2159">
        <v>5</v>
      </c>
      <c r="F2159" t="s">
        <v>78</v>
      </c>
      <c r="G2159" t="s">
        <v>50</v>
      </c>
      <c r="H2159" t="s">
        <v>173</v>
      </c>
      <c r="I2159" t="s">
        <v>74</v>
      </c>
      <c r="J2159" t="s">
        <v>65</v>
      </c>
      <c r="K2159" t="s">
        <v>75</v>
      </c>
      <c r="L2159" t="s">
        <v>55</v>
      </c>
      <c r="M2159" t="s">
        <v>68</v>
      </c>
      <c r="N2159" t="s">
        <v>57</v>
      </c>
      <c r="O2159" t="s">
        <v>70</v>
      </c>
      <c r="P2159">
        <v>50</v>
      </c>
      <c r="Q2159">
        <v>51</v>
      </c>
      <c r="R2159">
        <v>48</v>
      </c>
      <c r="S2159">
        <v>1</v>
      </c>
      <c r="T2159">
        <f t="shared" si="297"/>
        <v>47</v>
      </c>
      <c r="U2159">
        <v>47</v>
      </c>
      <c r="V2159">
        <f t="shared" si="298"/>
        <v>0</v>
      </c>
      <c r="W2159" s="3">
        <f t="shared" si="299"/>
        <v>2.0833333333333332E-2</v>
      </c>
      <c r="X2159">
        <v>39</v>
      </c>
      <c r="Y2159" s="4">
        <v>3.7</v>
      </c>
      <c r="Z2159" s="4">
        <v>1.6</v>
      </c>
      <c r="AA2159" s="5">
        <v>52647.32</v>
      </c>
      <c r="AB2159" s="5">
        <f t="shared" si="300"/>
        <v>2474424.04</v>
      </c>
      <c r="AC2159" s="5">
        <v>33104.160000000003</v>
      </c>
      <c r="AD2159" s="5">
        <f t="shared" si="301"/>
        <v>1588999.68</v>
      </c>
      <c r="AE2159" s="5">
        <v>105726.71</v>
      </c>
      <c r="AF2159" s="5">
        <v>32809.919999999998</v>
      </c>
      <c r="AG2159" s="5">
        <v>10478.51</v>
      </c>
      <c r="AH2159" s="5">
        <v>2320</v>
      </c>
      <c r="AI2159" s="5">
        <v>5134.88</v>
      </c>
      <c r="AJ2159">
        <v>1</v>
      </c>
      <c r="AK2159" s="5">
        <v>13932.45</v>
      </c>
      <c r="AL2159" s="5">
        <v>0</v>
      </c>
      <c r="AM2159" s="5">
        <v>33990.65</v>
      </c>
      <c r="AN2159">
        <v>4</v>
      </c>
      <c r="AO2159">
        <v>5</v>
      </c>
      <c r="AP2159" t="str">
        <f t="shared" si="302"/>
        <v>No</v>
      </c>
      <c r="AQ2159">
        <v>3</v>
      </c>
      <c r="AR2159" s="5">
        <f t="shared" si="303"/>
        <v>1793392.8</v>
      </c>
      <c r="AS2159" s="5">
        <f t="shared" si="304"/>
        <v>681031.24</v>
      </c>
      <c r="AT2159" t="s">
        <v>59</v>
      </c>
      <c r="AU2159" t="s">
        <v>6194</v>
      </c>
      <c r="AV2159" t="s">
        <v>6195</v>
      </c>
      <c r="AW2159" t="s">
        <v>6183</v>
      </c>
      <c r="AX2159" t="s">
        <v>6167</v>
      </c>
      <c r="AY2159">
        <v>51</v>
      </c>
      <c r="AZ2159">
        <v>0</v>
      </c>
      <c r="BA2159">
        <v>0</v>
      </c>
      <c r="BB2159" t="s">
        <v>6168</v>
      </c>
      <c r="BC2159">
        <v>0</v>
      </c>
      <c r="BD2159">
        <v>1</v>
      </c>
      <c r="BE2159" t="s">
        <v>6188</v>
      </c>
      <c r="BF2159" t="s">
        <v>6170</v>
      </c>
      <c r="BG2159">
        <v>5</v>
      </c>
      <c r="BH2159" t="s">
        <v>6209</v>
      </c>
      <c r="BI2159">
        <v>122</v>
      </c>
      <c r="BJ2159" t="s">
        <v>6193</v>
      </c>
      <c r="BK2159">
        <v>0</v>
      </c>
      <c r="BL2159">
        <v>61</v>
      </c>
      <c r="BM2159" s="3">
        <f t="shared" si="305"/>
        <v>0.78688524590163933</v>
      </c>
    </row>
    <row r="2160" spans="1:65">
      <c r="A2160" t="s">
        <v>2293</v>
      </c>
      <c r="B2160" s="2">
        <v>45786</v>
      </c>
      <c r="C2160" t="s">
        <v>1632</v>
      </c>
      <c r="D2160" t="s">
        <v>2135</v>
      </c>
      <c r="E2160">
        <v>5</v>
      </c>
      <c r="F2160" t="s">
        <v>72</v>
      </c>
      <c r="G2160" t="s">
        <v>62</v>
      </c>
      <c r="H2160" t="s">
        <v>155</v>
      </c>
      <c r="I2160" t="s">
        <v>52</v>
      </c>
      <c r="J2160" t="s">
        <v>53</v>
      </c>
      <c r="K2160" t="s">
        <v>75</v>
      </c>
      <c r="L2160" t="s">
        <v>87</v>
      </c>
      <c r="M2160" t="s">
        <v>56</v>
      </c>
      <c r="N2160" t="s">
        <v>69</v>
      </c>
      <c r="O2160" t="s">
        <v>82</v>
      </c>
      <c r="P2160">
        <v>66</v>
      </c>
      <c r="Q2160">
        <v>66</v>
      </c>
      <c r="R2160">
        <v>65</v>
      </c>
      <c r="S2160">
        <v>1</v>
      </c>
      <c r="T2160">
        <f t="shared" si="297"/>
        <v>64</v>
      </c>
      <c r="U2160">
        <v>64</v>
      </c>
      <c r="V2160">
        <f t="shared" si="298"/>
        <v>0</v>
      </c>
      <c r="W2160" s="3">
        <f t="shared" si="299"/>
        <v>1.5384615384615385E-2</v>
      </c>
      <c r="X2160">
        <v>31</v>
      </c>
      <c r="Y2160" s="4">
        <v>3.8</v>
      </c>
      <c r="Z2160" s="4">
        <v>1.4</v>
      </c>
      <c r="AA2160" s="5">
        <v>35549.050000000003</v>
      </c>
      <c r="AB2160" s="5">
        <f t="shared" si="300"/>
        <v>2275139.2000000002</v>
      </c>
      <c r="AC2160" s="5">
        <v>23992.25</v>
      </c>
      <c r="AD2160" s="5">
        <f t="shared" si="301"/>
        <v>1559496.25</v>
      </c>
      <c r="AE2160" s="5">
        <v>115688.97</v>
      </c>
      <c r="AF2160" s="5">
        <v>28603.39</v>
      </c>
      <c r="AG2160" s="5">
        <v>9870.24</v>
      </c>
      <c r="AH2160" s="5">
        <v>2030</v>
      </c>
      <c r="AI2160" s="5">
        <v>3525.42</v>
      </c>
      <c r="AJ2160">
        <v>0</v>
      </c>
      <c r="AK2160" s="5">
        <v>0</v>
      </c>
      <c r="AL2160" s="5">
        <v>0</v>
      </c>
      <c r="AM2160" s="5">
        <v>44623.14</v>
      </c>
      <c r="AN2160">
        <v>4</v>
      </c>
      <c r="AO2160">
        <v>4</v>
      </c>
      <c r="AP2160" t="str">
        <f t="shared" si="302"/>
        <v>Yes</v>
      </c>
      <c r="AQ2160">
        <v>1</v>
      </c>
      <c r="AR2160" s="5">
        <f t="shared" si="303"/>
        <v>1763837.41</v>
      </c>
      <c r="AS2160" s="5">
        <f t="shared" si="304"/>
        <v>511301.79</v>
      </c>
      <c r="AT2160" t="s">
        <v>59</v>
      </c>
      <c r="AU2160" t="s">
        <v>6164</v>
      </c>
      <c r="AV2160" t="s">
        <v>6165</v>
      </c>
      <c r="AW2160" t="s">
        <v>6166</v>
      </c>
      <c r="AX2160" t="s">
        <v>6167</v>
      </c>
      <c r="AY2160">
        <v>70</v>
      </c>
      <c r="AZ2160">
        <v>2</v>
      </c>
      <c r="BA2160">
        <v>0</v>
      </c>
      <c r="BB2160" t="s">
        <v>6168</v>
      </c>
      <c r="BC2160">
        <v>0</v>
      </c>
      <c r="BD2160">
        <v>0</v>
      </c>
      <c r="BE2160" t="s">
        <v>6169</v>
      </c>
      <c r="BF2160" t="s">
        <v>6170</v>
      </c>
      <c r="BG2160">
        <v>0</v>
      </c>
      <c r="BH2160" t="s">
        <v>6171</v>
      </c>
      <c r="BI2160">
        <v>55</v>
      </c>
      <c r="BJ2160" t="s">
        <v>6187</v>
      </c>
      <c r="BK2160">
        <v>0</v>
      </c>
      <c r="BL2160">
        <v>74</v>
      </c>
      <c r="BM2160" s="3">
        <f t="shared" si="305"/>
        <v>0.8783783783783784</v>
      </c>
    </row>
    <row r="2161" spans="1:65">
      <c r="A2161" t="s">
        <v>2294</v>
      </c>
      <c r="B2161" s="2">
        <v>45786</v>
      </c>
      <c r="C2161" t="s">
        <v>1632</v>
      </c>
      <c r="D2161" t="s">
        <v>2135</v>
      </c>
      <c r="E2161">
        <v>5</v>
      </c>
      <c r="F2161" t="s">
        <v>49</v>
      </c>
      <c r="G2161" t="s">
        <v>79</v>
      </c>
      <c r="H2161" t="s">
        <v>260</v>
      </c>
      <c r="I2161" t="s">
        <v>74</v>
      </c>
      <c r="J2161" t="s">
        <v>65</v>
      </c>
      <c r="K2161" t="s">
        <v>66</v>
      </c>
      <c r="L2161" t="s">
        <v>55</v>
      </c>
      <c r="M2161" t="s">
        <v>56</v>
      </c>
      <c r="N2161" t="s">
        <v>94</v>
      </c>
      <c r="O2161" t="s">
        <v>70</v>
      </c>
      <c r="P2161">
        <v>52</v>
      </c>
      <c r="Q2161">
        <v>55</v>
      </c>
      <c r="R2161">
        <v>54</v>
      </c>
      <c r="S2161">
        <v>1</v>
      </c>
      <c r="T2161">
        <f t="shared" si="297"/>
        <v>53</v>
      </c>
      <c r="U2161">
        <v>50</v>
      </c>
      <c r="V2161">
        <f t="shared" si="298"/>
        <v>3</v>
      </c>
      <c r="W2161" s="3">
        <f t="shared" si="299"/>
        <v>1.8518518518518517E-2</v>
      </c>
      <c r="X2161">
        <v>35</v>
      </c>
      <c r="Y2161" s="4">
        <v>5.8</v>
      </c>
      <c r="Z2161" s="4">
        <v>1.2</v>
      </c>
      <c r="AA2161" s="5">
        <v>48391.61</v>
      </c>
      <c r="AB2161" s="5">
        <f t="shared" si="300"/>
        <v>2419580.5</v>
      </c>
      <c r="AC2161" s="5">
        <v>34815.24</v>
      </c>
      <c r="AD2161" s="5">
        <f t="shared" si="301"/>
        <v>1880022.96</v>
      </c>
      <c r="AE2161" s="5">
        <v>121781.53</v>
      </c>
      <c r="AF2161" s="5">
        <v>35974.17</v>
      </c>
      <c r="AG2161" s="5">
        <v>9803.8799999999992</v>
      </c>
      <c r="AH2161" s="5">
        <v>1740</v>
      </c>
      <c r="AI2161" s="5">
        <v>5069.3900000000003</v>
      </c>
      <c r="AJ2161">
        <v>0</v>
      </c>
      <c r="AK2161" s="5">
        <v>0</v>
      </c>
      <c r="AL2161" s="5">
        <v>3311.82</v>
      </c>
      <c r="AM2161" s="5">
        <v>32449.54</v>
      </c>
      <c r="AN2161">
        <v>4</v>
      </c>
      <c r="AO2161">
        <v>2</v>
      </c>
      <c r="AP2161" t="str">
        <f t="shared" si="302"/>
        <v>Yes</v>
      </c>
      <c r="AQ2161">
        <v>0</v>
      </c>
      <c r="AR2161" s="5">
        <f t="shared" si="303"/>
        <v>2090153.29</v>
      </c>
      <c r="AS2161" s="5">
        <f t="shared" si="304"/>
        <v>329427.21000000002</v>
      </c>
      <c r="AT2161" t="s">
        <v>59</v>
      </c>
      <c r="AU2161" t="s">
        <v>6164</v>
      </c>
      <c r="AV2161" t="s">
        <v>6165</v>
      </c>
      <c r="AW2161" t="s">
        <v>6166</v>
      </c>
      <c r="AX2161" t="s">
        <v>6167</v>
      </c>
      <c r="AY2161">
        <v>55</v>
      </c>
      <c r="AZ2161">
        <v>0</v>
      </c>
      <c r="BA2161">
        <v>18</v>
      </c>
      <c r="BB2161" t="s">
        <v>6180</v>
      </c>
      <c r="BC2161">
        <v>0</v>
      </c>
      <c r="BD2161">
        <v>0</v>
      </c>
      <c r="BE2161" t="s">
        <v>6169</v>
      </c>
      <c r="BF2161" t="s">
        <v>6170</v>
      </c>
      <c r="BG2161">
        <v>4</v>
      </c>
      <c r="BH2161" t="s">
        <v>6211</v>
      </c>
      <c r="BI2161">
        <v>127</v>
      </c>
      <c r="BJ2161" t="s">
        <v>6193</v>
      </c>
      <c r="BK2161">
        <v>0</v>
      </c>
      <c r="BL2161">
        <v>62</v>
      </c>
      <c r="BM2161" s="3">
        <f t="shared" si="305"/>
        <v>0.87096774193548387</v>
      </c>
    </row>
    <row r="2162" spans="1:65">
      <c r="A2162" t="s">
        <v>2295</v>
      </c>
      <c r="B2162" s="2">
        <v>45786</v>
      </c>
      <c r="C2162" t="s">
        <v>1632</v>
      </c>
      <c r="D2162" t="s">
        <v>2135</v>
      </c>
      <c r="E2162">
        <v>5</v>
      </c>
      <c r="F2162" t="s">
        <v>49</v>
      </c>
      <c r="G2162" t="s">
        <v>79</v>
      </c>
      <c r="H2162" t="s">
        <v>106</v>
      </c>
      <c r="I2162" t="s">
        <v>74</v>
      </c>
      <c r="J2162" t="s">
        <v>81</v>
      </c>
      <c r="K2162" t="s">
        <v>54</v>
      </c>
      <c r="L2162" t="s">
        <v>67</v>
      </c>
      <c r="M2162" t="s">
        <v>68</v>
      </c>
      <c r="N2162" t="s">
        <v>57</v>
      </c>
      <c r="O2162" t="s">
        <v>120</v>
      </c>
      <c r="P2162">
        <v>42</v>
      </c>
      <c r="Q2162">
        <v>43</v>
      </c>
      <c r="R2162">
        <v>41</v>
      </c>
      <c r="S2162">
        <v>3</v>
      </c>
      <c r="T2162">
        <f t="shared" si="297"/>
        <v>38</v>
      </c>
      <c r="U2162">
        <v>38</v>
      </c>
      <c r="V2162">
        <f t="shared" si="298"/>
        <v>0</v>
      </c>
      <c r="W2162" s="3">
        <f t="shared" si="299"/>
        <v>7.3170731707317069E-2</v>
      </c>
      <c r="X2162">
        <v>9</v>
      </c>
      <c r="Y2162" s="4">
        <v>9.4</v>
      </c>
      <c r="Z2162" s="4">
        <v>1.5</v>
      </c>
      <c r="AA2162" s="5">
        <v>83154.12</v>
      </c>
      <c r="AB2162" s="5">
        <f t="shared" si="300"/>
        <v>3159856.56</v>
      </c>
      <c r="AC2162" s="5">
        <v>49694.79</v>
      </c>
      <c r="AD2162" s="5">
        <f t="shared" si="301"/>
        <v>2037486.39</v>
      </c>
      <c r="AE2162" s="5">
        <v>124649.78</v>
      </c>
      <c r="AF2162" s="5">
        <v>36267.79</v>
      </c>
      <c r="AG2162" s="5">
        <v>32778.339999999997</v>
      </c>
      <c r="AH2162" s="5">
        <v>2175</v>
      </c>
      <c r="AI2162" s="5">
        <v>65981.02</v>
      </c>
      <c r="AJ2162">
        <v>1</v>
      </c>
      <c r="AK2162" s="5">
        <v>21891.73</v>
      </c>
      <c r="AL2162" s="5">
        <v>0</v>
      </c>
      <c r="AM2162" s="5">
        <v>23667.06</v>
      </c>
      <c r="AN2162">
        <v>4</v>
      </c>
      <c r="AO2162">
        <v>3</v>
      </c>
      <c r="AP2162" t="str">
        <f t="shared" si="302"/>
        <v>Yes</v>
      </c>
      <c r="AQ2162">
        <v>2</v>
      </c>
      <c r="AR2162" s="5">
        <f t="shared" si="303"/>
        <v>2344897.11</v>
      </c>
      <c r="AS2162" s="5">
        <f t="shared" si="304"/>
        <v>814959.45</v>
      </c>
      <c r="AT2162" t="s">
        <v>1641</v>
      </c>
      <c r="AU2162" t="s">
        <v>6199</v>
      </c>
      <c r="AV2162" t="s">
        <v>6200</v>
      </c>
      <c r="AW2162" t="s">
        <v>6175</v>
      </c>
      <c r="AX2162" t="s">
        <v>6177</v>
      </c>
      <c r="AY2162">
        <v>44</v>
      </c>
      <c r="AZ2162">
        <v>0</v>
      </c>
      <c r="BA2162">
        <v>0</v>
      </c>
      <c r="BB2162" t="s">
        <v>6168</v>
      </c>
      <c r="BC2162">
        <v>0</v>
      </c>
      <c r="BD2162">
        <v>0</v>
      </c>
      <c r="BE2162" t="s">
        <v>6169</v>
      </c>
      <c r="BF2162" t="s">
        <v>6212</v>
      </c>
      <c r="BG2162">
        <v>5</v>
      </c>
      <c r="BH2162" t="s">
        <v>6208</v>
      </c>
      <c r="BI2162">
        <v>113</v>
      </c>
      <c r="BJ2162" t="s">
        <v>6193</v>
      </c>
      <c r="BK2162">
        <v>0</v>
      </c>
      <c r="BL2162">
        <v>51</v>
      </c>
      <c r="BM2162" s="3">
        <f t="shared" si="305"/>
        <v>0.80392156862745101</v>
      </c>
    </row>
    <row r="2163" spans="1:65">
      <c r="A2163" t="s">
        <v>2296</v>
      </c>
      <c r="B2163" s="2">
        <v>45787</v>
      </c>
      <c r="C2163" t="s">
        <v>1632</v>
      </c>
      <c r="D2163" t="s">
        <v>2135</v>
      </c>
      <c r="E2163">
        <v>5</v>
      </c>
      <c r="F2163" t="s">
        <v>61</v>
      </c>
      <c r="G2163" t="s">
        <v>62</v>
      </c>
      <c r="H2163" t="s">
        <v>63</v>
      </c>
      <c r="I2163" t="s">
        <v>64</v>
      </c>
      <c r="J2163" t="s">
        <v>81</v>
      </c>
      <c r="K2163" t="s">
        <v>66</v>
      </c>
      <c r="L2163" t="s">
        <v>92</v>
      </c>
      <c r="M2163" t="s">
        <v>68</v>
      </c>
      <c r="N2163" t="s">
        <v>57</v>
      </c>
      <c r="O2163" t="s">
        <v>82</v>
      </c>
      <c r="P2163">
        <v>45</v>
      </c>
      <c r="Q2163">
        <v>46</v>
      </c>
      <c r="R2163">
        <v>46</v>
      </c>
      <c r="S2163">
        <v>1</v>
      </c>
      <c r="T2163">
        <f t="shared" si="297"/>
        <v>45</v>
      </c>
      <c r="U2163">
        <v>44</v>
      </c>
      <c r="V2163">
        <f t="shared" si="298"/>
        <v>1</v>
      </c>
      <c r="W2163" s="3">
        <f t="shared" si="299"/>
        <v>2.1739130434782608E-2</v>
      </c>
      <c r="X2163">
        <v>26</v>
      </c>
      <c r="Y2163" s="4">
        <v>2.1</v>
      </c>
      <c r="Z2163" s="4">
        <v>1.1000000000000001</v>
      </c>
      <c r="AA2163" s="5">
        <v>73722.25</v>
      </c>
      <c r="AB2163" s="5">
        <f t="shared" si="300"/>
        <v>3243779</v>
      </c>
      <c r="AC2163" s="5">
        <v>51361.71</v>
      </c>
      <c r="AD2163" s="5">
        <f t="shared" si="301"/>
        <v>2362638.66</v>
      </c>
      <c r="AE2163" s="5">
        <v>136170.51</v>
      </c>
      <c r="AF2163" s="5">
        <v>39506.74</v>
      </c>
      <c r="AG2163" s="5">
        <v>9639.9699999999993</v>
      </c>
      <c r="AH2163" s="5">
        <v>1595</v>
      </c>
      <c r="AI2163" s="5">
        <v>7447.62</v>
      </c>
      <c r="AJ2163">
        <v>0</v>
      </c>
      <c r="AK2163" s="5">
        <v>0</v>
      </c>
      <c r="AL2163" s="5">
        <v>1723.35</v>
      </c>
      <c r="AM2163" s="5">
        <v>33871.57</v>
      </c>
      <c r="AN2163">
        <v>4</v>
      </c>
      <c r="AO2163">
        <v>6</v>
      </c>
      <c r="AP2163" t="str">
        <f t="shared" si="302"/>
        <v>No</v>
      </c>
      <c r="AQ2163">
        <v>2</v>
      </c>
      <c r="AR2163" s="5">
        <f t="shared" si="303"/>
        <v>2592593.42</v>
      </c>
      <c r="AS2163" s="5">
        <f t="shared" si="304"/>
        <v>651185.57999999996</v>
      </c>
      <c r="AT2163" t="s">
        <v>59</v>
      </c>
      <c r="AU2163" t="s">
        <v>6164</v>
      </c>
      <c r="AV2163" t="s">
        <v>6165</v>
      </c>
      <c r="AW2163" t="s">
        <v>6166</v>
      </c>
      <c r="AX2163" t="s">
        <v>6184</v>
      </c>
      <c r="AY2163">
        <v>48</v>
      </c>
      <c r="AZ2163">
        <v>2</v>
      </c>
      <c r="BA2163">
        <v>11</v>
      </c>
      <c r="BB2163" t="s">
        <v>6185</v>
      </c>
      <c r="BC2163">
        <v>0</v>
      </c>
      <c r="BD2163">
        <v>2</v>
      </c>
      <c r="BE2163" t="s">
        <v>6188</v>
      </c>
      <c r="BF2163" t="s">
        <v>6170</v>
      </c>
      <c r="BG2163">
        <v>1</v>
      </c>
      <c r="BH2163" t="s">
        <v>6179</v>
      </c>
      <c r="BI2163">
        <v>60</v>
      </c>
      <c r="BJ2163" t="s">
        <v>6187</v>
      </c>
      <c r="BK2163">
        <v>0</v>
      </c>
      <c r="BL2163">
        <v>50</v>
      </c>
      <c r="BM2163" s="3">
        <f t="shared" si="305"/>
        <v>0.92</v>
      </c>
    </row>
    <row r="2164" spans="1:65">
      <c r="A2164" t="s">
        <v>2297</v>
      </c>
      <c r="B2164" s="2">
        <v>45787</v>
      </c>
      <c r="C2164" t="s">
        <v>1632</v>
      </c>
      <c r="D2164" t="s">
        <v>2135</v>
      </c>
      <c r="E2164">
        <v>5</v>
      </c>
      <c r="F2164" t="s">
        <v>78</v>
      </c>
      <c r="G2164" t="s">
        <v>79</v>
      </c>
      <c r="H2164" t="s">
        <v>136</v>
      </c>
      <c r="I2164" t="s">
        <v>52</v>
      </c>
      <c r="J2164" t="s">
        <v>53</v>
      </c>
      <c r="K2164" t="s">
        <v>54</v>
      </c>
      <c r="L2164" t="s">
        <v>55</v>
      </c>
      <c r="M2164" t="s">
        <v>68</v>
      </c>
      <c r="N2164" t="s">
        <v>109</v>
      </c>
      <c r="O2164" t="s">
        <v>82</v>
      </c>
      <c r="P2164">
        <v>74</v>
      </c>
      <c r="Q2164">
        <v>77</v>
      </c>
      <c r="R2164">
        <v>73</v>
      </c>
      <c r="S2164">
        <v>3</v>
      </c>
      <c r="T2164">
        <f t="shared" si="297"/>
        <v>70</v>
      </c>
      <c r="U2164">
        <v>70</v>
      </c>
      <c r="V2164">
        <f t="shared" si="298"/>
        <v>0</v>
      </c>
      <c r="W2164" s="3">
        <f t="shared" si="299"/>
        <v>4.1095890410958902E-2</v>
      </c>
      <c r="X2164">
        <v>37</v>
      </c>
      <c r="Y2164" s="4">
        <v>2.5</v>
      </c>
      <c r="Z2164" s="4">
        <v>0.8</v>
      </c>
      <c r="AA2164" s="5">
        <v>39061.86</v>
      </c>
      <c r="AB2164" s="5">
        <f t="shared" si="300"/>
        <v>2734330.2</v>
      </c>
      <c r="AC2164" s="5">
        <v>22438.83</v>
      </c>
      <c r="AD2164" s="5">
        <f t="shared" si="301"/>
        <v>1638034.59</v>
      </c>
      <c r="AE2164" s="5">
        <v>131139.15</v>
      </c>
      <c r="AF2164" s="5">
        <v>34593.21</v>
      </c>
      <c r="AG2164" s="5">
        <v>10466.39</v>
      </c>
      <c r="AH2164" s="5">
        <v>1160</v>
      </c>
      <c r="AI2164" s="5">
        <v>10618.18</v>
      </c>
      <c r="AJ2164">
        <v>1</v>
      </c>
      <c r="AK2164" s="5">
        <v>8516.8799999999992</v>
      </c>
      <c r="AL2164" s="5">
        <v>0</v>
      </c>
      <c r="AM2164" s="5">
        <v>103838.09</v>
      </c>
      <c r="AN2164">
        <v>8</v>
      </c>
      <c r="AO2164">
        <v>7</v>
      </c>
      <c r="AP2164" t="str">
        <f t="shared" si="302"/>
        <v>Yes</v>
      </c>
      <c r="AQ2164">
        <v>2</v>
      </c>
      <c r="AR2164" s="5">
        <f t="shared" si="303"/>
        <v>1938366.49</v>
      </c>
      <c r="AS2164" s="5">
        <f t="shared" si="304"/>
        <v>795963.71</v>
      </c>
      <c r="AT2164" t="s">
        <v>116</v>
      </c>
      <c r="AU2164" t="s">
        <v>6181</v>
      </c>
      <c r="AV2164" t="s">
        <v>6182</v>
      </c>
      <c r="AW2164" t="s">
        <v>6183</v>
      </c>
      <c r="AX2164" t="s">
        <v>6167</v>
      </c>
      <c r="AY2164">
        <v>77</v>
      </c>
      <c r="AZ2164">
        <v>0</v>
      </c>
      <c r="BA2164">
        <v>0</v>
      </c>
      <c r="BB2164" t="s">
        <v>6168</v>
      </c>
      <c r="BC2164">
        <v>0</v>
      </c>
      <c r="BD2164">
        <v>0</v>
      </c>
      <c r="BE2164" t="s">
        <v>6169</v>
      </c>
      <c r="BF2164" t="s">
        <v>6176</v>
      </c>
      <c r="BG2164">
        <v>0</v>
      </c>
      <c r="BH2164" t="s">
        <v>6171</v>
      </c>
      <c r="BI2164">
        <v>33</v>
      </c>
      <c r="BJ2164" t="s">
        <v>6172</v>
      </c>
      <c r="BK2164">
        <v>0</v>
      </c>
      <c r="BL2164">
        <v>80</v>
      </c>
      <c r="BM2164" s="3">
        <f t="shared" si="305"/>
        <v>0.91249999999999998</v>
      </c>
    </row>
    <row r="2165" spans="1:65">
      <c r="A2165" t="s">
        <v>2298</v>
      </c>
      <c r="B2165" s="2">
        <v>45787</v>
      </c>
      <c r="C2165" t="s">
        <v>1632</v>
      </c>
      <c r="D2165" t="s">
        <v>2135</v>
      </c>
      <c r="E2165">
        <v>5</v>
      </c>
      <c r="F2165" t="s">
        <v>78</v>
      </c>
      <c r="G2165" t="s">
        <v>62</v>
      </c>
      <c r="H2165" t="s">
        <v>91</v>
      </c>
      <c r="I2165" t="s">
        <v>64</v>
      </c>
      <c r="J2165" t="s">
        <v>53</v>
      </c>
      <c r="K2165" t="s">
        <v>75</v>
      </c>
      <c r="L2165" t="s">
        <v>67</v>
      </c>
      <c r="M2165" t="s">
        <v>68</v>
      </c>
      <c r="N2165" t="s">
        <v>94</v>
      </c>
      <c r="O2165" t="s">
        <v>82</v>
      </c>
      <c r="P2165">
        <v>69</v>
      </c>
      <c r="Q2165">
        <v>71</v>
      </c>
      <c r="R2165">
        <v>70</v>
      </c>
      <c r="S2165">
        <v>6</v>
      </c>
      <c r="T2165">
        <f t="shared" si="297"/>
        <v>64</v>
      </c>
      <c r="U2165">
        <v>64</v>
      </c>
      <c r="V2165">
        <f t="shared" si="298"/>
        <v>0</v>
      </c>
      <c r="W2165" s="3">
        <f t="shared" si="299"/>
        <v>8.5714285714285715E-2</v>
      </c>
      <c r="X2165">
        <v>37</v>
      </c>
      <c r="Y2165" s="4">
        <v>3.1</v>
      </c>
      <c r="Z2165" s="4">
        <v>2</v>
      </c>
      <c r="AA2165" s="5">
        <v>35574.47</v>
      </c>
      <c r="AB2165" s="5">
        <f t="shared" si="300"/>
        <v>2276766.08</v>
      </c>
      <c r="AC2165" s="5">
        <v>21843.62</v>
      </c>
      <c r="AD2165" s="5">
        <f t="shared" si="301"/>
        <v>1529053.4</v>
      </c>
      <c r="AE2165" s="5">
        <v>115355.71</v>
      </c>
      <c r="AF2165" s="5">
        <v>32834.53</v>
      </c>
      <c r="AG2165" s="5">
        <v>35831.769999999997</v>
      </c>
      <c r="AH2165" s="5">
        <v>2900</v>
      </c>
      <c r="AI2165" s="5">
        <v>58809.47</v>
      </c>
      <c r="AJ2165">
        <v>1</v>
      </c>
      <c r="AK2165" s="5">
        <v>8522.93</v>
      </c>
      <c r="AL2165" s="5">
        <v>0</v>
      </c>
      <c r="AM2165" s="5">
        <v>40893.589999999997</v>
      </c>
      <c r="AN2165">
        <v>4</v>
      </c>
      <c r="AO2165">
        <v>3</v>
      </c>
      <c r="AP2165" t="str">
        <f t="shared" si="302"/>
        <v>Yes</v>
      </c>
      <c r="AQ2165">
        <v>1</v>
      </c>
      <c r="AR2165" s="5">
        <f t="shared" si="303"/>
        <v>1824201.4</v>
      </c>
      <c r="AS2165" s="5">
        <f t="shared" si="304"/>
        <v>452564.68</v>
      </c>
      <c r="AT2165" t="s">
        <v>1641</v>
      </c>
      <c r="AU2165" t="s">
        <v>6199</v>
      </c>
      <c r="AV2165" t="s">
        <v>6200</v>
      </c>
      <c r="AW2165" t="s">
        <v>6175</v>
      </c>
      <c r="AX2165" t="s">
        <v>6167</v>
      </c>
      <c r="AY2165">
        <v>70</v>
      </c>
      <c r="AZ2165">
        <v>0</v>
      </c>
      <c r="BA2165">
        <v>0</v>
      </c>
      <c r="BB2165" t="s">
        <v>6168</v>
      </c>
      <c r="BC2165">
        <v>0</v>
      </c>
      <c r="BD2165">
        <v>0</v>
      </c>
      <c r="BE2165" t="s">
        <v>6169</v>
      </c>
      <c r="BF2165" t="s">
        <v>6212</v>
      </c>
      <c r="BG2165">
        <v>0</v>
      </c>
      <c r="BH2165" t="s">
        <v>6171</v>
      </c>
      <c r="BI2165">
        <v>49</v>
      </c>
      <c r="BJ2165" t="s">
        <v>6172</v>
      </c>
      <c r="BK2165">
        <v>0</v>
      </c>
      <c r="BL2165">
        <v>78</v>
      </c>
      <c r="BM2165" s="3">
        <f t="shared" si="305"/>
        <v>0.89743589743589747</v>
      </c>
    </row>
    <row r="2166" spans="1:65">
      <c r="A2166" t="s">
        <v>2299</v>
      </c>
      <c r="B2166" s="2">
        <v>45787</v>
      </c>
      <c r="C2166" t="s">
        <v>1632</v>
      </c>
      <c r="D2166" t="s">
        <v>2135</v>
      </c>
      <c r="E2166">
        <v>5</v>
      </c>
      <c r="F2166" t="s">
        <v>72</v>
      </c>
      <c r="G2166" t="s">
        <v>50</v>
      </c>
      <c r="H2166" t="s">
        <v>119</v>
      </c>
      <c r="I2166" t="s">
        <v>74</v>
      </c>
      <c r="J2166" t="s">
        <v>53</v>
      </c>
      <c r="K2166" t="s">
        <v>66</v>
      </c>
      <c r="L2166" t="s">
        <v>55</v>
      </c>
      <c r="M2166" t="s">
        <v>56</v>
      </c>
      <c r="N2166" t="s">
        <v>76</v>
      </c>
      <c r="O2166" t="s">
        <v>82</v>
      </c>
      <c r="P2166">
        <v>84</v>
      </c>
      <c r="Q2166">
        <v>87</v>
      </c>
      <c r="R2166">
        <v>87</v>
      </c>
      <c r="S2166">
        <v>2</v>
      </c>
      <c r="T2166">
        <f t="shared" si="297"/>
        <v>85</v>
      </c>
      <c r="U2166">
        <v>83</v>
      </c>
      <c r="V2166">
        <f t="shared" si="298"/>
        <v>2</v>
      </c>
      <c r="W2166" s="3">
        <f t="shared" si="299"/>
        <v>2.2988505747126436E-2</v>
      </c>
      <c r="X2166">
        <v>23</v>
      </c>
      <c r="Y2166" s="4">
        <v>1.9</v>
      </c>
      <c r="Z2166" s="4">
        <v>1.4</v>
      </c>
      <c r="AA2166" s="5">
        <v>30387.33</v>
      </c>
      <c r="AB2166" s="5">
        <f t="shared" si="300"/>
        <v>2522148.39</v>
      </c>
      <c r="AC2166" s="5">
        <v>23712.41</v>
      </c>
      <c r="AD2166" s="5">
        <f t="shared" si="301"/>
        <v>2062979.67</v>
      </c>
      <c r="AE2166" s="5">
        <v>146752.23000000001</v>
      </c>
      <c r="AF2166" s="5">
        <v>37337.82</v>
      </c>
      <c r="AG2166" s="5">
        <v>9218.7099999999991</v>
      </c>
      <c r="AH2166" s="5">
        <v>2030</v>
      </c>
      <c r="AI2166" s="5">
        <v>7048.1</v>
      </c>
      <c r="AJ2166">
        <v>0</v>
      </c>
      <c r="AK2166" s="5">
        <v>0</v>
      </c>
      <c r="AL2166" s="5">
        <v>33222.959999999999</v>
      </c>
      <c r="AM2166" s="5">
        <v>83708.210000000006</v>
      </c>
      <c r="AN2166">
        <v>4</v>
      </c>
      <c r="AO2166">
        <v>4</v>
      </c>
      <c r="AP2166" t="str">
        <f t="shared" si="302"/>
        <v>Yes</v>
      </c>
      <c r="AQ2166">
        <v>0</v>
      </c>
      <c r="AR2166" s="5">
        <f t="shared" si="303"/>
        <v>2382297.7000000002</v>
      </c>
      <c r="AS2166" s="5">
        <f t="shared" si="304"/>
        <v>139850.69</v>
      </c>
      <c r="AT2166" t="s">
        <v>59</v>
      </c>
      <c r="AU2166" t="s">
        <v>6164</v>
      </c>
      <c r="AV2166" t="s">
        <v>6165</v>
      </c>
      <c r="AW2166" t="s">
        <v>6166</v>
      </c>
      <c r="AX2166" t="s">
        <v>6184</v>
      </c>
      <c r="AY2166">
        <v>87</v>
      </c>
      <c r="AZ2166">
        <v>0</v>
      </c>
      <c r="BA2166">
        <v>20</v>
      </c>
      <c r="BB2166" t="s">
        <v>6180</v>
      </c>
      <c r="BC2166">
        <v>0</v>
      </c>
      <c r="BD2166">
        <v>0</v>
      </c>
      <c r="BE2166" t="s">
        <v>6169</v>
      </c>
      <c r="BF2166" t="s">
        <v>6170</v>
      </c>
      <c r="BG2166">
        <v>0</v>
      </c>
      <c r="BH2166" t="s">
        <v>6171</v>
      </c>
      <c r="BI2166">
        <v>41</v>
      </c>
      <c r="BJ2166" t="s">
        <v>6172</v>
      </c>
      <c r="BK2166">
        <v>0</v>
      </c>
      <c r="BL2166">
        <v>93</v>
      </c>
      <c r="BM2166" s="3">
        <f t="shared" si="305"/>
        <v>0.93548387096774188</v>
      </c>
    </row>
    <row r="2167" spans="1:65">
      <c r="A2167" t="s">
        <v>2300</v>
      </c>
      <c r="B2167" s="2">
        <v>45787</v>
      </c>
      <c r="C2167" t="s">
        <v>1632</v>
      </c>
      <c r="D2167" t="s">
        <v>2135</v>
      </c>
      <c r="E2167">
        <v>5</v>
      </c>
      <c r="F2167" t="s">
        <v>61</v>
      </c>
      <c r="G2167" t="s">
        <v>79</v>
      </c>
      <c r="H2167" t="s">
        <v>84</v>
      </c>
      <c r="I2167" t="s">
        <v>74</v>
      </c>
      <c r="J2167" t="s">
        <v>53</v>
      </c>
      <c r="K2167" t="s">
        <v>66</v>
      </c>
      <c r="L2167" t="s">
        <v>87</v>
      </c>
      <c r="M2167" t="s">
        <v>56</v>
      </c>
      <c r="N2167" t="s">
        <v>76</v>
      </c>
      <c r="O2167" t="s">
        <v>70</v>
      </c>
      <c r="P2167">
        <v>65</v>
      </c>
      <c r="Q2167">
        <v>69</v>
      </c>
      <c r="R2167">
        <v>66</v>
      </c>
      <c r="S2167">
        <v>1</v>
      </c>
      <c r="T2167">
        <f t="shared" si="297"/>
        <v>65</v>
      </c>
      <c r="U2167">
        <v>62</v>
      </c>
      <c r="V2167">
        <f t="shared" si="298"/>
        <v>3</v>
      </c>
      <c r="W2167" s="3">
        <f t="shared" si="299"/>
        <v>1.5151515151515152E-2</v>
      </c>
      <c r="X2167">
        <v>14</v>
      </c>
      <c r="Y2167" s="4">
        <v>3.5</v>
      </c>
      <c r="Z2167" s="4">
        <v>1.2</v>
      </c>
      <c r="AA2167" s="5">
        <v>30139.99</v>
      </c>
      <c r="AB2167" s="5">
        <f t="shared" si="300"/>
        <v>1868679.38</v>
      </c>
      <c r="AC2167" s="5">
        <v>24236.66</v>
      </c>
      <c r="AD2167" s="5">
        <f t="shared" si="301"/>
        <v>1599619.56</v>
      </c>
      <c r="AE2167" s="5">
        <v>112459.02</v>
      </c>
      <c r="AF2167" s="5">
        <v>29150.87</v>
      </c>
      <c r="AG2167" s="5">
        <v>7770.41</v>
      </c>
      <c r="AH2167" s="5">
        <v>1740</v>
      </c>
      <c r="AI2167" s="5">
        <v>3520</v>
      </c>
      <c r="AJ2167">
        <v>0</v>
      </c>
      <c r="AK2167" s="5">
        <v>0</v>
      </c>
      <c r="AL2167" s="5">
        <v>33927.269999999997</v>
      </c>
      <c r="AM2167" s="5">
        <v>71922.44</v>
      </c>
      <c r="AN2167">
        <v>4</v>
      </c>
      <c r="AO2167">
        <v>4</v>
      </c>
      <c r="AP2167" t="str">
        <f t="shared" si="302"/>
        <v>Yes</v>
      </c>
      <c r="AQ2167">
        <v>1</v>
      </c>
      <c r="AR2167" s="5">
        <f t="shared" si="303"/>
        <v>1860109.57</v>
      </c>
      <c r="AS2167" s="5">
        <f t="shared" si="304"/>
        <v>8569.81</v>
      </c>
      <c r="AT2167" t="s">
        <v>59</v>
      </c>
      <c r="AU2167" t="s">
        <v>6164</v>
      </c>
      <c r="AV2167" t="s">
        <v>6165</v>
      </c>
      <c r="AW2167" t="s">
        <v>6166</v>
      </c>
      <c r="AX2167" t="s">
        <v>6167</v>
      </c>
      <c r="AY2167">
        <v>68</v>
      </c>
      <c r="AZ2167">
        <v>1</v>
      </c>
      <c r="BA2167">
        <v>23</v>
      </c>
      <c r="BB2167" t="s">
        <v>6180</v>
      </c>
      <c r="BC2167">
        <v>0</v>
      </c>
      <c r="BD2167">
        <v>0</v>
      </c>
      <c r="BE2167" t="s">
        <v>6169</v>
      </c>
      <c r="BF2167" t="s">
        <v>6170</v>
      </c>
      <c r="BG2167">
        <v>0</v>
      </c>
      <c r="BH2167" t="s">
        <v>6171</v>
      </c>
      <c r="BI2167">
        <v>40</v>
      </c>
      <c r="BJ2167" t="s">
        <v>6172</v>
      </c>
      <c r="BK2167">
        <v>0</v>
      </c>
      <c r="BL2167">
        <v>75</v>
      </c>
      <c r="BM2167" s="3">
        <f t="shared" si="305"/>
        <v>0.88</v>
      </c>
    </row>
    <row r="2168" spans="1:65">
      <c r="A2168" t="s">
        <v>2301</v>
      </c>
      <c r="B2168" s="2">
        <v>45787</v>
      </c>
      <c r="C2168" t="s">
        <v>1632</v>
      </c>
      <c r="D2168" t="s">
        <v>2135</v>
      </c>
      <c r="E2168">
        <v>5</v>
      </c>
      <c r="F2168" t="s">
        <v>78</v>
      </c>
      <c r="G2168" t="s">
        <v>79</v>
      </c>
      <c r="H2168" t="s">
        <v>136</v>
      </c>
      <c r="I2168" t="s">
        <v>52</v>
      </c>
      <c r="J2168" t="s">
        <v>65</v>
      </c>
      <c r="K2168" t="s">
        <v>75</v>
      </c>
      <c r="L2168" t="s">
        <v>55</v>
      </c>
      <c r="M2168" t="s">
        <v>68</v>
      </c>
      <c r="N2168" t="s">
        <v>94</v>
      </c>
      <c r="O2168" t="s">
        <v>82</v>
      </c>
      <c r="P2168">
        <v>67</v>
      </c>
      <c r="Q2168">
        <v>70</v>
      </c>
      <c r="R2168">
        <v>70</v>
      </c>
      <c r="S2168">
        <v>2</v>
      </c>
      <c r="T2168">
        <f t="shared" si="297"/>
        <v>68</v>
      </c>
      <c r="U2168">
        <v>67</v>
      </c>
      <c r="V2168">
        <f t="shared" si="298"/>
        <v>1</v>
      </c>
      <c r="W2168" s="3">
        <f t="shared" si="299"/>
        <v>2.8571428571428571E-2</v>
      </c>
      <c r="X2168">
        <v>50</v>
      </c>
      <c r="Y2168" s="4">
        <v>3.5</v>
      </c>
      <c r="Z2168" s="4">
        <v>2.1</v>
      </c>
      <c r="AA2168" s="5">
        <v>51654.02</v>
      </c>
      <c r="AB2168" s="5">
        <f t="shared" si="300"/>
        <v>3460819.34</v>
      </c>
      <c r="AC2168" s="5">
        <v>33491.83</v>
      </c>
      <c r="AD2168" s="5">
        <f t="shared" si="301"/>
        <v>2344428.1</v>
      </c>
      <c r="AE2168" s="5">
        <v>165443.23000000001</v>
      </c>
      <c r="AF2168" s="5">
        <v>46079.199999999997</v>
      </c>
      <c r="AG2168" s="5">
        <v>11780.67</v>
      </c>
      <c r="AH2168" s="5">
        <v>3045</v>
      </c>
      <c r="AI2168" s="5">
        <v>10222.219999999999</v>
      </c>
      <c r="AJ2168">
        <v>1</v>
      </c>
      <c r="AK2168" s="5">
        <v>13874.9</v>
      </c>
      <c r="AL2168" s="5">
        <v>1129.9000000000001</v>
      </c>
      <c r="AM2168" s="5">
        <v>43147.86</v>
      </c>
      <c r="AN2168">
        <v>4</v>
      </c>
      <c r="AO2168">
        <v>3</v>
      </c>
      <c r="AP2168" t="str">
        <f t="shared" si="302"/>
        <v>Yes</v>
      </c>
      <c r="AQ2168">
        <v>2</v>
      </c>
      <c r="AR2168" s="5">
        <f t="shared" si="303"/>
        <v>2639151.08</v>
      </c>
      <c r="AS2168" s="5">
        <f t="shared" si="304"/>
        <v>821668.26</v>
      </c>
      <c r="AT2168" t="s">
        <v>116</v>
      </c>
      <c r="AU2168" t="s">
        <v>6181</v>
      </c>
      <c r="AV2168" t="s">
        <v>6182</v>
      </c>
      <c r="AW2168" t="s">
        <v>6183</v>
      </c>
      <c r="AX2168" t="s">
        <v>6202</v>
      </c>
      <c r="AY2168">
        <v>67</v>
      </c>
      <c r="AZ2168">
        <v>0</v>
      </c>
      <c r="BA2168">
        <v>14</v>
      </c>
      <c r="BB2168" t="s">
        <v>6180</v>
      </c>
      <c r="BC2168">
        <v>0</v>
      </c>
      <c r="BD2168">
        <v>0</v>
      </c>
      <c r="BE2168" t="s">
        <v>6169</v>
      </c>
      <c r="BF2168" t="s">
        <v>6170</v>
      </c>
      <c r="BG2168">
        <v>1</v>
      </c>
      <c r="BH2168" t="s">
        <v>6192</v>
      </c>
      <c r="BI2168">
        <v>50</v>
      </c>
      <c r="BJ2168" t="s">
        <v>6172</v>
      </c>
      <c r="BK2168">
        <v>0</v>
      </c>
      <c r="BL2168">
        <v>73</v>
      </c>
      <c r="BM2168" s="3">
        <f t="shared" si="305"/>
        <v>0.95890410958904104</v>
      </c>
    </row>
    <row r="2169" spans="1:65">
      <c r="A2169" t="s">
        <v>2302</v>
      </c>
      <c r="B2169" s="2">
        <v>45787</v>
      </c>
      <c r="C2169" t="s">
        <v>1632</v>
      </c>
      <c r="D2169" t="s">
        <v>2135</v>
      </c>
      <c r="E2169">
        <v>5</v>
      </c>
      <c r="F2169" t="s">
        <v>49</v>
      </c>
      <c r="G2169" t="s">
        <v>50</v>
      </c>
      <c r="H2169" t="s">
        <v>89</v>
      </c>
      <c r="I2169" t="s">
        <v>52</v>
      </c>
      <c r="J2169" t="s">
        <v>53</v>
      </c>
      <c r="K2169" t="s">
        <v>66</v>
      </c>
      <c r="L2169" t="s">
        <v>67</v>
      </c>
      <c r="M2169" t="s">
        <v>68</v>
      </c>
      <c r="N2169" t="s">
        <v>109</v>
      </c>
      <c r="O2169" t="s">
        <v>82</v>
      </c>
      <c r="P2169">
        <v>70</v>
      </c>
      <c r="Q2169">
        <v>73</v>
      </c>
      <c r="R2169">
        <v>73</v>
      </c>
      <c r="S2169">
        <v>6</v>
      </c>
      <c r="T2169">
        <f t="shared" si="297"/>
        <v>67</v>
      </c>
      <c r="U2169">
        <v>66</v>
      </c>
      <c r="V2169">
        <f t="shared" si="298"/>
        <v>1</v>
      </c>
      <c r="W2169" s="3">
        <f t="shared" si="299"/>
        <v>8.2191780821917804E-2</v>
      </c>
      <c r="X2169">
        <v>41</v>
      </c>
      <c r="Y2169" s="4">
        <v>7.2</v>
      </c>
      <c r="Z2169" s="4">
        <v>2.2000000000000002</v>
      </c>
      <c r="AA2169" s="5">
        <v>30514.400000000001</v>
      </c>
      <c r="AB2169" s="5">
        <f t="shared" si="300"/>
        <v>2013950.4</v>
      </c>
      <c r="AC2169" s="5">
        <v>21863.24</v>
      </c>
      <c r="AD2169" s="5">
        <f t="shared" si="301"/>
        <v>1596016.52</v>
      </c>
      <c r="AE2169" s="5">
        <v>128862.25</v>
      </c>
      <c r="AF2169" s="5">
        <v>35609.99</v>
      </c>
      <c r="AG2169" s="5">
        <v>36952.49</v>
      </c>
      <c r="AH2169" s="5">
        <v>3190</v>
      </c>
      <c r="AI2169" s="5">
        <v>59608.94</v>
      </c>
      <c r="AJ2169">
        <v>2</v>
      </c>
      <c r="AK2169" s="5">
        <v>17603.78</v>
      </c>
      <c r="AL2169" s="5">
        <v>723.66</v>
      </c>
      <c r="AM2169" s="5">
        <v>97749.11</v>
      </c>
      <c r="AN2169">
        <v>8</v>
      </c>
      <c r="AO2169">
        <v>9</v>
      </c>
      <c r="AP2169" t="str">
        <f t="shared" si="302"/>
        <v>No</v>
      </c>
      <c r="AQ2169">
        <v>4</v>
      </c>
      <c r="AR2169" s="5">
        <f t="shared" si="303"/>
        <v>1976316.74</v>
      </c>
      <c r="AS2169" s="5">
        <f t="shared" si="304"/>
        <v>37633.660000000003</v>
      </c>
      <c r="AT2169" t="s">
        <v>1641</v>
      </c>
      <c r="AU2169" t="s">
        <v>6199</v>
      </c>
      <c r="AV2169" t="s">
        <v>6200</v>
      </c>
      <c r="AW2169" t="s">
        <v>6175</v>
      </c>
      <c r="AX2169" t="s">
        <v>6184</v>
      </c>
      <c r="AY2169">
        <v>72</v>
      </c>
      <c r="AZ2169">
        <v>0</v>
      </c>
      <c r="BA2169">
        <v>16</v>
      </c>
      <c r="BB2169" t="s">
        <v>6198</v>
      </c>
      <c r="BC2169">
        <v>0</v>
      </c>
      <c r="BD2169">
        <v>1</v>
      </c>
      <c r="BE2169" t="s">
        <v>6188</v>
      </c>
      <c r="BF2169" t="s">
        <v>6210</v>
      </c>
      <c r="BG2169">
        <v>1</v>
      </c>
      <c r="BH2169" t="s">
        <v>6186</v>
      </c>
      <c r="BI2169">
        <v>33</v>
      </c>
      <c r="BJ2169" t="s">
        <v>6172</v>
      </c>
      <c r="BK2169">
        <v>0</v>
      </c>
      <c r="BL2169">
        <v>80</v>
      </c>
      <c r="BM2169" s="3">
        <f t="shared" si="305"/>
        <v>0.91249999999999998</v>
      </c>
    </row>
    <row r="2170" spans="1:65">
      <c r="A2170" t="s">
        <v>2303</v>
      </c>
      <c r="B2170" s="2">
        <v>45787</v>
      </c>
      <c r="C2170" t="s">
        <v>1632</v>
      </c>
      <c r="D2170" t="s">
        <v>2135</v>
      </c>
      <c r="E2170">
        <v>5</v>
      </c>
      <c r="F2170" t="s">
        <v>78</v>
      </c>
      <c r="G2170" t="s">
        <v>62</v>
      </c>
      <c r="H2170" t="s">
        <v>153</v>
      </c>
      <c r="I2170" t="s">
        <v>52</v>
      </c>
      <c r="J2170" t="s">
        <v>65</v>
      </c>
      <c r="K2170" t="s">
        <v>75</v>
      </c>
      <c r="L2170" t="s">
        <v>67</v>
      </c>
      <c r="M2170" t="s">
        <v>68</v>
      </c>
      <c r="N2170" t="s">
        <v>69</v>
      </c>
      <c r="O2170" t="s">
        <v>120</v>
      </c>
      <c r="P2170">
        <v>48</v>
      </c>
      <c r="Q2170">
        <v>49</v>
      </c>
      <c r="R2170">
        <v>49</v>
      </c>
      <c r="S2170">
        <v>4</v>
      </c>
      <c r="T2170">
        <f t="shared" si="297"/>
        <v>45</v>
      </c>
      <c r="U2170">
        <v>45</v>
      </c>
      <c r="V2170">
        <f t="shared" si="298"/>
        <v>0</v>
      </c>
      <c r="W2170" s="3">
        <f t="shared" si="299"/>
        <v>8.1632653061224483E-2</v>
      </c>
      <c r="X2170">
        <v>40</v>
      </c>
      <c r="Y2170" s="4">
        <v>8.1</v>
      </c>
      <c r="Z2170" s="4">
        <v>1.6</v>
      </c>
      <c r="AA2170" s="5">
        <v>52070.73</v>
      </c>
      <c r="AB2170" s="5">
        <f t="shared" si="300"/>
        <v>2343182.85</v>
      </c>
      <c r="AC2170" s="5">
        <v>32286.1</v>
      </c>
      <c r="AD2170" s="5">
        <f t="shared" si="301"/>
        <v>1582018.9</v>
      </c>
      <c r="AE2170" s="5">
        <v>112421.62</v>
      </c>
      <c r="AF2170" s="5">
        <v>33355.25</v>
      </c>
      <c r="AG2170" s="5">
        <v>36773.269999999997</v>
      </c>
      <c r="AH2170" s="5">
        <v>2320</v>
      </c>
      <c r="AI2170" s="5">
        <v>62899.05</v>
      </c>
      <c r="AJ2170">
        <v>1</v>
      </c>
      <c r="AK2170" s="5">
        <v>13554.63</v>
      </c>
      <c r="AL2170" s="5">
        <v>0</v>
      </c>
      <c r="AM2170" s="5">
        <v>29066.66</v>
      </c>
      <c r="AN2170">
        <v>4</v>
      </c>
      <c r="AO2170">
        <v>3</v>
      </c>
      <c r="AP2170" t="str">
        <f t="shared" si="302"/>
        <v>Yes</v>
      </c>
      <c r="AQ2170">
        <v>2</v>
      </c>
      <c r="AR2170" s="5">
        <f t="shared" si="303"/>
        <v>1872409.38</v>
      </c>
      <c r="AS2170" s="5">
        <f t="shared" si="304"/>
        <v>470773.47</v>
      </c>
      <c r="AT2170" t="s">
        <v>1641</v>
      </c>
      <c r="AU2170" t="s">
        <v>6189</v>
      </c>
      <c r="AV2170" t="s">
        <v>6201</v>
      </c>
      <c r="AW2170" t="s">
        <v>6175</v>
      </c>
      <c r="AX2170" t="s">
        <v>6177</v>
      </c>
      <c r="AY2170">
        <v>48</v>
      </c>
      <c r="AZ2170">
        <v>0</v>
      </c>
      <c r="BA2170">
        <v>0</v>
      </c>
      <c r="BB2170" t="s">
        <v>6168</v>
      </c>
      <c r="BC2170">
        <v>0</v>
      </c>
      <c r="BD2170">
        <v>0</v>
      </c>
      <c r="BE2170" t="s">
        <v>6169</v>
      </c>
      <c r="BF2170" t="s">
        <v>6210</v>
      </c>
      <c r="BG2170">
        <v>1</v>
      </c>
      <c r="BH2170" t="s">
        <v>6186</v>
      </c>
      <c r="BI2170">
        <v>49</v>
      </c>
      <c r="BJ2170" t="s">
        <v>6172</v>
      </c>
      <c r="BK2170">
        <v>0</v>
      </c>
      <c r="BL2170">
        <v>61</v>
      </c>
      <c r="BM2170" s="3">
        <f t="shared" si="305"/>
        <v>0.80327868852459017</v>
      </c>
    </row>
    <row r="2171" spans="1:65">
      <c r="A2171" t="s">
        <v>2304</v>
      </c>
      <c r="B2171" s="2">
        <v>45787</v>
      </c>
      <c r="C2171" t="s">
        <v>1632</v>
      </c>
      <c r="D2171" t="s">
        <v>2135</v>
      </c>
      <c r="E2171">
        <v>5</v>
      </c>
      <c r="F2171" t="s">
        <v>72</v>
      </c>
      <c r="G2171" t="s">
        <v>62</v>
      </c>
      <c r="H2171" t="s">
        <v>150</v>
      </c>
      <c r="I2171" t="s">
        <v>52</v>
      </c>
      <c r="J2171" t="s">
        <v>81</v>
      </c>
      <c r="K2171" t="s">
        <v>66</v>
      </c>
      <c r="L2171" t="s">
        <v>92</v>
      </c>
      <c r="M2171" t="s">
        <v>56</v>
      </c>
      <c r="N2171" t="s">
        <v>94</v>
      </c>
      <c r="O2171" t="s">
        <v>120</v>
      </c>
      <c r="P2171">
        <v>36</v>
      </c>
      <c r="Q2171">
        <v>38</v>
      </c>
      <c r="R2171">
        <v>38</v>
      </c>
      <c r="S2171">
        <v>1</v>
      </c>
      <c r="T2171">
        <f t="shared" si="297"/>
        <v>37</v>
      </c>
      <c r="U2171">
        <v>35</v>
      </c>
      <c r="V2171">
        <f t="shared" si="298"/>
        <v>2</v>
      </c>
      <c r="W2171" s="3">
        <f t="shared" si="299"/>
        <v>2.6315789473684209E-2</v>
      </c>
      <c r="X2171">
        <v>22</v>
      </c>
      <c r="Y2171" s="4">
        <v>4.8</v>
      </c>
      <c r="Z2171" s="4">
        <v>1.5</v>
      </c>
      <c r="AA2171" s="5">
        <v>73783.63</v>
      </c>
      <c r="AB2171" s="5">
        <f t="shared" si="300"/>
        <v>2582427.0499999998</v>
      </c>
      <c r="AC2171" s="5">
        <v>53860.34</v>
      </c>
      <c r="AD2171" s="5">
        <f t="shared" si="301"/>
        <v>2046692.92</v>
      </c>
      <c r="AE2171" s="5">
        <v>122936.4</v>
      </c>
      <c r="AF2171" s="5">
        <v>32490.45</v>
      </c>
      <c r="AG2171" s="5">
        <v>8889.39</v>
      </c>
      <c r="AH2171" s="5">
        <v>2175</v>
      </c>
      <c r="AI2171" s="5">
        <v>7600</v>
      </c>
      <c r="AJ2171">
        <v>0</v>
      </c>
      <c r="AK2171" s="5">
        <v>0</v>
      </c>
      <c r="AL2171" s="5">
        <v>3366.45</v>
      </c>
      <c r="AM2171" s="5">
        <v>24208.45</v>
      </c>
      <c r="AN2171">
        <v>4</v>
      </c>
      <c r="AO2171">
        <v>4</v>
      </c>
      <c r="AP2171" t="str">
        <f t="shared" si="302"/>
        <v>Yes</v>
      </c>
      <c r="AQ2171">
        <v>1</v>
      </c>
      <c r="AR2171" s="5">
        <f t="shared" si="303"/>
        <v>2248359.06</v>
      </c>
      <c r="AS2171" s="5">
        <f t="shared" si="304"/>
        <v>334067.99</v>
      </c>
      <c r="AT2171" t="s">
        <v>59</v>
      </c>
      <c r="AU2171" t="s">
        <v>6164</v>
      </c>
      <c r="AV2171" t="s">
        <v>6165</v>
      </c>
      <c r="AW2171" t="s">
        <v>6166</v>
      </c>
      <c r="AX2171" t="s">
        <v>6184</v>
      </c>
      <c r="AY2171">
        <v>41</v>
      </c>
      <c r="AZ2171">
        <v>3</v>
      </c>
      <c r="BA2171">
        <v>19</v>
      </c>
      <c r="BB2171" t="s">
        <v>6185</v>
      </c>
      <c r="BC2171">
        <v>0</v>
      </c>
      <c r="BD2171">
        <v>0</v>
      </c>
      <c r="BE2171" t="s">
        <v>6169</v>
      </c>
      <c r="BF2171" t="s">
        <v>6170</v>
      </c>
      <c r="BG2171">
        <v>0</v>
      </c>
      <c r="BH2171" t="s">
        <v>6171</v>
      </c>
      <c r="BI2171">
        <v>29</v>
      </c>
      <c r="BJ2171" t="s">
        <v>6172</v>
      </c>
      <c r="BK2171">
        <v>0</v>
      </c>
      <c r="BL2171">
        <v>51</v>
      </c>
      <c r="BM2171" s="3">
        <f t="shared" si="305"/>
        <v>0.74509803921568629</v>
      </c>
    </row>
    <row r="2172" spans="1:65">
      <c r="A2172" t="s">
        <v>2305</v>
      </c>
      <c r="B2172" s="2">
        <v>45787</v>
      </c>
      <c r="C2172" t="s">
        <v>1632</v>
      </c>
      <c r="D2172" t="s">
        <v>2135</v>
      </c>
      <c r="E2172">
        <v>5</v>
      </c>
      <c r="F2172" t="s">
        <v>72</v>
      </c>
      <c r="G2172" t="s">
        <v>62</v>
      </c>
      <c r="H2172" t="s">
        <v>175</v>
      </c>
      <c r="I2172" t="s">
        <v>64</v>
      </c>
      <c r="J2172" t="s">
        <v>53</v>
      </c>
      <c r="K2172" t="s">
        <v>75</v>
      </c>
      <c r="L2172" t="s">
        <v>92</v>
      </c>
      <c r="M2172" t="s">
        <v>56</v>
      </c>
      <c r="N2172" t="s">
        <v>69</v>
      </c>
      <c r="O2172" t="s">
        <v>58</v>
      </c>
      <c r="P2172">
        <v>70</v>
      </c>
      <c r="Q2172">
        <v>73</v>
      </c>
      <c r="R2172">
        <v>73</v>
      </c>
      <c r="S2172">
        <v>1</v>
      </c>
      <c r="T2172">
        <f t="shared" si="297"/>
        <v>72</v>
      </c>
      <c r="U2172">
        <v>66</v>
      </c>
      <c r="V2172">
        <f t="shared" si="298"/>
        <v>6</v>
      </c>
      <c r="W2172" s="3">
        <f t="shared" si="299"/>
        <v>1.3698630136986301E-2</v>
      </c>
      <c r="X2172">
        <v>17</v>
      </c>
      <c r="Y2172" s="4">
        <v>10.8</v>
      </c>
      <c r="Z2172" s="4">
        <v>1.8</v>
      </c>
      <c r="AA2172" s="5">
        <v>36156.47</v>
      </c>
      <c r="AB2172" s="5">
        <f t="shared" si="300"/>
        <v>2386327.02</v>
      </c>
      <c r="AC2172" s="5">
        <v>23965.49</v>
      </c>
      <c r="AD2172" s="5">
        <f t="shared" si="301"/>
        <v>1749480.77</v>
      </c>
      <c r="AE2172" s="5">
        <v>122283.37</v>
      </c>
      <c r="AF2172" s="5">
        <v>31219.82</v>
      </c>
      <c r="AG2172" s="5">
        <v>8424.6200000000008</v>
      </c>
      <c r="AH2172" s="5">
        <v>2610</v>
      </c>
      <c r="AI2172" s="5">
        <v>3539.39</v>
      </c>
      <c r="AJ2172">
        <v>0</v>
      </c>
      <c r="AK2172" s="5">
        <v>0</v>
      </c>
      <c r="AL2172" s="5">
        <v>3524.26</v>
      </c>
      <c r="AM2172" s="5">
        <v>44430.84</v>
      </c>
      <c r="AN2172">
        <v>4</v>
      </c>
      <c r="AO2172">
        <v>2</v>
      </c>
      <c r="AP2172" t="str">
        <f t="shared" si="302"/>
        <v>Yes</v>
      </c>
      <c r="AQ2172">
        <v>0</v>
      </c>
      <c r="AR2172" s="5">
        <f t="shared" si="303"/>
        <v>1965513.07</v>
      </c>
      <c r="AS2172" s="5">
        <f t="shared" si="304"/>
        <v>420813.95</v>
      </c>
      <c r="AT2172" t="s">
        <v>59</v>
      </c>
      <c r="AU2172" t="s">
        <v>6164</v>
      </c>
      <c r="AV2172" t="s">
        <v>6165</v>
      </c>
      <c r="AW2172" t="s">
        <v>6166</v>
      </c>
      <c r="AX2172" t="s">
        <v>6177</v>
      </c>
      <c r="AY2172">
        <v>73</v>
      </c>
      <c r="AZ2172">
        <v>0</v>
      </c>
      <c r="BA2172">
        <v>34</v>
      </c>
      <c r="BB2172" t="s">
        <v>6180</v>
      </c>
      <c r="BC2172">
        <v>0</v>
      </c>
      <c r="BD2172">
        <v>0</v>
      </c>
      <c r="BE2172" t="s">
        <v>6169</v>
      </c>
      <c r="BF2172" t="s">
        <v>6170</v>
      </c>
      <c r="BG2172">
        <v>0</v>
      </c>
      <c r="BH2172" t="s">
        <v>6171</v>
      </c>
      <c r="BI2172">
        <v>32</v>
      </c>
      <c r="BJ2172" t="s">
        <v>6172</v>
      </c>
      <c r="BK2172">
        <v>0</v>
      </c>
      <c r="BL2172">
        <v>79</v>
      </c>
      <c r="BM2172" s="3">
        <f t="shared" si="305"/>
        <v>0.92405063291139244</v>
      </c>
    </row>
    <row r="2173" spans="1:65">
      <c r="A2173" t="s">
        <v>2306</v>
      </c>
      <c r="B2173" s="2">
        <v>45787</v>
      </c>
      <c r="C2173" t="s">
        <v>1632</v>
      </c>
      <c r="D2173" t="s">
        <v>2135</v>
      </c>
      <c r="E2173">
        <v>5</v>
      </c>
      <c r="F2173" t="s">
        <v>49</v>
      </c>
      <c r="G2173" t="s">
        <v>50</v>
      </c>
      <c r="H2173" t="s">
        <v>51</v>
      </c>
      <c r="I2173" t="s">
        <v>74</v>
      </c>
      <c r="J2173" t="s">
        <v>53</v>
      </c>
      <c r="K2173" t="s">
        <v>66</v>
      </c>
      <c r="L2173" t="s">
        <v>87</v>
      </c>
      <c r="M2173" t="s">
        <v>56</v>
      </c>
      <c r="N2173" t="s">
        <v>94</v>
      </c>
      <c r="O2173" t="s">
        <v>58</v>
      </c>
      <c r="P2173">
        <v>74</v>
      </c>
      <c r="Q2173">
        <v>76</v>
      </c>
      <c r="R2173">
        <v>76</v>
      </c>
      <c r="S2173">
        <v>1</v>
      </c>
      <c r="T2173">
        <f t="shared" si="297"/>
        <v>75</v>
      </c>
      <c r="U2173">
        <v>73</v>
      </c>
      <c r="V2173">
        <f t="shared" si="298"/>
        <v>2</v>
      </c>
      <c r="W2173" s="3">
        <f t="shared" si="299"/>
        <v>1.3157894736842105E-2</v>
      </c>
      <c r="X2173">
        <v>8</v>
      </c>
      <c r="Y2173" s="4">
        <v>6.2</v>
      </c>
      <c r="Z2173" s="4">
        <v>1.8</v>
      </c>
      <c r="AA2173" s="5">
        <v>30062.93</v>
      </c>
      <c r="AB2173" s="5">
        <f t="shared" si="300"/>
        <v>2194593.89</v>
      </c>
      <c r="AC2173" s="5">
        <v>24095.27</v>
      </c>
      <c r="AD2173" s="5">
        <f t="shared" si="301"/>
        <v>1831240.52</v>
      </c>
      <c r="AE2173" s="5">
        <v>130740.06</v>
      </c>
      <c r="AF2173" s="5">
        <v>33240.26</v>
      </c>
      <c r="AG2173" s="5">
        <v>7445.88</v>
      </c>
      <c r="AH2173" s="5">
        <v>2610</v>
      </c>
      <c r="AI2173" s="5">
        <v>3524.64</v>
      </c>
      <c r="AJ2173">
        <v>0</v>
      </c>
      <c r="AK2173" s="5">
        <v>0</v>
      </c>
      <c r="AL2173" s="5">
        <v>33205.78</v>
      </c>
      <c r="AM2173" s="5">
        <v>76327.69</v>
      </c>
      <c r="AN2173">
        <v>4</v>
      </c>
      <c r="AO2173">
        <v>4</v>
      </c>
      <c r="AP2173" t="str">
        <f t="shared" si="302"/>
        <v>Yes</v>
      </c>
      <c r="AQ2173">
        <v>1</v>
      </c>
      <c r="AR2173" s="5">
        <f t="shared" si="303"/>
        <v>2118334.83</v>
      </c>
      <c r="AS2173" s="5">
        <f t="shared" si="304"/>
        <v>76259.06</v>
      </c>
      <c r="AT2173" t="s">
        <v>59</v>
      </c>
      <c r="AU2173" t="s">
        <v>6164</v>
      </c>
      <c r="AV2173" t="s">
        <v>6165</v>
      </c>
      <c r="AW2173" t="s">
        <v>6166</v>
      </c>
      <c r="AX2173" t="s">
        <v>6184</v>
      </c>
      <c r="AY2173">
        <v>81</v>
      </c>
      <c r="AZ2173">
        <v>4</v>
      </c>
      <c r="BA2173">
        <v>20</v>
      </c>
      <c r="BB2173" t="s">
        <v>6185</v>
      </c>
      <c r="BC2173">
        <v>0</v>
      </c>
      <c r="BD2173">
        <v>0</v>
      </c>
      <c r="BE2173" t="s">
        <v>6169</v>
      </c>
      <c r="BF2173" t="s">
        <v>6170</v>
      </c>
      <c r="BG2173">
        <v>0</v>
      </c>
      <c r="BH2173" t="s">
        <v>6171</v>
      </c>
      <c r="BI2173">
        <v>6</v>
      </c>
      <c r="BJ2173" t="s">
        <v>6172</v>
      </c>
      <c r="BK2173">
        <v>0</v>
      </c>
      <c r="BL2173">
        <v>83</v>
      </c>
      <c r="BM2173" s="3">
        <f t="shared" si="305"/>
        <v>0.91566265060240959</v>
      </c>
    </row>
    <row r="2174" spans="1:65">
      <c r="A2174" t="s">
        <v>2307</v>
      </c>
      <c r="B2174" s="2">
        <v>45787</v>
      </c>
      <c r="C2174" t="s">
        <v>1632</v>
      </c>
      <c r="D2174" t="s">
        <v>2135</v>
      </c>
      <c r="E2174">
        <v>5</v>
      </c>
      <c r="F2174" t="s">
        <v>72</v>
      </c>
      <c r="G2174" t="s">
        <v>62</v>
      </c>
      <c r="H2174" t="s">
        <v>155</v>
      </c>
      <c r="I2174" t="s">
        <v>74</v>
      </c>
      <c r="J2174" t="s">
        <v>65</v>
      </c>
      <c r="K2174" t="s">
        <v>66</v>
      </c>
      <c r="L2174" t="s">
        <v>92</v>
      </c>
      <c r="M2174" t="s">
        <v>56</v>
      </c>
      <c r="N2174" t="s">
        <v>94</v>
      </c>
      <c r="O2174" t="s">
        <v>58</v>
      </c>
      <c r="P2174">
        <v>54</v>
      </c>
      <c r="Q2174">
        <v>60</v>
      </c>
      <c r="R2174">
        <v>60</v>
      </c>
      <c r="S2174">
        <v>1</v>
      </c>
      <c r="T2174">
        <f t="shared" si="297"/>
        <v>59</v>
      </c>
      <c r="U2174">
        <v>53</v>
      </c>
      <c r="V2174">
        <f t="shared" si="298"/>
        <v>6</v>
      </c>
      <c r="W2174" s="3">
        <f t="shared" si="299"/>
        <v>1.6666666666666666E-2</v>
      </c>
      <c r="X2174">
        <v>36</v>
      </c>
      <c r="Y2174" s="4">
        <v>5.6</v>
      </c>
      <c r="Z2174" s="4">
        <v>2.4</v>
      </c>
      <c r="AA2174" s="5">
        <v>49127.72</v>
      </c>
      <c r="AB2174" s="5">
        <f t="shared" si="300"/>
        <v>2603769.16</v>
      </c>
      <c r="AC2174" s="5">
        <v>35359.26</v>
      </c>
      <c r="AD2174" s="5">
        <f t="shared" si="301"/>
        <v>2121555.6</v>
      </c>
      <c r="AE2174" s="5">
        <v>131081.26999999999</v>
      </c>
      <c r="AF2174" s="5">
        <v>36589.5</v>
      </c>
      <c r="AG2174" s="5">
        <v>10952.82</v>
      </c>
      <c r="AH2174" s="5">
        <v>3480</v>
      </c>
      <c r="AI2174" s="5">
        <v>5111.1099999999997</v>
      </c>
      <c r="AJ2174">
        <v>0</v>
      </c>
      <c r="AK2174" s="5">
        <v>0</v>
      </c>
      <c r="AL2174" s="5">
        <v>5711.31</v>
      </c>
      <c r="AM2174" s="5">
        <v>37071.78</v>
      </c>
      <c r="AN2174">
        <v>4</v>
      </c>
      <c r="AO2174">
        <v>3</v>
      </c>
      <c r="AP2174" t="str">
        <f t="shared" si="302"/>
        <v>Yes</v>
      </c>
      <c r="AQ2174">
        <v>1</v>
      </c>
      <c r="AR2174" s="5">
        <f t="shared" si="303"/>
        <v>2351553.39</v>
      </c>
      <c r="AS2174" s="5">
        <f t="shared" si="304"/>
        <v>252215.77</v>
      </c>
      <c r="AT2174" t="s">
        <v>59</v>
      </c>
      <c r="AU2174" t="s">
        <v>6164</v>
      </c>
      <c r="AV2174" t="s">
        <v>6165</v>
      </c>
      <c r="AW2174" t="s">
        <v>6166</v>
      </c>
      <c r="AX2174" t="s">
        <v>6184</v>
      </c>
      <c r="AY2174">
        <v>58</v>
      </c>
      <c r="AZ2174">
        <v>1</v>
      </c>
      <c r="BA2174">
        <v>30</v>
      </c>
      <c r="BB2174" t="s">
        <v>6180</v>
      </c>
      <c r="BC2174">
        <v>0</v>
      </c>
      <c r="BD2174">
        <v>0</v>
      </c>
      <c r="BE2174" t="s">
        <v>6169</v>
      </c>
      <c r="BF2174" t="s">
        <v>6170</v>
      </c>
      <c r="BG2174">
        <v>1</v>
      </c>
      <c r="BH2174" t="s">
        <v>6186</v>
      </c>
      <c r="BI2174">
        <v>57</v>
      </c>
      <c r="BJ2174" t="s">
        <v>6187</v>
      </c>
      <c r="BK2174">
        <v>0</v>
      </c>
      <c r="BL2174">
        <v>65</v>
      </c>
      <c r="BM2174" s="3">
        <f t="shared" si="305"/>
        <v>0.92307692307692313</v>
      </c>
    </row>
    <row r="2175" spans="1:65">
      <c r="A2175" t="s">
        <v>2308</v>
      </c>
      <c r="B2175" s="2">
        <v>45787</v>
      </c>
      <c r="C2175" t="s">
        <v>1632</v>
      </c>
      <c r="D2175" t="s">
        <v>2135</v>
      </c>
      <c r="E2175">
        <v>5</v>
      </c>
      <c r="F2175" t="s">
        <v>61</v>
      </c>
      <c r="G2175" t="s">
        <v>79</v>
      </c>
      <c r="H2175" t="s">
        <v>98</v>
      </c>
      <c r="I2175" t="s">
        <v>74</v>
      </c>
      <c r="J2175" t="s">
        <v>53</v>
      </c>
      <c r="K2175" t="s">
        <v>75</v>
      </c>
      <c r="L2175" t="s">
        <v>67</v>
      </c>
      <c r="M2175" t="s">
        <v>56</v>
      </c>
      <c r="N2175" t="s">
        <v>94</v>
      </c>
      <c r="O2175" t="s">
        <v>70</v>
      </c>
      <c r="P2175">
        <v>62</v>
      </c>
      <c r="Q2175">
        <v>66</v>
      </c>
      <c r="R2175">
        <v>66</v>
      </c>
      <c r="S2175">
        <v>2</v>
      </c>
      <c r="T2175">
        <f t="shared" si="297"/>
        <v>64</v>
      </c>
      <c r="U2175">
        <v>60</v>
      </c>
      <c r="V2175">
        <f t="shared" si="298"/>
        <v>4</v>
      </c>
      <c r="W2175" s="3">
        <f t="shared" si="299"/>
        <v>3.0303030303030304E-2</v>
      </c>
      <c r="X2175">
        <v>37</v>
      </c>
      <c r="Y2175" s="4">
        <v>10.1</v>
      </c>
      <c r="Z2175" s="4">
        <v>2.6</v>
      </c>
      <c r="AA2175" s="5">
        <v>36134.080000000002</v>
      </c>
      <c r="AB2175" s="5">
        <f t="shared" si="300"/>
        <v>2168044.7999999998</v>
      </c>
      <c r="AC2175" s="5">
        <v>23098.27</v>
      </c>
      <c r="AD2175" s="5">
        <f t="shared" si="301"/>
        <v>1524485.82</v>
      </c>
      <c r="AE2175" s="5">
        <v>112375.8</v>
      </c>
      <c r="AF2175" s="5">
        <v>29611.82</v>
      </c>
      <c r="AG2175" s="5">
        <v>9915.67</v>
      </c>
      <c r="AH2175" s="5">
        <v>3770</v>
      </c>
      <c r="AI2175" s="5">
        <v>7040</v>
      </c>
      <c r="AJ2175">
        <v>0</v>
      </c>
      <c r="AK2175" s="5">
        <v>0</v>
      </c>
      <c r="AL2175" s="5">
        <v>2971.05</v>
      </c>
      <c r="AM2175" s="5">
        <v>37408.36</v>
      </c>
      <c r="AN2175">
        <v>4</v>
      </c>
      <c r="AO2175">
        <v>2</v>
      </c>
      <c r="AP2175" t="str">
        <f t="shared" si="302"/>
        <v>Yes</v>
      </c>
      <c r="AQ2175">
        <v>1</v>
      </c>
      <c r="AR2175" s="5">
        <f t="shared" si="303"/>
        <v>1727578.52</v>
      </c>
      <c r="AS2175" s="5">
        <f t="shared" si="304"/>
        <v>440466.28</v>
      </c>
      <c r="AT2175" t="s">
        <v>59</v>
      </c>
      <c r="AU2175" t="s">
        <v>6164</v>
      </c>
      <c r="AV2175" t="s">
        <v>6165</v>
      </c>
      <c r="AW2175" t="s">
        <v>6166</v>
      </c>
      <c r="AX2175" t="s">
        <v>6177</v>
      </c>
      <c r="AY2175">
        <v>65</v>
      </c>
      <c r="AZ2175">
        <v>1</v>
      </c>
      <c r="BA2175">
        <v>25</v>
      </c>
      <c r="BB2175" t="s">
        <v>6180</v>
      </c>
      <c r="BC2175">
        <v>0</v>
      </c>
      <c r="BD2175">
        <v>0</v>
      </c>
      <c r="BE2175" t="s">
        <v>6169</v>
      </c>
      <c r="BF2175" t="s">
        <v>6170</v>
      </c>
      <c r="BG2175">
        <v>0</v>
      </c>
      <c r="BH2175" t="s">
        <v>6171</v>
      </c>
      <c r="BI2175">
        <v>36</v>
      </c>
      <c r="BJ2175" t="s">
        <v>6172</v>
      </c>
      <c r="BK2175">
        <v>0</v>
      </c>
      <c r="BL2175">
        <v>76</v>
      </c>
      <c r="BM2175" s="3">
        <f t="shared" si="305"/>
        <v>0.86842105263157898</v>
      </c>
    </row>
    <row r="2176" spans="1:65">
      <c r="A2176" t="s">
        <v>2309</v>
      </c>
      <c r="B2176" s="2">
        <v>45788</v>
      </c>
      <c r="C2176" t="s">
        <v>1632</v>
      </c>
      <c r="D2176" t="s">
        <v>2135</v>
      </c>
      <c r="E2176">
        <v>5</v>
      </c>
      <c r="F2176" t="s">
        <v>49</v>
      </c>
      <c r="G2176" t="s">
        <v>62</v>
      </c>
      <c r="H2176" t="s">
        <v>141</v>
      </c>
      <c r="I2176" t="s">
        <v>74</v>
      </c>
      <c r="J2176" t="s">
        <v>53</v>
      </c>
      <c r="K2176" t="s">
        <v>54</v>
      </c>
      <c r="L2176" t="s">
        <v>67</v>
      </c>
      <c r="M2176" t="s">
        <v>68</v>
      </c>
      <c r="N2176" t="s">
        <v>57</v>
      </c>
      <c r="O2176" t="s">
        <v>120</v>
      </c>
      <c r="P2176">
        <v>68</v>
      </c>
      <c r="Q2176">
        <v>71</v>
      </c>
      <c r="R2176">
        <v>69</v>
      </c>
      <c r="S2176">
        <v>6</v>
      </c>
      <c r="T2176">
        <f t="shared" si="297"/>
        <v>63</v>
      </c>
      <c r="U2176">
        <v>63</v>
      </c>
      <c r="V2176">
        <f t="shared" si="298"/>
        <v>0</v>
      </c>
      <c r="W2176" s="3">
        <f t="shared" si="299"/>
        <v>8.6956521739130432E-2</v>
      </c>
      <c r="X2176">
        <v>12</v>
      </c>
      <c r="Y2176" s="4">
        <v>1.9</v>
      </c>
      <c r="Z2176" s="4">
        <v>1.4</v>
      </c>
      <c r="AA2176" s="5">
        <v>38562.800000000003</v>
      </c>
      <c r="AB2176" s="5">
        <f t="shared" si="300"/>
        <v>2429456.4</v>
      </c>
      <c r="AC2176" s="5">
        <v>22044.720000000001</v>
      </c>
      <c r="AD2176" s="5">
        <f t="shared" si="301"/>
        <v>1521085.68</v>
      </c>
      <c r="AE2176" s="5">
        <v>119534.83</v>
      </c>
      <c r="AF2176" s="5">
        <v>30483.58</v>
      </c>
      <c r="AG2176" s="5">
        <v>33310.81</v>
      </c>
      <c r="AH2176" s="5">
        <v>2030</v>
      </c>
      <c r="AI2176" s="5">
        <v>58452.57</v>
      </c>
      <c r="AJ2176">
        <v>2</v>
      </c>
      <c r="AK2176" s="5">
        <v>17419.099999999999</v>
      </c>
      <c r="AL2176" s="5">
        <v>0</v>
      </c>
      <c r="AM2176" s="5">
        <v>40641.85</v>
      </c>
      <c r="AN2176">
        <v>4</v>
      </c>
      <c r="AO2176">
        <v>3</v>
      </c>
      <c r="AP2176" t="str">
        <f t="shared" si="302"/>
        <v>Yes</v>
      </c>
      <c r="AQ2176">
        <v>2</v>
      </c>
      <c r="AR2176" s="5">
        <f t="shared" si="303"/>
        <v>1822958.42</v>
      </c>
      <c r="AS2176" s="5">
        <f t="shared" si="304"/>
        <v>606497.98</v>
      </c>
      <c r="AT2176" t="s">
        <v>1641</v>
      </c>
      <c r="AU2176" t="s">
        <v>6199</v>
      </c>
      <c r="AV2176" t="s">
        <v>6200</v>
      </c>
      <c r="AW2176" t="s">
        <v>6175</v>
      </c>
      <c r="AX2176" t="s">
        <v>6167</v>
      </c>
      <c r="AY2176">
        <v>69</v>
      </c>
      <c r="AZ2176">
        <v>0</v>
      </c>
      <c r="BA2176">
        <v>0</v>
      </c>
      <c r="BB2176" t="s">
        <v>6168</v>
      </c>
      <c r="BC2176">
        <v>0</v>
      </c>
      <c r="BD2176">
        <v>0</v>
      </c>
      <c r="BE2176" t="s">
        <v>6169</v>
      </c>
      <c r="BF2176" t="s">
        <v>6210</v>
      </c>
      <c r="BG2176">
        <v>0</v>
      </c>
      <c r="BH2176" t="s">
        <v>6171</v>
      </c>
      <c r="BI2176">
        <v>10</v>
      </c>
      <c r="BJ2176" t="s">
        <v>6172</v>
      </c>
      <c r="BK2176">
        <v>0</v>
      </c>
      <c r="BL2176">
        <v>74</v>
      </c>
      <c r="BM2176" s="3">
        <f t="shared" si="305"/>
        <v>0.93243243243243246</v>
      </c>
    </row>
    <row r="2177" spans="1:65">
      <c r="A2177" t="s">
        <v>2310</v>
      </c>
      <c r="B2177" s="2">
        <v>45788</v>
      </c>
      <c r="C2177" t="s">
        <v>1632</v>
      </c>
      <c r="D2177" t="s">
        <v>2135</v>
      </c>
      <c r="E2177">
        <v>5</v>
      </c>
      <c r="F2177" t="s">
        <v>78</v>
      </c>
      <c r="G2177" t="s">
        <v>50</v>
      </c>
      <c r="H2177" t="s">
        <v>181</v>
      </c>
      <c r="I2177" t="s">
        <v>64</v>
      </c>
      <c r="J2177" t="s">
        <v>53</v>
      </c>
      <c r="K2177" t="s">
        <v>66</v>
      </c>
      <c r="L2177" t="s">
        <v>92</v>
      </c>
      <c r="M2177" t="s">
        <v>56</v>
      </c>
      <c r="N2177" t="s">
        <v>76</v>
      </c>
      <c r="O2177" t="s">
        <v>70</v>
      </c>
      <c r="P2177">
        <v>63</v>
      </c>
      <c r="Q2177">
        <v>67</v>
      </c>
      <c r="R2177">
        <v>64</v>
      </c>
      <c r="S2177">
        <v>1</v>
      </c>
      <c r="T2177">
        <f t="shared" si="297"/>
        <v>63</v>
      </c>
      <c r="U2177">
        <v>63</v>
      </c>
      <c r="V2177">
        <f t="shared" si="298"/>
        <v>0</v>
      </c>
      <c r="W2177" s="3">
        <f t="shared" si="299"/>
        <v>1.5625E-2</v>
      </c>
      <c r="X2177">
        <v>11</v>
      </c>
      <c r="Y2177" s="4">
        <v>4.5999999999999996</v>
      </c>
      <c r="Z2177" s="4">
        <v>1.8</v>
      </c>
      <c r="AA2177" s="5">
        <v>30101.23</v>
      </c>
      <c r="AB2177" s="5">
        <f t="shared" si="300"/>
        <v>1896377.49</v>
      </c>
      <c r="AC2177" s="5">
        <v>23712.97</v>
      </c>
      <c r="AD2177" s="5">
        <f t="shared" si="301"/>
        <v>1517630.08</v>
      </c>
      <c r="AE2177" s="5">
        <v>104567.77</v>
      </c>
      <c r="AF2177" s="5">
        <v>28871.27</v>
      </c>
      <c r="AG2177" s="5">
        <v>7807.57</v>
      </c>
      <c r="AH2177" s="5">
        <v>2610</v>
      </c>
      <c r="AI2177" s="5">
        <v>3531.03</v>
      </c>
      <c r="AJ2177">
        <v>0</v>
      </c>
      <c r="AK2177" s="5">
        <v>0</v>
      </c>
      <c r="AL2177" s="5">
        <v>31740.84</v>
      </c>
      <c r="AM2177" s="5">
        <v>70256.06</v>
      </c>
      <c r="AN2177">
        <v>4</v>
      </c>
      <c r="AO2177">
        <v>4</v>
      </c>
      <c r="AP2177" t="str">
        <f t="shared" si="302"/>
        <v>Yes</v>
      </c>
      <c r="AQ2177">
        <v>1</v>
      </c>
      <c r="AR2177" s="5">
        <f t="shared" si="303"/>
        <v>1767014.62</v>
      </c>
      <c r="AS2177" s="5">
        <f t="shared" si="304"/>
        <v>129362.87</v>
      </c>
      <c r="AT2177" t="s">
        <v>59</v>
      </c>
      <c r="AU2177" t="s">
        <v>6164</v>
      </c>
      <c r="AV2177" t="s">
        <v>6165</v>
      </c>
      <c r="AW2177" t="s">
        <v>6166</v>
      </c>
      <c r="AX2177" t="s">
        <v>6167</v>
      </c>
      <c r="AY2177">
        <v>64</v>
      </c>
      <c r="AZ2177">
        <v>0</v>
      </c>
      <c r="BA2177">
        <v>0</v>
      </c>
      <c r="BB2177" t="s">
        <v>6168</v>
      </c>
      <c r="BC2177">
        <v>0</v>
      </c>
      <c r="BD2177">
        <v>0</v>
      </c>
      <c r="BE2177" t="s">
        <v>6169</v>
      </c>
      <c r="BF2177" t="s">
        <v>6170</v>
      </c>
      <c r="BG2177">
        <v>0</v>
      </c>
      <c r="BH2177" t="s">
        <v>6171</v>
      </c>
      <c r="BI2177">
        <v>8</v>
      </c>
      <c r="BJ2177" t="s">
        <v>6172</v>
      </c>
      <c r="BK2177">
        <v>0</v>
      </c>
      <c r="BL2177">
        <v>72</v>
      </c>
      <c r="BM2177" s="3">
        <f t="shared" si="305"/>
        <v>0.88888888888888884</v>
      </c>
    </row>
    <row r="2178" spans="1:65">
      <c r="A2178" t="s">
        <v>2311</v>
      </c>
      <c r="B2178" s="2">
        <v>45788</v>
      </c>
      <c r="C2178" t="s">
        <v>1632</v>
      </c>
      <c r="D2178" t="s">
        <v>2135</v>
      </c>
      <c r="E2178">
        <v>5</v>
      </c>
      <c r="F2178" t="s">
        <v>72</v>
      </c>
      <c r="G2178" t="s">
        <v>50</v>
      </c>
      <c r="H2178" t="s">
        <v>119</v>
      </c>
      <c r="I2178" t="s">
        <v>52</v>
      </c>
      <c r="J2178" t="s">
        <v>53</v>
      </c>
      <c r="K2178" t="s">
        <v>66</v>
      </c>
      <c r="L2178" t="s">
        <v>55</v>
      </c>
      <c r="M2178" t="s">
        <v>56</v>
      </c>
      <c r="N2178" t="s">
        <v>69</v>
      </c>
      <c r="O2178" t="s">
        <v>82</v>
      </c>
      <c r="P2178">
        <v>74</v>
      </c>
      <c r="Q2178">
        <v>82</v>
      </c>
      <c r="R2178">
        <v>82</v>
      </c>
      <c r="S2178">
        <v>2</v>
      </c>
      <c r="T2178">
        <f t="shared" ref="T2178:T2241" si="306">R2178-S2178</f>
        <v>80</v>
      </c>
      <c r="U2178">
        <v>73</v>
      </c>
      <c r="V2178">
        <f t="shared" ref="V2178:V2241" si="307">T2178-U2178</f>
        <v>7</v>
      </c>
      <c r="W2178" s="3">
        <f t="shared" ref="W2178:W2241" si="308">IFERROR(S2178/R2178,0)</f>
        <v>2.4390243902439025E-2</v>
      </c>
      <c r="X2178">
        <v>38</v>
      </c>
      <c r="Y2178" s="4">
        <v>3.3</v>
      </c>
      <c r="Z2178" s="4">
        <v>1.7</v>
      </c>
      <c r="AA2178" s="5">
        <v>30395.279999999999</v>
      </c>
      <c r="AB2178" s="5">
        <f t="shared" ref="AB2178:AB2241" si="309">ROUND(U2178*AA2178,2)</f>
        <v>2218855.44</v>
      </c>
      <c r="AC2178" s="5">
        <v>23635.27</v>
      </c>
      <c r="AD2178" s="5">
        <f t="shared" ref="AD2178:AD2241" si="310">ROUND(R2178*AC2178,2)</f>
        <v>1938092.14</v>
      </c>
      <c r="AE2178" s="5">
        <v>147434.44</v>
      </c>
      <c r="AF2178" s="5">
        <v>37425.589999999997</v>
      </c>
      <c r="AG2178" s="5">
        <v>10661.52</v>
      </c>
      <c r="AH2178" s="5">
        <v>2465</v>
      </c>
      <c r="AI2178" s="5">
        <v>7091.89</v>
      </c>
      <c r="AJ2178">
        <v>0</v>
      </c>
      <c r="AK2178" s="5">
        <v>0</v>
      </c>
      <c r="AL2178" s="5">
        <v>35978.620000000003</v>
      </c>
      <c r="AM2178" s="5">
        <v>76436.42</v>
      </c>
      <c r="AN2178">
        <v>4</v>
      </c>
      <c r="AO2178">
        <v>4</v>
      </c>
      <c r="AP2178" t="str">
        <f t="shared" ref="AP2178:AP2241" si="311">IF(AO2178&lt;=AN2178,"Yes","No")</f>
        <v>Yes</v>
      </c>
      <c r="AQ2178">
        <v>1</v>
      </c>
      <c r="AR2178" s="5">
        <f t="shared" ref="AR2178:AR2241" si="312">ROUND(SUM(AD2178:AI2178)+SUM(AK2178:AM2178),2)</f>
        <v>2255585.62</v>
      </c>
      <c r="AS2178" s="5">
        <f t="shared" ref="AS2178:AS2241" si="313">ROUND(AB2178-AR2178,2)</f>
        <v>-36730.18</v>
      </c>
      <c r="AT2178" t="s">
        <v>59</v>
      </c>
      <c r="AU2178" t="s">
        <v>6164</v>
      </c>
      <c r="AV2178" t="s">
        <v>6165</v>
      </c>
      <c r="AW2178" t="s">
        <v>6166</v>
      </c>
      <c r="AX2178" t="s">
        <v>6184</v>
      </c>
      <c r="AY2178">
        <v>75</v>
      </c>
      <c r="AZ2178">
        <v>1</v>
      </c>
      <c r="BA2178">
        <v>40</v>
      </c>
      <c r="BB2178" t="s">
        <v>6180</v>
      </c>
      <c r="BC2178">
        <v>0</v>
      </c>
      <c r="BD2178">
        <v>0</v>
      </c>
      <c r="BE2178" t="s">
        <v>6169</v>
      </c>
      <c r="BF2178" t="s">
        <v>6170</v>
      </c>
      <c r="BG2178">
        <v>0</v>
      </c>
      <c r="BH2178" t="s">
        <v>6171</v>
      </c>
      <c r="BI2178">
        <v>52</v>
      </c>
      <c r="BJ2178" t="s">
        <v>6187</v>
      </c>
      <c r="BK2178">
        <v>0</v>
      </c>
      <c r="BL2178">
        <v>90</v>
      </c>
      <c r="BM2178" s="3">
        <f t="shared" ref="BM2178:BM2241" si="314">IFERROR(R2178/BL2178,0)</f>
        <v>0.91111111111111109</v>
      </c>
    </row>
    <row r="2179" spans="1:65">
      <c r="A2179" t="s">
        <v>2312</v>
      </c>
      <c r="B2179" s="2">
        <v>45788</v>
      </c>
      <c r="C2179" t="s">
        <v>1632</v>
      </c>
      <c r="D2179" t="s">
        <v>2135</v>
      </c>
      <c r="E2179">
        <v>5</v>
      </c>
      <c r="F2179" t="s">
        <v>49</v>
      </c>
      <c r="G2179" t="s">
        <v>79</v>
      </c>
      <c r="H2179" t="s">
        <v>262</v>
      </c>
      <c r="I2179" t="s">
        <v>52</v>
      </c>
      <c r="J2179" t="s">
        <v>65</v>
      </c>
      <c r="K2179" t="s">
        <v>66</v>
      </c>
      <c r="L2179" t="s">
        <v>67</v>
      </c>
      <c r="M2179" t="s">
        <v>56</v>
      </c>
      <c r="N2179" t="s">
        <v>94</v>
      </c>
      <c r="O2179" t="s">
        <v>82</v>
      </c>
      <c r="P2179">
        <v>52</v>
      </c>
      <c r="Q2179">
        <v>56</v>
      </c>
      <c r="R2179">
        <v>56</v>
      </c>
      <c r="S2179">
        <v>1</v>
      </c>
      <c r="T2179">
        <f t="shared" si="306"/>
        <v>55</v>
      </c>
      <c r="U2179">
        <v>51</v>
      </c>
      <c r="V2179">
        <f t="shared" si="307"/>
        <v>4</v>
      </c>
      <c r="W2179" s="3">
        <f t="shared" si="308"/>
        <v>1.7857142857142856E-2</v>
      </c>
      <c r="X2179">
        <v>38</v>
      </c>
      <c r="Y2179" s="4">
        <v>6.9</v>
      </c>
      <c r="Z2179" s="4">
        <v>1.9</v>
      </c>
      <c r="AA2179" s="5">
        <v>48777.48</v>
      </c>
      <c r="AB2179" s="5">
        <f t="shared" si="309"/>
        <v>2487651.48</v>
      </c>
      <c r="AC2179" s="5">
        <v>33931.53</v>
      </c>
      <c r="AD2179" s="5">
        <f t="shared" si="310"/>
        <v>1900165.68</v>
      </c>
      <c r="AE2179" s="5">
        <v>132171.04999999999</v>
      </c>
      <c r="AF2179" s="5">
        <v>36736.61</v>
      </c>
      <c r="AG2179" s="5">
        <v>11223.13</v>
      </c>
      <c r="AH2179" s="5">
        <v>2755</v>
      </c>
      <c r="AI2179" s="5">
        <v>5050.9799999999996</v>
      </c>
      <c r="AJ2179">
        <v>0</v>
      </c>
      <c r="AK2179" s="5">
        <v>0</v>
      </c>
      <c r="AL2179" s="5">
        <v>4207.18</v>
      </c>
      <c r="AM2179" s="5">
        <v>33595.97</v>
      </c>
      <c r="AN2179">
        <v>4</v>
      </c>
      <c r="AO2179">
        <v>4</v>
      </c>
      <c r="AP2179" t="str">
        <f t="shared" si="311"/>
        <v>Yes</v>
      </c>
      <c r="AQ2179">
        <v>0</v>
      </c>
      <c r="AR2179" s="5">
        <f t="shared" si="312"/>
        <v>2125905.6</v>
      </c>
      <c r="AS2179" s="5">
        <f t="shared" si="313"/>
        <v>361745.88</v>
      </c>
      <c r="AT2179" t="s">
        <v>59</v>
      </c>
      <c r="AU2179" t="s">
        <v>6164</v>
      </c>
      <c r="AV2179" t="s">
        <v>6165</v>
      </c>
      <c r="AW2179" t="s">
        <v>6166</v>
      </c>
      <c r="AX2179" t="s">
        <v>6184</v>
      </c>
      <c r="AY2179">
        <v>55</v>
      </c>
      <c r="AZ2179">
        <v>0</v>
      </c>
      <c r="BA2179">
        <v>22</v>
      </c>
      <c r="BB2179" t="s">
        <v>6180</v>
      </c>
      <c r="BC2179">
        <v>0</v>
      </c>
      <c r="BD2179">
        <v>0</v>
      </c>
      <c r="BE2179" t="s">
        <v>6169</v>
      </c>
      <c r="BF2179" t="s">
        <v>6170</v>
      </c>
      <c r="BG2179">
        <v>1</v>
      </c>
      <c r="BH2179" t="s">
        <v>6179</v>
      </c>
      <c r="BI2179">
        <v>60</v>
      </c>
      <c r="BJ2179" t="s">
        <v>6187</v>
      </c>
      <c r="BK2179">
        <v>0</v>
      </c>
      <c r="BL2179">
        <v>63</v>
      </c>
      <c r="BM2179" s="3">
        <f t="shared" si="314"/>
        <v>0.88888888888888884</v>
      </c>
    </row>
    <row r="2180" spans="1:65">
      <c r="A2180" t="s">
        <v>2313</v>
      </c>
      <c r="B2180" s="2">
        <v>45788</v>
      </c>
      <c r="C2180" t="s">
        <v>1632</v>
      </c>
      <c r="D2180" t="s">
        <v>2135</v>
      </c>
      <c r="E2180">
        <v>5</v>
      </c>
      <c r="F2180" t="s">
        <v>78</v>
      </c>
      <c r="G2180" t="s">
        <v>62</v>
      </c>
      <c r="H2180" t="s">
        <v>91</v>
      </c>
      <c r="I2180" t="s">
        <v>52</v>
      </c>
      <c r="J2180" t="s">
        <v>53</v>
      </c>
      <c r="K2180" t="s">
        <v>75</v>
      </c>
      <c r="L2180" t="s">
        <v>87</v>
      </c>
      <c r="M2180" t="s">
        <v>56</v>
      </c>
      <c r="N2180" t="s">
        <v>57</v>
      </c>
      <c r="O2180" t="s">
        <v>120</v>
      </c>
      <c r="P2180">
        <v>71</v>
      </c>
      <c r="Q2180">
        <v>71</v>
      </c>
      <c r="R2180">
        <v>69</v>
      </c>
      <c r="S2180">
        <v>2</v>
      </c>
      <c r="T2180">
        <f t="shared" si="306"/>
        <v>67</v>
      </c>
      <c r="U2180">
        <v>67</v>
      </c>
      <c r="V2180">
        <f t="shared" si="307"/>
        <v>0</v>
      </c>
      <c r="W2180" s="3">
        <f t="shared" si="308"/>
        <v>2.8985507246376812E-2</v>
      </c>
      <c r="X2180">
        <v>28</v>
      </c>
      <c r="Y2180" s="4">
        <v>6.8</v>
      </c>
      <c r="Z2180" s="4">
        <v>1.3</v>
      </c>
      <c r="AA2180" s="5">
        <v>35736.03</v>
      </c>
      <c r="AB2180" s="5">
        <f t="shared" si="309"/>
        <v>2394314.0099999998</v>
      </c>
      <c r="AC2180" s="5">
        <v>24025.37</v>
      </c>
      <c r="AD2180" s="5">
        <f t="shared" si="310"/>
        <v>1657750.53</v>
      </c>
      <c r="AE2180" s="5">
        <v>121514.98</v>
      </c>
      <c r="AF2180" s="5">
        <v>31694.66</v>
      </c>
      <c r="AG2180" s="5">
        <v>10239.620000000001</v>
      </c>
      <c r="AH2180" s="5">
        <v>1885</v>
      </c>
      <c r="AI2180" s="5">
        <v>7122.58</v>
      </c>
      <c r="AJ2180">
        <v>0</v>
      </c>
      <c r="AK2180" s="5">
        <v>0</v>
      </c>
      <c r="AL2180" s="5">
        <v>0</v>
      </c>
      <c r="AM2180" s="5">
        <v>41130.769999999997</v>
      </c>
      <c r="AN2180">
        <v>4</v>
      </c>
      <c r="AO2180">
        <v>4</v>
      </c>
      <c r="AP2180" t="str">
        <f t="shared" si="311"/>
        <v>Yes</v>
      </c>
      <c r="AQ2180">
        <v>0</v>
      </c>
      <c r="AR2180" s="5">
        <f t="shared" si="312"/>
        <v>1871338.14</v>
      </c>
      <c r="AS2180" s="5">
        <f t="shared" si="313"/>
        <v>522975.87</v>
      </c>
      <c r="AT2180" t="s">
        <v>59</v>
      </c>
      <c r="AU2180" t="s">
        <v>6164</v>
      </c>
      <c r="AV2180" t="s">
        <v>6165</v>
      </c>
      <c r="AW2180" t="s">
        <v>6166</v>
      </c>
      <c r="AX2180" t="s">
        <v>6167</v>
      </c>
      <c r="AY2180">
        <v>76</v>
      </c>
      <c r="AZ2180">
        <v>2</v>
      </c>
      <c r="BA2180">
        <v>0</v>
      </c>
      <c r="BB2180" t="s">
        <v>6168</v>
      </c>
      <c r="BC2180">
        <v>0</v>
      </c>
      <c r="BD2180">
        <v>0</v>
      </c>
      <c r="BE2180" t="s">
        <v>6169</v>
      </c>
      <c r="BF2180" t="s">
        <v>6170</v>
      </c>
      <c r="BG2180">
        <v>1</v>
      </c>
      <c r="BH2180" t="s">
        <v>6179</v>
      </c>
      <c r="BI2180">
        <v>39</v>
      </c>
      <c r="BJ2180" t="s">
        <v>6172</v>
      </c>
      <c r="BK2180">
        <v>0</v>
      </c>
      <c r="BL2180">
        <v>75</v>
      </c>
      <c r="BM2180" s="3">
        <f t="shared" si="314"/>
        <v>0.92</v>
      </c>
    </row>
    <row r="2181" spans="1:65">
      <c r="A2181" t="s">
        <v>2314</v>
      </c>
      <c r="B2181" s="2">
        <v>45788</v>
      </c>
      <c r="C2181" t="s">
        <v>1632</v>
      </c>
      <c r="D2181" t="s">
        <v>2135</v>
      </c>
      <c r="E2181">
        <v>5</v>
      </c>
      <c r="F2181" t="s">
        <v>49</v>
      </c>
      <c r="G2181" t="s">
        <v>79</v>
      </c>
      <c r="H2181" t="s">
        <v>262</v>
      </c>
      <c r="I2181" t="s">
        <v>52</v>
      </c>
      <c r="J2181" t="s">
        <v>53</v>
      </c>
      <c r="K2181" t="s">
        <v>66</v>
      </c>
      <c r="L2181" t="s">
        <v>67</v>
      </c>
      <c r="M2181" t="s">
        <v>56</v>
      </c>
      <c r="N2181" t="s">
        <v>76</v>
      </c>
      <c r="O2181" t="s">
        <v>58</v>
      </c>
      <c r="P2181">
        <v>76</v>
      </c>
      <c r="Q2181">
        <v>80</v>
      </c>
      <c r="R2181">
        <v>80</v>
      </c>
      <c r="S2181">
        <v>2</v>
      </c>
      <c r="T2181">
        <f t="shared" si="306"/>
        <v>78</v>
      </c>
      <c r="U2181">
        <v>75</v>
      </c>
      <c r="V2181">
        <f t="shared" si="307"/>
        <v>3</v>
      </c>
      <c r="W2181" s="3">
        <f t="shared" si="308"/>
        <v>2.5000000000000001E-2</v>
      </c>
      <c r="X2181">
        <v>29</v>
      </c>
      <c r="Y2181" s="4">
        <v>3.8</v>
      </c>
      <c r="Z2181" s="4">
        <v>1.9</v>
      </c>
      <c r="AA2181" s="5">
        <v>30064.32</v>
      </c>
      <c r="AB2181" s="5">
        <f t="shared" si="309"/>
        <v>2254824</v>
      </c>
      <c r="AC2181" s="5">
        <v>22960.84</v>
      </c>
      <c r="AD2181" s="5">
        <f t="shared" si="310"/>
        <v>1836867.2</v>
      </c>
      <c r="AE2181" s="5">
        <v>142995.43</v>
      </c>
      <c r="AF2181" s="5">
        <v>37074.97</v>
      </c>
      <c r="AG2181" s="5">
        <v>9781.24</v>
      </c>
      <c r="AH2181" s="5">
        <v>2755</v>
      </c>
      <c r="AI2181" s="5">
        <v>7111.11</v>
      </c>
      <c r="AJ2181">
        <v>0</v>
      </c>
      <c r="AK2181" s="5">
        <v>0</v>
      </c>
      <c r="AL2181" s="5">
        <v>33991.199999999997</v>
      </c>
      <c r="AM2181" s="5">
        <v>80812.570000000007</v>
      </c>
      <c r="AN2181">
        <v>4</v>
      </c>
      <c r="AO2181">
        <v>4</v>
      </c>
      <c r="AP2181" t="str">
        <f t="shared" si="311"/>
        <v>Yes</v>
      </c>
      <c r="AQ2181">
        <v>1</v>
      </c>
      <c r="AR2181" s="5">
        <f t="shared" si="312"/>
        <v>2151388.7200000002</v>
      </c>
      <c r="AS2181" s="5">
        <f t="shared" si="313"/>
        <v>103435.28</v>
      </c>
      <c r="AT2181" t="s">
        <v>59</v>
      </c>
      <c r="AU2181" t="s">
        <v>6164</v>
      </c>
      <c r="AV2181" t="s">
        <v>6165</v>
      </c>
      <c r="AW2181" t="s">
        <v>6166</v>
      </c>
      <c r="AX2181" t="s">
        <v>6184</v>
      </c>
      <c r="AY2181">
        <v>78</v>
      </c>
      <c r="AZ2181">
        <v>0</v>
      </c>
      <c r="BA2181">
        <v>18</v>
      </c>
      <c r="BB2181" t="s">
        <v>6180</v>
      </c>
      <c r="BC2181">
        <v>0</v>
      </c>
      <c r="BD2181">
        <v>0</v>
      </c>
      <c r="BE2181" t="s">
        <v>6169</v>
      </c>
      <c r="BF2181" t="s">
        <v>6170</v>
      </c>
      <c r="BG2181">
        <v>1</v>
      </c>
      <c r="BH2181" t="s">
        <v>6179</v>
      </c>
      <c r="BI2181">
        <v>51</v>
      </c>
      <c r="BJ2181" t="s">
        <v>6187</v>
      </c>
      <c r="BK2181">
        <v>0</v>
      </c>
      <c r="BL2181">
        <v>86</v>
      </c>
      <c r="BM2181" s="3">
        <f t="shared" si="314"/>
        <v>0.93023255813953487</v>
      </c>
    </row>
    <row r="2182" spans="1:65">
      <c r="A2182" t="s">
        <v>2315</v>
      </c>
      <c r="B2182" s="2">
        <v>45788</v>
      </c>
      <c r="C2182" t="s">
        <v>1632</v>
      </c>
      <c r="D2182" t="s">
        <v>2135</v>
      </c>
      <c r="E2182">
        <v>5</v>
      </c>
      <c r="F2182" t="s">
        <v>49</v>
      </c>
      <c r="G2182" t="s">
        <v>50</v>
      </c>
      <c r="H2182" t="s">
        <v>245</v>
      </c>
      <c r="I2182" t="s">
        <v>64</v>
      </c>
      <c r="J2182" t="s">
        <v>65</v>
      </c>
      <c r="K2182" t="s">
        <v>66</v>
      </c>
      <c r="L2182" t="s">
        <v>67</v>
      </c>
      <c r="M2182" t="s">
        <v>68</v>
      </c>
      <c r="N2182" t="s">
        <v>57</v>
      </c>
      <c r="O2182" t="s">
        <v>82</v>
      </c>
      <c r="P2182">
        <v>52</v>
      </c>
      <c r="Q2182">
        <v>53</v>
      </c>
      <c r="R2182">
        <v>52</v>
      </c>
      <c r="S2182">
        <v>4</v>
      </c>
      <c r="T2182">
        <f t="shared" si="306"/>
        <v>48</v>
      </c>
      <c r="U2182">
        <v>48</v>
      </c>
      <c r="V2182">
        <f t="shared" si="307"/>
        <v>0</v>
      </c>
      <c r="W2182" s="3">
        <f t="shared" si="308"/>
        <v>7.6923076923076927E-2</v>
      </c>
      <c r="X2182">
        <v>19</v>
      </c>
      <c r="Y2182" s="4">
        <v>2.7</v>
      </c>
      <c r="Z2182" s="4">
        <v>0.8</v>
      </c>
      <c r="AA2182" s="5">
        <v>48416.14</v>
      </c>
      <c r="AB2182" s="5">
        <f t="shared" si="309"/>
        <v>2323974.7200000002</v>
      </c>
      <c r="AC2182" s="5">
        <v>32306.92</v>
      </c>
      <c r="AD2182" s="5">
        <f t="shared" si="310"/>
        <v>1679959.84</v>
      </c>
      <c r="AE2182" s="5">
        <v>113899.55</v>
      </c>
      <c r="AF2182" s="5">
        <v>34275.03</v>
      </c>
      <c r="AG2182" s="5">
        <v>34013.410000000003</v>
      </c>
      <c r="AH2182" s="5">
        <v>1160</v>
      </c>
      <c r="AI2182" s="5">
        <v>62707.19</v>
      </c>
      <c r="AJ2182">
        <v>2</v>
      </c>
      <c r="AK2182" s="5">
        <v>26931.51</v>
      </c>
      <c r="AL2182" s="5">
        <v>0</v>
      </c>
      <c r="AM2182" s="5">
        <v>34099.64</v>
      </c>
      <c r="AN2182">
        <v>4</v>
      </c>
      <c r="AO2182">
        <v>5</v>
      </c>
      <c r="AP2182" t="str">
        <f t="shared" si="311"/>
        <v>No</v>
      </c>
      <c r="AQ2182">
        <v>4</v>
      </c>
      <c r="AR2182" s="5">
        <f t="shared" si="312"/>
        <v>1987046.17</v>
      </c>
      <c r="AS2182" s="5">
        <f t="shared" si="313"/>
        <v>336928.55</v>
      </c>
      <c r="AT2182" t="s">
        <v>1641</v>
      </c>
      <c r="AU2182" t="s">
        <v>6189</v>
      </c>
      <c r="AV2182" t="s">
        <v>6201</v>
      </c>
      <c r="AW2182" t="s">
        <v>6175</v>
      </c>
      <c r="AX2182" t="s">
        <v>6167</v>
      </c>
      <c r="AY2182">
        <v>54</v>
      </c>
      <c r="AZ2182">
        <v>1</v>
      </c>
      <c r="BA2182">
        <v>0</v>
      </c>
      <c r="BB2182" t="s">
        <v>6168</v>
      </c>
      <c r="BC2182">
        <v>1</v>
      </c>
      <c r="BD2182">
        <v>0</v>
      </c>
      <c r="BE2182" t="s">
        <v>6178</v>
      </c>
      <c r="BF2182" t="s">
        <v>6212</v>
      </c>
      <c r="BG2182">
        <v>0</v>
      </c>
      <c r="BH2182" t="s">
        <v>6171</v>
      </c>
      <c r="BI2182">
        <v>21</v>
      </c>
      <c r="BJ2182" t="s">
        <v>6172</v>
      </c>
      <c r="BK2182">
        <v>0</v>
      </c>
      <c r="BL2182">
        <v>59</v>
      </c>
      <c r="BM2182" s="3">
        <f t="shared" si="314"/>
        <v>0.88135593220338981</v>
      </c>
    </row>
    <row r="2183" spans="1:65">
      <c r="A2183" t="s">
        <v>2316</v>
      </c>
      <c r="B2183" s="2">
        <v>45788</v>
      </c>
      <c r="C2183" t="s">
        <v>1632</v>
      </c>
      <c r="D2183" t="s">
        <v>2135</v>
      </c>
      <c r="E2183">
        <v>5</v>
      </c>
      <c r="F2183" t="s">
        <v>72</v>
      </c>
      <c r="G2183" t="s">
        <v>50</v>
      </c>
      <c r="H2183" t="s">
        <v>179</v>
      </c>
      <c r="I2183" t="s">
        <v>74</v>
      </c>
      <c r="J2183" t="s">
        <v>53</v>
      </c>
      <c r="K2183" t="s">
        <v>75</v>
      </c>
      <c r="L2183" t="s">
        <v>87</v>
      </c>
      <c r="M2183" t="s">
        <v>56</v>
      </c>
      <c r="N2183" t="s">
        <v>94</v>
      </c>
      <c r="O2183" t="s">
        <v>120</v>
      </c>
      <c r="P2183">
        <v>68</v>
      </c>
      <c r="Q2183">
        <v>71</v>
      </c>
      <c r="R2183">
        <v>71</v>
      </c>
      <c r="S2183">
        <v>1</v>
      </c>
      <c r="T2183">
        <f t="shared" si="306"/>
        <v>70</v>
      </c>
      <c r="U2183">
        <v>67</v>
      </c>
      <c r="V2183">
        <f t="shared" si="307"/>
        <v>3</v>
      </c>
      <c r="W2183" s="3">
        <f t="shared" si="308"/>
        <v>1.4084507042253521E-2</v>
      </c>
      <c r="X2183">
        <v>34</v>
      </c>
      <c r="Y2183" s="4">
        <v>2.7</v>
      </c>
      <c r="Z2183" s="4">
        <v>1.4</v>
      </c>
      <c r="AA2183" s="5">
        <v>36004.720000000001</v>
      </c>
      <c r="AB2183" s="5">
        <f t="shared" si="309"/>
        <v>2412316.2400000002</v>
      </c>
      <c r="AC2183" s="5">
        <v>24111.14</v>
      </c>
      <c r="AD2183" s="5">
        <f t="shared" si="310"/>
        <v>1711890.94</v>
      </c>
      <c r="AE2183" s="5">
        <v>120627.58</v>
      </c>
      <c r="AF2183" s="5">
        <v>33157.83</v>
      </c>
      <c r="AG2183" s="5">
        <v>10978.52</v>
      </c>
      <c r="AH2183" s="5">
        <v>2030</v>
      </c>
      <c r="AI2183" s="5">
        <v>3550</v>
      </c>
      <c r="AJ2183">
        <v>0</v>
      </c>
      <c r="AK2183" s="5">
        <v>0</v>
      </c>
      <c r="AL2183" s="5">
        <v>2128.87</v>
      </c>
      <c r="AM2183" s="5">
        <v>47866.57</v>
      </c>
      <c r="AN2183">
        <v>4</v>
      </c>
      <c r="AO2183">
        <v>5</v>
      </c>
      <c r="AP2183" t="str">
        <f t="shared" si="311"/>
        <v>No</v>
      </c>
      <c r="AQ2183">
        <v>3</v>
      </c>
      <c r="AR2183" s="5">
        <f t="shared" si="312"/>
        <v>1932230.31</v>
      </c>
      <c r="AS2183" s="5">
        <f t="shared" si="313"/>
        <v>480085.93</v>
      </c>
      <c r="AT2183" t="s">
        <v>59</v>
      </c>
      <c r="AU2183" t="s">
        <v>6164</v>
      </c>
      <c r="AV2183" t="s">
        <v>6165</v>
      </c>
      <c r="AW2183" t="s">
        <v>6166</v>
      </c>
      <c r="AX2183" t="s">
        <v>6184</v>
      </c>
      <c r="AY2183">
        <v>68</v>
      </c>
      <c r="AZ2183">
        <v>0</v>
      </c>
      <c r="BA2183">
        <v>26</v>
      </c>
      <c r="BB2183" t="s">
        <v>6180</v>
      </c>
      <c r="BC2183">
        <v>1</v>
      </c>
      <c r="BD2183">
        <v>0</v>
      </c>
      <c r="BE2183" t="s">
        <v>6178</v>
      </c>
      <c r="BF2183" t="s">
        <v>6170</v>
      </c>
      <c r="BG2183">
        <v>1</v>
      </c>
      <c r="BH2183" t="s">
        <v>6179</v>
      </c>
      <c r="BI2183">
        <v>40</v>
      </c>
      <c r="BJ2183" t="s">
        <v>6172</v>
      </c>
      <c r="BK2183">
        <v>0</v>
      </c>
      <c r="BL2183">
        <v>74</v>
      </c>
      <c r="BM2183" s="3">
        <f t="shared" si="314"/>
        <v>0.95945945945945943</v>
      </c>
    </row>
    <row r="2184" spans="1:65">
      <c r="A2184" t="s">
        <v>2317</v>
      </c>
      <c r="B2184" s="2">
        <v>45788</v>
      </c>
      <c r="C2184" t="s">
        <v>1632</v>
      </c>
      <c r="D2184" t="s">
        <v>2135</v>
      </c>
      <c r="E2184">
        <v>5</v>
      </c>
      <c r="F2184" t="s">
        <v>78</v>
      </c>
      <c r="G2184" t="s">
        <v>50</v>
      </c>
      <c r="H2184" t="s">
        <v>161</v>
      </c>
      <c r="I2184" t="s">
        <v>64</v>
      </c>
      <c r="J2184" t="s">
        <v>53</v>
      </c>
      <c r="K2184" t="s">
        <v>66</v>
      </c>
      <c r="L2184" t="s">
        <v>67</v>
      </c>
      <c r="M2184" t="s">
        <v>56</v>
      </c>
      <c r="N2184" t="s">
        <v>69</v>
      </c>
      <c r="O2184" t="s">
        <v>70</v>
      </c>
      <c r="P2184">
        <v>78</v>
      </c>
      <c r="Q2184">
        <v>83</v>
      </c>
      <c r="R2184">
        <v>82</v>
      </c>
      <c r="S2184">
        <v>2</v>
      </c>
      <c r="T2184">
        <f t="shared" si="306"/>
        <v>80</v>
      </c>
      <c r="U2184">
        <v>77</v>
      </c>
      <c r="V2184">
        <f t="shared" si="307"/>
        <v>3</v>
      </c>
      <c r="W2184" s="3">
        <f t="shared" si="308"/>
        <v>2.4390243902439025E-2</v>
      </c>
      <c r="X2184">
        <v>36</v>
      </c>
      <c r="Y2184" s="4">
        <v>6.2</v>
      </c>
      <c r="Z2184" s="4">
        <v>2.1</v>
      </c>
      <c r="AA2184" s="5">
        <v>30455.17</v>
      </c>
      <c r="AB2184" s="5">
        <f t="shared" si="309"/>
        <v>2345048.09</v>
      </c>
      <c r="AC2184" s="5">
        <v>23124.02</v>
      </c>
      <c r="AD2184" s="5">
        <f t="shared" si="310"/>
        <v>1896169.64</v>
      </c>
      <c r="AE2184" s="5">
        <v>137709.03</v>
      </c>
      <c r="AF2184" s="5">
        <v>39808.25</v>
      </c>
      <c r="AG2184" s="5">
        <v>9709.23</v>
      </c>
      <c r="AH2184" s="5">
        <v>3045</v>
      </c>
      <c r="AI2184" s="5">
        <v>7091.89</v>
      </c>
      <c r="AJ2184">
        <v>0</v>
      </c>
      <c r="AK2184" s="5">
        <v>0</v>
      </c>
      <c r="AL2184" s="5">
        <v>33958.870000000003</v>
      </c>
      <c r="AM2184" s="5">
        <v>79650.23</v>
      </c>
      <c r="AN2184">
        <v>4</v>
      </c>
      <c r="AO2184">
        <v>3</v>
      </c>
      <c r="AP2184" t="str">
        <f t="shared" si="311"/>
        <v>Yes</v>
      </c>
      <c r="AQ2184">
        <v>0</v>
      </c>
      <c r="AR2184" s="5">
        <f t="shared" si="312"/>
        <v>2207142.14</v>
      </c>
      <c r="AS2184" s="5">
        <f t="shared" si="313"/>
        <v>137905.95000000001</v>
      </c>
      <c r="AT2184" t="s">
        <v>59</v>
      </c>
      <c r="AU2184" t="s">
        <v>6164</v>
      </c>
      <c r="AV2184" t="s">
        <v>6165</v>
      </c>
      <c r="AW2184" t="s">
        <v>6166</v>
      </c>
      <c r="AX2184" t="s">
        <v>6167</v>
      </c>
      <c r="AY2184">
        <v>80</v>
      </c>
      <c r="AZ2184">
        <v>2</v>
      </c>
      <c r="BA2184">
        <v>18</v>
      </c>
      <c r="BB2184" t="s">
        <v>6185</v>
      </c>
      <c r="BC2184">
        <v>0</v>
      </c>
      <c r="BD2184">
        <v>0</v>
      </c>
      <c r="BE2184" t="s">
        <v>6169</v>
      </c>
      <c r="BF2184" t="s">
        <v>6170</v>
      </c>
      <c r="BG2184">
        <v>1</v>
      </c>
      <c r="BH2184" t="s">
        <v>6179</v>
      </c>
      <c r="BI2184">
        <v>29</v>
      </c>
      <c r="BJ2184" t="s">
        <v>6172</v>
      </c>
      <c r="BK2184">
        <v>0</v>
      </c>
      <c r="BL2184">
        <v>90</v>
      </c>
      <c r="BM2184" s="3">
        <f t="shared" si="314"/>
        <v>0.91111111111111109</v>
      </c>
    </row>
    <row r="2185" spans="1:65">
      <c r="A2185" t="s">
        <v>2318</v>
      </c>
      <c r="B2185" s="2">
        <v>45789</v>
      </c>
      <c r="C2185" t="s">
        <v>1632</v>
      </c>
      <c r="D2185" t="s">
        <v>2135</v>
      </c>
      <c r="E2185">
        <v>5</v>
      </c>
      <c r="F2185" t="s">
        <v>78</v>
      </c>
      <c r="G2185" t="s">
        <v>62</v>
      </c>
      <c r="H2185" t="s">
        <v>168</v>
      </c>
      <c r="I2185" t="s">
        <v>64</v>
      </c>
      <c r="J2185" t="s">
        <v>65</v>
      </c>
      <c r="K2185" t="s">
        <v>75</v>
      </c>
      <c r="L2185" t="s">
        <v>67</v>
      </c>
      <c r="M2185" t="s">
        <v>68</v>
      </c>
      <c r="N2185" t="s">
        <v>76</v>
      </c>
      <c r="O2185" t="s">
        <v>70</v>
      </c>
      <c r="P2185">
        <v>52</v>
      </c>
      <c r="Q2185">
        <v>53</v>
      </c>
      <c r="R2185">
        <v>50</v>
      </c>
      <c r="S2185">
        <v>3</v>
      </c>
      <c r="T2185">
        <f t="shared" si="306"/>
        <v>47</v>
      </c>
      <c r="U2185">
        <v>47</v>
      </c>
      <c r="V2185">
        <f t="shared" si="307"/>
        <v>0</v>
      </c>
      <c r="W2185" s="3">
        <f t="shared" si="308"/>
        <v>0.06</v>
      </c>
      <c r="X2185">
        <v>25</v>
      </c>
      <c r="Y2185" s="4">
        <v>2.8</v>
      </c>
      <c r="Z2185" s="4">
        <v>1</v>
      </c>
      <c r="AA2185" s="5">
        <v>51386.1</v>
      </c>
      <c r="AB2185" s="5">
        <f t="shared" si="309"/>
        <v>2415146.7000000002</v>
      </c>
      <c r="AC2185" s="5">
        <v>32627.279999999999</v>
      </c>
      <c r="AD2185" s="5">
        <f t="shared" si="310"/>
        <v>1631364</v>
      </c>
      <c r="AE2185" s="5">
        <v>106120.34</v>
      </c>
      <c r="AF2185" s="5">
        <v>33898.58</v>
      </c>
      <c r="AG2185" s="5">
        <v>34689.86</v>
      </c>
      <c r="AH2185" s="5">
        <v>1450</v>
      </c>
      <c r="AI2185" s="5">
        <v>56789.94</v>
      </c>
      <c r="AJ2185">
        <v>1</v>
      </c>
      <c r="AK2185" s="5">
        <v>13704.97</v>
      </c>
      <c r="AL2185" s="5">
        <v>0</v>
      </c>
      <c r="AM2185" s="5">
        <v>34303.360000000001</v>
      </c>
      <c r="AN2185">
        <v>4</v>
      </c>
      <c r="AO2185">
        <v>5</v>
      </c>
      <c r="AP2185" t="str">
        <f t="shared" si="311"/>
        <v>No</v>
      </c>
      <c r="AQ2185">
        <v>2</v>
      </c>
      <c r="AR2185" s="5">
        <f t="shared" si="312"/>
        <v>1912321.05</v>
      </c>
      <c r="AS2185" s="5">
        <f t="shared" si="313"/>
        <v>502825.65</v>
      </c>
      <c r="AT2185" t="s">
        <v>116</v>
      </c>
      <c r="AU2185" t="s">
        <v>6173</v>
      </c>
      <c r="AV2185" t="s">
        <v>6174</v>
      </c>
      <c r="AW2185" t="s">
        <v>6175</v>
      </c>
      <c r="AX2185" t="s">
        <v>6167</v>
      </c>
      <c r="AY2185">
        <v>52</v>
      </c>
      <c r="AZ2185">
        <v>0</v>
      </c>
      <c r="BA2185">
        <v>0</v>
      </c>
      <c r="BB2185" t="s">
        <v>6168</v>
      </c>
      <c r="BC2185">
        <v>0</v>
      </c>
      <c r="BD2185">
        <v>1</v>
      </c>
      <c r="BE2185" t="s">
        <v>6188</v>
      </c>
      <c r="BF2185" t="s">
        <v>6210</v>
      </c>
      <c r="BG2185">
        <v>0</v>
      </c>
      <c r="BH2185" t="s">
        <v>6171</v>
      </c>
      <c r="BI2185">
        <v>23</v>
      </c>
      <c r="BJ2185" t="s">
        <v>6172</v>
      </c>
      <c r="BK2185">
        <v>0</v>
      </c>
      <c r="BL2185">
        <v>63</v>
      </c>
      <c r="BM2185" s="3">
        <f t="shared" si="314"/>
        <v>0.79365079365079361</v>
      </c>
    </row>
    <row r="2186" spans="1:65">
      <c r="A2186" t="s">
        <v>2319</v>
      </c>
      <c r="B2186" s="2">
        <v>45789</v>
      </c>
      <c r="C2186" t="s">
        <v>1632</v>
      </c>
      <c r="D2186" t="s">
        <v>2135</v>
      </c>
      <c r="E2186">
        <v>5</v>
      </c>
      <c r="F2186" t="s">
        <v>72</v>
      </c>
      <c r="G2186" t="s">
        <v>79</v>
      </c>
      <c r="H2186" t="s">
        <v>102</v>
      </c>
      <c r="I2186" t="s">
        <v>74</v>
      </c>
      <c r="J2186" t="s">
        <v>65</v>
      </c>
      <c r="K2186" t="s">
        <v>75</v>
      </c>
      <c r="L2186" t="s">
        <v>92</v>
      </c>
      <c r="M2186" t="s">
        <v>56</v>
      </c>
      <c r="N2186" t="s">
        <v>76</v>
      </c>
      <c r="O2186" t="s">
        <v>58</v>
      </c>
      <c r="P2186">
        <v>61</v>
      </c>
      <c r="Q2186">
        <v>64</v>
      </c>
      <c r="R2186">
        <v>64</v>
      </c>
      <c r="S2186">
        <v>1</v>
      </c>
      <c r="T2186">
        <f t="shared" si="306"/>
        <v>63</v>
      </c>
      <c r="U2186">
        <v>60</v>
      </c>
      <c r="V2186">
        <f t="shared" si="307"/>
        <v>3</v>
      </c>
      <c r="W2186" s="3">
        <f t="shared" si="308"/>
        <v>1.5625E-2</v>
      </c>
      <c r="X2186">
        <v>24</v>
      </c>
      <c r="Y2186" s="4">
        <v>4.8</v>
      </c>
      <c r="Z2186" s="4">
        <v>1.8</v>
      </c>
      <c r="AA2186" s="5">
        <v>52238.3</v>
      </c>
      <c r="AB2186" s="5">
        <f t="shared" si="309"/>
        <v>3134298</v>
      </c>
      <c r="AC2186" s="5">
        <v>35276.94</v>
      </c>
      <c r="AD2186" s="5">
        <f t="shared" si="310"/>
        <v>2257724.16</v>
      </c>
      <c r="AE2186" s="5">
        <v>141450.04</v>
      </c>
      <c r="AF2186" s="5">
        <v>38716.51</v>
      </c>
      <c r="AG2186" s="5">
        <v>8973.4599999999991</v>
      </c>
      <c r="AH2186" s="5">
        <v>2610</v>
      </c>
      <c r="AI2186" s="5">
        <v>5075.8599999999997</v>
      </c>
      <c r="AJ2186">
        <v>0</v>
      </c>
      <c r="AK2186" s="5">
        <v>0</v>
      </c>
      <c r="AL2186" s="5">
        <v>3379.66</v>
      </c>
      <c r="AM2186" s="5">
        <v>39729.93</v>
      </c>
      <c r="AN2186">
        <v>4</v>
      </c>
      <c r="AO2186">
        <v>4</v>
      </c>
      <c r="AP2186" t="str">
        <f t="shared" si="311"/>
        <v>Yes</v>
      </c>
      <c r="AQ2186">
        <v>0</v>
      </c>
      <c r="AR2186" s="5">
        <f t="shared" si="312"/>
        <v>2497659.62</v>
      </c>
      <c r="AS2186" s="5">
        <f t="shared" si="313"/>
        <v>636638.38</v>
      </c>
      <c r="AT2186" t="s">
        <v>59</v>
      </c>
      <c r="AU2186" t="s">
        <v>6164</v>
      </c>
      <c r="AV2186" t="s">
        <v>6165</v>
      </c>
      <c r="AW2186" t="s">
        <v>6166</v>
      </c>
      <c r="AX2186" t="s">
        <v>6184</v>
      </c>
      <c r="AY2186">
        <v>63</v>
      </c>
      <c r="AZ2186">
        <v>0</v>
      </c>
      <c r="BA2186">
        <v>24</v>
      </c>
      <c r="BB2186" t="s">
        <v>6180</v>
      </c>
      <c r="BC2186">
        <v>0</v>
      </c>
      <c r="BD2186">
        <v>0</v>
      </c>
      <c r="BE2186" t="s">
        <v>6169</v>
      </c>
      <c r="BF2186" t="s">
        <v>6170</v>
      </c>
      <c r="BG2186">
        <v>1</v>
      </c>
      <c r="BH2186" t="s">
        <v>6179</v>
      </c>
      <c r="BI2186">
        <v>28</v>
      </c>
      <c r="BJ2186" t="s">
        <v>6172</v>
      </c>
      <c r="BK2186">
        <v>0</v>
      </c>
      <c r="BL2186">
        <v>72</v>
      </c>
      <c r="BM2186" s="3">
        <f t="shared" si="314"/>
        <v>0.88888888888888884</v>
      </c>
    </row>
    <row r="2187" spans="1:65">
      <c r="A2187" t="s">
        <v>2320</v>
      </c>
      <c r="B2187" s="2">
        <v>45789</v>
      </c>
      <c r="C2187" t="s">
        <v>1632</v>
      </c>
      <c r="D2187" t="s">
        <v>2135</v>
      </c>
      <c r="E2187">
        <v>5</v>
      </c>
      <c r="F2187" t="s">
        <v>72</v>
      </c>
      <c r="G2187" t="s">
        <v>62</v>
      </c>
      <c r="H2187" t="s">
        <v>150</v>
      </c>
      <c r="I2187" t="s">
        <v>64</v>
      </c>
      <c r="J2187" t="s">
        <v>53</v>
      </c>
      <c r="K2187" t="s">
        <v>54</v>
      </c>
      <c r="L2187" t="s">
        <v>67</v>
      </c>
      <c r="M2187" t="s">
        <v>56</v>
      </c>
      <c r="N2187" t="s">
        <v>69</v>
      </c>
      <c r="O2187" t="s">
        <v>70</v>
      </c>
      <c r="P2187">
        <v>66</v>
      </c>
      <c r="Q2187">
        <v>67</v>
      </c>
      <c r="R2187">
        <v>67</v>
      </c>
      <c r="S2187">
        <v>2</v>
      </c>
      <c r="T2187">
        <f t="shared" si="306"/>
        <v>65</v>
      </c>
      <c r="U2187">
        <v>64</v>
      </c>
      <c r="V2187">
        <f t="shared" si="307"/>
        <v>1</v>
      </c>
      <c r="W2187" s="3">
        <f t="shared" si="308"/>
        <v>2.9850746268656716E-2</v>
      </c>
      <c r="X2187">
        <v>24</v>
      </c>
      <c r="Y2187" s="4">
        <v>0.1</v>
      </c>
      <c r="Z2187" s="4">
        <v>0.7</v>
      </c>
      <c r="AA2187" s="5">
        <v>39042.480000000003</v>
      </c>
      <c r="AB2187" s="5">
        <f t="shared" si="309"/>
        <v>2498718.7200000002</v>
      </c>
      <c r="AC2187" s="5">
        <v>22900.18</v>
      </c>
      <c r="AD2187" s="5">
        <f t="shared" si="310"/>
        <v>1534312.06</v>
      </c>
      <c r="AE2187" s="5">
        <v>110982.33</v>
      </c>
      <c r="AF2187" s="5">
        <v>29219.37</v>
      </c>
      <c r="AG2187" s="5">
        <v>9154.6200000000008</v>
      </c>
      <c r="AH2187" s="5">
        <v>1015</v>
      </c>
      <c r="AI2187" s="5">
        <v>7029.51</v>
      </c>
      <c r="AJ2187">
        <v>0</v>
      </c>
      <c r="AK2187" s="5">
        <v>0</v>
      </c>
      <c r="AL2187" s="5">
        <v>707.43</v>
      </c>
      <c r="AM2187" s="5">
        <v>43561.9</v>
      </c>
      <c r="AN2187">
        <v>4</v>
      </c>
      <c r="AO2187">
        <v>5</v>
      </c>
      <c r="AP2187" t="str">
        <f t="shared" si="311"/>
        <v>No</v>
      </c>
      <c r="AQ2187">
        <v>1</v>
      </c>
      <c r="AR2187" s="5">
        <f t="shared" si="312"/>
        <v>1735982.22</v>
      </c>
      <c r="AS2187" s="5">
        <f t="shared" si="313"/>
        <v>762736.5</v>
      </c>
      <c r="AT2187" t="s">
        <v>59</v>
      </c>
      <c r="AU2187" t="s">
        <v>6164</v>
      </c>
      <c r="AV2187" t="s">
        <v>6165</v>
      </c>
      <c r="AW2187" t="s">
        <v>6166</v>
      </c>
      <c r="AX2187" t="s">
        <v>6184</v>
      </c>
      <c r="AY2187">
        <v>68</v>
      </c>
      <c r="AZ2187">
        <v>0</v>
      </c>
      <c r="BA2187">
        <v>11</v>
      </c>
      <c r="BB2187" t="s">
        <v>6198</v>
      </c>
      <c r="BC2187">
        <v>0</v>
      </c>
      <c r="BD2187">
        <v>1</v>
      </c>
      <c r="BE2187" t="s">
        <v>6196</v>
      </c>
      <c r="BF2187" t="s">
        <v>6170</v>
      </c>
      <c r="BG2187">
        <v>1</v>
      </c>
      <c r="BH2187" t="s">
        <v>6179</v>
      </c>
      <c r="BI2187">
        <v>31</v>
      </c>
      <c r="BJ2187" t="s">
        <v>6172</v>
      </c>
      <c r="BK2187">
        <v>0</v>
      </c>
      <c r="BL2187">
        <v>76</v>
      </c>
      <c r="BM2187" s="3">
        <f t="shared" si="314"/>
        <v>0.88157894736842102</v>
      </c>
    </row>
    <row r="2188" spans="1:65">
      <c r="A2188" t="s">
        <v>2321</v>
      </c>
      <c r="B2188" s="2">
        <v>45789</v>
      </c>
      <c r="C2188" t="s">
        <v>1632</v>
      </c>
      <c r="D2188" t="s">
        <v>2135</v>
      </c>
      <c r="E2188">
        <v>5</v>
      </c>
      <c r="F2188" t="s">
        <v>49</v>
      </c>
      <c r="G2188" t="s">
        <v>62</v>
      </c>
      <c r="H2188" t="s">
        <v>141</v>
      </c>
      <c r="I2188" t="s">
        <v>64</v>
      </c>
      <c r="J2188" t="s">
        <v>65</v>
      </c>
      <c r="K2188" t="s">
        <v>66</v>
      </c>
      <c r="L2188" t="s">
        <v>55</v>
      </c>
      <c r="M2188" t="s">
        <v>56</v>
      </c>
      <c r="N2188" t="s">
        <v>94</v>
      </c>
      <c r="O2188" t="s">
        <v>70</v>
      </c>
      <c r="P2188">
        <v>53</v>
      </c>
      <c r="Q2188">
        <v>55</v>
      </c>
      <c r="R2188">
        <v>55</v>
      </c>
      <c r="S2188">
        <v>1</v>
      </c>
      <c r="T2188">
        <f t="shared" si="306"/>
        <v>54</v>
      </c>
      <c r="U2188">
        <v>52</v>
      </c>
      <c r="V2188">
        <f t="shared" si="307"/>
        <v>2</v>
      </c>
      <c r="W2188" s="3">
        <f t="shared" si="308"/>
        <v>1.8181818181818181E-2</v>
      </c>
      <c r="X2188">
        <v>10</v>
      </c>
      <c r="Y2188" s="4">
        <v>5.3</v>
      </c>
      <c r="Z2188" s="4">
        <v>1.3</v>
      </c>
      <c r="AA2188" s="5">
        <v>49490.52</v>
      </c>
      <c r="AB2188" s="5">
        <f t="shared" si="309"/>
        <v>2573507.04</v>
      </c>
      <c r="AC2188" s="5">
        <v>34798.589999999997</v>
      </c>
      <c r="AD2188" s="5">
        <f t="shared" si="310"/>
        <v>1913922.45</v>
      </c>
      <c r="AE2188" s="5">
        <v>120502.93</v>
      </c>
      <c r="AF2188" s="5">
        <v>35767.69</v>
      </c>
      <c r="AG2188" s="5">
        <v>7622.06</v>
      </c>
      <c r="AH2188" s="5">
        <v>1885</v>
      </c>
      <c r="AI2188" s="5">
        <v>5060</v>
      </c>
      <c r="AJ2188">
        <v>0</v>
      </c>
      <c r="AK2188" s="5">
        <v>0</v>
      </c>
      <c r="AL2188" s="5">
        <v>2151.7199999999998</v>
      </c>
      <c r="AM2188" s="5">
        <v>31957.89</v>
      </c>
      <c r="AN2188">
        <v>4</v>
      </c>
      <c r="AO2188">
        <v>3</v>
      </c>
      <c r="AP2188" t="str">
        <f t="shared" si="311"/>
        <v>Yes</v>
      </c>
      <c r="AQ2188">
        <v>1</v>
      </c>
      <c r="AR2188" s="5">
        <f t="shared" si="312"/>
        <v>2118869.7400000002</v>
      </c>
      <c r="AS2188" s="5">
        <f t="shared" si="313"/>
        <v>454637.3</v>
      </c>
      <c r="AT2188" t="s">
        <v>59</v>
      </c>
      <c r="AU2188" t="s">
        <v>6164</v>
      </c>
      <c r="AV2188" t="s">
        <v>6165</v>
      </c>
      <c r="AW2188" t="s">
        <v>6166</v>
      </c>
      <c r="AX2188" t="s">
        <v>6184</v>
      </c>
      <c r="AY2188">
        <v>54</v>
      </c>
      <c r="AZ2188">
        <v>0</v>
      </c>
      <c r="BA2188">
        <v>18</v>
      </c>
      <c r="BB2188" t="s">
        <v>6180</v>
      </c>
      <c r="BC2188">
        <v>0</v>
      </c>
      <c r="BD2188">
        <v>0</v>
      </c>
      <c r="BE2188" t="s">
        <v>6169</v>
      </c>
      <c r="BF2188" t="s">
        <v>6170</v>
      </c>
      <c r="BG2188">
        <v>0</v>
      </c>
      <c r="BH2188" t="s">
        <v>6171</v>
      </c>
      <c r="BI2188">
        <v>13</v>
      </c>
      <c r="BJ2188" t="s">
        <v>6172</v>
      </c>
      <c r="BK2188">
        <v>0</v>
      </c>
      <c r="BL2188">
        <v>64</v>
      </c>
      <c r="BM2188" s="3">
        <f t="shared" si="314"/>
        <v>0.859375</v>
      </c>
    </row>
    <row r="2189" spans="1:65">
      <c r="A2189" t="s">
        <v>2322</v>
      </c>
      <c r="B2189" s="2">
        <v>45789</v>
      </c>
      <c r="C2189" t="s">
        <v>1632</v>
      </c>
      <c r="D2189" t="s">
        <v>2135</v>
      </c>
      <c r="E2189">
        <v>5</v>
      </c>
      <c r="F2189" t="s">
        <v>49</v>
      </c>
      <c r="G2189" t="s">
        <v>79</v>
      </c>
      <c r="H2189" t="s">
        <v>111</v>
      </c>
      <c r="I2189" t="s">
        <v>74</v>
      </c>
      <c r="J2189" t="s">
        <v>65</v>
      </c>
      <c r="K2189" t="s">
        <v>66</v>
      </c>
      <c r="L2189" t="s">
        <v>92</v>
      </c>
      <c r="M2189" t="s">
        <v>56</v>
      </c>
      <c r="N2189" t="s">
        <v>109</v>
      </c>
      <c r="O2189" t="s">
        <v>70</v>
      </c>
      <c r="P2189">
        <v>55</v>
      </c>
      <c r="Q2189">
        <v>56</v>
      </c>
      <c r="R2189">
        <v>53</v>
      </c>
      <c r="S2189">
        <v>1</v>
      </c>
      <c r="T2189">
        <f t="shared" si="306"/>
        <v>52</v>
      </c>
      <c r="U2189">
        <v>52</v>
      </c>
      <c r="V2189">
        <f t="shared" si="307"/>
        <v>0</v>
      </c>
      <c r="W2189" s="3">
        <f t="shared" si="308"/>
        <v>1.8867924528301886E-2</v>
      </c>
      <c r="X2189">
        <v>36</v>
      </c>
      <c r="Y2189" s="4">
        <v>3.7</v>
      </c>
      <c r="Z2189" s="4">
        <v>1.1000000000000001</v>
      </c>
      <c r="AA2189" s="5">
        <v>48771.92</v>
      </c>
      <c r="AB2189" s="5">
        <f t="shared" si="309"/>
        <v>2536139.84</v>
      </c>
      <c r="AC2189" s="5">
        <v>35297.47</v>
      </c>
      <c r="AD2189" s="5">
        <f t="shared" si="310"/>
        <v>1870765.91</v>
      </c>
      <c r="AE2189" s="5">
        <v>118849.61</v>
      </c>
      <c r="AF2189" s="5">
        <v>36584.39</v>
      </c>
      <c r="AG2189" s="5">
        <v>10907.76</v>
      </c>
      <c r="AH2189" s="5">
        <v>1595</v>
      </c>
      <c r="AI2189" s="5">
        <v>5079.17</v>
      </c>
      <c r="AJ2189">
        <v>0</v>
      </c>
      <c r="AK2189" s="5">
        <v>0</v>
      </c>
      <c r="AL2189" s="5">
        <v>0</v>
      </c>
      <c r="AM2189" s="5">
        <v>89807.73</v>
      </c>
      <c r="AN2189">
        <v>8</v>
      </c>
      <c r="AO2189">
        <v>11</v>
      </c>
      <c r="AP2189" t="str">
        <f t="shared" si="311"/>
        <v>No</v>
      </c>
      <c r="AQ2189">
        <v>2</v>
      </c>
      <c r="AR2189" s="5">
        <f t="shared" si="312"/>
        <v>2133589.5699999998</v>
      </c>
      <c r="AS2189" s="5">
        <f t="shared" si="313"/>
        <v>402550.27</v>
      </c>
      <c r="AT2189" t="s">
        <v>59</v>
      </c>
      <c r="AU2189" t="s">
        <v>6164</v>
      </c>
      <c r="AV2189" t="s">
        <v>6165</v>
      </c>
      <c r="AW2189" t="s">
        <v>6166</v>
      </c>
      <c r="AX2189" t="s">
        <v>6167</v>
      </c>
      <c r="AY2189">
        <v>56</v>
      </c>
      <c r="AZ2189">
        <v>1</v>
      </c>
      <c r="BA2189">
        <v>0</v>
      </c>
      <c r="BB2189" t="s">
        <v>6168</v>
      </c>
      <c r="BC2189">
        <v>0</v>
      </c>
      <c r="BD2189">
        <v>3</v>
      </c>
      <c r="BE2189" t="s">
        <v>6188</v>
      </c>
      <c r="BF2189" t="s">
        <v>6170</v>
      </c>
      <c r="BG2189">
        <v>0</v>
      </c>
      <c r="BH2189" t="s">
        <v>6171</v>
      </c>
      <c r="BI2189">
        <v>50</v>
      </c>
      <c r="BJ2189" t="s">
        <v>6172</v>
      </c>
      <c r="BK2189">
        <v>0</v>
      </c>
      <c r="BL2189">
        <v>62</v>
      </c>
      <c r="BM2189" s="3">
        <f t="shared" si="314"/>
        <v>0.85483870967741937</v>
      </c>
    </row>
    <row r="2190" spans="1:65">
      <c r="A2190" t="s">
        <v>2323</v>
      </c>
      <c r="B2190" s="2">
        <v>45789</v>
      </c>
      <c r="C2190" t="s">
        <v>1632</v>
      </c>
      <c r="D2190" t="s">
        <v>2135</v>
      </c>
      <c r="E2190">
        <v>5</v>
      </c>
      <c r="F2190" t="s">
        <v>78</v>
      </c>
      <c r="G2190" t="s">
        <v>79</v>
      </c>
      <c r="H2190" t="s">
        <v>143</v>
      </c>
      <c r="I2190" t="s">
        <v>52</v>
      </c>
      <c r="J2190" t="s">
        <v>53</v>
      </c>
      <c r="K2190" t="s">
        <v>75</v>
      </c>
      <c r="L2190" t="s">
        <v>92</v>
      </c>
      <c r="M2190" t="s">
        <v>56</v>
      </c>
      <c r="N2190" t="s">
        <v>94</v>
      </c>
      <c r="O2190" t="s">
        <v>82</v>
      </c>
      <c r="P2190">
        <v>64</v>
      </c>
      <c r="Q2190">
        <v>66</v>
      </c>
      <c r="R2190">
        <v>63</v>
      </c>
      <c r="S2190">
        <v>2</v>
      </c>
      <c r="T2190">
        <f t="shared" si="306"/>
        <v>61</v>
      </c>
      <c r="U2190">
        <v>61</v>
      </c>
      <c r="V2190">
        <f t="shared" si="307"/>
        <v>0</v>
      </c>
      <c r="W2190" s="3">
        <f t="shared" si="308"/>
        <v>3.1746031746031744E-2</v>
      </c>
      <c r="X2190">
        <v>41</v>
      </c>
      <c r="Y2190" s="4">
        <v>4.0999999999999996</v>
      </c>
      <c r="Z2190" s="4">
        <v>1.3</v>
      </c>
      <c r="AA2190" s="5">
        <v>35839.79</v>
      </c>
      <c r="AB2190" s="5">
        <f t="shared" si="309"/>
        <v>2186227.19</v>
      </c>
      <c r="AC2190" s="5">
        <v>23823.439999999999</v>
      </c>
      <c r="AD2190" s="5">
        <f t="shared" si="310"/>
        <v>1500876.72</v>
      </c>
      <c r="AE2190" s="5">
        <v>111520.57</v>
      </c>
      <c r="AF2190" s="5">
        <v>30264.84</v>
      </c>
      <c r="AG2190" s="5">
        <v>11847.91</v>
      </c>
      <c r="AH2190" s="5">
        <v>1885</v>
      </c>
      <c r="AI2190" s="5">
        <v>7073.68</v>
      </c>
      <c r="AJ2190">
        <v>0</v>
      </c>
      <c r="AK2190" s="5">
        <v>0</v>
      </c>
      <c r="AL2190" s="5">
        <v>0</v>
      </c>
      <c r="AM2190" s="5">
        <v>44172.32</v>
      </c>
      <c r="AN2190">
        <v>4</v>
      </c>
      <c r="AO2190">
        <v>5</v>
      </c>
      <c r="AP2190" t="str">
        <f t="shared" si="311"/>
        <v>No</v>
      </c>
      <c r="AQ2190">
        <v>3</v>
      </c>
      <c r="AR2190" s="5">
        <f t="shared" si="312"/>
        <v>1707641.04</v>
      </c>
      <c r="AS2190" s="5">
        <f t="shared" si="313"/>
        <v>478586.15</v>
      </c>
      <c r="AT2190" t="s">
        <v>59</v>
      </c>
      <c r="AU2190" t="s">
        <v>6164</v>
      </c>
      <c r="AV2190" t="s">
        <v>6165</v>
      </c>
      <c r="AW2190" t="s">
        <v>6166</v>
      </c>
      <c r="AX2190" t="s">
        <v>6167</v>
      </c>
      <c r="AY2190">
        <v>64</v>
      </c>
      <c r="AZ2190">
        <v>0</v>
      </c>
      <c r="BA2190">
        <v>0</v>
      </c>
      <c r="BB2190" t="s">
        <v>6168</v>
      </c>
      <c r="BC2190">
        <v>0</v>
      </c>
      <c r="BD2190">
        <v>1</v>
      </c>
      <c r="BE2190" t="s">
        <v>6188</v>
      </c>
      <c r="BF2190" t="s">
        <v>6170</v>
      </c>
      <c r="BG2190">
        <v>0</v>
      </c>
      <c r="BH2190" t="s">
        <v>6171</v>
      </c>
      <c r="BI2190">
        <v>38</v>
      </c>
      <c r="BJ2190" t="s">
        <v>6172</v>
      </c>
      <c r="BK2190">
        <v>0</v>
      </c>
      <c r="BL2190">
        <v>70</v>
      </c>
      <c r="BM2190" s="3">
        <f t="shared" si="314"/>
        <v>0.9</v>
      </c>
    </row>
    <row r="2191" spans="1:65">
      <c r="A2191" t="s">
        <v>2324</v>
      </c>
      <c r="B2191" s="2">
        <v>45789</v>
      </c>
      <c r="C2191" t="s">
        <v>1632</v>
      </c>
      <c r="D2191" t="s">
        <v>2135</v>
      </c>
      <c r="E2191">
        <v>5</v>
      </c>
      <c r="F2191" t="s">
        <v>61</v>
      </c>
      <c r="G2191" t="s">
        <v>79</v>
      </c>
      <c r="H2191" t="s">
        <v>123</v>
      </c>
      <c r="I2191" t="s">
        <v>74</v>
      </c>
      <c r="J2191" t="s">
        <v>53</v>
      </c>
      <c r="K2191" t="s">
        <v>66</v>
      </c>
      <c r="L2191" t="s">
        <v>92</v>
      </c>
      <c r="M2191" t="s">
        <v>68</v>
      </c>
      <c r="N2191" t="s">
        <v>69</v>
      </c>
      <c r="O2191" t="s">
        <v>82</v>
      </c>
      <c r="P2191">
        <v>74</v>
      </c>
      <c r="Q2191">
        <v>79</v>
      </c>
      <c r="R2191">
        <v>78</v>
      </c>
      <c r="S2191">
        <v>2</v>
      </c>
      <c r="T2191">
        <f t="shared" si="306"/>
        <v>76</v>
      </c>
      <c r="U2191">
        <v>74</v>
      </c>
      <c r="V2191">
        <f t="shared" si="307"/>
        <v>2</v>
      </c>
      <c r="W2191" s="3">
        <f t="shared" si="308"/>
        <v>2.564102564102564E-2</v>
      </c>
      <c r="X2191">
        <v>37</v>
      </c>
      <c r="Y2191" s="4">
        <v>6.1</v>
      </c>
      <c r="Z2191" s="4">
        <v>1.9</v>
      </c>
      <c r="AA2191" s="5">
        <v>30175.63</v>
      </c>
      <c r="AB2191" s="5">
        <f t="shared" si="309"/>
        <v>2232996.62</v>
      </c>
      <c r="AC2191" s="5">
        <v>22827.74</v>
      </c>
      <c r="AD2191" s="5">
        <f t="shared" si="310"/>
        <v>1780563.72</v>
      </c>
      <c r="AE2191" s="5">
        <v>132884.32</v>
      </c>
      <c r="AF2191" s="5">
        <v>35441.18</v>
      </c>
      <c r="AG2191" s="5">
        <v>9968.26</v>
      </c>
      <c r="AH2191" s="5">
        <v>2755</v>
      </c>
      <c r="AI2191" s="5">
        <v>7030.99</v>
      </c>
      <c r="AJ2191">
        <v>1</v>
      </c>
      <c r="AK2191" s="5">
        <v>8796.16</v>
      </c>
      <c r="AL2191" s="5">
        <v>33137.06</v>
      </c>
      <c r="AM2191" s="5">
        <v>82765.960000000006</v>
      </c>
      <c r="AN2191">
        <v>4</v>
      </c>
      <c r="AO2191">
        <v>5</v>
      </c>
      <c r="AP2191" t="str">
        <f t="shared" si="311"/>
        <v>No</v>
      </c>
      <c r="AQ2191">
        <v>4</v>
      </c>
      <c r="AR2191" s="5">
        <f t="shared" si="312"/>
        <v>2093342.65</v>
      </c>
      <c r="AS2191" s="5">
        <f t="shared" si="313"/>
        <v>139653.97</v>
      </c>
      <c r="AT2191" t="s">
        <v>59</v>
      </c>
      <c r="AU2191" t="s">
        <v>6189</v>
      </c>
      <c r="AV2191" t="s">
        <v>6190</v>
      </c>
      <c r="AW2191" t="s">
        <v>6183</v>
      </c>
      <c r="AX2191" t="s">
        <v>6167</v>
      </c>
      <c r="AY2191">
        <v>74</v>
      </c>
      <c r="AZ2191">
        <v>0</v>
      </c>
      <c r="BA2191">
        <v>18</v>
      </c>
      <c r="BB2191" t="s">
        <v>6180</v>
      </c>
      <c r="BC2191">
        <v>0</v>
      </c>
      <c r="BD2191">
        <v>1</v>
      </c>
      <c r="BE2191" t="s">
        <v>6188</v>
      </c>
      <c r="BF2191" t="s">
        <v>6170</v>
      </c>
      <c r="BG2191">
        <v>1</v>
      </c>
      <c r="BH2191" t="s">
        <v>6186</v>
      </c>
      <c r="BI2191">
        <v>26</v>
      </c>
      <c r="BJ2191" t="s">
        <v>6172</v>
      </c>
      <c r="BK2191">
        <v>0</v>
      </c>
      <c r="BL2191">
        <v>82</v>
      </c>
      <c r="BM2191" s="3">
        <f t="shared" si="314"/>
        <v>0.95121951219512191</v>
      </c>
    </row>
    <row r="2192" spans="1:65">
      <c r="A2192" t="s">
        <v>2325</v>
      </c>
      <c r="B2192" s="2">
        <v>45789</v>
      </c>
      <c r="C2192" t="s">
        <v>1632</v>
      </c>
      <c r="D2192" t="s">
        <v>2135</v>
      </c>
      <c r="E2192">
        <v>5</v>
      </c>
      <c r="F2192" t="s">
        <v>61</v>
      </c>
      <c r="G2192" t="s">
        <v>79</v>
      </c>
      <c r="H2192" t="s">
        <v>123</v>
      </c>
      <c r="I2192" t="s">
        <v>64</v>
      </c>
      <c r="J2192" t="s">
        <v>81</v>
      </c>
      <c r="K2192" t="s">
        <v>75</v>
      </c>
      <c r="L2192" t="s">
        <v>92</v>
      </c>
      <c r="M2192" t="s">
        <v>56</v>
      </c>
      <c r="N2192" t="s">
        <v>76</v>
      </c>
      <c r="O2192" t="s">
        <v>58</v>
      </c>
      <c r="P2192">
        <v>39</v>
      </c>
      <c r="Q2192">
        <v>42</v>
      </c>
      <c r="R2192">
        <v>40</v>
      </c>
      <c r="S2192">
        <v>1</v>
      </c>
      <c r="T2192">
        <f t="shared" si="306"/>
        <v>39</v>
      </c>
      <c r="U2192">
        <v>39</v>
      </c>
      <c r="V2192">
        <f t="shared" si="307"/>
        <v>0</v>
      </c>
      <c r="W2192" s="3">
        <f t="shared" si="308"/>
        <v>2.5000000000000001E-2</v>
      </c>
      <c r="X2192">
        <v>13</v>
      </c>
      <c r="Y2192" s="4">
        <v>4.2</v>
      </c>
      <c r="Z2192" s="4">
        <v>1.6</v>
      </c>
      <c r="AA2192" s="5">
        <v>78089.59</v>
      </c>
      <c r="AB2192" s="5">
        <f t="shared" si="309"/>
        <v>3045494.01</v>
      </c>
      <c r="AC2192" s="5">
        <v>53526.43</v>
      </c>
      <c r="AD2192" s="5">
        <f t="shared" si="310"/>
        <v>2141057.2000000002</v>
      </c>
      <c r="AE2192" s="5">
        <v>118384.06</v>
      </c>
      <c r="AF2192" s="5">
        <v>33289.120000000003</v>
      </c>
      <c r="AG2192" s="5">
        <v>7765.27</v>
      </c>
      <c r="AH2192" s="5">
        <v>2320</v>
      </c>
      <c r="AI2192" s="5">
        <v>7555.56</v>
      </c>
      <c r="AJ2192">
        <v>0</v>
      </c>
      <c r="AK2192" s="5">
        <v>0</v>
      </c>
      <c r="AL2192" s="5">
        <v>0</v>
      </c>
      <c r="AM2192" s="5">
        <v>28551.759999999998</v>
      </c>
      <c r="AN2192">
        <v>4</v>
      </c>
      <c r="AO2192">
        <v>6</v>
      </c>
      <c r="AP2192" t="str">
        <f t="shared" si="311"/>
        <v>No</v>
      </c>
      <c r="AQ2192">
        <v>2</v>
      </c>
      <c r="AR2192" s="5">
        <f t="shared" si="312"/>
        <v>2338922.9700000002</v>
      </c>
      <c r="AS2192" s="5">
        <f t="shared" si="313"/>
        <v>706571.04</v>
      </c>
      <c r="AT2192" t="s">
        <v>59</v>
      </c>
      <c r="AU2192" t="s">
        <v>6164</v>
      </c>
      <c r="AV2192" t="s">
        <v>6165</v>
      </c>
      <c r="AW2192" t="s">
        <v>6166</v>
      </c>
      <c r="AX2192" t="s">
        <v>6167</v>
      </c>
      <c r="AY2192">
        <v>40</v>
      </c>
      <c r="AZ2192">
        <v>0</v>
      </c>
      <c r="BA2192">
        <v>0</v>
      </c>
      <c r="BB2192" t="s">
        <v>6168</v>
      </c>
      <c r="BC2192">
        <v>0</v>
      </c>
      <c r="BD2192">
        <v>2</v>
      </c>
      <c r="BE2192" t="s">
        <v>6188</v>
      </c>
      <c r="BF2192" t="s">
        <v>6170</v>
      </c>
      <c r="BG2192">
        <v>0</v>
      </c>
      <c r="BH2192" t="s">
        <v>6171</v>
      </c>
      <c r="BI2192">
        <v>26</v>
      </c>
      <c r="BJ2192" t="s">
        <v>6172</v>
      </c>
      <c r="BK2192">
        <v>0</v>
      </c>
      <c r="BL2192">
        <v>50</v>
      </c>
      <c r="BM2192" s="3">
        <f t="shared" si="314"/>
        <v>0.8</v>
      </c>
    </row>
    <row r="2193" spans="1:65">
      <c r="A2193" t="s">
        <v>2326</v>
      </c>
      <c r="B2193" s="2">
        <v>45789</v>
      </c>
      <c r="C2193" t="s">
        <v>1632</v>
      </c>
      <c r="D2193" t="s">
        <v>2135</v>
      </c>
      <c r="E2193">
        <v>5</v>
      </c>
      <c r="F2193" t="s">
        <v>72</v>
      </c>
      <c r="G2193" t="s">
        <v>50</v>
      </c>
      <c r="H2193" t="s">
        <v>73</v>
      </c>
      <c r="I2193" t="s">
        <v>52</v>
      </c>
      <c r="J2193" t="s">
        <v>65</v>
      </c>
      <c r="K2193" t="s">
        <v>66</v>
      </c>
      <c r="L2193" t="s">
        <v>67</v>
      </c>
      <c r="M2193" t="s">
        <v>56</v>
      </c>
      <c r="N2193" t="s">
        <v>69</v>
      </c>
      <c r="O2193" t="s">
        <v>70</v>
      </c>
      <c r="P2193">
        <v>53</v>
      </c>
      <c r="Q2193">
        <v>57</v>
      </c>
      <c r="R2193">
        <v>57</v>
      </c>
      <c r="S2193">
        <v>1</v>
      </c>
      <c r="T2193">
        <f t="shared" si="306"/>
        <v>56</v>
      </c>
      <c r="U2193">
        <v>53</v>
      </c>
      <c r="V2193">
        <f t="shared" si="307"/>
        <v>3</v>
      </c>
      <c r="W2193" s="3">
        <f t="shared" si="308"/>
        <v>1.7543859649122806E-2</v>
      </c>
      <c r="X2193">
        <v>18</v>
      </c>
      <c r="Y2193" s="4">
        <v>6.2</v>
      </c>
      <c r="Z2193" s="4">
        <v>2.2000000000000002</v>
      </c>
      <c r="AA2193" s="5">
        <v>48449.41</v>
      </c>
      <c r="AB2193" s="5">
        <f t="shared" si="309"/>
        <v>2567818.73</v>
      </c>
      <c r="AC2193" s="5">
        <v>33735.74</v>
      </c>
      <c r="AD2193" s="5">
        <f t="shared" si="310"/>
        <v>1922937.18</v>
      </c>
      <c r="AE2193" s="5">
        <v>134469.76000000001</v>
      </c>
      <c r="AF2193" s="5">
        <v>35132.080000000002</v>
      </c>
      <c r="AG2193" s="5">
        <v>8189.71</v>
      </c>
      <c r="AH2193" s="5">
        <v>3190</v>
      </c>
      <c r="AI2193" s="5">
        <v>5042.3100000000004</v>
      </c>
      <c r="AJ2193">
        <v>0</v>
      </c>
      <c r="AK2193" s="5">
        <v>0</v>
      </c>
      <c r="AL2193" s="5">
        <v>3382.81</v>
      </c>
      <c r="AM2193" s="5">
        <v>35239.769999999997</v>
      </c>
      <c r="AN2193">
        <v>4</v>
      </c>
      <c r="AO2193">
        <v>5</v>
      </c>
      <c r="AP2193" t="str">
        <f t="shared" si="311"/>
        <v>No</v>
      </c>
      <c r="AQ2193">
        <v>2</v>
      </c>
      <c r="AR2193" s="5">
        <f t="shared" si="312"/>
        <v>2147583.62</v>
      </c>
      <c r="AS2193" s="5">
        <f t="shared" si="313"/>
        <v>420235.11</v>
      </c>
      <c r="AT2193" t="s">
        <v>59</v>
      </c>
      <c r="AU2193" t="s">
        <v>6164</v>
      </c>
      <c r="AV2193" t="s">
        <v>6165</v>
      </c>
      <c r="AW2193" t="s">
        <v>6166</v>
      </c>
      <c r="AX2193" t="s">
        <v>6184</v>
      </c>
      <c r="AY2193">
        <v>54</v>
      </c>
      <c r="AZ2193">
        <v>1</v>
      </c>
      <c r="BA2193">
        <v>20</v>
      </c>
      <c r="BB2193" t="s">
        <v>6180</v>
      </c>
      <c r="BC2193">
        <v>1</v>
      </c>
      <c r="BD2193">
        <v>0</v>
      </c>
      <c r="BE2193" t="s">
        <v>6178</v>
      </c>
      <c r="BF2193" t="s">
        <v>6170</v>
      </c>
      <c r="BG2193">
        <v>0</v>
      </c>
      <c r="BH2193" t="s">
        <v>6171</v>
      </c>
      <c r="BI2193">
        <v>28</v>
      </c>
      <c r="BJ2193" t="s">
        <v>6172</v>
      </c>
      <c r="BK2193">
        <v>0</v>
      </c>
      <c r="BL2193">
        <v>65</v>
      </c>
      <c r="BM2193" s="3">
        <f t="shared" si="314"/>
        <v>0.87692307692307692</v>
      </c>
    </row>
    <row r="2194" spans="1:65">
      <c r="A2194" t="s">
        <v>2327</v>
      </c>
      <c r="B2194" s="2">
        <v>45789</v>
      </c>
      <c r="C2194" t="s">
        <v>1632</v>
      </c>
      <c r="D2194" t="s">
        <v>2135</v>
      </c>
      <c r="E2194">
        <v>5</v>
      </c>
      <c r="F2194" t="s">
        <v>49</v>
      </c>
      <c r="G2194" t="s">
        <v>79</v>
      </c>
      <c r="H2194" t="s">
        <v>111</v>
      </c>
      <c r="I2194" t="s">
        <v>52</v>
      </c>
      <c r="J2194" t="s">
        <v>65</v>
      </c>
      <c r="K2194" t="s">
        <v>75</v>
      </c>
      <c r="L2194" t="s">
        <v>67</v>
      </c>
      <c r="M2194" t="s">
        <v>56</v>
      </c>
      <c r="N2194" t="s">
        <v>76</v>
      </c>
      <c r="O2194" t="s">
        <v>58</v>
      </c>
      <c r="P2194">
        <v>60</v>
      </c>
      <c r="Q2194">
        <v>62</v>
      </c>
      <c r="R2194">
        <v>61</v>
      </c>
      <c r="S2194">
        <v>2</v>
      </c>
      <c r="T2194">
        <f t="shared" si="306"/>
        <v>59</v>
      </c>
      <c r="U2194">
        <v>59</v>
      </c>
      <c r="V2194">
        <f t="shared" si="307"/>
        <v>0</v>
      </c>
      <c r="W2194" s="3">
        <f t="shared" si="308"/>
        <v>3.2786885245901641E-2</v>
      </c>
      <c r="X2194">
        <v>39</v>
      </c>
      <c r="Y2194" s="4">
        <v>8.3000000000000007</v>
      </c>
      <c r="Z2194" s="4">
        <v>2.2000000000000002</v>
      </c>
      <c r="AA2194" s="5">
        <v>51980.9</v>
      </c>
      <c r="AB2194" s="5">
        <f t="shared" si="309"/>
        <v>3066873.1</v>
      </c>
      <c r="AC2194" s="5">
        <v>33826.11</v>
      </c>
      <c r="AD2194" s="5">
        <f t="shared" si="310"/>
        <v>2063392.71</v>
      </c>
      <c r="AE2194" s="5">
        <v>142116.92000000001</v>
      </c>
      <c r="AF2194" s="5">
        <v>41241.910000000003</v>
      </c>
      <c r="AG2194" s="5">
        <v>9877.64</v>
      </c>
      <c r="AH2194" s="5">
        <v>3190</v>
      </c>
      <c r="AI2194" s="5">
        <v>10203.64</v>
      </c>
      <c r="AJ2194">
        <v>0</v>
      </c>
      <c r="AK2194" s="5">
        <v>0</v>
      </c>
      <c r="AL2194" s="5">
        <v>0</v>
      </c>
      <c r="AM2194" s="5">
        <v>39597.919999999998</v>
      </c>
      <c r="AN2194">
        <v>4</v>
      </c>
      <c r="AO2194">
        <v>3</v>
      </c>
      <c r="AP2194" t="str">
        <f t="shared" si="311"/>
        <v>Yes</v>
      </c>
      <c r="AQ2194">
        <v>1</v>
      </c>
      <c r="AR2194" s="5">
        <f t="shared" si="312"/>
        <v>2309620.7400000002</v>
      </c>
      <c r="AS2194" s="5">
        <f t="shared" si="313"/>
        <v>757252.36</v>
      </c>
      <c r="AT2194" t="s">
        <v>116</v>
      </c>
      <c r="AU2194" t="s">
        <v>6164</v>
      </c>
      <c r="AV2194" t="s">
        <v>6165</v>
      </c>
      <c r="AW2194" t="s">
        <v>6166</v>
      </c>
      <c r="AX2194" t="s">
        <v>6177</v>
      </c>
      <c r="AY2194">
        <v>66</v>
      </c>
      <c r="AZ2194">
        <v>3</v>
      </c>
      <c r="BA2194">
        <v>0</v>
      </c>
      <c r="BB2194" t="s">
        <v>6168</v>
      </c>
      <c r="BC2194">
        <v>0</v>
      </c>
      <c r="BD2194">
        <v>0</v>
      </c>
      <c r="BE2194" t="s">
        <v>6169</v>
      </c>
      <c r="BF2194" t="s">
        <v>6170</v>
      </c>
      <c r="BG2194">
        <v>0</v>
      </c>
      <c r="BH2194" t="s">
        <v>6171</v>
      </c>
      <c r="BI2194">
        <v>36</v>
      </c>
      <c r="BJ2194" t="s">
        <v>6172</v>
      </c>
      <c r="BK2194">
        <v>0</v>
      </c>
      <c r="BL2194">
        <v>68</v>
      </c>
      <c r="BM2194" s="3">
        <f t="shared" si="314"/>
        <v>0.8970588235294118</v>
      </c>
    </row>
    <row r="2195" spans="1:65">
      <c r="A2195" t="s">
        <v>2328</v>
      </c>
      <c r="B2195" s="2">
        <v>45789</v>
      </c>
      <c r="C2195" t="s">
        <v>1632</v>
      </c>
      <c r="D2195" t="s">
        <v>2135</v>
      </c>
      <c r="E2195">
        <v>5</v>
      </c>
      <c r="F2195" t="s">
        <v>49</v>
      </c>
      <c r="G2195" t="s">
        <v>79</v>
      </c>
      <c r="H2195" t="s">
        <v>106</v>
      </c>
      <c r="I2195" t="s">
        <v>52</v>
      </c>
      <c r="J2195" t="s">
        <v>65</v>
      </c>
      <c r="K2195" t="s">
        <v>54</v>
      </c>
      <c r="L2195" t="s">
        <v>67</v>
      </c>
      <c r="M2195" t="s">
        <v>68</v>
      </c>
      <c r="N2195" t="s">
        <v>94</v>
      </c>
      <c r="O2195" t="s">
        <v>120</v>
      </c>
      <c r="P2195">
        <v>57</v>
      </c>
      <c r="Q2195">
        <v>58</v>
      </c>
      <c r="R2195">
        <v>55</v>
      </c>
      <c r="S2195">
        <v>6</v>
      </c>
      <c r="T2195">
        <f t="shared" si="306"/>
        <v>49</v>
      </c>
      <c r="U2195">
        <v>49</v>
      </c>
      <c r="V2195">
        <f t="shared" si="307"/>
        <v>0</v>
      </c>
      <c r="W2195" s="3">
        <f t="shared" si="308"/>
        <v>0.10909090909090909</v>
      </c>
      <c r="X2195">
        <v>130</v>
      </c>
      <c r="Y2195" s="4">
        <v>2.4</v>
      </c>
      <c r="Z2195" s="4">
        <v>6.6</v>
      </c>
      <c r="AA2195" s="5">
        <v>55756.97</v>
      </c>
      <c r="AB2195" s="5">
        <f t="shared" si="309"/>
        <v>2732091.53</v>
      </c>
      <c r="AC2195" s="5">
        <v>32373.41</v>
      </c>
      <c r="AD2195" s="5">
        <f t="shared" si="310"/>
        <v>1780537.55</v>
      </c>
      <c r="AE2195" s="5">
        <v>130177.12</v>
      </c>
      <c r="AF2195" s="5">
        <v>41655.43</v>
      </c>
      <c r="AG2195" s="5">
        <v>85323.520000000004</v>
      </c>
      <c r="AH2195" s="5">
        <v>9570</v>
      </c>
      <c r="AI2195" s="5">
        <v>70269.13</v>
      </c>
      <c r="AJ2195">
        <v>2</v>
      </c>
      <c r="AK2195" s="5">
        <v>27960.41</v>
      </c>
      <c r="AL2195" s="5">
        <v>0</v>
      </c>
      <c r="AM2195" s="5">
        <v>31947.26</v>
      </c>
      <c r="AN2195">
        <v>4</v>
      </c>
      <c r="AO2195">
        <v>3</v>
      </c>
      <c r="AP2195" t="str">
        <f t="shared" si="311"/>
        <v>Yes</v>
      </c>
      <c r="AQ2195">
        <v>3</v>
      </c>
      <c r="AR2195" s="5">
        <f t="shared" si="312"/>
        <v>2177440.42</v>
      </c>
      <c r="AS2195" s="5">
        <f t="shared" si="313"/>
        <v>554651.11</v>
      </c>
      <c r="AT2195" t="s">
        <v>1641</v>
      </c>
      <c r="AU2195" t="s">
        <v>6173</v>
      </c>
      <c r="AV2195" t="s">
        <v>6174</v>
      </c>
      <c r="AW2195" t="s">
        <v>6175</v>
      </c>
      <c r="AX2195" t="s">
        <v>6202</v>
      </c>
      <c r="AY2195">
        <v>59</v>
      </c>
      <c r="AZ2195">
        <v>0</v>
      </c>
      <c r="BA2195">
        <v>0</v>
      </c>
      <c r="BB2195" t="s">
        <v>6168</v>
      </c>
      <c r="BC2195">
        <v>0</v>
      </c>
      <c r="BD2195">
        <v>0</v>
      </c>
      <c r="BE2195" t="s">
        <v>6169</v>
      </c>
      <c r="BF2195" t="s">
        <v>6210</v>
      </c>
      <c r="BG2195">
        <v>4</v>
      </c>
      <c r="BH2195" t="s">
        <v>6208</v>
      </c>
      <c r="BI2195">
        <v>99</v>
      </c>
      <c r="BJ2195" t="s">
        <v>6193</v>
      </c>
      <c r="BK2195">
        <v>0</v>
      </c>
      <c r="BL2195">
        <v>63</v>
      </c>
      <c r="BM2195" s="3">
        <f t="shared" si="314"/>
        <v>0.87301587301587302</v>
      </c>
    </row>
    <row r="2196" spans="1:65">
      <c r="A2196" t="s">
        <v>2329</v>
      </c>
      <c r="B2196" s="2">
        <v>45789</v>
      </c>
      <c r="C2196" t="s">
        <v>1632</v>
      </c>
      <c r="D2196" t="s">
        <v>2135</v>
      </c>
      <c r="E2196">
        <v>5</v>
      </c>
      <c r="F2196" t="s">
        <v>49</v>
      </c>
      <c r="G2196" t="s">
        <v>62</v>
      </c>
      <c r="H2196" t="s">
        <v>125</v>
      </c>
      <c r="I2196" t="s">
        <v>64</v>
      </c>
      <c r="J2196" t="s">
        <v>81</v>
      </c>
      <c r="K2196" t="s">
        <v>66</v>
      </c>
      <c r="L2196" t="s">
        <v>55</v>
      </c>
      <c r="M2196" t="s">
        <v>56</v>
      </c>
      <c r="N2196" t="s">
        <v>57</v>
      </c>
      <c r="O2196" t="s">
        <v>58</v>
      </c>
      <c r="P2196">
        <v>37</v>
      </c>
      <c r="Q2196">
        <v>38</v>
      </c>
      <c r="R2196">
        <v>38</v>
      </c>
      <c r="S2196">
        <v>1</v>
      </c>
      <c r="T2196">
        <f t="shared" si="306"/>
        <v>37</v>
      </c>
      <c r="U2196">
        <v>36</v>
      </c>
      <c r="V2196">
        <f t="shared" si="307"/>
        <v>1</v>
      </c>
      <c r="W2196" s="3">
        <f t="shared" si="308"/>
        <v>2.6315789473684209E-2</v>
      </c>
      <c r="X2196">
        <v>35</v>
      </c>
      <c r="Y2196" s="4">
        <v>1.3</v>
      </c>
      <c r="Z2196" s="4">
        <v>1.7</v>
      </c>
      <c r="AA2196" s="5">
        <v>73289.23</v>
      </c>
      <c r="AB2196" s="5">
        <f t="shared" si="309"/>
        <v>2638412.2799999998</v>
      </c>
      <c r="AC2196" s="5">
        <v>52791.89</v>
      </c>
      <c r="AD2196" s="5">
        <f t="shared" si="310"/>
        <v>2006091.82</v>
      </c>
      <c r="AE2196" s="5">
        <v>111126.52</v>
      </c>
      <c r="AF2196" s="5">
        <v>35173.089999999997</v>
      </c>
      <c r="AG2196" s="5">
        <v>10292.59</v>
      </c>
      <c r="AH2196" s="5">
        <v>2465</v>
      </c>
      <c r="AI2196" s="5">
        <v>7600</v>
      </c>
      <c r="AJ2196">
        <v>0</v>
      </c>
      <c r="AK2196" s="5">
        <v>0</v>
      </c>
      <c r="AL2196" s="5">
        <v>1668.81</v>
      </c>
      <c r="AM2196" s="5">
        <v>22660.07</v>
      </c>
      <c r="AN2196">
        <v>4</v>
      </c>
      <c r="AO2196">
        <v>3</v>
      </c>
      <c r="AP2196" t="str">
        <f t="shared" si="311"/>
        <v>Yes</v>
      </c>
      <c r="AQ2196">
        <v>0</v>
      </c>
      <c r="AR2196" s="5">
        <f t="shared" si="312"/>
        <v>2197077.9</v>
      </c>
      <c r="AS2196" s="5">
        <f t="shared" si="313"/>
        <v>441334.38</v>
      </c>
      <c r="AT2196" t="s">
        <v>59</v>
      </c>
      <c r="AU2196" t="s">
        <v>6164</v>
      </c>
      <c r="AV2196" t="s">
        <v>6165</v>
      </c>
      <c r="AW2196" t="s">
        <v>6166</v>
      </c>
      <c r="AX2196" t="s">
        <v>6184</v>
      </c>
      <c r="AY2196">
        <v>38</v>
      </c>
      <c r="AZ2196">
        <v>0</v>
      </c>
      <c r="BA2196">
        <v>15</v>
      </c>
      <c r="BB2196" t="s">
        <v>6198</v>
      </c>
      <c r="BC2196">
        <v>0</v>
      </c>
      <c r="BD2196">
        <v>0</v>
      </c>
      <c r="BE2196" t="s">
        <v>6169</v>
      </c>
      <c r="BF2196" t="s">
        <v>6170</v>
      </c>
      <c r="BG2196">
        <v>1</v>
      </c>
      <c r="BH2196" t="s">
        <v>6186</v>
      </c>
      <c r="BI2196">
        <v>23</v>
      </c>
      <c r="BJ2196" t="s">
        <v>6172</v>
      </c>
      <c r="BK2196">
        <v>0</v>
      </c>
      <c r="BL2196">
        <v>52</v>
      </c>
      <c r="BM2196" s="3">
        <f t="shared" si="314"/>
        <v>0.73076923076923073</v>
      </c>
    </row>
    <row r="2197" spans="1:65">
      <c r="A2197" t="s">
        <v>2330</v>
      </c>
      <c r="B2197" s="2">
        <v>45789</v>
      </c>
      <c r="C2197" t="s">
        <v>1632</v>
      </c>
      <c r="D2197" t="s">
        <v>2135</v>
      </c>
      <c r="E2197">
        <v>5</v>
      </c>
      <c r="F2197" t="s">
        <v>72</v>
      </c>
      <c r="G2197" t="s">
        <v>79</v>
      </c>
      <c r="H2197" t="s">
        <v>86</v>
      </c>
      <c r="I2197" t="s">
        <v>64</v>
      </c>
      <c r="J2197" t="s">
        <v>65</v>
      </c>
      <c r="K2197" t="s">
        <v>75</v>
      </c>
      <c r="L2197" t="s">
        <v>55</v>
      </c>
      <c r="M2197" t="s">
        <v>56</v>
      </c>
      <c r="N2197" t="s">
        <v>69</v>
      </c>
      <c r="O2197" t="s">
        <v>58</v>
      </c>
      <c r="P2197">
        <v>55</v>
      </c>
      <c r="Q2197">
        <v>59</v>
      </c>
      <c r="R2197">
        <v>59</v>
      </c>
      <c r="S2197">
        <v>1</v>
      </c>
      <c r="T2197">
        <f t="shared" si="306"/>
        <v>58</v>
      </c>
      <c r="U2197">
        <v>52</v>
      </c>
      <c r="V2197">
        <f t="shared" si="307"/>
        <v>6</v>
      </c>
      <c r="W2197" s="3">
        <f t="shared" si="308"/>
        <v>1.6949152542372881E-2</v>
      </c>
      <c r="X2197">
        <v>15</v>
      </c>
      <c r="Y2197" s="4">
        <v>1.8</v>
      </c>
      <c r="Z2197" s="4">
        <v>1.1000000000000001</v>
      </c>
      <c r="AA2197" s="5">
        <v>51604.92</v>
      </c>
      <c r="AB2197" s="5">
        <f t="shared" si="309"/>
        <v>2683455.84</v>
      </c>
      <c r="AC2197" s="5">
        <v>35039.360000000001</v>
      </c>
      <c r="AD2197" s="5">
        <f t="shared" si="310"/>
        <v>2067322.24</v>
      </c>
      <c r="AE2197" s="5">
        <v>128189.82</v>
      </c>
      <c r="AF2197" s="5">
        <v>36201.93</v>
      </c>
      <c r="AG2197" s="5">
        <v>8062.16</v>
      </c>
      <c r="AH2197" s="5">
        <v>1595</v>
      </c>
      <c r="AI2197" s="5">
        <v>5120.75</v>
      </c>
      <c r="AJ2197">
        <v>0</v>
      </c>
      <c r="AK2197" s="5">
        <v>0</v>
      </c>
      <c r="AL2197" s="5">
        <v>5439.97</v>
      </c>
      <c r="AM2197" s="5">
        <v>35837.64</v>
      </c>
      <c r="AN2197">
        <v>4</v>
      </c>
      <c r="AO2197">
        <v>4</v>
      </c>
      <c r="AP2197" t="str">
        <f t="shared" si="311"/>
        <v>Yes</v>
      </c>
      <c r="AQ2197">
        <v>1</v>
      </c>
      <c r="AR2197" s="5">
        <f t="shared" si="312"/>
        <v>2287769.5099999998</v>
      </c>
      <c r="AS2197" s="5">
        <f t="shared" si="313"/>
        <v>395686.33</v>
      </c>
      <c r="AT2197" t="s">
        <v>59</v>
      </c>
      <c r="AU2197" t="s">
        <v>6164</v>
      </c>
      <c r="AV2197" t="s">
        <v>6165</v>
      </c>
      <c r="AW2197" t="s">
        <v>6166</v>
      </c>
      <c r="AX2197" t="s">
        <v>6184</v>
      </c>
      <c r="AY2197">
        <v>56</v>
      </c>
      <c r="AZ2197">
        <v>0</v>
      </c>
      <c r="BA2197">
        <v>34</v>
      </c>
      <c r="BB2197" t="s">
        <v>6180</v>
      </c>
      <c r="BC2197">
        <v>0</v>
      </c>
      <c r="BD2197">
        <v>0</v>
      </c>
      <c r="BE2197" t="s">
        <v>6169</v>
      </c>
      <c r="BF2197" t="s">
        <v>6170</v>
      </c>
      <c r="BG2197">
        <v>0</v>
      </c>
      <c r="BH2197" t="s">
        <v>6171</v>
      </c>
      <c r="BI2197">
        <v>34</v>
      </c>
      <c r="BJ2197" t="s">
        <v>6172</v>
      </c>
      <c r="BK2197">
        <v>0</v>
      </c>
      <c r="BL2197">
        <v>65</v>
      </c>
      <c r="BM2197" s="3">
        <f t="shared" si="314"/>
        <v>0.90769230769230769</v>
      </c>
    </row>
    <row r="2198" spans="1:65">
      <c r="A2198" t="s">
        <v>2331</v>
      </c>
      <c r="B2198" s="2">
        <v>45790</v>
      </c>
      <c r="C2198" t="s">
        <v>1632</v>
      </c>
      <c r="D2198" t="s">
        <v>2135</v>
      </c>
      <c r="E2198">
        <v>5</v>
      </c>
      <c r="F2198" t="s">
        <v>49</v>
      </c>
      <c r="G2198" t="s">
        <v>50</v>
      </c>
      <c r="H2198" t="s">
        <v>245</v>
      </c>
      <c r="I2198" t="s">
        <v>74</v>
      </c>
      <c r="J2198" t="s">
        <v>53</v>
      </c>
      <c r="K2198" t="s">
        <v>66</v>
      </c>
      <c r="L2198" t="s">
        <v>55</v>
      </c>
      <c r="M2198" t="s">
        <v>68</v>
      </c>
      <c r="N2198" t="s">
        <v>109</v>
      </c>
      <c r="O2198" t="s">
        <v>82</v>
      </c>
      <c r="P2198">
        <v>67</v>
      </c>
      <c r="Q2198">
        <v>68</v>
      </c>
      <c r="R2198">
        <v>66</v>
      </c>
      <c r="S2198">
        <v>2</v>
      </c>
      <c r="T2198">
        <f t="shared" si="306"/>
        <v>64</v>
      </c>
      <c r="U2198">
        <v>64</v>
      </c>
      <c r="V2198">
        <f t="shared" si="307"/>
        <v>0</v>
      </c>
      <c r="W2198" s="3">
        <f t="shared" si="308"/>
        <v>3.0303030303030304E-2</v>
      </c>
      <c r="X2198">
        <v>19</v>
      </c>
      <c r="Y2198" s="4">
        <v>8.1999999999999993</v>
      </c>
      <c r="Z2198" s="4">
        <v>1.3</v>
      </c>
      <c r="AA2198" s="5">
        <v>30423.599999999999</v>
      </c>
      <c r="AB2198" s="5">
        <f t="shared" si="309"/>
        <v>1947110.3999999999</v>
      </c>
      <c r="AC2198" s="5">
        <v>22544.95</v>
      </c>
      <c r="AD2198" s="5">
        <f t="shared" si="310"/>
        <v>1487966.7</v>
      </c>
      <c r="AE2198" s="5">
        <v>113358.97</v>
      </c>
      <c r="AF2198" s="5">
        <v>30635.18</v>
      </c>
      <c r="AG2198" s="5">
        <v>8597.51</v>
      </c>
      <c r="AH2198" s="5">
        <v>1885</v>
      </c>
      <c r="AI2198" s="5">
        <v>7040</v>
      </c>
      <c r="AJ2198">
        <v>1</v>
      </c>
      <c r="AK2198" s="5">
        <v>8576.11</v>
      </c>
      <c r="AL2198" s="5">
        <v>31740.84</v>
      </c>
      <c r="AM2198" s="5">
        <v>127172.9</v>
      </c>
      <c r="AN2198">
        <v>8</v>
      </c>
      <c r="AO2198">
        <v>6</v>
      </c>
      <c r="AP2198" t="str">
        <f t="shared" si="311"/>
        <v>Yes</v>
      </c>
      <c r="AQ2198">
        <v>1</v>
      </c>
      <c r="AR2198" s="5">
        <f t="shared" si="312"/>
        <v>1816973.21</v>
      </c>
      <c r="AS2198" s="5">
        <f t="shared" si="313"/>
        <v>130137.19</v>
      </c>
      <c r="AT2198" t="s">
        <v>59</v>
      </c>
      <c r="AU2198" t="s">
        <v>6194</v>
      </c>
      <c r="AV2198" t="s">
        <v>6195</v>
      </c>
      <c r="AW2198" t="s">
        <v>6183</v>
      </c>
      <c r="AX2198" t="s">
        <v>6177</v>
      </c>
      <c r="AY2198">
        <v>69</v>
      </c>
      <c r="AZ2198">
        <v>0</v>
      </c>
      <c r="BA2198">
        <v>0</v>
      </c>
      <c r="BB2198" t="s">
        <v>6168</v>
      </c>
      <c r="BC2198">
        <v>0</v>
      </c>
      <c r="BD2198">
        <v>0</v>
      </c>
      <c r="BE2198" t="s">
        <v>6169</v>
      </c>
      <c r="BF2198" t="s">
        <v>6170</v>
      </c>
      <c r="BG2198">
        <v>0</v>
      </c>
      <c r="BH2198" t="s">
        <v>6171</v>
      </c>
      <c r="BI2198">
        <v>37</v>
      </c>
      <c r="BJ2198" t="s">
        <v>6172</v>
      </c>
      <c r="BK2198">
        <v>0</v>
      </c>
      <c r="BL2198">
        <v>74</v>
      </c>
      <c r="BM2198" s="3">
        <f t="shared" si="314"/>
        <v>0.89189189189189189</v>
      </c>
    </row>
    <row r="2199" spans="1:65">
      <c r="A2199" t="s">
        <v>2332</v>
      </c>
      <c r="B2199" s="2">
        <v>45790</v>
      </c>
      <c r="C2199" t="s">
        <v>1632</v>
      </c>
      <c r="D2199" t="s">
        <v>2135</v>
      </c>
      <c r="E2199">
        <v>5</v>
      </c>
      <c r="F2199" t="s">
        <v>72</v>
      </c>
      <c r="G2199" t="s">
        <v>79</v>
      </c>
      <c r="H2199" t="s">
        <v>86</v>
      </c>
      <c r="I2199" t="s">
        <v>52</v>
      </c>
      <c r="J2199" t="s">
        <v>53</v>
      </c>
      <c r="K2199" t="s">
        <v>66</v>
      </c>
      <c r="L2199" t="s">
        <v>87</v>
      </c>
      <c r="M2199" t="s">
        <v>56</v>
      </c>
      <c r="N2199" t="s">
        <v>57</v>
      </c>
      <c r="O2199" t="s">
        <v>120</v>
      </c>
      <c r="P2199">
        <v>89</v>
      </c>
      <c r="Q2199">
        <v>95</v>
      </c>
      <c r="R2199">
        <v>93</v>
      </c>
      <c r="S2199">
        <v>2</v>
      </c>
      <c r="T2199">
        <f t="shared" si="306"/>
        <v>91</v>
      </c>
      <c r="U2199">
        <v>84</v>
      </c>
      <c r="V2199">
        <f t="shared" si="307"/>
        <v>7</v>
      </c>
      <c r="W2199" s="3">
        <f t="shared" si="308"/>
        <v>2.1505376344086023E-2</v>
      </c>
      <c r="X2199">
        <v>22</v>
      </c>
      <c r="Y2199" s="4">
        <v>4.0999999999999996</v>
      </c>
      <c r="Z2199" s="4">
        <v>2</v>
      </c>
      <c r="AA2199" s="5">
        <v>30275.09</v>
      </c>
      <c r="AB2199" s="5">
        <f t="shared" si="309"/>
        <v>2543107.56</v>
      </c>
      <c r="AC2199" s="5">
        <v>24008.59</v>
      </c>
      <c r="AD2199" s="5">
        <f t="shared" si="310"/>
        <v>2232798.87</v>
      </c>
      <c r="AE2199" s="5">
        <v>163619.54999999999</v>
      </c>
      <c r="AF2199" s="5">
        <v>41096.92</v>
      </c>
      <c r="AG2199" s="5">
        <v>8928.82</v>
      </c>
      <c r="AH2199" s="5">
        <v>2900</v>
      </c>
      <c r="AI2199" s="5">
        <v>7085.71</v>
      </c>
      <c r="AJ2199">
        <v>0</v>
      </c>
      <c r="AK2199" s="5">
        <v>0</v>
      </c>
      <c r="AL2199" s="5">
        <v>36327.019999999997</v>
      </c>
      <c r="AM2199" s="5">
        <v>87805.07</v>
      </c>
      <c r="AN2199">
        <v>4</v>
      </c>
      <c r="AO2199">
        <v>4</v>
      </c>
      <c r="AP2199" t="str">
        <f t="shared" si="311"/>
        <v>Yes</v>
      </c>
      <c r="AQ2199">
        <v>1</v>
      </c>
      <c r="AR2199" s="5">
        <f t="shared" si="312"/>
        <v>2580561.96</v>
      </c>
      <c r="AS2199" s="5">
        <f t="shared" si="313"/>
        <v>-37454.400000000001</v>
      </c>
      <c r="AT2199" t="s">
        <v>59</v>
      </c>
      <c r="AU2199" t="s">
        <v>6164</v>
      </c>
      <c r="AV2199" t="s">
        <v>6165</v>
      </c>
      <c r="AW2199" t="s">
        <v>6166</v>
      </c>
      <c r="AX2199" t="s">
        <v>6167</v>
      </c>
      <c r="AY2199">
        <v>89</v>
      </c>
      <c r="AZ2199">
        <v>0</v>
      </c>
      <c r="BA2199">
        <v>40</v>
      </c>
      <c r="BB2199" t="s">
        <v>6180</v>
      </c>
      <c r="BC2199">
        <v>0</v>
      </c>
      <c r="BD2199">
        <v>0</v>
      </c>
      <c r="BE2199" t="s">
        <v>6169</v>
      </c>
      <c r="BF2199" t="s">
        <v>6170</v>
      </c>
      <c r="BG2199">
        <v>0</v>
      </c>
      <c r="BH2199" t="s">
        <v>6171</v>
      </c>
      <c r="BI2199">
        <v>59</v>
      </c>
      <c r="BJ2199" t="s">
        <v>6187</v>
      </c>
      <c r="BK2199">
        <v>0</v>
      </c>
      <c r="BL2199">
        <v>99</v>
      </c>
      <c r="BM2199" s="3">
        <f t="shared" si="314"/>
        <v>0.93939393939393945</v>
      </c>
    </row>
    <row r="2200" spans="1:65">
      <c r="A2200" t="s">
        <v>2333</v>
      </c>
      <c r="B2200" s="2">
        <v>45790</v>
      </c>
      <c r="C2200" t="s">
        <v>1632</v>
      </c>
      <c r="D2200" t="s">
        <v>2135</v>
      </c>
      <c r="E2200">
        <v>5</v>
      </c>
      <c r="F2200" t="s">
        <v>49</v>
      </c>
      <c r="G2200" t="s">
        <v>50</v>
      </c>
      <c r="H2200" t="s">
        <v>89</v>
      </c>
      <c r="I2200" t="s">
        <v>52</v>
      </c>
      <c r="J2200" t="s">
        <v>65</v>
      </c>
      <c r="K2200" t="s">
        <v>66</v>
      </c>
      <c r="L2200" t="s">
        <v>55</v>
      </c>
      <c r="M2200" t="s">
        <v>56</v>
      </c>
      <c r="N2200" t="s">
        <v>76</v>
      </c>
      <c r="O2200" t="s">
        <v>58</v>
      </c>
      <c r="P2200">
        <v>58</v>
      </c>
      <c r="Q2200">
        <v>59</v>
      </c>
      <c r="R2200">
        <v>56</v>
      </c>
      <c r="S2200">
        <v>2</v>
      </c>
      <c r="T2200">
        <f t="shared" si="306"/>
        <v>54</v>
      </c>
      <c r="U2200">
        <v>54</v>
      </c>
      <c r="V2200">
        <f t="shared" si="307"/>
        <v>0</v>
      </c>
      <c r="W2200" s="3">
        <f t="shared" si="308"/>
        <v>3.5714285714285712E-2</v>
      </c>
      <c r="X2200">
        <v>31</v>
      </c>
      <c r="Y2200" s="4">
        <v>10.9</v>
      </c>
      <c r="Z2200" s="4">
        <v>1.5</v>
      </c>
      <c r="AA2200" s="5">
        <v>48843.7</v>
      </c>
      <c r="AB2200" s="5">
        <f t="shared" si="309"/>
        <v>2637559.7999999998</v>
      </c>
      <c r="AC2200" s="5">
        <v>34857.64</v>
      </c>
      <c r="AD2200" s="5">
        <f t="shared" si="310"/>
        <v>1952027.84</v>
      </c>
      <c r="AE2200" s="5">
        <v>131177.74</v>
      </c>
      <c r="AF2200" s="5">
        <v>37411.14</v>
      </c>
      <c r="AG2200" s="5">
        <v>9802.15</v>
      </c>
      <c r="AH2200" s="5">
        <v>2175</v>
      </c>
      <c r="AI2200" s="5">
        <v>10101.959999999999</v>
      </c>
      <c r="AJ2200">
        <v>0</v>
      </c>
      <c r="AK2200" s="5">
        <v>0</v>
      </c>
      <c r="AL2200" s="5">
        <v>0</v>
      </c>
      <c r="AM2200" s="5">
        <v>35314.32</v>
      </c>
      <c r="AN2200">
        <v>4</v>
      </c>
      <c r="AO2200">
        <v>4</v>
      </c>
      <c r="AP2200" t="str">
        <f t="shared" si="311"/>
        <v>Yes</v>
      </c>
      <c r="AQ2200">
        <v>0</v>
      </c>
      <c r="AR2200" s="5">
        <f t="shared" si="312"/>
        <v>2178010.15</v>
      </c>
      <c r="AS2200" s="5">
        <f t="shared" si="313"/>
        <v>459549.65</v>
      </c>
      <c r="AT2200" t="s">
        <v>59</v>
      </c>
      <c r="AU2200" t="s">
        <v>6164</v>
      </c>
      <c r="AV2200" t="s">
        <v>6165</v>
      </c>
      <c r="AW2200" t="s">
        <v>6166</v>
      </c>
      <c r="AX2200" t="s">
        <v>6177</v>
      </c>
      <c r="AY2200">
        <v>58</v>
      </c>
      <c r="AZ2200">
        <v>0</v>
      </c>
      <c r="BA2200">
        <v>0</v>
      </c>
      <c r="BB2200" t="s">
        <v>6168</v>
      </c>
      <c r="BC2200">
        <v>0</v>
      </c>
      <c r="BD2200">
        <v>0</v>
      </c>
      <c r="BE2200" t="s">
        <v>6169</v>
      </c>
      <c r="BF2200" t="s">
        <v>6170</v>
      </c>
      <c r="BG2200">
        <v>1</v>
      </c>
      <c r="BH2200" t="s">
        <v>6179</v>
      </c>
      <c r="BI2200">
        <v>20</v>
      </c>
      <c r="BJ2200" t="s">
        <v>6172</v>
      </c>
      <c r="BK2200">
        <v>0</v>
      </c>
      <c r="BL2200">
        <v>65</v>
      </c>
      <c r="BM2200" s="3">
        <f t="shared" si="314"/>
        <v>0.86153846153846159</v>
      </c>
    </row>
    <row r="2201" spans="1:65">
      <c r="A2201" t="s">
        <v>2334</v>
      </c>
      <c r="B2201" s="2">
        <v>45790</v>
      </c>
      <c r="C2201" t="s">
        <v>1632</v>
      </c>
      <c r="D2201" t="s">
        <v>2135</v>
      </c>
      <c r="E2201">
        <v>5</v>
      </c>
      <c r="F2201" t="s">
        <v>72</v>
      </c>
      <c r="G2201" t="s">
        <v>79</v>
      </c>
      <c r="H2201" t="s">
        <v>102</v>
      </c>
      <c r="I2201" t="s">
        <v>52</v>
      </c>
      <c r="J2201" t="s">
        <v>53</v>
      </c>
      <c r="K2201" t="s">
        <v>66</v>
      </c>
      <c r="L2201" t="s">
        <v>67</v>
      </c>
      <c r="M2201" t="s">
        <v>68</v>
      </c>
      <c r="N2201" t="s">
        <v>57</v>
      </c>
      <c r="O2201" t="s">
        <v>82</v>
      </c>
      <c r="P2201">
        <v>70</v>
      </c>
      <c r="Q2201">
        <v>73</v>
      </c>
      <c r="R2201">
        <v>73</v>
      </c>
      <c r="S2201">
        <v>3</v>
      </c>
      <c r="T2201">
        <f t="shared" si="306"/>
        <v>70</v>
      </c>
      <c r="U2201">
        <v>69</v>
      </c>
      <c r="V2201">
        <f t="shared" si="307"/>
        <v>1</v>
      </c>
      <c r="W2201" s="3">
        <f t="shared" si="308"/>
        <v>4.1095890410958902E-2</v>
      </c>
      <c r="X2201">
        <v>41</v>
      </c>
      <c r="Y2201" s="4">
        <v>5.7</v>
      </c>
      <c r="Z2201" s="4">
        <v>2.1</v>
      </c>
      <c r="AA2201" s="5">
        <v>30567.86</v>
      </c>
      <c r="AB2201" s="5">
        <f t="shared" si="309"/>
        <v>2109182.34</v>
      </c>
      <c r="AC2201" s="5">
        <v>21978.26</v>
      </c>
      <c r="AD2201" s="5">
        <f t="shared" si="310"/>
        <v>1604412.98</v>
      </c>
      <c r="AE2201" s="5">
        <v>129725.62</v>
      </c>
      <c r="AF2201" s="5">
        <v>32274.67</v>
      </c>
      <c r="AG2201" s="5">
        <v>10269.780000000001</v>
      </c>
      <c r="AH2201" s="5">
        <v>3045</v>
      </c>
      <c r="AI2201" s="5">
        <v>10618.18</v>
      </c>
      <c r="AJ2201">
        <v>1</v>
      </c>
      <c r="AK2201" s="5">
        <v>8557.17</v>
      </c>
      <c r="AL2201" s="5">
        <v>32451.31</v>
      </c>
      <c r="AM2201" s="5">
        <v>75496.22</v>
      </c>
      <c r="AN2201">
        <v>4</v>
      </c>
      <c r="AO2201">
        <v>4</v>
      </c>
      <c r="AP2201" t="str">
        <f t="shared" si="311"/>
        <v>Yes</v>
      </c>
      <c r="AQ2201">
        <v>2</v>
      </c>
      <c r="AR2201" s="5">
        <f t="shared" si="312"/>
        <v>1906850.93</v>
      </c>
      <c r="AS2201" s="5">
        <f t="shared" si="313"/>
        <v>202331.41</v>
      </c>
      <c r="AT2201" t="s">
        <v>116</v>
      </c>
      <c r="AU2201" t="s">
        <v>6199</v>
      </c>
      <c r="AV2201" t="s">
        <v>6200</v>
      </c>
      <c r="AW2201" t="s">
        <v>6175</v>
      </c>
      <c r="AX2201" t="s">
        <v>6184</v>
      </c>
      <c r="AY2201">
        <v>73</v>
      </c>
      <c r="AZ2201">
        <v>0</v>
      </c>
      <c r="BA2201">
        <v>16</v>
      </c>
      <c r="BB2201" t="s">
        <v>6198</v>
      </c>
      <c r="BC2201">
        <v>0</v>
      </c>
      <c r="BD2201">
        <v>0</v>
      </c>
      <c r="BE2201" t="s">
        <v>6169</v>
      </c>
      <c r="BF2201" t="s">
        <v>6210</v>
      </c>
      <c r="BG2201">
        <v>0</v>
      </c>
      <c r="BH2201" t="s">
        <v>6171</v>
      </c>
      <c r="BI2201">
        <v>20</v>
      </c>
      <c r="BJ2201" t="s">
        <v>6172</v>
      </c>
      <c r="BK2201">
        <v>0</v>
      </c>
      <c r="BL2201">
        <v>78</v>
      </c>
      <c r="BM2201" s="3">
        <f t="shared" si="314"/>
        <v>0.9358974358974359</v>
      </c>
    </row>
    <row r="2202" spans="1:65">
      <c r="A2202" t="s">
        <v>2335</v>
      </c>
      <c r="B2202" s="2">
        <v>45790</v>
      </c>
      <c r="C2202" t="s">
        <v>1632</v>
      </c>
      <c r="D2202" t="s">
        <v>2135</v>
      </c>
      <c r="E2202">
        <v>5</v>
      </c>
      <c r="F2202" t="s">
        <v>78</v>
      </c>
      <c r="G2202" t="s">
        <v>62</v>
      </c>
      <c r="H2202" t="s">
        <v>91</v>
      </c>
      <c r="I2202" t="s">
        <v>64</v>
      </c>
      <c r="J2202" t="s">
        <v>81</v>
      </c>
      <c r="K2202" t="s">
        <v>54</v>
      </c>
      <c r="L2202" t="s">
        <v>67</v>
      </c>
      <c r="M2202" t="s">
        <v>68</v>
      </c>
      <c r="N2202" t="s">
        <v>69</v>
      </c>
      <c r="O2202" t="s">
        <v>58</v>
      </c>
      <c r="P2202">
        <v>42</v>
      </c>
      <c r="Q2202">
        <v>44</v>
      </c>
      <c r="R2202">
        <v>43</v>
      </c>
      <c r="S2202">
        <v>4</v>
      </c>
      <c r="T2202">
        <f t="shared" si="306"/>
        <v>39</v>
      </c>
      <c r="U2202">
        <v>39</v>
      </c>
      <c r="V2202">
        <f t="shared" si="307"/>
        <v>0</v>
      </c>
      <c r="W2202" s="3">
        <f t="shared" si="308"/>
        <v>9.3023255813953487E-2</v>
      </c>
      <c r="X2202">
        <v>22</v>
      </c>
      <c r="Y2202" s="4">
        <v>3.8</v>
      </c>
      <c r="Z2202" s="4">
        <v>1</v>
      </c>
      <c r="AA2202" s="5">
        <v>83997.9</v>
      </c>
      <c r="AB2202" s="5">
        <f t="shared" si="309"/>
        <v>3275918.1</v>
      </c>
      <c r="AC2202" s="5">
        <v>49584.56</v>
      </c>
      <c r="AD2202" s="5">
        <f t="shared" si="310"/>
        <v>2132136.08</v>
      </c>
      <c r="AE2202" s="5">
        <v>128197.42</v>
      </c>
      <c r="AF2202" s="5">
        <v>38913.5</v>
      </c>
      <c r="AG2202" s="5">
        <v>33960</v>
      </c>
      <c r="AH2202" s="5">
        <v>1450</v>
      </c>
      <c r="AI2202" s="5">
        <v>72199.240000000005</v>
      </c>
      <c r="AJ2202">
        <v>1</v>
      </c>
      <c r="AK2202" s="5">
        <v>21996.06</v>
      </c>
      <c r="AL2202" s="5">
        <v>0</v>
      </c>
      <c r="AM2202" s="5">
        <v>23760.23</v>
      </c>
      <c r="AN2202">
        <v>4</v>
      </c>
      <c r="AO2202">
        <v>4</v>
      </c>
      <c r="AP2202" t="str">
        <f t="shared" si="311"/>
        <v>Yes</v>
      </c>
      <c r="AQ2202">
        <v>1</v>
      </c>
      <c r="AR2202" s="5">
        <f t="shared" si="312"/>
        <v>2452612.5299999998</v>
      </c>
      <c r="AS2202" s="5">
        <f t="shared" si="313"/>
        <v>823305.57</v>
      </c>
      <c r="AT2202" t="s">
        <v>1641</v>
      </c>
      <c r="AU2202" t="s">
        <v>6189</v>
      </c>
      <c r="AV2202" t="s">
        <v>6201</v>
      </c>
      <c r="AW2202" t="s">
        <v>6175</v>
      </c>
      <c r="AX2202" t="s">
        <v>6167</v>
      </c>
      <c r="AY2202">
        <v>45</v>
      </c>
      <c r="AZ2202">
        <v>0</v>
      </c>
      <c r="BA2202">
        <v>0</v>
      </c>
      <c r="BB2202" t="s">
        <v>6168</v>
      </c>
      <c r="BC2202">
        <v>0</v>
      </c>
      <c r="BD2202">
        <v>0</v>
      </c>
      <c r="BE2202" t="s">
        <v>6169</v>
      </c>
      <c r="BF2202" t="s">
        <v>6212</v>
      </c>
      <c r="BG2202">
        <v>0</v>
      </c>
      <c r="BH2202" t="s">
        <v>6171</v>
      </c>
      <c r="BI2202">
        <v>40</v>
      </c>
      <c r="BJ2202" t="s">
        <v>6172</v>
      </c>
      <c r="BK2202">
        <v>0</v>
      </c>
      <c r="BL2202">
        <v>48</v>
      </c>
      <c r="BM2202" s="3">
        <f t="shared" si="314"/>
        <v>0.89583333333333337</v>
      </c>
    </row>
    <row r="2203" spans="1:65">
      <c r="A2203" t="s">
        <v>2336</v>
      </c>
      <c r="B2203" s="2">
        <v>45790</v>
      </c>
      <c r="C2203" t="s">
        <v>1632</v>
      </c>
      <c r="D2203" t="s">
        <v>2135</v>
      </c>
      <c r="E2203">
        <v>5</v>
      </c>
      <c r="F2203" t="s">
        <v>72</v>
      </c>
      <c r="G2203" t="s">
        <v>50</v>
      </c>
      <c r="H2203" t="s">
        <v>138</v>
      </c>
      <c r="I2203" t="s">
        <v>52</v>
      </c>
      <c r="J2203" t="s">
        <v>53</v>
      </c>
      <c r="K2203" t="s">
        <v>75</v>
      </c>
      <c r="L2203" t="s">
        <v>87</v>
      </c>
      <c r="M2203" t="s">
        <v>56</v>
      </c>
      <c r="N2203" t="s">
        <v>94</v>
      </c>
      <c r="O2203" t="s">
        <v>58</v>
      </c>
      <c r="P2203">
        <v>65</v>
      </c>
      <c r="Q2203">
        <v>71</v>
      </c>
      <c r="R2203">
        <v>71</v>
      </c>
      <c r="S2203">
        <v>1</v>
      </c>
      <c r="T2203">
        <f t="shared" si="306"/>
        <v>70</v>
      </c>
      <c r="U2203">
        <v>64</v>
      </c>
      <c r="V2203">
        <f t="shared" si="307"/>
        <v>6</v>
      </c>
      <c r="W2203" s="3">
        <f t="shared" si="308"/>
        <v>1.4084507042253521E-2</v>
      </c>
      <c r="X2203">
        <v>34</v>
      </c>
      <c r="Y2203" s="4">
        <v>1.6</v>
      </c>
      <c r="Z2203" s="4">
        <v>1.7</v>
      </c>
      <c r="AA2203" s="5">
        <v>36179.480000000003</v>
      </c>
      <c r="AB2203" s="5">
        <f t="shared" si="309"/>
        <v>2315486.7200000002</v>
      </c>
      <c r="AC2203" s="5">
        <v>24142.16</v>
      </c>
      <c r="AD2203" s="5">
        <f t="shared" si="310"/>
        <v>1714093.36</v>
      </c>
      <c r="AE2203" s="5">
        <v>125201.26</v>
      </c>
      <c r="AF2203" s="5">
        <v>32248.21</v>
      </c>
      <c r="AG2203" s="5">
        <v>9956.92</v>
      </c>
      <c r="AH2203" s="5">
        <v>2465</v>
      </c>
      <c r="AI2203" s="5">
        <v>3550</v>
      </c>
      <c r="AJ2203">
        <v>0</v>
      </c>
      <c r="AK2203" s="5">
        <v>0</v>
      </c>
      <c r="AL2203" s="5">
        <v>3604.37</v>
      </c>
      <c r="AM2203" s="5">
        <v>42422.66</v>
      </c>
      <c r="AN2203">
        <v>4</v>
      </c>
      <c r="AO2203">
        <v>3</v>
      </c>
      <c r="AP2203" t="str">
        <f t="shared" si="311"/>
        <v>Yes</v>
      </c>
      <c r="AQ2203">
        <v>1</v>
      </c>
      <c r="AR2203" s="5">
        <f t="shared" si="312"/>
        <v>1933541.78</v>
      </c>
      <c r="AS2203" s="5">
        <f t="shared" si="313"/>
        <v>381944.94</v>
      </c>
      <c r="AT2203" t="s">
        <v>59</v>
      </c>
      <c r="AU2203" t="s">
        <v>6164</v>
      </c>
      <c r="AV2203" t="s">
        <v>6165</v>
      </c>
      <c r="AW2203" t="s">
        <v>6166</v>
      </c>
      <c r="AX2203" t="s">
        <v>6184</v>
      </c>
      <c r="AY2203">
        <v>67</v>
      </c>
      <c r="AZ2203">
        <v>0</v>
      </c>
      <c r="BA2203">
        <v>35</v>
      </c>
      <c r="BB2203" t="s">
        <v>6180</v>
      </c>
      <c r="BC2203">
        <v>0</v>
      </c>
      <c r="BD2203">
        <v>0</v>
      </c>
      <c r="BE2203" t="s">
        <v>6169</v>
      </c>
      <c r="BF2203" t="s">
        <v>6170</v>
      </c>
      <c r="BG2203">
        <v>1</v>
      </c>
      <c r="BH2203" t="s">
        <v>6186</v>
      </c>
      <c r="BI2203">
        <v>52</v>
      </c>
      <c r="BJ2203" t="s">
        <v>6187</v>
      </c>
      <c r="BK2203">
        <v>0</v>
      </c>
      <c r="BL2203">
        <v>76</v>
      </c>
      <c r="BM2203" s="3">
        <f t="shared" si="314"/>
        <v>0.93421052631578949</v>
      </c>
    </row>
    <row r="2204" spans="1:65">
      <c r="A2204" t="s">
        <v>2337</v>
      </c>
      <c r="B2204" s="2">
        <v>45790</v>
      </c>
      <c r="C2204" t="s">
        <v>1632</v>
      </c>
      <c r="D2204" t="s">
        <v>2135</v>
      </c>
      <c r="E2204">
        <v>5</v>
      </c>
      <c r="F2204" t="s">
        <v>49</v>
      </c>
      <c r="G2204" t="s">
        <v>79</v>
      </c>
      <c r="H2204" t="s">
        <v>260</v>
      </c>
      <c r="I2204" t="s">
        <v>64</v>
      </c>
      <c r="J2204" t="s">
        <v>65</v>
      </c>
      <c r="K2204" t="s">
        <v>54</v>
      </c>
      <c r="L2204" t="s">
        <v>92</v>
      </c>
      <c r="M2204" t="s">
        <v>56</v>
      </c>
      <c r="N2204" t="s">
        <v>109</v>
      </c>
      <c r="O2204" t="s">
        <v>82</v>
      </c>
      <c r="P2204">
        <v>54</v>
      </c>
      <c r="Q2204">
        <v>56</v>
      </c>
      <c r="R2204">
        <v>56</v>
      </c>
      <c r="S2204">
        <v>1</v>
      </c>
      <c r="T2204">
        <f t="shared" si="306"/>
        <v>55</v>
      </c>
      <c r="U2204">
        <v>52</v>
      </c>
      <c r="V2204">
        <f t="shared" si="307"/>
        <v>3</v>
      </c>
      <c r="W2204" s="3">
        <f t="shared" si="308"/>
        <v>1.7857142857142856E-2</v>
      </c>
      <c r="X2204">
        <v>27</v>
      </c>
      <c r="Y2204" s="4">
        <v>8.8000000000000007</v>
      </c>
      <c r="Z2204" s="4">
        <v>2.2999999999999998</v>
      </c>
      <c r="AA2204" s="5">
        <v>56642.55</v>
      </c>
      <c r="AB2204" s="5">
        <f t="shared" si="309"/>
        <v>2945412.6</v>
      </c>
      <c r="AC2204" s="5">
        <v>35380.5</v>
      </c>
      <c r="AD2204" s="5">
        <f t="shared" si="310"/>
        <v>1981308</v>
      </c>
      <c r="AE2204" s="5">
        <v>121049.79</v>
      </c>
      <c r="AF2204" s="5">
        <v>35807.29</v>
      </c>
      <c r="AG2204" s="5">
        <v>9028.85</v>
      </c>
      <c r="AH2204" s="5">
        <v>3335</v>
      </c>
      <c r="AI2204" s="5">
        <v>5050.9799999999996</v>
      </c>
      <c r="AJ2204">
        <v>0</v>
      </c>
      <c r="AK2204" s="5">
        <v>0</v>
      </c>
      <c r="AL2204" s="5">
        <v>3147.74</v>
      </c>
      <c r="AM2204" s="5">
        <v>87105.55</v>
      </c>
      <c r="AN2204">
        <v>8</v>
      </c>
      <c r="AO2204">
        <v>11</v>
      </c>
      <c r="AP2204" t="str">
        <f t="shared" si="311"/>
        <v>No</v>
      </c>
      <c r="AQ2204">
        <v>2</v>
      </c>
      <c r="AR2204" s="5">
        <f t="shared" si="312"/>
        <v>2245833.2000000002</v>
      </c>
      <c r="AS2204" s="5">
        <f t="shared" si="313"/>
        <v>699579.4</v>
      </c>
      <c r="AT2204" t="s">
        <v>59</v>
      </c>
      <c r="AU2204" t="s">
        <v>6164</v>
      </c>
      <c r="AV2204" t="s">
        <v>6165</v>
      </c>
      <c r="AW2204" t="s">
        <v>6166</v>
      </c>
      <c r="AX2204" t="s">
        <v>6177</v>
      </c>
      <c r="AY2204">
        <v>56</v>
      </c>
      <c r="AZ2204">
        <v>0</v>
      </c>
      <c r="BA2204">
        <v>23</v>
      </c>
      <c r="BB2204" t="s">
        <v>6180</v>
      </c>
      <c r="BC2204">
        <v>1</v>
      </c>
      <c r="BD2204">
        <v>2</v>
      </c>
      <c r="BE2204" t="s">
        <v>6196</v>
      </c>
      <c r="BF2204" t="s">
        <v>6170</v>
      </c>
      <c r="BG2204">
        <v>2</v>
      </c>
      <c r="BH2204" t="s">
        <v>6211</v>
      </c>
      <c r="BI2204">
        <v>94</v>
      </c>
      <c r="BJ2204" t="s">
        <v>6193</v>
      </c>
      <c r="BK2204">
        <v>0</v>
      </c>
      <c r="BL2204">
        <v>61</v>
      </c>
      <c r="BM2204" s="3">
        <f t="shared" si="314"/>
        <v>0.91803278688524592</v>
      </c>
    </row>
    <row r="2205" spans="1:65">
      <c r="A2205" t="s">
        <v>2338</v>
      </c>
      <c r="B2205" s="2">
        <v>45790</v>
      </c>
      <c r="C2205" t="s">
        <v>1632</v>
      </c>
      <c r="D2205" t="s">
        <v>2135</v>
      </c>
      <c r="E2205">
        <v>5</v>
      </c>
      <c r="F2205" t="s">
        <v>61</v>
      </c>
      <c r="G2205" t="s">
        <v>79</v>
      </c>
      <c r="H2205" t="s">
        <v>100</v>
      </c>
      <c r="I2205" t="s">
        <v>74</v>
      </c>
      <c r="J2205" t="s">
        <v>65</v>
      </c>
      <c r="K2205" t="s">
        <v>66</v>
      </c>
      <c r="L2205" t="s">
        <v>55</v>
      </c>
      <c r="M2205" t="s">
        <v>56</v>
      </c>
      <c r="N2205" t="s">
        <v>94</v>
      </c>
      <c r="O2205" t="s">
        <v>70</v>
      </c>
      <c r="P2205">
        <v>44</v>
      </c>
      <c r="Q2205">
        <v>45</v>
      </c>
      <c r="R2205">
        <v>45</v>
      </c>
      <c r="S2205">
        <v>1</v>
      </c>
      <c r="T2205">
        <f t="shared" si="306"/>
        <v>44</v>
      </c>
      <c r="U2205">
        <v>43</v>
      </c>
      <c r="V2205">
        <f t="shared" si="307"/>
        <v>1</v>
      </c>
      <c r="W2205" s="3">
        <f t="shared" si="308"/>
        <v>2.2222222222222223E-2</v>
      </c>
      <c r="X2205">
        <v>26</v>
      </c>
      <c r="Y2205" s="4">
        <v>0</v>
      </c>
      <c r="Z2205" s="4">
        <v>1.2</v>
      </c>
      <c r="AA2205" s="5">
        <v>49023.15</v>
      </c>
      <c r="AB2205" s="5">
        <f t="shared" si="309"/>
        <v>2107995.4500000002</v>
      </c>
      <c r="AC2205" s="5">
        <v>34605.65</v>
      </c>
      <c r="AD2205" s="5">
        <f t="shared" si="310"/>
        <v>1557254.25</v>
      </c>
      <c r="AE2205" s="5">
        <v>100925.37</v>
      </c>
      <c r="AF2205" s="5">
        <v>28735.5</v>
      </c>
      <c r="AG2205" s="5">
        <v>9536.41</v>
      </c>
      <c r="AH2205" s="5">
        <v>1740</v>
      </c>
      <c r="AI2205" s="5">
        <v>5048.78</v>
      </c>
      <c r="AJ2205">
        <v>0</v>
      </c>
      <c r="AK2205" s="5">
        <v>0</v>
      </c>
      <c r="AL2205" s="5">
        <v>1060.81</v>
      </c>
      <c r="AM2205" s="5">
        <v>28461.05</v>
      </c>
      <c r="AN2205">
        <v>4</v>
      </c>
      <c r="AO2205">
        <v>3</v>
      </c>
      <c r="AP2205" t="str">
        <f t="shared" si="311"/>
        <v>Yes</v>
      </c>
      <c r="AQ2205">
        <v>0</v>
      </c>
      <c r="AR2205" s="5">
        <f t="shared" si="312"/>
        <v>1732762.17</v>
      </c>
      <c r="AS2205" s="5">
        <f t="shared" si="313"/>
        <v>375233.28000000003</v>
      </c>
      <c r="AT2205" t="s">
        <v>59</v>
      </c>
      <c r="AU2205" t="s">
        <v>6164</v>
      </c>
      <c r="AV2205" t="s">
        <v>6165</v>
      </c>
      <c r="AW2205" t="s">
        <v>6166</v>
      </c>
      <c r="AX2205" t="s">
        <v>6184</v>
      </c>
      <c r="AY2205">
        <v>46</v>
      </c>
      <c r="AZ2205">
        <v>2</v>
      </c>
      <c r="BA2205">
        <v>17</v>
      </c>
      <c r="BB2205" t="s">
        <v>6185</v>
      </c>
      <c r="BC2205">
        <v>0</v>
      </c>
      <c r="BD2205">
        <v>0</v>
      </c>
      <c r="BE2205" t="s">
        <v>6169</v>
      </c>
      <c r="BF2205" t="s">
        <v>6170</v>
      </c>
      <c r="BG2205">
        <v>0</v>
      </c>
      <c r="BH2205" t="s">
        <v>6171</v>
      </c>
      <c r="BI2205">
        <v>50</v>
      </c>
      <c r="BJ2205" t="s">
        <v>6172</v>
      </c>
      <c r="BK2205">
        <v>0</v>
      </c>
      <c r="BL2205">
        <v>62</v>
      </c>
      <c r="BM2205" s="3">
        <f t="shared" si="314"/>
        <v>0.72580645161290325</v>
      </c>
    </row>
    <row r="2206" spans="1:65">
      <c r="A2206" t="s">
        <v>2339</v>
      </c>
      <c r="B2206" s="2">
        <v>45790</v>
      </c>
      <c r="C2206" t="s">
        <v>1632</v>
      </c>
      <c r="D2206" t="s">
        <v>2135</v>
      </c>
      <c r="E2206">
        <v>5</v>
      </c>
      <c r="F2206" t="s">
        <v>49</v>
      </c>
      <c r="G2206" t="s">
        <v>79</v>
      </c>
      <c r="H2206" t="s">
        <v>262</v>
      </c>
      <c r="I2206" t="s">
        <v>52</v>
      </c>
      <c r="J2206" t="s">
        <v>53</v>
      </c>
      <c r="K2206" t="s">
        <v>75</v>
      </c>
      <c r="L2206" t="s">
        <v>67</v>
      </c>
      <c r="M2206" t="s">
        <v>68</v>
      </c>
      <c r="N2206" t="s">
        <v>69</v>
      </c>
      <c r="O2206" t="s">
        <v>70</v>
      </c>
      <c r="P2206">
        <v>68</v>
      </c>
      <c r="Q2206">
        <v>68</v>
      </c>
      <c r="R2206">
        <v>66</v>
      </c>
      <c r="S2206">
        <v>6</v>
      </c>
      <c r="T2206">
        <f t="shared" si="306"/>
        <v>60</v>
      </c>
      <c r="U2206">
        <v>60</v>
      </c>
      <c r="V2206">
        <f t="shared" si="307"/>
        <v>0</v>
      </c>
      <c r="W2206" s="3">
        <f t="shared" si="308"/>
        <v>9.0909090909090912E-2</v>
      </c>
      <c r="X2206">
        <v>36</v>
      </c>
      <c r="Y2206" s="4">
        <v>1.3</v>
      </c>
      <c r="Z2206" s="4">
        <v>1.5</v>
      </c>
      <c r="AA2206" s="5">
        <v>35861.26</v>
      </c>
      <c r="AB2206" s="5">
        <f t="shared" si="309"/>
        <v>2151675.6</v>
      </c>
      <c r="AC2206" s="5">
        <v>21868.01</v>
      </c>
      <c r="AD2206" s="5">
        <f t="shared" si="310"/>
        <v>1443288.66</v>
      </c>
      <c r="AE2206" s="5">
        <v>116287.35</v>
      </c>
      <c r="AF2206" s="5">
        <v>32521.81</v>
      </c>
      <c r="AG2206" s="5">
        <v>36745.85</v>
      </c>
      <c r="AH2206" s="5">
        <v>2175</v>
      </c>
      <c r="AI2206" s="5">
        <v>60542.54</v>
      </c>
      <c r="AJ2206">
        <v>2</v>
      </c>
      <c r="AK2206" s="5">
        <v>17353.54</v>
      </c>
      <c r="AL2206" s="5">
        <v>0</v>
      </c>
      <c r="AM2206" s="5">
        <v>45477.74</v>
      </c>
      <c r="AN2206">
        <v>4</v>
      </c>
      <c r="AO2206">
        <v>6</v>
      </c>
      <c r="AP2206" t="str">
        <f t="shared" si="311"/>
        <v>No</v>
      </c>
      <c r="AQ2206">
        <v>4</v>
      </c>
      <c r="AR2206" s="5">
        <f t="shared" si="312"/>
        <v>1754392.49</v>
      </c>
      <c r="AS2206" s="5">
        <f t="shared" si="313"/>
        <v>397283.11</v>
      </c>
      <c r="AT2206" t="s">
        <v>1641</v>
      </c>
      <c r="AU2206" t="s">
        <v>6199</v>
      </c>
      <c r="AV2206" t="s">
        <v>6200</v>
      </c>
      <c r="AW2206" t="s">
        <v>6175</v>
      </c>
      <c r="AX2206" t="s">
        <v>6167</v>
      </c>
      <c r="AY2206">
        <v>71</v>
      </c>
      <c r="AZ2206">
        <v>0</v>
      </c>
      <c r="BA2206">
        <v>0</v>
      </c>
      <c r="BB2206" t="s">
        <v>6168</v>
      </c>
      <c r="BC2206">
        <v>2</v>
      </c>
      <c r="BD2206">
        <v>0</v>
      </c>
      <c r="BE2206" t="s">
        <v>6178</v>
      </c>
      <c r="BF2206" t="s">
        <v>6212</v>
      </c>
      <c r="BG2206">
        <v>0</v>
      </c>
      <c r="BH2206" t="s">
        <v>6171</v>
      </c>
      <c r="BI2206">
        <v>44</v>
      </c>
      <c r="BJ2206" t="s">
        <v>6172</v>
      </c>
      <c r="BK2206">
        <v>0</v>
      </c>
      <c r="BL2206">
        <v>74</v>
      </c>
      <c r="BM2206" s="3">
        <f t="shared" si="314"/>
        <v>0.89189189189189189</v>
      </c>
    </row>
    <row r="2207" spans="1:65">
      <c r="A2207" t="s">
        <v>2340</v>
      </c>
      <c r="B2207" s="2">
        <v>45790</v>
      </c>
      <c r="C2207" t="s">
        <v>1632</v>
      </c>
      <c r="D2207" t="s">
        <v>2135</v>
      </c>
      <c r="E2207">
        <v>5</v>
      </c>
      <c r="F2207" t="s">
        <v>61</v>
      </c>
      <c r="G2207" t="s">
        <v>79</v>
      </c>
      <c r="H2207" t="s">
        <v>100</v>
      </c>
      <c r="I2207" t="s">
        <v>64</v>
      </c>
      <c r="J2207" t="s">
        <v>53</v>
      </c>
      <c r="K2207" t="s">
        <v>54</v>
      </c>
      <c r="L2207" t="s">
        <v>55</v>
      </c>
      <c r="M2207" t="s">
        <v>56</v>
      </c>
      <c r="N2207" t="s">
        <v>109</v>
      </c>
      <c r="O2207" t="s">
        <v>120</v>
      </c>
      <c r="P2207">
        <v>70</v>
      </c>
      <c r="Q2207">
        <v>76</v>
      </c>
      <c r="R2207">
        <v>76</v>
      </c>
      <c r="S2207">
        <v>1</v>
      </c>
      <c r="T2207">
        <f t="shared" si="306"/>
        <v>75</v>
      </c>
      <c r="U2207">
        <v>67</v>
      </c>
      <c r="V2207">
        <f t="shared" si="307"/>
        <v>8</v>
      </c>
      <c r="W2207" s="3">
        <f t="shared" si="308"/>
        <v>1.3157894736842105E-2</v>
      </c>
      <c r="X2207">
        <v>32</v>
      </c>
      <c r="Y2207" s="4">
        <v>10.4</v>
      </c>
      <c r="Z2207" s="4">
        <v>2.2000000000000002</v>
      </c>
      <c r="AA2207" s="5">
        <v>38634.47</v>
      </c>
      <c r="AB2207" s="5">
        <f t="shared" si="309"/>
        <v>2588509.4900000002</v>
      </c>
      <c r="AC2207" s="5">
        <v>23620.28</v>
      </c>
      <c r="AD2207" s="5">
        <f t="shared" si="310"/>
        <v>1795141.28</v>
      </c>
      <c r="AE2207" s="5">
        <v>125379.62</v>
      </c>
      <c r="AF2207" s="5">
        <v>32998.620000000003</v>
      </c>
      <c r="AG2207" s="5">
        <v>9327.52</v>
      </c>
      <c r="AH2207" s="5">
        <v>3190</v>
      </c>
      <c r="AI2207" s="5">
        <v>3524.64</v>
      </c>
      <c r="AJ2207">
        <v>0</v>
      </c>
      <c r="AK2207" s="5">
        <v>0</v>
      </c>
      <c r="AL2207" s="5">
        <v>4989.97</v>
      </c>
      <c r="AM2207" s="5">
        <v>114910.5</v>
      </c>
      <c r="AN2207">
        <v>8</v>
      </c>
      <c r="AO2207">
        <v>11</v>
      </c>
      <c r="AP2207" t="str">
        <f t="shared" si="311"/>
        <v>No</v>
      </c>
      <c r="AQ2207">
        <v>2</v>
      </c>
      <c r="AR2207" s="5">
        <f t="shared" si="312"/>
        <v>2089462.15</v>
      </c>
      <c r="AS2207" s="5">
        <f t="shared" si="313"/>
        <v>499047.34</v>
      </c>
      <c r="AT2207" t="s">
        <v>59</v>
      </c>
      <c r="AU2207" t="s">
        <v>6164</v>
      </c>
      <c r="AV2207" t="s">
        <v>6165</v>
      </c>
      <c r="AW2207" t="s">
        <v>6166</v>
      </c>
      <c r="AX2207" t="s">
        <v>6177</v>
      </c>
      <c r="AY2207">
        <v>70</v>
      </c>
      <c r="AZ2207">
        <v>0</v>
      </c>
      <c r="BA2207">
        <v>39</v>
      </c>
      <c r="BB2207" t="s">
        <v>6180</v>
      </c>
      <c r="BC2207">
        <v>0</v>
      </c>
      <c r="BD2207">
        <v>3</v>
      </c>
      <c r="BE2207" t="s">
        <v>6196</v>
      </c>
      <c r="BF2207" t="s">
        <v>6170</v>
      </c>
      <c r="BG2207">
        <v>0</v>
      </c>
      <c r="BH2207" t="s">
        <v>6171</v>
      </c>
      <c r="BI2207">
        <v>35</v>
      </c>
      <c r="BJ2207" t="s">
        <v>6172</v>
      </c>
      <c r="BK2207">
        <v>0</v>
      </c>
      <c r="BL2207">
        <v>81</v>
      </c>
      <c r="BM2207" s="3">
        <f t="shared" si="314"/>
        <v>0.93827160493827155</v>
      </c>
    </row>
    <row r="2208" spans="1:65">
      <c r="A2208" t="s">
        <v>2341</v>
      </c>
      <c r="B2208" s="2">
        <v>45790</v>
      </c>
      <c r="C2208" t="s">
        <v>1632</v>
      </c>
      <c r="D2208" t="s">
        <v>2135</v>
      </c>
      <c r="E2208">
        <v>5</v>
      </c>
      <c r="F2208" t="s">
        <v>61</v>
      </c>
      <c r="G2208" t="s">
        <v>79</v>
      </c>
      <c r="H2208" t="s">
        <v>123</v>
      </c>
      <c r="I2208" t="s">
        <v>74</v>
      </c>
      <c r="J2208" t="s">
        <v>53</v>
      </c>
      <c r="K2208" t="s">
        <v>66</v>
      </c>
      <c r="L2208" t="s">
        <v>67</v>
      </c>
      <c r="M2208" t="s">
        <v>56</v>
      </c>
      <c r="N2208" t="s">
        <v>69</v>
      </c>
      <c r="O2208" t="s">
        <v>82</v>
      </c>
      <c r="P2208">
        <v>82</v>
      </c>
      <c r="Q2208">
        <v>88</v>
      </c>
      <c r="R2208">
        <v>88</v>
      </c>
      <c r="S2208">
        <v>2</v>
      </c>
      <c r="T2208">
        <f t="shared" si="306"/>
        <v>86</v>
      </c>
      <c r="U2208">
        <v>80</v>
      </c>
      <c r="V2208">
        <f t="shared" si="307"/>
        <v>6</v>
      </c>
      <c r="W2208" s="3">
        <f t="shared" si="308"/>
        <v>2.2727272727272728E-2</v>
      </c>
      <c r="X2208">
        <v>32</v>
      </c>
      <c r="Y2208" s="4">
        <v>2.8</v>
      </c>
      <c r="Z2208" s="4">
        <v>1.2</v>
      </c>
      <c r="AA2208" s="5">
        <v>30553.65</v>
      </c>
      <c r="AB2208" s="5">
        <f t="shared" si="309"/>
        <v>2444292</v>
      </c>
      <c r="AC2208" s="5">
        <v>22904.240000000002</v>
      </c>
      <c r="AD2208" s="5">
        <f t="shared" si="310"/>
        <v>2015573.12</v>
      </c>
      <c r="AE2208" s="5">
        <v>152442.79</v>
      </c>
      <c r="AF2208" s="5">
        <v>39145.81</v>
      </c>
      <c r="AG2208" s="5">
        <v>10274.48</v>
      </c>
      <c r="AH2208" s="5">
        <v>1740</v>
      </c>
      <c r="AI2208" s="5">
        <v>7040</v>
      </c>
      <c r="AJ2208">
        <v>0</v>
      </c>
      <c r="AK2208" s="5">
        <v>0</v>
      </c>
      <c r="AL2208" s="5">
        <v>35489.56</v>
      </c>
      <c r="AM2208" s="5">
        <v>87137.57</v>
      </c>
      <c r="AN2208">
        <v>4</v>
      </c>
      <c r="AO2208">
        <v>4</v>
      </c>
      <c r="AP2208" t="str">
        <f t="shared" si="311"/>
        <v>Yes</v>
      </c>
      <c r="AQ2208">
        <v>0</v>
      </c>
      <c r="AR2208" s="5">
        <f t="shared" si="312"/>
        <v>2348843.33</v>
      </c>
      <c r="AS2208" s="5">
        <f t="shared" si="313"/>
        <v>95448.67</v>
      </c>
      <c r="AT2208" t="s">
        <v>59</v>
      </c>
      <c r="AU2208" t="s">
        <v>6164</v>
      </c>
      <c r="AV2208" t="s">
        <v>6165</v>
      </c>
      <c r="AW2208" t="s">
        <v>6166</v>
      </c>
      <c r="AX2208" t="s">
        <v>6184</v>
      </c>
      <c r="AY2208">
        <v>85</v>
      </c>
      <c r="AZ2208">
        <v>0</v>
      </c>
      <c r="BA2208">
        <v>32</v>
      </c>
      <c r="BB2208" t="s">
        <v>6180</v>
      </c>
      <c r="BC2208">
        <v>0</v>
      </c>
      <c r="BD2208">
        <v>0</v>
      </c>
      <c r="BE2208" t="s">
        <v>6169</v>
      </c>
      <c r="BF2208" t="s">
        <v>6170</v>
      </c>
      <c r="BG2208">
        <v>1</v>
      </c>
      <c r="BH2208" t="s">
        <v>6179</v>
      </c>
      <c r="BI2208">
        <v>40</v>
      </c>
      <c r="BJ2208" t="s">
        <v>6172</v>
      </c>
      <c r="BK2208">
        <v>0</v>
      </c>
      <c r="BL2208">
        <v>96</v>
      </c>
      <c r="BM2208" s="3">
        <f t="shared" si="314"/>
        <v>0.91666666666666663</v>
      </c>
    </row>
    <row r="2209" spans="1:65">
      <c r="A2209" t="s">
        <v>2342</v>
      </c>
      <c r="B2209" s="2">
        <v>45790</v>
      </c>
      <c r="C2209" t="s">
        <v>1632</v>
      </c>
      <c r="D2209" t="s">
        <v>2135</v>
      </c>
      <c r="E2209">
        <v>5</v>
      </c>
      <c r="F2209" t="s">
        <v>61</v>
      </c>
      <c r="G2209" t="s">
        <v>62</v>
      </c>
      <c r="H2209" t="s">
        <v>96</v>
      </c>
      <c r="I2209" t="s">
        <v>64</v>
      </c>
      <c r="J2209" t="s">
        <v>53</v>
      </c>
      <c r="K2209" t="s">
        <v>66</v>
      </c>
      <c r="L2209" t="s">
        <v>55</v>
      </c>
      <c r="M2209" t="s">
        <v>56</v>
      </c>
      <c r="N2209" t="s">
        <v>69</v>
      </c>
      <c r="O2209" t="s">
        <v>82</v>
      </c>
      <c r="P2209">
        <v>68</v>
      </c>
      <c r="Q2209">
        <v>72</v>
      </c>
      <c r="R2209">
        <v>72</v>
      </c>
      <c r="S2209">
        <v>1</v>
      </c>
      <c r="T2209">
        <f t="shared" si="306"/>
        <v>71</v>
      </c>
      <c r="U2209">
        <v>65</v>
      </c>
      <c r="V2209">
        <f t="shared" si="307"/>
        <v>6</v>
      </c>
      <c r="W2209" s="3">
        <f t="shared" si="308"/>
        <v>1.3888888888888888E-2</v>
      </c>
      <c r="X2209">
        <v>28</v>
      </c>
      <c r="Y2209" s="4">
        <v>3.7</v>
      </c>
      <c r="Z2209" s="4">
        <v>1.9</v>
      </c>
      <c r="AA2209" s="5">
        <v>30801.8</v>
      </c>
      <c r="AB2209" s="5">
        <f t="shared" si="309"/>
        <v>2002117</v>
      </c>
      <c r="AC2209" s="5">
        <v>23626.32</v>
      </c>
      <c r="AD2209" s="5">
        <f t="shared" si="310"/>
        <v>1701095.04</v>
      </c>
      <c r="AE2209" s="5">
        <v>121073.75</v>
      </c>
      <c r="AF2209" s="5">
        <v>31368.720000000001</v>
      </c>
      <c r="AG2209" s="5">
        <v>9043.6299999999992</v>
      </c>
      <c r="AH2209" s="5">
        <v>2755</v>
      </c>
      <c r="AI2209" s="5">
        <v>3544.62</v>
      </c>
      <c r="AJ2209">
        <v>0</v>
      </c>
      <c r="AK2209" s="5">
        <v>0</v>
      </c>
      <c r="AL2209" s="5">
        <v>35297.81</v>
      </c>
      <c r="AM2209" s="5">
        <v>72019.97</v>
      </c>
      <c r="AN2209">
        <v>4</v>
      </c>
      <c r="AO2209">
        <v>4</v>
      </c>
      <c r="AP2209" t="str">
        <f t="shared" si="311"/>
        <v>Yes</v>
      </c>
      <c r="AQ2209">
        <v>0</v>
      </c>
      <c r="AR2209" s="5">
        <f t="shared" si="312"/>
        <v>1976198.54</v>
      </c>
      <c r="AS2209" s="5">
        <f t="shared" si="313"/>
        <v>25918.46</v>
      </c>
      <c r="AT2209" t="s">
        <v>59</v>
      </c>
      <c r="AU2209" t="s">
        <v>6164</v>
      </c>
      <c r="AV2209" t="s">
        <v>6165</v>
      </c>
      <c r="AW2209" t="s">
        <v>6166</v>
      </c>
      <c r="AX2209" t="s">
        <v>6184</v>
      </c>
      <c r="AY2209">
        <v>68</v>
      </c>
      <c r="AZ2209">
        <v>0</v>
      </c>
      <c r="BA2209">
        <v>37</v>
      </c>
      <c r="BB2209" t="s">
        <v>6180</v>
      </c>
      <c r="BC2209">
        <v>0</v>
      </c>
      <c r="BD2209">
        <v>0</v>
      </c>
      <c r="BE2209" t="s">
        <v>6169</v>
      </c>
      <c r="BF2209" t="s">
        <v>6170</v>
      </c>
      <c r="BG2209">
        <v>0</v>
      </c>
      <c r="BH2209" t="s">
        <v>6171</v>
      </c>
      <c r="BI2209">
        <v>47</v>
      </c>
      <c r="BJ2209" t="s">
        <v>6172</v>
      </c>
      <c r="BK2209">
        <v>0</v>
      </c>
      <c r="BL2209">
        <v>80</v>
      </c>
      <c r="BM2209" s="3">
        <f t="shared" si="314"/>
        <v>0.9</v>
      </c>
    </row>
    <row r="2210" spans="1:65">
      <c r="A2210" t="s">
        <v>2343</v>
      </c>
      <c r="B2210" s="2">
        <v>45791</v>
      </c>
      <c r="C2210" t="s">
        <v>1632</v>
      </c>
      <c r="D2210" t="s">
        <v>2135</v>
      </c>
      <c r="E2210">
        <v>5</v>
      </c>
      <c r="F2210" t="s">
        <v>72</v>
      </c>
      <c r="G2210" t="s">
        <v>62</v>
      </c>
      <c r="H2210" t="s">
        <v>220</v>
      </c>
      <c r="I2210" t="s">
        <v>74</v>
      </c>
      <c r="J2210" t="s">
        <v>81</v>
      </c>
      <c r="K2210" t="s">
        <v>66</v>
      </c>
      <c r="L2210" t="s">
        <v>67</v>
      </c>
      <c r="M2210" t="s">
        <v>56</v>
      </c>
      <c r="N2210" t="s">
        <v>76</v>
      </c>
      <c r="O2210" t="s">
        <v>120</v>
      </c>
      <c r="P2210">
        <v>44</v>
      </c>
      <c r="Q2210">
        <v>45</v>
      </c>
      <c r="R2210">
        <v>45</v>
      </c>
      <c r="S2210">
        <v>1</v>
      </c>
      <c r="T2210">
        <f t="shared" si="306"/>
        <v>44</v>
      </c>
      <c r="U2210">
        <v>43</v>
      </c>
      <c r="V2210">
        <f t="shared" si="307"/>
        <v>1</v>
      </c>
      <c r="W2210" s="3">
        <f t="shared" si="308"/>
        <v>2.2222222222222223E-2</v>
      </c>
      <c r="X2210">
        <v>18</v>
      </c>
      <c r="Y2210" s="4">
        <v>3.6</v>
      </c>
      <c r="Z2210" s="4">
        <v>1.5</v>
      </c>
      <c r="AA2210" s="5">
        <v>72698.880000000005</v>
      </c>
      <c r="AB2210" s="5">
        <f t="shared" si="309"/>
        <v>3126051.84</v>
      </c>
      <c r="AC2210" s="5">
        <v>51559.8</v>
      </c>
      <c r="AD2210" s="5">
        <f t="shared" si="310"/>
        <v>2320191</v>
      </c>
      <c r="AE2210" s="5">
        <v>136000.98000000001</v>
      </c>
      <c r="AF2210" s="5">
        <v>38172.53</v>
      </c>
      <c r="AG2210" s="5">
        <v>8805.26</v>
      </c>
      <c r="AH2210" s="5">
        <v>2175</v>
      </c>
      <c r="AI2210" s="5">
        <v>7463.41</v>
      </c>
      <c r="AJ2210">
        <v>0</v>
      </c>
      <c r="AK2210" s="5">
        <v>0</v>
      </c>
      <c r="AL2210" s="5">
        <v>1628.48</v>
      </c>
      <c r="AM2210" s="5">
        <v>27563.8</v>
      </c>
      <c r="AN2210">
        <v>4</v>
      </c>
      <c r="AO2210">
        <v>2</v>
      </c>
      <c r="AP2210" t="str">
        <f t="shared" si="311"/>
        <v>Yes</v>
      </c>
      <c r="AQ2210">
        <v>0</v>
      </c>
      <c r="AR2210" s="5">
        <f t="shared" si="312"/>
        <v>2542000.46</v>
      </c>
      <c r="AS2210" s="5">
        <f t="shared" si="313"/>
        <v>584051.38</v>
      </c>
      <c r="AT2210" t="s">
        <v>59</v>
      </c>
      <c r="AU2210" t="s">
        <v>6164</v>
      </c>
      <c r="AV2210" t="s">
        <v>6165</v>
      </c>
      <c r="AW2210" t="s">
        <v>6166</v>
      </c>
      <c r="AX2210" t="s">
        <v>6184</v>
      </c>
      <c r="AY2210">
        <v>50</v>
      </c>
      <c r="AZ2210">
        <v>3</v>
      </c>
      <c r="BA2210">
        <v>14</v>
      </c>
      <c r="BB2210" t="s">
        <v>6185</v>
      </c>
      <c r="BC2210">
        <v>0</v>
      </c>
      <c r="BD2210">
        <v>0</v>
      </c>
      <c r="BE2210" t="s">
        <v>6169</v>
      </c>
      <c r="BF2210" t="s">
        <v>6170</v>
      </c>
      <c r="BG2210">
        <v>0</v>
      </c>
      <c r="BH2210" t="s">
        <v>6171</v>
      </c>
      <c r="BI2210">
        <v>7</v>
      </c>
      <c r="BJ2210" t="s">
        <v>6172</v>
      </c>
      <c r="BK2210">
        <v>0</v>
      </c>
      <c r="BL2210">
        <v>51</v>
      </c>
      <c r="BM2210" s="3">
        <f t="shared" si="314"/>
        <v>0.88235294117647056</v>
      </c>
    </row>
    <row r="2211" spans="1:65">
      <c r="A2211" t="s">
        <v>2344</v>
      </c>
      <c r="B2211" s="2">
        <v>45791</v>
      </c>
      <c r="C2211" t="s">
        <v>1632</v>
      </c>
      <c r="D2211" t="s">
        <v>2135</v>
      </c>
      <c r="E2211">
        <v>5</v>
      </c>
      <c r="F2211" t="s">
        <v>61</v>
      </c>
      <c r="G2211" t="s">
        <v>50</v>
      </c>
      <c r="H2211" t="s">
        <v>157</v>
      </c>
      <c r="I2211" t="s">
        <v>74</v>
      </c>
      <c r="J2211" t="s">
        <v>53</v>
      </c>
      <c r="K2211" t="s">
        <v>66</v>
      </c>
      <c r="L2211" t="s">
        <v>92</v>
      </c>
      <c r="M2211" t="s">
        <v>56</v>
      </c>
      <c r="N2211" t="s">
        <v>76</v>
      </c>
      <c r="O2211" t="s">
        <v>58</v>
      </c>
      <c r="P2211">
        <v>71</v>
      </c>
      <c r="Q2211">
        <v>72</v>
      </c>
      <c r="R2211">
        <v>69</v>
      </c>
      <c r="S2211">
        <v>1</v>
      </c>
      <c r="T2211">
        <f t="shared" si="306"/>
        <v>68</v>
      </c>
      <c r="U2211">
        <v>68</v>
      </c>
      <c r="V2211">
        <f t="shared" si="307"/>
        <v>0</v>
      </c>
      <c r="W2211" s="3">
        <f t="shared" si="308"/>
        <v>1.4492753623188406E-2</v>
      </c>
      <c r="X2211">
        <v>32</v>
      </c>
      <c r="Y2211" s="4">
        <v>0.5</v>
      </c>
      <c r="Z2211" s="4">
        <v>1.1000000000000001</v>
      </c>
      <c r="AA2211" s="5">
        <v>30748.45</v>
      </c>
      <c r="AB2211" s="5">
        <f t="shared" si="309"/>
        <v>2090894.6</v>
      </c>
      <c r="AC2211" s="5">
        <v>23912.12</v>
      </c>
      <c r="AD2211" s="5">
        <f t="shared" si="310"/>
        <v>1649936.28</v>
      </c>
      <c r="AE2211" s="5">
        <v>119100.45</v>
      </c>
      <c r="AF2211" s="5">
        <v>30573.119999999999</v>
      </c>
      <c r="AG2211" s="5">
        <v>10423.73</v>
      </c>
      <c r="AH2211" s="5">
        <v>1595</v>
      </c>
      <c r="AI2211" s="5">
        <v>3561.29</v>
      </c>
      <c r="AJ2211">
        <v>0</v>
      </c>
      <c r="AK2211" s="5">
        <v>0</v>
      </c>
      <c r="AL2211" s="5">
        <v>31740.84</v>
      </c>
      <c r="AM2211" s="5">
        <v>86345.36</v>
      </c>
      <c r="AN2211">
        <v>4</v>
      </c>
      <c r="AO2211">
        <v>6</v>
      </c>
      <c r="AP2211" t="str">
        <f t="shared" si="311"/>
        <v>No</v>
      </c>
      <c r="AQ2211">
        <v>3</v>
      </c>
      <c r="AR2211" s="5">
        <f t="shared" si="312"/>
        <v>1933276.07</v>
      </c>
      <c r="AS2211" s="5">
        <f t="shared" si="313"/>
        <v>157618.53</v>
      </c>
      <c r="AT2211" t="s">
        <v>59</v>
      </c>
      <c r="AU2211" t="s">
        <v>6164</v>
      </c>
      <c r="AV2211" t="s">
        <v>6165</v>
      </c>
      <c r="AW2211" t="s">
        <v>6166</v>
      </c>
      <c r="AX2211" t="s">
        <v>6167</v>
      </c>
      <c r="AY2211">
        <v>77</v>
      </c>
      <c r="AZ2211">
        <v>3</v>
      </c>
      <c r="BA2211">
        <v>0</v>
      </c>
      <c r="BB2211" t="s">
        <v>6168</v>
      </c>
      <c r="BC2211">
        <v>2</v>
      </c>
      <c r="BD2211">
        <v>0</v>
      </c>
      <c r="BE2211" t="s">
        <v>6178</v>
      </c>
      <c r="BF2211" t="s">
        <v>6170</v>
      </c>
      <c r="BG2211">
        <v>0</v>
      </c>
      <c r="BH2211" t="s">
        <v>6171</v>
      </c>
      <c r="BI2211">
        <v>60</v>
      </c>
      <c r="BJ2211" t="s">
        <v>6187</v>
      </c>
      <c r="BK2211">
        <v>0</v>
      </c>
      <c r="BL2211">
        <v>78</v>
      </c>
      <c r="BM2211" s="3">
        <f t="shared" si="314"/>
        <v>0.88461538461538458</v>
      </c>
    </row>
    <row r="2212" spans="1:65">
      <c r="A2212" t="s">
        <v>2345</v>
      </c>
      <c r="B2212" s="2">
        <v>45791</v>
      </c>
      <c r="C2212" t="s">
        <v>1632</v>
      </c>
      <c r="D2212" t="s">
        <v>2135</v>
      </c>
      <c r="E2212">
        <v>5</v>
      </c>
      <c r="F2212" t="s">
        <v>72</v>
      </c>
      <c r="G2212" t="s">
        <v>50</v>
      </c>
      <c r="H2212" t="s">
        <v>73</v>
      </c>
      <c r="I2212" t="s">
        <v>74</v>
      </c>
      <c r="J2212" t="s">
        <v>65</v>
      </c>
      <c r="K2212" t="s">
        <v>66</v>
      </c>
      <c r="L2212" t="s">
        <v>67</v>
      </c>
      <c r="M2212" t="s">
        <v>56</v>
      </c>
      <c r="N2212" t="s">
        <v>69</v>
      </c>
      <c r="O2212" t="s">
        <v>120</v>
      </c>
      <c r="P2212">
        <v>52</v>
      </c>
      <c r="Q2212">
        <v>53</v>
      </c>
      <c r="R2212">
        <v>53</v>
      </c>
      <c r="S2212">
        <v>1</v>
      </c>
      <c r="T2212">
        <f t="shared" si="306"/>
        <v>52</v>
      </c>
      <c r="U2212">
        <v>51</v>
      </c>
      <c r="V2212">
        <f t="shared" si="307"/>
        <v>1</v>
      </c>
      <c r="W2212" s="3">
        <f t="shared" si="308"/>
        <v>1.8867924528301886E-2</v>
      </c>
      <c r="X2212">
        <v>26</v>
      </c>
      <c r="Y2212" s="4">
        <v>7.9</v>
      </c>
      <c r="Z2212" s="4">
        <v>2.2999999999999998</v>
      </c>
      <c r="AA2212" s="5">
        <v>48869.08</v>
      </c>
      <c r="AB2212" s="5">
        <f t="shared" si="309"/>
        <v>2492323.08</v>
      </c>
      <c r="AC2212" s="5">
        <v>34102.21</v>
      </c>
      <c r="AD2212" s="5">
        <f t="shared" si="310"/>
        <v>1807417.13</v>
      </c>
      <c r="AE2212" s="5">
        <v>118843.72</v>
      </c>
      <c r="AF2212" s="5">
        <v>32306.22</v>
      </c>
      <c r="AG2212" s="5">
        <v>9624.82</v>
      </c>
      <c r="AH2212" s="5">
        <v>3335</v>
      </c>
      <c r="AI2212" s="5">
        <v>5079.17</v>
      </c>
      <c r="AJ2212">
        <v>0</v>
      </c>
      <c r="AK2212" s="5">
        <v>0</v>
      </c>
      <c r="AL2212" s="5">
        <v>1094.6400000000001</v>
      </c>
      <c r="AM2212" s="5">
        <v>35155.11</v>
      </c>
      <c r="AN2212">
        <v>4</v>
      </c>
      <c r="AO2212">
        <v>4</v>
      </c>
      <c r="AP2212" t="str">
        <f t="shared" si="311"/>
        <v>Yes</v>
      </c>
      <c r="AQ2212">
        <v>1</v>
      </c>
      <c r="AR2212" s="5">
        <f t="shared" si="312"/>
        <v>2012855.81</v>
      </c>
      <c r="AS2212" s="5">
        <f t="shared" si="313"/>
        <v>479467.27</v>
      </c>
      <c r="AT2212" t="s">
        <v>59</v>
      </c>
      <c r="AU2212" t="s">
        <v>6164</v>
      </c>
      <c r="AV2212" t="s">
        <v>6165</v>
      </c>
      <c r="AW2212" t="s">
        <v>6166</v>
      </c>
      <c r="AX2212" t="s">
        <v>6184</v>
      </c>
      <c r="AY2212">
        <v>59</v>
      </c>
      <c r="AZ2212">
        <v>4</v>
      </c>
      <c r="BA2212">
        <v>13</v>
      </c>
      <c r="BB2212" t="s">
        <v>6185</v>
      </c>
      <c r="BC2212">
        <v>0</v>
      </c>
      <c r="BD2212">
        <v>0</v>
      </c>
      <c r="BE2212" t="s">
        <v>6169</v>
      </c>
      <c r="BF2212" t="s">
        <v>6170</v>
      </c>
      <c r="BG2212">
        <v>0</v>
      </c>
      <c r="BH2212" t="s">
        <v>6171</v>
      </c>
      <c r="BI2212">
        <v>22</v>
      </c>
      <c r="BJ2212" t="s">
        <v>6172</v>
      </c>
      <c r="BK2212">
        <v>0</v>
      </c>
      <c r="BL2212">
        <v>59</v>
      </c>
      <c r="BM2212" s="3">
        <f t="shared" si="314"/>
        <v>0.89830508474576276</v>
      </c>
    </row>
    <row r="2213" spans="1:65">
      <c r="A2213" t="s">
        <v>2346</v>
      </c>
      <c r="B2213" s="2">
        <v>45791</v>
      </c>
      <c r="C2213" t="s">
        <v>1632</v>
      </c>
      <c r="D2213" t="s">
        <v>2135</v>
      </c>
      <c r="E2213">
        <v>5</v>
      </c>
      <c r="F2213" t="s">
        <v>61</v>
      </c>
      <c r="G2213" t="s">
        <v>50</v>
      </c>
      <c r="H2213" t="s">
        <v>127</v>
      </c>
      <c r="I2213" t="s">
        <v>74</v>
      </c>
      <c r="J2213" t="s">
        <v>53</v>
      </c>
      <c r="K2213" t="s">
        <v>66</v>
      </c>
      <c r="L2213" t="s">
        <v>87</v>
      </c>
      <c r="M2213" t="s">
        <v>56</v>
      </c>
      <c r="N2213" t="s">
        <v>94</v>
      </c>
      <c r="O2213" t="s">
        <v>82</v>
      </c>
      <c r="P2213">
        <v>68</v>
      </c>
      <c r="Q2213">
        <v>71</v>
      </c>
      <c r="R2213">
        <v>70</v>
      </c>
      <c r="S2213">
        <v>1</v>
      </c>
      <c r="T2213">
        <f t="shared" si="306"/>
        <v>69</v>
      </c>
      <c r="U2213">
        <v>67</v>
      </c>
      <c r="V2213">
        <f t="shared" si="307"/>
        <v>2</v>
      </c>
      <c r="W2213" s="3">
        <f t="shared" si="308"/>
        <v>1.4285714285714285E-2</v>
      </c>
      <c r="X2213">
        <v>38</v>
      </c>
      <c r="Y2213" s="4">
        <v>0.8</v>
      </c>
      <c r="Z2213" s="4">
        <v>1.9</v>
      </c>
      <c r="AA2213" s="5">
        <v>30344.44</v>
      </c>
      <c r="AB2213" s="5">
        <f t="shared" si="309"/>
        <v>2033077.48</v>
      </c>
      <c r="AC2213" s="5">
        <v>24294.68</v>
      </c>
      <c r="AD2213" s="5">
        <f t="shared" si="310"/>
        <v>1700627.6</v>
      </c>
      <c r="AE2213" s="5">
        <v>120437.77</v>
      </c>
      <c r="AF2213" s="5">
        <v>30865.78</v>
      </c>
      <c r="AG2213" s="5">
        <v>11279.89</v>
      </c>
      <c r="AH2213" s="5">
        <v>2755</v>
      </c>
      <c r="AI2213" s="5">
        <v>3555.56</v>
      </c>
      <c r="AJ2213">
        <v>0</v>
      </c>
      <c r="AK2213" s="5">
        <v>0</v>
      </c>
      <c r="AL2213" s="5">
        <v>33226.269999999997</v>
      </c>
      <c r="AM2213" s="5">
        <v>76784.5</v>
      </c>
      <c r="AN2213">
        <v>4</v>
      </c>
      <c r="AO2213">
        <v>4</v>
      </c>
      <c r="AP2213" t="str">
        <f t="shared" si="311"/>
        <v>Yes</v>
      </c>
      <c r="AQ2213">
        <v>1</v>
      </c>
      <c r="AR2213" s="5">
        <f t="shared" si="312"/>
        <v>1979532.37</v>
      </c>
      <c r="AS2213" s="5">
        <f t="shared" si="313"/>
        <v>53545.11</v>
      </c>
      <c r="AT2213" t="s">
        <v>59</v>
      </c>
      <c r="AU2213" t="s">
        <v>6164</v>
      </c>
      <c r="AV2213" t="s">
        <v>6165</v>
      </c>
      <c r="AW2213" t="s">
        <v>6166</v>
      </c>
      <c r="AX2213" t="s">
        <v>6167</v>
      </c>
      <c r="AY2213">
        <v>68</v>
      </c>
      <c r="AZ2213">
        <v>0</v>
      </c>
      <c r="BA2213">
        <v>19</v>
      </c>
      <c r="BB2213" t="s">
        <v>6180</v>
      </c>
      <c r="BC2213">
        <v>0</v>
      </c>
      <c r="BD2213">
        <v>0</v>
      </c>
      <c r="BE2213" t="s">
        <v>6169</v>
      </c>
      <c r="BF2213" t="s">
        <v>6170</v>
      </c>
      <c r="BG2213">
        <v>0</v>
      </c>
      <c r="BH2213" t="s">
        <v>6171</v>
      </c>
      <c r="BI2213">
        <v>34</v>
      </c>
      <c r="BJ2213" t="s">
        <v>6172</v>
      </c>
      <c r="BK2213">
        <v>0</v>
      </c>
      <c r="BL2213">
        <v>75</v>
      </c>
      <c r="BM2213" s="3">
        <f t="shared" si="314"/>
        <v>0.93333333333333335</v>
      </c>
    </row>
    <row r="2214" spans="1:65">
      <c r="A2214" t="s">
        <v>2347</v>
      </c>
      <c r="B2214" s="2">
        <v>45791</v>
      </c>
      <c r="C2214" t="s">
        <v>1632</v>
      </c>
      <c r="D2214" t="s">
        <v>2135</v>
      </c>
      <c r="E2214">
        <v>5</v>
      </c>
      <c r="F2214" t="s">
        <v>49</v>
      </c>
      <c r="G2214" t="s">
        <v>79</v>
      </c>
      <c r="H2214" t="s">
        <v>106</v>
      </c>
      <c r="I2214" t="s">
        <v>64</v>
      </c>
      <c r="J2214" t="s">
        <v>53</v>
      </c>
      <c r="K2214" t="s">
        <v>75</v>
      </c>
      <c r="L2214" t="s">
        <v>92</v>
      </c>
      <c r="M2214" t="s">
        <v>56</v>
      </c>
      <c r="N2214" t="s">
        <v>69</v>
      </c>
      <c r="O2214" t="s">
        <v>82</v>
      </c>
      <c r="P2214">
        <v>63</v>
      </c>
      <c r="Q2214">
        <v>67</v>
      </c>
      <c r="R2214">
        <v>64</v>
      </c>
      <c r="S2214">
        <v>1</v>
      </c>
      <c r="T2214">
        <f t="shared" si="306"/>
        <v>63</v>
      </c>
      <c r="U2214">
        <v>61</v>
      </c>
      <c r="V2214">
        <f t="shared" si="307"/>
        <v>2</v>
      </c>
      <c r="W2214" s="3">
        <f t="shared" si="308"/>
        <v>1.5625E-2</v>
      </c>
      <c r="X2214">
        <v>28</v>
      </c>
      <c r="Y2214" s="4">
        <v>5.2</v>
      </c>
      <c r="Z2214" s="4">
        <v>1.7</v>
      </c>
      <c r="AA2214" s="5">
        <v>35830</v>
      </c>
      <c r="AB2214" s="5">
        <f t="shared" si="309"/>
        <v>2185630</v>
      </c>
      <c r="AC2214" s="5">
        <v>23951.75</v>
      </c>
      <c r="AD2214" s="5">
        <f t="shared" si="310"/>
        <v>1532912</v>
      </c>
      <c r="AE2214" s="5">
        <v>104905.59</v>
      </c>
      <c r="AF2214" s="5">
        <v>29169.05</v>
      </c>
      <c r="AG2214" s="5">
        <v>9643.85</v>
      </c>
      <c r="AH2214" s="5">
        <v>2465</v>
      </c>
      <c r="AI2214" s="5">
        <v>3531.03</v>
      </c>
      <c r="AJ2214">
        <v>0</v>
      </c>
      <c r="AK2214" s="5">
        <v>0</v>
      </c>
      <c r="AL2214" s="5">
        <v>1523.12</v>
      </c>
      <c r="AM2214" s="5">
        <v>39373.300000000003</v>
      </c>
      <c r="AN2214">
        <v>4</v>
      </c>
      <c r="AO2214">
        <v>4</v>
      </c>
      <c r="AP2214" t="str">
        <f t="shared" si="311"/>
        <v>Yes</v>
      </c>
      <c r="AQ2214">
        <v>0</v>
      </c>
      <c r="AR2214" s="5">
        <f t="shared" si="312"/>
        <v>1723522.94</v>
      </c>
      <c r="AS2214" s="5">
        <f t="shared" si="313"/>
        <v>462107.06</v>
      </c>
      <c r="AT2214" t="s">
        <v>59</v>
      </c>
      <c r="AU2214" t="s">
        <v>6164</v>
      </c>
      <c r="AV2214" t="s">
        <v>6165</v>
      </c>
      <c r="AW2214" t="s">
        <v>6166</v>
      </c>
      <c r="AX2214" t="s">
        <v>6167</v>
      </c>
      <c r="AY2214">
        <v>66</v>
      </c>
      <c r="AZ2214">
        <v>0</v>
      </c>
      <c r="BA2214">
        <v>19</v>
      </c>
      <c r="BB2214" t="s">
        <v>6191</v>
      </c>
      <c r="BC2214">
        <v>0</v>
      </c>
      <c r="BD2214">
        <v>0</v>
      </c>
      <c r="BE2214" t="s">
        <v>6169</v>
      </c>
      <c r="BF2214" t="s">
        <v>6170</v>
      </c>
      <c r="BG2214">
        <v>4</v>
      </c>
      <c r="BH2214" t="s">
        <v>6208</v>
      </c>
      <c r="BI2214">
        <v>76</v>
      </c>
      <c r="BJ2214" t="s">
        <v>6193</v>
      </c>
      <c r="BK2214">
        <v>0</v>
      </c>
      <c r="BL2214">
        <v>73</v>
      </c>
      <c r="BM2214" s="3">
        <f t="shared" si="314"/>
        <v>0.87671232876712324</v>
      </c>
    </row>
    <row r="2215" spans="1:65">
      <c r="A2215" t="s">
        <v>2348</v>
      </c>
      <c r="B2215" s="2">
        <v>45791</v>
      </c>
      <c r="C2215" t="s">
        <v>1632</v>
      </c>
      <c r="D2215" t="s">
        <v>2135</v>
      </c>
      <c r="E2215">
        <v>5</v>
      </c>
      <c r="F2215" t="s">
        <v>72</v>
      </c>
      <c r="G2215" t="s">
        <v>79</v>
      </c>
      <c r="H2215" t="s">
        <v>213</v>
      </c>
      <c r="I2215" t="s">
        <v>64</v>
      </c>
      <c r="J2215" t="s">
        <v>65</v>
      </c>
      <c r="K2215" t="s">
        <v>66</v>
      </c>
      <c r="L2215" t="s">
        <v>67</v>
      </c>
      <c r="M2215" t="s">
        <v>68</v>
      </c>
      <c r="N2215" t="s">
        <v>76</v>
      </c>
      <c r="O2215" t="s">
        <v>58</v>
      </c>
      <c r="P2215">
        <v>54</v>
      </c>
      <c r="Q2215">
        <v>56</v>
      </c>
      <c r="R2215">
        <v>56</v>
      </c>
      <c r="S2215">
        <v>2</v>
      </c>
      <c r="T2215">
        <f t="shared" si="306"/>
        <v>54</v>
      </c>
      <c r="U2215">
        <v>53</v>
      </c>
      <c r="V2215">
        <f t="shared" si="307"/>
        <v>1</v>
      </c>
      <c r="W2215" s="3">
        <f t="shared" si="308"/>
        <v>3.5714285714285712E-2</v>
      </c>
      <c r="X2215">
        <v>21</v>
      </c>
      <c r="Y2215" s="4">
        <v>8.6999999999999993</v>
      </c>
      <c r="Z2215" s="4">
        <v>1.9</v>
      </c>
      <c r="AA2215" s="5">
        <v>48840.99</v>
      </c>
      <c r="AB2215" s="5">
        <f t="shared" si="309"/>
        <v>2588572.4700000002</v>
      </c>
      <c r="AC2215" s="5">
        <v>32589.47</v>
      </c>
      <c r="AD2215" s="5">
        <f t="shared" si="310"/>
        <v>1825010.32</v>
      </c>
      <c r="AE2215" s="5">
        <v>121991.16</v>
      </c>
      <c r="AF2215" s="5">
        <v>34742.81</v>
      </c>
      <c r="AG2215" s="5">
        <v>9311.98</v>
      </c>
      <c r="AH2215" s="5">
        <v>2755</v>
      </c>
      <c r="AI2215" s="5">
        <v>10101.959999999999</v>
      </c>
      <c r="AJ2215">
        <v>1</v>
      </c>
      <c r="AK2215" s="5">
        <v>13307.43</v>
      </c>
      <c r="AL2215" s="5">
        <v>1087.01</v>
      </c>
      <c r="AM2215" s="5">
        <v>34902.33</v>
      </c>
      <c r="AN2215">
        <v>4</v>
      </c>
      <c r="AO2215">
        <v>3</v>
      </c>
      <c r="AP2215" t="str">
        <f t="shared" si="311"/>
        <v>Yes</v>
      </c>
      <c r="AQ2215">
        <v>1</v>
      </c>
      <c r="AR2215" s="5">
        <f t="shared" si="312"/>
        <v>2053210</v>
      </c>
      <c r="AS2215" s="5">
        <f t="shared" si="313"/>
        <v>535362.47</v>
      </c>
      <c r="AT2215" t="s">
        <v>59</v>
      </c>
      <c r="AU2215" t="s">
        <v>6189</v>
      </c>
      <c r="AV2215" t="s">
        <v>6201</v>
      </c>
      <c r="AW2215" t="s">
        <v>6175</v>
      </c>
      <c r="AX2215" t="s">
        <v>6177</v>
      </c>
      <c r="AY2215">
        <v>60</v>
      </c>
      <c r="AZ2215">
        <v>3</v>
      </c>
      <c r="BA2215">
        <v>16</v>
      </c>
      <c r="BB2215" t="s">
        <v>6185</v>
      </c>
      <c r="BC2215">
        <v>0</v>
      </c>
      <c r="BD2215">
        <v>0</v>
      </c>
      <c r="BE2215" t="s">
        <v>6169</v>
      </c>
      <c r="BF2215" t="s">
        <v>6210</v>
      </c>
      <c r="BG2215">
        <v>1</v>
      </c>
      <c r="BH2215" t="s">
        <v>6179</v>
      </c>
      <c r="BI2215">
        <v>32</v>
      </c>
      <c r="BJ2215" t="s">
        <v>6172</v>
      </c>
      <c r="BK2215">
        <v>0</v>
      </c>
      <c r="BL2215">
        <v>64</v>
      </c>
      <c r="BM2215" s="3">
        <f t="shared" si="314"/>
        <v>0.875</v>
      </c>
    </row>
    <row r="2216" spans="1:65">
      <c r="A2216" t="s">
        <v>2349</v>
      </c>
      <c r="B2216" s="2">
        <v>45791</v>
      </c>
      <c r="C2216" t="s">
        <v>1632</v>
      </c>
      <c r="D2216" t="s">
        <v>2135</v>
      </c>
      <c r="E2216">
        <v>5</v>
      </c>
      <c r="F2216" t="s">
        <v>49</v>
      </c>
      <c r="G2216" t="s">
        <v>62</v>
      </c>
      <c r="H2216" t="s">
        <v>141</v>
      </c>
      <c r="I2216" t="s">
        <v>52</v>
      </c>
      <c r="J2216" t="s">
        <v>53</v>
      </c>
      <c r="K2216" t="s">
        <v>66</v>
      </c>
      <c r="L2216" t="s">
        <v>67</v>
      </c>
      <c r="M2216" t="s">
        <v>56</v>
      </c>
      <c r="N2216" t="s">
        <v>57</v>
      </c>
      <c r="O2216" t="s">
        <v>70</v>
      </c>
      <c r="P2216">
        <v>73</v>
      </c>
      <c r="Q2216">
        <v>78</v>
      </c>
      <c r="R2216">
        <v>77</v>
      </c>
      <c r="S2216">
        <v>2</v>
      </c>
      <c r="T2216">
        <f t="shared" si="306"/>
        <v>75</v>
      </c>
      <c r="U2216">
        <v>72</v>
      </c>
      <c r="V2216">
        <f t="shared" si="307"/>
        <v>3</v>
      </c>
      <c r="W2216" s="3">
        <f t="shared" si="308"/>
        <v>2.5974025974025976E-2</v>
      </c>
      <c r="X2216">
        <v>48</v>
      </c>
      <c r="Y2216" s="4">
        <v>3</v>
      </c>
      <c r="Z2216" s="4">
        <v>2.1</v>
      </c>
      <c r="AA2216" s="5">
        <v>30196.78</v>
      </c>
      <c r="AB2216" s="5">
        <f t="shared" si="309"/>
        <v>2174168.16</v>
      </c>
      <c r="AC2216" s="5">
        <v>23043.94</v>
      </c>
      <c r="AD2216" s="5">
        <f t="shared" si="310"/>
        <v>1774383.38</v>
      </c>
      <c r="AE2216" s="5">
        <v>137175.42000000001</v>
      </c>
      <c r="AF2216" s="5">
        <v>36193.519999999997</v>
      </c>
      <c r="AG2216" s="5">
        <v>11211.67</v>
      </c>
      <c r="AH2216" s="5">
        <v>3045</v>
      </c>
      <c r="AI2216" s="5">
        <v>7040</v>
      </c>
      <c r="AJ2216">
        <v>0</v>
      </c>
      <c r="AK2216" s="5">
        <v>0</v>
      </c>
      <c r="AL2216" s="5">
        <v>33962.07</v>
      </c>
      <c r="AM2216" s="5">
        <v>79704.759999999995</v>
      </c>
      <c r="AN2216">
        <v>4</v>
      </c>
      <c r="AO2216">
        <v>4</v>
      </c>
      <c r="AP2216" t="str">
        <f t="shared" si="311"/>
        <v>Yes</v>
      </c>
      <c r="AQ2216">
        <v>1</v>
      </c>
      <c r="AR2216" s="5">
        <f t="shared" si="312"/>
        <v>2082715.82</v>
      </c>
      <c r="AS2216" s="5">
        <f t="shared" si="313"/>
        <v>91452.34</v>
      </c>
      <c r="AT2216" t="s">
        <v>59</v>
      </c>
      <c r="AU2216" t="s">
        <v>6164</v>
      </c>
      <c r="AV2216" t="s">
        <v>6165</v>
      </c>
      <c r="AW2216" t="s">
        <v>6166</v>
      </c>
      <c r="AX2216" t="s">
        <v>6167</v>
      </c>
      <c r="AY2216">
        <v>74</v>
      </c>
      <c r="AZ2216">
        <v>0</v>
      </c>
      <c r="BA2216">
        <v>20</v>
      </c>
      <c r="BB2216" t="s">
        <v>6180</v>
      </c>
      <c r="BC2216">
        <v>0</v>
      </c>
      <c r="BD2216">
        <v>0</v>
      </c>
      <c r="BE2216" t="s">
        <v>6169</v>
      </c>
      <c r="BF2216" t="s">
        <v>6170</v>
      </c>
      <c r="BG2216">
        <v>3</v>
      </c>
      <c r="BH2216" t="s">
        <v>6192</v>
      </c>
      <c r="BI2216">
        <v>76</v>
      </c>
      <c r="BJ2216" t="s">
        <v>6193</v>
      </c>
      <c r="BK2216">
        <v>0</v>
      </c>
      <c r="BL2216">
        <v>85</v>
      </c>
      <c r="BM2216" s="3">
        <f t="shared" si="314"/>
        <v>0.90588235294117647</v>
      </c>
    </row>
    <row r="2217" spans="1:65">
      <c r="A2217" t="s">
        <v>2350</v>
      </c>
      <c r="B2217" s="2">
        <v>45791</v>
      </c>
      <c r="C2217" t="s">
        <v>1632</v>
      </c>
      <c r="D2217" t="s">
        <v>2135</v>
      </c>
      <c r="E2217">
        <v>5</v>
      </c>
      <c r="F2217" t="s">
        <v>61</v>
      </c>
      <c r="G2217" t="s">
        <v>62</v>
      </c>
      <c r="H2217" t="s">
        <v>63</v>
      </c>
      <c r="I2217" t="s">
        <v>52</v>
      </c>
      <c r="J2217" t="s">
        <v>81</v>
      </c>
      <c r="K2217" t="s">
        <v>75</v>
      </c>
      <c r="L2217" t="s">
        <v>92</v>
      </c>
      <c r="M2217" t="s">
        <v>56</v>
      </c>
      <c r="N2217" t="s">
        <v>76</v>
      </c>
      <c r="O2217" t="s">
        <v>58</v>
      </c>
      <c r="P2217">
        <v>42</v>
      </c>
      <c r="Q2217">
        <v>42</v>
      </c>
      <c r="R2217">
        <v>42</v>
      </c>
      <c r="S2217">
        <v>1</v>
      </c>
      <c r="T2217">
        <f t="shared" si="306"/>
        <v>41</v>
      </c>
      <c r="U2217">
        <v>41</v>
      </c>
      <c r="V2217">
        <f t="shared" si="307"/>
        <v>0</v>
      </c>
      <c r="W2217" s="3">
        <f t="shared" si="308"/>
        <v>2.3809523809523808E-2</v>
      </c>
      <c r="X2217">
        <v>18</v>
      </c>
      <c r="Y2217" s="4">
        <v>0</v>
      </c>
      <c r="Z2217" s="4">
        <v>0.6</v>
      </c>
      <c r="AA2217" s="5">
        <v>77948.100000000006</v>
      </c>
      <c r="AB2217" s="5">
        <f t="shared" si="309"/>
        <v>3195872.1</v>
      </c>
      <c r="AC2217" s="5">
        <v>53381.79</v>
      </c>
      <c r="AD2217" s="5">
        <f t="shared" si="310"/>
        <v>2242035.1800000002</v>
      </c>
      <c r="AE2217" s="5">
        <v>134559.37</v>
      </c>
      <c r="AF2217" s="5">
        <v>35645.82</v>
      </c>
      <c r="AG2217" s="5">
        <v>8820.02</v>
      </c>
      <c r="AH2217" s="5">
        <v>870</v>
      </c>
      <c r="AI2217" s="5">
        <v>7515.79</v>
      </c>
      <c r="AJ2217">
        <v>0</v>
      </c>
      <c r="AK2217" s="5">
        <v>0</v>
      </c>
      <c r="AL2217" s="5">
        <v>0</v>
      </c>
      <c r="AM2217" s="5">
        <v>26545.88</v>
      </c>
      <c r="AN2217">
        <v>4</v>
      </c>
      <c r="AO2217">
        <v>2</v>
      </c>
      <c r="AP2217" t="str">
        <f t="shared" si="311"/>
        <v>Yes</v>
      </c>
      <c r="AQ2217">
        <v>1</v>
      </c>
      <c r="AR2217" s="5">
        <f t="shared" si="312"/>
        <v>2455992.06</v>
      </c>
      <c r="AS2217" s="5">
        <f t="shared" si="313"/>
        <v>739880.04</v>
      </c>
      <c r="AT2217" t="s">
        <v>59</v>
      </c>
      <c r="AU2217" t="s">
        <v>6164</v>
      </c>
      <c r="AV2217" t="s">
        <v>6165</v>
      </c>
      <c r="AW2217" t="s">
        <v>6166</v>
      </c>
      <c r="AX2217" t="s">
        <v>6184</v>
      </c>
      <c r="AY2217">
        <v>44</v>
      </c>
      <c r="AZ2217">
        <v>0</v>
      </c>
      <c r="BA2217">
        <v>0</v>
      </c>
      <c r="BB2217" t="s">
        <v>6168</v>
      </c>
      <c r="BC2217">
        <v>0</v>
      </c>
      <c r="BD2217">
        <v>0</v>
      </c>
      <c r="BE2217" t="s">
        <v>6169</v>
      </c>
      <c r="BF2217" t="s">
        <v>6170</v>
      </c>
      <c r="BG2217">
        <v>0</v>
      </c>
      <c r="BH2217" t="s">
        <v>6171</v>
      </c>
      <c r="BI2217">
        <v>32</v>
      </c>
      <c r="BJ2217" t="s">
        <v>6172</v>
      </c>
      <c r="BK2217">
        <v>0</v>
      </c>
      <c r="BL2217">
        <v>49</v>
      </c>
      <c r="BM2217" s="3">
        <f t="shared" si="314"/>
        <v>0.8571428571428571</v>
      </c>
    </row>
    <row r="2218" spans="1:65">
      <c r="A2218" t="s">
        <v>2351</v>
      </c>
      <c r="B2218" s="2">
        <v>45791</v>
      </c>
      <c r="C2218" t="s">
        <v>1632</v>
      </c>
      <c r="D2218" t="s">
        <v>2135</v>
      </c>
      <c r="E2218">
        <v>5</v>
      </c>
      <c r="F2218" t="s">
        <v>78</v>
      </c>
      <c r="G2218" t="s">
        <v>79</v>
      </c>
      <c r="H2218" t="s">
        <v>113</v>
      </c>
      <c r="I2218" t="s">
        <v>64</v>
      </c>
      <c r="J2218" t="s">
        <v>53</v>
      </c>
      <c r="K2218" t="s">
        <v>66</v>
      </c>
      <c r="L2218" t="s">
        <v>67</v>
      </c>
      <c r="M2218" t="s">
        <v>68</v>
      </c>
      <c r="N2218" t="s">
        <v>57</v>
      </c>
      <c r="O2218" t="s">
        <v>58</v>
      </c>
      <c r="P2218">
        <v>66</v>
      </c>
      <c r="Q2218">
        <v>67</v>
      </c>
      <c r="R2218">
        <v>63</v>
      </c>
      <c r="S2218">
        <v>6</v>
      </c>
      <c r="T2218">
        <f t="shared" si="306"/>
        <v>57</v>
      </c>
      <c r="U2218">
        <v>57</v>
      </c>
      <c r="V2218">
        <f t="shared" si="307"/>
        <v>0</v>
      </c>
      <c r="W2218" s="3">
        <f t="shared" si="308"/>
        <v>9.5238095238095233E-2</v>
      </c>
      <c r="X2218">
        <v>32</v>
      </c>
      <c r="Y2218" s="4">
        <v>2.4</v>
      </c>
      <c r="Z2218" s="4">
        <v>1.2</v>
      </c>
      <c r="AA2218" s="5">
        <v>30231.93</v>
      </c>
      <c r="AB2218" s="5">
        <f t="shared" si="309"/>
        <v>1723220.01</v>
      </c>
      <c r="AC2218" s="5">
        <v>21966.77</v>
      </c>
      <c r="AD2218" s="5">
        <f t="shared" si="310"/>
        <v>1383906.51</v>
      </c>
      <c r="AE2218" s="5">
        <v>103043.44</v>
      </c>
      <c r="AF2218" s="5">
        <v>29680.18</v>
      </c>
      <c r="AG2218" s="5">
        <v>35045.519999999997</v>
      </c>
      <c r="AH2218" s="5">
        <v>1740</v>
      </c>
      <c r="AI2218" s="5">
        <v>60405.45</v>
      </c>
      <c r="AJ2218">
        <v>2</v>
      </c>
      <c r="AK2218" s="5">
        <v>17450.59</v>
      </c>
      <c r="AL2218" s="5">
        <v>0</v>
      </c>
      <c r="AM2218" s="5">
        <v>38038.050000000003</v>
      </c>
      <c r="AN2218">
        <v>4</v>
      </c>
      <c r="AO2218">
        <v>4</v>
      </c>
      <c r="AP2218" t="str">
        <f t="shared" si="311"/>
        <v>Yes</v>
      </c>
      <c r="AQ2218">
        <v>2</v>
      </c>
      <c r="AR2218" s="5">
        <f t="shared" si="312"/>
        <v>1669309.74</v>
      </c>
      <c r="AS2218" s="5">
        <f t="shared" si="313"/>
        <v>53910.27</v>
      </c>
      <c r="AT2218" t="s">
        <v>1641</v>
      </c>
      <c r="AU2218" t="s">
        <v>6199</v>
      </c>
      <c r="AV2218" t="s">
        <v>6200</v>
      </c>
      <c r="AW2218" t="s">
        <v>6175</v>
      </c>
      <c r="AX2218" t="s">
        <v>6167</v>
      </c>
      <c r="AY2218">
        <v>72</v>
      </c>
      <c r="AZ2218">
        <v>3</v>
      </c>
      <c r="BA2218">
        <v>0</v>
      </c>
      <c r="BB2218" t="s">
        <v>6168</v>
      </c>
      <c r="BC2218">
        <v>0</v>
      </c>
      <c r="BD2218">
        <v>0</v>
      </c>
      <c r="BE2218" t="s">
        <v>6169</v>
      </c>
      <c r="BF2218" t="s">
        <v>6210</v>
      </c>
      <c r="BG2218">
        <v>1</v>
      </c>
      <c r="BH2218" t="s">
        <v>6186</v>
      </c>
      <c r="BI2218">
        <v>33</v>
      </c>
      <c r="BJ2218" t="s">
        <v>6172</v>
      </c>
      <c r="BK2218">
        <v>0</v>
      </c>
      <c r="BL2218">
        <v>73</v>
      </c>
      <c r="BM2218" s="3">
        <f t="shared" si="314"/>
        <v>0.86301369863013699</v>
      </c>
    </row>
    <row r="2219" spans="1:65">
      <c r="A2219" t="s">
        <v>2352</v>
      </c>
      <c r="B2219" s="2">
        <v>45791</v>
      </c>
      <c r="C2219" t="s">
        <v>1632</v>
      </c>
      <c r="D2219" t="s">
        <v>2135</v>
      </c>
      <c r="E2219">
        <v>5</v>
      </c>
      <c r="F2219" t="s">
        <v>61</v>
      </c>
      <c r="G2219" t="s">
        <v>62</v>
      </c>
      <c r="H2219" t="s">
        <v>104</v>
      </c>
      <c r="I2219" t="s">
        <v>52</v>
      </c>
      <c r="J2219" t="s">
        <v>53</v>
      </c>
      <c r="K2219" t="s">
        <v>66</v>
      </c>
      <c r="L2219" t="s">
        <v>67</v>
      </c>
      <c r="M2219" t="s">
        <v>56</v>
      </c>
      <c r="N2219" t="s">
        <v>57</v>
      </c>
      <c r="O2219" t="s">
        <v>70</v>
      </c>
      <c r="P2219">
        <v>86</v>
      </c>
      <c r="Q2219">
        <v>90</v>
      </c>
      <c r="R2219">
        <v>90</v>
      </c>
      <c r="S2219">
        <v>3</v>
      </c>
      <c r="T2219">
        <f t="shared" si="306"/>
        <v>87</v>
      </c>
      <c r="U2219">
        <v>81</v>
      </c>
      <c r="V2219">
        <f t="shared" si="307"/>
        <v>6</v>
      </c>
      <c r="W2219" s="3">
        <f t="shared" si="308"/>
        <v>3.3333333333333333E-2</v>
      </c>
      <c r="X2219">
        <v>36</v>
      </c>
      <c r="Y2219" s="4">
        <v>8.8000000000000007</v>
      </c>
      <c r="Z2219" s="4">
        <v>2.2000000000000002</v>
      </c>
      <c r="AA2219" s="5">
        <v>30158.06</v>
      </c>
      <c r="AB2219" s="5">
        <f t="shared" si="309"/>
        <v>2442802.86</v>
      </c>
      <c r="AC2219" s="5">
        <v>22908.17</v>
      </c>
      <c r="AD2219" s="5">
        <f t="shared" si="310"/>
        <v>2061735.3</v>
      </c>
      <c r="AE2219" s="5">
        <v>162883.9</v>
      </c>
      <c r="AF2219" s="5">
        <v>40701.71</v>
      </c>
      <c r="AG2219" s="5">
        <v>9692.94</v>
      </c>
      <c r="AH2219" s="5">
        <v>3190</v>
      </c>
      <c r="AI2219" s="5">
        <v>10666.67</v>
      </c>
      <c r="AJ2219">
        <v>0</v>
      </c>
      <c r="AK2219" s="5">
        <v>0</v>
      </c>
      <c r="AL2219" s="5">
        <v>35319.47</v>
      </c>
      <c r="AM2219" s="5">
        <v>84749.9</v>
      </c>
      <c r="AN2219">
        <v>4</v>
      </c>
      <c r="AO2219">
        <v>2</v>
      </c>
      <c r="AP2219" t="str">
        <f t="shared" si="311"/>
        <v>Yes</v>
      </c>
      <c r="AQ2219">
        <v>1</v>
      </c>
      <c r="AR2219" s="5">
        <f t="shared" si="312"/>
        <v>2408939.89</v>
      </c>
      <c r="AS2219" s="5">
        <f t="shared" si="313"/>
        <v>33862.97</v>
      </c>
      <c r="AT2219" t="s">
        <v>59</v>
      </c>
      <c r="AU2219" t="s">
        <v>6164</v>
      </c>
      <c r="AV2219" t="s">
        <v>6165</v>
      </c>
      <c r="AW2219" t="s">
        <v>6166</v>
      </c>
      <c r="AX2219" t="s">
        <v>6177</v>
      </c>
      <c r="AY2219">
        <v>89</v>
      </c>
      <c r="AZ2219">
        <v>0</v>
      </c>
      <c r="BA2219">
        <v>33</v>
      </c>
      <c r="BB2219" t="s">
        <v>6180</v>
      </c>
      <c r="BC2219">
        <v>0</v>
      </c>
      <c r="BD2219">
        <v>0</v>
      </c>
      <c r="BE2219" t="s">
        <v>6169</v>
      </c>
      <c r="BF2219" t="s">
        <v>6170</v>
      </c>
      <c r="BG2219">
        <v>0</v>
      </c>
      <c r="BH2219" t="s">
        <v>6171</v>
      </c>
      <c r="BI2219">
        <v>49</v>
      </c>
      <c r="BJ2219" t="s">
        <v>6172</v>
      </c>
      <c r="BK2219">
        <v>0</v>
      </c>
      <c r="BL2219">
        <v>95</v>
      </c>
      <c r="BM2219" s="3">
        <f t="shared" si="314"/>
        <v>0.94736842105263153</v>
      </c>
    </row>
    <row r="2220" spans="1:65">
      <c r="A2220" t="s">
        <v>2353</v>
      </c>
      <c r="B2220" s="2">
        <v>45791</v>
      </c>
      <c r="C2220" t="s">
        <v>1632</v>
      </c>
      <c r="D2220" t="s">
        <v>2135</v>
      </c>
      <c r="E2220">
        <v>5</v>
      </c>
      <c r="F2220" t="s">
        <v>61</v>
      </c>
      <c r="G2220" t="s">
        <v>79</v>
      </c>
      <c r="H2220" t="s">
        <v>84</v>
      </c>
      <c r="I2220" t="s">
        <v>52</v>
      </c>
      <c r="J2220" t="s">
        <v>53</v>
      </c>
      <c r="K2220" t="s">
        <v>66</v>
      </c>
      <c r="L2220" t="s">
        <v>87</v>
      </c>
      <c r="M2220" t="s">
        <v>56</v>
      </c>
      <c r="N2220" t="s">
        <v>94</v>
      </c>
      <c r="O2220" t="s">
        <v>120</v>
      </c>
      <c r="P2220">
        <v>77</v>
      </c>
      <c r="Q2220">
        <v>78</v>
      </c>
      <c r="R2220">
        <v>77</v>
      </c>
      <c r="S2220">
        <v>2</v>
      </c>
      <c r="T2220">
        <f t="shared" si="306"/>
        <v>75</v>
      </c>
      <c r="U2220">
        <v>75</v>
      </c>
      <c r="V2220">
        <f t="shared" si="307"/>
        <v>0</v>
      </c>
      <c r="W2220" s="3">
        <f t="shared" si="308"/>
        <v>2.5974025974025976E-2</v>
      </c>
      <c r="X2220">
        <v>29</v>
      </c>
      <c r="Y2220" s="4">
        <v>6.9</v>
      </c>
      <c r="Z2220" s="4">
        <v>1.7</v>
      </c>
      <c r="AA2220" s="5">
        <v>30320.53</v>
      </c>
      <c r="AB2220" s="5">
        <f t="shared" si="309"/>
        <v>2274039.75</v>
      </c>
      <c r="AC2220" s="5">
        <v>23998.89</v>
      </c>
      <c r="AD2220" s="5">
        <f t="shared" si="310"/>
        <v>1847914.53</v>
      </c>
      <c r="AE2220" s="5">
        <v>139412.42000000001</v>
      </c>
      <c r="AF2220" s="5">
        <v>33323.370000000003</v>
      </c>
      <c r="AG2220" s="5">
        <v>10235.799999999999</v>
      </c>
      <c r="AH2220" s="5">
        <v>2465</v>
      </c>
      <c r="AI2220" s="5">
        <v>7040</v>
      </c>
      <c r="AJ2220">
        <v>0</v>
      </c>
      <c r="AK2220" s="5">
        <v>0</v>
      </c>
      <c r="AL2220" s="5">
        <v>31740.84</v>
      </c>
      <c r="AM2220" s="5">
        <v>78856.81</v>
      </c>
      <c r="AN2220">
        <v>4</v>
      </c>
      <c r="AO2220">
        <v>4</v>
      </c>
      <c r="AP2220" t="str">
        <f t="shared" si="311"/>
        <v>Yes</v>
      </c>
      <c r="AQ2220">
        <v>1</v>
      </c>
      <c r="AR2220" s="5">
        <f t="shared" si="312"/>
        <v>2150988.77</v>
      </c>
      <c r="AS2220" s="5">
        <f t="shared" si="313"/>
        <v>123050.98</v>
      </c>
      <c r="AT2220" t="s">
        <v>59</v>
      </c>
      <c r="AU2220" t="s">
        <v>6164</v>
      </c>
      <c r="AV2220" t="s">
        <v>6165</v>
      </c>
      <c r="AW2220" t="s">
        <v>6166</v>
      </c>
      <c r="AX2220" t="s">
        <v>6167</v>
      </c>
      <c r="AY2220">
        <v>79</v>
      </c>
      <c r="AZ2220">
        <v>1</v>
      </c>
      <c r="BA2220">
        <v>0</v>
      </c>
      <c r="BB2220" t="s">
        <v>6168</v>
      </c>
      <c r="BC2220">
        <v>0</v>
      </c>
      <c r="BD2220">
        <v>0</v>
      </c>
      <c r="BE2220" t="s">
        <v>6169</v>
      </c>
      <c r="BF2220" t="s">
        <v>6170</v>
      </c>
      <c r="BG2220">
        <v>0</v>
      </c>
      <c r="BH2220" t="s">
        <v>6171</v>
      </c>
      <c r="BI2220">
        <v>43</v>
      </c>
      <c r="BJ2220" t="s">
        <v>6172</v>
      </c>
      <c r="BK2220">
        <v>0</v>
      </c>
      <c r="BL2220">
        <v>83</v>
      </c>
      <c r="BM2220" s="3">
        <f t="shared" si="314"/>
        <v>0.92771084337349397</v>
      </c>
    </row>
    <row r="2221" spans="1:65">
      <c r="A2221" t="s">
        <v>2354</v>
      </c>
      <c r="B2221" s="2">
        <v>45791</v>
      </c>
      <c r="C2221" t="s">
        <v>1632</v>
      </c>
      <c r="D2221" t="s">
        <v>2135</v>
      </c>
      <c r="E2221">
        <v>5</v>
      </c>
      <c r="F2221" t="s">
        <v>49</v>
      </c>
      <c r="G2221" t="s">
        <v>62</v>
      </c>
      <c r="H2221" t="s">
        <v>141</v>
      </c>
      <c r="I2221" t="s">
        <v>64</v>
      </c>
      <c r="J2221" t="s">
        <v>65</v>
      </c>
      <c r="K2221" t="s">
        <v>75</v>
      </c>
      <c r="L2221" t="s">
        <v>55</v>
      </c>
      <c r="M2221" t="s">
        <v>56</v>
      </c>
      <c r="N2221" t="s">
        <v>76</v>
      </c>
      <c r="O2221" t="s">
        <v>120</v>
      </c>
      <c r="P2221">
        <v>47</v>
      </c>
      <c r="Q2221">
        <v>49</v>
      </c>
      <c r="R2221">
        <v>48</v>
      </c>
      <c r="S2221">
        <v>1</v>
      </c>
      <c r="T2221">
        <f t="shared" si="306"/>
        <v>47</v>
      </c>
      <c r="U2221">
        <v>46</v>
      </c>
      <c r="V2221">
        <f t="shared" si="307"/>
        <v>1</v>
      </c>
      <c r="W2221" s="3">
        <f t="shared" si="308"/>
        <v>2.0833333333333332E-2</v>
      </c>
      <c r="X2221">
        <v>37</v>
      </c>
      <c r="Y2221" s="4">
        <v>6.5</v>
      </c>
      <c r="Z2221" s="4">
        <v>1.8</v>
      </c>
      <c r="AA2221" s="5">
        <v>52634.52</v>
      </c>
      <c r="AB2221" s="5">
        <f t="shared" si="309"/>
        <v>2421187.92</v>
      </c>
      <c r="AC2221" s="5">
        <v>34975.949999999997</v>
      </c>
      <c r="AD2221" s="5">
        <f t="shared" si="310"/>
        <v>1678845.6</v>
      </c>
      <c r="AE2221" s="5">
        <v>103852.34</v>
      </c>
      <c r="AF2221" s="5">
        <v>33153</v>
      </c>
      <c r="AG2221" s="5">
        <v>10198.209999999999</v>
      </c>
      <c r="AH2221" s="5">
        <v>2610</v>
      </c>
      <c r="AI2221" s="5">
        <v>5134.88</v>
      </c>
      <c r="AJ2221">
        <v>0</v>
      </c>
      <c r="AK2221" s="5">
        <v>0</v>
      </c>
      <c r="AL2221" s="5">
        <v>1091.01</v>
      </c>
      <c r="AM2221" s="5">
        <v>29380.38</v>
      </c>
      <c r="AN2221">
        <v>4</v>
      </c>
      <c r="AO2221">
        <v>4</v>
      </c>
      <c r="AP2221" t="str">
        <f t="shared" si="311"/>
        <v>Yes</v>
      </c>
      <c r="AQ2221">
        <v>1</v>
      </c>
      <c r="AR2221" s="5">
        <f t="shared" si="312"/>
        <v>1864265.42</v>
      </c>
      <c r="AS2221" s="5">
        <f t="shared" si="313"/>
        <v>556922.5</v>
      </c>
      <c r="AT2221" t="s">
        <v>59</v>
      </c>
      <c r="AU2221" t="s">
        <v>6164</v>
      </c>
      <c r="AV2221" t="s">
        <v>6165</v>
      </c>
      <c r="AW2221" t="s">
        <v>6166</v>
      </c>
      <c r="AX2221" t="s">
        <v>6167</v>
      </c>
      <c r="AY2221">
        <v>47</v>
      </c>
      <c r="AZ2221">
        <v>0</v>
      </c>
      <c r="BA2221">
        <v>17</v>
      </c>
      <c r="BB2221" t="s">
        <v>6191</v>
      </c>
      <c r="BC2221">
        <v>0</v>
      </c>
      <c r="BD2221">
        <v>0</v>
      </c>
      <c r="BE2221" t="s">
        <v>6169</v>
      </c>
      <c r="BF2221" t="s">
        <v>6170</v>
      </c>
      <c r="BG2221">
        <v>0</v>
      </c>
      <c r="BH2221" t="s">
        <v>6171</v>
      </c>
      <c r="BI2221">
        <v>25</v>
      </c>
      <c r="BJ2221" t="s">
        <v>6172</v>
      </c>
      <c r="BK2221">
        <v>0</v>
      </c>
      <c r="BL2221">
        <v>65</v>
      </c>
      <c r="BM2221" s="3">
        <f t="shared" si="314"/>
        <v>0.7384615384615385</v>
      </c>
    </row>
    <row r="2222" spans="1:65">
      <c r="A2222" t="s">
        <v>2355</v>
      </c>
      <c r="B2222" s="2">
        <v>45791</v>
      </c>
      <c r="C2222" t="s">
        <v>1632</v>
      </c>
      <c r="D2222" t="s">
        <v>2135</v>
      </c>
      <c r="E2222">
        <v>5</v>
      </c>
      <c r="F2222" t="s">
        <v>49</v>
      </c>
      <c r="G2222" t="s">
        <v>79</v>
      </c>
      <c r="H2222" t="s">
        <v>262</v>
      </c>
      <c r="I2222" t="s">
        <v>64</v>
      </c>
      <c r="J2222" t="s">
        <v>81</v>
      </c>
      <c r="K2222" t="s">
        <v>54</v>
      </c>
      <c r="L2222" t="s">
        <v>55</v>
      </c>
      <c r="M2222" t="s">
        <v>56</v>
      </c>
      <c r="N2222" t="s">
        <v>76</v>
      </c>
      <c r="O2222" t="s">
        <v>70</v>
      </c>
      <c r="P2222">
        <v>40</v>
      </c>
      <c r="Q2222">
        <v>40</v>
      </c>
      <c r="R2222">
        <v>39</v>
      </c>
      <c r="S2222">
        <v>1</v>
      </c>
      <c r="T2222">
        <f t="shared" si="306"/>
        <v>38</v>
      </c>
      <c r="U2222">
        <v>38</v>
      </c>
      <c r="V2222">
        <f t="shared" si="307"/>
        <v>0</v>
      </c>
      <c r="W2222" s="3">
        <f t="shared" si="308"/>
        <v>2.564102564102564E-2</v>
      </c>
      <c r="X2222">
        <v>21</v>
      </c>
      <c r="Y2222" s="4">
        <v>0.3</v>
      </c>
      <c r="Z2222" s="4">
        <v>0.5</v>
      </c>
      <c r="AA2222" s="5">
        <v>83702.47</v>
      </c>
      <c r="AB2222" s="5">
        <f t="shared" si="309"/>
        <v>3180693.86</v>
      </c>
      <c r="AC2222" s="5">
        <v>53120.95</v>
      </c>
      <c r="AD2222" s="5">
        <f t="shared" si="310"/>
        <v>2071717.05</v>
      </c>
      <c r="AE2222" s="5">
        <v>117298.45</v>
      </c>
      <c r="AF2222" s="5">
        <v>34401.68</v>
      </c>
      <c r="AG2222" s="5">
        <v>8405.61</v>
      </c>
      <c r="AH2222" s="5">
        <v>725</v>
      </c>
      <c r="AI2222" s="5">
        <v>7577.14</v>
      </c>
      <c r="AJ2222">
        <v>0</v>
      </c>
      <c r="AK2222" s="5">
        <v>0</v>
      </c>
      <c r="AL2222" s="5">
        <v>0</v>
      </c>
      <c r="AM2222" s="5">
        <v>25337.919999999998</v>
      </c>
      <c r="AN2222">
        <v>4</v>
      </c>
      <c r="AO2222">
        <v>4</v>
      </c>
      <c r="AP2222" t="str">
        <f t="shared" si="311"/>
        <v>Yes</v>
      </c>
      <c r="AQ2222">
        <v>0</v>
      </c>
      <c r="AR2222" s="5">
        <f t="shared" si="312"/>
        <v>2265462.85</v>
      </c>
      <c r="AS2222" s="5">
        <f t="shared" si="313"/>
        <v>915231.01</v>
      </c>
      <c r="AT2222" t="s">
        <v>59</v>
      </c>
      <c r="AU2222" t="s">
        <v>6164</v>
      </c>
      <c r="AV2222" t="s">
        <v>6165</v>
      </c>
      <c r="AW2222" t="s">
        <v>6166</v>
      </c>
      <c r="AX2222" t="s">
        <v>6207</v>
      </c>
      <c r="AY2222">
        <v>41</v>
      </c>
      <c r="AZ2222">
        <v>0</v>
      </c>
      <c r="BA2222">
        <v>0</v>
      </c>
      <c r="BB2222" t="s">
        <v>6168</v>
      </c>
      <c r="BC2222">
        <v>0</v>
      </c>
      <c r="BD2222">
        <v>0</v>
      </c>
      <c r="BE2222" t="s">
        <v>6169</v>
      </c>
      <c r="BF2222" t="s">
        <v>6170</v>
      </c>
      <c r="BG2222">
        <v>0</v>
      </c>
      <c r="BH2222" t="s">
        <v>6171</v>
      </c>
      <c r="BI2222">
        <v>29</v>
      </c>
      <c r="BJ2222" t="s">
        <v>6172</v>
      </c>
      <c r="BK2222">
        <v>0</v>
      </c>
      <c r="BL2222">
        <v>49</v>
      </c>
      <c r="BM2222" s="3">
        <f t="shared" si="314"/>
        <v>0.79591836734693877</v>
      </c>
    </row>
    <row r="2223" spans="1:65">
      <c r="A2223" t="s">
        <v>2356</v>
      </c>
      <c r="B2223" s="2">
        <v>45791</v>
      </c>
      <c r="C2223" t="s">
        <v>1632</v>
      </c>
      <c r="D2223" t="s">
        <v>2135</v>
      </c>
      <c r="E2223">
        <v>5</v>
      </c>
      <c r="F2223" t="s">
        <v>49</v>
      </c>
      <c r="G2223" t="s">
        <v>62</v>
      </c>
      <c r="H2223" t="s">
        <v>226</v>
      </c>
      <c r="I2223" t="s">
        <v>64</v>
      </c>
      <c r="J2223" t="s">
        <v>65</v>
      </c>
      <c r="K2223" t="s">
        <v>66</v>
      </c>
      <c r="L2223" t="s">
        <v>67</v>
      </c>
      <c r="M2223" t="s">
        <v>68</v>
      </c>
      <c r="N2223" t="s">
        <v>69</v>
      </c>
      <c r="O2223" t="s">
        <v>58</v>
      </c>
      <c r="P2223">
        <v>50</v>
      </c>
      <c r="Q2223">
        <v>51</v>
      </c>
      <c r="R2223">
        <v>49</v>
      </c>
      <c r="S2223">
        <v>3</v>
      </c>
      <c r="T2223">
        <f t="shared" si="306"/>
        <v>46</v>
      </c>
      <c r="U2223">
        <v>46</v>
      </c>
      <c r="V2223">
        <f t="shared" si="307"/>
        <v>0</v>
      </c>
      <c r="W2223" s="3">
        <f t="shared" si="308"/>
        <v>6.1224489795918366E-2</v>
      </c>
      <c r="X2223">
        <v>15</v>
      </c>
      <c r="Y2223" s="4">
        <v>0</v>
      </c>
      <c r="Z2223" s="4">
        <v>1</v>
      </c>
      <c r="AA2223" s="5">
        <v>49240.27</v>
      </c>
      <c r="AB2223" s="5">
        <f t="shared" si="309"/>
        <v>2265052.42</v>
      </c>
      <c r="AC2223" s="5">
        <v>32577</v>
      </c>
      <c r="AD2223" s="5">
        <f t="shared" si="310"/>
        <v>1596273</v>
      </c>
      <c r="AE2223" s="5">
        <v>107293.6</v>
      </c>
      <c r="AF2223" s="5">
        <v>32091.41</v>
      </c>
      <c r="AG2223" s="5">
        <v>33462.36</v>
      </c>
      <c r="AH2223" s="5">
        <v>1450</v>
      </c>
      <c r="AI2223" s="5">
        <v>55812.800000000003</v>
      </c>
      <c r="AJ2223">
        <v>1</v>
      </c>
      <c r="AK2223" s="5">
        <v>13454.89</v>
      </c>
      <c r="AL2223" s="5">
        <v>0</v>
      </c>
      <c r="AM2223" s="5">
        <v>30940.97</v>
      </c>
      <c r="AN2223">
        <v>4</v>
      </c>
      <c r="AO2223">
        <v>4</v>
      </c>
      <c r="AP2223" t="str">
        <f t="shared" si="311"/>
        <v>Yes</v>
      </c>
      <c r="AQ2223">
        <v>2</v>
      </c>
      <c r="AR2223" s="5">
        <f t="shared" si="312"/>
        <v>1870779.03</v>
      </c>
      <c r="AS2223" s="5">
        <f t="shared" si="313"/>
        <v>394273.39</v>
      </c>
      <c r="AT2223" t="s">
        <v>116</v>
      </c>
      <c r="AU2223" t="s">
        <v>6199</v>
      </c>
      <c r="AV2223" t="s">
        <v>6200</v>
      </c>
      <c r="AW2223" t="s">
        <v>6175</v>
      </c>
      <c r="AX2223" t="s">
        <v>6167</v>
      </c>
      <c r="AY2223">
        <v>52</v>
      </c>
      <c r="AZ2223">
        <v>0</v>
      </c>
      <c r="BA2223">
        <v>0</v>
      </c>
      <c r="BB2223" t="s">
        <v>6168</v>
      </c>
      <c r="BC2223">
        <v>0</v>
      </c>
      <c r="BD2223">
        <v>0</v>
      </c>
      <c r="BE2223" t="s">
        <v>6169</v>
      </c>
      <c r="BF2223" t="s">
        <v>6210</v>
      </c>
      <c r="BG2223">
        <v>0</v>
      </c>
      <c r="BH2223" t="s">
        <v>6171</v>
      </c>
      <c r="BI2223">
        <v>28</v>
      </c>
      <c r="BJ2223" t="s">
        <v>6172</v>
      </c>
      <c r="BK2223">
        <v>0</v>
      </c>
      <c r="BL2223">
        <v>63</v>
      </c>
      <c r="BM2223" s="3">
        <f t="shared" si="314"/>
        <v>0.77777777777777779</v>
      </c>
    </row>
    <row r="2224" spans="1:65">
      <c r="A2224" t="s">
        <v>2357</v>
      </c>
      <c r="B2224" s="2">
        <v>45791</v>
      </c>
      <c r="C2224" t="s">
        <v>1632</v>
      </c>
      <c r="D2224" t="s">
        <v>2135</v>
      </c>
      <c r="E2224">
        <v>5</v>
      </c>
      <c r="F2224" t="s">
        <v>49</v>
      </c>
      <c r="G2224" t="s">
        <v>62</v>
      </c>
      <c r="H2224" t="s">
        <v>226</v>
      </c>
      <c r="I2224" t="s">
        <v>52</v>
      </c>
      <c r="J2224" t="s">
        <v>65</v>
      </c>
      <c r="K2224" t="s">
        <v>75</v>
      </c>
      <c r="L2224" t="s">
        <v>92</v>
      </c>
      <c r="M2224" t="s">
        <v>68</v>
      </c>
      <c r="N2224" t="s">
        <v>69</v>
      </c>
      <c r="O2224" t="s">
        <v>58</v>
      </c>
      <c r="P2224">
        <v>52</v>
      </c>
      <c r="Q2224">
        <v>54</v>
      </c>
      <c r="R2224">
        <v>54</v>
      </c>
      <c r="S2224">
        <v>2</v>
      </c>
      <c r="T2224">
        <f t="shared" si="306"/>
        <v>52</v>
      </c>
      <c r="U2224">
        <v>52</v>
      </c>
      <c r="V2224">
        <f t="shared" si="307"/>
        <v>0</v>
      </c>
      <c r="W2224" s="3">
        <f t="shared" si="308"/>
        <v>3.7037037037037035E-2</v>
      </c>
      <c r="X2224">
        <v>15</v>
      </c>
      <c r="Y2224" s="4">
        <v>6.6</v>
      </c>
      <c r="Z2224" s="4">
        <v>2</v>
      </c>
      <c r="AA2224" s="5">
        <v>51782.25</v>
      </c>
      <c r="AB2224" s="5">
        <f t="shared" si="309"/>
        <v>2692677</v>
      </c>
      <c r="AC2224" s="5">
        <v>33669.81</v>
      </c>
      <c r="AD2224" s="5">
        <f t="shared" si="310"/>
        <v>1818169.74</v>
      </c>
      <c r="AE2224" s="5">
        <v>126876.3</v>
      </c>
      <c r="AF2224" s="5">
        <v>35748.629999999997</v>
      </c>
      <c r="AG2224" s="5">
        <v>7781.75</v>
      </c>
      <c r="AH2224" s="5">
        <v>2900</v>
      </c>
      <c r="AI2224" s="5">
        <v>10138.780000000001</v>
      </c>
      <c r="AJ2224">
        <v>1</v>
      </c>
      <c r="AK2224" s="5">
        <v>13551.08</v>
      </c>
      <c r="AL2224" s="5">
        <v>0</v>
      </c>
      <c r="AM2224" s="5">
        <v>32727.79</v>
      </c>
      <c r="AN2224">
        <v>4</v>
      </c>
      <c r="AO2224">
        <v>1</v>
      </c>
      <c r="AP2224" t="str">
        <f t="shared" si="311"/>
        <v>Yes</v>
      </c>
      <c r="AQ2224">
        <v>1</v>
      </c>
      <c r="AR2224" s="5">
        <f t="shared" si="312"/>
        <v>2047894.07</v>
      </c>
      <c r="AS2224" s="5">
        <f t="shared" si="313"/>
        <v>644782.93000000005</v>
      </c>
      <c r="AT2224" t="s">
        <v>116</v>
      </c>
      <c r="AU2224" t="s">
        <v>6189</v>
      </c>
      <c r="AV2224" t="s">
        <v>6190</v>
      </c>
      <c r="AW2224" t="s">
        <v>6183</v>
      </c>
      <c r="AX2224" t="s">
        <v>6184</v>
      </c>
      <c r="AY2224">
        <v>54</v>
      </c>
      <c r="AZ2224">
        <v>0</v>
      </c>
      <c r="BA2224">
        <v>0</v>
      </c>
      <c r="BB2224" t="s">
        <v>6168</v>
      </c>
      <c r="BC2224">
        <v>0</v>
      </c>
      <c r="BD2224">
        <v>0</v>
      </c>
      <c r="BE2224" t="s">
        <v>6169</v>
      </c>
      <c r="BF2224" t="s">
        <v>6170</v>
      </c>
      <c r="BG2224">
        <v>0</v>
      </c>
      <c r="BH2224" t="s">
        <v>6171</v>
      </c>
      <c r="BI2224">
        <v>18</v>
      </c>
      <c r="BJ2224" t="s">
        <v>6172</v>
      </c>
      <c r="BK2224">
        <v>0</v>
      </c>
      <c r="BL2224">
        <v>60</v>
      </c>
      <c r="BM2224" s="3">
        <f t="shared" si="314"/>
        <v>0.9</v>
      </c>
    </row>
    <row r="2225" spans="1:65">
      <c r="A2225" t="s">
        <v>2358</v>
      </c>
      <c r="B2225" s="2">
        <v>45791</v>
      </c>
      <c r="C2225" t="s">
        <v>1632</v>
      </c>
      <c r="D2225" t="s">
        <v>2135</v>
      </c>
      <c r="E2225">
        <v>5</v>
      </c>
      <c r="F2225" t="s">
        <v>78</v>
      </c>
      <c r="G2225" t="s">
        <v>62</v>
      </c>
      <c r="H2225" t="s">
        <v>190</v>
      </c>
      <c r="I2225" t="s">
        <v>52</v>
      </c>
      <c r="J2225" t="s">
        <v>53</v>
      </c>
      <c r="K2225" t="s">
        <v>66</v>
      </c>
      <c r="L2225" t="s">
        <v>87</v>
      </c>
      <c r="M2225" t="s">
        <v>56</v>
      </c>
      <c r="N2225" t="s">
        <v>94</v>
      </c>
      <c r="O2225" t="s">
        <v>82</v>
      </c>
      <c r="P2225">
        <v>74</v>
      </c>
      <c r="Q2225">
        <v>75</v>
      </c>
      <c r="R2225">
        <v>71</v>
      </c>
      <c r="S2225">
        <v>2</v>
      </c>
      <c r="T2225">
        <f t="shared" si="306"/>
        <v>69</v>
      </c>
      <c r="U2225">
        <v>69</v>
      </c>
      <c r="V2225">
        <f t="shared" si="307"/>
        <v>0</v>
      </c>
      <c r="W2225" s="3">
        <f t="shared" si="308"/>
        <v>2.8169014084507043E-2</v>
      </c>
      <c r="X2225">
        <v>22</v>
      </c>
      <c r="Y2225" s="4">
        <v>4.5</v>
      </c>
      <c r="Z2225" s="4">
        <v>1.5</v>
      </c>
      <c r="AA2225" s="5">
        <v>30447.25</v>
      </c>
      <c r="AB2225" s="5">
        <f t="shared" si="309"/>
        <v>2100860.25</v>
      </c>
      <c r="AC2225" s="5">
        <v>24032.89</v>
      </c>
      <c r="AD2225" s="5">
        <f t="shared" si="310"/>
        <v>1706335.19</v>
      </c>
      <c r="AE2225" s="5">
        <v>127797.29</v>
      </c>
      <c r="AF2225" s="5">
        <v>34171</v>
      </c>
      <c r="AG2225" s="5">
        <v>8907.4699999999993</v>
      </c>
      <c r="AH2225" s="5">
        <v>2175</v>
      </c>
      <c r="AI2225" s="5">
        <v>7100</v>
      </c>
      <c r="AJ2225">
        <v>0</v>
      </c>
      <c r="AK2225" s="5">
        <v>0</v>
      </c>
      <c r="AL2225" s="5">
        <v>31740.84</v>
      </c>
      <c r="AM2225" s="5">
        <v>73810.12</v>
      </c>
      <c r="AN2225">
        <v>4</v>
      </c>
      <c r="AO2225">
        <v>2</v>
      </c>
      <c r="AP2225" t="str">
        <f t="shared" si="311"/>
        <v>Yes</v>
      </c>
      <c r="AQ2225">
        <v>0</v>
      </c>
      <c r="AR2225" s="5">
        <f t="shared" si="312"/>
        <v>1992036.91</v>
      </c>
      <c r="AS2225" s="5">
        <f t="shared" si="313"/>
        <v>108823.34</v>
      </c>
      <c r="AT2225" t="s">
        <v>59</v>
      </c>
      <c r="AU2225" t="s">
        <v>6164</v>
      </c>
      <c r="AV2225" t="s">
        <v>6165</v>
      </c>
      <c r="AW2225" t="s">
        <v>6166</v>
      </c>
      <c r="AX2225" t="s">
        <v>6167</v>
      </c>
      <c r="AY2225">
        <v>77</v>
      </c>
      <c r="AZ2225">
        <v>0</v>
      </c>
      <c r="BA2225">
        <v>0</v>
      </c>
      <c r="BB2225" t="s">
        <v>6168</v>
      </c>
      <c r="BC2225">
        <v>0</v>
      </c>
      <c r="BD2225">
        <v>0</v>
      </c>
      <c r="BE2225" t="s">
        <v>6169</v>
      </c>
      <c r="BF2225" t="s">
        <v>6170</v>
      </c>
      <c r="BG2225">
        <v>1</v>
      </c>
      <c r="BH2225" t="s">
        <v>6186</v>
      </c>
      <c r="BI2225">
        <v>25</v>
      </c>
      <c r="BJ2225" t="s">
        <v>6172</v>
      </c>
      <c r="BK2225">
        <v>0</v>
      </c>
      <c r="BL2225">
        <v>79</v>
      </c>
      <c r="BM2225" s="3">
        <f t="shared" si="314"/>
        <v>0.89873417721518989</v>
      </c>
    </row>
    <row r="2226" spans="1:65">
      <c r="A2226" t="s">
        <v>2359</v>
      </c>
      <c r="B2226" s="2">
        <v>45791</v>
      </c>
      <c r="C2226" t="s">
        <v>1632</v>
      </c>
      <c r="D2226" t="s">
        <v>2135</v>
      </c>
      <c r="E2226">
        <v>5</v>
      </c>
      <c r="F2226" t="s">
        <v>78</v>
      </c>
      <c r="G2226" t="s">
        <v>50</v>
      </c>
      <c r="H2226" t="s">
        <v>185</v>
      </c>
      <c r="I2226" t="s">
        <v>64</v>
      </c>
      <c r="J2226" t="s">
        <v>53</v>
      </c>
      <c r="K2226" t="s">
        <v>66</v>
      </c>
      <c r="L2226" t="s">
        <v>55</v>
      </c>
      <c r="M2226" t="s">
        <v>68</v>
      </c>
      <c r="N2226" t="s">
        <v>109</v>
      </c>
      <c r="O2226" t="s">
        <v>120</v>
      </c>
      <c r="P2226">
        <v>68</v>
      </c>
      <c r="Q2226">
        <v>70</v>
      </c>
      <c r="R2226">
        <v>70</v>
      </c>
      <c r="S2226">
        <v>2</v>
      </c>
      <c r="T2226">
        <f t="shared" si="306"/>
        <v>68</v>
      </c>
      <c r="U2226">
        <v>66</v>
      </c>
      <c r="V2226">
        <f t="shared" si="307"/>
        <v>2</v>
      </c>
      <c r="W2226" s="3">
        <f t="shared" si="308"/>
        <v>2.8571428571428571E-2</v>
      </c>
      <c r="X2226">
        <v>25</v>
      </c>
      <c r="Y2226" s="4">
        <v>0</v>
      </c>
      <c r="Z2226" s="4">
        <v>0.9</v>
      </c>
      <c r="AA2226" s="5">
        <v>30489.41</v>
      </c>
      <c r="AB2226" s="5">
        <f t="shared" si="309"/>
        <v>2012301.06</v>
      </c>
      <c r="AC2226" s="5">
        <v>22347.37</v>
      </c>
      <c r="AD2226" s="5">
        <f t="shared" si="310"/>
        <v>1564315.9</v>
      </c>
      <c r="AE2226" s="5">
        <v>113844.76</v>
      </c>
      <c r="AF2226" s="5">
        <v>34193.82</v>
      </c>
      <c r="AG2226" s="5">
        <v>9749.49</v>
      </c>
      <c r="AH2226" s="5">
        <v>1305</v>
      </c>
      <c r="AI2226" s="5">
        <v>7111.11</v>
      </c>
      <c r="AJ2226">
        <v>1</v>
      </c>
      <c r="AK2226" s="5">
        <v>8732.48</v>
      </c>
      <c r="AL2226" s="5">
        <v>33185.199999999997</v>
      </c>
      <c r="AM2226" s="5">
        <v>136554.01999999999</v>
      </c>
      <c r="AN2226">
        <v>8</v>
      </c>
      <c r="AO2226">
        <v>10</v>
      </c>
      <c r="AP2226" t="str">
        <f t="shared" si="311"/>
        <v>No</v>
      </c>
      <c r="AQ2226">
        <v>3</v>
      </c>
      <c r="AR2226" s="5">
        <f t="shared" si="312"/>
        <v>1908991.78</v>
      </c>
      <c r="AS2226" s="5">
        <f t="shared" si="313"/>
        <v>103309.28</v>
      </c>
      <c r="AT2226" t="s">
        <v>59</v>
      </c>
      <c r="AU2226" t="s">
        <v>6181</v>
      </c>
      <c r="AV2226" t="s">
        <v>6182</v>
      </c>
      <c r="AW2226" t="s">
        <v>6183</v>
      </c>
      <c r="AX2226" t="s">
        <v>6184</v>
      </c>
      <c r="AY2226">
        <v>72</v>
      </c>
      <c r="AZ2226">
        <v>3</v>
      </c>
      <c r="BA2226">
        <v>16</v>
      </c>
      <c r="BB2226" t="s">
        <v>6185</v>
      </c>
      <c r="BC2226">
        <v>1</v>
      </c>
      <c r="BD2226">
        <v>1</v>
      </c>
      <c r="BE2226" t="s">
        <v>6188</v>
      </c>
      <c r="BF2226" t="s">
        <v>6170</v>
      </c>
      <c r="BG2226">
        <v>1</v>
      </c>
      <c r="BH2226" t="s">
        <v>6186</v>
      </c>
      <c r="BI2226">
        <v>40</v>
      </c>
      <c r="BJ2226" t="s">
        <v>6172</v>
      </c>
      <c r="BK2226">
        <v>0</v>
      </c>
      <c r="BL2226">
        <v>75</v>
      </c>
      <c r="BM2226" s="3">
        <f t="shared" si="314"/>
        <v>0.93333333333333335</v>
      </c>
    </row>
    <row r="2227" spans="1:65">
      <c r="A2227" t="s">
        <v>2360</v>
      </c>
      <c r="B2227" s="2">
        <v>45791</v>
      </c>
      <c r="C2227" t="s">
        <v>1632</v>
      </c>
      <c r="D2227" t="s">
        <v>2135</v>
      </c>
      <c r="E2227">
        <v>5</v>
      </c>
      <c r="F2227" t="s">
        <v>72</v>
      </c>
      <c r="G2227" t="s">
        <v>79</v>
      </c>
      <c r="H2227" t="s">
        <v>159</v>
      </c>
      <c r="I2227" t="s">
        <v>64</v>
      </c>
      <c r="J2227" t="s">
        <v>53</v>
      </c>
      <c r="K2227" t="s">
        <v>75</v>
      </c>
      <c r="L2227" t="s">
        <v>92</v>
      </c>
      <c r="M2227" t="s">
        <v>56</v>
      </c>
      <c r="N2227" t="s">
        <v>109</v>
      </c>
      <c r="O2227" t="s">
        <v>70</v>
      </c>
      <c r="P2227">
        <v>63</v>
      </c>
      <c r="Q2227">
        <v>66</v>
      </c>
      <c r="R2227">
        <v>66</v>
      </c>
      <c r="S2227">
        <v>1</v>
      </c>
      <c r="T2227">
        <f t="shared" si="306"/>
        <v>65</v>
      </c>
      <c r="U2227">
        <v>61</v>
      </c>
      <c r="V2227">
        <f t="shared" si="307"/>
        <v>4</v>
      </c>
      <c r="W2227" s="3">
        <f t="shared" si="308"/>
        <v>1.5151515151515152E-2</v>
      </c>
      <c r="X2227">
        <v>19</v>
      </c>
      <c r="Y2227" s="4">
        <v>1.5</v>
      </c>
      <c r="Z2227" s="4">
        <v>1.6</v>
      </c>
      <c r="AA2227" s="5">
        <v>35695.94</v>
      </c>
      <c r="AB2227" s="5">
        <f t="shared" si="309"/>
        <v>2177452.34</v>
      </c>
      <c r="AC2227" s="5">
        <v>23837.26</v>
      </c>
      <c r="AD2227" s="5">
        <f t="shared" si="310"/>
        <v>1573259.16</v>
      </c>
      <c r="AE2227" s="5">
        <v>110736.55</v>
      </c>
      <c r="AF2227" s="5">
        <v>28283.11</v>
      </c>
      <c r="AG2227" s="5">
        <v>9016.9699999999993</v>
      </c>
      <c r="AH2227" s="5">
        <v>2320</v>
      </c>
      <c r="AI2227" s="5">
        <v>3520</v>
      </c>
      <c r="AJ2227">
        <v>0</v>
      </c>
      <c r="AK2227" s="5">
        <v>0</v>
      </c>
      <c r="AL2227" s="5">
        <v>2969.37</v>
      </c>
      <c r="AM2227" s="5">
        <v>94580.57</v>
      </c>
      <c r="AN2227">
        <v>8</v>
      </c>
      <c r="AO2227">
        <v>7</v>
      </c>
      <c r="AP2227" t="str">
        <f t="shared" si="311"/>
        <v>Yes</v>
      </c>
      <c r="AQ2227">
        <v>1</v>
      </c>
      <c r="AR2227" s="5">
        <f t="shared" si="312"/>
        <v>1824685.73</v>
      </c>
      <c r="AS2227" s="5">
        <f t="shared" si="313"/>
        <v>352766.61</v>
      </c>
      <c r="AT2227" t="s">
        <v>59</v>
      </c>
      <c r="AU2227" t="s">
        <v>6164</v>
      </c>
      <c r="AV2227" t="s">
        <v>6165</v>
      </c>
      <c r="AW2227" t="s">
        <v>6166</v>
      </c>
      <c r="AX2227" t="s">
        <v>6184</v>
      </c>
      <c r="AY2227">
        <v>63</v>
      </c>
      <c r="AZ2227">
        <v>0</v>
      </c>
      <c r="BA2227">
        <v>29</v>
      </c>
      <c r="BB2227" t="s">
        <v>6180</v>
      </c>
      <c r="BC2227">
        <v>0</v>
      </c>
      <c r="BD2227">
        <v>0</v>
      </c>
      <c r="BE2227" t="s">
        <v>6169</v>
      </c>
      <c r="BF2227" t="s">
        <v>6170</v>
      </c>
      <c r="BG2227">
        <v>0</v>
      </c>
      <c r="BH2227" t="s">
        <v>6171</v>
      </c>
      <c r="BI2227">
        <v>12</v>
      </c>
      <c r="BJ2227" t="s">
        <v>6172</v>
      </c>
      <c r="BK2227">
        <v>0</v>
      </c>
      <c r="BL2227">
        <v>72</v>
      </c>
      <c r="BM2227" s="3">
        <f t="shared" si="314"/>
        <v>0.91666666666666663</v>
      </c>
    </row>
    <row r="2228" spans="1:65">
      <c r="A2228" t="s">
        <v>2361</v>
      </c>
      <c r="B2228" s="2">
        <v>45792</v>
      </c>
      <c r="C2228" t="s">
        <v>1632</v>
      </c>
      <c r="D2228" t="s">
        <v>2135</v>
      </c>
      <c r="E2228">
        <v>5</v>
      </c>
      <c r="F2228" t="s">
        <v>72</v>
      </c>
      <c r="G2228" t="s">
        <v>79</v>
      </c>
      <c r="H2228" t="s">
        <v>102</v>
      </c>
      <c r="I2228" t="s">
        <v>52</v>
      </c>
      <c r="J2228" t="s">
        <v>81</v>
      </c>
      <c r="K2228" t="s">
        <v>66</v>
      </c>
      <c r="L2228" t="s">
        <v>55</v>
      </c>
      <c r="M2228" t="s">
        <v>56</v>
      </c>
      <c r="N2228" t="s">
        <v>57</v>
      </c>
      <c r="O2228" t="s">
        <v>120</v>
      </c>
      <c r="P2228">
        <v>42</v>
      </c>
      <c r="Q2228">
        <v>44</v>
      </c>
      <c r="R2228">
        <v>44</v>
      </c>
      <c r="S2228">
        <v>1</v>
      </c>
      <c r="T2228">
        <f t="shared" si="306"/>
        <v>43</v>
      </c>
      <c r="U2228">
        <v>42</v>
      </c>
      <c r="V2228">
        <f t="shared" si="307"/>
        <v>1</v>
      </c>
      <c r="W2228" s="3">
        <f t="shared" si="308"/>
        <v>2.2727272727272728E-2</v>
      </c>
      <c r="X2228">
        <v>22</v>
      </c>
      <c r="Y2228" s="4">
        <v>5.8</v>
      </c>
      <c r="Z2228" s="4">
        <v>1.8</v>
      </c>
      <c r="AA2228" s="5">
        <v>73583.48</v>
      </c>
      <c r="AB2228" s="5">
        <f t="shared" si="309"/>
        <v>3090506.16</v>
      </c>
      <c r="AC2228" s="5">
        <v>52849.01</v>
      </c>
      <c r="AD2228" s="5">
        <f t="shared" si="310"/>
        <v>2325356.44</v>
      </c>
      <c r="AE2228" s="5">
        <v>138769.59</v>
      </c>
      <c r="AF2228" s="5">
        <v>37181.54</v>
      </c>
      <c r="AG2228" s="5">
        <v>8698.61</v>
      </c>
      <c r="AH2228" s="5">
        <v>2610</v>
      </c>
      <c r="AI2228" s="5">
        <v>7480</v>
      </c>
      <c r="AJ2228">
        <v>0</v>
      </c>
      <c r="AK2228" s="5">
        <v>0</v>
      </c>
      <c r="AL2228" s="5">
        <v>1610.8</v>
      </c>
      <c r="AM2228" s="5">
        <v>26466.81</v>
      </c>
      <c r="AN2228">
        <v>4</v>
      </c>
      <c r="AO2228">
        <v>3</v>
      </c>
      <c r="AP2228" t="str">
        <f t="shared" si="311"/>
        <v>Yes</v>
      </c>
      <c r="AQ2228">
        <v>1</v>
      </c>
      <c r="AR2228" s="5">
        <f t="shared" si="312"/>
        <v>2548173.79</v>
      </c>
      <c r="AS2228" s="5">
        <f t="shared" si="313"/>
        <v>542332.37</v>
      </c>
      <c r="AT2228" t="s">
        <v>59</v>
      </c>
      <c r="AU2228" t="s">
        <v>6164</v>
      </c>
      <c r="AV2228" t="s">
        <v>6165</v>
      </c>
      <c r="AW2228" t="s">
        <v>6166</v>
      </c>
      <c r="AX2228" t="s">
        <v>6184</v>
      </c>
      <c r="AY2228">
        <v>43</v>
      </c>
      <c r="AZ2228">
        <v>0</v>
      </c>
      <c r="BA2228">
        <v>10</v>
      </c>
      <c r="BB2228" t="s">
        <v>6180</v>
      </c>
      <c r="BC2228">
        <v>0</v>
      </c>
      <c r="BD2228">
        <v>0</v>
      </c>
      <c r="BE2228" t="s">
        <v>6169</v>
      </c>
      <c r="BF2228" t="s">
        <v>6170</v>
      </c>
      <c r="BG2228">
        <v>1</v>
      </c>
      <c r="BH2228" t="s">
        <v>6179</v>
      </c>
      <c r="BI2228">
        <v>45</v>
      </c>
      <c r="BJ2228" t="s">
        <v>6172</v>
      </c>
      <c r="BK2228">
        <v>0</v>
      </c>
      <c r="BL2228">
        <v>47</v>
      </c>
      <c r="BM2228" s="3">
        <f t="shared" si="314"/>
        <v>0.93617021276595747</v>
      </c>
    </row>
    <row r="2229" spans="1:65">
      <c r="A2229" t="s">
        <v>2362</v>
      </c>
      <c r="B2229" s="2">
        <v>45792</v>
      </c>
      <c r="C2229" t="s">
        <v>1632</v>
      </c>
      <c r="D2229" t="s">
        <v>2135</v>
      </c>
      <c r="E2229">
        <v>5</v>
      </c>
      <c r="F2229" t="s">
        <v>78</v>
      </c>
      <c r="G2229" t="s">
        <v>62</v>
      </c>
      <c r="H2229" t="s">
        <v>190</v>
      </c>
      <c r="I2229" t="s">
        <v>52</v>
      </c>
      <c r="J2229" t="s">
        <v>53</v>
      </c>
      <c r="K2229" t="s">
        <v>54</v>
      </c>
      <c r="L2229" t="s">
        <v>92</v>
      </c>
      <c r="M2229" t="s">
        <v>56</v>
      </c>
      <c r="N2229" t="s">
        <v>94</v>
      </c>
      <c r="O2229" t="s">
        <v>70</v>
      </c>
      <c r="P2229">
        <v>62</v>
      </c>
      <c r="Q2229">
        <v>65</v>
      </c>
      <c r="R2229">
        <v>62</v>
      </c>
      <c r="S2229">
        <v>2</v>
      </c>
      <c r="T2229">
        <f t="shared" si="306"/>
        <v>60</v>
      </c>
      <c r="U2229">
        <v>60</v>
      </c>
      <c r="V2229">
        <f t="shared" si="307"/>
        <v>0</v>
      </c>
      <c r="W2229" s="3">
        <f t="shared" si="308"/>
        <v>3.2258064516129031E-2</v>
      </c>
      <c r="X2229">
        <v>41</v>
      </c>
      <c r="Y2229" s="4">
        <v>0</v>
      </c>
      <c r="Z2229" s="4">
        <v>1</v>
      </c>
      <c r="AA2229" s="5">
        <v>39288.43</v>
      </c>
      <c r="AB2229" s="5">
        <f t="shared" si="309"/>
        <v>2357305.7999999998</v>
      </c>
      <c r="AC2229" s="5">
        <v>23960.46</v>
      </c>
      <c r="AD2229" s="5">
        <f t="shared" si="310"/>
        <v>1485548.52</v>
      </c>
      <c r="AE2229" s="5">
        <v>111285.34</v>
      </c>
      <c r="AF2229" s="5">
        <v>31045.86</v>
      </c>
      <c r="AG2229" s="5">
        <v>10805.63</v>
      </c>
      <c r="AH2229" s="5">
        <v>1450</v>
      </c>
      <c r="AI2229" s="5">
        <v>7085.71</v>
      </c>
      <c r="AJ2229">
        <v>0</v>
      </c>
      <c r="AK2229" s="5">
        <v>0</v>
      </c>
      <c r="AL2229" s="5">
        <v>0</v>
      </c>
      <c r="AM2229" s="5">
        <v>40117.79</v>
      </c>
      <c r="AN2229">
        <v>4</v>
      </c>
      <c r="AO2229">
        <v>4</v>
      </c>
      <c r="AP2229" t="str">
        <f t="shared" si="311"/>
        <v>Yes</v>
      </c>
      <c r="AQ2229">
        <v>0</v>
      </c>
      <c r="AR2229" s="5">
        <f t="shared" si="312"/>
        <v>1687338.85</v>
      </c>
      <c r="AS2229" s="5">
        <f t="shared" si="313"/>
        <v>669966.94999999995</v>
      </c>
      <c r="AT2229" t="s">
        <v>59</v>
      </c>
      <c r="AU2229" t="s">
        <v>6164</v>
      </c>
      <c r="AV2229" t="s">
        <v>6165</v>
      </c>
      <c r="AW2229" t="s">
        <v>6166</v>
      </c>
      <c r="AX2229" t="s">
        <v>6167</v>
      </c>
      <c r="AY2229">
        <v>65</v>
      </c>
      <c r="AZ2229">
        <v>0</v>
      </c>
      <c r="BA2229">
        <v>0</v>
      </c>
      <c r="BB2229" t="s">
        <v>6168</v>
      </c>
      <c r="BC2229">
        <v>0</v>
      </c>
      <c r="BD2229">
        <v>0</v>
      </c>
      <c r="BE2229" t="s">
        <v>6169</v>
      </c>
      <c r="BF2229" t="s">
        <v>6170</v>
      </c>
      <c r="BG2229">
        <v>0</v>
      </c>
      <c r="BH2229" t="s">
        <v>6171</v>
      </c>
      <c r="BI2229">
        <v>46</v>
      </c>
      <c r="BJ2229" t="s">
        <v>6172</v>
      </c>
      <c r="BK2229">
        <v>0</v>
      </c>
      <c r="BL2229">
        <v>72</v>
      </c>
      <c r="BM2229" s="3">
        <f t="shared" si="314"/>
        <v>0.86111111111111116</v>
      </c>
    </row>
    <row r="2230" spans="1:65">
      <c r="A2230" t="s">
        <v>2363</v>
      </c>
      <c r="B2230" s="2">
        <v>45792</v>
      </c>
      <c r="C2230" t="s">
        <v>1632</v>
      </c>
      <c r="D2230" t="s">
        <v>2135</v>
      </c>
      <c r="E2230">
        <v>5</v>
      </c>
      <c r="F2230" t="s">
        <v>61</v>
      </c>
      <c r="G2230" t="s">
        <v>62</v>
      </c>
      <c r="H2230" t="s">
        <v>96</v>
      </c>
      <c r="I2230" t="s">
        <v>52</v>
      </c>
      <c r="J2230" t="s">
        <v>53</v>
      </c>
      <c r="K2230" t="s">
        <v>54</v>
      </c>
      <c r="L2230" t="s">
        <v>92</v>
      </c>
      <c r="M2230" t="s">
        <v>56</v>
      </c>
      <c r="N2230" t="s">
        <v>69</v>
      </c>
      <c r="O2230" t="s">
        <v>70</v>
      </c>
      <c r="P2230">
        <v>73</v>
      </c>
      <c r="Q2230">
        <v>75</v>
      </c>
      <c r="R2230">
        <v>72</v>
      </c>
      <c r="S2230">
        <v>2</v>
      </c>
      <c r="T2230">
        <f t="shared" si="306"/>
        <v>70</v>
      </c>
      <c r="U2230">
        <v>70</v>
      </c>
      <c r="V2230">
        <f t="shared" si="307"/>
        <v>0</v>
      </c>
      <c r="W2230" s="3">
        <f t="shared" si="308"/>
        <v>2.7777777777777776E-2</v>
      </c>
      <c r="X2230">
        <v>26</v>
      </c>
      <c r="Y2230" s="4">
        <v>5</v>
      </c>
      <c r="Z2230" s="4">
        <v>1.2</v>
      </c>
      <c r="AA2230" s="5">
        <v>39085.5</v>
      </c>
      <c r="AB2230" s="5">
        <f t="shared" si="309"/>
        <v>2735985</v>
      </c>
      <c r="AC2230" s="5">
        <v>23862.720000000001</v>
      </c>
      <c r="AD2230" s="5">
        <f t="shared" si="310"/>
        <v>1718115.84</v>
      </c>
      <c r="AE2230" s="5">
        <v>127168.79</v>
      </c>
      <c r="AF2230" s="5">
        <v>31105.52</v>
      </c>
      <c r="AG2230" s="5">
        <v>9750.2900000000009</v>
      </c>
      <c r="AH2230" s="5">
        <v>1740</v>
      </c>
      <c r="AI2230" s="5">
        <v>7089.23</v>
      </c>
      <c r="AJ2230">
        <v>0</v>
      </c>
      <c r="AK2230" s="5">
        <v>0</v>
      </c>
      <c r="AL2230" s="5">
        <v>0</v>
      </c>
      <c r="AM2230" s="5">
        <v>47116.81</v>
      </c>
      <c r="AN2230">
        <v>4</v>
      </c>
      <c r="AO2230">
        <v>4</v>
      </c>
      <c r="AP2230" t="str">
        <f t="shared" si="311"/>
        <v>Yes</v>
      </c>
      <c r="AQ2230">
        <v>1</v>
      </c>
      <c r="AR2230" s="5">
        <f t="shared" si="312"/>
        <v>1942086.48</v>
      </c>
      <c r="AS2230" s="5">
        <f t="shared" si="313"/>
        <v>793898.52</v>
      </c>
      <c r="AT2230" t="s">
        <v>59</v>
      </c>
      <c r="AU2230" t="s">
        <v>6164</v>
      </c>
      <c r="AV2230" t="s">
        <v>6165</v>
      </c>
      <c r="AW2230" t="s">
        <v>6166</v>
      </c>
      <c r="AX2230" t="s">
        <v>6167</v>
      </c>
      <c r="AY2230">
        <v>76</v>
      </c>
      <c r="AZ2230">
        <v>2</v>
      </c>
      <c r="BA2230">
        <v>0</v>
      </c>
      <c r="BB2230" t="s">
        <v>6168</v>
      </c>
      <c r="BC2230">
        <v>0</v>
      </c>
      <c r="BD2230">
        <v>0</v>
      </c>
      <c r="BE2230" t="s">
        <v>6169</v>
      </c>
      <c r="BF2230" t="s">
        <v>6170</v>
      </c>
      <c r="BG2230">
        <v>0</v>
      </c>
      <c r="BH2230" t="s">
        <v>6171</v>
      </c>
      <c r="BI2230">
        <v>20</v>
      </c>
      <c r="BJ2230" t="s">
        <v>6172</v>
      </c>
      <c r="BK2230">
        <v>0</v>
      </c>
      <c r="BL2230">
        <v>81</v>
      </c>
      <c r="BM2230" s="3">
        <f t="shared" si="314"/>
        <v>0.88888888888888884</v>
      </c>
    </row>
    <row r="2231" spans="1:65">
      <c r="A2231" t="s">
        <v>2364</v>
      </c>
      <c r="B2231" s="2">
        <v>45792</v>
      </c>
      <c r="C2231" t="s">
        <v>1632</v>
      </c>
      <c r="D2231" t="s">
        <v>2135</v>
      </c>
      <c r="E2231">
        <v>5</v>
      </c>
      <c r="F2231" t="s">
        <v>61</v>
      </c>
      <c r="G2231" t="s">
        <v>79</v>
      </c>
      <c r="H2231" t="s">
        <v>98</v>
      </c>
      <c r="I2231" t="s">
        <v>74</v>
      </c>
      <c r="J2231" t="s">
        <v>65</v>
      </c>
      <c r="K2231" t="s">
        <v>75</v>
      </c>
      <c r="L2231" t="s">
        <v>67</v>
      </c>
      <c r="M2231" t="s">
        <v>56</v>
      </c>
      <c r="N2231" t="s">
        <v>94</v>
      </c>
      <c r="O2231" t="s">
        <v>58</v>
      </c>
      <c r="P2231">
        <v>50</v>
      </c>
      <c r="Q2231">
        <v>55</v>
      </c>
      <c r="R2231">
        <v>55</v>
      </c>
      <c r="S2231">
        <v>1</v>
      </c>
      <c r="T2231">
        <f t="shared" si="306"/>
        <v>54</v>
      </c>
      <c r="U2231">
        <v>47</v>
      </c>
      <c r="V2231">
        <f t="shared" si="307"/>
        <v>7</v>
      </c>
      <c r="W2231" s="3">
        <f t="shared" si="308"/>
        <v>1.8181818181818181E-2</v>
      </c>
      <c r="X2231">
        <v>22</v>
      </c>
      <c r="Y2231" s="4">
        <v>0.5</v>
      </c>
      <c r="Z2231" s="4">
        <v>1.8</v>
      </c>
      <c r="AA2231" s="5">
        <v>51533.96</v>
      </c>
      <c r="AB2231" s="5">
        <f t="shared" si="309"/>
        <v>2422096.12</v>
      </c>
      <c r="AC2231" s="5">
        <v>34179.620000000003</v>
      </c>
      <c r="AD2231" s="5">
        <f t="shared" si="310"/>
        <v>1879879.1</v>
      </c>
      <c r="AE2231" s="5">
        <v>120992.94</v>
      </c>
      <c r="AF2231" s="5">
        <v>32866.870000000003</v>
      </c>
      <c r="AG2231" s="5">
        <v>8935.65</v>
      </c>
      <c r="AH2231" s="5">
        <v>2610</v>
      </c>
      <c r="AI2231" s="5">
        <v>5060</v>
      </c>
      <c r="AJ2231">
        <v>0</v>
      </c>
      <c r="AK2231" s="5">
        <v>0</v>
      </c>
      <c r="AL2231" s="5">
        <v>6791.33</v>
      </c>
      <c r="AM2231" s="5">
        <v>35118.25</v>
      </c>
      <c r="AN2231">
        <v>4</v>
      </c>
      <c r="AO2231">
        <v>5</v>
      </c>
      <c r="AP2231" t="str">
        <f t="shared" si="311"/>
        <v>No</v>
      </c>
      <c r="AQ2231">
        <v>2</v>
      </c>
      <c r="AR2231" s="5">
        <f t="shared" si="312"/>
        <v>2092254.14</v>
      </c>
      <c r="AS2231" s="5">
        <f t="shared" si="313"/>
        <v>329841.98</v>
      </c>
      <c r="AT2231" t="s">
        <v>59</v>
      </c>
      <c r="AU2231" t="s">
        <v>6164</v>
      </c>
      <c r="AV2231" t="s">
        <v>6165</v>
      </c>
      <c r="AW2231" t="s">
        <v>6166</v>
      </c>
      <c r="AX2231" t="s">
        <v>6184</v>
      </c>
      <c r="AY2231">
        <v>52</v>
      </c>
      <c r="AZ2231">
        <v>0</v>
      </c>
      <c r="BA2231">
        <v>41</v>
      </c>
      <c r="BB2231" t="s">
        <v>6180</v>
      </c>
      <c r="BC2231">
        <v>0</v>
      </c>
      <c r="BD2231">
        <v>1</v>
      </c>
      <c r="BE2231" t="s">
        <v>6188</v>
      </c>
      <c r="BF2231" t="s">
        <v>6170</v>
      </c>
      <c r="BG2231">
        <v>0</v>
      </c>
      <c r="BH2231" t="s">
        <v>6171</v>
      </c>
      <c r="BI2231">
        <v>58</v>
      </c>
      <c r="BJ2231" t="s">
        <v>6187</v>
      </c>
      <c r="BK2231">
        <v>0</v>
      </c>
      <c r="BL2231">
        <v>63</v>
      </c>
      <c r="BM2231" s="3">
        <f t="shared" si="314"/>
        <v>0.87301587301587302</v>
      </c>
    </row>
    <row r="2232" spans="1:65">
      <c r="A2232" t="s">
        <v>2365</v>
      </c>
      <c r="B2232" s="2">
        <v>45792</v>
      </c>
      <c r="C2232" t="s">
        <v>1632</v>
      </c>
      <c r="D2232" t="s">
        <v>2135</v>
      </c>
      <c r="E2232">
        <v>5</v>
      </c>
      <c r="F2232" t="s">
        <v>49</v>
      </c>
      <c r="G2232" t="s">
        <v>62</v>
      </c>
      <c r="H2232" t="s">
        <v>125</v>
      </c>
      <c r="I2232" t="s">
        <v>64</v>
      </c>
      <c r="J2232" t="s">
        <v>65</v>
      </c>
      <c r="K2232" t="s">
        <v>75</v>
      </c>
      <c r="L2232" t="s">
        <v>92</v>
      </c>
      <c r="M2232" t="s">
        <v>56</v>
      </c>
      <c r="N2232" t="s">
        <v>69</v>
      </c>
      <c r="O2232" t="s">
        <v>58</v>
      </c>
      <c r="P2232">
        <v>52</v>
      </c>
      <c r="Q2232">
        <v>55</v>
      </c>
      <c r="R2232">
        <v>53</v>
      </c>
      <c r="S2232">
        <v>1</v>
      </c>
      <c r="T2232">
        <f t="shared" si="306"/>
        <v>52</v>
      </c>
      <c r="U2232">
        <v>51</v>
      </c>
      <c r="V2232">
        <f t="shared" si="307"/>
        <v>1</v>
      </c>
      <c r="W2232" s="3">
        <f t="shared" si="308"/>
        <v>1.8867924528301886E-2</v>
      </c>
      <c r="X2232">
        <v>38</v>
      </c>
      <c r="Y2232" s="4">
        <v>0</v>
      </c>
      <c r="Z2232" s="4">
        <v>1</v>
      </c>
      <c r="AA2232" s="5">
        <v>51677.73</v>
      </c>
      <c r="AB2232" s="5">
        <f t="shared" si="309"/>
        <v>2635564.23</v>
      </c>
      <c r="AC2232" s="5">
        <v>34974.15</v>
      </c>
      <c r="AD2232" s="5">
        <f t="shared" si="310"/>
        <v>1853629.95</v>
      </c>
      <c r="AE2232" s="5">
        <v>112278.38</v>
      </c>
      <c r="AF2232" s="5">
        <v>36000.68</v>
      </c>
      <c r="AG2232" s="5">
        <v>11015.78</v>
      </c>
      <c r="AH2232" s="5">
        <v>1450</v>
      </c>
      <c r="AI2232" s="5">
        <v>5079.17</v>
      </c>
      <c r="AJ2232">
        <v>0</v>
      </c>
      <c r="AK2232" s="5">
        <v>0</v>
      </c>
      <c r="AL2232" s="5">
        <v>1119.23</v>
      </c>
      <c r="AM2232" s="5">
        <v>31614.74</v>
      </c>
      <c r="AN2232">
        <v>4</v>
      </c>
      <c r="AO2232">
        <v>3</v>
      </c>
      <c r="AP2232" t="str">
        <f t="shared" si="311"/>
        <v>Yes</v>
      </c>
      <c r="AQ2232">
        <v>0</v>
      </c>
      <c r="AR2232" s="5">
        <f t="shared" si="312"/>
        <v>2052187.93</v>
      </c>
      <c r="AS2232" s="5">
        <f t="shared" si="313"/>
        <v>583376.30000000005</v>
      </c>
      <c r="AT2232" t="s">
        <v>59</v>
      </c>
      <c r="AU2232" t="s">
        <v>6164</v>
      </c>
      <c r="AV2232" t="s">
        <v>6165</v>
      </c>
      <c r="AW2232" t="s">
        <v>6166</v>
      </c>
      <c r="AX2232" t="s">
        <v>6167</v>
      </c>
      <c r="AY2232">
        <v>53</v>
      </c>
      <c r="AZ2232">
        <v>0</v>
      </c>
      <c r="BA2232">
        <v>16</v>
      </c>
      <c r="BB2232" t="s">
        <v>6191</v>
      </c>
      <c r="BC2232">
        <v>0</v>
      </c>
      <c r="BD2232">
        <v>0</v>
      </c>
      <c r="BE2232" t="s">
        <v>6169</v>
      </c>
      <c r="BF2232" t="s">
        <v>6170</v>
      </c>
      <c r="BG2232">
        <v>0</v>
      </c>
      <c r="BH2232" t="s">
        <v>6171</v>
      </c>
      <c r="BI2232">
        <v>45</v>
      </c>
      <c r="BJ2232" t="s">
        <v>6172</v>
      </c>
      <c r="BK2232">
        <v>0</v>
      </c>
      <c r="BL2232">
        <v>62</v>
      </c>
      <c r="BM2232" s="3">
        <f t="shared" si="314"/>
        <v>0.85483870967741937</v>
      </c>
    </row>
    <row r="2233" spans="1:65">
      <c r="A2233" t="s">
        <v>2366</v>
      </c>
      <c r="B2233" s="2">
        <v>45792</v>
      </c>
      <c r="C2233" t="s">
        <v>1632</v>
      </c>
      <c r="D2233" t="s">
        <v>2135</v>
      </c>
      <c r="E2233">
        <v>5</v>
      </c>
      <c r="F2233" t="s">
        <v>49</v>
      </c>
      <c r="G2233" t="s">
        <v>62</v>
      </c>
      <c r="H2233" t="s">
        <v>141</v>
      </c>
      <c r="I2233" t="s">
        <v>64</v>
      </c>
      <c r="J2233" t="s">
        <v>53</v>
      </c>
      <c r="K2233" t="s">
        <v>54</v>
      </c>
      <c r="L2233" t="s">
        <v>67</v>
      </c>
      <c r="M2233" t="s">
        <v>56</v>
      </c>
      <c r="N2233" t="s">
        <v>57</v>
      </c>
      <c r="O2233" t="s">
        <v>120</v>
      </c>
      <c r="P2233">
        <v>74</v>
      </c>
      <c r="Q2233">
        <v>80</v>
      </c>
      <c r="R2233">
        <v>80</v>
      </c>
      <c r="S2233">
        <v>2</v>
      </c>
      <c r="T2233">
        <f t="shared" si="306"/>
        <v>78</v>
      </c>
      <c r="U2233">
        <v>71</v>
      </c>
      <c r="V2233">
        <f t="shared" si="307"/>
        <v>7</v>
      </c>
      <c r="W2233" s="3">
        <f t="shared" si="308"/>
        <v>2.5000000000000001E-2</v>
      </c>
      <c r="X2233">
        <v>0</v>
      </c>
      <c r="Y2233" s="4">
        <v>5</v>
      </c>
      <c r="Z2233" s="4">
        <v>1</v>
      </c>
      <c r="AA2233" s="5">
        <v>38467.120000000003</v>
      </c>
      <c r="AB2233" s="5">
        <f t="shared" si="309"/>
        <v>2731165.52</v>
      </c>
      <c r="AC2233" s="5">
        <v>22994.16</v>
      </c>
      <c r="AD2233" s="5">
        <f t="shared" si="310"/>
        <v>1839532.8</v>
      </c>
      <c r="AE2233" s="5">
        <v>131486.43</v>
      </c>
      <c r="AF2233" s="5">
        <v>35654.620000000003</v>
      </c>
      <c r="AG2233" s="5">
        <v>6500</v>
      </c>
      <c r="AH2233" s="5">
        <v>1450</v>
      </c>
      <c r="AI2233" s="5">
        <v>7111.11</v>
      </c>
      <c r="AJ2233">
        <v>0</v>
      </c>
      <c r="AK2233" s="5">
        <v>0</v>
      </c>
      <c r="AL2233" s="5">
        <v>4279.53</v>
      </c>
      <c r="AM2233" s="5">
        <v>49347.26</v>
      </c>
      <c r="AN2233">
        <v>4</v>
      </c>
      <c r="AO2233">
        <v>3</v>
      </c>
      <c r="AP2233" t="str">
        <f t="shared" si="311"/>
        <v>Yes</v>
      </c>
      <c r="AQ2233">
        <v>0</v>
      </c>
      <c r="AR2233" s="5">
        <f t="shared" si="312"/>
        <v>2075361.75</v>
      </c>
      <c r="AS2233" s="5">
        <f t="shared" si="313"/>
        <v>655803.77</v>
      </c>
      <c r="AT2233" t="s">
        <v>59</v>
      </c>
      <c r="AU2233" t="s">
        <v>6164</v>
      </c>
      <c r="AV2233" t="s">
        <v>6165</v>
      </c>
      <c r="AW2233" t="s">
        <v>6166</v>
      </c>
      <c r="AX2233" t="s">
        <v>6184</v>
      </c>
      <c r="AY2233">
        <v>76</v>
      </c>
      <c r="AZ2233">
        <v>0</v>
      </c>
      <c r="BA2233">
        <v>37</v>
      </c>
      <c r="BB2233" t="s">
        <v>6180</v>
      </c>
      <c r="BC2233">
        <v>0</v>
      </c>
      <c r="BD2233">
        <v>0</v>
      </c>
      <c r="BE2233" t="s">
        <v>6169</v>
      </c>
      <c r="BF2233" t="s">
        <v>6170</v>
      </c>
      <c r="BG2233">
        <v>0</v>
      </c>
      <c r="BH2233" t="s">
        <v>6171</v>
      </c>
      <c r="BI2233">
        <v>29</v>
      </c>
      <c r="BJ2233" t="s">
        <v>6172</v>
      </c>
      <c r="BK2233">
        <v>0</v>
      </c>
      <c r="BL2233">
        <v>87</v>
      </c>
      <c r="BM2233" s="3">
        <f t="shared" si="314"/>
        <v>0.91954022988505746</v>
      </c>
    </row>
    <row r="2234" spans="1:65">
      <c r="A2234" t="s">
        <v>2367</v>
      </c>
      <c r="B2234" s="2">
        <v>45792</v>
      </c>
      <c r="C2234" t="s">
        <v>1632</v>
      </c>
      <c r="D2234" t="s">
        <v>2135</v>
      </c>
      <c r="E2234">
        <v>5</v>
      </c>
      <c r="F2234" t="s">
        <v>49</v>
      </c>
      <c r="G2234" t="s">
        <v>62</v>
      </c>
      <c r="H2234" t="s">
        <v>125</v>
      </c>
      <c r="I2234" t="s">
        <v>52</v>
      </c>
      <c r="J2234" t="s">
        <v>53</v>
      </c>
      <c r="K2234" t="s">
        <v>75</v>
      </c>
      <c r="L2234" t="s">
        <v>67</v>
      </c>
      <c r="M2234" t="s">
        <v>68</v>
      </c>
      <c r="N2234" t="s">
        <v>69</v>
      </c>
      <c r="O2234" t="s">
        <v>82</v>
      </c>
      <c r="P2234">
        <v>79</v>
      </c>
      <c r="Q2234">
        <v>79</v>
      </c>
      <c r="R2234">
        <v>75</v>
      </c>
      <c r="S2234">
        <v>7</v>
      </c>
      <c r="T2234">
        <f t="shared" si="306"/>
        <v>68</v>
      </c>
      <c r="U2234">
        <v>68</v>
      </c>
      <c r="V2234">
        <f t="shared" si="307"/>
        <v>0</v>
      </c>
      <c r="W2234" s="3">
        <f t="shared" si="308"/>
        <v>9.3333333333333338E-2</v>
      </c>
      <c r="X2234">
        <v>25</v>
      </c>
      <c r="Y2234" s="4">
        <v>2.5</v>
      </c>
      <c r="Z2234" s="4">
        <v>0.8</v>
      </c>
      <c r="AA2234" s="5">
        <v>36197.21</v>
      </c>
      <c r="AB2234" s="5">
        <f t="shared" si="309"/>
        <v>2461410.2799999998</v>
      </c>
      <c r="AC2234" s="5">
        <v>21824.44</v>
      </c>
      <c r="AD2234" s="5">
        <f t="shared" si="310"/>
        <v>1636833</v>
      </c>
      <c r="AE2234" s="5">
        <v>135890.38</v>
      </c>
      <c r="AF2234" s="5">
        <v>34127.83</v>
      </c>
      <c r="AG2234" s="5">
        <v>34980.22</v>
      </c>
      <c r="AH2234" s="5">
        <v>1160</v>
      </c>
      <c r="AI2234" s="5">
        <v>62061.37</v>
      </c>
      <c r="AJ2234">
        <v>2</v>
      </c>
      <c r="AK2234" s="5">
        <v>17015.96</v>
      </c>
      <c r="AL2234" s="5">
        <v>0</v>
      </c>
      <c r="AM2234" s="5">
        <v>48456.35</v>
      </c>
      <c r="AN2234">
        <v>4</v>
      </c>
      <c r="AO2234">
        <v>5</v>
      </c>
      <c r="AP2234" t="str">
        <f t="shared" si="311"/>
        <v>No</v>
      </c>
      <c r="AQ2234">
        <v>4</v>
      </c>
      <c r="AR2234" s="5">
        <f t="shared" si="312"/>
        <v>1970525.11</v>
      </c>
      <c r="AS2234" s="5">
        <f t="shared" si="313"/>
        <v>490885.17</v>
      </c>
      <c r="AT2234" t="s">
        <v>1641</v>
      </c>
      <c r="AU2234" t="s">
        <v>6199</v>
      </c>
      <c r="AV2234" t="s">
        <v>6200</v>
      </c>
      <c r="AW2234" t="s">
        <v>6175</v>
      </c>
      <c r="AX2234" t="s">
        <v>6167</v>
      </c>
      <c r="AY2234">
        <v>80</v>
      </c>
      <c r="AZ2234">
        <v>0</v>
      </c>
      <c r="BA2234">
        <v>0</v>
      </c>
      <c r="BB2234" t="s">
        <v>6168</v>
      </c>
      <c r="BC2234">
        <v>0</v>
      </c>
      <c r="BD2234">
        <v>1</v>
      </c>
      <c r="BE2234" t="s">
        <v>6188</v>
      </c>
      <c r="BF2234" t="s">
        <v>6210</v>
      </c>
      <c r="BG2234">
        <v>1</v>
      </c>
      <c r="BH2234" t="s">
        <v>6186</v>
      </c>
      <c r="BI2234">
        <v>50</v>
      </c>
      <c r="BJ2234" t="s">
        <v>6172</v>
      </c>
      <c r="BK2234">
        <v>0</v>
      </c>
      <c r="BL2234">
        <v>82</v>
      </c>
      <c r="BM2234" s="3">
        <f t="shared" si="314"/>
        <v>0.91463414634146345</v>
      </c>
    </row>
    <row r="2235" spans="1:65">
      <c r="A2235" t="s">
        <v>2368</v>
      </c>
      <c r="B2235" s="2">
        <v>45792</v>
      </c>
      <c r="C2235" t="s">
        <v>1632</v>
      </c>
      <c r="D2235" t="s">
        <v>2135</v>
      </c>
      <c r="E2235">
        <v>5</v>
      </c>
      <c r="F2235" t="s">
        <v>78</v>
      </c>
      <c r="G2235" t="s">
        <v>50</v>
      </c>
      <c r="H2235" t="s">
        <v>173</v>
      </c>
      <c r="I2235" t="s">
        <v>74</v>
      </c>
      <c r="J2235" t="s">
        <v>53</v>
      </c>
      <c r="K2235" t="s">
        <v>66</v>
      </c>
      <c r="L2235" t="s">
        <v>55</v>
      </c>
      <c r="M2235" t="s">
        <v>56</v>
      </c>
      <c r="N2235" t="s">
        <v>109</v>
      </c>
      <c r="O2235" t="s">
        <v>120</v>
      </c>
      <c r="P2235">
        <v>76</v>
      </c>
      <c r="Q2235">
        <v>78</v>
      </c>
      <c r="R2235">
        <v>72</v>
      </c>
      <c r="S2235">
        <v>2</v>
      </c>
      <c r="T2235">
        <f t="shared" si="306"/>
        <v>70</v>
      </c>
      <c r="U2235">
        <v>70</v>
      </c>
      <c r="V2235">
        <f t="shared" si="307"/>
        <v>0</v>
      </c>
      <c r="W2235" s="3">
        <f t="shared" si="308"/>
        <v>2.7777777777777776E-2</v>
      </c>
      <c r="X2235">
        <v>29</v>
      </c>
      <c r="Y2235" s="4">
        <v>1.7</v>
      </c>
      <c r="Z2235" s="4">
        <v>1.1000000000000001</v>
      </c>
      <c r="AA2235" s="5">
        <v>30154.57</v>
      </c>
      <c r="AB2235" s="5">
        <f t="shared" si="309"/>
        <v>2110819.9</v>
      </c>
      <c r="AC2235" s="5">
        <v>23675.87</v>
      </c>
      <c r="AD2235" s="5">
        <f t="shared" si="310"/>
        <v>1704662.64</v>
      </c>
      <c r="AE2235" s="5">
        <v>124174.68</v>
      </c>
      <c r="AF2235" s="5">
        <v>34960.82</v>
      </c>
      <c r="AG2235" s="5">
        <v>9677.4</v>
      </c>
      <c r="AH2235" s="5">
        <v>1595</v>
      </c>
      <c r="AI2235" s="5">
        <v>7089.23</v>
      </c>
      <c r="AJ2235">
        <v>0</v>
      </c>
      <c r="AK2235" s="5">
        <v>0</v>
      </c>
      <c r="AL2235" s="5">
        <v>31740.84</v>
      </c>
      <c r="AM2235" s="5">
        <v>130536.48</v>
      </c>
      <c r="AN2235">
        <v>8</v>
      </c>
      <c r="AO2235">
        <v>8</v>
      </c>
      <c r="AP2235" t="str">
        <f t="shared" si="311"/>
        <v>Yes</v>
      </c>
      <c r="AQ2235">
        <v>1</v>
      </c>
      <c r="AR2235" s="5">
        <f t="shared" si="312"/>
        <v>2044437.09</v>
      </c>
      <c r="AS2235" s="5">
        <f t="shared" si="313"/>
        <v>66382.81</v>
      </c>
      <c r="AT2235" t="s">
        <v>59</v>
      </c>
      <c r="AU2235" t="s">
        <v>6164</v>
      </c>
      <c r="AV2235" t="s">
        <v>6165</v>
      </c>
      <c r="AW2235" t="s">
        <v>6166</v>
      </c>
      <c r="AX2235" t="s">
        <v>6167</v>
      </c>
      <c r="AY2235">
        <v>78</v>
      </c>
      <c r="AZ2235">
        <v>0</v>
      </c>
      <c r="BA2235">
        <v>0</v>
      </c>
      <c r="BB2235" t="s">
        <v>6168</v>
      </c>
      <c r="BC2235">
        <v>0</v>
      </c>
      <c r="BD2235">
        <v>0</v>
      </c>
      <c r="BE2235" t="s">
        <v>6169</v>
      </c>
      <c r="BF2235" t="s">
        <v>6170</v>
      </c>
      <c r="BG2235">
        <v>5</v>
      </c>
      <c r="BH2235" t="s">
        <v>6209</v>
      </c>
      <c r="BI2235">
        <v>126</v>
      </c>
      <c r="BJ2235" t="s">
        <v>6193</v>
      </c>
      <c r="BK2235">
        <v>0</v>
      </c>
      <c r="BL2235">
        <v>84</v>
      </c>
      <c r="BM2235" s="3">
        <f t="shared" si="314"/>
        <v>0.8571428571428571</v>
      </c>
    </row>
    <row r="2236" spans="1:65">
      <c r="A2236" t="s">
        <v>2369</v>
      </c>
      <c r="B2236" s="2">
        <v>45792</v>
      </c>
      <c r="C2236" t="s">
        <v>1632</v>
      </c>
      <c r="D2236" t="s">
        <v>2135</v>
      </c>
      <c r="E2236">
        <v>5</v>
      </c>
      <c r="F2236" t="s">
        <v>78</v>
      </c>
      <c r="G2236" t="s">
        <v>62</v>
      </c>
      <c r="H2236" t="s">
        <v>91</v>
      </c>
      <c r="I2236" t="s">
        <v>64</v>
      </c>
      <c r="J2236" t="s">
        <v>81</v>
      </c>
      <c r="K2236" t="s">
        <v>66</v>
      </c>
      <c r="L2236" t="s">
        <v>67</v>
      </c>
      <c r="M2236" t="s">
        <v>68</v>
      </c>
      <c r="N2236" t="s">
        <v>57</v>
      </c>
      <c r="O2236" t="s">
        <v>70</v>
      </c>
      <c r="P2236">
        <v>34</v>
      </c>
      <c r="Q2236">
        <v>34</v>
      </c>
      <c r="R2236">
        <v>32</v>
      </c>
      <c r="S2236">
        <v>3</v>
      </c>
      <c r="T2236">
        <f t="shared" si="306"/>
        <v>29</v>
      </c>
      <c r="U2236">
        <v>29</v>
      </c>
      <c r="V2236">
        <f t="shared" si="307"/>
        <v>0</v>
      </c>
      <c r="W2236" s="3">
        <f t="shared" si="308"/>
        <v>9.375E-2</v>
      </c>
      <c r="X2236">
        <v>37</v>
      </c>
      <c r="Y2236" s="4">
        <v>5.6</v>
      </c>
      <c r="Z2236" s="4">
        <v>1.8</v>
      </c>
      <c r="AA2236" s="5">
        <v>72934.95</v>
      </c>
      <c r="AB2236" s="5">
        <f t="shared" si="309"/>
        <v>2115113.5499999998</v>
      </c>
      <c r="AC2236" s="5">
        <v>49705.05</v>
      </c>
      <c r="AD2236" s="5">
        <f t="shared" si="310"/>
        <v>1590561.6</v>
      </c>
      <c r="AE2236" s="5">
        <v>95594.86</v>
      </c>
      <c r="AF2236" s="5">
        <v>29890.34</v>
      </c>
      <c r="AG2236" s="5">
        <v>35702.11</v>
      </c>
      <c r="AH2236" s="5">
        <v>2610</v>
      </c>
      <c r="AI2236" s="5">
        <v>65953.429999999993</v>
      </c>
      <c r="AJ2236">
        <v>1</v>
      </c>
      <c r="AK2236" s="5">
        <v>21826.2</v>
      </c>
      <c r="AL2236" s="5">
        <v>0</v>
      </c>
      <c r="AM2236" s="5">
        <v>17622.64</v>
      </c>
      <c r="AN2236">
        <v>4</v>
      </c>
      <c r="AO2236">
        <v>4</v>
      </c>
      <c r="AP2236" t="str">
        <f t="shared" si="311"/>
        <v>Yes</v>
      </c>
      <c r="AQ2236">
        <v>2</v>
      </c>
      <c r="AR2236" s="5">
        <f t="shared" si="312"/>
        <v>1859761.18</v>
      </c>
      <c r="AS2236" s="5">
        <f t="shared" si="313"/>
        <v>255352.37</v>
      </c>
      <c r="AT2236" t="s">
        <v>1641</v>
      </c>
      <c r="AU2236" t="s">
        <v>6199</v>
      </c>
      <c r="AV2236" t="s">
        <v>6200</v>
      </c>
      <c r="AW2236" t="s">
        <v>6175</v>
      </c>
      <c r="AX2236" t="s">
        <v>6167</v>
      </c>
      <c r="AY2236">
        <v>37</v>
      </c>
      <c r="AZ2236">
        <v>0</v>
      </c>
      <c r="BA2236">
        <v>0</v>
      </c>
      <c r="BB2236" t="s">
        <v>6168</v>
      </c>
      <c r="BC2236">
        <v>0</v>
      </c>
      <c r="BD2236">
        <v>0</v>
      </c>
      <c r="BE2236" t="s">
        <v>6169</v>
      </c>
      <c r="BF2236" t="s">
        <v>6210</v>
      </c>
      <c r="BG2236">
        <v>0</v>
      </c>
      <c r="BH2236" t="s">
        <v>6171</v>
      </c>
      <c r="BI2236">
        <v>34</v>
      </c>
      <c r="BJ2236" t="s">
        <v>6172</v>
      </c>
      <c r="BK2236">
        <v>0</v>
      </c>
      <c r="BL2236">
        <v>52</v>
      </c>
      <c r="BM2236" s="3">
        <f t="shared" si="314"/>
        <v>0.61538461538461542</v>
      </c>
    </row>
    <row r="2237" spans="1:65">
      <c r="A2237" t="s">
        <v>2370</v>
      </c>
      <c r="B2237" s="2">
        <v>45792</v>
      </c>
      <c r="C2237" t="s">
        <v>1632</v>
      </c>
      <c r="D2237" t="s">
        <v>2135</v>
      </c>
      <c r="E2237">
        <v>5</v>
      </c>
      <c r="F2237" t="s">
        <v>61</v>
      </c>
      <c r="G2237" t="s">
        <v>50</v>
      </c>
      <c r="H2237" t="s">
        <v>183</v>
      </c>
      <c r="I2237" t="s">
        <v>64</v>
      </c>
      <c r="J2237" t="s">
        <v>53</v>
      </c>
      <c r="K2237" t="s">
        <v>66</v>
      </c>
      <c r="L2237" t="s">
        <v>67</v>
      </c>
      <c r="M2237" t="s">
        <v>56</v>
      </c>
      <c r="N2237" t="s">
        <v>109</v>
      </c>
      <c r="O2237" t="s">
        <v>58</v>
      </c>
      <c r="P2237">
        <v>62</v>
      </c>
      <c r="Q2237">
        <v>67</v>
      </c>
      <c r="R2237">
        <v>67</v>
      </c>
      <c r="S2237">
        <v>2</v>
      </c>
      <c r="T2237">
        <f t="shared" si="306"/>
        <v>65</v>
      </c>
      <c r="U2237">
        <v>61</v>
      </c>
      <c r="V2237">
        <f t="shared" si="307"/>
        <v>4</v>
      </c>
      <c r="W2237" s="3">
        <f t="shared" si="308"/>
        <v>2.9850746268656716E-2</v>
      </c>
      <c r="X2237">
        <v>25</v>
      </c>
      <c r="Y2237" s="4">
        <v>0.3</v>
      </c>
      <c r="Z2237" s="4">
        <v>0.8</v>
      </c>
      <c r="AA2237" s="5">
        <v>30205.35</v>
      </c>
      <c r="AB2237" s="5">
        <f t="shared" si="309"/>
        <v>1842526.35</v>
      </c>
      <c r="AC2237" s="5">
        <v>23102.5</v>
      </c>
      <c r="AD2237" s="5">
        <f t="shared" si="310"/>
        <v>1547867.5</v>
      </c>
      <c r="AE2237" s="5">
        <v>112748.2</v>
      </c>
      <c r="AF2237" s="5">
        <v>28966.07</v>
      </c>
      <c r="AG2237" s="5">
        <v>9013.43</v>
      </c>
      <c r="AH2237" s="5">
        <v>1160</v>
      </c>
      <c r="AI2237" s="5">
        <v>7029.51</v>
      </c>
      <c r="AJ2237">
        <v>0</v>
      </c>
      <c r="AK2237" s="5">
        <v>0</v>
      </c>
      <c r="AL2237" s="5">
        <v>34657.83</v>
      </c>
      <c r="AM2237" s="5">
        <v>118674.27</v>
      </c>
      <c r="AN2237">
        <v>8</v>
      </c>
      <c r="AO2237">
        <v>7</v>
      </c>
      <c r="AP2237" t="str">
        <f t="shared" si="311"/>
        <v>Yes</v>
      </c>
      <c r="AQ2237">
        <v>0</v>
      </c>
      <c r="AR2237" s="5">
        <f t="shared" si="312"/>
        <v>1860116.81</v>
      </c>
      <c r="AS2237" s="5">
        <f t="shared" si="313"/>
        <v>-17590.46</v>
      </c>
      <c r="AT2237" t="s">
        <v>59</v>
      </c>
      <c r="AU2237" t="s">
        <v>6164</v>
      </c>
      <c r="AV2237" t="s">
        <v>6165</v>
      </c>
      <c r="AW2237" t="s">
        <v>6166</v>
      </c>
      <c r="AX2237" t="s">
        <v>6184</v>
      </c>
      <c r="AY2237">
        <v>63</v>
      </c>
      <c r="AZ2237">
        <v>0</v>
      </c>
      <c r="BA2237">
        <v>25</v>
      </c>
      <c r="BB2237" t="s">
        <v>6180</v>
      </c>
      <c r="BC2237">
        <v>0</v>
      </c>
      <c r="BD2237">
        <v>0</v>
      </c>
      <c r="BE2237" t="s">
        <v>6169</v>
      </c>
      <c r="BF2237" t="s">
        <v>6170</v>
      </c>
      <c r="BG2237">
        <v>0</v>
      </c>
      <c r="BH2237" t="s">
        <v>6171</v>
      </c>
      <c r="BI2237">
        <v>31</v>
      </c>
      <c r="BJ2237" t="s">
        <v>6172</v>
      </c>
      <c r="BK2237">
        <v>0</v>
      </c>
      <c r="BL2237">
        <v>74</v>
      </c>
      <c r="BM2237" s="3">
        <f t="shared" si="314"/>
        <v>0.90540540540540537</v>
      </c>
    </row>
    <row r="2238" spans="1:65">
      <c r="A2238" t="s">
        <v>2371</v>
      </c>
      <c r="B2238" s="2">
        <v>45792</v>
      </c>
      <c r="C2238" t="s">
        <v>1632</v>
      </c>
      <c r="D2238" t="s">
        <v>2135</v>
      </c>
      <c r="E2238">
        <v>5</v>
      </c>
      <c r="F2238" t="s">
        <v>72</v>
      </c>
      <c r="G2238" t="s">
        <v>79</v>
      </c>
      <c r="H2238" t="s">
        <v>213</v>
      </c>
      <c r="I2238" t="s">
        <v>74</v>
      </c>
      <c r="J2238" t="s">
        <v>53</v>
      </c>
      <c r="K2238" t="s">
        <v>66</v>
      </c>
      <c r="L2238" t="s">
        <v>87</v>
      </c>
      <c r="M2238" t="s">
        <v>56</v>
      </c>
      <c r="N2238" t="s">
        <v>69</v>
      </c>
      <c r="O2238" t="s">
        <v>120</v>
      </c>
      <c r="P2238">
        <v>76</v>
      </c>
      <c r="Q2238">
        <v>78</v>
      </c>
      <c r="R2238">
        <v>78</v>
      </c>
      <c r="S2238">
        <v>1</v>
      </c>
      <c r="T2238">
        <f t="shared" si="306"/>
        <v>77</v>
      </c>
      <c r="U2238">
        <v>76</v>
      </c>
      <c r="V2238">
        <f t="shared" si="307"/>
        <v>1</v>
      </c>
      <c r="W2238" s="3">
        <f t="shared" si="308"/>
        <v>1.282051282051282E-2</v>
      </c>
      <c r="X2238">
        <v>22</v>
      </c>
      <c r="Y2238" s="4">
        <v>1.4</v>
      </c>
      <c r="Z2238" s="4">
        <v>1.5</v>
      </c>
      <c r="AA2238" s="5">
        <v>30585.97</v>
      </c>
      <c r="AB2238" s="5">
        <f t="shared" si="309"/>
        <v>2324533.7200000002</v>
      </c>
      <c r="AC2238" s="5">
        <v>24274.45</v>
      </c>
      <c r="AD2238" s="5">
        <f t="shared" si="310"/>
        <v>1893407.1</v>
      </c>
      <c r="AE2238" s="5">
        <v>131605.71</v>
      </c>
      <c r="AF2238" s="5">
        <v>32664.01</v>
      </c>
      <c r="AG2238" s="5">
        <v>9418.5499999999993</v>
      </c>
      <c r="AH2238" s="5">
        <v>2175</v>
      </c>
      <c r="AI2238" s="5">
        <v>3515.49</v>
      </c>
      <c r="AJ2238">
        <v>0</v>
      </c>
      <c r="AK2238" s="5">
        <v>0</v>
      </c>
      <c r="AL2238" s="5">
        <v>32472.74</v>
      </c>
      <c r="AM2238" s="5">
        <v>84622.52</v>
      </c>
      <c r="AN2238">
        <v>4</v>
      </c>
      <c r="AO2238">
        <v>3</v>
      </c>
      <c r="AP2238" t="str">
        <f t="shared" si="311"/>
        <v>Yes</v>
      </c>
      <c r="AQ2238">
        <v>1</v>
      </c>
      <c r="AR2238" s="5">
        <f t="shared" si="312"/>
        <v>2189881.12</v>
      </c>
      <c r="AS2238" s="5">
        <f t="shared" si="313"/>
        <v>134652.6</v>
      </c>
      <c r="AT2238" t="s">
        <v>59</v>
      </c>
      <c r="AU2238" t="s">
        <v>6164</v>
      </c>
      <c r="AV2238" t="s">
        <v>6165</v>
      </c>
      <c r="AW2238" t="s">
        <v>6166</v>
      </c>
      <c r="AX2238" t="s">
        <v>6184</v>
      </c>
      <c r="AY2238">
        <v>79</v>
      </c>
      <c r="AZ2238">
        <v>2</v>
      </c>
      <c r="BA2238">
        <v>17</v>
      </c>
      <c r="BB2238" t="s">
        <v>6185</v>
      </c>
      <c r="BC2238">
        <v>0</v>
      </c>
      <c r="BD2238">
        <v>0</v>
      </c>
      <c r="BE2238" t="s">
        <v>6169</v>
      </c>
      <c r="BF2238" t="s">
        <v>6170</v>
      </c>
      <c r="BG2238">
        <v>1</v>
      </c>
      <c r="BH2238" t="s">
        <v>6186</v>
      </c>
      <c r="BI2238">
        <v>20</v>
      </c>
      <c r="BJ2238" t="s">
        <v>6172</v>
      </c>
      <c r="BK2238">
        <v>0</v>
      </c>
      <c r="BL2238">
        <v>83</v>
      </c>
      <c r="BM2238" s="3">
        <f t="shared" si="314"/>
        <v>0.93975903614457834</v>
      </c>
    </row>
    <row r="2239" spans="1:65">
      <c r="A2239" t="s">
        <v>2372</v>
      </c>
      <c r="B2239" s="2">
        <v>45792</v>
      </c>
      <c r="C2239" t="s">
        <v>1632</v>
      </c>
      <c r="D2239" t="s">
        <v>2135</v>
      </c>
      <c r="E2239">
        <v>5</v>
      </c>
      <c r="F2239" t="s">
        <v>78</v>
      </c>
      <c r="G2239" t="s">
        <v>50</v>
      </c>
      <c r="H2239" t="s">
        <v>185</v>
      </c>
      <c r="I2239" t="s">
        <v>52</v>
      </c>
      <c r="J2239" t="s">
        <v>53</v>
      </c>
      <c r="K2239" t="s">
        <v>75</v>
      </c>
      <c r="L2239" t="s">
        <v>67</v>
      </c>
      <c r="M2239" t="s">
        <v>68</v>
      </c>
      <c r="N2239" t="s">
        <v>94</v>
      </c>
      <c r="O2239" t="s">
        <v>120</v>
      </c>
      <c r="P2239">
        <v>74</v>
      </c>
      <c r="Q2239">
        <v>78</v>
      </c>
      <c r="R2239">
        <v>74</v>
      </c>
      <c r="S2239">
        <v>7</v>
      </c>
      <c r="T2239">
        <f t="shared" si="306"/>
        <v>67</v>
      </c>
      <c r="U2239">
        <v>67</v>
      </c>
      <c r="V2239">
        <f t="shared" si="307"/>
        <v>0</v>
      </c>
      <c r="W2239" s="3">
        <f t="shared" si="308"/>
        <v>9.45945945945946E-2</v>
      </c>
      <c r="X2239">
        <v>33</v>
      </c>
      <c r="Y2239" s="4">
        <v>1.4</v>
      </c>
      <c r="Z2239" s="4">
        <v>1.4</v>
      </c>
      <c r="AA2239" s="5">
        <v>36413.32</v>
      </c>
      <c r="AB2239" s="5">
        <f t="shared" si="309"/>
        <v>2439692.44</v>
      </c>
      <c r="AC2239" s="5">
        <v>21962.32</v>
      </c>
      <c r="AD2239" s="5">
        <f t="shared" si="310"/>
        <v>1625211.68</v>
      </c>
      <c r="AE2239" s="5">
        <v>133118.56</v>
      </c>
      <c r="AF2239" s="5">
        <v>35668.61</v>
      </c>
      <c r="AG2239" s="5">
        <v>34772.550000000003</v>
      </c>
      <c r="AH2239" s="5">
        <v>2030</v>
      </c>
      <c r="AI2239" s="5">
        <v>64823.39</v>
      </c>
      <c r="AJ2239">
        <v>2</v>
      </c>
      <c r="AK2239" s="5">
        <v>17070.77</v>
      </c>
      <c r="AL2239" s="5">
        <v>0</v>
      </c>
      <c r="AM2239" s="5">
        <v>46156.1</v>
      </c>
      <c r="AN2239">
        <v>4</v>
      </c>
      <c r="AO2239">
        <v>3</v>
      </c>
      <c r="AP2239" t="str">
        <f t="shared" si="311"/>
        <v>Yes</v>
      </c>
      <c r="AQ2239">
        <v>2</v>
      </c>
      <c r="AR2239" s="5">
        <f t="shared" si="312"/>
        <v>1958851.66</v>
      </c>
      <c r="AS2239" s="5">
        <f t="shared" si="313"/>
        <v>480840.78</v>
      </c>
      <c r="AT2239" t="s">
        <v>1641</v>
      </c>
      <c r="AU2239" t="s">
        <v>6199</v>
      </c>
      <c r="AV2239" t="s">
        <v>6200</v>
      </c>
      <c r="AW2239" t="s">
        <v>6175</v>
      </c>
      <c r="AX2239" t="s">
        <v>6167</v>
      </c>
      <c r="AY2239">
        <v>76</v>
      </c>
      <c r="AZ2239">
        <v>0</v>
      </c>
      <c r="BA2239">
        <v>0</v>
      </c>
      <c r="BB2239" t="s">
        <v>6168</v>
      </c>
      <c r="BC2239">
        <v>0</v>
      </c>
      <c r="BD2239">
        <v>0</v>
      </c>
      <c r="BE2239" t="s">
        <v>6169</v>
      </c>
      <c r="BF2239" t="s">
        <v>6210</v>
      </c>
      <c r="BG2239">
        <v>1</v>
      </c>
      <c r="BH2239" t="s">
        <v>6186</v>
      </c>
      <c r="BI2239">
        <v>42</v>
      </c>
      <c r="BJ2239" t="s">
        <v>6172</v>
      </c>
      <c r="BK2239">
        <v>1</v>
      </c>
      <c r="BL2239">
        <v>84</v>
      </c>
      <c r="BM2239" s="3">
        <f t="shared" si="314"/>
        <v>0.88095238095238093</v>
      </c>
    </row>
    <row r="2240" spans="1:65">
      <c r="A2240" t="s">
        <v>2373</v>
      </c>
      <c r="B2240" s="2">
        <v>45792</v>
      </c>
      <c r="C2240" t="s">
        <v>1632</v>
      </c>
      <c r="D2240" t="s">
        <v>2135</v>
      </c>
      <c r="E2240">
        <v>5</v>
      </c>
      <c r="F2240" t="s">
        <v>61</v>
      </c>
      <c r="G2240" t="s">
        <v>62</v>
      </c>
      <c r="H2240" t="s">
        <v>63</v>
      </c>
      <c r="I2240" t="s">
        <v>64</v>
      </c>
      <c r="J2240" t="s">
        <v>53</v>
      </c>
      <c r="K2240" t="s">
        <v>54</v>
      </c>
      <c r="L2240" t="s">
        <v>92</v>
      </c>
      <c r="M2240" t="s">
        <v>56</v>
      </c>
      <c r="N2240" t="s">
        <v>57</v>
      </c>
      <c r="O2240" t="s">
        <v>70</v>
      </c>
      <c r="P2240">
        <v>63</v>
      </c>
      <c r="Q2240">
        <v>67</v>
      </c>
      <c r="R2240">
        <v>67</v>
      </c>
      <c r="S2240">
        <v>1</v>
      </c>
      <c r="T2240">
        <f t="shared" si="306"/>
        <v>66</v>
      </c>
      <c r="U2240">
        <v>60</v>
      </c>
      <c r="V2240">
        <f t="shared" si="307"/>
        <v>6</v>
      </c>
      <c r="W2240" s="3">
        <f t="shared" si="308"/>
        <v>1.4925373134328358E-2</v>
      </c>
      <c r="X2240">
        <v>22</v>
      </c>
      <c r="Y2240" s="4">
        <v>4.5</v>
      </c>
      <c r="Z2240" s="4">
        <v>1.9</v>
      </c>
      <c r="AA2240" s="5">
        <v>38517.089999999997</v>
      </c>
      <c r="AB2240" s="5">
        <f t="shared" si="309"/>
        <v>2311025.4</v>
      </c>
      <c r="AC2240" s="5">
        <v>23813.5</v>
      </c>
      <c r="AD2240" s="5">
        <f t="shared" si="310"/>
        <v>1595504.5</v>
      </c>
      <c r="AE2240" s="5">
        <v>110731.52</v>
      </c>
      <c r="AF2240" s="5">
        <v>29850.959999999999</v>
      </c>
      <c r="AG2240" s="5">
        <v>8489.7900000000009</v>
      </c>
      <c r="AH2240" s="5">
        <v>2755</v>
      </c>
      <c r="AI2240" s="5">
        <v>3514.75</v>
      </c>
      <c r="AJ2240">
        <v>0</v>
      </c>
      <c r="AK2240" s="5">
        <v>0</v>
      </c>
      <c r="AL2240" s="5">
        <v>3665.91</v>
      </c>
      <c r="AM2240" s="5">
        <v>41693.620000000003</v>
      </c>
      <c r="AN2240">
        <v>4</v>
      </c>
      <c r="AO2240">
        <v>3</v>
      </c>
      <c r="AP2240" t="str">
        <f t="shared" si="311"/>
        <v>Yes</v>
      </c>
      <c r="AQ2240">
        <v>1</v>
      </c>
      <c r="AR2240" s="5">
        <f t="shared" si="312"/>
        <v>1796206.05</v>
      </c>
      <c r="AS2240" s="5">
        <f t="shared" si="313"/>
        <v>514819.35</v>
      </c>
      <c r="AT2240" t="s">
        <v>59</v>
      </c>
      <c r="AU2240" t="s">
        <v>6164</v>
      </c>
      <c r="AV2240" t="s">
        <v>6165</v>
      </c>
      <c r="AW2240" t="s">
        <v>6166</v>
      </c>
      <c r="AX2240" t="s">
        <v>6184</v>
      </c>
      <c r="AY2240">
        <v>63</v>
      </c>
      <c r="AZ2240">
        <v>0</v>
      </c>
      <c r="BA2240">
        <v>31</v>
      </c>
      <c r="BB2240" t="s">
        <v>6180</v>
      </c>
      <c r="BC2240">
        <v>0</v>
      </c>
      <c r="BD2240">
        <v>0</v>
      </c>
      <c r="BE2240" t="s">
        <v>6169</v>
      </c>
      <c r="BF2240" t="s">
        <v>6170</v>
      </c>
      <c r="BG2240">
        <v>0</v>
      </c>
      <c r="BH2240" t="s">
        <v>6171</v>
      </c>
      <c r="BI2240">
        <v>20</v>
      </c>
      <c r="BJ2240" t="s">
        <v>6172</v>
      </c>
      <c r="BK2240">
        <v>0</v>
      </c>
      <c r="BL2240">
        <v>73</v>
      </c>
      <c r="BM2240" s="3">
        <f t="shared" si="314"/>
        <v>0.9178082191780822</v>
      </c>
    </row>
    <row r="2241" spans="1:65">
      <c r="A2241" t="s">
        <v>2374</v>
      </c>
      <c r="B2241" s="2">
        <v>45793</v>
      </c>
      <c r="C2241" t="s">
        <v>1632</v>
      </c>
      <c r="D2241" t="s">
        <v>2135</v>
      </c>
      <c r="E2241">
        <v>5</v>
      </c>
      <c r="F2241" t="s">
        <v>78</v>
      </c>
      <c r="G2241" t="s">
        <v>50</v>
      </c>
      <c r="H2241" t="s">
        <v>161</v>
      </c>
      <c r="I2241" t="s">
        <v>52</v>
      </c>
      <c r="J2241" t="s">
        <v>53</v>
      </c>
      <c r="K2241" t="s">
        <v>75</v>
      </c>
      <c r="L2241" t="s">
        <v>67</v>
      </c>
      <c r="M2241" t="s">
        <v>56</v>
      </c>
      <c r="N2241" t="s">
        <v>76</v>
      </c>
      <c r="O2241" t="s">
        <v>70</v>
      </c>
      <c r="P2241">
        <v>67</v>
      </c>
      <c r="Q2241">
        <v>71</v>
      </c>
      <c r="R2241">
        <v>69</v>
      </c>
      <c r="S2241">
        <v>2</v>
      </c>
      <c r="T2241">
        <f t="shared" si="306"/>
        <v>67</v>
      </c>
      <c r="U2241">
        <v>66</v>
      </c>
      <c r="V2241">
        <f t="shared" si="307"/>
        <v>1</v>
      </c>
      <c r="W2241" s="3">
        <f t="shared" si="308"/>
        <v>2.8985507246376812E-2</v>
      </c>
      <c r="X2241">
        <v>37</v>
      </c>
      <c r="Y2241" s="4">
        <v>2.9</v>
      </c>
      <c r="Z2241" s="4">
        <v>1.5</v>
      </c>
      <c r="AA2241" s="5">
        <v>35834.36</v>
      </c>
      <c r="AB2241" s="5">
        <f t="shared" si="309"/>
        <v>2365067.7599999998</v>
      </c>
      <c r="AC2241" s="5">
        <v>23027.4</v>
      </c>
      <c r="AD2241" s="5">
        <f t="shared" si="310"/>
        <v>1588890.6</v>
      </c>
      <c r="AE2241" s="5">
        <v>122167.96</v>
      </c>
      <c r="AF2241" s="5">
        <v>34298.620000000003</v>
      </c>
      <c r="AG2241" s="5">
        <v>11019.77</v>
      </c>
      <c r="AH2241" s="5">
        <v>2175</v>
      </c>
      <c r="AI2241" s="5">
        <v>7122.58</v>
      </c>
      <c r="AJ2241">
        <v>0</v>
      </c>
      <c r="AK2241" s="5">
        <v>0</v>
      </c>
      <c r="AL2241" s="5">
        <v>705.41</v>
      </c>
      <c r="AM2241" s="5">
        <v>44069.89</v>
      </c>
      <c r="AN2241">
        <v>4</v>
      </c>
      <c r="AO2241">
        <v>3</v>
      </c>
      <c r="AP2241" t="str">
        <f t="shared" si="311"/>
        <v>Yes</v>
      </c>
      <c r="AQ2241">
        <v>1</v>
      </c>
      <c r="AR2241" s="5">
        <f t="shared" si="312"/>
        <v>1810449.83</v>
      </c>
      <c r="AS2241" s="5">
        <f t="shared" si="313"/>
        <v>554617.93000000005</v>
      </c>
      <c r="AT2241" t="s">
        <v>116</v>
      </c>
      <c r="AU2241" t="s">
        <v>6164</v>
      </c>
      <c r="AV2241" t="s">
        <v>6165</v>
      </c>
      <c r="AW2241" t="s">
        <v>6166</v>
      </c>
      <c r="AX2241" t="s">
        <v>6167</v>
      </c>
      <c r="AY2241">
        <v>70</v>
      </c>
      <c r="AZ2241">
        <v>0</v>
      </c>
      <c r="BA2241">
        <v>13</v>
      </c>
      <c r="BB2241" t="s">
        <v>6191</v>
      </c>
      <c r="BC2241">
        <v>0</v>
      </c>
      <c r="BD2241">
        <v>0</v>
      </c>
      <c r="BE2241" t="s">
        <v>6169</v>
      </c>
      <c r="BF2241" t="s">
        <v>6170</v>
      </c>
      <c r="BG2241">
        <v>1</v>
      </c>
      <c r="BH2241" t="s">
        <v>6179</v>
      </c>
      <c r="BI2241">
        <v>36</v>
      </c>
      <c r="BJ2241" t="s">
        <v>6172</v>
      </c>
      <c r="BK2241">
        <v>0</v>
      </c>
      <c r="BL2241">
        <v>75</v>
      </c>
      <c r="BM2241" s="3">
        <f t="shared" si="314"/>
        <v>0.92</v>
      </c>
    </row>
    <row r="2242" spans="1:65">
      <c r="A2242" t="s">
        <v>2375</v>
      </c>
      <c r="B2242" s="2">
        <v>45793</v>
      </c>
      <c r="C2242" t="s">
        <v>1632</v>
      </c>
      <c r="D2242" t="s">
        <v>2135</v>
      </c>
      <c r="E2242">
        <v>5</v>
      </c>
      <c r="F2242" t="s">
        <v>72</v>
      </c>
      <c r="G2242" t="s">
        <v>50</v>
      </c>
      <c r="H2242" t="s">
        <v>119</v>
      </c>
      <c r="I2242" t="s">
        <v>64</v>
      </c>
      <c r="J2242" t="s">
        <v>65</v>
      </c>
      <c r="K2242" t="s">
        <v>75</v>
      </c>
      <c r="L2242" t="s">
        <v>55</v>
      </c>
      <c r="M2242" t="s">
        <v>56</v>
      </c>
      <c r="N2242" t="s">
        <v>94</v>
      </c>
      <c r="O2242" t="s">
        <v>120</v>
      </c>
      <c r="P2242">
        <v>58</v>
      </c>
      <c r="Q2242">
        <v>60</v>
      </c>
      <c r="R2242">
        <v>59</v>
      </c>
      <c r="S2242">
        <v>1</v>
      </c>
      <c r="T2242">
        <f t="shared" ref="T2242:T2305" si="315">R2242-S2242</f>
        <v>58</v>
      </c>
      <c r="U2242">
        <v>58</v>
      </c>
      <c r="V2242">
        <f t="shared" ref="V2242:V2305" si="316">T2242-U2242</f>
        <v>0</v>
      </c>
      <c r="W2242" s="3">
        <f t="shared" ref="W2242:W2305" si="317">IFERROR(S2242/R2242,0)</f>
        <v>1.6949152542372881E-2</v>
      </c>
      <c r="X2242">
        <v>15</v>
      </c>
      <c r="Y2242" s="4">
        <v>0</v>
      </c>
      <c r="Z2242" s="4">
        <v>1</v>
      </c>
      <c r="AA2242" s="5">
        <v>51381.16</v>
      </c>
      <c r="AB2242" s="5">
        <f t="shared" ref="AB2242:AB2305" si="318">ROUND(U2242*AA2242,2)</f>
        <v>2980107.28</v>
      </c>
      <c r="AC2242" s="5">
        <v>34803.879999999997</v>
      </c>
      <c r="AD2242" s="5">
        <f t="shared" ref="AD2242:AD2305" si="319">ROUND(R2242*AC2242,2)</f>
        <v>2053428.92</v>
      </c>
      <c r="AE2242" s="5">
        <v>128734.52</v>
      </c>
      <c r="AF2242" s="5">
        <v>35506.85</v>
      </c>
      <c r="AG2242" s="5">
        <v>8198.31</v>
      </c>
      <c r="AH2242" s="5">
        <v>1450</v>
      </c>
      <c r="AI2242" s="5">
        <v>5120.75</v>
      </c>
      <c r="AJ2242">
        <v>0</v>
      </c>
      <c r="AK2242" s="5">
        <v>0</v>
      </c>
      <c r="AL2242" s="5">
        <v>0</v>
      </c>
      <c r="AM2242" s="5">
        <v>37724.39</v>
      </c>
      <c r="AN2242">
        <v>4</v>
      </c>
      <c r="AO2242">
        <v>4</v>
      </c>
      <c r="AP2242" t="str">
        <f t="shared" ref="AP2242:AP2305" si="320">IF(AO2242&lt;=AN2242,"Yes","No")</f>
        <v>Yes</v>
      </c>
      <c r="AQ2242">
        <v>0</v>
      </c>
      <c r="AR2242" s="5">
        <f t="shared" ref="AR2242:AR2305" si="321">ROUND(SUM(AD2242:AI2242)+SUM(AK2242:AM2242),2)</f>
        <v>2270163.7400000002</v>
      </c>
      <c r="AS2242" s="5">
        <f t="shared" ref="AS2242:AS2305" si="322">ROUND(AB2242-AR2242,2)</f>
        <v>709943.54</v>
      </c>
      <c r="AT2242" t="s">
        <v>59</v>
      </c>
      <c r="AU2242" t="s">
        <v>6164</v>
      </c>
      <c r="AV2242" t="s">
        <v>6165</v>
      </c>
      <c r="AW2242" t="s">
        <v>6166</v>
      </c>
      <c r="AX2242" t="s">
        <v>6167</v>
      </c>
      <c r="AY2242">
        <v>61</v>
      </c>
      <c r="AZ2242">
        <v>2</v>
      </c>
      <c r="BA2242">
        <v>0</v>
      </c>
      <c r="BB2242" t="s">
        <v>6168</v>
      </c>
      <c r="BC2242">
        <v>0</v>
      </c>
      <c r="BD2242">
        <v>0</v>
      </c>
      <c r="BE2242" t="s">
        <v>6169</v>
      </c>
      <c r="BF2242" t="s">
        <v>6170</v>
      </c>
      <c r="BG2242">
        <v>0</v>
      </c>
      <c r="BH2242" t="s">
        <v>6171</v>
      </c>
      <c r="BI2242">
        <v>35</v>
      </c>
      <c r="BJ2242" t="s">
        <v>6172</v>
      </c>
      <c r="BK2242">
        <v>0</v>
      </c>
      <c r="BL2242">
        <v>66</v>
      </c>
      <c r="BM2242" s="3">
        <f t="shared" ref="BM2242:BM2305" si="323">IFERROR(R2242/BL2242,0)</f>
        <v>0.89393939393939392</v>
      </c>
    </row>
    <row r="2243" spans="1:65">
      <c r="A2243" t="s">
        <v>2376</v>
      </c>
      <c r="B2243" s="2">
        <v>45793</v>
      </c>
      <c r="C2243" t="s">
        <v>1632</v>
      </c>
      <c r="D2243" t="s">
        <v>2135</v>
      </c>
      <c r="E2243">
        <v>5</v>
      </c>
      <c r="F2243" t="s">
        <v>49</v>
      </c>
      <c r="G2243" t="s">
        <v>62</v>
      </c>
      <c r="H2243" t="s">
        <v>125</v>
      </c>
      <c r="I2243" t="s">
        <v>52</v>
      </c>
      <c r="J2243" t="s">
        <v>65</v>
      </c>
      <c r="K2243" t="s">
        <v>75</v>
      </c>
      <c r="L2243" t="s">
        <v>67</v>
      </c>
      <c r="M2243" t="s">
        <v>68</v>
      </c>
      <c r="N2243" t="s">
        <v>69</v>
      </c>
      <c r="O2243" t="s">
        <v>70</v>
      </c>
      <c r="P2243">
        <v>43</v>
      </c>
      <c r="Q2243">
        <v>44</v>
      </c>
      <c r="R2243">
        <v>43</v>
      </c>
      <c r="S2243">
        <v>4</v>
      </c>
      <c r="T2243">
        <f t="shared" si="315"/>
        <v>39</v>
      </c>
      <c r="U2243">
        <v>39</v>
      </c>
      <c r="V2243">
        <f t="shared" si="316"/>
        <v>0</v>
      </c>
      <c r="W2243" s="3">
        <f t="shared" si="317"/>
        <v>9.3023255813953487E-2</v>
      </c>
      <c r="X2243">
        <v>52</v>
      </c>
      <c r="Y2243" s="4">
        <v>2.2000000000000002</v>
      </c>
      <c r="Z2243" s="4">
        <v>1.7</v>
      </c>
      <c r="AA2243" s="5">
        <v>52461.81</v>
      </c>
      <c r="AB2243" s="5">
        <f t="shared" si="318"/>
        <v>2046010.59</v>
      </c>
      <c r="AC2243" s="5">
        <v>32312.89</v>
      </c>
      <c r="AD2243" s="5">
        <f t="shared" si="319"/>
        <v>1389454.27</v>
      </c>
      <c r="AE2243" s="5">
        <v>100921.13</v>
      </c>
      <c r="AF2243" s="5">
        <v>28761.87</v>
      </c>
      <c r="AG2243" s="5">
        <v>36316.339999999997</v>
      </c>
      <c r="AH2243" s="5">
        <v>2465</v>
      </c>
      <c r="AI2243" s="5">
        <v>62603.83</v>
      </c>
      <c r="AJ2243">
        <v>1</v>
      </c>
      <c r="AK2243" s="5">
        <v>13308.43</v>
      </c>
      <c r="AL2243" s="5">
        <v>0</v>
      </c>
      <c r="AM2243" s="5">
        <v>24717.93</v>
      </c>
      <c r="AN2243">
        <v>4</v>
      </c>
      <c r="AO2243">
        <v>4</v>
      </c>
      <c r="AP2243" t="str">
        <f t="shared" si="320"/>
        <v>Yes</v>
      </c>
      <c r="AQ2243">
        <v>2</v>
      </c>
      <c r="AR2243" s="5">
        <f t="shared" si="321"/>
        <v>1658548.8</v>
      </c>
      <c r="AS2243" s="5">
        <f t="shared" si="322"/>
        <v>387461.79</v>
      </c>
      <c r="AT2243" t="s">
        <v>1641</v>
      </c>
      <c r="AU2243" t="s">
        <v>6189</v>
      </c>
      <c r="AV2243" t="s">
        <v>6201</v>
      </c>
      <c r="AW2243" t="s">
        <v>6175</v>
      </c>
      <c r="AX2243" t="s">
        <v>6202</v>
      </c>
      <c r="AY2243">
        <v>46</v>
      </c>
      <c r="AZ2243">
        <v>0</v>
      </c>
      <c r="BA2243">
        <v>0</v>
      </c>
      <c r="BB2243" t="s">
        <v>6168</v>
      </c>
      <c r="BC2243">
        <v>0</v>
      </c>
      <c r="BD2243">
        <v>0</v>
      </c>
      <c r="BE2243" t="s">
        <v>6169</v>
      </c>
      <c r="BF2243" t="s">
        <v>6210</v>
      </c>
      <c r="BG2243">
        <v>2</v>
      </c>
      <c r="BH2243" t="s">
        <v>6192</v>
      </c>
      <c r="BI2243">
        <v>59</v>
      </c>
      <c r="BJ2243" t="s">
        <v>6187</v>
      </c>
      <c r="BK2243">
        <v>0</v>
      </c>
      <c r="BL2243">
        <v>64</v>
      </c>
      <c r="BM2243" s="3">
        <f t="shared" si="323"/>
        <v>0.671875</v>
      </c>
    </row>
    <row r="2244" spans="1:65">
      <c r="A2244" t="s">
        <v>2377</v>
      </c>
      <c r="B2244" s="2">
        <v>45793</v>
      </c>
      <c r="C2244" t="s">
        <v>1632</v>
      </c>
      <c r="D2244" t="s">
        <v>2135</v>
      </c>
      <c r="E2244">
        <v>5</v>
      </c>
      <c r="F2244" t="s">
        <v>78</v>
      </c>
      <c r="G2244" t="s">
        <v>50</v>
      </c>
      <c r="H2244" t="s">
        <v>185</v>
      </c>
      <c r="I2244" t="s">
        <v>74</v>
      </c>
      <c r="J2244" t="s">
        <v>53</v>
      </c>
      <c r="K2244" t="s">
        <v>66</v>
      </c>
      <c r="L2244" t="s">
        <v>67</v>
      </c>
      <c r="M2244" t="s">
        <v>56</v>
      </c>
      <c r="N2244" t="s">
        <v>76</v>
      </c>
      <c r="O2244" t="s">
        <v>58</v>
      </c>
      <c r="P2244">
        <v>68</v>
      </c>
      <c r="Q2244">
        <v>72</v>
      </c>
      <c r="R2244">
        <v>70</v>
      </c>
      <c r="S2244">
        <v>2</v>
      </c>
      <c r="T2244">
        <f t="shared" si="315"/>
        <v>68</v>
      </c>
      <c r="U2244">
        <v>66</v>
      </c>
      <c r="V2244">
        <f t="shared" si="316"/>
        <v>2</v>
      </c>
      <c r="W2244" s="3">
        <f t="shared" si="317"/>
        <v>2.8571428571428571E-2</v>
      </c>
      <c r="X2244">
        <v>28</v>
      </c>
      <c r="Y2244" s="4">
        <v>1.3</v>
      </c>
      <c r="Z2244" s="4">
        <v>1.4</v>
      </c>
      <c r="AA2244" s="5">
        <v>30290.78</v>
      </c>
      <c r="AB2244" s="5">
        <f t="shared" si="318"/>
        <v>1999191.48</v>
      </c>
      <c r="AC2244" s="5">
        <v>23096.7</v>
      </c>
      <c r="AD2244" s="5">
        <f t="shared" si="319"/>
        <v>1616769</v>
      </c>
      <c r="AE2244" s="5">
        <v>119317.42</v>
      </c>
      <c r="AF2244" s="5">
        <v>33468.04</v>
      </c>
      <c r="AG2244" s="5">
        <v>9874.15</v>
      </c>
      <c r="AH2244" s="5">
        <v>2030</v>
      </c>
      <c r="AI2244" s="5">
        <v>7111.11</v>
      </c>
      <c r="AJ2244">
        <v>0</v>
      </c>
      <c r="AK2244" s="5">
        <v>0</v>
      </c>
      <c r="AL2244" s="5">
        <v>33237.360000000001</v>
      </c>
      <c r="AM2244" s="5">
        <v>80192.56</v>
      </c>
      <c r="AN2244">
        <v>4</v>
      </c>
      <c r="AO2244">
        <v>5</v>
      </c>
      <c r="AP2244" t="str">
        <f t="shared" si="320"/>
        <v>No</v>
      </c>
      <c r="AQ2244">
        <v>2</v>
      </c>
      <c r="AR2244" s="5">
        <f t="shared" si="321"/>
        <v>1901999.64</v>
      </c>
      <c r="AS2244" s="5">
        <f t="shared" si="322"/>
        <v>97191.84</v>
      </c>
      <c r="AT2244" t="s">
        <v>59</v>
      </c>
      <c r="AU2244" t="s">
        <v>6164</v>
      </c>
      <c r="AV2244" t="s">
        <v>6165</v>
      </c>
      <c r="AW2244" t="s">
        <v>6166</v>
      </c>
      <c r="AX2244" t="s">
        <v>6167</v>
      </c>
      <c r="AY2244">
        <v>71</v>
      </c>
      <c r="AZ2244">
        <v>0</v>
      </c>
      <c r="BA2244">
        <v>20</v>
      </c>
      <c r="BB2244" t="s">
        <v>6198</v>
      </c>
      <c r="BC2244">
        <v>1</v>
      </c>
      <c r="BD2244">
        <v>0</v>
      </c>
      <c r="BE2244" t="s">
        <v>6178</v>
      </c>
      <c r="BF2244" t="s">
        <v>6170</v>
      </c>
      <c r="BG2244">
        <v>1</v>
      </c>
      <c r="BH2244" t="s">
        <v>6186</v>
      </c>
      <c r="BI2244">
        <v>32</v>
      </c>
      <c r="BJ2244" t="s">
        <v>6172</v>
      </c>
      <c r="BK2244">
        <v>0</v>
      </c>
      <c r="BL2244">
        <v>78</v>
      </c>
      <c r="BM2244" s="3">
        <f t="shared" si="323"/>
        <v>0.89743589743589747</v>
      </c>
    </row>
    <row r="2245" spans="1:65">
      <c r="A2245" t="s">
        <v>2378</v>
      </c>
      <c r="B2245" s="2">
        <v>45793</v>
      </c>
      <c r="C2245" t="s">
        <v>1632</v>
      </c>
      <c r="D2245" t="s">
        <v>2135</v>
      </c>
      <c r="E2245">
        <v>5</v>
      </c>
      <c r="F2245" t="s">
        <v>49</v>
      </c>
      <c r="G2245" t="s">
        <v>50</v>
      </c>
      <c r="H2245" t="s">
        <v>108</v>
      </c>
      <c r="I2245" t="s">
        <v>52</v>
      </c>
      <c r="J2245" t="s">
        <v>65</v>
      </c>
      <c r="K2245" t="s">
        <v>75</v>
      </c>
      <c r="L2245" t="s">
        <v>67</v>
      </c>
      <c r="M2245" t="s">
        <v>56</v>
      </c>
      <c r="N2245" t="s">
        <v>57</v>
      </c>
      <c r="O2245" t="s">
        <v>70</v>
      </c>
      <c r="P2245">
        <v>48</v>
      </c>
      <c r="Q2245">
        <v>48</v>
      </c>
      <c r="R2245">
        <v>48</v>
      </c>
      <c r="S2245">
        <v>1</v>
      </c>
      <c r="T2245">
        <f t="shared" si="315"/>
        <v>47</v>
      </c>
      <c r="U2245">
        <v>47</v>
      </c>
      <c r="V2245">
        <f t="shared" si="316"/>
        <v>0</v>
      </c>
      <c r="W2245" s="3">
        <f t="shared" si="317"/>
        <v>2.0833333333333332E-2</v>
      </c>
      <c r="X2245">
        <v>34</v>
      </c>
      <c r="Y2245" s="4">
        <v>3.9</v>
      </c>
      <c r="Z2245" s="4">
        <v>1.2</v>
      </c>
      <c r="AA2245" s="5">
        <v>52336.47</v>
      </c>
      <c r="AB2245" s="5">
        <f t="shared" si="318"/>
        <v>2459814.09</v>
      </c>
      <c r="AC2245" s="5">
        <v>34101.57</v>
      </c>
      <c r="AD2245" s="5">
        <f t="shared" si="319"/>
        <v>1636875.36</v>
      </c>
      <c r="AE2245" s="5">
        <v>109906.59</v>
      </c>
      <c r="AF2245" s="5">
        <v>32029.91</v>
      </c>
      <c r="AG2245" s="5">
        <v>11037.02</v>
      </c>
      <c r="AH2245" s="5">
        <v>1740</v>
      </c>
      <c r="AI2245" s="5">
        <v>5134.88</v>
      </c>
      <c r="AJ2245">
        <v>0</v>
      </c>
      <c r="AK2245" s="5">
        <v>0</v>
      </c>
      <c r="AL2245" s="5">
        <v>0</v>
      </c>
      <c r="AM2245" s="5">
        <v>30873.040000000001</v>
      </c>
      <c r="AN2245">
        <v>4</v>
      </c>
      <c r="AO2245">
        <v>3</v>
      </c>
      <c r="AP2245" t="str">
        <f t="shared" si="320"/>
        <v>Yes</v>
      </c>
      <c r="AQ2245">
        <v>1</v>
      </c>
      <c r="AR2245" s="5">
        <f t="shared" si="321"/>
        <v>1827596.8</v>
      </c>
      <c r="AS2245" s="5">
        <f t="shared" si="322"/>
        <v>632217.29</v>
      </c>
      <c r="AT2245" t="s">
        <v>59</v>
      </c>
      <c r="AU2245" t="s">
        <v>6164</v>
      </c>
      <c r="AV2245" t="s">
        <v>6165</v>
      </c>
      <c r="AW2245" t="s">
        <v>6166</v>
      </c>
      <c r="AX2245" t="s">
        <v>6184</v>
      </c>
      <c r="AY2245">
        <v>48</v>
      </c>
      <c r="AZ2245">
        <v>0</v>
      </c>
      <c r="BA2245">
        <v>0</v>
      </c>
      <c r="BB2245" t="s">
        <v>6168</v>
      </c>
      <c r="BC2245">
        <v>0</v>
      </c>
      <c r="BD2245">
        <v>0</v>
      </c>
      <c r="BE2245" t="s">
        <v>6169</v>
      </c>
      <c r="BF2245" t="s">
        <v>6170</v>
      </c>
      <c r="BG2245">
        <v>0</v>
      </c>
      <c r="BH2245" t="s">
        <v>6171</v>
      </c>
      <c r="BI2245">
        <v>24</v>
      </c>
      <c r="BJ2245" t="s">
        <v>6172</v>
      </c>
      <c r="BK2245">
        <v>0</v>
      </c>
      <c r="BL2245">
        <v>60</v>
      </c>
      <c r="BM2245" s="3">
        <f t="shared" si="323"/>
        <v>0.8</v>
      </c>
    </row>
    <row r="2246" spans="1:65">
      <c r="A2246" t="s">
        <v>2379</v>
      </c>
      <c r="B2246" s="2">
        <v>45793</v>
      </c>
      <c r="C2246" t="s">
        <v>1632</v>
      </c>
      <c r="D2246" t="s">
        <v>2135</v>
      </c>
      <c r="E2246">
        <v>5</v>
      </c>
      <c r="F2246" t="s">
        <v>49</v>
      </c>
      <c r="G2246" t="s">
        <v>62</v>
      </c>
      <c r="H2246" t="s">
        <v>226</v>
      </c>
      <c r="I2246" t="s">
        <v>74</v>
      </c>
      <c r="J2246" t="s">
        <v>53</v>
      </c>
      <c r="K2246" t="s">
        <v>75</v>
      </c>
      <c r="L2246" t="s">
        <v>92</v>
      </c>
      <c r="M2246" t="s">
        <v>56</v>
      </c>
      <c r="N2246" t="s">
        <v>76</v>
      </c>
      <c r="O2246" t="s">
        <v>82</v>
      </c>
      <c r="P2246">
        <v>63</v>
      </c>
      <c r="Q2246">
        <v>64</v>
      </c>
      <c r="R2246">
        <v>63</v>
      </c>
      <c r="S2246">
        <v>1</v>
      </c>
      <c r="T2246">
        <f t="shared" si="315"/>
        <v>62</v>
      </c>
      <c r="U2246">
        <v>62</v>
      </c>
      <c r="V2246">
        <f t="shared" si="316"/>
        <v>0</v>
      </c>
      <c r="W2246" s="3">
        <f t="shared" si="317"/>
        <v>1.5873015873015872E-2</v>
      </c>
      <c r="X2246">
        <v>28</v>
      </c>
      <c r="Y2246" s="4">
        <v>1.3</v>
      </c>
      <c r="Z2246" s="4">
        <v>1</v>
      </c>
      <c r="AA2246" s="5">
        <v>36226.660000000003</v>
      </c>
      <c r="AB2246" s="5">
        <f t="shared" si="318"/>
        <v>2246052.92</v>
      </c>
      <c r="AC2246" s="5">
        <v>23756.18</v>
      </c>
      <c r="AD2246" s="5">
        <f t="shared" si="319"/>
        <v>1496639.34</v>
      </c>
      <c r="AE2246" s="5">
        <v>105640.57</v>
      </c>
      <c r="AF2246" s="5">
        <v>29525.46</v>
      </c>
      <c r="AG2246" s="5">
        <v>10259.27</v>
      </c>
      <c r="AH2246" s="5">
        <v>1450</v>
      </c>
      <c r="AI2246" s="5">
        <v>3536.84</v>
      </c>
      <c r="AJ2246">
        <v>0</v>
      </c>
      <c r="AK2246" s="5">
        <v>0</v>
      </c>
      <c r="AL2246" s="5">
        <v>0</v>
      </c>
      <c r="AM2246" s="5">
        <v>39477.69</v>
      </c>
      <c r="AN2246">
        <v>4</v>
      </c>
      <c r="AO2246">
        <v>4</v>
      </c>
      <c r="AP2246" t="str">
        <f t="shared" si="320"/>
        <v>Yes</v>
      </c>
      <c r="AQ2246">
        <v>1</v>
      </c>
      <c r="AR2246" s="5">
        <f t="shared" si="321"/>
        <v>1686529.17</v>
      </c>
      <c r="AS2246" s="5">
        <f t="shared" si="322"/>
        <v>559523.75</v>
      </c>
      <c r="AT2246" t="s">
        <v>59</v>
      </c>
      <c r="AU2246" t="s">
        <v>6164</v>
      </c>
      <c r="AV2246" t="s">
        <v>6165</v>
      </c>
      <c r="AW2246" t="s">
        <v>6166</v>
      </c>
      <c r="AX2246" t="s">
        <v>6167</v>
      </c>
      <c r="AY2246">
        <v>63</v>
      </c>
      <c r="AZ2246">
        <v>0</v>
      </c>
      <c r="BA2246">
        <v>0</v>
      </c>
      <c r="BB2246" t="s">
        <v>6168</v>
      </c>
      <c r="BC2246">
        <v>0</v>
      </c>
      <c r="BD2246">
        <v>0</v>
      </c>
      <c r="BE2246" t="s">
        <v>6169</v>
      </c>
      <c r="BF2246" t="s">
        <v>6170</v>
      </c>
      <c r="BG2246">
        <v>0</v>
      </c>
      <c r="BH2246" t="s">
        <v>6171</v>
      </c>
      <c r="BI2246">
        <v>21</v>
      </c>
      <c r="BJ2246" t="s">
        <v>6172</v>
      </c>
      <c r="BK2246">
        <v>0</v>
      </c>
      <c r="BL2246">
        <v>74</v>
      </c>
      <c r="BM2246" s="3">
        <f t="shared" si="323"/>
        <v>0.85135135135135132</v>
      </c>
    </row>
    <row r="2247" spans="1:65">
      <c r="A2247" t="s">
        <v>2380</v>
      </c>
      <c r="B2247" s="2">
        <v>45793</v>
      </c>
      <c r="C2247" t="s">
        <v>1632</v>
      </c>
      <c r="D2247" t="s">
        <v>2135</v>
      </c>
      <c r="E2247">
        <v>5</v>
      </c>
      <c r="F2247" t="s">
        <v>72</v>
      </c>
      <c r="G2247" t="s">
        <v>50</v>
      </c>
      <c r="H2247" t="s">
        <v>73</v>
      </c>
      <c r="I2247" t="s">
        <v>52</v>
      </c>
      <c r="J2247" t="s">
        <v>53</v>
      </c>
      <c r="K2247" t="s">
        <v>66</v>
      </c>
      <c r="L2247" t="s">
        <v>67</v>
      </c>
      <c r="M2247" t="s">
        <v>68</v>
      </c>
      <c r="N2247" t="s">
        <v>57</v>
      </c>
      <c r="O2247" t="s">
        <v>120</v>
      </c>
      <c r="P2247">
        <v>84</v>
      </c>
      <c r="Q2247">
        <v>87</v>
      </c>
      <c r="R2247">
        <v>87</v>
      </c>
      <c r="S2247">
        <v>3</v>
      </c>
      <c r="T2247">
        <f t="shared" si="315"/>
        <v>84</v>
      </c>
      <c r="U2247">
        <v>83</v>
      </c>
      <c r="V2247">
        <f t="shared" si="316"/>
        <v>1</v>
      </c>
      <c r="W2247" s="3">
        <f t="shared" si="317"/>
        <v>3.4482758620689655E-2</v>
      </c>
      <c r="X2247">
        <v>23</v>
      </c>
      <c r="Y2247" s="4">
        <v>2.4</v>
      </c>
      <c r="Z2247" s="4">
        <v>1.7</v>
      </c>
      <c r="AA2247" s="5">
        <v>30137.439999999999</v>
      </c>
      <c r="AB2247" s="5">
        <f t="shared" si="318"/>
        <v>2501407.52</v>
      </c>
      <c r="AC2247" s="5">
        <v>21791.57</v>
      </c>
      <c r="AD2247" s="5">
        <f t="shared" si="319"/>
        <v>1895866.59</v>
      </c>
      <c r="AE2247" s="5">
        <v>156630.64000000001</v>
      </c>
      <c r="AF2247" s="5">
        <v>37670.44</v>
      </c>
      <c r="AG2247" s="5">
        <v>9130.4500000000007</v>
      </c>
      <c r="AH2247" s="5">
        <v>2465</v>
      </c>
      <c r="AI2247" s="5">
        <v>10572.15</v>
      </c>
      <c r="AJ2247">
        <v>1</v>
      </c>
      <c r="AK2247" s="5">
        <v>8774.07</v>
      </c>
      <c r="AL2247" s="5">
        <v>32464.560000000001</v>
      </c>
      <c r="AM2247" s="5">
        <v>85386.240000000005</v>
      </c>
      <c r="AN2247">
        <v>4</v>
      </c>
      <c r="AO2247">
        <v>4</v>
      </c>
      <c r="AP2247" t="str">
        <f t="shared" si="320"/>
        <v>Yes</v>
      </c>
      <c r="AQ2247">
        <v>1</v>
      </c>
      <c r="AR2247" s="5">
        <f t="shared" si="321"/>
        <v>2238960.14</v>
      </c>
      <c r="AS2247" s="5">
        <f t="shared" si="322"/>
        <v>262447.38</v>
      </c>
      <c r="AT2247" t="s">
        <v>116</v>
      </c>
      <c r="AU2247" t="s">
        <v>6199</v>
      </c>
      <c r="AV2247" t="s">
        <v>6200</v>
      </c>
      <c r="AW2247" t="s">
        <v>6175</v>
      </c>
      <c r="AX2247" t="s">
        <v>6184</v>
      </c>
      <c r="AY2247">
        <v>86</v>
      </c>
      <c r="AZ2247">
        <v>2</v>
      </c>
      <c r="BA2247">
        <v>13</v>
      </c>
      <c r="BB2247" t="s">
        <v>6185</v>
      </c>
      <c r="BC2247">
        <v>0</v>
      </c>
      <c r="BD2247">
        <v>0</v>
      </c>
      <c r="BE2247" t="s">
        <v>6169</v>
      </c>
      <c r="BF2247" t="s">
        <v>6212</v>
      </c>
      <c r="BG2247">
        <v>1</v>
      </c>
      <c r="BH2247" t="s">
        <v>6179</v>
      </c>
      <c r="BI2247">
        <v>35</v>
      </c>
      <c r="BJ2247" t="s">
        <v>6172</v>
      </c>
      <c r="BK2247">
        <v>0</v>
      </c>
      <c r="BL2247">
        <v>93</v>
      </c>
      <c r="BM2247" s="3">
        <f t="shared" si="323"/>
        <v>0.93548387096774188</v>
      </c>
    </row>
    <row r="2248" spans="1:65">
      <c r="A2248" t="s">
        <v>2381</v>
      </c>
      <c r="B2248" s="2">
        <v>45793</v>
      </c>
      <c r="C2248" t="s">
        <v>1632</v>
      </c>
      <c r="D2248" t="s">
        <v>2135</v>
      </c>
      <c r="E2248">
        <v>5</v>
      </c>
      <c r="F2248" t="s">
        <v>49</v>
      </c>
      <c r="G2248" t="s">
        <v>62</v>
      </c>
      <c r="H2248" t="s">
        <v>141</v>
      </c>
      <c r="I2248" t="s">
        <v>74</v>
      </c>
      <c r="J2248" t="s">
        <v>65</v>
      </c>
      <c r="K2248" t="s">
        <v>54</v>
      </c>
      <c r="L2248" t="s">
        <v>87</v>
      </c>
      <c r="M2248" t="s">
        <v>56</v>
      </c>
      <c r="N2248" t="s">
        <v>94</v>
      </c>
      <c r="O2248" t="s">
        <v>82</v>
      </c>
      <c r="P2248">
        <v>53</v>
      </c>
      <c r="Q2248">
        <v>55</v>
      </c>
      <c r="R2248">
        <v>55</v>
      </c>
      <c r="S2248">
        <v>1</v>
      </c>
      <c r="T2248">
        <f t="shared" si="315"/>
        <v>54</v>
      </c>
      <c r="U2248">
        <v>51</v>
      </c>
      <c r="V2248">
        <f t="shared" si="316"/>
        <v>3</v>
      </c>
      <c r="W2248" s="3">
        <f t="shared" si="317"/>
        <v>1.8181818181818181E-2</v>
      </c>
      <c r="X2248">
        <v>18</v>
      </c>
      <c r="Y2248" s="4">
        <v>2</v>
      </c>
      <c r="Z2248" s="4">
        <v>1.4</v>
      </c>
      <c r="AA2248" s="5">
        <v>55924.61</v>
      </c>
      <c r="AB2248" s="5">
        <f t="shared" si="318"/>
        <v>2852155.11</v>
      </c>
      <c r="AC2248" s="5">
        <v>35580.11</v>
      </c>
      <c r="AD2248" s="5">
        <f t="shared" si="319"/>
        <v>1956906.05</v>
      </c>
      <c r="AE2248" s="5">
        <v>123801.69</v>
      </c>
      <c r="AF2248" s="5">
        <v>35757.29</v>
      </c>
      <c r="AG2248" s="5">
        <v>8910</v>
      </c>
      <c r="AH2248" s="5">
        <v>2030</v>
      </c>
      <c r="AI2248" s="5">
        <v>5060</v>
      </c>
      <c r="AJ2248">
        <v>0</v>
      </c>
      <c r="AK2248" s="5">
        <v>0</v>
      </c>
      <c r="AL2248" s="5">
        <v>3225.24</v>
      </c>
      <c r="AM2248" s="5">
        <v>34139.599999999999</v>
      </c>
      <c r="AN2248">
        <v>4</v>
      </c>
      <c r="AO2248">
        <v>5</v>
      </c>
      <c r="AP2248" t="str">
        <f t="shared" si="320"/>
        <v>No</v>
      </c>
      <c r="AQ2248">
        <v>1</v>
      </c>
      <c r="AR2248" s="5">
        <f t="shared" si="321"/>
        <v>2169829.87</v>
      </c>
      <c r="AS2248" s="5">
        <f t="shared" si="322"/>
        <v>682325.24</v>
      </c>
      <c r="AT2248" t="s">
        <v>59</v>
      </c>
      <c r="AU2248" t="s">
        <v>6164</v>
      </c>
      <c r="AV2248" t="s">
        <v>6165</v>
      </c>
      <c r="AW2248" t="s">
        <v>6166</v>
      </c>
      <c r="AX2248" t="s">
        <v>6184</v>
      </c>
      <c r="AY2248">
        <v>58</v>
      </c>
      <c r="AZ2248">
        <v>3</v>
      </c>
      <c r="BA2248">
        <v>24</v>
      </c>
      <c r="BB2248" t="s">
        <v>6185</v>
      </c>
      <c r="BC2248">
        <v>1</v>
      </c>
      <c r="BD2248">
        <v>0</v>
      </c>
      <c r="BE2248" t="s">
        <v>6196</v>
      </c>
      <c r="BF2248" t="s">
        <v>6170</v>
      </c>
      <c r="BG2248">
        <v>0</v>
      </c>
      <c r="BH2248" t="s">
        <v>6171</v>
      </c>
      <c r="BI2248">
        <v>29</v>
      </c>
      <c r="BJ2248" t="s">
        <v>6172</v>
      </c>
      <c r="BK2248">
        <v>0</v>
      </c>
      <c r="BL2248">
        <v>61</v>
      </c>
      <c r="BM2248" s="3">
        <f t="shared" si="323"/>
        <v>0.90163934426229508</v>
      </c>
    </row>
    <row r="2249" spans="1:65">
      <c r="A2249" t="s">
        <v>2382</v>
      </c>
      <c r="B2249" s="2">
        <v>45793</v>
      </c>
      <c r="C2249" t="s">
        <v>1632</v>
      </c>
      <c r="D2249" t="s">
        <v>2135</v>
      </c>
      <c r="E2249">
        <v>5</v>
      </c>
      <c r="F2249" t="s">
        <v>72</v>
      </c>
      <c r="G2249" t="s">
        <v>79</v>
      </c>
      <c r="H2249" t="s">
        <v>86</v>
      </c>
      <c r="I2249" t="s">
        <v>74</v>
      </c>
      <c r="J2249" t="s">
        <v>53</v>
      </c>
      <c r="K2249" t="s">
        <v>54</v>
      </c>
      <c r="L2249" t="s">
        <v>67</v>
      </c>
      <c r="M2249" t="s">
        <v>56</v>
      </c>
      <c r="N2249" t="s">
        <v>69</v>
      </c>
      <c r="O2249" t="s">
        <v>70</v>
      </c>
      <c r="P2249">
        <v>70</v>
      </c>
      <c r="Q2249">
        <v>78</v>
      </c>
      <c r="R2249">
        <v>78</v>
      </c>
      <c r="S2249">
        <v>2</v>
      </c>
      <c r="T2249">
        <f t="shared" si="315"/>
        <v>76</v>
      </c>
      <c r="U2249">
        <v>69</v>
      </c>
      <c r="V2249">
        <f t="shared" si="316"/>
        <v>7</v>
      </c>
      <c r="W2249" s="3">
        <f t="shared" si="317"/>
        <v>2.564102564102564E-2</v>
      </c>
      <c r="X2249">
        <v>27</v>
      </c>
      <c r="Y2249" s="4">
        <v>7.8</v>
      </c>
      <c r="Z2249" s="4">
        <v>1.5</v>
      </c>
      <c r="AA2249" s="5">
        <v>39269.019999999997</v>
      </c>
      <c r="AB2249" s="5">
        <f t="shared" si="318"/>
        <v>2709562.38</v>
      </c>
      <c r="AC2249" s="5">
        <v>23085.25</v>
      </c>
      <c r="AD2249" s="5">
        <f t="shared" si="319"/>
        <v>1800649.5</v>
      </c>
      <c r="AE2249" s="5">
        <v>132320.78</v>
      </c>
      <c r="AF2249" s="5">
        <v>34904</v>
      </c>
      <c r="AG2249" s="5">
        <v>9331.9500000000007</v>
      </c>
      <c r="AH2249" s="5">
        <v>2175</v>
      </c>
      <c r="AI2249" s="5">
        <v>7030.99</v>
      </c>
      <c r="AJ2249">
        <v>0</v>
      </c>
      <c r="AK2249" s="5">
        <v>0</v>
      </c>
      <c r="AL2249" s="5">
        <v>4337.12</v>
      </c>
      <c r="AM2249" s="5">
        <v>50831.53</v>
      </c>
      <c r="AN2249">
        <v>4</v>
      </c>
      <c r="AO2249">
        <v>5</v>
      </c>
      <c r="AP2249" t="str">
        <f t="shared" si="320"/>
        <v>No</v>
      </c>
      <c r="AQ2249">
        <v>2</v>
      </c>
      <c r="AR2249" s="5">
        <f t="shared" si="321"/>
        <v>2041580.87</v>
      </c>
      <c r="AS2249" s="5">
        <f t="shared" si="322"/>
        <v>667981.51</v>
      </c>
      <c r="AT2249" t="s">
        <v>59</v>
      </c>
      <c r="AU2249" t="s">
        <v>6164</v>
      </c>
      <c r="AV2249" t="s">
        <v>6165</v>
      </c>
      <c r="AW2249" t="s">
        <v>6166</v>
      </c>
      <c r="AX2249" t="s">
        <v>6184</v>
      </c>
      <c r="AY2249">
        <v>72</v>
      </c>
      <c r="AZ2249">
        <v>2</v>
      </c>
      <c r="BA2249">
        <v>38</v>
      </c>
      <c r="BB2249" t="s">
        <v>6180</v>
      </c>
      <c r="BC2249">
        <v>1</v>
      </c>
      <c r="BD2249">
        <v>0</v>
      </c>
      <c r="BE2249" t="s">
        <v>6196</v>
      </c>
      <c r="BF2249" t="s">
        <v>6170</v>
      </c>
      <c r="BG2249">
        <v>0</v>
      </c>
      <c r="BH2249" t="s">
        <v>6171</v>
      </c>
      <c r="BI2249">
        <v>59</v>
      </c>
      <c r="BJ2249" t="s">
        <v>6187</v>
      </c>
      <c r="BK2249">
        <v>0</v>
      </c>
      <c r="BL2249">
        <v>84</v>
      </c>
      <c r="BM2249" s="3">
        <f t="shared" si="323"/>
        <v>0.9285714285714286</v>
      </c>
    </row>
    <row r="2250" spans="1:65">
      <c r="A2250" t="s">
        <v>2383</v>
      </c>
      <c r="B2250" s="2">
        <v>45793</v>
      </c>
      <c r="C2250" t="s">
        <v>1632</v>
      </c>
      <c r="D2250" t="s">
        <v>2135</v>
      </c>
      <c r="E2250">
        <v>5</v>
      </c>
      <c r="F2250" t="s">
        <v>78</v>
      </c>
      <c r="G2250" t="s">
        <v>79</v>
      </c>
      <c r="H2250" t="s">
        <v>113</v>
      </c>
      <c r="I2250" t="s">
        <v>52</v>
      </c>
      <c r="J2250" t="s">
        <v>65</v>
      </c>
      <c r="K2250" t="s">
        <v>75</v>
      </c>
      <c r="L2250" t="s">
        <v>55</v>
      </c>
      <c r="M2250" t="s">
        <v>56</v>
      </c>
      <c r="N2250" t="s">
        <v>94</v>
      </c>
      <c r="O2250" t="s">
        <v>120</v>
      </c>
      <c r="P2250">
        <v>58</v>
      </c>
      <c r="Q2250">
        <v>62</v>
      </c>
      <c r="R2250">
        <v>59</v>
      </c>
      <c r="S2250">
        <v>1</v>
      </c>
      <c r="T2250">
        <f t="shared" si="315"/>
        <v>58</v>
      </c>
      <c r="U2250">
        <v>57</v>
      </c>
      <c r="V2250">
        <f t="shared" si="316"/>
        <v>1</v>
      </c>
      <c r="W2250" s="3">
        <f t="shared" si="317"/>
        <v>1.6949152542372881E-2</v>
      </c>
      <c r="X2250">
        <v>26</v>
      </c>
      <c r="Y2250" s="4">
        <v>8.3000000000000007</v>
      </c>
      <c r="Z2250" s="4">
        <v>2.2000000000000002</v>
      </c>
      <c r="AA2250" s="5">
        <v>51622.49</v>
      </c>
      <c r="AB2250" s="5">
        <f t="shared" si="318"/>
        <v>2942481.93</v>
      </c>
      <c r="AC2250" s="5">
        <v>34654.339999999997</v>
      </c>
      <c r="AD2250" s="5">
        <f t="shared" si="319"/>
        <v>2044606.06</v>
      </c>
      <c r="AE2250" s="5">
        <v>136644.73000000001</v>
      </c>
      <c r="AF2250" s="5">
        <v>39754.410000000003</v>
      </c>
      <c r="AG2250" s="5">
        <v>9621.5300000000007</v>
      </c>
      <c r="AH2250" s="5">
        <v>3190</v>
      </c>
      <c r="AI2250" s="5">
        <v>5120.75</v>
      </c>
      <c r="AJ2250">
        <v>0</v>
      </c>
      <c r="AK2250" s="5">
        <v>0</v>
      </c>
      <c r="AL2250" s="5">
        <v>1112.0899999999999</v>
      </c>
      <c r="AM2250" s="5">
        <v>34932.89</v>
      </c>
      <c r="AN2250">
        <v>4</v>
      </c>
      <c r="AO2250">
        <v>4</v>
      </c>
      <c r="AP2250" t="str">
        <f t="shared" si="320"/>
        <v>Yes</v>
      </c>
      <c r="AQ2250">
        <v>1</v>
      </c>
      <c r="AR2250" s="5">
        <f t="shared" si="321"/>
        <v>2274982.46</v>
      </c>
      <c r="AS2250" s="5">
        <f t="shared" si="322"/>
        <v>667499.47</v>
      </c>
      <c r="AT2250" t="s">
        <v>59</v>
      </c>
      <c r="AU2250" t="s">
        <v>6164</v>
      </c>
      <c r="AV2250" t="s">
        <v>6165</v>
      </c>
      <c r="AW2250" t="s">
        <v>6166</v>
      </c>
      <c r="AX2250" t="s">
        <v>6177</v>
      </c>
      <c r="AY2250">
        <v>62</v>
      </c>
      <c r="AZ2250">
        <v>4</v>
      </c>
      <c r="BA2250">
        <v>18</v>
      </c>
      <c r="BB2250" t="s">
        <v>6185</v>
      </c>
      <c r="BC2250">
        <v>0</v>
      </c>
      <c r="BD2250">
        <v>0</v>
      </c>
      <c r="BE2250" t="s">
        <v>6169</v>
      </c>
      <c r="BF2250" t="s">
        <v>6170</v>
      </c>
      <c r="BG2250">
        <v>1</v>
      </c>
      <c r="BH2250" t="s">
        <v>6179</v>
      </c>
      <c r="BI2250">
        <v>20</v>
      </c>
      <c r="BJ2250" t="s">
        <v>6172</v>
      </c>
      <c r="BK2250">
        <v>0</v>
      </c>
      <c r="BL2250">
        <v>68</v>
      </c>
      <c r="BM2250" s="3">
        <f t="shared" si="323"/>
        <v>0.86764705882352944</v>
      </c>
    </row>
    <row r="2251" spans="1:65">
      <c r="A2251" t="s">
        <v>2384</v>
      </c>
      <c r="B2251" s="2">
        <v>45794</v>
      </c>
      <c r="C2251" t="s">
        <v>1632</v>
      </c>
      <c r="D2251" t="s">
        <v>2135</v>
      </c>
      <c r="E2251">
        <v>5</v>
      </c>
      <c r="F2251" t="s">
        <v>78</v>
      </c>
      <c r="G2251" t="s">
        <v>50</v>
      </c>
      <c r="H2251" t="s">
        <v>185</v>
      </c>
      <c r="I2251" t="s">
        <v>64</v>
      </c>
      <c r="J2251" t="s">
        <v>53</v>
      </c>
      <c r="K2251" t="s">
        <v>54</v>
      </c>
      <c r="L2251" t="s">
        <v>67</v>
      </c>
      <c r="M2251" t="s">
        <v>68</v>
      </c>
      <c r="N2251" t="s">
        <v>69</v>
      </c>
      <c r="O2251" t="s">
        <v>82</v>
      </c>
      <c r="P2251">
        <v>67</v>
      </c>
      <c r="Q2251">
        <v>68</v>
      </c>
      <c r="R2251">
        <v>66</v>
      </c>
      <c r="S2251">
        <v>7</v>
      </c>
      <c r="T2251">
        <f t="shared" si="315"/>
        <v>59</v>
      </c>
      <c r="U2251">
        <v>59</v>
      </c>
      <c r="V2251">
        <f t="shared" si="316"/>
        <v>0</v>
      </c>
      <c r="W2251" s="3">
        <f t="shared" si="317"/>
        <v>0.10606060606060606</v>
      </c>
      <c r="X2251">
        <v>42</v>
      </c>
      <c r="Y2251" s="4">
        <v>5.3</v>
      </c>
      <c r="Z2251" s="4">
        <v>1.7</v>
      </c>
      <c r="AA2251" s="5">
        <v>39283.9</v>
      </c>
      <c r="AB2251" s="5">
        <f t="shared" si="318"/>
        <v>2317750.1</v>
      </c>
      <c r="AC2251" s="5">
        <v>22005.61</v>
      </c>
      <c r="AD2251" s="5">
        <f t="shared" si="319"/>
        <v>1452370.26</v>
      </c>
      <c r="AE2251" s="5">
        <v>108277.03</v>
      </c>
      <c r="AF2251" s="5">
        <v>31844.47</v>
      </c>
      <c r="AG2251" s="5">
        <v>37219.82</v>
      </c>
      <c r="AH2251" s="5">
        <v>2465</v>
      </c>
      <c r="AI2251" s="5">
        <v>63641.46</v>
      </c>
      <c r="AJ2251">
        <v>2</v>
      </c>
      <c r="AK2251" s="5">
        <v>17001.63</v>
      </c>
      <c r="AL2251" s="5">
        <v>0</v>
      </c>
      <c r="AM2251" s="5">
        <v>39012.699999999997</v>
      </c>
      <c r="AN2251">
        <v>4</v>
      </c>
      <c r="AO2251">
        <v>4</v>
      </c>
      <c r="AP2251" t="str">
        <f t="shared" si="320"/>
        <v>Yes</v>
      </c>
      <c r="AQ2251">
        <v>2</v>
      </c>
      <c r="AR2251" s="5">
        <f t="shared" si="321"/>
        <v>1751832.37</v>
      </c>
      <c r="AS2251" s="5">
        <f t="shared" si="322"/>
        <v>565917.73</v>
      </c>
      <c r="AT2251" t="s">
        <v>1641</v>
      </c>
      <c r="AU2251" t="s">
        <v>6189</v>
      </c>
      <c r="AV2251" t="s">
        <v>6201</v>
      </c>
      <c r="AW2251" t="s">
        <v>6175</v>
      </c>
      <c r="AX2251" t="s">
        <v>6167</v>
      </c>
      <c r="AY2251">
        <v>69</v>
      </c>
      <c r="AZ2251">
        <v>0</v>
      </c>
      <c r="BA2251">
        <v>0</v>
      </c>
      <c r="BB2251" t="s">
        <v>6168</v>
      </c>
      <c r="BC2251">
        <v>0</v>
      </c>
      <c r="BD2251">
        <v>0</v>
      </c>
      <c r="BE2251" t="s">
        <v>6169</v>
      </c>
      <c r="BF2251" t="s">
        <v>6210</v>
      </c>
      <c r="BG2251">
        <v>1</v>
      </c>
      <c r="BH2251" t="s">
        <v>6186</v>
      </c>
      <c r="BI2251">
        <v>33</v>
      </c>
      <c r="BJ2251" t="s">
        <v>6172</v>
      </c>
      <c r="BK2251">
        <v>0</v>
      </c>
      <c r="BL2251">
        <v>76</v>
      </c>
      <c r="BM2251" s="3">
        <f t="shared" si="323"/>
        <v>0.86842105263157898</v>
      </c>
    </row>
    <row r="2252" spans="1:65">
      <c r="A2252" t="s">
        <v>2385</v>
      </c>
      <c r="B2252" s="2">
        <v>45794</v>
      </c>
      <c r="C2252" t="s">
        <v>1632</v>
      </c>
      <c r="D2252" t="s">
        <v>2135</v>
      </c>
      <c r="E2252">
        <v>5</v>
      </c>
      <c r="F2252" t="s">
        <v>61</v>
      </c>
      <c r="G2252" t="s">
        <v>79</v>
      </c>
      <c r="H2252" t="s">
        <v>100</v>
      </c>
      <c r="I2252" t="s">
        <v>74</v>
      </c>
      <c r="J2252" t="s">
        <v>53</v>
      </c>
      <c r="K2252" t="s">
        <v>66</v>
      </c>
      <c r="L2252" t="s">
        <v>87</v>
      </c>
      <c r="M2252" t="s">
        <v>56</v>
      </c>
      <c r="N2252" t="s">
        <v>57</v>
      </c>
      <c r="O2252" t="s">
        <v>70</v>
      </c>
      <c r="P2252">
        <v>54</v>
      </c>
      <c r="Q2252">
        <v>57</v>
      </c>
      <c r="R2252">
        <v>55</v>
      </c>
      <c r="S2252">
        <v>1</v>
      </c>
      <c r="T2252">
        <f t="shared" si="315"/>
        <v>54</v>
      </c>
      <c r="U2252">
        <v>53</v>
      </c>
      <c r="V2252">
        <f t="shared" si="316"/>
        <v>1</v>
      </c>
      <c r="W2252" s="3">
        <f t="shared" si="317"/>
        <v>1.8181818181818181E-2</v>
      </c>
      <c r="X2252">
        <v>32</v>
      </c>
      <c r="Y2252" s="4">
        <v>6.2</v>
      </c>
      <c r="Z2252" s="4">
        <v>1.7</v>
      </c>
      <c r="AA2252" s="5">
        <v>30807.74</v>
      </c>
      <c r="AB2252" s="5">
        <f t="shared" si="318"/>
        <v>1632810.22</v>
      </c>
      <c r="AC2252" s="5">
        <v>24049.06</v>
      </c>
      <c r="AD2252" s="5">
        <f t="shared" si="319"/>
        <v>1322698.3</v>
      </c>
      <c r="AE2252" s="5">
        <v>93447.21</v>
      </c>
      <c r="AF2252" s="5">
        <v>24524.09</v>
      </c>
      <c r="AG2252" s="5">
        <v>10223.39</v>
      </c>
      <c r="AH2252" s="5">
        <v>2465</v>
      </c>
      <c r="AI2252" s="5">
        <v>3520</v>
      </c>
      <c r="AJ2252">
        <v>0</v>
      </c>
      <c r="AK2252" s="5">
        <v>0</v>
      </c>
      <c r="AL2252" s="5">
        <v>32446.38</v>
      </c>
      <c r="AM2252" s="5">
        <v>65563.33</v>
      </c>
      <c r="AN2252">
        <v>4</v>
      </c>
      <c r="AO2252">
        <v>4</v>
      </c>
      <c r="AP2252" t="str">
        <f t="shared" si="320"/>
        <v>Yes</v>
      </c>
      <c r="AQ2252">
        <v>0</v>
      </c>
      <c r="AR2252" s="5">
        <f t="shared" si="321"/>
        <v>1554887.7</v>
      </c>
      <c r="AS2252" s="5">
        <f t="shared" si="322"/>
        <v>77922.52</v>
      </c>
      <c r="AT2252" t="s">
        <v>59</v>
      </c>
      <c r="AU2252" t="s">
        <v>6164</v>
      </c>
      <c r="AV2252" t="s">
        <v>6165</v>
      </c>
      <c r="AW2252" t="s">
        <v>6166</v>
      </c>
      <c r="AX2252" t="s">
        <v>6167</v>
      </c>
      <c r="AY2252">
        <v>56</v>
      </c>
      <c r="AZ2252">
        <v>0</v>
      </c>
      <c r="BA2252">
        <v>12</v>
      </c>
      <c r="BB2252" t="s">
        <v>6198</v>
      </c>
      <c r="BC2252">
        <v>0</v>
      </c>
      <c r="BD2252">
        <v>0</v>
      </c>
      <c r="BE2252" t="s">
        <v>6169</v>
      </c>
      <c r="BF2252" t="s">
        <v>6170</v>
      </c>
      <c r="BG2252">
        <v>0</v>
      </c>
      <c r="BH2252" t="s">
        <v>6171</v>
      </c>
      <c r="BI2252">
        <v>21</v>
      </c>
      <c r="BJ2252" t="s">
        <v>6172</v>
      </c>
      <c r="BK2252">
        <v>0</v>
      </c>
      <c r="BL2252">
        <v>74</v>
      </c>
      <c r="BM2252" s="3">
        <f t="shared" si="323"/>
        <v>0.7432432432432432</v>
      </c>
    </row>
    <row r="2253" spans="1:65">
      <c r="A2253" t="s">
        <v>2386</v>
      </c>
      <c r="B2253" s="2">
        <v>45794</v>
      </c>
      <c r="C2253" t="s">
        <v>1632</v>
      </c>
      <c r="D2253" t="s">
        <v>2135</v>
      </c>
      <c r="E2253">
        <v>5</v>
      </c>
      <c r="F2253" t="s">
        <v>49</v>
      </c>
      <c r="G2253" t="s">
        <v>62</v>
      </c>
      <c r="H2253" t="s">
        <v>226</v>
      </c>
      <c r="I2253" t="s">
        <v>64</v>
      </c>
      <c r="J2253" t="s">
        <v>65</v>
      </c>
      <c r="K2253" t="s">
        <v>75</v>
      </c>
      <c r="L2253" t="s">
        <v>92</v>
      </c>
      <c r="M2253" t="s">
        <v>56</v>
      </c>
      <c r="N2253" t="s">
        <v>69</v>
      </c>
      <c r="O2253" t="s">
        <v>58</v>
      </c>
      <c r="P2253">
        <v>55</v>
      </c>
      <c r="Q2253">
        <v>59</v>
      </c>
      <c r="R2253">
        <v>57</v>
      </c>
      <c r="S2253">
        <v>1</v>
      </c>
      <c r="T2253">
        <f t="shared" si="315"/>
        <v>56</v>
      </c>
      <c r="U2253">
        <v>53</v>
      </c>
      <c r="V2253">
        <f t="shared" si="316"/>
        <v>3</v>
      </c>
      <c r="W2253" s="3">
        <f t="shared" si="317"/>
        <v>1.7543859649122806E-2</v>
      </c>
      <c r="X2253">
        <v>39</v>
      </c>
      <c r="Y2253" s="4">
        <v>9</v>
      </c>
      <c r="Z2253" s="4">
        <v>1.6</v>
      </c>
      <c r="AA2253" s="5">
        <v>51827.29</v>
      </c>
      <c r="AB2253" s="5">
        <f t="shared" si="318"/>
        <v>2746846.37</v>
      </c>
      <c r="AC2253" s="5">
        <v>35432.76</v>
      </c>
      <c r="AD2253" s="5">
        <f t="shared" si="319"/>
        <v>2019667.32</v>
      </c>
      <c r="AE2253" s="5">
        <v>124662.89</v>
      </c>
      <c r="AF2253" s="5">
        <v>39171.879999999997</v>
      </c>
      <c r="AG2253" s="5">
        <v>11365.33</v>
      </c>
      <c r="AH2253" s="5">
        <v>2320</v>
      </c>
      <c r="AI2253" s="5">
        <v>5042.3100000000004</v>
      </c>
      <c r="AJ2253">
        <v>0</v>
      </c>
      <c r="AK2253" s="5">
        <v>0</v>
      </c>
      <c r="AL2253" s="5">
        <v>3337.9</v>
      </c>
      <c r="AM2253" s="5">
        <v>33607.11</v>
      </c>
      <c r="AN2253">
        <v>4</v>
      </c>
      <c r="AO2253">
        <v>3</v>
      </c>
      <c r="AP2253" t="str">
        <f t="shared" si="320"/>
        <v>Yes</v>
      </c>
      <c r="AQ2253">
        <v>0</v>
      </c>
      <c r="AR2253" s="5">
        <f t="shared" si="321"/>
        <v>2239174.7400000002</v>
      </c>
      <c r="AS2253" s="5">
        <f t="shared" si="322"/>
        <v>507671.63</v>
      </c>
      <c r="AT2253" t="s">
        <v>59</v>
      </c>
      <c r="AU2253" t="s">
        <v>6164</v>
      </c>
      <c r="AV2253" t="s">
        <v>6165</v>
      </c>
      <c r="AW2253" t="s">
        <v>6166</v>
      </c>
      <c r="AX2253" t="s">
        <v>6177</v>
      </c>
      <c r="AY2253">
        <v>59</v>
      </c>
      <c r="AZ2253">
        <v>3</v>
      </c>
      <c r="BA2253">
        <v>21</v>
      </c>
      <c r="BB2253" t="s">
        <v>6185</v>
      </c>
      <c r="BC2253">
        <v>0</v>
      </c>
      <c r="BD2253">
        <v>0</v>
      </c>
      <c r="BE2253" t="s">
        <v>6169</v>
      </c>
      <c r="BF2253" t="s">
        <v>6170</v>
      </c>
      <c r="BG2253">
        <v>0</v>
      </c>
      <c r="BH2253" t="s">
        <v>6171</v>
      </c>
      <c r="BI2253">
        <v>44</v>
      </c>
      <c r="BJ2253" t="s">
        <v>6172</v>
      </c>
      <c r="BK2253">
        <v>0</v>
      </c>
      <c r="BL2253">
        <v>63</v>
      </c>
      <c r="BM2253" s="3">
        <f t="shared" si="323"/>
        <v>0.90476190476190477</v>
      </c>
    </row>
    <row r="2254" spans="1:65">
      <c r="A2254" t="s">
        <v>2387</v>
      </c>
      <c r="B2254" s="2">
        <v>45794</v>
      </c>
      <c r="C2254" t="s">
        <v>1632</v>
      </c>
      <c r="D2254" t="s">
        <v>2135</v>
      </c>
      <c r="E2254">
        <v>5</v>
      </c>
      <c r="F2254" t="s">
        <v>61</v>
      </c>
      <c r="G2254" t="s">
        <v>50</v>
      </c>
      <c r="H2254" t="s">
        <v>170</v>
      </c>
      <c r="I2254" t="s">
        <v>52</v>
      </c>
      <c r="J2254" t="s">
        <v>53</v>
      </c>
      <c r="K2254" t="s">
        <v>75</v>
      </c>
      <c r="L2254" t="s">
        <v>92</v>
      </c>
      <c r="M2254" t="s">
        <v>56</v>
      </c>
      <c r="N2254" t="s">
        <v>57</v>
      </c>
      <c r="O2254" t="s">
        <v>70</v>
      </c>
      <c r="P2254">
        <v>61</v>
      </c>
      <c r="Q2254">
        <v>62</v>
      </c>
      <c r="R2254">
        <v>60</v>
      </c>
      <c r="S2254">
        <v>2</v>
      </c>
      <c r="T2254">
        <f t="shared" si="315"/>
        <v>58</v>
      </c>
      <c r="U2254">
        <v>58</v>
      </c>
      <c r="V2254">
        <f t="shared" si="316"/>
        <v>0</v>
      </c>
      <c r="W2254" s="3">
        <f t="shared" si="317"/>
        <v>3.3333333333333333E-2</v>
      </c>
      <c r="X2254">
        <v>29</v>
      </c>
      <c r="Y2254" s="4">
        <v>4.0999999999999996</v>
      </c>
      <c r="Z2254" s="4">
        <v>1.2</v>
      </c>
      <c r="AA2254" s="5">
        <v>35541</v>
      </c>
      <c r="AB2254" s="5">
        <f t="shared" si="318"/>
        <v>2061378</v>
      </c>
      <c r="AC2254" s="5">
        <v>23835.72</v>
      </c>
      <c r="AD2254" s="5">
        <f t="shared" si="319"/>
        <v>1430143.2</v>
      </c>
      <c r="AE2254" s="5">
        <v>106854.33</v>
      </c>
      <c r="AF2254" s="5">
        <v>26300.59</v>
      </c>
      <c r="AG2254" s="5">
        <v>9752.17</v>
      </c>
      <c r="AH2254" s="5">
        <v>1740</v>
      </c>
      <c r="AI2254" s="5">
        <v>7111.11</v>
      </c>
      <c r="AJ2254">
        <v>0</v>
      </c>
      <c r="AK2254" s="5">
        <v>0</v>
      </c>
      <c r="AL2254" s="5">
        <v>0</v>
      </c>
      <c r="AM2254" s="5">
        <v>37840.730000000003</v>
      </c>
      <c r="AN2254">
        <v>4</v>
      </c>
      <c r="AO2254">
        <v>3</v>
      </c>
      <c r="AP2254" t="str">
        <f t="shared" si="320"/>
        <v>Yes</v>
      </c>
      <c r="AQ2254">
        <v>0</v>
      </c>
      <c r="AR2254" s="5">
        <f t="shared" si="321"/>
        <v>1619742.13</v>
      </c>
      <c r="AS2254" s="5">
        <f t="shared" si="322"/>
        <v>441635.87</v>
      </c>
      <c r="AT2254" t="s">
        <v>59</v>
      </c>
      <c r="AU2254" t="s">
        <v>6164</v>
      </c>
      <c r="AV2254" t="s">
        <v>6165</v>
      </c>
      <c r="AW2254" t="s">
        <v>6166</v>
      </c>
      <c r="AX2254" t="s">
        <v>6167</v>
      </c>
      <c r="AY2254">
        <v>64</v>
      </c>
      <c r="AZ2254">
        <v>0</v>
      </c>
      <c r="BA2254">
        <v>0</v>
      </c>
      <c r="BB2254" t="s">
        <v>6168</v>
      </c>
      <c r="BC2254">
        <v>0</v>
      </c>
      <c r="BD2254">
        <v>0</v>
      </c>
      <c r="BE2254" t="s">
        <v>6169</v>
      </c>
      <c r="BF2254" t="s">
        <v>6170</v>
      </c>
      <c r="BG2254">
        <v>1</v>
      </c>
      <c r="BH2254" t="s">
        <v>6186</v>
      </c>
      <c r="BI2254">
        <v>40</v>
      </c>
      <c r="BJ2254" t="s">
        <v>6172</v>
      </c>
      <c r="BK2254">
        <v>0</v>
      </c>
      <c r="BL2254">
        <v>73</v>
      </c>
      <c r="BM2254" s="3">
        <f t="shared" si="323"/>
        <v>0.82191780821917804</v>
      </c>
    </row>
    <row r="2255" spans="1:65">
      <c r="A2255" t="s">
        <v>2388</v>
      </c>
      <c r="B2255" s="2">
        <v>45794</v>
      </c>
      <c r="C2255" t="s">
        <v>1632</v>
      </c>
      <c r="D2255" t="s">
        <v>2135</v>
      </c>
      <c r="E2255">
        <v>5</v>
      </c>
      <c r="F2255" t="s">
        <v>78</v>
      </c>
      <c r="G2255" t="s">
        <v>62</v>
      </c>
      <c r="H2255" t="s">
        <v>153</v>
      </c>
      <c r="I2255" t="s">
        <v>74</v>
      </c>
      <c r="J2255" t="s">
        <v>53</v>
      </c>
      <c r="K2255" t="s">
        <v>75</v>
      </c>
      <c r="L2255" t="s">
        <v>67</v>
      </c>
      <c r="M2255" t="s">
        <v>56</v>
      </c>
      <c r="N2255" t="s">
        <v>76</v>
      </c>
      <c r="O2255" t="s">
        <v>70</v>
      </c>
      <c r="P2255">
        <v>58</v>
      </c>
      <c r="Q2255">
        <v>60</v>
      </c>
      <c r="R2255">
        <v>57</v>
      </c>
      <c r="S2255">
        <v>2</v>
      </c>
      <c r="T2255">
        <f t="shared" si="315"/>
        <v>55</v>
      </c>
      <c r="U2255">
        <v>55</v>
      </c>
      <c r="V2255">
        <f t="shared" si="316"/>
        <v>0</v>
      </c>
      <c r="W2255" s="3">
        <f t="shared" si="317"/>
        <v>3.5087719298245612E-2</v>
      </c>
      <c r="X2255">
        <v>10</v>
      </c>
      <c r="Y2255" s="4">
        <v>3.5</v>
      </c>
      <c r="Z2255" s="4">
        <v>1</v>
      </c>
      <c r="AA2255" s="5">
        <v>35990.449999999997</v>
      </c>
      <c r="AB2255" s="5">
        <f t="shared" si="318"/>
        <v>1979474.75</v>
      </c>
      <c r="AC2255" s="5">
        <v>22982.52</v>
      </c>
      <c r="AD2255" s="5">
        <f t="shared" si="319"/>
        <v>1310003.6399999999</v>
      </c>
      <c r="AE2255" s="5">
        <v>96544.48</v>
      </c>
      <c r="AF2255" s="5">
        <v>27080.65</v>
      </c>
      <c r="AG2255" s="5">
        <v>7827.72</v>
      </c>
      <c r="AH2255" s="5">
        <v>1450</v>
      </c>
      <c r="AI2255" s="5">
        <v>7015.38</v>
      </c>
      <c r="AJ2255">
        <v>0</v>
      </c>
      <c r="AK2255" s="5">
        <v>0</v>
      </c>
      <c r="AL2255" s="5">
        <v>0</v>
      </c>
      <c r="AM2255" s="5">
        <v>34085.06</v>
      </c>
      <c r="AN2255">
        <v>4</v>
      </c>
      <c r="AO2255">
        <v>2</v>
      </c>
      <c r="AP2255" t="str">
        <f t="shared" si="320"/>
        <v>Yes</v>
      </c>
      <c r="AQ2255">
        <v>1</v>
      </c>
      <c r="AR2255" s="5">
        <f t="shared" si="321"/>
        <v>1484006.93</v>
      </c>
      <c r="AS2255" s="5">
        <f t="shared" si="322"/>
        <v>495467.82</v>
      </c>
      <c r="AT2255" t="s">
        <v>59</v>
      </c>
      <c r="AU2255" t="s">
        <v>6164</v>
      </c>
      <c r="AV2255" t="s">
        <v>6165</v>
      </c>
      <c r="AW2255" t="s">
        <v>6166</v>
      </c>
      <c r="AX2255" t="s">
        <v>6167</v>
      </c>
      <c r="AY2255">
        <v>59</v>
      </c>
      <c r="AZ2255">
        <v>0</v>
      </c>
      <c r="BA2255">
        <v>0</v>
      </c>
      <c r="BB2255" t="s">
        <v>6168</v>
      </c>
      <c r="BC2255">
        <v>0</v>
      </c>
      <c r="BD2255">
        <v>0</v>
      </c>
      <c r="BE2255" t="s">
        <v>6169</v>
      </c>
      <c r="BF2255" t="s">
        <v>6170</v>
      </c>
      <c r="BG2255">
        <v>0</v>
      </c>
      <c r="BH2255" t="s">
        <v>6171</v>
      </c>
      <c r="BI2255">
        <v>13</v>
      </c>
      <c r="BJ2255" t="s">
        <v>6172</v>
      </c>
      <c r="BK2255">
        <v>0</v>
      </c>
      <c r="BL2255">
        <v>75</v>
      </c>
      <c r="BM2255" s="3">
        <f t="shared" si="323"/>
        <v>0.76</v>
      </c>
    </row>
    <row r="2256" spans="1:65">
      <c r="A2256" t="s">
        <v>2389</v>
      </c>
      <c r="B2256" s="2">
        <v>45794</v>
      </c>
      <c r="C2256" t="s">
        <v>1632</v>
      </c>
      <c r="D2256" t="s">
        <v>2135</v>
      </c>
      <c r="E2256">
        <v>5</v>
      </c>
      <c r="F2256" t="s">
        <v>78</v>
      </c>
      <c r="G2256" t="s">
        <v>79</v>
      </c>
      <c r="H2256" t="s">
        <v>143</v>
      </c>
      <c r="I2256" t="s">
        <v>74</v>
      </c>
      <c r="J2256" t="s">
        <v>53</v>
      </c>
      <c r="K2256" t="s">
        <v>66</v>
      </c>
      <c r="L2256" t="s">
        <v>67</v>
      </c>
      <c r="M2256" t="s">
        <v>56</v>
      </c>
      <c r="N2256" t="s">
        <v>109</v>
      </c>
      <c r="O2256" t="s">
        <v>70</v>
      </c>
      <c r="P2256">
        <v>77</v>
      </c>
      <c r="Q2256">
        <v>82</v>
      </c>
      <c r="R2256">
        <v>76</v>
      </c>
      <c r="S2256">
        <v>2</v>
      </c>
      <c r="T2256">
        <f t="shared" si="315"/>
        <v>74</v>
      </c>
      <c r="U2256">
        <v>74</v>
      </c>
      <c r="V2256">
        <f t="shared" si="316"/>
        <v>0</v>
      </c>
      <c r="W2256" s="3">
        <f t="shared" si="317"/>
        <v>2.6315789473684209E-2</v>
      </c>
      <c r="X2256">
        <v>51</v>
      </c>
      <c r="Y2256" s="4">
        <v>8.1</v>
      </c>
      <c r="Z2256" s="4">
        <v>2</v>
      </c>
      <c r="AA2256" s="5">
        <v>30646.07</v>
      </c>
      <c r="AB2256" s="5">
        <f t="shared" si="318"/>
        <v>2267809.1800000002</v>
      </c>
      <c r="AC2256" s="5">
        <v>22813.98</v>
      </c>
      <c r="AD2256" s="5">
        <f t="shared" si="319"/>
        <v>1733862.48</v>
      </c>
      <c r="AE2256" s="5">
        <v>130346.58</v>
      </c>
      <c r="AF2256" s="5">
        <v>37481.769999999997</v>
      </c>
      <c r="AG2256" s="5">
        <v>11439.2</v>
      </c>
      <c r="AH2256" s="5">
        <v>2900</v>
      </c>
      <c r="AI2256" s="5">
        <v>7049.28</v>
      </c>
      <c r="AJ2256">
        <v>0</v>
      </c>
      <c r="AK2256" s="5">
        <v>0</v>
      </c>
      <c r="AL2256" s="5">
        <v>31740.84</v>
      </c>
      <c r="AM2256" s="5">
        <v>152405.69</v>
      </c>
      <c r="AN2256">
        <v>8</v>
      </c>
      <c r="AO2256">
        <v>12</v>
      </c>
      <c r="AP2256" t="str">
        <f t="shared" si="320"/>
        <v>No</v>
      </c>
      <c r="AQ2256">
        <v>2</v>
      </c>
      <c r="AR2256" s="5">
        <f t="shared" si="321"/>
        <v>2107225.84</v>
      </c>
      <c r="AS2256" s="5">
        <f t="shared" si="322"/>
        <v>160583.34</v>
      </c>
      <c r="AT2256" t="s">
        <v>116</v>
      </c>
      <c r="AU2256" t="s">
        <v>6164</v>
      </c>
      <c r="AV2256" t="s">
        <v>6165</v>
      </c>
      <c r="AW2256" t="s">
        <v>6166</v>
      </c>
      <c r="AX2256" t="s">
        <v>6202</v>
      </c>
      <c r="AY2256">
        <v>78</v>
      </c>
      <c r="AZ2256">
        <v>0</v>
      </c>
      <c r="BA2256">
        <v>0</v>
      </c>
      <c r="BB2256" t="s">
        <v>6168</v>
      </c>
      <c r="BC2256">
        <v>4</v>
      </c>
      <c r="BD2256">
        <v>0</v>
      </c>
      <c r="BE2256" t="s">
        <v>6178</v>
      </c>
      <c r="BF2256" t="s">
        <v>6170</v>
      </c>
      <c r="BG2256">
        <v>2</v>
      </c>
      <c r="BH2256" t="s">
        <v>6206</v>
      </c>
      <c r="BI2256">
        <v>54</v>
      </c>
      <c r="BJ2256" t="s">
        <v>6187</v>
      </c>
      <c r="BK2256">
        <v>0</v>
      </c>
      <c r="BL2256">
        <v>88</v>
      </c>
      <c r="BM2256" s="3">
        <f t="shared" si="323"/>
        <v>0.86363636363636365</v>
      </c>
    </row>
    <row r="2257" spans="1:65">
      <c r="A2257" t="s">
        <v>2390</v>
      </c>
      <c r="B2257" s="2">
        <v>45794</v>
      </c>
      <c r="C2257" t="s">
        <v>1632</v>
      </c>
      <c r="D2257" t="s">
        <v>2135</v>
      </c>
      <c r="E2257">
        <v>5</v>
      </c>
      <c r="F2257" t="s">
        <v>49</v>
      </c>
      <c r="G2257" t="s">
        <v>62</v>
      </c>
      <c r="H2257" t="s">
        <v>133</v>
      </c>
      <c r="I2257" t="s">
        <v>52</v>
      </c>
      <c r="J2257" t="s">
        <v>53</v>
      </c>
      <c r="K2257" t="s">
        <v>66</v>
      </c>
      <c r="L2257" t="s">
        <v>87</v>
      </c>
      <c r="M2257" t="s">
        <v>56</v>
      </c>
      <c r="N2257" t="s">
        <v>69</v>
      </c>
      <c r="O2257" t="s">
        <v>70</v>
      </c>
      <c r="P2257">
        <v>78</v>
      </c>
      <c r="Q2257">
        <v>83</v>
      </c>
      <c r="R2257">
        <v>82</v>
      </c>
      <c r="S2257">
        <v>2</v>
      </c>
      <c r="T2257">
        <f t="shared" si="315"/>
        <v>80</v>
      </c>
      <c r="U2257">
        <v>74</v>
      </c>
      <c r="V2257">
        <f t="shared" si="316"/>
        <v>6</v>
      </c>
      <c r="W2257" s="3">
        <f t="shared" si="317"/>
        <v>2.4390243902439025E-2</v>
      </c>
      <c r="X2257">
        <v>49</v>
      </c>
      <c r="Y2257" s="4">
        <v>5.8</v>
      </c>
      <c r="Z2257" s="4">
        <v>2</v>
      </c>
      <c r="AA2257" s="5">
        <v>30136.73</v>
      </c>
      <c r="AB2257" s="5">
        <f t="shared" si="318"/>
        <v>2230118.02</v>
      </c>
      <c r="AC2257" s="5">
        <v>24013.56</v>
      </c>
      <c r="AD2257" s="5">
        <f t="shared" si="319"/>
        <v>1969111.92</v>
      </c>
      <c r="AE2257" s="5">
        <v>147416.04</v>
      </c>
      <c r="AF2257" s="5">
        <v>38678.76</v>
      </c>
      <c r="AG2257" s="5">
        <v>11667.49</v>
      </c>
      <c r="AH2257" s="5">
        <v>2900</v>
      </c>
      <c r="AI2257" s="5">
        <v>7091.89</v>
      </c>
      <c r="AJ2257">
        <v>0</v>
      </c>
      <c r="AK2257" s="5">
        <v>0</v>
      </c>
      <c r="AL2257" s="5">
        <v>35472.31</v>
      </c>
      <c r="AM2257" s="5">
        <v>80081.990000000005</v>
      </c>
      <c r="AN2257">
        <v>4</v>
      </c>
      <c r="AO2257">
        <v>4</v>
      </c>
      <c r="AP2257" t="str">
        <f t="shared" si="320"/>
        <v>Yes</v>
      </c>
      <c r="AQ2257">
        <v>1</v>
      </c>
      <c r="AR2257" s="5">
        <f t="shared" si="321"/>
        <v>2292420.4</v>
      </c>
      <c r="AS2257" s="5">
        <f t="shared" si="322"/>
        <v>-62302.38</v>
      </c>
      <c r="AT2257" t="s">
        <v>59</v>
      </c>
      <c r="AU2257" t="s">
        <v>6164</v>
      </c>
      <c r="AV2257" t="s">
        <v>6165</v>
      </c>
      <c r="AW2257" t="s">
        <v>6166</v>
      </c>
      <c r="AX2257" t="s">
        <v>6167</v>
      </c>
      <c r="AY2257">
        <v>81</v>
      </c>
      <c r="AZ2257">
        <v>0</v>
      </c>
      <c r="BA2257">
        <v>33</v>
      </c>
      <c r="BB2257" t="s">
        <v>6180</v>
      </c>
      <c r="BC2257">
        <v>0</v>
      </c>
      <c r="BD2257">
        <v>0</v>
      </c>
      <c r="BE2257" t="s">
        <v>6169</v>
      </c>
      <c r="BF2257" t="s">
        <v>6170</v>
      </c>
      <c r="BG2257">
        <v>1</v>
      </c>
      <c r="BH2257" t="s">
        <v>6192</v>
      </c>
      <c r="BI2257">
        <v>65</v>
      </c>
      <c r="BJ2257" t="s">
        <v>6187</v>
      </c>
      <c r="BK2257">
        <v>0</v>
      </c>
      <c r="BL2257">
        <v>90</v>
      </c>
      <c r="BM2257" s="3">
        <f t="shared" si="323"/>
        <v>0.91111111111111109</v>
      </c>
    </row>
    <row r="2258" spans="1:65">
      <c r="A2258" t="s">
        <v>2391</v>
      </c>
      <c r="B2258" s="2">
        <v>45794</v>
      </c>
      <c r="C2258" t="s">
        <v>1632</v>
      </c>
      <c r="D2258" t="s">
        <v>2135</v>
      </c>
      <c r="E2258">
        <v>5</v>
      </c>
      <c r="F2258" t="s">
        <v>49</v>
      </c>
      <c r="G2258" t="s">
        <v>79</v>
      </c>
      <c r="H2258" t="s">
        <v>106</v>
      </c>
      <c r="I2258" t="s">
        <v>74</v>
      </c>
      <c r="J2258" t="s">
        <v>81</v>
      </c>
      <c r="K2258" t="s">
        <v>54</v>
      </c>
      <c r="L2258" t="s">
        <v>55</v>
      </c>
      <c r="M2258" t="s">
        <v>56</v>
      </c>
      <c r="N2258" t="s">
        <v>109</v>
      </c>
      <c r="O2258" t="s">
        <v>70</v>
      </c>
      <c r="P2258">
        <v>40</v>
      </c>
      <c r="Q2258">
        <v>41</v>
      </c>
      <c r="R2258">
        <v>41</v>
      </c>
      <c r="S2258">
        <v>1</v>
      </c>
      <c r="T2258">
        <f t="shared" si="315"/>
        <v>40</v>
      </c>
      <c r="U2258">
        <v>39</v>
      </c>
      <c r="V2258">
        <f t="shared" si="316"/>
        <v>1</v>
      </c>
      <c r="W2258" s="3">
        <f t="shared" si="317"/>
        <v>2.4390243902439025E-2</v>
      </c>
      <c r="X2258">
        <v>33</v>
      </c>
      <c r="Y2258" s="4">
        <v>2.8</v>
      </c>
      <c r="Z2258" s="4">
        <v>1.6</v>
      </c>
      <c r="AA2258" s="5">
        <v>84877.89</v>
      </c>
      <c r="AB2258" s="5">
        <f t="shared" si="318"/>
        <v>3310237.71</v>
      </c>
      <c r="AC2258" s="5">
        <v>53114.080000000002</v>
      </c>
      <c r="AD2258" s="5">
        <f t="shared" si="319"/>
        <v>2177677.2799999998</v>
      </c>
      <c r="AE2258" s="5">
        <v>123064.66</v>
      </c>
      <c r="AF2258" s="5">
        <v>36593.75</v>
      </c>
      <c r="AG2258" s="5">
        <v>9535.6200000000008</v>
      </c>
      <c r="AH2258" s="5">
        <v>2320</v>
      </c>
      <c r="AI2258" s="5">
        <v>7535.14</v>
      </c>
      <c r="AJ2258">
        <v>0</v>
      </c>
      <c r="AK2258" s="5">
        <v>0</v>
      </c>
      <c r="AL2258" s="5">
        <v>1698.21</v>
      </c>
      <c r="AM2258" s="5">
        <v>58628.65</v>
      </c>
      <c r="AN2258">
        <v>8</v>
      </c>
      <c r="AO2258">
        <v>8</v>
      </c>
      <c r="AP2258" t="str">
        <f t="shared" si="320"/>
        <v>Yes</v>
      </c>
      <c r="AQ2258">
        <v>1</v>
      </c>
      <c r="AR2258" s="5">
        <f t="shared" si="321"/>
        <v>2417053.31</v>
      </c>
      <c r="AS2258" s="5">
        <f t="shared" si="322"/>
        <v>893184.4</v>
      </c>
      <c r="AT2258" t="s">
        <v>59</v>
      </c>
      <c r="AU2258" t="s">
        <v>6164</v>
      </c>
      <c r="AV2258" t="s">
        <v>6165</v>
      </c>
      <c r="AW2258" t="s">
        <v>6166</v>
      </c>
      <c r="AX2258" t="s">
        <v>6184</v>
      </c>
      <c r="AY2258">
        <v>46</v>
      </c>
      <c r="AZ2258">
        <v>3</v>
      </c>
      <c r="BA2258">
        <v>18</v>
      </c>
      <c r="BB2258" t="s">
        <v>6185</v>
      </c>
      <c r="BC2258">
        <v>0</v>
      </c>
      <c r="BD2258">
        <v>0</v>
      </c>
      <c r="BE2258" t="s">
        <v>6169</v>
      </c>
      <c r="BF2258" t="s">
        <v>6170</v>
      </c>
      <c r="BG2258">
        <v>3</v>
      </c>
      <c r="BH2258" t="s">
        <v>6208</v>
      </c>
      <c r="BI2258">
        <v>135</v>
      </c>
      <c r="BJ2258" t="s">
        <v>6193</v>
      </c>
      <c r="BK2258">
        <v>0</v>
      </c>
      <c r="BL2258">
        <v>51</v>
      </c>
      <c r="BM2258" s="3">
        <f t="shared" si="323"/>
        <v>0.80392156862745101</v>
      </c>
    </row>
    <row r="2259" spans="1:65">
      <c r="A2259" t="s">
        <v>2392</v>
      </c>
      <c r="B2259" s="2">
        <v>45794</v>
      </c>
      <c r="C2259" t="s">
        <v>1632</v>
      </c>
      <c r="D2259" t="s">
        <v>2135</v>
      </c>
      <c r="E2259">
        <v>5</v>
      </c>
      <c r="F2259" t="s">
        <v>72</v>
      </c>
      <c r="G2259" t="s">
        <v>50</v>
      </c>
      <c r="H2259" t="s">
        <v>179</v>
      </c>
      <c r="I2259" t="s">
        <v>64</v>
      </c>
      <c r="J2259" t="s">
        <v>65</v>
      </c>
      <c r="K2259" t="s">
        <v>75</v>
      </c>
      <c r="L2259" t="s">
        <v>55</v>
      </c>
      <c r="M2259" t="s">
        <v>56</v>
      </c>
      <c r="N2259" t="s">
        <v>69</v>
      </c>
      <c r="O2259" t="s">
        <v>120</v>
      </c>
      <c r="P2259">
        <v>42</v>
      </c>
      <c r="Q2259">
        <v>42</v>
      </c>
      <c r="R2259">
        <v>41</v>
      </c>
      <c r="S2259">
        <v>0</v>
      </c>
      <c r="T2259">
        <f t="shared" si="315"/>
        <v>41</v>
      </c>
      <c r="U2259">
        <v>41</v>
      </c>
      <c r="V2259">
        <f t="shared" si="316"/>
        <v>0</v>
      </c>
      <c r="W2259" s="3">
        <f t="shared" si="317"/>
        <v>0</v>
      </c>
      <c r="X2259">
        <v>25</v>
      </c>
      <c r="Y2259" s="4">
        <v>0.1</v>
      </c>
      <c r="Z2259" s="4">
        <v>1.1000000000000001</v>
      </c>
      <c r="AA2259" s="5">
        <v>51749.53</v>
      </c>
      <c r="AB2259" s="5">
        <f t="shared" si="318"/>
        <v>2121730.73</v>
      </c>
      <c r="AC2259" s="5">
        <v>35089.24</v>
      </c>
      <c r="AD2259" s="5">
        <f t="shared" si="319"/>
        <v>1438658.84</v>
      </c>
      <c r="AE2259" s="5">
        <v>87846.94</v>
      </c>
      <c r="AF2259" s="5">
        <v>26714.560000000001</v>
      </c>
      <c r="AG2259" s="5">
        <v>9710.51</v>
      </c>
      <c r="AH2259" s="5">
        <v>1595</v>
      </c>
      <c r="AI2259" s="5">
        <v>0</v>
      </c>
      <c r="AJ2259">
        <v>0</v>
      </c>
      <c r="AK2259" s="5">
        <v>0</v>
      </c>
      <c r="AL2259" s="5">
        <v>0</v>
      </c>
      <c r="AM2259" s="5">
        <v>28144.62</v>
      </c>
      <c r="AN2259">
        <v>4</v>
      </c>
      <c r="AO2259">
        <v>3</v>
      </c>
      <c r="AP2259" t="str">
        <f t="shared" si="320"/>
        <v>Yes</v>
      </c>
      <c r="AQ2259">
        <v>0</v>
      </c>
      <c r="AR2259" s="5">
        <f t="shared" si="321"/>
        <v>1592670.47</v>
      </c>
      <c r="AS2259" s="5">
        <f t="shared" si="322"/>
        <v>529060.26</v>
      </c>
      <c r="AT2259" t="s">
        <v>59</v>
      </c>
      <c r="AU2259" t="s">
        <v>6164</v>
      </c>
      <c r="AV2259" t="s">
        <v>6165</v>
      </c>
      <c r="AW2259" t="s">
        <v>6166</v>
      </c>
      <c r="AX2259" t="s">
        <v>6167</v>
      </c>
      <c r="AY2259">
        <v>45</v>
      </c>
      <c r="AZ2259">
        <v>0</v>
      </c>
      <c r="BA2259">
        <v>0</v>
      </c>
      <c r="BB2259" t="s">
        <v>6168</v>
      </c>
      <c r="BC2259">
        <v>0</v>
      </c>
      <c r="BD2259">
        <v>0</v>
      </c>
      <c r="BE2259" t="s">
        <v>6169</v>
      </c>
      <c r="BF2259" t="s">
        <v>6170</v>
      </c>
      <c r="BG2259">
        <v>1</v>
      </c>
      <c r="BH2259" t="s">
        <v>6179</v>
      </c>
      <c r="BI2259">
        <v>43</v>
      </c>
      <c r="BJ2259" t="s">
        <v>6172</v>
      </c>
      <c r="BK2259">
        <v>0</v>
      </c>
      <c r="BL2259">
        <v>62</v>
      </c>
      <c r="BM2259" s="3">
        <f t="shared" si="323"/>
        <v>0.66129032258064513</v>
      </c>
    </row>
    <row r="2260" spans="1:65">
      <c r="A2260" t="s">
        <v>2393</v>
      </c>
      <c r="B2260" s="2">
        <v>45794</v>
      </c>
      <c r="C2260" t="s">
        <v>1632</v>
      </c>
      <c r="D2260" t="s">
        <v>2135</v>
      </c>
      <c r="E2260">
        <v>5</v>
      </c>
      <c r="F2260" t="s">
        <v>72</v>
      </c>
      <c r="G2260" t="s">
        <v>62</v>
      </c>
      <c r="H2260" t="s">
        <v>220</v>
      </c>
      <c r="I2260" t="s">
        <v>52</v>
      </c>
      <c r="J2260" t="s">
        <v>65</v>
      </c>
      <c r="K2260" t="s">
        <v>54</v>
      </c>
      <c r="L2260" t="s">
        <v>87</v>
      </c>
      <c r="M2260" t="s">
        <v>56</v>
      </c>
      <c r="N2260" t="s">
        <v>109</v>
      </c>
      <c r="O2260" t="s">
        <v>58</v>
      </c>
      <c r="P2260">
        <v>53</v>
      </c>
      <c r="Q2260">
        <v>56</v>
      </c>
      <c r="R2260">
        <v>56</v>
      </c>
      <c r="S2260">
        <v>1</v>
      </c>
      <c r="T2260">
        <f t="shared" si="315"/>
        <v>55</v>
      </c>
      <c r="U2260">
        <v>51</v>
      </c>
      <c r="V2260">
        <f t="shared" si="316"/>
        <v>4</v>
      </c>
      <c r="W2260" s="3">
        <f t="shared" si="317"/>
        <v>1.7857142857142856E-2</v>
      </c>
      <c r="X2260">
        <v>33</v>
      </c>
      <c r="Y2260" s="4">
        <v>0.4</v>
      </c>
      <c r="Z2260" s="4">
        <v>1.3</v>
      </c>
      <c r="AA2260" s="5">
        <v>56024.17</v>
      </c>
      <c r="AB2260" s="5">
        <f t="shared" si="318"/>
        <v>2857232.67</v>
      </c>
      <c r="AC2260" s="5">
        <v>35843.75</v>
      </c>
      <c r="AD2260" s="5">
        <f t="shared" si="319"/>
        <v>2007250</v>
      </c>
      <c r="AE2260" s="5">
        <v>130942.57</v>
      </c>
      <c r="AF2260" s="5">
        <v>35413.24</v>
      </c>
      <c r="AG2260" s="5">
        <v>9844.9699999999993</v>
      </c>
      <c r="AH2260" s="5">
        <v>1885</v>
      </c>
      <c r="AI2260" s="5">
        <v>5050.9799999999996</v>
      </c>
      <c r="AJ2260">
        <v>0</v>
      </c>
      <c r="AK2260" s="5">
        <v>0</v>
      </c>
      <c r="AL2260" s="5">
        <v>4451.6400000000003</v>
      </c>
      <c r="AM2260" s="5">
        <v>73744.42</v>
      </c>
      <c r="AN2260">
        <v>8</v>
      </c>
      <c r="AO2260">
        <v>9</v>
      </c>
      <c r="AP2260" t="str">
        <f t="shared" si="320"/>
        <v>No</v>
      </c>
      <c r="AQ2260">
        <v>1</v>
      </c>
      <c r="AR2260" s="5">
        <f t="shared" si="321"/>
        <v>2268582.8199999998</v>
      </c>
      <c r="AS2260" s="5">
        <f t="shared" si="322"/>
        <v>588649.85</v>
      </c>
      <c r="AT2260" t="s">
        <v>59</v>
      </c>
      <c r="AU2260" t="s">
        <v>6164</v>
      </c>
      <c r="AV2260" t="s">
        <v>6165</v>
      </c>
      <c r="AW2260" t="s">
        <v>6166</v>
      </c>
      <c r="AX2260" t="s">
        <v>6184</v>
      </c>
      <c r="AY2260">
        <v>55</v>
      </c>
      <c r="AZ2260">
        <v>0</v>
      </c>
      <c r="BA2260">
        <v>28</v>
      </c>
      <c r="BB2260" t="s">
        <v>6180</v>
      </c>
      <c r="BC2260">
        <v>0</v>
      </c>
      <c r="BD2260">
        <v>1</v>
      </c>
      <c r="BE2260" t="s">
        <v>6196</v>
      </c>
      <c r="BF2260" t="s">
        <v>6170</v>
      </c>
      <c r="BG2260">
        <v>0</v>
      </c>
      <c r="BH2260" t="s">
        <v>6171</v>
      </c>
      <c r="BI2260">
        <v>46</v>
      </c>
      <c r="BJ2260" t="s">
        <v>6172</v>
      </c>
      <c r="BK2260">
        <v>0</v>
      </c>
      <c r="BL2260">
        <v>61</v>
      </c>
      <c r="BM2260" s="3">
        <f t="shared" si="323"/>
        <v>0.91803278688524592</v>
      </c>
    </row>
    <row r="2261" spans="1:65">
      <c r="A2261" t="s">
        <v>2394</v>
      </c>
      <c r="B2261" s="2">
        <v>45794</v>
      </c>
      <c r="C2261" t="s">
        <v>1632</v>
      </c>
      <c r="D2261" t="s">
        <v>2135</v>
      </c>
      <c r="E2261">
        <v>5</v>
      </c>
      <c r="F2261" t="s">
        <v>78</v>
      </c>
      <c r="G2261" t="s">
        <v>50</v>
      </c>
      <c r="H2261" t="s">
        <v>173</v>
      </c>
      <c r="I2261" t="s">
        <v>64</v>
      </c>
      <c r="J2261" t="s">
        <v>81</v>
      </c>
      <c r="K2261" t="s">
        <v>66</v>
      </c>
      <c r="L2261" t="s">
        <v>92</v>
      </c>
      <c r="M2261" t="s">
        <v>56</v>
      </c>
      <c r="N2261" t="s">
        <v>57</v>
      </c>
      <c r="O2261" t="s">
        <v>70</v>
      </c>
      <c r="P2261">
        <v>41</v>
      </c>
      <c r="Q2261">
        <v>43</v>
      </c>
      <c r="R2261">
        <v>40</v>
      </c>
      <c r="S2261">
        <v>1</v>
      </c>
      <c r="T2261">
        <f t="shared" si="315"/>
        <v>39</v>
      </c>
      <c r="U2261">
        <v>39</v>
      </c>
      <c r="V2261">
        <f t="shared" si="316"/>
        <v>0</v>
      </c>
      <c r="W2261" s="3">
        <f t="shared" si="317"/>
        <v>2.5000000000000001E-2</v>
      </c>
      <c r="X2261">
        <v>35</v>
      </c>
      <c r="Y2261" s="4">
        <v>1.4</v>
      </c>
      <c r="Z2261" s="4">
        <v>1.4</v>
      </c>
      <c r="AA2261" s="5">
        <v>74005.960000000006</v>
      </c>
      <c r="AB2261" s="5">
        <f t="shared" si="318"/>
        <v>2886232.44</v>
      </c>
      <c r="AC2261" s="5">
        <v>53731.71</v>
      </c>
      <c r="AD2261" s="5">
        <f t="shared" si="319"/>
        <v>2149268.4</v>
      </c>
      <c r="AE2261" s="5">
        <v>116769.62</v>
      </c>
      <c r="AF2261" s="5">
        <v>37114.26</v>
      </c>
      <c r="AG2261" s="5">
        <v>9900.34</v>
      </c>
      <c r="AH2261" s="5">
        <v>2030</v>
      </c>
      <c r="AI2261" s="5">
        <v>7555.56</v>
      </c>
      <c r="AJ2261">
        <v>0</v>
      </c>
      <c r="AK2261" s="5">
        <v>0</v>
      </c>
      <c r="AL2261" s="5">
        <v>0</v>
      </c>
      <c r="AM2261" s="5">
        <v>26751.97</v>
      </c>
      <c r="AN2261">
        <v>4</v>
      </c>
      <c r="AO2261">
        <v>4</v>
      </c>
      <c r="AP2261" t="str">
        <f t="shared" si="320"/>
        <v>Yes</v>
      </c>
      <c r="AQ2261">
        <v>1</v>
      </c>
      <c r="AR2261" s="5">
        <f t="shared" si="321"/>
        <v>2349390.15</v>
      </c>
      <c r="AS2261" s="5">
        <f t="shared" si="322"/>
        <v>536842.29</v>
      </c>
      <c r="AT2261" t="s">
        <v>59</v>
      </c>
      <c r="AU2261" t="s">
        <v>6164</v>
      </c>
      <c r="AV2261" t="s">
        <v>6165</v>
      </c>
      <c r="AW2261" t="s">
        <v>6166</v>
      </c>
      <c r="AX2261" t="s">
        <v>6167</v>
      </c>
      <c r="AY2261">
        <v>44</v>
      </c>
      <c r="AZ2261">
        <v>0</v>
      </c>
      <c r="BA2261">
        <v>0</v>
      </c>
      <c r="BB2261" t="s">
        <v>6168</v>
      </c>
      <c r="BC2261">
        <v>0</v>
      </c>
      <c r="BD2261">
        <v>0</v>
      </c>
      <c r="BE2261" t="s">
        <v>6169</v>
      </c>
      <c r="BF2261" t="s">
        <v>6170</v>
      </c>
      <c r="BG2261">
        <v>2</v>
      </c>
      <c r="BH2261" t="s">
        <v>6209</v>
      </c>
      <c r="BI2261">
        <v>76</v>
      </c>
      <c r="BJ2261" t="s">
        <v>6193</v>
      </c>
      <c r="BK2261">
        <v>0</v>
      </c>
      <c r="BL2261">
        <v>48</v>
      </c>
      <c r="BM2261" s="3">
        <f t="shared" si="323"/>
        <v>0.83333333333333337</v>
      </c>
    </row>
    <row r="2262" spans="1:65">
      <c r="A2262" t="s">
        <v>2395</v>
      </c>
      <c r="B2262" s="2">
        <v>45794</v>
      </c>
      <c r="C2262" t="s">
        <v>1632</v>
      </c>
      <c r="D2262" t="s">
        <v>2135</v>
      </c>
      <c r="E2262">
        <v>5</v>
      </c>
      <c r="F2262" t="s">
        <v>72</v>
      </c>
      <c r="G2262" t="s">
        <v>62</v>
      </c>
      <c r="H2262" t="s">
        <v>155</v>
      </c>
      <c r="I2262" t="s">
        <v>64</v>
      </c>
      <c r="J2262" t="s">
        <v>53</v>
      </c>
      <c r="K2262" t="s">
        <v>66</v>
      </c>
      <c r="L2262" t="s">
        <v>87</v>
      </c>
      <c r="M2262" t="s">
        <v>68</v>
      </c>
      <c r="N2262" t="s">
        <v>69</v>
      </c>
      <c r="O2262" t="s">
        <v>70</v>
      </c>
      <c r="P2262">
        <v>74</v>
      </c>
      <c r="Q2262">
        <v>78</v>
      </c>
      <c r="R2262">
        <v>77</v>
      </c>
      <c r="S2262">
        <v>2</v>
      </c>
      <c r="T2262">
        <f t="shared" si="315"/>
        <v>75</v>
      </c>
      <c r="U2262">
        <v>74</v>
      </c>
      <c r="V2262">
        <f t="shared" si="316"/>
        <v>1</v>
      </c>
      <c r="W2262" s="3">
        <f t="shared" si="317"/>
        <v>2.5974025974025976E-2</v>
      </c>
      <c r="X2262">
        <v>14</v>
      </c>
      <c r="Y2262" s="4">
        <v>0.6</v>
      </c>
      <c r="Z2262" s="4">
        <v>1.7</v>
      </c>
      <c r="AA2262" s="5">
        <v>30341.55</v>
      </c>
      <c r="AB2262" s="5">
        <f t="shared" si="318"/>
        <v>2245274.7000000002</v>
      </c>
      <c r="AC2262" s="5">
        <v>23116.7</v>
      </c>
      <c r="AD2262" s="5">
        <f t="shared" si="319"/>
        <v>1779985.9</v>
      </c>
      <c r="AE2262" s="5">
        <v>129369.87</v>
      </c>
      <c r="AF2262" s="5">
        <v>34275.58</v>
      </c>
      <c r="AG2262" s="5">
        <v>7781.39</v>
      </c>
      <c r="AH2262" s="5">
        <v>2465</v>
      </c>
      <c r="AI2262" s="5">
        <v>7040</v>
      </c>
      <c r="AJ2262">
        <v>1</v>
      </c>
      <c r="AK2262" s="5">
        <v>8563.32</v>
      </c>
      <c r="AL2262" s="5">
        <v>32497.57</v>
      </c>
      <c r="AM2262" s="5">
        <v>79366.179999999993</v>
      </c>
      <c r="AN2262">
        <v>4</v>
      </c>
      <c r="AO2262">
        <v>2</v>
      </c>
      <c r="AP2262" t="str">
        <f t="shared" si="320"/>
        <v>Yes</v>
      </c>
      <c r="AQ2262">
        <v>1</v>
      </c>
      <c r="AR2262" s="5">
        <f t="shared" si="321"/>
        <v>2081344.81</v>
      </c>
      <c r="AS2262" s="5">
        <f t="shared" si="322"/>
        <v>163929.89000000001</v>
      </c>
      <c r="AT2262" t="s">
        <v>59</v>
      </c>
      <c r="AU2262" t="s">
        <v>6189</v>
      </c>
      <c r="AV2262" t="s">
        <v>6190</v>
      </c>
      <c r="AW2262" t="s">
        <v>6183</v>
      </c>
      <c r="AX2262" t="s">
        <v>6167</v>
      </c>
      <c r="AY2262">
        <v>77</v>
      </c>
      <c r="AZ2262">
        <v>0</v>
      </c>
      <c r="BA2262">
        <v>18</v>
      </c>
      <c r="BB2262" t="s">
        <v>6180</v>
      </c>
      <c r="BC2262">
        <v>0</v>
      </c>
      <c r="BD2262">
        <v>0</v>
      </c>
      <c r="BE2262" t="s">
        <v>6169</v>
      </c>
      <c r="BF2262" t="s">
        <v>6170</v>
      </c>
      <c r="BG2262">
        <v>0</v>
      </c>
      <c r="BH2262" t="s">
        <v>6171</v>
      </c>
      <c r="BI2262">
        <v>30</v>
      </c>
      <c r="BJ2262" t="s">
        <v>6172</v>
      </c>
      <c r="BK2262">
        <v>0</v>
      </c>
      <c r="BL2262">
        <v>81</v>
      </c>
      <c r="BM2262" s="3">
        <f t="shared" si="323"/>
        <v>0.95061728395061729</v>
      </c>
    </row>
    <row r="2263" spans="1:65">
      <c r="A2263" t="s">
        <v>2396</v>
      </c>
      <c r="B2263" s="2">
        <v>45794</v>
      </c>
      <c r="C2263" t="s">
        <v>1632</v>
      </c>
      <c r="D2263" t="s">
        <v>2135</v>
      </c>
      <c r="E2263">
        <v>5</v>
      </c>
      <c r="F2263" t="s">
        <v>78</v>
      </c>
      <c r="G2263" t="s">
        <v>79</v>
      </c>
      <c r="H2263" t="s">
        <v>143</v>
      </c>
      <c r="I2263" t="s">
        <v>64</v>
      </c>
      <c r="J2263" t="s">
        <v>53</v>
      </c>
      <c r="K2263" t="s">
        <v>66</v>
      </c>
      <c r="L2263" t="s">
        <v>67</v>
      </c>
      <c r="M2263" t="s">
        <v>56</v>
      </c>
      <c r="N2263" t="s">
        <v>109</v>
      </c>
      <c r="O2263" t="s">
        <v>70</v>
      </c>
      <c r="P2263">
        <v>61</v>
      </c>
      <c r="Q2263">
        <v>65</v>
      </c>
      <c r="R2263">
        <v>62</v>
      </c>
      <c r="S2263">
        <v>2</v>
      </c>
      <c r="T2263">
        <f t="shared" si="315"/>
        <v>60</v>
      </c>
      <c r="U2263">
        <v>60</v>
      </c>
      <c r="V2263">
        <f t="shared" si="316"/>
        <v>0</v>
      </c>
      <c r="W2263" s="3">
        <f t="shared" si="317"/>
        <v>3.2258064516129031E-2</v>
      </c>
      <c r="X2263">
        <v>18</v>
      </c>
      <c r="Y2263" s="4">
        <v>0</v>
      </c>
      <c r="Z2263" s="4">
        <v>0.7</v>
      </c>
      <c r="AA2263" s="5">
        <v>30211.05</v>
      </c>
      <c r="AB2263" s="5">
        <f t="shared" si="318"/>
        <v>1812663</v>
      </c>
      <c r="AC2263" s="5">
        <v>22923.94</v>
      </c>
      <c r="AD2263" s="5">
        <f t="shared" si="319"/>
        <v>1421284.28</v>
      </c>
      <c r="AE2263" s="5">
        <v>101540.53</v>
      </c>
      <c r="AF2263" s="5">
        <v>29879.63</v>
      </c>
      <c r="AG2263" s="5">
        <v>8325.2999999999993</v>
      </c>
      <c r="AH2263" s="5">
        <v>1015</v>
      </c>
      <c r="AI2263" s="5">
        <v>7085.71</v>
      </c>
      <c r="AJ2263">
        <v>0</v>
      </c>
      <c r="AK2263" s="5">
        <v>0</v>
      </c>
      <c r="AL2263" s="5">
        <v>31740.84</v>
      </c>
      <c r="AM2263" s="5">
        <v>132444.20000000001</v>
      </c>
      <c r="AN2263">
        <v>8</v>
      </c>
      <c r="AO2263">
        <v>11</v>
      </c>
      <c r="AP2263" t="str">
        <f t="shared" si="320"/>
        <v>No</v>
      </c>
      <c r="AQ2263">
        <v>2</v>
      </c>
      <c r="AR2263" s="5">
        <f t="shared" si="321"/>
        <v>1733315.49</v>
      </c>
      <c r="AS2263" s="5">
        <f t="shared" si="322"/>
        <v>79347.509999999995</v>
      </c>
      <c r="AT2263" t="s">
        <v>59</v>
      </c>
      <c r="AU2263" t="s">
        <v>6164</v>
      </c>
      <c r="AV2263" t="s">
        <v>6165</v>
      </c>
      <c r="AW2263" t="s">
        <v>6166</v>
      </c>
      <c r="AX2263" t="s">
        <v>6167</v>
      </c>
      <c r="AY2263">
        <v>64</v>
      </c>
      <c r="AZ2263">
        <v>0</v>
      </c>
      <c r="BA2263">
        <v>0</v>
      </c>
      <c r="BB2263" t="s">
        <v>6168</v>
      </c>
      <c r="BC2263">
        <v>2</v>
      </c>
      <c r="BD2263">
        <v>1</v>
      </c>
      <c r="BE2263" t="s">
        <v>6178</v>
      </c>
      <c r="BF2263" t="s">
        <v>6170</v>
      </c>
      <c r="BG2263">
        <v>0</v>
      </c>
      <c r="BH2263" t="s">
        <v>6171</v>
      </c>
      <c r="BI2263">
        <v>32</v>
      </c>
      <c r="BJ2263" t="s">
        <v>6172</v>
      </c>
      <c r="BK2263">
        <v>0</v>
      </c>
      <c r="BL2263">
        <v>71</v>
      </c>
      <c r="BM2263" s="3">
        <f t="shared" si="323"/>
        <v>0.87323943661971826</v>
      </c>
    </row>
    <row r="2264" spans="1:65">
      <c r="A2264" t="s">
        <v>2397</v>
      </c>
      <c r="B2264" s="2">
        <v>45794</v>
      </c>
      <c r="C2264" t="s">
        <v>1632</v>
      </c>
      <c r="D2264" t="s">
        <v>2135</v>
      </c>
      <c r="E2264">
        <v>5</v>
      </c>
      <c r="F2264" t="s">
        <v>78</v>
      </c>
      <c r="G2264" t="s">
        <v>79</v>
      </c>
      <c r="H2264" t="s">
        <v>136</v>
      </c>
      <c r="I2264" t="s">
        <v>64</v>
      </c>
      <c r="J2264" t="s">
        <v>65</v>
      </c>
      <c r="K2264" t="s">
        <v>75</v>
      </c>
      <c r="L2264" t="s">
        <v>67</v>
      </c>
      <c r="M2264" t="s">
        <v>68</v>
      </c>
      <c r="N2264" t="s">
        <v>57</v>
      </c>
      <c r="O2264" t="s">
        <v>58</v>
      </c>
      <c r="P2264">
        <v>52</v>
      </c>
      <c r="Q2264">
        <v>52</v>
      </c>
      <c r="R2264">
        <v>52</v>
      </c>
      <c r="S2264">
        <v>4</v>
      </c>
      <c r="T2264">
        <f t="shared" si="315"/>
        <v>48</v>
      </c>
      <c r="U2264">
        <v>48</v>
      </c>
      <c r="V2264">
        <f t="shared" si="316"/>
        <v>0</v>
      </c>
      <c r="W2264" s="3">
        <f t="shared" si="317"/>
        <v>7.6923076923076927E-2</v>
      </c>
      <c r="X2264">
        <v>22</v>
      </c>
      <c r="Y2264" s="4">
        <v>5.4</v>
      </c>
      <c r="Z2264" s="4">
        <v>1.4</v>
      </c>
      <c r="AA2264" s="5">
        <v>51847.08</v>
      </c>
      <c r="AB2264" s="5">
        <f t="shared" si="318"/>
        <v>2488659.84</v>
      </c>
      <c r="AC2264" s="5">
        <v>32483.49</v>
      </c>
      <c r="AD2264" s="5">
        <f t="shared" si="319"/>
        <v>1689141.48</v>
      </c>
      <c r="AE2264" s="5">
        <v>112816.81</v>
      </c>
      <c r="AF2264" s="5">
        <v>35424.15</v>
      </c>
      <c r="AG2264" s="5">
        <v>34777.32</v>
      </c>
      <c r="AH2264" s="5">
        <v>2030</v>
      </c>
      <c r="AI2264" s="5">
        <v>61687.01</v>
      </c>
      <c r="AJ2264">
        <v>1</v>
      </c>
      <c r="AK2264" s="5">
        <v>14008.45</v>
      </c>
      <c r="AL2264" s="5">
        <v>0</v>
      </c>
      <c r="AM2264" s="5">
        <v>35719.01</v>
      </c>
      <c r="AN2264">
        <v>4</v>
      </c>
      <c r="AO2264">
        <v>5</v>
      </c>
      <c r="AP2264" t="str">
        <f t="shared" si="320"/>
        <v>No</v>
      </c>
      <c r="AQ2264">
        <v>2</v>
      </c>
      <c r="AR2264" s="5">
        <f t="shared" si="321"/>
        <v>1985604.23</v>
      </c>
      <c r="AS2264" s="5">
        <f t="shared" si="322"/>
        <v>503055.61</v>
      </c>
      <c r="AT2264" t="s">
        <v>1641</v>
      </c>
      <c r="AU2264" t="s">
        <v>6199</v>
      </c>
      <c r="AV2264" t="s">
        <v>6200</v>
      </c>
      <c r="AW2264" t="s">
        <v>6175</v>
      </c>
      <c r="AX2264" t="s">
        <v>6184</v>
      </c>
      <c r="AY2264">
        <v>55</v>
      </c>
      <c r="AZ2264">
        <v>0</v>
      </c>
      <c r="BA2264">
        <v>0</v>
      </c>
      <c r="BB2264" t="s">
        <v>6168</v>
      </c>
      <c r="BC2264">
        <v>0</v>
      </c>
      <c r="BD2264">
        <v>1</v>
      </c>
      <c r="BE2264" t="s">
        <v>6188</v>
      </c>
      <c r="BF2264" t="s">
        <v>6210</v>
      </c>
      <c r="BG2264">
        <v>1</v>
      </c>
      <c r="BH2264" t="s">
        <v>6186</v>
      </c>
      <c r="BI2264">
        <v>43</v>
      </c>
      <c r="BJ2264" t="s">
        <v>6172</v>
      </c>
      <c r="BK2264">
        <v>0</v>
      </c>
      <c r="BL2264">
        <v>58</v>
      </c>
      <c r="BM2264" s="3">
        <f t="shared" si="323"/>
        <v>0.89655172413793105</v>
      </c>
    </row>
    <row r="2265" spans="1:65">
      <c r="A2265" t="s">
        <v>2398</v>
      </c>
      <c r="B2265" s="2">
        <v>45794</v>
      </c>
      <c r="C2265" t="s">
        <v>1632</v>
      </c>
      <c r="D2265" t="s">
        <v>2135</v>
      </c>
      <c r="E2265">
        <v>5</v>
      </c>
      <c r="F2265" t="s">
        <v>72</v>
      </c>
      <c r="G2265" t="s">
        <v>62</v>
      </c>
      <c r="H2265" t="s">
        <v>220</v>
      </c>
      <c r="I2265" t="s">
        <v>64</v>
      </c>
      <c r="J2265" t="s">
        <v>81</v>
      </c>
      <c r="K2265" t="s">
        <v>75</v>
      </c>
      <c r="L2265" t="s">
        <v>67</v>
      </c>
      <c r="M2265" t="s">
        <v>56</v>
      </c>
      <c r="N2265" t="s">
        <v>69</v>
      </c>
      <c r="O2265" t="s">
        <v>70</v>
      </c>
      <c r="P2265">
        <v>32</v>
      </c>
      <c r="Q2265">
        <v>34</v>
      </c>
      <c r="R2265">
        <v>34</v>
      </c>
      <c r="S2265">
        <v>1</v>
      </c>
      <c r="T2265">
        <f t="shared" si="315"/>
        <v>33</v>
      </c>
      <c r="U2265">
        <v>31</v>
      </c>
      <c r="V2265">
        <f t="shared" si="316"/>
        <v>2</v>
      </c>
      <c r="W2265" s="3">
        <f t="shared" si="317"/>
        <v>2.9411764705882353E-2</v>
      </c>
      <c r="X2265">
        <v>25</v>
      </c>
      <c r="Y2265" s="4">
        <v>5.8</v>
      </c>
      <c r="Z2265" s="4">
        <v>1.8</v>
      </c>
      <c r="AA2265" s="5">
        <v>78278.13</v>
      </c>
      <c r="AB2265" s="5">
        <f t="shared" si="318"/>
        <v>2426622.0299999998</v>
      </c>
      <c r="AC2265" s="5">
        <v>51982.879999999997</v>
      </c>
      <c r="AD2265" s="5">
        <f t="shared" si="319"/>
        <v>1767417.92</v>
      </c>
      <c r="AE2265" s="5">
        <v>99178.83</v>
      </c>
      <c r="AF2265" s="5">
        <v>28785.1</v>
      </c>
      <c r="AG2265" s="5">
        <v>8758.73</v>
      </c>
      <c r="AH2265" s="5">
        <v>2610</v>
      </c>
      <c r="AI2265" s="5">
        <v>7458.06</v>
      </c>
      <c r="AJ2265">
        <v>0</v>
      </c>
      <c r="AK2265" s="5">
        <v>0</v>
      </c>
      <c r="AL2265" s="5">
        <v>3265.31</v>
      </c>
      <c r="AM2265" s="5">
        <v>18878.37</v>
      </c>
      <c r="AN2265">
        <v>4</v>
      </c>
      <c r="AO2265">
        <v>3</v>
      </c>
      <c r="AP2265" t="str">
        <f t="shared" si="320"/>
        <v>Yes</v>
      </c>
      <c r="AQ2265">
        <v>0</v>
      </c>
      <c r="AR2265" s="5">
        <f t="shared" si="321"/>
        <v>1936352.32</v>
      </c>
      <c r="AS2265" s="5">
        <f t="shared" si="322"/>
        <v>490269.71</v>
      </c>
      <c r="AT2265" t="s">
        <v>59</v>
      </c>
      <c r="AU2265" t="s">
        <v>6164</v>
      </c>
      <c r="AV2265" t="s">
        <v>6165</v>
      </c>
      <c r="AW2265" t="s">
        <v>6166</v>
      </c>
      <c r="AX2265" t="s">
        <v>6184</v>
      </c>
      <c r="AY2265">
        <v>33</v>
      </c>
      <c r="AZ2265">
        <v>0</v>
      </c>
      <c r="BA2265">
        <v>15</v>
      </c>
      <c r="BB2265" t="s">
        <v>6180</v>
      </c>
      <c r="BC2265">
        <v>0</v>
      </c>
      <c r="BD2265">
        <v>0</v>
      </c>
      <c r="BE2265" t="s">
        <v>6169</v>
      </c>
      <c r="BF2265" t="s">
        <v>6170</v>
      </c>
      <c r="BG2265">
        <v>0</v>
      </c>
      <c r="BH2265" t="s">
        <v>6171</v>
      </c>
      <c r="BI2265">
        <v>31</v>
      </c>
      <c r="BJ2265" t="s">
        <v>6172</v>
      </c>
      <c r="BK2265">
        <v>0</v>
      </c>
      <c r="BL2265">
        <v>51</v>
      </c>
      <c r="BM2265" s="3">
        <f t="shared" si="323"/>
        <v>0.66666666666666663</v>
      </c>
    </row>
    <row r="2266" spans="1:65">
      <c r="A2266" t="s">
        <v>2399</v>
      </c>
      <c r="B2266" s="2">
        <v>45794</v>
      </c>
      <c r="C2266" t="s">
        <v>1632</v>
      </c>
      <c r="D2266" t="s">
        <v>2135</v>
      </c>
      <c r="E2266">
        <v>5</v>
      </c>
      <c r="F2266" t="s">
        <v>49</v>
      </c>
      <c r="G2266" t="s">
        <v>62</v>
      </c>
      <c r="H2266" t="s">
        <v>125</v>
      </c>
      <c r="I2266" t="s">
        <v>74</v>
      </c>
      <c r="J2266" t="s">
        <v>53</v>
      </c>
      <c r="K2266" t="s">
        <v>66</v>
      </c>
      <c r="L2266" t="s">
        <v>92</v>
      </c>
      <c r="M2266" t="s">
        <v>68</v>
      </c>
      <c r="N2266" t="s">
        <v>94</v>
      </c>
      <c r="O2266" t="s">
        <v>70</v>
      </c>
      <c r="P2266">
        <v>74</v>
      </c>
      <c r="Q2266">
        <v>76</v>
      </c>
      <c r="R2266">
        <v>76</v>
      </c>
      <c r="S2266">
        <v>2</v>
      </c>
      <c r="T2266">
        <f t="shared" si="315"/>
        <v>74</v>
      </c>
      <c r="U2266">
        <v>71</v>
      </c>
      <c r="V2266">
        <f t="shared" si="316"/>
        <v>3</v>
      </c>
      <c r="W2266" s="3">
        <f t="shared" si="317"/>
        <v>2.6315789473684209E-2</v>
      </c>
      <c r="X2266">
        <v>31</v>
      </c>
      <c r="Y2266" s="4">
        <v>3.3</v>
      </c>
      <c r="Z2266" s="4">
        <v>1.8</v>
      </c>
      <c r="AA2266" s="5">
        <v>30848.11</v>
      </c>
      <c r="AB2266" s="5">
        <f t="shared" si="318"/>
        <v>2190215.81</v>
      </c>
      <c r="AC2266" s="5">
        <v>22615.06</v>
      </c>
      <c r="AD2266" s="5">
        <f t="shared" si="319"/>
        <v>1718744.56</v>
      </c>
      <c r="AE2266" s="5">
        <v>130038.46</v>
      </c>
      <c r="AF2266" s="5">
        <v>35052.089999999997</v>
      </c>
      <c r="AG2266" s="5">
        <v>10257.09</v>
      </c>
      <c r="AH2266" s="5">
        <v>2610</v>
      </c>
      <c r="AI2266" s="5">
        <v>7049.28</v>
      </c>
      <c r="AJ2266">
        <v>1</v>
      </c>
      <c r="AK2266" s="5">
        <v>8480.5300000000007</v>
      </c>
      <c r="AL2266" s="5">
        <v>34051.300000000003</v>
      </c>
      <c r="AM2266" s="5">
        <v>76854.89</v>
      </c>
      <c r="AN2266">
        <v>4</v>
      </c>
      <c r="AO2266">
        <v>4</v>
      </c>
      <c r="AP2266" t="str">
        <f t="shared" si="320"/>
        <v>Yes</v>
      </c>
      <c r="AQ2266">
        <v>2</v>
      </c>
      <c r="AR2266" s="5">
        <f t="shared" si="321"/>
        <v>2023138.2</v>
      </c>
      <c r="AS2266" s="5">
        <f t="shared" si="322"/>
        <v>167077.60999999999</v>
      </c>
      <c r="AT2266" t="s">
        <v>116</v>
      </c>
      <c r="AU2266" t="s">
        <v>6181</v>
      </c>
      <c r="AV2266" t="s">
        <v>6182</v>
      </c>
      <c r="AW2266" t="s">
        <v>6183</v>
      </c>
      <c r="AX2266" t="s">
        <v>6184</v>
      </c>
      <c r="AY2266">
        <v>75</v>
      </c>
      <c r="AZ2266">
        <v>0</v>
      </c>
      <c r="BA2266">
        <v>24</v>
      </c>
      <c r="BB2266" t="s">
        <v>6198</v>
      </c>
      <c r="BC2266">
        <v>0</v>
      </c>
      <c r="BD2266">
        <v>0</v>
      </c>
      <c r="BE2266" t="s">
        <v>6169</v>
      </c>
      <c r="BF2266" t="s">
        <v>6170</v>
      </c>
      <c r="BG2266">
        <v>1</v>
      </c>
      <c r="BH2266" t="s">
        <v>6186</v>
      </c>
      <c r="BI2266">
        <v>33</v>
      </c>
      <c r="BJ2266" t="s">
        <v>6172</v>
      </c>
      <c r="BK2266">
        <v>0</v>
      </c>
      <c r="BL2266">
        <v>81</v>
      </c>
      <c r="BM2266" s="3">
        <f t="shared" si="323"/>
        <v>0.93827160493827155</v>
      </c>
    </row>
    <row r="2267" spans="1:65">
      <c r="A2267" t="s">
        <v>2400</v>
      </c>
      <c r="B2267" s="2">
        <v>45794</v>
      </c>
      <c r="C2267" t="s">
        <v>1632</v>
      </c>
      <c r="D2267" t="s">
        <v>2135</v>
      </c>
      <c r="E2267">
        <v>5</v>
      </c>
      <c r="F2267" t="s">
        <v>72</v>
      </c>
      <c r="G2267" t="s">
        <v>50</v>
      </c>
      <c r="H2267" t="s">
        <v>73</v>
      </c>
      <c r="I2267" t="s">
        <v>74</v>
      </c>
      <c r="J2267" t="s">
        <v>65</v>
      </c>
      <c r="K2267" t="s">
        <v>66</v>
      </c>
      <c r="L2267" t="s">
        <v>55</v>
      </c>
      <c r="M2267" t="s">
        <v>56</v>
      </c>
      <c r="N2267" t="s">
        <v>76</v>
      </c>
      <c r="O2267" t="s">
        <v>82</v>
      </c>
      <c r="P2267">
        <v>43</v>
      </c>
      <c r="Q2267">
        <v>45</v>
      </c>
      <c r="R2267">
        <v>44</v>
      </c>
      <c r="S2267">
        <v>1</v>
      </c>
      <c r="T2267">
        <f t="shared" si="315"/>
        <v>43</v>
      </c>
      <c r="U2267">
        <v>42</v>
      </c>
      <c r="V2267">
        <f t="shared" si="316"/>
        <v>1</v>
      </c>
      <c r="W2267" s="3">
        <f t="shared" si="317"/>
        <v>2.2727272727272728E-2</v>
      </c>
      <c r="X2267">
        <v>22</v>
      </c>
      <c r="Y2267" s="4">
        <v>0</v>
      </c>
      <c r="Z2267" s="4">
        <v>1.1000000000000001</v>
      </c>
      <c r="AA2267" s="5">
        <v>49428.05</v>
      </c>
      <c r="AB2267" s="5">
        <f t="shared" si="318"/>
        <v>2075978.1</v>
      </c>
      <c r="AC2267" s="5">
        <v>34617.33</v>
      </c>
      <c r="AD2267" s="5">
        <f t="shared" si="319"/>
        <v>1523162.52</v>
      </c>
      <c r="AE2267" s="5">
        <v>98476.26</v>
      </c>
      <c r="AF2267" s="5">
        <v>26808.17</v>
      </c>
      <c r="AG2267" s="5">
        <v>8862.66</v>
      </c>
      <c r="AH2267" s="5">
        <v>1595</v>
      </c>
      <c r="AI2267" s="5">
        <v>5060</v>
      </c>
      <c r="AJ2267">
        <v>0</v>
      </c>
      <c r="AK2267" s="5">
        <v>0</v>
      </c>
      <c r="AL2267" s="5">
        <v>1125.95</v>
      </c>
      <c r="AM2267" s="5">
        <v>28373.08</v>
      </c>
      <c r="AN2267">
        <v>4</v>
      </c>
      <c r="AO2267">
        <v>5</v>
      </c>
      <c r="AP2267" t="str">
        <f t="shared" si="320"/>
        <v>No</v>
      </c>
      <c r="AQ2267">
        <v>2</v>
      </c>
      <c r="AR2267" s="5">
        <f t="shared" si="321"/>
        <v>1693463.64</v>
      </c>
      <c r="AS2267" s="5">
        <f t="shared" si="322"/>
        <v>382514.46</v>
      </c>
      <c r="AT2267" t="s">
        <v>59</v>
      </c>
      <c r="AU2267" t="s">
        <v>6164</v>
      </c>
      <c r="AV2267" t="s">
        <v>6165</v>
      </c>
      <c r="AW2267" t="s">
        <v>6166</v>
      </c>
      <c r="AX2267" t="s">
        <v>6167</v>
      </c>
      <c r="AY2267">
        <v>45</v>
      </c>
      <c r="AZ2267">
        <v>0</v>
      </c>
      <c r="BA2267">
        <v>14</v>
      </c>
      <c r="BB2267" t="s">
        <v>6198</v>
      </c>
      <c r="BC2267">
        <v>1</v>
      </c>
      <c r="BD2267">
        <v>0</v>
      </c>
      <c r="BE2267" t="s">
        <v>6178</v>
      </c>
      <c r="BF2267" t="s">
        <v>6170</v>
      </c>
      <c r="BG2267">
        <v>1</v>
      </c>
      <c r="BH2267" t="s">
        <v>6186</v>
      </c>
      <c r="BI2267">
        <v>45</v>
      </c>
      <c r="BJ2267" t="s">
        <v>6172</v>
      </c>
      <c r="BK2267">
        <v>0</v>
      </c>
      <c r="BL2267">
        <v>65</v>
      </c>
      <c r="BM2267" s="3">
        <f t="shared" si="323"/>
        <v>0.67692307692307696</v>
      </c>
    </row>
    <row r="2268" spans="1:65">
      <c r="A2268" t="s">
        <v>2401</v>
      </c>
      <c r="B2268" s="2">
        <v>45794</v>
      </c>
      <c r="C2268" t="s">
        <v>1632</v>
      </c>
      <c r="D2268" t="s">
        <v>2135</v>
      </c>
      <c r="E2268">
        <v>5</v>
      </c>
      <c r="F2268" t="s">
        <v>49</v>
      </c>
      <c r="G2268" t="s">
        <v>50</v>
      </c>
      <c r="H2268" t="s">
        <v>89</v>
      </c>
      <c r="I2268" t="s">
        <v>74</v>
      </c>
      <c r="J2268" t="s">
        <v>53</v>
      </c>
      <c r="K2268" t="s">
        <v>54</v>
      </c>
      <c r="L2268" t="s">
        <v>92</v>
      </c>
      <c r="M2268" t="s">
        <v>56</v>
      </c>
      <c r="N2268" t="s">
        <v>94</v>
      </c>
      <c r="O2268" t="s">
        <v>58</v>
      </c>
      <c r="P2268">
        <v>75</v>
      </c>
      <c r="Q2268">
        <v>75</v>
      </c>
      <c r="R2268">
        <v>74</v>
      </c>
      <c r="S2268">
        <v>2</v>
      </c>
      <c r="T2268">
        <f t="shared" si="315"/>
        <v>72</v>
      </c>
      <c r="U2268">
        <v>72</v>
      </c>
      <c r="V2268">
        <f t="shared" si="316"/>
        <v>0</v>
      </c>
      <c r="W2268" s="3">
        <f t="shared" si="317"/>
        <v>2.7027027027027029E-2</v>
      </c>
      <c r="X2268">
        <v>23</v>
      </c>
      <c r="Y2268" s="4">
        <v>5.6</v>
      </c>
      <c r="Z2268" s="4">
        <v>1.5</v>
      </c>
      <c r="AA2268" s="5">
        <v>38469.870000000003</v>
      </c>
      <c r="AB2268" s="5">
        <f t="shared" si="318"/>
        <v>2769830.64</v>
      </c>
      <c r="AC2268" s="5">
        <v>23945.98</v>
      </c>
      <c r="AD2268" s="5">
        <f t="shared" si="319"/>
        <v>1772002.52</v>
      </c>
      <c r="AE2268" s="5">
        <v>124694.91</v>
      </c>
      <c r="AF2268" s="5">
        <v>34162.25</v>
      </c>
      <c r="AG2268" s="5">
        <v>8736.0300000000007</v>
      </c>
      <c r="AH2268" s="5">
        <v>2175</v>
      </c>
      <c r="AI2268" s="5">
        <v>7068.66</v>
      </c>
      <c r="AJ2268">
        <v>0</v>
      </c>
      <c r="AK2268" s="5">
        <v>0</v>
      </c>
      <c r="AL2268" s="5">
        <v>0</v>
      </c>
      <c r="AM2268" s="5">
        <v>43987.25</v>
      </c>
      <c r="AN2268">
        <v>4</v>
      </c>
      <c r="AO2268">
        <v>4</v>
      </c>
      <c r="AP2268" t="str">
        <f t="shared" si="320"/>
        <v>Yes</v>
      </c>
      <c r="AQ2268">
        <v>1</v>
      </c>
      <c r="AR2268" s="5">
        <f t="shared" si="321"/>
        <v>1992826.62</v>
      </c>
      <c r="AS2268" s="5">
        <f t="shared" si="322"/>
        <v>777004.02</v>
      </c>
      <c r="AT2268" t="s">
        <v>59</v>
      </c>
      <c r="AU2268" t="s">
        <v>6164</v>
      </c>
      <c r="AV2268" t="s">
        <v>6165</v>
      </c>
      <c r="AW2268" t="s">
        <v>6166</v>
      </c>
      <c r="AX2268" t="s">
        <v>6167</v>
      </c>
      <c r="AY2268">
        <v>78</v>
      </c>
      <c r="AZ2268">
        <v>0</v>
      </c>
      <c r="BA2268">
        <v>0</v>
      </c>
      <c r="BB2268" t="s">
        <v>6168</v>
      </c>
      <c r="BC2268">
        <v>0</v>
      </c>
      <c r="BD2268">
        <v>0</v>
      </c>
      <c r="BE2268" t="s">
        <v>6169</v>
      </c>
      <c r="BF2268" t="s">
        <v>6170</v>
      </c>
      <c r="BG2268">
        <v>0</v>
      </c>
      <c r="BH2268" t="s">
        <v>6171</v>
      </c>
      <c r="BI2268">
        <v>44</v>
      </c>
      <c r="BJ2268" t="s">
        <v>6172</v>
      </c>
      <c r="BK2268">
        <v>0</v>
      </c>
      <c r="BL2268">
        <v>81</v>
      </c>
      <c r="BM2268" s="3">
        <f t="shared" si="323"/>
        <v>0.9135802469135802</v>
      </c>
    </row>
    <row r="2269" spans="1:65">
      <c r="A2269" t="s">
        <v>2402</v>
      </c>
      <c r="B2269" s="2">
        <v>45794</v>
      </c>
      <c r="C2269" t="s">
        <v>1632</v>
      </c>
      <c r="D2269" t="s">
        <v>2135</v>
      </c>
      <c r="E2269">
        <v>5</v>
      </c>
      <c r="F2269" t="s">
        <v>49</v>
      </c>
      <c r="G2269" t="s">
        <v>79</v>
      </c>
      <c r="H2269" t="s">
        <v>111</v>
      </c>
      <c r="I2269" t="s">
        <v>64</v>
      </c>
      <c r="J2269" t="s">
        <v>53</v>
      </c>
      <c r="K2269" t="s">
        <v>66</v>
      </c>
      <c r="L2269" t="s">
        <v>67</v>
      </c>
      <c r="M2269" t="s">
        <v>68</v>
      </c>
      <c r="N2269" t="s">
        <v>69</v>
      </c>
      <c r="O2269" t="s">
        <v>120</v>
      </c>
      <c r="P2269">
        <v>84</v>
      </c>
      <c r="Q2269">
        <v>89</v>
      </c>
      <c r="R2269">
        <v>86</v>
      </c>
      <c r="S2269">
        <v>7</v>
      </c>
      <c r="T2269">
        <f t="shared" si="315"/>
        <v>79</v>
      </c>
      <c r="U2269">
        <v>79</v>
      </c>
      <c r="V2269">
        <f t="shared" si="316"/>
        <v>0</v>
      </c>
      <c r="W2269" s="3">
        <f t="shared" si="317"/>
        <v>8.1395348837209308E-2</v>
      </c>
      <c r="X2269">
        <v>32</v>
      </c>
      <c r="Y2269" s="4">
        <v>1.3</v>
      </c>
      <c r="Z2269" s="4">
        <v>1.5</v>
      </c>
      <c r="AA2269" s="5">
        <v>30695.73</v>
      </c>
      <c r="AB2269" s="5">
        <f t="shared" si="318"/>
        <v>2424962.67</v>
      </c>
      <c r="AC2269" s="5">
        <v>21902.53</v>
      </c>
      <c r="AD2269" s="5">
        <f t="shared" si="319"/>
        <v>1883617.58</v>
      </c>
      <c r="AE2269" s="5">
        <v>140594.32999999999</v>
      </c>
      <c r="AF2269" s="5">
        <v>39023.480000000003</v>
      </c>
      <c r="AG2269" s="5">
        <v>35163.53</v>
      </c>
      <c r="AH2269" s="5">
        <v>2175</v>
      </c>
      <c r="AI2269" s="5">
        <v>62782.32</v>
      </c>
      <c r="AJ2269">
        <v>2</v>
      </c>
      <c r="AK2269" s="5">
        <v>17393.11</v>
      </c>
      <c r="AL2269" s="5">
        <v>0</v>
      </c>
      <c r="AM2269" s="5">
        <v>55716.69</v>
      </c>
      <c r="AN2269">
        <v>4</v>
      </c>
      <c r="AO2269">
        <v>2</v>
      </c>
      <c r="AP2269" t="str">
        <f t="shared" si="320"/>
        <v>Yes</v>
      </c>
      <c r="AQ2269">
        <v>2</v>
      </c>
      <c r="AR2269" s="5">
        <f t="shared" si="321"/>
        <v>2236466.04</v>
      </c>
      <c r="AS2269" s="5">
        <f t="shared" si="322"/>
        <v>188496.63</v>
      </c>
      <c r="AT2269" t="s">
        <v>116</v>
      </c>
      <c r="AU2269" t="s">
        <v>6189</v>
      </c>
      <c r="AV2269" t="s">
        <v>6201</v>
      </c>
      <c r="AW2269" t="s">
        <v>6175</v>
      </c>
      <c r="AX2269" t="s">
        <v>6167</v>
      </c>
      <c r="AY2269">
        <v>87</v>
      </c>
      <c r="AZ2269">
        <v>1</v>
      </c>
      <c r="BA2269">
        <v>0</v>
      </c>
      <c r="BB2269" t="s">
        <v>6168</v>
      </c>
      <c r="BC2269">
        <v>0</v>
      </c>
      <c r="BD2269">
        <v>0</v>
      </c>
      <c r="BE2269" t="s">
        <v>6169</v>
      </c>
      <c r="BF2269" t="s">
        <v>6210</v>
      </c>
      <c r="BG2269">
        <v>0</v>
      </c>
      <c r="BH2269" t="s">
        <v>6171</v>
      </c>
      <c r="BI2269">
        <v>60</v>
      </c>
      <c r="BJ2269" t="s">
        <v>6187</v>
      </c>
      <c r="BK2269">
        <v>0</v>
      </c>
      <c r="BL2269">
        <v>94</v>
      </c>
      <c r="BM2269" s="3">
        <f t="shared" si="323"/>
        <v>0.91489361702127658</v>
      </c>
    </row>
    <row r="2270" spans="1:65">
      <c r="A2270" t="s">
        <v>2403</v>
      </c>
      <c r="B2270" s="2">
        <v>45794</v>
      </c>
      <c r="C2270" t="s">
        <v>1632</v>
      </c>
      <c r="D2270" t="s">
        <v>2135</v>
      </c>
      <c r="E2270">
        <v>5</v>
      </c>
      <c r="F2270" t="s">
        <v>61</v>
      </c>
      <c r="G2270" t="s">
        <v>50</v>
      </c>
      <c r="H2270" t="s">
        <v>157</v>
      </c>
      <c r="I2270" t="s">
        <v>74</v>
      </c>
      <c r="J2270" t="s">
        <v>81</v>
      </c>
      <c r="K2270" t="s">
        <v>54</v>
      </c>
      <c r="L2270" t="s">
        <v>92</v>
      </c>
      <c r="M2270" t="s">
        <v>56</v>
      </c>
      <c r="N2270" t="s">
        <v>109</v>
      </c>
      <c r="O2270" t="s">
        <v>58</v>
      </c>
      <c r="P2270">
        <v>43</v>
      </c>
      <c r="Q2270">
        <v>45</v>
      </c>
      <c r="R2270">
        <v>45</v>
      </c>
      <c r="S2270">
        <v>1</v>
      </c>
      <c r="T2270">
        <f t="shared" si="315"/>
        <v>44</v>
      </c>
      <c r="U2270">
        <v>43</v>
      </c>
      <c r="V2270">
        <f t="shared" si="316"/>
        <v>1</v>
      </c>
      <c r="W2270" s="3">
        <f t="shared" si="317"/>
        <v>2.2222222222222223E-2</v>
      </c>
      <c r="X2270">
        <v>16</v>
      </c>
      <c r="Y2270" s="4">
        <v>11</v>
      </c>
      <c r="Z2270" s="4">
        <v>1.9</v>
      </c>
      <c r="AA2270" s="5">
        <v>83180</v>
      </c>
      <c r="AB2270" s="5">
        <f t="shared" si="318"/>
        <v>3576740</v>
      </c>
      <c r="AC2270" s="5">
        <v>53330.11</v>
      </c>
      <c r="AD2270" s="5">
        <f t="shared" si="319"/>
        <v>2399854.9500000002</v>
      </c>
      <c r="AE2270" s="5">
        <v>139302</v>
      </c>
      <c r="AF2270" s="5">
        <v>37791.94</v>
      </c>
      <c r="AG2270" s="5">
        <v>8255.08</v>
      </c>
      <c r="AH2270" s="5">
        <v>2755</v>
      </c>
      <c r="AI2270" s="5">
        <v>7463.41</v>
      </c>
      <c r="AJ2270">
        <v>0</v>
      </c>
      <c r="AK2270" s="5">
        <v>0</v>
      </c>
      <c r="AL2270" s="5">
        <v>1713.56</v>
      </c>
      <c r="AM2270" s="5">
        <v>61621.29</v>
      </c>
      <c r="AN2270">
        <v>8</v>
      </c>
      <c r="AO2270">
        <v>8</v>
      </c>
      <c r="AP2270" t="str">
        <f t="shared" si="320"/>
        <v>Yes</v>
      </c>
      <c r="AQ2270">
        <v>0</v>
      </c>
      <c r="AR2270" s="5">
        <f t="shared" si="321"/>
        <v>2658757.23</v>
      </c>
      <c r="AS2270" s="5">
        <f t="shared" si="322"/>
        <v>917982.77</v>
      </c>
      <c r="AT2270" t="s">
        <v>59</v>
      </c>
      <c r="AU2270" t="s">
        <v>6164</v>
      </c>
      <c r="AV2270" t="s">
        <v>6165</v>
      </c>
      <c r="AW2270" t="s">
        <v>6166</v>
      </c>
      <c r="AX2270" t="s">
        <v>6177</v>
      </c>
      <c r="AY2270">
        <v>43</v>
      </c>
      <c r="AZ2270">
        <v>0</v>
      </c>
      <c r="BA2270">
        <v>13</v>
      </c>
      <c r="BB2270" t="s">
        <v>6180</v>
      </c>
      <c r="BC2270">
        <v>0</v>
      </c>
      <c r="BD2270">
        <v>0</v>
      </c>
      <c r="BE2270" t="s">
        <v>6169</v>
      </c>
      <c r="BF2270" t="s">
        <v>6170</v>
      </c>
      <c r="BG2270">
        <v>0</v>
      </c>
      <c r="BH2270" t="s">
        <v>6171</v>
      </c>
      <c r="BI2270">
        <v>16</v>
      </c>
      <c r="BJ2270" t="s">
        <v>6172</v>
      </c>
      <c r="BK2270">
        <v>0</v>
      </c>
      <c r="BL2270">
        <v>53</v>
      </c>
      <c r="BM2270" s="3">
        <f t="shared" si="323"/>
        <v>0.84905660377358494</v>
      </c>
    </row>
    <row r="2271" spans="1:65">
      <c r="A2271" t="s">
        <v>2404</v>
      </c>
      <c r="B2271" s="2">
        <v>45795</v>
      </c>
      <c r="C2271" t="s">
        <v>1632</v>
      </c>
      <c r="D2271" t="s">
        <v>2135</v>
      </c>
      <c r="E2271">
        <v>5</v>
      </c>
      <c r="F2271" t="s">
        <v>72</v>
      </c>
      <c r="G2271" t="s">
        <v>62</v>
      </c>
      <c r="H2271" t="s">
        <v>175</v>
      </c>
      <c r="I2271" t="s">
        <v>74</v>
      </c>
      <c r="J2271" t="s">
        <v>53</v>
      </c>
      <c r="K2271" t="s">
        <v>66</v>
      </c>
      <c r="L2271" t="s">
        <v>92</v>
      </c>
      <c r="M2271" t="s">
        <v>56</v>
      </c>
      <c r="N2271" t="s">
        <v>94</v>
      </c>
      <c r="O2271" t="s">
        <v>120</v>
      </c>
      <c r="P2271">
        <v>67</v>
      </c>
      <c r="Q2271">
        <v>73</v>
      </c>
      <c r="R2271">
        <v>73</v>
      </c>
      <c r="S2271">
        <v>1</v>
      </c>
      <c r="T2271">
        <f t="shared" si="315"/>
        <v>72</v>
      </c>
      <c r="U2271">
        <v>65</v>
      </c>
      <c r="V2271">
        <f t="shared" si="316"/>
        <v>7</v>
      </c>
      <c r="W2271" s="3">
        <f t="shared" si="317"/>
        <v>1.3698630136986301E-2</v>
      </c>
      <c r="X2271">
        <v>20</v>
      </c>
      <c r="Y2271" s="4">
        <v>4.4000000000000004</v>
      </c>
      <c r="Z2271" s="4">
        <v>1.3</v>
      </c>
      <c r="AA2271" s="5">
        <v>30582.85</v>
      </c>
      <c r="AB2271" s="5">
        <f t="shared" si="318"/>
        <v>1987885.25</v>
      </c>
      <c r="AC2271" s="5">
        <v>23877.63</v>
      </c>
      <c r="AD2271" s="5">
        <f t="shared" si="319"/>
        <v>1743066.99</v>
      </c>
      <c r="AE2271" s="5">
        <v>124561.3</v>
      </c>
      <c r="AF2271" s="5">
        <v>32429.71</v>
      </c>
      <c r="AG2271" s="5">
        <v>8223.92</v>
      </c>
      <c r="AH2271" s="5">
        <v>1885</v>
      </c>
      <c r="AI2271" s="5">
        <v>3539.39</v>
      </c>
      <c r="AJ2271">
        <v>0</v>
      </c>
      <c r="AK2271" s="5">
        <v>0</v>
      </c>
      <c r="AL2271" s="5">
        <v>36285.57</v>
      </c>
      <c r="AM2271" s="5">
        <v>80543.990000000005</v>
      </c>
      <c r="AN2271">
        <v>4</v>
      </c>
      <c r="AO2271">
        <v>5</v>
      </c>
      <c r="AP2271" t="str">
        <f t="shared" si="320"/>
        <v>No</v>
      </c>
      <c r="AQ2271">
        <v>2</v>
      </c>
      <c r="AR2271" s="5">
        <f t="shared" si="321"/>
        <v>2030535.87</v>
      </c>
      <c r="AS2271" s="5">
        <f t="shared" si="322"/>
        <v>-42650.62</v>
      </c>
      <c r="AT2271" t="s">
        <v>59</v>
      </c>
      <c r="AU2271" t="s">
        <v>6164</v>
      </c>
      <c r="AV2271" t="s">
        <v>6165</v>
      </c>
      <c r="AW2271" t="s">
        <v>6166</v>
      </c>
      <c r="AX2271" t="s">
        <v>6184</v>
      </c>
      <c r="AY2271">
        <v>68</v>
      </c>
      <c r="AZ2271">
        <v>0</v>
      </c>
      <c r="BA2271">
        <v>36</v>
      </c>
      <c r="BB2271" t="s">
        <v>6180</v>
      </c>
      <c r="BC2271">
        <v>1</v>
      </c>
      <c r="BD2271">
        <v>0</v>
      </c>
      <c r="BE2271" t="s">
        <v>6178</v>
      </c>
      <c r="BF2271" t="s">
        <v>6170</v>
      </c>
      <c r="BG2271">
        <v>0</v>
      </c>
      <c r="BH2271" t="s">
        <v>6171</v>
      </c>
      <c r="BI2271">
        <v>38</v>
      </c>
      <c r="BJ2271" t="s">
        <v>6172</v>
      </c>
      <c r="BK2271">
        <v>0</v>
      </c>
      <c r="BL2271">
        <v>81</v>
      </c>
      <c r="BM2271" s="3">
        <f t="shared" si="323"/>
        <v>0.90123456790123457</v>
      </c>
    </row>
    <row r="2272" spans="1:65">
      <c r="A2272" t="s">
        <v>2405</v>
      </c>
      <c r="B2272" s="2">
        <v>45795</v>
      </c>
      <c r="C2272" t="s">
        <v>1632</v>
      </c>
      <c r="D2272" t="s">
        <v>2135</v>
      </c>
      <c r="E2272">
        <v>5</v>
      </c>
      <c r="F2272" t="s">
        <v>49</v>
      </c>
      <c r="G2272" t="s">
        <v>79</v>
      </c>
      <c r="H2272" t="s">
        <v>262</v>
      </c>
      <c r="I2272" t="s">
        <v>64</v>
      </c>
      <c r="J2272" t="s">
        <v>53</v>
      </c>
      <c r="K2272" t="s">
        <v>75</v>
      </c>
      <c r="L2272" t="s">
        <v>92</v>
      </c>
      <c r="M2272" t="s">
        <v>68</v>
      </c>
      <c r="N2272" t="s">
        <v>94</v>
      </c>
      <c r="O2272" t="s">
        <v>120</v>
      </c>
      <c r="P2272">
        <v>60</v>
      </c>
      <c r="Q2272">
        <v>62</v>
      </c>
      <c r="R2272">
        <v>62</v>
      </c>
      <c r="S2272">
        <v>2</v>
      </c>
      <c r="T2272">
        <f t="shared" si="315"/>
        <v>60</v>
      </c>
      <c r="U2272">
        <v>59</v>
      </c>
      <c r="V2272">
        <f t="shared" si="316"/>
        <v>1</v>
      </c>
      <c r="W2272" s="3">
        <f t="shared" si="317"/>
        <v>3.2258064516129031E-2</v>
      </c>
      <c r="X2272">
        <v>12</v>
      </c>
      <c r="Y2272" s="4">
        <v>5.5</v>
      </c>
      <c r="Z2272" s="4">
        <v>1.9</v>
      </c>
      <c r="AA2272" s="5">
        <v>35591.879999999997</v>
      </c>
      <c r="AB2272" s="5">
        <f t="shared" si="318"/>
        <v>2099920.92</v>
      </c>
      <c r="AC2272" s="5">
        <v>22613.59</v>
      </c>
      <c r="AD2272" s="5">
        <f t="shared" si="319"/>
        <v>1402042.58</v>
      </c>
      <c r="AE2272" s="5">
        <v>101140.57</v>
      </c>
      <c r="AF2272" s="5">
        <v>27305.71</v>
      </c>
      <c r="AG2272" s="5">
        <v>7914.07</v>
      </c>
      <c r="AH2272" s="5">
        <v>2755</v>
      </c>
      <c r="AI2272" s="5">
        <v>7085.71</v>
      </c>
      <c r="AJ2272">
        <v>1</v>
      </c>
      <c r="AK2272" s="5">
        <v>8358.0300000000007</v>
      </c>
      <c r="AL2272" s="5">
        <v>710.82</v>
      </c>
      <c r="AM2272" s="5">
        <v>39736.53</v>
      </c>
      <c r="AN2272">
        <v>4</v>
      </c>
      <c r="AO2272">
        <v>5</v>
      </c>
      <c r="AP2272" t="str">
        <f t="shared" si="320"/>
        <v>No</v>
      </c>
      <c r="AQ2272">
        <v>3</v>
      </c>
      <c r="AR2272" s="5">
        <f t="shared" si="321"/>
        <v>1597049.02</v>
      </c>
      <c r="AS2272" s="5">
        <f t="shared" si="322"/>
        <v>502871.9</v>
      </c>
      <c r="AT2272" t="s">
        <v>116</v>
      </c>
      <c r="AU2272" t="s">
        <v>6181</v>
      </c>
      <c r="AV2272" t="s">
        <v>6182</v>
      </c>
      <c r="AW2272" t="s">
        <v>6183</v>
      </c>
      <c r="AX2272" t="s">
        <v>6184</v>
      </c>
      <c r="AY2272">
        <v>62</v>
      </c>
      <c r="AZ2272">
        <v>0</v>
      </c>
      <c r="BA2272">
        <v>15</v>
      </c>
      <c r="BB2272" t="s">
        <v>6191</v>
      </c>
      <c r="BC2272">
        <v>0</v>
      </c>
      <c r="BD2272">
        <v>1</v>
      </c>
      <c r="BE2272" t="s">
        <v>6188</v>
      </c>
      <c r="BF2272" t="s">
        <v>6170</v>
      </c>
      <c r="BG2272">
        <v>0</v>
      </c>
      <c r="BH2272" t="s">
        <v>6171</v>
      </c>
      <c r="BI2272">
        <v>28</v>
      </c>
      <c r="BJ2272" t="s">
        <v>6172</v>
      </c>
      <c r="BK2272">
        <v>0</v>
      </c>
      <c r="BL2272">
        <v>70</v>
      </c>
      <c r="BM2272" s="3">
        <f t="shared" si="323"/>
        <v>0.88571428571428568</v>
      </c>
    </row>
    <row r="2273" spans="1:65">
      <c r="A2273" t="s">
        <v>2406</v>
      </c>
      <c r="B2273" s="2">
        <v>45795</v>
      </c>
      <c r="C2273" t="s">
        <v>1632</v>
      </c>
      <c r="D2273" t="s">
        <v>2135</v>
      </c>
      <c r="E2273">
        <v>5</v>
      </c>
      <c r="F2273" t="s">
        <v>61</v>
      </c>
      <c r="G2273" t="s">
        <v>50</v>
      </c>
      <c r="H2273" t="s">
        <v>183</v>
      </c>
      <c r="I2273" t="s">
        <v>52</v>
      </c>
      <c r="J2273" t="s">
        <v>81</v>
      </c>
      <c r="K2273" t="s">
        <v>66</v>
      </c>
      <c r="L2273" t="s">
        <v>92</v>
      </c>
      <c r="M2273" t="s">
        <v>56</v>
      </c>
      <c r="N2273" t="s">
        <v>57</v>
      </c>
      <c r="O2273" t="s">
        <v>70</v>
      </c>
      <c r="P2273">
        <v>46</v>
      </c>
      <c r="Q2273">
        <v>49</v>
      </c>
      <c r="R2273">
        <v>49</v>
      </c>
      <c r="S2273">
        <v>1</v>
      </c>
      <c r="T2273">
        <f t="shared" si="315"/>
        <v>48</v>
      </c>
      <c r="U2273">
        <v>45</v>
      </c>
      <c r="V2273">
        <f t="shared" si="316"/>
        <v>3</v>
      </c>
      <c r="W2273" s="3">
        <f t="shared" si="317"/>
        <v>2.0408163265306121E-2</v>
      </c>
      <c r="X2273">
        <v>43</v>
      </c>
      <c r="Y2273" s="4">
        <v>4.5999999999999996</v>
      </c>
      <c r="Z2273" s="4">
        <v>2</v>
      </c>
      <c r="AA2273" s="5">
        <v>73562.47</v>
      </c>
      <c r="AB2273" s="5">
        <f t="shared" si="318"/>
        <v>3310311.15</v>
      </c>
      <c r="AC2273" s="5">
        <v>53455.6</v>
      </c>
      <c r="AD2273" s="5">
        <f t="shared" si="319"/>
        <v>2619324.4</v>
      </c>
      <c r="AE2273" s="5">
        <v>154693.14000000001</v>
      </c>
      <c r="AF2273" s="5">
        <v>42684.43</v>
      </c>
      <c r="AG2273" s="5">
        <v>12061.66</v>
      </c>
      <c r="AH2273" s="5">
        <v>2900</v>
      </c>
      <c r="AI2273" s="5">
        <v>7572.73</v>
      </c>
      <c r="AJ2273">
        <v>0</v>
      </c>
      <c r="AK2273" s="5">
        <v>0</v>
      </c>
      <c r="AL2273" s="5">
        <v>5184.7299999999996</v>
      </c>
      <c r="AM2273" s="5">
        <v>27440.13</v>
      </c>
      <c r="AN2273">
        <v>4</v>
      </c>
      <c r="AO2273">
        <v>4</v>
      </c>
      <c r="AP2273" t="str">
        <f t="shared" si="320"/>
        <v>Yes</v>
      </c>
      <c r="AQ2273">
        <v>0</v>
      </c>
      <c r="AR2273" s="5">
        <f t="shared" si="321"/>
        <v>2871861.22</v>
      </c>
      <c r="AS2273" s="5">
        <f t="shared" si="322"/>
        <v>438449.93</v>
      </c>
      <c r="AT2273" t="s">
        <v>59</v>
      </c>
      <c r="AU2273" t="s">
        <v>6164</v>
      </c>
      <c r="AV2273" t="s">
        <v>6165</v>
      </c>
      <c r="AW2273" t="s">
        <v>6166</v>
      </c>
      <c r="AX2273" t="s">
        <v>6184</v>
      </c>
      <c r="AY2273">
        <v>48</v>
      </c>
      <c r="AZ2273">
        <v>0</v>
      </c>
      <c r="BA2273">
        <v>20</v>
      </c>
      <c r="BB2273" t="s">
        <v>6180</v>
      </c>
      <c r="BC2273">
        <v>0</v>
      </c>
      <c r="BD2273">
        <v>0</v>
      </c>
      <c r="BE2273" t="s">
        <v>6169</v>
      </c>
      <c r="BF2273" t="s">
        <v>6170</v>
      </c>
      <c r="BG2273">
        <v>0</v>
      </c>
      <c r="BH2273" t="s">
        <v>6171</v>
      </c>
      <c r="BI2273">
        <v>23</v>
      </c>
      <c r="BJ2273" t="s">
        <v>6172</v>
      </c>
      <c r="BK2273">
        <v>0</v>
      </c>
      <c r="BL2273">
        <v>52</v>
      </c>
      <c r="BM2273" s="3">
        <f t="shared" si="323"/>
        <v>0.94230769230769229</v>
      </c>
    </row>
    <row r="2274" spans="1:65">
      <c r="A2274" t="s">
        <v>2407</v>
      </c>
      <c r="B2274" s="2">
        <v>45795</v>
      </c>
      <c r="C2274" t="s">
        <v>1632</v>
      </c>
      <c r="D2274" t="s">
        <v>2135</v>
      </c>
      <c r="E2274">
        <v>5</v>
      </c>
      <c r="F2274" t="s">
        <v>78</v>
      </c>
      <c r="G2274" t="s">
        <v>62</v>
      </c>
      <c r="H2274" t="s">
        <v>168</v>
      </c>
      <c r="I2274" t="s">
        <v>74</v>
      </c>
      <c r="J2274" t="s">
        <v>81</v>
      </c>
      <c r="K2274" t="s">
        <v>75</v>
      </c>
      <c r="L2274" t="s">
        <v>67</v>
      </c>
      <c r="M2274" t="s">
        <v>56</v>
      </c>
      <c r="N2274" t="s">
        <v>69</v>
      </c>
      <c r="O2274" t="s">
        <v>58</v>
      </c>
      <c r="P2274">
        <v>39</v>
      </c>
      <c r="Q2274">
        <v>42</v>
      </c>
      <c r="R2274">
        <v>42</v>
      </c>
      <c r="S2274">
        <v>1</v>
      </c>
      <c r="T2274">
        <f t="shared" si="315"/>
        <v>41</v>
      </c>
      <c r="U2274">
        <v>39</v>
      </c>
      <c r="V2274">
        <f t="shared" si="316"/>
        <v>2</v>
      </c>
      <c r="W2274" s="3">
        <f t="shared" si="317"/>
        <v>2.3809523809523808E-2</v>
      </c>
      <c r="X2274">
        <v>26</v>
      </c>
      <c r="Y2274" s="4">
        <v>7.9</v>
      </c>
      <c r="Z2274" s="4">
        <v>1.8</v>
      </c>
      <c r="AA2274" s="5">
        <v>77721.070000000007</v>
      </c>
      <c r="AB2274" s="5">
        <f t="shared" si="318"/>
        <v>3031121.73</v>
      </c>
      <c r="AC2274" s="5">
        <v>51885.04</v>
      </c>
      <c r="AD2274" s="5">
        <f t="shared" si="319"/>
        <v>2179171.6800000002</v>
      </c>
      <c r="AE2274" s="5">
        <v>127797.84</v>
      </c>
      <c r="AF2274" s="5">
        <v>38487.74</v>
      </c>
      <c r="AG2274" s="5">
        <v>9206.6299999999992</v>
      </c>
      <c r="AH2274" s="5">
        <v>2610</v>
      </c>
      <c r="AI2274" s="5">
        <v>7515.79</v>
      </c>
      <c r="AJ2274">
        <v>0</v>
      </c>
      <c r="AK2274" s="5">
        <v>0</v>
      </c>
      <c r="AL2274" s="5">
        <v>3395.16</v>
      </c>
      <c r="AM2274" s="5">
        <v>24084.07</v>
      </c>
      <c r="AN2274">
        <v>4</v>
      </c>
      <c r="AO2274">
        <v>4</v>
      </c>
      <c r="AP2274" t="str">
        <f t="shared" si="320"/>
        <v>Yes</v>
      </c>
      <c r="AQ2274">
        <v>0</v>
      </c>
      <c r="AR2274" s="5">
        <f t="shared" si="321"/>
        <v>2392268.91</v>
      </c>
      <c r="AS2274" s="5">
        <f t="shared" si="322"/>
        <v>638852.81999999995</v>
      </c>
      <c r="AT2274" t="s">
        <v>116</v>
      </c>
      <c r="AU2274" t="s">
        <v>6164</v>
      </c>
      <c r="AV2274" t="s">
        <v>6165</v>
      </c>
      <c r="AW2274" t="s">
        <v>6166</v>
      </c>
      <c r="AX2274" t="s">
        <v>6184</v>
      </c>
      <c r="AY2274">
        <v>39</v>
      </c>
      <c r="AZ2274">
        <v>0</v>
      </c>
      <c r="BA2274">
        <v>17</v>
      </c>
      <c r="BB2274" t="s">
        <v>6180</v>
      </c>
      <c r="BC2274">
        <v>0</v>
      </c>
      <c r="BD2274">
        <v>0</v>
      </c>
      <c r="BE2274" t="s">
        <v>6169</v>
      </c>
      <c r="BF2274" t="s">
        <v>6170</v>
      </c>
      <c r="BG2274">
        <v>0</v>
      </c>
      <c r="BH2274" t="s">
        <v>6171</v>
      </c>
      <c r="BI2274">
        <v>47</v>
      </c>
      <c r="BJ2274" t="s">
        <v>6172</v>
      </c>
      <c r="BK2274">
        <v>0</v>
      </c>
      <c r="BL2274">
        <v>47</v>
      </c>
      <c r="BM2274" s="3">
        <f t="shared" si="323"/>
        <v>0.8936170212765957</v>
      </c>
    </row>
    <row r="2275" spans="1:65">
      <c r="A2275" t="s">
        <v>2408</v>
      </c>
      <c r="B2275" s="2">
        <v>45795</v>
      </c>
      <c r="C2275" t="s">
        <v>1632</v>
      </c>
      <c r="D2275" t="s">
        <v>2135</v>
      </c>
      <c r="E2275">
        <v>5</v>
      </c>
      <c r="F2275" t="s">
        <v>78</v>
      </c>
      <c r="G2275" t="s">
        <v>62</v>
      </c>
      <c r="H2275" t="s">
        <v>168</v>
      </c>
      <c r="I2275" t="s">
        <v>52</v>
      </c>
      <c r="J2275" t="s">
        <v>53</v>
      </c>
      <c r="K2275" t="s">
        <v>54</v>
      </c>
      <c r="L2275" t="s">
        <v>87</v>
      </c>
      <c r="M2275" t="s">
        <v>56</v>
      </c>
      <c r="N2275" t="s">
        <v>76</v>
      </c>
      <c r="O2275" t="s">
        <v>120</v>
      </c>
      <c r="P2275">
        <v>72</v>
      </c>
      <c r="Q2275">
        <v>76</v>
      </c>
      <c r="R2275">
        <v>72</v>
      </c>
      <c r="S2275">
        <v>2</v>
      </c>
      <c r="T2275">
        <f t="shared" si="315"/>
        <v>70</v>
      </c>
      <c r="U2275">
        <v>70</v>
      </c>
      <c r="V2275">
        <f t="shared" si="316"/>
        <v>0</v>
      </c>
      <c r="W2275" s="3">
        <f t="shared" si="317"/>
        <v>2.7777777777777776E-2</v>
      </c>
      <c r="X2275">
        <v>25</v>
      </c>
      <c r="Y2275" s="4">
        <v>6.4</v>
      </c>
      <c r="Z2275" s="4">
        <v>1</v>
      </c>
      <c r="AA2275" s="5">
        <v>38688.81</v>
      </c>
      <c r="AB2275" s="5">
        <f t="shared" si="318"/>
        <v>2708216.7</v>
      </c>
      <c r="AC2275" s="5">
        <v>24252.95</v>
      </c>
      <c r="AD2275" s="5">
        <f t="shared" si="319"/>
        <v>1746212.4</v>
      </c>
      <c r="AE2275" s="5">
        <v>130211.56</v>
      </c>
      <c r="AF2275" s="5">
        <v>34564.79</v>
      </c>
      <c r="AG2275" s="5">
        <v>9767.27</v>
      </c>
      <c r="AH2275" s="5">
        <v>1450</v>
      </c>
      <c r="AI2275" s="5">
        <v>7089.23</v>
      </c>
      <c r="AJ2275">
        <v>0</v>
      </c>
      <c r="AK2275" s="5">
        <v>0</v>
      </c>
      <c r="AL2275" s="5">
        <v>0</v>
      </c>
      <c r="AM2275" s="5">
        <v>42657.8</v>
      </c>
      <c r="AN2275">
        <v>4</v>
      </c>
      <c r="AO2275">
        <v>3</v>
      </c>
      <c r="AP2275" t="str">
        <f t="shared" si="320"/>
        <v>Yes</v>
      </c>
      <c r="AQ2275">
        <v>1</v>
      </c>
      <c r="AR2275" s="5">
        <f t="shared" si="321"/>
        <v>1971953.05</v>
      </c>
      <c r="AS2275" s="5">
        <f t="shared" si="322"/>
        <v>736263.65</v>
      </c>
      <c r="AT2275" t="s">
        <v>59</v>
      </c>
      <c r="AU2275" t="s">
        <v>6164</v>
      </c>
      <c r="AV2275" t="s">
        <v>6165</v>
      </c>
      <c r="AW2275" t="s">
        <v>6166</v>
      </c>
      <c r="AX2275" t="s">
        <v>6167</v>
      </c>
      <c r="AY2275">
        <v>78</v>
      </c>
      <c r="AZ2275">
        <v>4</v>
      </c>
      <c r="BA2275">
        <v>0</v>
      </c>
      <c r="BB2275" t="s">
        <v>6168</v>
      </c>
      <c r="BC2275">
        <v>0</v>
      </c>
      <c r="BD2275">
        <v>0</v>
      </c>
      <c r="BE2275" t="s">
        <v>6169</v>
      </c>
      <c r="BF2275" t="s">
        <v>6170</v>
      </c>
      <c r="BG2275">
        <v>0</v>
      </c>
      <c r="BH2275" t="s">
        <v>6171</v>
      </c>
      <c r="BI2275">
        <v>57</v>
      </c>
      <c r="BJ2275" t="s">
        <v>6187</v>
      </c>
      <c r="BK2275">
        <v>0</v>
      </c>
      <c r="BL2275">
        <v>80</v>
      </c>
      <c r="BM2275" s="3">
        <f t="shared" si="323"/>
        <v>0.9</v>
      </c>
    </row>
    <row r="2276" spans="1:65">
      <c r="A2276" t="s">
        <v>2409</v>
      </c>
      <c r="B2276" s="2">
        <v>45795</v>
      </c>
      <c r="C2276" t="s">
        <v>1632</v>
      </c>
      <c r="D2276" t="s">
        <v>2135</v>
      </c>
      <c r="E2276">
        <v>5</v>
      </c>
      <c r="F2276" t="s">
        <v>72</v>
      </c>
      <c r="G2276" t="s">
        <v>50</v>
      </c>
      <c r="H2276" t="s">
        <v>138</v>
      </c>
      <c r="I2276" t="s">
        <v>74</v>
      </c>
      <c r="J2276" t="s">
        <v>65</v>
      </c>
      <c r="K2276" t="s">
        <v>75</v>
      </c>
      <c r="L2276" t="s">
        <v>55</v>
      </c>
      <c r="M2276" t="s">
        <v>56</v>
      </c>
      <c r="N2276" t="s">
        <v>76</v>
      </c>
      <c r="O2276" t="s">
        <v>82</v>
      </c>
      <c r="P2276">
        <v>48</v>
      </c>
      <c r="Q2276">
        <v>51</v>
      </c>
      <c r="R2276">
        <v>51</v>
      </c>
      <c r="S2276">
        <v>1</v>
      </c>
      <c r="T2276">
        <f t="shared" si="315"/>
        <v>50</v>
      </c>
      <c r="U2276">
        <v>48</v>
      </c>
      <c r="V2276">
        <f t="shared" si="316"/>
        <v>2</v>
      </c>
      <c r="W2276" s="3">
        <f t="shared" si="317"/>
        <v>1.9607843137254902E-2</v>
      </c>
      <c r="X2276">
        <v>30</v>
      </c>
      <c r="Y2276" s="4">
        <v>1.6</v>
      </c>
      <c r="Z2276" s="4">
        <v>1.6</v>
      </c>
      <c r="AA2276" s="5">
        <v>51415.46</v>
      </c>
      <c r="AB2276" s="5">
        <f t="shared" si="318"/>
        <v>2467942.08</v>
      </c>
      <c r="AC2276" s="5">
        <v>34996.26</v>
      </c>
      <c r="AD2276" s="5">
        <f t="shared" si="319"/>
        <v>1784809.26</v>
      </c>
      <c r="AE2276" s="5">
        <v>114822.49</v>
      </c>
      <c r="AF2276" s="5">
        <v>31391.31</v>
      </c>
      <c r="AG2276" s="5">
        <v>10488.65</v>
      </c>
      <c r="AH2276" s="5">
        <v>2320</v>
      </c>
      <c r="AI2276" s="5">
        <v>5100</v>
      </c>
      <c r="AJ2276">
        <v>0</v>
      </c>
      <c r="AK2276" s="5">
        <v>0</v>
      </c>
      <c r="AL2276" s="5">
        <v>2279.09</v>
      </c>
      <c r="AM2276" s="5">
        <v>37875.22</v>
      </c>
      <c r="AN2276">
        <v>4</v>
      </c>
      <c r="AO2276">
        <v>6</v>
      </c>
      <c r="AP2276" t="str">
        <f t="shared" si="320"/>
        <v>No</v>
      </c>
      <c r="AQ2276">
        <v>2</v>
      </c>
      <c r="AR2276" s="5">
        <f t="shared" si="321"/>
        <v>1989086.02</v>
      </c>
      <c r="AS2276" s="5">
        <f t="shared" si="322"/>
        <v>478856.06</v>
      </c>
      <c r="AT2276" t="s">
        <v>59</v>
      </c>
      <c r="AU2276" t="s">
        <v>6164</v>
      </c>
      <c r="AV2276" t="s">
        <v>6165</v>
      </c>
      <c r="AW2276" t="s">
        <v>6166</v>
      </c>
      <c r="AX2276" t="s">
        <v>6184</v>
      </c>
      <c r="AY2276">
        <v>54</v>
      </c>
      <c r="AZ2276">
        <v>4</v>
      </c>
      <c r="BA2276">
        <v>19</v>
      </c>
      <c r="BB2276" t="s">
        <v>6185</v>
      </c>
      <c r="BC2276">
        <v>2</v>
      </c>
      <c r="BD2276">
        <v>0</v>
      </c>
      <c r="BE2276" t="s">
        <v>6178</v>
      </c>
      <c r="BF2276" t="s">
        <v>6170</v>
      </c>
      <c r="BG2276">
        <v>0</v>
      </c>
      <c r="BH2276" t="s">
        <v>6171</v>
      </c>
      <c r="BI2276">
        <v>49</v>
      </c>
      <c r="BJ2276" t="s">
        <v>6172</v>
      </c>
      <c r="BK2276">
        <v>0</v>
      </c>
      <c r="BL2276">
        <v>59</v>
      </c>
      <c r="BM2276" s="3">
        <f t="shared" si="323"/>
        <v>0.86440677966101698</v>
      </c>
    </row>
    <row r="2277" spans="1:65">
      <c r="A2277" t="s">
        <v>2410</v>
      </c>
      <c r="B2277" s="2">
        <v>45795</v>
      </c>
      <c r="C2277" t="s">
        <v>1632</v>
      </c>
      <c r="D2277" t="s">
        <v>2135</v>
      </c>
      <c r="E2277">
        <v>5</v>
      </c>
      <c r="F2277" t="s">
        <v>72</v>
      </c>
      <c r="G2277" t="s">
        <v>62</v>
      </c>
      <c r="H2277" t="s">
        <v>155</v>
      </c>
      <c r="I2277" t="s">
        <v>52</v>
      </c>
      <c r="J2277" t="s">
        <v>53</v>
      </c>
      <c r="K2277" t="s">
        <v>75</v>
      </c>
      <c r="L2277" t="s">
        <v>92</v>
      </c>
      <c r="M2277" t="s">
        <v>68</v>
      </c>
      <c r="N2277" t="s">
        <v>109</v>
      </c>
      <c r="O2277" t="s">
        <v>82</v>
      </c>
      <c r="P2277">
        <v>69</v>
      </c>
      <c r="Q2277">
        <v>72</v>
      </c>
      <c r="R2277">
        <v>72</v>
      </c>
      <c r="S2277">
        <v>2</v>
      </c>
      <c r="T2277">
        <f t="shared" si="315"/>
        <v>70</v>
      </c>
      <c r="U2277">
        <v>67</v>
      </c>
      <c r="V2277">
        <f t="shared" si="316"/>
        <v>3</v>
      </c>
      <c r="W2277" s="3">
        <f t="shared" si="317"/>
        <v>2.7777777777777776E-2</v>
      </c>
      <c r="X2277">
        <v>25</v>
      </c>
      <c r="Y2277" s="4">
        <v>2.8</v>
      </c>
      <c r="Z2277" s="4">
        <v>1.7</v>
      </c>
      <c r="AA2277" s="5">
        <v>35809.519999999997</v>
      </c>
      <c r="AB2277" s="5">
        <f t="shared" si="318"/>
        <v>2399237.84</v>
      </c>
      <c r="AC2277" s="5">
        <v>22625.29</v>
      </c>
      <c r="AD2277" s="5">
        <f t="shared" si="319"/>
        <v>1629020.88</v>
      </c>
      <c r="AE2277" s="5">
        <v>129695.83</v>
      </c>
      <c r="AF2277" s="5">
        <v>30912.78</v>
      </c>
      <c r="AG2277" s="5">
        <v>8818.18</v>
      </c>
      <c r="AH2277" s="5">
        <v>2465</v>
      </c>
      <c r="AI2277" s="5">
        <v>7089.23</v>
      </c>
      <c r="AJ2277">
        <v>1</v>
      </c>
      <c r="AK2277" s="5">
        <v>8757.14</v>
      </c>
      <c r="AL2277" s="5">
        <v>2171.2800000000002</v>
      </c>
      <c r="AM2277" s="5">
        <v>97535.99</v>
      </c>
      <c r="AN2277">
        <v>8</v>
      </c>
      <c r="AO2277">
        <v>9</v>
      </c>
      <c r="AP2277" t="str">
        <f t="shared" si="320"/>
        <v>No</v>
      </c>
      <c r="AQ2277">
        <v>3</v>
      </c>
      <c r="AR2277" s="5">
        <f t="shared" si="321"/>
        <v>1916466.31</v>
      </c>
      <c r="AS2277" s="5">
        <f t="shared" si="322"/>
        <v>482771.53</v>
      </c>
      <c r="AT2277" t="s">
        <v>59</v>
      </c>
      <c r="AU2277" t="s">
        <v>6194</v>
      </c>
      <c r="AV2277" t="s">
        <v>6195</v>
      </c>
      <c r="AW2277" t="s">
        <v>6183</v>
      </c>
      <c r="AX2277" t="s">
        <v>6184</v>
      </c>
      <c r="AY2277">
        <v>76</v>
      </c>
      <c r="AZ2277">
        <v>4</v>
      </c>
      <c r="BA2277">
        <v>23</v>
      </c>
      <c r="BB2277" t="s">
        <v>6185</v>
      </c>
      <c r="BC2277">
        <v>1</v>
      </c>
      <c r="BD2277">
        <v>0</v>
      </c>
      <c r="BE2277" t="s">
        <v>6178</v>
      </c>
      <c r="BF2277" t="s">
        <v>6170</v>
      </c>
      <c r="BG2277">
        <v>1</v>
      </c>
      <c r="BH2277" t="s">
        <v>6186</v>
      </c>
      <c r="BI2277">
        <v>40</v>
      </c>
      <c r="BJ2277" t="s">
        <v>6172</v>
      </c>
      <c r="BK2277">
        <v>0</v>
      </c>
      <c r="BL2277">
        <v>77</v>
      </c>
      <c r="BM2277" s="3">
        <f t="shared" si="323"/>
        <v>0.93506493506493504</v>
      </c>
    </row>
    <row r="2278" spans="1:65">
      <c r="A2278" t="s">
        <v>2411</v>
      </c>
      <c r="B2278" s="2">
        <v>45795</v>
      </c>
      <c r="C2278" t="s">
        <v>1632</v>
      </c>
      <c r="D2278" t="s">
        <v>2135</v>
      </c>
      <c r="E2278">
        <v>5</v>
      </c>
      <c r="F2278" t="s">
        <v>78</v>
      </c>
      <c r="G2278" t="s">
        <v>79</v>
      </c>
      <c r="H2278" t="s">
        <v>113</v>
      </c>
      <c r="I2278" t="s">
        <v>52</v>
      </c>
      <c r="J2278" t="s">
        <v>53</v>
      </c>
      <c r="K2278" t="s">
        <v>66</v>
      </c>
      <c r="L2278" t="s">
        <v>55</v>
      </c>
      <c r="M2278" t="s">
        <v>56</v>
      </c>
      <c r="N2278" t="s">
        <v>69</v>
      </c>
      <c r="O2278" t="s">
        <v>70</v>
      </c>
      <c r="P2278">
        <v>77</v>
      </c>
      <c r="Q2278">
        <v>81</v>
      </c>
      <c r="R2278">
        <v>78</v>
      </c>
      <c r="S2278">
        <v>2</v>
      </c>
      <c r="T2278">
        <f t="shared" si="315"/>
        <v>76</v>
      </c>
      <c r="U2278">
        <v>75</v>
      </c>
      <c r="V2278">
        <f t="shared" si="316"/>
        <v>1</v>
      </c>
      <c r="W2278" s="3">
        <f t="shared" si="317"/>
        <v>2.564102564102564E-2</v>
      </c>
      <c r="X2278">
        <v>33</v>
      </c>
      <c r="Y2278" s="4">
        <v>5.0999999999999996</v>
      </c>
      <c r="Z2278" s="4">
        <v>2.2000000000000002</v>
      </c>
      <c r="AA2278" s="5">
        <v>30260.35</v>
      </c>
      <c r="AB2278" s="5">
        <f t="shared" si="318"/>
        <v>2269526.25</v>
      </c>
      <c r="AC2278" s="5">
        <v>23619.77</v>
      </c>
      <c r="AD2278" s="5">
        <f t="shared" si="319"/>
        <v>1842342.06</v>
      </c>
      <c r="AE2278" s="5">
        <v>137193.21</v>
      </c>
      <c r="AF2278" s="5">
        <v>37551.65</v>
      </c>
      <c r="AG2278" s="5">
        <v>9365.32</v>
      </c>
      <c r="AH2278" s="5">
        <v>3190</v>
      </c>
      <c r="AI2278" s="5">
        <v>7030.99</v>
      </c>
      <c r="AJ2278">
        <v>0</v>
      </c>
      <c r="AK2278" s="5">
        <v>0</v>
      </c>
      <c r="AL2278" s="5">
        <v>32492.18</v>
      </c>
      <c r="AM2278" s="5">
        <v>78184.11</v>
      </c>
      <c r="AN2278">
        <v>4</v>
      </c>
      <c r="AO2278">
        <v>3</v>
      </c>
      <c r="AP2278" t="str">
        <f t="shared" si="320"/>
        <v>Yes</v>
      </c>
      <c r="AQ2278">
        <v>1</v>
      </c>
      <c r="AR2278" s="5">
        <f t="shared" si="321"/>
        <v>2147349.52</v>
      </c>
      <c r="AS2278" s="5">
        <f t="shared" si="322"/>
        <v>122176.73</v>
      </c>
      <c r="AT2278" t="s">
        <v>59</v>
      </c>
      <c r="AU2278" t="s">
        <v>6164</v>
      </c>
      <c r="AV2278" t="s">
        <v>6165</v>
      </c>
      <c r="AW2278" t="s">
        <v>6166</v>
      </c>
      <c r="AX2278" t="s">
        <v>6167</v>
      </c>
      <c r="AY2278">
        <v>78</v>
      </c>
      <c r="AZ2278">
        <v>0</v>
      </c>
      <c r="BA2278">
        <v>10</v>
      </c>
      <c r="BB2278" t="s">
        <v>6198</v>
      </c>
      <c r="BC2278">
        <v>0</v>
      </c>
      <c r="BD2278">
        <v>0</v>
      </c>
      <c r="BE2278" t="s">
        <v>6169</v>
      </c>
      <c r="BF2278" t="s">
        <v>6170</v>
      </c>
      <c r="BG2278">
        <v>0</v>
      </c>
      <c r="BH2278" t="s">
        <v>6171</v>
      </c>
      <c r="BI2278">
        <v>41</v>
      </c>
      <c r="BJ2278" t="s">
        <v>6172</v>
      </c>
      <c r="BK2278">
        <v>0</v>
      </c>
      <c r="BL2278">
        <v>87</v>
      </c>
      <c r="BM2278" s="3">
        <f t="shared" si="323"/>
        <v>0.89655172413793105</v>
      </c>
    </row>
    <row r="2279" spans="1:65">
      <c r="A2279" t="s">
        <v>2412</v>
      </c>
      <c r="B2279" s="2">
        <v>45795</v>
      </c>
      <c r="C2279" t="s">
        <v>1632</v>
      </c>
      <c r="D2279" t="s">
        <v>2135</v>
      </c>
      <c r="E2279">
        <v>5</v>
      </c>
      <c r="F2279" t="s">
        <v>78</v>
      </c>
      <c r="G2279" t="s">
        <v>50</v>
      </c>
      <c r="H2279" t="s">
        <v>185</v>
      </c>
      <c r="I2279" t="s">
        <v>52</v>
      </c>
      <c r="J2279" t="s">
        <v>81</v>
      </c>
      <c r="K2279" t="s">
        <v>66</v>
      </c>
      <c r="L2279" t="s">
        <v>67</v>
      </c>
      <c r="M2279" t="s">
        <v>68</v>
      </c>
      <c r="N2279" t="s">
        <v>76</v>
      </c>
      <c r="O2279" t="s">
        <v>70</v>
      </c>
      <c r="P2279">
        <v>44</v>
      </c>
      <c r="Q2279">
        <v>46</v>
      </c>
      <c r="R2279">
        <v>45</v>
      </c>
      <c r="S2279">
        <v>3</v>
      </c>
      <c r="T2279">
        <f t="shared" si="315"/>
        <v>42</v>
      </c>
      <c r="U2279">
        <v>42</v>
      </c>
      <c r="V2279">
        <f t="shared" si="316"/>
        <v>0</v>
      </c>
      <c r="W2279" s="3">
        <f t="shared" si="317"/>
        <v>6.6666666666666666E-2</v>
      </c>
      <c r="X2279">
        <v>45</v>
      </c>
      <c r="Y2279" s="4">
        <v>2.5</v>
      </c>
      <c r="Z2279" s="4">
        <v>1.7</v>
      </c>
      <c r="AA2279" s="5">
        <v>72695.27</v>
      </c>
      <c r="AB2279" s="5">
        <f t="shared" si="318"/>
        <v>3053201.34</v>
      </c>
      <c r="AC2279" s="5">
        <v>49537.94</v>
      </c>
      <c r="AD2279" s="5">
        <f t="shared" si="319"/>
        <v>2229207.2999999998</v>
      </c>
      <c r="AE2279" s="5">
        <v>143702.70000000001</v>
      </c>
      <c r="AF2279" s="5">
        <v>42550.21</v>
      </c>
      <c r="AG2279" s="5">
        <v>36227.82</v>
      </c>
      <c r="AH2279" s="5">
        <v>2465</v>
      </c>
      <c r="AI2279" s="5">
        <v>64999.72</v>
      </c>
      <c r="AJ2279">
        <v>1</v>
      </c>
      <c r="AK2279" s="5">
        <v>22581.52</v>
      </c>
      <c r="AL2279" s="5">
        <v>0</v>
      </c>
      <c r="AM2279" s="5">
        <v>28088.06</v>
      </c>
      <c r="AN2279">
        <v>4</v>
      </c>
      <c r="AO2279">
        <v>4</v>
      </c>
      <c r="AP2279" t="str">
        <f t="shared" si="320"/>
        <v>Yes</v>
      </c>
      <c r="AQ2279">
        <v>1</v>
      </c>
      <c r="AR2279" s="5">
        <f t="shared" si="321"/>
        <v>2569822.33</v>
      </c>
      <c r="AS2279" s="5">
        <f t="shared" si="322"/>
        <v>483379.01</v>
      </c>
      <c r="AT2279" t="s">
        <v>1641</v>
      </c>
      <c r="AU2279" t="s">
        <v>6173</v>
      </c>
      <c r="AV2279" t="s">
        <v>6174</v>
      </c>
      <c r="AW2279" t="s">
        <v>6175</v>
      </c>
      <c r="AX2279" t="s">
        <v>6167</v>
      </c>
      <c r="AY2279">
        <v>45</v>
      </c>
      <c r="AZ2279">
        <v>0</v>
      </c>
      <c r="BA2279">
        <v>0</v>
      </c>
      <c r="BB2279" t="s">
        <v>6168</v>
      </c>
      <c r="BC2279">
        <v>0</v>
      </c>
      <c r="BD2279">
        <v>0</v>
      </c>
      <c r="BE2279" t="s">
        <v>6169</v>
      </c>
      <c r="BF2279" t="s">
        <v>6210</v>
      </c>
      <c r="BG2279">
        <v>3</v>
      </c>
      <c r="BH2279" t="s">
        <v>6192</v>
      </c>
      <c r="BI2279">
        <v>71</v>
      </c>
      <c r="BJ2279" t="s">
        <v>6193</v>
      </c>
      <c r="BK2279">
        <v>0</v>
      </c>
      <c r="BL2279">
        <v>51</v>
      </c>
      <c r="BM2279" s="3">
        <f t="shared" si="323"/>
        <v>0.88235294117647056</v>
      </c>
    </row>
    <row r="2280" spans="1:65">
      <c r="A2280" t="s">
        <v>2413</v>
      </c>
      <c r="B2280" s="2">
        <v>45795</v>
      </c>
      <c r="C2280" t="s">
        <v>1632</v>
      </c>
      <c r="D2280" t="s">
        <v>2135</v>
      </c>
      <c r="E2280">
        <v>5</v>
      </c>
      <c r="F2280" t="s">
        <v>61</v>
      </c>
      <c r="G2280" t="s">
        <v>62</v>
      </c>
      <c r="H2280" t="s">
        <v>115</v>
      </c>
      <c r="I2280" t="s">
        <v>52</v>
      </c>
      <c r="J2280" t="s">
        <v>53</v>
      </c>
      <c r="K2280" t="s">
        <v>75</v>
      </c>
      <c r="L2280" t="s">
        <v>55</v>
      </c>
      <c r="M2280" t="s">
        <v>68</v>
      </c>
      <c r="N2280" t="s">
        <v>94</v>
      </c>
      <c r="O2280" t="s">
        <v>120</v>
      </c>
      <c r="P2280">
        <v>62</v>
      </c>
      <c r="Q2280">
        <v>66</v>
      </c>
      <c r="R2280">
        <v>64</v>
      </c>
      <c r="S2280">
        <v>2</v>
      </c>
      <c r="T2280">
        <f t="shared" si="315"/>
        <v>62</v>
      </c>
      <c r="U2280">
        <v>60</v>
      </c>
      <c r="V2280">
        <f t="shared" si="316"/>
        <v>2</v>
      </c>
      <c r="W2280" s="3">
        <f t="shared" si="317"/>
        <v>3.125E-2</v>
      </c>
      <c r="X2280">
        <v>39</v>
      </c>
      <c r="Y2280" s="4">
        <v>6.7</v>
      </c>
      <c r="Z2280" s="4">
        <v>1.7</v>
      </c>
      <c r="AA2280" s="5">
        <v>36040.410000000003</v>
      </c>
      <c r="AB2280" s="5">
        <f t="shared" si="318"/>
        <v>2162424.6</v>
      </c>
      <c r="AC2280" s="5">
        <v>22399.32</v>
      </c>
      <c r="AD2280" s="5">
        <f t="shared" si="319"/>
        <v>1433556.48</v>
      </c>
      <c r="AE2280" s="5">
        <v>116226.73</v>
      </c>
      <c r="AF2280" s="5">
        <v>29685.18</v>
      </c>
      <c r="AG2280" s="5">
        <v>11514.58</v>
      </c>
      <c r="AH2280" s="5">
        <v>2465</v>
      </c>
      <c r="AI2280" s="5">
        <v>7062.07</v>
      </c>
      <c r="AJ2280">
        <v>1</v>
      </c>
      <c r="AK2280" s="5">
        <v>8430.25</v>
      </c>
      <c r="AL2280" s="5">
        <v>1482.74</v>
      </c>
      <c r="AM2280" s="5">
        <v>36629.449999999997</v>
      </c>
      <c r="AN2280">
        <v>4</v>
      </c>
      <c r="AO2280">
        <v>3</v>
      </c>
      <c r="AP2280" t="str">
        <f t="shared" si="320"/>
        <v>Yes</v>
      </c>
      <c r="AQ2280">
        <v>2</v>
      </c>
      <c r="AR2280" s="5">
        <f t="shared" si="321"/>
        <v>1647052.48</v>
      </c>
      <c r="AS2280" s="5">
        <f t="shared" si="322"/>
        <v>515372.12</v>
      </c>
      <c r="AT2280" t="s">
        <v>116</v>
      </c>
      <c r="AU2280" t="s">
        <v>6194</v>
      </c>
      <c r="AV2280" t="s">
        <v>6195</v>
      </c>
      <c r="AW2280" t="s">
        <v>6183</v>
      </c>
      <c r="AX2280" t="s">
        <v>6167</v>
      </c>
      <c r="AY2280">
        <v>63</v>
      </c>
      <c r="AZ2280">
        <v>0</v>
      </c>
      <c r="BA2280">
        <v>17</v>
      </c>
      <c r="BB2280" t="s">
        <v>6191</v>
      </c>
      <c r="BC2280">
        <v>0</v>
      </c>
      <c r="BD2280">
        <v>0</v>
      </c>
      <c r="BE2280" t="s">
        <v>6169</v>
      </c>
      <c r="BF2280" t="s">
        <v>6170</v>
      </c>
      <c r="BG2280">
        <v>0</v>
      </c>
      <c r="BH2280" t="s">
        <v>6171</v>
      </c>
      <c r="BI2280">
        <v>20</v>
      </c>
      <c r="BJ2280" t="s">
        <v>6172</v>
      </c>
      <c r="BK2280">
        <v>0</v>
      </c>
      <c r="BL2280">
        <v>77</v>
      </c>
      <c r="BM2280" s="3">
        <f t="shared" si="323"/>
        <v>0.83116883116883122</v>
      </c>
    </row>
    <row r="2281" spans="1:65">
      <c r="A2281" t="s">
        <v>2414</v>
      </c>
      <c r="B2281" s="2">
        <v>45795</v>
      </c>
      <c r="C2281" t="s">
        <v>1632</v>
      </c>
      <c r="D2281" t="s">
        <v>2135</v>
      </c>
      <c r="E2281">
        <v>5</v>
      </c>
      <c r="F2281" t="s">
        <v>72</v>
      </c>
      <c r="G2281" t="s">
        <v>62</v>
      </c>
      <c r="H2281" t="s">
        <v>175</v>
      </c>
      <c r="I2281" t="s">
        <v>74</v>
      </c>
      <c r="J2281" t="s">
        <v>53</v>
      </c>
      <c r="K2281" t="s">
        <v>75</v>
      </c>
      <c r="L2281" t="s">
        <v>67</v>
      </c>
      <c r="M2281" t="s">
        <v>56</v>
      </c>
      <c r="N2281" t="s">
        <v>109</v>
      </c>
      <c r="O2281" t="s">
        <v>58</v>
      </c>
      <c r="P2281">
        <v>68</v>
      </c>
      <c r="Q2281">
        <v>72</v>
      </c>
      <c r="R2281">
        <v>72</v>
      </c>
      <c r="S2281">
        <v>2</v>
      </c>
      <c r="T2281">
        <f t="shared" si="315"/>
        <v>70</v>
      </c>
      <c r="U2281">
        <v>66</v>
      </c>
      <c r="V2281">
        <f t="shared" si="316"/>
        <v>4</v>
      </c>
      <c r="W2281" s="3">
        <f t="shared" si="317"/>
        <v>2.7777777777777776E-2</v>
      </c>
      <c r="X2281">
        <v>16</v>
      </c>
      <c r="Y2281" s="4">
        <v>1.5</v>
      </c>
      <c r="Z2281" s="4">
        <v>0.7</v>
      </c>
      <c r="AA2281" s="5">
        <v>36075.71</v>
      </c>
      <c r="AB2281" s="5">
        <f t="shared" si="318"/>
        <v>2380996.86</v>
      </c>
      <c r="AC2281" s="5">
        <v>23039.919999999998</v>
      </c>
      <c r="AD2281" s="5">
        <f t="shared" si="319"/>
        <v>1658874.24</v>
      </c>
      <c r="AE2281" s="5">
        <v>122288.5</v>
      </c>
      <c r="AF2281" s="5">
        <v>31342.52</v>
      </c>
      <c r="AG2281" s="5">
        <v>8268.7999999999993</v>
      </c>
      <c r="AH2281" s="5">
        <v>1015</v>
      </c>
      <c r="AI2281" s="5">
        <v>7089.23</v>
      </c>
      <c r="AJ2281">
        <v>0</v>
      </c>
      <c r="AK2281" s="5">
        <v>0</v>
      </c>
      <c r="AL2281" s="5">
        <v>3034.61</v>
      </c>
      <c r="AM2281" s="5">
        <v>96391.4</v>
      </c>
      <c r="AN2281">
        <v>8</v>
      </c>
      <c r="AO2281">
        <v>8</v>
      </c>
      <c r="AP2281" t="str">
        <f t="shared" si="320"/>
        <v>Yes</v>
      </c>
      <c r="AQ2281">
        <v>0</v>
      </c>
      <c r="AR2281" s="5">
        <f t="shared" si="321"/>
        <v>1928304.3</v>
      </c>
      <c r="AS2281" s="5">
        <f t="shared" si="322"/>
        <v>452692.56</v>
      </c>
      <c r="AT2281" t="s">
        <v>59</v>
      </c>
      <c r="AU2281" t="s">
        <v>6164</v>
      </c>
      <c r="AV2281" t="s">
        <v>6165</v>
      </c>
      <c r="AW2281" t="s">
        <v>6166</v>
      </c>
      <c r="AX2281" t="s">
        <v>6184</v>
      </c>
      <c r="AY2281">
        <v>68</v>
      </c>
      <c r="AZ2281">
        <v>0</v>
      </c>
      <c r="BA2281">
        <v>25</v>
      </c>
      <c r="BB2281" t="s">
        <v>6180</v>
      </c>
      <c r="BC2281">
        <v>0</v>
      </c>
      <c r="BD2281">
        <v>0</v>
      </c>
      <c r="BE2281" t="s">
        <v>6169</v>
      </c>
      <c r="BF2281" t="s">
        <v>6170</v>
      </c>
      <c r="BG2281">
        <v>0</v>
      </c>
      <c r="BH2281" t="s">
        <v>6171</v>
      </c>
      <c r="BI2281">
        <v>23</v>
      </c>
      <c r="BJ2281" t="s">
        <v>6172</v>
      </c>
      <c r="BK2281">
        <v>0</v>
      </c>
      <c r="BL2281">
        <v>80</v>
      </c>
      <c r="BM2281" s="3">
        <f t="shared" si="323"/>
        <v>0.9</v>
      </c>
    </row>
    <row r="2282" spans="1:65">
      <c r="A2282" t="s">
        <v>2415</v>
      </c>
      <c r="B2282" s="2">
        <v>45795</v>
      </c>
      <c r="C2282" t="s">
        <v>1632</v>
      </c>
      <c r="D2282" t="s">
        <v>2135</v>
      </c>
      <c r="E2282">
        <v>5</v>
      </c>
      <c r="F2282" t="s">
        <v>72</v>
      </c>
      <c r="G2282" t="s">
        <v>79</v>
      </c>
      <c r="H2282" t="s">
        <v>102</v>
      </c>
      <c r="I2282" t="s">
        <v>74</v>
      </c>
      <c r="J2282" t="s">
        <v>53</v>
      </c>
      <c r="K2282" t="s">
        <v>66</v>
      </c>
      <c r="L2282" t="s">
        <v>87</v>
      </c>
      <c r="M2282" t="s">
        <v>56</v>
      </c>
      <c r="N2282" t="s">
        <v>69</v>
      </c>
      <c r="O2282" t="s">
        <v>58</v>
      </c>
      <c r="P2282">
        <v>84</v>
      </c>
      <c r="Q2282">
        <v>93</v>
      </c>
      <c r="R2282">
        <v>93</v>
      </c>
      <c r="S2282">
        <v>1</v>
      </c>
      <c r="T2282">
        <f t="shared" si="315"/>
        <v>92</v>
      </c>
      <c r="U2282">
        <v>81</v>
      </c>
      <c r="V2282">
        <f t="shared" si="316"/>
        <v>11</v>
      </c>
      <c r="W2282" s="3">
        <f t="shared" si="317"/>
        <v>1.0752688172043012E-2</v>
      </c>
      <c r="X2282">
        <v>14</v>
      </c>
      <c r="Y2282" s="4">
        <v>6.6</v>
      </c>
      <c r="Z2282" s="4">
        <v>1.3</v>
      </c>
      <c r="AA2282" s="5">
        <v>30315.05</v>
      </c>
      <c r="AB2282" s="5">
        <f t="shared" si="318"/>
        <v>2455519.0499999998</v>
      </c>
      <c r="AC2282" s="5">
        <v>24238.959999999999</v>
      </c>
      <c r="AD2282" s="5">
        <f t="shared" si="319"/>
        <v>2254223.2799999998</v>
      </c>
      <c r="AE2282" s="5">
        <v>159630.19</v>
      </c>
      <c r="AF2282" s="5">
        <v>40298.239999999998</v>
      </c>
      <c r="AG2282" s="5">
        <v>8375.58</v>
      </c>
      <c r="AH2282" s="5">
        <v>1885</v>
      </c>
      <c r="AI2282" s="5">
        <v>3542.86</v>
      </c>
      <c r="AJ2282">
        <v>0</v>
      </c>
      <c r="AK2282" s="5">
        <v>0</v>
      </c>
      <c r="AL2282" s="5">
        <v>39156.68</v>
      </c>
      <c r="AM2282" s="5">
        <v>85960.04</v>
      </c>
      <c r="AN2282">
        <v>4</v>
      </c>
      <c r="AO2282">
        <v>3</v>
      </c>
      <c r="AP2282" t="str">
        <f t="shared" si="320"/>
        <v>Yes</v>
      </c>
      <c r="AQ2282">
        <v>1</v>
      </c>
      <c r="AR2282" s="5">
        <f t="shared" si="321"/>
        <v>2593071.87</v>
      </c>
      <c r="AS2282" s="5">
        <f t="shared" si="322"/>
        <v>-137552.82</v>
      </c>
      <c r="AT2282" t="s">
        <v>59</v>
      </c>
      <c r="AU2282" t="s">
        <v>6164</v>
      </c>
      <c r="AV2282" t="s">
        <v>6165</v>
      </c>
      <c r="AW2282" t="s">
        <v>6166</v>
      </c>
      <c r="AX2282" t="s">
        <v>6184</v>
      </c>
      <c r="AY2282">
        <v>86</v>
      </c>
      <c r="AZ2282">
        <v>0</v>
      </c>
      <c r="BA2282">
        <v>50</v>
      </c>
      <c r="BB2282" t="s">
        <v>6180</v>
      </c>
      <c r="BC2282">
        <v>0</v>
      </c>
      <c r="BD2282">
        <v>0</v>
      </c>
      <c r="BE2282" t="s">
        <v>6169</v>
      </c>
      <c r="BF2282" t="s">
        <v>6170</v>
      </c>
      <c r="BG2282">
        <v>0</v>
      </c>
      <c r="BH2282" t="s">
        <v>6171</v>
      </c>
      <c r="BI2282">
        <v>17</v>
      </c>
      <c r="BJ2282" t="s">
        <v>6172</v>
      </c>
      <c r="BK2282">
        <v>0</v>
      </c>
      <c r="BL2282">
        <v>100</v>
      </c>
      <c r="BM2282" s="3">
        <f t="shared" si="323"/>
        <v>0.93</v>
      </c>
    </row>
    <row r="2283" spans="1:65">
      <c r="A2283" t="s">
        <v>2416</v>
      </c>
      <c r="B2283" s="2">
        <v>45795</v>
      </c>
      <c r="C2283" t="s">
        <v>1632</v>
      </c>
      <c r="D2283" t="s">
        <v>2135</v>
      </c>
      <c r="E2283">
        <v>5</v>
      </c>
      <c r="F2283" t="s">
        <v>49</v>
      </c>
      <c r="G2283" t="s">
        <v>50</v>
      </c>
      <c r="H2283" t="s">
        <v>51</v>
      </c>
      <c r="I2283" t="s">
        <v>64</v>
      </c>
      <c r="J2283" t="s">
        <v>53</v>
      </c>
      <c r="K2283" t="s">
        <v>54</v>
      </c>
      <c r="L2283" t="s">
        <v>67</v>
      </c>
      <c r="M2283" t="s">
        <v>56</v>
      </c>
      <c r="N2283" t="s">
        <v>94</v>
      </c>
      <c r="O2283" t="s">
        <v>82</v>
      </c>
      <c r="P2283">
        <v>56</v>
      </c>
      <c r="Q2283">
        <v>58</v>
      </c>
      <c r="R2283">
        <v>55</v>
      </c>
      <c r="S2283">
        <v>1</v>
      </c>
      <c r="T2283">
        <f t="shared" si="315"/>
        <v>54</v>
      </c>
      <c r="U2283">
        <v>54</v>
      </c>
      <c r="V2283">
        <f t="shared" si="316"/>
        <v>0</v>
      </c>
      <c r="W2283" s="3">
        <f t="shared" si="317"/>
        <v>1.8181818181818181E-2</v>
      </c>
      <c r="X2283">
        <v>34</v>
      </c>
      <c r="Y2283" s="4">
        <v>4.2</v>
      </c>
      <c r="Z2283" s="4">
        <v>1.3</v>
      </c>
      <c r="AA2283" s="5">
        <v>38820.269999999997</v>
      </c>
      <c r="AB2283" s="5">
        <f t="shared" si="318"/>
        <v>2096294.58</v>
      </c>
      <c r="AC2283" s="5">
        <v>22917.83</v>
      </c>
      <c r="AD2283" s="5">
        <f t="shared" si="319"/>
        <v>1260480.6499999999</v>
      </c>
      <c r="AE2283" s="5">
        <v>91061.4</v>
      </c>
      <c r="AF2283" s="5">
        <v>27134.92</v>
      </c>
      <c r="AG2283" s="5">
        <v>9561.44</v>
      </c>
      <c r="AH2283" s="5">
        <v>1885</v>
      </c>
      <c r="AI2283" s="5">
        <v>3520</v>
      </c>
      <c r="AJ2283">
        <v>0</v>
      </c>
      <c r="AK2283" s="5">
        <v>0</v>
      </c>
      <c r="AL2283" s="5">
        <v>0</v>
      </c>
      <c r="AM2283" s="5">
        <v>33916.54</v>
      </c>
      <c r="AN2283">
        <v>4</v>
      </c>
      <c r="AO2283">
        <v>4</v>
      </c>
      <c r="AP2283" t="str">
        <f t="shared" si="320"/>
        <v>Yes</v>
      </c>
      <c r="AQ2283">
        <v>1</v>
      </c>
      <c r="AR2283" s="5">
        <f t="shared" si="321"/>
        <v>1427559.95</v>
      </c>
      <c r="AS2283" s="5">
        <f t="shared" si="322"/>
        <v>668734.63</v>
      </c>
      <c r="AT2283" t="s">
        <v>59</v>
      </c>
      <c r="AU2283" t="s">
        <v>6164</v>
      </c>
      <c r="AV2283" t="s">
        <v>6165</v>
      </c>
      <c r="AW2283" t="s">
        <v>6166</v>
      </c>
      <c r="AX2283" t="s">
        <v>6167</v>
      </c>
      <c r="AY2283">
        <v>59</v>
      </c>
      <c r="AZ2283">
        <v>1</v>
      </c>
      <c r="BA2283">
        <v>0</v>
      </c>
      <c r="BB2283" t="s">
        <v>6168</v>
      </c>
      <c r="BC2283">
        <v>0</v>
      </c>
      <c r="BD2283">
        <v>0</v>
      </c>
      <c r="BE2283" t="s">
        <v>6169</v>
      </c>
      <c r="BF2283" t="s">
        <v>6170</v>
      </c>
      <c r="BG2283">
        <v>1</v>
      </c>
      <c r="BH2283" t="s">
        <v>6186</v>
      </c>
      <c r="BI2283">
        <v>29</v>
      </c>
      <c r="BJ2283" t="s">
        <v>6172</v>
      </c>
      <c r="BK2283">
        <v>0</v>
      </c>
      <c r="BL2283">
        <v>74</v>
      </c>
      <c r="BM2283" s="3">
        <f t="shared" si="323"/>
        <v>0.7432432432432432</v>
      </c>
    </row>
    <row r="2284" spans="1:65">
      <c r="A2284" t="s">
        <v>2417</v>
      </c>
      <c r="B2284" s="2">
        <v>45795</v>
      </c>
      <c r="C2284" t="s">
        <v>1632</v>
      </c>
      <c r="D2284" t="s">
        <v>2135</v>
      </c>
      <c r="E2284">
        <v>5</v>
      </c>
      <c r="F2284" t="s">
        <v>61</v>
      </c>
      <c r="G2284" t="s">
        <v>50</v>
      </c>
      <c r="H2284" t="s">
        <v>157</v>
      </c>
      <c r="I2284" t="s">
        <v>64</v>
      </c>
      <c r="J2284" t="s">
        <v>53</v>
      </c>
      <c r="K2284" t="s">
        <v>54</v>
      </c>
      <c r="L2284" t="s">
        <v>92</v>
      </c>
      <c r="M2284" t="s">
        <v>68</v>
      </c>
      <c r="N2284" t="s">
        <v>57</v>
      </c>
      <c r="O2284" t="s">
        <v>70</v>
      </c>
      <c r="P2284">
        <v>70</v>
      </c>
      <c r="Q2284">
        <v>74</v>
      </c>
      <c r="R2284">
        <v>74</v>
      </c>
      <c r="S2284">
        <v>2</v>
      </c>
      <c r="T2284">
        <f t="shared" si="315"/>
        <v>72</v>
      </c>
      <c r="U2284">
        <v>68</v>
      </c>
      <c r="V2284">
        <f t="shared" si="316"/>
        <v>4</v>
      </c>
      <c r="W2284" s="3">
        <f t="shared" si="317"/>
        <v>2.7027027027027029E-2</v>
      </c>
      <c r="X2284">
        <v>15</v>
      </c>
      <c r="Y2284" s="4">
        <v>7.5</v>
      </c>
      <c r="Z2284" s="4">
        <v>1.7</v>
      </c>
      <c r="AA2284" s="5">
        <v>38472.6</v>
      </c>
      <c r="AB2284" s="5">
        <f t="shared" si="318"/>
        <v>2616136.7999999998</v>
      </c>
      <c r="AC2284" s="5">
        <v>22677.35</v>
      </c>
      <c r="AD2284" s="5">
        <f t="shared" si="319"/>
        <v>1678123.9</v>
      </c>
      <c r="AE2284" s="5">
        <v>120486.76</v>
      </c>
      <c r="AF2284" s="5">
        <v>30682.560000000001</v>
      </c>
      <c r="AG2284" s="5">
        <v>7900.65</v>
      </c>
      <c r="AH2284" s="5">
        <v>2465</v>
      </c>
      <c r="AI2284" s="5">
        <v>7068.66</v>
      </c>
      <c r="AJ2284">
        <v>1</v>
      </c>
      <c r="AK2284" s="5">
        <v>8520.5300000000007</v>
      </c>
      <c r="AL2284" s="5">
        <v>2957.74</v>
      </c>
      <c r="AM2284" s="5">
        <v>48223.02</v>
      </c>
      <c r="AN2284">
        <v>4</v>
      </c>
      <c r="AO2284">
        <v>5</v>
      </c>
      <c r="AP2284" t="str">
        <f t="shared" si="320"/>
        <v>No</v>
      </c>
      <c r="AQ2284">
        <v>3</v>
      </c>
      <c r="AR2284" s="5">
        <f t="shared" si="321"/>
        <v>1906428.82</v>
      </c>
      <c r="AS2284" s="5">
        <f t="shared" si="322"/>
        <v>709707.98</v>
      </c>
      <c r="AT2284" t="s">
        <v>59</v>
      </c>
      <c r="AU2284" t="s">
        <v>6181</v>
      </c>
      <c r="AV2284" t="s">
        <v>6182</v>
      </c>
      <c r="AW2284" t="s">
        <v>6183</v>
      </c>
      <c r="AX2284" t="s">
        <v>6184</v>
      </c>
      <c r="AY2284">
        <v>77</v>
      </c>
      <c r="AZ2284">
        <v>4</v>
      </c>
      <c r="BA2284">
        <v>29</v>
      </c>
      <c r="BB2284" t="s">
        <v>6185</v>
      </c>
      <c r="BC2284">
        <v>1</v>
      </c>
      <c r="BD2284">
        <v>0</v>
      </c>
      <c r="BE2284" t="s">
        <v>6196</v>
      </c>
      <c r="BF2284" t="s">
        <v>6170</v>
      </c>
      <c r="BG2284">
        <v>0</v>
      </c>
      <c r="BH2284" t="s">
        <v>6171</v>
      </c>
      <c r="BI2284">
        <v>25</v>
      </c>
      <c r="BJ2284" t="s">
        <v>6172</v>
      </c>
      <c r="BK2284">
        <v>0</v>
      </c>
      <c r="BL2284">
        <v>78</v>
      </c>
      <c r="BM2284" s="3">
        <f t="shared" si="323"/>
        <v>0.94871794871794868</v>
      </c>
    </row>
    <row r="2285" spans="1:65">
      <c r="A2285" t="s">
        <v>2418</v>
      </c>
      <c r="B2285" s="2">
        <v>45795</v>
      </c>
      <c r="C2285" t="s">
        <v>1632</v>
      </c>
      <c r="D2285" t="s">
        <v>2135</v>
      </c>
      <c r="E2285">
        <v>5</v>
      </c>
      <c r="F2285" t="s">
        <v>49</v>
      </c>
      <c r="G2285" t="s">
        <v>79</v>
      </c>
      <c r="H2285" t="s">
        <v>106</v>
      </c>
      <c r="I2285" t="s">
        <v>74</v>
      </c>
      <c r="J2285" t="s">
        <v>53</v>
      </c>
      <c r="K2285" t="s">
        <v>66</v>
      </c>
      <c r="L2285" t="s">
        <v>67</v>
      </c>
      <c r="M2285" t="s">
        <v>68</v>
      </c>
      <c r="N2285" t="s">
        <v>76</v>
      </c>
      <c r="O2285" t="s">
        <v>70</v>
      </c>
      <c r="P2285">
        <v>73</v>
      </c>
      <c r="Q2285">
        <v>75</v>
      </c>
      <c r="R2285">
        <v>75</v>
      </c>
      <c r="S2285">
        <v>7</v>
      </c>
      <c r="T2285">
        <f t="shared" si="315"/>
        <v>68</v>
      </c>
      <c r="U2285">
        <v>68</v>
      </c>
      <c r="V2285">
        <f t="shared" si="316"/>
        <v>0</v>
      </c>
      <c r="W2285" s="3">
        <f t="shared" si="317"/>
        <v>9.3333333333333338E-2</v>
      </c>
      <c r="X2285">
        <v>16</v>
      </c>
      <c r="Y2285" s="4">
        <v>0</v>
      </c>
      <c r="Z2285" s="4">
        <v>1.5</v>
      </c>
      <c r="AA2285" s="5">
        <v>30293.599999999999</v>
      </c>
      <c r="AB2285" s="5">
        <f t="shared" si="318"/>
        <v>2059964.8</v>
      </c>
      <c r="AC2285" s="5">
        <v>21896.7</v>
      </c>
      <c r="AD2285" s="5">
        <f t="shared" si="319"/>
        <v>1642252.5</v>
      </c>
      <c r="AE2285" s="5">
        <v>129431.64</v>
      </c>
      <c r="AF2285" s="5">
        <v>35119.97</v>
      </c>
      <c r="AG2285" s="5">
        <v>33506.21</v>
      </c>
      <c r="AH2285" s="5">
        <v>2175</v>
      </c>
      <c r="AI2285" s="5">
        <v>62962.63</v>
      </c>
      <c r="AJ2285">
        <v>2</v>
      </c>
      <c r="AK2285" s="5">
        <v>17358.919999999998</v>
      </c>
      <c r="AL2285" s="5">
        <v>0</v>
      </c>
      <c r="AM2285" s="5">
        <v>44625.120000000003</v>
      </c>
      <c r="AN2285">
        <v>4</v>
      </c>
      <c r="AO2285">
        <v>3</v>
      </c>
      <c r="AP2285" t="str">
        <f t="shared" si="320"/>
        <v>Yes</v>
      </c>
      <c r="AQ2285">
        <v>2</v>
      </c>
      <c r="AR2285" s="5">
        <f t="shared" si="321"/>
        <v>1967431.99</v>
      </c>
      <c r="AS2285" s="5">
        <f t="shared" si="322"/>
        <v>92532.81</v>
      </c>
      <c r="AT2285" t="s">
        <v>1641</v>
      </c>
      <c r="AU2285" t="s">
        <v>6173</v>
      </c>
      <c r="AV2285" t="s">
        <v>6174</v>
      </c>
      <c r="AW2285" t="s">
        <v>6175</v>
      </c>
      <c r="AX2285" t="s">
        <v>6184</v>
      </c>
      <c r="AY2285">
        <v>77</v>
      </c>
      <c r="AZ2285">
        <v>1</v>
      </c>
      <c r="BA2285">
        <v>0</v>
      </c>
      <c r="BB2285" t="s">
        <v>6168</v>
      </c>
      <c r="BC2285">
        <v>0</v>
      </c>
      <c r="BD2285">
        <v>0</v>
      </c>
      <c r="BE2285" t="s">
        <v>6169</v>
      </c>
      <c r="BF2285" t="s">
        <v>6210</v>
      </c>
      <c r="BG2285">
        <v>5</v>
      </c>
      <c r="BH2285" t="s">
        <v>6208</v>
      </c>
      <c r="BI2285">
        <v>116</v>
      </c>
      <c r="BJ2285" t="s">
        <v>6193</v>
      </c>
      <c r="BK2285">
        <v>0</v>
      </c>
      <c r="BL2285">
        <v>83</v>
      </c>
      <c r="BM2285" s="3">
        <f t="shared" si="323"/>
        <v>0.90361445783132532</v>
      </c>
    </row>
    <row r="2286" spans="1:65">
      <c r="A2286" t="s">
        <v>2419</v>
      </c>
      <c r="B2286" s="2">
        <v>45795</v>
      </c>
      <c r="C2286" t="s">
        <v>1632</v>
      </c>
      <c r="D2286" t="s">
        <v>2135</v>
      </c>
      <c r="E2286">
        <v>5</v>
      </c>
      <c r="F2286" t="s">
        <v>61</v>
      </c>
      <c r="G2286" t="s">
        <v>62</v>
      </c>
      <c r="H2286" t="s">
        <v>63</v>
      </c>
      <c r="I2286" t="s">
        <v>74</v>
      </c>
      <c r="J2286" t="s">
        <v>53</v>
      </c>
      <c r="K2286" t="s">
        <v>54</v>
      </c>
      <c r="L2286" t="s">
        <v>67</v>
      </c>
      <c r="M2286" t="s">
        <v>68</v>
      </c>
      <c r="N2286" t="s">
        <v>76</v>
      </c>
      <c r="O2286" t="s">
        <v>120</v>
      </c>
      <c r="P2286">
        <v>72</v>
      </c>
      <c r="Q2286">
        <v>74</v>
      </c>
      <c r="R2286">
        <v>74</v>
      </c>
      <c r="S2286">
        <v>3</v>
      </c>
      <c r="T2286">
        <f t="shared" si="315"/>
        <v>71</v>
      </c>
      <c r="U2286">
        <v>70</v>
      </c>
      <c r="V2286">
        <f t="shared" si="316"/>
        <v>1</v>
      </c>
      <c r="W2286" s="3">
        <f t="shared" si="317"/>
        <v>4.0540540540540543E-2</v>
      </c>
      <c r="X2286">
        <v>44</v>
      </c>
      <c r="Y2286" s="4">
        <v>4.0999999999999996</v>
      </c>
      <c r="Z2286" s="4">
        <v>2</v>
      </c>
      <c r="AA2286" s="5">
        <v>39234.57</v>
      </c>
      <c r="AB2286" s="5">
        <f t="shared" si="318"/>
        <v>2746419.9</v>
      </c>
      <c r="AC2286" s="5">
        <v>22002.9</v>
      </c>
      <c r="AD2286" s="5">
        <f t="shared" si="319"/>
        <v>1628214.6</v>
      </c>
      <c r="AE2286" s="5">
        <v>128192.69</v>
      </c>
      <c r="AF2286" s="5">
        <v>32531.1</v>
      </c>
      <c r="AG2286" s="5">
        <v>12184.43</v>
      </c>
      <c r="AH2286" s="5">
        <v>2900</v>
      </c>
      <c r="AI2286" s="5">
        <v>10602.99</v>
      </c>
      <c r="AJ2286">
        <v>1</v>
      </c>
      <c r="AK2286" s="5">
        <v>8455.98</v>
      </c>
      <c r="AL2286" s="5">
        <v>725.53</v>
      </c>
      <c r="AM2286" s="5">
        <v>43116.43</v>
      </c>
      <c r="AN2286">
        <v>4</v>
      </c>
      <c r="AO2286">
        <v>2</v>
      </c>
      <c r="AP2286" t="str">
        <f t="shared" si="320"/>
        <v>Yes</v>
      </c>
      <c r="AQ2286">
        <v>1</v>
      </c>
      <c r="AR2286" s="5">
        <f t="shared" si="321"/>
        <v>1866923.75</v>
      </c>
      <c r="AS2286" s="5">
        <f t="shared" si="322"/>
        <v>879496.15</v>
      </c>
      <c r="AT2286" t="s">
        <v>116</v>
      </c>
      <c r="AU2286" t="s">
        <v>6189</v>
      </c>
      <c r="AV2286" t="s">
        <v>6201</v>
      </c>
      <c r="AW2286" t="s">
        <v>6175</v>
      </c>
      <c r="AX2286" t="s">
        <v>6184</v>
      </c>
      <c r="AY2286">
        <v>75</v>
      </c>
      <c r="AZ2286">
        <v>1</v>
      </c>
      <c r="BA2286">
        <v>15</v>
      </c>
      <c r="BB2286" t="s">
        <v>6198</v>
      </c>
      <c r="BC2286">
        <v>0</v>
      </c>
      <c r="BD2286">
        <v>0</v>
      </c>
      <c r="BE2286" t="s">
        <v>6169</v>
      </c>
      <c r="BF2286" t="s">
        <v>6212</v>
      </c>
      <c r="BG2286">
        <v>0</v>
      </c>
      <c r="BH2286" t="s">
        <v>6171</v>
      </c>
      <c r="BI2286">
        <v>54</v>
      </c>
      <c r="BJ2286" t="s">
        <v>6187</v>
      </c>
      <c r="BK2286">
        <v>0</v>
      </c>
      <c r="BL2286">
        <v>80</v>
      </c>
      <c r="BM2286" s="3">
        <f t="shared" si="323"/>
        <v>0.92500000000000004</v>
      </c>
    </row>
    <row r="2287" spans="1:65">
      <c r="A2287" t="s">
        <v>2420</v>
      </c>
      <c r="B2287" s="2">
        <v>45795</v>
      </c>
      <c r="C2287" t="s">
        <v>1632</v>
      </c>
      <c r="D2287" t="s">
        <v>2135</v>
      </c>
      <c r="E2287">
        <v>5</v>
      </c>
      <c r="F2287" t="s">
        <v>49</v>
      </c>
      <c r="G2287" t="s">
        <v>50</v>
      </c>
      <c r="H2287" t="s">
        <v>108</v>
      </c>
      <c r="I2287" t="s">
        <v>52</v>
      </c>
      <c r="J2287" t="s">
        <v>65</v>
      </c>
      <c r="K2287" t="s">
        <v>66</v>
      </c>
      <c r="L2287" t="s">
        <v>67</v>
      </c>
      <c r="M2287" t="s">
        <v>68</v>
      </c>
      <c r="N2287" t="s">
        <v>57</v>
      </c>
      <c r="O2287" t="s">
        <v>58</v>
      </c>
      <c r="P2287">
        <v>56</v>
      </c>
      <c r="Q2287">
        <v>56</v>
      </c>
      <c r="R2287">
        <v>56</v>
      </c>
      <c r="S2287">
        <v>4</v>
      </c>
      <c r="T2287">
        <f t="shared" si="315"/>
        <v>52</v>
      </c>
      <c r="U2287">
        <v>52</v>
      </c>
      <c r="V2287">
        <f t="shared" si="316"/>
        <v>0</v>
      </c>
      <c r="W2287" s="3">
        <f t="shared" si="317"/>
        <v>7.1428571428571425E-2</v>
      </c>
      <c r="X2287">
        <v>28</v>
      </c>
      <c r="Y2287" s="4">
        <v>0</v>
      </c>
      <c r="Z2287" s="4">
        <v>1</v>
      </c>
      <c r="AA2287" s="5">
        <v>49280.77</v>
      </c>
      <c r="AB2287" s="5">
        <f t="shared" si="318"/>
        <v>2562600.04</v>
      </c>
      <c r="AC2287" s="5">
        <v>32274.58</v>
      </c>
      <c r="AD2287" s="5">
        <f t="shared" si="319"/>
        <v>1807376.48</v>
      </c>
      <c r="AE2287" s="5">
        <v>128510.89</v>
      </c>
      <c r="AF2287" s="5">
        <v>37742.67</v>
      </c>
      <c r="AG2287" s="5">
        <v>35523.769999999997</v>
      </c>
      <c r="AH2287" s="5">
        <v>1450</v>
      </c>
      <c r="AI2287" s="5">
        <v>61355.88</v>
      </c>
      <c r="AJ2287">
        <v>2</v>
      </c>
      <c r="AK2287" s="5">
        <v>27191.23</v>
      </c>
      <c r="AL2287" s="5">
        <v>0</v>
      </c>
      <c r="AM2287" s="5">
        <v>34954.15</v>
      </c>
      <c r="AN2287">
        <v>4</v>
      </c>
      <c r="AO2287">
        <v>5</v>
      </c>
      <c r="AP2287" t="str">
        <f t="shared" si="320"/>
        <v>No</v>
      </c>
      <c r="AQ2287">
        <v>4</v>
      </c>
      <c r="AR2287" s="5">
        <f t="shared" si="321"/>
        <v>2134105.0699999998</v>
      </c>
      <c r="AS2287" s="5">
        <f t="shared" si="322"/>
        <v>428494.97</v>
      </c>
      <c r="AT2287" t="s">
        <v>1641</v>
      </c>
      <c r="AU2287" t="s">
        <v>6199</v>
      </c>
      <c r="AV2287" t="s">
        <v>6200</v>
      </c>
      <c r="AW2287" t="s">
        <v>6175</v>
      </c>
      <c r="AX2287" t="s">
        <v>6184</v>
      </c>
      <c r="AY2287">
        <v>63</v>
      </c>
      <c r="AZ2287">
        <v>4</v>
      </c>
      <c r="BA2287">
        <v>0</v>
      </c>
      <c r="BB2287" t="s">
        <v>6168</v>
      </c>
      <c r="BC2287">
        <v>1</v>
      </c>
      <c r="BD2287">
        <v>0</v>
      </c>
      <c r="BE2287" t="s">
        <v>6178</v>
      </c>
      <c r="BF2287" t="s">
        <v>6210</v>
      </c>
      <c r="BG2287">
        <v>0</v>
      </c>
      <c r="BH2287" t="s">
        <v>6171</v>
      </c>
      <c r="BI2287">
        <v>60</v>
      </c>
      <c r="BJ2287" t="s">
        <v>6187</v>
      </c>
      <c r="BK2287">
        <v>0</v>
      </c>
      <c r="BL2287">
        <v>60</v>
      </c>
      <c r="BM2287" s="3">
        <f t="shared" si="323"/>
        <v>0.93333333333333335</v>
      </c>
    </row>
    <row r="2288" spans="1:65">
      <c r="A2288" t="s">
        <v>2421</v>
      </c>
      <c r="B2288" s="2">
        <v>45795</v>
      </c>
      <c r="C2288" t="s">
        <v>1632</v>
      </c>
      <c r="D2288" t="s">
        <v>2135</v>
      </c>
      <c r="E2288">
        <v>5</v>
      </c>
      <c r="F2288" t="s">
        <v>49</v>
      </c>
      <c r="G2288" t="s">
        <v>79</v>
      </c>
      <c r="H2288" t="s">
        <v>106</v>
      </c>
      <c r="I2288" t="s">
        <v>64</v>
      </c>
      <c r="J2288" t="s">
        <v>53</v>
      </c>
      <c r="K2288" t="s">
        <v>66</v>
      </c>
      <c r="L2288" t="s">
        <v>55</v>
      </c>
      <c r="M2288" t="s">
        <v>56</v>
      </c>
      <c r="N2288" t="s">
        <v>69</v>
      </c>
      <c r="O2288" t="s">
        <v>82</v>
      </c>
      <c r="P2288">
        <v>77</v>
      </c>
      <c r="Q2288">
        <v>78</v>
      </c>
      <c r="R2288">
        <v>75</v>
      </c>
      <c r="S2288">
        <v>2</v>
      </c>
      <c r="T2288">
        <f t="shared" si="315"/>
        <v>73</v>
      </c>
      <c r="U2288">
        <v>73</v>
      </c>
      <c r="V2288">
        <f t="shared" si="316"/>
        <v>0</v>
      </c>
      <c r="W2288" s="3">
        <f t="shared" si="317"/>
        <v>2.6666666666666668E-2</v>
      </c>
      <c r="X2288">
        <v>11</v>
      </c>
      <c r="Y2288" s="4">
        <v>3.2</v>
      </c>
      <c r="Z2288" s="4">
        <v>0.8</v>
      </c>
      <c r="AA2288" s="5">
        <v>30520.240000000002</v>
      </c>
      <c r="AB2288" s="5">
        <f t="shared" si="318"/>
        <v>2227977.52</v>
      </c>
      <c r="AC2288" s="5">
        <v>23719.89</v>
      </c>
      <c r="AD2288" s="5">
        <f t="shared" si="319"/>
        <v>1778991.75</v>
      </c>
      <c r="AE2288" s="5">
        <v>125881.61</v>
      </c>
      <c r="AF2288" s="5">
        <v>33198.89</v>
      </c>
      <c r="AG2288" s="5">
        <v>7575.33</v>
      </c>
      <c r="AH2288" s="5">
        <v>1160</v>
      </c>
      <c r="AI2288" s="5">
        <v>7058.82</v>
      </c>
      <c r="AJ2288">
        <v>0</v>
      </c>
      <c r="AK2288" s="5">
        <v>0</v>
      </c>
      <c r="AL2288" s="5">
        <v>31740.84</v>
      </c>
      <c r="AM2288" s="5">
        <v>81984.58</v>
      </c>
      <c r="AN2288">
        <v>4</v>
      </c>
      <c r="AO2288">
        <v>5</v>
      </c>
      <c r="AP2288" t="str">
        <f t="shared" si="320"/>
        <v>No</v>
      </c>
      <c r="AQ2288">
        <v>3</v>
      </c>
      <c r="AR2288" s="5">
        <f t="shared" si="321"/>
        <v>2067591.82</v>
      </c>
      <c r="AS2288" s="5">
        <f t="shared" si="322"/>
        <v>160385.70000000001</v>
      </c>
      <c r="AT2288" t="s">
        <v>59</v>
      </c>
      <c r="AU2288" t="s">
        <v>6164</v>
      </c>
      <c r="AV2288" t="s">
        <v>6165</v>
      </c>
      <c r="AW2288" t="s">
        <v>6166</v>
      </c>
      <c r="AX2288" t="s">
        <v>6167</v>
      </c>
      <c r="AY2288">
        <v>79</v>
      </c>
      <c r="AZ2288">
        <v>0</v>
      </c>
      <c r="BA2288">
        <v>0</v>
      </c>
      <c r="BB2288" t="s">
        <v>6168</v>
      </c>
      <c r="BC2288">
        <v>0</v>
      </c>
      <c r="BD2288">
        <v>1</v>
      </c>
      <c r="BE2288" t="s">
        <v>6188</v>
      </c>
      <c r="BF2288" t="s">
        <v>6170</v>
      </c>
      <c r="BG2288">
        <v>2</v>
      </c>
      <c r="BH2288" t="s">
        <v>6208</v>
      </c>
      <c r="BI2288">
        <v>85</v>
      </c>
      <c r="BJ2288" t="s">
        <v>6193</v>
      </c>
      <c r="BK2288">
        <v>0</v>
      </c>
      <c r="BL2288">
        <v>81</v>
      </c>
      <c r="BM2288" s="3">
        <f t="shared" si="323"/>
        <v>0.92592592592592593</v>
      </c>
    </row>
    <row r="2289" spans="1:65">
      <c r="A2289" t="s">
        <v>2422</v>
      </c>
      <c r="B2289" s="2">
        <v>45796</v>
      </c>
      <c r="C2289" t="s">
        <v>1632</v>
      </c>
      <c r="D2289" t="s">
        <v>2135</v>
      </c>
      <c r="E2289">
        <v>5</v>
      </c>
      <c r="F2289" t="s">
        <v>61</v>
      </c>
      <c r="G2289" t="s">
        <v>50</v>
      </c>
      <c r="H2289" t="s">
        <v>127</v>
      </c>
      <c r="I2289" t="s">
        <v>64</v>
      </c>
      <c r="J2289" t="s">
        <v>53</v>
      </c>
      <c r="K2289" t="s">
        <v>66</v>
      </c>
      <c r="L2289" t="s">
        <v>67</v>
      </c>
      <c r="M2289" t="s">
        <v>56</v>
      </c>
      <c r="N2289" t="s">
        <v>76</v>
      </c>
      <c r="O2289" t="s">
        <v>82</v>
      </c>
      <c r="P2289">
        <v>69</v>
      </c>
      <c r="Q2289">
        <v>73</v>
      </c>
      <c r="R2289">
        <v>73</v>
      </c>
      <c r="S2289">
        <v>2</v>
      </c>
      <c r="T2289">
        <f t="shared" si="315"/>
        <v>71</v>
      </c>
      <c r="U2289">
        <v>68</v>
      </c>
      <c r="V2289">
        <f t="shared" si="316"/>
        <v>3</v>
      </c>
      <c r="W2289" s="3">
        <f t="shared" si="317"/>
        <v>2.7397260273972601E-2</v>
      </c>
      <c r="X2289">
        <v>36</v>
      </c>
      <c r="Y2289" s="4">
        <v>5.9</v>
      </c>
      <c r="Z2289" s="4">
        <v>1.3</v>
      </c>
      <c r="AA2289" s="5">
        <v>30311.040000000001</v>
      </c>
      <c r="AB2289" s="5">
        <f t="shared" si="318"/>
        <v>2061150.72</v>
      </c>
      <c r="AC2289" s="5">
        <v>22991.93</v>
      </c>
      <c r="AD2289" s="5">
        <f t="shared" si="319"/>
        <v>1678410.89</v>
      </c>
      <c r="AE2289" s="5">
        <v>120985.93</v>
      </c>
      <c r="AF2289" s="5">
        <v>32580.560000000001</v>
      </c>
      <c r="AG2289" s="5">
        <v>10088.34</v>
      </c>
      <c r="AH2289" s="5">
        <v>1885</v>
      </c>
      <c r="AI2289" s="5">
        <v>7078.79</v>
      </c>
      <c r="AJ2289">
        <v>0</v>
      </c>
      <c r="AK2289" s="5">
        <v>0</v>
      </c>
      <c r="AL2289" s="5">
        <v>34005.08</v>
      </c>
      <c r="AM2289" s="5">
        <v>78127.11</v>
      </c>
      <c r="AN2289">
        <v>4</v>
      </c>
      <c r="AO2289">
        <v>4</v>
      </c>
      <c r="AP2289" t="str">
        <f t="shared" si="320"/>
        <v>Yes</v>
      </c>
      <c r="AQ2289">
        <v>0</v>
      </c>
      <c r="AR2289" s="5">
        <f t="shared" si="321"/>
        <v>1963161.7</v>
      </c>
      <c r="AS2289" s="5">
        <f t="shared" si="322"/>
        <v>97989.02</v>
      </c>
      <c r="AT2289" t="s">
        <v>59</v>
      </c>
      <c r="AU2289" t="s">
        <v>6164</v>
      </c>
      <c r="AV2289" t="s">
        <v>6165</v>
      </c>
      <c r="AW2289" t="s">
        <v>6166</v>
      </c>
      <c r="AX2289" t="s">
        <v>6184</v>
      </c>
      <c r="AY2289">
        <v>74</v>
      </c>
      <c r="AZ2289">
        <v>4</v>
      </c>
      <c r="BA2289">
        <v>25</v>
      </c>
      <c r="BB2289" t="s">
        <v>6185</v>
      </c>
      <c r="BC2289">
        <v>0</v>
      </c>
      <c r="BD2289">
        <v>0</v>
      </c>
      <c r="BE2289" t="s">
        <v>6169</v>
      </c>
      <c r="BF2289" t="s">
        <v>6170</v>
      </c>
      <c r="BG2289">
        <v>0</v>
      </c>
      <c r="BH2289" t="s">
        <v>6171</v>
      </c>
      <c r="BI2289">
        <v>45</v>
      </c>
      <c r="BJ2289" t="s">
        <v>6172</v>
      </c>
      <c r="BK2289">
        <v>0</v>
      </c>
      <c r="BL2289">
        <v>77</v>
      </c>
      <c r="BM2289" s="3">
        <f t="shared" si="323"/>
        <v>0.94805194805194803</v>
      </c>
    </row>
    <row r="2290" spans="1:65">
      <c r="A2290" t="s">
        <v>2423</v>
      </c>
      <c r="B2290" s="2">
        <v>45796</v>
      </c>
      <c r="C2290" t="s">
        <v>1632</v>
      </c>
      <c r="D2290" t="s">
        <v>2135</v>
      </c>
      <c r="E2290">
        <v>5</v>
      </c>
      <c r="F2290" t="s">
        <v>49</v>
      </c>
      <c r="G2290" t="s">
        <v>50</v>
      </c>
      <c r="H2290" t="s">
        <v>51</v>
      </c>
      <c r="I2290" t="s">
        <v>64</v>
      </c>
      <c r="J2290" t="s">
        <v>53</v>
      </c>
      <c r="K2290" t="s">
        <v>75</v>
      </c>
      <c r="L2290" t="s">
        <v>92</v>
      </c>
      <c r="M2290" t="s">
        <v>68</v>
      </c>
      <c r="N2290" t="s">
        <v>69</v>
      </c>
      <c r="O2290" t="s">
        <v>120</v>
      </c>
      <c r="P2290">
        <v>68</v>
      </c>
      <c r="Q2290">
        <v>70</v>
      </c>
      <c r="R2290">
        <v>70</v>
      </c>
      <c r="S2290">
        <v>2</v>
      </c>
      <c r="T2290">
        <f t="shared" si="315"/>
        <v>68</v>
      </c>
      <c r="U2290">
        <v>67</v>
      </c>
      <c r="V2290">
        <f t="shared" si="316"/>
        <v>1</v>
      </c>
      <c r="W2290" s="3">
        <f t="shared" si="317"/>
        <v>2.8571428571428571E-2</v>
      </c>
      <c r="X2290">
        <v>19</v>
      </c>
      <c r="Y2290" s="4">
        <v>0.3</v>
      </c>
      <c r="Z2290" s="4">
        <v>1.1000000000000001</v>
      </c>
      <c r="AA2290" s="5">
        <v>35747.47</v>
      </c>
      <c r="AB2290" s="5">
        <f t="shared" si="318"/>
        <v>2395080.4900000002</v>
      </c>
      <c r="AC2290" s="5">
        <v>22882.05</v>
      </c>
      <c r="AD2290" s="5">
        <f t="shared" si="319"/>
        <v>1601743.5</v>
      </c>
      <c r="AE2290" s="5">
        <v>114416.26</v>
      </c>
      <c r="AF2290" s="5">
        <v>30917.39</v>
      </c>
      <c r="AG2290" s="5">
        <v>8931.99</v>
      </c>
      <c r="AH2290" s="5">
        <v>1595</v>
      </c>
      <c r="AI2290" s="5">
        <v>7111.11</v>
      </c>
      <c r="AJ2290">
        <v>1</v>
      </c>
      <c r="AK2290" s="5">
        <v>8560.2199999999993</v>
      </c>
      <c r="AL2290" s="5">
        <v>769.08</v>
      </c>
      <c r="AM2290" s="5">
        <v>47205.07</v>
      </c>
      <c r="AN2290">
        <v>4</v>
      </c>
      <c r="AO2290">
        <v>5</v>
      </c>
      <c r="AP2290" t="str">
        <f t="shared" si="320"/>
        <v>No</v>
      </c>
      <c r="AQ2290">
        <v>4</v>
      </c>
      <c r="AR2290" s="5">
        <f t="shared" si="321"/>
        <v>1821249.62</v>
      </c>
      <c r="AS2290" s="5">
        <f t="shared" si="322"/>
        <v>573830.87</v>
      </c>
      <c r="AT2290" t="s">
        <v>59</v>
      </c>
      <c r="AU2290" t="s">
        <v>6189</v>
      </c>
      <c r="AV2290" t="s">
        <v>6190</v>
      </c>
      <c r="AW2290" t="s">
        <v>6183</v>
      </c>
      <c r="AX2290" t="s">
        <v>6184</v>
      </c>
      <c r="AY2290">
        <v>70</v>
      </c>
      <c r="AZ2290">
        <v>0</v>
      </c>
      <c r="BA2290">
        <v>10</v>
      </c>
      <c r="BB2290" t="s">
        <v>6191</v>
      </c>
      <c r="BC2290">
        <v>0</v>
      </c>
      <c r="BD2290">
        <v>1</v>
      </c>
      <c r="BE2290" t="s">
        <v>6188</v>
      </c>
      <c r="BF2290" t="s">
        <v>6170</v>
      </c>
      <c r="BG2290">
        <v>0</v>
      </c>
      <c r="BH2290" t="s">
        <v>6171</v>
      </c>
      <c r="BI2290">
        <v>16</v>
      </c>
      <c r="BJ2290" t="s">
        <v>6172</v>
      </c>
      <c r="BK2290">
        <v>0</v>
      </c>
      <c r="BL2290">
        <v>78</v>
      </c>
      <c r="BM2290" s="3">
        <f t="shared" si="323"/>
        <v>0.89743589743589747</v>
      </c>
    </row>
    <row r="2291" spans="1:65">
      <c r="A2291" t="s">
        <v>2424</v>
      </c>
      <c r="B2291" s="2">
        <v>45796</v>
      </c>
      <c r="C2291" t="s">
        <v>1632</v>
      </c>
      <c r="D2291" t="s">
        <v>2135</v>
      </c>
      <c r="E2291">
        <v>5</v>
      </c>
      <c r="F2291" t="s">
        <v>72</v>
      </c>
      <c r="G2291" t="s">
        <v>62</v>
      </c>
      <c r="H2291" t="s">
        <v>155</v>
      </c>
      <c r="I2291" t="s">
        <v>64</v>
      </c>
      <c r="J2291" t="s">
        <v>65</v>
      </c>
      <c r="K2291" t="s">
        <v>75</v>
      </c>
      <c r="L2291" t="s">
        <v>67</v>
      </c>
      <c r="M2291" t="s">
        <v>56</v>
      </c>
      <c r="N2291" t="s">
        <v>57</v>
      </c>
      <c r="O2291" t="s">
        <v>82</v>
      </c>
      <c r="P2291">
        <v>55</v>
      </c>
      <c r="Q2291">
        <v>58</v>
      </c>
      <c r="R2291">
        <v>57</v>
      </c>
      <c r="S2291">
        <v>1</v>
      </c>
      <c r="T2291">
        <f t="shared" si="315"/>
        <v>56</v>
      </c>
      <c r="U2291">
        <v>54</v>
      </c>
      <c r="V2291">
        <f t="shared" si="316"/>
        <v>2</v>
      </c>
      <c r="W2291" s="3">
        <f t="shared" si="317"/>
        <v>1.7543859649122806E-2</v>
      </c>
      <c r="X2291">
        <v>23</v>
      </c>
      <c r="Y2291" s="4">
        <v>4.7</v>
      </c>
      <c r="Z2291" s="4">
        <v>1.3</v>
      </c>
      <c r="AA2291" s="5">
        <v>52060.62</v>
      </c>
      <c r="AB2291" s="5">
        <f t="shared" si="318"/>
        <v>2811273.48</v>
      </c>
      <c r="AC2291" s="5">
        <v>34097.449999999997</v>
      </c>
      <c r="AD2291" s="5">
        <f t="shared" si="319"/>
        <v>1943554.65</v>
      </c>
      <c r="AE2291" s="5">
        <v>122084.72</v>
      </c>
      <c r="AF2291" s="5">
        <v>36063.75</v>
      </c>
      <c r="AG2291" s="5">
        <v>9554.85</v>
      </c>
      <c r="AH2291" s="5">
        <v>1885</v>
      </c>
      <c r="AI2291" s="5">
        <v>5042.3100000000004</v>
      </c>
      <c r="AJ2291">
        <v>0</v>
      </c>
      <c r="AK2291" s="5">
        <v>0</v>
      </c>
      <c r="AL2291" s="5">
        <v>2055.65</v>
      </c>
      <c r="AM2291" s="5">
        <v>38516.300000000003</v>
      </c>
      <c r="AN2291">
        <v>4</v>
      </c>
      <c r="AO2291">
        <v>5</v>
      </c>
      <c r="AP2291" t="str">
        <f t="shared" si="320"/>
        <v>No</v>
      </c>
      <c r="AQ2291">
        <v>3</v>
      </c>
      <c r="AR2291" s="5">
        <f t="shared" si="321"/>
        <v>2158757.23</v>
      </c>
      <c r="AS2291" s="5">
        <f t="shared" si="322"/>
        <v>652516.25</v>
      </c>
      <c r="AT2291" t="s">
        <v>59</v>
      </c>
      <c r="AU2291" t="s">
        <v>6164</v>
      </c>
      <c r="AV2291" t="s">
        <v>6165</v>
      </c>
      <c r="AW2291" t="s">
        <v>6166</v>
      </c>
      <c r="AX2291" t="s">
        <v>6167</v>
      </c>
      <c r="AY2291">
        <v>60</v>
      </c>
      <c r="AZ2291">
        <v>2</v>
      </c>
      <c r="BA2291">
        <v>16</v>
      </c>
      <c r="BB2291" t="s">
        <v>6185</v>
      </c>
      <c r="BC2291">
        <v>1</v>
      </c>
      <c r="BD2291">
        <v>0</v>
      </c>
      <c r="BE2291" t="s">
        <v>6178</v>
      </c>
      <c r="BF2291" t="s">
        <v>6170</v>
      </c>
      <c r="BG2291">
        <v>1</v>
      </c>
      <c r="BH2291" t="s">
        <v>6179</v>
      </c>
      <c r="BI2291">
        <v>37</v>
      </c>
      <c r="BJ2291" t="s">
        <v>6172</v>
      </c>
      <c r="BK2291">
        <v>0</v>
      </c>
      <c r="BL2291">
        <v>65</v>
      </c>
      <c r="BM2291" s="3">
        <f t="shared" si="323"/>
        <v>0.87692307692307692</v>
      </c>
    </row>
    <row r="2292" spans="1:65">
      <c r="A2292" t="s">
        <v>2425</v>
      </c>
      <c r="B2292" s="2">
        <v>45796</v>
      </c>
      <c r="C2292" t="s">
        <v>1632</v>
      </c>
      <c r="D2292" t="s">
        <v>2135</v>
      </c>
      <c r="E2292">
        <v>5</v>
      </c>
      <c r="F2292" t="s">
        <v>72</v>
      </c>
      <c r="G2292" t="s">
        <v>62</v>
      </c>
      <c r="H2292" t="s">
        <v>220</v>
      </c>
      <c r="I2292" t="s">
        <v>52</v>
      </c>
      <c r="J2292" t="s">
        <v>53</v>
      </c>
      <c r="K2292" t="s">
        <v>66</v>
      </c>
      <c r="L2292" t="s">
        <v>55</v>
      </c>
      <c r="M2292" t="s">
        <v>56</v>
      </c>
      <c r="N2292" t="s">
        <v>69</v>
      </c>
      <c r="O2292" t="s">
        <v>70</v>
      </c>
      <c r="P2292">
        <v>79</v>
      </c>
      <c r="Q2292">
        <v>82</v>
      </c>
      <c r="R2292">
        <v>82</v>
      </c>
      <c r="S2292">
        <v>2</v>
      </c>
      <c r="T2292">
        <f t="shared" si="315"/>
        <v>80</v>
      </c>
      <c r="U2292">
        <v>79</v>
      </c>
      <c r="V2292">
        <f t="shared" si="316"/>
        <v>1</v>
      </c>
      <c r="W2292" s="3">
        <f t="shared" si="317"/>
        <v>2.4390243902439025E-2</v>
      </c>
      <c r="X2292">
        <v>27</v>
      </c>
      <c r="Y2292" s="4">
        <v>7.3</v>
      </c>
      <c r="Z2292" s="4">
        <v>2.2999999999999998</v>
      </c>
      <c r="AA2292" s="5">
        <v>30170.5</v>
      </c>
      <c r="AB2292" s="5">
        <f t="shared" si="318"/>
        <v>2383469.5</v>
      </c>
      <c r="AC2292" s="5">
        <v>23548.240000000002</v>
      </c>
      <c r="AD2292" s="5">
        <f t="shared" si="319"/>
        <v>1930955.68</v>
      </c>
      <c r="AE2292" s="5">
        <v>145608.6</v>
      </c>
      <c r="AF2292" s="5">
        <v>34817.919999999998</v>
      </c>
      <c r="AG2292" s="5">
        <v>8848.1</v>
      </c>
      <c r="AH2292" s="5">
        <v>3335</v>
      </c>
      <c r="AI2292" s="5">
        <v>7091.89</v>
      </c>
      <c r="AJ2292">
        <v>0</v>
      </c>
      <c r="AK2292" s="5">
        <v>0</v>
      </c>
      <c r="AL2292" s="5">
        <v>32456.87</v>
      </c>
      <c r="AM2292" s="5">
        <v>82669.67</v>
      </c>
      <c r="AN2292">
        <v>4</v>
      </c>
      <c r="AO2292">
        <v>4</v>
      </c>
      <c r="AP2292" t="str">
        <f t="shared" si="320"/>
        <v>Yes</v>
      </c>
      <c r="AQ2292">
        <v>0</v>
      </c>
      <c r="AR2292" s="5">
        <f t="shared" si="321"/>
        <v>2245783.73</v>
      </c>
      <c r="AS2292" s="5">
        <f t="shared" si="322"/>
        <v>137685.76999999999</v>
      </c>
      <c r="AT2292" t="s">
        <v>59</v>
      </c>
      <c r="AU2292" t="s">
        <v>6164</v>
      </c>
      <c r="AV2292" t="s">
        <v>6165</v>
      </c>
      <c r="AW2292" t="s">
        <v>6166</v>
      </c>
      <c r="AX2292" t="s">
        <v>6184</v>
      </c>
      <c r="AY2292">
        <v>79</v>
      </c>
      <c r="AZ2292">
        <v>0</v>
      </c>
      <c r="BA2292">
        <v>16</v>
      </c>
      <c r="BB2292" t="s">
        <v>6180</v>
      </c>
      <c r="BC2292">
        <v>0</v>
      </c>
      <c r="BD2292">
        <v>0</v>
      </c>
      <c r="BE2292" t="s">
        <v>6169</v>
      </c>
      <c r="BF2292" t="s">
        <v>6170</v>
      </c>
      <c r="BG2292">
        <v>0</v>
      </c>
      <c r="BH2292" t="s">
        <v>6171</v>
      </c>
      <c r="BI2292">
        <v>34</v>
      </c>
      <c r="BJ2292" t="s">
        <v>6172</v>
      </c>
      <c r="BK2292">
        <v>0</v>
      </c>
      <c r="BL2292">
        <v>88</v>
      </c>
      <c r="BM2292" s="3">
        <f t="shared" si="323"/>
        <v>0.93181818181818177</v>
      </c>
    </row>
    <row r="2293" spans="1:65">
      <c r="A2293" t="s">
        <v>2426</v>
      </c>
      <c r="B2293" s="2">
        <v>45796</v>
      </c>
      <c r="C2293" t="s">
        <v>1632</v>
      </c>
      <c r="D2293" t="s">
        <v>2135</v>
      </c>
      <c r="E2293">
        <v>5</v>
      </c>
      <c r="F2293" t="s">
        <v>72</v>
      </c>
      <c r="G2293" t="s">
        <v>50</v>
      </c>
      <c r="H2293" t="s">
        <v>73</v>
      </c>
      <c r="I2293" t="s">
        <v>64</v>
      </c>
      <c r="J2293" t="s">
        <v>53</v>
      </c>
      <c r="K2293" t="s">
        <v>75</v>
      </c>
      <c r="L2293" t="s">
        <v>55</v>
      </c>
      <c r="M2293" t="s">
        <v>56</v>
      </c>
      <c r="N2293" t="s">
        <v>57</v>
      </c>
      <c r="O2293" t="s">
        <v>58</v>
      </c>
      <c r="P2293">
        <v>63</v>
      </c>
      <c r="Q2293">
        <v>65</v>
      </c>
      <c r="R2293">
        <v>65</v>
      </c>
      <c r="S2293">
        <v>1</v>
      </c>
      <c r="T2293">
        <f t="shared" si="315"/>
        <v>64</v>
      </c>
      <c r="U2293">
        <v>61</v>
      </c>
      <c r="V2293">
        <f t="shared" si="316"/>
        <v>3</v>
      </c>
      <c r="W2293" s="3">
        <f t="shared" si="317"/>
        <v>1.5384615384615385E-2</v>
      </c>
      <c r="X2293">
        <v>24</v>
      </c>
      <c r="Y2293" s="4">
        <v>0.7</v>
      </c>
      <c r="Z2293" s="4">
        <v>0.9</v>
      </c>
      <c r="AA2293" s="5">
        <v>35666.44</v>
      </c>
      <c r="AB2293" s="5">
        <f t="shared" si="318"/>
        <v>2175652.84</v>
      </c>
      <c r="AC2293" s="5">
        <v>23541.25</v>
      </c>
      <c r="AD2293" s="5">
        <f t="shared" si="319"/>
        <v>1530181.25</v>
      </c>
      <c r="AE2293" s="5">
        <v>108274.65</v>
      </c>
      <c r="AF2293" s="5">
        <v>28413.85</v>
      </c>
      <c r="AG2293" s="5">
        <v>9078.66</v>
      </c>
      <c r="AH2293" s="5">
        <v>1305</v>
      </c>
      <c r="AI2293" s="5">
        <v>3525.42</v>
      </c>
      <c r="AJ2293">
        <v>0</v>
      </c>
      <c r="AK2293" s="5">
        <v>0</v>
      </c>
      <c r="AL2293" s="5">
        <v>2296.1</v>
      </c>
      <c r="AM2293" s="5">
        <v>40706.639999999999</v>
      </c>
      <c r="AN2293">
        <v>4</v>
      </c>
      <c r="AO2293">
        <v>3</v>
      </c>
      <c r="AP2293" t="str">
        <f t="shared" si="320"/>
        <v>Yes</v>
      </c>
      <c r="AQ2293">
        <v>1</v>
      </c>
      <c r="AR2293" s="5">
        <f t="shared" si="321"/>
        <v>1723781.57</v>
      </c>
      <c r="AS2293" s="5">
        <f t="shared" si="322"/>
        <v>451871.27</v>
      </c>
      <c r="AT2293" t="s">
        <v>59</v>
      </c>
      <c r="AU2293" t="s">
        <v>6164</v>
      </c>
      <c r="AV2293" t="s">
        <v>6165</v>
      </c>
      <c r="AW2293" t="s">
        <v>6166</v>
      </c>
      <c r="AX2293" t="s">
        <v>6184</v>
      </c>
      <c r="AY2293">
        <v>64</v>
      </c>
      <c r="AZ2293">
        <v>0</v>
      </c>
      <c r="BA2293">
        <v>19</v>
      </c>
      <c r="BB2293" t="s">
        <v>6180</v>
      </c>
      <c r="BC2293">
        <v>0</v>
      </c>
      <c r="BD2293">
        <v>0</v>
      </c>
      <c r="BE2293" t="s">
        <v>6169</v>
      </c>
      <c r="BF2293" t="s">
        <v>6170</v>
      </c>
      <c r="BG2293">
        <v>0</v>
      </c>
      <c r="BH2293" t="s">
        <v>6171</v>
      </c>
      <c r="BI2293">
        <v>44</v>
      </c>
      <c r="BJ2293" t="s">
        <v>6172</v>
      </c>
      <c r="BK2293">
        <v>0</v>
      </c>
      <c r="BL2293">
        <v>70</v>
      </c>
      <c r="BM2293" s="3">
        <f t="shared" si="323"/>
        <v>0.9285714285714286</v>
      </c>
    </row>
    <row r="2294" spans="1:65">
      <c r="A2294" t="s">
        <v>2427</v>
      </c>
      <c r="B2294" s="2">
        <v>45796</v>
      </c>
      <c r="C2294" t="s">
        <v>1632</v>
      </c>
      <c r="D2294" t="s">
        <v>2135</v>
      </c>
      <c r="E2294">
        <v>5</v>
      </c>
      <c r="F2294" t="s">
        <v>61</v>
      </c>
      <c r="G2294" t="s">
        <v>50</v>
      </c>
      <c r="H2294" t="s">
        <v>127</v>
      </c>
      <c r="I2294" t="s">
        <v>52</v>
      </c>
      <c r="J2294" t="s">
        <v>65</v>
      </c>
      <c r="K2294" t="s">
        <v>75</v>
      </c>
      <c r="L2294" t="s">
        <v>87</v>
      </c>
      <c r="M2294" t="s">
        <v>56</v>
      </c>
      <c r="N2294" t="s">
        <v>76</v>
      </c>
      <c r="O2294" t="s">
        <v>120</v>
      </c>
      <c r="P2294">
        <v>54</v>
      </c>
      <c r="Q2294">
        <v>55</v>
      </c>
      <c r="R2294">
        <v>54</v>
      </c>
      <c r="S2294">
        <v>1</v>
      </c>
      <c r="T2294">
        <f t="shared" si="315"/>
        <v>53</v>
      </c>
      <c r="U2294">
        <v>53</v>
      </c>
      <c r="V2294">
        <f t="shared" si="316"/>
        <v>0</v>
      </c>
      <c r="W2294" s="3">
        <f t="shared" si="317"/>
        <v>1.8518518518518517E-2</v>
      </c>
      <c r="X2294">
        <v>24</v>
      </c>
      <c r="Y2294" s="4">
        <v>7.4</v>
      </c>
      <c r="Z2294" s="4">
        <v>1.4</v>
      </c>
      <c r="AA2294" s="5">
        <v>51885.65</v>
      </c>
      <c r="AB2294" s="5">
        <f t="shared" si="318"/>
        <v>2749939.45</v>
      </c>
      <c r="AC2294" s="5">
        <v>35615.599999999999</v>
      </c>
      <c r="AD2294" s="5">
        <f t="shared" si="319"/>
        <v>1923242.4</v>
      </c>
      <c r="AE2294" s="5">
        <v>125208.47</v>
      </c>
      <c r="AF2294" s="5">
        <v>32461.95</v>
      </c>
      <c r="AG2294" s="5">
        <v>9386.2199999999993</v>
      </c>
      <c r="AH2294" s="5">
        <v>2030</v>
      </c>
      <c r="AI2294" s="5">
        <v>5069.3900000000003</v>
      </c>
      <c r="AJ2294">
        <v>0</v>
      </c>
      <c r="AK2294" s="5">
        <v>0</v>
      </c>
      <c r="AL2294" s="5">
        <v>0</v>
      </c>
      <c r="AM2294" s="5">
        <v>38428.89</v>
      </c>
      <c r="AN2294">
        <v>4</v>
      </c>
      <c r="AO2294">
        <v>5</v>
      </c>
      <c r="AP2294" t="str">
        <f t="shared" si="320"/>
        <v>No</v>
      </c>
      <c r="AQ2294">
        <v>3</v>
      </c>
      <c r="AR2294" s="5">
        <f t="shared" si="321"/>
        <v>2135827.3199999998</v>
      </c>
      <c r="AS2294" s="5">
        <f t="shared" si="322"/>
        <v>614112.13</v>
      </c>
      <c r="AT2294" t="s">
        <v>59</v>
      </c>
      <c r="AU2294" t="s">
        <v>6164</v>
      </c>
      <c r="AV2294" t="s">
        <v>6165</v>
      </c>
      <c r="AW2294" t="s">
        <v>6166</v>
      </c>
      <c r="AX2294" t="s">
        <v>6167</v>
      </c>
      <c r="AY2294">
        <v>60</v>
      </c>
      <c r="AZ2294">
        <v>4</v>
      </c>
      <c r="BA2294">
        <v>0</v>
      </c>
      <c r="BB2294" t="s">
        <v>6168</v>
      </c>
      <c r="BC2294">
        <v>0</v>
      </c>
      <c r="BD2294">
        <v>1</v>
      </c>
      <c r="BE2294" t="s">
        <v>6188</v>
      </c>
      <c r="BF2294" t="s">
        <v>6170</v>
      </c>
      <c r="BG2294">
        <v>0</v>
      </c>
      <c r="BH2294" t="s">
        <v>6171</v>
      </c>
      <c r="BI2294">
        <v>53</v>
      </c>
      <c r="BJ2294" t="s">
        <v>6187</v>
      </c>
      <c r="BK2294">
        <v>0</v>
      </c>
      <c r="BL2294">
        <v>63</v>
      </c>
      <c r="BM2294" s="3">
        <f t="shared" si="323"/>
        <v>0.8571428571428571</v>
      </c>
    </row>
    <row r="2295" spans="1:65">
      <c r="A2295" t="s">
        <v>2428</v>
      </c>
      <c r="B2295" s="2">
        <v>45796</v>
      </c>
      <c r="C2295" t="s">
        <v>1632</v>
      </c>
      <c r="D2295" t="s">
        <v>2135</v>
      </c>
      <c r="E2295">
        <v>5</v>
      </c>
      <c r="F2295" t="s">
        <v>78</v>
      </c>
      <c r="G2295" t="s">
        <v>62</v>
      </c>
      <c r="H2295" t="s">
        <v>190</v>
      </c>
      <c r="I2295" t="s">
        <v>52</v>
      </c>
      <c r="J2295" t="s">
        <v>53</v>
      </c>
      <c r="K2295" t="s">
        <v>66</v>
      </c>
      <c r="L2295" t="s">
        <v>92</v>
      </c>
      <c r="M2295" t="s">
        <v>56</v>
      </c>
      <c r="N2295" t="s">
        <v>76</v>
      </c>
      <c r="O2295" t="s">
        <v>82</v>
      </c>
      <c r="P2295">
        <v>74</v>
      </c>
      <c r="Q2295">
        <v>76</v>
      </c>
      <c r="R2295">
        <v>74</v>
      </c>
      <c r="S2295">
        <v>2</v>
      </c>
      <c r="T2295">
        <f t="shared" si="315"/>
        <v>72</v>
      </c>
      <c r="U2295">
        <v>72</v>
      </c>
      <c r="V2295">
        <f t="shared" si="316"/>
        <v>0</v>
      </c>
      <c r="W2295" s="3">
        <f t="shared" si="317"/>
        <v>2.7027027027027029E-2</v>
      </c>
      <c r="X2295">
        <v>26</v>
      </c>
      <c r="Y2295" s="4">
        <v>2.4</v>
      </c>
      <c r="Z2295" s="4">
        <v>1.1000000000000001</v>
      </c>
      <c r="AA2295" s="5">
        <v>30804.080000000002</v>
      </c>
      <c r="AB2295" s="5">
        <f t="shared" si="318"/>
        <v>2217893.7599999998</v>
      </c>
      <c r="AC2295" s="5">
        <v>23656.86</v>
      </c>
      <c r="AD2295" s="5">
        <f t="shared" si="319"/>
        <v>1750607.64</v>
      </c>
      <c r="AE2295" s="5">
        <v>130894.03</v>
      </c>
      <c r="AF2295" s="5">
        <v>35160.22</v>
      </c>
      <c r="AG2295" s="5">
        <v>9138.34</v>
      </c>
      <c r="AH2295" s="5">
        <v>1595</v>
      </c>
      <c r="AI2295" s="5">
        <v>7068.66</v>
      </c>
      <c r="AJ2295">
        <v>0</v>
      </c>
      <c r="AK2295" s="5">
        <v>0</v>
      </c>
      <c r="AL2295" s="5">
        <v>31740.84</v>
      </c>
      <c r="AM2295" s="5">
        <v>77768.72</v>
      </c>
      <c r="AN2295">
        <v>4</v>
      </c>
      <c r="AO2295">
        <v>4</v>
      </c>
      <c r="AP2295" t="str">
        <f t="shared" si="320"/>
        <v>Yes</v>
      </c>
      <c r="AQ2295">
        <v>1</v>
      </c>
      <c r="AR2295" s="5">
        <f t="shared" si="321"/>
        <v>2043973.45</v>
      </c>
      <c r="AS2295" s="5">
        <f t="shared" si="322"/>
        <v>173920.31</v>
      </c>
      <c r="AT2295" t="s">
        <v>59</v>
      </c>
      <c r="AU2295" t="s">
        <v>6164</v>
      </c>
      <c r="AV2295" t="s">
        <v>6165</v>
      </c>
      <c r="AW2295" t="s">
        <v>6166</v>
      </c>
      <c r="AX2295" t="s">
        <v>6167</v>
      </c>
      <c r="AY2295">
        <v>74</v>
      </c>
      <c r="AZ2295">
        <v>0</v>
      </c>
      <c r="BA2295">
        <v>0</v>
      </c>
      <c r="BB2295" t="s">
        <v>6168</v>
      </c>
      <c r="BC2295">
        <v>0</v>
      </c>
      <c r="BD2295">
        <v>0</v>
      </c>
      <c r="BE2295" t="s">
        <v>6169</v>
      </c>
      <c r="BF2295" t="s">
        <v>6170</v>
      </c>
      <c r="BG2295">
        <v>0</v>
      </c>
      <c r="BH2295" t="s">
        <v>6171</v>
      </c>
      <c r="BI2295">
        <v>38</v>
      </c>
      <c r="BJ2295" t="s">
        <v>6172</v>
      </c>
      <c r="BK2295">
        <v>0</v>
      </c>
      <c r="BL2295">
        <v>81</v>
      </c>
      <c r="BM2295" s="3">
        <f t="shared" si="323"/>
        <v>0.9135802469135802</v>
      </c>
    </row>
    <row r="2296" spans="1:65">
      <c r="A2296" t="s">
        <v>2429</v>
      </c>
      <c r="B2296" s="2">
        <v>45796</v>
      </c>
      <c r="C2296" t="s">
        <v>1632</v>
      </c>
      <c r="D2296" t="s">
        <v>2135</v>
      </c>
      <c r="E2296">
        <v>5</v>
      </c>
      <c r="F2296" t="s">
        <v>61</v>
      </c>
      <c r="G2296" t="s">
        <v>62</v>
      </c>
      <c r="H2296" t="s">
        <v>96</v>
      </c>
      <c r="I2296" t="s">
        <v>74</v>
      </c>
      <c r="J2296" t="s">
        <v>65</v>
      </c>
      <c r="K2296" t="s">
        <v>66</v>
      </c>
      <c r="L2296" t="s">
        <v>87</v>
      </c>
      <c r="M2296" t="s">
        <v>68</v>
      </c>
      <c r="N2296" t="s">
        <v>76</v>
      </c>
      <c r="O2296" t="s">
        <v>70</v>
      </c>
      <c r="P2296">
        <v>61</v>
      </c>
      <c r="Q2296">
        <v>63</v>
      </c>
      <c r="R2296">
        <v>63</v>
      </c>
      <c r="S2296">
        <v>1</v>
      </c>
      <c r="T2296">
        <f t="shared" si="315"/>
        <v>62</v>
      </c>
      <c r="U2296">
        <v>59</v>
      </c>
      <c r="V2296">
        <f t="shared" si="316"/>
        <v>3</v>
      </c>
      <c r="W2296" s="3">
        <f t="shared" si="317"/>
        <v>1.5873015873015872E-2</v>
      </c>
      <c r="X2296">
        <v>35</v>
      </c>
      <c r="Y2296" s="4">
        <v>0</v>
      </c>
      <c r="Z2296" s="4">
        <v>1.5</v>
      </c>
      <c r="AA2296" s="5">
        <v>48615.1</v>
      </c>
      <c r="AB2296" s="5">
        <f t="shared" si="318"/>
        <v>2868290.9</v>
      </c>
      <c r="AC2296" s="5">
        <v>33930.83</v>
      </c>
      <c r="AD2296" s="5">
        <f t="shared" si="319"/>
        <v>2137642.29</v>
      </c>
      <c r="AE2296" s="5">
        <v>139456.44</v>
      </c>
      <c r="AF2296" s="5">
        <v>40538.78</v>
      </c>
      <c r="AG2296" s="5">
        <v>10001.65</v>
      </c>
      <c r="AH2296" s="5">
        <v>2175</v>
      </c>
      <c r="AI2296" s="5">
        <v>5084.21</v>
      </c>
      <c r="AJ2296">
        <v>1</v>
      </c>
      <c r="AK2296" s="5">
        <v>13812.04</v>
      </c>
      <c r="AL2296" s="5">
        <v>3386.06</v>
      </c>
      <c r="AM2296" s="5">
        <v>37425.03</v>
      </c>
      <c r="AN2296">
        <v>4</v>
      </c>
      <c r="AO2296">
        <v>3</v>
      </c>
      <c r="AP2296" t="str">
        <f t="shared" si="320"/>
        <v>Yes</v>
      </c>
      <c r="AQ2296">
        <v>1</v>
      </c>
      <c r="AR2296" s="5">
        <f t="shared" si="321"/>
        <v>2389521.5</v>
      </c>
      <c r="AS2296" s="5">
        <f t="shared" si="322"/>
        <v>478769.4</v>
      </c>
      <c r="AT2296" t="s">
        <v>59</v>
      </c>
      <c r="AU2296" t="s">
        <v>6194</v>
      </c>
      <c r="AV2296" t="s">
        <v>6195</v>
      </c>
      <c r="AW2296" t="s">
        <v>6183</v>
      </c>
      <c r="AX2296" t="s">
        <v>6184</v>
      </c>
      <c r="AY2296">
        <v>62</v>
      </c>
      <c r="AZ2296">
        <v>0</v>
      </c>
      <c r="BA2296">
        <v>23</v>
      </c>
      <c r="BB2296" t="s">
        <v>6180</v>
      </c>
      <c r="BC2296">
        <v>0</v>
      </c>
      <c r="BD2296">
        <v>0</v>
      </c>
      <c r="BE2296" t="s">
        <v>6169</v>
      </c>
      <c r="BF2296" t="s">
        <v>6170</v>
      </c>
      <c r="BG2296">
        <v>0</v>
      </c>
      <c r="BH2296" t="s">
        <v>6171</v>
      </c>
      <c r="BI2296">
        <v>23</v>
      </c>
      <c r="BJ2296" t="s">
        <v>6172</v>
      </c>
      <c r="BK2296">
        <v>0</v>
      </c>
      <c r="BL2296">
        <v>69</v>
      </c>
      <c r="BM2296" s="3">
        <f t="shared" si="323"/>
        <v>0.91304347826086951</v>
      </c>
    </row>
    <row r="2297" spans="1:65">
      <c r="A2297" t="s">
        <v>2430</v>
      </c>
      <c r="B2297" s="2">
        <v>45796</v>
      </c>
      <c r="C2297" t="s">
        <v>1632</v>
      </c>
      <c r="D2297" t="s">
        <v>2135</v>
      </c>
      <c r="E2297">
        <v>5</v>
      </c>
      <c r="F2297" t="s">
        <v>72</v>
      </c>
      <c r="G2297" t="s">
        <v>62</v>
      </c>
      <c r="H2297" t="s">
        <v>150</v>
      </c>
      <c r="I2297" t="s">
        <v>52</v>
      </c>
      <c r="J2297" t="s">
        <v>53</v>
      </c>
      <c r="K2297" t="s">
        <v>75</v>
      </c>
      <c r="L2297" t="s">
        <v>87</v>
      </c>
      <c r="M2297" t="s">
        <v>68</v>
      </c>
      <c r="N2297" t="s">
        <v>69</v>
      </c>
      <c r="O2297" t="s">
        <v>82</v>
      </c>
      <c r="P2297">
        <v>64</v>
      </c>
      <c r="Q2297">
        <v>67</v>
      </c>
      <c r="R2297">
        <v>67</v>
      </c>
      <c r="S2297">
        <v>2</v>
      </c>
      <c r="T2297">
        <f t="shared" si="315"/>
        <v>65</v>
      </c>
      <c r="U2297">
        <v>61</v>
      </c>
      <c r="V2297">
        <f t="shared" si="316"/>
        <v>4</v>
      </c>
      <c r="W2297" s="3">
        <f t="shared" si="317"/>
        <v>2.9850746268656716E-2</v>
      </c>
      <c r="X2297">
        <v>32</v>
      </c>
      <c r="Y2297" s="4">
        <v>1.9</v>
      </c>
      <c r="Z2297" s="4">
        <v>1.1000000000000001</v>
      </c>
      <c r="AA2297" s="5">
        <v>35791.31</v>
      </c>
      <c r="AB2297" s="5">
        <f t="shared" si="318"/>
        <v>2183269.91</v>
      </c>
      <c r="AC2297" s="5">
        <v>23087.93</v>
      </c>
      <c r="AD2297" s="5">
        <f t="shared" si="319"/>
        <v>1546891.31</v>
      </c>
      <c r="AE2297" s="5">
        <v>118050.65</v>
      </c>
      <c r="AF2297" s="5">
        <v>29266.27</v>
      </c>
      <c r="AG2297" s="5">
        <v>9324.7800000000007</v>
      </c>
      <c r="AH2297" s="5">
        <v>1595</v>
      </c>
      <c r="AI2297" s="5">
        <v>7029.51</v>
      </c>
      <c r="AJ2297">
        <v>1</v>
      </c>
      <c r="AK2297" s="5">
        <v>8501.74</v>
      </c>
      <c r="AL2297" s="5">
        <v>3007.97</v>
      </c>
      <c r="AM2297" s="5">
        <v>41348.300000000003</v>
      </c>
      <c r="AN2297">
        <v>4</v>
      </c>
      <c r="AO2297">
        <v>3</v>
      </c>
      <c r="AP2297" t="str">
        <f t="shared" si="320"/>
        <v>Yes</v>
      </c>
      <c r="AQ2297">
        <v>2</v>
      </c>
      <c r="AR2297" s="5">
        <f t="shared" si="321"/>
        <v>1765015.53</v>
      </c>
      <c r="AS2297" s="5">
        <f t="shared" si="322"/>
        <v>418254.38</v>
      </c>
      <c r="AT2297" t="s">
        <v>59</v>
      </c>
      <c r="AU2297" t="s">
        <v>6194</v>
      </c>
      <c r="AV2297" t="s">
        <v>6195</v>
      </c>
      <c r="AW2297" t="s">
        <v>6183</v>
      </c>
      <c r="AX2297" t="s">
        <v>6184</v>
      </c>
      <c r="AY2297">
        <v>66</v>
      </c>
      <c r="AZ2297">
        <v>0</v>
      </c>
      <c r="BA2297">
        <v>23</v>
      </c>
      <c r="BB2297" t="s">
        <v>6180</v>
      </c>
      <c r="BC2297">
        <v>0</v>
      </c>
      <c r="BD2297">
        <v>0</v>
      </c>
      <c r="BE2297" t="s">
        <v>6169</v>
      </c>
      <c r="BF2297" t="s">
        <v>6170</v>
      </c>
      <c r="BG2297">
        <v>0</v>
      </c>
      <c r="BH2297" t="s">
        <v>6171</v>
      </c>
      <c r="BI2297">
        <v>26</v>
      </c>
      <c r="BJ2297" t="s">
        <v>6172</v>
      </c>
      <c r="BK2297">
        <v>0</v>
      </c>
      <c r="BL2297">
        <v>76</v>
      </c>
      <c r="BM2297" s="3">
        <f t="shared" si="323"/>
        <v>0.88157894736842102</v>
      </c>
    </row>
    <row r="2298" spans="1:65">
      <c r="A2298" t="s">
        <v>2431</v>
      </c>
      <c r="B2298" s="2">
        <v>45796</v>
      </c>
      <c r="C2298" t="s">
        <v>1632</v>
      </c>
      <c r="D2298" t="s">
        <v>2135</v>
      </c>
      <c r="E2298">
        <v>5</v>
      </c>
      <c r="F2298" t="s">
        <v>78</v>
      </c>
      <c r="G2298" t="s">
        <v>62</v>
      </c>
      <c r="H2298" t="s">
        <v>168</v>
      </c>
      <c r="I2298" t="s">
        <v>64</v>
      </c>
      <c r="J2298" t="s">
        <v>53</v>
      </c>
      <c r="K2298" t="s">
        <v>54</v>
      </c>
      <c r="L2298" t="s">
        <v>92</v>
      </c>
      <c r="M2298" t="s">
        <v>56</v>
      </c>
      <c r="N2298" t="s">
        <v>69</v>
      </c>
      <c r="O2298" t="s">
        <v>58</v>
      </c>
      <c r="P2298">
        <v>64</v>
      </c>
      <c r="Q2298">
        <v>66</v>
      </c>
      <c r="R2298">
        <v>66</v>
      </c>
      <c r="S2298">
        <v>1</v>
      </c>
      <c r="T2298">
        <f t="shared" si="315"/>
        <v>65</v>
      </c>
      <c r="U2298">
        <v>63</v>
      </c>
      <c r="V2298">
        <f t="shared" si="316"/>
        <v>2</v>
      </c>
      <c r="W2298" s="3">
        <f t="shared" si="317"/>
        <v>1.5151515151515152E-2</v>
      </c>
      <c r="X2298">
        <v>17</v>
      </c>
      <c r="Y2298" s="4">
        <v>6.4</v>
      </c>
      <c r="Z2298" s="4">
        <v>1.7</v>
      </c>
      <c r="AA2298" s="5">
        <v>38465.31</v>
      </c>
      <c r="AB2298" s="5">
        <f t="shared" si="318"/>
        <v>2423314.5299999998</v>
      </c>
      <c r="AC2298" s="5">
        <v>23936.54</v>
      </c>
      <c r="AD2298" s="5">
        <f t="shared" si="319"/>
        <v>1579811.64</v>
      </c>
      <c r="AE2298" s="5">
        <v>109523.08</v>
      </c>
      <c r="AF2298" s="5">
        <v>31279.040000000001</v>
      </c>
      <c r="AG2298" s="5">
        <v>8767.35</v>
      </c>
      <c r="AH2298" s="5">
        <v>2465</v>
      </c>
      <c r="AI2298" s="5">
        <v>3520</v>
      </c>
      <c r="AJ2298">
        <v>0</v>
      </c>
      <c r="AK2298" s="5">
        <v>0</v>
      </c>
      <c r="AL2298" s="5">
        <v>1439.75</v>
      </c>
      <c r="AM2298" s="5">
        <v>42432.13</v>
      </c>
      <c r="AN2298">
        <v>4</v>
      </c>
      <c r="AO2298">
        <v>3</v>
      </c>
      <c r="AP2298" t="str">
        <f t="shared" si="320"/>
        <v>Yes</v>
      </c>
      <c r="AQ2298">
        <v>1</v>
      </c>
      <c r="AR2298" s="5">
        <f t="shared" si="321"/>
        <v>1779237.99</v>
      </c>
      <c r="AS2298" s="5">
        <f t="shared" si="322"/>
        <v>644076.54</v>
      </c>
      <c r="AT2298" t="s">
        <v>59</v>
      </c>
      <c r="AU2298" t="s">
        <v>6164</v>
      </c>
      <c r="AV2298" t="s">
        <v>6165</v>
      </c>
      <c r="AW2298" t="s">
        <v>6166</v>
      </c>
      <c r="AX2298" t="s">
        <v>6184</v>
      </c>
      <c r="AY2298">
        <v>67</v>
      </c>
      <c r="AZ2298">
        <v>0</v>
      </c>
      <c r="BA2298">
        <v>18</v>
      </c>
      <c r="BB2298" t="s">
        <v>6180</v>
      </c>
      <c r="BC2298">
        <v>0</v>
      </c>
      <c r="BD2298">
        <v>0</v>
      </c>
      <c r="BE2298" t="s">
        <v>6169</v>
      </c>
      <c r="BF2298" t="s">
        <v>6170</v>
      </c>
      <c r="BG2298">
        <v>0</v>
      </c>
      <c r="BH2298" t="s">
        <v>6171</v>
      </c>
      <c r="BI2298">
        <v>33</v>
      </c>
      <c r="BJ2298" t="s">
        <v>6172</v>
      </c>
      <c r="BK2298">
        <v>0</v>
      </c>
      <c r="BL2298">
        <v>72</v>
      </c>
      <c r="BM2298" s="3">
        <f t="shared" si="323"/>
        <v>0.91666666666666663</v>
      </c>
    </row>
    <row r="2299" spans="1:65">
      <c r="A2299" t="s">
        <v>2432</v>
      </c>
      <c r="B2299" s="2">
        <v>45796</v>
      </c>
      <c r="C2299" t="s">
        <v>1632</v>
      </c>
      <c r="D2299" t="s">
        <v>2135</v>
      </c>
      <c r="E2299">
        <v>5</v>
      </c>
      <c r="F2299" t="s">
        <v>72</v>
      </c>
      <c r="G2299" t="s">
        <v>62</v>
      </c>
      <c r="H2299" t="s">
        <v>150</v>
      </c>
      <c r="I2299" t="s">
        <v>74</v>
      </c>
      <c r="J2299" t="s">
        <v>53</v>
      </c>
      <c r="K2299" t="s">
        <v>54</v>
      </c>
      <c r="L2299" t="s">
        <v>87</v>
      </c>
      <c r="M2299" t="s">
        <v>56</v>
      </c>
      <c r="N2299" t="s">
        <v>57</v>
      </c>
      <c r="O2299" t="s">
        <v>70</v>
      </c>
      <c r="P2299">
        <v>79</v>
      </c>
      <c r="Q2299">
        <v>85</v>
      </c>
      <c r="R2299">
        <v>85</v>
      </c>
      <c r="S2299">
        <v>1</v>
      </c>
      <c r="T2299">
        <f t="shared" si="315"/>
        <v>84</v>
      </c>
      <c r="U2299">
        <v>78</v>
      </c>
      <c r="V2299">
        <f t="shared" si="316"/>
        <v>6</v>
      </c>
      <c r="W2299" s="3">
        <f t="shared" si="317"/>
        <v>1.1764705882352941E-2</v>
      </c>
      <c r="X2299">
        <v>31</v>
      </c>
      <c r="Y2299" s="4">
        <v>3.3</v>
      </c>
      <c r="Z2299" s="4">
        <v>2.2999999999999998</v>
      </c>
      <c r="AA2299" s="5">
        <v>38477.300000000003</v>
      </c>
      <c r="AB2299" s="5">
        <f t="shared" si="318"/>
        <v>3001229.4</v>
      </c>
      <c r="AC2299" s="5">
        <v>24195.34</v>
      </c>
      <c r="AD2299" s="5">
        <f t="shared" si="319"/>
        <v>2056603.9</v>
      </c>
      <c r="AE2299" s="5">
        <v>144662.45000000001</v>
      </c>
      <c r="AF2299" s="5">
        <v>38520.120000000003</v>
      </c>
      <c r="AG2299" s="5">
        <v>9568.0499999999993</v>
      </c>
      <c r="AH2299" s="5">
        <v>3335</v>
      </c>
      <c r="AI2299" s="5">
        <v>3532.47</v>
      </c>
      <c r="AJ2299">
        <v>0</v>
      </c>
      <c r="AK2299" s="5">
        <v>0</v>
      </c>
      <c r="AL2299" s="5">
        <v>3815.35</v>
      </c>
      <c r="AM2299" s="5">
        <v>50088.4</v>
      </c>
      <c r="AN2299">
        <v>4</v>
      </c>
      <c r="AO2299">
        <v>4</v>
      </c>
      <c r="AP2299" t="str">
        <f t="shared" si="320"/>
        <v>Yes</v>
      </c>
      <c r="AQ2299">
        <v>1</v>
      </c>
      <c r="AR2299" s="5">
        <f t="shared" si="321"/>
        <v>2310125.7400000002</v>
      </c>
      <c r="AS2299" s="5">
        <f t="shared" si="322"/>
        <v>691103.66</v>
      </c>
      <c r="AT2299" t="s">
        <v>59</v>
      </c>
      <c r="AU2299" t="s">
        <v>6164</v>
      </c>
      <c r="AV2299" t="s">
        <v>6165</v>
      </c>
      <c r="AW2299" t="s">
        <v>6166</v>
      </c>
      <c r="AX2299" t="s">
        <v>6184</v>
      </c>
      <c r="AY2299">
        <v>85</v>
      </c>
      <c r="AZ2299">
        <v>4</v>
      </c>
      <c r="BA2299">
        <v>31</v>
      </c>
      <c r="BB2299" t="s">
        <v>6185</v>
      </c>
      <c r="BC2299">
        <v>0</v>
      </c>
      <c r="BD2299">
        <v>0</v>
      </c>
      <c r="BE2299" t="s">
        <v>6169</v>
      </c>
      <c r="BF2299" t="s">
        <v>6170</v>
      </c>
      <c r="BG2299">
        <v>0</v>
      </c>
      <c r="BH2299" t="s">
        <v>6171</v>
      </c>
      <c r="BI2299">
        <v>56</v>
      </c>
      <c r="BJ2299" t="s">
        <v>6187</v>
      </c>
      <c r="BK2299">
        <v>0</v>
      </c>
      <c r="BL2299">
        <v>91</v>
      </c>
      <c r="BM2299" s="3">
        <f t="shared" si="323"/>
        <v>0.93406593406593408</v>
      </c>
    </row>
    <row r="2300" spans="1:65">
      <c r="A2300" t="s">
        <v>2433</v>
      </c>
      <c r="B2300" s="2">
        <v>45796</v>
      </c>
      <c r="C2300" t="s">
        <v>1632</v>
      </c>
      <c r="D2300" t="s">
        <v>2135</v>
      </c>
      <c r="E2300">
        <v>5</v>
      </c>
      <c r="F2300" t="s">
        <v>72</v>
      </c>
      <c r="G2300" t="s">
        <v>79</v>
      </c>
      <c r="H2300" t="s">
        <v>159</v>
      </c>
      <c r="I2300" t="s">
        <v>74</v>
      </c>
      <c r="J2300" t="s">
        <v>53</v>
      </c>
      <c r="K2300" t="s">
        <v>54</v>
      </c>
      <c r="L2300" t="s">
        <v>55</v>
      </c>
      <c r="M2300" t="s">
        <v>56</v>
      </c>
      <c r="N2300" t="s">
        <v>76</v>
      </c>
      <c r="O2300" t="s">
        <v>120</v>
      </c>
      <c r="P2300">
        <v>60</v>
      </c>
      <c r="Q2300">
        <v>64</v>
      </c>
      <c r="R2300">
        <v>64</v>
      </c>
      <c r="S2300">
        <v>1</v>
      </c>
      <c r="T2300">
        <f t="shared" si="315"/>
        <v>63</v>
      </c>
      <c r="U2300">
        <v>56</v>
      </c>
      <c r="V2300">
        <f t="shared" si="316"/>
        <v>7</v>
      </c>
      <c r="W2300" s="3">
        <f t="shared" si="317"/>
        <v>1.5625E-2</v>
      </c>
      <c r="X2300">
        <v>34</v>
      </c>
      <c r="Y2300" s="4">
        <v>5</v>
      </c>
      <c r="Z2300" s="4">
        <v>1.4</v>
      </c>
      <c r="AA2300" s="5">
        <v>39360.980000000003</v>
      </c>
      <c r="AB2300" s="5">
        <f t="shared" si="318"/>
        <v>2204214.88</v>
      </c>
      <c r="AC2300" s="5">
        <v>23679.17</v>
      </c>
      <c r="AD2300" s="5">
        <f t="shared" si="319"/>
        <v>1515466.88</v>
      </c>
      <c r="AE2300" s="5">
        <v>108341.74</v>
      </c>
      <c r="AF2300" s="5">
        <v>29835.41</v>
      </c>
      <c r="AG2300" s="5">
        <v>10469.719999999999</v>
      </c>
      <c r="AH2300" s="5">
        <v>2030</v>
      </c>
      <c r="AI2300" s="5">
        <v>3531.03</v>
      </c>
      <c r="AJ2300">
        <v>0</v>
      </c>
      <c r="AK2300" s="5">
        <v>0</v>
      </c>
      <c r="AL2300" s="5">
        <v>4208.25</v>
      </c>
      <c r="AM2300" s="5">
        <v>37821.18</v>
      </c>
      <c r="AN2300">
        <v>4</v>
      </c>
      <c r="AO2300">
        <v>4</v>
      </c>
      <c r="AP2300" t="str">
        <f t="shared" si="320"/>
        <v>Yes</v>
      </c>
      <c r="AQ2300">
        <v>1</v>
      </c>
      <c r="AR2300" s="5">
        <f t="shared" si="321"/>
        <v>1711704.21</v>
      </c>
      <c r="AS2300" s="5">
        <f t="shared" si="322"/>
        <v>492510.67</v>
      </c>
      <c r="AT2300" t="s">
        <v>59</v>
      </c>
      <c r="AU2300" t="s">
        <v>6164</v>
      </c>
      <c r="AV2300" t="s">
        <v>6165</v>
      </c>
      <c r="AW2300" t="s">
        <v>6166</v>
      </c>
      <c r="AX2300" t="s">
        <v>6184</v>
      </c>
      <c r="AY2300">
        <v>62</v>
      </c>
      <c r="AZ2300">
        <v>0</v>
      </c>
      <c r="BA2300">
        <v>42</v>
      </c>
      <c r="BB2300" t="s">
        <v>6180</v>
      </c>
      <c r="BC2300">
        <v>0</v>
      </c>
      <c r="BD2300">
        <v>0</v>
      </c>
      <c r="BE2300" t="s">
        <v>6169</v>
      </c>
      <c r="BF2300" t="s">
        <v>6170</v>
      </c>
      <c r="BG2300">
        <v>0</v>
      </c>
      <c r="BH2300" t="s">
        <v>6171</v>
      </c>
      <c r="BI2300">
        <v>39</v>
      </c>
      <c r="BJ2300" t="s">
        <v>6172</v>
      </c>
      <c r="BK2300">
        <v>0</v>
      </c>
      <c r="BL2300">
        <v>77</v>
      </c>
      <c r="BM2300" s="3">
        <f t="shared" si="323"/>
        <v>0.83116883116883122</v>
      </c>
    </row>
    <row r="2301" spans="1:65">
      <c r="A2301" t="s">
        <v>2434</v>
      </c>
      <c r="B2301" s="2">
        <v>45796</v>
      </c>
      <c r="C2301" t="s">
        <v>1632</v>
      </c>
      <c r="D2301" t="s">
        <v>2135</v>
      </c>
      <c r="E2301">
        <v>5</v>
      </c>
      <c r="F2301" t="s">
        <v>61</v>
      </c>
      <c r="G2301" t="s">
        <v>62</v>
      </c>
      <c r="H2301" t="s">
        <v>104</v>
      </c>
      <c r="I2301" t="s">
        <v>52</v>
      </c>
      <c r="J2301" t="s">
        <v>53</v>
      </c>
      <c r="K2301" t="s">
        <v>75</v>
      </c>
      <c r="L2301" t="s">
        <v>87</v>
      </c>
      <c r="M2301" t="s">
        <v>56</v>
      </c>
      <c r="N2301" t="s">
        <v>57</v>
      </c>
      <c r="O2301" t="s">
        <v>58</v>
      </c>
      <c r="P2301">
        <v>72</v>
      </c>
      <c r="Q2301">
        <v>74</v>
      </c>
      <c r="R2301">
        <v>73</v>
      </c>
      <c r="S2301">
        <v>1</v>
      </c>
      <c r="T2301">
        <f t="shared" si="315"/>
        <v>72</v>
      </c>
      <c r="U2301">
        <v>70</v>
      </c>
      <c r="V2301">
        <f t="shared" si="316"/>
        <v>2</v>
      </c>
      <c r="W2301" s="3">
        <f t="shared" si="317"/>
        <v>1.3698630136986301E-2</v>
      </c>
      <c r="X2301">
        <v>37</v>
      </c>
      <c r="Y2301" s="4">
        <v>0.9</v>
      </c>
      <c r="Z2301" s="4">
        <v>1.3</v>
      </c>
      <c r="AA2301" s="5">
        <v>36109.26</v>
      </c>
      <c r="AB2301" s="5">
        <f t="shared" si="318"/>
        <v>2527648.2000000002</v>
      </c>
      <c r="AC2301" s="5">
        <v>24270.77</v>
      </c>
      <c r="AD2301" s="5">
        <f t="shared" si="319"/>
        <v>1771766.21</v>
      </c>
      <c r="AE2301" s="5">
        <v>128656.28</v>
      </c>
      <c r="AF2301" s="5">
        <v>33062.44</v>
      </c>
      <c r="AG2301" s="5">
        <v>10975.92</v>
      </c>
      <c r="AH2301" s="5">
        <v>1885</v>
      </c>
      <c r="AI2301" s="5">
        <v>3539.39</v>
      </c>
      <c r="AJ2301">
        <v>0</v>
      </c>
      <c r="AK2301" s="5">
        <v>0</v>
      </c>
      <c r="AL2301" s="5">
        <v>1430.83</v>
      </c>
      <c r="AM2301" s="5">
        <v>47899.93</v>
      </c>
      <c r="AN2301">
        <v>4</v>
      </c>
      <c r="AO2301">
        <v>4</v>
      </c>
      <c r="AP2301" t="str">
        <f t="shared" si="320"/>
        <v>Yes</v>
      </c>
      <c r="AQ2301">
        <v>1</v>
      </c>
      <c r="AR2301" s="5">
        <f t="shared" si="321"/>
        <v>1999216</v>
      </c>
      <c r="AS2301" s="5">
        <f t="shared" si="322"/>
        <v>528432.19999999995</v>
      </c>
      <c r="AT2301" t="s">
        <v>59</v>
      </c>
      <c r="AU2301" t="s">
        <v>6164</v>
      </c>
      <c r="AV2301" t="s">
        <v>6165</v>
      </c>
      <c r="AW2301" t="s">
        <v>6166</v>
      </c>
      <c r="AX2301" t="s">
        <v>6167</v>
      </c>
      <c r="AY2301">
        <v>74</v>
      </c>
      <c r="AZ2301">
        <v>0</v>
      </c>
      <c r="BA2301">
        <v>19</v>
      </c>
      <c r="BB2301" t="s">
        <v>6191</v>
      </c>
      <c r="BC2301">
        <v>0</v>
      </c>
      <c r="BD2301">
        <v>0</v>
      </c>
      <c r="BE2301" t="s">
        <v>6169</v>
      </c>
      <c r="BF2301" t="s">
        <v>6170</v>
      </c>
      <c r="BG2301">
        <v>1</v>
      </c>
      <c r="BH2301" t="s">
        <v>6179</v>
      </c>
      <c r="BI2301">
        <v>30</v>
      </c>
      <c r="BJ2301" t="s">
        <v>6172</v>
      </c>
      <c r="BK2301">
        <v>0</v>
      </c>
      <c r="BL2301">
        <v>77</v>
      </c>
      <c r="BM2301" s="3">
        <f t="shared" si="323"/>
        <v>0.94805194805194803</v>
      </c>
    </row>
    <row r="2302" spans="1:65">
      <c r="A2302" t="s">
        <v>2435</v>
      </c>
      <c r="B2302" s="2">
        <v>45796</v>
      </c>
      <c r="C2302" t="s">
        <v>1632</v>
      </c>
      <c r="D2302" t="s">
        <v>2135</v>
      </c>
      <c r="E2302">
        <v>5</v>
      </c>
      <c r="F2302" t="s">
        <v>78</v>
      </c>
      <c r="G2302" t="s">
        <v>79</v>
      </c>
      <c r="H2302" t="s">
        <v>136</v>
      </c>
      <c r="I2302" t="s">
        <v>52</v>
      </c>
      <c r="J2302" t="s">
        <v>53</v>
      </c>
      <c r="K2302" t="s">
        <v>66</v>
      </c>
      <c r="L2302" t="s">
        <v>67</v>
      </c>
      <c r="M2302" t="s">
        <v>68</v>
      </c>
      <c r="N2302" t="s">
        <v>109</v>
      </c>
      <c r="O2302" t="s">
        <v>58</v>
      </c>
      <c r="P2302">
        <v>82</v>
      </c>
      <c r="Q2302">
        <v>87</v>
      </c>
      <c r="R2302">
        <v>83</v>
      </c>
      <c r="S2302">
        <v>8</v>
      </c>
      <c r="T2302">
        <f t="shared" si="315"/>
        <v>75</v>
      </c>
      <c r="U2302">
        <v>75</v>
      </c>
      <c r="V2302">
        <f t="shared" si="316"/>
        <v>0</v>
      </c>
      <c r="W2302" s="3">
        <f t="shared" si="317"/>
        <v>9.6385542168674704E-2</v>
      </c>
      <c r="X2302">
        <v>18</v>
      </c>
      <c r="Y2302" s="4">
        <v>6.4</v>
      </c>
      <c r="Z2302" s="4">
        <v>1.9</v>
      </c>
      <c r="AA2302" s="5">
        <v>30730.85</v>
      </c>
      <c r="AB2302" s="5">
        <f t="shared" si="318"/>
        <v>2304813.75</v>
      </c>
      <c r="AC2302" s="5">
        <v>21901.89</v>
      </c>
      <c r="AD2302" s="5">
        <f t="shared" si="319"/>
        <v>1817856.87</v>
      </c>
      <c r="AE2302" s="5">
        <v>146116.01</v>
      </c>
      <c r="AF2302" s="5">
        <v>37669.18</v>
      </c>
      <c r="AG2302" s="5">
        <v>33653.83</v>
      </c>
      <c r="AH2302" s="5">
        <v>2755</v>
      </c>
      <c r="AI2302" s="5">
        <v>67555.16</v>
      </c>
      <c r="AJ2302">
        <v>2</v>
      </c>
      <c r="AK2302" s="5">
        <v>17672.189999999999</v>
      </c>
      <c r="AL2302" s="5">
        <v>0</v>
      </c>
      <c r="AM2302" s="5">
        <v>111833.37</v>
      </c>
      <c r="AN2302">
        <v>8</v>
      </c>
      <c r="AO2302">
        <v>8</v>
      </c>
      <c r="AP2302" t="str">
        <f t="shared" si="320"/>
        <v>Yes</v>
      </c>
      <c r="AQ2302">
        <v>2</v>
      </c>
      <c r="AR2302" s="5">
        <f t="shared" si="321"/>
        <v>2235111.61</v>
      </c>
      <c r="AS2302" s="5">
        <f t="shared" si="322"/>
        <v>69702.14</v>
      </c>
      <c r="AT2302" t="s">
        <v>1641</v>
      </c>
      <c r="AU2302" t="s">
        <v>6189</v>
      </c>
      <c r="AV2302" t="s">
        <v>6201</v>
      </c>
      <c r="AW2302" t="s">
        <v>6175</v>
      </c>
      <c r="AX2302" t="s">
        <v>6167</v>
      </c>
      <c r="AY2302">
        <v>86</v>
      </c>
      <c r="AZ2302">
        <v>2</v>
      </c>
      <c r="BA2302">
        <v>0</v>
      </c>
      <c r="BB2302" t="s">
        <v>6168</v>
      </c>
      <c r="BC2302">
        <v>0</v>
      </c>
      <c r="BD2302">
        <v>0</v>
      </c>
      <c r="BE2302" t="s">
        <v>6169</v>
      </c>
      <c r="BF2302" t="s">
        <v>6210</v>
      </c>
      <c r="BG2302">
        <v>0</v>
      </c>
      <c r="BH2302" t="s">
        <v>6171</v>
      </c>
      <c r="BI2302">
        <v>37</v>
      </c>
      <c r="BJ2302" t="s">
        <v>6172</v>
      </c>
      <c r="BK2302">
        <v>0</v>
      </c>
      <c r="BL2302">
        <v>90</v>
      </c>
      <c r="BM2302" s="3">
        <f t="shared" si="323"/>
        <v>0.92222222222222228</v>
      </c>
    </row>
    <row r="2303" spans="1:65">
      <c r="A2303" t="s">
        <v>2436</v>
      </c>
      <c r="B2303" s="2">
        <v>45796</v>
      </c>
      <c r="C2303" t="s">
        <v>1632</v>
      </c>
      <c r="D2303" t="s">
        <v>2135</v>
      </c>
      <c r="E2303">
        <v>5</v>
      </c>
      <c r="F2303" t="s">
        <v>72</v>
      </c>
      <c r="G2303" t="s">
        <v>62</v>
      </c>
      <c r="H2303" t="s">
        <v>220</v>
      </c>
      <c r="I2303" t="s">
        <v>74</v>
      </c>
      <c r="J2303" t="s">
        <v>81</v>
      </c>
      <c r="K2303" t="s">
        <v>75</v>
      </c>
      <c r="L2303" t="s">
        <v>92</v>
      </c>
      <c r="M2303" t="s">
        <v>56</v>
      </c>
      <c r="N2303" t="s">
        <v>69</v>
      </c>
      <c r="O2303" t="s">
        <v>70</v>
      </c>
      <c r="P2303">
        <v>39</v>
      </c>
      <c r="Q2303">
        <v>42</v>
      </c>
      <c r="R2303">
        <v>42</v>
      </c>
      <c r="S2303">
        <v>1</v>
      </c>
      <c r="T2303">
        <f t="shared" si="315"/>
        <v>41</v>
      </c>
      <c r="U2303">
        <v>39</v>
      </c>
      <c r="V2303">
        <f t="shared" si="316"/>
        <v>2</v>
      </c>
      <c r="W2303" s="3">
        <f t="shared" si="317"/>
        <v>2.3809523809523808E-2</v>
      </c>
      <c r="X2303">
        <v>24</v>
      </c>
      <c r="Y2303" s="4">
        <v>0.5</v>
      </c>
      <c r="Z2303" s="4">
        <v>1.4</v>
      </c>
      <c r="AA2303" s="5">
        <v>78829.09</v>
      </c>
      <c r="AB2303" s="5">
        <f t="shared" si="318"/>
        <v>3074334.51</v>
      </c>
      <c r="AC2303" s="5">
        <v>53563.07</v>
      </c>
      <c r="AD2303" s="5">
        <f t="shared" si="319"/>
        <v>2249648.94</v>
      </c>
      <c r="AE2303" s="5">
        <v>129782.63</v>
      </c>
      <c r="AF2303" s="5">
        <v>36938.379999999997</v>
      </c>
      <c r="AG2303" s="5">
        <v>9654.42</v>
      </c>
      <c r="AH2303" s="5">
        <v>2030</v>
      </c>
      <c r="AI2303" s="5">
        <v>7515.79</v>
      </c>
      <c r="AJ2303">
        <v>0</v>
      </c>
      <c r="AK2303" s="5">
        <v>0</v>
      </c>
      <c r="AL2303" s="5">
        <v>3377.44</v>
      </c>
      <c r="AM2303" s="5">
        <v>26120.73</v>
      </c>
      <c r="AN2303">
        <v>4</v>
      </c>
      <c r="AO2303">
        <v>4</v>
      </c>
      <c r="AP2303" t="str">
        <f t="shared" si="320"/>
        <v>Yes</v>
      </c>
      <c r="AQ2303">
        <v>1</v>
      </c>
      <c r="AR2303" s="5">
        <f t="shared" si="321"/>
        <v>2465068.33</v>
      </c>
      <c r="AS2303" s="5">
        <f t="shared" si="322"/>
        <v>609266.18000000005</v>
      </c>
      <c r="AT2303" t="s">
        <v>59</v>
      </c>
      <c r="AU2303" t="s">
        <v>6164</v>
      </c>
      <c r="AV2303" t="s">
        <v>6165</v>
      </c>
      <c r="AW2303" t="s">
        <v>6166</v>
      </c>
      <c r="AX2303" t="s">
        <v>6184</v>
      </c>
      <c r="AY2303">
        <v>41</v>
      </c>
      <c r="AZ2303">
        <v>0</v>
      </c>
      <c r="BA2303">
        <v>15</v>
      </c>
      <c r="BB2303" t="s">
        <v>6180</v>
      </c>
      <c r="BC2303">
        <v>0</v>
      </c>
      <c r="BD2303">
        <v>0</v>
      </c>
      <c r="BE2303" t="s">
        <v>6169</v>
      </c>
      <c r="BF2303" t="s">
        <v>6170</v>
      </c>
      <c r="BG2303">
        <v>1</v>
      </c>
      <c r="BH2303" t="s">
        <v>6179</v>
      </c>
      <c r="BI2303">
        <v>32</v>
      </c>
      <c r="BJ2303" t="s">
        <v>6172</v>
      </c>
      <c r="BK2303">
        <v>0</v>
      </c>
      <c r="BL2303">
        <v>47</v>
      </c>
      <c r="BM2303" s="3">
        <f t="shared" si="323"/>
        <v>0.8936170212765957</v>
      </c>
    </row>
    <row r="2304" spans="1:65">
      <c r="A2304" t="s">
        <v>2437</v>
      </c>
      <c r="B2304" s="2">
        <v>45796</v>
      </c>
      <c r="C2304" t="s">
        <v>1632</v>
      </c>
      <c r="D2304" t="s">
        <v>2135</v>
      </c>
      <c r="E2304">
        <v>5</v>
      </c>
      <c r="F2304" t="s">
        <v>61</v>
      </c>
      <c r="G2304" t="s">
        <v>50</v>
      </c>
      <c r="H2304" t="s">
        <v>170</v>
      </c>
      <c r="I2304" t="s">
        <v>64</v>
      </c>
      <c r="J2304" t="s">
        <v>65</v>
      </c>
      <c r="K2304" t="s">
        <v>66</v>
      </c>
      <c r="L2304" t="s">
        <v>55</v>
      </c>
      <c r="M2304" t="s">
        <v>56</v>
      </c>
      <c r="N2304" t="s">
        <v>57</v>
      </c>
      <c r="O2304" t="s">
        <v>120</v>
      </c>
      <c r="P2304">
        <v>55</v>
      </c>
      <c r="Q2304">
        <v>59</v>
      </c>
      <c r="R2304">
        <v>59</v>
      </c>
      <c r="S2304">
        <v>1</v>
      </c>
      <c r="T2304">
        <f t="shared" si="315"/>
        <v>58</v>
      </c>
      <c r="U2304">
        <v>55</v>
      </c>
      <c r="V2304">
        <f t="shared" si="316"/>
        <v>3</v>
      </c>
      <c r="W2304" s="3">
        <f t="shared" si="317"/>
        <v>1.6949152542372881E-2</v>
      </c>
      <c r="X2304">
        <v>20</v>
      </c>
      <c r="Y2304" s="4">
        <v>5</v>
      </c>
      <c r="Z2304" s="4">
        <v>1.7</v>
      </c>
      <c r="AA2304" s="5">
        <v>48339.74</v>
      </c>
      <c r="AB2304" s="5">
        <f t="shared" si="318"/>
        <v>2658685.7000000002</v>
      </c>
      <c r="AC2304" s="5">
        <v>34911</v>
      </c>
      <c r="AD2304" s="5">
        <f t="shared" si="319"/>
        <v>2059749</v>
      </c>
      <c r="AE2304" s="5">
        <v>129275.37</v>
      </c>
      <c r="AF2304" s="5">
        <v>35651.25</v>
      </c>
      <c r="AG2304" s="5">
        <v>8726.43</v>
      </c>
      <c r="AH2304" s="5">
        <v>2465</v>
      </c>
      <c r="AI2304" s="5">
        <v>5120.75</v>
      </c>
      <c r="AJ2304">
        <v>0</v>
      </c>
      <c r="AK2304" s="5">
        <v>0</v>
      </c>
      <c r="AL2304" s="5">
        <v>3312.07</v>
      </c>
      <c r="AM2304" s="5">
        <v>38143.67</v>
      </c>
      <c r="AN2304">
        <v>4</v>
      </c>
      <c r="AO2304">
        <v>4</v>
      </c>
      <c r="AP2304" t="str">
        <f t="shared" si="320"/>
        <v>Yes</v>
      </c>
      <c r="AQ2304">
        <v>1</v>
      </c>
      <c r="AR2304" s="5">
        <f t="shared" si="321"/>
        <v>2282443.54</v>
      </c>
      <c r="AS2304" s="5">
        <f t="shared" si="322"/>
        <v>376242.16</v>
      </c>
      <c r="AT2304" t="s">
        <v>59</v>
      </c>
      <c r="AU2304" t="s">
        <v>6164</v>
      </c>
      <c r="AV2304" t="s">
        <v>6165</v>
      </c>
      <c r="AW2304" t="s">
        <v>6166</v>
      </c>
      <c r="AX2304" t="s">
        <v>6184</v>
      </c>
      <c r="AY2304">
        <v>55</v>
      </c>
      <c r="AZ2304">
        <v>0</v>
      </c>
      <c r="BA2304">
        <v>19</v>
      </c>
      <c r="BB2304" t="s">
        <v>6180</v>
      </c>
      <c r="BC2304">
        <v>0</v>
      </c>
      <c r="BD2304">
        <v>0</v>
      </c>
      <c r="BE2304" t="s">
        <v>6169</v>
      </c>
      <c r="BF2304" t="s">
        <v>6170</v>
      </c>
      <c r="BG2304">
        <v>1</v>
      </c>
      <c r="BH2304" t="s">
        <v>6179</v>
      </c>
      <c r="BI2304">
        <v>25</v>
      </c>
      <c r="BJ2304" t="s">
        <v>6172</v>
      </c>
      <c r="BK2304">
        <v>0</v>
      </c>
      <c r="BL2304">
        <v>67</v>
      </c>
      <c r="BM2304" s="3">
        <f t="shared" si="323"/>
        <v>0.88059701492537312</v>
      </c>
    </row>
    <row r="2305" spans="1:65">
      <c r="A2305" t="s">
        <v>2438</v>
      </c>
      <c r="B2305" s="2">
        <v>45796</v>
      </c>
      <c r="C2305" t="s">
        <v>1632</v>
      </c>
      <c r="D2305" t="s">
        <v>2135</v>
      </c>
      <c r="E2305">
        <v>5</v>
      </c>
      <c r="F2305" t="s">
        <v>78</v>
      </c>
      <c r="G2305" t="s">
        <v>62</v>
      </c>
      <c r="H2305" t="s">
        <v>168</v>
      </c>
      <c r="I2305" t="s">
        <v>52</v>
      </c>
      <c r="J2305" t="s">
        <v>53</v>
      </c>
      <c r="K2305" t="s">
        <v>75</v>
      </c>
      <c r="L2305" t="s">
        <v>67</v>
      </c>
      <c r="M2305" t="s">
        <v>68</v>
      </c>
      <c r="N2305" t="s">
        <v>69</v>
      </c>
      <c r="O2305" t="s">
        <v>58</v>
      </c>
      <c r="P2305">
        <v>61</v>
      </c>
      <c r="Q2305">
        <v>65</v>
      </c>
      <c r="R2305">
        <v>62</v>
      </c>
      <c r="S2305">
        <v>6</v>
      </c>
      <c r="T2305">
        <f t="shared" si="315"/>
        <v>56</v>
      </c>
      <c r="U2305">
        <v>56</v>
      </c>
      <c r="V2305">
        <f t="shared" si="316"/>
        <v>0</v>
      </c>
      <c r="W2305" s="3">
        <f t="shared" si="317"/>
        <v>9.6774193548387094E-2</v>
      </c>
      <c r="X2305">
        <v>42</v>
      </c>
      <c r="Y2305" s="4">
        <v>2.1</v>
      </c>
      <c r="Z2305" s="4">
        <v>1.9</v>
      </c>
      <c r="AA2305" s="5">
        <v>36160.6</v>
      </c>
      <c r="AB2305" s="5">
        <f t="shared" si="318"/>
        <v>2024993.6</v>
      </c>
      <c r="AC2305" s="5">
        <v>22075.34</v>
      </c>
      <c r="AD2305" s="5">
        <f t="shared" si="319"/>
        <v>1368671.08</v>
      </c>
      <c r="AE2305" s="5">
        <v>111228.9</v>
      </c>
      <c r="AF2305" s="5">
        <v>31434.75</v>
      </c>
      <c r="AG2305" s="5">
        <v>37333.360000000001</v>
      </c>
      <c r="AH2305" s="5">
        <v>2755</v>
      </c>
      <c r="AI2305" s="5">
        <v>59075.93</v>
      </c>
      <c r="AJ2305">
        <v>2</v>
      </c>
      <c r="AK2305" s="5">
        <v>17540.37</v>
      </c>
      <c r="AL2305" s="5">
        <v>0</v>
      </c>
      <c r="AM2305" s="5">
        <v>37938.33</v>
      </c>
      <c r="AN2305">
        <v>4</v>
      </c>
      <c r="AO2305">
        <v>4</v>
      </c>
      <c r="AP2305" t="str">
        <f t="shared" si="320"/>
        <v>Yes</v>
      </c>
      <c r="AQ2305">
        <v>2</v>
      </c>
      <c r="AR2305" s="5">
        <f t="shared" si="321"/>
        <v>1665977.72</v>
      </c>
      <c r="AS2305" s="5">
        <f t="shared" si="322"/>
        <v>359015.88</v>
      </c>
      <c r="AT2305" t="s">
        <v>1641</v>
      </c>
      <c r="AU2305" t="s">
        <v>6199</v>
      </c>
      <c r="AV2305" t="s">
        <v>6200</v>
      </c>
      <c r="AW2305" t="s">
        <v>6175</v>
      </c>
      <c r="AX2305" t="s">
        <v>6167</v>
      </c>
      <c r="AY2305">
        <v>64</v>
      </c>
      <c r="AZ2305">
        <v>2</v>
      </c>
      <c r="BA2305">
        <v>0</v>
      </c>
      <c r="BB2305" t="s">
        <v>6168</v>
      </c>
      <c r="BC2305">
        <v>0</v>
      </c>
      <c r="BD2305">
        <v>0</v>
      </c>
      <c r="BE2305" t="s">
        <v>6169</v>
      </c>
      <c r="BF2305" t="s">
        <v>6210</v>
      </c>
      <c r="BG2305">
        <v>1</v>
      </c>
      <c r="BH2305" t="s">
        <v>6179</v>
      </c>
      <c r="BI2305">
        <v>31</v>
      </c>
      <c r="BJ2305" t="s">
        <v>6172</v>
      </c>
      <c r="BK2305">
        <v>0</v>
      </c>
      <c r="BL2305">
        <v>76</v>
      </c>
      <c r="BM2305" s="3">
        <f t="shared" si="323"/>
        <v>0.81578947368421051</v>
      </c>
    </row>
    <row r="2306" spans="1:65">
      <c r="A2306" t="s">
        <v>2439</v>
      </c>
      <c r="B2306" s="2">
        <v>45796</v>
      </c>
      <c r="C2306" t="s">
        <v>1632</v>
      </c>
      <c r="D2306" t="s">
        <v>2135</v>
      </c>
      <c r="E2306">
        <v>5</v>
      </c>
      <c r="F2306" t="s">
        <v>49</v>
      </c>
      <c r="G2306" t="s">
        <v>62</v>
      </c>
      <c r="H2306" t="s">
        <v>133</v>
      </c>
      <c r="I2306" t="s">
        <v>52</v>
      </c>
      <c r="J2306" t="s">
        <v>53</v>
      </c>
      <c r="K2306" t="s">
        <v>66</v>
      </c>
      <c r="L2306" t="s">
        <v>55</v>
      </c>
      <c r="M2306" t="s">
        <v>56</v>
      </c>
      <c r="N2306" t="s">
        <v>94</v>
      </c>
      <c r="O2306" t="s">
        <v>70</v>
      </c>
      <c r="P2306">
        <v>74</v>
      </c>
      <c r="Q2306">
        <v>78</v>
      </c>
      <c r="R2306">
        <v>77</v>
      </c>
      <c r="S2306">
        <v>2</v>
      </c>
      <c r="T2306">
        <f t="shared" ref="T2306:T2369" si="324">R2306-S2306</f>
        <v>75</v>
      </c>
      <c r="U2306">
        <v>71</v>
      </c>
      <c r="V2306">
        <f t="shared" ref="V2306:V2369" si="325">T2306-U2306</f>
        <v>4</v>
      </c>
      <c r="W2306" s="3">
        <f t="shared" ref="W2306:W2369" si="326">IFERROR(S2306/R2306,0)</f>
        <v>2.5974025974025976E-2</v>
      </c>
      <c r="X2306">
        <v>35</v>
      </c>
      <c r="Y2306" s="4">
        <v>3.4</v>
      </c>
      <c r="Z2306" s="4">
        <v>1</v>
      </c>
      <c r="AA2306" s="5">
        <v>30777.17</v>
      </c>
      <c r="AB2306" s="5">
        <f t="shared" ref="AB2306:AB2369" si="327">ROUND(U2306*AA2306,2)</f>
        <v>2185179.0699999998</v>
      </c>
      <c r="AC2306" s="5">
        <v>23594.43</v>
      </c>
      <c r="AD2306" s="5">
        <f t="shared" ref="AD2306:AD2369" si="328">ROUND(R2306*AC2306,2)</f>
        <v>1816771.11</v>
      </c>
      <c r="AE2306" s="5">
        <v>135622.59</v>
      </c>
      <c r="AF2306" s="5">
        <v>35772.97</v>
      </c>
      <c r="AG2306" s="5">
        <v>10884.56</v>
      </c>
      <c r="AH2306" s="5">
        <v>1450</v>
      </c>
      <c r="AI2306" s="5">
        <v>7040</v>
      </c>
      <c r="AJ2306">
        <v>0</v>
      </c>
      <c r="AK2306" s="5">
        <v>0</v>
      </c>
      <c r="AL2306" s="5">
        <v>34665</v>
      </c>
      <c r="AM2306" s="5">
        <v>79530.080000000002</v>
      </c>
      <c r="AN2306">
        <v>4</v>
      </c>
      <c r="AO2306">
        <v>4</v>
      </c>
      <c r="AP2306" t="str">
        <f t="shared" ref="AP2306:AP2369" si="329">IF(AO2306&lt;=AN2306,"Yes","No")</f>
        <v>Yes</v>
      </c>
      <c r="AQ2306">
        <v>1</v>
      </c>
      <c r="AR2306" s="5">
        <f t="shared" ref="AR2306:AR2369" si="330">ROUND(SUM(AD2306:AI2306)+SUM(AK2306:AM2306),2)</f>
        <v>2121736.31</v>
      </c>
      <c r="AS2306" s="5">
        <f t="shared" ref="AS2306:AS2369" si="331">ROUND(AB2306-AR2306,2)</f>
        <v>63442.76</v>
      </c>
      <c r="AT2306" t="s">
        <v>59</v>
      </c>
      <c r="AU2306" t="s">
        <v>6164</v>
      </c>
      <c r="AV2306" t="s">
        <v>6165</v>
      </c>
      <c r="AW2306" t="s">
        <v>6166</v>
      </c>
      <c r="AX2306" t="s">
        <v>6167</v>
      </c>
      <c r="AY2306">
        <v>76</v>
      </c>
      <c r="AZ2306">
        <v>2</v>
      </c>
      <c r="BA2306">
        <v>29</v>
      </c>
      <c r="BB2306" t="s">
        <v>6185</v>
      </c>
      <c r="BC2306">
        <v>0</v>
      </c>
      <c r="BD2306">
        <v>0</v>
      </c>
      <c r="BE2306" t="s">
        <v>6169</v>
      </c>
      <c r="BF2306" t="s">
        <v>6170</v>
      </c>
      <c r="BG2306">
        <v>1</v>
      </c>
      <c r="BH2306" t="s">
        <v>6186</v>
      </c>
      <c r="BI2306">
        <v>27</v>
      </c>
      <c r="BJ2306" t="s">
        <v>6172</v>
      </c>
      <c r="BK2306">
        <v>0</v>
      </c>
      <c r="BL2306">
        <v>82</v>
      </c>
      <c r="BM2306" s="3">
        <f t="shared" ref="BM2306:BM2369" si="332">IFERROR(R2306/BL2306,0)</f>
        <v>0.93902439024390238</v>
      </c>
    </row>
    <row r="2307" spans="1:65">
      <c r="A2307" t="s">
        <v>2440</v>
      </c>
      <c r="B2307" s="2">
        <v>45796</v>
      </c>
      <c r="C2307" t="s">
        <v>1632</v>
      </c>
      <c r="D2307" t="s">
        <v>2135</v>
      </c>
      <c r="E2307">
        <v>5</v>
      </c>
      <c r="F2307" t="s">
        <v>72</v>
      </c>
      <c r="G2307" t="s">
        <v>50</v>
      </c>
      <c r="H2307" t="s">
        <v>179</v>
      </c>
      <c r="I2307" t="s">
        <v>52</v>
      </c>
      <c r="J2307" t="s">
        <v>53</v>
      </c>
      <c r="K2307" t="s">
        <v>66</v>
      </c>
      <c r="L2307" t="s">
        <v>67</v>
      </c>
      <c r="M2307" t="s">
        <v>56</v>
      </c>
      <c r="N2307" t="s">
        <v>109</v>
      </c>
      <c r="O2307" t="s">
        <v>120</v>
      </c>
      <c r="P2307">
        <v>78</v>
      </c>
      <c r="Q2307">
        <v>82</v>
      </c>
      <c r="R2307">
        <v>82</v>
      </c>
      <c r="S2307">
        <v>2</v>
      </c>
      <c r="T2307">
        <f t="shared" si="324"/>
        <v>80</v>
      </c>
      <c r="U2307">
        <v>76</v>
      </c>
      <c r="V2307">
        <f t="shared" si="325"/>
        <v>4</v>
      </c>
      <c r="W2307" s="3">
        <f t="shared" si="326"/>
        <v>2.4390243902439025E-2</v>
      </c>
      <c r="X2307">
        <v>24</v>
      </c>
      <c r="Y2307" s="4">
        <v>3.9</v>
      </c>
      <c r="Z2307" s="4">
        <v>1.4</v>
      </c>
      <c r="AA2307" s="5">
        <v>30818.78</v>
      </c>
      <c r="AB2307" s="5">
        <f t="shared" si="327"/>
        <v>2342227.2799999998</v>
      </c>
      <c r="AC2307" s="5">
        <v>22892.45</v>
      </c>
      <c r="AD2307" s="5">
        <f t="shared" si="328"/>
        <v>1877180.9</v>
      </c>
      <c r="AE2307" s="5">
        <v>148771.54</v>
      </c>
      <c r="AF2307" s="5">
        <v>35874.400000000001</v>
      </c>
      <c r="AG2307" s="5">
        <v>9180.44</v>
      </c>
      <c r="AH2307" s="5">
        <v>2030</v>
      </c>
      <c r="AI2307" s="5">
        <v>7091.89</v>
      </c>
      <c r="AJ2307">
        <v>0</v>
      </c>
      <c r="AK2307" s="5">
        <v>0</v>
      </c>
      <c r="AL2307" s="5">
        <v>34731.980000000003</v>
      </c>
      <c r="AM2307" s="5">
        <v>152992.12</v>
      </c>
      <c r="AN2307">
        <v>8</v>
      </c>
      <c r="AO2307">
        <v>10</v>
      </c>
      <c r="AP2307" t="str">
        <f t="shared" si="329"/>
        <v>No</v>
      </c>
      <c r="AQ2307">
        <v>3</v>
      </c>
      <c r="AR2307" s="5">
        <f t="shared" si="330"/>
        <v>2267853.27</v>
      </c>
      <c r="AS2307" s="5">
        <f t="shared" si="331"/>
        <v>74374.009999999995</v>
      </c>
      <c r="AT2307" t="s">
        <v>59</v>
      </c>
      <c r="AU2307" t="s">
        <v>6164</v>
      </c>
      <c r="AV2307" t="s">
        <v>6165</v>
      </c>
      <c r="AW2307" t="s">
        <v>6166</v>
      </c>
      <c r="AX2307" t="s">
        <v>6184</v>
      </c>
      <c r="AY2307">
        <v>80</v>
      </c>
      <c r="AZ2307">
        <v>0</v>
      </c>
      <c r="BA2307">
        <v>26</v>
      </c>
      <c r="BB2307" t="s">
        <v>6180</v>
      </c>
      <c r="BC2307">
        <v>0</v>
      </c>
      <c r="BD2307">
        <v>2</v>
      </c>
      <c r="BE2307" t="s">
        <v>6188</v>
      </c>
      <c r="BF2307" t="s">
        <v>6170</v>
      </c>
      <c r="BG2307">
        <v>1</v>
      </c>
      <c r="BH2307" t="s">
        <v>6179</v>
      </c>
      <c r="BI2307">
        <v>44</v>
      </c>
      <c r="BJ2307" t="s">
        <v>6172</v>
      </c>
      <c r="BK2307">
        <v>0</v>
      </c>
      <c r="BL2307">
        <v>85</v>
      </c>
      <c r="BM2307" s="3">
        <f t="shared" si="332"/>
        <v>0.96470588235294119</v>
      </c>
    </row>
    <row r="2308" spans="1:65">
      <c r="A2308" t="s">
        <v>2441</v>
      </c>
      <c r="B2308" s="2">
        <v>45797</v>
      </c>
      <c r="C2308" t="s">
        <v>1632</v>
      </c>
      <c r="D2308" t="s">
        <v>2135</v>
      </c>
      <c r="E2308">
        <v>5</v>
      </c>
      <c r="F2308" t="s">
        <v>78</v>
      </c>
      <c r="G2308" t="s">
        <v>50</v>
      </c>
      <c r="H2308" t="s">
        <v>173</v>
      </c>
      <c r="I2308" t="s">
        <v>52</v>
      </c>
      <c r="J2308" t="s">
        <v>65</v>
      </c>
      <c r="K2308" t="s">
        <v>66</v>
      </c>
      <c r="L2308" t="s">
        <v>87</v>
      </c>
      <c r="M2308" t="s">
        <v>56</v>
      </c>
      <c r="N2308" t="s">
        <v>94</v>
      </c>
      <c r="O2308" t="s">
        <v>58</v>
      </c>
      <c r="P2308">
        <v>52</v>
      </c>
      <c r="Q2308">
        <v>54</v>
      </c>
      <c r="R2308">
        <v>53</v>
      </c>
      <c r="S2308">
        <v>1</v>
      </c>
      <c r="T2308">
        <f t="shared" si="324"/>
        <v>52</v>
      </c>
      <c r="U2308">
        <v>51</v>
      </c>
      <c r="V2308">
        <f t="shared" si="325"/>
        <v>1</v>
      </c>
      <c r="W2308" s="3">
        <f t="shared" si="326"/>
        <v>1.8867924528301886E-2</v>
      </c>
      <c r="X2308">
        <v>88</v>
      </c>
      <c r="Y2308" s="4">
        <v>2.5</v>
      </c>
      <c r="Z2308" s="4">
        <v>5.2</v>
      </c>
      <c r="AA2308" s="5">
        <v>48762.54</v>
      </c>
      <c r="AB2308" s="5">
        <f t="shared" si="327"/>
        <v>2486889.54</v>
      </c>
      <c r="AC2308" s="5">
        <v>35485.67</v>
      </c>
      <c r="AD2308" s="5">
        <f t="shared" si="328"/>
        <v>1880740.51</v>
      </c>
      <c r="AE2308" s="5">
        <v>121401.21</v>
      </c>
      <c r="AF2308" s="5">
        <v>40043.85</v>
      </c>
      <c r="AG2308" s="5">
        <v>78167.72</v>
      </c>
      <c r="AH2308" s="5">
        <v>26584.5</v>
      </c>
      <c r="AI2308" s="5">
        <v>5079.17</v>
      </c>
      <c r="AJ2308">
        <v>0</v>
      </c>
      <c r="AK2308" s="5">
        <v>0</v>
      </c>
      <c r="AL2308" s="5">
        <v>1052.8800000000001</v>
      </c>
      <c r="AM2308" s="5">
        <v>34230.83</v>
      </c>
      <c r="AN2308">
        <v>4</v>
      </c>
      <c r="AO2308">
        <v>4</v>
      </c>
      <c r="AP2308" t="str">
        <f t="shared" si="329"/>
        <v>Yes</v>
      </c>
      <c r="AQ2308">
        <v>1</v>
      </c>
      <c r="AR2308" s="5">
        <f t="shared" si="330"/>
        <v>2187300.67</v>
      </c>
      <c r="AS2308" s="5">
        <f t="shared" si="331"/>
        <v>299588.87</v>
      </c>
      <c r="AT2308" t="s">
        <v>59</v>
      </c>
      <c r="AU2308" t="s">
        <v>6164</v>
      </c>
      <c r="AV2308" t="s">
        <v>6165</v>
      </c>
      <c r="AW2308" t="s">
        <v>6166</v>
      </c>
      <c r="AX2308" t="s">
        <v>6202</v>
      </c>
      <c r="AY2308">
        <v>56</v>
      </c>
      <c r="AZ2308">
        <v>2</v>
      </c>
      <c r="BA2308">
        <v>16</v>
      </c>
      <c r="BB2308" t="s">
        <v>6185</v>
      </c>
      <c r="BC2308">
        <v>0</v>
      </c>
      <c r="BD2308">
        <v>0</v>
      </c>
      <c r="BE2308" t="s">
        <v>6169</v>
      </c>
      <c r="BF2308" t="s">
        <v>6170</v>
      </c>
      <c r="BG2308">
        <v>5</v>
      </c>
      <c r="BH2308" t="s">
        <v>6209</v>
      </c>
      <c r="BI2308">
        <v>92</v>
      </c>
      <c r="BJ2308" t="s">
        <v>6193</v>
      </c>
      <c r="BK2308">
        <v>0</v>
      </c>
      <c r="BL2308">
        <v>58</v>
      </c>
      <c r="BM2308" s="3">
        <f t="shared" si="332"/>
        <v>0.91379310344827591</v>
      </c>
    </row>
    <row r="2309" spans="1:65">
      <c r="A2309" t="s">
        <v>2442</v>
      </c>
      <c r="B2309" s="2">
        <v>45797</v>
      </c>
      <c r="C2309" t="s">
        <v>1632</v>
      </c>
      <c r="D2309" t="s">
        <v>2135</v>
      </c>
      <c r="E2309">
        <v>5</v>
      </c>
      <c r="F2309" t="s">
        <v>61</v>
      </c>
      <c r="G2309" t="s">
        <v>50</v>
      </c>
      <c r="H2309" t="s">
        <v>157</v>
      </c>
      <c r="I2309" t="s">
        <v>52</v>
      </c>
      <c r="J2309" t="s">
        <v>65</v>
      </c>
      <c r="K2309" t="s">
        <v>66</v>
      </c>
      <c r="L2309" t="s">
        <v>55</v>
      </c>
      <c r="M2309" t="s">
        <v>56</v>
      </c>
      <c r="N2309" t="s">
        <v>57</v>
      </c>
      <c r="O2309" t="s">
        <v>120</v>
      </c>
      <c r="P2309">
        <v>62</v>
      </c>
      <c r="Q2309">
        <v>63</v>
      </c>
      <c r="R2309">
        <v>61</v>
      </c>
      <c r="S2309">
        <v>1</v>
      </c>
      <c r="T2309">
        <f t="shared" si="324"/>
        <v>60</v>
      </c>
      <c r="U2309">
        <v>60</v>
      </c>
      <c r="V2309">
        <f t="shared" si="325"/>
        <v>0</v>
      </c>
      <c r="W2309" s="3">
        <f t="shared" si="326"/>
        <v>1.6393442622950821E-2</v>
      </c>
      <c r="X2309">
        <v>30</v>
      </c>
      <c r="Y2309" s="4">
        <v>0.4</v>
      </c>
      <c r="Z2309" s="4">
        <v>1.2</v>
      </c>
      <c r="AA2309" s="5">
        <v>49405.8</v>
      </c>
      <c r="AB2309" s="5">
        <f t="shared" si="327"/>
        <v>2964348</v>
      </c>
      <c r="AC2309" s="5">
        <v>34711.480000000003</v>
      </c>
      <c r="AD2309" s="5">
        <f t="shared" si="328"/>
        <v>2117400.2799999998</v>
      </c>
      <c r="AE2309" s="5">
        <v>143324.25</v>
      </c>
      <c r="AF2309" s="5">
        <v>37407.599999999999</v>
      </c>
      <c r="AG2309" s="5">
        <v>10182.82</v>
      </c>
      <c r="AH2309" s="5">
        <v>1740</v>
      </c>
      <c r="AI2309" s="5">
        <v>5101.82</v>
      </c>
      <c r="AJ2309">
        <v>0</v>
      </c>
      <c r="AK2309" s="5">
        <v>0</v>
      </c>
      <c r="AL2309" s="5">
        <v>0</v>
      </c>
      <c r="AM2309" s="5">
        <v>40564.5</v>
      </c>
      <c r="AN2309">
        <v>4</v>
      </c>
      <c r="AO2309">
        <v>5</v>
      </c>
      <c r="AP2309" t="str">
        <f t="shared" si="329"/>
        <v>No</v>
      </c>
      <c r="AQ2309">
        <v>2</v>
      </c>
      <c r="AR2309" s="5">
        <f t="shared" si="330"/>
        <v>2355721.27</v>
      </c>
      <c r="AS2309" s="5">
        <f t="shared" si="331"/>
        <v>608626.73</v>
      </c>
      <c r="AT2309" t="s">
        <v>59</v>
      </c>
      <c r="AU2309" t="s">
        <v>6164</v>
      </c>
      <c r="AV2309" t="s">
        <v>6165</v>
      </c>
      <c r="AW2309" t="s">
        <v>6166</v>
      </c>
      <c r="AX2309" t="s">
        <v>6167</v>
      </c>
      <c r="AY2309">
        <v>62</v>
      </c>
      <c r="AZ2309">
        <v>0</v>
      </c>
      <c r="BA2309">
        <v>0</v>
      </c>
      <c r="BB2309" t="s">
        <v>6168</v>
      </c>
      <c r="BC2309">
        <v>0</v>
      </c>
      <c r="BD2309">
        <v>1</v>
      </c>
      <c r="BE2309" t="s">
        <v>6188</v>
      </c>
      <c r="BF2309" t="s">
        <v>6170</v>
      </c>
      <c r="BG2309">
        <v>0</v>
      </c>
      <c r="BH2309" t="s">
        <v>6171</v>
      </c>
      <c r="BI2309">
        <v>36</v>
      </c>
      <c r="BJ2309" t="s">
        <v>6172</v>
      </c>
      <c r="BK2309">
        <v>0</v>
      </c>
      <c r="BL2309">
        <v>67</v>
      </c>
      <c r="BM2309" s="3">
        <f t="shared" si="332"/>
        <v>0.91044776119402981</v>
      </c>
    </row>
    <row r="2310" spans="1:65">
      <c r="A2310" t="s">
        <v>2443</v>
      </c>
      <c r="B2310" s="2">
        <v>45797</v>
      </c>
      <c r="C2310" t="s">
        <v>1632</v>
      </c>
      <c r="D2310" t="s">
        <v>2135</v>
      </c>
      <c r="E2310">
        <v>5</v>
      </c>
      <c r="F2310" t="s">
        <v>61</v>
      </c>
      <c r="G2310" t="s">
        <v>50</v>
      </c>
      <c r="H2310" t="s">
        <v>183</v>
      </c>
      <c r="I2310" t="s">
        <v>74</v>
      </c>
      <c r="J2310" t="s">
        <v>53</v>
      </c>
      <c r="K2310" t="s">
        <v>75</v>
      </c>
      <c r="L2310" t="s">
        <v>87</v>
      </c>
      <c r="M2310" t="s">
        <v>56</v>
      </c>
      <c r="N2310" t="s">
        <v>94</v>
      </c>
      <c r="O2310" t="s">
        <v>120</v>
      </c>
      <c r="P2310">
        <v>64</v>
      </c>
      <c r="Q2310">
        <v>70</v>
      </c>
      <c r="R2310">
        <v>70</v>
      </c>
      <c r="S2310">
        <v>1</v>
      </c>
      <c r="T2310">
        <f t="shared" si="324"/>
        <v>69</v>
      </c>
      <c r="U2310">
        <v>64</v>
      </c>
      <c r="V2310">
        <f t="shared" si="325"/>
        <v>5</v>
      </c>
      <c r="W2310" s="3">
        <f t="shared" si="326"/>
        <v>1.4285714285714285E-2</v>
      </c>
      <c r="X2310">
        <v>31</v>
      </c>
      <c r="Y2310" s="4">
        <v>2.2000000000000002</v>
      </c>
      <c r="Z2310" s="4">
        <v>1.4</v>
      </c>
      <c r="AA2310" s="5">
        <v>35911.79</v>
      </c>
      <c r="AB2310" s="5">
        <f t="shared" si="327"/>
        <v>2298354.56</v>
      </c>
      <c r="AC2310" s="5">
        <v>24225.1</v>
      </c>
      <c r="AD2310" s="5">
        <f t="shared" si="328"/>
        <v>1695757</v>
      </c>
      <c r="AE2310" s="5">
        <v>119924.64</v>
      </c>
      <c r="AF2310" s="5">
        <v>30171.62</v>
      </c>
      <c r="AG2310" s="5">
        <v>10563.33</v>
      </c>
      <c r="AH2310" s="5">
        <v>2030</v>
      </c>
      <c r="AI2310" s="5">
        <v>3555.56</v>
      </c>
      <c r="AJ2310">
        <v>0</v>
      </c>
      <c r="AK2310" s="5">
        <v>0</v>
      </c>
      <c r="AL2310" s="5">
        <v>3019.36</v>
      </c>
      <c r="AM2310" s="5">
        <v>39855.07</v>
      </c>
      <c r="AN2310">
        <v>4</v>
      </c>
      <c r="AO2310">
        <v>2</v>
      </c>
      <c r="AP2310" t="str">
        <f t="shared" si="329"/>
        <v>Yes</v>
      </c>
      <c r="AQ2310">
        <v>1</v>
      </c>
      <c r="AR2310" s="5">
        <f t="shared" si="330"/>
        <v>1904876.58</v>
      </c>
      <c r="AS2310" s="5">
        <f t="shared" si="331"/>
        <v>393477.98</v>
      </c>
      <c r="AT2310" t="s">
        <v>59</v>
      </c>
      <c r="AU2310" t="s">
        <v>6164</v>
      </c>
      <c r="AV2310" t="s">
        <v>6165</v>
      </c>
      <c r="AW2310" t="s">
        <v>6166</v>
      </c>
      <c r="AX2310" t="s">
        <v>6184</v>
      </c>
      <c r="AY2310">
        <v>66</v>
      </c>
      <c r="AZ2310">
        <v>0</v>
      </c>
      <c r="BA2310">
        <v>32</v>
      </c>
      <c r="BB2310" t="s">
        <v>6180</v>
      </c>
      <c r="BC2310">
        <v>0</v>
      </c>
      <c r="BD2310">
        <v>0</v>
      </c>
      <c r="BE2310" t="s">
        <v>6169</v>
      </c>
      <c r="BF2310" t="s">
        <v>6170</v>
      </c>
      <c r="BG2310">
        <v>1</v>
      </c>
      <c r="BH2310" t="s">
        <v>6186</v>
      </c>
      <c r="BI2310">
        <v>22</v>
      </c>
      <c r="BJ2310" t="s">
        <v>6172</v>
      </c>
      <c r="BK2310">
        <v>0</v>
      </c>
      <c r="BL2310">
        <v>73</v>
      </c>
      <c r="BM2310" s="3">
        <f t="shared" si="332"/>
        <v>0.95890410958904104</v>
      </c>
    </row>
    <row r="2311" spans="1:65">
      <c r="A2311" t="s">
        <v>2444</v>
      </c>
      <c r="B2311" s="2">
        <v>45797</v>
      </c>
      <c r="C2311" t="s">
        <v>1632</v>
      </c>
      <c r="D2311" t="s">
        <v>2135</v>
      </c>
      <c r="E2311">
        <v>5</v>
      </c>
      <c r="F2311" t="s">
        <v>61</v>
      </c>
      <c r="G2311" t="s">
        <v>79</v>
      </c>
      <c r="H2311" t="s">
        <v>84</v>
      </c>
      <c r="I2311" t="s">
        <v>64</v>
      </c>
      <c r="J2311" t="s">
        <v>53</v>
      </c>
      <c r="K2311" t="s">
        <v>54</v>
      </c>
      <c r="L2311" t="s">
        <v>87</v>
      </c>
      <c r="M2311" t="s">
        <v>56</v>
      </c>
      <c r="N2311" t="s">
        <v>69</v>
      </c>
      <c r="O2311" t="s">
        <v>70</v>
      </c>
      <c r="P2311">
        <v>73</v>
      </c>
      <c r="Q2311">
        <v>77</v>
      </c>
      <c r="R2311">
        <v>77</v>
      </c>
      <c r="S2311">
        <v>1</v>
      </c>
      <c r="T2311">
        <f t="shared" si="324"/>
        <v>76</v>
      </c>
      <c r="U2311">
        <v>70</v>
      </c>
      <c r="V2311">
        <f t="shared" si="325"/>
        <v>6</v>
      </c>
      <c r="W2311" s="3">
        <f t="shared" si="326"/>
        <v>1.2987012987012988E-2</v>
      </c>
      <c r="X2311">
        <v>25</v>
      </c>
      <c r="Y2311" s="4">
        <v>6.8</v>
      </c>
      <c r="Z2311" s="4">
        <v>1.9</v>
      </c>
      <c r="AA2311" s="5">
        <v>38441.4</v>
      </c>
      <c r="AB2311" s="5">
        <f t="shared" si="327"/>
        <v>2690898</v>
      </c>
      <c r="AC2311" s="5">
        <v>24098.07</v>
      </c>
      <c r="AD2311" s="5">
        <f t="shared" si="328"/>
        <v>1855551.39</v>
      </c>
      <c r="AE2311" s="5">
        <v>128733.42</v>
      </c>
      <c r="AF2311" s="5">
        <v>33961.040000000001</v>
      </c>
      <c r="AG2311" s="5">
        <v>8675.76</v>
      </c>
      <c r="AH2311" s="5">
        <v>2755</v>
      </c>
      <c r="AI2311" s="5">
        <v>3520</v>
      </c>
      <c r="AJ2311">
        <v>0</v>
      </c>
      <c r="AK2311" s="5">
        <v>0</v>
      </c>
      <c r="AL2311" s="5">
        <v>3747.56</v>
      </c>
      <c r="AM2311" s="5">
        <v>49905.09</v>
      </c>
      <c r="AN2311">
        <v>4</v>
      </c>
      <c r="AO2311">
        <v>5</v>
      </c>
      <c r="AP2311" t="str">
        <f t="shared" si="329"/>
        <v>No</v>
      </c>
      <c r="AQ2311">
        <v>2</v>
      </c>
      <c r="AR2311" s="5">
        <f t="shared" si="330"/>
        <v>2086849.26</v>
      </c>
      <c r="AS2311" s="5">
        <f t="shared" si="331"/>
        <v>604048.74</v>
      </c>
      <c r="AT2311" t="s">
        <v>59</v>
      </c>
      <c r="AU2311" t="s">
        <v>6164</v>
      </c>
      <c r="AV2311" t="s">
        <v>6165</v>
      </c>
      <c r="AW2311" t="s">
        <v>6166</v>
      </c>
      <c r="AX2311" t="s">
        <v>6184</v>
      </c>
      <c r="AY2311">
        <v>74</v>
      </c>
      <c r="AZ2311">
        <v>0</v>
      </c>
      <c r="BA2311">
        <v>31</v>
      </c>
      <c r="BB2311" t="s">
        <v>6180</v>
      </c>
      <c r="BC2311">
        <v>1</v>
      </c>
      <c r="BD2311">
        <v>0</v>
      </c>
      <c r="BE2311" t="s">
        <v>6196</v>
      </c>
      <c r="BF2311" t="s">
        <v>6170</v>
      </c>
      <c r="BG2311">
        <v>1</v>
      </c>
      <c r="BH2311" t="s">
        <v>6186</v>
      </c>
      <c r="BI2311">
        <v>26</v>
      </c>
      <c r="BJ2311" t="s">
        <v>6172</v>
      </c>
      <c r="BK2311">
        <v>0</v>
      </c>
      <c r="BL2311">
        <v>81</v>
      </c>
      <c r="BM2311" s="3">
        <f t="shared" si="332"/>
        <v>0.95061728395061729</v>
      </c>
    </row>
    <row r="2312" spans="1:65">
      <c r="A2312" t="s">
        <v>2445</v>
      </c>
      <c r="B2312" s="2">
        <v>45797</v>
      </c>
      <c r="C2312" t="s">
        <v>1632</v>
      </c>
      <c r="D2312" t="s">
        <v>2135</v>
      </c>
      <c r="E2312">
        <v>5</v>
      </c>
      <c r="F2312" t="s">
        <v>72</v>
      </c>
      <c r="G2312" t="s">
        <v>79</v>
      </c>
      <c r="H2312" t="s">
        <v>159</v>
      </c>
      <c r="I2312" t="s">
        <v>64</v>
      </c>
      <c r="J2312" t="s">
        <v>65</v>
      </c>
      <c r="K2312" t="s">
        <v>75</v>
      </c>
      <c r="L2312" t="s">
        <v>87</v>
      </c>
      <c r="M2312" t="s">
        <v>56</v>
      </c>
      <c r="N2312" t="s">
        <v>76</v>
      </c>
      <c r="O2312" t="s">
        <v>70</v>
      </c>
      <c r="P2312">
        <v>55</v>
      </c>
      <c r="Q2312">
        <v>57</v>
      </c>
      <c r="R2312">
        <v>56</v>
      </c>
      <c r="S2312">
        <v>1</v>
      </c>
      <c r="T2312">
        <f t="shared" si="324"/>
        <v>55</v>
      </c>
      <c r="U2312">
        <v>53</v>
      </c>
      <c r="V2312">
        <f t="shared" si="325"/>
        <v>2</v>
      </c>
      <c r="W2312" s="3">
        <f t="shared" si="326"/>
        <v>1.7857142857142856E-2</v>
      </c>
      <c r="X2312">
        <v>18</v>
      </c>
      <c r="Y2312" s="4">
        <v>0</v>
      </c>
      <c r="Z2312" s="4">
        <v>1.2</v>
      </c>
      <c r="AA2312" s="5">
        <v>51851.7</v>
      </c>
      <c r="AB2312" s="5">
        <f t="shared" si="327"/>
        <v>2748140.1</v>
      </c>
      <c r="AC2312" s="5">
        <v>35523.93</v>
      </c>
      <c r="AD2312" s="5">
        <f t="shared" si="328"/>
        <v>1989340.08</v>
      </c>
      <c r="AE2312" s="5">
        <v>118942.34</v>
      </c>
      <c r="AF2312" s="5">
        <v>34909.01</v>
      </c>
      <c r="AG2312" s="5">
        <v>8246.58</v>
      </c>
      <c r="AH2312" s="5">
        <v>1740</v>
      </c>
      <c r="AI2312" s="5">
        <v>5050.9799999999996</v>
      </c>
      <c r="AJ2312">
        <v>0</v>
      </c>
      <c r="AK2312" s="5">
        <v>0</v>
      </c>
      <c r="AL2312" s="5">
        <v>2249.09</v>
      </c>
      <c r="AM2312" s="5">
        <v>36042.68</v>
      </c>
      <c r="AN2312">
        <v>4</v>
      </c>
      <c r="AO2312">
        <v>5</v>
      </c>
      <c r="AP2312" t="str">
        <f t="shared" si="329"/>
        <v>No</v>
      </c>
      <c r="AQ2312">
        <v>2</v>
      </c>
      <c r="AR2312" s="5">
        <f t="shared" si="330"/>
        <v>2196520.7599999998</v>
      </c>
      <c r="AS2312" s="5">
        <f t="shared" si="331"/>
        <v>551619.34</v>
      </c>
      <c r="AT2312" t="s">
        <v>59</v>
      </c>
      <c r="AU2312" t="s">
        <v>6164</v>
      </c>
      <c r="AV2312" t="s">
        <v>6165</v>
      </c>
      <c r="AW2312" t="s">
        <v>6166</v>
      </c>
      <c r="AX2312" t="s">
        <v>6167</v>
      </c>
      <c r="AY2312">
        <v>55</v>
      </c>
      <c r="AZ2312">
        <v>0</v>
      </c>
      <c r="BA2312">
        <v>19</v>
      </c>
      <c r="BB2312" t="s">
        <v>6191</v>
      </c>
      <c r="BC2312">
        <v>0</v>
      </c>
      <c r="BD2312">
        <v>1</v>
      </c>
      <c r="BE2312" t="s">
        <v>6188</v>
      </c>
      <c r="BF2312" t="s">
        <v>6170</v>
      </c>
      <c r="BG2312">
        <v>0</v>
      </c>
      <c r="BH2312" t="s">
        <v>6171</v>
      </c>
      <c r="BI2312">
        <v>25</v>
      </c>
      <c r="BJ2312" t="s">
        <v>6172</v>
      </c>
      <c r="BK2312">
        <v>0</v>
      </c>
      <c r="BL2312">
        <v>64</v>
      </c>
      <c r="BM2312" s="3">
        <f t="shared" si="332"/>
        <v>0.875</v>
      </c>
    </row>
    <row r="2313" spans="1:65">
      <c r="A2313" t="s">
        <v>2446</v>
      </c>
      <c r="B2313" s="2">
        <v>45797</v>
      </c>
      <c r="C2313" t="s">
        <v>1632</v>
      </c>
      <c r="D2313" t="s">
        <v>2135</v>
      </c>
      <c r="E2313">
        <v>5</v>
      </c>
      <c r="F2313" t="s">
        <v>72</v>
      </c>
      <c r="G2313" t="s">
        <v>50</v>
      </c>
      <c r="H2313" t="s">
        <v>119</v>
      </c>
      <c r="I2313" t="s">
        <v>52</v>
      </c>
      <c r="J2313" t="s">
        <v>53</v>
      </c>
      <c r="K2313" t="s">
        <v>66</v>
      </c>
      <c r="L2313" t="s">
        <v>87</v>
      </c>
      <c r="M2313" t="s">
        <v>56</v>
      </c>
      <c r="N2313" t="s">
        <v>57</v>
      </c>
      <c r="O2313" t="s">
        <v>70</v>
      </c>
      <c r="P2313">
        <v>83</v>
      </c>
      <c r="Q2313">
        <v>86</v>
      </c>
      <c r="R2313">
        <v>85</v>
      </c>
      <c r="S2313">
        <v>2</v>
      </c>
      <c r="T2313">
        <f t="shared" si="324"/>
        <v>83</v>
      </c>
      <c r="U2313">
        <v>81</v>
      </c>
      <c r="V2313">
        <f t="shared" si="325"/>
        <v>2</v>
      </c>
      <c r="W2313" s="3">
        <f t="shared" si="326"/>
        <v>2.3529411764705882E-2</v>
      </c>
      <c r="X2313">
        <v>13</v>
      </c>
      <c r="Y2313" s="4">
        <v>2.5</v>
      </c>
      <c r="Z2313" s="4">
        <v>0.9</v>
      </c>
      <c r="AA2313" s="5">
        <v>30737.87</v>
      </c>
      <c r="AB2313" s="5">
        <f t="shared" si="327"/>
        <v>2489767.4700000002</v>
      </c>
      <c r="AC2313" s="5">
        <v>24133.45</v>
      </c>
      <c r="AD2313" s="5">
        <f t="shared" si="328"/>
        <v>2051343.25</v>
      </c>
      <c r="AE2313" s="5">
        <v>153919.9</v>
      </c>
      <c r="AF2313" s="5">
        <v>37277.78</v>
      </c>
      <c r="AG2313" s="5">
        <v>7748.35</v>
      </c>
      <c r="AH2313" s="5">
        <v>1305</v>
      </c>
      <c r="AI2313" s="5">
        <v>7064.94</v>
      </c>
      <c r="AJ2313">
        <v>0</v>
      </c>
      <c r="AK2313" s="5">
        <v>0</v>
      </c>
      <c r="AL2313" s="5">
        <v>33284.67</v>
      </c>
      <c r="AM2313" s="5">
        <v>82733.39</v>
      </c>
      <c r="AN2313">
        <v>4</v>
      </c>
      <c r="AO2313">
        <v>2</v>
      </c>
      <c r="AP2313" t="str">
        <f t="shared" si="329"/>
        <v>Yes</v>
      </c>
      <c r="AQ2313">
        <v>1</v>
      </c>
      <c r="AR2313" s="5">
        <f t="shared" si="330"/>
        <v>2374677.2799999998</v>
      </c>
      <c r="AS2313" s="5">
        <f t="shared" si="331"/>
        <v>115090.19</v>
      </c>
      <c r="AT2313" t="s">
        <v>59</v>
      </c>
      <c r="AU2313" t="s">
        <v>6164</v>
      </c>
      <c r="AV2313" t="s">
        <v>6165</v>
      </c>
      <c r="AW2313" t="s">
        <v>6166</v>
      </c>
      <c r="AX2313" t="s">
        <v>6167</v>
      </c>
      <c r="AY2313">
        <v>85</v>
      </c>
      <c r="AZ2313">
        <v>2</v>
      </c>
      <c r="BA2313">
        <v>21</v>
      </c>
      <c r="BB2313" t="s">
        <v>6185</v>
      </c>
      <c r="BC2313">
        <v>0</v>
      </c>
      <c r="BD2313">
        <v>0</v>
      </c>
      <c r="BE2313" t="s">
        <v>6169</v>
      </c>
      <c r="BF2313" t="s">
        <v>6170</v>
      </c>
      <c r="BG2313">
        <v>0</v>
      </c>
      <c r="BH2313" t="s">
        <v>6171</v>
      </c>
      <c r="BI2313">
        <v>20</v>
      </c>
      <c r="BJ2313" t="s">
        <v>6172</v>
      </c>
      <c r="BK2313">
        <v>0</v>
      </c>
      <c r="BL2313">
        <v>92</v>
      </c>
      <c r="BM2313" s="3">
        <f t="shared" si="332"/>
        <v>0.92391304347826086</v>
      </c>
    </row>
    <row r="2314" spans="1:65">
      <c r="A2314" t="s">
        <v>2447</v>
      </c>
      <c r="B2314" s="2">
        <v>45797</v>
      </c>
      <c r="C2314" t="s">
        <v>1632</v>
      </c>
      <c r="D2314" t="s">
        <v>2135</v>
      </c>
      <c r="E2314">
        <v>5</v>
      </c>
      <c r="F2314" t="s">
        <v>49</v>
      </c>
      <c r="G2314" t="s">
        <v>79</v>
      </c>
      <c r="H2314" t="s">
        <v>111</v>
      </c>
      <c r="I2314" t="s">
        <v>64</v>
      </c>
      <c r="J2314" t="s">
        <v>81</v>
      </c>
      <c r="K2314" t="s">
        <v>54</v>
      </c>
      <c r="L2314" t="s">
        <v>67</v>
      </c>
      <c r="M2314" t="s">
        <v>56</v>
      </c>
      <c r="N2314" t="s">
        <v>76</v>
      </c>
      <c r="O2314" t="s">
        <v>70</v>
      </c>
      <c r="P2314">
        <v>31</v>
      </c>
      <c r="Q2314">
        <v>33</v>
      </c>
      <c r="R2314">
        <v>33</v>
      </c>
      <c r="S2314">
        <v>1</v>
      </c>
      <c r="T2314">
        <f t="shared" si="324"/>
        <v>32</v>
      </c>
      <c r="U2314">
        <v>30</v>
      </c>
      <c r="V2314">
        <f t="shared" si="325"/>
        <v>2</v>
      </c>
      <c r="W2314" s="3">
        <f t="shared" si="326"/>
        <v>3.0303030303030304E-2</v>
      </c>
      <c r="X2314">
        <v>26</v>
      </c>
      <c r="Y2314" s="4">
        <v>0</v>
      </c>
      <c r="Z2314" s="4">
        <v>1.3</v>
      </c>
      <c r="AA2314" s="5">
        <v>84808.22</v>
      </c>
      <c r="AB2314" s="5">
        <f t="shared" si="327"/>
        <v>2544246.6</v>
      </c>
      <c r="AC2314" s="5">
        <v>51451.86</v>
      </c>
      <c r="AD2314" s="5">
        <f t="shared" si="328"/>
        <v>1697911.38</v>
      </c>
      <c r="AE2314" s="5">
        <v>97501.94</v>
      </c>
      <c r="AF2314" s="5">
        <v>29432.02</v>
      </c>
      <c r="AG2314" s="5">
        <v>9498.6</v>
      </c>
      <c r="AH2314" s="5">
        <v>1885</v>
      </c>
      <c r="AI2314" s="5">
        <v>7480</v>
      </c>
      <c r="AJ2314">
        <v>0</v>
      </c>
      <c r="AK2314" s="5">
        <v>0</v>
      </c>
      <c r="AL2314" s="5">
        <v>3337.52</v>
      </c>
      <c r="AM2314" s="5">
        <v>21861.75</v>
      </c>
      <c r="AN2314">
        <v>4</v>
      </c>
      <c r="AO2314">
        <v>5</v>
      </c>
      <c r="AP2314" t="str">
        <f t="shared" si="329"/>
        <v>No</v>
      </c>
      <c r="AQ2314">
        <v>1</v>
      </c>
      <c r="AR2314" s="5">
        <f t="shared" si="330"/>
        <v>1868908.21</v>
      </c>
      <c r="AS2314" s="5">
        <f t="shared" si="331"/>
        <v>675338.39</v>
      </c>
      <c r="AT2314" t="s">
        <v>116</v>
      </c>
      <c r="AU2314" t="s">
        <v>6164</v>
      </c>
      <c r="AV2314" t="s">
        <v>6165</v>
      </c>
      <c r="AW2314" t="s">
        <v>6166</v>
      </c>
      <c r="AX2314" t="s">
        <v>6184</v>
      </c>
      <c r="AY2314">
        <v>31</v>
      </c>
      <c r="AZ2314">
        <v>0</v>
      </c>
      <c r="BA2314">
        <v>22</v>
      </c>
      <c r="BB2314" t="s">
        <v>6180</v>
      </c>
      <c r="BC2314">
        <v>1</v>
      </c>
      <c r="BD2314">
        <v>0</v>
      </c>
      <c r="BE2314" t="s">
        <v>6196</v>
      </c>
      <c r="BF2314" t="s">
        <v>6170</v>
      </c>
      <c r="BG2314">
        <v>1</v>
      </c>
      <c r="BH2314" t="s">
        <v>6186</v>
      </c>
      <c r="BI2314">
        <v>32</v>
      </c>
      <c r="BJ2314" t="s">
        <v>6172</v>
      </c>
      <c r="BK2314">
        <v>0</v>
      </c>
      <c r="BL2314">
        <v>48</v>
      </c>
      <c r="BM2314" s="3">
        <f t="shared" si="332"/>
        <v>0.6875</v>
      </c>
    </row>
    <row r="2315" spans="1:65">
      <c r="A2315" t="s">
        <v>2448</v>
      </c>
      <c r="B2315" s="2">
        <v>45797</v>
      </c>
      <c r="C2315" t="s">
        <v>1632</v>
      </c>
      <c r="D2315" t="s">
        <v>2135</v>
      </c>
      <c r="E2315">
        <v>5</v>
      </c>
      <c r="F2315" t="s">
        <v>49</v>
      </c>
      <c r="G2315" t="s">
        <v>62</v>
      </c>
      <c r="H2315" t="s">
        <v>226</v>
      </c>
      <c r="I2315" t="s">
        <v>74</v>
      </c>
      <c r="J2315" t="s">
        <v>65</v>
      </c>
      <c r="K2315" t="s">
        <v>66</v>
      </c>
      <c r="L2315" t="s">
        <v>87</v>
      </c>
      <c r="M2315" t="s">
        <v>56</v>
      </c>
      <c r="N2315" t="s">
        <v>69</v>
      </c>
      <c r="O2315" t="s">
        <v>70</v>
      </c>
      <c r="P2315">
        <v>52</v>
      </c>
      <c r="Q2315">
        <v>55</v>
      </c>
      <c r="R2315">
        <v>55</v>
      </c>
      <c r="S2315">
        <v>1</v>
      </c>
      <c r="T2315">
        <f t="shared" si="324"/>
        <v>54</v>
      </c>
      <c r="U2315">
        <v>52</v>
      </c>
      <c r="V2315">
        <f t="shared" si="325"/>
        <v>2</v>
      </c>
      <c r="W2315" s="3">
        <f t="shared" si="326"/>
        <v>1.8181818181818181E-2</v>
      </c>
      <c r="X2315">
        <v>54</v>
      </c>
      <c r="Y2315" s="4">
        <v>7.4</v>
      </c>
      <c r="Z2315" s="4">
        <v>1.7</v>
      </c>
      <c r="AA2315" s="5">
        <v>49298.75</v>
      </c>
      <c r="AB2315" s="5">
        <f t="shared" si="327"/>
        <v>2563535</v>
      </c>
      <c r="AC2315" s="5">
        <v>35878.400000000001</v>
      </c>
      <c r="AD2315" s="5">
        <f t="shared" si="328"/>
        <v>1973312</v>
      </c>
      <c r="AE2315" s="5">
        <v>122577.51</v>
      </c>
      <c r="AF2315" s="5">
        <v>37233.15</v>
      </c>
      <c r="AG2315" s="5">
        <v>11616.66</v>
      </c>
      <c r="AH2315" s="5">
        <v>2465</v>
      </c>
      <c r="AI2315" s="5">
        <v>5060</v>
      </c>
      <c r="AJ2315">
        <v>0</v>
      </c>
      <c r="AK2315" s="5">
        <v>0</v>
      </c>
      <c r="AL2315" s="5">
        <v>2081.56</v>
      </c>
      <c r="AM2315" s="5">
        <v>36012.129999999997</v>
      </c>
      <c r="AN2315">
        <v>4</v>
      </c>
      <c r="AO2315">
        <v>2</v>
      </c>
      <c r="AP2315" t="str">
        <f t="shared" si="329"/>
        <v>Yes</v>
      </c>
      <c r="AQ2315">
        <v>1</v>
      </c>
      <c r="AR2315" s="5">
        <f t="shared" si="330"/>
        <v>2190358.0099999998</v>
      </c>
      <c r="AS2315" s="5">
        <f t="shared" si="331"/>
        <v>373176.99</v>
      </c>
      <c r="AT2315" t="s">
        <v>59</v>
      </c>
      <c r="AU2315" t="s">
        <v>6164</v>
      </c>
      <c r="AV2315" t="s">
        <v>6165</v>
      </c>
      <c r="AW2315" t="s">
        <v>6166</v>
      </c>
      <c r="AX2315" t="s">
        <v>6202</v>
      </c>
      <c r="AY2315">
        <v>53</v>
      </c>
      <c r="AZ2315">
        <v>0</v>
      </c>
      <c r="BA2315">
        <v>16</v>
      </c>
      <c r="BB2315" t="s">
        <v>6180</v>
      </c>
      <c r="BC2315">
        <v>0</v>
      </c>
      <c r="BD2315">
        <v>0</v>
      </c>
      <c r="BE2315" t="s">
        <v>6169</v>
      </c>
      <c r="BF2315" t="s">
        <v>6170</v>
      </c>
      <c r="BG2315">
        <v>1</v>
      </c>
      <c r="BH2315" t="s">
        <v>6197</v>
      </c>
      <c r="BI2315">
        <v>61</v>
      </c>
      <c r="BJ2315" t="s">
        <v>6187</v>
      </c>
      <c r="BK2315">
        <v>0</v>
      </c>
      <c r="BL2315">
        <v>62</v>
      </c>
      <c r="BM2315" s="3">
        <f t="shared" si="332"/>
        <v>0.88709677419354838</v>
      </c>
    </row>
    <row r="2316" spans="1:65">
      <c r="A2316" t="s">
        <v>2449</v>
      </c>
      <c r="B2316" s="2">
        <v>45797</v>
      </c>
      <c r="C2316" t="s">
        <v>1632</v>
      </c>
      <c r="D2316" t="s">
        <v>2135</v>
      </c>
      <c r="E2316">
        <v>5</v>
      </c>
      <c r="F2316" t="s">
        <v>61</v>
      </c>
      <c r="G2316" t="s">
        <v>79</v>
      </c>
      <c r="H2316" t="s">
        <v>98</v>
      </c>
      <c r="I2316" t="s">
        <v>64</v>
      </c>
      <c r="J2316" t="s">
        <v>53</v>
      </c>
      <c r="K2316" t="s">
        <v>66</v>
      </c>
      <c r="L2316" t="s">
        <v>87</v>
      </c>
      <c r="M2316" t="s">
        <v>56</v>
      </c>
      <c r="N2316" t="s">
        <v>76</v>
      </c>
      <c r="O2316" t="s">
        <v>82</v>
      </c>
      <c r="P2316">
        <v>74</v>
      </c>
      <c r="Q2316">
        <v>78</v>
      </c>
      <c r="R2316">
        <v>77</v>
      </c>
      <c r="S2316">
        <v>1</v>
      </c>
      <c r="T2316">
        <f t="shared" si="324"/>
        <v>76</v>
      </c>
      <c r="U2316">
        <v>74</v>
      </c>
      <c r="V2316">
        <f t="shared" si="325"/>
        <v>2</v>
      </c>
      <c r="W2316" s="3">
        <f t="shared" si="326"/>
        <v>1.2987012987012988E-2</v>
      </c>
      <c r="X2316">
        <v>11</v>
      </c>
      <c r="Y2316" s="4">
        <v>8.8000000000000007</v>
      </c>
      <c r="Z2316" s="4">
        <v>1.7</v>
      </c>
      <c r="AA2316" s="5">
        <v>30823.26</v>
      </c>
      <c r="AB2316" s="5">
        <f t="shared" si="327"/>
        <v>2280921.2400000002</v>
      </c>
      <c r="AC2316" s="5">
        <v>24094.16</v>
      </c>
      <c r="AD2316" s="5">
        <f t="shared" si="328"/>
        <v>1855250.32</v>
      </c>
      <c r="AE2316" s="5">
        <v>128110.91</v>
      </c>
      <c r="AF2316" s="5">
        <v>33156.06</v>
      </c>
      <c r="AG2316" s="5">
        <v>7814.47</v>
      </c>
      <c r="AH2316" s="5">
        <v>2465</v>
      </c>
      <c r="AI2316" s="5">
        <v>3520</v>
      </c>
      <c r="AJ2316">
        <v>0</v>
      </c>
      <c r="AK2316" s="5">
        <v>0</v>
      </c>
      <c r="AL2316" s="5">
        <v>33179.32</v>
      </c>
      <c r="AM2316" s="5">
        <v>80830.06</v>
      </c>
      <c r="AN2316">
        <v>4</v>
      </c>
      <c r="AO2316">
        <v>4</v>
      </c>
      <c r="AP2316" t="str">
        <f t="shared" si="329"/>
        <v>Yes</v>
      </c>
      <c r="AQ2316">
        <v>0</v>
      </c>
      <c r="AR2316" s="5">
        <f t="shared" si="330"/>
        <v>2144326.14</v>
      </c>
      <c r="AS2316" s="5">
        <f t="shared" si="331"/>
        <v>136595.1</v>
      </c>
      <c r="AT2316" t="s">
        <v>59</v>
      </c>
      <c r="AU2316" t="s">
        <v>6164</v>
      </c>
      <c r="AV2316" t="s">
        <v>6165</v>
      </c>
      <c r="AW2316" t="s">
        <v>6166</v>
      </c>
      <c r="AX2316" t="s">
        <v>6177</v>
      </c>
      <c r="AY2316">
        <v>76</v>
      </c>
      <c r="AZ2316">
        <v>0</v>
      </c>
      <c r="BA2316">
        <v>14</v>
      </c>
      <c r="BB2316" t="s">
        <v>6180</v>
      </c>
      <c r="BC2316">
        <v>0</v>
      </c>
      <c r="BD2316">
        <v>0</v>
      </c>
      <c r="BE2316" t="s">
        <v>6169</v>
      </c>
      <c r="BF2316" t="s">
        <v>6170</v>
      </c>
      <c r="BG2316">
        <v>0</v>
      </c>
      <c r="BH2316" t="s">
        <v>6171</v>
      </c>
      <c r="BI2316">
        <v>24</v>
      </c>
      <c r="BJ2316" t="s">
        <v>6172</v>
      </c>
      <c r="BK2316">
        <v>0</v>
      </c>
      <c r="BL2316">
        <v>85</v>
      </c>
      <c r="BM2316" s="3">
        <f t="shared" si="332"/>
        <v>0.90588235294117647</v>
      </c>
    </row>
    <row r="2317" spans="1:65">
      <c r="A2317" t="s">
        <v>2450</v>
      </c>
      <c r="B2317" s="2">
        <v>45797</v>
      </c>
      <c r="C2317" t="s">
        <v>1632</v>
      </c>
      <c r="D2317" t="s">
        <v>2135</v>
      </c>
      <c r="E2317">
        <v>5</v>
      </c>
      <c r="F2317" t="s">
        <v>61</v>
      </c>
      <c r="G2317" t="s">
        <v>79</v>
      </c>
      <c r="H2317" t="s">
        <v>100</v>
      </c>
      <c r="I2317" t="s">
        <v>52</v>
      </c>
      <c r="J2317" t="s">
        <v>65</v>
      </c>
      <c r="K2317" t="s">
        <v>66</v>
      </c>
      <c r="L2317" t="s">
        <v>92</v>
      </c>
      <c r="M2317" t="s">
        <v>68</v>
      </c>
      <c r="N2317" t="s">
        <v>76</v>
      </c>
      <c r="O2317" t="s">
        <v>70</v>
      </c>
      <c r="P2317">
        <v>53</v>
      </c>
      <c r="Q2317">
        <v>57</v>
      </c>
      <c r="R2317">
        <v>55</v>
      </c>
      <c r="S2317">
        <v>1</v>
      </c>
      <c r="T2317">
        <f t="shared" si="324"/>
        <v>54</v>
      </c>
      <c r="U2317">
        <v>51</v>
      </c>
      <c r="V2317">
        <f t="shared" si="325"/>
        <v>3</v>
      </c>
      <c r="W2317" s="3">
        <f t="shared" si="326"/>
        <v>1.8181818181818181E-2</v>
      </c>
      <c r="X2317">
        <v>29</v>
      </c>
      <c r="Y2317" s="4">
        <v>7.3</v>
      </c>
      <c r="Z2317" s="4">
        <v>1.7</v>
      </c>
      <c r="AA2317" s="5">
        <v>48754.2</v>
      </c>
      <c r="AB2317" s="5">
        <f t="shared" si="327"/>
        <v>2486464.2000000002</v>
      </c>
      <c r="AC2317" s="5">
        <v>33432.370000000003</v>
      </c>
      <c r="AD2317" s="5">
        <f t="shared" si="328"/>
        <v>1838780.35</v>
      </c>
      <c r="AE2317" s="5">
        <v>125890.86</v>
      </c>
      <c r="AF2317" s="5">
        <v>34797.769999999997</v>
      </c>
      <c r="AG2317" s="5">
        <v>9268.8700000000008</v>
      </c>
      <c r="AH2317" s="5">
        <v>2465</v>
      </c>
      <c r="AI2317" s="5">
        <v>5060</v>
      </c>
      <c r="AJ2317">
        <v>1</v>
      </c>
      <c r="AK2317" s="5">
        <v>13899.66</v>
      </c>
      <c r="AL2317" s="5">
        <v>3139.99</v>
      </c>
      <c r="AM2317" s="5">
        <v>33246.85</v>
      </c>
      <c r="AN2317">
        <v>4</v>
      </c>
      <c r="AO2317">
        <v>2</v>
      </c>
      <c r="AP2317" t="str">
        <f t="shared" si="329"/>
        <v>Yes</v>
      </c>
      <c r="AQ2317">
        <v>1</v>
      </c>
      <c r="AR2317" s="5">
        <f t="shared" si="330"/>
        <v>2066549.35</v>
      </c>
      <c r="AS2317" s="5">
        <f t="shared" si="331"/>
        <v>419914.85</v>
      </c>
      <c r="AT2317" t="s">
        <v>59</v>
      </c>
      <c r="AU2317" t="s">
        <v>6181</v>
      </c>
      <c r="AV2317" t="s">
        <v>6182</v>
      </c>
      <c r="AW2317" t="s">
        <v>6183</v>
      </c>
      <c r="AX2317" t="s">
        <v>6167</v>
      </c>
      <c r="AY2317">
        <v>57</v>
      </c>
      <c r="AZ2317">
        <v>3</v>
      </c>
      <c r="BA2317">
        <v>26</v>
      </c>
      <c r="BB2317" t="s">
        <v>6185</v>
      </c>
      <c r="BC2317">
        <v>0</v>
      </c>
      <c r="BD2317">
        <v>0</v>
      </c>
      <c r="BE2317" t="s">
        <v>6169</v>
      </c>
      <c r="BF2317" t="s">
        <v>6170</v>
      </c>
      <c r="BG2317">
        <v>0</v>
      </c>
      <c r="BH2317" t="s">
        <v>6171</v>
      </c>
      <c r="BI2317">
        <v>30</v>
      </c>
      <c r="BJ2317" t="s">
        <v>6172</v>
      </c>
      <c r="BK2317">
        <v>0</v>
      </c>
      <c r="BL2317">
        <v>63</v>
      </c>
      <c r="BM2317" s="3">
        <f t="shared" si="332"/>
        <v>0.87301587301587302</v>
      </c>
    </row>
    <row r="2318" spans="1:65">
      <c r="A2318" t="s">
        <v>2451</v>
      </c>
      <c r="B2318" s="2">
        <v>45797</v>
      </c>
      <c r="C2318" t="s">
        <v>1632</v>
      </c>
      <c r="D2318" t="s">
        <v>2135</v>
      </c>
      <c r="E2318">
        <v>5</v>
      </c>
      <c r="F2318" t="s">
        <v>61</v>
      </c>
      <c r="G2318" t="s">
        <v>79</v>
      </c>
      <c r="H2318" t="s">
        <v>98</v>
      </c>
      <c r="I2318" t="s">
        <v>74</v>
      </c>
      <c r="J2318" t="s">
        <v>53</v>
      </c>
      <c r="K2318" t="s">
        <v>75</v>
      </c>
      <c r="L2318" t="s">
        <v>55</v>
      </c>
      <c r="M2318" t="s">
        <v>56</v>
      </c>
      <c r="N2318" t="s">
        <v>57</v>
      </c>
      <c r="O2318" t="s">
        <v>120</v>
      </c>
      <c r="P2318">
        <v>68</v>
      </c>
      <c r="Q2318">
        <v>71</v>
      </c>
      <c r="R2318">
        <v>70</v>
      </c>
      <c r="S2318">
        <v>1</v>
      </c>
      <c r="T2318">
        <f t="shared" si="324"/>
        <v>69</v>
      </c>
      <c r="U2318">
        <v>66</v>
      </c>
      <c r="V2318">
        <f t="shared" si="325"/>
        <v>3</v>
      </c>
      <c r="W2318" s="3">
        <f t="shared" si="326"/>
        <v>1.4285714285714285E-2</v>
      </c>
      <c r="X2318">
        <v>36</v>
      </c>
      <c r="Y2318" s="4">
        <v>7.5</v>
      </c>
      <c r="Z2318" s="4">
        <v>2</v>
      </c>
      <c r="AA2318" s="5">
        <v>36027.65</v>
      </c>
      <c r="AB2318" s="5">
        <f t="shared" si="327"/>
        <v>2377824.9</v>
      </c>
      <c r="AC2318" s="5">
        <v>23657.32</v>
      </c>
      <c r="AD2318" s="5">
        <f t="shared" si="328"/>
        <v>1656012.4</v>
      </c>
      <c r="AE2318" s="5">
        <v>118896.66</v>
      </c>
      <c r="AF2318" s="5">
        <v>29965.87</v>
      </c>
      <c r="AG2318" s="5">
        <v>11354.84</v>
      </c>
      <c r="AH2318" s="5">
        <v>2900</v>
      </c>
      <c r="AI2318" s="5">
        <v>3555.56</v>
      </c>
      <c r="AJ2318">
        <v>0</v>
      </c>
      <c r="AK2318" s="5">
        <v>0</v>
      </c>
      <c r="AL2318" s="5">
        <v>2207.29</v>
      </c>
      <c r="AM2318" s="5">
        <v>45375.1</v>
      </c>
      <c r="AN2318">
        <v>4</v>
      </c>
      <c r="AO2318">
        <v>4</v>
      </c>
      <c r="AP2318" t="str">
        <f t="shared" si="329"/>
        <v>Yes</v>
      </c>
      <c r="AQ2318">
        <v>0</v>
      </c>
      <c r="AR2318" s="5">
        <f t="shared" si="330"/>
        <v>1870267.72</v>
      </c>
      <c r="AS2318" s="5">
        <f t="shared" si="331"/>
        <v>507557.18</v>
      </c>
      <c r="AT2318" t="s">
        <v>59</v>
      </c>
      <c r="AU2318" t="s">
        <v>6164</v>
      </c>
      <c r="AV2318" t="s">
        <v>6165</v>
      </c>
      <c r="AW2318" t="s">
        <v>6166</v>
      </c>
      <c r="AX2318" t="s">
        <v>6167</v>
      </c>
      <c r="AY2318">
        <v>72</v>
      </c>
      <c r="AZ2318">
        <v>2</v>
      </c>
      <c r="BA2318">
        <v>22</v>
      </c>
      <c r="BB2318" t="s">
        <v>6185</v>
      </c>
      <c r="BC2318">
        <v>0</v>
      </c>
      <c r="BD2318">
        <v>0</v>
      </c>
      <c r="BE2318" t="s">
        <v>6169</v>
      </c>
      <c r="BF2318" t="s">
        <v>6170</v>
      </c>
      <c r="BG2318">
        <v>1</v>
      </c>
      <c r="BH2318" t="s">
        <v>6186</v>
      </c>
      <c r="BI2318">
        <v>23</v>
      </c>
      <c r="BJ2318" t="s">
        <v>6172</v>
      </c>
      <c r="BK2318">
        <v>0</v>
      </c>
      <c r="BL2318">
        <v>77</v>
      </c>
      <c r="BM2318" s="3">
        <f t="shared" si="332"/>
        <v>0.90909090909090906</v>
      </c>
    </row>
    <row r="2319" spans="1:65">
      <c r="A2319" t="s">
        <v>2452</v>
      </c>
      <c r="B2319" s="2">
        <v>45797</v>
      </c>
      <c r="C2319" t="s">
        <v>1632</v>
      </c>
      <c r="D2319" t="s">
        <v>2135</v>
      </c>
      <c r="E2319">
        <v>5</v>
      </c>
      <c r="F2319" t="s">
        <v>61</v>
      </c>
      <c r="G2319" t="s">
        <v>62</v>
      </c>
      <c r="H2319" t="s">
        <v>115</v>
      </c>
      <c r="I2319" t="s">
        <v>52</v>
      </c>
      <c r="J2319" t="s">
        <v>65</v>
      </c>
      <c r="K2319" t="s">
        <v>75</v>
      </c>
      <c r="L2319" t="s">
        <v>92</v>
      </c>
      <c r="M2319" t="s">
        <v>56</v>
      </c>
      <c r="N2319" t="s">
        <v>94</v>
      </c>
      <c r="O2319" t="s">
        <v>120</v>
      </c>
      <c r="P2319">
        <v>60</v>
      </c>
      <c r="Q2319">
        <v>61</v>
      </c>
      <c r="R2319">
        <v>61</v>
      </c>
      <c r="S2319">
        <v>1</v>
      </c>
      <c r="T2319">
        <f t="shared" si="324"/>
        <v>60</v>
      </c>
      <c r="U2319">
        <v>58</v>
      </c>
      <c r="V2319">
        <f t="shared" si="325"/>
        <v>2</v>
      </c>
      <c r="W2319" s="3">
        <f t="shared" si="326"/>
        <v>1.6393442622950821E-2</v>
      </c>
      <c r="X2319">
        <v>24</v>
      </c>
      <c r="Y2319" s="4">
        <v>0</v>
      </c>
      <c r="Z2319" s="4">
        <v>1</v>
      </c>
      <c r="AA2319" s="5">
        <v>52287.46</v>
      </c>
      <c r="AB2319" s="5">
        <f t="shared" si="327"/>
        <v>3032672.68</v>
      </c>
      <c r="AC2319" s="5">
        <v>35358.03</v>
      </c>
      <c r="AD2319" s="5">
        <f t="shared" si="328"/>
        <v>2156839.83</v>
      </c>
      <c r="AE2319" s="5">
        <v>144138.89000000001</v>
      </c>
      <c r="AF2319" s="5">
        <v>37408.15</v>
      </c>
      <c r="AG2319" s="5">
        <v>9338.74</v>
      </c>
      <c r="AH2319" s="5">
        <v>1450</v>
      </c>
      <c r="AI2319" s="5">
        <v>5101.82</v>
      </c>
      <c r="AJ2319">
        <v>0</v>
      </c>
      <c r="AK2319" s="5">
        <v>0</v>
      </c>
      <c r="AL2319" s="5">
        <v>2230.02</v>
      </c>
      <c r="AM2319" s="5">
        <v>37854.019999999997</v>
      </c>
      <c r="AN2319">
        <v>4</v>
      </c>
      <c r="AO2319">
        <v>3</v>
      </c>
      <c r="AP2319" t="str">
        <f t="shared" si="329"/>
        <v>Yes</v>
      </c>
      <c r="AQ2319">
        <v>1</v>
      </c>
      <c r="AR2319" s="5">
        <f t="shared" si="330"/>
        <v>2394361.4700000002</v>
      </c>
      <c r="AS2319" s="5">
        <f t="shared" si="331"/>
        <v>638311.21</v>
      </c>
      <c r="AT2319" t="s">
        <v>59</v>
      </c>
      <c r="AU2319" t="s">
        <v>6164</v>
      </c>
      <c r="AV2319" t="s">
        <v>6165</v>
      </c>
      <c r="AW2319" t="s">
        <v>6166</v>
      </c>
      <c r="AX2319" t="s">
        <v>6184</v>
      </c>
      <c r="AY2319">
        <v>61</v>
      </c>
      <c r="AZ2319">
        <v>0</v>
      </c>
      <c r="BA2319">
        <v>18</v>
      </c>
      <c r="BB2319" t="s">
        <v>6191</v>
      </c>
      <c r="BC2319">
        <v>0</v>
      </c>
      <c r="BD2319">
        <v>0</v>
      </c>
      <c r="BE2319" t="s">
        <v>6169</v>
      </c>
      <c r="BF2319" t="s">
        <v>6170</v>
      </c>
      <c r="BG2319">
        <v>0</v>
      </c>
      <c r="BH2319" t="s">
        <v>6171</v>
      </c>
      <c r="BI2319">
        <v>60</v>
      </c>
      <c r="BJ2319" t="s">
        <v>6187</v>
      </c>
      <c r="BK2319">
        <v>0</v>
      </c>
      <c r="BL2319">
        <v>66</v>
      </c>
      <c r="BM2319" s="3">
        <f t="shared" si="332"/>
        <v>0.9242424242424242</v>
      </c>
    </row>
    <row r="2320" spans="1:65">
      <c r="A2320" t="s">
        <v>2453</v>
      </c>
      <c r="B2320" s="2">
        <v>45797</v>
      </c>
      <c r="C2320" t="s">
        <v>1632</v>
      </c>
      <c r="D2320" t="s">
        <v>2135</v>
      </c>
      <c r="E2320">
        <v>5</v>
      </c>
      <c r="F2320" t="s">
        <v>49</v>
      </c>
      <c r="G2320" t="s">
        <v>62</v>
      </c>
      <c r="H2320" t="s">
        <v>133</v>
      </c>
      <c r="I2320" t="s">
        <v>74</v>
      </c>
      <c r="J2320" t="s">
        <v>53</v>
      </c>
      <c r="K2320" t="s">
        <v>75</v>
      </c>
      <c r="L2320" t="s">
        <v>67</v>
      </c>
      <c r="M2320" t="s">
        <v>68</v>
      </c>
      <c r="N2320" t="s">
        <v>76</v>
      </c>
      <c r="O2320" t="s">
        <v>70</v>
      </c>
      <c r="P2320">
        <v>70</v>
      </c>
      <c r="Q2320">
        <v>76</v>
      </c>
      <c r="R2320">
        <v>76</v>
      </c>
      <c r="S2320">
        <v>7</v>
      </c>
      <c r="T2320">
        <f t="shared" si="324"/>
        <v>69</v>
      </c>
      <c r="U2320">
        <v>68</v>
      </c>
      <c r="V2320">
        <f t="shared" si="325"/>
        <v>1</v>
      </c>
      <c r="W2320" s="3">
        <f t="shared" si="326"/>
        <v>9.2105263157894732E-2</v>
      </c>
      <c r="X2320">
        <v>11</v>
      </c>
      <c r="Y2320" s="4">
        <v>6.6</v>
      </c>
      <c r="Z2320" s="4">
        <v>2.2000000000000002</v>
      </c>
      <c r="AA2320" s="5">
        <v>35942.51</v>
      </c>
      <c r="AB2320" s="5">
        <f t="shared" si="327"/>
        <v>2444090.6800000002</v>
      </c>
      <c r="AC2320" s="5">
        <v>21956.41</v>
      </c>
      <c r="AD2320" s="5">
        <f t="shared" si="328"/>
        <v>1668687.16</v>
      </c>
      <c r="AE2320" s="5">
        <v>129373.68</v>
      </c>
      <c r="AF2320" s="5">
        <v>33786.53</v>
      </c>
      <c r="AG2320" s="5">
        <v>33221.89</v>
      </c>
      <c r="AH2320" s="5">
        <v>3190</v>
      </c>
      <c r="AI2320" s="5">
        <v>64865.72</v>
      </c>
      <c r="AJ2320">
        <v>1</v>
      </c>
      <c r="AK2320" s="5">
        <v>8623.73</v>
      </c>
      <c r="AL2320" s="5">
        <v>717.86</v>
      </c>
      <c r="AM2320" s="5">
        <v>48004.82</v>
      </c>
      <c r="AN2320">
        <v>4</v>
      </c>
      <c r="AO2320">
        <v>5</v>
      </c>
      <c r="AP2320" t="str">
        <f t="shared" si="329"/>
        <v>No</v>
      </c>
      <c r="AQ2320">
        <v>3</v>
      </c>
      <c r="AR2320" s="5">
        <f t="shared" si="330"/>
        <v>1990471.39</v>
      </c>
      <c r="AS2320" s="5">
        <f t="shared" si="331"/>
        <v>453619.29</v>
      </c>
      <c r="AT2320" t="s">
        <v>1641</v>
      </c>
      <c r="AU2320" t="s">
        <v>6173</v>
      </c>
      <c r="AV2320" t="s">
        <v>6174</v>
      </c>
      <c r="AW2320" t="s">
        <v>6175</v>
      </c>
      <c r="AX2320" t="s">
        <v>6184</v>
      </c>
      <c r="AY2320">
        <v>76</v>
      </c>
      <c r="AZ2320">
        <v>4</v>
      </c>
      <c r="BA2320">
        <v>16</v>
      </c>
      <c r="BB2320" t="s">
        <v>6185</v>
      </c>
      <c r="BC2320">
        <v>1</v>
      </c>
      <c r="BD2320">
        <v>0</v>
      </c>
      <c r="BE2320" t="s">
        <v>6178</v>
      </c>
      <c r="BF2320" t="s">
        <v>6210</v>
      </c>
      <c r="BG2320">
        <v>0</v>
      </c>
      <c r="BH2320" t="s">
        <v>6171</v>
      </c>
      <c r="BI2320">
        <v>28</v>
      </c>
      <c r="BJ2320" t="s">
        <v>6172</v>
      </c>
      <c r="BK2320">
        <v>0</v>
      </c>
      <c r="BL2320">
        <v>84</v>
      </c>
      <c r="BM2320" s="3">
        <f t="shared" si="332"/>
        <v>0.90476190476190477</v>
      </c>
    </row>
    <row r="2321" spans="1:65">
      <c r="A2321" t="s">
        <v>2454</v>
      </c>
      <c r="B2321" s="2">
        <v>45797</v>
      </c>
      <c r="C2321" t="s">
        <v>1632</v>
      </c>
      <c r="D2321" t="s">
        <v>2135</v>
      </c>
      <c r="E2321">
        <v>5</v>
      </c>
      <c r="F2321" t="s">
        <v>78</v>
      </c>
      <c r="G2321" t="s">
        <v>62</v>
      </c>
      <c r="H2321" t="s">
        <v>190</v>
      </c>
      <c r="I2321" t="s">
        <v>64</v>
      </c>
      <c r="J2321" t="s">
        <v>81</v>
      </c>
      <c r="K2321" t="s">
        <v>66</v>
      </c>
      <c r="L2321" t="s">
        <v>92</v>
      </c>
      <c r="M2321" t="s">
        <v>56</v>
      </c>
      <c r="N2321" t="s">
        <v>57</v>
      </c>
      <c r="O2321" t="s">
        <v>58</v>
      </c>
      <c r="P2321">
        <v>42</v>
      </c>
      <c r="Q2321">
        <v>43</v>
      </c>
      <c r="R2321">
        <v>41</v>
      </c>
      <c r="S2321">
        <v>1</v>
      </c>
      <c r="T2321">
        <f t="shared" si="324"/>
        <v>40</v>
      </c>
      <c r="U2321">
        <v>40</v>
      </c>
      <c r="V2321">
        <f t="shared" si="325"/>
        <v>0</v>
      </c>
      <c r="W2321" s="3">
        <f t="shared" si="326"/>
        <v>2.4390243902439025E-2</v>
      </c>
      <c r="X2321">
        <v>18</v>
      </c>
      <c r="Y2321" s="4">
        <v>3.4</v>
      </c>
      <c r="Z2321" s="4">
        <v>0.6</v>
      </c>
      <c r="AA2321" s="5">
        <v>72685.039999999994</v>
      </c>
      <c r="AB2321" s="5">
        <f t="shared" si="327"/>
        <v>2907401.6</v>
      </c>
      <c r="AC2321" s="5">
        <v>53818.53</v>
      </c>
      <c r="AD2321" s="5">
        <f t="shared" si="328"/>
        <v>2206559.73</v>
      </c>
      <c r="AE2321" s="5">
        <v>121859.86</v>
      </c>
      <c r="AF2321" s="5">
        <v>37344.1</v>
      </c>
      <c r="AG2321" s="5">
        <v>8628.0300000000007</v>
      </c>
      <c r="AH2321" s="5">
        <v>870</v>
      </c>
      <c r="AI2321" s="5">
        <v>7535.14</v>
      </c>
      <c r="AJ2321">
        <v>0</v>
      </c>
      <c r="AK2321" s="5">
        <v>0</v>
      </c>
      <c r="AL2321" s="5">
        <v>0</v>
      </c>
      <c r="AM2321" s="5">
        <v>26542.78</v>
      </c>
      <c r="AN2321">
        <v>4</v>
      </c>
      <c r="AO2321">
        <v>3</v>
      </c>
      <c r="AP2321" t="str">
        <f t="shared" si="329"/>
        <v>Yes</v>
      </c>
      <c r="AQ2321">
        <v>1</v>
      </c>
      <c r="AR2321" s="5">
        <f t="shared" si="330"/>
        <v>2409339.64</v>
      </c>
      <c r="AS2321" s="5">
        <f t="shared" si="331"/>
        <v>498061.96</v>
      </c>
      <c r="AT2321" t="s">
        <v>59</v>
      </c>
      <c r="AU2321" t="s">
        <v>6164</v>
      </c>
      <c r="AV2321" t="s">
        <v>6165</v>
      </c>
      <c r="AW2321" t="s">
        <v>6166</v>
      </c>
      <c r="AX2321" t="s">
        <v>6167</v>
      </c>
      <c r="AY2321">
        <v>43</v>
      </c>
      <c r="AZ2321">
        <v>0</v>
      </c>
      <c r="BA2321">
        <v>0</v>
      </c>
      <c r="BB2321" t="s">
        <v>6168</v>
      </c>
      <c r="BC2321">
        <v>0</v>
      </c>
      <c r="BD2321">
        <v>0</v>
      </c>
      <c r="BE2321" t="s">
        <v>6169</v>
      </c>
      <c r="BF2321" t="s">
        <v>6170</v>
      </c>
      <c r="BG2321">
        <v>0</v>
      </c>
      <c r="BH2321" t="s">
        <v>6171</v>
      </c>
      <c r="BI2321">
        <v>36</v>
      </c>
      <c r="BJ2321" t="s">
        <v>6172</v>
      </c>
      <c r="BK2321">
        <v>0</v>
      </c>
      <c r="BL2321">
        <v>52</v>
      </c>
      <c r="BM2321" s="3">
        <f t="shared" si="332"/>
        <v>0.78846153846153844</v>
      </c>
    </row>
    <row r="2322" spans="1:65">
      <c r="A2322" t="s">
        <v>2455</v>
      </c>
      <c r="B2322" s="2">
        <v>45797</v>
      </c>
      <c r="C2322" t="s">
        <v>1632</v>
      </c>
      <c r="D2322" t="s">
        <v>2135</v>
      </c>
      <c r="E2322">
        <v>5</v>
      </c>
      <c r="F2322" t="s">
        <v>72</v>
      </c>
      <c r="G2322" t="s">
        <v>79</v>
      </c>
      <c r="H2322" t="s">
        <v>159</v>
      </c>
      <c r="I2322" t="s">
        <v>52</v>
      </c>
      <c r="J2322" t="s">
        <v>53</v>
      </c>
      <c r="K2322" t="s">
        <v>66</v>
      </c>
      <c r="L2322" t="s">
        <v>92</v>
      </c>
      <c r="M2322" t="s">
        <v>68</v>
      </c>
      <c r="N2322" t="s">
        <v>76</v>
      </c>
      <c r="O2322" t="s">
        <v>82</v>
      </c>
      <c r="P2322">
        <v>83</v>
      </c>
      <c r="Q2322">
        <v>87</v>
      </c>
      <c r="R2322">
        <v>87</v>
      </c>
      <c r="S2322">
        <v>3</v>
      </c>
      <c r="T2322">
        <f t="shared" si="324"/>
        <v>84</v>
      </c>
      <c r="U2322">
        <v>83</v>
      </c>
      <c r="V2322">
        <f t="shared" si="325"/>
        <v>1</v>
      </c>
      <c r="W2322" s="3">
        <f t="shared" si="326"/>
        <v>3.4482758620689655E-2</v>
      </c>
      <c r="X2322">
        <v>32</v>
      </c>
      <c r="Y2322" s="4">
        <v>6.1</v>
      </c>
      <c r="Z2322" s="4">
        <v>2.1</v>
      </c>
      <c r="AA2322" s="5">
        <v>30542.27</v>
      </c>
      <c r="AB2322" s="5">
        <f t="shared" si="327"/>
        <v>2535008.41</v>
      </c>
      <c r="AC2322" s="5">
        <v>22674.240000000002</v>
      </c>
      <c r="AD2322" s="5">
        <f t="shared" si="328"/>
        <v>1972658.88</v>
      </c>
      <c r="AE2322" s="5">
        <v>155223</v>
      </c>
      <c r="AF2322" s="5">
        <v>39126.769999999997</v>
      </c>
      <c r="AG2322" s="5">
        <v>9811.5499999999993</v>
      </c>
      <c r="AH2322" s="5">
        <v>3045</v>
      </c>
      <c r="AI2322" s="5">
        <v>10572.15</v>
      </c>
      <c r="AJ2322">
        <v>1</v>
      </c>
      <c r="AK2322" s="5">
        <v>8625.57</v>
      </c>
      <c r="AL2322" s="5">
        <v>32485.17</v>
      </c>
      <c r="AM2322" s="5">
        <v>94071.02</v>
      </c>
      <c r="AN2322">
        <v>4</v>
      </c>
      <c r="AO2322">
        <v>5</v>
      </c>
      <c r="AP2322" t="str">
        <f t="shared" si="329"/>
        <v>No</v>
      </c>
      <c r="AQ2322">
        <v>4</v>
      </c>
      <c r="AR2322" s="5">
        <f t="shared" si="330"/>
        <v>2325619.11</v>
      </c>
      <c r="AS2322" s="5">
        <f t="shared" si="331"/>
        <v>209389.3</v>
      </c>
      <c r="AT2322" t="s">
        <v>59</v>
      </c>
      <c r="AU2322" t="s">
        <v>6189</v>
      </c>
      <c r="AV2322" t="s">
        <v>6190</v>
      </c>
      <c r="AW2322" t="s">
        <v>6183</v>
      </c>
      <c r="AX2322" t="s">
        <v>6184</v>
      </c>
      <c r="AY2322">
        <v>84</v>
      </c>
      <c r="AZ2322">
        <v>0</v>
      </c>
      <c r="BA2322">
        <v>10</v>
      </c>
      <c r="BB2322" t="s">
        <v>6180</v>
      </c>
      <c r="BC2322">
        <v>0</v>
      </c>
      <c r="BD2322">
        <v>1</v>
      </c>
      <c r="BE2322" t="s">
        <v>6188</v>
      </c>
      <c r="BF2322" t="s">
        <v>6170</v>
      </c>
      <c r="BG2322">
        <v>0</v>
      </c>
      <c r="BH2322" t="s">
        <v>6171</v>
      </c>
      <c r="BI2322">
        <v>51</v>
      </c>
      <c r="BJ2322" t="s">
        <v>6187</v>
      </c>
      <c r="BK2322">
        <v>0</v>
      </c>
      <c r="BL2322">
        <v>92</v>
      </c>
      <c r="BM2322" s="3">
        <f t="shared" si="332"/>
        <v>0.94565217391304346</v>
      </c>
    </row>
    <row r="2323" spans="1:65">
      <c r="A2323" t="s">
        <v>2456</v>
      </c>
      <c r="B2323" s="2">
        <v>45797</v>
      </c>
      <c r="C2323" t="s">
        <v>1632</v>
      </c>
      <c r="D2323" t="s">
        <v>2135</v>
      </c>
      <c r="E2323">
        <v>5</v>
      </c>
      <c r="F2323" t="s">
        <v>49</v>
      </c>
      <c r="G2323" t="s">
        <v>79</v>
      </c>
      <c r="H2323" t="s">
        <v>262</v>
      </c>
      <c r="I2323" t="s">
        <v>64</v>
      </c>
      <c r="J2323" t="s">
        <v>65</v>
      </c>
      <c r="K2323" t="s">
        <v>75</v>
      </c>
      <c r="L2323" t="s">
        <v>67</v>
      </c>
      <c r="M2323" t="s">
        <v>56</v>
      </c>
      <c r="N2323" t="s">
        <v>94</v>
      </c>
      <c r="O2323" t="s">
        <v>82</v>
      </c>
      <c r="P2323">
        <v>45</v>
      </c>
      <c r="Q2323">
        <v>46</v>
      </c>
      <c r="R2323">
        <v>45</v>
      </c>
      <c r="S2323">
        <v>1</v>
      </c>
      <c r="T2323">
        <f t="shared" si="324"/>
        <v>44</v>
      </c>
      <c r="U2323">
        <v>44</v>
      </c>
      <c r="V2323">
        <f t="shared" si="325"/>
        <v>0</v>
      </c>
      <c r="W2323" s="3">
        <f t="shared" si="326"/>
        <v>2.2222222222222223E-2</v>
      </c>
      <c r="X2323">
        <v>21</v>
      </c>
      <c r="Y2323" s="4">
        <v>8.3000000000000007</v>
      </c>
      <c r="Z2323" s="4">
        <v>1.5</v>
      </c>
      <c r="AA2323" s="5">
        <v>51525.7</v>
      </c>
      <c r="AB2323" s="5">
        <f t="shared" si="327"/>
        <v>2267130.7999999998</v>
      </c>
      <c r="AC2323" s="5">
        <v>33845.800000000003</v>
      </c>
      <c r="AD2323" s="5">
        <f t="shared" si="328"/>
        <v>1523061</v>
      </c>
      <c r="AE2323" s="5">
        <v>97362.08</v>
      </c>
      <c r="AF2323" s="5">
        <v>29207.16</v>
      </c>
      <c r="AG2323" s="5">
        <v>8635.2000000000007</v>
      </c>
      <c r="AH2323" s="5">
        <v>2175</v>
      </c>
      <c r="AI2323" s="5">
        <v>5048.78</v>
      </c>
      <c r="AJ2323">
        <v>0</v>
      </c>
      <c r="AK2323" s="5">
        <v>0</v>
      </c>
      <c r="AL2323" s="5">
        <v>0</v>
      </c>
      <c r="AM2323" s="5">
        <v>29116.34</v>
      </c>
      <c r="AN2323">
        <v>4</v>
      </c>
      <c r="AO2323">
        <v>4</v>
      </c>
      <c r="AP2323" t="str">
        <f t="shared" si="329"/>
        <v>Yes</v>
      </c>
      <c r="AQ2323">
        <v>1</v>
      </c>
      <c r="AR2323" s="5">
        <f t="shared" si="330"/>
        <v>1694605.56</v>
      </c>
      <c r="AS2323" s="5">
        <f t="shared" si="331"/>
        <v>572525.24</v>
      </c>
      <c r="AT2323" t="s">
        <v>59</v>
      </c>
      <c r="AU2323" t="s">
        <v>6164</v>
      </c>
      <c r="AV2323" t="s">
        <v>6165</v>
      </c>
      <c r="AW2323" t="s">
        <v>6166</v>
      </c>
      <c r="AX2323" t="s">
        <v>6177</v>
      </c>
      <c r="AY2323">
        <v>45</v>
      </c>
      <c r="AZ2323">
        <v>0</v>
      </c>
      <c r="BA2323">
        <v>0</v>
      </c>
      <c r="BB2323" t="s">
        <v>6168</v>
      </c>
      <c r="BC2323">
        <v>0</v>
      </c>
      <c r="BD2323">
        <v>0</v>
      </c>
      <c r="BE2323" t="s">
        <v>6169</v>
      </c>
      <c r="BF2323" t="s">
        <v>6170</v>
      </c>
      <c r="BG2323">
        <v>1</v>
      </c>
      <c r="BH2323" t="s">
        <v>6179</v>
      </c>
      <c r="BI2323">
        <v>52</v>
      </c>
      <c r="BJ2323" t="s">
        <v>6187</v>
      </c>
      <c r="BK2323">
        <v>0</v>
      </c>
      <c r="BL2323">
        <v>59</v>
      </c>
      <c r="BM2323" s="3">
        <f t="shared" si="332"/>
        <v>0.76271186440677963</v>
      </c>
    </row>
    <row r="2324" spans="1:65">
      <c r="A2324" t="s">
        <v>2457</v>
      </c>
      <c r="B2324" s="2">
        <v>45798</v>
      </c>
      <c r="C2324" t="s">
        <v>1632</v>
      </c>
      <c r="D2324" t="s">
        <v>2135</v>
      </c>
      <c r="E2324">
        <v>5</v>
      </c>
      <c r="F2324" t="s">
        <v>78</v>
      </c>
      <c r="G2324" t="s">
        <v>50</v>
      </c>
      <c r="H2324" t="s">
        <v>185</v>
      </c>
      <c r="I2324" t="s">
        <v>52</v>
      </c>
      <c r="J2324" t="s">
        <v>53</v>
      </c>
      <c r="K2324" t="s">
        <v>66</v>
      </c>
      <c r="L2324" t="s">
        <v>92</v>
      </c>
      <c r="M2324" t="s">
        <v>56</v>
      </c>
      <c r="N2324" t="s">
        <v>109</v>
      </c>
      <c r="O2324" t="s">
        <v>120</v>
      </c>
      <c r="P2324">
        <v>73</v>
      </c>
      <c r="Q2324">
        <v>73</v>
      </c>
      <c r="R2324">
        <v>69</v>
      </c>
      <c r="S2324">
        <v>2</v>
      </c>
      <c r="T2324">
        <f t="shared" si="324"/>
        <v>67</v>
      </c>
      <c r="U2324">
        <v>67</v>
      </c>
      <c r="V2324">
        <f t="shared" si="325"/>
        <v>0</v>
      </c>
      <c r="W2324" s="3">
        <f t="shared" si="326"/>
        <v>2.8985507246376812E-2</v>
      </c>
      <c r="X2324">
        <v>48</v>
      </c>
      <c r="Y2324" s="4">
        <v>5.9</v>
      </c>
      <c r="Z2324" s="4">
        <v>1.4</v>
      </c>
      <c r="AA2324" s="5">
        <v>30785.79</v>
      </c>
      <c r="AB2324" s="5">
        <f t="shared" si="327"/>
        <v>2062647.93</v>
      </c>
      <c r="AC2324" s="5">
        <v>23868.49</v>
      </c>
      <c r="AD2324" s="5">
        <f t="shared" si="328"/>
        <v>1646925.81</v>
      </c>
      <c r="AE2324" s="5">
        <v>123168.87</v>
      </c>
      <c r="AF2324" s="5">
        <v>35114.65</v>
      </c>
      <c r="AG2324" s="5">
        <v>10802.74</v>
      </c>
      <c r="AH2324" s="5">
        <v>2030</v>
      </c>
      <c r="AI2324" s="5">
        <v>7122.58</v>
      </c>
      <c r="AJ2324">
        <v>0</v>
      </c>
      <c r="AK2324" s="5">
        <v>0</v>
      </c>
      <c r="AL2324" s="5">
        <v>31740.84</v>
      </c>
      <c r="AM2324" s="5">
        <v>128522.7</v>
      </c>
      <c r="AN2324">
        <v>8</v>
      </c>
      <c r="AO2324">
        <v>6</v>
      </c>
      <c r="AP2324" t="str">
        <f t="shared" si="329"/>
        <v>Yes</v>
      </c>
      <c r="AQ2324">
        <v>0</v>
      </c>
      <c r="AR2324" s="5">
        <f t="shared" si="330"/>
        <v>1985428.19</v>
      </c>
      <c r="AS2324" s="5">
        <f t="shared" si="331"/>
        <v>77219.740000000005</v>
      </c>
      <c r="AT2324" t="s">
        <v>59</v>
      </c>
      <c r="AU2324" t="s">
        <v>6164</v>
      </c>
      <c r="AV2324" t="s">
        <v>6165</v>
      </c>
      <c r="AW2324" t="s">
        <v>6166</v>
      </c>
      <c r="AX2324" t="s">
        <v>6167</v>
      </c>
      <c r="AY2324">
        <v>77</v>
      </c>
      <c r="AZ2324">
        <v>2</v>
      </c>
      <c r="BA2324">
        <v>0</v>
      </c>
      <c r="BB2324" t="s">
        <v>6168</v>
      </c>
      <c r="BC2324">
        <v>0</v>
      </c>
      <c r="BD2324">
        <v>0</v>
      </c>
      <c r="BE2324" t="s">
        <v>6169</v>
      </c>
      <c r="BF2324" t="s">
        <v>6170</v>
      </c>
      <c r="BG2324">
        <v>3</v>
      </c>
      <c r="BH2324" t="s">
        <v>6206</v>
      </c>
      <c r="BI2324">
        <v>75</v>
      </c>
      <c r="BJ2324" t="s">
        <v>6193</v>
      </c>
      <c r="BK2324">
        <v>0</v>
      </c>
      <c r="BL2324">
        <v>77</v>
      </c>
      <c r="BM2324" s="3">
        <f t="shared" si="332"/>
        <v>0.89610389610389607</v>
      </c>
    </row>
    <row r="2325" spans="1:65">
      <c r="A2325" t="s">
        <v>2458</v>
      </c>
      <c r="B2325" s="2">
        <v>45798</v>
      </c>
      <c r="C2325" t="s">
        <v>1632</v>
      </c>
      <c r="D2325" t="s">
        <v>2135</v>
      </c>
      <c r="E2325">
        <v>5</v>
      </c>
      <c r="F2325" t="s">
        <v>61</v>
      </c>
      <c r="G2325" t="s">
        <v>62</v>
      </c>
      <c r="H2325" t="s">
        <v>115</v>
      </c>
      <c r="I2325" t="s">
        <v>64</v>
      </c>
      <c r="J2325" t="s">
        <v>53</v>
      </c>
      <c r="K2325" t="s">
        <v>66</v>
      </c>
      <c r="L2325" t="s">
        <v>55</v>
      </c>
      <c r="M2325" t="s">
        <v>56</v>
      </c>
      <c r="N2325" t="s">
        <v>109</v>
      </c>
      <c r="O2325" t="s">
        <v>82</v>
      </c>
      <c r="P2325">
        <v>68</v>
      </c>
      <c r="Q2325">
        <v>72</v>
      </c>
      <c r="R2325">
        <v>72</v>
      </c>
      <c r="S2325">
        <v>2</v>
      </c>
      <c r="T2325">
        <f t="shared" si="324"/>
        <v>70</v>
      </c>
      <c r="U2325">
        <v>67</v>
      </c>
      <c r="V2325">
        <f t="shared" si="325"/>
        <v>3</v>
      </c>
      <c r="W2325" s="3">
        <f t="shared" si="326"/>
        <v>2.7777777777777776E-2</v>
      </c>
      <c r="X2325">
        <v>30</v>
      </c>
      <c r="Y2325" s="4">
        <v>6.9</v>
      </c>
      <c r="Z2325" s="4">
        <v>1.8</v>
      </c>
      <c r="AA2325" s="5">
        <v>30540.42</v>
      </c>
      <c r="AB2325" s="5">
        <f t="shared" si="327"/>
        <v>2046208.14</v>
      </c>
      <c r="AC2325" s="5">
        <v>23469.23</v>
      </c>
      <c r="AD2325" s="5">
        <f t="shared" si="328"/>
        <v>1689784.56</v>
      </c>
      <c r="AE2325" s="5">
        <v>119408.17</v>
      </c>
      <c r="AF2325" s="5">
        <v>31451.57</v>
      </c>
      <c r="AG2325" s="5">
        <v>9347.01</v>
      </c>
      <c r="AH2325" s="5">
        <v>2610</v>
      </c>
      <c r="AI2325" s="5">
        <v>7089.23</v>
      </c>
      <c r="AJ2325">
        <v>0</v>
      </c>
      <c r="AK2325" s="5">
        <v>0</v>
      </c>
      <c r="AL2325" s="5">
        <v>34024.300000000003</v>
      </c>
      <c r="AM2325" s="5">
        <v>136798.5</v>
      </c>
      <c r="AN2325">
        <v>8</v>
      </c>
      <c r="AO2325">
        <v>9</v>
      </c>
      <c r="AP2325" t="str">
        <f t="shared" si="329"/>
        <v>No</v>
      </c>
      <c r="AQ2325">
        <v>2</v>
      </c>
      <c r="AR2325" s="5">
        <f t="shared" si="330"/>
        <v>2030513.34</v>
      </c>
      <c r="AS2325" s="5">
        <f t="shared" si="331"/>
        <v>15694.8</v>
      </c>
      <c r="AT2325" t="s">
        <v>59</v>
      </c>
      <c r="AU2325" t="s">
        <v>6164</v>
      </c>
      <c r="AV2325" t="s">
        <v>6165</v>
      </c>
      <c r="AW2325" t="s">
        <v>6166</v>
      </c>
      <c r="AX2325" t="s">
        <v>6184</v>
      </c>
      <c r="AY2325">
        <v>69</v>
      </c>
      <c r="AZ2325">
        <v>0</v>
      </c>
      <c r="BA2325">
        <v>26</v>
      </c>
      <c r="BB2325" t="s">
        <v>6180</v>
      </c>
      <c r="BC2325">
        <v>0</v>
      </c>
      <c r="BD2325">
        <v>1</v>
      </c>
      <c r="BE2325" t="s">
        <v>6188</v>
      </c>
      <c r="BF2325" t="s">
        <v>6170</v>
      </c>
      <c r="BG2325">
        <v>1</v>
      </c>
      <c r="BH2325" t="s">
        <v>6179</v>
      </c>
      <c r="BI2325">
        <v>46</v>
      </c>
      <c r="BJ2325" t="s">
        <v>6172</v>
      </c>
      <c r="BK2325">
        <v>0</v>
      </c>
      <c r="BL2325">
        <v>76</v>
      </c>
      <c r="BM2325" s="3">
        <f t="shared" si="332"/>
        <v>0.94736842105263153</v>
      </c>
    </row>
    <row r="2326" spans="1:65">
      <c r="A2326" t="s">
        <v>2459</v>
      </c>
      <c r="B2326" s="2">
        <v>45798</v>
      </c>
      <c r="C2326" t="s">
        <v>1632</v>
      </c>
      <c r="D2326" t="s">
        <v>2135</v>
      </c>
      <c r="E2326">
        <v>5</v>
      </c>
      <c r="F2326" t="s">
        <v>49</v>
      </c>
      <c r="G2326" t="s">
        <v>50</v>
      </c>
      <c r="H2326" t="s">
        <v>89</v>
      </c>
      <c r="I2326" t="s">
        <v>64</v>
      </c>
      <c r="J2326" t="s">
        <v>65</v>
      </c>
      <c r="K2326" t="s">
        <v>66</v>
      </c>
      <c r="L2326" t="s">
        <v>67</v>
      </c>
      <c r="M2326" t="s">
        <v>68</v>
      </c>
      <c r="N2326" t="s">
        <v>69</v>
      </c>
      <c r="O2326" t="s">
        <v>70</v>
      </c>
      <c r="P2326">
        <v>52</v>
      </c>
      <c r="Q2326">
        <v>55</v>
      </c>
      <c r="R2326">
        <v>55</v>
      </c>
      <c r="S2326">
        <v>4</v>
      </c>
      <c r="T2326">
        <f t="shared" si="324"/>
        <v>51</v>
      </c>
      <c r="U2326">
        <v>51</v>
      </c>
      <c r="V2326">
        <f t="shared" si="325"/>
        <v>0</v>
      </c>
      <c r="W2326" s="3">
        <f t="shared" si="326"/>
        <v>7.2727272727272724E-2</v>
      </c>
      <c r="X2326">
        <v>18</v>
      </c>
      <c r="Y2326" s="4">
        <v>2.5</v>
      </c>
      <c r="Z2326" s="4">
        <v>1.7</v>
      </c>
      <c r="AA2326" s="5">
        <v>48857.9</v>
      </c>
      <c r="AB2326" s="5">
        <f t="shared" si="327"/>
        <v>2491752.9</v>
      </c>
      <c r="AC2326" s="5">
        <v>32580.85</v>
      </c>
      <c r="AD2326" s="5">
        <f t="shared" si="328"/>
        <v>1791946.75</v>
      </c>
      <c r="AE2326" s="5">
        <v>120466.26</v>
      </c>
      <c r="AF2326" s="5">
        <v>35944.65</v>
      </c>
      <c r="AG2326" s="5">
        <v>33675.93</v>
      </c>
      <c r="AH2326" s="5">
        <v>2465</v>
      </c>
      <c r="AI2326" s="5">
        <v>61886.62</v>
      </c>
      <c r="AJ2326">
        <v>1</v>
      </c>
      <c r="AK2326" s="5">
        <v>13825.41</v>
      </c>
      <c r="AL2326" s="5">
        <v>0</v>
      </c>
      <c r="AM2326" s="5">
        <v>31440.39</v>
      </c>
      <c r="AN2326">
        <v>4</v>
      </c>
      <c r="AO2326">
        <v>3</v>
      </c>
      <c r="AP2326" t="str">
        <f t="shared" si="329"/>
        <v>Yes</v>
      </c>
      <c r="AQ2326">
        <v>2</v>
      </c>
      <c r="AR2326" s="5">
        <f t="shared" si="330"/>
        <v>2091651.01</v>
      </c>
      <c r="AS2326" s="5">
        <f t="shared" si="331"/>
        <v>400101.89</v>
      </c>
      <c r="AT2326" t="s">
        <v>1641</v>
      </c>
      <c r="AU2326" t="s">
        <v>6199</v>
      </c>
      <c r="AV2326" t="s">
        <v>6200</v>
      </c>
      <c r="AW2326" t="s">
        <v>6175</v>
      </c>
      <c r="AX2326" t="s">
        <v>6184</v>
      </c>
      <c r="AY2326">
        <v>55</v>
      </c>
      <c r="AZ2326">
        <v>0</v>
      </c>
      <c r="BA2326">
        <v>0</v>
      </c>
      <c r="BB2326" t="s">
        <v>6168</v>
      </c>
      <c r="BC2326">
        <v>0</v>
      </c>
      <c r="BD2326">
        <v>0</v>
      </c>
      <c r="BE2326" t="s">
        <v>6169</v>
      </c>
      <c r="BF2326" t="s">
        <v>6210</v>
      </c>
      <c r="BG2326">
        <v>0</v>
      </c>
      <c r="BH2326" t="s">
        <v>6171</v>
      </c>
      <c r="BI2326">
        <v>32</v>
      </c>
      <c r="BJ2326" t="s">
        <v>6172</v>
      </c>
      <c r="BK2326">
        <v>0</v>
      </c>
      <c r="BL2326">
        <v>63</v>
      </c>
      <c r="BM2326" s="3">
        <f t="shared" si="332"/>
        <v>0.87301587301587302</v>
      </c>
    </row>
    <row r="2327" spans="1:65">
      <c r="A2327" t="s">
        <v>2460</v>
      </c>
      <c r="B2327" s="2">
        <v>45798</v>
      </c>
      <c r="C2327" t="s">
        <v>1632</v>
      </c>
      <c r="D2327" t="s">
        <v>2135</v>
      </c>
      <c r="E2327">
        <v>5</v>
      </c>
      <c r="F2327" t="s">
        <v>78</v>
      </c>
      <c r="G2327" t="s">
        <v>62</v>
      </c>
      <c r="H2327" t="s">
        <v>91</v>
      </c>
      <c r="I2327" t="s">
        <v>52</v>
      </c>
      <c r="J2327" t="s">
        <v>81</v>
      </c>
      <c r="K2327" t="s">
        <v>66</v>
      </c>
      <c r="L2327" t="s">
        <v>87</v>
      </c>
      <c r="M2327" t="s">
        <v>56</v>
      </c>
      <c r="N2327" t="s">
        <v>76</v>
      </c>
      <c r="O2327" t="s">
        <v>70</v>
      </c>
      <c r="P2327">
        <v>38</v>
      </c>
      <c r="Q2327">
        <v>40</v>
      </c>
      <c r="R2327">
        <v>39</v>
      </c>
      <c r="S2327">
        <v>1</v>
      </c>
      <c r="T2327">
        <f t="shared" si="324"/>
        <v>38</v>
      </c>
      <c r="U2327">
        <v>36</v>
      </c>
      <c r="V2327">
        <f t="shared" si="325"/>
        <v>2</v>
      </c>
      <c r="W2327" s="3">
        <f t="shared" si="326"/>
        <v>2.564102564102564E-2</v>
      </c>
      <c r="X2327">
        <v>26</v>
      </c>
      <c r="Y2327" s="4">
        <v>2.5</v>
      </c>
      <c r="Z2327" s="4">
        <v>1.8</v>
      </c>
      <c r="AA2327" s="5">
        <v>74001.81</v>
      </c>
      <c r="AB2327" s="5">
        <f t="shared" si="327"/>
        <v>2664065.16</v>
      </c>
      <c r="AC2327" s="5">
        <v>54119.92</v>
      </c>
      <c r="AD2327" s="5">
        <f t="shared" si="328"/>
        <v>2110676.88</v>
      </c>
      <c r="AE2327" s="5">
        <v>125014.85</v>
      </c>
      <c r="AF2327" s="5">
        <v>37441.17</v>
      </c>
      <c r="AG2327" s="5">
        <v>9614.18</v>
      </c>
      <c r="AH2327" s="5">
        <v>2610</v>
      </c>
      <c r="AI2327" s="5">
        <v>7577.14</v>
      </c>
      <c r="AJ2327">
        <v>0</v>
      </c>
      <c r="AK2327" s="5">
        <v>0</v>
      </c>
      <c r="AL2327" s="5">
        <v>3489.99</v>
      </c>
      <c r="AM2327" s="5">
        <v>21829.360000000001</v>
      </c>
      <c r="AN2327">
        <v>4</v>
      </c>
      <c r="AO2327">
        <v>3</v>
      </c>
      <c r="AP2327" t="str">
        <f t="shared" si="329"/>
        <v>Yes</v>
      </c>
      <c r="AQ2327">
        <v>0</v>
      </c>
      <c r="AR2327" s="5">
        <f t="shared" si="330"/>
        <v>2318253.5699999998</v>
      </c>
      <c r="AS2327" s="5">
        <f t="shared" si="331"/>
        <v>345811.59</v>
      </c>
      <c r="AT2327" t="s">
        <v>59</v>
      </c>
      <c r="AU2327" t="s">
        <v>6164</v>
      </c>
      <c r="AV2327" t="s">
        <v>6165</v>
      </c>
      <c r="AW2327" t="s">
        <v>6166</v>
      </c>
      <c r="AX2327" t="s">
        <v>6167</v>
      </c>
      <c r="AY2327">
        <v>44</v>
      </c>
      <c r="AZ2327">
        <v>3</v>
      </c>
      <c r="BA2327">
        <v>19</v>
      </c>
      <c r="BB2327" t="s">
        <v>6185</v>
      </c>
      <c r="BC2327">
        <v>0</v>
      </c>
      <c r="BD2327">
        <v>0</v>
      </c>
      <c r="BE2327" t="s">
        <v>6169</v>
      </c>
      <c r="BF2327" t="s">
        <v>6170</v>
      </c>
      <c r="BG2327">
        <v>1</v>
      </c>
      <c r="BH2327" t="s">
        <v>6186</v>
      </c>
      <c r="BI2327">
        <v>22</v>
      </c>
      <c r="BJ2327" t="s">
        <v>6172</v>
      </c>
      <c r="BK2327">
        <v>0</v>
      </c>
      <c r="BL2327">
        <v>46</v>
      </c>
      <c r="BM2327" s="3">
        <f t="shared" si="332"/>
        <v>0.84782608695652173</v>
      </c>
    </row>
    <row r="2328" spans="1:65">
      <c r="A2328" t="s">
        <v>2461</v>
      </c>
      <c r="B2328" s="2">
        <v>45798</v>
      </c>
      <c r="C2328" t="s">
        <v>1632</v>
      </c>
      <c r="D2328" t="s">
        <v>2135</v>
      </c>
      <c r="E2328">
        <v>5</v>
      </c>
      <c r="F2328" t="s">
        <v>61</v>
      </c>
      <c r="G2328" t="s">
        <v>62</v>
      </c>
      <c r="H2328" t="s">
        <v>115</v>
      </c>
      <c r="I2328" t="s">
        <v>52</v>
      </c>
      <c r="J2328" t="s">
        <v>53</v>
      </c>
      <c r="K2328" t="s">
        <v>66</v>
      </c>
      <c r="L2328" t="s">
        <v>87</v>
      </c>
      <c r="M2328" t="s">
        <v>56</v>
      </c>
      <c r="N2328" t="s">
        <v>94</v>
      </c>
      <c r="O2328" t="s">
        <v>120</v>
      </c>
      <c r="P2328">
        <v>75</v>
      </c>
      <c r="Q2328">
        <v>80</v>
      </c>
      <c r="R2328">
        <v>78</v>
      </c>
      <c r="S2328">
        <v>2</v>
      </c>
      <c r="T2328">
        <f t="shared" si="324"/>
        <v>76</v>
      </c>
      <c r="U2328">
        <v>73</v>
      </c>
      <c r="V2328">
        <f t="shared" si="325"/>
        <v>3</v>
      </c>
      <c r="W2328" s="3">
        <f t="shared" si="326"/>
        <v>2.564102564102564E-2</v>
      </c>
      <c r="X2328">
        <v>26</v>
      </c>
      <c r="Y2328" s="4">
        <v>5</v>
      </c>
      <c r="Z2328" s="4">
        <v>1.7</v>
      </c>
      <c r="AA2328" s="5">
        <v>30071.47</v>
      </c>
      <c r="AB2328" s="5">
        <f t="shared" si="327"/>
        <v>2195217.31</v>
      </c>
      <c r="AC2328" s="5">
        <v>24053.38</v>
      </c>
      <c r="AD2328" s="5">
        <f t="shared" si="328"/>
        <v>1876163.64</v>
      </c>
      <c r="AE2328" s="5">
        <v>138969.63</v>
      </c>
      <c r="AF2328" s="5">
        <v>33063.160000000003</v>
      </c>
      <c r="AG2328" s="5">
        <v>9087.76</v>
      </c>
      <c r="AH2328" s="5">
        <v>2465</v>
      </c>
      <c r="AI2328" s="5">
        <v>7030.99</v>
      </c>
      <c r="AJ2328">
        <v>0</v>
      </c>
      <c r="AK2328" s="5">
        <v>0</v>
      </c>
      <c r="AL2328" s="5">
        <v>33841.58</v>
      </c>
      <c r="AM2328" s="5">
        <v>82367.44</v>
      </c>
      <c r="AN2328">
        <v>4</v>
      </c>
      <c r="AO2328">
        <v>4</v>
      </c>
      <c r="AP2328" t="str">
        <f t="shared" si="329"/>
        <v>Yes</v>
      </c>
      <c r="AQ2328">
        <v>0</v>
      </c>
      <c r="AR2328" s="5">
        <f t="shared" si="330"/>
        <v>2182989.2000000002</v>
      </c>
      <c r="AS2328" s="5">
        <f t="shared" si="331"/>
        <v>12228.11</v>
      </c>
      <c r="AT2328" t="s">
        <v>59</v>
      </c>
      <c r="AU2328" t="s">
        <v>6164</v>
      </c>
      <c r="AV2328" t="s">
        <v>6165</v>
      </c>
      <c r="AW2328" t="s">
        <v>6166</v>
      </c>
      <c r="AX2328" t="s">
        <v>6167</v>
      </c>
      <c r="AY2328">
        <v>78</v>
      </c>
      <c r="AZ2328">
        <v>3</v>
      </c>
      <c r="BA2328">
        <v>22</v>
      </c>
      <c r="BB2328" t="s">
        <v>6185</v>
      </c>
      <c r="BC2328">
        <v>0</v>
      </c>
      <c r="BD2328">
        <v>0</v>
      </c>
      <c r="BE2328" t="s">
        <v>6169</v>
      </c>
      <c r="BF2328" t="s">
        <v>6170</v>
      </c>
      <c r="BG2328">
        <v>1</v>
      </c>
      <c r="BH2328" t="s">
        <v>6186</v>
      </c>
      <c r="BI2328">
        <v>34</v>
      </c>
      <c r="BJ2328" t="s">
        <v>6172</v>
      </c>
      <c r="BK2328">
        <v>0</v>
      </c>
      <c r="BL2328">
        <v>83</v>
      </c>
      <c r="BM2328" s="3">
        <f t="shared" si="332"/>
        <v>0.93975903614457834</v>
      </c>
    </row>
    <row r="2329" spans="1:65">
      <c r="A2329" t="s">
        <v>2462</v>
      </c>
      <c r="B2329" s="2">
        <v>45798</v>
      </c>
      <c r="C2329" t="s">
        <v>1632</v>
      </c>
      <c r="D2329" t="s">
        <v>2135</v>
      </c>
      <c r="E2329">
        <v>5</v>
      </c>
      <c r="F2329" t="s">
        <v>78</v>
      </c>
      <c r="G2329" t="s">
        <v>50</v>
      </c>
      <c r="H2329" t="s">
        <v>181</v>
      </c>
      <c r="I2329" t="s">
        <v>52</v>
      </c>
      <c r="J2329" t="s">
        <v>53</v>
      </c>
      <c r="K2329" t="s">
        <v>66</v>
      </c>
      <c r="L2329" t="s">
        <v>87</v>
      </c>
      <c r="M2329" t="s">
        <v>56</v>
      </c>
      <c r="N2329" t="s">
        <v>109</v>
      </c>
      <c r="O2329" t="s">
        <v>70</v>
      </c>
      <c r="P2329">
        <v>74</v>
      </c>
      <c r="Q2329">
        <v>77</v>
      </c>
      <c r="R2329">
        <v>77</v>
      </c>
      <c r="S2329">
        <v>2</v>
      </c>
      <c r="T2329">
        <f t="shared" si="324"/>
        <v>75</v>
      </c>
      <c r="U2329">
        <v>73</v>
      </c>
      <c r="V2329">
        <f t="shared" si="325"/>
        <v>2</v>
      </c>
      <c r="W2329" s="3">
        <f t="shared" si="326"/>
        <v>2.5974025974025976E-2</v>
      </c>
      <c r="X2329">
        <v>41</v>
      </c>
      <c r="Y2329" s="4">
        <v>4.8</v>
      </c>
      <c r="Z2329" s="4">
        <v>1.7</v>
      </c>
      <c r="AA2329" s="5">
        <v>30547.91</v>
      </c>
      <c r="AB2329" s="5">
        <f t="shared" si="327"/>
        <v>2229997.4300000002</v>
      </c>
      <c r="AC2329" s="5">
        <v>24184.71</v>
      </c>
      <c r="AD2329" s="5">
        <f t="shared" si="328"/>
        <v>1862222.67</v>
      </c>
      <c r="AE2329" s="5">
        <v>136773.21</v>
      </c>
      <c r="AF2329" s="5">
        <v>38130.57</v>
      </c>
      <c r="AG2329" s="5">
        <v>11353.61</v>
      </c>
      <c r="AH2329" s="5">
        <v>2465</v>
      </c>
      <c r="AI2329" s="5">
        <v>7040</v>
      </c>
      <c r="AJ2329">
        <v>0</v>
      </c>
      <c r="AK2329" s="5">
        <v>0</v>
      </c>
      <c r="AL2329" s="5">
        <v>33190.639999999999</v>
      </c>
      <c r="AM2329" s="5">
        <v>145787.88</v>
      </c>
      <c r="AN2329">
        <v>8</v>
      </c>
      <c r="AO2329">
        <v>9</v>
      </c>
      <c r="AP2329" t="str">
        <f t="shared" si="329"/>
        <v>No</v>
      </c>
      <c r="AQ2329">
        <v>2</v>
      </c>
      <c r="AR2329" s="5">
        <f t="shared" si="330"/>
        <v>2236963.58</v>
      </c>
      <c r="AS2329" s="5">
        <f t="shared" si="331"/>
        <v>-6966.15</v>
      </c>
      <c r="AT2329" t="s">
        <v>59</v>
      </c>
      <c r="AU2329" t="s">
        <v>6164</v>
      </c>
      <c r="AV2329" t="s">
        <v>6165</v>
      </c>
      <c r="AW2329" t="s">
        <v>6166</v>
      </c>
      <c r="AX2329" t="s">
        <v>6184</v>
      </c>
      <c r="AY2329">
        <v>76</v>
      </c>
      <c r="AZ2329">
        <v>0</v>
      </c>
      <c r="BA2329">
        <v>19</v>
      </c>
      <c r="BB2329" t="s">
        <v>6180</v>
      </c>
      <c r="BC2329">
        <v>1</v>
      </c>
      <c r="BD2329">
        <v>0</v>
      </c>
      <c r="BE2329" t="s">
        <v>6178</v>
      </c>
      <c r="BF2329" t="s">
        <v>6170</v>
      </c>
      <c r="BG2329">
        <v>1</v>
      </c>
      <c r="BH2329" t="s">
        <v>6186</v>
      </c>
      <c r="BI2329">
        <v>53</v>
      </c>
      <c r="BJ2329" t="s">
        <v>6187</v>
      </c>
      <c r="BK2329">
        <v>0</v>
      </c>
      <c r="BL2329">
        <v>81</v>
      </c>
      <c r="BM2329" s="3">
        <f t="shared" si="332"/>
        <v>0.95061728395061729</v>
      </c>
    </row>
    <row r="2330" spans="1:65">
      <c r="A2330" t="s">
        <v>2463</v>
      </c>
      <c r="B2330" s="2">
        <v>45798</v>
      </c>
      <c r="C2330" t="s">
        <v>1632</v>
      </c>
      <c r="D2330" t="s">
        <v>2135</v>
      </c>
      <c r="E2330">
        <v>5</v>
      </c>
      <c r="F2330" t="s">
        <v>72</v>
      </c>
      <c r="G2330" t="s">
        <v>62</v>
      </c>
      <c r="H2330" t="s">
        <v>220</v>
      </c>
      <c r="I2330" t="s">
        <v>74</v>
      </c>
      <c r="J2330" t="s">
        <v>53</v>
      </c>
      <c r="K2330" t="s">
        <v>54</v>
      </c>
      <c r="L2330" t="s">
        <v>55</v>
      </c>
      <c r="M2330" t="s">
        <v>56</v>
      </c>
      <c r="N2330" t="s">
        <v>76</v>
      </c>
      <c r="O2330" t="s">
        <v>70</v>
      </c>
      <c r="P2330">
        <v>67</v>
      </c>
      <c r="Q2330">
        <v>69</v>
      </c>
      <c r="R2330">
        <v>69</v>
      </c>
      <c r="S2330">
        <v>1</v>
      </c>
      <c r="T2330">
        <f t="shared" si="324"/>
        <v>68</v>
      </c>
      <c r="U2330">
        <v>64</v>
      </c>
      <c r="V2330">
        <f t="shared" si="325"/>
        <v>4</v>
      </c>
      <c r="W2330" s="3">
        <f t="shared" si="326"/>
        <v>1.4492753623188406E-2</v>
      </c>
      <c r="X2330">
        <v>15</v>
      </c>
      <c r="Y2330" s="4">
        <v>1.1000000000000001</v>
      </c>
      <c r="Z2330" s="4">
        <v>1.1000000000000001</v>
      </c>
      <c r="AA2330" s="5">
        <v>39283.019999999997</v>
      </c>
      <c r="AB2330" s="5">
        <f t="shared" si="327"/>
        <v>2514113.2799999998</v>
      </c>
      <c r="AC2330" s="5">
        <v>23565.23</v>
      </c>
      <c r="AD2330" s="5">
        <f t="shared" si="328"/>
        <v>1626000.87</v>
      </c>
      <c r="AE2330" s="5">
        <v>119592.85</v>
      </c>
      <c r="AF2330" s="5">
        <v>29535.05</v>
      </c>
      <c r="AG2330" s="5">
        <v>7999.83</v>
      </c>
      <c r="AH2330" s="5">
        <v>1595</v>
      </c>
      <c r="AI2330" s="5">
        <v>3561.29</v>
      </c>
      <c r="AJ2330">
        <v>0</v>
      </c>
      <c r="AK2330" s="5">
        <v>0</v>
      </c>
      <c r="AL2330" s="5">
        <v>2949.77</v>
      </c>
      <c r="AM2330" s="5">
        <v>38808.65</v>
      </c>
      <c r="AN2330">
        <v>4</v>
      </c>
      <c r="AO2330">
        <v>4</v>
      </c>
      <c r="AP2330" t="str">
        <f t="shared" si="329"/>
        <v>Yes</v>
      </c>
      <c r="AQ2330">
        <v>0</v>
      </c>
      <c r="AR2330" s="5">
        <f t="shared" si="330"/>
        <v>1830043.31</v>
      </c>
      <c r="AS2330" s="5">
        <f t="shared" si="331"/>
        <v>684069.97</v>
      </c>
      <c r="AT2330" t="s">
        <v>59</v>
      </c>
      <c r="AU2330" t="s">
        <v>6164</v>
      </c>
      <c r="AV2330" t="s">
        <v>6165</v>
      </c>
      <c r="AW2330" t="s">
        <v>6166</v>
      </c>
      <c r="AX2330" t="s">
        <v>6184</v>
      </c>
      <c r="AY2330">
        <v>72</v>
      </c>
      <c r="AZ2330">
        <v>3</v>
      </c>
      <c r="BA2330">
        <v>23</v>
      </c>
      <c r="BB2330" t="s">
        <v>6185</v>
      </c>
      <c r="BC2330">
        <v>0</v>
      </c>
      <c r="BD2330">
        <v>0</v>
      </c>
      <c r="BE2330" t="s">
        <v>6169</v>
      </c>
      <c r="BF2330" t="s">
        <v>6170</v>
      </c>
      <c r="BG2330">
        <v>0</v>
      </c>
      <c r="BH2330" t="s">
        <v>6171</v>
      </c>
      <c r="BI2330">
        <v>35</v>
      </c>
      <c r="BJ2330" t="s">
        <v>6172</v>
      </c>
      <c r="BK2330">
        <v>0</v>
      </c>
      <c r="BL2330">
        <v>76</v>
      </c>
      <c r="BM2330" s="3">
        <f t="shared" si="332"/>
        <v>0.90789473684210531</v>
      </c>
    </row>
    <row r="2331" spans="1:65">
      <c r="A2331" t="s">
        <v>2464</v>
      </c>
      <c r="B2331" s="2">
        <v>45798</v>
      </c>
      <c r="C2331" t="s">
        <v>1632</v>
      </c>
      <c r="D2331" t="s">
        <v>2135</v>
      </c>
      <c r="E2331">
        <v>5</v>
      </c>
      <c r="F2331" t="s">
        <v>61</v>
      </c>
      <c r="G2331" t="s">
        <v>50</v>
      </c>
      <c r="H2331" t="s">
        <v>183</v>
      </c>
      <c r="I2331" t="s">
        <v>74</v>
      </c>
      <c r="J2331" t="s">
        <v>53</v>
      </c>
      <c r="K2331" t="s">
        <v>66</v>
      </c>
      <c r="L2331" t="s">
        <v>87</v>
      </c>
      <c r="M2331" t="s">
        <v>68</v>
      </c>
      <c r="N2331" t="s">
        <v>57</v>
      </c>
      <c r="O2331" t="s">
        <v>58</v>
      </c>
      <c r="P2331">
        <v>71</v>
      </c>
      <c r="Q2331">
        <v>74</v>
      </c>
      <c r="R2331">
        <v>73</v>
      </c>
      <c r="S2331">
        <v>2</v>
      </c>
      <c r="T2331">
        <f t="shared" si="324"/>
        <v>71</v>
      </c>
      <c r="U2331">
        <v>69</v>
      </c>
      <c r="V2331">
        <f t="shared" si="325"/>
        <v>2</v>
      </c>
      <c r="W2331" s="3">
        <f t="shared" si="326"/>
        <v>2.7397260273972601E-2</v>
      </c>
      <c r="X2331">
        <v>29</v>
      </c>
      <c r="Y2331" s="4">
        <v>5.8</v>
      </c>
      <c r="Z2331" s="4">
        <v>2.2999999999999998</v>
      </c>
      <c r="AA2331" s="5">
        <v>30398.57</v>
      </c>
      <c r="AB2331" s="5">
        <f t="shared" si="327"/>
        <v>2097501.33</v>
      </c>
      <c r="AC2331" s="5">
        <v>23207.11</v>
      </c>
      <c r="AD2331" s="5">
        <f t="shared" si="328"/>
        <v>1694119.03</v>
      </c>
      <c r="AE2331" s="5">
        <v>124053.87</v>
      </c>
      <c r="AF2331" s="5">
        <v>31562.31</v>
      </c>
      <c r="AG2331" s="5">
        <v>10047.57</v>
      </c>
      <c r="AH2331" s="5">
        <v>3335</v>
      </c>
      <c r="AI2331" s="5">
        <v>7078.79</v>
      </c>
      <c r="AJ2331">
        <v>1</v>
      </c>
      <c r="AK2331" s="5">
        <v>8672.4</v>
      </c>
      <c r="AL2331" s="5">
        <v>33229.14</v>
      </c>
      <c r="AM2331" s="5">
        <v>74297.55</v>
      </c>
      <c r="AN2331">
        <v>4</v>
      </c>
      <c r="AO2331">
        <v>4</v>
      </c>
      <c r="AP2331" t="str">
        <f t="shared" si="329"/>
        <v>Yes</v>
      </c>
      <c r="AQ2331">
        <v>1</v>
      </c>
      <c r="AR2331" s="5">
        <f t="shared" si="330"/>
        <v>1986395.66</v>
      </c>
      <c r="AS2331" s="5">
        <f t="shared" si="331"/>
        <v>111105.67</v>
      </c>
      <c r="AT2331" t="s">
        <v>59</v>
      </c>
      <c r="AU2331" t="s">
        <v>6194</v>
      </c>
      <c r="AV2331" t="s">
        <v>6195</v>
      </c>
      <c r="AW2331" t="s">
        <v>6183</v>
      </c>
      <c r="AX2331" t="s">
        <v>6167</v>
      </c>
      <c r="AY2331">
        <v>71</v>
      </c>
      <c r="AZ2331">
        <v>0</v>
      </c>
      <c r="BA2331">
        <v>17</v>
      </c>
      <c r="BB2331" t="s">
        <v>6198</v>
      </c>
      <c r="BC2331">
        <v>0</v>
      </c>
      <c r="BD2331">
        <v>0</v>
      </c>
      <c r="BE2331" t="s">
        <v>6169</v>
      </c>
      <c r="BF2331" t="s">
        <v>6170</v>
      </c>
      <c r="BG2331">
        <v>0</v>
      </c>
      <c r="BH2331" t="s">
        <v>6171</v>
      </c>
      <c r="BI2331">
        <v>52</v>
      </c>
      <c r="BJ2331" t="s">
        <v>6187</v>
      </c>
      <c r="BK2331">
        <v>0</v>
      </c>
      <c r="BL2331">
        <v>79</v>
      </c>
      <c r="BM2331" s="3">
        <f t="shared" si="332"/>
        <v>0.92405063291139244</v>
      </c>
    </row>
    <row r="2332" spans="1:65">
      <c r="A2332" t="s">
        <v>2465</v>
      </c>
      <c r="B2332" s="2">
        <v>45798</v>
      </c>
      <c r="C2332" t="s">
        <v>1632</v>
      </c>
      <c r="D2332" t="s">
        <v>2135</v>
      </c>
      <c r="E2332">
        <v>5</v>
      </c>
      <c r="F2332" t="s">
        <v>49</v>
      </c>
      <c r="G2332" t="s">
        <v>50</v>
      </c>
      <c r="H2332" t="s">
        <v>245</v>
      </c>
      <c r="I2332" t="s">
        <v>64</v>
      </c>
      <c r="J2332" t="s">
        <v>53</v>
      </c>
      <c r="K2332" t="s">
        <v>54</v>
      </c>
      <c r="L2332" t="s">
        <v>67</v>
      </c>
      <c r="M2332" t="s">
        <v>68</v>
      </c>
      <c r="N2332" t="s">
        <v>69</v>
      </c>
      <c r="O2332" t="s">
        <v>70</v>
      </c>
      <c r="P2332">
        <v>69</v>
      </c>
      <c r="Q2332">
        <v>72</v>
      </c>
      <c r="R2332">
        <v>71</v>
      </c>
      <c r="S2332">
        <v>6</v>
      </c>
      <c r="T2332">
        <f t="shared" si="324"/>
        <v>65</v>
      </c>
      <c r="U2332">
        <v>65</v>
      </c>
      <c r="V2332">
        <f t="shared" si="325"/>
        <v>0</v>
      </c>
      <c r="W2332" s="3">
        <f t="shared" si="326"/>
        <v>8.4507042253521125E-2</v>
      </c>
      <c r="X2332">
        <v>17</v>
      </c>
      <c r="Y2332" s="4">
        <v>0</v>
      </c>
      <c r="Z2332" s="4">
        <v>1</v>
      </c>
      <c r="AA2332" s="5">
        <v>39142.61</v>
      </c>
      <c r="AB2332" s="5">
        <f t="shared" si="327"/>
        <v>2544269.65</v>
      </c>
      <c r="AC2332" s="5">
        <v>22026</v>
      </c>
      <c r="AD2332" s="5">
        <f t="shared" si="328"/>
        <v>1563846</v>
      </c>
      <c r="AE2332" s="5">
        <v>115793.97</v>
      </c>
      <c r="AF2332" s="5">
        <v>33262.92</v>
      </c>
      <c r="AG2332" s="5">
        <v>33953.07</v>
      </c>
      <c r="AH2332" s="5">
        <v>1450</v>
      </c>
      <c r="AI2332" s="5">
        <v>60789.45</v>
      </c>
      <c r="AJ2332">
        <v>2</v>
      </c>
      <c r="AK2332" s="5">
        <v>17068.2</v>
      </c>
      <c r="AL2332" s="5">
        <v>0</v>
      </c>
      <c r="AM2332" s="5">
        <v>43331.77</v>
      </c>
      <c r="AN2332">
        <v>4</v>
      </c>
      <c r="AO2332">
        <v>4</v>
      </c>
      <c r="AP2332" t="str">
        <f t="shared" si="329"/>
        <v>Yes</v>
      </c>
      <c r="AQ2332">
        <v>3</v>
      </c>
      <c r="AR2332" s="5">
        <f t="shared" si="330"/>
        <v>1869495.38</v>
      </c>
      <c r="AS2332" s="5">
        <f t="shared" si="331"/>
        <v>674774.27</v>
      </c>
      <c r="AT2332" t="s">
        <v>116</v>
      </c>
      <c r="AU2332" t="s">
        <v>6199</v>
      </c>
      <c r="AV2332" t="s">
        <v>6200</v>
      </c>
      <c r="AW2332" t="s">
        <v>6175</v>
      </c>
      <c r="AX2332" t="s">
        <v>6167</v>
      </c>
      <c r="AY2332">
        <v>70</v>
      </c>
      <c r="AZ2332">
        <v>0</v>
      </c>
      <c r="BA2332">
        <v>0</v>
      </c>
      <c r="BB2332" t="s">
        <v>6168</v>
      </c>
      <c r="BC2332">
        <v>0</v>
      </c>
      <c r="BD2332">
        <v>0</v>
      </c>
      <c r="BE2332" t="s">
        <v>6169</v>
      </c>
      <c r="BF2332" t="s">
        <v>6210</v>
      </c>
      <c r="BG2332">
        <v>0</v>
      </c>
      <c r="BH2332" t="s">
        <v>6171</v>
      </c>
      <c r="BI2332">
        <v>5</v>
      </c>
      <c r="BJ2332" t="s">
        <v>6172</v>
      </c>
      <c r="BK2332">
        <v>0</v>
      </c>
      <c r="BL2332">
        <v>78</v>
      </c>
      <c r="BM2332" s="3">
        <f t="shared" si="332"/>
        <v>0.91025641025641024</v>
      </c>
    </row>
    <row r="2333" spans="1:65">
      <c r="A2333" t="s">
        <v>2466</v>
      </c>
      <c r="B2333" s="2">
        <v>45798</v>
      </c>
      <c r="C2333" t="s">
        <v>1632</v>
      </c>
      <c r="D2333" t="s">
        <v>2135</v>
      </c>
      <c r="E2333">
        <v>5</v>
      </c>
      <c r="F2333" t="s">
        <v>49</v>
      </c>
      <c r="G2333" t="s">
        <v>62</v>
      </c>
      <c r="H2333" t="s">
        <v>133</v>
      </c>
      <c r="I2333" t="s">
        <v>64</v>
      </c>
      <c r="J2333" t="s">
        <v>65</v>
      </c>
      <c r="K2333" t="s">
        <v>75</v>
      </c>
      <c r="L2333" t="s">
        <v>87</v>
      </c>
      <c r="M2333" t="s">
        <v>56</v>
      </c>
      <c r="N2333" t="s">
        <v>76</v>
      </c>
      <c r="O2333" t="s">
        <v>120</v>
      </c>
      <c r="P2333">
        <v>53</v>
      </c>
      <c r="Q2333">
        <v>57</v>
      </c>
      <c r="R2333">
        <v>54</v>
      </c>
      <c r="S2333">
        <v>1</v>
      </c>
      <c r="T2333">
        <f t="shared" si="324"/>
        <v>53</v>
      </c>
      <c r="U2333">
        <v>53</v>
      </c>
      <c r="V2333">
        <f t="shared" si="325"/>
        <v>0</v>
      </c>
      <c r="W2333" s="3">
        <f t="shared" si="326"/>
        <v>1.8518518518518517E-2</v>
      </c>
      <c r="X2333">
        <v>23</v>
      </c>
      <c r="Y2333" s="4">
        <v>6.3</v>
      </c>
      <c r="Z2333" s="4">
        <v>1</v>
      </c>
      <c r="AA2333" s="5">
        <v>51436.68</v>
      </c>
      <c r="AB2333" s="5">
        <f t="shared" si="327"/>
        <v>2726144.04</v>
      </c>
      <c r="AC2333" s="5">
        <v>35665.879999999997</v>
      </c>
      <c r="AD2333" s="5">
        <f t="shared" si="328"/>
        <v>1925957.52</v>
      </c>
      <c r="AE2333" s="5">
        <v>116607.27</v>
      </c>
      <c r="AF2333" s="5">
        <v>36554.339999999997</v>
      </c>
      <c r="AG2333" s="5">
        <v>8659.41</v>
      </c>
      <c r="AH2333" s="5">
        <v>1450</v>
      </c>
      <c r="AI2333" s="5">
        <v>5069.3900000000003</v>
      </c>
      <c r="AJ2333">
        <v>0</v>
      </c>
      <c r="AK2333" s="5">
        <v>0</v>
      </c>
      <c r="AL2333" s="5">
        <v>0</v>
      </c>
      <c r="AM2333" s="5">
        <v>32362.89</v>
      </c>
      <c r="AN2333">
        <v>4</v>
      </c>
      <c r="AO2333">
        <v>4</v>
      </c>
      <c r="AP2333" t="str">
        <f t="shared" si="329"/>
        <v>Yes</v>
      </c>
      <c r="AQ2333">
        <v>1</v>
      </c>
      <c r="AR2333" s="5">
        <f t="shared" si="330"/>
        <v>2126660.8199999998</v>
      </c>
      <c r="AS2333" s="5">
        <f t="shared" si="331"/>
        <v>599483.22</v>
      </c>
      <c r="AT2333" t="s">
        <v>59</v>
      </c>
      <c r="AU2333" t="s">
        <v>6164</v>
      </c>
      <c r="AV2333" t="s">
        <v>6165</v>
      </c>
      <c r="AW2333" t="s">
        <v>6166</v>
      </c>
      <c r="AX2333" t="s">
        <v>6167</v>
      </c>
      <c r="AY2333">
        <v>56</v>
      </c>
      <c r="AZ2333">
        <v>0</v>
      </c>
      <c r="BA2333">
        <v>0</v>
      </c>
      <c r="BB2333" t="s">
        <v>6168</v>
      </c>
      <c r="BC2333">
        <v>0</v>
      </c>
      <c r="BD2333">
        <v>0</v>
      </c>
      <c r="BE2333" t="s">
        <v>6169</v>
      </c>
      <c r="BF2333" t="s">
        <v>6170</v>
      </c>
      <c r="BG2333">
        <v>0</v>
      </c>
      <c r="BH2333" t="s">
        <v>6171</v>
      </c>
      <c r="BI2333">
        <v>38</v>
      </c>
      <c r="BJ2333" t="s">
        <v>6172</v>
      </c>
      <c r="BK2333">
        <v>0</v>
      </c>
      <c r="BL2333">
        <v>62</v>
      </c>
      <c r="BM2333" s="3">
        <f t="shared" si="332"/>
        <v>0.87096774193548387</v>
      </c>
    </row>
    <row r="2334" spans="1:65">
      <c r="A2334" t="s">
        <v>2467</v>
      </c>
      <c r="B2334" s="2">
        <v>45798</v>
      </c>
      <c r="C2334" t="s">
        <v>1632</v>
      </c>
      <c r="D2334" t="s">
        <v>2135</v>
      </c>
      <c r="E2334">
        <v>5</v>
      </c>
      <c r="F2334" t="s">
        <v>72</v>
      </c>
      <c r="G2334" t="s">
        <v>50</v>
      </c>
      <c r="H2334" t="s">
        <v>73</v>
      </c>
      <c r="I2334" t="s">
        <v>52</v>
      </c>
      <c r="J2334" t="s">
        <v>53</v>
      </c>
      <c r="K2334" t="s">
        <v>54</v>
      </c>
      <c r="L2334" t="s">
        <v>67</v>
      </c>
      <c r="M2334" t="s">
        <v>68</v>
      </c>
      <c r="N2334" t="s">
        <v>57</v>
      </c>
      <c r="O2334" t="s">
        <v>70</v>
      </c>
      <c r="P2334">
        <v>65</v>
      </c>
      <c r="Q2334">
        <v>69</v>
      </c>
      <c r="R2334">
        <v>69</v>
      </c>
      <c r="S2334">
        <v>3</v>
      </c>
      <c r="T2334">
        <f t="shared" si="324"/>
        <v>66</v>
      </c>
      <c r="U2334">
        <v>64</v>
      </c>
      <c r="V2334">
        <f t="shared" si="325"/>
        <v>2</v>
      </c>
      <c r="W2334" s="3">
        <f t="shared" si="326"/>
        <v>4.3478260869565216E-2</v>
      </c>
      <c r="X2334">
        <v>41</v>
      </c>
      <c r="Y2334" s="4">
        <v>11</v>
      </c>
      <c r="Z2334" s="4">
        <v>2.5</v>
      </c>
      <c r="AA2334" s="5">
        <v>38842.519999999997</v>
      </c>
      <c r="AB2334" s="5">
        <f t="shared" si="327"/>
        <v>2485921.2799999998</v>
      </c>
      <c r="AC2334" s="5">
        <v>21815.56</v>
      </c>
      <c r="AD2334" s="5">
        <f t="shared" si="328"/>
        <v>1505273.64</v>
      </c>
      <c r="AE2334" s="5">
        <v>124934.91</v>
      </c>
      <c r="AF2334" s="5">
        <v>32352.04</v>
      </c>
      <c r="AG2334" s="5">
        <v>11285.08</v>
      </c>
      <c r="AH2334" s="5">
        <v>3625</v>
      </c>
      <c r="AI2334" s="5">
        <v>10683.87</v>
      </c>
      <c r="AJ2334">
        <v>1</v>
      </c>
      <c r="AK2334" s="5">
        <v>8589.18</v>
      </c>
      <c r="AL2334" s="5">
        <v>1428.64</v>
      </c>
      <c r="AM2334" s="5">
        <v>39772.120000000003</v>
      </c>
      <c r="AN2334">
        <v>4</v>
      </c>
      <c r="AO2334">
        <v>3</v>
      </c>
      <c r="AP2334" t="str">
        <f t="shared" si="329"/>
        <v>Yes</v>
      </c>
      <c r="AQ2334">
        <v>1</v>
      </c>
      <c r="AR2334" s="5">
        <f t="shared" si="330"/>
        <v>1737944.48</v>
      </c>
      <c r="AS2334" s="5">
        <f t="shared" si="331"/>
        <v>747976.8</v>
      </c>
      <c r="AT2334" t="s">
        <v>116</v>
      </c>
      <c r="AU2334" t="s">
        <v>6199</v>
      </c>
      <c r="AV2334" t="s">
        <v>6200</v>
      </c>
      <c r="AW2334" t="s">
        <v>6175</v>
      </c>
      <c r="AX2334" t="s">
        <v>6177</v>
      </c>
      <c r="AY2334">
        <v>66</v>
      </c>
      <c r="AZ2334">
        <v>0</v>
      </c>
      <c r="BA2334">
        <v>19</v>
      </c>
      <c r="BB2334" t="s">
        <v>6180</v>
      </c>
      <c r="BC2334">
        <v>0</v>
      </c>
      <c r="BD2334">
        <v>0</v>
      </c>
      <c r="BE2334" t="s">
        <v>6169</v>
      </c>
      <c r="BF2334" t="s">
        <v>6210</v>
      </c>
      <c r="BG2334">
        <v>1</v>
      </c>
      <c r="BH2334" t="s">
        <v>6186</v>
      </c>
      <c r="BI2334">
        <v>28</v>
      </c>
      <c r="BJ2334" t="s">
        <v>6172</v>
      </c>
      <c r="BK2334">
        <v>0</v>
      </c>
      <c r="BL2334">
        <v>77</v>
      </c>
      <c r="BM2334" s="3">
        <f t="shared" si="332"/>
        <v>0.89610389610389607</v>
      </c>
    </row>
    <row r="2335" spans="1:65">
      <c r="A2335" t="s">
        <v>2468</v>
      </c>
      <c r="B2335" s="2">
        <v>45798</v>
      </c>
      <c r="C2335" t="s">
        <v>1632</v>
      </c>
      <c r="D2335" t="s">
        <v>2135</v>
      </c>
      <c r="E2335">
        <v>5</v>
      </c>
      <c r="F2335" t="s">
        <v>72</v>
      </c>
      <c r="G2335" t="s">
        <v>50</v>
      </c>
      <c r="H2335" t="s">
        <v>138</v>
      </c>
      <c r="I2335" t="s">
        <v>74</v>
      </c>
      <c r="J2335" t="s">
        <v>81</v>
      </c>
      <c r="K2335" t="s">
        <v>66</v>
      </c>
      <c r="L2335" t="s">
        <v>67</v>
      </c>
      <c r="M2335" t="s">
        <v>56</v>
      </c>
      <c r="N2335" t="s">
        <v>94</v>
      </c>
      <c r="O2335" t="s">
        <v>82</v>
      </c>
      <c r="P2335">
        <v>41</v>
      </c>
      <c r="Q2335">
        <v>46</v>
      </c>
      <c r="R2335">
        <v>46</v>
      </c>
      <c r="S2335">
        <v>1</v>
      </c>
      <c r="T2335">
        <f t="shared" si="324"/>
        <v>45</v>
      </c>
      <c r="U2335">
        <v>41</v>
      </c>
      <c r="V2335">
        <f t="shared" si="325"/>
        <v>4</v>
      </c>
      <c r="W2335" s="3">
        <f t="shared" si="326"/>
        <v>2.1739130434782608E-2</v>
      </c>
      <c r="X2335">
        <v>37</v>
      </c>
      <c r="Y2335" s="4">
        <v>5.2</v>
      </c>
      <c r="Z2335" s="4">
        <v>2</v>
      </c>
      <c r="AA2335" s="5">
        <v>73687.820000000007</v>
      </c>
      <c r="AB2335" s="5">
        <f t="shared" si="327"/>
        <v>3021200.62</v>
      </c>
      <c r="AC2335" s="5">
        <v>51384.82</v>
      </c>
      <c r="AD2335" s="5">
        <f t="shared" si="328"/>
        <v>2363701.7200000002</v>
      </c>
      <c r="AE2335" s="5">
        <v>142438.06</v>
      </c>
      <c r="AF2335" s="5">
        <v>39064.379999999997</v>
      </c>
      <c r="AG2335" s="5">
        <v>10442.620000000001</v>
      </c>
      <c r="AH2335" s="5">
        <v>2900</v>
      </c>
      <c r="AI2335" s="5">
        <v>7447.62</v>
      </c>
      <c r="AJ2335">
        <v>0</v>
      </c>
      <c r="AK2335" s="5">
        <v>0</v>
      </c>
      <c r="AL2335" s="5">
        <v>6861.75</v>
      </c>
      <c r="AM2335" s="5">
        <v>26106.28</v>
      </c>
      <c r="AN2335">
        <v>4</v>
      </c>
      <c r="AO2335">
        <v>4</v>
      </c>
      <c r="AP2335" t="str">
        <f t="shared" si="329"/>
        <v>Yes</v>
      </c>
      <c r="AQ2335">
        <v>0</v>
      </c>
      <c r="AR2335" s="5">
        <f t="shared" si="330"/>
        <v>2598962.4300000002</v>
      </c>
      <c r="AS2335" s="5">
        <f t="shared" si="331"/>
        <v>422238.19</v>
      </c>
      <c r="AT2335" t="s">
        <v>59</v>
      </c>
      <c r="AU2335" t="s">
        <v>6164</v>
      </c>
      <c r="AV2335" t="s">
        <v>6165</v>
      </c>
      <c r="AW2335" t="s">
        <v>6166</v>
      </c>
      <c r="AX2335" t="s">
        <v>6184</v>
      </c>
      <c r="AY2335">
        <v>44</v>
      </c>
      <c r="AZ2335">
        <v>0</v>
      </c>
      <c r="BA2335">
        <v>27</v>
      </c>
      <c r="BB2335" t="s">
        <v>6180</v>
      </c>
      <c r="BC2335">
        <v>0</v>
      </c>
      <c r="BD2335">
        <v>0</v>
      </c>
      <c r="BE2335" t="s">
        <v>6169</v>
      </c>
      <c r="BF2335" t="s">
        <v>6170</v>
      </c>
      <c r="BG2335">
        <v>0</v>
      </c>
      <c r="BH2335" t="s">
        <v>6171</v>
      </c>
      <c r="BI2335">
        <v>43</v>
      </c>
      <c r="BJ2335" t="s">
        <v>6172</v>
      </c>
      <c r="BK2335">
        <v>0</v>
      </c>
      <c r="BL2335">
        <v>51</v>
      </c>
      <c r="BM2335" s="3">
        <f t="shared" si="332"/>
        <v>0.90196078431372551</v>
      </c>
    </row>
    <row r="2336" spans="1:65">
      <c r="A2336" t="s">
        <v>2469</v>
      </c>
      <c r="B2336" s="2">
        <v>45798</v>
      </c>
      <c r="C2336" t="s">
        <v>1632</v>
      </c>
      <c r="D2336" t="s">
        <v>2135</v>
      </c>
      <c r="E2336">
        <v>5</v>
      </c>
      <c r="F2336" t="s">
        <v>72</v>
      </c>
      <c r="G2336" t="s">
        <v>62</v>
      </c>
      <c r="H2336" t="s">
        <v>220</v>
      </c>
      <c r="I2336" t="s">
        <v>52</v>
      </c>
      <c r="J2336" t="s">
        <v>65</v>
      </c>
      <c r="K2336" t="s">
        <v>75</v>
      </c>
      <c r="L2336" t="s">
        <v>92</v>
      </c>
      <c r="M2336" t="s">
        <v>56</v>
      </c>
      <c r="N2336" t="s">
        <v>109</v>
      </c>
      <c r="O2336" t="s">
        <v>70</v>
      </c>
      <c r="P2336">
        <v>56</v>
      </c>
      <c r="Q2336">
        <v>63</v>
      </c>
      <c r="R2336">
        <v>63</v>
      </c>
      <c r="S2336">
        <v>1</v>
      </c>
      <c r="T2336">
        <f t="shared" si="324"/>
        <v>62</v>
      </c>
      <c r="U2336">
        <v>55</v>
      </c>
      <c r="V2336">
        <f t="shared" si="325"/>
        <v>7</v>
      </c>
      <c r="W2336" s="3">
        <f t="shared" si="326"/>
        <v>1.5873015873015872E-2</v>
      </c>
      <c r="X2336">
        <v>26</v>
      </c>
      <c r="Y2336" s="4">
        <v>0.4</v>
      </c>
      <c r="Z2336" s="4">
        <v>0.7</v>
      </c>
      <c r="AA2336" s="5">
        <v>51830.61</v>
      </c>
      <c r="AB2336" s="5">
        <f t="shared" si="327"/>
        <v>2850683.55</v>
      </c>
      <c r="AC2336" s="5">
        <v>35100.050000000003</v>
      </c>
      <c r="AD2336" s="5">
        <f t="shared" si="328"/>
        <v>2211303.15</v>
      </c>
      <c r="AE2336" s="5">
        <v>146353.21</v>
      </c>
      <c r="AF2336" s="5">
        <v>38731.660000000003</v>
      </c>
      <c r="AG2336" s="5">
        <v>9327.32</v>
      </c>
      <c r="AH2336" s="5">
        <v>1015</v>
      </c>
      <c r="AI2336" s="5">
        <v>5084.21</v>
      </c>
      <c r="AJ2336">
        <v>0</v>
      </c>
      <c r="AK2336" s="5">
        <v>0</v>
      </c>
      <c r="AL2336" s="5">
        <v>6728.2</v>
      </c>
      <c r="AM2336" s="5">
        <v>80545.91</v>
      </c>
      <c r="AN2336">
        <v>8</v>
      </c>
      <c r="AO2336">
        <v>9</v>
      </c>
      <c r="AP2336" t="str">
        <f t="shared" si="329"/>
        <v>No</v>
      </c>
      <c r="AQ2336">
        <v>2</v>
      </c>
      <c r="AR2336" s="5">
        <f t="shared" si="330"/>
        <v>2499088.66</v>
      </c>
      <c r="AS2336" s="5">
        <f t="shared" si="331"/>
        <v>351594.89</v>
      </c>
      <c r="AT2336" t="s">
        <v>59</v>
      </c>
      <c r="AU2336" t="s">
        <v>6164</v>
      </c>
      <c r="AV2336" t="s">
        <v>6165</v>
      </c>
      <c r="AW2336" t="s">
        <v>6166</v>
      </c>
      <c r="AX2336" t="s">
        <v>6184</v>
      </c>
      <c r="AY2336">
        <v>59</v>
      </c>
      <c r="AZ2336">
        <v>0</v>
      </c>
      <c r="BA2336">
        <v>40</v>
      </c>
      <c r="BB2336" t="s">
        <v>6180</v>
      </c>
      <c r="BC2336">
        <v>1</v>
      </c>
      <c r="BD2336">
        <v>0</v>
      </c>
      <c r="BE2336" t="s">
        <v>6178</v>
      </c>
      <c r="BF2336" t="s">
        <v>6170</v>
      </c>
      <c r="BG2336">
        <v>0</v>
      </c>
      <c r="BH2336" t="s">
        <v>6171</v>
      </c>
      <c r="BI2336">
        <v>21</v>
      </c>
      <c r="BJ2336" t="s">
        <v>6172</v>
      </c>
      <c r="BK2336">
        <v>0</v>
      </c>
      <c r="BL2336">
        <v>69</v>
      </c>
      <c r="BM2336" s="3">
        <f t="shared" si="332"/>
        <v>0.91304347826086951</v>
      </c>
    </row>
    <row r="2337" spans="1:65">
      <c r="A2337" t="s">
        <v>2470</v>
      </c>
      <c r="B2337" s="2">
        <v>45798</v>
      </c>
      <c r="C2337" t="s">
        <v>1632</v>
      </c>
      <c r="D2337" t="s">
        <v>2135</v>
      </c>
      <c r="E2337">
        <v>5</v>
      </c>
      <c r="F2337" t="s">
        <v>78</v>
      </c>
      <c r="G2337" t="s">
        <v>79</v>
      </c>
      <c r="H2337" t="s">
        <v>80</v>
      </c>
      <c r="I2337" t="s">
        <v>52</v>
      </c>
      <c r="J2337" t="s">
        <v>81</v>
      </c>
      <c r="K2337" t="s">
        <v>66</v>
      </c>
      <c r="L2337" t="s">
        <v>67</v>
      </c>
      <c r="M2337" t="s">
        <v>68</v>
      </c>
      <c r="N2337" t="s">
        <v>76</v>
      </c>
      <c r="O2337" t="s">
        <v>58</v>
      </c>
      <c r="P2337">
        <v>42</v>
      </c>
      <c r="Q2337">
        <v>43</v>
      </c>
      <c r="R2337">
        <v>41</v>
      </c>
      <c r="S2337">
        <v>4</v>
      </c>
      <c r="T2337">
        <f t="shared" si="324"/>
        <v>37</v>
      </c>
      <c r="U2337">
        <v>37</v>
      </c>
      <c r="V2337">
        <f t="shared" si="325"/>
        <v>0</v>
      </c>
      <c r="W2337" s="3">
        <f t="shared" si="326"/>
        <v>9.7560975609756101E-2</v>
      </c>
      <c r="X2337">
        <v>26</v>
      </c>
      <c r="Y2337" s="4">
        <v>6.4</v>
      </c>
      <c r="Z2337" s="4">
        <v>1.5</v>
      </c>
      <c r="AA2337" s="5">
        <v>73044.37</v>
      </c>
      <c r="AB2337" s="5">
        <f t="shared" si="327"/>
        <v>2702641.69</v>
      </c>
      <c r="AC2337" s="5">
        <v>49632.3</v>
      </c>
      <c r="AD2337" s="5">
        <f t="shared" si="328"/>
        <v>2034924.3</v>
      </c>
      <c r="AE2337" s="5">
        <v>130543.34</v>
      </c>
      <c r="AF2337" s="5">
        <v>37718.6</v>
      </c>
      <c r="AG2337" s="5">
        <v>34664.080000000002</v>
      </c>
      <c r="AH2337" s="5">
        <v>2175</v>
      </c>
      <c r="AI2337" s="5">
        <v>75169.88</v>
      </c>
      <c r="AJ2337">
        <v>1</v>
      </c>
      <c r="AK2337" s="5">
        <v>21688.81</v>
      </c>
      <c r="AL2337" s="5">
        <v>0</v>
      </c>
      <c r="AM2337" s="5">
        <v>29145.33</v>
      </c>
      <c r="AN2337">
        <v>4</v>
      </c>
      <c r="AO2337">
        <v>6</v>
      </c>
      <c r="AP2337" t="str">
        <f t="shared" si="329"/>
        <v>No</v>
      </c>
      <c r="AQ2337">
        <v>3</v>
      </c>
      <c r="AR2337" s="5">
        <f t="shared" si="330"/>
        <v>2366029.34</v>
      </c>
      <c r="AS2337" s="5">
        <f t="shared" si="331"/>
        <v>336612.35</v>
      </c>
      <c r="AT2337" t="s">
        <v>1641</v>
      </c>
      <c r="AU2337" t="s">
        <v>6199</v>
      </c>
      <c r="AV2337" t="s">
        <v>6200</v>
      </c>
      <c r="AW2337" t="s">
        <v>6175</v>
      </c>
      <c r="AX2337" t="s">
        <v>6167</v>
      </c>
      <c r="AY2337">
        <v>48</v>
      </c>
      <c r="AZ2337">
        <v>3</v>
      </c>
      <c r="BA2337">
        <v>0</v>
      </c>
      <c r="BB2337" t="s">
        <v>6168</v>
      </c>
      <c r="BC2337">
        <v>1</v>
      </c>
      <c r="BD2337">
        <v>1</v>
      </c>
      <c r="BE2337" t="s">
        <v>6188</v>
      </c>
      <c r="BF2337" t="s">
        <v>6210</v>
      </c>
      <c r="BG2337">
        <v>1</v>
      </c>
      <c r="BH2337" t="s">
        <v>6186</v>
      </c>
      <c r="BI2337">
        <v>29</v>
      </c>
      <c r="BJ2337" t="s">
        <v>6172</v>
      </c>
      <c r="BK2337">
        <v>0</v>
      </c>
      <c r="BL2337">
        <v>47</v>
      </c>
      <c r="BM2337" s="3">
        <f t="shared" si="332"/>
        <v>0.87234042553191493</v>
      </c>
    </row>
    <row r="2338" spans="1:65">
      <c r="A2338" t="s">
        <v>2471</v>
      </c>
      <c r="B2338" s="2">
        <v>45798</v>
      </c>
      <c r="C2338" t="s">
        <v>1632</v>
      </c>
      <c r="D2338" t="s">
        <v>2135</v>
      </c>
      <c r="E2338">
        <v>5</v>
      </c>
      <c r="F2338" t="s">
        <v>72</v>
      </c>
      <c r="G2338" t="s">
        <v>79</v>
      </c>
      <c r="H2338" t="s">
        <v>102</v>
      </c>
      <c r="I2338" t="s">
        <v>52</v>
      </c>
      <c r="J2338" t="s">
        <v>65</v>
      </c>
      <c r="K2338" t="s">
        <v>66</v>
      </c>
      <c r="L2338" t="s">
        <v>87</v>
      </c>
      <c r="M2338" t="s">
        <v>56</v>
      </c>
      <c r="N2338" t="s">
        <v>76</v>
      </c>
      <c r="O2338" t="s">
        <v>58</v>
      </c>
      <c r="P2338">
        <v>56</v>
      </c>
      <c r="Q2338">
        <v>57</v>
      </c>
      <c r="R2338">
        <v>57</v>
      </c>
      <c r="S2338">
        <v>1</v>
      </c>
      <c r="T2338">
        <f t="shared" si="324"/>
        <v>56</v>
      </c>
      <c r="U2338">
        <v>55</v>
      </c>
      <c r="V2338">
        <f t="shared" si="325"/>
        <v>1</v>
      </c>
      <c r="W2338" s="3">
        <f t="shared" si="326"/>
        <v>1.7543859649122806E-2</v>
      </c>
      <c r="X2338">
        <v>20</v>
      </c>
      <c r="Y2338" s="4">
        <v>14.9</v>
      </c>
      <c r="Z2338" s="4">
        <v>2.4</v>
      </c>
      <c r="AA2338" s="5">
        <v>48808.82</v>
      </c>
      <c r="AB2338" s="5">
        <f t="shared" si="327"/>
        <v>2684485.1</v>
      </c>
      <c r="AC2338" s="5">
        <v>35691.760000000002</v>
      </c>
      <c r="AD2338" s="5">
        <f t="shared" si="328"/>
        <v>2034430.32</v>
      </c>
      <c r="AE2338" s="5">
        <v>133751.03</v>
      </c>
      <c r="AF2338" s="5">
        <v>34661.29</v>
      </c>
      <c r="AG2338" s="5">
        <v>8703.7199999999993</v>
      </c>
      <c r="AH2338" s="5">
        <v>3480</v>
      </c>
      <c r="AI2338" s="5">
        <v>5042.3100000000004</v>
      </c>
      <c r="AJ2338">
        <v>0</v>
      </c>
      <c r="AK2338" s="5">
        <v>0</v>
      </c>
      <c r="AL2338" s="5">
        <v>1103.18</v>
      </c>
      <c r="AM2338" s="5">
        <v>37717.06</v>
      </c>
      <c r="AN2338">
        <v>4</v>
      </c>
      <c r="AO2338">
        <v>3</v>
      </c>
      <c r="AP2338" t="str">
        <f t="shared" si="329"/>
        <v>Yes</v>
      </c>
      <c r="AQ2338">
        <v>1</v>
      </c>
      <c r="AR2338" s="5">
        <f t="shared" si="330"/>
        <v>2258888.91</v>
      </c>
      <c r="AS2338" s="5">
        <f t="shared" si="331"/>
        <v>425596.19</v>
      </c>
      <c r="AT2338" t="s">
        <v>59</v>
      </c>
      <c r="AU2338" t="s">
        <v>6164</v>
      </c>
      <c r="AV2338" t="s">
        <v>6165</v>
      </c>
      <c r="AW2338" t="s">
        <v>6166</v>
      </c>
      <c r="AX2338" t="s">
        <v>6177</v>
      </c>
      <c r="AY2338">
        <v>62</v>
      </c>
      <c r="AZ2338">
        <v>3</v>
      </c>
      <c r="BA2338">
        <v>18</v>
      </c>
      <c r="BB2338" t="s">
        <v>6185</v>
      </c>
      <c r="BC2338">
        <v>0</v>
      </c>
      <c r="BD2338">
        <v>0</v>
      </c>
      <c r="BE2338" t="s">
        <v>6169</v>
      </c>
      <c r="BF2338" t="s">
        <v>6170</v>
      </c>
      <c r="BG2338">
        <v>1</v>
      </c>
      <c r="BH2338" t="s">
        <v>6186</v>
      </c>
      <c r="BI2338">
        <v>39</v>
      </c>
      <c r="BJ2338" t="s">
        <v>6172</v>
      </c>
      <c r="BK2338">
        <v>0</v>
      </c>
      <c r="BL2338">
        <v>62</v>
      </c>
      <c r="BM2338" s="3">
        <f t="shared" si="332"/>
        <v>0.91935483870967738</v>
      </c>
    </row>
    <row r="2339" spans="1:65">
      <c r="A2339" t="s">
        <v>2472</v>
      </c>
      <c r="B2339" s="2">
        <v>45798</v>
      </c>
      <c r="C2339" t="s">
        <v>1632</v>
      </c>
      <c r="D2339" t="s">
        <v>2135</v>
      </c>
      <c r="E2339">
        <v>5</v>
      </c>
      <c r="F2339" t="s">
        <v>49</v>
      </c>
      <c r="G2339" t="s">
        <v>50</v>
      </c>
      <c r="H2339" t="s">
        <v>108</v>
      </c>
      <c r="I2339" t="s">
        <v>64</v>
      </c>
      <c r="J2339" t="s">
        <v>53</v>
      </c>
      <c r="K2339" t="s">
        <v>66</v>
      </c>
      <c r="L2339" t="s">
        <v>67</v>
      </c>
      <c r="M2339" t="s">
        <v>68</v>
      </c>
      <c r="N2339" t="s">
        <v>94</v>
      </c>
      <c r="O2339" t="s">
        <v>120</v>
      </c>
      <c r="P2339">
        <v>78</v>
      </c>
      <c r="Q2339">
        <v>81</v>
      </c>
      <c r="R2339">
        <v>77</v>
      </c>
      <c r="S2339">
        <v>6</v>
      </c>
      <c r="T2339">
        <f t="shared" si="324"/>
        <v>71</v>
      </c>
      <c r="U2339">
        <v>71</v>
      </c>
      <c r="V2339">
        <f t="shared" si="325"/>
        <v>0</v>
      </c>
      <c r="W2339" s="3">
        <f t="shared" si="326"/>
        <v>7.792207792207792E-2</v>
      </c>
      <c r="X2339">
        <v>16</v>
      </c>
      <c r="Y2339" s="4">
        <v>9</v>
      </c>
      <c r="Z2339" s="4">
        <v>1.6</v>
      </c>
      <c r="AA2339" s="5">
        <v>30586.6</v>
      </c>
      <c r="AB2339" s="5">
        <f t="shared" si="327"/>
        <v>2171648.6</v>
      </c>
      <c r="AC2339" s="5">
        <v>21809.25</v>
      </c>
      <c r="AD2339" s="5">
        <f t="shared" si="328"/>
        <v>1679312.25</v>
      </c>
      <c r="AE2339" s="5">
        <v>129438.79</v>
      </c>
      <c r="AF2339" s="5">
        <v>35726.44</v>
      </c>
      <c r="AG2339" s="5">
        <v>33873.839999999997</v>
      </c>
      <c r="AH2339" s="5">
        <v>2320</v>
      </c>
      <c r="AI2339" s="5">
        <v>59296.89</v>
      </c>
      <c r="AJ2339">
        <v>2</v>
      </c>
      <c r="AK2339" s="5">
        <v>17350.650000000001</v>
      </c>
      <c r="AL2339" s="5">
        <v>0</v>
      </c>
      <c r="AM2339" s="5">
        <v>50671.44</v>
      </c>
      <c r="AN2339">
        <v>4</v>
      </c>
      <c r="AO2339">
        <v>5</v>
      </c>
      <c r="AP2339" t="str">
        <f t="shared" si="329"/>
        <v>No</v>
      </c>
      <c r="AQ2339">
        <v>5</v>
      </c>
      <c r="AR2339" s="5">
        <f t="shared" si="330"/>
        <v>2007990.3</v>
      </c>
      <c r="AS2339" s="5">
        <f t="shared" si="331"/>
        <v>163658.29999999999</v>
      </c>
      <c r="AT2339" t="s">
        <v>116</v>
      </c>
      <c r="AU2339" t="s">
        <v>6199</v>
      </c>
      <c r="AV2339" t="s">
        <v>6200</v>
      </c>
      <c r="AW2339" t="s">
        <v>6175</v>
      </c>
      <c r="AX2339" t="s">
        <v>6177</v>
      </c>
      <c r="AY2339">
        <v>82</v>
      </c>
      <c r="AZ2339">
        <v>3</v>
      </c>
      <c r="BA2339">
        <v>0</v>
      </c>
      <c r="BB2339" t="s">
        <v>6168</v>
      </c>
      <c r="BC2339">
        <v>0</v>
      </c>
      <c r="BD2339">
        <v>1</v>
      </c>
      <c r="BE2339" t="s">
        <v>6188</v>
      </c>
      <c r="BF2339" t="s">
        <v>6210</v>
      </c>
      <c r="BG2339">
        <v>0</v>
      </c>
      <c r="BH2339" t="s">
        <v>6171</v>
      </c>
      <c r="BI2339">
        <v>29</v>
      </c>
      <c r="BJ2339" t="s">
        <v>6172</v>
      </c>
      <c r="BK2339">
        <v>0</v>
      </c>
      <c r="BL2339">
        <v>87</v>
      </c>
      <c r="BM2339" s="3">
        <f t="shared" si="332"/>
        <v>0.88505747126436785</v>
      </c>
    </row>
    <row r="2340" spans="1:65">
      <c r="A2340" t="s">
        <v>2473</v>
      </c>
      <c r="B2340" s="2">
        <v>45798</v>
      </c>
      <c r="C2340" t="s">
        <v>1632</v>
      </c>
      <c r="D2340" t="s">
        <v>2135</v>
      </c>
      <c r="E2340">
        <v>5</v>
      </c>
      <c r="F2340" t="s">
        <v>61</v>
      </c>
      <c r="G2340" t="s">
        <v>50</v>
      </c>
      <c r="H2340" t="s">
        <v>170</v>
      </c>
      <c r="I2340" t="s">
        <v>74</v>
      </c>
      <c r="J2340" t="s">
        <v>65</v>
      </c>
      <c r="K2340" t="s">
        <v>75</v>
      </c>
      <c r="L2340" t="s">
        <v>92</v>
      </c>
      <c r="M2340" t="s">
        <v>56</v>
      </c>
      <c r="N2340" t="s">
        <v>57</v>
      </c>
      <c r="O2340" t="s">
        <v>70</v>
      </c>
      <c r="P2340">
        <v>54</v>
      </c>
      <c r="Q2340">
        <v>55</v>
      </c>
      <c r="R2340">
        <v>54</v>
      </c>
      <c r="S2340">
        <v>1</v>
      </c>
      <c r="T2340">
        <f t="shared" si="324"/>
        <v>53</v>
      </c>
      <c r="U2340">
        <v>52</v>
      </c>
      <c r="V2340">
        <f t="shared" si="325"/>
        <v>1</v>
      </c>
      <c r="W2340" s="3">
        <f t="shared" si="326"/>
        <v>1.8518518518518517E-2</v>
      </c>
      <c r="X2340">
        <v>24</v>
      </c>
      <c r="Y2340" s="4">
        <v>1.8</v>
      </c>
      <c r="Z2340" s="4">
        <v>1</v>
      </c>
      <c r="AA2340" s="5">
        <v>51812.98</v>
      </c>
      <c r="AB2340" s="5">
        <f t="shared" si="327"/>
        <v>2694274.96</v>
      </c>
      <c r="AC2340" s="5">
        <v>35280.19</v>
      </c>
      <c r="AD2340" s="5">
        <f t="shared" si="328"/>
        <v>1905130.26</v>
      </c>
      <c r="AE2340" s="5">
        <v>119867.82</v>
      </c>
      <c r="AF2340" s="5">
        <v>32139.759999999998</v>
      </c>
      <c r="AG2340" s="5">
        <v>8818.4500000000007</v>
      </c>
      <c r="AH2340" s="5">
        <v>1450</v>
      </c>
      <c r="AI2340" s="5">
        <v>5069.3900000000003</v>
      </c>
      <c r="AJ2340">
        <v>0</v>
      </c>
      <c r="AK2340" s="5">
        <v>0</v>
      </c>
      <c r="AL2340" s="5">
        <v>1086.33</v>
      </c>
      <c r="AM2340" s="5">
        <v>32396.65</v>
      </c>
      <c r="AN2340">
        <v>4</v>
      </c>
      <c r="AO2340">
        <v>4</v>
      </c>
      <c r="AP2340" t="str">
        <f t="shared" si="329"/>
        <v>Yes</v>
      </c>
      <c r="AQ2340">
        <v>1</v>
      </c>
      <c r="AR2340" s="5">
        <f t="shared" si="330"/>
        <v>2105958.66</v>
      </c>
      <c r="AS2340" s="5">
        <f t="shared" si="331"/>
        <v>588316.30000000005</v>
      </c>
      <c r="AT2340" t="s">
        <v>59</v>
      </c>
      <c r="AU2340" t="s">
        <v>6164</v>
      </c>
      <c r="AV2340" t="s">
        <v>6165</v>
      </c>
      <c r="AW2340" t="s">
        <v>6166</v>
      </c>
      <c r="AX2340" t="s">
        <v>6167</v>
      </c>
      <c r="AY2340">
        <v>55</v>
      </c>
      <c r="AZ2340">
        <v>0</v>
      </c>
      <c r="BA2340">
        <v>16</v>
      </c>
      <c r="BB2340" t="s">
        <v>6191</v>
      </c>
      <c r="BC2340">
        <v>0</v>
      </c>
      <c r="BD2340">
        <v>0</v>
      </c>
      <c r="BE2340" t="s">
        <v>6169</v>
      </c>
      <c r="BF2340" t="s">
        <v>6170</v>
      </c>
      <c r="BG2340">
        <v>0</v>
      </c>
      <c r="BH2340" t="s">
        <v>6171</v>
      </c>
      <c r="BI2340">
        <v>28</v>
      </c>
      <c r="BJ2340" t="s">
        <v>6172</v>
      </c>
      <c r="BK2340">
        <v>0</v>
      </c>
      <c r="BL2340">
        <v>63</v>
      </c>
      <c r="BM2340" s="3">
        <f t="shared" si="332"/>
        <v>0.8571428571428571</v>
      </c>
    </row>
    <row r="2341" spans="1:65">
      <c r="A2341" t="s">
        <v>2474</v>
      </c>
      <c r="B2341" s="2">
        <v>45798</v>
      </c>
      <c r="C2341" t="s">
        <v>1632</v>
      </c>
      <c r="D2341" t="s">
        <v>2135</v>
      </c>
      <c r="E2341">
        <v>5</v>
      </c>
      <c r="F2341" t="s">
        <v>61</v>
      </c>
      <c r="G2341" t="s">
        <v>50</v>
      </c>
      <c r="H2341" t="s">
        <v>157</v>
      </c>
      <c r="I2341" t="s">
        <v>52</v>
      </c>
      <c r="J2341" t="s">
        <v>81</v>
      </c>
      <c r="K2341" t="s">
        <v>54</v>
      </c>
      <c r="L2341" t="s">
        <v>55</v>
      </c>
      <c r="M2341" t="s">
        <v>56</v>
      </c>
      <c r="N2341" t="s">
        <v>57</v>
      </c>
      <c r="O2341" t="s">
        <v>82</v>
      </c>
      <c r="P2341">
        <v>40</v>
      </c>
      <c r="Q2341">
        <v>42</v>
      </c>
      <c r="R2341">
        <v>40</v>
      </c>
      <c r="S2341">
        <v>1</v>
      </c>
      <c r="T2341">
        <f t="shared" si="324"/>
        <v>39</v>
      </c>
      <c r="U2341">
        <v>39</v>
      </c>
      <c r="V2341">
        <f t="shared" si="325"/>
        <v>0</v>
      </c>
      <c r="W2341" s="3">
        <f t="shared" si="326"/>
        <v>2.5000000000000001E-2</v>
      </c>
      <c r="X2341">
        <v>9</v>
      </c>
      <c r="Y2341" s="4">
        <v>4.4000000000000004</v>
      </c>
      <c r="Z2341" s="4">
        <v>0.8</v>
      </c>
      <c r="AA2341" s="5">
        <v>83276.960000000006</v>
      </c>
      <c r="AB2341" s="5">
        <f t="shared" si="327"/>
        <v>3247801.44</v>
      </c>
      <c r="AC2341" s="5">
        <v>52724.07</v>
      </c>
      <c r="AD2341" s="5">
        <f t="shared" si="328"/>
        <v>2108962.7999999998</v>
      </c>
      <c r="AE2341" s="5">
        <v>126508.88</v>
      </c>
      <c r="AF2341" s="5">
        <v>31917</v>
      </c>
      <c r="AG2341" s="5">
        <v>7479.18</v>
      </c>
      <c r="AH2341" s="5">
        <v>1160</v>
      </c>
      <c r="AI2341" s="5">
        <v>7555.56</v>
      </c>
      <c r="AJ2341">
        <v>0</v>
      </c>
      <c r="AK2341" s="5">
        <v>0</v>
      </c>
      <c r="AL2341" s="5">
        <v>0</v>
      </c>
      <c r="AM2341" s="5">
        <v>24437.89</v>
      </c>
      <c r="AN2341">
        <v>4</v>
      </c>
      <c r="AO2341">
        <v>3</v>
      </c>
      <c r="AP2341" t="str">
        <f t="shared" si="329"/>
        <v>Yes</v>
      </c>
      <c r="AQ2341">
        <v>0</v>
      </c>
      <c r="AR2341" s="5">
        <f t="shared" si="330"/>
        <v>2308021.31</v>
      </c>
      <c r="AS2341" s="5">
        <f t="shared" si="331"/>
        <v>939780.13</v>
      </c>
      <c r="AT2341" t="s">
        <v>59</v>
      </c>
      <c r="AU2341" t="s">
        <v>6164</v>
      </c>
      <c r="AV2341" t="s">
        <v>6165</v>
      </c>
      <c r="AW2341" t="s">
        <v>6166</v>
      </c>
      <c r="AX2341" t="s">
        <v>6167</v>
      </c>
      <c r="AY2341">
        <v>43</v>
      </c>
      <c r="AZ2341">
        <v>3</v>
      </c>
      <c r="BA2341">
        <v>0</v>
      </c>
      <c r="BB2341" t="s">
        <v>6168</v>
      </c>
      <c r="BC2341">
        <v>0</v>
      </c>
      <c r="BD2341">
        <v>0</v>
      </c>
      <c r="BE2341" t="s">
        <v>6169</v>
      </c>
      <c r="BF2341" t="s">
        <v>6170</v>
      </c>
      <c r="BG2341">
        <v>0</v>
      </c>
      <c r="BH2341" t="s">
        <v>6171</v>
      </c>
      <c r="BI2341">
        <v>5</v>
      </c>
      <c r="BJ2341" t="s">
        <v>6172</v>
      </c>
      <c r="BK2341">
        <v>0</v>
      </c>
      <c r="BL2341">
        <v>49</v>
      </c>
      <c r="BM2341" s="3">
        <f t="shared" si="332"/>
        <v>0.81632653061224492</v>
      </c>
    </row>
    <row r="2342" spans="1:65">
      <c r="A2342" t="s">
        <v>2475</v>
      </c>
      <c r="B2342" s="2">
        <v>45798</v>
      </c>
      <c r="C2342" t="s">
        <v>1632</v>
      </c>
      <c r="D2342" t="s">
        <v>2135</v>
      </c>
      <c r="E2342">
        <v>5</v>
      </c>
      <c r="F2342" t="s">
        <v>49</v>
      </c>
      <c r="G2342" t="s">
        <v>62</v>
      </c>
      <c r="H2342" t="s">
        <v>226</v>
      </c>
      <c r="I2342" t="s">
        <v>64</v>
      </c>
      <c r="J2342" t="s">
        <v>53</v>
      </c>
      <c r="K2342" t="s">
        <v>75</v>
      </c>
      <c r="L2342" t="s">
        <v>67</v>
      </c>
      <c r="M2342" t="s">
        <v>56</v>
      </c>
      <c r="N2342" t="s">
        <v>69</v>
      </c>
      <c r="O2342" t="s">
        <v>82</v>
      </c>
      <c r="P2342">
        <v>67</v>
      </c>
      <c r="Q2342">
        <v>70</v>
      </c>
      <c r="R2342">
        <v>66</v>
      </c>
      <c r="S2342">
        <v>2</v>
      </c>
      <c r="T2342">
        <f t="shared" si="324"/>
        <v>64</v>
      </c>
      <c r="U2342">
        <v>64</v>
      </c>
      <c r="V2342">
        <f t="shared" si="325"/>
        <v>0</v>
      </c>
      <c r="W2342" s="3">
        <f t="shared" si="326"/>
        <v>3.0303030303030304E-2</v>
      </c>
      <c r="X2342">
        <v>33</v>
      </c>
      <c r="Y2342" s="4">
        <v>7.5</v>
      </c>
      <c r="Z2342" s="4">
        <v>1.5</v>
      </c>
      <c r="AA2342" s="5">
        <v>36322.839999999997</v>
      </c>
      <c r="AB2342" s="5">
        <f t="shared" si="327"/>
        <v>2324661.7599999998</v>
      </c>
      <c r="AC2342" s="5">
        <v>22913.03</v>
      </c>
      <c r="AD2342" s="5">
        <f t="shared" si="328"/>
        <v>1512259.98</v>
      </c>
      <c r="AE2342" s="5">
        <v>109547.72</v>
      </c>
      <c r="AF2342" s="5">
        <v>30869.73</v>
      </c>
      <c r="AG2342" s="5">
        <v>9719.9</v>
      </c>
      <c r="AH2342" s="5">
        <v>2175</v>
      </c>
      <c r="AI2342" s="5">
        <v>7040</v>
      </c>
      <c r="AJ2342">
        <v>0</v>
      </c>
      <c r="AK2342" s="5">
        <v>0</v>
      </c>
      <c r="AL2342" s="5">
        <v>0</v>
      </c>
      <c r="AM2342" s="5">
        <v>39956.71</v>
      </c>
      <c r="AN2342">
        <v>4</v>
      </c>
      <c r="AO2342">
        <v>3</v>
      </c>
      <c r="AP2342" t="str">
        <f t="shared" si="329"/>
        <v>Yes</v>
      </c>
      <c r="AQ2342">
        <v>0</v>
      </c>
      <c r="AR2342" s="5">
        <f t="shared" si="330"/>
        <v>1711569.04</v>
      </c>
      <c r="AS2342" s="5">
        <f t="shared" si="331"/>
        <v>613092.72</v>
      </c>
      <c r="AT2342" t="s">
        <v>59</v>
      </c>
      <c r="AU2342" t="s">
        <v>6164</v>
      </c>
      <c r="AV2342" t="s">
        <v>6165</v>
      </c>
      <c r="AW2342" t="s">
        <v>6166</v>
      </c>
      <c r="AX2342" t="s">
        <v>6167</v>
      </c>
      <c r="AY2342">
        <v>69</v>
      </c>
      <c r="AZ2342">
        <v>0</v>
      </c>
      <c r="BA2342">
        <v>0</v>
      </c>
      <c r="BB2342" t="s">
        <v>6168</v>
      </c>
      <c r="BC2342">
        <v>0</v>
      </c>
      <c r="BD2342">
        <v>0</v>
      </c>
      <c r="BE2342" t="s">
        <v>6169</v>
      </c>
      <c r="BF2342" t="s">
        <v>6170</v>
      </c>
      <c r="BG2342">
        <v>1</v>
      </c>
      <c r="BH2342" t="s">
        <v>6179</v>
      </c>
      <c r="BI2342">
        <v>28</v>
      </c>
      <c r="BJ2342" t="s">
        <v>6172</v>
      </c>
      <c r="BK2342">
        <v>0</v>
      </c>
      <c r="BL2342">
        <v>76</v>
      </c>
      <c r="BM2342" s="3">
        <f t="shared" si="332"/>
        <v>0.86842105263157898</v>
      </c>
    </row>
    <row r="2343" spans="1:65">
      <c r="A2343" t="s">
        <v>2476</v>
      </c>
      <c r="B2343" s="2">
        <v>45798</v>
      </c>
      <c r="C2343" t="s">
        <v>1632</v>
      </c>
      <c r="D2343" t="s">
        <v>2135</v>
      </c>
      <c r="E2343">
        <v>5</v>
      </c>
      <c r="F2343" t="s">
        <v>78</v>
      </c>
      <c r="G2343" t="s">
        <v>62</v>
      </c>
      <c r="H2343" t="s">
        <v>91</v>
      </c>
      <c r="I2343" t="s">
        <v>52</v>
      </c>
      <c r="J2343" t="s">
        <v>65</v>
      </c>
      <c r="K2343" t="s">
        <v>54</v>
      </c>
      <c r="L2343" t="s">
        <v>92</v>
      </c>
      <c r="M2343" t="s">
        <v>56</v>
      </c>
      <c r="N2343" t="s">
        <v>109</v>
      </c>
      <c r="O2343" t="s">
        <v>82</v>
      </c>
      <c r="P2343">
        <v>53</v>
      </c>
      <c r="Q2343">
        <v>55</v>
      </c>
      <c r="R2343">
        <v>55</v>
      </c>
      <c r="S2343">
        <v>1</v>
      </c>
      <c r="T2343">
        <f t="shared" si="324"/>
        <v>54</v>
      </c>
      <c r="U2343">
        <v>52</v>
      </c>
      <c r="V2343">
        <f t="shared" si="325"/>
        <v>2</v>
      </c>
      <c r="W2343" s="3">
        <f t="shared" si="326"/>
        <v>1.8181818181818181E-2</v>
      </c>
      <c r="X2343">
        <v>16</v>
      </c>
      <c r="Y2343" s="4">
        <v>2</v>
      </c>
      <c r="Z2343" s="4">
        <v>0.7</v>
      </c>
      <c r="AA2343" s="5">
        <v>55497.55</v>
      </c>
      <c r="AB2343" s="5">
        <f t="shared" si="327"/>
        <v>2885872.6</v>
      </c>
      <c r="AC2343" s="5">
        <v>35022.769999999997</v>
      </c>
      <c r="AD2343" s="5">
        <f t="shared" si="328"/>
        <v>1926252.35</v>
      </c>
      <c r="AE2343" s="5">
        <v>127347.55</v>
      </c>
      <c r="AF2343" s="5">
        <v>36172.79</v>
      </c>
      <c r="AG2343" s="5">
        <v>8138.26</v>
      </c>
      <c r="AH2343" s="5">
        <v>1015</v>
      </c>
      <c r="AI2343" s="5">
        <v>5060</v>
      </c>
      <c r="AJ2343">
        <v>0</v>
      </c>
      <c r="AK2343" s="5">
        <v>0</v>
      </c>
      <c r="AL2343" s="5">
        <v>2270.2399999999998</v>
      </c>
      <c r="AM2343" s="5">
        <v>89112.11</v>
      </c>
      <c r="AN2343">
        <v>8</v>
      </c>
      <c r="AO2343">
        <v>11</v>
      </c>
      <c r="AP2343" t="str">
        <f t="shared" si="329"/>
        <v>No</v>
      </c>
      <c r="AQ2343">
        <v>2</v>
      </c>
      <c r="AR2343" s="5">
        <f t="shared" si="330"/>
        <v>2195368.2999999998</v>
      </c>
      <c r="AS2343" s="5">
        <f t="shared" si="331"/>
        <v>690504.3</v>
      </c>
      <c r="AT2343" t="s">
        <v>59</v>
      </c>
      <c r="AU2343" t="s">
        <v>6164</v>
      </c>
      <c r="AV2343" t="s">
        <v>6165</v>
      </c>
      <c r="AW2343" t="s">
        <v>6166</v>
      </c>
      <c r="AX2343" t="s">
        <v>6184</v>
      </c>
      <c r="AY2343">
        <v>58</v>
      </c>
      <c r="AZ2343">
        <v>2</v>
      </c>
      <c r="BA2343">
        <v>14</v>
      </c>
      <c r="BB2343" t="s">
        <v>6185</v>
      </c>
      <c r="BC2343">
        <v>1</v>
      </c>
      <c r="BD2343">
        <v>2</v>
      </c>
      <c r="BE2343" t="s">
        <v>6196</v>
      </c>
      <c r="BF2343" t="s">
        <v>6170</v>
      </c>
      <c r="BG2343">
        <v>0</v>
      </c>
      <c r="BH2343" t="s">
        <v>6171</v>
      </c>
      <c r="BI2343">
        <v>16</v>
      </c>
      <c r="BJ2343" t="s">
        <v>6172</v>
      </c>
      <c r="BK2343">
        <v>0</v>
      </c>
      <c r="BL2343">
        <v>64</v>
      </c>
      <c r="BM2343" s="3">
        <f t="shared" si="332"/>
        <v>0.859375</v>
      </c>
    </row>
    <row r="2344" spans="1:65">
      <c r="A2344" t="s">
        <v>2477</v>
      </c>
      <c r="B2344" s="2">
        <v>45799</v>
      </c>
      <c r="C2344" t="s">
        <v>1632</v>
      </c>
      <c r="D2344" t="s">
        <v>2135</v>
      </c>
      <c r="E2344">
        <v>5</v>
      </c>
      <c r="F2344" t="s">
        <v>49</v>
      </c>
      <c r="G2344" t="s">
        <v>50</v>
      </c>
      <c r="H2344" t="s">
        <v>245</v>
      </c>
      <c r="I2344" t="s">
        <v>52</v>
      </c>
      <c r="J2344" t="s">
        <v>53</v>
      </c>
      <c r="K2344" t="s">
        <v>75</v>
      </c>
      <c r="L2344" t="s">
        <v>92</v>
      </c>
      <c r="M2344" t="s">
        <v>56</v>
      </c>
      <c r="N2344" t="s">
        <v>76</v>
      </c>
      <c r="O2344" t="s">
        <v>120</v>
      </c>
      <c r="P2344">
        <v>65</v>
      </c>
      <c r="Q2344">
        <v>68</v>
      </c>
      <c r="R2344">
        <v>67</v>
      </c>
      <c r="S2344">
        <v>2</v>
      </c>
      <c r="T2344">
        <f t="shared" si="324"/>
        <v>65</v>
      </c>
      <c r="U2344">
        <v>64</v>
      </c>
      <c r="V2344">
        <f t="shared" si="325"/>
        <v>1</v>
      </c>
      <c r="W2344" s="3">
        <f t="shared" si="326"/>
        <v>2.9850746268656716E-2</v>
      </c>
      <c r="X2344">
        <v>40</v>
      </c>
      <c r="Y2344" s="4">
        <v>10.199999999999999</v>
      </c>
      <c r="Z2344" s="4">
        <v>2</v>
      </c>
      <c r="AA2344" s="5">
        <v>36128.080000000002</v>
      </c>
      <c r="AB2344" s="5">
        <f t="shared" si="327"/>
        <v>2312197.1200000001</v>
      </c>
      <c r="AC2344" s="5">
        <v>23736.71</v>
      </c>
      <c r="AD2344" s="5">
        <f t="shared" si="328"/>
        <v>1590359.57</v>
      </c>
      <c r="AE2344" s="5">
        <v>118829.57</v>
      </c>
      <c r="AF2344" s="5">
        <v>32164.68</v>
      </c>
      <c r="AG2344" s="5">
        <v>11446.25</v>
      </c>
      <c r="AH2344" s="5">
        <v>2900</v>
      </c>
      <c r="AI2344" s="5">
        <v>7029.51</v>
      </c>
      <c r="AJ2344">
        <v>0</v>
      </c>
      <c r="AK2344" s="5">
        <v>0</v>
      </c>
      <c r="AL2344" s="5">
        <v>727.28</v>
      </c>
      <c r="AM2344" s="5">
        <v>44256.41</v>
      </c>
      <c r="AN2344">
        <v>4</v>
      </c>
      <c r="AO2344">
        <v>4</v>
      </c>
      <c r="AP2344" t="str">
        <f t="shared" si="329"/>
        <v>Yes</v>
      </c>
      <c r="AQ2344">
        <v>0</v>
      </c>
      <c r="AR2344" s="5">
        <f t="shared" si="330"/>
        <v>1807713.27</v>
      </c>
      <c r="AS2344" s="5">
        <f t="shared" si="331"/>
        <v>504483.85</v>
      </c>
      <c r="AT2344" t="s">
        <v>59</v>
      </c>
      <c r="AU2344" t="s">
        <v>6164</v>
      </c>
      <c r="AV2344" t="s">
        <v>6165</v>
      </c>
      <c r="AW2344" t="s">
        <v>6166</v>
      </c>
      <c r="AX2344" t="s">
        <v>6177</v>
      </c>
      <c r="AY2344">
        <v>68</v>
      </c>
      <c r="AZ2344">
        <v>0</v>
      </c>
      <c r="BA2344">
        <v>13</v>
      </c>
      <c r="BB2344" t="s">
        <v>6191</v>
      </c>
      <c r="BC2344">
        <v>0</v>
      </c>
      <c r="BD2344">
        <v>0</v>
      </c>
      <c r="BE2344" t="s">
        <v>6169</v>
      </c>
      <c r="BF2344" t="s">
        <v>6170</v>
      </c>
      <c r="BG2344">
        <v>0</v>
      </c>
      <c r="BH2344" t="s">
        <v>6171</v>
      </c>
      <c r="BI2344">
        <v>44</v>
      </c>
      <c r="BJ2344" t="s">
        <v>6172</v>
      </c>
      <c r="BK2344">
        <v>0</v>
      </c>
      <c r="BL2344">
        <v>75</v>
      </c>
      <c r="BM2344" s="3">
        <f t="shared" si="332"/>
        <v>0.89333333333333331</v>
      </c>
    </row>
    <row r="2345" spans="1:65">
      <c r="A2345" t="s">
        <v>2478</v>
      </c>
      <c r="B2345" s="2">
        <v>45799</v>
      </c>
      <c r="C2345" t="s">
        <v>1632</v>
      </c>
      <c r="D2345" t="s">
        <v>2135</v>
      </c>
      <c r="E2345">
        <v>5</v>
      </c>
      <c r="F2345" t="s">
        <v>72</v>
      </c>
      <c r="G2345" t="s">
        <v>79</v>
      </c>
      <c r="H2345" t="s">
        <v>86</v>
      </c>
      <c r="I2345" t="s">
        <v>74</v>
      </c>
      <c r="J2345" t="s">
        <v>65</v>
      </c>
      <c r="K2345" t="s">
        <v>66</v>
      </c>
      <c r="L2345" t="s">
        <v>55</v>
      </c>
      <c r="M2345" t="s">
        <v>56</v>
      </c>
      <c r="N2345" t="s">
        <v>57</v>
      </c>
      <c r="O2345" t="s">
        <v>70</v>
      </c>
      <c r="P2345">
        <v>54</v>
      </c>
      <c r="Q2345">
        <v>60</v>
      </c>
      <c r="R2345">
        <v>60</v>
      </c>
      <c r="S2345">
        <v>1</v>
      </c>
      <c r="T2345">
        <f t="shared" si="324"/>
        <v>59</v>
      </c>
      <c r="U2345">
        <v>52</v>
      </c>
      <c r="V2345">
        <f t="shared" si="325"/>
        <v>7</v>
      </c>
      <c r="W2345" s="3">
        <f t="shared" si="326"/>
        <v>1.6666666666666666E-2</v>
      </c>
      <c r="X2345">
        <v>22</v>
      </c>
      <c r="Y2345" s="4">
        <v>2.2000000000000002</v>
      </c>
      <c r="Z2345" s="4">
        <v>1.4</v>
      </c>
      <c r="AA2345" s="5">
        <v>49077.03</v>
      </c>
      <c r="AB2345" s="5">
        <f t="shared" si="327"/>
        <v>2552005.56</v>
      </c>
      <c r="AC2345" s="5">
        <v>34701.550000000003</v>
      </c>
      <c r="AD2345" s="5">
        <f t="shared" si="328"/>
        <v>2082093</v>
      </c>
      <c r="AE2345" s="5">
        <v>135239.60999999999</v>
      </c>
      <c r="AF2345" s="5">
        <v>37883.14</v>
      </c>
      <c r="AG2345" s="5">
        <v>8773.44</v>
      </c>
      <c r="AH2345" s="5">
        <v>2030</v>
      </c>
      <c r="AI2345" s="5">
        <v>5111.1099999999997</v>
      </c>
      <c r="AJ2345">
        <v>0</v>
      </c>
      <c r="AK2345" s="5">
        <v>0</v>
      </c>
      <c r="AL2345" s="5">
        <v>6878.59</v>
      </c>
      <c r="AM2345" s="5">
        <v>35647.22</v>
      </c>
      <c r="AN2345">
        <v>4</v>
      </c>
      <c r="AO2345">
        <v>5</v>
      </c>
      <c r="AP2345" t="str">
        <f t="shared" si="329"/>
        <v>No</v>
      </c>
      <c r="AQ2345">
        <v>2</v>
      </c>
      <c r="AR2345" s="5">
        <f t="shared" si="330"/>
        <v>2313656.11</v>
      </c>
      <c r="AS2345" s="5">
        <f t="shared" si="331"/>
        <v>238349.45</v>
      </c>
      <c r="AT2345" t="s">
        <v>59</v>
      </c>
      <c r="AU2345" t="s">
        <v>6164</v>
      </c>
      <c r="AV2345" t="s">
        <v>6165</v>
      </c>
      <c r="AW2345" t="s">
        <v>6166</v>
      </c>
      <c r="AX2345" t="s">
        <v>6184</v>
      </c>
      <c r="AY2345">
        <v>56</v>
      </c>
      <c r="AZ2345">
        <v>0</v>
      </c>
      <c r="BA2345">
        <v>40</v>
      </c>
      <c r="BB2345" t="s">
        <v>6180</v>
      </c>
      <c r="BC2345">
        <v>1</v>
      </c>
      <c r="BD2345">
        <v>0</v>
      </c>
      <c r="BE2345" t="s">
        <v>6178</v>
      </c>
      <c r="BF2345" t="s">
        <v>6170</v>
      </c>
      <c r="BG2345">
        <v>1</v>
      </c>
      <c r="BH2345" t="s">
        <v>6186</v>
      </c>
      <c r="BI2345">
        <v>60</v>
      </c>
      <c r="BJ2345" t="s">
        <v>6187</v>
      </c>
      <c r="BK2345">
        <v>0</v>
      </c>
      <c r="BL2345">
        <v>64</v>
      </c>
      <c r="BM2345" s="3">
        <f t="shared" si="332"/>
        <v>0.9375</v>
      </c>
    </row>
    <row r="2346" spans="1:65">
      <c r="A2346" t="s">
        <v>2479</v>
      </c>
      <c r="B2346" s="2">
        <v>45799</v>
      </c>
      <c r="C2346" t="s">
        <v>1632</v>
      </c>
      <c r="D2346" t="s">
        <v>2135</v>
      </c>
      <c r="E2346">
        <v>5</v>
      </c>
      <c r="F2346" t="s">
        <v>61</v>
      </c>
      <c r="G2346" t="s">
        <v>50</v>
      </c>
      <c r="H2346" t="s">
        <v>127</v>
      </c>
      <c r="I2346" t="s">
        <v>52</v>
      </c>
      <c r="J2346" t="s">
        <v>65</v>
      </c>
      <c r="K2346" t="s">
        <v>66</v>
      </c>
      <c r="L2346" t="s">
        <v>55</v>
      </c>
      <c r="M2346" t="s">
        <v>56</v>
      </c>
      <c r="N2346" t="s">
        <v>69</v>
      </c>
      <c r="O2346" t="s">
        <v>70</v>
      </c>
      <c r="P2346">
        <v>47</v>
      </c>
      <c r="Q2346">
        <v>48</v>
      </c>
      <c r="R2346">
        <v>46</v>
      </c>
      <c r="S2346">
        <v>1</v>
      </c>
      <c r="T2346">
        <f t="shared" si="324"/>
        <v>45</v>
      </c>
      <c r="U2346">
        <v>45</v>
      </c>
      <c r="V2346">
        <f t="shared" si="325"/>
        <v>0</v>
      </c>
      <c r="W2346" s="3">
        <f t="shared" si="326"/>
        <v>2.1739130434782608E-2</v>
      </c>
      <c r="X2346">
        <v>22</v>
      </c>
      <c r="Y2346" s="4">
        <v>3.2</v>
      </c>
      <c r="Z2346" s="4">
        <v>1.4</v>
      </c>
      <c r="AA2346" s="5">
        <v>48276.94</v>
      </c>
      <c r="AB2346" s="5">
        <f t="shared" si="327"/>
        <v>2172462.2999999998</v>
      </c>
      <c r="AC2346" s="5">
        <v>34610.61</v>
      </c>
      <c r="AD2346" s="5">
        <f t="shared" si="328"/>
        <v>1592088.06</v>
      </c>
      <c r="AE2346" s="5">
        <v>106757.05</v>
      </c>
      <c r="AF2346" s="5">
        <v>29213.69</v>
      </c>
      <c r="AG2346" s="5">
        <v>8688.06</v>
      </c>
      <c r="AH2346" s="5">
        <v>2030</v>
      </c>
      <c r="AI2346" s="5">
        <v>5038.1000000000004</v>
      </c>
      <c r="AJ2346">
        <v>0</v>
      </c>
      <c r="AK2346" s="5">
        <v>0</v>
      </c>
      <c r="AL2346" s="5">
        <v>0</v>
      </c>
      <c r="AM2346" s="5">
        <v>31062.22</v>
      </c>
      <c r="AN2346">
        <v>4</v>
      </c>
      <c r="AO2346">
        <v>4</v>
      </c>
      <c r="AP2346" t="str">
        <f t="shared" si="329"/>
        <v>Yes</v>
      </c>
      <c r="AQ2346">
        <v>1</v>
      </c>
      <c r="AR2346" s="5">
        <f t="shared" si="330"/>
        <v>1774877.18</v>
      </c>
      <c r="AS2346" s="5">
        <f t="shared" si="331"/>
        <v>397585.12</v>
      </c>
      <c r="AT2346" t="s">
        <v>59</v>
      </c>
      <c r="AU2346" t="s">
        <v>6164</v>
      </c>
      <c r="AV2346" t="s">
        <v>6165</v>
      </c>
      <c r="AW2346" t="s">
        <v>6166</v>
      </c>
      <c r="AX2346" t="s">
        <v>6167</v>
      </c>
      <c r="AY2346">
        <v>50</v>
      </c>
      <c r="AZ2346">
        <v>0</v>
      </c>
      <c r="BA2346">
        <v>0</v>
      </c>
      <c r="BB2346" t="s">
        <v>6168</v>
      </c>
      <c r="BC2346">
        <v>0</v>
      </c>
      <c r="BD2346">
        <v>0</v>
      </c>
      <c r="BE2346" t="s">
        <v>6169</v>
      </c>
      <c r="BF2346" t="s">
        <v>6170</v>
      </c>
      <c r="BG2346">
        <v>0</v>
      </c>
      <c r="BH2346" t="s">
        <v>6171</v>
      </c>
      <c r="BI2346">
        <v>49</v>
      </c>
      <c r="BJ2346" t="s">
        <v>6172</v>
      </c>
      <c r="BK2346">
        <v>0</v>
      </c>
      <c r="BL2346">
        <v>60</v>
      </c>
      <c r="BM2346" s="3">
        <f t="shared" si="332"/>
        <v>0.76666666666666672</v>
      </c>
    </row>
    <row r="2347" spans="1:65">
      <c r="A2347" t="s">
        <v>2480</v>
      </c>
      <c r="B2347" s="2">
        <v>45799</v>
      </c>
      <c r="C2347" t="s">
        <v>1632</v>
      </c>
      <c r="D2347" t="s">
        <v>2135</v>
      </c>
      <c r="E2347">
        <v>5</v>
      </c>
      <c r="F2347" t="s">
        <v>49</v>
      </c>
      <c r="G2347" t="s">
        <v>62</v>
      </c>
      <c r="H2347" t="s">
        <v>133</v>
      </c>
      <c r="I2347" t="s">
        <v>52</v>
      </c>
      <c r="J2347" t="s">
        <v>53</v>
      </c>
      <c r="K2347" t="s">
        <v>66</v>
      </c>
      <c r="L2347" t="s">
        <v>92</v>
      </c>
      <c r="M2347" t="s">
        <v>56</v>
      </c>
      <c r="N2347" t="s">
        <v>76</v>
      </c>
      <c r="O2347" t="s">
        <v>82</v>
      </c>
      <c r="P2347">
        <v>69</v>
      </c>
      <c r="Q2347">
        <v>72</v>
      </c>
      <c r="R2347">
        <v>69</v>
      </c>
      <c r="S2347">
        <v>2</v>
      </c>
      <c r="T2347">
        <f t="shared" si="324"/>
        <v>67</v>
      </c>
      <c r="U2347">
        <v>67</v>
      </c>
      <c r="V2347">
        <f t="shared" si="325"/>
        <v>0</v>
      </c>
      <c r="W2347" s="3">
        <f t="shared" si="326"/>
        <v>2.8985507246376812E-2</v>
      </c>
      <c r="X2347">
        <v>23</v>
      </c>
      <c r="Y2347" s="4">
        <v>3.7</v>
      </c>
      <c r="Z2347" s="4">
        <v>1</v>
      </c>
      <c r="AA2347" s="5">
        <v>30060.62</v>
      </c>
      <c r="AB2347" s="5">
        <f t="shared" si="327"/>
        <v>2014061.54</v>
      </c>
      <c r="AC2347" s="5">
        <v>23797.200000000001</v>
      </c>
      <c r="AD2347" s="5">
        <f t="shared" si="328"/>
        <v>1642006.8</v>
      </c>
      <c r="AE2347" s="5">
        <v>123922.79</v>
      </c>
      <c r="AF2347" s="5">
        <v>30781.279999999999</v>
      </c>
      <c r="AG2347" s="5">
        <v>8765.7999999999993</v>
      </c>
      <c r="AH2347" s="5">
        <v>1450</v>
      </c>
      <c r="AI2347" s="5">
        <v>7122.58</v>
      </c>
      <c r="AJ2347">
        <v>0</v>
      </c>
      <c r="AK2347" s="5">
        <v>0</v>
      </c>
      <c r="AL2347" s="5">
        <v>31740.84</v>
      </c>
      <c r="AM2347" s="5">
        <v>72686.240000000005</v>
      </c>
      <c r="AN2347">
        <v>4</v>
      </c>
      <c r="AO2347">
        <v>4</v>
      </c>
      <c r="AP2347" t="str">
        <f t="shared" si="329"/>
        <v>Yes</v>
      </c>
      <c r="AQ2347">
        <v>0</v>
      </c>
      <c r="AR2347" s="5">
        <f t="shared" si="330"/>
        <v>1918476.33</v>
      </c>
      <c r="AS2347" s="5">
        <f t="shared" si="331"/>
        <v>95585.21</v>
      </c>
      <c r="AT2347" t="s">
        <v>59</v>
      </c>
      <c r="AU2347" t="s">
        <v>6164</v>
      </c>
      <c r="AV2347" t="s">
        <v>6165</v>
      </c>
      <c r="AW2347" t="s">
        <v>6166</v>
      </c>
      <c r="AX2347" t="s">
        <v>6167</v>
      </c>
      <c r="AY2347">
        <v>71</v>
      </c>
      <c r="AZ2347">
        <v>2</v>
      </c>
      <c r="BA2347">
        <v>0</v>
      </c>
      <c r="BB2347" t="s">
        <v>6168</v>
      </c>
      <c r="BC2347">
        <v>0</v>
      </c>
      <c r="BD2347">
        <v>0</v>
      </c>
      <c r="BE2347" t="s">
        <v>6169</v>
      </c>
      <c r="BF2347" t="s">
        <v>6170</v>
      </c>
      <c r="BG2347">
        <v>0</v>
      </c>
      <c r="BH2347" t="s">
        <v>6171</v>
      </c>
      <c r="BI2347">
        <v>50</v>
      </c>
      <c r="BJ2347" t="s">
        <v>6172</v>
      </c>
      <c r="BK2347">
        <v>0</v>
      </c>
      <c r="BL2347">
        <v>78</v>
      </c>
      <c r="BM2347" s="3">
        <f t="shared" si="332"/>
        <v>0.88461538461538458</v>
      </c>
    </row>
    <row r="2348" spans="1:65">
      <c r="A2348" t="s">
        <v>2481</v>
      </c>
      <c r="B2348" s="2">
        <v>45799</v>
      </c>
      <c r="C2348" t="s">
        <v>1632</v>
      </c>
      <c r="D2348" t="s">
        <v>2135</v>
      </c>
      <c r="E2348">
        <v>5</v>
      </c>
      <c r="F2348" t="s">
        <v>78</v>
      </c>
      <c r="G2348" t="s">
        <v>79</v>
      </c>
      <c r="H2348" t="s">
        <v>136</v>
      </c>
      <c r="I2348" t="s">
        <v>64</v>
      </c>
      <c r="J2348" t="s">
        <v>53</v>
      </c>
      <c r="K2348" t="s">
        <v>75</v>
      </c>
      <c r="L2348" t="s">
        <v>55</v>
      </c>
      <c r="M2348" t="s">
        <v>56</v>
      </c>
      <c r="N2348" t="s">
        <v>57</v>
      </c>
      <c r="O2348" t="s">
        <v>58</v>
      </c>
      <c r="P2348">
        <v>63</v>
      </c>
      <c r="Q2348">
        <v>64</v>
      </c>
      <c r="R2348">
        <v>62</v>
      </c>
      <c r="S2348">
        <v>1</v>
      </c>
      <c r="T2348">
        <f t="shared" si="324"/>
        <v>61</v>
      </c>
      <c r="U2348">
        <v>61</v>
      </c>
      <c r="V2348">
        <f t="shared" si="325"/>
        <v>0</v>
      </c>
      <c r="W2348" s="3">
        <f t="shared" si="326"/>
        <v>1.6129032258064516E-2</v>
      </c>
      <c r="X2348">
        <v>24</v>
      </c>
      <c r="Y2348" s="4">
        <v>3.7</v>
      </c>
      <c r="Z2348" s="4">
        <v>0.8</v>
      </c>
      <c r="AA2348" s="5">
        <v>36110.699999999997</v>
      </c>
      <c r="AB2348" s="5">
        <f t="shared" si="327"/>
        <v>2202752.7000000002</v>
      </c>
      <c r="AC2348" s="5">
        <v>23578.33</v>
      </c>
      <c r="AD2348" s="5">
        <f t="shared" si="328"/>
        <v>1461856.46</v>
      </c>
      <c r="AE2348" s="5">
        <v>104097.03</v>
      </c>
      <c r="AF2348" s="5">
        <v>29845.97</v>
      </c>
      <c r="AG2348" s="5">
        <v>9302.81</v>
      </c>
      <c r="AH2348" s="5">
        <v>1160</v>
      </c>
      <c r="AI2348" s="5">
        <v>3542.86</v>
      </c>
      <c r="AJ2348">
        <v>0</v>
      </c>
      <c r="AK2348" s="5">
        <v>0</v>
      </c>
      <c r="AL2348" s="5">
        <v>0</v>
      </c>
      <c r="AM2348" s="5">
        <v>39801.93</v>
      </c>
      <c r="AN2348">
        <v>4</v>
      </c>
      <c r="AO2348">
        <v>2</v>
      </c>
      <c r="AP2348" t="str">
        <f t="shared" si="329"/>
        <v>Yes</v>
      </c>
      <c r="AQ2348">
        <v>1</v>
      </c>
      <c r="AR2348" s="5">
        <f t="shared" si="330"/>
        <v>1649607.06</v>
      </c>
      <c r="AS2348" s="5">
        <f t="shared" si="331"/>
        <v>553145.64</v>
      </c>
      <c r="AT2348" t="s">
        <v>59</v>
      </c>
      <c r="AU2348" t="s">
        <v>6164</v>
      </c>
      <c r="AV2348" t="s">
        <v>6165</v>
      </c>
      <c r="AW2348" t="s">
        <v>6166</v>
      </c>
      <c r="AX2348" t="s">
        <v>6167</v>
      </c>
      <c r="AY2348">
        <v>65</v>
      </c>
      <c r="AZ2348">
        <v>0</v>
      </c>
      <c r="BA2348">
        <v>0</v>
      </c>
      <c r="BB2348" t="s">
        <v>6168</v>
      </c>
      <c r="BC2348">
        <v>0</v>
      </c>
      <c r="BD2348">
        <v>0</v>
      </c>
      <c r="BE2348" t="s">
        <v>6169</v>
      </c>
      <c r="BF2348" t="s">
        <v>6170</v>
      </c>
      <c r="BG2348">
        <v>1</v>
      </c>
      <c r="BH2348" t="s">
        <v>6186</v>
      </c>
      <c r="BI2348">
        <v>50</v>
      </c>
      <c r="BJ2348" t="s">
        <v>6172</v>
      </c>
      <c r="BK2348">
        <v>0</v>
      </c>
      <c r="BL2348">
        <v>74</v>
      </c>
      <c r="BM2348" s="3">
        <f t="shared" si="332"/>
        <v>0.83783783783783783</v>
      </c>
    </row>
    <row r="2349" spans="1:65">
      <c r="A2349" t="s">
        <v>2482</v>
      </c>
      <c r="B2349" s="2">
        <v>45799</v>
      </c>
      <c r="C2349" t="s">
        <v>1632</v>
      </c>
      <c r="D2349" t="s">
        <v>2135</v>
      </c>
      <c r="E2349">
        <v>5</v>
      </c>
      <c r="F2349" t="s">
        <v>72</v>
      </c>
      <c r="G2349" t="s">
        <v>62</v>
      </c>
      <c r="H2349" t="s">
        <v>175</v>
      </c>
      <c r="I2349" t="s">
        <v>52</v>
      </c>
      <c r="J2349" t="s">
        <v>65</v>
      </c>
      <c r="K2349" t="s">
        <v>66</v>
      </c>
      <c r="L2349" t="s">
        <v>92</v>
      </c>
      <c r="M2349" t="s">
        <v>56</v>
      </c>
      <c r="N2349" t="s">
        <v>94</v>
      </c>
      <c r="O2349" t="s">
        <v>120</v>
      </c>
      <c r="P2349">
        <v>55</v>
      </c>
      <c r="Q2349">
        <v>56</v>
      </c>
      <c r="R2349">
        <v>56</v>
      </c>
      <c r="S2349">
        <v>1</v>
      </c>
      <c r="T2349">
        <f t="shared" si="324"/>
        <v>55</v>
      </c>
      <c r="U2349">
        <v>53</v>
      </c>
      <c r="V2349">
        <f t="shared" si="325"/>
        <v>2</v>
      </c>
      <c r="W2349" s="3">
        <f t="shared" si="326"/>
        <v>1.7857142857142856E-2</v>
      </c>
      <c r="X2349">
        <v>40</v>
      </c>
      <c r="Y2349" s="4">
        <v>3.8</v>
      </c>
      <c r="Z2349" s="4">
        <v>1.7</v>
      </c>
      <c r="AA2349" s="5">
        <v>48561.69</v>
      </c>
      <c r="AB2349" s="5">
        <f t="shared" si="327"/>
        <v>2573769.5699999998</v>
      </c>
      <c r="AC2349" s="5">
        <v>35360.370000000003</v>
      </c>
      <c r="AD2349" s="5">
        <f t="shared" si="328"/>
        <v>1980180.72</v>
      </c>
      <c r="AE2349" s="5">
        <v>132325.78</v>
      </c>
      <c r="AF2349" s="5">
        <v>36195.08</v>
      </c>
      <c r="AG2349" s="5">
        <v>10994.81</v>
      </c>
      <c r="AH2349" s="5">
        <v>2465</v>
      </c>
      <c r="AI2349" s="5">
        <v>5050.9799999999996</v>
      </c>
      <c r="AJ2349">
        <v>0</v>
      </c>
      <c r="AK2349" s="5">
        <v>0</v>
      </c>
      <c r="AL2349" s="5">
        <v>2111</v>
      </c>
      <c r="AM2349" s="5">
        <v>34729.72</v>
      </c>
      <c r="AN2349">
        <v>4</v>
      </c>
      <c r="AO2349">
        <v>4</v>
      </c>
      <c r="AP2349" t="str">
        <f t="shared" si="329"/>
        <v>Yes</v>
      </c>
      <c r="AQ2349">
        <v>1</v>
      </c>
      <c r="AR2349" s="5">
        <f t="shared" si="330"/>
        <v>2204053.09</v>
      </c>
      <c r="AS2349" s="5">
        <f t="shared" si="331"/>
        <v>369716.47999999998</v>
      </c>
      <c r="AT2349" t="s">
        <v>59</v>
      </c>
      <c r="AU2349" t="s">
        <v>6164</v>
      </c>
      <c r="AV2349" t="s">
        <v>6165</v>
      </c>
      <c r="AW2349" t="s">
        <v>6166</v>
      </c>
      <c r="AX2349" t="s">
        <v>6184</v>
      </c>
      <c r="AY2349">
        <v>56</v>
      </c>
      <c r="AZ2349">
        <v>0</v>
      </c>
      <c r="BA2349">
        <v>17</v>
      </c>
      <c r="BB2349" t="s">
        <v>6198</v>
      </c>
      <c r="BC2349">
        <v>0</v>
      </c>
      <c r="BD2349">
        <v>0</v>
      </c>
      <c r="BE2349" t="s">
        <v>6169</v>
      </c>
      <c r="BF2349" t="s">
        <v>6170</v>
      </c>
      <c r="BG2349">
        <v>0</v>
      </c>
      <c r="BH2349" t="s">
        <v>6171</v>
      </c>
      <c r="BI2349">
        <v>44</v>
      </c>
      <c r="BJ2349" t="s">
        <v>6172</v>
      </c>
      <c r="BK2349">
        <v>0</v>
      </c>
      <c r="BL2349">
        <v>60</v>
      </c>
      <c r="BM2349" s="3">
        <f t="shared" si="332"/>
        <v>0.93333333333333335</v>
      </c>
    </row>
    <row r="2350" spans="1:65">
      <c r="A2350" t="s">
        <v>2483</v>
      </c>
      <c r="B2350" s="2">
        <v>45799</v>
      </c>
      <c r="C2350" t="s">
        <v>1632</v>
      </c>
      <c r="D2350" t="s">
        <v>2135</v>
      </c>
      <c r="E2350">
        <v>5</v>
      </c>
      <c r="F2350" t="s">
        <v>61</v>
      </c>
      <c r="G2350" t="s">
        <v>79</v>
      </c>
      <c r="H2350" t="s">
        <v>100</v>
      </c>
      <c r="I2350" t="s">
        <v>64</v>
      </c>
      <c r="J2350" t="s">
        <v>53</v>
      </c>
      <c r="K2350" t="s">
        <v>75</v>
      </c>
      <c r="L2350" t="s">
        <v>55</v>
      </c>
      <c r="M2350" t="s">
        <v>56</v>
      </c>
      <c r="N2350" t="s">
        <v>69</v>
      </c>
      <c r="O2350" t="s">
        <v>120</v>
      </c>
      <c r="P2350">
        <v>53</v>
      </c>
      <c r="Q2350">
        <v>54</v>
      </c>
      <c r="R2350">
        <v>52</v>
      </c>
      <c r="S2350">
        <v>1</v>
      </c>
      <c r="T2350">
        <f t="shared" si="324"/>
        <v>51</v>
      </c>
      <c r="U2350">
        <v>51</v>
      </c>
      <c r="V2350">
        <f t="shared" si="325"/>
        <v>0</v>
      </c>
      <c r="W2350" s="3">
        <f t="shared" si="326"/>
        <v>1.9230769230769232E-2</v>
      </c>
      <c r="X2350">
        <v>29</v>
      </c>
      <c r="Y2350" s="4">
        <v>4.5999999999999996</v>
      </c>
      <c r="Z2350" s="4">
        <v>1</v>
      </c>
      <c r="AA2350" s="5">
        <v>35617.519999999997</v>
      </c>
      <c r="AB2350" s="5">
        <f t="shared" si="327"/>
        <v>1816493.52</v>
      </c>
      <c r="AC2350" s="5">
        <v>23623.38</v>
      </c>
      <c r="AD2350" s="5">
        <f t="shared" si="328"/>
        <v>1228415.76</v>
      </c>
      <c r="AE2350" s="5">
        <v>87498.75</v>
      </c>
      <c r="AF2350" s="5">
        <v>23634.93</v>
      </c>
      <c r="AG2350" s="5">
        <v>9119.83</v>
      </c>
      <c r="AH2350" s="5">
        <v>1450</v>
      </c>
      <c r="AI2350" s="5">
        <v>3540.43</v>
      </c>
      <c r="AJ2350">
        <v>0</v>
      </c>
      <c r="AK2350" s="5">
        <v>0</v>
      </c>
      <c r="AL2350" s="5">
        <v>0</v>
      </c>
      <c r="AM2350" s="5">
        <v>37696.36</v>
      </c>
      <c r="AN2350">
        <v>4</v>
      </c>
      <c r="AO2350">
        <v>5</v>
      </c>
      <c r="AP2350" t="str">
        <f t="shared" si="329"/>
        <v>No</v>
      </c>
      <c r="AQ2350">
        <v>2</v>
      </c>
      <c r="AR2350" s="5">
        <f t="shared" si="330"/>
        <v>1391356.06</v>
      </c>
      <c r="AS2350" s="5">
        <f t="shared" si="331"/>
        <v>425137.46</v>
      </c>
      <c r="AT2350" t="s">
        <v>59</v>
      </c>
      <c r="AU2350" t="s">
        <v>6164</v>
      </c>
      <c r="AV2350" t="s">
        <v>6165</v>
      </c>
      <c r="AW2350" t="s">
        <v>6166</v>
      </c>
      <c r="AX2350" t="s">
        <v>6167</v>
      </c>
      <c r="AY2350">
        <v>53</v>
      </c>
      <c r="AZ2350">
        <v>0</v>
      </c>
      <c r="BA2350">
        <v>0</v>
      </c>
      <c r="BB2350" t="s">
        <v>6168</v>
      </c>
      <c r="BC2350">
        <v>1</v>
      </c>
      <c r="BD2350">
        <v>0</v>
      </c>
      <c r="BE2350" t="s">
        <v>6178</v>
      </c>
      <c r="BF2350" t="s">
        <v>6170</v>
      </c>
      <c r="BG2350">
        <v>0</v>
      </c>
      <c r="BH2350" t="s">
        <v>6171</v>
      </c>
      <c r="BI2350">
        <v>54</v>
      </c>
      <c r="BJ2350" t="s">
        <v>6187</v>
      </c>
      <c r="BK2350">
        <v>0</v>
      </c>
      <c r="BL2350">
        <v>72</v>
      </c>
      <c r="BM2350" s="3">
        <f t="shared" si="332"/>
        <v>0.72222222222222221</v>
      </c>
    </row>
    <row r="2351" spans="1:65">
      <c r="A2351" t="s">
        <v>2484</v>
      </c>
      <c r="B2351" s="2">
        <v>45799</v>
      </c>
      <c r="C2351" t="s">
        <v>1632</v>
      </c>
      <c r="D2351" t="s">
        <v>2135</v>
      </c>
      <c r="E2351">
        <v>5</v>
      </c>
      <c r="F2351" t="s">
        <v>49</v>
      </c>
      <c r="G2351" t="s">
        <v>50</v>
      </c>
      <c r="H2351" t="s">
        <v>108</v>
      </c>
      <c r="I2351" t="s">
        <v>64</v>
      </c>
      <c r="J2351" t="s">
        <v>81</v>
      </c>
      <c r="K2351" t="s">
        <v>66</v>
      </c>
      <c r="L2351" t="s">
        <v>67</v>
      </c>
      <c r="M2351" t="s">
        <v>68</v>
      </c>
      <c r="N2351" t="s">
        <v>76</v>
      </c>
      <c r="O2351" t="s">
        <v>120</v>
      </c>
      <c r="P2351">
        <v>39</v>
      </c>
      <c r="Q2351">
        <v>40</v>
      </c>
      <c r="R2351">
        <v>39</v>
      </c>
      <c r="S2351">
        <v>3</v>
      </c>
      <c r="T2351">
        <f t="shared" si="324"/>
        <v>36</v>
      </c>
      <c r="U2351">
        <v>36</v>
      </c>
      <c r="V2351">
        <f t="shared" si="325"/>
        <v>0</v>
      </c>
      <c r="W2351" s="3">
        <f t="shared" si="326"/>
        <v>7.6923076923076927E-2</v>
      </c>
      <c r="X2351">
        <v>43</v>
      </c>
      <c r="Y2351" s="4">
        <v>2.9</v>
      </c>
      <c r="Z2351" s="4">
        <v>1.3</v>
      </c>
      <c r="AA2351" s="5">
        <v>73549.3</v>
      </c>
      <c r="AB2351" s="5">
        <f t="shared" si="327"/>
        <v>2647774.7999999998</v>
      </c>
      <c r="AC2351" s="5">
        <v>49607.64</v>
      </c>
      <c r="AD2351" s="5">
        <f t="shared" si="328"/>
        <v>1934697.96</v>
      </c>
      <c r="AE2351" s="5">
        <v>113686.39</v>
      </c>
      <c r="AF2351" s="5">
        <v>35927.85</v>
      </c>
      <c r="AG2351" s="5">
        <v>35639.51</v>
      </c>
      <c r="AH2351" s="5">
        <v>1885</v>
      </c>
      <c r="AI2351" s="5">
        <v>66387.5</v>
      </c>
      <c r="AJ2351">
        <v>1</v>
      </c>
      <c r="AK2351" s="5">
        <v>22370.05</v>
      </c>
      <c r="AL2351" s="5">
        <v>0</v>
      </c>
      <c r="AM2351" s="5">
        <v>23341.88</v>
      </c>
      <c r="AN2351">
        <v>4</v>
      </c>
      <c r="AO2351">
        <v>3</v>
      </c>
      <c r="AP2351" t="str">
        <f t="shared" si="329"/>
        <v>Yes</v>
      </c>
      <c r="AQ2351">
        <v>2</v>
      </c>
      <c r="AR2351" s="5">
        <f t="shared" si="330"/>
        <v>2233936.14</v>
      </c>
      <c r="AS2351" s="5">
        <f t="shared" si="331"/>
        <v>413838.66</v>
      </c>
      <c r="AT2351" t="s">
        <v>1641</v>
      </c>
      <c r="AU2351" t="s">
        <v>6199</v>
      </c>
      <c r="AV2351" t="s">
        <v>6200</v>
      </c>
      <c r="AW2351" t="s">
        <v>6175</v>
      </c>
      <c r="AX2351" t="s">
        <v>6167</v>
      </c>
      <c r="AY2351">
        <v>40</v>
      </c>
      <c r="AZ2351">
        <v>0</v>
      </c>
      <c r="BA2351">
        <v>0</v>
      </c>
      <c r="BB2351" t="s">
        <v>6168</v>
      </c>
      <c r="BC2351">
        <v>0</v>
      </c>
      <c r="BD2351">
        <v>0</v>
      </c>
      <c r="BE2351" t="s">
        <v>6169</v>
      </c>
      <c r="BF2351" t="s">
        <v>6210</v>
      </c>
      <c r="BG2351">
        <v>1</v>
      </c>
      <c r="BH2351" t="s">
        <v>6186</v>
      </c>
      <c r="BI2351">
        <v>32</v>
      </c>
      <c r="BJ2351" t="s">
        <v>6172</v>
      </c>
      <c r="BK2351">
        <v>0</v>
      </c>
      <c r="BL2351">
        <v>52</v>
      </c>
      <c r="BM2351" s="3">
        <f t="shared" si="332"/>
        <v>0.75</v>
      </c>
    </row>
    <row r="2352" spans="1:65">
      <c r="A2352" t="s">
        <v>2485</v>
      </c>
      <c r="B2352" s="2">
        <v>45799</v>
      </c>
      <c r="C2352" t="s">
        <v>1632</v>
      </c>
      <c r="D2352" t="s">
        <v>2135</v>
      </c>
      <c r="E2352">
        <v>5</v>
      </c>
      <c r="F2352" t="s">
        <v>61</v>
      </c>
      <c r="G2352" t="s">
        <v>62</v>
      </c>
      <c r="H2352" t="s">
        <v>104</v>
      </c>
      <c r="I2352" t="s">
        <v>74</v>
      </c>
      <c r="J2352" t="s">
        <v>53</v>
      </c>
      <c r="K2352" t="s">
        <v>75</v>
      </c>
      <c r="L2352" t="s">
        <v>92</v>
      </c>
      <c r="M2352" t="s">
        <v>68</v>
      </c>
      <c r="N2352" t="s">
        <v>109</v>
      </c>
      <c r="O2352" t="s">
        <v>120</v>
      </c>
      <c r="P2352">
        <v>53</v>
      </c>
      <c r="Q2352">
        <v>56</v>
      </c>
      <c r="R2352">
        <v>56</v>
      </c>
      <c r="S2352">
        <v>2</v>
      </c>
      <c r="T2352">
        <f t="shared" si="324"/>
        <v>54</v>
      </c>
      <c r="U2352">
        <v>52</v>
      </c>
      <c r="V2352">
        <f t="shared" si="325"/>
        <v>2</v>
      </c>
      <c r="W2352" s="3">
        <f t="shared" si="326"/>
        <v>3.5714285714285712E-2</v>
      </c>
      <c r="X2352">
        <v>13</v>
      </c>
      <c r="Y2352" s="4">
        <v>1.8</v>
      </c>
      <c r="Z2352" s="4">
        <v>1.4</v>
      </c>
      <c r="AA2352" s="5">
        <v>35720.14</v>
      </c>
      <c r="AB2352" s="5">
        <f t="shared" si="327"/>
        <v>1857447.28</v>
      </c>
      <c r="AC2352" s="5">
        <v>22785.9</v>
      </c>
      <c r="AD2352" s="5">
        <f t="shared" si="328"/>
        <v>1276010.3999999999</v>
      </c>
      <c r="AE2352" s="5">
        <v>95194.2</v>
      </c>
      <c r="AF2352" s="5">
        <v>24742.5</v>
      </c>
      <c r="AG2352" s="5">
        <v>7744.08</v>
      </c>
      <c r="AH2352" s="5">
        <v>2030</v>
      </c>
      <c r="AI2352" s="5">
        <v>7027.45</v>
      </c>
      <c r="AJ2352">
        <v>1</v>
      </c>
      <c r="AK2352" s="5">
        <v>8396.25</v>
      </c>
      <c r="AL2352" s="5">
        <v>1505.84</v>
      </c>
      <c r="AM2352" s="5">
        <v>73937.009999999995</v>
      </c>
      <c r="AN2352">
        <v>8</v>
      </c>
      <c r="AO2352">
        <v>8</v>
      </c>
      <c r="AP2352" t="str">
        <f t="shared" si="329"/>
        <v>Yes</v>
      </c>
      <c r="AQ2352">
        <v>1</v>
      </c>
      <c r="AR2352" s="5">
        <f t="shared" si="330"/>
        <v>1496587.73</v>
      </c>
      <c r="AS2352" s="5">
        <f t="shared" si="331"/>
        <v>360859.55</v>
      </c>
      <c r="AT2352" t="s">
        <v>116</v>
      </c>
      <c r="AU2352" t="s">
        <v>6181</v>
      </c>
      <c r="AV2352" t="s">
        <v>6182</v>
      </c>
      <c r="AW2352" t="s">
        <v>6183</v>
      </c>
      <c r="AX2352" t="s">
        <v>6184</v>
      </c>
      <c r="AY2352">
        <v>55</v>
      </c>
      <c r="AZ2352">
        <v>0</v>
      </c>
      <c r="BA2352">
        <v>15</v>
      </c>
      <c r="BB2352" t="s">
        <v>6180</v>
      </c>
      <c r="BC2352">
        <v>0</v>
      </c>
      <c r="BD2352">
        <v>0</v>
      </c>
      <c r="BE2352" t="s">
        <v>6169</v>
      </c>
      <c r="BF2352" t="s">
        <v>6170</v>
      </c>
      <c r="BG2352">
        <v>0</v>
      </c>
      <c r="BH2352" t="s">
        <v>6171</v>
      </c>
      <c r="BI2352">
        <v>26</v>
      </c>
      <c r="BJ2352" t="s">
        <v>6172</v>
      </c>
      <c r="BK2352">
        <v>0</v>
      </c>
      <c r="BL2352">
        <v>71</v>
      </c>
      <c r="BM2352" s="3">
        <f t="shared" si="332"/>
        <v>0.78873239436619713</v>
      </c>
    </row>
    <row r="2353" spans="1:65">
      <c r="A2353" t="s">
        <v>2486</v>
      </c>
      <c r="B2353" s="2">
        <v>45799</v>
      </c>
      <c r="C2353" t="s">
        <v>1632</v>
      </c>
      <c r="D2353" t="s">
        <v>2135</v>
      </c>
      <c r="E2353">
        <v>5</v>
      </c>
      <c r="F2353" t="s">
        <v>61</v>
      </c>
      <c r="G2353" t="s">
        <v>62</v>
      </c>
      <c r="H2353" t="s">
        <v>104</v>
      </c>
      <c r="I2353" t="s">
        <v>52</v>
      </c>
      <c r="J2353" t="s">
        <v>81</v>
      </c>
      <c r="K2353" t="s">
        <v>75</v>
      </c>
      <c r="L2353" t="s">
        <v>55</v>
      </c>
      <c r="M2353" t="s">
        <v>56</v>
      </c>
      <c r="N2353" t="s">
        <v>69</v>
      </c>
      <c r="O2353" t="s">
        <v>58</v>
      </c>
      <c r="P2353">
        <v>36</v>
      </c>
      <c r="Q2353">
        <v>38</v>
      </c>
      <c r="R2353">
        <v>38</v>
      </c>
      <c r="S2353">
        <v>1</v>
      </c>
      <c r="T2353">
        <f t="shared" si="324"/>
        <v>37</v>
      </c>
      <c r="U2353">
        <v>35</v>
      </c>
      <c r="V2353">
        <f t="shared" si="325"/>
        <v>2</v>
      </c>
      <c r="W2353" s="3">
        <f t="shared" si="326"/>
        <v>2.6315789473684209E-2</v>
      </c>
      <c r="X2353">
        <v>21</v>
      </c>
      <c r="Y2353" s="4">
        <v>7.5</v>
      </c>
      <c r="Z2353" s="4">
        <v>2</v>
      </c>
      <c r="AA2353" s="5">
        <v>76986.84</v>
      </c>
      <c r="AB2353" s="5">
        <f t="shared" si="327"/>
        <v>2694539.4</v>
      </c>
      <c r="AC2353" s="5">
        <v>53032.08</v>
      </c>
      <c r="AD2353" s="5">
        <f t="shared" si="328"/>
        <v>2015219.04</v>
      </c>
      <c r="AE2353" s="5">
        <v>120439.25</v>
      </c>
      <c r="AF2353" s="5">
        <v>31519.45</v>
      </c>
      <c r="AG2353" s="5">
        <v>8598.5400000000009</v>
      </c>
      <c r="AH2353" s="5">
        <v>2900</v>
      </c>
      <c r="AI2353" s="5">
        <v>7600</v>
      </c>
      <c r="AJ2353">
        <v>0</v>
      </c>
      <c r="AK2353" s="5">
        <v>0</v>
      </c>
      <c r="AL2353" s="5">
        <v>3377.52</v>
      </c>
      <c r="AM2353" s="5">
        <v>27777.42</v>
      </c>
      <c r="AN2353">
        <v>4</v>
      </c>
      <c r="AO2353">
        <v>6</v>
      </c>
      <c r="AP2353" t="str">
        <f t="shared" si="329"/>
        <v>No</v>
      </c>
      <c r="AQ2353">
        <v>2</v>
      </c>
      <c r="AR2353" s="5">
        <f t="shared" si="330"/>
        <v>2217431.2200000002</v>
      </c>
      <c r="AS2353" s="5">
        <f t="shared" si="331"/>
        <v>477108.18</v>
      </c>
      <c r="AT2353" t="s">
        <v>59</v>
      </c>
      <c r="AU2353" t="s">
        <v>6164</v>
      </c>
      <c r="AV2353" t="s">
        <v>6165</v>
      </c>
      <c r="AW2353" t="s">
        <v>6166</v>
      </c>
      <c r="AX2353" t="s">
        <v>6184</v>
      </c>
      <c r="AY2353">
        <v>36</v>
      </c>
      <c r="AZ2353">
        <v>0</v>
      </c>
      <c r="BA2353">
        <v>16</v>
      </c>
      <c r="BB2353" t="s">
        <v>6180</v>
      </c>
      <c r="BC2353">
        <v>1</v>
      </c>
      <c r="BD2353">
        <v>1</v>
      </c>
      <c r="BE2353" t="s">
        <v>6188</v>
      </c>
      <c r="BF2353" t="s">
        <v>6170</v>
      </c>
      <c r="BG2353">
        <v>0</v>
      </c>
      <c r="BH2353" t="s">
        <v>6171</v>
      </c>
      <c r="BI2353">
        <v>20</v>
      </c>
      <c r="BJ2353" t="s">
        <v>6172</v>
      </c>
      <c r="BK2353">
        <v>0</v>
      </c>
      <c r="BL2353">
        <v>47</v>
      </c>
      <c r="BM2353" s="3">
        <f t="shared" si="332"/>
        <v>0.80851063829787229</v>
      </c>
    </row>
    <row r="2354" spans="1:65">
      <c r="A2354" t="s">
        <v>2487</v>
      </c>
      <c r="B2354" s="2">
        <v>45799</v>
      </c>
      <c r="C2354" t="s">
        <v>1632</v>
      </c>
      <c r="D2354" t="s">
        <v>2135</v>
      </c>
      <c r="E2354">
        <v>5</v>
      </c>
      <c r="F2354" t="s">
        <v>61</v>
      </c>
      <c r="G2354" t="s">
        <v>79</v>
      </c>
      <c r="H2354" t="s">
        <v>98</v>
      </c>
      <c r="I2354" t="s">
        <v>64</v>
      </c>
      <c r="J2354" t="s">
        <v>53</v>
      </c>
      <c r="K2354" t="s">
        <v>75</v>
      </c>
      <c r="L2354" t="s">
        <v>67</v>
      </c>
      <c r="M2354" t="s">
        <v>56</v>
      </c>
      <c r="N2354" t="s">
        <v>94</v>
      </c>
      <c r="O2354" t="s">
        <v>120</v>
      </c>
      <c r="P2354">
        <v>71</v>
      </c>
      <c r="Q2354">
        <v>72</v>
      </c>
      <c r="R2354">
        <v>72</v>
      </c>
      <c r="S2354">
        <v>2</v>
      </c>
      <c r="T2354">
        <f t="shared" si="324"/>
        <v>70</v>
      </c>
      <c r="U2354">
        <v>69</v>
      </c>
      <c r="V2354">
        <f t="shared" si="325"/>
        <v>1</v>
      </c>
      <c r="W2354" s="3">
        <f t="shared" si="326"/>
        <v>2.7777777777777776E-2</v>
      </c>
      <c r="X2354">
        <v>44</v>
      </c>
      <c r="Y2354" s="4">
        <v>1.8</v>
      </c>
      <c r="Z2354" s="4">
        <v>1.7</v>
      </c>
      <c r="AA2354" s="5">
        <v>36080.1</v>
      </c>
      <c r="AB2354" s="5">
        <f t="shared" si="327"/>
        <v>2489526.9</v>
      </c>
      <c r="AC2354" s="5">
        <v>23065.83</v>
      </c>
      <c r="AD2354" s="5">
        <f t="shared" si="328"/>
        <v>1660739.76</v>
      </c>
      <c r="AE2354" s="5">
        <v>120662.21</v>
      </c>
      <c r="AF2354" s="5">
        <v>31284.49</v>
      </c>
      <c r="AG2354" s="5">
        <v>12287.11</v>
      </c>
      <c r="AH2354" s="5">
        <v>2465</v>
      </c>
      <c r="AI2354" s="5">
        <v>7089.23</v>
      </c>
      <c r="AJ2354">
        <v>0</v>
      </c>
      <c r="AK2354" s="5">
        <v>0</v>
      </c>
      <c r="AL2354" s="5">
        <v>718.26</v>
      </c>
      <c r="AM2354" s="5">
        <v>46788.58</v>
      </c>
      <c r="AN2354">
        <v>4</v>
      </c>
      <c r="AO2354">
        <v>5</v>
      </c>
      <c r="AP2354" t="str">
        <f t="shared" si="329"/>
        <v>No</v>
      </c>
      <c r="AQ2354">
        <v>2</v>
      </c>
      <c r="AR2354" s="5">
        <f t="shared" si="330"/>
        <v>1882034.64</v>
      </c>
      <c r="AS2354" s="5">
        <f t="shared" si="331"/>
        <v>607492.26</v>
      </c>
      <c r="AT2354" t="s">
        <v>59</v>
      </c>
      <c r="AU2354" t="s">
        <v>6164</v>
      </c>
      <c r="AV2354" t="s">
        <v>6165</v>
      </c>
      <c r="AW2354" t="s">
        <v>6166</v>
      </c>
      <c r="AX2354" t="s">
        <v>6184</v>
      </c>
      <c r="AY2354">
        <v>74</v>
      </c>
      <c r="AZ2354">
        <v>0</v>
      </c>
      <c r="BA2354">
        <v>10</v>
      </c>
      <c r="BB2354" t="s">
        <v>6191</v>
      </c>
      <c r="BC2354">
        <v>1</v>
      </c>
      <c r="BD2354">
        <v>0</v>
      </c>
      <c r="BE2354" t="s">
        <v>6178</v>
      </c>
      <c r="BF2354" t="s">
        <v>6170</v>
      </c>
      <c r="BG2354">
        <v>1</v>
      </c>
      <c r="BH2354" t="s">
        <v>6179</v>
      </c>
      <c r="BI2354">
        <v>51</v>
      </c>
      <c r="BJ2354" t="s">
        <v>6187</v>
      </c>
      <c r="BK2354">
        <v>0</v>
      </c>
      <c r="BL2354">
        <v>78</v>
      </c>
      <c r="BM2354" s="3">
        <f t="shared" si="332"/>
        <v>0.92307692307692313</v>
      </c>
    </row>
    <row r="2355" spans="1:65">
      <c r="A2355" t="s">
        <v>2488</v>
      </c>
      <c r="B2355" s="2">
        <v>45799</v>
      </c>
      <c r="C2355" t="s">
        <v>1632</v>
      </c>
      <c r="D2355" t="s">
        <v>2135</v>
      </c>
      <c r="E2355">
        <v>5</v>
      </c>
      <c r="F2355" t="s">
        <v>72</v>
      </c>
      <c r="G2355" t="s">
        <v>79</v>
      </c>
      <c r="H2355" t="s">
        <v>86</v>
      </c>
      <c r="I2355" t="s">
        <v>52</v>
      </c>
      <c r="J2355" t="s">
        <v>65</v>
      </c>
      <c r="K2355" t="s">
        <v>66</v>
      </c>
      <c r="L2355" t="s">
        <v>55</v>
      </c>
      <c r="M2355" t="s">
        <v>56</v>
      </c>
      <c r="N2355" t="s">
        <v>94</v>
      </c>
      <c r="O2355" t="s">
        <v>82</v>
      </c>
      <c r="P2355">
        <v>54</v>
      </c>
      <c r="Q2355">
        <v>56</v>
      </c>
      <c r="R2355">
        <v>56</v>
      </c>
      <c r="S2355">
        <v>1</v>
      </c>
      <c r="T2355">
        <f t="shared" si="324"/>
        <v>55</v>
      </c>
      <c r="U2355">
        <v>53</v>
      </c>
      <c r="V2355">
        <f t="shared" si="325"/>
        <v>2</v>
      </c>
      <c r="W2355" s="3">
        <f t="shared" si="326"/>
        <v>1.7857142857142856E-2</v>
      </c>
      <c r="X2355">
        <v>21</v>
      </c>
      <c r="Y2355" s="4">
        <v>10.8</v>
      </c>
      <c r="Z2355" s="4">
        <v>2.2999999999999998</v>
      </c>
      <c r="AA2355" s="5">
        <v>49289.77</v>
      </c>
      <c r="AB2355" s="5">
        <f t="shared" si="327"/>
        <v>2612357.81</v>
      </c>
      <c r="AC2355" s="5">
        <v>34720.5</v>
      </c>
      <c r="AD2355" s="5">
        <f t="shared" si="328"/>
        <v>1944348</v>
      </c>
      <c r="AE2355" s="5">
        <v>131417.67000000001</v>
      </c>
      <c r="AF2355" s="5">
        <v>35405.629999999997</v>
      </c>
      <c r="AG2355" s="5">
        <v>8743.26</v>
      </c>
      <c r="AH2355" s="5">
        <v>3335</v>
      </c>
      <c r="AI2355" s="5">
        <v>5050.9799999999996</v>
      </c>
      <c r="AJ2355">
        <v>0</v>
      </c>
      <c r="AK2355" s="5">
        <v>0</v>
      </c>
      <c r="AL2355" s="5">
        <v>2264.6</v>
      </c>
      <c r="AM2355" s="5">
        <v>36343.980000000003</v>
      </c>
      <c r="AN2355">
        <v>4</v>
      </c>
      <c r="AO2355">
        <v>2</v>
      </c>
      <c r="AP2355" t="str">
        <f t="shared" si="329"/>
        <v>Yes</v>
      </c>
      <c r="AQ2355">
        <v>1</v>
      </c>
      <c r="AR2355" s="5">
        <f t="shared" si="330"/>
        <v>2166909.12</v>
      </c>
      <c r="AS2355" s="5">
        <f t="shared" si="331"/>
        <v>445448.69</v>
      </c>
      <c r="AT2355" t="s">
        <v>59</v>
      </c>
      <c r="AU2355" t="s">
        <v>6164</v>
      </c>
      <c r="AV2355" t="s">
        <v>6165</v>
      </c>
      <c r="AW2355" t="s">
        <v>6166</v>
      </c>
      <c r="AX2355" t="s">
        <v>6177</v>
      </c>
      <c r="AY2355">
        <v>56</v>
      </c>
      <c r="AZ2355">
        <v>0</v>
      </c>
      <c r="BA2355">
        <v>20</v>
      </c>
      <c r="BB2355" t="s">
        <v>6180</v>
      </c>
      <c r="BC2355">
        <v>0</v>
      </c>
      <c r="BD2355">
        <v>0</v>
      </c>
      <c r="BE2355" t="s">
        <v>6169</v>
      </c>
      <c r="BF2355" t="s">
        <v>6170</v>
      </c>
      <c r="BG2355">
        <v>1</v>
      </c>
      <c r="BH2355" t="s">
        <v>6179</v>
      </c>
      <c r="BI2355">
        <v>50</v>
      </c>
      <c r="BJ2355" t="s">
        <v>6172</v>
      </c>
      <c r="BK2355">
        <v>0</v>
      </c>
      <c r="BL2355">
        <v>64</v>
      </c>
      <c r="BM2355" s="3">
        <f t="shared" si="332"/>
        <v>0.875</v>
      </c>
    </row>
    <row r="2356" spans="1:65">
      <c r="A2356" t="s">
        <v>2489</v>
      </c>
      <c r="B2356" s="2">
        <v>45799</v>
      </c>
      <c r="C2356" t="s">
        <v>1632</v>
      </c>
      <c r="D2356" t="s">
        <v>2135</v>
      </c>
      <c r="E2356">
        <v>5</v>
      </c>
      <c r="F2356" t="s">
        <v>72</v>
      </c>
      <c r="G2356" t="s">
        <v>79</v>
      </c>
      <c r="H2356" t="s">
        <v>86</v>
      </c>
      <c r="I2356" t="s">
        <v>64</v>
      </c>
      <c r="J2356" t="s">
        <v>53</v>
      </c>
      <c r="K2356" t="s">
        <v>66</v>
      </c>
      <c r="L2356" t="s">
        <v>55</v>
      </c>
      <c r="M2356" t="s">
        <v>56</v>
      </c>
      <c r="N2356" t="s">
        <v>76</v>
      </c>
      <c r="O2356" t="s">
        <v>58</v>
      </c>
      <c r="P2356">
        <v>78</v>
      </c>
      <c r="Q2356">
        <v>84</v>
      </c>
      <c r="R2356">
        <v>84</v>
      </c>
      <c r="S2356">
        <v>1</v>
      </c>
      <c r="T2356">
        <f t="shared" si="324"/>
        <v>83</v>
      </c>
      <c r="U2356">
        <v>75</v>
      </c>
      <c r="V2356">
        <f t="shared" si="325"/>
        <v>8</v>
      </c>
      <c r="W2356" s="3">
        <f t="shared" si="326"/>
        <v>1.1904761904761904E-2</v>
      </c>
      <c r="X2356">
        <v>15</v>
      </c>
      <c r="Y2356" s="4">
        <v>6.5</v>
      </c>
      <c r="Z2356" s="4">
        <v>1.2</v>
      </c>
      <c r="AA2356" s="5">
        <v>30374.43</v>
      </c>
      <c r="AB2356" s="5">
        <f t="shared" si="327"/>
        <v>2278082.25</v>
      </c>
      <c r="AC2356" s="5">
        <v>23550.07</v>
      </c>
      <c r="AD2356" s="5">
        <f t="shared" si="328"/>
        <v>1978205.88</v>
      </c>
      <c r="AE2356" s="5">
        <v>136580.25</v>
      </c>
      <c r="AF2356" s="5">
        <v>37532.85</v>
      </c>
      <c r="AG2356" s="5">
        <v>7906.75</v>
      </c>
      <c r="AH2356" s="5">
        <v>1740</v>
      </c>
      <c r="AI2356" s="5">
        <v>3536.84</v>
      </c>
      <c r="AJ2356">
        <v>0</v>
      </c>
      <c r="AK2356" s="5">
        <v>0</v>
      </c>
      <c r="AL2356" s="5">
        <v>37058.699999999997</v>
      </c>
      <c r="AM2356" s="5">
        <v>78462.59</v>
      </c>
      <c r="AN2356">
        <v>4</v>
      </c>
      <c r="AO2356">
        <v>3</v>
      </c>
      <c r="AP2356" t="str">
        <f t="shared" si="329"/>
        <v>Yes</v>
      </c>
      <c r="AQ2356">
        <v>0</v>
      </c>
      <c r="AR2356" s="5">
        <f t="shared" si="330"/>
        <v>2281023.86</v>
      </c>
      <c r="AS2356" s="5">
        <f t="shared" si="331"/>
        <v>-2941.61</v>
      </c>
      <c r="AT2356" t="s">
        <v>59</v>
      </c>
      <c r="AU2356" t="s">
        <v>6164</v>
      </c>
      <c r="AV2356" t="s">
        <v>6165</v>
      </c>
      <c r="AW2356" t="s">
        <v>6166</v>
      </c>
      <c r="AX2356" t="s">
        <v>6184</v>
      </c>
      <c r="AY2356">
        <v>83</v>
      </c>
      <c r="AZ2356">
        <v>2</v>
      </c>
      <c r="BA2356">
        <v>43</v>
      </c>
      <c r="BB2356" t="s">
        <v>6180</v>
      </c>
      <c r="BC2356">
        <v>0</v>
      </c>
      <c r="BD2356">
        <v>0</v>
      </c>
      <c r="BE2356" t="s">
        <v>6169</v>
      </c>
      <c r="BF2356" t="s">
        <v>6170</v>
      </c>
      <c r="BG2356">
        <v>0</v>
      </c>
      <c r="BH2356" t="s">
        <v>6171</v>
      </c>
      <c r="BI2356">
        <v>40</v>
      </c>
      <c r="BJ2356" t="s">
        <v>6172</v>
      </c>
      <c r="BK2356">
        <v>0</v>
      </c>
      <c r="BL2356">
        <v>86</v>
      </c>
      <c r="BM2356" s="3">
        <f t="shared" si="332"/>
        <v>0.97674418604651159</v>
      </c>
    </row>
    <row r="2357" spans="1:65">
      <c r="A2357" t="s">
        <v>2490</v>
      </c>
      <c r="B2357" s="2">
        <v>45799</v>
      </c>
      <c r="C2357" t="s">
        <v>1632</v>
      </c>
      <c r="D2357" t="s">
        <v>2135</v>
      </c>
      <c r="E2357">
        <v>5</v>
      </c>
      <c r="F2357" t="s">
        <v>49</v>
      </c>
      <c r="G2357" t="s">
        <v>62</v>
      </c>
      <c r="H2357" t="s">
        <v>133</v>
      </c>
      <c r="I2357" t="s">
        <v>64</v>
      </c>
      <c r="J2357" t="s">
        <v>53</v>
      </c>
      <c r="K2357" t="s">
        <v>75</v>
      </c>
      <c r="L2357" t="s">
        <v>67</v>
      </c>
      <c r="M2357" t="s">
        <v>68</v>
      </c>
      <c r="N2357" t="s">
        <v>69</v>
      </c>
      <c r="O2357" t="s">
        <v>70</v>
      </c>
      <c r="P2357">
        <v>61</v>
      </c>
      <c r="Q2357">
        <v>64</v>
      </c>
      <c r="R2357">
        <v>63</v>
      </c>
      <c r="S2357">
        <v>6</v>
      </c>
      <c r="T2357">
        <f t="shared" si="324"/>
        <v>57</v>
      </c>
      <c r="U2357">
        <v>57</v>
      </c>
      <c r="V2357">
        <f t="shared" si="325"/>
        <v>0</v>
      </c>
      <c r="W2357" s="3">
        <f t="shared" si="326"/>
        <v>9.5238095238095233E-2</v>
      </c>
      <c r="X2357">
        <v>23</v>
      </c>
      <c r="Y2357" s="4">
        <v>2.7</v>
      </c>
      <c r="Z2357" s="4">
        <v>1</v>
      </c>
      <c r="AA2357" s="5">
        <v>35726.28</v>
      </c>
      <c r="AB2357" s="5">
        <f t="shared" si="327"/>
        <v>2036397.96</v>
      </c>
      <c r="AC2357" s="5">
        <v>21909.38</v>
      </c>
      <c r="AD2357" s="5">
        <f t="shared" si="328"/>
        <v>1380290.94</v>
      </c>
      <c r="AE2357" s="5">
        <v>105324.43</v>
      </c>
      <c r="AF2357" s="5">
        <v>29318.29</v>
      </c>
      <c r="AG2357" s="5">
        <v>34711.910000000003</v>
      </c>
      <c r="AH2357" s="5">
        <v>1450</v>
      </c>
      <c r="AI2357" s="5">
        <v>60331.85</v>
      </c>
      <c r="AJ2357">
        <v>2</v>
      </c>
      <c r="AK2357" s="5">
        <v>16677.599999999999</v>
      </c>
      <c r="AL2357" s="5">
        <v>0</v>
      </c>
      <c r="AM2357" s="5">
        <v>36295.25</v>
      </c>
      <c r="AN2357">
        <v>4</v>
      </c>
      <c r="AO2357">
        <v>4</v>
      </c>
      <c r="AP2357" t="str">
        <f t="shared" si="329"/>
        <v>Yes</v>
      </c>
      <c r="AQ2357">
        <v>2</v>
      </c>
      <c r="AR2357" s="5">
        <f t="shared" si="330"/>
        <v>1664400.27</v>
      </c>
      <c r="AS2357" s="5">
        <f t="shared" si="331"/>
        <v>371997.69</v>
      </c>
      <c r="AT2357" t="s">
        <v>1641</v>
      </c>
      <c r="AU2357" t="s">
        <v>6199</v>
      </c>
      <c r="AV2357" t="s">
        <v>6200</v>
      </c>
      <c r="AW2357" t="s">
        <v>6175</v>
      </c>
      <c r="AX2357" t="s">
        <v>6167</v>
      </c>
      <c r="AY2357">
        <v>61</v>
      </c>
      <c r="AZ2357">
        <v>0</v>
      </c>
      <c r="BA2357">
        <v>0</v>
      </c>
      <c r="BB2357" t="s">
        <v>6168</v>
      </c>
      <c r="BC2357">
        <v>0</v>
      </c>
      <c r="BD2357">
        <v>0</v>
      </c>
      <c r="BE2357" t="s">
        <v>6169</v>
      </c>
      <c r="BF2357" t="s">
        <v>6210</v>
      </c>
      <c r="BG2357">
        <v>1</v>
      </c>
      <c r="BH2357" t="s">
        <v>6186</v>
      </c>
      <c r="BI2357">
        <v>49</v>
      </c>
      <c r="BJ2357" t="s">
        <v>6172</v>
      </c>
      <c r="BK2357">
        <v>0</v>
      </c>
      <c r="BL2357">
        <v>70</v>
      </c>
      <c r="BM2357" s="3">
        <f t="shared" si="332"/>
        <v>0.9</v>
      </c>
    </row>
    <row r="2358" spans="1:65">
      <c r="A2358" t="s">
        <v>2491</v>
      </c>
      <c r="B2358" s="2">
        <v>45799</v>
      </c>
      <c r="C2358" t="s">
        <v>1632</v>
      </c>
      <c r="D2358" t="s">
        <v>2135</v>
      </c>
      <c r="E2358">
        <v>5</v>
      </c>
      <c r="F2358" t="s">
        <v>78</v>
      </c>
      <c r="G2358" t="s">
        <v>50</v>
      </c>
      <c r="H2358" t="s">
        <v>181</v>
      </c>
      <c r="I2358" t="s">
        <v>52</v>
      </c>
      <c r="J2358" t="s">
        <v>65</v>
      </c>
      <c r="K2358" t="s">
        <v>75</v>
      </c>
      <c r="L2358" t="s">
        <v>67</v>
      </c>
      <c r="M2358" t="s">
        <v>68</v>
      </c>
      <c r="N2358" t="s">
        <v>76</v>
      </c>
      <c r="O2358" t="s">
        <v>58</v>
      </c>
      <c r="P2358">
        <v>53</v>
      </c>
      <c r="Q2358">
        <v>56</v>
      </c>
      <c r="R2358">
        <v>55</v>
      </c>
      <c r="S2358">
        <v>4</v>
      </c>
      <c r="T2358">
        <f t="shared" si="324"/>
        <v>51</v>
      </c>
      <c r="U2358">
        <v>51</v>
      </c>
      <c r="V2358">
        <f t="shared" si="325"/>
        <v>0</v>
      </c>
      <c r="W2358" s="3">
        <f t="shared" si="326"/>
        <v>7.2727272727272724E-2</v>
      </c>
      <c r="X2358">
        <v>24</v>
      </c>
      <c r="Y2358" s="4">
        <v>2.5</v>
      </c>
      <c r="Z2358" s="4">
        <v>1.5</v>
      </c>
      <c r="AA2358" s="5">
        <v>52463.46</v>
      </c>
      <c r="AB2358" s="5">
        <f t="shared" si="327"/>
        <v>2675636.46</v>
      </c>
      <c r="AC2358" s="5">
        <v>32563.65</v>
      </c>
      <c r="AD2358" s="5">
        <f t="shared" si="328"/>
        <v>1791000.75</v>
      </c>
      <c r="AE2358" s="5">
        <v>126458.08</v>
      </c>
      <c r="AF2358" s="5">
        <v>36174.5</v>
      </c>
      <c r="AG2358" s="5">
        <v>34317.760000000002</v>
      </c>
      <c r="AH2358" s="5">
        <v>2175</v>
      </c>
      <c r="AI2358" s="5">
        <v>61559.25</v>
      </c>
      <c r="AJ2358">
        <v>1</v>
      </c>
      <c r="AK2358" s="5">
        <v>14031.19</v>
      </c>
      <c r="AL2358" s="5">
        <v>0</v>
      </c>
      <c r="AM2358" s="5">
        <v>31810</v>
      </c>
      <c r="AN2358">
        <v>4</v>
      </c>
      <c r="AO2358">
        <v>4</v>
      </c>
      <c r="AP2358" t="str">
        <f t="shared" si="329"/>
        <v>Yes</v>
      </c>
      <c r="AQ2358">
        <v>2</v>
      </c>
      <c r="AR2358" s="5">
        <f t="shared" si="330"/>
        <v>2097526.5299999998</v>
      </c>
      <c r="AS2358" s="5">
        <f t="shared" si="331"/>
        <v>578109.93000000005</v>
      </c>
      <c r="AT2358" t="s">
        <v>1641</v>
      </c>
      <c r="AU2358" t="s">
        <v>6199</v>
      </c>
      <c r="AV2358" t="s">
        <v>6200</v>
      </c>
      <c r="AW2358" t="s">
        <v>6175</v>
      </c>
      <c r="AX2358" t="s">
        <v>6167</v>
      </c>
      <c r="AY2358">
        <v>53</v>
      </c>
      <c r="AZ2358">
        <v>0</v>
      </c>
      <c r="BA2358">
        <v>0</v>
      </c>
      <c r="BB2358" t="s">
        <v>6168</v>
      </c>
      <c r="BC2358">
        <v>0</v>
      </c>
      <c r="BD2358">
        <v>0</v>
      </c>
      <c r="BE2358" t="s">
        <v>6169</v>
      </c>
      <c r="BF2358" t="s">
        <v>6212</v>
      </c>
      <c r="BG2358">
        <v>0</v>
      </c>
      <c r="BH2358" t="s">
        <v>6171</v>
      </c>
      <c r="BI2358">
        <v>25</v>
      </c>
      <c r="BJ2358" t="s">
        <v>6172</v>
      </c>
      <c r="BK2358">
        <v>0</v>
      </c>
      <c r="BL2358">
        <v>65</v>
      </c>
      <c r="BM2358" s="3">
        <f t="shared" si="332"/>
        <v>0.84615384615384615</v>
      </c>
    </row>
    <row r="2359" spans="1:65">
      <c r="A2359" t="s">
        <v>2492</v>
      </c>
      <c r="B2359" s="2">
        <v>45799</v>
      </c>
      <c r="C2359" t="s">
        <v>1632</v>
      </c>
      <c r="D2359" t="s">
        <v>2135</v>
      </c>
      <c r="E2359">
        <v>5</v>
      </c>
      <c r="F2359" t="s">
        <v>49</v>
      </c>
      <c r="G2359" t="s">
        <v>62</v>
      </c>
      <c r="H2359" t="s">
        <v>141</v>
      </c>
      <c r="I2359" t="s">
        <v>74</v>
      </c>
      <c r="J2359" t="s">
        <v>81</v>
      </c>
      <c r="K2359" t="s">
        <v>75</v>
      </c>
      <c r="L2359" t="s">
        <v>55</v>
      </c>
      <c r="M2359" t="s">
        <v>56</v>
      </c>
      <c r="N2359" t="s">
        <v>94</v>
      </c>
      <c r="O2359" t="s">
        <v>70</v>
      </c>
      <c r="P2359">
        <v>41</v>
      </c>
      <c r="Q2359">
        <v>43</v>
      </c>
      <c r="R2359">
        <v>42</v>
      </c>
      <c r="S2359">
        <v>1</v>
      </c>
      <c r="T2359">
        <f t="shared" si="324"/>
        <v>41</v>
      </c>
      <c r="U2359">
        <v>40</v>
      </c>
      <c r="V2359">
        <f t="shared" si="325"/>
        <v>1</v>
      </c>
      <c r="W2359" s="3">
        <f t="shared" si="326"/>
        <v>2.3809523809523808E-2</v>
      </c>
      <c r="X2359">
        <v>26</v>
      </c>
      <c r="Y2359" s="4">
        <v>6.6</v>
      </c>
      <c r="Z2359" s="4">
        <v>1.6</v>
      </c>
      <c r="AA2359" s="5">
        <v>78286.25</v>
      </c>
      <c r="AB2359" s="5">
        <f t="shared" si="327"/>
        <v>3131450</v>
      </c>
      <c r="AC2359" s="5">
        <v>52767.31</v>
      </c>
      <c r="AD2359" s="5">
        <f t="shared" si="328"/>
        <v>2216227.02</v>
      </c>
      <c r="AE2359" s="5">
        <v>129623.03</v>
      </c>
      <c r="AF2359" s="5">
        <v>37020.97</v>
      </c>
      <c r="AG2359" s="5">
        <v>8894.07</v>
      </c>
      <c r="AH2359" s="5">
        <v>2320</v>
      </c>
      <c r="AI2359" s="5">
        <v>7515.79</v>
      </c>
      <c r="AJ2359">
        <v>0</v>
      </c>
      <c r="AK2359" s="5">
        <v>0</v>
      </c>
      <c r="AL2359" s="5">
        <v>1589.34</v>
      </c>
      <c r="AM2359" s="5">
        <v>25984.47</v>
      </c>
      <c r="AN2359">
        <v>4</v>
      </c>
      <c r="AO2359">
        <v>4</v>
      </c>
      <c r="AP2359" t="str">
        <f t="shared" si="329"/>
        <v>Yes</v>
      </c>
      <c r="AQ2359">
        <v>1</v>
      </c>
      <c r="AR2359" s="5">
        <f t="shared" si="330"/>
        <v>2429174.69</v>
      </c>
      <c r="AS2359" s="5">
        <f t="shared" si="331"/>
        <v>702275.31</v>
      </c>
      <c r="AT2359" t="s">
        <v>59</v>
      </c>
      <c r="AU2359" t="s">
        <v>6164</v>
      </c>
      <c r="AV2359" t="s">
        <v>6165</v>
      </c>
      <c r="AW2359" t="s">
        <v>6166</v>
      </c>
      <c r="AX2359" t="s">
        <v>6167</v>
      </c>
      <c r="AY2359">
        <v>41</v>
      </c>
      <c r="AZ2359">
        <v>0</v>
      </c>
      <c r="BA2359">
        <v>11</v>
      </c>
      <c r="BB2359" t="s">
        <v>6191</v>
      </c>
      <c r="BC2359">
        <v>0</v>
      </c>
      <c r="BD2359">
        <v>0</v>
      </c>
      <c r="BE2359" t="s">
        <v>6169</v>
      </c>
      <c r="BF2359" t="s">
        <v>6170</v>
      </c>
      <c r="BG2359">
        <v>0</v>
      </c>
      <c r="BH2359" t="s">
        <v>6171</v>
      </c>
      <c r="BI2359">
        <v>21</v>
      </c>
      <c r="BJ2359" t="s">
        <v>6172</v>
      </c>
      <c r="BK2359">
        <v>0</v>
      </c>
      <c r="BL2359">
        <v>50</v>
      </c>
      <c r="BM2359" s="3">
        <f t="shared" si="332"/>
        <v>0.84</v>
      </c>
    </row>
    <row r="2360" spans="1:65">
      <c r="A2360" t="s">
        <v>2493</v>
      </c>
      <c r="B2360" s="2">
        <v>45799</v>
      </c>
      <c r="C2360" t="s">
        <v>1632</v>
      </c>
      <c r="D2360" t="s">
        <v>2135</v>
      </c>
      <c r="E2360">
        <v>5</v>
      </c>
      <c r="F2360" t="s">
        <v>49</v>
      </c>
      <c r="G2360" t="s">
        <v>62</v>
      </c>
      <c r="H2360" t="s">
        <v>133</v>
      </c>
      <c r="I2360" t="s">
        <v>52</v>
      </c>
      <c r="J2360" t="s">
        <v>65</v>
      </c>
      <c r="K2360" t="s">
        <v>66</v>
      </c>
      <c r="L2360" t="s">
        <v>55</v>
      </c>
      <c r="M2360" t="s">
        <v>56</v>
      </c>
      <c r="N2360" t="s">
        <v>109</v>
      </c>
      <c r="O2360" t="s">
        <v>70</v>
      </c>
      <c r="P2360">
        <v>49</v>
      </c>
      <c r="Q2360">
        <v>52</v>
      </c>
      <c r="R2360">
        <v>51</v>
      </c>
      <c r="S2360">
        <v>1</v>
      </c>
      <c r="T2360">
        <f t="shared" si="324"/>
        <v>50</v>
      </c>
      <c r="U2360">
        <v>48</v>
      </c>
      <c r="V2360">
        <f t="shared" si="325"/>
        <v>2</v>
      </c>
      <c r="W2360" s="3">
        <f t="shared" si="326"/>
        <v>1.9607843137254902E-2</v>
      </c>
      <c r="X2360">
        <v>55</v>
      </c>
      <c r="Y2360" s="4">
        <v>8.6999999999999993</v>
      </c>
      <c r="Z2360" s="4">
        <v>2.2999999999999998</v>
      </c>
      <c r="AA2360" s="5">
        <v>49260.84</v>
      </c>
      <c r="AB2360" s="5">
        <f t="shared" si="327"/>
        <v>2364520.3199999998</v>
      </c>
      <c r="AC2360" s="5">
        <v>35042.15</v>
      </c>
      <c r="AD2360" s="5">
        <f t="shared" si="328"/>
        <v>1787149.65</v>
      </c>
      <c r="AE2360" s="5">
        <v>116976.15</v>
      </c>
      <c r="AF2360" s="5">
        <v>33690.15</v>
      </c>
      <c r="AG2360" s="5">
        <v>11233.59</v>
      </c>
      <c r="AH2360" s="5">
        <v>3335</v>
      </c>
      <c r="AI2360" s="5">
        <v>5100</v>
      </c>
      <c r="AJ2360">
        <v>0</v>
      </c>
      <c r="AK2360" s="5">
        <v>0</v>
      </c>
      <c r="AL2360" s="5">
        <v>2188.34</v>
      </c>
      <c r="AM2360" s="5">
        <v>67919.89</v>
      </c>
      <c r="AN2360">
        <v>8</v>
      </c>
      <c r="AO2360">
        <v>9</v>
      </c>
      <c r="AP2360" t="str">
        <f t="shared" si="329"/>
        <v>No</v>
      </c>
      <c r="AQ2360">
        <v>2</v>
      </c>
      <c r="AR2360" s="5">
        <f t="shared" si="330"/>
        <v>2027592.77</v>
      </c>
      <c r="AS2360" s="5">
        <f t="shared" si="331"/>
        <v>336927.55</v>
      </c>
      <c r="AT2360" t="s">
        <v>59</v>
      </c>
      <c r="AU2360" t="s">
        <v>6164</v>
      </c>
      <c r="AV2360" t="s">
        <v>6165</v>
      </c>
      <c r="AW2360" t="s">
        <v>6166</v>
      </c>
      <c r="AX2360" t="s">
        <v>6202</v>
      </c>
      <c r="AY2360">
        <v>49</v>
      </c>
      <c r="AZ2360">
        <v>0</v>
      </c>
      <c r="BA2360">
        <v>21</v>
      </c>
      <c r="BB2360" t="s">
        <v>6180</v>
      </c>
      <c r="BC2360">
        <v>1</v>
      </c>
      <c r="BD2360">
        <v>0</v>
      </c>
      <c r="BE2360" t="s">
        <v>6178</v>
      </c>
      <c r="BF2360" t="s">
        <v>6170</v>
      </c>
      <c r="BG2360">
        <v>3</v>
      </c>
      <c r="BH2360" t="s">
        <v>6206</v>
      </c>
      <c r="BI2360">
        <v>49</v>
      </c>
      <c r="BJ2360" t="s">
        <v>6193</v>
      </c>
      <c r="BK2360">
        <v>1</v>
      </c>
      <c r="BL2360">
        <v>63</v>
      </c>
      <c r="BM2360" s="3">
        <f t="shared" si="332"/>
        <v>0.80952380952380953</v>
      </c>
    </row>
    <row r="2361" spans="1:65">
      <c r="A2361" t="s">
        <v>2494</v>
      </c>
      <c r="B2361" s="2">
        <v>45799</v>
      </c>
      <c r="C2361" t="s">
        <v>1632</v>
      </c>
      <c r="D2361" t="s">
        <v>2135</v>
      </c>
      <c r="E2361">
        <v>5</v>
      </c>
      <c r="F2361" t="s">
        <v>72</v>
      </c>
      <c r="G2361" t="s">
        <v>50</v>
      </c>
      <c r="H2361" t="s">
        <v>138</v>
      </c>
      <c r="I2361" t="s">
        <v>64</v>
      </c>
      <c r="J2361" t="s">
        <v>53</v>
      </c>
      <c r="K2361" t="s">
        <v>75</v>
      </c>
      <c r="L2361" t="s">
        <v>92</v>
      </c>
      <c r="M2361" t="s">
        <v>56</v>
      </c>
      <c r="N2361" t="s">
        <v>94</v>
      </c>
      <c r="O2361" t="s">
        <v>58</v>
      </c>
      <c r="P2361">
        <v>63</v>
      </c>
      <c r="Q2361">
        <v>64</v>
      </c>
      <c r="R2361">
        <v>64</v>
      </c>
      <c r="S2361">
        <v>1</v>
      </c>
      <c r="T2361">
        <f t="shared" si="324"/>
        <v>63</v>
      </c>
      <c r="U2361">
        <v>63</v>
      </c>
      <c r="V2361">
        <f t="shared" si="325"/>
        <v>0</v>
      </c>
      <c r="W2361" s="3">
        <f t="shared" si="326"/>
        <v>1.5625E-2</v>
      </c>
      <c r="X2361">
        <v>24</v>
      </c>
      <c r="Y2361" s="4">
        <v>4.9000000000000004</v>
      </c>
      <c r="Z2361" s="4">
        <v>1.5</v>
      </c>
      <c r="AA2361" s="5">
        <v>36017.699999999997</v>
      </c>
      <c r="AB2361" s="5">
        <f t="shared" si="327"/>
        <v>2269115.1</v>
      </c>
      <c r="AC2361" s="5">
        <v>23857.51</v>
      </c>
      <c r="AD2361" s="5">
        <f t="shared" si="328"/>
        <v>1526880.64</v>
      </c>
      <c r="AE2361" s="5">
        <v>105676.15</v>
      </c>
      <c r="AF2361" s="5">
        <v>28502.81</v>
      </c>
      <c r="AG2361" s="5">
        <v>9135.2099999999991</v>
      </c>
      <c r="AH2361" s="5">
        <v>2175</v>
      </c>
      <c r="AI2361" s="5">
        <v>3531.03</v>
      </c>
      <c r="AJ2361">
        <v>0</v>
      </c>
      <c r="AK2361" s="5">
        <v>0</v>
      </c>
      <c r="AL2361" s="5">
        <v>0</v>
      </c>
      <c r="AM2361" s="5">
        <v>40948.22</v>
      </c>
      <c r="AN2361">
        <v>4</v>
      </c>
      <c r="AO2361">
        <v>3</v>
      </c>
      <c r="AP2361" t="str">
        <f t="shared" si="329"/>
        <v>Yes</v>
      </c>
      <c r="AQ2361">
        <v>1</v>
      </c>
      <c r="AR2361" s="5">
        <f t="shared" si="330"/>
        <v>1716849.06</v>
      </c>
      <c r="AS2361" s="5">
        <f t="shared" si="331"/>
        <v>552266.04</v>
      </c>
      <c r="AT2361" t="s">
        <v>59</v>
      </c>
      <c r="AU2361" t="s">
        <v>6164</v>
      </c>
      <c r="AV2361" t="s">
        <v>6165</v>
      </c>
      <c r="AW2361" t="s">
        <v>6166</v>
      </c>
      <c r="AX2361" t="s">
        <v>6184</v>
      </c>
      <c r="AY2361">
        <v>63</v>
      </c>
      <c r="AZ2361">
        <v>0</v>
      </c>
      <c r="BA2361">
        <v>0</v>
      </c>
      <c r="BB2361" t="s">
        <v>6168</v>
      </c>
      <c r="BC2361">
        <v>0</v>
      </c>
      <c r="BD2361">
        <v>0</v>
      </c>
      <c r="BE2361" t="s">
        <v>6169</v>
      </c>
      <c r="BF2361" t="s">
        <v>6170</v>
      </c>
      <c r="BG2361">
        <v>1</v>
      </c>
      <c r="BH2361" t="s">
        <v>6179</v>
      </c>
      <c r="BI2361">
        <v>42</v>
      </c>
      <c r="BJ2361" t="s">
        <v>6172</v>
      </c>
      <c r="BK2361">
        <v>0</v>
      </c>
      <c r="BL2361">
        <v>71</v>
      </c>
      <c r="BM2361" s="3">
        <f t="shared" si="332"/>
        <v>0.90140845070422537</v>
      </c>
    </row>
    <row r="2362" spans="1:65">
      <c r="A2362" t="s">
        <v>2495</v>
      </c>
      <c r="B2362" s="2">
        <v>45799</v>
      </c>
      <c r="C2362" t="s">
        <v>1632</v>
      </c>
      <c r="D2362" t="s">
        <v>2135</v>
      </c>
      <c r="E2362">
        <v>5</v>
      </c>
      <c r="F2362" t="s">
        <v>49</v>
      </c>
      <c r="G2362" t="s">
        <v>79</v>
      </c>
      <c r="H2362" t="s">
        <v>111</v>
      </c>
      <c r="I2362" t="s">
        <v>74</v>
      </c>
      <c r="J2362" t="s">
        <v>53</v>
      </c>
      <c r="K2362" t="s">
        <v>75</v>
      </c>
      <c r="L2362" t="s">
        <v>87</v>
      </c>
      <c r="M2362" t="s">
        <v>56</v>
      </c>
      <c r="N2362" t="s">
        <v>57</v>
      </c>
      <c r="O2362" t="s">
        <v>58</v>
      </c>
      <c r="P2362">
        <v>68</v>
      </c>
      <c r="Q2362">
        <v>72</v>
      </c>
      <c r="R2362">
        <v>71</v>
      </c>
      <c r="S2362">
        <v>2</v>
      </c>
      <c r="T2362">
        <f t="shared" si="324"/>
        <v>69</v>
      </c>
      <c r="U2362">
        <v>65</v>
      </c>
      <c r="V2362">
        <f t="shared" si="325"/>
        <v>4</v>
      </c>
      <c r="W2362" s="3">
        <f t="shared" si="326"/>
        <v>2.8169014084507043E-2</v>
      </c>
      <c r="X2362">
        <v>31</v>
      </c>
      <c r="Y2362" s="4">
        <v>3.1</v>
      </c>
      <c r="Z2362" s="4">
        <v>1.9</v>
      </c>
      <c r="AA2362" s="5">
        <v>36279.53</v>
      </c>
      <c r="AB2362" s="5">
        <f t="shared" si="327"/>
        <v>2358169.4500000002</v>
      </c>
      <c r="AC2362" s="5">
        <v>24052.49</v>
      </c>
      <c r="AD2362" s="5">
        <f t="shared" si="328"/>
        <v>1707726.79</v>
      </c>
      <c r="AE2362" s="5">
        <v>121824.9</v>
      </c>
      <c r="AF2362" s="5">
        <v>32473.06</v>
      </c>
      <c r="AG2362" s="5">
        <v>9199.4500000000007</v>
      </c>
      <c r="AH2362" s="5">
        <v>2755</v>
      </c>
      <c r="AI2362" s="5">
        <v>7100</v>
      </c>
      <c r="AJ2362">
        <v>0</v>
      </c>
      <c r="AK2362" s="5">
        <v>0</v>
      </c>
      <c r="AL2362" s="5">
        <v>2997.78</v>
      </c>
      <c r="AM2362" s="5">
        <v>43395.29</v>
      </c>
      <c r="AN2362">
        <v>4</v>
      </c>
      <c r="AO2362">
        <v>4</v>
      </c>
      <c r="AP2362" t="str">
        <f t="shared" si="329"/>
        <v>Yes</v>
      </c>
      <c r="AQ2362">
        <v>1</v>
      </c>
      <c r="AR2362" s="5">
        <f t="shared" si="330"/>
        <v>1927472.27</v>
      </c>
      <c r="AS2362" s="5">
        <f t="shared" si="331"/>
        <v>430697.18</v>
      </c>
      <c r="AT2362" t="s">
        <v>59</v>
      </c>
      <c r="AU2362" t="s">
        <v>6164</v>
      </c>
      <c r="AV2362" t="s">
        <v>6165</v>
      </c>
      <c r="AW2362" t="s">
        <v>6166</v>
      </c>
      <c r="AX2362" t="s">
        <v>6167</v>
      </c>
      <c r="AY2362">
        <v>71</v>
      </c>
      <c r="AZ2362">
        <v>0</v>
      </c>
      <c r="BA2362">
        <v>30</v>
      </c>
      <c r="BB2362" t="s">
        <v>6180</v>
      </c>
      <c r="BC2362">
        <v>0</v>
      </c>
      <c r="BD2362">
        <v>0</v>
      </c>
      <c r="BE2362" t="s">
        <v>6169</v>
      </c>
      <c r="BF2362" t="s">
        <v>6170</v>
      </c>
      <c r="BG2362">
        <v>1</v>
      </c>
      <c r="BH2362" t="s">
        <v>6179</v>
      </c>
      <c r="BI2362">
        <v>45</v>
      </c>
      <c r="BJ2362" t="s">
        <v>6172</v>
      </c>
      <c r="BK2362">
        <v>0</v>
      </c>
      <c r="BL2362">
        <v>78</v>
      </c>
      <c r="BM2362" s="3">
        <f t="shared" si="332"/>
        <v>0.91025641025641024</v>
      </c>
    </row>
    <row r="2363" spans="1:65">
      <c r="A2363" t="s">
        <v>2496</v>
      </c>
      <c r="B2363" s="2">
        <v>45799</v>
      </c>
      <c r="C2363" t="s">
        <v>1632</v>
      </c>
      <c r="D2363" t="s">
        <v>2135</v>
      </c>
      <c r="E2363">
        <v>5</v>
      </c>
      <c r="F2363" t="s">
        <v>49</v>
      </c>
      <c r="G2363" t="s">
        <v>79</v>
      </c>
      <c r="H2363" t="s">
        <v>260</v>
      </c>
      <c r="I2363" t="s">
        <v>52</v>
      </c>
      <c r="J2363" t="s">
        <v>53</v>
      </c>
      <c r="K2363" t="s">
        <v>75</v>
      </c>
      <c r="L2363" t="s">
        <v>55</v>
      </c>
      <c r="M2363" t="s">
        <v>56</v>
      </c>
      <c r="N2363" t="s">
        <v>94</v>
      </c>
      <c r="O2363" t="s">
        <v>82</v>
      </c>
      <c r="P2363">
        <v>70</v>
      </c>
      <c r="Q2363">
        <v>74</v>
      </c>
      <c r="R2363">
        <v>71</v>
      </c>
      <c r="S2363">
        <v>3</v>
      </c>
      <c r="T2363">
        <f t="shared" si="324"/>
        <v>68</v>
      </c>
      <c r="U2363">
        <v>68</v>
      </c>
      <c r="V2363">
        <f t="shared" si="325"/>
        <v>0</v>
      </c>
      <c r="W2363" s="3">
        <f t="shared" si="326"/>
        <v>4.2253521126760563E-2</v>
      </c>
      <c r="X2363">
        <v>136</v>
      </c>
      <c r="Y2363" s="4">
        <v>5</v>
      </c>
      <c r="Z2363" s="4">
        <v>5.7</v>
      </c>
      <c r="AA2363" s="5">
        <v>35746.74</v>
      </c>
      <c r="AB2363" s="5">
        <f t="shared" si="327"/>
        <v>2430778.3199999998</v>
      </c>
      <c r="AC2363" s="5">
        <v>23618.95</v>
      </c>
      <c r="AD2363" s="5">
        <f t="shared" si="328"/>
        <v>1676945.45</v>
      </c>
      <c r="AE2363" s="5">
        <v>127536.92</v>
      </c>
      <c r="AF2363" s="5">
        <v>39269.120000000003</v>
      </c>
      <c r="AG2363" s="5">
        <v>84775.43</v>
      </c>
      <c r="AH2363" s="5">
        <v>27309.5</v>
      </c>
      <c r="AI2363" s="5">
        <v>10650</v>
      </c>
      <c r="AJ2363">
        <v>0</v>
      </c>
      <c r="AK2363" s="5">
        <v>0</v>
      </c>
      <c r="AL2363" s="5">
        <v>0</v>
      </c>
      <c r="AM2363" s="5">
        <v>44220.1</v>
      </c>
      <c r="AN2363">
        <v>4</v>
      </c>
      <c r="AO2363">
        <v>2</v>
      </c>
      <c r="AP2363" t="str">
        <f t="shared" si="329"/>
        <v>Yes</v>
      </c>
      <c r="AQ2363">
        <v>1</v>
      </c>
      <c r="AR2363" s="5">
        <f t="shared" si="330"/>
        <v>2010706.52</v>
      </c>
      <c r="AS2363" s="5">
        <f t="shared" si="331"/>
        <v>420071.8</v>
      </c>
      <c r="AT2363" t="s">
        <v>116</v>
      </c>
      <c r="AU2363" t="s">
        <v>6164</v>
      </c>
      <c r="AV2363" t="s">
        <v>6165</v>
      </c>
      <c r="AW2363" t="s">
        <v>6166</v>
      </c>
      <c r="AX2363" t="s">
        <v>6202</v>
      </c>
      <c r="AY2363">
        <v>73</v>
      </c>
      <c r="AZ2363">
        <v>0</v>
      </c>
      <c r="BA2363">
        <v>0</v>
      </c>
      <c r="BB2363" t="s">
        <v>6168</v>
      </c>
      <c r="BC2363">
        <v>0</v>
      </c>
      <c r="BD2363">
        <v>0</v>
      </c>
      <c r="BE2363" t="s">
        <v>6169</v>
      </c>
      <c r="BF2363" t="s">
        <v>6176</v>
      </c>
      <c r="BG2363">
        <v>5</v>
      </c>
      <c r="BH2363" t="s">
        <v>6211</v>
      </c>
      <c r="BI2363">
        <v>101</v>
      </c>
      <c r="BJ2363" t="s">
        <v>6193</v>
      </c>
      <c r="BK2363">
        <v>0</v>
      </c>
      <c r="BL2363">
        <v>80</v>
      </c>
      <c r="BM2363" s="3">
        <f t="shared" si="332"/>
        <v>0.88749999999999996</v>
      </c>
    </row>
    <row r="2364" spans="1:65">
      <c r="A2364" t="s">
        <v>2497</v>
      </c>
      <c r="B2364" s="2">
        <v>45800</v>
      </c>
      <c r="C2364" t="s">
        <v>1632</v>
      </c>
      <c r="D2364" t="s">
        <v>2135</v>
      </c>
      <c r="E2364">
        <v>5</v>
      </c>
      <c r="F2364" t="s">
        <v>49</v>
      </c>
      <c r="G2364" t="s">
        <v>79</v>
      </c>
      <c r="H2364" t="s">
        <v>106</v>
      </c>
      <c r="I2364" t="s">
        <v>74</v>
      </c>
      <c r="J2364" t="s">
        <v>53</v>
      </c>
      <c r="K2364" t="s">
        <v>66</v>
      </c>
      <c r="L2364" t="s">
        <v>87</v>
      </c>
      <c r="M2364" t="s">
        <v>56</v>
      </c>
      <c r="N2364" t="s">
        <v>69</v>
      </c>
      <c r="O2364" t="s">
        <v>82</v>
      </c>
      <c r="P2364">
        <v>77</v>
      </c>
      <c r="Q2364">
        <v>81</v>
      </c>
      <c r="R2364">
        <v>77</v>
      </c>
      <c r="S2364">
        <v>2</v>
      </c>
      <c r="T2364">
        <f t="shared" si="324"/>
        <v>75</v>
      </c>
      <c r="U2364">
        <v>75</v>
      </c>
      <c r="V2364">
        <f t="shared" si="325"/>
        <v>0</v>
      </c>
      <c r="W2364" s="3">
        <f t="shared" si="326"/>
        <v>2.5974025974025976E-2</v>
      </c>
      <c r="X2364">
        <v>24</v>
      </c>
      <c r="Y2364" s="4">
        <v>3.7</v>
      </c>
      <c r="Z2364" s="4">
        <v>1</v>
      </c>
      <c r="AA2364" s="5">
        <v>30363.32</v>
      </c>
      <c r="AB2364" s="5">
        <f t="shared" si="327"/>
        <v>2277249</v>
      </c>
      <c r="AC2364" s="5">
        <v>24138.06</v>
      </c>
      <c r="AD2364" s="5">
        <f t="shared" si="328"/>
        <v>1858630.62</v>
      </c>
      <c r="AE2364" s="5">
        <v>129471.6</v>
      </c>
      <c r="AF2364" s="5">
        <v>35144.51</v>
      </c>
      <c r="AG2364" s="5">
        <v>9024.14</v>
      </c>
      <c r="AH2364" s="5">
        <v>1450</v>
      </c>
      <c r="AI2364" s="5">
        <v>7040</v>
      </c>
      <c r="AJ2364">
        <v>0</v>
      </c>
      <c r="AK2364" s="5">
        <v>0</v>
      </c>
      <c r="AL2364" s="5">
        <v>31740.84</v>
      </c>
      <c r="AM2364" s="5">
        <v>80962.44</v>
      </c>
      <c r="AN2364">
        <v>4</v>
      </c>
      <c r="AO2364">
        <v>3</v>
      </c>
      <c r="AP2364" t="str">
        <f t="shared" si="329"/>
        <v>Yes</v>
      </c>
      <c r="AQ2364">
        <v>1</v>
      </c>
      <c r="AR2364" s="5">
        <f t="shared" si="330"/>
        <v>2153464.15</v>
      </c>
      <c r="AS2364" s="5">
        <f t="shared" si="331"/>
        <v>123784.85</v>
      </c>
      <c r="AT2364" t="s">
        <v>59</v>
      </c>
      <c r="AU2364" t="s">
        <v>6164</v>
      </c>
      <c r="AV2364" t="s">
        <v>6165</v>
      </c>
      <c r="AW2364" t="s">
        <v>6166</v>
      </c>
      <c r="AX2364" t="s">
        <v>6167</v>
      </c>
      <c r="AY2364">
        <v>79</v>
      </c>
      <c r="AZ2364">
        <v>2</v>
      </c>
      <c r="BA2364">
        <v>0</v>
      </c>
      <c r="BB2364" t="s">
        <v>6168</v>
      </c>
      <c r="BC2364">
        <v>0</v>
      </c>
      <c r="BD2364">
        <v>0</v>
      </c>
      <c r="BE2364" t="s">
        <v>6169</v>
      </c>
      <c r="BF2364" t="s">
        <v>6170</v>
      </c>
      <c r="BG2364">
        <v>4</v>
      </c>
      <c r="BH2364" t="s">
        <v>6208</v>
      </c>
      <c r="BI2364">
        <v>80</v>
      </c>
      <c r="BJ2364" t="s">
        <v>6193</v>
      </c>
      <c r="BK2364">
        <v>0</v>
      </c>
      <c r="BL2364">
        <v>85</v>
      </c>
      <c r="BM2364" s="3">
        <f t="shared" si="332"/>
        <v>0.90588235294117647</v>
      </c>
    </row>
    <row r="2365" spans="1:65">
      <c r="A2365" t="s">
        <v>2498</v>
      </c>
      <c r="B2365" s="2">
        <v>45800</v>
      </c>
      <c r="C2365" t="s">
        <v>1632</v>
      </c>
      <c r="D2365" t="s">
        <v>2135</v>
      </c>
      <c r="E2365">
        <v>5</v>
      </c>
      <c r="F2365" t="s">
        <v>72</v>
      </c>
      <c r="G2365" t="s">
        <v>50</v>
      </c>
      <c r="H2365" t="s">
        <v>179</v>
      </c>
      <c r="I2365" t="s">
        <v>52</v>
      </c>
      <c r="J2365" t="s">
        <v>65</v>
      </c>
      <c r="K2365" t="s">
        <v>54</v>
      </c>
      <c r="L2365" t="s">
        <v>55</v>
      </c>
      <c r="M2365" t="s">
        <v>56</v>
      </c>
      <c r="N2365" t="s">
        <v>57</v>
      </c>
      <c r="O2365" t="s">
        <v>120</v>
      </c>
      <c r="P2365">
        <v>66</v>
      </c>
      <c r="Q2365">
        <v>69</v>
      </c>
      <c r="R2365">
        <v>69</v>
      </c>
      <c r="S2365">
        <v>1</v>
      </c>
      <c r="T2365">
        <f t="shared" si="324"/>
        <v>68</v>
      </c>
      <c r="U2365">
        <v>64</v>
      </c>
      <c r="V2365">
        <f t="shared" si="325"/>
        <v>4</v>
      </c>
      <c r="W2365" s="3">
        <f t="shared" si="326"/>
        <v>1.4492753623188406E-2</v>
      </c>
      <c r="X2365">
        <v>23</v>
      </c>
      <c r="Y2365" s="4">
        <v>2.1</v>
      </c>
      <c r="Z2365" s="4">
        <v>1.3</v>
      </c>
      <c r="AA2365" s="5">
        <v>56407.23</v>
      </c>
      <c r="AB2365" s="5">
        <f t="shared" si="327"/>
        <v>3610062.72</v>
      </c>
      <c r="AC2365" s="5">
        <v>35088.17</v>
      </c>
      <c r="AD2365" s="5">
        <f t="shared" si="328"/>
        <v>2421083.73</v>
      </c>
      <c r="AE2365" s="5">
        <v>160402.72</v>
      </c>
      <c r="AF2365" s="5">
        <v>43037.95</v>
      </c>
      <c r="AG2365" s="5">
        <v>8559.1299999999992</v>
      </c>
      <c r="AH2365" s="5">
        <v>1885</v>
      </c>
      <c r="AI2365" s="5">
        <v>5119.3500000000004</v>
      </c>
      <c r="AJ2365">
        <v>0</v>
      </c>
      <c r="AK2365" s="5">
        <v>0</v>
      </c>
      <c r="AL2365" s="5">
        <v>4275.28</v>
      </c>
      <c r="AM2365" s="5">
        <v>44486.43</v>
      </c>
      <c r="AN2365">
        <v>4</v>
      </c>
      <c r="AO2365">
        <v>3</v>
      </c>
      <c r="AP2365" t="str">
        <f t="shared" si="329"/>
        <v>Yes</v>
      </c>
      <c r="AQ2365">
        <v>1</v>
      </c>
      <c r="AR2365" s="5">
        <f t="shared" si="330"/>
        <v>2688849.59</v>
      </c>
      <c r="AS2365" s="5">
        <f t="shared" si="331"/>
        <v>921213.13</v>
      </c>
      <c r="AT2365" t="s">
        <v>59</v>
      </c>
      <c r="AU2365" t="s">
        <v>6164</v>
      </c>
      <c r="AV2365" t="s">
        <v>6165</v>
      </c>
      <c r="AW2365" t="s">
        <v>6166</v>
      </c>
      <c r="AX2365" t="s">
        <v>6184</v>
      </c>
      <c r="AY2365">
        <v>68</v>
      </c>
      <c r="AZ2365">
        <v>1</v>
      </c>
      <c r="BA2365">
        <v>28</v>
      </c>
      <c r="BB2365" t="s">
        <v>6180</v>
      </c>
      <c r="BC2365">
        <v>0</v>
      </c>
      <c r="BD2365">
        <v>0</v>
      </c>
      <c r="BE2365" t="s">
        <v>6169</v>
      </c>
      <c r="BF2365" t="s">
        <v>6170</v>
      </c>
      <c r="BG2365">
        <v>0</v>
      </c>
      <c r="BH2365" t="s">
        <v>6171</v>
      </c>
      <c r="BI2365">
        <v>44</v>
      </c>
      <c r="BJ2365" t="s">
        <v>6172</v>
      </c>
      <c r="BK2365">
        <v>0</v>
      </c>
      <c r="BL2365">
        <v>73</v>
      </c>
      <c r="BM2365" s="3">
        <f t="shared" si="332"/>
        <v>0.9452054794520548</v>
      </c>
    </row>
    <row r="2366" spans="1:65">
      <c r="A2366" t="s">
        <v>2499</v>
      </c>
      <c r="B2366" s="2">
        <v>45800</v>
      </c>
      <c r="C2366" t="s">
        <v>1632</v>
      </c>
      <c r="D2366" t="s">
        <v>2135</v>
      </c>
      <c r="E2366">
        <v>5</v>
      </c>
      <c r="F2366" t="s">
        <v>49</v>
      </c>
      <c r="G2366" t="s">
        <v>79</v>
      </c>
      <c r="H2366" t="s">
        <v>106</v>
      </c>
      <c r="I2366" t="s">
        <v>64</v>
      </c>
      <c r="J2366" t="s">
        <v>53</v>
      </c>
      <c r="K2366" t="s">
        <v>75</v>
      </c>
      <c r="L2366" t="s">
        <v>55</v>
      </c>
      <c r="M2366" t="s">
        <v>56</v>
      </c>
      <c r="N2366" t="s">
        <v>69</v>
      </c>
      <c r="O2366" t="s">
        <v>70</v>
      </c>
      <c r="P2366">
        <v>67</v>
      </c>
      <c r="Q2366">
        <v>70</v>
      </c>
      <c r="R2366">
        <v>69</v>
      </c>
      <c r="S2366">
        <v>2</v>
      </c>
      <c r="T2366">
        <f t="shared" si="324"/>
        <v>67</v>
      </c>
      <c r="U2366">
        <v>66</v>
      </c>
      <c r="V2366">
        <f t="shared" si="325"/>
        <v>1</v>
      </c>
      <c r="W2366" s="3">
        <f t="shared" si="326"/>
        <v>2.8985507246376812E-2</v>
      </c>
      <c r="X2366">
        <v>47</v>
      </c>
      <c r="Y2366" s="4">
        <v>2.7</v>
      </c>
      <c r="Z2366" s="4">
        <v>2.2999999999999998</v>
      </c>
      <c r="AA2366" s="5">
        <v>35868.31</v>
      </c>
      <c r="AB2366" s="5">
        <f t="shared" si="327"/>
        <v>2367308.46</v>
      </c>
      <c r="AC2366" s="5">
        <v>23617.61</v>
      </c>
      <c r="AD2366" s="5">
        <f t="shared" si="328"/>
        <v>1629615.09</v>
      </c>
      <c r="AE2366" s="5">
        <v>115433.42</v>
      </c>
      <c r="AF2366" s="5">
        <v>33822.29</v>
      </c>
      <c r="AG2366" s="5">
        <v>12065.2</v>
      </c>
      <c r="AH2366" s="5">
        <v>3335</v>
      </c>
      <c r="AI2366" s="5">
        <v>7122.58</v>
      </c>
      <c r="AJ2366">
        <v>0</v>
      </c>
      <c r="AK2366" s="5">
        <v>0</v>
      </c>
      <c r="AL2366" s="5">
        <v>723.74</v>
      </c>
      <c r="AM2366" s="5">
        <v>42636.21</v>
      </c>
      <c r="AN2366">
        <v>4</v>
      </c>
      <c r="AO2366">
        <v>3</v>
      </c>
      <c r="AP2366" t="str">
        <f t="shared" si="329"/>
        <v>Yes</v>
      </c>
      <c r="AQ2366">
        <v>1</v>
      </c>
      <c r="AR2366" s="5">
        <f t="shared" si="330"/>
        <v>1844753.53</v>
      </c>
      <c r="AS2366" s="5">
        <f t="shared" si="331"/>
        <v>522554.93</v>
      </c>
      <c r="AT2366" t="s">
        <v>59</v>
      </c>
      <c r="AU2366" t="s">
        <v>6164</v>
      </c>
      <c r="AV2366" t="s">
        <v>6165</v>
      </c>
      <c r="AW2366" t="s">
        <v>6166</v>
      </c>
      <c r="AX2366" t="s">
        <v>6167</v>
      </c>
      <c r="AY2366">
        <v>74</v>
      </c>
      <c r="AZ2366">
        <v>4</v>
      </c>
      <c r="BA2366">
        <v>18</v>
      </c>
      <c r="BB2366" t="s">
        <v>6185</v>
      </c>
      <c r="BC2366">
        <v>0</v>
      </c>
      <c r="BD2366">
        <v>0</v>
      </c>
      <c r="BE2366" t="s">
        <v>6169</v>
      </c>
      <c r="BF2366" t="s">
        <v>6170</v>
      </c>
      <c r="BG2366">
        <v>3</v>
      </c>
      <c r="BH2366" t="s">
        <v>6208</v>
      </c>
      <c r="BI2366">
        <v>135</v>
      </c>
      <c r="BJ2366" t="s">
        <v>6193</v>
      </c>
      <c r="BK2366">
        <v>0</v>
      </c>
      <c r="BL2366">
        <v>77</v>
      </c>
      <c r="BM2366" s="3">
        <f t="shared" si="332"/>
        <v>0.89610389610389607</v>
      </c>
    </row>
    <row r="2367" spans="1:65">
      <c r="A2367" t="s">
        <v>2500</v>
      </c>
      <c r="B2367" s="2">
        <v>45800</v>
      </c>
      <c r="C2367" t="s">
        <v>1632</v>
      </c>
      <c r="D2367" t="s">
        <v>2135</v>
      </c>
      <c r="E2367">
        <v>5</v>
      </c>
      <c r="F2367" t="s">
        <v>72</v>
      </c>
      <c r="G2367" t="s">
        <v>79</v>
      </c>
      <c r="H2367" t="s">
        <v>159</v>
      </c>
      <c r="I2367" t="s">
        <v>52</v>
      </c>
      <c r="J2367" t="s">
        <v>53</v>
      </c>
      <c r="K2367" t="s">
        <v>75</v>
      </c>
      <c r="L2367" t="s">
        <v>87</v>
      </c>
      <c r="M2367" t="s">
        <v>56</v>
      </c>
      <c r="N2367" t="s">
        <v>109</v>
      </c>
      <c r="O2367" t="s">
        <v>70</v>
      </c>
      <c r="P2367">
        <v>84</v>
      </c>
      <c r="Q2367">
        <v>85</v>
      </c>
      <c r="R2367">
        <v>84</v>
      </c>
      <c r="S2367">
        <v>1</v>
      </c>
      <c r="T2367">
        <f t="shared" si="324"/>
        <v>83</v>
      </c>
      <c r="U2367">
        <v>81</v>
      </c>
      <c r="V2367">
        <f t="shared" si="325"/>
        <v>2</v>
      </c>
      <c r="W2367" s="3">
        <f t="shared" si="326"/>
        <v>1.1904761904761904E-2</v>
      </c>
      <c r="X2367">
        <v>28</v>
      </c>
      <c r="Y2367" s="4">
        <v>1.7</v>
      </c>
      <c r="Z2367" s="4">
        <v>1</v>
      </c>
      <c r="AA2367" s="5">
        <v>35633.699999999997</v>
      </c>
      <c r="AB2367" s="5">
        <f t="shared" si="327"/>
        <v>2886329.7</v>
      </c>
      <c r="AC2367" s="5">
        <v>23998.36</v>
      </c>
      <c r="AD2367" s="5">
        <f t="shared" si="328"/>
        <v>2015862.24</v>
      </c>
      <c r="AE2367" s="5">
        <v>149307.76999999999</v>
      </c>
      <c r="AF2367" s="5">
        <v>37318.61</v>
      </c>
      <c r="AG2367" s="5">
        <v>9188.7000000000007</v>
      </c>
      <c r="AH2367" s="5">
        <v>1450</v>
      </c>
      <c r="AI2367" s="5">
        <v>3536.84</v>
      </c>
      <c r="AJ2367">
        <v>0</v>
      </c>
      <c r="AK2367" s="5">
        <v>0</v>
      </c>
      <c r="AL2367" s="5">
        <v>1425.02</v>
      </c>
      <c r="AM2367" s="5">
        <v>116556.93</v>
      </c>
      <c r="AN2367">
        <v>8</v>
      </c>
      <c r="AO2367">
        <v>9</v>
      </c>
      <c r="AP2367" t="str">
        <f t="shared" si="329"/>
        <v>No</v>
      </c>
      <c r="AQ2367">
        <v>3</v>
      </c>
      <c r="AR2367" s="5">
        <f t="shared" si="330"/>
        <v>2334646.11</v>
      </c>
      <c r="AS2367" s="5">
        <f t="shared" si="331"/>
        <v>551683.59</v>
      </c>
      <c r="AT2367" t="s">
        <v>59</v>
      </c>
      <c r="AU2367" t="s">
        <v>6164</v>
      </c>
      <c r="AV2367" t="s">
        <v>6165</v>
      </c>
      <c r="AW2367" t="s">
        <v>6166</v>
      </c>
      <c r="AX2367" t="s">
        <v>6167</v>
      </c>
      <c r="AY2367">
        <v>84</v>
      </c>
      <c r="AZ2367">
        <v>0</v>
      </c>
      <c r="BA2367">
        <v>14</v>
      </c>
      <c r="BB2367" t="s">
        <v>6191</v>
      </c>
      <c r="BC2367">
        <v>1</v>
      </c>
      <c r="BD2367">
        <v>0</v>
      </c>
      <c r="BE2367" t="s">
        <v>6178</v>
      </c>
      <c r="BF2367" t="s">
        <v>6170</v>
      </c>
      <c r="BG2367">
        <v>1</v>
      </c>
      <c r="BH2367" t="s">
        <v>6179</v>
      </c>
      <c r="BI2367">
        <v>32</v>
      </c>
      <c r="BJ2367" t="s">
        <v>6172</v>
      </c>
      <c r="BK2367">
        <v>0</v>
      </c>
      <c r="BL2367">
        <v>91</v>
      </c>
      <c r="BM2367" s="3">
        <f t="shared" si="332"/>
        <v>0.92307692307692313</v>
      </c>
    </row>
    <row r="2368" spans="1:65">
      <c r="A2368" t="s">
        <v>2501</v>
      </c>
      <c r="B2368" s="2">
        <v>45800</v>
      </c>
      <c r="C2368" t="s">
        <v>1632</v>
      </c>
      <c r="D2368" t="s">
        <v>2135</v>
      </c>
      <c r="E2368">
        <v>5</v>
      </c>
      <c r="F2368" t="s">
        <v>72</v>
      </c>
      <c r="G2368" t="s">
        <v>50</v>
      </c>
      <c r="H2368" t="s">
        <v>138</v>
      </c>
      <c r="I2368" t="s">
        <v>74</v>
      </c>
      <c r="J2368" t="s">
        <v>81</v>
      </c>
      <c r="K2368" t="s">
        <v>66</v>
      </c>
      <c r="L2368" t="s">
        <v>67</v>
      </c>
      <c r="M2368" t="s">
        <v>56</v>
      </c>
      <c r="N2368" t="s">
        <v>76</v>
      </c>
      <c r="O2368" t="s">
        <v>70</v>
      </c>
      <c r="P2368">
        <v>42</v>
      </c>
      <c r="Q2368">
        <v>43</v>
      </c>
      <c r="R2368">
        <v>43</v>
      </c>
      <c r="S2368">
        <v>1</v>
      </c>
      <c r="T2368">
        <f t="shared" si="324"/>
        <v>42</v>
      </c>
      <c r="U2368">
        <v>40</v>
      </c>
      <c r="V2368">
        <f t="shared" si="325"/>
        <v>2</v>
      </c>
      <c r="W2368" s="3">
        <f t="shared" si="326"/>
        <v>2.3255813953488372E-2</v>
      </c>
      <c r="X2368">
        <v>30</v>
      </c>
      <c r="Y2368" s="4">
        <v>5.8</v>
      </c>
      <c r="Z2368" s="4">
        <v>1.7</v>
      </c>
      <c r="AA2368" s="5">
        <v>73996.070000000007</v>
      </c>
      <c r="AB2368" s="5">
        <f t="shared" si="327"/>
        <v>2959842.8</v>
      </c>
      <c r="AC2368" s="5">
        <v>51591.9</v>
      </c>
      <c r="AD2368" s="5">
        <f t="shared" si="328"/>
        <v>2218451.7000000002</v>
      </c>
      <c r="AE2368" s="5">
        <v>129381.24</v>
      </c>
      <c r="AF2368" s="5">
        <v>36877.300000000003</v>
      </c>
      <c r="AG2368" s="5">
        <v>10313.08</v>
      </c>
      <c r="AH2368" s="5">
        <v>2465</v>
      </c>
      <c r="AI2368" s="5">
        <v>7497.44</v>
      </c>
      <c r="AJ2368">
        <v>0</v>
      </c>
      <c r="AK2368" s="5">
        <v>0</v>
      </c>
      <c r="AL2368" s="5">
        <v>3237.49</v>
      </c>
      <c r="AM2368" s="5">
        <v>25982.74</v>
      </c>
      <c r="AN2368">
        <v>4</v>
      </c>
      <c r="AO2368">
        <v>3</v>
      </c>
      <c r="AP2368" t="str">
        <f t="shared" si="329"/>
        <v>Yes</v>
      </c>
      <c r="AQ2368">
        <v>0</v>
      </c>
      <c r="AR2368" s="5">
        <f t="shared" si="330"/>
        <v>2434205.9900000002</v>
      </c>
      <c r="AS2368" s="5">
        <f t="shared" si="331"/>
        <v>525636.81000000006</v>
      </c>
      <c r="AT2368" t="s">
        <v>59</v>
      </c>
      <c r="AU2368" t="s">
        <v>6164</v>
      </c>
      <c r="AV2368" t="s">
        <v>6165</v>
      </c>
      <c r="AW2368" t="s">
        <v>6166</v>
      </c>
      <c r="AX2368" t="s">
        <v>6184</v>
      </c>
      <c r="AY2368">
        <v>45</v>
      </c>
      <c r="AZ2368">
        <v>1</v>
      </c>
      <c r="BA2368">
        <v>20</v>
      </c>
      <c r="BB2368" t="s">
        <v>6180</v>
      </c>
      <c r="BC2368">
        <v>0</v>
      </c>
      <c r="BD2368">
        <v>0</v>
      </c>
      <c r="BE2368" t="s">
        <v>6169</v>
      </c>
      <c r="BF2368" t="s">
        <v>6170</v>
      </c>
      <c r="BG2368">
        <v>0</v>
      </c>
      <c r="BH2368" t="s">
        <v>6171</v>
      </c>
      <c r="BI2368">
        <v>34</v>
      </c>
      <c r="BJ2368" t="s">
        <v>6172</v>
      </c>
      <c r="BK2368">
        <v>0</v>
      </c>
      <c r="BL2368">
        <v>50</v>
      </c>
      <c r="BM2368" s="3">
        <f t="shared" si="332"/>
        <v>0.86</v>
      </c>
    </row>
    <row r="2369" spans="1:65">
      <c r="A2369" t="s">
        <v>2502</v>
      </c>
      <c r="B2369" s="2">
        <v>45800</v>
      </c>
      <c r="C2369" t="s">
        <v>1632</v>
      </c>
      <c r="D2369" t="s">
        <v>2135</v>
      </c>
      <c r="E2369">
        <v>5</v>
      </c>
      <c r="F2369" t="s">
        <v>78</v>
      </c>
      <c r="G2369" t="s">
        <v>79</v>
      </c>
      <c r="H2369" t="s">
        <v>113</v>
      </c>
      <c r="I2369" t="s">
        <v>74</v>
      </c>
      <c r="J2369" t="s">
        <v>53</v>
      </c>
      <c r="K2369" t="s">
        <v>75</v>
      </c>
      <c r="L2369" t="s">
        <v>67</v>
      </c>
      <c r="M2369" t="s">
        <v>68</v>
      </c>
      <c r="N2369" t="s">
        <v>76</v>
      </c>
      <c r="O2369" t="s">
        <v>58</v>
      </c>
      <c r="P2369">
        <v>77</v>
      </c>
      <c r="Q2369">
        <v>77</v>
      </c>
      <c r="R2369">
        <v>73</v>
      </c>
      <c r="S2369">
        <v>6</v>
      </c>
      <c r="T2369">
        <f t="shared" si="324"/>
        <v>67</v>
      </c>
      <c r="U2369">
        <v>67</v>
      </c>
      <c r="V2369">
        <f t="shared" si="325"/>
        <v>0</v>
      </c>
      <c r="W2369" s="3">
        <f t="shared" si="326"/>
        <v>8.2191780821917804E-2</v>
      </c>
      <c r="X2369">
        <v>25</v>
      </c>
      <c r="Y2369" s="4">
        <v>11</v>
      </c>
      <c r="Z2369" s="4">
        <v>1.8</v>
      </c>
      <c r="AA2369" s="5">
        <v>36294.74</v>
      </c>
      <c r="AB2369" s="5">
        <f t="shared" si="327"/>
        <v>2431747.58</v>
      </c>
      <c r="AC2369" s="5">
        <v>22009.45</v>
      </c>
      <c r="AD2369" s="5">
        <f t="shared" si="328"/>
        <v>1606689.85</v>
      </c>
      <c r="AE2369" s="5">
        <v>125688.9</v>
      </c>
      <c r="AF2369" s="5">
        <v>34457.94</v>
      </c>
      <c r="AG2369" s="5">
        <v>34564.65</v>
      </c>
      <c r="AH2369" s="5">
        <v>2610</v>
      </c>
      <c r="AI2369" s="5">
        <v>60383.89</v>
      </c>
      <c r="AJ2369">
        <v>2</v>
      </c>
      <c r="AK2369" s="5">
        <v>16742.2</v>
      </c>
      <c r="AL2369" s="5">
        <v>0</v>
      </c>
      <c r="AM2369" s="5">
        <v>45242.81</v>
      </c>
      <c r="AN2369">
        <v>4</v>
      </c>
      <c r="AO2369">
        <v>5</v>
      </c>
      <c r="AP2369" t="str">
        <f t="shared" si="329"/>
        <v>No</v>
      </c>
      <c r="AQ2369">
        <v>4</v>
      </c>
      <c r="AR2369" s="5">
        <f t="shared" si="330"/>
        <v>1926380.24</v>
      </c>
      <c r="AS2369" s="5">
        <f t="shared" si="331"/>
        <v>505367.34</v>
      </c>
      <c r="AT2369" t="s">
        <v>116</v>
      </c>
      <c r="AU2369" t="s">
        <v>6199</v>
      </c>
      <c r="AV2369" t="s">
        <v>6200</v>
      </c>
      <c r="AW2369" t="s">
        <v>6175</v>
      </c>
      <c r="AX2369" t="s">
        <v>6177</v>
      </c>
      <c r="AY2369">
        <v>78</v>
      </c>
      <c r="AZ2369">
        <v>0</v>
      </c>
      <c r="BA2369">
        <v>0</v>
      </c>
      <c r="BB2369" t="s">
        <v>6168</v>
      </c>
      <c r="BC2369">
        <v>0</v>
      </c>
      <c r="BD2369">
        <v>1</v>
      </c>
      <c r="BE2369" t="s">
        <v>6188</v>
      </c>
      <c r="BF2369" t="s">
        <v>6210</v>
      </c>
      <c r="BG2369">
        <v>1</v>
      </c>
      <c r="BH2369" t="s">
        <v>6179</v>
      </c>
      <c r="BI2369">
        <v>30</v>
      </c>
      <c r="BJ2369" t="s">
        <v>6172</v>
      </c>
      <c r="BK2369">
        <v>0</v>
      </c>
      <c r="BL2369">
        <v>79</v>
      </c>
      <c r="BM2369" s="3">
        <f t="shared" si="332"/>
        <v>0.92405063291139244</v>
      </c>
    </row>
    <row r="2370" spans="1:65">
      <c r="A2370" t="s">
        <v>2503</v>
      </c>
      <c r="B2370" s="2">
        <v>45800</v>
      </c>
      <c r="C2370" t="s">
        <v>1632</v>
      </c>
      <c r="D2370" t="s">
        <v>2135</v>
      </c>
      <c r="E2370">
        <v>5</v>
      </c>
      <c r="F2370" t="s">
        <v>49</v>
      </c>
      <c r="G2370" t="s">
        <v>50</v>
      </c>
      <c r="H2370" t="s">
        <v>108</v>
      </c>
      <c r="I2370" t="s">
        <v>52</v>
      </c>
      <c r="J2370" t="s">
        <v>53</v>
      </c>
      <c r="K2370" t="s">
        <v>66</v>
      </c>
      <c r="L2370" t="s">
        <v>67</v>
      </c>
      <c r="M2370" t="s">
        <v>56</v>
      </c>
      <c r="N2370" t="s">
        <v>57</v>
      </c>
      <c r="O2370" t="s">
        <v>82</v>
      </c>
      <c r="P2370">
        <v>75</v>
      </c>
      <c r="Q2370">
        <v>76</v>
      </c>
      <c r="R2370">
        <v>76</v>
      </c>
      <c r="S2370">
        <v>2</v>
      </c>
      <c r="T2370">
        <f t="shared" ref="T2370:T2433" si="333">R2370-S2370</f>
        <v>74</v>
      </c>
      <c r="U2370">
        <v>74</v>
      </c>
      <c r="V2370">
        <f t="shared" ref="V2370:V2433" si="334">T2370-U2370</f>
        <v>0</v>
      </c>
      <c r="W2370" s="3">
        <f t="shared" ref="W2370:W2433" si="335">IFERROR(S2370/R2370,0)</f>
        <v>2.6315789473684209E-2</v>
      </c>
      <c r="X2370">
        <v>7</v>
      </c>
      <c r="Y2370" s="4">
        <v>3.1</v>
      </c>
      <c r="Z2370" s="4">
        <v>1</v>
      </c>
      <c r="AA2370" s="5">
        <v>30333.84</v>
      </c>
      <c r="AB2370" s="5">
        <f t="shared" ref="AB2370:AB2433" si="336">ROUND(U2370*AA2370,2)</f>
        <v>2244704.16</v>
      </c>
      <c r="AC2370" s="5">
        <v>22958.71</v>
      </c>
      <c r="AD2370" s="5">
        <f t="shared" ref="AD2370:AD2433" si="337">ROUND(R2370*AC2370,2)</f>
        <v>1744861.96</v>
      </c>
      <c r="AE2370" s="5">
        <v>136396.23000000001</v>
      </c>
      <c r="AF2370" s="5">
        <v>34603.31</v>
      </c>
      <c r="AG2370" s="5">
        <v>7160.28</v>
      </c>
      <c r="AH2370" s="5">
        <v>1450</v>
      </c>
      <c r="AI2370" s="5">
        <v>7049.28</v>
      </c>
      <c r="AJ2370">
        <v>0</v>
      </c>
      <c r="AK2370" s="5">
        <v>0</v>
      </c>
      <c r="AL2370" s="5">
        <v>31740.84</v>
      </c>
      <c r="AM2370" s="5">
        <v>80332.929999999993</v>
      </c>
      <c r="AN2370">
        <v>4</v>
      </c>
      <c r="AO2370">
        <v>4</v>
      </c>
      <c r="AP2370" t="str">
        <f t="shared" ref="AP2370:AP2433" si="338">IF(AO2370&lt;=AN2370,"Yes","No")</f>
        <v>Yes</v>
      </c>
      <c r="AQ2370">
        <v>0</v>
      </c>
      <c r="AR2370" s="5">
        <f t="shared" ref="AR2370:AR2433" si="339">ROUND(SUM(AD2370:AI2370)+SUM(AK2370:AM2370),2)</f>
        <v>2043594.83</v>
      </c>
      <c r="AS2370" s="5">
        <f t="shared" ref="AS2370:AS2433" si="340">ROUND(AB2370-AR2370,2)</f>
        <v>201109.33</v>
      </c>
      <c r="AT2370" t="s">
        <v>116</v>
      </c>
      <c r="AU2370" t="s">
        <v>6164</v>
      </c>
      <c r="AV2370" t="s">
        <v>6165</v>
      </c>
      <c r="AW2370" t="s">
        <v>6166</v>
      </c>
      <c r="AX2370" t="s">
        <v>6184</v>
      </c>
      <c r="AY2370">
        <v>75</v>
      </c>
      <c r="AZ2370">
        <v>0</v>
      </c>
      <c r="BA2370">
        <v>0</v>
      </c>
      <c r="BB2370" t="s">
        <v>6168</v>
      </c>
      <c r="BC2370">
        <v>0</v>
      </c>
      <c r="BD2370">
        <v>0</v>
      </c>
      <c r="BE2370" t="s">
        <v>6169</v>
      </c>
      <c r="BF2370" t="s">
        <v>6170</v>
      </c>
      <c r="BG2370">
        <v>0</v>
      </c>
      <c r="BH2370" t="s">
        <v>6171</v>
      </c>
      <c r="BI2370">
        <v>20</v>
      </c>
      <c r="BJ2370" t="s">
        <v>6172</v>
      </c>
      <c r="BK2370">
        <v>0</v>
      </c>
      <c r="BL2370">
        <v>80</v>
      </c>
      <c r="BM2370" s="3">
        <f t="shared" ref="BM2370:BM2433" si="341">IFERROR(R2370/BL2370,0)</f>
        <v>0.95</v>
      </c>
    </row>
    <row r="2371" spans="1:65">
      <c r="A2371" t="s">
        <v>2504</v>
      </c>
      <c r="B2371" s="2">
        <v>45800</v>
      </c>
      <c r="C2371" t="s">
        <v>1632</v>
      </c>
      <c r="D2371" t="s">
        <v>2135</v>
      </c>
      <c r="E2371">
        <v>5</v>
      </c>
      <c r="F2371" t="s">
        <v>61</v>
      </c>
      <c r="G2371" t="s">
        <v>50</v>
      </c>
      <c r="H2371" t="s">
        <v>183</v>
      </c>
      <c r="I2371" t="s">
        <v>52</v>
      </c>
      <c r="J2371" t="s">
        <v>53</v>
      </c>
      <c r="K2371" t="s">
        <v>75</v>
      </c>
      <c r="L2371" t="s">
        <v>67</v>
      </c>
      <c r="M2371" t="s">
        <v>68</v>
      </c>
      <c r="N2371" t="s">
        <v>76</v>
      </c>
      <c r="O2371" t="s">
        <v>82</v>
      </c>
      <c r="P2371">
        <v>60</v>
      </c>
      <c r="Q2371">
        <v>64</v>
      </c>
      <c r="R2371">
        <v>64</v>
      </c>
      <c r="S2371">
        <v>2</v>
      </c>
      <c r="T2371">
        <f t="shared" si="333"/>
        <v>62</v>
      </c>
      <c r="U2371">
        <v>59</v>
      </c>
      <c r="V2371">
        <f t="shared" si="334"/>
        <v>3</v>
      </c>
      <c r="W2371" s="3">
        <f t="shared" si="335"/>
        <v>3.125E-2</v>
      </c>
      <c r="X2371">
        <v>32</v>
      </c>
      <c r="Y2371" s="4">
        <v>3.2</v>
      </c>
      <c r="Z2371" s="4">
        <v>2.1</v>
      </c>
      <c r="AA2371" s="5">
        <v>36186.620000000003</v>
      </c>
      <c r="AB2371" s="5">
        <f t="shared" si="336"/>
        <v>2135010.58</v>
      </c>
      <c r="AC2371" s="5">
        <v>21999.89</v>
      </c>
      <c r="AD2371" s="5">
        <f t="shared" si="337"/>
        <v>1407992.96</v>
      </c>
      <c r="AE2371" s="5">
        <v>113474.04</v>
      </c>
      <c r="AF2371" s="5">
        <v>27932.89</v>
      </c>
      <c r="AG2371" s="5">
        <v>9782.7900000000009</v>
      </c>
      <c r="AH2371" s="5">
        <v>3045</v>
      </c>
      <c r="AI2371" s="5">
        <v>7062.07</v>
      </c>
      <c r="AJ2371">
        <v>1</v>
      </c>
      <c r="AK2371" s="5">
        <v>8397.73</v>
      </c>
      <c r="AL2371" s="5">
        <v>2198.27</v>
      </c>
      <c r="AM2371" s="5">
        <v>40459.11</v>
      </c>
      <c r="AN2371">
        <v>4</v>
      </c>
      <c r="AO2371">
        <v>5</v>
      </c>
      <c r="AP2371" t="str">
        <f t="shared" si="338"/>
        <v>No</v>
      </c>
      <c r="AQ2371">
        <v>3</v>
      </c>
      <c r="AR2371" s="5">
        <f t="shared" si="339"/>
        <v>1620344.86</v>
      </c>
      <c r="AS2371" s="5">
        <f t="shared" si="340"/>
        <v>514665.72</v>
      </c>
      <c r="AT2371" t="s">
        <v>116</v>
      </c>
      <c r="AU2371" t="s">
        <v>6173</v>
      </c>
      <c r="AV2371" t="s">
        <v>6174</v>
      </c>
      <c r="AW2371" t="s">
        <v>6175</v>
      </c>
      <c r="AX2371" t="s">
        <v>6184</v>
      </c>
      <c r="AY2371">
        <v>61</v>
      </c>
      <c r="AZ2371">
        <v>0</v>
      </c>
      <c r="BA2371">
        <v>25</v>
      </c>
      <c r="BB2371" t="s">
        <v>6180</v>
      </c>
      <c r="BC2371">
        <v>0</v>
      </c>
      <c r="BD2371">
        <v>1</v>
      </c>
      <c r="BE2371" t="s">
        <v>6188</v>
      </c>
      <c r="BF2371" t="s">
        <v>6210</v>
      </c>
      <c r="BG2371">
        <v>1</v>
      </c>
      <c r="BH2371" t="s">
        <v>6179</v>
      </c>
      <c r="BI2371">
        <v>20</v>
      </c>
      <c r="BJ2371" t="s">
        <v>6172</v>
      </c>
      <c r="BK2371">
        <v>0</v>
      </c>
      <c r="BL2371">
        <v>71</v>
      </c>
      <c r="BM2371" s="3">
        <f t="shared" si="341"/>
        <v>0.90140845070422537</v>
      </c>
    </row>
    <row r="2372" spans="1:65">
      <c r="A2372" t="s">
        <v>2505</v>
      </c>
      <c r="B2372" s="2">
        <v>45800</v>
      </c>
      <c r="C2372" t="s">
        <v>1632</v>
      </c>
      <c r="D2372" t="s">
        <v>2135</v>
      </c>
      <c r="E2372">
        <v>5</v>
      </c>
      <c r="F2372" t="s">
        <v>49</v>
      </c>
      <c r="G2372" t="s">
        <v>50</v>
      </c>
      <c r="H2372" t="s">
        <v>245</v>
      </c>
      <c r="I2372" t="s">
        <v>52</v>
      </c>
      <c r="J2372" t="s">
        <v>65</v>
      </c>
      <c r="K2372" t="s">
        <v>75</v>
      </c>
      <c r="L2372" t="s">
        <v>67</v>
      </c>
      <c r="M2372" t="s">
        <v>68</v>
      </c>
      <c r="N2372" t="s">
        <v>57</v>
      </c>
      <c r="O2372" t="s">
        <v>70</v>
      </c>
      <c r="P2372">
        <v>53</v>
      </c>
      <c r="Q2372">
        <v>53</v>
      </c>
      <c r="R2372">
        <v>53</v>
      </c>
      <c r="S2372">
        <v>4</v>
      </c>
      <c r="T2372">
        <f t="shared" si="333"/>
        <v>49</v>
      </c>
      <c r="U2372">
        <v>49</v>
      </c>
      <c r="V2372">
        <f t="shared" si="334"/>
        <v>0</v>
      </c>
      <c r="W2372" s="3">
        <f t="shared" si="335"/>
        <v>7.5471698113207544E-2</v>
      </c>
      <c r="X2372">
        <v>37</v>
      </c>
      <c r="Y2372" s="4">
        <v>0.5</v>
      </c>
      <c r="Z2372" s="4">
        <v>1.3</v>
      </c>
      <c r="AA2372" s="5">
        <v>51653.01</v>
      </c>
      <c r="AB2372" s="5">
        <f t="shared" si="336"/>
        <v>2530997.4900000002</v>
      </c>
      <c r="AC2372" s="5">
        <v>32449.919999999998</v>
      </c>
      <c r="AD2372" s="5">
        <f t="shared" si="337"/>
        <v>1719845.76</v>
      </c>
      <c r="AE2372" s="5">
        <v>121784.63</v>
      </c>
      <c r="AF2372" s="5">
        <v>35420.949999999997</v>
      </c>
      <c r="AG2372" s="5">
        <v>35164.29</v>
      </c>
      <c r="AH2372" s="5">
        <v>1885</v>
      </c>
      <c r="AI2372" s="5">
        <v>63593.62</v>
      </c>
      <c r="AJ2372">
        <v>1</v>
      </c>
      <c r="AK2372" s="5">
        <v>13357.51</v>
      </c>
      <c r="AL2372" s="5">
        <v>0</v>
      </c>
      <c r="AM2372" s="5">
        <v>32948.25</v>
      </c>
      <c r="AN2372">
        <v>4</v>
      </c>
      <c r="AO2372">
        <v>4</v>
      </c>
      <c r="AP2372" t="str">
        <f t="shared" si="338"/>
        <v>Yes</v>
      </c>
      <c r="AQ2372">
        <v>1</v>
      </c>
      <c r="AR2372" s="5">
        <f t="shared" si="339"/>
        <v>2024000.01</v>
      </c>
      <c r="AS2372" s="5">
        <f t="shared" si="340"/>
        <v>506997.48</v>
      </c>
      <c r="AT2372" t="s">
        <v>1641</v>
      </c>
      <c r="AU2372" t="s">
        <v>6199</v>
      </c>
      <c r="AV2372" t="s">
        <v>6200</v>
      </c>
      <c r="AW2372" t="s">
        <v>6175</v>
      </c>
      <c r="AX2372" t="s">
        <v>6184</v>
      </c>
      <c r="AY2372">
        <v>56</v>
      </c>
      <c r="AZ2372">
        <v>0</v>
      </c>
      <c r="BA2372">
        <v>0</v>
      </c>
      <c r="BB2372" t="s">
        <v>6168</v>
      </c>
      <c r="BC2372">
        <v>0</v>
      </c>
      <c r="BD2372">
        <v>0</v>
      </c>
      <c r="BE2372" t="s">
        <v>6169</v>
      </c>
      <c r="BF2372" t="s">
        <v>6210</v>
      </c>
      <c r="BG2372">
        <v>0</v>
      </c>
      <c r="BH2372" t="s">
        <v>6171</v>
      </c>
      <c r="BI2372">
        <v>48</v>
      </c>
      <c r="BJ2372" t="s">
        <v>6172</v>
      </c>
      <c r="BK2372">
        <v>0</v>
      </c>
      <c r="BL2372">
        <v>61</v>
      </c>
      <c r="BM2372" s="3">
        <f t="shared" si="341"/>
        <v>0.86885245901639341</v>
      </c>
    </row>
    <row r="2373" spans="1:65">
      <c r="A2373" t="s">
        <v>2506</v>
      </c>
      <c r="B2373" s="2">
        <v>45800</v>
      </c>
      <c r="C2373" t="s">
        <v>1632</v>
      </c>
      <c r="D2373" t="s">
        <v>2135</v>
      </c>
      <c r="E2373">
        <v>5</v>
      </c>
      <c r="F2373" t="s">
        <v>72</v>
      </c>
      <c r="G2373" t="s">
        <v>79</v>
      </c>
      <c r="H2373" t="s">
        <v>86</v>
      </c>
      <c r="I2373" t="s">
        <v>64</v>
      </c>
      <c r="J2373" t="s">
        <v>53</v>
      </c>
      <c r="K2373" t="s">
        <v>75</v>
      </c>
      <c r="L2373" t="s">
        <v>55</v>
      </c>
      <c r="M2373" t="s">
        <v>56</v>
      </c>
      <c r="N2373" t="s">
        <v>109</v>
      </c>
      <c r="O2373" t="s">
        <v>82</v>
      </c>
      <c r="P2373">
        <v>58</v>
      </c>
      <c r="Q2373">
        <v>64</v>
      </c>
      <c r="R2373">
        <v>64</v>
      </c>
      <c r="S2373">
        <v>1</v>
      </c>
      <c r="T2373">
        <f t="shared" si="333"/>
        <v>63</v>
      </c>
      <c r="U2373">
        <v>57</v>
      </c>
      <c r="V2373">
        <f t="shared" si="334"/>
        <v>6</v>
      </c>
      <c r="W2373" s="3">
        <f t="shared" si="335"/>
        <v>1.5625E-2</v>
      </c>
      <c r="X2373">
        <v>0</v>
      </c>
      <c r="Y2373" s="4">
        <v>3.7</v>
      </c>
      <c r="Z2373" s="4">
        <v>1.1000000000000001</v>
      </c>
      <c r="AA2373" s="5">
        <v>36297.730000000003</v>
      </c>
      <c r="AB2373" s="5">
        <f t="shared" si="336"/>
        <v>2068970.61</v>
      </c>
      <c r="AC2373" s="5">
        <v>23613.34</v>
      </c>
      <c r="AD2373" s="5">
        <f t="shared" si="337"/>
        <v>1511253.76</v>
      </c>
      <c r="AE2373" s="5">
        <v>104955.24</v>
      </c>
      <c r="AF2373" s="5">
        <v>26376.23</v>
      </c>
      <c r="AG2373" s="5">
        <v>6500</v>
      </c>
      <c r="AH2373" s="5">
        <v>1595</v>
      </c>
      <c r="AI2373" s="5">
        <v>3531.03</v>
      </c>
      <c r="AJ2373">
        <v>0</v>
      </c>
      <c r="AK2373" s="5">
        <v>0</v>
      </c>
      <c r="AL2373" s="5">
        <v>3766.43</v>
      </c>
      <c r="AM2373" s="5">
        <v>94728.82</v>
      </c>
      <c r="AN2373">
        <v>8</v>
      </c>
      <c r="AO2373">
        <v>10</v>
      </c>
      <c r="AP2373" t="str">
        <f t="shared" si="338"/>
        <v>No</v>
      </c>
      <c r="AQ2373">
        <v>2</v>
      </c>
      <c r="AR2373" s="5">
        <f t="shared" si="339"/>
        <v>1752706.51</v>
      </c>
      <c r="AS2373" s="5">
        <f t="shared" si="340"/>
        <v>316264.09999999998</v>
      </c>
      <c r="AT2373" t="s">
        <v>59</v>
      </c>
      <c r="AU2373" t="s">
        <v>6164</v>
      </c>
      <c r="AV2373" t="s">
        <v>6165</v>
      </c>
      <c r="AW2373" t="s">
        <v>6166</v>
      </c>
      <c r="AX2373" t="s">
        <v>6184</v>
      </c>
      <c r="AY2373">
        <v>60</v>
      </c>
      <c r="AZ2373">
        <v>0</v>
      </c>
      <c r="BA2373">
        <v>35</v>
      </c>
      <c r="BB2373" t="s">
        <v>6180</v>
      </c>
      <c r="BC2373">
        <v>0</v>
      </c>
      <c r="BD2373">
        <v>2</v>
      </c>
      <c r="BE2373" t="s">
        <v>6188</v>
      </c>
      <c r="BF2373" t="s">
        <v>6170</v>
      </c>
      <c r="BG2373">
        <v>0</v>
      </c>
      <c r="BH2373" t="s">
        <v>6171</v>
      </c>
      <c r="BI2373">
        <v>5</v>
      </c>
      <c r="BJ2373" t="s">
        <v>6172</v>
      </c>
      <c r="BK2373">
        <v>0</v>
      </c>
      <c r="BL2373">
        <v>76</v>
      </c>
      <c r="BM2373" s="3">
        <f t="shared" si="341"/>
        <v>0.84210526315789469</v>
      </c>
    </row>
    <row r="2374" spans="1:65">
      <c r="A2374" t="s">
        <v>2507</v>
      </c>
      <c r="B2374" s="2">
        <v>45800</v>
      </c>
      <c r="C2374" t="s">
        <v>1632</v>
      </c>
      <c r="D2374" t="s">
        <v>2135</v>
      </c>
      <c r="E2374">
        <v>5</v>
      </c>
      <c r="F2374" t="s">
        <v>72</v>
      </c>
      <c r="G2374" t="s">
        <v>62</v>
      </c>
      <c r="H2374" t="s">
        <v>155</v>
      </c>
      <c r="I2374" t="s">
        <v>64</v>
      </c>
      <c r="J2374" t="s">
        <v>53</v>
      </c>
      <c r="K2374" t="s">
        <v>75</v>
      </c>
      <c r="L2374" t="s">
        <v>55</v>
      </c>
      <c r="M2374" t="s">
        <v>56</v>
      </c>
      <c r="N2374" t="s">
        <v>94</v>
      </c>
      <c r="O2374" t="s">
        <v>120</v>
      </c>
      <c r="P2374">
        <v>62</v>
      </c>
      <c r="Q2374">
        <v>67</v>
      </c>
      <c r="R2374">
        <v>67</v>
      </c>
      <c r="S2374">
        <v>1</v>
      </c>
      <c r="T2374">
        <f t="shared" si="333"/>
        <v>66</v>
      </c>
      <c r="U2374">
        <v>59</v>
      </c>
      <c r="V2374">
        <f t="shared" si="334"/>
        <v>7</v>
      </c>
      <c r="W2374" s="3">
        <f t="shared" si="335"/>
        <v>1.4925373134328358E-2</v>
      </c>
      <c r="X2374">
        <v>19</v>
      </c>
      <c r="Y2374" s="4">
        <v>2.5</v>
      </c>
      <c r="Z2374" s="4">
        <v>1.6</v>
      </c>
      <c r="AA2374" s="5">
        <v>35650.22</v>
      </c>
      <c r="AB2374" s="5">
        <f t="shared" si="336"/>
        <v>2103362.98</v>
      </c>
      <c r="AC2374" s="5">
        <v>23581.34</v>
      </c>
      <c r="AD2374" s="5">
        <f t="shared" si="337"/>
        <v>1579949.78</v>
      </c>
      <c r="AE2374" s="5">
        <v>111059.82</v>
      </c>
      <c r="AF2374" s="5">
        <v>29536.87</v>
      </c>
      <c r="AG2374" s="5">
        <v>8724.3700000000008</v>
      </c>
      <c r="AH2374" s="5">
        <v>2320</v>
      </c>
      <c r="AI2374" s="5">
        <v>3514.75</v>
      </c>
      <c r="AJ2374">
        <v>0</v>
      </c>
      <c r="AK2374" s="5">
        <v>0</v>
      </c>
      <c r="AL2374" s="5">
        <v>4226.8</v>
      </c>
      <c r="AM2374" s="5">
        <v>43084.53</v>
      </c>
      <c r="AN2374">
        <v>4</v>
      </c>
      <c r="AO2374">
        <v>5</v>
      </c>
      <c r="AP2374" t="str">
        <f t="shared" si="338"/>
        <v>No</v>
      </c>
      <c r="AQ2374">
        <v>2</v>
      </c>
      <c r="AR2374" s="5">
        <f t="shared" si="339"/>
        <v>1782416.92</v>
      </c>
      <c r="AS2374" s="5">
        <f t="shared" si="340"/>
        <v>320946.06</v>
      </c>
      <c r="AT2374" t="s">
        <v>59</v>
      </c>
      <c r="AU2374" t="s">
        <v>6164</v>
      </c>
      <c r="AV2374" t="s">
        <v>6165</v>
      </c>
      <c r="AW2374" t="s">
        <v>6166</v>
      </c>
      <c r="AX2374" t="s">
        <v>6184</v>
      </c>
      <c r="AY2374">
        <v>64</v>
      </c>
      <c r="AZ2374">
        <v>0</v>
      </c>
      <c r="BA2374">
        <v>41</v>
      </c>
      <c r="BB2374" t="s">
        <v>6180</v>
      </c>
      <c r="BC2374">
        <v>1</v>
      </c>
      <c r="BD2374">
        <v>0</v>
      </c>
      <c r="BE2374" t="s">
        <v>6178</v>
      </c>
      <c r="BF2374" t="s">
        <v>6170</v>
      </c>
      <c r="BG2374">
        <v>0</v>
      </c>
      <c r="BH2374" t="s">
        <v>6171</v>
      </c>
      <c r="BI2374">
        <v>17</v>
      </c>
      <c r="BJ2374" t="s">
        <v>6172</v>
      </c>
      <c r="BK2374">
        <v>0</v>
      </c>
      <c r="BL2374">
        <v>77</v>
      </c>
      <c r="BM2374" s="3">
        <f t="shared" si="341"/>
        <v>0.87012987012987009</v>
      </c>
    </row>
    <row r="2375" spans="1:65">
      <c r="A2375" t="s">
        <v>2508</v>
      </c>
      <c r="B2375" s="2">
        <v>45800</v>
      </c>
      <c r="C2375" t="s">
        <v>1632</v>
      </c>
      <c r="D2375" t="s">
        <v>2135</v>
      </c>
      <c r="E2375">
        <v>5</v>
      </c>
      <c r="F2375" t="s">
        <v>78</v>
      </c>
      <c r="G2375" t="s">
        <v>62</v>
      </c>
      <c r="H2375" t="s">
        <v>91</v>
      </c>
      <c r="I2375" t="s">
        <v>74</v>
      </c>
      <c r="J2375" t="s">
        <v>53</v>
      </c>
      <c r="K2375" t="s">
        <v>54</v>
      </c>
      <c r="L2375" t="s">
        <v>92</v>
      </c>
      <c r="M2375" t="s">
        <v>56</v>
      </c>
      <c r="N2375" t="s">
        <v>76</v>
      </c>
      <c r="O2375" t="s">
        <v>70</v>
      </c>
      <c r="P2375">
        <v>68</v>
      </c>
      <c r="Q2375">
        <v>73</v>
      </c>
      <c r="R2375">
        <v>71</v>
      </c>
      <c r="S2375">
        <v>2</v>
      </c>
      <c r="T2375">
        <f t="shared" si="333"/>
        <v>69</v>
      </c>
      <c r="U2375">
        <v>67</v>
      </c>
      <c r="V2375">
        <f t="shared" si="334"/>
        <v>2</v>
      </c>
      <c r="W2375" s="3">
        <f t="shared" si="335"/>
        <v>2.8169014084507043E-2</v>
      </c>
      <c r="X2375">
        <v>3</v>
      </c>
      <c r="Y2375" s="4">
        <v>0</v>
      </c>
      <c r="Z2375" s="4">
        <v>0.9</v>
      </c>
      <c r="AA2375" s="5">
        <v>38592.769999999997</v>
      </c>
      <c r="AB2375" s="5">
        <f t="shared" si="336"/>
        <v>2585715.59</v>
      </c>
      <c r="AC2375" s="5">
        <v>23897.8</v>
      </c>
      <c r="AD2375" s="5">
        <f t="shared" si="337"/>
        <v>1696743.8</v>
      </c>
      <c r="AE2375" s="5">
        <v>118936.4</v>
      </c>
      <c r="AF2375" s="5">
        <v>33259.5</v>
      </c>
      <c r="AG2375" s="5">
        <v>6867.61</v>
      </c>
      <c r="AH2375" s="5">
        <v>1305</v>
      </c>
      <c r="AI2375" s="5">
        <v>7100</v>
      </c>
      <c r="AJ2375">
        <v>0</v>
      </c>
      <c r="AK2375" s="5">
        <v>0</v>
      </c>
      <c r="AL2375" s="5">
        <v>1532.48</v>
      </c>
      <c r="AM2375" s="5">
        <v>42856.73</v>
      </c>
      <c r="AN2375">
        <v>4</v>
      </c>
      <c r="AO2375">
        <v>4</v>
      </c>
      <c r="AP2375" t="str">
        <f t="shared" si="338"/>
        <v>Yes</v>
      </c>
      <c r="AQ2375">
        <v>1</v>
      </c>
      <c r="AR2375" s="5">
        <f t="shared" si="339"/>
        <v>1908601.52</v>
      </c>
      <c r="AS2375" s="5">
        <f t="shared" si="340"/>
        <v>677114.07</v>
      </c>
      <c r="AT2375" t="s">
        <v>59</v>
      </c>
      <c r="AU2375" t="s">
        <v>6164</v>
      </c>
      <c r="AV2375" t="s">
        <v>6165</v>
      </c>
      <c r="AW2375" t="s">
        <v>6166</v>
      </c>
      <c r="AX2375" t="s">
        <v>6167</v>
      </c>
      <c r="AY2375">
        <v>72</v>
      </c>
      <c r="AZ2375">
        <v>1</v>
      </c>
      <c r="BA2375">
        <v>16</v>
      </c>
      <c r="BB2375" t="s">
        <v>6180</v>
      </c>
      <c r="BC2375">
        <v>0</v>
      </c>
      <c r="BD2375">
        <v>0</v>
      </c>
      <c r="BE2375" t="s">
        <v>6169</v>
      </c>
      <c r="BF2375" t="s">
        <v>6170</v>
      </c>
      <c r="BG2375">
        <v>0</v>
      </c>
      <c r="BH2375" t="s">
        <v>6171</v>
      </c>
      <c r="BI2375">
        <v>34</v>
      </c>
      <c r="BJ2375" t="s">
        <v>6172</v>
      </c>
      <c r="BK2375">
        <v>0</v>
      </c>
      <c r="BL2375">
        <v>79</v>
      </c>
      <c r="BM2375" s="3">
        <f t="shared" si="341"/>
        <v>0.89873417721518989</v>
      </c>
    </row>
    <row r="2376" spans="1:65">
      <c r="A2376" t="s">
        <v>2509</v>
      </c>
      <c r="B2376" s="2">
        <v>45800</v>
      </c>
      <c r="C2376" t="s">
        <v>1632</v>
      </c>
      <c r="D2376" t="s">
        <v>2135</v>
      </c>
      <c r="E2376">
        <v>5</v>
      </c>
      <c r="F2376" t="s">
        <v>49</v>
      </c>
      <c r="G2376" t="s">
        <v>62</v>
      </c>
      <c r="H2376" t="s">
        <v>141</v>
      </c>
      <c r="I2376" t="s">
        <v>52</v>
      </c>
      <c r="J2376" t="s">
        <v>65</v>
      </c>
      <c r="K2376" t="s">
        <v>75</v>
      </c>
      <c r="L2376" t="s">
        <v>67</v>
      </c>
      <c r="M2376" t="s">
        <v>68</v>
      </c>
      <c r="N2376" t="s">
        <v>94</v>
      </c>
      <c r="O2376" t="s">
        <v>70</v>
      </c>
      <c r="P2376">
        <v>48</v>
      </c>
      <c r="Q2376">
        <v>51</v>
      </c>
      <c r="R2376">
        <v>50</v>
      </c>
      <c r="S2376">
        <v>4</v>
      </c>
      <c r="T2376">
        <f t="shared" si="333"/>
        <v>46</v>
      </c>
      <c r="U2376">
        <v>46</v>
      </c>
      <c r="V2376">
        <f t="shared" si="334"/>
        <v>0</v>
      </c>
      <c r="W2376" s="3">
        <f t="shared" si="335"/>
        <v>0.08</v>
      </c>
      <c r="X2376">
        <v>24</v>
      </c>
      <c r="Y2376" s="4">
        <v>3.6</v>
      </c>
      <c r="Z2376" s="4">
        <v>1</v>
      </c>
      <c r="AA2376" s="5">
        <v>52414.64</v>
      </c>
      <c r="AB2376" s="5">
        <f t="shared" si="336"/>
        <v>2411073.44</v>
      </c>
      <c r="AC2376" s="5">
        <v>32544.48</v>
      </c>
      <c r="AD2376" s="5">
        <f t="shared" si="337"/>
        <v>1627224</v>
      </c>
      <c r="AE2376" s="5">
        <v>117153.17</v>
      </c>
      <c r="AF2376" s="5">
        <v>31848.82</v>
      </c>
      <c r="AG2376" s="5">
        <v>34981.339999999997</v>
      </c>
      <c r="AH2376" s="5">
        <v>1450</v>
      </c>
      <c r="AI2376" s="5">
        <v>63987.86</v>
      </c>
      <c r="AJ2376">
        <v>1</v>
      </c>
      <c r="AK2376" s="5">
        <v>13600.72</v>
      </c>
      <c r="AL2376" s="5">
        <v>0</v>
      </c>
      <c r="AM2376" s="5">
        <v>31732.38</v>
      </c>
      <c r="AN2376">
        <v>4</v>
      </c>
      <c r="AO2376">
        <v>3</v>
      </c>
      <c r="AP2376" t="str">
        <f t="shared" si="338"/>
        <v>Yes</v>
      </c>
      <c r="AQ2376">
        <v>2</v>
      </c>
      <c r="AR2376" s="5">
        <f t="shared" si="339"/>
        <v>1921978.29</v>
      </c>
      <c r="AS2376" s="5">
        <f t="shared" si="340"/>
        <v>489095.15</v>
      </c>
      <c r="AT2376" t="s">
        <v>1641</v>
      </c>
      <c r="AU2376" t="s">
        <v>6199</v>
      </c>
      <c r="AV2376" t="s">
        <v>6200</v>
      </c>
      <c r="AW2376" t="s">
        <v>6175</v>
      </c>
      <c r="AX2376" t="s">
        <v>6167</v>
      </c>
      <c r="AY2376">
        <v>50</v>
      </c>
      <c r="AZ2376">
        <v>0</v>
      </c>
      <c r="BA2376">
        <v>0</v>
      </c>
      <c r="BB2376" t="s">
        <v>6168</v>
      </c>
      <c r="BC2376">
        <v>0</v>
      </c>
      <c r="BD2376">
        <v>0</v>
      </c>
      <c r="BE2376" t="s">
        <v>6169</v>
      </c>
      <c r="BF2376" t="s">
        <v>6210</v>
      </c>
      <c r="BG2376">
        <v>1</v>
      </c>
      <c r="BH2376" t="s">
        <v>6179</v>
      </c>
      <c r="BI2376">
        <v>52</v>
      </c>
      <c r="BJ2376" t="s">
        <v>6187</v>
      </c>
      <c r="BK2376">
        <v>0</v>
      </c>
      <c r="BL2376">
        <v>63</v>
      </c>
      <c r="BM2376" s="3">
        <f t="shared" si="341"/>
        <v>0.79365079365079361</v>
      </c>
    </row>
    <row r="2377" spans="1:65">
      <c r="A2377" t="s">
        <v>2510</v>
      </c>
      <c r="B2377" s="2">
        <v>45801</v>
      </c>
      <c r="C2377" t="s">
        <v>1632</v>
      </c>
      <c r="D2377" t="s">
        <v>2135</v>
      </c>
      <c r="E2377">
        <v>5</v>
      </c>
      <c r="F2377" t="s">
        <v>49</v>
      </c>
      <c r="G2377" t="s">
        <v>79</v>
      </c>
      <c r="H2377" t="s">
        <v>111</v>
      </c>
      <c r="I2377" t="s">
        <v>52</v>
      </c>
      <c r="J2377" t="s">
        <v>53</v>
      </c>
      <c r="K2377" t="s">
        <v>54</v>
      </c>
      <c r="L2377" t="s">
        <v>67</v>
      </c>
      <c r="M2377" t="s">
        <v>68</v>
      </c>
      <c r="N2377" t="s">
        <v>69</v>
      </c>
      <c r="O2377" t="s">
        <v>82</v>
      </c>
      <c r="P2377">
        <v>64</v>
      </c>
      <c r="Q2377">
        <v>68</v>
      </c>
      <c r="R2377">
        <v>67</v>
      </c>
      <c r="S2377">
        <v>5</v>
      </c>
      <c r="T2377">
        <f t="shared" si="333"/>
        <v>62</v>
      </c>
      <c r="U2377">
        <v>62</v>
      </c>
      <c r="V2377">
        <f t="shared" si="334"/>
        <v>0</v>
      </c>
      <c r="W2377" s="3">
        <f t="shared" si="335"/>
        <v>7.4626865671641784E-2</v>
      </c>
      <c r="X2377">
        <v>36</v>
      </c>
      <c r="Y2377" s="4">
        <v>5.0999999999999996</v>
      </c>
      <c r="Z2377" s="4">
        <v>1.9</v>
      </c>
      <c r="AA2377" s="5">
        <v>38968.53</v>
      </c>
      <c r="AB2377" s="5">
        <f t="shared" si="336"/>
        <v>2416048.86</v>
      </c>
      <c r="AC2377" s="5">
        <v>21938.15</v>
      </c>
      <c r="AD2377" s="5">
        <f t="shared" si="337"/>
        <v>1469856.05</v>
      </c>
      <c r="AE2377" s="5">
        <v>118176.53</v>
      </c>
      <c r="AF2377" s="5">
        <v>31971.93</v>
      </c>
      <c r="AG2377" s="5">
        <v>35295.410000000003</v>
      </c>
      <c r="AH2377" s="5">
        <v>2755</v>
      </c>
      <c r="AI2377" s="5">
        <v>58043.95</v>
      </c>
      <c r="AJ2377">
        <v>2</v>
      </c>
      <c r="AK2377" s="5">
        <v>17027.490000000002</v>
      </c>
      <c r="AL2377" s="5">
        <v>0</v>
      </c>
      <c r="AM2377" s="5">
        <v>39011.300000000003</v>
      </c>
      <c r="AN2377">
        <v>4</v>
      </c>
      <c r="AO2377">
        <v>3</v>
      </c>
      <c r="AP2377" t="str">
        <f t="shared" si="338"/>
        <v>Yes</v>
      </c>
      <c r="AQ2377">
        <v>3</v>
      </c>
      <c r="AR2377" s="5">
        <f t="shared" si="339"/>
        <v>1772137.66</v>
      </c>
      <c r="AS2377" s="5">
        <f t="shared" si="340"/>
        <v>643911.19999999995</v>
      </c>
      <c r="AT2377" t="s">
        <v>1641</v>
      </c>
      <c r="AU2377" t="s">
        <v>6189</v>
      </c>
      <c r="AV2377" t="s">
        <v>6201</v>
      </c>
      <c r="AW2377" t="s">
        <v>6175</v>
      </c>
      <c r="AX2377" t="s">
        <v>6167</v>
      </c>
      <c r="AY2377">
        <v>66</v>
      </c>
      <c r="AZ2377">
        <v>0</v>
      </c>
      <c r="BA2377">
        <v>0</v>
      </c>
      <c r="BB2377" t="s">
        <v>6168</v>
      </c>
      <c r="BC2377">
        <v>0</v>
      </c>
      <c r="BD2377">
        <v>0</v>
      </c>
      <c r="BE2377" t="s">
        <v>6169</v>
      </c>
      <c r="BF2377" t="s">
        <v>6212</v>
      </c>
      <c r="BG2377">
        <v>1</v>
      </c>
      <c r="BH2377" t="s">
        <v>6179</v>
      </c>
      <c r="BI2377">
        <v>49</v>
      </c>
      <c r="BJ2377" t="s">
        <v>6172</v>
      </c>
      <c r="BK2377">
        <v>0</v>
      </c>
      <c r="BL2377">
        <v>75</v>
      </c>
      <c r="BM2377" s="3">
        <f t="shared" si="341"/>
        <v>0.89333333333333331</v>
      </c>
    </row>
    <row r="2378" spans="1:65">
      <c r="A2378" t="s">
        <v>2511</v>
      </c>
      <c r="B2378" s="2">
        <v>45801</v>
      </c>
      <c r="C2378" t="s">
        <v>1632</v>
      </c>
      <c r="D2378" t="s">
        <v>2135</v>
      </c>
      <c r="E2378">
        <v>5</v>
      </c>
      <c r="F2378" t="s">
        <v>72</v>
      </c>
      <c r="G2378" t="s">
        <v>62</v>
      </c>
      <c r="H2378" t="s">
        <v>155</v>
      </c>
      <c r="I2378" t="s">
        <v>74</v>
      </c>
      <c r="J2378" t="s">
        <v>65</v>
      </c>
      <c r="K2378" t="s">
        <v>75</v>
      </c>
      <c r="L2378" t="s">
        <v>55</v>
      </c>
      <c r="M2378" t="s">
        <v>56</v>
      </c>
      <c r="N2378" t="s">
        <v>57</v>
      </c>
      <c r="O2378" t="s">
        <v>120</v>
      </c>
      <c r="P2378">
        <v>48</v>
      </c>
      <c r="Q2378">
        <v>52</v>
      </c>
      <c r="R2378">
        <v>52</v>
      </c>
      <c r="S2378">
        <v>1</v>
      </c>
      <c r="T2378">
        <f t="shared" si="333"/>
        <v>51</v>
      </c>
      <c r="U2378">
        <v>47</v>
      </c>
      <c r="V2378">
        <f t="shared" si="334"/>
        <v>4</v>
      </c>
      <c r="W2378" s="3">
        <f t="shared" si="335"/>
        <v>1.9230769230769232E-2</v>
      </c>
      <c r="X2378">
        <v>12</v>
      </c>
      <c r="Y2378" s="4">
        <v>2.2999999999999998</v>
      </c>
      <c r="Z2378" s="4">
        <v>0.9</v>
      </c>
      <c r="AA2378" s="5">
        <v>51545.5</v>
      </c>
      <c r="AB2378" s="5">
        <f t="shared" si="336"/>
        <v>2422638.5</v>
      </c>
      <c r="AC2378" s="5">
        <v>34710.51</v>
      </c>
      <c r="AD2378" s="5">
        <f t="shared" si="337"/>
        <v>1804946.52</v>
      </c>
      <c r="AE2378" s="5">
        <v>115581.13</v>
      </c>
      <c r="AF2378" s="5">
        <v>31129.5</v>
      </c>
      <c r="AG2378" s="5">
        <v>8036.23</v>
      </c>
      <c r="AH2378" s="5">
        <v>1305</v>
      </c>
      <c r="AI2378" s="5">
        <v>5089.3599999999997</v>
      </c>
      <c r="AJ2378">
        <v>0</v>
      </c>
      <c r="AK2378" s="5">
        <v>0</v>
      </c>
      <c r="AL2378" s="5">
        <v>4225.6899999999996</v>
      </c>
      <c r="AM2378" s="5">
        <v>30939.21</v>
      </c>
      <c r="AN2378">
        <v>4</v>
      </c>
      <c r="AO2378">
        <v>4</v>
      </c>
      <c r="AP2378" t="str">
        <f t="shared" si="338"/>
        <v>Yes</v>
      </c>
      <c r="AQ2378">
        <v>1</v>
      </c>
      <c r="AR2378" s="5">
        <f t="shared" si="339"/>
        <v>2001252.64</v>
      </c>
      <c r="AS2378" s="5">
        <f t="shared" si="340"/>
        <v>421385.86</v>
      </c>
      <c r="AT2378" t="s">
        <v>59</v>
      </c>
      <c r="AU2378" t="s">
        <v>6164</v>
      </c>
      <c r="AV2378" t="s">
        <v>6165</v>
      </c>
      <c r="AW2378" t="s">
        <v>6166</v>
      </c>
      <c r="AX2378" t="s">
        <v>6184</v>
      </c>
      <c r="AY2378">
        <v>50</v>
      </c>
      <c r="AZ2378">
        <v>0</v>
      </c>
      <c r="BA2378">
        <v>28</v>
      </c>
      <c r="BB2378" t="s">
        <v>6180</v>
      </c>
      <c r="BC2378">
        <v>0</v>
      </c>
      <c r="BD2378">
        <v>0</v>
      </c>
      <c r="BE2378" t="s">
        <v>6169</v>
      </c>
      <c r="BF2378" t="s">
        <v>6170</v>
      </c>
      <c r="BG2378">
        <v>0</v>
      </c>
      <c r="BH2378" t="s">
        <v>6171</v>
      </c>
      <c r="BI2378">
        <v>29</v>
      </c>
      <c r="BJ2378" t="s">
        <v>6172</v>
      </c>
      <c r="BK2378">
        <v>0</v>
      </c>
      <c r="BL2378">
        <v>60</v>
      </c>
      <c r="BM2378" s="3">
        <f t="shared" si="341"/>
        <v>0.8666666666666667</v>
      </c>
    </row>
    <row r="2379" spans="1:65">
      <c r="A2379" t="s">
        <v>2512</v>
      </c>
      <c r="B2379" s="2">
        <v>45801</v>
      </c>
      <c r="C2379" t="s">
        <v>1632</v>
      </c>
      <c r="D2379" t="s">
        <v>2135</v>
      </c>
      <c r="E2379">
        <v>5</v>
      </c>
      <c r="F2379" t="s">
        <v>78</v>
      </c>
      <c r="G2379" t="s">
        <v>62</v>
      </c>
      <c r="H2379" t="s">
        <v>153</v>
      </c>
      <c r="I2379" t="s">
        <v>52</v>
      </c>
      <c r="J2379" t="s">
        <v>53</v>
      </c>
      <c r="K2379" t="s">
        <v>75</v>
      </c>
      <c r="L2379" t="s">
        <v>67</v>
      </c>
      <c r="M2379" t="s">
        <v>56</v>
      </c>
      <c r="N2379" t="s">
        <v>109</v>
      </c>
      <c r="O2379" t="s">
        <v>70</v>
      </c>
      <c r="P2379">
        <v>53</v>
      </c>
      <c r="Q2379">
        <v>54</v>
      </c>
      <c r="R2379">
        <v>51</v>
      </c>
      <c r="S2379">
        <v>2</v>
      </c>
      <c r="T2379">
        <f t="shared" si="333"/>
        <v>49</v>
      </c>
      <c r="U2379">
        <v>49</v>
      </c>
      <c r="V2379">
        <f t="shared" si="334"/>
        <v>0</v>
      </c>
      <c r="W2379" s="3">
        <f t="shared" si="335"/>
        <v>3.9215686274509803E-2</v>
      </c>
      <c r="X2379">
        <v>38</v>
      </c>
      <c r="Y2379" s="4">
        <v>0.8</v>
      </c>
      <c r="Z2379" s="4">
        <v>0.8</v>
      </c>
      <c r="AA2379" s="5">
        <v>36314.480000000003</v>
      </c>
      <c r="AB2379" s="5">
        <f t="shared" si="336"/>
        <v>1779409.52</v>
      </c>
      <c r="AC2379" s="5">
        <v>22973.1</v>
      </c>
      <c r="AD2379" s="5">
        <f t="shared" si="337"/>
        <v>1171628.1000000001</v>
      </c>
      <c r="AE2379" s="5">
        <v>92651.59</v>
      </c>
      <c r="AF2379" s="5">
        <v>24467.59</v>
      </c>
      <c r="AG2379" s="5">
        <v>9920.91</v>
      </c>
      <c r="AH2379" s="5">
        <v>1160</v>
      </c>
      <c r="AI2379" s="5">
        <v>7095.65</v>
      </c>
      <c r="AJ2379">
        <v>0</v>
      </c>
      <c r="AK2379" s="5">
        <v>0</v>
      </c>
      <c r="AL2379" s="5">
        <v>0</v>
      </c>
      <c r="AM2379" s="5">
        <v>79375.14</v>
      </c>
      <c r="AN2379">
        <v>8</v>
      </c>
      <c r="AO2379">
        <v>10</v>
      </c>
      <c r="AP2379" t="str">
        <f t="shared" si="338"/>
        <v>No</v>
      </c>
      <c r="AQ2379">
        <v>1</v>
      </c>
      <c r="AR2379" s="5">
        <f t="shared" si="339"/>
        <v>1386298.98</v>
      </c>
      <c r="AS2379" s="5">
        <f t="shared" si="340"/>
        <v>393110.54</v>
      </c>
      <c r="AT2379" t="s">
        <v>59</v>
      </c>
      <c r="AU2379" t="s">
        <v>6164</v>
      </c>
      <c r="AV2379" t="s">
        <v>6165</v>
      </c>
      <c r="AW2379" t="s">
        <v>6166</v>
      </c>
      <c r="AX2379" t="s">
        <v>6167</v>
      </c>
      <c r="AY2379">
        <v>53</v>
      </c>
      <c r="AZ2379">
        <v>0</v>
      </c>
      <c r="BA2379">
        <v>0</v>
      </c>
      <c r="BB2379" t="s">
        <v>6168</v>
      </c>
      <c r="BC2379">
        <v>0</v>
      </c>
      <c r="BD2379">
        <v>2</v>
      </c>
      <c r="BE2379" t="s">
        <v>6188</v>
      </c>
      <c r="BF2379" t="s">
        <v>6170</v>
      </c>
      <c r="BG2379">
        <v>1</v>
      </c>
      <c r="BH2379" t="s">
        <v>6179</v>
      </c>
      <c r="BI2379">
        <v>35</v>
      </c>
      <c r="BJ2379" t="s">
        <v>6172</v>
      </c>
      <c r="BK2379">
        <v>0</v>
      </c>
      <c r="BL2379">
        <v>76</v>
      </c>
      <c r="BM2379" s="3">
        <f t="shared" si="341"/>
        <v>0.67105263157894735</v>
      </c>
    </row>
    <row r="2380" spans="1:65">
      <c r="A2380" t="s">
        <v>2513</v>
      </c>
      <c r="B2380" s="2">
        <v>45801</v>
      </c>
      <c r="C2380" t="s">
        <v>1632</v>
      </c>
      <c r="D2380" t="s">
        <v>2135</v>
      </c>
      <c r="E2380">
        <v>5</v>
      </c>
      <c r="F2380" t="s">
        <v>49</v>
      </c>
      <c r="G2380" t="s">
        <v>79</v>
      </c>
      <c r="H2380" t="s">
        <v>260</v>
      </c>
      <c r="I2380" t="s">
        <v>52</v>
      </c>
      <c r="J2380" t="s">
        <v>65</v>
      </c>
      <c r="K2380" t="s">
        <v>75</v>
      </c>
      <c r="L2380" t="s">
        <v>67</v>
      </c>
      <c r="M2380" t="s">
        <v>68</v>
      </c>
      <c r="N2380" t="s">
        <v>69</v>
      </c>
      <c r="O2380" t="s">
        <v>58</v>
      </c>
      <c r="P2380">
        <v>48</v>
      </c>
      <c r="Q2380">
        <v>50</v>
      </c>
      <c r="R2380">
        <v>49</v>
      </c>
      <c r="S2380">
        <v>4</v>
      </c>
      <c r="T2380">
        <f t="shared" si="333"/>
        <v>45</v>
      </c>
      <c r="U2380">
        <v>45</v>
      </c>
      <c r="V2380">
        <f t="shared" si="334"/>
        <v>0</v>
      </c>
      <c r="W2380" s="3">
        <f t="shared" si="335"/>
        <v>8.1632653061224483E-2</v>
      </c>
      <c r="X2380">
        <v>133</v>
      </c>
      <c r="Y2380" s="4">
        <v>3.3</v>
      </c>
      <c r="Z2380" s="4">
        <v>6.1</v>
      </c>
      <c r="AA2380" s="5">
        <v>51444.06</v>
      </c>
      <c r="AB2380" s="5">
        <f t="shared" si="336"/>
        <v>2314982.7000000002</v>
      </c>
      <c r="AC2380" s="5">
        <v>32624.799999999999</v>
      </c>
      <c r="AD2380" s="5">
        <f t="shared" si="337"/>
        <v>1598615.2</v>
      </c>
      <c r="AE2380" s="5">
        <v>112321.03</v>
      </c>
      <c r="AF2380" s="5">
        <v>37104.36</v>
      </c>
      <c r="AG2380" s="5">
        <v>75315.31</v>
      </c>
      <c r="AH2380" s="5">
        <v>8845</v>
      </c>
      <c r="AI2380" s="5">
        <v>63337.89</v>
      </c>
      <c r="AJ2380">
        <v>1</v>
      </c>
      <c r="AK2380" s="5">
        <v>13627.56</v>
      </c>
      <c r="AL2380" s="5">
        <v>0</v>
      </c>
      <c r="AM2380" s="5">
        <v>32647.83</v>
      </c>
      <c r="AN2380">
        <v>4</v>
      </c>
      <c r="AO2380">
        <v>5</v>
      </c>
      <c r="AP2380" t="str">
        <f t="shared" si="338"/>
        <v>No</v>
      </c>
      <c r="AQ2380">
        <v>3</v>
      </c>
      <c r="AR2380" s="5">
        <f t="shared" si="339"/>
        <v>1941814.18</v>
      </c>
      <c r="AS2380" s="5">
        <f t="shared" si="340"/>
        <v>373168.52</v>
      </c>
      <c r="AT2380" t="s">
        <v>1641</v>
      </c>
      <c r="AU2380" t="s">
        <v>6199</v>
      </c>
      <c r="AV2380" t="s">
        <v>6200</v>
      </c>
      <c r="AW2380" t="s">
        <v>6175</v>
      </c>
      <c r="AX2380" t="s">
        <v>6202</v>
      </c>
      <c r="AY2380">
        <v>48</v>
      </c>
      <c r="AZ2380">
        <v>0</v>
      </c>
      <c r="BA2380">
        <v>0</v>
      </c>
      <c r="BB2380" t="s">
        <v>6168</v>
      </c>
      <c r="BC2380">
        <v>1</v>
      </c>
      <c r="BD2380">
        <v>0</v>
      </c>
      <c r="BE2380" t="s">
        <v>6178</v>
      </c>
      <c r="BF2380" t="s">
        <v>6210</v>
      </c>
      <c r="BG2380">
        <v>2</v>
      </c>
      <c r="BH2380" t="s">
        <v>6211</v>
      </c>
      <c r="BI2380">
        <v>133</v>
      </c>
      <c r="BJ2380" t="s">
        <v>6193</v>
      </c>
      <c r="BK2380">
        <v>0</v>
      </c>
      <c r="BL2380">
        <v>60</v>
      </c>
      <c r="BM2380" s="3">
        <f t="shared" si="341"/>
        <v>0.81666666666666665</v>
      </c>
    </row>
    <row r="2381" spans="1:65">
      <c r="A2381" t="s">
        <v>2514</v>
      </c>
      <c r="B2381" s="2">
        <v>45801</v>
      </c>
      <c r="C2381" t="s">
        <v>1632</v>
      </c>
      <c r="D2381" t="s">
        <v>2135</v>
      </c>
      <c r="E2381">
        <v>5</v>
      </c>
      <c r="F2381" t="s">
        <v>49</v>
      </c>
      <c r="G2381" t="s">
        <v>62</v>
      </c>
      <c r="H2381" t="s">
        <v>226</v>
      </c>
      <c r="I2381" t="s">
        <v>64</v>
      </c>
      <c r="J2381" t="s">
        <v>53</v>
      </c>
      <c r="K2381" t="s">
        <v>75</v>
      </c>
      <c r="L2381" t="s">
        <v>67</v>
      </c>
      <c r="M2381" t="s">
        <v>68</v>
      </c>
      <c r="N2381" t="s">
        <v>69</v>
      </c>
      <c r="O2381" t="s">
        <v>120</v>
      </c>
      <c r="P2381">
        <v>51</v>
      </c>
      <c r="Q2381">
        <v>51</v>
      </c>
      <c r="R2381">
        <v>51</v>
      </c>
      <c r="S2381">
        <v>4</v>
      </c>
      <c r="T2381">
        <f t="shared" si="333"/>
        <v>47</v>
      </c>
      <c r="U2381">
        <v>47</v>
      </c>
      <c r="V2381">
        <f t="shared" si="334"/>
        <v>0</v>
      </c>
      <c r="W2381" s="3">
        <f t="shared" si="335"/>
        <v>7.8431372549019607E-2</v>
      </c>
      <c r="X2381">
        <v>38</v>
      </c>
      <c r="Y2381" s="4">
        <v>1</v>
      </c>
      <c r="Z2381" s="4">
        <v>1.3</v>
      </c>
      <c r="AA2381" s="5">
        <v>36167.360000000001</v>
      </c>
      <c r="AB2381" s="5">
        <f t="shared" si="336"/>
        <v>1699865.92</v>
      </c>
      <c r="AC2381" s="5">
        <v>21938.02</v>
      </c>
      <c r="AD2381" s="5">
        <f t="shared" si="337"/>
        <v>1118839.02</v>
      </c>
      <c r="AE2381" s="5">
        <v>83522.73</v>
      </c>
      <c r="AF2381" s="5">
        <v>25200.2</v>
      </c>
      <c r="AG2381" s="5">
        <v>35815.46</v>
      </c>
      <c r="AH2381" s="5">
        <v>1885</v>
      </c>
      <c r="AI2381" s="5">
        <v>55376.49</v>
      </c>
      <c r="AJ2381">
        <v>1</v>
      </c>
      <c r="AK2381" s="5">
        <v>8642.01</v>
      </c>
      <c r="AL2381" s="5">
        <v>0</v>
      </c>
      <c r="AM2381" s="5">
        <v>31849.68</v>
      </c>
      <c r="AN2381">
        <v>4</v>
      </c>
      <c r="AO2381">
        <v>3</v>
      </c>
      <c r="AP2381" t="str">
        <f t="shared" si="338"/>
        <v>Yes</v>
      </c>
      <c r="AQ2381">
        <v>1</v>
      </c>
      <c r="AR2381" s="5">
        <f t="shared" si="339"/>
        <v>1361130.59</v>
      </c>
      <c r="AS2381" s="5">
        <f t="shared" si="340"/>
        <v>338735.33</v>
      </c>
      <c r="AT2381" t="s">
        <v>1641</v>
      </c>
      <c r="AU2381" t="s">
        <v>6173</v>
      </c>
      <c r="AV2381" t="s">
        <v>6174</v>
      </c>
      <c r="AW2381" t="s">
        <v>6175</v>
      </c>
      <c r="AX2381" t="s">
        <v>6184</v>
      </c>
      <c r="AY2381">
        <v>56</v>
      </c>
      <c r="AZ2381">
        <v>3</v>
      </c>
      <c r="BA2381">
        <v>0</v>
      </c>
      <c r="BB2381" t="s">
        <v>6168</v>
      </c>
      <c r="BC2381">
        <v>0</v>
      </c>
      <c r="BD2381">
        <v>0</v>
      </c>
      <c r="BE2381" t="s">
        <v>6169</v>
      </c>
      <c r="BF2381" t="s">
        <v>6210</v>
      </c>
      <c r="BG2381">
        <v>0</v>
      </c>
      <c r="BH2381" t="s">
        <v>6171</v>
      </c>
      <c r="BI2381">
        <v>46</v>
      </c>
      <c r="BJ2381" t="s">
        <v>6172</v>
      </c>
      <c r="BK2381">
        <v>0</v>
      </c>
      <c r="BL2381">
        <v>75</v>
      </c>
      <c r="BM2381" s="3">
        <f t="shared" si="341"/>
        <v>0.68</v>
      </c>
    </row>
    <row r="2382" spans="1:65">
      <c r="A2382" t="s">
        <v>2515</v>
      </c>
      <c r="B2382" s="2">
        <v>45801</v>
      </c>
      <c r="C2382" t="s">
        <v>1632</v>
      </c>
      <c r="D2382" t="s">
        <v>2135</v>
      </c>
      <c r="E2382">
        <v>5</v>
      </c>
      <c r="F2382" t="s">
        <v>72</v>
      </c>
      <c r="G2382" t="s">
        <v>62</v>
      </c>
      <c r="H2382" t="s">
        <v>175</v>
      </c>
      <c r="I2382" t="s">
        <v>52</v>
      </c>
      <c r="J2382" t="s">
        <v>53</v>
      </c>
      <c r="K2382" t="s">
        <v>75</v>
      </c>
      <c r="L2382" t="s">
        <v>87</v>
      </c>
      <c r="M2382" t="s">
        <v>56</v>
      </c>
      <c r="N2382" t="s">
        <v>94</v>
      </c>
      <c r="O2382" t="s">
        <v>120</v>
      </c>
      <c r="P2382">
        <v>64</v>
      </c>
      <c r="Q2382">
        <v>67</v>
      </c>
      <c r="R2382">
        <v>66</v>
      </c>
      <c r="S2382">
        <v>1</v>
      </c>
      <c r="T2382">
        <f t="shared" si="333"/>
        <v>65</v>
      </c>
      <c r="U2382">
        <v>62</v>
      </c>
      <c r="V2382">
        <f t="shared" si="334"/>
        <v>3</v>
      </c>
      <c r="W2382" s="3">
        <f t="shared" si="335"/>
        <v>1.5151515151515152E-2</v>
      </c>
      <c r="X2382">
        <v>22</v>
      </c>
      <c r="Y2382" s="4">
        <v>3.8</v>
      </c>
      <c r="Z2382" s="4">
        <v>1.7</v>
      </c>
      <c r="AA2382" s="5">
        <v>35722.07</v>
      </c>
      <c r="AB2382" s="5">
        <f t="shared" si="336"/>
        <v>2214768.34</v>
      </c>
      <c r="AC2382" s="5">
        <v>23992.99</v>
      </c>
      <c r="AD2382" s="5">
        <f t="shared" si="337"/>
        <v>1583537.34</v>
      </c>
      <c r="AE2382" s="5">
        <v>118038.93</v>
      </c>
      <c r="AF2382" s="5">
        <v>28363.83</v>
      </c>
      <c r="AG2382" s="5">
        <v>8654.27</v>
      </c>
      <c r="AH2382" s="5">
        <v>2465</v>
      </c>
      <c r="AI2382" s="5">
        <v>3520</v>
      </c>
      <c r="AJ2382">
        <v>0</v>
      </c>
      <c r="AK2382" s="5">
        <v>0</v>
      </c>
      <c r="AL2382" s="5">
        <v>2245.36</v>
      </c>
      <c r="AM2382" s="5">
        <v>40148.129999999997</v>
      </c>
      <c r="AN2382">
        <v>4</v>
      </c>
      <c r="AO2382">
        <v>4</v>
      </c>
      <c r="AP2382" t="str">
        <f t="shared" si="338"/>
        <v>Yes</v>
      </c>
      <c r="AQ2382">
        <v>1</v>
      </c>
      <c r="AR2382" s="5">
        <f t="shared" si="339"/>
        <v>1786972.86</v>
      </c>
      <c r="AS2382" s="5">
        <f t="shared" si="340"/>
        <v>427795.48</v>
      </c>
      <c r="AT2382" t="s">
        <v>59</v>
      </c>
      <c r="AU2382" t="s">
        <v>6164</v>
      </c>
      <c r="AV2382" t="s">
        <v>6165</v>
      </c>
      <c r="AW2382" t="s">
        <v>6166</v>
      </c>
      <c r="AX2382" t="s">
        <v>6167</v>
      </c>
      <c r="AY2382">
        <v>65</v>
      </c>
      <c r="AZ2382">
        <v>0</v>
      </c>
      <c r="BA2382">
        <v>19</v>
      </c>
      <c r="BB2382" t="s">
        <v>6180</v>
      </c>
      <c r="BC2382">
        <v>0</v>
      </c>
      <c r="BD2382">
        <v>0</v>
      </c>
      <c r="BE2382" t="s">
        <v>6169</v>
      </c>
      <c r="BF2382" t="s">
        <v>6170</v>
      </c>
      <c r="BG2382">
        <v>0</v>
      </c>
      <c r="BH2382" t="s">
        <v>6171</v>
      </c>
      <c r="BI2382">
        <v>45</v>
      </c>
      <c r="BJ2382" t="s">
        <v>6172</v>
      </c>
      <c r="BK2382">
        <v>0</v>
      </c>
      <c r="BL2382">
        <v>76</v>
      </c>
      <c r="BM2382" s="3">
        <f t="shared" si="341"/>
        <v>0.86842105263157898</v>
      </c>
    </row>
    <row r="2383" spans="1:65">
      <c r="A2383" t="s">
        <v>2516</v>
      </c>
      <c r="B2383" s="2">
        <v>45801</v>
      </c>
      <c r="C2383" t="s">
        <v>1632</v>
      </c>
      <c r="D2383" t="s">
        <v>2135</v>
      </c>
      <c r="E2383">
        <v>5</v>
      </c>
      <c r="F2383" t="s">
        <v>72</v>
      </c>
      <c r="G2383" t="s">
        <v>62</v>
      </c>
      <c r="H2383" t="s">
        <v>155</v>
      </c>
      <c r="I2383" t="s">
        <v>74</v>
      </c>
      <c r="J2383" t="s">
        <v>81</v>
      </c>
      <c r="K2383" t="s">
        <v>75</v>
      </c>
      <c r="L2383" t="s">
        <v>55</v>
      </c>
      <c r="M2383" t="s">
        <v>68</v>
      </c>
      <c r="N2383" t="s">
        <v>76</v>
      </c>
      <c r="O2383" t="s">
        <v>120</v>
      </c>
      <c r="P2383">
        <v>39</v>
      </c>
      <c r="Q2383">
        <v>40</v>
      </c>
      <c r="R2383">
        <v>40</v>
      </c>
      <c r="S2383">
        <v>1</v>
      </c>
      <c r="T2383">
        <f t="shared" si="333"/>
        <v>39</v>
      </c>
      <c r="U2383">
        <v>39</v>
      </c>
      <c r="V2383">
        <f t="shared" si="334"/>
        <v>0</v>
      </c>
      <c r="W2383" s="3">
        <f t="shared" si="335"/>
        <v>2.5000000000000001E-2</v>
      </c>
      <c r="X2383">
        <v>31</v>
      </c>
      <c r="Y2383" s="4">
        <v>0.1</v>
      </c>
      <c r="Z2383" s="4">
        <v>1.8</v>
      </c>
      <c r="AA2383" s="5">
        <v>78324.39</v>
      </c>
      <c r="AB2383" s="5">
        <f t="shared" si="336"/>
        <v>3054651.21</v>
      </c>
      <c r="AC2383" s="5">
        <v>50553.39</v>
      </c>
      <c r="AD2383" s="5">
        <f t="shared" si="337"/>
        <v>2022135.6</v>
      </c>
      <c r="AE2383" s="5">
        <v>122232.12</v>
      </c>
      <c r="AF2383" s="5">
        <v>34253.51</v>
      </c>
      <c r="AG2383" s="5">
        <v>9967.83</v>
      </c>
      <c r="AH2383" s="5">
        <v>2610</v>
      </c>
      <c r="AI2383" s="5">
        <v>7555.56</v>
      </c>
      <c r="AJ2383">
        <v>0</v>
      </c>
      <c r="AK2383" s="5">
        <v>0</v>
      </c>
      <c r="AL2383" s="5">
        <v>0</v>
      </c>
      <c r="AM2383" s="5">
        <v>28974.2</v>
      </c>
      <c r="AN2383">
        <v>4</v>
      </c>
      <c r="AO2383">
        <v>5</v>
      </c>
      <c r="AP2383" t="str">
        <f t="shared" si="338"/>
        <v>No</v>
      </c>
      <c r="AQ2383">
        <v>2</v>
      </c>
      <c r="AR2383" s="5">
        <f t="shared" si="339"/>
        <v>2227728.8199999998</v>
      </c>
      <c r="AS2383" s="5">
        <f t="shared" si="340"/>
        <v>826922.39</v>
      </c>
      <c r="AT2383" t="s">
        <v>59</v>
      </c>
      <c r="AU2383" t="s">
        <v>6164</v>
      </c>
      <c r="AV2383" t="s">
        <v>6165</v>
      </c>
      <c r="AW2383" t="s">
        <v>6166</v>
      </c>
      <c r="AX2383" t="s">
        <v>6184</v>
      </c>
      <c r="AY2383">
        <v>40</v>
      </c>
      <c r="AZ2383">
        <v>1</v>
      </c>
      <c r="BA2383">
        <v>0</v>
      </c>
      <c r="BB2383" t="s">
        <v>6168</v>
      </c>
      <c r="BC2383">
        <v>1</v>
      </c>
      <c r="BD2383">
        <v>0</v>
      </c>
      <c r="BE2383" t="s">
        <v>6178</v>
      </c>
      <c r="BF2383" t="s">
        <v>6170</v>
      </c>
      <c r="BG2383">
        <v>0</v>
      </c>
      <c r="BH2383" t="s">
        <v>6171</v>
      </c>
      <c r="BI2383">
        <v>50</v>
      </c>
      <c r="BJ2383" t="s">
        <v>6172</v>
      </c>
      <c r="BK2383">
        <v>0</v>
      </c>
      <c r="BL2383">
        <v>48</v>
      </c>
      <c r="BM2383" s="3">
        <f t="shared" si="341"/>
        <v>0.83333333333333337</v>
      </c>
    </row>
    <row r="2384" spans="1:65">
      <c r="A2384" t="s">
        <v>2517</v>
      </c>
      <c r="B2384" s="2">
        <v>45801</v>
      </c>
      <c r="C2384" t="s">
        <v>1632</v>
      </c>
      <c r="D2384" t="s">
        <v>2135</v>
      </c>
      <c r="E2384">
        <v>5</v>
      </c>
      <c r="F2384" t="s">
        <v>61</v>
      </c>
      <c r="G2384" t="s">
        <v>79</v>
      </c>
      <c r="H2384" t="s">
        <v>123</v>
      </c>
      <c r="I2384" t="s">
        <v>52</v>
      </c>
      <c r="J2384" t="s">
        <v>53</v>
      </c>
      <c r="K2384" t="s">
        <v>66</v>
      </c>
      <c r="L2384" t="s">
        <v>87</v>
      </c>
      <c r="M2384" t="s">
        <v>56</v>
      </c>
      <c r="N2384" t="s">
        <v>69</v>
      </c>
      <c r="O2384" t="s">
        <v>82</v>
      </c>
      <c r="P2384">
        <v>74</v>
      </c>
      <c r="Q2384">
        <v>75</v>
      </c>
      <c r="R2384">
        <v>75</v>
      </c>
      <c r="S2384">
        <v>2</v>
      </c>
      <c r="T2384">
        <f t="shared" si="333"/>
        <v>73</v>
      </c>
      <c r="U2384">
        <v>73</v>
      </c>
      <c r="V2384">
        <f t="shared" si="334"/>
        <v>0</v>
      </c>
      <c r="W2384" s="3">
        <f t="shared" si="335"/>
        <v>2.6666666666666668E-2</v>
      </c>
      <c r="X2384">
        <v>29</v>
      </c>
      <c r="Y2384" s="4">
        <v>1.6</v>
      </c>
      <c r="Z2384" s="4">
        <v>1.5</v>
      </c>
      <c r="AA2384" s="5">
        <v>30526.36</v>
      </c>
      <c r="AB2384" s="5">
        <f t="shared" si="336"/>
        <v>2228424.2799999998</v>
      </c>
      <c r="AC2384" s="5">
        <v>24237.13</v>
      </c>
      <c r="AD2384" s="5">
        <f t="shared" si="337"/>
        <v>1817784.75</v>
      </c>
      <c r="AE2384" s="5">
        <v>135432.98000000001</v>
      </c>
      <c r="AF2384" s="5">
        <v>33728.47</v>
      </c>
      <c r="AG2384" s="5">
        <v>9300.49</v>
      </c>
      <c r="AH2384" s="5">
        <v>2175</v>
      </c>
      <c r="AI2384" s="5">
        <v>7058.82</v>
      </c>
      <c r="AJ2384">
        <v>0</v>
      </c>
      <c r="AK2384" s="5">
        <v>0</v>
      </c>
      <c r="AL2384" s="5">
        <v>31740.84</v>
      </c>
      <c r="AM2384" s="5">
        <v>81817.039999999994</v>
      </c>
      <c r="AN2384">
        <v>4</v>
      </c>
      <c r="AO2384">
        <v>4</v>
      </c>
      <c r="AP2384" t="str">
        <f t="shared" si="338"/>
        <v>Yes</v>
      </c>
      <c r="AQ2384">
        <v>1</v>
      </c>
      <c r="AR2384" s="5">
        <f t="shared" si="339"/>
        <v>2119038.39</v>
      </c>
      <c r="AS2384" s="5">
        <f t="shared" si="340"/>
        <v>109385.89</v>
      </c>
      <c r="AT2384" t="s">
        <v>59</v>
      </c>
      <c r="AU2384" t="s">
        <v>6164</v>
      </c>
      <c r="AV2384" t="s">
        <v>6165</v>
      </c>
      <c r="AW2384" t="s">
        <v>6166</v>
      </c>
      <c r="AX2384" t="s">
        <v>6184</v>
      </c>
      <c r="AY2384">
        <v>76</v>
      </c>
      <c r="AZ2384">
        <v>0</v>
      </c>
      <c r="BA2384">
        <v>0</v>
      </c>
      <c r="BB2384" t="s">
        <v>6168</v>
      </c>
      <c r="BC2384">
        <v>0</v>
      </c>
      <c r="BD2384">
        <v>0</v>
      </c>
      <c r="BE2384" t="s">
        <v>6169</v>
      </c>
      <c r="BF2384" t="s">
        <v>6170</v>
      </c>
      <c r="BG2384">
        <v>1</v>
      </c>
      <c r="BH2384" t="s">
        <v>6179</v>
      </c>
      <c r="BI2384">
        <v>59</v>
      </c>
      <c r="BJ2384" t="s">
        <v>6187</v>
      </c>
      <c r="BK2384">
        <v>0</v>
      </c>
      <c r="BL2384">
        <v>80</v>
      </c>
      <c r="BM2384" s="3">
        <f t="shared" si="341"/>
        <v>0.9375</v>
      </c>
    </row>
    <row r="2385" spans="1:65">
      <c r="A2385" t="s">
        <v>2518</v>
      </c>
      <c r="B2385" s="2">
        <v>45801</v>
      </c>
      <c r="C2385" t="s">
        <v>1632</v>
      </c>
      <c r="D2385" t="s">
        <v>2135</v>
      </c>
      <c r="E2385">
        <v>5</v>
      </c>
      <c r="F2385" t="s">
        <v>78</v>
      </c>
      <c r="G2385" t="s">
        <v>62</v>
      </c>
      <c r="H2385" t="s">
        <v>190</v>
      </c>
      <c r="I2385" t="s">
        <v>74</v>
      </c>
      <c r="J2385" t="s">
        <v>53</v>
      </c>
      <c r="K2385" t="s">
        <v>66</v>
      </c>
      <c r="L2385" t="s">
        <v>92</v>
      </c>
      <c r="M2385" t="s">
        <v>56</v>
      </c>
      <c r="N2385" t="s">
        <v>109</v>
      </c>
      <c r="O2385" t="s">
        <v>120</v>
      </c>
      <c r="P2385">
        <v>86</v>
      </c>
      <c r="Q2385">
        <v>92</v>
      </c>
      <c r="R2385">
        <v>90</v>
      </c>
      <c r="S2385">
        <v>2</v>
      </c>
      <c r="T2385">
        <f t="shared" si="333"/>
        <v>88</v>
      </c>
      <c r="U2385">
        <v>85</v>
      </c>
      <c r="V2385">
        <f t="shared" si="334"/>
        <v>3</v>
      </c>
      <c r="W2385" s="3">
        <f t="shared" si="335"/>
        <v>2.2222222222222223E-2</v>
      </c>
      <c r="X2385">
        <v>20</v>
      </c>
      <c r="Y2385" s="4">
        <v>6</v>
      </c>
      <c r="Z2385" s="4">
        <v>1.8</v>
      </c>
      <c r="AA2385" s="5">
        <v>30554.83</v>
      </c>
      <c r="AB2385" s="5">
        <f t="shared" si="336"/>
        <v>2597160.5499999998</v>
      </c>
      <c r="AC2385" s="5">
        <v>23912.04</v>
      </c>
      <c r="AD2385" s="5">
        <f t="shared" si="337"/>
        <v>2152083.6</v>
      </c>
      <c r="AE2385" s="5">
        <v>155452.73000000001</v>
      </c>
      <c r="AF2385" s="5">
        <v>42605.8</v>
      </c>
      <c r="AG2385" s="5">
        <v>8242.61</v>
      </c>
      <c r="AH2385" s="5">
        <v>2610</v>
      </c>
      <c r="AI2385" s="5">
        <v>7111.11</v>
      </c>
      <c r="AJ2385">
        <v>0</v>
      </c>
      <c r="AK2385" s="5">
        <v>0</v>
      </c>
      <c r="AL2385" s="5">
        <v>34007.26</v>
      </c>
      <c r="AM2385" s="5">
        <v>173568.18</v>
      </c>
      <c r="AN2385">
        <v>8</v>
      </c>
      <c r="AO2385">
        <v>11</v>
      </c>
      <c r="AP2385" t="str">
        <f t="shared" si="338"/>
        <v>No</v>
      </c>
      <c r="AQ2385">
        <v>3</v>
      </c>
      <c r="AR2385" s="5">
        <f t="shared" si="339"/>
        <v>2575681.29</v>
      </c>
      <c r="AS2385" s="5">
        <f t="shared" si="340"/>
        <v>21479.26</v>
      </c>
      <c r="AT2385" t="s">
        <v>59</v>
      </c>
      <c r="AU2385" t="s">
        <v>6164</v>
      </c>
      <c r="AV2385" t="s">
        <v>6165</v>
      </c>
      <c r="AW2385" t="s">
        <v>6166</v>
      </c>
      <c r="AX2385" t="s">
        <v>6167</v>
      </c>
      <c r="AY2385">
        <v>86</v>
      </c>
      <c r="AZ2385">
        <v>0</v>
      </c>
      <c r="BA2385">
        <v>24</v>
      </c>
      <c r="BB2385" t="s">
        <v>6180</v>
      </c>
      <c r="BC2385">
        <v>3</v>
      </c>
      <c r="BD2385">
        <v>0</v>
      </c>
      <c r="BE2385" t="s">
        <v>6178</v>
      </c>
      <c r="BF2385" t="s">
        <v>6170</v>
      </c>
      <c r="BG2385">
        <v>1</v>
      </c>
      <c r="BH2385" t="s">
        <v>6186</v>
      </c>
      <c r="BI2385">
        <v>44</v>
      </c>
      <c r="BJ2385" t="s">
        <v>6172</v>
      </c>
      <c r="BK2385">
        <v>0</v>
      </c>
      <c r="BL2385">
        <v>97</v>
      </c>
      <c r="BM2385" s="3">
        <f t="shared" si="341"/>
        <v>0.92783505154639179</v>
      </c>
    </row>
    <row r="2386" spans="1:65">
      <c r="A2386" t="s">
        <v>2519</v>
      </c>
      <c r="B2386" s="2">
        <v>45801</v>
      </c>
      <c r="C2386" t="s">
        <v>1632</v>
      </c>
      <c r="D2386" t="s">
        <v>2135</v>
      </c>
      <c r="E2386">
        <v>5</v>
      </c>
      <c r="F2386" t="s">
        <v>78</v>
      </c>
      <c r="G2386" t="s">
        <v>79</v>
      </c>
      <c r="H2386" t="s">
        <v>80</v>
      </c>
      <c r="I2386" t="s">
        <v>74</v>
      </c>
      <c r="J2386" t="s">
        <v>53</v>
      </c>
      <c r="K2386" t="s">
        <v>66</v>
      </c>
      <c r="L2386" t="s">
        <v>87</v>
      </c>
      <c r="M2386" t="s">
        <v>56</v>
      </c>
      <c r="N2386" t="s">
        <v>69</v>
      </c>
      <c r="O2386" t="s">
        <v>70</v>
      </c>
      <c r="P2386">
        <v>77</v>
      </c>
      <c r="Q2386">
        <v>78</v>
      </c>
      <c r="R2386">
        <v>75</v>
      </c>
      <c r="S2386">
        <v>2</v>
      </c>
      <c r="T2386">
        <f t="shared" si="333"/>
        <v>73</v>
      </c>
      <c r="U2386">
        <v>73</v>
      </c>
      <c r="V2386">
        <f t="shared" si="334"/>
        <v>0</v>
      </c>
      <c r="W2386" s="3">
        <f t="shared" si="335"/>
        <v>2.6666666666666668E-2</v>
      </c>
      <c r="X2386">
        <v>30</v>
      </c>
      <c r="Y2386" s="4">
        <v>3.1</v>
      </c>
      <c r="Z2386" s="4">
        <v>1</v>
      </c>
      <c r="AA2386" s="5">
        <v>30436.959999999999</v>
      </c>
      <c r="AB2386" s="5">
        <f t="shared" si="336"/>
        <v>2221898.08</v>
      </c>
      <c r="AC2386" s="5">
        <v>24039.31</v>
      </c>
      <c r="AD2386" s="5">
        <f t="shared" si="337"/>
        <v>1802948.25</v>
      </c>
      <c r="AE2386" s="5">
        <v>125802.31</v>
      </c>
      <c r="AF2386" s="5">
        <v>36737.5</v>
      </c>
      <c r="AG2386" s="5">
        <v>9758.8700000000008</v>
      </c>
      <c r="AH2386" s="5">
        <v>1450</v>
      </c>
      <c r="AI2386" s="5">
        <v>7058.82</v>
      </c>
      <c r="AJ2386">
        <v>0</v>
      </c>
      <c r="AK2386" s="5">
        <v>0</v>
      </c>
      <c r="AL2386" s="5">
        <v>31740.84</v>
      </c>
      <c r="AM2386" s="5">
        <v>80009.31</v>
      </c>
      <c r="AN2386">
        <v>4</v>
      </c>
      <c r="AO2386">
        <v>3</v>
      </c>
      <c r="AP2386" t="str">
        <f t="shared" si="338"/>
        <v>Yes</v>
      </c>
      <c r="AQ2386">
        <v>0</v>
      </c>
      <c r="AR2386" s="5">
        <f t="shared" si="339"/>
        <v>2095505.9</v>
      </c>
      <c r="AS2386" s="5">
        <f t="shared" si="340"/>
        <v>126392.18</v>
      </c>
      <c r="AT2386" t="s">
        <v>59</v>
      </c>
      <c r="AU2386" t="s">
        <v>6164</v>
      </c>
      <c r="AV2386" t="s">
        <v>6165</v>
      </c>
      <c r="AW2386" t="s">
        <v>6166</v>
      </c>
      <c r="AX2386" t="s">
        <v>6167</v>
      </c>
      <c r="AY2386">
        <v>77</v>
      </c>
      <c r="AZ2386">
        <v>0</v>
      </c>
      <c r="BA2386">
        <v>0</v>
      </c>
      <c r="BB2386" t="s">
        <v>6168</v>
      </c>
      <c r="BC2386">
        <v>0</v>
      </c>
      <c r="BD2386">
        <v>0</v>
      </c>
      <c r="BE2386" t="s">
        <v>6169</v>
      </c>
      <c r="BF2386" t="s">
        <v>6170</v>
      </c>
      <c r="BG2386">
        <v>1</v>
      </c>
      <c r="BH2386" t="s">
        <v>6186</v>
      </c>
      <c r="BI2386">
        <v>39</v>
      </c>
      <c r="BJ2386" t="s">
        <v>6172</v>
      </c>
      <c r="BK2386">
        <v>0</v>
      </c>
      <c r="BL2386">
        <v>83</v>
      </c>
      <c r="BM2386" s="3">
        <f t="shared" si="341"/>
        <v>0.90361445783132532</v>
      </c>
    </row>
    <row r="2387" spans="1:65">
      <c r="A2387" t="s">
        <v>2520</v>
      </c>
      <c r="B2387" s="2">
        <v>45801</v>
      </c>
      <c r="C2387" t="s">
        <v>1632</v>
      </c>
      <c r="D2387" t="s">
        <v>2135</v>
      </c>
      <c r="E2387">
        <v>5</v>
      </c>
      <c r="F2387" t="s">
        <v>61</v>
      </c>
      <c r="G2387" t="s">
        <v>62</v>
      </c>
      <c r="H2387" t="s">
        <v>96</v>
      </c>
      <c r="I2387" t="s">
        <v>74</v>
      </c>
      <c r="J2387" t="s">
        <v>65</v>
      </c>
      <c r="K2387" t="s">
        <v>66</v>
      </c>
      <c r="L2387" t="s">
        <v>67</v>
      </c>
      <c r="M2387" t="s">
        <v>56</v>
      </c>
      <c r="N2387" t="s">
        <v>109</v>
      </c>
      <c r="O2387" t="s">
        <v>58</v>
      </c>
      <c r="P2387">
        <v>51</v>
      </c>
      <c r="Q2387">
        <v>52</v>
      </c>
      <c r="R2387">
        <v>51</v>
      </c>
      <c r="S2387">
        <v>1</v>
      </c>
      <c r="T2387">
        <f t="shared" si="333"/>
        <v>50</v>
      </c>
      <c r="U2387">
        <v>50</v>
      </c>
      <c r="V2387">
        <f t="shared" si="334"/>
        <v>0</v>
      </c>
      <c r="W2387" s="3">
        <f t="shared" si="335"/>
        <v>1.9607843137254902E-2</v>
      </c>
      <c r="X2387">
        <v>21</v>
      </c>
      <c r="Y2387" s="4">
        <v>0</v>
      </c>
      <c r="Z2387" s="4">
        <v>0.6</v>
      </c>
      <c r="AA2387" s="5">
        <v>48623.42</v>
      </c>
      <c r="AB2387" s="5">
        <f t="shared" si="336"/>
        <v>2431171</v>
      </c>
      <c r="AC2387" s="5">
        <v>33814.910000000003</v>
      </c>
      <c r="AD2387" s="5">
        <f t="shared" si="337"/>
        <v>1724560.41</v>
      </c>
      <c r="AE2387" s="5">
        <v>112880.21</v>
      </c>
      <c r="AF2387" s="5">
        <v>31017.1</v>
      </c>
      <c r="AG2387" s="5">
        <v>8335.26</v>
      </c>
      <c r="AH2387" s="5">
        <v>870</v>
      </c>
      <c r="AI2387" s="5">
        <v>5100</v>
      </c>
      <c r="AJ2387">
        <v>0</v>
      </c>
      <c r="AK2387" s="5">
        <v>0</v>
      </c>
      <c r="AL2387" s="5">
        <v>0</v>
      </c>
      <c r="AM2387" s="5">
        <v>74786.19</v>
      </c>
      <c r="AN2387">
        <v>8</v>
      </c>
      <c r="AO2387">
        <v>7</v>
      </c>
      <c r="AP2387" t="str">
        <f t="shared" si="338"/>
        <v>Yes</v>
      </c>
      <c r="AQ2387">
        <v>0</v>
      </c>
      <c r="AR2387" s="5">
        <f t="shared" si="339"/>
        <v>1957549.17</v>
      </c>
      <c r="AS2387" s="5">
        <f t="shared" si="340"/>
        <v>473621.83</v>
      </c>
      <c r="AT2387" t="s">
        <v>59</v>
      </c>
      <c r="AU2387" t="s">
        <v>6164</v>
      </c>
      <c r="AV2387" t="s">
        <v>6165</v>
      </c>
      <c r="AW2387" t="s">
        <v>6166</v>
      </c>
      <c r="AX2387" t="s">
        <v>6167</v>
      </c>
      <c r="AY2387">
        <v>54</v>
      </c>
      <c r="AZ2387">
        <v>0</v>
      </c>
      <c r="BA2387">
        <v>0</v>
      </c>
      <c r="BB2387" t="s">
        <v>6168</v>
      </c>
      <c r="BC2387">
        <v>0</v>
      </c>
      <c r="BD2387">
        <v>0</v>
      </c>
      <c r="BE2387" t="s">
        <v>6169</v>
      </c>
      <c r="BF2387" t="s">
        <v>6170</v>
      </c>
      <c r="BG2387">
        <v>1</v>
      </c>
      <c r="BH2387" t="s">
        <v>6186</v>
      </c>
      <c r="BI2387">
        <v>31</v>
      </c>
      <c r="BJ2387" t="s">
        <v>6172</v>
      </c>
      <c r="BK2387">
        <v>0</v>
      </c>
      <c r="BL2387">
        <v>59</v>
      </c>
      <c r="BM2387" s="3">
        <f t="shared" si="341"/>
        <v>0.86440677966101698</v>
      </c>
    </row>
    <row r="2388" spans="1:65">
      <c r="A2388" t="s">
        <v>2521</v>
      </c>
      <c r="B2388" s="2">
        <v>45801</v>
      </c>
      <c r="C2388" t="s">
        <v>1632</v>
      </c>
      <c r="D2388" t="s">
        <v>2135</v>
      </c>
      <c r="E2388">
        <v>5</v>
      </c>
      <c r="F2388" t="s">
        <v>78</v>
      </c>
      <c r="G2388" t="s">
        <v>79</v>
      </c>
      <c r="H2388" t="s">
        <v>113</v>
      </c>
      <c r="I2388" t="s">
        <v>64</v>
      </c>
      <c r="J2388" t="s">
        <v>53</v>
      </c>
      <c r="K2388" t="s">
        <v>66</v>
      </c>
      <c r="L2388" t="s">
        <v>67</v>
      </c>
      <c r="M2388" t="s">
        <v>68</v>
      </c>
      <c r="N2388" t="s">
        <v>76</v>
      </c>
      <c r="O2388" t="s">
        <v>82</v>
      </c>
      <c r="P2388">
        <v>75</v>
      </c>
      <c r="Q2388">
        <v>77</v>
      </c>
      <c r="R2388">
        <v>75</v>
      </c>
      <c r="S2388">
        <v>6</v>
      </c>
      <c r="T2388">
        <f t="shared" si="333"/>
        <v>69</v>
      </c>
      <c r="U2388">
        <v>69</v>
      </c>
      <c r="V2388">
        <f t="shared" si="334"/>
        <v>0</v>
      </c>
      <c r="W2388" s="3">
        <f t="shared" si="335"/>
        <v>0.08</v>
      </c>
      <c r="X2388">
        <v>29</v>
      </c>
      <c r="Y2388" s="4">
        <v>3.2</v>
      </c>
      <c r="Z2388" s="4">
        <v>1.2</v>
      </c>
      <c r="AA2388" s="5">
        <v>30560.14</v>
      </c>
      <c r="AB2388" s="5">
        <f t="shared" si="336"/>
        <v>2108649.66</v>
      </c>
      <c r="AC2388" s="5">
        <v>22079.5</v>
      </c>
      <c r="AD2388" s="5">
        <f t="shared" si="337"/>
        <v>1655962.5</v>
      </c>
      <c r="AE2388" s="5">
        <v>124122.68</v>
      </c>
      <c r="AF2388" s="5">
        <v>36997.75</v>
      </c>
      <c r="AG2388" s="5">
        <v>35082.15</v>
      </c>
      <c r="AH2388" s="5">
        <v>1740</v>
      </c>
      <c r="AI2388" s="5">
        <v>57874.97</v>
      </c>
      <c r="AJ2388">
        <v>2</v>
      </c>
      <c r="AK2388" s="5">
        <v>16870.03</v>
      </c>
      <c r="AL2388" s="5">
        <v>0</v>
      </c>
      <c r="AM2388" s="5">
        <v>42670.1</v>
      </c>
      <c r="AN2388">
        <v>4</v>
      </c>
      <c r="AO2388">
        <v>4</v>
      </c>
      <c r="AP2388" t="str">
        <f t="shared" si="338"/>
        <v>Yes</v>
      </c>
      <c r="AQ2388">
        <v>3</v>
      </c>
      <c r="AR2388" s="5">
        <f t="shared" si="339"/>
        <v>1971320.18</v>
      </c>
      <c r="AS2388" s="5">
        <f t="shared" si="340"/>
        <v>137329.48000000001</v>
      </c>
      <c r="AT2388" t="s">
        <v>1641</v>
      </c>
      <c r="AU2388" t="s">
        <v>6199</v>
      </c>
      <c r="AV2388" t="s">
        <v>6200</v>
      </c>
      <c r="AW2388" t="s">
        <v>6175</v>
      </c>
      <c r="AX2388" t="s">
        <v>6167</v>
      </c>
      <c r="AY2388">
        <v>78</v>
      </c>
      <c r="AZ2388">
        <v>0</v>
      </c>
      <c r="BA2388">
        <v>0</v>
      </c>
      <c r="BB2388" t="s">
        <v>6168</v>
      </c>
      <c r="BC2388">
        <v>0</v>
      </c>
      <c r="BD2388">
        <v>0</v>
      </c>
      <c r="BE2388" t="s">
        <v>6169</v>
      </c>
      <c r="BF2388" t="s">
        <v>6210</v>
      </c>
      <c r="BG2388">
        <v>0</v>
      </c>
      <c r="BH2388" t="s">
        <v>6171</v>
      </c>
      <c r="BI2388">
        <v>28</v>
      </c>
      <c r="BJ2388" t="s">
        <v>6172</v>
      </c>
      <c r="BK2388">
        <v>0</v>
      </c>
      <c r="BL2388">
        <v>83</v>
      </c>
      <c r="BM2388" s="3">
        <f t="shared" si="341"/>
        <v>0.90361445783132532</v>
      </c>
    </row>
    <row r="2389" spans="1:65">
      <c r="A2389" t="s">
        <v>2522</v>
      </c>
      <c r="B2389" s="2">
        <v>45801</v>
      </c>
      <c r="C2389" t="s">
        <v>1632</v>
      </c>
      <c r="D2389" t="s">
        <v>2135</v>
      </c>
      <c r="E2389">
        <v>5</v>
      </c>
      <c r="F2389" t="s">
        <v>49</v>
      </c>
      <c r="G2389" t="s">
        <v>50</v>
      </c>
      <c r="H2389" t="s">
        <v>89</v>
      </c>
      <c r="I2389" t="s">
        <v>64</v>
      </c>
      <c r="J2389" t="s">
        <v>53</v>
      </c>
      <c r="K2389" t="s">
        <v>66</v>
      </c>
      <c r="L2389" t="s">
        <v>67</v>
      </c>
      <c r="M2389" t="s">
        <v>56</v>
      </c>
      <c r="N2389" t="s">
        <v>94</v>
      </c>
      <c r="O2389" t="s">
        <v>82</v>
      </c>
      <c r="P2389">
        <v>80</v>
      </c>
      <c r="Q2389">
        <v>83</v>
      </c>
      <c r="R2389">
        <v>82</v>
      </c>
      <c r="S2389">
        <v>2</v>
      </c>
      <c r="T2389">
        <f t="shared" si="333"/>
        <v>80</v>
      </c>
      <c r="U2389">
        <v>78</v>
      </c>
      <c r="V2389">
        <f t="shared" si="334"/>
        <v>2</v>
      </c>
      <c r="W2389" s="3">
        <f t="shared" si="335"/>
        <v>2.4390243902439025E-2</v>
      </c>
      <c r="X2389">
        <v>11</v>
      </c>
      <c r="Y2389" s="4">
        <v>1.6</v>
      </c>
      <c r="Z2389" s="4">
        <v>1</v>
      </c>
      <c r="AA2389" s="5">
        <v>30850.26</v>
      </c>
      <c r="AB2389" s="5">
        <f t="shared" si="336"/>
        <v>2406320.2799999998</v>
      </c>
      <c r="AC2389" s="5">
        <v>22848.59</v>
      </c>
      <c r="AD2389" s="5">
        <f t="shared" si="337"/>
        <v>1873584.38</v>
      </c>
      <c r="AE2389" s="5">
        <v>137220.57999999999</v>
      </c>
      <c r="AF2389" s="5">
        <v>36342.230000000003</v>
      </c>
      <c r="AG2389" s="5">
        <v>7567.17</v>
      </c>
      <c r="AH2389" s="5">
        <v>1450</v>
      </c>
      <c r="AI2389" s="5">
        <v>7091.89</v>
      </c>
      <c r="AJ2389">
        <v>0</v>
      </c>
      <c r="AK2389" s="5">
        <v>0</v>
      </c>
      <c r="AL2389" s="5">
        <v>33265.980000000003</v>
      </c>
      <c r="AM2389" s="5">
        <v>84871.57</v>
      </c>
      <c r="AN2389">
        <v>4</v>
      </c>
      <c r="AO2389">
        <v>3</v>
      </c>
      <c r="AP2389" t="str">
        <f t="shared" si="338"/>
        <v>Yes</v>
      </c>
      <c r="AQ2389">
        <v>1</v>
      </c>
      <c r="AR2389" s="5">
        <f t="shared" si="339"/>
        <v>2181393.7999999998</v>
      </c>
      <c r="AS2389" s="5">
        <f t="shared" si="340"/>
        <v>224926.48</v>
      </c>
      <c r="AT2389" t="s">
        <v>59</v>
      </c>
      <c r="AU2389" t="s">
        <v>6164</v>
      </c>
      <c r="AV2389" t="s">
        <v>6165</v>
      </c>
      <c r="AW2389" t="s">
        <v>6166</v>
      </c>
      <c r="AX2389" t="s">
        <v>6167</v>
      </c>
      <c r="AY2389">
        <v>82</v>
      </c>
      <c r="AZ2389">
        <v>1</v>
      </c>
      <c r="BA2389">
        <v>17</v>
      </c>
      <c r="BB2389" t="s">
        <v>6180</v>
      </c>
      <c r="BC2389">
        <v>0</v>
      </c>
      <c r="BD2389">
        <v>0</v>
      </c>
      <c r="BE2389" t="s">
        <v>6169</v>
      </c>
      <c r="BF2389" t="s">
        <v>6170</v>
      </c>
      <c r="BG2389">
        <v>0</v>
      </c>
      <c r="BH2389" t="s">
        <v>6171</v>
      </c>
      <c r="BI2389">
        <v>25</v>
      </c>
      <c r="BJ2389" t="s">
        <v>6172</v>
      </c>
      <c r="BK2389">
        <v>0</v>
      </c>
      <c r="BL2389">
        <v>90</v>
      </c>
      <c r="BM2389" s="3">
        <f t="shared" si="341"/>
        <v>0.91111111111111109</v>
      </c>
    </row>
    <row r="2390" spans="1:65">
      <c r="A2390" t="s">
        <v>2523</v>
      </c>
      <c r="B2390" s="2">
        <v>45801</v>
      </c>
      <c r="C2390" t="s">
        <v>1632</v>
      </c>
      <c r="D2390" t="s">
        <v>2135</v>
      </c>
      <c r="E2390">
        <v>5</v>
      </c>
      <c r="F2390" t="s">
        <v>72</v>
      </c>
      <c r="G2390" t="s">
        <v>79</v>
      </c>
      <c r="H2390" t="s">
        <v>213</v>
      </c>
      <c r="I2390" t="s">
        <v>52</v>
      </c>
      <c r="J2390" t="s">
        <v>53</v>
      </c>
      <c r="K2390" t="s">
        <v>75</v>
      </c>
      <c r="L2390" t="s">
        <v>87</v>
      </c>
      <c r="M2390" t="s">
        <v>56</v>
      </c>
      <c r="N2390" t="s">
        <v>109</v>
      </c>
      <c r="O2390" t="s">
        <v>120</v>
      </c>
      <c r="P2390">
        <v>73</v>
      </c>
      <c r="Q2390">
        <v>76</v>
      </c>
      <c r="R2390">
        <v>76</v>
      </c>
      <c r="S2390">
        <v>2</v>
      </c>
      <c r="T2390">
        <f t="shared" si="333"/>
        <v>74</v>
      </c>
      <c r="U2390">
        <v>73</v>
      </c>
      <c r="V2390">
        <f t="shared" si="334"/>
        <v>1</v>
      </c>
      <c r="W2390" s="3">
        <f t="shared" si="335"/>
        <v>2.6315789473684209E-2</v>
      </c>
      <c r="X2390">
        <v>34</v>
      </c>
      <c r="Y2390" s="4">
        <v>2.4</v>
      </c>
      <c r="Z2390" s="4">
        <v>1.6</v>
      </c>
      <c r="AA2390" s="5">
        <v>36467.25</v>
      </c>
      <c r="AB2390" s="5">
        <f t="shared" si="336"/>
        <v>2662109.25</v>
      </c>
      <c r="AC2390" s="5">
        <v>24134.03</v>
      </c>
      <c r="AD2390" s="5">
        <f t="shared" si="337"/>
        <v>1834186.28</v>
      </c>
      <c r="AE2390" s="5">
        <v>137265.51</v>
      </c>
      <c r="AF2390" s="5">
        <v>35142.43</v>
      </c>
      <c r="AG2390" s="5">
        <v>10512.28</v>
      </c>
      <c r="AH2390" s="5">
        <v>2320</v>
      </c>
      <c r="AI2390" s="5">
        <v>7049.28</v>
      </c>
      <c r="AJ2390">
        <v>0</v>
      </c>
      <c r="AK2390" s="5">
        <v>0</v>
      </c>
      <c r="AL2390" s="5">
        <v>726.53</v>
      </c>
      <c r="AM2390" s="5">
        <v>109332.02</v>
      </c>
      <c r="AN2390">
        <v>8</v>
      </c>
      <c r="AO2390">
        <v>9</v>
      </c>
      <c r="AP2390" t="str">
        <f t="shared" si="338"/>
        <v>No</v>
      </c>
      <c r="AQ2390">
        <v>2</v>
      </c>
      <c r="AR2390" s="5">
        <f t="shared" si="339"/>
        <v>2136534.33</v>
      </c>
      <c r="AS2390" s="5">
        <f t="shared" si="340"/>
        <v>525574.92000000004</v>
      </c>
      <c r="AT2390" t="s">
        <v>59</v>
      </c>
      <c r="AU2390" t="s">
        <v>6164</v>
      </c>
      <c r="AV2390" t="s">
        <v>6165</v>
      </c>
      <c r="AW2390" t="s">
        <v>6166</v>
      </c>
      <c r="AX2390" t="s">
        <v>6184</v>
      </c>
      <c r="AY2390">
        <v>74</v>
      </c>
      <c r="AZ2390">
        <v>0</v>
      </c>
      <c r="BA2390">
        <v>16</v>
      </c>
      <c r="BB2390" t="s">
        <v>6180</v>
      </c>
      <c r="BC2390">
        <v>1</v>
      </c>
      <c r="BD2390">
        <v>0</v>
      </c>
      <c r="BE2390" t="s">
        <v>6178</v>
      </c>
      <c r="BF2390" t="s">
        <v>6170</v>
      </c>
      <c r="BG2390">
        <v>0</v>
      </c>
      <c r="BH2390" t="s">
        <v>6171</v>
      </c>
      <c r="BI2390">
        <v>22</v>
      </c>
      <c r="BJ2390" t="s">
        <v>6172</v>
      </c>
      <c r="BK2390">
        <v>0</v>
      </c>
      <c r="BL2390">
        <v>81</v>
      </c>
      <c r="BM2390" s="3">
        <f t="shared" si="341"/>
        <v>0.93827160493827155</v>
      </c>
    </row>
    <row r="2391" spans="1:65">
      <c r="A2391" t="s">
        <v>2524</v>
      </c>
      <c r="B2391" s="2">
        <v>45801</v>
      </c>
      <c r="C2391" t="s">
        <v>1632</v>
      </c>
      <c r="D2391" t="s">
        <v>2135</v>
      </c>
      <c r="E2391">
        <v>5</v>
      </c>
      <c r="F2391" t="s">
        <v>72</v>
      </c>
      <c r="G2391" t="s">
        <v>62</v>
      </c>
      <c r="H2391" t="s">
        <v>150</v>
      </c>
      <c r="I2391" t="s">
        <v>64</v>
      </c>
      <c r="J2391" t="s">
        <v>53</v>
      </c>
      <c r="K2391" t="s">
        <v>75</v>
      </c>
      <c r="L2391" t="s">
        <v>87</v>
      </c>
      <c r="M2391" t="s">
        <v>56</v>
      </c>
      <c r="N2391" t="s">
        <v>76</v>
      </c>
      <c r="O2391" t="s">
        <v>70</v>
      </c>
      <c r="P2391">
        <v>61</v>
      </c>
      <c r="Q2391">
        <v>65</v>
      </c>
      <c r="R2391">
        <v>65</v>
      </c>
      <c r="S2391">
        <v>1</v>
      </c>
      <c r="T2391">
        <f t="shared" si="333"/>
        <v>64</v>
      </c>
      <c r="U2391">
        <v>58</v>
      </c>
      <c r="V2391">
        <f t="shared" si="334"/>
        <v>6</v>
      </c>
      <c r="W2391" s="3">
        <f t="shared" si="335"/>
        <v>1.5384615384615385E-2</v>
      </c>
      <c r="X2391">
        <v>14</v>
      </c>
      <c r="Y2391" s="4">
        <v>5.8</v>
      </c>
      <c r="Z2391" s="4">
        <v>1.6</v>
      </c>
      <c r="AA2391" s="5">
        <v>36381.74</v>
      </c>
      <c r="AB2391" s="5">
        <f t="shared" si="336"/>
        <v>2110140.92</v>
      </c>
      <c r="AC2391" s="5">
        <v>24021.77</v>
      </c>
      <c r="AD2391" s="5">
        <f t="shared" si="337"/>
        <v>1561415.05</v>
      </c>
      <c r="AE2391" s="5">
        <v>108160.57</v>
      </c>
      <c r="AF2391" s="5">
        <v>27576.87</v>
      </c>
      <c r="AG2391" s="5">
        <v>7919.85</v>
      </c>
      <c r="AH2391" s="5">
        <v>2320</v>
      </c>
      <c r="AI2391" s="5">
        <v>3525.42</v>
      </c>
      <c r="AJ2391">
        <v>0</v>
      </c>
      <c r="AK2391" s="5">
        <v>0</v>
      </c>
      <c r="AL2391" s="5">
        <v>3667.22</v>
      </c>
      <c r="AM2391" s="5">
        <v>37282.660000000003</v>
      </c>
      <c r="AN2391">
        <v>4</v>
      </c>
      <c r="AO2391">
        <v>4</v>
      </c>
      <c r="AP2391" t="str">
        <f t="shared" si="338"/>
        <v>Yes</v>
      </c>
      <c r="AQ2391">
        <v>0</v>
      </c>
      <c r="AR2391" s="5">
        <f t="shared" si="339"/>
        <v>1751867.64</v>
      </c>
      <c r="AS2391" s="5">
        <f t="shared" si="340"/>
        <v>358273.28000000003</v>
      </c>
      <c r="AT2391" t="s">
        <v>59</v>
      </c>
      <c r="AU2391" t="s">
        <v>6164</v>
      </c>
      <c r="AV2391" t="s">
        <v>6165</v>
      </c>
      <c r="AW2391" t="s">
        <v>6166</v>
      </c>
      <c r="AX2391" t="s">
        <v>6184</v>
      </c>
      <c r="AY2391">
        <v>63</v>
      </c>
      <c r="AZ2391">
        <v>0</v>
      </c>
      <c r="BA2391">
        <v>33</v>
      </c>
      <c r="BB2391" t="s">
        <v>6180</v>
      </c>
      <c r="BC2391">
        <v>0</v>
      </c>
      <c r="BD2391">
        <v>0</v>
      </c>
      <c r="BE2391" t="s">
        <v>6169</v>
      </c>
      <c r="BF2391" t="s">
        <v>6170</v>
      </c>
      <c r="BG2391">
        <v>0</v>
      </c>
      <c r="BH2391" t="s">
        <v>6171</v>
      </c>
      <c r="BI2391">
        <v>15</v>
      </c>
      <c r="BJ2391" t="s">
        <v>6172</v>
      </c>
      <c r="BK2391">
        <v>0</v>
      </c>
      <c r="BL2391">
        <v>74</v>
      </c>
      <c r="BM2391" s="3">
        <f t="shared" si="341"/>
        <v>0.8783783783783784</v>
      </c>
    </row>
    <row r="2392" spans="1:65">
      <c r="A2392" t="s">
        <v>2525</v>
      </c>
      <c r="B2392" s="2">
        <v>45801</v>
      </c>
      <c r="C2392" t="s">
        <v>1632</v>
      </c>
      <c r="D2392" t="s">
        <v>2135</v>
      </c>
      <c r="E2392">
        <v>5</v>
      </c>
      <c r="F2392" t="s">
        <v>72</v>
      </c>
      <c r="G2392" t="s">
        <v>79</v>
      </c>
      <c r="H2392" t="s">
        <v>213</v>
      </c>
      <c r="I2392" t="s">
        <v>64</v>
      </c>
      <c r="J2392" t="s">
        <v>53</v>
      </c>
      <c r="K2392" t="s">
        <v>66</v>
      </c>
      <c r="L2392" t="s">
        <v>92</v>
      </c>
      <c r="M2392" t="s">
        <v>56</v>
      </c>
      <c r="N2392" t="s">
        <v>94</v>
      </c>
      <c r="O2392" t="s">
        <v>70</v>
      </c>
      <c r="P2392">
        <v>70</v>
      </c>
      <c r="Q2392">
        <v>72</v>
      </c>
      <c r="R2392">
        <v>72</v>
      </c>
      <c r="S2392">
        <v>1</v>
      </c>
      <c r="T2392">
        <f t="shared" si="333"/>
        <v>71</v>
      </c>
      <c r="U2392">
        <v>69</v>
      </c>
      <c r="V2392">
        <f t="shared" si="334"/>
        <v>2</v>
      </c>
      <c r="W2392" s="3">
        <f t="shared" si="335"/>
        <v>1.3888888888888888E-2</v>
      </c>
      <c r="X2392">
        <v>14</v>
      </c>
      <c r="Y2392" s="4">
        <v>4.2</v>
      </c>
      <c r="Z2392" s="4">
        <v>1.3</v>
      </c>
      <c r="AA2392" s="5">
        <v>30061.18</v>
      </c>
      <c r="AB2392" s="5">
        <f t="shared" si="336"/>
        <v>2074221.42</v>
      </c>
      <c r="AC2392" s="5">
        <v>23820.17</v>
      </c>
      <c r="AD2392" s="5">
        <f t="shared" si="337"/>
        <v>1715052.24</v>
      </c>
      <c r="AE2392" s="5">
        <v>120900.51</v>
      </c>
      <c r="AF2392" s="5">
        <v>31838.79</v>
      </c>
      <c r="AG2392" s="5">
        <v>8259.61</v>
      </c>
      <c r="AH2392" s="5">
        <v>1885</v>
      </c>
      <c r="AI2392" s="5">
        <v>3544.62</v>
      </c>
      <c r="AJ2392">
        <v>0</v>
      </c>
      <c r="AK2392" s="5">
        <v>0</v>
      </c>
      <c r="AL2392" s="5">
        <v>33170.21</v>
      </c>
      <c r="AM2392" s="5">
        <v>75508.88</v>
      </c>
      <c r="AN2392">
        <v>4</v>
      </c>
      <c r="AO2392">
        <v>3</v>
      </c>
      <c r="AP2392" t="str">
        <f t="shared" si="338"/>
        <v>Yes</v>
      </c>
      <c r="AQ2392">
        <v>1</v>
      </c>
      <c r="AR2392" s="5">
        <f t="shared" si="339"/>
        <v>1990159.86</v>
      </c>
      <c r="AS2392" s="5">
        <f t="shared" si="340"/>
        <v>84061.56</v>
      </c>
      <c r="AT2392" t="s">
        <v>59</v>
      </c>
      <c r="AU2392" t="s">
        <v>6164</v>
      </c>
      <c r="AV2392" t="s">
        <v>6165</v>
      </c>
      <c r="AW2392" t="s">
        <v>6166</v>
      </c>
      <c r="AX2392" t="s">
        <v>6184</v>
      </c>
      <c r="AY2392">
        <v>70</v>
      </c>
      <c r="AZ2392">
        <v>0</v>
      </c>
      <c r="BA2392">
        <v>19</v>
      </c>
      <c r="BB2392" t="s">
        <v>6180</v>
      </c>
      <c r="BC2392">
        <v>0</v>
      </c>
      <c r="BD2392">
        <v>0</v>
      </c>
      <c r="BE2392" t="s">
        <v>6169</v>
      </c>
      <c r="BF2392" t="s">
        <v>6170</v>
      </c>
      <c r="BG2392">
        <v>0</v>
      </c>
      <c r="BH2392" t="s">
        <v>6171</v>
      </c>
      <c r="BI2392">
        <v>11</v>
      </c>
      <c r="BJ2392" t="s">
        <v>6172</v>
      </c>
      <c r="BK2392">
        <v>0</v>
      </c>
      <c r="BL2392">
        <v>77</v>
      </c>
      <c r="BM2392" s="3">
        <f t="shared" si="341"/>
        <v>0.93506493506493504</v>
      </c>
    </row>
    <row r="2393" spans="1:65">
      <c r="A2393" t="s">
        <v>2526</v>
      </c>
      <c r="B2393" s="2">
        <v>45801</v>
      </c>
      <c r="C2393" t="s">
        <v>1632</v>
      </c>
      <c r="D2393" t="s">
        <v>2135</v>
      </c>
      <c r="E2393">
        <v>5</v>
      </c>
      <c r="F2393" t="s">
        <v>49</v>
      </c>
      <c r="G2393" t="s">
        <v>50</v>
      </c>
      <c r="H2393" t="s">
        <v>89</v>
      </c>
      <c r="I2393" t="s">
        <v>74</v>
      </c>
      <c r="J2393" t="s">
        <v>53</v>
      </c>
      <c r="K2393" t="s">
        <v>75</v>
      </c>
      <c r="L2393" t="s">
        <v>92</v>
      </c>
      <c r="M2393" t="s">
        <v>56</v>
      </c>
      <c r="N2393" t="s">
        <v>76</v>
      </c>
      <c r="O2393" t="s">
        <v>70</v>
      </c>
      <c r="P2393">
        <v>67</v>
      </c>
      <c r="Q2393">
        <v>71</v>
      </c>
      <c r="R2393">
        <v>71</v>
      </c>
      <c r="S2393">
        <v>2</v>
      </c>
      <c r="T2393">
        <f t="shared" si="333"/>
        <v>69</v>
      </c>
      <c r="U2393">
        <v>63</v>
      </c>
      <c r="V2393">
        <f t="shared" si="334"/>
        <v>6</v>
      </c>
      <c r="W2393" s="3">
        <f t="shared" si="335"/>
        <v>2.8169014084507043E-2</v>
      </c>
      <c r="X2393">
        <v>32</v>
      </c>
      <c r="Y2393" s="4">
        <v>6.7</v>
      </c>
      <c r="Z2393" s="4">
        <v>1.5</v>
      </c>
      <c r="AA2393" s="5">
        <v>35782.019999999997</v>
      </c>
      <c r="AB2393" s="5">
        <f t="shared" si="336"/>
        <v>2254267.2599999998</v>
      </c>
      <c r="AC2393" s="5">
        <v>23662.89</v>
      </c>
      <c r="AD2393" s="5">
        <f t="shared" si="337"/>
        <v>1680065.19</v>
      </c>
      <c r="AE2393" s="5">
        <v>119444.54</v>
      </c>
      <c r="AF2393" s="5">
        <v>33404.949999999997</v>
      </c>
      <c r="AG2393" s="5">
        <v>10141.84</v>
      </c>
      <c r="AH2393" s="5">
        <v>2175</v>
      </c>
      <c r="AI2393" s="5">
        <v>7100</v>
      </c>
      <c r="AJ2393">
        <v>0</v>
      </c>
      <c r="AK2393" s="5">
        <v>0</v>
      </c>
      <c r="AL2393" s="5">
        <v>3826.74</v>
      </c>
      <c r="AM2393" s="5">
        <v>43262.55</v>
      </c>
      <c r="AN2393">
        <v>4</v>
      </c>
      <c r="AO2393">
        <v>4</v>
      </c>
      <c r="AP2393" t="str">
        <f t="shared" si="338"/>
        <v>Yes</v>
      </c>
      <c r="AQ2393">
        <v>0</v>
      </c>
      <c r="AR2393" s="5">
        <f t="shared" si="339"/>
        <v>1899420.81</v>
      </c>
      <c r="AS2393" s="5">
        <f t="shared" si="340"/>
        <v>354846.45</v>
      </c>
      <c r="AT2393" t="s">
        <v>59</v>
      </c>
      <c r="AU2393" t="s">
        <v>6164</v>
      </c>
      <c r="AV2393" t="s">
        <v>6165</v>
      </c>
      <c r="AW2393" t="s">
        <v>6166</v>
      </c>
      <c r="AX2393" t="s">
        <v>6184</v>
      </c>
      <c r="AY2393">
        <v>73</v>
      </c>
      <c r="AZ2393">
        <v>3</v>
      </c>
      <c r="BA2393">
        <v>32</v>
      </c>
      <c r="BB2393" t="s">
        <v>6185</v>
      </c>
      <c r="BC2393">
        <v>0</v>
      </c>
      <c r="BD2393">
        <v>0</v>
      </c>
      <c r="BE2393" t="s">
        <v>6169</v>
      </c>
      <c r="BF2393" t="s">
        <v>6170</v>
      </c>
      <c r="BG2393">
        <v>0</v>
      </c>
      <c r="BH2393" t="s">
        <v>6171</v>
      </c>
      <c r="BI2393">
        <v>47</v>
      </c>
      <c r="BJ2393" t="s">
        <v>6172</v>
      </c>
      <c r="BK2393">
        <v>0</v>
      </c>
      <c r="BL2393">
        <v>76</v>
      </c>
      <c r="BM2393" s="3">
        <f t="shared" si="341"/>
        <v>0.93421052631578949</v>
      </c>
    </row>
    <row r="2394" spans="1:65">
      <c r="A2394" t="s">
        <v>2527</v>
      </c>
      <c r="B2394" s="2">
        <v>45802</v>
      </c>
      <c r="C2394" t="s">
        <v>1632</v>
      </c>
      <c r="D2394" t="s">
        <v>2135</v>
      </c>
      <c r="E2394">
        <v>5</v>
      </c>
      <c r="F2394" t="s">
        <v>49</v>
      </c>
      <c r="G2394" t="s">
        <v>62</v>
      </c>
      <c r="H2394" t="s">
        <v>141</v>
      </c>
      <c r="I2394" t="s">
        <v>52</v>
      </c>
      <c r="J2394" t="s">
        <v>65</v>
      </c>
      <c r="K2394" t="s">
        <v>75</v>
      </c>
      <c r="L2394" t="s">
        <v>67</v>
      </c>
      <c r="M2394" t="s">
        <v>68</v>
      </c>
      <c r="N2394" t="s">
        <v>94</v>
      </c>
      <c r="O2394" t="s">
        <v>82</v>
      </c>
      <c r="P2394">
        <v>50</v>
      </c>
      <c r="Q2394">
        <v>53</v>
      </c>
      <c r="R2394">
        <v>51</v>
      </c>
      <c r="S2394">
        <v>4</v>
      </c>
      <c r="T2394">
        <f t="shared" si="333"/>
        <v>47</v>
      </c>
      <c r="U2394">
        <v>47</v>
      </c>
      <c r="V2394">
        <f t="shared" si="334"/>
        <v>0</v>
      </c>
      <c r="W2394" s="3">
        <f t="shared" si="335"/>
        <v>7.8431372549019607E-2</v>
      </c>
      <c r="X2394">
        <v>48</v>
      </c>
      <c r="Y2394" s="4">
        <v>7.2</v>
      </c>
      <c r="Z2394" s="4">
        <v>2.2999999999999998</v>
      </c>
      <c r="AA2394" s="5">
        <v>52222.84</v>
      </c>
      <c r="AB2394" s="5">
        <f t="shared" si="336"/>
        <v>2454473.48</v>
      </c>
      <c r="AC2394" s="5">
        <v>32384.02</v>
      </c>
      <c r="AD2394" s="5">
        <f t="shared" si="337"/>
        <v>1651585.02</v>
      </c>
      <c r="AE2394" s="5">
        <v>118105.99</v>
      </c>
      <c r="AF2394" s="5">
        <v>34915.78</v>
      </c>
      <c r="AG2394" s="5">
        <v>36072.19</v>
      </c>
      <c r="AH2394" s="5">
        <v>3335</v>
      </c>
      <c r="AI2394" s="5">
        <v>62199.76</v>
      </c>
      <c r="AJ2394">
        <v>1</v>
      </c>
      <c r="AK2394" s="5">
        <v>13498.35</v>
      </c>
      <c r="AL2394" s="5">
        <v>0</v>
      </c>
      <c r="AM2394" s="5">
        <v>31373.58</v>
      </c>
      <c r="AN2394">
        <v>4</v>
      </c>
      <c r="AO2394">
        <v>3</v>
      </c>
      <c r="AP2394" t="str">
        <f t="shared" si="338"/>
        <v>Yes</v>
      </c>
      <c r="AQ2394">
        <v>2</v>
      </c>
      <c r="AR2394" s="5">
        <f t="shared" si="339"/>
        <v>1951085.67</v>
      </c>
      <c r="AS2394" s="5">
        <f t="shared" si="340"/>
        <v>503387.81</v>
      </c>
      <c r="AT2394" t="s">
        <v>1641</v>
      </c>
      <c r="AU2394" t="s">
        <v>6199</v>
      </c>
      <c r="AV2394" t="s">
        <v>6200</v>
      </c>
      <c r="AW2394" t="s">
        <v>6175</v>
      </c>
      <c r="AX2394" t="s">
        <v>6167</v>
      </c>
      <c r="AY2394">
        <v>51</v>
      </c>
      <c r="AZ2394">
        <v>0</v>
      </c>
      <c r="BA2394">
        <v>0</v>
      </c>
      <c r="BB2394" t="s">
        <v>6168</v>
      </c>
      <c r="BC2394">
        <v>0</v>
      </c>
      <c r="BD2394">
        <v>0</v>
      </c>
      <c r="BE2394" t="s">
        <v>6169</v>
      </c>
      <c r="BF2394" t="s">
        <v>6210</v>
      </c>
      <c r="BG2394">
        <v>1</v>
      </c>
      <c r="BH2394" t="s">
        <v>6197</v>
      </c>
      <c r="BI2394">
        <v>67</v>
      </c>
      <c r="BJ2394" t="s">
        <v>6187</v>
      </c>
      <c r="BK2394">
        <v>0</v>
      </c>
      <c r="BL2394">
        <v>60</v>
      </c>
      <c r="BM2394" s="3">
        <f t="shared" si="341"/>
        <v>0.85</v>
      </c>
    </row>
    <row r="2395" spans="1:65">
      <c r="A2395" t="s">
        <v>2528</v>
      </c>
      <c r="B2395" s="2">
        <v>45802</v>
      </c>
      <c r="C2395" t="s">
        <v>1632</v>
      </c>
      <c r="D2395" t="s">
        <v>2135</v>
      </c>
      <c r="E2395">
        <v>5</v>
      </c>
      <c r="F2395" t="s">
        <v>61</v>
      </c>
      <c r="G2395" t="s">
        <v>50</v>
      </c>
      <c r="H2395" t="s">
        <v>157</v>
      </c>
      <c r="I2395" t="s">
        <v>64</v>
      </c>
      <c r="J2395" t="s">
        <v>53</v>
      </c>
      <c r="K2395" t="s">
        <v>66</v>
      </c>
      <c r="L2395" t="s">
        <v>92</v>
      </c>
      <c r="M2395" t="s">
        <v>56</v>
      </c>
      <c r="N2395" t="s">
        <v>69</v>
      </c>
      <c r="O2395" t="s">
        <v>120</v>
      </c>
      <c r="P2395">
        <v>75</v>
      </c>
      <c r="Q2395">
        <v>78</v>
      </c>
      <c r="R2395">
        <v>76</v>
      </c>
      <c r="S2395">
        <v>2</v>
      </c>
      <c r="T2395">
        <f t="shared" si="333"/>
        <v>74</v>
      </c>
      <c r="U2395">
        <v>74</v>
      </c>
      <c r="V2395">
        <f t="shared" si="334"/>
        <v>0</v>
      </c>
      <c r="W2395" s="3">
        <f t="shared" si="335"/>
        <v>2.6315789473684209E-2</v>
      </c>
      <c r="X2395">
        <v>22</v>
      </c>
      <c r="Y2395" s="4">
        <v>5.3</v>
      </c>
      <c r="Z2395" s="4">
        <v>1.9</v>
      </c>
      <c r="AA2395" s="5">
        <v>30763.21</v>
      </c>
      <c r="AB2395" s="5">
        <f t="shared" si="336"/>
        <v>2276477.54</v>
      </c>
      <c r="AC2395" s="5">
        <v>23661.33</v>
      </c>
      <c r="AD2395" s="5">
        <f t="shared" si="337"/>
        <v>1798261.08</v>
      </c>
      <c r="AE2395" s="5">
        <v>126613.95</v>
      </c>
      <c r="AF2395" s="5">
        <v>33383.019999999997</v>
      </c>
      <c r="AG2395" s="5">
        <v>8500.76</v>
      </c>
      <c r="AH2395" s="5">
        <v>2755</v>
      </c>
      <c r="AI2395" s="5">
        <v>7049.28</v>
      </c>
      <c r="AJ2395">
        <v>0</v>
      </c>
      <c r="AK2395" s="5">
        <v>0</v>
      </c>
      <c r="AL2395" s="5">
        <v>31740.84</v>
      </c>
      <c r="AM2395" s="5">
        <v>77038.36</v>
      </c>
      <c r="AN2395">
        <v>4</v>
      </c>
      <c r="AO2395">
        <v>4</v>
      </c>
      <c r="AP2395" t="str">
        <f t="shared" si="338"/>
        <v>Yes</v>
      </c>
      <c r="AQ2395">
        <v>0</v>
      </c>
      <c r="AR2395" s="5">
        <f t="shared" si="339"/>
        <v>2085342.29</v>
      </c>
      <c r="AS2395" s="5">
        <f t="shared" si="340"/>
        <v>191135.25</v>
      </c>
      <c r="AT2395" t="s">
        <v>59</v>
      </c>
      <c r="AU2395" t="s">
        <v>6164</v>
      </c>
      <c r="AV2395" t="s">
        <v>6165</v>
      </c>
      <c r="AW2395" t="s">
        <v>6166</v>
      </c>
      <c r="AX2395" t="s">
        <v>6167</v>
      </c>
      <c r="AY2395">
        <v>78</v>
      </c>
      <c r="AZ2395">
        <v>0</v>
      </c>
      <c r="BA2395">
        <v>0</v>
      </c>
      <c r="BB2395" t="s">
        <v>6168</v>
      </c>
      <c r="BC2395">
        <v>0</v>
      </c>
      <c r="BD2395">
        <v>0</v>
      </c>
      <c r="BE2395" t="s">
        <v>6169</v>
      </c>
      <c r="BF2395" t="s">
        <v>6170</v>
      </c>
      <c r="BG2395">
        <v>0</v>
      </c>
      <c r="BH2395" t="s">
        <v>6171</v>
      </c>
      <c r="BI2395">
        <v>24</v>
      </c>
      <c r="BJ2395" t="s">
        <v>6172</v>
      </c>
      <c r="BK2395">
        <v>0</v>
      </c>
      <c r="BL2395">
        <v>82</v>
      </c>
      <c r="BM2395" s="3">
        <f t="shared" si="341"/>
        <v>0.92682926829268297</v>
      </c>
    </row>
    <row r="2396" spans="1:65">
      <c r="A2396" t="s">
        <v>2529</v>
      </c>
      <c r="B2396" s="2">
        <v>45802</v>
      </c>
      <c r="C2396" t="s">
        <v>1632</v>
      </c>
      <c r="D2396" t="s">
        <v>2135</v>
      </c>
      <c r="E2396">
        <v>5</v>
      </c>
      <c r="F2396" t="s">
        <v>61</v>
      </c>
      <c r="G2396" t="s">
        <v>79</v>
      </c>
      <c r="H2396" t="s">
        <v>84</v>
      </c>
      <c r="I2396" t="s">
        <v>52</v>
      </c>
      <c r="J2396" t="s">
        <v>65</v>
      </c>
      <c r="K2396" t="s">
        <v>54</v>
      </c>
      <c r="L2396" t="s">
        <v>55</v>
      </c>
      <c r="M2396" t="s">
        <v>56</v>
      </c>
      <c r="N2396" t="s">
        <v>109</v>
      </c>
      <c r="O2396" t="s">
        <v>120</v>
      </c>
      <c r="P2396">
        <v>55</v>
      </c>
      <c r="Q2396">
        <v>56</v>
      </c>
      <c r="R2396">
        <v>55</v>
      </c>
      <c r="S2396">
        <v>1</v>
      </c>
      <c r="T2396">
        <f t="shared" si="333"/>
        <v>54</v>
      </c>
      <c r="U2396">
        <v>54</v>
      </c>
      <c r="V2396">
        <f t="shared" si="334"/>
        <v>0</v>
      </c>
      <c r="W2396" s="3">
        <f t="shared" si="335"/>
        <v>1.8181818181818181E-2</v>
      </c>
      <c r="X2396">
        <v>19</v>
      </c>
      <c r="Y2396" s="4">
        <v>0.5</v>
      </c>
      <c r="Z2396" s="4">
        <v>0.8</v>
      </c>
      <c r="AA2396" s="5">
        <v>56295.519999999997</v>
      </c>
      <c r="AB2396" s="5">
        <f t="shared" si="336"/>
        <v>3039958.08</v>
      </c>
      <c r="AC2396" s="5">
        <v>34946.199999999997</v>
      </c>
      <c r="AD2396" s="5">
        <f t="shared" si="337"/>
        <v>1922041</v>
      </c>
      <c r="AE2396" s="5">
        <v>127595.85</v>
      </c>
      <c r="AF2396" s="5">
        <v>32762.240000000002</v>
      </c>
      <c r="AG2396" s="5">
        <v>8524.73</v>
      </c>
      <c r="AH2396" s="5">
        <v>1160</v>
      </c>
      <c r="AI2396" s="5">
        <v>5060</v>
      </c>
      <c r="AJ2396">
        <v>0</v>
      </c>
      <c r="AK2396" s="5">
        <v>0</v>
      </c>
      <c r="AL2396" s="5">
        <v>0</v>
      </c>
      <c r="AM2396" s="5">
        <v>83979.65</v>
      </c>
      <c r="AN2396">
        <v>8</v>
      </c>
      <c r="AO2396">
        <v>9</v>
      </c>
      <c r="AP2396" t="str">
        <f t="shared" si="338"/>
        <v>No</v>
      </c>
      <c r="AQ2396">
        <v>3</v>
      </c>
      <c r="AR2396" s="5">
        <f t="shared" si="339"/>
        <v>2181123.4700000002</v>
      </c>
      <c r="AS2396" s="5">
        <f t="shared" si="340"/>
        <v>858834.61</v>
      </c>
      <c r="AT2396" t="s">
        <v>59</v>
      </c>
      <c r="AU2396" t="s">
        <v>6164</v>
      </c>
      <c r="AV2396" t="s">
        <v>6165</v>
      </c>
      <c r="AW2396" t="s">
        <v>6166</v>
      </c>
      <c r="AX2396" t="s">
        <v>6167</v>
      </c>
      <c r="AY2396">
        <v>59</v>
      </c>
      <c r="AZ2396">
        <v>2</v>
      </c>
      <c r="BA2396">
        <v>0</v>
      </c>
      <c r="BB2396" t="s">
        <v>6168</v>
      </c>
      <c r="BC2396">
        <v>0</v>
      </c>
      <c r="BD2396">
        <v>1</v>
      </c>
      <c r="BE2396" t="s">
        <v>6196</v>
      </c>
      <c r="BF2396" t="s">
        <v>6170</v>
      </c>
      <c r="BG2396">
        <v>0</v>
      </c>
      <c r="BH2396" t="s">
        <v>6171</v>
      </c>
      <c r="BI2396">
        <v>31</v>
      </c>
      <c r="BJ2396" t="s">
        <v>6172</v>
      </c>
      <c r="BK2396">
        <v>0</v>
      </c>
      <c r="BL2396">
        <v>59</v>
      </c>
      <c r="BM2396" s="3">
        <f t="shared" si="341"/>
        <v>0.93220338983050843</v>
      </c>
    </row>
    <row r="2397" spans="1:65">
      <c r="A2397" t="s">
        <v>2530</v>
      </c>
      <c r="B2397" s="2">
        <v>45802</v>
      </c>
      <c r="C2397" t="s">
        <v>1632</v>
      </c>
      <c r="D2397" t="s">
        <v>2135</v>
      </c>
      <c r="E2397">
        <v>5</v>
      </c>
      <c r="F2397" t="s">
        <v>49</v>
      </c>
      <c r="G2397" t="s">
        <v>79</v>
      </c>
      <c r="H2397" t="s">
        <v>260</v>
      </c>
      <c r="I2397" t="s">
        <v>74</v>
      </c>
      <c r="J2397" t="s">
        <v>65</v>
      </c>
      <c r="K2397" t="s">
        <v>66</v>
      </c>
      <c r="L2397" t="s">
        <v>55</v>
      </c>
      <c r="M2397" t="s">
        <v>56</v>
      </c>
      <c r="N2397" t="s">
        <v>76</v>
      </c>
      <c r="O2397" t="s">
        <v>82</v>
      </c>
      <c r="P2397">
        <v>60</v>
      </c>
      <c r="Q2397">
        <v>62</v>
      </c>
      <c r="R2397">
        <v>62</v>
      </c>
      <c r="S2397">
        <v>1</v>
      </c>
      <c r="T2397">
        <f t="shared" si="333"/>
        <v>61</v>
      </c>
      <c r="U2397">
        <v>58</v>
      </c>
      <c r="V2397">
        <f t="shared" si="334"/>
        <v>3</v>
      </c>
      <c r="W2397" s="3">
        <f t="shared" si="335"/>
        <v>1.6129032258064516E-2</v>
      </c>
      <c r="X2397">
        <v>27</v>
      </c>
      <c r="Y2397" s="4">
        <v>5.4</v>
      </c>
      <c r="Z2397" s="4">
        <v>1.6</v>
      </c>
      <c r="AA2397" s="5">
        <v>48704.92</v>
      </c>
      <c r="AB2397" s="5">
        <f t="shared" si="336"/>
        <v>2824885.36</v>
      </c>
      <c r="AC2397" s="5">
        <v>34906.589999999997</v>
      </c>
      <c r="AD2397" s="5">
        <f t="shared" si="337"/>
        <v>2164208.58</v>
      </c>
      <c r="AE2397" s="5">
        <v>137934.63</v>
      </c>
      <c r="AF2397" s="5">
        <v>40252.57</v>
      </c>
      <c r="AG2397" s="5">
        <v>9662.61</v>
      </c>
      <c r="AH2397" s="5">
        <v>2320</v>
      </c>
      <c r="AI2397" s="5">
        <v>5092.8599999999997</v>
      </c>
      <c r="AJ2397">
        <v>0</v>
      </c>
      <c r="AK2397" s="5">
        <v>0</v>
      </c>
      <c r="AL2397" s="5">
        <v>3196.4</v>
      </c>
      <c r="AM2397" s="5">
        <v>36972.120000000003</v>
      </c>
      <c r="AN2397">
        <v>4</v>
      </c>
      <c r="AO2397">
        <v>4</v>
      </c>
      <c r="AP2397" t="str">
        <f t="shared" si="338"/>
        <v>Yes</v>
      </c>
      <c r="AQ2397">
        <v>1</v>
      </c>
      <c r="AR2397" s="5">
        <f t="shared" si="339"/>
        <v>2399639.77</v>
      </c>
      <c r="AS2397" s="5">
        <f t="shared" si="340"/>
        <v>425245.59</v>
      </c>
      <c r="AT2397" t="s">
        <v>59</v>
      </c>
      <c r="AU2397" t="s">
        <v>6164</v>
      </c>
      <c r="AV2397" t="s">
        <v>6165</v>
      </c>
      <c r="AW2397" t="s">
        <v>6166</v>
      </c>
      <c r="AX2397" t="s">
        <v>6184</v>
      </c>
      <c r="AY2397">
        <v>63</v>
      </c>
      <c r="AZ2397">
        <v>0</v>
      </c>
      <c r="BA2397">
        <v>23</v>
      </c>
      <c r="BB2397" t="s">
        <v>6180</v>
      </c>
      <c r="BC2397">
        <v>0</v>
      </c>
      <c r="BD2397">
        <v>0</v>
      </c>
      <c r="BE2397" t="s">
        <v>6169</v>
      </c>
      <c r="BF2397" t="s">
        <v>6170</v>
      </c>
      <c r="BG2397">
        <v>4</v>
      </c>
      <c r="BH2397" t="s">
        <v>6211</v>
      </c>
      <c r="BI2397">
        <v>92</v>
      </c>
      <c r="BJ2397" t="s">
        <v>6193</v>
      </c>
      <c r="BK2397">
        <v>0</v>
      </c>
      <c r="BL2397">
        <v>69</v>
      </c>
      <c r="BM2397" s="3">
        <f t="shared" si="341"/>
        <v>0.89855072463768115</v>
      </c>
    </row>
    <row r="2398" spans="1:65">
      <c r="A2398" t="s">
        <v>2531</v>
      </c>
      <c r="B2398" s="2">
        <v>45802</v>
      </c>
      <c r="C2398" t="s">
        <v>1632</v>
      </c>
      <c r="D2398" t="s">
        <v>2135</v>
      </c>
      <c r="E2398">
        <v>5</v>
      </c>
      <c r="F2398" t="s">
        <v>61</v>
      </c>
      <c r="G2398" t="s">
        <v>50</v>
      </c>
      <c r="H2398" t="s">
        <v>183</v>
      </c>
      <c r="I2398" t="s">
        <v>64</v>
      </c>
      <c r="J2398" t="s">
        <v>53</v>
      </c>
      <c r="K2398" t="s">
        <v>75</v>
      </c>
      <c r="L2398" t="s">
        <v>87</v>
      </c>
      <c r="M2398" t="s">
        <v>56</v>
      </c>
      <c r="N2398" t="s">
        <v>76</v>
      </c>
      <c r="O2398" t="s">
        <v>70</v>
      </c>
      <c r="P2398">
        <v>66</v>
      </c>
      <c r="Q2398">
        <v>69</v>
      </c>
      <c r="R2398">
        <v>69</v>
      </c>
      <c r="S2398">
        <v>1</v>
      </c>
      <c r="T2398">
        <f t="shared" si="333"/>
        <v>68</v>
      </c>
      <c r="U2398">
        <v>65</v>
      </c>
      <c r="V2398">
        <f t="shared" si="334"/>
        <v>3</v>
      </c>
      <c r="W2398" s="3">
        <f t="shared" si="335"/>
        <v>1.4492753623188406E-2</v>
      </c>
      <c r="X2398">
        <v>20</v>
      </c>
      <c r="Y2398" s="4">
        <v>1.2</v>
      </c>
      <c r="Z2398" s="4">
        <v>1.8</v>
      </c>
      <c r="AA2398" s="5">
        <v>36106.730000000003</v>
      </c>
      <c r="AB2398" s="5">
        <f t="shared" si="336"/>
        <v>2346937.4500000002</v>
      </c>
      <c r="AC2398" s="5">
        <v>24300.22</v>
      </c>
      <c r="AD2398" s="5">
        <f t="shared" si="337"/>
        <v>1676715.18</v>
      </c>
      <c r="AE2398" s="5">
        <v>112758.99</v>
      </c>
      <c r="AF2398" s="5">
        <v>29128.15</v>
      </c>
      <c r="AG2398" s="5">
        <v>8466.9599999999991</v>
      </c>
      <c r="AH2398" s="5">
        <v>2610</v>
      </c>
      <c r="AI2398" s="5">
        <v>3561.29</v>
      </c>
      <c r="AJ2398">
        <v>0</v>
      </c>
      <c r="AK2398" s="5">
        <v>0</v>
      </c>
      <c r="AL2398" s="5">
        <v>2300.87</v>
      </c>
      <c r="AM2398" s="5">
        <v>44453.88</v>
      </c>
      <c r="AN2398">
        <v>4</v>
      </c>
      <c r="AO2398">
        <v>2</v>
      </c>
      <c r="AP2398" t="str">
        <f t="shared" si="338"/>
        <v>Yes</v>
      </c>
      <c r="AQ2398">
        <v>0</v>
      </c>
      <c r="AR2398" s="5">
        <f t="shared" si="339"/>
        <v>1879995.32</v>
      </c>
      <c r="AS2398" s="5">
        <f t="shared" si="340"/>
        <v>466942.13</v>
      </c>
      <c r="AT2398" t="s">
        <v>59</v>
      </c>
      <c r="AU2398" t="s">
        <v>6164</v>
      </c>
      <c r="AV2398" t="s">
        <v>6165</v>
      </c>
      <c r="AW2398" t="s">
        <v>6166</v>
      </c>
      <c r="AX2398" t="s">
        <v>6184</v>
      </c>
      <c r="AY2398">
        <v>70</v>
      </c>
      <c r="AZ2398">
        <v>3</v>
      </c>
      <c r="BA2398">
        <v>25</v>
      </c>
      <c r="BB2398" t="s">
        <v>6185</v>
      </c>
      <c r="BC2398">
        <v>0</v>
      </c>
      <c r="BD2398">
        <v>0</v>
      </c>
      <c r="BE2398" t="s">
        <v>6169</v>
      </c>
      <c r="BF2398" t="s">
        <v>6170</v>
      </c>
      <c r="BG2398">
        <v>0</v>
      </c>
      <c r="BH2398" t="s">
        <v>6171</v>
      </c>
      <c r="BI2398">
        <v>27</v>
      </c>
      <c r="BJ2398" t="s">
        <v>6172</v>
      </c>
      <c r="BK2398">
        <v>0</v>
      </c>
      <c r="BL2398">
        <v>77</v>
      </c>
      <c r="BM2398" s="3">
        <f t="shared" si="341"/>
        <v>0.89610389610389607</v>
      </c>
    </row>
    <row r="2399" spans="1:65">
      <c r="A2399" t="s">
        <v>2532</v>
      </c>
      <c r="B2399" s="2">
        <v>45802</v>
      </c>
      <c r="C2399" t="s">
        <v>1632</v>
      </c>
      <c r="D2399" t="s">
        <v>2135</v>
      </c>
      <c r="E2399">
        <v>5</v>
      </c>
      <c r="F2399" t="s">
        <v>72</v>
      </c>
      <c r="G2399" t="s">
        <v>79</v>
      </c>
      <c r="H2399" t="s">
        <v>213</v>
      </c>
      <c r="I2399" t="s">
        <v>52</v>
      </c>
      <c r="J2399" t="s">
        <v>53</v>
      </c>
      <c r="K2399" t="s">
        <v>66</v>
      </c>
      <c r="L2399" t="s">
        <v>55</v>
      </c>
      <c r="M2399" t="s">
        <v>56</v>
      </c>
      <c r="N2399" t="s">
        <v>76</v>
      </c>
      <c r="O2399" t="s">
        <v>70</v>
      </c>
      <c r="P2399">
        <v>75</v>
      </c>
      <c r="Q2399">
        <v>76</v>
      </c>
      <c r="R2399">
        <v>76</v>
      </c>
      <c r="S2399">
        <v>2</v>
      </c>
      <c r="T2399">
        <f t="shared" si="333"/>
        <v>74</v>
      </c>
      <c r="U2399">
        <v>74</v>
      </c>
      <c r="V2399">
        <f t="shared" si="334"/>
        <v>0</v>
      </c>
      <c r="W2399" s="3">
        <f t="shared" si="335"/>
        <v>2.6315789473684209E-2</v>
      </c>
      <c r="X2399">
        <v>23</v>
      </c>
      <c r="Y2399" s="4">
        <v>0</v>
      </c>
      <c r="Z2399" s="4">
        <v>1.8</v>
      </c>
      <c r="AA2399" s="5">
        <v>30427.49</v>
      </c>
      <c r="AB2399" s="5">
        <f t="shared" si="336"/>
        <v>2251634.2599999998</v>
      </c>
      <c r="AC2399" s="5">
        <v>23413.86</v>
      </c>
      <c r="AD2399" s="5">
        <f t="shared" si="337"/>
        <v>1779453.36</v>
      </c>
      <c r="AE2399" s="5">
        <v>136078.73000000001</v>
      </c>
      <c r="AF2399" s="5">
        <v>33860.5</v>
      </c>
      <c r="AG2399" s="5">
        <v>9368.25</v>
      </c>
      <c r="AH2399" s="5">
        <v>2610</v>
      </c>
      <c r="AI2399" s="5">
        <v>7049.28</v>
      </c>
      <c r="AJ2399">
        <v>0</v>
      </c>
      <c r="AK2399" s="5">
        <v>0</v>
      </c>
      <c r="AL2399" s="5">
        <v>31740.84</v>
      </c>
      <c r="AM2399" s="5">
        <v>80025.039999999994</v>
      </c>
      <c r="AN2399">
        <v>4</v>
      </c>
      <c r="AO2399">
        <v>3</v>
      </c>
      <c r="AP2399" t="str">
        <f t="shared" si="338"/>
        <v>Yes</v>
      </c>
      <c r="AQ2399">
        <v>1</v>
      </c>
      <c r="AR2399" s="5">
        <f t="shared" si="339"/>
        <v>2080186</v>
      </c>
      <c r="AS2399" s="5">
        <f t="shared" si="340"/>
        <v>171448.26</v>
      </c>
      <c r="AT2399" t="s">
        <v>59</v>
      </c>
      <c r="AU2399" t="s">
        <v>6164</v>
      </c>
      <c r="AV2399" t="s">
        <v>6165</v>
      </c>
      <c r="AW2399" t="s">
        <v>6166</v>
      </c>
      <c r="AX2399" t="s">
        <v>6184</v>
      </c>
      <c r="AY2399">
        <v>80</v>
      </c>
      <c r="AZ2399">
        <v>2</v>
      </c>
      <c r="BA2399">
        <v>0</v>
      </c>
      <c r="BB2399" t="s">
        <v>6168</v>
      </c>
      <c r="BC2399">
        <v>0</v>
      </c>
      <c r="BD2399">
        <v>0</v>
      </c>
      <c r="BE2399" t="s">
        <v>6169</v>
      </c>
      <c r="BF2399" t="s">
        <v>6170</v>
      </c>
      <c r="BG2399">
        <v>0</v>
      </c>
      <c r="BH2399" t="s">
        <v>6171</v>
      </c>
      <c r="BI2399">
        <v>29</v>
      </c>
      <c r="BJ2399" t="s">
        <v>6172</v>
      </c>
      <c r="BK2399">
        <v>0</v>
      </c>
      <c r="BL2399">
        <v>82</v>
      </c>
      <c r="BM2399" s="3">
        <f t="shared" si="341"/>
        <v>0.92682926829268297</v>
      </c>
    </row>
    <row r="2400" spans="1:65">
      <c r="A2400" t="s">
        <v>2533</v>
      </c>
      <c r="B2400" s="2">
        <v>45802</v>
      </c>
      <c r="C2400" t="s">
        <v>1632</v>
      </c>
      <c r="D2400" t="s">
        <v>2135</v>
      </c>
      <c r="E2400">
        <v>5</v>
      </c>
      <c r="F2400" t="s">
        <v>61</v>
      </c>
      <c r="G2400" t="s">
        <v>79</v>
      </c>
      <c r="H2400" t="s">
        <v>98</v>
      </c>
      <c r="I2400" t="s">
        <v>74</v>
      </c>
      <c r="J2400" t="s">
        <v>53</v>
      </c>
      <c r="K2400" t="s">
        <v>66</v>
      </c>
      <c r="L2400" t="s">
        <v>87</v>
      </c>
      <c r="M2400" t="s">
        <v>68</v>
      </c>
      <c r="N2400" t="s">
        <v>69</v>
      </c>
      <c r="O2400" t="s">
        <v>70</v>
      </c>
      <c r="P2400">
        <v>71</v>
      </c>
      <c r="Q2400">
        <v>72</v>
      </c>
      <c r="R2400">
        <v>72</v>
      </c>
      <c r="S2400">
        <v>2</v>
      </c>
      <c r="T2400">
        <f t="shared" si="333"/>
        <v>70</v>
      </c>
      <c r="U2400">
        <v>68</v>
      </c>
      <c r="V2400">
        <f t="shared" si="334"/>
        <v>2</v>
      </c>
      <c r="W2400" s="3">
        <f t="shared" si="335"/>
        <v>2.7777777777777776E-2</v>
      </c>
      <c r="X2400">
        <v>30</v>
      </c>
      <c r="Y2400" s="4">
        <v>5</v>
      </c>
      <c r="Z2400" s="4">
        <v>2.2999999999999998</v>
      </c>
      <c r="AA2400" s="5">
        <v>30470.400000000001</v>
      </c>
      <c r="AB2400" s="5">
        <f t="shared" si="336"/>
        <v>2071987.2</v>
      </c>
      <c r="AC2400" s="5">
        <v>22959.25</v>
      </c>
      <c r="AD2400" s="5">
        <f t="shared" si="337"/>
        <v>1653066</v>
      </c>
      <c r="AE2400" s="5">
        <v>122267.45</v>
      </c>
      <c r="AF2400" s="5">
        <v>30921.67</v>
      </c>
      <c r="AG2400" s="5">
        <v>9447.0400000000009</v>
      </c>
      <c r="AH2400" s="5">
        <v>3335</v>
      </c>
      <c r="AI2400" s="5">
        <v>7089.23</v>
      </c>
      <c r="AJ2400">
        <v>1</v>
      </c>
      <c r="AK2400" s="5">
        <v>8628.09</v>
      </c>
      <c r="AL2400" s="5">
        <v>33196.36</v>
      </c>
      <c r="AM2400" s="5">
        <v>79160.160000000003</v>
      </c>
      <c r="AN2400">
        <v>4</v>
      </c>
      <c r="AO2400">
        <v>3</v>
      </c>
      <c r="AP2400" t="str">
        <f t="shared" si="338"/>
        <v>Yes</v>
      </c>
      <c r="AQ2400">
        <v>1</v>
      </c>
      <c r="AR2400" s="5">
        <f t="shared" si="339"/>
        <v>1947111</v>
      </c>
      <c r="AS2400" s="5">
        <f t="shared" si="340"/>
        <v>124876.2</v>
      </c>
      <c r="AT2400" t="s">
        <v>59</v>
      </c>
      <c r="AU2400" t="s">
        <v>6181</v>
      </c>
      <c r="AV2400" t="s">
        <v>6182</v>
      </c>
      <c r="AW2400" t="s">
        <v>6183</v>
      </c>
      <c r="AX2400" t="s">
        <v>6184</v>
      </c>
      <c r="AY2400">
        <v>71</v>
      </c>
      <c r="AZ2400">
        <v>0</v>
      </c>
      <c r="BA2400">
        <v>22</v>
      </c>
      <c r="BB2400" t="s">
        <v>6198</v>
      </c>
      <c r="BC2400">
        <v>0</v>
      </c>
      <c r="BD2400">
        <v>0</v>
      </c>
      <c r="BE2400" t="s">
        <v>6169</v>
      </c>
      <c r="BF2400" t="s">
        <v>6170</v>
      </c>
      <c r="BG2400">
        <v>1</v>
      </c>
      <c r="BH2400" t="s">
        <v>6179</v>
      </c>
      <c r="BI2400">
        <v>27</v>
      </c>
      <c r="BJ2400" t="s">
        <v>6172</v>
      </c>
      <c r="BK2400">
        <v>0</v>
      </c>
      <c r="BL2400">
        <v>78</v>
      </c>
      <c r="BM2400" s="3">
        <f t="shared" si="341"/>
        <v>0.92307692307692313</v>
      </c>
    </row>
    <row r="2401" spans="1:65">
      <c r="A2401" t="s">
        <v>2534</v>
      </c>
      <c r="B2401" s="2">
        <v>45802</v>
      </c>
      <c r="C2401" t="s">
        <v>1632</v>
      </c>
      <c r="D2401" t="s">
        <v>2135</v>
      </c>
      <c r="E2401">
        <v>5</v>
      </c>
      <c r="F2401" t="s">
        <v>72</v>
      </c>
      <c r="G2401" t="s">
        <v>50</v>
      </c>
      <c r="H2401" t="s">
        <v>73</v>
      </c>
      <c r="I2401" t="s">
        <v>74</v>
      </c>
      <c r="J2401" t="s">
        <v>81</v>
      </c>
      <c r="K2401" t="s">
        <v>54</v>
      </c>
      <c r="L2401" t="s">
        <v>92</v>
      </c>
      <c r="M2401" t="s">
        <v>56</v>
      </c>
      <c r="N2401" t="s">
        <v>69</v>
      </c>
      <c r="O2401" t="s">
        <v>82</v>
      </c>
      <c r="P2401">
        <v>35</v>
      </c>
      <c r="Q2401">
        <v>35</v>
      </c>
      <c r="R2401">
        <v>35</v>
      </c>
      <c r="S2401">
        <v>1</v>
      </c>
      <c r="T2401">
        <f t="shared" si="333"/>
        <v>34</v>
      </c>
      <c r="U2401">
        <v>34</v>
      </c>
      <c r="V2401">
        <f t="shared" si="334"/>
        <v>0</v>
      </c>
      <c r="W2401" s="3">
        <f t="shared" si="335"/>
        <v>2.8571428571428571E-2</v>
      </c>
      <c r="X2401">
        <v>21</v>
      </c>
      <c r="Y2401" s="4">
        <v>4.7</v>
      </c>
      <c r="Z2401" s="4">
        <v>1.1000000000000001</v>
      </c>
      <c r="AA2401" s="5">
        <v>83248.92</v>
      </c>
      <c r="AB2401" s="5">
        <f t="shared" si="336"/>
        <v>2830463.28</v>
      </c>
      <c r="AC2401" s="5">
        <v>53581.55</v>
      </c>
      <c r="AD2401" s="5">
        <f t="shared" si="337"/>
        <v>1875354.25</v>
      </c>
      <c r="AE2401" s="5">
        <v>108073.13</v>
      </c>
      <c r="AF2401" s="5">
        <v>29314.28</v>
      </c>
      <c r="AG2401" s="5">
        <v>9182.01</v>
      </c>
      <c r="AH2401" s="5">
        <v>1595</v>
      </c>
      <c r="AI2401" s="5">
        <v>7437.5</v>
      </c>
      <c r="AJ2401">
        <v>0</v>
      </c>
      <c r="AK2401" s="5">
        <v>0</v>
      </c>
      <c r="AL2401" s="5">
        <v>0</v>
      </c>
      <c r="AM2401" s="5">
        <v>21280.66</v>
      </c>
      <c r="AN2401">
        <v>4</v>
      </c>
      <c r="AO2401">
        <v>4</v>
      </c>
      <c r="AP2401" t="str">
        <f t="shared" si="338"/>
        <v>Yes</v>
      </c>
      <c r="AQ2401">
        <v>0</v>
      </c>
      <c r="AR2401" s="5">
        <f t="shared" si="339"/>
        <v>2052236.83</v>
      </c>
      <c r="AS2401" s="5">
        <f t="shared" si="340"/>
        <v>778226.45</v>
      </c>
      <c r="AT2401" t="s">
        <v>59</v>
      </c>
      <c r="AU2401" t="s">
        <v>6164</v>
      </c>
      <c r="AV2401" t="s">
        <v>6165</v>
      </c>
      <c r="AW2401" t="s">
        <v>6166</v>
      </c>
      <c r="AX2401" t="s">
        <v>6184</v>
      </c>
      <c r="AY2401">
        <v>39</v>
      </c>
      <c r="AZ2401">
        <v>3</v>
      </c>
      <c r="BA2401">
        <v>0</v>
      </c>
      <c r="BB2401" t="s">
        <v>6168</v>
      </c>
      <c r="BC2401">
        <v>0</v>
      </c>
      <c r="BD2401">
        <v>0</v>
      </c>
      <c r="BE2401" t="s">
        <v>6169</v>
      </c>
      <c r="BF2401" t="s">
        <v>6170</v>
      </c>
      <c r="BG2401">
        <v>0</v>
      </c>
      <c r="BH2401" t="s">
        <v>6171</v>
      </c>
      <c r="BI2401">
        <v>51</v>
      </c>
      <c r="BJ2401" t="s">
        <v>6187</v>
      </c>
      <c r="BK2401">
        <v>0</v>
      </c>
      <c r="BL2401">
        <v>52</v>
      </c>
      <c r="BM2401" s="3">
        <f t="shared" si="341"/>
        <v>0.67307692307692313</v>
      </c>
    </row>
    <row r="2402" spans="1:65">
      <c r="A2402" t="s">
        <v>2535</v>
      </c>
      <c r="B2402" s="2">
        <v>45802</v>
      </c>
      <c r="C2402" t="s">
        <v>1632</v>
      </c>
      <c r="D2402" t="s">
        <v>2135</v>
      </c>
      <c r="E2402">
        <v>5</v>
      </c>
      <c r="F2402" t="s">
        <v>49</v>
      </c>
      <c r="G2402" t="s">
        <v>50</v>
      </c>
      <c r="H2402" t="s">
        <v>108</v>
      </c>
      <c r="I2402" t="s">
        <v>64</v>
      </c>
      <c r="J2402" t="s">
        <v>65</v>
      </c>
      <c r="K2402" t="s">
        <v>66</v>
      </c>
      <c r="L2402" t="s">
        <v>67</v>
      </c>
      <c r="M2402" t="s">
        <v>68</v>
      </c>
      <c r="N2402" t="s">
        <v>109</v>
      </c>
      <c r="O2402" t="s">
        <v>120</v>
      </c>
      <c r="P2402">
        <v>56</v>
      </c>
      <c r="Q2402">
        <v>59</v>
      </c>
      <c r="R2402">
        <v>57</v>
      </c>
      <c r="S2402">
        <v>3</v>
      </c>
      <c r="T2402">
        <f t="shared" si="333"/>
        <v>54</v>
      </c>
      <c r="U2402">
        <v>54</v>
      </c>
      <c r="V2402">
        <f t="shared" si="334"/>
        <v>0</v>
      </c>
      <c r="W2402" s="3">
        <f t="shared" si="335"/>
        <v>5.2631578947368418E-2</v>
      </c>
      <c r="X2402">
        <v>22</v>
      </c>
      <c r="Y2402" s="4">
        <v>5</v>
      </c>
      <c r="Z2402" s="4">
        <v>1.2</v>
      </c>
      <c r="AA2402" s="5">
        <v>48811.62</v>
      </c>
      <c r="AB2402" s="5">
        <f t="shared" si="336"/>
        <v>2635827.48</v>
      </c>
      <c r="AC2402" s="5">
        <v>32494.54</v>
      </c>
      <c r="AD2402" s="5">
        <f t="shared" si="337"/>
        <v>1852188.78</v>
      </c>
      <c r="AE2402" s="5">
        <v>124879.6</v>
      </c>
      <c r="AF2402" s="5">
        <v>36706.81</v>
      </c>
      <c r="AG2402" s="5">
        <v>34006.959999999999</v>
      </c>
      <c r="AH2402" s="5">
        <v>1740</v>
      </c>
      <c r="AI2402" s="5">
        <v>56420.58</v>
      </c>
      <c r="AJ2402">
        <v>2</v>
      </c>
      <c r="AK2402" s="5">
        <v>27002.19</v>
      </c>
      <c r="AL2402" s="5">
        <v>0</v>
      </c>
      <c r="AM2402" s="5">
        <v>78501.36</v>
      </c>
      <c r="AN2402">
        <v>8</v>
      </c>
      <c r="AO2402">
        <v>9</v>
      </c>
      <c r="AP2402" t="str">
        <f t="shared" si="338"/>
        <v>No</v>
      </c>
      <c r="AQ2402">
        <v>4</v>
      </c>
      <c r="AR2402" s="5">
        <f t="shared" si="339"/>
        <v>2211446.2799999998</v>
      </c>
      <c r="AS2402" s="5">
        <f t="shared" si="340"/>
        <v>424381.2</v>
      </c>
      <c r="AT2402" t="s">
        <v>116</v>
      </c>
      <c r="AU2402" t="s">
        <v>6173</v>
      </c>
      <c r="AV2402" t="s">
        <v>6174</v>
      </c>
      <c r="AW2402" t="s">
        <v>6175</v>
      </c>
      <c r="AX2402" t="s">
        <v>6167</v>
      </c>
      <c r="AY2402">
        <v>58</v>
      </c>
      <c r="AZ2402">
        <v>0</v>
      </c>
      <c r="BA2402">
        <v>0</v>
      </c>
      <c r="BB2402" t="s">
        <v>6168</v>
      </c>
      <c r="BC2402">
        <v>1</v>
      </c>
      <c r="BD2402">
        <v>0</v>
      </c>
      <c r="BE2402" t="s">
        <v>6178</v>
      </c>
      <c r="BF2402" t="s">
        <v>6210</v>
      </c>
      <c r="BG2402">
        <v>1</v>
      </c>
      <c r="BH2402" t="s">
        <v>6179</v>
      </c>
      <c r="BI2402">
        <v>22</v>
      </c>
      <c r="BJ2402" t="s">
        <v>6172</v>
      </c>
      <c r="BK2402">
        <v>0</v>
      </c>
      <c r="BL2402">
        <v>65</v>
      </c>
      <c r="BM2402" s="3">
        <f t="shared" si="341"/>
        <v>0.87692307692307692</v>
      </c>
    </row>
    <row r="2403" spans="1:65">
      <c r="A2403" t="s">
        <v>2536</v>
      </c>
      <c r="B2403" s="2">
        <v>45802</v>
      </c>
      <c r="C2403" t="s">
        <v>1632</v>
      </c>
      <c r="D2403" t="s">
        <v>2135</v>
      </c>
      <c r="E2403">
        <v>5</v>
      </c>
      <c r="F2403" t="s">
        <v>78</v>
      </c>
      <c r="G2403" t="s">
        <v>62</v>
      </c>
      <c r="H2403" t="s">
        <v>190</v>
      </c>
      <c r="I2403" t="s">
        <v>74</v>
      </c>
      <c r="J2403" t="s">
        <v>53</v>
      </c>
      <c r="K2403" t="s">
        <v>66</v>
      </c>
      <c r="L2403" t="s">
        <v>87</v>
      </c>
      <c r="M2403" t="s">
        <v>56</v>
      </c>
      <c r="N2403" t="s">
        <v>69</v>
      </c>
      <c r="O2403" t="s">
        <v>120</v>
      </c>
      <c r="P2403">
        <v>76</v>
      </c>
      <c r="Q2403">
        <v>77</v>
      </c>
      <c r="R2403">
        <v>74</v>
      </c>
      <c r="S2403">
        <v>2</v>
      </c>
      <c r="T2403">
        <f t="shared" si="333"/>
        <v>72</v>
      </c>
      <c r="U2403">
        <v>72</v>
      </c>
      <c r="V2403">
        <f t="shared" si="334"/>
        <v>0</v>
      </c>
      <c r="W2403" s="3">
        <f t="shared" si="335"/>
        <v>2.7027027027027029E-2</v>
      </c>
      <c r="X2403">
        <v>20</v>
      </c>
      <c r="Y2403" s="4">
        <v>5.5</v>
      </c>
      <c r="Z2403" s="4">
        <v>1</v>
      </c>
      <c r="AA2403" s="5">
        <v>30258.39</v>
      </c>
      <c r="AB2403" s="5">
        <f t="shared" si="336"/>
        <v>2178604.08</v>
      </c>
      <c r="AC2403" s="5">
        <v>24135.99</v>
      </c>
      <c r="AD2403" s="5">
        <f t="shared" si="337"/>
        <v>1786063.26</v>
      </c>
      <c r="AE2403" s="5">
        <v>127064.58</v>
      </c>
      <c r="AF2403" s="5">
        <v>34325.42</v>
      </c>
      <c r="AG2403" s="5">
        <v>8982.2000000000007</v>
      </c>
      <c r="AH2403" s="5">
        <v>1450</v>
      </c>
      <c r="AI2403" s="5">
        <v>7068.66</v>
      </c>
      <c r="AJ2403">
        <v>0</v>
      </c>
      <c r="AK2403" s="5">
        <v>0</v>
      </c>
      <c r="AL2403" s="5">
        <v>31740.84</v>
      </c>
      <c r="AM2403" s="5">
        <v>79770.66</v>
      </c>
      <c r="AN2403">
        <v>4</v>
      </c>
      <c r="AO2403">
        <v>4</v>
      </c>
      <c r="AP2403" t="str">
        <f t="shared" si="338"/>
        <v>Yes</v>
      </c>
      <c r="AQ2403">
        <v>0</v>
      </c>
      <c r="AR2403" s="5">
        <f t="shared" si="339"/>
        <v>2076465.62</v>
      </c>
      <c r="AS2403" s="5">
        <f t="shared" si="340"/>
        <v>102138.46</v>
      </c>
      <c r="AT2403" t="s">
        <v>59</v>
      </c>
      <c r="AU2403" t="s">
        <v>6164</v>
      </c>
      <c r="AV2403" t="s">
        <v>6165</v>
      </c>
      <c r="AW2403" t="s">
        <v>6166</v>
      </c>
      <c r="AX2403" t="s">
        <v>6167</v>
      </c>
      <c r="AY2403">
        <v>79</v>
      </c>
      <c r="AZ2403">
        <v>0</v>
      </c>
      <c r="BA2403">
        <v>0</v>
      </c>
      <c r="BB2403" t="s">
        <v>6168</v>
      </c>
      <c r="BC2403">
        <v>0</v>
      </c>
      <c r="BD2403">
        <v>0</v>
      </c>
      <c r="BE2403" t="s">
        <v>6169</v>
      </c>
      <c r="BF2403" t="s">
        <v>6170</v>
      </c>
      <c r="BG2403">
        <v>0</v>
      </c>
      <c r="BH2403" t="s">
        <v>6171</v>
      </c>
      <c r="BI2403">
        <v>54</v>
      </c>
      <c r="BJ2403" t="s">
        <v>6187</v>
      </c>
      <c r="BK2403">
        <v>0</v>
      </c>
      <c r="BL2403">
        <v>81</v>
      </c>
      <c r="BM2403" s="3">
        <f t="shared" si="341"/>
        <v>0.9135802469135802</v>
      </c>
    </row>
    <row r="2404" spans="1:65">
      <c r="A2404" t="s">
        <v>2537</v>
      </c>
      <c r="B2404" s="2">
        <v>45802</v>
      </c>
      <c r="C2404" t="s">
        <v>1632</v>
      </c>
      <c r="D2404" t="s">
        <v>2135</v>
      </c>
      <c r="E2404">
        <v>5</v>
      </c>
      <c r="F2404" t="s">
        <v>49</v>
      </c>
      <c r="G2404" t="s">
        <v>62</v>
      </c>
      <c r="H2404" t="s">
        <v>133</v>
      </c>
      <c r="I2404" t="s">
        <v>74</v>
      </c>
      <c r="J2404" t="s">
        <v>53</v>
      </c>
      <c r="K2404" t="s">
        <v>54</v>
      </c>
      <c r="L2404" t="s">
        <v>87</v>
      </c>
      <c r="M2404" t="s">
        <v>68</v>
      </c>
      <c r="N2404" t="s">
        <v>69</v>
      </c>
      <c r="O2404" t="s">
        <v>58</v>
      </c>
      <c r="P2404">
        <v>65</v>
      </c>
      <c r="Q2404">
        <v>65</v>
      </c>
      <c r="R2404">
        <v>64</v>
      </c>
      <c r="S2404">
        <v>2</v>
      </c>
      <c r="T2404">
        <f t="shared" si="333"/>
        <v>62</v>
      </c>
      <c r="U2404">
        <v>62</v>
      </c>
      <c r="V2404">
        <f t="shared" si="334"/>
        <v>0</v>
      </c>
      <c r="W2404" s="3">
        <f t="shared" si="335"/>
        <v>3.125E-2</v>
      </c>
      <c r="X2404">
        <v>34</v>
      </c>
      <c r="Y2404" s="4">
        <v>10.7</v>
      </c>
      <c r="Z2404" s="4">
        <v>1.9</v>
      </c>
      <c r="AA2404" s="5">
        <v>39196.67</v>
      </c>
      <c r="AB2404" s="5">
        <f t="shared" si="336"/>
        <v>2430193.54</v>
      </c>
      <c r="AC2404" s="5">
        <v>22921.99</v>
      </c>
      <c r="AD2404" s="5">
        <f t="shared" si="337"/>
        <v>1467007.36</v>
      </c>
      <c r="AE2404" s="5">
        <v>109756.46</v>
      </c>
      <c r="AF2404" s="5">
        <v>30148.05</v>
      </c>
      <c r="AG2404" s="5">
        <v>9993.4500000000007</v>
      </c>
      <c r="AH2404" s="5">
        <v>2755</v>
      </c>
      <c r="AI2404" s="5">
        <v>7062.07</v>
      </c>
      <c r="AJ2404">
        <v>1</v>
      </c>
      <c r="AK2404" s="5">
        <v>8498.8799999999992</v>
      </c>
      <c r="AL2404" s="5">
        <v>0</v>
      </c>
      <c r="AM2404" s="5">
        <v>42211.62</v>
      </c>
      <c r="AN2404">
        <v>4</v>
      </c>
      <c r="AO2404">
        <v>5</v>
      </c>
      <c r="AP2404" t="str">
        <f t="shared" si="338"/>
        <v>No</v>
      </c>
      <c r="AQ2404">
        <v>2</v>
      </c>
      <c r="AR2404" s="5">
        <f t="shared" si="339"/>
        <v>1677432.89</v>
      </c>
      <c r="AS2404" s="5">
        <f t="shared" si="340"/>
        <v>752760.65</v>
      </c>
      <c r="AT2404" t="s">
        <v>59</v>
      </c>
      <c r="AU2404" t="s">
        <v>6194</v>
      </c>
      <c r="AV2404" t="s">
        <v>6195</v>
      </c>
      <c r="AW2404" t="s">
        <v>6183</v>
      </c>
      <c r="AX2404" t="s">
        <v>6177</v>
      </c>
      <c r="AY2404">
        <v>68</v>
      </c>
      <c r="AZ2404">
        <v>0</v>
      </c>
      <c r="BA2404">
        <v>0</v>
      </c>
      <c r="BB2404" t="s">
        <v>6168</v>
      </c>
      <c r="BC2404">
        <v>1</v>
      </c>
      <c r="BD2404">
        <v>0</v>
      </c>
      <c r="BE2404" t="s">
        <v>6196</v>
      </c>
      <c r="BF2404" t="s">
        <v>6170</v>
      </c>
      <c r="BG2404">
        <v>0</v>
      </c>
      <c r="BH2404" t="s">
        <v>6171</v>
      </c>
      <c r="BI2404">
        <v>39</v>
      </c>
      <c r="BJ2404" t="s">
        <v>6172</v>
      </c>
      <c r="BK2404">
        <v>0</v>
      </c>
      <c r="BL2404">
        <v>73</v>
      </c>
      <c r="BM2404" s="3">
        <f t="shared" si="341"/>
        <v>0.87671232876712324</v>
      </c>
    </row>
    <row r="2405" spans="1:65">
      <c r="A2405" t="s">
        <v>2538</v>
      </c>
      <c r="B2405" s="2">
        <v>45802</v>
      </c>
      <c r="C2405" t="s">
        <v>1632</v>
      </c>
      <c r="D2405" t="s">
        <v>2135</v>
      </c>
      <c r="E2405">
        <v>5</v>
      </c>
      <c r="F2405" t="s">
        <v>61</v>
      </c>
      <c r="G2405" t="s">
        <v>50</v>
      </c>
      <c r="H2405" t="s">
        <v>157</v>
      </c>
      <c r="I2405" t="s">
        <v>52</v>
      </c>
      <c r="J2405" t="s">
        <v>65</v>
      </c>
      <c r="K2405" t="s">
        <v>75</v>
      </c>
      <c r="L2405" t="s">
        <v>55</v>
      </c>
      <c r="M2405" t="s">
        <v>56</v>
      </c>
      <c r="N2405" t="s">
        <v>69</v>
      </c>
      <c r="O2405" t="s">
        <v>120</v>
      </c>
      <c r="P2405">
        <v>55</v>
      </c>
      <c r="Q2405">
        <v>55</v>
      </c>
      <c r="R2405">
        <v>54</v>
      </c>
      <c r="S2405">
        <v>1</v>
      </c>
      <c r="T2405">
        <f t="shared" si="333"/>
        <v>53</v>
      </c>
      <c r="U2405">
        <v>53</v>
      </c>
      <c r="V2405">
        <f t="shared" si="334"/>
        <v>0</v>
      </c>
      <c r="W2405" s="3">
        <f t="shared" si="335"/>
        <v>1.8518518518518517E-2</v>
      </c>
      <c r="X2405">
        <v>22</v>
      </c>
      <c r="Y2405" s="4">
        <v>6.4</v>
      </c>
      <c r="Z2405" s="4">
        <v>1.5</v>
      </c>
      <c r="AA2405" s="5">
        <v>51954.97</v>
      </c>
      <c r="AB2405" s="5">
        <f t="shared" si="336"/>
        <v>2753613.41</v>
      </c>
      <c r="AC2405" s="5">
        <v>34792.25</v>
      </c>
      <c r="AD2405" s="5">
        <f t="shared" si="337"/>
        <v>1878781.5</v>
      </c>
      <c r="AE2405" s="5">
        <v>127152.01</v>
      </c>
      <c r="AF2405" s="5">
        <v>32754.66</v>
      </c>
      <c r="AG2405" s="5">
        <v>9294.42</v>
      </c>
      <c r="AH2405" s="5">
        <v>2175</v>
      </c>
      <c r="AI2405" s="5">
        <v>5069.3900000000003</v>
      </c>
      <c r="AJ2405">
        <v>0</v>
      </c>
      <c r="AK2405" s="5">
        <v>0</v>
      </c>
      <c r="AL2405" s="5">
        <v>0</v>
      </c>
      <c r="AM2405" s="5">
        <v>37085.9</v>
      </c>
      <c r="AN2405">
        <v>4</v>
      </c>
      <c r="AO2405">
        <v>3</v>
      </c>
      <c r="AP2405" t="str">
        <f t="shared" si="338"/>
        <v>Yes</v>
      </c>
      <c r="AQ2405">
        <v>1</v>
      </c>
      <c r="AR2405" s="5">
        <f t="shared" si="339"/>
        <v>2092312.88</v>
      </c>
      <c r="AS2405" s="5">
        <f t="shared" si="340"/>
        <v>661300.53</v>
      </c>
      <c r="AT2405" t="s">
        <v>59</v>
      </c>
      <c r="AU2405" t="s">
        <v>6164</v>
      </c>
      <c r="AV2405" t="s">
        <v>6165</v>
      </c>
      <c r="AW2405" t="s">
        <v>6166</v>
      </c>
      <c r="AX2405" t="s">
        <v>6167</v>
      </c>
      <c r="AY2405">
        <v>57</v>
      </c>
      <c r="AZ2405">
        <v>1</v>
      </c>
      <c r="BA2405">
        <v>0</v>
      </c>
      <c r="BB2405" t="s">
        <v>6168</v>
      </c>
      <c r="BC2405">
        <v>0</v>
      </c>
      <c r="BD2405">
        <v>0</v>
      </c>
      <c r="BE2405" t="s">
        <v>6169</v>
      </c>
      <c r="BF2405" t="s">
        <v>6170</v>
      </c>
      <c r="BG2405">
        <v>0</v>
      </c>
      <c r="BH2405" t="s">
        <v>6171</v>
      </c>
      <c r="BI2405">
        <v>52</v>
      </c>
      <c r="BJ2405" t="s">
        <v>6187</v>
      </c>
      <c r="BK2405">
        <v>0</v>
      </c>
      <c r="BL2405">
        <v>60</v>
      </c>
      <c r="BM2405" s="3">
        <f t="shared" si="341"/>
        <v>0.9</v>
      </c>
    </row>
    <row r="2406" spans="1:65">
      <c r="A2406" t="s">
        <v>2539</v>
      </c>
      <c r="B2406" s="2">
        <v>45802</v>
      </c>
      <c r="C2406" t="s">
        <v>1632</v>
      </c>
      <c r="D2406" t="s">
        <v>2135</v>
      </c>
      <c r="E2406">
        <v>5</v>
      </c>
      <c r="F2406" t="s">
        <v>72</v>
      </c>
      <c r="G2406" t="s">
        <v>62</v>
      </c>
      <c r="H2406" t="s">
        <v>150</v>
      </c>
      <c r="I2406" t="s">
        <v>64</v>
      </c>
      <c r="J2406" t="s">
        <v>53</v>
      </c>
      <c r="K2406" t="s">
        <v>66</v>
      </c>
      <c r="L2406" t="s">
        <v>87</v>
      </c>
      <c r="M2406" t="s">
        <v>56</v>
      </c>
      <c r="N2406" t="s">
        <v>69</v>
      </c>
      <c r="O2406" t="s">
        <v>70</v>
      </c>
      <c r="P2406">
        <v>74</v>
      </c>
      <c r="Q2406">
        <v>80</v>
      </c>
      <c r="R2406">
        <v>80</v>
      </c>
      <c r="S2406">
        <v>1</v>
      </c>
      <c r="T2406">
        <f t="shared" si="333"/>
        <v>79</v>
      </c>
      <c r="U2406">
        <v>72</v>
      </c>
      <c r="V2406">
        <f t="shared" si="334"/>
        <v>7</v>
      </c>
      <c r="W2406" s="3">
        <f t="shared" si="335"/>
        <v>1.2500000000000001E-2</v>
      </c>
      <c r="X2406">
        <v>28</v>
      </c>
      <c r="Y2406" s="4">
        <v>2.8</v>
      </c>
      <c r="Z2406" s="4">
        <v>1.6</v>
      </c>
      <c r="AA2406" s="5">
        <v>30646.42</v>
      </c>
      <c r="AB2406" s="5">
        <f t="shared" si="336"/>
        <v>2206542.2400000002</v>
      </c>
      <c r="AC2406" s="5">
        <v>24078.27</v>
      </c>
      <c r="AD2406" s="5">
        <f t="shared" si="337"/>
        <v>1926261.6</v>
      </c>
      <c r="AE2406" s="5">
        <v>133349.32999999999</v>
      </c>
      <c r="AF2406" s="5">
        <v>35441.919999999998</v>
      </c>
      <c r="AG2406" s="5">
        <v>10140.200000000001</v>
      </c>
      <c r="AH2406" s="5">
        <v>2320</v>
      </c>
      <c r="AI2406" s="5">
        <v>3555.56</v>
      </c>
      <c r="AJ2406">
        <v>0</v>
      </c>
      <c r="AK2406" s="5">
        <v>0</v>
      </c>
      <c r="AL2406" s="5">
        <v>35988.36</v>
      </c>
      <c r="AM2406" s="5">
        <v>80913.95</v>
      </c>
      <c r="AN2406">
        <v>4</v>
      </c>
      <c r="AO2406">
        <v>3</v>
      </c>
      <c r="AP2406" t="str">
        <f t="shared" si="338"/>
        <v>Yes</v>
      </c>
      <c r="AQ2406">
        <v>0</v>
      </c>
      <c r="AR2406" s="5">
        <f t="shared" si="339"/>
        <v>2227970.92</v>
      </c>
      <c r="AS2406" s="5">
        <f t="shared" si="340"/>
        <v>-21428.68</v>
      </c>
      <c r="AT2406" t="s">
        <v>59</v>
      </c>
      <c r="AU2406" t="s">
        <v>6164</v>
      </c>
      <c r="AV2406" t="s">
        <v>6165</v>
      </c>
      <c r="AW2406" t="s">
        <v>6166</v>
      </c>
      <c r="AX2406" t="s">
        <v>6184</v>
      </c>
      <c r="AY2406">
        <v>80</v>
      </c>
      <c r="AZ2406">
        <v>4</v>
      </c>
      <c r="BA2406">
        <v>39</v>
      </c>
      <c r="BB2406" t="s">
        <v>6185</v>
      </c>
      <c r="BC2406">
        <v>0</v>
      </c>
      <c r="BD2406">
        <v>0</v>
      </c>
      <c r="BE2406" t="s">
        <v>6169</v>
      </c>
      <c r="BF2406" t="s">
        <v>6170</v>
      </c>
      <c r="BG2406">
        <v>0</v>
      </c>
      <c r="BH2406" t="s">
        <v>6171</v>
      </c>
      <c r="BI2406">
        <v>31</v>
      </c>
      <c r="BJ2406" t="s">
        <v>6172</v>
      </c>
      <c r="BK2406">
        <v>0</v>
      </c>
      <c r="BL2406">
        <v>87</v>
      </c>
      <c r="BM2406" s="3">
        <f t="shared" si="341"/>
        <v>0.91954022988505746</v>
      </c>
    </row>
    <row r="2407" spans="1:65">
      <c r="A2407" t="s">
        <v>2540</v>
      </c>
      <c r="B2407" s="2">
        <v>45802</v>
      </c>
      <c r="C2407" t="s">
        <v>1632</v>
      </c>
      <c r="D2407" t="s">
        <v>2135</v>
      </c>
      <c r="E2407">
        <v>5</v>
      </c>
      <c r="F2407" t="s">
        <v>78</v>
      </c>
      <c r="G2407" t="s">
        <v>62</v>
      </c>
      <c r="H2407" t="s">
        <v>168</v>
      </c>
      <c r="I2407" t="s">
        <v>74</v>
      </c>
      <c r="J2407" t="s">
        <v>81</v>
      </c>
      <c r="K2407" t="s">
        <v>54</v>
      </c>
      <c r="L2407" t="s">
        <v>55</v>
      </c>
      <c r="M2407" t="s">
        <v>56</v>
      </c>
      <c r="N2407" t="s">
        <v>94</v>
      </c>
      <c r="O2407" t="s">
        <v>82</v>
      </c>
      <c r="P2407">
        <v>48</v>
      </c>
      <c r="Q2407">
        <v>50</v>
      </c>
      <c r="R2407">
        <v>48</v>
      </c>
      <c r="S2407">
        <v>1</v>
      </c>
      <c r="T2407">
        <f t="shared" si="333"/>
        <v>47</v>
      </c>
      <c r="U2407">
        <v>47</v>
      </c>
      <c r="V2407">
        <f t="shared" si="334"/>
        <v>0</v>
      </c>
      <c r="W2407" s="3">
        <f t="shared" si="335"/>
        <v>2.0833333333333332E-2</v>
      </c>
      <c r="X2407">
        <v>38</v>
      </c>
      <c r="Y2407" s="4">
        <v>1.1000000000000001</v>
      </c>
      <c r="Z2407" s="4">
        <v>1.4</v>
      </c>
      <c r="AA2407" s="5">
        <v>83552.11</v>
      </c>
      <c r="AB2407" s="5">
        <f t="shared" si="336"/>
        <v>3926949.17</v>
      </c>
      <c r="AC2407" s="5">
        <v>53109.599999999999</v>
      </c>
      <c r="AD2407" s="5">
        <f t="shared" si="337"/>
        <v>2549260.7999999998</v>
      </c>
      <c r="AE2407" s="5">
        <v>145260.41</v>
      </c>
      <c r="AF2407" s="5">
        <v>44834.58</v>
      </c>
      <c r="AG2407" s="5">
        <v>10134.209999999999</v>
      </c>
      <c r="AH2407" s="5">
        <v>2030</v>
      </c>
      <c r="AI2407" s="5">
        <v>7590.7</v>
      </c>
      <c r="AJ2407">
        <v>0</v>
      </c>
      <c r="AK2407" s="5">
        <v>0</v>
      </c>
      <c r="AL2407" s="5">
        <v>0</v>
      </c>
      <c r="AM2407" s="5">
        <v>31574.51</v>
      </c>
      <c r="AN2407">
        <v>4</v>
      </c>
      <c r="AO2407">
        <v>3</v>
      </c>
      <c r="AP2407" t="str">
        <f t="shared" si="338"/>
        <v>Yes</v>
      </c>
      <c r="AQ2407">
        <v>1</v>
      </c>
      <c r="AR2407" s="5">
        <f t="shared" si="339"/>
        <v>2790685.21</v>
      </c>
      <c r="AS2407" s="5">
        <f t="shared" si="340"/>
        <v>1136263.96</v>
      </c>
      <c r="AT2407" t="s">
        <v>59</v>
      </c>
      <c r="AU2407" t="s">
        <v>6164</v>
      </c>
      <c r="AV2407" t="s">
        <v>6165</v>
      </c>
      <c r="AW2407" t="s">
        <v>6166</v>
      </c>
      <c r="AX2407" t="s">
        <v>6167</v>
      </c>
      <c r="AY2407">
        <v>51</v>
      </c>
      <c r="AZ2407">
        <v>0</v>
      </c>
      <c r="BA2407">
        <v>0</v>
      </c>
      <c r="BB2407" t="s">
        <v>6168</v>
      </c>
      <c r="BC2407">
        <v>0</v>
      </c>
      <c r="BD2407">
        <v>0</v>
      </c>
      <c r="BE2407" t="s">
        <v>6169</v>
      </c>
      <c r="BF2407" t="s">
        <v>6170</v>
      </c>
      <c r="BG2407">
        <v>0</v>
      </c>
      <c r="BH2407" t="s">
        <v>6171</v>
      </c>
      <c r="BI2407">
        <v>27</v>
      </c>
      <c r="BJ2407" t="s">
        <v>6172</v>
      </c>
      <c r="BK2407">
        <v>0</v>
      </c>
      <c r="BL2407">
        <v>54</v>
      </c>
      <c r="BM2407" s="3">
        <f t="shared" si="341"/>
        <v>0.88888888888888884</v>
      </c>
    </row>
    <row r="2408" spans="1:65">
      <c r="A2408" t="s">
        <v>2541</v>
      </c>
      <c r="B2408" s="2">
        <v>45802</v>
      </c>
      <c r="C2408" t="s">
        <v>1632</v>
      </c>
      <c r="D2408" t="s">
        <v>2135</v>
      </c>
      <c r="E2408">
        <v>5</v>
      </c>
      <c r="F2408" t="s">
        <v>72</v>
      </c>
      <c r="G2408" t="s">
        <v>62</v>
      </c>
      <c r="H2408" t="s">
        <v>175</v>
      </c>
      <c r="I2408" t="s">
        <v>52</v>
      </c>
      <c r="J2408" t="s">
        <v>53</v>
      </c>
      <c r="K2408" t="s">
        <v>75</v>
      </c>
      <c r="L2408" t="s">
        <v>67</v>
      </c>
      <c r="M2408" t="s">
        <v>56</v>
      </c>
      <c r="N2408" t="s">
        <v>94</v>
      </c>
      <c r="O2408" t="s">
        <v>58</v>
      </c>
      <c r="P2408">
        <v>79</v>
      </c>
      <c r="Q2408">
        <v>81</v>
      </c>
      <c r="R2408">
        <v>81</v>
      </c>
      <c r="S2408">
        <v>2</v>
      </c>
      <c r="T2408">
        <f t="shared" si="333"/>
        <v>79</v>
      </c>
      <c r="U2408">
        <v>79</v>
      </c>
      <c r="V2408">
        <f t="shared" si="334"/>
        <v>0</v>
      </c>
      <c r="W2408" s="3">
        <f t="shared" si="335"/>
        <v>2.4691358024691357E-2</v>
      </c>
      <c r="X2408">
        <v>27</v>
      </c>
      <c r="Y2408" s="4">
        <v>7.2</v>
      </c>
      <c r="Z2408" s="4">
        <v>1.9</v>
      </c>
      <c r="AA2408" s="5">
        <v>35832.81</v>
      </c>
      <c r="AB2408" s="5">
        <f t="shared" si="336"/>
        <v>2830791.99</v>
      </c>
      <c r="AC2408" s="5">
        <v>22814.65</v>
      </c>
      <c r="AD2408" s="5">
        <f t="shared" si="337"/>
        <v>1847986.65</v>
      </c>
      <c r="AE2408" s="5">
        <v>146273.35</v>
      </c>
      <c r="AF2408" s="5">
        <v>35169.21</v>
      </c>
      <c r="AG2408" s="5">
        <v>9572.5300000000007</v>
      </c>
      <c r="AH2408" s="5">
        <v>2755</v>
      </c>
      <c r="AI2408" s="5">
        <v>7101.37</v>
      </c>
      <c r="AJ2408">
        <v>0</v>
      </c>
      <c r="AK2408" s="5">
        <v>0</v>
      </c>
      <c r="AL2408" s="5">
        <v>0</v>
      </c>
      <c r="AM2408" s="5">
        <v>62844.29</v>
      </c>
      <c r="AN2408">
        <v>4</v>
      </c>
      <c r="AO2408">
        <v>6</v>
      </c>
      <c r="AP2408" t="str">
        <f t="shared" si="338"/>
        <v>No</v>
      </c>
      <c r="AQ2408">
        <v>3</v>
      </c>
      <c r="AR2408" s="5">
        <f t="shared" si="339"/>
        <v>2111702.4</v>
      </c>
      <c r="AS2408" s="5">
        <f t="shared" si="340"/>
        <v>719089.59</v>
      </c>
      <c r="AT2408" t="s">
        <v>59</v>
      </c>
      <c r="AU2408" t="s">
        <v>6164</v>
      </c>
      <c r="AV2408" t="s">
        <v>6165</v>
      </c>
      <c r="AW2408" t="s">
        <v>6166</v>
      </c>
      <c r="AX2408" t="s">
        <v>6184</v>
      </c>
      <c r="AY2408">
        <v>81</v>
      </c>
      <c r="AZ2408">
        <v>0</v>
      </c>
      <c r="BA2408">
        <v>0</v>
      </c>
      <c r="BB2408" t="s">
        <v>6168</v>
      </c>
      <c r="BC2408">
        <v>0</v>
      </c>
      <c r="BD2408">
        <v>2</v>
      </c>
      <c r="BE2408" t="s">
        <v>6188</v>
      </c>
      <c r="BF2408" t="s">
        <v>6170</v>
      </c>
      <c r="BG2408">
        <v>0</v>
      </c>
      <c r="BH2408" t="s">
        <v>6171</v>
      </c>
      <c r="BI2408">
        <v>26</v>
      </c>
      <c r="BJ2408" t="s">
        <v>6172</v>
      </c>
      <c r="BK2408">
        <v>0</v>
      </c>
      <c r="BL2408">
        <v>89</v>
      </c>
      <c r="BM2408" s="3">
        <f t="shared" si="341"/>
        <v>0.9101123595505618</v>
      </c>
    </row>
    <row r="2409" spans="1:65">
      <c r="A2409" t="s">
        <v>2542</v>
      </c>
      <c r="B2409" s="2">
        <v>45802</v>
      </c>
      <c r="C2409" t="s">
        <v>1632</v>
      </c>
      <c r="D2409" t="s">
        <v>2135</v>
      </c>
      <c r="E2409">
        <v>5</v>
      </c>
      <c r="F2409" t="s">
        <v>61</v>
      </c>
      <c r="G2409" t="s">
        <v>62</v>
      </c>
      <c r="H2409" t="s">
        <v>104</v>
      </c>
      <c r="I2409" t="s">
        <v>52</v>
      </c>
      <c r="J2409" t="s">
        <v>53</v>
      </c>
      <c r="K2409" t="s">
        <v>66</v>
      </c>
      <c r="L2409" t="s">
        <v>92</v>
      </c>
      <c r="M2409" t="s">
        <v>56</v>
      </c>
      <c r="N2409" t="s">
        <v>94</v>
      </c>
      <c r="O2409" t="s">
        <v>82</v>
      </c>
      <c r="P2409">
        <v>85</v>
      </c>
      <c r="Q2409">
        <v>86</v>
      </c>
      <c r="R2409">
        <v>83</v>
      </c>
      <c r="S2409">
        <v>2</v>
      </c>
      <c r="T2409">
        <f t="shared" si="333"/>
        <v>81</v>
      </c>
      <c r="U2409">
        <v>81</v>
      </c>
      <c r="V2409">
        <f t="shared" si="334"/>
        <v>0</v>
      </c>
      <c r="W2409" s="3">
        <f t="shared" si="335"/>
        <v>2.4096385542168676E-2</v>
      </c>
      <c r="X2409">
        <v>47</v>
      </c>
      <c r="Y2409" s="4">
        <v>2.5</v>
      </c>
      <c r="Z2409" s="4">
        <v>1</v>
      </c>
      <c r="AA2409" s="5">
        <v>30674.84</v>
      </c>
      <c r="AB2409" s="5">
        <f t="shared" si="336"/>
        <v>2484662.04</v>
      </c>
      <c r="AC2409" s="5">
        <v>23866</v>
      </c>
      <c r="AD2409" s="5">
        <f t="shared" si="337"/>
        <v>1980878</v>
      </c>
      <c r="AE2409" s="5">
        <v>150575.15</v>
      </c>
      <c r="AF2409" s="5">
        <v>38266.51</v>
      </c>
      <c r="AG2409" s="5">
        <v>11525.03</v>
      </c>
      <c r="AH2409" s="5">
        <v>1450</v>
      </c>
      <c r="AI2409" s="5">
        <v>7082.67</v>
      </c>
      <c r="AJ2409">
        <v>0</v>
      </c>
      <c r="AK2409" s="5">
        <v>0</v>
      </c>
      <c r="AL2409" s="5">
        <v>31740.84</v>
      </c>
      <c r="AM2409" s="5">
        <v>84883.73</v>
      </c>
      <c r="AN2409">
        <v>4</v>
      </c>
      <c r="AO2409">
        <v>3</v>
      </c>
      <c r="AP2409" t="str">
        <f t="shared" si="338"/>
        <v>Yes</v>
      </c>
      <c r="AQ2409">
        <v>1</v>
      </c>
      <c r="AR2409" s="5">
        <f t="shared" si="339"/>
        <v>2306401.9300000002</v>
      </c>
      <c r="AS2409" s="5">
        <f t="shared" si="340"/>
        <v>178260.11</v>
      </c>
      <c r="AT2409" t="s">
        <v>59</v>
      </c>
      <c r="AU2409" t="s">
        <v>6164</v>
      </c>
      <c r="AV2409" t="s">
        <v>6165</v>
      </c>
      <c r="AW2409" t="s">
        <v>6166</v>
      </c>
      <c r="AX2409" t="s">
        <v>6167</v>
      </c>
      <c r="AY2409">
        <v>86</v>
      </c>
      <c r="AZ2409">
        <v>0</v>
      </c>
      <c r="BA2409">
        <v>0</v>
      </c>
      <c r="BB2409" t="s">
        <v>6168</v>
      </c>
      <c r="BC2409">
        <v>0</v>
      </c>
      <c r="BD2409">
        <v>0</v>
      </c>
      <c r="BE2409" t="s">
        <v>6169</v>
      </c>
      <c r="BF2409" t="s">
        <v>6170</v>
      </c>
      <c r="BG2409">
        <v>3</v>
      </c>
      <c r="BH2409" t="s">
        <v>6197</v>
      </c>
      <c r="BI2409">
        <v>77</v>
      </c>
      <c r="BJ2409" t="s">
        <v>6193</v>
      </c>
      <c r="BK2409">
        <v>0</v>
      </c>
      <c r="BL2409">
        <v>89</v>
      </c>
      <c r="BM2409" s="3">
        <f t="shared" si="341"/>
        <v>0.93258426966292129</v>
      </c>
    </row>
    <row r="2410" spans="1:65">
      <c r="A2410" t="s">
        <v>2543</v>
      </c>
      <c r="B2410" s="2">
        <v>45802</v>
      </c>
      <c r="C2410" t="s">
        <v>1632</v>
      </c>
      <c r="D2410" t="s">
        <v>2135</v>
      </c>
      <c r="E2410">
        <v>5</v>
      </c>
      <c r="F2410" t="s">
        <v>78</v>
      </c>
      <c r="G2410" t="s">
        <v>50</v>
      </c>
      <c r="H2410" t="s">
        <v>185</v>
      </c>
      <c r="I2410" t="s">
        <v>52</v>
      </c>
      <c r="J2410" t="s">
        <v>53</v>
      </c>
      <c r="K2410" t="s">
        <v>75</v>
      </c>
      <c r="L2410" t="s">
        <v>67</v>
      </c>
      <c r="M2410" t="s">
        <v>68</v>
      </c>
      <c r="N2410" t="s">
        <v>109</v>
      </c>
      <c r="O2410" t="s">
        <v>82</v>
      </c>
      <c r="P2410">
        <v>64</v>
      </c>
      <c r="Q2410">
        <v>65</v>
      </c>
      <c r="R2410">
        <v>64</v>
      </c>
      <c r="S2410">
        <v>6</v>
      </c>
      <c r="T2410">
        <f t="shared" si="333"/>
        <v>58</v>
      </c>
      <c r="U2410">
        <v>58</v>
      </c>
      <c r="V2410">
        <f t="shared" si="334"/>
        <v>0</v>
      </c>
      <c r="W2410" s="3">
        <f t="shared" si="335"/>
        <v>9.375E-2</v>
      </c>
      <c r="X2410">
        <v>32</v>
      </c>
      <c r="Y2410" s="4">
        <v>3.7</v>
      </c>
      <c r="Z2410" s="4">
        <v>1.3</v>
      </c>
      <c r="AA2410" s="5">
        <v>36416.21</v>
      </c>
      <c r="AB2410" s="5">
        <f t="shared" si="336"/>
        <v>2112140.1800000002</v>
      </c>
      <c r="AC2410" s="5">
        <v>21916.15</v>
      </c>
      <c r="AD2410" s="5">
        <f t="shared" si="337"/>
        <v>1402633.6</v>
      </c>
      <c r="AE2410" s="5">
        <v>115216.55</v>
      </c>
      <c r="AF2410" s="5">
        <v>32329.09</v>
      </c>
      <c r="AG2410" s="5">
        <v>35340.67</v>
      </c>
      <c r="AH2410" s="5">
        <v>1885</v>
      </c>
      <c r="AI2410" s="5">
        <v>58901.66</v>
      </c>
      <c r="AJ2410">
        <v>1</v>
      </c>
      <c r="AK2410" s="5">
        <v>8437.2000000000007</v>
      </c>
      <c r="AL2410" s="5">
        <v>0</v>
      </c>
      <c r="AM2410" s="5">
        <v>93817.84</v>
      </c>
      <c r="AN2410">
        <v>8</v>
      </c>
      <c r="AO2410">
        <v>9</v>
      </c>
      <c r="AP2410" t="str">
        <f t="shared" si="338"/>
        <v>No</v>
      </c>
      <c r="AQ2410">
        <v>2</v>
      </c>
      <c r="AR2410" s="5">
        <f t="shared" si="339"/>
        <v>1748561.61</v>
      </c>
      <c r="AS2410" s="5">
        <f t="shared" si="340"/>
        <v>363578.57</v>
      </c>
      <c r="AT2410" t="s">
        <v>1641</v>
      </c>
      <c r="AU2410" t="s">
        <v>6199</v>
      </c>
      <c r="AV2410" t="s">
        <v>6200</v>
      </c>
      <c r="AW2410" t="s">
        <v>6175</v>
      </c>
      <c r="AX2410" t="s">
        <v>6167</v>
      </c>
      <c r="AY2410">
        <v>69</v>
      </c>
      <c r="AZ2410">
        <v>3</v>
      </c>
      <c r="BA2410">
        <v>0</v>
      </c>
      <c r="BB2410" t="s">
        <v>6168</v>
      </c>
      <c r="BC2410">
        <v>1</v>
      </c>
      <c r="BD2410">
        <v>0</v>
      </c>
      <c r="BE2410" t="s">
        <v>6178</v>
      </c>
      <c r="BF2410" t="s">
        <v>6210</v>
      </c>
      <c r="BG2410">
        <v>1</v>
      </c>
      <c r="BH2410" t="s">
        <v>6186</v>
      </c>
      <c r="BI2410">
        <v>51</v>
      </c>
      <c r="BJ2410" t="s">
        <v>6187</v>
      </c>
      <c r="BK2410">
        <v>0</v>
      </c>
      <c r="BL2410">
        <v>71</v>
      </c>
      <c r="BM2410" s="3">
        <f t="shared" si="341"/>
        <v>0.90140845070422537</v>
      </c>
    </row>
    <row r="2411" spans="1:65">
      <c r="A2411" t="s">
        <v>2544</v>
      </c>
      <c r="B2411" s="2">
        <v>45803</v>
      </c>
      <c r="C2411" t="s">
        <v>1632</v>
      </c>
      <c r="D2411" t="s">
        <v>2135</v>
      </c>
      <c r="E2411">
        <v>5</v>
      </c>
      <c r="F2411" t="s">
        <v>78</v>
      </c>
      <c r="G2411" t="s">
        <v>79</v>
      </c>
      <c r="H2411" t="s">
        <v>113</v>
      </c>
      <c r="I2411" t="s">
        <v>74</v>
      </c>
      <c r="J2411" t="s">
        <v>65</v>
      </c>
      <c r="K2411" t="s">
        <v>66</v>
      </c>
      <c r="L2411" t="s">
        <v>67</v>
      </c>
      <c r="M2411" t="s">
        <v>68</v>
      </c>
      <c r="N2411" t="s">
        <v>69</v>
      </c>
      <c r="O2411" t="s">
        <v>58</v>
      </c>
      <c r="P2411">
        <v>58</v>
      </c>
      <c r="Q2411">
        <v>61</v>
      </c>
      <c r="R2411">
        <v>60</v>
      </c>
      <c r="S2411">
        <v>6</v>
      </c>
      <c r="T2411">
        <f t="shared" si="333"/>
        <v>54</v>
      </c>
      <c r="U2411">
        <v>54</v>
      </c>
      <c r="V2411">
        <f t="shared" si="334"/>
        <v>0</v>
      </c>
      <c r="W2411" s="3">
        <f t="shared" si="335"/>
        <v>0.1</v>
      </c>
      <c r="X2411">
        <v>19</v>
      </c>
      <c r="Y2411" s="4">
        <v>3.1</v>
      </c>
      <c r="Z2411" s="4">
        <v>1.1000000000000001</v>
      </c>
      <c r="AA2411" s="5">
        <v>49277.41</v>
      </c>
      <c r="AB2411" s="5">
        <f t="shared" si="336"/>
        <v>2660980.14</v>
      </c>
      <c r="AC2411" s="5">
        <v>32240.880000000001</v>
      </c>
      <c r="AD2411" s="5">
        <f t="shared" si="337"/>
        <v>1934452.8</v>
      </c>
      <c r="AE2411" s="5">
        <v>133694.91</v>
      </c>
      <c r="AF2411" s="5">
        <v>40467.56</v>
      </c>
      <c r="AG2411" s="5">
        <v>34060.99</v>
      </c>
      <c r="AH2411" s="5">
        <v>1595</v>
      </c>
      <c r="AI2411" s="5">
        <v>67309.09</v>
      </c>
      <c r="AJ2411">
        <v>2</v>
      </c>
      <c r="AK2411" s="5">
        <v>27764.81</v>
      </c>
      <c r="AL2411" s="5">
        <v>0</v>
      </c>
      <c r="AM2411" s="5">
        <v>37682.639999999999</v>
      </c>
      <c r="AN2411">
        <v>4</v>
      </c>
      <c r="AO2411">
        <v>1</v>
      </c>
      <c r="AP2411" t="str">
        <f t="shared" si="338"/>
        <v>Yes</v>
      </c>
      <c r="AQ2411">
        <v>2</v>
      </c>
      <c r="AR2411" s="5">
        <f t="shared" si="339"/>
        <v>2277027.7999999998</v>
      </c>
      <c r="AS2411" s="5">
        <f t="shared" si="340"/>
        <v>383952.34</v>
      </c>
      <c r="AT2411" t="s">
        <v>1641</v>
      </c>
      <c r="AU2411" t="s">
        <v>6189</v>
      </c>
      <c r="AV2411" t="s">
        <v>6201</v>
      </c>
      <c r="AW2411" t="s">
        <v>6175</v>
      </c>
      <c r="AX2411" t="s">
        <v>6167</v>
      </c>
      <c r="AY2411">
        <v>59</v>
      </c>
      <c r="AZ2411">
        <v>0</v>
      </c>
      <c r="BA2411">
        <v>0</v>
      </c>
      <c r="BB2411" t="s">
        <v>6168</v>
      </c>
      <c r="BC2411">
        <v>0</v>
      </c>
      <c r="BD2411">
        <v>0</v>
      </c>
      <c r="BE2411" t="s">
        <v>6169</v>
      </c>
      <c r="BF2411" t="s">
        <v>6210</v>
      </c>
      <c r="BG2411">
        <v>0</v>
      </c>
      <c r="BH2411" t="s">
        <v>6171</v>
      </c>
      <c r="BI2411">
        <v>8</v>
      </c>
      <c r="BJ2411" t="s">
        <v>6172</v>
      </c>
      <c r="BK2411">
        <v>0</v>
      </c>
      <c r="BL2411">
        <v>63</v>
      </c>
      <c r="BM2411" s="3">
        <f t="shared" si="341"/>
        <v>0.95238095238095233</v>
      </c>
    </row>
    <row r="2412" spans="1:65">
      <c r="A2412" t="s">
        <v>2545</v>
      </c>
      <c r="B2412" s="2">
        <v>45803</v>
      </c>
      <c r="C2412" t="s">
        <v>1632</v>
      </c>
      <c r="D2412" t="s">
        <v>2135</v>
      </c>
      <c r="E2412">
        <v>5</v>
      </c>
      <c r="F2412" t="s">
        <v>61</v>
      </c>
      <c r="G2412" t="s">
        <v>79</v>
      </c>
      <c r="H2412" t="s">
        <v>84</v>
      </c>
      <c r="I2412" t="s">
        <v>74</v>
      </c>
      <c r="J2412" t="s">
        <v>53</v>
      </c>
      <c r="K2412" t="s">
        <v>75</v>
      </c>
      <c r="L2412" t="s">
        <v>87</v>
      </c>
      <c r="M2412" t="s">
        <v>56</v>
      </c>
      <c r="N2412" t="s">
        <v>69</v>
      </c>
      <c r="O2412" t="s">
        <v>120</v>
      </c>
      <c r="P2412">
        <v>72</v>
      </c>
      <c r="Q2412">
        <v>77</v>
      </c>
      <c r="R2412">
        <v>74</v>
      </c>
      <c r="S2412">
        <v>2</v>
      </c>
      <c r="T2412">
        <f t="shared" si="333"/>
        <v>72</v>
      </c>
      <c r="U2412">
        <v>69</v>
      </c>
      <c r="V2412">
        <f t="shared" si="334"/>
        <v>3</v>
      </c>
      <c r="W2412" s="3">
        <f t="shared" si="335"/>
        <v>2.7027027027027029E-2</v>
      </c>
      <c r="X2412">
        <v>20</v>
      </c>
      <c r="Y2412" s="4">
        <v>6</v>
      </c>
      <c r="Z2412" s="4">
        <v>2.1</v>
      </c>
      <c r="AA2412" s="5">
        <v>35678.57</v>
      </c>
      <c r="AB2412" s="5">
        <f t="shared" si="336"/>
        <v>2461821.33</v>
      </c>
      <c r="AC2412" s="5">
        <v>24324.560000000001</v>
      </c>
      <c r="AD2412" s="5">
        <f t="shared" si="337"/>
        <v>1800017.44</v>
      </c>
      <c r="AE2412" s="5">
        <v>126166.38</v>
      </c>
      <c r="AF2412" s="5">
        <v>33016.39</v>
      </c>
      <c r="AG2412" s="5">
        <v>8758.68</v>
      </c>
      <c r="AH2412" s="5">
        <v>3045</v>
      </c>
      <c r="AI2412" s="5">
        <v>7068.66</v>
      </c>
      <c r="AJ2412">
        <v>0</v>
      </c>
      <c r="AK2412" s="5">
        <v>0</v>
      </c>
      <c r="AL2412" s="5">
        <v>2295.4</v>
      </c>
      <c r="AM2412" s="5">
        <v>47270.53</v>
      </c>
      <c r="AN2412">
        <v>4</v>
      </c>
      <c r="AO2412">
        <v>2</v>
      </c>
      <c r="AP2412" t="str">
        <f t="shared" si="338"/>
        <v>Yes</v>
      </c>
      <c r="AQ2412">
        <v>1</v>
      </c>
      <c r="AR2412" s="5">
        <f t="shared" si="339"/>
        <v>2027638.48</v>
      </c>
      <c r="AS2412" s="5">
        <f t="shared" si="340"/>
        <v>434182.85</v>
      </c>
      <c r="AT2412" t="s">
        <v>59</v>
      </c>
      <c r="AU2412" t="s">
        <v>6164</v>
      </c>
      <c r="AV2412" t="s">
        <v>6165</v>
      </c>
      <c r="AW2412" t="s">
        <v>6166</v>
      </c>
      <c r="AX2412" t="s">
        <v>6167</v>
      </c>
      <c r="AY2412">
        <v>73</v>
      </c>
      <c r="AZ2412">
        <v>0</v>
      </c>
      <c r="BA2412">
        <v>19</v>
      </c>
      <c r="BB2412" t="s">
        <v>6191</v>
      </c>
      <c r="BC2412">
        <v>0</v>
      </c>
      <c r="BD2412">
        <v>0</v>
      </c>
      <c r="BE2412" t="s">
        <v>6169</v>
      </c>
      <c r="BF2412" t="s">
        <v>6170</v>
      </c>
      <c r="BG2412">
        <v>1</v>
      </c>
      <c r="BH2412" t="s">
        <v>6179</v>
      </c>
      <c r="BI2412">
        <v>58</v>
      </c>
      <c r="BJ2412" t="s">
        <v>6187</v>
      </c>
      <c r="BK2412">
        <v>0</v>
      </c>
      <c r="BL2412">
        <v>82</v>
      </c>
      <c r="BM2412" s="3">
        <f t="shared" si="341"/>
        <v>0.90243902439024393</v>
      </c>
    </row>
    <row r="2413" spans="1:65">
      <c r="A2413" t="s">
        <v>2546</v>
      </c>
      <c r="B2413" s="2">
        <v>45803</v>
      </c>
      <c r="C2413" t="s">
        <v>1632</v>
      </c>
      <c r="D2413" t="s">
        <v>2135</v>
      </c>
      <c r="E2413">
        <v>5</v>
      </c>
      <c r="F2413" t="s">
        <v>61</v>
      </c>
      <c r="G2413" t="s">
        <v>79</v>
      </c>
      <c r="H2413" t="s">
        <v>98</v>
      </c>
      <c r="I2413" t="s">
        <v>64</v>
      </c>
      <c r="J2413" t="s">
        <v>53</v>
      </c>
      <c r="K2413" t="s">
        <v>66</v>
      </c>
      <c r="L2413" t="s">
        <v>67</v>
      </c>
      <c r="M2413" t="s">
        <v>56</v>
      </c>
      <c r="N2413" t="s">
        <v>57</v>
      </c>
      <c r="O2413" t="s">
        <v>82</v>
      </c>
      <c r="P2413">
        <v>88</v>
      </c>
      <c r="Q2413">
        <v>93</v>
      </c>
      <c r="R2413">
        <v>92</v>
      </c>
      <c r="S2413">
        <v>2</v>
      </c>
      <c r="T2413">
        <f t="shared" si="333"/>
        <v>90</v>
      </c>
      <c r="U2413">
        <v>86</v>
      </c>
      <c r="V2413">
        <f t="shared" si="334"/>
        <v>4</v>
      </c>
      <c r="W2413" s="3">
        <f t="shared" si="335"/>
        <v>2.1739130434782608E-2</v>
      </c>
      <c r="X2413">
        <v>27</v>
      </c>
      <c r="Y2413" s="4">
        <v>6</v>
      </c>
      <c r="Z2413" s="4">
        <v>1.6</v>
      </c>
      <c r="AA2413" s="5">
        <v>30761.68</v>
      </c>
      <c r="AB2413" s="5">
        <f t="shared" si="336"/>
        <v>2645504.48</v>
      </c>
      <c r="AC2413" s="5">
        <v>22960.63</v>
      </c>
      <c r="AD2413" s="5">
        <f t="shared" si="337"/>
        <v>2112377.96</v>
      </c>
      <c r="AE2413" s="5">
        <v>149702.46</v>
      </c>
      <c r="AF2413" s="5">
        <v>40650.57</v>
      </c>
      <c r="AG2413" s="5">
        <v>9584.77</v>
      </c>
      <c r="AH2413" s="5">
        <v>2320</v>
      </c>
      <c r="AI2413" s="5">
        <v>7093.98</v>
      </c>
      <c r="AJ2413">
        <v>0</v>
      </c>
      <c r="AK2413" s="5">
        <v>0</v>
      </c>
      <c r="AL2413" s="5">
        <v>34604.28</v>
      </c>
      <c r="AM2413" s="5">
        <v>83974.96</v>
      </c>
      <c r="AN2413">
        <v>4</v>
      </c>
      <c r="AO2413">
        <v>4</v>
      </c>
      <c r="AP2413" t="str">
        <f t="shared" si="338"/>
        <v>Yes</v>
      </c>
      <c r="AQ2413">
        <v>1</v>
      </c>
      <c r="AR2413" s="5">
        <f t="shared" si="339"/>
        <v>2440308.98</v>
      </c>
      <c r="AS2413" s="5">
        <f t="shared" si="340"/>
        <v>205195.5</v>
      </c>
      <c r="AT2413" t="s">
        <v>59</v>
      </c>
      <c r="AU2413" t="s">
        <v>6164</v>
      </c>
      <c r="AV2413" t="s">
        <v>6165</v>
      </c>
      <c r="AW2413" t="s">
        <v>6166</v>
      </c>
      <c r="AX2413" t="s">
        <v>6167</v>
      </c>
      <c r="AY2413">
        <v>93</v>
      </c>
      <c r="AZ2413">
        <v>3</v>
      </c>
      <c r="BA2413">
        <v>22</v>
      </c>
      <c r="BB2413" t="s">
        <v>6185</v>
      </c>
      <c r="BC2413">
        <v>0</v>
      </c>
      <c r="BD2413">
        <v>0</v>
      </c>
      <c r="BE2413" t="s">
        <v>6169</v>
      </c>
      <c r="BF2413" t="s">
        <v>6170</v>
      </c>
      <c r="BG2413">
        <v>0</v>
      </c>
      <c r="BH2413" t="s">
        <v>6171</v>
      </c>
      <c r="BI2413">
        <v>56</v>
      </c>
      <c r="BJ2413" t="s">
        <v>6187</v>
      </c>
      <c r="BK2413">
        <v>0</v>
      </c>
      <c r="BL2413">
        <v>98</v>
      </c>
      <c r="BM2413" s="3">
        <f t="shared" si="341"/>
        <v>0.93877551020408168</v>
      </c>
    </row>
    <row r="2414" spans="1:65">
      <c r="A2414" t="s">
        <v>2547</v>
      </c>
      <c r="B2414" s="2">
        <v>45803</v>
      </c>
      <c r="C2414" t="s">
        <v>1632</v>
      </c>
      <c r="D2414" t="s">
        <v>2135</v>
      </c>
      <c r="E2414">
        <v>5</v>
      </c>
      <c r="F2414" t="s">
        <v>78</v>
      </c>
      <c r="G2414" t="s">
        <v>79</v>
      </c>
      <c r="H2414" t="s">
        <v>80</v>
      </c>
      <c r="I2414" t="s">
        <v>74</v>
      </c>
      <c r="J2414" t="s">
        <v>53</v>
      </c>
      <c r="K2414" t="s">
        <v>66</v>
      </c>
      <c r="L2414" t="s">
        <v>92</v>
      </c>
      <c r="M2414" t="s">
        <v>56</v>
      </c>
      <c r="N2414" t="s">
        <v>76</v>
      </c>
      <c r="O2414" t="s">
        <v>58</v>
      </c>
      <c r="P2414">
        <v>77</v>
      </c>
      <c r="Q2414">
        <v>79</v>
      </c>
      <c r="R2414">
        <v>78</v>
      </c>
      <c r="S2414">
        <v>2</v>
      </c>
      <c r="T2414">
        <f t="shared" si="333"/>
        <v>76</v>
      </c>
      <c r="U2414">
        <v>76</v>
      </c>
      <c r="V2414">
        <f t="shared" si="334"/>
        <v>0</v>
      </c>
      <c r="W2414" s="3">
        <f t="shared" si="335"/>
        <v>2.564102564102564E-2</v>
      </c>
      <c r="X2414">
        <v>36</v>
      </c>
      <c r="Y2414" s="4">
        <v>7.3</v>
      </c>
      <c r="Z2414" s="4">
        <v>1.4</v>
      </c>
      <c r="AA2414" s="5">
        <v>30664.09</v>
      </c>
      <c r="AB2414" s="5">
        <f t="shared" si="336"/>
        <v>2330470.84</v>
      </c>
      <c r="AC2414" s="5">
        <v>23851.74</v>
      </c>
      <c r="AD2414" s="5">
        <f t="shared" si="337"/>
        <v>1860435.72</v>
      </c>
      <c r="AE2414" s="5">
        <v>132563.42000000001</v>
      </c>
      <c r="AF2414" s="5">
        <v>37824.980000000003</v>
      </c>
      <c r="AG2414" s="5">
        <v>10586.24</v>
      </c>
      <c r="AH2414" s="5">
        <v>2030</v>
      </c>
      <c r="AI2414" s="5">
        <v>7030.99</v>
      </c>
      <c r="AJ2414">
        <v>0</v>
      </c>
      <c r="AK2414" s="5">
        <v>0</v>
      </c>
      <c r="AL2414" s="5">
        <v>31740.84</v>
      </c>
      <c r="AM2414" s="5">
        <v>82882.8</v>
      </c>
      <c r="AN2414">
        <v>4</v>
      </c>
      <c r="AO2414">
        <v>4</v>
      </c>
      <c r="AP2414" t="str">
        <f t="shared" si="338"/>
        <v>Yes</v>
      </c>
      <c r="AQ2414">
        <v>1</v>
      </c>
      <c r="AR2414" s="5">
        <f t="shared" si="339"/>
        <v>2165094.9900000002</v>
      </c>
      <c r="AS2414" s="5">
        <f t="shared" si="340"/>
        <v>165375.85</v>
      </c>
      <c r="AT2414" t="s">
        <v>59</v>
      </c>
      <c r="AU2414" t="s">
        <v>6164</v>
      </c>
      <c r="AV2414" t="s">
        <v>6165</v>
      </c>
      <c r="AW2414" t="s">
        <v>6166</v>
      </c>
      <c r="AX2414" t="s">
        <v>6167</v>
      </c>
      <c r="AY2414">
        <v>77</v>
      </c>
      <c r="AZ2414">
        <v>0</v>
      </c>
      <c r="BA2414">
        <v>0</v>
      </c>
      <c r="BB2414" t="s">
        <v>6168</v>
      </c>
      <c r="BC2414">
        <v>0</v>
      </c>
      <c r="BD2414">
        <v>0</v>
      </c>
      <c r="BE2414" t="s">
        <v>6169</v>
      </c>
      <c r="BF2414" t="s">
        <v>6170</v>
      </c>
      <c r="BG2414">
        <v>0</v>
      </c>
      <c r="BH2414" t="s">
        <v>6171</v>
      </c>
      <c r="BI2414">
        <v>30</v>
      </c>
      <c r="BJ2414" t="s">
        <v>6172</v>
      </c>
      <c r="BK2414">
        <v>0</v>
      </c>
      <c r="BL2414">
        <v>85</v>
      </c>
      <c r="BM2414" s="3">
        <f t="shared" si="341"/>
        <v>0.91764705882352937</v>
      </c>
    </row>
    <row r="2415" spans="1:65">
      <c r="A2415" t="s">
        <v>2548</v>
      </c>
      <c r="B2415" s="2">
        <v>45803</v>
      </c>
      <c r="C2415" t="s">
        <v>1632</v>
      </c>
      <c r="D2415" t="s">
        <v>2135</v>
      </c>
      <c r="E2415">
        <v>5</v>
      </c>
      <c r="F2415" t="s">
        <v>49</v>
      </c>
      <c r="G2415" t="s">
        <v>50</v>
      </c>
      <c r="H2415" t="s">
        <v>245</v>
      </c>
      <c r="I2415" t="s">
        <v>64</v>
      </c>
      <c r="J2415" t="s">
        <v>65</v>
      </c>
      <c r="K2415" t="s">
        <v>75</v>
      </c>
      <c r="L2415" t="s">
        <v>67</v>
      </c>
      <c r="M2415" t="s">
        <v>68</v>
      </c>
      <c r="N2415" t="s">
        <v>69</v>
      </c>
      <c r="O2415" t="s">
        <v>70</v>
      </c>
      <c r="P2415">
        <v>56</v>
      </c>
      <c r="Q2415">
        <v>57</v>
      </c>
      <c r="R2415">
        <v>57</v>
      </c>
      <c r="S2415">
        <v>4</v>
      </c>
      <c r="T2415">
        <f t="shared" si="333"/>
        <v>53</v>
      </c>
      <c r="U2415">
        <v>53</v>
      </c>
      <c r="V2415">
        <f t="shared" si="334"/>
        <v>0</v>
      </c>
      <c r="W2415" s="3">
        <f t="shared" si="335"/>
        <v>7.0175438596491224E-2</v>
      </c>
      <c r="X2415">
        <v>30</v>
      </c>
      <c r="Y2415" s="4">
        <v>6.9</v>
      </c>
      <c r="Z2415" s="4">
        <v>2.1</v>
      </c>
      <c r="AA2415" s="5">
        <v>51717.39</v>
      </c>
      <c r="AB2415" s="5">
        <f t="shared" si="336"/>
        <v>2741021.67</v>
      </c>
      <c r="AC2415" s="5">
        <v>32574.14</v>
      </c>
      <c r="AD2415" s="5">
        <f t="shared" si="337"/>
        <v>1856725.98</v>
      </c>
      <c r="AE2415" s="5">
        <v>124817.67</v>
      </c>
      <c r="AF2415" s="5">
        <v>36086.400000000001</v>
      </c>
      <c r="AG2415" s="5">
        <v>35329.050000000003</v>
      </c>
      <c r="AH2415" s="5">
        <v>3045</v>
      </c>
      <c r="AI2415" s="5">
        <v>61940.73</v>
      </c>
      <c r="AJ2415">
        <v>1</v>
      </c>
      <c r="AK2415" s="5">
        <v>14032.24</v>
      </c>
      <c r="AL2415" s="5">
        <v>0</v>
      </c>
      <c r="AM2415" s="5">
        <v>32207.21</v>
      </c>
      <c r="AN2415">
        <v>4</v>
      </c>
      <c r="AO2415">
        <v>3</v>
      </c>
      <c r="AP2415" t="str">
        <f t="shared" si="338"/>
        <v>Yes</v>
      </c>
      <c r="AQ2415">
        <v>1</v>
      </c>
      <c r="AR2415" s="5">
        <f t="shared" si="339"/>
        <v>2164184.2799999998</v>
      </c>
      <c r="AS2415" s="5">
        <f t="shared" si="340"/>
        <v>576837.39</v>
      </c>
      <c r="AT2415" t="s">
        <v>1641</v>
      </c>
      <c r="AU2415" t="s">
        <v>6189</v>
      </c>
      <c r="AV2415" t="s">
        <v>6201</v>
      </c>
      <c r="AW2415" t="s">
        <v>6175</v>
      </c>
      <c r="AX2415" t="s">
        <v>6184</v>
      </c>
      <c r="AY2415">
        <v>58</v>
      </c>
      <c r="AZ2415">
        <v>0</v>
      </c>
      <c r="BA2415">
        <v>0</v>
      </c>
      <c r="BB2415" t="s">
        <v>6168</v>
      </c>
      <c r="BC2415">
        <v>0</v>
      </c>
      <c r="BD2415">
        <v>0</v>
      </c>
      <c r="BE2415" t="s">
        <v>6169</v>
      </c>
      <c r="BF2415" t="s">
        <v>6212</v>
      </c>
      <c r="BG2415">
        <v>0</v>
      </c>
      <c r="BH2415" t="s">
        <v>6171</v>
      </c>
      <c r="BI2415">
        <v>26</v>
      </c>
      <c r="BJ2415" t="s">
        <v>6172</v>
      </c>
      <c r="BK2415">
        <v>0</v>
      </c>
      <c r="BL2415">
        <v>62</v>
      </c>
      <c r="BM2415" s="3">
        <f t="shared" si="341"/>
        <v>0.91935483870967738</v>
      </c>
    </row>
    <row r="2416" spans="1:65">
      <c r="A2416" t="s">
        <v>2549</v>
      </c>
      <c r="B2416" s="2">
        <v>45803</v>
      </c>
      <c r="C2416" t="s">
        <v>1632</v>
      </c>
      <c r="D2416" t="s">
        <v>2135</v>
      </c>
      <c r="E2416">
        <v>5</v>
      </c>
      <c r="F2416" t="s">
        <v>61</v>
      </c>
      <c r="G2416" t="s">
        <v>79</v>
      </c>
      <c r="H2416" t="s">
        <v>98</v>
      </c>
      <c r="I2416" t="s">
        <v>52</v>
      </c>
      <c r="J2416" t="s">
        <v>53</v>
      </c>
      <c r="K2416" t="s">
        <v>66</v>
      </c>
      <c r="L2416" t="s">
        <v>92</v>
      </c>
      <c r="M2416" t="s">
        <v>56</v>
      </c>
      <c r="N2416" t="s">
        <v>76</v>
      </c>
      <c r="O2416" t="s">
        <v>82</v>
      </c>
      <c r="P2416">
        <v>67</v>
      </c>
      <c r="Q2416">
        <v>69</v>
      </c>
      <c r="R2416">
        <v>66</v>
      </c>
      <c r="S2416">
        <v>1</v>
      </c>
      <c r="T2416">
        <f t="shared" si="333"/>
        <v>65</v>
      </c>
      <c r="U2416">
        <v>65</v>
      </c>
      <c r="V2416">
        <f t="shared" si="334"/>
        <v>0</v>
      </c>
      <c r="W2416" s="3">
        <f t="shared" si="335"/>
        <v>1.5151515151515152E-2</v>
      </c>
      <c r="X2416">
        <v>29</v>
      </c>
      <c r="Y2416" s="4">
        <v>0</v>
      </c>
      <c r="Z2416" s="4">
        <v>1.3</v>
      </c>
      <c r="AA2416" s="5">
        <v>30264.99</v>
      </c>
      <c r="AB2416" s="5">
        <f t="shared" si="336"/>
        <v>1967224.35</v>
      </c>
      <c r="AC2416" s="5">
        <v>23850.21</v>
      </c>
      <c r="AD2416" s="5">
        <f t="shared" si="337"/>
        <v>1574113.86</v>
      </c>
      <c r="AE2416" s="5">
        <v>117511.37</v>
      </c>
      <c r="AF2416" s="5">
        <v>28314.61</v>
      </c>
      <c r="AG2416" s="5">
        <v>9994.5499999999993</v>
      </c>
      <c r="AH2416" s="5">
        <v>1885</v>
      </c>
      <c r="AI2416" s="5">
        <v>3520</v>
      </c>
      <c r="AJ2416">
        <v>0</v>
      </c>
      <c r="AK2416" s="5">
        <v>0</v>
      </c>
      <c r="AL2416" s="5">
        <v>31740.84</v>
      </c>
      <c r="AM2416" s="5">
        <v>74074.149999999994</v>
      </c>
      <c r="AN2416">
        <v>4</v>
      </c>
      <c r="AO2416">
        <v>4</v>
      </c>
      <c r="AP2416" t="str">
        <f t="shared" si="338"/>
        <v>Yes</v>
      </c>
      <c r="AQ2416">
        <v>1</v>
      </c>
      <c r="AR2416" s="5">
        <f t="shared" si="339"/>
        <v>1841154.38</v>
      </c>
      <c r="AS2416" s="5">
        <f t="shared" si="340"/>
        <v>126069.97</v>
      </c>
      <c r="AT2416" t="s">
        <v>59</v>
      </c>
      <c r="AU2416" t="s">
        <v>6164</v>
      </c>
      <c r="AV2416" t="s">
        <v>6165</v>
      </c>
      <c r="AW2416" t="s">
        <v>6166</v>
      </c>
      <c r="AX2416" t="s">
        <v>6167</v>
      </c>
      <c r="AY2416">
        <v>67</v>
      </c>
      <c r="AZ2416">
        <v>0</v>
      </c>
      <c r="BA2416">
        <v>0</v>
      </c>
      <c r="BB2416" t="s">
        <v>6168</v>
      </c>
      <c r="BC2416">
        <v>0</v>
      </c>
      <c r="BD2416">
        <v>0</v>
      </c>
      <c r="BE2416" t="s">
        <v>6169</v>
      </c>
      <c r="BF2416" t="s">
        <v>6170</v>
      </c>
      <c r="BG2416">
        <v>1</v>
      </c>
      <c r="BH2416" t="s">
        <v>6186</v>
      </c>
      <c r="BI2416">
        <v>41</v>
      </c>
      <c r="BJ2416" t="s">
        <v>6172</v>
      </c>
      <c r="BK2416">
        <v>0</v>
      </c>
      <c r="BL2416">
        <v>74</v>
      </c>
      <c r="BM2416" s="3">
        <f t="shared" si="341"/>
        <v>0.89189189189189189</v>
      </c>
    </row>
    <row r="2417" spans="1:65">
      <c r="A2417" t="s">
        <v>2550</v>
      </c>
      <c r="B2417" s="2">
        <v>45803</v>
      </c>
      <c r="C2417" t="s">
        <v>1632</v>
      </c>
      <c r="D2417" t="s">
        <v>2135</v>
      </c>
      <c r="E2417">
        <v>5</v>
      </c>
      <c r="F2417" t="s">
        <v>78</v>
      </c>
      <c r="G2417" t="s">
        <v>79</v>
      </c>
      <c r="H2417" t="s">
        <v>80</v>
      </c>
      <c r="I2417" t="s">
        <v>52</v>
      </c>
      <c r="J2417" t="s">
        <v>53</v>
      </c>
      <c r="K2417" t="s">
        <v>66</v>
      </c>
      <c r="L2417" t="s">
        <v>67</v>
      </c>
      <c r="M2417" t="s">
        <v>68</v>
      </c>
      <c r="N2417" t="s">
        <v>109</v>
      </c>
      <c r="O2417" t="s">
        <v>70</v>
      </c>
      <c r="P2417">
        <v>88</v>
      </c>
      <c r="Q2417">
        <v>90</v>
      </c>
      <c r="R2417">
        <v>87</v>
      </c>
      <c r="S2417">
        <v>8</v>
      </c>
      <c r="T2417">
        <f t="shared" si="333"/>
        <v>79</v>
      </c>
      <c r="U2417">
        <v>79</v>
      </c>
      <c r="V2417">
        <f t="shared" si="334"/>
        <v>0</v>
      </c>
      <c r="W2417" s="3">
        <f t="shared" si="335"/>
        <v>9.1954022988505746E-2</v>
      </c>
      <c r="X2417">
        <v>45</v>
      </c>
      <c r="Y2417" s="4">
        <v>9.1999999999999993</v>
      </c>
      <c r="Z2417" s="4">
        <v>1.7</v>
      </c>
      <c r="AA2417" s="5">
        <v>30773.08</v>
      </c>
      <c r="AB2417" s="5">
        <f t="shared" si="336"/>
        <v>2431073.3199999998</v>
      </c>
      <c r="AC2417" s="5">
        <v>22078.21</v>
      </c>
      <c r="AD2417" s="5">
        <f t="shared" si="337"/>
        <v>1920804.27</v>
      </c>
      <c r="AE2417" s="5">
        <v>154598.42000000001</v>
      </c>
      <c r="AF2417" s="5">
        <v>41519.78</v>
      </c>
      <c r="AG2417" s="5">
        <v>35826.32</v>
      </c>
      <c r="AH2417" s="5">
        <v>2465</v>
      </c>
      <c r="AI2417" s="5">
        <v>68798.63</v>
      </c>
      <c r="AJ2417">
        <v>2</v>
      </c>
      <c r="AK2417" s="5">
        <v>16782.75</v>
      </c>
      <c r="AL2417" s="5">
        <v>0</v>
      </c>
      <c r="AM2417" s="5">
        <v>124653.03</v>
      </c>
      <c r="AN2417">
        <v>8</v>
      </c>
      <c r="AO2417">
        <v>10</v>
      </c>
      <c r="AP2417" t="str">
        <f t="shared" si="338"/>
        <v>No</v>
      </c>
      <c r="AQ2417">
        <v>4</v>
      </c>
      <c r="AR2417" s="5">
        <f t="shared" si="339"/>
        <v>2365448.2000000002</v>
      </c>
      <c r="AS2417" s="5">
        <f t="shared" si="340"/>
        <v>65625.119999999995</v>
      </c>
      <c r="AT2417" t="s">
        <v>1641</v>
      </c>
      <c r="AU2417" t="s">
        <v>6189</v>
      </c>
      <c r="AV2417" t="s">
        <v>6201</v>
      </c>
      <c r="AW2417" t="s">
        <v>6175</v>
      </c>
      <c r="AX2417" t="s">
        <v>6177</v>
      </c>
      <c r="AY2417">
        <v>89</v>
      </c>
      <c r="AZ2417">
        <v>1</v>
      </c>
      <c r="BA2417">
        <v>0</v>
      </c>
      <c r="BB2417" t="s">
        <v>6168</v>
      </c>
      <c r="BC2417">
        <v>2</v>
      </c>
      <c r="BD2417">
        <v>0</v>
      </c>
      <c r="BE2417" t="s">
        <v>6178</v>
      </c>
      <c r="BF2417" t="s">
        <v>6210</v>
      </c>
      <c r="BG2417">
        <v>3</v>
      </c>
      <c r="BH2417" t="s">
        <v>6192</v>
      </c>
      <c r="BI2417">
        <v>70</v>
      </c>
      <c r="BJ2417" t="s">
        <v>6193</v>
      </c>
      <c r="BK2417">
        <v>0</v>
      </c>
      <c r="BL2417">
        <v>95</v>
      </c>
      <c r="BM2417" s="3">
        <f t="shared" si="341"/>
        <v>0.91578947368421049</v>
      </c>
    </row>
    <row r="2418" spans="1:65">
      <c r="A2418" t="s">
        <v>2551</v>
      </c>
      <c r="B2418" s="2">
        <v>45803</v>
      </c>
      <c r="C2418" t="s">
        <v>1632</v>
      </c>
      <c r="D2418" t="s">
        <v>2135</v>
      </c>
      <c r="E2418">
        <v>5</v>
      </c>
      <c r="F2418" t="s">
        <v>78</v>
      </c>
      <c r="G2418" t="s">
        <v>79</v>
      </c>
      <c r="H2418" t="s">
        <v>113</v>
      </c>
      <c r="I2418" t="s">
        <v>74</v>
      </c>
      <c r="J2418" t="s">
        <v>65</v>
      </c>
      <c r="K2418" t="s">
        <v>66</v>
      </c>
      <c r="L2418" t="s">
        <v>87</v>
      </c>
      <c r="M2418" t="s">
        <v>56</v>
      </c>
      <c r="N2418" t="s">
        <v>94</v>
      </c>
      <c r="O2418" t="s">
        <v>58</v>
      </c>
      <c r="P2418">
        <v>56</v>
      </c>
      <c r="Q2418">
        <v>56</v>
      </c>
      <c r="R2418">
        <v>55</v>
      </c>
      <c r="S2418">
        <v>1</v>
      </c>
      <c r="T2418">
        <f t="shared" si="333"/>
        <v>54</v>
      </c>
      <c r="U2418">
        <v>54</v>
      </c>
      <c r="V2418">
        <f t="shared" si="334"/>
        <v>0</v>
      </c>
      <c r="W2418" s="3">
        <f t="shared" si="335"/>
        <v>1.8181818181818181E-2</v>
      </c>
      <c r="X2418">
        <v>28</v>
      </c>
      <c r="Y2418" s="4">
        <v>3.7</v>
      </c>
      <c r="Z2418" s="4">
        <v>0.8</v>
      </c>
      <c r="AA2418" s="5">
        <v>49315.3</v>
      </c>
      <c r="AB2418" s="5">
        <f t="shared" si="336"/>
        <v>2663026.2000000002</v>
      </c>
      <c r="AC2418" s="5">
        <v>35718.980000000003</v>
      </c>
      <c r="AD2418" s="5">
        <f t="shared" si="337"/>
        <v>1964543.9</v>
      </c>
      <c r="AE2418" s="5">
        <v>122152</v>
      </c>
      <c r="AF2418" s="5">
        <v>37486.36</v>
      </c>
      <c r="AG2418" s="5">
        <v>9688.48</v>
      </c>
      <c r="AH2418" s="5">
        <v>1160</v>
      </c>
      <c r="AI2418" s="5">
        <v>5060</v>
      </c>
      <c r="AJ2418">
        <v>0</v>
      </c>
      <c r="AK2418" s="5">
        <v>0</v>
      </c>
      <c r="AL2418" s="5">
        <v>0</v>
      </c>
      <c r="AM2418" s="5">
        <v>32963.019999999997</v>
      </c>
      <c r="AN2418">
        <v>4</v>
      </c>
      <c r="AO2418">
        <v>2</v>
      </c>
      <c r="AP2418" t="str">
        <f t="shared" si="338"/>
        <v>Yes</v>
      </c>
      <c r="AQ2418">
        <v>0</v>
      </c>
      <c r="AR2418" s="5">
        <f t="shared" si="339"/>
        <v>2173053.7599999998</v>
      </c>
      <c r="AS2418" s="5">
        <f t="shared" si="340"/>
        <v>489972.44</v>
      </c>
      <c r="AT2418" t="s">
        <v>59</v>
      </c>
      <c r="AU2418" t="s">
        <v>6164</v>
      </c>
      <c r="AV2418" t="s">
        <v>6165</v>
      </c>
      <c r="AW2418" t="s">
        <v>6166</v>
      </c>
      <c r="AX2418" t="s">
        <v>6167</v>
      </c>
      <c r="AY2418">
        <v>56</v>
      </c>
      <c r="AZ2418">
        <v>0</v>
      </c>
      <c r="BA2418">
        <v>0</v>
      </c>
      <c r="BB2418" t="s">
        <v>6168</v>
      </c>
      <c r="BC2418">
        <v>0</v>
      </c>
      <c r="BD2418">
        <v>0</v>
      </c>
      <c r="BE2418" t="s">
        <v>6169</v>
      </c>
      <c r="BF2418" t="s">
        <v>6170</v>
      </c>
      <c r="BG2418">
        <v>1</v>
      </c>
      <c r="BH2418" t="s">
        <v>6186</v>
      </c>
      <c r="BI2418">
        <v>32</v>
      </c>
      <c r="BJ2418" t="s">
        <v>6172</v>
      </c>
      <c r="BK2418">
        <v>0</v>
      </c>
      <c r="BL2418">
        <v>63</v>
      </c>
      <c r="BM2418" s="3">
        <f t="shared" si="341"/>
        <v>0.87301587301587302</v>
      </c>
    </row>
    <row r="2419" spans="1:65">
      <c r="A2419" t="s">
        <v>2552</v>
      </c>
      <c r="B2419" s="2">
        <v>45803</v>
      </c>
      <c r="C2419" t="s">
        <v>1632</v>
      </c>
      <c r="D2419" t="s">
        <v>2135</v>
      </c>
      <c r="E2419">
        <v>5</v>
      </c>
      <c r="F2419" t="s">
        <v>78</v>
      </c>
      <c r="G2419" t="s">
        <v>50</v>
      </c>
      <c r="H2419" t="s">
        <v>161</v>
      </c>
      <c r="I2419" t="s">
        <v>64</v>
      </c>
      <c r="J2419" t="s">
        <v>65</v>
      </c>
      <c r="K2419" t="s">
        <v>66</v>
      </c>
      <c r="L2419" t="s">
        <v>67</v>
      </c>
      <c r="M2419" t="s">
        <v>68</v>
      </c>
      <c r="N2419" t="s">
        <v>69</v>
      </c>
      <c r="O2419" t="s">
        <v>70</v>
      </c>
      <c r="P2419">
        <v>60</v>
      </c>
      <c r="Q2419">
        <v>60</v>
      </c>
      <c r="R2419">
        <v>57</v>
      </c>
      <c r="S2419">
        <v>4</v>
      </c>
      <c r="T2419">
        <f t="shared" si="333"/>
        <v>53</v>
      </c>
      <c r="U2419">
        <v>53</v>
      </c>
      <c r="V2419">
        <f t="shared" si="334"/>
        <v>0</v>
      </c>
      <c r="W2419" s="3">
        <f t="shared" si="335"/>
        <v>7.0175438596491224E-2</v>
      </c>
      <c r="X2419">
        <v>19</v>
      </c>
      <c r="Y2419" s="4">
        <v>3.6</v>
      </c>
      <c r="Z2419" s="4">
        <v>1</v>
      </c>
      <c r="AA2419" s="5">
        <v>48462</v>
      </c>
      <c r="AB2419" s="5">
        <f t="shared" si="336"/>
        <v>2568486</v>
      </c>
      <c r="AC2419" s="5">
        <v>32421.07</v>
      </c>
      <c r="AD2419" s="5">
        <f t="shared" si="337"/>
        <v>1848000.99</v>
      </c>
      <c r="AE2419" s="5">
        <v>124083.94</v>
      </c>
      <c r="AF2419" s="5">
        <v>36595.29</v>
      </c>
      <c r="AG2419" s="5">
        <v>34235.040000000001</v>
      </c>
      <c r="AH2419" s="5">
        <v>1450</v>
      </c>
      <c r="AI2419" s="5">
        <v>63064.71</v>
      </c>
      <c r="AJ2419">
        <v>2</v>
      </c>
      <c r="AK2419" s="5">
        <v>27733.89</v>
      </c>
      <c r="AL2419" s="5">
        <v>0</v>
      </c>
      <c r="AM2419" s="5">
        <v>35014.83</v>
      </c>
      <c r="AN2419">
        <v>4</v>
      </c>
      <c r="AO2419">
        <v>3</v>
      </c>
      <c r="AP2419" t="str">
        <f t="shared" si="338"/>
        <v>Yes</v>
      </c>
      <c r="AQ2419">
        <v>2</v>
      </c>
      <c r="AR2419" s="5">
        <f t="shared" si="339"/>
        <v>2170178.69</v>
      </c>
      <c r="AS2419" s="5">
        <f t="shared" si="340"/>
        <v>398307.31</v>
      </c>
      <c r="AT2419" t="s">
        <v>1641</v>
      </c>
      <c r="AU2419" t="s">
        <v>6199</v>
      </c>
      <c r="AV2419" t="s">
        <v>6200</v>
      </c>
      <c r="AW2419" t="s">
        <v>6175</v>
      </c>
      <c r="AX2419" t="s">
        <v>6167</v>
      </c>
      <c r="AY2419">
        <v>61</v>
      </c>
      <c r="AZ2419">
        <v>0</v>
      </c>
      <c r="BA2419">
        <v>0</v>
      </c>
      <c r="BB2419" t="s">
        <v>6168</v>
      </c>
      <c r="BC2419">
        <v>0</v>
      </c>
      <c r="BD2419">
        <v>0</v>
      </c>
      <c r="BE2419" t="s">
        <v>6169</v>
      </c>
      <c r="BF2419" t="s">
        <v>6210</v>
      </c>
      <c r="BG2419">
        <v>0</v>
      </c>
      <c r="BH2419" t="s">
        <v>6171</v>
      </c>
      <c r="BI2419">
        <v>17</v>
      </c>
      <c r="BJ2419" t="s">
        <v>6172</v>
      </c>
      <c r="BK2419">
        <v>0</v>
      </c>
      <c r="BL2419">
        <v>65</v>
      </c>
      <c r="BM2419" s="3">
        <f t="shared" si="341"/>
        <v>0.87692307692307692</v>
      </c>
    </row>
    <row r="2420" spans="1:65">
      <c r="A2420" t="s">
        <v>2553</v>
      </c>
      <c r="B2420" s="2">
        <v>45803</v>
      </c>
      <c r="C2420" t="s">
        <v>1632</v>
      </c>
      <c r="D2420" t="s">
        <v>2135</v>
      </c>
      <c r="E2420">
        <v>5</v>
      </c>
      <c r="F2420" t="s">
        <v>61</v>
      </c>
      <c r="G2420" t="s">
        <v>62</v>
      </c>
      <c r="H2420" t="s">
        <v>115</v>
      </c>
      <c r="I2420" t="s">
        <v>74</v>
      </c>
      <c r="J2420" t="s">
        <v>53</v>
      </c>
      <c r="K2420" t="s">
        <v>66</v>
      </c>
      <c r="L2420" t="s">
        <v>55</v>
      </c>
      <c r="M2420" t="s">
        <v>56</v>
      </c>
      <c r="N2420" t="s">
        <v>57</v>
      </c>
      <c r="O2420" t="s">
        <v>58</v>
      </c>
      <c r="P2420">
        <v>71</v>
      </c>
      <c r="Q2420">
        <v>74</v>
      </c>
      <c r="R2420">
        <v>73</v>
      </c>
      <c r="S2420">
        <v>2</v>
      </c>
      <c r="T2420">
        <f t="shared" si="333"/>
        <v>71</v>
      </c>
      <c r="U2420">
        <v>69</v>
      </c>
      <c r="V2420">
        <f t="shared" si="334"/>
        <v>2</v>
      </c>
      <c r="W2420" s="3">
        <f t="shared" si="335"/>
        <v>2.7397260273972601E-2</v>
      </c>
      <c r="X2420">
        <v>18</v>
      </c>
      <c r="Y2420" s="4">
        <v>0</v>
      </c>
      <c r="Z2420" s="4">
        <v>1.3</v>
      </c>
      <c r="AA2420" s="5">
        <v>30751.93</v>
      </c>
      <c r="AB2420" s="5">
        <f t="shared" si="336"/>
        <v>2121883.17</v>
      </c>
      <c r="AC2420" s="5">
        <v>23684.58</v>
      </c>
      <c r="AD2420" s="5">
        <f t="shared" si="337"/>
        <v>1728974.34</v>
      </c>
      <c r="AE2420" s="5">
        <v>124037.2</v>
      </c>
      <c r="AF2420" s="5">
        <v>32168.98</v>
      </c>
      <c r="AG2420" s="5">
        <v>8169.67</v>
      </c>
      <c r="AH2420" s="5">
        <v>1885</v>
      </c>
      <c r="AI2420" s="5">
        <v>7078.79</v>
      </c>
      <c r="AJ2420">
        <v>0</v>
      </c>
      <c r="AK2420" s="5">
        <v>0</v>
      </c>
      <c r="AL2420" s="5">
        <v>33194.550000000003</v>
      </c>
      <c r="AM2420" s="5">
        <v>77557.600000000006</v>
      </c>
      <c r="AN2420">
        <v>4</v>
      </c>
      <c r="AO2420">
        <v>2</v>
      </c>
      <c r="AP2420" t="str">
        <f t="shared" si="338"/>
        <v>Yes</v>
      </c>
      <c r="AQ2420">
        <v>1</v>
      </c>
      <c r="AR2420" s="5">
        <f t="shared" si="339"/>
        <v>2013066.13</v>
      </c>
      <c r="AS2420" s="5">
        <f t="shared" si="340"/>
        <v>108817.04</v>
      </c>
      <c r="AT2420" t="s">
        <v>59</v>
      </c>
      <c r="AU2420" t="s">
        <v>6164</v>
      </c>
      <c r="AV2420" t="s">
        <v>6165</v>
      </c>
      <c r="AW2420" t="s">
        <v>6166</v>
      </c>
      <c r="AX2420" t="s">
        <v>6167</v>
      </c>
      <c r="AY2420">
        <v>76</v>
      </c>
      <c r="AZ2420">
        <v>4</v>
      </c>
      <c r="BA2420">
        <v>17</v>
      </c>
      <c r="BB2420" t="s">
        <v>6185</v>
      </c>
      <c r="BC2420">
        <v>0</v>
      </c>
      <c r="BD2420">
        <v>0</v>
      </c>
      <c r="BE2420" t="s">
        <v>6169</v>
      </c>
      <c r="BF2420" t="s">
        <v>6170</v>
      </c>
      <c r="BG2420">
        <v>0</v>
      </c>
      <c r="BH2420" t="s">
        <v>6171</v>
      </c>
      <c r="BI2420">
        <v>29</v>
      </c>
      <c r="BJ2420" t="s">
        <v>6172</v>
      </c>
      <c r="BK2420">
        <v>0</v>
      </c>
      <c r="BL2420">
        <v>80</v>
      </c>
      <c r="BM2420" s="3">
        <f t="shared" si="341"/>
        <v>0.91249999999999998</v>
      </c>
    </row>
    <row r="2421" spans="1:65">
      <c r="A2421" t="s">
        <v>2554</v>
      </c>
      <c r="B2421" s="2">
        <v>45803</v>
      </c>
      <c r="C2421" t="s">
        <v>1632</v>
      </c>
      <c r="D2421" t="s">
        <v>2135</v>
      </c>
      <c r="E2421">
        <v>5</v>
      </c>
      <c r="F2421" t="s">
        <v>78</v>
      </c>
      <c r="G2421" t="s">
        <v>62</v>
      </c>
      <c r="H2421" t="s">
        <v>153</v>
      </c>
      <c r="I2421" t="s">
        <v>64</v>
      </c>
      <c r="J2421" t="s">
        <v>65</v>
      </c>
      <c r="K2421" t="s">
        <v>75</v>
      </c>
      <c r="L2421" t="s">
        <v>92</v>
      </c>
      <c r="M2421" t="s">
        <v>56</v>
      </c>
      <c r="N2421" t="s">
        <v>109</v>
      </c>
      <c r="O2421" t="s">
        <v>70</v>
      </c>
      <c r="P2421">
        <v>51</v>
      </c>
      <c r="Q2421">
        <v>53</v>
      </c>
      <c r="R2421">
        <v>50</v>
      </c>
      <c r="S2421">
        <v>1</v>
      </c>
      <c r="T2421">
        <f t="shared" si="333"/>
        <v>49</v>
      </c>
      <c r="U2421">
        <v>49</v>
      </c>
      <c r="V2421">
        <f t="shared" si="334"/>
        <v>0</v>
      </c>
      <c r="W2421" s="3">
        <f t="shared" si="335"/>
        <v>0.02</v>
      </c>
      <c r="X2421">
        <v>25</v>
      </c>
      <c r="Y2421" s="4">
        <v>8.1</v>
      </c>
      <c r="Z2421" s="4">
        <v>1.9</v>
      </c>
      <c r="AA2421" s="5">
        <v>51577</v>
      </c>
      <c r="AB2421" s="5">
        <f t="shared" si="336"/>
        <v>2527273</v>
      </c>
      <c r="AC2421" s="5">
        <v>35423.42</v>
      </c>
      <c r="AD2421" s="5">
        <f t="shared" si="337"/>
        <v>1771171</v>
      </c>
      <c r="AE2421" s="5">
        <v>107193.4</v>
      </c>
      <c r="AF2421" s="5">
        <v>33770.400000000001</v>
      </c>
      <c r="AG2421" s="5">
        <v>8718.2199999999993</v>
      </c>
      <c r="AH2421" s="5">
        <v>2755</v>
      </c>
      <c r="AI2421" s="5">
        <v>5111.1099999999997</v>
      </c>
      <c r="AJ2421">
        <v>0</v>
      </c>
      <c r="AK2421" s="5">
        <v>0</v>
      </c>
      <c r="AL2421" s="5">
        <v>0</v>
      </c>
      <c r="AM2421" s="5">
        <v>67817.64</v>
      </c>
      <c r="AN2421">
        <v>8</v>
      </c>
      <c r="AO2421">
        <v>8</v>
      </c>
      <c r="AP2421" t="str">
        <f t="shared" si="338"/>
        <v>Yes</v>
      </c>
      <c r="AQ2421">
        <v>1</v>
      </c>
      <c r="AR2421" s="5">
        <f t="shared" si="339"/>
        <v>1996536.77</v>
      </c>
      <c r="AS2421" s="5">
        <f t="shared" si="340"/>
        <v>530736.23</v>
      </c>
      <c r="AT2421" t="s">
        <v>59</v>
      </c>
      <c r="AU2421" t="s">
        <v>6164</v>
      </c>
      <c r="AV2421" t="s">
        <v>6165</v>
      </c>
      <c r="AW2421" t="s">
        <v>6166</v>
      </c>
      <c r="AX2421" t="s">
        <v>6177</v>
      </c>
      <c r="AY2421">
        <v>54</v>
      </c>
      <c r="AZ2421">
        <v>0</v>
      </c>
      <c r="BA2421">
        <v>0</v>
      </c>
      <c r="BB2421" t="s">
        <v>6168</v>
      </c>
      <c r="BC2421">
        <v>0</v>
      </c>
      <c r="BD2421">
        <v>0</v>
      </c>
      <c r="BE2421" t="s">
        <v>6169</v>
      </c>
      <c r="BF2421" t="s">
        <v>6170</v>
      </c>
      <c r="BG2421">
        <v>1</v>
      </c>
      <c r="BH2421" t="s">
        <v>6179</v>
      </c>
      <c r="BI2421">
        <v>26</v>
      </c>
      <c r="BJ2421" t="s">
        <v>6172</v>
      </c>
      <c r="BK2421">
        <v>0</v>
      </c>
      <c r="BL2421">
        <v>59</v>
      </c>
      <c r="BM2421" s="3">
        <f t="shared" si="341"/>
        <v>0.84745762711864403</v>
      </c>
    </row>
    <row r="2422" spans="1:65">
      <c r="A2422" t="s">
        <v>2555</v>
      </c>
      <c r="B2422" s="2">
        <v>45803</v>
      </c>
      <c r="C2422" t="s">
        <v>1632</v>
      </c>
      <c r="D2422" t="s">
        <v>2135</v>
      </c>
      <c r="E2422">
        <v>5</v>
      </c>
      <c r="F2422" t="s">
        <v>78</v>
      </c>
      <c r="G2422" t="s">
        <v>50</v>
      </c>
      <c r="H2422" t="s">
        <v>161</v>
      </c>
      <c r="I2422" t="s">
        <v>74</v>
      </c>
      <c r="J2422" t="s">
        <v>65</v>
      </c>
      <c r="K2422" t="s">
        <v>66</v>
      </c>
      <c r="L2422" t="s">
        <v>67</v>
      </c>
      <c r="M2422" t="s">
        <v>68</v>
      </c>
      <c r="N2422" t="s">
        <v>109</v>
      </c>
      <c r="O2422" t="s">
        <v>82</v>
      </c>
      <c r="P2422">
        <v>47</v>
      </c>
      <c r="Q2422">
        <v>48</v>
      </c>
      <c r="R2422">
        <v>46</v>
      </c>
      <c r="S2422">
        <v>3</v>
      </c>
      <c r="T2422">
        <f t="shared" si="333"/>
        <v>43</v>
      </c>
      <c r="U2422">
        <v>43</v>
      </c>
      <c r="V2422">
        <f t="shared" si="334"/>
        <v>0</v>
      </c>
      <c r="W2422" s="3">
        <f t="shared" si="335"/>
        <v>6.5217391304347824E-2</v>
      </c>
      <c r="X2422">
        <v>31</v>
      </c>
      <c r="Y2422" s="4">
        <v>0.4</v>
      </c>
      <c r="Z2422" s="4">
        <v>1</v>
      </c>
      <c r="AA2422" s="5">
        <v>48966.11</v>
      </c>
      <c r="AB2422" s="5">
        <f t="shared" si="336"/>
        <v>2105542.73</v>
      </c>
      <c r="AC2422" s="5">
        <v>32291.32</v>
      </c>
      <c r="AD2422" s="5">
        <f t="shared" si="337"/>
        <v>1485400.72</v>
      </c>
      <c r="AE2422" s="5">
        <v>101320.66</v>
      </c>
      <c r="AF2422" s="5">
        <v>31125.91</v>
      </c>
      <c r="AG2422" s="5">
        <v>35381.71</v>
      </c>
      <c r="AH2422" s="5">
        <v>1450</v>
      </c>
      <c r="AI2422" s="5">
        <v>57419.13</v>
      </c>
      <c r="AJ2422">
        <v>1</v>
      </c>
      <c r="AK2422" s="5">
        <v>13408.97</v>
      </c>
      <c r="AL2422" s="5">
        <v>0</v>
      </c>
      <c r="AM2422" s="5">
        <v>61445.17</v>
      </c>
      <c r="AN2422">
        <v>8</v>
      </c>
      <c r="AO2422">
        <v>8</v>
      </c>
      <c r="AP2422" t="str">
        <f t="shared" si="338"/>
        <v>Yes</v>
      </c>
      <c r="AQ2422">
        <v>2</v>
      </c>
      <c r="AR2422" s="5">
        <f t="shared" si="339"/>
        <v>1786952.27</v>
      </c>
      <c r="AS2422" s="5">
        <f t="shared" si="340"/>
        <v>318590.46000000002</v>
      </c>
      <c r="AT2422" t="s">
        <v>116</v>
      </c>
      <c r="AU2422" t="s">
        <v>6173</v>
      </c>
      <c r="AV2422" t="s">
        <v>6174</v>
      </c>
      <c r="AW2422" t="s">
        <v>6175</v>
      </c>
      <c r="AX2422" t="s">
        <v>6167</v>
      </c>
      <c r="AY2422">
        <v>49</v>
      </c>
      <c r="AZ2422">
        <v>0</v>
      </c>
      <c r="BA2422">
        <v>0</v>
      </c>
      <c r="BB2422" t="s">
        <v>6168</v>
      </c>
      <c r="BC2422">
        <v>0</v>
      </c>
      <c r="BD2422">
        <v>0</v>
      </c>
      <c r="BE2422" t="s">
        <v>6169</v>
      </c>
      <c r="BF2422" t="s">
        <v>6210</v>
      </c>
      <c r="BG2422">
        <v>1</v>
      </c>
      <c r="BH2422" t="s">
        <v>6179</v>
      </c>
      <c r="BI2422">
        <v>57</v>
      </c>
      <c r="BJ2422" t="s">
        <v>6187</v>
      </c>
      <c r="BK2422">
        <v>0</v>
      </c>
      <c r="BL2422">
        <v>64</v>
      </c>
      <c r="BM2422" s="3">
        <f t="shared" si="341"/>
        <v>0.71875</v>
      </c>
    </row>
    <row r="2423" spans="1:65">
      <c r="A2423" t="s">
        <v>2556</v>
      </c>
      <c r="B2423" s="2">
        <v>45803</v>
      </c>
      <c r="C2423" t="s">
        <v>1632</v>
      </c>
      <c r="D2423" t="s">
        <v>2135</v>
      </c>
      <c r="E2423">
        <v>5</v>
      </c>
      <c r="F2423" t="s">
        <v>72</v>
      </c>
      <c r="G2423" t="s">
        <v>79</v>
      </c>
      <c r="H2423" t="s">
        <v>102</v>
      </c>
      <c r="I2423" t="s">
        <v>64</v>
      </c>
      <c r="J2423" t="s">
        <v>53</v>
      </c>
      <c r="K2423" t="s">
        <v>75</v>
      </c>
      <c r="L2423" t="s">
        <v>55</v>
      </c>
      <c r="M2423" t="s">
        <v>68</v>
      </c>
      <c r="N2423" t="s">
        <v>69</v>
      </c>
      <c r="O2423" t="s">
        <v>70</v>
      </c>
      <c r="P2423">
        <v>71</v>
      </c>
      <c r="Q2423">
        <v>75</v>
      </c>
      <c r="R2423">
        <v>75</v>
      </c>
      <c r="S2423">
        <v>2</v>
      </c>
      <c r="T2423">
        <f t="shared" si="333"/>
        <v>73</v>
      </c>
      <c r="U2423">
        <v>67</v>
      </c>
      <c r="V2423">
        <f t="shared" si="334"/>
        <v>6</v>
      </c>
      <c r="W2423" s="3">
        <f t="shared" si="335"/>
        <v>2.6666666666666668E-2</v>
      </c>
      <c r="X2423">
        <v>19</v>
      </c>
      <c r="Y2423" s="4">
        <v>5.2</v>
      </c>
      <c r="Z2423" s="4">
        <v>1.9</v>
      </c>
      <c r="AA2423" s="5">
        <v>36034.980000000003</v>
      </c>
      <c r="AB2423" s="5">
        <f t="shared" si="336"/>
        <v>2414343.66</v>
      </c>
      <c r="AC2423" s="5">
        <v>22443.66</v>
      </c>
      <c r="AD2423" s="5">
        <f t="shared" si="337"/>
        <v>1683274.5</v>
      </c>
      <c r="AE2423" s="5">
        <v>122430.41</v>
      </c>
      <c r="AF2423" s="5">
        <v>31530.74</v>
      </c>
      <c r="AG2423" s="5">
        <v>8280.2999999999993</v>
      </c>
      <c r="AH2423" s="5">
        <v>2755</v>
      </c>
      <c r="AI2423" s="5">
        <v>7058.82</v>
      </c>
      <c r="AJ2423">
        <v>1</v>
      </c>
      <c r="AK2423" s="5">
        <v>8559.16</v>
      </c>
      <c r="AL2423" s="5">
        <v>3760.03</v>
      </c>
      <c r="AM2423" s="5">
        <v>43449.26</v>
      </c>
      <c r="AN2423">
        <v>4</v>
      </c>
      <c r="AO2423">
        <v>4</v>
      </c>
      <c r="AP2423" t="str">
        <f t="shared" si="338"/>
        <v>Yes</v>
      </c>
      <c r="AQ2423">
        <v>1</v>
      </c>
      <c r="AR2423" s="5">
        <f t="shared" si="339"/>
        <v>1911098.22</v>
      </c>
      <c r="AS2423" s="5">
        <f t="shared" si="340"/>
        <v>503245.44</v>
      </c>
      <c r="AT2423" t="s">
        <v>59</v>
      </c>
      <c r="AU2423" t="s">
        <v>6189</v>
      </c>
      <c r="AV2423" t="s">
        <v>6190</v>
      </c>
      <c r="AW2423" t="s">
        <v>6183</v>
      </c>
      <c r="AX2423" t="s">
        <v>6184</v>
      </c>
      <c r="AY2423">
        <v>71</v>
      </c>
      <c r="AZ2423">
        <v>0</v>
      </c>
      <c r="BA2423">
        <v>38</v>
      </c>
      <c r="BB2423" t="s">
        <v>6180</v>
      </c>
      <c r="BC2423">
        <v>0</v>
      </c>
      <c r="BD2423">
        <v>0</v>
      </c>
      <c r="BE2423" t="s">
        <v>6169</v>
      </c>
      <c r="BF2423" t="s">
        <v>6170</v>
      </c>
      <c r="BG2423">
        <v>0</v>
      </c>
      <c r="BH2423" t="s">
        <v>6171</v>
      </c>
      <c r="BI2423">
        <v>19</v>
      </c>
      <c r="BJ2423" t="s">
        <v>6172</v>
      </c>
      <c r="BK2423">
        <v>0</v>
      </c>
      <c r="BL2423">
        <v>81</v>
      </c>
      <c r="BM2423" s="3">
        <f t="shared" si="341"/>
        <v>0.92592592592592593</v>
      </c>
    </row>
    <row r="2424" spans="1:65">
      <c r="A2424" t="s">
        <v>2557</v>
      </c>
      <c r="B2424" s="2">
        <v>45803</v>
      </c>
      <c r="C2424" t="s">
        <v>1632</v>
      </c>
      <c r="D2424" t="s">
        <v>2135</v>
      </c>
      <c r="E2424">
        <v>5</v>
      </c>
      <c r="F2424" t="s">
        <v>78</v>
      </c>
      <c r="G2424" t="s">
        <v>50</v>
      </c>
      <c r="H2424" t="s">
        <v>173</v>
      </c>
      <c r="I2424" t="s">
        <v>64</v>
      </c>
      <c r="J2424" t="s">
        <v>53</v>
      </c>
      <c r="K2424" t="s">
        <v>75</v>
      </c>
      <c r="L2424" t="s">
        <v>67</v>
      </c>
      <c r="M2424" t="s">
        <v>68</v>
      </c>
      <c r="N2424" t="s">
        <v>57</v>
      </c>
      <c r="O2424" t="s">
        <v>120</v>
      </c>
      <c r="P2424">
        <v>58</v>
      </c>
      <c r="Q2424">
        <v>61</v>
      </c>
      <c r="R2424">
        <v>60</v>
      </c>
      <c r="S2424">
        <v>6</v>
      </c>
      <c r="T2424">
        <f t="shared" si="333"/>
        <v>54</v>
      </c>
      <c r="U2424">
        <v>54</v>
      </c>
      <c r="V2424">
        <f t="shared" si="334"/>
        <v>0</v>
      </c>
      <c r="W2424" s="3">
        <f t="shared" si="335"/>
        <v>0.1</v>
      </c>
      <c r="X2424">
        <v>16</v>
      </c>
      <c r="Y2424" s="4">
        <v>0</v>
      </c>
      <c r="Z2424" s="4">
        <v>1.7</v>
      </c>
      <c r="AA2424" s="5">
        <v>36127.61</v>
      </c>
      <c r="AB2424" s="5">
        <f t="shared" si="336"/>
        <v>1950890.94</v>
      </c>
      <c r="AC2424" s="5">
        <v>22000.15</v>
      </c>
      <c r="AD2424" s="5">
        <f t="shared" si="337"/>
        <v>1320009</v>
      </c>
      <c r="AE2424" s="5">
        <v>99061.17</v>
      </c>
      <c r="AF2424" s="5">
        <v>27725.66</v>
      </c>
      <c r="AG2424" s="5">
        <v>33739.57</v>
      </c>
      <c r="AH2424" s="5">
        <v>2465</v>
      </c>
      <c r="AI2424" s="5">
        <v>58287.9</v>
      </c>
      <c r="AJ2424">
        <v>1</v>
      </c>
      <c r="AK2424" s="5">
        <v>8793.4</v>
      </c>
      <c r="AL2424" s="5">
        <v>0</v>
      </c>
      <c r="AM2424" s="5">
        <v>42839.33</v>
      </c>
      <c r="AN2424">
        <v>4</v>
      </c>
      <c r="AO2424">
        <v>6</v>
      </c>
      <c r="AP2424" t="str">
        <f t="shared" si="338"/>
        <v>No</v>
      </c>
      <c r="AQ2424">
        <v>3</v>
      </c>
      <c r="AR2424" s="5">
        <f t="shared" si="339"/>
        <v>1592921.03</v>
      </c>
      <c r="AS2424" s="5">
        <f t="shared" si="340"/>
        <v>357969.91</v>
      </c>
      <c r="AT2424" t="s">
        <v>1641</v>
      </c>
      <c r="AU2424" t="s">
        <v>6199</v>
      </c>
      <c r="AV2424" t="s">
        <v>6200</v>
      </c>
      <c r="AW2424" t="s">
        <v>6175</v>
      </c>
      <c r="AX2424" t="s">
        <v>6167</v>
      </c>
      <c r="AY2424">
        <v>62</v>
      </c>
      <c r="AZ2424">
        <v>3</v>
      </c>
      <c r="BA2424">
        <v>0</v>
      </c>
      <c r="BB2424" t="s">
        <v>6168</v>
      </c>
      <c r="BC2424">
        <v>0</v>
      </c>
      <c r="BD2424">
        <v>2</v>
      </c>
      <c r="BE2424" t="s">
        <v>6188</v>
      </c>
      <c r="BF2424" t="s">
        <v>6210</v>
      </c>
      <c r="BG2424">
        <v>5</v>
      </c>
      <c r="BH2424" t="s">
        <v>6209</v>
      </c>
      <c r="BI2424">
        <v>115</v>
      </c>
      <c r="BJ2424" t="s">
        <v>6193</v>
      </c>
      <c r="BK2424">
        <v>0</v>
      </c>
      <c r="BL2424">
        <v>73</v>
      </c>
      <c r="BM2424" s="3">
        <f t="shared" si="341"/>
        <v>0.82191780821917804</v>
      </c>
    </row>
    <row r="2425" spans="1:65">
      <c r="A2425" t="s">
        <v>2558</v>
      </c>
      <c r="B2425" s="2">
        <v>45803</v>
      </c>
      <c r="C2425" t="s">
        <v>1632</v>
      </c>
      <c r="D2425" t="s">
        <v>2135</v>
      </c>
      <c r="E2425">
        <v>5</v>
      </c>
      <c r="F2425" t="s">
        <v>61</v>
      </c>
      <c r="G2425" t="s">
        <v>50</v>
      </c>
      <c r="H2425" t="s">
        <v>127</v>
      </c>
      <c r="I2425" t="s">
        <v>52</v>
      </c>
      <c r="J2425" t="s">
        <v>53</v>
      </c>
      <c r="K2425" t="s">
        <v>66</v>
      </c>
      <c r="L2425" t="s">
        <v>87</v>
      </c>
      <c r="M2425" t="s">
        <v>56</v>
      </c>
      <c r="N2425" t="s">
        <v>57</v>
      </c>
      <c r="O2425" t="s">
        <v>58</v>
      </c>
      <c r="P2425">
        <v>75</v>
      </c>
      <c r="Q2425">
        <v>77</v>
      </c>
      <c r="R2425">
        <v>77</v>
      </c>
      <c r="S2425">
        <v>2</v>
      </c>
      <c r="T2425">
        <f t="shared" si="333"/>
        <v>75</v>
      </c>
      <c r="U2425">
        <v>72</v>
      </c>
      <c r="V2425">
        <f t="shared" si="334"/>
        <v>3</v>
      </c>
      <c r="W2425" s="3">
        <f t="shared" si="335"/>
        <v>2.5974025974025976E-2</v>
      </c>
      <c r="X2425">
        <v>21</v>
      </c>
      <c r="Y2425" s="4">
        <v>4.2</v>
      </c>
      <c r="Z2425" s="4">
        <v>2</v>
      </c>
      <c r="AA2425" s="5">
        <v>30466.04</v>
      </c>
      <c r="AB2425" s="5">
        <f t="shared" si="336"/>
        <v>2193554.88</v>
      </c>
      <c r="AC2425" s="5">
        <v>24195.81</v>
      </c>
      <c r="AD2425" s="5">
        <f t="shared" si="337"/>
        <v>1863077.37</v>
      </c>
      <c r="AE2425" s="5">
        <v>139001.59</v>
      </c>
      <c r="AF2425" s="5">
        <v>34558.36</v>
      </c>
      <c r="AG2425" s="5">
        <v>9312.51</v>
      </c>
      <c r="AH2425" s="5">
        <v>2900</v>
      </c>
      <c r="AI2425" s="5">
        <v>7040</v>
      </c>
      <c r="AJ2425">
        <v>0</v>
      </c>
      <c r="AK2425" s="5">
        <v>0</v>
      </c>
      <c r="AL2425" s="5">
        <v>33963.120000000003</v>
      </c>
      <c r="AM2425" s="5">
        <v>79532.539999999994</v>
      </c>
      <c r="AN2425">
        <v>4</v>
      </c>
      <c r="AO2425">
        <v>5</v>
      </c>
      <c r="AP2425" t="str">
        <f t="shared" si="338"/>
        <v>No</v>
      </c>
      <c r="AQ2425">
        <v>2</v>
      </c>
      <c r="AR2425" s="5">
        <f t="shared" si="339"/>
        <v>2169385.4900000002</v>
      </c>
      <c r="AS2425" s="5">
        <f t="shared" si="340"/>
        <v>24169.39</v>
      </c>
      <c r="AT2425" t="s">
        <v>59</v>
      </c>
      <c r="AU2425" t="s">
        <v>6164</v>
      </c>
      <c r="AV2425" t="s">
        <v>6165</v>
      </c>
      <c r="AW2425" t="s">
        <v>6166</v>
      </c>
      <c r="AX2425" t="s">
        <v>6184</v>
      </c>
      <c r="AY2425">
        <v>76</v>
      </c>
      <c r="AZ2425">
        <v>0</v>
      </c>
      <c r="BA2425">
        <v>26</v>
      </c>
      <c r="BB2425" t="s">
        <v>6198</v>
      </c>
      <c r="BC2425">
        <v>1</v>
      </c>
      <c r="BD2425">
        <v>0</v>
      </c>
      <c r="BE2425" t="s">
        <v>6178</v>
      </c>
      <c r="BF2425" t="s">
        <v>6170</v>
      </c>
      <c r="BG2425">
        <v>1</v>
      </c>
      <c r="BH2425" t="s">
        <v>6186</v>
      </c>
      <c r="BI2425">
        <v>56</v>
      </c>
      <c r="BJ2425" t="s">
        <v>6187</v>
      </c>
      <c r="BK2425">
        <v>0</v>
      </c>
      <c r="BL2425">
        <v>83</v>
      </c>
      <c r="BM2425" s="3">
        <f t="shared" si="341"/>
        <v>0.92771084337349397</v>
      </c>
    </row>
    <row r="2426" spans="1:65">
      <c r="A2426" t="s">
        <v>2559</v>
      </c>
      <c r="B2426" s="2">
        <v>45803</v>
      </c>
      <c r="C2426" t="s">
        <v>1632</v>
      </c>
      <c r="D2426" t="s">
        <v>2135</v>
      </c>
      <c r="E2426">
        <v>5</v>
      </c>
      <c r="F2426" t="s">
        <v>72</v>
      </c>
      <c r="G2426" t="s">
        <v>62</v>
      </c>
      <c r="H2426" t="s">
        <v>155</v>
      </c>
      <c r="I2426" t="s">
        <v>74</v>
      </c>
      <c r="J2426" t="s">
        <v>53</v>
      </c>
      <c r="K2426" t="s">
        <v>75</v>
      </c>
      <c r="L2426" t="s">
        <v>55</v>
      </c>
      <c r="M2426" t="s">
        <v>56</v>
      </c>
      <c r="N2426" t="s">
        <v>94</v>
      </c>
      <c r="O2426" t="s">
        <v>82</v>
      </c>
      <c r="P2426">
        <v>68</v>
      </c>
      <c r="Q2426">
        <v>72</v>
      </c>
      <c r="R2426">
        <v>72</v>
      </c>
      <c r="S2426">
        <v>1</v>
      </c>
      <c r="T2426">
        <f t="shared" si="333"/>
        <v>71</v>
      </c>
      <c r="U2426">
        <v>65</v>
      </c>
      <c r="V2426">
        <f t="shared" si="334"/>
        <v>6</v>
      </c>
      <c r="W2426" s="3">
        <f t="shared" si="335"/>
        <v>1.3888888888888888E-2</v>
      </c>
      <c r="X2426">
        <v>27</v>
      </c>
      <c r="Y2426" s="4">
        <v>4.7</v>
      </c>
      <c r="Z2426" s="4">
        <v>1.2</v>
      </c>
      <c r="AA2426" s="5">
        <v>35997.03</v>
      </c>
      <c r="AB2426" s="5">
        <f t="shared" si="336"/>
        <v>2339806.9500000002</v>
      </c>
      <c r="AC2426" s="5">
        <v>23468.99</v>
      </c>
      <c r="AD2426" s="5">
        <f t="shared" si="337"/>
        <v>1689767.28</v>
      </c>
      <c r="AE2426" s="5">
        <v>124065.5</v>
      </c>
      <c r="AF2426" s="5">
        <v>32224.95</v>
      </c>
      <c r="AG2426" s="5">
        <v>9179.64</v>
      </c>
      <c r="AH2426" s="5">
        <v>1740</v>
      </c>
      <c r="AI2426" s="5">
        <v>3544.62</v>
      </c>
      <c r="AJ2426">
        <v>0</v>
      </c>
      <c r="AK2426" s="5">
        <v>0</v>
      </c>
      <c r="AL2426" s="5">
        <v>3760.04</v>
      </c>
      <c r="AM2426" s="5">
        <v>40457.120000000003</v>
      </c>
      <c r="AN2426">
        <v>4</v>
      </c>
      <c r="AO2426">
        <v>4</v>
      </c>
      <c r="AP2426" t="str">
        <f t="shared" si="338"/>
        <v>Yes</v>
      </c>
      <c r="AQ2426">
        <v>1</v>
      </c>
      <c r="AR2426" s="5">
        <f t="shared" si="339"/>
        <v>1904739.15</v>
      </c>
      <c r="AS2426" s="5">
        <f t="shared" si="340"/>
        <v>435067.8</v>
      </c>
      <c r="AT2426" t="s">
        <v>59</v>
      </c>
      <c r="AU2426" t="s">
        <v>6164</v>
      </c>
      <c r="AV2426" t="s">
        <v>6165</v>
      </c>
      <c r="AW2426" t="s">
        <v>6166</v>
      </c>
      <c r="AX2426" t="s">
        <v>6184</v>
      </c>
      <c r="AY2426">
        <v>70</v>
      </c>
      <c r="AZ2426">
        <v>0</v>
      </c>
      <c r="BA2426">
        <v>36</v>
      </c>
      <c r="BB2426" t="s">
        <v>6180</v>
      </c>
      <c r="BC2426">
        <v>0</v>
      </c>
      <c r="BD2426">
        <v>0</v>
      </c>
      <c r="BE2426" t="s">
        <v>6169</v>
      </c>
      <c r="BF2426" t="s">
        <v>6170</v>
      </c>
      <c r="BG2426">
        <v>0</v>
      </c>
      <c r="BH2426" t="s">
        <v>6171</v>
      </c>
      <c r="BI2426">
        <v>25</v>
      </c>
      <c r="BJ2426" t="s">
        <v>6172</v>
      </c>
      <c r="BK2426">
        <v>0</v>
      </c>
      <c r="BL2426">
        <v>77</v>
      </c>
      <c r="BM2426" s="3">
        <f t="shared" si="341"/>
        <v>0.93506493506493504</v>
      </c>
    </row>
    <row r="2427" spans="1:65">
      <c r="A2427" t="s">
        <v>2560</v>
      </c>
      <c r="B2427" s="2">
        <v>45803</v>
      </c>
      <c r="C2427" t="s">
        <v>1632</v>
      </c>
      <c r="D2427" t="s">
        <v>2135</v>
      </c>
      <c r="E2427">
        <v>5</v>
      </c>
      <c r="F2427" t="s">
        <v>49</v>
      </c>
      <c r="G2427" t="s">
        <v>50</v>
      </c>
      <c r="H2427" t="s">
        <v>245</v>
      </c>
      <c r="I2427" t="s">
        <v>74</v>
      </c>
      <c r="J2427" t="s">
        <v>81</v>
      </c>
      <c r="K2427" t="s">
        <v>66</v>
      </c>
      <c r="L2427" t="s">
        <v>92</v>
      </c>
      <c r="M2427" t="s">
        <v>56</v>
      </c>
      <c r="N2427" t="s">
        <v>69</v>
      </c>
      <c r="O2427" t="s">
        <v>70</v>
      </c>
      <c r="P2427">
        <v>45</v>
      </c>
      <c r="Q2427">
        <v>46</v>
      </c>
      <c r="R2427">
        <v>44</v>
      </c>
      <c r="S2427">
        <v>1</v>
      </c>
      <c r="T2427">
        <f t="shared" si="333"/>
        <v>43</v>
      </c>
      <c r="U2427">
        <v>43</v>
      </c>
      <c r="V2427">
        <f t="shared" si="334"/>
        <v>0</v>
      </c>
      <c r="W2427" s="3">
        <f t="shared" si="335"/>
        <v>2.2727272727272728E-2</v>
      </c>
      <c r="X2427">
        <v>36</v>
      </c>
      <c r="Y2427" s="4">
        <v>0.9</v>
      </c>
      <c r="Z2427" s="4">
        <v>1.3</v>
      </c>
      <c r="AA2427" s="5">
        <v>73859.45</v>
      </c>
      <c r="AB2427" s="5">
        <f t="shared" si="336"/>
        <v>3175956.35</v>
      </c>
      <c r="AC2427" s="5">
        <v>53293</v>
      </c>
      <c r="AD2427" s="5">
        <f t="shared" si="337"/>
        <v>2344892</v>
      </c>
      <c r="AE2427" s="5">
        <v>132920.56</v>
      </c>
      <c r="AF2427" s="5">
        <v>40083.69</v>
      </c>
      <c r="AG2427" s="5">
        <v>10004.74</v>
      </c>
      <c r="AH2427" s="5">
        <v>1885</v>
      </c>
      <c r="AI2427" s="5">
        <v>7480</v>
      </c>
      <c r="AJ2427">
        <v>0</v>
      </c>
      <c r="AK2427" s="5">
        <v>0</v>
      </c>
      <c r="AL2427" s="5">
        <v>0</v>
      </c>
      <c r="AM2427" s="5">
        <v>28808.86</v>
      </c>
      <c r="AN2427">
        <v>4</v>
      </c>
      <c r="AO2427">
        <v>4</v>
      </c>
      <c r="AP2427" t="str">
        <f t="shared" si="338"/>
        <v>Yes</v>
      </c>
      <c r="AQ2427">
        <v>0</v>
      </c>
      <c r="AR2427" s="5">
        <f t="shared" si="339"/>
        <v>2566074.85</v>
      </c>
      <c r="AS2427" s="5">
        <f t="shared" si="340"/>
        <v>609881.5</v>
      </c>
      <c r="AT2427" t="s">
        <v>59</v>
      </c>
      <c r="AU2427" t="s">
        <v>6164</v>
      </c>
      <c r="AV2427" t="s">
        <v>6165</v>
      </c>
      <c r="AW2427" t="s">
        <v>6166</v>
      </c>
      <c r="AX2427" t="s">
        <v>6167</v>
      </c>
      <c r="AY2427">
        <v>48</v>
      </c>
      <c r="AZ2427">
        <v>0</v>
      </c>
      <c r="BA2427">
        <v>0</v>
      </c>
      <c r="BB2427" t="s">
        <v>6168</v>
      </c>
      <c r="BC2427">
        <v>0</v>
      </c>
      <c r="BD2427">
        <v>0</v>
      </c>
      <c r="BE2427" t="s">
        <v>6169</v>
      </c>
      <c r="BF2427" t="s">
        <v>6170</v>
      </c>
      <c r="BG2427">
        <v>1</v>
      </c>
      <c r="BH2427" t="s">
        <v>6179</v>
      </c>
      <c r="BI2427">
        <v>33</v>
      </c>
      <c r="BJ2427" t="s">
        <v>6172</v>
      </c>
      <c r="BK2427">
        <v>0</v>
      </c>
      <c r="BL2427">
        <v>51</v>
      </c>
      <c r="BM2427" s="3">
        <f t="shared" si="341"/>
        <v>0.86274509803921573</v>
      </c>
    </row>
    <row r="2428" spans="1:65">
      <c r="A2428" t="s">
        <v>2561</v>
      </c>
      <c r="B2428" s="2">
        <v>45803</v>
      </c>
      <c r="C2428" t="s">
        <v>1632</v>
      </c>
      <c r="D2428" t="s">
        <v>2135</v>
      </c>
      <c r="E2428">
        <v>5</v>
      </c>
      <c r="F2428" t="s">
        <v>61</v>
      </c>
      <c r="G2428" t="s">
        <v>62</v>
      </c>
      <c r="H2428" t="s">
        <v>63</v>
      </c>
      <c r="I2428" t="s">
        <v>52</v>
      </c>
      <c r="J2428" t="s">
        <v>81</v>
      </c>
      <c r="K2428" t="s">
        <v>66</v>
      </c>
      <c r="L2428" t="s">
        <v>67</v>
      </c>
      <c r="M2428" t="s">
        <v>56</v>
      </c>
      <c r="N2428" t="s">
        <v>94</v>
      </c>
      <c r="O2428" t="s">
        <v>82</v>
      </c>
      <c r="P2428">
        <v>35</v>
      </c>
      <c r="Q2428">
        <v>35</v>
      </c>
      <c r="R2428">
        <v>35</v>
      </c>
      <c r="S2428">
        <v>1</v>
      </c>
      <c r="T2428">
        <f t="shared" si="333"/>
        <v>34</v>
      </c>
      <c r="U2428">
        <v>34</v>
      </c>
      <c r="V2428">
        <f t="shared" si="334"/>
        <v>0</v>
      </c>
      <c r="W2428" s="3">
        <f t="shared" si="335"/>
        <v>2.8571428571428571E-2</v>
      </c>
      <c r="X2428">
        <v>31</v>
      </c>
      <c r="Y2428" s="4">
        <v>6.8</v>
      </c>
      <c r="Z2428" s="4">
        <v>1.3</v>
      </c>
      <c r="AA2428" s="5">
        <v>72614.78</v>
      </c>
      <c r="AB2428" s="5">
        <f t="shared" si="336"/>
        <v>2468902.52</v>
      </c>
      <c r="AC2428" s="5">
        <v>52085.99</v>
      </c>
      <c r="AD2428" s="5">
        <f t="shared" si="337"/>
        <v>1823009.65</v>
      </c>
      <c r="AE2428" s="5">
        <v>109898.87</v>
      </c>
      <c r="AF2428" s="5">
        <v>31250.89</v>
      </c>
      <c r="AG2428" s="5">
        <v>10637.68</v>
      </c>
      <c r="AH2428" s="5">
        <v>1885</v>
      </c>
      <c r="AI2428" s="5">
        <v>7437.5</v>
      </c>
      <c r="AJ2428">
        <v>0</v>
      </c>
      <c r="AK2428" s="5">
        <v>0</v>
      </c>
      <c r="AL2428" s="5">
        <v>0</v>
      </c>
      <c r="AM2428" s="5">
        <v>21107.43</v>
      </c>
      <c r="AN2428">
        <v>4</v>
      </c>
      <c r="AO2428">
        <v>4</v>
      </c>
      <c r="AP2428" t="str">
        <f t="shared" si="338"/>
        <v>Yes</v>
      </c>
      <c r="AQ2428">
        <v>1</v>
      </c>
      <c r="AR2428" s="5">
        <f t="shared" si="339"/>
        <v>2005227.02</v>
      </c>
      <c r="AS2428" s="5">
        <f t="shared" si="340"/>
        <v>463675.5</v>
      </c>
      <c r="AT2428" t="s">
        <v>116</v>
      </c>
      <c r="AU2428" t="s">
        <v>6164</v>
      </c>
      <c r="AV2428" t="s">
        <v>6165</v>
      </c>
      <c r="AW2428" t="s">
        <v>6166</v>
      </c>
      <c r="AX2428" t="s">
        <v>6184</v>
      </c>
      <c r="AY2428">
        <v>36</v>
      </c>
      <c r="AZ2428">
        <v>0</v>
      </c>
      <c r="BA2428">
        <v>0</v>
      </c>
      <c r="BB2428" t="s">
        <v>6168</v>
      </c>
      <c r="BC2428">
        <v>0</v>
      </c>
      <c r="BD2428">
        <v>0</v>
      </c>
      <c r="BE2428" t="s">
        <v>6169</v>
      </c>
      <c r="BF2428" t="s">
        <v>6170</v>
      </c>
      <c r="BG2428">
        <v>1</v>
      </c>
      <c r="BH2428" t="s">
        <v>6179</v>
      </c>
      <c r="BI2428">
        <v>32</v>
      </c>
      <c r="BJ2428" t="s">
        <v>6172</v>
      </c>
      <c r="BK2428">
        <v>0</v>
      </c>
      <c r="BL2428">
        <v>50</v>
      </c>
      <c r="BM2428" s="3">
        <f t="shared" si="341"/>
        <v>0.7</v>
      </c>
    </row>
    <row r="2429" spans="1:65">
      <c r="A2429" t="s">
        <v>2562</v>
      </c>
      <c r="B2429" s="2">
        <v>45803</v>
      </c>
      <c r="C2429" t="s">
        <v>1632</v>
      </c>
      <c r="D2429" t="s">
        <v>2135</v>
      </c>
      <c r="E2429">
        <v>5</v>
      </c>
      <c r="F2429" t="s">
        <v>61</v>
      </c>
      <c r="G2429" t="s">
        <v>50</v>
      </c>
      <c r="H2429" t="s">
        <v>157</v>
      </c>
      <c r="I2429" t="s">
        <v>64</v>
      </c>
      <c r="J2429" t="s">
        <v>53</v>
      </c>
      <c r="K2429" t="s">
        <v>75</v>
      </c>
      <c r="L2429" t="s">
        <v>55</v>
      </c>
      <c r="M2429" t="s">
        <v>56</v>
      </c>
      <c r="N2429" t="s">
        <v>69</v>
      </c>
      <c r="O2429" t="s">
        <v>58</v>
      </c>
      <c r="P2429">
        <v>65</v>
      </c>
      <c r="Q2429">
        <v>71</v>
      </c>
      <c r="R2429">
        <v>71</v>
      </c>
      <c r="S2429">
        <v>2</v>
      </c>
      <c r="T2429">
        <f t="shared" si="333"/>
        <v>69</v>
      </c>
      <c r="U2429">
        <v>65</v>
      </c>
      <c r="V2429">
        <f t="shared" si="334"/>
        <v>4</v>
      </c>
      <c r="W2429" s="3">
        <f t="shared" si="335"/>
        <v>2.8169014084507043E-2</v>
      </c>
      <c r="X2429">
        <v>20</v>
      </c>
      <c r="Y2429" s="4">
        <v>7.5</v>
      </c>
      <c r="Z2429" s="4">
        <v>1.7</v>
      </c>
      <c r="AA2429" s="5">
        <v>35900</v>
      </c>
      <c r="AB2429" s="5">
        <f t="shared" si="336"/>
        <v>2333500</v>
      </c>
      <c r="AC2429" s="5">
        <v>23672.29</v>
      </c>
      <c r="AD2429" s="5">
        <f t="shared" si="337"/>
        <v>1680732.59</v>
      </c>
      <c r="AE2429" s="5">
        <v>119330.23</v>
      </c>
      <c r="AF2429" s="5">
        <v>31432.21</v>
      </c>
      <c r="AG2429" s="5">
        <v>8983.33</v>
      </c>
      <c r="AH2429" s="5">
        <v>2465</v>
      </c>
      <c r="AI2429" s="5">
        <v>7100</v>
      </c>
      <c r="AJ2429">
        <v>0</v>
      </c>
      <c r="AK2429" s="5">
        <v>0</v>
      </c>
      <c r="AL2429" s="5">
        <v>2893.87</v>
      </c>
      <c r="AM2429" s="5">
        <v>43583.73</v>
      </c>
      <c r="AN2429">
        <v>4</v>
      </c>
      <c r="AO2429">
        <v>3</v>
      </c>
      <c r="AP2429" t="str">
        <f t="shared" si="338"/>
        <v>Yes</v>
      </c>
      <c r="AQ2429">
        <v>0</v>
      </c>
      <c r="AR2429" s="5">
        <f t="shared" si="339"/>
        <v>1896520.96</v>
      </c>
      <c r="AS2429" s="5">
        <f t="shared" si="340"/>
        <v>436979.04</v>
      </c>
      <c r="AT2429" t="s">
        <v>59</v>
      </c>
      <c r="AU2429" t="s">
        <v>6164</v>
      </c>
      <c r="AV2429" t="s">
        <v>6165</v>
      </c>
      <c r="AW2429" t="s">
        <v>6166</v>
      </c>
      <c r="AX2429" t="s">
        <v>6184</v>
      </c>
      <c r="AY2429">
        <v>67</v>
      </c>
      <c r="AZ2429">
        <v>1</v>
      </c>
      <c r="BA2429">
        <v>23</v>
      </c>
      <c r="BB2429" t="s">
        <v>6180</v>
      </c>
      <c r="BC2429">
        <v>0</v>
      </c>
      <c r="BD2429">
        <v>0</v>
      </c>
      <c r="BE2429" t="s">
        <v>6169</v>
      </c>
      <c r="BF2429" t="s">
        <v>6170</v>
      </c>
      <c r="BG2429">
        <v>0</v>
      </c>
      <c r="BH2429" t="s">
        <v>6171</v>
      </c>
      <c r="BI2429">
        <v>47</v>
      </c>
      <c r="BJ2429" t="s">
        <v>6172</v>
      </c>
      <c r="BK2429">
        <v>0</v>
      </c>
      <c r="BL2429">
        <v>74</v>
      </c>
      <c r="BM2429" s="3">
        <f t="shared" si="341"/>
        <v>0.95945945945945943</v>
      </c>
    </row>
    <row r="2430" spans="1:65">
      <c r="A2430" t="s">
        <v>2563</v>
      </c>
      <c r="B2430" s="2">
        <v>45804</v>
      </c>
      <c r="C2430" t="s">
        <v>1632</v>
      </c>
      <c r="D2430" t="s">
        <v>2135</v>
      </c>
      <c r="E2430">
        <v>5</v>
      </c>
      <c r="F2430" t="s">
        <v>72</v>
      </c>
      <c r="G2430" t="s">
        <v>62</v>
      </c>
      <c r="H2430" t="s">
        <v>150</v>
      </c>
      <c r="I2430" t="s">
        <v>74</v>
      </c>
      <c r="J2430" t="s">
        <v>81</v>
      </c>
      <c r="K2430" t="s">
        <v>66</v>
      </c>
      <c r="L2430" t="s">
        <v>55</v>
      </c>
      <c r="M2430" t="s">
        <v>56</v>
      </c>
      <c r="N2430" t="s">
        <v>69</v>
      </c>
      <c r="O2430" t="s">
        <v>82</v>
      </c>
      <c r="P2430">
        <v>39</v>
      </c>
      <c r="Q2430">
        <v>43</v>
      </c>
      <c r="R2430">
        <v>43</v>
      </c>
      <c r="S2430">
        <v>1</v>
      </c>
      <c r="T2430">
        <f t="shared" si="333"/>
        <v>42</v>
      </c>
      <c r="U2430">
        <v>38</v>
      </c>
      <c r="V2430">
        <f t="shared" si="334"/>
        <v>4</v>
      </c>
      <c r="W2430" s="3">
        <f t="shared" si="335"/>
        <v>2.3255813953488372E-2</v>
      </c>
      <c r="X2430">
        <v>29</v>
      </c>
      <c r="Y2430" s="4">
        <v>1.2</v>
      </c>
      <c r="Z2430" s="4">
        <v>1.4</v>
      </c>
      <c r="AA2430" s="5">
        <v>74003.28</v>
      </c>
      <c r="AB2430" s="5">
        <f t="shared" si="336"/>
        <v>2812124.64</v>
      </c>
      <c r="AC2430" s="5">
        <v>53174.45</v>
      </c>
      <c r="AD2430" s="5">
        <f t="shared" si="337"/>
        <v>2286501.35</v>
      </c>
      <c r="AE2430" s="5">
        <v>132442.71</v>
      </c>
      <c r="AF2430" s="5">
        <v>38252.26</v>
      </c>
      <c r="AG2430" s="5">
        <v>9291.09</v>
      </c>
      <c r="AH2430" s="5">
        <v>2030</v>
      </c>
      <c r="AI2430" s="5">
        <v>7497.44</v>
      </c>
      <c r="AJ2430">
        <v>0</v>
      </c>
      <c r="AK2430" s="5">
        <v>0</v>
      </c>
      <c r="AL2430" s="5">
        <v>6661.27</v>
      </c>
      <c r="AM2430" s="5">
        <v>25761.96</v>
      </c>
      <c r="AN2430">
        <v>4</v>
      </c>
      <c r="AO2430">
        <v>4</v>
      </c>
      <c r="AP2430" t="str">
        <f t="shared" si="338"/>
        <v>Yes</v>
      </c>
      <c r="AQ2430">
        <v>1</v>
      </c>
      <c r="AR2430" s="5">
        <f t="shared" si="339"/>
        <v>2508438.08</v>
      </c>
      <c r="AS2430" s="5">
        <f t="shared" si="340"/>
        <v>303686.56</v>
      </c>
      <c r="AT2430" t="s">
        <v>59</v>
      </c>
      <c r="AU2430" t="s">
        <v>6164</v>
      </c>
      <c r="AV2430" t="s">
        <v>6165</v>
      </c>
      <c r="AW2430" t="s">
        <v>6166</v>
      </c>
      <c r="AX2430" t="s">
        <v>6184</v>
      </c>
      <c r="AY2430">
        <v>45</v>
      </c>
      <c r="AZ2430">
        <v>4</v>
      </c>
      <c r="BA2430">
        <v>30</v>
      </c>
      <c r="BB2430" t="s">
        <v>6185</v>
      </c>
      <c r="BC2430">
        <v>0</v>
      </c>
      <c r="BD2430">
        <v>0</v>
      </c>
      <c r="BE2430" t="s">
        <v>6169</v>
      </c>
      <c r="BF2430" t="s">
        <v>6170</v>
      </c>
      <c r="BG2430">
        <v>0</v>
      </c>
      <c r="BH2430" t="s">
        <v>6171</v>
      </c>
      <c r="BI2430">
        <v>33</v>
      </c>
      <c r="BJ2430" t="s">
        <v>6172</v>
      </c>
      <c r="BK2430">
        <v>0</v>
      </c>
      <c r="BL2430">
        <v>49</v>
      </c>
      <c r="BM2430" s="3">
        <f t="shared" si="341"/>
        <v>0.87755102040816324</v>
      </c>
    </row>
    <row r="2431" spans="1:65">
      <c r="A2431" t="s">
        <v>2564</v>
      </c>
      <c r="B2431" s="2">
        <v>45804</v>
      </c>
      <c r="C2431" t="s">
        <v>1632</v>
      </c>
      <c r="D2431" t="s">
        <v>2135</v>
      </c>
      <c r="E2431">
        <v>5</v>
      </c>
      <c r="F2431" t="s">
        <v>49</v>
      </c>
      <c r="G2431" t="s">
        <v>50</v>
      </c>
      <c r="H2431" t="s">
        <v>108</v>
      </c>
      <c r="I2431" t="s">
        <v>74</v>
      </c>
      <c r="J2431" t="s">
        <v>65</v>
      </c>
      <c r="K2431" t="s">
        <v>75</v>
      </c>
      <c r="L2431" t="s">
        <v>67</v>
      </c>
      <c r="M2431" t="s">
        <v>68</v>
      </c>
      <c r="N2431" t="s">
        <v>94</v>
      </c>
      <c r="O2431" t="s">
        <v>82</v>
      </c>
      <c r="P2431">
        <v>68</v>
      </c>
      <c r="Q2431">
        <v>71</v>
      </c>
      <c r="R2431">
        <v>69</v>
      </c>
      <c r="S2431">
        <v>7</v>
      </c>
      <c r="T2431">
        <f t="shared" si="333"/>
        <v>62</v>
      </c>
      <c r="U2431">
        <v>62</v>
      </c>
      <c r="V2431">
        <f t="shared" si="334"/>
        <v>0</v>
      </c>
      <c r="W2431" s="3">
        <f t="shared" si="335"/>
        <v>0.10144927536231885</v>
      </c>
      <c r="X2431">
        <v>26</v>
      </c>
      <c r="Y2431" s="4">
        <v>2.2000000000000002</v>
      </c>
      <c r="Z2431" s="4">
        <v>2</v>
      </c>
      <c r="AA2431" s="5">
        <v>51704.3</v>
      </c>
      <c r="AB2431" s="5">
        <f t="shared" si="336"/>
        <v>3205666.6</v>
      </c>
      <c r="AC2431" s="5">
        <v>32641.77</v>
      </c>
      <c r="AD2431" s="5">
        <f t="shared" si="337"/>
        <v>2252282.13</v>
      </c>
      <c r="AE2431" s="5">
        <v>151866.51999999999</v>
      </c>
      <c r="AF2431" s="5">
        <v>45946.04</v>
      </c>
      <c r="AG2431" s="5">
        <v>34374.67</v>
      </c>
      <c r="AH2431" s="5">
        <v>2900</v>
      </c>
      <c r="AI2431" s="5">
        <v>75206.850000000006</v>
      </c>
      <c r="AJ2431">
        <v>2</v>
      </c>
      <c r="AK2431" s="5">
        <v>27724.92</v>
      </c>
      <c r="AL2431" s="5">
        <v>0</v>
      </c>
      <c r="AM2431" s="5">
        <v>40213.589999999997</v>
      </c>
      <c r="AN2431">
        <v>4</v>
      </c>
      <c r="AO2431">
        <v>4</v>
      </c>
      <c r="AP2431" t="str">
        <f t="shared" si="338"/>
        <v>Yes</v>
      </c>
      <c r="AQ2431">
        <v>2</v>
      </c>
      <c r="AR2431" s="5">
        <f t="shared" si="339"/>
        <v>2630514.7200000002</v>
      </c>
      <c r="AS2431" s="5">
        <f t="shared" si="340"/>
        <v>575151.88</v>
      </c>
      <c r="AT2431" t="s">
        <v>1641</v>
      </c>
      <c r="AU2431" t="s">
        <v>6189</v>
      </c>
      <c r="AV2431" t="s">
        <v>6201</v>
      </c>
      <c r="AW2431" t="s">
        <v>6175</v>
      </c>
      <c r="AX2431" t="s">
        <v>6167</v>
      </c>
      <c r="AY2431">
        <v>70</v>
      </c>
      <c r="AZ2431">
        <v>0</v>
      </c>
      <c r="BA2431">
        <v>0</v>
      </c>
      <c r="BB2431" t="s">
        <v>6168</v>
      </c>
      <c r="BC2431">
        <v>0</v>
      </c>
      <c r="BD2431">
        <v>0</v>
      </c>
      <c r="BE2431" t="s">
        <v>6169</v>
      </c>
      <c r="BF2431" t="s">
        <v>6210</v>
      </c>
      <c r="BG2431">
        <v>0</v>
      </c>
      <c r="BH2431" t="s">
        <v>6171</v>
      </c>
      <c r="BI2431">
        <v>43</v>
      </c>
      <c r="BJ2431" t="s">
        <v>6172</v>
      </c>
      <c r="BK2431">
        <v>0</v>
      </c>
      <c r="BL2431">
        <v>77</v>
      </c>
      <c r="BM2431" s="3">
        <f t="shared" si="341"/>
        <v>0.89610389610389607</v>
      </c>
    </row>
    <row r="2432" spans="1:65">
      <c r="A2432" t="s">
        <v>2565</v>
      </c>
      <c r="B2432" s="2">
        <v>45804</v>
      </c>
      <c r="C2432" t="s">
        <v>1632</v>
      </c>
      <c r="D2432" t="s">
        <v>2135</v>
      </c>
      <c r="E2432">
        <v>5</v>
      </c>
      <c r="F2432" t="s">
        <v>78</v>
      </c>
      <c r="G2432" t="s">
        <v>50</v>
      </c>
      <c r="H2432" t="s">
        <v>173</v>
      </c>
      <c r="I2432" t="s">
        <v>64</v>
      </c>
      <c r="J2432" t="s">
        <v>65</v>
      </c>
      <c r="K2432" t="s">
        <v>54</v>
      </c>
      <c r="L2432" t="s">
        <v>87</v>
      </c>
      <c r="M2432" t="s">
        <v>56</v>
      </c>
      <c r="N2432" t="s">
        <v>109</v>
      </c>
      <c r="O2432" t="s">
        <v>58</v>
      </c>
      <c r="P2432">
        <v>49</v>
      </c>
      <c r="Q2432">
        <v>49</v>
      </c>
      <c r="R2432">
        <v>48</v>
      </c>
      <c r="S2432">
        <v>1</v>
      </c>
      <c r="T2432">
        <f t="shared" si="333"/>
        <v>47</v>
      </c>
      <c r="U2432">
        <v>47</v>
      </c>
      <c r="V2432">
        <f t="shared" si="334"/>
        <v>0</v>
      </c>
      <c r="W2432" s="3">
        <f t="shared" si="335"/>
        <v>2.0833333333333332E-2</v>
      </c>
      <c r="X2432">
        <v>39</v>
      </c>
      <c r="Y2432" s="4">
        <v>2.6</v>
      </c>
      <c r="Z2432" s="4">
        <v>1.6</v>
      </c>
      <c r="AA2432" s="5">
        <v>55809.1</v>
      </c>
      <c r="AB2432" s="5">
        <f t="shared" si="336"/>
        <v>2623027.7000000002</v>
      </c>
      <c r="AC2432" s="5">
        <v>35493.599999999999</v>
      </c>
      <c r="AD2432" s="5">
        <f t="shared" si="337"/>
        <v>1703692.8</v>
      </c>
      <c r="AE2432" s="5">
        <v>101985.51</v>
      </c>
      <c r="AF2432" s="5">
        <v>33907.21</v>
      </c>
      <c r="AG2432" s="5">
        <v>11006.4</v>
      </c>
      <c r="AH2432" s="5">
        <v>2320</v>
      </c>
      <c r="AI2432" s="5">
        <v>5134.88</v>
      </c>
      <c r="AJ2432">
        <v>0</v>
      </c>
      <c r="AK2432" s="5">
        <v>0</v>
      </c>
      <c r="AL2432" s="5">
        <v>0</v>
      </c>
      <c r="AM2432" s="5">
        <v>66444.460000000006</v>
      </c>
      <c r="AN2432">
        <v>8</v>
      </c>
      <c r="AO2432">
        <v>8</v>
      </c>
      <c r="AP2432" t="str">
        <f t="shared" si="338"/>
        <v>Yes</v>
      </c>
      <c r="AQ2432">
        <v>1</v>
      </c>
      <c r="AR2432" s="5">
        <f t="shared" si="339"/>
        <v>1924491.26</v>
      </c>
      <c r="AS2432" s="5">
        <f t="shared" si="340"/>
        <v>698536.44</v>
      </c>
      <c r="AT2432" t="s">
        <v>59</v>
      </c>
      <c r="AU2432" t="s">
        <v>6164</v>
      </c>
      <c r="AV2432" t="s">
        <v>6165</v>
      </c>
      <c r="AW2432" t="s">
        <v>6166</v>
      </c>
      <c r="AX2432" t="s">
        <v>6167</v>
      </c>
      <c r="AY2432">
        <v>49</v>
      </c>
      <c r="AZ2432">
        <v>0</v>
      </c>
      <c r="BA2432">
        <v>0</v>
      </c>
      <c r="BB2432" t="s">
        <v>6168</v>
      </c>
      <c r="BC2432">
        <v>0</v>
      </c>
      <c r="BD2432">
        <v>0</v>
      </c>
      <c r="BE2432" t="s">
        <v>6169</v>
      </c>
      <c r="BF2432" t="s">
        <v>6170</v>
      </c>
      <c r="BG2432">
        <v>2</v>
      </c>
      <c r="BH2432" t="s">
        <v>6209</v>
      </c>
      <c r="BI2432">
        <v>81</v>
      </c>
      <c r="BJ2432" t="s">
        <v>6193</v>
      </c>
      <c r="BK2432">
        <v>0</v>
      </c>
      <c r="BL2432">
        <v>61</v>
      </c>
      <c r="BM2432" s="3">
        <f t="shared" si="341"/>
        <v>0.78688524590163933</v>
      </c>
    </row>
    <row r="2433" spans="1:65">
      <c r="A2433" t="s">
        <v>2566</v>
      </c>
      <c r="B2433" s="2">
        <v>45804</v>
      </c>
      <c r="C2433" t="s">
        <v>1632</v>
      </c>
      <c r="D2433" t="s">
        <v>2135</v>
      </c>
      <c r="E2433">
        <v>5</v>
      </c>
      <c r="F2433" t="s">
        <v>78</v>
      </c>
      <c r="G2433" t="s">
        <v>79</v>
      </c>
      <c r="H2433" t="s">
        <v>143</v>
      </c>
      <c r="I2433" t="s">
        <v>64</v>
      </c>
      <c r="J2433" t="s">
        <v>65</v>
      </c>
      <c r="K2433" t="s">
        <v>66</v>
      </c>
      <c r="L2433" t="s">
        <v>55</v>
      </c>
      <c r="M2433" t="s">
        <v>56</v>
      </c>
      <c r="N2433" t="s">
        <v>69</v>
      </c>
      <c r="O2433" t="s">
        <v>58</v>
      </c>
      <c r="P2433">
        <v>53</v>
      </c>
      <c r="Q2433">
        <v>57</v>
      </c>
      <c r="R2433">
        <v>56</v>
      </c>
      <c r="S2433">
        <v>1</v>
      </c>
      <c r="T2433">
        <f t="shared" si="333"/>
        <v>55</v>
      </c>
      <c r="U2433">
        <v>52</v>
      </c>
      <c r="V2433">
        <f t="shared" si="334"/>
        <v>3</v>
      </c>
      <c r="W2433" s="3">
        <f t="shared" si="335"/>
        <v>1.7857142857142856E-2</v>
      </c>
      <c r="X2433">
        <v>0</v>
      </c>
      <c r="Y2433" s="4">
        <v>0</v>
      </c>
      <c r="Z2433" s="4">
        <v>0.9</v>
      </c>
      <c r="AA2433" s="5">
        <v>48747.28</v>
      </c>
      <c r="AB2433" s="5">
        <f t="shared" si="336"/>
        <v>2534858.56</v>
      </c>
      <c r="AC2433" s="5">
        <v>34955.32</v>
      </c>
      <c r="AD2433" s="5">
        <f t="shared" si="337"/>
        <v>1957497.92</v>
      </c>
      <c r="AE2433" s="5">
        <v>118822.72</v>
      </c>
      <c r="AF2433" s="5">
        <v>37128.68</v>
      </c>
      <c r="AG2433" s="5">
        <v>6500</v>
      </c>
      <c r="AH2433" s="5">
        <v>1305</v>
      </c>
      <c r="AI2433" s="5">
        <v>5050.9799999999996</v>
      </c>
      <c r="AJ2433">
        <v>0</v>
      </c>
      <c r="AK2433" s="5">
        <v>0</v>
      </c>
      <c r="AL2433" s="5">
        <v>3130.71</v>
      </c>
      <c r="AM2433" s="5">
        <v>34651.11</v>
      </c>
      <c r="AN2433">
        <v>4</v>
      </c>
      <c r="AO2433">
        <v>2</v>
      </c>
      <c r="AP2433" t="str">
        <f t="shared" si="338"/>
        <v>Yes</v>
      </c>
      <c r="AQ2433">
        <v>1</v>
      </c>
      <c r="AR2433" s="5">
        <f t="shared" si="339"/>
        <v>2164087.12</v>
      </c>
      <c r="AS2433" s="5">
        <f t="shared" si="340"/>
        <v>370771.44</v>
      </c>
      <c r="AT2433" t="s">
        <v>59</v>
      </c>
      <c r="AU2433" t="s">
        <v>6164</v>
      </c>
      <c r="AV2433" t="s">
        <v>6165</v>
      </c>
      <c r="AW2433" t="s">
        <v>6166</v>
      </c>
      <c r="AX2433" t="s">
        <v>6167</v>
      </c>
      <c r="AY2433">
        <v>56</v>
      </c>
      <c r="AZ2433">
        <v>0</v>
      </c>
      <c r="BA2433">
        <v>22</v>
      </c>
      <c r="BB2433" t="s">
        <v>6180</v>
      </c>
      <c r="BC2433">
        <v>0</v>
      </c>
      <c r="BD2433">
        <v>0</v>
      </c>
      <c r="BE2433" t="s">
        <v>6169</v>
      </c>
      <c r="BF2433" t="s">
        <v>6170</v>
      </c>
      <c r="BG2433">
        <v>0</v>
      </c>
      <c r="BH2433" t="s">
        <v>6171</v>
      </c>
      <c r="BI2433">
        <v>14</v>
      </c>
      <c r="BJ2433" t="s">
        <v>6172</v>
      </c>
      <c r="BK2433">
        <v>0</v>
      </c>
      <c r="BL2433">
        <v>64</v>
      </c>
      <c r="BM2433" s="3">
        <f t="shared" si="341"/>
        <v>0.875</v>
      </c>
    </row>
    <row r="2434" spans="1:65">
      <c r="A2434" t="s">
        <v>2567</v>
      </c>
      <c r="B2434" s="2">
        <v>45804</v>
      </c>
      <c r="C2434" t="s">
        <v>1632</v>
      </c>
      <c r="D2434" t="s">
        <v>2135</v>
      </c>
      <c r="E2434">
        <v>5</v>
      </c>
      <c r="F2434" t="s">
        <v>61</v>
      </c>
      <c r="G2434" t="s">
        <v>62</v>
      </c>
      <c r="H2434" t="s">
        <v>104</v>
      </c>
      <c r="I2434" t="s">
        <v>64</v>
      </c>
      <c r="J2434" t="s">
        <v>65</v>
      </c>
      <c r="K2434" t="s">
        <v>54</v>
      </c>
      <c r="L2434" t="s">
        <v>67</v>
      </c>
      <c r="M2434" t="s">
        <v>56</v>
      </c>
      <c r="N2434" t="s">
        <v>94</v>
      </c>
      <c r="O2434" t="s">
        <v>70</v>
      </c>
      <c r="P2434">
        <v>51</v>
      </c>
      <c r="Q2434">
        <v>54</v>
      </c>
      <c r="R2434">
        <v>54</v>
      </c>
      <c r="S2434">
        <v>1</v>
      </c>
      <c r="T2434">
        <f t="shared" ref="T2434:T2497" si="342">R2434-S2434</f>
        <v>53</v>
      </c>
      <c r="U2434">
        <v>49</v>
      </c>
      <c r="V2434">
        <f t="shared" ref="V2434:V2497" si="343">T2434-U2434</f>
        <v>4</v>
      </c>
      <c r="W2434" s="3">
        <f t="shared" ref="W2434:W2497" si="344">IFERROR(S2434/R2434,0)</f>
        <v>1.8518518518518517E-2</v>
      </c>
      <c r="X2434">
        <v>24</v>
      </c>
      <c r="Y2434" s="4">
        <v>0</v>
      </c>
      <c r="Z2434" s="4">
        <v>0.7</v>
      </c>
      <c r="AA2434" s="5">
        <v>55947.3</v>
      </c>
      <c r="AB2434" s="5">
        <f t="shared" ref="AB2434:AB2497" si="345">ROUND(U2434*AA2434,2)</f>
        <v>2741417.7</v>
      </c>
      <c r="AC2434" s="5">
        <v>33838.879999999997</v>
      </c>
      <c r="AD2434" s="5">
        <f t="shared" ref="AD2434:AD2497" si="346">ROUND(R2434*AC2434,2)</f>
        <v>1827299.52</v>
      </c>
      <c r="AE2434" s="5">
        <v>115402.36</v>
      </c>
      <c r="AF2434" s="5">
        <v>32606.16</v>
      </c>
      <c r="AG2434" s="5">
        <v>8642.0300000000007</v>
      </c>
      <c r="AH2434" s="5">
        <v>1015</v>
      </c>
      <c r="AI2434" s="5">
        <v>5069.3900000000003</v>
      </c>
      <c r="AJ2434">
        <v>0</v>
      </c>
      <c r="AK2434" s="5">
        <v>0</v>
      </c>
      <c r="AL2434" s="5">
        <v>4245.4399999999996</v>
      </c>
      <c r="AM2434" s="5">
        <v>33272.959999999999</v>
      </c>
      <c r="AN2434">
        <v>4</v>
      </c>
      <c r="AO2434">
        <v>4</v>
      </c>
      <c r="AP2434" t="str">
        <f t="shared" ref="AP2434:AP2497" si="347">IF(AO2434&lt;=AN2434,"Yes","No")</f>
        <v>Yes</v>
      </c>
      <c r="AQ2434">
        <v>1</v>
      </c>
      <c r="AR2434" s="5">
        <f t="shared" ref="AR2434:AR2497" si="348">ROUND(SUM(AD2434:AI2434)+SUM(AK2434:AM2434),2)</f>
        <v>2027552.86</v>
      </c>
      <c r="AS2434" s="5">
        <f t="shared" ref="AS2434:AS2497" si="349">ROUND(AB2434-AR2434,2)</f>
        <v>713864.84</v>
      </c>
      <c r="AT2434" t="s">
        <v>59</v>
      </c>
      <c r="AU2434" t="s">
        <v>6164</v>
      </c>
      <c r="AV2434" t="s">
        <v>6165</v>
      </c>
      <c r="AW2434" t="s">
        <v>6166</v>
      </c>
      <c r="AX2434" t="s">
        <v>6184</v>
      </c>
      <c r="AY2434">
        <v>53</v>
      </c>
      <c r="AZ2434">
        <v>0</v>
      </c>
      <c r="BA2434">
        <v>30</v>
      </c>
      <c r="BB2434" t="s">
        <v>6180</v>
      </c>
      <c r="BC2434">
        <v>0</v>
      </c>
      <c r="BD2434">
        <v>0</v>
      </c>
      <c r="BE2434" t="s">
        <v>6169</v>
      </c>
      <c r="BF2434" t="s">
        <v>6170</v>
      </c>
      <c r="BG2434">
        <v>1</v>
      </c>
      <c r="BH2434" t="s">
        <v>6186</v>
      </c>
      <c r="BI2434">
        <v>42</v>
      </c>
      <c r="BJ2434" t="s">
        <v>6172</v>
      </c>
      <c r="BK2434">
        <v>0</v>
      </c>
      <c r="BL2434">
        <v>64</v>
      </c>
      <c r="BM2434" s="3">
        <f t="shared" ref="BM2434:BM2497" si="350">IFERROR(R2434/BL2434,0)</f>
        <v>0.84375</v>
      </c>
    </row>
    <row r="2435" spans="1:65">
      <c r="A2435" t="s">
        <v>2568</v>
      </c>
      <c r="B2435" s="2">
        <v>45804</v>
      </c>
      <c r="C2435" t="s">
        <v>1632</v>
      </c>
      <c r="D2435" t="s">
        <v>2135</v>
      </c>
      <c r="E2435">
        <v>5</v>
      </c>
      <c r="F2435" t="s">
        <v>49</v>
      </c>
      <c r="G2435" t="s">
        <v>50</v>
      </c>
      <c r="H2435" t="s">
        <v>89</v>
      </c>
      <c r="I2435" t="s">
        <v>74</v>
      </c>
      <c r="J2435" t="s">
        <v>53</v>
      </c>
      <c r="K2435" t="s">
        <v>66</v>
      </c>
      <c r="L2435" t="s">
        <v>55</v>
      </c>
      <c r="M2435" t="s">
        <v>56</v>
      </c>
      <c r="N2435" t="s">
        <v>109</v>
      </c>
      <c r="O2435" t="s">
        <v>82</v>
      </c>
      <c r="P2435">
        <v>88</v>
      </c>
      <c r="Q2435">
        <v>93</v>
      </c>
      <c r="R2435">
        <v>90</v>
      </c>
      <c r="S2435">
        <v>2</v>
      </c>
      <c r="T2435">
        <f t="shared" si="342"/>
        <v>88</v>
      </c>
      <c r="U2435">
        <v>86</v>
      </c>
      <c r="V2435">
        <f t="shared" si="343"/>
        <v>2</v>
      </c>
      <c r="W2435" s="3">
        <f t="shared" si="344"/>
        <v>2.2222222222222223E-2</v>
      </c>
      <c r="X2435">
        <v>22</v>
      </c>
      <c r="Y2435" s="4">
        <v>0</v>
      </c>
      <c r="Z2435" s="4">
        <v>1.1000000000000001</v>
      </c>
      <c r="AA2435" s="5">
        <v>30156.52</v>
      </c>
      <c r="AB2435" s="5">
        <f t="shared" si="345"/>
        <v>2593460.7200000002</v>
      </c>
      <c r="AC2435" s="5">
        <v>23419.360000000001</v>
      </c>
      <c r="AD2435" s="5">
        <f t="shared" si="346"/>
        <v>2107742.4</v>
      </c>
      <c r="AE2435" s="5">
        <v>151345.92000000001</v>
      </c>
      <c r="AF2435" s="5">
        <v>41384.120000000003</v>
      </c>
      <c r="AG2435" s="5">
        <v>8990.0499999999993</v>
      </c>
      <c r="AH2435" s="5">
        <v>1595</v>
      </c>
      <c r="AI2435" s="5">
        <v>7111.11</v>
      </c>
      <c r="AJ2435">
        <v>0</v>
      </c>
      <c r="AK2435" s="5">
        <v>0</v>
      </c>
      <c r="AL2435" s="5">
        <v>33206.33</v>
      </c>
      <c r="AM2435" s="5">
        <v>161568.56</v>
      </c>
      <c r="AN2435">
        <v>8</v>
      </c>
      <c r="AO2435">
        <v>10</v>
      </c>
      <c r="AP2435" t="str">
        <f t="shared" si="347"/>
        <v>No</v>
      </c>
      <c r="AQ2435">
        <v>3</v>
      </c>
      <c r="AR2435" s="5">
        <f t="shared" si="348"/>
        <v>2512943.4900000002</v>
      </c>
      <c r="AS2435" s="5">
        <f t="shared" si="349"/>
        <v>80517.23</v>
      </c>
      <c r="AT2435" t="s">
        <v>59</v>
      </c>
      <c r="AU2435" t="s">
        <v>6164</v>
      </c>
      <c r="AV2435" t="s">
        <v>6165</v>
      </c>
      <c r="AW2435" t="s">
        <v>6166</v>
      </c>
      <c r="AX2435" t="s">
        <v>6167</v>
      </c>
      <c r="AY2435">
        <v>94</v>
      </c>
      <c r="AZ2435">
        <v>4</v>
      </c>
      <c r="BA2435">
        <v>14</v>
      </c>
      <c r="BB2435" t="s">
        <v>6185</v>
      </c>
      <c r="BC2435">
        <v>0</v>
      </c>
      <c r="BD2435">
        <v>2</v>
      </c>
      <c r="BE2435" t="s">
        <v>6188</v>
      </c>
      <c r="BF2435" t="s">
        <v>6170</v>
      </c>
      <c r="BG2435">
        <v>0</v>
      </c>
      <c r="BH2435" t="s">
        <v>6171</v>
      </c>
      <c r="BI2435">
        <v>50</v>
      </c>
      <c r="BJ2435" t="s">
        <v>6172</v>
      </c>
      <c r="BK2435">
        <v>0</v>
      </c>
      <c r="BL2435">
        <v>98</v>
      </c>
      <c r="BM2435" s="3">
        <f t="shared" si="350"/>
        <v>0.91836734693877553</v>
      </c>
    </row>
    <row r="2436" spans="1:65">
      <c r="A2436" t="s">
        <v>2569</v>
      </c>
      <c r="B2436" s="2">
        <v>45804</v>
      </c>
      <c r="C2436" t="s">
        <v>1632</v>
      </c>
      <c r="D2436" t="s">
        <v>2135</v>
      </c>
      <c r="E2436">
        <v>5</v>
      </c>
      <c r="F2436" t="s">
        <v>61</v>
      </c>
      <c r="G2436" t="s">
        <v>79</v>
      </c>
      <c r="H2436" t="s">
        <v>123</v>
      </c>
      <c r="I2436" t="s">
        <v>52</v>
      </c>
      <c r="J2436" t="s">
        <v>65</v>
      </c>
      <c r="K2436" t="s">
        <v>75</v>
      </c>
      <c r="L2436" t="s">
        <v>87</v>
      </c>
      <c r="M2436" t="s">
        <v>56</v>
      </c>
      <c r="N2436" t="s">
        <v>69</v>
      </c>
      <c r="O2436" t="s">
        <v>58</v>
      </c>
      <c r="P2436">
        <v>55</v>
      </c>
      <c r="Q2436">
        <v>59</v>
      </c>
      <c r="R2436">
        <v>59</v>
      </c>
      <c r="S2436">
        <v>1</v>
      </c>
      <c r="T2436">
        <f t="shared" si="342"/>
        <v>58</v>
      </c>
      <c r="U2436">
        <v>52</v>
      </c>
      <c r="V2436">
        <f t="shared" si="343"/>
        <v>6</v>
      </c>
      <c r="W2436" s="3">
        <f t="shared" si="344"/>
        <v>1.6949152542372881E-2</v>
      </c>
      <c r="X2436">
        <v>18</v>
      </c>
      <c r="Y2436" s="4">
        <v>9.1999999999999993</v>
      </c>
      <c r="Z2436" s="4">
        <v>2.2000000000000002</v>
      </c>
      <c r="AA2436" s="5">
        <v>52534.16</v>
      </c>
      <c r="AB2436" s="5">
        <f t="shared" si="345"/>
        <v>2731776.32</v>
      </c>
      <c r="AC2436" s="5">
        <v>35750.74</v>
      </c>
      <c r="AD2436" s="5">
        <f t="shared" si="346"/>
        <v>2109293.66</v>
      </c>
      <c r="AE2436" s="5">
        <v>137585.66</v>
      </c>
      <c r="AF2436" s="5">
        <v>35428.449999999997</v>
      </c>
      <c r="AG2436" s="5">
        <v>8453.75</v>
      </c>
      <c r="AH2436" s="5">
        <v>3190</v>
      </c>
      <c r="AI2436" s="5">
        <v>5120.75</v>
      </c>
      <c r="AJ2436">
        <v>0</v>
      </c>
      <c r="AK2436" s="5">
        <v>0</v>
      </c>
      <c r="AL2436" s="5">
        <v>5579.39</v>
      </c>
      <c r="AM2436" s="5">
        <v>34514.629999999997</v>
      </c>
      <c r="AN2436">
        <v>4</v>
      </c>
      <c r="AO2436">
        <v>4</v>
      </c>
      <c r="AP2436" t="str">
        <f t="shared" si="347"/>
        <v>Yes</v>
      </c>
      <c r="AQ2436">
        <v>1</v>
      </c>
      <c r="AR2436" s="5">
        <f t="shared" si="348"/>
        <v>2339166.29</v>
      </c>
      <c r="AS2436" s="5">
        <f t="shared" si="349"/>
        <v>392610.03</v>
      </c>
      <c r="AT2436" t="s">
        <v>59</v>
      </c>
      <c r="AU2436" t="s">
        <v>6164</v>
      </c>
      <c r="AV2436" t="s">
        <v>6165</v>
      </c>
      <c r="AW2436" t="s">
        <v>6166</v>
      </c>
      <c r="AX2436" t="s">
        <v>6177</v>
      </c>
      <c r="AY2436">
        <v>56</v>
      </c>
      <c r="AZ2436">
        <v>0</v>
      </c>
      <c r="BA2436">
        <v>38</v>
      </c>
      <c r="BB2436" t="s">
        <v>6180</v>
      </c>
      <c r="BC2436">
        <v>0</v>
      </c>
      <c r="BD2436">
        <v>0</v>
      </c>
      <c r="BE2436" t="s">
        <v>6169</v>
      </c>
      <c r="BF2436" t="s">
        <v>6170</v>
      </c>
      <c r="BG2436">
        <v>0</v>
      </c>
      <c r="BH2436" t="s">
        <v>6171</v>
      </c>
      <c r="BI2436">
        <v>17</v>
      </c>
      <c r="BJ2436" t="s">
        <v>6172</v>
      </c>
      <c r="BK2436">
        <v>0</v>
      </c>
      <c r="BL2436">
        <v>63</v>
      </c>
      <c r="BM2436" s="3">
        <f t="shared" si="350"/>
        <v>0.93650793650793651</v>
      </c>
    </row>
    <row r="2437" spans="1:65">
      <c r="A2437" t="s">
        <v>2570</v>
      </c>
      <c r="B2437" s="2">
        <v>45804</v>
      </c>
      <c r="C2437" t="s">
        <v>1632</v>
      </c>
      <c r="D2437" t="s">
        <v>2135</v>
      </c>
      <c r="E2437">
        <v>5</v>
      </c>
      <c r="F2437" t="s">
        <v>61</v>
      </c>
      <c r="G2437" t="s">
        <v>62</v>
      </c>
      <c r="H2437" t="s">
        <v>63</v>
      </c>
      <c r="I2437" t="s">
        <v>74</v>
      </c>
      <c r="J2437" t="s">
        <v>53</v>
      </c>
      <c r="K2437" t="s">
        <v>54</v>
      </c>
      <c r="L2437" t="s">
        <v>92</v>
      </c>
      <c r="M2437" t="s">
        <v>56</v>
      </c>
      <c r="N2437" t="s">
        <v>69</v>
      </c>
      <c r="O2437" t="s">
        <v>120</v>
      </c>
      <c r="P2437">
        <v>66</v>
      </c>
      <c r="Q2437">
        <v>67</v>
      </c>
      <c r="R2437">
        <v>65</v>
      </c>
      <c r="S2437">
        <v>1</v>
      </c>
      <c r="T2437">
        <f t="shared" si="342"/>
        <v>64</v>
      </c>
      <c r="U2437">
        <v>64</v>
      </c>
      <c r="V2437">
        <f t="shared" si="343"/>
        <v>0</v>
      </c>
      <c r="W2437" s="3">
        <f t="shared" si="344"/>
        <v>1.5384615384615385E-2</v>
      </c>
      <c r="X2437">
        <v>35</v>
      </c>
      <c r="Y2437" s="4">
        <v>5.4</v>
      </c>
      <c r="Z2437" s="4">
        <v>1.7</v>
      </c>
      <c r="AA2437" s="5">
        <v>39059.300000000003</v>
      </c>
      <c r="AB2437" s="5">
        <f t="shared" si="345"/>
        <v>2499795.2000000002</v>
      </c>
      <c r="AC2437" s="5">
        <v>23906.560000000001</v>
      </c>
      <c r="AD2437" s="5">
        <f t="shared" si="346"/>
        <v>1553926.4</v>
      </c>
      <c r="AE2437" s="5">
        <v>111704.23</v>
      </c>
      <c r="AF2437" s="5">
        <v>29481.759999999998</v>
      </c>
      <c r="AG2437" s="5">
        <v>10940.6</v>
      </c>
      <c r="AH2437" s="5">
        <v>2465</v>
      </c>
      <c r="AI2437" s="5">
        <v>3525.42</v>
      </c>
      <c r="AJ2437">
        <v>0</v>
      </c>
      <c r="AK2437" s="5">
        <v>0</v>
      </c>
      <c r="AL2437" s="5">
        <v>0</v>
      </c>
      <c r="AM2437" s="5">
        <v>42935.360000000001</v>
      </c>
      <c r="AN2437">
        <v>4</v>
      </c>
      <c r="AO2437">
        <v>4</v>
      </c>
      <c r="AP2437" t="str">
        <f t="shared" si="347"/>
        <v>Yes</v>
      </c>
      <c r="AQ2437">
        <v>1</v>
      </c>
      <c r="AR2437" s="5">
        <f t="shared" si="348"/>
        <v>1754978.77</v>
      </c>
      <c r="AS2437" s="5">
        <f t="shared" si="349"/>
        <v>744816.43</v>
      </c>
      <c r="AT2437" t="s">
        <v>59</v>
      </c>
      <c r="AU2437" t="s">
        <v>6164</v>
      </c>
      <c r="AV2437" t="s">
        <v>6165</v>
      </c>
      <c r="AW2437" t="s">
        <v>6166</v>
      </c>
      <c r="AX2437" t="s">
        <v>6167</v>
      </c>
      <c r="AY2437">
        <v>69</v>
      </c>
      <c r="AZ2437">
        <v>1</v>
      </c>
      <c r="BA2437">
        <v>0</v>
      </c>
      <c r="BB2437" t="s">
        <v>6168</v>
      </c>
      <c r="BC2437">
        <v>0</v>
      </c>
      <c r="BD2437">
        <v>0</v>
      </c>
      <c r="BE2437" t="s">
        <v>6169</v>
      </c>
      <c r="BF2437" t="s">
        <v>6170</v>
      </c>
      <c r="BG2437">
        <v>0</v>
      </c>
      <c r="BH2437" t="s">
        <v>6171</v>
      </c>
      <c r="BI2437">
        <v>54</v>
      </c>
      <c r="BJ2437" t="s">
        <v>6187</v>
      </c>
      <c r="BK2437">
        <v>0</v>
      </c>
      <c r="BL2437">
        <v>77</v>
      </c>
      <c r="BM2437" s="3">
        <f t="shared" si="350"/>
        <v>0.8441558441558441</v>
      </c>
    </row>
    <row r="2438" spans="1:65">
      <c r="A2438" t="s">
        <v>2571</v>
      </c>
      <c r="B2438" s="2">
        <v>45804</v>
      </c>
      <c r="C2438" t="s">
        <v>1632</v>
      </c>
      <c r="D2438" t="s">
        <v>2135</v>
      </c>
      <c r="E2438">
        <v>5</v>
      </c>
      <c r="F2438" t="s">
        <v>61</v>
      </c>
      <c r="G2438" t="s">
        <v>62</v>
      </c>
      <c r="H2438" t="s">
        <v>96</v>
      </c>
      <c r="I2438" t="s">
        <v>64</v>
      </c>
      <c r="J2438" t="s">
        <v>81</v>
      </c>
      <c r="K2438" t="s">
        <v>75</v>
      </c>
      <c r="L2438" t="s">
        <v>67</v>
      </c>
      <c r="M2438" t="s">
        <v>56</v>
      </c>
      <c r="N2438" t="s">
        <v>94</v>
      </c>
      <c r="O2438" t="s">
        <v>120</v>
      </c>
      <c r="P2438">
        <v>41</v>
      </c>
      <c r="Q2438">
        <v>44</v>
      </c>
      <c r="R2438">
        <v>44</v>
      </c>
      <c r="S2438">
        <v>1</v>
      </c>
      <c r="T2438">
        <f t="shared" si="342"/>
        <v>43</v>
      </c>
      <c r="U2438">
        <v>41</v>
      </c>
      <c r="V2438">
        <f t="shared" si="343"/>
        <v>2</v>
      </c>
      <c r="W2438" s="3">
        <f t="shared" si="344"/>
        <v>2.2727272727272728E-2</v>
      </c>
      <c r="X2438">
        <v>22</v>
      </c>
      <c r="Y2438" s="4">
        <v>4.3</v>
      </c>
      <c r="Z2438" s="4">
        <v>2</v>
      </c>
      <c r="AA2438" s="5">
        <v>77797.83</v>
      </c>
      <c r="AB2438" s="5">
        <f t="shared" si="345"/>
        <v>3189711.03</v>
      </c>
      <c r="AC2438" s="5">
        <v>51380.9</v>
      </c>
      <c r="AD2438" s="5">
        <f t="shared" si="346"/>
        <v>2260759.6</v>
      </c>
      <c r="AE2438" s="5">
        <v>131076.89000000001</v>
      </c>
      <c r="AF2438" s="5">
        <v>37930.26</v>
      </c>
      <c r="AG2438" s="5">
        <v>8758.08</v>
      </c>
      <c r="AH2438" s="5">
        <v>2900</v>
      </c>
      <c r="AI2438" s="5">
        <v>7480</v>
      </c>
      <c r="AJ2438">
        <v>0</v>
      </c>
      <c r="AK2438" s="5">
        <v>0</v>
      </c>
      <c r="AL2438" s="5">
        <v>3167.8</v>
      </c>
      <c r="AM2438" s="5">
        <v>24892.93</v>
      </c>
      <c r="AN2438">
        <v>4</v>
      </c>
      <c r="AO2438">
        <v>4</v>
      </c>
      <c r="AP2438" t="str">
        <f t="shared" si="347"/>
        <v>Yes</v>
      </c>
      <c r="AQ2438">
        <v>1</v>
      </c>
      <c r="AR2438" s="5">
        <f t="shared" si="348"/>
        <v>2476965.56</v>
      </c>
      <c r="AS2438" s="5">
        <f t="shared" si="349"/>
        <v>712745.47</v>
      </c>
      <c r="AT2438" t="s">
        <v>59</v>
      </c>
      <c r="AU2438" t="s">
        <v>6164</v>
      </c>
      <c r="AV2438" t="s">
        <v>6165</v>
      </c>
      <c r="AW2438" t="s">
        <v>6166</v>
      </c>
      <c r="AX2438" t="s">
        <v>6184</v>
      </c>
      <c r="AY2438">
        <v>41</v>
      </c>
      <c r="AZ2438">
        <v>0</v>
      </c>
      <c r="BA2438">
        <v>17</v>
      </c>
      <c r="BB2438" t="s">
        <v>6180</v>
      </c>
      <c r="BC2438">
        <v>0</v>
      </c>
      <c r="BD2438">
        <v>0</v>
      </c>
      <c r="BE2438" t="s">
        <v>6169</v>
      </c>
      <c r="BF2438" t="s">
        <v>6170</v>
      </c>
      <c r="BG2438">
        <v>1</v>
      </c>
      <c r="BH2438" t="s">
        <v>6179</v>
      </c>
      <c r="BI2438">
        <v>39</v>
      </c>
      <c r="BJ2438" t="s">
        <v>6172</v>
      </c>
      <c r="BK2438">
        <v>0</v>
      </c>
      <c r="BL2438">
        <v>50</v>
      </c>
      <c r="BM2438" s="3">
        <f t="shared" si="350"/>
        <v>0.88</v>
      </c>
    </row>
    <row r="2439" spans="1:65">
      <c r="A2439" t="s">
        <v>2572</v>
      </c>
      <c r="B2439" s="2">
        <v>45804</v>
      </c>
      <c r="C2439" t="s">
        <v>1632</v>
      </c>
      <c r="D2439" t="s">
        <v>2135</v>
      </c>
      <c r="E2439">
        <v>5</v>
      </c>
      <c r="F2439" t="s">
        <v>72</v>
      </c>
      <c r="G2439" t="s">
        <v>50</v>
      </c>
      <c r="H2439" t="s">
        <v>73</v>
      </c>
      <c r="I2439" t="s">
        <v>64</v>
      </c>
      <c r="J2439" t="s">
        <v>53</v>
      </c>
      <c r="K2439" t="s">
        <v>54</v>
      </c>
      <c r="L2439" t="s">
        <v>87</v>
      </c>
      <c r="M2439" t="s">
        <v>56</v>
      </c>
      <c r="N2439" t="s">
        <v>109</v>
      </c>
      <c r="O2439" t="s">
        <v>70</v>
      </c>
      <c r="P2439">
        <v>76</v>
      </c>
      <c r="Q2439">
        <v>78</v>
      </c>
      <c r="R2439">
        <v>78</v>
      </c>
      <c r="S2439">
        <v>1</v>
      </c>
      <c r="T2439">
        <f t="shared" si="342"/>
        <v>77</v>
      </c>
      <c r="U2439">
        <v>73</v>
      </c>
      <c r="V2439">
        <f t="shared" si="343"/>
        <v>4</v>
      </c>
      <c r="W2439" s="3">
        <f t="shared" si="344"/>
        <v>1.282051282051282E-2</v>
      </c>
      <c r="X2439">
        <v>19</v>
      </c>
      <c r="Y2439" s="4">
        <v>4.2</v>
      </c>
      <c r="Z2439" s="4">
        <v>1.7</v>
      </c>
      <c r="AA2439" s="5">
        <v>38675.08</v>
      </c>
      <c r="AB2439" s="5">
        <f t="shared" si="345"/>
        <v>2823280.84</v>
      </c>
      <c r="AC2439" s="5">
        <v>24250.3</v>
      </c>
      <c r="AD2439" s="5">
        <f t="shared" si="346"/>
        <v>1891523.4</v>
      </c>
      <c r="AE2439" s="5">
        <v>127497.78</v>
      </c>
      <c r="AF2439" s="5">
        <v>33191.81</v>
      </c>
      <c r="AG2439" s="5">
        <v>8283.11</v>
      </c>
      <c r="AH2439" s="5">
        <v>2465</v>
      </c>
      <c r="AI2439" s="5">
        <v>3515.49</v>
      </c>
      <c r="AJ2439">
        <v>0</v>
      </c>
      <c r="AK2439" s="5">
        <v>0</v>
      </c>
      <c r="AL2439" s="5">
        <v>2884.71</v>
      </c>
      <c r="AM2439" s="5">
        <v>103433.05</v>
      </c>
      <c r="AN2439">
        <v>8</v>
      </c>
      <c r="AO2439">
        <v>8</v>
      </c>
      <c r="AP2439" t="str">
        <f t="shared" si="347"/>
        <v>Yes</v>
      </c>
      <c r="AQ2439">
        <v>1</v>
      </c>
      <c r="AR2439" s="5">
        <f t="shared" si="348"/>
        <v>2172794.35</v>
      </c>
      <c r="AS2439" s="5">
        <f t="shared" si="349"/>
        <v>650486.49</v>
      </c>
      <c r="AT2439" t="s">
        <v>59</v>
      </c>
      <c r="AU2439" t="s">
        <v>6164</v>
      </c>
      <c r="AV2439" t="s">
        <v>6165</v>
      </c>
      <c r="AW2439" t="s">
        <v>6166</v>
      </c>
      <c r="AX2439" t="s">
        <v>6184</v>
      </c>
      <c r="AY2439">
        <v>77</v>
      </c>
      <c r="AZ2439">
        <v>0</v>
      </c>
      <c r="BA2439">
        <v>28</v>
      </c>
      <c r="BB2439" t="s">
        <v>6180</v>
      </c>
      <c r="BC2439">
        <v>0</v>
      </c>
      <c r="BD2439">
        <v>0</v>
      </c>
      <c r="BE2439" t="s">
        <v>6169</v>
      </c>
      <c r="BF2439" t="s">
        <v>6170</v>
      </c>
      <c r="BG2439">
        <v>0</v>
      </c>
      <c r="BH2439" t="s">
        <v>6171</v>
      </c>
      <c r="BI2439">
        <v>9</v>
      </c>
      <c r="BJ2439" t="s">
        <v>6172</v>
      </c>
      <c r="BK2439">
        <v>0</v>
      </c>
      <c r="BL2439">
        <v>81</v>
      </c>
      <c r="BM2439" s="3">
        <f t="shared" si="350"/>
        <v>0.96296296296296291</v>
      </c>
    </row>
    <row r="2440" spans="1:65">
      <c r="A2440" t="s">
        <v>2573</v>
      </c>
      <c r="B2440" s="2">
        <v>45804</v>
      </c>
      <c r="C2440" t="s">
        <v>1632</v>
      </c>
      <c r="D2440" t="s">
        <v>2135</v>
      </c>
      <c r="E2440">
        <v>5</v>
      </c>
      <c r="F2440" t="s">
        <v>78</v>
      </c>
      <c r="G2440" t="s">
        <v>50</v>
      </c>
      <c r="H2440" t="s">
        <v>185</v>
      </c>
      <c r="I2440" t="s">
        <v>74</v>
      </c>
      <c r="J2440" t="s">
        <v>53</v>
      </c>
      <c r="K2440" t="s">
        <v>66</v>
      </c>
      <c r="L2440" t="s">
        <v>92</v>
      </c>
      <c r="M2440" t="s">
        <v>56</v>
      </c>
      <c r="N2440" t="s">
        <v>76</v>
      </c>
      <c r="O2440" t="s">
        <v>58</v>
      </c>
      <c r="P2440">
        <v>87</v>
      </c>
      <c r="Q2440">
        <v>91</v>
      </c>
      <c r="R2440">
        <v>90</v>
      </c>
      <c r="S2440">
        <v>2</v>
      </c>
      <c r="T2440">
        <f t="shared" si="342"/>
        <v>88</v>
      </c>
      <c r="U2440">
        <v>86</v>
      </c>
      <c r="V2440">
        <f t="shared" si="343"/>
        <v>2</v>
      </c>
      <c r="W2440" s="3">
        <f t="shared" si="344"/>
        <v>2.2222222222222223E-2</v>
      </c>
      <c r="X2440">
        <v>9</v>
      </c>
      <c r="Y2440" s="4">
        <v>3.5</v>
      </c>
      <c r="Z2440" s="4">
        <v>1.9</v>
      </c>
      <c r="AA2440" s="5">
        <v>30597.7</v>
      </c>
      <c r="AB2440" s="5">
        <f t="shared" si="345"/>
        <v>2631402.2000000002</v>
      </c>
      <c r="AC2440" s="5">
        <v>23828.639999999999</v>
      </c>
      <c r="AD2440" s="5">
        <f t="shared" si="346"/>
        <v>2144577.6</v>
      </c>
      <c r="AE2440" s="5">
        <v>153895.64000000001</v>
      </c>
      <c r="AF2440" s="5">
        <v>42253.58</v>
      </c>
      <c r="AG2440" s="5">
        <v>7506.51</v>
      </c>
      <c r="AH2440" s="5">
        <v>2755</v>
      </c>
      <c r="AI2440" s="5">
        <v>7111.11</v>
      </c>
      <c r="AJ2440">
        <v>0</v>
      </c>
      <c r="AK2440" s="5">
        <v>0</v>
      </c>
      <c r="AL2440" s="5">
        <v>33212.53</v>
      </c>
      <c r="AM2440" s="5">
        <v>90563.05</v>
      </c>
      <c r="AN2440">
        <v>4</v>
      </c>
      <c r="AO2440">
        <v>3</v>
      </c>
      <c r="AP2440" t="str">
        <f t="shared" si="347"/>
        <v>Yes</v>
      </c>
      <c r="AQ2440">
        <v>1</v>
      </c>
      <c r="AR2440" s="5">
        <f t="shared" si="348"/>
        <v>2481875.02</v>
      </c>
      <c r="AS2440" s="5">
        <f t="shared" si="349"/>
        <v>149527.18</v>
      </c>
      <c r="AT2440" t="s">
        <v>59</v>
      </c>
      <c r="AU2440" t="s">
        <v>6164</v>
      </c>
      <c r="AV2440" t="s">
        <v>6165</v>
      </c>
      <c r="AW2440" t="s">
        <v>6166</v>
      </c>
      <c r="AX2440" t="s">
        <v>6167</v>
      </c>
      <c r="AY2440">
        <v>91</v>
      </c>
      <c r="AZ2440">
        <v>4</v>
      </c>
      <c r="BA2440">
        <v>14</v>
      </c>
      <c r="BB2440" t="s">
        <v>6185</v>
      </c>
      <c r="BC2440">
        <v>0</v>
      </c>
      <c r="BD2440">
        <v>0</v>
      </c>
      <c r="BE2440" t="s">
        <v>6169</v>
      </c>
      <c r="BF2440" t="s">
        <v>6170</v>
      </c>
      <c r="BG2440">
        <v>0</v>
      </c>
      <c r="BH2440" t="s">
        <v>6171</v>
      </c>
      <c r="BI2440">
        <v>34</v>
      </c>
      <c r="BJ2440" t="s">
        <v>6172</v>
      </c>
      <c r="BK2440">
        <v>0</v>
      </c>
      <c r="BL2440">
        <v>95</v>
      </c>
      <c r="BM2440" s="3">
        <f t="shared" si="350"/>
        <v>0.94736842105263153</v>
      </c>
    </row>
    <row r="2441" spans="1:65">
      <c r="A2441" t="s">
        <v>2574</v>
      </c>
      <c r="B2441" s="2">
        <v>45804</v>
      </c>
      <c r="C2441" t="s">
        <v>1632</v>
      </c>
      <c r="D2441" t="s">
        <v>2135</v>
      </c>
      <c r="E2441">
        <v>5</v>
      </c>
      <c r="F2441" t="s">
        <v>49</v>
      </c>
      <c r="G2441" t="s">
        <v>62</v>
      </c>
      <c r="H2441" t="s">
        <v>226</v>
      </c>
      <c r="I2441" t="s">
        <v>52</v>
      </c>
      <c r="J2441" t="s">
        <v>81</v>
      </c>
      <c r="K2441" t="s">
        <v>54</v>
      </c>
      <c r="L2441" t="s">
        <v>67</v>
      </c>
      <c r="M2441" t="s">
        <v>56</v>
      </c>
      <c r="N2441" t="s">
        <v>94</v>
      </c>
      <c r="O2441" t="s">
        <v>70</v>
      </c>
      <c r="P2441">
        <v>40</v>
      </c>
      <c r="Q2441">
        <v>41</v>
      </c>
      <c r="R2441">
        <v>41</v>
      </c>
      <c r="S2441">
        <v>1</v>
      </c>
      <c r="T2441">
        <f t="shared" si="342"/>
        <v>40</v>
      </c>
      <c r="U2441">
        <v>39</v>
      </c>
      <c r="V2441">
        <f t="shared" si="343"/>
        <v>1</v>
      </c>
      <c r="W2441" s="3">
        <f t="shared" si="344"/>
        <v>2.4390243902439025E-2</v>
      </c>
      <c r="X2441">
        <v>24</v>
      </c>
      <c r="Y2441" s="4">
        <v>3.6</v>
      </c>
      <c r="Z2441" s="4">
        <v>1.6</v>
      </c>
      <c r="AA2441" s="5">
        <v>84033.15</v>
      </c>
      <c r="AB2441" s="5">
        <f t="shared" si="345"/>
        <v>3277292.85</v>
      </c>
      <c r="AC2441" s="5">
        <v>51393.4</v>
      </c>
      <c r="AD2441" s="5">
        <f t="shared" si="346"/>
        <v>2107129.4</v>
      </c>
      <c r="AE2441" s="5">
        <v>132698.72</v>
      </c>
      <c r="AF2441" s="5">
        <v>36957.46</v>
      </c>
      <c r="AG2441" s="5">
        <v>9279.4599999999991</v>
      </c>
      <c r="AH2441" s="5">
        <v>2320</v>
      </c>
      <c r="AI2441" s="5">
        <v>7535.14</v>
      </c>
      <c r="AJ2441">
        <v>0</v>
      </c>
      <c r="AK2441" s="5">
        <v>0</v>
      </c>
      <c r="AL2441" s="5">
        <v>1678.06</v>
      </c>
      <c r="AM2441" s="5">
        <v>24803.27</v>
      </c>
      <c r="AN2441">
        <v>4</v>
      </c>
      <c r="AO2441">
        <v>3</v>
      </c>
      <c r="AP2441" t="str">
        <f t="shared" si="347"/>
        <v>Yes</v>
      </c>
      <c r="AQ2441">
        <v>0</v>
      </c>
      <c r="AR2441" s="5">
        <f t="shared" si="348"/>
        <v>2322401.5099999998</v>
      </c>
      <c r="AS2441" s="5">
        <f t="shared" si="349"/>
        <v>954891.34</v>
      </c>
      <c r="AT2441" t="s">
        <v>116</v>
      </c>
      <c r="AU2441" t="s">
        <v>6164</v>
      </c>
      <c r="AV2441" t="s">
        <v>6165</v>
      </c>
      <c r="AW2441" t="s">
        <v>6166</v>
      </c>
      <c r="AX2441" t="s">
        <v>6184</v>
      </c>
      <c r="AY2441">
        <v>42</v>
      </c>
      <c r="AZ2441">
        <v>0</v>
      </c>
      <c r="BA2441">
        <v>15</v>
      </c>
      <c r="BB2441" t="s">
        <v>6198</v>
      </c>
      <c r="BC2441">
        <v>0</v>
      </c>
      <c r="BD2441">
        <v>0</v>
      </c>
      <c r="BE2441" t="s">
        <v>6169</v>
      </c>
      <c r="BF2441" t="s">
        <v>6170</v>
      </c>
      <c r="BG2441">
        <v>1</v>
      </c>
      <c r="BH2441" t="s">
        <v>6186</v>
      </c>
      <c r="BI2441">
        <v>55</v>
      </c>
      <c r="BJ2441" t="s">
        <v>6187</v>
      </c>
      <c r="BK2441">
        <v>0</v>
      </c>
      <c r="BL2441">
        <v>46</v>
      </c>
      <c r="BM2441" s="3">
        <f t="shared" si="350"/>
        <v>0.89130434782608692</v>
      </c>
    </row>
    <row r="2442" spans="1:65">
      <c r="A2442" t="s">
        <v>2575</v>
      </c>
      <c r="B2442" s="2">
        <v>45804</v>
      </c>
      <c r="C2442" t="s">
        <v>1632</v>
      </c>
      <c r="D2442" t="s">
        <v>2135</v>
      </c>
      <c r="E2442">
        <v>5</v>
      </c>
      <c r="F2442" t="s">
        <v>61</v>
      </c>
      <c r="G2442" t="s">
        <v>79</v>
      </c>
      <c r="H2442" t="s">
        <v>98</v>
      </c>
      <c r="I2442" t="s">
        <v>52</v>
      </c>
      <c r="J2442" t="s">
        <v>53</v>
      </c>
      <c r="K2442" t="s">
        <v>54</v>
      </c>
      <c r="L2442" t="s">
        <v>87</v>
      </c>
      <c r="M2442" t="s">
        <v>56</v>
      </c>
      <c r="N2442" t="s">
        <v>94</v>
      </c>
      <c r="O2442" t="s">
        <v>70</v>
      </c>
      <c r="P2442">
        <v>66</v>
      </c>
      <c r="Q2442">
        <v>67</v>
      </c>
      <c r="R2442">
        <v>65</v>
      </c>
      <c r="S2442">
        <v>1</v>
      </c>
      <c r="T2442">
        <f t="shared" si="342"/>
        <v>64</v>
      </c>
      <c r="U2442">
        <v>64</v>
      </c>
      <c r="V2442">
        <f t="shared" si="343"/>
        <v>0</v>
      </c>
      <c r="W2442" s="3">
        <f t="shared" si="344"/>
        <v>1.5384615384615385E-2</v>
      </c>
      <c r="X2442">
        <v>32</v>
      </c>
      <c r="Y2442" s="4">
        <v>0.9</v>
      </c>
      <c r="Z2442" s="4">
        <v>0.8</v>
      </c>
      <c r="AA2442" s="5">
        <v>38375.089999999997</v>
      </c>
      <c r="AB2442" s="5">
        <f t="shared" si="345"/>
        <v>2456005.7599999998</v>
      </c>
      <c r="AC2442" s="5">
        <v>24190.68</v>
      </c>
      <c r="AD2442" s="5">
        <f t="shared" si="346"/>
        <v>1572394.2</v>
      </c>
      <c r="AE2442" s="5">
        <v>114589.81</v>
      </c>
      <c r="AF2442" s="5">
        <v>28678.66</v>
      </c>
      <c r="AG2442" s="5">
        <v>10577.7</v>
      </c>
      <c r="AH2442" s="5">
        <v>1160</v>
      </c>
      <c r="AI2442" s="5">
        <v>3525.42</v>
      </c>
      <c r="AJ2442">
        <v>0</v>
      </c>
      <c r="AK2442" s="5">
        <v>0</v>
      </c>
      <c r="AL2442" s="5">
        <v>0</v>
      </c>
      <c r="AM2442" s="5">
        <v>44274.720000000001</v>
      </c>
      <c r="AN2442">
        <v>4</v>
      </c>
      <c r="AO2442">
        <v>4</v>
      </c>
      <c r="AP2442" t="str">
        <f t="shared" si="347"/>
        <v>Yes</v>
      </c>
      <c r="AQ2442">
        <v>0</v>
      </c>
      <c r="AR2442" s="5">
        <f t="shared" si="348"/>
        <v>1775200.51</v>
      </c>
      <c r="AS2442" s="5">
        <f t="shared" si="349"/>
        <v>680805.25</v>
      </c>
      <c r="AT2442" t="s">
        <v>59</v>
      </c>
      <c r="AU2442" t="s">
        <v>6164</v>
      </c>
      <c r="AV2442" t="s">
        <v>6165</v>
      </c>
      <c r="AW2442" t="s">
        <v>6166</v>
      </c>
      <c r="AX2442" t="s">
        <v>6167</v>
      </c>
      <c r="AY2442">
        <v>68</v>
      </c>
      <c r="AZ2442">
        <v>2</v>
      </c>
      <c r="BA2442">
        <v>0</v>
      </c>
      <c r="BB2442" t="s">
        <v>6168</v>
      </c>
      <c r="BC2442">
        <v>0</v>
      </c>
      <c r="BD2442">
        <v>0</v>
      </c>
      <c r="BE2442" t="s">
        <v>6169</v>
      </c>
      <c r="BF2442" t="s">
        <v>6170</v>
      </c>
      <c r="BG2442">
        <v>1</v>
      </c>
      <c r="BH2442" t="s">
        <v>6179</v>
      </c>
      <c r="BI2442">
        <v>24</v>
      </c>
      <c r="BJ2442" t="s">
        <v>6172</v>
      </c>
      <c r="BK2442">
        <v>0</v>
      </c>
      <c r="BL2442">
        <v>77</v>
      </c>
      <c r="BM2442" s="3">
        <f t="shared" si="350"/>
        <v>0.8441558441558441</v>
      </c>
    </row>
    <row r="2443" spans="1:65">
      <c r="A2443" t="s">
        <v>2576</v>
      </c>
      <c r="B2443" s="2">
        <v>45804</v>
      </c>
      <c r="C2443" t="s">
        <v>1632</v>
      </c>
      <c r="D2443" t="s">
        <v>2135</v>
      </c>
      <c r="E2443">
        <v>5</v>
      </c>
      <c r="F2443" t="s">
        <v>49</v>
      </c>
      <c r="G2443" t="s">
        <v>62</v>
      </c>
      <c r="H2443" t="s">
        <v>141</v>
      </c>
      <c r="I2443" t="s">
        <v>52</v>
      </c>
      <c r="J2443" t="s">
        <v>53</v>
      </c>
      <c r="K2443" t="s">
        <v>66</v>
      </c>
      <c r="L2443" t="s">
        <v>92</v>
      </c>
      <c r="M2443" t="s">
        <v>68</v>
      </c>
      <c r="N2443" t="s">
        <v>76</v>
      </c>
      <c r="O2443" t="s">
        <v>120</v>
      </c>
      <c r="P2443">
        <v>79</v>
      </c>
      <c r="Q2443">
        <v>83</v>
      </c>
      <c r="R2443">
        <v>81</v>
      </c>
      <c r="S2443">
        <v>3</v>
      </c>
      <c r="T2443">
        <f t="shared" si="342"/>
        <v>78</v>
      </c>
      <c r="U2443">
        <v>78</v>
      </c>
      <c r="V2443">
        <f t="shared" si="343"/>
        <v>0</v>
      </c>
      <c r="W2443" s="3">
        <f t="shared" si="344"/>
        <v>3.7037037037037035E-2</v>
      </c>
      <c r="X2443">
        <v>26</v>
      </c>
      <c r="Y2443" s="4">
        <v>7.2</v>
      </c>
      <c r="Z2443" s="4">
        <v>2.2000000000000002</v>
      </c>
      <c r="AA2443" s="5">
        <v>30223.5</v>
      </c>
      <c r="AB2443" s="5">
        <f t="shared" si="345"/>
        <v>2357433</v>
      </c>
      <c r="AC2443" s="5">
        <v>22582.02</v>
      </c>
      <c r="AD2443" s="5">
        <f t="shared" si="346"/>
        <v>1829143.62</v>
      </c>
      <c r="AE2443" s="5">
        <v>146407.67999999999</v>
      </c>
      <c r="AF2443" s="5">
        <v>36716.559999999998</v>
      </c>
      <c r="AG2443" s="5">
        <v>9022.7999999999993</v>
      </c>
      <c r="AH2443" s="5">
        <v>3190</v>
      </c>
      <c r="AI2443" s="5">
        <v>10652.05</v>
      </c>
      <c r="AJ2443">
        <v>1</v>
      </c>
      <c r="AK2443" s="5">
        <v>8434.17</v>
      </c>
      <c r="AL2443" s="5">
        <v>31740.84</v>
      </c>
      <c r="AM2443" s="5">
        <v>82547.990000000005</v>
      </c>
      <c r="AN2443">
        <v>4</v>
      </c>
      <c r="AO2443">
        <v>3</v>
      </c>
      <c r="AP2443" t="str">
        <f t="shared" si="347"/>
        <v>Yes</v>
      </c>
      <c r="AQ2443">
        <v>2</v>
      </c>
      <c r="AR2443" s="5">
        <f t="shared" si="348"/>
        <v>2157855.71</v>
      </c>
      <c r="AS2443" s="5">
        <f t="shared" si="349"/>
        <v>199577.29</v>
      </c>
      <c r="AT2443" t="s">
        <v>59</v>
      </c>
      <c r="AU2443" t="s">
        <v>6194</v>
      </c>
      <c r="AV2443" t="s">
        <v>6195</v>
      </c>
      <c r="AW2443" t="s">
        <v>6183</v>
      </c>
      <c r="AX2443" t="s">
        <v>6167</v>
      </c>
      <c r="AY2443">
        <v>82</v>
      </c>
      <c r="AZ2443">
        <v>0</v>
      </c>
      <c r="BA2443">
        <v>0</v>
      </c>
      <c r="BB2443" t="s">
        <v>6168</v>
      </c>
      <c r="BC2443">
        <v>0</v>
      </c>
      <c r="BD2443">
        <v>0</v>
      </c>
      <c r="BE2443" t="s">
        <v>6169</v>
      </c>
      <c r="BF2443" t="s">
        <v>6170</v>
      </c>
      <c r="BG2443">
        <v>0</v>
      </c>
      <c r="BH2443" t="s">
        <v>6171</v>
      </c>
      <c r="BI2443">
        <v>55</v>
      </c>
      <c r="BJ2443" t="s">
        <v>6187</v>
      </c>
      <c r="BK2443">
        <v>0</v>
      </c>
      <c r="BL2443">
        <v>86</v>
      </c>
      <c r="BM2443" s="3">
        <f t="shared" si="350"/>
        <v>0.94186046511627908</v>
      </c>
    </row>
    <row r="2444" spans="1:65">
      <c r="A2444" t="s">
        <v>2577</v>
      </c>
      <c r="B2444" s="2">
        <v>45804</v>
      </c>
      <c r="C2444" t="s">
        <v>1632</v>
      </c>
      <c r="D2444" t="s">
        <v>2135</v>
      </c>
      <c r="E2444">
        <v>5</v>
      </c>
      <c r="F2444" t="s">
        <v>72</v>
      </c>
      <c r="G2444" t="s">
        <v>50</v>
      </c>
      <c r="H2444" t="s">
        <v>138</v>
      </c>
      <c r="I2444" t="s">
        <v>64</v>
      </c>
      <c r="J2444" t="s">
        <v>65</v>
      </c>
      <c r="K2444" t="s">
        <v>66</v>
      </c>
      <c r="L2444" t="s">
        <v>55</v>
      </c>
      <c r="M2444" t="s">
        <v>56</v>
      </c>
      <c r="N2444" t="s">
        <v>109</v>
      </c>
      <c r="O2444" t="s">
        <v>70</v>
      </c>
      <c r="P2444">
        <v>53</v>
      </c>
      <c r="Q2444">
        <v>57</v>
      </c>
      <c r="R2444">
        <v>57</v>
      </c>
      <c r="S2444">
        <v>1</v>
      </c>
      <c r="T2444">
        <f t="shared" si="342"/>
        <v>56</v>
      </c>
      <c r="U2444">
        <v>51</v>
      </c>
      <c r="V2444">
        <f t="shared" si="343"/>
        <v>5</v>
      </c>
      <c r="W2444" s="3">
        <f t="shared" si="344"/>
        <v>1.7543859649122806E-2</v>
      </c>
      <c r="X2444">
        <v>19</v>
      </c>
      <c r="Y2444" s="4">
        <v>0</v>
      </c>
      <c r="Z2444" s="4">
        <v>0.8</v>
      </c>
      <c r="AA2444" s="5">
        <v>48543.96</v>
      </c>
      <c r="AB2444" s="5">
        <f t="shared" si="345"/>
        <v>2475741.96</v>
      </c>
      <c r="AC2444" s="5">
        <v>34790.879999999997</v>
      </c>
      <c r="AD2444" s="5">
        <f t="shared" si="346"/>
        <v>1983080.16</v>
      </c>
      <c r="AE2444" s="5">
        <v>124465.52</v>
      </c>
      <c r="AF2444" s="5">
        <v>34887.18</v>
      </c>
      <c r="AG2444" s="5">
        <v>8207.02</v>
      </c>
      <c r="AH2444" s="5">
        <v>1160</v>
      </c>
      <c r="AI2444" s="5">
        <v>5042.3100000000004</v>
      </c>
      <c r="AJ2444">
        <v>0</v>
      </c>
      <c r="AK2444" s="5">
        <v>0</v>
      </c>
      <c r="AL2444" s="5">
        <v>5523.74</v>
      </c>
      <c r="AM2444" s="5">
        <v>73036.22</v>
      </c>
      <c r="AN2444">
        <v>8</v>
      </c>
      <c r="AO2444">
        <v>7</v>
      </c>
      <c r="AP2444" t="str">
        <f t="shared" si="347"/>
        <v>Yes</v>
      </c>
      <c r="AQ2444">
        <v>1</v>
      </c>
      <c r="AR2444" s="5">
        <f t="shared" si="348"/>
        <v>2235402.15</v>
      </c>
      <c r="AS2444" s="5">
        <f t="shared" si="349"/>
        <v>240339.81</v>
      </c>
      <c r="AT2444" t="s">
        <v>59</v>
      </c>
      <c r="AU2444" t="s">
        <v>6164</v>
      </c>
      <c r="AV2444" t="s">
        <v>6165</v>
      </c>
      <c r="AW2444" t="s">
        <v>6166</v>
      </c>
      <c r="AX2444" t="s">
        <v>6184</v>
      </c>
      <c r="AY2444">
        <v>56</v>
      </c>
      <c r="AZ2444">
        <v>1</v>
      </c>
      <c r="BA2444">
        <v>29</v>
      </c>
      <c r="BB2444" t="s">
        <v>6180</v>
      </c>
      <c r="BC2444">
        <v>0</v>
      </c>
      <c r="BD2444">
        <v>0</v>
      </c>
      <c r="BE2444" t="s">
        <v>6169</v>
      </c>
      <c r="BF2444" t="s">
        <v>6170</v>
      </c>
      <c r="BG2444">
        <v>0</v>
      </c>
      <c r="BH2444" t="s">
        <v>6171</v>
      </c>
      <c r="BI2444">
        <v>27</v>
      </c>
      <c r="BJ2444" t="s">
        <v>6172</v>
      </c>
      <c r="BK2444">
        <v>0</v>
      </c>
      <c r="BL2444">
        <v>62</v>
      </c>
      <c r="BM2444" s="3">
        <f t="shared" si="350"/>
        <v>0.91935483870967738</v>
      </c>
    </row>
    <row r="2445" spans="1:65">
      <c r="A2445" t="s">
        <v>2578</v>
      </c>
      <c r="B2445" s="2">
        <v>45804</v>
      </c>
      <c r="C2445" t="s">
        <v>1632</v>
      </c>
      <c r="D2445" t="s">
        <v>2135</v>
      </c>
      <c r="E2445">
        <v>5</v>
      </c>
      <c r="F2445" t="s">
        <v>72</v>
      </c>
      <c r="G2445" t="s">
        <v>50</v>
      </c>
      <c r="H2445" t="s">
        <v>73</v>
      </c>
      <c r="I2445" t="s">
        <v>64</v>
      </c>
      <c r="J2445" t="s">
        <v>81</v>
      </c>
      <c r="K2445" t="s">
        <v>66</v>
      </c>
      <c r="L2445" t="s">
        <v>67</v>
      </c>
      <c r="M2445" t="s">
        <v>56</v>
      </c>
      <c r="N2445" t="s">
        <v>76</v>
      </c>
      <c r="O2445" t="s">
        <v>58</v>
      </c>
      <c r="P2445">
        <v>40</v>
      </c>
      <c r="Q2445">
        <v>43</v>
      </c>
      <c r="R2445">
        <v>43</v>
      </c>
      <c r="S2445">
        <v>1</v>
      </c>
      <c r="T2445">
        <f t="shared" si="342"/>
        <v>42</v>
      </c>
      <c r="U2445">
        <v>39</v>
      </c>
      <c r="V2445">
        <f t="shared" si="343"/>
        <v>3</v>
      </c>
      <c r="W2445" s="3">
        <f t="shared" si="344"/>
        <v>2.3255813953488372E-2</v>
      </c>
      <c r="X2445">
        <v>13</v>
      </c>
      <c r="Y2445" s="4">
        <v>7.4</v>
      </c>
      <c r="Z2445" s="4">
        <v>1.6</v>
      </c>
      <c r="AA2445" s="5">
        <v>72494.740000000005</v>
      </c>
      <c r="AB2445" s="5">
        <f t="shared" si="345"/>
        <v>2827294.86</v>
      </c>
      <c r="AC2445" s="5">
        <v>51768.13</v>
      </c>
      <c r="AD2445" s="5">
        <f t="shared" si="346"/>
        <v>2226029.59</v>
      </c>
      <c r="AE2445" s="5">
        <v>128989.18</v>
      </c>
      <c r="AF2445" s="5">
        <v>36463.46</v>
      </c>
      <c r="AG2445" s="5">
        <v>7704.76</v>
      </c>
      <c r="AH2445" s="5">
        <v>2320</v>
      </c>
      <c r="AI2445" s="5">
        <v>7497.44</v>
      </c>
      <c r="AJ2445">
        <v>0</v>
      </c>
      <c r="AK2445" s="5">
        <v>0</v>
      </c>
      <c r="AL2445" s="5">
        <v>4975.2</v>
      </c>
      <c r="AM2445" s="5">
        <v>25837.83</v>
      </c>
      <c r="AN2445">
        <v>4</v>
      </c>
      <c r="AO2445">
        <v>3</v>
      </c>
      <c r="AP2445" t="str">
        <f t="shared" si="347"/>
        <v>Yes</v>
      </c>
      <c r="AQ2445">
        <v>1</v>
      </c>
      <c r="AR2445" s="5">
        <f t="shared" si="348"/>
        <v>2439817.46</v>
      </c>
      <c r="AS2445" s="5">
        <f t="shared" si="349"/>
        <v>387477.4</v>
      </c>
      <c r="AT2445" t="s">
        <v>59</v>
      </c>
      <c r="AU2445" t="s">
        <v>6164</v>
      </c>
      <c r="AV2445" t="s">
        <v>6165</v>
      </c>
      <c r="AW2445" t="s">
        <v>6166</v>
      </c>
      <c r="AX2445" t="s">
        <v>6184</v>
      </c>
      <c r="AY2445">
        <v>42</v>
      </c>
      <c r="AZ2445">
        <v>0</v>
      </c>
      <c r="BA2445">
        <v>26</v>
      </c>
      <c r="BB2445" t="s">
        <v>6180</v>
      </c>
      <c r="BC2445">
        <v>0</v>
      </c>
      <c r="BD2445">
        <v>0</v>
      </c>
      <c r="BE2445" t="s">
        <v>6169</v>
      </c>
      <c r="BF2445" t="s">
        <v>6170</v>
      </c>
      <c r="BG2445">
        <v>0</v>
      </c>
      <c r="BH2445" t="s">
        <v>6171</v>
      </c>
      <c r="BI2445">
        <v>34</v>
      </c>
      <c r="BJ2445" t="s">
        <v>6172</v>
      </c>
      <c r="BK2445">
        <v>0</v>
      </c>
      <c r="BL2445">
        <v>51</v>
      </c>
      <c r="BM2445" s="3">
        <f t="shared" si="350"/>
        <v>0.84313725490196079</v>
      </c>
    </row>
    <row r="2446" spans="1:65">
      <c r="A2446" t="s">
        <v>2579</v>
      </c>
      <c r="B2446" s="2">
        <v>45804</v>
      </c>
      <c r="C2446" t="s">
        <v>1632</v>
      </c>
      <c r="D2446" t="s">
        <v>2135</v>
      </c>
      <c r="E2446">
        <v>5</v>
      </c>
      <c r="F2446" t="s">
        <v>49</v>
      </c>
      <c r="G2446" t="s">
        <v>50</v>
      </c>
      <c r="H2446" t="s">
        <v>245</v>
      </c>
      <c r="I2446" t="s">
        <v>52</v>
      </c>
      <c r="J2446" t="s">
        <v>81</v>
      </c>
      <c r="K2446" t="s">
        <v>75</v>
      </c>
      <c r="L2446" t="s">
        <v>67</v>
      </c>
      <c r="M2446" t="s">
        <v>68</v>
      </c>
      <c r="N2446" t="s">
        <v>94</v>
      </c>
      <c r="O2446" t="s">
        <v>70</v>
      </c>
      <c r="P2446">
        <v>31</v>
      </c>
      <c r="Q2446">
        <v>33</v>
      </c>
      <c r="R2446">
        <v>32</v>
      </c>
      <c r="S2446">
        <v>3</v>
      </c>
      <c r="T2446">
        <f t="shared" si="342"/>
        <v>29</v>
      </c>
      <c r="U2446">
        <v>29</v>
      </c>
      <c r="V2446">
        <f t="shared" si="343"/>
        <v>0</v>
      </c>
      <c r="W2446" s="3">
        <f t="shared" si="344"/>
        <v>9.375E-2</v>
      </c>
      <c r="X2446">
        <v>25</v>
      </c>
      <c r="Y2446" s="4">
        <v>2.2000000000000002</v>
      </c>
      <c r="Z2446" s="4">
        <v>1.5</v>
      </c>
      <c r="AA2446" s="5">
        <v>77236.02</v>
      </c>
      <c r="AB2446" s="5">
        <f t="shared" si="345"/>
        <v>2239844.58</v>
      </c>
      <c r="AC2446" s="5">
        <v>49382.27</v>
      </c>
      <c r="AD2446" s="5">
        <f t="shared" si="346"/>
        <v>1580232.64</v>
      </c>
      <c r="AE2446" s="5">
        <v>102598.69</v>
      </c>
      <c r="AF2446" s="5">
        <v>28985.51</v>
      </c>
      <c r="AG2446" s="5">
        <v>35079.56</v>
      </c>
      <c r="AH2446" s="5">
        <v>2175</v>
      </c>
      <c r="AI2446" s="5">
        <v>65734.06</v>
      </c>
      <c r="AJ2446">
        <v>1</v>
      </c>
      <c r="AK2446" s="5">
        <v>22493.83</v>
      </c>
      <c r="AL2446" s="5">
        <v>0</v>
      </c>
      <c r="AM2446" s="5">
        <v>22819.22</v>
      </c>
      <c r="AN2446">
        <v>4</v>
      </c>
      <c r="AO2446">
        <v>6</v>
      </c>
      <c r="AP2446" t="str">
        <f t="shared" si="347"/>
        <v>No</v>
      </c>
      <c r="AQ2446">
        <v>2</v>
      </c>
      <c r="AR2446" s="5">
        <f t="shared" si="348"/>
        <v>1860118.51</v>
      </c>
      <c r="AS2446" s="5">
        <f t="shared" si="349"/>
        <v>379726.07</v>
      </c>
      <c r="AT2446" t="s">
        <v>1641</v>
      </c>
      <c r="AU2446" t="s">
        <v>6199</v>
      </c>
      <c r="AV2446" t="s">
        <v>6200</v>
      </c>
      <c r="AW2446" t="s">
        <v>6175</v>
      </c>
      <c r="AX2446" t="s">
        <v>6167</v>
      </c>
      <c r="AY2446">
        <v>33</v>
      </c>
      <c r="AZ2446">
        <v>0</v>
      </c>
      <c r="BA2446">
        <v>0</v>
      </c>
      <c r="BB2446" t="s">
        <v>6168</v>
      </c>
      <c r="BC2446">
        <v>0</v>
      </c>
      <c r="BD2446">
        <v>2</v>
      </c>
      <c r="BE2446" t="s">
        <v>6188</v>
      </c>
      <c r="BF2446" t="s">
        <v>6210</v>
      </c>
      <c r="BG2446">
        <v>1</v>
      </c>
      <c r="BH2446" t="s">
        <v>6186</v>
      </c>
      <c r="BI2446">
        <v>23</v>
      </c>
      <c r="BJ2446" t="s">
        <v>6172</v>
      </c>
      <c r="BK2446">
        <v>0</v>
      </c>
      <c r="BL2446">
        <v>48</v>
      </c>
      <c r="BM2446" s="3">
        <f t="shared" si="350"/>
        <v>0.66666666666666663</v>
      </c>
    </row>
    <row r="2447" spans="1:65">
      <c r="A2447" t="s">
        <v>2580</v>
      </c>
      <c r="B2447" s="2">
        <v>45804</v>
      </c>
      <c r="C2447" t="s">
        <v>1632</v>
      </c>
      <c r="D2447" t="s">
        <v>2135</v>
      </c>
      <c r="E2447">
        <v>5</v>
      </c>
      <c r="F2447" t="s">
        <v>72</v>
      </c>
      <c r="G2447" t="s">
        <v>62</v>
      </c>
      <c r="H2447" t="s">
        <v>175</v>
      </c>
      <c r="I2447" t="s">
        <v>52</v>
      </c>
      <c r="J2447" t="s">
        <v>53</v>
      </c>
      <c r="K2447" t="s">
        <v>75</v>
      </c>
      <c r="L2447" t="s">
        <v>55</v>
      </c>
      <c r="M2447" t="s">
        <v>56</v>
      </c>
      <c r="N2447" t="s">
        <v>76</v>
      </c>
      <c r="O2447" t="s">
        <v>70</v>
      </c>
      <c r="P2447">
        <v>73</v>
      </c>
      <c r="Q2447">
        <v>78</v>
      </c>
      <c r="R2447">
        <v>78</v>
      </c>
      <c r="S2447">
        <v>2</v>
      </c>
      <c r="T2447">
        <f t="shared" si="342"/>
        <v>76</v>
      </c>
      <c r="U2447">
        <v>69</v>
      </c>
      <c r="V2447">
        <f t="shared" si="343"/>
        <v>7</v>
      </c>
      <c r="W2447" s="3">
        <f t="shared" si="344"/>
        <v>2.564102564102564E-2</v>
      </c>
      <c r="X2447">
        <v>20</v>
      </c>
      <c r="Y2447" s="4">
        <v>2.9</v>
      </c>
      <c r="Z2447" s="4">
        <v>1.3</v>
      </c>
      <c r="AA2447" s="5">
        <v>36402.269999999997</v>
      </c>
      <c r="AB2447" s="5">
        <f t="shared" si="345"/>
        <v>2511756.63</v>
      </c>
      <c r="AC2447" s="5">
        <v>23695.72</v>
      </c>
      <c r="AD2447" s="5">
        <f t="shared" si="346"/>
        <v>1848266.16</v>
      </c>
      <c r="AE2447" s="5">
        <v>140666.04999999999</v>
      </c>
      <c r="AF2447" s="5">
        <v>35008.639999999999</v>
      </c>
      <c r="AG2447" s="5">
        <v>8818.92</v>
      </c>
      <c r="AH2447" s="5">
        <v>1885</v>
      </c>
      <c r="AI2447" s="5">
        <v>7030.99</v>
      </c>
      <c r="AJ2447">
        <v>0</v>
      </c>
      <c r="AK2447" s="5">
        <v>0</v>
      </c>
      <c r="AL2447" s="5">
        <v>4560.8999999999996</v>
      </c>
      <c r="AM2447" s="5">
        <v>48122.58</v>
      </c>
      <c r="AN2447">
        <v>4</v>
      </c>
      <c r="AO2447">
        <v>4</v>
      </c>
      <c r="AP2447" t="str">
        <f t="shared" si="347"/>
        <v>Yes</v>
      </c>
      <c r="AQ2447">
        <v>0</v>
      </c>
      <c r="AR2447" s="5">
        <f t="shared" si="348"/>
        <v>2094359.24</v>
      </c>
      <c r="AS2447" s="5">
        <f t="shared" si="349"/>
        <v>417397.39</v>
      </c>
      <c r="AT2447" t="s">
        <v>59</v>
      </c>
      <c r="AU2447" t="s">
        <v>6164</v>
      </c>
      <c r="AV2447" t="s">
        <v>6165</v>
      </c>
      <c r="AW2447" t="s">
        <v>6166</v>
      </c>
      <c r="AX2447" t="s">
        <v>6184</v>
      </c>
      <c r="AY2447">
        <v>76</v>
      </c>
      <c r="AZ2447">
        <v>0</v>
      </c>
      <c r="BA2447">
        <v>41</v>
      </c>
      <c r="BB2447" t="s">
        <v>6180</v>
      </c>
      <c r="BC2447">
        <v>0</v>
      </c>
      <c r="BD2447">
        <v>0</v>
      </c>
      <c r="BE2447" t="s">
        <v>6169</v>
      </c>
      <c r="BF2447" t="s">
        <v>6170</v>
      </c>
      <c r="BG2447">
        <v>0</v>
      </c>
      <c r="BH2447" t="s">
        <v>6171</v>
      </c>
      <c r="BI2447">
        <v>26</v>
      </c>
      <c r="BJ2447" t="s">
        <v>6172</v>
      </c>
      <c r="BK2447">
        <v>0</v>
      </c>
      <c r="BL2447">
        <v>84</v>
      </c>
      <c r="BM2447" s="3">
        <f t="shared" si="350"/>
        <v>0.9285714285714286</v>
      </c>
    </row>
    <row r="2448" spans="1:65">
      <c r="A2448" t="s">
        <v>2581</v>
      </c>
      <c r="B2448" s="2">
        <v>45804</v>
      </c>
      <c r="C2448" t="s">
        <v>1632</v>
      </c>
      <c r="D2448" t="s">
        <v>2135</v>
      </c>
      <c r="E2448">
        <v>5</v>
      </c>
      <c r="F2448" t="s">
        <v>78</v>
      </c>
      <c r="G2448" t="s">
        <v>79</v>
      </c>
      <c r="H2448" t="s">
        <v>80</v>
      </c>
      <c r="I2448" t="s">
        <v>64</v>
      </c>
      <c r="J2448" t="s">
        <v>81</v>
      </c>
      <c r="K2448" t="s">
        <v>75</v>
      </c>
      <c r="L2448" t="s">
        <v>87</v>
      </c>
      <c r="M2448" t="s">
        <v>56</v>
      </c>
      <c r="N2448" t="s">
        <v>69</v>
      </c>
      <c r="O2448" t="s">
        <v>70</v>
      </c>
      <c r="P2448">
        <v>34</v>
      </c>
      <c r="Q2448">
        <v>34</v>
      </c>
      <c r="R2448">
        <v>33</v>
      </c>
      <c r="S2448">
        <v>1</v>
      </c>
      <c r="T2448">
        <f t="shared" si="342"/>
        <v>32</v>
      </c>
      <c r="U2448">
        <v>32</v>
      </c>
      <c r="V2448">
        <f t="shared" si="343"/>
        <v>0</v>
      </c>
      <c r="W2448" s="3">
        <f t="shared" si="344"/>
        <v>3.0303030303030304E-2</v>
      </c>
      <c r="X2448">
        <v>32</v>
      </c>
      <c r="Y2448" s="4">
        <v>1.1000000000000001</v>
      </c>
      <c r="Z2448" s="4">
        <v>0.8</v>
      </c>
      <c r="AA2448" s="5">
        <v>78660.759999999995</v>
      </c>
      <c r="AB2448" s="5">
        <f t="shared" si="345"/>
        <v>2517144.3199999998</v>
      </c>
      <c r="AC2448" s="5">
        <v>54143.24</v>
      </c>
      <c r="AD2448" s="5">
        <f t="shared" si="346"/>
        <v>1786726.92</v>
      </c>
      <c r="AE2448" s="5">
        <v>98324.99</v>
      </c>
      <c r="AF2448" s="5">
        <v>31456.28</v>
      </c>
      <c r="AG2448" s="5">
        <v>9683.5</v>
      </c>
      <c r="AH2448" s="5">
        <v>1160</v>
      </c>
      <c r="AI2448" s="5">
        <v>7480</v>
      </c>
      <c r="AJ2448">
        <v>0</v>
      </c>
      <c r="AK2448" s="5">
        <v>0</v>
      </c>
      <c r="AL2448" s="5">
        <v>0</v>
      </c>
      <c r="AM2448" s="5">
        <v>20986.5</v>
      </c>
      <c r="AN2448">
        <v>4</v>
      </c>
      <c r="AO2448">
        <v>4</v>
      </c>
      <c r="AP2448" t="str">
        <f t="shared" si="347"/>
        <v>Yes</v>
      </c>
      <c r="AQ2448">
        <v>1</v>
      </c>
      <c r="AR2448" s="5">
        <f t="shared" si="348"/>
        <v>1955818.19</v>
      </c>
      <c r="AS2448" s="5">
        <f t="shared" si="349"/>
        <v>561326.13</v>
      </c>
      <c r="AT2448" t="s">
        <v>59</v>
      </c>
      <c r="AU2448" t="s">
        <v>6164</v>
      </c>
      <c r="AV2448" t="s">
        <v>6165</v>
      </c>
      <c r="AW2448" t="s">
        <v>6166</v>
      </c>
      <c r="AX2448" t="s">
        <v>6167</v>
      </c>
      <c r="AY2448">
        <v>36</v>
      </c>
      <c r="AZ2448">
        <v>0</v>
      </c>
      <c r="BA2448">
        <v>0</v>
      </c>
      <c r="BB2448" t="s">
        <v>6168</v>
      </c>
      <c r="BC2448">
        <v>0</v>
      </c>
      <c r="BD2448">
        <v>0</v>
      </c>
      <c r="BE2448" t="s">
        <v>6169</v>
      </c>
      <c r="BF2448" t="s">
        <v>6170</v>
      </c>
      <c r="BG2448">
        <v>0</v>
      </c>
      <c r="BH2448" t="s">
        <v>6171</v>
      </c>
      <c r="BI2448">
        <v>56</v>
      </c>
      <c r="BJ2448" t="s">
        <v>6187</v>
      </c>
      <c r="BK2448">
        <v>0</v>
      </c>
      <c r="BL2448">
        <v>46</v>
      </c>
      <c r="BM2448" s="3">
        <f t="shared" si="350"/>
        <v>0.71739130434782605</v>
      </c>
    </row>
    <row r="2449" spans="1:65">
      <c r="A2449" t="s">
        <v>2582</v>
      </c>
      <c r="B2449" s="2">
        <v>45805</v>
      </c>
      <c r="C2449" t="s">
        <v>1632</v>
      </c>
      <c r="D2449" t="s">
        <v>2135</v>
      </c>
      <c r="E2449">
        <v>5</v>
      </c>
      <c r="F2449" t="s">
        <v>78</v>
      </c>
      <c r="G2449" t="s">
        <v>62</v>
      </c>
      <c r="H2449" t="s">
        <v>91</v>
      </c>
      <c r="I2449" t="s">
        <v>74</v>
      </c>
      <c r="J2449" t="s">
        <v>53</v>
      </c>
      <c r="K2449" t="s">
        <v>54</v>
      </c>
      <c r="L2449" t="s">
        <v>92</v>
      </c>
      <c r="M2449" t="s">
        <v>56</v>
      </c>
      <c r="N2449" t="s">
        <v>109</v>
      </c>
      <c r="O2449" t="s">
        <v>58</v>
      </c>
      <c r="P2449">
        <v>69</v>
      </c>
      <c r="Q2449">
        <v>73</v>
      </c>
      <c r="R2449">
        <v>70</v>
      </c>
      <c r="S2449">
        <v>2</v>
      </c>
      <c r="T2449">
        <f t="shared" si="342"/>
        <v>68</v>
      </c>
      <c r="U2449">
        <v>67</v>
      </c>
      <c r="V2449">
        <f t="shared" si="343"/>
        <v>1</v>
      </c>
      <c r="W2449" s="3">
        <f t="shared" si="344"/>
        <v>2.8571428571428571E-2</v>
      </c>
      <c r="X2449">
        <v>37</v>
      </c>
      <c r="Y2449" s="4">
        <v>3.8</v>
      </c>
      <c r="Z2449" s="4">
        <v>2.1</v>
      </c>
      <c r="AA2449" s="5">
        <v>38998.82</v>
      </c>
      <c r="AB2449" s="5">
        <f t="shared" si="345"/>
        <v>2612920.94</v>
      </c>
      <c r="AC2449" s="5">
        <v>23941.279999999999</v>
      </c>
      <c r="AD2449" s="5">
        <f t="shared" si="346"/>
        <v>1675889.6</v>
      </c>
      <c r="AE2449" s="5">
        <v>117333.42</v>
      </c>
      <c r="AF2449" s="5">
        <v>33623.629999999997</v>
      </c>
      <c r="AG2449" s="5">
        <v>11187.31</v>
      </c>
      <c r="AH2449" s="5">
        <v>3045</v>
      </c>
      <c r="AI2449" s="5">
        <v>7111.11</v>
      </c>
      <c r="AJ2449">
        <v>0</v>
      </c>
      <c r="AK2449" s="5">
        <v>0</v>
      </c>
      <c r="AL2449" s="5">
        <v>723.11</v>
      </c>
      <c r="AM2449" s="5">
        <v>98222.77</v>
      </c>
      <c r="AN2449">
        <v>8</v>
      </c>
      <c r="AO2449">
        <v>8</v>
      </c>
      <c r="AP2449" t="str">
        <f t="shared" si="347"/>
        <v>Yes</v>
      </c>
      <c r="AQ2449">
        <v>1</v>
      </c>
      <c r="AR2449" s="5">
        <f t="shared" si="348"/>
        <v>1947135.95</v>
      </c>
      <c r="AS2449" s="5">
        <f t="shared" si="349"/>
        <v>665784.99</v>
      </c>
      <c r="AT2449" t="s">
        <v>59</v>
      </c>
      <c r="AU2449" t="s">
        <v>6164</v>
      </c>
      <c r="AV2449" t="s">
        <v>6165</v>
      </c>
      <c r="AW2449" t="s">
        <v>6166</v>
      </c>
      <c r="AX2449" t="s">
        <v>6167</v>
      </c>
      <c r="AY2449">
        <v>70</v>
      </c>
      <c r="AZ2449">
        <v>0</v>
      </c>
      <c r="BA2449">
        <v>14</v>
      </c>
      <c r="BB2449" t="s">
        <v>6198</v>
      </c>
      <c r="BC2449">
        <v>0</v>
      </c>
      <c r="BD2449">
        <v>0</v>
      </c>
      <c r="BE2449" t="s">
        <v>6169</v>
      </c>
      <c r="BF2449" t="s">
        <v>6170</v>
      </c>
      <c r="BG2449">
        <v>1</v>
      </c>
      <c r="BH2449" t="s">
        <v>6179</v>
      </c>
      <c r="BI2449">
        <v>44</v>
      </c>
      <c r="BJ2449" t="s">
        <v>6172</v>
      </c>
      <c r="BK2449">
        <v>0</v>
      </c>
      <c r="BL2449">
        <v>79</v>
      </c>
      <c r="BM2449" s="3">
        <f t="shared" si="350"/>
        <v>0.88607594936708856</v>
      </c>
    </row>
    <row r="2450" spans="1:65">
      <c r="A2450" t="s">
        <v>2583</v>
      </c>
      <c r="B2450" s="2">
        <v>45805</v>
      </c>
      <c r="C2450" t="s">
        <v>1632</v>
      </c>
      <c r="D2450" t="s">
        <v>2135</v>
      </c>
      <c r="E2450">
        <v>5</v>
      </c>
      <c r="F2450" t="s">
        <v>61</v>
      </c>
      <c r="G2450" t="s">
        <v>62</v>
      </c>
      <c r="H2450" t="s">
        <v>96</v>
      </c>
      <c r="I2450" t="s">
        <v>74</v>
      </c>
      <c r="J2450" t="s">
        <v>53</v>
      </c>
      <c r="K2450" t="s">
        <v>66</v>
      </c>
      <c r="L2450" t="s">
        <v>55</v>
      </c>
      <c r="M2450" t="s">
        <v>68</v>
      </c>
      <c r="N2450" t="s">
        <v>94</v>
      </c>
      <c r="O2450" t="s">
        <v>120</v>
      </c>
      <c r="P2450">
        <v>90</v>
      </c>
      <c r="Q2450">
        <v>98</v>
      </c>
      <c r="R2450">
        <v>97</v>
      </c>
      <c r="S2450">
        <v>3</v>
      </c>
      <c r="T2450">
        <f t="shared" si="342"/>
        <v>94</v>
      </c>
      <c r="U2450">
        <v>90</v>
      </c>
      <c r="V2450">
        <f t="shared" si="343"/>
        <v>4</v>
      </c>
      <c r="W2450" s="3">
        <f t="shared" si="344"/>
        <v>3.0927835051546393E-2</v>
      </c>
      <c r="X2450">
        <v>16</v>
      </c>
      <c r="Y2450" s="4">
        <v>4.5</v>
      </c>
      <c r="Z2450" s="4">
        <v>1.2</v>
      </c>
      <c r="AA2450" s="5">
        <v>30261.58</v>
      </c>
      <c r="AB2450" s="5">
        <f t="shared" si="345"/>
        <v>2723542.2</v>
      </c>
      <c r="AC2450" s="5">
        <v>22443.43</v>
      </c>
      <c r="AD2450" s="5">
        <f t="shared" si="346"/>
        <v>2177012.71</v>
      </c>
      <c r="AE2450" s="5">
        <v>164106.96</v>
      </c>
      <c r="AF2450" s="5">
        <v>41607.64</v>
      </c>
      <c r="AG2450" s="5">
        <v>7876.55</v>
      </c>
      <c r="AH2450" s="5">
        <v>1740</v>
      </c>
      <c r="AI2450" s="5">
        <v>10581.82</v>
      </c>
      <c r="AJ2450">
        <v>1</v>
      </c>
      <c r="AK2450" s="5">
        <v>8539.51</v>
      </c>
      <c r="AL2450" s="5">
        <v>34050.81</v>
      </c>
      <c r="AM2450" s="5">
        <v>87424.320000000007</v>
      </c>
      <c r="AN2450">
        <v>4</v>
      </c>
      <c r="AO2450">
        <v>3</v>
      </c>
      <c r="AP2450" t="str">
        <f t="shared" si="347"/>
        <v>Yes</v>
      </c>
      <c r="AQ2450">
        <v>1</v>
      </c>
      <c r="AR2450" s="5">
        <f t="shared" si="348"/>
        <v>2532940.3199999998</v>
      </c>
      <c r="AS2450" s="5">
        <f t="shared" si="349"/>
        <v>190601.88</v>
      </c>
      <c r="AT2450" t="s">
        <v>116</v>
      </c>
      <c r="AU2450" t="s">
        <v>6189</v>
      </c>
      <c r="AV2450" t="s">
        <v>6190</v>
      </c>
      <c r="AW2450" t="s">
        <v>6183</v>
      </c>
      <c r="AX2450" t="s">
        <v>6167</v>
      </c>
      <c r="AY2450">
        <v>95</v>
      </c>
      <c r="AZ2450">
        <v>2</v>
      </c>
      <c r="BA2450">
        <v>29</v>
      </c>
      <c r="BB2450" t="s">
        <v>6185</v>
      </c>
      <c r="BC2450">
        <v>0</v>
      </c>
      <c r="BD2450">
        <v>0</v>
      </c>
      <c r="BE2450" t="s">
        <v>6169</v>
      </c>
      <c r="BF2450" t="s">
        <v>6170</v>
      </c>
      <c r="BG2450">
        <v>0</v>
      </c>
      <c r="BH2450" t="s">
        <v>6171</v>
      </c>
      <c r="BI2450">
        <v>33</v>
      </c>
      <c r="BJ2450" t="s">
        <v>6172</v>
      </c>
      <c r="BK2450">
        <v>0</v>
      </c>
      <c r="BL2450">
        <v>103</v>
      </c>
      <c r="BM2450" s="3">
        <f t="shared" si="350"/>
        <v>0.94174757281553401</v>
      </c>
    </row>
    <row r="2451" spans="1:65">
      <c r="A2451" t="s">
        <v>2584</v>
      </c>
      <c r="B2451" s="2">
        <v>45805</v>
      </c>
      <c r="C2451" t="s">
        <v>1632</v>
      </c>
      <c r="D2451" t="s">
        <v>2135</v>
      </c>
      <c r="E2451">
        <v>5</v>
      </c>
      <c r="F2451" t="s">
        <v>72</v>
      </c>
      <c r="G2451" t="s">
        <v>50</v>
      </c>
      <c r="H2451" t="s">
        <v>138</v>
      </c>
      <c r="I2451" t="s">
        <v>64</v>
      </c>
      <c r="J2451" t="s">
        <v>53</v>
      </c>
      <c r="K2451" t="s">
        <v>66</v>
      </c>
      <c r="L2451" t="s">
        <v>67</v>
      </c>
      <c r="M2451" t="s">
        <v>56</v>
      </c>
      <c r="N2451" t="s">
        <v>94</v>
      </c>
      <c r="O2451" t="s">
        <v>58</v>
      </c>
      <c r="P2451">
        <v>82</v>
      </c>
      <c r="Q2451">
        <v>90</v>
      </c>
      <c r="R2451">
        <v>90</v>
      </c>
      <c r="S2451">
        <v>2</v>
      </c>
      <c r="T2451">
        <f t="shared" si="342"/>
        <v>88</v>
      </c>
      <c r="U2451">
        <v>80</v>
      </c>
      <c r="V2451">
        <f t="shared" si="343"/>
        <v>8</v>
      </c>
      <c r="W2451" s="3">
        <f t="shared" si="344"/>
        <v>2.2222222222222223E-2</v>
      </c>
      <c r="X2451">
        <v>21</v>
      </c>
      <c r="Y2451" s="4">
        <v>5.0999999999999996</v>
      </c>
      <c r="Z2451" s="4">
        <v>1.3</v>
      </c>
      <c r="AA2451" s="5">
        <v>30531.79</v>
      </c>
      <c r="AB2451" s="5">
        <f t="shared" si="345"/>
        <v>2442543.2000000002</v>
      </c>
      <c r="AC2451" s="5">
        <v>22982.42</v>
      </c>
      <c r="AD2451" s="5">
        <f t="shared" si="346"/>
        <v>2068417.8</v>
      </c>
      <c r="AE2451" s="5">
        <v>151378.39000000001</v>
      </c>
      <c r="AF2451" s="5">
        <v>39285.18</v>
      </c>
      <c r="AG2451" s="5">
        <v>9094.27</v>
      </c>
      <c r="AH2451" s="5">
        <v>1885</v>
      </c>
      <c r="AI2451" s="5">
        <v>7111.11</v>
      </c>
      <c r="AJ2451">
        <v>0</v>
      </c>
      <c r="AK2451" s="5">
        <v>0</v>
      </c>
      <c r="AL2451" s="5">
        <v>37117.72</v>
      </c>
      <c r="AM2451" s="5">
        <v>81402.12</v>
      </c>
      <c r="AN2451">
        <v>4</v>
      </c>
      <c r="AO2451">
        <v>4</v>
      </c>
      <c r="AP2451" t="str">
        <f t="shared" si="347"/>
        <v>Yes</v>
      </c>
      <c r="AQ2451">
        <v>1</v>
      </c>
      <c r="AR2451" s="5">
        <f t="shared" si="348"/>
        <v>2395691.59</v>
      </c>
      <c r="AS2451" s="5">
        <f t="shared" si="349"/>
        <v>46851.61</v>
      </c>
      <c r="AT2451" t="s">
        <v>59</v>
      </c>
      <c r="AU2451" t="s">
        <v>6164</v>
      </c>
      <c r="AV2451" t="s">
        <v>6165</v>
      </c>
      <c r="AW2451" t="s">
        <v>6166</v>
      </c>
      <c r="AX2451" t="s">
        <v>6184</v>
      </c>
      <c r="AY2451">
        <v>86</v>
      </c>
      <c r="AZ2451">
        <v>1</v>
      </c>
      <c r="BA2451">
        <v>41</v>
      </c>
      <c r="BB2451" t="s">
        <v>6180</v>
      </c>
      <c r="BC2451">
        <v>0</v>
      </c>
      <c r="BD2451">
        <v>0</v>
      </c>
      <c r="BE2451" t="s">
        <v>6169</v>
      </c>
      <c r="BF2451" t="s">
        <v>6170</v>
      </c>
      <c r="BG2451">
        <v>0</v>
      </c>
      <c r="BH2451" t="s">
        <v>6171</v>
      </c>
      <c r="BI2451">
        <v>48</v>
      </c>
      <c r="BJ2451" t="s">
        <v>6172</v>
      </c>
      <c r="BK2451">
        <v>0</v>
      </c>
      <c r="BL2451">
        <v>95</v>
      </c>
      <c r="BM2451" s="3">
        <f t="shared" si="350"/>
        <v>0.94736842105263153</v>
      </c>
    </row>
    <row r="2452" spans="1:65">
      <c r="A2452" t="s">
        <v>2585</v>
      </c>
      <c r="B2452" s="2">
        <v>45805</v>
      </c>
      <c r="C2452" t="s">
        <v>1632</v>
      </c>
      <c r="D2452" t="s">
        <v>2135</v>
      </c>
      <c r="E2452">
        <v>5</v>
      </c>
      <c r="F2452" t="s">
        <v>78</v>
      </c>
      <c r="G2452" t="s">
        <v>50</v>
      </c>
      <c r="H2452" t="s">
        <v>181</v>
      </c>
      <c r="I2452" t="s">
        <v>64</v>
      </c>
      <c r="J2452" t="s">
        <v>53</v>
      </c>
      <c r="K2452" t="s">
        <v>75</v>
      </c>
      <c r="L2452" t="s">
        <v>92</v>
      </c>
      <c r="M2452" t="s">
        <v>56</v>
      </c>
      <c r="N2452" t="s">
        <v>94</v>
      </c>
      <c r="O2452" t="s">
        <v>58</v>
      </c>
      <c r="P2452">
        <v>66</v>
      </c>
      <c r="Q2452">
        <v>67</v>
      </c>
      <c r="R2452">
        <v>65</v>
      </c>
      <c r="S2452">
        <v>1</v>
      </c>
      <c r="T2452">
        <f t="shared" si="342"/>
        <v>64</v>
      </c>
      <c r="U2452">
        <v>64</v>
      </c>
      <c r="V2452">
        <f t="shared" si="343"/>
        <v>0</v>
      </c>
      <c r="W2452" s="3">
        <f t="shared" si="344"/>
        <v>1.5384615384615385E-2</v>
      </c>
      <c r="X2452">
        <v>5</v>
      </c>
      <c r="Y2452" s="4">
        <v>4.7</v>
      </c>
      <c r="Z2452" s="4">
        <v>0.5</v>
      </c>
      <c r="AA2452" s="5">
        <v>35765.910000000003</v>
      </c>
      <c r="AB2452" s="5">
        <f t="shared" si="345"/>
        <v>2289018.2400000002</v>
      </c>
      <c r="AC2452" s="5">
        <v>23758.91</v>
      </c>
      <c r="AD2452" s="5">
        <f t="shared" si="346"/>
        <v>1544329.15</v>
      </c>
      <c r="AE2452" s="5">
        <v>106898.18</v>
      </c>
      <c r="AF2452" s="5">
        <v>29094.67</v>
      </c>
      <c r="AG2452" s="5">
        <v>7087.64</v>
      </c>
      <c r="AH2452" s="5">
        <v>725</v>
      </c>
      <c r="AI2452" s="5">
        <v>3525.42</v>
      </c>
      <c r="AJ2452">
        <v>0</v>
      </c>
      <c r="AK2452" s="5">
        <v>0</v>
      </c>
      <c r="AL2452" s="5">
        <v>0</v>
      </c>
      <c r="AM2452" s="5">
        <v>41733.25</v>
      </c>
      <c r="AN2452">
        <v>4</v>
      </c>
      <c r="AO2452">
        <v>4</v>
      </c>
      <c r="AP2452" t="str">
        <f t="shared" si="347"/>
        <v>Yes</v>
      </c>
      <c r="AQ2452">
        <v>0</v>
      </c>
      <c r="AR2452" s="5">
        <f t="shared" si="348"/>
        <v>1733393.31</v>
      </c>
      <c r="AS2452" s="5">
        <f t="shared" si="349"/>
        <v>555624.93000000005</v>
      </c>
      <c r="AT2452" t="s">
        <v>59</v>
      </c>
      <c r="AU2452" t="s">
        <v>6164</v>
      </c>
      <c r="AV2452" t="s">
        <v>6165</v>
      </c>
      <c r="AW2452" t="s">
        <v>6166</v>
      </c>
      <c r="AX2452" t="s">
        <v>6207</v>
      </c>
      <c r="AY2452">
        <v>69</v>
      </c>
      <c r="AZ2452">
        <v>0</v>
      </c>
      <c r="BA2452">
        <v>0</v>
      </c>
      <c r="BB2452" t="s">
        <v>6168</v>
      </c>
      <c r="BC2452">
        <v>0</v>
      </c>
      <c r="BD2452">
        <v>0</v>
      </c>
      <c r="BE2452" t="s">
        <v>6169</v>
      </c>
      <c r="BF2452" t="s">
        <v>6170</v>
      </c>
      <c r="BG2452">
        <v>0</v>
      </c>
      <c r="BH2452" t="s">
        <v>6171</v>
      </c>
      <c r="BI2452">
        <v>29</v>
      </c>
      <c r="BJ2452" t="s">
        <v>6172</v>
      </c>
      <c r="BK2452">
        <v>0</v>
      </c>
      <c r="BL2452">
        <v>76</v>
      </c>
      <c r="BM2452" s="3">
        <f t="shared" si="350"/>
        <v>0.85526315789473684</v>
      </c>
    </row>
    <row r="2453" spans="1:65">
      <c r="A2453" t="s">
        <v>2586</v>
      </c>
      <c r="B2453" s="2">
        <v>45805</v>
      </c>
      <c r="C2453" t="s">
        <v>1632</v>
      </c>
      <c r="D2453" t="s">
        <v>2135</v>
      </c>
      <c r="E2453">
        <v>5</v>
      </c>
      <c r="F2453" t="s">
        <v>78</v>
      </c>
      <c r="G2453" t="s">
        <v>50</v>
      </c>
      <c r="H2453" t="s">
        <v>185</v>
      </c>
      <c r="I2453" t="s">
        <v>64</v>
      </c>
      <c r="J2453" t="s">
        <v>53</v>
      </c>
      <c r="K2453" t="s">
        <v>75</v>
      </c>
      <c r="L2453" t="s">
        <v>92</v>
      </c>
      <c r="M2453" t="s">
        <v>56</v>
      </c>
      <c r="N2453" t="s">
        <v>94</v>
      </c>
      <c r="O2453" t="s">
        <v>82</v>
      </c>
      <c r="P2453">
        <v>65</v>
      </c>
      <c r="Q2453">
        <v>65</v>
      </c>
      <c r="R2453">
        <v>61</v>
      </c>
      <c r="S2453">
        <v>1</v>
      </c>
      <c r="T2453">
        <f t="shared" si="342"/>
        <v>60</v>
      </c>
      <c r="U2453">
        <v>60</v>
      </c>
      <c r="V2453">
        <f t="shared" si="343"/>
        <v>0</v>
      </c>
      <c r="W2453" s="3">
        <f t="shared" si="344"/>
        <v>1.6393442622950821E-2</v>
      </c>
      <c r="X2453">
        <v>39</v>
      </c>
      <c r="Y2453" s="4">
        <v>7.2</v>
      </c>
      <c r="Z2453" s="4">
        <v>1.9</v>
      </c>
      <c r="AA2453" s="5">
        <v>36010.74</v>
      </c>
      <c r="AB2453" s="5">
        <f t="shared" si="345"/>
        <v>2160644.4</v>
      </c>
      <c r="AC2453" s="5">
        <v>23639.439999999999</v>
      </c>
      <c r="AD2453" s="5">
        <f t="shared" si="346"/>
        <v>1442005.84</v>
      </c>
      <c r="AE2453" s="5">
        <v>101291.56</v>
      </c>
      <c r="AF2453" s="5">
        <v>29707.78</v>
      </c>
      <c r="AG2453" s="5">
        <v>10860.13</v>
      </c>
      <c r="AH2453" s="5">
        <v>2755</v>
      </c>
      <c r="AI2453" s="5">
        <v>3549.09</v>
      </c>
      <c r="AJ2453">
        <v>0</v>
      </c>
      <c r="AK2453" s="5">
        <v>0</v>
      </c>
      <c r="AL2453" s="5">
        <v>0</v>
      </c>
      <c r="AM2453" s="5">
        <v>41510.54</v>
      </c>
      <c r="AN2453">
        <v>4</v>
      </c>
      <c r="AO2453">
        <v>2</v>
      </c>
      <c r="AP2453" t="str">
        <f t="shared" si="347"/>
        <v>Yes</v>
      </c>
      <c r="AQ2453">
        <v>1</v>
      </c>
      <c r="AR2453" s="5">
        <f t="shared" si="348"/>
        <v>1631679.94</v>
      </c>
      <c r="AS2453" s="5">
        <f t="shared" si="349"/>
        <v>528964.46</v>
      </c>
      <c r="AT2453" t="s">
        <v>59</v>
      </c>
      <c r="AU2453" t="s">
        <v>6164</v>
      </c>
      <c r="AV2453" t="s">
        <v>6165</v>
      </c>
      <c r="AW2453" t="s">
        <v>6166</v>
      </c>
      <c r="AX2453" t="s">
        <v>6167</v>
      </c>
      <c r="AY2453">
        <v>65</v>
      </c>
      <c r="AZ2453">
        <v>0</v>
      </c>
      <c r="BA2453">
        <v>0</v>
      </c>
      <c r="BB2453" t="s">
        <v>6168</v>
      </c>
      <c r="BC2453">
        <v>0</v>
      </c>
      <c r="BD2453">
        <v>0</v>
      </c>
      <c r="BE2453" t="s">
        <v>6169</v>
      </c>
      <c r="BF2453" t="s">
        <v>6170</v>
      </c>
      <c r="BG2453">
        <v>1</v>
      </c>
      <c r="BH2453" t="s">
        <v>6179</v>
      </c>
      <c r="BI2453">
        <v>30</v>
      </c>
      <c r="BJ2453" t="s">
        <v>6172</v>
      </c>
      <c r="BK2453">
        <v>0</v>
      </c>
      <c r="BL2453">
        <v>75</v>
      </c>
      <c r="BM2453" s="3">
        <f t="shared" si="350"/>
        <v>0.81333333333333335</v>
      </c>
    </row>
    <row r="2454" spans="1:65">
      <c r="A2454" t="s">
        <v>2587</v>
      </c>
      <c r="B2454" s="2">
        <v>45805</v>
      </c>
      <c r="C2454" t="s">
        <v>1632</v>
      </c>
      <c r="D2454" t="s">
        <v>2135</v>
      </c>
      <c r="E2454">
        <v>5</v>
      </c>
      <c r="F2454" t="s">
        <v>78</v>
      </c>
      <c r="G2454" t="s">
        <v>62</v>
      </c>
      <c r="H2454" t="s">
        <v>153</v>
      </c>
      <c r="I2454" t="s">
        <v>52</v>
      </c>
      <c r="J2454" t="s">
        <v>81</v>
      </c>
      <c r="K2454" t="s">
        <v>75</v>
      </c>
      <c r="L2454" t="s">
        <v>92</v>
      </c>
      <c r="M2454" t="s">
        <v>56</v>
      </c>
      <c r="N2454" t="s">
        <v>69</v>
      </c>
      <c r="O2454" t="s">
        <v>58</v>
      </c>
      <c r="P2454">
        <v>41</v>
      </c>
      <c r="Q2454">
        <v>41</v>
      </c>
      <c r="R2454">
        <v>39</v>
      </c>
      <c r="S2454">
        <v>1</v>
      </c>
      <c r="T2454">
        <f t="shared" si="342"/>
        <v>38</v>
      </c>
      <c r="U2454">
        <v>38</v>
      </c>
      <c r="V2454">
        <f t="shared" si="343"/>
        <v>0</v>
      </c>
      <c r="W2454" s="3">
        <f t="shared" si="344"/>
        <v>2.564102564102564E-2</v>
      </c>
      <c r="X2454">
        <v>33</v>
      </c>
      <c r="Y2454" s="4">
        <v>3.9</v>
      </c>
      <c r="Z2454" s="4">
        <v>1.6</v>
      </c>
      <c r="AA2454" s="5">
        <v>77777.7</v>
      </c>
      <c r="AB2454" s="5">
        <f t="shared" si="345"/>
        <v>2955552.6</v>
      </c>
      <c r="AC2454" s="5">
        <v>53519.95</v>
      </c>
      <c r="AD2454" s="5">
        <f t="shared" si="346"/>
        <v>2087278.05</v>
      </c>
      <c r="AE2454" s="5">
        <v>126023.39</v>
      </c>
      <c r="AF2454" s="5">
        <v>36925.040000000001</v>
      </c>
      <c r="AG2454" s="5">
        <v>9741.2199999999993</v>
      </c>
      <c r="AH2454" s="5">
        <v>2320</v>
      </c>
      <c r="AI2454" s="5">
        <v>7577.14</v>
      </c>
      <c r="AJ2454">
        <v>0</v>
      </c>
      <c r="AK2454" s="5">
        <v>0</v>
      </c>
      <c r="AL2454" s="5">
        <v>0</v>
      </c>
      <c r="AM2454" s="5">
        <v>25733.040000000001</v>
      </c>
      <c r="AN2454">
        <v>4</v>
      </c>
      <c r="AO2454">
        <v>4</v>
      </c>
      <c r="AP2454" t="str">
        <f t="shared" si="347"/>
        <v>Yes</v>
      </c>
      <c r="AQ2454">
        <v>1</v>
      </c>
      <c r="AR2454" s="5">
        <f t="shared" si="348"/>
        <v>2295597.88</v>
      </c>
      <c r="AS2454" s="5">
        <f t="shared" si="349"/>
        <v>659954.72</v>
      </c>
      <c r="AT2454" t="s">
        <v>59</v>
      </c>
      <c r="AU2454" t="s">
        <v>6164</v>
      </c>
      <c r="AV2454" t="s">
        <v>6165</v>
      </c>
      <c r="AW2454" t="s">
        <v>6166</v>
      </c>
      <c r="AX2454" t="s">
        <v>6167</v>
      </c>
      <c r="AY2454">
        <v>43</v>
      </c>
      <c r="AZ2454">
        <v>0</v>
      </c>
      <c r="BA2454">
        <v>0</v>
      </c>
      <c r="BB2454" t="s">
        <v>6168</v>
      </c>
      <c r="BC2454">
        <v>0</v>
      </c>
      <c r="BD2454">
        <v>0</v>
      </c>
      <c r="BE2454" t="s">
        <v>6169</v>
      </c>
      <c r="BF2454" t="s">
        <v>6170</v>
      </c>
      <c r="BG2454">
        <v>1</v>
      </c>
      <c r="BH2454" t="s">
        <v>6179</v>
      </c>
      <c r="BI2454">
        <v>53</v>
      </c>
      <c r="BJ2454" t="s">
        <v>6187</v>
      </c>
      <c r="BK2454">
        <v>0</v>
      </c>
      <c r="BL2454">
        <v>48</v>
      </c>
      <c r="BM2454" s="3">
        <f t="shared" si="350"/>
        <v>0.8125</v>
      </c>
    </row>
    <row r="2455" spans="1:65">
      <c r="A2455" t="s">
        <v>2588</v>
      </c>
      <c r="B2455" s="2">
        <v>45805</v>
      </c>
      <c r="C2455" t="s">
        <v>1632</v>
      </c>
      <c r="D2455" t="s">
        <v>2135</v>
      </c>
      <c r="E2455">
        <v>5</v>
      </c>
      <c r="F2455" t="s">
        <v>49</v>
      </c>
      <c r="G2455" t="s">
        <v>50</v>
      </c>
      <c r="H2455" t="s">
        <v>51</v>
      </c>
      <c r="I2455" t="s">
        <v>64</v>
      </c>
      <c r="J2455" t="s">
        <v>81</v>
      </c>
      <c r="K2455" t="s">
        <v>54</v>
      </c>
      <c r="L2455" t="s">
        <v>67</v>
      </c>
      <c r="M2455" t="s">
        <v>68</v>
      </c>
      <c r="N2455" t="s">
        <v>76</v>
      </c>
      <c r="O2455" t="s">
        <v>82</v>
      </c>
      <c r="P2455">
        <v>35</v>
      </c>
      <c r="Q2455">
        <v>35</v>
      </c>
      <c r="R2455">
        <v>35</v>
      </c>
      <c r="S2455">
        <v>2</v>
      </c>
      <c r="T2455">
        <f t="shared" si="342"/>
        <v>33</v>
      </c>
      <c r="U2455">
        <v>33</v>
      </c>
      <c r="V2455">
        <f t="shared" si="343"/>
        <v>0</v>
      </c>
      <c r="W2455" s="3">
        <f t="shared" si="344"/>
        <v>5.7142857142857141E-2</v>
      </c>
      <c r="X2455">
        <v>35</v>
      </c>
      <c r="Y2455" s="4">
        <v>6.6</v>
      </c>
      <c r="Z2455" s="4">
        <v>1.5</v>
      </c>
      <c r="AA2455" s="5">
        <v>83427.05</v>
      </c>
      <c r="AB2455" s="5">
        <f t="shared" si="345"/>
        <v>2753092.65</v>
      </c>
      <c r="AC2455" s="5">
        <v>49475.98</v>
      </c>
      <c r="AD2455" s="5">
        <f t="shared" si="346"/>
        <v>1731659.3</v>
      </c>
      <c r="AE2455" s="5">
        <v>103177.12</v>
      </c>
      <c r="AF2455" s="5">
        <v>32561.06</v>
      </c>
      <c r="AG2455" s="5">
        <v>35483.11</v>
      </c>
      <c r="AH2455" s="5">
        <v>2175</v>
      </c>
      <c r="AI2455" s="5">
        <v>56438.93</v>
      </c>
      <c r="AJ2455">
        <v>1</v>
      </c>
      <c r="AK2455" s="5">
        <v>22256.33</v>
      </c>
      <c r="AL2455" s="5">
        <v>0</v>
      </c>
      <c r="AM2455" s="5">
        <v>22550.25</v>
      </c>
      <c r="AN2455">
        <v>4</v>
      </c>
      <c r="AO2455">
        <v>3</v>
      </c>
      <c r="AP2455" t="str">
        <f t="shared" si="347"/>
        <v>Yes</v>
      </c>
      <c r="AQ2455">
        <v>2</v>
      </c>
      <c r="AR2455" s="5">
        <f t="shared" si="348"/>
        <v>2006301.1</v>
      </c>
      <c r="AS2455" s="5">
        <f t="shared" si="349"/>
        <v>746791.55</v>
      </c>
      <c r="AT2455" t="s">
        <v>116</v>
      </c>
      <c r="AU2455" t="s">
        <v>6173</v>
      </c>
      <c r="AV2455" t="s">
        <v>6174</v>
      </c>
      <c r="AW2455" t="s">
        <v>6175</v>
      </c>
      <c r="AX2455" t="s">
        <v>6184</v>
      </c>
      <c r="AY2455">
        <v>37</v>
      </c>
      <c r="AZ2455">
        <v>0</v>
      </c>
      <c r="BA2455">
        <v>0</v>
      </c>
      <c r="BB2455" t="s">
        <v>6168</v>
      </c>
      <c r="BC2455">
        <v>0</v>
      </c>
      <c r="BD2455">
        <v>0</v>
      </c>
      <c r="BE2455" t="s">
        <v>6169</v>
      </c>
      <c r="BF2455" t="s">
        <v>6212</v>
      </c>
      <c r="BG2455">
        <v>1</v>
      </c>
      <c r="BH2455" t="s">
        <v>6179</v>
      </c>
      <c r="BI2455">
        <v>35</v>
      </c>
      <c r="BJ2455" t="s">
        <v>6172</v>
      </c>
      <c r="BK2455">
        <v>0</v>
      </c>
      <c r="BL2455">
        <v>49</v>
      </c>
      <c r="BM2455" s="3">
        <f t="shared" si="350"/>
        <v>0.7142857142857143</v>
      </c>
    </row>
    <row r="2456" spans="1:65">
      <c r="A2456" t="s">
        <v>2589</v>
      </c>
      <c r="B2456" s="2">
        <v>45805</v>
      </c>
      <c r="C2456" t="s">
        <v>1632</v>
      </c>
      <c r="D2456" t="s">
        <v>2135</v>
      </c>
      <c r="E2456">
        <v>5</v>
      </c>
      <c r="F2456" t="s">
        <v>72</v>
      </c>
      <c r="G2456" t="s">
        <v>79</v>
      </c>
      <c r="H2456" t="s">
        <v>213</v>
      </c>
      <c r="I2456" t="s">
        <v>64</v>
      </c>
      <c r="J2456" t="s">
        <v>53</v>
      </c>
      <c r="K2456" t="s">
        <v>75</v>
      </c>
      <c r="L2456" t="s">
        <v>67</v>
      </c>
      <c r="M2456" t="s">
        <v>68</v>
      </c>
      <c r="N2456" t="s">
        <v>76</v>
      </c>
      <c r="O2456" t="s">
        <v>70</v>
      </c>
      <c r="P2456">
        <v>70</v>
      </c>
      <c r="Q2456">
        <v>74</v>
      </c>
      <c r="R2456">
        <v>74</v>
      </c>
      <c r="S2456">
        <v>3</v>
      </c>
      <c r="T2456">
        <f t="shared" si="342"/>
        <v>71</v>
      </c>
      <c r="U2456">
        <v>70</v>
      </c>
      <c r="V2456">
        <f t="shared" si="343"/>
        <v>1</v>
      </c>
      <c r="W2456" s="3">
        <f t="shared" si="344"/>
        <v>4.0540540540540543E-2</v>
      </c>
      <c r="X2456">
        <v>15</v>
      </c>
      <c r="Y2456" s="4">
        <v>3.5</v>
      </c>
      <c r="Z2456" s="4">
        <v>1.2</v>
      </c>
      <c r="AA2456" s="5">
        <v>35651.32</v>
      </c>
      <c r="AB2456" s="5">
        <f t="shared" si="345"/>
        <v>2495592.4</v>
      </c>
      <c r="AC2456" s="5">
        <v>21851.58</v>
      </c>
      <c r="AD2456" s="5">
        <f t="shared" si="346"/>
        <v>1617016.92</v>
      </c>
      <c r="AE2456" s="5">
        <v>124447.89</v>
      </c>
      <c r="AF2456" s="5">
        <v>31793.42</v>
      </c>
      <c r="AG2456" s="5">
        <v>8397.7999999999993</v>
      </c>
      <c r="AH2456" s="5">
        <v>1740</v>
      </c>
      <c r="AI2456" s="5">
        <v>10602.99</v>
      </c>
      <c r="AJ2456">
        <v>1</v>
      </c>
      <c r="AK2456" s="5">
        <v>8621.7999999999993</v>
      </c>
      <c r="AL2456" s="5">
        <v>762.01</v>
      </c>
      <c r="AM2456" s="5">
        <v>44872.44</v>
      </c>
      <c r="AN2456">
        <v>4</v>
      </c>
      <c r="AO2456">
        <v>3</v>
      </c>
      <c r="AP2456" t="str">
        <f t="shared" si="347"/>
        <v>Yes</v>
      </c>
      <c r="AQ2456">
        <v>2</v>
      </c>
      <c r="AR2456" s="5">
        <f t="shared" si="348"/>
        <v>1848255.27</v>
      </c>
      <c r="AS2456" s="5">
        <f t="shared" si="349"/>
        <v>647337.13</v>
      </c>
      <c r="AT2456" t="s">
        <v>116</v>
      </c>
      <c r="AU2456" t="s">
        <v>6199</v>
      </c>
      <c r="AV2456" t="s">
        <v>6200</v>
      </c>
      <c r="AW2456" t="s">
        <v>6175</v>
      </c>
      <c r="AX2456" t="s">
        <v>6184</v>
      </c>
      <c r="AY2456">
        <v>73</v>
      </c>
      <c r="AZ2456">
        <v>3</v>
      </c>
      <c r="BA2456">
        <v>17</v>
      </c>
      <c r="BB2456" t="s">
        <v>6185</v>
      </c>
      <c r="BC2456">
        <v>0</v>
      </c>
      <c r="BD2456">
        <v>0</v>
      </c>
      <c r="BE2456" t="s">
        <v>6169</v>
      </c>
      <c r="BF2456" t="s">
        <v>6210</v>
      </c>
      <c r="BG2456">
        <v>0</v>
      </c>
      <c r="BH2456" t="s">
        <v>6171</v>
      </c>
      <c r="BI2456">
        <v>7</v>
      </c>
      <c r="BJ2456" t="s">
        <v>6172</v>
      </c>
      <c r="BK2456">
        <v>0</v>
      </c>
      <c r="BL2456">
        <v>82</v>
      </c>
      <c r="BM2456" s="3">
        <f t="shared" si="350"/>
        <v>0.90243902439024393</v>
      </c>
    </row>
    <row r="2457" spans="1:65">
      <c r="A2457" t="s">
        <v>2590</v>
      </c>
      <c r="B2457" s="2">
        <v>45805</v>
      </c>
      <c r="C2457" t="s">
        <v>1632</v>
      </c>
      <c r="D2457" t="s">
        <v>2135</v>
      </c>
      <c r="E2457">
        <v>5</v>
      </c>
      <c r="F2457" t="s">
        <v>61</v>
      </c>
      <c r="G2457" t="s">
        <v>79</v>
      </c>
      <c r="H2457" t="s">
        <v>98</v>
      </c>
      <c r="I2457" t="s">
        <v>52</v>
      </c>
      <c r="J2457" t="s">
        <v>65</v>
      </c>
      <c r="K2457" t="s">
        <v>66</v>
      </c>
      <c r="L2457" t="s">
        <v>87</v>
      </c>
      <c r="M2457" t="s">
        <v>68</v>
      </c>
      <c r="N2457" t="s">
        <v>76</v>
      </c>
      <c r="O2457" t="s">
        <v>70</v>
      </c>
      <c r="P2457">
        <v>57</v>
      </c>
      <c r="Q2457">
        <v>58</v>
      </c>
      <c r="R2457">
        <v>56</v>
      </c>
      <c r="S2457">
        <v>2</v>
      </c>
      <c r="T2457">
        <f t="shared" si="342"/>
        <v>54</v>
      </c>
      <c r="U2457">
        <v>54</v>
      </c>
      <c r="V2457">
        <f t="shared" si="343"/>
        <v>0</v>
      </c>
      <c r="W2457" s="3">
        <f t="shared" si="344"/>
        <v>3.5714285714285712E-2</v>
      </c>
      <c r="X2457">
        <v>25</v>
      </c>
      <c r="Y2457" s="4">
        <v>3</v>
      </c>
      <c r="Z2457" s="4">
        <v>1.1000000000000001</v>
      </c>
      <c r="AA2457" s="5">
        <v>48636.43</v>
      </c>
      <c r="AB2457" s="5">
        <f t="shared" si="345"/>
        <v>2626367.2200000002</v>
      </c>
      <c r="AC2457" s="5">
        <v>33931.06</v>
      </c>
      <c r="AD2457" s="5">
        <f t="shared" si="346"/>
        <v>1900139.36</v>
      </c>
      <c r="AE2457" s="5">
        <v>131255.16</v>
      </c>
      <c r="AF2457" s="5">
        <v>33397.769999999997</v>
      </c>
      <c r="AG2457" s="5">
        <v>9787.81</v>
      </c>
      <c r="AH2457" s="5">
        <v>1595</v>
      </c>
      <c r="AI2457" s="5">
        <v>10101.959999999999</v>
      </c>
      <c r="AJ2457">
        <v>1</v>
      </c>
      <c r="AK2457" s="5">
        <v>13582.95</v>
      </c>
      <c r="AL2457" s="5">
        <v>0</v>
      </c>
      <c r="AM2457" s="5">
        <v>33267.39</v>
      </c>
      <c r="AN2457">
        <v>4</v>
      </c>
      <c r="AO2457">
        <v>2</v>
      </c>
      <c r="AP2457" t="str">
        <f t="shared" si="347"/>
        <v>Yes</v>
      </c>
      <c r="AQ2457">
        <v>2</v>
      </c>
      <c r="AR2457" s="5">
        <f t="shared" si="348"/>
        <v>2133127.4</v>
      </c>
      <c r="AS2457" s="5">
        <f t="shared" si="349"/>
        <v>493239.82</v>
      </c>
      <c r="AT2457" t="s">
        <v>59</v>
      </c>
      <c r="AU2457" t="s">
        <v>6189</v>
      </c>
      <c r="AV2457" t="s">
        <v>6190</v>
      </c>
      <c r="AW2457" t="s">
        <v>6183</v>
      </c>
      <c r="AX2457" t="s">
        <v>6167</v>
      </c>
      <c r="AY2457">
        <v>59</v>
      </c>
      <c r="AZ2457">
        <v>0</v>
      </c>
      <c r="BA2457">
        <v>0</v>
      </c>
      <c r="BB2457" t="s">
        <v>6168</v>
      </c>
      <c r="BC2457">
        <v>0</v>
      </c>
      <c r="BD2457">
        <v>0</v>
      </c>
      <c r="BE2457" t="s">
        <v>6169</v>
      </c>
      <c r="BF2457" t="s">
        <v>6170</v>
      </c>
      <c r="BG2457">
        <v>1</v>
      </c>
      <c r="BH2457" t="s">
        <v>6179</v>
      </c>
      <c r="BI2457">
        <v>54</v>
      </c>
      <c r="BJ2457" t="s">
        <v>6187</v>
      </c>
      <c r="BK2457">
        <v>0</v>
      </c>
      <c r="BL2457">
        <v>65</v>
      </c>
      <c r="BM2457" s="3">
        <f t="shared" si="350"/>
        <v>0.86153846153846159</v>
      </c>
    </row>
    <row r="2458" spans="1:65">
      <c r="A2458" t="s">
        <v>2591</v>
      </c>
      <c r="B2458" s="2">
        <v>45805</v>
      </c>
      <c r="C2458" t="s">
        <v>1632</v>
      </c>
      <c r="D2458" t="s">
        <v>2135</v>
      </c>
      <c r="E2458">
        <v>5</v>
      </c>
      <c r="F2458" t="s">
        <v>78</v>
      </c>
      <c r="G2458" t="s">
        <v>50</v>
      </c>
      <c r="H2458" t="s">
        <v>161</v>
      </c>
      <c r="I2458" t="s">
        <v>52</v>
      </c>
      <c r="J2458" t="s">
        <v>53</v>
      </c>
      <c r="K2458" t="s">
        <v>66</v>
      </c>
      <c r="L2458" t="s">
        <v>67</v>
      </c>
      <c r="M2458" t="s">
        <v>68</v>
      </c>
      <c r="N2458" t="s">
        <v>69</v>
      </c>
      <c r="O2458" t="s">
        <v>58</v>
      </c>
      <c r="P2458">
        <v>76</v>
      </c>
      <c r="Q2458">
        <v>79</v>
      </c>
      <c r="R2458">
        <v>76</v>
      </c>
      <c r="S2458">
        <v>6</v>
      </c>
      <c r="T2458">
        <f t="shared" si="342"/>
        <v>70</v>
      </c>
      <c r="U2458">
        <v>70</v>
      </c>
      <c r="V2458">
        <f t="shared" si="343"/>
        <v>0</v>
      </c>
      <c r="W2458" s="3">
        <f t="shared" si="344"/>
        <v>7.8947368421052627E-2</v>
      </c>
      <c r="X2458">
        <v>28</v>
      </c>
      <c r="Y2458" s="4">
        <v>5.0999999999999996</v>
      </c>
      <c r="Z2458" s="4">
        <v>1.5</v>
      </c>
      <c r="AA2458" s="5">
        <v>30669.37</v>
      </c>
      <c r="AB2458" s="5">
        <f t="shared" si="345"/>
        <v>2146855.9</v>
      </c>
      <c r="AC2458" s="5">
        <v>22014.19</v>
      </c>
      <c r="AD2458" s="5">
        <f t="shared" si="346"/>
        <v>1673078.44</v>
      </c>
      <c r="AE2458" s="5">
        <v>136753.84</v>
      </c>
      <c r="AF2458" s="5">
        <v>36584.69</v>
      </c>
      <c r="AG2458" s="5">
        <v>35473.57</v>
      </c>
      <c r="AH2458" s="5">
        <v>2175</v>
      </c>
      <c r="AI2458" s="5">
        <v>58928.89</v>
      </c>
      <c r="AJ2458">
        <v>2</v>
      </c>
      <c r="AK2458" s="5">
        <v>17324.45</v>
      </c>
      <c r="AL2458" s="5">
        <v>0</v>
      </c>
      <c r="AM2458" s="5">
        <v>44906.69</v>
      </c>
      <c r="AN2458">
        <v>4</v>
      </c>
      <c r="AO2458">
        <v>4</v>
      </c>
      <c r="AP2458" t="str">
        <f t="shared" si="347"/>
        <v>Yes</v>
      </c>
      <c r="AQ2458">
        <v>2</v>
      </c>
      <c r="AR2458" s="5">
        <f t="shared" si="348"/>
        <v>2005225.57</v>
      </c>
      <c r="AS2458" s="5">
        <f t="shared" si="349"/>
        <v>141630.32999999999</v>
      </c>
      <c r="AT2458" t="s">
        <v>116</v>
      </c>
      <c r="AU2458" t="s">
        <v>6199</v>
      </c>
      <c r="AV2458" t="s">
        <v>6200</v>
      </c>
      <c r="AW2458" t="s">
        <v>6175</v>
      </c>
      <c r="AX2458" t="s">
        <v>6167</v>
      </c>
      <c r="AY2458">
        <v>79</v>
      </c>
      <c r="AZ2458">
        <v>0</v>
      </c>
      <c r="BA2458">
        <v>0</v>
      </c>
      <c r="BB2458" t="s">
        <v>6168</v>
      </c>
      <c r="BC2458">
        <v>0</v>
      </c>
      <c r="BD2458">
        <v>0</v>
      </c>
      <c r="BE2458" t="s">
        <v>6169</v>
      </c>
      <c r="BF2458" t="s">
        <v>6210</v>
      </c>
      <c r="BG2458">
        <v>1</v>
      </c>
      <c r="BH2458" t="s">
        <v>6179</v>
      </c>
      <c r="BI2458">
        <v>27</v>
      </c>
      <c r="BJ2458" t="s">
        <v>6172</v>
      </c>
      <c r="BK2458">
        <v>0</v>
      </c>
      <c r="BL2458">
        <v>81</v>
      </c>
      <c r="BM2458" s="3">
        <f t="shared" si="350"/>
        <v>0.93827160493827155</v>
      </c>
    </row>
    <row r="2459" spans="1:65">
      <c r="A2459" t="s">
        <v>2592</v>
      </c>
      <c r="B2459" s="2">
        <v>45805</v>
      </c>
      <c r="C2459" t="s">
        <v>1632</v>
      </c>
      <c r="D2459" t="s">
        <v>2135</v>
      </c>
      <c r="E2459">
        <v>5</v>
      </c>
      <c r="F2459" t="s">
        <v>72</v>
      </c>
      <c r="G2459" t="s">
        <v>50</v>
      </c>
      <c r="H2459" t="s">
        <v>119</v>
      </c>
      <c r="I2459" t="s">
        <v>52</v>
      </c>
      <c r="J2459" t="s">
        <v>65</v>
      </c>
      <c r="K2459" t="s">
        <v>75</v>
      </c>
      <c r="L2459" t="s">
        <v>92</v>
      </c>
      <c r="M2459" t="s">
        <v>56</v>
      </c>
      <c r="N2459" t="s">
        <v>57</v>
      </c>
      <c r="O2459" t="s">
        <v>120</v>
      </c>
      <c r="P2459">
        <v>58</v>
      </c>
      <c r="Q2459">
        <v>60</v>
      </c>
      <c r="R2459">
        <v>60</v>
      </c>
      <c r="S2459">
        <v>1</v>
      </c>
      <c r="T2459">
        <f t="shared" si="342"/>
        <v>59</v>
      </c>
      <c r="U2459">
        <v>56</v>
      </c>
      <c r="V2459">
        <f t="shared" si="343"/>
        <v>3</v>
      </c>
      <c r="W2459" s="3">
        <f t="shared" si="344"/>
        <v>1.6666666666666666E-2</v>
      </c>
      <c r="X2459">
        <v>39</v>
      </c>
      <c r="Y2459" s="4">
        <v>2.9</v>
      </c>
      <c r="Z2459" s="4">
        <v>1.8</v>
      </c>
      <c r="AA2459" s="5">
        <v>51734.82</v>
      </c>
      <c r="AB2459" s="5">
        <f t="shared" si="345"/>
        <v>2897149.92</v>
      </c>
      <c r="AC2459" s="5">
        <v>34960.97</v>
      </c>
      <c r="AD2459" s="5">
        <f t="shared" si="346"/>
        <v>2097658.2000000002</v>
      </c>
      <c r="AE2459" s="5">
        <v>137254.07</v>
      </c>
      <c r="AF2459" s="5">
        <v>37507.279999999999</v>
      </c>
      <c r="AG2459" s="5">
        <v>10271.129999999999</v>
      </c>
      <c r="AH2459" s="5">
        <v>2610</v>
      </c>
      <c r="AI2459" s="5">
        <v>5111.1099999999997</v>
      </c>
      <c r="AJ2459">
        <v>0</v>
      </c>
      <c r="AK2459" s="5">
        <v>0</v>
      </c>
      <c r="AL2459" s="5">
        <v>3334.14</v>
      </c>
      <c r="AM2459" s="5">
        <v>38645.26</v>
      </c>
      <c r="AN2459">
        <v>4</v>
      </c>
      <c r="AO2459">
        <v>4</v>
      </c>
      <c r="AP2459" t="str">
        <f t="shared" si="347"/>
        <v>Yes</v>
      </c>
      <c r="AQ2459">
        <v>1</v>
      </c>
      <c r="AR2459" s="5">
        <f t="shared" si="348"/>
        <v>2332391.19</v>
      </c>
      <c r="AS2459" s="5">
        <f t="shared" si="349"/>
        <v>564758.73</v>
      </c>
      <c r="AT2459" t="s">
        <v>59</v>
      </c>
      <c r="AU2459" t="s">
        <v>6164</v>
      </c>
      <c r="AV2459" t="s">
        <v>6165</v>
      </c>
      <c r="AW2459" t="s">
        <v>6166</v>
      </c>
      <c r="AX2459" t="s">
        <v>6184</v>
      </c>
      <c r="AY2459">
        <v>61</v>
      </c>
      <c r="AZ2459">
        <v>0</v>
      </c>
      <c r="BA2459">
        <v>26</v>
      </c>
      <c r="BB2459" t="s">
        <v>6180</v>
      </c>
      <c r="BC2459">
        <v>0</v>
      </c>
      <c r="BD2459">
        <v>0</v>
      </c>
      <c r="BE2459" t="s">
        <v>6169</v>
      </c>
      <c r="BF2459" t="s">
        <v>6170</v>
      </c>
      <c r="BG2459">
        <v>0</v>
      </c>
      <c r="BH2459" t="s">
        <v>6171</v>
      </c>
      <c r="BI2459">
        <v>20</v>
      </c>
      <c r="BJ2459" t="s">
        <v>6172</v>
      </c>
      <c r="BK2459">
        <v>0</v>
      </c>
      <c r="BL2459">
        <v>64</v>
      </c>
      <c r="BM2459" s="3">
        <f t="shared" si="350"/>
        <v>0.9375</v>
      </c>
    </row>
    <row r="2460" spans="1:65">
      <c r="A2460" t="s">
        <v>2593</v>
      </c>
      <c r="B2460" s="2">
        <v>45805</v>
      </c>
      <c r="C2460" t="s">
        <v>1632</v>
      </c>
      <c r="D2460" t="s">
        <v>2135</v>
      </c>
      <c r="E2460">
        <v>5</v>
      </c>
      <c r="F2460" t="s">
        <v>72</v>
      </c>
      <c r="G2460" t="s">
        <v>62</v>
      </c>
      <c r="H2460" t="s">
        <v>155</v>
      </c>
      <c r="I2460" t="s">
        <v>64</v>
      </c>
      <c r="J2460" t="s">
        <v>53</v>
      </c>
      <c r="K2460" t="s">
        <v>66</v>
      </c>
      <c r="L2460" t="s">
        <v>92</v>
      </c>
      <c r="M2460" t="s">
        <v>56</v>
      </c>
      <c r="N2460" t="s">
        <v>57</v>
      </c>
      <c r="O2460" t="s">
        <v>82</v>
      </c>
      <c r="P2460">
        <v>61</v>
      </c>
      <c r="Q2460">
        <v>63</v>
      </c>
      <c r="R2460">
        <v>62</v>
      </c>
      <c r="S2460">
        <v>1</v>
      </c>
      <c r="T2460">
        <f t="shared" si="342"/>
        <v>61</v>
      </c>
      <c r="U2460">
        <v>58</v>
      </c>
      <c r="V2460">
        <f t="shared" si="343"/>
        <v>3</v>
      </c>
      <c r="W2460" s="3">
        <f t="shared" si="344"/>
        <v>1.6129032258064516E-2</v>
      </c>
      <c r="X2460">
        <v>22</v>
      </c>
      <c r="Y2460" s="4">
        <v>0</v>
      </c>
      <c r="Z2460" s="4">
        <v>1.8</v>
      </c>
      <c r="AA2460" s="5">
        <v>30850.05</v>
      </c>
      <c r="AB2460" s="5">
        <f t="shared" si="345"/>
        <v>1789302.9</v>
      </c>
      <c r="AC2460" s="5">
        <v>23717.63</v>
      </c>
      <c r="AD2460" s="5">
        <f t="shared" si="346"/>
        <v>1470493.06</v>
      </c>
      <c r="AE2460" s="5">
        <v>102605.35</v>
      </c>
      <c r="AF2460" s="5">
        <v>27727.64</v>
      </c>
      <c r="AG2460" s="5">
        <v>8632.43</v>
      </c>
      <c r="AH2460" s="5">
        <v>2610</v>
      </c>
      <c r="AI2460" s="5">
        <v>3542.86</v>
      </c>
      <c r="AJ2460">
        <v>0</v>
      </c>
      <c r="AK2460" s="5">
        <v>0</v>
      </c>
      <c r="AL2460" s="5">
        <v>34019.519999999997</v>
      </c>
      <c r="AM2460" s="5">
        <v>72145.86</v>
      </c>
      <c r="AN2460">
        <v>4</v>
      </c>
      <c r="AO2460">
        <v>4</v>
      </c>
      <c r="AP2460" t="str">
        <f t="shared" si="347"/>
        <v>Yes</v>
      </c>
      <c r="AQ2460">
        <v>1</v>
      </c>
      <c r="AR2460" s="5">
        <f t="shared" si="348"/>
        <v>1721776.72</v>
      </c>
      <c r="AS2460" s="5">
        <f t="shared" si="349"/>
        <v>67526.179999999993</v>
      </c>
      <c r="AT2460" t="s">
        <v>59</v>
      </c>
      <c r="AU2460" t="s">
        <v>6164</v>
      </c>
      <c r="AV2460" t="s">
        <v>6165</v>
      </c>
      <c r="AW2460" t="s">
        <v>6166</v>
      </c>
      <c r="AX2460" t="s">
        <v>6167</v>
      </c>
      <c r="AY2460">
        <v>68</v>
      </c>
      <c r="AZ2460">
        <v>4</v>
      </c>
      <c r="BA2460">
        <v>26</v>
      </c>
      <c r="BB2460" t="s">
        <v>6185</v>
      </c>
      <c r="BC2460">
        <v>0</v>
      </c>
      <c r="BD2460">
        <v>0</v>
      </c>
      <c r="BE2460" t="s">
        <v>6169</v>
      </c>
      <c r="BF2460" t="s">
        <v>6170</v>
      </c>
      <c r="BG2460">
        <v>0</v>
      </c>
      <c r="BH2460" t="s">
        <v>6171</v>
      </c>
      <c r="BI2460">
        <v>24</v>
      </c>
      <c r="BJ2460" t="s">
        <v>6172</v>
      </c>
      <c r="BK2460">
        <v>0</v>
      </c>
      <c r="BL2460">
        <v>71</v>
      </c>
      <c r="BM2460" s="3">
        <f t="shared" si="350"/>
        <v>0.87323943661971826</v>
      </c>
    </row>
    <row r="2461" spans="1:65">
      <c r="A2461" t="s">
        <v>2594</v>
      </c>
      <c r="B2461" s="2">
        <v>45805</v>
      </c>
      <c r="C2461" t="s">
        <v>1632</v>
      </c>
      <c r="D2461" t="s">
        <v>2135</v>
      </c>
      <c r="E2461">
        <v>5</v>
      </c>
      <c r="F2461" t="s">
        <v>78</v>
      </c>
      <c r="G2461" t="s">
        <v>50</v>
      </c>
      <c r="H2461" t="s">
        <v>173</v>
      </c>
      <c r="I2461" t="s">
        <v>52</v>
      </c>
      <c r="J2461" t="s">
        <v>65</v>
      </c>
      <c r="K2461" t="s">
        <v>66</v>
      </c>
      <c r="L2461" t="s">
        <v>67</v>
      </c>
      <c r="M2461" t="s">
        <v>68</v>
      </c>
      <c r="N2461" t="s">
        <v>94</v>
      </c>
      <c r="O2461" t="s">
        <v>120</v>
      </c>
      <c r="P2461">
        <v>62</v>
      </c>
      <c r="Q2461">
        <v>65</v>
      </c>
      <c r="R2461">
        <v>64</v>
      </c>
      <c r="S2461">
        <v>6</v>
      </c>
      <c r="T2461">
        <f t="shared" si="342"/>
        <v>58</v>
      </c>
      <c r="U2461">
        <v>58</v>
      </c>
      <c r="V2461">
        <f t="shared" si="343"/>
        <v>0</v>
      </c>
      <c r="W2461" s="3">
        <f t="shared" si="344"/>
        <v>9.375E-2</v>
      </c>
      <c r="X2461">
        <v>84</v>
      </c>
      <c r="Y2461" s="4">
        <v>1.3</v>
      </c>
      <c r="Z2461" s="4">
        <v>3.8</v>
      </c>
      <c r="AA2461" s="5">
        <v>48270.57</v>
      </c>
      <c r="AB2461" s="5">
        <f t="shared" si="345"/>
        <v>2799693.06</v>
      </c>
      <c r="AC2461" s="5">
        <v>32623.48</v>
      </c>
      <c r="AD2461" s="5">
        <f t="shared" si="346"/>
        <v>2087902.72</v>
      </c>
      <c r="AE2461" s="5">
        <v>148733.69</v>
      </c>
      <c r="AF2461" s="5">
        <v>44191.29</v>
      </c>
      <c r="AG2461" s="5">
        <v>70794.289999999994</v>
      </c>
      <c r="AH2461" s="5">
        <v>5510</v>
      </c>
      <c r="AI2461" s="5">
        <v>67651.520000000004</v>
      </c>
      <c r="AJ2461">
        <v>2</v>
      </c>
      <c r="AK2461" s="5">
        <v>26540.43</v>
      </c>
      <c r="AL2461" s="5">
        <v>0</v>
      </c>
      <c r="AM2461" s="5">
        <v>37512.769999999997</v>
      </c>
      <c r="AN2461">
        <v>4</v>
      </c>
      <c r="AO2461">
        <v>4</v>
      </c>
      <c r="AP2461" t="str">
        <f t="shared" si="347"/>
        <v>Yes</v>
      </c>
      <c r="AQ2461">
        <v>2</v>
      </c>
      <c r="AR2461" s="5">
        <f t="shared" si="348"/>
        <v>2488836.71</v>
      </c>
      <c r="AS2461" s="5">
        <f t="shared" si="349"/>
        <v>310856.34999999998</v>
      </c>
      <c r="AT2461" t="s">
        <v>1641</v>
      </c>
      <c r="AU2461" t="s">
        <v>6199</v>
      </c>
      <c r="AV2461" t="s">
        <v>6200</v>
      </c>
      <c r="AW2461" t="s">
        <v>6175</v>
      </c>
      <c r="AX2461" t="s">
        <v>6202</v>
      </c>
      <c r="AY2461">
        <v>65</v>
      </c>
      <c r="AZ2461">
        <v>0</v>
      </c>
      <c r="BA2461">
        <v>0</v>
      </c>
      <c r="BB2461" t="s">
        <v>6168</v>
      </c>
      <c r="BC2461">
        <v>0</v>
      </c>
      <c r="BD2461">
        <v>0</v>
      </c>
      <c r="BE2461" t="s">
        <v>6169</v>
      </c>
      <c r="BF2461" t="s">
        <v>6210</v>
      </c>
      <c r="BG2461">
        <v>4</v>
      </c>
      <c r="BH2461" t="s">
        <v>6209</v>
      </c>
      <c r="BI2461">
        <v>105</v>
      </c>
      <c r="BJ2461" t="s">
        <v>6193</v>
      </c>
      <c r="BK2461">
        <v>0</v>
      </c>
      <c r="BL2461">
        <v>71</v>
      </c>
      <c r="BM2461" s="3">
        <f t="shared" si="350"/>
        <v>0.90140845070422537</v>
      </c>
    </row>
    <row r="2462" spans="1:65">
      <c r="A2462" t="s">
        <v>2595</v>
      </c>
      <c r="B2462" s="2">
        <v>45805</v>
      </c>
      <c r="C2462" t="s">
        <v>1632</v>
      </c>
      <c r="D2462" t="s">
        <v>2135</v>
      </c>
      <c r="E2462">
        <v>5</v>
      </c>
      <c r="F2462" t="s">
        <v>49</v>
      </c>
      <c r="G2462" t="s">
        <v>50</v>
      </c>
      <c r="H2462" t="s">
        <v>51</v>
      </c>
      <c r="I2462" t="s">
        <v>52</v>
      </c>
      <c r="J2462" t="s">
        <v>53</v>
      </c>
      <c r="K2462" t="s">
        <v>75</v>
      </c>
      <c r="L2462" t="s">
        <v>55</v>
      </c>
      <c r="M2462" t="s">
        <v>68</v>
      </c>
      <c r="N2462" t="s">
        <v>57</v>
      </c>
      <c r="O2462" t="s">
        <v>58</v>
      </c>
      <c r="P2462">
        <v>66</v>
      </c>
      <c r="Q2462">
        <v>69</v>
      </c>
      <c r="R2462">
        <v>69</v>
      </c>
      <c r="S2462">
        <v>3</v>
      </c>
      <c r="T2462">
        <f t="shared" si="342"/>
        <v>66</v>
      </c>
      <c r="U2462">
        <v>65</v>
      </c>
      <c r="V2462">
        <f t="shared" si="343"/>
        <v>1</v>
      </c>
      <c r="W2462" s="3">
        <f t="shared" si="344"/>
        <v>4.3478260869565216E-2</v>
      </c>
      <c r="X2462">
        <v>16</v>
      </c>
      <c r="Y2462" s="4">
        <v>0.9</v>
      </c>
      <c r="Z2462" s="4">
        <v>1.1000000000000001</v>
      </c>
      <c r="AA2462" s="5">
        <v>35819.03</v>
      </c>
      <c r="AB2462" s="5">
        <f t="shared" si="345"/>
        <v>2328236.9500000002</v>
      </c>
      <c r="AC2462" s="5">
        <v>22461.74</v>
      </c>
      <c r="AD2462" s="5">
        <f t="shared" si="346"/>
        <v>1549860.06</v>
      </c>
      <c r="AE2462" s="5">
        <v>123479.03</v>
      </c>
      <c r="AF2462" s="5">
        <v>31092.95</v>
      </c>
      <c r="AG2462" s="5">
        <v>7996.36</v>
      </c>
      <c r="AH2462" s="5">
        <v>1595</v>
      </c>
      <c r="AI2462" s="5">
        <v>10683.87</v>
      </c>
      <c r="AJ2462">
        <v>1</v>
      </c>
      <c r="AK2462" s="5">
        <v>8496.5400000000009</v>
      </c>
      <c r="AL2462" s="5">
        <v>754.58</v>
      </c>
      <c r="AM2462" s="5">
        <v>40448.230000000003</v>
      </c>
      <c r="AN2462">
        <v>4</v>
      </c>
      <c r="AO2462">
        <v>4</v>
      </c>
      <c r="AP2462" t="str">
        <f t="shared" si="347"/>
        <v>Yes</v>
      </c>
      <c r="AQ2462">
        <v>2</v>
      </c>
      <c r="AR2462" s="5">
        <f t="shared" si="348"/>
        <v>1774406.62</v>
      </c>
      <c r="AS2462" s="5">
        <f t="shared" si="349"/>
        <v>553830.32999999996</v>
      </c>
      <c r="AT2462" t="s">
        <v>116</v>
      </c>
      <c r="AU2462" t="s">
        <v>6181</v>
      </c>
      <c r="AV2462" t="s">
        <v>6182</v>
      </c>
      <c r="AW2462" t="s">
        <v>6183</v>
      </c>
      <c r="AX2462" t="s">
        <v>6184</v>
      </c>
      <c r="AY2462">
        <v>68</v>
      </c>
      <c r="AZ2462">
        <v>0</v>
      </c>
      <c r="BA2462">
        <v>15</v>
      </c>
      <c r="BB2462" t="s">
        <v>6191</v>
      </c>
      <c r="BC2462">
        <v>0</v>
      </c>
      <c r="BD2462">
        <v>0</v>
      </c>
      <c r="BE2462" t="s">
        <v>6169</v>
      </c>
      <c r="BF2462" t="s">
        <v>6176</v>
      </c>
      <c r="BG2462">
        <v>0</v>
      </c>
      <c r="BH2462" t="s">
        <v>6171</v>
      </c>
      <c r="BI2462">
        <v>17</v>
      </c>
      <c r="BJ2462" t="s">
        <v>6172</v>
      </c>
      <c r="BK2462">
        <v>0</v>
      </c>
      <c r="BL2462">
        <v>75</v>
      </c>
      <c r="BM2462" s="3">
        <f t="shared" si="350"/>
        <v>0.92</v>
      </c>
    </row>
    <row r="2463" spans="1:65">
      <c r="A2463" t="s">
        <v>2596</v>
      </c>
      <c r="B2463" s="2">
        <v>45806</v>
      </c>
      <c r="C2463" t="s">
        <v>1632</v>
      </c>
      <c r="D2463" t="s">
        <v>2135</v>
      </c>
      <c r="E2463">
        <v>5</v>
      </c>
      <c r="F2463" t="s">
        <v>72</v>
      </c>
      <c r="G2463" t="s">
        <v>79</v>
      </c>
      <c r="H2463" t="s">
        <v>159</v>
      </c>
      <c r="I2463" t="s">
        <v>52</v>
      </c>
      <c r="J2463" t="s">
        <v>65</v>
      </c>
      <c r="K2463" t="s">
        <v>66</v>
      </c>
      <c r="L2463" t="s">
        <v>67</v>
      </c>
      <c r="M2463" t="s">
        <v>56</v>
      </c>
      <c r="N2463" t="s">
        <v>109</v>
      </c>
      <c r="O2463" t="s">
        <v>120</v>
      </c>
      <c r="P2463">
        <v>56</v>
      </c>
      <c r="Q2463">
        <v>58</v>
      </c>
      <c r="R2463">
        <v>57</v>
      </c>
      <c r="S2463">
        <v>1</v>
      </c>
      <c r="T2463">
        <f t="shared" si="342"/>
        <v>56</v>
      </c>
      <c r="U2463">
        <v>55</v>
      </c>
      <c r="V2463">
        <f t="shared" si="343"/>
        <v>1</v>
      </c>
      <c r="W2463" s="3">
        <f t="shared" si="344"/>
        <v>1.7543859649122806E-2</v>
      </c>
      <c r="X2463">
        <v>37</v>
      </c>
      <c r="Y2463" s="4">
        <v>0.9</v>
      </c>
      <c r="Z2463" s="4">
        <v>1.1000000000000001</v>
      </c>
      <c r="AA2463" s="5">
        <v>48835.3</v>
      </c>
      <c r="AB2463" s="5">
        <f t="shared" si="345"/>
        <v>2685941.5</v>
      </c>
      <c r="AC2463" s="5">
        <v>33954.050000000003</v>
      </c>
      <c r="AD2463" s="5">
        <f t="shared" si="346"/>
        <v>1935380.85</v>
      </c>
      <c r="AE2463" s="5">
        <v>130910.78</v>
      </c>
      <c r="AF2463" s="5">
        <v>37254.050000000003</v>
      </c>
      <c r="AG2463" s="5">
        <v>10795.1</v>
      </c>
      <c r="AH2463" s="5">
        <v>1595</v>
      </c>
      <c r="AI2463" s="5">
        <v>5042.3100000000004</v>
      </c>
      <c r="AJ2463">
        <v>0</v>
      </c>
      <c r="AK2463" s="5">
        <v>0</v>
      </c>
      <c r="AL2463" s="5">
        <v>1064.8800000000001</v>
      </c>
      <c r="AM2463" s="5">
        <v>79584.69</v>
      </c>
      <c r="AN2463">
        <v>8</v>
      </c>
      <c r="AO2463">
        <v>8</v>
      </c>
      <c r="AP2463" t="str">
        <f t="shared" si="347"/>
        <v>Yes</v>
      </c>
      <c r="AQ2463">
        <v>1</v>
      </c>
      <c r="AR2463" s="5">
        <f t="shared" si="348"/>
        <v>2201627.66</v>
      </c>
      <c r="AS2463" s="5">
        <f t="shared" si="349"/>
        <v>484313.84</v>
      </c>
      <c r="AT2463" t="s">
        <v>59</v>
      </c>
      <c r="AU2463" t="s">
        <v>6164</v>
      </c>
      <c r="AV2463" t="s">
        <v>6165</v>
      </c>
      <c r="AW2463" t="s">
        <v>6166</v>
      </c>
      <c r="AX2463" t="s">
        <v>6167</v>
      </c>
      <c r="AY2463">
        <v>58</v>
      </c>
      <c r="AZ2463">
        <v>0</v>
      </c>
      <c r="BA2463">
        <v>12</v>
      </c>
      <c r="BB2463" t="s">
        <v>6198</v>
      </c>
      <c r="BC2463">
        <v>0</v>
      </c>
      <c r="BD2463">
        <v>0</v>
      </c>
      <c r="BE2463" t="s">
        <v>6169</v>
      </c>
      <c r="BF2463" t="s">
        <v>6170</v>
      </c>
      <c r="BG2463">
        <v>0</v>
      </c>
      <c r="BH2463" t="s">
        <v>6171</v>
      </c>
      <c r="BI2463">
        <v>59</v>
      </c>
      <c r="BJ2463" t="s">
        <v>6187</v>
      </c>
      <c r="BK2463">
        <v>0</v>
      </c>
      <c r="BL2463">
        <v>64</v>
      </c>
      <c r="BM2463" s="3">
        <f t="shared" si="350"/>
        <v>0.890625</v>
      </c>
    </row>
    <row r="2464" spans="1:65">
      <c r="A2464" t="s">
        <v>2597</v>
      </c>
      <c r="B2464" s="2">
        <v>45806</v>
      </c>
      <c r="C2464" t="s">
        <v>1632</v>
      </c>
      <c r="D2464" t="s">
        <v>2135</v>
      </c>
      <c r="E2464">
        <v>5</v>
      </c>
      <c r="F2464" t="s">
        <v>49</v>
      </c>
      <c r="G2464" t="s">
        <v>79</v>
      </c>
      <c r="H2464" t="s">
        <v>106</v>
      </c>
      <c r="I2464" t="s">
        <v>52</v>
      </c>
      <c r="J2464" t="s">
        <v>53</v>
      </c>
      <c r="K2464" t="s">
        <v>75</v>
      </c>
      <c r="L2464" t="s">
        <v>67</v>
      </c>
      <c r="M2464" t="s">
        <v>68</v>
      </c>
      <c r="N2464" t="s">
        <v>76</v>
      </c>
      <c r="O2464" t="s">
        <v>58</v>
      </c>
      <c r="P2464">
        <v>63</v>
      </c>
      <c r="Q2464">
        <v>65</v>
      </c>
      <c r="R2464">
        <v>65</v>
      </c>
      <c r="S2464">
        <v>7</v>
      </c>
      <c r="T2464">
        <f t="shared" si="342"/>
        <v>58</v>
      </c>
      <c r="U2464">
        <v>58</v>
      </c>
      <c r="V2464">
        <f t="shared" si="343"/>
        <v>0</v>
      </c>
      <c r="W2464" s="3">
        <f t="shared" si="344"/>
        <v>0.1076923076923077</v>
      </c>
      <c r="X2464">
        <v>118</v>
      </c>
      <c r="Y2464" s="4">
        <v>2.2999999999999998</v>
      </c>
      <c r="Z2464" s="4">
        <v>6.3</v>
      </c>
      <c r="AA2464" s="5">
        <v>36415.86</v>
      </c>
      <c r="AB2464" s="5">
        <f t="shared" si="345"/>
        <v>2112119.88</v>
      </c>
      <c r="AC2464" s="5">
        <v>22014.49</v>
      </c>
      <c r="AD2464" s="5">
        <f t="shared" si="346"/>
        <v>1430941.85</v>
      </c>
      <c r="AE2464" s="5">
        <v>115901.08</v>
      </c>
      <c r="AF2464" s="5">
        <v>35564.379999999997</v>
      </c>
      <c r="AG2464" s="5">
        <v>79078.06</v>
      </c>
      <c r="AH2464" s="5">
        <v>9135</v>
      </c>
      <c r="AI2464" s="5">
        <v>63495.74</v>
      </c>
      <c r="AJ2464">
        <v>1</v>
      </c>
      <c r="AK2464" s="5">
        <v>8656.8799999999992</v>
      </c>
      <c r="AL2464" s="5">
        <v>0</v>
      </c>
      <c r="AM2464" s="5">
        <v>40199.81</v>
      </c>
      <c r="AN2464">
        <v>4</v>
      </c>
      <c r="AO2464">
        <v>4</v>
      </c>
      <c r="AP2464" t="str">
        <f t="shared" si="347"/>
        <v>Yes</v>
      </c>
      <c r="AQ2464">
        <v>2</v>
      </c>
      <c r="AR2464" s="5">
        <f t="shared" si="348"/>
        <v>1782972.8</v>
      </c>
      <c r="AS2464" s="5">
        <f t="shared" si="349"/>
        <v>329147.08</v>
      </c>
      <c r="AT2464" t="s">
        <v>1641</v>
      </c>
      <c r="AU2464" t="s">
        <v>6199</v>
      </c>
      <c r="AV2464" t="s">
        <v>6200</v>
      </c>
      <c r="AW2464" t="s">
        <v>6175</v>
      </c>
      <c r="AX2464" t="s">
        <v>6202</v>
      </c>
      <c r="AY2464">
        <v>66</v>
      </c>
      <c r="AZ2464">
        <v>0</v>
      </c>
      <c r="BA2464">
        <v>0</v>
      </c>
      <c r="BB2464" t="s">
        <v>6168</v>
      </c>
      <c r="BC2464">
        <v>0</v>
      </c>
      <c r="BD2464">
        <v>0</v>
      </c>
      <c r="BE2464" t="s">
        <v>6169</v>
      </c>
      <c r="BF2464" t="s">
        <v>6210</v>
      </c>
      <c r="BG2464">
        <v>3</v>
      </c>
      <c r="BH2464" t="s">
        <v>6208</v>
      </c>
      <c r="BI2464">
        <v>95</v>
      </c>
      <c r="BJ2464" t="s">
        <v>6193</v>
      </c>
      <c r="BK2464">
        <v>0</v>
      </c>
      <c r="BL2464">
        <v>74</v>
      </c>
      <c r="BM2464" s="3">
        <f t="shared" si="350"/>
        <v>0.8783783783783784</v>
      </c>
    </row>
    <row r="2465" spans="1:65">
      <c r="A2465" t="s">
        <v>2598</v>
      </c>
      <c r="B2465" s="2">
        <v>45806</v>
      </c>
      <c r="C2465" t="s">
        <v>1632</v>
      </c>
      <c r="D2465" t="s">
        <v>2135</v>
      </c>
      <c r="E2465">
        <v>5</v>
      </c>
      <c r="F2465" t="s">
        <v>49</v>
      </c>
      <c r="G2465" t="s">
        <v>79</v>
      </c>
      <c r="H2465" t="s">
        <v>111</v>
      </c>
      <c r="I2465" t="s">
        <v>74</v>
      </c>
      <c r="J2465" t="s">
        <v>53</v>
      </c>
      <c r="K2465" t="s">
        <v>66</v>
      </c>
      <c r="L2465" t="s">
        <v>67</v>
      </c>
      <c r="M2465" t="s">
        <v>68</v>
      </c>
      <c r="N2465" t="s">
        <v>76</v>
      </c>
      <c r="O2465" t="s">
        <v>70</v>
      </c>
      <c r="P2465">
        <v>79</v>
      </c>
      <c r="Q2465">
        <v>81</v>
      </c>
      <c r="R2465">
        <v>77</v>
      </c>
      <c r="S2465">
        <v>7</v>
      </c>
      <c r="T2465">
        <f t="shared" si="342"/>
        <v>70</v>
      </c>
      <c r="U2465">
        <v>70</v>
      </c>
      <c r="V2465">
        <f t="shared" si="343"/>
        <v>0</v>
      </c>
      <c r="W2465" s="3">
        <f t="shared" si="344"/>
        <v>9.0909090909090912E-2</v>
      </c>
      <c r="X2465">
        <v>11</v>
      </c>
      <c r="Y2465" s="4">
        <v>3.1</v>
      </c>
      <c r="Z2465" s="4">
        <v>0.6</v>
      </c>
      <c r="AA2465" s="5">
        <v>30261.25</v>
      </c>
      <c r="AB2465" s="5">
        <f t="shared" si="345"/>
        <v>2118287.5</v>
      </c>
      <c r="AC2465" s="5">
        <v>22048.28</v>
      </c>
      <c r="AD2465" s="5">
        <f t="shared" si="346"/>
        <v>1697717.56</v>
      </c>
      <c r="AE2465" s="5">
        <v>129178.83</v>
      </c>
      <c r="AF2465" s="5">
        <v>35150.589999999997</v>
      </c>
      <c r="AG2465" s="5">
        <v>33195.65</v>
      </c>
      <c r="AH2465" s="5">
        <v>870</v>
      </c>
      <c r="AI2465" s="5">
        <v>64034.43</v>
      </c>
      <c r="AJ2465">
        <v>2</v>
      </c>
      <c r="AK2465" s="5">
        <v>17155.46</v>
      </c>
      <c r="AL2465" s="5">
        <v>0</v>
      </c>
      <c r="AM2465" s="5">
        <v>45697.77</v>
      </c>
      <c r="AN2465">
        <v>4</v>
      </c>
      <c r="AO2465">
        <v>4</v>
      </c>
      <c r="AP2465" t="str">
        <f t="shared" si="347"/>
        <v>Yes</v>
      </c>
      <c r="AQ2465">
        <v>3</v>
      </c>
      <c r="AR2465" s="5">
        <f t="shared" si="348"/>
        <v>2023000.29</v>
      </c>
      <c r="AS2465" s="5">
        <f t="shared" si="349"/>
        <v>95287.21</v>
      </c>
      <c r="AT2465" t="s">
        <v>1641</v>
      </c>
      <c r="AU2465" t="s">
        <v>6199</v>
      </c>
      <c r="AV2465" t="s">
        <v>6200</v>
      </c>
      <c r="AW2465" t="s">
        <v>6175</v>
      </c>
      <c r="AX2465" t="s">
        <v>6167</v>
      </c>
      <c r="AY2465">
        <v>80</v>
      </c>
      <c r="AZ2465">
        <v>0</v>
      </c>
      <c r="BA2465">
        <v>0</v>
      </c>
      <c r="BB2465" t="s">
        <v>6168</v>
      </c>
      <c r="BC2465">
        <v>0</v>
      </c>
      <c r="BD2465">
        <v>0</v>
      </c>
      <c r="BE2465" t="s">
        <v>6169</v>
      </c>
      <c r="BF2465" t="s">
        <v>6210</v>
      </c>
      <c r="BG2465">
        <v>0</v>
      </c>
      <c r="BH2465" t="s">
        <v>6171</v>
      </c>
      <c r="BI2465">
        <v>31</v>
      </c>
      <c r="BJ2465" t="s">
        <v>6172</v>
      </c>
      <c r="BK2465">
        <v>0</v>
      </c>
      <c r="BL2465">
        <v>84</v>
      </c>
      <c r="BM2465" s="3">
        <f t="shared" si="350"/>
        <v>0.91666666666666663</v>
      </c>
    </row>
    <row r="2466" spans="1:65">
      <c r="A2466" t="s">
        <v>2599</v>
      </c>
      <c r="B2466" s="2">
        <v>45806</v>
      </c>
      <c r="C2466" t="s">
        <v>1632</v>
      </c>
      <c r="D2466" t="s">
        <v>2135</v>
      </c>
      <c r="E2466">
        <v>5</v>
      </c>
      <c r="F2466" t="s">
        <v>72</v>
      </c>
      <c r="G2466" t="s">
        <v>79</v>
      </c>
      <c r="H2466" t="s">
        <v>159</v>
      </c>
      <c r="I2466" t="s">
        <v>74</v>
      </c>
      <c r="J2466" t="s">
        <v>65</v>
      </c>
      <c r="K2466" t="s">
        <v>66</v>
      </c>
      <c r="L2466" t="s">
        <v>67</v>
      </c>
      <c r="M2466" t="s">
        <v>56</v>
      </c>
      <c r="N2466" t="s">
        <v>94</v>
      </c>
      <c r="O2466" t="s">
        <v>70</v>
      </c>
      <c r="P2466">
        <v>57</v>
      </c>
      <c r="Q2466">
        <v>61</v>
      </c>
      <c r="R2466">
        <v>61</v>
      </c>
      <c r="S2466">
        <v>1</v>
      </c>
      <c r="T2466">
        <f t="shared" si="342"/>
        <v>60</v>
      </c>
      <c r="U2466">
        <v>54</v>
      </c>
      <c r="V2466">
        <f t="shared" si="343"/>
        <v>6</v>
      </c>
      <c r="W2466" s="3">
        <f t="shared" si="344"/>
        <v>1.6393442622950821E-2</v>
      </c>
      <c r="X2466">
        <v>25</v>
      </c>
      <c r="Y2466" s="4">
        <v>0</v>
      </c>
      <c r="Z2466" s="4">
        <v>1.1000000000000001</v>
      </c>
      <c r="AA2466" s="5">
        <v>48885.440000000002</v>
      </c>
      <c r="AB2466" s="5">
        <f t="shared" si="345"/>
        <v>2639813.7599999998</v>
      </c>
      <c r="AC2466" s="5">
        <v>34197.120000000003</v>
      </c>
      <c r="AD2466" s="5">
        <f t="shared" si="346"/>
        <v>2086024.32</v>
      </c>
      <c r="AE2466" s="5">
        <v>136624.10999999999</v>
      </c>
      <c r="AF2466" s="5">
        <v>38009.11</v>
      </c>
      <c r="AG2466" s="5">
        <v>8731.2800000000007</v>
      </c>
      <c r="AH2466" s="5">
        <v>1595</v>
      </c>
      <c r="AI2466" s="5">
        <v>5101.82</v>
      </c>
      <c r="AJ2466">
        <v>0</v>
      </c>
      <c r="AK2466" s="5">
        <v>0</v>
      </c>
      <c r="AL2466" s="5">
        <v>5584.56</v>
      </c>
      <c r="AM2466" s="5">
        <v>34407.74</v>
      </c>
      <c r="AN2466">
        <v>4</v>
      </c>
      <c r="AO2466">
        <v>2</v>
      </c>
      <c r="AP2466" t="str">
        <f t="shared" si="347"/>
        <v>Yes</v>
      </c>
      <c r="AQ2466">
        <v>0</v>
      </c>
      <c r="AR2466" s="5">
        <f t="shared" si="348"/>
        <v>2316077.94</v>
      </c>
      <c r="AS2466" s="5">
        <f t="shared" si="349"/>
        <v>323735.82</v>
      </c>
      <c r="AT2466" t="s">
        <v>59</v>
      </c>
      <c r="AU2466" t="s">
        <v>6164</v>
      </c>
      <c r="AV2466" t="s">
        <v>6165</v>
      </c>
      <c r="AW2466" t="s">
        <v>6166</v>
      </c>
      <c r="AX2466" t="s">
        <v>6184</v>
      </c>
      <c r="AY2466">
        <v>61</v>
      </c>
      <c r="AZ2466">
        <v>3</v>
      </c>
      <c r="BA2466">
        <v>31</v>
      </c>
      <c r="BB2466" t="s">
        <v>6185</v>
      </c>
      <c r="BC2466">
        <v>0</v>
      </c>
      <c r="BD2466">
        <v>0</v>
      </c>
      <c r="BE2466" t="s">
        <v>6169</v>
      </c>
      <c r="BF2466" t="s">
        <v>6170</v>
      </c>
      <c r="BG2466">
        <v>1</v>
      </c>
      <c r="BH2466" t="s">
        <v>6179</v>
      </c>
      <c r="BI2466">
        <v>60</v>
      </c>
      <c r="BJ2466" t="s">
        <v>6187</v>
      </c>
      <c r="BK2466">
        <v>0</v>
      </c>
      <c r="BL2466">
        <v>68</v>
      </c>
      <c r="BM2466" s="3">
        <f t="shared" si="350"/>
        <v>0.8970588235294118</v>
      </c>
    </row>
    <row r="2467" spans="1:65">
      <c r="A2467" t="s">
        <v>2600</v>
      </c>
      <c r="B2467" s="2">
        <v>45806</v>
      </c>
      <c r="C2467" t="s">
        <v>1632</v>
      </c>
      <c r="D2467" t="s">
        <v>2135</v>
      </c>
      <c r="E2467">
        <v>5</v>
      </c>
      <c r="F2467" t="s">
        <v>61</v>
      </c>
      <c r="G2467" t="s">
        <v>62</v>
      </c>
      <c r="H2467" t="s">
        <v>63</v>
      </c>
      <c r="I2467" t="s">
        <v>52</v>
      </c>
      <c r="J2467" t="s">
        <v>53</v>
      </c>
      <c r="K2467" t="s">
        <v>66</v>
      </c>
      <c r="L2467" t="s">
        <v>67</v>
      </c>
      <c r="M2467" t="s">
        <v>56</v>
      </c>
      <c r="N2467" t="s">
        <v>76</v>
      </c>
      <c r="O2467" t="s">
        <v>58</v>
      </c>
      <c r="P2467">
        <v>79</v>
      </c>
      <c r="Q2467">
        <v>80</v>
      </c>
      <c r="R2467">
        <v>77</v>
      </c>
      <c r="S2467">
        <v>3</v>
      </c>
      <c r="T2467">
        <f t="shared" si="342"/>
        <v>74</v>
      </c>
      <c r="U2467">
        <v>74</v>
      </c>
      <c r="V2467">
        <f t="shared" si="343"/>
        <v>0</v>
      </c>
      <c r="W2467" s="3">
        <f t="shared" si="344"/>
        <v>3.896103896103896E-2</v>
      </c>
      <c r="X2467">
        <v>35</v>
      </c>
      <c r="Y2467" s="4">
        <v>3.8</v>
      </c>
      <c r="Z2467" s="4">
        <v>1.3</v>
      </c>
      <c r="AA2467" s="5">
        <v>30184.5</v>
      </c>
      <c r="AB2467" s="5">
        <f t="shared" si="345"/>
        <v>2233653</v>
      </c>
      <c r="AC2467" s="5">
        <v>22953.72</v>
      </c>
      <c r="AD2467" s="5">
        <f t="shared" si="346"/>
        <v>1767436.44</v>
      </c>
      <c r="AE2467" s="5">
        <v>135999.5</v>
      </c>
      <c r="AF2467" s="5">
        <v>34147.4</v>
      </c>
      <c r="AG2467" s="5">
        <v>10643.45</v>
      </c>
      <c r="AH2467" s="5">
        <v>1885</v>
      </c>
      <c r="AI2467" s="5">
        <v>10560</v>
      </c>
      <c r="AJ2467">
        <v>0</v>
      </c>
      <c r="AK2467" s="5">
        <v>0</v>
      </c>
      <c r="AL2467" s="5">
        <v>31740.84</v>
      </c>
      <c r="AM2467" s="5">
        <v>79357.81</v>
      </c>
      <c r="AN2467">
        <v>4</v>
      </c>
      <c r="AO2467">
        <v>3</v>
      </c>
      <c r="AP2467" t="str">
        <f t="shared" si="347"/>
        <v>Yes</v>
      </c>
      <c r="AQ2467">
        <v>1</v>
      </c>
      <c r="AR2467" s="5">
        <f t="shared" si="348"/>
        <v>2071770.44</v>
      </c>
      <c r="AS2467" s="5">
        <f t="shared" si="349"/>
        <v>161882.56</v>
      </c>
      <c r="AT2467" t="s">
        <v>116</v>
      </c>
      <c r="AU2467" t="s">
        <v>6164</v>
      </c>
      <c r="AV2467" t="s">
        <v>6165</v>
      </c>
      <c r="AW2467" t="s">
        <v>6166</v>
      </c>
      <c r="AX2467" t="s">
        <v>6167</v>
      </c>
      <c r="AY2467">
        <v>82</v>
      </c>
      <c r="AZ2467">
        <v>0</v>
      </c>
      <c r="BA2467">
        <v>0</v>
      </c>
      <c r="BB2467" t="s">
        <v>6168</v>
      </c>
      <c r="BC2467">
        <v>0</v>
      </c>
      <c r="BD2467">
        <v>0</v>
      </c>
      <c r="BE2467" t="s">
        <v>6169</v>
      </c>
      <c r="BF2467" t="s">
        <v>6170</v>
      </c>
      <c r="BG2467">
        <v>0</v>
      </c>
      <c r="BH2467" t="s">
        <v>6171</v>
      </c>
      <c r="BI2467">
        <v>28</v>
      </c>
      <c r="BJ2467" t="s">
        <v>6172</v>
      </c>
      <c r="BK2467">
        <v>1</v>
      </c>
      <c r="BL2467">
        <v>86</v>
      </c>
      <c r="BM2467" s="3">
        <f t="shared" si="350"/>
        <v>0.89534883720930236</v>
      </c>
    </row>
    <row r="2468" spans="1:65">
      <c r="A2468" t="s">
        <v>2601</v>
      </c>
      <c r="B2468" s="2">
        <v>45806</v>
      </c>
      <c r="C2468" t="s">
        <v>1632</v>
      </c>
      <c r="D2468" t="s">
        <v>2135</v>
      </c>
      <c r="E2468">
        <v>5</v>
      </c>
      <c r="F2468" t="s">
        <v>49</v>
      </c>
      <c r="G2468" t="s">
        <v>79</v>
      </c>
      <c r="H2468" t="s">
        <v>106</v>
      </c>
      <c r="I2468" t="s">
        <v>52</v>
      </c>
      <c r="J2468" t="s">
        <v>65</v>
      </c>
      <c r="K2468" t="s">
        <v>66</v>
      </c>
      <c r="L2468" t="s">
        <v>67</v>
      </c>
      <c r="M2468" t="s">
        <v>68</v>
      </c>
      <c r="N2468" t="s">
        <v>76</v>
      </c>
      <c r="O2468" t="s">
        <v>70</v>
      </c>
      <c r="P2468">
        <v>49</v>
      </c>
      <c r="Q2468">
        <v>49</v>
      </c>
      <c r="R2468">
        <v>49</v>
      </c>
      <c r="S2468">
        <v>6</v>
      </c>
      <c r="T2468">
        <f t="shared" si="342"/>
        <v>43</v>
      </c>
      <c r="U2468">
        <v>43</v>
      </c>
      <c r="V2468">
        <f t="shared" si="343"/>
        <v>0</v>
      </c>
      <c r="W2468" s="3">
        <f t="shared" si="344"/>
        <v>0.12244897959183673</v>
      </c>
      <c r="X2468">
        <v>159</v>
      </c>
      <c r="Y2468" s="4">
        <v>5.4</v>
      </c>
      <c r="Z2468" s="4">
        <v>6.8</v>
      </c>
      <c r="AA2468" s="5">
        <v>48904.83</v>
      </c>
      <c r="AB2468" s="5">
        <f t="shared" si="345"/>
        <v>2102907.69</v>
      </c>
      <c r="AC2468" s="5">
        <v>32452.02</v>
      </c>
      <c r="AD2468" s="5">
        <f t="shared" si="346"/>
        <v>1590148.98</v>
      </c>
      <c r="AE2468" s="5">
        <v>113468.94</v>
      </c>
      <c r="AF2468" s="5">
        <v>41190.949999999997</v>
      </c>
      <c r="AG2468" s="5">
        <v>90516.28</v>
      </c>
      <c r="AH2468" s="5">
        <v>9860</v>
      </c>
      <c r="AI2468" s="5">
        <v>69898.8</v>
      </c>
      <c r="AJ2468">
        <v>1</v>
      </c>
      <c r="AK2468" s="5">
        <v>13825.31</v>
      </c>
      <c r="AL2468" s="5">
        <v>0</v>
      </c>
      <c r="AM2468" s="5">
        <v>31454.81</v>
      </c>
      <c r="AN2468">
        <v>4</v>
      </c>
      <c r="AO2468">
        <v>5</v>
      </c>
      <c r="AP2468" t="str">
        <f t="shared" si="347"/>
        <v>No</v>
      </c>
      <c r="AQ2468">
        <v>2</v>
      </c>
      <c r="AR2468" s="5">
        <f t="shared" si="348"/>
        <v>1960364.07</v>
      </c>
      <c r="AS2468" s="5">
        <f t="shared" si="349"/>
        <v>142543.62</v>
      </c>
      <c r="AT2468" t="s">
        <v>1641</v>
      </c>
      <c r="AU2468" t="s">
        <v>6189</v>
      </c>
      <c r="AV2468" t="s">
        <v>6201</v>
      </c>
      <c r="AW2468" t="s">
        <v>6175</v>
      </c>
      <c r="AX2468" t="s">
        <v>6202</v>
      </c>
      <c r="AY2468">
        <v>53</v>
      </c>
      <c r="AZ2468">
        <v>2</v>
      </c>
      <c r="BA2468">
        <v>0</v>
      </c>
      <c r="BB2468" t="s">
        <v>6168</v>
      </c>
      <c r="BC2468">
        <v>1</v>
      </c>
      <c r="BD2468">
        <v>0</v>
      </c>
      <c r="BE2468" t="s">
        <v>6178</v>
      </c>
      <c r="BF2468" t="s">
        <v>6210</v>
      </c>
      <c r="BG2468">
        <v>5</v>
      </c>
      <c r="BH2468" t="s">
        <v>6208</v>
      </c>
      <c r="BI2468">
        <v>91</v>
      </c>
      <c r="BJ2468" t="s">
        <v>6193</v>
      </c>
      <c r="BK2468">
        <v>0</v>
      </c>
      <c r="BL2468">
        <v>63</v>
      </c>
      <c r="BM2468" s="3">
        <f t="shared" si="350"/>
        <v>0.77777777777777779</v>
      </c>
    </row>
    <row r="2469" spans="1:65">
      <c r="A2469" t="s">
        <v>2602</v>
      </c>
      <c r="B2469" s="2">
        <v>45806</v>
      </c>
      <c r="C2469" t="s">
        <v>1632</v>
      </c>
      <c r="D2469" t="s">
        <v>2135</v>
      </c>
      <c r="E2469">
        <v>5</v>
      </c>
      <c r="F2469" t="s">
        <v>61</v>
      </c>
      <c r="G2469" t="s">
        <v>50</v>
      </c>
      <c r="H2469" t="s">
        <v>157</v>
      </c>
      <c r="I2469" t="s">
        <v>52</v>
      </c>
      <c r="J2469" t="s">
        <v>53</v>
      </c>
      <c r="K2469" t="s">
        <v>75</v>
      </c>
      <c r="L2469" t="s">
        <v>87</v>
      </c>
      <c r="M2469" t="s">
        <v>56</v>
      </c>
      <c r="N2469" t="s">
        <v>94</v>
      </c>
      <c r="O2469" t="s">
        <v>70</v>
      </c>
      <c r="P2469">
        <v>70</v>
      </c>
      <c r="Q2469">
        <v>72</v>
      </c>
      <c r="R2469">
        <v>70</v>
      </c>
      <c r="S2469">
        <v>2</v>
      </c>
      <c r="T2469">
        <f t="shared" si="342"/>
        <v>68</v>
      </c>
      <c r="U2469">
        <v>67</v>
      </c>
      <c r="V2469">
        <f t="shared" si="343"/>
        <v>1</v>
      </c>
      <c r="W2469" s="3">
        <f t="shared" si="344"/>
        <v>2.8571428571428571E-2</v>
      </c>
      <c r="X2469">
        <v>25</v>
      </c>
      <c r="Y2469" s="4">
        <v>5.6</v>
      </c>
      <c r="Z2469" s="4">
        <v>0.9</v>
      </c>
      <c r="AA2469" s="5">
        <v>35537.839999999997</v>
      </c>
      <c r="AB2469" s="5">
        <f t="shared" si="345"/>
        <v>2381035.2799999998</v>
      </c>
      <c r="AC2469" s="5">
        <v>24129.4</v>
      </c>
      <c r="AD2469" s="5">
        <f t="shared" si="346"/>
        <v>1689058</v>
      </c>
      <c r="AE2469" s="5">
        <v>123209.58</v>
      </c>
      <c r="AF2469" s="5">
        <v>30174.13</v>
      </c>
      <c r="AG2469" s="5">
        <v>9273.39</v>
      </c>
      <c r="AH2469" s="5">
        <v>1305</v>
      </c>
      <c r="AI2469" s="5">
        <v>7111.11</v>
      </c>
      <c r="AJ2469">
        <v>0</v>
      </c>
      <c r="AK2469" s="5">
        <v>0</v>
      </c>
      <c r="AL2469" s="5">
        <v>735.67</v>
      </c>
      <c r="AM2469" s="5">
        <v>46125.49</v>
      </c>
      <c r="AN2469">
        <v>4</v>
      </c>
      <c r="AO2469">
        <v>4</v>
      </c>
      <c r="AP2469" t="str">
        <f t="shared" si="347"/>
        <v>Yes</v>
      </c>
      <c r="AQ2469">
        <v>1</v>
      </c>
      <c r="AR2469" s="5">
        <f t="shared" si="348"/>
        <v>1906992.37</v>
      </c>
      <c r="AS2469" s="5">
        <f t="shared" si="349"/>
        <v>474042.91</v>
      </c>
      <c r="AT2469" t="s">
        <v>59</v>
      </c>
      <c r="AU2469" t="s">
        <v>6164</v>
      </c>
      <c r="AV2469" t="s">
        <v>6165</v>
      </c>
      <c r="AW2469" t="s">
        <v>6166</v>
      </c>
      <c r="AX2469" t="s">
        <v>6167</v>
      </c>
      <c r="AY2469">
        <v>77</v>
      </c>
      <c r="AZ2469">
        <v>4</v>
      </c>
      <c r="BA2469">
        <v>11</v>
      </c>
      <c r="BB2469" t="s">
        <v>6185</v>
      </c>
      <c r="BC2469">
        <v>0</v>
      </c>
      <c r="BD2469">
        <v>0</v>
      </c>
      <c r="BE2469" t="s">
        <v>6169</v>
      </c>
      <c r="BF2469" t="s">
        <v>6170</v>
      </c>
      <c r="BG2469">
        <v>1</v>
      </c>
      <c r="BH2469" t="s">
        <v>6186</v>
      </c>
      <c r="BI2469">
        <v>42</v>
      </c>
      <c r="BJ2469" t="s">
        <v>6172</v>
      </c>
      <c r="BK2469">
        <v>0</v>
      </c>
      <c r="BL2469">
        <v>77</v>
      </c>
      <c r="BM2469" s="3">
        <f t="shared" si="350"/>
        <v>0.90909090909090906</v>
      </c>
    </row>
    <row r="2470" spans="1:65">
      <c r="A2470" t="s">
        <v>2603</v>
      </c>
      <c r="B2470" s="2">
        <v>45806</v>
      </c>
      <c r="C2470" t="s">
        <v>1632</v>
      </c>
      <c r="D2470" t="s">
        <v>2135</v>
      </c>
      <c r="E2470">
        <v>5</v>
      </c>
      <c r="F2470" t="s">
        <v>61</v>
      </c>
      <c r="G2470" t="s">
        <v>62</v>
      </c>
      <c r="H2470" t="s">
        <v>96</v>
      </c>
      <c r="I2470" t="s">
        <v>52</v>
      </c>
      <c r="J2470" t="s">
        <v>65</v>
      </c>
      <c r="K2470" t="s">
        <v>66</v>
      </c>
      <c r="L2470" t="s">
        <v>87</v>
      </c>
      <c r="M2470" t="s">
        <v>56</v>
      </c>
      <c r="N2470" t="s">
        <v>76</v>
      </c>
      <c r="O2470" t="s">
        <v>120</v>
      </c>
      <c r="P2470">
        <v>59</v>
      </c>
      <c r="Q2470">
        <v>65</v>
      </c>
      <c r="R2470">
        <v>65</v>
      </c>
      <c r="S2470">
        <v>1</v>
      </c>
      <c r="T2470">
        <f t="shared" si="342"/>
        <v>64</v>
      </c>
      <c r="U2470">
        <v>57</v>
      </c>
      <c r="V2470">
        <f t="shared" si="343"/>
        <v>7</v>
      </c>
      <c r="W2470" s="3">
        <f t="shared" si="344"/>
        <v>1.5384615384615385E-2</v>
      </c>
      <c r="X2470">
        <v>45</v>
      </c>
      <c r="Y2470" s="4">
        <v>6</v>
      </c>
      <c r="Z2470" s="4">
        <v>2.1</v>
      </c>
      <c r="AA2470" s="5">
        <v>48697.75</v>
      </c>
      <c r="AB2470" s="5">
        <f t="shared" si="345"/>
        <v>2775771.75</v>
      </c>
      <c r="AC2470" s="5">
        <v>35952.14</v>
      </c>
      <c r="AD2470" s="5">
        <f t="shared" si="346"/>
        <v>2336889.1</v>
      </c>
      <c r="AE2470" s="5">
        <v>153838.32</v>
      </c>
      <c r="AF2470" s="5">
        <v>40001.769999999997</v>
      </c>
      <c r="AG2470" s="5">
        <v>10502.36</v>
      </c>
      <c r="AH2470" s="5">
        <v>3045</v>
      </c>
      <c r="AI2470" s="5">
        <v>5067.8</v>
      </c>
      <c r="AJ2470">
        <v>0</v>
      </c>
      <c r="AK2470" s="5">
        <v>0</v>
      </c>
      <c r="AL2470" s="5">
        <v>6440.86</v>
      </c>
      <c r="AM2470" s="5">
        <v>42680.73</v>
      </c>
      <c r="AN2470">
        <v>4</v>
      </c>
      <c r="AO2470">
        <v>5</v>
      </c>
      <c r="AP2470" t="str">
        <f t="shared" si="347"/>
        <v>No</v>
      </c>
      <c r="AQ2470">
        <v>2</v>
      </c>
      <c r="AR2470" s="5">
        <f t="shared" si="348"/>
        <v>2598465.94</v>
      </c>
      <c r="AS2470" s="5">
        <f t="shared" si="349"/>
        <v>177305.81</v>
      </c>
      <c r="AT2470" t="s">
        <v>59</v>
      </c>
      <c r="AU2470" t="s">
        <v>6164</v>
      </c>
      <c r="AV2470" t="s">
        <v>6165</v>
      </c>
      <c r="AW2470" t="s">
        <v>6166</v>
      </c>
      <c r="AX2470" t="s">
        <v>6184</v>
      </c>
      <c r="AY2470">
        <v>62</v>
      </c>
      <c r="AZ2470">
        <v>2</v>
      </c>
      <c r="BA2470">
        <v>38</v>
      </c>
      <c r="BB2470" t="s">
        <v>6180</v>
      </c>
      <c r="BC2470">
        <v>1</v>
      </c>
      <c r="BD2470">
        <v>0</v>
      </c>
      <c r="BE2470" t="s">
        <v>6178</v>
      </c>
      <c r="BF2470" t="s">
        <v>6170</v>
      </c>
      <c r="BG2470">
        <v>2</v>
      </c>
      <c r="BH2470" t="s">
        <v>6206</v>
      </c>
      <c r="BI2470">
        <v>48</v>
      </c>
      <c r="BJ2470" t="s">
        <v>6187</v>
      </c>
      <c r="BK2470">
        <v>0</v>
      </c>
      <c r="BL2470">
        <v>72</v>
      </c>
      <c r="BM2470" s="3">
        <f t="shared" si="350"/>
        <v>0.90277777777777779</v>
      </c>
    </row>
    <row r="2471" spans="1:65">
      <c r="A2471" t="s">
        <v>2604</v>
      </c>
      <c r="B2471" s="2">
        <v>45806</v>
      </c>
      <c r="C2471" t="s">
        <v>1632</v>
      </c>
      <c r="D2471" t="s">
        <v>2135</v>
      </c>
      <c r="E2471">
        <v>5</v>
      </c>
      <c r="F2471" t="s">
        <v>72</v>
      </c>
      <c r="G2471" t="s">
        <v>79</v>
      </c>
      <c r="H2471" t="s">
        <v>213</v>
      </c>
      <c r="I2471" t="s">
        <v>74</v>
      </c>
      <c r="J2471" t="s">
        <v>53</v>
      </c>
      <c r="K2471" t="s">
        <v>54</v>
      </c>
      <c r="L2471" t="s">
        <v>92</v>
      </c>
      <c r="M2471" t="s">
        <v>56</v>
      </c>
      <c r="N2471" t="s">
        <v>76</v>
      </c>
      <c r="O2471" t="s">
        <v>82</v>
      </c>
      <c r="P2471">
        <v>66</v>
      </c>
      <c r="Q2471">
        <v>72</v>
      </c>
      <c r="R2471">
        <v>72</v>
      </c>
      <c r="S2471">
        <v>1</v>
      </c>
      <c r="T2471">
        <f t="shared" si="342"/>
        <v>71</v>
      </c>
      <c r="U2471">
        <v>66</v>
      </c>
      <c r="V2471">
        <f t="shared" si="343"/>
        <v>5</v>
      </c>
      <c r="W2471" s="3">
        <f t="shared" si="344"/>
        <v>1.3888888888888888E-2</v>
      </c>
      <c r="X2471">
        <v>32</v>
      </c>
      <c r="Y2471" s="4">
        <v>4.3</v>
      </c>
      <c r="Z2471" s="4">
        <v>1.9</v>
      </c>
      <c r="AA2471" s="5">
        <v>38715.64</v>
      </c>
      <c r="AB2471" s="5">
        <f t="shared" si="345"/>
        <v>2555232.2400000002</v>
      </c>
      <c r="AC2471" s="5">
        <v>23948.1</v>
      </c>
      <c r="AD2471" s="5">
        <f t="shared" si="346"/>
        <v>1724263.2</v>
      </c>
      <c r="AE2471" s="5">
        <v>121521.01</v>
      </c>
      <c r="AF2471" s="5">
        <v>33118.559999999998</v>
      </c>
      <c r="AG2471" s="5">
        <v>10269.64</v>
      </c>
      <c r="AH2471" s="5">
        <v>2755</v>
      </c>
      <c r="AI2471" s="5">
        <v>3544.62</v>
      </c>
      <c r="AJ2471">
        <v>0</v>
      </c>
      <c r="AK2471" s="5">
        <v>0</v>
      </c>
      <c r="AL2471" s="5">
        <v>3013.68</v>
      </c>
      <c r="AM2471" s="5">
        <v>43814.12</v>
      </c>
      <c r="AN2471">
        <v>4</v>
      </c>
      <c r="AO2471">
        <v>3</v>
      </c>
      <c r="AP2471" t="str">
        <f t="shared" si="347"/>
        <v>Yes</v>
      </c>
      <c r="AQ2471">
        <v>1</v>
      </c>
      <c r="AR2471" s="5">
        <f t="shared" si="348"/>
        <v>1942299.83</v>
      </c>
      <c r="AS2471" s="5">
        <f t="shared" si="349"/>
        <v>612932.41</v>
      </c>
      <c r="AT2471" t="s">
        <v>59</v>
      </c>
      <c r="AU2471" t="s">
        <v>6164</v>
      </c>
      <c r="AV2471" t="s">
        <v>6165</v>
      </c>
      <c r="AW2471" t="s">
        <v>6166</v>
      </c>
      <c r="AX2471" t="s">
        <v>6184</v>
      </c>
      <c r="AY2471">
        <v>69</v>
      </c>
      <c r="AZ2471">
        <v>3</v>
      </c>
      <c r="BA2471">
        <v>26</v>
      </c>
      <c r="BB2471" t="s">
        <v>6185</v>
      </c>
      <c r="BC2471">
        <v>0</v>
      </c>
      <c r="BD2471">
        <v>0</v>
      </c>
      <c r="BE2471" t="s">
        <v>6169</v>
      </c>
      <c r="BF2471" t="s">
        <v>6170</v>
      </c>
      <c r="BG2471">
        <v>1</v>
      </c>
      <c r="BH2471" t="s">
        <v>6186</v>
      </c>
      <c r="BI2471">
        <v>20</v>
      </c>
      <c r="BJ2471" t="s">
        <v>6172</v>
      </c>
      <c r="BK2471">
        <v>0</v>
      </c>
      <c r="BL2471">
        <v>78</v>
      </c>
      <c r="BM2471" s="3">
        <f t="shared" si="350"/>
        <v>0.92307692307692313</v>
      </c>
    </row>
    <row r="2472" spans="1:65">
      <c r="A2472" t="s">
        <v>2605</v>
      </c>
      <c r="B2472" s="2">
        <v>45806</v>
      </c>
      <c r="C2472" t="s">
        <v>1632</v>
      </c>
      <c r="D2472" t="s">
        <v>2135</v>
      </c>
      <c r="E2472">
        <v>5</v>
      </c>
      <c r="F2472" t="s">
        <v>49</v>
      </c>
      <c r="G2472" t="s">
        <v>50</v>
      </c>
      <c r="H2472" t="s">
        <v>245</v>
      </c>
      <c r="I2472" t="s">
        <v>52</v>
      </c>
      <c r="J2472" t="s">
        <v>53</v>
      </c>
      <c r="K2472" t="s">
        <v>75</v>
      </c>
      <c r="L2472" t="s">
        <v>67</v>
      </c>
      <c r="M2472" t="s">
        <v>68</v>
      </c>
      <c r="N2472" t="s">
        <v>57</v>
      </c>
      <c r="O2472" t="s">
        <v>58</v>
      </c>
      <c r="P2472">
        <v>53</v>
      </c>
      <c r="Q2472">
        <v>55</v>
      </c>
      <c r="R2472">
        <v>53</v>
      </c>
      <c r="S2472">
        <v>4</v>
      </c>
      <c r="T2472">
        <f t="shared" si="342"/>
        <v>49</v>
      </c>
      <c r="U2472">
        <v>49</v>
      </c>
      <c r="V2472">
        <f t="shared" si="343"/>
        <v>0</v>
      </c>
      <c r="W2472" s="3">
        <f t="shared" si="344"/>
        <v>7.5471698113207544E-2</v>
      </c>
      <c r="X2472">
        <v>44</v>
      </c>
      <c r="Y2472" s="4">
        <v>5.0999999999999996</v>
      </c>
      <c r="Z2472" s="4">
        <v>1.5</v>
      </c>
      <c r="AA2472" s="5">
        <v>36327.800000000003</v>
      </c>
      <c r="AB2472" s="5">
        <f t="shared" si="345"/>
        <v>1780062.2</v>
      </c>
      <c r="AC2472" s="5">
        <v>21787.51</v>
      </c>
      <c r="AD2472" s="5">
        <f t="shared" si="346"/>
        <v>1154738.03</v>
      </c>
      <c r="AE2472" s="5">
        <v>95368.62</v>
      </c>
      <c r="AF2472" s="5">
        <v>25446.38</v>
      </c>
      <c r="AG2472" s="5">
        <v>36500.81</v>
      </c>
      <c r="AH2472" s="5">
        <v>2175</v>
      </c>
      <c r="AI2472" s="5">
        <v>54574.080000000002</v>
      </c>
      <c r="AJ2472">
        <v>1</v>
      </c>
      <c r="AK2472" s="5">
        <v>8838.65</v>
      </c>
      <c r="AL2472" s="5">
        <v>0</v>
      </c>
      <c r="AM2472" s="5">
        <v>33120.699999999997</v>
      </c>
      <c r="AN2472">
        <v>4</v>
      </c>
      <c r="AO2472">
        <v>3</v>
      </c>
      <c r="AP2472" t="str">
        <f t="shared" si="347"/>
        <v>Yes</v>
      </c>
      <c r="AQ2472">
        <v>2</v>
      </c>
      <c r="AR2472" s="5">
        <f t="shared" si="348"/>
        <v>1410762.27</v>
      </c>
      <c r="AS2472" s="5">
        <f t="shared" si="349"/>
        <v>369299.93</v>
      </c>
      <c r="AT2472" t="s">
        <v>1641</v>
      </c>
      <c r="AU2472" t="s">
        <v>6173</v>
      </c>
      <c r="AV2472" t="s">
        <v>6174</v>
      </c>
      <c r="AW2472" t="s">
        <v>6175</v>
      </c>
      <c r="AX2472" t="s">
        <v>6167</v>
      </c>
      <c r="AY2472">
        <v>55</v>
      </c>
      <c r="AZ2472">
        <v>0</v>
      </c>
      <c r="BA2472">
        <v>0</v>
      </c>
      <c r="BB2472" t="s">
        <v>6168</v>
      </c>
      <c r="BC2472">
        <v>0</v>
      </c>
      <c r="BD2472">
        <v>0</v>
      </c>
      <c r="BE2472" t="s">
        <v>6169</v>
      </c>
      <c r="BF2472" t="s">
        <v>6212</v>
      </c>
      <c r="BG2472">
        <v>0</v>
      </c>
      <c r="BH2472" t="s">
        <v>6171</v>
      </c>
      <c r="BI2472">
        <v>58</v>
      </c>
      <c r="BJ2472" t="s">
        <v>6187</v>
      </c>
      <c r="BK2472">
        <v>0</v>
      </c>
      <c r="BL2472">
        <v>70</v>
      </c>
      <c r="BM2472" s="3">
        <f t="shared" si="350"/>
        <v>0.75714285714285712</v>
      </c>
    </row>
    <row r="2473" spans="1:65">
      <c r="A2473" t="s">
        <v>2606</v>
      </c>
      <c r="B2473" s="2">
        <v>45806</v>
      </c>
      <c r="C2473" t="s">
        <v>1632</v>
      </c>
      <c r="D2473" t="s">
        <v>2135</v>
      </c>
      <c r="E2473">
        <v>5</v>
      </c>
      <c r="F2473" t="s">
        <v>61</v>
      </c>
      <c r="G2473" t="s">
        <v>79</v>
      </c>
      <c r="H2473" t="s">
        <v>84</v>
      </c>
      <c r="I2473" t="s">
        <v>74</v>
      </c>
      <c r="J2473" t="s">
        <v>65</v>
      </c>
      <c r="K2473" t="s">
        <v>75</v>
      </c>
      <c r="L2473" t="s">
        <v>55</v>
      </c>
      <c r="M2473" t="s">
        <v>56</v>
      </c>
      <c r="N2473" t="s">
        <v>57</v>
      </c>
      <c r="O2473" t="s">
        <v>82</v>
      </c>
      <c r="P2473">
        <v>43</v>
      </c>
      <c r="Q2473">
        <v>46</v>
      </c>
      <c r="R2473">
        <v>44</v>
      </c>
      <c r="S2473">
        <v>1</v>
      </c>
      <c r="T2473">
        <f t="shared" si="342"/>
        <v>43</v>
      </c>
      <c r="U2473">
        <v>43</v>
      </c>
      <c r="V2473">
        <f t="shared" si="343"/>
        <v>0</v>
      </c>
      <c r="W2473" s="3">
        <f t="shared" si="344"/>
        <v>2.2727272727272728E-2</v>
      </c>
      <c r="X2473">
        <v>28</v>
      </c>
      <c r="Y2473" s="4">
        <v>8.9</v>
      </c>
      <c r="Z2473" s="4">
        <v>2.4</v>
      </c>
      <c r="AA2473" s="5">
        <v>52519.13</v>
      </c>
      <c r="AB2473" s="5">
        <f t="shared" si="345"/>
        <v>2258322.59</v>
      </c>
      <c r="AC2473" s="5">
        <v>34968.17</v>
      </c>
      <c r="AD2473" s="5">
        <f t="shared" si="346"/>
        <v>1538599.48</v>
      </c>
      <c r="AE2473" s="5">
        <v>98884.83</v>
      </c>
      <c r="AF2473" s="5">
        <v>27741.79</v>
      </c>
      <c r="AG2473" s="5">
        <v>9549.4500000000007</v>
      </c>
      <c r="AH2473" s="5">
        <v>3480</v>
      </c>
      <c r="AI2473" s="5">
        <v>5060</v>
      </c>
      <c r="AJ2473">
        <v>0</v>
      </c>
      <c r="AK2473" s="5">
        <v>0</v>
      </c>
      <c r="AL2473" s="5">
        <v>0</v>
      </c>
      <c r="AM2473" s="5">
        <v>29182.42</v>
      </c>
      <c r="AN2473">
        <v>4</v>
      </c>
      <c r="AO2473">
        <v>4</v>
      </c>
      <c r="AP2473" t="str">
        <f t="shared" si="347"/>
        <v>Yes</v>
      </c>
      <c r="AQ2473">
        <v>0</v>
      </c>
      <c r="AR2473" s="5">
        <f t="shared" si="348"/>
        <v>1712497.97</v>
      </c>
      <c r="AS2473" s="5">
        <f t="shared" si="349"/>
        <v>545824.62</v>
      </c>
      <c r="AT2473" t="s">
        <v>59</v>
      </c>
      <c r="AU2473" t="s">
        <v>6164</v>
      </c>
      <c r="AV2473" t="s">
        <v>6165</v>
      </c>
      <c r="AW2473" t="s">
        <v>6166</v>
      </c>
      <c r="AX2473" t="s">
        <v>6177</v>
      </c>
      <c r="AY2473">
        <v>46</v>
      </c>
      <c r="AZ2473">
        <v>0</v>
      </c>
      <c r="BA2473">
        <v>0</v>
      </c>
      <c r="BB2473" t="s">
        <v>6168</v>
      </c>
      <c r="BC2473">
        <v>0</v>
      </c>
      <c r="BD2473">
        <v>0</v>
      </c>
      <c r="BE2473" t="s">
        <v>6169</v>
      </c>
      <c r="BF2473" t="s">
        <v>6170</v>
      </c>
      <c r="BG2473">
        <v>1</v>
      </c>
      <c r="BH2473" t="s">
        <v>6186</v>
      </c>
      <c r="BI2473">
        <v>22</v>
      </c>
      <c r="BJ2473" t="s">
        <v>6172</v>
      </c>
      <c r="BK2473">
        <v>0</v>
      </c>
      <c r="BL2473">
        <v>63</v>
      </c>
      <c r="BM2473" s="3">
        <f t="shared" si="350"/>
        <v>0.69841269841269837</v>
      </c>
    </row>
    <row r="2474" spans="1:65">
      <c r="A2474" t="s">
        <v>2607</v>
      </c>
      <c r="B2474" s="2">
        <v>45806</v>
      </c>
      <c r="C2474" t="s">
        <v>1632</v>
      </c>
      <c r="D2474" t="s">
        <v>2135</v>
      </c>
      <c r="E2474">
        <v>5</v>
      </c>
      <c r="F2474" t="s">
        <v>78</v>
      </c>
      <c r="G2474" t="s">
        <v>62</v>
      </c>
      <c r="H2474" t="s">
        <v>91</v>
      </c>
      <c r="I2474" t="s">
        <v>74</v>
      </c>
      <c r="J2474" t="s">
        <v>53</v>
      </c>
      <c r="K2474" t="s">
        <v>66</v>
      </c>
      <c r="L2474" t="s">
        <v>92</v>
      </c>
      <c r="M2474" t="s">
        <v>68</v>
      </c>
      <c r="N2474" t="s">
        <v>94</v>
      </c>
      <c r="O2474" t="s">
        <v>82</v>
      </c>
      <c r="P2474">
        <v>77</v>
      </c>
      <c r="Q2474">
        <v>80</v>
      </c>
      <c r="R2474">
        <v>77</v>
      </c>
      <c r="S2474">
        <v>2</v>
      </c>
      <c r="T2474">
        <f t="shared" si="342"/>
        <v>75</v>
      </c>
      <c r="U2474">
        <v>75</v>
      </c>
      <c r="V2474">
        <f t="shared" si="343"/>
        <v>0</v>
      </c>
      <c r="W2474" s="3">
        <f t="shared" si="344"/>
        <v>2.5974025974025976E-2</v>
      </c>
      <c r="X2474">
        <v>13</v>
      </c>
      <c r="Y2474" s="4">
        <v>5.7</v>
      </c>
      <c r="Z2474" s="4">
        <v>0.7</v>
      </c>
      <c r="AA2474" s="5">
        <v>30624.639999999999</v>
      </c>
      <c r="AB2474" s="5">
        <f t="shared" si="345"/>
        <v>2296848</v>
      </c>
      <c r="AC2474" s="5">
        <v>22852.75</v>
      </c>
      <c r="AD2474" s="5">
        <f t="shared" si="346"/>
        <v>1759661.75</v>
      </c>
      <c r="AE2474" s="5">
        <v>130945.60000000001</v>
      </c>
      <c r="AF2474" s="5">
        <v>36516.17</v>
      </c>
      <c r="AG2474" s="5">
        <v>8082.96</v>
      </c>
      <c r="AH2474" s="5">
        <v>1015</v>
      </c>
      <c r="AI2474" s="5">
        <v>7040</v>
      </c>
      <c r="AJ2474">
        <v>1</v>
      </c>
      <c r="AK2474" s="5">
        <v>8723.9500000000007</v>
      </c>
      <c r="AL2474" s="5">
        <v>31740.84</v>
      </c>
      <c r="AM2474" s="5">
        <v>83958.24</v>
      </c>
      <c r="AN2474">
        <v>4</v>
      </c>
      <c r="AO2474">
        <v>3</v>
      </c>
      <c r="AP2474" t="str">
        <f t="shared" si="347"/>
        <v>Yes</v>
      </c>
      <c r="AQ2474">
        <v>1</v>
      </c>
      <c r="AR2474" s="5">
        <f t="shared" si="348"/>
        <v>2067684.51</v>
      </c>
      <c r="AS2474" s="5">
        <f t="shared" si="349"/>
        <v>229163.49</v>
      </c>
      <c r="AT2474" t="s">
        <v>59</v>
      </c>
      <c r="AU2474" t="s">
        <v>6181</v>
      </c>
      <c r="AV2474" t="s">
        <v>6182</v>
      </c>
      <c r="AW2474" t="s">
        <v>6183</v>
      </c>
      <c r="AX2474" t="s">
        <v>6167</v>
      </c>
      <c r="AY2474">
        <v>80</v>
      </c>
      <c r="AZ2474">
        <v>3</v>
      </c>
      <c r="BA2474">
        <v>0</v>
      </c>
      <c r="BB2474" t="s">
        <v>6168</v>
      </c>
      <c r="BC2474">
        <v>0</v>
      </c>
      <c r="BD2474">
        <v>0</v>
      </c>
      <c r="BE2474" t="s">
        <v>6169</v>
      </c>
      <c r="BF2474" t="s">
        <v>6170</v>
      </c>
      <c r="BG2474">
        <v>0</v>
      </c>
      <c r="BH2474" t="s">
        <v>6171</v>
      </c>
      <c r="BI2474">
        <v>23</v>
      </c>
      <c r="BJ2474" t="s">
        <v>6172</v>
      </c>
      <c r="BK2474">
        <v>0</v>
      </c>
      <c r="BL2474">
        <v>86</v>
      </c>
      <c r="BM2474" s="3">
        <f t="shared" si="350"/>
        <v>0.89534883720930236</v>
      </c>
    </row>
    <row r="2475" spans="1:65">
      <c r="A2475" t="s">
        <v>2608</v>
      </c>
      <c r="B2475" s="2">
        <v>45806</v>
      </c>
      <c r="C2475" t="s">
        <v>1632</v>
      </c>
      <c r="D2475" t="s">
        <v>2135</v>
      </c>
      <c r="E2475">
        <v>5</v>
      </c>
      <c r="F2475" t="s">
        <v>61</v>
      </c>
      <c r="G2475" t="s">
        <v>50</v>
      </c>
      <c r="H2475" t="s">
        <v>170</v>
      </c>
      <c r="I2475" t="s">
        <v>64</v>
      </c>
      <c r="J2475" t="s">
        <v>53</v>
      </c>
      <c r="K2475" t="s">
        <v>75</v>
      </c>
      <c r="L2475" t="s">
        <v>55</v>
      </c>
      <c r="M2475" t="s">
        <v>56</v>
      </c>
      <c r="N2475" t="s">
        <v>76</v>
      </c>
      <c r="O2475" t="s">
        <v>58</v>
      </c>
      <c r="P2475">
        <v>67</v>
      </c>
      <c r="Q2475">
        <v>70</v>
      </c>
      <c r="R2475">
        <v>70</v>
      </c>
      <c r="S2475">
        <v>1</v>
      </c>
      <c r="T2475">
        <f t="shared" si="342"/>
        <v>69</v>
      </c>
      <c r="U2475">
        <v>65</v>
      </c>
      <c r="V2475">
        <f t="shared" si="343"/>
        <v>4</v>
      </c>
      <c r="W2475" s="3">
        <f t="shared" si="344"/>
        <v>1.4285714285714285E-2</v>
      </c>
      <c r="X2475">
        <v>36</v>
      </c>
      <c r="Y2475" s="4">
        <v>7.5</v>
      </c>
      <c r="Z2475" s="4">
        <v>2.1</v>
      </c>
      <c r="AA2475" s="5">
        <v>36444.51</v>
      </c>
      <c r="AB2475" s="5">
        <f t="shared" si="345"/>
        <v>2368893.15</v>
      </c>
      <c r="AC2475" s="5">
        <v>23613.32</v>
      </c>
      <c r="AD2475" s="5">
        <f t="shared" si="346"/>
        <v>1652932.4</v>
      </c>
      <c r="AE2475" s="5">
        <v>114646.64</v>
      </c>
      <c r="AF2475" s="5">
        <v>31645.68</v>
      </c>
      <c r="AG2475" s="5">
        <v>10495.2</v>
      </c>
      <c r="AH2475" s="5">
        <v>3045</v>
      </c>
      <c r="AI2475" s="5">
        <v>3555.56</v>
      </c>
      <c r="AJ2475">
        <v>0</v>
      </c>
      <c r="AK2475" s="5">
        <v>0</v>
      </c>
      <c r="AL2475" s="5">
        <v>3092.39</v>
      </c>
      <c r="AM2475" s="5">
        <v>48045.36</v>
      </c>
      <c r="AN2475">
        <v>4</v>
      </c>
      <c r="AO2475">
        <v>5</v>
      </c>
      <c r="AP2475" t="str">
        <f t="shared" si="347"/>
        <v>No</v>
      </c>
      <c r="AQ2475">
        <v>3</v>
      </c>
      <c r="AR2475" s="5">
        <f t="shared" si="348"/>
        <v>1867458.23</v>
      </c>
      <c r="AS2475" s="5">
        <f t="shared" si="349"/>
        <v>501434.92</v>
      </c>
      <c r="AT2475" t="s">
        <v>59</v>
      </c>
      <c r="AU2475" t="s">
        <v>6164</v>
      </c>
      <c r="AV2475" t="s">
        <v>6165</v>
      </c>
      <c r="AW2475" t="s">
        <v>6166</v>
      </c>
      <c r="AX2475" t="s">
        <v>6184</v>
      </c>
      <c r="AY2475">
        <v>69</v>
      </c>
      <c r="AZ2475">
        <v>0</v>
      </c>
      <c r="BA2475">
        <v>28</v>
      </c>
      <c r="BB2475" t="s">
        <v>6180</v>
      </c>
      <c r="BC2475">
        <v>0</v>
      </c>
      <c r="BD2475">
        <v>1</v>
      </c>
      <c r="BE2475" t="s">
        <v>6188</v>
      </c>
      <c r="BF2475" t="s">
        <v>6170</v>
      </c>
      <c r="BG2475">
        <v>0</v>
      </c>
      <c r="BH2475" t="s">
        <v>6171</v>
      </c>
      <c r="BI2475">
        <v>37</v>
      </c>
      <c r="BJ2475" t="s">
        <v>6172</v>
      </c>
      <c r="BK2475">
        <v>0</v>
      </c>
      <c r="BL2475">
        <v>74</v>
      </c>
      <c r="BM2475" s="3">
        <f t="shared" si="350"/>
        <v>0.94594594594594594</v>
      </c>
    </row>
    <row r="2476" spans="1:65">
      <c r="A2476" t="s">
        <v>2609</v>
      </c>
      <c r="B2476" s="2">
        <v>45806</v>
      </c>
      <c r="C2476" t="s">
        <v>1632</v>
      </c>
      <c r="D2476" t="s">
        <v>2135</v>
      </c>
      <c r="E2476">
        <v>5</v>
      </c>
      <c r="F2476" t="s">
        <v>61</v>
      </c>
      <c r="G2476" t="s">
        <v>62</v>
      </c>
      <c r="H2476" t="s">
        <v>96</v>
      </c>
      <c r="I2476" t="s">
        <v>52</v>
      </c>
      <c r="J2476" t="s">
        <v>53</v>
      </c>
      <c r="K2476" t="s">
        <v>66</v>
      </c>
      <c r="L2476" t="s">
        <v>87</v>
      </c>
      <c r="M2476" t="s">
        <v>56</v>
      </c>
      <c r="N2476" t="s">
        <v>57</v>
      </c>
      <c r="O2476" t="s">
        <v>82</v>
      </c>
      <c r="P2476">
        <v>82</v>
      </c>
      <c r="Q2476">
        <v>89</v>
      </c>
      <c r="R2476">
        <v>88</v>
      </c>
      <c r="S2476">
        <v>2</v>
      </c>
      <c r="T2476">
        <f t="shared" si="342"/>
        <v>86</v>
      </c>
      <c r="U2476">
        <v>82</v>
      </c>
      <c r="V2476">
        <f t="shared" si="343"/>
        <v>4</v>
      </c>
      <c r="W2476" s="3">
        <f t="shared" si="344"/>
        <v>2.2727272727272728E-2</v>
      </c>
      <c r="X2476">
        <v>50</v>
      </c>
      <c r="Y2476" s="4">
        <v>2.5</v>
      </c>
      <c r="Z2476" s="4">
        <v>2.1</v>
      </c>
      <c r="AA2476" s="5">
        <v>30812.07</v>
      </c>
      <c r="AB2476" s="5">
        <f t="shared" si="345"/>
        <v>2526589.7400000002</v>
      </c>
      <c r="AC2476" s="5">
        <v>24000.71</v>
      </c>
      <c r="AD2476" s="5">
        <f t="shared" si="346"/>
        <v>2112062.48</v>
      </c>
      <c r="AE2476" s="5">
        <v>157120.46</v>
      </c>
      <c r="AF2476" s="5">
        <v>38987.449999999997</v>
      </c>
      <c r="AG2476" s="5">
        <v>12983.59</v>
      </c>
      <c r="AH2476" s="5">
        <v>3045</v>
      </c>
      <c r="AI2476" s="5">
        <v>7040</v>
      </c>
      <c r="AJ2476">
        <v>0</v>
      </c>
      <c r="AK2476" s="5">
        <v>0</v>
      </c>
      <c r="AL2476" s="5">
        <v>34719.17</v>
      </c>
      <c r="AM2476" s="5">
        <v>86484.93</v>
      </c>
      <c r="AN2476">
        <v>4</v>
      </c>
      <c r="AO2476">
        <v>4</v>
      </c>
      <c r="AP2476" t="str">
        <f t="shared" si="347"/>
        <v>Yes</v>
      </c>
      <c r="AQ2476">
        <v>1</v>
      </c>
      <c r="AR2476" s="5">
        <f t="shared" si="348"/>
        <v>2452443.08</v>
      </c>
      <c r="AS2476" s="5">
        <f t="shared" si="349"/>
        <v>74146.66</v>
      </c>
      <c r="AT2476" t="s">
        <v>59</v>
      </c>
      <c r="AU2476" t="s">
        <v>6164</v>
      </c>
      <c r="AV2476" t="s">
        <v>6165</v>
      </c>
      <c r="AW2476" t="s">
        <v>6166</v>
      </c>
      <c r="AX2476" t="s">
        <v>6202</v>
      </c>
      <c r="AY2476">
        <v>83</v>
      </c>
      <c r="AZ2476">
        <v>0</v>
      </c>
      <c r="BA2476">
        <v>28</v>
      </c>
      <c r="BB2476" t="s">
        <v>6180</v>
      </c>
      <c r="BC2476">
        <v>0</v>
      </c>
      <c r="BD2476">
        <v>0</v>
      </c>
      <c r="BE2476" t="s">
        <v>6169</v>
      </c>
      <c r="BF2476" t="s">
        <v>6170</v>
      </c>
      <c r="BG2476">
        <v>2</v>
      </c>
      <c r="BH2476" t="s">
        <v>6206</v>
      </c>
      <c r="BI2476">
        <v>64</v>
      </c>
      <c r="BJ2476" t="s">
        <v>6187</v>
      </c>
      <c r="BK2476">
        <v>0</v>
      </c>
      <c r="BL2476">
        <v>93</v>
      </c>
      <c r="BM2476" s="3">
        <f t="shared" si="350"/>
        <v>0.94623655913978499</v>
      </c>
    </row>
    <row r="2477" spans="1:65">
      <c r="A2477" t="s">
        <v>2610</v>
      </c>
      <c r="B2477" s="2">
        <v>45806</v>
      </c>
      <c r="C2477" t="s">
        <v>1632</v>
      </c>
      <c r="D2477" t="s">
        <v>2135</v>
      </c>
      <c r="E2477">
        <v>5</v>
      </c>
      <c r="F2477" t="s">
        <v>61</v>
      </c>
      <c r="G2477" t="s">
        <v>79</v>
      </c>
      <c r="H2477" t="s">
        <v>123</v>
      </c>
      <c r="I2477" t="s">
        <v>52</v>
      </c>
      <c r="J2477" t="s">
        <v>53</v>
      </c>
      <c r="K2477" t="s">
        <v>75</v>
      </c>
      <c r="L2477" t="s">
        <v>55</v>
      </c>
      <c r="M2477" t="s">
        <v>56</v>
      </c>
      <c r="N2477" t="s">
        <v>94</v>
      </c>
      <c r="O2477" t="s">
        <v>70</v>
      </c>
      <c r="P2477">
        <v>78</v>
      </c>
      <c r="Q2477">
        <v>83</v>
      </c>
      <c r="R2477">
        <v>81</v>
      </c>
      <c r="S2477">
        <v>2</v>
      </c>
      <c r="T2477">
        <f t="shared" si="342"/>
        <v>79</v>
      </c>
      <c r="U2477">
        <v>75</v>
      </c>
      <c r="V2477">
        <f t="shared" si="343"/>
        <v>4</v>
      </c>
      <c r="W2477" s="3">
        <f t="shared" si="344"/>
        <v>2.4691358024691357E-2</v>
      </c>
      <c r="X2477">
        <v>19</v>
      </c>
      <c r="Y2477" s="4">
        <v>11.2</v>
      </c>
      <c r="Z2477" s="4">
        <v>2.4</v>
      </c>
      <c r="AA2477" s="5">
        <v>35575.56</v>
      </c>
      <c r="AB2477" s="5">
        <f t="shared" si="345"/>
        <v>2668167</v>
      </c>
      <c r="AC2477" s="5">
        <v>23613.81</v>
      </c>
      <c r="AD2477" s="5">
        <f t="shared" si="346"/>
        <v>1912718.61</v>
      </c>
      <c r="AE2477" s="5">
        <v>143330.25</v>
      </c>
      <c r="AF2477" s="5">
        <v>35319.24</v>
      </c>
      <c r="AG2477" s="5">
        <v>8895.07</v>
      </c>
      <c r="AH2477" s="5">
        <v>3480</v>
      </c>
      <c r="AI2477" s="5">
        <v>7101.37</v>
      </c>
      <c r="AJ2477">
        <v>0</v>
      </c>
      <c r="AK2477" s="5">
        <v>0</v>
      </c>
      <c r="AL2477" s="5">
        <v>2874.07</v>
      </c>
      <c r="AM2477" s="5">
        <v>46620.53</v>
      </c>
      <c r="AN2477">
        <v>4</v>
      </c>
      <c r="AO2477">
        <v>4</v>
      </c>
      <c r="AP2477" t="str">
        <f t="shared" si="347"/>
        <v>Yes</v>
      </c>
      <c r="AQ2477">
        <v>1</v>
      </c>
      <c r="AR2477" s="5">
        <f t="shared" si="348"/>
        <v>2160339.14</v>
      </c>
      <c r="AS2477" s="5">
        <f t="shared" si="349"/>
        <v>507827.86</v>
      </c>
      <c r="AT2477" t="s">
        <v>59</v>
      </c>
      <c r="AU2477" t="s">
        <v>6164</v>
      </c>
      <c r="AV2477" t="s">
        <v>6165</v>
      </c>
      <c r="AW2477" t="s">
        <v>6166</v>
      </c>
      <c r="AX2477" t="s">
        <v>6177</v>
      </c>
      <c r="AY2477">
        <v>79</v>
      </c>
      <c r="AZ2477">
        <v>0</v>
      </c>
      <c r="BA2477">
        <v>30</v>
      </c>
      <c r="BB2477" t="s">
        <v>6180</v>
      </c>
      <c r="BC2477">
        <v>0</v>
      </c>
      <c r="BD2477">
        <v>0</v>
      </c>
      <c r="BE2477" t="s">
        <v>6169</v>
      </c>
      <c r="BF2477" t="s">
        <v>6170</v>
      </c>
      <c r="BG2477">
        <v>0</v>
      </c>
      <c r="BH2477" t="s">
        <v>6171</v>
      </c>
      <c r="BI2477">
        <v>36</v>
      </c>
      <c r="BJ2477" t="s">
        <v>6172</v>
      </c>
      <c r="BK2477">
        <v>0</v>
      </c>
      <c r="BL2477">
        <v>85</v>
      </c>
      <c r="BM2477" s="3">
        <f t="shared" si="350"/>
        <v>0.95294117647058818</v>
      </c>
    </row>
    <row r="2478" spans="1:65">
      <c r="A2478" t="s">
        <v>2611</v>
      </c>
      <c r="B2478" s="2">
        <v>45807</v>
      </c>
      <c r="C2478" t="s">
        <v>1632</v>
      </c>
      <c r="D2478" t="s">
        <v>2135</v>
      </c>
      <c r="E2478">
        <v>5</v>
      </c>
      <c r="F2478" t="s">
        <v>61</v>
      </c>
      <c r="G2478" t="s">
        <v>79</v>
      </c>
      <c r="H2478" t="s">
        <v>123</v>
      </c>
      <c r="I2478" t="s">
        <v>52</v>
      </c>
      <c r="J2478" t="s">
        <v>81</v>
      </c>
      <c r="K2478" t="s">
        <v>75</v>
      </c>
      <c r="L2478" t="s">
        <v>87</v>
      </c>
      <c r="M2478" t="s">
        <v>56</v>
      </c>
      <c r="N2478" t="s">
        <v>94</v>
      </c>
      <c r="O2478" t="s">
        <v>82</v>
      </c>
      <c r="P2478">
        <v>44</v>
      </c>
      <c r="Q2478">
        <v>45</v>
      </c>
      <c r="R2478">
        <v>43</v>
      </c>
      <c r="S2478">
        <v>1</v>
      </c>
      <c r="T2478">
        <f t="shared" si="342"/>
        <v>42</v>
      </c>
      <c r="U2478">
        <v>42</v>
      </c>
      <c r="V2478">
        <f t="shared" si="343"/>
        <v>0</v>
      </c>
      <c r="W2478" s="3">
        <f t="shared" si="344"/>
        <v>2.3255813953488372E-2</v>
      </c>
      <c r="X2478">
        <v>39</v>
      </c>
      <c r="Y2478" s="4">
        <v>10.7</v>
      </c>
      <c r="Z2478" s="4">
        <v>2.1</v>
      </c>
      <c r="AA2478" s="5">
        <v>78763.98</v>
      </c>
      <c r="AB2478" s="5">
        <f t="shared" si="345"/>
        <v>3308087.16</v>
      </c>
      <c r="AC2478" s="5">
        <v>54165.07</v>
      </c>
      <c r="AD2478" s="5">
        <f t="shared" si="346"/>
        <v>2329098.0099999998</v>
      </c>
      <c r="AE2478" s="5">
        <v>139553.17000000001</v>
      </c>
      <c r="AF2478" s="5">
        <v>37945.97</v>
      </c>
      <c r="AG2478" s="5">
        <v>9858.4</v>
      </c>
      <c r="AH2478" s="5">
        <v>3045</v>
      </c>
      <c r="AI2478" s="5">
        <v>7497.44</v>
      </c>
      <c r="AJ2478">
        <v>0</v>
      </c>
      <c r="AK2478" s="5">
        <v>0</v>
      </c>
      <c r="AL2478" s="5">
        <v>0</v>
      </c>
      <c r="AM2478" s="5">
        <v>26931.35</v>
      </c>
      <c r="AN2478">
        <v>4</v>
      </c>
      <c r="AO2478">
        <v>3</v>
      </c>
      <c r="AP2478" t="str">
        <f t="shared" si="347"/>
        <v>Yes</v>
      </c>
      <c r="AQ2478">
        <v>1</v>
      </c>
      <c r="AR2478" s="5">
        <f t="shared" si="348"/>
        <v>2553929.34</v>
      </c>
      <c r="AS2478" s="5">
        <f t="shared" si="349"/>
        <v>754157.82</v>
      </c>
      <c r="AT2478" t="s">
        <v>59</v>
      </c>
      <c r="AU2478" t="s">
        <v>6164</v>
      </c>
      <c r="AV2478" t="s">
        <v>6165</v>
      </c>
      <c r="AW2478" t="s">
        <v>6166</v>
      </c>
      <c r="AX2478" t="s">
        <v>6177</v>
      </c>
      <c r="AY2478">
        <v>46</v>
      </c>
      <c r="AZ2478">
        <v>0</v>
      </c>
      <c r="BA2478">
        <v>0</v>
      </c>
      <c r="BB2478" t="s">
        <v>6168</v>
      </c>
      <c r="BC2478">
        <v>0</v>
      </c>
      <c r="BD2478">
        <v>0</v>
      </c>
      <c r="BE2478" t="s">
        <v>6169</v>
      </c>
      <c r="BF2478" t="s">
        <v>6170</v>
      </c>
      <c r="BG2478">
        <v>1</v>
      </c>
      <c r="BH2478" t="s">
        <v>6179</v>
      </c>
      <c r="BI2478">
        <v>48</v>
      </c>
      <c r="BJ2478" t="s">
        <v>6172</v>
      </c>
      <c r="BK2478">
        <v>0</v>
      </c>
      <c r="BL2478">
        <v>52</v>
      </c>
      <c r="BM2478" s="3">
        <f t="shared" si="350"/>
        <v>0.82692307692307687</v>
      </c>
    </row>
    <row r="2479" spans="1:65">
      <c r="A2479" t="s">
        <v>2612</v>
      </c>
      <c r="B2479" s="2">
        <v>45807</v>
      </c>
      <c r="C2479" t="s">
        <v>1632</v>
      </c>
      <c r="D2479" t="s">
        <v>2135</v>
      </c>
      <c r="E2479">
        <v>5</v>
      </c>
      <c r="F2479" t="s">
        <v>72</v>
      </c>
      <c r="G2479" t="s">
        <v>79</v>
      </c>
      <c r="H2479" t="s">
        <v>159</v>
      </c>
      <c r="I2479" t="s">
        <v>74</v>
      </c>
      <c r="J2479" t="s">
        <v>65</v>
      </c>
      <c r="K2479" t="s">
        <v>75</v>
      </c>
      <c r="L2479" t="s">
        <v>92</v>
      </c>
      <c r="M2479" t="s">
        <v>68</v>
      </c>
      <c r="N2479" t="s">
        <v>69</v>
      </c>
      <c r="O2479" t="s">
        <v>120</v>
      </c>
      <c r="P2479">
        <v>47</v>
      </c>
      <c r="Q2479">
        <v>51</v>
      </c>
      <c r="R2479">
        <v>51</v>
      </c>
      <c r="S2479">
        <v>1</v>
      </c>
      <c r="T2479">
        <f t="shared" si="342"/>
        <v>50</v>
      </c>
      <c r="U2479">
        <v>44</v>
      </c>
      <c r="V2479">
        <f t="shared" si="343"/>
        <v>6</v>
      </c>
      <c r="W2479" s="3">
        <f t="shared" si="344"/>
        <v>1.9607843137254902E-2</v>
      </c>
      <c r="X2479">
        <v>33</v>
      </c>
      <c r="Y2479" s="4">
        <v>9.3000000000000007</v>
      </c>
      <c r="Z2479" s="4">
        <v>2.2999999999999998</v>
      </c>
      <c r="AA2479" s="5">
        <v>52491.88</v>
      </c>
      <c r="AB2479" s="5">
        <f t="shared" si="345"/>
        <v>2309642.7200000002</v>
      </c>
      <c r="AC2479" s="5">
        <v>33796.949999999997</v>
      </c>
      <c r="AD2479" s="5">
        <f t="shared" si="346"/>
        <v>1723644.45</v>
      </c>
      <c r="AE2479" s="5">
        <v>114622</v>
      </c>
      <c r="AF2479" s="5">
        <v>32670.639999999999</v>
      </c>
      <c r="AG2479" s="5">
        <v>9349.26</v>
      </c>
      <c r="AH2479" s="5">
        <v>3335</v>
      </c>
      <c r="AI2479" s="5">
        <v>5100</v>
      </c>
      <c r="AJ2479">
        <v>0</v>
      </c>
      <c r="AK2479" s="5">
        <v>0</v>
      </c>
      <c r="AL2479" s="5">
        <v>5663.38</v>
      </c>
      <c r="AM2479" s="5">
        <v>29248.28</v>
      </c>
      <c r="AN2479">
        <v>4</v>
      </c>
      <c r="AO2479">
        <v>4</v>
      </c>
      <c r="AP2479" t="str">
        <f t="shared" si="347"/>
        <v>Yes</v>
      </c>
      <c r="AQ2479">
        <v>1</v>
      </c>
      <c r="AR2479" s="5">
        <f t="shared" si="348"/>
        <v>1923633.01</v>
      </c>
      <c r="AS2479" s="5">
        <f t="shared" si="349"/>
        <v>386009.71</v>
      </c>
      <c r="AT2479" t="s">
        <v>59</v>
      </c>
      <c r="AU2479" t="s">
        <v>6164</v>
      </c>
      <c r="AV2479" t="s">
        <v>6165</v>
      </c>
      <c r="AW2479" t="s">
        <v>6166</v>
      </c>
      <c r="AX2479" t="s">
        <v>6177</v>
      </c>
      <c r="AY2479">
        <v>52</v>
      </c>
      <c r="AZ2479">
        <v>3</v>
      </c>
      <c r="BA2479">
        <v>38</v>
      </c>
      <c r="BB2479" t="s">
        <v>6185</v>
      </c>
      <c r="BC2479">
        <v>0</v>
      </c>
      <c r="BD2479">
        <v>0</v>
      </c>
      <c r="BE2479" t="s">
        <v>6169</v>
      </c>
      <c r="BF2479" t="s">
        <v>6170</v>
      </c>
      <c r="BG2479">
        <v>1</v>
      </c>
      <c r="BH2479" t="s">
        <v>6179</v>
      </c>
      <c r="BI2479">
        <v>26</v>
      </c>
      <c r="BJ2479" t="s">
        <v>6172</v>
      </c>
      <c r="BK2479">
        <v>0</v>
      </c>
      <c r="BL2479">
        <v>63</v>
      </c>
      <c r="BM2479" s="3">
        <f t="shared" si="350"/>
        <v>0.80952380952380953</v>
      </c>
    </row>
    <row r="2480" spans="1:65">
      <c r="A2480" t="s">
        <v>2613</v>
      </c>
      <c r="B2480" s="2">
        <v>45807</v>
      </c>
      <c r="C2480" t="s">
        <v>1632</v>
      </c>
      <c r="D2480" t="s">
        <v>2135</v>
      </c>
      <c r="E2480">
        <v>5</v>
      </c>
      <c r="F2480" t="s">
        <v>78</v>
      </c>
      <c r="G2480" t="s">
        <v>79</v>
      </c>
      <c r="H2480" t="s">
        <v>80</v>
      </c>
      <c r="I2480" t="s">
        <v>64</v>
      </c>
      <c r="J2480" t="s">
        <v>53</v>
      </c>
      <c r="K2480" t="s">
        <v>66</v>
      </c>
      <c r="L2480" t="s">
        <v>55</v>
      </c>
      <c r="M2480" t="s">
        <v>56</v>
      </c>
      <c r="N2480" t="s">
        <v>69</v>
      </c>
      <c r="O2480" t="s">
        <v>58</v>
      </c>
      <c r="P2480">
        <v>83</v>
      </c>
      <c r="Q2480">
        <v>86</v>
      </c>
      <c r="R2480">
        <v>86</v>
      </c>
      <c r="S2480">
        <v>2</v>
      </c>
      <c r="T2480">
        <f t="shared" si="342"/>
        <v>84</v>
      </c>
      <c r="U2480">
        <v>82</v>
      </c>
      <c r="V2480">
        <f t="shared" si="343"/>
        <v>2</v>
      </c>
      <c r="W2480" s="3">
        <f t="shared" si="344"/>
        <v>2.3255813953488372E-2</v>
      </c>
      <c r="X2480">
        <v>29</v>
      </c>
      <c r="Y2480" s="4">
        <v>2.8</v>
      </c>
      <c r="Z2480" s="4">
        <v>1.8</v>
      </c>
      <c r="AA2480" s="5">
        <v>30258.05</v>
      </c>
      <c r="AB2480" s="5">
        <f t="shared" si="345"/>
        <v>2481160.1</v>
      </c>
      <c r="AC2480" s="5">
        <v>23500.92</v>
      </c>
      <c r="AD2480" s="5">
        <f t="shared" si="346"/>
        <v>2021079.12</v>
      </c>
      <c r="AE2480" s="5">
        <v>141296.84</v>
      </c>
      <c r="AF2480" s="5">
        <v>40036.04</v>
      </c>
      <c r="AG2480" s="5">
        <v>9144.7099999999991</v>
      </c>
      <c r="AH2480" s="5">
        <v>2610</v>
      </c>
      <c r="AI2480" s="5">
        <v>7056.41</v>
      </c>
      <c r="AJ2480">
        <v>0</v>
      </c>
      <c r="AK2480" s="5">
        <v>0</v>
      </c>
      <c r="AL2480" s="5">
        <v>33214.410000000003</v>
      </c>
      <c r="AM2480" s="5">
        <v>82935.97</v>
      </c>
      <c r="AN2480">
        <v>4</v>
      </c>
      <c r="AO2480">
        <v>3</v>
      </c>
      <c r="AP2480" t="str">
        <f t="shared" si="347"/>
        <v>Yes</v>
      </c>
      <c r="AQ2480">
        <v>1</v>
      </c>
      <c r="AR2480" s="5">
        <f t="shared" si="348"/>
        <v>2337373.5</v>
      </c>
      <c r="AS2480" s="5">
        <f t="shared" si="349"/>
        <v>143786.6</v>
      </c>
      <c r="AT2480" t="s">
        <v>59</v>
      </c>
      <c r="AU2480" t="s">
        <v>6164</v>
      </c>
      <c r="AV2480" t="s">
        <v>6165</v>
      </c>
      <c r="AW2480" t="s">
        <v>6166</v>
      </c>
      <c r="AX2480" t="s">
        <v>6184</v>
      </c>
      <c r="AY2480">
        <v>83</v>
      </c>
      <c r="AZ2480">
        <v>0</v>
      </c>
      <c r="BA2480">
        <v>14</v>
      </c>
      <c r="BB2480" t="s">
        <v>6180</v>
      </c>
      <c r="BC2480">
        <v>0</v>
      </c>
      <c r="BD2480">
        <v>0</v>
      </c>
      <c r="BE2480" t="s">
        <v>6169</v>
      </c>
      <c r="BF2480" t="s">
        <v>6170</v>
      </c>
      <c r="BG2480">
        <v>0</v>
      </c>
      <c r="BH2480" t="s">
        <v>6171</v>
      </c>
      <c r="BI2480">
        <v>30</v>
      </c>
      <c r="BJ2480" t="s">
        <v>6172</v>
      </c>
      <c r="BK2480">
        <v>0</v>
      </c>
      <c r="BL2480">
        <v>91</v>
      </c>
      <c r="BM2480" s="3">
        <f t="shared" si="350"/>
        <v>0.94505494505494503</v>
      </c>
    </row>
    <row r="2481" spans="1:65">
      <c r="A2481" t="s">
        <v>2614</v>
      </c>
      <c r="B2481" s="2">
        <v>45807</v>
      </c>
      <c r="C2481" t="s">
        <v>1632</v>
      </c>
      <c r="D2481" t="s">
        <v>2135</v>
      </c>
      <c r="E2481">
        <v>5</v>
      </c>
      <c r="F2481" t="s">
        <v>49</v>
      </c>
      <c r="G2481" t="s">
        <v>50</v>
      </c>
      <c r="H2481" t="s">
        <v>108</v>
      </c>
      <c r="I2481" t="s">
        <v>74</v>
      </c>
      <c r="J2481" t="s">
        <v>53</v>
      </c>
      <c r="K2481" t="s">
        <v>66</v>
      </c>
      <c r="L2481" t="s">
        <v>87</v>
      </c>
      <c r="M2481" t="s">
        <v>56</v>
      </c>
      <c r="N2481" t="s">
        <v>69</v>
      </c>
      <c r="O2481" t="s">
        <v>70</v>
      </c>
      <c r="P2481">
        <v>83</v>
      </c>
      <c r="Q2481">
        <v>87</v>
      </c>
      <c r="R2481">
        <v>86</v>
      </c>
      <c r="S2481">
        <v>2</v>
      </c>
      <c r="T2481">
        <f t="shared" si="342"/>
        <v>84</v>
      </c>
      <c r="U2481">
        <v>82</v>
      </c>
      <c r="V2481">
        <f t="shared" si="343"/>
        <v>2</v>
      </c>
      <c r="W2481" s="3">
        <f t="shared" si="344"/>
        <v>2.3255813953488372E-2</v>
      </c>
      <c r="X2481">
        <v>19</v>
      </c>
      <c r="Y2481" s="4">
        <v>2.4</v>
      </c>
      <c r="Z2481" s="4">
        <v>1</v>
      </c>
      <c r="AA2481" s="5">
        <v>30489.65</v>
      </c>
      <c r="AB2481" s="5">
        <f t="shared" si="345"/>
        <v>2500151.2999999998</v>
      </c>
      <c r="AC2481" s="5">
        <v>24039.99</v>
      </c>
      <c r="AD2481" s="5">
        <f t="shared" si="346"/>
        <v>2067439.14</v>
      </c>
      <c r="AE2481" s="5">
        <v>146597.32999999999</v>
      </c>
      <c r="AF2481" s="5">
        <v>38498.959999999999</v>
      </c>
      <c r="AG2481" s="5">
        <v>8322.08</v>
      </c>
      <c r="AH2481" s="5">
        <v>1450</v>
      </c>
      <c r="AI2481" s="5">
        <v>7056.41</v>
      </c>
      <c r="AJ2481">
        <v>0</v>
      </c>
      <c r="AK2481" s="5">
        <v>0</v>
      </c>
      <c r="AL2481" s="5">
        <v>33260.81</v>
      </c>
      <c r="AM2481" s="5">
        <v>90214.21</v>
      </c>
      <c r="AN2481">
        <v>4</v>
      </c>
      <c r="AO2481">
        <v>5</v>
      </c>
      <c r="AP2481" t="str">
        <f t="shared" si="347"/>
        <v>No</v>
      </c>
      <c r="AQ2481">
        <v>3</v>
      </c>
      <c r="AR2481" s="5">
        <f t="shared" si="348"/>
        <v>2392838.94</v>
      </c>
      <c r="AS2481" s="5">
        <f t="shared" si="349"/>
        <v>107312.36</v>
      </c>
      <c r="AT2481" t="s">
        <v>59</v>
      </c>
      <c r="AU2481" t="s">
        <v>6164</v>
      </c>
      <c r="AV2481" t="s">
        <v>6165</v>
      </c>
      <c r="AW2481" t="s">
        <v>6166</v>
      </c>
      <c r="AX2481" t="s">
        <v>6167</v>
      </c>
      <c r="AY2481">
        <v>89</v>
      </c>
      <c r="AZ2481">
        <v>3</v>
      </c>
      <c r="BA2481">
        <v>15</v>
      </c>
      <c r="BB2481" t="s">
        <v>6185</v>
      </c>
      <c r="BC2481">
        <v>1</v>
      </c>
      <c r="BD2481">
        <v>0</v>
      </c>
      <c r="BE2481" t="s">
        <v>6178</v>
      </c>
      <c r="BF2481" t="s">
        <v>6170</v>
      </c>
      <c r="BG2481">
        <v>0</v>
      </c>
      <c r="BH2481" t="s">
        <v>6171</v>
      </c>
      <c r="BI2481">
        <v>5</v>
      </c>
      <c r="BJ2481" t="s">
        <v>6172</v>
      </c>
      <c r="BK2481">
        <v>0</v>
      </c>
      <c r="BL2481">
        <v>89</v>
      </c>
      <c r="BM2481" s="3">
        <f t="shared" si="350"/>
        <v>0.9662921348314607</v>
      </c>
    </row>
    <row r="2482" spans="1:65">
      <c r="A2482" t="s">
        <v>2615</v>
      </c>
      <c r="B2482" s="2">
        <v>45807</v>
      </c>
      <c r="C2482" t="s">
        <v>1632</v>
      </c>
      <c r="D2482" t="s">
        <v>2135</v>
      </c>
      <c r="E2482">
        <v>5</v>
      </c>
      <c r="F2482" t="s">
        <v>61</v>
      </c>
      <c r="G2482" t="s">
        <v>79</v>
      </c>
      <c r="H2482" t="s">
        <v>84</v>
      </c>
      <c r="I2482" t="s">
        <v>64</v>
      </c>
      <c r="J2482" t="s">
        <v>53</v>
      </c>
      <c r="K2482" t="s">
        <v>66</v>
      </c>
      <c r="L2482" t="s">
        <v>67</v>
      </c>
      <c r="M2482" t="s">
        <v>56</v>
      </c>
      <c r="N2482" t="s">
        <v>57</v>
      </c>
      <c r="O2482" t="s">
        <v>58</v>
      </c>
      <c r="P2482">
        <v>74</v>
      </c>
      <c r="Q2482">
        <v>78</v>
      </c>
      <c r="R2482">
        <v>78</v>
      </c>
      <c r="S2482">
        <v>2</v>
      </c>
      <c r="T2482">
        <f t="shared" si="342"/>
        <v>76</v>
      </c>
      <c r="U2482">
        <v>70</v>
      </c>
      <c r="V2482">
        <f t="shared" si="343"/>
        <v>6</v>
      </c>
      <c r="W2482" s="3">
        <f t="shared" si="344"/>
        <v>2.564102564102564E-2</v>
      </c>
      <c r="X2482">
        <v>22</v>
      </c>
      <c r="Y2482" s="4">
        <v>2.2999999999999998</v>
      </c>
      <c r="Z2482" s="4">
        <v>0.9</v>
      </c>
      <c r="AA2482" s="5">
        <v>30359.56</v>
      </c>
      <c r="AB2482" s="5">
        <f t="shared" si="345"/>
        <v>2125169.2000000002</v>
      </c>
      <c r="AC2482" s="5">
        <v>22856.78</v>
      </c>
      <c r="AD2482" s="5">
        <f t="shared" si="346"/>
        <v>1782828.84</v>
      </c>
      <c r="AE2482" s="5">
        <v>127655.46</v>
      </c>
      <c r="AF2482" s="5">
        <v>33892.660000000003</v>
      </c>
      <c r="AG2482" s="5">
        <v>9228.5400000000009</v>
      </c>
      <c r="AH2482" s="5">
        <v>1305</v>
      </c>
      <c r="AI2482" s="5">
        <v>7030.99</v>
      </c>
      <c r="AJ2482">
        <v>0</v>
      </c>
      <c r="AK2482" s="5">
        <v>0</v>
      </c>
      <c r="AL2482" s="5">
        <v>35380.14</v>
      </c>
      <c r="AM2482" s="5">
        <v>76297.52</v>
      </c>
      <c r="AN2482">
        <v>4</v>
      </c>
      <c r="AO2482">
        <v>3</v>
      </c>
      <c r="AP2482" t="str">
        <f t="shared" si="347"/>
        <v>Yes</v>
      </c>
      <c r="AQ2482">
        <v>0</v>
      </c>
      <c r="AR2482" s="5">
        <f t="shared" si="348"/>
        <v>2073619.15</v>
      </c>
      <c r="AS2482" s="5">
        <f t="shared" si="349"/>
        <v>51550.05</v>
      </c>
      <c r="AT2482" t="s">
        <v>59</v>
      </c>
      <c r="AU2482" t="s">
        <v>6164</v>
      </c>
      <c r="AV2482" t="s">
        <v>6165</v>
      </c>
      <c r="AW2482" t="s">
        <v>6166</v>
      </c>
      <c r="AX2482" t="s">
        <v>6184</v>
      </c>
      <c r="AY2482">
        <v>79</v>
      </c>
      <c r="AZ2482">
        <v>4</v>
      </c>
      <c r="BA2482">
        <v>34</v>
      </c>
      <c r="BB2482" t="s">
        <v>6185</v>
      </c>
      <c r="BC2482">
        <v>0</v>
      </c>
      <c r="BD2482">
        <v>0</v>
      </c>
      <c r="BE2482" t="s">
        <v>6169</v>
      </c>
      <c r="BF2482" t="s">
        <v>6170</v>
      </c>
      <c r="BG2482">
        <v>0</v>
      </c>
      <c r="BH2482" t="s">
        <v>6171</v>
      </c>
      <c r="BI2482">
        <v>40</v>
      </c>
      <c r="BJ2482" t="s">
        <v>6172</v>
      </c>
      <c r="BK2482">
        <v>0</v>
      </c>
      <c r="BL2482">
        <v>81</v>
      </c>
      <c r="BM2482" s="3">
        <f t="shared" si="350"/>
        <v>0.96296296296296291</v>
      </c>
    </row>
    <row r="2483" spans="1:65">
      <c r="A2483" t="s">
        <v>2616</v>
      </c>
      <c r="B2483" s="2">
        <v>45807</v>
      </c>
      <c r="C2483" t="s">
        <v>1632</v>
      </c>
      <c r="D2483" t="s">
        <v>2135</v>
      </c>
      <c r="E2483">
        <v>5</v>
      </c>
      <c r="F2483" t="s">
        <v>49</v>
      </c>
      <c r="G2483" t="s">
        <v>79</v>
      </c>
      <c r="H2483" t="s">
        <v>260</v>
      </c>
      <c r="I2483" t="s">
        <v>52</v>
      </c>
      <c r="J2483" t="s">
        <v>65</v>
      </c>
      <c r="K2483" t="s">
        <v>66</v>
      </c>
      <c r="L2483" t="s">
        <v>55</v>
      </c>
      <c r="M2483" t="s">
        <v>56</v>
      </c>
      <c r="N2483" t="s">
        <v>109</v>
      </c>
      <c r="O2483" t="s">
        <v>58</v>
      </c>
      <c r="P2483">
        <v>54</v>
      </c>
      <c r="Q2483">
        <v>57</v>
      </c>
      <c r="R2483">
        <v>56</v>
      </c>
      <c r="S2483">
        <v>2</v>
      </c>
      <c r="T2483">
        <f t="shared" si="342"/>
        <v>54</v>
      </c>
      <c r="U2483">
        <v>54</v>
      </c>
      <c r="V2483">
        <f t="shared" si="343"/>
        <v>0</v>
      </c>
      <c r="W2483" s="3">
        <f t="shared" si="344"/>
        <v>3.5714285714285712E-2</v>
      </c>
      <c r="X2483">
        <v>134</v>
      </c>
      <c r="Y2483" s="4">
        <v>7.2</v>
      </c>
      <c r="Z2483" s="4">
        <v>6.1</v>
      </c>
      <c r="AA2483" s="5">
        <v>49046.61</v>
      </c>
      <c r="AB2483" s="5">
        <f t="shared" si="345"/>
        <v>2648516.94</v>
      </c>
      <c r="AC2483" s="5">
        <v>35054.33</v>
      </c>
      <c r="AD2483" s="5">
        <f t="shared" si="346"/>
        <v>1963042.48</v>
      </c>
      <c r="AE2483" s="5">
        <v>130729.36</v>
      </c>
      <c r="AF2483" s="5">
        <v>41262.03</v>
      </c>
      <c r="AG2483" s="5">
        <v>94249.68</v>
      </c>
      <c r="AH2483" s="5">
        <v>27889.5</v>
      </c>
      <c r="AI2483" s="5">
        <v>10101.959999999999</v>
      </c>
      <c r="AJ2483">
        <v>0</v>
      </c>
      <c r="AK2483" s="5">
        <v>0</v>
      </c>
      <c r="AL2483" s="5">
        <v>0</v>
      </c>
      <c r="AM2483" s="5">
        <v>83995.3</v>
      </c>
      <c r="AN2483">
        <v>8</v>
      </c>
      <c r="AO2483">
        <v>8</v>
      </c>
      <c r="AP2483" t="str">
        <f t="shared" si="347"/>
        <v>Yes</v>
      </c>
      <c r="AQ2483">
        <v>1</v>
      </c>
      <c r="AR2483" s="5">
        <f t="shared" si="348"/>
        <v>2351270.31</v>
      </c>
      <c r="AS2483" s="5">
        <f t="shared" si="349"/>
        <v>297246.63</v>
      </c>
      <c r="AT2483" t="s">
        <v>116</v>
      </c>
      <c r="AU2483" t="s">
        <v>6164</v>
      </c>
      <c r="AV2483" t="s">
        <v>6165</v>
      </c>
      <c r="AW2483" t="s">
        <v>6166</v>
      </c>
      <c r="AX2483" t="s">
        <v>6202</v>
      </c>
      <c r="AY2483">
        <v>55</v>
      </c>
      <c r="AZ2483">
        <v>0</v>
      </c>
      <c r="BA2483">
        <v>0</v>
      </c>
      <c r="BB2483" t="s">
        <v>6168</v>
      </c>
      <c r="BC2483">
        <v>0</v>
      </c>
      <c r="BD2483">
        <v>0</v>
      </c>
      <c r="BE2483" t="s">
        <v>6169</v>
      </c>
      <c r="BF2483" t="s">
        <v>6170</v>
      </c>
      <c r="BG2483">
        <v>5</v>
      </c>
      <c r="BH2483" t="s">
        <v>6211</v>
      </c>
      <c r="BI2483">
        <v>114</v>
      </c>
      <c r="BJ2483" t="s">
        <v>6193</v>
      </c>
      <c r="BK2483">
        <v>0</v>
      </c>
      <c r="BL2483">
        <v>63</v>
      </c>
      <c r="BM2483" s="3">
        <f t="shared" si="350"/>
        <v>0.88888888888888884</v>
      </c>
    </row>
    <row r="2484" spans="1:65">
      <c r="A2484" t="s">
        <v>2617</v>
      </c>
      <c r="B2484" s="2">
        <v>45807</v>
      </c>
      <c r="C2484" t="s">
        <v>1632</v>
      </c>
      <c r="D2484" t="s">
        <v>2135</v>
      </c>
      <c r="E2484">
        <v>5</v>
      </c>
      <c r="F2484" t="s">
        <v>78</v>
      </c>
      <c r="G2484" t="s">
        <v>62</v>
      </c>
      <c r="H2484" t="s">
        <v>153</v>
      </c>
      <c r="I2484" t="s">
        <v>74</v>
      </c>
      <c r="J2484" t="s">
        <v>65</v>
      </c>
      <c r="K2484" t="s">
        <v>66</v>
      </c>
      <c r="L2484" t="s">
        <v>92</v>
      </c>
      <c r="M2484" t="s">
        <v>56</v>
      </c>
      <c r="N2484" t="s">
        <v>69</v>
      </c>
      <c r="O2484" t="s">
        <v>70</v>
      </c>
      <c r="P2484">
        <v>52</v>
      </c>
      <c r="Q2484">
        <v>55</v>
      </c>
      <c r="R2484">
        <v>54</v>
      </c>
      <c r="S2484">
        <v>1</v>
      </c>
      <c r="T2484">
        <f t="shared" si="342"/>
        <v>53</v>
      </c>
      <c r="U2484">
        <v>51</v>
      </c>
      <c r="V2484">
        <f t="shared" si="343"/>
        <v>2</v>
      </c>
      <c r="W2484" s="3">
        <f t="shared" si="344"/>
        <v>1.8518518518518517E-2</v>
      </c>
      <c r="X2484">
        <v>44</v>
      </c>
      <c r="Y2484" s="4">
        <v>4.7</v>
      </c>
      <c r="Z2484" s="4">
        <v>2.5</v>
      </c>
      <c r="AA2484" s="5">
        <v>49174.239999999998</v>
      </c>
      <c r="AB2484" s="5">
        <f t="shared" si="345"/>
        <v>2507886.2400000002</v>
      </c>
      <c r="AC2484" s="5">
        <v>35419.94</v>
      </c>
      <c r="AD2484" s="5">
        <f t="shared" si="346"/>
        <v>1912676.76</v>
      </c>
      <c r="AE2484" s="5">
        <v>121862.89</v>
      </c>
      <c r="AF2484" s="5">
        <v>36997.199999999997</v>
      </c>
      <c r="AG2484" s="5">
        <v>11764.99</v>
      </c>
      <c r="AH2484" s="5">
        <v>3625</v>
      </c>
      <c r="AI2484" s="5">
        <v>5069.3900000000003</v>
      </c>
      <c r="AJ2484">
        <v>0</v>
      </c>
      <c r="AK2484" s="5">
        <v>0</v>
      </c>
      <c r="AL2484" s="5">
        <v>2194.6799999999998</v>
      </c>
      <c r="AM2484" s="5">
        <v>33452.78</v>
      </c>
      <c r="AN2484">
        <v>4</v>
      </c>
      <c r="AO2484">
        <v>3</v>
      </c>
      <c r="AP2484" t="str">
        <f t="shared" si="347"/>
        <v>Yes</v>
      </c>
      <c r="AQ2484">
        <v>1</v>
      </c>
      <c r="AR2484" s="5">
        <f t="shared" si="348"/>
        <v>2127643.69</v>
      </c>
      <c r="AS2484" s="5">
        <f t="shared" si="349"/>
        <v>380242.55</v>
      </c>
      <c r="AT2484" t="s">
        <v>59</v>
      </c>
      <c r="AU2484" t="s">
        <v>6164</v>
      </c>
      <c r="AV2484" t="s">
        <v>6165</v>
      </c>
      <c r="AW2484" t="s">
        <v>6166</v>
      </c>
      <c r="AX2484" t="s">
        <v>6167</v>
      </c>
      <c r="AY2484">
        <v>52</v>
      </c>
      <c r="AZ2484">
        <v>0</v>
      </c>
      <c r="BA2484">
        <v>17</v>
      </c>
      <c r="BB2484" t="s">
        <v>6180</v>
      </c>
      <c r="BC2484">
        <v>0</v>
      </c>
      <c r="BD2484">
        <v>0</v>
      </c>
      <c r="BE2484" t="s">
        <v>6169</v>
      </c>
      <c r="BF2484" t="s">
        <v>6170</v>
      </c>
      <c r="BG2484">
        <v>0</v>
      </c>
      <c r="BH2484" t="s">
        <v>6171</v>
      </c>
      <c r="BI2484">
        <v>26</v>
      </c>
      <c r="BJ2484" t="s">
        <v>6172</v>
      </c>
      <c r="BK2484">
        <v>0</v>
      </c>
      <c r="BL2484">
        <v>61</v>
      </c>
      <c r="BM2484" s="3">
        <f t="shared" si="350"/>
        <v>0.88524590163934425</v>
      </c>
    </row>
    <row r="2485" spans="1:65">
      <c r="A2485" t="s">
        <v>2618</v>
      </c>
      <c r="B2485" s="2">
        <v>45807</v>
      </c>
      <c r="C2485" t="s">
        <v>1632</v>
      </c>
      <c r="D2485" t="s">
        <v>2135</v>
      </c>
      <c r="E2485">
        <v>5</v>
      </c>
      <c r="F2485" t="s">
        <v>72</v>
      </c>
      <c r="G2485" t="s">
        <v>79</v>
      </c>
      <c r="H2485" t="s">
        <v>102</v>
      </c>
      <c r="I2485" t="s">
        <v>52</v>
      </c>
      <c r="J2485" t="s">
        <v>65</v>
      </c>
      <c r="K2485" t="s">
        <v>66</v>
      </c>
      <c r="L2485" t="s">
        <v>55</v>
      </c>
      <c r="M2485" t="s">
        <v>56</v>
      </c>
      <c r="N2485" t="s">
        <v>109</v>
      </c>
      <c r="O2485" t="s">
        <v>82</v>
      </c>
      <c r="P2485">
        <v>48</v>
      </c>
      <c r="Q2485">
        <v>50</v>
      </c>
      <c r="R2485">
        <v>50</v>
      </c>
      <c r="S2485">
        <v>1</v>
      </c>
      <c r="T2485">
        <f t="shared" si="342"/>
        <v>49</v>
      </c>
      <c r="U2485">
        <v>46</v>
      </c>
      <c r="V2485">
        <f t="shared" si="343"/>
        <v>3</v>
      </c>
      <c r="W2485" s="3">
        <f t="shared" si="344"/>
        <v>0.02</v>
      </c>
      <c r="X2485">
        <v>35</v>
      </c>
      <c r="Y2485" s="4">
        <v>0</v>
      </c>
      <c r="Z2485" s="4">
        <v>1</v>
      </c>
      <c r="AA2485" s="5">
        <v>49451.41</v>
      </c>
      <c r="AB2485" s="5">
        <f t="shared" si="345"/>
        <v>2274764.86</v>
      </c>
      <c r="AC2485" s="5">
        <v>35009.17</v>
      </c>
      <c r="AD2485" s="5">
        <f t="shared" si="346"/>
        <v>1750458.5</v>
      </c>
      <c r="AE2485" s="5">
        <v>115224.04</v>
      </c>
      <c r="AF2485" s="5">
        <v>32477.98</v>
      </c>
      <c r="AG2485" s="5">
        <v>9777.35</v>
      </c>
      <c r="AH2485" s="5">
        <v>1450</v>
      </c>
      <c r="AI2485" s="5">
        <v>5111.1099999999997</v>
      </c>
      <c r="AJ2485">
        <v>0</v>
      </c>
      <c r="AK2485" s="5">
        <v>0</v>
      </c>
      <c r="AL2485" s="5">
        <v>3332.48</v>
      </c>
      <c r="AM2485" s="5">
        <v>67191.67</v>
      </c>
      <c r="AN2485">
        <v>8</v>
      </c>
      <c r="AO2485">
        <v>7</v>
      </c>
      <c r="AP2485" t="str">
        <f t="shared" si="347"/>
        <v>Yes</v>
      </c>
      <c r="AQ2485">
        <v>1</v>
      </c>
      <c r="AR2485" s="5">
        <f t="shared" si="348"/>
        <v>1985023.13</v>
      </c>
      <c r="AS2485" s="5">
        <f t="shared" si="349"/>
        <v>289741.73</v>
      </c>
      <c r="AT2485" t="s">
        <v>59</v>
      </c>
      <c r="AU2485" t="s">
        <v>6164</v>
      </c>
      <c r="AV2485" t="s">
        <v>6165</v>
      </c>
      <c r="AW2485" t="s">
        <v>6166</v>
      </c>
      <c r="AX2485" t="s">
        <v>6184</v>
      </c>
      <c r="AY2485">
        <v>48</v>
      </c>
      <c r="AZ2485">
        <v>0</v>
      </c>
      <c r="BA2485">
        <v>20</v>
      </c>
      <c r="BB2485" t="s">
        <v>6180</v>
      </c>
      <c r="BC2485">
        <v>0</v>
      </c>
      <c r="BD2485">
        <v>0</v>
      </c>
      <c r="BE2485" t="s">
        <v>6169</v>
      </c>
      <c r="BF2485" t="s">
        <v>6170</v>
      </c>
      <c r="BG2485">
        <v>0</v>
      </c>
      <c r="BH2485" t="s">
        <v>6171</v>
      </c>
      <c r="BI2485">
        <v>41</v>
      </c>
      <c r="BJ2485" t="s">
        <v>6172</v>
      </c>
      <c r="BK2485">
        <v>0</v>
      </c>
      <c r="BL2485">
        <v>63</v>
      </c>
      <c r="BM2485" s="3">
        <f t="shared" si="350"/>
        <v>0.79365079365079361</v>
      </c>
    </row>
    <row r="2486" spans="1:65">
      <c r="A2486" t="s">
        <v>2619</v>
      </c>
      <c r="B2486" s="2">
        <v>45807</v>
      </c>
      <c r="C2486" t="s">
        <v>1632</v>
      </c>
      <c r="D2486" t="s">
        <v>2135</v>
      </c>
      <c r="E2486">
        <v>5</v>
      </c>
      <c r="F2486" t="s">
        <v>78</v>
      </c>
      <c r="G2486" t="s">
        <v>62</v>
      </c>
      <c r="H2486" t="s">
        <v>168</v>
      </c>
      <c r="I2486" t="s">
        <v>74</v>
      </c>
      <c r="J2486" t="s">
        <v>53</v>
      </c>
      <c r="K2486" t="s">
        <v>66</v>
      </c>
      <c r="L2486" t="s">
        <v>87</v>
      </c>
      <c r="M2486" t="s">
        <v>56</v>
      </c>
      <c r="N2486" t="s">
        <v>76</v>
      </c>
      <c r="O2486" t="s">
        <v>82</v>
      </c>
      <c r="P2486">
        <v>88</v>
      </c>
      <c r="Q2486">
        <v>89</v>
      </c>
      <c r="R2486">
        <v>86</v>
      </c>
      <c r="S2486">
        <v>2</v>
      </c>
      <c r="T2486">
        <f t="shared" si="342"/>
        <v>84</v>
      </c>
      <c r="U2486">
        <v>84</v>
      </c>
      <c r="V2486">
        <f t="shared" si="343"/>
        <v>0</v>
      </c>
      <c r="W2486" s="3">
        <f t="shared" si="344"/>
        <v>2.3255813953488372E-2</v>
      </c>
      <c r="X2486">
        <v>39</v>
      </c>
      <c r="Y2486" s="4">
        <v>3.7</v>
      </c>
      <c r="Z2486" s="4">
        <v>1.5</v>
      </c>
      <c r="AA2486" s="5">
        <v>30273.32</v>
      </c>
      <c r="AB2486" s="5">
        <f t="shared" si="345"/>
        <v>2542958.88</v>
      </c>
      <c r="AC2486" s="5">
        <v>24011.45</v>
      </c>
      <c r="AD2486" s="5">
        <f t="shared" si="346"/>
        <v>2064984.7</v>
      </c>
      <c r="AE2486" s="5">
        <v>145928.59</v>
      </c>
      <c r="AF2486" s="5">
        <v>41098.04</v>
      </c>
      <c r="AG2486" s="5">
        <v>11517.72</v>
      </c>
      <c r="AH2486" s="5">
        <v>2175</v>
      </c>
      <c r="AI2486" s="5">
        <v>7056.41</v>
      </c>
      <c r="AJ2486">
        <v>0</v>
      </c>
      <c r="AK2486" s="5">
        <v>0</v>
      </c>
      <c r="AL2486" s="5">
        <v>31740.84</v>
      </c>
      <c r="AM2486" s="5">
        <v>89739.520000000004</v>
      </c>
      <c r="AN2486">
        <v>4</v>
      </c>
      <c r="AO2486">
        <v>3</v>
      </c>
      <c r="AP2486" t="str">
        <f t="shared" si="347"/>
        <v>Yes</v>
      </c>
      <c r="AQ2486">
        <v>0</v>
      </c>
      <c r="AR2486" s="5">
        <f t="shared" si="348"/>
        <v>2394240.8199999998</v>
      </c>
      <c r="AS2486" s="5">
        <f t="shared" si="349"/>
        <v>148718.06</v>
      </c>
      <c r="AT2486" t="s">
        <v>59</v>
      </c>
      <c r="AU2486" t="s">
        <v>6164</v>
      </c>
      <c r="AV2486" t="s">
        <v>6165</v>
      </c>
      <c r="AW2486" t="s">
        <v>6166</v>
      </c>
      <c r="AX2486" t="s">
        <v>6167</v>
      </c>
      <c r="AY2486">
        <v>88</v>
      </c>
      <c r="AZ2486">
        <v>0</v>
      </c>
      <c r="BA2486">
        <v>0</v>
      </c>
      <c r="BB2486" t="s">
        <v>6168</v>
      </c>
      <c r="BC2486">
        <v>0</v>
      </c>
      <c r="BD2486">
        <v>0</v>
      </c>
      <c r="BE2486" t="s">
        <v>6169</v>
      </c>
      <c r="BF2486" t="s">
        <v>6170</v>
      </c>
      <c r="BG2486">
        <v>1</v>
      </c>
      <c r="BH2486" t="s">
        <v>6186</v>
      </c>
      <c r="BI2486">
        <v>36</v>
      </c>
      <c r="BJ2486" t="s">
        <v>6172</v>
      </c>
      <c r="BK2486">
        <v>0</v>
      </c>
      <c r="BL2486">
        <v>92</v>
      </c>
      <c r="BM2486" s="3">
        <f t="shared" si="350"/>
        <v>0.93478260869565222</v>
      </c>
    </row>
    <row r="2487" spans="1:65">
      <c r="A2487" t="s">
        <v>2620</v>
      </c>
      <c r="B2487" s="2">
        <v>45808</v>
      </c>
      <c r="C2487" t="s">
        <v>1632</v>
      </c>
      <c r="D2487" t="s">
        <v>2135</v>
      </c>
      <c r="E2487">
        <v>5</v>
      </c>
      <c r="F2487" t="s">
        <v>72</v>
      </c>
      <c r="G2487" t="s">
        <v>50</v>
      </c>
      <c r="H2487" t="s">
        <v>179</v>
      </c>
      <c r="I2487" t="s">
        <v>64</v>
      </c>
      <c r="J2487" t="s">
        <v>81</v>
      </c>
      <c r="K2487" t="s">
        <v>75</v>
      </c>
      <c r="L2487" t="s">
        <v>92</v>
      </c>
      <c r="M2487" t="s">
        <v>56</v>
      </c>
      <c r="N2487" t="s">
        <v>109</v>
      </c>
      <c r="O2487" t="s">
        <v>58</v>
      </c>
      <c r="P2487">
        <v>40</v>
      </c>
      <c r="Q2487">
        <v>42</v>
      </c>
      <c r="R2487">
        <v>42</v>
      </c>
      <c r="S2487">
        <v>1</v>
      </c>
      <c r="T2487">
        <f t="shared" si="342"/>
        <v>41</v>
      </c>
      <c r="U2487">
        <v>39</v>
      </c>
      <c r="V2487">
        <f t="shared" si="343"/>
        <v>2</v>
      </c>
      <c r="W2487" s="3">
        <f t="shared" si="344"/>
        <v>2.3809523809523808E-2</v>
      </c>
      <c r="X2487">
        <v>27</v>
      </c>
      <c r="Y2487" s="4">
        <v>0</v>
      </c>
      <c r="Z2487" s="4">
        <v>0.9</v>
      </c>
      <c r="AA2487" s="5">
        <v>77116.899999999994</v>
      </c>
      <c r="AB2487" s="5">
        <f t="shared" si="345"/>
        <v>3007559.1</v>
      </c>
      <c r="AC2487" s="5">
        <v>53488.88</v>
      </c>
      <c r="AD2487" s="5">
        <f t="shared" si="346"/>
        <v>2246532.96</v>
      </c>
      <c r="AE2487" s="5">
        <v>126350.04</v>
      </c>
      <c r="AF2487" s="5">
        <v>36389.51</v>
      </c>
      <c r="AG2487" s="5">
        <v>9279.86</v>
      </c>
      <c r="AH2487" s="5">
        <v>1305</v>
      </c>
      <c r="AI2487" s="5">
        <v>7515.79</v>
      </c>
      <c r="AJ2487">
        <v>0</v>
      </c>
      <c r="AK2487" s="5">
        <v>0</v>
      </c>
      <c r="AL2487" s="5">
        <v>3266.65</v>
      </c>
      <c r="AM2487" s="5">
        <v>54695.94</v>
      </c>
      <c r="AN2487">
        <v>8</v>
      </c>
      <c r="AO2487">
        <v>8</v>
      </c>
      <c r="AP2487" t="str">
        <f t="shared" si="347"/>
        <v>Yes</v>
      </c>
      <c r="AQ2487">
        <v>1</v>
      </c>
      <c r="AR2487" s="5">
        <f t="shared" si="348"/>
        <v>2485335.75</v>
      </c>
      <c r="AS2487" s="5">
        <f t="shared" si="349"/>
        <v>522223.35</v>
      </c>
      <c r="AT2487" t="s">
        <v>59</v>
      </c>
      <c r="AU2487" t="s">
        <v>6164</v>
      </c>
      <c r="AV2487" t="s">
        <v>6165</v>
      </c>
      <c r="AW2487" t="s">
        <v>6166</v>
      </c>
      <c r="AX2487" t="s">
        <v>6184</v>
      </c>
      <c r="AY2487">
        <v>40</v>
      </c>
      <c r="AZ2487">
        <v>0</v>
      </c>
      <c r="BA2487">
        <v>20</v>
      </c>
      <c r="BB2487" t="s">
        <v>6180</v>
      </c>
      <c r="BC2487">
        <v>0</v>
      </c>
      <c r="BD2487">
        <v>0</v>
      </c>
      <c r="BE2487" t="s">
        <v>6169</v>
      </c>
      <c r="BF2487" t="s">
        <v>6170</v>
      </c>
      <c r="BG2487">
        <v>0</v>
      </c>
      <c r="BH2487" t="s">
        <v>6171</v>
      </c>
      <c r="BI2487">
        <v>57</v>
      </c>
      <c r="BJ2487" t="s">
        <v>6187</v>
      </c>
      <c r="BK2487">
        <v>0</v>
      </c>
      <c r="BL2487">
        <v>50</v>
      </c>
      <c r="BM2487" s="3">
        <f t="shared" si="350"/>
        <v>0.84</v>
      </c>
    </row>
    <row r="2488" spans="1:65">
      <c r="A2488" t="s">
        <v>2621</v>
      </c>
      <c r="B2488" s="2">
        <v>45808</v>
      </c>
      <c r="C2488" t="s">
        <v>1632</v>
      </c>
      <c r="D2488" t="s">
        <v>2135</v>
      </c>
      <c r="E2488">
        <v>5</v>
      </c>
      <c r="F2488" t="s">
        <v>78</v>
      </c>
      <c r="G2488" t="s">
        <v>50</v>
      </c>
      <c r="H2488" t="s">
        <v>161</v>
      </c>
      <c r="I2488" t="s">
        <v>64</v>
      </c>
      <c r="J2488" t="s">
        <v>53</v>
      </c>
      <c r="K2488" t="s">
        <v>54</v>
      </c>
      <c r="L2488" t="s">
        <v>92</v>
      </c>
      <c r="M2488" t="s">
        <v>56</v>
      </c>
      <c r="N2488" t="s">
        <v>57</v>
      </c>
      <c r="O2488" t="s">
        <v>58</v>
      </c>
      <c r="P2488">
        <v>77</v>
      </c>
      <c r="Q2488">
        <v>82</v>
      </c>
      <c r="R2488">
        <v>80</v>
      </c>
      <c r="S2488">
        <v>2</v>
      </c>
      <c r="T2488">
        <f t="shared" si="342"/>
        <v>78</v>
      </c>
      <c r="U2488">
        <v>74</v>
      </c>
      <c r="V2488">
        <f t="shared" si="343"/>
        <v>4</v>
      </c>
      <c r="W2488" s="3">
        <f t="shared" si="344"/>
        <v>2.5000000000000001E-2</v>
      </c>
      <c r="X2488">
        <v>37</v>
      </c>
      <c r="Y2488" s="4">
        <v>4.9000000000000004</v>
      </c>
      <c r="Z2488" s="4">
        <v>1.1000000000000001</v>
      </c>
      <c r="AA2488" s="5">
        <v>38524.449999999997</v>
      </c>
      <c r="AB2488" s="5">
        <f t="shared" si="345"/>
        <v>2850809.3</v>
      </c>
      <c r="AC2488" s="5">
        <v>23682.240000000002</v>
      </c>
      <c r="AD2488" s="5">
        <f t="shared" si="346"/>
        <v>1894579.2</v>
      </c>
      <c r="AE2488" s="5">
        <v>132470.26</v>
      </c>
      <c r="AF2488" s="5">
        <v>38190.06</v>
      </c>
      <c r="AG2488" s="5">
        <v>10778.92</v>
      </c>
      <c r="AH2488" s="5">
        <v>1595</v>
      </c>
      <c r="AI2488" s="5">
        <v>7111.11</v>
      </c>
      <c r="AJ2488">
        <v>0</v>
      </c>
      <c r="AK2488" s="5">
        <v>0</v>
      </c>
      <c r="AL2488" s="5">
        <v>2816.52</v>
      </c>
      <c r="AM2488" s="5">
        <v>53903.92</v>
      </c>
      <c r="AN2488">
        <v>4</v>
      </c>
      <c r="AO2488">
        <v>5</v>
      </c>
      <c r="AP2488" t="str">
        <f t="shared" si="347"/>
        <v>No</v>
      </c>
      <c r="AQ2488">
        <v>3</v>
      </c>
      <c r="AR2488" s="5">
        <f t="shared" si="348"/>
        <v>2141444.9900000002</v>
      </c>
      <c r="AS2488" s="5">
        <f t="shared" si="349"/>
        <v>709364.31</v>
      </c>
      <c r="AT2488" t="s">
        <v>59</v>
      </c>
      <c r="AU2488" t="s">
        <v>6164</v>
      </c>
      <c r="AV2488" t="s">
        <v>6165</v>
      </c>
      <c r="AW2488" t="s">
        <v>6166</v>
      </c>
      <c r="AX2488" t="s">
        <v>6167</v>
      </c>
      <c r="AY2488">
        <v>81</v>
      </c>
      <c r="AZ2488">
        <v>2</v>
      </c>
      <c r="BA2488">
        <v>28</v>
      </c>
      <c r="BB2488" t="s">
        <v>6185</v>
      </c>
      <c r="BC2488">
        <v>1</v>
      </c>
      <c r="BD2488">
        <v>0</v>
      </c>
      <c r="BE2488" t="s">
        <v>6196</v>
      </c>
      <c r="BF2488" t="s">
        <v>6170</v>
      </c>
      <c r="BG2488">
        <v>0</v>
      </c>
      <c r="BH2488" t="s">
        <v>6171</v>
      </c>
      <c r="BI2488">
        <v>38</v>
      </c>
      <c r="BJ2488" t="s">
        <v>6172</v>
      </c>
      <c r="BK2488">
        <v>0</v>
      </c>
      <c r="BL2488">
        <v>85</v>
      </c>
      <c r="BM2488" s="3">
        <f t="shared" si="350"/>
        <v>0.94117647058823528</v>
      </c>
    </row>
    <row r="2489" spans="1:65">
      <c r="A2489" t="s">
        <v>2622</v>
      </c>
      <c r="B2489" s="2">
        <v>45808</v>
      </c>
      <c r="C2489" t="s">
        <v>1632</v>
      </c>
      <c r="D2489" t="s">
        <v>2135</v>
      </c>
      <c r="E2489">
        <v>5</v>
      </c>
      <c r="F2489" t="s">
        <v>78</v>
      </c>
      <c r="G2489" t="s">
        <v>62</v>
      </c>
      <c r="H2489" t="s">
        <v>190</v>
      </c>
      <c r="I2489" t="s">
        <v>74</v>
      </c>
      <c r="J2489" t="s">
        <v>53</v>
      </c>
      <c r="K2489" t="s">
        <v>54</v>
      </c>
      <c r="L2489" t="s">
        <v>55</v>
      </c>
      <c r="M2489" t="s">
        <v>56</v>
      </c>
      <c r="N2489" t="s">
        <v>94</v>
      </c>
      <c r="O2489" t="s">
        <v>70</v>
      </c>
      <c r="P2489">
        <v>71</v>
      </c>
      <c r="Q2489">
        <v>73</v>
      </c>
      <c r="R2489">
        <v>71</v>
      </c>
      <c r="S2489">
        <v>2</v>
      </c>
      <c r="T2489">
        <f t="shared" si="342"/>
        <v>69</v>
      </c>
      <c r="U2489">
        <v>68</v>
      </c>
      <c r="V2489">
        <f t="shared" si="343"/>
        <v>1</v>
      </c>
      <c r="W2489" s="3">
        <f t="shared" si="344"/>
        <v>2.8169014084507043E-2</v>
      </c>
      <c r="X2489">
        <v>38</v>
      </c>
      <c r="Y2489" s="4">
        <v>4</v>
      </c>
      <c r="Z2489" s="4">
        <v>1.1000000000000001</v>
      </c>
      <c r="AA2489" s="5">
        <v>38517.54</v>
      </c>
      <c r="AB2489" s="5">
        <f t="shared" si="345"/>
        <v>2619192.7200000002</v>
      </c>
      <c r="AC2489" s="5">
        <v>23644.3</v>
      </c>
      <c r="AD2489" s="5">
        <f t="shared" si="346"/>
        <v>1678745.3</v>
      </c>
      <c r="AE2489" s="5">
        <v>120133.41</v>
      </c>
      <c r="AF2489" s="5">
        <v>34762.39</v>
      </c>
      <c r="AG2489" s="5">
        <v>10382.31</v>
      </c>
      <c r="AH2489" s="5">
        <v>1595</v>
      </c>
      <c r="AI2489" s="5">
        <v>7100</v>
      </c>
      <c r="AJ2489">
        <v>0</v>
      </c>
      <c r="AK2489" s="5">
        <v>0</v>
      </c>
      <c r="AL2489" s="5">
        <v>747.86</v>
      </c>
      <c r="AM2489" s="5">
        <v>47091.199999999997</v>
      </c>
      <c r="AN2489">
        <v>4</v>
      </c>
      <c r="AO2489">
        <v>4</v>
      </c>
      <c r="AP2489" t="str">
        <f t="shared" si="347"/>
        <v>Yes</v>
      </c>
      <c r="AQ2489">
        <v>1</v>
      </c>
      <c r="AR2489" s="5">
        <f t="shared" si="348"/>
        <v>1900557.47</v>
      </c>
      <c r="AS2489" s="5">
        <f t="shared" si="349"/>
        <v>718635.25</v>
      </c>
      <c r="AT2489" t="s">
        <v>59</v>
      </c>
      <c r="AU2489" t="s">
        <v>6164</v>
      </c>
      <c r="AV2489" t="s">
        <v>6165</v>
      </c>
      <c r="AW2489" t="s">
        <v>6166</v>
      </c>
      <c r="AX2489" t="s">
        <v>6167</v>
      </c>
      <c r="AY2489">
        <v>72</v>
      </c>
      <c r="AZ2489">
        <v>0</v>
      </c>
      <c r="BA2489">
        <v>10</v>
      </c>
      <c r="BB2489" t="s">
        <v>6198</v>
      </c>
      <c r="BC2489">
        <v>0</v>
      </c>
      <c r="BD2489">
        <v>0</v>
      </c>
      <c r="BE2489" t="s">
        <v>6169</v>
      </c>
      <c r="BF2489" t="s">
        <v>6170</v>
      </c>
      <c r="BG2489">
        <v>0</v>
      </c>
      <c r="BH2489" t="s">
        <v>6171</v>
      </c>
      <c r="BI2489">
        <v>22</v>
      </c>
      <c r="BJ2489" t="s">
        <v>6172</v>
      </c>
      <c r="BK2489">
        <v>0</v>
      </c>
      <c r="BL2489">
        <v>75</v>
      </c>
      <c r="BM2489" s="3">
        <f t="shared" si="350"/>
        <v>0.94666666666666666</v>
      </c>
    </row>
    <row r="2490" spans="1:65">
      <c r="A2490" t="s">
        <v>2623</v>
      </c>
      <c r="B2490" s="2">
        <v>45808</v>
      </c>
      <c r="C2490" t="s">
        <v>1632</v>
      </c>
      <c r="D2490" t="s">
        <v>2135</v>
      </c>
      <c r="E2490">
        <v>5</v>
      </c>
      <c r="F2490" t="s">
        <v>61</v>
      </c>
      <c r="G2490" t="s">
        <v>50</v>
      </c>
      <c r="H2490" t="s">
        <v>170</v>
      </c>
      <c r="I2490" t="s">
        <v>64</v>
      </c>
      <c r="J2490" t="s">
        <v>65</v>
      </c>
      <c r="K2490" t="s">
        <v>66</v>
      </c>
      <c r="L2490" t="s">
        <v>55</v>
      </c>
      <c r="M2490" t="s">
        <v>56</v>
      </c>
      <c r="N2490" t="s">
        <v>94</v>
      </c>
      <c r="O2490" t="s">
        <v>82</v>
      </c>
      <c r="P2490">
        <v>53</v>
      </c>
      <c r="Q2490">
        <v>57</v>
      </c>
      <c r="R2490">
        <v>57</v>
      </c>
      <c r="S2490">
        <v>1</v>
      </c>
      <c r="T2490">
        <f t="shared" si="342"/>
        <v>56</v>
      </c>
      <c r="U2490">
        <v>51</v>
      </c>
      <c r="V2490">
        <f t="shared" si="343"/>
        <v>5</v>
      </c>
      <c r="W2490" s="3">
        <f t="shared" si="344"/>
        <v>1.7543859649122806E-2</v>
      </c>
      <c r="X2490">
        <v>8</v>
      </c>
      <c r="Y2490" s="4">
        <v>5.9</v>
      </c>
      <c r="Z2490" s="4">
        <v>2</v>
      </c>
      <c r="AA2490" s="5">
        <v>48437.71</v>
      </c>
      <c r="AB2490" s="5">
        <f t="shared" si="345"/>
        <v>2470323.21</v>
      </c>
      <c r="AC2490" s="5">
        <v>34862.57</v>
      </c>
      <c r="AD2490" s="5">
        <f t="shared" si="346"/>
        <v>1987166.49</v>
      </c>
      <c r="AE2490" s="5">
        <v>122509.84</v>
      </c>
      <c r="AF2490" s="5">
        <v>33744.57</v>
      </c>
      <c r="AG2490" s="5">
        <v>7478.89</v>
      </c>
      <c r="AH2490" s="5">
        <v>2900</v>
      </c>
      <c r="AI2490" s="5">
        <v>5042.3100000000004</v>
      </c>
      <c r="AJ2490">
        <v>0</v>
      </c>
      <c r="AK2490" s="5">
        <v>0</v>
      </c>
      <c r="AL2490" s="5">
        <v>5280.8</v>
      </c>
      <c r="AM2490" s="5">
        <v>35130.89</v>
      </c>
      <c r="AN2490">
        <v>4</v>
      </c>
      <c r="AO2490">
        <v>4</v>
      </c>
      <c r="AP2490" t="str">
        <f t="shared" si="347"/>
        <v>Yes</v>
      </c>
      <c r="AQ2490">
        <v>1</v>
      </c>
      <c r="AR2490" s="5">
        <f t="shared" si="348"/>
        <v>2199253.79</v>
      </c>
      <c r="AS2490" s="5">
        <f t="shared" si="349"/>
        <v>271069.42</v>
      </c>
      <c r="AT2490" t="s">
        <v>59</v>
      </c>
      <c r="AU2490" t="s">
        <v>6164</v>
      </c>
      <c r="AV2490" t="s">
        <v>6165</v>
      </c>
      <c r="AW2490" t="s">
        <v>6166</v>
      </c>
      <c r="AX2490" t="s">
        <v>6184</v>
      </c>
      <c r="AY2490">
        <v>54</v>
      </c>
      <c r="AZ2490">
        <v>0</v>
      </c>
      <c r="BA2490">
        <v>33</v>
      </c>
      <c r="BB2490" t="s">
        <v>6180</v>
      </c>
      <c r="BC2490">
        <v>0</v>
      </c>
      <c r="BD2490">
        <v>0</v>
      </c>
      <c r="BE2490" t="s">
        <v>6169</v>
      </c>
      <c r="BF2490" t="s">
        <v>6170</v>
      </c>
      <c r="BG2490">
        <v>0</v>
      </c>
      <c r="BH2490" t="s">
        <v>6171</v>
      </c>
      <c r="BI2490">
        <v>8</v>
      </c>
      <c r="BJ2490" t="s">
        <v>6172</v>
      </c>
      <c r="BK2490">
        <v>0</v>
      </c>
      <c r="BL2490">
        <v>63</v>
      </c>
      <c r="BM2490" s="3">
        <f t="shared" si="350"/>
        <v>0.90476190476190477</v>
      </c>
    </row>
    <row r="2491" spans="1:65">
      <c r="A2491" t="s">
        <v>2624</v>
      </c>
      <c r="B2491" s="2">
        <v>45808</v>
      </c>
      <c r="C2491" t="s">
        <v>1632</v>
      </c>
      <c r="D2491" t="s">
        <v>2135</v>
      </c>
      <c r="E2491">
        <v>5</v>
      </c>
      <c r="F2491" t="s">
        <v>49</v>
      </c>
      <c r="G2491" t="s">
        <v>50</v>
      </c>
      <c r="H2491" t="s">
        <v>51</v>
      </c>
      <c r="I2491" t="s">
        <v>74</v>
      </c>
      <c r="J2491" t="s">
        <v>53</v>
      </c>
      <c r="K2491" t="s">
        <v>54</v>
      </c>
      <c r="L2491" t="s">
        <v>67</v>
      </c>
      <c r="M2491" t="s">
        <v>68</v>
      </c>
      <c r="N2491" t="s">
        <v>69</v>
      </c>
      <c r="O2491" t="s">
        <v>120</v>
      </c>
      <c r="P2491">
        <v>60</v>
      </c>
      <c r="Q2491">
        <v>64</v>
      </c>
      <c r="R2491">
        <v>62</v>
      </c>
      <c r="S2491">
        <v>4</v>
      </c>
      <c r="T2491">
        <f t="shared" si="342"/>
        <v>58</v>
      </c>
      <c r="U2491">
        <v>58</v>
      </c>
      <c r="V2491">
        <f t="shared" si="343"/>
        <v>0</v>
      </c>
      <c r="W2491" s="3">
        <f t="shared" si="344"/>
        <v>6.4516129032258063E-2</v>
      </c>
      <c r="X2491">
        <v>27</v>
      </c>
      <c r="Y2491" s="4">
        <v>4.2</v>
      </c>
      <c r="Z2491" s="4">
        <v>2</v>
      </c>
      <c r="AA2491" s="5">
        <v>38542.99</v>
      </c>
      <c r="AB2491" s="5">
        <f t="shared" si="345"/>
        <v>2235493.42</v>
      </c>
      <c r="AC2491" s="5">
        <v>21849.33</v>
      </c>
      <c r="AD2491" s="5">
        <f t="shared" si="346"/>
        <v>1354658.46</v>
      </c>
      <c r="AE2491" s="5">
        <v>105090.7</v>
      </c>
      <c r="AF2491" s="5">
        <v>28319.64</v>
      </c>
      <c r="AG2491" s="5">
        <v>34932.980000000003</v>
      </c>
      <c r="AH2491" s="5">
        <v>2900</v>
      </c>
      <c r="AI2491" s="5">
        <v>54506.74</v>
      </c>
      <c r="AJ2491">
        <v>1</v>
      </c>
      <c r="AK2491" s="5">
        <v>8797.2099999999991</v>
      </c>
      <c r="AL2491" s="5">
        <v>0</v>
      </c>
      <c r="AM2491" s="5">
        <v>39531.03</v>
      </c>
      <c r="AN2491">
        <v>4</v>
      </c>
      <c r="AO2491">
        <v>3</v>
      </c>
      <c r="AP2491" t="str">
        <f t="shared" si="347"/>
        <v>Yes</v>
      </c>
      <c r="AQ2491">
        <v>1</v>
      </c>
      <c r="AR2491" s="5">
        <f t="shared" si="348"/>
        <v>1628736.76</v>
      </c>
      <c r="AS2491" s="5">
        <f t="shared" si="349"/>
        <v>606756.66</v>
      </c>
      <c r="AT2491" t="s">
        <v>1641</v>
      </c>
      <c r="AU2491" t="s">
        <v>6189</v>
      </c>
      <c r="AV2491" t="s">
        <v>6201</v>
      </c>
      <c r="AW2491" t="s">
        <v>6175</v>
      </c>
      <c r="AX2491" t="s">
        <v>6167</v>
      </c>
      <c r="AY2491">
        <v>62</v>
      </c>
      <c r="AZ2491">
        <v>0</v>
      </c>
      <c r="BA2491">
        <v>0</v>
      </c>
      <c r="BB2491" t="s">
        <v>6168</v>
      </c>
      <c r="BC2491">
        <v>0</v>
      </c>
      <c r="BD2491">
        <v>0</v>
      </c>
      <c r="BE2491" t="s">
        <v>6169</v>
      </c>
      <c r="BF2491" t="s">
        <v>6212</v>
      </c>
      <c r="BG2491">
        <v>0</v>
      </c>
      <c r="BH2491" t="s">
        <v>6171</v>
      </c>
      <c r="BI2491">
        <v>56</v>
      </c>
      <c r="BJ2491" t="s">
        <v>6187</v>
      </c>
      <c r="BK2491">
        <v>0</v>
      </c>
      <c r="BL2491">
        <v>74</v>
      </c>
      <c r="BM2491" s="3">
        <f t="shared" si="350"/>
        <v>0.83783783783783783</v>
      </c>
    </row>
    <row r="2492" spans="1:65">
      <c r="A2492" t="s">
        <v>2625</v>
      </c>
      <c r="B2492" s="2">
        <v>45808</v>
      </c>
      <c r="C2492" t="s">
        <v>1632</v>
      </c>
      <c r="D2492" t="s">
        <v>2135</v>
      </c>
      <c r="E2492">
        <v>5</v>
      </c>
      <c r="F2492" t="s">
        <v>78</v>
      </c>
      <c r="G2492" t="s">
        <v>62</v>
      </c>
      <c r="H2492" t="s">
        <v>190</v>
      </c>
      <c r="I2492" t="s">
        <v>64</v>
      </c>
      <c r="J2492" t="s">
        <v>53</v>
      </c>
      <c r="K2492" t="s">
        <v>54</v>
      </c>
      <c r="L2492" t="s">
        <v>87</v>
      </c>
      <c r="M2492" t="s">
        <v>56</v>
      </c>
      <c r="N2492" t="s">
        <v>94</v>
      </c>
      <c r="O2492" t="s">
        <v>120</v>
      </c>
      <c r="P2492">
        <v>64</v>
      </c>
      <c r="Q2492">
        <v>66</v>
      </c>
      <c r="R2492">
        <v>65</v>
      </c>
      <c r="S2492">
        <v>1</v>
      </c>
      <c r="T2492">
        <f t="shared" si="342"/>
        <v>64</v>
      </c>
      <c r="U2492">
        <v>62</v>
      </c>
      <c r="V2492">
        <f t="shared" si="343"/>
        <v>2</v>
      </c>
      <c r="W2492" s="3">
        <f t="shared" si="344"/>
        <v>1.5384615384615385E-2</v>
      </c>
      <c r="X2492">
        <v>31</v>
      </c>
      <c r="Y2492" s="4">
        <v>7.2</v>
      </c>
      <c r="Z2492" s="4">
        <v>2</v>
      </c>
      <c r="AA2492" s="5">
        <v>38687.86</v>
      </c>
      <c r="AB2492" s="5">
        <f t="shared" si="345"/>
        <v>2398647.3199999998</v>
      </c>
      <c r="AC2492" s="5">
        <v>24091.45</v>
      </c>
      <c r="AD2492" s="5">
        <f t="shared" si="346"/>
        <v>1565944.25</v>
      </c>
      <c r="AE2492" s="5">
        <v>106379.21</v>
      </c>
      <c r="AF2492" s="5">
        <v>31533.78</v>
      </c>
      <c r="AG2492" s="5">
        <v>10619.72</v>
      </c>
      <c r="AH2492" s="5">
        <v>2900</v>
      </c>
      <c r="AI2492" s="5">
        <v>3525.42</v>
      </c>
      <c r="AJ2492">
        <v>0</v>
      </c>
      <c r="AK2492" s="5">
        <v>0</v>
      </c>
      <c r="AL2492" s="5">
        <v>1422.7</v>
      </c>
      <c r="AM2492" s="5">
        <v>42391.47</v>
      </c>
      <c r="AN2492">
        <v>4</v>
      </c>
      <c r="AO2492">
        <v>4</v>
      </c>
      <c r="AP2492" t="str">
        <f t="shared" si="347"/>
        <v>Yes</v>
      </c>
      <c r="AQ2492">
        <v>1</v>
      </c>
      <c r="AR2492" s="5">
        <f t="shared" si="348"/>
        <v>1764716.55</v>
      </c>
      <c r="AS2492" s="5">
        <f t="shared" si="349"/>
        <v>633930.77</v>
      </c>
      <c r="AT2492" t="s">
        <v>59</v>
      </c>
      <c r="AU2492" t="s">
        <v>6164</v>
      </c>
      <c r="AV2492" t="s">
        <v>6165</v>
      </c>
      <c r="AW2492" t="s">
        <v>6166</v>
      </c>
      <c r="AX2492" t="s">
        <v>6167</v>
      </c>
      <c r="AY2492">
        <v>67</v>
      </c>
      <c r="AZ2492">
        <v>0</v>
      </c>
      <c r="BA2492">
        <v>16</v>
      </c>
      <c r="BB2492" t="s">
        <v>6198</v>
      </c>
      <c r="BC2492">
        <v>0</v>
      </c>
      <c r="BD2492">
        <v>0</v>
      </c>
      <c r="BE2492" t="s">
        <v>6169</v>
      </c>
      <c r="BF2492" t="s">
        <v>6170</v>
      </c>
      <c r="BG2492">
        <v>0</v>
      </c>
      <c r="BH2492" t="s">
        <v>6171</v>
      </c>
      <c r="BI2492">
        <v>60</v>
      </c>
      <c r="BJ2492" t="s">
        <v>6187</v>
      </c>
      <c r="BK2492">
        <v>0</v>
      </c>
      <c r="BL2492">
        <v>70</v>
      </c>
      <c r="BM2492" s="3">
        <f t="shared" si="350"/>
        <v>0.9285714285714286</v>
      </c>
    </row>
    <row r="2493" spans="1:65">
      <c r="A2493" t="s">
        <v>2626</v>
      </c>
      <c r="B2493" s="2">
        <v>45808</v>
      </c>
      <c r="C2493" t="s">
        <v>1632</v>
      </c>
      <c r="D2493" t="s">
        <v>2135</v>
      </c>
      <c r="E2493">
        <v>5</v>
      </c>
      <c r="F2493" t="s">
        <v>49</v>
      </c>
      <c r="G2493" t="s">
        <v>50</v>
      </c>
      <c r="H2493" t="s">
        <v>245</v>
      </c>
      <c r="I2493" t="s">
        <v>74</v>
      </c>
      <c r="J2493" t="s">
        <v>65</v>
      </c>
      <c r="K2493" t="s">
        <v>54</v>
      </c>
      <c r="L2493" t="s">
        <v>55</v>
      </c>
      <c r="M2493" t="s">
        <v>56</v>
      </c>
      <c r="N2493" t="s">
        <v>76</v>
      </c>
      <c r="O2493" t="s">
        <v>82</v>
      </c>
      <c r="P2493">
        <v>54</v>
      </c>
      <c r="Q2493">
        <v>55</v>
      </c>
      <c r="R2493">
        <v>55</v>
      </c>
      <c r="S2493">
        <v>1</v>
      </c>
      <c r="T2493">
        <f t="shared" si="342"/>
        <v>54</v>
      </c>
      <c r="U2493">
        <v>52</v>
      </c>
      <c r="V2493">
        <f t="shared" si="343"/>
        <v>2</v>
      </c>
      <c r="W2493" s="3">
        <f t="shared" si="344"/>
        <v>1.8181818181818181E-2</v>
      </c>
      <c r="X2493">
        <v>27</v>
      </c>
      <c r="Y2493" s="4">
        <v>4.7</v>
      </c>
      <c r="Z2493" s="4">
        <v>1.3</v>
      </c>
      <c r="AA2493" s="5">
        <v>55635.81</v>
      </c>
      <c r="AB2493" s="5">
        <f t="shared" si="345"/>
        <v>2893062.12</v>
      </c>
      <c r="AC2493" s="5">
        <v>34785.050000000003</v>
      </c>
      <c r="AD2493" s="5">
        <f t="shared" si="346"/>
        <v>1913177.75</v>
      </c>
      <c r="AE2493" s="5">
        <v>123503.8</v>
      </c>
      <c r="AF2493" s="5">
        <v>35320.65</v>
      </c>
      <c r="AG2493" s="5">
        <v>9155.31</v>
      </c>
      <c r="AH2493" s="5">
        <v>1885</v>
      </c>
      <c r="AI2493" s="5">
        <v>5060</v>
      </c>
      <c r="AJ2493">
        <v>0</v>
      </c>
      <c r="AK2493" s="5">
        <v>0</v>
      </c>
      <c r="AL2493" s="5">
        <v>2202.96</v>
      </c>
      <c r="AM2493" s="5">
        <v>34149.15</v>
      </c>
      <c r="AN2493">
        <v>4</v>
      </c>
      <c r="AO2493">
        <v>4</v>
      </c>
      <c r="AP2493" t="str">
        <f t="shared" si="347"/>
        <v>Yes</v>
      </c>
      <c r="AQ2493">
        <v>0</v>
      </c>
      <c r="AR2493" s="5">
        <f t="shared" si="348"/>
        <v>2124454.62</v>
      </c>
      <c r="AS2493" s="5">
        <f t="shared" si="349"/>
        <v>768607.5</v>
      </c>
      <c r="AT2493" t="s">
        <v>59</v>
      </c>
      <c r="AU2493" t="s">
        <v>6164</v>
      </c>
      <c r="AV2493" t="s">
        <v>6165</v>
      </c>
      <c r="AW2493" t="s">
        <v>6166</v>
      </c>
      <c r="AX2493" t="s">
        <v>6184</v>
      </c>
      <c r="AY2493">
        <v>54</v>
      </c>
      <c r="AZ2493">
        <v>0</v>
      </c>
      <c r="BA2493">
        <v>21</v>
      </c>
      <c r="BB2493" t="s">
        <v>6198</v>
      </c>
      <c r="BC2493">
        <v>0</v>
      </c>
      <c r="BD2493">
        <v>0</v>
      </c>
      <c r="BE2493" t="s">
        <v>6169</v>
      </c>
      <c r="BF2493" t="s">
        <v>6170</v>
      </c>
      <c r="BG2493">
        <v>0</v>
      </c>
      <c r="BH2493" t="s">
        <v>6171</v>
      </c>
      <c r="BI2493">
        <v>60</v>
      </c>
      <c r="BJ2493" t="s">
        <v>6187</v>
      </c>
      <c r="BK2493">
        <v>0</v>
      </c>
      <c r="BL2493">
        <v>65</v>
      </c>
      <c r="BM2493" s="3">
        <f t="shared" si="350"/>
        <v>0.84615384615384615</v>
      </c>
    </row>
    <row r="2494" spans="1:65">
      <c r="A2494" t="s">
        <v>2627</v>
      </c>
      <c r="B2494" s="2">
        <v>45808</v>
      </c>
      <c r="C2494" t="s">
        <v>1632</v>
      </c>
      <c r="D2494" t="s">
        <v>2135</v>
      </c>
      <c r="E2494">
        <v>5</v>
      </c>
      <c r="F2494" t="s">
        <v>61</v>
      </c>
      <c r="G2494" t="s">
        <v>62</v>
      </c>
      <c r="H2494" t="s">
        <v>104</v>
      </c>
      <c r="I2494" t="s">
        <v>64</v>
      </c>
      <c r="J2494" t="s">
        <v>53</v>
      </c>
      <c r="K2494" t="s">
        <v>66</v>
      </c>
      <c r="L2494" t="s">
        <v>55</v>
      </c>
      <c r="M2494" t="s">
        <v>56</v>
      </c>
      <c r="N2494" t="s">
        <v>76</v>
      </c>
      <c r="O2494" t="s">
        <v>82</v>
      </c>
      <c r="P2494">
        <v>89</v>
      </c>
      <c r="Q2494">
        <v>91</v>
      </c>
      <c r="R2494">
        <v>91</v>
      </c>
      <c r="S2494">
        <v>2</v>
      </c>
      <c r="T2494">
        <f t="shared" si="342"/>
        <v>89</v>
      </c>
      <c r="U2494">
        <v>88</v>
      </c>
      <c r="V2494">
        <f t="shared" si="343"/>
        <v>1</v>
      </c>
      <c r="W2494" s="3">
        <f t="shared" si="344"/>
        <v>2.197802197802198E-2</v>
      </c>
      <c r="X2494">
        <v>17</v>
      </c>
      <c r="Y2494" s="4">
        <v>3.7</v>
      </c>
      <c r="Z2494" s="4">
        <v>1.1000000000000001</v>
      </c>
      <c r="AA2494" s="5">
        <v>30534.18</v>
      </c>
      <c r="AB2494" s="5">
        <f t="shared" si="345"/>
        <v>2687007.84</v>
      </c>
      <c r="AC2494" s="5">
        <v>23599.14</v>
      </c>
      <c r="AD2494" s="5">
        <f t="shared" si="346"/>
        <v>2147521.7400000002</v>
      </c>
      <c r="AE2494" s="5">
        <v>149611.15</v>
      </c>
      <c r="AF2494" s="5">
        <v>37583.199999999997</v>
      </c>
      <c r="AG2494" s="5">
        <v>8270.73</v>
      </c>
      <c r="AH2494" s="5">
        <v>1595</v>
      </c>
      <c r="AI2494" s="5">
        <v>7102.44</v>
      </c>
      <c r="AJ2494">
        <v>0</v>
      </c>
      <c r="AK2494" s="5">
        <v>0</v>
      </c>
      <c r="AL2494" s="5">
        <v>32511.63</v>
      </c>
      <c r="AM2494" s="5">
        <v>88578.82</v>
      </c>
      <c r="AN2494">
        <v>4</v>
      </c>
      <c r="AO2494">
        <v>3</v>
      </c>
      <c r="AP2494" t="str">
        <f t="shared" si="347"/>
        <v>Yes</v>
      </c>
      <c r="AQ2494">
        <v>1</v>
      </c>
      <c r="AR2494" s="5">
        <f t="shared" si="348"/>
        <v>2472774.71</v>
      </c>
      <c r="AS2494" s="5">
        <f t="shared" si="349"/>
        <v>214233.13</v>
      </c>
      <c r="AT2494" t="s">
        <v>59</v>
      </c>
      <c r="AU2494" t="s">
        <v>6164</v>
      </c>
      <c r="AV2494" t="s">
        <v>6165</v>
      </c>
      <c r="AW2494" t="s">
        <v>6166</v>
      </c>
      <c r="AX2494" t="s">
        <v>6184</v>
      </c>
      <c r="AY2494">
        <v>89</v>
      </c>
      <c r="AZ2494">
        <v>0</v>
      </c>
      <c r="BA2494">
        <v>12</v>
      </c>
      <c r="BB2494" t="s">
        <v>6198</v>
      </c>
      <c r="BC2494">
        <v>0</v>
      </c>
      <c r="BD2494">
        <v>0</v>
      </c>
      <c r="BE2494" t="s">
        <v>6169</v>
      </c>
      <c r="BF2494" t="s">
        <v>6170</v>
      </c>
      <c r="BG2494">
        <v>0</v>
      </c>
      <c r="BH2494" t="s">
        <v>6171</v>
      </c>
      <c r="BI2494">
        <v>17</v>
      </c>
      <c r="BJ2494" t="s">
        <v>6172</v>
      </c>
      <c r="BK2494">
        <v>0</v>
      </c>
      <c r="BL2494">
        <v>99</v>
      </c>
      <c r="BM2494" s="3">
        <f t="shared" si="350"/>
        <v>0.91919191919191923</v>
      </c>
    </row>
    <row r="2495" spans="1:65">
      <c r="A2495" t="s">
        <v>2628</v>
      </c>
      <c r="B2495" s="2">
        <v>45808</v>
      </c>
      <c r="C2495" t="s">
        <v>1632</v>
      </c>
      <c r="D2495" t="s">
        <v>2135</v>
      </c>
      <c r="E2495">
        <v>5</v>
      </c>
      <c r="F2495" t="s">
        <v>72</v>
      </c>
      <c r="G2495" t="s">
        <v>62</v>
      </c>
      <c r="H2495" t="s">
        <v>175</v>
      </c>
      <c r="I2495" t="s">
        <v>74</v>
      </c>
      <c r="J2495" t="s">
        <v>53</v>
      </c>
      <c r="K2495" t="s">
        <v>75</v>
      </c>
      <c r="L2495" t="s">
        <v>87</v>
      </c>
      <c r="M2495" t="s">
        <v>56</v>
      </c>
      <c r="N2495" t="s">
        <v>69</v>
      </c>
      <c r="O2495" t="s">
        <v>120</v>
      </c>
      <c r="P2495">
        <v>72</v>
      </c>
      <c r="Q2495">
        <v>76</v>
      </c>
      <c r="R2495">
        <v>75</v>
      </c>
      <c r="S2495">
        <v>1</v>
      </c>
      <c r="T2495">
        <f t="shared" si="342"/>
        <v>74</v>
      </c>
      <c r="U2495">
        <v>68</v>
      </c>
      <c r="V2495">
        <f t="shared" si="343"/>
        <v>6</v>
      </c>
      <c r="W2495" s="3">
        <f t="shared" si="344"/>
        <v>1.3333333333333334E-2</v>
      </c>
      <c r="X2495">
        <v>26</v>
      </c>
      <c r="Y2495" s="4">
        <v>6.6</v>
      </c>
      <c r="Z2495" s="4">
        <v>1.7</v>
      </c>
      <c r="AA2495" s="5">
        <v>35649.57</v>
      </c>
      <c r="AB2495" s="5">
        <f t="shared" si="345"/>
        <v>2424170.7599999998</v>
      </c>
      <c r="AC2495" s="5">
        <v>24281.88</v>
      </c>
      <c r="AD2495" s="5">
        <f t="shared" si="346"/>
        <v>1821141</v>
      </c>
      <c r="AE2495" s="5">
        <v>126663.01</v>
      </c>
      <c r="AF2495" s="5">
        <v>32643.81</v>
      </c>
      <c r="AG2495" s="5">
        <v>8738.5</v>
      </c>
      <c r="AH2495" s="5">
        <v>2465</v>
      </c>
      <c r="AI2495" s="5">
        <v>3529.41</v>
      </c>
      <c r="AJ2495">
        <v>0</v>
      </c>
      <c r="AK2495" s="5">
        <v>0</v>
      </c>
      <c r="AL2495" s="5">
        <v>3523.05</v>
      </c>
      <c r="AM2495" s="5">
        <v>45971.96</v>
      </c>
      <c r="AN2495">
        <v>4</v>
      </c>
      <c r="AO2495">
        <v>5</v>
      </c>
      <c r="AP2495" t="str">
        <f t="shared" si="347"/>
        <v>No</v>
      </c>
      <c r="AQ2495">
        <v>2</v>
      </c>
      <c r="AR2495" s="5">
        <f t="shared" si="348"/>
        <v>2044675.74</v>
      </c>
      <c r="AS2495" s="5">
        <f t="shared" si="349"/>
        <v>379495.02</v>
      </c>
      <c r="AT2495" t="s">
        <v>59</v>
      </c>
      <c r="AU2495" t="s">
        <v>6164</v>
      </c>
      <c r="AV2495" t="s">
        <v>6165</v>
      </c>
      <c r="AW2495" t="s">
        <v>6166</v>
      </c>
      <c r="AX2495" t="s">
        <v>6167</v>
      </c>
      <c r="AY2495">
        <v>76</v>
      </c>
      <c r="AZ2495">
        <v>3</v>
      </c>
      <c r="BA2495">
        <v>35</v>
      </c>
      <c r="BB2495" t="s">
        <v>6185</v>
      </c>
      <c r="BC2495">
        <v>0</v>
      </c>
      <c r="BD2495">
        <v>1</v>
      </c>
      <c r="BE2495" t="s">
        <v>6188</v>
      </c>
      <c r="BF2495" t="s">
        <v>6170</v>
      </c>
      <c r="BG2495">
        <v>0</v>
      </c>
      <c r="BH2495" t="s">
        <v>6171</v>
      </c>
      <c r="BI2495">
        <v>26</v>
      </c>
      <c r="BJ2495" t="s">
        <v>6172</v>
      </c>
      <c r="BK2495">
        <v>0</v>
      </c>
      <c r="BL2495">
        <v>82</v>
      </c>
      <c r="BM2495" s="3">
        <f t="shared" si="350"/>
        <v>0.91463414634146345</v>
      </c>
    </row>
    <row r="2496" spans="1:65">
      <c r="A2496" t="s">
        <v>2629</v>
      </c>
      <c r="B2496" s="2">
        <v>45808</v>
      </c>
      <c r="C2496" t="s">
        <v>1632</v>
      </c>
      <c r="D2496" t="s">
        <v>2135</v>
      </c>
      <c r="E2496">
        <v>5</v>
      </c>
      <c r="F2496" t="s">
        <v>61</v>
      </c>
      <c r="G2496" t="s">
        <v>62</v>
      </c>
      <c r="H2496" t="s">
        <v>115</v>
      </c>
      <c r="I2496" t="s">
        <v>74</v>
      </c>
      <c r="J2496" t="s">
        <v>81</v>
      </c>
      <c r="K2496" t="s">
        <v>75</v>
      </c>
      <c r="L2496" t="s">
        <v>87</v>
      </c>
      <c r="M2496" t="s">
        <v>56</v>
      </c>
      <c r="N2496" t="s">
        <v>94</v>
      </c>
      <c r="O2496" t="s">
        <v>82</v>
      </c>
      <c r="P2496">
        <v>38</v>
      </c>
      <c r="Q2496">
        <v>40</v>
      </c>
      <c r="R2496">
        <v>38</v>
      </c>
      <c r="S2496">
        <v>1</v>
      </c>
      <c r="T2496">
        <f t="shared" si="342"/>
        <v>37</v>
      </c>
      <c r="U2496">
        <v>37</v>
      </c>
      <c r="V2496">
        <f t="shared" si="343"/>
        <v>0</v>
      </c>
      <c r="W2496" s="3">
        <f t="shared" si="344"/>
        <v>2.6315789473684209E-2</v>
      </c>
      <c r="X2496">
        <v>37</v>
      </c>
      <c r="Y2496" s="4">
        <v>1.6</v>
      </c>
      <c r="Z2496" s="4">
        <v>1</v>
      </c>
      <c r="AA2496" s="5">
        <v>79008.649999999994</v>
      </c>
      <c r="AB2496" s="5">
        <f t="shared" si="345"/>
        <v>2923320.05</v>
      </c>
      <c r="AC2496" s="5">
        <v>54252.47</v>
      </c>
      <c r="AD2496" s="5">
        <f t="shared" si="346"/>
        <v>2061593.86</v>
      </c>
      <c r="AE2496" s="5">
        <v>114164.96</v>
      </c>
      <c r="AF2496" s="5">
        <v>32257.62</v>
      </c>
      <c r="AG2496" s="5">
        <v>11174.25</v>
      </c>
      <c r="AH2496" s="5">
        <v>1450</v>
      </c>
      <c r="AI2496" s="5">
        <v>7600</v>
      </c>
      <c r="AJ2496">
        <v>0</v>
      </c>
      <c r="AK2496" s="5">
        <v>0</v>
      </c>
      <c r="AL2496" s="5">
        <v>0</v>
      </c>
      <c r="AM2496" s="5">
        <v>25125.78</v>
      </c>
      <c r="AN2496">
        <v>4</v>
      </c>
      <c r="AO2496">
        <v>4</v>
      </c>
      <c r="AP2496" t="str">
        <f t="shared" si="347"/>
        <v>Yes</v>
      </c>
      <c r="AQ2496">
        <v>1</v>
      </c>
      <c r="AR2496" s="5">
        <f t="shared" si="348"/>
        <v>2253366.4700000002</v>
      </c>
      <c r="AS2496" s="5">
        <f t="shared" si="349"/>
        <v>669953.57999999996</v>
      </c>
      <c r="AT2496" t="s">
        <v>59</v>
      </c>
      <c r="AU2496" t="s">
        <v>6164</v>
      </c>
      <c r="AV2496" t="s">
        <v>6165</v>
      </c>
      <c r="AW2496" t="s">
        <v>6166</v>
      </c>
      <c r="AX2496" t="s">
        <v>6167</v>
      </c>
      <c r="AY2496">
        <v>41</v>
      </c>
      <c r="AZ2496">
        <v>0</v>
      </c>
      <c r="BA2496">
        <v>0</v>
      </c>
      <c r="BB2496" t="s">
        <v>6168</v>
      </c>
      <c r="BC2496">
        <v>0</v>
      </c>
      <c r="BD2496">
        <v>0</v>
      </c>
      <c r="BE2496" t="s">
        <v>6169</v>
      </c>
      <c r="BF2496" t="s">
        <v>6170</v>
      </c>
      <c r="BG2496">
        <v>1</v>
      </c>
      <c r="BH2496" t="s">
        <v>6179</v>
      </c>
      <c r="BI2496">
        <v>53</v>
      </c>
      <c r="BJ2496" t="s">
        <v>6187</v>
      </c>
      <c r="BK2496">
        <v>0</v>
      </c>
      <c r="BL2496">
        <v>51</v>
      </c>
      <c r="BM2496" s="3">
        <f t="shared" si="350"/>
        <v>0.74509803921568629</v>
      </c>
    </row>
    <row r="2497" spans="1:65">
      <c r="A2497" t="s">
        <v>2630</v>
      </c>
      <c r="B2497" s="2">
        <v>45808</v>
      </c>
      <c r="C2497" t="s">
        <v>1632</v>
      </c>
      <c r="D2497" t="s">
        <v>2135</v>
      </c>
      <c r="E2497">
        <v>5</v>
      </c>
      <c r="F2497" t="s">
        <v>78</v>
      </c>
      <c r="G2497" t="s">
        <v>62</v>
      </c>
      <c r="H2497" t="s">
        <v>153</v>
      </c>
      <c r="I2497" t="s">
        <v>64</v>
      </c>
      <c r="J2497" t="s">
        <v>53</v>
      </c>
      <c r="K2497" t="s">
        <v>75</v>
      </c>
      <c r="L2497" t="s">
        <v>67</v>
      </c>
      <c r="M2497" t="s">
        <v>68</v>
      </c>
      <c r="N2497" t="s">
        <v>94</v>
      </c>
      <c r="O2497" t="s">
        <v>70</v>
      </c>
      <c r="P2497">
        <v>66</v>
      </c>
      <c r="Q2497">
        <v>66</v>
      </c>
      <c r="R2497">
        <v>65</v>
      </c>
      <c r="S2497">
        <v>4</v>
      </c>
      <c r="T2497">
        <f t="shared" si="342"/>
        <v>61</v>
      </c>
      <c r="U2497">
        <v>61</v>
      </c>
      <c r="V2497">
        <f t="shared" si="343"/>
        <v>0</v>
      </c>
      <c r="W2497" s="3">
        <f t="shared" si="344"/>
        <v>6.1538461538461542E-2</v>
      </c>
      <c r="X2497">
        <v>19</v>
      </c>
      <c r="Y2497" s="4">
        <v>3.3</v>
      </c>
      <c r="Z2497" s="4">
        <v>0.8</v>
      </c>
      <c r="AA2497" s="5">
        <v>36064.959999999999</v>
      </c>
      <c r="AB2497" s="5">
        <f t="shared" si="345"/>
        <v>2199962.56</v>
      </c>
      <c r="AC2497" s="5">
        <v>21980.61</v>
      </c>
      <c r="AD2497" s="5">
        <f t="shared" si="346"/>
        <v>1428739.65</v>
      </c>
      <c r="AE2497" s="5">
        <v>108152.78</v>
      </c>
      <c r="AF2497" s="5">
        <v>31435.17</v>
      </c>
      <c r="AG2497" s="5">
        <v>34246.550000000003</v>
      </c>
      <c r="AH2497" s="5">
        <v>1160</v>
      </c>
      <c r="AI2497" s="5">
        <v>55797.56</v>
      </c>
      <c r="AJ2497">
        <v>2</v>
      </c>
      <c r="AK2497" s="5">
        <v>17302.46</v>
      </c>
      <c r="AL2497" s="5">
        <v>0</v>
      </c>
      <c r="AM2497" s="5">
        <v>40796.07</v>
      </c>
      <c r="AN2497">
        <v>4</v>
      </c>
      <c r="AO2497">
        <v>4</v>
      </c>
      <c r="AP2497" t="str">
        <f t="shared" si="347"/>
        <v>Yes</v>
      </c>
      <c r="AQ2497">
        <v>3</v>
      </c>
      <c r="AR2497" s="5">
        <f t="shared" si="348"/>
        <v>1717630.24</v>
      </c>
      <c r="AS2497" s="5">
        <f t="shared" si="349"/>
        <v>482332.32</v>
      </c>
      <c r="AT2497" t="s">
        <v>116</v>
      </c>
      <c r="AU2497" t="s">
        <v>6173</v>
      </c>
      <c r="AV2497" t="s">
        <v>6174</v>
      </c>
      <c r="AW2497" t="s">
        <v>6175</v>
      </c>
      <c r="AX2497" t="s">
        <v>6167</v>
      </c>
      <c r="AY2497">
        <v>69</v>
      </c>
      <c r="AZ2497">
        <v>0</v>
      </c>
      <c r="BA2497">
        <v>0</v>
      </c>
      <c r="BB2497" t="s">
        <v>6168</v>
      </c>
      <c r="BC2497">
        <v>0</v>
      </c>
      <c r="BD2497">
        <v>0</v>
      </c>
      <c r="BE2497" t="s">
        <v>6169</v>
      </c>
      <c r="BF2497" t="s">
        <v>6210</v>
      </c>
      <c r="BG2497">
        <v>0</v>
      </c>
      <c r="BH2497" t="s">
        <v>6171</v>
      </c>
      <c r="BI2497">
        <v>10</v>
      </c>
      <c r="BJ2497" t="s">
        <v>6172</v>
      </c>
      <c r="BK2497">
        <v>0</v>
      </c>
      <c r="BL2497">
        <v>77</v>
      </c>
      <c r="BM2497" s="3">
        <f t="shared" si="350"/>
        <v>0.8441558441558441</v>
      </c>
    </row>
    <row r="2498" spans="1:65">
      <c r="A2498" t="s">
        <v>2631</v>
      </c>
      <c r="B2498" s="2">
        <v>45808</v>
      </c>
      <c r="C2498" t="s">
        <v>1632</v>
      </c>
      <c r="D2498" t="s">
        <v>2135</v>
      </c>
      <c r="E2498">
        <v>5</v>
      </c>
      <c r="F2498" t="s">
        <v>72</v>
      </c>
      <c r="G2498" t="s">
        <v>50</v>
      </c>
      <c r="H2498" t="s">
        <v>179</v>
      </c>
      <c r="I2498" t="s">
        <v>52</v>
      </c>
      <c r="J2498" t="s">
        <v>81</v>
      </c>
      <c r="K2498" t="s">
        <v>75</v>
      </c>
      <c r="L2498" t="s">
        <v>55</v>
      </c>
      <c r="M2498" t="s">
        <v>56</v>
      </c>
      <c r="N2498" t="s">
        <v>57</v>
      </c>
      <c r="O2498" t="s">
        <v>58</v>
      </c>
      <c r="P2498">
        <v>42</v>
      </c>
      <c r="Q2498">
        <v>46</v>
      </c>
      <c r="R2498">
        <v>46</v>
      </c>
      <c r="S2498">
        <v>1</v>
      </c>
      <c r="T2498">
        <f t="shared" ref="T2498:T2561" si="351">R2498-S2498</f>
        <v>45</v>
      </c>
      <c r="U2498">
        <v>41</v>
      </c>
      <c r="V2498">
        <f t="shared" ref="V2498:V2561" si="352">T2498-U2498</f>
        <v>4</v>
      </c>
      <c r="W2498" s="3">
        <f t="shared" ref="W2498:W2561" si="353">IFERROR(S2498/R2498,0)</f>
        <v>2.1739130434782608E-2</v>
      </c>
      <c r="X2498">
        <v>20</v>
      </c>
      <c r="Y2498" s="4">
        <v>5.8</v>
      </c>
      <c r="Z2498" s="4">
        <v>1.3</v>
      </c>
      <c r="AA2498" s="5">
        <v>78200.69</v>
      </c>
      <c r="AB2498" s="5">
        <f t="shared" ref="AB2498:AB2561" si="354">ROUND(U2498*AA2498,2)</f>
        <v>3206228.29</v>
      </c>
      <c r="AC2498" s="5">
        <v>53145.27</v>
      </c>
      <c r="AD2498" s="5">
        <f t="shared" ref="AD2498:AD2561" si="355">ROUND(R2498*AC2498,2)</f>
        <v>2444682.42</v>
      </c>
      <c r="AE2498" s="5">
        <v>145693.95000000001</v>
      </c>
      <c r="AF2498" s="5">
        <v>37649.08</v>
      </c>
      <c r="AG2498" s="5">
        <v>8536.01</v>
      </c>
      <c r="AH2498" s="5">
        <v>1885</v>
      </c>
      <c r="AI2498" s="5">
        <v>7447.62</v>
      </c>
      <c r="AJ2498">
        <v>0</v>
      </c>
      <c r="AK2498" s="5">
        <v>0</v>
      </c>
      <c r="AL2498" s="5">
        <v>6596.79</v>
      </c>
      <c r="AM2498" s="5">
        <v>28167.69</v>
      </c>
      <c r="AN2498">
        <v>4</v>
      </c>
      <c r="AO2498">
        <v>2</v>
      </c>
      <c r="AP2498" t="str">
        <f t="shared" ref="AP2498:AP2561" si="356">IF(AO2498&lt;=AN2498,"Yes","No")</f>
        <v>Yes</v>
      </c>
      <c r="AQ2498">
        <v>1</v>
      </c>
      <c r="AR2498" s="5">
        <f t="shared" ref="AR2498:AR2561" si="357">ROUND(SUM(AD2498:AI2498)+SUM(AK2498:AM2498),2)</f>
        <v>2680658.56</v>
      </c>
      <c r="AS2498" s="5">
        <f t="shared" ref="AS2498:AS2561" si="358">ROUND(AB2498-AR2498,2)</f>
        <v>525569.73</v>
      </c>
      <c r="AT2498" t="s">
        <v>59</v>
      </c>
      <c r="AU2498" t="s">
        <v>6164</v>
      </c>
      <c r="AV2498" t="s">
        <v>6165</v>
      </c>
      <c r="AW2498" t="s">
        <v>6166</v>
      </c>
      <c r="AX2498" t="s">
        <v>6184</v>
      </c>
      <c r="AY2498">
        <v>43</v>
      </c>
      <c r="AZ2498">
        <v>0</v>
      </c>
      <c r="BA2498">
        <v>25</v>
      </c>
      <c r="BB2498" t="s">
        <v>6180</v>
      </c>
      <c r="BC2498">
        <v>0</v>
      </c>
      <c r="BD2498">
        <v>0</v>
      </c>
      <c r="BE2498" t="s">
        <v>6169</v>
      </c>
      <c r="BF2498" t="s">
        <v>6170</v>
      </c>
      <c r="BG2498">
        <v>0</v>
      </c>
      <c r="BH2498" t="s">
        <v>6171</v>
      </c>
      <c r="BI2498">
        <v>27</v>
      </c>
      <c r="BJ2498" t="s">
        <v>6172</v>
      </c>
      <c r="BK2498">
        <v>0</v>
      </c>
      <c r="BL2498">
        <v>54</v>
      </c>
      <c r="BM2498" s="3">
        <f t="shared" ref="BM2498:BM2561" si="359">IFERROR(R2498/BL2498,0)</f>
        <v>0.85185185185185186</v>
      </c>
    </row>
    <row r="2499" spans="1:65">
      <c r="A2499" t="s">
        <v>2632</v>
      </c>
      <c r="B2499" s="2">
        <v>45808</v>
      </c>
      <c r="C2499" t="s">
        <v>1632</v>
      </c>
      <c r="D2499" t="s">
        <v>2135</v>
      </c>
      <c r="E2499">
        <v>5</v>
      </c>
      <c r="F2499" t="s">
        <v>61</v>
      </c>
      <c r="G2499" t="s">
        <v>79</v>
      </c>
      <c r="H2499" t="s">
        <v>84</v>
      </c>
      <c r="I2499" t="s">
        <v>52</v>
      </c>
      <c r="J2499" t="s">
        <v>53</v>
      </c>
      <c r="K2499" t="s">
        <v>54</v>
      </c>
      <c r="L2499" t="s">
        <v>87</v>
      </c>
      <c r="M2499" t="s">
        <v>56</v>
      </c>
      <c r="N2499" t="s">
        <v>76</v>
      </c>
      <c r="O2499" t="s">
        <v>70</v>
      </c>
      <c r="P2499">
        <v>68</v>
      </c>
      <c r="Q2499">
        <v>70</v>
      </c>
      <c r="R2499">
        <v>69</v>
      </c>
      <c r="S2499">
        <v>2</v>
      </c>
      <c r="T2499">
        <f t="shared" si="351"/>
        <v>67</v>
      </c>
      <c r="U2499">
        <v>65</v>
      </c>
      <c r="V2499">
        <f t="shared" si="352"/>
        <v>2</v>
      </c>
      <c r="W2499" s="3">
        <f t="shared" si="353"/>
        <v>2.8985507246376812E-2</v>
      </c>
      <c r="X2499">
        <v>33</v>
      </c>
      <c r="Y2499" s="4">
        <v>8.3000000000000007</v>
      </c>
      <c r="Z2499" s="4">
        <v>2.4</v>
      </c>
      <c r="AA2499" s="5">
        <v>38494.949999999997</v>
      </c>
      <c r="AB2499" s="5">
        <f t="shared" si="354"/>
        <v>2502171.75</v>
      </c>
      <c r="AC2499" s="5">
        <v>24237.759999999998</v>
      </c>
      <c r="AD2499" s="5">
        <f t="shared" si="355"/>
        <v>1672405.44</v>
      </c>
      <c r="AE2499" s="5">
        <v>123201.5</v>
      </c>
      <c r="AF2499" s="5">
        <v>31399.43</v>
      </c>
      <c r="AG2499" s="5">
        <v>9939.15</v>
      </c>
      <c r="AH2499" s="5">
        <v>3480</v>
      </c>
      <c r="AI2499" s="5">
        <v>7122.58</v>
      </c>
      <c r="AJ2499">
        <v>0</v>
      </c>
      <c r="AK2499" s="5">
        <v>0</v>
      </c>
      <c r="AL2499" s="5">
        <v>1490.11</v>
      </c>
      <c r="AM2499" s="5">
        <v>40516.120000000003</v>
      </c>
      <c r="AN2499">
        <v>4</v>
      </c>
      <c r="AO2499">
        <v>4</v>
      </c>
      <c r="AP2499" t="str">
        <f t="shared" si="356"/>
        <v>Yes</v>
      </c>
      <c r="AQ2499">
        <v>0</v>
      </c>
      <c r="AR2499" s="5">
        <f t="shared" si="357"/>
        <v>1889554.33</v>
      </c>
      <c r="AS2499" s="5">
        <f t="shared" si="358"/>
        <v>612617.42000000004</v>
      </c>
      <c r="AT2499" t="s">
        <v>59</v>
      </c>
      <c r="AU2499" t="s">
        <v>6164</v>
      </c>
      <c r="AV2499" t="s">
        <v>6165</v>
      </c>
      <c r="AW2499" t="s">
        <v>6166</v>
      </c>
      <c r="AX2499" t="s">
        <v>6177</v>
      </c>
      <c r="AY2499">
        <v>70</v>
      </c>
      <c r="AZ2499">
        <v>0</v>
      </c>
      <c r="BA2499">
        <v>14</v>
      </c>
      <c r="BB2499" t="s">
        <v>6198</v>
      </c>
      <c r="BC2499">
        <v>0</v>
      </c>
      <c r="BD2499">
        <v>0</v>
      </c>
      <c r="BE2499" t="s">
        <v>6169</v>
      </c>
      <c r="BF2499" t="s">
        <v>6170</v>
      </c>
      <c r="BG2499">
        <v>1</v>
      </c>
      <c r="BH2499" t="s">
        <v>6186</v>
      </c>
      <c r="BI2499">
        <v>20</v>
      </c>
      <c r="BJ2499" t="s">
        <v>6172</v>
      </c>
      <c r="BK2499">
        <v>0</v>
      </c>
      <c r="BL2499">
        <v>75</v>
      </c>
      <c r="BM2499" s="3">
        <f t="shared" si="359"/>
        <v>0.92</v>
      </c>
    </row>
    <row r="2500" spans="1:65">
      <c r="A2500" t="s">
        <v>2633</v>
      </c>
      <c r="B2500" s="2">
        <v>45808</v>
      </c>
      <c r="C2500" t="s">
        <v>1632</v>
      </c>
      <c r="D2500" t="s">
        <v>2135</v>
      </c>
      <c r="E2500">
        <v>5</v>
      </c>
      <c r="F2500" t="s">
        <v>61</v>
      </c>
      <c r="G2500" t="s">
        <v>62</v>
      </c>
      <c r="H2500" t="s">
        <v>96</v>
      </c>
      <c r="I2500" t="s">
        <v>52</v>
      </c>
      <c r="J2500" t="s">
        <v>53</v>
      </c>
      <c r="K2500" t="s">
        <v>66</v>
      </c>
      <c r="L2500" t="s">
        <v>92</v>
      </c>
      <c r="M2500" t="s">
        <v>56</v>
      </c>
      <c r="N2500" t="s">
        <v>57</v>
      </c>
      <c r="O2500" t="s">
        <v>70</v>
      </c>
      <c r="P2500">
        <v>75</v>
      </c>
      <c r="Q2500">
        <v>79</v>
      </c>
      <c r="R2500">
        <v>77</v>
      </c>
      <c r="S2500">
        <v>2</v>
      </c>
      <c r="T2500">
        <f t="shared" si="351"/>
        <v>75</v>
      </c>
      <c r="U2500">
        <v>73</v>
      </c>
      <c r="V2500">
        <f t="shared" si="352"/>
        <v>2</v>
      </c>
      <c r="W2500" s="3">
        <f t="shared" si="353"/>
        <v>2.5974025974025976E-2</v>
      </c>
      <c r="X2500">
        <v>37</v>
      </c>
      <c r="Y2500" s="4">
        <v>5.7</v>
      </c>
      <c r="Z2500" s="4">
        <v>2.1</v>
      </c>
      <c r="AA2500" s="5">
        <v>30388.71</v>
      </c>
      <c r="AB2500" s="5">
        <f t="shared" si="354"/>
        <v>2218375.83</v>
      </c>
      <c r="AC2500" s="5">
        <v>23746.29</v>
      </c>
      <c r="AD2500" s="5">
        <f t="shared" si="355"/>
        <v>1828464.33</v>
      </c>
      <c r="AE2500" s="5">
        <v>139620.76</v>
      </c>
      <c r="AF2500" s="5">
        <v>33573.449999999997</v>
      </c>
      <c r="AG2500" s="5">
        <v>11469.19</v>
      </c>
      <c r="AH2500" s="5">
        <v>3045</v>
      </c>
      <c r="AI2500" s="5">
        <v>7040</v>
      </c>
      <c r="AJ2500">
        <v>0</v>
      </c>
      <c r="AK2500" s="5">
        <v>0</v>
      </c>
      <c r="AL2500" s="5">
        <v>33251.51</v>
      </c>
      <c r="AM2500" s="5">
        <v>80867.81</v>
      </c>
      <c r="AN2500">
        <v>4</v>
      </c>
      <c r="AO2500">
        <v>3</v>
      </c>
      <c r="AP2500" t="str">
        <f t="shared" si="356"/>
        <v>Yes</v>
      </c>
      <c r="AQ2500">
        <v>0</v>
      </c>
      <c r="AR2500" s="5">
        <f t="shared" si="357"/>
        <v>2137332.0499999998</v>
      </c>
      <c r="AS2500" s="5">
        <f t="shared" si="358"/>
        <v>81043.78</v>
      </c>
      <c r="AT2500" t="s">
        <v>59</v>
      </c>
      <c r="AU2500" t="s">
        <v>6164</v>
      </c>
      <c r="AV2500" t="s">
        <v>6165</v>
      </c>
      <c r="AW2500" t="s">
        <v>6166</v>
      </c>
      <c r="AX2500" t="s">
        <v>6167</v>
      </c>
      <c r="AY2500">
        <v>78</v>
      </c>
      <c r="AZ2500">
        <v>0</v>
      </c>
      <c r="BA2500">
        <v>17</v>
      </c>
      <c r="BB2500" t="s">
        <v>6198</v>
      </c>
      <c r="BC2500">
        <v>0</v>
      </c>
      <c r="BD2500">
        <v>0</v>
      </c>
      <c r="BE2500" t="s">
        <v>6169</v>
      </c>
      <c r="BF2500" t="s">
        <v>6170</v>
      </c>
      <c r="BG2500">
        <v>1</v>
      </c>
      <c r="BH2500" t="s">
        <v>6186</v>
      </c>
      <c r="BI2500">
        <v>50</v>
      </c>
      <c r="BJ2500" t="s">
        <v>6172</v>
      </c>
      <c r="BK2500">
        <v>0</v>
      </c>
      <c r="BL2500">
        <v>83</v>
      </c>
      <c r="BM2500" s="3">
        <f t="shared" si="359"/>
        <v>0.92771084337349397</v>
      </c>
    </row>
    <row r="2501" spans="1:65">
      <c r="A2501" t="s">
        <v>2634</v>
      </c>
      <c r="B2501" s="2">
        <v>45808</v>
      </c>
      <c r="C2501" t="s">
        <v>1632</v>
      </c>
      <c r="D2501" t="s">
        <v>2135</v>
      </c>
      <c r="E2501">
        <v>5</v>
      </c>
      <c r="F2501" t="s">
        <v>61</v>
      </c>
      <c r="G2501" t="s">
        <v>50</v>
      </c>
      <c r="H2501" t="s">
        <v>170</v>
      </c>
      <c r="I2501" t="s">
        <v>52</v>
      </c>
      <c r="J2501" t="s">
        <v>53</v>
      </c>
      <c r="K2501" t="s">
        <v>66</v>
      </c>
      <c r="L2501" t="s">
        <v>87</v>
      </c>
      <c r="M2501" t="s">
        <v>56</v>
      </c>
      <c r="N2501" t="s">
        <v>109</v>
      </c>
      <c r="O2501" t="s">
        <v>120</v>
      </c>
      <c r="P2501">
        <v>75</v>
      </c>
      <c r="Q2501">
        <v>79</v>
      </c>
      <c r="R2501">
        <v>78</v>
      </c>
      <c r="S2501">
        <v>2</v>
      </c>
      <c r="T2501">
        <f t="shared" si="351"/>
        <v>76</v>
      </c>
      <c r="U2501">
        <v>72</v>
      </c>
      <c r="V2501">
        <f t="shared" si="352"/>
        <v>4</v>
      </c>
      <c r="W2501" s="3">
        <f t="shared" si="353"/>
        <v>2.564102564102564E-2</v>
      </c>
      <c r="X2501">
        <v>41</v>
      </c>
      <c r="Y2501" s="4">
        <v>4.2</v>
      </c>
      <c r="Z2501" s="4">
        <v>2.2000000000000002</v>
      </c>
      <c r="AA2501" s="5">
        <v>30700.68</v>
      </c>
      <c r="AB2501" s="5">
        <f t="shared" si="354"/>
        <v>2210448.96</v>
      </c>
      <c r="AC2501" s="5">
        <v>24208.82</v>
      </c>
      <c r="AD2501" s="5">
        <f t="shared" si="355"/>
        <v>1888287.96</v>
      </c>
      <c r="AE2501" s="5">
        <v>139629.57999999999</v>
      </c>
      <c r="AF2501" s="5">
        <v>34817.410000000003</v>
      </c>
      <c r="AG2501" s="5">
        <v>11557.19</v>
      </c>
      <c r="AH2501" s="5">
        <v>3190</v>
      </c>
      <c r="AI2501" s="5">
        <v>7030.99</v>
      </c>
      <c r="AJ2501">
        <v>0</v>
      </c>
      <c r="AK2501" s="5">
        <v>0</v>
      </c>
      <c r="AL2501" s="5">
        <v>34769.56</v>
      </c>
      <c r="AM2501" s="5">
        <v>138364.26</v>
      </c>
      <c r="AN2501">
        <v>8</v>
      </c>
      <c r="AO2501">
        <v>7</v>
      </c>
      <c r="AP2501" t="str">
        <f t="shared" si="356"/>
        <v>Yes</v>
      </c>
      <c r="AQ2501">
        <v>0</v>
      </c>
      <c r="AR2501" s="5">
        <f t="shared" si="357"/>
        <v>2257646.9500000002</v>
      </c>
      <c r="AS2501" s="5">
        <f t="shared" si="358"/>
        <v>-47197.99</v>
      </c>
      <c r="AT2501" t="s">
        <v>59</v>
      </c>
      <c r="AU2501" t="s">
        <v>6164</v>
      </c>
      <c r="AV2501" t="s">
        <v>6165</v>
      </c>
      <c r="AW2501" t="s">
        <v>6166</v>
      </c>
      <c r="AX2501" t="s">
        <v>6167</v>
      </c>
      <c r="AY2501">
        <v>77</v>
      </c>
      <c r="AZ2501">
        <v>0</v>
      </c>
      <c r="BA2501">
        <v>28</v>
      </c>
      <c r="BB2501" t="s">
        <v>6180</v>
      </c>
      <c r="BC2501">
        <v>0</v>
      </c>
      <c r="BD2501">
        <v>0</v>
      </c>
      <c r="BE2501" t="s">
        <v>6169</v>
      </c>
      <c r="BF2501" t="s">
        <v>6170</v>
      </c>
      <c r="BG2501">
        <v>1</v>
      </c>
      <c r="BH2501" t="s">
        <v>6179</v>
      </c>
      <c r="BI2501">
        <v>57</v>
      </c>
      <c r="BJ2501" t="s">
        <v>6187</v>
      </c>
      <c r="BK2501">
        <v>0</v>
      </c>
      <c r="BL2501">
        <v>86</v>
      </c>
      <c r="BM2501" s="3">
        <f t="shared" si="359"/>
        <v>0.90697674418604646</v>
      </c>
    </row>
    <row r="2502" spans="1:65">
      <c r="A2502" t="s">
        <v>2635</v>
      </c>
      <c r="B2502" s="2">
        <v>45809</v>
      </c>
      <c r="C2502" t="s">
        <v>1632</v>
      </c>
      <c r="D2502" t="s">
        <v>2636</v>
      </c>
      <c r="E2502">
        <v>6</v>
      </c>
      <c r="F2502" t="s">
        <v>78</v>
      </c>
      <c r="G2502" t="s">
        <v>79</v>
      </c>
      <c r="H2502" t="s">
        <v>80</v>
      </c>
      <c r="I2502" t="s">
        <v>64</v>
      </c>
      <c r="J2502" t="s">
        <v>65</v>
      </c>
      <c r="K2502" t="s">
        <v>54</v>
      </c>
      <c r="L2502" t="s">
        <v>92</v>
      </c>
      <c r="M2502" t="s">
        <v>56</v>
      </c>
      <c r="N2502" t="s">
        <v>57</v>
      </c>
      <c r="O2502" t="s">
        <v>70</v>
      </c>
      <c r="P2502">
        <v>64</v>
      </c>
      <c r="Q2502">
        <v>64</v>
      </c>
      <c r="R2502">
        <v>62</v>
      </c>
      <c r="S2502">
        <v>1</v>
      </c>
      <c r="T2502">
        <f t="shared" si="351"/>
        <v>61</v>
      </c>
      <c r="U2502">
        <v>61</v>
      </c>
      <c r="V2502">
        <f t="shared" si="352"/>
        <v>0</v>
      </c>
      <c r="W2502" s="3">
        <f t="shared" si="353"/>
        <v>1.6129032258064516E-2</v>
      </c>
      <c r="X2502">
        <v>17</v>
      </c>
      <c r="Y2502" s="4">
        <v>5</v>
      </c>
      <c r="Z2502" s="4">
        <v>1.1000000000000001</v>
      </c>
      <c r="AA2502" s="5">
        <v>56640.98</v>
      </c>
      <c r="AB2502" s="5">
        <f t="shared" si="354"/>
        <v>3455099.78</v>
      </c>
      <c r="AC2502" s="5">
        <v>35401.61</v>
      </c>
      <c r="AD2502" s="5">
        <f t="shared" si="355"/>
        <v>2194899.8199999998</v>
      </c>
      <c r="AE2502" s="5">
        <v>134097.23000000001</v>
      </c>
      <c r="AF2502" s="5">
        <v>42120.22</v>
      </c>
      <c r="AG2502" s="5">
        <v>8731.08</v>
      </c>
      <c r="AH2502" s="5">
        <v>1595</v>
      </c>
      <c r="AI2502" s="5">
        <v>5092.8599999999997</v>
      </c>
      <c r="AJ2502">
        <v>0</v>
      </c>
      <c r="AK2502" s="5">
        <v>0</v>
      </c>
      <c r="AL2502" s="5">
        <v>0</v>
      </c>
      <c r="AM2502" s="5">
        <v>39810.639999999999</v>
      </c>
      <c r="AN2502">
        <v>4</v>
      </c>
      <c r="AO2502">
        <v>3</v>
      </c>
      <c r="AP2502" t="str">
        <f t="shared" si="356"/>
        <v>Yes</v>
      </c>
      <c r="AQ2502">
        <v>0</v>
      </c>
      <c r="AR2502" s="5">
        <f t="shared" si="357"/>
        <v>2426346.85</v>
      </c>
      <c r="AS2502" s="5">
        <f t="shared" si="358"/>
        <v>1028752.93</v>
      </c>
      <c r="AT2502" t="s">
        <v>59</v>
      </c>
      <c r="AU2502" t="s">
        <v>6164</v>
      </c>
      <c r="AV2502" t="s">
        <v>6165</v>
      </c>
      <c r="AW2502" t="s">
        <v>6166</v>
      </c>
      <c r="AX2502" t="s">
        <v>6167</v>
      </c>
      <c r="AY2502">
        <v>66</v>
      </c>
      <c r="AZ2502">
        <v>0</v>
      </c>
      <c r="BA2502">
        <v>0</v>
      </c>
      <c r="BB2502" t="s">
        <v>6168</v>
      </c>
      <c r="BC2502">
        <v>0</v>
      </c>
      <c r="BD2502">
        <v>0</v>
      </c>
      <c r="BE2502" t="s">
        <v>6169</v>
      </c>
      <c r="BF2502" t="s">
        <v>6170</v>
      </c>
      <c r="BG2502">
        <v>0</v>
      </c>
      <c r="BH2502" t="s">
        <v>6171</v>
      </c>
      <c r="BI2502">
        <v>17</v>
      </c>
      <c r="BJ2502" t="s">
        <v>6172</v>
      </c>
      <c r="BK2502">
        <v>0</v>
      </c>
      <c r="BL2502">
        <v>69</v>
      </c>
      <c r="BM2502" s="3">
        <f t="shared" si="359"/>
        <v>0.89855072463768115</v>
      </c>
    </row>
    <row r="2503" spans="1:65">
      <c r="A2503" t="s">
        <v>2637</v>
      </c>
      <c r="B2503" s="2">
        <v>45809</v>
      </c>
      <c r="C2503" t="s">
        <v>1632</v>
      </c>
      <c r="D2503" t="s">
        <v>2636</v>
      </c>
      <c r="E2503">
        <v>6</v>
      </c>
      <c r="F2503" t="s">
        <v>78</v>
      </c>
      <c r="G2503" t="s">
        <v>62</v>
      </c>
      <c r="H2503" t="s">
        <v>153</v>
      </c>
      <c r="I2503" t="s">
        <v>64</v>
      </c>
      <c r="J2503" t="s">
        <v>53</v>
      </c>
      <c r="K2503" t="s">
        <v>66</v>
      </c>
      <c r="L2503" t="s">
        <v>67</v>
      </c>
      <c r="M2503" t="s">
        <v>56</v>
      </c>
      <c r="N2503" t="s">
        <v>76</v>
      </c>
      <c r="O2503" t="s">
        <v>120</v>
      </c>
      <c r="P2503">
        <v>82</v>
      </c>
      <c r="Q2503">
        <v>84</v>
      </c>
      <c r="R2503">
        <v>82</v>
      </c>
      <c r="S2503">
        <v>2</v>
      </c>
      <c r="T2503">
        <f t="shared" si="351"/>
        <v>80</v>
      </c>
      <c r="U2503">
        <v>80</v>
      </c>
      <c r="V2503">
        <f t="shared" si="352"/>
        <v>0</v>
      </c>
      <c r="W2503" s="3">
        <f t="shared" si="353"/>
        <v>2.4390243902439025E-2</v>
      </c>
      <c r="X2503">
        <v>29</v>
      </c>
      <c r="Y2503" s="4">
        <v>4.0999999999999996</v>
      </c>
      <c r="Z2503" s="4">
        <v>1.3</v>
      </c>
      <c r="AA2503" s="5">
        <v>30434.09</v>
      </c>
      <c r="AB2503" s="5">
        <f t="shared" si="354"/>
        <v>2434727.2000000002</v>
      </c>
      <c r="AC2503" s="5">
        <v>22897.39</v>
      </c>
      <c r="AD2503" s="5">
        <f t="shared" si="355"/>
        <v>1877585.98</v>
      </c>
      <c r="AE2503" s="5">
        <v>136315.29</v>
      </c>
      <c r="AF2503" s="5">
        <v>38891.25</v>
      </c>
      <c r="AG2503" s="5">
        <v>10111.74</v>
      </c>
      <c r="AH2503" s="5">
        <v>1885</v>
      </c>
      <c r="AI2503" s="5">
        <v>7091.89</v>
      </c>
      <c r="AJ2503">
        <v>0</v>
      </c>
      <c r="AK2503" s="5">
        <v>0</v>
      </c>
      <c r="AL2503" s="5">
        <v>31740.84</v>
      </c>
      <c r="AM2503" s="5">
        <v>84326.64</v>
      </c>
      <c r="AN2503">
        <v>4</v>
      </c>
      <c r="AO2503">
        <v>4</v>
      </c>
      <c r="AP2503" t="str">
        <f t="shared" si="356"/>
        <v>Yes</v>
      </c>
      <c r="AQ2503">
        <v>0</v>
      </c>
      <c r="AR2503" s="5">
        <f t="shared" si="357"/>
        <v>2187948.63</v>
      </c>
      <c r="AS2503" s="5">
        <f t="shared" si="358"/>
        <v>246778.57</v>
      </c>
      <c r="AT2503" t="s">
        <v>59</v>
      </c>
      <c r="AU2503" t="s">
        <v>6164</v>
      </c>
      <c r="AV2503" t="s">
        <v>6165</v>
      </c>
      <c r="AW2503" t="s">
        <v>6166</v>
      </c>
      <c r="AX2503" t="s">
        <v>6167</v>
      </c>
      <c r="AY2503">
        <v>83</v>
      </c>
      <c r="AZ2503">
        <v>0</v>
      </c>
      <c r="BA2503">
        <v>0</v>
      </c>
      <c r="BB2503" t="s">
        <v>6168</v>
      </c>
      <c r="BC2503">
        <v>0</v>
      </c>
      <c r="BD2503">
        <v>0</v>
      </c>
      <c r="BE2503" t="s">
        <v>6169</v>
      </c>
      <c r="BF2503" t="s">
        <v>6170</v>
      </c>
      <c r="BG2503">
        <v>1</v>
      </c>
      <c r="BH2503" t="s">
        <v>6179</v>
      </c>
      <c r="BI2503">
        <v>29</v>
      </c>
      <c r="BJ2503" t="s">
        <v>6172</v>
      </c>
      <c r="BK2503">
        <v>0</v>
      </c>
      <c r="BL2503">
        <v>87</v>
      </c>
      <c r="BM2503" s="3">
        <f t="shared" si="359"/>
        <v>0.94252873563218387</v>
      </c>
    </row>
    <row r="2504" spans="1:65">
      <c r="A2504" t="s">
        <v>2638</v>
      </c>
      <c r="B2504" s="2">
        <v>45809</v>
      </c>
      <c r="C2504" t="s">
        <v>1632</v>
      </c>
      <c r="D2504" t="s">
        <v>2636</v>
      </c>
      <c r="E2504">
        <v>6</v>
      </c>
      <c r="F2504" t="s">
        <v>49</v>
      </c>
      <c r="G2504" t="s">
        <v>50</v>
      </c>
      <c r="H2504" t="s">
        <v>89</v>
      </c>
      <c r="I2504" t="s">
        <v>52</v>
      </c>
      <c r="J2504" t="s">
        <v>53</v>
      </c>
      <c r="K2504" t="s">
        <v>66</v>
      </c>
      <c r="L2504" t="s">
        <v>87</v>
      </c>
      <c r="M2504" t="s">
        <v>56</v>
      </c>
      <c r="N2504" t="s">
        <v>109</v>
      </c>
      <c r="O2504" t="s">
        <v>70</v>
      </c>
      <c r="P2504">
        <v>63</v>
      </c>
      <c r="Q2504">
        <v>67</v>
      </c>
      <c r="R2504">
        <v>64</v>
      </c>
      <c r="S2504">
        <v>1</v>
      </c>
      <c r="T2504">
        <f t="shared" si="351"/>
        <v>63</v>
      </c>
      <c r="U2504">
        <v>62</v>
      </c>
      <c r="V2504">
        <f t="shared" si="352"/>
        <v>1</v>
      </c>
      <c r="W2504" s="3">
        <f t="shared" si="353"/>
        <v>1.5625E-2</v>
      </c>
      <c r="X2504">
        <v>27</v>
      </c>
      <c r="Y2504" s="4">
        <v>8.5</v>
      </c>
      <c r="Z2504" s="4">
        <v>2</v>
      </c>
      <c r="AA2504" s="5">
        <v>30244.16</v>
      </c>
      <c r="AB2504" s="5">
        <f t="shared" si="354"/>
        <v>1875137.92</v>
      </c>
      <c r="AC2504" s="5">
        <v>24266.2</v>
      </c>
      <c r="AD2504" s="5">
        <f t="shared" si="355"/>
        <v>1553036.8</v>
      </c>
      <c r="AE2504" s="5">
        <v>115362.13</v>
      </c>
      <c r="AF2504" s="5">
        <v>30448.62</v>
      </c>
      <c r="AG2504" s="5">
        <v>8847.2900000000009</v>
      </c>
      <c r="AH2504" s="5">
        <v>2900</v>
      </c>
      <c r="AI2504" s="5">
        <v>3531.03</v>
      </c>
      <c r="AJ2504">
        <v>0</v>
      </c>
      <c r="AK2504" s="5">
        <v>0</v>
      </c>
      <c r="AL2504" s="5">
        <v>32469.74</v>
      </c>
      <c r="AM2504" s="5">
        <v>127308.93</v>
      </c>
      <c r="AN2504">
        <v>8</v>
      </c>
      <c r="AO2504">
        <v>9</v>
      </c>
      <c r="AP2504" t="str">
        <f t="shared" si="356"/>
        <v>No</v>
      </c>
      <c r="AQ2504">
        <v>2</v>
      </c>
      <c r="AR2504" s="5">
        <f t="shared" si="357"/>
        <v>1873904.54</v>
      </c>
      <c r="AS2504" s="5">
        <f t="shared" si="358"/>
        <v>1233.3800000000001</v>
      </c>
      <c r="AT2504" t="s">
        <v>59</v>
      </c>
      <c r="AU2504" t="s">
        <v>6164</v>
      </c>
      <c r="AV2504" t="s">
        <v>6165</v>
      </c>
      <c r="AW2504" t="s">
        <v>6166</v>
      </c>
      <c r="AX2504" t="s">
        <v>6177</v>
      </c>
      <c r="AY2504">
        <v>66</v>
      </c>
      <c r="AZ2504">
        <v>0</v>
      </c>
      <c r="BA2504">
        <v>14</v>
      </c>
      <c r="BB2504" t="s">
        <v>6198</v>
      </c>
      <c r="BC2504">
        <v>1</v>
      </c>
      <c r="BD2504">
        <v>0</v>
      </c>
      <c r="BE2504" t="s">
        <v>6178</v>
      </c>
      <c r="BF2504" t="s">
        <v>6170</v>
      </c>
      <c r="BG2504">
        <v>1</v>
      </c>
      <c r="BH2504" t="s">
        <v>6179</v>
      </c>
      <c r="BI2504">
        <v>49</v>
      </c>
      <c r="BJ2504" t="s">
        <v>6172</v>
      </c>
      <c r="BK2504">
        <v>0</v>
      </c>
      <c r="BL2504">
        <v>71</v>
      </c>
      <c r="BM2504" s="3">
        <f t="shared" si="359"/>
        <v>0.90140845070422537</v>
      </c>
    </row>
    <row r="2505" spans="1:65">
      <c r="A2505" t="s">
        <v>2639</v>
      </c>
      <c r="B2505" s="2">
        <v>45809</v>
      </c>
      <c r="C2505" t="s">
        <v>1632</v>
      </c>
      <c r="D2505" t="s">
        <v>2636</v>
      </c>
      <c r="E2505">
        <v>6</v>
      </c>
      <c r="F2505" t="s">
        <v>78</v>
      </c>
      <c r="G2505" t="s">
        <v>50</v>
      </c>
      <c r="H2505" t="s">
        <v>181</v>
      </c>
      <c r="I2505" t="s">
        <v>64</v>
      </c>
      <c r="J2505" t="s">
        <v>65</v>
      </c>
      <c r="K2505" t="s">
        <v>66</v>
      </c>
      <c r="L2505" t="s">
        <v>55</v>
      </c>
      <c r="M2505" t="s">
        <v>56</v>
      </c>
      <c r="N2505" t="s">
        <v>94</v>
      </c>
      <c r="O2505" t="s">
        <v>58</v>
      </c>
      <c r="P2505">
        <v>44</v>
      </c>
      <c r="Q2505">
        <v>44</v>
      </c>
      <c r="R2505">
        <v>44</v>
      </c>
      <c r="S2505">
        <v>1</v>
      </c>
      <c r="T2505">
        <f t="shared" si="351"/>
        <v>43</v>
      </c>
      <c r="U2505">
        <v>42</v>
      </c>
      <c r="V2505">
        <f t="shared" si="352"/>
        <v>1</v>
      </c>
      <c r="W2505" s="3">
        <f t="shared" si="353"/>
        <v>2.2727272727272728E-2</v>
      </c>
      <c r="X2505">
        <v>28</v>
      </c>
      <c r="Y2505" s="4">
        <v>3.3</v>
      </c>
      <c r="Z2505" s="4">
        <v>1.3</v>
      </c>
      <c r="AA2505" s="5">
        <v>49124.88</v>
      </c>
      <c r="AB2505" s="5">
        <f t="shared" si="354"/>
        <v>2063244.96</v>
      </c>
      <c r="AC2505" s="5">
        <v>34709.43</v>
      </c>
      <c r="AD2505" s="5">
        <f t="shared" si="355"/>
        <v>1527214.92</v>
      </c>
      <c r="AE2505" s="5">
        <v>96033.14</v>
      </c>
      <c r="AF2505" s="5">
        <v>28858.18</v>
      </c>
      <c r="AG2505" s="5">
        <v>9540.6</v>
      </c>
      <c r="AH2505" s="5">
        <v>1885</v>
      </c>
      <c r="AI2505" s="5">
        <v>5060</v>
      </c>
      <c r="AJ2505">
        <v>0</v>
      </c>
      <c r="AK2505" s="5">
        <v>0</v>
      </c>
      <c r="AL2505" s="5">
        <v>1127.18</v>
      </c>
      <c r="AM2505" s="5">
        <v>28157.16</v>
      </c>
      <c r="AN2505">
        <v>4</v>
      </c>
      <c r="AO2505">
        <v>4</v>
      </c>
      <c r="AP2505" t="str">
        <f t="shared" si="356"/>
        <v>Yes</v>
      </c>
      <c r="AQ2505">
        <v>0</v>
      </c>
      <c r="AR2505" s="5">
        <f t="shared" si="357"/>
        <v>1697876.18</v>
      </c>
      <c r="AS2505" s="5">
        <f t="shared" si="358"/>
        <v>365368.78</v>
      </c>
      <c r="AT2505" t="s">
        <v>59</v>
      </c>
      <c r="AU2505" t="s">
        <v>6164</v>
      </c>
      <c r="AV2505" t="s">
        <v>6165</v>
      </c>
      <c r="AW2505" t="s">
        <v>6166</v>
      </c>
      <c r="AX2505" t="s">
        <v>6184</v>
      </c>
      <c r="AY2505">
        <v>46</v>
      </c>
      <c r="AZ2505">
        <v>0</v>
      </c>
      <c r="BA2505">
        <v>18</v>
      </c>
      <c r="BB2505" t="s">
        <v>6198</v>
      </c>
      <c r="BC2505">
        <v>0</v>
      </c>
      <c r="BD2505">
        <v>0</v>
      </c>
      <c r="BE2505" t="s">
        <v>6169</v>
      </c>
      <c r="BF2505" t="s">
        <v>6170</v>
      </c>
      <c r="BG2505">
        <v>0</v>
      </c>
      <c r="BH2505" t="s">
        <v>6171</v>
      </c>
      <c r="BI2505">
        <v>52</v>
      </c>
      <c r="BJ2505" t="s">
        <v>6187</v>
      </c>
      <c r="BK2505">
        <v>0</v>
      </c>
      <c r="BL2505">
        <v>65</v>
      </c>
      <c r="BM2505" s="3">
        <f t="shared" si="359"/>
        <v>0.67692307692307696</v>
      </c>
    </row>
    <row r="2506" spans="1:65">
      <c r="A2506" t="s">
        <v>2640</v>
      </c>
      <c r="B2506" s="2">
        <v>45809</v>
      </c>
      <c r="C2506" t="s">
        <v>1632</v>
      </c>
      <c r="D2506" t="s">
        <v>2636</v>
      </c>
      <c r="E2506">
        <v>6</v>
      </c>
      <c r="F2506" t="s">
        <v>78</v>
      </c>
      <c r="G2506" t="s">
        <v>79</v>
      </c>
      <c r="H2506" t="s">
        <v>113</v>
      </c>
      <c r="I2506" t="s">
        <v>64</v>
      </c>
      <c r="J2506" t="s">
        <v>53</v>
      </c>
      <c r="K2506" t="s">
        <v>66</v>
      </c>
      <c r="L2506" t="s">
        <v>87</v>
      </c>
      <c r="M2506" t="s">
        <v>56</v>
      </c>
      <c r="N2506" t="s">
        <v>76</v>
      </c>
      <c r="O2506" t="s">
        <v>58</v>
      </c>
      <c r="P2506">
        <v>82</v>
      </c>
      <c r="Q2506">
        <v>82</v>
      </c>
      <c r="R2506">
        <v>82</v>
      </c>
      <c r="S2506">
        <v>2</v>
      </c>
      <c r="T2506">
        <f t="shared" si="351"/>
        <v>80</v>
      </c>
      <c r="U2506">
        <v>79</v>
      </c>
      <c r="V2506">
        <f t="shared" si="352"/>
        <v>1</v>
      </c>
      <c r="W2506" s="3">
        <f t="shared" si="353"/>
        <v>2.4390243902439025E-2</v>
      </c>
      <c r="X2506">
        <v>28</v>
      </c>
      <c r="Y2506" s="4">
        <v>0.5</v>
      </c>
      <c r="Z2506" s="4">
        <v>1.2</v>
      </c>
      <c r="AA2506" s="5">
        <v>30231.69</v>
      </c>
      <c r="AB2506" s="5">
        <f t="shared" si="354"/>
        <v>2388303.5099999998</v>
      </c>
      <c r="AC2506" s="5">
        <v>24057.27</v>
      </c>
      <c r="AD2506" s="5">
        <f t="shared" si="355"/>
        <v>1972696.14</v>
      </c>
      <c r="AE2506" s="5">
        <v>136178.79999999999</v>
      </c>
      <c r="AF2506" s="5">
        <v>40129.449999999997</v>
      </c>
      <c r="AG2506" s="5">
        <v>9276.7800000000007</v>
      </c>
      <c r="AH2506" s="5">
        <v>1740</v>
      </c>
      <c r="AI2506" s="5">
        <v>7091.89</v>
      </c>
      <c r="AJ2506">
        <v>0</v>
      </c>
      <c r="AK2506" s="5">
        <v>0</v>
      </c>
      <c r="AL2506" s="5">
        <v>32456</v>
      </c>
      <c r="AM2506" s="5">
        <v>84027.38</v>
      </c>
      <c r="AN2506">
        <v>4</v>
      </c>
      <c r="AO2506">
        <v>4</v>
      </c>
      <c r="AP2506" t="str">
        <f t="shared" si="356"/>
        <v>Yes</v>
      </c>
      <c r="AQ2506">
        <v>0</v>
      </c>
      <c r="AR2506" s="5">
        <f t="shared" si="357"/>
        <v>2283596.44</v>
      </c>
      <c r="AS2506" s="5">
        <f t="shared" si="358"/>
        <v>104707.07</v>
      </c>
      <c r="AT2506" t="s">
        <v>59</v>
      </c>
      <c r="AU2506" t="s">
        <v>6164</v>
      </c>
      <c r="AV2506" t="s">
        <v>6165</v>
      </c>
      <c r="AW2506" t="s">
        <v>6166</v>
      </c>
      <c r="AX2506" t="s">
        <v>6184</v>
      </c>
      <c r="AY2506">
        <v>84</v>
      </c>
      <c r="AZ2506">
        <v>0</v>
      </c>
      <c r="BA2506">
        <v>18</v>
      </c>
      <c r="BB2506" t="s">
        <v>6198</v>
      </c>
      <c r="BC2506">
        <v>0</v>
      </c>
      <c r="BD2506">
        <v>0</v>
      </c>
      <c r="BE2506" t="s">
        <v>6169</v>
      </c>
      <c r="BF2506" t="s">
        <v>6170</v>
      </c>
      <c r="BG2506">
        <v>0</v>
      </c>
      <c r="BH2506" t="s">
        <v>6171</v>
      </c>
      <c r="BI2506">
        <v>53</v>
      </c>
      <c r="BJ2506" t="s">
        <v>6187</v>
      </c>
      <c r="BK2506">
        <v>0</v>
      </c>
      <c r="BL2506">
        <v>88</v>
      </c>
      <c r="BM2506" s="3">
        <f t="shared" si="359"/>
        <v>0.93181818181818177</v>
      </c>
    </row>
    <row r="2507" spans="1:65">
      <c r="A2507" t="s">
        <v>2641</v>
      </c>
      <c r="B2507" s="2">
        <v>45809</v>
      </c>
      <c r="C2507" t="s">
        <v>1632</v>
      </c>
      <c r="D2507" t="s">
        <v>2636</v>
      </c>
      <c r="E2507">
        <v>6</v>
      </c>
      <c r="F2507" t="s">
        <v>78</v>
      </c>
      <c r="G2507" t="s">
        <v>50</v>
      </c>
      <c r="H2507" t="s">
        <v>161</v>
      </c>
      <c r="I2507" t="s">
        <v>74</v>
      </c>
      <c r="J2507" t="s">
        <v>65</v>
      </c>
      <c r="K2507" t="s">
        <v>75</v>
      </c>
      <c r="L2507" t="s">
        <v>55</v>
      </c>
      <c r="M2507" t="s">
        <v>56</v>
      </c>
      <c r="N2507" t="s">
        <v>69</v>
      </c>
      <c r="O2507" t="s">
        <v>82</v>
      </c>
      <c r="P2507">
        <v>49</v>
      </c>
      <c r="Q2507">
        <v>52</v>
      </c>
      <c r="R2507">
        <v>49</v>
      </c>
      <c r="S2507">
        <v>1</v>
      </c>
      <c r="T2507">
        <f t="shared" si="351"/>
        <v>48</v>
      </c>
      <c r="U2507">
        <v>48</v>
      </c>
      <c r="V2507">
        <f t="shared" si="352"/>
        <v>0</v>
      </c>
      <c r="W2507" s="3">
        <f t="shared" si="353"/>
        <v>2.0408163265306121E-2</v>
      </c>
      <c r="X2507">
        <v>39</v>
      </c>
      <c r="Y2507" s="4">
        <v>0</v>
      </c>
      <c r="Z2507" s="4">
        <v>1.4</v>
      </c>
      <c r="AA2507" s="5">
        <v>51663.02</v>
      </c>
      <c r="AB2507" s="5">
        <f t="shared" si="354"/>
        <v>2479824.96</v>
      </c>
      <c r="AC2507" s="5">
        <v>34806.339999999997</v>
      </c>
      <c r="AD2507" s="5">
        <f t="shared" si="355"/>
        <v>1705510.66</v>
      </c>
      <c r="AE2507" s="5">
        <v>108592.76</v>
      </c>
      <c r="AF2507" s="5">
        <v>34372.239999999998</v>
      </c>
      <c r="AG2507" s="5">
        <v>10790.68</v>
      </c>
      <c r="AH2507" s="5">
        <v>2030</v>
      </c>
      <c r="AI2507" s="5">
        <v>5122.7299999999996</v>
      </c>
      <c r="AJ2507">
        <v>0</v>
      </c>
      <c r="AK2507" s="5">
        <v>0</v>
      </c>
      <c r="AL2507" s="5">
        <v>0</v>
      </c>
      <c r="AM2507" s="5">
        <v>32629.53</v>
      </c>
      <c r="AN2507">
        <v>4</v>
      </c>
      <c r="AO2507">
        <v>3</v>
      </c>
      <c r="AP2507" t="str">
        <f t="shared" si="356"/>
        <v>Yes</v>
      </c>
      <c r="AQ2507">
        <v>0</v>
      </c>
      <c r="AR2507" s="5">
        <f t="shared" si="357"/>
        <v>1899048.6</v>
      </c>
      <c r="AS2507" s="5">
        <f t="shared" si="358"/>
        <v>580776.36</v>
      </c>
      <c r="AT2507" t="s">
        <v>59</v>
      </c>
      <c r="AU2507" t="s">
        <v>6164</v>
      </c>
      <c r="AV2507" t="s">
        <v>6165</v>
      </c>
      <c r="AW2507" t="s">
        <v>6166</v>
      </c>
      <c r="AX2507" t="s">
        <v>6167</v>
      </c>
      <c r="AY2507">
        <v>50</v>
      </c>
      <c r="AZ2507">
        <v>0</v>
      </c>
      <c r="BA2507">
        <v>0</v>
      </c>
      <c r="BB2507" t="s">
        <v>6168</v>
      </c>
      <c r="BC2507">
        <v>0</v>
      </c>
      <c r="BD2507">
        <v>0</v>
      </c>
      <c r="BE2507" t="s">
        <v>6169</v>
      </c>
      <c r="BF2507" t="s">
        <v>6170</v>
      </c>
      <c r="BG2507">
        <v>1</v>
      </c>
      <c r="BH2507" t="s">
        <v>6186</v>
      </c>
      <c r="BI2507">
        <v>26</v>
      </c>
      <c r="BJ2507" t="s">
        <v>6172</v>
      </c>
      <c r="BK2507">
        <v>0</v>
      </c>
      <c r="BL2507">
        <v>58</v>
      </c>
      <c r="BM2507" s="3">
        <f t="shared" si="359"/>
        <v>0.84482758620689657</v>
      </c>
    </row>
    <row r="2508" spans="1:65">
      <c r="A2508" t="s">
        <v>2642</v>
      </c>
      <c r="B2508" s="2">
        <v>45809</v>
      </c>
      <c r="C2508" t="s">
        <v>1632</v>
      </c>
      <c r="D2508" t="s">
        <v>2636</v>
      </c>
      <c r="E2508">
        <v>6</v>
      </c>
      <c r="F2508" t="s">
        <v>78</v>
      </c>
      <c r="G2508" t="s">
        <v>79</v>
      </c>
      <c r="H2508" t="s">
        <v>80</v>
      </c>
      <c r="I2508" t="s">
        <v>74</v>
      </c>
      <c r="J2508" t="s">
        <v>65</v>
      </c>
      <c r="K2508" t="s">
        <v>54</v>
      </c>
      <c r="L2508" t="s">
        <v>67</v>
      </c>
      <c r="M2508" t="s">
        <v>68</v>
      </c>
      <c r="N2508" t="s">
        <v>94</v>
      </c>
      <c r="O2508" t="s">
        <v>58</v>
      </c>
      <c r="P2508">
        <v>50</v>
      </c>
      <c r="Q2508">
        <v>51</v>
      </c>
      <c r="R2508">
        <v>50</v>
      </c>
      <c r="S2508">
        <v>3</v>
      </c>
      <c r="T2508">
        <f t="shared" si="351"/>
        <v>47</v>
      </c>
      <c r="U2508">
        <v>47</v>
      </c>
      <c r="V2508">
        <f t="shared" si="352"/>
        <v>0</v>
      </c>
      <c r="W2508" s="3">
        <f t="shared" si="353"/>
        <v>0.06</v>
      </c>
      <c r="X2508">
        <v>43</v>
      </c>
      <c r="Y2508" s="4">
        <v>7.8</v>
      </c>
      <c r="Z2508" s="4">
        <v>1.6</v>
      </c>
      <c r="AA2508" s="5">
        <v>56727.15</v>
      </c>
      <c r="AB2508" s="5">
        <f t="shared" si="354"/>
        <v>2666176.0499999998</v>
      </c>
      <c r="AC2508" s="5">
        <v>32563.58</v>
      </c>
      <c r="AD2508" s="5">
        <f t="shared" si="355"/>
        <v>1628179</v>
      </c>
      <c r="AE2508" s="5">
        <v>109990.48</v>
      </c>
      <c r="AF2508" s="5">
        <v>36378.28</v>
      </c>
      <c r="AG2508" s="5">
        <v>36823.379999999997</v>
      </c>
      <c r="AH2508" s="5">
        <v>2320</v>
      </c>
      <c r="AI2508" s="5">
        <v>55691.38</v>
      </c>
      <c r="AJ2508">
        <v>1</v>
      </c>
      <c r="AK2508" s="5">
        <v>13456.11</v>
      </c>
      <c r="AL2508" s="5">
        <v>0</v>
      </c>
      <c r="AM2508" s="5">
        <v>30865.24</v>
      </c>
      <c r="AN2508">
        <v>4</v>
      </c>
      <c r="AO2508">
        <v>1</v>
      </c>
      <c r="AP2508" t="str">
        <f t="shared" si="356"/>
        <v>Yes</v>
      </c>
      <c r="AQ2508">
        <v>2</v>
      </c>
      <c r="AR2508" s="5">
        <f t="shared" si="357"/>
        <v>1913703.87</v>
      </c>
      <c r="AS2508" s="5">
        <f t="shared" si="358"/>
        <v>752472.18</v>
      </c>
      <c r="AT2508" t="s">
        <v>116</v>
      </c>
      <c r="AU2508" t="s">
        <v>6199</v>
      </c>
      <c r="AV2508" t="s">
        <v>6200</v>
      </c>
      <c r="AW2508" t="s">
        <v>6175</v>
      </c>
      <c r="AX2508" t="s">
        <v>6167</v>
      </c>
      <c r="AY2508">
        <v>50</v>
      </c>
      <c r="AZ2508">
        <v>0</v>
      </c>
      <c r="BA2508">
        <v>0</v>
      </c>
      <c r="BB2508" t="s">
        <v>6168</v>
      </c>
      <c r="BC2508">
        <v>0</v>
      </c>
      <c r="BD2508">
        <v>0</v>
      </c>
      <c r="BE2508" t="s">
        <v>6169</v>
      </c>
      <c r="BF2508" t="s">
        <v>6210</v>
      </c>
      <c r="BG2508">
        <v>0</v>
      </c>
      <c r="BH2508" t="s">
        <v>6171</v>
      </c>
      <c r="BI2508">
        <v>40</v>
      </c>
      <c r="BJ2508" t="s">
        <v>6172</v>
      </c>
      <c r="BK2508">
        <v>0</v>
      </c>
      <c r="BL2508">
        <v>63</v>
      </c>
      <c r="BM2508" s="3">
        <f t="shared" si="359"/>
        <v>0.79365079365079361</v>
      </c>
    </row>
    <row r="2509" spans="1:65">
      <c r="A2509" t="s">
        <v>2643</v>
      </c>
      <c r="B2509" s="2">
        <v>45809</v>
      </c>
      <c r="C2509" t="s">
        <v>1632</v>
      </c>
      <c r="D2509" t="s">
        <v>2636</v>
      </c>
      <c r="E2509">
        <v>6</v>
      </c>
      <c r="F2509" t="s">
        <v>61</v>
      </c>
      <c r="G2509" t="s">
        <v>79</v>
      </c>
      <c r="H2509" t="s">
        <v>100</v>
      </c>
      <c r="I2509" t="s">
        <v>64</v>
      </c>
      <c r="J2509" t="s">
        <v>53</v>
      </c>
      <c r="K2509" t="s">
        <v>75</v>
      </c>
      <c r="L2509" t="s">
        <v>67</v>
      </c>
      <c r="M2509" t="s">
        <v>68</v>
      </c>
      <c r="N2509" t="s">
        <v>76</v>
      </c>
      <c r="O2509" t="s">
        <v>70</v>
      </c>
      <c r="P2509">
        <v>72</v>
      </c>
      <c r="Q2509">
        <v>74</v>
      </c>
      <c r="R2509">
        <v>72</v>
      </c>
      <c r="S2509">
        <v>2</v>
      </c>
      <c r="T2509">
        <f t="shared" si="351"/>
        <v>70</v>
      </c>
      <c r="U2509">
        <v>70</v>
      </c>
      <c r="V2509">
        <f t="shared" si="352"/>
        <v>0</v>
      </c>
      <c r="W2509" s="3">
        <f t="shared" si="353"/>
        <v>2.7777777777777776E-2</v>
      </c>
      <c r="X2509">
        <v>24</v>
      </c>
      <c r="Y2509" s="4">
        <v>0</v>
      </c>
      <c r="Z2509" s="4">
        <v>0.9</v>
      </c>
      <c r="AA2509" s="5">
        <v>35565.599999999999</v>
      </c>
      <c r="AB2509" s="5">
        <f t="shared" si="354"/>
        <v>2489592</v>
      </c>
      <c r="AC2509" s="5">
        <v>21856.720000000001</v>
      </c>
      <c r="AD2509" s="5">
        <f t="shared" si="355"/>
        <v>1573683.84</v>
      </c>
      <c r="AE2509" s="5">
        <v>120897.53</v>
      </c>
      <c r="AF2509" s="5">
        <v>30534.06</v>
      </c>
      <c r="AG2509" s="5">
        <v>9265.7000000000007</v>
      </c>
      <c r="AH2509" s="5">
        <v>1305</v>
      </c>
      <c r="AI2509" s="5">
        <v>7089.23</v>
      </c>
      <c r="AJ2509">
        <v>1</v>
      </c>
      <c r="AK2509" s="5">
        <v>8341.2099999999991</v>
      </c>
      <c r="AL2509" s="5">
        <v>0</v>
      </c>
      <c r="AM2509" s="5">
        <v>47395.77</v>
      </c>
      <c r="AN2509">
        <v>4</v>
      </c>
      <c r="AO2509">
        <v>4</v>
      </c>
      <c r="AP2509" t="str">
        <f t="shared" si="356"/>
        <v>Yes</v>
      </c>
      <c r="AQ2509">
        <v>2</v>
      </c>
      <c r="AR2509" s="5">
        <f t="shared" si="357"/>
        <v>1798512.34</v>
      </c>
      <c r="AS2509" s="5">
        <f t="shared" si="358"/>
        <v>691079.66</v>
      </c>
      <c r="AT2509" t="s">
        <v>116</v>
      </c>
      <c r="AU2509" t="s">
        <v>6199</v>
      </c>
      <c r="AV2509" t="s">
        <v>6200</v>
      </c>
      <c r="AW2509" t="s">
        <v>6175</v>
      </c>
      <c r="AX2509" t="s">
        <v>6167</v>
      </c>
      <c r="AY2509">
        <v>73</v>
      </c>
      <c r="AZ2509">
        <v>1</v>
      </c>
      <c r="BA2509">
        <v>0</v>
      </c>
      <c r="BB2509" t="s">
        <v>6168</v>
      </c>
      <c r="BC2509">
        <v>0</v>
      </c>
      <c r="BD2509">
        <v>0</v>
      </c>
      <c r="BE2509" t="s">
        <v>6169</v>
      </c>
      <c r="BF2509" t="s">
        <v>6210</v>
      </c>
      <c r="BG2509">
        <v>1</v>
      </c>
      <c r="BH2509" t="s">
        <v>6186</v>
      </c>
      <c r="BI2509">
        <v>45</v>
      </c>
      <c r="BJ2509" t="s">
        <v>6172</v>
      </c>
      <c r="BK2509">
        <v>0</v>
      </c>
      <c r="BL2509">
        <v>80</v>
      </c>
      <c r="BM2509" s="3">
        <f t="shared" si="359"/>
        <v>0.9</v>
      </c>
    </row>
    <row r="2510" spans="1:65">
      <c r="A2510" t="s">
        <v>2644</v>
      </c>
      <c r="B2510" s="2">
        <v>45809</v>
      </c>
      <c r="C2510" t="s">
        <v>1632</v>
      </c>
      <c r="D2510" t="s">
        <v>2636</v>
      </c>
      <c r="E2510">
        <v>6</v>
      </c>
      <c r="F2510" t="s">
        <v>49</v>
      </c>
      <c r="G2510" t="s">
        <v>50</v>
      </c>
      <c r="H2510" t="s">
        <v>51</v>
      </c>
      <c r="I2510" t="s">
        <v>74</v>
      </c>
      <c r="J2510" t="s">
        <v>53</v>
      </c>
      <c r="K2510" t="s">
        <v>66</v>
      </c>
      <c r="L2510" t="s">
        <v>92</v>
      </c>
      <c r="M2510" t="s">
        <v>68</v>
      </c>
      <c r="N2510" t="s">
        <v>69</v>
      </c>
      <c r="O2510" t="s">
        <v>58</v>
      </c>
      <c r="P2510">
        <v>87</v>
      </c>
      <c r="Q2510">
        <v>90</v>
      </c>
      <c r="R2510">
        <v>84</v>
      </c>
      <c r="S2510">
        <v>2</v>
      </c>
      <c r="T2510">
        <f t="shared" si="351"/>
        <v>82</v>
      </c>
      <c r="U2510">
        <v>82</v>
      </c>
      <c r="V2510">
        <f t="shared" si="352"/>
        <v>0</v>
      </c>
      <c r="W2510" s="3">
        <f t="shared" si="353"/>
        <v>2.3809523809523808E-2</v>
      </c>
      <c r="X2510">
        <v>28</v>
      </c>
      <c r="Y2510" s="4">
        <v>3.9</v>
      </c>
      <c r="Z2510" s="4">
        <v>1.1000000000000001</v>
      </c>
      <c r="AA2510" s="5">
        <v>30106.63</v>
      </c>
      <c r="AB2510" s="5">
        <f t="shared" si="354"/>
        <v>2468743.66</v>
      </c>
      <c r="AC2510" s="5">
        <v>22607.72</v>
      </c>
      <c r="AD2510" s="5">
        <f t="shared" si="355"/>
        <v>1899048.48</v>
      </c>
      <c r="AE2510" s="5">
        <v>140785.28</v>
      </c>
      <c r="AF2510" s="5">
        <v>37763.81</v>
      </c>
      <c r="AG2510" s="5">
        <v>8986.48</v>
      </c>
      <c r="AH2510" s="5">
        <v>1595</v>
      </c>
      <c r="AI2510" s="5">
        <v>7073.68</v>
      </c>
      <c r="AJ2510">
        <v>1</v>
      </c>
      <c r="AK2510" s="5">
        <v>8566.89</v>
      </c>
      <c r="AL2510" s="5">
        <v>31740.84</v>
      </c>
      <c r="AM2510" s="5">
        <v>92723.71</v>
      </c>
      <c r="AN2510">
        <v>4</v>
      </c>
      <c r="AO2510">
        <v>6</v>
      </c>
      <c r="AP2510" t="str">
        <f t="shared" si="356"/>
        <v>No</v>
      </c>
      <c r="AQ2510">
        <v>4</v>
      </c>
      <c r="AR2510" s="5">
        <f t="shared" si="357"/>
        <v>2228284.17</v>
      </c>
      <c r="AS2510" s="5">
        <f t="shared" si="358"/>
        <v>240459.49</v>
      </c>
      <c r="AT2510" t="s">
        <v>59</v>
      </c>
      <c r="AU2510" t="s">
        <v>6181</v>
      </c>
      <c r="AV2510" t="s">
        <v>6182</v>
      </c>
      <c r="AW2510" t="s">
        <v>6183</v>
      </c>
      <c r="AX2510" t="s">
        <v>6167</v>
      </c>
      <c r="AY2510">
        <v>90</v>
      </c>
      <c r="AZ2510">
        <v>0</v>
      </c>
      <c r="BA2510">
        <v>0</v>
      </c>
      <c r="BB2510" t="s">
        <v>6168</v>
      </c>
      <c r="BC2510">
        <v>0</v>
      </c>
      <c r="BD2510">
        <v>2</v>
      </c>
      <c r="BE2510" t="s">
        <v>6188</v>
      </c>
      <c r="BF2510" t="s">
        <v>6170</v>
      </c>
      <c r="BG2510">
        <v>0</v>
      </c>
      <c r="BH2510" t="s">
        <v>6171</v>
      </c>
      <c r="BI2510">
        <v>54</v>
      </c>
      <c r="BJ2510" t="s">
        <v>6187</v>
      </c>
      <c r="BK2510">
        <v>0</v>
      </c>
      <c r="BL2510">
        <v>92</v>
      </c>
      <c r="BM2510" s="3">
        <f t="shared" si="359"/>
        <v>0.91304347826086951</v>
      </c>
    </row>
    <row r="2511" spans="1:65">
      <c r="A2511" t="s">
        <v>2645</v>
      </c>
      <c r="B2511" s="2">
        <v>45809</v>
      </c>
      <c r="C2511" t="s">
        <v>1632</v>
      </c>
      <c r="D2511" t="s">
        <v>2636</v>
      </c>
      <c r="E2511">
        <v>6</v>
      </c>
      <c r="F2511" t="s">
        <v>49</v>
      </c>
      <c r="G2511" t="s">
        <v>79</v>
      </c>
      <c r="H2511" t="s">
        <v>111</v>
      </c>
      <c r="I2511" t="s">
        <v>74</v>
      </c>
      <c r="J2511" t="s">
        <v>53</v>
      </c>
      <c r="K2511" t="s">
        <v>66</v>
      </c>
      <c r="L2511" t="s">
        <v>67</v>
      </c>
      <c r="M2511" t="s">
        <v>68</v>
      </c>
      <c r="N2511" t="s">
        <v>94</v>
      </c>
      <c r="O2511" t="s">
        <v>70</v>
      </c>
      <c r="P2511">
        <v>68</v>
      </c>
      <c r="Q2511">
        <v>73</v>
      </c>
      <c r="R2511">
        <v>70</v>
      </c>
      <c r="S2511">
        <v>6</v>
      </c>
      <c r="T2511">
        <f t="shared" si="351"/>
        <v>64</v>
      </c>
      <c r="U2511">
        <v>64</v>
      </c>
      <c r="V2511">
        <f t="shared" si="352"/>
        <v>0</v>
      </c>
      <c r="W2511" s="3">
        <f t="shared" si="353"/>
        <v>8.5714285714285715E-2</v>
      </c>
      <c r="X2511">
        <v>37</v>
      </c>
      <c r="Y2511" s="4">
        <v>0</v>
      </c>
      <c r="Z2511" s="4">
        <v>1.4</v>
      </c>
      <c r="AA2511" s="5">
        <v>30487.77</v>
      </c>
      <c r="AB2511" s="5">
        <f t="shared" si="354"/>
        <v>1951217.28</v>
      </c>
      <c r="AC2511" s="5">
        <v>22021.22</v>
      </c>
      <c r="AD2511" s="5">
        <f t="shared" si="355"/>
        <v>1541485.4</v>
      </c>
      <c r="AE2511" s="5">
        <v>121116.21</v>
      </c>
      <c r="AF2511" s="5">
        <v>32995</v>
      </c>
      <c r="AG2511" s="5">
        <v>36533.19</v>
      </c>
      <c r="AH2511" s="5">
        <v>2030</v>
      </c>
      <c r="AI2511" s="5">
        <v>60706.04</v>
      </c>
      <c r="AJ2511">
        <v>2</v>
      </c>
      <c r="AK2511" s="5">
        <v>16825.560000000001</v>
      </c>
      <c r="AL2511" s="5">
        <v>0</v>
      </c>
      <c r="AM2511" s="5">
        <v>43855.61</v>
      </c>
      <c r="AN2511">
        <v>4</v>
      </c>
      <c r="AO2511">
        <v>3</v>
      </c>
      <c r="AP2511" t="str">
        <f t="shared" si="356"/>
        <v>Yes</v>
      </c>
      <c r="AQ2511">
        <v>2</v>
      </c>
      <c r="AR2511" s="5">
        <f t="shared" si="357"/>
        <v>1855547.01</v>
      </c>
      <c r="AS2511" s="5">
        <f t="shared" si="358"/>
        <v>95670.27</v>
      </c>
      <c r="AT2511" t="s">
        <v>1641</v>
      </c>
      <c r="AU2511" t="s">
        <v>6189</v>
      </c>
      <c r="AV2511" t="s">
        <v>6201</v>
      </c>
      <c r="AW2511" t="s">
        <v>6175</v>
      </c>
      <c r="AX2511" t="s">
        <v>6167</v>
      </c>
      <c r="AY2511">
        <v>75</v>
      </c>
      <c r="AZ2511">
        <v>4</v>
      </c>
      <c r="BA2511">
        <v>0</v>
      </c>
      <c r="BB2511" t="s">
        <v>6168</v>
      </c>
      <c r="BC2511">
        <v>0</v>
      </c>
      <c r="BD2511">
        <v>0</v>
      </c>
      <c r="BE2511" t="s">
        <v>6169</v>
      </c>
      <c r="BF2511" t="s">
        <v>6210</v>
      </c>
      <c r="BG2511">
        <v>0</v>
      </c>
      <c r="BH2511" t="s">
        <v>6171</v>
      </c>
      <c r="BI2511">
        <v>54</v>
      </c>
      <c r="BJ2511" t="s">
        <v>6187</v>
      </c>
      <c r="BK2511">
        <v>0</v>
      </c>
      <c r="BL2511">
        <v>78</v>
      </c>
      <c r="BM2511" s="3">
        <f t="shared" si="359"/>
        <v>0.89743589743589747</v>
      </c>
    </row>
    <row r="2512" spans="1:65">
      <c r="A2512" t="s">
        <v>2646</v>
      </c>
      <c r="B2512" s="2">
        <v>45809</v>
      </c>
      <c r="C2512" t="s">
        <v>1632</v>
      </c>
      <c r="D2512" t="s">
        <v>2636</v>
      </c>
      <c r="E2512">
        <v>6</v>
      </c>
      <c r="F2512" t="s">
        <v>49</v>
      </c>
      <c r="G2512" t="s">
        <v>79</v>
      </c>
      <c r="H2512" t="s">
        <v>262</v>
      </c>
      <c r="I2512" t="s">
        <v>64</v>
      </c>
      <c r="J2512" t="s">
        <v>65</v>
      </c>
      <c r="K2512" t="s">
        <v>66</v>
      </c>
      <c r="L2512" t="s">
        <v>67</v>
      </c>
      <c r="M2512" t="s">
        <v>68</v>
      </c>
      <c r="N2512" t="s">
        <v>57</v>
      </c>
      <c r="O2512" t="s">
        <v>70</v>
      </c>
      <c r="P2512">
        <v>55</v>
      </c>
      <c r="Q2512">
        <v>59</v>
      </c>
      <c r="R2512">
        <v>56</v>
      </c>
      <c r="S2512">
        <v>4</v>
      </c>
      <c r="T2512">
        <f t="shared" si="351"/>
        <v>52</v>
      </c>
      <c r="U2512">
        <v>52</v>
      </c>
      <c r="V2512">
        <f t="shared" si="352"/>
        <v>0</v>
      </c>
      <c r="W2512" s="3">
        <f t="shared" si="353"/>
        <v>7.1428571428571425E-2</v>
      </c>
      <c r="X2512">
        <v>13</v>
      </c>
      <c r="Y2512" s="4">
        <v>5</v>
      </c>
      <c r="Z2512" s="4">
        <v>1.3</v>
      </c>
      <c r="AA2512" s="5">
        <v>49242.04</v>
      </c>
      <c r="AB2512" s="5">
        <f t="shared" si="354"/>
        <v>2560586.08</v>
      </c>
      <c r="AC2512" s="5">
        <v>32377.33</v>
      </c>
      <c r="AD2512" s="5">
        <f t="shared" si="355"/>
        <v>1813130.48</v>
      </c>
      <c r="AE2512" s="5">
        <v>119757.24</v>
      </c>
      <c r="AF2512" s="5">
        <v>35604.120000000003</v>
      </c>
      <c r="AG2512" s="5">
        <v>33334.79</v>
      </c>
      <c r="AH2512" s="5">
        <v>1885</v>
      </c>
      <c r="AI2512" s="5">
        <v>63485.27</v>
      </c>
      <c r="AJ2512">
        <v>1</v>
      </c>
      <c r="AK2512" s="5">
        <v>13465.44</v>
      </c>
      <c r="AL2512" s="5">
        <v>0</v>
      </c>
      <c r="AM2512" s="5">
        <v>34905.360000000001</v>
      </c>
      <c r="AN2512">
        <v>4</v>
      </c>
      <c r="AO2512">
        <v>4</v>
      </c>
      <c r="AP2512" t="str">
        <f t="shared" si="356"/>
        <v>Yes</v>
      </c>
      <c r="AQ2512">
        <v>2</v>
      </c>
      <c r="AR2512" s="5">
        <f t="shared" si="357"/>
        <v>2115567.7000000002</v>
      </c>
      <c r="AS2512" s="5">
        <f t="shared" si="358"/>
        <v>445018.38</v>
      </c>
      <c r="AT2512" t="s">
        <v>1641</v>
      </c>
      <c r="AU2512" t="s">
        <v>6189</v>
      </c>
      <c r="AV2512" t="s">
        <v>6201</v>
      </c>
      <c r="AW2512" t="s">
        <v>6175</v>
      </c>
      <c r="AX2512" t="s">
        <v>6167</v>
      </c>
      <c r="AY2512">
        <v>58</v>
      </c>
      <c r="AZ2512">
        <v>0</v>
      </c>
      <c r="BA2512">
        <v>0</v>
      </c>
      <c r="BB2512" t="s">
        <v>6168</v>
      </c>
      <c r="BC2512">
        <v>0</v>
      </c>
      <c r="BD2512">
        <v>0</v>
      </c>
      <c r="BE2512" t="s">
        <v>6169</v>
      </c>
      <c r="BF2512" t="s">
        <v>6212</v>
      </c>
      <c r="BG2512">
        <v>0</v>
      </c>
      <c r="BH2512" t="s">
        <v>6171</v>
      </c>
      <c r="BI2512">
        <v>37</v>
      </c>
      <c r="BJ2512" t="s">
        <v>6172</v>
      </c>
      <c r="BK2512">
        <v>0</v>
      </c>
      <c r="BL2512">
        <v>63</v>
      </c>
      <c r="BM2512" s="3">
        <f t="shared" si="359"/>
        <v>0.88888888888888884</v>
      </c>
    </row>
    <row r="2513" spans="1:65">
      <c r="A2513" t="s">
        <v>2647</v>
      </c>
      <c r="B2513" s="2">
        <v>45809</v>
      </c>
      <c r="C2513" t="s">
        <v>1632</v>
      </c>
      <c r="D2513" t="s">
        <v>2636</v>
      </c>
      <c r="E2513">
        <v>6</v>
      </c>
      <c r="F2513" t="s">
        <v>61</v>
      </c>
      <c r="G2513" t="s">
        <v>62</v>
      </c>
      <c r="H2513" t="s">
        <v>96</v>
      </c>
      <c r="I2513" t="s">
        <v>74</v>
      </c>
      <c r="J2513" t="s">
        <v>53</v>
      </c>
      <c r="K2513" t="s">
        <v>66</v>
      </c>
      <c r="L2513" t="s">
        <v>55</v>
      </c>
      <c r="M2513" t="s">
        <v>56</v>
      </c>
      <c r="N2513" t="s">
        <v>76</v>
      </c>
      <c r="O2513" t="s">
        <v>70</v>
      </c>
      <c r="P2513">
        <v>82</v>
      </c>
      <c r="Q2513">
        <v>84</v>
      </c>
      <c r="R2513">
        <v>84</v>
      </c>
      <c r="S2513">
        <v>2</v>
      </c>
      <c r="T2513">
        <f t="shared" si="351"/>
        <v>82</v>
      </c>
      <c r="U2513">
        <v>79</v>
      </c>
      <c r="V2513">
        <f t="shared" si="352"/>
        <v>3</v>
      </c>
      <c r="W2513" s="3">
        <f t="shared" si="353"/>
        <v>2.3809523809523808E-2</v>
      </c>
      <c r="X2513">
        <v>19</v>
      </c>
      <c r="Y2513" s="4">
        <v>7.1</v>
      </c>
      <c r="Z2513" s="4">
        <v>1.8</v>
      </c>
      <c r="AA2513" s="5">
        <v>30305.9</v>
      </c>
      <c r="AB2513" s="5">
        <f t="shared" si="354"/>
        <v>2394166.1</v>
      </c>
      <c r="AC2513" s="5">
        <v>23717.61</v>
      </c>
      <c r="AD2513" s="5">
        <f t="shared" si="355"/>
        <v>1992279.24</v>
      </c>
      <c r="AE2513" s="5">
        <v>141700.63</v>
      </c>
      <c r="AF2513" s="5">
        <v>35102.769999999997</v>
      </c>
      <c r="AG2513" s="5">
        <v>9019.6</v>
      </c>
      <c r="AH2513" s="5">
        <v>2610</v>
      </c>
      <c r="AI2513" s="5">
        <v>7073.68</v>
      </c>
      <c r="AJ2513">
        <v>0</v>
      </c>
      <c r="AK2513" s="5">
        <v>0</v>
      </c>
      <c r="AL2513" s="5">
        <v>33966</v>
      </c>
      <c r="AM2513" s="5">
        <v>84382.38</v>
      </c>
      <c r="AN2513">
        <v>4</v>
      </c>
      <c r="AO2513">
        <v>5</v>
      </c>
      <c r="AP2513" t="str">
        <f t="shared" si="356"/>
        <v>No</v>
      </c>
      <c r="AQ2513">
        <v>2</v>
      </c>
      <c r="AR2513" s="5">
        <f t="shared" si="357"/>
        <v>2306134.2999999998</v>
      </c>
      <c r="AS2513" s="5">
        <f t="shared" si="358"/>
        <v>88031.8</v>
      </c>
      <c r="AT2513" t="s">
        <v>59</v>
      </c>
      <c r="AU2513" t="s">
        <v>6164</v>
      </c>
      <c r="AV2513" t="s">
        <v>6165</v>
      </c>
      <c r="AW2513" t="s">
        <v>6166</v>
      </c>
      <c r="AX2513" t="s">
        <v>6184</v>
      </c>
      <c r="AY2513">
        <v>83</v>
      </c>
      <c r="AZ2513">
        <v>0</v>
      </c>
      <c r="BA2513">
        <v>19</v>
      </c>
      <c r="BB2513" t="s">
        <v>6198</v>
      </c>
      <c r="BC2513">
        <v>1</v>
      </c>
      <c r="BD2513">
        <v>0</v>
      </c>
      <c r="BE2513" t="s">
        <v>6178</v>
      </c>
      <c r="BF2513" t="s">
        <v>6170</v>
      </c>
      <c r="BG2513">
        <v>0</v>
      </c>
      <c r="BH2513" t="s">
        <v>6171</v>
      </c>
      <c r="BI2513">
        <v>38</v>
      </c>
      <c r="BJ2513" t="s">
        <v>6172</v>
      </c>
      <c r="BK2513">
        <v>0</v>
      </c>
      <c r="BL2513">
        <v>90</v>
      </c>
      <c r="BM2513" s="3">
        <f t="shared" si="359"/>
        <v>0.93333333333333335</v>
      </c>
    </row>
    <row r="2514" spans="1:65">
      <c r="A2514" t="s">
        <v>2648</v>
      </c>
      <c r="B2514" s="2">
        <v>45809</v>
      </c>
      <c r="C2514" t="s">
        <v>1632</v>
      </c>
      <c r="D2514" t="s">
        <v>2636</v>
      </c>
      <c r="E2514">
        <v>6</v>
      </c>
      <c r="F2514" t="s">
        <v>72</v>
      </c>
      <c r="G2514" t="s">
        <v>79</v>
      </c>
      <c r="H2514" t="s">
        <v>159</v>
      </c>
      <c r="I2514" t="s">
        <v>52</v>
      </c>
      <c r="J2514" t="s">
        <v>53</v>
      </c>
      <c r="K2514" t="s">
        <v>66</v>
      </c>
      <c r="L2514" t="s">
        <v>87</v>
      </c>
      <c r="M2514" t="s">
        <v>56</v>
      </c>
      <c r="N2514" t="s">
        <v>76</v>
      </c>
      <c r="O2514" t="s">
        <v>58</v>
      </c>
      <c r="P2514">
        <v>77</v>
      </c>
      <c r="Q2514">
        <v>83</v>
      </c>
      <c r="R2514">
        <v>83</v>
      </c>
      <c r="S2514">
        <v>2</v>
      </c>
      <c r="T2514">
        <f t="shared" si="351"/>
        <v>81</v>
      </c>
      <c r="U2514">
        <v>74</v>
      </c>
      <c r="V2514">
        <f t="shared" si="352"/>
        <v>7</v>
      </c>
      <c r="W2514" s="3">
        <f t="shared" si="353"/>
        <v>2.4096385542168676E-2</v>
      </c>
      <c r="X2514">
        <v>24</v>
      </c>
      <c r="Y2514" s="4">
        <v>5.9</v>
      </c>
      <c r="Z2514" s="4">
        <v>1.1000000000000001</v>
      </c>
      <c r="AA2514" s="5">
        <v>30172.39</v>
      </c>
      <c r="AB2514" s="5">
        <f t="shared" si="354"/>
        <v>2232756.86</v>
      </c>
      <c r="AC2514" s="5">
        <v>24003.599999999999</v>
      </c>
      <c r="AD2514" s="5">
        <f t="shared" si="355"/>
        <v>1992298.8</v>
      </c>
      <c r="AE2514" s="5">
        <v>149723.63</v>
      </c>
      <c r="AF2514" s="5">
        <v>35345.68</v>
      </c>
      <c r="AG2514" s="5">
        <v>8754.2900000000009</v>
      </c>
      <c r="AH2514" s="5">
        <v>1595</v>
      </c>
      <c r="AI2514" s="5">
        <v>7082.67</v>
      </c>
      <c r="AJ2514">
        <v>0</v>
      </c>
      <c r="AK2514" s="5">
        <v>0</v>
      </c>
      <c r="AL2514" s="5">
        <v>36053.629999999997</v>
      </c>
      <c r="AM2514" s="5">
        <v>80295.009999999995</v>
      </c>
      <c r="AN2514">
        <v>4</v>
      </c>
      <c r="AO2514">
        <v>3</v>
      </c>
      <c r="AP2514" t="str">
        <f t="shared" si="356"/>
        <v>Yes</v>
      </c>
      <c r="AQ2514">
        <v>0</v>
      </c>
      <c r="AR2514" s="5">
        <f t="shared" si="357"/>
        <v>2311148.71</v>
      </c>
      <c r="AS2514" s="5">
        <f t="shared" si="358"/>
        <v>-78391.850000000006</v>
      </c>
      <c r="AT2514" t="s">
        <v>59</v>
      </c>
      <c r="AU2514" t="s">
        <v>6164</v>
      </c>
      <c r="AV2514" t="s">
        <v>6165</v>
      </c>
      <c r="AW2514" t="s">
        <v>6166</v>
      </c>
      <c r="AX2514" t="s">
        <v>6184</v>
      </c>
      <c r="AY2514">
        <v>78</v>
      </c>
      <c r="AZ2514">
        <v>0</v>
      </c>
      <c r="BA2514">
        <v>36</v>
      </c>
      <c r="BB2514" t="s">
        <v>6180</v>
      </c>
      <c r="BC2514">
        <v>0</v>
      </c>
      <c r="BD2514">
        <v>0</v>
      </c>
      <c r="BE2514" t="s">
        <v>6169</v>
      </c>
      <c r="BF2514" t="s">
        <v>6170</v>
      </c>
      <c r="BG2514">
        <v>1</v>
      </c>
      <c r="BH2514" t="s">
        <v>6186</v>
      </c>
      <c r="BI2514">
        <v>22</v>
      </c>
      <c r="BJ2514" t="s">
        <v>6172</v>
      </c>
      <c r="BK2514">
        <v>0</v>
      </c>
      <c r="BL2514">
        <v>89</v>
      </c>
      <c r="BM2514" s="3">
        <f t="shared" si="359"/>
        <v>0.93258426966292129</v>
      </c>
    </row>
    <row r="2515" spans="1:65">
      <c r="A2515" t="s">
        <v>2649</v>
      </c>
      <c r="B2515" s="2">
        <v>45809</v>
      </c>
      <c r="C2515" t="s">
        <v>1632</v>
      </c>
      <c r="D2515" t="s">
        <v>2636</v>
      </c>
      <c r="E2515">
        <v>6</v>
      </c>
      <c r="F2515" t="s">
        <v>61</v>
      </c>
      <c r="G2515" t="s">
        <v>50</v>
      </c>
      <c r="H2515" t="s">
        <v>127</v>
      </c>
      <c r="I2515" t="s">
        <v>74</v>
      </c>
      <c r="J2515" t="s">
        <v>53</v>
      </c>
      <c r="K2515" t="s">
        <v>66</v>
      </c>
      <c r="L2515" t="s">
        <v>55</v>
      </c>
      <c r="M2515" t="s">
        <v>68</v>
      </c>
      <c r="N2515" t="s">
        <v>76</v>
      </c>
      <c r="O2515" t="s">
        <v>120</v>
      </c>
      <c r="P2515">
        <v>91</v>
      </c>
      <c r="Q2515">
        <v>95</v>
      </c>
      <c r="R2515">
        <v>95</v>
      </c>
      <c r="S2515">
        <v>3</v>
      </c>
      <c r="T2515">
        <f t="shared" si="351"/>
        <v>92</v>
      </c>
      <c r="U2515">
        <v>88</v>
      </c>
      <c r="V2515">
        <f t="shared" si="352"/>
        <v>4</v>
      </c>
      <c r="W2515" s="3">
        <f t="shared" si="353"/>
        <v>3.1578947368421054E-2</v>
      </c>
      <c r="X2515">
        <v>35</v>
      </c>
      <c r="Y2515" s="4">
        <v>0</v>
      </c>
      <c r="Z2515" s="4">
        <v>1.5</v>
      </c>
      <c r="AA2515" s="5">
        <v>30361.81</v>
      </c>
      <c r="AB2515" s="5">
        <f t="shared" si="354"/>
        <v>2671839.2799999998</v>
      </c>
      <c r="AC2515" s="5">
        <v>22349.98</v>
      </c>
      <c r="AD2515" s="5">
        <f t="shared" si="355"/>
        <v>2123248.1</v>
      </c>
      <c r="AE2515" s="5">
        <v>162636.81</v>
      </c>
      <c r="AF2515" s="5">
        <v>40755.919999999998</v>
      </c>
      <c r="AG2515" s="5">
        <v>10143.1</v>
      </c>
      <c r="AH2515" s="5">
        <v>2175</v>
      </c>
      <c r="AI2515" s="5">
        <v>10604.65</v>
      </c>
      <c r="AJ2515">
        <v>1</v>
      </c>
      <c r="AK2515" s="5">
        <v>8440.11</v>
      </c>
      <c r="AL2515" s="5">
        <v>34663.629999999997</v>
      </c>
      <c r="AM2515" s="5">
        <v>89637.02</v>
      </c>
      <c r="AN2515">
        <v>4</v>
      </c>
      <c r="AO2515">
        <v>3</v>
      </c>
      <c r="AP2515" t="str">
        <f t="shared" si="356"/>
        <v>Yes</v>
      </c>
      <c r="AQ2515">
        <v>1</v>
      </c>
      <c r="AR2515" s="5">
        <f t="shared" si="357"/>
        <v>2482304.34</v>
      </c>
      <c r="AS2515" s="5">
        <f t="shared" si="358"/>
        <v>189534.94</v>
      </c>
      <c r="AT2515" t="s">
        <v>59</v>
      </c>
      <c r="AU2515" t="s">
        <v>6181</v>
      </c>
      <c r="AV2515" t="s">
        <v>6182</v>
      </c>
      <c r="AW2515" t="s">
        <v>6183</v>
      </c>
      <c r="AX2515" t="s">
        <v>6184</v>
      </c>
      <c r="AY2515">
        <v>96</v>
      </c>
      <c r="AZ2515">
        <v>4</v>
      </c>
      <c r="BA2515">
        <v>30</v>
      </c>
      <c r="BB2515" t="s">
        <v>6185</v>
      </c>
      <c r="BC2515">
        <v>0</v>
      </c>
      <c r="BD2515">
        <v>0</v>
      </c>
      <c r="BE2515" t="s">
        <v>6169</v>
      </c>
      <c r="BF2515" t="s">
        <v>6170</v>
      </c>
      <c r="BG2515">
        <v>1</v>
      </c>
      <c r="BH2515" t="s">
        <v>6179</v>
      </c>
      <c r="BI2515">
        <v>44</v>
      </c>
      <c r="BJ2515" t="s">
        <v>6172</v>
      </c>
      <c r="BK2515">
        <v>0</v>
      </c>
      <c r="BL2515">
        <v>102</v>
      </c>
      <c r="BM2515" s="3">
        <f t="shared" si="359"/>
        <v>0.93137254901960786</v>
      </c>
    </row>
    <row r="2516" spans="1:65">
      <c r="A2516" t="s">
        <v>2650</v>
      </c>
      <c r="B2516" s="2">
        <v>45809</v>
      </c>
      <c r="C2516" t="s">
        <v>1632</v>
      </c>
      <c r="D2516" t="s">
        <v>2636</v>
      </c>
      <c r="E2516">
        <v>6</v>
      </c>
      <c r="F2516" t="s">
        <v>49</v>
      </c>
      <c r="G2516" t="s">
        <v>50</v>
      </c>
      <c r="H2516" t="s">
        <v>89</v>
      </c>
      <c r="I2516" t="s">
        <v>52</v>
      </c>
      <c r="J2516" t="s">
        <v>65</v>
      </c>
      <c r="K2516" t="s">
        <v>75</v>
      </c>
      <c r="L2516" t="s">
        <v>55</v>
      </c>
      <c r="M2516" t="s">
        <v>56</v>
      </c>
      <c r="N2516" t="s">
        <v>94</v>
      </c>
      <c r="O2516" t="s">
        <v>70</v>
      </c>
      <c r="P2516">
        <v>51</v>
      </c>
      <c r="Q2516">
        <v>54</v>
      </c>
      <c r="R2516">
        <v>52</v>
      </c>
      <c r="S2516">
        <v>1</v>
      </c>
      <c r="T2516">
        <f t="shared" si="351"/>
        <v>51</v>
      </c>
      <c r="U2516">
        <v>49</v>
      </c>
      <c r="V2516">
        <f t="shared" si="352"/>
        <v>2</v>
      </c>
      <c r="W2516" s="3">
        <f t="shared" si="353"/>
        <v>1.9230769230769232E-2</v>
      </c>
      <c r="X2516">
        <v>45</v>
      </c>
      <c r="Y2516" s="4">
        <v>5.5</v>
      </c>
      <c r="Z2516" s="4">
        <v>1.4</v>
      </c>
      <c r="AA2516" s="5">
        <v>52487.21</v>
      </c>
      <c r="AB2516" s="5">
        <f t="shared" si="354"/>
        <v>2571873.29</v>
      </c>
      <c r="AC2516" s="5">
        <v>35017.980000000003</v>
      </c>
      <c r="AD2516" s="5">
        <f t="shared" si="355"/>
        <v>1820934.96</v>
      </c>
      <c r="AE2516" s="5">
        <v>121867.4</v>
      </c>
      <c r="AF2516" s="5">
        <v>36523.949999999997</v>
      </c>
      <c r="AG2516" s="5">
        <v>11303.76</v>
      </c>
      <c r="AH2516" s="5">
        <v>2030</v>
      </c>
      <c r="AI2516" s="5">
        <v>5089.3599999999997</v>
      </c>
      <c r="AJ2516">
        <v>0</v>
      </c>
      <c r="AK2516" s="5">
        <v>0</v>
      </c>
      <c r="AL2516" s="5">
        <v>2113.0500000000002</v>
      </c>
      <c r="AM2516" s="5">
        <v>36247.1</v>
      </c>
      <c r="AN2516">
        <v>4</v>
      </c>
      <c r="AO2516">
        <v>5</v>
      </c>
      <c r="AP2516" t="str">
        <f t="shared" si="356"/>
        <v>No</v>
      </c>
      <c r="AQ2516">
        <v>1</v>
      </c>
      <c r="AR2516" s="5">
        <f t="shared" si="357"/>
        <v>2036109.58</v>
      </c>
      <c r="AS2516" s="5">
        <f t="shared" si="358"/>
        <v>535763.71</v>
      </c>
      <c r="AT2516" t="s">
        <v>59</v>
      </c>
      <c r="AU2516" t="s">
        <v>6164</v>
      </c>
      <c r="AV2516" t="s">
        <v>6165</v>
      </c>
      <c r="AW2516" t="s">
        <v>6166</v>
      </c>
      <c r="AX2516" t="s">
        <v>6167</v>
      </c>
      <c r="AY2516">
        <v>56</v>
      </c>
      <c r="AZ2516">
        <v>2</v>
      </c>
      <c r="BA2516">
        <v>17</v>
      </c>
      <c r="BB2516" t="s">
        <v>6185</v>
      </c>
      <c r="BC2516">
        <v>1</v>
      </c>
      <c r="BD2516">
        <v>0</v>
      </c>
      <c r="BE2516" t="s">
        <v>6178</v>
      </c>
      <c r="BF2516" t="s">
        <v>6170</v>
      </c>
      <c r="BG2516">
        <v>3</v>
      </c>
      <c r="BH2516" t="s">
        <v>6192</v>
      </c>
      <c r="BI2516">
        <v>64</v>
      </c>
      <c r="BJ2516" t="s">
        <v>6193</v>
      </c>
      <c r="BK2516">
        <v>0</v>
      </c>
      <c r="BL2516">
        <v>62</v>
      </c>
      <c r="BM2516" s="3">
        <f t="shared" si="359"/>
        <v>0.83870967741935487</v>
      </c>
    </row>
    <row r="2517" spans="1:65">
      <c r="A2517" t="s">
        <v>2651</v>
      </c>
      <c r="B2517" s="2">
        <v>45809</v>
      </c>
      <c r="C2517" t="s">
        <v>1632</v>
      </c>
      <c r="D2517" t="s">
        <v>2636</v>
      </c>
      <c r="E2517">
        <v>6</v>
      </c>
      <c r="F2517" t="s">
        <v>72</v>
      </c>
      <c r="G2517" t="s">
        <v>62</v>
      </c>
      <c r="H2517" t="s">
        <v>150</v>
      </c>
      <c r="I2517" t="s">
        <v>52</v>
      </c>
      <c r="J2517" t="s">
        <v>53</v>
      </c>
      <c r="K2517" t="s">
        <v>75</v>
      </c>
      <c r="L2517" t="s">
        <v>55</v>
      </c>
      <c r="M2517" t="s">
        <v>56</v>
      </c>
      <c r="N2517" t="s">
        <v>76</v>
      </c>
      <c r="O2517" t="s">
        <v>70</v>
      </c>
      <c r="P2517">
        <v>73</v>
      </c>
      <c r="Q2517">
        <v>78</v>
      </c>
      <c r="R2517">
        <v>78</v>
      </c>
      <c r="S2517">
        <v>2</v>
      </c>
      <c r="T2517">
        <f t="shared" si="351"/>
        <v>76</v>
      </c>
      <c r="U2517">
        <v>69</v>
      </c>
      <c r="V2517">
        <f t="shared" si="352"/>
        <v>7</v>
      </c>
      <c r="W2517" s="3">
        <f t="shared" si="353"/>
        <v>2.564102564102564E-2</v>
      </c>
      <c r="X2517">
        <v>28</v>
      </c>
      <c r="Y2517" s="4">
        <v>6</v>
      </c>
      <c r="Z2517" s="4">
        <v>1</v>
      </c>
      <c r="AA2517" s="5">
        <v>35600.25</v>
      </c>
      <c r="AB2517" s="5">
        <f t="shared" si="354"/>
        <v>2456417.25</v>
      </c>
      <c r="AC2517" s="5">
        <v>23419.38</v>
      </c>
      <c r="AD2517" s="5">
        <f t="shared" si="355"/>
        <v>1826711.64</v>
      </c>
      <c r="AE2517" s="5">
        <v>140063.34</v>
      </c>
      <c r="AF2517" s="5">
        <v>33921.39</v>
      </c>
      <c r="AG2517" s="5">
        <v>8920.86</v>
      </c>
      <c r="AH2517" s="5">
        <v>1450</v>
      </c>
      <c r="AI2517" s="5">
        <v>7030.99</v>
      </c>
      <c r="AJ2517">
        <v>0</v>
      </c>
      <c r="AK2517" s="5">
        <v>0</v>
      </c>
      <c r="AL2517" s="5">
        <v>4313.47</v>
      </c>
      <c r="AM2517" s="5">
        <v>44173.21</v>
      </c>
      <c r="AN2517">
        <v>4</v>
      </c>
      <c r="AO2517">
        <v>3</v>
      </c>
      <c r="AP2517" t="str">
        <f t="shared" si="356"/>
        <v>Yes</v>
      </c>
      <c r="AQ2517">
        <v>1</v>
      </c>
      <c r="AR2517" s="5">
        <f t="shared" si="357"/>
        <v>2066584.9</v>
      </c>
      <c r="AS2517" s="5">
        <f t="shared" si="358"/>
        <v>389832.35</v>
      </c>
      <c r="AT2517" t="s">
        <v>59</v>
      </c>
      <c r="AU2517" t="s">
        <v>6164</v>
      </c>
      <c r="AV2517" t="s">
        <v>6165</v>
      </c>
      <c r="AW2517" t="s">
        <v>6166</v>
      </c>
      <c r="AX2517" t="s">
        <v>6184</v>
      </c>
      <c r="AY2517">
        <v>73</v>
      </c>
      <c r="AZ2517">
        <v>0</v>
      </c>
      <c r="BA2517">
        <v>37</v>
      </c>
      <c r="BB2517" t="s">
        <v>6180</v>
      </c>
      <c r="BC2517">
        <v>0</v>
      </c>
      <c r="BD2517">
        <v>0</v>
      </c>
      <c r="BE2517" t="s">
        <v>6169</v>
      </c>
      <c r="BF2517" t="s">
        <v>6170</v>
      </c>
      <c r="BG2517">
        <v>1</v>
      </c>
      <c r="BH2517" t="s">
        <v>6179</v>
      </c>
      <c r="BI2517">
        <v>46</v>
      </c>
      <c r="BJ2517" t="s">
        <v>6172</v>
      </c>
      <c r="BK2517">
        <v>0</v>
      </c>
      <c r="BL2517">
        <v>83</v>
      </c>
      <c r="BM2517" s="3">
        <f t="shared" si="359"/>
        <v>0.93975903614457834</v>
      </c>
    </row>
    <row r="2518" spans="1:65">
      <c r="A2518" t="s">
        <v>2652</v>
      </c>
      <c r="B2518" s="2">
        <v>45809</v>
      </c>
      <c r="C2518" t="s">
        <v>1632</v>
      </c>
      <c r="D2518" t="s">
        <v>2636</v>
      </c>
      <c r="E2518">
        <v>6</v>
      </c>
      <c r="F2518" t="s">
        <v>49</v>
      </c>
      <c r="G2518" t="s">
        <v>62</v>
      </c>
      <c r="H2518" t="s">
        <v>141</v>
      </c>
      <c r="I2518" t="s">
        <v>64</v>
      </c>
      <c r="J2518" t="s">
        <v>53</v>
      </c>
      <c r="K2518" t="s">
        <v>75</v>
      </c>
      <c r="L2518" t="s">
        <v>87</v>
      </c>
      <c r="M2518" t="s">
        <v>68</v>
      </c>
      <c r="N2518" t="s">
        <v>57</v>
      </c>
      <c r="O2518" t="s">
        <v>70</v>
      </c>
      <c r="P2518">
        <v>66</v>
      </c>
      <c r="Q2518">
        <v>70</v>
      </c>
      <c r="R2518">
        <v>67</v>
      </c>
      <c r="S2518">
        <v>2</v>
      </c>
      <c r="T2518">
        <f t="shared" si="351"/>
        <v>65</v>
      </c>
      <c r="U2518">
        <v>65</v>
      </c>
      <c r="V2518">
        <f t="shared" si="352"/>
        <v>0</v>
      </c>
      <c r="W2518" s="3">
        <f t="shared" si="353"/>
        <v>2.9850746268656716E-2</v>
      </c>
      <c r="X2518">
        <v>31</v>
      </c>
      <c r="Y2518" s="4">
        <v>1.9</v>
      </c>
      <c r="Z2518" s="4">
        <v>0.7</v>
      </c>
      <c r="AA2518" s="5">
        <v>35612.699999999997</v>
      </c>
      <c r="AB2518" s="5">
        <f t="shared" si="354"/>
        <v>2314825.5</v>
      </c>
      <c r="AC2518" s="5">
        <v>23051.83</v>
      </c>
      <c r="AD2518" s="5">
        <f t="shared" si="355"/>
        <v>1544472.61</v>
      </c>
      <c r="AE2518" s="5">
        <v>112320.33</v>
      </c>
      <c r="AF2518" s="5">
        <v>30446.69</v>
      </c>
      <c r="AG2518" s="5">
        <v>9742.2199999999993</v>
      </c>
      <c r="AH2518" s="5">
        <v>1015</v>
      </c>
      <c r="AI2518" s="5">
        <v>7029.51</v>
      </c>
      <c r="AJ2518">
        <v>1</v>
      </c>
      <c r="AK2518" s="5">
        <v>8442.77</v>
      </c>
      <c r="AL2518" s="5">
        <v>0</v>
      </c>
      <c r="AM2518" s="5">
        <v>41706.07</v>
      </c>
      <c r="AN2518">
        <v>4</v>
      </c>
      <c r="AO2518">
        <v>3</v>
      </c>
      <c r="AP2518" t="str">
        <f t="shared" si="356"/>
        <v>Yes</v>
      </c>
      <c r="AQ2518">
        <v>2</v>
      </c>
      <c r="AR2518" s="5">
        <f t="shared" si="357"/>
        <v>1755175.2</v>
      </c>
      <c r="AS2518" s="5">
        <f t="shared" si="358"/>
        <v>559650.30000000005</v>
      </c>
      <c r="AT2518" t="s">
        <v>59</v>
      </c>
      <c r="AU2518" t="s">
        <v>6189</v>
      </c>
      <c r="AV2518" t="s">
        <v>6190</v>
      </c>
      <c r="AW2518" t="s">
        <v>6183</v>
      </c>
      <c r="AX2518" t="s">
        <v>6167</v>
      </c>
      <c r="AY2518">
        <v>73</v>
      </c>
      <c r="AZ2518">
        <v>4</v>
      </c>
      <c r="BA2518">
        <v>0</v>
      </c>
      <c r="BB2518" t="s">
        <v>6168</v>
      </c>
      <c r="BC2518">
        <v>0</v>
      </c>
      <c r="BD2518">
        <v>0</v>
      </c>
      <c r="BE2518" t="s">
        <v>6169</v>
      </c>
      <c r="BF2518" t="s">
        <v>6170</v>
      </c>
      <c r="BG2518">
        <v>1</v>
      </c>
      <c r="BH2518" t="s">
        <v>6186</v>
      </c>
      <c r="BI2518">
        <v>55</v>
      </c>
      <c r="BJ2518" t="s">
        <v>6187</v>
      </c>
      <c r="BK2518">
        <v>0</v>
      </c>
      <c r="BL2518">
        <v>75</v>
      </c>
      <c r="BM2518" s="3">
        <f t="shared" si="359"/>
        <v>0.89333333333333331</v>
      </c>
    </row>
    <row r="2519" spans="1:65">
      <c r="A2519" t="s">
        <v>2653</v>
      </c>
      <c r="B2519" s="2">
        <v>45809</v>
      </c>
      <c r="C2519" t="s">
        <v>1632</v>
      </c>
      <c r="D2519" t="s">
        <v>2636</v>
      </c>
      <c r="E2519">
        <v>6</v>
      </c>
      <c r="F2519" t="s">
        <v>49</v>
      </c>
      <c r="G2519" t="s">
        <v>62</v>
      </c>
      <c r="H2519" t="s">
        <v>125</v>
      </c>
      <c r="I2519" t="s">
        <v>52</v>
      </c>
      <c r="J2519" t="s">
        <v>53</v>
      </c>
      <c r="K2519" t="s">
        <v>54</v>
      </c>
      <c r="L2519" t="s">
        <v>55</v>
      </c>
      <c r="M2519" t="s">
        <v>56</v>
      </c>
      <c r="N2519" t="s">
        <v>69</v>
      </c>
      <c r="O2519" t="s">
        <v>120</v>
      </c>
      <c r="P2519">
        <v>53</v>
      </c>
      <c r="Q2519">
        <v>55</v>
      </c>
      <c r="R2519">
        <v>54</v>
      </c>
      <c r="S2519">
        <v>1</v>
      </c>
      <c r="T2519">
        <f t="shared" si="351"/>
        <v>53</v>
      </c>
      <c r="U2519">
        <v>51</v>
      </c>
      <c r="V2519">
        <f t="shared" si="352"/>
        <v>2</v>
      </c>
      <c r="W2519" s="3">
        <f t="shared" si="353"/>
        <v>1.8518518518518517E-2</v>
      </c>
      <c r="X2519">
        <v>28</v>
      </c>
      <c r="Y2519" s="4">
        <v>5.5</v>
      </c>
      <c r="Z2519" s="4">
        <v>1.6</v>
      </c>
      <c r="AA2519" s="5">
        <v>38716.769999999997</v>
      </c>
      <c r="AB2519" s="5">
        <f t="shared" si="354"/>
        <v>1974555.27</v>
      </c>
      <c r="AC2519" s="5">
        <v>23630.799999999999</v>
      </c>
      <c r="AD2519" s="5">
        <f t="shared" si="355"/>
        <v>1276063.2</v>
      </c>
      <c r="AE2519" s="5">
        <v>96227.57</v>
      </c>
      <c r="AF2519" s="5">
        <v>25543.1</v>
      </c>
      <c r="AG2519" s="5">
        <v>9174.94</v>
      </c>
      <c r="AH2519" s="5">
        <v>2320</v>
      </c>
      <c r="AI2519" s="5">
        <v>3526.53</v>
      </c>
      <c r="AJ2519">
        <v>0</v>
      </c>
      <c r="AK2519" s="5">
        <v>0</v>
      </c>
      <c r="AL2519" s="5">
        <v>1461.61</v>
      </c>
      <c r="AM2519" s="5">
        <v>35335.4</v>
      </c>
      <c r="AN2519">
        <v>4</v>
      </c>
      <c r="AO2519">
        <v>3</v>
      </c>
      <c r="AP2519" t="str">
        <f t="shared" si="356"/>
        <v>Yes</v>
      </c>
      <c r="AQ2519">
        <v>1</v>
      </c>
      <c r="AR2519" s="5">
        <f t="shared" si="357"/>
        <v>1449652.35</v>
      </c>
      <c r="AS2519" s="5">
        <f t="shared" si="358"/>
        <v>524902.92000000004</v>
      </c>
      <c r="AT2519" t="s">
        <v>59</v>
      </c>
      <c r="AU2519" t="s">
        <v>6164</v>
      </c>
      <c r="AV2519" t="s">
        <v>6165</v>
      </c>
      <c r="AW2519" t="s">
        <v>6166</v>
      </c>
      <c r="AX2519" t="s">
        <v>6167</v>
      </c>
      <c r="AY2519">
        <v>57</v>
      </c>
      <c r="AZ2519">
        <v>2</v>
      </c>
      <c r="BA2519">
        <v>19</v>
      </c>
      <c r="BB2519" t="s">
        <v>6185</v>
      </c>
      <c r="BC2519">
        <v>0</v>
      </c>
      <c r="BD2519">
        <v>0</v>
      </c>
      <c r="BE2519" t="s">
        <v>6169</v>
      </c>
      <c r="BF2519" t="s">
        <v>6170</v>
      </c>
      <c r="BG2519">
        <v>1</v>
      </c>
      <c r="BH2519" t="s">
        <v>6179</v>
      </c>
      <c r="BI2519">
        <v>53</v>
      </c>
      <c r="BJ2519" t="s">
        <v>6187</v>
      </c>
      <c r="BK2519">
        <v>0</v>
      </c>
      <c r="BL2519">
        <v>71</v>
      </c>
      <c r="BM2519" s="3">
        <f t="shared" si="359"/>
        <v>0.76056338028169013</v>
      </c>
    </row>
    <row r="2520" spans="1:65">
      <c r="A2520" t="s">
        <v>2654</v>
      </c>
      <c r="B2520" s="2">
        <v>45809</v>
      </c>
      <c r="C2520" t="s">
        <v>1632</v>
      </c>
      <c r="D2520" t="s">
        <v>2636</v>
      </c>
      <c r="E2520">
        <v>6</v>
      </c>
      <c r="F2520" t="s">
        <v>78</v>
      </c>
      <c r="G2520" t="s">
        <v>79</v>
      </c>
      <c r="H2520" t="s">
        <v>113</v>
      </c>
      <c r="I2520" t="s">
        <v>74</v>
      </c>
      <c r="J2520" t="s">
        <v>53</v>
      </c>
      <c r="K2520" t="s">
        <v>66</v>
      </c>
      <c r="L2520" t="s">
        <v>67</v>
      </c>
      <c r="M2520" t="s">
        <v>56</v>
      </c>
      <c r="N2520" t="s">
        <v>109</v>
      </c>
      <c r="O2520" t="s">
        <v>70</v>
      </c>
      <c r="P2520">
        <v>82</v>
      </c>
      <c r="Q2520">
        <v>83</v>
      </c>
      <c r="R2520">
        <v>81</v>
      </c>
      <c r="S2520">
        <v>2</v>
      </c>
      <c r="T2520">
        <f t="shared" si="351"/>
        <v>79</v>
      </c>
      <c r="U2520">
        <v>79</v>
      </c>
      <c r="V2520">
        <f t="shared" si="352"/>
        <v>0</v>
      </c>
      <c r="W2520" s="3">
        <f t="shared" si="353"/>
        <v>2.4691358024691357E-2</v>
      </c>
      <c r="X2520">
        <v>14</v>
      </c>
      <c r="Y2520" s="4">
        <v>1.6</v>
      </c>
      <c r="Z2520" s="4">
        <v>0.9</v>
      </c>
      <c r="AA2520" s="5">
        <v>30312.63</v>
      </c>
      <c r="AB2520" s="5">
        <f t="shared" si="354"/>
        <v>2394697.77</v>
      </c>
      <c r="AC2520" s="5">
        <v>22956.799999999999</v>
      </c>
      <c r="AD2520" s="5">
        <f t="shared" si="355"/>
        <v>1859500.8</v>
      </c>
      <c r="AE2520" s="5">
        <v>136649.35999999999</v>
      </c>
      <c r="AF2520" s="5">
        <v>38205.81</v>
      </c>
      <c r="AG2520" s="5">
        <v>7702.72</v>
      </c>
      <c r="AH2520" s="5">
        <v>1305</v>
      </c>
      <c r="AI2520" s="5">
        <v>7101.37</v>
      </c>
      <c r="AJ2520">
        <v>0</v>
      </c>
      <c r="AK2520" s="5">
        <v>0</v>
      </c>
      <c r="AL2520" s="5">
        <v>31740.84</v>
      </c>
      <c r="AM2520" s="5">
        <v>153721.72</v>
      </c>
      <c r="AN2520">
        <v>8</v>
      </c>
      <c r="AO2520">
        <v>10</v>
      </c>
      <c r="AP2520" t="str">
        <f t="shared" si="356"/>
        <v>No</v>
      </c>
      <c r="AQ2520">
        <v>3</v>
      </c>
      <c r="AR2520" s="5">
        <f t="shared" si="357"/>
        <v>2235927.62</v>
      </c>
      <c r="AS2520" s="5">
        <f t="shared" si="358"/>
        <v>158770.15</v>
      </c>
      <c r="AT2520" t="s">
        <v>59</v>
      </c>
      <c r="AU2520" t="s">
        <v>6164</v>
      </c>
      <c r="AV2520" t="s">
        <v>6165</v>
      </c>
      <c r="AW2520" t="s">
        <v>6166</v>
      </c>
      <c r="AX2520" t="s">
        <v>6167</v>
      </c>
      <c r="AY2520">
        <v>83</v>
      </c>
      <c r="AZ2520">
        <v>0</v>
      </c>
      <c r="BA2520">
        <v>0</v>
      </c>
      <c r="BB2520" t="s">
        <v>6168</v>
      </c>
      <c r="BC2520">
        <v>2</v>
      </c>
      <c r="BD2520">
        <v>0</v>
      </c>
      <c r="BE2520" t="s">
        <v>6178</v>
      </c>
      <c r="BF2520" t="s">
        <v>6170</v>
      </c>
      <c r="BG2520">
        <v>0</v>
      </c>
      <c r="BH2520" t="s">
        <v>6171</v>
      </c>
      <c r="BI2520">
        <v>14</v>
      </c>
      <c r="BJ2520" t="s">
        <v>6172</v>
      </c>
      <c r="BK2520">
        <v>0</v>
      </c>
      <c r="BL2520">
        <v>87</v>
      </c>
      <c r="BM2520" s="3">
        <f t="shared" si="359"/>
        <v>0.93103448275862066</v>
      </c>
    </row>
    <row r="2521" spans="1:65">
      <c r="A2521" t="s">
        <v>2655</v>
      </c>
      <c r="B2521" s="2">
        <v>45810</v>
      </c>
      <c r="C2521" t="s">
        <v>1632</v>
      </c>
      <c r="D2521" t="s">
        <v>2636</v>
      </c>
      <c r="E2521">
        <v>6</v>
      </c>
      <c r="F2521" t="s">
        <v>61</v>
      </c>
      <c r="G2521" t="s">
        <v>50</v>
      </c>
      <c r="H2521" t="s">
        <v>157</v>
      </c>
      <c r="I2521" t="s">
        <v>64</v>
      </c>
      <c r="J2521" t="s">
        <v>53</v>
      </c>
      <c r="K2521" t="s">
        <v>66</v>
      </c>
      <c r="L2521" t="s">
        <v>92</v>
      </c>
      <c r="M2521" t="s">
        <v>56</v>
      </c>
      <c r="N2521" t="s">
        <v>57</v>
      </c>
      <c r="O2521" t="s">
        <v>82</v>
      </c>
      <c r="P2521">
        <v>73</v>
      </c>
      <c r="Q2521">
        <v>76</v>
      </c>
      <c r="R2521">
        <v>75</v>
      </c>
      <c r="S2521">
        <v>2</v>
      </c>
      <c r="T2521">
        <f t="shared" si="351"/>
        <v>73</v>
      </c>
      <c r="U2521">
        <v>73</v>
      </c>
      <c r="V2521">
        <f t="shared" si="352"/>
        <v>0</v>
      </c>
      <c r="W2521" s="3">
        <f t="shared" si="353"/>
        <v>2.6666666666666668E-2</v>
      </c>
      <c r="X2521">
        <v>17</v>
      </c>
      <c r="Y2521" s="4">
        <v>5.6</v>
      </c>
      <c r="Z2521" s="4">
        <v>1.6</v>
      </c>
      <c r="AA2521" s="5">
        <v>30072.95</v>
      </c>
      <c r="AB2521" s="5">
        <f t="shared" si="354"/>
        <v>2195325.35</v>
      </c>
      <c r="AC2521" s="5">
        <v>23803.21</v>
      </c>
      <c r="AD2521" s="5">
        <f t="shared" si="355"/>
        <v>1785240.75</v>
      </c>
      <c r="AE2521" s="5">
        <v>124650.22</v>
      </c>
      <c r="AF2521" s="5">
        <v>32010.46</v>
      </c>
      <c r="AG2521" s="5">
        <v>8272.52</v>
      </c>
      <c r="AH2521" s="5">
        <v>2320</v>
      </c>
      <c r="AI2521" s="5">
        <v>7058.82</v>
      </c>
      <c r="AJ2521">
        <v>0</v>
      </c>
      <c r="AK2521" s="5">
        <v>0</v>
      </c>
      <c r="AL2521" s="5">
        <v>31740.84</v>
      </c>
      <c r="AM2521" s="5">
        <v>81105</v>
      </c>
      <c r="AN2521">
        <v>4</v>
      </c>
      <c r="AO2521">
        <v>4</v>
      </c>
      <c r="AP2521" t="str">
        <f t="shared" si="356"/>
        <v>Yes</v>
      </c>
      <c r="AQ2521">
        <v>1</v>
      </c>
      <c r="AR2521" s="5">
        <f t="shared" si="357"/>
        <v>2072398.61</v>
      </c>
      <c r="AS2521" s="5">
        <f t="shared" si="358"/>
        <v>122926.74</v>
      </c>
      <c r="AT2521" t="s">
        <v>59</v>
      </c>
      <c r="AU2521" t="s">
        <v>6164</v>
      </c>
      <c r="AV2521" t="s">
        <v>6165</v>
      </c>
      <c r="AW2521" t="s">
        <v>6166</v>
      </c>
      <c r="AX2521" t="s">
        <v>6167</v>
      </c>
      <c r="AY2521">
        <v>75</v>
      </c>
      <c r="AZ2521">
        <v>0</v>
      </c>
      <c r="BA2521">
        <v>0</v>
      </c>
      <c r="BB2521" t="s">
        <v>6168</v>
      </c>
      <c r="BC2521">
        <v>0</v>
      </c>
      <c r="BD2521">
        <v>0</v>
      </c>
      <c r="BE2521" t="s">
        <v>6169</v>
      </c>
      <c r="BF2521" t="s">
        <v>6170</v>
      </c>
      <c r="BG2521">
        <v>0</v>
      </c>
      <c r="BH2521" t="s">
        <v>6171</v>
      </c>
      <c r="BI2521">
        <v>11</v>
      </c>
      <c r="BJ2521" t="s">
        <v>6172</v>
      </c>
      <c r="BK2521">
        <v>0</v>
      </c>
      <c r="BL2521">
        <v>82</v>
      </c>
      <c r="BM2521" s="3">
        <f t="shared" si="359"/>
        <v>0.91463414634146345</v>
      </c>
    </row>
    <row r="2522" spans="1:65">
      <c r="A2522" t="s">
        <v>2656</v>
      </c>
      <c r="B2522" s="2">
        <v>45810</v>
      </c>
      <c r="C2522" t="s">
        <v>1632</v>
      </c>
      <c r="D2522" t="s">
        <v>2636</v>
      </c>
      <c r="E2522">
        <v>6</v>
      </c>
      <c r="F2522" t="s">
        <v>78</v>
      </c>
      <c r="G2522" t="s">
        <v>79</v>
      </c>
      <c r="H2522" t="s">
        <v>143</v>
      </c>
      <c r="I2522" t="s">
        <v>52</v>
      </c>
      <c r="J2522" t="s">
        <v>53</v>
      </c>
      <c r="K2522" t="s">
        <v>54</v>
      </c>
      <c r="L2522" t="s">
        <v>67</v>
      </c>
      <c r="M2522" t="s">
        <v>56</v>
      </c>
      <c r="N2522" t="s">
        <v>57</v>
      </c>
      <c r="O2522" t="s">
        <v>70</v>
      </c>
      <c r="P2522">
        <v>72</v>
      </c>
      <c r="Q2522">
        <v>73</v>
      </c>
      <c r="R2522">
        <v>69</v>
      </c>
      <c r="S2522">
        <v>2</v>
      </c>
      <c r="T2522">
        <f t="shared" si="351"/>
        <v>67</v>
      </c>
      <c r="U2522">
        <v>67</v>
      </c>
      <c r="V2522">
        <f t="shared" si="352"/>
        <v>0</v>
      </c>
      <c r="W2522" s="3">
        <f t="shared" si="353"/>
        <v>2.8985507246376812E-2</v>
      </c>
      <c r="X2522">
        <v>36</v>
      </c>
      <c r="Y2522" s="4">
        <v>4.0999999999999996</v>
      </c>
      <c r="Z2522" s="4">
        <v>1.7</v>
      </c>
      <c r="AA2522" s="5">
        <v>38967.800000000003</v>
      </c>
      <c r="AB2522" s="5">
        <f t="shared" si="354"/>
        <v>2610842.6</v>
      </c>
      <c r="AC2522" s="5">
        <v>22837.98</v>
      </c>
      <c r="AD2522" s="5">
        <f t="shared" si="355"/>
        <v>1575820.62</v>
      </c>
      <c r="AE2522" s="5">
        <v>124683.38</v>
      </c>
      <c r="AF2522" s="5">
        <v>34559.26</v>
      </c>
      <c r="AG2522" s="5">
        <v>10900.51</v>
      </c>
      <c r="AH2522" s="5">
        <v>2465</v>
      </c>
      <c r="AI2522" s="5">
        <v>7122.58</v>
      </c>
      <c r="AJ2522">
        <v>0</v>
      </c>
      <c r="AK2522" s="5">
        <v>0</v>
      </c>
      <c r="AL2522" s="5">
        <v>0</v>
      </c>
      <c r="AM2522" s="5">
        <v>44926.57</v>
      </c>
      <c r="AN2522">
        <v>4</v>
      </c>
      <c r="AO2522">
        <v>4</v>
      </c>
      <c r="AP2522" t="str">
        <f t="shared" si="356"/>
        <v>Yes</v>
      </c>
      <c r="AQ2522">
        <v>1</v>
      </c>
      <c r="AR2522" s="5">
        <f t="shared" si="357"/>
        <v>1800477.92</v>
      </c>
      <c r="AS2522" s="5">
        <f t="shared" si="358"/>
        <v>810364.68</v>
      </c>
      <c r="AT2522" t="s">
        <v>59</v>
      </c>
      <c r="AU2522" t="s">
        <v>6164</v>
      </c>
      <c r="AV2522" t="s">
        <v>6165</v>
      </c>
      <c r="AW2522" t="s">
        <v>6166</v>
      </c>
      <c r="AX2522" t="s">
        <v>6167</v>
      </c>
      <c r="AY2522">
        <v>75</v>
      </c>
      <c r="AZ2522">
        <v>0</v>
      </c>
      <c r="BA2522">
        <v>0</v>
      </c>
      <c r="BB2522" t="s">
        <v>6168</v>
      </c>
      <c r="BC2522">
        <v>0</v>
      </c>
      <c r="BD2522">
        <v>0</v>
      </c>
      <c r="BE2522" t="s">
        <v>6169</v>
      </c>
      <c r="BF2522" t="s">
        <v>6170</v>
      </c>
      <c r="BG2522">
        <v>0</v>
      </c>
      <c r="BH2522" t="s">
        <v>6171</v>
      </c>
      <c r="BI2522">
        <v>36</v>
      </c>
      <c r="BJ2522" t="s">
        <v>6172</v>
      </c>
      <c r="BK2522">
        <v>0</v>
      </c>
      <c r="BL2522">
        <v>77</v>
      </c>
      <c r="BM2522" s="3">
        <f t="shared" si="359"/>
        <v>0.89610389610389607</v>
      </c>
    </row>
    <row r="2523" spans="1:65">
      <c r="A2523" t="s">
        <v>2657</v>
      </c>
      <c r="B2523" s="2">
        <v>45810</v>
      </c>
      <c r="C2523" t="s">
        <v>1632</v>
      </c>
      <c r="D2523" t="s">
        <v>2636</v>
      </c>
      <c r="E2523">
        <v>6</v>
      </c>
      <c r="F2523" t="s">
        <v>49</v>
      </c>
      <c r="G2523" t="s">
        <v>79</v>
      </c>
      <c r="H2523" t="s">
        <v>260</v>
      </c>
      <c r="I2523" t="s">
        <v>64</v>
      </c>
      <c r="J2523" t="s">
        <v>81</v>
      </c>
      <c r="K2523" t="s">
        <v>66</v>
      </c>
      <c r="L2523" t="s">
        <v>67</v>
      </c>
      <c r="M2523" t="s">
        <v>68</v>
      </c>
      <c r="N2523" t="s">
        <v>94</v>
      </c>
      <c r="O2523" t="s">
        <v>58</v>
      </c>
      <c r="P2523">
        <v>40</v>
      </c>
      <c r="Q2523">
        <v>42</v>
      </c>
      <c r="R2523">
        <v>41</v>
      </c>
      <c r="S2523">
        <v>3</v>
      </c>
      <c r="T2523">
        <f t="shared" si="351"/>
        <v>38</v>
      </c>
      <c r="U2523">
        <v>38</v>
      </c>
      <c r="V2523">
        <f t="shared" si="352"/>
        <v>0</v>
      </c>
      <c r="W2523" s="3">
        <f t="shared" si="353"/>
        <v>7.3170731707317069E-2</v>
      </c>
      <c r="X2523">
        <v>29</v>
      </c>
      <c r="Y2523" s="4">
        <v>5.8</v>
      </c>
      <c r="Z2523" s="4">
        <v>1.8</v>
      </c>
      <c r="AA2523" s="5">
        <v>73487.179999999993</v>
      </c>
      <c r="AB2523" s="5">
        <f t="shared" si="354"/>
        <v>2792512.84</v>
      </c>
      <c r="AC2523" s="5">
        <v>49141.55</v>
      </c>
      <c r="AD2523" s="5">
        <f t="shared" si="355"/>
        <v>2014803.55</v>
      </c>
      <c r="AE2523" s="5">
        <v>123181.97</v>
      </c>
      <c r="AF2523" s="5">
        <v>36961.06</v>
      </c>
      <c r="AG2523" s="5">
        <v>35235.919999999998</v>
      </c>
      <c r="AH2523" s="5">
        <v>2610</v>
      </c>
      <c r="AI2523" s="5">
        <v>65255.11</v>
      </c>
      <c r="AJ2523">
        <v>1</v>
      </c>
      <c r="AK2523" s="5">
        <v>21576.21</v>
      </c>
      <c r="AL2523" s="5">
        <v>0</v>
      </c>
      <c r="AM2523" s="5">
        <v>24951.94</v>
      </c>
      <c r="AN2523">
        <v>4</v>
      </c>
      <c r="AO2523">
        <v>4</v>
      </c>
      <c r="AP2523" t="str">
        <f t="shared" si="356"/>
        <v>Yes</v>
      </c>
      <c r="AQ2523">
        <v>1</v>
      </c>
      <c r="AR2523" s="5">
        <f t="shared" si="357"/>
        <v>2324575.7599999998</v>
      </c>
      <c r="AS2523" s="5">
        <f t="shared" si="358"/>
        <v>467937.08</v>
      </c>
      <c r="AT2523" t="s">
        <v>1641</v>
      </c>
      <c r="AU2523" t="s">
        <v>6173</v>
      </c>
      <c r="AV2523" t="s">
        <v>6174</v>
      </c>
      <c r="AW2523" t="s">
        <v>6175</v>
      </c>
      <c r="AX2523" t="s">
        <v>6167</v>
      </c>
      <c r="AY2523">
        <v>42</v>
      </c>
      <c r="AZ2523">
        <v>0</v>
      </c>
      <c r="BA2523">
        <v>0</v>
      </c>
      <c r="BB2523" t="s">
        <v>6168</v>
      </c>
      <c r="BC2523">
        <v>0</v>
      </c>
      <c r="BD2523">
        <v>0</v>
      </c>
      <c r="BE2523" t="s">
        <v>6169</v>
      </c>
      <c r="BF2523" t="s">
        <v>6210</v>
      </c>
      <c r="BG2523">
        <v>4</v>
      </c>
      <c r="BH2523" t="s">
        <v>6211</v>
      </c>
      <c r="BI2523">
        <v>122</v>
      </c>
      <c r="BJ2523" t="s">
        <v>6193</v>
      </c>
      <c r="BK2523">
        <v>0</v>
      </c>
      <c r="BL2523">
        <v>49</v>
      </c>
      <c r="BM2523" s="3">
        <f t="shared" si="359"/>
        <v>0.83673469387755106</v>
      </c>
    </row>
    <row r="2524" spans="1:65">
      <c r="A2524" t="s">
        <v>2658</v>
      </c>
      <c r="B2524" s="2">
        <v>45810</v>
      </c>
      <c r="C2524" t="s">
        <v>1632</v>
      </c>
      <c r="D2524" t="s">
        <v>2636</v>
      </c>
      <c r="E2524">
        <v>6</v>
      </c>
      <c r="F2524" t="s">
        <v>78</v>
      </c>
      <c r="G2524" t="s">
        <v>79</v>
      </c>
      <c r="H2524" t="s">
        <v>136</v>
      </c>
      <c r="I2524" t="s">
        <v>64</v>
      </c>
      <c r="J2524" t="s">
        <v>53</v>
      </c>
      <c r="K2524" t="s">
        <v>66</v>
      </c>
      <c r="L2524" t="s">
        <v>92</v>
      </c>
      <c r="M2524" t="s">
        <v>56</v>
      </c>
      <c r="N2524" t="s">
        <v>94</v>
      </c>
      <c r="O2524" t="s">
        <v>70</v>
      </c>
      <c r="P2524">
        <v>69</v>
      </c>
      <c r="Q2524">
        <v>73</v>
      </c>
      <c r="R2524">
        <v>69</v>
      </c>
      <c r="S2524">
        <v>1</v>
      </c>
      <c r="T2524">
        <f t="shared" si="351"/>
        <v>68</v>
      </c>
      <c r="U2524">
        <v>68</v>
      </c>
      <c r="V2524">
        <f t="shared" si="352"/>
        <v>0</v>
      </c>
      <c r="W2524" s="3">
        <f t="shared" si="353"/>
        <v>1.4492753623188406E-2</v>
      </c>
      <c r="X2524">
        <v>26</v>
      </c>
      <c r="Y2524" s="4">
        <v>3.9</v>
      </c>
      <c r="Z2524" s="4">
        <v>1</v>
      </c>
      <c r="AA2524" s="5">
        <v>30556.639999999999</v>
      </c>
      <c r="AB2524" s="5">
        <f t="shared" si="354"/>
        <v>2077851.52</v>
      </c>
      <c r="AC2524" s="5">
        <v>23752.19</v>
      </c>
      <c r="AD2524" s="5">
        <f t="shared" si="355"/>
        <v>1638901.11</v>
      </c>
      <c r="AE2524" s="5">
        <v>113534.73</v>
      </c>
      <c r="AF2524" s="5">
        <v>33133.199999999997</v>
      </c>
      <c r="AG2524" s="5">
        <v>8876.94</v>
      </c>
      <c r="AH2524" s="5">
        <v>1450</v>
      </c>
      <c r="AI2524" s="5">
        <v>3561.29</v>
      </c>
      <c r="AJ2524">
        <v>0</v>
      </c>
      <c r="AK2524" s="5">
        <v>0</v>
      </c>
      <c r="AL2524" s="5">
        <v>31740.84</v>
      </c>
      <c r="AM2524" s="5">
        <v>78285.899999999994</v>
      </c>
      <c r="AN2524">
        <v>4</v>
      </c>
      <c r="AO2524">
        <v>3</v>
      </c>
      <c r="AP2524" t="str">
        <f t="shared" si="356"/>
        <v>Yes</v>
      </c>
      <c r="AQ2524">
        <v>1</v>
      </c>
      <c r="AR2524" s="5">
        <f t="shared" si="357"/>
        <v>1909484.01</v>
      </c>
      <c r="AS2524" s="5">
        <f t="shared" si="358"/>
        <v>168367.51</v>
      </c>
      <c r="AT2524" t="s">
        <v>59</v>
      </c>
      <c r="AU2524" t="s">
        <v>6164</v>
      </c>
      <c r="AV2524" t="s">
        <v>6165</v>
      </c>
      <c r="AW2524" t="s">
        <v>6166</v>
      </c>
      <c r="AX2524" t="s">
        <v>6167</v>
      </c>
      <c r="AY2524">
        <v>73</v>
      </c>
      <c r="AZ2524">
        <v>4</v>
      </c>
      <c r="BA2524">
        <v>0</v>
      </c>
      <c r="BB2524" t="s">
        <v>6168</v>
      </c>
      <c r="BC2524">
        <v>0</v>
      </c>
      <c r="BD2524">
        <v>0</v>
      </c>
      <c r="BE2524" t="s">
        <v>6169</v>
      </c>
      <c r="BF2524" t="s">
        <v>6170</v>
      </c>
      <c r="BG2524">
        <v>1</v>
      </c>
      <c r="BH2524" t="s">
        <v>6186</v>
      </c>
      <c r="BI2524">
        <v>23</v>
      </c>
      <c r="BJ2524" t="s">
        <v>6172</v>
      </c>
      <c r="BK2524">
        <v>0</v>
      </c>
      <c r="BL2524">
        <v>76</v>
      </c>
      <c r="BM2524" s="3">
        <f t="shared" si="359"/>
        <v>0.90789473684210531</v>
      </c>
    </row>
    <row r="2525" spans="1:65">
      <c r="A2525" t="s">
        <v>2659</v>
      </c>
      <c r="B2525" s="2">
        <v>45810</v>
      </c>
      <c r="C2525" t="s">
        <v>1632</v>
      </c>
      <c r="D2525" t="s">
        <v>2636</v>
      </c>
      <c r="E2525">
        <v>6</v>
      </c>
      <c r="F2525" t="s">
        <v>72</v>
      </c>
      <c r="G2525" t="s">
        <v>79</v>
      </c>
      <c r="H2525" t="s">
        <v>86</v>
      </c>
      <c r="I2525" t="s">
        <v>52</v>
      </c>
      <c r="J2525" t="s">
        <v>53</v>
      </c>
      <c r="K2525" t="s">
        <v>75</v>
      </c>
      <c r="L2525" t="s">
        <v>67</v>
      </c>
      <c r="M2525" t="s">
        <v>56</v>
      </c>
      <c r="N2525" t="s">
        <v>69</v>
      </c>
      <c r="O2525" t="s">
        <v>70</v>
      </c>
      <c r="P2525">
        <v>63</v>
      </c>
      <c r="Q2525">
        <v>64</v>
      </c>
      <c r="R2525">
        <v>64</v>
      </c>
      <c r="S2525">
        <v>2</v>
      </c>
      <c r="T2525">
        <f t="shared" si="351"/>
        <v>62</v>
      </c>
      <c r="U2525">
        <v>61</v>
      </c>
      <c r="V2525">
        <f t="shared" si="352"/>
        <v>1</v>
      </c>
      <c r="W2525" s="3">
        <f t="shared" si="353"/>
        <v>3.125E-2</v>
      </c>
      <c r="X2525">
        <v>34</v>
      </c>
      <c r="Y2525" s="4">
        <v>8.3000000000000007</v>
      </c>
      <c r="Z2525" s="4">
        <v>2.2999999999999998</v>
      </c>
      <c r="AA2525" s="5">
        <v>36372.03</v>
      </c>
      <c r="AB2525" s="5">
        <f t="shared" si="354"/>
        <v>2218693.83</v>
      </c>
      <c r="AC2525" s="5">
        <v>22971.58</v>
      </c>
      <c r="AD2525" s="5">
        <f t="shared" si="355"/>
        <v>1470181.12</v>
      </c>
      <c r="AE2525" s="5">
        <v>114748.56</v>
      </c>
      <c r="AF2525" s="5">
        <v>29391.94</v>
      </c>
      <c r="AG2525" s="5">
        <v>9755.6</v>
      </c>
      <c r="AH2525" s="5">
        <v>3335</v>
      </c>
      <c r="AI2525" s="5">
        <v>7062.07</v>
      </c>
      <c r="AJ2525">
        <v>0</v>
      </c>
      <c r="AK2525" s="5">
        <v>0</v>
      </c>
      <c r="AL2525" s="5">
        <v>713.71</v>
      </c>
      <c r="AM2525" s="5">
        <v>39996.22</v>
      </c>
      <c r="AN2525">
        <v>4</v>
      </c>
      <c r="AO2525">
        <v>4</v>
      </c>
      <c r="AP2525" t="str">
        <f t="shared" si="356"/>
        <v>Yes</v>
      </c>
      <c r="AQ2525">
        <v>1</v>
      </c>
      <c r="AR2525" s="5">
        <f t="shared" si="357"/>
        <v>1675184.22</v>
      </c>
      <c r="AS2525" s="5">
        <f t="shared" si="358"/>
        <v>543509.61</v>
      </c>
      <c r="AT2525" t="s">
        <v>59</v>
      </c>
      <c r="AU2525" t="s">
        <v>6164</v>
      </c>
      <c r="AV2525" t="s">
        <v>6165</v>
      </c>
      <c r="AW2525" t="s">
        <v>6166</v>
      </c>
      <c r="AX2525" t="s">
        <v>6177</v>
      </c>
      <c r="AY2525">
        <v>68</v>
      </c>
      <c r="AZ2525">
        <v>4</v>
      </c>
      <c r="BA2525">
        <v>18</v>
      </c>
      <c r="BB2525" t="s">
        <v>6185</v>
      </c>
      <c r="BC2525">
        <v>0</v>
      </c>
      <c r="BD2525">
        <v>0</v>
      </c>
      <c r="BE2525" t="s">
        <v>6169</v>
      </c>
      <c r="BF2525" t="s">
        <v>6170</v>
      </c>
      <c r="BG2525">
        <v>1</v>
      </c>
      <c r="BH2525" t="s">
        <v>6186</v>
      </c>
      <c r="BI2525">
        <v>46</v>
      </c>
      <c r="BJ2525" t="s">
        <v>6172</v>
      </c>
      <c r="BK2525">
        <v>1</v>
      </c>
      <c r="BL2525">
        <v>73</v>
      </c>
      <c r="BM2525" s="3">
        <f t="shared" si="359"/>
        <v>0.87671232876712324</v>
      </c>
    </row>
    <row r="2526" spans="1:65">
      <c r="A2526" t="s">
        <v>2660</v>
      </c>
      <c r="B2526" s="2">
        <v>45810</v>
      </c>
      <c r="C2526" t="s">
        <v>1632</v>
      </c>
      <c r="D2526" t="s">
        <v>2636</v>
      </c>
      <c r="E2526">
        <v>6</v>
      </c>
      <c r="F2526" t="s">
        <v>61</v>
      </c>
      <c r="G2526" t="s">
        <v>62</v>
      </c>
      <c r="H2526" t="s">
        <v>115</v>
      </c>
      <c r="I2526" t="s">
        <v>64</v>
      </c>
      <c r="J2526" t="s">
        <v>53</v>
      </c>
      <c r="K2526" t="s">
        <v>66</v>
      </c>
      <c r="L2526" t="s">
        <v>67</v>
      </c>
      <c r="M2526" t="s">
        <v>56</v>
      </c>
      <c r="N2526" t="s">
        <v>109</v>
      </c>
      <c r="O2526" t="s">
        <v>70</v>
      </c>
      <c r="P2526">
        <v>71</v>
      </c>
      <c r="Q2526">
        <v>74</v>
      </c>
      <c r="R2526">
        <v>73</v>
      </c>
      <c r="S2526">
        <v>2</v>
      </c>
      <c r="T2526">
        <f t="shared" si="351"/>
        <v>71</v>
      </c>
      <c r="U2526">
        <v>68</v>
      </c>
      <c r="V2526">
        <f t="shared" si="352"/>
        <v>3</v>
      </c>
      <c r="W2526" s="3">
        <f t="shared" si="353"/>
        <v>2.7397260273972601E-2</v>
      </c>
      <c r="X2526">
        <v>14</v>
      </c>
      <c r="Y2526" s="4">
        <v>5.0999999999999996</v>
      </c>
      <c r="Z2526" s="4">
        <v>1.8</v>
      </c>
      <c r="AA2526" s="5">
        <v>30772.55</v>
      </c>
      <c r="AB2526" s="5">
        <f t="shared" si="354"/>
        <v>2092533.4</v>
      </c>
      <c r="AC2526" s="5">
        <v>23049.4</v>
      </c>
      <c r="AD2526" s="5">
        <f t="shared" si="355"/>
        <v>1682606.2</v>
      </c>
      <c r="AE2526" s="5">
        <v>119008.28</v>
      </c>
      <c r="AF2526" s="5">
        <v>30229.279999999999</v>
      </c>
      <c r="AG2526" s="5">
        <v>8200.1200000000008</v>
      </c>
      <c r="AH2526" s="5">
        <v>2610</v>
      </c>
      <c r="AI2526" s="5">
        <v>7078.79</v>
      </c>
      <c r="AJ2526">
        <v>0</v>
      </c>
      <c r="AK2526" s="5">
        <v>0</v>
      </c>
      <c r="AL2526" s="5">
        <v>33880.89</v>
      </c>
      <c r="AM2526" s="5">
        <v>128794.03</v>
      </c>
      <c r="AN2526">
        <v>8</v>
      </c>
      <c r="AO2526">
        <v>8</v>
      </c>
      <c r="AP2526" t="str">
        <f t="shared" si="356"/>
        <v>Yes</v>
      </c>
      <c r="AQ2526">
        <v>0</v>
      </c>
      <c r="AR2526" s="5">
        <f t="shared" si="357"/>
        <v>2012407.59</v>
      </c>
      <c r="AS2526" s="5">
        <f t="shared" si="358"/>
        <v>80125.81</v>
      </c>
      <c r="AT2526" t="s">
        <v>59</v>
      </c>
      <c r="AU2526" t="s">
        <v>6164</v>
      </c>
      <c r="AV2526" t="s">
        <v>6165</v>
      </c>
      <c r="AW2526" t="s">
        <v>6166</v>
      </c>
      <c r="AX2526" t="s">
        <v>6167</v>
      </c>
      <c r="AY2526">
        <v>72</v>
      </c>
      <c r="AZ2526">
        <v>1</v>
      </c>
      <c r="BA2526">
        <v>22</v>
      </c>
      <c r="BB2526" t="s">
        <v>6180</v>
      </c>
      <c r="BC2526">
        <v>0</v>
      </c>
      <c r="BD2526">
        <v>0</v>
      </c>
      <c r="BE2526" t="s">
        <v>6169</v>
      </c>
      <c r="BF2526" t="s">
        <v>6170</v>
      </c>
      <c r="BG2526">
        <v>0</v>
      </c>
      <c r="BH2526" t="s">
        <v>6171</v>
      </c>
      <c r="BI2526">
        <v>5</v>
      </c>
      <c r="BJ2526" t="s">
        <v>6172</v>
      </c>
      <c r="BK2526">
        <v>0</v>
      </c>
      <c r="BL2526">
        <v>81</v>
      </c>
      <c r="BM2526" s="3">
        <f t="shared" si="359"/>
        <v>0.90123456790123457</v>
      </c>
    </row>
    <row r="2527" spans="1:65">
      <c r="A2527" t="s">
        <v>2661</v>
      </c>
      <c r="B2527" s="2">
        <v>45810</v>
      </c>
      <c r="C2527" t="s">
        <v>1632</v>
      </c>
      <c r="D2527" t="s">
        <v>2636</v>
      </c>
      <c r="E2527">
        <v>6</v>
      </c>
      <c r="F2527" t="s">
        <v>78</v>
      </c>
      <c r="G2527" t="s">
        <v>50</v>
      </c>
      <c r="H2527" t="s">
        <v>185</v>
      </c>
      <c r="I2527" t="s">
        <v>52</v>
      </c>
      <c r="J2527" t="s">
        <v>53</v>
      </c>
      <c r="K2527" t="s">
        <v>54</v>
      </c>
      <c r="L2527" t="s">
        <v>92</v>
      </c>
      <c r="M2527" t="s">
        <v>56</v>
      </c>
      <c r="N2527" t="s">
        <v>69</v>
      </c>
      <c r="O2527" t="s">
        <v>58</v>
      </c>
      <c r="P2527">
        <v>69</v>
      </c>
      <c r="Q2527">
        <v>70</v>
      </c>
      <c r="R2527">
        <v>67</v>
      </c>
      <c r="S2527">
        <v>2</v>
      </c>
      <c r="T2527">
        <f t="shared" si="351"/>
        <v>65</v>
      </c>
      <c r="U2527">
        <v>65</v>
      </c>
      <c r="V2527">
        <f t="shared" si="352"/>
        <v>0</v>
      </c>
      <c r="W2527" s="3">
        <f t="shared" si="353"/>
        <v>2.9850746268656716E-2</v>
      </c>
      <c r="X2527">
        <v>27</v>
      </c>
      <c r="Y2527" s="4">
        <v>3.6</v>
      </c>
      <c r="Z2527" s="4">
        <v>0.9</v>
      </c>
      <c r="AA2527" s="5">
        <v>38592.57</v>
      </c>
      <c r="AB2527" s="5">
        <f t="shared" si="354"/>
        <v>2508517.0499999998</v>
      </c>
      <c r="AC2527" s="5">
        <v>23925.38</v>
      </c>
      <c r="AD2527" s="5">
        <f t="shared" si="355"/>
        <v>1603000.46</v>
      </c>
      <c r="AE2527" s="5">
        <v>118111.03</v>
      </c>
      <c r="AF2527" s="5">
        <v>31915.33</v>
      </c>
      <c r="AG2527" s="5">
        <v>9024.68</v>
      </c>
      <c r="AH2527" s="5">
        <v>1305</v>
      </c>
      <c r="AI2527" s="5">
        <v>7029.51</v>
      </c>
      <c r="AJ2527">
        <v>0</v>
      </c>
      <c r="AK2527" s="5">
        <v>0</v>
      </c>
      <c r="AL2527" s="5">
        <v>0</v>
      </c>
      <c r="AM2527" s="5">
        <v>40293.980000000003</v>
      </c>
      <c r="AN2527">
        <v>4</v>
      </c>
      <c r="AO2527">
        <v>4</v>
      </c>
      <c r="AP2527" t="str">
        <f t="shared" si="356"/>
        <v>Yes</v>
      </c>
      <c r="AQ2527">
        <v>0</v>
      </c>
      <c r="AR2527" s="5">
        <f t="shared" si="357"/>
        <v>1810679.99</v>
      </c>
      <c r="AS2527" s="5">
        <f t="shared" si="358"/>
        <v>697837.06</v>
      </c>
      <c r="AT2527" t="s">
        <v>59</v>
      </c>
      <c r="AU2527" t="s">
        <v>6164</v>
      </c>
      <c r="AV2527" t="s">
        <v>6165</v>
      </c>
      <c r="AW2527" t="s">
        <v>6166</v>
      </c>
      <c r="AX2527" t="s">
        <v>6167</v>
      </c>
      <c r="AY2527">
        <v>69</v>
      </c>
      <c r="AZ2527">
        <v>0</v>
      </c>
      <c r="BA2527">
        <v>0</v>
      </c>
      <c r="BB2527" t="s">
        <v>6168</v>
      </c>
      <c r="BC2527">
        <v>0</v>
      </c>
      <c r="BD2527">
        <v>0</v>
      </c>
      <c r="BE2527" t="s">
        <v>6169</v>
      </c>
      <c r="BF2527" t="s">
        <v>6170</v>
      </c>
      <c r="BG2527">
        <v>0</v>
      </c>
      <c r="BH2527" t="s">
        <v>6171</v>
      </c>
      <c r="BI2527">
        <v>32</v>
      </c>
      <c r="BJ2527" t="s">
        <v>6172</v>
      </c>
      <c r="BK2527">
        <v>0</v>
      </c>
      <c r="BL2527">
        <v>76</v>
      </c>
      <c r="BM2527" s="3">
        <f t="shared" si="359"/>
        <v>0.88157894736842102</v>
      </c>
    </row>
    <row r="2528" spans="1:65">
      <c r="A2528" t="s">
        <v>2662</v>
      </c>
      <c r="B2528" s="2">
        <v>45810</v>
      </c>
      <c r="C2528" t="s">
        <v>1632</v>
      </c>
      <c r="D2528" t="s">
        <v>2636</v>
      </c>
      <c r="E2528">
        <v>6</v>
      </c>
      <c r="F2528" t="s">
        <v>61</v>
      </c>
      <c r="G2528" t="s">
        <v>50</v>
      </c>
      <c r="H2528" t="s">
        <v>127</v>
      </c>
      <c r="I2528" t="s">
        <v>74</v>
      </c>
      <c r="J2528" t="s">
        <v>65</v>
      </c>
      <c r="K2528" t="s">
        <v>66</v>
      </c>
      <c r="L2528" t="s">
        <v>67</v>
      </c>
      <c r="M2528" t="s">
        <v>56</v>
      </c>
      <c r="N2528" t="s">
        <v>69</v>
      </c>
      <c r="O2528" t="s">
        <v>82</v>
      </c>
      <c r="P2528">
        <v>46</v>
      </c>
      <c r="Q2528">
        <v>49</v>
      </c>
      <c r="R2528">
        <v>49</v>
      </c>
      <c r="S2528">
        <v>1</v>
      </c>
      <c r="T2528">
        <f t="shared" si="351"/>
        <v>48</v>
      </c>
      <c r="U2528">
        <v>46</v>
      </c>
      <c r="V2528">
        <f t="shared" si="352"/>
        <v>2</v>
      </c>
      <c r="W2528" s="3">
        <f t="shared" si="353"/>
        <v>2.0408163265306121E-2</v>
      </c>
      <c r="X2528">
        <v>20</v>
      </c>
      <c r="Y2528" s="4">
        <v>3.7</v>
      </c>
      <c r="Z2528" s="4">
        <v>2.2000000000000002</v>
      </c>
      <c r="AA2528" s="5">
        <v>48805.49</v>
      </c>
      <c r="AB2528" s="5">
        <f t="shared" si="354"/>
        <v>2245052.54</v>
      </c>
      <c r="AC2528" s="5">
        <v>34156.480000000003</v>
      </c>
      <c r="AD2528" s="5">
        <f t="shared" si="355"/>
        <v>1673667.52</v>
      </c>
      <c r="AE2528" s="5">
        <v>109459.35</v>
      </c>
      <c r="AF2528" s="5">
        <v>30511.29</v>
      </c>
      <c r="AG2528" s="5">
        <v>8684.2199999999993</v>
      </c>
      <c r="AH2528" s="5">
        <v>3190</v>
      </c>
      <c r="AI2528" s="5">
        <v>5122.7299999999996</v>
      </c>
      <c r="AJ2528">
        <v>0</v>
      </c>
      <c r="AK2528" s="5">
        <v>0</v>
      </c>
      <c r="AL2528" s="5">
        <v>2211.4</v>
      </c>
      <c r="AM2528" s="5">
        <v>31696.63</v>
      </c>
      <c r="AN2528">
        <v>4</v>
      </c>
      <c r="AO2528">
        <v>4</v>
      </c>
      <c r="AP2528" t="str">
        <f t="shared" si="356"/>
        <v>Yes</v>
      </c>
      <c r="AQ2528">
        <v>1</v>
      </c>
      <c r="AR2528" s="5">
        <f t="shared" si="357"/>
        <v>1864543.14</v>
      </c>
      <c r="AS2528" s="5">
        <f t="shared" si="358"/>
        <v>380509.4</v>
      </c>
      <c r="AT2528" t="s">
        <v>59</v>
      </c>
      <c r="AU2528" t="s">
        <v>6164</v>
      </c>
      <c r="AV2528" t="s">
        <v>6165</v>
      </c>
      <c r="AW2528" t="s">
        <v>6166</v>
      </c>
      <c r="AX2528" t="s">
        <v>6184</v>
      </c>
      <c r="AY2528">
        <v>49</v>
      </c>
      <c r="AZ2528">
        <v>0</v>
      </c>
      <c r="BA2528">
        <v>21</v>
      </c>
      <c r="BB2528" t="s">
        <v>6180</v>
      </c>
      <c r="BC2528">
        <v>0</v>
      </c>
      <c r="BD2528">
        <v>0</v>
      </c>
      <c r="BE2528" t="s">
        <v>6169</v>
      </c>
      <c r="BF2528" t="s">
        <v>6170</v>
      </c>
      <c r="BG2528">
        <v>0</v>
      </c>
      <c r="BH2528" t="s">
        <v>6171</v>
      </c>
      <c r="BI2528">
        <v>38</v>
      </c>
      <c r="BJ2528" t="s">
        <v>6172</v>
      </c>
      <c r="BK2528">
        <v>0</v>
      </c>
      <c r="BL2528">
        <v>65</v>
      </c>
      <c r="BM2528" s="3">
        <f t="shared" si="359"/>
        <v>0.75384615384615383</v>
      </c>
    </row>
    <row r="2529" spans="1:65">
      <c r="A2529" t="s">
        <v>2663</v>
      </c>
      <c r="B2529" s="2">
        <v>45810</v>
      </c>
      <c r="C2529" t="s">
        <v>1632</v>
      </c>
      <c r="D2529" t="s">
        <v>2636</v>
      </c>
      <c r="E2529">
        <v>6</v>
      </c>
      <c r="F2529" t="s">
        <v>72</v>
      </c>
      <c r="G2529" t="s">
        <v>50</v>
      </c>
      <c r="H2529" t="s">
        <v>138</v>
      </c>
      <c r="I2529" t="s">
        <v>74</v>
      </c>
      <c r="J2529" t="s">
        <v>53</v>
      </c>
      <c r="K2529" t="s">
        <v>75</v>
      </c>
      <c r="L2529" t="s">
        <v>55</v>
      </c>
      <c r="M2529" t="s">
        <v>56</v>
      </c>
      <c r="N2529" t="s">
        <v>109</v>
      </c>
      <c r="O2529" t="s">
        <v>70</v>
      </c>
      <c r="P2529">
        <v>66</v>
      </c>
      <c r="Q2529">
        <v>69</v>
      </c>
      <c r="R2529">
        <v>69</v>
      </c>
      <c r="S2529">
        <v>1</v>
      </c>
      <c r="T2529">
        <f t="shared" si="351"/>
        <v>68</v>
      </c>
      <c r="U2529">
        <v>65</v>
      </c>
      <c r="V2529">
        <f t="shared" si="352"/>
        <v>3</v>
      </c>
      <c r="W2529" s="3">
        <f t="shared" si="353"/>
        <v>1.4492753623188406E-2</v>
      </c>
      <c r="X2529">
        <v>35</v>
      </c>
      <c r="Y2529" s="4">
        <v>8.9</v>
      </c>
      <c r="Z2529" s="4">
        <v>2.1</v>
      </c>
      <c r="AA2529" s="5">
        <v>36145.14</v>
      </c>
      <c r="AB2529" s="5">
        <f t="shared" si="354"/>
        <v>2349434.1</v>
      </c>
      <c r="AC2529" s="5">
        <v>23668.73</v>
      </c>
      <c r="AD2529" s="5">
        <f t="shared" si="355"/>
        <v>1633142.37</v>
      </c>
      <c r="AE2529" s="5">
        <v>118467.34</v>
      </c>
      <c r="AF2529" s="5">
        <v>31385.11</v>
      </c>
      <c r="AG2529" s="5">
        <v>9588.57</v>
      </c>
      <c r="AH2529" s="5">
        <v>3045</v>
      </c>
      <c r="AI2529" s="5">
        <v>3561.29</v>
      </c>
      <c r="AJ2529">
        <v>0</v>
      </c>
      <c r="AK2529" s="5">
        <v>0</v>
      </c>
      <c r="AL2529" s="5">
        <v>2240.5700000000002</v>
      </c>
      <c r="AM2529" s="5">
        <v>100660.36</v>
      </c>
      <c r="AN2529">
        <v>8</v>
      </c>
      <c r="AO2529">
        <v>8</v>
      </c>
      <c r="AP2529" t="str">
        <f t="shared" si="356"/>
        <v>Yes</v>
      </c>
      <c r="AQ2529">
        <v>1</v>
      </c>
      <c r="AR2529" s="5">
        <f t="shared" si="357"/>
        <v>1902090.61</v>
      </c>
      <c r="AS2529" s="5">
        <f t="shared" si="358"/>
        <v>447343.49</v>
      </c>
      <c r="AT2529" t="s">
        <v>59</v>
      </c>
      <c r="AU2529" t="s">
        <v>6164</v>
      </c>
      <c r="AV2529" t="s">
        <v>6165</v>
      </c>
      <c r="AW2529" t="s">
        <v>6166</v>
      </c>
      <c r="AX2529" t="s">
        <v>6177</v>
      </c>
      <c r="AY2529">
        <v>68</v>
      </c>
      <c r="AZ2529">
        <v>0</v>
      </c>
      <c r="BA2529">
        <v>19</v>
      </c>
      <c r="BB2529" t="s">
        <v>6180</v>
      </c>
      <c r="BC2529">
        <v>0</v>
      </c>
      <c r="BD2529">
        <v>0</v>
      </c>
      <c r="BE2529" t="s">
        <v>6169</v>
      </c>
      <c r="BF2529" t="s">
        <v>6170</v>
      </c>
      <c r="BG2529">
        <v>1</v>
      </c>
      <c r="BH2529" t="s">
        <v>6179</v>
      </c>
      <c r="BI2529">
        <v>23</v>
      </c>
      <c r="BJ2529" t="s">
        <v>6172</v>
      </c>
      <c r="BK2529">
        <v>0</v>
      </c>
      <c r="BL2529">
        <v>75</v>
      </c>
      <c r="BM2529" s="3">
        <f t="shared" si="359"/>
        <v>0.92</v>
      </c>
    </row>
    <row r="2530" spans="1:65">
      <c r="A2530" t="s">
        <v>2664</v>
      </c>
      <c r="B2530" s="2">
        <v>45810</v>
      </c>
      <c r="C2530" t="s">
        <v>1632</v>
      </c>
      <c r="D2530" t="s">
        <v>2636</v>
      </c>
      <c r="E2530">
        <v>6</v>
      </c>
      <c r="F2530" t="s">
        <v>49</v>
      </c>
      <c r="G2530" t="s">
        <v>79</v>
      </c>
      <c r="H2530" t="s">
        <v>262</v>
      </c>
      <c r="I2530" t="s">
        <v>52</v>
      </c>
      <c r="J2530" t="s">
        <v>53</v>
      </c>
      <c r="K2530" t="s">
        <v>75</v>
      </c>
      <c r="L2530" t="s">
        <v>67</v>
      </c>
      <c r="M2530" t="s">
        <v>68</v>
      </c>
      <c r="N2530" t="s">
        <v>76</v>
      </c>
      <c r="O2530" t="s">
        <v>58</v>
      </c>
      <c r="P2530">
        <v>62</v>
      </c>
      <c r="Q2530">
        <v>62</v>
      </c>
      <c r="R2530">
        <v>61</v>
      </c>
      <c r="S2530">
        <v>6</v>
      </c>
      <c r="T2530">
        <f t="shared" si="351"/>
        <v>55</v>
      </c>
      <c r="U2530">
        <v>55</v>
      </c>
      <c r="V2530">
        <f t="shared" si="352"/>
        <v>0</v>
      </c>
      <c r="W2530" s="3">
        <f t="shared" si="353"/>
        <v>9.8360655737704916E-2</v>
      </c>
      <c r="X2530">
        <v>30</v>
      </c>
      <c r="Y2530" s="4">
        <v>1.8</v>
      </c>
      <c r="Z2530" s="4">
        <v>0.9</v>
      </c>
      <c r="AA2530" s="5">
        <v>35671.730000000003</v>
      </c>
      <c r="AB2530" s="5">
        <f t="shared" si="354"/>
        <v>1961945.15</v>
      </c>
      <c r="AC2530" s="5">
        <v>21906.51</v>
      </c>
      <c r="AD2530" s="5">
        <f t="shared" si="355"/>
        <v>1336297.1100000001</v>
      </c>
      <c r="AE2530" s="5">
        <v>107926.59</v>
      </c>
      <c r="AF2530" s="5">
        <v>28492.36</v>
      </c>
      <c r="AG2530" s="5">
        <v>35627.089999999997</v>
      </c>
      <c r="AH2530" s="5">
        <v>1305</v>
      </c>
      <c r="AI2530" s="5">
        <v>59430.13</v>
      </c>
      <c r="AJ2530">
        <v>1</v>
      </c>
      <c r="AK2530" s="5">
        <v>8519.0400000000009</v>
      </c>
      <c r="AL2530" s="5">
        <v>0</v>
      </c>
      <c r="AM2530" s="5">
        <v>33952.03</v>
      </c>
      <c r="AN2530">
        <v>4</v>
      </c>
      <c r="AO2530">
        <v>4</v>
      </c>
      <c r="AP2530" t="str">
        <f t="shared" si="356"/>
        <v>Yes</v>
      </c>
      <c r="AQ2530">
        <v>1</v>
      </c>
      <c r="AR2530" s="5">
        <f t="shared" si="357"/>
        <v>1611549.35</v>
      </c>
      <c r="AS2530" s="5">
        <f t="shared" si="358"/>
        <v>350395.8</v>
      </c>
      <c r="AT2530" t="s">
        <v>1641</v>
      </c>
      <c r="AU2530" t="s">
        <v>6189</v>
      </c>
      <c r="AV2530" t="s">
        <v>6201</v>
      </c>
      <c r="AW2530" t="s">
        <v>6175</v>
      </c>
      <c r="AX2530" t="s">
        <v>6167</v>
      </c>
      <c r="AY2530">
        <v>65</v>
      </c>
      <c r="AZ2530">
        <v>0</v>
      </c>
      <c r="BA2530">
        <v>0</v>
      </c>
      <c r="BB2530" t="s">
        <v>6168</v>
      </c>
      <c r="BC2530">
        <v>0</v>
      </c>
      <c r="BD2530">
        <v>0</v>
      </c>
      <c r="BE2530" t="s">
        <v>6169</v>
      </c>
      <c r="BF2530" t="s">
        <v>6210</v>
      </c>
      <c r="BG2530">
        <v>0</v>
      </c>
      <c r="BH2530" t="s">
        <v>6171</v>
      </c>
      <c r="BI2530">
        <v>43</v>
      </c>
      <c r="BJ2530" t="s">
        <v>6172</v>
      </c>
      <c r="BK2530">
        <v>0</v>
      </c>
      <c r="BL2530">
        <v>75</v>
      </c>
      <c r="BM2530" s="3">
        <f t="shared" si="359"/>
        <v>0.81333333333333335</v>
      </c>
    </row>
    <row r="2531" spans="1:65">
      <c r="A2531" t="s">
        <v>2665</v>
      </c>
      <c r="B2531" s="2">
        <v>45810</v>
      </c>
      <c r="C2531" t="s">
        <v>1632</v>
      </c>
      <c r="D2531" t="s">
        <v>2636</v>
      </c>
      <c r="E2531">
        <v>6</v>
      </c>
      <c r="F2531" t="s">
        <v>49</v>
      </c>
      <c r="G2531" t="s">
        <v>79</v>
      </c>
      <c r="H2531" t="s">
        <v>262</v>
      </c>
      <c r="I2531" t="s">
        <v>74</v>
      </c>
      <c r="J2531" t="s">
        <v>53</v>
      </c>
      <c r="K2531" t="s">
        <v>66</v>
      </c>
      <c r="L2531" t="s">
        <v>87</v>
      </c>
      <c r="M2531" t="s">
        <v>56</v>
      </c>
      <c r="N2531" t="s">
        <v>94</v>
      </c>
      <c r="O2531" t="s">
        <v>70</v>
      </c>
      <c r="P2531">
        <v>76</v>
      </c>
      <c r="Q2531">
        <v>78</v>
      </c>
      <c r="R2531">
        <v>77</v>
      </c>
      <c r="S2531">
        <v>1</v>
      </c>
      <c r="T2531">
        <f t="shared" si="351"/>
        <v>76</v>
      </c>
      <c r="U2531">
        <v>75</v>
      </c>
      <c r="V2531">
        <f t="shared" si="352"/>
        <v>1</v>
      </c>
      <c r="W2531" s="3">
        <f t="shared" si="353"/>
        <v>1.2987012987012988E-2</v>
      </c>
      <c r="X2531">
        <v>39</v>
      </c>
      <c r="Y2531" s="4">
        <v>3</v>
      </c>
      <c r="Z2531" s="4">
        <v>2.2999999999999998</v>
      </c>
      <c r="AA2531" s="5">
        <v>30534.05</v>
      </c>
      <c r="AB2531" s="5">
        <f t="shared" si="354"/>
        <v>2290053.75</v>
      </c>
      <c r="AC2531" s="5">
        <v>24202.73</v>
      </c>
      <c r="AD2531" s="5">
        <f t="shared" si="355"/>
        <v>1863610.21</v>
      </c>
      <c r="AE2531" s="5">
        <v>133085</v>
      </c>
      <c r="AF2531" s="5">
        <v>37332.58</v>
      </c>
      <c r="AG2531" s="5">
        <v>11324.23</v>
      </c>
      <c r="AH2531" s="5">
        <v>3335</v>
      </c>
      <c r="AI2531" s="5">
        <v>3520</v>
      </c>
      <c r="AJ2531">
        <v>0</v>
      </c>
      <c r="AK2531" s="5">
        <v>0</v>
      </c>
      <c r="AL2531" s="5">
        <v>32482.02</v>
      </c>
      <c r="AM2531" s="5">
        <v>80028.17</v>
      </c>
      <c r="AN2531">
        <v>4</v>
      </c>
      <c r="AO2531">
        <v>4</v>
      </c>
      <c r="AP2531" t="str">
        <f t="shared" si="356"/>
        <v>Yes</v>
      </c>
      <c r="AQ2531">
        <v>1</v>
      </c>
      <c r="AR2531" s="5">
        <f t="shared" si="357"/>
        <v>2164717.21</v>
      </c>
      <c r="AS2531" s="5">
        <f t="shared" si="358"/>
        <v>125336.54</v>
      </c>
      <c r="AT2531" t="s">
        <v>59</v>
      </c>
      <c r="AU2531" t="s">
        <v>6164</v>
      </c>
      <c r="AV2531" t="s">
        <v>6165</v>
      </c>
      <c r="AW2531" t="s">
        <v>6166</v>
      </c>
      <c r="AX2531" t="s">
        <v>6167</v>
      </c>
      <c r="AY2531">
        <v>83</v>
      </c>
      <c r="AZ2531">
        <v>4</v>
      </c>
      <c r="BA2531">
        <v>16</v>
      </c>
      <c r="BB2531" t="s">
        <v>6185</v>
      </c>
      <c r="BC2531">
        <v>0</v>
      </c>
      <c r="BD2531">
        <v>0</v>
      </c>
      <c r="BE2531" t="s">
        <v>6169</v>
      </c>
      <c r="BF2531" t="s">
        <v>6170</v>
      </c>
      <c r="BG2531">
        <v>0</v>
      </c>
      <c r="BH2531" t="s">
        <v>6171</v>
      </c>
      <c r="BI2531">
        <v>51</v>
      </c>
      <c r="BJ2531" t="s">
        <v>6187</v>
      </c>
      <c r="BK2531">
        <v>0</v>
      </c>
      <c r="BL2531">
        <v>85</v>
      </c>
      <c r="BM2531" s="3">
        <f t="shared" si="359"/>
        <v>0.90588235294117647</v>
      </c>
    </row>
    <row r="2532" spans="1:65">
      <c r="A2532" t="s">
        <v>2666</v>
      </c>
      <c r="B2532" s="2">
        <v>45810</v>
      </c>
      <c r="C2532" t="s">
        <v>1632</v>
      </c>
      <c r="D2532" t="s">
        <v>2636</v>
      </c>
      <c r="E2532">
        <v>6</v>
      </c>
      <c r="F2532" t="s">
        <v>49</v>
      </c>
      <c r="G2532" t="s">
        <v>62</v>
      </c>
      <c r="H2532" t="s">
        <v>133</v>
      </c>
      <c r="I2532" t="s">
        <v>52</v>
      </c>
      <c r="J2532" t="s">
        <v>53</v>
      </c>
      <c r="K2532" t="s">
        <v>75</v>
      </c>
      <c r="L2532" t="s">
        <v>92</v>
      </c>
      <c r="M2532" t="s">
        <v>56</v>
      </c>
      <c r="N2532" t="s">
        <v>94</v>
      </c>
      <c r="O2532" t="s">
        <v>58</v>
      </c>
      <c r="P2532">
        <v>69</v>
      </c>
      <c r="Q2532">
        <v>72</v>
      </c>
      <c r="R2532">
        <v>70</v>
      </c>
      <c r="S2532">
        <v>2</v>
      </c>
      <c r="T2532">
        <f t="shared" si="351"/>
        <v>68</v>
      </c>
      <c r="U2532">
        <v>68</v>
      </c>
      <c r="V2532">
        <f t="shared" si="352"/>
        <v>0</v>
      </c>
      <c r="W2532" s="3">
        <f t="shared" si="353"/>
        <v>2.8571428571428571E-2</v>
      </c>
      <c r="X2532">
        <v>42</v>
      </c>
      <c r="Y2532" s="4">
        <v>6.3</v>
      </c>
      <c r="Z2532" s="4">
        <v>2.4</v>
      </c>
      <c r="AA2532" s="5">
        <v>36391.9</v>
      </c>
      <c r="AB2532" s="5">
        <f t="shared" si="354"/>
        <v>2474649.2000000002</v>
      </c>
      <c r="AC2532" s="5">
        <v>23941.72</v>
      </c>
      <c r="AD2532" s="5">
        <f t="shared" si="355"/>
        <v>1675920.4</v>
      </c>
      <c r="AE2532" s="5">
        <v>125303.36</v>
      </c>
      <c r="AF2532" s="5">
        <v>33632.660000000003</v>
      </c>
      <c r="AG2532" s="5">
        <v>11795.75</v>
      </c>
      <c r="AH2532" s="5">
        <v>3480</v>
      </c>
      <c r="AI2532" s="5">
        <v>7111.11</v>
      </c>
      <c r="AJ2532">
        <v>0</v>
      </c>
      <c r="AK2532" s="5">
        <v>0</v>
      </c>
      <c r="AL2532" s="5">
        <v>0</v>
      </c>
      <c r="AM2532" s="5">
        <v>48422.559999999998</v>
      </c>
      <c r="AN2532">
        <v>4</v>
      </c>
      <c r="AO2532">
        <v>5</v>
      </c>
      <c r="AP2532" t="str">
        <f t="shared" si="356"/>
        <v>No</v>
      </c>
      <c r="AQ2532">
        <v>3</v>
      </c>
      <c r="AR2532" s="5">
        <f t="shared" si="357"/>
        <v>1905665.84</v>
      </c>
      <c r="AS2532" s="5">
        <f t="shared" si="358"/>
        <v>568983.36</v>
      </c>
      <c r="AT2532" t="s">
        <v>59</v>
      </c>
      <c r="AU2532" t="s">
        <v>6164</v>
      </c>
      <c r="AV2532" t="s">
        <v>6165</v>
      </c>
      <c r="AW2532" t="s">
        <v>6166</v>
      </c>
      <c r="AX2532" t="s">
        <v>6167</v>
      </c>
      <c r="AY2532">
        <v>72</v>
      </c>
      <c r="AZ2532">
        <v>0</v>
      </c>
      <c r="BA2532">
        <v>0</v>
      </c>
      <c r="BB2532" t="s">
        <v>6168</v>
      </c>
      <c r="BC2532">
        <v>1</v>
      </c>
      <c r="BD2532">
        <v>0</v>
      </c>
      <c r="BE2532" t="s">
        <v>6178</v>
      </c>
      <c r="BF2532" t="s">
        <v>6170</v>
      </c>
      <c r="BG2532">
        <v>0</v>
      </c>
      <c r="BH2532" t="s">
        <v>6171</v>
      </c>
      <c r="BI2532">
        <v>30</v>
      </c>
      <c r="BJ2532" t="s">
        <v>6172</v>
      </c>
      <c r="BK2532">
        <v>0</v>
      </c>
      <c r="BL2532">
        <v>78</v>
      </c>
      <c r="BM2532" s="3">
        <f t="shared" si="359"/>
        <v>0.89743589743589747</v>
      </c>
    </row>
    <row r="2533" spans="1:65">
      <c r="A2533" t="s">
        <v>2667</v>
      </c>
      <c r="B2533" s="2">
        <v>45810</v>
      </c>
      <c r="C2533" t="s">
        <v>1632</v>
      </c>
      <c r="D2533" t="s">
        <v>2636</v>
      </c>
      <c r="E2533">
        <v>6</v>
      </c>
      <c r="F2533" t="s">
        <v>78</v>
      </c>
      <c r="G2533" t="s">
        <v>50</v>
      </c>
      <c r="H2533" t="s">
        <v>173</v>
      </c>
      <c r="I2533" t="s">
        <v>64</v>
      </c>
      <c r="J2533" t="s">
        <v>65</v>
      </c>
      <c r="K2533" t="s">
        <v>66</v>
      </c>
      <c r="L2533" t="s">
        <v>55</v>
      </c>
      <c r="M2533" t="s">
        <v>56</v>
      </c>
      <c r="N2533" t="s">
        <v>94</v>
      </c>
      <c r="O2533" t="s">
        <v>58</v>
      </c>
      <c r="P2533">
        <v>58</v>
      </c>
      <c r="Q2533">
        <v>60</v>
      </c>
      <c r="R2533">
        <v>59</v>
      </c>
      <c r="S2533">
        <v>1</v>
      </c>
      <c r="T2533">
        <f t="shared" si="351"/>
        <v>58</v>
      </c>
      <c r="U2533">
        <v>57</v>
      </c>
      <c r="V2533">
        <f t="shared" si="352"/>
        <v>1</v>
      </c>
      <c r="W2533" s="3">
        <f t="shared" si="353"/>
        <v>1.6949152542372881E-2</v>
      </c>
      <c r="X2533">
        <v>12</v>
      </c>
      <c r="Y2533" s="4">
        <v>6</v>
      </c>
      <c r="Z2533" s="4">
        <v>1.6</v>
      </c>
      <c r="AA2533" s="5">
        <v>49250.96</v>
      </c>
      <c r="AB2533" s="5">
        <f t="shared" si="354"/>
        <v>2807304.72</v>
      </c>
      <c r="AC2533" s="5">
        <v>34901.99</v>
      </c>
      <c r="AD2533" s="5">
        <f t="shared" si="355"/>
        <v>2059217.41</v>
      </c>
      <c r="AE2533" s="5">
        <v>128676.74</v>
      </c>
      <c r="AF2533" s="5">
        <v>39149.879999999997</v>
      </c>
      <c r="AG2533" s="5">
        <v>7615.55</v>
      </c>
      <c r="AH2533" s="5">
        <v>2320</v>
      </c>
      <c r="AI2533" s="5">
        <v>5120.75</v>
      </c>
      <c r="AJ2533">
        <v>0</v>
      </c>
      <c r="AK2533" s="5">
        <v>0</v>
      </c>
      <c r="AL2533" s="5">
        <v>1069.3599999999999</v>
      </c>
      <c r="AM2533" s="5">
        <v>38890.239999999998</v>
      </c>
      <c r="AN2533">
        <v>4</v>
      </c>
      <c r="AO2533">
        <v>4</v>
      </c>
      <c r="AP2533" t="str">
        <f t="shared" si="356"/>
        <v>Yes</v>
      </c>
      <c r="AQ2533">
        <v>1</v>
      </c>
      <c r="AR2533" s="5">
        <f t="shared" si="357"/>
        <v>2282059.9300000002</v>
      </c>
      <c r="AS2533" s="5">
        <f t="shared" si="358"/>
        <v>525244.79</v>
      </c>
      <c r="AT2533" t="s">
        <v>59</v>
      </c>
      <c r="AU2533" t="s">
        <v>6164</v>
      </c>
      <c r="AV2533" t="s">
        <v>6165</v>
      </c>
      <c r="AW2533" t="s">
        <v>6166</v>
      </c>
      <c r="AX2533" t="s">
        <v>6167</v>
      </c>
      <c r="AY2533">
        <v>61</v>
      </c>
      <c r="AZ2533">
        <v>0</v>
      </c>
      <c r="BA2533">
        <v>10</v>
      </c>
      <c r="BB2533" t="s">
        <v>6198</v>
      </c>
      <c r="BC2533">
        <v>0</v>
      </c>
      <c r="BD2533">
        <v>0</v>
      </c>
      <c r="BE2533" t="s">
        <v>6169</v>
      </c>
      <c r="BF2533" t="s">
        <v>6170</v>
      </c>
      <c r="BG2533">
        <v>3</v>
      </c>
      <c r="BH2533" t="s">
        <v>6209</v>
      </c>
      <c r="BI2533">
        <v>89</v>
      </c>
      <c r="BJ2533" t="s">
        <v>6193</v>
      </c>
      <c r="BK2533">
        <v>0</v>
      </c>
      <c r="BL2533">
        <v>67</v>
      </c>
      <c r="BM2533" s="3">
        <f t="shared" si="359"/>
        <v>0.88059701492537312</v>
      </c>
    </row>
    <row r="2534" spans="1:65">
      <c r="A2534" t="s">
        <v>2668</v>
      </c>
      <c r="B2534" s="2">
        <v>45810</v>
      </c>
      <c r="C2534" t="s">
        <v>1632</v>
      </c>
      <c r="D2534" t="s">
        <v>2636</v>
      </c>
      <c r="E2534">
        <v>6</v>
      </c>
      <c r="F2534" t="s">
        <v>72</v>
      </c>
      <c r="G2534" t="s">
        <v>62</v>
      </c>
      <c r="H2534" t="s">
        <v>150</v>
      </c>
      <c r="I2534" t="s">
        <v>64</v>
      </c>
      <c r="J2534" t="s">
        <v>53</v>
      </c>
      <c r="K2534" t="s">
        <v>66</v>
      </c>
      <c r="L2534" t="s">
        <v>67</v>
      </c>
      <c r="M2534" t="s">
        <v>56</v>
      </c>
      <c r="N2534" t="s">
        <v>76</v>
      </c>
      <c r="O2534" t="s">
        <v>70</v>
      </c>
      <c r="P2534">
        <v>74</v>
      </c>
      <c r="Q2534">
        <v>77</v>
      </c>
      <c r="R2534">
        <v>77</v>
      </c>
      <c r="S2534">
        <v>2</v>
      </c>
      <c r="T2534">
        <f t="shared" si="351"/>
        <v>75</v>
      </c>
      <c r="U2534">
        <v>72</v>
      </c>
      <c r="V2534">
        <f t="shared" si="352"/>
        <v>3</v>
      </c>
      <c r="W2534" s="3">
        <f t="shared" si="353"/>
        <v>2.5974025974025976E-2</v>
      </c>
      <c r="X2534">
        <v>12</v>
      </c>
      <c r="Y2534" s="4">
        <v>2.4</v>
      </c>
      <c r="Z2534" s="4">
        <v>0.8</v>
      </c>
      <c r="AA2534" s="5">
        <v>30680.67</v>
      </c>
      <c r="AB2534" s="5">
        <f t="shared" si="354"/>
        <v>2209008.2400000002</v>
      </c>
      <c r="AC2534" s="5">
        <v>23040.17</v>
      </c>
      <c r="AD2534" s="5">
        <f t="shared" si="355"/>
        <v>1774093.09</v>
      </c>
      <c r="AE2534" s="5">
        <v>127852.3</v>
      </c>
      <c r="AF2534" s="5">
        <v>32237.06</v>
      </c>
      <c r="AG2534" s="5">
        <v>8079.65</v>
      </c>
      <c r="AH2534" s="5">
        <v>1160</v>
      </c>
      <c r="AI2534" s="5">
        <v>7040</v>
      </c>
      <c r="AJ2534">
        <v>0</v>
      </c>
      <c r="AK2534" s="5">
        <v>0</v>
      </c>
      <c r="AL2534" s="5">
        <v>33908.589999999997</v>
      </c>
      <c r="AM2534" s="5">
        <v>82686.710000000006</v>
      </c>
      <c r="AN2534">
        <v>4</v>
      </c>
      <c r="AO2534">
        <v>5</v>
      </c>
      <c r="AP2534" t="str">
        <f t="shared" si="356"/>
        <v>No</v>
      </c>
      <c r="AQ2534">
        <v>2</v>
      </c>
      <c r="AR2534" s="5">
        <f t="shared" si="357"/>
        <v>2067057.4</v>
      </c>
      <c r="AS2534" s="5">
        <f t="shared" si="358"/>
        <v>141950.84</v>
      </c>
      <c r="AT2534" t="s">
        <v>59</v>
      </c>
      <c r="AU2534" t="s">
        <v>6164</v>
      </c>
      <c r="AV2534" t="s">
        <v>6165</v>
      </c>
      <c r="AW2534" t="s">
        <v>6166</v>
      </c>
      <c r="AX2534" t="s">
        <v>6184</v>
      </c>
      <c r="AY2534">
        <v>76</v>
      </c>
      <c r="AZ2534">
        <v>0</v>
      </c>
      <c r="BA2534">
        <v>21</v>
      </c>
      <c r="BB2534" t="s">
        <v>6180</v>
      </c>
      <c r="BC2534">
        <v>1</v>
      </c>
      <c r="BD2534">
        <v>0</v>
      </c>
      <c r="BE2534" t="s">
        <v>6178</v>
      </c>
      <c r="BF2534" t="s">
        <v>6170</v>
      </c>
      <c r="BG2534">
        <v>0</v>
      </c>
      <c r="BH2534" t="s">
        <v>6171</v>
      </c>
      <c r="BI2534">
        <v>37</v>
      </c>
      <c r="BJ2534" t="s">
        <v>6172</v>
      </c>
      <c r="BK2534">
        <v>0</v>
      </c>
      <c r="BL2534">
        <v>80</v>
      </c>
      <c r="BM2534" s="3">
        <f t="shared" si="359"/>
        <v>0.96250000000000002</v>
      </c>
    </row>
    <row r="2535" spans="1:65">
      <c r="A2535" t="s">
        <v>2669</v>
      </c>
      <c r="B2535" s="2">
        <v>45810</v>
      </c>
      <c r="C2535" t="s">
        <v>1632</v>
      </c>
      <c r="D2535" t="s">
        <v>2636</v>
      </c>
      <c r="E2535">
        <v>6</v>
      </c>
      <c r="F2535" t="s">
        <v>72</v>
      </c>
      <c r="G2535" t="s">
        <v>79</v>
      </c>
      <c r="H2535" t="s">
        <v>213</v>
      </c>
      <c r="I2535" t="s">
        <v>52</v>
      </c>
      <c r="J2535" t="s">
        <v>53</v>
      </c>
      <c r="K2535" t="s">
        <v>66</v>
      </c>
      <c r="L2535" t="s">
        <v>55</v>
      </c>
      <c r="M2535" t="s">
        <v>56</v>
      </c>
      <c r="N2535" t="s">
        <v>76</v>
      </c>
      <c r="O2535" t="s">
        <v>58</v>
      </c>
      <c r="P2535">
        <v>75</v>
      </c>
      <c r="Q2535">
        <v>82</v>
      </c>
      <c r="R2535">
        <v>82</v>
      </c>
      <c r="S2535">
        <v>2</v>
      </c>
      <c r="T2535">
        <f t="shared" si="351"/>
        <v>80</v>
      </c>
      <c r="U2535">
        <v>72</v>
      </c>
      <c r="V2535">
        <f t="shared" si="352"/>
        <v>8</v>
      </c>
      <c r="W2535" s="3">
        <f t="shared" si="353"/>
        <v>2.4390243902439025E-2</v>
      </c>
      <c r="X2535">
        <v>36</v>
      </c>
      <c r="Y2535" s="4">
        <v>1.8</v>
      </c>
      <c r="Z2535" s="4">
        <v>1.1000000000000001</v>
      </c>
      <c r="AA2535" s="5">
        <v>30349.11</v>
      </c>
      <c r="AB2535" s="5">
        <f t="shared" si="354"/>
        <v>2185135.92</v>
      </c>
      <c r="AC2535" s="5">
        <v>23563.8</v>
      </c>
      <c r="AD2535" s="5">
        <f t="shared" si="355"/>
        <v>1932231.6</v>
      </c>
      <c r="AE2535" s="5">
        <v>147706.44</v>
      </c>
      <c r="AF2535" s="5">
        <v>35882.449999999997</v>
      </c>
      <c r="AG2535" s="5">
        <v>11305.24</v>
      </c>
      <c r="AH2535" s="5">
        <v>1595</v>
      </c>
      <c r="AI2535" s="5">
        <v>7091.89</v>
      </c>
      <c r="AJ2535">
        <v>0</v>
      </c>
      <c r="AK2535" s="5">
        <v>0</v>
      </c>
      <c r="AL2535" s="5">
        <v>37152.18</v>
      </c>
      <c r="AM2535" s="5">
        <v>80167.91</v>
      </c>
      <c r="AN2535">
        <v>4</v>
      </c>
      <c r="AO2535">
        <v>4</v>
      </c>
      <c r="AP2535" t="str">
        <f t="shared" si="356"/>
        <v>Yes</v>
      </c>
      <c r="AQ2535">
        <v>1</v>
      </c>
      <c r="AR2535" s="5">
        <f t="shared" si="357"/>
        <v>2253132.71</v>
      </c>
      <c r="AS2535" s="5">
        <f t="shared" si="358"/>
        <v>-67996.789999999994</v>
      </c>
      <c r="AT2535" t="s">
        <v>59</v>
      </c>
      <c r="AU2535" t="s">
        <v>6164</v>
      </c>
      <c r="AV2535" t="s">
        <v>6165</v>
      </c>
      <c r="AW2535" t="s">
        <v>6166</v>
      </c>
      <c r="AX2535" t="s">
        <v>6184</v>
      </c>
      <c r="AY2535">
        <v>76</v>
      </c>
      <c r="AZ2535">
        <v>0</v>
      </c>
      <c r="BA2535">
        <v>44</v>
      </c>
      <c r="BB2535" t="s">
        <v>6180</v>
      </c>
      <c r="BC2535">
        <v>0</v>
      </c>
      <c r="BD2535">
        <v>0</v>
      </c>
      <c r="BE2535" t="s">
        <v>6169</v>
      </c>
      <c r="BF2535" t="s">
        <v>6170</v>
      </c>
      <c r="BG2535">
        <v>1</v>
      </c>
      <c r="BH2535" t="s">
        <v>6179</v>
      </c>
      <c r="BI2535">
        <v>33</v>
      </c>
      <c r="BJ2535" t="s">
        <v>6172</v>
      </c>
      <c r="BK2535">
        <v>0</v>
      </c>
      <c r="BL2535">
        <v>87</v>
      </c>
      <c r="BM2535" s="3">
        <f t="shared" si="359"/>
        <v>0.94252873563218387</v>
      </c>
    </row>
    <row r="2536" spans="1:65">
      <c r="A2536" t="s">
        <v>2670</v>
      </c>
      <c r="B2536" s="2">
        <v>45810</v>
      </c>
      <c r="C2536" t="s">
        <v>1632</v>
      </c>
      <c r="D2536" t="s">
        <v>2636</v>
      </c>
      <c r="E2536">
        <v>6</v>
      </c>
      <c r="F2536" t="s">
        <v>49</v>
      </c>
      <c r="G2536" t="s">
        <v>50</v>
      </c>
      <c r="H2536" t="s">
        <v>51</v>
      </c>
      <c r="I2536" t="s">
        <v>74</v>
      </c>
      <c r="J2536" t="s">
        <v>53</v>
      </c>
      <c r="K2536" t="s">
        <v>66</v>
      </c>
      <c r="L2536" t="s">
        <v>67</v>
      </c>
      <c r="M2536" t="s">
        <v>68</v>
      </c>
      <c r="N2536" t="s">
        <v>69</v>
      </c>
      <c r="O2536" t="s">
        <v>82</v>
      </c>
      <c r="P2536">
        <v>83</v>
      </c>
      <c r="Q2536">
        <v>84</v>
      </c>
      <c r="R2536">
        <v>81</v>
      </c>
      <c r="S2536">
        <v>7</v>
      </c>
      <c r="T2536">
        <f t="shared" si="351"/>
        <v>74</v>
      </c>
      <c r="U2536">
        <v>74</v>
      </c>
      <c r="V2536">
        <f t="shared" si="352"/>
        <v>0</v>
      </c>
      <c r="W2536" s="3">
        <f t="shared" si="353"/>
        <v>8.6419753086419748E-2</v>
      </c>
      <c r="X2536">
        <v>33</v>
      </c>
      <c r="Y2536" s="4">
        <v>2.2000000000000002</v>
      </c>
      <c r="Z2536" s="4">
        <v>0.9</v>
      </c>
      <c r="AA2536" s="5">
        <v>30646.12</v>
      </c>
      <c r="AB2536" s="5">
        <f t="shared" si="354"/>
        <v>2267812.88</v>
      </c>
      <c r="AC2536" s="5">
        <v>22024.93</v>
      </c>
      <c r="AD2536" s="5">
        <f t="shared" si="355"/>
        <v>1784019.33</v>
      </c>
      <c r="AE2536" s="5">
        <v>137710.95000000001</v>
      </c>
      <c r="AF2536" s="5">
        <v>37360.129999999997</v>
      </c>
      <c r="AG2536" s="5">
        <v>35027.32</v>
      </c>
      <c r="AH2536" s="5">
        <v>1305</v>
      </c>
      <c r="AI2536" s="5">
        <v>65323.4</v>
      </c>
      <c r="AJ2536">
        <v>2</v>
      </c>
      <c r="AK2536" s="5">
        <v>16776.439999999999</v>
      </c>
      <c r="AL2536" s="5">
        <v>0</v>
      </c>
      <c r="AM2536" s="5">
        <v>48263.01</v>
      </c>
      <c r="AN2536">
        <v>4</v>
      </c>
      <c r="AO2536">
        <v>3</v>
      </c>
      <c r="AP2536" t="str">
        <f t="shared" si="356"/>
        <v>Yes</v>
      </c>
      <c r="AQ2536">
        <v>2</v>
      </c>
      <c r="AR2536" s="5">
        <f t="shared" si="357"/>
        <v>2125785.58</v>
      </c>
      <c r="AS2536" s="5">
        <f t="shared" si="358"/>
        <v>142027.29999999999</v>
      </c>
      <c r="AT2536" t="s">
        <v>1641</v>
      </c>
      <c r="AU2536" t="s">
        <v>6173</v>
      </c>
      <c r="AV2536" t="s">
        <v>6174</v>
      </c>
      <c r="AW2536" t="s">
        <v>6175</v>
      </c>
      <c r="AX2536" t="s">
        <v>6167</v>
      </c>
      <c r="AY2536">
        <v>83</v>
      </c>
      <c r="AZ2536">
        <v>0</v>
      </c>
      <c r="BA2536">
        <v>0</v>
      </c>
      <c r="BB2536" t="s">
        <v>6168</v>
      </c>
      <c r="BC2536">
        <v>0</v>
      </c>
      <c r="BD2536">
        <v>0</v>
      </c>
      <c r="BE2536" t="s">
        <v>6169</v>
      </c>
      <c r="BF2536" t="s">
        <v>6212</v>
      </c>
      <c r="BG2536">
        <v>1</v>
      </c>
      <c r="BH2536" t="s">
        <v>6179</v>
      </c>
      <c r="BI2536">
        <v>46</v>
      </c>
      <c r="BJ2536" t="s">
        <v>6172</v>
      </c>
      <c r="BK2536">
        <v>0</v>
      </c>
      <c r="BL2536">
        <v>88</v>
      </c>
      <c r="BM2536" s="3">
        <f t="shared" si="359"/>
        <v>0.92045454545454541</v>
      </c>
    </row>
    <row r="2537" spans="1:65">
      <c r="A2537" t="s">
        <v>2671</v>
      </c>
      <c r="B2537" s="2">
        <v>45810</v>
      </c>
      <c r="C2537" t="s">
        <v>1632</v>
      </c>
      <c r="D2537" t="s">
        <v>2636</v>
      </c>
      <c r="E2537">
        <v>6</v>
      </c>
      <c r="F2537" t="s">
        <v>78</v>
      </c>
      <c r="G2537" t="s">
        <v>79</v>
      </c>
      <c r="H2537" t="s">
        <v>113</v>
      </c>
      <c r="I2537" t="s">
        <v>52</v>
      </c>
      <c r="J2537" t="s">
        <v>81</v>
      </c>
      <c r="K2537" t="s">
        <v>75</v>
      </c>
      <c r="L2537" t="s">
        <v>87</v>
      </c>
      <c r="M2537" t="s">
        <v>56</v>
      </c>
      <c r="N2537" t="s">
        <v>94</v>
      </c>
      <c r="O2537" t="s">
        <v>120</v>
      </c>
      <c r="P2537">
        <v>39</v>
      </c>
      <c r="Q2537">
        <v>41</v>
      </c>
      <c r="R2537">
        <v>40</v>
      </c>
      <c r="S2537">
        <v>1</v>
      </c>
      <c r="T2537">
        <f t="shared" si="351"/>
        <v>39</v>
      </c>
      <c r="U2537">
        <v>38</v>
      </c>
      <c r="V2537">
        <f t="shared" si="352"/>
        <v>1</v>
      </c>
      <c r="W2537" s="3">
        <f t="shared" si="353"/>
        <v>2.5000000000000001E-2</v>
      </c>
      <c r="X2537">
        <v>27</v>
      </c>
      <c r="Y2537" s="4">
        <v>3.4</v>
      </c>
      <c r="Z2537" s="4">
        <v>1.1000000000000001</v>
      </c>
      <c r="AA2537" s="5">
        <v>77655.490000000005</v>
      </c>
      <c r="AB2537" s="5">
        <f t="shared" si="354"/>
        <v>2950908.62</v>
      </c>
      <c r="AC2537" s="5">
        <v>54588.25</v>
      </c>
      <c r="AD2537" s="5">
        <f t="shared" si="355"/>
        <v>2183530</v>
      </c>
      <c r="AE2537" s="5">
        <v>125908.67</v>
      </c>
      <c r="AF2537" s="5">
        <v>37033.199999999997</v>
      </c>
      <c r="AG2537" s="5">
        <v>9121.6200000000008</v>
      </c>
      <c r="AH2537" s="5">
        <v>1595</v>
      </c>
      <c r="AI2537" s="5">
        <v>7555.56</v>
      </c>
      <c r="AJ2537">
        <v>0</v>
      </c>
      <c r="AK2537" s="5">
        <v>0</v>
      </c>
      <c r="AL2537" s="5">
        <v>1737.61</v>
      </c>
      <c r="AM2537" s="5">
        <v>25446.82</v>
      </c>
      <c r="AN2537">
        <v>4</v>
      </c>
      <c r="AO2537">
        <v>4</v>
      </c>
      <c r="AP2537" t="str">
        <f t="shared" si="356"/>
        <v>Yes</v>
      </c>
      <c r="AQ2537">
        <v>1</v>
      </c>
      <c r="AR2537" s="5">
        <f t="shared" si="357"/>
        <v>2391928.48</v>
      </c>
      <c r="AS2537" s="5">
        <f t="shared" si="358"/>
        <v>558980.14</v>
      </c>
      <c r="AT2537" t="s">
        <v>59</v>
      </c>
      <c r="AU2537" t="s">
        <v>6164</v>
      </c>
      <c r="AV2537" t="s">
        <v>6165</v>
      </c>
      <c r="AW2537" t="s">
        <v>6166</v>
      </c>
      <c r="AX2537" t="s">
        <v>6167</v>
      </c>
      <c r="AY2537">
        <v>41</v>
      </c>
      <c r="AZ2537">
        <v>0</v>
      </c>
      <c r="BA2537">
        <v>15</v>
      </c>
      <c r="BB2537" t="s">
        <v>6191</v>
      </c>
      <c r="BC2537">
        <v>0</v>
      </c>
      <c r="BD2537">
        <v>0</v>
      </c>
      <c r="BE2537" t="s">
        <v>6169</v>
      </c>
      <c r="BF2537" t="s">
        <v>6170</v>
      </c>
      <c r="BG2537">
        <v>0</v>
      </c>
      <c r="BH2537" t="s">
        <v>6171</v>
      </c>
      <c r="BI2537">
        <v>36</v>
      </c>
      <c r="BJ2537" t="s">
        <v>6172</v>
      </c>
      <c r="BK2537">
        <v>0</v>
      </c>
      <c r="BL2537">
        <v>48</v>
      </c>
      <c r="BM2537" s="3">
        <f t="shared" si="359"/>
        <v>0.83333333333333337</v>
      </c>
    </row>
    <row r="2538" spans="1:65">
      <c r="A2538" t="s">
        <v>2672</v>
      </c>
      <c r="B2538" s="2">
        <v>45810</v>
      </c>
      <c r="C2538" t="s">
        <v>1632</v>
      </c>
      <c r="D2538" t="s">
        <v>2636</v>
      </c>
      <c r="E2538">
        <v>6</v>
      </c>
      <c r="F2538" t="s">
        <v>78</v>
      </c>
      <c r="G2538" t="s">
        <v>62</v>
      </c>
      <c r="H2538" t="s">
        <v>153</v>
      </c>
      <c r="I2538" t="s">
        <v>52</v>
      </c>
      <c r="J2538" t="s">
        <v>81</v>
      </c>
      <c r="K2538" t="s">
        <v>75</v>
      </c>
      <c r="L2538" t="s">
        <v>67</v>
      </c>
      <c r="M2538" t="s">
        <v>68</v>
      </c>
      <c r="N2538" t="s">
        <v>94</v>
      </c>
      <c r="O2538" t="s">
        <v>82</v>
      </c>
      <c r="P2538">
        <v>34</v>
      </c>
      <c r="Q2538">
        <v>35</v>
      </c>
      <c r="R2538">
        <v>34</v>
      </c>
      <c r="S2538">
        <v>3</v>
      </c>
      <c r="T2538">
        <f t="shared" si="351"/>
        <v>31</v>
      </c>
      <c r="U2538">
        <v>31</v>
      </c>
      <c r="V2538">
        <f t="shared" si="352"/>
        <v>0</v>
      </c>
      <c r="W2538" s="3">
        <f t="shared" si="353"/>
        <v>8.8235294117647065E-2</v>
      </c>
      <c r="X2538">
        <v>51</v>
      </c>
      <c r="Y2538" s="4">
        <v>4.2</v>
      </c>
      <c r="Z2538" s="4">
        <v>1.5</v>
      </c>
      <c r="AA2538" s="5">
        <v>77674</v>
      </c>
      <c r="AB2538" s="5">
        <f t="shared" si="354"/>
        <v>2407894</v>
      </c>
      <c r="AC2538" s="5">
        <v>49693.35</v>
      </c>
      <c r="AD2538" s="5">
        <f t="shared" si="355"/>
        <v>1689573.9</v>
      </c>
      <c r="AE2538" s="5">
        <v>108846.2</v>
      </c>
      <c r="AF2538" s="5">
        <v>33937.26</v>
      </c>
      <c r="AG2538" s="5">
        <v>36844.06</v>
      </c>
      <c r="AH2538" s="5">
        <v>2175</v>
      </c>
      <c r="AI2538" s="5">
        <v>64324.76</v>
      </c>
      <c r="AJ2538">
        <v>1</v>
      </c>
      <c r="AK2538" s="5">
        <v>21808.3</v>
      </c>
      <c r="AL2538" s="5">
        <v>0</v>
      </c>
      <c r="AM2538" s="5">
        <v>24217.86</v>
      </c>
      <c r="AN2538">
        <v>4</v>
      </c>
      <c r="AO2538">
        <v>6</v>
      </c>
      <c r="AP2538" t="str">
        <f t="shared" si="356"/>
        <v>No</v>
      </c>
      <c r="AQ2538">
        <v>3</v>
      </c>
      <c r="AR2538" s="5">
        <f t="shared" si="357"/>
        <v>1981727.34</v>
      </c>
      <c r="AS2538" s="5">
        <f t="shared" si="358"/>
        <v>426166.66</v>
      </c>
      <c r="AT2538" t="s">
        <v>1641</v>
      </c>
      <c r="AU2538" t="s">
        <v>6173</v>
      </c>
      <c r="AV2538" t="s">
        <v>6174</v>
      </c>
      <c r="AW2538" t="s">
        <v>6175</v>
      </c>
      <c r="AX2538" t="s">
        <v>6202</v>
      </c>
      <c r="AY2538">
        <v>39</v>
      </c>
      <c r="AZ2538">
        <v>4</v>
      </c>
      <c r="BA2538">
        <v>0</v>
      </c>
      <c r="BB2538" t="s">
        <v>6168</v>
      </c>
      <c r="BC2538">
        <v>2</v>
      </c>
      <c r="BD2538">
        <v>0</v>
      </c>
      <c r="BE2538" t="s">
        <v>6178</v>
      </c>
      <c r="BF2538" t="s">
        <v>6210</v>
      </c>
      <c r="BG2538">
        <v>3</v>
      </c>
      <c r="BH2538" t="s">
        <v>6206</v>
      </c>
      <c r="BI2538">
        <v>57</v>
      </c>
      <c r="BJ2538" t="s">
        <v>6193</v>
      </c>
      <c r="BK2538">
        <v>0</v>
      </c>
      <c r="BL2538">
        <v>50</v>
      </c>
      <c r="BM2538" s="3">
        <f t="shared" si="359"/>
        <v>0.68</v>
      </c>
    </row>
    <row r="2539" spans="1:65">
      <c r="A2539" t="s">
        <v>2673</v>
      </c>
      <c r="B2539" s="2">
        <v>45810</v>
      </c>
      <c r="C2539" t="s">
        <v>1632</v>
      </c>
      <c r="D2539" t="s">
        <v>2636</v>
      </c>
      <c r="E2539">
        <v>6</v>
      </c>
      <c r="F2539" t="s">
        <v>61</v>
      </c>
      <c r="G2539" t="s">
        <v>79</v>
      </c>
      <c r="H2539" t="s">
        <v>100</v>
      </c>
      <c r="I2539" t="s">
        <v>52</v>
      </c>
      <c r="J2539" t="s">
        <v>53</v>
      </c>
      <c r="K2539" t="s">
        <v>66</v>
      </c>
      <c r="L2539" t="s">
        <v>55</v>
      </c>
      <c r="M2539" t="s">
        <v>68</v>
      </c>
      <c r="N2539" t="s">
        <v>94</v>
      </c>
      <c r="O2539" t="s">
        <v>82</v>
      </c>
      <c r="P2539">
        <v>71</v>
      </c>
      <c r="Q2539">
        <v>74</v>
      </c>
      <c r="R2539">
        <v>73</v>
      </c>
      <c r="S2539">
        <v>3</v>
      </c>
      <c r="T2539">
        <f t="shared" si="351"/>
        <v>70</v>
      </c>
      <c r="U2539">
        <v>68</v>
      </c>
      <c r="V2539">
        <f t="shared" si="352"/>
        <v>2</v>
      </c>
      <c r="W2539" s="3">
        <f t="shared" si="353"/>
        <v>4.1095890410958902E-2</v>
      </c>
      <c r="X2539">
        <v>26</v>
      </c>
      <c r="Y2539" s="4">
        <v>1.1000000000000001</v>
      </c>
      <c r="Z2539" s="4">
        <v>1.2</v>
      </c>
      <c r="AA2539" s="5">
        <v>30321.200000000001</v>
      </c>
      <c r="AB2539" s="5">
        <f t="shared" si="354"/>
        <v>2061841.6</v>
      </c>
      <c r="AC2539" s="5">
        <v>22619.83</v>
      </c>
      <c r="AD2539" s="5">
        <f t="shared" si="355"/>
        <v>1651247.59</v>
      </c>
      <c r="AE2539" s="5">
        <v>131290.82999999999</v>
      </c>
      <c r="AF2539" s="5">
        <v>31743.09</v>
      </c>
      <c r="AG2539" s="5">
        <v>9766.33</v>
      </c>
      <c r="AH2539" s="5">
        <v>1740</v>
      </c>
      <c r="AI2539" s="5">
        <v>10618.18</v>
      </c>
      <c r="AJ2539">
        <v>1</v>
      </c>
      <c r="AK2539" s="5">
        <v>8570.33</v>
      </c>
      <c r="AL2539" s="5">
        <v>33191.65</v>
      </c>
      <c r="AM2539" s="5">
        <v>82088.41</v>
      </c>
      <c r="AN2539">
        <v>4</v>
      </c>
      <c r="AO2539">
        <v>5</v>
      </c>
      <c r="AP2539" t="str">
        <f t="shared" si="356"/>
        <v>No</v>
      </c>
      <c r="AQ2539">
        <v>4</v>
      </c>
      <c r="AR2539" s="5">
        <f t="shared" si="357"/>
        <v>1960256.41</v>
      </c>
      <c r="AS2539" s="5">
        <f t="shared" si="358"/>
        <v>101585.19</v>
      </c>
      <c r="AT2539" t="s">
        <v>116</v>
      </c>
      <c r="AU2539" t="s">
        <v>6189</v>
      </c>
      <c r="AV2539" t="s">
        <v>6190</v>
      </c>
      <c r="AW2539" t="s">
        <v>6183</v>
      </c>
      <c r="AX2539" t="s">
        <v>6167</v>
      </c>
      <c r="AY2539">
        <v>73</v>
      </c>
      <c r="AZ2539">
        <v>0</v>
      </c>
      <c r="BA2539">
        <v>19</v>
      </c>
      <c r="BB2539" t="s">
        <v>6198</v>
      </c>
      <c r="BC2539">
        <v>0</v>
      </c>
      <c r="BD2539">
        <v>1</v>
      </c>
      <c r="BE2539" t="s">
        <v>6188</v>
      </c>
      <c r="BF2539" t="s">
        <v>6176</v>
      </c>
      <c r="BG2539">
        <v>1</v>
      </c>
      <c r="BH2539" t="s">
        <v>6179</v>
      </c>
      <c r="BI2539">
        <v>35</v>
      </c>
      <c r="BJ2539" t="s">
        <v>6172</v>
      </c>
      <c r="BK2539">
        <v>0</v>
      </c>
      <c r="BL2539">
        <v>77</v>
      </c>
      <c r="BM2539" s="3">
        <f t="shared" si="359"/>
        <v>0.94805194805194803</v>
      </c>
    </row>
    <row r="2540" spans="1:65">
      <c r="A2540" t="s">
        <v>2674</v>
      </c>
      <c r="B2540" s="2">
        <v>45810</v>
      </c>
      <c r="C2540" t="s">
        <v>1632</v>
      </c>
      <c r="D2540" t="s">
        <v>2636</v>
      </c>
      <c r="E2540">
        <v>6</v>
      </c>
      <c r="F2540" t="s">
        <v>61</v>
      </c>
      <c r="G2540" t="s">
        <v>62</v>
      </c>
      <c r="H2540" t="s">
        <v>115</v>
      </c>
      <c r="I2540" t="s">
        <v>64</v>
      </c>
      <c r="J2540" t="s">
        <v>81</v>
      </c>
      <c r="K2540" t="s">
        <v>66</v>
      </c>
      <c r="L2540" t="s">
        <v>87</v>
      </c>
      <c r="M2540" t="s">
        <v>56</v>
      </c>
      <c r="N2540" t="s">
        <v>94</v>
      </c>
      <c r="O2540" t="s">
        <v>70</v>
      </c>
      <c r="P2540">
        <v>41</v>
      </c>
      <c r="Q2540">
        <v>43</v>
      </c>
      <c r="R2540">
        <v>43</v>
      </c>
      <c r="S2540">
        <v>1</v>
      </c>
      <c r="T2540">
        <f t="shared" si="351"/>
        <v>42</v>
      </c>
      <c r="U2540">
        <v>41</v>
      </c>
      <c r="V2540">
        <f t="shared" si="352"/>
        <v>1</v>
      </c>
      <c r="W2540" s="3">
        <f t="shared" si="353"/>
        <v>2.3255813953488372E-2</v>
      </c>
      <c r="X2540">
        <v>12</v>
      </c>
      <c r="Y2540" s="4">
        <v>9.6</v>
      </c>
      <c r="Z2540" s="4">
        <v>2</v>
      </c>
      <c r="AA2540" s="5">
        <v>72634.259999999995</v>
      </c>
      <c r="AB2540" s="5">
        <f t="shared" si="354"/>
        <v>2978004.66</v>
      </c>
      <c r="AC2540" s="5">
        <v>54775.71</v>
      </c>
      <c r="AD2540" s="5">
        <f t="shared" si="355"/>
        <v>2355355.5299999998</v>
      </c>
      <c r="AE2540" s="5">
        <v>125069.98</v>
      </c>
      <c r="AF2540" s="5">
        <v>35817.839999999997</v>
      </c>
      <c r="AG2540" s="5">
        <v>8048.88</v>
      </c>
      <c r="AH2540" s="5">
        <v>2900</v>
      </c>
      <c r="AI2540" s="5">
        <v>7497.44</v>
      </c>
      <c r="AJ2540">
        <v>0</v>
      </c>
      <c r="AK2540" s="5">
        <v>0</v>
      </c>
      <c r="AL2540" s="5">
        <v>1673.19</v>
      </c>
      <c r="AM2540" s="5">
        <v>28169.77</v>
      </c>
      <c r="AN2540">
        <v>4</v>
      </c>
      <c r="AO2540">
        <v>4</v>
      </c>
      <c r="AP2540" t="str">
        <f t="shared" si="356"/>
        <v>Yes</v>
      </c>
      <c r="AQ2540">
        <v>0</v>
      </c>
      <c r="AR2540" s="5">
        <f t="shared" si="357"/>
        <v>2564532.63</v>
      </c>
      <c r="AS2540" s="5">
        <f t="shared" si="358"/>
        <v>413472.03</v>
      </c>
      <c r="AT2540" t="s">
        <v>59</v>
      </c>
      <c r="AU2540" t="s">
        <v>6164</v>
      </c>
      <c r="AV2540" t="s">
        <v>6165</v>
      </c>
      <c r="AW2540" t="s">
        <v>6166</v>
      </c>
      <c r="AX2540" t="s">
        <v>6177</v>
      </c>
      <c r="AY2540">
        <v>43</v>
      </c>
      <c r="AZ2540">
        <v>0</v>
      </c>
      <c r="BA2540">
        <v>10</v>
      </c>
      <c r="BB2540" t="s">
        <v>6180</v>
      </c>
      <c r="BC2540">
        <v>0</v>
      </c>
      <c r="BD2540">
        <v>0</v>
      </c>
      <c r="BE2540" t="s">
        <v>6169</v>
      </c>
      <c r="BF2540" t="s">
        <v>6170</v>
      </c>
      <c r="BG2540">
        <v>0</v>
      </c>
      <c r="BH2540" t="s">
        <v>6171</v>
      </c>
      <c r="BI2540">
        <v>28</v>
      </c>
      <c r="BJ2540" t="s">
        <v>6172</v>
      </c>
      <c r="BK2540">
        <v>0</v>
      </c>
      <c r="BL2540">
        <v>51</v>
      </c>
      <c r="BM2540" s="3">
        <f t="shared" si="359"/>
        <v>0.84313725490196079</v>
      </c>
    </row>
    <row r="2541" spans="1:65">
      <c r="A2541" t="s">
        <v>2675</v>
      </c>
      <c r="B2541" s="2">
        <v>45810</v>
      </c>
      <c r="C2541" t="s">
        <v>1632</v>
      </c>
      <c r="D2541" t="s">
        <v>2636</v>
      </c>
      <c r="E2541">
        <v>6</v>
      </c>
      <c r="F2541" t="s">
        <v>61</v>
      </c>
      <c r="G2541" t="s">
        <v>50</v>
      </c>
      <c r="H2541" t="s">
        <v>157</v>
      </c>
      <c r="I2541" t="s">
        <v>52</v>
      </c>
      <c r="J2541" t="s">
        <v>53</v>
      </c>
      <c r="K2541" t="s">
        <v>75</v>
      </c>
      <c r="L2541" t="s">
        <v>87</v>
      </c>
      <c r="M2541" t="s">
        <v>56</v>
      </c>
      <c r="N2541" t="s">
        <v>109</v>
      </c>
      <c r="O2541" t="s">
        <v>58</v>
      </c>
      <c r="P2541">
        <v>69</v>
      </c>
      <c r="Q2541">
        <v>72</v>
      </c>
      <c r="R2541">
        <v>72</v>
      </c>
      <c r="S2541">
        <v>1</v>
      </c>
      <c r="T2541">
        <f t="shared" si="351"/>
        <v>71</v>
      </c>
      <c r="U2541">
        <v>67</v>
      </c>
      <c r="V2541">
        <f t="shared" si="352"/>
        <v>4</v>
      </c>
      <c r="W2541" s="3">
        <f t="shared" si="353"/>
        <v>1.3888888888888888E-2</v>
      </c>
      <c r="X2541">
        <v>34</v>
      </c>
      <c r="Y2541" s="4">
        <v>6</v>
      </c>
      <c r="Z2541" s="4">
        <v>1.5</v>
      </c>
      <c r="AA2541" s="5">
        <v>35586.71</v>
      </c>
      <c r="AB2541" s="5">
        <f t="shared" si="354"/>
        <v>2384309.5699999998</v>
      </c>
      <c r="AC2541" s="5">
        <v>24295.1</v>
      </c>
      <c r="AD2541" s="5">
        <f t="shared" si="355"/>
        <v>1749247.2</v>
      </c>
      <c r="AE2541" s="5">
        <v>127201.39</v>
      </c>
      <c r="AF2541" s="5">
        <v>32691.119999999999</v>
      </c>
      <c r="AG2541" s="5">
        <v>10153.85</v>
      </c>
      <c r="AH2541" s="5">
        <v>2175</v>
      </c>
      <c r="AI2541" s="5">
        <v>3544.62</v>
      </c>
      <c r="AJ2541">
        <v>0</v>
      </c>
      <c r="AK2541" s="5">
        <v>0</v>
      </c>
      <c r="AL2541" s="5">
        <v>2919.91</v>
      </c>
      <c r="AM2541" s="5">
        <v>92819.58</v>
      </c>
      <c r="AN2541">
        <v>8</v>
      </c>
      <c r="AO2541">
        <v>6</v>
      </c>
      <c r="AP2541" t="str">
        <f t="shared" si="356"/>
        <v>Yes</v>
      </c>
      <c r="AQ2541">
        <v>0</v>
      </c>
      <c r="AR2541" s="5">
        <f t="shared" si="357"/>
        <v>2020752.67</v>
      </c>
      <c r="AS2541" s="5">
        <f t="shared" si="358"/>
        <v>363556.9</v>
      </c>
      <c r="AT2541" t="s">
        <v>59</v>
      </c>
      <c r="AU2541" t="s">
        <v>6164</v>
      </c>
      <c r="AV2541" t="s">
        <v>6165</v>
      </c>
      <c r="AW2541" t="s">
        <v>6166</v>
      </c>
      <c r="AX2541" t="s">
        <v>6184</v>
      </c>
      <c r="AY2541">
        <v>72</v>
      </c>
      <c r="AZ2541">
        <v>0</v>
      </c>
      <c r="BA2541">
        <v>30</v>
      </c>
      <c r="BB2541" t="s">
        <v>6180</v>
      </c>
      <c r="BC2541">
        <v>0</v>
      </c>
      <c r="BD2541">
        <v>0</v>
      </c>
      <c r="BE2541" t="s">
        <v>6169</v>
      </c>
      <c r="BF2541" t="s">
        <v>6170</v>
      </c>
      <c r="BG2541">
        <v>0</v>
      </c>
      <c r="BH2541" t="s">
        <v>6171</v>
      </c>
      <c r="BI2541">
        <v>44</v>
      </c>
      <c r="BJ2541" t="s">
        <v>6172</v>
      </c>
      <c r="BK2541">
        <v>0</v>
      </c>
      <c r="BL2541">
        <v>75</v>
      </c>
      <c r="BM2541" s="3">
        <f t="shared" si="359"/>
        <v>0.96</v>
      </c>
    </row>
    <row r="2542" spans="1:65">
      <c r="A2542" t="s">
        <v>2676</v>
      </c>
      <c r="B2542" s="2">
        <v>45811</v>
      </c>
      <c r="C2542" t="s">
        <v>1632</v>
      </c>
      <c r="D2542" t="s">
        <v>2636</v>
      </c>
      <c r="E2542">
        <v>6</v>
      </c>
      <c r="F2542" t="s">
        <v>49</v>
      </c>
      <c r="G2542" t="s">
        <v>79</v>
      </c>
      <c r="H2542" t="s">
        <v>111</v>
      </c>
      <c r="I2542" t="s">
        <v>52</v>
      </c>
      <c r="J2542" t="s">
        <v>81</v>
      </c>
      <c r="K2542" t="s">
        <v>66</v>
      </c>
      <c r="L2542" t="s">
        <v>55</v>
      </c>
      <c r="M2542" t="s">
        <v>68</v>
      </c>
      <c r="N2542" t="s">
        <v>76</v>
      </c>
      <c r="O2542" t="s">
        <v>70</v>
      </c>
      <c r="P2542">
        <v>48</v>
      </c>
      <c r="Q2542">
        <v>49</v>
      </c>
      <c r="R2542">
        <v>49</v>
      </c>
      <c r="S2542">
        <v>2</v>
      </c>
      <c r="T2542">
        <f t="shared" si="351"/>
        <v>47</v>
      </c>
      <c r="U2542">
        <v>47</v>
      </c>
      <c r="V2542">
        <f t="shared" si="352"/>
        <v>0</v>
      </c>
      <c r="W2542" s="3">
        <f t="shared" si="353"/>
        <v>4.0816326530612242E-2</v>
      </c>
      <c r="X2542">
        <v>26</v>
      </c>
      <c r="Y2542" s="4">
        <v>0</v>
      </c>
      <c r="Z2542" s="4">
        <v>1.1000000000000001</v>
      </c>
      <c r="AA2542" s="5">
        <v>73309.210000000006</v>
      </c>
      <c r="AB2542" s="5">
        <f t="shared" si="354"/>
        <v>3445532.87</v>
      </c>
      <c r="AC2542" s="5">
        <v>50979.19</v>
      </c>
      <c r="AD2542" s="5">
        <f t="shared" si="355"/>
        <v>2497980.31</v>
      </c>
      <c r="AE2542" s="5">
        <v>156741.72</v>
      </c>
      <c r="AF2542" s="5">
        <v>44356.49</v>
      </c>
      <c r="AG2542" s="5">
        <v>8724.74</v>
      </c>
      <c r="AH2542" s="5">
        <v>1595</v>
      </c>
      <c r="AI2542" s="5">
        <v>15145.45</v>
      </c>
      <c r="AJ2542">
        <v>1</v>
      </c>
      <c r="AK2542" s="5">
        <v>22363.15</v>
      </c>
      <c r="AL2542" s="5">
        <v>0</v>
      </c>
      <c r="AM2542" s="5">
        <v>30645.94</v>
      </c>
      <c r="AN2542">
        <v>4</v>
      </c>
      <c r="AO2542">
        <v>2</v>
      </c>
      <c r="AP2542" t="str">
        <f t="shared" si="356"/>
        <v>Yes</v>
      </c>
      <c r="AQ2542">
        <v>1</v>
      </c>
      <c r="AR2542" s="5">
        <f t="shared" si="357"/>
        <v>2777552.8</v>
      </c>
      <c r="AS2542" s="5">
        <f t="shared" si="358"/>
        <v>667980.06999999995</v>
      </c>
      <c r="AT2542" t="s">
        <v>116</v>
      </c>
      <c r="AU2542" t="s">
        <v>6181</v>
      </c>
      <c r="AV2542" t="s">
        <v>6182</v>
      </c>
      <c r="AW2542" t="s">
        <v>6183</v>
      </c>
      <c r="AX2542" t="s">
        <v>6184</v>
      </c>
      <c r="AY2542">
        <v>48</v>
      </c>
      <c r="AZ2542">
        <v>0</v>
      </c>
      <c r="BA2542">
        <v>0</v>
      </c>
      <c r="BB2542" t="s">
        <v>6168</v>
      </c>
      <c r="BC2542">
        <v>0</v>
      </c>
      <c r="BD2542">
        <v>0</v>
      </c>
      <c r="BE2542" t="s">
        <v>6169</v>
      </c>
      <c r="BF2542" t="s">
        <v>6176</v>
      </c>
      <c r="BG2542">
        <v>0</v>
      </c>
      <c r="BH2542" t="s">
        <v>6171</v>
      </c>
      <c r="BI2542">
        <v>21</v>
      </c>
      <c r="BJ2542" t="s">
        <v>6172</v>
      </c>
      <c r="BK2542">
        <v>0</v>
      </c>
      <c r="BL2542">
        <v>57</v>
      </c>
      <c r="BM2542" s="3">
        <f t="shared" si="359"/>
        <v>0.85964912280701755</v>
      </c>
    </row>
    <row r="2543" spans="1:65">
      <c r="A2543" t="s">
        <v>2677</v>
      </c>
      <c r="B2543" s="2">
        <v>45811</v>
      </c>
      <c r="C2543" t="s">
        <v>1632</v>
      </c>
      <c r="D2543" t="s">
        <v>2636</v>
      </c>
      <c r="E2543">
        <v>6</v>
      </c>
      <c r="F2543" t="s">
        <v>49</v>
      </c>
      <c r="G2543" t="s">
        <v>79</v>
      </c>
      <c r="H2543" t="s">
        <v>262</v>
      </c>
      <c r="I2543" t="s">
        <v>74</v>
      </c>
      <c r="J2543" t="s">
        <v>53</v>
      </c>
      <c r="K2543" t="s">
        <v>66</v>
      </c>
      <c r="L2543" t="s">
        <v>67</v>
      </c>
      <c r="M2543" t="s">
        <v>56</v>
      </c>
      <c r="N2543" t="s">
        <v>76</v>
      </c>
      <c r="O2543" t="s">
        <v>58</v>
      </c>
      <c r="P2543">
        <v>90</v>
      </c>
      <c r="Q2543">
        <v>93</v>
      </c>
      <c r="R2543">
        <v>87</v>
      </c>
      <c r="S2543">
        <v>3</v>
      </c>
      <c r="T2543">
        <f t="shared" si="351"/>
        <v>84</v>
      </c>
      <c r="U2543">
        <v>84</v>
      </c>
      <c r="V2543">
        <f t="shared" si="352"/>
        <v>0</v>
      </c>
      <c r="W2543" s="3">
        <f t="shared" si="353"/>
        <v>3.4482758620689655E-2</v>
      </c>
      <c r="X2543">
        <v>25</v>
      </c>
      <c r="Y2543" s="4">
        <v>2.5</v>
      </c>
      <c r="Z2543" s="4">
        <v>0.9</v>
      </c>
      <c r="AA2543" s="5">
        <v>30402.3</v>
      </c>
      <c r="AB2543" s="5">
        <f t="shared" si="354"/>
        <v>2553793.2000000002</v>
      </c>
      <c r="AC2543" s="5">
        <v>22881.08</v>
      </c>
      <c r="AD2543" s="5">
        <f t="shared" si="355"/>
        <v>1990653.96</v>
      </c>
      <c r="AE2543" s="5">
        <v>149804.93</v>
      </c>
      <c r="AF2543" s="5">
        <v>40087.89</v>
      </c>
      <c r="AG2543" s="5">
        <v>9308.57</v>
      </c>
      <c r="AH2543" s="5">
        <v>1305</v>
      </c>
      <c r="AI2543" s="5">
        <v>10572.15</v>
      </c>
      <c r="AJ2543">
        <v>0</v>
      </c>
      <c r="AK2543" s="5">
        <v>0</v>
      </c>
      <c r="AL2543" s="5">
        <v>31740.84</v>
      </c>
      <c r="AM2543" s="5">
        <v>87455.13</v>
      </c>
      <c r="AN2543">
        <v>4</v>
      </c>
      <c r="AO2543">
        <v>4</v>
      </c>
      <c r="AP2543" t="str">
        <f t="shared" si="356"/>
        <v>Yes</v>
      </c>
      <c r="AQ2543">
        <v>0</v>
      </c>
      <c r="AR2543" s="5">
        <f t="shared" si="357"/>
        <v>2320928.4700000002</v>
      </c>
      <c r="AS2543" s="5">
        <f t="shared" si="358"/>
        <v>232864.73</v>
      </c>
      <c r="AT2543" t="s">
        <v>116</v>
      </c>
      <c r="AU2543" t="s">
        <v>6164</v>
      </c>
      <c r="AV2543" t="s">
        <v>6165</v>
      </c>
      <c r="AW2543" t="s">
        <v>6166</v>
      </c>
      <c r="AX2543" t="s">
        <v>6167</v>
      </c>
      <c r="AY2543">
        <v>91</v>
      </c>
      <c r="AZ2543">
        <v>0</v>
      </c>
      <c r="BA2543">
        <v>0</v>
      </c>
      <c r="BB2543" t="s">
        <v>6168</v>
      </c>
      <c r="BC2543">
        <v>0</v>
      </c>
      <c r="BD2543">
        <v>0</v>
      </c>
      <c r="BE2543" t="s">
        <v>6169</v>
      </c>
      <c r="BF2543" t="s">
        <v>6170</v>
      </c>
      <c r="BG2543">
        <v>0</v>
      </c>
      <c r="BH2543" t="s">
        <v>6171</v>
      </c>
      <c r="BI2543">
        <v>31</v>
      </c>
      <c r="BJ2543" t="s">
        <v>6172</v>
      </c>
      <c r="BK2543">
        <v>0</v>
      </c>
      <c r="BL2543">
        <v>95</v>
      </c>
      <c r="BM2543" s="3">
        <f t="shared" si="359"/>
        <v>0.91578947368421049</v>
      </c>
    </row>
    <row r="2544" spans="1:65">
      <c r="A2544" t="s">
        <v>2678</v>
      </c>
      <c r="B2544" s="2">
        <v>45811</v>
      </c>
      <c r="C2544" t="s">
        <v>1632</v>
      </c>
      <c r="D2544" t="s">
        <v>2636</v>
      </c>
      <c r="E2544">
        <v>6</v>
      </c>
      <c r="F2544" t="s">
        <v>61</v>
      </c>
      <c r="G2544" t="s">
        <v>50</v>
      </c>
      <c r="H2544" t="s">
        <v>127</v>
      </c>
      <c r="I2544" t="s">
        <v>64</v>
      </c>
      <c r="J2544" t="s">
        <v>53</v>
      </c>
      <c r="K2544" t="s">
        <v>75</v>
      </c>
      <c r="L2544" t="s">
        <v>55</v>
      </c>
      <c r="M2544" t="s">
        <v>56</v>
      </c>
      <c r="N2544" t="s">
        <v>76</v>
      </c>
      <c r="O2544" t="s">
        <v>120</v>
      </c>
      <c r="P2544">
        <v>68</v>
      </c>
      <c r="Q2544">
        <v>69</v>
      </c>
      <c r="R2544">
        <v>66</v>
      </c>
      <c r="S2544">
        <v>1</v>
      </c>
      <c r="T2544">
        <f t="shared" si="351"/>
        <v>65</v>
      </c>
      <c r="U2544">
        <v>65</v>
      </c>
      <c r="V2544">
        <f t="shared" si="352"/>
        <v>0</v>
      </c>
      <c r="W2544" s="3">
        <f t="shared" si="353"/>
        <v>1.5151515151515152E-2</v>
      </c>
      <c r="X2544">
        <v>26</v>
      </c>
      <c r="Y2544" s="4">
        <v>5</v>
      </c>
      <c r="Z2544" s="4">
        <v>1.2</v>
      </c>
      <c r="AA2544" s="5">
        <v>36024.1</v>
      </c>
      <c r="AB2544" s="5">
        <f t="shared" si="354"/>
        <v>2341566.5</v>
      </c>
      <c r="AC2544" s="5">
        <v>23450.51</v>
      </c>
      <c r="AD2544" s="5">
        <f t="shared" si="355"/>
        <v>1547733.66</v>
      </c>
      <c r="AE2544" s="5">
        <v>110408.14</v>
      </c>
      <c r="AF2544" s="5">
        <v>28788.9</v>
      </c>
      <c r="AG2544" s="5">
        <v>8817.1200000000008</v>
      </c>
      <c r="AH2544" s="5">
        <v>1740</v>
      </c>
      <c r="AI2544" s="5">
        <v>3520</v>
      </c>
      <c r="AJ2544">
        <v>0</v>
      </c>
      <c r="AK2544" s="5">
        <v>0</v>
      </c>
      <c r="AL2544" s="5">
        <v>0</v>
      </c>
      <c r="AM2544" s="5">
        <v>39969.589999999997</v>
      </c>
      <c r="AN2544">
        <v>4</v>
      </c>
      <c r="AO2544">
        <v>4</v>
      </c>
      <c r="AP2544" t="str">
        <f t="shared" si="356"/>
        <v>Yes</v>
      </c>
      <c r="AQ2544">
        <v>1</v>
      </c>
      <c r="AR2544" s="5">
        <f t="shared" si="357"/>
        <v>1740977.41</v>
      </c>
      <c r="AS2544" s="5">
        <f t="shared" si="358"/>
        <v>600589.09</v>
      </c>
      <c r="AT2544" t="s">
        <v>59</v>
      </c>
      <c r="AU2544" t="s">
        <v>6164</v>
      </c>
      <c r="AV2544" t="s">
        <v>6165</v>
      </c>
      <c r="AW2544" t="s">
        <v>6166</v>
      </c>
      <c r="AX2544" t="s">
        <v>6167</v>
      </c>
      <c r="AY2544">
        <v>74</v>
      </c>
      <c r="AZ2544">
        <v>3</v>
      </c>
      <c r="BA2544">
        <v>0</v>
      </c>
      <c r="BB2544" t="s">
        <v>6168</v>
      </c>
      <c r="BC2544">
        <v>0</v>
      </c>
      <c r="BD2544">
        <v>0</v>
      </c>
      <c r="BE2544" t="s">
        <v>6169</v>
      </c>
      <c r="BF2544" t="s">
        <v>6170</v>
      </c>
      <c r="BG2544">
        <v>0</v>
      </c>
      <c r="BH2544" t="s">
        <v>6171</v>
      </c>
      <c r="BI2544">
        <v>57</v>
      </c>
      <c r="BJ2544" t="s">
        <v>6187</v>
      </c>
      <c r="BK2544">
        <v>0</v>
      </c>
      <c r="BL2544">
        <v>74</v>
      </c>
      <c r="BM2544" s="3">
        <f t="shared" si="359"/>
        <v>0.89189189189189189</v>
      </c>
    </row>
    <row r="2545" spans="1:65">
      <c r="A2545" t="s">
        <v>2679</v>
      </c>
      <c r="B2545" s="2">
        <v>45811</v>
      </c>
      <c r="C2545" t="s">
        <v>1632</v>
      </c>
      <c r="D2545" t="s">
        <v>2636</v>
      </c>
      <c r="E2545">
        <v>6</v>
      </c>
      <c r="F2545" t="s">
        <v>78</v>
      </c>
      <c r="G2545" t="s">
        <v>79</v>
      </c>
      <c r="H2545" t="s">
        <v>80</v>
      </c>
      <c r="I2545" t="s">
        <v>74</v>
      </c>
      <c r="J2545" t="s">
        <v>65</v>
      </c>
      <c r="K2545" t="s">
        <v>66</v>
      </c>
      <c r="L2545" t="s">
        <v>92</v>
      </c>
      <c r="M2545" t="s">
        <v>56</v>
      </c>
      <c r="N2545" t="s">
        <v>76</v>
      </c>
      <c r="O2545" t="s">
        <v>82</v>
      </c>
      <c r="P2545">
        <v>54</v>
      </c>
      <c r="Q2545">
        <v>57</v>
      </c>
      <c r="R2545">
        <v>57</v>
      </c>
      <c r="S2545">
        <v>1</v>
      </c>
      <c r="T2545">
        <f t="shared" si="351"/>
        <v>56</v>
      </c>
      <c r="U2545">
        <v>52</v>
      </c>
      <c r="V2545">
        <f t="shared" si="352"/>
        <v>4</v>
      </c>
      <c r="W2545" s="3">
        <f t="shared" si="353"/>
        <v>1.7543859649122806E-2</v>
      </c>
      <c r="X2545">
        <v>28</v>
      </c>
      <c r="Y2545" s="4">
        <v>3.9</v>
      </c>
      <c r="Z2545" s="4">
        <v>1.4</v>
      </c>
      <c r="AA2545" s="5">
        <v>48363.06</v>
      </c>
      <c r="AB2545" s="5">
        <f t="shared" si="354"/>
        <v>2514879.12</v>
      </c>
      <c r="AC2545" s="5">
        <v>35322.83</v>
      </c>
      <c r="AD2545" s="5">
        <f t="shared" si="355"/>
        <v>2013401.31</v>
      </c>
      <c r="AE2545" s="5">
        <v>125869.33</v>
      </c>
      <c r="AF2545" s="5">
        <v>39730.29</v>
      </c>
      <c r="AG2545" s="5">
        <v>9680.09</v>
      </c>
      <c r="AH2545" s="5">
        <v>2030</v>
      </c>
      <c r="AI2545" s="5">
        <v>5042.3100000000004</v>
      </c>
      <c r="AJ2545">
        <v>0</v>
      </c>
      <c r="AK2545" s="5">
        <v>0</v>
      </c>
      <c r="AL2545" s="5">
        <v>4226.68</v>
      </c>
      <c r="AM2545" s="5">
        <v>32300.85</v>
      </c>
      <c r="AN2545">
        <v>4</v>
      </c>
      <c r="AO2545">
        <v>4</v>
      </c>
      <c r="AP2545" t="str">
        <f t="shared" si="356"/>
        <v>Yes</v>
      </c>
      <c r="AQ2545">
        <v>1</v>
      </c>
      <c r="AR2545" s="5">
        <f t="shared" si="357"/>
        <v>2232280.86</v>
      </c>
      <c r="AS2545" s="5">
        <f t="shared" si="358"/>
        <v>282598.26</v>
      </c>
      <c r="AT2545" t="s">
        <v>59</v>
      </c>
      <c r="AU2545" t="s">
        <v>6164</v>
      </c>
      <c r="AV2545" t="s">
        <v>6165</v>
      </c>
      <c r="AW2545" t="s">
        <v>6166</v>
      </c>
      <c r="AX2545" t="s">
        <v>6184</v>
      </c>
      <c r="AY2545">
        <v>54</v>
      </c>
      <c r="AZ2545">
        <v>0</v>
      </c>
      <c r="BA2545">
        <v>23</v>
      </c>
      <c r="BB2545" t="s">
        <v>6180</v>
      </c>
      <c r="BC2545">
        <v>0</v>
      </c>
      <c r="BD2545">
        <v>0</v>
      </c>
      <c r="BE2545" t="s">
        <v>6169</v>
      </c>
      <c r="BF2545" t="s">
        <v>6170</v>
      </c>
      <c r="BG2545">
        <v>0</v>
      </c>
      <c r="BH2545" t="s">
        <v>6171</v>
      </c>
      <c r="BI2545">
        <v>37</v>
      </c>
      <c r="BJ2545" t="s">
        <v>6172</v>
      </c>
      <c r="BK2545">
        <v>0</v>
      </c>
      <c r="BL2545">
        <v>64</v>
      </c>
      <c r="BM2545" s="3">
        <f t="shared" si="359"/>
        <v>0.890625</v>
      </c>
    </row>
    <row r="2546" spans="1:65">
      <c r="A2546" t="s">
        <v>2680</v>
      </c>
      <c r="B2546" s="2">
        <v>45811</v>
      </c>
      <c r="C2546" t="s">
        <v>1632</v>
      </c>
      <c r="D2546" t="s">
        <v>2636</v>
      </c>
      <c r="E2546">
        <v>6</v>
      </c>
      <c r="F2546" t="s">
        <v>78</v>
      </c>
      <c r="G2546" t="s">
        <v>62</v>
      </c>
      <c r="H2546" t="s">
        <v>168</v>
      </c>
      <c r="I2546" t="s">
        <v>64</v>
      </c>
      <c r="J2546" t="s">
        <v>53</v>
      </c>
      <c r="K2546" t="s">
        <v>66</v>
      </c>
      <c r="L2546" t="s">
        <v>67</v>
      </c>
      <c r="M2546" t="s">
        <v>68</v>
      </c>
      <c r="N2546" t="s">
        <v>57</v>
      </c>
      <c r="O2546" t="s">
        <v>120</v>
      </c>
      <c r="P2546">
        <v>73</v>
      </c>
      <c r="Q2546">
        <v>74</v>
      </c>
      <c r="R2546">
        <v>70</v>
      </c>
      <c r="S2546">
        <v>7</v>
      </c>
      <c r="T2546">
        <f t="shared" si="351"/>
        <v>63</v>
      </c>
      <c r="U2546">
        <v>63</v>
      </c>
      <c r="V2546">
        <f t="shared" si="352"/>
        <v>0</v>
      </c>
      <c r="W2546" s="3">
        <f t="shared" si="353"/>
        <v>0.1</v>
      </c>
      <c r="X2546">
        <v>10</v>
      </c>
      <c r="Y2546" s="4">
        <v>0</v>
      </c>
      <c r="Z2546" s="4">
        <v>0.3</v>
      </c>
      <c r="AA2546" s="5">
        <v>30639.11</v>
      </c>
      <c r="AB2546" s="5">
        <f t="shared" si="354"/>
        <v>1930263.93</v>
      </c>
      <c r="AC2546" s="5">
        <v>21802.400000000001</v>
      </c>
      <c r="AD2546" s="5">
        <f t="shared" si="355"/>
        <v>1526168</v>
      </c>
      <c r="AE2546" s="5">
        <v>114345.34</v>
      </c>
      <c r="AF2546" s="5">
        <v>32015.08</v>
      </c>
      <c r="AG2546" s="5">
        <v>33215.35</v>
      </c>
      <c r="AH2546" s="5">
        <v>435</v>
      </c>
      <c r="AI2546" s="5">
        <v>62939.66</v>
      </c>
      <c r="AJ2546">
        <v>1</v>
      </c>
      <c r="AK2546" s="5">
        <v>8704.02</v>
      </c>
      <c r="AL2546" s="5">
        <v>0</v>
      </c>
      <c r="AM2546" s="5">
        <v>42599.4</v>
      </c>
      <c r="AN2546">
        <v>4</v>
      </c>
      <c r="AO2546">
        <v>3</v>
      </c>
      <c r="AP2546" t="str">
        <f t="shared" si="356"/>
        <v>Yes</v>
      </c>
      <c r="AQ2546">
        <v>1</v>
      </c>
      <c r="AR2546" s="5">
        <f t="shared" si="357"/>
        <v>1820421.85</v>
      </c>
      <c r="AS2546" s="5">
        <f t="shared" si="358"/>
        <v>109842.08</v>
      </c>
      <c r="AT2546" t="s">
        <v>1641</v>
      </c>
      <c r="AU2546" t="s">
        <v>6199</v>
      </c>
      <c r="AV2546" t="s">
        <v>6200</v>
      </c>
      <c r="AW2546" t="s">
        <v>6175</v>
      </c>
      <c r="AX2546" t="s">
        <v>6207</v>
      </c>
      <c r="AY2546">
        <v>76</v>
      </c>
      <c r="AZ2546">
        <v>0</v>
      </c>
      <c r="BA2546">
        <v>0</v>
      </c>
      <c r="BB2546" t="s">
        <v>6168</v>
      </c>
      <c r="BC2546">
        <v>0</v>
      </c>
      <c r="BD2546">
        <v>0</v>
      </c>
      <c r="BE2546" t="s">
        <v>6169</v>
      </c>
      <c r="BF2546" t="s">
        <v>6210</v>
      </c>
      <c r="BG2546">
        <v>0</v>
      </c>
      <c r="BH2546" t="s">
        <v>6171</v>
      </c>
      <c r="BI2546">
        <v>33</v>
      </c>
      <c r="BJ2546" t="s">
        <v>6172</v>
      </c>
      <c r="BK2546">
        <v>0</v>
      </c>
      <c r="BL2546">
        <v>78</v>
      </c>
      <c r="BM2546" s="3">
        <f t="shared" si="359"/>
        <v>0.89743589743589747</v>
      </c>
    </row>
    <row r="2547" spans="1:65">
      <c r="A2547" t="s">
        <v>2681</v>
      </c>
      <c r="B2547" s="2">
        <v>45811</v>
      </c>
      <c r="C2547" t="s">
        <v>1632</v>
      </c>
      <c r="D2547" t="s">
        <v>2636</v>
      </c>
      <c r="E2547">
        <v>6</v>
      </c>
      <c r="F2547" t="s">
        <v>49</v>
      </c>
      <c r="G2547" t="s">
        <v>62</v>
      </c>
      <c r="H2547" t="s">
        <v>133</v>
      </c>
      <c r="I2547" t="s">
        <v>52</v>
      </c>
      <c r="J2547" t="s">
        <v>81</v>
      </c>
      <c r="K2547" t="s">
        <v>75</v>
      </c>
      <c r="L2547" t="s">
        <v>92</v>
      </c>
      <c r="M2547" t="s">
        <v>56</v>
      </c>
      <c r="N2547" t="s">
        <v>57</v>
      </c>
      <c r="O2547" t="s">
        <v>120</v>
      </c>
      <c r="P2547">
        <v>35</v>
      </c>
      <c r="Q2547">
        <v>36</v>
      </c>
      <c r="R2547">
        <v>36</v>
      </c>
      <c r="S2547">
        <v>1</v>
      </c>
      <c r="T2547">
        <f t="shared" si="351"/>
        <v>35</v>
      </c>
      <c r="U2547">
        <v>34</v>
      </c>
      <c r="V2547">
        <f t="shared" si="352"/>
        <v>1</v>
      </c>
      <c r="W2547" s="3">
        <f t="shared" si="353"/>
        <v>2.7777777777777776E-2</v>
      </c>
      <c r="X2547">
        <v>16</v>
      </c>
      <c r="Y2547" s="4">
        <v>5</v>
      </c>
      <c r="Z2547" s="4">
        <v>1.5</v>
      </c>
      <c r="AA2547" s="5">
        <v>77773.66</v>
      </c>
      <c r="AB2547" s="5">
        <f t="shared" si="354"/>
        <v>2644304.44</v>
      </c>
      <c r="AC2547" s="5">
        <v>53526.82</v>
      </c>
      <c r="AD2547" s="5">
        <f t="shared" si="355"/>
        <v>1926965.52</v>
      </c>
      <c r="AE2547" s="5">
        <v>113589.16</v>
      </c>
      <c r="AF2547" s="5">
        <v>32625.23</v>
      </c>
      <c r="AG2547" s="5">
        <v>8396.4</v>
      </c>
      <c r="AH2547" s="5">
        <v>2175</v>
      </c>
      <c r="AI2547" s="5">
        <v>7418.18</v>
      </c>
      <c r="AJ2547">
        <v>0</v>
      </c>
      <c r="AK2547" s="5">
        <v>0</v>
      </c>
      <c r="AL2547" s="5">
        <v>1572.09</v>
      </c>
      <c r="AM2547" s="5">
        <v>21350.97</v>
      </c>
      <c r="AN2547">
        <v>4</v>
      </c>
      <c r="AO2547">
        <v>4</v>
      </c>
      <c r="AP2547" t="str">
        <f t="shared" si="356"/>
        <v>Yes</v>
      </c>
      <c r="AQ2547">
        <v>1</v>
      </c>
      <c r="AR2547" s="5">
        <f t="shared" si="357"/>
        <v>2114092.5499999998</v>
      </c>
      <c r="AS2547" s="5">
        <f t="shared" si="358"/>
        <v>530211.89</v>
      </c>
      <c r="AT2547" t="s">
        <v>59</v>
      </c>
      <c r="AU2547" t="s">
        <v>6164</v>
      </c>
      <c r="AV2547" t="s">
        <v>6165</v>
      </c>
      <c r="AW2547" t="s">
        <v>6166</v>
      </c>
      <c r="AX2547" t="s">
        <v>6184</v>
      </c>
      <c r="AY2547">
        <v>35</v>
      </c>
      <c r="AZ2547">
        <v>0</v>
      </c>
      <c r="BA2547">
        <v>12</v>
      </c>
      <c r="BB2547" t="s">
        <v>6191</v>
      </c>
      <c r="BC2547">
        <v>0</v>
      </c>
      <c r="BD2547">
        <v>0</v>
      </c>
      <c r="BE2547" t="s">
        <v>6169</v>
      </c>
      <c r="BF2547" t="s">
        <v>6170</v>
      </c>
      <c r="BG2547">
        <v>0</v>
      </c>
      <c r="BH2547" t="s">
        <v>6171</v>
      </c>
      <c r="BI2547">
        <v>26</v>
      </c>
      <c r="BJ2547" t="s">
        <v>6172</v>
      </c>
      <c r="BK2547">
        <v>0</v>
      </c>
      <c r="BL2547">
        <v>47</v>
      </c>
      <c r="BM2547" s="3">
        <f t="shared" si="359"/>
        <v>0.76595744680851063</v>
      </c>
    </row>
    <row r="2548" spans="1:65">
      <c r="A2548" t="s">
        <v>2682</v>
      </c>
      <c r="B2548" s="2">
        <v>45811</v>
      </c>
      <c r="C2548" t="s">
        <v>1632</v>
      </c>
      <c r="D2548" t="s">
        <v>2636</v>
      </c>
      <c r="E2548">
        <v>6</v>
      </c>
      <c r="F2548" t="s">
        <v>61</v>
      </c>
      <c r="G2548" t="s">
        <v>50</v>
      </c>
      <c r="H2548" t="s">
        <v>170</v>
      </c>
      <c r="I2548" t="s">
        <v>74</v>
      </c>
      <c r="J2548" t="s">
        <v>65</v>
      </c>
      <c r="K2548" t="s">
        <v>75</v>
      </c>
      <c r="L2548" t="s">
        <v>92</v>
      </c>
      <c r="M2548" t="s">
        <v>68</v>
      </c>
      <c r="N2548" t="s">
        <v>69</v>
      </c>
      <c r="O2548" t="s">
        <v>70</v>
      </c>
      <c r="P2548">
        <v>51</v>
      </c>
      <c r="Q2548">
        <v>52</v>
      </c>
      <c r="R2548">
        <v>52</v>
      </c>
      <c r="S2548">
        <v>1</v>
      </c>
      <c r="T2548">
        <f t="shared" si="351"/>
        <v>51</v>
      </c>
      <c r="U2548">
        <v>50</v>
      </c>
      <c r="V2548">
        <f t="shared" si="352"/>
        <v>1</v>
      </c>
      <c r="W2548" s="3">
        <f t="shared" si="353"/>
        <v>1.9230769230769232E-2</v>
      </c>
      <c r="X2548">
        <v>22</v>
      </c>
      <c r="Y2548" s="4">
        <v>5.9</v>
      </c>
      <c r="Z2548" s="4">
        <v>1.1000000000000001</v>
      </c>
      <c r="AA2548" s="5">
        <v>51772.87</v>
      </c>
      <c r="AB2548" s="5">
        <f t="shared" si="354"/>
        <v>2588643.5</v>
      </c>
      <c r="AC2548" s="5">
        <v>33735.980000000003</v>
      </c>
      <c r="AD2548" s="5">
        <f t="shared" si="355"/>
        <v>1754270.96</v>
      </c>
      <c r="AE2548" s="5">
        <v>116148.28</v>
      </c>
      <c r="AF2548" s="5">
        <v>31118.080000000002</v>
      </c>
      <c r="AG2548" s="5">
        <v>8453.3700000000008</v>
      </c>
      <c r="AH2548" s="5">
        <v>1595</v>
      </c>
      <c r="AI2548" s="5">
        <v>5089.3599999999997</v>
      </c>
      <c r="AJ2548">
        <v>1</v>
      </c>
      <c r="AK2548" s="5">
        <v>13665.63</v>
      </c>
      <c r="AL2548" s="5">
        <v>1049.3399999999999</v>
      </c>
      <c r="AM2548" s="5">
        <v>33463.129999999997</v>
      </c>
      <c r="AN2548">
        <v>4</v>
      </c>
      <c r="AO2548">
        <v>4</v>
      </c>
      <c r="AP2548" t="str">
        <f t="shared" si="356"/>
        <v>Yes</v>
      </c>
      <c r="AQ2548">
        <v>1</v>
      </c>
      <c r="AR2548" s="5">
        <f t="shared" si="357"/>
        <v>1964853.15</v>
      </c>
      <c r="AS2548" s="5">
        <f t="shared" si="358"/>
        <v>623790.35</v>
      </c>
      <c r="AT2548" t="s">
        <v>59</v>
      </c>
      <c r="AU2548" t="s">
        <v>6181</v>
      </c>
      <c r="AV2548" t="s">
        <v>6182</v>
      </c>
      <c r="AW2548" t="s">
        <v>6183</v>
      </c>
      <c r="AX2548" t="s">
        <v>6184</v>
      </c>
      <c r="AY2548">
        <v>53</v>
      </c>
      <c r="AZ2548">
        <v>0</v>
      </c>
      <c r="BA2548">
        <v>15</v>
      </c>
      <c r="BB2548" t="s">
        <v>6191</v>
      </c>
      <c r="BC2548">
        <v>0</v>
      </c>
      <c r="BD2548">
        <v>0</v>
      </c>
      <c r="BE2548" t="s">
        <v>6169</v>
      </c>
      <c r="BF2548" t="s">
        <v>6170</v>
      </c>
      <c r="BG2548">
        <v>0</v>
      </c>
      <c r="BH2548" t="s">
        <v>6171</v>
      </c>
      <c r="BI2548">
        <v>23</v>
      </c>
      <c r="BJ2548" t="s">
        <v>6172</v>
      </c>
      <c r="BK2548">
        <v>0</v>
      </c>
      <c r="BL2548">
        <v>61</v>
      </c>
      <c r="BM2548" s="3">
        <f t="shared" si="359"/>
        <v>0.85245901639344257</v>
      </c>
    </row>
    <row r="2549" spans="1:65">
      <c r="A2549" t="s">
        <v>2683</v>
      </c>
      <c r="B2549" s="2">
        <v>45811</v>
      </c>
      <c r="C2549" t="s">
        <v>1632</v>
      </c>
      <c r="D2549" t="s">
        <v>2636</v>
      </c>
      <c r="E2549">
        <v>6</v>
      </c>
      <c r="F2549" t="s">
        <v>61</v>
      </c>
      <c r="G2549" t="s">
        <v>62</v>
      </c>
      <c r="H2549" t="s">
        <v>96</v>
      </c>
      <c r="I2549" t="s">
        <v>52</v>
      </c>
      <c r="J2549" t="s">
        <v>65</v>
      </c>
      <c r="K2549" t="s">
        <v>75</v>
      </c>
      <c r="L2549" t="s">
        <v>55</v>
      </c>
      <c r="M2549" t="s">
        <v>68</v>
      </c>
      <c r="N2549" t="s">
        <v>76</v>
      </c>
      <c r="O2549" t="s">
        <v>70</v>
      </c>
      <c r="P2549">
        <v>42</v>
      </c>
      <c r="Q2549">
        <v>43</v>
      </c>
      <c r="R2549">
        <v>42</v>
      </c>
      <c r="S2549">
        <v>1</v>
      </c>
      <c r="T2549">
        <f t="shared" si="351"/>
        <v>41</v>
      </c>
      <c r="U2549">
        <v>41</v>
      </c>
      <c r="V2549">
        <f t="shared" si="352"/>
        <v>0</v>
      </c>
      <c r="W2549" s="3">
        <f t="shared" si="353"/>
        <v>2.3809523809523808E-2</v>
      </c>
      <c r="X2549">
        <v>29</v>
      </c>
      <c r="Y2549" s="4">
        <v>12.1</v>
      </c>
      <c r="Z2549" s="4">
        <v>1.7</v>
      </c>
      <c r="AA2549" s="5">
        <v>52559.49</v>
      </c>
      <c r="AB2549" s="5">
        <f t="shared" si="354"/>
        <v>2154939.09</v>
      </c>
      <c r="AC2549" s="5">
        <v>33309.33</v>
      </c>
      <c r="AD2549" s="5">
        <f t="shared" si="355"/>
        <v>1398991.86</v>
      </c>
      <c r="AE2549" s="5">
        <v>99253.46</v>
      </c>
      <c r="AF2549" s="5">
        <v>25845.48</v>
      </c>
      <c r="AG2549" s="5">
        <v>9971.0300000000007</v>
      </c>
      <c r="AH2549" s="5">
        <v>2465</v>
      </c>
      <c r="AI2549" s="5">
        <v>5084.21</v>
      </c>
      <c r="AJ2549">
        <v>0</v>
      </c>
      <c r="AK2549" s="5">
        <v>0</v>
      </c>
      <c r="AL2549" s="5">
        <v>0</v>
      </c>
      <c r="AM2549" s="5">
        <v>26921.37</v>
      </c>
      <c r="AN2549">
        <v>4</v>
      </c>
      <c r="AO2549">
        <v>4</v>
      </c>
      <c r="AP2549" t="str">
        <f t="shared" si="356"/>
        <v>Yes</v>
      </c>
      <c r="AQ2549">
        <v>1</v>
      </c>
      <c r="AR2549" s="5">
        <f t="shared" si="357"/>
        <v>1568532.41</v>
      </c>
      <c r="AS2549" s="5">
        <f t="shared" si="358"/>
        <v>586406.68000000005</v>
      </c>
      <c r="AT2549" t="s">
        <v>116</v>
      </c>
      <c r="AU2549" t="s">
        <v>6164</v>
      </c>
      <c r="AV2549" t="s">
        <v>6165</v>
      </c>
      <c r="AW2549" t="s">
        <v>6166</v>
      </c>
      <c r="AX2549" t="s">
        <v>6177</v>
      </c>
      <c r="AY2549">
        <v>47</v>
      </c>
      <c r="AZ2549">
        <v>4</v>
      </c>
      <c r="BA2549">
        <v>0</v>
      </c>
      <c r="BB2549" t="s">
        <v>6168</v>
      </c>
      <c r="BC2549">
        <v>0</v>
      </c>
      <c r="BD2549">
        <v>0</v>
      </c>
      <c r="BE2549" t="s">
        <v>6169</v>
      </c>
      <c r="BF2549" t="s">
        <v>6170</v>
      </c>
      <c r="BG2549">
        <v>1</v>
      </c>
      <c r="BH2549" t="s">
        <v>6179</v>
      </c>
      <c r="BI2549">
        <v>56</v>
      </c>
      <c r="BJ2549" t="s">
        <v>6187</v>
      </c>
      <c r="BK2549">
        <v>0</v>
      </c>
      <c r="BL2549">
        <v>65</v>
      </c>
      <c r="BM2549" s="3">
        <f t="shared" si="359"/>
        <v>0.64615384615384619</v>
      </c>
    </row>
    <row r="2550" spans="1:65">
      <c r="A2550" t="s">
        <v>2684</v>
      </c>
      <c r="B2550" s="2">
        <v>45811</v>
      </c>
      <c r="C2550" t="s">
        <v>1632</v>
      </c>
      <c r="D2550" t="s">
        <v>2636</v>
      </c>
      <c r="E2550">
        <v>6</v>
      </c>
      <c r="F2550" t="s">
        <v>61</v>
      </c>
      <c r="G2550" t="s">
        <v>62</v>
      </c>
      <c r="H2550" t="s">
        <v>104</v>
      </c>
      <c r="I2550" t="s">
        <v>74</v>
      </c>
      <c r="J2550" t="s">
        <v>65</v>
      </c>
      <c r="K2550" t="s">
        <v>75</v>
      </c>
      <c r="L2550" t="s">
        <v>55</v>
      </c>
      <c r="M2550" t="s">
        <v>56</v>
      </c>
      <c r="N2550" t="s">
        <v>76</v>
      </c>
      <c r="O2550" t="s">
        <v>70</v>
      </c>
      <c r="P2550">
        <v>51</v>
      </c>
      <c r="Q2550">
        <v>52</v>
      </c>
      <c r="R2550">
        <v>52</v>
      </c>
      <c r="S2550">
        <v>1</v>
      </c>
      <c r="T2550">
        <f t="shared" si="351"/>
        <v>51</v>
      </c>
      <c r="U2550">
        <v>51</v>
      </c>
      <c r="V2550">
        <f t="shared" si="352"/>
        <v>0</v>
      </c>
      <c r="W2550" s="3">
        <f t="shared" si="353"/>
        <v>1.9230769230769232E-2</v>
      </c>
      <c r="X2550">
        <v>26</v>
      </c>
      <c r="Y2550" s="4">
        <v>6.7</v>
      </c>
      <c r="Z2550" s="4">
        <v>2</v>
      </c>
      <c r="AA2550" s="5">
        <v>51365.04</v>
      </c>
      <c r="AB2550" s="5">
        <f t="shared" si="354"/>
        <v>2619617.04</v>
      </c>
      <c r="AC2550" s="5">
        <v>35048.230000000003</v>
      </c>
      <c r="AD2550" s="5">
        <f t="shared" si="355"/>
        <v>1822507.96</v>
      </c>
      <c r="AE2550" s="5">
        <v>116635.85</v>
      </c>
      <c r="AF2550" s="5">
        <v>31303.72</v>
      </c>
      <c r="AG2550" s="5">
        <v>8924.19</v>
      </c>
      <c r="AH2550" s="5">
        <v>2900</v>
      </c>
      <c r="AI2550" s="5">
        <v>5089.3599999999997</v>
      </c>
      <c r="AJ2550">
        <v>0</v>
      </c>
      <c r="AK2550" s="5">
        <v>0</v>
      </c>
      <c r="AL2550" s="5">
        <v>0</v>
      </c>
      <c r="AM2550" s="5">
        <v>31916.54</v>
      </c>
      <c r="AN2550">
        <v>4</v>
      </c>
      <c r="AO2550">
        <v>4</v>
      </c>
      <c r="AP2550" t="str">
        <f t="shared" si="356"/>
        <v>Yes</v>
      </c>
      <c r="AQ2550">
        <v>0</v>
      </c>
      <c r="AR2550" s="5">
        <f t="shared" si="357"/>
        <v>2019277.62</v>
      </c>
      <c r="AS2550" s="5">
        <f t="shared" si="358"/>
        <v>600339.42000000004</v>
      </c>
      <c r="AT2550" t="s">
        <v>59</v>
      </c>
      <c r="AU2550" t="s">
        <v>6164</v>
      </c>
      <c r="AV2550" t="s">
        <v>6165</v>
      </c>
      <c r="AW2550" t="s">
        <v>6166</v>
      </c>
      <c r="AX2550" t="s">
        <v>6184</v>
      </c>
      <c r="AY2550">
        <v>53</v>
      </c>
      <c r="AZ2550">
        <v>0</v>
      </c>
      <c r="BA2550">
        <v>0</v>
      </c>
      <c r="BB2550" t="s">
        <v>6168</v>
      </c>
      <c r="BC2550">
        <v>0</v>
      </c>
      <c r="BD2550">
        <v>0</v>
      </c>
      <c r="BE2550" t="s">
        <v>6169</v>
      </c>
      <c r="BF2550" t="s">
        <v>6170</v>
      </c>
      <c r="BG2550">
        <v>0</v>
      </c>
      <c r="BH2550" t="s">
        <v>6171</v>
      </c>
      <c r="BI2550">
        <v>47</v>
      </c>
      <c r="BJ2550" t="s">
        <v>6172</v>
      </c>
      <c r="BK2550">
        <v>0</v>
      </c>
      <c r="BL2550">
        <v>60</v>
      </c>
      <c r="BM2550" s="3">
        <f t="shared" si="359"/>
        <v>0.8666666666666667</v>
      </c>
    </row>
    <row r="2551" spans="1:65">
      <c r="A2551" t="s">
        <v>2685</v>
      </c>
      <c r="B2551" s="2">
        <v>45811</v>
      </c>
      <c r="C2551" t="s">
        <v>1632</v>
      </c>
      <c r="D2551" t="s">
        <v>2636</v>
      </c>
      <c r="E2551">
        <v>6</v>
      </c>
      <c r="F2551" t="s">
        <v>61</v>
      </c>
      <c r="G2551" t="s">
        <v>62</v>
      </c>
      <c r="H2551" t="s">
        <v>115</v>
      </c>
      <c r="I2551" t="s">
        <v>52</v>
      </c>
      <c r="J2551" t="s">
        <v>53</v>
      </c>
      <c r="K2551" t="s">
        <v>66</v>
      </c>
      <c r="L2551" t="s">
        <v>55</v>
      </c>
      <c r="M2551" t="s">
        <v>56</v>
      </c>
      <c r="N2551" t="s">
        <v>76</v>
      </c>
      <c r="O2551" t="s">
        <v>82</v>
      </c>
      <c r="P2551">
        <v>66</v>
      </c>
      <c r="Q2551">
        <v>72</v>
      </c>
      <c r="R2551">
        <v>72</v>
      </c>
      <c r="S2551">
        <v>2</v>
      </c>
      <c r="T2551">
        <f t="shared" si="351"/>
        <v>70</v>
      </c>
      <c r="U2551">
        <v>66</v>
      </c>
      <c r="V2551">
        <f t="shared" si="352"/>
        <v>4</v>
      </c>
      <c r="W2551" s="3">
        <f t="shared" si="353"/>
        <v>2.7777777777777776E-2</v>
      </c>
      <c r="X2551">
        <v>47</v>
      </c>
      <c r="Y2551" s="4">
        <v>8.5</v>
      </c>
      <c r="Z2551" s="4">
        <v>2.5</v>
      </c>
      <c r="AA2551" s="5">
        <v>30504.15</v>
      </c>
      <c r="AB2551" s="5">
        <f t="shared" si="354"/>
        <v>2013273.9</v>
      </c>
      <c r="AC2551" s="5">
        <v>23619.279999999999</v>
      </c>
      <c r="AD2551" s="5">
        <f t="shared" si="355"/>
        <v>1700588.16</v>
      </c>
      <c r="AE2551" s="5">
        <v>128794.55</v>
      </c>
      <c r="AF2551" s="5">
        <v>33915.08</v>
      </c>
      <c r="AG2551" s="5">
        <v>12179.1</v>
      </c>
      <c r="AH2551" s="5">
        <v>3625</v>
      </c>
      <c r="AI2551" s="5">
        <v>7089.23</v>
      </c>
      <c r="AJ2551">
        <v>0</v>
      </c>
      <c r="AK2551" s="5">
        <v>0</v>
      </c>
      <c r="AL2551" s="5">
        <v>34652.76</v>
      </c>
      <c r="AM2551" s="5">
        <v>76213.679999999993</v>
      </c>
      <c r="AN2551">
        <v>4</v>
      </c>
      <c r="AO2551">
        <v>5</v>
      </c>
      <c r="AP2551" t="str">
        <f t="shared" si="356"/>
        <v>No</v>
      </c>
      <c r="AQ2551">
        <v>3</v>
      </c>
      <c r="AR2551" s="5">
        <f t="shared" si="357"/>
        <v>1997057.56</v>
      </c>
      <c r="AS2551" s="5">
        <f t="shared" si="358"/>
        <v>16216.34</v>
      </c>
      <c r="AT2551" t="s">
        <v>59</v>
      </c>
      <c r="AU2551" t="s">
        <v>6164</v>
      </c>
      <c r="AV2551" t="s">
        <v>6165</v>
      </c>
      <c r="AW2551" t="s">
        <v>6166</v>
      </c>
      <c r="AX2551" t="s">
        <v>6177</v>
      </c>
      <c r="AY2551">
        <v>66</v>
      </c>
      <c r="AZ2551">
        <v>0</v>
      </c>
      <c r="BA2551">
        <v>29</v>
      </c>
      <c r="BB2551" t="s">
        <v>6180</v>
      </c>
      <c r="BC2551">
        <v>1</v>
      </c>
      <c r="BD2551">
        <v>0</v>
      </c>
      <c r="BE2551" t="s">
        <v>6178</v>
      </c>
      <c r="BF2551" t="s">
        <v>6170</v>
      </c>
      <c r="BG2551">
        <v>2</v>
      </c>
      <c r="BH2551" t="s">
        <v>6192</v>
      </c>
      <c r="BI2551">
        <v>65</v>
      </c>
      <c r="BJ2551" t="s">
        <v>6187</v>
      </c>
      <c r="BK2551">
        <v>0</v>
      </c>
      <c r="BL2551">
        <v>77</v>
      </c>
      <c r="BM2551" s="3">
        <f t="shared" si="359"/>
        <v>0.93506493506493504</v>
      </c>
    </row>
    <row r="2552" spans="1:65">
      <c r="A2552" t="s">
        <v>2686</v>
      </c>
      <c r="B2552" s="2">
        <v>45811</v>
      </c>
      <c r="C2552" t="s">
        <v>1632</v>
      </c>
      <c r="D2552" t="s">
        <v>2636</v>
      </c>
      <c r="E2552">
        <v>6</v>
      </c>
      <c r="F2552" t="s">
        <v>49</v>
      </c>
      <c r="G2552" t="s">
        <v>79</v>
      </c>
      <c r="H2552" t="s">
        <v>262</v>
      </c>
      <c r="I2552" t="s">
        <v>64</v>
      </c>
      <c r="J2552" t="s">
        <v>53</v>
      </c>
      <c r="K2552" t="s">
        <v>66</v>
      </c>
      <c r="L2552" t="s">
        <v>67</v>
      </c>
      <c r="M2552" t="s">
        <v>68</v>
      </c>
      <c r="N2552" t="s">
        <v>76</v>
      </c>
      <c r="O2552" t="s">
        <v>58</v>
      </c>
      <c r="P2552">
        <v>68</v>
      </c>
      <c r="Q2552">
        <v>74</v>
      </c>
      <c r="R2552">
        <v>74</v>
      </c>
      <c r="S2552">
        <v>6</v>
      </c>
      <c r="T2552">
        <f t="shared" si="351"/>
        <v>68</v>
      </c>
      <c r="U2552">
        <v>67</v>
      </c>
      <c r="V2552">
        <f t="shared" si="352"/>
        <v>1</v>
      </c>
      <c r="W2552" s="3">
        <f t="shared" si="353"/>
        <v>8.1081081081081086E-2</v>
      </c>
      <c r="X2552">
        <v>0</v>
      </c>
      <c r="Y2552" s="4">
        <v>2.2999999999999998</v>
      </c>
      <c r="Z2552" s="4">
        <v>1</v>
      </c>
      <c r="AA2552" s="5">
        <v>30589.35</v>
      </c>
      <c r="AB2552" s="5">
        <f t="shared" si="354"/>
        <v>2049486.45</v>
      </c>
      <c r="AC2552" s="5">
        <v>21804.84</v>
      </c>
      <c r="AD2552" s="5">
        <f t="shared" si="355"/>
        <v>1613558.16</v>
      </c>
      <c r="AE2552" s="5">
        <v>121899.66</v>
      </c>
      <c r="AF2552" s="5">
        <v>33736.93</v>
      </c>
      <c r="AG2552" s="5">
        <v>31892.67</v>
      </c>
      <c r="AH2552" s="5">
        <v>1450</v>
      </c>
      <c r="AI2552" s="5">
        <v>57888.43</v>
      </c>
      <c r="AJ2552">
        <v>2</v>
      </c>
      <c r="AK2552" s="5">
        <v>16995.650000000001</v>
      </c>
      <c r="AL2552" s="5">
        <v>714.41</v>
      </c>
      <c r="AM2552" s="5">
        <v>43436.24</v>
      </c>
      <c r="AN2552">
        <v>4</v>
      </c>
      <c r="AO2552">
        <v>4</v>
      </c>
      <c r="AP2552" t="str">
        <f t="shared" si="356"/>
        <v>Yes</v>
      </c>
      <c r="AQ2552">
        <v>3</v>
      </c>
      <c r="AR2552" s="5">
        <f t="shared" si="357"/>
        <v>1921572.15</v>
      </c>
      <c r="AS2552" s="5">
        <f t="shared" si="358"/>
        <v>127914.3</v>
      </c>
      <c r="AT2552" t="s">
        <v>1641</v>
      </c>
      <c r="AU2552" t="s">
        <v>6199</v>
      </c>
      <c r="AV2552" t="s">
        <v>6200</v>
      </c>
      <c r="AW2552" t="s">
        <v>6175</v>
      </c>
      <c r="AX2552" t="s">
        <v>6184</v>
      </c>
      <c r="AY2552">
        <v>70</v>
      </c>
      <c r="AZ2552">
        <v>2</v>
      </c>
      <c r="BA2552">
        <v>14</v>
      </c>
      <c r="BB2552" t="s">
        <v>6185</v>
      </c>
      <c r="BC2552">
        <v>0</v>
      </c>
      <c r="BD2552">
        <v>0</v>
      </c>
      <c r="BE2552" t="s">
        <v>6169</v>
      </c>
      <c r="BF2552" t="s">
        <v>6210</v>
      </c>
      <c r="BG2552">
        <v>0</v>
      </c>
      <c r="BH2552" t="s">
        <v>6171</v>
      </c>
      <c r="BI2552">
        <v>8</v>
      </c>
      <c r="BJ2552" t="s">
        <v>6172</v>
      </c>
      <c r="BK2552">
        <v>0</v>
      </c>
      <c r="BL2552">
        <v>78</v>
      </c>
      <c r="BM2552" s="3">
        <f t="shared" si="359"/>
        <v>0.94871794871794868</v>
      </c>
    </row>
    <row r="2553" spans="1:65">
      <c r="A2553" t="s">
        <v>2687</v>
      </c>
      <c r="B2553" s="2">
        <v>45811</v>
      </c>
      <c r="C2553" t="s">
        <v>1632</v>
      </c>
      <c r="D2553" t="s">
        <v>2636</v>
      </c>
      <c r="E2553">
        <v>6</v>
      </c>
      <c r="F2553" t="s">
        <v>78</v>
      </c>
      <c r="G2553" t="s">
        <v>79</v>
      </c>
      <c r="H2553" t="s">
        <v>80</v>
      </c>
      <c r="I2553" t="s">
        <v>74</v>
      </c>
      <c r="J2553" t="s">
        <v>65</v>
      </c>
      <c r="K2553" t="s">
        <v>54</v>
      </c>
      <c r="L2553" t="s">
        <v>67</v>
      </c>
      <c r="M2553" t="s">
        <v>68</v>
      </c>
      <c r="N2553" t="s">
        <v>76</v>
      </c>
      <c r="O2553" t="s">
        <v>70</v>
      </c>
      <c r="P2553">
        <v>51</v>
      </c>
      <c r="Q2553">
        <v>53</v>
      </c>
      <c r="R2553">
        <v>50</v>
      </c>
      <c r="S2553">
        <v>4</v>
      </c>
      <c r="T2553">
        <f t="shared" si="351"/>
        <v>46</v>
      </c>
      <c r="U2553">
        <v>46</v>
      </c>
      <c r="V2553">
        <f t="shared" si="352"/>
        <v>0</v>
      </c>
      <c r="W2553" s="3">
        <f t="shared" si="353"/>
        <v>0.08</v>
      </c>
      <c r="X2553">
        <v>12</v>
      </c>
      <c r="Y2553" s="4">
        <v>7.1</v>
      </c>
      <c r="Z2553" s="4">
        <v>1.5</v>
      </c>
      <c r="AA2553" s="5">
        <v>56194.71</v>
      </c>
      <c r="AB2553" s="5">
        <f t="shared" si="354"/>
        <v>2584956.66</v>
      </c>
      <c r="AC2553" s="5">
        <v>32394.080000000002</v>
      </c>
      <c r="AD2553" s="5">
        <f t="shared" si="355"/>
        <v>1619704</v>
      </c>
      <c r="AE2553" s="5">
        <v>110704.73</v>
      </c>
      <c r="AF2553" s="5">
        <v>32393.27</v>
      </c>
      <c r="AG2553" s="5">
        <v>33226.58</v>
      </c>
      <c r="AH2553" s="5">
        <v>2175</v>
      </c>
      <c r="AI2553" s="5">
        <v>61067.83</v>
      </c>
      <c r="AJ2553">
        <v>1</v>
      </c>
      <c r="AK2553" s="5">
        <v>13952.92</v>
      </c>
      <c r="AL2553" s="5">
        <v>0</v>
      </c>
      <c r="AM2553" s="5">
        <v>30132.37</v>
      </c>
      <c r="AN2553">
        <v>4</v>
      </c>
      <c r="AO2553">
        <v>4</v>
      </c>
      <c r="AP2553" t="str">
        <f t="shared" si="356"/>
        <v>Yes</v>
      </c>
      <c r="AQ2553">
        <v>1</v>
      </c>
      <c r="AR2553" s="5">
        <f t="shared" si="357"/>
        <v>1903356.7</v>
      </c>
      <c r="AS2553" s="5">
        <f t="shared" si="358"/>
        <v>681599.96</v>
      </c>
      <c r="AT2553" t="s">
        <v>1641</v>
      </c>
      <c r="AU2553" t="s">
        <v>6189</v>
      </c>
      <c r="AV2553" t="s">
        <v>6201</v>
      </c>
      <c r="AW2553" t="s">
        <v>6175</v>
      </c>
      <c r="AX2553" t="s">
        <v>6167</v>
      </c>
      <c r="AY2553">
        <v>53</v>
      </c>
      <c r="AZ2553">
        <v>1</v>
      </c>
      <c r="BA2553">
        <v>0</v>
      </c>
      <c r="BB2553" t="s">
        <v>6168</v>
      </c>
      <c r="BC2553">
        <v>0</v>
      </c>
      <c r="BD2553">
        <v>0</v>
      </c>
      <c r="BE2553" t="s">
        <v>6169</v>
      </c>
      <c r="BF2553" t="s">
        <v>6210</v>
      </c>
      <c r="BG2553">
        <v>0</v>
      </c>
      <c r="BH2553" t="s">
        <v>6171</v>
      </c>
      <c r="BI2553">
        <v>17</v>
      </c>
      <c r="BJ2553" t="s">
        <v>6172</v>
      </c>
      <c r="BK2553">
        <v>0</v>
      </c>
      <c r="BL2553">
        <v>59</v>
      </c>
      <c r="BM2553" s="3">
        <f t="shared" si="359"/>
        <v>0.84745762711864403</v>
      </c>
    </row>
    <row r="2554" spans="1:65">
      <c r="A2554" t="s">
        <v>2688</v>
      </c>
      <c r="B2554" s="2">
        <v>45811</v>
      </c>
      <c r="C2554" t="s">
        <v>1632</v>
      </c>
      <c r="D2554" t="s">
        <v>2636</v>
      </c>
      <c r="E2554">
        <v>6</v>
      </c>
      <c r="F2554" t="s">
        <v>78</v>
      </c>
      <c r="G2554" t="s">
        <v>62</v>
      </c>
      <c r="H2554" t="s">
        <v>168</v>
      </c>
      <c r="I2554" t="s">
        <v>64</v>
      </c>
      <c r="J2554" t="s">
        <v>53</v>
      </c>
      <c r="K2554" t="s">
        <v>75</v>
      </c>
      <c r="L2554" t="s">
        <v>67</v>
      </c>
      <c r="M2554" t="s">
        <v>68</v>
      </c>
      <c r="N2554" t="s">
        <v>57</v>
      </c>
      <c r="O2554" t="s">
        <v>70</v>
      </c>
      <c r="P2554">
        <v>58</v>
      </c>
      <c r="Q2554">
        <v>59</v>
      </c>
      <c r="R2554">
        <v>55</v>
      </c>
      <c r="S2554">
        <v>4</v>
      </c>
      <c r="T2554">
        <f t="shared" si="351"/>
        <v>51</v>
      </c>
      <c r="U2554">
        <v>51</v>
      </c>
      <c r="V2554">
        <f t="shared" si="352"/>
        <v>0</v>
      </c>
      <c r="W2554" s="3">
        <f t="shared" si="353"/>
        <v>7.2727272727272724E-2</v>
      </c>
      <c r="X2554">
        <v>20</v>
      </c>
      <c r="Y2554" s="4">
        <v>7.8</v>
      </c>
      <c r="Z2554" s="4">
        <v>1.1000000000000001</v>
      </c>
      <c r="AA2554" s="5">
        <v>35647.040000000001</v>
      </c>
      <c r="AB2554" s="5">
        <f t="shared" si="354"/>
        <v>1817999.04</v>
      </c>
      <c r="AC2554" s="5">
        <v>21800.69</v>
      </c>
      <c r="AD2554" s="5">
        <f t="shared" si="355"/>
        <v>1199037.95</v>
      </c>
      <c r="AE2554" s="5">
        <v>89855.61</v>
      </c>
      <c r="AF2554" s="5">
        <v>27075.09</v>
      </c>
      <c r="AG2554" s="5">
        <v>33753.72</v>
      </c>
      <c r="AH2554" s="5">
        <v>1595</v>
      </c>
      <c r="AI2554" s="5">
        <v>54124.43</v>
      </c>
      <c r="AJ2554">
        <v>1</v>
      </c>
      <c r="AK2554" s="5">
        <v>8738.59</v>
      </c>
      <c r="AL2554" s="5">
        <v>0</v>
      </c>
      <c r="AM2554" s="5">
        <v>31927.95</v>
      </c>
      <c r="AN2554">
        <v>4</v>
      </c>
      <c r="AO2554">
        <v>3</v>
      </c>
      <c r="AP2554" t="str">
        <f t="shared" si="356"/>
        <v>Yes</v>
      </c>
      <c r="AQ2554">
        <v>2</v>
      </c>
      <c r="AR2554" s="5">
        <f t="shared" si="357"/>
        <v>1446108.34</v>
      </c>
      <c r="AS2554" s="5">
        <f t="shared" si="358"/>
        <v>371890.7</v>
      </c>
      <c r="AT2554" t="s">
        <v>1641</v>
      </c>
      <c r="AU2554" t="s">
        <v>6189</v>
      </c>
      <c r="AV2554" t="s">
        <v>6201</v>
      </c>
      <c r="AW2554" t="s">
        <v>6175</v>
      </c>
      <c r="AX2554" t="s">
        <v>6167</v>
      </c>
      <c r="AY2554">
        <v>61</v>
      </c>
      <c r="AZ2554">
        <v>0</v>
      </c>
      <c r="BA2554">
        <v>0</v>
      </c>
      <c r="BB2554" t="s">
        <v>6168</v>
      </c>
      <c r="BC2554">
        <v>0</v>
      </c>
      <c r="BD2554">
        <v>0</v>
      </c>
      <c r="BE2554" t="s">
        <v>6169</v>
      </c>
      <c r="BF2554" t="s">
        <v>6210</v>
      </c>
      <c r="BG2554">
        <v>0</v>
      </c>
      <c r="BH2554" t="s">
        <v>6171</v>
      </c>
      <c r="BI2554">
        <v>44</v>
      </c>
      <c r="BJ2554" t="s">
        <v>6172</v>
      </c>
      <c r="BK2554">
        <v>0</v>
      </c>
      <c r="BL2554">
        <v>72</v>
      </c>
      <c r="BM2554" s="3">
        <f t="shared" si="359"/>
        <v>0.76388888888888884</v>
      </c>
    </row>
    <row r="2555" spans="1:65">
      <c r="A2555" t="s">
        <v>2689</v>
      </c>
      <c r="B2555" s="2">
        <v>45811</v>
      </c>
      <c r="C2555" t="s">
        <v>1632</v>
      </c>
      <c r="D2555" t="s">
        <v>2636</v>
      </c>
      <c r="E2555">
        <v>6</v>
      </c>
      <c r="F2555" t="s">
        <v>78</v>
      </c>
      <c r="G2555" t="s">
        <v>50</v>
      </c>
      <c r="H2555" t="s">
        <v>173</v>
      </c>
      <c r="I2555" t="s">
        <v>52</v>
      </c>
      <c r="J2555" t="s">
        <v>53</v>
      </c>
      <c r="K2555" t="s">
        <v>75</v>
      </c>
      <c r="L2555" t="s">
        <v>67</v>
      </c>
      <c r="M2555" t="s">
        <v>68</v>
      </c>
      <c r="N2555" t="s">
        <v>69</v>
      </c>
      <c r="O2555" t="s">
        <v>70</v>
      </c>
      <c r="P2555">
        <v>67</v>
      </c>
      <c r="Q2555">
        <v>70</v>
      </c>
      <c r="R2555">
        <v>69</v>
      </c>
      <c r="S2555">
        <v>8</v>
      </c>
      <c r="T2555">
        <f t="shared" si="351"/>
        <v>61</v>
      </c>
      <c r="U2555">
        <v>61</v>
      </c>
      <c r="V2555">
        <f t="shared" si="352"/>
        <v>0</v>
      </c>
      <c r="W2555" s="3">
        <f t="shared" si="353"/>
        <v>0.11594202898550725</v>
      </c>
      <c r="X2555">
        <v>90</v>
      </c>
      <c r="Y2555" s="4">
        <v>4.8</v>
      </c>
      <c r="Z2555" s="4">
        <v>5.0999999999999996</v>
      </c>
      <c r="AA2555" s="5">
        <v>35720.730000000003</v>
      </c>
      <c r="AB2555" s="5">
        <f t="shared" si="354"/>
        <v>2178964.5299999998</v>
      </c>
      <c r="AC2555" s="5">
        <v>21875.69</v>
      </c>
      <c r="AD2555" s="5">
        <f t="shared" si="355"/>
        <v>1509422.61</v>
      </c>
      <c r="AE2555" s="5">
        <v>124483.77</v>
      </c>
      <c r="AF2555" s="5">
        <v>37474.19</v>
      </c>
      <c r="AG2555" s="5">
        <v>65611.53</v>
      </c>
      <c r="AH2555" s="5">
        <v>7395</v>
      </c>
      <c r="AI2555" s="5">
        <v>68320.08</v>
      </c>
      <c r="AJ2555">
        <v>2</v>
      </c>
      <c r="AK2555" s="5">
        <v>17166.46</v>
      </c>
      <c r="AL2555" s="5">
        <v>0</v>
      </c>
      <c r="AM2555" s="5">
        <v>44042.49</v>
      </c>
      <c r="AN2555">
        <v>4</v>
      </c>
      <c r="AO2555">
        <v>5</v>
      </c>
      <c r="AP2555" t="str">
        <f t="shared" si="356"/>
        <v>No</v>
      </c>
      <c r="AQ2555">
        <v>3</v>
      </c>
      <c r="AR2555" s="5">
        <f t="shared" si="357"/>
        <v>1873916.13</v>
      </c>
      <c r="AS2555" s="5">
        <f t="shared" si="358"/>
        <v>305048.40000000002</v>
      </c>
      <c r="AT2555" t="s">
        <v>1641</v>
      </c>
      <c r="AU2555" t="s">
        <v>6199</v>
      </c>
      <c r="AV2555" t="s">
        <v>6200</v>
      </c>
      <c r="AW2555" t="s">
        <v>6175</v>
      </c>
      <c r="AX2555" t="s">
        <v>6202</v>
      </c>
      <c r="AY2555">
        <v>68</v>
      </c>
      <c r="AZ2555">
        <v>0</v>
      </c>
      <c r="BA2555">
        <v>0</v>
      </c>
      <c r="BB2555" t="s">
        <v>6168</v>
      </c>
      <c r="BC2555">
        <v>1</v>
      </c>
      <c r="BD2555">
        <v>0</v>
      </c>
      <c r="BE2555" t="s">
        <v>6178</v>
      </c>
      <c r="BF2555" t="s">
        <v>6210</v>
      </c>
      <c r="BG2555">
        <v>2</v>
      </c>
      <c r="BH2555" t="s">
        <v>6209</v>
      </c>
      <c r="BI2555">
        <v>107</v>
      </c>
      <c r="BJ2555" t="s">
        <v>6193</v>
      </c>
      <c r="BK2555">
        <v>0</v>
      </c>
      <c r="BL2555">
        <v>74</v>
      </c>
      <c r="BM2555" s="3">
        <f t="shared" si="359"/>
        <v>0.93243243243243246</v>
      </c>
    </row>
    <row r="2556" spans="1:65">
      <c r="A2556" t="s">
        <v>2690</v>
      </c>
      <c r="B2556" s="2">
        <v>45811</v>
      </c>
      <c r="C2556" t="s">
        <v>1632</v>
      </c>
      <c r="D2556" t="s">
        <v>2636</v>
      </c>
      <c r="E2556">
        <v>6</v>
      </c>
      <c r="F2556" t="s">
        <v>49</v>
      </c>
      <c r="G2556" t="s">
        <v>62</v>
      </c>
      <c r="H2556" t="s">
        <v>141</v>
      </c>
      <c r="I2556" t="s">
        <v>74</v>
      </c>
      <c r="J2556" t="s">
        <v>65</v>
      </c>
      <c r="K2556" t="s">
        <v>75</v>
      </c>
      <c r="L2556" t="s">
        <v>92</v>
      </c>
      <c r="M2556" t="s">
        <v>56</v>
      </c>
      <c r="N2556" t="s">
        <v>69</v>
      </c>
      <c r="O2556" t="s">
        <v>58</v>
      </c>
      <c r="P2556">
        <v>61</v>
      </c>
      <c r="Q2556">
        <v>65</v>
      </c>
      <c r="R2556">
        <v>65</v>
      </c>
      <c r="S2556">
        <v>1</v>
      </c>
      <c r="T2556">
        <f t="shared" si="351"/>
        <v>64</v>
      </c>
      <c r="U2556">
        <v>61</v>
      </c>
      <c r="V2556">
        <f t="shared" si="352"/>
        <v>3</v>
      </c>
      <c r="W2556" s="3">
        <f t="shared" si="353"/>
        <v>1.5384615384615385E-2</v>
      </c>
      <c r="X2556">
        <v>20</v>
      </c>
      <c r="Y2556" s="4">
        <v>5</v>
      </c>
      <c r="Z2556" s="4">
        <v>1.7</v>
      </c>
      <c r="AA2556" s="5">
        <v>51461.760000000002</v>
      </c>
      <c r="AB2556" s="5">
        <f t="shared" si="354"/>
        <v>3139167.36</v>
      </c>
      <c r="AC2556" s="5">
        <v>35203.919999999998</v>
      </c>
      <c r="AD2556" s="5">
        <f t="shared" si="355"/>
        <v>2288254.7999999998</v>
      </c>
      <c r="AE2556" s="5">
        <v>146039.88</v>
      </c>
      <c r="AF2556" s="5">
        <v>40610.269999999997</v>
      </c>
      <c r="AG2556" s="5">
        <v>9140.27</v>
      </c>
      <c r="AH2556" s="5">
        <v>2465</v>
      </c>
      <c r="AI2556" s="5">
        <v>5067.8</v>
      </c>
      <c r="AJ2556">
        <v>0</v>
      </c>
      <c r="AK2556" s="5">
        <v>0</v>
      </c>
      <c r="AL2556" s="5">
        <v>3365.24</v>
      </c>
      <c r="AM2556" s="5">
        <v>40349.949999999997</v>
      </c>
      <c r="AN2556">
        <v>4</v>
      </c>
      <c r="AO2556">
        <v>3</v>
      </c>
      <c r="AP2556" t="str">
        <f t="shared" si="356"/>
        <v>Yes</v>
      </c>
      <c r="AQ2556">
        <v>0</v>
      </c>
      <c r="AR2556" s="5">
        <f t="shared" si="357"/>
        <v>2535293.21</v>
      </c>
      <c r="AS2556" s="5">
        <f t="shared" si="358"/>
        <v>603874.15</v>
      </c>
      <c r="AT2556" t="s">
        <v>59</v>
      </c>
      <c r="AU2556" t="s">
        <v>6164</v>
      </c>
      <c r="AV2556" t="s">
        <v>6165</v>
      </c>
      <c r="AW2556" t="s">
        <v>6166</v>
      </c>
      <c r="AX2556" t="s">
        <v>6184</v>
      </c>
      <c r="AY2556">
        <v>61</v>
      </c>
      <c r="AZ2556">
        <v>0</v>
      </c>
      <c r="BA2556">
        <v>21</v>
      </c>
      <c r="BB2556" t="s">
        <v>6180</v>
      </c>
      <c r="BC2556">
        <v>0</v>
      </c>
      <c r="BD2556">
        <v>0</v>
      </c>
      <c r="BE2556" t="s">
        <v>6169</v>
      </c>
      <c r="BF2556" t="s">
        <v>6170</v>
      </c>
      <c r="BG2556">
        <v>1</v>
      </c>
      <c r="BH2556" t="s">
        <v>6186</v>
      </c>
      <c r="BI2556">
        <v>34</v>
      </c>
      <c r="BJ2556" t="s">
        <v>6172</v>
      </c>
      <c r="BK2556">
        <v>0</v>
      </c>
      <c r="BL2556">
        <v>71</v>
      </c>
      <c r="BM2556" s="3">
        <f t="shared" si="359"/>
        <v>0.91549295774647887</v>
      </c>
    </row>
    <row r="2557" spans="1:65">
      <c r="A2557" t="s">
        <v>2691</v>
      </c>
      <c r="B2557" s="2">
        <v>45811</v>
      </c>
      <c r="C2557" t="s">
        <v>1632</v>
      </c>
      <c r="D2557" t="s">
        <v>2636</v>
      </c>
      <c r="E2557">
        <v>6</v>
      </c>
      <c r="F2557" t="s">
        <v>61</v>
      </c>
      <c r="G2557" t="s">
        <v>79</v>
      </c>
      <c r="H2557" t="s">
        <v>123</v>
      </c>
      <c r="I2557" t="s">
        <v>64</v>
      </c>
      <c r="J2557" t="s">
        <v>53</v>
      </c>
      <c r="K2557" t="s">
        <v>75</v>
      </c>
      <c r="L2557" t="s">
        <v>87</v>
      </c>
      <c r="M2557" t="s">
        <v>56</v>
      </c>
      <c r="N2557" t="s">
        <v>69</v>
      </c>
      <c r="O2557" t="s">
        <v>70</v>
      </c>
      <c r="P2557">
        <v>63</v>
      </c>
      <c r="Q2557">
        <v>65</v>
      </c>
      <c r="R2557">
        <v>65</v>
      </c>
      <c r="S2557">
        <v>1</v>
      </c>
      <c r="T2557">
        <f t="shared" si="351"/>
        <v>64</v>
      </c>
      <c r="U2557">
        <v>61</v>
      </c>
      <c r="V2557">
        <f t="shared" si="352"/>
        <v>3</v>
      </c>
      <c r="W2557" s="3">
        <f t="shared" si="353"/>
        <v>1.5384615384615385E-2</v>
      </c>
      <c r="X2557">
        <v>15</v>
      </c>
      <c r="Y2557" s="4">
        <v>4.0999999999999996</v>
      </c>
      <c r="Z2557" s="4">
        <v>1.3</v>
      </c>
      <c r="AA2557" s="5">
        <v>36348.82</v>
      </c>
      <c r="AB2557" s="5">
        <f t="shared" si="354"/>
        <v>2217278.02</v>
      </c>
      <c r="AC2557" s="5">
        <v>24185.64</v>
      </c>
      <c r="AD2557" s="5">
        <f t="shared" si="355"/>
        <v>1572066.6</v>
      </c>
      <c r="AE2557" s="5">
        <v>106658.57</v>
      </c>
      <c r="AF2557" s="5">
        <v>27243.09</v>
      </c>
      <c r="AG2557" s="5">
        <v>8206.7000000000007</v>
      </c>
      <c r="AH2557" s="5">
        <v>1885</v>
      </c>
      <c r="AI2557" s="5">
        <v>3525.42</v>
      </c>
      <c r="AJ2557">
        <v>0</v>
      </c>
      <c r="AK2557" s="5">
        <v>0</v>
      </c>
      <c r="AL2557" s="5">
        <v>2146.1999999999998</v>
      </c>
      <c r="AM2557" s="5">
        <v>37047.800000000003</v>
      </c>
      <c r="AN2557">
        <v>4</v>
      </c>
      <c r="AO2557">
        <v>3</v>
      </c>
      <c r="AP2557" t="str">
        <f t="shared" si="356"/>
        <v>Yes</v>
      </c>
      <c r="AQ2557">
        <v>1</v>
      </c>
      <c r="AR2557" s="5">
        <f t="shared" si="357"/>
        <v>1758779.38</v>
      </c>
      <c r="AS2557" s="5">
        <f t="shared" si="358"/>
        <v>458498.64</v>
      </c>
      <c r="AT2557" t="s">
        <v>59</v>
      </c>
      <c r="AU2557" t="s">
        <v>6164</v>
      </c>
      <c r="AV2557" t="s">
        <v>6165</v>
      </c>
      <c r="AW2557" t="s">
        <v>6166</v>
      </c>
      <c r="AX2557" t="s">
        <v>6184</v>
      </c>
      <c r="AY2557">
        <v>65</v>
      </c>
      <c r="AZ2557">
        <v>0</v>
      </c>
      <c r="BA2557">
        <v>26</v>
      </c>
      <c r="BB2557" t="s">
        <v>6180</v>
      </c>
      <c r="BC2557">
        <v>0</v>
      </c>
      <c r="BD2557">
        <v>0</v>
      </c>
      <c r="BE2557" t="s">
        <v>6169</v>
      </c>
      <c r="BF2557" t="s">
        <v>6170</v>
      </c>
      <c r="BG2557">
        <v>0</v>
      </c>
      <c r="BH2557" t="s">
        <v>6171</v>
      </c>
      <c r="BI2557">
        <v>35</v>
      </c>
      <c r="BJ2557" t="s">
        <v>6172</v>
      </c>
      <c r="BK2557">
        <v>0</v>
      </c>
      <c r="BL2557">
        <v>71</v>
      </c>
      <c r="BM2557" s="3">
        <f t="shared" si="359"/>
        <v>0.91549295774647887</v>
      </c>
    </row>
    <row r="2558" spans="1:65">
      <c r="A2558" t="s">
        <v>2692</v>
      </c>
      <c r="B2558" s="2">
        <v>45812</v>
      </c>
      <c r="C2558" t="s">
        <v>1632</v>
      </c>
      <c r="D2558" t="s">
        <v>2636</v>
      </c>
      <c r="E2558">
        <v>6</v>
      </c>
      <c r="F2558" t="s">
        <v>61</v>
      </c>
      <c r="G2558" t="s">
        <v>79</v>
      </c>
      <c r="H2558" t="s">
        <v>123</v>
      </c>
      <c r="I2558" t="s">
        <v>64</v>
      </c>
      <c r="J2558" t="s">
        <v>81</v>
      </c>
      <c r="K2558" t="s">
        <v>66</v>
      </c>
      <c r="L2558" t="s">
        <v>87</v>
      </c>
      <c r="M2558" t="s">
        <v>56</v>
      </c>
      <c r="N2558" t="s">
        <v>57</v>
      </c>
      <c r="O2558" t="s">
        <v>82</v>
      </c>
      <c r="P2558">
        <v>39</v>
      </c>
      <c r="Q2558">
        <v>39</v>
      </c>
      <c r="R2558">
        <v>39</v>
      </c>
      <c r="S2558">
        <v>1</v>
      </c>
      <c r="T2558">
        <f t="shared" si="351"/>
        <v>38</v>
      </c>
      <c r="U2558">
        <v>37</v>
      </c>
      <c r="V2558">
        <f t="shared" si="352"/>
        <v>1</v>
      </c>
      <c r="W2558" s="3">
        <f t="shared" si="353"/>
        <v>2.564102564102564E-2</v>
      </c>
      <c r="X2558">
        <v>20</v>
      </c>
      <c r="Y2558" s="4">
        <v>2.6</v>
      </c>
      <c r="Z2558" s="4">
        <v>0.6</v>
      </c>
      <c r="AA2558" s="5">
        <v>72851.89</v>
      </c>
      <c r="AB2558" s="5">
        <f t="shared" si="354"/>
        <v>2695519.93</v>
      </c>
      <c r="AC2558" s="5">
        <v>54529.84</v>
      </c>
      <c r="AD2558" s="5">
        <f t="shared" si="355"/>
        <v>2126663.7599999998</v>
      </c>
      <c r="AE2558" s="5">
        <v>114412.64</v>
      </c>
      <c r="AF2558" s="5">
        <v>33407.71</v>
      </c>
      <c r="AG2558" s="5">
        <v>8792.3700000000008</v>
      </c>
      <c r="AH2558" s="5">
        <v>870</v>
      </c>
      <c r="AI2558" s="5">
        <v>7577.14</v>
      </c>
      <c r="AJ2558">
        <v>0</v>
      </c>
      <c r="AK2558" s="5">
        <v>0</v>
      </c>
      <c r="AL2558" s="5">
        <v>1588.85</v>
      </c>
      <c r="AM2558" s="5">
        <v>24041.02</v>
      </c>
      <c r="AN2558">
        <v>4</v>
      </c>
      <c r="AO2558">
        <v>4</v>
      </c>
      <c r="AP2558" t="str">
        <f t="shared" si="356"/>
        <v>Yes</v>
      </c>
      <c r="AQ2558">
        <v>0</v>
      </c>
      <c r="AR2558" s="5">
        <f t="shared" si="357"/>
        <v>2317353.4900000002</v>
      </c>
      <c r="AS2558" s="5">
        <f t="shared" si="358"/>
        <v>378166.44</v>
      </c>
      <c r="AT2558" t="s">
        <v>59</v>
      </c>
      <c r="AU2558" t="s">
        <v>6164</v>
      </c>
      <c r="AV2558" t="s">
        <v>6165</v>
      </c>
      <c r="AW2558" t="s">
        <v>6166</v>
      </c>
      <c r="AX2558" t="s">
        <v>6184</v>
      </c>
      <c r="AY2558">
        <v>41</v>
      </c>
      <c r="AZ2558">
        <v>2</v>
      </c>
      <c r="BA2558">
        <v>17</v>
      </c>
      <c r="BB2558" t="s">
        <v>6185</v>
      </c>
      <c r="BC2558">
        <v>0</v>
      </c>
      <c r="BD2558">
        <v>0</v>
      </c>
      <c r="BE2558" t="s">
        <v>6169</v>
      </c>
      <c r="BF2558" t="s">
        <v>6170</v>
      </c>
      <c r="BG2558">
        <v>1</v>
      </c>
      <c r="BH2558" t="s">
        <v>6179</v>
      </c>
      <c r="BI2558">
        <v>41</v>
      </c>
      <c r="BJ2558" t="s">
        <v>6172</v>
      </c>
      <c r="BK2558">
        <v>0</v>
      </c>
      <c r="BL2558">
        <v>48</v>
      </c>
      <c r="BM2558" s="3">
        <f t="shared" si="359"/>
        <v>0.8125</v>
      </c>
    </row>
    <row r="2559" spans="1:65">
      <c r="A2559" t="s">
        <v>2693</v>
      </c>
      <c r="B2559" s="2">
        <v>45812</v>
      </c>
      <c r="C2559" t="s">
        <v>1632</v>
      </c>
      <c r="D2559" t="s">
        <v>2636</v>
      </c>
      <c r="E2559">
        <v>6</v>
      </c>
      <c r="F2559" t="s">
        <v>72</v>
      </c>
      <c r="G2559" t="s">
        <v>50</v>
      </c>
      <c r="H2559" t="s">
        <v>73</v>
      </c>
      <c r="I2559" t="s">
        <v>64</v>
      </c>
      <c r="J2559" t="s">
        <v>53</v>
      </c>
      <c r="K2559" t="s">
        <v>66</v>
      </c>
      <c r="L2559" t="s">
        <v>67</v>
      </c>
      <c r="M2559" t="s">
        <v>56</v>
      </c>
      <c r="N2559" t="s">
        <v>94</v>
      </c>
      <c r="O2559" t="s">
        <v>58</v>
      </c>
      <c r="P2559">
        <v>74</v>
      </c>
      <c r="Q2559">
        <v>80</v>
      </c>
      <c r="R2559">
        <v>80</v>
      </c>
      <c r="S2559">
        <v>2</v>
      </c>
      <c r="T2559">
        <f t="shared" si="351"/>
        <v>78</v>
      </c>
      <c r="U2559">
        <v>71</v>
      </c>
      <c r="V2559">
        <f t="shared" si="352"/>
        <v>7</v>
      </c>
      <c r="W2559" s="3">
        <f t="shared" si="353"/>
        <v>2.5000000000000001E-2</v>
      </c>
      <c r="X2559">
        <v>20</v>
      </c>
      <c r="Y2559" s="4">
        <v>2.1</v>
      </c>
      <c r="Z2559" s="4">
        <v>1.1000000000000001</v>
      </c>
      <c r="AA2559" s="5">
        <v>30168.59</v>
      </c>
      <c r="AB2559" s="5">
        <f t="shared" si="354"/>
        <v>2141969.89</v>
      </c>
      <c r="AC2559" s="5">
        <v>22995.200000000001</v>
      </c>
      <c r="AD2559" s="5">
        <f t="shared" si="355"/>
        <v>1839616</v>
      </c>
      <c r="AE2559" s="5">
        <v>131019.33</v>
      </c>
      <c r="AF2559" s="5">
        <v>34585.769999999997</v>
      </c>
      <c r="AG2559" s="5">
        <v>8622.4</v>
      </c>
      <c r="AH2559" s="5">
        <v>1595</v>
      </c>
      <c r="AI2559" s="5">
        <v>7111.11</v>
      </c>
      <c r="AJ2559">
        <v>0</v>
      </c>
      <c r="AK2559" s="5">
        <v>0</v>
      </c>
      <c r="AL2559" s="5">
        <v>36346.230000000003</v>
      </c>
      <c r="AM2559" s="5">
        <v>76177.42</v>
      </c>
      <c r="AN2559">
        <v>4</v>
      </c>
      <c r="AO2559">
        <v>4</v>
      </c>
      <c r="AP2559" t="str">
        <f t="shared" si="356"/>
        <v>Yes</v>
      </c>
      <c r="AQ2559">
        <v>1</v>
      </c>
      <c r="AR2559" s="5">
        <f t="shared" si="357"/>
        <v>2135073.2599999998</v>
      </c>
      <c r="AS2559" s="5">
        <f t="shared" si="358"/>
        <v>6896.63</v>
      </c>
      <c r="AT2559" t="s">
        <v>59</v>
      </c>
      <c r="AU2559" t="s">
        <v>6164</v>
      </c>
      <c r="AV2559" t="s">
        <v>6165</v>
      </c>
      <c r="AW2559" t="s">
        <v>6166</v>
      </c>
      <c r="AX2559" t="s">
        <v>6184</v>
      </c>
      <c r="AY2559">
        <v>74</v>
      </c>
      <c r="AZ2559">
        <v>0</v>
      </c>
      <c r="BA2559">
        <v>35</v>
      </c>
      <c r="BB2559" t="s">
        <v>6180</v>
      </c>
      <c r="BC2559">
        <v>0</v>
      </c>
      <c r="BD2559">
        <v>0</v>
      </c>
      <c r="BE2559" t="s">
        <v>6169</v>
      </c>
      <c r="BF2559" t="s">
        <v>6170</v>
      </c>
      <c r="BG2559">
        <v>1</v>
      </c>
      <c r="BH2559" t="s">
        <v>6179</v>
      </c>
      <c r="BI2559">
        <v>24</v>
      </c>
      <c r="BJ2559" t="s">
        <v>6172</v>
      </c>
      <c r="BK2559">
        <v>0</v>
      </c>
      <c r="BL2559">
        <v>87</v>
      </c>
      <c r="BM2559" s="3">
        <f t="shared" si="359"/>
        <v>0.91954022988505746</v>
      </c>
    </row>
    <row r="2560" spans="1:65">
      <c r="A2560" t="s">
        <v>2694</v>
      </c>
      <c r="B2560" s="2">
        <v>45812</v>
      </c>
      <c r="C2560" t="s">
        <v>1632</v>
      </c>
      <c r="D2560" t="s">
        <v>2636</v>
      </c>
      <c r="E2560">
        <v>6</v>
      </c>
      <c r="F2560" t="s">
        <v>61</v>
      </c>
      <c r="G2560" t="s">
        <v>79</v>
      </c>
      <c r="H2560" t="s">
        <v>100</v>
      </c>
      <c r="I2560" t="s">
        <v>64</v>
      </c>
      <c r="J2560" t="s">
        <v>81</v>
      </c>
      <c r="K2560" t="s">
        <v>66</v>
      </c>
      <c r="L2560" t="s">
        <v>55</v>
      </c>
      <c r="M2560" t="s">
        <v>56</v>
      </c>
      <c r="N2560" t="s">
        <v>94</v>
      </c>
      <c r="O2560" t="s">
        <v>82</v>
      </c>
      <c r="P2560">
        <v>39</v>
      </c>
      <c r="Q2560">
        <v>41</v>
      </c>
      <c r="R2560">
        <v>39</v>
      </c>
      <c r="S2560">
        <v>1</v>
      </c>
      <c r="T2560">
        <f t="shared" si="351"/>
        <v>38</v>
      </c>
      <c r="U2560">
        <v>38</v>
      </c>
      <c r="V2560">
        <f t="shared" si="352"/>
        <v>0</v>
      </c>
      <c r="W2560" s="3">
        <f t="shared" si="353"/>
        <v>2.564102564102564E-2</v>
      </c>
      <c r="X2560">
        <v>30</v>
      </c>
      <c r="Y2560" s="4">
        <v>3.5</v>
      </c>
      <c r="Z2560" s="4">
        <v>1.1000000000000001</v>
      </c>
      <c r="AA2560" s="5">
        <v>73901.72</v>
      </c>
      <c r="AB2560" s="5">
        <f t="shared" si="354"/>
        <v>2808265.36</v>
      </c>
      <c r="AC2560" s="5">
        <v>53047.47</v>
      </c>
      <c r="AD2560" s="5">
        <f t="shared" si="355"/>
        <v>2068851.33</v>
      </c>
      <c r="AE2560" s="5">
        <v>115272.48</v>
      </c>
      <c r="AF2560" s="5">
        <v>33806.199999999997</v>
      </c>
      <c r="AG2560" s="5">
        <v>9596.86</v>
      </c>
      <c r="AH2560" s="5">
        <v>1595</v>
      </c>
      <c r="AI2560" s="5">
        <v>7577.14</v>
      </c>
      <c r="AJ2560">
        <v>0</v>
      </c>
      <c r="AK2560" s="5">
        <v>0</v>
      </c>
      <c r="AL2560" s="5">
        <v>0</v>
      </c>
      <c r="AM2560" s="5">
        <v>25405.85</v>
      </c>
      <c r="AN2560">
        <v>4</v>
      </c>
      <c r="AO2560">
        <v>5</v>
      </c>
      <c r="AP2560" t="str">
        <f t="shared" si="356"/>
        <v>No</v>
      </c>
      <c r="AQ2560">
        <v>2</v>
      </c>
      <c r="AR2560" s="5">
        <f t="shared" si="357"/>
        <v>2262104.86</v>
      </c>
      <c r="AS2560" s="5">
        <f t="shared" si="358"/>
        <v>546160.5</v>
      </c>
      <c r="AT2560" t="s">
        <v>59</v>
      </c>
      <c r="AU2560" t="s">
        <v>6164</v>
      </c>
      <c r="AV2560" t="s">
        <v>6165</v>
      </c>
      <c r="AW2560" t="s">
        <v>6166</v>
      </c>
      <c r="AX2560" t="s">
        <v>6167</v>
      </c>
      <c r="AY2560">
        <v>42</v>
      </c>
      <c r="AZ2560">
        <v>0</v>
      </c>
      <c r="BA2560">
        <v>0</v>
      </c>
      <c r="BB2560" t="s">
        <v>6168</v>
      </c>
      <c r="BC2560">
        <v>1</v>
      </c>
      <c r="BD2560">
        <v>0</v>
      </c>
      <c r="BE2560" t="s">
        <v>6178</v>
      </c>
      <c r="BF2560" t="s">
        <v>6170</v>
      </c>
      <c r="BG2560">
        <v>1</v>
      </c>
      <c r="BH2560" t="s">
        <v>6186</v>
      </c>
      <c r="BI2560">
        <v>24</v>
      </c>
      <c r="BJ2560" t="s">
        <v>6172</v>
      </c>
      <c r="BK2560">
        <v>0</v>
      </c>
      <c r="BL2560">
        <v>50</v>
      </c>
      <c r="BM2560" s="3">
        <f t="shared" si="359"/>
        <v>0.78</v>
      </c>
    </row>
    <row r="2561" spans="1:65">
      <c r="A2561" t="s">
        <v>2695</v>
      </c>
      <c r="B2561" s="2">
        <v>45812</v>
      </c>
      <c r="C2561" t="s">
        <v>1632</v>
      </c>
      <c r="D2561" t="s">
        <v>2636</v>
      </c>
      <c r="E2561">
        <v>6</v>
      </c>
      <c r="F2561" t="s">
        <v>49</v>
      </c>
      <c r="G2561" t="s">
        <v>79</v>
      </c>
      <c r="H2561" t="s">
        <v>111</v>
      </c>
      <c r="I2561" t="s">
        <v>74</v>
      </c>
      <c r="J2561" t="s">
        <v>53</v>
      </c>
      <c r="K2561" t="s">
        <v>66</v>
      </c>
      <c r="L2561" t="s">
        <v>67</v>
      </c>
      <c r="M2561" t="s">
        <v>68</v>
      </c>
      <c r="N2561" t="s">
        <v>109</v>
      </c>
      <c r="O2561" t="s">
        <v>82</v>
      </c>
      <c r="P2561">
        <v>73</v>
      </c>
      <c r="Q2561">
        <v>76</v>
      </c>
      <c r="R2561">
        <v>76</v>
      </c>
      <c r="S2561">
        <v>7</v>
      </c>
      <c r="T2561">
        <f t="shared" si="351"/>
        <v>69</v>
      </c>
      <c r="U2561">
        <v>69</v>
      </c>
      <c r="V2561">
        <f t="shared" si="352"/>
        <v>0</v>
      </c>
      <c r="W2561" s="3">
        <f t="shared" si="353"/>
        <v>9.2105263157894732E-2</v>
      </c>
      <c r="X2561">
        <v>28</v>
      </c>
      <c r="Y2561" s="4">
        <v>0</v>
      </c>
      <c r="Z2561" s="4">
        <v>0.9</v>
      </c>
      <c r="AA2561" s="5">
        <v>30080.39</v>
      </c>
      <c r="AB2561" s="5">
        <f t="shared" si="354"/>
        <v>2075546.91</v>
      </c>
      <c r="AC2561" s="5">
        <v>21890.28</v>
      </c>
      <c r="AD2561" s="5">
        <f t="shared" si="355"/>
        <v>1663661.28</v>
      </c>
      <c r="AE2561" s="5">
        <v>127594.82</v>
      </c>
      <c r="AF2561" s="5">
        <v>34263.760000000002</v>
      </c>
      <c r="AG2561" s="5">
        <v>35109.230000000003</v>
      </c>
      <c r="AH2561" s="5">
        <v>1305</v>
      </c>
      <c r="AI2561" s="5">
        <v>65079.01</v>
      </c>
      <c r="AJ2561">
        <v>2</v>
      </c>
      <c r="AK2561" s="5">
        <v>16883.97</v>
      </c>
      <c r="AL2561" s="5">
        <v>0</v>
      </c>
      <c r="AM2561" s="5">
        <v>96806.41</v>
      </c>
      <c r="AN2561">
        <v>8</v>
      </c>
      <c r="AO2561">
        <v>8</v>
      </c>
      <c r="AP2561" t="str">
        <f t="shared" si="356"/>
        <v>Yes</v>
      </c>
      <c r="AQ2561">
        <v>3</v>
      </c>
      <c r="AR2561" s="5">
        <f t="shared" si="357"/>
        <v>2040703.48</v>
      </c>
      <c r="AS2561" s="5">
        <f t="shared" si="358"/>
        <v>34843.43</v>
      </c>
      <c r="AT2561" t="s">
        <v>1641</v>
      </c>
      <c r="AU2561" t="s">
        <v>6173</v>
      </c>
      <c r="AV2561" t="s">
        <v>6174</v>
      </c>
      <c r="AW2561" t="s">
        <v>6175</v>
      </c>
      <c r="AX2561" t="s">
        <v>6184</v>
      </c>
      <c r="AY2561">
        <v>76</v>
      </c>
      <c r="AZ2561">
        <v>0</v>
      </c>
      <c r="BA2561">
        <v>0</v>
      </c>
      <c r="BB2561" t="s">
        <v>6168</v>
      </c>
      <c r="BC2561">
        <v>0</v>
      </c>
      <c r="BD2561">
        <v>0</v>
      </c>
      <c r="BE2561" t="s">
        <v>6169</v>
      </c>
      <c r="BF2561" t="s">
        <v>6210</v>
      </c>
      <c r="BG2561">
        <v>1</v>
      </c>
      <c r="BH2561" t="s">
        <v>6186</v>
      </c>
      <c r="BI2561">
        <v>25</v>
      </c>
      <c r="BJ2561" t="s">
        <v>6172</v>
      </c>
      <c r="BK2561">
        <v>0</v>
      </c>
      <c r="BL2561">
        <v>82</v>
      </c>
      <c r="BM2561" s="3">
        <f t="shared" si="359"/>
        <v>0.92682926829268297</v>
      </c>
    </row>
    <row r="2562" spans="1:65">
      <c r="A2562" t="s">
        <v>2696</v>
      </c>
      <c r="B2562" s="2">
        <v>45812</v>
      </c>
      <c r="C2562" t="s">
        <v>1632</v>
      </c>
      <c r="D2562" t="s">
        <v>2636</v>
      </c>
      <c r="E2562">
        <v>6</v>
      </c>
      <c r="F2562" t="s">
        <v>49</v>
      </c>
      <c r="G2562" t="s">
        <v>62</v>
      </c>
      <c r="H2562" t="s">
        <v>141</v>
      </c>
      <c r="I2562" t="s">
        <v>52</v>
      </c>
      <c r="J2562" t="s">
        <v>65</v>
      </c>
      <c r="K2562" t="s">
        <v>66</v>
      </c>
      <c r="L2562" t="s">
        <v>92</v>
      </c>
      <c r="M2562" t="s">
        <v>56</v>
      </c>
      <c r="N2562" t="s">
        <v>76</v>
      </c>
      <c r="O2562" t="s">
        <v>82</v>
      </c>
      <c r="P2562">
        <v>60</v>
      </c>
      <c r="Q2562">
        <v>63</v>
      </c>
      <c r="R2562">
        <v>61</v>
      </c>
      <c r="S2562">
        <v>1</v>
      </c>
      <c r="T2562">
        <f t="shared" ref="T2562:T2625" si="360">R2562-S2562</f>
        <v>60</v>
      </c>
      <c r="U2562">
        <v>59</v>
      </c>
      <c r="V2562">
        <f t="shared" ref="V2562:V2625" si="361">T2562-U2562</f>
        <v>1</v>
      </c>
      <c r="W2562" s="3">
        <f t="shared" ref="W2562:W2625" si="362">IFERROR(S2562/R2562,0)</f>
        <v>1.6393442622950821E-2</v>
      </c>
      <c r="X2562">
        <v>35</v>
      </c>
      <c r="Y2562" s="4">
        <v>5.4</v>
      </c>
      <c r="Z2562" s="4">
        <v>2.4</v>
      </c>
      <c r="AA2562" s="5">
        <v>48468.51</v>
      </c>
      <c r="AB2562" s="5">
        <f t="shared" ref="AB2562:AB2625" si="363">ROUND(U2562*AA2562,2)</f>
        <v>2859642.09</v>
      </c>
      <c r="AC2562" s="5">
        <v>35018.25</v>
      </c>
      <c r="AD2562" s="5">
        <f t="shared" ref="AD2562:AD2625" si="364">ROUND(R2562*AC2562,2)</f>
        <v>2136113.25</v>
      </c>
      <c r="AE2562" s="5">
        <v>139945.57</v>
      </c>
      <c r="AF2562" s="5">
        <v>41587.68</v>
      </c>
      <c r="AG2562" s="5">
        <v>9929.69</v>
      </c>
      <c r="AH2562" s="5">
        <v>3480</v>
      </c>
      <c r="AI2562" s="5">
        <v>5101.82</v>
      </c>
      <c r="AJ2562">
        <v>0</v>
      </c>
      <c r="AK2562" s="5">
        <v>0</v>
      </c>
      <c r="AL2562" s="5">
        <v>1065.55</v>
      </c>
      <c r="AM2562" s="5">
        <v>36597.800000000003</v>
      </c>
      <c r="AN2562">
        <v>4</v>
      </c>
      <c r="AO2562">
        <v>4</v>
      </c>
      <c r="AP2562" t="str">
        <f t="shared" ref="AP2562:AP2625" si="365">IF(AO2562&lt;=AN2562,"Yes","No")</f>
        <v>Yes</v>
      </c>
      <c r="AQ2562">
        <v>1</v>
      </c>
      <c r="AR2562" s="5">
        <f t="shared" ref="AR2562:AR2625" si="366">ROUND(SUM(AD2562:AI2562)+SUM(AK2562:AM2562),2)</f>
        <v>2373821.36</v>
      </c>
      <c r="AS2562" s="5">
        <f t="shared" ref="AS2562:AS2625" si="367">ROUND(AB2562-AR2562,2)</f>
        <v>485820.73</v>
      </c>
      <c r="AT2562" t="s">
        <v>59</v>
      </c>
      <c r="AU2562" t="s">
        <v>6164</v>
      </c>
      <c r="AV2562" t="s">
        <v>6165</v>
      </c>
      <c r="AW2562" t="s">
        <v>6166</v>
      </c>
      <c r="AX2562" t="s">
        <v>6167</v>
      </c>
      <c r="AY2562">
        <v>64</v>
      </c>
      <c r="AZ2562">
        <v>4</v>
      </c>
      <c r="BA2562">
        <v>12</v>
      </c>
      <c r="BB2562" t="s">
        <v>6185</v>
      </c>
      <c r="BC2562">
        <v>0</v>
      </c>
      <c r="BD2562">
        <v>0</v>
      </c>
      <c r="BE2562" t="s">
        <v>6169</v>
      </c>
      <c r="BF2562" t="s">
        <v>6170</v>
      </c>
      <c r="BG2562">
        <v>0</v>
      </c>
      <c r="BH2562" t="s">
        <v>6171</v>
      </c>
      <c r="BI2562">
        <v>45</v>
      </c>
      <c r="BJ2562" t="s">
        <v>6172</v>
      </c>
      <c r="BK2562">
        <v>0</v>
      </c>
      <c r="BL2562">
        <v>68</v>
      </c>
      <c r="BM2562" s="3">
        <f t="shared" ref="BM2562:BM2625" si="368">IFERROR(R2562/BL2562,0)</f>
        <v>0.8970588235294118</v>
      </c>
    </row>
    <row r="2563" spans="1:65">
      <c r="A2563" t="s">
        <v>2697</v>
      </c>
      <c r="B2563" s="2">
        <v>45812</v>
      </c>
      <c r="C2563" t="s">
        <v>1632</v>
      </c>
      <c r="D2563" t="s">
        <v>2636</v>
      </c>
      <c r="E2563">
        <v>6</v>
      </c>
      <c r="F2563" t="s">
        <v>78</v>
      </c>
      <c r="G2563" t="s">
        <v>50</v>
      </c>
      <c r="H2563" t="s">
        <v>185</v>
      </c>
      <c r="I2563" t="s">
        <v>64</v>
      </c>
      <c r="J2563" t="s">
        <v>53</v>
      </c>
      <c r="K2563" t="s">
        <v>66</v>
      </c>
      <c r="L2563" t="s">
        <v>87</v>
      </c>
      <c r="M2563" t="s">
        <v>56</v>
      </c>
      <c r="N2563" t="s">
        <v>76</v>
      </c>
      <c r="O2563" t="s">
        <v>70</v>
      </c>
      <c r="P2563">
        <v>84</v>
      </c>
      <c r="Q2563">
        <v>89</v>
      </c>
      <c r="R2563">
        <v>86</v>
      </c>
      <c r="S2563">
        <v>1</v>
      </c>
      <c r="T2563">
        <f t="shared" si="360"/>
        <v>85</v>
      </c>
      <c r="U2563">
        <v>82</v>
      </c>
      <c r="V2563">
        <f t="shared" si="361"/>
        <v>3</v>
      </c>
      <c r="W2563" s="3">
        <f t="shared" si="362"/>
        <v>1.1627906976744186E-2</v>
      </c>
      <c r="X2563">
        <v>17</v>
      </c>
      <c r="Y2563" s="4">
        <v>5.3</v>
      </c>
      <c r="Z2563" s="4">
        <v>0.9</v>
      </c>
      <c r="AA2563" s="5">
        <v>30809.85</v>
      </c>
      <c r="AB2563" s="5">
        <f t="shared" si="363"/>
        <v>2526407.7000000002</v>
      </c>
      <c r="AC2563" s="5">
        <v>24135.84</v>
      </c>
      <c r="AD2563" s="5">
        <f t="shared" si="364"/>
        <v>2075682.24</v>
      </c>
      <c r="AE2563" s="5">
        <v>139865.09</v>
      </c>
      <c r="AF2563" s="5">
        <v>40296.58</v>
      </c>
      <c r="AG2563" s="5">
        <v>8214.39</v>
      </c>
      <c r="AH2563" s="5">
        <v>1305</v>
      </c>
      <c r="AI2563" s="5">
        <v>3528.21</v>
      </c>
      <c r="AJ2563">
        <v>0</v>
      </c>
      <c r="AK2563" s="5">
        <v>0</v>
      </c>
      <c r="AL2563" s="5">
        <v>33981.26</v>
      </c>
      <c r="AM2563" s="5">
        <v>88480.98</v>
      </c>
      <c r="AN2563">
        <v>4</v>
      </c>
      <c r="AO2563">
        <v>4</v>
      </c>
      <c r="AP2563" t="str">
        <f t="shared" si="365"/>
        <v>Yes</v>
      </c>
      <c r="AQ2563">
        <v>1</v>
      </c>
      <c r="AR2563" s="5">
        <f t="shared" si="366"/>
        <v>2391353.75</v>
      </c>
      <c r="AS2563" s="5">
        <f t="shared" si="367"/>
        <v>135053.95000000001</v>
      </c>
      <c r="AT2563" t="s">
        <v>59</v>
      </c>
      <c r="AU2563" t="s">
        <v>6164</v>
      </c>
      <c r="AV2563" t="s">
        <v>6165</v>
      </c>
      <c r="AW2563" t="s">
        <v>6166</v>
      </c>
      <c r="AX2563" t="s">
        <v>6167</v>
      </c>
      <c r="AY2563">
        <v>85</v>
      </c>
      <c r="AZ2563">
        <v>0</v>
      </c>
      <c r="BA2563">
        <v>20</v>
      </c>
      <c r="BB2563" t="s">
        <v>6180</v>
      </c>
      <c r="BC2563">
        <v>0</v>
      </c>
      <c r="BD2563">
        <v>0</v>
      </c>
      <c r="BE2563" t="s">
        <v>6169</v>
      </c>
      <c r="BF2563" t="s">
        <v>6170</v>
      </c>
      <c r="BG2563">
        <v>0</v>
      </c>
      <c r="BH2563" t="s">
        <v>6171</v>
      </c>
      <c r="BI2563">
        <v>30</v>
      </c>
      <c r="BJ2563" t="s">
        <v>6172</v>
      </c>
      <c r="BK2563">
        <v>0</v>
      </c>
      <c r="BL2563">
        <v>95</v>
      </c>
      <c r="BM2563" s="3">
        <f t="shared" si="368"/>
        <v>0.90526315789473688</v>
      </c>
    </row>
    <row r="2564" spans="1:65">
      <c r="A2564" t="s">
        <v>2698</v>
      </c>
      <c r="B2564" s="2">
        <v>45812</v>
      </c>
      <c r="C2564" t="s">
        <v>1632</v>
      </c>
      <c r="D2564" t="s">
        <v>2636</v>
      </c>
      <c r="E2564">
        <v>6</v>
      </c>
      <c r="F2564" t="s">
        <v>78</v>
      </c>
      <c r="G2564" t="s">
        <v>50</v>
      </c>
      <c r="H2564" t="s">
        <v>185</v>
      </c>
      <c r="I2564" t="s">
        <v>74</v>
      </c>
      <c r="J2564" t="s">
        <v>53</v>
      </c>
      <c r="K2564" t="s">
        <v>66</v>
      </c>
      <c r="L2564" t="s">
        <v>67</v>
      </c>
      <c r="M2564" t="s">
        <v>68</v>
      </c>
      <c r="N2564" t="s">
        <v>94</v>
      </c>
      <c r="O2564" t="s">
        <v>82</v>
      </c>
      <c r="P2564">
        <v>74</v>
      </c>
      <c r="Q2564">
        <v>77</v>
      </c>
      <c r="R2564">
        <v>75</v>
      </c>
      <c r="S2564">
        <v>7</v>
      </c>
      <c r="T2564">
        <f t="shared" si="360"/>
        <v>68</v>
      </c>
      <c r="U2564">
        <v>68</v>
      </c>
      <c r="V2564">
        <f t="shared" si="361"/>
        <v>0</v>
      </c>
      <c r="W2564" s="3">
        <f t="shared" si="362"/>
        <v>9.3333333333333338E-2</v>
      </c>
      <c r="X2564">
        <v>26</v>
      </c>
      <c r="Y2564" s="4">
        <v>3.7</v>
      </c>
      <c r="Z2564" s="4">
        <v>1.9</v>
      </c>
      <c r="AA2564" s="5">
        <v>30579.99</v>
      </c>
      <c r="AB2564" s="5">
        <f t="shared" si="363"/>
        <v>2079439.32</v>
      </c>
      <c r="AC2564" s="5">
        <v>21837.88</v>
      </c>
      <c r="AD2564" s="5">
        <f t="shared" si="364"/>
        <v>1637841</v>
      </c>
      <c r="AE2564" s="5">
        <v>128588.57</v>
      </c>
      <c r="AF2564" s="5">
        <v>35035.410000000003</v>
      </c>
      <c r="AG2564" s="5">
        <v>34207.620000000003</v>
      </c>
      <c r="AH2564" s="5">
        <v>2755</v>
      </c>
      <c r="AI2564" s="5">
        <v>64570.97</v>
      </c>
      <c r="AJ2564">
        <v>2</v>
      </c>
      <c r="AK2564" s="5">
        <v>17656</v>
      </c>
      <c r="AL2564" s="5">
        <v>0</v>
      </c>
      <c r="AM2564" s="5">
        <v>41795.81</v>
      </c>
      <c r="AN2564">
        <v>4</v>
      </c>
      <c r="AO2564">
        <v>4</v>
      </c>
      <c r="AP2564" t="str">
        <f t="shared" si="365"/>
        <v>Yes</v>
      </c>
      <c r="AQ2564">
        <v>2</v>
      </c>
      <c r="AR2564" s="5">
        <f t="shared" si="366"/>
        <v>1962450.38</v>
      </c>
      <c r="AS2564" s="5">
        <f t="shared" si="367"/>
        <v>116988.94</v>
      </c>
      <c r="AT2564" t="s">
        <v>1641</v>
      </c>
      <c r="AU2564" t="s">
        <v>6189</v>
      </c>
      <c r="AV2564" t="s">
        <v>6201</v>
      </c>
      <c r="AW2564" t="s">
        <v>6175</v>
      </c>
      <c r="AX2564" t="s">
        <v>6167</v>
      </c>
      <c r="AY2564">
        <v>76</v>
      </c>
      <c r="AZ2564">
        <v>0</v>
      </c>
      <c r="BA2564">
        <v>0</v>
      </c>
      <c r="BB2564" t="s">
        <v>6168</v>
      </c>
      <c r="BC2564">
        <v>0</v>
      </c>
      <c r="BD2564">
        <v>0</v>
      </c>
      <c r="BE2564" t="s">
        <v>6169</v>
      </c>
      <c r="BF2564" t="s">
        <v>6210</v>
      </c>
      <c r="BG2564">
        <v>1</v>
      </c>
      <c r="BH2564" t="s">
        <v>6179</v>
      </c>
      <c r="BI2564">
        <v>31</v>
      </c>
      <c r="BJ2564" t="s">
        <v>6172</v>
      </c>
      <c r="BK2564">
        <v>0</v>
      </c>
      <c r="BL2564">
        <v>81</v>
      </c>
      <c r="BM2564" s="3">
        <f t="shared" si="368"/>
        <v>0.92592592592592593</v>
      </c>
    </row>
    <row r="2565" spans="1:65">
      <c r="A2565" t="s">
        <v>2699</v>
      </c>
      <c r="B2565" s="2">
        <v>45812</v>
      </c>
      <c r="C2565" t="s">
        <v>1632</v>
      </c>
      <c r="D2565" t="s">
        <v>2636</v>
      </c>
      <c r="E2565">
        <v>6</v>
      </c>
      <c r="F2565" t="s">
        <v>61</v>
      </c>
      <c r="G2565" t="s">
        <v>62</v>
      </c>
      <c r="H2565" t="s">
        <v>104</v>
      </c>
      <c r="I2565" t="s">
        <v>52</v>
      </c>
      <c r="J2565" t="s">
        <v>53</v>
      </c>
      <c r="K2565" t="s">
        <v>54</v>
      </c>
      <c r="L2565" t="s">
        <v>87</v>
      </c>
      <c r="M2565" t="s">
        <v>68</v>
      </c>
      <c r="N2565" t="s">
        <v>57</v>
      </c>
      <c r="O2565" t="s">
        <v>82</v>
      </c>
      <c r="P2565">
        <v>73</v>
      </c>
      <c r="Q2565">
        <v>78</v>
      </c>
      <c r="R2565">
        <v>78</v>
      </c>
      <c r="S2565">
        <v>3</v>
      </c>
      <c r="T2565">
        <f t="shared" si="360"/>
        <v>75</v>
      </c>
      <c r="U2565">
        <v>69</v>
      </c>
      <c r="V2565">
        <f t="shared" si="361"/>
        <v>6</v>
      </c>
      <c r="W2565" s="3">
        <f t="shared" si="362"/>
        <v>3.8461538461538464E-2</v>
      </c>
      <c r="X2565">
        <v>27</v>
      </c>
      <c r="Y2565" s="4">
        <v>9.4</v>
      </c>
      <c r="Z2565" s="4">
        <v>2.1</v>
      </c>
      <c r="AA2565" s="5">
        <v>39283.32</v>
      </c>
      <c r="AB2565" s="5">
        <f t="shared" si="363"/>
        <v>2710549.08</v>
      </c>
      <c r="AC2565" s="5">
        <v>23104.33</v>
      </c>
      <c r="AD2565" s="5">
        <f t="shared" si="364"/>
        <v>1802137.74</v>
      </c>
      <c r="AE2565" s="5">
        <v>138352.57</v>
      </c>
      <c r="AF2565" s="5">
        <v>34193.550000000003</v>
      </c>
      <c r="AG2565" s="5">
        <v>9885.86</v>
      </c>
      <c r="AH2565" s="5">
        <v>3045</v>
      </c>
      <c r="AI2565" s="5">
        <v>10546.48</v>
      </c>
      <c r="AJ2565">
        <v>1</v>
      </c>
      <c r="AK2565" s="5">
        <v>8392.9699999999993</v>
      </c>
      <c r="AL2565" s="5">
        <v>3703.48</v>
      </c>
      <c r="AM2565" s="5">
        <v>47058.65</v>
      </c>
      <c r="AN2565">
        <v>4</v>
      </c>
      <c r="AO2565">
        <v>4</v>
      </c>
      <c r="AP2565" t="str">
        <f t="shared" si="365"/>
        <v>Yes</v>
      </c>
      <c r="AQ2565">
        <v>1</v>
      </c>
      <c r="AR2565" s="5">
        <f t="shared" si="366"/>
        <v>2057316.3</v>
      </c>
      <c r="AS2565" s="5">
        <f t="shared" si="367"/>
        <v>653232.78</v>
      </c>
      <c r="AT2565" t="s">
        <v>116</v>
      </c>
      <c r="AU2565" t="s">
        <v>6181</v>
      </c>
      <c r="AV2565" t="s">
        <v>6182</v>
      </c>
      <c r="AW2565" t="s">
        <v>6183</v>
      </c>
      <c r="AX2565" t="s">
        <v>6177</v>
      </c>
      <c r="AY2565">
        <v>76</v>
      </c>
      <c r="AZ2565">
        <v>0</v>
      </c>
      <c r="BA2565">
        <v>38</v>
      </c>
      <c r="BB2565" t="s">
        <v>6180</v>
      </c>
      <c r="BC2565">
        <v>0</v>
      </c>
      <c r="BD2565">
        <v>0</v>
      </c>
      <c r="BE2565" t="s">
        <v>6169</v>
      </c>
      <c r="BF2565" t="s">
        <v>6170</v>
      </c>
      <c r="BG2565">
        <v>0</v>
      </c>
      <c r="BH2565" t="s">
        <v>6171</v>
      </c>
      <c r="BI2565">
        <v>47</v>
      </c>
      <c r="BJ2565" t="s">
        <v>6172</v>
      </c>
      <c r="BK2565">
        <v>0</v>
      </c>
      <c r="BL2565">
        <v>83</v>
      </c>
      <c r="BM2565" s="3">
        <f t="shared" si="368"/>
        <v>0.93975903614457834</v>
      </c>
    </row>
    <row r="2566" spans="1:65">
      <c r="A2566" t="s">
        <v>2700</v>
      </c>
      <c r="B2566" s="2">
        <v>45812</v>
      </c>
      <c r="C2566" t="s">
        <v>1632</v>
      </c>
      <c r="D2566" t="s">
        <v>2636</v>
      </c>
      <c r="E2566">
        <v>6</v>
      </c>
      <c r="F2566" t="s">
        <v>49</v>
      </c>
      <c r="G2566" t="s">
        <v>50</v>
      </c>
      <c r="H2566" t="s">
        <v>89</v>
      </c>
      <c r="I2566" t="s">
        <v>64</v>
      </c>
      <c r="J2566" t="s">
        <v>53</v>
      </c>
      <c r="K2566" t="s">
        <v>66</v>
      </c>
      <c r="L2566" t="s">
        <v>67</v>
      </c>
      <c r="M2566" t="s">
        <v>68</v>
      </c>
      <c r="N2566" t="s">
        <v>109</v>
      </c>
      <c r="O2566" t="s">
        <v>120</v>
      </c>
      <c r="P2566">
        <v>79</v>
      </c>
      <c r="Q2566">
        <v>80</v>
      </c>
      <c r="R2566">
        <v>78</v>
      </c>
      <c r="S2566">
        <v>5</v>
      </c>
      <c r="T2566">
        <f t="shared" si="360"/>
        <v>73</v>
      </c>
      <c r="U2566">
        <v>73</v>
      </c>
      <c r="V2566">
        <f t="shared" si="361"/>
        <v>0</v>
      </c>
      <c r="W2566" s="3">
        <f t="shared" si="362"/>
        <v>6.4102564102564097E-2</v>
      </c>
      <c r="X2566">
        <v>25</v>
      </c>
      <c r="Y2566" s="4">
        <v>1.9</v>
      </c>
      <c r="Z2566" s="4">
        <v>0.9</v>
      </c>
      <c r="AA2566" s="5">
        <v>30346.41</v>
      </c>
      <c r="AB2566" s="5">
        <f t="shared" si="363"/>
        <v>2215287.9300000002</v>
      </c>
      <c r="AC2566" s="5">
        <v>22023.48</v>
      </c>
      <c r="AD2566" s="5">
        <f t="shared" si="364"/>
        <v>1717831.44</v>
      </c>
      <c r="AE2566" s="5">
        <v>127923.82</v>
      </c>
      <c r="AF2566" s="5">
        <v>35994.74</v>
      </c>
      <c r="AG2566" s="5">
        <v>34076.17</v>
      </c>
      <c r="AH2566" s="5">
        <v>1305</v>
      </c>
      <c r="AI2566" s="5">
        <v>58244.83</v>
      </c>
      <c r="AJ2566">
        <v>2</v>
      </c>
      <c r="AK2566" s="5">
        <v>17006.96</v>
      </c>
      <c r="AL2566" s="5">
        <v>0</v>
      </c>
      <c r="AM2566" s="5">
        <v>104905.57</v>
      </c>
      <c r="AN2566">
        <v>8</v>
      </c>
      <c r="AO2566">
        <v>9</v>
      </c>
      <c r="AP2566" t="str">
        <f t="shared" si="365"/>
        <v>No</v>
      </c>
      <c r="AQ2566">
        <v>3</v>
      </c>
      <c r="AR2566" s="5">
        <f t="shared" si="366"/>
        <v>2097288.5299999998</v>
      </c>
      <c r="AS2566" s="5">
        <f t="shared" si="367"/>
        <v>117999.4</v>
      </c>
      <c r="AT2566" t="s">
        <v>1641</v>
      </c>
      <c r="AU2566" t="s">
        <v>6199</v>
      </c>
      <c r="AV2566" t="s">
        <v>6200</v>
      </c>
      <c r="AW2566" t="s">
        <v>6175</v>
      </c>
      <c r="AX2566" t="s">
        <v>6167</v>
      </c>
      <c r="AY2566">
        <v>80</v>
      </c>
      <c r="AZ2566">
        <v>1</v>
      </c>
      <c r="BA2566">
        <v>0</v>
      </c>
      <c r="BB2566" t="s">
        <v>6168</v>
      </c>
      <c r="BC2566">
        <v>0</v>
      </c>
      <c r="BD2566">
        <v>1</v>
      </c>
      <c r="BE2566" t="s">
        <v>6188</v>
      </c>
      <c r="BF2566" t="s">
        <v>6210</v>
      </c>
      <c r="BG2566">
        <v>1</v>
      </c>
      <c r="BH2566" t="s">
        <v>6186</v>
      </c>
      <c r="BI2566">
        <v>36</v>
      </c>
      <c r="BJ2566" t="s">
        <v>6172</v>
      </c>
      <c r="BK2566">
        <v>0</v>
      </c>
      <c r="BL2566">
        <v>86</v>
      </c>
      <c r="BM2566" s="3">
        <f t="shared" si="368"/>
        <v>0.90697674418604646</v>
      </c>
    </row>
    <row r="2567" spans="1:65">
      <c r="A2567" t="s">
        <v>2701</v>
      </c>
      <c r="B2567" s="2">
        <v>45812</v>
      </c>
      <c r="C2567" t="s">
        <v>1632</v>
      </c>
      <c r="D2567" t="s">
        <v>2636</v>
      </c>
      <c r="E2567">
        <v>6</v>
      </c>
      <c r="F2567" t="s">
        <v>72</v>
      </c>
      <c r="G2567" t="s">
        <v>50</v>
      </c>
      <c r="H2567" t="s">
        <v>138</v>
      </c>
      <c r="I2567" t="s">
        <v>52</v>
      </c>
      <c r="J2567" t="s">
        <v>65</v>
      </c>
      <c r="K2567" t="s">
        <v>75</v>
      </c>
      <c r="L2567" t="s">
        <v>92</v>
      </c>
      <c r="M2567" t="s">
        <v>56</v>
      </c>
      <c r="N2567" t="s">
        <v>109</v>
      </c>
      <c r="O2567" t="s">
        <v>120</v>
      </c>
      <c r="P2567">
        <v>53</v>
      </c>
      <c r="Q2567">
        <v>54</v>
      </c>
      <c r="R2567">
        <v>54</v>
      </c>
      <c r="S2567">
        <v>1</v>
      </c>
      <c r="T2567">
        <f t="shared" si="360"/>
        <v>53</v>
      </c>
      <c r="U2567">
        <v>52</v>
      </c>
      <c r="V2567">
        <f t="shared" si="361"/>
        <v>1</v>
      </c>
      <c r="W2567" s="3">
        <f t="shared" si="362"/>
        <v>1.8518518518518517E-2</v>
      </c>
      <c r="X2567">
        <v>25</v>
      </c>
      <c r="Y2567" s="4">
        <v>3.6</v>
      </c>
      <c r="Z2567" s="4">
        <v>0.8</v>
      </c>
      <c r="AA2567" s="5">
        <v>52035.07</v>
      </c>
      <c r="AB2567" s="5">
        <f t="shared" si="363"/>
        <v>2705823.64</v>
      </c>
      <c r="AC2567" s="5">
        <v>35279.129999999997</v>
      </c>
      <c r="AD2567" s="5">
        <f t="shared" si="364"/>
        <v>1905073.02</v>
      </c>
      <c r="AE2567" s="5">
        <v>123696.5</v>
      </c>
      <c r="AF2567" s="5">
        <v>33379.64</v>
      </c>
      <c r="AG2567" s="5">
        <v>8888.1200000000008</v>
      </c>
      <c r="AH2567" s="5">
        <v>1160</v>
      </c>
      <c r="AI2567" s="5">
        <v>5069.3900000000003</v>
      </c>
      <c r="AJ2567">
        <v>0</v>
      </c>
      <c r="AK2567" s="5">
        <v>0</v>
      </c>
      <c r="AL2567" s="5">
        <v>1096.8499999999999</v>
      </c>
      <c r="AM2567" s="5">
        <v>74381.75</v>
      </c>
      <c r="AN2567">
        <v>8</v>
      </c>
      <c r="AO2567">
        <v>7</v>
      </c>
      <c r="AP2567" t="str">
        <f t="shared" si="365"/>
        <v>Yes</v>
      </c>
      <c r="AQ2567">
        <v>1</v>
      </c>
      <c r="AR2567" s="5">
        <f t="shared" si="366"/>
        <v>2152745.27</v>
      </c>
      <c r="AS2567" s="5">
        <f t="shared" si="367"/>
        <v>553078.37</v>
      </c>
      <c r="AT2567" t="s">
        <v>59</v>
      </c>
      <c r="AU2567" t="s">
        <v>6164</v>
      </c>
      <c r="AV2567" t="s">
        <v>6165</v>
      </c>
      <c r="AW2567" t="s">
        <v>6166</v>
      </c>
      <c r="AX2567" t="s">
        <v>6184</v>
      </c>
      <c r="AY2567">
        <v>58</v>
      </c>
      <c r="AZ2567">
        <v>4</v>
      </c>
      <c r="BA2567">
        <v>17</v>
      </c>
      <c r="BB2567" t="s">
        <v>6185</v>
      </c>
      <c r="BC2567">
        <v>0</v>
      </c>
      <c r="BD2567">
        <v>0</v>
      </c>
      <c r="BE2567" t="s">
        <v>6169</v>
      </c>
      <c r="BF2567" t="s">
        <v>6170</v>
      </c>
      <c r="BG2567">
        <v>0</v>
      </c>
      <c r="BH2567" t="s">
        <v>6171</v>
      </c>
      <c r="BI2567">
        <v>35</v>
      </c>
      <c r="BJ2567" t="s">
        <v>6172</v>
      </c>
      <c r="BK2567">
        <v>0</v>
      </c>
      <c r="BL2567">
        <v>63</v>
      </c>
      <c r="BM2567" s="3">
        <f t="shared" si="368"/>
        <v>0.8571428571428571</v>
      </c>
    </row>
    <row r="2568" spans="1:65">
      <c r="A2568" t="s">
        <v>2702</v>
      </c>
      <c r="B2568" s="2">
        <v>45812</v>
      </c>
      <c r="C2568" t="s">
        <v>1632</v>
      </c>
      <c r="D2568" t="s">
        <v>2636</v>
      </c>
      <c r="E2568">
        <v>6</v>
      </c>
      <c r="F2568" t="s">
        <v>78</v>
      </c>
      <c r="G2568" t="s">
        <v>50</v>
      </c>
      <c r="H2568" t="s">
        <v>161</v>
      </c>
      <c r="I2568" t="s">
        <v>64</v>
      </c>
      <c r="J2568" t="s">
        <v>65</v>
      </c>
      <c r="K2568" t="s">
        <v>66</v>
      </c>
      <c r="L2568" t="s">
        <v>55</v>
      </c>
      <c r="M2568" t="s">
        <v>68</v>
      </c>
      <c r="N2568" t="s">
        <v>76</v>
      </c>
      <c r="O2568" t="s">
        <v>82</v>
      </c>
      <c r="P2568">
        <v>43</v>
      </c>
      <c r="Q2568">
        <v>44</v>
      </c>
      <c r="R2568">
        <v>41</v>
      </c>
      <c r="S2568">
        <v>1</v>
      </c>
      <c r="T2568">
        <f t="shared" si="360"/>
        <v>40</v>
      </c>
      <c r="U2568">
        <v>40</v>
      </c>
      <c r="V2568">
        <f t="shared" si="361"/>
        <v>0</v>
      </c>
      <c r="W2568" s="3">
        <f t="shared" si="362"/>
        <v>2.4390243902439025E-2</v>
      </c>
      <c r="X2568">
        <v>36</v>
      </c>
      <c r="Y2568" s="4">
        <v>4</v>
      </c>
      <c r="Z2568" s="4">
        <v>1.2</v>
      </c>
      <c r="AA2568" s="5">
        <v>49293.68</v>
      </c>
      <c r="AB2568" s="5">
        <f t="shared" si="363"/>
        <v>1971747.2</v>
      </c>
      <c r="AC2568" s="5">
        <v>33087.550000000003</v>
      </c>
      <c r="AD2568" s="5">
        <f t="shared" si="364"/>
        <v>1356589.55</v>
      </c>
      <c r="AE2568" s="5">
        <v>88655.81</v>
      </c>
      <c r="AF2568" s="5">
        <v>29551.71</v>
      </c>
      <c r="AG2568" s="5">
        <v>10781.28</v>
      </c>
      <c r="AH2568" s="5">
        <v>1740</v>
      </c>
      <c r="AI2568" s="5">
        <v>5097.3</v>
      </c>
      <c r="AJ2568">
        <v>0</v>
      </c>
      <c r="AK2568" s="5">
        <v>0</v>
      </c>
      <c r="AL2568" s="5">
        <v>0</v>
      </c>
      <c r="AM2568" s="5">
        <v>24725.26</v>
      </c>
      <c r="AN2568">
        <v>4</v>
      </c>
      <c r="AO2568">
        <v>4</v>
      </c>
      <c r="AP2568" t="str">
        <f t="shared" si="365"/>
        <v>Yes</v>
      </c>
      <c r="AQ2568">
        <v>0</v>
      </c>
      <c r="AR2568" s="5">
        <f t="shared" si="366"/>
        <v>1517140.91</v>
      </c>
      <c r="AS2568" s="5">
        <f t="shared" si="367"/>
        <v>454606.29</v>
      </c>
      <c r="AT2568" t="s">
        <v>59</v>
      </c>
      <c r="AU2568" t="s">
        <v>6164</v>
      </c>
      <c r="AV2568" t="s">
        <v>6165</v>
      </c>
      <c r="AW2568" t="s">
        <v>6166</v>
      </c>
      <c r="AX2568" t="s">
        <v>6167</v>
      </c>
      <c r="AY2568">
        <v>48</v>
      </c>
      <c r="AZ2568">
        <v>4</v>
      </c>
      <c r="BA2568">
        <v>0</v>
      </c>
      <c r="BB2568" t="s">
        <v>6168</v>
      </c>
      <c r="BC2568">
        <v>0</v>
      </c>
      <c r="BD2568">
        <v>0</v>
      </c>
      <c r="BE2568" t="s">
        <v>6169</v>
      </c>
      <c r="BF2568" t="s">
        <v>6170</v>
      </c>
      <c r="BG2568">
        <v>1</v>
      </c>
      <c r="BH2568" t="s">
        <v>6179</v>
      </c>
      <c r="BI2568">
        <v>29</v>
      </c>
      <c r="BJ2568" t="s">
        <v>6172</v>
      </c>
      <c r="BK2568">
        <v>0</v>
      </c>
      <c r="BL2568">
        <v>60</v>
      </c>
      <c r="BM2568" s="3">
        <f t="shared" si="368"/>
        <v>0.68333333333333335</v>
      </c>
    </row>
    <row r="2569" spans="1:65">
      <c r="A2569" t="s">
        <v>2703</v>
      </c>
      <c r="B2569" s="2">
        <v>45812</v>
      </c>
      <c r="C2569" t="s">
        <v>1632</v>
      </c>
      <c r="D2569" t="s">
        <v>2636</v>
      </c>
      <c r="E2569">
        <v>6</v>
      </c>
      <c r="F2569" t="s">
        <v>72</v>
      </c>
      <c r="G2569" t="s">
        <v>50</v>
      </c>
      <c r="H2569" t="s">
        <v>138</v>
      </c>
      <c r="I2569" t="s">
        <v>74</v>
      </c>
      <c r="J2569" t="s">
        <v>53</v>
      </c>
      <c r="K2569" t="s">
        <v>54</v>
      </c>
      <c r="L2569" t="s">
        <v>87</v>
      </c>
      <c r="M2569" t="s">
        <v>56</v>
      </c>
      <c r="N2569" t="s">
        <v>94</v>
      </c>
      <c r="O2569" t="s">
        <v>70</v>
      </c>
      <c r="P2569">
        <v>60</v>
      </c>
      <c r="Q2569">
        <v>66</v>
      </c>
      <c r="R2569">
        <v>66</v>
      </c>
      <c r="S2569">
        <v>1</v>
      </c>
      <c r="T2569">
        <f t="shared" si="360"/>
        <v>65</v>
      </c>
      <c r="U2569">
        <v>60</v>
      </c>
      <c r="V2569">
        <f t="shared" si="361"/>
        <v>5</v>
      </c>
      <c r="W2569" s="3">
        <f t="shared" si="362"/>
        <v>1.5151515151515152E-2</v>
      </c>
      <c r="X2569">
        <v>12</v>
      </c>
      <c r="Y2569" s="4">
        <v>6.8</v>
      </c>
      <c r="Z2569" s="4">
        <v>1.8</v>
      </c>
      <c r="AA2569" s="5">
        <v>39334.99</v>
      </c>
      <c r="AB2569" s="5">
        <f t="shared" si="363"/>
        <v>2360099.4</v>
      </c>
      <c r="AC2569" s="5">
        <v>24242.32</v>
      </c>
      <c r="AD2569" s="5">
        <f t="shared" si="364"/>
        <v>1599993.12</v>
      </c>
      <c r="AE2569" s="5">
        <v>111381.49</v>
      </c>
      <c r="AF2569" s="5">
        <v>29120.14</v>
      </c>
      <c r="AG2569" s="5">
        <v>7947.61</v>
      </c>
      <c r="AH2569" s="5">
        <v>2610</v>
      </c>
      <c r="AI2569" s="5">
        <v>3520</v>
      </c>
      <c r="AJ2569">
        <v>0</v>
      </c>
      <c r="AK2569" s="5">
        <v>0</v>
      </c>
      <c r="AL2569" s="5">
        <v>2947.29</v>
      </c>
      <c r="AM2569" s="5">
        <v>40153.910000000003</v>
      </c>
      <c r="AN2569">
        <v>4</v>
      </c>
      <c r="AO2569">
        <v>2</v>
      </c>
      <c r="AP2569" t="str">
        <f t="shared" si="365"/>
        <v>Yes</v>
      </c>
      <c r="AQ2569">
        <v>1</v>
      </c>
      <c r="AR2569" s="5">
        <f t="shared" si="366"/>
        <v>1797673.56</v>
      </c>
      <c r="AS2569" s="5">
        <f t="shared" si="367"/>
        <v>562425.84</v>
      </c>
      <c r="AT2569" t="s">
        <v>59</v>
      </c>
      <c r="AU2569" t="s">
        <v>6164</v>
      </c>
      <c r="AV2569" t="s">
        <v>6165</v>
      </c>
      <c r="AW2569" t="s">
        <v>6166</v>
      </c>
      <c r="AX2569" t="s">
        <v>6184</v>
      </c>
      <c r="AY2569">
        <v>60</v>
      </c>
      <c r="AZ2569">
        <v>0</v>
      </c>
      <c r="BA2569">
        <v>32</v>
      </c>
      <c r="BB2569" t="s">
        <v>6180</v>
      </c>
      <c r="BC2569">
        <v>0</v>
      </c>
      <c r="BD2569">
        <v>0</v>
      </c>
      <c r="BE2569" t="s">
        <v>6169</v>
      </c>
      <c r="BF2569" t="s">
        <v>6170</v>
      </c>
      <c r="BG2569">
        <v>0</v>
      </c>
      <c r="BH2569" t="s">
        <v>6171</v>
      </c>
      <c r="BI2569">
        <v>12</v>
      </c>
      <c r="BJ2569" t="s">
        <v>6172</v>
      </c>
      <c r="BK2569">
        <v>0</v>
      </c>
      <c r="BL2569">
        <v>70</v>
      </c>
      <c r="BM2569" s="3">
        <f t="shared" si="368"/>
        <v>0.94285714285714284</v>
      </c>
    </row>
    <row r="2570" spans="1:65">
      <c r="A2570" t="s">
        <v>2704</v>
      </c>
      <c r="B2570" s="2">
        <v>45812</v>
      </c>
      <c r="C2570" t="s">
        <v>1632</v>
      </c>
      <c r="D2570" t="s">
        <v>2636</v>
      </c>
      <c r="E2570">
        <v>6</v>
      </c>
      <c r="F2570" t="s">
        <v>49</v>
      </c>
      <c r="G2570" t="s">
        <v>79</v>
      </c>
      <c r="H2570" t="s">
        <v>262</v>
      </c>
      <c r="I2570" t="s">
        <v>74</v>
      </c>
      <c r="J2570" t="s">
        <v>65</v>
      </c>
      <c r="K2570" t="s">
        <v>66</v>
      </c>
      <c r="L2570" t="s">
        <v>67</v>
      </c>
      <c r="M2570" t="s">
        <v>56</v>
      </c>
      <c r="N2570" t="s">
        <v>57</v>
      </c>
      <c r="O2570" t="s">
        <v>82</v>
      </c>
      <c r="P2570">
        <v>58</v>
      </c>
      <c r="Q2570">
        <v>59</v>
      </c>
      <c r="R2570">
        <v>56</v>
      </c>
      <c r="S2570">
        <v>1</v>
      </c>
      <c r="T2570">
        <f t="shared" si="360"/>
        <v>55</v>
      </c>
      <c r="U2570">
        <v>55</v>
      </c>
      <c r="V2570">
        <f t="shared" si="361"/>
        <v>0</v>
      </c>
      <c r="W2570" s="3">
        <f t="shared" si="362"/>
        <v>1.7857142857142856E-2</v>
      </c>
      <c r="X2570">
        <v>35</v>
      </c>
      <c r="Y2570" s="4">
        <v>6.6</v>
      </c>
      <c r="Z2570" s="4">
        <v>1.8</v>
      </c>
      <c r="AA2570" s="5">
        <v>48295.65</v>
      </c>
      <c r="AB2570" s="5">
        <f t="shared" si="363"/>
        <v>2656260.75</v>
      </c>
      <c r="AC2570" s="5">
        <v>33789.370000000003</v>
      </c>
      <c r="AD2570" s="5">
        <f t="shared" si="364"/>
        <v>1892204.72</v>
      </c>
      <c r="AE2570" s="5">
        <v>123064.63</v>
      </c>
      <c r="AF2570" s="5">
        <v>38614.400000000001</v>
      </c>
      <c r="AG2570" s="5">
        <v>10079.41</v>
      </c>
      <c r="AH2570" s="5">
        <v>2610</v>
      </c>
      <c r="AI2570" s="5">
        <v>5050.9799999999996</v>
      </c>
      <c r="AJ2570">
        <v>0</v>
      </c>
      <c r="AK2570" s="5">
        <v>0</v>
      </c>
      <c r="AL2570" s="5">
        <v>0</v>
      </c>
      <c r="AM2570" s="5">
        <v>33688.75</v>
      </c>
      <c r="AN2570">
        <v>4</v>
      </c>
      <c r="AO2570">
        <v>4</v>
      </c>
      <c r="AP2570" t="str">
        <f t="shared" si="365"/>
        <v>Yes</v>
      </c>
      <c r="AQ2570">
        <v>0</v>
      </c>
      <c r="AR2570" s="5">
        <f t="shared" si="366"/>
        <v>2105312.89</v>
      </c>
      <c r="AS2570" s="5">
        <f t="shared" si="367"/>
        <v>550947.86</v>
      </c>
      <c r="AT2570" t="s">
        <v>59</v>
      </c>
      <c r="AU2570" t="s">
        <v>6164</v>
      </c>
      <c r="AV2570" t="s">
        <v>6165</v>
      </c>
      <c r="AW2570" t="s">
        <v>6166</v>
      </c>
      <c r="AX2570" t="s">
        <v>6167</v>
      </c>
      <c r="AY2570">
        <v>58</v>
      </c>
      <c r="AZ2570">
        <v>0</v>
      </c>
      <c r="BA2570">
        <v>0</v>
      </c>
      <c r="BB2570" t="s">
        <v>6168</v>
      </c>
      <c r="BC2570">
        <v>0</v>
      </c>
      <c r="BD2570">
        <v>0</v>
      </c>
      <c r="BE2570" t="s">
        <v>6169</v>
      </c>
      <c r="BF2570" t="s">
        <v>6170</v>
      </c>
      <c r="BG2570">
        <v>0</v>
      </c>
      <c r="BH2570" t="s">
        <v>6171</v>
      </c>
      <c r="BI2570">
        <v>35</v>
      </c>
      <c r="BJ2570" t="s">
        <v>6172</v>
      </c>
      <c r="BK2570">
        <v>0</v>
      </c>
      <c r="BL2570">
        <v>65</v>
      </c>
      <c r="BM2570" s="3">
        <f t="shared" si="368"/>
        <v>0.86153846153846159</v>
      </c>
    </row>
    <row r="2571" spans="1:65">
      <c r="A2571" t="s">
        <v>2705</v>
      </c>
      <c r="B2571" s="2">
        <v>45812</v>
      </c>
      <c r="C2571" t="s">
        <v>1632</v>
      </c>
      <c r="D2571" t="s">
        <v>2636</v>
      </c>
      <c r="E2571">
        <v>6</v>
      </c>
      <c r="F2571" t="s">
        <v>49</v>
      </c>
      <c r="G2571" t="s">
        <v>62</v>
      </c>
      <c r="H2571" t="s">
        <v>226</v>
      </c>
      <c r="I2571" t="s">
        <v>74</v>
      </c>
      <c r="J2571" t="s">
        <v>81</v>
      </c>
      <c r="K2571" t="s">
        <v>66</v>
      </c>
      <c r="L2571" t="s">
        <v>55</v>
      </c>
      <c r="M2571" t="s">
        <v>56</v>
      </c>
      <c r="N2571" t="s">
        <v>69</v>
      </c>
      <c r="O2571" t="s">
        <v>58</v>
      </c>
      <c r="P2571">
        <v>39</v>
      </c>
      <c r="Q2571">
        <v>42</v>
      </c>
      <c r="R2571">
        <v>40</v>
      </c>
      <c r="S2571">
        <v>1</v>
      </c>
      <c r="T2571">
        <f t="shared" si="360"/>
        <v>39</v>
      </c>
      <c r="U2571">
        <v>37</v>
      </c>
      <c r="V2571">
        <f t="shared" si="361"/>
        <v>2</v>
      </c>
      <c r="W2571" s="3">
        <f t="shared" si="362"/>
        <v>2.5000000000000001E-2</v>
      </c>
      <c r="X2571">
        <v>28</v>
      </c>
      <c r="Y2571" s="4">
        <v>8.1</v>
      </c>
      <c r="Z2571" s="4">
        <v>2.1</v>
      </c>
      <c r="AA2571" s="5">
        <v>73044.37</v>
      </c>
      <c r="AB2571" s="5">
        <f t="shared" si="363"/>
        <v>2702641.69</v>
      </c>
      <c r="AC2571" s="5">
        <v>52774.99</v>
      </c>
      <c r="AD2571" s="5">
        <f t="shared" si="364"/>
        <v>2110999.6</v>
      </c>
      <c r="AE2571" s="5">
        <v>123909.68</v>
      </c>
      <c r="AF2571" s="5">
        <v>36179.160000000003</v>
      </c>
      <c r="AG2571" s="5">
        <v>10050.879999999999</v>
      </c>
      <c r="AH2571" s="5">
        <v>3045</v>
      </c>
      <c r="AI2571" s="5">
        <v>7555.56</v>
      </c>
      <c r="AJ2571">
        <v>0</v>
      </c>
      <c r="AK2571" s="5">
        <v>0</v>
      </c>
      <c r="AL2571" s="5">
        <v>3347.14</v>
      </c>
      <c r="AM2571" s="5">
        <v>22836.48</v>
      </c>
      <c r="AN2571">
        <v>4</v>
      </c>
      <c r="AO2571">
        <v>4</v>
      </c>
      <c r="AP2571" t="str">
        <f t="shared" si="365"/>
        <v>Yes</v>
      </c>
      <c r="AQ2571">
        <v>0</v>
      </c>
      <c r="AR2571" s="5">
        <f t="shared" si="366"/>
        <v>2317923.5</v>
      </c>
      <c r="AS2571" s="5">
        <f t="shared" si="367"/>
        <v>384718.19</v>
      </c>
      <c r="AT2571" t="s">
        <v>59</v>
      </c>
      <c r="AU2571" t="s">
        <v>6164</v>
      </c>
      <c r="AV2571" t="s">
        <v>6165</v>
      </c>
      <c r="AW2571" t="s">
        <v>6166</v>
      </c>
      <c r="AX2571" t="s">
        <v>6177</v>
      </c>
      <c r="AY2571">
        <v>40</v>
      </c>
      <c r="AZ2571">
        <v>0</v>
      </c>
      <c r="BA2571">
        <v>19</v>
      </c>
      <c r="BB2571" t="s">
        <v>6198</v>
      </c>
      <c r="BC2571">
        <v>0</v>
      </c>
      <c r="BD2571">
        <v>0</v>
      </c>
      <c r="BE2571" t="s">
        <v>6169</v>
      </c>
      <c r="BF2571" t="s">
        <v>6170</v>
      </c>
      <c r="BG2571">
        <v>0</v>
      </c>
      <c r="BH2571" t="s">
        <v>6171</v>
      </c>
      <c r="BI2571">
        <v>32</v>
      </c>
      <c r="BJ2571" t="s">
        <v>6172</v>
      </c>
      <c r="BK2571">
        <v>0</v>
      </c>
      <c r="BL2571">
        <v>48</v>
      </c>
      <c r="BM2571" s="3">
        <f t="shared" si="368"/>
        <v>0.83333333333333337</v>
      </c>
    </row>
    <row r="2572" spans="1:65">
      <c r="A2572" t="s">
        <v>2706</v>
      </c>
      <c r="B2572" s="2">
        <v>45812</v>
      </c>
      <c r="C2572" t="s">
        <v>1632</v>
      </c>
      <c r="D2572" t="s">
        <v>2636</v>
      </c>
      <c r="E2572">
        <v>6</v>
      </c>
      <c r="F2572" t="s">
        <v>78</v>
      </c>
      <c r="G2572" t="s">
        <v>50</v>
      </c>
      <c r="H2572" t="s">
        <v>181</v>
      </c>
      <c r="I2572" t="s">
        <v>74</v>
      </c>
      <c r="J2572" t="s">
        <v>65</v>
      </c>
      <c r="K2572" t="s">
        <v>66</v>
      </c>
      <c r="L2572" t="s">
        <v>67</v>
      </c>
      <c r="M2572" t="s">
        <v>68</v>
      </c>
      <c r="N2572" t="s">
        <v>94</v>
      </c>
      <c r="O2572" t="s">
        <v>120</v>
      </c>
      <c r="P2572">
        <v>48</v>
      </c>
      <c r="Q2572">
        <v>50</v>
      </c>
      <c r="R2572">
        <v>49</v>
      </c>
      <c r="S2572">
        <v>3</v>
      </c>
      <c r="T2572">
        <f t="shared" si="360"/>
        <v>46</v>
      </c>
      <c r="U2572">
        <v>46</v>
      </c>
      <c r="V2572">
        <f t="shared" si="361"/>
        <v>0</v>
      </c>
      <c r="W2572" s="3">
        <f t="shared" si="362"/>
        <v>6.1224489795918366E-2</v>
      </c>
      <c r="X2572">
        <v>26</v>
      </c>
      <c r="Y2572" s="4">
        <v>4</v>
      </c>
      <c r="Z2572" s="4">
        <v>1.7</v>
      </c>
      <c r="AA2572" s="5">
        <v>48919.75</v>
      </c>
      <c r="AB2572" s="5">
        <f t="shared" si="363"/>
        <v>2250308.5</v>
      </c>
      <c r="AC2572" s="5">
        <v>32267.47</v>
      </c>
      <c r="AD2572" s="5">
        <f t="shared" si="364"/>
        <v>1581106.03</v>
      </c>
      <c r="AE2572" s="5">
        <v>108220.4</v>
      </c>
      <c r="AF2572" s="5">
        <v>32222.13</v>
      </c>
      <c r="AG2572" s="5">
        <v>34895.910000000003</v>
      </c>
      <c r="AH2572" s="5">
        <v>2465</v>
      </c>
      <c r="AI2572" s="5">
        <v>55953.11</v>
      </c>
      <c r="AJ2572">
        <v>1</v>
      </c>
      <c r="AK2572" s="5">
        <v>13711.54</v>
      </c>
      <c r="AL2572" s="5">
        <v>0</v>
      </c>
      <c r="AM2572" s="5">
        <v>30077.55</v>
      </c>
      <c r="AN2572">
        <v>4</v>
      </c>
      <c r="AO2572">
        <v>3</v>
      </c>
      <c r="AP2572" t="str">
        <f t="shared" si="365"/>
        <v>Yes</v>
      </c>
      <c r="AQ2572">
        <v>1</v>
      </c>
      <c r="AR2572" s="5">
        <f t="shared" si="366"/>
        <v>1858651.67</v>
      </c>
      <c r="AS2572" s="5">
        <f t="shared" si="367"/>
        <v>391656.83</v>
      </c>
      <c r="AT2572" t="s">
        <v>116</v>
      </c>
      <c r="AU2572" t="s">
        <v>6199</v>
      </c>
      <c r="AV2572" t="s">
        <v>6200</v>
      </c>
      <c r="AW2572" t="s">
        <v>6175</v>
      </c>
      <c r="AX2572" t="s">
        <v>6167</v>
      </c>
      <c r="AY2572">
        <v>50</v>
      </c>
      <c r="AZ2572">
        <v>0</v>
      </c>
      <c r="BA2572">
        <v>0</v>
      </c>
      <c r="BB2572" t="s">
        <v>6168</v>
      </c>
      <c r="BC2572">
        <v>0</v>
      </c>
      <c r="BD2572">
        <v>0</v>
      </c>
      <c r="BE2572" t="s">
        <v>6169</v>
      </c>
      <c r="BF2572" t="s">
        <v>6210</v>
      </c>
      <c r="BG2572">
        <v>1</v>
      </c>
      <c r="BH2572" t="s">
        <v>6186</v>
      </c>
      <c r="BI2572">
        <v>24</v>
      </c>
      <c r="BJ2572" t="s">
        <v>6172</v>
      </c>
      <c r="BK2572">
        <v>0</v>
      </c>
      <c r="BL2572">
        <v>59</v>
      </c>
      <c r="BM2572" s="3">
        <f t="shared" si="368"/>
        <v>0.83050847457627119</v>
      </c>
    </row>
    <row r="2573" spans="1:65">
      <c r="A2573" t="s">
        <v>2707</v>
      </c>
      <c r="B2573" s="2">
        <v>45812</v>
      </c>
      <c r="C2573" t="s">
        <v>1632</v>
      </c>
      <c r="D2573" t="s">
        <v>2636</v>
      </c>
      <c r="E2573">
        <v>6</v>
      </c>
      <c r="F2573" t="s">
        <v>72</v>
      </c>
      <c r="G2573" t="s">
        <v>50</v>
      </c>
      <c r="H2573" t="s">
        <v>73</v>
      </c>
      <c r="I2573" t="s">
        <v>52</v>
      </c>
      <c r="J2573" t="s">
        <v>81</v>
      </c>
      <c r="K2573" t="s">
        <v>66</v>
      </c>
      <c r="L2573" t="s">
        <v>87</v>
      </c>
      <c r="M2573" t="s">
        <v>56</v>
      </c>
      <c r="N2573" t="s">
        <v>76</v>
      </c>
      <c r="O2573" t="s">
        <v>82</v>
      </c>
      <c r="P2573">
        <v>38</v>
      </c>
      <c r="Q2573">
        <v>38</v>
      </c>
      <c r="R2573">
        <v>38</v>
      </c>
      <c r="S2573">
        <v>1</v>
      </c>
      <c r="T2573">
        <f t="shared" si="360"/>
        <v>37</v>
      </c>
      <c r="U2573">
        <v>37</v>
      </c>
      <c r="V2573">
        <f t="shared" si="361"/>
        <v>0</v>
      </c>
      <c r="W2573" s="3">
        <f t="shared" si="362"/>
        <v>2.6315789473684209E-2</v>
      </c>
      <c r="X2573">
        <v>43</v>
      </c>
      <c r="Y2573" s="4">
        <v>0</v>
      </c>
      <c r="Z2573" s="4">
        <v>0.9</v>
      </c>
      <c r="AA2573" s="5">
        <v>73547.22</v>
      </c>
      <c r="AB2573" s="5">
        <f t="shared" si="363"/>
        <v>2721247.14</v>
      </c>
      <c r="AC2573" s="5">
        <v>54102.74</v>
      </c>
      <c r="AD2573" s="5">
        <f t="shared" si="364"/>
        <v>2055904.12</v>
      </c>
      <c r="AE2573" s="5">
        <v>122137.44</v>
      </c>
      <c r="AF2573" s="5">
        <v>33545.379999999997</v>
      </c>
      <c r="AG2573" s="5">
        <v>10445.9</v>
      </c>
      <c r="AH2573" s="5">
        <v>1305</v>
      </c>
      <c r="AI2573" s="5">
        <v>7600</v>
      </c>
      <c r="AJ2573">
        <v>0</v>
      </c>
      <c r="AK2573" s="5">
        <v>0</v>
      </c>
      <c r="AL2573" s="5">
        <v>0</v>
      </c>
      <c r="AM2573" s="5">
        <v>23249</v>
      </c>
      <c r="AN2573">
        <v>4</v>
      </c>
      <c r="AO2573">
        <v>3</v>
      </c>
      <c r="AP2573" t="str">
        <f t="shared" si="365"/>
        <v>Yes</v>
      </c>
      <c r="AQ2573">
        <v>0</v>
      </c>
      <c r="AR2573" s="5">
        <f t="shared" si="366"/>
        <v>2254186.84</v>
      </c>
      <c r="AS2573" s="5">
        <f t="shared" si="367"/>
        <v>467060.3</v>
      </c>
      <c r="AT2573" t="s">
        <v>59</v>
      </c>
      <c r="AU2573" t="s">
        <v>6164</v>
      </c>
      <c r="AV2573" t="s">
        <v>6165</v>
      </c>
      <c r="AW2573" t="s">
        <v>6166</v>
      </c>
      <c r="AX2573" t="s">
        <v>6184</v>
      </c>
      <c r="AY2573">
        <v>41</v>
      </c>
      <c r="AZ2573">
        <v>0</v>
      </c>
      <c r="BA2573">
        <v>0</v>
      </c>
      <c r="BB2573" t="s">
        <v>6168</v>
      </c>
      <c r="BC2573">
        <v>0</v>
      </c>
      <c r="BD2573">
        <v>0</v>
      </c>
      <c r="BE2573" t="s">
        <v>6169</v>
      </c>
      <c r="BF2573" t="s">
        <v>6170</v>
      </c>
      <c r="BG2573">
        <v>1</v>
      </c>
      <c r="BH2573" t="s">
        <v>6186</v>
      </c>
      <c r="BI2573">
        <v>56</v>
      </c>
      <c r="BJ2573" t="s">
        <v>6187</v>
      </c>
      <c r="BK2573">
        <v>0</v>
      </c>
      <c r="BL2573">
        <v>51</v>
      </c>
      <c r="BM2573" s="3">
        <f t="shared" si="368"/>
        <v>0.74509803921568629</v>
      </c>
    </row>
    <row r="2574" spans="1:65">
      <c r="A2574" t="s">
        <v>2708</v>
      </c>
      <c r="B2574" s="2">
        <v>45812</v>
      </c>
      <c r="C2574" t="s">
        <v>1632</v>
      </c>
      <c r="D2574" t="s">
        <v>2636</v>
      </c>
      <c r="E2574">
        <v>6</v>
      </c>
      <c r="F2574" t="s">
        <v>61</v>
      </c>
      <c r="G2574" t="s">
        <v>62</v>
      </c>
      <c r="H2574" t="s">
        <v>96</v>
      </c>
      <c r="I2574" t="s">
        <v>74</v>
      </c>
      <c r="J2574" t="s">
        <v>81</v>
      </c>
      <c r="K2574" t="s">
        <v>66</v>
      </c>
      <c r="L2574" t="s">
        <v>92</v>
      </c>
      <c r="M2574" t="s">
        <v>68</v>
      </c>
      <c r="N2574" t="s">
        <v>76</v>
      </c>
      <c r="O2574" t="s">
        <v>120</v>
      </c>
      <c r="P2574">
        <v>39</v>
      </c>
      <c r="Q2574">
        <v>41</v>
      </c>
      <c r="R2574">
        <v>40</v>
      </c>
      <c r="S2574">
        <v>1</v>
      </c>
      <c r="T2574">
        <f t="shared" si="360"/>
        <v>39</v>
      </c>
      <c r="U2574">
        <v>38</v>
      </c>
      <c r="V2574">
        <f t="shared" si="361"/>
        <v>1</v>
      </c>
      <c r="W2574" s="3">
        <f t="shared" si="362"/>
        <v>2.5000000000000001E-2</v>
      </c>
      <c r="X2574">
        <v>18</v>
      </c>
      <c r="Y2574" s="4">
        <v>9.5</v>
      </c>
      <c r="Z2574" s="4">
        <v>1.7</v>
      </c>
      <c r="AA2574" s="5">
        <v>73926.14</v>
      </c>
      <c r="AB2574" s="5">
        <f t="shared" si="363"/>
        <v>2809193.32</v>
      </c>
      <c r="AC2574" s="5">
        <v>51526.400000000001</v>
      </c>
      <c r="AD2574" s="5">
        <f t="shared" si="364"/>
        <v>2061056</v>
      </c>
      <c r="AE2574" s="5">
        <v>120063.99</v>
      </c>
      <c r="AF2574" s="5">
        <v>34413.22</v>
      </c>
      <c r="AG2574" s="5">
        <v>8210.2800000000007</v>
      </c>
      <c r="AH2574" s="5">
        <v>2465</v>
      </c>
      <c r="AI2574" s="5">
        <v>7555.56</v>
      </c>
      <c r="AJ2574">
        <v>0</v>
      </c>
      <c r="AK2574" s="5">
        <v>0</v>
      </c>
      <c r="AL2574" s="5">
        <v>1700.78</v>
      </c>
      <c r="AM2574" s="5">
        <v>25378.06</v>
      </c>
      <c r="AN2574">
        <v>4</v>
      </c>
      <c r="AO2574">
        <v>4</v>
      </c>
      <c r="AP2574" t="str">
        <f t="shared" si="365"/>
        <v>Yes</v>
      </c>
      <c r="AQ2574">
        <v>1</v>
      </c>
      <c r="AR2574" s="5">
        <f t="shared" si="366"/>
        <v>2260842.89</v>
      </c>
      <c r="AS2574" s="5">
        <f t="shared" si="367"/>
        <v>548350.43000000005</v>
      </c>
      <c r="AT2574" t="s">
        <v>116</v>
      </c>
      <c r="AU2574" t="s">
        <v>6164</v>
      </c>
      <c r="AV2574" t="s">
        <v>6165</v>
      </c>
      <c r="AW2574" t="s">
        <v>6166</v>
      </c>
      <c r="AX2574" t="s">
        <v>6177</v>
      </c>
      <c r="AY2574">
        <v>42</v>
      </c>
      <c r="AZ2574">
        <v>0</v>
      </c>
      <c r="BA2574">
        <v>13</v>
      </c>
      <c r="BB2574" t="s">
        <v>6198</v>
      </c>
      <c r="BC2574">
        <v>0</v>
      </c>
      <c r="BD2574">
        <v>0</v>
      </c>
      <c r="BE2574" t="s">
        <v>6169</v>
      </c>
      <c r="BF2574" t="s">
        <v>6170</v>
      </c>
      <c r="BG2574">
        <v>0</v>
      </c>
      <c r="BH2574" t="s">
        <v>6171</v>
      </c>
      <c r="BI2574">
        <v>39</v>
      </c>
      <c r="BJ2574" t="s">
        <v>6172</v>
      </c>
      <c r="BK2574">
        <v>0</v>
      </c>
      <c r="BL2574">
        <v>48</v>
      </c>
      <c r="BM2574" s="3">
        <f t="shared" si="368"/>
        <v>0.83333333333333337</v>
      </c>
    </row>
    <row r="2575" spans="1:65">
      <c r="A2575" t="s">
        <v>2709</v>
      </c>
      <c r="B2575" s="2">
        <v>45812</v>
      </c>
      <c r="C2575" t="s">
        <v>1632</v>
      </c>
      <c r="D2575" t="s">
        <v>2636</v>
      </c>
      <c r="E2575">
        <v>6</v>
      </c>
      <c r="F2575" t="s">
        <v>78</v>
      </c>
      <c r="G2575" t="s">
        <v>79</v>
      </c>
      <c r="H2575" t="s">
        <v>143</v>
      </c>
      <c r="I2575" t="s">
        <v>64</v>
      </c>
      <c r="J2575" t="s">
        <v>53</v>
      </c>
      <c r="K2575" t="s">
        <v>66</v>
      </c>
      <c r="L2575" t="s">
        <v>67</v>
      </c>
      <c r="M2575" t="s">
        <v>68</v>
      </c>
      <c r="N2575" t="s">
        <v>76</v>
      </c>
      <c r="O2575" t="s">
        <v>70</v>
      </c>
      <c r="P2575">
        <v>71</v>
      </c>
      <c r="Q2575">
        <v>74</v>
      </c>
      <c r="R2575">
        <v>72</v>
      </c>
      <c r="S2575">
        <v>7</v>
      </c>
      <c r="T2575">
        <f t="shared" si="360"/>
        <v>65</v>
      </c>
      <c r="U2575">
        <v>65</v>
      </c>
      <c r="V2575">
        <f t="shared" si="361"/>
        <v>0</v>
      </c>
      <c r="W2575" s="3">
        <f t="shared" si="362"/>
        <v>9.7222222222222224E-2</v>
      </c>
      <c r="X2575">
        <v>32</v>
      </c>
      <c r="Y2575" s="4">
        <v>0</v>
      </c>
      <c r="Z2575" s="4">
        <v>1.3</v>
      </c>
      <c r="AA2575" s="5">
        <v>30568.19</v>
      </c>
      <c r="AB2575" s="5">
        <f t="shared" si="363"/>
        <v>1986932.35</v>
      </c>
      <c r="AC2575" s="5">
        <v>21839.97</v>
      </c>
      <c r="AD2575" s="5">
        <f t="shared" si="364"/>
        <v>1572477.84</v>
      </c>
      <c r="AE2575" s="5">
        <v>119514.42</v>
      </c>
      <c r="AF2575" s="5">
        <v>34806.99</v>
      </c>
      <c r="AG2575" s="5">
        <v>35112.129999999997</v>
      </c>
      <c r="AH2575" s="5">
        <v>1885</v>
      </c>
      <c r="AI2575" s="5">
        <v>64876.98</v>
      </c>
      <c r="AJ2575">
        <v>2</v>
      </c>
      <c r="AK2575" s="5">
        <v>17232.150000000001</v>
      </c>
      <c r="AL2575" s="5">
        <v>0</v>
      </c>
      <c r="AM2575" s="5">
        <v>44799.97</v>
      </c>
      <c r="AN2575">
        <v>4</v>
      </c>
      <c r="AO2575">
        <v>5</v>
      </c>
      <c r="AP2575" t="str">
        <f t="shared" si="365"/>
        <v>No</v>
      </c>
      <c r="AQ2575">
        <v>3</v>
      </c>
      <c r="AR2575" s="5">
        <f t="shared" si="366"/>
        <v>1890705.48</v>
      </c>
      <c r="AS2575" s="5">
        <f t="shared" si="367"/>
        <v>96226.87</v>
      </c>
      <c r="AT2575" t="s">
        <v>1641</v>
      </c>
      <c r="AU2575" t="s">
        <v>6199</v>
      </c>
      <c r="AV2575" t="s">
        <v>6200</v>
      </c>
      <c r="AW2575" t="s">
        <v>6175</v>
      </c>
      <c r="AX2575" t="s">
        <v>6167</v>
      </c>
      <c r="AY2575">
        <v>75</v>
      </c>
      <c r="AZ2575">
        <v>2</v>
      </c>
      <c r="BA2575">
        <v>0</v>
      </c>
      <c r="BB2575" t="s">
        <v>6168</v>
      </c>
      <c r="BC2575">
        <v>1</v>
      </c>
      <c r="BD2575">
        <v>0</v>
      </c>
      <c r="BE2575" t="s">
        <v>6178</v>
      </c>
      <c r="BF2575" t="s">
        <v>6210</v>
      </c>
      <c r="BG2575">
        <v>1</v>
      </c>
      <c r="BH2575" t="s">
        <v>6179</v>
      </c>
      <c r="BI2575">
        <v>43</v>
      </c>
      <c r="BJ2575" t="s">
        <v>6172</v>
      </c>
      <c r="BK2575">
        <v>0</v>
      </c>
      <c r="BL2575">
        <v>78</v>
      </c>
      <c r="BM2575" s="3">
        <f t="shared" si="368"/>
        <v>0.92307692307692313</v>
      </c>
    </row>
    <row r="2576" spans="1:65">
      <c r="A2576" t="s">
        <v>2710</v>
      </c>
      <c r="B2576" s="2">
        <v>45812</v>
      </c>
      <c r="C2576" t="s">
        <v>1632</v>
      </c>
      <c r="D2576" t="s">
        <v>2636</v>
      </c>
      <c r="E2576">
        <v>6</v>
      </c>
      <c r="F2576" t="s">
        <v>49</v>
      </c>
      <c r="G2576" t="s">
        <v>50</v>
      </c>
      <c r="H2576" t="s">
        <v>245</v>
      </c>
      <c r="I2576" t="s">
        <v>64</v>
      </c>
      <c r="J2576" t="s">
        <v>53</v>
      </c>
      <c r="K2576" t="s">
        <v>54</v>
      </c>
      <c r="L2576" t="s">
        <v>87</v>
      </c>
      <c r="M2576" t="s">
        <v>68</v>
      </c>
      <c r="N2576" t="s">
        <v>109</v>
      </c>
      <c r="O2576" t="s">
        <v>70</v>
      </c>
      <c r="P2576">
        <v>48</v>
      </c>
      <c r="Q2576">
        <v>50</v>
      </c>
      <c r="R2576">
        <v>50</v>
      </c>
      <c r="S2576">
        <v>1</v>
      </c>
      <c r="T2576">
        <f t="shared" si="360"/>
        <v>49</v>
      </c>
      <c r="U2576">
        <v>47</v>
      </c>
      <c r="V2576">
        <f t="shared" si="361"/>
        <v>2</v>
      </c>
      <c r="W2576" s="3">
        <f t="shared" si="362"/>
        <v>0.02</v>
      </c>
      <c r="X2576">
        <v>16</v>
      </c>
      <c r="Y2576" s="4">
        <v>7.2</v>
      </c>
      <c r="Z2576" s="4">
        <v>2.4</v>
      </c>
      <c r="AA2576" s="5">
        <v>39198.07</v>
      </c>
      <c r="AB2576" s="5">
        <f t="shared" si="363"/>
        <v>1842309.29</v>
      </c>
      <c r="AC2576" s="5">
        <v>23154.37</v>
      </c>
      <c r="AD2576" s="5">
        <f t="shared" si="364"/>
        <v>1157718.5</v>
      </c>
      <c r="AE2576" s="5">
        <v>82206.080000000002</v>
      </c>
      <c r="AF2576" s="5">
        <v>22230.76</v>
      </c>
      <c r="AG2576" s="5">
        <v>8515.74</v>
      </c>
      <c r="AH2576" s="5">
        <v>3480</v>
      </c>
      <c r="AI2576" s="5">
        <v>3555.56</v>
      </c>
      <c r="AJ2576">
        <v>1</v>
      </c>
      <c r="AK2576" s="5">
        <v>8586.23</v>
      </c>
      <c r="AL2576" s="5">
        <v>1502.21</v>
      </c>
      <c r="AM2576" s="5">
        <v>76487.899999999994</v>
      </c>
      <c r="AN2576">
        <v>8</v>
      </c>
      <c r="AO2576">
        <v>11</v>
      </c>
      <c r="AP2576" t="str">
        <f t="shared" si="365"/>
        <v>No</v>
      </c>
      <c r="AQ2576">
        <v>2</v>
      </c>
      <c r="AR2576" s="5">
        <f t="shared" si="366"/>
        <v>1364282.98</v>
      </c>
      <c r="AS2576" s="5">
        <f t="shared" si="367"/>
        <v>478026.31</v>
      </c>
      <c r="AT2576" t="s">
        <v>59</v>
      </c>
      <c r="AU2576" t="s">
        <v>6203</v>
      </c>
      <c r="AV2576" t="s">
        <v>6204</v>
      </c>
      <c r="AW2576" t="s">
        <v>6205</v>
      </c>
      <c r="AX2576" t="s">
        <v>6184</v>
      </c>
      <c r="AY2576">
        <v>52</v>
      </c>
      <c r="AZ2576">
        <v>4</v>
      </c>
      <c r="BA2576">
        <v>22</v>
      </c>
      <c r="BB2576" t="s">
        <v>6185</v>
      </c>
      <c r="BC2576">
        <v>0</v>
      </c>
      <c r="BD2576">
        <v>3</v>
      </c>
      <c r="BE2576" t="s">
        <v>6196</v>
      </c>
      <c r="BF2576" t="s">
        <v>6170</v>
      </c>
      <c r="BG2576">
        <v>0</v>
      </c>
      <c r="BH2576" t="s">
        <v>6171</v>
      </c>
      <c r="BI2576">
        <v>33</v>
      </c>
      <c r="BJ2576" t="s">
        <v>6172</v>
      </c>
      <c r="BK2576">
        <v>0</v>
      </c>
      <c r="BL2576">
        <v>72</v>
      </c>
      <c r="BM2576" s="3">
        <f t="shared" si="368"/>
        <v>0.69444444444444442</v>
      </c>
    </row>
    <row r="2577" spans="1:65">
      <c r="A2577" t="s">
        <v>2711</v>
      </c>
      <c r="B2577" s="2">
        <v>45812</v>
      </c>
      <c r="C2577" t="s">
        <v>1632</v>
      </c>
      <c r="D2577" t="s">
        <v>2636</v>
      </c>
      <c r="E2577">
        <v>6</v>
      </c>
      <c r="F2577" t="s">
        <v>49</v>
      </c>
      <c r="G2577" t="s">
        <v>79</v>
      </c>
      <c r="H2577" t="s">
        <v>111</v>
      </c>
      <c r="I2577" t="s">
        <v>74</v>
      </c>
      <c r="J2577" t="s">
        <v>65</v>
      </c>
      <c r="K2577" t="s">
        <v>66</v>
      </c>
      <c r="L2577" t="s">
        <v>92</v>
      </c>
      <c r="M2577" t="s">
        <v>68</v>
      </c>
      <c r="N2577" t="s">
        <v>109</v>
      </c>
      <c r="O2577" t="s">
        <v>70</v>
      </c>
      <c r="P2577">
        <v>58</v>
      </c>
      <c r="Q2577">
        <v>62</v>
      </c>
      <c r="R2577">
        <v>61</v>
      </c>
      <c r="S2577">
        <v>1</v>
      </c>
      <c r="T2577">
        <f t="shared" si="360"/>
        <v>60</v>
      </c>
      <c r="U2577">
        <v>57</v>
      </c>
      <c r="V2577">
        <f t="shared" si="361"/>
        <v>3</v>
      </c>
      <c r="W2577" s="3">
        <f t="shared" si="362"/>
        <v>1.6393442622950821E-2</v>
      </c>
      <c r="X2577">
        <v>37</v>
      </c>
      <c r="Y2577" s="4">
        <v>4.3</v>
      </c>
      <c r="Z2577" s="4">
        <v>1.7</v>
      </c>
      <c r="AA2577" s="5">
        <v>48649.3</v>
      </c>
      <c r="AB2577" s="5">
        <f t="shared" si="363"/>
        <v>2773010.1</v>
      </c>
      <c r="AC2577" s="5">
        <v>33388.9</v>
      </c>
      <c r="AD2577" s="5">
        <f t="shared" si="364"/>
        <v>2036722.9</v>
      </c>
      <c r="AE2577" s="5">
        <v>134842.32</v>
      </c>
      <c r="AF2577" s="5">
        <v>39737.29</v>
      </c>
      <c r="AG2577" s="5">
        <v>10645.01</v>
      </c>
      <c r="AH2577" s="5">
        <v>2465</v>
      </c>
      <c r="AI2577" s="5">
        <v>5101.82</v>
      </c>
      <c r="AJ2577">
        <v>1</v>
      </c>
      <c r="AK2577" s="5">
        <v>14024.53</v>
      </c>
      <c r="AL2577" s="5">
        <v>3252.82</v>
      </c>
      <c r="AM2577" s="5">
        <v>86557.96</v>
      </c>
      <c r="AN2577">
        <v>8</v>
      </c>
      <c r="AO2577">
        <v>8</v>
      </c>
      <c r="AP2577" t="str">
        <f t="shared" si="365"/>
        <v>Yes</v>
      </c>
      <c r="AQ2577">
        <v>2</v>
      </c>
      <c r="AR2577" s="5">
        <f t="shared" si="366"/>
        <v>2333349.65</v>
      </c>
      <c r="AS2577" s="5">
        <f t="shared" si="367"/>
        <v>439660.45</v>
      </c>
      <c r="AT2577" t="s">
        <v>59</v>
      </c>
      <c r="AU2577" t="s">
        <v>6181</v>
      </c>
      <c r="AV2577" t="s">
        <v>6182</v>
      </c>
      <c r="AW2577" t="s">
        <v>6183</v>
      </c>
      <c r="AX2577" t="s">
        <v>6167</v>
      </c>
      <c r="AY2577">
        <v>61</v>
      </c>
      <c r="AZ2577">
        <v>0</v>
      </c>
      <c r="BA2577">
        <v>22</v>
      </c>
      <c r="BB2577" t="s">
        <v>6180</v>
      </c>
      <c r="BC2577">
        <v>0</v>
      </c>
      <c r="BD2577">
        <v>0</v>
      </c>
      <c r="BE2577" t="s">
        <v>6169</v>
      </c>
      <c r="BF2577" t="s">
        <v>6170</v>
      </c>
      <c r="BG2577">
        <v>0</v>
      </c>
      <c r="BH2577" t="s">
        <v>6171</v>
      </c>
      <c r="BI2577">
        <v>41</v>
      </c>
      <c r="BJ2577" t="s">
        <v>6172</v>
      </c>
      <c r="BK2577">
        <v>0</v>
      </c>
      <c r="BL2577">
        <v>68</v>
      </c>
      <c r="BM2577" s="3">
        <f t="shared" si="368"/>
        <v>0.8970588235294118</v>
      </c>
    </row>
    <row r="2578" spans="1:65">
      <c r="A2578" t="s">
        <v>2712</v>
      </c>
      <c r="B2578" s="2">
        <v>45813</v>
      </c>
      <c r="C2578" t="s">
        <v>1632</v>
      </c>
      <c r="D2578" t="s">
        <v>2636</v>
      </c>
      <c r="E2578">
        <v>6</v>
      </c>
      <c r="F2578" t="s">
        <v>61</v>
      </c>
      <c r="G2578" t="s">
        <v>50</v>
      </c>
      <c r="H2578" t="s">
        <v>183</v>
      </c>
      <c r="I2578" t="s">
        <v>52</v>
      </c>
      <c r="J2578" t="s">
        <v>81</v>
      </c>
      <c r="K2578" t="s">
        <v>75</v>
      </c>
      <c r="L2578" t="s">
        <v>67</v>
      </c>
      <c r="M2578" t="s">
        <v>56</v>
      </c>
      <c r="N2578" t="s">
        <v>109</v>
      </c>
      <c r="O2578" t="s">
        <v>82</v>
      </c>
      <c r="P2578">
        <v>40</v>
      </c>
      <c r="Q2578">
        <v>40</v>
      </c>
      <c r="R2578">
        <v>39</v>
      </c>
      <c r="S2578">
        <v>1</v>
      </c>
      <c r="T2578">
        <f t="shared" si="360"/>
        <v>38</v>
      </c>
      <c r="U2578">
        <v>38</v>
      </c>
      <c r="V2578">
        <f t="shared" si="361"/>
        <v>0</v>
      </c>
      <c r="W2578" s="3">
        <f t="shared" si="362"/>
        <v>2.564102564102564E-2</v>
      </c>
      <c r="X2578">
        <v>43</v>
      </c>
      <c r="Y2578" s="4">
        <v>1.6</v>
      </c>
      <c r="Z2578" s="4">
        <v>1.4</v>
      </c>
      <c r="AA2578" s="5">
        <v>78343.25</v>
      </c>
      <c r="AB2578" s="5">
        <f t="shared" si="363"/>
        <v>2977043.5</v>
      </c>
      <c r="AC2578" s="5">
        <v>51501.18</v>
      </c>
      <c r="AD2578" s="5">
        <f t="shared" si="364"/>
        <v>2008546.02</v>
      </c>
      <c r="AE2578" s="5">
        <v>126521.60000000001</v>
      </c>
      <c r="AF2578" s="5">
        <v>34749.42</v>
      </c>
      <c r="AG2578" s="5">
        <v>10425.66</v>
      </c>
      <c r="AH2578" s="5">
        <v>2030</v>
      </c>
      <c r="AI2578" s="5">
        <v>7577.14</v>
      </c>
      <c r="AJ2578">
        <v>0</v>
      </c>
      <c r="AK2578" s="5">
        <v>0</v>
      </c>
      <c r="AL2578" s="5">
        <v>0</v>
      </c>
      <c r="AM2578" s="5">
        <v>51862.89</v>
      </c>
      <c r="AN2578">
        <v>8</v>
      </c>
      <c r="AO2578">
        <v>8</v>
      </c>
      <c r="AP2578" t="str">
        <f t="shared" si="365"/>
        <v>Yes</v>
      </c>
      <c r="AQ2578">
        <v>0</v>
      </c>
      <c r="AR2578" s="5">
        <f t="shared" si="366"/>
        <v>2241712.73</v>
      </c>
      <c r="AS2578" s="5">
        <f t="shared" si="367"/>
        <v>735330.77</v>
      </c>
      <c r="AT2578" t="s">
        <v>116</v>
      </c>
      <c r="AU2578" t="s">
        <v>6164</v>
      </c>
      <c r="AV2578" t="s">
        <v>6165</v>
      </c>
      <c r="AW2578" t="s">
        <v>6166</v>
      </c>
      <c r="AX2578" t="s">
        <v>6167</v>
      </c>
      <c r="AY2578">
        <v>46</v>
      </c>
      <c r="AZ2578">
        <v>4</v>
      </c>
      <c r="BA2578">
        <v>0</v>
      </c>
      <c r="BB2578" t="s">
        <v>6168</v>
      </c>
      <c r="BC2578">
        <v>0</v>
      </c>
      <c r="BD2578">
        <v>0</v>
      </c>
      <c r="BE2578" t="s">
        <v>6169</v>
      </c>
      <c r="BF2578" t="s">
        <v>6170</v>
      </c>
      <c r="BG2578">
        <v>0</v>
      </c>
      <c r="BH2578" t="s">
        <v>6171</v>
      </c>
      <c r="BI2578">
        <v>49</v>
      </c>
      <c r="BJ2578" t="s">
        <v>6172</v>
      </c>
      <c r="BK2578">
        <v>0</v>
      </c>
      <c r="BL2578">
        <v>47</v>
      </c>
      <c r="BM2578" s="3">
        <f t="shared" si="368"/>
        <v>0.82978723404255317</v>
      </c>
    </row>
    <row r="2579" spans="1:65">
      <c r="A2579" t="s">
        <v>2713</v>
      </c>
      <c r="B2579" s="2">
        <v>45813</v>
      </c>
      <c r="C2579" t="s">
        <v>1632</v>
      </c>
      <c r="D2579" t="s">
        <v>2636</v>
      </c>
      <c r="E2579">
        <v>6</v>
      </c>
      <c r="F2579" t="s">
        <v>61</v>
      </c>
      <c r="G2579" t="s">
        <v>79</v>
      </c>
      <c r="H2579" t="s">
        <v>123</v>
      </c>
      <c r="I2579" t="s">
        <v>74</v>
      </c>
      <c r="J2579" t="s">
        <v>53</v>
      </c>
      <c r="K2579" t="s">
        <v>66</v>
      </c>
      <c r="L2579" t="s">
        <v>92</v>
      </c>
      <c r="M2579" t="s">
        <v>68</v>
      </c>
      <c r="N2579" t="s">
        <v>109</v>
      </c>
      <c r="O2579" t="s">
        <v>120</v>
      </c>
      <c r="P2579">
        <v>82</v>
      </c>
      <c r="Q2579">
        <v>87</v>
      </c>
      <c r="R2579">
        <v>86</v>
      </c>
      <c r="S2579">
        <v>3</v>
      </c>
      <c r="T2579">
        <f t="shared" si="360"/>
        <v>83</v>
      </c>
      <c r="U2579">
        <v>80</v>
      </c>
      <c r="V2579">
        <f t="shared" si="361"/>
        <v>3</v>
      </c>
      <c r="W2579" s="3">
        <f t="shared" si="362"/>
        <v>3.4883720930232558E-2</v>
      </c>
      <c r="X2579">
        <v>26</v>
      </c>
      <c r="Y2579" s="4">
        <v>0.4</v>
      </c>
      <c r="Z2579" s="4">
        <v>1.7</v>
      </c>
      <c r="AA2579" s="5">
        <v>30508.17</v>
      </c>
      <c r="AB2579" s="5">
        <f t="shared" si="363"/>
        <v>2440653.6</v>
      </c>
      <c r="AC2579" s="5">
        <v>22682.43</v>
      </c>
      <c r="AD2579" s="5">
        <f t="shared" si="364"/>
        <v>1950688.98</v>
      </c>
      <c r="AE2579" s="5">
        <v>147264.47</v>
      </c>
      <c r="AF2579" s="5">
        <v>38684.800000000003</v>
      </c>
      <c r="AG2579" s="5">
        <v>8751.15</v>
      </c>
      <c r="AH2579" s="5">
        <v>2465</v>
      </c>
      <c r="AI2579" s="5">
        <v>10584.62</v>
      </c>
      <c r="AJ2579">
        <v>1</v>
      </c>
      <c r="AK2579" s="5">
        <v>8394.1299999999992</v>
      </c>
      <c r="AL2579" s="5">
        <v>33877.449999999997</v>
      </c>
      <c r="AM2579" s="5">
        <v>144433.32</v>
      </c>
      <c r="AN2579">
        <v>8</v>
      </c>
      <c r="AO2579">
        <v>7</v>
      </c>
      <c r="AP2579" t="str">
        <f t="shared" si="365"/>
        <v>Yes</v>
      </c>
      <c r="AQ2579">
        <v>1</v>
      </c>
      <c r="AR2579" s="5">
        <f t="shared" si="366"/>
        <v>2345143.92</v>
      </c>
      <c r="AS2579" s="5">
        <f t="shared" si="367"/>
        <v>95509.68</v>
      </c>
      <c r="AT2579" t="s">
        <v>116</v>
      </c>
      <c r="AU2579" t="s">
        <v>6181</v>
      </c>
      <c r="AV2579" t="s">
        <v>6182</v>
      </c>
      <c r="AW2579" t="s">
        <v>6183</v>
      </c>
      <c r="AX2579" t="s">
        <v>6167</v>
      </c>
      <c r="AY2579">
        <v>84</v>
      </c>
      <c r="AZ2579">
        <v>0</v>
      </c>
      <c r="BA2579">
        <v>25</v>
      </c>
      <c r="BB2579" t="s">
        <v>6180</v>
      </c>
      <c r="BC2579">
        <v>0</v>
      </c>
      <c r="BD2579">
        <v>0</v>
      </c>
      <c r="BE2579" t="s">
        <v>6169</v>
      </c>
      <c r="BF2579" t="s">
        <v>6170</v>
      </c>
      <c r="BG2579">
        <v>1</v>
      </c>
      <c r="BH2579" t="s">
        <v>6179</v>
      </c>
      <c r="BI2579">
        <v>28</v>
      </c>
      <c r="BJ2579" t="s">
        <v>6172</v>
      </c>
      <c r="BK2579">
        <v>0</v>
      </c>
      <c r="BL2579">
        <v>91</v>
      </c>
      <c r="BM2579" s="3">
        <f t="shared" si="368"/>
        <v>0.94505494505494503</v>
      </c>
    </row>
    <row r="2580" spans="1:65">
      <c r="A2580" t="s">
        <v>2714</v>
      </c>
      <c r="B2580" s="2">
        <v>45813</v>
      </c>
      <c r="C2580" t="s">
        <v>1632</v>
      </c>
      <c r="D2580" t="s">
        <v>2636</v>
      </c>
      <c r="E2580">
        <v>6</v>
      </c>
      <c r="F2580" t="s">
        <v>49</v>
      </c>
      <c r="G2580" t="s">
        <v>50</v>
      </c>
      <c r="H2580" t="s">
        <v>89</v>
      </c>
      <c r="I2580" t="s">
        <v>74</v>
      </c>
      <c r="J2580" t="s">
        <v>65</v>
      </c>
      <c r="K2580" t="s">
        <v>75</v>
      </c>
      <c r="L2580" t="s">
        <v>55</v>
      </c>
      <c r="M2580" t="s">
        <v>56</v>
      </c>
      <c r="N2580" t="s">
        <v>69</v>
      </c>
      <c r="O2580" t="s">
        <v>70</v>
      </c>
      <c r="P2580">
        <v>51</v>
      </c>
      <c r="Q2580">
        <v>53</v>
      </c>
      <c r="R2580">
        <v>50</v>
      </c>
      <c r="S2580">
        <v>1</v>
      </c>
      <c r="T2580">
        <f t="shared" si="360"/>
        <v>49</v>
      </c>
      <c r="U2580">
        <v>49</v>
      </c>
      <c r="V2580">
        <f t="shared" si="361"/>
        <v>0</v>
      </c>
      <c r="W2580" s="3">
        <f t="shared" si="362"/>
        <v>0.02</v>
      </c>
      <c r="X2580">
        <v>19</v>
      </c>
      <c r="Y2580" s="4">
        <v>2.2999999999999998</v>
      </c>
      <c r="Z2580" s="4">
        <v>0.8</v>
      </c>
      <c r="AA2580" s="5">
        <v>52016.58</v>
      </c>
      <c r="AB2580" s="5">
        <f t="shared" si="363"/>
        <v>2548812.42</v>
      </c>
      <c r="AC2580" s="5">
        <v>34613.050000000003</v>
      </c>
      <c r="AD2580" s="5">
        <f t="shared" si="364"/>
        <v>1730652.5</v>
      </c>
      <c r="AE2580" s="5">
        <v>110980.21</v>
      </c>
      <c r="AF2580" s="5">
        <v>32082.19</v>
      </c>
      <c r="AG2580" s="5">
        <v>8870.58</v>
      </c>
      <c r="AH2580" s="5">
        <v>1160</v>
      </c>
      <c r="AI2580" s="5">
        <v>5111.1099999999997</v>
      </c>
      <c r="AJ2580">
        <v>0</v>
      </c>
      <c r="AK2580" s="5">
        <v>0</v>
      </c>
      <c r="AL2580" s="5">
        <v>0</v>
      </c>
      <c r="AM2580" s="5">
        <v>32443.88</v>
      </c>
      <c r="AN2580">
        <v>4</v>
      </c>
      <c r="AO2580">
        <v>4</v>
      </c>
      <c r="AP2580" t="str">
        <f t="shared" si="365"/>
        <v>Yes</v>
      </c>
      <c r="AQ2580">
        <v>1</v>
      </c>
      <c r="AR2580" s="5">
        <f t="shared" si="366"/>
        <v>1921300.47</v>
      </c>
      <c r="AS2580" s="5">
        <f t="shared" si="367"/>
        <v>627511.94999999995</v>
      </c>
      <c r="AT2580" t="s">
        <v>59</v>
      </c>
      <c r="AU2580" t="s">
        <v>6164</v>
      </c>
      <c r="AV2580" t="s">
        <v>6165</v>
      </c>
      <c r="AW2580" t="s">
        <v>6166</v>
      </c>
      <c r="AX2580" t="s">
        <v>6167</v>
      </c>
      <c r="AY2580">
        <v>53</v>
      </c>
      <c r="AZ2580">
        <v>0</v>
      </c>
      <c r="BA2580">
        <v>0</v>
      </c>
      <c r="BB2580" t="s">
        <v>6168</v>
      </c>
      <c r="BC2580">
        <v>0</v>
      </c>
      <c r="BD2580">
        <v>0</v>
      </c>
      <c r="BE2580" t="s">
        <v>6169</v>
      </c>
      <c r="BF2580" t="s">
        <v>6170</v>
      </c>
      <c r="BG2580">
        <v>0</v>
      </c>
      <c r="BH2580" t="s">
        <v>6171</v>
      </c>
      <c r="BI2580">
        <v>39</v>
      </c>
      <c r="BJ2580" t="s">
        <v>6172</v>
      </c>
      <c r="BK2580">
        <v>0</v>
      </c>
      <c r="BL2580">
        <v>62</v>
      </c>
      <c r="BM2580" s="3">
        <f t="shared" si="368"/>
        <v>0.80645161290322576</v>
      </c>
    </row>
    <row r="2581" spans="1:65">
      <c r="A2581" t="s">
        <v>2715</v>
      </c>
      <c r="B2581" s="2">
        <v>45813</v>
      </c>
      <c r="C2581" t="s">
        <v>1632</v>
      </c>
      <c r="D2581" t="s">
        <v>2636</v>
      </c>
      <c r="E2581">
        <v>6</v>
      </c>
      <c r="F2581" t="s">
        <v>61</v>
      </c>
      <c r="G2581" t="s">
        <v>79</v>
      </c>
      <c r="H2581" t="s">
        <v>100</v>
      </c>
      <c r="I2581" t="s">
        <v>52</v>
      </c>
      <c r="J2581" t="s">
        <v>53</v>
      </c>
      <c r="K2581" t="s">
        <v>66</v>
      </c>
      <c r="L2581" t="s">
        <v>92</v>
      </c>
      <c r="M2581" t="s">
        <v>56</v>
      </c>
      <c r="N2581" t="s">
        <v>94</v>
      </c>
      <c r="O2581" t="s">
        <v>70</v>
      </c>
      <c r="P2581">
        <v>76</v>
      </c>
      <c r="Q2581">
        <v>80</v>
      </c>
      <c r="R2581">
        <v>80</v>
      </c>
      <c r="S2581">
        <v>2</v>
      </c>
      <c r="T2581">
        <f t="shared" si="360"/>
        <v>78</v>
      </c>
      <c r="U2581">
        <v>72</v>
      </c>
      <c r="V2581">
        <f t="shared" si="361"/>
        <v>6</v>
      </c>
      <c r="W2581" s="3">
        <f t="shared" si="362"/>
        <v>2.5000000000000001E-2</v>
      </c>
      <c r="X2581">
        <v>15</v>
      </c>
      <c r="Y2581" s="4">
        <v>6.6</v>
      </c>
      <c r="Z2581" s="4">
        <v>1.9</v>
      </c>
      <c r="AA2581" s="5">
        <v>30180.02</v>
      </c>
      <c r="AB2581" s="5">
        <f t="shared" si="363"/>
        <v>2172961.44</v>
      </c>
      <c r="AC2581" s="5">
        <v>23857.48</v>
      </c>
      <c r="AD2581" s="5">
        <f t="shared" si="364"/>
        <v>1908598.4</v>
      </c>
      <c r="AE2581" s="5">
        <v>143314.59</v>
      </c>
      <c r="AF2581" s="5">
        <v>33300.28</v>
      </c>
      <c r="AG2581" s="5">
        <v>7899.91</v>
      </c>
      <c r="AH2581" s="5">
        <v>2755</v>
      </c>
      <c r="AI2581" s="5">
        <v>7111.11</v>
      </c>
      <c r="AJ2581">
        <v>0</v>
      </c>
      <c r="AK2581" s="5">
        <v>0</v>
      </c>
      <c r="AL2581" s="5">
        <v>35424.160000000003</v>
      </c>
      <c r="AM2581" s="5">
        <v>80279.13</v>
      </c>
      <c r="AN2581">
        <v>4</v>
      </c>
      <c r="AO2581">
        <v>3</v>
      </c>
      <c r="AP2581" t="str">
        <f t="shared" si="365"/>
        <v>Yes</v>
      </c>
      <c r="AQ2581">
        <v>0</v>
      </c>
      <c r="AR2581" s="5">
        <f t="shared" si="366"/>
        <v>2218682.58</v>
      </c>
      <c r="AS2581" s="5">
        <f t="shared" si="367"/>
        <v>-45721.14</v>
      </c>
      <c r="AT2581" t="s">
        <v>59</v>
      </c>
      <c r="AU2581" t="s">
        <v>6164</v>
      </c>
      <c r="AV2581" t="s">
        <v>6165</v>
      </c>
      <c r="AW2581" t="s">
        <v>6166</v>
      </c>
      <c r="AX2581" t="s">
        <v>6184</v>
      </c>
      <c r="AY2581">
        <v>76</v>
      </c>
      <c r="AZ2581">
        <v>0</v>
      </c>
      <c r="BA2581">
        <v>35</v>
      </c>
      <c r="BB2581" t="s">
        <v>6180</v>
      </c>
      <c r="BC2581">
        <v>0</v>
      </c>
      <c r="BD2581">
        <v>0</v>
      </c>
      <c r="BE2581" t="s">
        <v>6169</v>
      </c>
      <c r="BF2581" t="s">
        <v>6170</v>
      </c>
      <c r="BG2581">
        <v>0</v>
      </c>
      <c r="BH2581" t="s">
        <v>6171</v>
      </c>
      <c r="BI2581">
        <v>9</v>
      </c>
      <c r="BJ2581" t="s">
        <v>6172</v>
      </c>
      <c r="BK2581">
        <v>0</v>
      </c>
      <c r="BL2581">
        <v>88</v>
      </c>
      <c r="BM2581" s="3">
        <f t="shared" si="368"/>
        <v>0.90909090909090906</v>
      </c>
    </row>
    <row r="2582" spans="1:65">
      <c r="A2582" t="s">
        <v>2716</v>
      </c>
      <c r="B2582" s="2">
        <v>45813</v>
      </c>
      <c r="C2582" t="s">
        <v>1632</v>
      </c>
      <c r="D2582" t="s">
        <v>2636</v>
      </c>
      <c r="E2582">
        <v>6</v>
      </c>
      <c r="F2582" t="s">
        <v>61</v>
      </c>
      <c r="G2582" t="s">
        <v>50</v>
      </c>
      <c r="H2582" t="s">
        <v>170</v>
      </c>
      <c r="I2582" t="s">
        <v>64</v>
      </c>
      <c r="J2582" t="s">
        <v>65</v>
      </c>
      <c r="K2582" t="s">
        <v>66</v>
      </c>
      <c r="L2582" t="s">
        <v>67</v>
      </c>
      <c r="M2582" t="s">
        <v>56</v>
      </c>
      <c r="N2582" t="s">
        <v>76</v>
      </c>
      <c r="O2582" t="s">
        <v>58</v>
      </c>
      <c r="P2582">
        <v>51</v>
      </c>
      <c r="Q2582">
        <v>52</v>
      </c>
      <c r="R2582">
        <v>52</v>
      </c>
      <c r="S2582">
        <v>1</v>
      </c>
      <c r="T2582">
        <f t="shared" si="360"/>
        <v>51</v>
      </c>
      <c r="U2582">
        <v>49</v>
      </c>
      <c r="V2582">
        <f t="shared" si="361"/>
        <v>2</v>
      </c>
      <c r="W2582" s="3">
        <f t="shared" si="362"/>
        <v>1.9230769230769232E-2</v>
      </c>
      <c r="X2582">
        <v>28</v>
      </c>
      <c r="Y2582" s="4">
        <v>8.9</v>
      </c>
      <c r="Z2582" s="4">
        <v>2.1</v>
      </c>
      <c r="AA2582" s="5">
        <v>48286.06</v>
      </c>
      <c r="AB2582" s="5">
        <f t="shared" si="363"/>
        <v>2366016.94</v>
      </c>
      <c r="AC2582" s="5">
        <v>33738.76</v>
      </c>
      <c r="AD2582" s="5">
        <f t="shared" si="364"/>
        <v>1754415.52</v>
      </c>
      <c r="AE2582" s="5">
        <v>111832.36</v>
      </c>
      <c r="AF2582" s="5">
        <v>32730.97</v>
      </c>
      <c r="AG2582" s="5">
        <v>9040.02</v>
      </c>
      <c r="AH2582" s="5">
        <v>3045</v>
      </c>
      <c r="AI2582" s="5">
        <v>5089.3599999999997</v>
      </c>
      <c r="AJ2582">
        <v>0</v>
      </c>
      <c r="AK2582" s="5">
        <v>0</v>
      </c>
      <c r="AL2582" s="5">
        <v>2228.9699999999998</v>
      </c>
      <c r="AM2582" s="5">
        <v>32454.38</v>
      </c>
      <c r="AN2582">
        <v>4</v>
      </c>
      <c r="AO2582">
        <v>3</v>
      </c>
      <c r="AP2582" t="str">
        <f t="shared" si="365"/>
        <v>Yes</v>
      </c>
      <c r="AQ2582">
        <v>1</v>
      </c>
      <c r="AR2582" s="5">
        <f t="shared" si="366"/>
        <v>1950836.58</v>
      </c>
      <c r="AS2582" s="5">
        <f t="shared" si="367"/>
        <v>415180.36</v>
      </c>
      <c r="AT2582" t="s">
        <v>59</v>
      </c>
      <c r="AU2582" t="s">
        <v>6164</v>
      </c>
      <c r="AV2582" t="s">
        <v>6165</v>
      </c>
      <c r="AW2582" t="s">
        <v>6166</v>
      </c>
      <c r="AX2582" t="s">
        <v>6177</v>
      </c>
      <c r="AY2582">
        <v>54</v>
      </c>
      <c r="AZ2582">
        <v>0</v>
      </c>
      <c r="BA2582">
        <v>19</v>
      </c>
      <c r="BB2582" t="s">
        <v>6198</v>
      </c>
      <c r="BC2582">
        <v>0</v>
      </c>
      <c r="BD2582">
        <v>0</v>
      </c>
      <c r="BE2582" t="s">
        <v>6169</v>
      </c>
      <c r="BF2582" t="s">
        <v>6170</v>
      </c>
      <c r="BG2582">
        <v>0</v>
      </c>
      <c r="BH2582" t="s">
        <v>6171</v>
      </c>
      <c r="BI2582">
        <v>44</v>
      </c>
      <c r="BJ2582" t="s">
        <v>6172</v>
      </c>
      <c r="BK2582">
        <v>0</v>
      </c>
      <c r="BL2582">
        <v>64</v>
      </c>
      <c r="BM2582" s="3">
        <f t="shared" si="368"/>
        <v>0.8125</v>
      </c>
    </row>
    <row r="2583" spans="1:65">
      <c r="A2583" t="s">
        <v>2717</v>
      </c>
      <c r="B2583" s="2">
        <v>45813</v>
      </c>
      <c r="C2583" t="s">
        <v>1632</v>
      </c>
      <c r="D2583" t="s">
        <v>2636</v>
      </c>
      <c r="E2583">
        <v>6</v>
      </c>
      <c r="F2583" t="s">
        <v>78</v>
      </c>
      <c r="G2583" t="s">
        <v>50</v>
      </c>
      <c r="H2583" t="s">
        <v>181</v>
      </c>
      <c r="I2583" t="s">
        <v>74</v>
      </c>
      <c r="J2583" t="s">
        <v>81</v>
      </c>
      <c r="K2583" t="s">
        <v>75</v>
      </c>
      <c r="L2583" t="s">
        <v>67</v>
      </c>
      <c r="M2583" t="s">
        <v>56</v>
      </c>
      <c r="N2583" t="s">
        <v>109</v>
      </c>
      <c r="O2583" t="s">
        <v>58</v>
      </c>
      <c r="P2583">
        <v>35</v>
      </c>
      <c r="Q2583">
        <v>36</v>
      </c>
      <c r="R2583">
        <v>35</v>
      </c>
      <c r="S2583">
        <v>1</v>
      </c>
      <c r="T2583">
        <f t="shared" si="360"/>
        <v>34</v>
      </c>
      <c r="U2583">
        <v>34</v>
      </c>
      <c r="V2583">
        <f t="shared" si="361"/>
        <v>0</v>
      </c>
      <c r="W2583" s="3">
        <f t="shared" si="362"/>
        <v>2.8571428571428571E-2</v>
      </c>
      <c r="X2583">
        <v>40</v>
      </c>
      <c r="Y2583" s="4">
        <v>9.5</v>
      </c>
      <c r="Z2583" s="4">
        <v>2</v>
      </c>
      <c r="AA2583" s="5">
        <v>77591.350000000006</v>
      </c>
      <c r="AB2583" s="5">
        <f t="shared" si="363"/>
        <v>2638105.9</v>
      </c>
      <c r="AC2583" s="5">
        <v>51734.18</v>
      </c>
      <c r="AD2583" s="5">
        <f t="shared" si="364"/>
        <v>1810696.3</v>
      </c>
      <c r="AE2583" s="5">
        <v>107793.71</v>
      </c>
      <c r="AF2583" s="5">
        <v>33593.199999999997</v>
      </c>
      <c r="AG2583" s="5">
        <v>10762.53</v>
      </c>
      <c r="AH2583" s="5">
        <v>2900</v>
      </c>
      <c r="AI2583" s="5">
        <v>7437.5</v>
      </c>
      <c r="AJ2583">
        <v>0</v>
      </c>
      <c r="AK2583" s="5">
        <v>0</v>
      </c>
      <c r="AL2583" s="5">
        <v>0</v>
      </c>
      <c r="AM2583" s="5">
        <v>47278.25</v>
      </c>
      <c r="AN2583">
        <v>8</v>
      </c>
      <c r="AO2583">
        <v>7</v>
      </c>
      <c r="AP2583" t="str">
        <f t="shared" si="365"/>
        <v>Yes</v>
      </c>
      <c r="AQ2583">
        <v>1</v>
      </c>
      <c r="AR2583" s="5">
        <f t="shared" si="366"/>
        <v>2020461.49</v>
      </c>
      <c r="AS2583" s="5">
        <f t="shared" si="367"/>
        <v>617644.41</v>
      </c>
      <c r="AT2583" t="s">
        <v>116</v>
      </c>
      <c r="AU2583" t="s">
        <v>6164</v>
      </c>
      <c r="AV2583" t="s">
        <v>6165</v>
      </c>
      <c r="AW2583" t="s">
        <v>6166</v>
      </c>
      <c r="AX2583" t="s">
        <v>6177</v>
      </c>
      <c r="AY2583">
        <v>37</v>
      </c>
      <c r="AZ2583">
        <v>0</v>
      </c>
      <c r="BA2583">
        <v>0</v>
      </c>
      <c r="BB2583" t="s">
        <v>6168</v>
      </c>
      <c r="BC2583">
        <v>0</v>
      </c>
      <c r="BD2583">
        <v>0</v>
      </c>
      <c r="BE2583" t="s">
        <v>6169</v>
      </c>
      <c r="BF2583" t="s">
        <v>6170</v>
      </c>
      <c r="BG2583">
        <v>0</v>
      </c>
      <c r="BH2583" t="s">
        <v>6171</v>
      </c>
      <c r="BI2583">
        <v>23</v>
      </c>
      <c r="BJ2583" t="s">
        <v>6172</v>
      </c>
      <c r="BK2583">
        <v>0</v>
      </c>
      <c r="BL2583">
        <v>49</v>
      </c>
      <c r="BM2583" s="3">
        <f t="shared" si="368"/>
        <v>0.7142857142857143</v>
      </c>
    </row>
    <row r="2584" spans="1:65">
      <c r="A2584" t="s">
        <v>2718</v>
      </c>
      <c r="B2584" s="2">
        <v>45813</v>
      </c>
      <c r="C2584" t="s">
        <v>1632</v>
      </c>
      <c r="D2584" t="s">
        <v>2636</v>
      </c>
      <c r="E2584">
        <v>6</v>
      </c>
      <c r="F2584" t="s">
        <v>72</v>
      </c>
      <c r="G2584" t="s">
        <v>79</v>
      </c>
      <c r="H2584" t="s">
        <v>213</v>
      </c>
      <c r="I2584" t="s">
        <v>64</v>
      </c>
      <c r="J2584" t="s">
        <v>53</v>
      </c>
      <c r="K2584" t="s">
        <v>66</v>
      </c>
      <c r="L2584" t="s">
        <v>55</v>
      </c>
      <c r="M2584" t="s">
        <v>56</v>
      </c>
      <c r="N2584" t="s">
        <v>94</v>
      </c>
      <c r="O2584" t="s">
        <v>120</v>
      </c>
      <c r="P2584">
        <v>80</v>
      </c>
      <c r="Q2584">
        <v>84</v>
      </c>
      <c r="R2584">
        <v>82</v>
      </c>
      <c r="S2584">
        <v>2</v>
      </c>
      <c r="T2584">
        <f t="shared" si="360"/>
        <v>80</v>
      </c>
      <c r="U2584">
        <v>77</v>
      </c>
      <c r="V2584">
        <f t="shared" si="361"/>
        <v>3</v>
      </c>
      <c r="W2584" s="3">
        <f t="shared" si="362"/>
        <v>2.4390243902439025E-2</v>
      </c>
      <c r="X2584">
        <v>0</v>
      </c>
      <c r="Y2584" s="4">
        <v>1.5</v>
      </c>
      <c r="Z2584" s="4">
        <v>1.1000000000000001</v>
      </c>
      <c r="AA2584" s="5">
        <v>30351.41</v>
      </c>
      <c r="AB2584" s="5">
        <f t="shared" si="363"/>
        <v>2337058.5699999998</v>
      </c>
      <c r="AC2584" s="5">
        <v>23413.03</v>
      </c>
      <c r="AD2584" s="5">
        <f t="shared" si="364"/>
        <v>1919868.46</v>
      </c>
      <c r="AE2584" s="5">
        <v>137964.88</v>
      </c>
      <c r="AF2584" s="5">
        <v>34006.25</v>
      </c>
      <c r="AG2584" s="5">
        <v>6500</v>
      </c>
      <c r="AH2584" s="5">
        <v>1595</v>
      </c>
      <c r="AI2584" s="5">
        <v>7091.89</v>
      </c>
      <c r="AJ2584">
        <v>0</v>
      </c>
      <c r="AK2584" s="5">
        <v>0</v>
      </c>
      <c r="AL2584" s="5">
        <v>33904.400000000001</v>
      </c>
      <c r="AM2584" s="5">
        <v>78963.66</v>
      </c>
      <c r="AN2584">
        <v>4</v>
      </c>
      <c r="AO2584">
        <v>3</v>
      </c>
      <c r="AP2584" t="str">
        <f t="shared" si="365"/>
        <v>Yes</v>
      </c>
      <c r="AQ2584">
        <v>1</v>
      </c>
      <c r="AR2584" s="5">
        <f t="shared" si="366"/>
        <v>2219894.54</v>
      </c>
      <c r="AS2584" s="5">
        <f t="shared" si="367"/>
        <v>117164.03</v>
      </c>
      <c r="AT2584" t="s">
        <v>59</v>
      </c>
      <c r="AU2584" t="s">
        <v>6164</v>
      </c>
      <c r="AV2584" t="s">
        <v>6165</v>
      </c>
      <c r="AW2584" t="s">
        <v>6166</v>
      </c>
      <c r="AX2584" t="s">
        <v>6167</v>
      </c>
      <c r="AY2584">
        <v>83</v>
      </c>
      <c r="AZ2584">
        <v>3</v>
      </c>
      <c r="BA2584">
        <v>24</v>
      </c>
      <c r="BB2584" t="s">
        <v>6185</v>
      </c>
      <c r="BC2584">
        <v>0</v>
      </c>
      <c r="BD2584">
        <v>0</v>
      </c>
      <c r="BE2584" t="s">
        <v>6169</v>
      </c>
      <c r="BF2584" t="s">
        <v>6170</v>
      </c>
      <c r="BG2584">
        <v>0</v>
      </c>
      <c r="BH2584" t="s">
        <v>6171</v>
      </c>
      <c r="BI2584">
        <v>22</v>
      </c>
      <c r="BJ2584" t="s">
        <v>6172</v>
      </c>
      <c r="BK2584">
        <v>0</v>
      </c>
      <c r="BL2584">
        <v>87</v>
      </c>
      <c r="BM2584" s="3">
        <f t="shared" si="368"/>
        <v>0.94252873563218387</v>
      </c>
    </row>
    <row r="2585" spans="1:65">
      <c r="A2585" t="s">
        <v>2719</v>
      </c>
      <c r="B2585" s="2">
        <v>45813</v>
      </c>
      <c r="C2585" t="s">
        <v>1632</v>
      </c>
      <c r="D2585" t="s">
        <v>2636</v>
      </c>
      <c r="E2585">
        <v>6</v>
      </c>
      <c r="F2585" t="s">
        <v>61</v>
      </c>
      <c r="G2585" t="s">
        <v>79</v>
      </c>
      <c r="H2585" t="s">
        <v>84</v>
      </c>
      <c r="I2585" t="s">
        <v>52</v>
      </c>
      <c r="J2585" t="s">
        <v>53</v>
      </c>
      <c r="K2585" t="s">
        <v>66</v>
      </c>
      <c r="L2585" t="s">
        <v>92</v>
      </c>
      <c r="M2585" t="s">
        <v>68</v>
      </c>
      <c r="N2585" t="s">
        <v>94</v>
      </c>
      <c r="O2585" t="s">
        <v>82</v>
      </c>
      <c r="P2585">
        <v>66</v>
      </c>
      <c r="Q2585">
        <v>68</v>
      </c>
      <c r="R2585">
        <v>65</v>
      </c>
      <c r="S2585">
        <v>2</v>
      </c>
      <c r="T2585">
        <f t="shared" si="360"/>
        <v>63</v>
      </c>
      <c r="U2585">
        <v>63</v>
      </c>
      <c r="V2585">
        <f t="shared" si="361"/>
        <v>0</v>
      </c>
      <c r="W2585" s="3">
        <f t="shared" si="362"/>
        <v>3.0769230769230771E-2</v>
      </c>
      <c r="X2585">
        <v>32</v>
      </c>
      <c r="Y2585" s="4">
        <v>5.7</v>
      </c>
      <c r="Z2585" s="4">
        <v>1.4</v>
      </c>
      <c r="AA2585" s="5">
        <v>30721.15</v>
      </c>
      <c r="AB2585" s="5">
        <f t="shared" si="363"/>
        <v>1935432.45</v>
      </c>
      <c r="AC2585" s="5">
        <v>22619.5</v>
      </c>
      <c r="AD2585" s="5">
        <f t="shared" si="364"/>
        <v>1470267.5</v>
      </c>
      <c r="AE2585" s="5">
        <v>117024.62</v>
      </c>
      <c r="AF2585" s="5">
        <v>29190.17</v>
      </c>
      <c r="AG2585" s="5">
        <v>10029.91</v>
      </c>
      <c r="AH2585" s="5">
        <v>2030</v>
      </c>
      <c r="AI2585" s="5">
        <v>7050.85</v>
      </c>
      <c r="AJ2585">
        <v>1</v>
      </c>
      <c r="AK2585" s="5">
        <v>8721.7800000000007</v>
      </c>
      <c r="AL2585" s="5">
        <v>31740.84</v>
      </c>
      <c r="AM2585" s="5">
        <v>78672.06</v>
      </c>
      <c r="AN2585">
        <v>4</v>
      </c>
      <c r="AO2585">
        <v>5</v>
      </c>
      <c r="AP2585" t="str">
        <f t="shared" si="365"/>
        <v>No</v>
      </c>
      <c r="AQ2585">
        <v>3</v>
      </c>
      <c r="AR2585" s="5">
        <f t="shared" si="366"/>
        <v>1754727.73</v>
      </c>
      <c r="AS2585" s="5">
        <f t="shared" si="367"/>
        <v>180704.72</v>
      </c>
      <c r="AT2585" t="s">
        <v>116</v>
      </c>
      <c r="AU2585" t="s">
        <v>6181</v>
      </c>
      <c r="AV2585" t="s">
        <v>6182</v>
      </c>
      <c r="AW2585" t="s">
        <v>6183</v>
      </c>
      <c r="AX2585" t="s">
        <v>6167</v>
      </c>
      <c r="AY2585">
        <v>69</v>
      </c>
      <c r="AZ2585">
        <v>3</v>
      </c>
      <c r="BA2585">
        <v>0</v>
      </c>
      <c r="BB2585" t="s">
        <v>6168</v>
      </c>
      <c r="BC2585">
        <v>1</v>
      </c>
      <c r="BD2585">
        <v>0</v>
      </c>
      <c r="BE2585" t="s">
        <v>6178</v>
      </c>
      <c r="BF2585" t="s">
        <v>6170</v>
      </c>
      <c r="BG2585">
        <v>1</v>
      </c>
      <c r="BH2585" t="s">
        <v>6179</v>
      </c>
      <c r="BI2585">
        <v>49</v>
      </c>
      <c r="BJ2585" t="s">
        <v>6172</v>
      </c>
      <c r="BK2585">
        <v>0</v>
      </c>
      <c r="BL2585">
        <v>74</v>
      </c>
      <c r="BM2585" s="3">
        <f t="shared" si="368"/>
        <v>0.8783783783783784</v>
      </c>
    </row>
    <row r="2586" spans="1:65">
      <c r="A2586" t="s">
        <v>2720</v>
      </c>
      <c r="B2586" s="2">
        <v>45813</v>
      </c>
      <c r="C2586" t="s">
        <v>1632</v>
      </c>
      <c r="D2586" t="s">
        <v>2636</v>
      </c>
      <c r="E2586">
        <v>6</v>
      </c>
      <c r="F2586" t="s">
        <v>49</v>
      </c>
      <c r="G2586" t="s">
        <v>79</v>
      </c>
      <c r="H2586" t="s">
        <v>111</v>
      </c>
      <c r="I2586" t="s">
        <v>64</v>
      </c>
      <c r="J2586" t="s">
        <v>53</v>
      </c>
      <c r="K2586" t="s">
        <v>66</v>
      </c>
      <c r="L2586" t="s">
        <v>67</v>
      </c>
      <c r="M2586" t="s">
        <v>68</v>
      </c>
      <c r="N2586" t="s">
        <v>69</v>
      </c>
      <c r="O2586" t="s">
        <v>120</v>
      </c>
      <c r="P2586">
        <v>73</v>
      </c>
      <c r="Q2586">
        <v>74</v>
      </c>
      <c r="R2586">
        <v>72</v>
      </c>
      <c r="S2586">
        <v>7</v>
      </c>
      <c r="T2586">
        <f t="shared" si="360"/>
        <v>65</v>
      </c>
      <c r="U2586">
        <v>65</v>
      </c>
      <c r="V2586">
        <f t="shared" si="361"/>
        <v>0</v>
      </c>
      <c r="W2586" s="3">
        <f t="shared" si="362"/>
        <v>9.7222222222222224E-2</v>
      </c>
      <c r="X2586">
        <v>30</v>
      </c>
      <c r="Y2586" s="4">
        <v>1.4</v>
      </c>
      <c r="Z2586" s="4">
        <v>1</v>
      </c>
      <c r="AA2586" s="5">
        <v>30101.74</v>
      </c>
      <c r="AB2586" s="5">
        <f t="shared" si="363"/>
        <v>1956613.1</v>
      </c>
      <c r="AC2586" s="5">
        <v>21910.06</v>
      </c>
      <c r="AD2586" s="5">
        <f t="shared" si="364"/>
        <v>1577524.32</v>
      </c>
      <c r="AE2586" s="5">
        <v>119682.85</v>
      </c>
      <c r="AF2586" s="5">
        <v>32909.760000000002</v>
      </c>
      <c r="AG2586" s="5">
        <v>34726.660000000003</v>
      </c>
      <c r="AH2586" s="5">
        <v>1450</v>
      </c>
      <c r="AI2586" s="5">
        <v>64885.919999999998</v>
      </c>
      <c r="AJ2586">
        <v>2</v>
      </c>
      <c r="AK2586" s="5">
        <v>17456.060000000001</v>
      </c>
      <c r="AL2586" s="5">
        <v>0</v>
      </c>
      <c r="AM2586" s="5">
        <v>44947.43</v>
      </c>
      <c r="AN2586">
        <v>4</v>
      </c>
      <c r="AO2586">
        <v>3</v>
      </c>
      <c r="AP2586" t="str">
        <f t="shared" si="365"/>
        <v>Yes</v>
      </c>
      <c r="AQ2586">
        <v>2</v>
      </c>
      <c r="AR2586" s="5">
        <f t="shared" si="366"/>
        <v>1893583</v>
      </c>
      <c r="AS2586" s="5">
        <f t="shared" si="367"/>
        <v>63030.1</v>
      </c>
      <c r="AT2586" t="s">
        <v>1641</v>
      </c>
      <c r="AU2586" t="s">
        <v>6199</v>
      </c>
      <c r="AV2586" t="s">
        <v>6200</v>
      </c>
      <c r="AW2586" t="s">
        <v>6175</v>
      </c>
      <c r="AX2586" t="s">
        <v>6167</v>
      </c>
      <c r="AY2586">
        <v>73</v>
      </c>
      <c r="AZ2586">
        <v>0</v>
      </c>
      <c r="BA2586">
        <v>0</v>
      </c>
      <c r="BB2586" t="s">
        <v>6168</v>
      </c>
      <c r="BC2586">
        <v>0</v>
      </c>
      <c r="BD2586">
        <v>0</v>
      </c>
      <c r="BE2586" t="s">
        <v>6169</v>
      </c>
      <c r="BF2586" t="s">
        <v>6210</v>
      </c>
      <c r="BG2586">
        <v>0</v>
      </c>
      <c r="BH2586" t="s">
        <v>6171</v>
      </c>
      <c r="BI2586">
        <v>22</v>
      </c>
      <c r="BJ2586" t="s">
        <v>6172</v>
      </c>
      <c r="BK2586">
        <v>0</v>
      </c>
      <c r="BL2586">
        <v>80</v>
      </c>
      <c r="BM2586" s="3">
        <f t="shared" si="368"/>
        <v>0.9</v>
      </c>
    </row>
    <row r="2587" spans="1:65">
      <c r="A2587" t="s">
        <v>2721</v>
      </c>
      <c r="B2587" s="2">
        <v>45813</v>
      </c>
      <c r="C2587" t="s">
        <v>1632</v>
      </c>
      <c r="D2587" t="s">
        <v>2636</v>
      </c>
      <c r="E2587">
        <v>6</v>
      </c>
      <c r="F2587" t="s">
        <v>61</v>
      </c>
      <c r="G2587" t="s">
        <v>79</v>
      </c>
      <c r="H2587" t="s">
        <v>123</v>
      </c>
      <c r="I2587" t="s">
        <v>64</v>
      </c>
      <c r="J2587" t="s">
        <v>53</v>
      </c>
      <c r="K2587" t="s">
        <v>66</v>
      </c>
      <c r="L2587" t="s">
        <v>55</v>
      </c>
      <c r="M2587" t="s">
        <v>56</v>
      </c>
      <c r="N2587" t="s">
        <v>94</v>
      </c>
      <c r="O2587" t="s">
        <v>120</v>
      </c>
      <c r="P2587">
        <v>89</v>
      </c>
      <c r="Q2587">
        <v>92</v>
      </c>
      <c r="R2587">
        <v>92</v>
      </c>
      <c r="S2587">
        <v>2</v>
      </c>
      <c r="T2587">
        <f t="shared" si="360"/>
        <v>90</v>
      </c>
      <c r="U2587">
        <v>86</v>
      </c>
      <c r="V2587">
        <f t="shared" si="361"/>
        <v>4</v>
      </c>
      <c r="W2587" s="3">
        <f t="shared" si="362"/>
        <v>2.1739130434782608E-2</v>
      </c>
      <c r="X2587">
        <v>15</v>
      </c>
      <c r="Y2587" s="4">
        <v>5.5</v>
      </c>
      <c r="Z2587" s="4">
        <v>1.1000000000000001</v>
      </c>
      <c r="AA2587" s="5">
        <v>30329.9</v>
      </c>
      <c r="AB2587" s="5">
        <f t="shared" si="363"/>
        <v>2608371.4</v>
      </c>
      <c r="AC2587" s="5">
        <v>23420.25</v>
      </c>
      <c r="AD2587" s="5">
        <f t="shared" si="364"/>
        <v>2154663</v>
      </c>
      <c r="AE2587" s="5">
        <v>150409.68</v>
      </c>
      <c r="AF2587" s="5">
        <v>38371.9</v>
      </c>
      <c r="AG2587" s="5">
        <v>8134.05</v>
      </c>
      <c r="AH2587" s="5">
        <v>1595</v>
      </c>
      <c r="AI2587" s="5">
        <v>7093.98</v>
      </c>
      <c r="AJ2587">
        <v>0</v>
      </c>
      <c r="AK2587" s="5">
        <v>0</v>
      </c>
      <c r="AL2587" s="5">
        <v>34552.94</v>
      </c>
      <c r="AM2587" s="5">
        <v>99325.19</v>
      </c>
      <c r="AN2587">
        <v>4</v>
      </c>
      <c r="AO2587">
        <v>6</v>
      </c>
      <c r="AP2587" t="str">
        <f t="shared" si="365"/>
        <v>No</v>
      </c>
      <c r="AQ2587">
        <v>3</v>
      </c>
      <c r="AR2587" s="5">
        <f t="shared" si="366"/>
        <v>2494145.7400000002</v>
      </c>
      <c r="AS2587" s="5">
        <f t="shared" si="367"/>
        <v>114225.66</v>
      </c>
      <c r="AT2587" t="s">
        <v>59</v>
      </c>
      <c r="AU2587" t="s">
        <v>6164</v>
      </c>
      <c r="AV2587" t="s">
        <v>6165</v>
      </c>
      <c r="AW2587" t="s">
        <v>6166</v>
      </c>
      <c r="AX2587" t="s">
        <v>6184</v>
      </c>
      <c r="AY2587">
        <v>89</v>
      </c>
      <c r="AZ2587">
        <v>0</v>
      </c>
      <c r="BA2587">
        <v>29</v>
      </c>
      <c r="BB2587" t="s">
        <v>6180</v>
      </c>
      <c r="BC2587">
        <v>2</v>
      </c>
      <c r="BD2587">
        <v>0</v>
      </c>
      <c r="BE2587" t="s">
        <v>6178</v>
      </c>
      <c r="BF2587" t="s">
        <v>6170</v>
      </c>
      <c r="BG2587">
        <v>0</v>
      </c>
      <c r="BH2587" t="s">
        <v>6171</v>
      </c>
      <c r="BI2587">
        <v>9</v>
      </c>
      <c r="BJ2587" t="s">
        <v>6172</v>
      </c>
      <c r="BK2587">
        <v>0</v>
      </c>
      <c r="BL2587">
        <v>98</v>
      </c>
      <c r="BM2587" s="3">
        <f t="shared" si="368"/>
        <v>0.93877551020408168</v>
      </c>
    </row>
    <row r="2588" spans="1:65">
      <c r="A2588" t="s">
        <v>2722</v>
      </c>
      <c r="B2588" s="2">
        <v>45813</v>
      </c>
      <c r="C2588" t="s">
        <v>1632</v>
      </c>
      <c r="D2588" t="s">
        <v>2636</v>
      </c>
      <c r="E2588">
        <v>6</v>
      </c>
      <c r="F2588" t="s">
        <v>49</v>
      </c>
      <c r="G2588" t="s">
        <v>79</v>
      </c>
      <c r="H2588" t="s">
        <v>260</v>
      </c>
      <c r="I2588" t="s">
        <v>74</v>
      </c>
      <c r="J2588" t="s">
        <v>53</v>
      </c>
      <c r="K2588" t="s">
        <v>54</v>
      </c>
      <c r="L2588" t="s">
        <v>67</v>
      </c>
      <c r="M2588" t="s">
        <v>68</v>
      </c>
      <c r="N2588" t="s">
        <v>69</v>
      </c>
      <c r="O2588" t="s">
        <v>120</v>
      </c>
      <c r="P2588">
        <v>64</v>
      </c>
      <c r="Q2588">
        <v>64</v>
      </c>
      <c r="R2588">
        <v>64</v>
      </c>
      <c r="S2588">
        <v>6</v>
      </c>
      <c r="T2588">
        <f t="shared" si="360"/>
        <v>58</v>
      </c>
      <c r="U2588">
        <v>58</v>
      </c>
      <c r="V2588">
        <f t="shared" si="361"/>
        <v>0</v>
      </c>
      <c r="W2588" s="3">
        <f t="shared" si="362"/>
        <v>9.375E-2</v>
      </c>
      <c r="X2588">
        <v>44</v>
      </c>
      <c r="Y2588" s="4">
        <v>0.4</v>
      </c>
      <c r="Z2588" s="4">
        <v>1.6</v>
      </c>
      <c r="AA2588" s="5">
        <v>39049.83</v>
      </c>
      <c r="AB2588" s="5">
        <f t="shared" si="363"/>
        <v>2264890.14</v>
      </c>
      <c r="AC2588" s="5">
        <v>21996.400000000001</v>
      </c>
      <c r="AD2588" s="5">
        <f t="shared" si="364"/>
        <v>1407769.6000000001</v>
      </c>
      <c r="AE2588" s="5">
        <v>107691.31</v>
      </c>
      <c r="AF2588" s="5">
        <v>31256.77</v>
      </c>
      <c r="AG2588" s="5">
        <v>37001.67</v>
      </c>
      <c r="AH2588" s="5">
        <v>2320</v>
      </c>
      <c r="AI2588" s="5">
        <v>58856.19</v>
      </c>
      <c r="AJ2588">
        <v>2</v>
      </c>
      <c r="AK2588" s="5">
        <v>16972.650000000001</v>
      </c>
      <c r="AL2588" s="5">
        <v>0</v>
      </c>
      <c r="AM2588" s="5">
        <v>37691.910000000003</v>
      </c>
      <c r="AN2588">
        <v>4</v>
      </c>
      <c r="AO2588">
        <v>4</v>
      </c>
      <c r="AP2588" t="str">
        <f t="shared" si="365"/>
        <v>Yes</v>
      </c>
      <c r="AQ2588">
        <v>3</v>
      </c>
      <c r="AR2588" s="5">
        <f t="shared" si="366"/>
        <v>1699560.1</v>
      </c>
      <c r="AS2588" s="5">
        <f t="shared" si="367"/>
        <v>565330.04</v>
      </c>
      <c r="AT2588" t="s">
        <v>1641</v>
      </c>
      <c r="AU2588" t="s">
        <v>6199</v>
      </c>
      <c r="AV2588" t="s">
        <v>6200</v>
      </c>
      <c r="AW2588" t="s">
        <v>6175</v>
      </c>
      <c r="AX2588" t="s">
        <v>6184</v>
      </c>
      <c r="AY2588">
        <v>64</v>
      </c>
      <c r="AZ2588">
        <v>0</v>
      </c>
      <c r="BA2588">
        <v>0</v>
      </c>
      <c r="BB2588" t="s">
        <v>6168</v>
      </c>
      <c r="BC2588">
        <v>0</v>
      </c>
      <c r="BD2588">
        <v>0</v>
      </c>
      <c r="BE2588" t="s">
        <v>6169</v>
      </c>
      <c r="BF2588" t="s">
        <v>6210</v>
      </c>
      <c r="BG2588">
        <v>2</v>
      </c>
      <c r="BH2588" t="s">
        <v>6211</v>
      </c>
      <c r="BI2588">
        <v>95</v>
      </c>
      <c r="BJ2588" t="s">
        <v>6193</v>
      </c>
      <c r="BK2588">
        <v>0</v>
      </c>
      <c r="BL2588">
        <v>72</v>
      </c>
      <c r="BM2588" s="3">
        <f t="shared" si="368"/>
        <v>0.88888888888888884</v>
      </c>
    </row>
    <row r="2589" spans="1:65">
      <c r="A2589" t="s">
        <v>2723</v>
      </c>
      <c r="B2589" s="2">
        <v>45813</v>
      </c>
      <c r="C2589" t="s">
        <v>1632</v>
      </c>
      <c r="D2589" t="s">
        <v>2636</v>
      </c>
      <c r="E2589">
        <v>6</v>
      </c>
      <c r="F2589" t="s">
        <v>78</v>
      </c>
      <c r="G2589" t="s">
        <v>79</v>
      </c>
      <c r="H2589" t="s">
        <v>113</v>
      </c>
      <c r="I2589" t="s">
        <v>74</v>
      </c>
      <c r="J2589" t="s">
        <v>53</v>
      </c>
      <c r="K2589" t="s">
        <v>66</v>
      </c>
      <c r="L2589" t="s">
        <v>67</v>
      </c>
      <c r="M2589" t="s">
        <v>68</v>
      </c>
      <c r="N2589" t="s">
        <v>69</v>
      </c>
      <c r="O2589" t="s">
        <v>58</v>
      </c>
      <c r="P2589">
        <v>82</v>
      </c>
      <c r="Q2589">
        <v>84</v>
      </c>
      <c r="R2589">
        <v>83</v>
      </c>
      <c r="S2589">
        <v>8</v>
      </c>
      <c r="T2589">
        <f t="shared" si="360"/>
        <v>75</v>
      </c>
      <c r="U2589">
        <v>75</v>
      </c>
      <c r="V2589">
        <f t="shared" si="361"/>
        <v>0</v>
      </c>
      <c r="W2589" s="3">
        <f t="shared" si="362"/>
        <v>9.6385542168674704E-2</v>
      </c>
      <c r="X2589">
        <v>30</v>
      </c>
      <c r="Y2589" s="4">
        <v>3.2</v>
      </c>
      <c r="Z2589" s="4">
        <v>2.1</v>
      </c>
      <c r="AA2589" s="5">
        <v>30304.44</v>
      </c>
      <c r="AB2589" s="5">
        <f t="shared" si="363"/>
        <v>2272833</v>
      </c>
      <c r="AC2589" s="5">
        <v>21949.34</v>
      </c>
      <c r="AD2589" s="5">
        <f t="shared" si="364"/>
        <v>1821795.22</v>
      </c>
      <c r="AE2589" s="5">
        <v>140003.98000000001</v>
      </c>
      <c r="AF2589" s="5">
        <v>38719.57</v>
      </c>
      <c r="AG2589" s="5">
        <v>34456.379999999997</v>
      </c>
      <c r="AH2589" s="5">
        <v>3045</v>
      </c>
      <c r="AI2589" s="5">
        <v>67774.009999999995</v>
      </c>
      <c r="AJ2589">
        <v>2</v>
      </c>
      <c r="AK2589" s="5">
        <v>16738.36</v>
      </c>
      <c r="AL2589" s="5">
        <v>0</v>
      </c>
      <c r="AM2589" s="5">
        <v>50822.75</v>
      </c>
      <c r="AN2589">
        <v>4</v>
      </c>
      <c r="AO2589">
        <v>4</v>
      </c>
      <c r="AP2589" t="str">
        <f t="shared" si="365"/>
        <v>Yes</v>
      </c>
      <c r="AQ2589">
        <v>3</v>
      </c>
      <c r="AR2589" s="5">
        <f t="shared" si="366"/>
        <v>2173355.27</v>
      </c>
      <c r="AS2589" s="5">
        <f t="shared" si="367"/>
        <v>99477.73</v>
      </c>
      <c r="AT2589" t="s">
        <v>1641</v>
      </c>
      <c r="AU2589" t="s">
        <v>6199</v>
      </c>
      <c r="AV2589" t="s">
        <v>6200</v>
      </c>
      <c r="AW2589" t="s">
        <v>6175</v>
      </c>
      <c r="AX2589" t="s">
        <v>6167</v>
      </c>
      <c r="AY2589">
        <v>84</v>
      </c>
      <c r="AZ2589">
        <v>0</v>
      </c>
      <c r="BA2589">
        <v>0</v>
      </c>
      <c r="BB2589" t="s">
        <v>6168</v>
      </c>
      <c r="BC2589">
        <v>0</v>
      </c>
      <c r="BD2589">
        <v>0</v>
      </c>
      <c r="BE2589" t="s">
        <v>6169</v>
      </c>
      <c r="BF2589" t="s">
        <v>6212</v>
      </c>
      <c r="BG2589">
        <v>1</v>
      </c>
      <c r="BH2589" t="s">
        <v>6179</v>
      </c>
      <c r="BI2589">
        <v>24</v>
      </c>
      <c r="BJ2589" t="s">
        <v>6172</v>
      </c>
      <c r="BK2589">
        <v>0</v>
      </c>
      <c r="BL2589">
        <v>90</v>
      </c>
      <c r="BM2589" s="3">
        <f t="shared" si="368"/>
        <v>0.92222222222222228</v>
      </c>
    </row>
    <row r="2590" spans="1:65">
      <c r="A2590" t="s">
        <v>2724</v>
      </c>
      <c r="B2590" s="2">
        <v>45813</v>
      </c>
      <c r="C2590" t="s">
        <v>1632</v>
      </c>
      <c r="D2590" t="s">
        <v>2636</v>
      </c>
      <c r="E2590">
        <v>6</v>
      </c>
      <c r="F2590" t="s">
        <v>49</v>
      </c>
      <c r="G2590" t="s">
        <v>50</v>
      </c>
      <c r="H2590" t="s">
        <v>245</v>
      </c>
      <c r="I2590" t="s">
        <v>52</v>
      </c>
      <c r="J2590" t="s">
        <v>81</v>
      </c>
      <c r="K2590" t="s">
        <v>66</v>
      </c>
      <c r="L2590" t="s">
        <v>67</v>
      </c>
      <c r="M2590" t="s">
        <v>68</v>
      </c>
      <c r="N2590" t="s">
        <v>57</v>
      </c>
      <c r="O2590" t="s">
        <v>120</v>
      </c>
      <c r="P2590">
        <v>41</v>
      </c>
      <c r="Q2590">
        <v>42</v>
      </c>
      <c r="R2590">
        <v>42</v>
      </c>
      <c r="S2590">
        <v>3</v>
      </c>
      <c r="T2590">
        <f t="shared" si="360"/>
        <v>39</v>
      </c>
      <c r="U2590">
        <v>39</v>
      </c>
      <c r="V2590">
        <f t="shared" si="361"/>
        <v>0</v>
      </c>
      <c r="W2590" s="3">
        <f t="shared" si="362"/>
        <v>7.1428571428571425E-2</v>
      </c>
      <c r="X2590">
        <v>26</v>
      </c>
      <c r="Y2590" s="4">
        <v>6.5</v>
      </c>
      <c r="Z2590" s="4">
        <v>1.8</v>
      </c>
      <c r="AA2590" s="5">
        <v>73036.36</v>
      </c>
      <c r="AB2590" s="5">
        <f t="shared" si="363"/>
        <v>2848418.04</v>
      </c>
      <c r="AC2590" s="5">
        <v>49076.47</v>
      </c>
      <c r="AD2590" s="5">
        <f t="shared" si="364"/>
        <v>2061211.74</v>
      </c>
      <c r="AE2590" s="5">
        <v>133744.93</v>
      </c>
      <c r="AF2590" s="5">
        <v>38992.53</v>
      </c>
      <c r="AG2590" s="5">
        <v>34581.65</v>
      </c>
      <c r="AH2590" s="5">
        <v>2610</v>
      </c>
      <c r="AI2590" s="5">
        <v>64873.67</v>
      </c>
      <c r="AJ2590">
        <v>1</v>
      </c>
      <c r="AK2590" s="5">
        <v>22232.52</v>
      </c>
      <c r="AL2590" s="5">
        <v>0</v>
      </c>
      <c r="AM2590" s="5">
        <v>26505.85</v>
      </c>
      <c r="AN2590">
        <v>4</v>
      </c>
      <c r="AO2590">
        <v>3</v>
      </c>
      <c r="AP2590" t="str">
        <f t="shared" si="365"/>
        <v>Yes</v>
      </c>
      <c r="AQ2590">
        <v>2</v>
      </c>
      <c r="AR2590" s="5">
        <f t="shared" si="366"/>
        <v>2384752.89</v>
      </c>
      <c r="AS2590" s="5">
        <f t="shared" si="367"/>
        <v>463665.15</v>
      </c>
      <c r="AT2590" t="s">
        <v>1641</v>
      </c>
      <c r="AU2590" t="s">
        <v>6173</v>
      </c>
      <c r="AV2590" t="s">
        <v>6174</v>
      </c>
      <c r="AW2590" t="s">
        <v>6175</v>
      </c>
      <c r="AX2590" t="s">
        <v>6184</v>
      </c>
      <c r="AY2590">
        <v>42</v>
      </c>
      <c r="AZ2590">
        <v>0</v>
      </c>
      <c r="BA2590">
        <v>0</v>
      </c>
      <c r="BB2590" t="s">
        <v>6168</v>
      </c>
      <c r="BC2590">
        <v>0</v>
      </c>
      <c r="BD2590">
        <v>0</v>
      </c>
      <c r="BE2590" t="s">
        <v>6169</v>
      </c>
      <c r="BF2590" t="s">
        <v>6210</v>
      </c>
      <c r="BG2590">
        <v>1</v>
      </c>
      <c r="BH2590" t="s">
        <v>6179</v>
      </c>
      <c r="BI2590">
        <v>31</v>
      </c>
      <c r="BJ2590" t="s">
        <v>6172</v>
      </c>
      <c r="BK2590">
        <v>0</v>
      </c>
      <c r="BL2590">
        <v>50</v>
      </c>
      <c r="BM2590" s="3">
        <f t="shared" si="368"/>
        <v>0.84</v>
      </c>
    </row>
    <row r="2591" spans="1:65">
      <c r="A2591" t="s">
        <v>2725</v>
      </c>
      <c r="B2591" s="2">
        <v>45813</v>
      </c>
      <c r="C2591" t="s">
        <v>1632</v>
      </c>
      <c r="D2591" t="s">
        <v>2636</v>
      </c>
      <c r="E2591">
        <v>6</v>
      </c>
      <c r="F2591" t="s">
        <v>61</v>
      </c>
      <c r="G2591" t="s">
        <v>62</v>
      </c>
      <c r="H2591" t="s">
        <v>104</v>
      </c>
      <c r="I2591" t="s">
        <v>74</v>
      </c>
      <c r="J2591" t="s">
        <v>53</v>
      </c>
      <c r="K2591" t="s">
        <v>66</v>
      </c>
      <c r="L2591" t="s">
        <v>92</v>
      </c>
      <c r="M2591" t="s">
        <v>68</v>
      </c>
      <c r="N2591" t="s">
        <v>109</v>
      </c>
      <c r="O2591" t="s">
        <v>120</v>
      </c>
      <c r="P2591">
        <v>70</v>
      </c>
      <c r="Q2591">
        <v>74</v>
      </c>
      <c r="R2591">
        <v>71</v>
      </c>
      <c r="S2591">
        <v>2</v>
      </c>
      <c r="T2591">
        <f t="shared" si="360"/>
        <v>69</v>
      </c>
      <c r="U2591">
        <v>69</v>
      </c>
      <c r="V2591">
        <f t="shared" si="361"/>
        <v>0</v>
      </c>
      <c r="W2591" s="3">
        <f t="shared" si="362"/>
        <v>2.8169014084507043E-2</v>
      </c>
      <c r="X2591">
        <v>15</v>
      </c>
      <c r="Y2591" s="4">
        <v>5.7</v>
      </c>
      <c r="Z2591" s="4">
        <v>1.6</v>
      </c>
      <c r="AA2591" s="5">
        <v>30379.72</v>
      </c>
      <c r="AB2591" s="5">
        <f t="shared" si="363"/>
        <v>2096200.68</v>
      </c>
      <c r="AC2591" s="5">
        <v>22737.51</v>
      </c>
      <c r="AD2591" s="5">
        <f t="shared" si="364"/>
        <v>1614363.21</v>
      </c>
      <c r="AE2591" s="5">
        <v>119168.74</v>
      </c>
      <c r="AF2591" s="5">
        <v>29200.2</v>
      </c>
      <c r="AG2591" s="5">
        <v>7790.12</v>
      </c>
      <c r="AH2591" s="5">
        <v>2320</v>
      </c>
      <c r="AI2591" s="5">
        <v>7100</v>
      </c>
      <c r="AJ2591">
        <v>1</v>
      </c>
      <c r="AK2591" s="5">
        <v>8392.09</v>
      </c>
      <c r="AL2591" s="5">
        <v>31740.84</v>
      </c>
      <c r="AM2591" s="5">
        <v>134711.22</v>
      </c>
      <c r="AN2591">
        <v>8</v>
      </c>
      <c r="AO2591">
        <v>9</v>
      </c>
      <c r="AP2591" t="str">
        <f t="shared" si="365"/>
        <v>No</v>
      </c>
      <c r="AQ2591">
        <v>4</v>
      </c>
      <c r="AR2591" s="5">
        <f t="shared" si="366"/>
        <v>1954786.42</v>
      </c>
      <c r="AS2591" s="5">
        <f t="shared" si="367"/>
        <v>141414.26</v>
      </c>
      <c r="AT2591" t="s">
        <v>59</v>
      </c>
      <c r="AU2591" t="s">
        <v>6194</v>
      </c>
      <c r="AV2591" t="s">
        <v>6195</v>
      </c>
      <c r="AW2591" t="s">
        <v>6183</v>
      </c>
      <c r="AX2591" t="s">
        <v>6167</v>
      </c>
      <c r="AY2591">
        <v>73</v>
      </c>
      <c r="AZ2591">
        <v>0</v>
      </c>
      <c r="BA2591">
        <v>0</v>
      </c>
      <c r="BB2591" t="s">
        <v>6168</v>
      </c>
      <c r="BC2591">
        <v>1</v>
      </c>
      <c r="BD2591">
        <v>0</v>
      </c>
      <c r="BE2591" t="s">
        <v>6178</v>
      </c>
      <c r="BF2591" t="s">
        <v>6170</v>
      </c>
      <c r="BG2591">
        <v>0</v>
      </c>
      <c r="BH2591" t="s">
        <v>6171</v>
      </c>
      <c r="BI2591">
        <v>10</v>
      </c>
      <c r="BJ2591" t="s">
        <v>6172</v>
      </c>
      <c r="BK2591">
        <v>0</v>
      </c>
      <c r="BL2591">
        <v>79</v>
      </c>
      <c r="BM2591" s="3">
        <f t="shared" si="368"/>
        <v>0.89873417721518989</v>
      </c>
    </row>
    <row r="2592" spans="1:65">
      <c r="A2592" t="s">
        <v>2726</v>
      </c>
      <c r="B2592" s="2">
        <v>45813</v>
      </c>
      <c r="C2592" t="s">
        <v>1632</v>
      </c>
      <c r="D2592" t="s">
        <v>2636</v>
      </c>
      <c r="E2592">
        <v>6</v>
      </c>
      <c r="F2592" t="s">
        <v>49</v>
      </c>
      <c r="G2592" t="s">
        <v>50</v>
      </c>
      <c r="H2592" t="s">
        <v>89</v>
      </c>
      <c r="I2592" t="s">
        <v>74</v>
      </c>
      <c r="J2592" t="s">
        <v>53</v>
      </c>
      <c r="K2592" t="s">
        <v>66</v>
      </c>
      <c r="L2592" t="s">
        <v>87</v>
      </c>
      <c r="M2592" t="s">
        <v>68</v>
      </c>
      <c r="N2592" t="s">
        <v>57</v>
      </c>
      <c r="O2592" t="s">
        <v>120</v>
      </c>
      <c r="P2592">
        <v>85</v>
      </c>
      <c r="Q2592">
        <v>86</v>
      </c>
      <c r="R2592">
        <v>86</v>
      </c>
      <c r="S2592">
        <v>2</v>
      </c>
      <c r="T2592">
        <f t="shared" si="360"/>
        <v>84</v>
      </c>
      <c r="U2592">
        <v>81</v>
      </c>
      <c r="V2592">
        <f t="shared" si="361"/>
        <v>3</v>
      </c>
      <c r="W2592" s="3">
        <f t="shared" si="362"/>
        <v>2.3255813953488372E-2</v>
      </c>
      <c r="X2592">
        <v>10</v>
      </c>
      <c r="Y2592" s="4">
        <v>7.9</v>
      </c>
      <c r="Z2592" s="4">
        <v>1.3</v>
      </c>
      <c r="AA2592" s="5">
        <v>30118.29</v>
      </c>
      <c r="AB2592" s="5">
        <f t="shared" si="363"/>
        <v>2439581.4900000002</v>
      </c>
      <c r="AC2592" s="5">
        <v>23036.25</v>
      </c>
      <c r="AD2592" s="5">
        <f t="shared" si="364"/>
        <v>1981117.5</v>
      </c>
      <c r="AE2592" s="5">
        <v>146754.66</v>
      </c>
      <c r="AF2592" s="5">
        <v>38183.69</v>
      </c>
      <c r="AG2592" s="5">
        <v>7669.28</v>
      </c>
      <c r="AH2592" s="5">
        <v>1885</v>
      </c>
      <c r="AI2592" s="5">
        <v>7056.41</v>
      </c>
      <c r="AJ2592">
        <v>1</v>
      </c>
      <c r="AK2592" s="5">
        <v>8802.66</v>
      </c>
      <c r="AL2592" s="5">
        <v>33854.1</v>
      </c>
      <c r="AM2592" s="5">
        <v>83387.59</v>
      </c>
      <c r="AN2592">
        <v>4</v>
      </c>
      <c r="AO2592">
        <v>4</v>
      </c>
      <c r="AP2592" t="str">
        <f t="shared" si="365"/>
        <v>Yes</v>
      </c>
      <c r="AQ2592">
        <v>1</v>
      </c>
      <c r="AR2592" s="5">
        <f t="shared" si="366"/>
        <v>2308710.89</v>
      </c>
      <c r="AS2592" s="5">
        <f t="shared" si="367"/>
        <v>130870.6</v>
      </c>
      <c r="AT2592" t="s">
        <v>59</v>
      </c>
      <c r="AU2592" t="s">
        <v>6194</v>
      </c>
      <c r="AV2592" t="s">
        <v>6195</v>
      </c>
      <c r="AW2592" t="s">
        <v>6183</v>
      </c>
      <c r="AX2592" t="s">
        <v>6184</v>
      </c>
      <c r="AY2592">
        <v>86</v>
      </c>
      <c r="AZ2592">
        <v>0</v>
      </c>
      <c r="BA2592">
        <v>18</v>
      </c>
      <c r="BB2592" t="s">
        <v>6198</v>
      </c>
      <c r="BC2592">
        <v>0</v>
      </c>
      <c r="BD2592">
        <v>0</v>
      </c>
      <c r="BE2592" t="s">
        <v>6169</v>
      </c>
      <c r="BF2592" t="s">
        <v>6170</v>
      </c>
      <c r="BG2592">
        <v>0</v>
      </c>
      <c r="BH2592" t="s">
        <v>6171</v>
      </c>
      <c r="BI2592">
        <v>5</v>
      </c>
      <c r="BJ2592" t="s">
        <v>6172</v>
      </c>
      <c r="BK2592">
        <v>0</v>
      </c>
      <c r="BL2592">
        <v>90</v>
      </c>
      <c r="BM2592" s="3">
        <f t="shared" si="368"/>
        <v>0.9555555555555556</v>
      </c>
    </row>
    <row r="2593" spans="1:65">
      <c r="A2593" t="s">
        <v>2727</v>
      </c>
      <c r="B2593" s="2">
        <v>45813</v>
      </c>
      <c r="C2593" t="s">
        <v>1632</v>
      </c>
      <c r="D2593" t="s">
        <v>2636</v>
      </c>
      <c r="E2593">
        <v>6</v>
      </c>
      <c r="F2593" t="s">
        <v>78</v>
      </c>
      <c r="G2593" t="s">
        <v>62</v>
      </c>
      <c r="H2593" t="s">
        <v>168</v>
      </c>
      <c r="I2593" t="s">
        <v>74</v>
      </c>
      <c r="J2593" t="s">
        <v>81</v>
      </c>
      <c r="K2593" t="s">
        <v>75</v>
      </c>
      <c r="L2593" t="s">
        <v>92</v>
      </c>
      <c r="M2593" t="s">
        <v>56</v>
      </c>
      <c r="N2593" t="s">
        <v>94</v>
      </c>
      <c r="O2593" t="s">
        <v>70</v>
      </c>
      <c r="P2593">
        <v>41</v>
      </c>
      <c r="Q2593">
        <v>43</v>
      </c>
      <c r="R2593">
        <v>43</v>
      </c>
      <c r="S2593">
        <v>1</v>
      </c>
      <c r="T2593">
        <f t="shared" si="360"/>
        <v>42</v>
      </c>
      <c r="U2593">
        <v>40</v>
      </c>
      <c r="V2593">
        <f t="shared" si="361"/>
        <v>2</v>
      </c>
      <c r="W2593" s="3">
        <f t="shared" si="362"/>
        <v>2.3255813953488372E-2</v>
      </c>
      <c r="X2593">
        <v>21</v>
      </c>
      <c r="Y2593" s="4">
        <v>5.7</v>
      </c>
      <c r="Z2593" s="4">
        <v>2.1</v>
      </c>
      <c r="AA2593" s="5">
        <v>77856.740000000005</v>
      </c>
      <c r="AB2593" s="5">
        <f t="shared" si="363"/>
        <v>3114269.6</v>
      </c>
      <c r="AC2593" s="5">
        <v>53692.36</v>
      </c>
      <c r="AD2593" s="5">
        <f t="shared" si="364"/>
        <v>2308771.48</v>
      </c>
      <c r="AE2593" s="5">
        <v>132587.29999999999</v>
      </c>
      <c r="AF2593" s="5">
        <v>40902.379999999997</v>
      </c>
      <c r="AG2593" s="5">
        <v>8687.5300000000007</v>
      </c>
      <c r="AH2593" s="5">
        <v>3045</v>
      </c>
      <c r="AI2593" s="5">
        <v>7497.44</v>
      </c>
      <c r="AJ2593">
        <v>0</v>
      </c>
      <c r="AK2593" s="5">
        <v>0</v>
      </c>
      <c r="AL2593" s="5">
        <v>3430.69</v>
      </c>
      <c r="AM2593" s="5">
        <v>27853.75</v>
      </c>
      <c r="AN2593">
        <v>4</v>
      </c>
      <c r="AO2593">
        <v>3</v>
      </c>
      <c r="AP2593" t="str">
        <f t="shared" si="365"/>
        <v>Yes</v>
      </c>
      <c r="AQ2593">
        <v>1</v>
      </c>
      <c r="AR2593" s="5">
        <f t="shared" si="366"/>
        <v>2532775.5699999998</v>
      </c>
      <c r="AS2593" s="5">
        <f t="shared" si="367"/>
        <v>581494.03</v>
      </c>
      <c r="AT2593" t="s">
        <v>59</v>
      </c>
      <c r="AU2593" t="s">
        <v>6164</v>
      </c>
      <c r="AV2593" t="s">
        <v>6165</v>
      </c>
      <c r="AW2593" t="s">
        <v>6166</v>
      </c>
      <c r="AX2593" t="s">
        <v>6184</v>
      </c>
      <c r="AY2593">
        <v>41</v>
      </c>
      <c r="AZ2593">
        <v>0</v>
      </c>
      <c r="BA2593">
        <v>18</v>
      </c>
      <c r="BB2593" t="s">
        <v>6180</v>
      </c>
      <c r="BC2593">
        <v>0</v>
      </c>
      <c r="BD2593">
        <v>0</v>
      </c>
      <c r="BE2593" t="s">
        <v>6169</v>
      </c>
      <c r="BF2593" t="s">
        <v>6170</v>
      </c>
      <c r="BG2593">
        <v>0</v>
      </c>
      <c r="BH2593" t="s">
        <v>6171</v>
      </c>
      <c r="BI2593">
        <v>25</v>
      </c>
      <c r="BJ2593" t="s">
        <v>6172</v>
      </c>
      <c r="BK2593">
        <v>0</v>
      </c>
      <c r="BL2593">
        <v>49</v>
      </c>
      <c r="BM2593" s="3">
        <f t="shared" si="368"/>
        <v>0.87755102040816324</v>
      </c>
    </row>
    <row r="2594" spans="1:65">
      <c r="A2594" t="s">
        <v>2728</v>
      </c>
      <c r="B2594" s="2">
        <v>45813</v>
      </c>
      <c r="C2594" t="s">
        <v>1632</v>
      </c>
      <c r="D2594" t="s">
        <v>2636</v>
      </c>
      <c r="E2594">
        <v>6</v>
      </c>
      <c r="F2594" t="s">
        <v>78</v>
      </c>
      <c r="G2594" t="s">
        <v>62</v>
      </c>
      <c r="H2594" t="s">
        <v>91</v>
      </c>
      <c r="I2594" t="s">
        <v>74</v>
      </c>
      <c r="J2594" t="s">
        <v>65</v>
      </c>
      <c r="K2594" t="s">
        <v>75</v>
      </c>
      <c r="L2594" t="s">
        <v>67</v>
      </c>
      <c r="M2594" t="s">
        <v>68</v>
      </c>
      <c r="N2594" t="s">
        <v>69</v>
      </c>
      <c r="O2594" t="s">
        <v>70</v>
      </c>
      <c r="P2594">
        <v>55</v>
      </c>
      <c r="Q2594">
        <v>56</v>
      </c>
      <c r="R2594">
        <v>56</v>
      </c>
      <c r="S2594">
        <v>4</v>
      </c>
      <c r="T2594">
        <f t="shared" si="360"/>
        <v>52</v>
      </c>
      <c r="U2594">
        <v>52</v>
      </c>
      <c r="V2594">
        <f t="shared" si="361"/>
        <v>0</v>
      </c>
      <c r="W2594" s="3">
        <f t="shared" si="362"/>
        <v>7.1428571428571425E-2</v>
      </c>
      <c r="X2594">
        <v>44</v>
      </c>
      <c r="Y2594" s="4">
        <v>3.7</v>
      </c>
      <c r="Z2594" s="4">
        <v>2</v>
      </c>
      <c r="AA2594" s="5">
        <v>51630.8</v>
      </c>
      <c r="AB2594" s="5">
        <f t="shared" si="363"/>
        <v>2684801.6</v>
      </c>
      <c r="AC2594" s="5">
        <v>32497.93</v>
      </c>
      <c r="AD2594" s="5">
        <f t="shared" si="364"/>
        <v>1819884.08</v>
      </c>
      <c r="AE2594" s="5">
        <v>124460.25</v>
      </c>
      <c r="AF2594" s="5">
        <v>39008.639999999999</v>
      </c>
      <c r="AG2594" s="5">
        <v>36055.89</v>
      </c>
      <c r="AH2594" s="5">
        <v>2900</v>
      </c>
      <c r="AI2594" s="5">
        <v>61878.239999999998</v>
      </c>
      <c r="AJ2594">
        <v>1</v>
      </c>
      <c r="AK2594" s="5">
        <v>13706.25</v>
      </c>
      <c r="AL2594" s="5">
        <v>0</v>
      </c>
      <c r="AM2594" s="5">
        <v>35872.18</v>
      </c>
      <c r="AN2594">
        <v>4</v>
      </c>
      <c r="AO2594">
        <v>4</v>
      </c>
      <c r="AP2594" t="str">
        <f t="shared" si="365"/>
        <v>Yes</v>
      </c>
      <c r="AQ2594">
        <v>1</v>
      </c>
      <c r="AR2594" s="5">
        <f t="shared" si="366"/>
        <v>2133765.5299999998</v>
      </c>
      <c r="AS2594" s="5">
        <f t="shared" si="367"/>
        <v>551036.06999999995</v>
      </c>
      <c r="AT2594" t="s">
        <v>116</v>
      </c>
      <c r="AU2594" t="s">
        <v>6199</v>
      </c>
      <c r="AV2594" t="s">
        <v>6200</v>
      </c>
      <c r="AW2594" t="s">
        <v>6175</v>
      </c>
      <c r="AX2594" t="s">
        <v>6184</v>
      </c>
      <c r="AY2594">
        <v>58</v>
      </c>
      <c r="AZ2594">
        <v>0</v>
      </c>
      <c r="BA2594">
        <v>0</v>
      </c>
      <c r="BB2594" t="s">
        <v>6168</v>
      </c>
      <c r="BC2594">
        <v>0</v>
      </c>
      <c r="BD2594">
        <v>0</v>
      </c>
      <c r="BE2594" t="s">
        <v>6169</v>
      </c>
      <c r="BF2594" t="s">
        <v>6210</v>
      </c>
      <c r="BG2594">
        <v>1</v>
      </c>
      <c r="BH2594" t="s">
        <v>6179</v>
      </c>
      <c r="BI2594">
        <v>52</v>
      </c>
      <c r="BJ2594" t="s">
        <v>6187</v>
      </c>
      <c r="BK2594">
        <v>0</v>
      </c>
      <c r="BL2594">
        <v>63</v>
      </c>
      <c r="BM2594" s="3">
        <f t="shared" si="368"/>
        <v>0.88888888888888884</v>
      </c>
    </row>
    <row r="2595" spans="1:65">
      <c r="A2595" t="s">
        <v>2729</v>
      </c>
      <c r="B2595" s="2">
        <v>45813</v>
      </c>
      <c r="C2595" t="s">
        <v>1632</v>
      </c>
      <c r="D2595" t="s">
        <v>2636</v>
      </c>
      <c r="E2595">
        <v>6</v>
      </c>
      <c r="F2595" t="s">
        <v>61</v>
      </c>
      <c r="G2595" t="s">
        <v>79</v>
      </c>
      <c r="H2595" t="s">
        <v>123</v>
      </c>
      <c r="I2595" t="s">
        <v>52</v>
      </c>
      <c r="J2595" t="s">
        <v>53</v>
      </c>
      <c r="K2595" t="s">
        <v>66</v>
      </c>
      <c r="L2595" t="s">
        <v>67</v>
      </c>
      <c r="M2595" t="s">
        <v>56</v>
      </c>
      <c r="N2595" t="s">
        <v>94</v>
      </c>
      <c r="O2595" t="s">
        <v>120</v>
      </c>
      <c r="P2595">
        <v>76</v>
      </c>
      <c r="Q2595">
        <v>80</v>
      </c>
      <c r="R2595">
        <v>80</v>
      </c>
      <c r="S2595">
        <v>3</v>
      </c>
      <c r="T2595">
        <f t="shared" si="360"/>
        <v>77</v>
      </c>
      <c r="U2595">
        <v>75</v>
      </c>
      <c r="V2595">
        <f t="shared" si="361"/>
        <v>2</v>
      </c>
      <c r="W2595" s="3">
        <f t="shared" si="362"/>
        <v>3.7499999999999999E-2</v>
      </c>
      <c r="X2595">
        <v>15</v>
      </c>
      <c r="Y2595" s="4">
        <v>12.8</v>
      </c>
      <c r="Z2595" s="4">
        <v>2.4</v>
      </c>
      <c r="AA2595" s="5">
        <v>30329.63</v>
      </c>
      <c r="AB2595" s="5">
        <f t="shared" si="363"/>
        <v>2274722.25</v>
      </c>
      <c r="AC2595" s="5">
        <v>22949.26</v>
      </c>
      <c r="AD2595" s="5">
        <f t="shared" si="364"/>
        <v>1835940.8</v>
      </c>
      <c r="AE2595" s="5">
        <v>144859.51</v>
      </c>
      <c r="AF2595" s="5">
        <v>33522.33</v>
      </c>
      <c r="AG2595" s="5">
        <v>8167.63</v>
      </c>
      <c r="AH2595" s="5">
        <v>3480</v>
      </c>
      <c r="AI2595" s="5">
        <v>10666.67</v>
      </c>
      <c r="AJ2595">
        <v>0</v>
      </c>
      <c r="AK2595" s="5">
        <v>0</v>
      </c>
      <c r="AL2595" s="5">
        <v>33181.06</v>
      </c>
      <c r="AM2595" s="5">
        <v>83802.77</v>
      </c>
      <c r="AN2595">
        <v>4</v>
      </c>
      <c r="AO2595">
        <v>4</v>
      </c>
      <c r="AP2595" t="str">
        <f t="shared" si="365"/>
        <v>Yes</v>
      </c>
      <c r="AQ2595">
        <v>1</v>
      </c>
      <c r="AR2595" s="5">
        <f t="shared" si="366"/>
        <v>2153620.77</v>
      </c>
      <c r="AS2595" s="5">
        <f t="shared" si="367"/>
        <v>121101.48</v>
      </c>
      <c r="AT2595" t="s">
        <v>116</v>
      </c>
      <c r="AU2595" t="s">
        <v>6164</v>
      </c>
      <c r="AV2595" t="s">
        <v>6165</v>
      </c>
      <c r="AW2595" t="s">
        <v>6166</v>
      </c>
      <c r="AX2595" t="s">
        <v>6177</v>
      </c>
      <c r="AY2595">
        <v>80</v>
      </c>
      <c r="AZ2595">
        <v>4</v>
      </c>
      <c r="BA2595">
        <v>17</v>
      </c>
      <c r="BB2595" t="s">
        <v>6185</v>
      </c>
      <c r="BC2595">
        <v>0</v>
      </c>
      <c r="BD2595">
        <v>0</v>
      </c>
      <c r="BE2595" t="s">
        <v>6169</v>
      </c>
      <c r="BF2595" t="s">
        <v>6170</v>
      </c>
      <c r="BG2595">
        <v>0</v>
      </c>
      <c r="BH2595" t="s">
        <v>6171</v>
      </c>
      <c r="BI2595">
        <v>18</v>
      </c>
      <c r="BJ2595" t="s">
        <v>6172</v>
      </c>
      <c r="BK2595">
        <v>0</v>
      </c>
      <c r="BL2595">
        <v>82</v>
      </c>
      <c r="BM2595" s="3">
        <f t="shared" si="368"/>
        <v>0.97560975609756095</v>
      </c>
    </row>
    <row r="2596" spans="1:65">
      <c r="A2596" t="s">
        <v>2730</v>
      </c>
      <c r="B2596" s="2">
        <v>45813</v>
      </c>
      <c r="C2596" t="s">
        <v>1632</v>
      </c>
      <c r="D2596" t="s">
        <v>2636</v>
      </c>
      <c r="E2596">
        <v>6</v>
      </c>
      <c r="F2596" t="s">
        <v>72</v>
      </c>
      <c r="G2596" t="s">
        <v>50</v>
      </c>
      <c r="H2596" t="s">
        <v>179</v>
      </c>
      <c r="I2596" t="s">
        <v>74</v>
      </c>
      <c r="J2596" t="s">
        <v>65</v>
      </c>
      <c r="K2596" t="s">
        <v>54</v>
      </c>
      <c r="L2596" t="s">
        <v>92</v>
      </c>
      <c r="M2596" t="s">
        <v>68</v>
      </c>
      <c r="N2596" t="s">
        <v>69</v>
      </c>
      <c r="O2596" t="s">
        <v>70</v>
      </c>
      <c r="P2596">
        <v>50</v>
      </c>
      <c r="Q2596">
        <v>53</v>
      </c>
      <c r="R2596">
        <v>53</v>
      </c>
      <c r="S2596">
        <v>1</v>
      </c>
      <c r="T2596">
        <f t="shared" si="360"/>
        <v>52</v>
      </c>
      <c r="U2596">
        <v>48</v>
      </c>
      <c r="V2596">
        <f t="shared" si="361"/>
        <v>4</v>
      </c>
      <c r="W2596" s="3">
        <f t="shared" si="362"/>
        <v>1.8867924528301886E-2</v>
      </c>
      <c r="X2596">
        <v>27</v>
      </c>
      <c r="Y2596" s="4">
        <v>5.0999999999999996</v>
      </c>
      <c r="Z2596" s="4">
        <v>1</v>
      </c>
      <c r="AA2596" s="5">
        <v>56409</v>
      </c>
      <c r="AB2596" s="5">
        <f t="shared" si="363"/>
        <v>2707632</v>
      </c>
      <c r="AC2596" s="5">
        <v>33396.120000000003</v>
      </c>
      <c r="AD2596" s="5">
        <f t="shared" si="364"/>
        <v>1769994.36</v>
      </c>
      <c r="AE2596" s="5">
        <v>118933.07</v>
      </c>
      <c r="AF2596" s="5">
        <v>33388.080000000002</v>
      </c>
      <c r="AG2596" s="5">
        <v>9527.3799999999992</v>
      </c>
      <c r="AH2596" s="5">
        <v>1450</v>
      </c>
      <c r="AI2596" s="5">
        <v>5079.17</v>
      </c>
      <c r="AJ2596">
        <v>1</v>
      </c>
      <c r="AK2596" s="5">
        <v>13875.74</v>
      </c>
      <c r="AL2596" s="5">
        <v>4274.1099999999997</v>
      </c>
      <c r="AM2596" s="5">
        <v>34726.1</v>
      </c>
      <c r="AN2596">
        <v>4</v>
      </c>
      <c r="AO2596">
        <v>5</v>
      </c>
      <c r="AP2596" t="str">
        <f t="shared" si="365"/>
        <v>No</v>
      </c>
      <c r="AQ2596">
        <v>2</v>
      </c>
      <c r="AR2596" s="5">
        <f t="shared" si="366"/>
        <v>1991248.01</v>
      </c>
      <c r="AS2596" s="5">
        <f t="shared" si="367"/>
        <v>716383.99</v>
      </c>
      <c r="AT2596" t="s">
        <v>59</v>
      </c>
      <c r="AU2596" t="s">
        <v>6194</v>
      </c>
      <c r="AV2596" t="s">
        <v>6195</v>
      </c>
      <c r="AW2596" t="s">
        <v>6183</v>
      </c>
      <c r="AX2596" t="s">
        <v>6184</v>
      </c>
      <c r="AY2596">
        <v>54</v>
      </c>
      <c r="AZ2596">
        <v>2</v>
      </c>
      <c r="BA2596">
        <v>28</v>
      </c>
      <c r="BB2596" t="s">
        <v>6185</v>
      </c>
      <c r="BC2596">
        <v>0</v>
      </c>
      <c r="BD2596">
        <v>1</v>
      </c>
      <c r="BE2596" t="s">
        <v>6196</v>
      </c>
      <c r="BF2596" t="s">
        <v>6170</v>
      </c>
      <c r="BG2596">
        <v>0</v>
      </c>
      <c r="BH2596" t="s">
        <v>6171</v>
      </c>
      <c r="BI2596">
        <v>47</v>
      </c>
      <c r="BJ2596" t="s">
        <v>6172</v>
      </c>
      <c r="BK2596">
        <v>0</v>
      </c>
      <c r="BL2596">
        <v>62</v>
      </c>
      <c r="BM2596" s="3">
        <f t="shared" si="368"/>
        <v>0.85483870967741937</v>
      </c>
    </row>
    <row r="2597" spans="1:65">
      <c r="A2597" t="s">
        <v>2731</v>
      </c>
      <c r="B2597" s="2">
        <v>45813</v>
      </c>
      <c r="C2597" t="s">
        <v>1632</v>
      </c>
      <c r="D2597" t="s">
        <v>2636</v>
      </c>
      <c r="E2597">
        <v>6</v>
      </c>
      <c r="F2597" t="s">
        <v>61</v>
      </c>
      <c r="G2597" t="s">
        <v>79</v>
      </c>
      <c r="H2597" t="s">
        <v>98</v>
      </c>
      <c r="I2597" t="s">
        <v>74</v>
      </c>
      <c r="J2597" t="s">
        <v>53</v>
      </c>
      <c r="K2597" t="s">
        <v>54</v>
      </c>
      <c r="L2597" t="s">
        <v>92</v>
      </c>
      <c r="M2597" t="s">
        <v>56</v>
      </c>
      <c r="N2597" t="s">
        <v>57</v>
      </c>
      <c r="O2597" t="s">
        <v>58</v>
      </c>
      <c r="P2597">
        <v>79</v>
      </c>
      <c r="Q2597">
        <v>80</v>
      </c>
      <c r="R2597">
        <v>76</v>
      </c>
      <c r="S2597">
        <v>2</v>
      </c>
      <c r="T2597">
        <f t="shared" si="360"/>
        <v>74</v>
      </c>
      <c r="U2597">
        <v>74</v>
      </c>
      <c r="V2597">
        <f t="shared" si="361"/>
        <v>0</v>
      </c>
      <c r="W2597" s="3">
        <f t="shared" si="362"/>
        <v>2.6315789473684209E-2</v>
      </c>
      <c r="X2597">
        <v>20</v>
      </c>
      <c r="Y2597" s="4">
        <v>0</v>
      </c>
      <c r="Z2597" s="4">
        <v>1</v>
      </c>
      <c r="AA2597" s="5">
        <v>38682.410000000003</v>
      </c>
      <c r="AB2597" s="5">
        <f t="shared" si="363"/>
        <v>2862498.34</v>
      </c>
      <c r="AC2597" s="5">
        <v>23869.21</v>
      </c>
      <c r="AD2597" s="5">
        <f t="shared" si="364"/>
        <v>1814059.96</v>
      </c>
      <c r="AE2597" s="5">
        <v>127634.8</v>
      </c>
      <c r="AF2597" s="5">
        <v>33131.08</v>
      </c>
      <c r="AG2597" s="5">
        <v>8837.36</v>
      </c>
      <c r="AH2597" s="5">
        <v>1450</v>
      </c>
      <c r="AI2597" s="5">
        <v>7049.28</v>
      </c>
      <c r="AJ2597">
        <v>0</v>
      </c>
      <c r="AK2597" s="5">
        <v>0</v>
      </c>
      <c r="AL2597" s="5">
        <v>0</v>
      </c>
      <c r="AM2597" s="5">
        <v>45135.14</v>
      </c>
      <c r="AN2597">
        <v>4</v>
      </c>
      <c r="AO2597">
        <v>4</v>
      </c>
      <c r="AP2597" t="str">
        <f t="shared" si="365"/>
        <v>Yes</v>
      </c>
      <c r="AQ2597">
        <v>1</v>
      </c>
      <c r="AR2597" s="5">
        <f t="shared" si="366"/>
        <v>2037297.62</v>
      </c>
      <c r="AS2597" s="5">
        <f t="shared" si="367"/>
        <v>825200.72</v>
      </c>
      <c r="AT2597" t="s">
        <v>59</v>
      </c>
      <c r="AU2597" t="s">
        <v>6164</v>
      </c>
      <c r="AV2597" t="s">
        <v>6165</v>
      </c>
      <c r="AW2597" t="s">
        <v>6166</v>
      </c>
      <c r="AX2597" t="s">
        <v>6167</v>
      </c>
      <c r="AY2597">
        <v>81</v>
      </c>
      <c r="AZ2597">
        <v>0</v>
      </c>
      <c r="BA2597">
        <v>0</v>
      </c>
      <c r="BB2597" t="s">
        <v>6168</v>
      </c>
      <c r="BC2597">
        <v>0</v>
      </c>
      <c r="BD2597">
        <v>0</v>
      </c>
      <c r="BE2597" t="s">
        <v>6169</v>
      </c>
      <c r="BF2597" t="s">
        <v>6170</v>
      </c>
      <c r="BG2597">
        <v>0</v>
      </c>
      <c r="BH2597" t="s">
        <v>6171</v>
      </c>
      <c r="BI2597">
        <v>54</v>
      </c>
      <c r="BJ2597" t="s">
        <v>6187</v>
      </c>
      <c r="BK2597">
        <v>0</v>
      </c>
      <c r="BL2597">
        <v>85</v>
      </c>
      <c r="BM2597" s="3">
        <f t="shared" si="368"/>
        <v>0.89411764705882357</v>
      </c>
    </row>
    <row r="2598" spans="1:65">
      <c r="A2598" t="s">
        <v>2732</v>
      </c>
      <c r="B2598" s="2">
        <v>45813</v>
      </c>
      <c r="C2598" t="s">
        <v>1632</v>
      </c>
      <c r="D2598" t="s">
        <v>2636</v>
      </c>
      <c r="E2598">
        <v>6</v>
      </c>
      <c r="F2598" t="s">
        <v>72</v>
      </c>
      <c r="G2598" t="s">
        <v>62</v>
      </c>
      <c r="H2598" t="s">
        <v>155</v>
      </c>
      <c r="I2598" t="s">
        <v>52</v>
      </c>
      <c r="J2598" t="s">
        <v>53</v>
      </c>
      <c r="K2598" t="s">
        <v>75</v>
      </c>
      <c r="L2598" t="s">
        <v>87</v>
      </c>
      <c r="M2598" t="s">
        <v>56</v>
      </c>
      <c r="N2598" t="s">
        <v>94</v>
      </c>
      <c r="O2598" t="s">
        <v>70</v>
      </c>
      <c r="P2598">
        <v>62</v>
      </c>
      <c r="Q2598">
        <v>65</v>
      </c>
      <c r="R2598">
        <v>65</v>
      </c>
      <c r="S2598">
        <v>1</v>
      </c>
      <c r="T2598">
        <f t="shared" si="360"/>
        <v>64</v>
      </c>
      <c r="U2598">
        <v>58</v>
      </c>
      <c r="V2598">
        <f t="shared" si="361"/>
        <v>6</v>
      </c>
      <c r="W2598" s="3">
        <f t="shared" si="362"/>
        <v>1.5384615384615385E-2</v>
      </c>
      <c r="X2598">
        <v>37</v>
      </c>
      <c r="Y2598" s="4">
        <v>2.5</v>
      </c>
      <c r="Z2598" s="4">
        <v>1.9</v>
      </c>
      <c r="AA2598" s="5">
        <v>36399.31</v>
      </c>
      <c r="AB2598" s="5">
        <f t="shared" si="363"/>
        <v>2111159.98</v>
      </c>
      <c r="AC2598" s="5">
        <v>24020.59</v>
      </c>
      <c r="AD2598" s="5">
        <f t="shared" si="364"/>
        <v>1561338.35</v>
      </c>
      <c r="AE2598" s="5">
        <v>117491.39</v>
      </c>
      <c r="AF2598" s="5">
        <v>29125.09</v>
      </c>
      <c r="AG2598" s="5">
        <v>10366.39</v>
      </c>
      <c r="AH2598" s="5">
        <v>2755</v>
      </c>
      <c r="AI2598" s="5">
        <v>3525.42</v>
      </c>
      <c r="AJ2598">
        <v>0</v>
      </c>
      <c r="AK2598" s="5">
        <v>0</v>
      </c>
      <c r="AL2598" s="5">
        <v>3506.4</v>
      </c>
      <c r="AM2598" s="5">
        <v>39212.370000000003</v>
      </c>
      <c r="AN2598">
        <v>4</v>
      </c>
      <c r="AO2598">
        <v>3</v>
      </c>
      <c r="AP2598" t="str">
        <f t="shared" si="365"/>
        <v>Yes</v>
      </c>
      <c r="AQ2598">
        <v>0</v>
      </c>
      <c r="AR2598" s="5">
        <f t="shared" si="366"/>
        <v>1767320.41</v>
      </c>
      <c r="AS2598" s="5">
        <f t="shared" si="367"/>
        <v>343839.57</v>
      </c>
      <c r="AT2598" t="s">
        <v>59</v>
      </c>
      <c r="AU2598" t="s">
        <v>6164</v>
      </c>
      <c r="AV2598" t="s">
        <v>6165</v>
      </c>
      <c r="AW2598" t="s">
        <v>6166</v>
      </c>
      <c r="AX2598" t="s">
        <v>6184</v>
      </c>
      <c r="AY2598">
        <v>62</v>
      </c>
      <c r="AZ2598">
        <v>0</v>
      </c>
      <c r="BA2598">
        <v>38</v>
      </c>
      <c r="BB2598" t="s">
        <v>6180</v>
      </c>
      <c r="BC2598">
        <v>0</v>
      </c>
      <c r="BD2598">
        <v>0</v>
      </c>
      <c r="BE2598" t="s">
        <v>6169</v>
      </c>
      <c r="BF2598" t="s">
        <v>6170</v>
      </c>
      <c r="BG2598">
        <v>1</v>
      </c>
      <c r="BH2598" t="s">
        <v>6179</v>
      </c>
      <c r="BI2598">
        <v>29</v>
      </c>
      <c r="BJ2598" t="s">
        <v>6172</v>
      </c>
      <c r="BK2598">
        <v>0</v>
      </c>
      <c r="BL2598">
        <v>75</v>
      </c>
      <c r="BM2598" s="3">
        <f t="shared" si="368"/>
        <v>0.8666666666666667</v>
      </c>
    </row>
    <row r="2599" spans="1:65">
      <c r="A2599" t="s">
        <v>2733</v>
      </c>
      <c r="B2599" s="2">
        <v>45814</v>
      </c>
      <c r="C2599" t="s">
        <v>1632</v>
      </c>
      <c r="D2599" t="s">
        <v>2636</v>
      </c>
      <c r="E2599">
        <v>6</v>
      </c>
      <c r="F2599" t="s">
        <v>61</v>
      </c>
      <c r="G2599" t="s">
        <v>50</v>
      </c>
      <c r="H2599" t="s">
        <v>183</v>
      </c>
      <c r="I2599" t="s">
        <v>64</v>
      </c>
      <c r="J2599" t="s">
        <v>53</v>
      </c>
      <c r="K2599" t="s">
        <v>66</v>
      </c>
      <c r="L2599" t="s">
        <v>87</v>
      </c>
      <c r="M2599" t="s">
        <v>68</v>
      </c>
      <c r="N2599" t="s">
        <v>94</v>
      </c>
      <c r="O2599" t="s">
        <v>58</v>
      </c>
      <c r="P2599">
        <v>59</v>
      </c>
      <c r="Q2599">
        <v>59</v>
      </c>
      <c r="R2599">
        <v>57</v>
      </c>
      <c r="S2599">
        <v>2</v>
      </c>
      <c r="T2599">
        <f t="shared" si="360"/>
        <v>55</v>
      </c>
      <c r="U2599">
        <v>55</v>
      </c>
      <c r="V2599">
        <f t="shared" si="361"/>
        <v>0</v>
      </c>
      <c r="W2599" s="3">
        <f t="shared" si="362"/>
        <v>3.5087719298245612E-2</v>
      </c>
      <c r="X2599">
        <v>38</v>
      </c>
      <c r="Y2599" s="4">
        <v>4.8</v>
      </c>
      <c r="Z2599" s="4">
        <v>1.4</v>
      </c>
      <c r="AA2599" s="5">
        <v>30370.06</v>
      </c>
      <c r="AB2599" s="5">
        <f t="shared" si="363"/>
        <v>1670353.3</v>
      </c>
      <c r="AC2599" s="5">
        <v>23038.28</v>
      </c>
      <c r="AD2599" s="5">
        <f t="shared" si="364"/>
        <v>1313181.96</v>
      </c>
      <c r="AE2599" s="5">
        <v>94568.33</v>
      </c>
      <c r="AF2599" s="5">
        <v>25478.04</v>
      </c>
      <c r="AG2599" s="5">
        <v>10946.7</v>
      </c>
      <c r="AH2599" s="5">
        <v>2030</v>
      </c>
      <c r="AI2599" s="5">
        <v>7015.38</v>
      </c>
      <c r="AJ2599">
        <v>1</v>
      </c>
      <c r="AK2599" s="5">
        <v>8672.33</v>
      </c>
      <c r="AL2599" s="5">
        <v>31740.84</v>
      </c>
      <c r="AM2599" s="5">
        <v>69192.820000000007</v>
      </c>
      <c r="AN2599">
        <v>4</v>
      </c>
      <c r="AO2599">
        <v>5</v>
      </c>
      <c r="AP2599" t="str">
        <f t="shared" si="365"/>
        <v>No</v>
      </c>
      <c r="AQ2599">
        <v>3</v>
      </c>
      <c r="AR2599" s="5">
        <f t="shared" si="366"/>
        <v>1562826.4</v>
      </c>
      <c r="AS2599" s="5">
        <f t="shared" si="367"/>
        <v>107526.9</v>
      </c>
      <c r="AT2599" t="s">
        <v>59</v>
      </c>
      <c r="AU2599" t="s">
        <v>6181</v>
      </c>
      <c r="AV2599" t="s">
        <v>6182</v>
      </c>
      <c r="AW2599" t="s">
        <v>6183</v>
      </c>
      <c r="AX2599" t="s">
        <v>6167</v>
      </c>
      <c r="AY2599">
        <v>63</v>
      </c>
      <c r="AZ2599">
        <v>4</v>
      </c>
      <c r="BA2599">
        <v>0</v>
      </c>
      <c r="BB2599" t="s">
        <v>6168</v>
      </c>
      <c r="BC2599">
        <v>0</v>
      </c>
      <c r="BD2599">
        <v>1</v>
      </c>
      <c r="BE2599" t="s">
        <v>6188</v>
      </c>
      <c r="BF2599" t="s">
        <v>6170</v>
      </c>
      <c r="BG2599">
        <v>0</v>
      </c>
      <c r="BH2599" t="s">
        <v>6171</v>
      </c>
      <c r="BI2599">
        <v>27</v>
      </c>
      <c r="BJ2599" t="s">
        <v>6172</v>
      </c>
      <c r="BK2599">
        <v>0</v>
      </c>
      <c r="BL2599">
        <v>75</v>
      </c>
      <c r="BM2599" s="3">
        <f t="shared" si="368"/>
        <v>0.76</v>
      </c>
    </row>
    <row r="2600" spans="1:65">
      <c r="A2600" t="s">
        <v>2734</v>
      </c>
      <c r="B2600" s="2">
        <v>45814</v>
      </c>
      <c r="C2600" t="s">
        <v>1632</v>
      </c>
      <c r="D2600" t="s">
        <v>2636</v>
      </c>
      <c r="E2600">
        <v>6</v>
      </c>
      <c r="F2600" t="s">
        <v>78</v>
      </c>
      <c r="G2600" t="s">
        <v>50</v>
      </c>
      <c r="H2600" t="s">
        <v>173</v>
      </c>
      <c r="I2600" t="s">
        <v>52</v>
      </c>
      <c r="J2600" t="s">
        <v>65</v>
      </c>
      <c r="K2600" t="s">
        <v>66</v>
      </c>
      <c r="L2600" t="s">
        <v>67</v>
      </c>
      <c r="M2600" t="s">
        <v>56</v>
      </c>
      <c r="N2600" t="s">
        <v>69</v>
      </c>
      <c r="O2600" t="s">
        <v>70</v>
      </c>
      <c r="P2600">
        <v>52</v>
      </c>
      <c r="Q2600">
        <v>53</v>
      </c>
      <c r="R2600">
        <v>51</v>
      </c>
      <c r="S2600">
        <v>2</v>
      </c>
      <c r="T2600">
        <f t="shared" si="360"/>
        <v>49</v>
      </c>
      <c r="U2600">
        <v>49</v>
      </c>
      <c r="V2600">
        <f t="shared" si="361"/>
        <v>0</v>
      </c>
      <c r="W2600" s="3">
        <f t="shared" si="362"/>
        <v>3.9215686274509803E-2</v>
      </c>
      <c r="X2600">
        <v>78</v>
      </c>
      <c r="Y2600" s="4">
        <v>3.8</v>
      </c>
      <c r="Z2600" s="4">
        <v>3.5</v>
      </c>
      <c r="AA2600" s="5">
        <v>48705.7</v>
      </c>
      <c r="AB2600" s="5">
        <f t="shared" si="363"/>
        <v>2386579.2999999998</v>
      </c>
      <c r="AC2600" s="5">
        <v>33792.49</v>
      </c>
      <c r="AD2600" s="5">
        <f t="shared" si="364"/>
        <v>1723416.99</v>
      </c>
      <c r="AE2600" s="5">
        <v>120286.02</v>
      </c>
      <c r="AF2600" s="5">
        <v>37539.910000000003</v>
      </c>
      <c r="AG2600" s="5">
        <v>73149.67</v>
      </c>
      <c r="AH2600" s="5">
        <v>24119.5</v>
      </c>
      <c r="AI2600" s="5">
        <v>10200</v>
      </c>
      <c r="AJ2600">
        <v>0</v>
      </c>
      <c r="AK2600" s="5">
        <v>0</v>
      </c>
      <c r="AL2600" s="5">
        <v>0</v>
      </c>
      <c r="AM2600" s="5">
        <v>32955.82</v>
      </c>
      <c r="AN2600">
        <v>4</v>
      </c>
      <c r="AO2600">
        <v>3</v>
      </c>
      <c r="AP2600" t="str">
        <f t="shared" si="365"/>
        <v>Yes</v>
      </c>
      <c r="AQ2600">
        <v>0</v>
      </c>
      <c r="AR2600" s="5">
        <f t="shared" si="366"/>
        <v>2021667.91</v>
      </c>
      <c r="AS2600" s="5">
        <f t="shared" si="367"/>
        <v>364911.39</v>
      </c>
      <c r="AT2600" t="s">
        <v>116</v>
      </c>
      <c r="AU2600" t="s">
        <v>6164</v>
      </c>
      <c r="AV2600" t="s">
        <v>6165</v>
      </c>
      <c r="AW2600" t="s">
        <v>6166</v>
      </c>
      <c r="AX2600" t="s">
        <v>6202</v>
      </c>
      <c r="AY2600">
        <v>56</v>
      </c>
      <c r="AZ2600">
        <v>1</v>
      </c>
      <c r="BA2600">
        <v>0</v>
      </c>
      <c r="BB2600" t="s">
        <v>6168</v>
      </c>
      <c r="BC2600">
        <v>0</v>
      </c>
      <c r="BD2600">
        <v>0</v>
      </c>
      <c r="BE2600" t="s">
        <v>6169</v>
      </c>
      <c r="BF2600" t="s">
        <v>6170</v>
      </c>
      <c r="BG2600">
        <v>3</v>
      </c>
      <c r="BH2600" t="s">
        <v>6209</v>
      </c>
      <c r="BI2600">
        <v>123</v>
      </c>
      <c r="BJ2600" t="s">
        <v>6193</v>
      </c>
      <c r="BK2600">
        <v>0</v>
      </c>
      <c r="BL2600">
        <v>65</v>
      </c>
      <c r="BM2600" s="3">
        <f t="shared" si="368"/>
        <v>0.7846153846153846</v>
      </c>
    </row>
    <row r="2601" spans="1:65">
      <c r="A2601" t="s">
        <v>2735</v>
      </c>
      <c r="B2601" s="2">
        <v>45814</v>
      </c>
      <c r="C2601" t="s">
        <v>1632</v>
      </c>
      <c r="D2601" t="s">
        <v>2636</v>
      </c>
      <c r="E2601">
        <v>6</v>
      </c>
      <c r="F2601" t="s">
        <v>72</v>
      </c>
      <c r="G2601" t="s">
        <v>62</v>
      </c>
      <c r="H2601" t="s">
        <v>175</v>
      </c>
      <c r="I2601" t="s">
        <v>64</v>
      </c>
      <c r="J2601" t="s">
        <v>65</v>
      </c>
      <c r="K2601" t="s">
        <v>66</v>
      </c>
      <c r="L2601" t="s">
        <v>92</v>
      </c>
      <c r="M2601" t="s">
        <v>56</v>
      </c>
      <c r="N2601" t="s">
        <v>109</v>
      </c>
      <c r="O2601" t="s">
        <v>120</v>
      </c>
      <c r="P2601">
        <v>52</v>
      </c>
      <c r="Q2601">
        <v>54</v>
      </c>
      <c r="R2601">
        <v>54</v>
      </c>
      <c r="S2601">
        <v>1</v>
      </c>
      <c r="T2601">
        <f t="shared" si="360"/>
        <v>53</v>
      </c>
      <c r="U2601">
        <v>50</v>
      </c>
      <c r="V2601">
        <f t="shared" si="361"/>
        <v>3</v>
      </c>
      <c r="W2601" s="3">
        <f t="shared" si="362"/>
        <v>1.8518518518518517E-2</v>
      </c>
      <c r="X2601">
        <v>38</v>
      </c>
      <c r="Y2601" s="4">
        <v>8.6</v>
      </c>
      <c r="Z2601" s="4">
        <v>2.8</v>
      </c>
      <c r="AA2601" s="5">
        <v>48833.71</v>
      </c>
      <c r="AB2601" s="5">
        <f t="shared" si="363"/>
        <v>2441685.5</v>
      </c>
      <c r="AC2601" s="5">
        <v>35026.559999999998</v>
      </c>
      <c r="AD2601" s="5">
        <f t="shared" si="364"/>
        <v>1891434.24</v>
      </c>
      <c r="AE2601" s="5">
        <v>114533.63</v>
      </c>
      <c r="AF2601" s="5">
        <v>35161.910000000003</v>
      </c>
      <c r="AG2601" s="5">
        <v>9806.81</v>
      </c>
      <c r="AH2601" s="5">
        <v>4060</v>
      </c>
      <c r="AI2601" s="5">
        <v>5069.3900000000003</v>
      </c>
      <c r="AJ2601">
        <v>0</v>
      </c>
      <c r="AK2601" s="5">
        <v>0</v>
      </c>
      <c r="AL2601" s="5">
        <v>3105.25</v>
      </c>
      <c r="AM2601" s="5">
        <v>77437.33</v>
      </c>
      <c r="AN2601">
        <v>8</v>
      </c>
      <c r="AO2601">
        <v>7</v>
      </c>
      <c r="AP2601" t="str">
        <f t="shared" si="365"/>
        <v>Yes</v>
      </c>
      <c r="AQ2601">
        <v>0</v>
      </c>
      <c r="AR2601" s="5">
        <f t="shared" si="366"/>
        <v>2140608.56</v>
      </c>
      <c r="AS2601" s="5">
        <f t="shared" si="367"/>
        <v>301076.94</v>
      </c>
      <c r="AT2601" t="s">
        <v>59</v>
      </c>
      <c r="AU2601" t="s">
        <v>6164</v>
      </c>
      <c r="AV2601" t="s">
        <v>6165</v>
      </c>
      <c r="AW2601" t="s">
        <v>6166</v>
      </c>
      <c r="AX2601" t="s">
        <v>6177</v>
      </c>
      <c r="AY2601">
        <v>54</v>
      </c>
      <c r="AZ2601">
        <v>0</v>
      </c>
      <c r="BA2601">
        <v>23</v>
      </c>
      <c r="BB2601" t="s">
        <v>6180</v>
      </c>
      <c r="BC2601">
        <v>0</v>
      </c>
      <c r="BD2601">
        <v>0</v>
      </c>
      <c r="BE2601" t="s">
        <v>6169</v>
      </c>
      <c r="BF2601" t="s">
        <v>6170</v>
      </c>
      <c r="BG2601">
        <v>1</v>
      </c>
      <c r="BH2601" t="s">
        <v>6179</v>
      </c>
      <c r="BI2601">
        <v>47</v>
      </c>
      <c r="BJ2601" t="s">
        <v>6172</v>
      </c>
      <c r="BK2601">
        <v>0</v>
      </c>
      <c r="BL2601">
        <v>65</v>
      </c>
      <c r="BM2601" s="3">
        <f t="shared" si="368"/>
        <v>0.83076923076923082</v>
      </c>
    </row>
    <row r="2602" spans="1:65">
      <c r="A2602" t="s">
        <v>2736</v>
      </c>
      <c r="B2602" s="2">
        <v>45814</v>
      </c>
      <c r="C2602" t="s">
        <v>1632</v>
      </c>
      <c r="D2602" t="s">
        <v>2636</v>
      </c>
      <c r="E2602">
        <v>6</v>
      </c>
      <c r="F2602" t="s">
        <v>49</v>
      </c>
      <c r="G2602" t="s">
        <v>62</v>
      </c>
      <c r="H2602" t="s">
        <v>125</v>
      </c>
      <c r="I2602" t="s">
        <v>74</v>
      </c>
      <c r="J2602" t="s">
        <v>53</v>
      </c>
      <c r="K2602" t="s">
        <v>66</v>
      </c>
      <c r="L2602" t="s">
        <v>67</v>
      </c>
      <c r="M2602" t="s">
        <v>68</v>
      </c>
      <c r="N2602" t="s">
        <v>109</v>
      </c>
      <c r="O2602" t="s">
        <v>82</v>
      </c>
      <c r="P2602">
        <v>67</v>
      </c>
      <c r="Q2602">
        <v>68</v>
      </c>
      <c r="R2602">
        <v>66</v>
      </c>
      <c r="S2602">
        <v>6</v>
      </c>
      <c r="T2602">
        <f t="shared" si="360"/>
        <v>60</v>
      </c>
      <c r="U2602">
        <v>60</v>
      </c>
      <c r="V2602">
        <f t="shared" si="361"/>
        <v>0</v>
      </c>
      <c r="W2602" s="3">
        <f t="shared" si="362"/>
        <v>9.0909090909090912E-2</v>
      </c>
      <c r="X2602">
        <v>27</v>
      </c>
      <c r="Y2602" s="4">
        <v>1.2</v>
      </c>
      <c r="Z2602" s="4">
        <v>1.2</v>
      </c>
      <c r="AA2602" s="5">
        <v>30721.26</v>
      </c>
      <c r="AB2602" s="5">
        <f t="shared" si="363"/>
        <v>1843275.6</v>
      </c>
      <c r="AC2602" s="5">
        <v>22037.85</v>
      </c>
      <c r="AD2602" s="5">
        <f t="shared" si="364"/>
        <v>1454498.1</v>
      </c>
      <c r="AE2602" s="5">
        <v>113095.63</v>
      </c>
      <c r="AF2602" s="5">
        <v>30955.84</v>
      </c>
      <c r="AG2602" s="5">
        <v>34707.589999999997</v>
      </c>
      <c r="AH2602" s="5">
        <v>1740</v>
      </c>
      <c r="AI2602" s="5">
        <v>59415.58</v>
      </c>
      <c r="AJ2602">
        <v>1</v>
      </c>
      <c r="AK2602" s="5">
        <v>8382.68</v>
      </c>
      <c r="AL2602" s="5">
        <v>0</v>
      </c>
      <c r="AM2602" s="5">
        <v>91962.59</v>
      </c>
      <c r="AN2602">
        <v>8</v>
      </c>
      <c r="AO2602">
        <v>9</v>
      </c>
      <c r="AP2602" t="str">
        <f t="shared" si="365"/>
        <v>No</v>
      </c>
      <c r="AQ2602">
        <v>3</v>
      </c>
      <c r="AR2602" s="5">
        <f t="shared" si="366"/>
        <v>1794758.01</v>
      </c>
      <c r="AS2602" s="5">
        <f t="shared" si="367"/>
        <v>48517.59</v>
      </c>
      <c r="AT2602" t="s">
        <v>1641</v>
      </c>
      <c r="AU2602" t="s">
        <v>6189</v>
      </c>
      <c r="AV2602" t="s">
        <v>6201</v>
      </c>
      <c r="AW2602" t="s">
        <v>6175</v>
      </c>
      <c r="AX2602" t="s">
        <v>6167</v>
      </c>
      <c r="AY2602">
        <v>67</v>
      </c>
      <c r="AZ2602">
        <v>0</v>
      </c>
      <c r="BA2602">
        <v>0</v>
      </c>
      <c r="BB2602" t="s">
        <v>6168</v>
      </c>
      <c r="BC2602">
        <v>0</v>
      </c>
      <c r="BD2602">
        <v>1</v>
      </c>
      <c r="BE2602" t="s">
        <v>6188</v>
      </c>
      <c r="BF2602" t="s">
        <v>6212</v>
      </c>
      <c r="BG2602">
        <v>0</v>
      </c>
      <c r="BH2602" t="s">
        <v>6171</v>
      </c>
      <c r="BI2602">
        <v>32</v>
      </c>
      <c r="BJ2602" t="s">
        <v>6172</v>
      </c>
      <c r="BK2602">
        <v>0</v>
      </c>
      <c r="BL2602">
        <v>73</v>
      </c>
      <c r="BM2602" s="3">
        <f t="shared" si="368"/>
        <v>0.90410958904109584</v>
      </c>
    </row>
    <row r="2603" spans="1:65">
      <c r="A2603" t="s">
        <v>2737</v>
      </c>
      <c r="B2603" s="2">
        <v>45814</v>
      </c>
      <c r="C2603" t="s">
        <v>1632</v>
      </c>
      <c r="D2603" t="s">
        <v>2636</v>
      </c>
      <c r="E2603">
        <v>6</v>
      </c>
      <c r="F2603" t="s">
        <v>72</v>
      </c>
      <c r="G2603" t="s">
        <v>62</v>
      </c>
      <c r="H2603" t="s">
        <v>220</v>
      </c>
      <c r="I2603" t="s">
        <v>64</v>
      </c>
      <c r="J2603" t="s">
        <v>53</v>
      </c>
      <c r="K2603" t="s">
        <v>66</v>
      </c>
      <c r="L2603" t="s">
        <v>87</v>
      </c>
      <c r="M2603" t="s">
        <v>56</v>
      </c>
      <c r="N2603" t="s">
        <v>94</v>
      </c>
      <c r="O2603" t="s">
        <v>120</v>
      </c>
      <c r="P2603">
        <v>84</v>
      </c>
      <c r="Q2603">
        <v>86</v>
      </c>
      <c r="R2603">
        <v>86</v>
      </c>
      <c r="S2603">
        <v>1</v>
      </c>
      <c r="T2603">
        <f t="shared" si="360"/>
        <v>85</v>
      </c>
      <c r="U2603">
        <v>81</v>
      </c>
      <c r="V2603">
        <f t="shared" si="361"/>
        <v>4</v>
      </c>
      <c r="W2603" s="3">
        <f t="shared" si="362"/>
        <v>1.1627906976744186E-2</v>
      </c>
      <c r="X2603">
        <v>20</v>
      </c>
      <c r="Y2603" s="4">
        <v>4.9000000000000004</v>
      </c>
      <c r="Z2603" s="4">
        <v>1.5</v>
      </c>
      <c r="AA2603" s="5">
        <v>30335.09</v>
      </c>
      <c r="AB2603" s="5">
        <f t="shared" si="363"/>
        <v>2457142.29</v>
      </c>
      <c r="AC2603" s="5">
        <v>24285.89</v>
      </c>
      <c r="AD2603" s="5">
        <f t="shared" si="364"/>
        <v>2088586.54</v>
      </c>
      <c r="AE2603" s="5">
        <v>143415.13</v>
      </c>
      <c r="AF2603" s="5">
        <v>36729.07</v>
      </c>
      <c r="AG2603" s="5">
        <v>8606.08</v>
      </c>
      <c r="AH2603" s="5">
        <v>2175</v>
      </c>
      <c r="AI2603" s="5">
        <v>3528.21</v>
      </c>
      <c r="AJ2603">
        <v>0</v>
      </c>
      <c r="AK2603" s="5">
        <v>0</v>
      </c>
      <c r="AL2603" s="5">
        <v>34722.480000000003</v>
      </c>
      <c r="AM2603" s="5">
        <v>85725.95</v>
      </c>
      <c r="AN2603">
        <v>4</v>
      </c>
      <c r="AO2603">
        <v>4</v>
      </c>
      <c r="AP2603" t="str">
        <f t="shared" si="365"/>
        <v>Yes</v>
      </c>
      <c r="AQ2603">
        <v>1</v>
      </c>
      <c r="AR2603" s="5">
        <f t="shared" si="366"/>
        <v>2403488.46</v>
      </c>
      <c r="AS2603" s="5">
        <f t="shared" si="367"/>
        <v>53653.83</v>
      </c>
      <c r="AT2603" t="s">
        <v>59</v>
      </c>
      <c r="AU2603" t="s">
        <v>6164</v>
      </c>
      <c r="AV2603" t="s">
        <v>6165</v>
      </c>
      <c r="AW2603" t="s">
        <v>6166</v>
      </c>
      <c r="AX2603" t="s">
        <v>6184</v>
      </c>
      <c r="AY2603">
        <v>85</v>
      </c>
      <c r="AZ2603">
        <v>1</v>
      </c>
      <c r="BA2603">
        <v>23</v>
      </c>
      <c r="BB2603" t="s">
        <v>6180</v>
      </c>
      <c r="BC2603">
        <v>0</v>
      </c>
      <c r="BD2603">
        <v>0</v>
      </c>
      <c r="BE2603" t="s">
        <v>6169</v>
      </c>
      <c r="BF2603" t="s">
        <v>6170</v>
      </c>
      <c r="BG2603">
        <v>1</v>
      </c>
      <c r="BH2603" t="s">
        <v>6179</v>
      </c>
      <c r="BI2603">
        <v>20</v>
      </c>
      <c r="BJ2603" t="s">
        <v>6172</v>
      </c>
      <c r="BK2603">
        <v>0</v>
      </c>
      <c r="BL2603">
        <v>92</v>
      </c>
      <c r="BM2603" s="3">
        <f t="shared" si="368"/>
        <v>0.93478260869565222</v>
      </c>
    </row>
    <row r="2604" spans="1:65">
      <c r="A2604" t="s">
        <v>2738</v>
      </c>
      <c r="B2604" s="2">
        <v>45814</v>
      </c>
      <c r="C2604" t="s">
        <v>1632</v>
      </c>
      <c r="D2604" t="s">
        <v>2636</v>
      </c>
      <c r="E2604">
        <v>6</v>
      </c>
      <c r="F2604" t="s">
        <v>49</v>
      </c>
      <c r="G2604" t="s">
        <v>62</v>
      </c>
      <c r="H2604" t="s">
        <v>125</v>
      </c>
      <c r="I2604" t="s">
        <v>64</v>
      </c>
      <c r="J2604" t="s">
        <v>65</v>
      </c>
      <c r="K2604" t="s">
        <v>75</v>
      </c>
      <c r="L2604" t="s">
        <v>67</v>
      </c>
      <c r="M2604" t="s">
        <v>68</v>
      </c>
      <c r="N2604" t="s">
        <v>76</v>
      </c>
      <c r="O2604" t="s">
        <v>120</v>
      </c>
      <c r="P2604">
        <v>42</v>
      </c>
      <c r="Q2604">
        <v>45</v>
      </c>
      <c r="R2604">
        <v>44</v>
      </c>
      <c r="S2604">
        <v>3</v>
      </c>
      <c r="T2604">
        <f t="shared" si="360"/>
        <v>41</v>
      </c>
      <c r="U2604">
        <v>41</v>
      </c>
      <c r="V2604">
        <f t="shared" si="361"/>
        <v>0</v>
      </c>
      <c r="W2604" s="3">
        <f t="shared" si="362"/>
        <v>6.8181818181818177E-2</v>
      </c>
      <c r="X2604">
        <v>21</v>
      </c>
      <c r="Y2604" s="4">
        <v>5.5</v>
      </c>
      <c r="Z2604" s="4">
        <v>1.4</v>
      </c>
      <c r="AA2604" s="5">
        <v>51327.81</v>
      </c>
      <c r="AB2604" s="5">
        <f t="shared" si="363"/>
        <v>2104440.21</v>
      </c>
      <c r="AC2604" s="5">
        <v>32482.240000000002</v>
      </c>
      <c r="AD2604" s="5">
        <f t="shared" si="364"/>
        <v>1429218.56</v>
      </c>
      <c r="AE2604" s="5">
        <v>96479.12</v>
      </c>
      <c r="AF2604" s="5">
        <v>29527.73</v>
      </c>
      <c r="AG2604" s="5">
        <v>34698.21</v>
      </c>
      <c r="AH2604" s="5">
        <v>2030</v>
      </c>
      <c r="AI2604" s="5">
        <v>55131.95</v>
      </c>
      <c r="AJ2604">
        <v>1</v>
      </c>
      <c r="AK2604" s="5">
        <v>13514.39</v>
      </c>
      <c r="AL2604" s="5">
        <v>0</v>
      </c>
      <c r="AM2604" s="5">
        <v>31288.44</v>
      </c>
      <c r="AN2604">
        <v>4</v>
      </c>
      <c r="AO2604">
        <v>6</v>
      </c>
      <c r="AP2604" t="str">
        <f t="shared" si="365"/>
        <v>No</v>
      </c>
      <c r="AQ2604">
        <v>2</v>
      </c>
      <c r="AR2604" s="5">
        <f t="shared" si="366"/>
        <v>1691888.4</v>
      </c>
      <c r="AS2604" s="5">
        <f t="shared" si="367"/>
        <v>412551.81</v>
      </c>
      <c r="AT2604" t="s">
        <v>1641</v>
      </c>
      <c r="AU2604" t="s">
        <v>6189</v>
      </c>
      <c r="AV2604" t="s">
        <v>6201</v>
      </c>
      <c r="AW2604" t="s">
        <v>6175</v>
      </c>
      <c r="AX2604" t="s">
        <v>6167</v>
      </c>
      <c r="AY2604">
        <v>45</v>
      </c>
      <c r="AZ2604">
        <v>0</v>
      </c>
      <c r="BA2604">
        <v>0</v>
      </c>
      <c r="BB2604" t="s">
        <v>6168</v>
      </c>
      <c r="BC2604">
        <v>1</v>
      </c>
      <c r="BD2604">
        <v>1</v>
      </c>
      <c r="BE2604" t="s">
        <v>6188</v>
      </c>
      <c r="BF2604" t="s">
        <v>6210</v>
      </c>
      <c r="BG2604">
        <v>0</v>
      </c>
      <c r="BH2604" t="s">
        <v>6171</v>
      </c>
      <c r="BI2604">
        <v>33</v>
      </c>
      <c r="BJ2604" t="s">
        <v>6172</v>
      </c>
      <c r="BK2604">
        <v>0</v>
      </c>
      <c r="BL2604">
        <v>62</v>
      </c>
      <c r="BM2604" s="3">
        <f t="shared" si="368"/>
        <v>0.70967741935483875</v>
      </c>
    </row>
    <row r="2605" spans="1:65">
      <c r="A2605" t="s">
        <v>2739</v>
      </c>
      <c r="B2605" s="2">
        <v>45814</v>
      </c>
      <c r="C2605" t="s">
        <v>1632</v>
      </c>
      <c r="D2605" t="s">
        <v>2636</v>
      </c>
      <c r="E2605">
        <v>6</v>
      </c>
      <c r="F2605" t="s">
        <v>78</v>
      </c>
      <c r="G2605" t="s">
        <v>62</v>
      </c>
      <c r="H2605" t="s">
        <v>190</v>
      </c>
      <c r="I2605" t="s">
        <v>74</v>
      </c>
      <c r="J2605" t="s">
        <v>53</v>
      </c>
      <c r="K2605" t="s">
        <v>54</v>
      </c>
      <c r="L2605" t="s">
        <v>67</v>
      </c>
      <c r="M2605" t="s">
        <v>68</v>
      </c>
      <c r="N2605" t="s">
        <v>57</v>
      </c>
      <c r="O2605" t="s">
        <v>58</v>
      </c>
      <c r="P2605">
        <v>57</v>
      </c>
      <c r="Q2605">
        <v>57</v>
      </c>
      <c r="R2605">
        <v>54</v>
      </c>
      <c r="S2605">
        <v>4</v>
      </c>
      <c r="T2605">
        <f t="shared" si="360"/>
        <v>50</v>
      </c>
      <c r="U2605">
        <v>50</v>
      </c>
      <c r="V2605">
        <f t="shared" si="361"/>
        <v>0</v>
      </c>
      <c r="W2605" s="3">
        <f t="shared" si="362"/>
        <v>7.407407407407407E-2</v>
      </c>
      <c r="X2605">
        <v>34</v>
      </c>
      <c r="Y2605" s="4">
        <v>2.7</v>
      </c>
      <c r="Z2605" s="4">
        <v>1.3</v>
      </c>
      <c r="AA2605" s="5">
        <v>39121.379999999997</v>
      </c>
      <c r="AB2605" s="5">
        <f t="shared" si="363"/>
        <v>1956069</v>
      </c>
      <c r="AC2605" s="5">
        <v>21855.74</v>
      </c>
      <c r="AD2605" s="5">
        <f t="shared" si="364"/>
        <v>1180209.96</v>
      </c>
      <c r="AE2605" s="5">
        <v>92663.27</v>
      </c>
      <c r="AF2605" s="5">
        <v>26813.66</v>
      </c>
      <c r="AG2605" s="5">
        <v>35619.11</v>
      </c>
      <c r="AH2605" s="5">
        <v>1885</v>
      </c>
      <c r="AI2605" s="5">
        <v>54247.07</v>
      </c>
      <c r="AJ2605">
        <v>1</v>
      </c>
      <c r="AK2605" s="5">
        <v>8577.68</v>
      </c>
      <c r="AL2605" s="5">
        <v>0</v>
      </c>
      <c r="AM2605" s="5">
        <v>33913.5</v>
      </c>
      <c r="AN2605">
        <v>4</v>
      </c>
      <c r="AO2605">
        <v>4</v>
      </c>
      <c r="AP2605" t="str">
        <f t="shared" si="365"/>
        <v>Yes</v>
      </c>
      <c r="AQ2605">
        <v>2</v>
      </c>
      <c r="AR2605" s="5">
        <f t="shared" si="366"/>
        <v>1433929.25</v>
      </c>
      <c r="AS2605" s="5">
        <f t="shared" si="367"/>
        <v>522139.75</v>
      </c>
      <c r="AT2605" t="s">
        <v>116</v>
      </c>
      <c r="AU2605" t="s">
        <v>6199</v>
      </c>
      <c r="AV2605" t="s">
        <v>6200</v>
      </c>
      <c r="AW2605" t="s">
        <v>6175</v>
      </c>
      <c r="AX2605" t="s">
        <v>6167</v>
      </c>
      <c r="AY2605">
        <v>60</v>
      </c>
      <c r="AZ2605">
        <v>0</v>
      </c>
      <c r="BA2605">
        <v>0</v>
      </c>
      <c r="BB2605" t="s">
        <v>6168</v>
      </c>
      <c r="BC2605">
        <v>0</v>
      </c>
      <c r="BD2605">
        <v>0</v>
      </c>
      <c r="BE2605" t="s">
        <v>6169</v>
      </c>
      <c r="BF2605" t="s">
        <v>6210</v>
      </c>
      <c r="BG2605">
        <v>1</v>
      </c>
      <c r="BH2605" t="s">
        <v>6186</v>
      </c>
      <c r="BI2605">
        <v>52</v>
      </c>
      <c r="BJ2605" t="s">
        <v>6187</v>
      </c>
      <c r="BK2605">
        <v>0</v>
      </c>
      <c r="BL2605">
        <v>73</v>
      </c>
      <c r="BM2605" s="3">
        <f t="shared" si="368"/>
        <v>0.73972602739726023</v>
      </c>
    </row>
    <row r="2606" spans="1:65">
      <c r="A2606" t="s">
        <v>2740</v>
      </c>
      <c r="B2606" s="2">
        <v>45814</v>
      </c>
      <c r="C2606" t="s">
        <v>1632</v>
      </c>
      <c r="D2606" t="s">
        <v>2636</v>
      </c>
      <c r="E2606">
        <v>6</v>
      </c>
      <c r="F2606" t="s">
        <v>49</v>
      </c>
      <c r="G2606" t="s">
        <v>62</v>
      </c>
      <c r="H2606" t="s">
        <v>226</v>
      </c>
      <c r="I2606" t="s">
        <v>64</v>
      </c>
      <c r="J2606" t="s">
        <v>65</v>
      </c>
      <c r="K2606" t="s">
        <v>66</v>
      </c>
      <c r="L2606" t="s">
        <v>67</v>
      </c>
      <c r="M2606" t="s">
        <v>68</v>
      </c>
      <c r="N2606" t="s">
        <v>57</v>
      </c>
      <c r="O2606" t="s">
        <v>70</v>
      </c>
      <c r="P2606">
        <v>61</v>
      </c>
      <c r="Q2606">
        <v>63</v>
      </c>
      <c r="R2606">
        <v>62</v>
      </c>
      <c r="S2606">
        <v>4</v>
      </c>
      <c r="T2606">
        <f t="shared" si="360"/>
        <v>58</v>
      </c>
      <c r="U2606">
        <v>58</v>
      </c>
      <c r="V2606">
        <f t="shared" si="361"/>
        <v>0</v>
      </c>
      <c r="W2606" s="3">
        <f t="shared" si="362"/>
        <v>6.4516129032258063E-2</v>
      </c>
      <c r="X2606">
        <v>28</v>
      </c>
      <c r="Y2606" s="4">
        <v>5.7</v>
      </c>
      <c r="Z2606" s="4">
        <v>1.5</v>
      </c>
      <c r="AA2606" s="5">
        <v>48450.64</v>
      </c>
      <c r="AB2606" s="5">
        <f t="shared" si="363"/>
        <v>2810137.12</v>
      </c>
      <c r="AC2606" s="5">
        <v>32552.7</v>
      </c>
      <c r="AD2606" s="5">
        <f t="shared" si="364"/>
        <v>2018267.4</v>
      </c>
      <c r="AE2606" s="5">
        <v>132069</v>
      </c>
      <c r="AF2606" s="5">
        <v>41523.81</v>
      </c>
      <c r="AG2606" s="5">
        <v>34613.1</v>
      </c>
      <c r="AH2606" s="5">
        <v>2175</v>
      </c>
      <c r="AI2606" s="5">
        <v>62522.89</v>
      </c>
      <c r="AJ2606">
        <v>1</v>
      </c>
      <c r="AK2606" s="5">
        <v>13421.88</v>
      </c>
      <c r="AL2606" s="5">
        <v>0</v>
      </c>
      <c r="AM2606" s="5">
        <v>38739.839999999997</v>
      </c>
      <c r="AN2606">
        <v>4</v>
      </c>
      <c r="AO2606">
        <v>4</v>
      </c>
      <c r="AP2606" t="str">
        <f t="shared" si="365"/>
        <v>Yes</v>
      </c>
      <c r="AQ2606">
        <v>1</v>
      </c>
      <c r="AR2606" s="5">
        <f t="shared" si="366"/>
        <v>2343332.92</v>
      </c>
      <c r="AS2606" s="5">
        <f t="shared" si="367"/>
        <v>466804.2</v>
      </c>
      <c r="AT2606" t="s">
        <v>116</v>
      </c>
      <c r="AU2606" t="s">
        <v>6199</v>
      </c>
      <c r="AV2606" t="s">
        <v>6200</v>
      </c>
      <c r="AW2606" t="s">
        <v>6175</v>
      </c>
      <c r="AX2606" t="s">
        <v>6167</v>
      </c>
      <c r="AY2606">
        <v>62</v>
      </c>
      <c r="AZ2606">
        <v>0</v>
      </c>
      <c r="BA2606">
        <v>0</v>
      </c>
      <c r="BB2606" t="s">
        <v>6168</v>
      </c>
      <c r="BC2606">
        <v>0</v>
      </c>
      <c r="BD2606">
        <v>0</v>
      </c>
      <c r="BE2606" t="s">
        <v>6169</v>
      </c>
      <c r="BF2606" t="s">
        <v>6212</v>
      </c>
      <c r="BG2606">
        <v>0</v>
      </c>
      <c r="BH2606" t="s">
        <v>6171</v>
      </c>
      <c r="BI2606">
        <v>28</v>
      </c>
      <c r="BJ2606" t="s">
        <v>6172</v>
      </c>
      <c r="BK2606">
        <v>0</v>
      </c>
      <c r="BL2606">
        <v>69</v>
      </c>
      <c r="BM2606" s="3">
        <f t="shared" si="368"/>
        <v>0.89855072463768115</v>
      </c>
    </row>
    <row r="2607" spans="1:65">
      <c r="A2607" t="s">
        <v>2741</v>
      </c>
      <c r="B2607" s="2">
        <v>45814</v>
      </c>
      <c r="C2607" t="s">
        <v>1632</v>
      </c>
      <c r="D2607" t="s">
        <v>2636</v>
      </c>
      <c r="E2607">
        <v>6</v>
      </c>
      <c r="F2607" t="s">
        <v>61</v>
      </c>
      <c r="G2607" t="s">
        <v>62</v>
      </c>
      <c r="H2607" t="s">
        <v>63</v>
      </c>
      <c r="I2607" t="s">
        <v>74</v>
      </c>
      <c r="J2607" t="s">
        <v>53</v>
      </c>
      <c r="K2607" t="s">
        <v>66</v>
      </c>
      <c r="L2607" t="s">
        <v>67</v>
      </c>
      <c r="M2607" t="s">
        <v>56</v>
      </c>
      <c r="N2607" t="s">
        <v>109</v>
      </c>
      <c r="O2607" t="s">
        <v>120</v>
      </c>
      <c r="P2607">
        <v>83</v>
      </c>
      <c r="Q2607">
        <v>84</v>
      </c>
      <c r="R2607">
        <v>81</v>
      </c>
      <c r="S2607">
        <v>2</v>
      </c>
      <c r="T2607">
        <f t="shared" si="360"/>
        <v>79</v>
      </c>
      <c r="U2607">
        <v>79</v>
      </c>
      <c r="V2607">
        <f t="shared" si="361"/>
        <v>0</v>
      </c>
      <c r="W2607" s="3">
        <f t="shared" si="362"/>
        <v>2.4691358024691357E-2</v>
      </c>
      <c r="X2607">
        <v>30</v>
      </c>
      <c r="Y2607" s="4">
        <v>6.5</v>
      </c>
      <c r="Z2607" s="4">
        <v>1.8</v>
      </c>
      <c r="AA2607" s="5">
        <v>30497.279999999999</v>
      </c>
      <c r="AB2607" s="5">
        <f t="shared" si="363"/>
        <v>2409285.12</v>
      </c>
      <c r="AC2607" s="5">
        <v>22939.09</v>
      </c>
      <c r="AD2607" s="5">
        <f t="shared" si="364"/>
        <v>1858066.29</v>
      </c>
      <c r="AE2607" s="5">
        <v>136198.19</v>
      </c>
      <c r="AF2607" s="5">
        <v>36420.67</v>
      </c>
      <c r="AG2607" s="5">
        <v>10321.64</v>
      </c>
      <c r="AH2607" s="5">
        <v>2610</v>
      </c>
      <c r="AI2607" s="5">
        <v>7101.37</v>
      </c>
      <c r="AJ2607">
        <v>0</v>
      </c>
      <c r="AK2607" s="5">
        <v>0</v>
      </c>
      <c r="AL2607" s="5">
        <v>31740.84</v>
      </c>
      <c r="AM2607" s="5">
        <v>156779.99</v>
      </c>
      <c r="AN2607">
        <v>8</v>
      </c>
      <c r="AO2607">
        <v>9</v>
      </c>
      <c r="AP2607" t="str">
        <f t="shared" si="365"/>
        <v>No</v>
      </c>
      <c r="AQ2607">
        <v>2</v>
      </c>
      <c r="AR2607" s="5">
        <f t="shared" si="366"/>
        <v>2239238.9900000002</v>
      </c>
      <c r="AS2607" s="5">
        <f t="shared" si="367"/>
        <v>170046.13</v>
      </c>
      <c r="AT2607" t="s">
        <v>59</v>
      </c>
      <c r="AU2607" t="s">
        <v>6164</v>
      </c>
      <c r="AV2607" t="s">
        <v>6165</v>
      </c>
      <c r="AW2607" t="s">
        <v>6166</v>
      </c>
      <c r="AX2607" t="s">
        <v>6167</v>
      </c>
      <c r="AY2607">
        <v>84</v>
      </c>
      <c r="AZ2607">
        <v>0</v>
      </c>
      <c r="BA2607">
        <v>0</v>
      </c>
      <c r="BB2607" t="s">
        <v>6168</v>
      </c>
      <c r="BC2607">
        <v>1</v>
      </c>
      <c r="BD2607">
        <v>0</v>
      </c>
      <c r="BE2607" t="s">
        <v>6178</v>
      </c>
      <c r="BF2607" t="s">
        <v>6170</v>
      </c>
      <c r="BG2607">
        <v>1</v>
      </c>
      <c r="BH2607" t="s">
        <v>6186</v>
      </c>
      <c r="BI2607">
        <v>22</v>
      </c>
      <c r="BJ2607" t="s">
        <v>6172</v>
      </c>
      <c r="BK2607">
        <v>0</v>
      </c>
      <c r="BL2607">
        <v>90</v>
      </c>
      <c r="BM2607" s="3">
        <f t="shared" si="368"/>
        <v>0.9</v>
      </c>
    </row>
    <row r="2608" spans="1:65">
      <c r="A2608" t="s">
        <v>2742</v>
      </c>
      <c r="B2608" s="2">
        <v>45814</v>
      </c>
      <c r="C2608" t="s">
        <v>1632</v>
      </c>
      <c r="D2608" t="s">
        <v>2636</v>
      </c>
      <c r="E2608">
        <v>6</v>
      </c>
      <c r="F2608" t="s">
        <v>61</v>
      </c>
      <c r="G2608" t="s">
        <v>50</v>
      </c>
      <c r="H2608" t="s">
        <v>183</v>
      </c>
      <c r="I2608" t="s">
        <v>64</v>
      </c>
      <c r="J2608" t="s">
        <v>53</v>
      </c>
      <c r="K2608" t="s">
        <v>66</v>
      </c>
      <c r="L2608" t="s">
        <v>92</v>
      </c>
      <c r="M2608" t="s">
        <v>56</v>
      </c>
      <c r="N2608" t="s">
        <v>57</v>
      </c>
      <c r="O2608" t="s">
        <v>70</v>
      </c>
      <c r="P2608">
        <v>84</v>
      </c>
      <c r="Q2608">
        <v>88</v>
      </c>
      <c r="R2608">
        <v>88</v>
      </c>
      <c r="S2608">
        <v>2</v>
      </c>
      <c r="T2608">
        <f t="shared" si="360"/>
        <v>86</v>
      </c>
      <c r="U2608">
        <v>82</v>
      </c>
      <c r="V2608">
        <f t="shared" si="361"/>
        <v>4</v>
      </c>
      <c r="W2608" s="3">
        <f t="shared" si="362"/>
        <v>2.2727272727272728E-2</v>
      </c>
      <c r="X2608">
        <v>28</v>
      </c>
      <c r="Y2608" s="4">
        <v>1.5</v>
      </c>
      <c r="Z2608" s="4">
        <v>1.1000000000000001</v>
      </c>
      <c r="AA2608" s="5">
        <v>30620.95</v>
      </c>
      <c r="AB2608" s="5">
        <f t="shared" si="363"/>
        <v>2510917.9</v>
      </c>
      <c r="AC2608" s="5">
        <v>23703.7</v>
      </c>
      <c r="AD2608" s="5">
        <f t="shared" si="364"/>
        <v>2085925.6</v>
      </c>
      <c r="AE2608" s="5">
        <v>144471.67999999999</v>
      </c>
      <c r="AF2608" s="5">
        <v>38828.199999999997</v>
      </c>
      <c r="AG2608" s="5">
        <v>9986.4500000000007</v>
      </c>
      <c r="AH2608" s="5">
        <v>1595</v>
      </c>
      <c r="AI2608" s="5">
        <v>7040</v>
      </c>
      <c r="AJ2608">
        <v>0</v>
      </c>
      <c r="AK2608" s="5">
        <v>0</v>
      </c>
      <c r="AL2608" s="5">
        <v>34679.050000000003</v>
      </c>
      <c r="AM2608" s="5">
        <v>88759.3</v>
      </c>
      <c r="AN2608">
        <v>4</v>
      </c>
      <c r="AO2608">
        <v>4</v>
      </c>
      <c r="AP2608" t="str">
        <f t="shared" si="365"/>
        <v>Yes</v>
      </c>
      <c r="AQ2608">
        <v>1</v>
      </c>
      <c r="AR2608" s="5">
        <f t="shared" si="366"/>
        <v>2411285.2799999998</v>
      </c>
      <c r="AS2608" s="5">
        <f t="shared" si="367"/>
        <v>99632.62</v>
      </c>
      <c r="AT2608" t="s">
        <v>59</v>
      </c>
      <c r="AU2608" t="s">
        <v>6164</v>
      </c>
      <c r="AV2608" t="s">
        <v>6165</v>
      </c>
      <c r="AW2608" t="s">
        <v>6166</v>
      </c>
      <c r="AX2608" t="s">
        <v>6184</v>
      </c>
      <c r="AY2608">
        <v>86</v>
      </c>
      <c r="AZ2608">
        <v>0</v>
      </c>
      <c r="BA2608">
        <v>28</v>
      </c>
      <c r="BB2608" t="s">
        <v>6180</v>
      </c>
      <c r="BC2608">
        <v>0</v>
      </c>
      <c r="BD2608">
        <v>0</v>
      </c>
      <c r="BE2608" t="s">
        <v>6169</v>
      </c>
      <c r="BF2608" t="s">
        <v>6170</v>
      </c>
      <c r="BG2608">
        <v>0</v>
      </c>
      <c r="BH2608" t="s">
        <v>6171</v>
      </c>
      <c r="BI2608">
        <v>32</v>
      </c>
      <c r="BJ2608" t="s">
        <v>6172</v>
      </c>
      <c r="BK2608">
        <v>0</v>
      </c>
      <c r="BL2608">
        <v>96</v>
      </c>
      <c r="BM2608" s="3">
        <f t="shared" si="368"/>
        <v>0.91666666666666663</v>
      </c>
    </row>
    <row r="2609" spans="1:65">
      <c r="A2609" t="s">
        <v>2743</v>
      </c>
      <c r="B2609" s="2">
        <v>45814</v>
      </c>
      <c r="C2609" t="s">
        <v>1632</v>
      </c>
      <c r="D2609" t="s">
        <v>2636</v>
      </c>
      <c r="E2609">
        <v>6</v>
      </c>
      <c r="F2609" t="s">
        <v>72</v>
      </c>
      <c r="G2609" t="s">
        <v>50</v>
      </c>
      <c r="H2609" t="s">
        <v>179</v>
      </c>
      <c r="I2609" t="s">
        <v>52</v>
      </c>
      <c r="J2609" t="s">
        <v>65</v>
      </c>
      <c r="K2609" t="s">
        <v>66</v>
      </c>
      <c r="L2609" t="s">
        <v>55</v>
      </c>
      <c r="M2609" t="s">
        <v>68</v>
      </c>
      <c r="N2609" t="s">
        <v>57</v>
      </c>
      <c r="O2609" t="s">
        <v>82</v>
      </c>
      <c r="P2609">
        <v>61</v>
      </c>
      <c r="Q2609">
        <v>65</v>
      </c>
      <c r="R2609">
        <v>65</v>
      </c>
      <c r="S2609">
        <v>2</v>
      </c>
      <c r="T2609">
        <f t="shared" si="360"/>
        <v>63</v>
      </c>
      <c r="U2609">
        <v>59</v>
      </c>
      <c r="V2609">
        <f t="shared" si="361"/>
        <v>4</v>
      </c>
      <c r="W2609" s="3">
        <f t="shared" si="362"/>
        <v>3.0769230769230771E-2</v>
      </c>
      <c r="X2609">
        <v>38</v>
      </c>
      <c r="Y2609" s="4">
        <v>6.8</v>
      </c>
      <c r="Z2609" s="4">
        <v>1.8</v>
      </c>
      <c r="AA2609" s="5">
        <v>48246.9</v>
      </c>
      <c r="AB2609" s="5">
        <f t="shared" si="363"/>
        <v>2846567.1</v>
      </c>
      <c r="AC2609" s="5">
        <v>33404.68</v>
      </c>
      <c r="AD2609" s="5">
        <f t="shared" si="364"/>
        <v>2171304.2000000002</v>
      </c>
      <c r="AE2609" s="5">
        <v>152389.76999999999</v>
      </c>
      <c r="AF2609" s="5">
        <v>41951.09</v>
      </c>
      <c r="AG2609" s="5">
        <v>11198.15</v>
      </c>
      <c r="AH2609" s="5">
        <v>2610</v>
      </c>
      <c r="AI2609" s="5">
        <v>10135.59</v>
      </c>
      <c r="AJ2609">
        <v>1</v>
      </c>
      <c r="AK2609" s="5">
        <v>13515.02</v>
      </c>
      <c r="AL2609" s="5">
        <v>4414.5200000000004</v>
      </c>
      <c r="AM2609" s="5">
        <v>38543.980000000003</v>
      </c>
      <c r="AN2609">
        <v>4</v>
      </c>
      <c r="AO2609">
        <v>4</v>
      </c>
      <c r="AP2609" t="str">
        <f t="shared" si="365"/>
        <v>Yes</v>
      </c>
      <c r="AQ2609">
        <v>2</v>
      </c>
      <c r="AR2609" s="5">
        <f t="shared" si="366"/>
        <v>2446062.3199999998</v>
      </c>
      <c r="AS2609" s="5">
        <f t="shared" si="367"/>
        <v>400504.78</v>
      </c>
      <c r="AT2609" t="s">
        <v>59</v>
      </c>
      <c r="AU2609" t="s">
        <v>6194</v>
      </c>
      <c r="AV2609" t="s">
        <v>6195</v>
      </c>
      <c r="AW2609" t="s">
        <v>6183</v>
      </c>
      <c r="AX2609" t="s">
        <v>6184</v>
      </c>
      <c r="AY2609">
        <v>61</v>
      </c>
      <c r="AZ2609">
        <v>0</v>
      </c>
      <c r="BA2609">
        <v>24</v>
      </c>
      <c r="BB2609" t="s">
        <v>6180</v>
      </c>
      <c r="BC2609">
        <v>0</v>
      </c>
      <c r="BD2609">
        <v>0</v>
      </c>
      <c r="BE2609" t="s">
        <v>6169</v>
      </c>
      <c r="BF2609" t="s">
        <v>6170</v>
      </c>
      <c r="BG2609">
        <v>1</v>
      </c>
      <c r="BH2609" t="s">
        <v>6186</v>
      </c>
      <c r="BI2609">
        <v>39</v>
      </c>
      <c r="BJ2609" t="s">
        <v>6172</v>
      </c>
      <c r="BK2609">
        <v>0</v>
      </c>
      <c r="BL2609">
        <v>70</v>
      </c>
      <c r="BM2609" s="3">
        <f t="shared" si="368"/>
        <v>0.9285714285714286</v>
      </c>
    </row>
    <row r="2610" spans="1:65">
      <c r="A2610" t="s">
        <v>2744</v>
      </c>
      <c r="B2610" s="2">
        <v>45814</v>
      </c>
      <c r="C2610" t="s">
        <v>1632</v>
      </c>
      <c r="D2610" t="s">
        <v>2636</v>
      </c>
      <c r="E2610">
        <v>6</v>
      </c>
      <c r="F2610" t="s">
        <v>78</v>
      </c>
      <c r="G2610" t="s">
        <v>79</v>
      </c>
      <c r="H2610" t="s">
        <v>113</v>
      </c>
      <c r="I2610" t="s">
        <v>74</v>
      </c>
      <c r="J2610" t="s">
        <v>81</v>
      </c>
      <c r="K2610" t="s">
        <v>54</v>
      </c>
      <c r="L2610" t="s">
        <v>87</v>
      </c>
      <c r="M2610" t="s">
        <v>56</v>
      </c>
      <c r="N2610" t="s">
        <v>69</v>
      </c>
      <c r="O2610" t="s">
        <v>82</v>
      </c>
      <c r="P2610">
        <v>41</v>
      </c>
      <c r="Q2610">
        <v>42</v>
      </c>
      <c r="R2610">
        <v>42</v>
      </c>
      <c r="S2610">
        <v>1</v>
      </c>
      <c r="T2610">
        <f t="shared" si="360"/>
        <v>41</v>
      </c>
      <c r="U2610">
        <v>39</v>
      </c>
      <c r="V2610">
        <f t="shared" si="361"/>
        <v>2</v>
      </c>
      <c r="W2610" s="3">
        <f t="shared" si="362"/>
        <v>2.3809523809523808E-2</v>
      </c>
      <c r="X2610">
        <v>43</v>
      </c>
      <c r="Y2610" s="4">
        <v>3.8</v>
      </c>
      <c r="Z2610" s="4">
        <v>2.2000000000000002</v>
      </c>
      <c r="AA2610" s="5">
        <v>84565.46</v>
      </c>
      <c r="AB2610" s="5">
        <f t="shared" si="363"/>
        <v>3298052.94</v>
      </c>
      <c r="AC2610" s="5">
        <v>54370.52</v>
      </c>
      <c r="AD2610" s="5">
        <f t="shared" si="364"/>
        <v>2283561.84</v>
      </c>
      <c r="AE2610" s="5">
        <v>128463.15</v>
      </c>
      <c r="AF2610" s="5">
        <v>40476.86</v>
      </c>
      <c r="AG2610" s="5">
        <v>11370.9</v>
      </c>
      <c r="AH2610" s="5">
        <v>3190</v>
      </c>
      <c r="AI2610" s="5">
        <v>7515.79</v>
      </c>
      <c r="AJ2610">
        <v>0</v>
      </c>
      <c r="AK2610" s="5">
        <v>0</v>
      </c>
      <c r="AL2610" s="5">
        <v>3414.7</v>
      </c>
      <c r="AM2610" s="5">
        <v>27275.79</v>
      </c>
      <c r="AN2610">
        <v>4</v>
      </c>
      <c r="AO2610">
        <v>5</v>
      </c>
      <c r="AP2610" t="str">
        <f t="shared" si="365"/>
        <v>No</v>
      </c>
      <c r="AQ2610">
        <v>2</v>
      </c>
      <c r="AR2610" s="5">
        <f t="shared" si="366"/>
        <v>2505269.0299999998</v>
      </c>
      <c r="AS2610" s="5">
        <f t="shared" si="367"/>
        <v>792783.91</v>
      </c>
      <c r="AT2610" t="s">
        <v>59</v>
      </c>
      <c r="AU2610" t="s">
        <v>6164</v>
      </c>
      <c r="AV2610" t="s">
        <v>6165</v>
      </c>
      <c r="AW2610" t="s">
        <v>6166</v>
      </c>
      <c r="AX2610" t="s">
        <v>6184</v>
      </c>
      <c r="AY2610">
        <v>44</v>
      </c>
      <c r="AZ2610">
        <v>0</v>
      </c>
      <c r="BA2610">
        <v>19</v>
      </c>
      <c r="BB2610" t="s">
        <v>6198</v>
      </c>
      <c r="BC2610">
        <v>0</v>
      </c>
      <c r="BD2610">
        <v>1</v>
      </c>
      <c r="BE2610" t="s">
        <v>6196</v>
      </c>
      <c r="BF2610" t="s">
        <v>6170</v>
      </c>
      <c r="BG2610">
        <v>0</v>
      </c>
      <c r="BH2610" t="s">
        <v>6171</v>
      </c>
      <c r="BI2610">
        <v>36</v>
      </c>
      <c r="BJ2610" t="s">
        <v>6172</v>
      </c>
      <c r="BK2610">
        <v>0</v>
      </c>
      <c r="BL2610">
        <v>49</v>
      </c>
      <c r="BM2610" s="3">
        <f t="shared" si="368"/>
        <v>0.8571428571428571</v>
      </c>
    </row>
    <row r="2611" spans="1:65">
      <c r="A2611" t="s">
        <v>2745</v>
      </c>
      <c r="B2611" s="2">
        <v>45814</v>
      </c>
      <c r="C2611" t="s">
        <v>1632</v>
      </c>
      <c r="D2611" t="s">
        <v>2636</v>
      </c>
      <c r="E2611">
        <v>6</v>
      </c>
      <c r="F2611" t="s">
        <v>61</v>
      </c>
      <c r="G2611" t="s">
        <v>50</v>
      </c>
      <c r="H2611" t="s">
        <v>183</v>
      </c>
      <c r="I2611" t="s">
        <v>52</v>
      </c>
      <c r="J2611" t="s">
        <v>53</v>
      </c>
      <c r="K2611" t="s">
        <v>75</v>
      </c>
      <c r="L2611" t="s">
        <v>87</v>
      </c>
      <c r="M2611" t="s">
        <v>56</v>
      </c>
      <c r="N2611" t="s">
        <v>109</v>
      </c>
      <c r="O2611" t="s">
        <v>58</v>
      </c>
      <c r="P2611">
        <v>68</v>
      </c>
      <c r="Q2611">
        <v>69</v>
      </c>
      <c r="R2611">
        <v>67</v>
      </c>
      <c r="S2611">
        <v>2</v>
      </c>
      <c r="T2611">
        <f t="shared" si="360"/>
        <v>65</v>
      </c>
      <c r="U2611">
        <v>65</v>
      </c>
      <c r="V2611">
        <f t="shared" si="361"/>
        <v>0</v>
      </c>
      <c r="W2611" s="3">
        <f t="shared" si="362"/>
        <v>2.9850746268656716E-2</v>
      </c>
      <c r="X2611">
        <v>26</v>
      </c>
      <c r="Y2611" s="4">
        <v>5.2</v>
      </c>
      <c r="Z2611" s="4">
        <v>1</v>
      </c>
      <c r="AA2611" s="5">
        <v>36352.199999999997</v>
      </c>
      <c r="AB2611" s="5">
        <f t="shared" si="363"/>
        <v>2362893</v>
      </c>
      <c r="AC2611" s="5">
        <v>24112.15</v>
      </c>
      <c r="AD2611" s="5">
        <f t="shared" si="364"/>
        <v>1615514.05</v>
      </c>
      <c r="AE2611" s="5">
        <v>120316.33</v>
      </c>
      <c r="AF2611" s="5">
        <v>28916.95</v>
      </c>
      <c r="AG2611" s="5">
        <v>8855.0499999999993</v>
      </c>
      <c r="AH2611" s="5">
        <v>1450</v>
      </c>
      <c r="AI2611" s="5">
        <v>7029.51</v>
      </c>
      <c r="AJ2611">
        <v>0</v>
      </c>
      <c r="AK2611" s="5">
        <v>0</v>
      </c>
      <c r="AL2611" s="5">
        <v>0</v>
      </c>
      <c r="AM2611" s="5">
        <v>94234.31</v>
      </c>
      <c r="AN2611">
        <v>8</v>
      </c>
      <c r="AO2611">
        <v>7</v>
      </c>
      <c r="AP2611" t="str">
        <f t="shared" si="365"/>
        <v>Yes</v>
      </c>
      <c r="AQ2611">
        <v>0</v>
      </c>
      <c r="AR2611" s="5">
        <f t="shared" si="366"/>
        <v>1876316.2</v>
      </c>
      <c r="AS2611" s="5">
        <f t="shared" si="367"/>
        <v>486576.8</v>
      </c>
      <c r="AT2611" t="s">
        <v>59</v>
      </c>
      <c r="AU2611" t="s">
        <v>6164</v>
      </c>
      <c r="AV2611" t="s">
        <v>6165</v>
      </c>
      <c r="AW2611" t="s">
        <v>6166</v>
      </c>
      <c r="AX2611" t="s">
        <v>6167</v>
      </c>
      <c r="AY2611">
        <v>70</v>
      </c>
      <c r="AZ2611">
        <v>0</v>
      </c>
      <c r="BA2611">
        <v>0</v>
      </c>
      <c r="BB2611" t="s">
        <v>6168</v>
      </c>
      <c r="BC2611">
        <v>0</v>
      </c>
      <c r="BD2611">
        <v>0</v>
      </c>
      <c r="BE2611" t="s">
        <v>6169</v>
      </c>
      <c r="BF2611" t="s">
        <v>6170</v>
      </c>
      <c r="BG2611">
        <v>0</v>
      </c>
      <c r="BH2611" t="s">
        <v>6171</v>
      </c>
      <c r="BI2611">
        <v>53</v>
      </c>
      <c r="BJ2611" t="s">
        <v>6187</v>
      </c>
      <c r="BK2611">
        <v>0</v>
      </c>
      <c r="BL2611">
        <v>74</v>
      </c>
      <c r="BM2611" s="3">
        <f t="shared" si="368"/>
        <v>0.90540540540540537</v>
      </c>
    </row>
    <row r="2612" spans="1:65">
      <c r="A2612" t="s">
        <v>2746</v>
      </c>
      <c r="B2612" s="2">
        <v>45814</v>
      </c>
      <c r="C2612" t="s">
        <v>1632</v>
      </c>
      <c r="D2612" t="s">
        <v>2636</v>
      </c>
      <c r="E2612">
        <v>6</v>
      </c>
      <c r="F2612" t="s">
        <v>72</v>
      </c>
      <c r="G2612" t="s">
        <v>50</v>
      </c>
      <c r="H2612" t="s">
        <v>138</v>
      </c>
      <c r="I2612" t="s">
        <v>64</v>
      </c>
      <c r="J2612" t="s">
        <v>53</v>
      </c>
      <c r="K2612" t="s">
        <v>75</v>
      </c>
      <c r="L2612" t="s">
        <v>87</v>
      </c>
      <c r="M2612" t="s">
        <v>56</v>
      </c>
      <c r="N2612" t="s">
        <v>94</v>
      </c>
      <c r="O2612" t="s">
        <v>120</v>
      </c>
      <c r="P2612">
        <v>65</v>
      </c>
      <c r="Q2612">
        <v>67</v>
      </c>
      <c r="R2612">
        <v>67</v>
      </c>
      <c r="S2612">
        <v>1</v>
      </c>
      <c r="T2612">
        <f t="shared" si="360"/>
        <v>66</v>
      </c>
      <c r="U2612">
        <v>63</v>
      </c>
      <c r="V2612">
        <f t="shared" si="361"/>
        <v>3</v>
      </c>
      <c r="W2612" s="3">
        <f t="shared" si="362"/>
        <v>1.4925373134328358E-2</v>
      </c>
      <c r="X2612">
        <v>3</v>
      </c>
      <c r="Y2612" s="4">
        <v>1.8</v>
      </c>
      <c r="Z2612" s="4">
        <v>0.8</v>
      </c>
      <c r="AA2612" s="5">
        <v>36271.42</v>
      </c>
      <c r="AB2612" s="5">
        <f t="shared" si="363"/>
        <v>2285099.46</v>
      </c>
      <c r="AC2612" s="5">
        <v>24141.35</v>
      </c>
      <c r="AD2612" s="5">
        <f t="shared" si="364"/>
        <v>1617470.45</v>
      </c>
      <c r="AE2612" s="5">
        <v>112070.13</v>
      </c>
      <c r="AF2612" s="5">
        <v>28188.799999999999</v>
      </c>
      <c r="AG2612" s="5">
        <v>6887.43</v>
      </c>
      <c r="AH2612" s="5">
        <v>1160</v>
      </c>
      <c r="AI2612" s="5">
        <v>3514.75</v>
      </c>
      <c r="AJ2612">
        <v>0</v>
      </c>
      <c r="AK2612" s="5">
        <v>0</v>
      </c>
      <c r="AL2612" s="5">
        <v>2172</v>
      </c>
      <c r="AM2612" s="5">
        <v>39818.78</v>
      </c>
      <c r="AN2612">
        <v>4</v>
      </c>
      <c r="AO2612">
        <v>2</v>
      </c>
      <c r="AP2612" t="str">
        <f t="shared" si="365"/>
        <v>Yes</v>
      </c>
      <c r="AQ2612">
        <v>1</v>
      </c>
      <c r="AR2612" s="5">
        <f t="shared" si="366"/>
        <v>1811282.34</v>
      </c>
      <c r="AS2612" s="5">
        <f t="shared" si="367"/>
        <v>473817.12</v>
      </c>
      <c r="AT2612" t="s">
        <v>59</v>
      </c>
      <c r="AU2612" t="s">
        <v>6164</v>
      </c>
      <c r="AV2612" t="s">
        <v>6165</v>
      </c>
      <c r="AW2612" t="s">
        <v>6166</v>
      </c>
      <c r="AX2612" t="s">
        <v>6184</v>
      </c>
      <c r="AY2612">
        <v>66</v>
      </c>
      <c r="AZ2612">
        <v>0</v>
      </c>
      <c r="BA2612">
        <v>19</v>
      </c>
      <c r="BB2612" t="s">
        <v>6180</v>
      </c>
      <c r="BC2612">
        <v>0</v>
      </c>
      <c r="BD2612">
        <v>0</v>
      </c>
      <c r="BE2612" t="s">
        <v>6169</v>
      </c>
      <c r="BF2612" t="s">
        <v>6170</v>
      </c>
      <c r="BG2612">
        <v>0</v>
      </c>
      <c r="BH2612" t="s">
        <v>6171</v>
      </c>
      <c r="BI2612">
        <v>26</v>
      </c>
      <c r="BJ2612" t="s">
        <v>6172</v>
      </c>
      <c r="BK2612">
        <v>0</v>
      </c>
      <c r="BL2612">
        <v>77</v>
      </c>
      <c r="BM2612" s="3">
        <f t="shared" si="368"/>
        <v>0.87012987012987009</v>
      </c>
    </row>
    <row r="2613" spans="1:65">
      <c r="A2613" t="s">
        <v>2747</v>
      </c>
      <c r="B2613" s="2">
        <v>45814</v>
      </c>
      <c r="C2613" t="s">
        <v>1632</v>
      </c>
      <c r="D2613" t="s">
        <v>2636</v>
      </c>
      <c r="E2613">
        <v>6</v>
      </c>
      <c r="F2613" t="s">
        <v>72</v>
      </c>
      <c r="G2613" t="s">
        <v>62</v>
      </c>
      <c r="H2613" t="s">
        <v>175</v>
      </c>
      <c r="I2613" t="s">
        <v>52</v>
      </c>
      <c r="J2613" t="s">
        <v>53</v>
      </c>
      <c r="K2613" t="s">
        <v>75</v>
      </c>
      <c r="L2613" t="s">
        <v>92</v>
      </c>
      <c r="M2613" t="s">
        <v>56</v>
      </c>
      <c r="N2613" t="s">
        <v>69</v>
      </c>
      <c r="O2613" t="s">
        <v>70</v>
      </c>
      <c r="P2613">
        <v>79</v>
      </c>
      <c r="Q2613">
        <v>82</v>
      </c>
      <c r="R2613">
        <v>82</v>
      </c>
      <c r="S2613">
        <v>2</v>
      </c>
      <c r="T2613">
        <f t="shared" si="360"/>
        <v>80</v>
      </c>
      <c r="U2613">
        <v>78</v>
      </c>
      <c r="V2613">
        <f t="shared" si="361"/>
        <v>2</v>
      </c>
      <c r="W2613" s="3">
        <f t="shared" si="362"/>
        <v>2.4390243902439025E-2</v>
      </c>
      <c r="X2613">
        <v>31</v>
      </c>
      <c r="Y2613" s="4">
        <v>5.0999999999999996</v>
      </c>
      <c r="Z2613" s="4">
        <v>2</v>
      </c>
      <c r="AA2613" s="5">
        <v>35755.71</v>
      </c>
      <c r="AB2613" s="5">
        <f t="shared" si="363"/>
        <v>2788945.38</v>
      </c>
      <c r="AC2613" s="5">
        <v>23697.39</v>
      </c>
      <c r="AD2613" s="5">
        <f t="shared" si="364"/>
        <v>1943185.98</v>
      </c>
      <c r="AE2613" s="5">
        <v>144348.17000000001</v>
      </c>
      <c r="AF2613" s="5">
        <v>35906.74</v>
      </c>
      <c r="AG2613" s="5">
        <v>9314.6200000000008</v>
      </c>
      <c r="AH2613" s="5">
        <v>2900</v>
      </c>
      <c r="AI2613" s="5">
        <v>7091.89</v>
      </c>
      <c r="AJ2613">
        <v>0</v>
      </c>
      <c r="AK2613" s="5">
        <v>0</v>
      </c>
      <c r="AL2613" s="5">
        <v>1454.13</v>
      </c>
      <c r="AM2613" s="5">
        <v>56382.25</v>
      </c>
      <c r="AN2613">
        <v>4</v>
      </c>
      <c r="AO2613">
        <v>5</v>
      </c>
      <c r="AP2613" t="str">
        <f t="shared" si="365"/>
        <v>No</v>
      </c>
      <c r="AQ2613">
        <v>3</v>
      </c>
      <c r="AR2613" s="5">
        <f t="shared" si="366"/>
        <v>2200583.7799999998</v>
      </c>
      <c r="AS2613" s="5">
        <f t="shared" si="367"/>
        <v>588361.6</v>
      </c>
      <c r="AT2613" t="s">
        <v>59</v>
      </c>
      <c r="AU2613" t="s">
        <v>6164</v>
      </c>
      <c r="AV2613" t="s">
        <v>6165</v>
      </c>
      <c r="AW2613" t="s">
        <v>6166</v>
      </c>
      <c r="AX2613" t="s">
        <v>6184</v>
      </c>
      <c r="AY2613">
        <v>85</v>
      </c>
      <c r="AZ2613">
        <v>4</v>
      </c>
      <c r="BA2613">
        <v>16</v>
      </c>
      <c r="BB2613" t="s">
        <v>6185</v>
      </c>
      <c r="BC2613">
        <v>0</v>
      </c>
      <c r="BD2613">
        <v>1</v>
      </c>
      <c r="BE2613" t="s">
        <v>6188</v>
      </c>
      <c r="BF2613" t="s">
        <v>6170</v>
      </c>
      <c r="BG2613">
        <v>0</v>
      </c>
      <c r="BH2613" t="s">
        <v>6171</v>
      </c>
      <c r="BI2613">
        <v>21</v>
      </c>
      <c r="BJ2613" t="s">
        <v>6172</v>
      </c>
      <c r="BK2613">
        <v>1</v>
      </c>
      <c r="BL2613">
        <v>89</v>
      </c>
      <c r="BM2613" s="3">
        <f t="shared" si="368"/>
        <v>0.9213483146067416</v>
      </c>
    </row>
    <row r="2614" spans="1:65">
      <c r="A2614" t="s">
        <v>2748</v>
      </c>
      <c r="B2614" s="2">
        <v>45814</v>
      </c>
      <c r="C2614" t="s">
        <v>1632</v>
      </c>
      <c r="D2614" t="s">
        <v>2636</v>
      </c>
      <c r="E2614">
        <v>6</v>
      </c>
      <c r="F2614" t="s">
        <v>61</v>
      </c>
      <c r="G2614" t="s">
        <v>50</v>
      </c>
      <c r="H2614" t="s">
        <v>127</v>
      </c>
      <c r="I2614" t="s">
        <v>64</v>
      </c>
      <c r="J2614" t="s">
        <v>65</v>
      </c>
      <c r="K2614" t="s">
        <v>66</v>
      </c>
      <c r="L2614" t="s">
        <v>92</v>
      </c>
      <c r="M2614" t="s">
        <v>56</v>
      </c>
      <c r="N2614" t="s">
        <v>69</v>
      </c>
      <c r="O2614" t="s">
        <v>70</v>
      </c>
      <c r="P2614">
        <v>53</v>
      </c>
      <c r="Q2614">
        <v>55</v>
      </c>
      <c r="R2614">
        <v>54</v>
      </c>
      <c r="S2614">
        <v>1</v>
      </c>
      <c r="T2614">
        <f t="shared" si="360"/>
        <v>53</v>
      </c>
      <c r="U2614">
        <v>52</v>
      </c>
      <c r="V2614">
        <f t="shared" si="361"/>
        <v>1</v>
      </c>
      <c r="W2614" s="3">
        <f t="shared" si="362"/>
        <v>1.8518518518518517E-2</v>
      </c>
      <c r="X2614">
        <v>13</v>
      </c>
      <c r="Y2614" s="4">
        <v>8.6999999999999993</v>
      </c>
      <c r="Z2614" s="4">
        <v>1.9</v>
      </c>
      <c r="AA2614" s="5">
        <v>48463.85</v>
      </c>
      <c r="AB2614" s="5">
        <f t="shared" si="363"/>
        <v>2520120.2000000002</v>
      </c>
      <c r="AC2614" s="5">
        <v>35248.03</v>
      </c>
      <c r="AD2614" s="5">
        <f t="shared" si="364"/>
        <v>1903393.62</v>
      </c>
      <c r="AE2614" s="5">
        <v>115384.19</v>
      </c>
      <c r="AF2614" s="5">
        <v>31530.9</v>
      </c>
      <c r="AG2614" s="5">
        <v>8122.49</v>
      </c>
      <c r="AH2614" s="5">
        <v>2755</v>
      </c>
      <c r="AI2614" s="5">
        <v>5069.3900000000003</v>
      </c>
      <c r="AJ2614">
        <v>0</v>
      </c>
      <c r="AK2614" s="5">
        <v>0</v>
      </c>
      <c r="AL2614" s="5">
        <v>1106.31</v>
      </c>
      <c r="AM2614" s="5">
        <v>32637.82</v>
      </c>
      <c r="AN2614">
        <v>4</v>
      </c>
      <c r="AO2614">
        <v>3</v>
      </c>
      <c r="AP2614" t="str">
        <f t="shared" si="365"/>
        <v>Yes</v>
      </c>
      <c r="AQ2614">
        <v>1</v>
      </c>
      <c r="AR2614" s="5">
        <f t="shared" si="366"/>
        <v>2099999.7200000002</v>
      </c>
      <c r="AS2614" s="5">
        <f t="shared" si="367"/>
        <v>420120.48</v>
      </c>
      <c r="AT2614" t="s">
        <v>59</v>
      </c>
      <c r="AU2614" t="s">
        <v>6164</v>
      </c>
      <c r="AV2614" t="s">
        <v>6165</v>
      </c>
      <c r="AW2614" t="s">
        <v>6166</v>
      </c>
      <c r="AX2614" t="s">
        <v>6177</v>
      </c>
      <c r="AY2614">
        <v>56</v>
      </c>
      <c r="AZ2614">
        <v>1</v>
      </c>
      <c r="BA2614">
        <v>12</v>
      </c>
      <c r="BB2614" t="s">
        <v>6180</v>
      </c>
      <c r="BC2614">
        <v>0</v>
      </c>
      <c r="BD2614">
        <v>0</v>
      </c>
      <c r="BE2614" t="s">
        <v>6169</v>
      </c>
      <c r="BF2614" t="s">
        <v>6170</v>
      </c>
      <c r="BG2614">
        <v>0</v>
      </c>
      <c r="BH2614" t="s">
        <v>6171</v>
      </c>
      <c r="BI2614">
        <v>31</v>
      </c>
      <c r="BJ2614" t="s">
        <v>6172</v>
      </c>
      <c r="BK2614">
        <v>0</v>
      </c>
      <c r="BL2614">
        <v>61</v>
      </c>
      <c r="BM2614" s="3">
        <f t="shared" si="368"/>
        <v>0.88524590163934425</v>
      </c>
    </row>
    <row r="2615" spans="1:65">
      <c r="A2615" t="s">
        <v>2749</v>
      </c>
      <c r="B2615" s="2">
        <v>45814</v>
      </c>
      <c r="C2615" t="s">
        <v>1632</v>
      </c>
      <c r="D2615" t="s">
        <v>2636</v>
      </c>
      <c r="E2615">
        <v>6</v>
      </c>
      <c r="F2615" t="s">
        <v>49</v>
      </c>
      <c r="G2615" t="s">
        <v>79</v>
      </c>
      <c r="H2615" t="s">
        <v>106</v>
      </c>
      <c r="I2615" t="s">
        <v>74</v>
      </c>
      <c r="J2615" t="s">
        <v>53</v>
      </c>
      <c r="K2615" t="s">
        <v>66</v>
      </c>
      <c r="L2615" t="s">
        <v>55</v>
      </c>
      <c r="M2615" t="s">
        <v>56</v>
      </c>
      <c r="N2615" t="s">
        <v>109</v>
      </c>
      <c r="O2615" t="s">
        <v>70</v>
      </c>
      <c r="P2615">
        <v>70</v>
      </c>
      <c r="Q2615">
        <v>71</v>
      </c>
      <c r="R2615">
        <v>69</v>
      </c>
      <c r="S2615">
        <v>2</v>
      </c>
      <c r="T2615">
        <f t="shared" si="360"/>
        <v>67</v>
      </c>
      <c r="U2615">
        <v>67</v>
      </c>
      <c r="V2615">
        <f t="shared" si="361"/>
        <v>0</v>
      </c>
      <c r="W2615" s="3">
        <f t="shared" si="362"/>
        <v>2.8985507246376812E-2</v>
      </c>
      <c r="X2615">
        <v>29</v>
      </c>
      <c r="Y2615" s="4">
        <v>10.6</v>
      </c>
      <c r="Z2615" s="4">
        <v>2</v>
      </c>
      <c r="AA2615" s="5">
        <v>30835.45</v>
      </c>
      <c r="AB2615" s="5">
        <f t="shared" si="363"/>
        <v>2065975.15</v>
      </c>
      <c r="AC2615" s="5">
        <v>23549.15</v>
      </c>
      <c r="AD2615" s="5">
        <f t="shared" si="364"/>
        <v>1624891.35</v>
      </c>
      <c r="AE2615" s="5">
        <v>116085.77</v>
      </c>
      <c r="AF2615" s="5">
        <v>33446.800000000003</v>
      </c>
      <c r="AG2615" s="5">
        <v>8965.9</v>
      </c>
      <c r="AH2615" s="5">
        <v>2900</v>
      </c>
      <c r="AI2615" s="5">
        <v>7122.58</v>
      </c>
      <c r="AJ2615">
        <v>0</v>
      </c>
      <c r="AK2615" s="5">
        <v>0</v>
      </c>
      <c r="AL2615" s="5">
        <v>31740.84</v>
      </c>
      <c r="AM2615" s="5">
        <v>126518.23</v>
      </c>
      <c r="AN2615">
        <v>8</v>
      </c>
      <c r="AO2615">
        <v>9</v>
      </c>
      <c r="AP2615" t="str">
        <f t="shared" si="365"/>
        <v>No</v>
      </c>
      <c r="AQ2615">
        <v>2</v>
      </c>
      <c r="AR2615" s="5">
        <f t="shared" si="366"/>
        <v>1951671.47</v>
      </c>
      <c r="AS2615" s="5">
        <f t="shared" si="367"/>
        <v>114303.67999999999</v>
      </c>
      <c r="AT2615" t="s">
        <v>59</v>
      </c>
      <c r="AU2615" t="s">
        <v>6164</v>
      </c>
      <c r="AV2615" t="s">
        <v>6165</v>
      </c>
      <c r="AW2615" t="s">
        <v>6166</v>
      </c>
      <c r="AX2615" t="s">
        <v>6177</v>
      </c>
      <c r="AY2615">
        <v>70</v>
      </c>
      <c r="AZ2615">
        <v>0</v>
      </c>
      <c r="BA2615">
        <v>0</v>
      </c>
      <c r="BB2615" t="s">
        <v>6168</v>
      </c>
      <c r="BC2615">
        <v>0</v>
      </c>
      <c r="BD2615">
        <v>1</v>
      </c>
      <c r="BE2615" t="s">
        <v>6188</v>
      </c>
      <c r="BF2615" t="s">
        <v>6170</v>
      </c>
      <c r="BG2615">
        <v>4</v>
      </c>
      <c r="BH2615" t="s">
        <v>6208</v>
      </c>
      <c r="BI2615">
        <v>101</v>
      </c>
      <c r="BJ2615" t="s">
        <v>6193</v>
      </c>
      <c r="BK2615">
        <v>0</v>
      </c>
      <c r="BL2615">
        <v>75</v>
      </c>
      <c r="BM2615" s="3">
        <f t="shared" si="368"/>
        <v>0.92</v>
      </c>
    </row>
    <row r="2616" spans="1:65">
      <c r="A2616" t="s">
        <v>2750</v>
      </c>
      <c r="B2616" s="2">
        <v>45814</v>
      </c>
      <c r="C2616" t="s">
        <v>1632</v>
      </c>
      <c r="D2616" t="s">
        <v>2636</v>
      </c>
      <c r="E2616">
        <v>6</v>
      </c>
      <c r="F2616" t="s">
        <v>61</v>
      </c>
      <c r="G2616" t="s">
        <v>62</v>
      </c>
      <c r="H2616" t="s">
        <v>115</v>
      </c>
      <c r="I2616" t="s">
        <v>74</v>
      </c>
      <c r="J2616" t="s">
        <v>53</v>
      </c>
      <c r="K2616" t="s">
        <v>75</v>
      </c>
      <c r="L2616" t="s">
        <v>92</v>
      </c>
      <c r="M2616" t="s">
        <v>56</v>
      </c>
      <c r="N2616" t="s">
        <v>57</v>
      </c>
      <c r="O2616" t="s">
        <v>70</v>
      </c>
      <c r="P2616">
        <v>60</v>
      </c>
      <c r="Q2616">
        <v>62</v>
      </c>
      <c r="R2616">
        <v>59</v>
      </c>
      <c r="S2616">
        <v>1</v>
      </c>
      <c r="T2616">
        <f t="shared" si="360"/>
        <v>58</v>
      </c>
      <c r="U2616">
        <v>58</v>
      </c>
      <c r="V2616">
        <f t="shared" si="361"/>
        <v>0</v>
      </c>
      <c r="W2616" s="3">
        <f t="shared" si="362"/>
        <v>1.6949152542372881E-2</v>
      </c>
      <c r="X2616">
        <v>21</v>
      </c>
      <c r="Y2616" s="4">
        <v>4.5999999999999996</v>
      </c>
      <c r="Z2616" s="4">
        <v>0.8</v>
      </c>
      <c r="AA2616" s="5">
        <v>36335.1</v>
      </c>
      <c r="AB2616" s="5">
        <f t="shared" si="363"/>
        <v>2107435.7999999998</v>
      </c>
      <c r="AC2616" s="5">
        <v>23662.48</v>
      </c>
      <c r="AD2616" s="5">
        <f t="shared" si="364"/>
        <v>1396086.32</v>
      </c>
      <c r="AE2616" s="5">
        <v>100108.06</v>
      </c>
      <c r="AF2616" s="5">
        <v>25272.19</v>
      </c>
      <c r="AG2616" s="5">
        <v>9043.82</v>
      </c>
      <c r="AH2616" s="5">
        <v>1160</v>
      </c>
      <c r="AI2616" s="5">
        <v>3562.26</v>
      </c>
      <c r="AJ2616">
        <v>0</v>
      </c>
      <c r="AK2616" s="5">
        <v>0</v>
      </c>
      <c r="AL2616" s="5">
        <v>0</v>
      </c>
      <c r="AM2616" s="5">
        <v>39461.58</v>
      </c>
      <c r="AN2616">
        <v>4</v>
      </c>
      <c r="AO2616">
        <v>5</v>
      </c>
      <c r="AP2616" t="str">
        <f t="shared" si="365"/>
        <v>No</v>
      </c>
      <c r="AQ2616">
        <v>3</v>
      </c>
      <c r="AR2616" s="5">
        <f t="shared" si="366"/>
        <v>1574694.23</v>
      </c>
      <c r="AS2616" s="5">
        <f t="shared" si="367"/>
        <v>532741.56999999995</v>
      </c>
      <c r="AT2616" t="s">
        <v>59</v>
      </c>
      <c r="AU2616" t="s">
        <v>6164</v>
      </c>
      <c r="AV2616" t="s">
        <v>6165</v>
      </c>
      <c r="AW2616" t="s">
        <v>6166</v>
      </c>
      <c r="AX2616" t="s">
        <v>6167</v>
      </c>
      <c r="AY2616">
        <v>60</v>
      </c>
      <c r="AZ2616">
        <v>0</v>
      </c>
      <c r="BA2616">
        <v>0</v>
      </c>
      <c r="BB2616" t="s">
        <v>6168</v>
      </c>
      <c r="BC2616">
        <v>1</v>
      </c>
      <c r="BD2616">
        <v>0</v>
      </c>
      <c r="BE2616" t="s">
        <v>6178</v>
      </c>
      <c r="BF2616" t="s">
        <v>6170</v>
      </c>
      <c r="BG2616">
        <v>1</v>
      </c>
      <c r="BH2616" t="s">
        <v>6179</v>
      </c>
      <c r="BI2616">
        <v>32</v>
      </c>
      <c r="BJ2616" t="s">
        <v>6172</v>
      </c>
      <c r="BK2616">
        <v>0</v>
      </c>
      <c r="BL2616">
        <v>75</v>
      </c>
      <c r="BM2616" s="3">
        <f t="shared" si="368"/>
        <v>0.78666666666666663</v>
      </c>
    </row>
    <row r="2617" spans="1:65">
      <c r="A2617" t="s">
        <v>2751</v>
      </c>
      <c r="B2617" s="2">
        <v>45815</v>
      </c>
      <c r="C2617" t="s">
        <v>1632</v>
      </c>
      <c r="D2617" t="s">
        <v>2636</v>
      </c>
      <c r="E2617">
        <v>6</v>
      </c>
      <c r="F2617" t="s">
        <v>72</v>
      </c>
      <c r="G2617" t="s">
        <v>50</v>
      </c>
      <c r="H2617" t="s">
        <v>179</v>
      </c>
      <c r="I2617" t="s">
        <v>64</v>
      </c>
      <c r="J2617" t="s">
        <v>65</v>
      </c>
      <c r="K2617" t="s">
        <v>75</v>
      </c>
      <c r="L2617" t="s">
        <v>55</v>
      </c>
      <c r="M2617" t="s">
        <v>68</v>
      </c>
      <c r="N2617" t="s">
        <v>57</v>
      </c>
      <c r="O2617" t="s">
        <v>82</v>
      </c>
      <c r="P2617">
        <v>47</v>
      </c>
      <c r="Q2617">
        <v>51</v>
      </c>
      <c r="R2617">
        <v>51</v>
      </c>
      <c r="S2617">
        <v>1</v>
      </c>
      <c r="T2617">
        <f t="shared" si="360"/>
        <v>50</v>
      </c>
      <c r="U2617">
        <v>47</v>
      </c>
      <c r="V2617">
        <f t="shared" si="361"/>
        <v>3</v>
      </c>
      <c r="W2617" s="3">
        <f t="shared" si="362"/>
        <v>1.9607843137254902E-2</v>
      </c>
      <c r="X2617">
        <v>27</v>
      </c>
      <c r="Y2617" s="4">
        <v>3.5</v>
      </c>
      <c r="Z2617" s="4">
        <v>1.3</v>
      </c>
      <c r="AA2617" s="5">
        <v>52349.79</v>
      </c>
      <c r="AB2617" s="5">
        <f t="shared" si="363"/>
        <v>2460440.13</v>
      </c>
      <c r="AC2617" s="5">
        <v>33084.75</v>
      </c>
      <c r="AD2617" s="5">
        <f t="shared" si="364"/>
        <v>1687322.25</v>
      </c>
      <c r="AE2617" s="5">
        <v>108795.98</v>
      </c>
      <c r="AF2617" s="5">
        <v>31830.66</v>
      </c>
      <c r="AG2617" s="5">
        <v>9580.93</v>
      </c>
      <c r="AH2617" s="5">
        <v>1885</v>
      </c>
      <c r="AI2617" s="5">
        <v>5100</v>
      </c>
      <c r="AJ2617">
        <v>1</v>
      </c>
      <c r="AK2617" s="5">
        <v>13837.3</v>
      </c>
      <c r="AL2617" s="5">
        <v>3260.45</v>
      </c>
      <c r="AM2617" s="5">
        <v>33503.730000000003</v>
      </c>
      <c r="AN2617">
        <v>4</v>
      </c>
      <c r="AO2617">
        <v>5</v>
      </c>
      <c r="AP2617" t="str">
        <f t="shared" si="365"/>
        <v>No</v>
      </c>
      <c r="AQ2617">
        <v>3</v>
      </c>
      <c r="AR2617" s="5">
        <f t="shared" si="366"/>
        <v>1895116.3</v>
      </c>
      <c r="AS2617" s="5">
        <f t="shared" si="367"/>
        <v>565323.82999999996</v>
      </c>
      <c r="AT2617" t="s">
        <v>59</v>
      </c>
      <c r="AU2617" t="s">
        <v>6194</v>
      </c>
      <c r="AV2617" t="s">
        <v>6195</v>
      </c>
      <c r="AW2617" t="s">
        <v>6183</v>
      </c>
      <c r="AX2617" t="s">
        <v>6184</v>
      </c>
      <c r="AY2617">
        <v>49</v>
      </c>
      <c r="AZ2617">
        <v>0</v>
      </c>
      <c r="BA2617">
        <v>25</v>
      </c>
      <c r="BB2617" t="s">
        <v>6180</v>
      </c>
      <c r="BC2617">
        <v>1</v>
      </c>
      <c r="BD2617">
        <v>0</v>
      </c>
      <c r="BE2617" t="s">
        <v>6178</v>
      </c>
      <c r="BF2617" t="s">
        <v>6170</v>
      </c>
      <c r="BG2617">
        <v>0</v>
      </c>
      <c r="BH2617" t="s">
        <v>6171</v>
      </c>
      <c r="BI2617">
        <v>49</v>
      </c>
      <c r="BJ2617" t="s">
        <v>6172</v>
      </c>
      <c r="BK2617">
        <v>0</v>
      </c>
      <c r="BL2617">
        <v>60</v>
      </c>
      <c r="BM2617" s="3">
        <f t="shared" si="368"/>
        <v>0.85</v>
      </c>
    </row>
    <row r="2618" spans="1:65">
      <c r="A2618" t="s">
        <v>2752</v>
      </c>
      <c r="B2618" s="2">
        <v>45815</v>
      </c>
      <c r="C2618" t="s">
        <v>1632</v>
      </c>
      <c r="D2618" t="s">
        <v>2636</v>
      </c>
      <c r="E2618">
        <v>6</v>
      </c>
      <c r="F2618" t="s">
        <v>72</v>
      </c>
      <c r="G2618" t="s">
        <v>79</v>
      </c>
      <c r="H2618" t="s">
        <v>159</v>
      </c>
      <c r="I2618" t="s">
        <v>52</v>
      </c>
      <c r="J2618" t="s">
        <v>53</v>
      </c>
      <c r="K2618" t="s">
        <v>66</v>
      </c>
      <c r="L2618" t="s">
        <v>55</v>
      </c>
      <c r="M2618" t="s">
        <v>56</v>
      </c>
      <c r="N2618" t="s">
        <v>109</v>
      </c>
      <c r="O2618" t="s">
        <v>70</v>
      </c>
      <c r="P2618">
        <v>79</v>
      </c>
      <c r="Q2618">
        <v>83</v>
      </c>
      <c r="R2618">
        <v>83</v>
      </c>
      <c r="S2618">
        <v>2</v>
      </c>
      <c r="T2618">
        <f t="shared" si="360"/>
        <v>81</v>
      </c>
      <c r="U2618">
        <v>78</v>
      </c>
      <c r="V2618">
        <f t="shared" si="361"/>
        <v>3</v>
      </c>
      <c r="W2618" s="3">
        <f t="shared" si="362"/>
        <v>2.4096385542168676E-2</v>
      </c>
      <c r="X2618">
        <v>18</v>
      </c>
      <c r="Y2618" s="4">
        <v>6.7</v>
      </c>
      <c r="Z2618" s="4">
        <v>1.6</v>
      </c>
      <c r="AA2618" s="5">
        <v>30566.58</v>
      </c>
      <c r="AB2618" s="5">
        <f t="shared" si="363"/>
        <v>2384193.2400000002</v>
      </c>
      <c r="AC2618" s="5">
        <v>23478.66</v>
      </c>
      <c r="AD2618" s="5">
        <f t="shared" si="364"/>
        <v>1948728.78</v>
      </c>
      <c r="AE2618" s="5">
        <v>145907.57999999999</v>
      </c>
      <c r="AF2618" s="5">
        <v>35527.67</v>
      </c>
      <c r="AG2618" s="5">
        <v>8222.5300000000007</v>
      </c>
      <c r="AH2618" s="5">
        <v>2320</v>
      </c>
      <c r="AI2618" s="5">
        <v>7082.67</v>
      </c>
      <c r="AJ2618">
        <v>0</v>
      </c>
      <c r="AK2618" s="5">
        <v>0</v>
      </c>
      <c r="AL2618" s="5">
        <v>34000.239999999998</v>
      </c>
      <c r="AM2618" s="5">
        <v>147644</v>
      </c>
      <c r="AN2618">
        <v>8</v>
      </c>
      <c r="AO2618">
        <v>9</v>
      </c>
      <c r="AP2618" t="str">
        <f t="shared" si="365"/>
        <v>No</v>
      </c>
      <c r="AQ2618">
        <v>3</v>
      </c>
      <c r="AR2618" s="5">
        <f t="shared" si="366"/>
        <v>2329433.4700000002</v>
      </c>
      <c r="AS2618" s="5">
        <f t="shared" si="367"/>
        <v>54759.77</v>
      </c>
      <c r="AT2618" t="s">
        <v>59</v>
      </c>
      <c r="AU2618" t="s">
        <v>6164</v>
      </c>
      <c r="AV2618" t="s">
        <v>6165</v>
      </c>
      <c r="AW2618" t="s">
        <v>6166</v>
      </c>
      <c r="AX2618" t="s">
        <v>6184</v>
      </c>
      <c r="AY2618">
        <v>82</v>
      </c>
      <c r="AZ2618">
        <v>0</v>
      </c>
      <c r="BA2618">
        <v>20</v>
      </c>
      <c r="BB2618" t="s">
        <v>6180</v>
      </c>
      <c r="BC2618">
        <v>0</v>
      </c>
      <c r="BD2618">
        <v>1</v>
      </c>
      <c r="BE2618" t="s">
        <v>6188</v>
      </c>
      <c r="BF2618" t="s">
        <v>6170</v>
      </c>
      <c r="BG2618">
        <v>0</v>
      </c>
      <c r="BH2618" t="s">
        <v>6171</v>
      </c>
      <c r="BI2618">
        <v>10</v>
      </c>
      <c r="BJ2618" t="s">
        <v>6172</v>
      </c>
      <c r="BK2618">
        <v>0</v>
      </c>
      <c r="BL2618">
        <v>89</v>
      </c>
      <c r="BM2618" s="3">
        <f t="shared" si="368"/>
        <v>0.93258426966292129</v>
      </c>
    </row>
    <row r="2619" spans="1:65">
      <c r="A2619" t="s">
        <v>2753</v>
      </c>
      <c r="B2619" s="2">
        <v>45815</v>
      </c>
      <c r="C2619" t="s">
        <v>1632</v>
      </c>
      <c r="D2619" t="s">
        <v>2636</v>
      </c>
      <c r="E2619">
        <v>6</v>
      </c>
      <c r="F2619" t="s">
        <v>49</v>
      </c>
      <c r="G2619" t="s">
        <v>50</v>
      </c>
      <c r="H2619" t="s">
        <v>89</v>
      </c>
      <c r="I2619" t="s">
        <v>64</v>
      </c>
      <c r="J2619" t="s">
        <v>53</v>
      </c>
      <c r="K2619" t="s">
        <v>66</v>
      </c>
      <c r="L2619" t="s">
        <v>67</v>
      </c>
      <c r="M2619" t="s">
        <v>68</v>
      </c>
      <c r="N2619" t="s">
        <v>109</v>
      </c>
      <c r="O2619" t="s">
        <v>58</v>
      </c>
      <c r="P2619">
        <v>76</v>
      </c>
      <c r="Q2619">
        <v>78</v>
      </c>
      <c r="R2619">
        <v>77</v>
      </c>
      <c r="S2619">
        <v>7</v>
      </c>
      <c r="T2619">
        <f t="shared" si="360"/>
        <v>70</v>
      </c>
      <c r="U2619">
        <v>70</v>
      </c>
      <c r="V2619">
        <f t="shared" si="361"/>
        <v>0</v>
      </c>
      <c r="W2619" s="3">
        <f t="shared" si="362"/>
        <v>9.0909090909090912E-2</v>
      </c>
      <c r="X2619">
        <v>46</v>
      </c>
      <c r="Y2619" s="4">
        <v>1</v>
      </c>
      <c r="Z2619" s="4">
        <v>2.1</v>
      </c>
      <c r="AA2619" s="5">
        <v>30501.99</v>
      </c>
      <c r="AB2619" s="5">
        <f t="shared" si="363"/>
        <v>2135139.2999999998</v>
      </c>
      <c r="AC2619" s="5">
        <v>21980.53</v>
      </c>
      <c r="AD2619" s="5">
        <f t="shared" si="364"/>
        <v>1692500.81</v>
      </c>
      <c r="AE2619" s="5">
        <v>125824.14</v>
      </c>
      <c r="AF2619" s="5">
        <v>37388.11</v>
      </c>
      <c r="AG2619" s="5">
        <v>36081.01</v>
      </c>
      <c r="AH2619" s="5">
        <v>3045</v>
      </c>
      <c r="AI2619" s="5">
        <v>61810.95</v>
      </c>
      <c r="AJ2619">
        <v>2</v>
      </c>
      <c r="AK2619" s="5">
        <v>17046.080000000002</v>
      </c>
      <c r="AL2619" s="5">
        <v>0</v>
      </c>
      <c r="AM2619" s="5">
        <v>100483.2</v>
      </c>
      <c r="AN2619">
        <v>8</v>
      </c>
      <c r="AO2619">
        <v>9</v>
      </c>
      <c r="AP2619" t="str">
        <f t="shared" si="365"/>
        <v>No</v>
      </c>
      <c r="AQ2619">
        <v>4</v>
      </c>
      <c r="AR2619" s="5">
        <f t="shared" si="366"/>
        <v>2074179.3</v>
      </c>
      <c r="AS2619" s="5">
        <f t="shared" si="367"/>
        <v>60960</v>
      </c>
      <c r="AT2619" t="s">
        <v>1641</v>
      </c>
      <c r="AU2619" t="s">
        <v>6199</v>
      </c>
      <c r="AV2619" t="s">
        <v>6200</v>
      </c>
      <c r="AW2619" t="s">
        <v>6175</v>
      </c>
      <c r="AX2619" t="s">
        <v>6167</v>
      </c>
      <c r="AY2619">
        <v>80</v>
      </c>
      <c r="AZ2619">
        <v>3</v>
      </c>
      <c r="BA2619">
        <v>0</v>
      </c>
      <c r="BB2619" t="s">
        <v>6168</v>
      </c>
      <c r="BC2619">
        <v>0</v>
      </c>
      <c r="BD2619">
        <v>1</v>
      </c>
      <c r="BE2619" t="s">
        <v>6188</v>
      </c>
      <c r="BF2619" t="s">
        <v>6210</v>
      </c>
      <c r="BG2619">
        <v>1</v>
      </c>
      <c r="BH2619" t="s">
        <v>6197</v>
      </c>
      <c r="BI2619">
        <v>45</v>
      </c>
      <c r="BJ2619" t="s">
        <v>6172</v>
      </c>
      <c r="BK2619">
        <v>0</v>
      </c>
      <c r="BL2619">
        <v>81</v>
      </c>
      <c r="BM2619" s="3">
        <f t="shared" si="368"/>
        <v>0.95061728395061729</v>
      </c>
    </row>
    <row r="2620" spans="1:65">
      <c r="A2620" t="s">
        <v>2754</v>
      </c>
      <c r="B2620" s="2">
        <v>45815</v>
      </c>
      <c r="C2620" t="s">
        <v>1632</v>
      </c>
      <c r="D2620" t="s">
        <v>2636</v>
      </c>
      <c r="E2620">
        <v>6</v>
      </c>
      <c r="F2620" t="s">
        <v>61</v>
      </c>
      <c r="G2620" t="s">
        <v>79</v>
      </c>
      <c r="H2620" t="s">
        <v>98</v>
      </c>
      <c r="I2620" t="s">
        <v>64</v>
      </c>
      <c r="J2620" t="s">
        <v>81</v>
      </c>
      <c r="K2620" t="s">
        <v>66</v>
      </c>
      <c r="L2620" t="s">
        <v>55</v>
      </c>
      <c r="M2620" t="s">
        <v>56</v>
      </c>
      <c r="N2620" t="s">
        <v>94</v>
      </c>
      <c r="O2620" t="s">
        <v>70</v>
      </c>
      <c r="P2620">
        <v>38</v>
      </c>
      <c r="Q2620">
        <v>39</v>
      </c>
      <c r="R2620">
        <v>39</v>
      </c>
      <c r="S2620">
        <v>1</v>
      </c>
      <c r="T2620">
        <f t="shared" si="360"/>
        <v>38</v>
      </c>
      <c r="U2620">
        <v>37</v>
      </c>
      <c r="V2620">
        <f t="shared" si="361"/>
        <v>1</v>
      </c>
      <c r="W2620" s="3">
        <f t="shared" si="362"/>
        <v>2.564102564102564E-2</v>
      </c>
      <c r="X2620">
        <v>6</v>
      </c>
      <c r="Y2620" s="4">
        <v>2.2999999999999998</v>
      </c>
      <c r="Z2620" s="4">
        <v>1.5</v>
      </c>
      <c r="AA2620" s="5">
        <v>73232.820000000007</v>
      </c>
      <c r="AB2620" s="5">
        <f t="shared" si="363"/>
        <v>2709614.34</v>
      </c>
      <c r="AC2620" s="5">
        <v>53428.68</v>
      </c>
      <c r="AD2620" s="5">
        <f t="shared" si="364"/>
        <v>2083718.52</v>
      </c>
      <c r="AE2620" s="5">
        <v>115725.22</v>
      </c>
      <c r="AF2620" s="5">
        <v>31279.39</v>
      </c>
      <c r="AG2620" s="5">
        <v>7219</v>
      </c>
      <c r="AH2620" s="5">
        <v>2175</v>
      </c>
      <c r="AI2620" s="5">
        <v>7577.14</v>
      </c>
      <c r="AJ2620">
        <v>0</v>
      </c>
      <c r="AK2620" s="5">
        <v>0</v>
      </c>
      <c r="AL2620" s="5">
        <v>1712.67</v>
      </c>
      <c r="AM2620" s="5">
        <v>25527.85</v>
      </c>
      <c r="AN2620">
        <v>4</v>
      </c>
      <c r="AO2620">
        <v>5</v>
      </c>
      <c r="AP2620" t="str">
        <f t="shared" si="365"/>
        <v>No</v>
      </c>
      <c r="AQ2620">
        <v>2</v>
      </c>
      <c r="AR2620" s="5">
        <f t="shared" si="366"/>
        <v>2274934.79</v>
      </c>
      <c r="AS2620" s="5">
        <f t="shared" si="367"/>
        <v>434679.55</v>
      </c>
      <c r="AT2620" t="s">
        <v>59</v>
      </c>
      <c r="AU2620" t="s">
        <v>6164</v>
      </c>
      <c r="AV2620" t="s">
        <v>6165</v>
      </c>
      <c r="AW2620" t="s">
        <v>6166</v>
      </c>
      <c r="AX2620" t="s">
        <v>6184</v>
      </c>
      <c r="AY2620">
        <v>43</v>
      </c>
      <c r="AZ2620">
        <v>4</v>
      </c>
      <c r="BA2620">
        <v>13</v>
      </c>
      <c r="BB2620" t="s">
        <v>6185</v>
      </c>
      <c r="BC2620">
        <v>1</v>
      </c>
      <c r="BD2620">
        <v>0</v>
      </c>
      <c r="BE2620" t="s">
        <v>6178</v>
      </c>
      <c r="BF2620" t="s">
        <v>6170</v>
      </c>
      <c r="BG2620">
        <v>0</v>
      </c>
      <c r="BH2620" t="s">
        <v>6171</v>
      </c>
      <c r="BI2620">
        <v>25</v>
      </c>
      <c r="BJ2620" t="s">
        <v>6172</v>
      </c>
      <c r="BK2620">
        <v>0</v>
      </c>
      <c r="BL2620">
        <v>51</v>
      </c>
      <c r="BM2620" s="3">
        <f t="shared" si="368"/>
        <v>0.76470588235294112</v>
      </c>
    </row>
    <row r="2621" spans="1:65">
      <c r="A2621" t="s">
        <v>2755</v>
      </c>
      <c r="B2621" s="2">
        <v>45815</v>
      </c>
      <c r="C2621" t="s">
        <v>1632</v>
      </c>
      <c r="D2621" t="s">
        <v>2636</v>
      </c>
      <c r="E2621">
        <v>6</v>
      </c>
      <c r="F2621" t="s">
        <v>72</v>
      </c>
      <c r="G2621" t="s">
        <v>62</v>
      </c>
      <c r="H2621" t="s">
        <v>150</v>
      </c>
      <c r="I2621" t="s">
        <v>64</v>
      </c>
      <c r="J2621" t="s">
        <v>53</v>
      </c>
      <c r="K2621" t="s">
        <v>66</v>
      </c>
      <c r="L2621" t="s">
        <v>87</v>
      </c>
      <c r="M2621" t="s">
        <v>56</v>
      </c>
      <c r="N2621" t="s">
        <v>109</v>
      </c>
      <c r="O2621" t="s">
        <v>70</v>
      </c>
      <c r="P2621">
        <v>80</v>
      </c>
      <c r="Q2621">
        <v>82</v>
      </c>
      <c r="R2621">
        <v>82</v>
      </c>
      <c r="S2621">
        <v>1</v>
      </c>
      <c r="T2621">
        <f t="shared" si="360"/>
        <v>81</v>
      </c>
      <c r="U2621">
        <v>78</v>
      </c>
      <c r="V2621">
        <f t="shared" si="361"/>
        <v>3</v>
      </c>
      <c r="W2621" s="3">
        <f t="shared" si="362"/>
        <v>1.2195121951219513E-2</v>
      </c>
      <c r="X2621">
        <v>22</v>
      </c>
      <c r="Y2621" s="4">
        <v>8.6</v>
      </c>
      <c r="Z2621" s="4">
        <v>1.9</v>
      </c>
      <c r="AA2621" s="5">
        <v>30416.959999999999</v>
      </c>
      <c r="AB2621" s="5">
        <f t="shared" si="363"/>
        <v>2372522.88</v>
      </c>
      <c r="AC2621" s="5">
        <v>24025.29</v>
      </c>
      <c r="AD2621" s="5">
        <f t="shared" si="364"/>
        <v>1970073.78</v>
      </c>
      <c r="AE2621" s="5">
        <v>135175.63</v>
      </c>
      <c r="AF2621" s="5">
        <v>35961.339999999997</v>
      </c>
      <c r="AG2621" s="5">
        <v>8894.4699999999993</v>
      </c>
      <c r="AH2621" s="5">
        <v>2755</v>
      </c>
      <c r="AI2621" s="5">
        <v>3545.95</v>
      </c>
      <c r="AJ2621">
        <v>0</v>
      </c>
      <c r="AK2621" s="5">
        <v>0</v>
      </c>
      <c r="AL2621" s="5">
        <v>34036.97</v>
      </c>
      <c r="AM2621" s="5">
        <v>152942.26</v>
      </c>
      <c r="AN2621">
        <v>8</v>
      </c>
      <c r="AO2621">
        <v>8</v>
      </c>
      <c r="AP2621" t="str">
        <f t="shared" si="365"/>
        <v>Yes</v>
      </c>
      <c r="AQ2621">
        <v>1</v>
      </c>
      <c r="AR2621" s="5">
        <f t="shared" si="366"/>
        <v>2343385.4</v>
      </c>
      <c r="AS2621" s="5">
        <f t="shared" si="367"/>
        <v>29137.48</v>
      </c>
      <c r="AT2621" t="s">
        <v>59</v>
      </c>
      <c r="AU2621" t="s">
        <v>6164</v>
      </c>
      <c r="AV2621" t="s">
        <v>6165</v>
      </c>
      <c r="AW2621" t="s">
        <v>6166</v>
      </c>
      <c r="AX2621" t="s">
        <v>6177</v>
      </c>
      <c r="AY2621">
        <v>80</v>
      </c>
      <c r="AZ2621">
        <v>0</v>
      </c>
      <c r="BA2621">
        <v>23</v>
      </c>
      <c r="BB2621" t="s">
        <v>6180</v>
      </c>
      <c r="BC2621">
        <v>0</v>
      </c>
      <c r="BD2621">
        <v>0</v>
      </c>
      <c r="BE2621" t="s">
        <v>6169</v>
      </c>
      <c r="BF2621" t="s">
        <v>6170</v>
      </c>
      <c r="BG2621">
        <v>1</v>
      </c>
      <c r="BH2621" t="s">
        <v>6179</v>
      </c>
      <c r="BI2621">
        <v>55</v>
      </c>
      <c r="BJ2621" t="s">
        <v>6187</v>
      </c>
      <c r="BK2621">
        <v>0</v>
      </c>
      <c r="BL2621">
        <v>85</v>
      </c>
      <c r="BM2621" s="3">
        <f t="shared" si="368"/>
        <v>0.96470588235294119</v>
      </c>
    </row>
    <row r="2622" spans="1:65">
      <c r="A2622" t="s">
        <v>2756</v>
      </c>
      <c r="B2622" s="2">
        <v>45815</v>
      </c>
      <c r="C2622" t="s">
        <v>1632</v>
      </c>
      <c r="D2622" t="s">
        <v>2636</v>
      </c>
      <c r="E2622">
        <v>6</v>
      </c>
      <c r="F2622" t="s">
        <v>78</v>
      </c>
      <c r="G2622" t="s">
        <v>62</v>
      </c>
      <c r="H2622" t="s">
        <v>190</v>
      </c>
      <c r="I2622" t="s">
        <v>74</v>
      </c>
      <c r="J2622" t="s">
        <v>53</v>
      </c>
      <c r="K2622" t="s">
        <v>66</v>
      </c>
      <c r="L2622" t="s">
        <v>87</v>
      </c>
      <c r="M2622" t="s">
        <v>68</v>
      </c>
      <c r="N2622" t="s">
        <v>57</v>
      </c>
      <c r="O2622" t="s">
        <v>120</v>
      </c>
      <c r="P2622">
        <v>80</v>
      </c>
      <c r="Q2622">
        <v>82</v>
      </c>
      <c r="R2622">
        <v>80</v>
      </c>
      <c r="S2622">
        <v>2</v>
      </c>
      <c r="T2622">
        <f t="shared" si="360"/>
        <v>78</v>
      </c>
      <c r="U2622">
        <v>76</v>
      </c>
      <c r="V2622">
        <f t="shared" si="361"/>
        <v>2</v>
      </c>
      <c r="W2622" s="3">
        <f t="shared" si="362"/>
        <v>2.5000000000000001E-2</v>
      </c>
      <c r="X2622">
        <v>43</v>
      </c>
      <c r="Y2622" s="4">
        <v>0</v>
      </c>
      <c r="Z2622" s="4">
        <v>0.8</v>
      </c>
      <c r="AA2622" s="5">
        <v>30468.98</v>
      </c>
      <c r="AB2622" s="5">
        <f t="shared" si="363"/>
        <v>2315642.48</v>
      </c>
      <c r="AC2622" s="5">
        <v>22977.94</v>
      </c>
      <c r="AD2622" s="5">
        <f t="shared" si="364"/>
        <v>1838235.2</v>
      </c>
      <c r="AE2622" s="5">
        <v>137400.01</v>
      </c>
      <c r="AF2622" s="5">
        <v>39035.760000000002</v>
      </c>
      <c r="AG2622" s="5">
        <v>11701.73</v>
      </c>
      <c r="AH2622" s="5">
        <v>1160</v>
      </c>
      <c r="AI2622" s="5">
        <v>7111.11</v>
      </c>
      <c r="AJ2622">
        <v>1</v>
      </c>
      <c r="AK2622" s="5">
        <v>8401.83</v>
      </c>
      <c r="AL2622" s="5">
        <v>33197.43</v>
      </c>
      <c r="AM2622" s="5">
        <v>83974.5</v>
      </c>
      <c r="AN2622">
        <v>4</v>
      </c>
      <c r="AO2622">
        <v>4</v>
      </c>
      <c r="AP2622" t="str">
        <f t="shared" si="365"/>
        <v>Yes</v>
      </c>
      <c r="AQ2622">
        <v>2</v>
      </c>
      <c r="AR2622" s="5">
        <f t="shared" si="366"/>
        <v>2160217.5699999998</v>
      </c>
      <c r="AS2622" s="5">
        <f t="shared" si="367"/>
        <v>155424.91</v>
      </c>
      <c r="AT2622" t="s">
        <v>59</v>
      </c>
      <c r="AU2622" t="s">
        <v>6189</v>
      </c>
      <c r="AV2622" t="s">
        <v>6190</v>
      </c>
      <c r="AW2622" t="s">
        <v>6183</v>
      </c>
      <c r="AX2622" t="s">
        <v>6167</v>
      </c>
      <c r="AY2622">
        <v>82</v>
      </c>
      <c r="AZ2622">
        <v>0</v>
      </c>
      <c r="BA2622">
        <v>20</v>
      </c>
      <c r="BB2622" t="s">
        <v>6198</v>
      </c>
      <c r="BC2622">
        <v>0</v>
      </c>
      <c r="BD2622">
        <v>0</v>
      </c>
      <c r="BE2622" t="s">
        <v>6169</v>
      </c>
      <c r="BF2622" t="s">
        <v>6170</v>
      </c>
      <c r="BG2622">
        <v>0</v>
      </c>
      <c r="BH2622" t="s">
        <v>6171</v>
      </c>
      <c r="BI2622">
        <v>51</v>
      </c>
      <c r="BJ2622" t="s">
        <v>6187</v>
      </c>
      <c r="BK2622">
        <v>0</v>
      </c>
      <c r="BL2622">
        <v>87</v>
      </c>
      <c r="BM2622" s="3">
        <f t="shared" si="368"/>
        <v>0.91954022988505746</v>
      </c>
    </row>
    <row r="2623" spans="1:65">
      <c r="A2623" t="s">
        <v>2757</v>
      </c>
      <c r="B2623" s="2">
        <v>45815</v>
      </c>
      <c r="C2623" t="s">
        <v>1632</v>
      </c>
      <c r="D2623" t="s">
        <v>2636</v>
      </c>
      <c r="E2623">
        <v>6</v>
      </c>
      <c r="F2623" t="s">
        <v>78</v>
      </c>
      <c r="G2623" t="s">
        <v>79</v>
      </c>
      <c r="H2623" t="s">
        <v>80</v>
      </c>
      <c r="I2623" t="s">
        <v>52</v>
      </c>
      <c r="J2623" t="s">
        <v>53</v>
      </c>
      <c r="K2623" t="s">
        <v>75</v>
      </c>
      <c r="L2623" t="s">
        <v>55</v>
      </c>
      <c r="M2623" t="s">
        <v>56</v>
      </c>
      <c r="N2623" t="s">
        <v>109</v>
      </c>
      <c r="O2623" t="s">
        <v>82</v>
      </c>
      <c r="P2623">
        <v>61</v>
      </c>
      <c r="Q2623">
        <v>61</v>
      </c>
      <c r="R2623">
        <v>59</v>
      </c>
      <c r="S2623">
        <v>1</v>
      </c>
      <c r="T2623">
        <f t="shared" si="360"/>
        <v>58</v>
      </c>
      <c r="U2623">
        <v>58</v>
      </c>
      <c r="V2623">
        <f t="shared" si="361"/>
        <v>0</v>
      </c>
      <c r="W2623" s="3">
        <f t="shared" si="362"/>
        <v>1.6949152542372881E-2</v>
      </c>
      <c r="X2623">
        <v>46</v>
      </c>
      <c r="Y2623" s="4">
        <v>0</v>
      </c>
      <c r="Z2623" s="4">
        <v>1.5</v>
      </c>
      <c r="AA2623" s="5">
        <v>36178.019999999997</v>
      </c>
      <c r="AB2623" s="5">
        <f t="shared" si="363"/>
        <v>2098325.16</v>
      </c>
      <c r="AC2623" s="5">
        <v>23559.73</v>
      </c>
      <c r="AD2623" s="5">
        <f t="shared" si="364"/>
        <v>1390024.07</v>
      </c>
      <c r="AE2623" s="5">
        <v>106240.33</v>
      </c>
      <c r="AF2623" s="5">
        <v>30339.21</v>
      </c>
      <c r="AG2623" s="5">
        <v>10517.36</v>
      </c>
      <c r="AH2623" s="5">
        <v>2175</v>
      </c>
      <c r="AI2623" s="5">
        <v>3562.26</v>
      </c>
      <c r="AJ2623">
        <v>0</v>
      </c>
      <c r="AK2623" s="5">
        <v>0</v>
      </c>
      <c r="AL2623" s="5">
        <v>0</v>
      </c>
      <c r="AM2623" s="5">
        <v>84333.26</v>
      </c>
      <c r="AN2623">
        <v>8</v>
      </c>
      <c r="AO2623">
        <v>8</v>
      </c>
      <c r="AP2623" t="str">
        <f t="shared" si="365"/>
        <v>Yes</v>
      </c>
      <c r="AQ2623">
        <v>1</v>
      </c>
      <c r="AR2623" s="5">
        <f t="shared" si="366"/>
        <v>1627191.49</v>
      </c>
      <c r="AS2623" s="5">
        <f t="shared" si="367"/>
        <v>471133.67</v>
      </c>
      <c r="AT2623" t="s">
        <v>59</v>
      </c>
      <c r="AU2623" t="s">
        <v>6164</v>
      </c>
      <c r="AV2623" t="s">
        <v>6165</v>
      </c>
      <c r="AW2623" t="s">
        <v>6166</v>
      </c>
      <c r="AX2623" t="s">
        <v>6167</v>
      </c>
      <c r="AY2623">
        <v>62</v>
      </c>
      <c r="AZ2623">
        <v>0</v>
      </c>
      <c r="BA2623">
        <v>0</v>
      </c>
      <c r="BB2623" t="s">
        <v>6168</v>
      </c>
      <c r="BC2623">
        <v>0</v>
      </c>
      <c r="BD2623">
        <v>0</v>
      </c>
      <c r="BE2623" t="s">
        <v>6169</v>
      </c>
      <c r="BF2623" t="s">
        <v>6170</v>
      </c>
      <c r="BG2623">
        <v>2</v>
      </c>
      <c r="BH2623" t="s">
        <v>6206</v>
      </c>
      <c r="BI2623">
        <v>60</v>
      </c>
      <c r="BJ2623" t="s">
        <v>6187</v>
      </c>
      <c r="BK2623">
        <v>0</v>
      </c>
      <c r="BL2623">
        <v>74</v>
      </c>
      <c r="BM2623" s="3">
        <f t="shared" si="368"/>
        <v>0.79729729729729726</v>
      </c>
    </row>
    <row r="2624" spans="1:65">
      <c r="A2624" t="s">
        <v>2758</v>
      </c>
      <c r="B2624" s="2">
        <v>45815</v>
      </c>
      <c r="C2624" t="s">
        <v>1632</v>
      </c>
      <c r="D2624" t="s">
        <v>2636</v>
      </c>
      <c r="E2624">
        <v>6</v>
      </c>
      <c r="F2624" t="s">
        <v>72</v>
      </c>
      <c r="G2624" t="s">
        <v>79</v>
      </c>
      <c r="H2624" t="s">
        <v>86</v>
      </c>
      <c r="I2624" t="s">
        <v>64</v>
      </c>
      <c r="J2624" t="s">
        <v>65</v>
      </c>
      <c r="K2624" t="s">
        <v>66</v>
      </c>
      <c r="L2624" t="s">
        <v>92</v>
      </c>
      <c r="M2624" t="s">
        <v>56</v>
      </c>
      <c r="N2624" t="s">
        <v>57</v>
      </c>
      <c r="O2624" t="s">
        <v>120</v>
      </c>
      <c r="P2624">
        <v>56</v>
      </c>
      <c r="Q2624">
        <v>60</v>
      </c>
      <c r="R2624">
        <v>60</v>
      </c>
      <c r="S2624">
        <v>1</v>
      </c>
      <c r="T2624">
        <f t="shared" si="360"/>
        <v>59</v>
      </c>
      <c r="U2624">
        <v>55</v>
      </c>
      <c r="V2624">
        <f t="shared" si="361"/>
        <v>4</v>
      </c>
      <c r="W2624" s="3">
        <f t="shared" si="362"/>
        <v>1.6666666666666666E-2</v>
      </c>
      <c r="X2624">
        <v>18</v>
      </c>
      <c r="Y2624" s="4">
        <v>2.2999999999999998</v>
      </c>
      <c r="Z2624" s="4">
        <v>1.4</v>
      </c>
      <c r="AA2624" s="5">
        <v>48477.56</v>
      </c>
      <c r="AB2624" s="5">
        <f t="shared" si="363"/>
        <v>2666265.7999999998</v>
      </c>
      <c r="AC2624" s="5">
        <v>35008.1</v>
      </c>
      <c r="AD2624" s="5">
        <f t="shared" si="364"/>
        <v>2100486</v>
      </c>
      <c r="AE2624" s="5">
        <v>128911.91</v>
      </c>
      <c r="AF2624" s="5">
        <v>36352.53</v>
      </c>
      <c r="AG2624" s="5">
        <v>8624.14</v>
      </c>
      <c r="AH2624" s="5">
        <v>2030</v>
      </c>
      <c r="AI2624" s="5">
        <v>5111.1099999999997</v>
      </c>
      <c r="AJ2624">
        <v>0</v>
      </c>
      <c r="AK2624" s="5">
        <v>0</v>
      </c>
      <c r="AL2624" s="5">
        <v>4306.99</v>
      </c>
      <c r="AM2624" s="5">
        <v>33372.879999999997</v>
      </c>
      <c r="AN2624">
        <v>4</v>
      </c>
      <c r="AO2624">
        <v>4</v>
      </c>
      <c r="AP2624" t="str">
        <f t="shared" si="365"/>
        <v>Yes</v>
      </c>
      <c r="AQ2624">
        <v>0</v>
      </c>
      <c r="AR2624" s="5">
        <f t="shared" si="366"/>
        <v>2319195.56</v>
      </c>
      <c r="AS2624" s="5">
        <f t="shared" si="367"/>
        <v>347070.24</v>
      </c>
      <c r="AT2624" t="s">
        <v>59</v>
      </c>
      <c r="AU2624" t="s">
        <v>6164</v>
      </c>
      <c r="AV2624" t="s">
        <v>6165</v>
      </c>
      <c r="AW2624" t="s">
        <v>6166</v>
      </c>
      <c r="AX2624" t="s">
        <v>6184</v>
      </c>
      <c r="AY2624">
        <v>60</v>
      </c>
      <c r="AZ2624">
        <v>4</v>
      </c>
      <c r="BA2624">
        <v>23</v>
      </c>
      <c r="BB2624" t="s">
        <v>6185</v>
      </c>
      <c r="BC2624">
        <v>0</v>
      </c>
      <c r="BD2624">
        <v>0</v>
      </c>
      <c r="BE2624" t="s">
        <v>6169</v>
      </c>
      <c r="BF2624" t="s">
        <v>6170</v>
      </c>
      <c r="BG2624">
        <v>0</v>
      </c>
      <c r="BH2624" t="s">
        <v>6171</v>
      </c>
      <c r="BI2624">
        <v>40</v>
      </c>
      <c r="BJ2624" t="s">
        <v>6172</v>
      </c>
      <c r="BK2624">
        <v>0</v>
      </c>
      <c r="BL2624">
        <v>67</v>
      </c>
      <c r="BM2624" s="3">
        <f t="shared" si="368"/>
        <v>0.89552238805970152</v>
      </c>
    </row>
    <row r="2625" spans="1:65">
      <c r="A2625" t="s">
        <v>2759</v>
      </c>
      <c r="B2625" s="2">
        <v>45815</v>
      </c>
      <c r="C2625" t="s">
        <v>1632</v>
      </c>
      <c r="D2625" t="s">
        <v>2636</v>
      </c>
      <c r="E2625">
        <v>6</v>
      </c>
      <c r="F2625" t="s">
        <v>61</v>
      </c>
      <c r="G2625" t="s">
        <v>62</v>
      </c>
      <c r="H2625" t="s">
        <v>104</v>
      </c>
      <c r="I2625" t="s">
        <v>64</v>
      </c>
      <c r="J2625" t="s">
        <v>53</v>
      </c>
      <c r="K2625" t="s">
        <v>54</v>
      </c>
      <c r="L2625" t="s">
        <v>55</v>
      </c>
      <c r="M2625" t="s">
        <v>56</v>
      </c>
      <c r="N2625" t="s">
        <v>109</v>
      </c>
      <c r="O2625" t="s">
        <v>82</v>
      </c>
      <c r="P2625">
        <v>61</v>
      </c>
      <c r="Q2625">
        <v>64</v>
      </c>
      <c r="R2625">
        <v>64</v>
      </c>
      <c r="S2625">
        <v>2</v>
      </c>
      <c r="T2625">
        <f t="shared" si="360"/>
        <v>62</v>
      </c>
      <c r="U2625">
        <v>61</v>
      </c>
      <c r="V2625">
        <f t="shared" si="361"/>
        <v>1</v>
      </c>
      <c r="W2625" s="3">
        <f t="shared" si="362"/>
        <v>3.125E-2</v>
      </c>
      <c r="X2625">
        <v>26</v>
      </c>
      <c r="Y2625" s="4">
        <v>1.8</v>
      </c>
      <c r="Z2625" s="4">
        <v>1.3</v>
      </c>
      <c r="AA2625" s="5">
        <v>38818.120000000003</v>
      </c>
      <c r="AB2625" s="5">
        <f t="shared" si="363"/>
        <v>2367905.3199999998</v>
      </c>
      <c r="AC2625" s="5">
        <v>23538.35</v>
      </c>
      <c r="AD2625" s="5">
        <f t="shared" si="364"/>
        <v>1506454.4</v>
      </c>
      <c r="AE2625" s="5">
        <v>105920.99</v>
      </c>
      <c r="AF2625" s="5">
        <v>28015.77</v>
      </c>
      <c r="AG2625" s="5">
        <v>9023.08</v>
      </c>
      <c r="AH2625" s="5">
        <v>1885</v>
      </c>
      <c r="AI2625" s="5">
        <v>7062.07</v>
      </c>
      <c r="AJ2625">
        <v>0</v>
      </c>
      <c r="AK2625" s="5">
        <v>0</v>
      </c>
      <c r="AL2625" s="5">
        <v>707.66</v>
      </c>
      <c r="AM2625" s="5">
        <v>100152.56</v>
      </c>
      <c r="AN2625">
        <v>8</v>
      </c>
      <c r="AO2625">
        <v>10</v>
      </c>
      <c r="AP2625" t="str">
        <f t="shared" si="365"/>
        <v>No</v>
      </c>
      <c r="AQ2625">
        <v>3</v>
      </c>
      <c r="AR2625" s="5">
        <f t="shared" si="366"/>
        <v>1759221.53</v>
      </c>
      <c r="AS2625" s="5">
        <f t="shared" si="367"/>
        <v>608683.79</v>
      </c>
      <c r="AT2625" t="s">
        <v>59</v>
      </c>
      <c r="AU2625" t="s">
        <v>6164</v>
      </c>
      <c r="AV2625" t="s">
        <v>6165</v>
      </c>
      <c r="AW2625" t="s">
        <v>6166</v>
      </c>
      <c r="AX2625" t="s">
        <v>6184</v>
      </c>
      <c r="AY2625">
        <v>61</v>
      </c>
      <c r="AZ2625">
        <v>0</v>
      </c>
      <c r="BA2625">
        <v>17</v>
      </c>
      <c r="BB2625" t="s">
        <v>6180</v>
      </c>
      <c r="BC2625">
        <v>0</v>
      </c>
      <c r="BD2625">
        <v>2</v>
      </c>
      <c r="BE2625" t="s">
        <v>6196</v>
      </c>
      <c r="BF2625" t="s">
        <v>6170</v>
      </c>
      <c r="BG2625">
        <v>0</v>
      </c>
      <c r="BH2625" t="s">
        <v>6171</v>
      </c>
      <c r="BI2625">
        <v>20</v>
      </c>
      <c r="BJ2625" t="s">
        <v>6172</v>
      </c>
      <c r="BK2625">
        <v>0</v>
      </c>
      <c r="BL2625">
        <v>74</v>
      </c>
      <c r="BM2625" s="3">
        <f t="shared" si="368"/>
        <v>0.86486486486486491</v>
      </c>
    </row>
    <row r="2626" spans="1:65">
      <c r="A2626" t="s">
        <v>2760</v>
      </c>
      <c r="B2626" s="2">
        <v>45815</v>
      </c>
      <c r="C2626" t="s">
        <v>1632</v>
      </c>
      <c r="D2626" t="s">
        <v>2636</v>
      </c>
      <c r="E2626">
        <v>6</v>
      </c>
      <c r="F2626" t="s">
        <v>72</v>
      </c>
      <c r="G2626" t="s">
        <v>50</v>
      </c>
      <c r="H2626" t="s">
        <v>119</v>
      </c>
      <c r="I2626" t="s">
        <v>64</v>
      </c>
      <c r="J2626" t="s">
        <v>53</v>
      </c>
      <c r="K2626" t="s">
        <v>66</v>
      </c>
      <c r="L2626" t="s">
        <v>87</v>
      </c>
      <c r="M2626" t="s">
        <v>56</v>
      </c>
      <c r="N2626" t="s">
        <v>69</v>
      </c>
      <c r="O2626" t="s">
        <v>120</v>
      </c>
      <c r="P2626">
        <v>73</v>
      </c>
      <c r="Q2626">
        <v>81</v>
      </c>
      <c r="R2626">
        <v>81</v>
      </c>
      <c r="S2626">
        <v>1</v>
      </c>
      <c r="T2626">
        <f t="shared" ref="T2626:T2689" si="369">R2626-S2626</f>
        <v>80</v>
      </c>
      <c r="U2626">
        <v>70</v>
      </c>
      <c r="V2626">
        <f t="shared" ref="V2626:V2689" si="370">T2626-U2626</f>
        <v>10</v>
      </c>
      <c r="W2626" s="3">
        <f t="shared" ref="W2626:W2689" si="371">IFERROR(S2626/R2626,0)</f>
        <v>1.2345679012345678E-2</v>
      </c>
      <c r="X2626">
        <v>19</v>
      </c>
      <c r="Y2626" s="4">
        <v>1.2</v>
      </c>
      <c r="Z2626" s="4">
        <v>0.9</v>
      </c>
      <c r="AA2626" s="5">
        <v>30326.45</v>
      </c>
      <c r="AB2626" s="5">
        <f t="shared" ref="AB2626:AB2689" si="372">ROUND(U2626*AA2626,2)</f>
        <v>2122851.5</v>
      </c>
      <c r="AC2626" s="5">
        <v>24170.99</v>
      </c>
      <c r="AD2626" s="5">
        <f t="shared" ref="AD2626:AD2689" si="373">ROUND(R2626*AC2626,2)</f>
        <v>1957850.19</v>
      </c>
      <c r="AE2626" s="5">
        <v>135555.99</v>
      </c>
      <c r="AF2626" s="5">
        <v>35296.17</v>
      </c>
      <c r="AG2626" s="5">
        <v>8119.05</v>
      </c>
      <c r="AH2626" s="5">
        <v>1305</v>
      </c>
      <c r="AI2626" s="5">
        <v>3550.68</v>
      </c>
      <c r="AJ2626">
        <v>0</v>
      </c>
      <c r="AK2626" s="5">
        <v>0</v>
      </c>
      <c r="AL2626" s="5">
        <v>38279.89</v>
      </c>
      <c r="AM2626" s="5">
        <v>81990.5</v>
      </c>
      <c r="AN2626">
        <v>4</v>
      </c>
      <c r="AO2626">
        <v>5</v>
      </c>
      <c r="AP2626" t="str">
        <f t="shared" ref="AP2626:AP2689" si="374">IF(AO2626&lt;=AN2626,"Yes","No")</f>
        <v>No</v>
      </c>
      <c r="AQ2626">
        <v>2</v>
      </c>
      <c r="AR2626" s="5">
        <f t="shared" ref="AR2626:AR2689" si="375">ROUND(SUM(AD2626:AI2626)+SUM(AK2626:AM2626),2)</f>
        <v>2261947.4700000002</v>
      </c>
      <c r="AS2626" s="5">
        <f t="shared" ref="AS2626:AS2689" si="376">ROUND(AB2626-AR2626,2)</f>
        <v>-139095.97</v>
      </c>
      <c r="AT2626" t="s">
        <v>59</v>
      </c>
      <c r="AU2626" t="s">
        <v>6164</v>
      </c>
      <c r="AV2626" t="s">
        <v>6165</v>
      </c>
      <c r="AW2626" t="s">
        <v>6166</v>
      </c>
      <c r="AX2626" t="s">
        <v>6184</v>
      </c>
      <c r="AY2626">
        <v>73</v>
      </c>
      <c r="AZ2626">
        <v>0</v>
      </c>
      <c r="BA2626">
        <v>51</v>
      </c>
      <c r="BB2626" t="s">
        <v>6180</v>
      </c>
      <c r="BC2626">
        <v>0</v>
      </c>
      <c r="BD2626">
        <v>1</v>
      </c>
      <c r="BE2626" t="s">
        <v>6188</v>
      </c>
      <c r="BF2626" t="s">
        <v>6170</v>
      </c>
      <c r="BG2626">
        <v>0</v>
      </c>
      <c r="BH2626" t="s">
        <v>6171</v>
      </c>
      <c r="BI2626">
        <v>17</v>
      </c>
      <c r="BJ2626" t="s">
        <v>6172</v>
      </c>
      <c r="BK2626">
        <v>0</v>
      </c>
      <c r="BL2626">
        <v>83</v>
      </c>
      <c r="BM2626" s="3">
        <f t="shared" ref="BM2626:BM2689" si="377">IFERROR(R2626/BL2626,0)</f>
        <v>0.97590361445783136</v>
      </c>
    </row>
    <row r="2627" spans="1:65">
      <c r="A2627" t="s">
        <v>2761</v>
      </c>
      <c r="B2627" s="2">
        <v>45815</v>
      </c>
      <c r="C2627" t="s">
        <v>1632</v>
      </c>
      <c r="D2627" t="s">
        <v>2636</v>
      </c>
      <c r="E2627">
        <v>6</v>
      </c>
      <c r="F2627" t="s">
        <v>78</v>
      </c>
      <c r="G2627" t="s">
        <v>79</v>
      </c>
      <c r="H2627" t="s">
        <v>80</v>
      </c>
      <c r="I2627" t="s">
        <v>64</v>
      </c>
      <c r="J2627" t="s">
        <v>65</v>
      </c>
      <c r="K2627" t="s">
        <v>54</v>
      </c>
      <c r="L2627" t="s">
        <v>92</v>
      </c>
      <c r="M2627" t="s">
        <v>56</v>
      </c>
      <c r="N2627" t="s">
        <v>57</v>
      </c>
      <c r="O2627" t="s">
        <v>58</v>
      </c>
      <c r="P2627">
        <v>56</v>
      </c>
      <c r="Q2627">
        <v>57</v>
      </c>
      <c r="R2627">
        <v>56</v>
      </c>
      <c r="S2627">
        <v>1</v>
      </c>
      <c r="T2627">
        <f t="shared" si="369"/>
        <v>55</v>
      </c>
      <c r="U2627">
        <v>55</v>
      </c>
      <c r="V2627">
        <f t="shared" si="370"/>
        <v>0</v>
      </c>
      <c r="W2627" s="3">
        <f t="shared" si="371"/>
        <v>1.7857142857142856E-2</v>
      </c>
      <c r="X2627">
        <v>11</v>
      </c>
      <c r="Y2627" s="4">
        <v>6.7</v>
      </c>
      <c r="Z2627" s="4">
        <v>1.1000000000000001</v>
      </c>
      <c r="AA2627" s="5">
        <v>55493.26</v>
      </c>
      <c r="AB2627" s="5">
        <f t="shared" si="372"/>
        <v>3052129.3</v>
      </c>
      <c r="AC2627" s="5">
        <v>35140.04</v>
      </c>
      <c r="AD2627" s="5">
        <f t="shared" si="373"/>
        <v>1967842.24</v>
      </c>
      <c r="AE2627" s="5">
        <v>121661</v>
      </c>
      <c r="AF2627" s="5">
        <v>36594.06</v>
      </c>
      <c r="AG2627" s="5">
        <v>7566.38</v>
      </c>
      <c r="AH2627" s="5">
        <v>1595</v>
      </c>
      <c r="AI2627" s="5">
        <v>5050.9799999999996</v>
      </c>
      <c r="AJ2627">
        <v>0</v>
      </c>
      <c r="AK2627" s="5">
        <v>0</v>
      </c>
      <c r="AL2627" s="5">
        <v>0</v>
      </c>
      <c r="AM2627" s="5">
        <v>36779.300000000003</v>
      </c>
      <c r="AN2627">
        <v>4</v>
      </c>
      <c r="AO2627">
        <v>3</v>
      </c>
      <c r="AP2627" t="str">
        <f t="shared" si="374"/>
        <v>Yes</v>
      </c>
      <c r="AQ2627">
        <v>0</v>
      </c>
      <c r="AR2627" s="5">
        <f t="shared" si="375"/>
        <v>2177088.96</v>
      </c>
      <c r="AS2627" s="5">
        <f t="shared" si="376"/>
        <v>875040.34</v>
      </c>
      <c r="AT2627" t="s">
        <v>59</v>
      </c>
      <c r="AU2627" t="s">
        <v>6164</v>
      </c>
      <c r="AV2627" t="s">
        <v>6165</v>
      </c>
      <c r="AW2627" t="s">
        <v>6166</v>
      </c>
      <c r="AX2627" t="s">
        <v>6167</v>
      </c>
      <c r="AY2627">
        <v>58</v>
      </c>
      <c r="AZ2627">
        <v>0</v>
      </c>
      <c r="BA2627">
        <v>0</v>
      </c>
      <c r="BB2627" t="s">
        <v>6168</v>
      </c>
      <c r="BC2627">
        <v>0</v>
      </c>
      <c r="BD2627">
        <v>0</v>
      </c>
      <c r="BE2627" t="s">
        <v>6169</v>
      </c>
      <c r="BF2627" t="s">
        <v>6170</v>
      </c>
      <c r="BG2627">
        <v>0</v>
      </c>
      <c r="BH2627" t="s">
        <v>6171</v>
      </c>
      <c r="BI2627">
        <v>27</v>
      </c>
      <c r="BJ2627" t="s">
        <v>6172</v>
      </c>
      <c r="BK2627">
        <v>0</v>
      </c>
      <c r="BL2627">
        <v>64</v>
      </c>
      <c r="BM2627" s="3">
        <f t="shared" si="377"/>
        <v>0.875</v>
      </c>
    </row>
    <row r="2628" spans="1:65">
      <c r="A2628" t="s">
        <v>2762</v>
      </c>
      <c r="B2628" s="2">
        <v>45815</v>
      </c>
      <c r="C2628" t="s">
        <v>1632</v>
      </c>
      <c r="D2628" t="s">
        <v>2636</v>
      </c>
      <c r="E2628">
        <v>6</v>
      </c>
      <c r="F2628" t="s">
        <v>61</v>
      </c>
      <c r="G2628" t="s">
        <v>79</v>
      </c>
      <c r="H2628" t="s">
        <v>84</v>
      </c>
      <c r="I2628" t="s">
        <v>74</v>
      </c>
      <c r="J2628" t="s">
        <v>53</v>
      </c>
      <c r="K2628" t="s">
        <v>75</v>
      </c>
      <c r="L2628" t="s">
        <v>67</v>
      </c>
      <c r="M2628" t="s">
        <v>56</v>
      </c>
      <c r="N2628" t="s">
        <v>69</v>
      </c>
      <c r="O2628" t="s">
        <v>120</v>
      </c>
      <c r="P2628">
        <v>75</v>
      </c>
      <c r="Q2628">
        <v>77</v>
      </c>
      <c r="R2628">
        <v>74</v>
      </c>
      <c r="S2628">
        <v>2</v>
      </c>
      <c r="T2628">
        <f t="shared" si="369"/>
        <v>72</v>
      </c>
      <c r="U2628">
        <v>72</v>
      </c>
      <c r="V2628">
        <f t="shared" si="370"/>
        <v>0</v>
      </c>
      <c r="W2628" s="3">
        <f t="shared" si="371"/>
        <v>2.7027027027027029E-2</v>
      </c>
      <c r="X2628">
        <v>23</v>
      </c>
      <c r="Y2628" s="4">
        <v>4.3</v>
      </c>
      <c r="Z2628" s="4">
        <v>1.5</v>
      </c>
      <c r="AA2628" s="5">
        <v>35966.400000000001</v>
      </c>
      <c r="AB2628" s="5">
        <f t="shared" si="372"/>
        <v>2589580.7999999998</v>
      </c>
      <c r="AC2628" s="5">
        <v>22881.56</v>
      </c>
      <c r="AD2628" s="5">
        <f t="shared" si="373"/>
        <v>1693235.44</v>
      </c>
      <c r="AE2628" s="5">
        <v>124719.9</v>
      </c>
      <c r="AF2628" s="5">
        <v>31257.29</v>
      </c>
      <c r="AG2628" s="5">
        <v>9002.73</v>
      </c>
      <c r="AH2628" s="5">
        <v>2175</v>
      </c>
      <c r="AI2628" s="5">
        <v>7068.66</v>
      </c>
      <c r="AJ2628">
        <v>0</v>
      </c>
      <c r="AK2628" s="5">
        <v>0</v>
      </c>
      <c r="AL2628" s="5">
        <v>0</v>
      </c>
      <c r="AM2628" s="5">
        <v>48087.71</v>
      </c>
      <c r="AN2628">
        <v>4</v>
      </c>
      <c r="AO2628">
        <v>5</v>
      </c>
      <c r="AP2628" t="str">
        <f t="shared" si="374"/>
        <v>No</v>
      </c>
      <c r="AQ2628">
        <v>2</v>
      </c>
      <c r="AR2628" s="5">
        <f t="shared" si="375"/>
        <v>1915546.73</v>
      </c>
      <c r="AS2628" s="5">
        <f t="shared" si="376"/>
        <v>674034.07</v>
      </c>
      <c r="AT2628" t="s">
        <v>59</v>
      </c>
      <c r="AU2628" t="s">
        <v>6164</v>
      </c>
      <c r="AV2628" t="s">
        <v>6165</v>
      </c>
      <c r="AW2628" t="s">
        <v>6166</v>
      </c>
      <c r="AX2628" t="s">
        <v>6167</v>
      </c>
      <c r="AY2628">
        <v>79</v>
      </c>
      <c r="AZ2628">
        <v>1</v>
      </c>
      <c r="BA2628">
        <v>0</v>
      </c>
      <c r="BB2628" t="s">
        <v>6168</v>
      </c>
      <c r="BC2628">
        <v>1</v>
      </c>
      <c r="BD2628">
        <v>0</v>
      </c>
      <c r="BE2628" t="s">
        <v>6178</v>
      </c>
      <c r="BF2628" t="s">
        <v>6170</v>
      </c>
      <c r="BG2628">
        <v>1</v>
      </c>
      <c r="BH2628" t="s">
        <v>6179</v>
      </c>
      <c r="BI2628">
        <v>60</v>
      </c>
      <c r="BJ2628" t="s">
        <v>6187</v>
      </c>
      <c r="BK2628">
        <v>0</v>
      </c>
      <c r="BL2628">
        <v>83</v>
      </c>
      <c r="BM2628" s="3">
        <f t="shared" si="377"/>
        <v>0.89156626506024095</v>
      </c>
    </row>
    <row r="2629" spans="1:65">
      <c r="A2629" t="s">
        <v>2763</v>
      </c>
      <c r="B2629" s="2">
        <v>45816</v>
      </c>
      <c r="C2629" t="s">
        <v>1632</v>
      </c>
      <c r="D2629" t="s">
        <v>2636</v>
      </c>
      <c r="E2629">
        <v>6</v>
      </c>
      <c r="F2629" t="s">
        <v>72</v>
      </c>
      <c r="G2629" t="s">
        <v>79</v>
      </c>
      <c r="H2629" t="s">
        <v>159</v>
      </c>
      <c r="I2629" t="s">
        <v>74</v>
      </c>
      <c r="J2629" t="s">
        <v>81</v>
      </c>
      <c r="K2629" t="s">
        <v>54</v>
      </c>
      <c r="L2629" t="s">
        <v>55</v>
      </c>
      <c r="M2629" t="s">
        <v>56</v>
      </c>
      <c r="N2629" t="s">
        <v>76</v>
      </c>
      <c r="O2629" t="s">
        <v>70</v>
      </c>
      <c r="P2629">
        <v>43</v>
      </c>
      <c r="Q2629">
        <v>46</v>
      </c>
      <c r="R2629">
        <v>46</v>
      </c>
      <c r="S2629">
        <v>1</v>
      </c>
      <c r="T2629">
        <f t="shared" si="369"/>
        <v>45</v>
      </c>
      <c r="U2629">
        <v>41</v>
      </c>
      <c r="V2629">
        <f t="shared" si="370"/>
        <v>4</v>
      </c>
      <c r="W2629" s="3">
        <f t="shared" si="371"/>
        <v>2.1739130434782608E-2</v>
      </c>
      <c r="X2629">
        <v>30</v>
      </c>
      <c r="Y2629" s="4">
        <v>3.7</v>
      </c>
      <c r="Z2629" s="4">
        <v>0.9</v>
      </c>
      <c r="AA2629" s="5">
        <v>84091.83</v>
      </c>
      <c r="AB2629" s="5">
        <f t="shared" si="372"/>
        <v>3447765.03</v>
      </c>
      <c r="AC2629" s="5">
        <v>52903.86</v>
      </c>
      <c r="AD2629" s="5">
        <f t="shared" si="373"/>
        <v>2433577.56</v>
      </c>
      <c r="AE2629" s="5">
        <v>142091.59</v>
      </c>
      <c r="AF2629" s="5">
        <v>40176.75</v>
      </c>
      <c r="AG2629" s="5">
        <v>10521.61</v>
      </c>
      <c r="AH2629" s="5">
        <v>1305</v>
      </c>
      <c r="AI2629" s="5">
        <v>7447.62</v>
      </c>
      <c r="AJ2629">
        <v>0</v>
      </c>
      <c r="AK2629" s="5">
        <v>0</v>
      </c>
      <c r="AL2629" s="5">
        <v>6842.54</v>
      </c>
      <c r="AM2629" s="5">
        <v>25198.71</v>
      </c>
      <c r="AN2629">
        <v>4</v>
      </c>
      <c r="AO2629">
        <v>4</v>
      </c>
      <c r="AP2629" t="str">
        <f t="shared" si="374"/>
        <v>Yes</v>
      </c>
      <c r="AQ2629">
        <v>1</v>
      </c>
      <c r="AR2629" s="5">
        <f t="shared" si="375"/>
        <v>2667161.38</v>
      </c>
      <c r="AS2629" s="5">
        <f t="shared" si="376"/>
        <v>780603.65</v>
      </c>
      <c r="AT2629" t="s">
        <v>59</v>
      </c>
      <c r="AU2629" t="s">
        <v>6164</v>
      </c>
      <c r="AV2629" t="s">
        <v>6165</v>
      </c>
      <c r="AW2629" t="s">
        <v>6166</v>
      </c>
      <c r="AX2629" t="s">
        <v>6184</v>
      </c>
      <c r="AY2629">
        <v>43</v>
      </c>
      <c r="AZ2629">
        <v>0</v>
      </c>
      <c r="BA2629">
        <v>30</v>
      </c>
      <c r="BB2629" t="s">
        <v>6180</v>
      </c>
      <c r="BC2629">
        <v>0</v>
      </c>
      <c r="BD2629">
        <v>0</v>
      </c>
      <c r="BE2629" t="s">
        <v>6169</v>
      </c>
      <c r="BF2629" t="s">
        <v>6170</v>
      </c>
      <c r="BG2629">
        <v>1</v>
      </c>
      <c r="BH2629" t="s">
        <v>6186</v>
      </c>
      <c r="BI2629">
        <v>37</v>
      </c>
      <c r="BJ2629" t="s">
        <v>6172</v>
      </c>
      <c r="BK2629">
        <v>0</v>
      </c>
      <c r="BL2629">
        <v>53</v>
      </c>
      <c r="BM2629" s="3">
        <f t="shared" si="377"/>
        <v>0.86792452830188682</v>
      </c>
    </row>
    <row r="2630" spans="1:65">
      <c r="A2630" t="s">
        <v>2764</v>
      </c>
      <c r="B2630" s="2">
        <v>45816</v>
      </c>
      <c r="C2630" t="s">
        <v>1632</v>
      </c>
      <c r="D2630" t="s">
        <v>2636</v>
      </c>
      <c r="E2630">
        <v>6</v>
      </c>
      <c r="F2630" t="s">
        <v>78</v>
      </c>
      <c r="G2630" t="s">
        <v>62</v>
      </c>
      <c r="H2630" t="s">
        <v>91</v>
      </c>
      <c r="I2630" t="s">
        <v>74</v>
      </c>
      <c r="J2630" t="s">
        <v>65</v>
      </c>
      <c r="K2630" t="s">
        <v>66</v>
      </c>
      <c r="L2630" t="s">
        <v>67</v>
      </c>
      <c r="M2630" t="s">
        <v>68</v>
      </c>
      <c r="N2630" t="s">
        <v>76</v>
      </c>
      <c r="O2630" t="s">
        <v>120</v>
      </c>
      <c r="P2630">
        <v>53</v>
      </c>
      <c r="Q2630">
        <v>53</v>
      </c>
      <c r="R2630">
        <v>51</v>
      </c>
      <c r="S2630">
        <v>4</v>
      </c>
      <c r="T2630">
        <f t="shared" si="369"/>
        <v>47</v>
      </c>
      <c r="U2630">
        <v>47</v>
      </c>
      <c r="V2630">
        <f t="shared" si="370"/>
        <v>0</v>
      </c>
      <c r="W2630" s="3">
        <f t="shared" si="371"/>
        <v>7.8431372549019607E-2</v>
      </c>
      <c r="X2630">
        <v>26</v>
      </c>
      <c r="Y2630" s="4">
        <v>2</v>
      </c>
      <c r="Z2630" s="4">
        <v>0.9</v>
      </c>
      <c r="AA2630" s="5">
        <v>49144.41</v>
      </c>
      <c r="AB2630" s="5">
        <f t="shared" si="372"/>
        <v>2309787.27</v>
      </c>
      <c r="AC2630" s="5">
        <v>32551.43</v>
      </c>
      <c r="AD2630" s="5">
        <f t="shared" si="373"/>
        <v>1660122.93</v>
      </c>
      <c r="AE2630" s="5">
        <v>113725.71</v>
      </c>
      <c r="AF2630" s="5">
        <v>33420.699999999997</v>
      </c>
      <c r="AG2630" s="5">
        <v>34811.370000000003</v>
      </c>
      <c r="AH2630" s="5">
        <v>1305</v>
      </c>
      <c r="AI2630" s="5">
        <v>64052.06</v>
      </c>
      <c r="AJ2630">
        <v>1</v>
      </c>
      <c r="AK2630" s="5">
        <v>13761.01</v>
      </c>
      <c r="AL2630" s="5">
        <v>0</v>
      </c>
      <c r="AM2630" s="5">
        <v>32349.65</v>
      </c>
      <c r="AN2630">
        <v>4</v>
      </c>
      <c r="AO2630">
        <v>2</v>
      </c>
      <c r="AP2630" t="str">
        <f t="shared" si="374"/>
        <v>Yes</v>
      </c>
      <c r="AQ2630">
        <v>1</v>
      </c>
      <c r="AR2630" s="5">
        <f t="shared" si="375"/>
        <v>1953548.43</v>
      </c>
      <c r="AS2630" s="5">
        <f t="shared" si="376"/>
        <v>356238.84</v>
      </c>
      <c r="AT2630" t="s">
        <v>1641</v>
      </c>
      <c r="AU2630" t="s">
        <v>6199</v>
      </c>
      <c r="AV2630" t="s">
        <v>6200</v>
      </c>
      <c r="AW2630" t="s">
        <v>6175</v>
      </c>
      <c r="AX2630" t="s">
        <v>6167</v>
      </c>
      <c r="AY2630">
        <v>54</v>
      </c>
      <c r="AZ2630">
        <v>0</v>
      </c>
      <c r="BA2630">
        <v>0</v>
      </c>
      <c r="BB2630" t="s">
        <v>6168</v>
      </c>
      <c r="BC2630">
        <v>0</v>
      </c>
      <c r="BD2630">
        <v>0</v>
      </c>
      <c r="BE2630" t="s">
        <v>6169</v>
      </c>
      <c r="BF2630" t="s">
        <v>6210</v>
      </c>
      <c r="BG2630">
        <v>0</v>
      </c>
      <c r="BH2630" t="s">
        <v>6171</v>
      </c>
      <c r="BI2630">
        <v>25</v>
      </c>
      <c r="BJ2630" t="s">
        <v>6172</v>
      </c>
      <c r="BK2630">
        <v>0</v>
      </c>
      <c r="BL2630">
        <v>61</v>
      </c>
      <c r="BM2630" s="3">
        <f t="shared" si="377"/>
        <v>0.83606557377049184</v>
      </c>
    </row>
    <row r="2631" spans="1:65">
      <c r="A2631" t="s">
        <v>2765</v>
      </c>
      <c r="B2631" s="2">
        <v>45816</v>
      </c>
      <c r="C2631" t="s">
        <v>1632</v>
      </c>
      <c r="D2631" t="s">
        <v>2636</v>
      </c>
      <c r="E2631">
        <v>6</v>
      </c>
      <c r="F2631" t="s">
        <v>61</v>
      </c>
      <c r="G2631" t="s">
        <v>62</v>
      </c>
      <c r="H2631" t="s">
        <v>104</v>
      </c>
      <c r="I2631" t="s">
        <v>64</v>
      </c>
      <c r="J2631" t="s">
        <v>53</v>
      </c>
      <c r="K2631" t="s">
        <v>75</v>
      </c>
      <c r="L2631" t="s">
        <v>92</v>
      </c>
      <c r="M2631" t="s">
        <v>56</v>
      </c>
      <c r="N2631" t="s">
        <v>69</v>
      </c>
      <c r="O2631" t="s">
        <v>70</v>
      </c>
      <c r="P2631">
        <v>62</v>
      </c>
      <c r="Q2631">
        <v>64</v>
      </c>
      <c r="R2631">
        <v>64</v>
      </c>
      <c r="S2631">
        <v>1</v>
      </c>
      <c r="T2631">
        <f t="shared" si="369"/>
        <v>63</v>
      </c>
      <c r="U2631">
        <v>61</v>
      </c>
      <c r="V2631">
        <f t="shared" si="370"/>
        <v>2</v>
      </c>
      <c r="W2631" s="3">
        <f t="shared" si="371"/>
        <v>1.5625E-2</v>
      </c>
      <c r="X2631">
        <v>12</v>
      </c>
      <c r="Y2631" s="4">
        <v>6.3</v>
      </c>
      <c r="Z2631" s="4">
        <v>1.4</v>
      </c>
      <c r="AA2631" s="5">
        <v>36402.160000000003</v>
      </c>
      <c r="AB2631" s="5">
        <f t="shared" si="372"/>
        <v>2220531.7599999998</v>
      </c>
      <c r="AC2631" s="5">
        <v>23934.19</v>
      </c>
      <c r="AD2631" s="5">
        <f t="shared" si="373"/>
        <v>1531788.16</v>
      </c>
      <c r="AE2631" s="5">
        <v>106888.31</v>
      </c>
      <c r="AF2631" s="5">
        <v>26302.16</v>
      </c>
      <c r="AG2631" s="5">
        <v>7831.46</v>
      </c>
      <c r="AH2631" s="5">
        <v>2030</v>
      </c>
      <c r="AI2631" s="5">
        <v>3531.03</v>
      </c>
      <c r="AJ2631">
        <v>0</v>
      </c>
      <c r="AK2631" s="5">
        <v>0</v>
      </c>
      <c r="AL2631" s="5">
        <v>1472.44</v>
      </c>
      <c r="AM2631" s="5">
        <v>40575.96</v>
      </c>
      <c r="AN2631">
        <v>4</v>
      </c>
      <c r="AO2631">
        <v>4</v>
      </c>
      <c r="AP2631" t="str">
        <f t="shared" si="374"/>
        <v>Yes</v>
      </c>
      <c r="AQ2631">
        <v>1</v>
      </c>
      <c r="AR2631" s="5">
        <f t="shared" si="375"/>
        <v>1720419.52</v>
      </c>
      <c r="AS2631" s="5">
        <f t="shared" si="376"/>
        <v>500112.24</v>
      </c>
      <c r="AT2631" t="s">
        <v>59</v>
      </c>
      <c r="AU2631" t="s">
        <v>6164</v>
      </c>
      <c r="AV2631" t="s">
        <v>6165</v>
      </c>
      <c r="AW2631" t="s">
        <v>6166</v>
      </c>
      <c r="AX2631" t="s">
        <v>6184</v>
      </c>
      <c r="AY2631">
        <v>65</v>
      </c>
      <c r="AZ2631">
        <v>0</v>
      </c>
      <c r="BA2631">
        <v>18</v>
      </c>
      <c r="BB2631" t="s">
        <v>6180</v>
      </c>
      <c r="BC2631">
        <v>0</v>
      </c>
      <c r="BD2631">
        <v>0</v>
      </c>
      <c r="BE2631" t="s">
        <v>6169</v>
      </c>
      <c r="BF2631" t="s">
        <v>6170</v>
      </c>
      <c r="BG2631">
        <v>0</v>
      </c>
      <c r="BH2631" t="s">
        <v>6171</v>
      </c>
      <c r="BI2631">
        <v>19</v>
      </c>
      <c r="BJ2631" t="s">
        <v>6172</v>
      </c>
      <c r="BK2631">
        <v>0</v>
      </c>
      <c r="BL2631">
        <v>71</v>
      </c>
      <c r="BM2631" s="3">
        <f t="shared" si="377"/>
        <v>0.90140845070422537</v>
      </c>
    </row>
    <row r="2632" spans="1:65">
      <c r="A2632" t="s">
        <v>2766</v>
      </c>
      <c r="B2632" s="2">
        <v>45816</v>
      </c>
      <c r="C2632" t="s">
        <v>1632</v>
      </c>
      <c r="D2632" t="s">
        <v>2636</v>
      </c>
      <c r="E2632">
        <v>6</v>
      </c>
      <c r="F2632" t="s">
        <v>61</v>
      </c>
      <c r="G2632" t="s">
        <v>62</v>
      </c>
      <c r="H2632" t="s">
        <v>63</v>
      </c>
      <c r="I2632" t="s">
        <v>64</v>
      </c>
      <c r="J2632" t="s">
        <v>53</v>
      </c>
      <c r="K2632" t="s">
        <v>75</v>
      </c>
      <c r="L2632" t="s">
        <v>55</v>
      </c>
      <c r="M2632" t="s">
        <v>56</v>
      </c>
      <c r="N2632" t="s">
        <v>57</v>
      </c>
      <c r="O2632" t="s">
        <v>70</v>
      </c>
      <c r="P2632">
        <v>66</v>
      </c>
      <c r="Q2632">
        <v>69</v>
      </c>
      <c r="R2632">
        <v>69</v>
      </c>
      <c r="S2632">
        <v>1</v>
      </c>
      <c r="T2632">
        <f t="shared" si="369"/>
        <v>68</v>
      </c>
      <c r="U2632">
        <v>65</v>
      </c>
      <c r="V2632">
        <f t="shared" si="370"/>
        <v>3</v>
      </c>
      <c r="W2632" s="3">
        <f t="shared" si="371"/>
        <v>1.4492753623188406E-2</v>
      </c>
      <c r="X2632">
        <v>38</v>
      </c>
      <c r="Y2632" s="4">
        <v>4.7</v>
      </c>
      <c r="Z2632" s="4">
        <v>1.7</v>
      </c>
      <c r="AA2632" s="5">
        <v>36249.919999999998</v>
      </c>
      <c r="AB2632" s="5">
        <f t="shared" si="372"/>
        <v>2356244.7999999998</v>
      </c>
      <c r="AC2632" s="5">
        <v>23526.31</v>
      </c>
      <c r="AD2632" s="5">
        <f t="shared" si="373"/>
        <v>1623315.39</v>
      </c>
      <c r="AE2632" s="5">
        <v>114315.37</v>
      </c>
      <c r="AF2632" s="5">
        <v>31038.79</v>
      </c>
      <c r="AG2632" s="5">
        <v>10960.78</v>
      </c>
      <c r="AH2632" s="5">
        <v>2465</v>
      </c>
      <c r="AI2632" s="5">
        <v>3561.29</v>
      </c>
      <c r="AJ2632">
        <v>0</v>
      </c>
      <c r="AK2632" s="5">
        <v>0</v>
      </c>
      <c r="AL2632" s="5">
        <v>2238.1999999999998</v>
      </c>
      <c r="AM2632" s="5">
        <v>40303.199999999997</v>
      </c>
      <c r="AN2632">
        <v>4</v>
      </c>
      <c r="AO2632">
        <v>4</v>
      </c>
      <c r="AP2632" t="str">
        <f t="shared" si="374"/>
        <v>Yes</v>
      </c>
      <c r="AQ2632">
        <v>0</v>
      </c>
      <c r="AR2632" s="5">
        <f t="shared" si="375"/>
        <v>1828198.02</v>
      </c>
      <c r="AS2632" s="5">
        <f t="shared" si="376"/>
        <v>528046.78</v>
      </c>
      <c r="AT2632" t="s">
        <v>59</v>
      </c>
      <c r="AU2632" t="s">
        <v>6164</v>
      </c>
      <c r="AV2632" t="s">
        <v>6165</v>
      </c>
      <c r="AW2632" t="s">
        <v>6166</v>
      </c>
      <c r="AX2632" t="s">
        <v>6184</v>
      </c>
      <c r="AY2632">
        <v>72</v>
      </c>
      <c r="AZ2632">
        <v>4</v>
      </c>
      <c r="BA2632">
        <v>23</v>
      </c>
      <c r="BB2632" t="s">
        <v>6185</v>
      </c>
      <c r="BC2632">
        <v>0</v>
      </c>
      <c r="BD2632">
        <v>0</v>
      </c>
      <c r="BE2632" t="s">
        <v>6169</v>
      </c>
      <c r="BF2632" t="s">
        <v>6170</v>
      </c>
      <c r="BG2632">
        <v>0</v>
      </c>
      <c r="BH2632" t="s">
        <v>6171</v>
      </c>
      <c r="BI2632">
        <v>27</v>
      </c>
      <c r="BJ2632" t="s">
        <v>6172</v>
      </c>
      <c r="BK2632">
        <v>0</v>
      </c>
      <c r="BL2632">
        <v>74</v>
      </c>
      <c r="BM2632" s="3">
        <f t="shared" si="377"/>
        <v>0.93243243243243246</v>
      </c>
    </row>
    <row r="2633" spans="1:65">
      <c r="A2633" t="s">
        <v>2767</v>
      </c>
      <c r="B2633" s="2">
        <v>45816</v>
      </c>
      <c r="C2633" t="s">
        <v>1632</v>
      </c>
      <c r="D2633" t="s">
        <v>2636</v>
      </c>
      <c r="E2633">
        <v>6</v>
      </c>
      <c r="F2633" t="s">
        <v>72</v>
      </c>
      <c r="G2633" t="s">
        <v>79</v>
      </c>
      <c r="H2633" t="s">
        <v>102</v>
      </c>
      <c r="I2633" t="s">
        <v>52</v>
      </c>
      <c r="J2633" t="s">
        <v>65</v>
      </c>
      <c r="K2633" t="s">
        <v>66</v>
      </c>
      <c r="L2633" t="s">
        <v>87</v>
      </c>
      <c r="M2633" t="s">
        <v>68</v>
      </c>
      <c r="N2633" t="s">
        <v>76</v>
      </c>
      <c r="O2633" t="s">
        <v>70</v>
      </c>
      <c r="P2633">
        <v>55</v>
      </c>
      <c r="Q2633">
        <v>56</v>
      </c>
      <c r="R2633">
        <v>56</v>
      </c>
      <c r="S2633">
        <v>2</v>
      </c>
      <c r="T2633">
        <f t="shared" si="369"/>
        <v>54</v>
      </c>
      <c r="U2633">
        <v>54</v>
      </c>
      <c r="V2633">
        <f t="shared" si="370"/>
        <v>0</v>
      </c>
      <c r="W2633" s="3">
        <f t="shared" si="371"/>
        <v>3.5714285714285712E-2</v>
      </c>
      <c r="X2633">
        <v>31</v>
      </c>
      <c r="Y2633" s="4">
        <v>6.5</v>
      </c>
      <c r="Z2633" s="4">
        <v>2</v>
      </c>
      <c r="AA2633" s="5">
        <v>49159.89</v>
      </c>
      <c r="AB2633" s="5">
        <f t="shared" si="372"/>
        <v>2654634.06</v>
      </c>
      <c r="AC2633" s="5">
        <v>34166.480000000003</v>
      </c>
      <c r="AD2633" s="5">
        <f t="shared" si="373"/>
        <v>1913322.88</v>
      </c>
      <c r="AE2633" s="5">
        <v>130313.49</v>
      </c>
      <c r="AF2633" s="5">
        <v>35101.620000000003</v>
      </c>
      <c r="AG2633" s="5">
        <v>10533.54</v>
      </c>
      <c r="AH2633" s="5">
        <v>2900</v>
      </c>
      <c r="AI2633" s="5">
        <v>10101.959999999999</v>
      </c>
      <c r="AJ2633">
        <v>1</v>
      </c>
      <c r="AK2633" s="5">
        <v>13615.39</v>
      </c>
      <c r="AL2633" s="5">
        <v>0</v>
      </c>
      <c r="AM2633" s="5">
        <v>34122.370000000003</v>
      </c>
      <c r="AN2633">
        <v>4</v>
      </c>
      <c r="AO2633">
        <v>2</v>
      </c>
      <c r="AP2633" t="str">
        <f t="shared" si="374"/>
        <v>Yes</v>
      </c>
      <c r="AQ2633">
        <v>2</v>
      </c>
      <c r="AR2633" s="5">
        <f t="shared" si="375"/>
        <v>2150011.25</v>
      </c>
      <c r="AS2633" s="5">
        <f t="shared" si="376"/>
        <v>504622.81</v>
      </c>
      <c r="AT2633" t="s">
        <v>59</v>
      </c>
      <c r="AU2633" t="s">
        <v>6181</v>
      </c>
      <c r="AV2633" t="s">
        <v>6182</v>
      </c>
      <c r="AW2633" t="s">
        <v>6183</v>
      </c>
      <c r="AX2633" t="s">
        <v>6184</v>
      </c>
      <c r="AY2633">
        <v>56</v>
      </c>
      <c r="AZ2633">
        <v>0</v>
      </c>
      <c r="BA2633">
        <v>0</v>
      </c>
      <c r="BB2633" t="s">
        <v>6168</v>
      </c>
      <c r="BC2633">
        <v>0</v>
      </c>
      <c r="BD2633">
        <v>0</v>
      </c>
      <c r="BE2633" t="s">
        <v>6169</v>
      </c>
      <c r="BF2633" t="s">
        <v>6170</v>
      </c>
      <c r="BG2633">
        <v>1</v>
      </c>
      <c r="BH2633" t="s">
        <v>6186</v>
      </c>
      <c r="BI2633">
        <v>36</v>
      </c>
      <c r="BJ2633" t="s">
        <v>6172</v>
      </c>
      <c r="BK2633">
        <v>0</v>
      </c>
      <c r="BL2633">
        <v>64</v>
      </c>
      <c r="BM2633" s="3">
        <f t="shared" si="377"/>
        <v>0.875</v>
      </c>
    </row>
    <row r="2634" spans="1:65">
      <c r="A2634" t="s">
        <v>2768</v>
      </c>
      <c r="B2634" s="2">
        <v>45816</v>
      </c>
      <c r="C2634" t="s">
        <v>1632</v>
      </c>
      <c r="D2634" t="s">
        <v>2636</v>
      </c>
      <c r="E2634">
        <v>6</v>
      </c>
      <c r="F2634" t="s">
        <v>72</v>
      </c>
      <c r="G2634" t="s">
        <v>62</v>
      </c>
      <c r="H2634" t="s">
        <v>220</v>
      </c>
      <c r="I2634" t="s">
        <v>52</v>
      </c>
      <c r="J2634" t="s">
        <v>65</v>
      </c>
      <c r="K2634" t="s">
        <v>75</v>
      </c>
      <c r="L2634" t="s">
        <v>87</v>
      </c>
      <c r="M2634" t="s">
        <v>68</v>
      </c>
      <c r="N2634" t="s">
        <v>109</v>
      </c>
      <c r="O2634" t="s">
        <v>70</v>
      </c>
      <c r="P2634">
        <v>56</v>
      </c>
      <c r="Q2634">
        <v>57</v>
      </c>
      <c r="R2634">
        <v>56</v>
      </c>
      <c r="S2634">
        <v>1</v>
      </c>
      <c r="T2634">
        <f t="shared" si="369"/>
        <v>55</v>
      </c>
      <c r="U2634">
        <v>55</v>
      </c>
      <c r="V2634">
        <f t="shared" si="370"/>
        <v>0</v>
      </c>
      <c r="W2634" s="3">
        <f t="shared" si="371"/>
        <v>1.7857142857142856E-2</v>
      </c>
      <c r="X2634">
        <v>30</v>
      </c>
      <c r="Y2634" s="4">
        <v>2.1</v>
      </c>
      <c r="Z2634" s="4">
        <v>1.1000000000000001</v>
      </c>
      <c r="AA2634" s="5">
        <v>52370.45</v>
      </c>
      <c r="AB2634" s="5">
        <f t="shared" si="372"/>
        <v>2880374.75</v>
      </c>
      <c r="AC2634" s="5">
        <v>34139.660000000003</v>
      </c>
      <c r="AD2634" s="5">
        <f t="shared" si="373"/>
        <v>1911820.96</v>
      </c>
      <c r="AE2634" s="5">
        <v>130198.03</v>
      </c>
      <c r="AF2634" s="5">
        <v>35905.360000000001</v>
      </c>
      <c r="AG2634" s="5">
        <v>10405.31</v>
      </c>
      <c r="AH2634" s="5">
        <v>1595</v>
      </c>
      <c r="AI2634" s="5">
        <v>5050.9799999999996</v>
      </c>
      <c r="AJ2634">
        <v>1</v>
      </c>
      <c r="AK2634" s="5">
        <v>13610.37</v>
      </c>
      <c r="AL2634" s="5">
        <v>0</v>
      </c>
      <c r="AM2634" s="5">
        <v>84427.35</v>
      </c>
      <c r="AN2634">
        <v>8</v>
      </c>
      <c r="AO2634">
        <v>10</v>
      </c>
      <c r="AP2634" t="str">
        <f t="shared" si="374"/>
        <v>No</v>
      </c>
      <c r="AQ2634">
        <v>2</v>
      </c>
      <c r="AR2634" s="5">
        <f t="shared" si="375"/>
        <v>2193013.36</v>
      </c>
      <c r="AS2634" s="5">
        <f t="shared" si="376"/>
        <v>687361.39</v>
      </c>
      <c r="AT2634" t="s">
        <v>59</v>
      </c>
      <c r="AU2634" t="s">
        <v>6189</v>
      </c>
      <c r="AV2634" t="s">
        <v>6190</v>
      </c>
      <c r="AW2634" t="s">
        <v>6183</v>
      </c>
      <c r="AX2634" t="s">
        <v>6167</v>
      </c>
      <c r="AY2634">
        <v>56</v>
      </c>
      <c r="AZ2634">
        <v>0</v>
      </c>
      <c r="BA2634">
        <v>0</v>
      </c>
      <c r="BB2634" t="s">
        <v>6168</v>
      </c>
      <c r="BC2634">
        <v>2</v>
      </c>
      <c r="BD2634">
        <v>0</v>
      </c>
      <c r="BE2634" t="s">
        <v>6178</v>
      </c>
      <c r="BF2634" t="s">
        <v>6170</v>
      </c>
      <c r="BG2634">
        <v>1</v>
      </c>
      <c r="BH2634" t="s">
        <v>6179</v>
      </c>
      <c r="BI2634">
        <v>41</v>
      </c>
      <c r="BJ2634" t="s">
        <v>6172</v>
      </c>
      <c r="BK2634">
        <v>0</v>
      </c>
      <c r="BL2634">
        <v>63</v>
      </c>
      <c r="BM2634" s="3">
        <f t="shared" si="377"/>
        <v>0.88888888888888884</v>
      </c>
    </row>
    <row r="2635" spans="1:65">
      <c r="A2635" t="s">
        <v>2769</v>
      </c>
      <c r="B2635" s="2">
        <v>45816</v>
      </c>
      <c r="C2635" t="s">
        <v>1632</v>
      </c>
      <c r="D2635" t="s">
        <v>2636</v>
      </c>
      <c r="E2635">
        <v>6</v>
      </c>
      <c r="F2635" t="s">
        <v>61</v>
      </c>
      <c r="G2635" t="s">
        <v>79</v>
      </c>
      <c r="H2635" t="s">
        <v>98</v>
      </c>
      <c r="I2635" t="s">
        <v>52</v>
      </c>
      <c r="J2635" t="s">
        <v>65</v>
      </c>
      <c r="K2635" t="s">
        <v>66</v>
      </c>
      <c r="L2635" t="s">
        <v>87</v>
      </c>
      <c r="M2635" t="s">
        <v>56</v>
      </c>
      <c r="N2635" t="s">
        <v>57</v>
      </c>
      <c r="O2635" t="s">
        <v>70</v>
      </c>
      <c r="P2635">
        <v>51</v>
      </c>
      <c r="Q2635">
        <v>51</v>
      </c>
      <c r="R2635">
        <v>51</v>
      </c>
      <c r="S2635">
        <v>1</v>
      </c>
      <c r="T2635">
        <f t="shared" si="369"/>
        <v>50</v>
      </c>
      <c r="U2635">
        <v>50</v>
      </c>
      <c r="V2635">
        <f t="shared" si="370"/>
        <v>0</v>
      </c>
      <c r="W2635" s="3">
        <f t="shared" si="371"/>
        <v>1.9607843137254902E-2</v>
      </c>
      <c r="X2635">
        <v>23</v>
      </c>
      <c r="Y2635" s="4">
        <v>7.1</v>
      </c>
      <c r="Z2635" s="4">
        <v>1.4</v>
      </c>
      <c r="AA2635" s="5">
        <v>48522.04</v>
      </c>
      <c r="AB2635" s="5">
        <f t="shared" si="372"/>
        <v>2426102</v>
      </c>
      <c r="AC2635" s="5">
        <v>35890.67</v>
      </c>
      <c r="AD2635" s="5">
        <f t="shared" si="373"/>
        <v>1830424.17</v>
      </c>
      <c r="AE2635" s="5">
        <v>118204.24</v>
      </c>
      <c r="AF2635" s="5">
        <v>31792.799999999999</v>
      </c>
      <c r="AG2635" s="5">
        <v>9395.4599999999991</v>
      </c>
      <c r="AH2635" s="5">
        <v>2030</v>
      </c>
      <c r="AI2635" s="5">
        <v>5100</v>
      </c>
      <c r="AJ2635">
        <v>0</v>
      </c>
      <c r="AK2635" s="5">
        <v>0</v>
      </c>
      <c r="AL2635" s="5">
        <v>0</v>
      </c>
      <c r="AM2635" s="5">
        <v>33057.71</v>
      </c>
      <c r="AN2635">
        <v>4</v>
      </c>
      <c r="AO2635">
        <v>4</v>
      </c>
      <c r="AP2635" t="str">
        <f t="shared" si="374"/>
        <v>Yes</v>
      </c>
      <c r="AQ2635">
        <v>0</v>
      </c>
      <c r="AR2635" s="5">
        <f t="shared" si="375"/>
        <v>2030004.38</v>
      </c>
      <c r="AS2635" s="5">
        <f t="shared" si="376"/>
        <v>396097.62</v>
      </c>
      <c r="AT2635" t="s">
        <v>59</v>
      </c>
      <c r="AU2635" t="s">
        <v>6164</v>
      </c>
      <c r="AV2635" t="s">
        <v>6165</v>
      </c>
      <c r="AW2635" t="s">
        <v>6166</v>
      </c>
      <c r="AX2635" t="s">
        <v>6184</v>
      </c>
      <c r="AY2635">
        <v>51</v>
      </c>
      <c r="AZ2635">
        <v>0</v>
      </c>
      <c r="BA2635">
        <v>0</v>
      </c>
      <c r="BB2635" t="s">
        <v>6168</v>
      </c>
      <c r="BC2635">
        <v>0</v>
      </c>
      <c r="BD2635">
        <v>0</v>
      </c>
      <c r="BE2635" t="s">
        <v>6169</v>
      </c>
      <c r="BF2635" t="s">
        <v>6170</v>
      </c>
      <c r="BG2635">
        <v>0</v>
      </c>
      <c r="BH2635" t="s">
        <v>6171</v>
      </c>
      <c r="BI2635">
        <v>20</v>
      </c>
      <c r="BJ2635" t="s">
        <v>6172</v>
      </c>
      <c r="BK2635">
        <v>0</v>
      </c>
      <c r="BL2635">
        <v>64</v>
      </c>
      <c r="BM2635" s="3">
        <f t="shared" si="377"/>
        <v>0.796875</v>
      </c>
    </row>
    <row r="2636" spans="1:65">
      <c r="A2636" t="s">
        <v>2770</v>
      </c>
      <c r="B2636" s="2">
        <v>45816</v>
      </c>
      <c r="C2636" t="s">
        <v>1632</v>
      </c>
      <c r="D2636" t="s">
        <v>2636</v>
      </c>
      <c r="E2636">
        <v>6</v>
      </c>
      <c r="F2636" t="s">
        <v>61</v>
      </c>
      <c r="G2636" t="s">
        <v>62</v>
      </c>
      <c r="H2636" t="s">
        <v>96</v>
      </c>
      <c r="I2636" t="s">
        <v>64</v>
      </c>
      <c r="J2636" t="s">
        <v>53</v>
      </c>
      <c r="K2636" t="s">
        <v>66</v>
      </c>
      <c r="L2636" t="s">
        <v>55</v>
      </c>
      <c r="M2636" t="s">
        <v>56</v>
      </c>
      <c r="N2636" t="s">
        <v>109</v>
      </c>
      <c r="O2636" t="s">
        <v>58</v>
      </c>
      <c r="P2636">
        <v>93</v>
      </c>
      <c r="Q2636">
        <v>98</v>
      </c>
      <c r="R2636">
        <v>95</v>
      </c>
      <c r="S2636">
        <v>2</v>
      </c>
      <c r="T2636">
        <f t="shared" si="369"/>
        <v>93</v>
      </c>
      <c r="U2636">
        <v>92</v>
      </c>
      <c r="V2636">
        <f t="shared" si="370"/>
        <v>1</v>
      </c>
      <c r="W2636" s="3">
        <f t="shared" si="371"/>
        <v>2.1052631578947368E-2</v>
      </c>
      <c r="X2636">
        <v>14</v>
      </c>
      <c r="Y2636" s="4">
        <v>2.5</v>
      </c>
      <c r="Z2636" s="4">
        <v>0.9</v>
      </c>
      <c r="AA2636" s="5">
        <v>30275.16</v>
      </c>
      <c r="AB2636" s="5">
        <f t="shared" si="372"/>
        <v>2785314.72</v>
      </c>
      <c r="AC2636" s="5">
        <v>23665.82</v>
      </c>
      <c r="AD2636" s="5">
        <f t="shared" si="373"/>
        <v>2248252.9</v>
      </c>
      <c r="AE2636" s="5">
        <v>157851.76999999999</v>
      </c>
      <c r="AF2636" s="5">
        <v>40033.449999999997</v>
      </c>
      <c r="AG2636" s="5">
        <v>8282.2000000000007</v>
      </c>
      <c r="AH2636" s="5">
        <v>1305</v>
      </c>
      <c r="AI2636" s="5">
        <v>7069.77</v>
      </c>
      <c r="AJ2636">
        <v>0</v>
      </c>
      <c r="AK2636" s="5">
        <v>0</v>
      </c>
      <c r="AL2636" s="5">
        <v>32464.15</v>
      </c>
      <c r="AM2636" s="5">
        <v>170063.05</v>
      </c>
      <c r="AN2636">
        <v>8</v>
      </c>
      <c r="AO2636">
        <v>8</v>
      </c>
      <c r="AP2636" t="str">
        <f t="shared" si="374"/>
        <v>Yes</v>
      </c>
      <c r="AQ2636">
        <v>0</v>
      </c>
      <c r="AR2636" s="5">
        <f t="shared" si="375"/>
        <v>2665322.29</v>
      </c>
      <c r="AS2636" s="5">
        <f t="shared" si="376"/>
        <v>119992.43</v>
      </c>
      <c r="AT2636" t="s">
        <v>59</v>
      </c>
      <c r="AU2636" t="s">
        <v>6164</v>
      </c>
      <c r="AV2636" t="s">
        <v>6165</v>
      </c>
      <c r="AW2636" t="s">
        <v>6166</v>
      </c>
      <c r="AX2636" t="s">
        <v>6167</v>
      </c>
      <c r="AY2636">
        <v>96</v>
      </c>
      <c r="AZ2636">
        <v>0</v>
      </c>
      <c r="BA2636">
        <v>15</v>
      </c>
      <c r="BB2636" t="s">
        <v>6198</v>
      </c>
      <c r="BC2636">
        <v>0</v>
      </c>
      <c r="BD2636">
        <v>0</v>
      </c>
      <c r="BE2636" t="s">
        <v>6169</v>
      </c>
      <c r="BF2636" t="s">
        <v>6170</v>
      </c>
      <c r="BG2636">
        <v>0</v>
      </c>
      <c r="BH2636" t="s">
        <v>6171</v>
      </c>
      <c r="BI2636">
        <v>29</v>
      </c>
      <c r="BJ2636" t="s">
        <v>6172</v>
      </c>
      <c r="BK2636">
        <v>0</v>
      </c>
      <c r="BL2636">
        <v>103</v>
      </c>
      <c r="BM2636" s="3">
        <f t="shared" si="377"/>
        <v>0.92233009708737868</v>
      </c>
    </row>
    <row r="2637" spans="1:65">
      <c r="A2637" t="s">
        <v>2771</v>
      </c>
      <c r="B2637" s="2">
        <v>45816</v>
      </c>
      <c r="C2637" t="s">
        <v>1632</v>
      </c>
      <c r="D2637" t="s">
        <v>2636</v>
      </c>
      <c r="E2637">
        <v>6</v>
      </c>
      <c r="F2637" t="s">
        <v>72</v>
      </c>
      <c r="G2637" t="s">
        <v>62</v>
      </c>
      <c r="H2637" t="s">
        <v>155</v>
      </c>
      <c r="I2637" t="s">
        <v>74</v>
      </c>
      <c r="J2637" t="s">
        <v>53</v>
      </c>
      <c r="K2637" t="s">
        <v>66</v>
      </c>
      <c r="L2637" t="s">
        <v>55</v>
      </c>
      <c r="M2637" t="s">
        <v>56</v>
      </c>
      <c r="N2637" t="s">
        <v>69</v>
      </c>
      <c r="O2637" t="s">
        <v>82</v>
      </c>
      <c r="P2637">
        <v>77</v>
      </c>
      <c r="Q2637">
        <v>85</v>
      </c>
      <c r="R2637">
        <v>85</v>
      </c>
      <c r="S2637">
        <v>2</v>
      </c>
      <c r="T2637">
        <f t="shared" si="369"/>
        <v>83</v>
      </c>
      <c r="U2637">
        <v>77</v>
      </c>
      <c r="V2637">
        <f t="shared" si="370"/>
        <v>6</v>
      </c>
      <c r="W2637" s="3">
        <f t="shared" si="371"/>
        <v>2.3529411764705882E-2</v>
      </c>
      <c r="X2637">
        <v>19</v>
      </c>
      <c r="Y2637" s="4">
        <v>0</v>
      </c>
      <c r="Z2637" s="4">
        <v>0.8</v>
      </c>
      <c r="AA2637" s="5">
        <v>30768.14</v>
      </c>
      <c r="AB2637" s="5">
        <f t="shared" si="372"/>
        <v>2369146.7799999998</v>
      </c>
      <c r="AC2637" s="5">
        <v>23475.99</v>
      </c>
      <c r="AD2637" s="5">
        <f t="shared" si="373"/>
        <v>1995459.15</v>
      </c>
      <c r="AE2637" s="5">
        <v>146331.19</v>
      </c>
      <c r="AF2637" s="5">
        <v>36622.79</v>
      </c>
      <c r="AG2637" s="5">
        <v>8255.17</v>
      </c>
      <c r="AH2637" s="5">
        <v>1160</v>
      </c>
      <c r="AI2637" s="5">
        <v>7064.94</v>
      </c>
      <c r="AJ2637">
        <v>0</v>
      </c>
      <c r="AK2637" s="5">
        <v>0</v>
      </c>
      <c r="AL2637" s="5">
        <v>35352.160000000003</v>
      </c>
      <c r="AM2637" s="5">
        <v>82267.199999999997</v>
      </c>
      <c r="AN2637">
        <v>4</v>
      </c>
      <c r="AO2637">
        <v>4</v>
      </c>
      <c r="AP2637" t="str">
        <f t="shared" si="374"/>
        <v>Yes</v>
      </c>
      <c r="AQ2637">
        <v>1</v>
      </c>
      <c r="AR2637" s="5">
        <f t="shared" si="375"/>
        <v>2312512.6</v>
      </c>
      <c r="AS2637" s="5">
        <f t="shared" si="376"/>
        <v>56634.18</v>
      </c>
      <c r="AT2637" t="s">
        <v>59</v>
      </c>
      <c r="AU2637" t="s">
        <v>6164</v>
      </c>
      <c r="AV2637" t="s">
        <v>6165</v>
      </c>
      <c r="AW2637" t="s">
        <v>6166</v>
      </c>
      <c r="AX2637" t="s">
        <v>6184</v>
      </c>
      <c r="AY2637">
        <v>83</v>
      </c>
      <c r="AZ2637">
        <v>4</v>
      </c>
      <c r="BA2637">
        <v>37</v>
      </c>
      <c r="BB2637" t="s">
        <v>6185</v>
      </c>
      <c r="BC2637">
        <v>0</v>
      </c>
      <c r="BD2637">
        <v>0</v>
      </c>
      <c r="BE2637" t="s">
        <v>6169</v>
      </c>
      <c r="BF2637" t="s">
        <v>6170</v>
      </c>
      <c r="BG2637">
        <v>0</v>
      </c>
      <c r="BH2637" t="s">
        <v>6171</v>
      </c>
      <c r="BI2637">
        <v>20</v>
      </c>
      <c r="BJ2637" t="s">
        <v>6172</v>
      </c>
      <c r="BK2637">
        <v>0</v>
      </c>
      <c r="BL2637">
        <v>88</v>
      </c>
      <c r="BM2637" s="3">
        <f t="shared" si="377"/>
        <v>0.96590909090909094</v>
      </c>
    </row>
    <row r="2638" spans="1:65">
      <c r="A2638" t="s">
        <v>2772</v>
      </c>
      <c r="B2638" s="2">
        <v>45816</v>
      </c>
      <c r="C2638" t="s">
        <v>1632</v>
      </c>
      <c r="D2638" t="s">
        <v>2636</v>
      </c>
      <c r="E2638">
        <v>6</v>
      </c>
      <c r="F2638" t="s">
        <v>72</v>
      </c>
      <c r="G2638" t="s">
        <v>62</v>
      </c>
      <c r="H2638" t="s">
        <v>175</v>
      </c>
      <c r="I2638" t="s">
        <v>52</v>
      </c>
      <c r="J2638" t="s">
        <v>65</v>
      </c>
      <c r="K2638" t="s">
        <v>66</v>
      </c>
      <c r="L2638" t="s">
        <v>55</v>
      </c>
      <c r="M2638" t="s">
        <v>68</v>
      </c>
      <c r="N2638" t="s">
        <v>76</v>
      </c>
      <c r="O2638" t="s">
        <v>82</v>
      </c>
      <c r="P2638">
        <v>51</v>
      </c>
      <c r="Q2638">
        <v>56</v>
      </c>
      <c r="R2638">
        <v>56</v>
      </c>
      <c r="S2638">
        <v>2</v>
      </c>
      <c r="T2638">
        <f t="shared" si="369"/>
        <v>54</v>
      </c>
      <c r="U2638">
        <v>51</v>
      </c>
      <c r="V2638">
        <f t="shared" si="370"/>
        <v>3</v>
      </c>
      <c r="W2638" s="3">
        <f t="shared" si="371"/>
        <v>3.5714285714285712E-2</v>
      </c>
      <c r="X2638">
        <v>25</v>
      </c>
      <c r="Y2638" s="4">
        <v>3.5</v>
      </c>
      <c r="Z2638" s="4">
        <v>1.1000000000000001</v>
      </c>
      <c r="AA2638" s="5">
        <v>48400.52</v>
      </c>
      <c r="AB2638" s="5">
        <f t="shared" si="372"/>
        <v>2468426.52</v>
      </c>
      <c r="AC2638" s="5">
        <v>33360.839999999997</v>
      </c>
      <c r="AD2638" s="5">
        <f t="shared" si="373"/>
        <v>1868207.04</v>
      </c>
      <c r="AE2638" s="5">
        <v>130628.67</v>
      </c>
      <c r="AF2638" s="5">
        <v>36214.660000000003</v>
      </c>
      <c r="AG2638" s="5">
        <v>9816.16</v>
      </c>
      <c r="AH2638" s="5">
        <v>1595</v>
      </c>
      <c r="AI2638" s="5">
        <v>10101.959999999999</v>
      </c>
      <c r="AJ2638">
        <v>1</v>
      </c>
      <c r="AK2638" s="5">
        <v>13699.11</v>
      </c>
      <c r="AL2638" s="5">
        <v>3332.23</v>
      </c>
      <c r="AM2638" s="5">
        <v>35009.949999999997</v>
      </c>
      <c r="AN2638">
        <v>4</v>
      </c>
      <c r="AO2638">
        <v>3</v>
      </c>
      <c r="AP2638" t="str">
        <f t="shared" si="374"/>
        <v>Yes</v>
      </c>
      <c r="AQ2638">
        <v>2</v>
      </c>
      <c r="AR2638" s="5">
        <f t="shared" si="375"/>
        <v>2108604.7799999998</v>
      </c>
      <c r="AS2638" s="5">
        <f t="shared" si="376"/>
        <v>359821.74</v>
      </c>
      <c r="AT2638" t="s">
        <v>59</v>
      </c>
      <c r="AU2638" t="s">
        <v>6189</v>
      </c>
      <c r="AV2638" t="s">
        <v>6190</v>
      </c>
      <c r="AW2638" t="s">
        <v>6183</v>
      </c>
      <c r="AX2638" t="s">
        <v>6184</v>
      </c>
      <c r="AY2638">
        <v>51</v>
      </c>
      <c r="AZ2638">
        <v>0</v>
      </c>
      <c r="BA2638">
        <v>25</v>
      </c>
      <c r="BB2638" t="s">
        <v>6180</v>
      </c>
      <c r="BC2638">
        <v>0</v>
      </c>
      <c r="BD2638">
        <v>0</v>
      </c>
      <c r="BE2638" t="s">
        <v>6169</v>
      </c>
      <c r="BF2638" t="s">
        <v>6170</v>
      </c>
      <c r="BG2638">
        <v>0</v>
      </c>
      <c r="BH2638" t="s">
        <v>6171</v>
      </c>
      <c r="BI2638">
        <v>42</v>
      </c>
      <c r="BJ2638" t="s">
        <v>6172</v>
      </c>
      <c r="BK2638">
        <v>0</v>
      </c>
      <c r="BL2638">
        <v>64</v>
      </c>
      <c r="BM2638" s="3">
        <f t="shared" si="377"/>
        <v>0.875</v>
      </c>
    </row>
    <row r="2639" spans="1:65">
      <c r="A2639" t="s">
        <v>2773</v>
      </c>
      <c r="B2639" s="2">
        <v>45816</v>
      </c>
      <c r="C2639" t="s">
        <v>1632</v>
      </c>
      <c r="D2639" t="s">
        <v>2636</v>
      </c>
      <c r="E2639">
        <v>6</v>
      </c>
      <c r="F2639" t="s">
        <v>72</v>
      </c>
      <c r="G2639" t="s">
        <v>79</v>
      </c>
      <c r="H2639" t="s">
        <v>86</v>
      </c>
      <c r="I2639" t="s">
        <v>64</v>
      </c>
      <c r="J2639" t="s">
        <v>53</v>
      </c>
      <c r="K2639" t="s">
        <v>66</v>
      </c>
      <c r="L2639" t="s">
        <v>87</v>
      </c>
      <c r="M2639" t="s">
        <v>68</v>
      </c>
      <c r="N2639" t="s">
        <v>69</v>
      </c>
      <c r="O2639" t="s">
        <v>70</v>
      </c>
      <c r="P2639">
        <v>65</v>
      </c>
      <c r="Q2639">
        <v>73</v>
      </c>
      <c r="R2639">
        <v>73</v>
      </c>
      <c r="S2639">
        <v>2</v>
      </c>
      <c r="T2639">
        <f t="shared" si="369"/>
        <v>71</v>
      </c>
      <c r="U2639">
        <v>65</v>
      </c>
      <c r="V2639">
        <f t="shared" si="370"/>
        <v>6</v>
      </c>
      <c r="W2639" s="3">
        <f t="shared" si="371"/>
        <v>2.7397260273972601E-2</v>
      </c>
      <c r="X2639">
        <v>13</v>
      </c>
      <c r="Y2639" s="4">
        <v>4.0999999999999996</v>
      </c>
      <c r="Z2639" s="4">
        <v>1.9</v>
      </c>
      <c r="AA2639" s="5">
        <v>30784.79</v>
      </c>
      <c r="AB2639" s="5">
        <f t="shared" si="372"/>
        <v>2001011.35</v>
      </c>
      <c r="AC2639" s="5">
        <v>23112.68</v>
      </c>
      <c r="AD2639" s="5">
        <f t="shared" si="373"/>
        <v>1687225.64</v>
      </c>
      <c r="AE2639" s="5">
        <v>120481.91</v>
      </c>
      <c r="AF2639" s="5">
        <v>30572.13</v>
      </c>
      <c r="AG2639" s="5">
        <v>7864.52</v>
      </c>
      <c r="AH2639" s="5">
        <v>2755</v>
      </c>
      <c r="AI2639" s="5">
        <v>7078.79</v>
      </c>
      <c r="AJ2639">
        <v>1</v>
      </c>
      <c r="AK2639" s="5">
        <v>8818.66</v>
      </c>
      <c r="AL2639" s="5">
        <v>35500.620000000003</v>
      </c>
      <c r="AM2639" s="5">
        <v>72104.03</v>
      </c>
      <c r="AN2639">
        <v>4</v>
      </c>
      <c r="AO2639">
        <v>1</v>
      </c>
      <c r="AP2639" t="str">
        <f t="shared" si="374"/>
        <v>Yes</v>
      </c>
      <c r="AQ2639">
        <v>2</v>
      </c>
      <c r="AR2639" s="5">
        <f t="shared" si="375"/>
        <v>1972401.3</v>
      </c>
      <c r="AS2639" s="5">
        <f t="shared" si="376"/>
        <v>28610.05</v>
      </c>
      <c r="AT2639" t="s">
        <v>59</v>
      </c>
      <c r="AU2639" t="s">
        <v>6181</v>
      </c>
      <c r="AV2639" t="s">
        <v>6182</v>
      </c>
      <c r="AW2639" t="s">
        <v>6183</v>
      </c>
      <c r="AX2639" t="s">
        <v>6184</v>
      </c>
      <c r="AY2639">
        <v>68</v>
      </c>
      <c r="AZ2639">
        <v>0</v>
      </c>
      <c r="BA2639">
        <v>31</v>
      </c>
      <c r="BB2639" t="s">
        <v>6180</v>
      </c>
      <c r="BC2639">
        <v>0</v>
      </c>
      <c r="BD2639">
        <v>0</v>
      </c>
      <c r="BE2639" t="s">
        <v>6169</v>
      </c>
      <c r="BF2639" t="s">
        <v>6170</v>
      </c>
      <c r="BG2639">
        <v>0</v>
      </c>
      <c r="BH2639" t="s">
        <v>6171</v>
      </c>
      <c r="BI2639">
        <v>25</v>
      </c>
      <c r="BJ2639" t="s">
        <v>6172</v>
      </c>
      <c r="BK2639">
        <v>0</v>
      </c>
      <c r="BL2639">
        <v>80</v>
      </c>
      <c r="BM2639" s="3">
        <f t="shared" si="377"/>
        <v>0.91249999999999998</v>
      </c>
    </row>
    <row r="2640" spans="1:65">
      <c r="A2640" t="s">
        <v>2774</v>
      </c>
      <c r="B2640" s="2">
        <v>45816</v>
      </c>
      <c r="C2640" t="s">
        <v>1632</v>
      </c>
      <c r="D2640" t="s">
        <v>2636</v>
      </c>
      <c r="E2640">
        <v>6</v>
      </c>
      <c r="F2640" t="s">
        <v>78</v>
      </c>
      <c r="G2640" t="s">
        <v>50</v>
      </c>
      <c r="H2640" t="s">
        <v>181</v>
      </c>
      <c r="I2640" t="s">
        <v>52</v>
      </c>
      <c r="J2640" t="s">
        <v>53</v>
      </c>
      <c r="K2640" t="s">
        <v>66</v>
      </c>
      <c r="L2640" t="s">
        <v>67</v>
      </c>
      <c r="M2640" t="s">
        <v>68</v>
      </c>
      <c r="N2640" t="s">
        <v>76</v>
      </c>
      <c r="O2640" t="s">
        <v>70</v>
      </c>
      <c r="P2640">
        <v>75</v>
      </c>
      <c r="Q2640">
        <v>75</v>
      </c>
      <c r="R2640">
        <v>71</v>
      </c>
      <c r="S2640">
        <v>7</v>
      </c>
      <c r="T2640">
        <f t="shared" si="369"/>
        <v>64</v>
      </c>
      <c r="U2640">
        <v>64</v>
      </c>
      <c r="V2640">
        <f t="shared" si="370"/>
        <v>0</v>
      </c>
      <c r="W2640" s="3">
        <f t="shared" si="371"/>
        <v>9.8591549295774641E-2</v>
      </c>
      <c r="X2640">
        <v>30</v>
      </c>
      <c r="Y2640" s="4">
        <v>3</v>
      </c>
      <c r="Z2640" s="4">
        <v>1</v>
      </c>
      <c r="AA2640" s="5">
        <v>30582.21</v>
      </c>
      <c r="AB2640" s="5">
        <f t="shared" si="372"/>
        <v>1957261.44</v>
      </c>
      <c r="AC2640" s="5">
        <v>21974.87</v>
      </c>
      <c r="AD2640" s="5">
        <f t="shared" si="373"/>
        <v>1560215.77</v>
      </c>
      <c r="AE2640" s="5">
        <v>126418.95</v>
      </c>
      <c r="AF2640" s="5">
        <v>34088.050000000003</v>
      </c>
      <c r="AG2640" s="5">
        <v>34726.400000000001</v>
      </c>
      <c r="AH2640" s="5">
        <v>1450</v>
      </c>
      <c r="AI2640" s="5">
        <v>62232.08</v>
      </c>
      <c r="AJ2640">
        <v>2</v>
      </c>
      <c r="AK2640" s="5">
        <v>17128.57</v>
      </c>
      <c r="AL2640" s="5">
        <v>0</v>
      </c>
      <c r="AM2640" s="5">
        <v>42590.68</v>
      </c>
      <c r="AN2640">
        <v>4</v>
      </c>
      <c r="AO2640">
        <v>3</v>
      </c>
      <c r="AP2640" t="str">
        <f t="shared" si="374"/>
        <v>Yes</v>
      </c>
      <c r="AQ2640">
        <v>2</v>
      </c>
      <c r="AR2640" s="5">
        <f t="shared" si="375"/>
        <v>1878850.5</v>
      </c>
      <c r="AS2640" s="5">
        <f t="shared" si="376"/>
        <v>78410.94</v>
      </c>
      <c r="AT2640" t="s">
        <v>1641</v>
      </c>
      <c r="AU2640" t="s">
        <v>6199</v>
      </c>
      <c r="AV2640" t="s">
        <v>6200</v>
      </c>
      <c r="AW2640" t="s">
        <v>6175</v>
      </c>
      <c r="AX2640" t="s">
        <v>6167</v>
      </c>
      <c r="AY2640">
        <v>75</v>
      </c>
      <c r="AZ2640">
        <v>0</v>
      </c>
      <c r="BA2640">
        <v>0</v>
      </c>
      <c r="BB2640" t="s">
        <v>6168</v>
      </c>
      <c r="BC2640">
        <v>0</v>
      </c>
      <c r="BD2640">
        <v>0</v>
      </c>
      <c r="BE2640" t="s">
        <v>6169</v>
      </c>
      <c r="BF2640" t="s">
        <v>6210</v>
      </c>
      <c r="BG2640">
        <v>0</v>
      </c>
      <c r="BH2640" t="s">
        <v>6171</v>
      </c>
      <c r="BI2640">
        <v>28</v>
      </c>
      <c r="BJ2640" t="s">
        <v>6172</v>
      </c>
      <c r="BK2640">
        <v>0</v>
      </c>
      <c r="BL2640">
        <v>80</v>
      </c>
      <c r="BM2640" s="3">
        <f t="shared" si="377"/>
        <v>0.88749999999999996</v>
      </c>
    </row>
    <row r="2641" spans="1:65">
      <c r="A2641" t="s">
        <v>2775</v>
      </c>
      <c r="B2641" s="2">
        <v>45816</v>
      </c>
      <c r="C2641" t="s">
        <v>1632</v>
      </c>
      <c r="D2641" t="s">
        <v>2636</v>
      </c>
      <c r="E2641">
        <v>6</v>
      </c>
      <c r="F2641" t="s">
        <v>61</v>
      </c>
      <c r="G2641" t="s">
        <v>62</v>
      </c>
      <c r="H2641" t="s">
        <v>63</v>
      </c>
      <c r="I2641" t="s">
        <v>52</v>
      </c>
      <c r="J2641" t="s">
        <v>65</v>
      </c>
      <c r="K2641" t="s">
        <v>75</v>
      </c>
      <c r="L2641" t="s">
        <v>92</v>
      </c>
      <c r="M2641" t="s">
        <v>56</v>
      </c>
      <c r="N2641" t="s">
        <v>57</v>
      </c>
      <c r="O2641" t="s">
        <v>82</v>
      </c>
      <c r="P2641">
        <v>60</v>
      </c>
      <c r="Q2641">
        <v>63</v>
      </c>
      <c r="R2641">
        <v>60</v>
      </c>
      <c r="S2641">
        <v>1</v>
      </c>
      <c r="T2641">
        <f t="shared" si="369"/>
        <v>59</v>
      </c>
      <c r="U2641">
        <v>58</v>
      </c>
      <c r="V2641">
        <f t="shared" si="370"/>
        <v>1</v>
      </c>
      <c r="W2641" s="3">
        <f t="shared" si="371"/>
        <v>1.6666666666666666E-2</v>
      </c>
      <c r="X2641">
        <v>41</v>
      </c>
      <c r="Y2641" s="4">
        <v>2.2999999999999998</v>
      </c>
      <c r="Z2641" s="4">
        <v>1.6</v>
      </c>
      <c r="AA2641" s="5">
        <v>51766.559999999998</v>
      </c>
      <c r="AB2641" s="5">
        <f t="shared" si="372"/>
        <v>3002460.48</v>
      </c>
      <c r="AC2641" s="5">
        <v>35292.97</v>
      </c>
      <c r="AD2641" s="5">
        <f t="shared" si="373"/>
        <v>2117578.2000000002</v>
      </c>
      <c r="AE2641" s="5">
        <v>138527.79999999999</v>
      </c>
      <c r="AF2641" s="5">
        <v>37777.64</v>
      </c>
      <c r="AG2641" s="5">
        <v>10516.06</v>
      </c>
      <c r="AH2641" s="5">
        <v>2320</v>
      </c>
      <c r="AI2641" s="5">
        <v>5111.1099999999997</v>
      </c>
      <c r="AJ2641">
        <v>0</v>
      </c>
      <c r="AK2641" s="5">
        <v>0</v>
      </c>
      <c r="AL2641" s="5">
        <v>1148.49</v>
      </c>
      <c r="AM2641" s="5">
        <v>38801.870000000003</v>
      </c>
      <c r="AN2641">
        <v>4</v>
      </c>
      <c r="AO2641">
        <v>4</v>
      </c>
      <c r="AP2641" t="str">
        <f t="shared" si="374"/>
        <v>Yes</v>
      </c>
      <c r="AQ2641">
        <v>1</v>
      </c>
      <c r="AR2641" s="5">
        <f t="shared" si="375"/>
        <v>2351781.17</v>
      </c>
      <c r="AS2641" s="5">
        <f t="shared" si="376"/>
        <v>650679.31000000006</v>
      </c>
      <c r="AT2641" t="s">
        <v>59</v>
      </c>
      <c r="AU2641" t="s">
        <v>6164</v>
      </c>
      <c r="AV2641" t="s">
        <v>6165</v>
      </c>
      <c r="AW2641" t="s">
        <v>6166</v>
      </c>
      <c r="AX2641" t="s">
        <v>6167</v>
      </c>
      <c r="AY2641">
        <v>66</v>
      </c>
      <c r="AZ2641">
        <v>3</v>
      </c>
      <c r="BA2641">
        <v>16</v>
      </c>
      <c r="BB2641" t="s">
        <v>6185</v>
      </c>
      <c r="BC2641">
        <v>0</v>
      </c>
      <c r="BD2641">
        <v>0</v>
      </c>
      <c r="BE2641" t="s">
        <v>6169</v>
      </c>
      <c r="BF2641" t="s">
        <v>6170</v>
      </c>
      <c r="BG2641">
        <v>1</v>
      </c>
      <c r="BH2641" t="s">
        <v>6186</v>
      </c>
      <c r="BI2641">
        <v>35</v>
      </c>
      <c r="BJ2641" t="s">
        <v>6172</v>
      </c>
      <c r="BK2641">
        <v>0</v>
      </c>
      <c r="BL2641">
        <v>66</v>
      </c>
      <c r="BM2641" s="3">
        <f t="shared" si="377"/>
        <v>0.90909090909090906</v>
      </c>
    </row>
    <row r="2642" spans="1:65">
      <c r="A2642" t="s">
        <v>2776</v>
      </c>
      <c r="B2642" s="2">
        <v>45816</v>
      </c>
      <c r="C2642" t="s">
        <v>1632</v>
      </c>
      <c r="D2642" t="s">
        <v>2636</v>
      </c>
      <c r="E2642">
        <v>6</v>
      </c>
      <c r="F2642" t="s">
        <v>49</v>
      </c>
      <c r="G2642" t="s">
        <v>79</v>
      </c>
      <c r="H2642" t="s">
        <v>106</v>
      </c>
      <c r="I2642" t="s">
        <v>74</v>
      </c>
      <c r="J2642" t="s">
        <v>53</v>
      </c>
      <c r="K2642" t="s">
        <v>75</v>
      </c>
      <c r="L2642" t="s">
        <v>55</v>
      </c>
      <c r="M2642" t="s">
        <v>68</v>
      </c>
      <c r="N2642" t="s">
        <v>69</v>
      </c>
      <c r="O2642" t="s">
        <v>70</v>
      </c>
      <c r="P2642">
        <v>73</v>
      </c>
      <c r="Q2642">
        <v>75</v>
      </c>
      <c r="R2642">
        <v>73</v>
      </c>
      <c r="S2642">
        <v>2</v>
      </c>
      <c r="T2642">
        <f t="shared" si="369"/>
        <v>71</v>
      </c>
      <c r="U2642">
        <v>71</v>
      </c>
      <c r="V2642">
        <f t="shared" si="370"/>
        <v>0</v>
      </c>
      <c r="W2642" s="3">
        <f t="shared" si="371"/>
        <v>2.7397260273972601E-2</v>
      </c>
      <c r="X2642">
        <v>33</v>
      </c>
      <c r="Y2642" s="4">
        <v>6</v>
      </c>
      <c r="Z2642" s="4">
        <v>1.3</v>
      </c>
      <c r="AA2642" s="5">
        <v>35724.01</v>
      </c>
      <c r="AB2642" s="5">
        <f t="shared" si="372"/>
        <v>2536404.71</v>
      </c>
      <c r="AC2642" s="5">
        <v>22631.71</v>
      </c>
      <c r="AD2642" s="5">
        <f t="shared" si="373"/>
        <v>1652114.83</v>
      </c>
      <c r="AE2642" s="5">
        <v>124456.91</v>
      </c>
      <c r="AF2642" s="5">
        <v>35285.800000000003</v>
      </c>
      <c r="AG2642" s="5">
        <v>9919.6</v>
      </c>
      <c r="AH2642" s="5">
        <v>1885</v>
      </c>
      <c r="AI2642" s="5">
        <v>7078.79</v>
      </c>
      <c r="AJ2642">
        <v>1</v>
      </c>
      <c r="AK2642" s="5">
        <v>8459.2000000000007</v>
      </c>
      <c r="AL2642" s="5">
        <v>0</v>
      </c>
      <c r="AM2642" s="5">
        <v>44295.23</v>
      </c>
      <c r="AN2642">
        <v>4</v>
      </c>
      <c r="AO2642">
        <v>4</v>
      </c>
      <c r="AP2642" t="str">
        <f t="shared" si="374"/>
        <v>Yes</v>
      </c>
      <c r="AQ2642">
        <v>1</v>
      </c>
      <c r="AR2642" s="5">
        <f t="shared" si="375"/>
        <v>1883495.36</v>
      </c>
      <c r="AS2642" s="5">
        <f t="shared" si="376"/>
        <v>652909.35</v>
      </c>
      <c r="AT2642" t="s">
        <v>116</v>
      </c>
      <c r="AU2642" t="s">
        <v>6181</v>
      </c>
      <c r="AV2642" t="s">
        <v>6182</v>
      </c>
      <c r="AW2642" t="s">
        <v>6183</v>
      </c>
      <c r="AX2642" t="s">
        <v>6167</v>
      </c>
      <c r="AY2642">
        <v>77</v>
      </c>
      <c r="AZ2642">
        <v>1</v>
      </c>
      <c r="BA2642">
        <v>0</v>
      </c>
      <c r="BB2642" t="s">
        <v>6168</v>
      </c>
      <c r="BC2642">
        <v>0</v>
      </c>
      <c r="BD2642">
        <v>0</v>
      </c>
      <c r="BE2642" t="s">
        <v>6169</v>
      </c>
      <c r="BF2642" t="s">
        <v>6170</v>
      </c>
      <c r="BG2642">
        <v>2</v>
      </c>
      <c r="BH2642" t="s">
        <v>6208</v>
      </c>
      <c r="BI2642">
        <v>120</v>
      </c>
      <c r="BJ2642" t="s">
        <v>6193</v>
      </c>
      <c r="BK2642">
        <v>0</v>
      </c>
      <c r="BL2642">
        <v>80</v>
      </c>
      <c r="BM2642" s="3">
        <f t="shared" si="377"/>
        <v>0.91249999999999998</v>
      </c>
    </row>
    <row r="2643" spans="1:65">
      <c r="A2643" t="s">
        <v>2777</v>
      </c>
      <c r="B2643" s="2">
        <v>45816</v>
      </c>
      <c r="C2643" t="s">
        <v>1632</v>
      </c>
      <c r="D2643" t="s">
        <v>2636</v>
      </c>
      <c r="E2643">
        <v>6</v>
      </c>
      <c r="F2643" t="s">
        <v>61</v>
      </c>
      <c r="G2643" t="s">
        <v>62</v>
      </c>
      <c r="H2643" t="s">
        <v>96</v>
      </c>
      <c r="I2643" t="s">
        <v>74</v>
      </c>
      <c r="J2643" t="s">
        <v>65</v>
      </c>
      <c r="K2643" t="s">
        <v>75</v>
      </c>
      <c r="L2643" t="s">
        <v>55</v>
      </c>
      <c r="M2643" t="s">
        <v>56</v>
      </c>
      <c r="N2643" t="s">
        <v>76</v>
      </c>
      <c r="O2643" t="s">
        <v>70</v>
      </c>
      <c r="P2643">
        <v>57</v>
      </c>
      <c r="Q2643">
        <v>58</v>
      </c>
      <c r="R2643">
        <v>55</v>
      </c>
      <c r="S2643">
        <v>1</v>
      </c>
      <c r="T2643">
        <f t="shared" si="369"/>
        <v>54</v>
      </c>
      <c r="U2643">
        <v>54</v>
      </c>
      <c r="V2643">
        <f t="shared" si="370"/>
        <v>0</v>
      </c>
      <c r="W2643" s="3">
        <f t="shared" si="371"/>
        <v>1.8181818181818181E-2</v>
      </c>
      <c r="X2643">
        <v>29</v>
      </c>
      <c r="Y2643" s="4">
        <v>4.5</v>
      </c>
      <c r="Z2643" s="4">
        <v>1.5</v>
      </c>
      <c r="AA2643" s="5">
        <v>52124.36</v>
      </c>
      <c r="AB2643" s="5">
        <f t="shared" si="372"/>
        <v>2814715.44</v>
      </c>
      <c r="AC2643" s="5">
        <v>34729.089999999997</v>
      </c>
      <c r="AD2643" s="5">
        <f t="shared" si="373"/>
        <v>1910099.95</v>
      </c>
      <c r="AE2643" s="5">
        <v>122266.69</v>
      </c>
      <c r="AF2643" s="5">
        <v>33776.49</v>
      </c>
      <c r="AG2643" s="5">
        <v>9262.31</v>
      </c>
      <c r="AH2643" s="5">
        <v>2175</v>
      </c>
      <c r="AI2643" s="5">
        <v>5060</v>
      </c>
      <c r="AJ2643">
        <v>0</v>
      </c>
      <c r="AK2643" s="5">
        <v>0</v>
      </c>
      <c r="AL2643" s="5">
        <v>0</v>
      </c>
      <c r="AM2643" s="5">
        <v>36429.46</v>
      </c>
      <c r="AN2643">
        <v>4</v>
      </c>
      <c r="AO2643">
        <v>3</v>
      </c>
      <c r="AP2643" t="str">
        <f t="shared" si="374"/>
        <v>Yes</v>
      </c>
      <c r="AQ2643">
        <v>1</v>
      </c>
      <c r="AR2643" s="5">
        <f t="shared" si="375"/>
        <v>2119069.9</v>
      </c>
      <c r="AS2643" s="5">
        <f t="shared" si="376"/>
        <v>695645.54</v>
      </c>
      <c r="AT2643" t="s">
        <v>59</v>
      </c>
      <c r="AU2643" t="s">
        <v>6164</v>
      </c>
      <c r="AV2643" t="s">
        <v>6165</v>
      </c>
      <c r="AW2643" t="s">
        <v>6166</v>
      </c>
      <c r="AX2643" t="s">
        <v>6167</v>
      </c>
      <c r="AY2643">
        <v>57</v>
      </c>
      <c r="AZ2643">
        <v>0</v>
      </c>
      <c r="BA2643">
        <v>0</v>
      </c>
      <c r="BB2643" t="s">
        <v>6168</v>
      </c>
      <c r="BC2643">
        <v>0</v>
      </c>
      <c r="BD2643">
        <v>0</v>
      </c>
      <c r="BE2643" t="s">
        <v>6169</v>
      </c>
      <c r="BF2643" t="s">
        <v>6170</v>
      </c>
      <c r="BG2643">
        <v>0</v>
      </c>
      <c r="BH2643" t="s">
        <v>6171</v>
      </c>
      <c r="BI2643">
        <v>45</v>
      </c>
      <c r="BJ2643" t="s">
        <v>6172</v>
      </c>
      <c r="BK2643">
        <v>0</v>
      </c>
      <c r="BL2643">
        <v>63</v>
      </c>
      <c r="BM2643" s="3">
        <f t="shared" si="377"/>
        <v>0.87301587301587302</v>
      </c>
    </row>
    <row r="2644" spans="1:65">
      <c r="A2644" t="s">
        <v>2778</v>
      </c>
      <c r="B2644" s="2">
        <v>45816</v>
      </c>
      <c r="C2644" t="s">
        <v>1632</v>
      </c>
      <c r="D2644" t="s">
        <v>2636</v>
      </c>
      <c r="E2644">
        <v>6</v>
      </c>
      <c r="F2644" t="s">
        <v>72</v>
      </c>
      <c r="G2644" t="s">
        <v>79</v>
      </c>
      <c r="H2644" t="s">
        <v>159</v>
      </c>
      <c r="I2644" t="s">
        <v>52</v>
      </c>
      <c r="J2644" t="s">
        <v>65</v>
      </c>
      <c r="K2644" t="s">
        <v>66</v>
      </c>
      <c r="L2644" t="s">
        <v>55</v>
      </c>
      <c r="M2644" t="s">
        <v>56</v>
      </c>
      <c r="N2644" t="s">
        <v>76</v>
      </c>
      <c r="O2644" t="s">
        <v>70</v>
      </c>
      <c r="P2644">
        <v>49</v>
      </c>
      <c r="Q2644">
        <v>53</v>
      </c>
      <c r="R2644">
        <v>53</v>
      </c>
      <c r="S2644">
        <v>1</v>
      </c>
      <c r="T2644">
        <f t="shared" si="369"/>
        <v>52</v>
      </c>
      <c r="U2644">
        <v>46</v>
      </c>
      <c r="V2644">
        <f t="shared" si="370"/>
        <v>6</v>
      </c>
      <c r="W2644" s="3">
        <f t="shared" si="371"/>
        <v>1.8867924528301886E-2</v>
      </c>
      <c r="X2644">
        <v>19</v>
      </c>
      <c r="Y2644" s="4">
        <v>4.0999999999999996</v>
      </c>
      <c r="Z2644" s="4">
        <v>2.2000000000000002</v>
      </c>
      <c r="AA2644" s="5">
        <v>48614.47</v>
      </c>
      <c r="AB2644" s="5">
        <f t="shared" si="372"/>
        <v>2236265.62</v>
      </c>
      <c r="AC2644" s="5">
        <v>34763.24</v>
      </c>
      <c r="AD2644" s="5">
        <f t="shared" si="373"/>
        <v>1842451.72</v>
      </c>
      <c r="AE2644" s="5">
        <v>121478.83</v>
      </c>
      <c r="AF2644" s="5">
        <v>33450.53</v>
      </c>
      <c r="AG2644" s="5">
        <v>8947.2999999999993</v>
      </c>
      <c r="AH2644" s="5">
        <v>3190</v>
      </c>
      <c r="AI2644" s="5">
        <v>5079.17</v>
      </c>
      <c r="AJ2644">
        <v>0</v>
      </c>
      <c r="AK2644" s="5">
        <v>0</v>
      </c>
      <c r="AL2644" s="5">
        <v>5609.27</v>
      </c>
      <c r="AM2644" s="5">
        <v>35055.54</v>
      </c>
      <c r="AN2644">
        <v>4</v>
      </c>
      <c r="AO2644">
        <v>5</v>
      </c>
      <c r="AP2644" t="str">
        <f t="shared" si="374"/>
        <v>No</v>
      </c>
      <c r="AQ2644">
        <v>1</v>
      </c>
      <c r="AR2644" s="5">
        <f t="shared" si="375"/>
        <v>2055262.36</v>
      </c>
      <c r="AS2644" s="5">
        <f t="shared" si="376"/>
        <v>181003.26</v>
      </c>
      <c r="AT2644" t="s">
        <v>59</v>
      </c>
      <c r="AU2644" t="s">
        <v>6164</v>
      </c>
      <c r="AV2644" t="s">
        <v>6165</v>
      </c>
      <c r="AW2644" t="s">
        <v>6166</v>
      </c>
      <c r="AX2644" t="s">
        <v>6184</v>
      </c>
      <c r="AY2644">
        <v>51</v>
      </c>
      <c r="AZ2644">
        <v>0</v>
      </c>
      <c r="BA2644">
        <v>37</v>
      </c>
      <c r="BB2644" t="s">
        <v>6180</v>
      </c>
      <c r="BC2644">
        <v>0</v>
      </c>
      <c r="BD2644">
        <v>1</v>
      </c>
      <c r="BE2644" t="s">
        <v>6188</v>
      </c>
      <c r="BF2644" t="s">
        <v>6170</v>
      </c>
      <c r="BG2644">
        <v>0</v>
      </c>
      <c r="BH2644" t="s">
        <v>6171</v>
      </c>
      <c r="BI2644">
        <v>36</v>
      </c>
      <c r="BJ2644" t="s">
        <v>6172</v>
      </c>
      <c r="BK2644">
        <v>0</v>
      </c>
      <c r="BL2644">
        <v>63</v>
      </c>
      <c r="BM2644" s="3">
        <f t="shared" si="377"/>
        <v>0.84126984126984128</v>
      </c>
    </row>
    <row r="2645" spans="1:65">
      <c r="A2645" t="s">
        <v>2779</v>
      </c>
      <c r="B2645" s="2">
        <v>45816</v>
      </c>
      <c r="C2645" t="s">
        <v>1632</v>
      </c>
      <c r="D2645" t="s">
        <v>2636</v>
      </c>
      <c r="E2645">
        <v>6</v>
      </c>
      <c r="F2645" t="s">
        <v>78</v>
      </c>
      <c r="G2645" t="s">
        <v>79</v>
      </c>
      <c r="H2645" t="s">
        <v>136</v>
      </c>
      <c r="I2645" t="s">
        <v>64</v>
      </c>
      <c r="J2645" t="s">
        <v>65</v>
      </c>
      <c r="K2645" t="s">
        <v>54</v>
      </c>
      <c r="L2645" t="s">
        <v>67</v>
      </c>
      <c r="M2645" t="s">
        <v>68</v>
      </c>
      <c r="N2645" t="s">
        <v>57</v>
      </c>
      <c r="O2645" t="s">
        <v>82</v>
      </c>
      <c r="P2645">
        <v>51</v>
      </c>
      <c r="Q2645">
        <v>51</v>
      </c>
      <c r="R2645">
        <v>51</v>
      </c>
      <c r="S2645">
        <v>4</v>
      </c>
      <c r="T2645">
        <f t="shared" si="369"/>
        <v>47</v>
      </c>
      <c r="U2645">
        <v>47</v>
      </c>
      <c r="V2645">
        <f t="shared" si="370"/>
        <v>0</v>
      </c>
      <c r="W2645" s="3">
        <f t="shared" si="371"/>
        <v>7.8431372549019607E-2</v>
      </c>
      <c r="X2645">
        <v>28</v>
      </c>
      <c r="Y2645" s="4">
        <v>5.2</v>
      </c>
      <c r="Z2645" s="4">
        <v>1.1000000000000001</v>
      </c>
      <c r="AA2645" s="5">
        <v>56819.88</v>
      </c>
      <c r="AB2645" s="5">
        <f t="shared" si="372"/>
        <v>2670534.36</v>
      </c>
      <c r="AC2645" s="5">
        <v>32645.47</v>
      </c>
      <c r="AD2645" s="5">
        <f t="shared" si="373"/>
        <v>1664918.97</v>
      </c>
      <c r="AE2645" s="5">
        <v>109900.01</v>
      </c>
      <c r="AF2645" s="5">
        <v>33736.699999999997</v>
      </c>
      <c r="AG2645" s="5">
        <v>34779.14</v>
      </c>
      <c r="AH2645" s="5">
        <v>1595</v>
      </c>
      <c r="AI2645" s="5">
        <v>63714.62</v>
      </c>
      <c r="AJ2645">
        <v>1</v>
      </c>
      <c r="AK2645" s="5">
        <v>13455.05</v>
      </c>
      <c r="AL2645" s="5">
        <v>0</v>
      </c>
      <c r="AM2645" s="5">
        <v>32490.46</v>
      </c>
      <c r="AN2645">
        <v>4</v>
      </c>
      <c r="AO2645">
        <v>4</v>
      </c>
      <c r="AP2645" t="str">
        <f t="shared" si="374"/>
        <v>Yes</v>
      </c>
      <c r="AQ2645">
        <v>2</v>
      </c>
      <c r="AR2645" s="5">
        <f t="shared" si="375"/>
        <v>1954589.95</v>
      </c>
      <c r="AS2645" s="5">
        <f t="shared" si="376"/>
        <v>715944.41</v>
      </c>
      <c r="AT2645" t="s">
        <v>1641</v>
      </c>
      <c r="AU2645" t="s">
        <v>6199</v>
      </c>
      <c r="AV2645" t="s">
        <v>6200</v>
      </c>
      <c r="AW2645" t="s">
        <v>6175</v>
      </c>
      <c r="AX2645" t="s">
        <v>6184</v>
      </c>
      <c r="AY2645">
        <v>54</v>
      </c>
      <c r="AZ2645">
        <v>1</v>
      </c>
      <c r="BA2645">
        <v>0</v>
      </c>
      <c r="BB2645" t="s">
        <v>6168</v>
      </c>
      <c r="BC2645">
        <v>0</v>
      </c>
      <c r="BD2645">
        <v>0</v>
      </c>
      <c r="BE2645" t="s">
        <v>6169</v>
      </c>
      <c r="BF2645" t="s">
        <v>6210</v>
      </c>
      <c r="BG2645">
        <v>1</v>
      </c>
      <c r="BH2645" t="s">
        <v>6186</v>
      </c>
      <c r="BI2645">
        <v>27</v>
      </c>
      <c r="BJ2645" t="s">
        <v>6172</v>
      </c>
      <c r="BK2645">
        <v>0</v>
      </c>
      <c r="BL2645">
        <v>63</v>
      </c>
      <c r="BM2645" s="3">
        <f t="shared" si="377"/>
        <v>0.80952380952380953</v>
      </c>
    </row>
    <row r="2646" spans="1:65">
      <c r="A2646" t="s">
        <v>2780</v>
      </c>
      <c r="B2646" s="2">
        <v>45816</v>
      </c>
      <c r="C2646" t="s">
        <v>1632</v>
      </c>
      <c r="D2646" t="s">
        <v>2636</v>
      </c>
      <c r="E2646">
        <v>6</v>
      </c>
      <c r="F2646" t="s">
        <v>72</v>
      </c>
      <c r="G2646" t="s">
        <v>50</v>
      </c>
      <c r="H2646" t="s">
        <v>119</v>
      </c>
      <c r="I2646" t="s">
        <v>74</v>
      </c>
      <c r="J2646" t="s">
        <v>53</v>
      </c>
      <c r="K2646" t="s">
        <v>66</v>
      </c>
      <c r="L2646" t="s">
        <v>87</v>
      </c>
      <c r="M2646" t="s">
        <v>56</v>
      </c>
      <c r="N2646" t="s">
        <v>76</v>
      </c>
      <c r="O2646" t="s">
        <v>70</v>
      </c>
      <c r="P2646">
        <v>77</v>
      </c>
      <c r="Q2646">
        <v>82</v>
      </c>
      <c r="R2646">
        <v>81</v>
      </c>
      <c r="S2646">
        <v>1</v>
      </c>
      <c r="T2646">
        <f t="shared" si="369"/>
        <v>80</v>
      </c>
      <c r="U2646">
        <v>74</v>
      </c>
      <c r="V2646">
        <f t="shared" si="370"/>
        <v>6</v>
      </c>
      <c r="W2646" s="3">
        <f t="shared" si="371"/>
        <v>1.2345679012345678E-2</v>
      </c>
      <c r="X2646">
        <v>24</v>
      </c>
      <c r="Y2646" s="4">
        <v>0.1</v>
      </c>
      <c r="Z2646" s="4">
        <v>1.4</v>
      </c>
      <c r="AA2646" s="5">
        <v>30526.98</v>
      </c>
      <c r="AB2646" s="5">
        <f t="shared" si="372"/>
        <v>2258996.52</v>
      </c>
      <c r="AC2646" s="5">
        <v>24007.46</v>
      </c>
      <c r="AD2646" s="5">
        <f t="shared" si="373"/>
        <v>1944604.26</v>
      </c>
      <c r="AE2646" s="5">
        <v>139900.79</v>
      </c>
      <c r="AF2646" s="5">
        <v>34847.79</v>
      </c>
      <c r="AG2646" s="5">
        <v>8682.83</v>
      </c>
      <c r="AH2646" s="5">
        <v>2030</v>
      </c>
      <c r="AI2646" s="5">
        <v>3550.68</v>
      </c>
      <c r="AJ2646">
        <v>0</v>
      </c>
      <c r="AK2646" s="5">
        <v>0</v>
      </c>
      <c r="AL2646" s="5">
        <v>35285.14</v>
      </c>
      <c r="AM2646" s="5">
        <v>83071.22</v>
      </c>
      <c r="AN2646">
        <v>4</v>
      </c>
      <c r="AO2646">
        <v>4</v>
      </c>
      <c r="AP2646" t="str">
        <f t="shared" si="374"/>
        <v>Yes</v>
      </c>
      <c r="AQ2646">
        <v>1</v>
      </c>
      <c r="AR2646" s="5">
        <f t="shared" si="375"/>
        <v>2251972.71</v>
      </c>
      <c r="AS2646" s="5">
        <f t="shared" si="376"/>
        <v>7023.81</v>
      </c>
      <c r="AT2646" t="s">
        <v>59</v>
      </c>
      <c r="AU2646" t="s">
        <v>6164</v>
      </c>
      <c r="AV2646" t="s">
        <v>6165</v>
      </c>
      <c r="AW2646" t="s">
        <v>6166</v>
      </c>
      <c r="AX2646" t="s">
        <v>6167</v>
      </c>
      <c r="AY2646">
        <v>77</v>
      </c>
      <c r="AZ2646">
        <v>0</v>
      </c>
      <c r="BA2646">
        <v>35</v>
      </c>
      <c r="BB2646" t="s">
        <v>6180</v>
      </c>
      <c r="BC2646">
        <v>0</v>
      </c>
      <c r="BD2646">
        <v>0</v>
      </c>
      <c r="BE2646" t="s">
        <v>6169</v>
      </c>
      <c r="BF2646" t="s">
        <v>6170</v>
      </c>
      <c r="BG2646">
        <v>0</v>
      </c>
      <c r="BH2646" t="s">
        <v>6171</v>
      </c>
      <c r="BI2646">
        <v>54</v>
      </c>
      <c r="BJ2646" t="s">
        <v>6187</v>
      </c>
      <c r="BK2646">
        <v>0</v>
      </c>
      <c r="BL2646">
        <v>87</v>
      </c>
      <c r="BM2646" s="3">
        <f t="shared" si="377"/>
        <v>0.93103448275862066</v>
      </c>
    </row>
    <row r="2647" spans="1:65">
      <c r="A2647" t="s">
        <v>2781</v>
      </c>
      <c r="B2647" s="2">
        <v>45817</v>
      </c>
      <c r="C2647" t="s">
        <v>1632</v>
      </c>
      <c r="D2647" t="s">
        <v>2636</v>
      </c>
      <c r="E2647">
        <v>6</v>
      </c>
      <c r="F2647" t="s">
        <v>61</v>
      </c>
      <c r="G2647" t="s">
        <v>79</v>
      </c>
      <c r="H2647" t="s">
        <v>98</v>
      </c>
      <c r="I2647" t="s">
        <v>74</v>
      </c>
      <c r="J2647" t="s">
        <v>81</v>
      </c>
      <c r="K2647" t="s">
        <v>54</v>
      </c>
      <c r="L2647" t="s">
        <v>87</v>
      </c>
      <c r="M2647" t="s">
        <v>56</v>
      </c>
      <c r="N2647" t="s">
        <v>109</v>
      </c>
      <c r="O2647" t="s">
        <v>120</v>
      </c>
      <c r="P2647">
        <v>44</v>
      </c>
      <c r="Q2647">
        <v>46</v>
      </c>
      <c r="R2647">
        <v>44</v>
      </c>
      <c r="S2647">
        <v>1</v>
      </c>
      <c r="T2647">
        <f t="shared" si="369"/>
        <v>43</v>
      </c>
      <c r="U2647">
        <v>42</v>
      </c>
      <c r="V2647">
        <f t="shared" si="370"/>
        <v>1</v>
      </c>
      <c r="W2647" s="3">
        <f t="shared" si="371"/>
        <v>2.2727272727272728E-2</v>
      </c>
      <c r="X2647">
        <v>36</v>
      </c>
      <c r="Y2647" s="4">
        <v>0.2</v>
      </c>
      <c r="Z2647" s="4">
        <v>1.4</v>
      </c>
      <c r="AA2647" s="5">
        <v>84173.5</v>
      </c>
      <c r="AB2647" s="5">
        <f t="shared" si="372"/>
        <v>3535287</v>
      </c>
      <c r="AC2647" s="5">
        <v>54444.05</v>
      </c>
      <c r="AD2647" s="5">
        <f t="shared" si="373"/>
        <v>2395538.2000000002</v>
      </c>
      <c r="AE2647" s="5">
        <v>133121.35</v>
      </c>
      <c r="AF2647" s="5">
        <v>38107.53</v>
      </c>
      <c r="AG2647" s="5">
        <v>10444.959999999999</v>
      </c>
      <c r="AH2647" s="5">
        <v>2030</v>
      </c>
      <c r="AI2647" s="5">
        <v>7480</v>
      </c>
      <c r="AJ2647">
        <v>0</v>
      </c>
      <c r="AK2647" s="5">
        <v>0</v>
      </c>
      <c r="AL2647" s="5">
        <v>1580.34</v>
      </c>
      <c r="AM2647" s="5">
        <v>66347.509999999995</v>
      </c>
      <c r="AN2647">
        <v>8</v>
      </c>
      <c r="AO2647">
        <v>11</v>
      </c>
      <c r="AP2647" t="str">
        <f t="shared" si="374"/>
        <v>No</v>
      </c>
      <c r="AQ2647">
        <v>2</v>
      </c>
      <c r="AR2647" s="5">
        <f t="shared" si="375"/>
        <v>2654649.89</v>
      </c>
      <c r="AS2647" s="5">
        <f t="shared" si="376"/>
        <v>880637.11</v>
      </c>
      <c r="AT2647" t="s">
        <v>59</v>
      </c>
      <c r="AU2647" t="s">
        <v>6164</v>
      </c>
      <c r="AV2647" t="s">
        <v>6165</v>
      </c>
      <c r="AW2647" t="s">
        <v>6166</v>
      </c>
      <c r="AX2647" t="s">
        <v>6167</v>
      </c>
      <c r="AY2647">
        <v>47</v>
      </c>
      <c r="AZ2647">
        <v>0</v>
      </c>
      <c r="BA2647">
        <v>12</v>
      </c>
      <c r="BB2647" t="s">
        <v>6198</v>
      </c>
      <c r="BC2647">
        <v>0</v>
      </c>
      <c r="BD2647">
        <v>3</v>
      </c>
      <c r="BE2647" t="s">
        <v>6196</v>
      </c>
      <c r="BF2647" t="s">
        <v>6170</v>
      </c>
      <c r="BG2647">
        <v>0</v>
      </c>
      <c r="BH2647" t="s">
        <v>6171</v>
      </c>
      <c r="BI2647">
        <v>55</v>
      </c>
      <c r="BJ2647" t="s">
        <v>6187</v>
      </c>
      <c r="BK2647">
        <v>0</v>
      </c>
      <c r="BL2647">
        <v>52</v>
      </c>
      <c r="BM2647" s="3">
        <f t="shared" si="377"/>
        <v>0.84615384615384615</v>
      </c>
    </row>
    <row r="2648" spans="1:65">
      <c r="A2648" t="s">
        <v>2782</v>
      </c>
      <c r="B2648" s="2">
        <v>45817</v>
      </c>
      <c r="C2648" t="s">
        <v>1632</v>
      </c>
      <c r="D2648" t="s">
        <v>2636</v>
      </c>
      <c r="E2648">
        <v>6</v>
      </c>
      <c r="F2648" t="s">
        <v>78</v>
      </c>
      <c r="G2648" t="s">
        <v>50</v>
      </c>
      <c r="H2648" t="s">
        <v>185</v>
      </c>
      <c r="I2648" t="s">
        <v>52</v>
      </c>
      <c r="J2648" t="s">
        <v>65</v>
      </c>
      <c r="K2648" t="s">
        <v>75</v>
      </c>
      <c r="L2648" t="s">
        <v>67</v>
      </c>
      <c r="M2648" t="s">
        <v>68</v>
      </c>
      <c r="N2648" t="s">
        <v>69</v>
      </c>
      <c r="O2648" t="s">
        <v>70</v>
      </c>
      <c r="P2648">
        <v>52</v>
      </c>
      <c r="Q2648">
        <v>53</v>
      </c>
      <c r="R2648">
        <v>50</v>
      </c>
      <c r="S2648">
        <v>4</v>
      </c>
      <c r="T2648">
        <f t="shared" si="369"/>
        <v>46</v>
      </c>
      <c r="U2648">
        <v>46</v>
      </c>
      <c r="V2648">
        <f t="shared" si="370"/>
        <v>0</v>
      </c>
      <c r="W2648" s="3">
        <f t="shared" si="371"/>
        <v>0.08</v>
      </c>
      <c r="X2648">
        <v>29</v>
      </c>
      <c r="Y2648" s="4">
        <v>3.8</v>
      </c>
      <c r="Z2648" s="4">
        <v>1.1000000000000001</v>
      </c>
      <c r="AA2648" s="5">
        <v>51862.720000000001</v>
      </c>
      <c r="AB2648" s="5">
        <f t="shared" si="372"/>
        <v>2385685.12</v>
      </c>
      <c r="AC2648" s="5">
        <v>32536.799999999999</v>
      </c>
      <c r="AD2648" s="5">
        <f t="shared" si="373"/>
        <v>1626840</v>
      </c>
      <c r="AE2648" s="5">
        <v>115771.38</v>
      </c>
      <c r="AF2648" s="5">
        <v>34792.29</v>
      </c>
      <c r="AG2648" s="5">
        <v>34619.58</v>
      </c>
      <c r="AH2648" s="5">
        <v>1595</v>
      </c>
      <c r="AI2648" s="5">
        <v>64058.59</v>
      </c>
      <c r="AJ2648">
        <v>1</v>
      </c>
      <c r="AK2648" s="5">
        <v>13778</v>
      </c>
      <c r="AL2648" s="5">
        <v>0</v>
      </c>
      <c r="AM2648" s="5">
        <v>31894.39</v>
      </c>
      <c r="AN2648">
        <v>4</v>
      </c>
      <c r="AO2648">
        <v>5</v>
      </c>
      <c r="AP2648" t="str">
        <f t="shared" si="374"/>
        <v>No</v>
      </c>
      <c r="AQ2648">
        <v>2</v>
      </c>
      <c r="AR2648" s="5">
        <f t="shared" si="375"/>
        <v>1923349.23</v>
      </c>
      <c r="AS2648" s="5">
        <f t="shared" si="376"/>
        <v>462335.89</v>
      </c>
      <c r="AT2648" t="s">
        <v>1641</v>
      </c>
      <c r="AU2648" t="s">
        <v>6199</v>
      </c>
      <c r="AV2648" t="s">
        <v>6200</v>
      </c>
      <c r="AW2648" t="s">
        <v>6175</v>
      </c>
      <c r="AX2648" t="s">
        <v>6167</v>
      </c>
      <c r="AY2648">
        <v>52</v>
      </c>
      <c r="AZ2648">
        <v>0</v>
      </c>
      <c r="BA2648">
        <v>0</v>
      </c>
      <c r="BB2648" t="s">
        <v>6168</v>
      </c>
      <c r="BC2648">
        <v>1</v>
      </c>
      <c r="BD2648">
        <v>0</v>
      </c>
      <c r="BE2648" t="s">
        <v>6178</v>
      </c>
      <c r="BF2648" t="s">
        <v>6210</v>
      </c>
      <c r="BG2648">
        <v>0</v>
      </c>
      <c r="BH2648" t="s">
        <v>6171</v>
      </c>
      <c r="BI2648">
        <v>26</v>
      </c>
      <c r="BJ2648" t="s">
        <v>6172</v>
      </c>
      <c r="BK2648">
        <v>0</v>
      </c>
      <c r="BL2648">
        <v>61</v>
      </c>
      <c r="BM2648" s="3">
        <f t="shared" si="377"/>
        <v>0.81967213114754101</v>
      </c>
    </row>
    <row r="2649" spans="1:65">
      <c r="A2649" t="s">
        <v>2783</v>
      </c>
      <c r="B2649" s="2">
        <v>45817</v>
      </c>
      <c r="C2649" t="s">
        <v>1632</v>
      </c>
      <c r="D2649" t="s">
        <v>2636</v>
      </c>
      <c r="E2649">
        <v>6</v>
      </c>
      <c r="F2649" t="s">
        <v>49</v>
      </c>
      <c r="G2649" t="s">
        <v>79</v>
      </c>
      <c r="H2649" t="s">
        <v>260</v>
      </c>
      <c r="I2649" t="s">
        <v>74</v>
      </c>
      <c r="J2649" t="s">
        <v>81</v>
      </c>
      <c r="K2649" t="s">
        <v>54</v>
      </c>
      <c r="L2649" t="s">
        <v>87</v>
      </c>
      <c r="M2649" t="s">
        <v>56</v>
      </c>
      <c r="N2649" t="s">
        <v>57</v>
      </c>
      <c r="O2649" t="s">
        <v>82</v>
      </c>
      <c r="P2649">
        <v>41</v>
      </c>
      <c r="Q2649">
        <v>42</v>
      </c>
      <c r="R2649">
        <v>41</v>
      </c>
      <c r="S2649">
        <v>1</v>
      </c>
      <c r="T2649">
        <f t="shared" si="369"/>
        <v>40</v>
      </c>
      <c r="U2649">
        <v>40</v>
      </c>
      <c r="V2649">
        <f t="shared" si="370"/>
        <v>0</v>
      </c>
      <c r="W2649" s="3">
        <f t="shared" si="371"/>
        <v>2.4390243902439025E-2</v>
      </c>
      <c r="X2649">
        <v>30</v>
      </c>
      <c r="Y2649" s="4">
        <v>6.7</v>
      </c>
      <c r="Z2649" s="4">
        <v>1.7</v>
      </c>
      <c r="AA2649" s="5">
        <v>83506.8</v>
      </c>
      <c r="AB2649" s="5">
        <f t="shared" si="372"/>
        <v>3340272</v>
      </c>
      <c r="AC2649" s="5">
        <v>54719.05</v>
      </c>
      <c r="AD2649" s="5">
        <f t="shared" si="373"/>
        <v>2243481.0499999998</v>
      </c>
      <c r="AE2649" s="5">
        <v>123479.88</v>
      </c>
      <c r="AF2649" s="5">
        <v>36660.769999999997</v>
      </c>
      <c r="AG2649" s="5">
        <v>9897.82</v>
      </c>
      <c r="AH2649" s="5">
        <v>2465</v>
      </c>
      <c r="AI2649" s="5">
        <v>7535.14</v>
      </c>
      <c r="AJ2649">
        <v>0</v>
      </c>
      <c r="AK2649" s="5">
        <v>0</v>
      </c>
      <c r="AL2649" s="5">
        <v>0</v>
      </c>
      <c r="AM2649" s="5">
        <v>26092</v>
      </c>
      <c r="AN2649">
        <v>4</v>
      </c>
      <c r="AO2649">
        <v>4</v>
      </c>
      <c r="AP2649" t="str">
        <f t="shared" si="374"/>
        <v>Yes</v>
      </c>
      <c r="AQ2649">
        <v>0</v>
      </c>
      <c r="AR2649" s="5">
        <f t="shared" si="375"/>
        <v>2449611.66</v>
      </c>
      <c r="AS2649" s="5">
        <f t="shared" si="376"/>
        <v>890660.34</v>
      </c>
      <c r="AT2649" t="s">
        <v>59</v>
      </c>
      <c r="AU2649" t="s">
        <v>6164</v>
      </c>
      <c r="AV2649" t="s">
        <v>6165</v>
      </c>
      <c r="AW2649" t="s">
        <v>6166</v>
      </c>
      <c r="AX2649" t="s">
        <v>6167</v>
      </c>
      <c r="AY2649">
        <v>43</v>
      </c>
      <c r="AZ2649">
        <v>0</v>
      </c>
      <c r="BA2649">
        <v>0</v>
      </c>
      <c r="BB2649" t="s">
        <v>6168</v>
      </c>
      <c r="BC2649">
        <v>0</v>
      </c>
      <c r="BD2649">
        <v>0</v>
      </c>
      <c r="BE2649" t="s">
        <v>6169</v>
      </c>
      <c r="BF2649" t="s">
        <v>6170</v>
      </c>
      <c r="BG2649">
        <v>3</v>
      </c>
      <c r="BH2649" t="s">
        <v>6211</v>
      </c>
      <c r="BI2649">
        <v>129</v>
      </c>
      <c r="BJ2649" t="s">
        <v>6193</v>
      </c>
      <c r="BK2649">
        <v>0</v>
      </c>
      <c r="BL2649">
        <v>47</v>
      </c>
      <c r="BM2649" s="3">
        <f t="shared" si="377"/>
        <v>0.87234042553191493</v>
      </c>
    </row>
    <row r="2650" spans="1:65">
      <c r="A2650" t="s">
        <v>2784</v>
      </c>
      <c r="B2650" s="2">
        <v>45817</v>
      </c>
      <c r="C2650" t="s">
        <v>1632</v>
      </c>
      <c r="D2650" t="s">
        <v>2636</v>
      </c>
      <c r="E2650">
        <v>6</v>
      </c>
      <c r="F2650" t="s">
        <v>49</v>
      </c>
      <c r="G2650" t="s">
        <v>79</v>
      </c>
      <c r="H2650" t="s">
        <v>111</v>
      </c>
      <c r="I2650" t="s">
        <v>52</v>
      </c>
      <c r="J2650" t="s">
        <v>81</v>
      </c>
      <c r="K2650" t="s">
        <v>54</v>
      </c>
      <c r="L2650" t="s">
        <v>87</v>
      </c>
      <c r="M2650" t="s">
        <v>56</v>
      </c>
      <c r="N2650" t="s">
        <v>109</v>
      </c>
      <c r="O2650" t="s">
        <v>120</v>
      </c>
      <c r="P2650">
        <v>41</v>
      </c>
      <c r="Q2650">
        <v>43</v>
      </c>
      <c r="R2650">
        <v>42</v>
      </c>
      <c r="S2650">
        <v>1</v>
      </c>
      <c r="T2650">
        <f t="shared" si="369"/>
        <v>41</v>
      </c>
      <c r="U2650">
        <v>40</v>
      </c>
      <c r="V2650">
        <f t="shared" si="370"/>
        <v>1</v>
      </c>
      <c r="W2650" s="3">
        <f t="shared" si="371"/>
        <v>2.3809523809523808E-2</v>
      </c>
      <c r="X2650">
        <v>26</v>
      </c>
      <c r="Y2650" s="4">
        <v>7.4</v>
      </c>
      <c r="Z2650" s="4">
        <v>1.6</v>
      </c>
      <c r="AA2650" s="5">
        <v>83581.33</v>
      </c>
      <c r="AB2650" s="5">
        <f t="shared" si="372"/>
        <v>3343253.2</v>
      </c>
      <c r="AC2650" s="5">
        <v>54393.84</v>
      </c>
      <c r="AD2650" s="5">
        <f t="shared" si="373"/>
        <v>2284541.2799999998</v>
      </c>
      <c r="AE2650" s="5">
        <v>133805.57</v>
      </c>
      <c r="AF2650" s="5">
        <v>37153.1</v>
      </c>
      <c r="AG2650" s="5">
        <v>9201.16</v>
      </c>
      <c r="AH2650" s="5">
        <v>2320</v>
      </c>
      <c r="AI2650" s="5">
        <v>7515.79</v>
      </c>
      <c r="AJ2650">
        <v>0</v>
      </c>
      <c r="AK2650" s="5">
        <v>0</v>
      </c>
      <c r="AL2650" s="5">
        <v>1682.29</v>
      </c>
      <c r="AM2650" s="5">
        <v>59055.74</v>
      </c>
      <c r="AN2650">
        <v>8</v>
      </c>
      <c r="AO2650">
        <v>10</v>
      </c>
      <c r="AP2650" t="str">
        <f t="shared" si="374"/>
        <v>No</v>
      </c>
      <c r="AQ2650">
        <v>2</v>
      </c>
      <c r="AR2650" s="5">
        <f t="shared" si="375"/>
        <v>2535274.9300000002</v>
      </c>
      <c r="AS2650" s="5">
        <f t="shared" si="376"/>
        <v>807978.27</v>
      </c>
      <c r="AT2650" t="s">
        <v>59</v>
      </c>
      <c r="AU2650" t="s">
        <v>6164</v>
      </c>
      <c r="AV2650" t="s">
        <v>6165</v>
      </c>
      <c r="AW2650" t="s">
        <v>6166</v>
      </c>
      <c r="AX2650" t="s">
        <v>6167</v>
      </c>
      <c r="AY2650">
        <v>41</v>
      </c>
      <c r="AZ2650">
        <v>0</v>
      </c>
      <c r="BA2650">
        <v>18</v>
      </c>
      <c r="BB2650" t="s">
        <v>6198</v>
      </c>
      <c r="BC2650">
        <v>1</v>
      </c>
      <c r="BD2650">
        <v>1</v>
      </c>
      <c r="BE2650" t="s">
        <v>6196</v>
      </c>
      <c r="BF2650" t="s">
        <v>6170</v>
      </c>
      <c r="BG2650">
        <v>0</v>
      </c>
      <c r="BH2650" t="s">
        <v>6171</v>
      </c>
      <c r="BI2650">
        <v>30</v>
      </c>
      <c r="BJ2650" t="s">
        <v>6172</v>
      </c>
      <c r="BK2650">
        <v>0</v>
      </c>
      <c r="BL2650">
        <v>51</v>
      </c>
      <c r="BM2650" s="3">
        <f t="shared" si="377"/>
        <v>0.82352941176470584</v>
      </c>
    </row>
    <row r="2651" spans="1:65">
      <c r="A2651" t="s">
        <v>2785</v>
      </c>
      <c r="B2651" s="2">
        <v>45817</v>
      </c>
      <c r="C2651" t="s">
        <v>1632</v>
      </c>
      <c r="D2651" t="s">
        <v>2636</v>
      </c>
      <c r="E2651">
        <v>6</v>
      </c>
      <c r="F2651" t="s">
        <v>49</v>
      </c>
      <c r="G2651" t="s">
        <v>50</v>
      </c>
      <c r="H2651" t="s">
        <v>108</v>
      </c>
      <c r="I2651" t="s">
        <v>52</v>
      </c>
      <c r="J2651" t="s">
        <v>65</v>
      </c>
      <c r="K2651" t="s">
        <v>66</v>
      </c>
      <c r="L2651" t="s">
        <v>87</v>
      </c>
      <c r="M2651" t="s">
        <v>68</v>
      </c>
      <c r="N2651" t="s">
        <v>76</v>
      </c>
      <c r="O2651" t="s">
        <v>120</v>
      </c>
      <c r="P2651">
        <v>49</v>
      </c>
      <c r="Q2651">
        <v>50</v>
      </c>
      <c r="R2651">
        <v>48</v>
      </c>
      <c r="S2651">
        <v>1</v>
      </c>
      <c r="T2651">
        <f t="shared" si="369"/>
        <v>47</v>
      </c>
      <c r="U2651">
        <v>47</v>
      </c>
      <c r="V2651">
        <f t="shared" si="370"/>
        <v>0</v>
      </c>
      <c r="W2651" s="3">
        <f t="shared" si="371"/>
        <v>2.0833333333333332E-2</v>
      </c>
      <c r="X2651">
        <v>28</v>
      </c>
      <c r="Y2651" s="4">
        <v>5.4</v>
      </c>
      <c r="Z2651" s="4">
        <v>1.1000000000000001</v>
      </c>
      <c r="AA2651" s="5">
        <v>48335.46</v>
      </c>
      <c r="AB2651" s="5">
        <f t="shared" si="372"/>
        <v>2271766.62</v>
      </c>
      <c r="AC2651" s="5">
        <v>34276.379999999997</v>
      </c>
      <c r="AD2651" s="5">
        <f t="shared" si="373"/>
        <v>1645266.24</v>
      </c>
      <c r="AE2651" s="5">
        <v>111343.4</v>
      </c>
      <c r="AF2651" s="5">
        <v>31834.93</v>
      </c>
      <c r="AG2651" s="5">
        <v>9897.99</v>
      </c>
      <c r="AH2651" s="5">
        <v>1595</v>
      </c>
      <c r="AI2651" s="5">
        <v>5134.88</v>
      </c>
      <c r="AJ2651">
        <v>1</v>
      </c>
      <c r="AK2651" s="5">
        <v>13293.46</v>
      </c>
      <c r="AL2651" s="5">
        <v>0</v>
      </c>
      <c r="AM2651" s="5">
        <v>29442.76</v>
      </c>
      <c r="AN2651">
        <v>4</v>
      </c>
      <c r="AO2651">
        <v>2</v>
      </c>
      <c r="AP2651" t="str">
        <f t="shared" si="374"/>
        <v>Yes</v>
      </c>
      <c r="AQ2651">
        <v>2</v>
      </c>
      <c r="AR2651" s="5">
        <f t="shared" si="375"/>
        <v>1847808.66</v>
      </c>
      <c r="AS2651" s="5">
        <f t="shared" si="376"/>
        <v>423957.96</v>
      </c>
      <c r="AT2651" t="s">
        <v>59</v>
      </c>
      <c r="AU2651" t="s">
        <v>6181</v>
      </c>
      <c r="AV2651" t="s">
        <v>6182</v>
      </c>
      <c r="AW2651" t="s">
        <v>6183</v>
      </c>
      <c r="AX2651" t="s">
        <v>6167</v>
      </c>
      <c r="AY2651">
        <v>52</v>
      </c>
      <c r="AZ2651">
        <v>3</v>
      </c>
      <c r="BA2651">
        <v>0</v>
      </c>
      <c r="BB2651" t="s">
        <v>6168</v>
      </c>
      <c r="BC2651">
        <v>0</v>
      </c>
      <c r="BD2651">
        <v>0</v>
      </c>
      <c r="BE2651" t="s">
        <v>6169</v>
      </c>
      <c r="BF2651" t="s">
        <v>6170</v>
      </c>
      <c r="BG2651">
        <v>1</v>
      </c>
      <c r="BH2651" t="s">
        <v>6186</v>
      </c>
      <c r="BI2651">
        <v>59</v>
      </c>
      <c r="BJ2651" t="s">
        <v>6187</v>
      </c>
      <c r="BK2651">
        <v>0</v>
      </c>
      <c r="BL2651">
        <v>58</v>
      </c>
      <c r="BM2651" s="3">
        <f t="shared" si="377"/>
        <v>0.82758620689655171</v>
      </c>
    </row>
    <row r="2652" spans="1:65">
      <c r="A2652" t="s">
        <v>2786</v>
      </c>
      <c r="B2652" s="2">
        <v>45817</v>
      </c>
      <c r="C2652" t="s">
        <v>1632</v>
      </c>
      <c r="D2652" t="s">
        <v>2636</v>
      </c>
      <c r="E2652">
        <v>6</v>
      </c>
      <c r="F2652" t="s">
        <v>78</v>
      </c>
      <c r="G2652" t="s">
        <v>62</v>
      </c>
      <c r="H2652" t="s">
        <v>190</v>
      </c>
      <c r="I2652" t="s">
        <v>52</v>
      </c>
      <c r="J2652" t="s">
        <v>81</v>
      </c>
      <c r="K2652" t="s">
        <v>66</v>
      </c>
      <c r="L2652" t="s">
        <v>67</v>
      </c>
      <c r="M2652" t="s">
        <v>68</v>
      </c>
      <c r="N2652" t="s">
        <v>76</v>
      </c>
      <c r="O2652" t="s">
        <v>70</v>
      </c>
      <c r="P2652">
        <v>33</v>
      </c>
      <c r="Q2652">
        <v>34</v>
      </c>
      <c r="R2652">
        <v>32</v>
      </c>
      <c r="S2652">
        <v>3</v>
      </c>
      <c r="T2652">
        <f t="shared" si="369"/>
        <v>29</v>
      </c>
      <c r="U2652">
        <v>29</v>
      </c>
      <c r="V2652">
        <f t="shared" si="370"/>
        <v>0</v>
      </c>
      <c r="W2652" s="3">
        <f t="shared" si="371"/>
        <v>9.375E-2</v>
      </c>
      <c r="X2652">
        <v>20</v>
      </c>
      <c r="Y2652" s="4">
        <v>6.9</v>
      </c>
      <c r="Z2652" s="4">
        <v>1.2</v>
      </c>
      <c r="AA2652" s="5">
        <v>72449.8</v>
      </c>
      <c r="AB2652" s="5">
        <f t="shared" si="372"/>
        <v>2101044.2000000002</v>
      </c>
      <c r="AC2652" s="5">
        <v>49734.05</v>
      </c>
      <c r="AD2652" s="5">
        <f t="shared" si="373"/>
        <v>1591489.6</v>
      </c>
      <c r="AE2652" s="5">
        <v>101372.05</v>
      </c>
      <c r="AF2652" s="5">
        <v>28769.02</v>
      </c>
      <c r="AG2652" s="5">
        <v>33742.47</v>
      </c>
      <c r="AH2652" s="5">
        <v>1740</v>
      </c>
      <c r="AI2652" s="5">
        <v>65662.44</v>
      </c>
      <c r="AJ2652">
        <v>1</v>
      </c>
      <c r="AK2652" s="5">
        <v>21602.51</v>
      </c>
      <c r="AL2652" s="5">
        <v>0</v>
      </c>
      <c r="AM2652" s="5">
        <v>17549.47</v>
      </c>
      <c r="AN2652">
        <v>4</v>
      </c>
      <c r="AO2652">
        <v>4</v>
      </c>
      <c r="AP2652" t="str">
        <f t="shared" si="374"/>
        <v>Yes</v>
      </c>
      <c r="AQ2652">
        <v>1</v>
      </c>
      <c r="AR2652" s="5">
        <f t="shared" si="375"/>
        <v>1861927.56</v>
      </c>
      <c r="AS2652" s="5">
        <f t="shared" si="376"/>
        <v>239116.64</v>
      </c>
      <c r="AT2652" t="s">
        <v>1641</v>
      </c>
      <c r="AU2652" t="s">
        <v>6199</v>
      </c>
      <c r="AV2652" t="s">
        <v>6200</v>
      </c>
      <c r="AW2652" t="s">
        <v>6175</v>
      </c>
      <c r="AX2652" t="s">
        <v>6167</v>
      </c>
      <c r="AY2652">
        <v>33</v>
      </c>
      <c r="AZ2652">
        <v>0</v>
      </c>
      <c r="BA2652">
        <v>0</v>
      </c>
      <c r="BB2652" t="s">
        <v>6168</v>
      </c>
      <c r="BC2652">
        <v>0</v>
      </c>
      <c r="BD2652">
        <v>0</v>
      </c>
      <c r="BE2652" t="s">
        <v>6169</v>
      </c>
      <c r="BF2652" t="s">
        <v>6210</v>
      </c>
      <c r="BG2652">
        <v>1</v>
      </c>
      <c r="BH2652" t="s">
        <v>6186</v>
      </c>
      <c r="BI2652">
        <v>54</v>
      </c>
      <c r="BJ2652" t="s">
        <v>6187</v>
      </c>
      <c r="BK2652">
        <v>0</v>
      </c>
      <c r="BL2652">
        <v>46</v>
      </c>
      <c r="BM2652" s="3">
        <f t="shared" si="377"/>
        <v>0.69565217391304346</v>
      </c>
    </row>
    <row r="2653" spans="1:65">
      <c r="A2653" t="s">
        <v>2787</v>
      </c>
      <c r="B2653" s="2">
        <v>45817</v>
      </c>
      <c r="C2653" t="s">
        <v>1632</v>
      </c>
      <c r="D2653" t="s">
        <v>2636</v>
      </c>
      <c r="E2653">
        <v>6</v>
      </c>
      <c r="F2653" t="s">
        <v>72</v>
      </c>
      <c r="G2653" t="s">
        <v>50</v>
      </c>
      <c r="H2653" t="s">
        <v>179</v>
      </c>
      <c r="I2653" t="s">
        <v>74</v>
      </c>
      <c r="J2653" t="s">
        <v>81</v>
      </c>
      <c r="K2653" t="s">
        <v>66</v>
      </c>
      <c r="L2653" t="s">
        <v>55</v>
      </c>
      <c r="M2653" t="s">
        <v>56</v>
      </c>
      <c r="N2653" t="s">
        <v>57</v>
      </c>
      <c r="O2653" t="s">
        <v>58</v>
      </c>
      <c r="P2653">
        <v>43</v>
      </c>
      <c r="Q2653">
        <v>45</v>
      </c>
      <c r="R2653">
        <v>45</v>
      </c>
      <c r="S2653">
        <v>1</v>
      </c>
      <c r="T2653">
        <f t="shared" si="369"/>
        <v>44</v>
      </c>
      <c r="U2653">
        <v>41</v>
      </c>
      <c r="V2653">
        <f t="shared" si="370"/>
        <v>3</v>
      </c>
      <c r="W2653" s="3">
        <f t="shared" si="371"/>
        <v>2.2222222222222223E-2</v>
      </c>
      <c r="X2653">
        <v>25</v>
      </c>
      <c r="Y2653" s="4">
        <v>5.4</v>
      </c>
      <c r="Z2653" s="4">
        <v>1.6</v>
      </c>
      <c r="AA2653" s="5">
        <v>73629.34</v>
      </c>
      <c r="AB2653" s="5">
        <f t="shared" si="372"/>
        <v>3018802.94</v>
      </c>
      <c r="AC2653" s="5">
        <v>53073.8</v>
      </c>
      <c r="AD2653" s="5">
        <f t="shared" si="373"/>
        <v>2388321</v>
      </c>
      <c r="AE2653" s="5">
        <v>135658.81</v>
      </c>
      <c r="AF2653" s="5">
        <v>39334.35</v>
      </c>
      <c r="AG2653" s="5">
        <v>8730.83</v>
      </c>
      <c r="AH2653" s="5">
        <v>2320</v>
      </c>
      <c r="AI2653" s="5">
        <v>7463.41</v>
      </c>
      <c r="AJ2653">
        <v>0</v>
      </c>
      <c r="AK2653" s="5">
        <v>0</v>
      </c>
      <c r="AL2653" s="5">
        <v>5046.08</v>
      </c>
      <c r="AM2653" s="5">
        <v>26360.78</v>
      </c>
      <c r="AN2653">
        <v>4</v>
      </c>
      <c r="AO2653">
        <v>4</v>
      </c>
      <c r="AP2653" t="str">
        <f t="shared" si="374"/>
        <v>Yes</v>
      </c>
      <c r="AQ2653">
        <v>0</v>
      </c>
      <c r="AR2653" s="5">
        <f t="shared" si="375"/>
        <v>2613235.2599999998</v>
      </c>
      <c r="AS2653" s="5">
        <f t="shared" si="376"/>
        <v>405567.68</v>
      </c>
      <c r="AT2653" t="s">
        <v>59</v>
      </c>
      <c r="AU2653" t="s">
        <v>6164</v>
      </c>
      <c r="AV2653" t="s">
        <v>6165</v>
      </c>
      <c r="AW2653" t="s">
        <v>6166</v>
      </c>
      <c r="AX2653" t="s">
        <v>6184</v>
      </c>
      <c r="AY2653">
        <v>45</v>
      </c>
      <c r="AZ2653">
        <v>0</v>
      </c>
      <c r="BA2653">
        <v>18</v>
      </c>
      <c r="BB2653" t="s">
        <v>6180</v>
      </c>
      <c r="BC2653">
        <v>0</v>
      </c>
      <c r="BD2653">
        <v>0</v>
      </c>
      <c r="BE2653" t="s">
        <v>6169</v>
      </c>
      <c r="BF2653" t="s">
        <v>6170</v>
      </c>
      <c r="BG2653">
        <v>0</v>
      </c>
      <c r="BH2653" t="s">
        <v>6171</v>
      </c>
      <c r="BI2653">
        <v>50</v>
      </c>
      <c r="BJ2653" t="s">
        <v>6172</v>
      </c>
      <c r="BK2653">
        <v>0</v>
      </c>
      <c r="BL2653">
        <v>52</v>
      </c>
      <c r="BM2653" s="3">
        <f t="shared" si="377"/>
        <v>0.86538461538461542</v>
      </c>
    </row>
    <row r="2654" spans="1:65">
      <c r="A2654" t="s">
        <v>2788</v>
      </c>
      <c r="B2654" s="2">
        <v>45817</v>
      </c>
      <c r="C2654" t="s">
        <v>1632</v>
      </c>
      <c r="D2654" t="s">
        <v>2636</v>
      </c>
      <c r="E2654">
        <v>6</v>
      </c>
      <c r="F2654" t="s">
        <v>61</v>
      </c>
      <c r="G2654" t="s">
        <v>50</v>
      </c>
      <c r="H2654" t="s">
        <v>157</v>
      </c>
      <c r="I2654" t="s">
        <v>74</v>
      </c>
      <c r="J2654" t="s">
        <v>65</v>
      </c>
      <c r="K2654" t="s">
        <v>75</v>
      </c>
      <c r="L2654" t="s">
        <v>87</v>
      </c>
      <c r="M2654" t="s">
        <v>68</v>
      </c>
      <c r="N2654" t="s">
        <v>69</v>
      </c>
      <c r="O2654" t="s">
        <v>82</v>
      </c>
      <c r="P2654">
        <v>53</v>
      </c>
      <c r="Q2654">
        <v>55</v>
      </c>
      <c r="R2654">
        <v>55</v>
      </c>
      <c r="S2654">
        <v>1</v>
      </c>
      <c r="T2654">
        <f t="shared" si="369"/>
        <v>54</v>
      </c>
      <c r="U2654">
        <v>53</v>
      </c>
      <c r="V2654">
        <f t="shared" si="370"/>
        <v>1</v>
      </c>
      <c r="W2654" s="3">
        <f t="shared" si="371"/>
        <v>1.8181818181818181E-2</v>
      </c>
      <c r="X2654">
        <v>12</v>
      </c>
      <c r="Y2654" s="4">
        <v>3.8</v>
      </c>
      <c r="Z2654" s="4">
        <v>1.3</v>
      </c>
      <c r="AA2654" s="5">
        <v>52159.06</v>
      </c>
      <c r="AB2654" s="5">
        <f t="shared" si="372"/>
        <v>2764430.18</v>
      </c>
      <c r="AC2654" s="5">
        <v>33943.620000000003</v>
      </c>
      <c r="AD2654" s="5">
        <f t="shared" si="373"/>
        <v>1866899.1</v>
      </c>
      <c r="AE2654" s="5">
        <v>124134.13</v>
      </c>
      <c r="AF2654" s="5">
        <v>33190.25</v>
      </c>
      <c r="AG2654" s="5">
        <v>7680.6</v>
      </c>
      <c r="AH2654" s="5">
        <v>1885</v>
      </c>
      <c r="AI2654" s="5">
        <v>5060</v>
      </c>
      <c r="AJ2654">
        <v>1</v>
      </c>
      <c r="AK2654" s="5">
        <v>13498.4</v>
      </c>
      <c r="AL2654" s="5">
        <v>1030.28</v>
      </c>
      <c r="AM2654" s="5">
        <v>36728.93</v>
      </c>
      <c r="AN2654">
        <v>4</v>
      </c>
      <c r="AO2654">
        <v>3</v>
      </c>
      <c r="AP2654" t="str">
        <f t="shared" si="374"/>
        <v>Yes</v>
      </c>
      <c r="AQ2654">
        <v>1</v>
      </c>
      <c r="AR2654" s="5">
        <f t="shared" si="375"/>
        <v>2090106.69</v>
      </c>
      <c r="AS2654" s="5">
        <f t="shared" si="376"/>
        <v>674323.49</v>
      </c>
      <c r="AT2654" t="s">
        <v>59</v>
      </c>
      <c r="AU2654" t="s">
        <v>6181</v>
      </c>
      <c r="AV2654" t="s">
        <v>6182</v>
      </c>
      <c r="AW2654" t="s">
        <v>6183</v>
      </c>
      <c r="AX2654" t="s">
        <v>6184</v>
      </c>
      <c r="AY2654">
        <v>58</v>
      </c>
      <c r="AZ2654">
        <v>4</v>
      </c>
      <c r="BA2654">
        <v>16</v>
      </c>
      <c r="BB2654" t="s">
        <v>6185</v>
      </c>
      <c r="BC2654">
        <v>0</v>
      </c>
      <c r="BD2654">
        <v>0</v>
      </c>
      <c r="BE2654" t="s">
        <v>6169</v>
      </c>
      <c r="BF2654" t="s">
        <v>6170</v>
      </c>
      <c r="BG2654">
        <v>0</v>
      </c>
      <c r="BH2654" t="s">
        <v>6171</v>
      </c>
      <c r="BI2654">
        <v>27</v>
      </c>
      <c r="BJ2654" t="s">
        <v>6172</v>
      </c>
      <c r="BK2654">
        <v>0</v>
      </c>
      <c r="BL2654">
        <v>63</v>
      </c>
      <c r="BM2654" s="3">
        <f t="shared" si="377"/>
        <v>0.87301587301587302</v>
      </c>
    </row>
    <row r="2655" spans="1:65">
      <c r="A2655" t="s">
        <v>2789</v>
      </c>
      <c r="B2655" s="2">
        <v>45817</v>
      </c>
      <c r="C2655" t="s">
        <v>1632</v>
      </c>
      <c r="D2655" t="s">
        <v>2636</v>
      </c>
      <c r="E2655">
        <v>6</v>
      </c>
      <c r="F2655" t="s">
        <v>61</v>
      </c>
      <c r="G2655" t="s">
        <v>62</v>
      </c>
      <c r="H2655" t="s">
        <v>96</v>
      </c>
      <c r="I2655" t="s">
        <v>52</v>
      </c>
      <c r="J2655" t="s">
        <v>65</v>
      </c>
      <c r="K2655" t="s">
        <v>75</v>
      </c>
      <c r="L2655" t="s">
        <v>92</v>
      </c>
      <c r="M2655" t="s">
        <v>56</v>
      </c>
      <c r="N2655" t="s">
        <v>69</v>
      </c>
      <c r="O2655" t="s">
        <v>58</v>
      </c>
      <c r="P2655">
        <v>54</v>
      </c>
      <c r="Q2655">
        <v>55</v>
      </c>
      <c r="R2655">
        <v>53</v>
      </c>
      <c r="S2655">
        <v>1</v>
      </c>
      <c r="T2655">
        <f t="shared" si="369"/>
        <v>52</v>
      </c>
      <c r="U2655">
        <v>52</v>
      </c>
      <c r="V2655">
        <f t="shared" si="370"/>
        <v>0</v>
      </c>
      <c r="W2655" s="3">
        <f t="shared" si="371"/>
        <v>1.8867924528301886E-2</v>
      </c>
      <c r="X2655">
        <v>12</v>
      </c>
      <c r="Y2655" s="4">
        <v>0</v>
      </c>
      <c r="Z2655" s="4">
        <v>0.8</v>
      </c>
      <c r="AA2655" s="5">
        <v>51471.69</v>
      </c>
      <c r="AB2655" s="5">
        <f t="shared" si="372"/>
        <v>2676527.88</v>
      </c>
      <c r="AC2655" s="5">
        <v>35203.83</v>
      </c>
      <c r="AD2655" s="5">
        <f t="shared" si="373"/>
        <v>1865802.99</v>
      </c>
      <c r="AE2655" s="5">
        <v>123187.41</v>
      </c>
      <c r="AF2655" s="5">
        <v>31793.74</v>
      </c>
      <c r="AG2655" s="5">
        <v>7715.83</v>
      </c>
      <c r="AH2655" s="5">
        <v>1160</v>
      </c>
      <c r="AI2655" s="5">
        <v>5079.17</v>
      </c>
      <c r="AJ2655">
        <v>0</v>
      </c>
      <c r="AK2655" s="5">
        <v>0</v>
      </c>
      <c r="AL2655" s="5">
        <v>0</v>
      </c>
      <c r="AM2655" s="5">
        <v>33558.339999999997</v>
      </c>
      <c r="AN2655">
        <v>4</v>
      </c>
      <c r="AO2655">
        <v>4</v>
      </c>
      <c r="AP2655" t="str">
        <f t="shared" si="374"/>
        <v>Yes</v>
      </c>
      <c r="AQ2655">
        <v>1</v>
      </c>
      <c r="AR2655" s="5">
        <f t="shared" si="375"/>
        <v>2068297.48</v>
      </c>
      <c r="AS2655" s="5">
        <f t="shared" si="376"/>
        <v>608230.40000000002</v>
      </c>
      <c r="AT2655" t="s">
        <v>59</v>
      </c>
      <c r="AU2655" t="s">
        <v>6164</v>
      </c>
      <c r="AV2655" t="s">
        <v>6165</v>
      </c>
      <c r="AW2655" t="s">
        <v>6166</v>
      </c>
      <c r="AX2655" t="s">
        <v>6167</v>
      </c>
      <c r="AY2655">
        <v>55</v>
      </c>
      <c r="AZ2655">
        <v>0</v>
      </c>
      <c r="BA2655">
        <v>0</v>
      </c>
      <c r="BB2655" t="s">
        <v>6168</v>
      </c>
      <c r="BC2655">
        <v>0</v>
      </c>
      <c r="BD2655">
        <v>0</v>
      </c>
      <c r="BE2655" t="s">
        <v>6169</v>
      </c>
      <c r="BF2655" t="s">
        <v>6170</v>
      </c>
      <c r="BG2655">
        <v>0</v>
      </c>
      <c r="BH2655" t="s">
        <v>6171</v>
      </c>
      <c r="BI2655">
        <v>9</v>
      </c>
      <c r="BJ2655" t="s">
        <v>6172</v>
      </c>
      <c r="BK2655">
        <v>0</v>
      </c>
      <c r="BL2655">
        <v>63</v>
      </c>
      <c r="BM2655" s="3">
        <f t="shared" si="377"/>
        <v>0.84126984126984128</v>
      </c>
    </row>
    <row r="2656" spans="1:65">
      <c r="A2656" t="s">
        <v>2790</v>
      </c>
      <c r="B2656" s="2">
        <v>45817</v>
      </c>
      <c r="C2656" t="s">
        <v>1632</v>
      </c>
      <c r="D2656" t="s">
        <v>2636</v>
      </c>
      <c r="E2656">
        <v>6</v>
      </c>
      <c r="F2656" t="s">
        <v>49</v>
      </c>
      <c r="G2656" t="s">
        <v>79</v>
      </c>
      <c r="H2656" t="s">
        <v>260</v>
      </c>
      <c r="I2656" t="s">
        <v>74</v>
      </c>
      <c r="J2656" t="s">
        <v>53</v>
      </c>
      <c r="K2656" t="s">
        <v>54</v>
      </c>
      <c r="L2656" t="s">
        <v>92</v>
      </c>
      <c r="M2656" t="s">
        <v>56</v>
      </c>
      <c r="N2656" t="s">
        <v>94</v>
      </c>
      <c r="O2656" t="s">
        <v>120</v>
      </c>
      <c r="P2656">
        <v>71</v>
      </c>
      <c r="Q2656">
        <v>73</v>
      </c>
      <c r="R2656">
        <v>71</v>
      </c>
      <c r="S2656">
        <v>1</v>
      </c>
      <c r="T2656">
        <f t="shared" si="369"/>
        <v>70</v>
      </c>
      <c r="U2656">
        <v>70</v>
      </c>
      <c r="V2656">
        <f t="shared" si="370"/>
        <v>0</v>
      </c>
      <c r="W2656" s="3">
        <f t="shared" si="371"/>
        <v>1.4084507042253521E-2</v>
      </c>
      <c r="X2656">
        <v>25</v>
      </c>
      <c r="Y2656" s="4">
        <v>6.4</v>
      </c>
      <c r="Z2656" s="4">
        <v>1.6</v>
      </c>
      <c r="AA2656" s="5">
        <v>38442.29</v>
      </c>
      <c r="AB2656" s="5">
        <f t="shared" si="372"/>
        <v>2690960.3</v>
      </c>
      <c r="AC2656" s="5">
        <v>23724.37</v>
      </c>
      <c r="AD2656" s="5">
        <f t="shared" si="373"/>
        <v>1684430.27</v>
      </c>
      <c r="AE2656" s="5">
        <v>122293.72</v>
      </c>
      <c r="AF2656" s="5">
        <v>32400.73</v>
      </c>
      <c r="AG2656" s="5">
        <v>9697.19</v>
      </c>
      <c r="AH2656" s="5">
        <v>2320</v>
      </c>
      <c r="AI2656" s="5">
        <v>3550</v>
      </c>
      <c r="AJ2656">
        <v>0</v>
      </c>
      <c r="AK2656" s="5">
        <v>0</v>
      </c>
      <c r="AL2656" s="5">
        <v>0</v>
      </c>
      <c r="AM2656" s="5">
        <v>50745.86</v>
      </c>
      <c r="AN2656">
        <v>4</v>
      </c>
      <c r="AO2656">
        <v>6</v>
      </c>
      <c r="AP2656" t="str">
        <f t="shared" si="374"/>
        <v>No</v>
      </c>
      <c r="AQ2656">
        <v>2</v>
      </c>
      <c r="AR2656" s="5">
        <f t="shared" si="375"/>
        <v>1905437.77</v>
      </c>
      <c r="AS2656" s="5">
        <f t="shared" si="376"/>
        <v>785522.53</v>
      </c>
      <c r="AT2656" t="s">
        <v>59</v>
      </c>
      <c r="AU2656" t="s">
        <v>6164</v>
      </c>
      <c r="AV2656" t="s">
        <v>6165</v>
      </c>
      <c r="AW2656" t="s">
        <v>6166</v>
      </c>
      <c r="AX2656" t="s">
        <v>6167</v>
      </c>
      <c r="AY2656">
        <v>76</v>
      </c>
      <c r="AZ2656">
        <v>4</v>
      </c>
      <c r="BA2656">
        <v>0</v>
      </c>
      <c r="BB2656" t="s">
        <v>6168</v>
      </c>
      <c r="BC2656">
        <v>1</v>
      </c>
      <c r="BD2656">
        <v>1</v>
      </c>
      <c r="BE2656" t="s">
        <v>6196</v>
      </c>
      <c r="BF2656" t="s">
        <v>6170</v>
      </c>
      <c r="BG2656">
        <v>5</v>
      </c>
      <c r="BH2656" t="s">
        <v>6211</v>
      </c>
      <c r="BI2656">
        <v>102</v>
      </c>
      <c r="BJ2656" t="s">
        <v>6193</v>
      </c>
      <c r="BK2656">
        <v>0</v>
      </c>
      <c r="BL2656">
        <v>79</v>
      </c>
      <c r="BM2656" s="3">
        <f t="shared" si="377"/>
        <v>0.89873417721518989</v>
      </c>
    </row>
    <row r="2657" spans="1:65">
      <c r="A2657" t="s">
        <v>2791</v>
      </c>
      <c r="B2657" s="2">
        <v>45817</v>
      </c>
      <c r="C2657" t="s">
        <v>1632</v>
      </c>
      <c r="D2657" t="s">
        <v>2636</v>
      </c>
      <c r="E2657">
        <v>6</v>
      </c>
      <c r="F2657" t="s">
        <v>49</v>
      </c>
      <c r="G2657" t="s">
        <v>79</v>
      </c>
      <c r="H2657" t="s">
        <v>262</v>
      </c>
      <c r="I2657" t="s">
        <v>52</v>
      </c>
      <c r="J2657" t="s">
        <v>53</v>
      </c>
      <c r="K2657" t="s">
        <v>75</v>
      </c>
      <c r="L2657" t="s">
        <v>92</v>
      </c>
      <c r="M2657" t="s">
        <v>68</v>
      </c>
      <c r="N2657" t="s">
        <v>69</v>
      </c>
      <c r="O2657" t="s">
        <v>120</v>
      </c>
      <c r="P2657">
        <v>79</v>
      </c>
      <c r="Q2657">
        <v>84</v>
      </c>
      <c r="R2657">
        <v>80</v>
      </c>
      <c r="S2657">
        <v>3</v>
      </c>
      <c r="T2657">
        <f t="shared" si="369"/>
        <v>77</v>
      </c>
      <c r="U2657">
        <v>76</v>
      </c>
      <c r="V2657">
        <f t="shared" si="370"/>
        <v>1</v>
      </c>
      <c r="W2657" s="3">
        <f t="shared" si="371"/>
        <v>3.7499999999999999E-2</v>
      </c>
      <c r="X2657">
        <v>38</v>
      </c>
      <c r="Y2657" s="4">
        <v>4.9000000000000004</v>
      </c>
      <c r="Z2657" s="4">
        <v>1.6</v>
      </c>
      <c r="AA2657" s="5">
        <v>36408.949999999997</v>
      </c>
      <c r="AB2657" s="5">
        <f t="shared" si="372"/>
        <v>2767080.2</v>
      </c>
      <c r="AC2657" s="5">
        <v>22831.52</v>
      </c>
      <c r="AD2657" s="5">
        <f t="shared" si="373"/>
        <v>1826521.6</v>
      </c>
      <c r="AE2657" s="5">
        <v>144061.18</v>
      </c>
      <c r="AF2657" s="5">
        <v>37653.33</v>
      </c>
      <c r="AG2657" s="5">
        <v>11527.76</v>
      </c>
      <c r="AH2657" s="5">
        <v>2320</v>
      </c>
      <c r="AI2657" s="5">
        <v>10666.67</v>
      </c>
      <c r="AJ2657">
        <v>1</v>
      </c>
      <c r="AK2657" s="5">
        <v>8492.86</v>
      </c>
      <c r="AL2657" s="5">
        <v>756.24</v>
      </c>
      <c r="AM2657" s="5">
        <v>52496.160000000003</v>
      </c>
      <c r="AN2657">
        <v>4</v>
      </c>
      <c r="AO2657">
        <v>2</v>
      </c>
      <c r="AP2657" t="str">
        <f t="shared" si="374"/>
        <v>Yes</v>
      </c>
      <c r="AQ2657">
        <v>2</v>
      </c>
      <c r="AR2657" s="5">
        <f t="shared" si="375"/>
        <v>2094495.8</v>
      </c>
      <c r="AS2657" s="5">
        <f t="shared" si="376"/>
        <v>672584.4</v>
      </c>
      <c r="AT2657" t="s">
        <v>116</v>
      </c>
      <c r="AU2657" t="s">
        <v>6189</v>
      </c>
      <c r="AV2657" t="s">
        <v>6190</v>
      </c>
      <c r="AW2657" t="s">
        <v>6183</v>
      </c>
      <c r="AX2657" t="s">
        <v>6167</v>
      </c>
      <c r="AY2657">
        <v>80</v>
      </c>
      <c r="AZ2657">
        <v>0</v>
      </c>
      <c r="BA2657">
        <v>13</v>
      </c>
      <c r="BB2657" t="s">
        <v>6191</v>
      </c>
      <c r="BC2657">
        <v>0</v>
      </c>
      <c r="BD2657">
        <v>0</v>
      </c>
      <c r="BE2657" t="s">
        <v>6169</v>
      </c>
      <c r="BF2657" t="s">
        <v>6170</v>
      </c>
      <c r="BG2657">
        <v>1</v>
      </c>
      <c r="BH2657" t="s">
        <v>6179</v>
      </c>
      <c r="BI2657">
        <v>56</v>
      </c>
      <c r="BJ2657" t="s">
        <v>6187</v>
      </c>
      <c r="BK2657">
        <v>0</v>
      </c>
      <c r="BL2657">
        <v>88</v>
      </c>
      <c r="BM2657" s="3">
        <f t="shared" si="377"/>
        <v>0.90909090909090906</v>
      </c>
    </row>
    <row r="2658" spans="1:65">
      <c r="A2658" t="s">
        <v>2792</v>
      </c>
      <c r="B2658" s="2">
        <v>45817</v>
      </c>
      <c r="C2658" t="s">
        <v>1632</v>
      </c>
      <c r="D2658" t="s">
        <v>2636</v>
      </c>
      <c r="E2658">
        <v>6</v>
      </c>
      <c r="F2658" t="s">
        <v>72</v>
      </c>
      <c r="G2658" t="s">
        <v>62</v>
      </c>
      <c r="H2658" t="s">
        <v>220</v>
      </c>
      <c r="I2658" t="s">
        <v>64</v>
      </c>
      <c r="J2658" t="s">
        <v>81</v>
      </c>
      <c r="K2658" t="s">
        <v>75</v>
      </c>
      <c r="L2658" t="s">
        <v>92</v>
      </c>
      <c r="M2658" t="s">
        <v>56</v>
      </c>
      <c r="N2658" t="s">
        <v>76</v>
      </c>
      <c r="O2658" t="s">
        <v>70</v>
      </c>
      <c r="P2658">
        <v>33</v>
      </c>
      <c r="Q2658">
        <v>36</v>
      </c>
      <c r="R2658">
        <v>36</v>
      </c>
      <c r="S2658">
        <v>1</v>
      </c>
      <c r="T2658">
        <f t="shared" si="369"/>
        <v>35</v>
      </c>
      <c r="U2658">
        <v>32</v>
      </c>
      <c r="V2658">
        <f t="shared" si="370"/>
        <v>3</v>
      </c>
      <c r="W2658" s="3">
        <f t="shared" si="371"/>
        <v>2.7777777777777776E-2</v>
      </c>
      <c r="X2658">
        <v>30</v>
      </c>
      <c r="Y2658" s="4">
        <v>0</v>
      </c>
      <c r="Z2658" s="4">
        <v>1.5</v>
      </c>
      <c r="AA2658" s="5">
        <v>77168.45</v>
      </c>
      <c r="AB2658" s="5">
        <f t="shared" si="372"/>
        <v>2469390.4</v>
      </c>
      <c r="AC2658" s="5">
        <v>53881.81</v>
      </c>
      <c r="AD2658" s="5">
        <f t="shared" si="373"/>
        <v>1939745.16</v>
      </c>
      <c r="AE2658" s="5">
        <v>104700.68</v>
      </c>
      <c r="AF2658" s="5">
        <v>30917.41</v>
      </c>
      <c r="AG2658" s="5">
        <v>9139.49</v>
      </c>
      <c r="AH2658" s="5">
        <v>2175</v>
      </c>
      <c r="AI2658" s="5">
        <v>7418.18</v>
      </c>
      <c r="AJ2658">
        <v>0</v>
      </c>
      <c r="AK2658" s="5">
        <v>0</v>
      </c>
      <c r="AL2658" s="5">
        <v>4954.99</v>
      </c>
      <c r="AM2658" s="5">
        <v>23136.39</v>
      </c>
      <c r="AN2658">
        <v>4</v>
      </c>
      <c r="AO2658">
        <v>5</v>
      </c>
      <c r="AP2658" t="str">
        <f t="shared" si="374"/>
        <v>No</v>
      </c>
      <c r="AQ2658">
        <v>1</v>
      </c>
      <c r="AR2658" s="5">
        <f t="shared" si="375"/>
        <v>2122187.2999999998</v>
      </c>
      <c r="AS2658" s="5">
        <f t="shared" si="376"/>
        <v>347203.1</v>
      </c>
      <c r="AT2658" t="s">
        <v>59</v>
      </c>
      <c r="AU2658" t="s">
        <v>6164</v>
      </c>
      <c r="AV2658" t="s">
        <v>6165</v>
      </c>
      <c r="AW2658" t="s">
        <v>6166</v>
      </c>
      <c r="AX2658" t="s">
        <v>6184</v>
      </c>
      <c r="AY2658">
        <v>37</v>
      </c>
      <c r="AZ2658">
        <v>4</v>
      </c>
      <c r="BA2658">
        <v>19</v>
      </c>
      <c r="BB2658" t="s">
        <v>6185</v>
      </c>
      <c r="BC2658">
        <v>0</v>
      </c>
      <c r="BD2658">
        <v>1</v>
      </c>
      <c r="BE2658" t="s">
        <v>6188</v>
      </c>
      <c r="BF2658" t="s">
        <v>6170</v>
      </c>
      <c r="BG2658">
        <v>1</v>
      </c>
      <c r="BH2658" t="s">
        <v>6186</v>
      </c>
      <c r="BI2658">
        <v>46</v>
      </c>
      <c r="BJ2658" t="s">
        <v>6172</v>
      </c>
      <c r="BK2658">
        <v>0</v>
      </c>
      <c r="BL2658">
        <v>51</v>
      </c>
      <c r="BM2658" s="3">
        <f t="shared" si="377"/>
        <v>0.70588235294117652</v>
      </c>
    </row>
    <row r="2659" spans="1:65">
      <c r="A2659" t="s">
        <v>2793</v>
      </c>
      <c r="B2659" s="2">
        <v>45817</v>
      </c>
      <c r="C2659" t="s">
        <v>1632</v>
      </c>
      <c r="D2659" t="s">
        <v>2636</v>
      </c>
      <c r="E2659">
        <v>6</v>
      </c>
      <c r="F2659" t="s">
        <v>61</v>
      </c>
      <c r="G2659" t="s">
        <v>79</v>
      </c>
      <c r="H2659" t="s">
        <v>98</v>
      </c>
      <c r="I2659" t="s">
        <v>52</v>
      </c>
      <c r="J2659" t="s">
        <v>53</v>
      </c>
      <c r="K2659" t="s">
        <v>66</v>
      </c>
      <c r="L2659" t="s">
        <v>92</v>
      </c>
      <c r="M2659" t="s">
        <v>56</v>
      </c>
      <c r="N2659" t="s">
        <v>76</v>
      </c>
      <c r="O2659" t="s">
        <v>120</v>
      </c>
      <c r="P2659">
        <v>96</v>
      </c>
      <c r="Q2659">
        <v>98</v>
      </c>
      <c r="R2659">
        <v>98</v>
      </c>
      <c r="S2659">
        <v>2</v>
      </c>
      <c r="T2659">
        <f t="shared" si="369"/>
        <v>96</v>
      </c>
      <c r="U2659">
        <v>94</v>
      </c>
      <c r="V2659">
        <f t="shared" si="370"/>
        <v>2</v>
      </c>
      <c r="W2659" s="3">
        <f t="shared" si="371"/>
        <v>2.0408163265306121E-2</v>
      </c>
      <c r="X2659">
        <v>31</v>
      </c>
      <c r="Y2659" s="4">
        <v>6.5</v>
      </c>
      <c r="Z2659" s="4">
        <v>2.1</v>
      </c>
      <c r="AA2659" s="5">
        <v>30212.47</v>
      </c>
      <c r="AB2659" s="5">
        <f t="shared" si="372"/>
        <v>2839972.18</v>
      </c>
      <c r="AC2659" s="5">
        <v>23816.92</v>
      </c>
      <c r="AD2659" s="5">
        <f t="shared" si="373"/>
        <v>2334058.16</v>
      </c>
      <c r="AE2659" s="5">
        <v>177824.42</v>
      </c>
      <c r="AF2659" s="5">
        <v>41141.29</v>
      </c>
      <c r="AG2659" s="5">
        <v>9700.4699999999993</v>
      </c>
      <c r="AH2659" s="5">
        <v>3045</v>
      </c>
      <c r="AI2659" s="5">
        <v>7047.19</v>
      </c>
      <c r="AJ2659">
        <v>1</v>
      </c>
      <c r="AK2659" s="5">
        <v>8435.4</v>
      </c>
      <c r="AL2659" s="5">
        <v>33256.15</v>
      </c>
      <c r="AM2659" s="5">
        <v>92548.62</v>
      </c>
      <c r="AN2659">
        <v>4</v>
      </c>
      <c r="AO2659">
        <v>3</v>
      </c>
      <c r="AP2659" t="str">
        <f t="shared" si="374"/>
        <v>Yes</v>
      </c>
      <c r="AQ2659">
        <v>2</v>
      </c>
      <c r="AR2659" s="5">
        <f t="shared" si="375"/>
        <v>2707056.7</v>
      </c>
      <c r="AS2659" s="5">
        <f t="shared" si="376"/>
        <v>132915.48000000001</v>
      </c>
      <c r="AT2659" t="s">
        <v>59</v>
      </c>
      <c r="AU2659" t="s">
        <v>6181</v>
      </c>
      <c r="AV2659" t="s">
        <v>6182</v>
      </c>
      <c r="AW2659" t="s">
        <v>6183</v>
      </c>
      <c r="AX2659" t="s">
        <v>6184</v>
      </c>
      <c r="AY2659">
        <v>98</v>
      </c>
      <c r="AZ2659">
        <v>0</v>
      </c>
      <c r="BA2659">
        <v>19</v>
      </c>
      <c r="BB2659" t="s">
        <v>6198</v>
      </c>
      <c r="BC2659">
        <v>0</v>
      </c>
      <c r="BD2659">
        <v>0</v>
      </c>
      <c r="BE2659" t="s">
        <v>6169</v>
      </c>
      <c r="BF2659" t="s">
        <v>6170</v>
      </c>
      <c r="BG2659">
        <v>1</v>
      </c>
      <c r="BH2659" t="s">
        <v>6186</v>
      </c>
      <c r="BI2659">
        <v>60</v>
      </c>
      <c r="BJ2659" t="s">
        <v>6187</v>
      </c>
      <c r="BK2659">
        <v>0</v>
      </c>
      <c r="BL2659">
        <v>105</v>
      </c>
      <c r="BM2659" s="3">
        <f t="shared" si="377"/>
        <v>0.93333333333333335</v>
      </c>
    </row>
    <row r="2660" spans="1:65">
      <c r="A2660" t="s">
        <v>2794</v>
      </c>
      <c r="B2660" s="2">
        <v>45817</v>
      </c>
      <c r="C2660" t="s">
        <v>1632</v>
      </c>
      <c r="D2660" t="s">
        <v>2636</v>
      </c>
      <c r="E2660">
        <v>6</v>
      </c>
      <c r="F2660" t="s">
        <v>49</v>
      </c>
      <c r="G2660" t="s">
        <v>62</v>
      </c>
      <c r="H2660" t="s">
        <v>141</v>
      </c>
      <c r="I2660" t="s">
        <v>52</v>
      </c>
      <c r="J2660" t="s">
        <v>65</v>
      </c>
      <c r="K2660" t="s">
        <v>66</v>
      </c>
      <c r="L2660" t="s">
        <v>67</v>
      </c>
      <c r="M2660" t="s">
        <v>68</v>
      </c>
      <c r="N2660" t="s">
        <v>57</v>
      </c>
      <c r="O2660" t="s">
        <v>70</v>
      </c>
      <c r="P2660">
        <v>44</v>
      </c>
      <c r="Q2660">
        <v>47</v>
      </c>
      <c r="R2660">
        <v>46</v>
      </c>
      <c r="S2660">
        <v>3</v>
      </c>
      <c r="T2660">
        <f t="shared" si="369"/>
        <v>43</v>
      </c>
      <c r="U2660">
        <v>43</v>
      </c>
      <c r="V2660">
        <f t="shared" si="370"/>
        <v>0</v>
      </c>
      <c r="W2660" s="3">
        <f t="shared" si="371"/>
        <v>6.5217391304347824E-2</v>
      </c>
      <c r="X2660">
        <v>43</v>
      </c>
      <c r="Y2660" s="4">
        <v>1.4</v>
      </c>
      <c r="Z2660" s="4">
        <v>2.2999999999999998</v>
      </c>
      <c r="AA2660" s="5">
        <v>48537.85</v>
      </c>
      <c r="AB2660" s="5">
        <f t="shared" si="372"/>
        <v>2087127.55</v>
      </c>
      <c r="AC2660" s="5">
        <v>32544.13</v>
      </c>
      <c r="AD2660" s="5">
        <f t="shared" si="373"/>
        <v>1497029.98</v>
      </c>
      <c r="AE2660" s="5">
        <v>108127.52</v>
      </c>
      <c r="AF2660" s="5">
        <v>31508.799999999999</v>
      </c>
      <c r="AG2660" s="5">
        <v>35558.39</v>
      </c>
      <c r="AH2660" s="5">
        <v>3335</v>
      </c>
      <c r="AI2660" s="5">
        <v>56502.5</v>
      </c>
      <c r="AJ2660">
        <v>1</v>
      </c>
      <c r="AK2660" s="5">
        <v>13373.16</v>
      </c>
      <c r="AL2660" s="5">
        <v>0</v>
      </c>
      <c r="AM2660" s="5">
        <v>29200.639999999999</v>
      </c>
      <c r="AN2660">
        <v>4</v>
      </c>
      <c r="AO2660">
        <v>4</v>
      </c>
      <c r="AP2660" t="str">
        <f t="shared" si="374"/>
        <v>Yes</v>
      </c>
      <c r="AQ2660">
        <v>2</v>
      </c>
      <c r="AR2660" s="5">
        <f t="shared" si="375"/>
        <v>1774635.99</v>
      </c>
      <c r="AS2660" s="5">
        <f t="shared" si="376"/>
        <v>312491.56</v>
      </c>
      <c r="AT2660" t="s">
        <v>1641</v>
      </c>
      <c r="AU2660" t="s">
        <v>6189</v>
      </c>
      <c r="AV2660" t="s">
        <v>6201</v>
      </c>
      <c r="AW2660" t="s">
        <v>6175</v>
      </c>
      <c r="AX2660" t="s">
        <v>6167</v>
      </c>
      <c r="AY2660">
        <v>47</v>
      </c>
      <c r="AZ2660">
        <v>2</v>
      </c>
      <c r="BA2660">
        <v>0</v>
      </c>
      <c r="BB2660" t="s">
        <v>6168</v>
      </c>
      <c r="BC2660">
        <v>0</v>
      </c>
      <c r="BD2660">
        <v>0</v>
      </c>
      <c r="BE2660" t="s">
        <v>6169</v>
      </c>
      <c r="BF2660" t="s">
        <v>6210</v>
      </c>
      <c r="BG2660">
        <v>1</v>
      </c>
      <c r="BH2660" t="s">
        <v>6186</v>
      </c>
      <c r="BI2660">
        <v>40</v>
      </c>
      <c r="BJ2660" t="s">
        <v>6172</v>
      </c>
      <c r="BK2660">
        <v>0</v>
      </c>
      <c r="BL2660">
        <v>60</v>
      </c>
      <c r="BM2660" s="3">
        <f t="shared" si="377"/>
        <v>0.76666666666666672</v>
      </c>
    </row>
    <row r="2661" spans="1:65">
      <c r="A2661" t="s">
        <v>2795</v>
      </c>
      <c r="B2661" s="2">
        <v>45817</v>
      </c>
      <c r="C2661" t="s">
        <v>1632</v>
      </c>
      <c r="D2661" t="s">
        <v>2636</v>
      </c>
      <c r="E2661">
        <v>6</v>
      </c>
      <c r="F2661" t="s">
        <v>78</v>
      </c>
      <c r="G2661" t="s">
        <v>62</v>
      </c>
      <c r="H2661" t="s">
        <v>190</v>
      </c>
      <c r="I2661" t="s">
        <v>74</v>
      </c>
      <c r="J2661" t="s">
        <v>53</v>
      </c>
      <c r="K2661" t="s">
        <v>75</v>
      </c>
      <c r="L2661" t="s">
        <v>55</v>
      </c>
      <c r="M2661" t="s">
        <v>56</v>
      </c>
      <c r="N2661" t="s">
        <v>94</v>
      </c>
      <c r="O2661" t="s">
        <v>82</v>
      </c>
      <c r="P2661">
        <v>68</v>
      </c>
      <c r="Q2661">
        <v>68</v>
      </c>
      <c r="R2661">
        <v>65</v>
      </c>
      <c r="S2661">
        <v>2</v>
      </c>
      <c r="T2661">
        <f t="shared" si="369"/>
        <v>63</v>
      </c>
      <c r="U2661">
        <v>63</v>
      </c>
      <c r="V2661">
        <f t="shared" si="370"/>
        <v>0</v>
      </c>
      <c r="W2661" s="3">
        <f t="shared" si="371"/>
        <v>3.0769230769230771E-2</v>
      </c>
      <c r="X2661">
        <v>34</v>
      </c>
      <c r="Y2661" s="4">
        <v>8.9</v>
      </c>
      <c r="Z2661" s="4">
        <v>1.3</v>
      </c>
      <c r="AA2661" s="5">
        <v>35881.46</v>
      </c>
      <c r="AB2661" s="5">
        <f t="shared" si="372"/>
        <v>2260531.98</v>
      </c>
      <c r="AC2661" s="5">
        <v>23557.49</v>
      </c>
      <c r="AD2661" s="5">
        <f t="shared" si="373"/>
        <v>1531236.85</v>
      </c>
      <c r="AE2661" s="5">
        <v>109032.82</v>
      </c>
      <c r="AF2661" s="5">
        <v>30907.200000000001</v>
      </c>
      <c r="AG2661" s="5">
        <v>9674.4599999999991</v>
      </c>
      <c r="AH2661" s="5">
        <v>1885</v>
      </c>
      <c r="AI2661" s="5">
        <v>7050.85</v>
      </c>
      <c r="AJ2661">
        <v>0</v>
      </c>
      <c r="AK2661" s="5">
        <v>0</v>
      </c>
      <c r="AL2661" s="5">
        <v>0</v>
      </c>
      <c r="AM2661" s="5">
        <v>41624.080000000002</v>
      </c>
      <c r="AN2661">
        <v>4</v>
      </c>
      <c r="AO2661">
        <v>1</v>
      </c>
      <c r="AP2661" t="str">
        <f t="shared" si="374"/>
        <v>Yes</v>
      </c>
      <c r="AQ2661">
        <v>1</v>
      </c>
      <c r="AR2661" s="5">
        <f t="shared" si="375"/>
        <v>1731411.26</v>
      </c>
      <c r="AS2661" s="5">
        <f t="shared" si="376"/>
        <v>529120.72</v>
      </c>
      <c r="AT2661" t="s">
        <v>59</v>
      </c>
      <c r="AU2661" t="s">
        <v>6164</v>
      </c>
      <c r="AV2661" t="s">
        <v>6165</v>
      </c>
      <c r="AW2661" t="s">
        <v>6166</v>
      </c>
      <c r="AX2661" t="s">
        <v>6177</v>
      </c>
      <c r="AY2661">
        <v>69</v>
      </c>
      <c r="AZ2661">
        <v>0</v>
      </c>
      <c r="BA2661">
        <v>0</v>
      </c>
      <c r="BB2661" t="s">
        <v>6168</v>
      </c>
      <c r="BC2661">
        <v>0</v>
      </c>
      <c r="BD2661">
        <v>0</v>
      </c>
      <c r="BE2661" t="s">
        <v>6169</v>
      </c>
      <c r="BF2661" t="s">
        <v>6170</v>
      </c>
      <c r="BG2661">
        <v>1</v>
      </c>
      <c r="BH2661" t="s">
        <v>6186</v>
      </c>
      <c r="BI2661">
        <v>48</v>
      </c>
      <c r="BJ2661" t="s">
        <v>6172</v>
      </c>
      <c r="BK2661">
        <v>0</v>
      </c>
      <c r="BL2661">
        <v>76</v>
      </c>
      <c r="BM2661" s="3">
        <f t="shared" si="377"/>
        <v>0.85526315789473684</v>
      </c>
    </row>
    <row r="2662" spans="1:65">
      <c r="A2662" t="s">
        <v>2796</v>
      </c>
      <c r="B2662" s="2">
        <v>45817</v>
      </c>
      <c r="C2662" t="s">
        <v>1632</v>
      </c>
      <c r="D2662" t="s">
        <v>2636</v>
      </c>
      <c r="E2662">
        <v>6</v>
      </c>
      <c r="F2662" t="s">
        <v>61</v>
      </c>
      <c r="G2662" t="s">
        <v>50</v>
      </c>
      <c r="H2662" t="s">
        <v>170</v>
      </c>
      <c r="I2662" t="s">
        <v>52</v>
      </c>
      <c r="J2662" t="s">
        <v>81</v>
      </c>
      <c r="K2662" t="s">
        <v>75</v>
      </c>
      <c r="L2662" t="s">
        <v>92</v>
      </c>
      <c r="M2662" t="s">
        <v>56</v>
      </c>
      <c r="N2662" t="s">
        <v>109</v>
      </c>
      <c r="O2662" t="s">
        <v>58</v>
      </c>
      <c r="P2662">
        <v>44</v>
      </c>
      <c r="Q2662">
        <v>44</v>
      </c>
      <c r="R2662">
        <v>44</v>
      </c>
      <c r="S2662">
        <v>1</v>
      </c>
      <c r="T2662">
        <f t="shared" si="369"/>
        <v>43</v>
      </c>
      <c r="U2662">
        <v>43</v>
      </c>
      <c r="V2662">
        <f t="shared" si="370"/>
        <v>0</v>
      </c>
      <c r="W2662" s="3">
        <f t="shared" si="371"/>
        <v>2.2727272727272728E-2</v>
      </c>
      <c r="X2662">
        <v>44</v>
      </c>
      <c r="Y2662" s="4">
        <v>7.7</v>
      </c>
      <c r="Z2662" s="4">
        <v>2.1</v>
      </c>
      <c r="AA2662" s="5">
        <v>78267.740000000005</v>
      </c>
      <c r="AB2662" s="5">
        <f t="shared" si="372"/>
        <v>3365512.82</v>
      </c>
      <c r="AC2662" s="5">
        <v>53517.22</v>
      </c>
      <c r="AD2662" s="5">
        <f t="shared" si="373"/>
        <v>2354757.6800000002</v>
      </c>
      <c r="AE2662" s="5">
        <v>140730.56</v>
      </c>
      <c r="AF2662" s="5">
        <v>38185.39</v>
      </c>
      <c r="AG2662" s="5">
        <v>10361.030000000001</v>
      </c>
      <c r="AH2662" s="5">
        <v>3045</v>
      </c>
      <c r="AI2662" s="5">
        <v>7480</v>
      </c>
      <c r="AJ2662">
        <v>0</v>
      </c>
      <c r="AK2662" s="5">
        <v>0</v>
      </c>
      <c r="AL2662" s="5">
        <v>0</v>
      </c>
      <c r="AM2662" s="5">
        <v>66497.94</v>
      </c>
      <c r="AN2662">
        <v>8</v>
      </c>
      <c r="AO2662">
        <v>7</v>
      </c>
      <c r="AP2662" t="str">
        <f t="shared" si="374"/>
        <v>Yes</v>
      </c>
      <c r="AQ2662">
        <v>1</v>
      </c>
      <c r="AR2662" s="5">
        <f t="shared" si="375"/>
        <v>2621057.6</v>
      </c>
      <c r="AS2662" s="5">
        <f t="shared" si="376"/>
        <v>744455.22</v>
      </c>
      <c r="AT2662" t="s">
        <v>59</v>
      </c>
      <c r="AU2662" t="s">
        <v>6164</v>
      </c>
      <c r="AV2662" t="s">
        <v>6165</v>
      </c>
      <c r="AW2662" t="s">
        <v>6166</v>
      </c>
      <c r="AX2662" t="s">
        <v>6184</v>
      </c>
      <c r="AY2662">
        <v>46</v>
      </c>
      <c r="AZ2662">
        <v>0</v>
      </c>
      <c r="BA2662">
        <v>0</v>
      </c>
      <c r="BB2662" t="s">
        <v>6168</v>
      </c>
      <c r="BC2662">
        <v>0</v>
      </c>
      <c r="BD2662">
        <v>0</v>
      </c>
      <c r="BE2662" t="s">
        <v>6169</v>
      </c>
      <c r="BF2662" t="s">
        <v>6170</v>
      </c>
      <c r="BG2662">
        <v>0</v>
      </c>
      <c r="BH2662" t="s">
        <v>6171</v>
      </c>
      <c r="BI2662">
        <v>20</v>
      </c>
      <c r="BJ2662" t="s">
        <v>6172</v>
      </c>
      <c r="BK2662">
        <v>0</v>
      </c>
      <c r="BL2662">
        <v>50</v>
      </c>
      <c r="BM2662" s="3">
        <f t="shared" si="377"/>
        <v>0.88</v>
      </c>
    </row>
    <row r="2663" spans="1:65">
      <c r="A2663" t="s">
        <v>2797</v>
      </c>
      <c r="B2663" s="2">
        <v>45817</v>
      </c>
      <c r="C2663" t="s">
        <v>1632</v>
      </c>
      <c r="D2663" t="s">
        <v>2636</v>
      </c>
      <c r="E2663">
        <v>6</v>
      </c>
      <c r="F2663" t="s">
        <v>78</v>
      </c>
      <c r="G2663" t="s">
        <v>79</v>
      </c>
      <c r="H2663" t="s">
        <v>143</v>
      </c>
      <c r="I2663" t="s">
        <v>64</v>
      </c>
      <c r="J2663" t="s">
        <v>53</v>
      </c>
      <c r="K2663" t="s">
        <v>75</v>
      </c>
      <c r="L2663" t="s">
        <v>67</v>
      </c>
      <c r="M2663" t="s">
        <v>68</v>
      </c>
      <c r="N2663" t="s">
        <v>69</v>
      </c>
      <c r="O2663" t="s">
        <v>120</v>
      </c>
      <c r="P2663">
        <v>56</v>
      </c>
      <c r="Q2663">
        <v>58</v>
      </c>
      <c r="R2663">
        <v>55</v>
      </c>
      <c r="S2663">
        <v>6</v>
      </c>
      <c r="T2663">
        <f t="shared" si="369"/>
        <v>49</v>
      </c>
      <c r="U2663">
        <v>49</v>
      </c>
      <c r="V2663">
        <f t="shared" si="370"/>
        <v>0</v>
      </c>
      <c r="W2663" s="3">
        <f t="shared" si="371"/>
        <v>0.10909090909090909</v>
      </c>
      <c r="X2663">
        <v>14</v>
      </c>
      <c r="Y2663" s="4">
        <v>1.7</v>
      </c>
      <c r="Z2663" s="4">
        <v>0.5</v>
      </c>
      <c r="AA2663" s="5">
        <v>36031.279999999999</v>
      </c>
      <c r="AB2663" s="5">
        <f t="shared" si="372"/>
        <v>1765532.72</v>
      </c>
      <c r="AC2663" s="5">
        <v>21798.99</v>
      </c>
      <c r="AD2663" s="5">
        <f t="shared" si="373"/>
        <v>1198944.45</v>
      </c>
      <c r="AE2663" s="5">
        <v>91047.77</v>
      </c>
      <c r="AF2663" s="5">
        <v>26605.13</v>
      </c>
      <c r="AG2663" s="5">
        <v>33459.93</v>
      </c>
      <c r="AH2663" s="5">
        <v>725</v>
      </c>
      <c r="AI2663" s="5">
        <v>60166.96</v>
      </c>
      <c r="AJ2663">
        <v>2</v>
      </c>
      <c r="AK2663" s="5">
        <v>17533.22</v>
      </c>
      <c r="AL2663" s="5">
        <v>0</v>
      </c>
      <c r="AM2663" s="5">
        <v>32972.14</v>
      </c>
      <c r="AN2663">
        <v>4</v>
      </c>
      <c r="AO2663">
        <v>4</v>
      </c>
      <c r="AP2663" t="str">
        <f t="shared" si="374"/>
        <v>Yes</v>
      </c>
      <c r="AQ2663">
        <v>2</v>
      </c>
      <c r="AR2663" s="5">
        <f t="shared" si="375"/>
        <v>1461454.6</v>
      </c>
      <c r="AS2663" s="5">
        <f t="shared" si="376"/>
        <v>304078.12</v>
      </c>
      <c r="AT2663" t="s">
        <v>1641</v>
      </c>
      <c r="AU2663" t="s">
        <v>6199</v>
      </c>
      <c r="AV2663" t="s">
        <v>6200</v>
      </c>
      <c r="AW2663" t="s">
        <v>6175</v>
      </c>
      <c r="AX2663" t="s">
        <v>6207</v>
      </c>
      <c r="AY2663">
        <v>60</v>
      </c>
      <c r="AZ2663">
        <v>2</v>
      </c>
      <c r="BA2663">
        <v>0</v>
      </c>
      <c r="BB2663" t="s">
        <v>6168</v>
      </c>
      <c r="BC2663">
        <v>0</v>
      </c>
      <c r="BD2663">
        <v>0</v>
      </c>
      <c r="BE2663" t="s">
        <v>6169</v>
      </c>
      <c r="BF2663" t="s">
        <v>6210</v>
      </c>
      <c r="BG2663">
        <v>0</v>
      </c>
      <c r="BH2663" t="s">
        <v>6171</v>
      </c>
      <c r="BI2663">
        <v>34</v>
      </c>
      <c r="BJ2663" t="s">
        <v>6172</v>
      </c>
      <c r="BK2663">
        <v>0</v>
      </c>
      <c r="BL2663">
        <v>76</v>
      </c>
      <c r="BM2663" s="3">
        <f t="shared" si="377"/>
        <v>0.72368421052631582</v>
      </c>
    </row>
    <row r="2664" spans="1:65">
      <c r="A2664" t="s">
        <v>2798</v>
      </c>
      <c r="B2664" s="2">
        <v>45817</v>
      </c>
      <c r="C2664" t="s">
        <v>1632</v>
      </c>
      <c r="D2664" t="s">
        <v>2636</v>
      </c>
      <c r="E2664">
        <v>6</v>
      </c>
      <c r="F2664" t="s">
        <v>61</v>
      </c>
      <c r="G2664" t="s">
        <v>62</v>
      </c>
      <c r="H2664" t="s">
        <v>96</v>
      </c>
      <c r="I2664" t="s">
        <v>64</v>
      </c>
      <c r="J2664" t="s">
        <v>81</v>
      </c>
      <c r="K2664" t="s">
        <v>66</v>
      </c>
      <c r="L2664" t="s">
        <v>87</v>
      </c>
      <c r="M2664" t="s">
        <v>56</v>
      </c>
      <c r="N2664" t="s">
        <v>69</v>
      </c>
      <c r="O2664" t="s">
        <v>58</v>
      </c>
      <c r="P2664">
        <v>41</v>
      </c>
      <c r="Q2664">
        <v>42</v>
      </c>
      <c r="R2664">
        <v>40</v>
      </c>
      <c r="S2664">
        <v>1</v>
      </c>
      <c r="T2664">
        <f t="shared" si="369"/>
        <v>39</v>
      </c>
      <c r="U2664">
        <v>39</v>
      </c>
      <c r="V2664">
        <f t="shared" si="370"/>
        <v>0</v>
      </c>
      <c r="W2664" s="3">
        <f t="shared" si="371"/>
        <v>2.5000000000000001E-2</v>
      </c>
      <c r="X2664">
        <v>33</v>
      </c>
      <c r="Y2664" s="4">
        <v>5.8</v>
      </c>
      <c r="Z2664" s="4">
        <v>1.7</v>
      </c>
      <c r="AA2664" s="5">
        <v>73154.38</v>
      </c>
      <c r="AB2664" s="5">
        <f t="shared" si="372"/>
        <v>2853020.82</v>
      </c>
      <c r="AC2664" s="5">
        <v>54308.67</v>
      </c>
      <c r="AD2664" s="5">
        <f t="shared" si="373"/>
        <v>2172346.7999999998</v>
      </c>
      <c r="AE2664" s="5">
        <v>119350.18</v>
      </c>
      <c r="AF2664" s="5">
        <v>34050.480000000003</v>
      </c>
      <c r="AG2664" s="5">
        <v>9636.7800000000007</v>
      </c>
      <c r="AH2664" s="5">
        <v>2465</v>
      </c>
      <c r="AI2664" s="5">
        <v>7555.56</v>
      </c>
      <c r="AJ2664">
        <v>0</v>
      </c>
      <c r="AK2664" s="5">
        <v>0</v>
      </c>
      <c r="AL2664" s="5">
        <v>0</v>
      </c>
      <c r="AM2664" s="5">
        <v>23858.240000000002</v>
      </c>
      <c r="AN2664">
        <v>4</v>
      </c>
      <c r="AO2664">
        <v>4</v>
      </c>
      <c r="AP2664" t="str">
        <f t="shared" si="374"/>
        <v>Yes</v>
      </c>
      <c r="AQ2664">
        <v>0</v>
      </c>
      <c r="AR2664" s="5">
        <f t="shared" si="375"/>
        <v>2369263.04</v>
      </c>
      <c r="AS2664" s="5">
        <f t="shared" si="376"/>
        <v>483757.78</v>
      </c>
      <c r="AT2664" t="s">
        <v>59</v>
      </c>
      <c r="AU2664" t="s">
        <v>6164</v>
      </c>
      <c r="AV2664" t="s">
        <v>6165</v>
      </c>
      <c r="AW2664" t="s">
        <v>6166</v>
      </c>
      <c r="AX2664" t="s">
        <v>6167</v>
      </c>
      <c r="AY2664">
        <v>44</v>
      </c>
      <c r="AZ2664">
        <v>1</v>
      </c>
      <c r="BA2664">
        <v>0</v>
      </c>
      <c r="BB2664" t="s">
        <v>6168</v>
      </c>
      <c r="BC2664">
        <v>0</v>
      </c>
      <c r="BD2664">
        <v>0</v>
      </c>
      <c r="BE2664" t="s">
        <v>6169</v>
      </c>
      <c r="BF2664" t="s">
        <v>6170</v>
      </c>
      <c r="BG2664">
        <v>0</v>
      </c>
      <c r="BH2664" t="s">
        <v>6171</v>
      </c>
      <c r="BI2664">
        <v>55</v>
      </c>
      <c r="BJ2664" t="s">
        <v>6187</v>
      </c>
      <c r="BK2664">
        <v>0</v>
      </c>
      <c r="BL2664">
        <v>51</v>
      </c>
      <c r="BM2664" s="3">
        <f t="shared" si="377"/>
        <v>0.78431372549019607</v>
      </c>
    </row>
    <row r="2665" spans="1:65">
      <c r="A2665" t="s">
        <v>2799</v>
      </c>
      <c r="B2665" s="2">
        <v>45817</v>
      </c>
      <c r="C2665" t="s">
        <v>1632</v>
      </c>
      <c r="D2665" t="s">
        <v>2636</v>
      </c>
      <c r="E2665">
        <v>6</v>
      </c>
      <c r="F2665" t="s">
        <v>72</v>
      </c>
      <c r="G2665" t="s">
        <v>50</v>
      </c>
      <c r="H2665" t="s">
        <v>73</v>
      </c>
      <c r="I2665" t="s">
        <v>74</v>
      </c>
      <c r="J2665" t="s">
        <v>81</v>
      </c>
      <c r="K2665" t="s">
        <v>66</v>
      </c>
      <c r="L2665" t="s">
        <v>92</v>
      </c>
      <c r="M2665" t="s">
        <v>56</v>
      </c>
      <c r="N2665" t="s">
        <v>94</v>
      </c>
      <c r="O2665" t="s">
        <v>120</v>
      </c>
      <c r="P2665">
        <v>42</v>
      </c>
      <c r="Q2665">
        <v>45</v>
      </c>
      <c r="R2665">
        <v>45</v>
      </c>
      <c r="S2665">
        <v>1</v>
      </c>
      <c r="T2665">
        <f t="shared" si="369"/>
        <v>44</v>
      </c>
      <c r="U2665">
        <v>40</v>
      </c>
      <c r="V2665">
        <f t="shared" si="370"/>
        <v>4</v>
      </c>
      <c r="W2665" s="3">
        <f t="shared" si="371"/>
        <v>2.2222222222222223E-2</v>
      </c>
      <c r="X2665">
        <v>33</v>
      </c>
      <c r="Y2665" s="4">
        <v>6.8</v>
      </c>
      <c r="Z2665" s="4">
        <v>1.9</v>
      </c>
      <c r="AA2665" s="5">
        <v>74013.009999999995</v>
      </c>
      <c r="AB2665" s="5">
        <f t="shared" si="372"/>
        <v>2960520.4</v>
      </c>
      <c r="AC2665" s="5">
        <v>53744.160000000003</v>
      </c>
      <c r="AD2665" s="5">
        <f t="shared" si="373"/>
        <v>2418487.2000000002</v>
      </c>
      <c r="AE2665" s="5">
        <v>136249.45000000001</v>
      </c>
      <c r="AF2665" s="5">
        <v>38047.730000000003</v>
      </c>
      <c r="AG2665" s="5">
        <v>10817.28</v>
      </c>
      <c r="AH2665" s="5">
        <v>2755</v>
      </c>
      <c r="AI2665" s="5">
        <v>7463.41</v>
      </c>
      <c r="AJ2665">
        <v>0</v>
      </c>
      <c r="AK2665" s="5">
        <v>0</v>
      </c>
      <c r="AL2665" s="5">
        <v>6873.59</v>
      </c>
      <c r="AM2665" s="5">
        <v>26603.5</v>
      </c>
      <c r="AN2665">
        <v>4</v>
      </c>
      <c r="AO2665">
        <v>5</v>
      </c>
      <c r="AP2665" t="str">
        <f t="shared" si="374"/>
        <v>No</v>
      </c>
      <c r="AQ2665">
        <v>1</v>
      </c>
      <c r="AR2665" s="5">
        <f t="shared" si="375"/>
        <v>2647297.16</v>
      </c>
      <c r="AS2665" s="5">
        <f t="shared" si="376"/>
        <v>313223.24</v>
      </c>
      <c r="AT2665" t="s">
        <v>59</v>
      </c>
      <c r="AU2665" t="s">
        <v>6164</v>
      </c>
      <c r="AV2665" t="s">
        <v>6165</v>
      </c>
      <c r="AW2665" t="s">
        <v>6166</v>
      </c>
      <c r="AX2665" t="s">
        <v>6184</v>
      </c>
      <c r="AY2665">
        <v>43</v>
      </c>
      <c r="AZ2665">
        <v>0</v>
      </c>
      <c r="BA2665">
        <v>26</v>
      </c>
      <c r="BB2665" t="s">
        <v>6180</v>
      </c>
      <c r="BC2665">
        <v>1</v>
      </c>
      <c r="BD2665">
        <v>0</v>
      </c>
      <c r="BE2665" t="s">
        <v>6178</v>
      </c>
      <c r="BF2665" t="s">
        <v>6170</v>
      </c>
      <c r="BG2665">
        <v>0</v>
      </c>
      <c r="BH2665" t="s">
        <v>6171</v>
      </c>
      <c r="BI2665">
        <v>42</v>
      </c>
      <c r="BJ2665" t="s">
        <v>6172</v>
      </c>
      <c r="BK2665">
        <v>0</v>
      </c>
      <c r="BL2665">
        <v>52</v>
      </c>
      <c r="BM2665" s="3">
        <f t="shared" si="377"/>
        <v>0.86538461538461542</v>
      </c>
    </row>
    <row r="2666" spans="1:65">
      <c r="A2666" t="s">
        <v>2800</v>
      </c>
      <c r="B2666" s="2">
        <v>45817</v>
      </c>
      <c r="C2666" t="s">
        <v>1632</v>
      </c>
      <c r="D2666" t="s">
        <v>2636</v>
      </c>
      <c r="E2666">
        <v>6</v>
      </c>
      <c r="F2666" t="s">
        <v>61</v>
      </c>
      <c r="G2666" t="s">
        <v>62</v>
      </c>
      <c r="H2666" t="s">
        <v>63</v>
      </c>
      <c r="I2666" t="s">
        <v>74</v>
      </c>
      <c r="J2666" t="s">
        <v>81</v>
      </c>
      <c r="K2666" t="s">
        <v>54</v>
      </c>
      <c r="L2666" t="s">
        <v>87</v>
      </c>
      <c r="M2666" t="s">
        <v>56</v>
      </c>
      <c r="N2666" t="s">
        <v>94</v>
      </c>
      <c r="O2666" t="s">
        <v>70</v>
      </c>
      <c r="P2666">
        <v>44</v>
      </c>
      <c r="Q2666">
        <v>45</v>
      </c>
      <c r="R2666">
        <v>44</v>
      </c>
      <c r="S2666">
        <v>1</v>
      </c>
      <c r="T2666">
        <f t="shared" si="369"/>
        <v>43</v>
      </c>
      <c r="U2666">
        <v>43</v>
      </c>
      <c r="V2666">
        <f t="shared" si="370"/>
        <v>0</v>
      </c>
      <c r="W2666" s="3">
        <f t="shared" si="371"/>
        <v>2.2727272727272728E-2</v>
      </c>
      <c r="X2666">
        <v>33</v>
      </c>
      <c r="Y2666" s="4">
        <v>1.1000000000000001</v>
      </c>
      <c r="Z2666" s="4">
        <v>1.1000000000000001</v>
      </c>
      <c r="AA2666" s="5">
        <v>85252.43</v>
      </c>
      <c r="AB2666" s="5">
        <f t="shared" si="372"/>
        <v>3665854.49</v>
      </c>
      <c r="AC2666" s="5">
        <v>54725.78</v>
      </c>
      <c r="AD2666" s="5">
        <f t="shared" si="373"/>
        <v>2407934.3199999998</v>
      </c>
      <c r="AE2666" s="5">
        <v>134052.01</v>
      </c>
      <c r="AF2666" s="5">
        <v>38885.67</v>
      </c>
      <c r="AG2666" s="5">
        <v>9850.56</v>
      </c>
      <c r="AH2666" s="5">
        <v>1595</v>
      </c>
      <c r="AI2666" s="5">
        <v>7480</v>
      </c>
      <c r="AJ2666">
        <v>0</v>
      </c>
      <c r="AK2666" s="5">
        <v>0</v>
      </c>
      <c r="AL2666" s="5">
        <v>0</v>
      </c>
      <c r="AM2666" s="5">
        <v>28407.94</v>
      </c>
      <c r="AN2666">
        <v>4</v>
      </c>
      <c r="AO2666">
        <v>4</v>
      </c>
      <c r="AP2666" t="str">
        <f t="shared" si="374"/>
        <v>Yes</v>
      </c>
      <c r="AQ2666">
        <v>0</v>
      </c>
      <c r="AR2666" s="5">
        <f t="shared" si="375"/>
        <v>2628205.5</v>
      </c>
      <c r="AS2666" s="5">
        <f t="shared" si="376"/>
        <v>1037648.99</v>
      </c>
      <c r="AT2666" t="s">
        <v>59</v>
      </c>
      <c r="AU2666" t="s">
        <v>6164</v>
      </c>
      <c r="AV2666" t="s">
        <v>6165</v>
      </c>
      <c r="AW2666" t="s">
        <v>6166</v>
      </c>
      <c r="AX2666" t="s">
        <v>6167</v>
      </c>
      <c r="AY2666">
        <v>45</v>
      </c>
      <c r="AZ2666">
        <v>0</v>
      </c>
      <c r="BA2666">
        <v>0</v>
      </c>
      <c r="BB2666" t="s">
        <v>6168</v>
      </c>
      <c r="BC2666">
        <v>0</v>
      </c>
      <c r="BD2666">
        <v>0</v>
      </c>
      <c r="BE2666" t="s">
        <v>6169</v>
      </c>
      <c r="BF2666" t="s">
        <v>6170</v>
      </c>
      <c r="BG2666">
        <v>0</v>
      </c>
      <c r="BH2666" t="s">
        <v>6171</v>
      </c>
      <c r="BI2666">
        <v>34</v>
      </c>
      <c r="BJ2666" t="s">
        <v>6172</v>
      </c>
      <c r="BK2666">
        <v>1</v>
      </c>
      <c r="BL2666">
        <v>52</v>
      </c>
      <c r="BM2666" s="3">
        <f t="shared" si="377"/>
        <v>0.84615384615384615</v>
      </c>
    </row>
    <row r="2667" spans="1:65">
      <c r="A2667" t="s">
        <v>2801</v>
      </c>
      <c r="B2667" s="2">
        <v>45817</v>
      </c>
      <c r="C2667" t="s">
        <v>1632</v>
      </c>
      <c r="D2667" t="s">
        <v>2636</v>
      </c>
      <c r="E2667">
        <v>6</v>
      </c>
      <c r="F2667" t="s">
        <v>72</v>
      </c>
      <c r="G2667" t="s">
        <v>50</v>
      </c>
      <c r="H2667" t="s">
        <v>179</v>
      </c>
      <c r="I2667" t="s">
        <v>74</v>
      </c>
      <c r="J2667" t="s">
        <v>65</v>
      </c>
      <c r="K2667" t="s">
        <v>66</v>
      </c>
      <c r="L2667" t="s">
        <v>92</v>
      </c>
      <c r="M2667" t="s">
        <v>56</v>
      </c>
      <c r="N2667" t="s">
        <v>109</v>
      </c>
      <c r="O2667" t="s">
        <v>58</v>
      </c>
      <c r="P2667">
        <v>57</v>
      </c>
      <c r="Q2667">
        <v>61</v>
      </c>
      <c r="R2667">
        <v>61</v>
      </c>
      <c r="S2667">
        <v>1</v>
      </c>
      <c r="T2667">
        <f t="shared" si="369"/>
        <v>60</v>
      </c>
      <c r="U2667">
        <v>54</v>
      </c>
      <c r="V2667">
        <f t="shared" si="370"/>
        <v>6</v>
      </c>
      <c r="W2667" s="3">
        <f t="shared" si="371"/>
        <v>1.6393442622950821E-2</v>
      </c>
      <c r="X2667">
        <v>22</v>
      </c>
      <c r="Y2667" s="4">
        <v>2.5</v>
      </c>
      <c r="Z2667" s="4">
        <v>1.1000000000000001</v>
      </c>
      <c r="AA2667" s="5">
        <v>48976.44</v>
      </c>
      <c r="AB2667" s="5">
        <f t="shared" si="372"/>
        <v>2644727.7599999998</v>
      </c>
      <c r="AC2667" s="5">
        <v>35248.120000000003</v>
      </c>
      <c r="AD2667" s="5">
        <f t="shared" si="373"/>
        <v>2150135.3199999998</v>
      </c>
      <c r="AE2667" s="5">
        <v>134906.07999999999</v>
      </c>
      <c r="AF2667" s="5">
        <v>37124.379999999997</v>
      </c>
      <c r="AG2667" s="5">
        <v>8615.5</v>
      </c>
      <c r="AH2667" s="5">
        <v>1595</v>
      </c>
      <c r="AI2667" s="5">
        <v>5101.82</v>
      </c>
      <c r="AJ2667">
        <v>0</v>
      </c>
      <c r="AK2667" s="5">
        <v>0</v>
      </c>
      <c r="AL2667" s="5">
        <v>5215.8999999999996</v>
      </c>
      <c r="AM2667" s="5">
        <v>74653.64</v>
      </c>
      <c r="AN2667">
        <v>8</v>
      </c>
      <c r="AO2667">
        <v>8</v>
      </c>
      <c r="AP2667" t="str">
        <f t="shared" si="374"/>
        <v>Yes</v>
      </c>
      <c r="AQ2667">
        <v>1</v>
      </c>
      <c r="AR2667" s="5">
        <f t="shared" si="375"/>
        <v>2417347.64</v>
      </c>
      <c r="AS2667" s="5">
        <f t="shared" si="376"/>
        <v>227380.12</v>
      </c>
      <c r="AT2667" t="s">
        <v>59</v>
      </c>
      <c r="AU2667" t="s">
        <v>6164</v>
      </c>
      <c r="AV2667" t="s">
        <v>6165</v>
      </c>
      <c r="AW2667" t="s">
        <v>6166</v>
      </c>
      <c r="AX2667" t="s">
        <v>6184</v>
      </c>
      <c r="AY2667">
        <v>58</v>
      </c>
      <c r="AZ2667">
        <v>0</v>
      </c>
      <c r="BA2667">
        <v>38</v>
      </c>
      <c r="BB2667" t="s">
        <v>6180</v>
      </c>
      <c r="BC2667">
        <v>0</v>
      </c>
      <c r="BD2667">
        <v>0</v>
      </c>
      <c r="BE2667" t="s">
        <v>6169</v>
      </c>
      <c r="BF2667" t="s">
        <v>6170</v>
      </c>
      <c r="BG2667">
        <v>1</v>
      </c>
      <c r="BH2667" t="s">
        <v>6179</v>
      </c>
      <c r="BI2667">
        <v>54</v>
      </c>
      <c r="BJ2667" t="s">
        <v>6187</v>
      </c>
      <c r="BK2667">
        <v>0</v>
      </c>
      <c r="BL2667">
        <v>66</v>
      </c>
      <c r="BM2667" s="3">
        <f t="shared" si="377"/>
        <v>0.9242424242424242</v>
      </c>
    </row>
    <row r="2668" spans="1:65">
      <c r="A2668" t="s">
        <v>2802</v>
      </c>
      <c r="B2668" s="2">
        <v>45817</v>
      </c>
      <c r="C2668" t="s">
        <v>1632</v>
      </c>
      <c r="D2668" t="s">
        <v>2636</v>
      </c>
      <c r="E2668">
        <v>6</v>
      </c>
      <c r="F2668" t="s">
        <v>72</v>
      </c>
      <c r="G2668" t="s">
        <v>50</v>
      </c>
      <c r="H2668" t="s">
        <v>179</v>
      </c>
      <c r="I2668" t="s">
        <v>52</v>
      </c>
      <c r="J2668" t="s">
        <v>53</v>
      </c>
      <c r="K2668" t="s">
        <v>54</v>
      </c>
      <c r="L2668" t="s">
        <v>87</v>
      </c>
      <c r="M2668" t="s">
        <v>56</v>
      </c>
      <c r="N2668" t="s">
        <v>69</v>
      </c>
      <c r="O2668" t="s">
        <v>82</v>
      </c>
      <c r="P2668">
        <v>67</v>
      </c>
      <c r="Q2668">
        <v>73</v>
      </c>
      <c r="R2668">
        <v>73</v>
      </c>
      <c r="S2668">
        <v>1</v>
      </c>
      <c r="T2668">
        <f t="shared" si="369"/>
        <v>72</v>
      </c>
      <c r="U2668">
        <v>67</v>
      </c>
      <c r="V2668">
        <f t="shared" si="370"/>
        <v>5</v>
      </c>
      <c r="W2668" s="3">
        <f t="shared" si="371"/>
        <v>1.3698630136986301E-2</v>
      </c>
      <c r="X2668">
        <v>23</v>
      </c>
      <c r="Y2668" s="4">
        <v>6</v>
      </c>
      <c r="Z2668" s="4">
        <v>1.9</v>
      </c>
      <c r="AA2668" s="5">
        <v>38710.79</v>
      </c>
      <c r="AB2668" s="5">
        <f t="shared" si="372"/>
        <v>2593622.9300000002</v>
      </c>
      <c r="AC2668" s="5">
        <v>24232.42</v>
      </c>
      <c r="AD2668" s="5">
        <f t="shared" si="373"/>
        <v>1768966.66</v>
      </c>
      <c r="AE2668" s="5">
        <v>128726.21</v>
      </c>
      <c r="AF2668" s="5">
        <v>31839.55</v>
      </c>
      <c r="AG2668" s="5">
        <v>8824.3700000000008</v>
      </c>
      <c r="AH2668" s="5">
        <v>2755</v>
      </c>
      <c r="AI2668" s="5">
        <v>3539.39</v>
      </c>
      <c r="AJ2668">
        <v>0</v>
      </c>
      <c r="AK2668" s="5">
        <v>0</v>
      </c>
      <c r="AL2668" s="5">
        <v>2839.64</v>
      </c>
      <c r="AM2668" s="5">
        <v>46634.7</v>
      </c>
      <c r="AN2668">
        <v>4</v>
      </c>
      <c r="AO2668">
        <v>3</v>
      </c>
      <c r="AP2668" t="str">
        <f t="shared" si="374"/>
        <v>Yes</v>
      </c>
      <c r="AQ2668">
        <v>0</v>
      </c>
      <c r="AR2668" s="5">
        <f t="shared" si="375"/>
        <v>1994125.52</v>
      </c>
      <c r="AS2668" s="5">
        <f t="shared" si="376"/>
        <v>599497.41</v>
      </c>
      <c r="AT2668" t="s">
        <v>59</v>
      </c>
      <c r="AU2668" t="s">
        <v>6164</v>
      </c>
      <c r="AV2668" t="s">
        <v>6165</v>
      </c>
      <c r="AW2668" t="s">
        <v>6166</v>
      </c>
      <c r="AX2668" t="s">
        <v>6184</v>
      </c>
      <c r="AY2668">
        <v>72</v>
      </c>
      <c r="AZ2668">
        <v>4</v>
      </c>
      <c r="BA2668">
        <v>32</v>
      </c>
      <c r="BB2668" t="s">
        <v>6185</v>
      </c>
      <c r="BC2668">
        <v>0</v>
      </c>
      <c r="BD2668">
        <v>0</v>
      </c>
      <c r="BE2668" t="s">
        <v>6169</v>
      </c>
      <c r="BF2668" t="s">
        <v>6170</v>
      </c>
      <c r="BG2668">
        <v>0</v>
      </c>
      <c r="BH2668" t="s">
        <v>6171</v>
      </c>
      <c r="BI2668">
        <v>44</v>
      </c>
      <c r="BJ2668" t="s">
        <v>6172</v>
      </c>
      <c r="BK2668">
        <v>0</v>
      </c>
      <c r="BL2668">
        <v>79</v>
      </c>
      <c r="BM2668" s="3">
        <f t="shared" si="377"/>
        <v>0.92405063291139244</v>
      </c>
    </row>
    <row r="2669" spans="1:65">
      <c r="A2669" t="s">
        <v>2803</v>
      </c>
      <c r="B2669" s="2">
        <v>45818</v>
      </c>
      <c r="C2669" t="s">
        <v>1632</v>
      </c>
      <c r="D2669" t="s">
        <v>2636</v>
      </c>
      <c r="E2669">
        <v>6</v>
      </c>
      <c r="F2669" t="s">
        <v>72</v>
      </c>
      <c r="G2669" t="s">
        <v>79</v>
      </c>
      <c r="H2669" t="s">
        <v>86</v>
      </c>
      <c r="I2669" t="s">
        <v>74</v>
      </c>
      <c r="J2669" t="s">
        <v>65</v>
      </c>
      <c r="K2669" t="s">
        <v>66</v>
      </c>
      <c r="L2669" t="s">
        <v>55</v>
      </c>
      <c r="M2669" t="s">
        <v>56</v>
      </c>
      <c r="N2669" t="s">
        <v>94</v>
      </c>
      <c r="O2669" t="s">
        <v>58</v>
      </c>
      <c r="P2669">
        <v>57</v>
      </c>
      <c r="Q2669">
        <v>61</v>
      </c>
      <c r="R2669">
        <v>61</v>
      </c>
      <c r="S2669">
        <v>1</v>
      </c>
      <c r="T2669">
        <f t="shared" si="369"/>
        <v>60</v>
      </c>
      <c r="U2669">
        <v>53</v>
      </c>
      <c r="V2669">
        <f t="shared" si="370"/>
        <v>7</v>
      </c>
      <c r="W2669" s="3">
        <f t="shared" si="371"/>
        <v>1.6393442622950821E-2</v>
      </c>
      <c r="X2669">
        <v>12</v>
      </c>
      <c r="Y2669" s="4">
        <v>3.7</v>
      </c>
      <c r="Z2669" s="4">
        <v>1.4</v>
      </c>
      <c r="AA2669" s="5">
        <v>48312.76</v>
      </c>
      <c r="AB2669" s="5">
        <f t="shared" si="372"/>
        <v>2560576.2799999998</v>
      </c>
      <c r="AC2669" s="5">
        <v>34976.49</v>
      </c>
      <c r="AD2669" s="5">
        <f t="shared" si="373"/>
        <v>2133565.89</v>
      </c>
      <c r="AE2669" s="5">
        <v>133195.64000000001</v>
      </c>
      <c r="AF2669" s="5">
        <v>36062.67</v>
      </c>
      <c r="AG2669" s="5">
        <v>7887.54</v>
      </c>
      <c r="AH2669" s="5">
        <v>2030</v>
      </c>
      <c r="AI2669" s="5">
        <v>5101.82</v>
      </c>
      <c r="AJ2669">
        <v>0</v>
      </c>
      <c r="AK2669" s="5">
        <v>0</v>
      </c>
      <c r="AL2669" s="5">
        <v>6354.82</v>
      </c>
      <c r="AM2669" s="5">
        <v>39554.74</v>
      </c>
      <c r="AN2669">
        <v>4</v>
      </c>
      <c r="AO2669">
        <v>5</v>
      </c>
      <c r="AP2669" t="str">
        <f t="shared" si="374"/>
        <v>No</v>
      </c>
      <c r="AQ2669">
        <v>2</v>
      </c>
      <c r="AR2669" s="5">
        <f t="shared" si="375"/>
        <v>2363753.12</v>
      </c>
      <c r="AS2669" s="5">
        <f t="shared" si="376"/>
        <v>196823.16</v>
      </c>
      <c r="AT2669" t="s">
        <v>59</v>
      </c>
      <c r="AU2669" t="s">
        <v>6164</v>
      </c>
      <c r="AV2669" t="s">
        <v>6165</v>
      </c>
      <c r="AW2669" t="s">
        <v>6166</v>
      </c>
      <c r="AX2669" t="s">
        <v>6184</v>
      </c>
      <c r="AY2669">
        <v>57</v>
      </c>
      <c r="AZ2669">
        <v>0</v>
      </c>
      <c r="BA2669">
        <v>35</v>
      </c>
      <c r="BB2669" t="s">
        <v>6180</v>
      </c>
      <c r="BC2669">
        <v>0</v>
      </c>
      <c r="BD2669">
        <v>1</v>
      </c>
      <c r="BE2669" t="s">
        <v>6188</v>
      </c>
      <c r="BF2669" t="s">
        <v>6170</v>
      </c>
      <c r="BG2669">
        <v>0</v>
      </c>
      <c r="BH2669" t="s">
        <v>6171</v>
      </c>
      <c r="BI2669">
        <v>8</v>
      </c>
      <c r="BJ2669" t="s">
        <v>6172</v>
      </c>
      <c r="BK2669">
        <v>0</v>
      </c>
      <c r="BL2669">
        <v>66</v>
      </c>
      <c r="BM2669" s="3">
        <f t="shared" si="377"/>
        <v>0.9242424242424242</v>
      </c>
    </row>
    <row r="2670" spans="1:65">
      <c r="A2670" t="s">
        <v>2804</v>
      </c>
      <c r="B2670" s="2">
        <v>45818</v>
      </c>
      <c r="C2670" t="s">
        <v>1632</v>
      </c>
      <c r="D2670" t="s">
        <v>2636</v>
      </c>
      <c r="E2670">
        <v>6</v>
      </c>
      <c r="F2670" t="s">
        <v>78</v>
      </c>
      <c r="G2670" t="s">
        <v>50</v>
      </c>
      <c r="H2670" t="s">
        <v>161</v>
      </c>
      <c r="I2670" t="s">
        <v>52</v>
      </c>
      <c r="J2670" t="s">
        <v>53</v>
      </c>
      <c r="K2670" t="s">
        <v>66</v>
      </c>
      <c r="L2670" t="s">
        <v>67</v>
      </c>
      <c r="M2670" t="s">
        <v>56</v>
      </c>
      <c r="N2670" t="s">
        <v>94</v>
      </c>
      <c r="O2670" t="s">
        <v>58</v>
      </c>
      <c r="P2670">
        <v>76</v>
      </c>
      <c r="Q2670">
        <v>77</v>
      </c>
      <c r="R2670">
        <v>73</v>
      </c>
      <c r="S2670">
        <v>3</v>
      </c>
      <c r="T2670">
        <f t="shared" si="369"/>
        <v>70</v>
      </c>
      <c r="U2670">
        <v>70</v>
      </c>
      <c r="V2670">
        <f t="shared" si="370"/>
        <v>0</v>
      </c>
      <c r="W2670" s="3">
        <f t="shared" si="371"/>
        <v>4.1095890410958902E-2</v>
      </c>
      <c r="X2670">
        <v>55</v>
      </c>
      <c r="Y2670" s="4">
        <v>3.2</v>
      </c>
      <c r="Z2670" s="4">
        <v>1.6</v>
      </c>
      <c r="AA2670" s="5">
        <v>30478.15</v>
      </c>
      <c r="AB2670" s="5">
        <f t="shared" si="372"/>
        <v>2133470.5</v>
      </c>
      <c r="AC2670" s="5">
        <v>22999.54</v>
      </c>
      <c r="AD2670" s="5">
        <f t="shared" si="373"/>
        <v>1678966.42</v>
      </c>
      <c r="AE2670" s="5">
        <v>130566.42</v>
      </c>
      <c r="AF2670" s="5">
        <v>35759.769999999997</v>
      </c>
      <c r="AG2670" s="5">
        <v>11911.82</v>
      </c>
      <c r="AH2670" s="5">
        <v>2320</v>
      </c>
      <c r="AI2670" s="5">
        <v>10618.18</v>
      </c>
      <c r="AJ2670">
        <v>0</v>
      </c>
      <c r="AK2670" s="5">
        <v>0</v>
      </c>
      <c r="AL2670" s="5">
        <v>31740.84</v>
      </c>
      <c r="AM2670" s="5">
        <v>78844.41</v>
      </c>
      <c r="AN2670">
        <v>4</v>
      </c>
      <c r="AO2670">
        <v>4</v>
      </c>
      <c r="AP2670" t="str">
        <f t="shared" si="374"/>
        <v>Yes</v>
      </c>
      <c r="AQ2670">
        <v>1</v>
      </c>
      <c r="AR2670" s="5">
        <f t="shared" si="375"/>
        <v>1980727.86</v>
      </c>
      <c r="AS2670" s="5">
        <f t="shared" si="376"/>
        <v>152742.64000000001</v>
      </c>
      <c r="AT2670" t="s">
        <v>116</v>
      </c>
      <c r="AU2670" t="s">
        <v>6164</v>
      </c>
      <c r="AV2670" t="s">
        <v>6165</v>
      </c>
      <c r="AW2670" t="s">
        <v>6166</v>
      </c>
      <c r="AX2670" t="s">
        <v>6202</v>
      </c>
      <c r="AY2670">
        <v>80</v>
      </c>
      <c r="AZ2670">
        <v>4</v>
      </c>
      <c r="BA2670">
        <v>0</v>
      </c>
      <c r="BB2670" t="s">
        <v>6168</v>
      </c>
      <c r="BC2670">
        <v>0</v>
      </c>
      <c r="BD2670">
        <v>0</v>
      </c>
      <c r="BE2670" t="s">
        <v>6169</v>
      </c>
      <c r="BF2670" t="s">
        <v>6176</v>
      </c>
      <c r="BG2670">
        <v>1</v>
      </c>
      <c r="BH2670" t="s">
        <v>6206</v>
      </c>
      <c r="BI2670">
        <v>63</v>
      </c>
      <c r="BJ2670" t="s">
        <v>6187</v>
      </c>
      <c r="BK2670">
        <v>0</v>
      </c>
      <c r="BL2670">
        <v>80</v>
      </c>
      <c r="BM2670" s="3">
        <f t="shared" si="377"/>
        <v>0.91249999999999998</v>
      </c>
    </row>
    <row r="2671" spans="1:65">
      <c r="A2671" t="s">
        <v>2805</v>
      </c>
      <c r="B2671" s="2">
        <v>45818</v>
      </c>
      <c r="C2671" t="s">
        <v>1632</v>
      </c>
      <c r="D2671" t="s">
        <v>2636</v>
      </c>
      <c r="E2671">
        <v>6</v>
      </c>
      <c r="F2671" t="s">
        <v>61</v>
      </c>
      <c r="G2671" t="s">
        <v>50</v>
      </c>
      <c r="H2671" t="s">
        <v>183</v>
      </c>
      <c r="I2671" t="s">
        <v>74</v>
      </c>
      <c r="J2671" t="s">
        <v>53</v>
      </c>
      <c r="K2671" t="s">
        <v>75</v>
      </c>
      <c r="L2671" t="s">
        <v>87</v>
      </c>
      <c r="M2671" t="s">
        <v>56</v>
      </c>
      <c r="N2671" t="s">
        <v>69</v>
      </c>
      <c r="O2671" t="s">
        <v>58</v>
      </c>
      <c r="P2671">
        <v>66</v>
      </c>
      <c r="Q2671">
        <v>70</v>
      </c>
      <c r="R2671">
        <v>70</v>
      </c>
      <c r="S2671">
        <v>1</v>
      </c>
      <c r="T2671">
        <f t="shared" si="369"/>
        <v>69</v>
      </c>
      <c r="U2671">
        <v>65</v>
      </c>
      <c r="V2671">
        <f t="shared" si="370"/>
        <v>4</v>
      </c>
      <c r="W2671" s="3">
        <f t="shared" si="371"/>
        <v>1.4285714285714285E-2</v>
      </c>
      <c r="X2671">
        <v>5</v>
      </c>
      <c r="Y2671" s="4">
        <v>6.4</v>
      </c>
      <c r="Z2671" s="4">
        <v>1.3</v>
      </c>
      <c r="AA2671" s="5">
        <v>35699.449999999997</v>
      </c>
      <c r="AB2671" s="5">
        <f t="shared" si="372"/>
        <v>2320464.25</v>
      </c>
      <c r="AC2671" s="5">
        <v>24045.68</v>
      </c>
      <c r="AD2671" s="5">
        <f t="shared" si="373"/>
        <v>1683197.6</v>
      </c>
      <c r="AE2671" s="5">
        <v>119992.49</v>
      </c>
      <c r="AF2671" s="5">
        <v>30153.88</v>
      </c>
      <c r="AG2671" s="5">
        <v>6929.69</v>
      </c>
      <c r="AH2671" s="5">
        <v>1885</v>
      </c>
      <c r="AI2671" s="5">
        <v>3555.56</v>
      </c>
      <c r="AJ2671">
        <v>0</v>
      </c>
      <c r="AK2671" s="5">
        <v>0</v>
      </c>
      <c r="AL2671" s="5">
        <v>2925.29</v>
      </c>
      <c r="AM2671" s="5">
        <v>43522.31</v>
      </c>
      <c r="AN2671">
        <v>4</v>
      </c>
      <c r="AO2671">
        <v>5</v>
      </c>
      <c r="AP2671" t="str">
        <f t="shared" si="374"/>
        <v>No</v>
      </c>
      <c r="AQ2671">
        <v>2</v>
      </c>
      <c r="AR2671" s="5">
        <f t="shared" si="375"/>
        <v>1892161.82</v>
      </c>
      <c r="AS2671" s="5">
        <f t="shared" si="376"/>
        <v>428302.43</v>
      </c>
      <c r="AT2671" t="s">
        <v>59</v>
      </c>
      <c r="AU2671" t="s">
        <v>6164</v>
      </c>
      <c r="AV2671" t="s">
        <v>6165</v>
      </c>
      <c r="AW2671" t="s">
        <v>6166</v>
      </c>
      <c r="AX2671" t="s">
        <v>6184</v>
      </c>
      <c r="AY2671">
        <v>68</v>
      </c>
      <c r="AZ2671">
        <v>1</v>
      </c>
      <c r="BA2671">
        <v>22</v>
      </c>
      <c r="BB2671" t="s">
        <v>6180</v>
      </c>
      <c r="BC2671">
        <v>0</v>
      </c>
      <c r="BD2671">
        <v>1</v>
      </c>
      <c r="BE2671" t="s">
        <v>6188</v>
      </c>
      <c r="BF2671" t="s">
        <v>6170</v>
      </c>
      <c r="BG2671">
        <v>0</v>
      </c>
      <c r="BH2671" t="s">
        <v>6171</v>
      </c>
      <c r="BI2671">
        <v>38</v>
      </c>
      <c r="BJ2671" t="s">
        <v>6172</v>
      </c>
      <c r="BK2671">
        <v>0</v>
      </c>
      <c r="BL2671">
        <v>75</v>
      </c>
      <c r="BM2671" s="3">
        <f t="shared" si="377"/>
        <v>0.93333333333333335</v>
      </c>
    </row>
    <row r="2672" spans="1:65">
      <c r="A2672" t="s">
        <v>2806</v>
      </c>
      <c r="B2672" s="2">
        <v>45818</v>
      </c>
      <c r="C2672" t="s">
        <v>1632</v>
      </c>
      <c r="D2672" t="s">
        <v>2636</v>
      </c>
      <c r="E2672">
        <v>6</v>
      </c>
      <c r="F2672" t="s">
        <v>49</v>
      </c>
      <c r="G2672" t="s">
        <v>62</v>
      </c>
      <c r="H2672" t="s">
        <v>226</v>
      </c>
      <c r="I2672" t="s">
        <v>64</v>
      </c>
      <c r="J2672" t="s">
        <v>65</v>
      </c>
      <c r="K2672" t="s">
        <v>75</v>
      </c>
      <c r="L2672" t="s">
        <v>92</v>
      </c>
      <c r="M2672" t="s">
        <v>56</v>
      </c>
      <c r="N2672" t="s">
        <v>69</v>
      </c>
      <c r="O2672" t="s">
        <v>70</v>
      </c>
      <c r="P2672">
        <v>63</v>
      </c>
      <c r="Q2672">
        <v>64</v>
      </c>
      <c r="R2672">
        <v>62</v>
      </c>
      <c r="S2672">
        <v>1</v>
      </c>
      <c r="T2672">
        <f t="shared" si="369"/>
        <v>61</v>
      </c>
      <c r="U2672">
        <v>61</v>
      </c>
      <c r="V2672">
        <f t="shared" si="370"/>
        <v>0</v>
      </c>
      <c r="W2672" s="3">
        <f t="shared" si="371"/>
        <v>1.6129032258064516E-2</v>
      </c>
      <c r="X2672">
        <v>20</v>
      </c>
      <c r="Y2672" s="4">
        <v>3</v>
      </c>
      <c r="Z2672" s="4">
        <v>1.2</v>
      </c>
      <c r="AA2672" s="5">
        <v>52656.1</v>
      </c>
      <c r="AB2672" s="5">
        <f t="shared" si="372"/>
        <v>3212022.1</v>
      </c>
      <c r="AC2672" s="5">
        <v>35109.230000000003</v>
      </c>
      <c r="AD2672" s="5">
        <f t="shared" si="373"/>
        <v>2176772.2599999998</v>
      </c>
      <c r="AE2672" s="5">
        <v>135383.04999999999</v>
      </c>
      <c r="AF2672" s="5">
        <v>39079.03</v>
      </c>
      <c r="AG2672" s="5">
        <v>8440.44</v>
      </c>
      <c r="AH2672" s="5">
        <v>1740</v>
      </c>
      <c r="AI2672" s="5">
        <v>5092.8599999999997</v>
      </c>
      <c r="AJ2672">
        <v>0</v>
      </c>
      <c r="AK2672" s="5">
        <v>0</v>
      </c>
      <c r="AL2672" s="5">
        <v>0</v>
      </c>
      <c r="AM2672" s="5">
        <v>41590.400000000001</v>
      </c>
      <c r="AN2672">
        <v>4</v>
      </c>
      <c r="AO2672">
        <v>4</v>
      </c>
      <c r="AP2672" t="str">
        <f t="shared" si="374"/>
        <v>Yes</v>
      </c>
      <c r="AQ2672">
        <v>1</v>
      </c>
      <c r="AR2672" s="5">
        <f t="shared" si="375"/>
        <v>2408098.04</v>
      </c>
      <c r="AS2672" s="5">
        <f t="shared" si="376"/>
        <v>803924.06</v>
      </c>
      <c r="AT2672" t="s">
        <v>59</v>
      </c>
      <c r="AU2672" t="s">
        <v>6164</v>
      </c>
      <c r="AV2672" t="s">
        <v>6165</v>
      </c>
      <c r="AW2672" t="s">
        <v>6166</v>
      </c>
      <c r="AX2672" t="s">
        <v>6167</v>
      </c>
      <c r="AY2672">
        <v>63</v>
      </c>
      <c r="AZ2672">
        <v>0</v>
      </c>
      <c r="BA2672">
        <v>0</v>
      </c>
      <c r="BB2672" t="s">
        <v>6168</v>
      </c>
      <c r="BC2672">
        <v>0</v>
      </c>
      <c r="BD2672">
        <v>0</v>
      </c>
      <c r="BE2672" t="s">
        <v>6169</v>
      </c>
      <c r="BF2672" t="s">
        <v>6170</v>
      </c>
      <c r="BG2672">
        <v>0</v>
      </c>
      <c r="BH2672" t="s">
        <v>6171</v>
      </c>
      <c r="BI2672">
        <v>57</v>
      </c>
      <c r="BJ2672" t="s">
        <v>6187</v>
      </c>
      <c r="BK2672">
        <v>0</v>
      </c>
      <c r="BL2672">
        <v>66</v>
      </c>
      <c r="BM2672" s="3">
        <f t="shared" si="377"/>
        <v>0.93939393939393945</v>
      </c>
    </row>
    <row r="2673" spans="1:65">
      <c r="A2673" t="s">
        <v>2807</v>
      </c>
      <c r="B2673" s="2">
        <v>45818</v>
      </c>
      <c r="C2673" t="s">
        <v>1632</v>
      </c>
      <c r="D2673" t="s">
        <v>2636</v>
      </c>
      <c r="E2673">
        <v>6</v>
      </c>
      <c r="F2673" t="s">
        <v>72</v>
      </c>
      <c r="G2673" t="s">
        <v>50</v>
      </c>
      <c r="H2673" t="s">
        <v>138</v>
      </c>
      <c r="I2673" t="s">
        <v>74</v>
      </c>
      <c r="J2673" t="s">
        <v>65</v>
      </c>
      <c r="K2673" t="s">
        <v>75</v>
      </c>
      <c r="L2673" t="s">
        <v>87</v>
      </c>
      <c r="M2673" t="s">
        <v>56</v>
      </c>
      <c r="N2673" t="s">
        <v>94</v>
      </c>
      <c r="O2673" t="s">
        <v>58</v>
      </c>
      <c r="P2673">
        <v>56</v>
      </c>
      <c r="Q2673">
        <v>57</v>
      </c>
      <c r="R2673">
        <v>57</v>
      </c>
      <c r="S2673">
        <v>1</v>
      </c>
      <c r="T2673">
        <f t="shared" si="369"/>
        <v>56</v>
      </c>
      <c r="U2673">
        <v>56</v>
      </c>
      <c r="V2673">
        <f t="shared" si="370"/>
        <v>0</v>
      </c>
      <c r="W2673" s="3">
        <f t="shared" si="371"/>
        <v>1.7543859649122806E-2</v>
      </c>
      <c r="X2673">
        <v>19</v>
      </c>
      <c r="Y2673" s="4">
        <v>2.8</v>
      </c>
      <c r="Z2673" s="4">
        <v>1.4</v>
      </c>
      <c r="AA2673" s="5">
        <v>52496.61</v>
      </c>
      <c r="AB2673" s="5">
        <f t="shared" si="372"/>
        <v>2939810.16</v>
      </c>
      <c r="AC2673" s="5">
        <v>35723.279999999999</v>
      </c>
      <c r="AD2673" s="5">
        <f t="shared" si="373"/>
        <v>2036226.96</v>
      </c>
      <c r="AE2673" s="5">
        <v>125360.44</v>
      </c>
      <c r="AF2673" s="5">
        <v>34592.400000000001</v>
      </c>
      <c r="AG2673" s="5">
        <v>8715.91</v>
      </c>
      <c r="AH2673" s="5">
        <v>2030</v>
      </c>
      <c r="AI2673" s="5">
        <v>5042.3100000000004</v>
      </c>
      <c r="AJ2673">
        <v>0</v>
      </c>
      <c r="AK2673" s="5">
        <v>0</v>
      </c>
      <c r="AL2673" s="5">
        <v>0</v>
      </c>
      <c r="AM2673" s="5">
        <v>38393.480000000003</v>
      </c>
      <c r="AN2673">
        <v>4</v>
      </c>
      <c r="AO2673">
        <v>5</v>
      </c>
      <c r="AP2673" t="str">
        <f t="shared" si="374"/>
        <v>No</v>
      </c>
      <c r="AQ2673">
        <v>2</v>
      </c>
      <c r="AR2673" s="5">
        <f t="shared" si="375"/>
        <v>2250361.5</v>
      </c>
      <c r="AS2673" s="5">
        <f t="shared" si="376"/>
        <v>689448.66</v>
      </c>
      <c r="AT2673" t="s">
        <v>59</v>
      </c>
      <c r="AU2673" t="s">
        <v>6164</v>
      </c>
      <c r="AV2673" t="s">
        <v>6165</v>
      </c>
      <c r="AW2673" t="s">
        <v>6166</v>
      </c>
      <c r="AX2673" t="s">
        <v>6184</v>
      </c>
      <c r="AY2673">
        <v>59</v>
      </c>
      <c r="AZ2673">
        <v>3</v>
      </c>
      <c r="BA2673">
        <v>0</v>
      </c>
      <c r="BB2673" t="s">
        <v>6168</v>
      </c>
      <c r="BC2673">
        <v>0</v>
      </c>
      <c r="BD2673">
        <v>1</v>
      </c>
      <c r="BE2673" t="s">
        <v>6188</v>
      </c>
      <c r="BF2673" t="s">
        <v>6170</v>
      </c>
      <c r="BG2673">
        <v>0</v>
      </c>
      <c r="BH2673" t="s">
        <v>6171</v>
      </c>
      <c r="BI2673">
        <v>18</v>
      </c>
      <c r="BJ2673" t="s">
        <v>6172</v>
      </c>
      <c r="BK2673">
        <v>0</v>
      </c>
      <c r="BL2673">
        <v>61</v>
      </c>
      <c r="BM2673" s="3">
        <f t="shared" si="377"/>
        <v>0.93442622950819676</v>
      </c>
    </row>
    <row r="2674" spans="1:65">
      <c r="A2674" t="s">
        <v>2808</v>
      </c>
      <c r="B2674" s="2">
        <v>45818</v>
      </c>
      <c r="C2674" t="s">
        <v>1632</v>
      </c>
      <c r="D2674" t="s">
        <v>2636</v>
      </c>
      <c r="E2674">
        <v>6</v>
      </c>
      <c r="F2674" t="s">
        <v>49</v>
      </c>
      <c r="G2674" t="s">
        <v>79</v>
      </c>
      <c r="H2674" t="s">
        <v>106</v>
      </c>
      <c r="I2674" t="s">
        <v>52</v>
      </c>
      <c r="J2674" t="s">
        <v>53</v>
      </c>
      <c r="K2674" t="s">
        <v>66</v>
      </c>
      <c r="L2674" t="s">
        <v>55</v>
      </c>
      <c r="M2674" t="s">
        <v>56</v>
      </c>
      <c r="N2674" t="s">
        <v>69</v>
      </c>
      <c r="O2674" t="s">
        <v>82</v>
      </c>
      <c r="P2674">
        <v>78</v>
      </c>
      <c r="Q2674">
        <v>84</v>
      </c>
      <c r="R2674">
        <v>84</v>
      </c>
      <c r="S2674">
        <v>4</v>
      </c>
      <c r="T2674">
        <f t="shared" si="369"/>
        <v>80</v>
      </c>
      <c r="U2674">
        <v>74</v>
      </c>
      <c r="V2674">
        <f t="shared" si="370"/>
        <v>6</v>
      </c>
      <c r="W2674" s="3">
        <f t="shared" si="371"/>
        <v>4.7619047619047616E-2</v>
      </c>
      <c r="X2674">
        <v>171</v>
      </c>
      <c r="Y2674" s="4">
        <v>5.9</v>
      </c>
      <c r="Z2674" s="4">
        <v>6.7</v>
      </c>
      <c r="AA2674" s="5">
        <v>30765.74</v>
      </c>
      <c r="AB2674" s="5">
        <f t="shared" si="372"/>
        <v>2276664.7599999998</v>
      </c>
      <c r="AC2674" s="5">
        <v>23400.58</v>
      </c>
      <c r="AD2674" s="5">
        <f t="shared" si="373"/>
        <v>1965648.72</v>
      </c>
      <c r="AE2674" s="5">
        <v>149666.75</v>
      </c>
      <c r="AF2674" s="5">
        <v>47078.49</v>
      </c>
      <c r="AG2674" s="5">
        <v>102297.98</v>
      </c>
      <c r="AH2674" s="5">
        <v>28759.5</v>
      </c>
      <c r="AI2674" s="5">
        <v>14147.37</v>
      </c>
      <c r="AJ2674">
        <v>0</v>
      </c>
      <c r="AK2674" s="5">
        <v>0</v>
      </c>
      <c r="AL2674" s="5">
        <v>3689.03</v>
      </c>
      <c r="AM2674" s="5">
        <v>48226.46</v>
      </c>
      <c r="AN2674">
        <v>4</v>
      </c>
      <c r="AO2674">
        <v>3</v>
      </c>
      <c r="AP2674" t="str">
        <f t="shared" si="374"/>
        <v>Yes</v>
      </c>
      <c r="AQ2674">
        <v>0</v>
      </c>
      <c r="AR2674" s="5">
        <f t="shared" si="375"/>
        <v>2359514.2999999998</v>
      </c>
      <c r="AS2674" s="5">
        <f t="shared" si="376"/>
        <v>-82849.539999999994</v>
      </c>
      <c r="AT2674" t="s">
        <v>116</v>
      </c>
      <c r="AU2674" t="s">
        <v>6164</v>
      </c>
      <c r="AV2674" t="s">
        <v>6165</v>
      </c>
      <c r="AW2674" t="s">
        <v>6166</v>
      </c>
      <c r="AX2674" t="s">
        <v>6202</v>
      </c>
      <c r="AY2674">
        <v>79</v>
      </c>
      <c r="AZ2674">
        <v>0</v>
      </c>
      <c r="BA2674">
        <v>30</v>
      </c>
      <c r="BB2674" t="s">
        <v>6180</v>
      </c>
      <c r="BC2674">
        <v>0</v>
      </c>
      <c r="BD2674">
        <v>0</v>
      </c>
      <c r="BE2674" t="s">
        <v>6169</v>
      </c>
      <c r="BF2674" t="s">
        <v>6176</v>
      </c>
      <c r="BG2674">
        <v>2</v>
      </c>
      <c r="BH2674" t="s">
        <v>6208</v>
      </c>
      <c r="BI2674">
        <v>129</v>
      </c>
      <c r="BJ2674" t="s">
        <v>6193</v>
      </c>
      <c r="BK2674">
        <v>0</v>
      </c>
      <c r="BL2674">
        <v>91</v>
      </c>
      <c r="BM2674" s="3">
        <f t="shared" si="377"/>
        <v>0.92307692307692313</v>
      </c>
    </row>
    <row r="2675" spans="1:65">
      <c r="A2675" t="s">
        <v>2809</v>
      </c>
      <c r="B2675" s="2">
        <v>45818</v>
      </c>
      <c r="C2675" t="s">
        <v>1632</v>
      </c>
      <c r="D2675" t="s">
        <v>2636</v>
      </c>
      <c r="E2675">
        <v>6</v>
      </c>
      <c r="F2675" t="s">
        <v>61</v>
      </c>
      <c r="G2675" t="s">
        <v>50</v>
      </c>
      <c r="H2675" t="s">
        <v>170</v>
      </c>
      <c r="I2675" t="s">
        <v>52</v>
      </c>
      <c r="J2675" t="s">
        <v>81</v>
      </c>
      <c r="K2675" t="s">
        <v>66</v>
      </c>
      <c r="L2675" t="s">
        <v>67</v>
      </c>
      <c r="M2675" t="s">
        <v>56</v>
      </c>
      <c r="N2675" t="s">
        <v>69</v>
      </c>
      <c r="O2675" t="s">
        <v>82</v>
      </c>
      <c r="P2675">
        <v>42</v>
      </c>
      <c r="Q2675">
        <v>44</v>
      </c>
      <c r="R2675">
        <v>44</v>
      </c>
      <c r="S2675">
        <v>2</v>
      </c>
      <c r="T2675">
        <f t="shared" si="369"/>
        <v>42</v>
      </c>
      <c r="U2675">
        <v>41</v>
      </c>
      <c r="V2675">
        <f t="shared" si="370"/>
        <v>1</v>
      </c>
      <c r="W2675" s="3">
        <f t="shared" si="371"/>
        <v>4.5454545454545456E-2</v>
      </c>
      <c r="X2675">
        <v>22</v>
      </c>
      <c r="Y2675" s="4">
        <v>2.5</v>
      </c>
      <c r="Z2675" s="4">
        <v>1.4</v>
      </c>
      <c r="AA2675" s="5">
        <v>73924.5</v>
      </c>
      <c r="AB2675" s="5">
        <f t="shared" si="372"/>
        <v>3030904.5</v>
      </c>
      <c r="AC2675" s="5">
        <v>51844.46</v>
      </c>
      <c r="AD2675" s="5">
        <f t="shared" si="373"/>
        <v>2281156.2400000002</v>
      </c>
      <c r="AE2675" s="5">
        <v>140577.31</v>
      </c>
      <c r="AF2675" s="5">
        <v>36458.15</v>
      </c>
      <c r="AG2675" s="5">
        <v>9084.5</v>
      </c>
      <c r="AH2675" s="5">
        <v>2030</v>
      </c>
      <c r="AI2675" s="5">
        <v>14960</v>
      </c>
      <c r="AJ2675">
        <v>0</v>
      </c>
      <c r="AK2675" s="5">
        <v>0</v>
      </c>
      <c r="AL2675" s="5">
        <v>1602.06</v>
      </c>
      <c r="AM2675" s="5">
        <v>28248.2</v>
      </c>
      <c r="AN2675">
        <v>4</v>
      </c>
      <c r="AO2675">
        <v>4</v>
      </c>
      <c r="AP2675" t="str">
        <f t="shared" si="374"/>
        <v>Yes</v>
      </c>
      <c r="AQ2675">
        <v>1</v>
      </c>
      <c r="AR2675" s="5">
        <f t="shared" si="375"/>
        <v>2514116.46</v>
      </c>
      <c r="AS2675" s="5">
        <f t="shared" si="376"/>
        <v>516788.04</v>
      </c>
      <c r="AT2675" t="s">
        <v>116</v>
      </c>
      <c r="AU2675" t="s">
        <v>6164</v>
      </c>
      <c r="AV2675" t="s">
        <v>6165</v>
      </c>
      <c r="AW2675" t="s">
        <v>6166</v>
      </c>
      <c r="AX2675" t="s">
        <v>6184</v>
      </c>
      <c r="AY2675">
        <v>44</v>
      </c>
      <c r="AZ2675">
        <v>2</v>
      </c>
      <c r="BA2675">
        <v>16</v>
      </c>
      <c r="BB2675" t="s">
        <v>6185</v>
      </c>
      <c r="BC2675">
        <v>0</v>
      </c>
      <c r="BD2675">
        <v>0</v>
      </c>
      <c r="BE2675" t="s">
        <v>6169</v>
      </c>
      <c r="BF2675" t="s">
        <v>6176</v>
      </c>
      <c r="BG2675">
        <v>0</v>
      </c>
      <c r="BH2675" t="s">
        <v>6171</v>
      </c>
      <c r="BI2675">
        <v>27</v>
      </c>
      <c r="BJ2675" t="s">
        <v>6172</v>
      </c>
      <c r="BK2675">
        <v>0</v>
      </c>
      <c r="BL2675">
        <v>49</v>
      </c>
      <c r="BM2675" s="3">
        <f t="shared" si="377"/>
        <v>0.89795918367346939</v>
      </c>
    </row>
    <row r="2676" spans="1:65">
      <c r="A2676" t="s">
        <v>2810</v>
      </c>
      <c r="B2676" s="2">
        <v>45818</v>
      </c>
      <c r="C2676" t="s">
        <v>1632</v>
      </c>
      <c r="D2676" t="s">
        <v>2636</v>
      </c>
      <c r="E2676">
        <v>6</v>
      </c>
      <c r="F2676" t="s">
        <v>61</v>
      </c>
      <c r="G2676" t="s">
        <v>50</v>
      </c>
      <c r="H2676" t="s">
        <v>157</v>
      </c>
      <c r="I2676" t="s">
        <v>64</v>
      </c>
      <c r="J2676" t="s">
        <v>65</v>
      </c>
      <c r="K2676" t="s">
        <v>66</v>
      </c>
      <c r="L2676" t="s">
        <v>67</v>
      </c>
      <c r="M2676" t="s">
        <v>56</v>
      </c>
      <c r="N2676" t="s">
        <v>57</v>
      </c>
      <c r="O2676" t="s">
        <v>120</v>
      </c>
      <c r="P2676">
        <v>52</v>
      </c>
      <c r="Q2676">
        <v>55</v>
      </c>
      <c r="R2676">
        <v>55</v>
      </c>
      <c r="S2676">
        <v>1</v>
      </c>
      <c r="T2676">
        <f t="shared" si="369"/>
        <v>54</v>
      </c>
      <c r="U2676">
        <v>52</v>
      </c>
      <c r="V2676">
        <f t="shared" si="370"/>
        <v>2</v>
      </c>
      <c r="W2676" s="3">
        <f t="shared" si="371"/>
        <v>1.8181818181818181E-2</v>
      </c>
      <c r="X2676">
        <v>26</v>
      </c>
      <c r="Y2676" s="4">
        <v>3</v>
      </c>
      <c r="Z2676" s="4">
        <v>1.3</v>
      </c>
      <c r="AA2676" s="5">
        <v>48513.04</v>
      </c>
      <c r="AB2676" s="5">
        <f t="shared" si="372"/>
        <v>2522678.08</v>
      </c>
      <c r="AC2676" s="5">
        <v>34140.68</v>
      </c>
      <c r="AD2676" s="5">
        <f t="shared" si="373"/>
        <v>1877737.4</v>
      </c>
      <c r="AE2676" s="5">
        <v>118202.65</v>
      </c>
      <c r="AF2676" s="5">
        <v>34237.07</v>
      </c>
      <c r="AG2676" s="5">
        <v>9125.24</v>
      </c>
      <c r="AH2676" s="5">
        <v>1885</v>
      </c>
      <c r="AI2676" s="5">
        <v>5060</v>
      </c>
      <c r="AJ2676">
        <v>0</v>
      </c>
      <c r="AK2676" s="5">
        <v>0</v>
      </c>
      <c r="AL2676" s="5">
        <v>2194.06</v>
      </c>
      <c r="AM2676" s="5">
        <v>34571.85</v>
      </c>
      <c r="AN2676">
        <v>4</v>
      </c>
      <c r="AO2676">
        <v>4</v>
      </c>
      <c r="AP2676" t="str">
        <f t="shared" si="374"/>
        <v>Yes</v>
      </c>
      <c r="AQ2676">
        <v>0</v>
      </c>
      <c r="AR2676" s="5">
        <f t="shared" si="375"/>
        <v>2083013.27</v>
      </c>
      <c r="AS2676" s="5">
        <f t="shared" si="376"/>
        <v>439664.81</v>
      </c>
      <c r="AT2676" t="s">
        <v>59</v>
      </c>
      <c r="AU2676" t="s">
        <v>6164</v>
      </c>
      <c r="AV2676" t="s">
        <v>6165</v>
      </c>
      <c r="AW2676" t="s">
        <v>6166</v>
      </c>
      <c r="AX2676" t="s">
        <v>6184</v>
      </c>
      <c r="AY2676">
        <v>55</v>
      </c>
      <c r="AZ2676">
        <v>0</v>
      </c>
      <c r="BA2676">
        <v>20</v>
      </c>
      <c r="BB2676" t="s">
        <v>6180</v>
      </c>
      <c r="BC2676">
        <v>0</v>
      </c>
      <c r="BD2676">
        <v>0</v>
      </c>
      <c r="BE2676" t="s">
        <v>6169</v>
      </c>
      <c r="BF2676" t="s">
        <v>6170</v>
      </c>
      <c r="BG2676">
        <v>0</v>
      </c>
      <c r="BH2676" t="s">
        <v>6171</v>
      </c>
      <c r="BI2676">
        <v>25</v>
      </c>
      <c r="BJ2676" t="s">
        <v>6172</v>
      </c>
      <c r="BK2676">
        <v>0</v>
      </c>
      <c r="BL2676">
        <v>61</v>
      </c>
      <c r="BM2676" s="3">
        <f t="shared" si="377"/>
        <v>0.90163934426229508</v>
      </c>
    </row>
    <row r="2677" spans="1:65">
      <c r="A2677" t="s">
        <v>2811</v>
      </c>
      <c r="B2677" s="2">
        <v>45818</v>
      </c>
      <c r="C2677" t="s">
        <v>1632</v>
      </c>
      <c r="D2677" t="s">
        <v>2636</v>
      </c>
      <c r="E2677">
        <v>6</v>
      </c>
      <c r="F2677" t="s">
        <v>78</v>
      </c>
      <c r="G2677" t="s">
        <v>79</v>
      </c>
      <c r="H2677" t="s">
        <v>136</v>
      </c>
      <c r="I2677" t="s">
        <v>52</v>
      </c>
      <c r="J2677" t="s">
        <v>65</v>
      </c>
      <c r="K2677" t="s">
        <v>66</v>
      </c>
      <c r="L2677" t="s">
        <v>67</v>
      </c>
      <c r="M2677" t="s">
        <v>56</v>
      </c>
      <c r="N2677" t="s">
        <v>94</v>
      </c>
      <c r="O2677" t="s">
        <v>82</v>
      </c>
      <c r="P2677">
        <v>61</v>
      </c>
      <c r="Q2677">
        <v>65</v>
      </c>
      <c r="R2677">
        <v>62</v>
      </c>
      <c r="S2677">
        <v>2</v>
      </c>
      <c r="T2677">
        <f t="shared" si="369"/>
        <v>60</v>
      </c>
      <c r="U2677">
        <v>59</v>
      </c>
      <c r="V2677">
        <f t="shared" si="370"/>
        <v>1</v>
      </c>
      <c r="W2677" s="3">
        <f t="shared" si="371"/>
        <v>3.2258064516129031E-2</v>
      </c>
      <c r="X2677">
        <v>32</v>
      </c>
      <c r="Y2677" s="4">
        <v>7.8</v>
      </c>
      <c r="Z2677" s="4">
        <v>2.1</v>
      </c>
      <c r="AA2677" s="5">
        <v>48560.03</v>
      </c>
      <c r="AB2677" s="5">
        <f t="shared" si="372"/>
        <v>2865041.77</v>
      </c>
      <c r="AC2677" s="5">
        <v>33875.46</v>
      </c>
      <c r="AD2677" s="5">
        <f t="shared" si="373"/>
        <v>2100278.52</v>
      </c>
      <c r="AE2677" s="5">
        <v>146692.28</v>
      </c>
      <c r="AF2677" s="5">
        <v>41482.65</v>
      </c>
      <c r="AG2677" s="5">
        <v>10628.55</v>
      </c>
      <c r="AH2677" s="5">
        <v>3045</v>
      </c>
      <c r="AI2677" s="5">
        <v>10185.709999999999</v>
      </c>
      <c r="AJ2677">
        <v>0</v>
      </c>
      <c r="AK2677" s="5">
        <v>0</v>
      </c>
      <c r="AL2677" s="5">
        <v>1073.8499999999999</v>
      </c>
      <c r="AM2677" s="5">
        <v>38802.17</v>
      </c>
      <c r="AN2677">
        <v>4</v>
      </c>
      <c r="AO2677">
        <v>3</v>
      </c>
      <c r="AP2677" t="str">
        <f t="shared" si="374"/>
        <v>Yes</v>
      </c>
      <c r="AQ2677">
        <v>1</v>
      </c>
      <c r="AR2677" s="5">
        <f t="shared" si="375"/>
        <v>2352188.73</v>
      </c>
      <c r="AS2677" s="5">
        <f t="shared" si="376"/>
        <v>512853.04</v>
      </c>
      <c r="AT2677" t="s">
        <v>59</v>
      </c>
      <c r="AU2677" t="s">
        <v>6164</v>
      </c>
      <c r="AV2677" t="s">
        <v>6165</v>
      </c>
      <c r="AW2677" t="s">
        <v>6166</v>
      </c>
      <c r="AX2677" t="s">
        <v>6167</v>
      </c>
      <c r="AY2677">
        <v>63</v>
      </c>
      <c r="AZ2677">
        <v>1</v>
      </c>
      <c r="BA2677">
        <v>16</v>
      </c>
      <c r="BB2677" t="s">
        <v>6198</v>
      </c>
      <c r="BC2677">
        <v>0</v>
      </c>
      <c r="BD2677">
        <v>0</v>
      </c>
      <c r="BE2677" t="s">
        <v>6169</v>
      </c>
      <c r="BF2677" t="s">
        <v>6170</v>
      </c>
      <c r="BG2677">
        <v>1</v>
      </c>
      <c r="BH2677" t="s">
        <v>6179</v>
      </c>
      <c r="BI2677">
        <v>22</v>
      </c>
      <c r="BJ2677" t="s">
        <v>6172</v>
      </c>
      <c r="BK2677">
        <v>0</v>
      </c>
      <c r="BL2677">
        <v>67</v>
      </c>
      <c r="BM2677" s="3">
        <f t="shared" si="377"/>
        <v>0.92537313432835822</v>
      </c>
    </row>
    <row r="2678" spans="1:65">
      <c r="A2678" t="s">
        <v>2812</v>
      </c>
      <c r="B2678" s="2">
        <v>45818</v>
      </c>
      <c r="C2678" t="s">
        <v>1632</v>
      </c>
      <c r="D2678" t="s">
        <v>2636</v>
      </c>
      <c r="E2678">
        <v>6</v>
      </c>
      <c r="F2678" t="s">
        <v>78</v>
      </c>
      <c r="G2678" t="s">
        <v>50</v>
      </c>
      <c r="H2678" t="s">
        <v>173</v>
      </c>
      <c r="I2678" t="s">
        <v>74</v>
      </c>
      <c r="J2678" t="s">
        <v>53</v>
      </c>
      <c r="K2678" t="s">
        <v>75</v>
      </c>
      <c r="L2678" t="s">
        <v>92</v>
      </c>
      <c r="M2678" t="s">
        <v>68</v>
      </c>
      <c r="N2678" t="s">
        <v>69</v>
      </c>
      <c r="O2678" t="s">
        <v>82</v>
      </c>
      <c r="P2678">
        <v>71</v>
      </c>
      <c r="Q2678">
        <v>74</v>
      </c>
      <c r="R2678">
        <v>73</v>
      </c>
      <c r="S2678">
        <v>2</v>
      </c>
      <c r="T2678">
        <f t="shared" si="369"/>
        <v>71</v>
      </c>
      <c r="U2678">
        <v>68</v>
      </c>
      <c r="V2678">
        <f t="shared" si="370"/>
        <v>3</v>
      </c>
      <c r="W2678" s="3">
        <f t="shared" si="371"/>
        <v>2.7397260273972601E-2</v>
      </c>
      <c r="X2678">
        <v>26</v>
      </c>
      <c r="Y2678" s="4">
        <v>3.6</v>
      </c>
      <c r="Z2678" s="4">
        <v>1.7</v>
      </c>
      <c r="AA2678" s="5">
        <v>35819.89</v>
      </c>
      <c r="AB2678" s="5">
        <f t="shared" si="372"/>
        <v>2435752.52</v>
      </c>
      <c r="AC2678" s="5">
        <v>22638.42</v>
      </c>
      <c r="AD2678" s="5">
        <f t="shared" si="373"/>
        <v>1652604.66</v>
      </c>
      <c r="AE2678" s="5">
        <v>122262.78</v>
      </c>
      <c r="AF2678" s="5">
        <v>35932.19</v>
      </c>
      <c r="AG2678" s="5">
        <v>9610.9599999999991</v>
      </c>
      <c r="AH2678" s="5">
        <v>2465</v>
      </c>
      <c r="AI2678" s="5">
        <v>7078.79</v>
      </c>
      <c r="AJ2678">
        <v>1</v>
      </c>
      <c r="AK2678" s="5">
        <v>8644.5300000000007</v>
      </c>
      <c r="AL2678" s="5">
        <v>2144.6999999999998</v>
      </c>
      <c r="AM2678" s="5">
        <v>45674.97</v>
      </c>
      <c r="AN2678">
        <v>4</v>
      </c>
      <c r="AO2678">
        <v>3</v>
      </c>
      <c r="AP2678" t="str">
        <f t="shared" si="374"/>
        <v>Yes</v>
      </c>
      <c r="AQ2678">
        <v>1</v>
      </c>
      <c r="AR2678" s="5">
        <f t="shared" si="375"/>
        <v>1886418.58</v>
      </c>
      <c r="AS2678" s="5">
        <f t="shared" si="376"/>
        <v>549333.93999999994</v>
      </c>
      <c r="AT2678" t="s">
        <v>59</v>
      </c>
      <c r="AU2678" t="s">
        <v>6181</v>
      </c>
      <c r="AV2678" t="s">
        <v>6182</v>
      </c>
      <c r="AW2678" t="s">
        <v>6183</v>
      </c>
      <c r="AX2678" t="s">
        <v>6167</v>
      </c>
      <c r="AY2678">
        <v>77</v>
      </c>
      <c r="AZ2678">
        <v>3</v>
      </c>
      <c r="BA2678">
        <v>20</v>
      </c>
      <c r="BB2678" t="s">
        <v>6185</v>
      </c>
      <c r="BC2678">
        <v>0</v>
      </c>
      <c r="BD2678">
        <v>0</v>
      </c>
      <c r="BE2678" t="s">
        <v>6169</v>
      </c>
      <c r="BF2678" t="s">
        <v>6170</v>
      </c>
      <c r="BG2678">
        <v>5</v>
      </c>
      <c r="BH2678" t="s">
        <v>6209</v>
      </c>
      <c r="BI2678">
        <v>134</v>
      </c>
      <c r="BJ2678" t="s">
        <v>6193</v>
      </c>
      <c r="BK2678">
        <v>0</v>
      </c>
      <c r="BL2678">
        <v>80</v>
      </c>
      <c r="BM2678" s="3">
        <f t="shared" si="377"/>
        <v>0.91249999999999998</v>
      </c>
    </row>
    <row r="2679" spans="1:65">
      <c r="A2679" t="s">
        <v>2813</v>
      </c>
      <c r="B2679" s="2">
        <v>45818</v>
      </c>
      <c r="C2679" t="s">
        <v>1632</v>
      </c>
      <c r="D2679" t="s">
        <v>2636</v>
      </c>
      <c r="E2679">
        <v>6</v>
      </c>
      <c r="F2679" t="s">
        <v>61</v>
      </c>
      <c r="G2679" t="s">
        <v>79</v>
      </c>
      <c r="H2679" t="s">
        <v>123</v>
      </c>
      <c r="I2679" t="s">
        <v>64</v>
      </c>
      <c r="J2679" t="s">
        <v>81</v>
      </c>
      <c r="K2679" t="s">
        <v>66</v>
      </c>
      <c r="L2679" t="s">
        <v>55</v>
      </c>
      <c r="M2679" t="s">
        <v>68</v>
      </c>
      <c r="N2679" t="s">
        <v>57</v>
      </c>
      <c r="O2679" t="s">
        <v>58</v>
      </c>
      <c r="P2679">
        <v>39</v>
      </c>
      <c r="Q2679">
        <v>40</v>
      </c>
      <c r="R2679">
        <v>39</v>
      </c>
      <c r="S2679">
        <v>1</v>
      </c>
      <c r="T2679">
        <f t="shared" si="369"/>
        <v>38</v>
      </c>
      <c r="U2679">
        <v>38</v>
      </c>
      <c r="V2679">
        <f t="shared" si="370"/>
        <v>0</v>
      </c>
      <c r="W2679" s="3">
        <f t="shared" si="371"/>
        <v>2.564102564102564E-2</v>
      </c>
      <c r="X2679">
        <v>28</v>
      </c>
      <c r="Y2679" s="4">
        <v>7.5</v>
      </c>
      <c r="Z2679" s="4">
        <v>1.5</v>
      </c>
      <c r="AA2679" s="5">
        <v>73033.36</v>
      </c>
      <c r="AB2679" s="5">
        <f t="shared" si="372"/>
        <v>2775267.68</v>
      </c>
      <c r="AC2679" s="5">
        <v>50837.32</v>
      </c>
      <c r="AD2679" s="5">
        <f t="shared" si="373"/>
        <v>1982655.48</v>
      </c>
      <c r="AE2679" s="5">
        <v>116804.11</v>
      </c>
      <c r="AF2679" s="5">
        <v>32453.439999999999</v>
      </c>
      <c r="AG2679" s="5">
        <v>9607.9</v>
      </c>
      <c r="AH2679" s="5">
        <v>2175</v>
      </c>
      <c r="AI2679" s="5">
        <v>7577.14</v>
      </c>
      <c r="AJ2679">
        <v>0</v>
      </c>
      <c r="AK2679" s="5">
        <v>0</v>
      </c>
      <c r="AL2679" s="5">
        <v>0</v>
      </c>
      <c r="AM2679" s="5">
        <v>26101.11</v>
      </c>
      <c r="AN2679">
        <v>4</v>
      </c>
      <c r="AO2679">
        <v>4</v>
      </c>
      <c r="AP2679" t="str">
        <f t="shared" si="374"/>
        <v>Yes</v>
      </c>
      <c r="AQ2679">
        <v>0</v>
      </c>
      <c r="AR2679" s="5">
        <f t="shared" si="375"/>
        <v>2177374.1800000002</v>
      </c>
      <c r="AS2679" s="5">
        <f t="shared" si="376"/>
        <v>597893.5</v>
      </c>
      <c r="AT2679" t="s">
        <v>116</v>
      </c>
      <c r="AU2679" t="s">
        <v>6164</v>
      </c>
      <c r="AV2679" t="s">
        <v>6165</v>
      </c>
      <c r="AW2679" t="s">
        <v>6166</v>
      </c>
      <c r="AX2679" t="s">
        <v>6167</v>
      </c>
      <c r="AY2679">
        <v>42</v>
      </c>
      <c r="AZ2679">
        <v>1</v>
      </c>
      <c r="BA2679">
        <v>0</v>
      </c>
      <c r="BB2679" t="s">
        <v>6168</v>
      </c>
      <c r="BC2679">
        <v>0</v>
      </c>
      <c r="BD2679">
        <v>0</v>
      </c>
      <c r="BE2679" t="s">
        <v>6169</v>
      </c>
      <c r="BF2679" t="s">
        <v>6170</v>
      </c>
      <c r="BG2679">
        <v>1</v>
      </c>
      <c r="BH2679" t="s">
        <v>6186</v>
      </c>
      <c r="BI2679">
        <v>42</v>
      </c>
      <c r="BJ2679" t="s">
        <v>6172</v>
      </c>
      <c r="BK2679">
        <v>0</v>
      </c>
      <c r="BL2679">
        <v>50</v>
      </c>
      <c r="BM2679" s="3">
        <f t="shared" si="377"/>
        <v>0.78</v>
      </c>
    </row>
    <row r="2680" spans="1:65">
      <c r="A2680" t="s">
        <v>2814</v>
      </c>
      <c r="B2680" s="2">
        <v>45818</v>
      </c>
      <c r="C2680" t="s">
        <v>1632</v>
      </c>
      <c r="D2680" t="s">
        <v>2636</v>
      </c>
      <c r="E2680">
        <v>6</v>
      </c>
      <c r="F2680" t="s">
        <v>72</v>
      </c>
      <c r="G2680" t="s">
        <v>79</v>
      </c>
      <c r="H2680" t="s">
        <v>159</v>
      </c>
      <c r="I2680" t="s">
        <v>74</v>
      </c>
      <c r="J2680" t="s">
        <v>65</v>
      </c>
      <c r="K2680" t="s">
        <v>75</v>
      </c>
      <c r="L2680" t="s">
        <v>67</v>
      </c>
      <c r="M2680" t="s">
        <v>56</v>
      </c>
      <c r="N2680" t="s">
        <v>57</v>
      </c>
      <c r="O2680" t="s">
        <v>58</v>
      </c>
      <c r="P2680">
        <v>50</v>
      </c>
      <c r="Q2680">
        <v>53</v>
      </c>
      <c r="R2680">
        <v>53</v>
      </c>
      <c r="S2680">
        <v>1</v>
      </c>
      <c r="T2680">
        <f t="shared" si="369"/>
        <v>52</v>
      </c>
      <c r="U2680">
        <v>50</v>
      </c>
      <c r="V2680">
        <f t="shared" si="370"/>
        <v>2</v>
      </c>
      <c r="W2680" s="3">
        <f t="shared" si="371"/>
        <v>1.8867924528301886E-2</v>
      </c>
      <c r="X2680">
        <v>20</v>
      </c>
      <c r="Y2680" s="4">
        <v>1.5</v>
      </c>
      <c r="Z2680" s="4">
        <v>1.8</v>
      </c>
      <c r="AA2680" s="5">
        <v>51874.05</v>
      </c>
      <c r="AB2680" s="5">
        <f t="shared" si="372"/>
        <v>2593702.5</v>
      </c>
      <c r="AC2680" s="5">
        <v>33847.42</v>
      </c>
      <c r="AD2680" s="5">
        <f t="shared" si="373"/>
        <v>1793913.26</v>
      </c>
      <c r="AE2680" s="5">
        <v>119450.83</v>
      </c>
      <c r="AF2680" s="5">
        <v>32949.360000000001</v>
      </c>
      <c r="AG2680" s="5">
        <v>8927.93</v>
      </c>
      <c r="AH2680" s="5">
        <v>2610</v>
      </c>
      <c r="AI2680" s="5">
        <v>5079.17</v>
      </c>
      <c r="AJ2680">
        <v>0</v>
      </c>
      <c r="AK2680" s="5">
        <v>0</v>
      </c>
      <c r="AL2680" s="5">
        <v>2109.12</v>
      </c>
      <c r="AM2680" s="5">
        <v>34369.769999999997</v>
      </c>
      <c r="AN2680">
        <v>4</v>
      </c>
      <c r="AO2680">
        <v>3</v>
      </c>
      <c r="AP2680" t="str">
        <f t="shared" si="374"/>
        <v>Yes</v>
      </c>
      <c r="AQ2680">
        <v>0</v>
      </c>
      <c r="AR2680" s="5">
        <f t="shared" si="375"/>
        <v>1999409.44</v>
      </c>
      <c r="AS2680" s="5">
        <f t="shared" si="376"/>
        <v>594293.06000000006</v>
      </c>
      <c r="AT2680" t="s">
        <v>59</v>
      </c>
      <c r="AU2680" t="s">
        <v>6164</v>
      </c>
      <c r="AV2680" t="s">
        <v>6165</v>
      </c>
      <c r="AW2680" t="s">
        <v>6166</v>
      </c>
      <c r="AX2680" t="s">
        <v>6184</v>
      </c>
      <c r="AY2680">
        <v>51</v>
      </c>
      <c r="AZ2680">
        <v>0</v>
      </c>
      <c r="BA2680">
        <v>19</v>
      </c>
      <c r="BB2680" t="s">
        <v>6180</v>
      </c>
      <c r="BC2680">
        <v>0</v>
      </c>
      <c r="BD2680">
        <v>0</v>
      </c>
      <c r="BE2680" t="s">
        <v>6169</v>
      </c>
      <c r="BF2680" t="s">
        <v>6170</v>
      </c>
      <c r="BG2680">
        <v>0</v>
      </c>
      <c r="BH2680" t="s">
        <v>6171</v>
      </c>
      <c r="BI2680">
        <v>36</v>
      </c>
      <c r="BJ2680" t="s">
        <v>6172</v>
      </c>
      <c r="BK2680">
        <v>0</v>
      </c>
      <c r="BL2680">
        <v>60</v>
      </c>
      <c r="BM2680" s="3">
        <f t="shared" si="377"/>
        <v>0.8833333333333333</v>
      </c>
    </row>
    <row r="2681" spans="1:65">
      <c r="A2681" t="s">
        <v>2815</v>
      </c>
      <c r="B2681" s="2">
        <v>45818</v>
      </c>
      <c r="C2681" t="s">
        <v>1632</v>
      </c>
      <c r="D2681" t="s">
        <v>2636</v>
      </c>
      <c r="E2681">
        <v>6</v>
      </c>
      <c r="F2681" t="s">
        <v>72</v>
      </c>
      <c r="G2681" t="s">
        <v>79</v>
      </c>
      <c r="H2681" t="s">
        <v>102</v>
      </c>
      <c r="I2681" t="s">
        <v>52</v>
      </c>
      <c r="J2681" t="s">
        <v>53</v>
      </c>
      <c r="K2681" t="s">
        <v>66</v>
      </c>
      <c r="L2681" t="s">
        <v>67</v>
      </c>
      <c r="M2681" t="s">
        <v>56</v>
      </c>
      <c r="N2681" t="s">
        <v>94</v>
      </c>
      <c r="O2681" t="s">
        <v>58</v>
      </c>
      <c r="P2681">
        <v>78</v>
      </c>
      <c r="Q2681">
        <v>86</v>
      </c>
      <c r="R2681">
        <v>86</v>
      </c>
      <c r="S2681">
        <v>2</v>
      </c>
      <c r="T2681">
        <f t="shared" si="369"/>
        <v>84</v>
      </c>
      <c r="U2681">
        <v>78</v>
      </c>
      <c r="V2681">
        <f t="shared" si="370"/>
        <v>6</v>
      </c>
      <c r="W2681" s="3">
        <f t="shared" si="371"/>
        <v>2.3255813953488372E-2</v>
      </c>
      <c r="X2681">
        <v>30</v>
      </c>
      <c r="Y2681" s="4">
        <v>1.8</v>
      </c>
      <c r="Z2681" s="4">
        <v>1</v>
      </c>
      <c r="AA2681" s="5">
        <v>30132.16</v>
      </c>
      <c r="AB2681" s="5">
        <f t="shared" si="372"/>
        <v>2350308.48</v>
      </c>
      <c r="AC2681" s="5">
        <v>22831.31</v>
      </c>
      <c r="AD2681" s="5">
        <f t="shared" si="373"/>
        <v>1963492.66</v>
      </c>
      <c r="AE2681" s="5">
        <v>153070.31</v>
      </c>
      <c r="AF2681" s="5">
        <v>37631.589999999997</v>
      </c>
      <c r="AG2681" s="5">
        <v>10466.620000000001</v>
      </c>
      <c r="AH2681" s="5">
        <v>1450</v>
      </c>
      <c r="AI2681" s="5">
        <v>7056.41</v>
      </c>
      <c r="AJ2681">
        <v>0</v>
      </c>
      <c r="AK2681" s="5">
        <v>0</v>
      </c>
      <c r="AL2681" s="5">
        <v>35584.699999999997</v>
      </c>
      <c r="AM2681" s="5">
        <v>84429.9</v>
      </c>
      <c r="AN2681">
        <v>4</v>
      </c>
      <c r="AO2681">
        <v>4</v>
      </c>
      <c r="AP2681" t="str">
        <f t="shared" si="374"/>
        <v>Yes</v>
      </c>
      <c r="AQ2681">
        <v>1</v>
      </c>
      <c r="AR2681" s="5">
        <f t="shared" si="375"/>
        <v>2293182.19</v>
      </c>
      <c r="AS2681" s="5">
        <f t="shared" si="376"/>
        <v>57126.29</v>
      </c>
      <c r="AT2681" t="s">
        <v>59</v>
      </c>
      <c r="AU2681" t="s">
        <v>6164</v>
      </c>
      <c r="AV2681" t="s">
        <v>6165</v>
      </c>
      <c r="AW2681" t="s">
        <v>6166</v>
      </c>
      <c r="AX2681" t="s">
        <v>6184</v>
      </c>
      <c r="AY2681">
        <v>81</v>
      </c>
      <c r="AZ2681">
        <v>0</v>
      </c>
      <c r="BA2681">
        <v>34</v>
      </c>
      <c r="BB2681" t="s">
        <v>6180</v>
      </c>
      <c r="BC2681">
        <v>0</v>
      </c>
      <c r="BD2681">
        <v>0</v>
      </c>
      <c r="BE2681" t="s">
        <v>6169</v>
      </c>
      <c r="BF2681" t="s">
        <v>6170</v>
      </c>
      <c r="BG2681">
        <v>1</v>
      </c>
      <c r="BH2681" t="s">
        <v>6186</v>
      </c>
      <c r="BI2681">
        <v>24</v>
      </c>
      <c r="BJ2681" t="s">
        <v>6172</v>
      </c>
      <c r="BK2681">
        <v>0</v>
      </c>
      <c r="BL2681">
        <v>94</v>
      </c>
      <c r="BM2681" s="3">
        <f t="shared" si="377"/>
        <v>0.91489361702127658</v>
      </c>
    </row>
    <row r="2682" spans="1:65">
      <c r="A2682" t="s">
        <v>2816</v>
      </c>
      <c r="B2682" s="2">
        <v>45818</v>
      </c>
      <c r="C2682" t="s">
        <v>1632</v>
      </c>
      <c r="D2682" t="s">
        <v>2636</v>
      </c>
      <c r="E2682">
        <v>6</v>
      </c>
      <c r="F2682" t="s">
        <v>61</v>
      </c>
      <c r="G2682" t="s">
        <v>79</v>
      </c>
      <c r="H2682" t="s">
        <v>98</v>
      </c>
      <c r="I2682" t="s">
        <v>74</v>
      </c>
      <c r="J2682" t="s">
        <v>65</v>
      </c>
      <c r="K2682" t="s">
        <v>75</v>
      </c>
      <c r="L2682" t="s">
        <v>55</v>
      </c>
      <c r="M2682" t="s">
        <v>56</v>
      </c>
      <c r="N2682" t="s">
        <v>69</v>
      </c>
      <c r="O2682" t="s">
        <v>70</v>
      </c>
      <c r="P2682">
        <v>60</v>
      </c>
      <c r="Q2682">
        <v>64</v>
      </c>
      <c r="R2682">
        <v>63</v>
      </c>
      <c r="S2682">
        <v>1</v>
      </c>
      <c r="T2682">
        <f t="shared" si="369"/>
        <v>62</v>
      </c>
      <c r="U2682">
        <v>59</v>
      </c>
      <c r="V2682">
        <f t="shared" si="370"/>
        <v>3</v>
      </c>
      <c r="W2682" s="3">
        <f t="shared" si="371"/>
        <v>1.5873015873015872E-2</v>
      </c>
      <c r="X2682">
        <v>21</v>
      </c>
      <c r="Y2682" s="4">
        <v>5.8</v>
      </c>
      <c r="Z2682" s="4">
        <v>2</v>
      </c>
      <c r="AA2682" s="5">
        <v>52263.91</v>
      </c>
      <c r="AB2682" s="5">
        <f t="shared" si="372"/>
        <v>3083570.69</v>
      </c>
      <c r="AC2682" s="5">
        <v>34716.39</v>
      </c>
      <c r="AD2682" s="5">
        <f t="shared" si="373"/>
        <v>2187132.5699999998</v>
      </c>
      <c r="AE2682" s="5">
        <v>140626.99</v>
      </c>
      <c r="AF2682" s="5">
        <v>38249.54</v>
      </c>
      <c r="AG2682" s="5">
        <v>9031.6</v>
      </c>
      <c r="AH2682" s="5">
        <v>2900</v>
      </c>
      <c r="AI2682" s="5">
        <v>5084.21</v>
      </c>
      <c r="AJ2682">
        <v>0</v>
      </c>
      <c r="AK2682" s="5">
        <v>0</v>
      </c>
      <c r="AL2682" s="5">
        <v>3279.51</v>
      </c>
      <c r="AM2682" s="5">
        <v>43576.54</v>
      </c>
      <c r="AN2682">
        <v>4</v>
      </c>
      <c r="AO2682">
        <v>5</v>
      </c>
      <c r="AP2682" t="str">
        <f t="shared" si="374"/>
        <v>No</v>
      </c>
      <c r="AQ2682">
        <v>2</v>
      </c>
      <c r="AR2682" s="5">
        <f t="shared" si="375"/>
        <v>2429880.96</v>
      </c>
      <c r="AS2682" s="5">
        <f t="shared" si="376"/>
        <v>653689.73</v>
      </c>
      <c r="AT2682" t="s">
        <v>59</v>
      </c>
      <c r="AU2682" t="s">
        <v>6164</v>
      </c>
      <c r="AV2682" t="s">
        <v>6165</v>
      </c>
      <c r="AW2682" t="s">
        <v>6166</v>
      </c>
      <c r="AX2682" t="s">
        <v>6167</v>
      </c>
      <c r="AY2682">
        <v>66</v>
      </c>
      <c r="AZ2682">
        <v>3</v>
      </c>
      <c r="BA2682">
        <v>18</v>
      </c>
      <c r="BB2682" t="s">
        <v>6185</v>
      </c>
      <c r="BC2682">
        <v>0</v>
      </c>
      <c r="BD2682">
        <v>1</v>
      </c>
      <c r="BE2682" t="s">
        <v>6188</v>
      </c>
      <c r="BF2682" t="s">
        <v>6170</v>
      </c>
      <c r="BG2682">
        <v>0</v>
      </c>
      <c r="BH2682" t="s">
        <v>6171</v>
      </c>
      <c r="BI2682">
        <v>24</v>
      </c>
      <c r="BJ2682" t="s">
        <v>6172</v>
      </c>
      <c r="BK2682">
        <v>0</v>
      </c>
      <c r="BL2682">
        <v>70</v>
      </c>
      <c r="BM2682" s="3">
        <f t="shared" si="377"/>
        <v>0.9</v>
      </c>
    </row>
    <row r="2683" spans="1:65">
      <c r="A2683" t="s">
        <v>2817</v>
      </c>
      <c r="B2683" s="2">
        <v>45819</v>
      </c>
      <c r="C2683" t="s">
        <v>1632</v>
      </c>
      <c r="D2683" t="s">
        <v>2636</v>
      </c>
      <c r="E2683">
        <v>6</v>
      </c>
      <c r="F2683" t="s">
        <v>72</v>
      </c>
      <c r="G2683" t="s">
        <v>50</v>
      </c>
      <c r="H2683" t="s">
        <v>73</v>
      </c>
      <c r="I2683" t="s">
        <v>52</v>
      </c>
      <c r="J2683" t="s">
        <v>53</v>
      </c>
      <c r="K2683" t="s">
        <v>66</v>
      </c>
      <c r="L2683" t="s">
        <v>92</v>
      </c>
      <c r="M2683" t="s">
        <v>56</v>
      </c>
      <c r="N2683" t="s">
        <v>69</v>
      </c>
      <c r="O2683" t="s">
        <v>70</v>
      </c>
      <c r="P2683">
        <v>75</v>
      </c>
      <c r="Q2683">
        <v>81</v>
      </c>
      <c r="R2683">
        <v>81</v>
      </c>
      <c r="S2683">
        <v>2</v>
      </c>
      <c r="T2683">
        <f t="shared" si="369"/>
        <v>79</v>
      </c>
      <c r="U2683">
        <v>75</v>
      </c>
      <c r="V2683">
        <f t="shared" si="370"/>
        <v>4</v>
      </c>
      <c r="W2683" s="3">
        <f t="shared" si="371"/>
        <v>2.4691358024691357E-2</v>
      </c>
      <c r="X2683">
        <v>38</v>
      </c>
      <c r="Y2683" s="4">
        <v>2.9</v>
      </c>
      <c r="Z2683" s="4">
        <v>1.6</v>
      </c>
      <c r="AA2683" s="5">
        <v>30443.29</v>
      </c>
      <c r="AB2683" s="5">
        <f t="shared" si="372"/>
        <v>2283246.75</v>
      </c>
      <c r="AC2683" s="5">
        <v>23940.959999999999</v>
      </c>
      <c r="AD2683" s="5">
        <f t="shared" si="373"/>
        <v>1939217.76</v>
      </c>
      <c r="AE2683" s="5">
        <v>146575.35</v>
      </c>
      <c r="AF2683" s="5">
        <v>36136.51</v>
      </c>
      <c r="AG2683" s="5">
        <v>10632.46</v>
      </c>
      <c r="AH2683" s="5">
        <v>2320</v>
      </c>
      <c r="AI2683" s="5">
        <v>7101.37</v>
      </c>
      <c r="AJ2683">
        <v>0</v>
      </c>
      <c r="AK2683" s="5">
        <v>0</v>
      </c>
      <c r="AL2683" s="5">
        <v>33981.31</v>
      </c>
      <c r="AM2683" s="5">
        <v>85524.94</v>
      </c>
      <c r="AN2683">
        <v>4</v>
      </c>
      <c r="AO2683">
        <v>5</v>
      </c>
      <c r="AP2683" t="str">
        <f t="shared" si="374"/>
        <v>No</v>
      </c>
      <c r="AQ2683">
        <v>2</v>
      </c>
      <c r="AR2683" s="5">
        <f t="shared" si="375"/>
        <v>2261489.7000000002</v>
      </c>
      <c r="AS2683" s="5">
        <f t="shared" si="376"/>
        <v>21757.05</v>
      </c>
      <c r="AT2683" t="s">
        <v>59</v>
      </c>
      <c r="AU2683" t="s">
        <v>6164</v>
      </c>
      <c r="AV2683" t="s">
        <v>6165</v>
      </c>
      <c r="AW2683" t="s">
        <v>6166</v>
      </c>
      <c r="AX2683" t="s">
        <v>6184</v>
      </c>
      <c r="AY2683">
        <v>76</v>
      </c>
      <c r="AZ2683">
        <v>0</v>
      </c>
      <c r="BA2683">
        <v>22</v>
      </c>
      <c r="BB2683" t="s">
        <v>6180</v>
      </c>
      <c r="BC2683">
        <v>0</v>
      </c>
      <c r="BD2683">
        <v>1</v>
      </c>
      <c r="BE2683" t="s">
        <v>6188</v>
      </c>
      <c r="BF2683" t="s">
        <v>6170</v>
      </c>
      <c r="BG2683">
        <v>1</v>
      </c>
      <c r="BH2683" t="s">
        <v>6179</v>
      </c>
      <c r="BI2683">
        <v>50</v>
      </c>
      <c r="BJ2683" t="s">
        <v>6172</v>
      </c>
      <c r="BK2683">
        <v>0</v>
      </c>
      <c r="BL2683">
        <v>84</v>
      </c>
      <c r="BM2683" s="3">
        <f t="shared" si="377"/>
        <v>0.9642857142857143</v>
      </c>
    </row>
    <row r="2684" spans="1:65">
      <c r="A2684" t="s">
        <v>2818</v>
      </c>
      <c r="B2684" s="2">
        <v>45819</v>
      </c>
      <c r="C2684" t="s">
        <v>1632</v>
      </c>
      <c r="D2684" t="s">
        <v>2636</v>
      </c>
      <c r="E2684">
        <v>6</v>
      </c>
      <c r="F2684" t="s">
        <v>49</v>
      </c>
      <c r="G2684" t="s">
        <v>50</v>
      </c>
      <c r="H2684" t="s">
        <v>51</v>
      </c>
      <c r="I2684" t="s">
        <v>52</v>
      </c>
      <c r="J2684" t="s">
        <v>81</v>
      </c>
      <c r="K2684" t="s">
        <v>75</v>
      </c>
      <c r="L2684" t="s">
        <v>92</v>
      </c>
      <c r="M2684" t="s">
        <v>56</v>
      </c>
      <c r="N2684" t="s">
        <v>94</v>
      </c>
      <c r="O2684" t="s">
        <v>70</v>
      </c>
      <c r="P2684">
        <v>40</v>
      </c>
      <c r="Q2684">
        <v>42</v>
      </c>
      <c r="R2684">
        <v>42</v>
      </c>
      <c r="S2684">
        <v>1</v>
      </c>
      <c r="T2684">
        <f t="shared" si="369"/>
        <v>41</v>
      </c>
      <c r="U2684">
        <v>40</v>
      </c>
      <c r="V2684">
        <f t="shared" si="370"/>
        <v>1</v>
      </c>
      <c r="W2684" s="3">
        <f t="shared" si="371"/>
        <v>2.3809523809523808E-2</v>
      </c>
      <c r="X2684">
        <v>45</v>
      </c>
      <c r="Y2684" s="4">
        <v>4.4000000000000004</v>
      </c>
      <c r="Z2684" s="4">
        <v>2.5</v>
      </c>
      <c r="AA2684" s="5">
        <v>78164.539999999994</v>
      </c>
      <c r="AB2684" s="5">
        <f t="shared" si="372"/>
        <v>3126581.6</v>
      </c>
      <c r="AC2684" s="5">
        <v>53718.52</v>
      </c>
      <c r="AD2684" s="5">
        <f t="shared" si="373"/>
        <v>2256177.84</v>
      </c>
      <c r="AE2684" s="5">
        <v>131944.51</v>
      </c>
      <c r="AF2684" s="5">
        <v>39126.19</v>
      </c>
      <c r="AG2684" s="5">
        <v>12493.88</v>
      </c>
      <c r="AH2684" s="5">
        <v>3625</v>
      </c>
      <c r="AI2684" s="5">
        <v>7515.79</v>
      </c>
      <c r="AJ2684">
        <v>0</v>
      </c>
      <c r="AK2684" s="5">
        <v>0</v>
      </c>
      <c r="AL2684" s="5">
        <v>1592.08</v>
      </c>
      <c r="AM2684" s="5">
        <v>29322.21</v>
      </c>
      <c r="AN2684">
        <v>4</v>
      </c>
      <c r="AO2684">
        <v>5</v>
      </c>
      <c r="AP2684" t="str">
        <f t="shared" si="374"/>
        <v>No</v>
      </c>
      <c r="AQ2684">
        <v>1</v>
      </c>
      <c r="AR2684" s="5">
        <f t="shared" si="375"/>
        <v>2481797.5</v>
      </c>
      <c r="AS2684" s="5">
        <f t="shared" si="376"/>
        <v>644784.1</v>
      </c>
      <c r="AT2684" t="s">
        <v>59</v>
      </c>
      <c r="AU2684" t="s">
        <v>6164</v>
      </c>
      <c r="AV2684" t="s">
        <v>6165</v>
      </c>
      <c r="AW2684" t="s">
        <v>6166</v>
      </c>
      <c r="AX2684" t="s">
        <v>6184</v>
      </c>
      <c r="AY2684">
        <v>43</v>
      </c>
      <c r="AZ2684">
        <v>0</v>
      </c>
      <c r="BA2684">
        <v>13</v>
      </c>
      <c r="BB2684" t="s">
        <v>6180</v>
      </c>
      <c r="BC2684">
        <v>0</v>
      </c>
      <c r="BD2684">
        <v>1</v>
      </c>
      <c r="BE2684" t="s">
        <v>6188</v>
      </c>
      <c r="BF2684" t="s">
        <v>6170</v>
      </c>
      <c r="BG2684">
        <v>3</v>
      </c>
      <c r="BH2684" t="s">
        <v>6192</v>
      </c>
      <c r="BI2684">
        <v>80</v>
      </c>
      <c r="BJ2684" t="s">
        <v>6193</v>
      </c>
      <c r="BK2684">
        <v>0</v>
      </c>
      <c r="BL2684">
        <v>47</v>
      </c>
      <c r="BM2684" s="3">
        <f t="shared" si="377"/>
        <v>0.8936170212765957</v>
      </c>
    </row>
    <row r="2685" spans="1:65">
      <c r="A2685" t="s">
        <v>2819</v>
      </c>
      <c r="B2685" s="2">
        <v>45819</v>
      </c>
      <c r="C2685" t="s">
        <v>1632</v>
      </c>
      <c r="D2685" t="s">
        <v>2636</v>
      </c>
      <c r="E2685">
        <v>6</v>
      </c>
      <c r="F2685" t="s">
        <v>78</v>
      </c>
      <c r="G2685" t="s">
        <v>62</v>
      </c>
      <c r="H2685" t="s">
        <v>91</v>
      </c>
      <c r="I2685" t="s">
        <v>64</v>
      </c>
      <c r="J2685" t="s">
        <v>53</v>
      </c>
      <c r="K2685" t="s">
        <v>54</v>
      </c>
      <c r="L2685" t="s">
        <v>92</v>
      </c>
      <c r="M2685" t="s">
        <v>68</v>
      </c>
      <c r="N2685" t="s">
        <v>76</v>
      </c>
      <c r="O2685" t="s">
        <v>120</v>
      </c>
      <c r="P2685">
        <v>68</v>
      </c>
      <c r="Q2685">
        <v>73</v>
      </c>
      <c r="R2685">
        <v>69</v>
      </c>
      <c r="S2685">
        <v>2</v>
      </c>
      <c r="T2685">
        <f t="shared" si="369"/>
        <v>67</v>
      </c>
      <c r="U2685">
        <v>67</v>
      </c>
      <c r="V2685">
        <f t="shared" si="370"/>
        <v>0</v>
      </c>
      <c r="W2685" s="3">
        <f t="shared" si="371"/>
        <v>2.8985507246376812E-2</v>
      </c>
      <c r="X2685">
        <v>25</v>
      </c>
      <c r="Y2685" s="4">
        <v>3.3</v>
      </c>
      <c r="Z2685" s="4">
        <v>0.8</v>
      </c>
      <c r="AA2685" s="5">
        <v>39367.43</v>
      </c>
      <c r="AB2685" s="5">
        <f t="shared" si="372"/>
        <v>2637617.81</v>
      </c>
      <c r="AC2685" s="5">
        <v>22776.799999999999</v>
      </c>
      <c r="AD2685" s="5">
        <f t="shared" si="373"/>
        <v>1571599.2</v>
      </c>
      <c r="AE2685" s="5">
        <v>112686.82</v>
      </c>
      <c r="AF2685" s="5">
        <v>34113.050000000003</v>
      </c>
      <c r="AG2685" s="5">
        <v>8801.6</v>
      </c>
      <c r="AH2685" s="5">
        <v>1160</v>
      </c>
      <c r="AI2685" s="5">
        <v>7122.58</v>
      </c>
      <c r="AJ2685">
        <v>1</v>
      </c>
      <c r="AK2685" s="5">
        <v>8411.6200000000008</v>
      </c>
      <c r="AL2685" s="5">
        <v>0</v>
      </c>
      <c r="AM2685" s="5">
        <v>41118.019999999997</v>
      </c>
      <c r="AN2685">
        <v>4</v>
      </c>
      <c r="AO2685">
        <v>4</v>
      </c>
      <c r="AP2685" t="str">
        <f t="shared" si="374"/>
        <v>Yes</v>
      </c>
      <c r="AQ2685">
        <v>2</v>
      </c>
      <c r="AR2685" s="5">
        <f t="shared" si="375"/>
        <v>1785012.89</v>
      </c>
      <c r="AS2685" s="5">
        <f t="shared" si="376"/>
        <v>852604.92</v>
      </c>
      <c r="AT2685" t="s">
        <v>59</v>
      </c>
      <c r="AU2685" t="s">
        <v>6194</v>
      </c>
      <c r="AV2685" t="s">
        <v>6195</v>
      </c>
      <c r="AW2685" t="s">
        <v>6183</v>
      </c>
      <c r="AX2685" t="s">
        <v>6167</v>
      </c>
      <c r="AY2685">
        <v>71</v>
      </c>
      <c r="AZ2685">
        <v>0</v>
      </c>
      <c r="BA2685">
        <v>0</v>
      </c>
      <c r="BB2685" t="s">
        <v>6168</v>
      </c>
      <c r="BC2685">
        <v>0</v>
      </c>
      <c r="BD2685">
        <v>0</v>
      </c>
      <c r="BE2685" t="s">
        <v>6169</v>
      </c>
      <c r="BF2685" t="s">
        <v>6170</v>
      </c>
      <c r="BG2685">
        <v>1</v>
      </c>
      <c r="BH2685" t="s">
        <v>6179</v>
      </c>
      <c r="BI2685">
        <v>60</v>
      </c>
      <c r="BJ2685" t="s">
        <v>6187</v>
      </c>
      <c r="BK2685">
        <v>0</v>
      </c>
      <c r="BL2685">
        <v>77</v>
      </c>
      <c r="BM2685" s="3">
        <f t="shared" si="377"/>
        <v>0.89610389610389607</v>
      </c>
    </row>
    <row r="2686" spans="1:65">
      <c r="A2686" t="s">
        <v>2820</v>
      </c>
      <c r="B2686" s="2">
        <v>45819</v>
      </c>
      <c r="C2686" t="s">
        <v>1632</v>
      </c>
      <c r="D2686" t="s">
        <v>2636</v>
      </c>
      <c r="E2686">
        <v>6</v>
      </c>
      <c r="F2686" t="s">
        <v>78</v>
      </c>
      <c r="G2686" t="s">
        <v>50</v>
      </c>
      <c r="H2686" t="s">
        <v>173</v>
      </c>
      <c r="I2686" t="s">
        <v>74</v>
      </c>
      <c r="J2686" t="s">
        <v>81</v>
      </c>
      <c r="K2686" t="s">
        <v>66</v>
      </c>
      <c r="L2686" t="s">
        <v>67</v>
      </c>
      <c r="M2686" t="s">
        <v>56</v>
      </c>
      <c r="N2686" t="s">
        <v>69</v>
      </c>
      <c r="O2686" t="s">
        <v>120</v>
      </c>
      <c r="P2686">
        <v>37</v>
      </c>
      <c r="Q2686">
        <v>37</v>
      </c>
      <c r="R2686">
        <v>36</v>
      </c>
      <c r="S2686">
        <v>1</v>
      </c>
      <c r="T2686">
        <f t="shared" si="369"/>
        <v>35</v>
      </c>
      <c r="U2686">
        <v>35</v>
      </c>
      <c r="V2686">
        <f t="shared" si="370"/>
        <v>0</v>
      </c>
      <c r="W2686" s="3">
        <f t="shared" si="371"/>
        <v>2.7777777777777776E-2</v>
      </c>
      <c r="X2686">
        <v>16</v>
      </c>
      <c r="Y2686" s="4">
        <v>5.8</v>
      </c>
      <c r="Z2686" s="4">
        <v>0.9</v>
      </c>
      <c r="AA2686" s="5">
        <v>72644.740000000005</v>
      </c>
      <c r="AB2686" s="5">
        <f t="shared" si="372"/>
        <v>2542565.9</v>
      </c>
      <c r="AC2686" s="5">
        <v>51514.82</v>
      </c>
      <c r="AD2686" s="5">
        <f t="shared" si="373"/>
        <v>1854533.52</v>
      </c>
      <c r="AE2686" s="5">
        <v>110956.13</v>
      </c>
      <c r="AF2686" s="5">
        <v>33909.72</v>
      </c>
      <c r="AG2686" s="5">
        <v>8463.7099999999991</v>
      </c>
      <c r="AH2686" s="5">
        <v>1305</v>
      </c>
      <c r="AI2686" s="5">
        <v>7418.18</v>
      </c>
      <c r="AJ2686">
        <v>0</v>
      </c>
      <c r="AK2686" s="5">
        <v>0</v>
      </c>
      <c r="AL2686" s="5">
        <v>0</v>
      </c>
      <c r="AM2686" s="5">
        <v>26396.44</v>
      </c>
      <c r="AN2686">
        <v>4</v>
      </c>
      <c r="AO2686">
        <v>5</v>
      </c>
      <c r="AP2686" t="str">
        <f t="shared" si="374"/>
        <v>No</v>
      </c>
      <c r="AQ2686">
        <v>1</v>
      </c>
      <c r="AR2686" s="5">
        <f t="shared" si="375"/>
        <v>2042982.7</v>
      </c>
      <c r="AS2686" s="5">
        <f t="shared" si="376"/>
        <v>499583.2</v>
      </c>
      <c r="AT2686" t="s">
        <v>116</v>
      </c>
      <c r="AU2686" t="s">
        <v>6164</v>
      </c>
      <c r="AV2686" t="s">
        <v>6165</v>
      </c>
      <c r="AW2686" t="s">
        <v>6166</v>
      </c>
      <c r="AX2686" t="s">
        <v>6167</v>
      </c>
      <c r="AY2686">
        <v>39</v>
      </c>
      <c r="AZ2686">
        <v>0</v>
      </c>
      <c r="BA2686">
        <v>0</v>
      </c>
      <c r="BB2686" t="s">
        <v>6168</v>
      </c>
      <c r="BC2686">
        <v>0</v>
      </c>
      <c r="BD2686">
        <v>1</v>
      </c>
      <c r="BE2686" t="s">
        <v>6188</v>
      </c>
      <c r="BF2686" t="s">
        <v>6170</v>
      </c>
      <c r="BG2686">
        <v>3</v>
      </c>
      <c r="BH2686" t="s">
        <v>6209</v>
      </c>
      <c r="BI2686">
        <v>80</v>
      </c>
      <c r="BJ2686" t="s">
        <v>6193</v>
      </c>
      <c r="BK2686">
        <v>0</v>
      </c>
      <c r="BL2686">
        <v>45</v>
      </c>
      <c r="BM2686" s="3">
        <f t="shared" si="377"/>
        <v>0.8</v>
      </c>
    </row>
    <row r="2687" spans="1:65">
      <c r="A2687" t="s">
        <v>2821</v>
      </c>
      <c r="B2687" s="2">
        <v>45819</v>
      </c>
      <c r="C2687" t="s">
        <v>1632</v>
      </c>
      <c r="D2687" t="s">
        <v>2636</v>
      </c>
      <c r="E2687">
        <v>6</v>
      </c>
      <c r="F2687" t="s">
        <v>61</v>
      </c>
      <c r="G2687" t="s">
        <v>62</v>
      </c>
      <c r="H2687" t="s">
        <v>115</v>
      </c>
      <c r="I2687" t="s">
        <v>52</v>
      </c>
      <c r="J2687" t="s">
        <v>53</v>
      </c>
      <c r="K2687" t="s">
        <v>66</v>
      </c>
      <c r="L2687" t="s">
        <v>87</v>
      </c>
      <c r="M2687" t="s">
        <v>56</v>
      </c>
      <c r="N2687" t="s">
        <v>94</v>
      </c>
      <c r="O2687" t="s">
        <v>82</v>
      </c>
      <c r="P2687">
        <v>71</v>
      </c>
      <c r="Q2687">
        <v>73</v>
      </c>
      <c r="R2687">
        <v>73</v>
      </c>
      <c r="S2687">
        <v>2</v>
      </c>
      <c r="T2687">
        <f t="shared" si="369"/>
        <v>71</v>
      </c>
      <c r="U2687">
        <v>70</v>
      </c>
      <c r="V2687">
        <f t="shared" si="370"/>
        <v>1</v>
      </c>
      <c r="W2687" s="3">
        <f t="shared" si="371"/>
        <v>2.7397260273972601E-2</v>
      </c>
      <c r="X2687">
        <v>32</v>
      </c>
      <c r="Y2687" s="4">
        <v>6.3</v>
      </c>
      <c r="Z2687" s="4">
        <v>1.7</v>
      </c>
      <c r="AA2687" s="5">
        <v>30371.29</v>
      </c>
      <c r="AB2687" s="5">
        <f t="shared" si="372"/>
        <v>2125990.2999999998</v>
      </c>
      <c r="AC2687" s="5">
        <v>24074.43</v>
      </c>
      <c r="AD2687" s="5">
        <f t="shared" si="373"/>
        <v>1757433.39</v>
      </c>
      <c r="AE2687" s="5">
        <v>132282.60999999999</v>
      </c>
      <c r="AF2687" s="5">
        <v>32999.43</v>
      </c>
      <c r="AG2687" s="5">
        <v>10721.59</v>
      </c>
      <c r="AH2687" s="5">
        <v>2465</v>
      </c>
      <c r="AI2687" s="5">
        <v>7078.79</v>
      </c>
      <c r="AJ2687">
        <v>0</v>
      </c>
      <c r="AK2687" s="5">
        <v>0</v>
      </c>
      <c r="AL2687" s="5">
        <v>32512.89</v>
      </c>
      <c r="AM2687" s="5">
        <v>80167.83</v>
      </c>
      <c r="AN2687">
        <v>4</v>
      </c>
      <c r="AO2687">
        <v>4</v>
      </c>
      <c r="AP2687" t="str">
        <f t="shared" si="374"/>
        <v>Yes</v>
      </c>
      <c r="AQ2687">
        <v>1</v>
      </c>
      <c r="AR2687" s="5">
        <f t="shared" si="375"/>
        <v>2055661.53</v>
      </c>
      <c r="AS2687" s="5">
        <f t="shared" si="376"/>
        <v>70328.77</v>
      </c>
      <c r="AT2687" t="s">
        <v>59</v>
      </c>
      <c r="AU2687" t="s">
        <v>6164</v>
      </c>
      <c r="AV2687" t="s">
        <v>6165</v>
      </c>
      <c r="AW2687" t="s">
        <v>6166</v>
      </c>
      <c r="AX2687" t="s">
        <v>6184</v>
      </c>
      <c r="AY2687">
        <v>74</v>
      </c>
      <c r="AZ2687">
        <v>1</v>
      </c>
      <c r="BA2687">
        <v>16</v>
      </c>
      <c r="BB2687" t="s">
        <v>6180</v>
      </c>
      <c r="BC2687">
        <v>0</v>
      </c>
      <c r="BD2687">
        <v>0</v>
      </c>
      <c r="BE2687" t="s">
        <v>6169</v>
      </c>
      <c r="BF2687" t="s">
        <v>6170</v>
      </c>
      <c r="BG2687">
        <v>0</v>
      </c>
      <c r="BH2687" t="s">
        <v>6171</v>
      </c>
      <c r="BI2687">
        <v>39</v>
      </c>
      <c r="BJ2687" t="s">
        <v>6172</v>
      </c>
      <c r="BK2687">
        <v>1</v>
      </c>
      <c r="BL2687">
        <v>77</v>
      </c>
      <c r="BM2687" s="3">
        <f t="shared" si="377"/>
        <v>0.94805194805194803</v>
      </c>
    </row>
    <row r="2688" spans="1:65">
      <c r="A2688" t="s">
        <v>2822</v>
      </c>
      <c r="B2688" s="2">
        <v>45819</v>
      </c>
      <c r="C2688" t="s">
        <v>1632</v>
      </c>
      <c r="D2688" t="s">
        <v>2636</v>
      </c>
      <c r="E2688">
        <v>6</v>
      </c>
      <c r="F2688" t="s">
        <v>61</v>
      </c>
      <c r="G2688" t="s">
        <v>62</v>
      </c>
      <c r="H2688" t="s">
        <v>104</v>
      </c>
      <c r="I2688" t="s">
        <v>64</v>
      </c>
      <c r="J2688" t="s">
        <v>53</v>
      </c>
      <c r="K2688" t="s">
        <v>75</v>
      </c>
      <c r="L2688" t="s">
        <v>92</v>
      </c>
      <c r="M2688" t="s">
        <v>56</v>
      </c>
      <c r="N2688" t="s">
        <v>69</v>
      </c>
      <c r="O2688" t="s">
        <v>82</v>
      </c>
      <c r="P2688">
        <v>68</v>
      </c>
      <c r="Q2688">
        <v>69</v>
      </c>
      <c r="R2688">
        <v>69</v>
      </c>
      <c r="S2688">
        <v>1</v>
      </c>
      <c r="T2688">
        <f t="shared" si="369"/>
        <v>68</v>
      </c>
      <c r="U2688">
        <v>67</v>
      </c>
      <c r="V2688">
        <f t="shared" si="370"/>
        <v>1</v>
      </c>
      <c r="W2688" s="3">
        <f t="shared" si="371"/>
        <v>1.4492753623188406E-2</v>
      </c>
      <c r="X2688">
        <v>12</v>
      </c>
      <c r="Y2688" s="4">
        <v>5.5</v>
      </c>
      <c r="Z2688" s="4">
        <v>1.6</v>
      </c>
      <c r="AA2688" s="5">
        <v>35666.269999999997</v>
      </c>
      <c r="AB2688" s="5">
        <f t="shared" si="372"/>
        <v>2389640.09</v>
      </c>
      <c r="AC2688" s="5">
        <v>23848.98</v>
      </c>
      <c r="AD2688" s="5">
        <f t="shared" si="373"/>
        <v>1645579.62</v>
      </c>
      <c r="AE2688" s="5">
        <v>112290.36</v>
      </c>
      <c r="AF2688" s="5">
        <v>28956.16</v>
      </c>
      <c r="AG2688" s="5">
        <v>7947.78</v>
      </c>
      <c r="AH2688" s="5">
        <v>2320</v>
      </c>
      <c r="AI2688" s="5">
        <v>3561.29</v>
      </c>
      <c r="AJ2688">
        <v>0</v>
      </c>
      <c r="AK2688" s="5">
        <v>0</v>
      </c>
      <c r="AL2688" s="5">
        <v>769.81</v>
      </c>
      <c r="AM2688" s="5">
        <v>44026.080000000002</v>
      </c>
      <c r="AN2688">
        <v>4</v>
      </c>
      <c r="AO2688">
        <v>2</v>
      </c>
      <c r="AP2688" t="str">
        <f t="shared" si="374"/>
        <v>Yes</v>
      </c>
      <c r="AQ2688">
        <v>1</v>
      </c>
      <c r="AR2688" s="5">
        <f t="shared" si="375"/>
        <v>1845451.1</v>
      </c>
      <c r="AS2688" s="5">
        <f t="shared" si="376"/>
        <v>544188.99</v>
      </c>
      <c r="AT2688" t="s">
        <v>59</v>
      </c>
      <c r="AU2688" t="s">
        <v>6164</v>
      </c>
      <c r="AV2688" t="s">
        <v>6165</v>
      </c>
      <c r="AW2688" t="s">
        <v>6166</v>
      </c>
      <c r="AX2688" t="s">
        <v>6184</v>
      </c>
      <c r="AY2688">
        <v>70</v>
      </c>
      <c r="AZ2688">
        <v>0</v>
      </c>
      <c r="BA2688">
        <v>13</v>
      </c>
      <c r="BB2688" t="s">
        <v>6191</v>
      </c>
      <c r="BC2688">
        <v>0</v>
      </c>
      <c r="BD2688">
        <v>0</v>
      </c>
      <c r="BE2688" t="s">
        <v>6169</v>
      </c>
      <c r="BF2688" t="s">
        <v>6170</v>
      </c>
      <c r="BG2688">
        <v>0</v>
      </c>
      <c r="BH2688" t="s">
        <v>6171</v>
      </c>
      <c r="BI2688">
        <v>32</v>
      </c>
      <c r="BJ2688" t="s">
        <v>6172</v>
      </c>
      <c r="BK2688">
        <v>0</v>
      </c>
      <c r="BL2688">
        <v>76</v>
      </c>
      <c r="BM2688" s="3">
        <f t="shared" si="377"/>
        <v>0.90789473684210531</v>
      </c>
    </row>
    <row r="2689" spans="1:65">
      <c r="A2689" t="s">
        <v>2823</v>
      </c>
      <c r="B2689" s="2">
        <v>45819</v>
      </c>
      <c r="C2689" t="s">
        <v>1632</v>
      </c>
      <c r="D2689" t="s">
        <v>2636</v>
      </c>
      <c r="E2689">
        <v>6</v>
      </c>
      <c r="F2689" t="s">
        <v>61</v>
      </c>
      <c r="G2689" t="s">
        <v>62</v>
      </c>
      <c r="H2689" t="s">
        <v>115</v>
      </c>
      <c r="I2689" t="s">
        <v>74</v>
      </c>
      <c r="J2689" t="s">
        <v>65</v>
      </c>
      <c r="K2689" t="s">
        <v>75</v>
      </c>
      <c r="L2689" t="s">
        <v>67</v>
      </c>
      <c r="M2689" t="s">
        <v>56</v>
      </c>
      <c r="N2689" t="s">
        <v>76</v>
      </c>
      <c r="O2689" t="s">
        <v>120</v>
      </c>
      <c r="P2689">
        <v>51</v>
      </c>
      <c r="Q2689">
        <v>51</v>
      </c>
      <c r="R2689">
        <v>50</v>
      </c>
      <c r="S2689">
        <v>1</v>
      </c>
      <c r="T2689">
        <f t="shared" si="369"/>
        <v>49</v>
      </c>
      <c r="U2689">
        <v>49</v>
      </c>
      <c r="V2689">
        <f t="shared" si="370"/>
        <v>0</v>
      </c>
      <c r="W2689" s="3">
        <f t="shared" si="371"/>
        <v>0.02</v>
      </c>
      <c r="X2689">
        <v>33</v>
      </c>
      <c r="Y2689" s="4">
        <v>0</v>
      </c>
      <c r="Z2689" s="4">
        <v>1</v>
      </c>
      <c r="AA2689" s="5">
        <v>52299.64</v>
      </c>
      <c r="AB2689" s="5">
        <f t="shared" si="372"/>
        <v>2562682.36</v>
      </c>
      <c r="AC2689" s="5">
        <v>34049.01</v>
      </c>
      <c r="AD2689" s="5">
        <f t="shared" si="373"/>
        <v>1702450.5</v>
      </c>
      <c r="AE2689" s="5">
        <v>112018.36</v>
      </c>
      <c r="AF2689" s="5">
        <v>32255.09</v>
      </c>
      <c r="AG2689" s="5">
        <v>10890.52</v>
      </c>
      <c r="AH2689" s="5">
        <v>1450</v>
      </c>
      <c r="AI2689" s="5">
        <v>5111.1099999999997</v>
      </c>
      <c r="AJ2689">
        <v>0</v>
      </c>
      <c r="AK2689" s="5">
        <v>0</v>
      </c>
      <c r="AL2689" s="5">
        <v>0</v>
      </c>
      <c r="AM2689" s="5">
        <v>33856.54</v>
      </c>
      <c r="AN2689">
        <v>4</v>
      </c>
      <c r="AO2689">
        <v>2</v>
      </c>
      <c r="AP2689" t="str">
        <f t="shared" si="374"/>
        <v>Yes</v>
      </c>
      <c r="AQ2689">
        <v>1</v>
      </c>
      <c r="AR2689" s="5">
        <f t="shared" si="375"/>
        <v>1898032.12</v>
      </c>
      <c r="AS2689" s="5">
        <f t="shared" si="376"/>
        <v>664650.23999999999</v>
      </c>
      <c r="AT2689" t="s">
        <v>59</v>
      </c>
      <c r="AU2689" t="s">
        <v>6164</v>
      </c>
      <c r="AV2689" t="s">
        <v>6165</v>
      </c>
      <c r="AW2689" t="s">
        <v>6166</v>
      </c>
      <c r="AX2689" t="s">
        <v>6167</v>
      </c>
      <c r="AY2689">
        <v>51</v>
      </c>
      <c r="AZ2689">
        <v>0</v>
      </c>
      <c r="BA2689">
        <v>0</v>
      </c>
      <c r="BB2689" t="s">
        <v>6168</v>
      </c>
      <c r="BC2689">
        <v>0</v>
      </c>
      <c r="BD2689">
        <v>0</v>
      </c>
      <c r="BE2689" t="s">
        <v>6169</v>
      </c>
      <c r="BF2689" t="s">
        <v>6170</v>
      </c>
      <c r="BG2689">
        <v>0</v>
      </c>
      <c r="BH2689" t="s">
        <v>6171</v>
      </c>
      <c r="BI2689">
        <v>37</v>
      </c>
      <c r="BJ2689" t="s">
        <v>6172</v>
      </c>
      <c r="BK2689">
        <v>0</v>
      </c>
      <c r="BL2689">
        <v>63</v>
      </c>
      <c r="BM2689" s="3">
        <f t="shared" si="377"/>
        <v>0.79365079365079361</v>
      </c>
    </row>
    <row r="2690" spans="1:65">
      <c r="A2690" t="s">
        <v>2824</v>
      </c>
      <c r="B2690" s="2">
        <v>45819</v>
      </c>
      <c r="C2690" t="s">
        <v>1632</v>
      </c>
      <c r="D2690" t="s">
        <v>2636</v>
      </c>
      <c r="E2690">
        <v>6</v>
      </c>
      <c r="F2690" t="s">
        <v>61</v>
      </c>
      <c r="G2690" t="s">
        <v>50</v>
      </c>
      <c r="H2690" t="s">
        <v>127</v>
      </c>
      <c r="I2690" t="s">
        <v>64</v>
      </c>
      <c r="J2690" t="s">
        <v>65</v>
      </c>
      <c r="K2690" t="s">
        <v>75</v>
      </c>
      <c r="L2690" t="s">
        <v>92</v>
      </c>
      <c r="M2690" t="s">
        <v>56</v>
      </c>
      <c r="N2690" t="s">
        <v>94</v>
      </c>
      <c r="O2690" t="s">
        <v>70</v>
      </c>
      <c r="P2690">
        <v>49</v>
      </c>
      <c r="Q2690">
        <v>50</v>
      </c>
      <c r="R2690">
        <v>50</v>
      </c>
      <c r="S2690">
        <v>1</v>
      </c>
      <c r="T2690">
        <f t="shared" ref="T2690:T2753" si="378">R2690-S2690</f>
        <v>49</v>
      </c>
      <c r="U2690">
        <v>48</v>
      </c>
      <c r="V2690">
        <f t="shared" ref="V2690:V2753" si="379">T2690-U2690</f>
        <v>1</v>
      </c>
      <c r="W2690" s="3">
        <f t="shared" ref="W2690:W2753" si="380">IFERROR(S2690/R2690,0)</f>
        <v>0.02</v>
      </c>
      <c r="X2690">
        <v>7</v>
      </c>
      <c r="Y2690" s="4">
        <v>4.0999999999999996</v>
      </c>
      <c r="Z2690" s="4">
        <v>1.6</v>
      </c>
      <c r="AA2690" s="5">
        <v>52614.16</v>
      </c>
      <c r="AB2690" s="5">
        <f t="shared" ref="AB2690:AB2753" si="381">ROUND(U2690*AA2690,2)</f>
        <v>2525479.6800000002</v>
      </c>
      <c r="AC2690" s="5">
        <v>35408.06</v>
      </c>
      <c r="AD2690" s="5">
        <f t="shared" ref="AD2690:AD2753" si="382">ROUND(R2690*AC2690,2)</f>
        <v>1770403</v>
      </c>
      <c r="AE2690" s="5">
        <v>107868.67</v>
      </c>
      <c r="AF2690" s="5">
        <v>30165.97</v>
      </c>
      <c r="AG2690" s="5">
        <v>7436.43</v>
      </c>
      <c r="AH2690" s="5">
        <v>2320</v>
      </c>
      <c r="AI2690" s="5">
        <v>5111.1099999999997</v>
      </c>
      <c r="AJ2690">
        <v>0</v>
      </c>
      <c r="AK2690" s="5">
        <v>0</v>
      </c>
      <c r="AL2690" s="5">
        <v>1055.5999999999999</v>
      </c>
      <c r="AM2690" s="5">
        <v>33215.279999999999</v>
      </c>
      <c r="AN2690">
        <v>4</v>
      </c>
      <c r="AO2690">
        <v>5</v>
      </c>
      <c r="AP2690" t="str">
        <f t="shared" ref="AP2690:AP2753" si="383">IF(AO2690&lt;=AN2690,"Yes","No")</f>
        <v>No</v>
      </c>
      <c r="AQ2690">
        <v>2</v>
      </c>
      <c r="AR2690" s="5">
        <f t="shared" ref="AR2690:AR2753" si="384">ROUND(SUM(AD2690:AI2690)+SUM(AK2690:AM2690),2)</f>
        <v>1957576.06</v>
      </c>
      <c r="AS2690" s="5">
        <f t="shared" ref="AS2690:AS2753" si="385">ROUND(AB2690-AR2690,2)</f>
        <v>567903.62</v>
      </c>
      <c r="AT2690" t="s">
        <v>59</v>
      </c>
      <c r="AU2690" t="s">
        <v>6164</v>
      </c>
      <c r="AV2690" t="s">
        <v>6165</v>
      </c>
      <c r="AW2690" t="s">
        <v>6166</v>
      </c>
      <c r="AX2690" t="s">
        <v>6184</v>
      </c>
      <c r="AY2690">
        <v>52</v>
      </c>
      <c r="AZ2690">
        <v>0</v>
      </c>
      <c r="BA2690">
        <v>18</v>
      </c>
      <c r="BB2690" t="s">
        <v>6191</v>
      </c>
      <c r="BC2690">
        <v>0</v>
      </c>
      <c r="BD2690">
        <v>1</v>
      </c>
      <c r="BE2690" t="s">
        <v>6188</v>
      </c>
      <c r="BF2690" t="s">
        <v>6170</v>
      </c>
      <c r="BG2690">
        <v>0</v>
      </c>
      <c r="BH2690" t="s">
        <v>6171</v>
      </c>
      <c r="BI2690">
        <v>39</v>
      </c>
      <c r="BJ2690" t="s">
        <v>6172</v>
      </c>
      <c r="BK2690">
        <v>0</v>
      </c>
      <c r="BL2690">
        <v>59</v>
      </c>
      <c r="BM2690" s="3">
        <f t="shared" ref="BM2690:BM2753" si="386">IFERROR(R2690/BL2690,0)</f>
        <v>0.84745762711864403</v>
      </c>
    </row>
    <row r="2691" spans="1:65">
      <c r="A2691" t="s">
        <v>2825</v>
      </c>
      <c r="B2691" s="2">
        <v>45819</v>
      </c>
      <c r="C2691" t="s">
        <v>1632</v>
      </c>
      <c r="D2691" t="s">
        <v>2636</v>
      </c>
      <c r="E2691">
        <v>6</v>
      </c>
      <c r="F2691" t="s">
        <v>72</v>
      </c>
      <c r="G2691" t="s">
        <v>62</v>
      </c>
      <c r="H2691" t="s">
        <v>150</v>
      </c>
      <c r="I2691" t="s">
        <v>74</v>
      </c>
      <c r="J2691" t="s">
        <v>65</v>
      </c>
      <c r="K2691" t="s">
        <v>75</v>
      </c>
      <c r="L2691" t="s">
        <v>92</v>
      </c>
      <c r="M2691" t="s">
        <v>56</v>
      </c>
      <c r="N2691" t="s">
        <v>76</v>
      </c>
      <c r="O2691" t="s">
        <v>120</v>
      </c>
      <c r="P2691">
        <v>55</v>
      </c>
      <c r="Q2691">
        <v>56</v>
      </c>
      <c r="R2691">
        <v>56</v>
      </c>
      <c r="S2691">
        <v>1</v>
      </c>
      <c r="T2691">
        <f t="shared" si="378"/>
        <v>55</v>
      </c>
      <c r="U2691">
        <v>55</v>
      </c>
      <c r="V2691">
        <f t="shared" si="379"/>
        <v>0</v>
      </c>
      <c r="W2691" s="3">
        <f t="shared" si="380"/>
        <v>1.7857142857142856E-2</v>
      </c>
      <c r="X2691">
        <v>20</v>
      </c>
      <c r="Y2691" s="4">
        <v>2.6</v>
      </c>
      <c r="Z2691" s="4">
        <v>1.5</v>
      </c>
      <c r="AA2691" s="5">
        <v>52545.31</v>
      </c>
      <c r="AB2691" s="5">
        <f t="shared" si="381"/>
        <v>2889992.05</v>
      </c>
      <c r="AC2691" s="5">
        <v>35011.64</v>
      </c>
      <c r="AD2691" s="5">
        <f t="shared" si="382"/>
        <v>1960651.84</v>
      </c>
      <c r="AE2691" s="5">
        <v>124576.28</v>
      </c>
      <c r="AF2691" s="5">
        <v>34675.33</v>
      </c>
      <c r="AG2691" s="5">
        <v>8399.67</v>
      </c>
      <c r="AH2691" s="5">
        <v>2175</v>
      </c>
      <c r="AI2691" s="5">
        <v>5050.9799999999996</v>
      </c>
      <c r="AJ2691">
        <v>0</v>
      </c>
      <c r="AK2691" s="5">
        <v>0</v>
      </c>
      <c r="AL2691" s="5">
        <v>0</v>
      </c>
      <c r="AM2691" s="5">
        <v>40708.910000000003</v>
      </c>
      <c r="AN2691">
        <v>4</v>
      </c>
      <c r="AO2691">
        <v>5</v>
      </c>
      <c r="AP2691" t="str">
        <f t="shared" si="383"/>
        <v>No</v>
      </c>
      <c r="AQ2691">
        <v>2</v>
      </c>
      <c r="AR2691" s="5">
        <f t="shared" si="384"/>
        <v>2176238.0099999998</v>
      </c>
      <c r="AS2691" s="5">
        <f t="shared" si="385"/>
        <v>713754.04</v>
      </c>
      <c r="AT2691" t="s">
        <v>59</v>
      </c>
      <c r="AU2691" t="s">
        <v>6164</v>
      </c>
      <c r="AV2691" t="s">
        <v>6165</v>
      </c>
      <c r="AW2691" t="s">
        <v>6166</v>
      </c>
      <c r="AX2691" t="s">
        <v>6184</v>
      </c>
      <c r="AY2691">
        <v>59</v>
      </c>
      <c r="AZ2691">
        <v>1</v>
      </c>
      <c r="BA2691">
        <v>0</v>
      </c>
      <c r="BB2691" t="s">
        <v>6168</v>
      </c>
      <c r="BC2691">
        <v>0</v>
      </c>
      <c r="BD2691">
        <v>1</v>
      </c>
      <c r="BE2691" t="s">
        <v>6188</v>
      </c>
      <c r="BF2691" t="s">
        <v>6170</v>
      </c>
      <c r="BG2691">
        <v>1</v>
      </c>
      <c r="BH2691" t="s">
        <v>6186</v>
      </c>
      <c r="BI2691">
        <v>39</v>
      </c>
      <c r="BJ2691" t="s">
        <v>6172</v>
      </c>
      <c r="BK2691">
        <v>0</v>
      </c>
      <c r="BL2691">
        <v>62</v>
      </c>
      <c r="BM2691" s="3">
        <f t="shared" si="386"/>
        <v>0.90322580645161288</v>
      </c>
    </row>
    <row r="2692" spans="1:65">
      <c r="A2692" t="s">
        <v>2826</v>
      </c>
      <c r="B2692" s="2">
        <v>45819</v>
      </c>
      <c r="C2692" t="s">
        <v>1632</v>
      </c>
      <c r="D2692" t="s">
        <v>2636</v>
      </c>
      <c r="E2692">
        <v>6</v>
      </c>
      <c r="F2692" t="s">
        <v>78</v>
      </c>
      <c r="G2692" t="s">
        <v>62</v>
      </c>
      <c r="H2692" t="s">
        <v>153</v>
      </c>
      <c r="I2692" t="s">
        <v>74</v>
      </c>
      <c r="J2692" t="s">
        <v>65</v>
      </c>
      <c r="K2692" t="s">
        <v>66</v>
      </c>
      <c r="L2692" t="s">
        <v>67</v>
      </c>
      <c r="M2692" t="s">
        <v>68</v>
      </c>
      <c r="N2692" t="s">
        <v>57</v>
      </c>
      <c r="O2692" t="s">
        <v>58</v>
      </c>
      <c r="P2692">
        <v>52</v>
      </c>
      <c r="Q2692">
        <v>55</v>
      </c>
      <c r="R2692">
        <v>54</v>
      </c>
      <c r="S2692">
        <v>4</v>
      </c>
      <c r="T2692">
        <f t="shared" si="378"/>
        <v>50</v>
      </c>
      <c r="U2692">
        <v>50</v>
      </c>
      <c r="V2692">
        <f t="shared" si="379"/>
        <v>0</v>
      </c>
      <c r="W2692" s="3">
        <f t="shared" si="380"/>
        <v>7.407407407407407E-2</v>
      </c>
      <c r="X2692">
        <v>17</v>
      </c>
      <c r="Y2692" s="4">
        <v>5.7</v>
      </c>
      <c r="Z2692" s="4">
        <v>1.6</v>
      </c>
      <c r="AA2692" s="5">
        <v>48700.83</v>
      </c>
      <c r="AB2692" s="5">
        <f t="shared" si="381"/>
        <v>2435041.5</v>
      </c>
      <c r="AC2692" s="5">
        <v>32558.76</v>
      </c>
      <c r="AD2692" s="5">
        <f t="shared" si="382"/>
        <v>1758173.04</v>
      </c>
      <c r="AE2692" s="5">
        <v>120054.67</v>
      </c>
      <c r="AF2692" s="5">
        <v>36935.480000000003</v>
      </c>
      <c r="AG2692" s="5">
        <v>33536.339999999997</v>
      </c>
      <c r="AH2692" s="5">
        <v>2320</v>
      </c>
      <c r="AI2692" s="5">
        <v>62960.13</v>
      </c>
      <c r="AJ2692">
        <v>2</v>
      </c>
      <c r="AK2692" s="5">
        <v>27596.55</v>
      </c>
      <c r="AL2692" s="5">
        <v>0</v>
      </c>
      <c r="AM2692" s="5">
        <v>33711.08</v>
      </c>
      <c r="AN2692">
        <v>4</v>
      </c>
      <c r="AO2692">
        <v>3</v>
      </c>
      <c r="AP2692" t="str">
        <f t="shared" si="383"/>
        <v>Yes</v>
      </c>
      <c r="AQ2692">
        <v>3</v>
      </c>
      <c r="AR2692" s="5">
        <f t="shared" si="384"/>
        <v>2075287.29</v>
      </c>
      <c r="AS2692" s="5">
        <f t="shared" si="385"/>
        <v>359754.21</v>
      </c>
      <c r="AT2692" t="s">
        <v>1641</v>
      </c>
      <c r="AU2692" t="s">
        <v>6189</v>
      </c>
      <c r="AV2692" t="s">
        <v>6201</v>
      </c>
      <c r="AW2692" t="s">
        <v>6175</v>
      </c>
      <c r="AX2692" t="s">
        <v>6167</v>
      </c>
      <c r="AY2692">
        <v>59</v>
      </c>
      <c r="AZ2692">
        <v>4</v>
      </c>
      <c r="BA2692">
        <v>0</v>
      </c>
      <c r="BB2692" t="s">
        <v>6168</v>
      </c>
      <c r="BC2692">
        <v>0</v>
      </c>
      <c r="BD2692">
        <v>0</v>
      </c>
      <c r="BE2692" t="s">
        <v>6169</v>
      </c>
      <c r="BF2692" t="s">
        <v>6210</v>
      </c>
      <c r="BG2692">
        <v>0</v>
      </c>
      <c r="BH2692" t="s">
        <v>6171</v>
      </c>
      <c r="BI2692">
        <v>18</v>
      </c>
      <c r="BJ2692" t="s">
        <v>6172</v>
      </c>
      <c r="BK2692">
        <v>0</v>
      </c>
      <c r="BL2692">
        <v>63</v>
      </c>
      <c r="BM2692" s="3">
        <f t="shared" si="386"/>
        <v>0.8571428571428571</v>
      </c>
    </row>
    <row r="2693" spans="1:65">
      <c r="A2693" t="s">
        <v>2827</v>
      </c>
      <c r="B2693" s="2">
        <v>45819</v>
      </c>
      <c r="C2693" t="s">
        <v>1632</v>
      </c>
      <c r="D2693" t="s">
        <v>2636</v>
      </c>
      <c r="E2693">
        <v>6</v>
      </c>
      <c r="F2693" t="s">
        <v>49</v>
      </c>
      <c r="G2693" t="s">
        <v>62</v>
      </c>
      <c r="H2693" t="s">
        <v>133</v>
      </c>
      <c r="I2693" t="s">
        <v>64</v>
      </c>
      <c r="J2693" t="s">
        <v>53</v>
      </c>
      <c r="K2693" t="s">
        <v>75</v>
      </c>
      <c r="L2693" t="s">
        <v>55</v>
      </c>
      <c r="M2693" t="s">
        <v>56</v>
      </c>
      <c r="N2693" t="s">
        <v>94</v>
      </c>
      <c r="O2693" t="s">
        <v>58</v>
      </c>
      <c r="P2693">
        <v>62</v>
      </c>
      <c r="Q2693">
        <v>66</v>
      </c>
      <c r="R2693">
        <v>63</v>
      </c>
      <c r="S2693">
        <v>1</v>
      </c>
      <c r="T2693">
        <f t="shared" si="378"/>
        <v>62</v>
      </c>
      <c r="U2693">
        <v>60</v>
      </c>
      <c r="V2693">
        <f t="shared" si="379"/>
        <v>2</v>
      </c>
      <c r="W2693" s="3">
        <f t="shared" si="380"/>
        <v>1.5873015873015872E-2</v>
      </c>
      <c r="X2693">
        <v>10</v>
      </c>
      <c r="Y2693" s="4">
        <v>7.5</v>
      </c>
      <c r="Z2693" s="4">
        <v>1.6</v>
      </c>
      <c r="AA2693" s="5">
        <v>35941.550000000003</v>
      </c>
      <c r="AB2693" s="5">
        <f t="shared" si="381"/>
        <v>2156493</v>
      </c>
      <c r="AC2693" s="5">
        <v>23479.89</v>
      </c>
      <c r="AD2693" s="5">
        <f t="shared" si="382"/>
        <v>1479233.07</v>
      </c>
      <c r="AE2693" s="5">
        <v>103029.28</v>
      </c>
      <c r="AF2693" s="5">
        <v>27676.42</v>
      </c>
      <c r="AG2693" s="5">
        <v>7420.7</v>
      </c>
      <c r="AH2693" s="5">
        <v>2320</v>
      </c>
      <c r="AI2693" s="5">
        <v>3536.84</v>
      </c>
      <c r="AJ2693">
        <v>0</v>
      </c>
      <c r="AK2693" s="5">
        <v>0</v>
      </c>
      <c r="AL2693" s="5">
        <v>1476.85</v>
      </c>
      <c r="AM2693" s="5">
        <v>44327.21</v>
      </c>
      <c r="AN2693">
        <v>4</v>
      </c>
      <c r="AO2693">
        <v>5</v>
      </c>
      <c r="AP2693" t="str">
        <f t="shared" si="383"/>
        <v>No</v>
      </c>
      <c r="AQ2693">
        <v>2</v>
      </c>
      <c r="AR2693" s="5">
        <f t="shared" si="384"/>
        <v>1669020.37</v>
      </c>
      <c r="AS2693" s="5">
        <f t="shared" si="385"/>
        <v>487472.63</v>
      </c>
      <c r="AT2693" t="s">
        <v>59</v>
      </c>
      <c r="AU2693" t="s">
        <v>6164</v>
      </c>
      <c r="AV2693" t="s">
        <v>6165</v>
      </c>
      <c r="AW2693" t="s">
        <v>6166</v>
      </c>
      <c r="AX2693" t="s">
        <v>6167</v>
      </c>
      <c r="AY2693">
        <v>63</v>
      </c>
      <c r="AZ2693">
        <v>0</v>
      </c>
      <c r="BA2693">
        <v>21</v>
      </c>
      <c r="BB2693" t="s">
        <v>6191</v>
      </c>
      <c r="BC2693">
        <v>1</v>
      </c>
      <c r="BD2693">
        <v>0</v>
      </c>
      <c r="BE2693" t="s">
        <v>6178</v>
      </c>
      <c r="BF2693" t="s">
        <v>6170</v>
      </c>
      <c r="BG2693">
        <v>0</v>
      </c>
      <c r="BH2693" t="s">
        <v>6171</v>
      </c>
      <c r="BI2693">
        <v>40</v>
      </c>
      <c r="BJ2693" t="s">
        <v>6172</v>
      </c>
      <c r="BK2693">
        <v>0</v>
      </c>
      <c r="BL2693">
        <v>75</v>
      </c>
      <c r="BM2693" s="3">
        <f t="shared" si="386"/>
        <v>0.84</v>
      </c>
    </row>
    <row r="2694" spans="1:65">
      <c r="A2694" t="s">
        <v>2828</v>
      </c>
      <c r="B2694" s="2">
        <v>45819</v>
      </c>
      <c r="C2694" t="s">
        <v>1632</v>
      </c>
      <c r="D2694" t="s">
        <v>2636</v>
      </c>
      <c r="E2694">
        <v>6</v>
      </c>
      <c r="F2694" t="s">
        <v>61</v>
      </c>
      <c r="G2694" t="s">
        <v>62</v>
      </c>
      <c r="H2694" t="s">
        <v>104</v>
      </c>
      <c r="I2694" t="s">
        <v>52</v>
      </c>
      <c r="J2694" t="s">
        <v>81</v>
      </c>
      <c r="K2694" t="s">
        <v>75</v>
      </c>
      <c r="L2694" t="s">
        <v>87</v>
      </c>
      <c r="M2694" t="s">
        <v>68</v>
      </c>
      <c r="N2694" t="s">
        <v>109</v>
      </c>
      <c r="O2694" t="s">
        <v>58</v>
      </c>
      <c r="P2694">
        <v>42</v>
      </c>
      <c r="Q2694">
        <v>44</v>
      </c>
      <c r="R2694">
        <v>43</v>
      </c>
      <c r="S2694">
        <v>1</v>
      </c>
      <c r="T2694">
        <f t="shared" si="378"/>
        <v>42</v>
      </c>
      <c r="U2694">
        <v>42</v>
      </c>
      <c r="V2694">
        <f t="shared" si="379"/>
        <v>0</v>
      </c>
      <c r="W2694" s="3">
        <f t="shared" si="380"/>
        <v>2.3255813953488372E-2</v>
      </c>
      <c r="X2694">
        <v>36</v>
      </c>
      <c r="Y2694" s="4">
        <v>6.3</v>
      </c>
      <c r="Z2694" s="4">
        <v>2</v>
      </c>
      <c r="AA2694" s="5">
        <v>78016.78</v>
      </c>
      <c r="AB2694" s="5">
        <f t="shared" si="381"/>
        <v>3276704.76</v>
      </c>
      <c r="AC2694" s="5">
        <v>51963.96</v>
      </c>
      <c r="AD2694" s="5">
        <f t="shared" si="382"/>
        <v>2234450.2799999998</v>
      </c>
      <c r="AE2694" s="5">
        <v>136820.51</v>
      </c>
      <c r="AF2694" s="5">
        <v>36977.71</v>
      </c>
      <c r="AG2694" s="5">
        <v>10136.23</v>
      </c>
      <c r="AH2694" s="5">
        <v>2900</v>
      </c>
      <c r="AI2694" s="5">
        <v>7497.44</v>
      </c>
      <c r="AJ2694">
        <v>0</v>
      </c>
      <c r="AK2694" s="5">
        <v>0</v>
      </c>
      <c r="AL2694" s="5">
        <v>0</v>
      </c>
      <c r="AM2694" s="5">
        <v>62303.86</v>
      </c>
      <c r="AN2694">
        <v>8</v>
      </c>
      <c r="AO2694">
        <v>7</v>
      </c>
      <c r="AP2694" t="str">
        <f t="shared" si="383"/>
        <v>Yes</v>
      </c>
      <c r="AQ2694">
        <v>1</v>
      </c>
      <c r="AR2694" s="5">
        <f t="shared" si="384"/>
        <v>2491086.0299999998</v>
      </c>
      <c r="AS2694" s="5">
        <f t="shared" si="385"/>
        <v>785618.73</v>
      </c>
      <c r="AT2694" t="s">
        <v>59</v>
      </c>
      <c r="AU2694" t="s">
        <v>6164</v>
      </c>
      <c r="AV2694" t="s">
        <v>6165</v>
      </c>
      <c r="AW2694" t="s">
        <v>6166</v>
      </c>
      <c r="AX2694" t="s">
        <v>6167</v>
      </c>
      <c r="AY2694">
        <v>46</v>
      </c>
      <c r="AZ2694">
        <v>4</v>
      </c>
      <c r="BA2694">
        <v>0</v>
      </c>
      <c r="BB2694" t="s">
        <v>6168</v>
      </c>
      <c r="BC2694">
        <v>0</v>
      </c>
      <c r="BD2694">
        <v>0</v>
      </c>
      <c r="BE2694" t="s">
        <v>6169</v>
      </c>
      <c r="BF2694" t="s">
        <v>6170</v>
      </c>
      <c r="BG2694">
        <v>1</v>
      </c>
      <c r="BH2694" t="s">
        <v>6179</v>
      </c>
      <c r="BI2694">
        <v>48</v>
      </c>
      <c r="BJ2694" t="s">
        <v>6172</v>
      </c>
      <c r="BK2694">
        <v>0</v>
      </c>
      <c r="BL2694">
        <v>51</v>
      </c>
      <c r="BM2694" s="3">
        <f t="shared" si="386"/>
        <v>0.84313725490196079</v>
      </c>
    </row>
    <row r="2695" spans="1:65">
      <c r="A2695" t="s">
        <v>2829</v>
      </c>
      <c r="B2695" s="2">
        <v>45819</v>
      </c>
      <c r="C2695" t="s">
        <v>1632</v>
      </c>
      <c r="D2695" t="s">
        <v>2636</v>
      </c>
      <c r="E2695">
        <v>6</v>
      </c>
      <c r="F2695" t="s">
        <v>72</v>
      </c>
      <c r="G2695" t="s">
        <v>79</v>
      </c>
      <c r="H2695" t="s">
        <v>213</v>
      </c>
      <c r="I2695" t="s">
        <v>74</v>
      </c>
      <c r="J2695" t="s">
        <v>81</v>
      </c>
      <c r="K2695" t="s">
        <v>66</v>
      </c>
      <c r="L2695" t="s">
        <v>87</v>
      </c>
      <c r="M2695" t="s">
        <v>56</v>
      </c>
      <c r="N2695" t="s">
        <v>94</v>
      </c>
      <c r="O2695" t="s">
        <v>120</v>
      </c>
      <c r="P2695">
        <v>36</v>
      </c>
      <c r="Q2695">
        <v>39</v>
      </c>
      <c r="R2695">
        <v>39</v>
      </c>
      <c r="S2695">
        <v>1</v>
      </c>
      <c r="T2695">
        <f t="shared" si="378"/>
        <v>38</v>
      </c>
      <c r="U2695">
        <v>35</v>
      </c>
      <c r="V2695">
        <f t="shared" si="379"/>
        <v>3</v>
      </c>
      <c r="W2695" s="3">
        <f t="shared" si="380"/>
        <v>2.564102564102564E-2</v>
      </c>
      <c r="X2695">
        <v>14</v>
      </c>
      <c r="Y2695" s="4">
        <v>1.5</v>
      </c>
      <c r="Z2695" s="4">
        <v>1.4</v>
      </c>
      <c r="AA2695" s="5">
        <v>73434.570000000007</v>
      </c>
      <c r="AB2695" s="5">
        <f t="shared" si="381"/>
        <v>2570209.9500000002</v>
      </c>
      <c r="AC2695" s="5">
        <v>54450.45</v>
      </c>
      <c r="AD2695" s="5">
        <f t="shared" si="382"/>
        <v>2123567.5499999998</v>
      </c>
      <c r="AE2695" s="5">
        <v>118930.28</v>
      </c>
      <c r="AF2695" s="5">
        <v>33038.089999999997</v>
      </c>
      <c r="AG2695" s="5">
        <v>8084.45</v>
      </c>
      <c r="AH2695" s="5">
        <v>2030</v>
      </c>
      <c r="AI2695" s="5">
        <v>7577.14</v>
      </c>
      <c r="AJ2695">
        <v>0</v>
      </c>
      <c r="AK2695" s="5">
        <v>0</v>
      </c>
      <c r="AL2695" s="5">
        <v>4857.34</v>
      </c>
      <c r="AM2695" s="5">
        <v>28613.32</v>
      </c>
      <c r="AN2695">
        <v>4</v>
      </c>
      <c r="AO2695">
        <v>7</v>
      </c>
      <c r="AP2695" t="str">
        <f t="shared" si="383"/>
        <v>No</v>
      </c>
      <c r="AQ2695">
        <v>1</v>
      </c>
      <c r="AR2695" s="5">
        <f t="shared" si="384"/>
        <v>2326698.17</v>
      </c>
      <c r="AS2695" s="5">
        <f t="shared" si="385"/>
        <v>243511.78</v>
      </c>
      <c r="AT2695" t="s">
        <v>59</v>
      </c>
      <c r="AU2695" t="s">
        <v>6164</v>
      </c>
      <c r="AV2695" t="s">
        <v>6165</v>
      </c>
      <c r="AW2695" t="s">
        <v>6166</v>
      </c>
      <c r="AX2695" t="s">
        <v>6184</v>
      </c>
      <c r="AY2695">
        <v>43</v>
      </c>
      <c r="AZ2695">
        <v>4</v>
      </c>
      <c r="BA2695">
        <v>20</v>
      </c>
      <c r="BB2695" t="s">
        <v>6185</v>
      </c>
      <c r="BC2695">
        <v>0</v>
      </c>
      <c r="BD2695">
        <v>3</v>
      </c>
      <c r="BE2695" t="s">
        <v>6188</v>
      </c>
      <c r="BF2695" t="s">
        <v>6170</v>
      </c>
      <c r="BG2695">
        <v>0</v>
      </c>
      <c r="BH2695" t="s">
        <v>6171</v>
      </c>
      <c r="BI2695">
        <v>21</v>
      </c>
      <c r="BJ2695" t="s">
        <v>6172</v>
      </c>
      <c r="BK2695">
        <v>0</v>
      </c>
      <c r="BL2695">
        <v>48</v>
      </c>
      <c r="BM2695" s="3">
        <f t="shared" si="386"/>
        <v>0.8125</v>
      </c>
    </row>
    <row r="2696" spans="1:65">
      <c r="A2696" t="s">
        <v>2830</v>
      </c>
      <c r="B2696" s="2">
        <v>45819</v>
      </c>
      <c r="C2696" t="s">
        <v>1632</v>
      </c>
      <c r="D2696" t="s">
        <v>2636</v>
      </c>
      <c r="E2696">
        <v>6</v>
      </c>
      <c r="F2696" t="s">
        <v>61</v>
      </c>
      <c r="G2696" t="s">
        <v>50</v>
      </c>
      <c r="H2696" t="s">
        <v>170</v>
      </c>
      <c r="I2696" t="s">
        <v>64</v>
      </c>
      <c r="J2696" t="s">
        <v>53</v>
      </c>
      <c r="K2696" t="s">
        <v>75</v>
      </c>
      <c r="L2696" t="s">
        <v>87</v>
      </c>
      <c r="M2696" t="s">
        <v>56</v>
      </c>
      <c r="N2696" t="s">
        <v>94</v>
      </c>
      <c r="O2696" t="s">
        <v>82</v>
      </c>
      <c r="P2696">
        <v>73</v>
      </c>
      <c r="Q2696">
        <v>76</v>
      </c>
      <c r="R2696">
        <v>75</v>
      </c>
      <c r="S2696">
        <v>1</v>
      </c>
      <c r="T2696">
        <f t="shared" si="378"/>
        <v>74</v>
      </c>
      <c r="U2696">
        <v>70</v>
      </c>
      <c r="V2696">
        <f t="shared" si="379"/>
        <v>4</v>
      </c>
      <c r="W2696" s="3">
        <f t="shared" si="380"/>
        <v>1.3333333333333334E-2</v>
      </c>
      <c r="X2696">
        <v>30</v>
      </c>
      <c r="Y2696" s="4">
        <v>6.9</v>
      </c>
      <c r="Z2696" s="4">
        <v>1.2</v>
      </c>
      <c r="AA2696" s="5">
        <v>35585.660000000003</v>
      </c>
      <c r="AB2696" s="5">
        <f t="shared" si="381"/>
        <v>2490996.2000000002</v>
      </c>
      <c r="AC2696" s="5">
        <v>24088</v>
      </c>
      <c r="AD2696" s="5">
        <f t="shared" si="382"/>
        <v>1806600</v>
      </c>
      <c r="AE2696" s="5">
        <v>125712.94</v>
      </c>
      <c r="AF2696" s="5">
        <v>32677.35</v>
      </c>
      <c r="AG2696" s="5">
        <v>10253.299999999999</v>
      </c>
      <c r="AH2696" s="5">
        <v>1740</v>
      </c>
      <c r="AI2696" s="5">
        <v>3529.41</v>
      </c>
      <c r="AJ2696">
        <v>0</v>
      </c>
      <c r="AK2696" s="5">
        <v>0</v>
      </c>
      <c r="AL2696" s="5">
        <v>3037.22</v>
      </c>
      <c r="AM2696" s="5">
        <v>43552.6</v>
      </c>
      <c r="AN2696">
        <v>4</v>
      </c>
      <c r="AO2696">
        <v>4</v>
      </c>
      <c r="AP2696" t="str">
        <f t="shared" si="383"/>
        <v>Yes</v>
      </c>
      <c r="AQ2696">
        <v>1</v>
      </c>
      <c r="AR2696" s="5">
        <f t="shared" si="384"/>
        <v>2027102.82</v>
      </c>
      <c r="AS2696" s="5">
        <f t="shared" si="385"/>
        <v>463893.38</v>
      </c>
      <c r="AT2696" t="s">
        <v>59</v>
      </c>
      <c r="AU2696" t="s">
        <v>6164</v>
      </c>
      <c r="AV2696" t="s">
        <v>6165</v>
      </c>
      <c r="AW2696" t="s">
        <v>6166</v>
      </c>
      <c r="AX2696" t="s">
        <v>6167</v>
      </c>
      <c r="AY2696">
        <v>74</v>
      </c>
      <c r="AZ2696">
        <v>0</v>
      </c>
      <c r="BA2696">
        <v>28</v>
      </c>
      <c r="BB2696" t="s">
        <v>6180</v>
      </c>
      <c r="BC2696">
        <v>0</v>
      </c>
      <c r="BD2696">
        <v>0</v>
      </c>
      <c r="BE2696" t="s">
        <v>6169</v>
      </c>
      <c r="BF2696" t="s">
        <v>6170</v>
      </c>
      <c r="BG2696">
        <v>0</v>
      </c>
      <c r="BH2696" t="s">
        <v>6171</v>
      </c>
      <c r="BI2696">
        <v>37</v>
      </c>
      <c r="BJ2696" t="s">
        <v>6172</v>
      </c>
      <c r="BK2696">
        <v>0</v>
      </c>
      <c r="BL2696">
        <v>83</v>
      </c>
      <c r="BM2696" s="3">
        <f t="shared" si="386"/>
        <v>0.90361445783132532</v>
      </c>
    </row>
    <row r="2697" spans="1:65">
      <c r="A2697" t="s">
        <v>2831</v>
      </c>
      <c r="B2697" s="2">
        <v>45819</v>
      </c>
      <c r="C2697" t="s">
        <v>1632</v>
      </c>
      <c r="D2697" t="s">
        <v>2636</v>
      </c>
      <c r="E2697">
        <v>6</v>
      </c>
      <c r="F2697" t="s">
        <v>49</v>
      </c>
      <c r="G2697" t="s">
        <v>50</v>
      </c>
      <c r="H2697" t="s">
        <v>108</v>
      </c>
      <c r="I2697" t="s">
        <v>64</v>
      </c>
      <c r="J2697" t="s">
        <v>53</v>
      </c>
      <c r="K2697" t="s">
        <v>75</v>
      </c>
      <c r="L2697" t="s">
        <v>55</v>
      </c>
      <c r="M2697" t="s">
        <v>68</v>
      </c>
      <c r="N2697" t="s">
        <v>57</v>
      </c>
      <c r="O2697" t="s">
        <v>70</v>
      </c>
      <c r="P2697">
        <v>60</v>
      </c>
      <c r="Q2697">
        <v>63</v>
      </c>
      <c r="R2697">
        <v>62</v>
      </c>
      <c r="S2697">
        <v>2</v>
      </c>
      <c r="T2697">
        <f t="shared" si="378"/>
        <v>60</v>
      </c>
      <c r="U2697">
        <v>58</v>
      </c>
      <c r="V2697">
        <f t="shared" si="379"/>
        <v>2</v>
      </c>
      <c r="W2697" s="3">
        <f t="shared" si="380"/>
        <v>3.2258064516129031E-2</v>
      </c>
      <c r="X2697">
        <v>34</v>
      </c>
      <c r="Y2697" s="4">
        <v>4.3</v>
      </c>
      <c r="Z2697" s="4">
        <v>1.8</v>
      </c>
      <c r="AA2697" s="5">
        <v>35605.410000000003</v>
      </c>
      <c r="AB2697" s="5">
        <f t="shared" si="381"/>
        <v>2065113.78</v>
      </c>
      <c r="AC2697" s="5">
        <v>22543</v>
      </c>
      <c r="AD2697" s="5">
        <f t="shared" si="382"/>
        <v>1397666</v>
      </c>
      <c r="AE2697" s="5">
        <v>102909.21</v>
      </c>
      <c r="AF2697" s="5">
        <v>28488.09</v>
      </c>
      <c r="AG2697" s="5">
        <v>9444.0300000000007</v>
      </c>
      <c r="AH2697" s="5">
        <v>2610</v>
      </c>
      <c r="AI2697" s="5">
        <v>7085.71</v>
      </c>
      <c r="AJ2697">
        <v>1</v>
      </c>
      <c r="AK2697" s="5">
        <v>8410.85</v>
      </c>
      <c r="AL2697" s="5">
        <v>1523.17</v>
      </c>
      <c r="AM2697" s="5">
        <v>35728.120000000003</v>
      </c>
      <c r="AN2697">
        <v>4</v>
      </c>
      <c r="AO2697">
        <v>3</v>
      </c>
      <c r="AP2697" t="str">
        <f t="shared" si="383"/>
        <v>Yes</v>
      </c>
      <c r="AQ2697">
        <v>2</v>
      </c>
      <c r="AR2697" s="5">
        <f t="shared" si="384"/>
        <v>1593865.18</v>
      </c>
      <c r="AS2697" s="5">
        <f t="shared" si="385"/>
        <v>471248.6</v>
      </c>
      <c r="AT2697" t="s">
        <v>116</v>
      </c>
      <c r="AU2697" t="s">
        <v>6189</v>
      </c>
      <c r="AV2697" t="s">
        <v>6190</v>
      </c>
      <c r="AW2697" t="s">
        <v>6183</v>
      </c>
      <c r="AX2697" t="s">
        <v>6167</v>
      </c>
      <c r="AY2697">
        <v>60</v>
      </c>
      <c r="AZ2697">
        <v>0</v>
      </c>
      <c r="BA2697">
        <v>18</v>
      </c>
      <c r="BB2697" t="s">
        <v>6191</v>
      </c>
      <c r="BC2697">
        <v>0</v>
      </c>
      <c r="BD2697">
        <v>0</v>
      </c>
      <c r="BE2697" t="s">
        <v>6169</v>
      </c>
      <c r="BF2697" t="s">
        <v>6170</v>
      </c>
      <c r="BG2697">
        <v>1</v>
      </c>
      <c r="BH2697" t="s">
        <v>6179</v>
      </c>
      <c r="BI2697">
        <v>52</v>
      </c>
      <c r="BJ2697" t="s">
        <v>6187</v>
      </c>
      <c r="BK2697">
        <v>0</v>
      </c>
      <c r="BL2697">
        <v>75</v>
      </c>
      <c r="BM2697" s="3">
        <f t="shared" si="386"/>
        <v>0.82666666666666666</v>
      </c>
    </row>
    <row r="2698" spans="1:65">
      <c r="A2698" t="s">
        <v>2832</v>
      </c>
      <c r="B2698" s="2">
        <v>45819</v>
      </c>
      <c r="C2698" t="s">
        <v>1632</v>
      </c>
      <c r="D2698" t="s">
        <v>2636</v>
      </c>
      <c r="E2698">
        <v>6</v>
      </c>
      <c r="F2698" t="s">
        <v>49</v>
      </c>
      <c r="G2698" t="s">
        <v>50</v>
      </c>
      <c r="H2698" t="s">
        <v>89</v>
      </c>
      <c r="I2698" t="s">
        <v>52</v>
      </c>
      <c r="J2698" t="s">
        <v>81</v>
      </c>
      <c r="K2698" t="s">
        <v>75</v>
      </c>
      <c r="L2698" t="s">
        <v>67</v>
      </c>
      <c r="M2698" t="s">
        <v>68</v>
      </c>
      <c r="N2698" t="s">
        <v>69</v>
      </c>
      <c r="O2698" t="s">
        <v>120</v>
      </c>
      <c r="P2698">
        <v>45</v>
      </c>
      <c r="Q2698">
        <v>46</v>
      </c>
      <c r="R2698">
        <v>45</v>
      </c>
      <c r="S2698">
        <v>4</v>
      </c>
      <c r="T2698">
        <f t="shared" si="378"/>
        <v>41</v>
      </c>
      <c r="U2698">
        <v>41</v>
      </c>
      <c r="V2698">
        <f t="shared" si="379"/>
        <v>0</v>
      </c>
      <c r="W2698" s="3">
        <f t="shared" si="380"/>
        <v>8.8888888888888892E-2</v>
      </c>
      <c r="X2698">
        <v>31</v>
      </c>
      <c r="Y2698" s="4">
        <v>1.6</v>
      </c>
      <c r="Z2698" s="4">
        <v>0.7</v>
      </c>
      <c r="AA2698" s="5">
        <v>78768.17</v>
      </c>
      <c r="AB2698" s="5">
        <f t="shared" si="381"/>
        <v>3229494.97</v>
      </c>
      <c r="AC2698" s="5">
        <v>49438.81</v>
      </c>
      <c r="AD2698" s="5">
        <f t="shared" si="382"/>
        <v>2224746.4500000002</v>
      </c>
      <c r="AE2698" s="5">
        <v>142508.17000000001</v>
      </c>
      <c r="AF2698" s="5">
        <v>40013.019999999997</v>
      </c>
      <c r="AG2698" s="5">
        <v>34754.03</v>
      </c>
      <c r="AH2698" s="5">
        <v>1015</v>
      </c>
      <c r="AI2698" s="5">
        <v>73695.679999999993</v>
      </c>
      <c r="AJ2698">
        <v>1</v>
      </c>
      <c r="AK2698" s="5">
        <v>22275.919999999998</v>
      </c>
      <c r="AL2698" s="5">
        <v>0</v>
      </c>
      <c r="AM2698" s="5">
        <v>25594.99</v>
      </c>
      <c r="AN2698">
        <v>4</v>
      </c>
      <c r="AO2698">
        <v>4</v>
      </c>
      <c r="AP2698" t="str">
        <f t="shared" si="383"/>
        <v>Yes</v>
      </c>
      <c r="AQ2698">
        <v>2</v>
      </c>
      <c r="AR2698" s="5">
        <f t="shared" si="384"/>
        <v>2564603.2599999998</v>
      </c>
      <c r="AS2698" s="5">
        <f t="shared" si="385"/>
        <v>664891.71</v>
      </c>
      <c r="AT2698" t="s">
        <v>1641</v>
      </c>
      <c r="AU2698" t="s">
        <v>6199</v>
      </c>
      <c r="AV2698" t="s">
        <v>6200</v>
      </c>
      <c r="AW2698" t="s">
        <v>6175</v>
      </c>
      <c r="AX2698" t="s">
        <v>6167</v>
      </c>
      <c r="AY2698">
        <v>47</v>
      </c>
      <c r="AZ2698">
        <v>0</v>
      </c>
      <c r="BA2698">
        <v>0</v>
      </c>
      <c r="BB2698" t="s">
        <v>6168</v>
      </c>
      <c r="BC2698">
        <v>0</v>
      </c>
      <c r="BD2698">
        <v>0</v>
      </c>
      <c r="BE2698" t="s">
        <v>6169</v>
      </c>
      <c r="BF2698" t="s">
        <v>6210</v>
      </c>
      <c r="BG2698">
        <v>1</v>
      </c>
      <c r="BH2698" t="s">
        <v>6179</v>
      </c>
      <c r="BI2698">
        <v>52</v>
      </c>
      <c r="BJ2698" t="s">
        <v>6187</v>
      </c>
      <c r="BK2698">
        <v>0</v>
      </c>
      <c r="BL2698">
        <v>51</v>
      </c>
      <c r="BM2698" s="3">
        <f t="shared" si="386"/>
        <v>0.88235294117647056</v>
      </c>
    </row>
    <row r="2699" spans="1:65">
      <c r="A2699" t="s">
        <v>2833</v>
      </c>
      <c r="B2699" s="2">
        <v>45819</v>
      </c>
      <c r="C2699" t="s">
        <v>1632</v>
      </c>
      <c r="D2699" t="s">
        <v>2636</v>
      </c>
      <c r="E2699">
        <v>6</v>
      </c>
      <c r="F2699" t="s">
        <v>49</v>
      </c>
      <c r="G2699" t="s">
        <v>79</v>
      </c>
      <c r="H2699" t="s">
        <v>260</v>
      </c>
      <c r="I2699" t="s">
        <v>52</v>
      </c>
      <c r="J2699" t="s">
        <v>81</v>
      </c>
      <c r="K2699" t="s">
        <v>66</v>
      </c>
      <c r="L2699" t="s">
        <v>55</v>
      </c>
      <c r="M2699" t="s">
        <v>68</v>
      </c>
      <c r="N2699" t="s">
        <v>69</v>
      </c>
      <c r="O2699" t="s">
        <v>58</v>
      </c>
      <c r="P2699">
        <v>37</v>
      </c>
      <c r="Q2699">
        <v>40</v>
      </c>
      <c r="R2699">
        <v>38</v>
      </c>
      <c r="S2699">
        <v>2</v>
      </c>
      <c r="T2699">
        <f t="shared" si="378"/>
        <v>36</v>
      </c>
      <c r="U2699">
        <v>36</v>
      </c>
      <c r="V2699">
        <f t="shared" si="379"/>
        <v>0</v>
      </c>
      <c r="W2699" s="3">
        <f t="shared" si="380"/>
        <v>5.2631578947368418E-2</v>
      </c>
      <c r="X2699">
        <v>153</v>
      </c>
      <c r="Y2699" s="4">
        <v>1.1000000000000001</v>
      </c>
      <c r="Z2699" s="4">
        <v>5.4</v>
      </c>
      <c r="AA2699" s="5">
        <v>73000.960000000006</v>
      </c>
      <c r="AB2699" s="5">
        <f t="shared" si="381"/>
        <v>2628034.5600000001</v>
      </c>
      <c r="AC2699" s="5">
        <v>50356.29</v>
      </c>
      <c r="AD2699" s="5">
        <f t="shared" si="382"/>
        <v>1913539.02</v>
      </c>
      <c r="AE2699" s="5">
        <v>119400.77</v>
      </c>
      <c r="AF2699" s="5">
        <v>42992.24</v>
      </c>
      <c r="AG2699" s="5">
        <v>103933.5</v>
      </c>
      <c r="AH2699" s="5">
        <v>26874.5</v>
      </c>
      <c r="AI2699" s="5">
        <v>15200</v>
      </c>
      <c r="AJ2699">
        <v>0</v>
      </c>
      <c r="AK2699" s="5">
        <v>0</v>
      </c>
      <c r="AL2699" s="5">
        <v>0</v>
      </c>
      <c r="AM2699" s="5">
        <v>22975.03</v>
      </c>
      <c r="AN2699">
        <v>4</v>
      </c>
      <c r="AO2699">
        <v>3</v>
      </c>
      <c r="AP2699" t="str">
        <f t="shared" si="383"/>
        <v>Yes</v>
      </c>
      <c r="AQ2699">
        <v>0</v>
      </c>
      <c r="AR2699" s="5">
        <f t="shared" si="384"/>
        <v>2244915.06</v>
      </c>
      <c r="AS2699" s="5">
        <f t="shared" si="385"/>
        <v>383119.5</v>
      </c>
      <c r="AT2699" t="s">
        <v>116</v>
      </c>
      <c r="AU2699" t="s">
        <v>6164</v>
      </c>
      <c r="AV2699" t="s">
        <v>6165</v>
      </c>
      <c r="AW2699" t="s">
        <v>6166</v>
      </c>
      <c r="AX2699" t="s">
        <v>6202</v>
      </c>
      <c r="AY2699">
        <v>38</v>
      </c>
      <c r="AZ2699">
        <v>0</v>
      </c>
      <c r="BA2699">
        <v>0</v>
      </c>
      <c r="BB2699" t="s">
        <v>6168</v>
      </c>
      <c r="BC2699">
        <v>0</v>
      </c>
      <c r="BD2699">
        <v>0</v>
      </c>
      <c r="BE2699" t="s">
        <v>6169</v>
      </c>
      <c r="BF2699" t="s">
        <v>6176</v>
      </c>
      <c r="BG2699">
        <v>2</v>
      </c>
      <c r="BH2699" t="s">
        <v>6211</v>
      </c>
      <c r="BI2699">
        <v>87</v>
      </c>
      <c r="BJ2699" t="s">
        <v>6193</v>
      </c>
      <c r="BK2699">
        <v>0</v>
      </c>
      <c r="BL2699">
        <v>51</v>
      </c>
      <c r="BM2699" s="3">
        <f t="shared" si="386"/>
        <v>0.74509803921568629</v>
      </c>
    </row>
    <row r="2700" spans="1:65">
      <c r="A2700" t="s">
        <v>2834</v>
      </c>
      <c r="B2700" s="2">
        <v>45819</v>
      </c>
      <c r="C2700" t="s">
        <v>1632</v>
      </c>
      <c r="D2700" t="s">
        <v>2636</v>
      </c>
      <c r="E2700">
        <v>6</v>
      </c>
      <c r="F2700" t="s">
        <v>61</v>
      </c>
      <c r="G2700" t="s">
        <v>62</v>
      </c>
      <c r="H2700" t="s">
        <v>96</v>
      </c>
      <c r="I2700" t="s">
        <v>52</v>
      </c>
      <c r="J2700" t="s">
        <v>53</v>
      </c>
      <c r="K2700" t="s">
        <v>54</v>
      </c>
      <c r="L2700" t="s">
        <v>87</v>
      </c>
      <c r="M2700" t="s">
        <v>68</v>
      </c>
      <c r="N2700" t="s">
        <v>69</v>
      </c>
      <c r="O2700" t="s">
        <v>82</v>
      </c>
      <c r="P2700">
        <v>67</v>
      </c>
      <c r="Q2700">
        <v>67</v>
      </c>
      <c r="R2700">
        <v>66</v>
      </c>
      <c r="S2700">
        <v>2</v>
      </c>
      <c r="T2700">
        <f t="shared" si="378"/>
        <v>64</v>
      </c>
      <c r="U2700">
        <v>64</v>
      </c>
      <c r="V2700">
        <f t="shared" si="379"/>
        <v>0</v>
      </c>
      <c r="W2700" s="3">
        <f t="shared" si="380"/>
        <v>3.0303030303030304E-2</v>
      </c>
      <c r="X2700">
        <v>40</v>
      </c>
      <c r="Y2700" s="4">
        <v>5</v>
      </c>
      <c r="Z2700" s="4">
        <v>1.1000000000000001</v>
      </c>
      <c r="AA2700" s="5">
        <v>39116.1</v>
      </c>
      <c r="AB2700" s="5">
        <f t="shared" si="381"/>
        <v>2503430.4</v>
      </c>
      <c r="AC2700" s="5">
        <v>23223.599999999999</v>
      </c>
      <c r="AD2700" s="5">
        <f t="shared" si="382"/>
        <v>1532757.6</v>
      </c>
      <c r="AE2700" s="5">
        <v>118204.69</v>
      </c>
      <c r="AF2700" s="5">
        <v>30471.8</v>
      </c>
      <c r="AG2700" s="5">
        <v>10430.74</v>
      </c>
      <c r="AH2700" s="5">
        <v>1595</v>
      </c>
      <c r="AI2700" s="5">
        <v>7040</v>
      </c>
      <c r="AJ2700">
        <v>1</v>
      </c>
      <c r="AK2700" s="5">
        <v>8668.15</v>
      </c>
      <c r="AL2700" s="5">
        <v>0</v>
      </c>
      <c r="AM2700" s="5">
        <v>42519.25</v>
      </c>
      <c r="AN2700">
        <v>4</v>
      </c>
      <c r="AO2700">
        <v>3</v>
      </c>
      <c r="AP2700" t="str">
        <f t="shared" si="383"/>
        <v>Yes</v>
      </c>
      <c r="AQ2700">
        <v>2</v>
      </c>
      <c r="AR2700" s="5">
        <f t="shared" si="384"/>
        <v>1751687.23</v>
      </c>
      <c r="AS2700" s="5">
        <f t="shared" si="385"/>
        <v>751743.17</v>
      </c>
      <c r="AT2700" t="s">
        <v>116</v>
      </c>
      <c r="AU2700" t="s">
        <v>6189</v>
      </c>
      <c r="AV2700" t="s">
        <v>6190</v>
      </c>
      <c r="AW2700" t="s">
        <v>6183</v>
      </c>
      <c r="AX2700" t="s">
        <v>6167</v>
      </c>
      <c r="AY2700">
        <v>69</v>
      </c>
      <c r="AZ2700">
        <v>1</v>
      </c>
      <c r="BA2700">
        <v>0</v>
      </c>
      <c r="BB2700" t="s">
        <v>6168</v>
      </c>
      <c r="BC2700">
        <v>0</v>
      </c>
      <c r="BD2700">
        <v>0</v>
      </c>
      <c r="BE2700" t="s">
        <v>6169</v>
      </c>
      <c r="BF2700" t="s">
        <v>6170</v>
      </c>
      <c r="BG2700">
        <v>1</v>
      </c>
      <c r="BH2700" t="s">
        <v>6186</v>
      </c>
      <c r="BI2700">
        <v>43</v>
      </c>
      <c r="BJ2700" t="s">
        <v>6172</v>
      </c>
      <c r="BK2700">
        <v>0</v>
      </c>
      <c r="BL2700">
        <v>71</v>
      </c>
      <c r="BM2700" s="3">
        <f t="shared" si="386"/>
        <v>0.92957746478873238</v>
      </c>
    </row>
    <row r="2701" spans="1:65">
      <c r="A2701" t="s">
        <v>2835</v>
      </c>
      <c r="B2701" s="2">
        <v>45819</v>
      </c>
      <c r="C2701" t="s">
        <v>1632</v>
      </c>
      <c r="D2701" t="s">
        <v>2636</v>
      </c>
      <c r="E2701">
        <v>6</v>
      </c>
      <c r="F2701" t="s">
        <v>72</v>
      </c>
      <c r="G2701" t="s">
        <v>50</v>
      </c>
      <c r="H2701" t="s">
        <v>138</v>
      </c>
      <c r="I2701" t="s">
        <v>74</v>
      </c>
      <c r="J2701" t="s">
        <v>65</v>
      </c>
      <c r="K2701" t="s">
        <v>75</v>
      </c>
      <c r="L2701" t="s">
        <v>67</v>
      </c>
      <c r="M2701" t="s">
        <v>68</v>
      </c>
      <c r="N2701" t="s">
        <v>76</v>
      </c>
      <c r="O2701" t="s">
        <v>82</v>
      </c>
      <c r="P2701">
        <v>58</v>
      </c>
      <c r="Q2701">
        <v>60</v>
      </c>
      <c r="R2701">
        <v>60</v>
      </c>
      <c r="S2701">
        <v>2</v>
      </c>
      <c r="T2701">
        <f t="shared" si="378"/>
        <v>58</v>
      </c>
      <c r="U2701">
        <v>56</v>
      </c>
      <c r="V2701">
        <f t="shared" si="379"/>
        <v>2</v>
      </c>
      <c r="W2701" s="3">
        <f t="shared" si="380"/>
        <v>3.3333333333333333E-2</v>
      </c>
      <c r="X2701">
        <v>29</v>
      </c>
      <c r="Y2701" s="4">
        <v>3.1</v>
      </c>
      <c r="Z2701" s="4">
        <v>1.4</v>
      </c>
      <c r="AA2701" s="5">
        <v>51887.3</v>
      </c>
      <c r="AB2701" s="5">
        <f t="shared" si="381"/>
        <v>2905688.8</v>
      </c>
      <c r="AC2701" s="5">
        <v>32225.09</v>
      </c>
      <c r="AD2701" s="5">
        <f t="shared" si="382"/>
        <v>1933505.4</v>
      </c>
      <c r="AE2701" s="5">
        <v>133333.42000000001</v>
      </c>
      <c r="AF2701" s="5">
        <v>37429.39</v>
      </c>
      <c r="AG2701" s="5">
        <v>9080.1200000000008</v>
      </c>
      <c r="AH2701" s="5">
        <v>2030</v>
      </c>
      <c r="AI2701" s="5">
        <v>10222.219999999999</v>
      </c>
      <c r="AJ2701">
        <v>1</v>
      </c>
      <c r="AK2701" s="5">
        <v>13894.68</v>
      </c>
      <c r="AL2701" s="5">
        <v>2167.81</v>
      </c>
      <c r="AM2701" s="5">
        <v>38886.870000000003</v>
      </c>
      <c r="AN2701">
        <v>4</v>
      </c>
      <c r="AO2701">
        <v>4</v>
      </c>
      <c r="AP2701" t="str">
        <f t="shared" si="383"/>
        <v>Yes</v>
      </c>
      <c r="AQ2701">
        <v>2</v>
      </c>
      <c r="AR2701" s="5">
        <f t="shared" si="384"/>
        <v>2180549.91</v>
      </c>
      <c r="AS2701" s="5">
        <f t="shared" si="385"/>
        <v>725138.89</v>
      </c>
      <c r="AT2701" t="s">
        <v>116</v>
      </c>
      <c r="AU2701" t="s">
        <v>6199</v>
      </c>
      <c r="AV2701" t="s">
        <v>6200</v>
      </c>
      <c r="AW2701" t="s">
        <v>6175</v>
      </c>
      <c r="AX2701" t="s">
        <v>6184</v>
      </c>
      <c r="AY2701">
        <v>58</v>
      </c>
      <c r="AZ2701">
        <v>0</v>
      </c>
      <c r="BA2701">
        <v>14</v>
      </c>
      <c r="BB2701" t="s">
        <v>6191</v>
      </c>
      <c r="BC2701">
        <v>0</v>
      </c>
      <c r="BD2701">
        <v>0</v>
      </c>
      <c r="BE2701" t="s">
        <v>6169</v>
      </c>
      <c r="BF2701" t="s">
        <v>6212</v>
      </c>
      <c r="BG2701">
        <v>1</v>
      </c>
      <c r="BH2701" t="s">
        <v>6186</v>
      </c>
      <c r="BI2701">
        <v>22</v>
      </c>
      <c r="BJ2701" t="s">
        <v>6172</v>
      </c>
      <c r="BK2701">
        <v>0</v>
      </c>
      <c r="BL2701">
        <v>65</v>
      </c>
      <c r="BM2701" s="3">
        <f t="shared" si="386"/>
        <v>0.92307692307692313</v>
      </c>
    </row>
    <row r="2702" spans="1:65">
      <c r="A2702" t="s">
        <v>2836</v>
      </c>
      <c r="B2702" s="2">
        <v>45820</v>
      </c>
      <c r="C2702" t="s">
        <v>1632</v>
      </c>
      <c r="D2702" t="s">
        <v>2636</v>
      </c>
      <c r="E2702">
        <v>6</v>
      </c>
      <c r="F2702" t="s">
        <v>61</v>
      </c>
      <c r="G2702" t="s">
        <v>62</v>
      </c>
      <c r="H2702" t="s">
        <v>115</v>
      </c>
      <c r="I2702" t="s">
        <v>64</v>
      </c>
      <c r="J2702" t="s">
        <v>53</v>
      </c>
      <c r="K2702" t="s">
        <v>66</v>
      </c>
      <c r="L2702" t="s">
        <v>92</v>
      </c>
      <c r="M2702" t="s">
        <v>56</v>
      </c>
      <c r="N2702" t="s">
        <v>94</v>
      </c>
      <c r="O2702" t="s">
        <v>82</v>
      </c>
      <c r="P2702">
        <v>80</v>
      </c>
      <c r="Q2702">
        <v>83</v>
      </c>
      <c r="R2702">
        <v>81</v>
      </c>
      <c r="S2702">
        <v>1</v>
      </c>
      <c r="T2702">
        <f t="shared" si="378"/>
        <v>80</v>
      </c>
      <c r="U2702">
        <v>80</v>
      </c>
      <c r="V2702">
        <f t="shared" si="379"/>
        <v>0</v>
      </c>
      <c r="W2702" s="3">
        <f t="shared" si="380"/>
        <v>1.2345679012345678E-2</v>
      </c>
      <c r="X2702">
        <v>30</v>
      </c>
      <c r="Y2702" s="4">
        <v>4.5999999999999996</v>
      </c>
      <c r="Z2702" s="4">
        <v>1</v>
      </c>
      <c r="AA2702" s="5">
        <v>30160.87</v>
      </c>
      <c r="AB2702" s="5">
        <f t="shared" si="381"/>
        <v>2412869.6</v>
      </c>
      <c r="AC2702" s="5">
        <v>23898.959999999999</v>
      </c>
      <c r="AD2702" s="5">
        <f t="shared" si="382"/>
        <v>1935815.76</v>
      </c>
      <c r="AE2702" s="5">
        <v>134537.76</v>
      </c>
      <c r="AF2702" s="5">
        <v>35033.120000000003</v>
      </c>
      <c r="AG2702" s="5">
        <v>10487.55</v>
      </c>
      <c r="AH2702" s="5">
        <v>1450</v>
      </c>
      <c r="AI2702" s="5">
        <v>3550.68</v>
      </c>
      <c r="AJ2702">
        <v>0</v>
      </c>
      <c r="AK2702" s="5">
        <v>0</v>
      </c>
      <c r="AL2702" s="5">
        <v>31740.84</v>
      </c>
      <c r="AM2702" s="5">
        <v>88391.24</v>
      </c>
      <c r="AN2702">
        <v>4</v>
      </c>
      <c r="AO2702">
        <v>5</v>
      </c>
      <c r="AP2702" t="str">
        <f t="shared" si="383"/>
        <v>No</v>
      </c>
      <c r="AQ2702">
        <v>3</v>
      </c>
      <c r="AR2702" s="5">
        <f t="shared" si="384"/>
        <v>2241006.9500000002</v>
      </c>
      <c r="AS2702" s="5">
        <f t="shared" si="385"/>
        <v>171862.65</v>
      </c>
      <c r="AT2702" t="s">
        <v>59</v>
      </c>
      <c r="AU2702" t="s">
        <v>6164</v>
      </c>
      <c r="AV2702" t="s">
        <v>6165</v>
      </c>
      <c r="AW2702" t="s">
        <v>6166</v>
      </c>
      <c r="AX2702" t="s">
        <v>6167</v>
      </c>
      <c r="AY2702">
        <v>86</v>
      </c>
      <c r="AZ2702">
        <v>4</v>
      </c>
      <c r="BA2702">
        <v>0</v>
      </c>
      <c r="BB2702" t="s">
        <v>6168</v>
      </c>
      <c r="BC2702">
        <v>0</v>
      </c>
      <c r="BD2702">
        <v>1</v>
      </c>
      <c r="BE2702" t="s">
        <v>6188</v>
      </c>
      <c r="BF2702" t="s">
        <v>6170</v>
      </c>
      <c r="BG2702">
        <v>0</v>
      </c>
      <c r="BH2702" t="s">
        <v>6171</v>
      </c>
      <c r="BI2702">
        <v>59</v>
      </c>
      <c r="BJ2702" t="s">
        <v>6187</v>
      </c>
      <c r="BK2702">
        <v>0</v>
      </c>
      <c r="BL2702">
        <v>85</v>
      </c>
      <c r="BM2702" s="3">
        <f t="shared" si="386"/>
        <v>0.95294117647058818</v>
      </c>
    </row>
    <row r="2703" spans="1:65">
      <c r="A2703" t="s">
        <v>2837</v>
      </c>
      <c r="B2703" s="2">
        <v>45820</v>
      </c>
      <c r="C2703" t="s">
        <v>1632</v>
      </c>
      <c r="D2703" t="s">
        <v>2636</v>
      </c>
      <c r="E2703">
        <v>6</v>
      </c>
      <c r="F2703" t="s">
        <v>72</v>
      </c>
      <c r="G2703" t="s">
        <v>79</v>
      </c>
      <c r="H2703" t="s">
        <v>213</v>
      </c>
      <c r="I2703" t="s">
        <v>64</v>
      </c>
      <c r="J2703" t="s">
        <v>65</v>
      </c>
      <c r="K2703" t="s">
        <v>75</v>
      </c>
      <c r="L2703" t="s">
        <v>55</v>
      </c>
      <c r="M2703" t="s">
        <v>56</v>
      </c>
      <c r="N2703" t="s">
        <v>57</v>
      </c>
      <c r="O2703" t="s">
        <v>82</v>
      </c>
      <c r="P2703">
        <v>45</v>
      </c>
      <c r="Q2703">
        <v>48</v>
      </c>
      <c r="R2703">
        <v>48</v>
      </c>
      <c r="S2703">
        <v>1</v>
      </c>
      <c r="T2703">
        <f t="shared" si="378"/>
        <v>47</v>
      </c>
      <c r="U2703">
        <v>44</v>
      </c>
      <c r="V2703">
        <f t="shared" si="379"/>
        <v>3</v>
      </c>
      <c r="W2703" s="3">
        <f t="shared" si="380"/>
        <v>2.0833333333333332E-2</v>
      </c>
      <c r="X2703">
        <v>21</v>
      </c>
      <c r="Y2703" s="4">
        <v>9.5</v>
      </c>
      <c r="Z2703" s="4">
        <v>1.6</v>
      </c>
      <c r="AA2703" s="5">
        <v>51650.64</v>
      </c>
      <c r="AB2703" s="5">
        <f t="shared" si="381"/>
        <v>2272628.16</v>
      </c>
      <c r="AC2703" s="5">
        <v>34791.660000000003</v>
      </c>
      <c r="AD2703" s="5">
        <f t="shared" si="382"/>
        <v>1669999.68</v>
      </c>
      <c r="AE2703" s="5">
        <v>104165.61</v>
      </c>
      <c r="AF2703" s="5">
        <v>30610.76</v>
      </c>
      <c r="AG2703" s="5">
        <v>8987.17</v>
      </c>
      <c r="AH2703" s="5">
        <v>2320</v>
      </c>
      <c r="AI2703" s="5">
        <v>5134.88</v>
      </c>
      <c r="AJ2703">
        <v>0</v>
      </c>
      <c r="AK2703" s="5">
        <v>0</v>
      </c>
      <c r="AL2703" s="5">
        <v>3459.51</v>
      </c>
      <c r="AM2703" s="5">
        <v>30483.93</v>
      </c>
      <c r="AN2703">
        <v>4</v>
      </c>
      <c r="AO2703">
        <v>2</v>
      </c>
      <c r="AP2703" t="str">
        <f t="shared" si="383"/>
        <v>Yes</v>
      </c>
      <c r="AQ2703">
        <v>1</v>
      </c>
      <c r="AR2703" s="5">
        <f t="shared" si="384"/>
        <v>1855161.54</v>
      </c>
      <c r="AS2703" s="5">
        <f t="shared" si="385"/>
        <v>417466.62</v>
      </c>
      <c r="AT2703" t="s">
        <v>59</v>
      </c>
      <c r="AU2703" t="s">
        <v>6164</v>
      </c>
      <c r="AV2703" t="s">
        <v>6165</v>
      </c>
      <c r="AW2703" t="s">
        <v>6166</v>
      </c>
      <c r="AX2703" t="s">
        <v>6177</v>
      </c>
      <c r="AY2703">
        <v>47</v>
      </c>
      <c r="AZ2703">
        <v>0</v>
      </c>
      <c r="BA2703">
        <v>18</v>
      </c>
      <c r="BB2703" t="s">
        <v>6180</v>
      </c>
      <c r="BC2703">
        <v>0</v>
      </c>
      <c r="BD2703">
        <v>0</v>
      </c>
      <c r="BE2703" t="s">
        <v>6169</v>
      </c>
      <c r="BF2703" t="s">
        <v>6170</v>
      </c>
      <c r="BG2703">
        <v>1</v>
      </c>
      <c r="BH2703" t="s">
        <v>6186</v>
      </c>
      <c r="BI2703">
        <v>44</v>
      </c>
      <c r="BJ2703" t="s">
        <v>6172</v>
      </c>
      <c r="BK2703">
        <v>0</v>
      </c>
      <c r="BL2703">
        <v>62</v>
      </c>
      <c r="BM2703" s="3">
        <f t="shared" si="386"/>
        <v>0.77419354838709675</v>
      </c>
    </row>
    <row r="2704" spans="1:65">
      <c r="A2704" t="s">
        <v>2838</v>
      </c>
      <c r="B2704" s="2">
        <v>45820</v>
      </c>
      <c r="C2704" t="s">
        <v>1632</v>
      </c>
      <c r="D2704" t="s">
        <v>2636</v>
      </c>
      <c r="E2704">
        <v>6</v>
      </c>
      <c r="F2704" t="s">
        <v>72</v>
      </c>
      <c r="G2704" t="s">
        <v>79</v>
      </c>
      <c r="H2704" t="s">
        <v>86</v>
      </c>
      <c r="I2704" t="s">
        <v>64</v>
      </c>
      <c r="J2704" t="s">
        <v>53</v>
      </c>
      <c r="K2704" t="s">
        <v>75</v>
      </c>
      <c r="L2704" t="s">
        <v>87</v>
      </c>
      <c r="M2704" t="s">
        <v>68</v>
      </c>
      <c r="N2704" t="s">
        <v>69</v>
      </c>
      <c r="O2704" t="s">
        <v>120</v>
      </c>
      <c r="P2704">
        <v>59</v>
      </c>
      <c r="Q2704">
        <v>66</v>
      </c>
      <c r="R2704">
        <v>66</v>
      </c>
      <c r="S2704">
        <v>1</v>
      </c>
      <c r="T2704">
        <f t="shared" si="378"/>
        <v>65</v>
      </c>
      <c r="U2704">
        <v>57</v>
      </c>
      <c r="V2704">
        <f t="shared" si="379"/>
        <v>8</v>
      </c>
      <c r="W2704" s="3">
        <f t="shared" si="380"/>
        <v>1.5151515151515152E-2</v>
      </c>
      <c r="X2704">
        <v>20</v>
      </c>
      <c r="Y2704" s="4">
        <v>6.4</v>
      </c>
      <c r="Z2704" s="4">
        <v>1.8</v>
      </c>
      <c r="AA2704" s="5">
        <v>35821.81</v>
      </c>
      <c r="AB2704" s="5">
        <f t="shared" si="381"/>
        <v>2041843.17</v>
      </c>
      <c r="AC2704" s="5">
        <v>23065.040000000001</v>
      </c>
      <c r="AD2704" s="5">
        <f t="shared" si="382"/>
        <v>1522292.64</v>
      </c>
      <c r="AE2704" s="5">
        <v>110626.88</v>
      </c>
      <c r="AF2704" s="5">
        <v>28588.26</v>
      </c>
      <c r="AG2704" s="5">
        <v>8985.2800000000007</v>
      </c>
      <c r="AH2704" s="5">
        <v>2610</v>
      </c>
      <c r="AI2704" s="5">
        <v>3520</v>
      </c>
      <c r="AJ2704">
        <v>1</v>
      </c>
      <c r="AK2704" s="5">
        <v>8611.3799999999992</v>
      </c>
      <c r="AL2704" s="5">
        <v>5219.84</v>
      </c>
      <c r="AM2704" s="5">
        <v>35650.050000000003</v>
      </c>
      <c r="AN2704">
        <v>4</v>
      </c>
      <c r="AO2704">
        <v>4</v>
      </c>
      <c r="AP2704" t="str">
        <f t="shared" si="383"/>
        <v>Yes</v>
      </c>
      <c r="AQ2704">
        <v>2</v>
      </c>
      <c r="AR2704" s="5">
        <f t="shared" si="384"/>
        <v>1726104.33</v>
      </c>
      <c r="AS2704" s="5">
        <f t="shared" si="385"/>
        <v>315738.84000000003</v>
      </c>
      <c r="AT2704" t="s">
        <v>59</v>
      </c>
      <c r="AU2704" t="s">
        <v>6189</v>
      </c>
      <c r="AV2704" t="s">
        <v>6190</v>
      </c>
      <c r="AW2704" t="s">
        <v>6183</v>
      </c>
      <c r="AX2704" t="s">
        <v>6184</v>
      </c>
      <c r="AY2704">
        <v>62</v>
      </c>
      <c r="AZ2704">
        <v>0</v>
      </c>
      <c r="BA2704">
        <v>45</v>
      </c>
      <c r="BB2704" t="s">
        <v>6180</v>
      </c>
      <c r="BC2704">
        <v>0</v>
      </c>
      <c r="BD2704">
        <v>0</v>
      </c>
      <c r="BE2704" t="s">
        <v>6169</v>
      </c>
      <c r="BF2704" t="s">
        <v>6170</v>
      </c>
      <c r="BG2704">
        <v>1</v>
      </c>
      <c r="BH2704" t="s">
        <v>6179</v>
      </c>
      <c r="BI2704">
        <v>48</v>
      </c>
      <c r="BJ2704" t="s">
        <v>6172</v>
      </c>
      <c r="BK2704">
        <v>0</v>
      </c>
      <c r="BL2704">
        <v>73</v>
      </c>
      <c r="BM2704" s="3">
        <f t="shared" si="386"/>
        <v>0.90410958904109584</v>
      </c>
    </row>
    <row r="2705" spans="1:65">
      <c r="A2705" t="s">
        <v>2839</v>
      </c>
      <c r="B2705" s="2">
        <v>45820</v>
      </c>
      <c r="C2705" t="s">
        <v>1632</v>
      </c>
      <c r="D2705" t="s">
        <v>2636</v>
      </c>
      <c r="E2705">
        <v>6</v>
      </c>
      <c r="F2705" t="s">
        <v>72</v>
      </c>
      <c r="G2705" t="s">
        <v>79</v>
      </c>
      <c r="H2705" t="s">
        <v>102</v>
      </c>
      <c r="I2705" t="s">
        <v>74</v>
      </c>
      <c r="J2705" t="s">
        <v>65</v>
      </c>
      <c r="K2705" t="s">
        <v>75</v>
      </c>
      <c r="L2705" t="s">
        <v>55</v>
      </c>
      <c r="M2705" t="s">
        <v>56</v>
      </c>
      <c r="N2705" t="s">
        <v>69</v>
      </c>
      <c r="O2705" t="s">
        <v>70</v>
      </c>
      <c r="P2705">
        <v>52</v>
      </c>
      <c r="Q2705">
        <v>53</v>
      </c>
      <c r="R2705">
        <v>53</v>
      </c>
      <c r="S2705">
        <v>1</v>
      </c>
      <c r="T2705">
        <f t="shared" si="378"/>
        <v>52</v>
      </c>
      <c r="U2705">
        <v>52</v>
      </c>
      <c r="V2705">
        <f t="shared" si="379"/>
        <v>0</v>
      </c>
      <c r="W2705" s="3">
        <f t="shared" si="380"/>
        <v>1.8867924528301886E-2</v>
      </c>
      <c r="X2705">
        <v>20</v>
      </c>
      <c r="Y2705" s="4">
        <v>1.8</v>
      </c>
      <c r="Z2705" s="4">
        <v>1.4</v>
      </c>
      <c r="AA2705" s="5">
        <v>51915.37</v>
      </c>
      <c r="AB2705" s="5">
        <f t="shared" si="381"/>
        <v>2699599.24</v>
      </c>
      <c r="AC2705" s="5">
        <v>35037.730000000003</v>
      </c>
      <c r="AD2705" s="5">
        <f t="shared" si="382"/>
        <v>1856999.69</v>
      </c>
      <c r="AE2705" s="5">
        <v>117926.06</v>
      </c>
      <c r="AF2705" s="5">
        <v>32189.01</v>
      </c>
      <c r="AG2705" s="5">
        <v>8519.76</v>
      </c>
      <c r="AH2705" s="5">
        <v>2030</v>
      </c>
      <c r="AI2705" s="5">
        <v>5079.17</v>
      </c>
      <c r="AJ2705">
        <v>0</v>
      </c>
      <c r="AK2705" s="5">
        <v>0</v>
      </c>
      <c r="AL2705" s="5">
        <v>0</v>
      </c>
      <c r="AM2705" s="5">
        <v>33688.1</v>
      </c>
      <c r="AN2705">
        <v>4</v>
      </c>
      <c r="AO2705">
        <v>3</v>
      </c>
      <c r="AP2705" t="str">
        <f t="shared" si="383"/>
        <v>Yes</v>
      </c>
      <c r="AQ2705">
        <v>1</v>
      </c>
      <c r="AR2705" s="5">
        <f t="shared" si="384"/>
        <v>2056431.79</v>
      </c>
      <c r="AS2705" s="5">
        <f t="shared" si="385"/>
        <v>643167.44999999995</v>
      </c>
      <c r="AT2705" t="s">
        <v>59</v>
      </c>
      <c r="AU2705" t="s">
        <v>6164</v>
      </c>
      <c r="AV2705" t="s">
        <v>6165</v>
      </c>
      <c r="AW2705" t="s">
        <v>6166</v>
      </c>
      <c r="AX2705" t="s">
        <v>6184</v>
      </c>
      <c r="AY2705">
        <v>54</v>
      </c>
      <c r="AZ2705">
        <v>0</v>
      </c>
      <c r="BA2705">
        <v>0</v>
      </c>
      <c r="BB2705" t="s">
        <v>6168</v>
      </c>
      <c r="BC2705">
        <v>0</v>
      </c>
      <c r="BD2705">
        <v>0</v>
      </c>
      <c r="BE2705" t="s">
        <v>6169</v>
      </c>
      <c r="BF2705" t="s">
        <v>6170</v>
      </c>
      <c r="BG2705">
        <v>0</v>
      </c>
      <c r="BH2705" t="s">
        <v>6171</v>
      </c>
      <c r="BI2705">
        <v>41</v>
      </c>
      <c r="BJ2705" t="s">
        <v>6172</v>
      </c>
      <c r="BK2705">
        <v>0</v>
      </c>
      <c r="BL2705">
        <v>65</v>
      </c>
      <c r="BM2705" s="3">
        <f t="shared" si="386"/>
        <v>0.81538461538461537</v>
      </c>
    </row>
    <row r="2706" spans="1:65">
      <c r="A2706" t="s">
        <v>2840</v>
      </c>
      <c r="B2706" s="2">
        <v>45820</v>
      </c>
      <c r="C2706" t="s">
        <v>1632</v>
      </c>
      <c r="D2706" t="s">
        <v>2636</v>
      </c>
      <c r="E2706">
        <v>6</v>
      </c>
      <c r="F2706" t="s">
        <v>49</v>
      </c>
      <c r="G2706" t="s">
        <v>79</v>
      </c>
      <c r="H2706" t="s">
        <v>106</v>
      </c>
      <c r="I2706" t="s">
        <v>64</v>
      </c>
      <c r="J2706" t="s">
        <v>53</v>
      </c>
      <c r="K2706" t="s">
        <v>75</v>
      </c>
      <c r="L2706" t="s">
        <v>87</v>
      </c>
      <c r="M2706" t="s">
        <v>56</v>
      </c>
      <c r="N2706" t="s">
        <v>69</v>
      </c>
      <c r="O2706" t="s">
        <v>120</v>
      </c>
      <c r="P2706">
        <v>60</v>
      </c>
      <c r="Q2706">
        <v>62</v>
      </c>
      <c r="R2706">
        <v>59</v>
      </c>
      <c r="S2706">
        <v>1</v>
      </c>
      <c r="T2706">
        <f t="shared" si="378"/>
        <v>58</v>
      </c>
      <c r="U2706">
        <v>58</v>
      </c>
      <c r="V2706">
        <f t="shared" si="379"/>
        <v>0</v>
      </c>
      <c r="W2706" s="3">
        <f t="shared" si="380"/>
        <v>1.6949152542372881E-2</v>
      </c>
      <c r="X2706">
        <v>34</v>
      </c>
      <c r="Y2706" s="4">
        <v>9.1999999999999993</v>
      </c>
      <c r="Z2706" s="4">
        <v>1.8</v>
      </c>
      <c r="AA2706" s="5">
        <v>36273.07</v>
      </c>
      <c r="AB2706" s="5">
        <f t="shared" si="381"/>
        <v>2103838.06</v>
      </c>
      <c r="AC2706" s="5">
        <v>24238.23</v>
      </c>
      <c r="AD2706" s="5">
        <f t="shared" si="382"/>
        <v>1430055.57</v>
      </c>
      <c r="AE2706" s="5">
        <v>97215.11</v>
      </c>
      <c r="AF2706" s="5">
        <v>28009.93</v>
      </c>
      <c r="AG2706" s="5">
        <v>9704.65</v>
      </c>
      <c r="AH2706" s="5">
        <v>2610</v>
      </c>
      <c r="AI2706" s="5">
        <v>3562.26</v>
      </c>
      <c r="AJ2706">
        <v>0</v>
      </c>
      <c r="AK2706" s="5">
        <v>0</v>
      </c>
      <c r="AL2706" s="5">
        <v>0</v>
      </c>
      <c r="AM2706" s="5">
        <v>40187.56</v>
      </c>
      <c r="AN2706">
        <v>4</v>
      </c>
      <c r="AO2706">
        <v>3</v>
      </c>
      <c r="AP2706" t="str">
        <f t="shared" si="383"/>
        <v>Yes</v>
      </c>
      <c r="AQ2706">
        <v>1</v>
      </c>
      <c r="AR2706" s="5">
        <f t="shared" si="384"/>
        <v>1611345.08</v>
      </c>
      <c r="AS2706" s="5">
        <f t="shared" si="385"/>
        <v>492492.98</v>
      </c>
      <c r="AT2706" t="s">
        <v>59</v>
      </c>
      <c r="AU2706" t="s">
        <v>6164</v>
      </c>
      <c r="AV2706" t="s">
        <v>6165</v>
      </c>
      <c r="AW2706" t="s">
        <v>6166</v>
      </c>
      <c r="AX2706" t="s">
        <v>6177</v>
      </c>
      <c r="AY2706">
        <v>63</v>
      </c>
      <c r="AZ2706">
        <v>3</v>
      </c>
      <c r="BA2706">
        <v>0</v>
      </c>
      <c r="BB2706" t="s">
        <v>6168</v>
      </c>
      <c r="BC2706">
        <v>0</v>
      </c>
      <c r="BD2706">
        <v>0</v>
      </c>
      <c r="BE2706" t="s">
        <v>6169</v>
      </c>
      <c r="BF2706" t="s">
        <v>6170</v>
      </c>
      <c r="BG2706">
        <v>2</v>
      </c>
      <c r="BH2706" t="s">
        <v>6208</v>
      </c>
      <c r="BI2706">
        <v>93</v>
      </c>
      <c r="BJ2706" t="s">
        <v>6193</v>
      </c>
      <c r="BK2706">
        <v>0</v>
      </c>
      <c r="BL2706">
        <v>76</v>
      </c>
      <c r="BM2706" s="3">
        <f t="shared" si="386"/>
        <v>0.77631578947368418</v>
      </c>
    </row>
    <row r="2707" spans="1:65">
      <c r="A2707" t="s">
        <v>2841</v>
      </c>
      <c r="B2707" s="2">
        <v>45820</v>
      </c>
      <c r="C2707" t="s">
        <v>1632</v>
      </c>
      <c r="D2707" t="s">
        <v>2636</v>
      </c>
      <c r="E2707">
        <v>6</v>
      </c>
      <c r="F2707" t="s">
        <v>78</v>
      </c>
      <c r="G2707" t="s">
        <v>50</v>
      </c>
      <c r="H2707" t="s">
        <v>185</v>
      </c>
      <c r="I2707" t="s">
        <v>64</v>
      </c>
      <c r="J2707" t="s">
        <v>81</v>
      </c>
      <c r="K2707" t="s">
        <v>66</v>
      </c>
      <c r="L2707" t="s">
        <v>67</v>
      </c>
      <c r="M2707" t="s">
        <v>68</v>
      </c>
      <c r="N2707" t="s">
        <v>94</v>
      </c>
      <c r="O2707" t="s">
        <v>70</v>
      </c>
      <c r="P2707">
        <v>36</v>
      </c>
      <c r="Q2707">
        <v>38</v>
      </c>
      <c r="R2707">
        <v>38</v>
      </c>
      <c r="S2707">
        <v>3</v>
      </c>
      <c r="T2707">
        <f t="shared" si="378"/>
        <v>35</v>
      </c>
      <c r="U2707">
        <v>35</v>
      </c>
      <c r="V2707">
        <f t="shared" si="379"/>
        <v>0</v>
      </c>
      <c r="W2707" s="3">
        <f t="shared" si="380"/>
        <v>7.8947368421052627E-2</v>
      </c>
      <c r="X2707">
        <v>12</v>
      </c>
      <c r="Y2707" s="4">
        <v>7</v>
      </c>
      <c r="Z2707" s="4">
        <v>1.2</v>
      </c>
      <c r="AA2707" s="5">
        <v>73612.41</v>
      </c>
      <c r="AB2707" s="5">
        <f t="shared" si="381"/>
        <v>2576434.35</v>
      </c>
      <c r="AC2707" s="5">
        <v>49376.08</v>
      </c>
      <c r="AD2707" s="5">
        <f t="shared" si="382"/>
        <v>1876291.04</v>
      </c>
      <c r="AE2707" s="5">
        <v>112599.99</v>
      </c>
      <c r="AF2707" s="5">
        <v>34635.269999999997</v>
      </c>
      <c r="AG2707" s="5">
        <v>33031.71</v>
      </c>
      <c r="AH2707" s="5">
        <v>1740</v>
      </c>
      <c r="AI2707" s="5">
        <v>64913.09</v>
      </c>
      <c r="AJ2707">
        <v>1</v>
      </c>
      <c r="AK2707" s="5">
        <v>22519.919999999998</v>
      </c>
      <c r="AL2707" s="5">
        <v>0</v>
      </c>
      <c r="AM2707" s="5">
        <v>22397.52</v>
      </c>
      <c r="AN2707">
        <v>4</v>
      </c>
      <c r="AO2707">
        <v>3</v>
      </c>
      <c r="AP2707" t="str">
        <f t="shared" si="383"/>
        <v>Yes</v>
      </c>
      <c r="AQ2707">
        <v>2</v>
      </c>
      <c r="AR2707" s="5">
        <f t="shared" si="384"/>
        <v>2168128.54</v>
      </c>
      <c r="AS2707" s="5">
        <f t="shared" si="385"/>
        <v>408305.81</v>
      </c>
      <c r="AT2707" t="s">
        <v>1641</v>
      </c>
      <c r="AU2707" t="s">
        <v>6173</v>
      </c>
      <c r="AV2707" t="s">
        <v>6174</v>
      </c>
      <c r="AW2707" t="s">
        <v>6175</v>
      </c>
      <c r="AX2707" t="s">
        <v>6184</v>
      </c>
      <c r="AY2707">
        <v>38</v>
      </c>
      <c r="AZ2707">
        <v>0</v>
      </c>
      <c r="BA2707">
        <v>0</v>
      </c>
      <c r="BB2707" t="s">
        <v>6168</v>
      </c>
      <c r="BC2707">
        <v>0</v>
      </c>
      <c r="BD2707">
        <v>0</v>
      </c>
      <c r="BE2707" t="s">
        <v>6169</v>
      </c>
      <c r="BF2707" t="s">
        <v>6210</v>
      </c>
      <c r="BG2707">
        <v>0</v>
      </c>
      <c r="BH2707" t="s">
        <v>6171</v>
      </c>
      <c r="BI2707">
        <v>26</v>
      </c>
      <c r="BJ2707" t="s">
        <v>6172</v>
      </c>
      <c r="BK2707">
        <v>0</v>
      </c>
      <c r="BL2707">
        <v>46</v>
      </c>
      <c r="BM2707" s="3">
        <f t="shared" si="386"/>
        <v>0.82608695652173914</v>
      </c>
    </row>
    <row r="2708" spans="1:65">
      <c r="A2708" t="s">
        <v>2842</v>
      </c>
      <c r="B2708" s="2">
        <v>45820</v>
      </c>
      <c r="C2708" t="s">
        <v>1632</v>
      </c>
      <c r="D2708" t="s">
        <v>2636</v>
      </c>
      <c r="E2708">
        <v>6</v>
      </c>
      <c r="F2708" t="s">
        <v>61</v>
      </c>
      <c r="G2708" t="s">
        <v>62</v>
      </c>
      <c r="H2708" t="s">
        <v>63</v>
      </c>
      <c r="I2708" t="s">
        <v>74</v>
      </c>
      <c r="J2708" t="s">
        <v>53</v>
      </c>
      <c r="K2708" t="s">
        <v>75</v>
      </c>
      <c r="L2708" t="s">
        <v>87</v>
      </c>
      <c r="M2708" t="s">
        <v>68</v>
      </c>
      <c r="N2708" t="s">
        <v>69</v>
      </c>
      <c r="O2708" t="s">
        <v>58</v>
      </c>
      <c r="P2708">
        <v>63</v>
      </c>
      <c r="Q2708">
        <v>64</v>
      </c>
      <c r="R2708">
        <v>61</v>
      </c>
      <c r="S2708">
        <v>2</v>
      </c>
      <c r="T2708">
        <f t="shared" si="378"/>
        <v>59</v>
      </c>
      <c r="U2708">
        <v>59</v>
      </c>
      <c r="V2708">
        <f t="shared" si="379"/>
        <v>0</v>
      </c>
      <c r="W2708" s="3">
        <f t="shared" si="380"/>
        <v>3.2786885245901641E-2</v>
      </c>
      <c r="X2708">
        <v>21</v>
      </c>
      <c r="Y2708" s="4">
        <v>0.2</v>
      </c>
      <c r="Z2708" s="4">
        <v>1.1000000000000001</v>
      </c>
      <c r="AA2708" s="5">
        <v>36323.31</v>
      </c>
      <c r="AB2708" s="5">
        <f t="shared" si="381"/>
        <v>2143075.29</v>
      </c>
      <c r="AC2708" s="5">
        <v>22988.3</v>
      </c>
      <c r="AD2708" s="5">
        <f t="shared" si="382"/>
        <v>1402286.3</v>
      </c>
      <c r="AE2708" s="5">
        <v>104329.09</v>
      </c>
      <c r="AF2708" s="5">
        <v>27598.77</v>
      </c>
      <c r="AG2708" s="5">
        <v>9099.85</v>
      </c>
      <c r="AH2708" s="5">
        <v>1595</v>
      </c>
      <c r="AI2708" s="5">
        <v>7098.18</v>
      </c>
      <c r="AJ2708">
        <v>1</v>
      </c>
      <c r="AK2708" s="5">
        <v>8665.02</v>
      </c>
      <c r="AL2708" s="5">
        <v>0</v>
      </c>
      <c r="AM2708" s="5">
        <v>36402.97</v>
      </c>
      <c r="AN2708">
        <v>4</v>
      </c>
      <c r="AO2708">
        <v>4</v>
      </c>
      <c r="AP2708" t="str">
        <f t="shared" si="383"/>
        <v>Yes</v>
      </c>
      <c r="AQ2708">
        <v>2</v>
      </c>
      <c r="AR2708" s="5">
        <f t="shared" si="384"/>
        <v>1597075.18</v>
      </c>
      <c r="AS2708" s="5">
        <f t="shared" si="385"/>
        <v>546000.11</v>
      </c>
      <c r="AT2708" t="s">
        <v>59</v>
      </c>
      <c r="AU2708" t="s">
        <v>6181</v>
      </c>
      <c r="AV2708" t="s">
        <v>6182</v>
      </c>
      <c r="AW2708" t="s">
        <v>6183</v>
      </c>
      <c r="AX2708" t="s">
        <v>6167</v>
      </c>
      <c r="AY2708">
        <v>69</v>
      </c>
      <c r="AZ2708">
        <v>4</v>
      </c>
      <c r="BA2708">
        <v>0</v>
      </c>
      <c r="BB2708" t="s">
        <v>6168</v>
      </c>
      <c r="BC2708">
        <v>0</v>
      </c>
      <c r="BD2708">
        <v>0</v>
      </c>
      <c r="BE2708" t="s">
        <v>6169</v>
      </c>
      <c r="BF2708" t="s">
        <v>6170</v>
      </c>
      <c r="BG2708">
        <v>0</v>
      </c>
      <c r="BH2708" t="s">
        <v>6171</v>
      </c>
      <c r="BI2708">
        <v>23</v>
      </c>
      <c r="BJ2708" t="s">
        <v>6172</v>
      </c>
      <c r="BK2708">
        <v>0</v>
      </c>
      <c r="BL2708">
        <v>75</v>
      </c>
      <c r="BM2708" s="3">
        <f t="shared" si="386"/>
        <v>0.81333333333333335</v>
      </c>
    </row>
    <row r="2709" spans="1:65">
      <c r="A2709" t="s">
        <v>2843</v>
      </c>
      <c r="B2709" s="2">
        <v>45820</v>
      </c>
      <c r="C2709" t="s">
        <v>1632</v>
      </c>
      <c r="D2709" t="s">
        <v>2636</v>
      </c>
      <c r="E2709">
        <v>6</v>
      </c>
      <c r="F2709" t="s">
        <v>49</v>
      </c>
      <c r="G2709" t="s">
        <v>50</v>
      </c>
      <c r="H2709" t="s">
        <v>245</v>
      </c>
      <c r="I2709" t="s">
        <v>52</v>
      </c>
      <c r="J2709" t="s">
        <v>65</v>
      </c>
      <c r="K2709" t="s">
        <v>54</v>
      </c>
      <c r="L2709" t="s">
        <v>92</v>
      </c>
      <c r="M2709" t="s">
        <v>56</v>
      </c>
      <c r="N2709" t="s">
        <v>69</v>
      </c>
      <c r="O2709" t="s">
        <v>120</v>
      </c>
      <c r="P2709">
        <v>69</v>
      </c>
      <c r="Q2709">
        <v>73</v>
      </c>
      <c r="R2709">
        <v>71</v>
      </c>
      <c r="S2709">
        <v>1</v>
      </c>
      <c r="T2709">
        <f t="shared" si="378"/>
        <v>70</v>
      </c>
      <c r="U2709">
        <v>66</v>
      </c>
      <c r="V2709">
        <f t="shared" si="379"/>
        <v>4</v>
      </c>
      <c r="W2709" s="3">
        <f t="shared" si="380"/>
        <v>1.4084507042253521E-2</v>
      </c>
      <c r="X2709">
        <v>33</v>
      </c>
      <c r="Y2709" s="4">
        <v>1.5</v>
      </c>
      <c r="Z2709" s="4">
        <v>1.1000000000000001</v>
      </c>
      <c r="AA2709" s="5">
        <v>55573.760000000002</v>
      </c>
      <c r="AB2709" s="5">
        <f t="shared" si="381"/>
        <v>3667868.16</v>
      </c>
      <c r="AC2709" s="5">
        <v>35305.22</v>
      </c>
      <c r="AD2709" s="5">
        <f t="shared" si="382"/>
        <v>2506670.62</v>
      </c>
      <c r="AE2709" s="5">
        <v>163370</v>
      </c>
      <c r="AF2709" s="5">
        <v>46353.8</v>
      </c>
      <c r="AG2709" s="5">
        <v>10758.01</v>
      </c>
      <c r="AH2709" s="5">
        <v>1595</v>
      </c>
      <c r="AI2709" s="5">
        <v>5103.12</v>
      </c>
      <c r="AJ2709">
        <v>0</v>
      </c>
      <c r="AK2709" s="5">
        <v>0</v>
      </c>
      <c r="AL2709" s="5">
        <v>4309.59</v>
      </c>
      <c r="AM2709" s="5">
        <v>43734.39</v>
      </c>
      <c r="AN2709">
        <v>4</v>
      </c>
      <c r="AO2709">
        <v>4</v>
      </c>
      <c r="AP2709" t="str">
        <f t="shared" si="383"/>
        <v>Yes</v>
      </c>
      <c r="AQ2709">
        <v>0</v>
      </c>
      <c r="AR2709" s="5">
        <f t="shared" si="384"/>
        <v>2781894.53</v>
      </c>
      <c r="AS2709" s="5">
        <f t="shared" si="385"/>
        <v>885973.63</v>
      </c>
      <c r="AT2709" t="s">
        <v>59</v>
      </c>
      <c r="AU2709" t="s">
        <v>6164</v>
      </c>
      <c r="AV2709" t="s">
        <v>6165</v>
      </c>
      <c r="AW2709" t="s">
        <v>6166</v>
      </c>
      <c r="AX2709" t="s">
        <v>6167</v>
      </c>
      <c r="AY2709">
        <v>74</v>
      </c>
      <c r="AZ2709">
        <v>2</v>
      </c>
      <c r="BA2709">
        <v>27</v>
      </c>
      <c r="BB2709" t="s">
        <v>6185</v>
      </c>
      <c r="BC2709">
        <v>0</v>
      </c>
      <c r="BD2709">
        <v>0</v>
      </c>
      <c r="BE2709" t="s">
        <v>6169</v>
      </c>
      <c r="BF2709" t="s">
        <v>6170</v>
      </c>
      <c r="BG2709">
        <v>0</v>
      </c>
      <c r="BH2709" t="s">
        <v>6171</v>
      </c>
      <c r="BI2709">
        <v>34</v>
      </c>
      <c r="BJ2709" t="s">
        <v>6172</v>
      </c>
      <c r="BK2709">
        <v>0</v>
      </c>
      <c r="BL2709">
        <v>78</v>
      </c>
      <c r="BM2709" s="3">
        <f t="shared" si="386"/>
        <v>0.91025641025641024</v>
      </c>
    </row>
    <row r="2710" spans="1:65">
      <c r="A2710" t="s">
        <v>2844</v>
      </c>
      <c r="B2710" s="2">
        <v>45820</v>
      </c>
      <c r="C2710" t="s">
        <v>1632</v>
      </c>
      <c r="D2710" t="s">
        <v>2636</v>
      </c>
      <c r="E2710">
        <v>6</v>
      </c>
      <c r="F2710" t="s">
        <v>78</v>
      </c>
      <c r="G2710" t="s">
        <v>62</v>
      </c>
      <c r="H2710" t="s">
        <v>153</v>
      </c>
      <c r="I2710" t="s">
        <v>52</v>
      </c>
      <c r="J2710" t="s">
        <v>53</v>
      </c>
      <c r="K2710" t="s">
        <v>75</v>
      </c>
      <c r="L2710" t="s">
        <v>67</v>
      </c>
      <c r="M2710" t="s">
        <v>68</v>
      </c>
      <c r="N2710" t="s">
        <v>69</v>
      </c>
      <c r="O2710" t="s">
        <v>82</v>
      </c>
      <c r="P2710">
        <v>68</v>
      </c>
      <c r="Q2710">
        <v>71</v>
      </c>
      <c r="R2710">
        <v>67</v>
      </c>
      <c r="S2710">
        <v>7</v>
      </c>
      <c r="T2710">
        <f t="shared" si="378"/>
        <v>60</v>
      </c>
      <c r="U2710">
        <v>60</v>
      </c>
      <c r="V2710">
        <f t="shared" si="379"/>
        <v>0</v>
      </c>
      <c r="W2710" s="3">
        <f t="shared" si="380"/>
        <v>0.1044776119402985</v>
      </c>
      <c r="X2710">
        <v>23</v>
      </c>
      <c r="Y2710" s="4">
        <v>4</v>
      </c>
      <c r="Z2710" s="4">
        <v>1.4</v>
      </c>
      <c r="AA2710" s="5">
        <v>35958.97</v>
      </c>
      <c r="AB2710" s="5">
        <f t="shared" si="381"/>
        <v>2157538.2000000002</v>
      </c>
      <c r="AC2710" s="5">
        <v>21840.93</v>
      </c>
      <c r="AD2710" s="5">
        <f t="shared" si="382"/>
        <v>1463342.31</v>
      </c>
      <c r="AE2710" s="5">
        <v>121131.09</v>
      </c>
      <c r="AF2710" s="5">
        <v>30989.78</v>
      </c>
      <c r="AG2710" s="5">
        <v>34523.47</v>
      </c>
      <c r="AH2710" s="5">
        <v>2030</v>
      </c>
      <c r="AI2710" s="5">
        <v>62293.49</v>
      </c>
      <c r="AJ2710">
        <v>1</v>
      </c>
      <c r="AK2710" s="5">
        <v>8780.15</v>
      </c>
      <c r="AL2710" s="5">
        <v>0</v>
      </c>
      <c r="AM2710" s="5">
        <v>38454.9</v>
      </c>
      <c r="AN2710">
        <v>4</v>
      </c>
      <c r="AO2710">
        <v>4</v>
      </c>
      <c r="AP2710" t="str">
        <f t="shared" si="383"/>
        <v>Yes</v>
      </c>
      <c r="AQ2710">
        <v>2</v>
      </c>
      <c r="AR2710" s="5">
        <f t="shared" si="384"/>
        <v>1761545.19</v>
      </c>
      <c r="AS2710" s="5">
        <f t="shared" si="385"/>
        <v>395993.01</v>
      </c>
      <c r="AT2710" t="s">
        <v>1641</v>
      </c>
      <c r="AU2710" t="s">
        <v>6199</v>
      </c>
      <c r="AV2710" t="s">
        <v>6200</v>
      </c>
      <c r="AW2710" t="s">
        <v>6175</v>
      </c>
      <c r="AX2710" t="s">
        <v>6167</v>
      </c>
      <c r="AY2710">
        <v>74</v>
      </c>
      <c r="AZ2710">
        <v>4</v>
      </c>
      <c r="BA2710">
        <v>0</v>
      </c>
      <c r="BB2710" t="s">
        <v>6168</v>
      </c>
      <c r="BC2710">
        <v>0</v>
      </c>
      <c r="BD2710">
        <v>0</v>
      </c>
      <c r="BE2710" t="s">
        <v>6169</v>
      </c>
      <c r="BF2710" t="s">
        <v>6212</v>
      </c>
      <c r="BG2710">
        <v>1</v>
      </c>
      <c r="BH2710" t="s">
        <v>6186</v>
      </c>
      <c r="BI2710">
        <v>27</v>
      </c>
      <c r="BJ2710" t="s">
        <v>6172</v>
      </c>
      <c r="BK2710">
        <v>0</v>
      </c>
      <c r="BL2710">
        <v>77</v>
      </c>
      <c r="BM2710" s="3">
        <f t="shared" si="386"/>
        <v>0.87012987012987009</v>
      </c>
    </row>
    <row r="2711" spans="1:65">
      <c r="A2711" t="s">
        <v>2845</v>
      </c>
      <c r="B2711" s="2">
        <v>45820</v>
      </c>
      <c r="C2711" t="s">
        <v>1632</v>
      </c>
      <c r="D2711" t="s">
        <v>2636</v>
      </c>
      <c r="E2711">
        <v>6</v>
      </c>
      <c r="F2711" t="s">
        <v>78</v>
      </c>
      <c r="G2711" t="s">
        <v>62</v>
      </c>
      <c r="H2711" t="s">
        <v>168</v>
      </c>
      <c r="I2711" t="s">
        <v>64</v>
      </c>
      <c r="J2711" t="s">
        <v>65</v>
      </c>
      <c r="K2711" t="s">
        <v>66</v>
      </c>
      <c r="L2711" t="s">
        <v>92</v>
      </c>
      <c r="M2711" t="s">
        <v>56</v>
      </c>
      <c r="N2711" t="s">
        <v>69</v>
      </c>
      <c r="O2711" t="s">
        <v>82</v>
      </c>
      <c r="P2711">
        <v>53</v>
      </c>
      <c r="Q2711">
        <v>57</v>
      </c>
      <c r="R2711">
        <v>56</v>
      </c>
      <c r="S2711">
        <v>1</v>
      </c>
      <c r="T2711">
        <f t="shared" si="378"/>
        <v>55</v>
      </c>
      <c r="U2711">
        <v>51</v>
      </c>
      <c r="V2711">
        <f t="shared" si="379"/>
        <v>4</v>
      </c>
      <c r="W2711" s="3">
        <f t="shared" si="380"/>
        <v>1.7857142857142856E-2</v>
      </c>
      <c r="X2711">
        <v>24</v>
      </c>
      <c r="Y2711" s="4">
        <v>5.9</v>
      </c>
      <c r="Z2711" s="4">
        <v>1.7</v>
      </c>
      <c r="AA2711" s="5">
        <v>49494.96</v>
      </c>
      <c r="AB2711" s="5">
        <f t="shared" si="381"/>
        <v>2524242.96</v>
      </c>
      <c r="AC2711" s="5">
        <v>35163.58</v>
      </c>
      <c r="AD2711" s="5">
        <f t="shared" si="382"/>
        <v>1969160.48</v>
      </c>
      <c r="AE2711" s="5">
        <v>122602.92</v>
      </c>
      <c r="AF2711" s="5">
        <v>37503.17</v>
      </c>
      <c r="AG2711" s="5">
        <v>9561.36</v>
      </c>
      <c r="AH2711" s="5">
        <v>2465</v>
      </c>
      <c r="AI2711" s="5">
        <v>5050.9799999999996</v>
      </c>
      <c r="AJ2711">
        <v>0</v>
      </c>
      <c r="AK2711" s="5">
        <v>0</v>
      </c>
      <c r="AL2711" s="5">
        <v>4150.93</v>
      </c>
      <c r="AM2711" s="5">
        <v>31382.91</v>
      </c>
      <c r="AN2711">
        <v>4</v>
      </c>
      <c r="AO2711">
        <v>3</v>
      </c>
      <c r="AP2711" t="str">
        <f t="shared" si="383"/>
        <v>Yes</v>
      </c>
      <c r="AQ2711">
        <v>1</v>
      </c>
      <c r="AR2711" s="5">
        <f t="shared" si="384"/>
        <v>2181877.75</v>
      </c>
      <c r="AS2711" s="5">
        <f t="shared" si="385"/>
        <v>342365.21</v>
      </c>
      <c r="AT2711" t="s">
        <v>59</v>
      </c>
      <c r="AU2711" t="s">
        <v>6164</v>
      </c>
      <c r="AV2711" t="s">
        <v>6165</v>
      </c>
      <c r="AW2711" t="s">
        <v>6166</v>
      </c>
      <c r="AX2711" t="s">
        <v>6167</v>
      </c>
      <c r="AY2711">
        <v>56</v>
      </c>
      <c r="AZ2711">
        <v>0</v>
      </c>
      <c r="BA2711">
        <v>25</v>
      </c>
      <c r="BB2711" t="s">
        <v>6180</v>
      </c>
      <c r="BC2711">
        <v>0</v>
      </c>
      <c r="BD2711">
        <v>0</v>
      </c>
      <c r="BE2711" t="s">
        <v>6169</v>
      </c>
      <c r="BF2711" t="s">
        <v>6170</v>
      </c>
      <c r="BG2711">
        <v>1</v>
      </c>
      <c r="BH2711" t="s">
        <v>6179</v>
      </c>
      <c r="BI2711">
        <v>53</v>
      </c>
      <c r="BJ2711" t="s">
        <v>6187</v>
      </c>
      <c r="BK2711">
        <v>0</v>
      </c>
      <c r="BL2711">
        <v>61</v>
      </c>
      <c r="BM2711" s="3">
        <f t="shared" si="386"/>
        <v>0.91803278688524592</v>
      </c>
    </row>
    <row r="2712" spans="1:65">
      <c r="A2712" t="s">
        <v>2846</v>
      </c>
      <c r="B2712" s="2">
        <v>45820</v>
      </c>
      <c r="C2712" t="s">
        <v>1632</v>
      </c>
      <c r="D2712" t="s">
        <v>2636</v>
      </c>
      <c r="E2712">
        <v>6</v>
      </c>
      <c r="F2712" t="s">
        <v>78</v>
      </c>
      <c r="G2712" t="s">
        <v>62</v>
      </c>
      <c r="H2712" t="s">
        <v>153</v>
      </c>
      <c r="I2712" t="s">
        <v>64</v>
      </c>
      <c r="J2712" t="s">
        <v>81</v>
      </c>
      <c r="K2712" t="s">
        <v>54</v>
      </c>
      <c r="L2712" t="s">
        <v>92</v>
      </c>
      <c r="M2712" t="s">
        <v>56</v>
      </c>
      <c r="N2712" t="s">
        <v>76</v>
      </c>
      <c r="O2712" t="s">
        <v>70</v>
      </c>
      <c r="P2712">
        <v>34</v>
      </c>
      <c r="Q2712">
        <v>36</v>
      </c>
      <c r="R2712">
        <v>34</v>
      </c>
      <c r="S2712">
        <v>1</v>
      </c>
      <c r="T2712">
        <f t="shared" si="378"/>
        <v>33</v>
      </c>
      <c r="U2712">
        <v>33</v>
      </c>
      <c r="V2712">
        <f t="shared" si="379"/>
        <v>0</v>
      </c>
      <c r="W2712" s="3">
        <f t="shared" si="380"/>
        <v>2.9411764705882353E-2</v>
      </c>
      <c r="X2712">
        <v>30</v>
      </c>
      <c r="Y2712" s="4">
        <v>0</v>
      </c>
      <c r="Z2712" s="4">
        <v>0.8</v>
      </c>
      <c r="AA2712" s="5">
        <v>84910.36</v>
      </c>
      <c r="AB2712" s="5">
        <f t="shared" si="381"/>
        <v>2802041.88</v>
      </c>
      <c r="AC2712" s="5">
        <v>53508.78</v>
      </c>
      <c r="AD2712" s="5">
        <f t="shared" si="382"/>
        <v>1819298.52</v>
      </c>
      <c r="AE2712" s="5">
        <v>100233.66</v>
      </c>
      <c r="AF2712" s="5">
        <v>31901.21</v>
      </c>
      <c r="AG2712" s="5">
        <v>10379.17</v>
      </c>
      <c r="AH2712" s="5">
        <v>1160</v>
      </c>
      <c r="AI2712" s="5">
        <v>7458.06</v>
      </c>
      <c r="AJ2712">
        <v>0</v>
      </c>
      <c r="AK2712" s="5">
        <v>0</v>
      </c>
      <c r="AL2712" s="5">
        <v>0</v>
      </c>
      <c r="AM2712" s="5">
        <v>22953.97</v>
      </c>
      <c r="AN2712">
        <v>4</v>
      </c>
      <c r="AO2712">
        <v>5</v>
      </c>
      <c r="AP2712" t="str">
        <f t="shared" si="383"/>
        <v>No</v>
      </c>
      <c r="AQ2712">
        <v>1</v>
      </c>
      <c r="AR2712" s="5">
        <f t="shared" si="384"/>
        <v>1993384.59</v>
      </c>
      <c r="AS2712" s="5">
        <f t="shared" si="385"/>
        <v>808657.29</v>
      </c>
      <c r="AT2712" t="s">
        <v>59</v>
      </c>
      <c r="AU2712" t="s">
        <v>6164</v>
      </c>
      <c r="AV2712" t="s">
        <v>6165</v>
      </c>
      <c r="AW2712" t="s">
        <v>6166</v>
      </c>
      <c r="AX2712" t="s">
        <v>6167</v>
      </c>
      <c r="AY2712">
        <v>37</v>
      </c>
      <c r="AZ2712">
        <v>0</v>
      </c>
      <c r="BA2712">
        <v>0</v>
      </c>
      <c r="BB2712" t="s">
        <v>6168</v>
      </c>
      <c r="BC2712">
        <v>0</v>
      </c>
      <c r="BD2712">
        <v>1</v>
      </c>
      <c r="BE2712" t="s">
        <v>6196</v>
      </c>
      <c r="BF2712" t="s">
        <v>6170</v>
      </c>
      <c r="BG2712">
        <v>1</v>
      </c>
      <c r="BH2712" t="s">
        <v>6186</v>
      </c>
      <c r="BI2712">
        <v>36</v>
      </c>
      <c r="BJ2712" t="s">
        <v>6172</v>
      </c>
      <c r="BK2712">
        <v>0</v>
      </c>
      <c r="BL2712">
        <v>48</v>
      </c>
      <c r="BM2712" s="3">
        <f t="shared" si="386"/>
        <v>0.70833333333333337</v>
      </c>
    </row>
    <row r="2713" spans="1:65">
      <c r="A2713" t="s">
        <v>2847</v>
      </c>
      <c r="B2713" s="2">
        <v>45820</v>
      </c>
      <c r="C2713" t="s">
        <v>1632</v>
      </c>
      <c r="D2713" t="s">
        <v>2636</v>
      </c>
      <c r="E2713">
        <v>6</v>
      </c>
      <c r="F2713" t="s">
        <v>78</v>
      </c>
      <c r="G2713" t="s">
        <v>50</v>
      </c>
      <c r="H2713" t="s">
        <v>173</v>
      </c>
      <c r="I2713" t="s">
        <v>64</v>
      </c>
      <c r="J2713" t="s">
        <v>65</v>
      </c>
      <c r="K2713" t="s">
        <v>66</v>
      </c>
      <c r="L2713" t="s">
        <v>87</v>
      </c>
      <c r="M2713" t="s">
        <v>56</v>
      </c>
      <c r="N2713" t="s">
        <v>69</v>
      </c>
      <c r="O2713" t="s">
        <v>70</v>
      </c>
      <c r="P2713">
        <v>44</v>
      </c>
      <c r="Q2713">
        <v>45</v>
      </c>
      <c r="R2713">
        <v>44</v>
      </c>
      <c r="S2713">
        <v>1</v>
      </c>
      <c r="T2713">
        <f t="shared" si="378"/>
        <v>43</v>
      </c>
      <c r="U2713">
        <v>43</v>
      </c>
      <c r="V2713">
        <f t="shared" si="379"/>
        <v>0</v>
      </c>
      <c r="W2713" s="3">
        <f t="shared" si="380"/>
        <v>2.2727272727272728E-2</v>
      </c>
      <c r="X2713">
        <v>25</v>
      </c>
      <c r="Y2713" s="4">
        <v>5.7</v>
      </c>
      <c r="Z2713" s="4">
        <v>1.6</v>
      </c>
      <c r="AA2713" s="5">
        <v>49321.15</v>
      </c>
      <c r="AB2713" s="5">
        <f t="shared" si="381"/>
        <v>2120809.4500000002</v>
      </c>
      <c r="AC2713" s="5">
        <v>35684.58</v>
      </c>
      <c r="AD2713" s="5">
        <f t="shared" si="382"/>
        <v>1570121.52</v>
      </c>
      <c r="AE2713" s="5">
        <v>94921.86</v>
      </c>
      <c r="AF2713" s="5">
        <v>30633.82</v>
      </c>
      <c r="AG2713" s="5">
        <v>9419.4</v>
      </c>
      <c r="AH2713" s="5">
        <v>2320</v>
      </c>
      <c r="AI2713" s="5">
        <v>5060</v>
      </c>
      <c r="AJ2713">
        <v>0</v>
      </c>
      <c r="AK2713" s="5">
        <v>0</v>
      </c>
      <c r="AL2713" s="5">
        <v>0</v>
      </c>
      <c r="AM2713" s="5">
        <v>26713.37</v>
      </c>
      <c r="AN2713">
        <v>4</v>
      </c>
      <c r="AO2713">
        <v>3</v>
      </c>
      <c r="AP2713" t="str">
        <f t="shared" si="383"/>
        <v>Yes</v>
      </c>
      <c r="AQ2713">
        <v>1</v>
      </c>
      <c r="AR2713" s="5">
        <f t="shared" si="384"/>
        <v>1739189.97</v>
      </c>
      <c r="AS2713" s="5">
        <f t="shared" si="385"/>
        <v>381619.48</v>
      </c>
      <c r="AT2713" t="s">
        <v>59</v>
      </c>
      <c r="AU2713" t="s">
        <v>6164</v>
      </c>
      <c r="AV2713" t="s">
        <v>6165</v>
      </c>
      <c r="AW2713" t="s">
        <v>6166</v>
      </c>
      <c r="AX2713" t="s">
        <v>6167</v>
      </c>
      <c r="AY2713">
        <v>50</v>
      </c>
      <c r="AZ2713">
        <v>3</v>
      </c>
      <c r="BA2713">
        <v>0</v>
      </c>
      <c r="BB2713" t="s">
        <v>6168</v>
      </c>
      <c r="BC2713">
        <v>0</v>
      </c>
      <c r="BD2713">
        <v>0</v>
      </c>
      <c r="BE2713" t="s">
        <v>6169</v>
      </c>
      <c r="BF2713" t="s">
        <v>6170</v>
      </c>
      <c r="BG2713">
        <v>4</v>
      </c>
      <c r="BH2713" t="s">
        <v>6209</v>
      </c>
      <c r="BI2713">
        <v>131</v>
      </c>
      <c r="BJ2713" t="s">
        <v>6193</v>
      </c>
      <c r="BK2713">
        <v>0</v>
      </c>
      <c r="BL2713">
        <v>59</v>
      </c>
      <c r="BM2713" s="3">
        <f t="shared" si="386"/>
        <v>0.74576271186440679</v>
      </c>
    </row>
    <row r="2714" spans="1:65">
      <c r="A2714" t="s">
        <v>2848</v>
      </c>
      <c r="B2714" s="2">
        <v>45820</v>
      </c>
      <c r="C2714" t="s">
        <v>1632</v>
      </c>
      <c r="D2714" t="s">
        <v>2636</v>
      </c>
      <c r="E2714">
        <v>6</v>
      </c>
      <c r="F2714" t="s">
        <v>49</v>
      </c>
      <c r="G2714" t="s">
        <v>62</v>
      </c>
      <c r="H2714" t="s">
        <v>125</v>
      </c>
      <c r="I2714" t="s">
        <v>52</v>
      </c>
      <c r="J2714" t="s">
        <v>65</v>
      </c>
      <c r="K2714" t="s">
        <v>75</v>
      </c>
      <c r="L2714" t="s">
        <v>67</v>
      </c>
      <c r="M2714" t="s">
        <v>68</v>
      </c>
      <c r="N2714" t="s">
        <v>109</v>
      </c>
      <c r="O2714" t="s">
        <v>120</v>
      </c>
      <c r="P2714">
        <v>49</v>
      </c>
      <c r="Q2714">
        <v>51</v>
      </c>
      <c r="R2714">
        <v>49</v>
      </c>
      <c r="S2714">
        <v>4</v>
      </c>
      <c r="T2714">
        <f t="shared" si="378"/>
        <v>45</v>
      </c>
      <c r="U2714">
        <v>45</v>
      </c>
      <c r="V2714">
        <f t="shared" si="379"/>
        <v>0</v>
      </c>
      <c r="W2714" s="3">
        <f t="shared" si="380"/>
        <v>8.1632653061224483E-2</v>
      </c>
      <c r="X2714">
        <v>37</v>
      </c>
      <c r="Y2714" s="4">
        <v>0.7</v>
      </c>
      <c r="Z2714" s="4">
        <v>0.7</v>
      </c>
      <c r="AA2714" s="5">
        <v>51872.160000000003</v>
      </c>
      <c r="AB2714" s="5">
        <f t="shared" si="381"/>
        <v>2334247.2000000002</v>
      </c>
      <c r="AC2714" s="5">
        <v>32484.52</v>
      </c>
      <c r="AD2714" s="5">
        <f t="shared" si="382"/>
        <v>1591741.48</v>
      </c>
      <c r="AE2714" s="5">
        <v>112218.51</v>
      </c>
      <c r="AF2714" s="5">
        <v>31493.89</v>
      </c>
      <c r="AG2714" s="5">
        <v>35074</v>
      </c>
      <c r="AH2714" s="5">
        <v>1015</v>
      </c>
      <c r="AI2714" s="5">
        <v>62797.760000000002</v>
      </c>
      <c r="AJ2714">
        <v>1</v>
      </c>
      <c r="AK2714" s="5">
        <v>13996.86</v>
      </c>
      <c r="AL2714" s="5">
        <v>0</v>
      </c>
      <c r="AM2714" s="5">
        <v>68311.06</v>
      </c>
      <c r="AN2714">
        <v>8</v>
      </c>
      <c r="AO2714">
        <v>9</v>
      </c>
      <c r="AP2714" t="str">
        <f t="shared" si="383"/>
        <v>No</v>
      </c>
      <c r="AQ2714">
        <v>2</v>
      </c>
      <c r="AR2714" s="5">
        <f t="shared" si="384"/>
        <v>1916648.56</v>
      </c>
      <c r="AS2714" s="5">
        <f t="shared" si="385"/>
        <v>417598.64</v>
      </c>
      <c r="AT2714" t="s">
        <v>1641</v>
      </c>
      <c r="AU2714" t="s">
        <v>6189</v>
      </c>
      <c r="AV2714" t="s">
        <v>6201</v>
      </c>
      <c r="AW2714" t="s">
        <v>6175</v>
      </c>
      <c r="AX2714" t="s">
        <v>6167</v>
      </c>
      <c r="AY2714">
        <v>55</v>
      </c>
      <c r="AZ2714">
        <v>4</v>
      </c>
      <c r="BA2714">
        <v>0</v>
      </c>
      <c r="BB2714" t="s">
        <v>6168</v>
      </c>
      <c r="BC2714">
        <v>1</v>
      </c>
      <c r="BD2714">
        <v>0</v>
      </c>
      <c r="BE2714" t="s">
        <v>6178</v>
      </c>
      <c r="BF2714" t="s">
        <v>6210</v>
      </c>
      <c r="BG2714">
        <v>0</v>
      </c>
      <c r="BH2714" t="s">
        <v>6171</v>
      </c>
      <c r="BI2714">
        <v>33</v>
      </c>
      <c r="BJ2714" t="s">
        <v>6172</v>
      </c>
      <c r="BK2714">
        <v>0</v>
      </c>
      <c r="BL2714">
        <v>59</v>
      </c>
      <c r="BM2714" s="3">
        <f t="shared" si="386"/>
        <v>0.83050847457627119</v>
      </c>
    </row>
    <row r="2715" spans="1:65">
      <c r="A2715" t="s">
        <v>2849</v>
      </c>
      <c r="B2715" s="2">
        <v>45820</v>
      </c>
      <c r="C2715" t="s">
        <v>1632</v>
      </c>
      <c r="D2715" t="s">
        <v>2636</v>
      </c>
      <c r="E2715">
        <v>6</v>
      </c>
      <c r="F2715" t="s">
        <v>61</v>
      </c>
      <c r="G2715" t="s">
        <v>79</v>
      </c>
      <c r="H2715" t="s">
        <v>123</v>
      </c>
      <c r="I2715" t="s">
        <v>52</v>
      </c>
      <c r="J2715" t="s">
        <v>53</v>
      </c>
      <c r="K2715" t="s">
        <v>75</v>
      </c>
      <c r="L2715" t="s">
        <v>87</v>
      </c>
      <c r="M2715" t="s">
        <v>68</v>
      </c>
      <c r="N2715" t="s">
        <v>76</v>
      </c>
      <c r="O2715" t="s">
        <v>58</v>
      </c>
      <c r="P2715">
        <v>72</v>
      </c>
      <c r="Q2715">
        <v>76</v>
      </c>
      <c r="R2715">
        <v>75</v>
      </c>
      <c r="S2715">
        <v>2</v>
      </c>
      <c r="T2715">
        <f t="shared" si="378"/>
        <v>73</v>
      </c>
      <c r="U2715">
        <v>71</v>
      </c>
      <c r="V2715">
        <f t="shared" si="379"/>
        <v>2</v>
      </c>
      <c r="W2715" s="3">
        <f t="shared" si="380"/>
        <v>2.6666666666666668E-2</v>
      </c>
      <c r="X2715">
        <v>18</v>
      </c>
      <c r="Y2715" s="4">
        <v>3.4</v>
      </c>
      <c r="Z2715" s="4">
        <v>1.6</v>
      </c>
      <c r="AA2715" s="5">
        <v>36328.58</v>
      </c>
      <c r="AB2715" s="5">
        <f t="shared" si="381"/>
        <v>2579329.1800000002</v>
      </c>
      <c r="AC2715" s="5">
        <v>22971.88</v>
      </c>
      <c r="AD2715" s="5">
        <f t="shared" si="382"/>
        <v>1722891</v>
      </c>
      <c r="AE2715" s="5">
        <v>133703.71</v>
      </c>
      <c r="AF2715" s="5">
        <v>32713.39</v>
      </c>
      <c r="AG2715" s="5">
        <v>8842.39</v>
      </c>
      <c r="AH2715" s="5">
        <v>2320</v>
      </c>
      <c r="AI2715" s="5">
        <v>7058.82</v>
      </c>
      <c r="AJ2715">
        <v>1</v>
      </c>
      <c r="AK2715" s="5">
        <v>8362.0499999999993</v>
      </c>
      <c r="AL2715" s="5">
        <v>1525.48</v>
      </c>
      <c r="AM2715" s="5">
        <v>43221.440000000002</v>
      </c>
      <c r="AN2715">
        <v>4</v>
      </c>
      <c r="AO2715">
        <v>3</v>
      </c>
      <c r="AP2715" t="str">
        <f t="shared" si="383"/>
        <v>Yes</v>
      </c>
      <c r="AQ2715">
        <v>2</v>
      </c>
      <c r="AR2715" s="5">
        <f t="shared" si="384"/>
        <v>1960638.28</v>
      </c>
      <c r="AS2715" s="5">
        <f t="shared" si="385"/>
        <v>618690.9</v>
      </c>
      <c r="AT2715" t="s">
        <v>59</v>
      </c>
      <c r="AU2715" t="s">
        <v>6194</v>
      </c>
      <c r="AV2715" t="s">
        <v>6195</v>
      </c>
      <c r="AW2715" t="s">
        <v>6183</v>
      </c>
      <c r="AX2715" t="s">
        <v>6167</v>
      </c>
      <c r="AY2715">
        <v>72</v>
      </c>
      <c r="AZ2715">
        <v>0</v>
      </c>
      <c r="BA2715">
        <v>21</v>
      </c>
      <c r="BB2715" t="s">
        <v>6180</v>
      </c>
      <c r="BC2715">
        <v>0</v>
      </c>
      <c r="BD2715">
        <v>0</v>
      </c>
      <c r="BE2715" t="s">
        <v>6169</v>
      </c>
      <c r="BF2715" t="s">
        <v>6170</v>
      </c>
      <c r="BG2715">
        <v>0</v>
      </c>
      <c r="BH2715" t="s">
        <v>6171</v>
      </c>
      <c r="BI2715">
        <v>5</v>
      </c>
      <c r="BJ2715" t="s">
        <v>6172</v>
      </c>
      <c r="BK2715">
        <v>0</v>
      </c>
      <c r="BL2715">
        <v>79</v>
      </c>
      <c r="BM2715" s="3">
        <f t="shared" si="386"/>
        <v>0.94936708860759489</v>
      </c>
    </row>
    <row r="2716" spans="1:65">
      <c r="A2716" t="s">
        <v>2850</v>
      </c>
      <c r="B2716" s="2">
        <v>45820</v>
      </c>
      <c r="C2716" t="s">
        <v>1632</v>
      </c>
      <c r="D2716" t="s">
        <v>2636</v>
      </c>
      <c r="E2716">
        <v>6</v>
      </c>
      <c r="F2716" t="s">
        <v>49</v>
      </c>
      <c r="G2716" t="s">
        <v>50</v>
      </c>
      <c r="H2716" t="s">
        <v>108</v>
      </c>
      <c r="I2716" t="s">
        <v>74</v>
      </c>
      <c r="J2716" t="s">
        <v>53</v>
      </c>
      <c r="K2716" t="s">
        <v>75</v>
      </c>
      <c r="L2716" t="s">
        <v>67</v>
      </c>
      <c r="M2716" t="s">
        <v>68</v>
      </c>
      <c r="N2716" t="s">
        <v>57</v>
      </c>
      <c r="O2716" t="s">
        <v>58</v>
      </c>
      <c r="P2716">
        <v>67</v>
      </c>
      <c r="Q2716">
        <v>67</v>
      </c>
      <c r="R2716">
        <v>65</v>
      </c>
      <c r="S2716">
        <v>7</v>
      </c>
      <c r="T2716">
        <f t="shared" si="378"/>
        <v>58</v>
      </c>
      <c r="U2716">
        <v>58</v>
      </c>
      <c r="V2716">
        <f t="shared" si="379"/>
        <v>0</v>
      </c>
      <c r="W2716" s="3">
        <f t="shared" si="380"/>
        <v>0.1076923076923077</v>
      </c>
      <c r="X2716">
        <v>25</v>
      </c>
      <c r="Y2716" s="4">
        <v>2.2999999999999998</v>
      </c>
      <c r="Z2716" s="4">
        <v>1.4</v>
      </c>
      <c r="AA2716" s="5">
        <v>35675.17</v>
      </c>
      <c r="AB2716" s="5">
        <f t="shared" si="381"/>
        <v>2069159.86</v>
      </c>
      <c r="AC2716" s="5">
        <v>21785.61</v>
      </c>
      <c r="AD2716" s="5">
        <f t="shared" si="382"/>
        <v>1416064.65</v>
      </c>
      <c r="AE2716" s="5">
        <v>111736.21</v>
      </c>
      <c r="AF2716" s="5">
        <v>31037.81</v>
      </c>
      <c r="AG2716" s="5">
        <v>34727.120000000003</v>
      </c>
      <c r="AH2716" s="5">
        <v>2030</v>
      </c>
      <c r="AI2716" s="5">
        <v>62900.25</v>
      </c>
      <c r="AJ2716">
        <v>2</v>
      </c>
      <c r="AK2716" s="5">
        <v>17608.86</v>
      </c>
      <c r="AL2716" s="5">
        <v>0</v>
      </c>
      <c r="AM2716" s="5">
        <v>39187.01</v>
      </c>
      <c r="AN2716">
        <v>4</v>
      </c>
      <c r="AO2716">
        <v>4</v>
      </c>
      <c r="AP2716" t="str">
        <f t="shared" si="383"/>
        <v>Yes</v>
      </c>
      <c r="AQ2716">
        <v>3</v>
      </c>
      <c r="AR2716" s="5">
        <f t="shared" si="384"/>
        <v>1715291.91</v>
      </c>
      <c r="AS2716" s="5">
        <f t="shared" si="385"/>
        <v>353867.95</v>
      </c>
      <c r="AT2716" t="s">
        <v>1641</v>
      </c>
      <c r="AU2716" t="s">
        <v>6199</v>
      </c>
      <c r="AV2716" t="s">
        <v>6200</v>
      </c>
      <c r="AW2716" t="s">
        <v>6175</v>
      </c>
      <c r="AX2716" t="s">
        <v>6167</v>
      </c>
      <c r="AY2716">
        <v>73</v>
      </c>
      <c r="AZ2716">
        <v>3</v>
      </c>
      <c r="BA2716">
        <v>0</v>
      </c>
      <c r="BB2716" t="s">
        <v>6168</v>
      </c>
      <c r="BC2716">
        <v>0</v>
      </c>
      <c r="BD2716">
        <v>0</v>
      </c>
      <c r="BE2716" t="s">
        <v>6169</v>
      </c>
      <c r="BF2716" t="s">
        <v>6210</v>
      </c>
      <c r="BG2716">
        <v>1</v>
      </c>
      <c r="BH2716" t="s">
        <v>6179</v>
      </c>
      <c r="BI2716">
        <v>23</v>
      </c>
      <c r="BJ2716" t="s">
        <v>6172</v>
      </c>
      <c r="BK2716">
        <v>0</v>
      </c>
      <c r="BL2716">
        <v>76</v>
      </c>
      <c r="BM2716" s="3">
        <f t="shared" si="386"/>
        <v>0.85526315789473684</v>
      </c>
    </row>
    <row r="2717" spans="1:65">
      <c r="A2717" t="s">
        <v>2851</v>
      </c>
      <c r="B2717" s="2">
        <v>45820</v>
      </c>
      <c r="C2717" t="s">
        <v>1632</v>
      </c>
      <c r="D2717" t="s">
        <v>2636</v>
      </c>
      <c r="E2717">
        <v>6</v>
      </c>
      <c r="F2717" t="s">
        <v>72</v>
      </c>
      <c r="G2717" t="s">
        <v>79</v>
      </c>
      <c r="H2717" t="s">
        <v>86</v>
      </c>
      <c r="I2717" t="s">
        <v>74</v>
      </c>
      <c r="J2717" t="s">
        <v>81</v>
      </c>
      <c r="K2717" t="s">
        <v>66</v>
      </c>
      <c r="L2717" t="s">
        <v>55</v>
      </c>
      <c r="M2717" t="s">
        <v>56</v>
      </c>
      <c r="N2717" t="s">
        <v>69</v>
      </c>
      <c r="O2717" t="s">
        <v>70</v>
      </c>
      <c r="P2717">
        <v>38</v>
      </c>
      <c r="Q2717">
        <v>39</v>
      </c>
      <c r="R2717">
        <v>39</v>
      </c>
      <c r="S2717">
        <v>1</v>
      </c>
      <c r="T2717">
        <f t="shared" si="378"/>
        <v>38</v>
      </c>
      <c r="U2717">
        <v>37</v>
      </c>
      <c r="V2717">
        <f t="shared" si="379"/>
        <v>1</v>
      </c>
      <c r="W2717" s="3">
        <f t="shared" si="380"/>
        <v>2.564102564102564E-2</v>
      </c>
      <c r="X2717">
        <v>19</v>
      </c>
      <c r="Y2717" s="4">
        <v>0.4</v>
      </c>
      <c r="Z2717" s="4">
        <v>1</v>
      </c>
      <c r="AA2717" s="5">
        <v>73443.47</v>
      </c>
      <c r="AB2717" s="5">
        <f t="shared" si="381"/>
        <v>2717408.39</v>
      </c>
      <c r="AC2717" s="5">
        <v>53051.519999999997</v>
      </c>
      <c r="AD2717" s="5">
        <f t="shared" si="382"/>
        <v>2069009.28</v>
      </c>
      <c r="AE2717" s="5">
        <v>117204.77</v>
      </c>
      <c r="AF2717" s="5">
        <v>33778.589999999997</v>
      </c>
      <c r="AG2717" s="5">
        <v>8480.9500000000007</v>
      </c>
      <c r="AH2717" s="5">
        <v>1450</v>
      </c>
      <c r="AI2717" s="5">
        <v>7577.14</v>
      </c>
      <c r="AJ2717">
        <v>0</v>
      </c>
      <c r="AK2717" s="5">
        <v>0</v>
      </c>
      <c r="AL2717" s="5">
        <v>1731.7</v>
      </c>
      <c r="AM2717" s="5">
        <v>23490.37</v>
      </c>
      <c r="AN2717">
        <v>4</v>
      </c>
      <c r="AO2717">
        <v>4</v>
      </c>
      <c r="AP2717" t="str">
        <f t="shared" si="383"/>
        <v>Yes</v>
      </c>
      <c r="AQ2717">
        <v>1</v>
      </c>
      <c r="AR2717" s="5">
        <f t="shared" si="384"/>
        <v>2262722.7999999998</v>
      </c>
      <c r="AS2717" s="5">
        <f t="shared" si="385"/>
        <v>454685.59</v>
      </c>
      <c r="AT2717" t="s">
        <v>59</v>
      </c>
      <c r="AU2717" t="s">
        <v>6164</v>
      </c>
      <c r="AV2717" t="s">
        <v>6165</v>
      </c>
      <c r="AW2717" t="s">
        <v>6166</v>
      </c>
      <c r="AX2717" t="s">
        <v>6184</v>
      </c>
      <c r="AY2717">
        <v>43</v>
      </c>
      <c r="AZ2717">
        <v>4</v>
      </c>
      <c r="BA2717">
        <v>18</v>
      </c>
      <c r="BB2717" t="s">
        <v>6185</v>
      </c>
      <c r="BC2717">
        <v>0</v>
      </c>
      <c r="BD2717">
        <v>0</v>
      </c>
      <c r="BE2717" t="s">
        <v>6169</v>
      </c>
      <c r="BF2717" t="s">
        <v>6170</v>
      </c>
      <c r="BG2717">
        <v>0</v>
      </c>
      <c r="BH2717" t="s">
        <v>6171</v>
      </c>
      <c r="BI2717">
        <v>34</v>
      </c>
      <c r="BJ2717" t="s">
        <v>6172</v>
      </c>
      <c r="BK2717">
        <v>0</v>
      </c>
      <c r="BL2717">
        <v>51</v>
      </c>
      <c r="BM2717" s="3">
        <f t="shared" si="386"/>
        <v>0.76470588235294112</v>
      </c>
    </row>
    <row r="2718" spans="1:65">
      <c r="A2718" t="s">
        <v>2852</v>
      </c>
      <c r="B2718" s="2">
        <v>45820</v>
      </c>
      <c r="C2718" t="s">
        <v>1632</v>
      </c>
      <c r="D2718" t="s">
        <v>2636</v>
      </c>
      <c r="E2718">
        <v>6</v>
      </c>
      <c r="F2718" t="s">
        <v>72</v>
      </c>
      <c r="G2718" t="s">
        <v>62</v>
      </c>
      <c r="H2718" t="s">
        <v>150</v>
      </c>
      <c r="I2718" t="s">
        <v>74</v>
      </c>
      <c r="J2718" t="s">
        <v>53</v>
      </c>
      <c r="K2718" t="s">
        <v>75</v>
      </c>
      <c r="L2718" t="s">
        <v>55</v>
      </c>
      <c r="M2718" t="s">
        <v>56</v>
      </c>
      <c r="N2718" t="s">
        <v>69</v>
      </c>
      <c r="O2718" t="s">
        <v>82</v>
      </c>
      <c r="P2718">
        <v>75</v>
      </c>
      <c r="Q2718">
        <v>77</v>
      </c>
      <c r="R2718">
        <v>77</v>
      </c>
      <c r="S2718">
        <v>1</v>
      </c>
      <c r="T2718">
        <f t="shared" si="378"/>
        <v>76</v>
      </c>
      <c r="U2718">
        <v>75</v>
      </c>
      <c r="V2718">
        <f t="shared" si="379"/>
        <v>1</v>
      </c>
      <c r="W2718" s="3">
        <f t="shared" si="380"/>
        <v>1.2987012987012988E-2</v>
      </c>
      <c r="X2718">
        <v>22</v>
      </c>
      <c r="Y2718" s="4">
        <v>5.5</v>
      </c>
      <c r="Z2718" s="4">
        <v>1.4</v>
      </c>
      <c r="AA2718" s="5">
        <v>35592.43</v>
      </c>
      <c r="AB2718" s="5">
        <f t="shared" si="381"/>
        <v>2669432.25</v>
      </c>
      <c r="AC2718" s="5">
        <v>23558.18</v>
      </c>
      <c r="AD2718" s="5">
        <f t="shared" si="382"/>
        <v>1813979.86</v>
      </c>
      <c r="AE2718" s="5">
        <v>133222.45000000001</v>
      </c>
      <c r="AF2718" s="5">
        <v>32728.400000000001</v>
      </c>
      <c r="AG2718" s="5">
        <v>8653.4500000000007</v>
      </c>
      <c r="AH2718" s="5">
        <v>2030</v>
      </c>
      <c r="AI2718" s="5">
        <v>3520</v>
      </c>
      <c r="AJ2718">
        <v>0</v>
      </c>
      <c r="AK2718" s="5">
        <v>0</v>
      </c>
      <c r="AL2718" s="5">
        <v>703.02</v>
      </c>
      <c r="AM2718" s="5">
        <v>49455.19</v>
      </c>
      <c r="AN2718">
        <v>4</v>
      </c>
      <c r="AO2718">
        <v>4</v>
      </c>
      <c r="AP2718" t="str">
        <f t="shared" si="383"/>
        <v>Yes</v>
      </c>
      <c r="AQ2718">
        <v>1</v>
      </c>
      <c r="AR2718" s="5">
        <f t="shared" si="384"/>
        <v>2044292.37</v>
      </c>
      <c r="AS2718" s="5">
        <f t="shared" si="385"/>
        <v>625139.88</v>
      </c>
      <c r="AT2718" t="s">
        <v>59</v>
      </c>
      <c r="AU2718" t="s">
        <v>6164</v>
      </c>
      <c r="AV2718" t="s">
        <v>6165</v>
      </c>
      <c r="AW2718" t="s">
        <v>6166</v>
      </c>
      <c r="AX2718" t="s">
        <v>6184</v>
      </c>
      <c r="AY2718">
        <v>77</v>
      </c>
      <c r="AZ2718">
        <v>0</v>
      </c>
      <c r="BA2718">
        <v>18</v>
      </c>
      <c r="BB2718" t="s">
        <v>6180</v>
      </c>
      <c r="BC2718">
        <v>0</v>
      </c>
      <c r="BD2718">
        <v>0</v>
      </c>
      <c r="BE2718" t="s">
        <v>6169</v>
      </c>
      <c r="BF2718" t="s">
        <v>6170</v>
      </c>
      <c r="BG2718">
        <v>0</v>
      </c>
      <c r="BH2718" t="s">
        <v>6171</v>
      </c>
      <c r="BI2718">
        <v>34</v>
      </c>
      <c r="BJ2718" t="s">
        <v>6172</v>
      </c>
      <c r="BK2718">
        <v>0</v>
      </c>
      <c r="BL2718">
        <v>83</v>
      </c>
      <c r="BM2718" s="3">
        <f t="shared" si="386"/>
        <v>0.92771084337349397</v>
      </c>
    </row>
    <row r="2719" spans="1:65">
      <c r="A2719" t="s">
        <v>2853</v>
      </c>
      <c r="B2719" s="2">
        <v>45820</v>
      </c>
      <c r="C2719" t="s">
        <v>1632</v>
      </c>
      <c r="D2719" t="s">
        <v>2636</v>
      </c>
      <c r="E2719">
        <v>6</v>
      </c>
      <c r="F2719" t="s">
        <v>78</v>
      </c>
      <c r="G2719" t="s">
        <v>79</v>
      </c>
      <c r="H2719" t="s">
        <v>136</v>
      </c>
      <c r="I2719" t="s">
        <v>74</v>
      </c>
      <c r="J2719" t="s">
        <v>65</v>
      </c>
      <c r="K2719" t="s">
        <v>66</v>
      </c>
      <c r="L2719" t="s">
        <v>67</v>
      </c>
      <c r="M2719" t="s">
        <v>68</v>
      </c>
      <c r="N2719" t="s">
        <v>76</v>
      </c>
      <c r="O2719" t="s">
        <v>70</v>
      </c>
      <c r="P2719">
        <v>53</v>
      </c>
      <c r="Q2719">
        <v>56</v>
      </c>
      <c r="R2719">
        <v>56</v>
      </c>
      <c r="S2719">
        <v>4</v>
      </c>
      <c r="T2719">
        <f t="shared" si="378"/>
        <v>52</v>
      </c>
      <c r="U2719">
        <v>51</v>
      </c>
      <c r="V2719">
        <f t="shared" si="379"/>
        <v>1</v>
      </c>
      <c r="W2719" s="3">
        <f t="shared" si="380"/>
        <v>7.1428571428571425E-2</v>
      </c>
      <c r="X2719">
        <v>39</v>
      </c>
      <c r="Y2719" s="4">
        <v>3</v>
      </c>
      <c r="Z2719" s="4">
        <v>2.2999999999999998</v>
      </c>
      <c r="AA2719" s="5">
        <v>49358.79</v>
      </c>
      <c r="AB2719" s="5">
        <f t="shared" si="381"/>
        <v>2517298.29</v>
      </c>
      <c r="AC2719" s="5">
        <v>32345.82</v>
      </c>
      <c r="AD2719" s="5">
        <f t="shared" si="382"/>
        <v>1811365.92</v>
      </c>
      <c r="AE2719" s="5">
        <v>124078.52</v>
      </c>
      <c r="AF2719" s="5">
        <v>38943.120000000003</v>
      </c>
      <c r="AG2719" s="5">
        <v>35813.300000000003</v>
      </c>
      <c r="AH2719" s="5">
        <v>3335</v>
      </c>
      <c r="AI2719" s="5">
        <v>61006.28</v>
      </c>
      <c r="AJ2719">
        <v>1</v>
      </c>
      <c r="AK2719" s="5">
        <v>13640.95</v>
      </c>
      <c r="AL2719" s="5">
        <v>1032.1099999999999</v>
      </c>
      <c r="AM2719" s="5">
        <v>34752.15</v>
      </c>
      <c r="AN2719">
        <v>4</v>
      </c>
      <c r="AO2719">
        <v>3</v>
      </c>
      <c r="AP2719" t="str">
        <f t="shared" si="383"/>
        <v>Yes</v>
      </c>
      <c r="AQ2719">
        <v>2</v>
      </c>
      <c r="AR2719" s="5">
        <f t="shared" si="384"/>
        <v>2123967.35</v>
      </c>
      <c r="AS2719" s="5">
        <f t="shared" si="385"/>
        <v>393330.94</v>
      </c>
      <c r="AT2719" t="s">
        <v>116</v>
      </c>
      <c r="AU2719" t="s">
        <v>6189</v>
      </c>
      <c r="AV2719" t="s">
        <v>6201</v>
      </c>
      <c r="AW2719" t="s">
        <v>6175</v>
      </c>
      <c r="AX2719" t="s">
        <v>6184</v>
      </c>
      <c r="AY2719">
        <v>56</v>
      </c>
      <c r="AZ2719">
        <v>2</v>
      </c>
      <c r="BA2719">
        <v>13</v>
      </c>
      <c r="BB2719" t="s">
        <v>6185</v>
      </c>
      <c r="BC2719">
        <v>0</v>
      </c>
      <c r="BD2719">
        <v>0</v>
      </c>
      <c r="BE2719" t="s">
        <v>6169</v>
      </c>
      <c r="BF2719" t="s">
        <v>6210</v>
      </c>
      <c r="BG2719">
        <v>1</v>
      </c>
      <c r="BH2719" t="s">
        <v>6179</v>
      </c>
      <c r="BI2719">
        <v>47</v>
      </c>
      <c r="BJ2719" t="s">
        <v>6172</v>
      </c>
      <c r="BK2719">
        <v>0</v>
      </c>
      <c r="BL2719">
        <v>65</v>
      </c>
      <c r="BM2719" s="3">
        <f t="shared" si="386"/>
        <v>0.86153846153846159</v>
      </c>
    </row>
    <row r="2720" spans="1:65">
      <c r="A2720" t="s">
        <v>2854</v>
      </c>
      <c r="B2720" s="2">
        <v>45820</v>
      </c>
      <c r="C2720" t="s">
        <v>1632</v>
      </c>
      <c r="D2720" t="s">
        <v>2636</v>
      </c>
      <c r="E2720">
        <v>6</v>
      </c>
      <c r="F2720" t="s">
        <v>78</v>
      </c>
      <c r="G2720" t="s">
        <v>79</v>
      </c>
      <c r="H2720" t="s">
        <v>113</v>
      </c>
      <c r="I2720" t="s">
        <v>64</v>
      </c>
      <c r="J2720" t="s">
        <v>81</v>
      </c>
      <c r="K2720" t="s">
        <v>66</v>
      </c>
      <c r="L2720" t="s">
        <v>92</v>
      </c>
      <c r="M2720" t="s">
        <v>68</v>
      </c>
      <c r="N2720" t="s">
        <v>57</v>
      </c>
      <c r="O2720" t="s">
        <v>120</v>
      </c>
      <c r="P2720">
        <v>41</v>
      </c>
      <c r="Q2720">
        <v>43</v>
      </c>
      <c r="R2720">
        <v>42</v>
      </c>
      <c r="S2720">
        <v>2</v>
      </c>
      <c r="T2720">
        <f t="shared" si="378"/>
        <v>40</v>
      </c>
      <c r="U2720">
        <v>39</v>
      </c>
      <c r="V2720">
        <f t="shared" si="379"/>
        <v>1</v>
      </c>
      <c r="W2720" s="3">
        <f t="shared" si="380"/>
        <v>4.7619047619047616E-2</v>
      </c>
      <c r="X2720">
        <v>16</v>
      </c>
      <c r="Y2720" s="4">
        <v>4.8</v>
      </c>
      <c r="Z2720" s="4">
        <v>1.2</v>
      </c>
      <c r="AA2720" s="5">
        <v>72408.27</v>
      </c>
      <c r="AB2720" s="5">
        <f t="shared" si="381"/>
        <v>2823922.53</v>
      </c>
      <c r="AC2720" s="5">
        <v>51198.12</v>
      </c>
      <c r="AD2720" s="5">
        <f t="shared" si="382"/>
        <v>2150321.04</v>
      </c>
      <c r="AE2720" s="5">
        <v>123131.58</v>
      </c>
      <c r="AF2720" s="5">
        <v>38369.599999999999</v>
      </c>
      <c r="AG2720" s="5">
        <v>8565.93</v>
      </c>
      <c r="AH2720" s="5">
        <v>1740</v>
      </c>
      <c r="AI2720" s="5">
        <v>15031.58</v>
      </c>
      <c r="AJ2720">
        <v>0</v>
      </c>
      <c r="AK2720" s="5">
        <v>0</v>
      </c>
      <c r="AL2720" s="5">
        <v>1635.37</v>
      </c>
      <c r="AM2720" s="5">
        <v>26018.68</v>
      </c>
      <c r="AN2720">
        <v>4</v>
      </c>
      <c r="AO2720">
        <v>3</v>
      </c>
      <c r="AP2720" t="str">
        <f t="shared" si="383"/>
        <v>Yes</v>
      </c>
      <c r="AQ2720">
        <v>1</v>
      </c>
      <c r="AR2720" s="5">
        <f t="shared" si="384"/>
        <v>2364813.7799999998</v>
      </c>
      <c r="AS2720" s="5">
        <f t="shared" si="385"/>
        <v>459108.75</v>
      </c>
      <c r="AT2720" t="s">
        <v>116</v>
      </c>
      <c r="AU2720" t="s">
        <v>6164</v>
      </c>
      <c r="AV2720" t="s">
        <v>6165</v>
      </c>
      <c r="AW2720" t="s">
        <v>6166</v>
      </c>
      <c r="AX2720" t="s">
        <v>6167</v>
      </c>
      <c r="AY2720">
        <v>42</v>
      </c>
      <c r="AZ2720">
        <v>0</v>
      </c>
      <c r="BA2720">
        <v>12</v>
      </c>
      <c r="BB2720" t="s">
        <v>6198</v>
      </c>
      <c r="BC2720">
        <v>0</v>
      </c>
      <c r="BD2720">
        <v>0</v>
      </c>
      <c r="BE2720" t="s">
        <v>6169</v>
      </c>
      <c r="BF2720" t="s">
        <v>6176</v>
      </c>
      <c r="BG2720">
        <v>0</v>
      </c>
      <c r="BH2720" t="s">
        <v>6171</v>
      </c>
      <c r="BI2720">
        <v>25</v>
      </c>
      <c r="BJ2720" t="s">
        <v>6172</v>
      </c>
      <c r="BK2720">
        <v>0</v>
      </c>
      <c r="BL2720">
        <v>48</v>
      </c>
      <c r="BM2720" s="3">
        <f t="shared" si="386"/>
        <v>0.875</v>
      </c>
    </row>
    <row r="2721" spans="1:65">
      <c r="A2721" t="s">
        <v>2855</v>
      </c>
      <c r="B2721" s="2">
        <v>45820</v>
      </c>
      <c r="C2721" t="s">
        <v>1632</v>
      </c>
      <c r="D2721" t="s">
        <v>2636</v>
      </c>
      <c r="E2721">
        <v>6</v>
      </c>
      <c r="F2721" t="s">
        <v>61</v>
      </c>
      <c r="G2721" t="s">
        <v>62</v>
      </c>
      <c r="H2721" t="s">
        <v>63</v>
      </c>
      <c r="I2721" t="s">
        <v>52</v>
      </c>
      <c r="J2721" t="s">
        <v>53</v>
      </c>
      <c r="K2721" t="s">
        <v>66</v>
      </c>
      <c r="L2721" t="s">
        <v>87</v>
      </c>
      <c r="M2721" t="s">
        <v>56</v>
      </c>
      <c r="N2721" t="s">
        <v>94</v>
      </c>
      <c r="O2721" t="s">
        <v>82</v>
      </c>
      <c r="P2721">
        <v>86</v>
      </c>
      <c r="Q2721">
        <v>87</v>
      </c>
      <c r="R2721">
        <v>83</v>
      </c>
      <c r="S2721">
        <v>2</v>
      </c>
      <c r="T2721">
        <f t="shared" si="378"/>
        <v>81</v>
      </c>
      <c r="U2721">
        <v>81</v>
      </c>
      <c r="V2721">
        <f t="shared" si="379"/>
        <v>0</v>
      </c>
      <c r="W2721" s="3">
        <f t="shared" si="380"/>
        <v>2.4096385542168676E-2</v>
      </c>
      <c r="X2721">
        <v>35</v>
      </c>
      <c r="Y2721" s="4">
        <v>3.3</v>
      </c>
      <c r="Z2721" s="4">
        <v>1.6</v>
      </c>
      <c r="AA2721" s="5">
        <v>30174.29</v>
      </c>
      <c r="AB2721" s="5">
        <f t="shared" si="381"/>
        <v>2444117.4900000002</v>
      </c>
      <c r="AC2721" s="5">
        <v>24256.81</v>
      </c>
      <c r="AD2721" s="5">
        <f t="shared" si="382"/>
        <v>2013315.23</v>
      </c>
      <c r="AE2721" s="5">
        <v>149001.17000000001</v>
      </c>
      <c r="AF2721" s="5">
        <v>35817.910000000003</v>
      </c>
      <c r="AG2721" s="5">
        <v>10275.16</v>
      </c>
      <c r="AH2721" s="5">
        <v>2320</v>
      </c>
      <c r="AI2721" s="5">
        <v>7082.67</v>
      </c>
      <c r="AJ2721">
        <v>0</v>
      </c>
      <c r="AK2721" s="5">
        <v>0</v>
      </c>
      <c r="AL2721" s="5">
        <v>31740.84</v>
      </c>
      <c r="AM2721" s="5">
        <v>84521.27</v>
      </c>
      <c r="AN2721">
        <v>4</v>
      </c>
      <c r="AO2721">
        <v>4</v>
      </c>
      <c r="AP2721" t="str">
        <f t="shared" si="383"/>
        <v>Yes</v>
      </c>
      <c r="AQ2721">
        <v>1</v>
      </c>
      <c r="AR2721" s="5">
        <f t="shared" si="384"/>
        <v>2334074.25</v>
      </c>
      <c r="AS2721" s="5">
        <f t="shared" si="385"/>
        <v>110043.24</v>
      </c>
      <c r="AT2721" t="s">
        <v>59</v>
      </c>
      <c r="AU2721" t="s">
        <v>6164</v>
      </c>
      <c r="AV2721" t="s">
        <v>6165</v>
      </c>
      <c r="AW2721" t="s">
        <v>6166</v>
      </c>
      <c r="AX2721" t="s">
        <v>6167</v>
      </c>
      <c r="AY2721">
        <v>88</v>
      </c>
      <c r="AZ2721">
        <v>0</v>
      </c>
      <c r="BA2721">
        <v>0</v>
      </c>
      <c r="BB2721" t="s">
        <v>6168</v>
      </c>
      <c r="BC2721">
        <v>0</v>
      </c>
      <c r="BD2721">
        <v>0</v>
      </c>
      <c r="BE2721" t="s">
        <v>6169</v>
      </c>
      <c r="BF2721" t="s">
        <v>6170</v>
      </c>
      <c r="BG2721">
        <v>0</v>
      </c>
      <c r="BH2721" t="s">
        <v>6171</v>
      </c>
      <c r="BI2721">
        <v>36</v>
      </c>
      <c r="BJ2721" t="s">
        <v>6172</v>
      </c>
      <c r="BK2721">
        <v>0</v>
      </c>
      <c r="BL2721">
        <v>91</v>
      </c>
      <c r="BM2721" s="3">
        <f t="shared" si="386"/>
        <v>0.91208791208791207</v>
      </c>
    </row>
    <row r="2722" spans="1:65">
      <c r="A2722" t="s">
        <v>2856</v>
      </c>
      <c r="B2722" s="2">
        <v>45820</v>
      </c>
      <c r="C2722" t="s">
        <v>1632</v>
      </c>
      <c r="D2722" t="s">
        <v>2636</v>
      </c>
      <c r="E2722">
        <v>6</v>
      </c>
      <c r="F2722" t="s">
        <v>61</v>
      </c>
      <c r="G2722" t="s">
        <v>62</v>
      </c>
      <c r="H2722" t="s">
        <v>63</v>
      </c>
      <c r="I2722" t="s">
        <v>64</v>
      </c>
      <c r="J2722" t="s">
        <v>53</v>
      </c>
      <c r="K2722" t="s">
        <v>66</v>
      </c>
      <c r="L2722" t="s">
        <v>67</v>
      </c>
      <c r="M2722" t="s">
        <v>56</v>
      </c>
      <c r="N2722" t="s">
        <v>76</v>
      </c>
      <c r="O2722" t="s">
        <v>120</v>
      </c>
      <c r="P2722">
        <v>63</v>
      </c>
      <c r="Q2722">
        <v>64</v>
      </c>
      <c r="R2722">
        <v>63</v>
      </c>
      <c r="S2722">
        <v>2</v>
      </c>
      <c r="T2722">
        <f t="shared" si="378"/>
        <v>61</v>
      </c>
      <c r="U2722">
        <v>61</v>
      </c>
      <c r="V2722">
        <f t="shared" si="379"/>
        <v>0</v>
      </c>
      <c r="W2722" s="3">
        <f t="shared" si="380"/>
        <v>3.1746031746031744E-2</v>
      </c>
      <c r="X2722">
        <v>17</v>
      </c>
      <c r="Y2722" s="4">
        <v>4.5</v>
      </c>
      <c r="Z2722" s="4">
        <v>0.8</v>
      </c>
      <c r="AA2722" s="5">
        <v>30120.05</v>
      </c>
      <c r="AB2722" s="5">
        <f t="shared" si="381"/>
        <v>1837323.05</v>
      </c>
      <c r="AC2722" s="5">
        <v>23027.85</v>
      </c>
      <c r="AD2722" s="5">
        <f t="shared" si="382"/>
        <v>1450754.55</v>
      </c>
      <c r="AE2722" s="5">
        <v>105304.6</v>
      </c>
      <c r="AF2722" s="5">
        <v>26887.84</v>
      </c>
      <c r="AG2722" s="5">
        <v>8616.5300000000007</v>
      </c>
      <c r="AH2722" s="5">
        <v>1160</v>
      </c>
      <c r="AI2722" s="5">
        <v>7073.68</v>
      </c>
      <c r="AJ2722">
        <v>0</v>
      </c>
      <c r="AK2722" s="5">
        <v>0</v>
      </c>
      <c r="AL2722" s="5">
        <v>31740.84</v>
      </c>
      <c r="AM2722" s="5">
        <v>69958.399999999994</v>
      </c>
      <c r="AN2722">
        <v>4</v>
      </c>
      <c r="AO2722">
        <v>3</v>
      </c>
      <c r="AP2722" t="str">
        <f t="shared" si="383"/>
        <v>Yes</v>
      </c>
      <c r="AQ2722">
        <v>0</v>
      </c>
      <c r="AR2722" s="5">
        <f t="shared" si="384"/>
        <v>1701496.44</v>
      </c>
      <c r="AS2722" s="5">
        <f t="shared" si="385"/>
        <v>135826.60999999999</v>
      </c>
      <c r="AT2722" t="s">
        <v>59</v>
      </c>
      <c r="AU2722" t="s">
        <v>6164</v>
      </c>
      <c r="AV2722" t="s">
        <v>6165</v>
      </c>
      <c r="AW2722" t="s">
        <v>6166</v>
      </c>
      <c r="AX2722" t="s">
        <v>6167</v>
      </c>
      <c r="AY2722">
        <v>69</v>
      </c>
      <c r="AZ2722">
        <v>4</v>
      </c>
      <c r="BA2722">
        <v>0</v>
      </c>
      <c r="BB2722" t="s">
        <v>6168</v>
      </c>
      <c r="BC2722">
        <v>0</v>
      </c>
      <c r="BD2722">
        <v>0</v>
      </c>
      <c r="BE2722" t="s">
        <v>6169</v>
      </c>
      <c r="BF2722" t="s">
        <v>6170</v>
      </c>
      <c r="BG2722">
        <v>0</v>
      </c>
      <c r="BH2722" t="s">
        <v>6171</v>
      </c>
      <c r="BI2722">
        <v>28</v>
      </c>
      <c r="BJ2722" t="s">
        <v>6172</v>
      </c>
      <c r="BK2722">
        <v>0</v>
      </c>
      <c r="BL2722">
        <v>77</v>
      </c>
      <c r="BM2722" s="3">
        <f t="shared" si="386"/>
        <v>0.81818181818181823</v>
      </c>
    </row>
    <row r="2723" spans="1:65">
      <c r="A2723" t="s">
        <v>2857</v>
      </c>
      <c r="B2723" s="2">
        <v>45820</v>
      </c>
      <c r="C2723" t="s">
        <v>1632</v>
      </c>
      <c r="D2723" t="s">
        <v>2636</v>
      </c>
      <c r="E2723">
        <v>6</v>
      </c>
      <c r="F2723" t="s">
        <v>78</v>
      </c>
      <c r="G2723" t="s">
        <v>50</v>
      </c>
      <c r="H2723" t="s">
        <v>173</v>
      </c>
      <c r="I2723" t="s">
        <v>74</v>
      </c>
      <c r="J2723" t="s">
        <v>81</v>
      </c>
      <c r="K2723" t="s">
        <v>66</v>
      </c>
      <c r="L2723" t="s">
        <v>92</v>
      </c>
      <c r="M2723" t="s">
        <v>68</v>
      </c>
      <c r="N2723" t="s">
        <v>94</v>
      </c>
      <c r="O2723" t="s">
        <v>120</v>
      </c>
      <c r="P2723">
        <v>40</v>
      </c>
      <c r="Q2723">
        <v>41</v>
      </c>
      <c r="R2723">
        <v>39</v>
      </c>
      <c r="S2723">
        <v>1</v>
      </c>
      <c r="T2723">
        <f t="shared" si="378"/>
        <v>38</v>
      </c>
      <c r="U2723">
        <v>38</v>
      </c>
      <c r="V2723">
        <f t="shared" si="379"/>
        <v>0</v>
      </c>
      <c r="W2723" s="3">
        <f t="shared" si="380"/>
        <v>2.564102564102564E-2</v>
      </c>
      <c r="X2723">
        <v>30</v>
      </c>
      <c r="Y2723" s="4">
        <v>2.8</v>
      </c>
      <c r="Z2723" s="4">
        <v>1.3</v>
      </c>
      <c r="AA2723" s="5">
        <v>72663.62</v>
      </c>
      <c r="AB2723" s="5">
        <f t="shared" si="381"/>
        <v>2761217.56</v>
      </c>
      <c r="AC2723" s="5">
        <v>50997.9</v>
      </c>
      <c r="AD2723" s="5">
        <f t="shared" si="382"/>
        <v>1988918.1</v>
      </c>
      <c r="AE2723" s="5">
        <v>120683.02</v>
      </c>
      <c r="AF2723" s="5">
        <v>37771.980000000003</v>
      </c>
      <c r="AG2723" s="5">
        <v>9317.98</v>
      </c>
      <c r="AH2723" s="5">
        <v>1885</v>
      </c>
      <c r="AI2723" s="5">
        <v>7577.14</v>
      </c>
      <c r="AJ2723">
        <v>0</v>
      </c>
      <c r="AK2723" s="5">
        <v>0</v>
      </c>
      <c r="AL2723" s="5">
        <v>0</v>
      </c>
      <c r="AM2723" s="5">
        <v>25250.49</v>
      </c>
      <c r="AN2723">
        <v>4</v>
      </c>
      <c r="AO2723">
        <v>4</v>
      </c>
      <c r="AP2723" t="str">
        <f t="shared" si="383"/>
        <v>Yes</v>
      </c>
      <c r="AQ2723">
        <v>0</v>
      </c>
      <c r="AR2723" s="5">
        <f t="shared" si="384"/>
        <v>2191403.71</v>
      </c>
      <c r="AS2723" s="5">
        <f t="shared" si="385"/>
        <v>569813.85</v>
      </c>
      <c r="AT2723" t="s">
        <v>116</v>
      </c>
      <c r="AU2723" t="s">
        <v>6164</v>
      </c>
      <c r="AV2723" t="s">
        <v>6165</v>
      </c>
      <c r="AW2723" t="s">
        <v>6166</v>
      </c>
      <c r="AX2723" t="s">
        <v>6167</v>
      </c>
      <c r="AY2723">
        <v>40</v>
      </c>
      <c r="AZ2723">
        <v>0</v>
      </c>
      <c r="BA2723">
        <v>0</v>
      </c>
      <c r="BB2723" t="s">
        <v>6168</v>
      </c>
      <c r="BC2723">
        <v>0</v>
      </c>
      <c r="BD2723">
        <v>0</v>
      </c>
      <c r="BE2723" t="s">
        <v>6169</v>
      </c>
      <c r="BF2723" t="s">
        <v>6170</v>
      </c>
      <c r="BG2723">
        <v>3</v>
      </c>
      <c r="BH2723" t="s">
        <v>6209</v>
      </c>
      <c r="BI2723">
        <v>110</v>
      </c>
      <c r="BJ2723" t="s">
        <v>6193</v>
      </c>
      <c r="BK2723">
        <v>0</v>
      </c>
      <c r="BL2723">
        <v>49</v>
      </c>
      <c r="BM2723" s="3">
        <f t="shared" si="386"/>
        <v>0.79591836734693877</v>
      </c>
    </row>
    <row r="2724" spans="1:65">
      <c r="A2724" t="s">
        <v>2858</v>
      </c>
      <c r="B2724" s="2">
        <v>45821</v>
      </c>
      <c r="C2724" t="s">
        <v>1632</v>
      </c>
      <c r="D2724" t="s">
        <v>2636</v>
      </c>
      <c r="E2724">
        <v>6</v>
      </c>
      <c r="F2724" t="s">
        <v>61</v>
      </c>
      <c r="G2724" t="s">
        <v>62</v>
      </c>
      <c r="H2724" t="s">
        <v>63</v>
      </c>
      <c r="I2724" t="s">
        <v>52</v>
      </c>
      <c r="J2724" t="s">
        <v>81</v>
      </c>
      <c r="K2724" t="s">
        <v>66</v>
      </c>
      <c r="L2724" t="s">
        <v>87</v>
      </c>
      <c r="M2724" t="s">
        <v>56</v>
      </c>
      <c r="N2724" t="s">
        <v>57</v>
      </c>
      <c r="O2724" t="s">
        <v>82</v>
      </c>
      <c r="P2724">
        <v>40</v>
      </c>
      <c r="Q2724">
        <v>41</v>
      </c>
      <c r="R2724">
        <v>41</v>
      </c>
      <c r="S2724">
        <v>1</v>
      </c>
      <c r="T2724">
        <f t="shared" si="378"/>
        <v>40</v>
      </c>
      <c r="U2724">
        <v>39</v>
      </c>
      <c r="V2724">
        <f t="shared" si="379"/>
        <v>1</v>
      </c>
      <c r="W2724" s="3">
        <f t="shared" si="380"/>
        <v>2.4390243902439025E-2</v>
      </c>
      <c r="X2724">
        <v>28</v>
      </c>
      <c r="Y2724" s="4">
        <v>5.7</v>
      </c>
      <c r="Z2724" s="4">
        <v>1.8</v>
      </c>
      <c r="AA2724" s="5">
        <v>73353.75</v>
      </c>
      <c r="AB2724" s="5">
        <f t="shared" si="381"/>
        <v>2860796.25</v>
      </c>
      <c r="AC2724" s="5">
        <v>54585.68</v>
      </c>
      <c r="AD2724" s="5">
        <f t="shared" si="382"/>
        <v>2238012.88</v>
      </c>
      <c r="AE2724" s="5">
        <v>131135.47</v>
      </c>
      <c r="AF2724" s="5">
        <v>35717.85</v>
      </c>
      <c r="AG2724" s="5">
        <v>9004.57</v>
      </c>
      <c r="AH2724" s="5">
        <v>2610</v>
      </c>
      <c r="AI2724" s="5">
        <v>7535.14</v>
      </c>
      <c r="AJ2724">
        <v>0</v>
      </c>
      <c r="AK2724" s="5">
        <v>0</v>
      </c>
      <c r="AL2724" s="5">
        <v>1654.08</v>
      </c>
      <c r="AM2724" s="5">
        <v>26859.07</v>
      </c>
      <c r="AN2724">
        <v>4</v>
      </c>
      <c r="AO2724">
        <v>4</v>
      </c>
      <c r="AP2724" t="str">
        <f t="shared" si="383"/>
        <v>Yes</v>
      </c>
      <c r="AQ2724">
        <v>1</v>
      </c>
      <c r="AR2724" s="5">
        <f t="shared" si="384"/>
        <v>2452529.06</v>
      </c>
      <c r="AS2724" s="5">
        <f t="shared" si="385"/>
        <v>408267.19</v>
      </c>
      <c r="AT2724" t="s">
        <v>59</v>
      </c>
      <c r="AU2724" t="s">
        <v>6164</v>
      </c>
      <c r="AV2724" t="s">
        <v>6165</v>
      </c>
      <c r="AW2724" t="s">
        <v>6166</v>
      </c>
      <c r="AX2724" t="s">
        <v>6184</v>
      </c>
      <c r="AY2724">
        <v>44</v>
      </c>
      <c r="AZ2724">
        <v>4</v>
      </c>
      <c r="BA2724">
        <v>17</v>
      </c>
      <c r="BB2724" t="s">
        <v>6185</v>
      </c>
      <c r="BC2724">
        <v>0</v>
      </c>
      <c r="BD2724">
        <v>0</v>
      </c>
      <c r="BE2724" t="s">
        <v>6169</v>
      </c>
      <c r="BF2724" t="s">
        <v>6170</v>
      </c>
      <c r="BG2724">
        <v>1</v>
      </c>
      <c r="BH2724" t="s">
        <v>6179</v>
      </c>
      <c r="BI2724">
        <v>48</v>
      </c>
      <c r="BJ2724" t="s">
        <v>6172</v>
      </c>
      <c r="BK2724">
        <v>0</v>
      </c>
      <c r="BL2724">
        <v>51</v>
      </c>
      <c r="BM2724" s="3">
        <f t="shared" si="386"/>
        <v>0.80392156862745101</v>
      </c>
    </row>
    <row r="2725" spans="1:65">
      <c r="A2725" t="s">
        <v>2859</v>
      </c>
      <c r="B2725" s="2">
        <v>45821</v>
      </c>
      <c r="C2725" t="s">
        <v>1632</v>
      </c>
      <c r="D2725" t="s">
        <v>2636</v>
      </c>
      <c r="E2725">
        <v>6</v>
      </c>
      <c r="F2725" t="s">
        <v>72</v>
      </c>
      <c r="G2725" t="s">
        <v>62</v>
      </c>
      <c r="H2725" t="s">
        <v>155</v>
      </c>
      <c r="I2725" t="s">
        <v>52</v>
      </c>
      <c r="J2725" t="s">
        <v>53</v>
      </c>
      <c r="K2725" t="s">
        <v>54</v>
      </c>
      <c r="L2725" t="s">
        <v>55</v>
      </c>
      <c r="M2725" t="s">
        <v>56</v>
      </c>
      <c r="N2725" t="s">
        <v>69</v>
      </c>
      <c r="O2725" t="s">
        <v>82</v>
      </c>
      <c r="P2725">
        <v>60</v>
      </c>
      <c r="Q2725">
        <v>66</v>
      </c>
      <c r="R2725">
        <v>66</v>
      </c>
      <c r="S2725">
        <v>1</v>
      </c>
      <c r="T2725">
        <f t="shared" si="378"/>
        <v>65</v>
      </c>
      <c r="U2725">
        <v>58</v>
      </c>
      <c r="V2725">
        <f t="shared" si="379"/>
        <v>7</v>
      </c>
      <c r="W2725" s="3">
        <f t="shared" si="380"/>
        <v>1.5151515151515152E-2</v>
      </c>
      <c r="X2725">
        <v>17</v>
      </c>
      <c r="Y2725" s="4">
        <v>7.2</v>
      </c>
      <c r="Z2725" s="4">
        <v>1.8</v>
      </c>
      <c r="AA2725" s="5">
        <v>39300.69</v>
      </c>
      <c r="AB2725" s="5">
        <f t="shared" si="381"/>
        <v>2279440.02</v>
      </c>
      <c r="AC2725" s="5">
        <v>23631.68</v>
      </c>
      <c r="AD2725" s="5">
        <f t="shared" si="382"/>
        <v>1559690.88</v>
      </c>
      <c r="AE2725" s="5">
        <v>119044.48</v>
      </c>
      <c r="AF2725" s="5">
        <v>28059.34</v>
      </c>
      <c r="AG2725" s="5">
        <v>8474.33</v>
      </c>
      <c r="AH2725" s="5">
        <v>2610</v>
      </c>
      <c r="AI2725" s="5">
        <v>3520</v>
      </c>
      <c r="AJ2725">
        <v>0</v>
      </c>
      <c r="AK2725" s="5">
        <v>0</v>
      </c>
      <c r="AL2725" s="5">
        <v>4305.91</v>
      </c>
      <c r="AM2725" s="5">
        <v>38167.620000000003</v>
      </c>
      <c r="AN2725">
        <v>4</v>
      </c>
      <c r="AO2725">
        <v>3</v>
      </c>
      <c r="AP2725" t="str">
        <f t="shared" si="383"/>
        <v>Yes</v>
      </c>
      <c r="AQ2725">
        <v>1</v>
      </c>
      <c r="AR2725" s="5">
        <f t="shared" si="384"/>
        <v>1763872.56</v>
      </c>
      <c r="AS2725" s="5">
        <f t="shared" si="385"/>
        <v>515567.46</v>
      </c>
      <c r="AT2725" t="s">
        <v>59</v>
      </c>
      <c r="AU2725" t="s">
        <v>6164</v>
      </c>
      <c r="AV2725" t="s">
        <v>6165</v>
      </c>
      <c r="AW2725" t="s">
        <v>6166</v>
      </c>
      <c r="AX2725" t="s">
        <v>6184</v>
      </c>
      <c r="AY2725">
        <v>62</v>
      </c>
      <c r="AZ2725">
        <v>0</v>
      </c>
      <c r="BA2725">
        <v>36</v>
      </c>
      <c r="BB2725" t="s">
        <v>6180</v>
      </c>
      <c r="BC2725">
        <v>0</v>
      </c>
      <c r="BD2725">
        <v>0</v>
      </c>
      <c r="BE2725" t="s">
        <v>6169</v>
      </c>
      <c r="BF2725" t="s">
        <v>6170</v>
      </c>
      <c r="BG2725">
        <v>0</v>
      </c>
      <c r="BH2725" t="s">
        <v>6171</v>
      </c>
      <c r="BI2725">
        <v>30</v>
      </c>
      <c r="BJ2725" t="s">
        <v>6172</v>
      </c>
      <c r="BK2725">
        <v>0</v>
      </c>
      <c r="BL2725">
        <v>72</v>
      </c>
      <c r="BM2725" s="3">
        <f t="shared" si="386"/>
        <v>0.91666666666666663</v>
      </c>
    </row>
    <row r="2726" spans="1:65">
      <c r="A2726" t="s">
        <v>2860</v>
      </c>
      <c r="B2726" s="2">
        <v>45821</v>
      </c>
      <c r="C2726" t="s">
        <v>1632</v>
      </c>
      <c r="D2726" t="s">
        <v>2636</v>
      </c>
      <c r="E2726">
        <v>6</v>
      </c>
      <c r="F2726" t="s">
        <v>61</v>
      </c>
      <c r="G2726" t="s">
        <v>62</v>
      </c>
      <c r="H2726" t="s">
        <v>115</v>
      </c>
      <c r="I2726" t="s">
        <v>74</v>
      </c>
      <c r="J2726" t="s">
        <v>53</v>
      </c>
      <c r="K2726" t="s">
        <v>66</v>
      </c>
      <c r="L2726" t="s">
        <v>87</v>
      </c>
      <c r="M2726" t="s">
        <v>56</v>
      </c>
      <c r="N2726" t="s">
        <v>76</v>
      </c>
      <c r="O2726" t="s">
        <v>82</v>
      </c>
      <c r="P2726">
        <v>70</v>
      </c>
      <c r="Q2726">
        <v>77</v>
      </c>
      <c r="R2726">
        <v>77</v>
      </c>
      <c r="S2726">
        <v>1</v>
      </c>
      <c r="T2726">
        <f t="shared" si="378"/>
        <v>76</v>
      </c>
      <c r="U2726">
        <v>68</v>
      </c>
      <c r="V2726">
        <f t="shared" si="379"/>
        <v>8</v>
      </c>
      <c r="W2726" s="3">
        <f t="shared" si="380"/>
        <v>1.2987012987012988E-2</v>
      </c>
      <c r="X2726">
        <v>23</v>
      </c>
      <c r="Y2726" s="4">
        <v>1.5</v>
      </c>
      <c r="Z2726" s="4">
        <v>1.1000000000000001</v>
      </c>
      <c r="AA2726" s="5">
        <v>30532.720000000001</v>
      </c>
      <c r="AB2726" s="5">
        <f t="shared" si="381"/>
        <v>2076224.96</v>
      </c>
      <c r="AC2726" s="5">
        <v>24185.93</v>
      </c>
      <c r="AD2726" s="5">
        <f t="shared" si="382"/>
        <v>1862316.61</v>
      </c>
      <c r="AE2726" s="5">
        <v>132298.6</v>
      </c>
      <c r="AF2726" s="5">
        <v>33816.720000000001</v>
      </c>
      <c r="AG2726" s="5">
        <v>9542.7999999999993</v>
      </c>
      <c r="AH2726" s="5">
        <v>1595</v>
      </c>
      <c r="AI2726" s="5">
        <v>3520</v>
      </c>
      <c r="AJ2726">
        <v>0</v>
      </c>
      <c r="AK2726" s="5">
        <v>0</v>
      </c>
      <c r="AL2726" s="5">
        <v>36857.79</v>
      </c>
      <c r="AM2726" s="5">
        <v>78454.86</v>
      </c>
      <c r="AN2726">
        <v>4</v>
      </c>
      <c r="AO2726">
        <v>5</v>
      </c>
      <c r="AP2726" t="str">
        <f t="shared" si="383"/>
        <v>No</v>
      </c>
      <c r="AQ2726">
        <v>3</v>
      </c>
      <c r="AR2726" s="5">
        <f t="shared" si="384"/>
        <v>2158402.38</v>
      </c>
      <c r="AS2726" s="5">
        <f t="shared" si="385"/>
        <v>-82177.42</v>
      </c>
      <c r="AT2726" t="s">
        <v>59</v>
      </c>
      <c r="AU2726" t="s">
        <v>6164</v>
      </c>
      <c r="AV2726" t="s">
        <v>6165</v>
      </c>
      <c r="AW2726" t="s">
        <v>6166</v>
      </c>
      <c r="AX2726" t="s">
        <v>6184</v>
      </c>
      <c r="AY2726">
        <v>77</v>
      </c>
      <c r="AZ2726">
        <v>4</v>
      </c>
      <c r="BA2726">
        <v>38</v>
      </c>
      <c r="BB2726" t="s">
        <v>6185</v>
      </c>
      <c r="BC2726">
        <v>1</v>
      </c>
      <c r="BD2726">
        <v>0</v>
      </c>
      <c r="BE2726" t="s">
        <v>6178</v>
      </c>
      <c r="BF2726" t="s">
        <v>6170</v>
      </c>
      <c r="BG2726">
        <v>1</v>
      </c>
      <c r="BH2726" t="s">
        <v>6179</v>
      </c>
      <c r="BI2726">
        <v>21</v>
      </c>
      <c r="BJ2726" t="s">
        <v>6172</v>
      </c>
      <c r="BK2726">
        <v>0</v>
      </c>
      <c r="BL2726">
        <v>83</v>
      </c>
      <c r="BM2726" s="3">
        <f t="shared" si="386"/>
        <v>0.92771084337349397</v>
      </c>
    </row>
    <row r="2727" spans="1:65">
      <c r="A2727" t="s">
        <v>2861</v>
      </c>
      <c r="B2727" s="2">
        <v>45821</v>
      </c>
      <c r="C2727" t="s">
        <v>1632</v>
      </c>
      <c r="D2727" t="s">
        <v>2636</v>
      </c>
      <c r="E2727">
        <v>6</v>
      </c>
      <c r="F2727" t="s">
        <v>61</v>
      </c>
      <c r="G2727" t="s">
        <v>50</v>
      </c>
      <c r="H2727" t="s">
        <v>157</v>
      </c>
      <c r="I2727" t="s">
        <v>74</v>
      </c>
      <c r="J2727" t="s">
        <v>53</v>
      </c>
      <c r="K2727" t="s">
        <v>75</v>
      </c>
      <c r="L2727" t="s">
        <v>55</v>
      </c>
      <c r="M2727" t="s">
        <v>56</v>
      </c>
      <c r="N2727" t="s">
        <v>69</v>
      </c>
      <c r="O2727" t="s">
        <v>70</v>
      </c>
      <c r="P2727">
        <v>72</v>
      </c>
      <c r="Q2727">
        <v>74</v>
      </c>
      <c r="R2727">
        <v>71</v>
      </c>
      <c r="S2727">
        <v>2</v>
      </c>
      <c r="T2727">
        <f t="shared" si="378"/>
        <v>69</v>
      </c>
      <c r="U2727">
        <v>69</v>
      </c>
      <c r="V2727">
        <f t="shared" si="379"/>
        <v>0</v>
      </c>
      <c r="W2727" s="3">
        <f t="shared" si="380"/>
        <v>2.8169014084507043E-2</v>
      </c>
      <c r="X2727">
        <v>15</v>
      </c>
      <c r="Y2727" s="4">
        <v>1.7</v>
      </c>
      <c r="Z2727" s="4">
        <v>0.7</v>
      </c>
      <c r="AA2727" s="5">
        <v>36379.43</v>
      </c>
      <c r="AB2727" s="5">
        <f t="shared" si="381"/>
        <v>2510180.67</v>
      </c>
      <c r="AC2727" s="5">
        <v>23586.07</v>
      </c>
      <c r="AD2727" s="5">
        <f t="shared" si="382"/>
        <v>1674610.97</v>
      </c>
      <c r="AE2727" s="5">
        <v>120241.08</v>
      </c>
      <c r="AF2727" s="5">
        <v>29812.19</v>
      </c>
      <c r="AG2727" s="5">
        <v>8498.0499999999993</v>
      </c>
      <c r="AH2727" s="5">
        <v>1015</v>
      </c>
      <c r="AI2727" s="5">
        <v>7100</v>
      </c>
      <c r="AJ2727">
        <v>0</v>
      </c>
      <c r="AK2727" s="5">
        <v>0</v>
      </c>
      <c r="AL2727" s="5">
        <v>0</v>
      </c>
      <c r="AM2727" s="5">
        <v>43653.11</v>
      </c>
      <c r="AN2727">
        <v>4</v>
      </c>
      <c r="AO2727">
        <v>3</v>
      </c>
      <c r="AP2727" t="str">
        <f t="shared" si="383"/>
        <v>Yes</v>
      </c>
      <c r="AQ2727">
        <v>0</v>
      </c>
      <c r="AR2727" s="5">
        <f t="shared" si="384"/>
        <v>1884930.4</v>
      </c>
      <c r="AS2727" s="5">
        <f t="shared" si="385"/>
        <v>625250.27</v>
      </c>
      <c r="AT2727" t="s">
        <v>59</v>
      </c>
      <c r="AU2727" t="s">
        <v>6164</v>
      </c>
      <c r="AV2727" t="s">
        <v>6165</v>
      </c>
      <c r="AW2727" t="s">
        <v>6166</v>
      </c>
      <c r="AX2727" t="s">
        <v>6167</v>
      </c>
      <c r="AY2727">
        <v>73</v>
      </c>
      <c r="AZ2727">
        <v>0</v>
      </c>
      <c r="BA2727">
        <v>0</v>
      </c>
      <c r="BB2727" t="s">
        <v>6168</v>
      </c>
      <c r="BC2727">
        <v>0</v>
      </c>
      <c r="BD2727">
        <v>0</v>
      </c>
      <c r="BE2727" t="s">
        <v>6169</v>
      </c>
      <c r="BF2727" t="s">
        <v>6170</v>
      </c>
      <c r="BG2727">
        <v>0</v>
      </c>
      <c r="BH2727" t="s">
        <v>6171</v>
      </c>
      <c r="BI2727">
        <v>11</v>
      </c>
      <c r="BJ2727" t="s">
        <v>6172</v>
      </c>
      <c r="BK2727">
        <v>0</v>
      </c>
      <c r="BL2727">
        <v>79</v>
      </c>
      <c r="BM2727" s="3">
        <f t="shared" si="386"/>
        <v>0.89873417721518989</v>
      </c>
    </row>
    <row r="2728" spans="1:65">
      <c r="A2728" t="s">
        <v>2862</v>
      </c>
      <c r="B2728" s="2">
        <v>45821</v>
      </c>
      <c r="C2728" t="s">
        <v>1632</v>
      </c>
      <c r="D2728" t="s">
        <v>2636</v>
      </c>
      <c r="E2728">
        <v>6</v>
      </c>
      <c r="F2728" t="s">
        <v>78</v>
      </c>
      <c r="G2728" t="s">
        <v>62</v>
      </c>
      <c r="H2728" t="s">
        <v>168</v>
      </c>
      <c r="I2728" t="s">
        <v>52</v>
      </c>
      <c r="J2728" t="s">
        <v>65</v>
      </c>
      <c r="K2728" t="s">
        <v>75</v>
      </c>
      <c r="L2728" t="s">
        <v>67</v>
      </c>
      <c r="M2728" t="s">
        <v>68</v>
      </c>
      <c r="N2728" t="s">
        <v>76</v>
      </c>
      <c r="O2728" t="s">
        <v>70</v>
      </c>
      <c r="P2728">
        <v>46</v>
      </c>
      <c r="Q2728">
        <v>49</v>
      </c>
      <c r="R2728">
        <v>46</v>
      </c>
      <c r="S2728">
        <v>4</v>
      </c>
      <c r="T2728">
        <f t="shared" si="378"/>
        <v>42</v>
      </c>
      <c r="U2728">
        <v>42</v>
      </c>
      <c r="V2728">
        <f t="shared" si="379"/>
        <v>0</v>
      </c>
      <c r="W2728" s="3">
        <f t="shared" si="380"/>
        <v>8.6956521739130432E-2</v>
      </c>
      <c r="X2728">
        <v>41</v>
      </c>
      <c r="Y2728" s="4">
        <v>2.6</v>
      </c>
      <c r="Z2728" s="4">
        <v>1.2</v>
      </c>
      <c r="AA2728" s="5">
        <v>52457.78</v>
      </c>
      <c r="AB2728" s="5">
        <f t="shared" si="381"/>
        <v>2203226.7599999998</v>
      </c>
      <c r="AC2728" s="5">
        <v>32633.19</v>
      </c>
      <c r="AD2728" s="5">
        <f t="shared" si="382"/>
        <v>1501126.74</v>
      </c>
      <c r="AE2728" s="5">
        <v>107048.77</v>
      </c>
      <c r="AF2728" s="5">
        <v>33297.58</v>
      </c>
      <c r="AG2728" s="5">
        <v>36131.79</v>
      </c>
      <c r="AH2728" s="5">
        <v>1740</v>
      </c>
      <c r="AI2728" s="5">
        <v>62100.74</v>
      </c>
      <c r="AJ2728">
        <v>1</v>
      </c>
      <c r="AK2728" s="5">
        <v>13847.34</v>
      </c>
      <c r="AL2728" s="5">
        <v>0</v>
      </c>
      <c r="AM2728" s="5">
        <v>28092.55</v>
      </c>
      <c r="AN2728">
        <v>4</v>
      </c>
      <c r="AO2728">
        <v>3</v>
      </c>
      <c r="AP2728" t="str">
        <f t="shared" si="383"/>
        <v>Yes</v>
      </c>
      <c r="AQ2728">
        <v>1</v>
      </c>
      <c r="AR2728" s="5">
        <f t="shared" si="384"/>
        <v>1783385.51</v>
      </c>
      <c r="AS2728" s="5">
        <f t="shared" si="385"/>
        <v>419841.25</v>
      </c>
      <c r="AT2728" t="s">
        <v>1641</v>
      </c>
      <c r="AU2728" t="s">
        <v>6189</v>
      </c>
      <c r="AV2728" t="s">
        <v>6201</v>
      </c>
      <c r="AW2728" t="s">
        <v>6175</v>
      </c>
      <c r="AX2728" t="s">
        <v>6167</v>
      </c>
      <c r="AY2728">
        <v>46</v>
      </c>
      <c r="AZ2728">
        <v>0</v>
      </c>
      <c r="BA2728">
        <v>0</v>
      </c>
      <c r="BB2728" t="s">
        <v>6168</v>
      </c>
      <c r="BC2728">
        <v>0</v>
      </c>
      <c r="BD2728">
        <v>0</v>
      </c>
      <c r="BE2728" t="s">
        <v>6169</v>
      </c>
      <c r="BF2728" t="s">
        <v>6210</v>
      </c>
      <c r="BG2728">
        <v>0</v>
      </c>
      <c r="BH2728" t="s">
        <v>6171</v>
      </c>
      <c r="BI2728">
        <v>28</v>
      </c>
      <c r="BJ2728" t="s">
        <v>6172</v>
      </c>
      <c r="BK2728">
        <v>0</v>
      </c>
      <c r="BL2728">
        <v>63</v>
      </c>
      <c r="BM2728" s="3">
        <f t="shared" si="386"/>
        <v>0.73015873015873012</v>
      </c>
    </row>
    <row r="2729" spans="1:65">
      <c r="A2729" t="s">
        <v>2863</v>
      </c>
      <c r="B2729" s="2">
        <v>45821</v>
      </c>
      <c r="C2729" t="s">
        <v>1632</v>
      </c>
      <c r="D2729" t="s">
        <v>2636</v>
      </c>
      <c r="E2729">
        <v>6</v>
      </c>
      <c r="F2729" t="s">
        <v>72</v>
      </c>
      <c r="G2729" t="s">
        <v>62</v>
      </c>
      <c r="H2729" t="s">
        <v>150</v>
      </c>
      <c r="I2729" t="s">
        <v>52</v>
      </c>
      <c r="J2729" t="s">
        <v>65</v>
      </c>
      <c r="K2729" t="s">
        <v>75</v>
      </c>
      <c r="L2729" t="s">
        <v>92</v>
      </c>
      <c r="M2729" t="s">
        <v>56</v>
      </c>
      <c r="N2729" t="s">
        <v>76</v>
      </c>
      <c r="O2729" t="s">
        <v>70</v>
      </c>
      <c r="P2729">
        <v>65</v>
      </c>
      <c r="Q2729">
        <v>66</v>
      </c>
      <c r="R2729">
        <v>65</v>
      </c>
      <c r="S2729">
        <v>1</v>
      </c>
      <c r="T2729">
        <f t="shared" si="378"/>
        <v>64</v>
      </c>
      <c r="U2729">
        <v>62</v>
      </c>
      <c r="V2729">
        <f t="shared" si="379"/>
        <v>2</v>
      </c>
      <c r="W2729" s="3">
        <f t="shared" si="380"/>
        <v>1.5384615384615385E-2</v>
      </c>
      <c r="X2729">
        <v>18</v>
      </c>
      <c r="Y2729" s="4">
        <v>2.5</v>
      </c>
      <c r="Z2729" s="4">
        <v>1.2</v>
      </c>
      <c r="AA2729" s="5">
        <v>52556.88</v>
      </c>
      <c r="AB2729" s="5">
        <f t="shared" si="381"/>
        <v>3258526.56</v>
      </c>
      <c r="AC2729" s="5">
        <v>35178.92</v>
      </c>
      <c r="AD2729" s="5">
        <f t="shared" si="382"/>
        <v>2286629.7999999998</v>
      </c>
      <c r="AE2729" s="5">
        <v>150352.07999999999</v>
      </c>
      <c r="AF2729" s="5">
        <v>40063.75</v>
      </c>
      <c r="AG2729" s="5">
        <v>8225.65</v>
      </c>
      <c r="AH2729" s="5">
        <v>1740</v>
      </c>
      <c r="AI2729" s="5">
        <v>5067.8</v>
      </c>
      <c r="AJ2729">
        <v>0</v>
      </c>
      <c r="AK2729" s="5">
        <v>0</v>
      </c>
      <c r="AL2729" s="5">
        <v>2243.61</v>
      </c>
      <c r="AM2729" s="5">
        <v>39018.33</v>
      </c>
      <c r="AN2729">
        <v>4</v>
      </c>
      <c r="AO2729">
        <v>3</v>
      </c>
      <c r="AP2729" t="str">
        <f t="shared" si="383"/>
        <v>Yes</v>
      </c>
      <c r="AQ2729">
        <v>1</v>
      </c>
      <c r="AR2729" s="5">
        <f t="shared" si="384"/>
        <v>2533341.02</v>
      </c>
      <c r="AS2729" s="5">
        <f t="shared" si="385"/>
        <v>725185.54</v>
      </c>
      <c r="AT2729" t="s">
        <v>59</v>
      </c>
      <c r="AU2729" t="s">
        <v>6164</v>
      </c>
      <c r="AV2729" t="s">
        <v>6165</v>
      </c>
      <c r="AW2729" t="s">
        <v>6166</v>
      </c>
      <c r="AX2729" t="s">
        <v>6167</v>
      </c>
      <c r="AY2729">
        <v>67</v>
      </c>
      <c r="AZ2729">
        <v>0</v>
      </c>
      <c r="BA2729">
        <v>22</v>
      </c>
      <c r="BB2729" t="s">
        <v>6191</v>
      </c>
      <c r="BC2729">
        <v>0</v>
      </c>
      <c r="BD2729">
        <v>0</v>
      </c>
      <c r="BE2729" t="s">
        <v>6169</v>
      </c>
      <c r="BF2729" t="s">
        <v>6170</v>
      </c>
      <c r="BG2729">
        <v>0</v>
      </c>
      <c r="BH2729" t="s">
        <v>6171</v>
      </c>
      <c r="BI2729">
        <v>14</v>
      </c>
      <c r="BJ2729" t="s">
        <v>6172</v>
      </c>
      <c r="BK2729">
        <v>0</v>
      </c>
      <c r="BL2729">
        <v>69</v>
      </c>
      <c r="BM2729" s="3">
        <f t="shared" si="386"/>
        <v>0.94202898550724634</v>
      </c>
    </row>
    <row r="2730" spans="1:65">
      <c r="A2730" t="s">
        <v>2864</v>
      </c>
      <c r="B2730" s="2">
        <v>45821</v>
      </c>
      <c r="C2730" t="s">
        <v>1632</v>
      </c>
      <c r="D2730" t="s">
        <v>2636</v>
      </c>
      <c r="E2730">
        <v>6</v>
      </c>
      <c r="F2730" t="s">
        <v>78</v>
      </c>
      <c r="G2730" t="s">
        <v>62</v>
      </c>
      <c r="H2730" t="s">
        <v>168</v>
      </c>
      <c r="I2730" t="s">
        <v>74</v>
      </c>
      <c r="J2730" t="s">
        <v>53</v>
      </c>
      <c r="K2730" t="s">
        <v>54</v>
      </c>
      <c r="L2730" t="s">
        <v>55</v>
      </c>
      <c r="M2730" t="s">
        <v>68</v>
      </c>
      <c r="N2730" t="s">
        <v>57</v>
      </c>
      <c r="O2730" t="s">
        <v>58</v>
      </c>
      <c r="P2730">
        <v>61</v>
      </c>
      <c r="Q2730">
        <v>64</v>
      </c>
      <c r="R2730">
        <v>64</v>
      </c>
      <c r="S2730">
        <v>2</v>
      </c>
      <c r="T2730">
        <f t="shared" si="378"/>
        <v>62</v>
      </c>
      <c r="U2730">
        <v>60</v>
      </c>
      <c r="V2730">
        <f t="shared" si="379"/>
        <v>2</v>
      </c>
      <c r="W2730" s="3">
        <f t="shared" si="380"/>
        <v>3.125E-2</v>
      </c>
      <c r="X2730">
        <v>32</v>
      </c>
      <c r="Y2730" s="4">
        <v>1.5</v>
      </c>
      <c r="Z2730" s="4">
        <v>1.6</v>
      </c>
      <c r="AA2730" s="5">
        <v>39079.379999999997</v>
      </c>
      <c r="AB2730" s="5">
        <f t="shared" si="381"/>
        <v>2344762.7999999998</v>
      </c>
      <c r="AC2730" s="5">
        <v>22521.3</v>
      </c>
      <c r="AD2730" s="5">
        <f t="shared" si="382"/>
        <v>1441363.2</v>
      </c>
      <c r="AE2730" s="5">
        <v>108815.03</v>
      </c>
      <c r="AF2730" s="5">
        <v>30479.02</v>
      </c>
      <c r="AG2730" s="5">
        <v>10067.66</v>
      </c>
      <c r="AH2730" s="5">
        <v>2320</v>
      </c>
      <c r="AI2730" s="5">
        <v>7062.07</v>
      </c>
      <c r="AJ2730">
        <v>1</v>
      </c>
      <c r="AK2730" s="5">
        <v>8376.2199999999993</v>
      </c>
      <c r="AL2730" s="5">
        <v>1449.31</v>
      </c>
      <c r="AM2730" s="5">
        <v>46185.74</v>
      </c>
      <c r="AN2730">
        <v>4</v>
      </c>
      <c r="AO2730">
        <v>6</v>
      </c>
      <c r="AP2730" t="str">
        <f t="shared" si="383"/>
        <v>No</v>
      </c>
      <c r="AQ2730">
        <v>3</v>
      </c>
      <c r="AR2730" s="5">
        <f t="shared" si="384"/>
        <v>1656118.25</v>
      </c>
      <c r="AS2730" s="5">
        <f t="shared" si="385"/>
        <v>688644.55</v>
      </c>
      <c r="AT2730" t="s">
        <v>116</v>
      </c>
      <c r="AU2730" t="s">
        <v>6189</v>
      </c>
      <c r="AV2730" t="s">
        <v>6190</v>
      </c>
      <c r="AW2730" t="s">
        <v>6183</v>
      </c>
      <c r="AX2730" t="s">
        <v>6184</v>
      </c>
      <c r="AY2730">
        <v>66</v>
      </c>
      <c r="AZ2730">
        <v>4</v>
      </c>
      <c r="BA2730">
        <v>14</v>
      </c>
      <c r="BB2730" t="s">
        <v>6185</v>
      </c>
      <c r="BC2730">
        <v>1</v>
      </c>
      <c r="BD2730">
        <v>1</v>
      </c>
      <c r="BE2730" t="s">
        <v>6196</v>
      </c>
      <c r="BF2730" t="s">
        <v>6170</v>
      </c>
      <c r="BG2730">
        <v>1</v>
      </c>
      <c r="BH2730" t="s">
        <v>6186</v>
      </c>
      <c r="BI2730">
        <v>55</v>
      </c>
      <c r="BJ2730" t="s">
        <v>6187</v>
      </c>
      <c r="BK2730">
        <v>0</v>
      </c>
      <c r="BL2730">
        <v>72</v>
      </c>
      <c r="BM2730" s="3">
        <f t="shared" si="386"/>
        <v>0.88888888888888884</v>
      </c>
    </row>
    <row r="2731" spans="1:65">
      <c r="A2731" t="s">
        <v>2865</v>
      </c>
      <c r="B2731" s="2">
        <v>45821</v>
      </c>
      <c r="C2731" t="s">
        <v>1632</v>
      </c>
      <c r="D2731" t="s">
        <v>2636</v>
      </c>
      <c r="E2731">
        <v>6</v>
      </c>
      <c r="F2731" t="s">
        <v>78</v>
      </c>
      <c r="G2731" t="s">
        <v>79</v>
      </c>
      <c r="H2731" t="s">
        <v>143</v>
      </c>
      <c r="I2731" t="s">
        <v>74</v>
      </c>
      <c r="J2731" t="s">
        <v>81</v>
      </c>
      <c r="K2731" t="s">
        <v>75</v>
      </c>
      <c r="L2731" t="s">
        <v>87</v>
      </c>
      <c r="M2731" t="s">
        <v>56</v>
      </c>
      <c r="N2731" t="s">
        <v>57</v>
      </c>
      <c r="O2731" t="s">
        <v>58</v>
      </c>
      <c r="P2731">
        <v>36</v>
      </c>
      <c r="Q2731">
        <v>37</v>
      </c>
      <c r="R2731">
        <v>36</v>
      </c>
      <c r="S2731">
        <v>1</v>
      </c>
      <c r="T2731">
        <f t="shared" si="378"/>
        <v>35</v>
      </c>
      <c r="U2731">
        <v>35</v>
      </c>
      <c r="V2731">
        <f t="shared" si="379"/>
        <v>0</v>
      </c>
      <c r="W2731" s="3">
        <f t="shared" si="380"/>
        <v>2.7777777777777776E-2</v>
      </c>
      <c r="X2731">
        <v>21</v>
      </c>
      <c r="Y2731" s="4">
        <v>6.8</v>
      </c>
      <c r="Z2731" s="4">
        <v>1.1000000000000001</v>
      </c>
      <c r="AA2731" s="5">
        <v>77763.199999999997</v>
      </c>
      <c r="AB2731" s="5">
        <f t="shared" si="381"/>
        <v>2721712</v>
      </c>
      <c r="AC2731" s="5">
        <v>54567.22</v>
      </c>
      <c r="AD2731" s="5">
        <f t="shared" si="382"/>
        <v>1964419.92</v>
      </c>
      <c r="AE2731" s="5">
        <v>111180.41</v>
      </c>
      <c r="AF2731" s="5">
        <v>33088.269999999997</v>
      </c>
      <c r="AG2731" s="5">
        <v>9177.68</v>
      </c>
      <c r="AH2731" s="5">
        <v>1595</v>
      </c>
      <c r="AI2731" s="5">
        <v>7418.18</v>
      </c>
      <c r="AJ2731">
        <v>0</v>
      </c>
      <c r="AK2731" s="5">
        <v>0</v>
      </c>
      <c r="AL2731" s="5">
        <v>0</v>
      </c>
      <c r="AM2731" s="5">
        <v>24486.34</v>
      </c>
      <c r="AN2731">
        <v>4</v>
      </c>
      <c r="AO2731">
        <v>4</v>
      </c>
      <c r="AP2731" t="str">
        <f t="shared" si="383"/>
        <v>Yes</v>
      </c>
      <c r="AQ2731">
        <v>0</v>
      </c>
      <c r="AR2731" s="5">
        <f t="shared" si="384"/>
        <v>2151365.7999999998</v>
      </c>
      <c r="AS2731" s="5">
        <f t="shared" si="385"/>
        <v>570346.19999999995</v>
      </c>
      <c r="AT2731" t="s">
        <v>59</v>
      </c>
      <c r="AU2731" t="s">
        <v>6164</v>
      </c>
      <c r="AV2731" t="s">
        <v>6165</v>
      </c>
      <c r="AW2731" t="s">
        <v>6166</v>
      </c>
      <c r="AX2731" t="s">
        <v>6167</v>
      </c>
      <c r="AY2731">
        <v>38</v>
      </c>
      <c r="AZ2731">
        <v>2</v>
      </c>
      <c r="BA2731">
        <v>0</v>
      </c>
      <c r="BB2731" t="s">
        <v>6168</v>
      </c>
      <c r="BC2731">
        <v>0</v>
      </c>
      <c r="BD2731">
        <v>0</v>
      </c>
      <c r="BE2731" t="s">
        <v>6169</v>
      </c>
      <c r="BF2731" t="s">
        <v>6170</v>
      </c>
      <c r="BG2731">
        <v>0</v>
      </c>
      <c r="BH2731" t="s">
        <v>6171</v>
      </c>
      <c r="BI2731">
        <v>44</v>
      </c>
      <c r="BJ2731" t="s">
        <v>6172</v>
      </c>
      <c r="BK2731">
        <v>0</v>
      </c>
      <c r="BL2731">
        <v>50</v>
      </c>
      <c r="BM2731" s="3">
        <f t="shared" si="386"/>
        <v>0.72</v>
      </c>
    </row>
    <row r="2732" spans="1:65">
      <c r="A2732" t="s">
        <v>2866</v>
      </c>
      <c r="B2732" s="2">
        <v>45821</v>
      </c>
      <c r="C2732" t="s">
        <v>1632</v>
      </c>
      <c r="D2732" t="s">
        <v>2636</v>
      </c>
      <c r="E2732">
        <v>6</v>
      </c>
      <c r="F2732" t="s">
        <v>72</v>
      </c>
      <c r="G2732" t="s">
        <v>50</v>
      </c>
      <c r="H2732" t="s">
        <v>73</v>
      </c>
      <c r="I2732" t="s">
        <v>52</v>
      </c>
      <c r="J2732" t="s">
        <v>53</v>
      </c>
      <c r="K2732" t="s">
        <v>66</v>
      </c>
      <c r="L2732" t="s">
        <v>92</v>
      </c>
      <c r="M2732" t="s">
        <v>68</v>
      </c>
      <c r="N2732" t="s">
        <v>109</v>
      </c>
      <c r="O2732" t="s">
        <v>82</v>
      </c>
      <c r="P2732">
        <v>83</v>
      </c>
      <c r="Q2732">
        <v>86</v>
      </c>
      <c r="R2732">
        <v>86</v>
      </c>
      <c r="S2732">
        <v>3</v>
      </c>
      <c r="T2732">
        <f t="shared" si="378"/>
        <v>83</v>
      </c>
      <c r="U2732">
        <v>83</v>
      </c>
      <c r="V2732">
        <f t="shared" si="379"/>
        <v>0</v>
      </c>
      <c r="W2732" s="3">
        <f t="shared" si="380"/>
        <v>3.4883720930232558E-2</v>
      </c>
      <c r="X2732">
        <v>24</v>
      </c>
      <c r="Y2732" s="4">
        <v>7.9</v>
      </c>
      <c r="Z2732" s="4">
        <v>1.8</v>
      </c>
      <c r="AA2732" s="5">
        <v>30451.65</v>
      </c>
      <c r="AB2732" s="5">
        <f t="shared" si="381"/>
        <v>2527486.9500000002</v>
      </c>
      <c r="AC2732" s="5">
        <v>22727.54</v>
      </c>
      <c r="AD2732" s="5">
        <f t="shared" si="382"/>
        <v>1954568.44</v>
      </c>
      <c r="AE2732" s="5">
        <v>155120.48000000001</v>
      </c>
      <c r="AF2732" s="5">
        <v>37556.31</v>
      </c>
      <c r="AG2732" s="5">
        <v>9730.5</v>
      </c>
      <c r="AH2732" s="5">
        <v>2610</v>
      </c>
      <c r="AI2732" s="5">
        <v>10584.62</v>
      </c>
      <c r="AJ2732">
        <v>1</v>
      </c>
      <c r="AK2732" s="5">
        <v>8492.68</v>
      </c>
      <c r="AL2732" s="5">
        <v>31740.84</v>
      </c>
      <c r="AM2732" s="5">
        <v>161565.43</v>
      </c>
      <c r="AN2732">
        <v>8</v>
      </c>
      <c r="AO2732">
        <v>11</v>
      </c>
      <c r="AP2732" t="str">
        <f t="shared" si="383"/>
        <v>No</v>
      </c>
      <c r="AQ2732">
        <v>4</v>
      </c>
      <c r="AR2732" s="5">
        <f t="shared" si="384"/>
        <v>2371969.2999999998</v>
      </c>
      <c r="AS2732" s="5">
        <f t="shared" si="385"/>
        <v>155517.65</v>
      </c>
      <c r="AT2732" t="s">
        <v>116</v>
      </c>
      <c r="AU2732" t="s">
        <v>6203</v>
      </c>
      <c r="AV2732" t="s">
        <v>6204</v>
      </c>
      <c r="AW2732" t="s">
        <v>6205</v>
      </c>
      <c r="AX2732" t="s">
        <v>6184</v>
      </c>
      <c r="AY2732">
        <v>84</v>
      </c>
      <c r="AZ2732">
        <v>0</v>
      </c>
      <c r="BA2732">
        <v>0</v>
      </c>
      <c r="BB2732" t="s">
        <v>6168</v>
      </c>
      <c r="BC2732">
        <v>2</v>
      </c>
      <c r="BD2732">
        <v>1</v>
      </c>
      <c r="BE2732" t="s">
        <v>6178</v>
      </c>
      <c r="BF2732" t="s">
        <v>6170</v>
      </c>
      <c r="BG2732">
        <v>0</v>
      </c>
      <c r="BH2732" t="s">
        <v>6171</v>
      </c>
      <c r="BI2732">
        <v>60</v>
      </c>
      <c r="BJ2732" t="s">
        <v>6187</v>
      </c>
      <c r="BK2732">
        <v>0</v>
      </c>
      <c r="BL2732">
        <v>94</v>
      </c>
      <c r="BM2732" s="3">
        <f t="shared" si="386"/>
        <v>0.91489361702127658</v>
      </c>
    </row>
    <row r="2733" spans="1:65">
      <c r="A2733" t="s">
        <v>2867</v>
      </c>
      <c r="B2733" s="2">
        <v>45821</v>
      </c>
      <c r="C2733" t="s">
        <v>1632</v>
      </c>
      <c r="D2733" t="s">
        <v>2636</v>
      </c>
      <c r="E2733">
        <v>6</v>
      </c>
      <c r="F2733" t="s">
        <v>49</v>
      </c>
      <c r="G2733" t="s">
        <v>79</v>
      </c>
      <c r="H2733" t="s">
        <v>111</v>
      </c>
      <c r="I2733" t="s">
        <v>74</v>
      </c>
      <c r="J2733" t="s">
        <v>81</v>
      </c>
      <c r="K2733" t="s">
        <v>75</v>
      </c>
      <c r="L2733" t="s">
        <v>55</v>
      </c>
      <c r="M2733" t="s">
        <v>56</v>
      </c>
      <c r="N2733" t="s">
        <v>76</v>
      </c>
      <c r="O2733" t="s">
        <v>82</v>
      </c>
      <c r="P2733">
        <v>39</v>
      </c>
      <c r="Q2733">
        <v>41</v>
      </c>
      <c r="R2733">
        <v>40</v>
      </c>
      <c r="S2733">
        <v>1</v>
      </c>
      <c r="T2733">
        <f t="shared" si="378"/>
        <v>39</v>
      </c>
      <c r="U2733">
        <v>38</v>
      </c>
      <c r="V2733">
        <f t="shared" si="379"/>
        <v>1</v>
      </c>
      <c r="W2733" s="3">
        <f t="shared" si="380"/>
        <v>2.5000000000000001E-2</v>
      </c>
      <c r="X2733">
        <v>20</v>
      </c>
      <c r="Y2733" s="4">
        <v>5.5</v>
      </c>
      <c r="Z2733" s="4">
        <v>1.3</v>
      </c>
      <c r="AA2733" s="5">
        <v>77204.91</v>
      </c>
      <c r="AB2733" s="5">
        <f t="shared" si="381"/>
        <v>2933786.58</v>
      </c>
      <c r="AC2733" s="5">
        <v>53241.07</v>
      </c>
      <c r="AD2733" s="5">
        <f t="shared" si="382"/>
        <v>2129642.7999999998</v>
      </c>
      <c r="AE2733" s="5">
        <v>120007.7</v>
      </c>
      <c r="AF2733" s="5">
        <v>35759.69</v>
      </c>
      <c r="AG2733" s="5">
        <v>8753</v>
      </c>
      <c r="AH2733" s="5">
        <v>1885</v>
      </c>
      <c r="AI2733" s="5">
        <v>7555.56</v>
      </c>
      <c r="AJ2733">
        <v>0</v>
      </c>
      <c r="AK2733" s="5">
        <v>0</v>
      </c>
      <c r="AL2733" s="5">
        <v>1630.5</v>
      </c>
      <c r="AM2733" s="5">
        <v>25135.31</v>
      </c>
      <c r="AN2733">
        <v>4</v>
      </c>
      <c r="AO2733">
        <v>4</v>
      </c>
      <c r="AP2733" t="str">
        <f t="shared" si="383"/>
        <v>Yes</v>
      </c>
      <c r="AQ2733">
        <v>1</v>
      </c>
      <c r="AR2733" s="5">
        <f t="shared" si="384"/>
        <v>2330369.56</v>
      </c>
      <c r="AS2733" s="5">
        <f t="shared" si="385"/>
        <v>603417.02</v>
      </c>
      <c r="AT2733" t="s">
        <v>59</v>
      </c>
      <c r="AU2733" t="s">
        <v>6164</v>
      </c>
      <c r="AV2733" t="s">
        <v>6165</v>
      </c>
      <c r="AW2733" t="s">
        <v>6166</v>
      </c>
      <c r="AX2733" t="s">
        <v>6167</v>
      </c>
      <c r="AY2733">
        <v>45</v>
      </c>
      <c r="AZ2733">
        <v>3</v>
      </c>
      <c r="BA2733">
        <v>11</v>
      </c>
      <c r="BB2733" t="s">
        <v>6185</v>
      </c>
      <c r="BC2733">
        <v>0</v>
      </c>
      <c r="BD2733">
        <v>0</v>
      </c>
      <c r="BE2733" t="s">
        <v>6169</v>
      </c>
      <c r="BF2733" t="s">
        <v>6170</v>
      </c>
      <c r="BG2733">
        <v>1</v>
      </c>
      <c r="BH2733" t="s">
        <v>6186</v>
      </c>
      <c r="BI2733">
        <v>41</v>
      </c>
      <c r="BJ2733" t="s">
        <v>6172</v>
      </c>
      <c r="BK2733">
        <v>0</v>
      </c>
      <c r="BL2733">
        <v>51</v>
      </c>
      <c r="BM2733" s="3">
        <f t="shared" si="386"/>
        <v>0.78431372549019607</v>
      </c>
    </row>
    <row r="2734" spans="1:65">
      <c r="A2734" t="s">
        <v>2868</v>
      </c>
      <c r="B2734" s="2">
        <v>45821</v>
      </c>
      <c r="C2734" t="s">
        <v>1632</v>
      </c>
      <c r="D2734" t="s">
        <v>2636</v>
      </c>
      <c r="E2734">
        <v>6</v>
      </c>
      <c r="F2734" t="s">
        <v>61</v>
      </c>
      <c r="G2734" t="s">
        <v>79</v>
      </c>
      <c r="H2734" t="s">
        <v>84</v>
      </c>
      <c r="I2734" t="s">
        <v>64</v>
      </c>
      <c r="J2734" t="s">
        <v>53</v>
      </c>
      <c r="K2734" t="s">
        <v>75</v>
      </c>
      <c r="L2734" t="s">
        <v>67</v>
      </c>
      <c r="M2734" t="s">
        <v>56</v>
      </c>
      <c r="N2734" t="s">
        <v>94</v>
      </c>
      <c r="O2734" t="s">
        <v>82</v>
      </c>
      <c r="P2734">
        <v>74</v>
      </c>
      <c r="Q2734">
        <v>76</v>
      </c>
      <c r="R2734">
        <v>76</v>
      </c>
      <c r="S2734">
        <v>2</v>
      </c>
      <c r="T2734">
        <f t="shared" si="378"/>
        <v>74</v>
      </c>
      <c r="U2734">
        <v>71</v>
      </c>
      <c r="V2734">
        <f t="shared" si="379"/>
        <v>3</v>
      </c>
      <c r="W2734" s="3">
        <f t="shared" si="380"/>
        <v>2.6315789473684209E-2</v>
      </c>
      <c r="X2734">
        <v>26</v>
      </c>
      <c r="Y2734" s="4">
        <v>6.5</v>
      </c>
      <c r="Z2734" s="4">
        <v>2.2000000000000002</v>
      </c>
      <c r="AA2734" s="5">
        <v>36192.51</v>
      </c>
      <c r="AB2734" s="5">
        <f t="shared" si="381"/>
        <v>2569668.21</v>
      </c>
      <c r="AC2734" s="5">
        <v>22956.21</v>
      </c>
      <c r="AD2734" s="5">
        <f t="shared" si="382"/>
        <v>1744671.96</v>
      </c>
      <c r="AE2734" s="5">
        <v>123694.79</v>
      </c>
      <c r="AF2734" s="5">
        <v>33246.93</v>
      </c>
      <c r="AG2734" s="5">
        <v>9506.3799999999992</v>
      </c>
      <c r="AH2734" s="5">
        <v>3190</v>
      </c>
      <c r="AI2734" s="5">
        <v>7049.28</v>
      </c>
      <c r="AJ2734">
        <v>0</v>
      </c>
      <c r="AK2734" s="5">
        <v>0</v>
      </c>
      <c r="AL2734" s="5">
        <v>2185.75</v>
      </c>
      <c r="AM2734" s="5">
        <v>47941.39</v>
      </c>
      <c r="AN2734">
        <v>4</v>
      </c>
      <c r="AO2734">
        <v>3</v>
      </c>
      <c r="AP2734" t="str">
        <f t="shared" si="383"/>
        <v>Yes</v>
      </c>
      <c r="AQ2734">
        <v>1</v>
      </c>
      <c r="AR2734" s="5">
        <f t="shared" si="384"/>
        <v>1971486.48</v>
      </c>
      <c r="AS2734" s="5">
        <f t="shared" si="385"/>
        <v>598181.73</v>
      </c>
      <c r="AT2734" t="s">
        <v>59</v>
      </c>
      <c r="AU2734" t="s">
        <v>6164</v>
      </c>
      <c r="AV2734" t="s">
        <v>6165</v>
      </c>
      <c r="AW2734" t="s">
        <v>6166</v>
      </c>
      <c r="AX2734" t="s">
        <v>6184</v>
      </c>
      <c r="AY2734">
        <v>74</v>
      </c>
      <c r="AZ2734">
        <v>0</v>
      </c>
      <c r="BA2734">
        <v>19</v>
      </c>
      <c r="BB2734" t="s">
        <v>6191</v>
      </c>
      <c r="BC2734">
        <v>0</v>
      </c>
      <c r="BD2734">
        <v>0</v>
      </c>
      <c r="BE2734" t="s">
        <v>6169</v>
      </c>
      <c r="BF2734" t="s">
        <v>6170</v>
      </c>
      <c r="BG2734">
        <v>0</v>
      </c>
      <c r="BH2734" t="s">
        <v>6171</v>
      </c>
      <c r="BI2734">
        <v>51</v>
      </c>
      <c r="BJ2734" t="s">
        <v>6187</v>
      </c>
      <c r="BK2734">
        <v>0</v>
      </c>
      <c r="BL2734">
        <v>79</v>
      </c>
      <c r="BM2734" s="3">
        <f t="shared" si="386"/>
        <v>0.96202531645569622</v>
      </c>
    </row>
    <row r="2735" spans="1:65">
      <c r="A2735" t="s">
        <v>2869</v>
      </c>
      <c r="B2735" s="2">
        <v>45821</v>
      </c>
      <c r="C2735" t="s">
        <v>1632</v>
      </c>
      <c r="D2735" t="s">
        <v>2636</v>
      </c>
      <c r="E2735">
        <v>6</v>
      </c>
      <c r="F2735" t="s">
        <v>49</v>
      </c>
      <c r="G2735" t="s">
        <v>62</v>
      </c>
      <c r="H2735" t="s">
        <v>125</v>
      </c>
      <c r="I2735" t="s">
        <v>74</v>
      </c>
      <c r="J2735" t="s">
        <v>53</v>
      </c>
      <c r="K2735" t="s">
        <v>66</v>
      </c>
      <c r="L2735" t="s">
        <v>67</v>
      </c>
      <c r="M2735" t="s">
        <v>68</v>
      </c>
      <c r="N2735" t="s">
        <v>57</v>
      </c>
      <c r="O2735" t="s">
        <v>58</v>
      </c>
      <c r="P2735">
        <v>78</v>
      </c>
      <c r="Q2735">
        <v>84</v>
      </c>
      <c r="R2735">
        <v>84</v>
      </c>
      <c r="S2735">
        <v>8</v>
      </c>
      <c r="T2735">
        <f t="shared" si="378"/>
        <v>76</v>
      </c>
      <c r="U2735">
        <v>76</v>
      </c>
      <c r="V2735">
        <f t="shared" si="379"/>
        <v>0</v>
      </c>
      <c r="W2735" s="3">
        <f t="shared" si="380"/>
        <v>9.5238095238095233E-2</v>
      </c>
      <c r="X2735">
        <v>29</v>
      </c>
      <c r="Y2735" s="4">
        <v>1.8</v>
      </c>
      <c r="Z2735" s="4">
        <v>0.9</v>
      </c>
      <c r="AA2735" s="5">
        <v>30323.599999999999</v>
      </c>
      <c r="AB2735" s="5">
        <f t="shared" si="381"/>
        <v>2304593.6</v>
      </c>
      <c r="AC2735" s="5">
        <v>21900.77</v>
      </c>
      <c r="AD2735" s="5">
        <f t="shared" si="382"/>
        <v>1839664.68</v>
      </c>
      <c r="AE2735" s="5">
        <v>145054.29</v>
      </c>
      <c r="AF2735" s="5">
        <v>39649.699999999997</v>
      </c>
      <c r="AG2735" s="5">
        <v>35645.230000000003</v>
      </c>
      <c r="AH2735" s="5">
        <v>1305</v>
      </c>
      <c r="AI2735" s="5">
        <v>68447.19</v>
      </c>
      <c r="AJ2735">
        <v>2</v>
      </c>
      <c r="AK2735" s="5">
        <v>16770.21</v>
      </c>
      <c r="AL2735" s="5">
        <v>0</v>
      </c>
      <c r="AM2735" s="5">
        <v>52847.19</v>
      </c>
      <c r="AN2735">
        <v>4</v>
      </c>
      <c r="AO2735">
        <v>4</v>
      </c>
      <c r="AP2735" t="str">
        <f t="shared" si="383"/>
        <v>Yes</v>
      </c>
      <c r="AQ2735">
        <v>2</v>
      </c>
      <c r="AR2735" s="5">
        <f t="shared" si="384"/>
        <v>2199383.4900000002</v>
      </c>
      <c r="AS2735" s="5">
        <f t="shared" si="385"/>
        <v>105210.11</v>
      </c>
      <c r="AT2735" t="s">
        <v>1641</v>
      </c>
      <c r="AU2735" t="s">
        <v>6199</v>
      </c>
      <c r="AV2735" t="s">
        <v>6200</v>
      </c>
      <c r="AW2735" t="s">
        <v>6175</v>
      </c>
      <c r="AX2735" t="s">
        <v>6184</v>
      </c>
      <c r="AY2735">
        <v>81</v>
      </c>
      <c r="AZ2735">
        <v>2</v>
      </c>
      <c r="BA2735">
        <v>0</v>
      </c>
      <c r="BB2735" t="s">
        <v>6168</v>
      </c>
      <c r="BC2735">
        <v>0</v>
      </c>
      <c r="BD2735">
        <v>0</v>
      </c>
      <c r="BE2735" t="s">
        <v>6169</v>
      </c>
      <c r="BF2735" t="s">
        <v>6212</v>
      </c>
      <c r="BG2735">
        <v>1</v>
      </c>
      <c r="BH2735" t="s">
        <v>6186</v>
      </c>
      <c r="BI2735">
        <v>52</v>
      </c>
      <c r="BJ2735" t="s">
        <v>6187</v>
      </c>
      <c r="BK2735">
        <v>0</v>
      </c>
      <c r="BL2735">
        <v>89</v>
      </c>
      <c r="BM2735" s="3">
        <f t="shared" si="386"/>
        <v>0.9438202247191011</v>
      </c>
    </row>
    <row r="2736" spans="1:65">
      <c r="A2736" t="s">
        <v>2870</v>
      </c>
      <c r="B2736" s="2">
        <v>45821</v>
      </c>
      <c r="C2736" t="s">
        <v>1632</v>
      </c>
      <c r="D2736" t="s">
        <v>2636</v>
      </c>
      <c r="E2736">
        <v>6</v>
      </c>
      <c r="F2736" t="s">
        <v>72</v>
      </c>
      <c r="G2736" t="s">
        <v>62</v>
      </c>
      <c r="H2736" t="s">
        <v>175</v>
      </c>
      <c r="I2736" t="s">
        <v>74</v>
      </c>
      <c r="J2736" t="s">
        <v>65</v>
      </c>
      <c r="K2736" t="s">
        <v>66</v>
      </c>
      <c r="L2736" t="s">
        <v>87</v>
      </c>
      <c r="M2736" t="s">
        <v>56</v>
      </c>
      <c r="N2736" t="s">
        <v>76</v>
      </c>
      <c r="O2736" t="s">
        <v>120</v>
      </c>
      <c r="P2736">
        <v>46</v>
      </c>
      <c r="Q2736">
        <v>48</v>
      </c>
      <c r="R2736">
        <v>48</v>
      </c>
      <c r="S2736">
        <v>1</v>
      </c>
      <c r="T2736">
        <f t="shared" si="378"/>
        <v>47</v>
      </c>
      <c r="U2736">
        <v>45</v>
      </c>
      <c r="V2736">
        <f t="shared" si="379"/>
        <v>2</v>
      </c>
      <c r="W2736" s="3">
        <f t="shared" si="380"/>
        <v>2.0833333333333332E-2</v>
      </c>
      <c r="X2736">
        <v>17</v>
      </c>
      <c r="Y2736" s="4">
        <v>2.5</v>
      </c>
      <c r="Z2736" s="4">
        <v>1.4</v>
      </c>
      <c r="AA2736" s="5">
        <v>49439.59</v>
      </c>
      <c r="AB2736" s="5">
        <f t="shared" si="381"/>
        <v>2224781.5499999998</v>
      </c>
      <c r="AC2736" s="5">
        <v>35526.949999999997</v>
      </c>
      <c r="AD2736" s="5">
        <f t="shared" si="382"/>
        <v>1705293.6</v>
      </c>
      <c r="AE2736" s="5">
        <v>108086.69</v>
      </c>
      <c r="AF2736" s="5">
        <v>28878.62</v>
      </c>
      <c r="AG2736" s="5">
        <v>8256.8799999999992</v>
      </c>
      <c r="AH2736" s="5">
        <v>2030</v>
      </c>
      <c r="AI2736" s="5">
        <v>5134.88</v>
      </c>
      <c r="AJ2736">
        <v>0</v>
      </c>
      <c r="AK2736" s="5">
        <v>0</v>
      </c>
      <c r="AL2736" s="5">
        <v>2092.71</v>
      </c>
      <c r="AM2736" s="5">
        <v>29826.71</v>
      </c>
      <c r="AN2736">
        <v>4</v>
      </c>
      <c r="AO2736">
        <v>4</v>
      </c>
      <c r="AP2736" t="str">
        <f t="shared" si="383"/>
        <v>Yes</v>
      </c>
      <c r="AQ2736">
        <v>1</v>
      </c>
      <c r="AR2736" s="5">
        <f t="shared" si="384"/>
        <v>1889600.09</v>
      </c>
      <c r="AS2736" s="5">
        <f t="shared" si="385"/>
        <v>335181.46000000002</v>
      </c>
      <c r="AT2736" t="s">
        <v>59</v>
      </c>
      <c r="AU2736" t="s">
        <v>6164</v>
      </c>
      <c r="AV2736" t="s">
        <v>6165</v>
      </c>
      <c r="AW2736" t="s">
        <v>6166</v>
      </c>
      <c r="AX2736" t="s">
        <v>6184</v>
      </c>
      <c r="AY2736">
        <v>52</v>
      </c>
      <c r="AZ2736">
        <v>3</v>
      </c>
      <c r="BA2736">
        <v>19</v>
      </c>
      <c r="BB2736" t="s">
        <v>6185</v>
      </c>
      <c r="BC2736">
        <v>0</v>
      </c>
      <c r="BD2736">
        <v>0</v>
      </c>
      <c r="BE2736" t="s">
        <v>6169</v>
      </c>
      <c r="BF2736" t="s">
        <v>6170</v>
      </c>
      <c r="BG2736">
        <v>0</v>
      </c>
      <c r="BH2736" t="s">
        <v>6171</v>
      </c>
      <c r="BI2736">
        <v>9</v>
      </c>
      <c r="BJ2736" t="s">
        <v>6172</v>
      </c>
      <c r="BK2736">
        <v>0</v>
      </c>
      <c r="BL2736">
        <v>64</v>
      </c>
      <c r="BM2736" s="3">
        <f t="shared" si="386"/>
        <v>0.75</v>
      </c>
    </row>
    <row r="2737" spans="1:65">
      <c r="A2737" t="s">
        <v>2871</v>
      </c>
      <c r="B2737" s="2">
        <v>45821</v>
      </c>
      <c r="C2737" t="s">
        <v>1632</v>
      </c>
      <c r="D2737" t="s">
        <v>2636</v>
      </c>
      <c r="E2737">
        <v>6</v>
      </c>
      <c r="F2737" t="s">
        <v>78</v>
      </c>
      <c r="G2737" t="s">
        <v>62</v>
      </c>
      <c r="H2737" t="s">
        <v>91</v>
      </c>
      <c r="I2737" t="s">
        <v>52</v>
      </c>
      <c r="J2737" t="s">
        <v>53</v>
      </c>
      <c r="K2737" t="s">
        <v>66</v>
      </c>
      <c r="L2737" t="s">
        <v>87</v>
      </c>
      <c r="M2737" t="s">
        <v>56</v>
      </c>
      <c r="N2737" t="s">
        <v>109</v>
      </c>
      <c r="O2737" t="s">
        <v>120</v>
      </c>
      <c r="P2737">
        <v>80</v>
      </c>
      <c r="Q2737">
        <v>86</v>
      </c>
      <c r="R2737">
        <v>80</v>
      </c>
      <c r="S2737">
        <v>2</v>
      </c>
      <c r="T2737">
        <f t="shared" si="378"/>
        <v>78</v>
      </c>
      <c r="U2737">
        <v>77</v>
      </c>
      <c r="V2737">
        <f t="shared" si="379"/>
        <v>1</v>
      </c>
      <c r="W2737" s="3">
        <f t="shared" si="380"/>
        <v>2.5000000000000001E-2</v>
      </c>
      <c r="X2737">
        <v>40</v>
      </c>
      <c r="Y2737" s="4">
        <v>3.8</v>
      </c>
      <c r="Z2737" s="4">
        <v>1.1000000000000001</v>
      </c>
      <c r="AA2737" s="5">
        <v>30416.639999999999</v>
      </c>
      <c r="AB2737" s="5">
        <f t="shared" si="381"/>
        <v>2342081.2799999998</v>
      </c>
      <c r="AC2737" s="5">
        <v>23996.7</v>
      </c>
      <c r="AD2737" s="5">
        <f t="shared" si="382"/>
        <v>1919736</v>
      </c>
      <c r="AE2737" s="5">
        <v>143553.57</v>
      </c>
      <c r="AF2737" s="5">
        <v>37803.46</v>
      </c>
      <c r="AG2737" s="5">
        <v>11437.35</v>
      </c>
      <c r="AH2737" s="5">
        <v>1595</v>
      </c>
      <c r="AI2737" s="5">
        <v>7111.11</v>
      </c>
      <c r="AJ2737">
        <v>0</v>
      </c>
      <c r="AK2737" s="5">
        <v>0</v>
      </c>
      <c r="AL2737" s="5">
        <v>32481.599999999999</v>
      </c>
      <c r="AM2737" s="5">
        <v>155839</v>
      </c>
      <c r="AN2737">
        <v>8</v>
      </c>
      <c r="AO2737">
        <v>9</v>
      </c>
      <c r="AP2737" t="str">
        <f t="shared" si="383"/>
        <v>No</v>
      </c>
      <c r="AQ2737">
        <v>3</v>
      </c>
      <c r="AR2737" s="5">
        <f t="shared" si="384"/>
        <v>2309557.09</v>
      </c>
      <c r="AS2737" s="5">
        <f t="shared" si="385"/>
        <v>32524.19</v>
      </c>
      <c r="AT2737" t="s">
        <v>59</v>
      </c>
      <c r="AU2737" t="s">
        <v>6164</v>
      </c>
      <c r="AV2737" t="s">
        <v>6165</v>
      </c>
      <c r="AW2737" t="s">
        <v>6166</v>
      </c>
      <c r="AX2737" t="s">
        <v>6167</v>
      </c>
      <c r="AY2737">
        <v>80</v>
      </c>
      <c r="AZ2737">
        <v>0</v>
      </c>
      <c r="BA2737">
        <v>13</v>
      </c>
      <c r="BB2737" t="s">
        <v>6198</v>
      </c>
      <c r="BC2737">
        <v>0</v>
      </c>
      <c r="BD2737">
        <v>1</v>
      </c>
      <c r="BE2737" t="s">
        <v>6188</v>
      </c>
      <c r="BF2737" t="s">
        <v>6170</v>
      </c>
      <c r="BG2737">
        <v>0</v>
      </c>
      <c r="BH2737" t="s">
        <v>6171</v>
      </c>
      <c r="BI2737">
        <v>57</v>
      </c>
      <c r="BJ2737" t="s">
        <v>6187</v>
      </c>
      <c r="BK2737">
        <v>0</v>
      </c>
      <c r="BL2737">
        <v>91</v>
      </c>
      <c r="BM2737" s="3">
        <f t="shared" si="386"/>
        <v>0.87912087912087911</v>
      </c>
    </row>
    <row r="2738" spans="1:65">
      <c r="A2738" t="s">
        <v>2872</v>
      </c>
      <c r="B2738" s="2">
        <v>45821</v>
      </c>
      <c r="C2738" t="s">
        <v>1632</v>
      </c>
      <c r="D2738" t="s">
        <v>2636</v>
      </c>
      <c r="E2738">
        <v>6</v>
      </c>
      <c r="F2738" t="s">
        <v>72</v>
      </c>
      <c r="G2738" t="s">
        <v>62</v>
      </c>
      <c r="H2738" t="s">
        <v>155</v>
      </c>
      <c r="I2738" t="s">
        <v>52</v>
      </c>
      <c r="J2738" t="s">
        <v>53</v>
      </c>
      <c r="K2738" t="s">
        <v>66</v>
      </c>
      <c r="L2738" t="s">
        <v>55</v>
      </c>
      <c r="M2738" t="s">
        <v>56</v>
      </c>
      <c r="N2738" t="s">
        <v>57</v>
      </c>
      <c r="O2738" t="s">
        <v>82</v>
      </c>
      <c r="P2738">
        <v>60</v>
      </c>
      <c r="Q2738">
        <v>61</v>
      </c>
      <c r="R2738">
        <v>60</v>
      </c>
      <c r="S2738">
        <v>2</v>
      </c>
      <c r="T2738">
        <f t="shared" si="378"/>
        <v>58</v>
      </c>
      <c r="U2738">
        <v>58</v>
      </c>
      <c r="V2738">
        <f t="shared" si="379"/>
        <v>0</v>
      </c>
      <c r="W2738" s="3">
        <f t="shared" si="380"/>
        <v>3.3333333333333333E-2</v>
      </c>
      <c r="X2738">
        <v>31</v>
      </c>
      <c r="Y2738" s="4">
        <v>0.7</v>
      </c>
      <c r="Z2738" s="4">
        <v>1.4</v>
      </c>
      <c r="AA2738" s="5">
        <v>30703.27</v>
      </c>
      <c r="AB2738" s="5">
        <f t="shared" si="381"/>
        <v>1780789.66</v>
      </c>
      <c r="AC2738" s="5">
        <v>23434.3</v>
      </c>
      <c r="AD2738" s="5">
        <f t="shared" si="382"/>
        <v>1406058</v>
      </c>
      <c r="AE2738" s="5">
        <v>107030.11</v>
      </c>
      <c r="AF2738" s="5">
        <v>26973.01</v>
      </c>
      <c r="AG2738" s="5">
        <v>10096.700000000001</v>
      </c>
      <c r="AH2738" s="5">
        <v>2030</v>
      </c>
      <c r="AI2738" s="5">
        <v>7111.11</v>
      </c>
      <c r="AJ2738">
        <v>0</v>
      </c>
      <c r="AK2738" s="5">
        <v>0</v>
      </c>
      <c r="AL2738" s="5">
        <v>31740.84</v>
      </c>
      <c r="AM2738" s="5">
        <v>71326.75</v>
      </c>
      <c r="AN2738">
        <v>4</v>
      </c>
      <c r="AO2738">
        <v>3</v>
      </c>
      <c r="AP2738" t="str">
        <f t="shared" si="383"/>
        <v>Yes</v>
      </c>
      <c r="AQ2738">
        <v>0</v>
      </c>
      <c r="AR2738" s="5">
        <f t="shared" si="384"/>
        <v>1662366.52</v>
      </c>
      <c r="AS2738" s="5">
        <f t="shared" si="385"/>
        <v>118423.14</v>
      </c>
      <c r="AT2738" t="s">
        <v>59</v>
      </c>
      <c r="AU2738" t="s">
        <v>6164</v>
      </c>
      <c r="AV2738" t="s">
        <v>6165</v>
      </c>
      <c r="AW2738" t="s">
        <v>6166</v>
      </c>
      <c r="AX2738" t="s">
        <v>6167</v>
      </c>
      <c r="AY2738">
        <v>60</v>
      </c>
      <c r="AZ2738">
        <v>0</v>
      </c>
      <c r="BA2738">
        <v>0</v>
      </c>
      <c r="BB2738" t="s">
        <v>6168</v>
      </c>
      <c r="BC2738">
        <v>0</v>
      </c>
      <c r="BD2738">
        <v>0</v>
      </c>
      <c r="BE2738" t="s">
        <v>6169</v>
      </c>
      <c r="BF2738" t="s">
        <v>6170</v>
      </c>
      <c r="BG2738">
        <v>0</v>
      </c>
      <c r="BH2738" t="s">
        <v>6171</v>
      </c>
      <c r="BI2738">
        <v>52</v>
      </c>
      <c r="BJ2738" t="s">
        <v>6187</v>
      </c>
      <c r="BK2738">
        <v>0</v>
      </c>
      <c r="BL2738">
        <v>76</v>
      </c>
      <c r="BM2738" s="3">
        <f t="shared" si="386"/>
        <v>0.78947368421052633</v>
      </c>
    </row>
    <row r="2739" spans="1:65">
      <c r="A2739" t="s">
        <v>2873</v>
      </c>
      <c r="B2739" s="2">
        <v>45821</v>
      </c>
      <c r="C2739" t="s">
        <v>1632</v>
      </c>
      <c r="D2739" t="s">
        <v>2636</v>
      </c>
      <c r="E2739">
        <v>6</v>
      </c>
      <c r="F2739" t="s">
        <v>49</v>
      </c>
      <c r="G2739" t="s">
        <v>79</v>
      </c>
      <c r="H2739" t="s">
        <v>260</v>
      </c>
      <c r="I2739" t="s">
        <v>64</v>
      </c>
      <c r="J2739" t="s">
        <v>53</v>
      </c>
      <c r="K2739" t="s">
        <v>54</v>
      </c>
      <c r="L2739" t="s">
        <v>67</v>
      </c>
      <c r="M2739" t="s">
        <v>68</v>
      </c>
      <c r="N2739" t="s">
        <v>76</v>
      </c>
      <c r="O2739" t="s">
        <v>70</v>
      </c>
      <c r="P2739">
        <v>66</v>
      </c>
      <c r="Q2739">
        <v>68</v>
      </c>
      <c r="R2739">
        <v>66</v>
      </c>
      <c r="S2739">
        <v>6</v>
      </c>
      <c r="T2739">
        <f t="shared" si="378"/>
        <v>60</v>
      </c>
      <c r="U2739">
        <v>60</v>
      </c>
      <c r="V2739">
        <f t="shared" si="379"/>
        <v>0</v>
      </c>
      <c r="W2739" s="3">
        <f t="shared" si="380"/>
        <v>9.0909090909090912E-2</v>
      </c>
      <c r="X2739">
        <v>10</v>
      </c>
      <c r="Y2739" s="4">
        <v>9.1999999999999993</v>
      </c>
      <c r="Z2739" s="4">
        <v>1.6</v>
      </c>
      <c r="AA2739" s="5">
        <v>39232.94</v>
      </c>
      <c r="AB2739" s="5">
        <f t="shared" si="381"/>
        <v>2353976.4</v>
      </c>
      <c r="AC2739" s="5">
        <v>22044.32</v>
      </c>
      <c r="AD2739" s="5">
        <f t="shared" si="382"/>
        <v>1454925.12</v>
      </c>
      <c r="AE2739" s="5">
        <v>111049.71</v>
      </c>
      <c r="AF2739" s="5">
        <v>30071.759999999998</v>
      </c>
      <c r="AG2739" s="5">
        <v>32885.5</v>
      </c>
      <c r="AH2739" s="5">
        <v>2320</v>
      </c>
      <c r="AI2739" s="5">
        <v>60583.519999999997</v>
      </c>
      <c r="AJ2739">
        <v>2</v>
      </c>
      <c r="AK2739" s="5">
        <v>16669.13</v>
      </c>
      <c r="AL2739" s="5">
        <v>0</v>
      </c>
      <c r="AM2739" s="5">
        <v>40375.81</v>
      </c>
      <c r="AN2739">
        <v>4</v>
      </c>
      <c r="AO2739">
        <v>5</v>
      </c>
      <c r="AP2739" t="str">
        <f t="shared" si="383"/>
        <v>No</v>
      </c>
      <c r="AQ2739">
        <v>4</v>
      </c>
      <c r="AR2739" s="5">
        <f t="shared" si="384"/>
        <v>1748880.55</v>
      </c>
      <c r="AS2739" s="5">
        <f t="shared" si="385"/>
        <v>605095.85</v>
      </c>
      <c r="AT2739" t="s">
        <v>1641</v>
      </c>
      <c r="AU2739" t="s">
        <v>6189</v>
      </c>
      <c r="AV2739" t="s">
        <v>6201</v>
      </c>
      <c r="AW2739" t="s">
        <v>6175</v>
      </c>
      <c r="AX2739" t="s">
        <v>6177</v>
      </c>
      <c r="AY2739">
        <v>70</v>
      </c>
      <c r="AZ2739">
        <v>1</v>
      </c>
      <c r="BA2739">
        <v>0</v>
      </c>
      <c r="BB2739" t="s">
        <v>6168</v>
      </c>
      <c r="BC2739">
        <v>1</v>
      </c>
      <c r="BD2739">
        <v>0</v>
      </c>
      <c r="BE2739" t="s">
        <v>6196</v>
      </c>
      <c r="BF2739" t="s">
        <v>6210</v>
      </c>
      <c r="BG2739">
        <v>2</v>
      </c>
      <c r="BH2739" t="s">
        <v>6211</v>
      </c>
      <c r="BI2739">
        <v>82</v>
      </c>
      <c r="BJ2739" t="s">
        <v>6193</v>
      </c>
      <c r="BK2739">
        <v>0</v>
      </c>
      <c r="BL2739">
        <v>72</v>
      </c>
      <c r="BM2739" s="3">
        <f t="shared" si="386"/>
        <v>0.91666666666666663</v>
      </c>
    </row>
    <row r="2740" spans="1:65">
      <c r="A2740" t="s">
        <v>2874</v>
      </c>
      <c r="B2740" s="2">
        <v>45821</v>
      </c>
      <c r="C2740" t="s">
        <v>1632</v>
      </c>
      <c r="D2740" t="s">
        <v>2636</v>
      </c>
      <c r="E2740">
        <v>6</v>
      </c>
      <c r="F2740" t="s">
        <v>49</v>
      </c>
      <c r="G2740" t="s">
        <v>79</v>
      </c>
      <c r="H2740" t="s">
        <v>262</v>
      </c>
      <c r="I2740" t="s">
        <v>64</v>
      </c>
      <c r="J2740" t="s">
        <v>53</v>
      </c>
      <c r="K2740" t="s">
        <v>75</v>
      </c>
      <c r="L2740" t="s">
        <v>67</v>
      </c>
      <c r="M2740" t="s">
        <v>68</v>
      </c>
      <c r="N2740" t="s">
        <v>76</v>
      </c>
      <c r="O2740" t="s">
        <v>120</v>
      </c>
      <c r="P2740">
        <v>70</v>
      </c>
      <c r="Q2740">
        <v>73</v>
      </c>
      <c r="R2740">
        <v>73</v>
      </c>
      <c r="S2740">
        <v>6</v>
      </c>
      <c r="T2740">
        <f t="shared" si="378"/>
        <v>67</v>
      </c>
      <c r="U2740">
        <v>67</v>
      </c>
      <c r="V2740">
        <f t="shared" si="379"/>
        <v>0</v>
      </c>
      <c r="W2740" s="3">
        <f t="shared" si="380"/>
        <v>8.2191780821917804E-2</v>
      </c>
      <c r="X2740">
        <v>21</v>
      </c>
      <c r="Y2740" s="4">
        <v>1.4</v>
      </c>
      <c r="Z2740" s="4">
        <v>1</v>
      </c>
      <c r="AA2740" s="5">
        <v>35818.589999999997</v>
      </c>
      <c r="AB2740" s="5">
        <f t="shared" si="381"/>
        <v>2399845.5299999998</v>
      </c>
      <c r="AC2740" s="5">
        <v>21914.71</v>
      </c>
      <c r="AD2740" s="5">
        <f t="shared" si="382"/>
        <v>1599773.83</v>
      </c>
      <c r="AE2740" s="5">
        <v>120404.46</v>
      </c>
      <c r="AF2740" s="5">
        <v>33128.74</v>
      </c>
      <c r="AG2740" s="5">
        <v>34168.089999999997</v>
      </c>
      <c r="AH2740" s="5">
        <v>1450</v>
      </c>
      <c r="AI2740" s="5">
        <v>58944.72</v>
      </c>
      <c r="AJ2740">
        <v>2</v>
      </c>
      <c r="AK2740" s="5">
        <v>17453.189999999999</v>
      </c>
      <c r="AL2740" s="5">
        <v>0</v>
      </c>
      <c r="AM2740" s="5">
        <v>47545.61</v>
      </c>
      <c r="AN2740">
        <v>4</v>
      </c>
      <c r="AO2740">
        <v>5</v>
      </c>
      <c r="AP2740" t="str">
        <f t="shared" si="383"/>
        <v>No</v>
      </c>
      <c r="AQ2740">
        <v>4</v>
      </c>
      <c r="AR2740" s="5">
        <f t="shared" si="384"/>
        <v>1912868.64</v>
      </c>
      <c r="AS2740" s="5">
        <f t="shared" si="385"/>
        <v>486976.89</v>
      </c>
      <c r="AT2740" t="s">
        <v>116</v>
      </c>
      <c r="AU2740" t="s">
        <v>6199</v>
      </c>
      <c r="AV2740" t="s">
        <v>6200</v>
      </c>
      <c r="AW2740" t="s">
        <v>6175</v>
      </c>
      <c r="AX2740" t="s">
        <v>6184</v>
      </c>
      <c r="AY2740">
        <v>70</v>
      </c>
      <c r="AZ2740">
        <v>0</v>
      </c>
      <c r="BA2740">
        <v>0</v>
      </c>
      <c r="BB2740" t="s">
        <v>6168</v>
      </c>
      <c r="BC2740">
        <v>0</v>
      </c>
      <c r="BD2740">
        <v>1</v>
      </c>
      <c r="BE2740" t="s">
        <v>6188</v>
      </c>
      <c r="BF2740" t="s">
        <v>6212</v>
      </c>
      <c r="BG2740">
        <v>1</v>
      </c>
      <c r="BH2740" t="s">
        <v>6179</v>
      </c>
      <c r="BI2740">
        <v>32</v>
      </c>
      <c r="BJ2740" t="s">
        <v>6172</v>
      </c>
      <c r="BK2740">
        <v>0</v>
      </c>
      <c r="BL2740">
        <v>79</v>
      </c>
      <c r="BM2740" s="3">
        <f t="shared" si="386"/>
        <v>0.92405063291139244</v>
      </c>
    </row>
    <row r="2741" spans="1:65">
      <c r="A2741" t="s">
        <v>2875</v>
      </c>
      <c r="B2741" s="2">
        <v>45821</v>
      </c>
      <c r="C2741" t="s">
        <v>1632</v>
      </c>
      <c r="D2741" t="s">
        <v>2636</v>
      </c>
      <c r="E2741">
        <v>6</v>
      </c>
      <c r="F2741" t="s">
        <v>49</v>
      </c>
      <c r="G2741" t="s">
        <v>50</v>
      </c>
      <c r="H2741" t="s">
        <v>51</v>
      </c>
      <c r="I2741" t="s">
        <v>64</v>
      </c>
      <c r="J2741" t="s">
        <v>53</v>
      </c>
      <c r="K2741" t="s">
        <v>54</v>
      </c>
      <c r="L2741" t="s">
        <v>67</v>
      </c>
      <c r="M2741" t="s">
        <v>68</v>
      </c>
      <c r="N2741" t="s">
        <v>109</v>
      </c>
      <c r="O2741" t="s">
        <v>82</v>
      </c>
      <c r="P2741">
        <v>63</v>
      </c>
      <c r="Q2741">
        <v>65</v>
      </c>
      <c r="R2741">
        <v>64</v>
      </c>
      <c r="S2741">
        <v>4</v>
      </c>
      <c r="T2741">
        <f t="shared" si="378"/>
        <v>60</v>
      </c>
      <c r="U2741">
        <v>60</v>
      </c>
      <c r="V2741">
        <f t="shared" si="379"/>
        <v>0</v>
      </c>
      <c r="W2741" s="3">
        <f t="shared" si="380"/>
        <v>6.25E-2</v>
      </c>
      <c r="X2741">
        <v>50</v>
      </c>
      <c r="Y2741" s="4">
        <v>4.0999999999999996</v>
      </c>
      <c r="Z2741" s="4">
        <v>1.9</v>
      </c>
      <c r="AA2741" s="5">
        <v>38958.46</v>
      </c>
      <c r="AB2741" s="5">
        <f t="shared" si="381"/>
        <v>2337507.6</v>
      </c>
      <c r="AC2741" s="5">
        <v>21865.57</v>
      </c>
      <c r="AD2741" s="5">
        <f t="shared" si="382"/>
        <v>1399396.48</v>
      </c>
      <c r="AE2741" s="5">
        <v>105355.08</v>
      </c>
      <c r="AF2741" s="5">
        <v>30902.81</v>
      </c>
      <c r="AG2741" s="5">
        <v>37153.550000000003</v>
      </c>
      <c r="AH2741" s="5">
        <v>2755</v>
      </c>
      <c r="AI2741" s="5">
        <v>55963.46</v>
      </c>
      <c r="AJ2741">
        <v>1</v>
      </c>
      <c r="AK2741" s="5">
        <v>8794.1200000000008</v>
      </c>
      <c r="AL2741" s="5">
        <v>0</v>
      </c>
      <c r="AM2741" s="5">
        <v>85550.41</v>
      </c>
      <c r="AN2741">
        <v>8</v>
      </c>
      <c r="AO2741">
        <v>9</v>
      </c>
      <c r="AP2741" t="str">
        <f t="shared" si="383"/>
        <v>No</v>
      </c>
      <c r="AQ2741">
        <v>3</v>
      </c>
      <c r="AR2741" s="5">
        <f t="shared" si="384"/>
        <v>1725870.91</v>
      </c>
      <c r="AS2741" s="5">
        <f t="shared" si="385"/>
        <v>611636.68999999994</v>
      </c>
      <c r="AT2741" t="s">
        <v>1641</v>
      </c>
      <c r="AU2741" t="s">
        <v>6189</v>
      </c>
      <c r="AV2741" t="s">
        <v>6201</v>
      </c>
      <c r="AW2741" t="s">
        <v>6175</v>
      </c>
      <c r="AX2741" t="s">
        <v>6202</v>
      </c>
      <c r="AY2741">
        <v>63</v>
      </c>
      <c r="AZ2741">
        <v>0</v>
      </c>
      <c r="BA2741">
        <v>0</v>
      </c>
      <c r="BB2741" t="s">
        <v>6168</v>
      </c>
      <c r="BC2741">
        <v>1</v>
      </c>
      <c r="BD2741">
        <v>0</v>
      </c>
      <c r="BE2741" t="s">
        <v>6196</v>
      </c>
      <c r="BF2741" t="s">
        <v>6210</v>
      </c>
      <c r="BG2741">
        <v>2</v>
      </c>
      <c r="BH2741" t="s">
        <v>6206</v>
      </c>
      <c r="BI2741">
        <v>65</v>
      </c>
      <c r="BJ2741" t="s">
        <v>6187</v>
      </c>
      <c r="BK2741">
        <v>0</v>
      </c>
      <c r="BL2741">
        <v>72</v>
      </c>
      <c r="BM2741" s="3">
        <f t="shared" si="386"/>
        <v>0.88888888888888884</v>
      </c>
    </row>
    <row r="2742" spans="1:65">
      <c r="A2742" t="s">
        <v>2876</v>
      </c>
      <c r="B2742" s="2">
        <v>45821</v>
      </c>
      <c r="C2742" t="s">
        <v>1632</v>
      </c>
      <c r="D2742" t="s">
        <v>2636</v>
      </c>
      <c r="E2742">
        <v>6</v>
      </c>
      <c r="F2742" t="s">
        <v>61</v>
      </c>
      <c r="G2742" t="s">
        <v>50</v>
      </c>
      <c r="H2742" t="s">
        <v>170</v>
      </c>
      <c r="I2742" t="s">
        <v>64</v>
      </c>
      <c r="J2742" t="s">
        <v>53</v>
      </c>
      <c r="K2742" t="s">
        <v>75</v>
      </c>
      <c r="L2742" t="s">
        <v>92</v>
      </c>
      <c r="M2742" t="s">
        <v>56</v>
      </c>
      <c r="N2742" t="s">
        <v>94</v>
      </c>
      <c r="O2742" t="s">
        <v>70</v>
      </c>
      <c r="P2742">
        <v>64</v>
      </c>
      <c r="Q2742">
        <v>68</v>
      </c>
      <c r="R2742">
        <v>66</v>
      </c>
      <c r="S2742">
        <v>1</v>
      </c>
      <c r="T2742">
        <f t="shared" si="378"/>
        <v>65</v>
      </c>
      <c r="U2742">
        <v>64</v>
      </c>
      <c r="V2742">
        <f t="shared" si="379"/>
        <v>1</v>
      </c>
      <c r="W2742" s="3">
        <f t="shared" si="380"/>
        <v>1.5151515151515152E-2</v>
      </c>
      <c r="X2742">
        <v>15</v>
      </c>
      <c r="Y2742" s="4">
        <v>8.9</v>
      </c>
      <c r="Z2742" s="4">
        <v>1.2</v>
      </c>
      <c r="AA2742" s="5">
        <v>35924.06</v>
      </c>
      <c r="AB2742" s="5">
        <f t="shared" si="381"/>
        <v>2299139.84</v>
      </c>
      <c r="AC2742" s="5">
        <v>23919.56</v>
      </c>
      <c r="AD2742" s="5">
        <f t="shared" si="382"/>
        <v>1578690.96</v>
      </c>
      <c r="AE2742" s="5">
        <v>109983.61</v>
      </c>
      <c r="AF2742" s="5">
        <v>27667.94</v>
      </c>
      <c r="AG2742" s="5">
        <v>8454.01</v>
      </c>
      <c r="AH2742" s="5">
        <v>1740</v>
      </c>
      <c r="AI2742" s="5">
        <v>3520</v>
      </c>
      <c r="AJ2742">
        <v>0</v>
      </c>
      <c r="AK2742" s="5">
        <v>0</v>
      </c>
      <c r="AL2742" s="5">
        <v>727.68</v>
      </c>
      <c r="AM2742" s="5">
        <v>44352.68</v>
      </c>
      <c r="AN2742">
        <v>4</v>
      </c>
      <c r="AO2742">
        <v>5</v>
      </c>
      <c r="AP2742" t="str">
        <f t="shared" si="383"/>
        <v>No</v>
      </c>
      <c r="AQ2742">
        <v>2</v>
      </c>
      <c r="AR2742" s="5">
        <f t="shared" si="384"/>
        <v>1775136.88</v>
      </c>
      <c r="AS2742" s="5">
        <f t="shared" si="385"/>
        <v>524002.96</v>
      </c>
      <c r="AT2742" t="s">
        <v>59</v>
      </c>
      <c r="AU2742" t="s">
        <v>6164</v>
      </c>
      <c r="AV2742" t="s">
        <v>6165</v>
      </c>
      <c r="AW2742" t="s">
        <v>6166</v>
      </c>
      <c r="AX2742" t="s">
        <v>6177</v>
      </c>
      <c r="AY2742">
        <v>67</v>
      </c>
      <c r="AZ2742">
        <v>0</v>
      </c>
      <c r="BA2742">
        <v>18</v>
      </c>
      <c r="BB2742" t="s">
        <v>6180</v>
      </c>
      <c r="BC2742">
        <v>1</v>
      </c>
      <c r="BD2742">
        <v>0</v>
      </c>
      <c r="BE2742" t="s">
        <v>6178</v>
      </c>
      <c r="BF2742" t="s">
        <v>6170</v>
      </c>
      <c r="BG2742">
        <v>0</v>
      </c>
      <c r="BH2742" t="s">
        <v>6171</v>
      </c>
      <c r="BI2742">
        <v>27</v>
      </c>
      <c r="BJ2742" t="s">
        <v>6172</v>
      </c>
      <c r="BK2742">
        <v>0</v>
      </c>
      <c r="BL2742">
        <v>73</v>
      </c>
      <c r="BM2742" s="3">
        <f t="shared" si="386"/>
        <v>0.90410958904109584</v>
      </c>
    </row>
    <row r="2743" spans="1:65">
      <c r="A2743" t="s">
        <v>2877</v>
      </c>
      <c r="B2743" s="2">
        <v>45822</v>
      </c>
      <c r="C2743" t="s">
        <v>1632</v>
      </c>
      <c r="D2743" t="s">
        <v>2636</v>
      </c>
      <c r="E2743">
        <v>6</v>
      </c>
      <c r="F2743" t="s">
        <v>78</v>
      </c>
      <c r="G2743" t="s">
        <v>62</v>
      </c>
      <c r="H2743" t="s">
        <v>168</v>
      </c>
      <c r="I2743" t="s">
        <v>74</v>
      </c>
      <c r="J2743" t="s">
        <v>53</v>
      </c>
      <c r="K2743" t="s">
        <v>66</v>
      </c>
      <c r="L2743" t="s">
        <v>92</v>
      </c>
      <c r="M2743" t="s">
        <v>56</v>
      </c>
      <c r="N2743" t="s">
        <v>69</v>
      </c>
      <c r="O2743" t="s">
        <v>58</v>
      </c>
      <c r="P2743">
        <v>78</v>
      </c>
      <c r="Q2743">
        <v>82</v>
      </c>
      <c r="R2743">
        <v>78</v>
      </c>
      <c r="S2743">
        <v>2</v>
      </c>
      <c r="T2743">
        <f t="shared" si="378"/>
        <v>76</v>
      </c>
      <c r="U2743">
        <v>76</v>
      </c>
      <c r="V2743">
        <f t="shared" si="379"/>
        <v>0</v>
      </c>
      <c r="W2743" s="3">
        <f t="shared" si="380"/>
        <v>2.564102564102564E-2</v>
      </c>
      <c r="X2743">
        <v>23</v>
      </c>
      <c r="Y2743" s="4">
        <v>3.2</v>
      </c>
      <c r="Z2743" s="4">
        <v>0.8</v>
      </c>
      <c r="AA2743" s="5">
        <v>30177.82</v>
      </c>
      <c r="AB2743" s="5">
        <f t="shared" si="381"/>
        <v>2293514.3199999998</v>
      </c>
      <c r="AC2743" s="5">
        <v>23681.85</v>
      </c>
      <c r="AD2743" s="5">
        <f t="shared" si="382"/>
        <v>1847184.3</v>
      </c>
      <c r="AE2743" s="5">
        <v>134259.99</v>
      </c>
      <c r="AF2743" s="5">
        <v>36361.24</v>
      </c>
      <c r="AG2743" s="5">
        <v>8813.3799999999992</v>
      </c>
      <c r="AH2743" s="5">
        <v>1160</v>
      </c>
      <c r="AI2743" s="5">
        <v>7030.99</v>
      </c>
      <c r="AJ2743">
        <v>0</v>
      </c>
      <c r="AK2743" s="5">
        <v>0</v>
      </c>
      <c r="AL2743" s="5">
        <v>31740.84</v>
      </c>
      <c r="AM2743" s="5">
        <v>78882.06</v>
      </c>
      <c r="AN2743">
        <v>4</v>
      </c>
      <c r="AO2743">
        <v>4</v>
      </c>
      <c r="AP2743" t="str">
        <f t="shared" si="383"/>
        <v>Yes</v>
      </c>
      <c r="AQ2743">
        <v>1</v>
      </c>
      <c r="AR2743" s="5">
        <f t="shared" si="384"/>
        <v>2145432.7999999998</v>
      </c>
      <c r="AS2743" s="5">
        <f t="shared" si="385"/>
        <v>148081.51999999999</v>
      </c>
      <c r="AT2743" t="s">
        <v>59</v>
      </c>
      <c r="AU2743" t="s">
        <v>6164</v>
      </c>
      <c r="AV2743" t="s">
        <v>6165</v>
      </c>
      <c r="AW2743" t="s">
        <v>6166</v>
      </c>
      <c r="AX2743" t="s">
        <v>6167</v>
      </c>
      <c r="AY2743">
        <v>78</v>
      </c>
      <c r="AZ2743">
        <v>0</v>
      </c>
      <c r="BA2743">
        <v>0</v>
      </c>
      <c r="BB2743" t="s">
        <v>6168</v>
      </c>
      <c r="BC2743">
        <v>0</v>
      </c>
      <c r="BD2743">
        <v>0</v>
      </c>
      <c r="BE2743" t="s">
        <v>6169</v>
      </c>
      <c r="BF2743" t="s">
        <v>6170</v>
      </c>
      <c r="BG2743">
        <v>0</v>
      </c>
      <c r="BH2743" t="s">
        <v>6171</v>
      </c>
      <c r="BI2743">
        <v>38</v>
      </c>
      <c r="BJ2743" t="s">
        <v>6172</v>
      </c>
      <c r="BK2743">
        <v>0</v>
      </c>
      <c r="BL2743">
        <v>88</v>
      </c>
      <c r="BM2743" s="3">
        <f t="shared" si="386"/>
        <v>0.88636363636363635</v>
      </c>
    </row>
    <row r="2744" spans="1:65">
      <c r="A2744" t="s">
        <v>2878</v>
      </c>
      <c r="B2744" s="2">
        <v>45822</v>
      </c>
      <c r="C2744" t="s">
        <v>1632</v>
      </c>
      <c r="D2744" t="s">
        <v>2636</v>
      </c>
      <c r="E2744">
        <v>6</v>
      </c>
      <c r="F2744" t="s">
        <v>78</v>
      </c>
      <c r="G2744" t="s">
        <v>79</v>
      </c>
      <c r="H2744" t="s">
        <v>113</v>
      </c>
      <c r="I2744" t="s">
        <v>74</v>
      </c>
      <c r="J2744" t="s">
        <v>65</v>
      </c>
      <c r="K2744" t="s">
        <v>66</v>
      </c>
      <c r="L2744" t="s">
        <v>92</v>
      </c>
      <c r="M2744" t="s">
        <v>56</v>
      </c>
      <c r="N2744" t="s">
        <v>57</v>
      </c>
      <c r="O2744" t="s">
        <v>58</v>
      </c>
      <c r="P2744">
        <v>51</v>
      </c>
      <c r="Q2744">
        <v>53</v>
      </c>
      <c r="R2744">
        <v>52</v>
      </c>
      <c r="S2744">
        <v>1</v>
      </c>
      <c r="T2744">
        <f t="shared" si="378"/>
        <v>51</v>
      </c>
      <c r="U2744">
        <v>49</v>
      </c>
      <c r="V2744">
        <f t="shared" si="379"/>
        <v>2</v>
      </c>
      <c r="W2744" s="3">
        <f t="shared" si="380"/>
        <v>1.9230769230769232E-2</v>
      </c>
      <c r="X2744">
        <v>35</v>
      </c>
      <c r="Y2744" s="4">
        <v>2.2000000000000002</v>
      </c>
      <c r="Z2744" s="4">
        <v>1.9</v>
      </c>
      <c r="AA2744" s="5">
        <v>48643.95</v>
      </c>
      <c r="AB2744" s="5">
        <f t="shared" si="381"/>
        <v>2383553.5499999998</v>
      </c>
      <c r="AC2744" s="5">
        <v>35407.79</v>
      </c>
      <c r="AD2744" s="5">
        <f t="shared" si="382"/>
        <v>1841205.08</v>
      </c>
      <c r="AE2744" s="5">
        <v>113902.51</v>
      </c>
      <c r="AF2744" s="5">
        <v>35726.43</v>
      </c>
      <c r="AG2744" s="5">
        <v>9565.48</v>
      </c>
      <c r="AH2744" s="5">
        <v>2755</v>
      </c>
      <c r="AI2744" s="5">
        <v>5089.3599999999997</v>
      </c>
      <c r="AJ2744">
        <v>0</v>
      </c>
      <c r="AK2744" s="5">
        <v>0</v>
      </c>
      <c r="AL2744" s="5">
        <v>2161.2199999999998</v>
      </c>
      <c r="AM2744" s="5">
        <v>34099.79</v>
      </c>
      <c r="AN2744">
        <v>4</v>
      </c>
      <c r="AO2744">
        <v>4</v>
      </c>
      <c r="AP2744" t="str">
        <f t="shared" si="383"/>
        <v>Yes</v>
      </c>
      <c r="AQ2744">
        <v>0</v>
      </c>
      <c r="AR2744" s="5">
        <f t="shared" si="384"/>
        <v>2044504.87</v>
      </c>
      <c r="AS2744" s="5">
        <f t="shared" si="385"/>
        <v>339048.68</v>
      </c>
      <c r="AT2744" t="s">
        <v>59</v>
      </c>
      <c r="AU2744" t="s">
        <v>6164</v>
      </c>
      <c r="AV2744" t="s">
        <v>6165</v>
      </c>
      <c r="AW2744" t="s">
        <v>6166</v>
      </c>
      <c r="AX2744" t="s">
        <v>6167</v>
      </c>
      <c r="AY2744">
        <v>53</v>
      </c>
      <c r="AZ2744">
        <v>0</v>
      </c>
      <c r="BA2744">
        <v>17</v>
      </c>
      <c r="BB2744" t="s">
        <v>6198</v>
      </c>
      <c r="BC2744">
        <v>0</v>
      </c>
      <c r="BD2744">
        <v>0</v>
      </c>
      <c r="BE2744" t="s">
        <v>6169</v>
      </c>
      <c r="BF2744" t="s">
        <v>6170</v>
      </c>
      <c r="BG2744">
        <v>1</v>
      </c>
      <c r="BH2744" t="s">
        <v>6179</v>
      </c>
      <c r="BI2744">
        <v>49</v>
      </c>
      <c r="BJ2744" t="s">
        <v>6172</v>
      </c>
      <c r="BK2744">
        <v>0</v>
      </c>
      <c r="BL2744">
        <v>58</v>
      </c>
      <c r="BM2744" s="3">
        <f t="shared" si="386"/>
        <v>0.89655172413793105</v>
      </c>
    </row>
    <row r="2745" spans="1:65">
      <c r="A2745" t="s">
        <v>2879</v>
      </c>
      <c r="B2745" s="2">
        <v>45822</v>
      </c>
      <c r="C2745" t="s">
        <v>1632</v>
      </c>
      <c r="D2745" t="s">
        <v>2636</v>
      </c>
      <c r="E2745">
        <v>6</v>
      </c>
      <c r="F2745" t="s">
        <v>78</v>
      </c>
      <c r="G2745" t="s">
        <v>50</v>
      </c>
      <c r="H2745" t="s">
        <v>161</v>
      </c>
      <c r="I2745" t="s">
        <v>64</v>
      </c>
      <c r="J2745" t="s">
        <v>53</v>
      </c>
      <c r="K2745" t="s">
        <v>66</v>
      </c>
      <c r="L2745" t="s">
        <v>92</v>
      </c>
      <c r="M2745" t="s">
        <v>68</v>
      </c>
      <c r="N2745" t="s">
        <v>94</v>
      </c>
      <c r="O2745" t="s">
        <v>120</v>
      </c>
      <c r="P2745">
        <v>80</v>
      </c>
      <c r="Q2745">
        <v>84</v>
      </c>
      <c r="R2745">
        <v>80</v>
      </c>
      <c r="S2745">
        <v>3</v>
      </c>
      <c r="T2745">
        <f t="shared" si="378"/>
        <v>77</v>
      </c>
      <c r="U2745">
        <v>77</v>
      </c>
      <c r="V2745">
        <f t="shared" si="379"/>
        <v>0</v>
      </c>
      <c r="W2745" s="3">
        <f t="shared" si="380"/>
        <v>3.7499999999999999E-2</v>
      </c>
      <c r="X2745">
        <v>32</v>
      </c>
      <c r="Y2745" s="4">
        <v>3.6</v>
      </c>
      <c r="Z2745" s="4">
        <v>1.6</v>
      </c>
      <c r="AA2745" s="5">
        <v>30110.32</v>
      </c>
      <c r="AB2745" s="5">
        <f t="shared" si="381"/>
        <v>2318494.64</v>
      </c>
      <c r="AC2745" s="5">
        <v>22780.09</v>
      </c>
      <c r="AD2745" s="5">
        <f t="shared" si="382"/>
        <v>1822407.2</v>
      </c>
      <c r="AE2745" s="5">
        <v>130148.42</v>
      </c>
      <c r="AF2745" s="5">
        <v>38448.629999999997</v>
      </c>
      <c r="AG2745" s="5">
        <v>9310.33</v>
      </c>
      <c r="AH2745" s="5">
        <v>2320</v>
      </c>
      <c r="AI2745" s="5">
        <v>10666.67</v>
      </c>
      <c r="AJ2745">
        <v>1</v>
      </c>
      <c r="AK2745" s="5">
        <v>8432.84</v>
      </c>
      <c r="AL2745" s="5">
        <v>31740.84</v>
      </c>
      <c r="AM2745" s="5">
        <v>81981.2</v>
      </c>
      <c r="AN2745">
        <v>4</v>
      </c>
      <c r="AO2745">
        <v>4</v>
      </c>
      <c r="AP2745" t="str">
        <f t="shared" si="383"/>
        <v>Yes</v>
      </c>
      <c r="AQ2745">
        <v>2</v>
      </c>
      <c r="AR2745" s="5">
        <f t="shared" si="384"/>
        <v>2135456.13</v>
      </c>
      <c r="AS2745" s="5">
        <f t="shared" si="385"/>
        <v>183038.51</v>
      </c>
      <c r="AT2745" t="s">
        <v>116</v>
      </c>
      <c r="AU2745" t="s">
        <v>6194</v>
      </c>
      <c r="AV2745" t="s">
        <v>6195</v>
      </c>
      <c r="AW2745" t="s">
        <v>6183</v>
      </c>
      <c r="AX2745" t="s">
        <v>6167</v>
      </c>
      <c r="AY2745">
        <v>80</v>
      </c>
      <c r="AZ2745">
        <v>0</v>
      </c>
      <c r="BA2745">
        <v>0</v>
      </c>
      <c r="BB2745" t="s">
        <v>6168</v>
      </c>
      <c r="BC2745">
        <v>0</v>
      </c>
      <c r="BD2745">
        <v>0</v>
      </c>
      <c r="BE2745" t="s">
        <v>6169</v>
      </c>
      <c r="BF2745" t="s">
        <v>6170</v>
      </c>
      <c r="BG2745">
        <v>0</v>
      </c>
      <c r="BH2745" t="s">
        <v>6171</v>
      </c>
      <c r="BI2745">
        <v>41</v>
      </c>
      <c r="BJ2745" t="s">
        <v>6172</v>
      </c>
      <c r="BK2745">
        <v>0</v>
      </c>
      <c r="BL2745">
        <v>87</v>
      </c>
      <c r="BM2745" s="3">
        <f t="shared" si="386"/>
        <v>0.91954022988505746</v>
      </c>
    </row>
    <row r="2746" spans="1:65">
      <c r="A2746" t="s">
        <v>2880</v>
      </c>
      <c r="B2746" s="2">
        <v>45822</v>
      </c>
      <c r="C2746" t="s">
        <v>1632</v>
      </c>
      <c r="D2746" t="s">
        <v>2636</v>
      </c>
      <c r="E2746">
        <v>6</v>
      </c>
      <c r="F2746" t="s">
        <v>72</v>
      </c>
      <c r="G2746" t="s">
        <v>79</v>
      </c>
      <c r="H2746" t="s">
        <v>86</v>
      </c>
      <c r="I2746" t="s">
        <v>52</v>
      </c>
      <c r="J2746" t="s">
        <v>53</v>
      </c>
      <c r="K2746" t="s">
        <v>75</v>
      </c>
      <c r="L2746" t="s">
        <v>92</v>
      </c>
      <c r="M2746" t="s">
        <v>56</v>
      </c>
      <c r="N2746" t="s">
        <v>69</v>
      </c>
      <c r="O2746" t="s">
        <v>70</v>
      </c>
      <c r="P2746">
        <v>60</v>
      </c>
      <c r="Q2746">
        <v>67</v>
      </c>
      <c r="R2746">
        <v>67</v>
      </c>
      <c r="S2746">
        <v>1</v>
      </c>
      <c r="T2746">
        <f t="shared" si="378"/>
        <v>66</v>
      </c>
      <c r="U2746">
        <v>58</v>
      </c>
      <c r="V2746">
        <f t="shared" si="379"/>
        <v>8</v>
      </c>
      <c r="W2746" s="3">
        <f t="shared" si="380"/>
        <v>1.4925373134328358E-2</v>
      </c>
      <c r="X2746">
        <v>35</v>
      </c>
      <c r="Y2746" s="4">
        <v>6.9</v>
      </c>
      <c r="Z2746" s="4">
        <v>1.6</v>
      </c>
      <c r="AA2746" s="5">
        <v>36037.49</v>
      </c>
      <c r="AB2746" s="5">
        <f t="shared" si="381"/>
        <v>2090174.42</v>
      </c>
      <c r="AC2746" s="5">
        <v>23909.8</v>
      </c>
      <c r="AD2746" s="5">
        <f t="shared" si="382"/>
        <v>1601956.6</v>
      </c>
      <c r="AE2746" s="5">
        <v>118983.52</v>
      </c>
      <c r="AF2746" s="5">
        <v>30896.03</v>
      </c>
      <c r="AG2746" s="5">
        <v>11115.39</v>
      </c>
      <c r="AH2746" s="5">
        <v>2320</v>
      </c>
      <c r="AI2746" s="5">
        <v>3514.75</v>
      </c>
      <c r="AJ2746">
        <v>0</v>
      </c>
      <c r="AK2746" s="5">
        <v>0</v>
      </c>
      <c r="AL2746" s="5">
        <v>5301.41</v>
      </c>
      <c r="AM2746" s="5">
        <v>46357.97</v>
      </c>
      <c r="AN2746">
        <v>4</v>
      </c>
      <c r="AO2746">
        <v>6</v>
      </c>
      <c r="AP2746" t="str">
        <f t="shared" si="383"/>
        <v>No</v>
      </c>
      <c r="AQ2746">
        <v>3</v>
      </c>
      <c r="AR2746" s="5">
        <f t="shared" si="384"/>
        <v>1820445.67</v>
      </c>
      <c r="AS2746" s="5">
        <f t="shared" si="385"/>
        <v>269728.75</v>
      </c>
      <c r="AT2746" t="s">
        <v>59</v>
      </c>
      <c r="AU2746" t="s">
        <v>6164</v>
      </c>
      <c r="AV2746" t="s">
        <v>6165</v>
      </c>
      <c r="AW2746" t="s">
        <v>6166</v>
      </c>
      <c r="AX2746" t="s">
        <v>6184</v>
      </c>
      <c r="AY2746">
        <v>61</v>
      </c>
      <c r="AZ2746">
        <v>0</v>
      </c>
      <c r="BA2746">
        <v>39</v>
      </c>
      <c r="BB2746" t="s">
        <v>6180</v>
      </c>
      <c r="BC2746">
        <v>1</v>
      </c>
      <c r="BD2746">
        <v>1</v>
      </c>
      <c r="BE2746" t="s">
        <v>6188</v>
      </c>
      <c r="BF2746" t="s">
        <v>6170</v>
      </c>
      <c r="BG2746">
        <v>0</v>
      </c>
      <c r="BH2746" t="s">
        <v>6171</v>
      </c>
      <c r="BI2746">
        <v>39</v>
      </c>
      <c r="BJ2746" t="s">
        <v>6172</v>
      </c>
      <c r="BK2746">
        <v>0</v>
      </c>
      <c r="BL2746">
        <v>72</v>
      </c>
      <c r="BM2746" s="3">
        <f t="shared" si="386"/>
        <v>0.93055555555555558</v>
      </c>
    </row>
    <row r="2747" spans="1:65">
      <c r="A2747" t="s">
        <v>2881</v>
      </c>
      <c r="B2747" s="2">
        <v>45822</v>
      </c>
      <c r="C2747" t="s">
        <v>1632</v>
      </c>
      <c r="D2747" t="s">
        <v>2636</v>
      </c>
      <c r="E2747">
        <v>6</v>
      </c>
      <c r="F2747" t="s">
        <v>49</v>
      </c>
      <c r="G2747" t="s">
        <v>62</v>
      </c>
      <c r="H2747" t="s">
        <v>141</v>
      </c>
      <c r="I2747" t="s">
        <v>74</v>
      </c>
      <c r="J2747" t="s">
        <v>53</v>
      </c>
      <c r="K2747" t="s">
        <v>75</v>
      </c>
      <c r="L2747" t="s">
        <v>67</v>
      </c>
      <c r="M2747" t="s">
        <v>68</v>
      </c>
      <c r="N2747" t="s">
        <v>69</v>
      </c>
      <c r="O2747" t="s">
        <v>120</v>
      </c>
      <c r="P2747">
        <v>65</v>
      </c>
      <c r="Q2747">
        <v>67</v>
      </c>
      <c r="R2747">
        <v>67</v>
      </c>
      <c r="S2747">
        <v>5</v>
      </c>
      <c r="T2747">
        <f t="shared" si="378"/>
        <v>62</v>
      </c>
      <c r="U2747">
        <v>62</v>
      </c>
      <c r="V2747">
        <f t="shared" si="379"/>
        <v>0</v>
      </c>
      <c r="W2747" s="3">
        <f t="shared" si="380"/>
        <v>7.4626865671641784E-2</v>
      </c>
      <c r="X2747">
        <v>16</v>
      </c>
      <c r="Y2747" s="4">
        <v>5.7</v>
      </c>
      <c r="Z2747" s="4">
        <v>1.3</v>
      </c>
      <c r="AA2747" s="5">
        <v>36278.839999999997</v>
      </c>
      <c r="AB2747" s="5">
        <f t="shared" si="381"/>
        <v>2249288.08</v>
      </c>
      <c r="AC2747" s="5">
        <v>21988.75</v>
      </c>
      <c r="AD2747" s="5">
        <f t="shared" si="382"/>
        <v>1473246.25</v>
      </c>
      <c r="AE2747" s="5">
        <v>114605.67</v>
      </c>
      <c r="AF2747" s="5">
        <v>30739.94</v>
      </c>
      <c r="AG2747" s="5">
        <v>33937</v>
      </c>
      <c r="AH2747" s="5">
        <v>1885</v>
      </c>
      <c r="AI2747" s="5">
        <v>59065.25</v>
      </c>
      <c r="AJ2747">
        <v>1</v>
      </c>
      <c r="AK2747" s="5">
        <v>8639.09</v>
      </c>
      <c r="AL2747" s="5">
        <v>0</v>
      </c>
      <c r="AM2747" s="5">
        <v>38684.94</v>
      </c>
      <c r="AN2747">
        <v>4</v>
      </c>
      <c r="AO2747">
        <v>2</v>
      </c>
      <c r="AP2747" t="str">
        <f t="shared" si="383"/>
        <v>Yes</v>
      </c>
      <c r="AQ2747">
        <v>2</v>
      </c>
      <c r="AR2747" s="5">
        <f t="shared" si="384"/>
        <v>1760803.14</v>
      </c>
      <c r="AS2747" s="5">
        <f t="shared" si="385"/>
        <v>488484.94</v>
      </c>
      <c r="AT2747" t="s">
        <v>1641</v>
      </c>
      <c r="AU2747" t="s">
        <v>6199</v>
      </c>
      <c r="AV2747" t="s">
        <v>6200</v>
      </c>
      <c r="AW2747" t="s">
        <v>6175</v>
      </c>
      <c r="AX2747" t="s">
        <v>6184</v>
      </c>
      <c r="AY2747">
        <v>68</v>
      </c>
      <c r="AZ2747">
        <v>0</v>
      </c>
      <c r="BA2747">
        <v>0</v>
      </c>
      <c r="BB2747" t="s">
        <v>6168</v>
      </c>
      <c r="BC2747">
        <v>0</v>
      </c>
      <c r="BD2747">
        <v>0</v>
      </c>
      <c r="BE2747" t="s">
        <v>6169</v>
      </c>
      <c r="BF2747" t="s">
        <v>6210</v>
      </c>
      <c r="BG2747">
        <v>0</v>
      </c>
      <c r="BH2747" t="s">
        <v>6171</v>
      </c>
      <c r="BI2747">
        <v>30</v>
      </c>
      <c r="BJ2747" t="s">
        <v>6172</v>
      </c>
      <c r="BK2747">
        <v>0</v>
      </c>
      <c r="BL2747">
        <v>74</v>
      </c>
      <c r="BM2747" s="3">
        <f t="shared" si="386"/>
        <v>0.90540540540540537</v>
      </c>
    </row>
    <row r="2748" spans="1:65">
      <c r="A2748" t="s">
        <v>2882</v>
      </c>
      <c r="B2748" s="2">
        <v>45822</v>
      </c>
      <c r="C2748" t="s">
        <v>1632</v>
      </c>
      <c r="D2748" t="s">
        <v>2636</v>
      </c>
      <c r="E2748">
        <v>6</v>
      </c>
      <c r="F2748" t="s">
        <v>72</v>
      </c>
      <c r="G2748" t="s">
        <v>62</v>
      </c>
      <c r="H2748" t="s">
        <v>155</v>
      </c>
      <c r="I2748" t="s">
        <v>64</v>
      </c>
      <c r="J2748" t="s">
        <v>65</v>
      </c>
      <c r="K2748" t="s">
        <v>75</v>
      </c>
      <c r="L2748" t="s">
        <v>55</v>
      </c>
      <c r="M2748" t="s">
        <v>56</v>
      </c>
      <c r="N2748" t="s">
        <v>76</v>
      </c>
      <c r="O2748" t="s">
        <v>82</v>
      </c>
      <c r="P2748">
        <v>56</v>
      </c>
      <c r="Q2748">
        <v>56</v>
      </c>
      <c r="R2748">
        <v>55</v>
      </c>
      <c r="S2748">
        <v>1</v>
      </c>
      <c r="T2748">
        <f t="shared" si="378"/>
        <v>54</v>
      </c>
      <c r="U2748">
        <v>54</v>
      </c>
      <c r="V2748">
        <f t="shared" si="379"/>
        <v>0</v>
      </c>
      <c r="W2748" s="3">
        <f t="shared" si="380"/>
        <v>1.8181818181818181E-2</v>
      </c>
      <c r="X2748">
        <v>22</v>
      </c>
      <c r="Y2748" s="4">
        <v>3.9</v>
      </c>
      <c r="Z2748" s="4">
        <v>1.4</v>
      </c>
      <c r="AA2748" s="5">
        <v>52413.22</v>
      </c>
      <c r="AB2748" s="5">
        <f t="shared" si="381"/>
        <v>2830313.88</v>
      </c>
      <c r="AC2748" s="5">
        <v>34778.21</v>
      </c>
      <c r="AD2748" s="5">
        <f t="shared" si="382"/>
        <v>1912801.55</v>
      </c>
      <c r="AE2748" s="5">
        <v>117665.08</v>
      </c>
      <c r="AF2748" s="5">
        <v>33832.18</v>
      </c>
      <c r="AG2748" s="5">
        <v>9218.02</v>
      </c>
      <c r="AH2748" s="5">
        <v>2030</v>
      </c>
      <c r="AI2748" s="5">
        <v>5060</v>
      </c>
      <c r="AJ2748">
        <v>0</v>
      </c>
      <c r="AK2748" s="5">
        <v>0</v>
      </c>
      <c r="AL2748" s="5">
        <v>0</v>
      </c>
      <c r="AM2748" s="5">
        <v>34378.870000000003</v>
      </c>
      <c r="AN2748">
        <v>4</v>
      </c>
      <c r="AO2748">
        <v>3</v>
      </c>
      <c r="AP2748" t="str">
        <f t="shared" si="383"/>
        <v>Yes</v>
      </c>
      <c r="AQ2748">
        <v>0</v>
      </c>
      <c r="AR2748" s="5">
        <f t="shared" si="384"/>
        <v>2114985.7000000002</v>
      </c>
      <c r="AS2748" s="5">
        <f t="shared" si="385"/>
        <v>715328.18</v>
      </c>
      <c r="AT2748" t="s">
        <v>59</v>
      </c>
      <c r="AU2748" t="s">
        <v>6164</v>
      </c>
      <c r="AV2748" t="s">
        <v>6165</v>
      </c>
      <c r="AW2748" t="s">
        <v>6166</v>
      </c>
      <c r="AX2748" t="s">
        <v>6167</v>
      </c>
      <c r="AY2748">
        <v>60</v>
      </c>
      <c r="AZ2748">
        <v>4</v>
      </c>
      <c r="BA2748">
        <v>0</v>
      </c>
      <c r="BB2748" t="s">
        <v>6168</v>
      </c>
      <c r="BC2748">
        <v>0</v>
      </c>
      <c r="BD2748">
        <v>0</v>
      </c>
      <c r="BE2748" t="s">
        <v>6169</v>
      </c>
      <c r="BF2748" t="s">
        <v>6170</v>
      </c>
      <c r="BG2748">
        <v>0</v>
      </c>
      <c r="BH2748" t="s">
        <v>6171</v>
      </c>
      <c r="BI2748">
        <v>56</v>
      </c>
      <c r="BJ2748" t="s">
        <v>6187</v>
      </c>
      <c r="BK2748">
        <v>0</v>
      </c>
      <c r="BL2748">
        <v>63</v>
      </c>
      <c r="BM2748" s="3">
        <f t="shared" si="386"/>
        <v>0.87301587301587302</v>
      </c>
    </row>
    <row r="2749" spans="1:65">
      <c r="A2749" t="s">
        <v>2883</v>
      </c>
      <c r="B2749" s="2">
        <v>45822</v>
      </c>
      <c r="C2749" t="s">
        <v>1632</v>
      </c>
      <c r="D2749" t="s">
        <v>2636</v>
      </c>
      <c r="E2749">
        <v>6</v>
      </c>
      <c r="F2749" t="s">
        <v>61</v>
      </c>
      <c r="G2749" t="s">
        <v>79</v>
      </c>
      <c r="H2749" t="s">
        <v>84</v>
      </c>
      <c r="I2749" t="s">
        <v>52</v>
      </c>
      <c r="J2749" t="s">
        <v>53</v>
      </c>
      <c r="K2749" t="s">
        <v>54</v>
      </c>
      <c r="L2749" t="s">
        <v>92</v>
      </c>
      <c r="M2749" t="s">
        <v>56</v>
      </c>
      <c r="N2749" t="s">
        <v>57</v>
      </c>
      <c r="O2749" t="s">
        <v>58</v>
      </c>
      <c r="P2749">
        <v>68</v>
      </c>
      <c r="Q2749">
        <v>73</v>
      </c>
      <c r="R2749">
        <v>72</v>
      </c>
      <c r="S2749">
        <v>2</v>
      </c>
      <c r="T2749">
        <f t="shared" si="378"/>
        <v>70</v>
      </c>
      <c r="U2749">
        <v>68</v>
      </c>
      <c r="V2749">
        <f t="shared" si="379"/>
        <v>2</v>
      </c>
      <c r="W2749" s="3">
        <f t="shared" si="380"/>
        <v>2.7777777777777776E-2</v>
      </c>
      <c r="X2749">
        <v>31</v>
      </c>
      <c r="Y2749" s="4">
        <v>4.9000000000000004</v>
      </c>
      <c r="Z2749" s="4">
        <v>1.4</v>
      </c>
      <c r="AA2749" s="5">
        <v>38793.17</v>
      </c>
      <c r="AB2749" s="5">
        <f t="shared" si="381"/>
        <v>2637935.56</v>
      </c>
      <c r="AC2749" s="5">
        <v>23645.119999999999</v>
      </c>
      <c r="AD2749" s="5">
        <f t="shared" si="382"/>
        <v>1702448.64</v>
      </c>
      <c r="AE2749" s="5">
        <v>129282.45</v>
      </c>
      <c r="AF2749" s="5">
        <v>31151.39</v>
      </c>
      <c r="AG2749" s="5">
        <v>9916.11</v>
      </c>
      <c r="AH2749" s="5">
        <v>2030</v>
      </c>
      <c r="AI2749" s="5">
        <v>7089.23</v>
      </c>
      <c r="AJ2749">
        <v>0</v>
      </c>
      <c r="AK2749" s="5">
        <v>0</v>
      </c>
      <c r="AL2749" s="5">
        <v>1489.67</v>
      </c>
      <c r="AM2749" s="5">
        <v>43026.49</v>
      </c>
      <c r="AN2749">
        <v>4</v>
      </c>
      <c r="AO2749">
        <v>4</v>
      </c>
      <c r="AP2749" t="str">
        <f t="shared" si="383"/>
        <v>Yes</v>
      </c>
      <c r="AQ2749">
        <v>1</v>
      </c>
      <c r="AR2749" s="5">
        <f t="shared" si="384"/>
        <v>1926433.98</v>
      </c>
      <c r="AS2749" s="5">
        <f t="shared" si="385"/>
        <v>711501.58</v>
      </c>
      <c r="AT2749" t="s">
        <v>59</v>
      </c>
      <c r="AU2749" t="s">
        <v>6164</v>
      </c>
      <c r="AV2749" t="s">
        <v>6165</v>
      </c>
      <c r="AW2749" t="s">
        <v>6166</v>
      </c>
      <c r="AX2749" t="s">
        <v>6167</v>
      </c>
      <c r="AY2749">
        <v>73</v>
      </c>
      <c r="AZ2749">
        <v>2</v>
      </c>
      <c r="BA2749">
        <v>18</v>
      </c>
      <c r="BB2749" t="s">
        <v>6185</v>
      </c>
      <c r="BC2749">
        <v>0</v>
      </c>
      <c r="BD2749">
        <v>0</v>
      </c>
      <c r="BE2749" t="s">
        <v>6169</v>
      </c>
      <c r="BF2749" t="s">
        <v>6170</v>
      </c>
      <c r="BG2749">
        <v>1</v>
      </c>
      <c r="BH2749" t="s">
        <v>6186</v>
      </c>
      <c r="BI2749">
        <v>58</v>
      </c>
      <c r="BJ2749" t="s">
        <v>6187</v>
      </c>
      <c r="BK2749">
        <v>0</v>
      </c>
      <c r="BL2749">
        <v>79</v>
      </c>
      <c r="BM2749" s="3">
        <f t="shared" si="386"/>
        <v>0.91139240506329111</v>
      </c>
    </row>
    <row r="2750" spans="1:65">
      <c r="A2750" t="s">
        <v>2884</v>
      </c>
      <c r="B2750" s="2">
        <v>45822</v>
      </c>
      <c r="C2750" t="s">
        <v>1632</v>
      </c>
      <c r="D2750" t="s">
        <v>2636</v>
      </c>
      <c r="E2750">
        <v>6</v>
      </c>
      <c r="F2750" t="s">
        <v>49</v>
      </c>
      <c r="G2750" t="s">
        <v>62</v>
      </c>
      <c r="H2750" t="s">
        <v>133</v>
      </c>
      <c r="I2750" t="s">
        <v>74</v>
      </c>
      <c r="J2750" t="s">
        <v>53</v>
      </c>
      <c r="K2750" t="s">
        <v>54</v>
      </c>
      <c r="L2750" t="s">
        <v>67</v>
      </c>
      <c r="M2750" t="s">
        <v>56</v>
      </c>
      <c r="N2750" t="s">
        <v>109</v>
      </c>
      <c r="O2750" t="s">
        <v>120</v>
      </c>
      <c r="P2750">
        <v>68</v>
      </c>
      <c r="Q2750">
        <v>72</v>
      </c>
      <c r="R2750">
        <v>70</v>
      </c>
      <c r="S2750">
        <v>2</v>
      </c>
      <c r="T2750">
        <f t="shared" si="378"/>
        <v>68</v>
      </c>
      <c r="U2750">
        <v>66</v>
      </c>
      <c r="V2750">
        <f t="shared" si="379"/>
        <v>2</v>
      </c>
      <c r="W2750" s="3">
        <f t="shared" si="380"/>
        <v>2.8571428571428571E-2</v>
      </c>
      <c r="X2750">
        <v>27</v>
      </c>
      <c r="Y2750" s="4">
        <v>5</v>
      </c>
      <c r="Z2750" s="4">
        <v>1.6</v>
      </c>
      <c r="AA2750" s="5">
        <v>38449.56</v>
      </c>
      <c r="AB2750" s="5">
        <f t="shared" si="381"/>
        <v>2537670.96</v>
      </c>
      <c r="AC2750" s="5">
        <v>23121.98</v>
      </c>
      <c r="AD2750" s="5">
        <f t="shared" si="382"/>
        <v>1618538.6</v>
      </c>
      <c r="AE2750" s="5">
        <v>118102.64</v>
      </c>
      <c r="AF2750" s="5">
        <v>32115.9</v>
      </c>
      <c r="AG2750" s="5">
        <v>9789.86</v>
      </c>
      <c r="AH2750" s="5">
        <v>2320</v>
      </c>
      <c r="AI2750" s="5">
        <v>7111.11</v>
      </c>
      <c r="AJ2750">
        <v>0</v>
      </c>
      <c r="AK2750" s="5">
        <v>0</v>
      </c>
      <c r="AL2750" s="5">
        <v>1524.74</v>
      </c>
      <c r="AM2750" s="5">
        <v>103828.97</v>
      </c>
      <c r="AN2750">
        <v>8</v>
      </c>
      <c r="AO2750">
        <v>10</v>
      </c>
      <c r="AP2750" t="str">
        <f t="shared" si="383"/>
        <v>No</v>
      </c>
      <c r="AQ2750">
        <v>2</v>
      </c>
      <c r="AR2750" s="5">
        <f t="shared" si="384"/>
        <v>1893331.82</v>
      </c>
      <c r="AS2750" s="5">
        <f t="shared" si="385"/>
        <v>644339.14</v>
      </c>
      <c r="AT2750" t="s">
        <v>59</v>
      </c>
      <c r="AU2750" t="s">
        <v>6164</v>
      </c>
      <c r="AV2750" t="s">
        <v>6165</v>
      </c>
      <c r="AW2750" t="s">
        <v>6166</v>
      </c>
      <c r="AX2750" t="s">
        <v>6167</v>
      </c>
      <c r="AY2750">
        <v>68</v>
      </c>
      <c r="AZ2750">
        <v>0</v>
      </c>
      <c r="BA2750">
        <v>20</v>
      </c>
      <c r="BB2750" t="s">
        <v>6198</v>
      </c>
      <c r="BC2750">
        <v>1</v>
      </c>
      <c r="BD2750">
        <v>1</v>
      </c>
      <c r="BE2750" t="s">
        <v>6196</v>
      </c>
      <c r="BF2750" t="s">
        <v>6170</v>
      </c>
      <c r="BG2750">
        <v>0</v>
      </c>
      <c r="BH2750" t="s">
        <v>6171</v>
      </c>
      <c r="BI2750">
        <v>41</v>
      </c>
      <c r="BJ2750" t="s">
        <v>6172</v>
      </c>
      <c r="BK2750">
        <v>0</v>
      </c>
      <c r="BL2750">
        <v>78</v>
      </c>
      <c r="BM2750" s="3">
        <f t="shared" si="386"/>
        <v>0.89743589743589747</v>
      </c>
    </row>
    <row r="2751" spans="1:65">
      <c r="A2751" t="s">
        <v>2885</v>
      </c>
      <c r="B2751" s="2">
        <v>45822</v>
      </c>
      <c r="C2751" t="s">
        <v>1632</v>
      </c>
      <c r="D2751" t="s">
        <v>2636</v>
      </c>
      <c r="E2751">
        <v>6</v>
      </c>
      <c r="F2751" t="s">
        <v>61</v>
      </c>
      <c r="G2751" t="s">
        <v>79</v>
      </c>
      <c r="H2751" t="s">
        <v>84</v>
      </c>
      <c r="I2751" t="s">
        <v>74</v>
      </c>
      <c r="J2751" t="s">
        <v>53</v>
      </c>
      <c r="K2751" t="s">
        <v>66</v>
      </c>
      <c r="L2751" t="s">
        <v>87</v>
      </c>
      <c r="M2751" t="s">
        <v>68</v>
      </c>
      <c r="N2751" t="s">
        <v>57</v>
      </c>
      <c r="O2751" t="s">
        <v>82</v>
      </c>
      <c r="P2751">
        <v>74</v>
      </c>
      <c r="Q2751">
        <v>80</v>
      </c>
      <c r="R2751">
        <v>80</v>
      </c>
      <c r="S2751">
        <v>2</v>
      </c>
      <c r="T2751">
        <f t="shared" si="378"/>
        <v>78</v>
      </c>
      <c r="U2751">
        <v>74</v>
      </c>
      <c r="V2751">
        <f t="shared" si="379"/>
        <v>4</v>
      </c>
      <c r="W2751" s="3">
        <f t="shared" si="380"/>
        <v>2.5000000000000001E-2</v>
      </c>
      <c r="X2751">
        <v>27</v>
      </c>
      <c r="Y2751" s="4">
        <v>2.1</v>
      </c>
      <c r="Z2751" s="4">
        <v>1.6</v>
      </c>
      <c r="AA2751" s="5">
        <v>30168.55</v>
      </c>
      <c r="AB2751" s="5">
        <f t="shared" si="381"/>
        <v>2232472.7000000002</v>
      </c>
      <c r="AC2751" s="5">
        <v>23167.77</v>
      </c>
      <c r="AD2751" s="5">
        <f t="shared" si="382"/>
        <v>1853421.6</v>
      </c>
      <c r="AE2751" s="5">
        <v>136227.07999999999</v>
      </c>
      <c r="AF2751" s="5">
        <v>34025.86</v>
      </c>
      <c r="AG2751" s="5">
        <v>9138.7900000000009</v>
      </c>
      <c r="AH2751" s="5">
        <v>2320</v>
      </c>
      <c r="AI2751" s="5">
        <v>7111.11</v>
      </c>
      <c r="AJ2751">
        <v>1</v>
      </c>
      <c r="AK2751" s="5">
        <v>8421.51</v>
      </c>
      <c r="AL2751" s="5">
        <v>34622.199999999997</v>
      </c>
      <c r="AM2751" s="5">
        <v>77469.919999999998</v>
      </c>
      <c r="AN2751">
        <v>4</v>
      </c>
      <c r="AO2751">
        <v>4</v>
      </c>
      <c r="AP2751" t="str">
        <f t="shared" si="383"/>
        <v>Yes</v>
      </c>
      <c r="AQ2751">
        <v>2</v>
      </c>
      <c r="AR2751" s="5">
        <f t="shared" si="384"/>
        <v>2162758.0699999998</v>
      </c>
      <c r="AS2751" s="5">
        <f t="shared" si="385"/>
        <v>69714.63</v>
      </c>
      <c r="AT2751" t="s">
        <v>59</v>
      </c>
      <c r="AU2751" t="s">
        <v>6194</v>
      </c>
      <c r="AV2751" t="s">
        <v>6195</v>
      </c>
      <c r="AW2751" t="s">
        <v>6183</v>
      </c>
      <c r="AX2751" t="s">
        <v>6184</v>
      </c>
      <c r="AY2751">
        <v>77</v>
      </c>
      <c r="AZ2751">
        <v>0</v>
      </c>
      <c r="BA2751">
        <v>24</v>
      </c>
      <c r="BB2751" t="s">
        <v>6180</v>
      </c>
      <c r="BC2751">
        <v>0</v>
      </c>
      <c r="BD2751">
        <v>0</v>
      </c>
      <c r="BE2751" t="s">
        <v>6169</v>
      </c>
      <c r="BF2751" t="s">
        <v>6170</v>
      </c>
      <c r="BG2751">
        <v>0</v>
      </c>
      <c r="BH2751" t="s">
        <v>6171</v>
      </c>
      <c r="BI2751">
        <v>39</v>
      </c>
      <c r="BJ2751" t="s">
        <v>6172</v>
      </c>
      <c r="BK2751">
        <v>0</v>
      </c>
      <c r="BL2751">
        <v>86</v>
      </c>
      <c r="BM2751" s="3">
        <f t="shared" si="386"/>
        <v>0.93023255813953487</v>
      </c>
    </row>
    <row r="2752" spans="1:65">
      <c r="A2752" t="s">
        <v>2886</v>
      </c>
      <c r="B2752" s="2">
        <v>45822</v>
      </c>
      <c r="C2752" t="s">
        <v>1632</v>
      </c>
      <c r="D2752" t="s">
        <v>2636</v>
      </c>
      <c r="E2752">
        <v>6</v>
      </c>
      <c r="F2752" t="s">
        <v>72</v>
      </c>
      <c r="G2752" t="s">
        <v>79</v>
      </c>
      <c r="H2752" t="s">
        <v>213</v>
      </c>
      <c r="I2752" t="s">
        <v>74</v>
      </c>
      <c r="J2752" t="s">
        <v>65</v>
      </c>
      <c r="K2752" t="s">
        <v>75</v>
      </c>
      <c r="L2752" t="s">
        <v>87</v>
      </c>
      <c r="M2752" t="s">
        <v>56</v>
      </c>
      <c r="N2752" t="s">
        <v>57</v>
      </c>
      <c r="O2752" t="s">
        <v>58</v>
      </c>
      <c r="P2752">
        <v>54</v>
      </c>
      <c r="Q2752">
        <v>57</v>
      </c>
      <c r="R2752">
        <v>57</v>
      </c>
      <c r="S2752">
        <v>1</v>
      </c>
      <c r="T2752">
        <f t="shared" si="378"/>
        <v>56</v>
      </c>
      <c r="U2752">
        <v>52</v>
      </c>
      <c r="V2752">
        <f t="shared" si="379"/>
        <v>4</v>
      </c>
      <c r="W2752" s="3">
        <f t="shared" si="380"/>
        <v>1.7543859649122806E-2</v>
      </c>
      <c r="X2752">
        <v>17</v>
      </c>
      <c r="Y2752" s="4">
        <v>1.5</v>
      </c>
      <c r="Z2752" s="4">
        <v>1</v>
      </c>
      <c r="AA2752" s="5">
        <v>51684.97</v>
      </c>
      <c r="AB2752" s="5">
        <f t="shared" si="381"/>
        <v>2687618.44</v>
      </c>
      <c r="AC2752" s="5">
        <v>35504.720000000001</v>
      </c>
      <c r="AD2752" s="5">
        <f t="shared" si="382"/>
        <v>2023769.04</v>
      </c>
      <c r="AE2752" s="5">
        <v>125508.5</v>
      </c>
      <c r="AF2752" s="5">
        <v>34262.49</v>
      </c>
      <c r="AG2752" s="5">
        <v>8158.28</v>
      </c>
      <c r="AH2752" s="5">
        <v>1450</v>
      </c>
      <c r="AI2752" s="5">
        <v>5042.3100000000004</v>
      </c>
      <c r="AJ2752">
        <v>0</v>
      </c>
      <c r="AK2752" s="5">
        <v>0</v>
      </c>
      <c r="AL2752" s="5">
        <v>4135.05</v>
      </c>
      <c r="AM2752" s="5">
        <v>35670.76</v>
      </c>
      <c r="AN2752">
        <v>4</v>
      </c>
      <c r="AO2752">
        <v>5</v>
      </c>
      <c r="AP2752" t="str">
        <f t="shared" si="383"/>
        <v>No</v>
      </c>
      <c r="AQ2752">
        <v>3</v>
      </c>
      <c r="AR2752" s="5">
        <f t="shared" si="384"/>
        <v>2237996.4300000002</v>
      </c>
      <c r="AS2752" s="5">
        <f t="shared" si="385"/>
        <v>449622.01</v>
      </c>
      <c r="AT2752" t="s">
        <v>59</v>
      </c>
      <c r="AU2752" t="s">
        <v>6164</v>
      </c>
      <c r="AV2752" t="s">
        <v>6165</v>
      </c>
      <c r="AW2752" t="s">
        <v>6166</v>
      </c>
      <c r="AX2752" t="s">
        <v>6184</v>
      </c>
      <c r="AY2752">
        <v>57</v>
      </c>
      <c r="AZ2752">
        <v>0</v>
      </c>
      <c r="BA2752">
        <v>27</v>
      </c>
      <c r="BB2752" t="s">
        <v>6180</v>
      </c>
      <c r="BC2752">
        <v>1</v>
      </c>
      <c r="BD2752">
        <v>0</v>
      </c>
      <c r="BE2752" t="s">
        <v>6178</v>
      </c>
      <c r="BF2752" t="s">
        <v>6170</v>
      </c>
      <c r="BG2752">
        <v>0</v>
      </c>
      <c r="BH2752" t="s">
        <v>6171</v>
      </c>
      <c r="BI2752">
        <v>18</v>
      </c>
      <c r="BJ2752" t="s">
        <v>6172</v>
      </c>
      <c r="BK2752">
        <v>0</v>
      </c>
      <c r="BL2752">
        <v>62</v>
      </c>
      <c r="BM2752" s="3">
        <f t="shared" si="386"/>
        <v>0.91935483870967738</v>
      </c>
    </row>
    <row r="2753" spans="1:65">
      <c r="A2753" t="s">
        <v>2887</v>
      </c>
      <c r="B2753" s="2">
        <v>45822</v>
      </c>
      <c r="C2753" t="s">
        <v>1632</v>
      </c>
      <c r="D2753" t="s">
        <v>2636</v>
      </c>
      <c r="E2753">
        <v>6</v>
      </c>
      <c r="F2753" t="s">
        <v>72</v>
      </c>
      <c r="G2753" t="s">
        <v>62</v>
      </c>
      <c r="H2753" t="s">
        <v>220</v>
      </c>
      <c r="I2753" t="s">
        <v>52</v>
      </c>
      <c r="J2753" t="s">
        <v>65</v>
      </c>
      <c r="K2753" t="s">
        <v>66</v>
      </c>
      <c r="L2753" t="s">
        <v>67</v>
      </c>
      <c r="M2753" t="s">
        <v>56</v>
      </c>
      <c r="N2753" t="s">
        <v>57</v>
      </c>
      <c r="O2753" t="s">
        <v>82</v>
      </c>
      <c r="P2753">
        <v>49</v>
      </c>
      <c r="Q2753">
        <v>52</v>
      </c>
      <c r="R2753">
        <v>52</v>
      </c>
      <c r="S2753">
        <v>1</v>
      </c>
      <c r="T2753">
        <f t="shared" si="378"/>
        <v>51</v>
      </c>
      <c r="U2753">
        <v>48</v>
      </c>
      <c r="V2753">
        <f t="shared" si="379"/>
        <v>3</v>
      </c>
      <c r="W2753" s="3">
        <f t="shared" si="380"/>
        <v>1.9230769230769232E-2</v>
      </c>
      <c r="X2753">
        <v>28</v>
      </c>
      <c r="Y2753" s="4">
        <v>2.8</v>
      </c>
      <c r="Z2753" s="4">
        <v>2</v>
      </c>
      <c r="AA2753" s="5">
        <v>48817.58</v>
      </c>
      <c r="AB2753" s="5">
        <f t="shared" si="381"/>
        <v>2343243.84</v>
      </c>
      <c r="AC2753" s="5">
        <v>33937.81</v>
      </c>
      <c r="AD2753" s="5">
        <f t="shared" si="382"/>
        <v>1764766.12</v>
      </c>
      <c r="AE2753" s="5">
        <v>120128.2</v>
      </c>
      <c r="AF2753" s="5">
        <v>31737.75</v>
      </c>
      <c r="AG2753" s="5">
        <v>9097.69</v>
      </c>
      <c r="AH2753" s="5">
        <v>2900</v>
      </c>
      <c r="AI2753" s="5">
        <v>5089.3599999999997</v>
      </c>
      <c r="AJ2753">
        <v>0</v>
      </c>
      <c r="AK2753" s="5">
        <v>0</v>
      </c>
      <c r="AL2753" s="5">
        <v>3124.77</v>
      </c>
      <c r="AM2753" s="5">
        <v>32303.57</v>
      </c>
      <c r="AN2753">
        <v>4</v>
      </c>
      <c r="AO2753">
        <v>4</v>
      </c>
      <c r="AP2753" t="str">
        <f t="shared" si="383"/>
        <v>Yes</v>
      </c>
      <c r="AQ2753">
        <v>1</v>
      </c>
      <c r="AR2753" s="5">
        <f t="shared" si="384"/>
        <v>1969147.46</v>
      </c>
      <c r="AS2753" s="5">
        <f t="shared" si="385"/>
        <v>374096.38</v>
      </c>
      <c r="AT2753" t="s">
        <v>59</v>
      </c>
      <c r="AU2753" t="s">
        <v>6164</v>
      </c>
      <c r="AV2753" t="s">
        <v>6165</v>
      </c>
      <c r="AW2753" t="s">
        <v>6166</v>
      </c>
      <c r="AX2753" t="s">
        <v>6184</v>
      </c>
      <c r="AY2753">
        <v>52</v>
      </c>
      <c r="AZ2753">
        <v>0</v>
      </c>
      <c r="BA2753">
        <v>22</v>
      </c>
      <c r="BB2753" t="s">
        <v>6180</v>
      </c>
      <c r="BC2753">
        <v>0</v>
      </c>
      <c r="BD2753">
        <v>0</v>
      </c>
      <c r="BE2753" t="s">
        <v>6169</v>
      </c>
      <c r="BF2753" t="s">
        <v>6170</v>
      </c>
      <c r="BG2753">
        <v>1</v>
      </c>
      <c r="BH2753" t="s">
        <v>6186</v>
      </c>
      <c r="BI2753">
        <v>30</v>
      </c>
      <c r="BJ2753" t="s">
        <v>6172</v>
      </c>
      <c r="BK2753">
        <v>0</v>
      </c>
      <c r="BL2753">
        <v>58</v>
      </c>
      <c r="BM2753" s="3">
        <f t="shared" si="386"/>
        <v>0.89655172413793105</v>
      </c>
    </row>
    <row r="2754" spans="1:65">
      <c r="A2754" t="s">
        <v>2888</v>
      </c>
      <c r="B2754" s="2">
        <v>45822</v>
      </c>
      <c r="C2754" t="s">
        <v>1632</v>
      </c>
      <c r="D2754" t="s">
        <v>2636</v>
      </c>
      <c r="E2754">
        <v>6</v>
      </c>
      <c r="F2754" t="s">
        <v>78</v>
      </c>
      <c r="G2754" t="s">
        <v>50</v>
      </c>
      <c r="H2754" t="s">
        <v>161</v>
      </c>
      <c r="I2754" t="s">
        <v>74</v>
      </c>
      <c r="J2754" t="s">
        <v>65</v>
      </c>
      <c r="K2754" t="s">
        <v>66</v>
      </c>
      <c r="L2754" t="s">
        <v>67</v>
      </c>
      <c r="M2754" t="s">
        <v>68</v>
      </c>
      <c r="N2754" t="s">
        <v>94</v>
      </c>
      <c r="O2754" t="s">
        <v>70</v>
      </c>
      <c r="P2754">
        <v>58</v>
      </c>
      <c r="Q2754">
        <v>59</v>
      </c>
      <c r="R2754">
        <v>57</v>
      </c>
      <c r="S2754">
        <v>4</v>
      </c>
      <c r="T2754">
        <f t="shared" ref="T2754:T2817" si="387">R2754-S2754</f>
        <v>53</v>
      </c>
      <c r="U2754">
        <v>53</v>
      </c>
      <c r="V2754">
        <f t="shared" ref="V2754:V2817" si="388">T2754-U2754</f>
        <v>0</v>
      </c>
      <c r="W2754" s="3">
        <f t="shared" ref="W2754:W2817" si="389">IFERROR(S2754/R2754,0)</f>
        <v>7.0175438596491224E-2</v>
      </c>
      <c r="X2754">
        <v>31</v>
      </c>
      <c r="Y2754" s="4">
        <v>3.2</v>
      </c>
      <c r="Z2754" s="4">
        <v>1.1000000000000001</v>
      </c>
      <c r="AA2754" s="5">
        <v>49420.91</v>
      </c>
      <c r="AB2754" s="5">
        <f t="shared" ref="AB2754:AB2817" si="390">ROUND(U2754*AA2754,2)</f>
        <v>2619308.23</v>
      </c>
      <c r="AC2754" s="5">
        <v>32247.96</v>
      </c>
      <c r="AD2754" s="5">
        <f t="shared" ref="AD2754:AD2817" si="391">ROUND(R2754*AC2754,2)</f>
        <v>1838133.72</v>
      </c>
      <c r="AE2754" s="5">
        <v>128661.72</v>
      </c>
      <c r="AF2754" s="5">
        <v>37440.44</v>
      </c>
      <c r="AG2754" s="5">
        <v>35265.69</v>
      </c>
      <c r="AH2754" s="5">
        <v>1595</v>
      </c>
      <c r="AI2754" s="5">
        <v>62136.959999999999</v>
      </c>
      <c r="AJ2754">
        <v>1</v>
      </c>
      <c r="AK2754" s="5">
        <v>13697.2</v>
      </c>
      <c r="AL2754" s="5">
        <v>0</v>
      </c>
      <c r="AM2754" s="5">
        <v>32562.41</v>
      </c>
      <c r="AN2754">
        <v>4</v>
      </c>
      <c r="AO2754">
        <v>3</v>
      </c>
      <c r="AP2754" t="str">
        <f t="shared" ref="AP2754:AP2817" si="392">IF(AO2754&lt;=AN2754,"Yes","No")</f>
        <v>Yes</v>
      </c>
      <c r="AQ2754">
        <v>1</v>
      </c>
      <c r="AR2754" s="5">
        <f t="shared" ref="AR2754:AR2817" si="393">ROUND(SUM(AD2754:AI2754)+SUM(AK2754:AM2754),2)</f>
        <v>2149493.14</v>
      </c>
      <c r="AS2754" s="5">
        <f t="shared" ref="AS2754:AS2817" si="394">ROUND(AB2754-AR2754,2)</f>
        <v>469815.09</v>
      </c>
      <c r="AT2754" t="s">
        <v>1641</v>
      </c>
      <c r="AU2754" t="s">
        <v>6189</v>
      </c>
      <c r="AV2754" t="s">
        <v>6201</v>
      </c>
      <c r="AW2754" t="s">
        <v>6175</v>
      </c>
      <c r="AX2754" t="s">
        <v>6167</v>
      </c>
      <c r="AY2754">
        <v>60</v>
      </c>
      <c r="AZ2754">
        <v>0</v>
      </c>
      <c r="BA2754">
        <v>0</v>
      </c>
      <c r="BB2754" t="s">
        <v>6168</v>
      </c>
      <c r="BC2754">
        <v>0</v>
      </c>
      <c r="BD2754">
        <v>0</v>
      </c>
      <c r="BE2754" t="s">
        <v>6169</v>
      </c>
      <c r="BF2754" t="s">
        <v>6210</v>
      </c>
      <c r="BG2754">
        <v>1</v>
      </c>
      <c r="BH2754" t="s">
        <v>6179</v>
      </c>
      <c r="BI2754">
        <v>25</v>
      </c>
      <c r="BJ2754" t="s">
        <v>6172</v>
      </c>
      <c r="BK2754">
        <v>0</v>
      </c>
      <c r="BL2754">
        <v>65</v>
      </c>
      <c r="BM2754" s="3">
        <f t="shared" ref="BM2754:BM2817" si="395">IFERROR(R2754/BL2754,0)</f>
        <v>0.87692307692307692</v>
      </c>
    </row>
    <row r="2755" spans="1:65">
      <c r="A2755" t="s">
        <v>2889</v>
      </c>
      <c r="B2755" s="2">
        <v>45822</v>
      </c>
      <c r="C2755" t="s">
        <v>1632</v>
      </c>
      <c r="D2755" t="s">
        <v>2636</v>
      </c>
      <c r="E2755">
        <v>6</v>
      </c>
      <c r="F2755" t="s">
        <v>72</v>
      </c>
      <c r="G2755" t="s">
        <v>50</v>
      </c>
      <c r="H2755" t="s">
        <v>73</v>
      </c>
      <c r="I2755" t="s">
        <v>74</v>
      </c>
      <c r="J2755" t="s">
        <v>53</v>
      </c>
      <c r="K2755" t="s">
        <v>66</v>
      </c>
      <c r="L2755" t="s">
        <v>55</v>
      </c>
      <c r="M2755" t="s">
        <v>56</v>
      </c>
      <c r="N2755" t="s">
        <v>69</v>
      </c>
      <c r="O2755" t="s">
        <v>82</v>
      </c>
      <c r="P2755">
        <v>86</v>
      </c>
      <c r="Q2755">
        <v>90</v>
      </c>
      <c r="R2755">
        <v>90</v>
      </c>
      <c r="S2755">
        <v>2</v>
      </c>
      <c r="T2755">
        <f t="shared" si="387"/>
        <v>88</v>
      </c>
      <c r="U2755">
        <v>82</v>
      </c>
      <c r="V2755">
        <f t="shared" si="388"/>
        <v>6</v>
      </c>
      <c r="W2755" s="3">
        <f t="shared" si="389"/>
        <v>2.2222222222222223E-2</v>
      </c>
      <c r="X2755">
        <v>14</v>
      </c>
      <c r="Y2755" s="4">
        <v>1</v>
      </c>
      <c r="Z2755" s="4">
        <v>0.4</v>
      </c>
      <c r="AA2755" s="5">
        <v>30709.74</v>
      </c>
      <c r="AB2755" s="5">
        <f t="shared" si="390"/>
        <v>2518198.6800000002</v>
      </c>
      <c r="AC2755" s="5">
        <v>23414.66</v>
      </c>
      <c r="AD2755" s="5">
        <f t="shared" si="391"/>
        <v>2107319.4</v>
      </c>
      <c r="AE2755" s="5">
        <v>153554.97</v>
      </c>
      <c r="AF2755" s="5">
        <v>37536.870000000003</v>
      </c>
      <c r="AG2755" s="5">
        <v>8310.61</v>
      </c>
      <c r="AH2755" s="5">
        <v>580</v>
      </c>
      <c r="AI2755" s="5">
        <v>7111.11</v>
      </c>
      <c r="AJ2755">
        <v>0</v>
      </c>
      <c r="AK2755" s="5">
        <v>0</v>
      </c>
      <c r="AL2755" s="5">
        <v>35610.120000000003</v>
      </c>
      <c r="AM2755" s="5">
        <v>92365.83</v>
      </c>
      <c r="AN2755">
        <v>4</v>
      </c>
      <c r="AO2755">
        <v>5</v>
      </c>
      <c r="AP2755" t="str">
        <f t="shared" si="392"/>
        <v>No</v>
      </c>
      <c r="AQ2755">
        <v>3</v>
      </c>
      <c r="AR2755" s="5">
        <f t="shared" si="393"/>
        <v>2442388.91</v>
      </c>
      <c r="AS2755" s="5">
        <f t="shared" si="394"/>
        <v>75809.77</v>
      </c>
      <c r="AT2755" t="s">
        <v>59</v>
      </c>
      <c r="AU2755" t="s">
        <v>6164</v>
      </c>
      <c r="AV2755" t="s">
        <v>6165</v>
      </c>
      <c r="AW2755" t="s">
        <v>6166</v>
      </c>
      <c r="AX2755" t="s">
        <v>6207</v>
      </c>
      <c r="AY2755">
        <v>93</v>
      </c>
      <c r="AZ2755">
        <v>4</v>
      </c>
      <c r="BA2755">
        <v>30</v>
      </c>
      <c r="BB2755" t="s">
        <v>6185</v>
      </c>
      <c r="BC2755">
        <v>1</v>
      </c>
      <c r="BD2755">
        <v>0</v>
      </c>
      <c r="BE2755" t="s">
        <v>6178</v>
      </c>
      <c r="BF2755" t="s">
        <v>6170</v>
      </c>
      <c r="BG2755">
        <v>0</v>
      </c>
      <c r="BH2755" t="s">
        <v>6171</v>
      </c>
      <c r="BI2755">
        <v>21</v>
      </c>
      <c r="BJ2755" t="s">
        <v>6172</v>
      </c>
      <c r="BK2755">
        <v>0</v>
      </c>
      <c r="BL2755">
        <v>96</v>
      </c>
      <c r="BM2755" s="3">
        <f t="shared" si="395"/>
        <v>0.9375</v>
      </c>
    </row>
    <row r="2756" spans="1:65">
      <c r="A2756" t="s">
        <v>2890</v>
      </c>
      <c r="B2756" s="2">
        <v>45822</v>
      </c>
      <c r="C2756" t="s">
        <v>1632</v>
      </c>
      <c r="D2756" t="s">
        <v>2636</v>
      </c>
      <c r="E2756">
        <v>6</v>
      </c>
      <c r="F2756" t="s">
        <v>61</v>
      </c>
      <c r="G2756" t="s">
        <v>79</v>
      </c>
      <c r="H2756" t="s">
        <v>84</v>
      </c>
      <c r="I2756" t="s">
        <v>52</v>
      </c>
      <c r="J2756" t="s">
        <v>53</v>
      </c>
      <c r="K2756" t="s">
        <v>75</v>
      </c>
      <c r="L2756" t="s">
        <v>67</v>
      </c>
      <c r="M2756" t="s">
        <v>56</v>
      </c>
      <c r="N2756" t="s">
        <v>94</v>
      </c>
      <c r="O2756" t="s">
        <v>82</v>
      </c>
      <c r="P2756">
        <v>64</v>
      </c>
      <c r="Q2756">
        <v>67</v>
      </c>
      <c r="R2756">
        <v>66</v>
      </c>
      <c r="S2756">
        <v>2</v>
      </c>
      <c r="T2756">
        <f t="shared" si="387"/>
        <v>64</v>
      </c>
      <c r="U2756">
        <v>62</v>
      </c>
      <c r="V2756">
        <f t="shared" si="388"/>
        <v>2</v>
      </c>
      <c r="W2756" s="3">
        <f t="shared" si="389"/>
        <v>3.0303030303030304E-2</v>
      </c>
      <c r="X2756">
        <v>36</v>
      </c>
      <c r="Y2756" s="4">
        <v>7</v>
      </c>
      <c r="Z2756" s="4">
        <v>2</v>
      </c>
      <c r="AA2756" s="5">
        <v>36120.5</v>
      </c>
      <c r="AB2756" s="5">
        <f t="shared" si="390"/>
        <v>2239471</v>
      </c>
      <c r="AC2756" s="5">
        <v>22832.78</v>
      </c>
      <c r="AD2756" s="5">
        <f t="shared" si="391"/>
        <v>1506963.48</v>
      </c>
      <c r="AE2756" s="5">
        <v>117639.97</v>
      </c>
      <c r="AF2756" s="5">
        <v>29360.83</v>
      </c>
      <c r="AG2756" s="5">
        <v>10950.86</v>
      </c>
      <c r="AH2756" s="5">
        <v>2900</v>
      </c>
      <c r="AI2756" s="5">
        <v>7040</v>
      </c>
      <c r="AJ2756">
        <v>0</v>
      </c>
      <c r="AK2756" s="5">
        <v>0</v>
      </c>
      <c r="AL2756" s="5">
        <v>1490.47</v>
      </c>
      <c r="AM2756" s="5">
        <v>39921.67</v>
      </c>
      <c r="AN2756">
        <v>4</v>
      </c>
      <c r="AO2756">
        <v>3</v>
      </c>
      <c r="AP2756" t="str">
        <f t="shared" si="392"/>
        <v>Yes</v>
      </c>
      <c r="AQ2756">
        <v>1</v>
      </c>
      <c r="AR2756" s="5">
        <f t="shared" si="393"/>
        <v>1716267.28</v>
      </c>
      <c r="AS2756" s="5">
        <f t="shared" si="394"/>
        <v>523203.72</v>
      </c>
      <c r="AT2756" t="s">
        <v>59</v>
      </c>
      <c r="AU2756" t="s">
        <v>6164</v>
      </c>
      <c r="AV2756" t="s">
        <v>6165</v>
      </c>
      <c r="AW2756" t="s">
        <v>6166</v>
      </c>
      <c r="AX2756" t="s">
        <v>6167</v>
      </c>
      <c r="AY2756">
        <v>64</v>
      </c>
      <c r="AZ2756">
        <v>0</v>
      </c>
      <c r="BA2756">
        <v>20</v>
      </c>
      <c r="BB2756" t="s">
        <v>6191</v>
      </c>
      <c r="BC2756">
        <v>0</v>
      </c>
      <c r="BD2756">
        <v>0</v>
      </c>
      <c r="BE2756" t="s">
        <v>6169</v>
      </c>
      <c r="BF2756" t="s">
        <v>6170</v>
      </c>
      <c r="BG2756">
        <v>1</v>
      </c>
      <c r="BH2756" t="s">
        <v>6186</v>
      </c>
      <c r="BI2756">
        <v>45</v>
      </c>
      <c r="BJ2756" t="s">
        <v>6172</v>
      </c>
      <c r="BK2756">
        <v>0</v>
      </c>
      <c r="BL2756">
        <v>75</v>
      </c>
      <c r="BM2756" s="3">
        <f t="shared" si="395"/>
        <v>0.88</v>
      </c>
    </row>
    <row r="2757" spans="1:65">
      <c r="A2757" t="s">
        <v>2891</v>
      </c>
      <c r="B2757" s="2">
        <v>45822</v>
      </c>
      <c r="C2757" t="s">
        <v>1632</v>
      </c>
      <c r="D2757" t="s">
        <v>2636</v>
      </c>
      <c r="E2757">
        <v>6</v>
      </c>
      <c r="F2757" t="s">
        <v>61</v>
      </c>
      <c r="G2757" t="s">
        <v>62</v>
      </c>
      <c r="H2757" t="s">
        <v>63</v>
      </c>
      <c r="I2757" t="s">
        <v>52</v>
      </c>
      <c r="J2757" t="s">
        <v>53</v>
      </c>
      <c r="K2757" t="s">
        <v>66</v>
      </c>
      <c r="L2757" t="s">
        <v>87</v>
      </c>
      <c r="M2757" t="s">
        <v>56</v>
      </c>
      <c r="N2757" t="s">
        <v>109</v>
      </c>
      <c r="O2757" t="s">
        <v>70</v>
      </c>
      <c r="P2757">
        <v>84</v>
      </c>
      <c r="Q2757">
        <v>88</v>
      </c>
      <c r="R2757">
        <v>87</v>
      </c>
      <c r="S2757">
        <v>2</v>
      </c>
      <c r="T2757">
        <f t="shared" si="387"/>
        <v>85</v>
      </c>
      <c r="U2757">
        <v>82</v>
      </c>
      <c r="V2757">
        <f t="shared" si="388"/>
        <v>3</v>
      </c>
      <c r="W2757" s="3">
        <f t="shared" si="389"/>
        <v>2.2988505747126436E-2</v>
      </c>
      <c r="X2757">
        <v>41</v>
      </c>
      <c r="Y2757" s="4">
        <v>3.7</v>
      </c>
      <c r="Z2757" s="4">
        <v>1.9</v>
      </c>
      <c r="AA2757" s="5">
        <v>30152.19</v>
      </c>
      <c r="AB2757" s="5">
        <f t="shared" si="390"/>
        <v>2472479.58</v>
      </c>
      <c r="AC2757" s="5">
        <v>24050.89</v>
      </c>
      <c r="AD2757" s="5">
        <f t="shared" si="391"/>
        <v>2092427.43</v>
      </c>
      <c r="AE2757" s="5">
        <v>155665.01</v>
      </c>
      <c r="AF2757" s="5">
        <v>38982.839999999997</v>
      </c>
      <c r="AG2757" s="5">
        <v>10486.96</v>
      </c>
      <c r="AH2757" s="5">
        <v>2755</v>
      </c>
      <c r="AI2757" s="5">
        <v>7048.1</v>
      </c>
      <c r="AJ2757">
        <v>0</v>
      </c>
      <c r="AK2757" s="5">
        <v>0</v>
      </c>
      <c r="AL2757" s="5">
        <v>33877.96</v>
      </c>
      <c r="AM2757" s="5">
        <v>158977.72</v>
      </c>
      <c r="AN2757">
        <v>8</v>
      </c>
      <c r="AO2757">
        <v>9</v>
      </c>
      <c r="AP2757" t="str">
        <f t="shared" si="392"/>
        <v>No</v>
      </c>
      <c r="AQ2757">
        <v>3</v>
      </c>
      <c r="AR2757" s="5">
        <f t="shared" si="393"/>
        <v>2500221.02</v>
      </c>
      <c r="AS2757" s="5">
        <f t="shared" si="394"/>
        <v>-27741.439999999999</v>
      </c>
      <c r="AT2757" t="s">
        <v>59</v>
      </c>
      <c r="AU2757" t="s">
        <v>6164</v>
      </c>
      <c r="AV2757" t="s">
        <v>6165</v>
      </c>
      <c r="AW2757" t="s">
        <v>6166</v>
      </c>
      <c r="AX2757" t="s">
        <v>6167</v>
      </c>
      <c r="AY2757">
        <v>85</v>
      </c>
      <c r="AZ2757">
        <v>0</v>
      </c>
      <c r="BA2757">
        <v>24</v>
      </c>
      <c r="BB2757" t="s">
        <v>6180</v>
      </c>
      <c r="BC2757">
        <v>0</v>
      </c>
      <c r="BD2757">
        <v>1</v>
      </c>
      <c r="BE2757" t="s">
        <v>6188</v>
      </c>
      <c r="BF2757" t="s">
        <v>6170</v>
      </c>
      <c r="BG2757">
        <v>0</v>
      </c>
      <c r="BH2757" t="s">
        <v>6171</v>
      </c>
      <c r="BI2757">
        <v>35</v>
      </c>
      <c r="BJ2757" t="s">
        <v>6172</v>
      </c>
      <c r="BK2757">
        <v>0</v>
      </c>
      <c r="BL2757">
        <v>92</v>
      </c>
      <c r="BM2757" s="3">
        <f t="shared" si="395"/>
        <v>0.94565217391304346</v>
      </c>
    </row>
    <row r="2758" spans="1:65">
      <c r="A2758" t="s">
        <v>2892</v>
      </c>
      <c r="B2758" s="2">
        <v>45822</v>
      </c>
      <c r="C2758" t="s">
        <v>1632</v>
      </c>
      <c r="D2758" t="s">
        <v>2636</v>
      </c>
      <c r="E2758">
        <v>6</v>
      </c>
      <c r="F2758" t="s">
        <v>72</v>
      </c>
      <c r="G2758" t="s">
        <v>62</v>
      </c>
      <c r="H2758" t="s">
        <v>220</v>
      </c>
      <c r="I2758" t="s">
        <v>52</v>
      </c>
      <c r="J2758" t="s">
        <v>81</v>
      </c>
      <c r="K2758" t="s">
        <v>66</v>
      </c>
      <c r="L2758" t="s">
        <v>92</v>
      </c>
      <c r="M2758" t="s">
        <v>68</v>
      </c>
      <c r="N2758" t="s">
        <v>69</v>
      </c>
      <c r="O2758" t="s">
        <v>70</v>
      </c>
      <c r="P2758">
        <v>44</v>
      </c>
      <c r="Q2758">
        <v>45</v>
      </c>
      <c r="R2758">
        <v>45</v>
      </c>
      <c r="S2758">
        <v>2</v>
      </c>
      <c r="T2758">
        <f t="shared" si="387"/>
        <v>43</v>
      </c>
      <c r="U2758">
        <v>42</v>
      </c>
      <c r="V2758">
        <f t="shared" si="388"/>
        <v>1</v>
      </c>
      <c r="W2758" s="3">
        <f t="shared" si="389"/>
        <v>4.4444444444444446E-2</v>
      </c>
      <c r="X2758">
        <v>21</v>
      </c>
      <c r="Y2758" s="4">
        <v>5.7</v>
      </c>
      <c r="Z2758" s="4">
        <v>1.8</v>
      </c>
      <c r="AA2758" s="5">
        <v>72539.899999999994</v>
      </c>
      <c r="AB2758" s="5">
        <f t="shared" si="390"/>
        <v>3046675.8</v>
      </c>
      <c r="AC2758" s="5">
        <v>51454.31</v>
      </c>
      <c r="AD2758" s="5">
        <f t="shared" si="391"/>
        <v>2315443.9500000002</v>
      </c>
      <c r="AE2758" s="5">
        <v>143640.15</v>
      </c>
      <c r="AF2758" s="5">
        <v>37690.85</v>
      </c>
      <c r="AG2758" s="5">
        <v>9322.5</v>
      </c>
      <c r="AH2758" s="5">
        <v>2610</v>
      </c>
      <c r="AI2758" s="5">
        <v>14926.83</v>
      </c>
      <c r="AJ2758">
        <v>0</v>
      </c>
      <c r="AK2758" s="5">
        <v>0</v>
      </c>
      <c r="AL2758" s="5">
        <v>1610.75</v>
      </c>
      <c r="AM2758" s="5">
        <v>26762.27</v>
      </c>
      <c r="AN2758">
        <v>4</v>
      </c>
      <c r="AO2758">
        <v>3</v>
      </c>
      <c r="AP2758" t="str">
        <f t="shared" si="392"/>
        <v>Yes</v>
      </c>
      <c r="AQ2758">
        <v>1</v>
      </c>
      <c r="AR2758" s="5">
        <f t="shared" si="393"/>
        <v>2552007.2999999998</v>
      </c>
      <c r="AS2758" s="5">
        <f t="shared" si="394"/>
        <v>494668.5</v>
      </c>
      <c r="AT2758" t="s">
        <v>116</v>
      </c>
      <c r="AU2758" t="s">
        <v>6164</v>
      </c>
      <c r="AV2758" t="s">
        <v>6165</v>
      </c>
      <c r="AW2758" t="s">
        <v>6166</v>
      </c>
      <c r="AX2758" t="s">
        <v>6184</v>
      </c>
      <c r="AY2758">
        <v>45</v>
      </c>
      <c r="AZ2758">
        <v>0</v>
      </c>
      <c r="BA2758">
        <v>11</v>
      </c>
      <c r="BB2758" t="s">
        <v>6198</v>
      </c>
      <c r="BC2758">
        <v>0</v>
      </c>
      <c r="BD2758">
        <v>0</v>
      </c>
      <c r="BE2758" t="s">
        <v>6169</v>
      </c>
      <c r="BF2758" t="s">
        <v>6176</v>
      </c>
      <c r="BG2758">
        <v>0</v>
      </c>
      <c r="BH2758" t="s">
        <v>6171</v>
      </c>
      <c r="BI2758">
        <v>49</v>
      </c>
      <c r="BJ2758" t="s">
        <v>6172</v>
      </c>
      <c r="BK2758">
        <v>0</v>
      </c>
      <c r="BL2758">
        <v>53</v>
      </c>
      <c r="BM2758" s="3">
        <f t="shared" si="395"/>
        <v>0.84905660377358494</v>
      </c>
    </row>
    <row r="2759" spans="1:65">
      <c r="A2759" t="s">
        <v>2893</v>
      </c>
      <c r="B2759" s="2">
        <v>45823</v>
      </c>
      <c r="C2759" t="s">
        <v>1632</v>
      </c>
      <c r="D2759" t="s">
        <v>2636</v>
      </c>
      <c r="E2759">
        <v>6</v>
      </c>
      <c r="F2759" t="s">
        <v>49</v>
      </c>
      <c r="G2759" t="s">
        <v>79</v>
      </c>
      <c r="H2759" t="s">
        <v>260</v>
      </c>
      <c r="I2759" t="s">
        <v>52</v>
      </c>
      <c r="J2759" t="s">
        <v>53</v>
      </c>
      <c r="K2759" t="s">
        <v>66</v>
      </c>
      <c r="L2759" t="s">
        <v>87</v>
      </c>
      <c r="M2759" t="s">
        <v>56</v>
      </c>
      <c r="N2759" t="s">
        <v>76</v>
      </c>
      <c r="O2759" t="s">
        <v>82</v>
      </c>
      <c r="P2759">
        <v>69</v>
      </c>
      <c r="Q2759">
        <v>73</v>
      </c>
      <c r="R2759">
        <v>72</v>
      </c>
      <c r="S2759">
        <v>3</v>
      </c>
      <c r="T2759">
        <f t="shared" si="387"/>
        <v>69</v>
      </c>
      <c r="U2759">
        <v>68</v>
      </c>
      <c r="V2759">
        <f t="shared" si="388"/>
        <v>1</v>
      </c>
      <c r="W2759" s="3">
        <f t="shared" si="389"/>
        <v>4.1666666666666664E-2</v>
      </c>
      <c r="X2759">
        <v>137</v>
      </c>
      <c r="Y2759" s="4">
        <v>8</v>
      </c>
      <c r="Z2759" s="4">
        <v>6.7</v>
      </c>
      <c r="AA2759" s="5">
        <v>30076.75</v>
      </c>
      <c r="AB2759" s="5">
        <f t="shared" si="390"/>
        <v>2045219</v>
      </c>
      <c r="AC2759" s="5">
        <v>24095.82</v>
      </c>
      <c r="AD2759" s="5">
        <f t="shared" si="391"/>
        <v>1734899.04</v>
      </c>
      <c r="AE2759" s="5">
        <v>128395.06</v>
      </c>
      <c r="AF2759" s="5">
        <v>40232.71</v>
      </c>
      <c r="AG2759" s="5">
        <v>103710.56</v>
      </c>
      <c r="AH2759" s="5">
        <v>28759.5</v>
      </c>
      <c r="AI2759" s="5">
        <v>10633.85</v>
      </c>
      <c r="AJ2759">
        <v>0</v>
      </c>
      <c r="AK2759" s="5">
        <v>0</v>
      </c>
      <c r="AL2759" s="5">
        <v>751.07</v>
      </c>
      <c r="AM2759" s="5">
        <v>43626.559999999998</v>
      </c>
      <c r="AN2759">
        <v>4</v>
      </c>
      <c r="AO2759">
        <v>3</v>
      </c>
      <c r="AP2759" t="str">
        <f t="shared" si="392"/>
        <v>Yes</v>
      </c>
      <c r="AQ2759">
        <v>0</v>
      </c>
      <c r="AR2759" s="5">
        <f t="shared" si="393"/>
        <v>2091008.35</v>
      </c>
      <c r="AS2759" s="5">
        <f t="shared" si="394"/>
        <v>-45789.35</v>
      </c>
      <c r="AT2759" t="s">
        <v>116</v>
      </c>
      <c r="AU2759" t="s">
        <v>6164</v>
      </c>
      <c r="AV2759" t="s">
        <v>6165</v>
      </c>
      <c r="AW2759" t="s">
        <v>6166</v>
      </c>
      <c r="AX2759" t="s">
        <v>6202</v>
      </c>
      <c r="AY2759">
        <v>72</v>
      </c>
      <c r="AZ2759">
        <v>0</v>
      </c>
      <c r="BA2759">
        <v>14</v>
      </c>
      <c r="BB2759" t="s">
        <v>6198</v>
      </c>
      <c r="BC2759">
        <v>0</v>
      </c>
      <c r="BD2759">
        <v>0</v>
      </c>
      <c r="BE2759" t="s">
        <v>6169</v>
      </c>
      <c r="BF2759" t="s">
        <v>6176</v>
      </c>
      <c r="BG2759">
        <v>2</v>
      </c>
      <c r="BH2759" t="s">
        <v>6211</v>
      </c>
      <c r="BI2759">
        <v>127</v>
      </c>
      <c r="BJ2759" t="s">
        <v>6193</v>
      </c>
      <c r="BK2759">
        <v>0</v>
      </c>
      <c r="BL2759">
        <v>79</v>
      </c>
      <c r="BM2759" s="3">
        <f t="shared" si="395"/>
        <v>0.91139240506329111</v>
      </c>
    </row>
    <row r="2760" spans="1:65">
      <c r="A2760" t="s">
        <v>2894</v>
      </c>
      <c r="B2760" s="2">
        <v>45823</v>
      </c>
      <c r="C2760" t="s">
        <v>1632</v>
      </c>
      <c r="D2760" t="s">
        <v>2636</v>
      </c>
      <c r="E2760">
        <v>6</v>
      </c>
      <c r="F2760" t="s">
        <v>78</v>
      </c>
      <c r="G2760" t="s">
        <v>62</v>
      </c>
      <c r="H2760" t="s">
        <v>153</v>
      </c>
      <c r="I2760" t="s">
        <v>74</v>
      </c>
      <c r="J2760" t="s">
        <v>53</v>
      </c>
      <c r="K2760" t="s">
        <v>66</v>
      </c>
      <c r="L2760" t="s">
        <v>87</v>
      </c>
      <c r="M2760" t="s">
        <v>56</v>
      </c>
      <c r="N2760" t="s">
        <v>94</v>
      </c>
      <c r="O2760" t="s">
        <v>120</v>
      </c>
      <c r="P2760">
        <v>76</v>
      </c>
      <c r="Q2760">
        <v>81</v>
      </c>
      <c r="R2760">
        <v>80</v>
      </c>
      <c r="S2760">
        <v>2</v>
      </c>
      <c r="T2760">
        <f t="shared" si="387"/>
        <v>78</v>
      </c>
      <c r="U2760">
        <v>74</v>
      </c>
      <c r="V2760">
        <f t="shared" si="388"/>
        <v>4</v>
      </c>
      <c r="W2760" s="3">
        <f t="shared" si="389"/>
        <v>2.5000000000000001E-2</v>
      </c>
      <c r="X2760">
        <v>14</v>
      </c>
      <c r="Y2760" s="4">
        <v>0</v>
      </c>
      <c r="Z2760" s="4">
        <v>0.9</v>
      </c>
      <c r="AA2760" s="5">
        <v>30493.65</v>
      </c>
      <c r="AB2760" s="5">
        <f t="shared" si="390"/>
        <v>2256530.1</v>
      </c>
      <c r="AC2760" s="5">
        <v>24123.18</v>
      </c>
      <c r="AD2760" s="5">
        <f t="shared" si="391"/>
        <v>1929854.4</v>
      </c>
      <c r="AE2760" s="5">
        <v>134767.20000000001</v>
      </c>
      <c r="AF2760" s="5">
        <v>38091.93</v>
      </c>
      <c r="AG2760" s="5">
        <v>7715.64</v>
      </c>
      <c r="AH2760" s="5">
        <v>1305</v>
      </c>
      <c r="AI2760" s="5">
        <v>7111.11</v>
      </c>
      <c r="AJ2760">
        <v>0</v>
      </c>
      <c r="AK2760" s="5">
        <v>0</v>
      </c>
      <c r="AL2760" s="5">
        <v>34560.629999999997</v>
      </c>
      <c r="AM2760" s="5">
        <v>82249.179999999993</v>
      </c>
      <c r="AN2760">
        <v>4</v>
      </c>
      <c r="AO2760">
        <v>3</v>
      </c>
      <c r="AP2760" t="str">
        <f t="shared" si="392"/>
        <v>Yes</v>
      </c>
      <c r="AQ2760">
        <v>1</v>
      </c>
      <c r="AR2760" s="5">
        <f t="shared" si="393"/>
        <v>2235655.09</v>
      </c>
      <c r="AS2760" s="5">
        <f t="shared" si="394"/>
        <v>20875.009999999998</v>
      </c>
      <c r="AT2760" t="s">
        <v>59</v>
      </c>
      <c r="AU2760" t="s">
        <v>6164</v>
      </c>
      <c r="AV2760" t="s">
        <v>6165</v>
      </c>
      <c r="AW2760" t="s">
        <v>6166</v>
      </c>
      <c r="AX2760" t="s">
        <v>6167</v>
      </c>
      <c r="AY2760">
        <v>80</v>
      </c>
      <c r="AZ2760">
        <v>1</v>
      </c>
      <c r="BA2760">
        <v>29</v>
      </c>
      <c r="BB2760" t="s">
        <v>6180</v>
      </c>
      <c r="BC2760">
        <v>0</v>
      </c>
      <c r="BD2760">
        <v>0</v>
      </c>
      <c r="BE2760" t="s">
        <v>6169</v>
      </c>
      <c r="BF2760" t="s">
        <v>6170</v>
      </c>
      <c r="BG2760">
        <v>0</v>
      </c>
      <c r="BH2760" t="s">
        <v>6171</v>
      </c>
      <c r="BI2760">
        <v>13</v>
      </c>
      <c r="BJ2760" t="s">
        <v>6172</v>
      </c>
      <c r="BK2760">
        <v>0</v>
      </c>
      <c r="BL2760">
        <v>87</v>
      </c>
      <c r="BM2760" s="3">
        <f t="shared" si="395"/>
        <v>0.91954022988505746</v>
      </c>
    </row>
    <row r="2761" spans="1:65">
      <c r="A2761" t="s">
        <v>2895</v>
      </c>
      <c r="B2761" s="2">
        <v>45823</v>
      </c>
      <c r="C2761" t="s">
        <v>1632</v>
      </c>
      <c r="D2761" t="s">
        <v>2636</v>
      </c>
      <c r="E2761">
        <v>6</v>
      </c>
      <c r="F2761" t="s">
        <v>72</v>
      </c>
      <c r="G2761" t="s">
        <v>62</v>
      </c>
      <c r="H2761" t="s">
        <v>220</v>
      </c>
      <c r="I2761" t="s">
        <v>74</v>
      </c>
      <c r="J2761" t="s">
        <v>53</v>
      </c>
      <c r="K2761" t="s">
        <v>66</v>
      </c>
      <c r="L2761" t="s">
        <v>92</v>
      </c>
      <c r="M2761" t="s">
        <v>56</v>
      </c>
      <c r="N2761" t="s">
        <v>57</v>
      </c>
      <c r="O2761" t="s">
        <v>70</v>
      </c>
      <c r="P2761">
        <v>58</v>
      </c>
      <c r="Q2761">
        <v>62</v>
      </c>
      <c r="R2761">
        <v>62</v>
      </c>
      <c r="S2761">
        <v>1</v>
      </c>
      <c r="T2761">
        <f t="shared" si="387"/>
        <v>61</v>
      </c>
      <c r="U2761">
        <v>57</v>
      </c>
      <c r="V2761">
        <f t="shared" si="388"/>
        <v>4</v>
      </c>
      <c r="W2761" s="3">
        <f t="shared" si="389"/>
        <v>1.6129032258064516E-2</v>
      </c>
      <c r="X2761">
        <v>13</v>
      </c>
      <c r="Y2761" s="4">
        <v>2.4</v>
      </c>
      <c r="Z2761" s="4">
        <v>1.1000000000000001</v>
      </c>
      <c r="AA2761" s="5">
        <v>30829.94</v>
      </c>
      <c r="AB2761" s="5">
        <f t="shared" si="390"/>
        <v>1757306.58</v>
      </c>
      <c r="AC2761" s="5">
        <v>23882.7</v>
      </c>
      <c r="AD2761" s="5">
        <f t="shared" si="391"/>
        <v>1480727.4</v>
      </c>
      <c r="AE2761" s="5">
        <v>104507.06</v>
      </c>
      <c r="AF2761" s="5">
        <v>27256.42</v>
      </c>
      <c r="AG2761" s="5">
        <v>7751.04</v>
      </c>
      <c r="AH2761" s="5">
        <v>1595</v>
      </c>
      <c r="AI2761" s="5">
        <v>3542.86</v>
      </c>
      <c r="AJ2761">
        <v>0</v>
      </c>
      <c r="AK2761" s="5">
        <v>0</v>
      </c>
      <c r="AL2761" s="5">
        <v>34801.22</v>
      </c>
      <c r="AM2761" s="5">
        <v>69221.64</v>
      </c>
      <c r="AN2761">
        <v>4</v>
      </c>
      <c r="AO2761">
        <v>3</v>
      </c>
      <c r="AP2761" t="str">
        <f t="shared" si="392"/>
        <v>Yes</v>
      </c>
      <c r="AQ2761">
        <v>0</v>
      </c>
      <c r="AR2761" s="5">
        <f t="shared" si="393"/>
        <v>1729402.64</v>
      </c>
      <c r="AS2761" s="5">
        <f t="shared" si="394"/>
        <v>27903.94</v>
      </c>
      <c r="AT2761" t="s">
        <v>59</v>
      </c>
      <c r="AU2761" t="s">
        <v>6164</v>
      </c>
      <c r="AV2761" t="s">
        <v>6165</v>
      </c>
      <c r="AW2761" t="s">
        <v>6166</v>
      </c>
      <c r="AX2761" t="s">
        <v>6184</v>
      </c>
      <c r="AY2761">
        <v>58</v>
      </c>
      <c r="AZ2761">
        <v>0</v>
      </c>
      <c r="BA2761">
        <v>22</v>
      </c>
      <c r="BB2761" t="s">
        <v>6180</v>
      </c>
      <c r="BC2761">
        <v>0</v>
      </c>
      <c r="BD2761">
        <v>0</v>
      </c>
      <c r="BE2761" t="s">
        <v>6169</v>
      </c>
      <c r="BF2761" t="s">
        <v>6170</v>
      </c>
      <c r="BG2761">
        <v>0</v>
      </c>
      <c r="BH2761" t="s">
        <v>6171</v>
      </c>
      <c r="BI2761">
        <v>24</v>
      </c>
      <c r="BJ2761" t="s">
        <v>6172</v>
      </c>
      <c r="BK2761">
        <v>0</v>
      </c>
      <c r="BL2761">
        <v>72</v>
      </c>
      <c r="BM2761" s="3">
        <f t="shared" si="395"/>
        <v>0.86111111111111116</v>
      </c>
    </row>
    <row r="2762" spans="1:65">
      <c r="A2762" t="s">
        <v>2896</v>
      </c>
      <c r="B2762" s="2">
        <v>45823</v>
      </c>
      <c r="C2762" t="s">
        <v>1632</v>
      </c>
      <c r="D2762" t="s">
        <v>2636</v>
      </c>
      <c r="E2762">
        <v>6</v>
      </c>
      <c r="F2762" t="s">
        <v>49</v>
      </c>
      <c r="G2762" t="s">
        <v>50</v>
      </c>
      <c r="H2762" t="s">
        <v>245</v>
      </c>
      <c r="I2762" t="s">
        <v>64</v>
      </c>
      <c r="J2762" t="s">
        <v>65</v>
      </c>
      <c r="K2762" t="s">
        <v>66</v>
      </c>
      <c r="L2762" t="s">
        <v>67</v>
      </c>
      <c r="M2762" t="s">
        <v>56</v>
      </c>
      <c r="N2762" t="s">
        <v>76</v>
      </c>
      <c r="O2762" t="s">
        <v>70</v>
      </c>
      <c r="P2762">
        <v>57</v>
      </c>
      <c r="Q2762">
        <v>60</v>
      </c>
      <c r="R2762">
        <v>57</v>
      </c>
      <c r="S2762">
        <v>1</v>
      </c>
      <c r="T2762">
        <f t="shared" si="387"/>
        <v>56</v>
      </c>
      <c r="U2762">
        <v>55</v>
      </c>
      <c r="V2762">
        <f t="shared" si="388"/>
        <v>1</v>
      </c>
      <c r="W2762" s="3">
        <f t="shared" si="389"/>
        <v>1.7543859649122806E-2</v>
      </c>
      <c r="X2762">
        <v>23</v>
      </c>
      <c r="Y2762" s="4">
        <v>5.9</v>
      </c>
      <c r="Z2762" s="4">
        <v>1.4</v>
      </c>
      <c r="AA2762" s="5">
        <v>48361.56</v>
      </c>
      <c r="AB2762" s="5">
        <f t="shared" si="390"/>
        <v>2659885.7999999998</v>
      </c>
      <c r="AC2762" s="5">
        <v>33823.089999999997</v>
      </c>
      <c r="AD2762" s="5">
        <f t="shared" si="391"/>
        <v>1927916.13</v>
      </c>
      <c r="AE2762" s="5">
        <v>124111.71</v>
      </c>
      <c r="AF2762" s="5">
        <v>35682.589999999997</v>
      </c>
      <c r="AG2762" s="5">
        <v>8485.56</v>
      </c>
      <c r="AH2762" s="5">
        <v>2030</v>
      </c>
      <c r="AI2762" s="5">
        <v>5042.3100000000004</v>
      </c>
      <c r="AJ2762">
        <v>0</v>
      </c>
      <c r="AK2762" s="5">
        <v>0</v>
      </c>
      <c r="AL2762" s="5">
        <v>1128.07</v>
      </c>
      <c r="AM2762" s="5">
        <v>33633.440000000002</v>
      </c>
      <c r="AN2762">
        <v>4</v>
      </c>
      <c r="AO2762">
        <v>3</v>
      </c>
      <c r="AP2762" t="str">
        <f t="shared" si="392"/>
        <v>Yes</v>
      </c>
      <c r="AQ2762">
        <v>0</v>
      </c>
      <c r="AR2762" s="5">
        <f t="shared" si="393"/>
        <v>2138029.81</v>
      </c>
      <c r="AS2762" s="5">
        <f t="shared" si="394"/>
        <v>521855.99</v>
      </c>
      <c r="AT2762" t="s">
        <v>59</v>
      </c>
      <c r="AU2762" t="s">
        <v>6164</v>
      </c>
      <c r="AV2762" t="s">
        <v>6165</v>
      </c>
      <c r="AW2762" t="s">
        <v>6166</v>
      </c>
      <c r="AX2762" t="s">
        <v>6167</v>
      </c>
      <c r="AY2762">
        <v>57</v>
      </c>
      <c r="AZ2762">
        <v>0</v>
      </c>
      <c r="BA2762">
        <v>14</v>
      </c>
      <c r="BB2762" t="s">
        <v>6198</v>
      </c>
      <c r="BC2762">
        <v>0</v>
      </c>
      <c r="BD2762">
        <v>0</v>
      </c>
      <c r="BE2762" t="s">
        <v>6169</v>
      </c>
      <c r="BF2762" t="s">
        <v>6170</v>
      </c>
      <c r="BG2762">
        <v>0</v>
      </c>
      <c r="BH2762" t="s">
        <v>6171</v>
      </c>
      <c r="BI2762">
        <v>28</v>
      </c>
      <c r="BJ2762" t="s">
        <v>6172</v>
      </c>
      <c r="BK2762">
        <v>0</v>
      </c>
      <c r="BL2762">
        <v>65</v>
      </c>
      <c r="BM2762" s="3">
        <f t="shared" si="395"/>
        <v>0.87692307692307692</v>
      </c>
    </row>
    <row r="2763" spans="1:65">
      <c r="A2763" t="s">
        <v>2897</v>
      </c>
      <c r="B2763" s="2">
        <v>45823</v>
      </c>
      <c r="C2763" t="s">
        <v>1632</v>
      </c>
      <c r="D2763" t="s">
        <v>2636</v>
      </c>
      <c r="E2763">
        <v>6</v>
      </c>
      <c r="F2763" t="s">
        <v>49</v>
      </c>
      <c r="G2763" t="s">
        <v>50</v>
      </c>
      <c r="H2763" t="s">
        <v>89</v>
      </c>
      <c r="I2763" t="s">
        <v>74</v>
      </c>
      <c r="J2763" t="s">
        <v>53</v>
      </c>
      <c r="K2763" t="s">
        <v>75</v>
      </c>
      <c r="L2763" t="s">
        <v>92</v>
      </c>
      <c r="M2763" t="s">
        <v>56</v>
      </c>
      <c r="N2763" t="s">
        <v>69</v>
      </c>
      <c r="O2763" t="s">
        <v>120</v>
      </c>
      <c r="P2763">
        <v>70</v>
      </c>
      <c r="Q2763">
        <v>72</v>
      </c>
      <c r="R2763">
        <v>70</v>
      </c>
      <c r="S2763">
        <v>1</v>
      </c>
      <c r="T2763">
        <f t="shared" si="387"/>
        <v>69</v>
      </c>
      <c r="U2763">
        <v>68</v>
      </c>
      <c r="V2763">
        <f t="shared" si="388"/>
        <v>1</v>
      </c>
      <c r="W2763" s="3">
        <f t="shared" si="389"/>
        <v>1.4285714285714285E-2</v>
      </c>
      <c r="X2763">
        <v>22</v>
      </c>
      <c r="Y2763" s="4">
        <v>3</v>
      </c>
      <c r="Z2763" s="4">
        <v>1.1000000000000001</v>
      </c>
      <c r="AA2763" s="5">
        <v>35915.019999999997</v>
      </c>
      <c r="AB2763" s="5">
        <f t="shared" si="390"/>
        <v>2442221.36</v>
      </c>
      <c r="AC2763" s="5">
        <v>23658.35</v>
      </c>
      <c r="AD2763" s="5">
        <f t="shared" si="391"/>
        <v>1656084.5</v>
      </c>
      <c r="AE2763" s="5">
        <v>119771.18</v>
      </c>
      <c r="AF2763" s="5">
        <v>33208.230000000003</v>
      </c>
      <c r="AG2763" s="5">
        <v>9326.6</v>
      </c>
      <c r="AH2763" s="5">
        <v>1595</v>
      </c>
      <c r="AI2763" s="5">
        <v>3555.56</v>
      </c>
      <c r="AJ2763">
        <v>0</v>
      </c>
      <c r="AK2763" s="5">
        <v>0</v>
      </c>
      <c r="AL2763" s="5">
        <v>774.26</v>
      </c>
      <c r="AM2763" s="5">
        <v>49712.26</v>
      </c>
      <c r="AN2763">
        <v>4</v>
      </c>
      <c r="AO2763">
        <v>5</v>
      </c>
      <c r="AP2763" t="str">
        <f t="shared" si="392"/>
        <v>No</v>
      </c>
      <c r="AQ2763">
        <v>3</v>
      </c>
      <c r="AR2763" s="5">
        <f t="shared" si="393"/>
        <v>1874027.59</v>
      </c>
      <c r="AS2763" s="5">
        <f t="shared" si="394"/>
        <v>568193.77</v>
      </c>
      <c r="AT2763" t="s">
        <v>59</v>
      </c>
      <c r="AU2763" t="s">
        <v>6164</v>
      </c>
      <c r="AV2763" t="s">
        <v>6165</v>
      </c>
      <c r="AW2763" t="s">
        <v>6166</v>
      </c>
      <c r="AX2763" t="s">
        <v>6167</v>
      </c>
      <c r="AY2763">
        <v>72</v>
      </c>
      <c r="AZ2763">
        <v>0</v>
      </c>
      <c r="BA2763">
        <v>10</v>
      </c>
      <c r="BB2763" t="s">
        <v>6191</v>
      </c>
      <c r="BC2763">
        <v>0</v>
      </c>
      <c r="BD2763">
        <v>1</v>
      </c>
      <c r="BE2763" t="s">
        <v>6188</v>
      </c>
      <c r="BF2763" t="s">
        <v>6170</v>
      </c>
      <c r="BG2763">
        <v>1</v>
      </c>
      <c r="BH2763" t="s">
        <v>6179</v>
      </c>
      <c r="BI2763">
        <v>44</v>
      </c>
      <c r="BJ2763" t="s">
        <v>6172</v>
      </c>
      <c r="BK2763">
        <v>0</v>
      </c>
      <c r="BL2763">
        <v>77</v>
      </c>
      <c r="BM2763" s="3">
        <f t="shared" si="395"/>
        <v>0.90909090909090906</v>
      </c>
    </row>
    <row r="2764" spans="1:65">
      <c r="A2764" t="s">
        <v>2898</v>
      </c>
      <c r="B2764" s="2">
        <v>45823</v>
      </c>
      <c r="C2764" t="s">
        <v>1632</v>
      </c>
      <c r="D2764" t="s">
        <v>2636</v>
      </c>
      <c r="E2764">
        <v>6</v>
      </c>
      <c r="F2764" t="s">
        <v>49</v>
      </c>
      <c r="G2764" t="s">
        <v>50</v>
      </c>
      <c r="H2764" t="s">
        <v>51</v>
      </c>
      <c r="I2764" t="s">
        <v>52</v>
      </c>
      <c r="J2764" t="s">
        <v>53</v>
      </c>
      <c r="K2764" t="s">
        <v>75</v>
      </c>
      <c r="L2764" t="s">
        <v>87</v>
      </c>
      <c r="M2764" t="s">
        <v>56</v>
      </c>
      <c r="N2764" t="s">
        <v>109</v>
      </c>
      <c r="O2764" t="s">
        <v>58</v>
      </c>
      <c r="P2764">
        <v>62</v>
      </c>
      <c r="Q2764">
        <v>66</v>
      </c>
      <c r="R2764">
        <v>64</v>
      </c>
      <c r="S2764">
        <v>2</v>
      </c>
      <c r="T2764">
        <f t="shared" si="387"/>
        <v>62</v>
      </c>
      <c r="U2764">
        <v>60</v>
      </c>
      <c r="V2764">
        <f t="shared" si="388"/>
        <v>2</v>
      </c>
      <c r="W2764" s="3">
        <f t="shared" si="389"/>
        <v>3.125E-2</v>
      </c>
      <c r="X2764">
        <v>49</v>
      </c>
      <c r="Y2764" s="4">
        <v>0.1</v>
      </c>
      <c r="Z2764" s="4">
        <v>1</v>
      </c>
      <c r="AA2764" s="5">
        <v>35588.050000000003</v>
      </c>
      <c r="AB2764" s="5">
        <f t="shared" si="390"/>
        <v>2135283</v>
      </c>
      <c r="AC2764" s="5">
        <v>24290.19</v>
      </c>
      <c r="AD2764" s="5">
        <f t="shared" si="391"/>
        <v>1554572.16</v>
      </c>
      <c r="AE2764" s="5">
        <v>113976.46</v>
      </c>
      <c r="AF2764" s="5">
        <v>31037.87</v>
      </c>
      <c r="AG2764" s="5">
        <v>12533.53</v>
      </c>
      <c r="AH2764" s="5">
        <v>1450</v>
      </c>
      <c r="AI2764" s="5">
        <v>7062.07</v>
      </c>
      <c r="AJ2764">
        <v>0</v>
      </c>
      <c r="AK2764" s="5">
        <v>0</v>
      </c>
      <c r="AL2764" s="5">
        <v>1433.56</v>
      </c>
      <c r="AM2764" s="5">
        <v>88385.8</v>
      </c>
      <c r="AN2764">
        <v>8</v>
      </c>
      <c r="AO2764">
        <v>10</v>
      </c>
      <c r="AP2764" t="str">
        <f t="shared" si="392"/>
        <v>No</v>
      </c>
      <c r="AQ2764">
        <v>2</v>
      </c>
      <c r="AR2764" s="5">
        <f t="shared" si="393"/>
        <v>1810451.45</v>
      </c>
      <c r="AS2764" s="5">
        <f t="shared" si="394"/>
        <v>324831.55</v>
      </c>
      <c r="AT2764" t="s">
        <v>59</v>
      </c>
      <c r="AU2764" t="s">
        <v>6164</v>
      </c>
      <c r="AV2764" t="s">
        <v>6165</v>
      </c>
      <c r="AW2764" t="s">
        <v>6166</v>
      </c>
      <c r="AX2764" t="s">
        <v>6167</v>
      </c>
      <c r="AY2764">
        <v>65</v>
      </c>
      <c r="AZ2764">
        <v>3</v>
      </c>
      <c r="BA2764">
        <v>22</v>
      </c>
      <c r="BB2764" t="s">
        <v>6185</v>
      </c>
      <c r="BC2764">
        <v>0</v>
      </c>
      <c r="BD2764">
        <v>2</v>
      </c>
      <c r="BE2764" t="s">
        <v>6188</v>
      </c>
      <c r="BF2764" t="s">
        <v>6170</v>
      </c>
      <c r="BG2764">
        <v>3</v>
      </c>
      <c r="BH2764" t="s">
        <v>6192</v>
      </c>
      <c r="BI2764">
        <v>46</v>
      </c>
      <c r="BJ2764" t="s">
        <v>6193</v>
      </c>
      <c r="BK2764">
        <v>0</v>
      </c>
      <c r="BL2764">
        <v>70</v>
      </c>
      <c r="BM2764" s="3">
        <f t="shared" si="395"/>
        <v>0.91428571428571426</v>
      </c>
    </row>
    <row r="2765" spans="1:65">
      <c r="A2765" t="s">
        <v>2899</v>
      </c>
      <c r="B2765" s="2">
        <v>45823</v>
      </c>
      <c r="C2765" t="s">
        <v>1632</v>
      </c>
      <c r="D2765" t="s">
        <v>2636</v>
      </c>
      <c r="E2765">
        <v>6</v>
      </c>
      <c r="F2765" t="s">
        <v>49</v>
      </c>
      <c r="G2765" t="s">
        <v>79</v>
      </c>
      <c r="H2765" t="s">
        <v>106</v>
      </c>
      <c r="I2765" t="s">
        <v>64</v>
      </c>
      <c r="J2765" t="s">
        <v>53</v>
      </c>
      <c r="K2765" t="s">
        <v>66</v>
      </c>
      <c r="L2765" t="s">
        <v>67</v>
      </c>
      <c r="M2765" t="s">
        <v>68</v>
      </c>
      <c r="N2765" t="s">
        <v>69</v>
      </c>
      <c r="O2765" t="s">
        <v>58</v>
      </c>
      <c r="P2765">
        <v>86</v>
      </c>
      <c r="Q2765">
        <v>90</v>
      </c>
      <c r="R2765">
        <v>87</v>
      </c>
      <c r="S2765">
        <v>7</v>
      </c>
      <c r="T2765">
        <f t="shared" si="387"/>
        <v>80</v>
      </c>
      <c r="U2765">
        <v>80</v>
      </c>
      <c r="V2765">
        <f t="shared" si="388"/>
        <v>0</v>
      </c>
      <c r="W2765" s="3">
        <f t="shared" si="389"/>
        <v>8.0459770114942528E-2</v>
      </c>
      <c r="X2765">
        <v>20</v>
      </c>
      <c r="Y2765" s="4">
        <v>10.1</v>
      </c>
      <c r="Z2765" s="4">
        <v>1.8</v>
      </c>
      <c r="AA2765" s="5">
        <v>30226.94</v>
      </c>
      <c r="AB2765" s="5">
        <f t="shared" si="390"/>
        <v>2418155.2000000002</v>
      </c>
      <c r="AC2765" s="5">
        <v>21798.77</v>
      </c>
      <c r="AD2765" s="5">
        <f t="shared" si="391"/>
        <v>1896492.99</v>
      </c>
      <c r="AE2765" s="5">
        <v>144335.14000000001</v>
      </c>
      <c r="AF2765" s="5">
        <v>40334.410000000003</v>
      </c>
      <c r="AG2765" s="5">
        <v>33724.15</v>
      </c>
      <c r="AH2765" s="5">
        <v>2610</v>
      </c>
      <c r="AI2765" s="5">
        <v>61946.84</v>
      </c>
      <c r="AJ2765">
        <v>2</v>
      </c>
      <c r="AK2765" s="5">
        <v>16805.150000000001</v>
      </c>
      <c r="AL2765" s="5">
        <v>0</v>
      </c>
      <c r="AM2765" s="5">
        <v>51873.88</v>
      </c>
      <c r="AN2765">
        <v>4</v>
      </c>
      <c r="AO2765">
        <v>3</v>
      </c>
      <c r="AP2765" t="str">
        <f t="shared" si="392"/>
        <v>Yes</v>
      </c>
      <c r="AQ2765">
        <v>2</v>
      </c>
      <c r="AR2765" s="5">
        <f t="shared" si="393"/>
        <v>2248122.56</v>
      </c>
      <c r="AS2765" s="5">
        <f t="shared" si="394"/>
        <v>170032.64000000001</v>
      </c>
      <c r="AT2765" t="s">
        <v>1641</v>
      </c>
      <c r="AU2765" t="s">
        <v>6189</v>
      </c>
      <c r="AV2765" t="s">
        <v>6201</v>
      </c>
      <c r="AW2765" t="s">
        <v>6175</v>
      </c>
      <c r="AX2765" t="s">
        <v>6177</v>
      </c>
      <c r="AY2765">
        <v>89</v>
      </c>
      <c r="AZ2765">
        <v>0</v>
      </c>
      <c r="BA2765">
        <v>0</v>
      </c>
      <c r="BB2765" t="s">
        <v>6168</v>
      </c>
      <c r="BC2765">
        <v>0</v>
      </c>
      <c r="BD2765">
        <v>0</v>
      </c>
      <c r="BE2765" t="s">
        <v>6169</v>
      </c>
      <c r="BF2765" t="s">
        <v>6210</v>
      </c>
      <c r="BG2765">
        <v>2</v>
      </c>
      <c r="BH2765" t="s">
        <v>6208</v>
      </c>
      <c r="BI2765">
        <v>98</v>
      </c>
      <c r="BJ2765" t="s">
        <v>6193</v>
      </c>
      <c r="BK2765">
        <v>0</v>
      </c>
      <c r="BL2765">
        <v>95</v>
      </c>
      <c r="BM2765" s="3">
        <f t="shared" si="395"/>
        <v>0.91578947368421049</v>
      </c>
    </row>
    <row r="2766" spans="1:65">
      <c r="A2766" t="s">
        <v>2900</v>
      </c>
      <c r="B2766" s="2">
        <v>45823</v>
      </c>
      <c r="C2766" t="s">
        <v>1632</v>
      </c>
      <c r="D2766" t="s">
        <v>2636</v>
      </c>
      <c r="E2766">
        <v>6</v>
      </c>
      <c r="F2766" t="s">
        <v>49</v>
      </c>
      <c r="G2766" t="s">
        <v>50</v>
      </c>
      <c r="H2766" t="s">
        <v>51</v>
      </c>
      <c r="I2766" t="s">
        <v>64</v>
      </c>
      <c r="J2766" t="s">
        <v>65</v>
      </c>
      <c r="K2766" t="s">
        <v>66</v>
      </c>
      <c r="L2766" t="s">
        <v>67</v>
      </c>
      <c r="M2766" t="s">
        <v>68</v>
      </c>
      <c r="N2766" t="s">
        <v>94</v>
      </c>
      <c r="O2766" t="s">
        <v>58</v>
      </c>
      <c r="P2766">
        <v>60</v>
      </c>
      <c r="Q2766">
        <v>61</v>
      </c>
      <c r="R2766">
        <v>60</v>
      </c>
      <c r="S2766">
        <v>4</v>
      </c>
      <c r="T2766">
        <f t="shared" si="387"/>
        <v>56</v>
      </c>
      <c r="U2766">
        <v>56</v>
      </c>
      <c r="V2766">
        <f t="shared" si="388"/>
        <v>0</v>
      </c>
      <c r="W2766" s="3">
        <f t="shared" si="389"/>
        <v>6.6666666666666666E-2</v>
      </c>
      <c r="X2766">
        <v>21</v>
      </c>
      <c r="Y2766" s="4">
        <v>1.8</v>
      </c>
      <c r="Z2766" s="4">
        <v>0.6</v>
      </c>
      <c r="AA2766" s="5">
        <v>48409.89</v>
      </c>
      <c r="AB2766" s="5">
        <f t="shared" si="390"/>
        <v>2710953.84</v>
      </c>
      <c r="AC2766" s="5">
        <v>32329.96</v>
      </c>
      <c r="AD2766" s="5">
        <f t="shared" si="391"/>
        <v>1939797.6</v>
      </c>
      <c r="AE2766" s="5">
        <v>129060.94</v>
      </c>
      <c r="AF2766" s="5">
        <v>39687.58</v>
      </c>
      <c r="AG2766" s="5">
        <v>33690.74</v>
      </c>
      <c r="AH2766" s="5">
        <v>870</v>
      </c>
      <c r="AI2766" s="5">
        <v>62097.440000000002</v>
      </c>
      <c r="AJ2766">
        <v>2</v>
      </c>
      <c r="AK2766" s="5">
        <v>26670.92</v>
      </c>
      <c r="AL2766" s="5">
        <v>0</v>
      </c>
      <c r="AM2766" s="5">
        <v>36735.660000000003</v>
      </c>
      <c r="AN2766">
        <v>4</v>
      </c>
      <c r="AO2766">
        <v>3</v>
      </c>
      <c r="AP2766" t="str">
        <f t="shared" si="392"/>
        <v>Yes</v>
      </c>
      <c r="AQ2766">
        <v>3</v>
      </c>
      <c r="AR2766" s="5">
        <f t="shared" si="393"/>
        <v>2268610.88</v>
      </c>
      <c r="AS2766" s="5">
        <f t="shared" si="394"/>
        <v>442342.96</v>
      </c>
      <c r="AT2766" t="s">
        <v>1641</v>
      </c>
      <c r="AU2766" t="s">
        <v>6173</v>
      </c>
      <c r="AV2766" t="s">
        <v>6174</v>
      </c>
      <c r="AW2766" t="s">
        <v>6175</v>
      </c>
      <c r="AX2766" t="s">
        <v>6167</v>
      </c>
      <c r="AY2766">
        <v>62</v>
      </c>
      <c r="AZ2766">
        <v>1</v>
      </c>
      <c r="BA2766">
        <v>0</v>
      </c>
      <c r="BB2766" t="s">
        <v>6168</v>
      </c>
      <c r="BC2766">
        <v>0</v>
      </c>
      <c r="BD2766">
        <v>0</v>
      </c>
      <c r="BE2766" t="s">
        <v>6169</v>
      </c>
      <c r="BF2766" t="s">
        <v>6210</v>
      </c>
      <c r="BG2766">
        <v>0</v>
      </c>
      <c r="BH2766" t="s">
        <v>6171</v>
      </c>
      <c r="BI2766">
        <v>44</v>
      </c>
      <c r="BJ2766" t="s">
        <v>6172</v>
      </c>
      <c r="BK2766">
        <v>0</v>
      </c>
      <c r="BL2766">
        <v>66</v>
      </c>
      <c r="BM2766" s="3">
        <f t="shared" si="395"/>
        <v>0.90909090909090906</v>
      </c>
    </row>
    <row r="2767" spans="1:65">
      <c r="A2767" t="s">
        <v>2901</v>
      </c>
      <c r="B2767" s="2">
        <v>45823</v>
      </c>
      <c r="C2767" t="s">
        <v>1632</v>
      </c>
      <c r="D2767" t="s">
        <v>2636</v>
      </c>
      <c r="E2767">
        <v>6</v>
      </c>
      <c r="F2767" t="s">
        <v>61</v>
      </c>
      <c r="G2767" t="s">
        <v>62</v>
      </c>
      <c r="H2767" t="s">
        <v>115</v>
      </c>
      <c r="I2767" t="s">
        <v>52</v>
      </c>
      <c r="J2767" t="s">
        <v>81</v>
      </c>
      <c r="K2767" t="s">
        <v>75</v>
      </c>
      <c r="L2767" t="s">
        <v>67</v>
      </c>
      <c r="M2767" t="s">
        <v>68</v>
      </c>
      <c r="N2767" t="s">
        <v>109</v>
      </c>
      <c r="O2767" t="s">
        <v>82</v>
      </c>
      <c r="P2767">
        <v>41</v>
      </c>
      <c r="Q2767">
        <v>41</v>
      </c>
      <c r="R2767">
        <v>41</v>
      </c>
      <c r="S2767">
        <v>2</v>
      </c>
      <c r="T2767">
        <f t="shared" si="387"/>
        <v>39</v>
      </c>
      <c r="U2767">
        <v>39</v>
      </c>
      <c r="V2767">
        <f t="shared" si="388"/>
        <v>0</v>
      </c>
      <c r="W2767" s="3">
        <f t="shared" si="389"/>
        <v>4.878048780487805E-2</v>
      </c>
      <c r="X2767">
        <v>42</v>
      </c>
      <c r="Y2767" s="4">
        <v>3.7</v>
      </c>
      <c r="Z2767" s="4">
        <v>1</v>
      </c>
      <c r="AA2767" s="5">
        <v>77102.48</v>
      </c>
      <c r="AB2767" s="5">
        <f t="shared" si="390"/>
        <v>3006996.72</v>
      </c>
      <c r="AC2767" s="5">
        <v>49369.97</v>
      </c>
      <c r="AD2767" s="5">
        <f t="shared" si="391"/>
        <v>2024168.77</v>
      </c>
      <c r="AE2767" s="5">
        <v>129977.08</v>
      </c>
      <c r="AF2767" s="5">
        <v>35962.449999999997</v>
      </c>
      <c r="AG2767" s="5">
        <v>11546.12</v>
      </c>
      <c r="AH2767" s="5">
        <v>1450</v>
      </c>
      <c r="AI2767" s="5">
        <v>15070.27</v>
      </c>
      <c r="AJ2767">
        <v>0</v>
      </c>
      <c r="AK2767" s="5">
        <v>0</v>
      </c>
      <c r="AL2767" s="5">
        <v>0</v>
      </c>
      <c r="AM2767" s="5">
        <v>57154.83</v>
      </c>
      <c r="AN2767">
        <v>8</v>
      </c>
      <c r="AO2767">
        <v>10</v>
      </c>
      <c r="AP2767" t="str">
        <f t="shared" si="392"/>
        <v>No</v>
      </c>
      <c r="AQ2767">
        <v>2</v>
      </c>
      <c r="AR2767" s="5">
        <f t="shared" si="393"/>
        <v>2275329.52</v>
      </c>
      <c r="AS2767" s="5">
        <f t="shared" si="394"/>
        <v>731667.2</v>
      </c>
      <c r="AT2767" t="s">
        <v>116</v>
      </c>
      <c r="AU2767" t="s">
        <v>6164</v>
      </c>
      <c r="AV2767" t="s">
        <v>6165</v>
      </c>
      <c r="AW2767" t="s">
        <v>6166</v>
      </c>
      <c r="AX2767" t="s">
        <v>6184</v>
      </c>
      <c r="AY2767">
        <v>45</v>
      </c>
      <c r="AZ2767">
        <v>3</v>
      </c>
      <c r="BA2767">
        <v>0</v>
      </c>
      <c r="BB2767" t="s">
        <v>6168</v>
      </c>
      <c r="BC2767">
        <v>0</v>
      </c>
      <c r="BD2767">
        <v>2</v>
      </c>
      <c r="BE2767" t="s">
        <v>6188</v>
      </c>
      <c r="BF2767" t="s">
        <v>6210</v>
      </c>
      <c r="BG2767">
        <v>1</v>
      </c>
      <c r="BH2767" t="s">
        <v>6186</v>
      </c>
      <c r="BI2767">
        <v>36</v>
      </c>
      <c r="BJ2767" t="s">
        <v>6172</v>
      </c>
      <c r="BK2767">
        <v>0</v>
      </c>
      <c r="BL2767">
        <v>50</v>
      </c>
      <c r="BM2767" s="3">
        <f t="shared" si="395"/>
        <v>0.82</v>
      </c>
    </row>
    <row r="2768" spans="1:65">
      <c r="A2768" t="s">
        <v>2902</v>
      </c>
      <c r="B2768" s="2">
        <v>45823</v>
      </c>
      <c r="C2768" t="s">
        <v>1632</v>
      </c>
      <c r="D2768" t="s">
        <v>2636</v>
      </c>
      <c r="E2768">
        <v>6</v>
      </c>
      <c r="F2768" t="s">
        <v>72</v>
      </c>
      <c r="G2768" t="s">
        <v>62</v>
      </c>
      <c r="H2768" t="s">
        <v>175</v>
      </c>
      <c r="I2768" t="s">
        <v>64</v>
      </c>
      <c r="J2768" t="s">
        <v>53</v>
      </c>
      <c r="K2768" t="s">
        <v>66</v>
      </c>
      <c r="L2768" t="s">
        <v>87</v>
      </c>
      <c r="M2768" t="s">
        <v>56</v>
      </c>
      <c r="N2768" t="s">
        <v>69</v>
      </c>
      <c r="O2768" t="s">
        <v>58</v>
      </c>
      <c r="P2768">
        <v>78</v>
      </c>
      <c r="Q2768">
        <v>82</v>
      </c>
      <c r="R2768">
        <v>82</v>
      </c>
      <c r="S2768">
        <v>1</v>
      </c>
      <c r="T2768">
        <f t="shared" si="387"/>
        <v>81</v>
      </c>
      <c r="U2768">
        <v>74</v>
      </c>
      <c r="V2768">
        <f t="shared" si="388"/>
        <v>7</v>
      </c>
      <c r="W2768" s="3">
        <f t="shared" si="389"/>
        <v>1.2195121951219513E-2</v>
      </c>
      <c r="X2768">
        <v>12</v>
      </c>
      <c r="Y2768" s="4">
        <v>1.8</v>
      </c>
      <c r="Z2768" s="4">
        <v>0.6</v>
      </c>
      <c r="AA2768" s="5">
        <v>30088.05</v>
      </c>
      <c r="AB2768" s="5">
        <f t="shared" si="390"/>
        <v>2226515.7000000002</v>
      </c>
      <c r="AC2768" s="5">
        <v>23996.97</v>
      </c>
      <c r="AD2768" s="5">
        <f t="shared" si="391"/>
        <v>1967751.54</v>
      </c>
      <c r="AE2768" s="5">
        <v>133955.43</v>
      </c>
      <c r="AF2768" s="5">
        <v>35372.25</v>
      </c>
      <c r="AG2768" s="5">
        <v>7782.1</v>
      </c>
      <c r="AH2768" s="5">
        <v>870</v>
      </c>
      <c r="AI2768" s="5">
        <v>3545.95</v>
      </c>
      <c r="AJ2768">
        <v>0</v>
      </c>
      <c r="AK2768" s="5">
        <v>0</v>
      </c>
      <c r="AL2768" s="5">
        <v>36175.46</v>
      </c>
      <c r="AM2768" s="5">
        <v>77570.09</v>
      </c>
      <c r="AN2768">
        <v>4</v>
      </c>
      <c r="AO2768">
        <v>4</v>
      </c>
      <c r="AP2768" t="str">
        <f t="shared" si="392"/>
        <v>Yes</v>
      </c>
      <c r="AQ2768">
        <v>1</v>
      </c>
      <c r="AR2768" s="5">
        <f t="shared" si="393"/>
        <v>2263022.8199999998</v>
      </c>
      <c r="AS2768" s="5">
        <f t="shared" si="394"/>
        <v>-36507.120000000003</v>
      </c>
      <c r="AT2768" t="s">
        <v>59</v>
      </c>
      <c r="AU2768" t="s">
        <v>6164</v>
      </c>
      <c r="AV2768" t="s">
        <v>6165</v>
      </c>
      <c r="AW2768" t="s">
        <v>6166</v>
      </c>
      <c r="AX2768" t="s">
        <v>6184</v>
      </c>
      <c r="AY2768">
        <v>79</v>
      </c>
      <c r="AZ2768">
        <v>0</v>
      </c>
      <c r="BA2768">
        <v>37</v>
      </c>
      <c r="BB2768" t="s">
        <v>6180</v>
      </c>
      <c r="BC2768">
        <v>0</v>
      </c>
      <c r="BD2768">
        <v>0</v>
      </c>
      <c r="BE2768" t="s">
        <v>6169</v>
      </c>
      <c r="BF2768" t="s">
        <v>6170</v>
      </c>
      <c r="BG2768">
        <v>0</v>
      </c>
      <c r="BH2768" t="s">
        <v>6171</v>
      </c>
      <c r="BI2768">
        <v>39</v>
      </c>
      <c r="BJ2768" t="s">
        <v>6172</v>
      </c>
      <c r="BK2768">
        <v>0</v>
      </c>
      <c r="BL2768">
        <v>87</v>
      </c>
      <c r="BM2768" s="3">
        <f t="shared" si="395"/>
        <v>0.94252873563218387</v>
      </c>
    </row>
    <row r="2769" spans="1:65">
      <c r="A2769" t="s">
        <v>2903</v>
      </c>
      <c r="B2769" s="2">
        <v>45823</v>
      </c>
      <c r="C2769" t="s">
        <v>1632</v>
      </c>
      <c r="D2769" t="s">
        <v>2636</v>
      </c>
      <c r="E2769">
        <v>6</v>
      </c>
      <c r="F2769" t="s">
        <v>78</v>
      </c>
      <c r="G2769" t="s">
        <v>50</v>
      </c>
      <c r="H2769" t="s">
        <v>173</v>
      </c>
      <c r="I2769" t="s">
        <v>74</v>
      </c>
      <c r="J2769" t="s">
        <v>53</v>
      </c>
      <c r="K2769" t="s">
        <v>75</v>
      </c>
      <c r="L2769" t="s">
        <v>55</v>
      </c>
      <c r="M2769" t="s">
        <v>56</v>
      </c>
      <c r="N2769" t="s">
        <v>69</v>
      </c>
      <c r="O2769" t="s">
        <v>120</v>
      </c>
      <c r="P2769">
        <v>78</v>
      </c>
      <c r="Q2769">
        <v>81</v>
      </c>
      <c r="R2769">
        <v>77</v>
      </c>
      <c r="S2769">
        <v>2</v>
      </c>
      <c r="T2769">
        <f t="shared" si="387"/>
        <v>75</v>
      </c>
      <c r="U2769">
        <v>75</v>
      </c>
      <c r="V2769">
        <f t="shared" si="388"/>
        <v>0</v>
      </c>
      <c r="W2769" s="3">
        <f t="shared" si="389"/>
        <v>2.5974025974025976E-2</v>
      </c>
      <c r="X2769">
        <v>32</v>
      </c>
      <c r="Y2769" s="4">
        <v>6.9</v>
      </c>
      <c r="Z2769" s="4">
        <v>1.7</v>
      </c>
      <c r="AA2769" s="5">
        <v>35705.33</v>
      </c>
      <c r="AB2769" s="5">
        <f t="shared" si="390"/>
        <v>2677899.75</v>
      </c>
      <c r="AC2769" s="5">
        <v>23528.1</v>
      </c>
      <c r="AD2769" s="5">
        <f t="shared" si="391"/>
        <v>1811663.7</v>
      </c>
      <c r="AE2769" s="5">
        <v>133223.19</v>
      </c>
      <c r="AF2769" s="5">
        <v>38125.01</v>
      </c>
      <c r="AG2769" s="5">
        <v>10201.48</v>
      </c>
      <c r="AH2769" s="5">
        <v>2465</v>
      </c>
      <c r="AI2769" s="5">
        <v>7040</v>
      </c>
      <c r="AJ2769">
        <v>0</v>
      </c>
      <c r="AK2769" s="5">
        <v>0</v>
      </c>
      <c r="AL2769" s="5">
        <v>0</v>
      </c>
      <c r="AM2769" s="5">
        <v>52046.38</v>
      </c>
      <c r="AN2769">
        <v>4</v>
      </c>
      <c r="AO2769">
        <v>3</v>
      </c>
      <c r="AP2769" t="str">
        <f t="shared" si="392"/>
        <v>Yes</v>
      </c>
      <c r="AQ2769">
        <v>0</v>
      </c>
      <c r="AR2769" s="5">
        <f t="shared" si="393"/>
        <v>2054764.76</v>
      </c>
      <c r="AS2769" s="5">
        <f t="shared" si="394"/>
        <v>623134.99</v>
      </c>
      <c r="AT2769" t="s">
        <v>59</v>
      </c>
      <c r="AU2769" t="s">
        <v>6164</v>
      </c>
      <c r="AV2769" t="s">
        <v>6165</v>
      </c>
      <c r="AW2769" t="s">
        <v>6166</v>
      </c>
      <c r="AX2769" t="s">
        <v>6167</v>
      </c>
      <c r="AY2769">
        <v>79</v>
      </c>
      <c r="AZ2769">
        <v>0</v>
      </c>
      <c r="BA2769">
        <v>0</v>
      </c>
      <c r="BB2769" t="s">
        <v>6168</v>
      </c>
      <c r="BC2769">
        <v>0</v>
      </c>
      <c r="BD2769">
        <v>0</v>
      </c>
      <c r="BE2769" t="s">
        <v>6169</v>
      </c>
      <c r="BF2769" t="s">
        <v>6170</v>
      </c>
      <c r="BG2769">
        <v>4</v>
      </c>
      <c r="BH2769" t="s">
        <v>6209</v>
      </c>
      <c r="BI2769">
        <v>98</v>
      </c>
      <c r="BJ2769" t="s">
        <v>6193</v>
      </c>
      <c r="BK2769">
        <v>0</v>
      </c>
      <c r="BL2769">
        <v>85</v>
      </c>
      <c r="BM2769" s="3">
        <f t="shared" si="395"/>
        <v>0.90588235294117647</v>
      </c>
    </row>
    <row r="2770" spans="1:65">
      <c r="A2770" t="s">
        <v>2904</v>
      </c>
      <c r="B2770" s="2">
        <v>45823</v>
      </c>
      <c r="C2770" t="s">
        <v>1632</v>
      </c>
      <c r="D2770" t="s">
        <v>2636</v>
      </c>
      <c r="E2770">
        <v>6</v>
      </c>
      <c r="F2770" t="s">
        <v>78</v>
      </c>
      <c r="G2770" t="s">
        <v>50</v>
      </c>
      <c r="H2770" t="s">
        <v>181</v>
      </c>
      <c r="I2770" t="s">
        <v>52</v>
      </c>
      <c r="J2770" t="s">
        <v>65</v>
      </c>
      <c r="K2770" t="s">
        <v>75</v>
      </c>
      <c r="L2770" t="s">
        <v>55</v>
      </c>
      <c r="M2770" t="s">
        <v>56</v>
      </c>
      <c r="N2770" t="s">
        <v>69</v>
      </c>
      <c r="O2770" t="s">
        <v>82</v>
      </c>
      <c r="P2770">
        <v>60</v>
      </c>
      <c r="Q2770">
        <v>63</v>
      </c>
      <c r="R2770">
        <v>61</v>
      </c>
      <c r="S2770">
        <v>2</v>
      </c>
      <c r="T2770">
        <f t="shared" si="387"/>
        <v>59</v>
      </c>
      <c r="U2770">
        <v>58</v>
      </c>
      <c r="V2770">
        <f t="shared" si="388"/>
        <v>1</v>
      </c>
      <c r="W2770" s="3">
        <f t="shared" si="389"/>
        <v>3.2786885245901641E-2</v>
      </c>
      <c r="X2770">
        <v>36</v>
      </c>
      <c r="Y2770" s="4">
        <v>6.5</v>
      </c>
      <c r="Z2770" s="4">
        <v>1.9</v>
      </c>
      <c r="AA2770" s="5">
        <v>51723.47</v>
      </c>
      <c r="AB2770" s="5">
        <f t="shared" si="390"/>
        <v>2999961.26</v>
      </c>
      <c r="AC2770" s="5">
        <v>34825.199999999997</v>
      </c>
      <c r="AD2770" s="5">
        <f t="shared" si="391"/>
        <v>2124337.2000000002</v>
      </c>
      <c r="AE2770" s="5">
        <v>141259.12</v>
      </c>
      <c r="AF2770" s="5">
        <v>43020.39</v>
      </c>
      <c r="AG2770" s="5">
        <v>11093.95</v>
      </c>
      <c r="AH2770" s="5">
        <v>2755</v>
      </c>
      <c r="AI2770" s="5">
        <v>10203.64</v>
      </c>
      <c r="AJ2770">
        <v>0</v>
      </c>
      <c r="AK2770" s="5">
        <v>0</v>
      </c>
      <c r="AL2770" s="5">
        <v>1071.17</v>
      </c>
      <c r="AM2770" s="5">
        <v>36833.82</v>
      </c>
      <c r="AN2770">
        <v>4</v>
      </c>
      <c r="AO2770">
        <v>4</v>
      </c>
      <c r="AP2770" t="str">
        <f t="shared" si="392"/>
        <v>Yes</v>
      </c>
      <c r="AQ2770">
        <v>1</v>
      </c>
      <c r="AR2770" s="5">
        <f t="shared" si="393"/>
        <v>2370574.29</v>
      </c>
      <c r="AS2770" s="5">
        <f t="shared" si="394"/>
        <v>629386.97</v>
      </c>
      <c r="AT2770" t="s">
        <v>59</v>
      </c>
      <c r="AU2770" t="s">
        <v>6164</v>
      </c>
      <c r="AV2770" t="s">
        <v>6165</v>
      </c>
      <c r="AW2770" t="s">
        <v>6166</v>
      </c>
      <c r="AX2770" t="s">
        <v>6167</v>
      </c>
      <c r="AY2770">
        <v>60</v>
      </c>
      <c r="AZ2770">
        <v>0</v>
      </c>
      <c r="BA2770">
        <v>12</v>
      </c>
      <c r="BB2770" t="s">
        <v>6191</v>
      </c>
      <c r="BC2770">
        <v>0</v>
      </c>
      <c r="BD2770">
        <v>0</v>
      </c>
      <c r="BE2770" t="s">
        <v>6169</v>
      </c>
      <c r="BF2770" t="s">
        <v>6170</v>
      </c>
      <c r="BG2770">
        <v>0</v>
      </c>
      <c r="BH2770" t="s">
        <v>6171</v>
      </c>
      <c r="BI2770">
        <v>51</v>
      </c>
      <c r="BJ2770" t="s">
        <v>6187</v>
      </c>
      <c r="BK2770">
        <v>0</v>
      </c>
      <c r="BL2770">
        <v>67</v>
      </c>
      <c r="BM2770" s="3">
        <f t="shared" si="395"/>
        <v>0.91044776119402981</v>
      </c>
    </row>
    <row r="2771" spans="1:65">
      <c r="A2771" t="s">
        <v>2905</v>
      </c>
      <c r="B2771" s="2">
        <v>45824</v>
      </c>
      <c r="C2771" t="s">
        <v>1632</v>
      </c>
      <c r="D2771" t="s">
        <v>2636</v>
      </c>
      <c r="E2771">
        <v>6</v>
      </c>
      <c r="F2771" t="s">
        <v>49</v>
      </c>
      <c r="G2771" t="s">
        <v>62</v>
      </c>
      <c r="H2771" t="s">
        <v>226</v>
      </c>
      <c r="I2771" t="s">
        <v>52</v>
      </c>
      <c r="J2771" t="s">
        <v>53</v>
      </c>
      <c r="K2771" t="s">
        <v>75</v>
      </c>
      <c r="L2771" t="s">
        <v>92</v>
      </c>
      <c r="M2771" t="s">
        <v>56</v>
      </c>
      <c r="N2771" t="s">
        <v>69</v>
      </c>
      <c r="O2771" t="s">
        <v>82</v>
      </c>
      <c r="P2771">
        <v>62</v>
      </c>
      <c r="Q2771">
        <v>66</v>
      </c>
      <c r="R2771">
        <v>63</v>
      </c>
      <c r="S2771">
        <v>2</v>
      </c>
      <c r="T2771">
        <f t="shared" si="387"/>
        <v>61</v>
      </c>
      <c r="U2771">
        <v>60</v>
      </c>
      <c r="V2771">
        <f t="shared" si="388"/>
        <v>1</v>
      </c>
      <c r="W2771" s="3">
        <f t="shared" si="389"/>
        <v>3.1746031746031744E-2</v>
      </c>
      <c r="X2771">
        <v>39</v>
      </c>
      <c r="Y2771" s="4">
        <v>5.5</v>
      </c>
      <c r="Z2771" s="4">
        <v>1.7</v>
      </c>
      <c r="AA2771" s="5">
        <v>36450.480000000003</v>
      </c>
      <c r="AB2771" s="5">
        <f t="shared" si="390"/>
        <v>2187028.7999999998</v>
      </c>
      <c r="AC2771" s="5">
        <v>23828.52</v>
      </c>
      <c r="AD2771" s="5">
        <f t="shared" si="391"/>
        <v>1501196.76</v>
      </c>
      <c r="AE2771" s="5">
        <v>114334.39999999999</v>
      </c>
      <c r="AF2771" s="5">
        <v>30352.71</v>
      </c>
      <c r="AG2771" s="5">
        <v>10950.82</v>
      </c>
      <c r="AH2771" s="5">
        <v>2465</v>
      </c>
      <c r="AI2771" s="5">
        <v>7073.68</v>
      </c>
      <c r="AJ2771">
        <v>0</v>
      </c>
      <c r="AK2771" s="5">
        <v>0</v>
      </c>
      <c r="AL2771" s="5">
        <v>766.06</v>
      </c>
      <c r="AM2771" s="5">
        <v>39917.15</v>
      </c>
      <c r="AN2771">
        <v>4</v>
      </c>
      <c r="AO2771">
        <v>4</v>
      </c>
      <c r="AP2771" t="str">
        <f t="shared" si="392"/>
        <v>Yes</v>
      </c>
      <c r="AQ2771">
        <v>1</v>
      </c>
      <c r="AR2771" s="5">
        <f t="shared" si="393"/>
        <v>1707056.58</v>
      </c>
      <c r="AS2771" s="5">
        <f t="shared" si="394"/>
        <v>479972.22</v>
      </c>
      <c r="AT2771" t="s">
        <v>59</v>
      </c>
      <c r="AU2771" t="s">
        <v>6164</v>
      </c>
      <c r="AV2771" t="s">
        <v>6165</v>
      </c>
      <c r="AW2771" t="s">
        <v>6166</v>
      </c>
      <c r="AX2771" t="s">
        <v>6167</v>
      </c>
      <c r="AY2771">
        <v>62</v>
      </c>
      <c r="AZ2771">
        <v>0</v>
      </c>
      <c r="BA2771">
        <v>15</v>
      </c>
      <c r="BB2771" t="s">
        <v>6191</v>
      </c>
      <c r="BC2771">
        <v>0</v>
      </c>
      <c r="BD2771">
        <v>0</v>
      </c>
      <c r="BE2771" t="s">
        <v>6169</v>
      </c>
      <c r="BF2771" t="s">
        <v>6170</v>
      </c>
      <c r="BG2771">
        <v>0</v>
      </c>
      <c r="BH2771" t="s">
        <v>6171</v>
      </c>
      <c r="BI2771">
        <v>29</v>
      </c>
      <c r="BJ2771" t="s">
        <v>6172</v>
      </c>
      <c r="BK2771">
        <v>0</v>
      </c>
      <c r="BL2771">
        <v>74</v>
      </c>
      <c r="BM2771" s="3">
        <f t="shared" si="395"/>
        <v>0.85135135135135132</v>
      </c>
    </row>
    <row r="2772" spans="1:65">
      <c r="A2772" t="s">
        <v>2906</v>
      </c>
      <c r="B2772" s="2">
        <v>45824</v>
      </c>
      <c r="C2772" t="s">
        <v>1632</v>
      </c>
      <c r="D2772" t="s">
        <v>2636</v>
      </c>
      <c r="E2772">
        <v>6</v>
      </c>
      <c r="F2772" t="s">
        <v>49</v>
      </c>
      <c r="G2772" t="s">
        <v>62</v>
      </c>
      <c r="H2772" t="s">
        <v>133</v>
      </c>
      <c r="I2772" t="s">
        <v>64</v>
      </c>
      <c r="J2772" t="s">
        <v>65</v>
      </c>
      <c r="K2772" t="s">
        <v>66</v>
      </c>
      <c r="L2772" t="s">
        <v>55</v>
      </c>
      <c r="M2772" t="s">
        <v>56</v>
      </c>
      <c r="N2772" t="s">
        <v>76</v>
      </c>
      <c r="O2772" t="s">
        <v>70</v>
      </c>
      <c r="P2772">
        <v>50</v>
      </c>
      <c r="Q2772">
        <v>54</v>
      </c>
      <c r="R2772">
        <v>52</v>
      </c>
      <c r="S2772">
        <v>1</v>
      </c>
      <c r="T2772">
        <f t="shared" si="387"/>
        <v>51</v>
      </c>
      <c r="U2772">
        <v>49</v>
      </c>
      <c r="V2772">
        <f t="shared" si="388"/>
        <v>2</v>
      </c>
      <c r="W2772" s="3">
        <f t="shared" si="389"/>
        <v>1.9230769230769232E-2</v>
      </c>
      <c r="X2772">
        <v>18</v>
      </c>
      <c r="Y2772" s="4">
        <v>1.4</v>
      </c>
      <c r="Z2772" s="4">
        <v>0.7</v>
      </c>
      <c r="AA2772" s="5">
        <v>48755.65</v>
      </c>
      <c r="AB2772" s="5">
        <f t="shared" si="390"/>
        <v>2389026.85</v>
      </c>
      <c r="AC2772" s="5">
        <v>34744.99</v>
      </c>
      <c r="AD2772" s="5">
        <f t="shared" si="391"/>
        <v>1806739.48</v>
      </c>
      <c r="AE2772" s="5">
        <v>110799.07</v>
      </c>
      <c r="AF2772" s="5">
        <v>33396.75</v>
      </c>
      <c r="AG2772" s="5">
        <v>8476.7999999999993</v>
      </c>
      <c r="AH2772" s="5">
        <v>1015</v>
      </c>
      <c r="AI2772" s="5">
        <v>5089.3599999999997</v>
      </c>
      <c r="AJ2772">
        <v>0</v>
      </c>
      <c r="AK2772" s="5">
        <v>0</v>
      </c>
      <c r="AL2772" s="5">
        <v>2271.73</v>
      </c>
      <c r="AM2772" s="5">
        <v>30979.14</v>
      </c>
      <c r="AN2772">
        <v>4</v>
      </c>
      <c r="AO2772">
        <v>2</v>
      </c>
      <c r="AP2772" t="str">
        <f t="shared" si="392"/>
        <v>Yes</v>
      </c>
      <c r="AQ2772">
        <v>0</v>
      </c>
      <c r="AR2772" s="5">
        <f t="shared" si="393"/>
        <v>1998767.33</v>
      </c>
      <c r="AS2772" s="5">
        <f t="shared" si="394"/>
        <v>390259.52</v>
      </c>
      <c r="AT2772" t="s">
        <v>59</v>
      </c>
      <c r="AU2772" t="s">
        <v>6164</v>
      </c>
      <c r="AV2772" t="s">
        <v>6165</v>
      </c>
      <c r="AW2772" t="s">
        <v>6166</v>
      </c>
      <c r="AX2772" t="s">
        <v>6167</v>
      </c>
      <c r="AY2772">
        <v>52</v>
      </c>
      <c r="AZ2772">
        <v>0</v>
      </c>
      <c r="BA2772">
        <v>17</v>
      </c>
      <c r="BB2772" t="s">
        <v>6180</v>
      </c>
      <c r="BC2772">
        <v>0</v>
      </c>
      <c r="BD2772">
        <v>0</v>
      </c>
      <c r="BE2772" t="s">
        <v>6169</v>
      </c>
      <c r="BF2772" t="s">
        <v>6170</v>
      </c>
      <c r="BG2772">
        <v>0</v>
      </c>
      <c r="BH2772" t="s">
        <v>6171</v>
      </c>
      <c r="BI2772">
        <v>31</v>
      </c>
      <c r="BJ2772" t="s">
        <v>6172</v>
      </c>
      <c r="BK2772">
        <v>0</v>
      </c>
      <c r="BL2772">
        <v>65</v>
      </c>
      <c r="BM2772" s="3">
        <f t="shared" si="395"/>
        <v>0.8</v>
      </c>
    </row>
    <row r="2773" spans="1:65">
      <c r="A2773" t="s">
        <v>2907</v>
      </c>
      <c r="B2773" s="2">
        <v>45824</v>
      </c>
      <c r="C2773" t="s">
        <v>1632</v>
      </c>
      <c r="D2773" t="s">
        <v>2636</v>
      </c>
      <c r="E2773">
        <v>6</v>
      </c>
      <c r="F2773" t="s">
        <v>72</v>
      </c>
      <c r="G2773" t="s">
        <v>79</v>
      </c>
      <c r="H2773" t="s">
        <v>102</v>
      </c>
      <c r="I2773" t="s">
        <v>64</v>
      </c>
      <c r="J2773" t="s">
        <v>53</v>
      </c>
      <c r="K2773" t="s">
        <v>75</v>
      </c>
      <c r="L2773" t="s">
        <v>67</v>
      </c>
      <c r="M2773" t="s">
        <v>56</v>
      </c>
      <c r="N2773" t="s">
        <v>76</v>
      </c>
      <c r="O2773" t="s">
        <v>120</v>
      </c>
      <c r="P2773">
        <v>62</v>
      </c>
      <c r="Q2773">
        <v>65</v>
      </c>
      <c r="R2773">
        <v>65</v>
      </c>
      <c r="S2773">
        <v>1</v>
      </c>
      <c r="T2773">
        <f t="shared" si="387"/>
        <v>64</v>
      </c>
      <c r="U2773">
        <v>62</v>
      </c>
      <c r="V2773">
        <f t="shared" si="388"/>
        <v>2</v>
      </c>
      <c r="W2773" s="3">
        <f t="shared" si="389"/>
        <v>1.5384615384615385E-2</v>
      </c>
      <c r="X2773">
        <v>19</v>
      </c>
      <c r="Y2773" s="4">
        <v>3.9</v>
      </c>
      <c r="Z2773" s="4">
        <v>1.4</v>
      </c>
      <c r="AA2773" s="5">
        <v>35857.839999999997</v>
      </c>
      <c r="AB2773" s="5">
        <f t="shared" si="390"/>
        <v>2223186.08</v>
      </c>
      <c r="AC2773" s="5">
        <v>22891.94</v>
      </c>
      <c r="AD2773" s="5">
        <f t="shared" si="391"/>
        <v>1487976.1</v>
      </c>
      <c r="AE2773" s="5">
        <v>107862.84</v>
      </c>
      <c r="AF2773" s="5">
        <v>27251.57</v>
      </c>
      <c r="AG2773" s="5">
        <v>8311.7199999999993</v>
      </c>
      <c r="AH2773" s="5">
        <v>2030</v>
      </c>
      <c r="AI2773" s="5">
        <v>3525.42</v>
      </c>
      <c r="AJ2773">
        <v>0</v>
      </c>
      <c r="AK2773" s="5">
        <v>0</v>
      </c>
      <c r="AL2773" s="5">
        <v>1432.54</v>
      </c>
      <c r="AM2773" s="5">
        <v>39331.910000000003</v>
      </c>
      <c r="AN2773">
        <v>4</v>
      </c>
      <c r="AO2773">
        <v>4</v>
      </c>
      <c r="AP2773" t="str">
        <f t="shared" si="392"/>
        <v>Yes</v>
      </c>
      <c r="AQ2773">
        <v>1</v>
      </c>
      <c r="AR2773" s="5">
        <f t="shared" si="393"/>
        <v>1677722.1</v>
      </c>
      <c r="AS2773" s="5">
        <f t="shared" si="394"/>
        <v>545463.98</v>
      </c>
      <c r="AT2773" t="s">
        <v>59</v>
      </c>
      <c r="AU2773" t="s">
        <v>6164</v>
      </c>
      <c r="AV2773" t="s">
        <v>6165</v>
      </c>
      <c r="AW2773" t="s">
        <v>6166</v>
      </c>
      <c r="AX2773" t="s">
        <v>6184</v>
      </c>
      <c r="AY2773">
        <v>63</v>
      </c>
      <c r="AZ2773">
        <v>0</v>
      </c>
      <c r="BA2773">
        <v>17</v>
      </c>
      <c r="BB2773" t="s">
        <v>6180</v>
      </c>
      <c r="BC2773">
        <v>0</v>
      </c>
      <c r="BD2773">
        <v>0</v>
      </c>
      <c r="BE2773" t="s">
        <v>6169</v>
      </c>
      <c r="BF2773" t="s">
        <v>6170</v>
      </c>
      <c r="BG2773">
        <v>0</v>
      </c>
      <c r="BH2773" t="s">
        <v>6171</v>
      </c>
      <c r="BI2773">
        <v>19</v>
      </c>
      <c r="BJ2773" t="s">
        <v>6172</v>
      </c>
      <c r="BK2773">
        <v>0</v>
      </c>
      <c r="BL2773">
        <v>73</v>
      </c>
      <c r="BM2773" s="3">
        <f t="shared" si="395"/>
        <v>0.8904109589041096</v>
      </c>
    </row>
    <row r="2774" spans="1:65">
      <c r="A2774" t="s">
        <v>2908</v>
      </c>
      <c r="B2774" s="2">
        <v>45824</v>
      </c>
      <c r="C2774" t="s">
        <v>1632</v>
      </c>
      <c r="D2774" t="s">
        <v>2636</v>
      </c>
      <c r="E2774">
        <v>6</v>
      </c>
      <c r="F2774" t="s">
        <v>78</v>
      </c>
      <c r="G2774" t="s">
        <v>50</v>
      </c>
      <c r="H2774" t="s">
        <v>173</v>
      </c>
      <c r="I2774" t="s">
        <v>52</v>
      </c>
      <c r="J2774" t="s">
        <v>53</v>
      </c>
      <c r="K2774" t="s">
        <v>66</v>
      </c>
      <c r="L2774" t="s">
        <v>87</v>
      </c>
      <c r="M2774" t="s">
        <v>68</v>
      </c>
      <c r="N2774" t="s">
        <v>57</v>
      </c>
      <c r="O2774" t="s">
        <v>70</v>
      </c>
      <c r="P2774">
        <v>87</v>
      </c>
      <c r="Q2774">
        <v>88</v>
      </c>
      <c r="R2774">
        <v>87</v>
      </c>
      <c r="S2774">
        <v>4</v>
      </c>
      <c r="T2774">
        <f t="shared" si="387"/>
        <v>83</v>
      </c>
      <c r="U2774">
        <v>83</v>
      </c>
      <c r="V2774">
        <f t="shared" si="388"/>
        <v>0</v>
      </c>
      <c r="W2774" s="3">
        <f t="shared" si="389"/>
        <v>4.5977011494252873E-2</v>
      </c>
      <c r="X2774">
        <v>99</v>
      </c>
      <c r="Y2774" s="4">
        <v>7.4</v>
      </c>
      <c r="Z2774" s="4">
        <v>4.8</v>
      </c>
      <c r="AA2774" s="5">
        <v>30061.88</v>
      </c>
      <c r="AB2774" s="5">
        <f t="shared" si="390"/>
        <v>2495136.04</v>
      </c>
      <c r="AC2774" s="5">
        <v>22998.05</v>
      </c>
      <c r="AD2774" s="5">
        <f t="shared" si="391"/>
        <v>2000830.35</v>
      </c>
      <c r="AE2774" s="5">
        <v>153747.85</v>
      </c>
      <c r="AF2774" s="5">
        <v>45060.53</v>
      </c>
      <c r="AG2774" s="5">
        <v>76161.570000000007</v>
      </c>
      <c r="AH2774" s="5">
        <v>26004.5</v>
      </c>
      <c r="AI2774" s="5">
        <v>14096.2</v>
      </c>
      <c r="AJ2774">
        <v>1</v>
      </c>
      <c r="AK2774" s="5">
        <v>8780.75</v>
      </c>
      <c r="AL2774" s="5">
        <v>0</v>
      </c>
      <c r="AM2774" s="5">
        <v>51810.11</v>
      </c>
      <c r="AN2774">
        <v>4</v>
      </c>
      <c r="AO2774">
        <v>4</v>
      </c>
      <c r="AP2774" t="str">
        <f t="shared" si="392"/>
        <v>Yes</v>
      </c>
      <c r="AQ2774">
        <v>2</v>
      </c>
      <c r="AR2774" s="5">
        <f t="shared" si="393"/>
        <v>2376491.86</v>
      </c>
      <c r="AS2774" s="5">
        <f t="shared" si="394"/>
        <v>118644.18</v>
      </c>
      <c r="AT2774" t="s">
        <v>116</v>
      </c>
      <c r="AU2774" t="s">
        <v>6194</v>
      </c>
      <c r="AV2774" t="s">
        <v>6195</v>
      </c>
      <c r="AW2774" t="s">
        <v>6183</v>
      </c>
      <c r="AX2774" t="s">
        <v>6202</v>
      </c>
      <c r="AY2774">
        <v>88</v>
      </c>
      <c r="AZ2774">
        <v>0</v>
      </c>
      <c r="BA2774">
        <v>0</v>
      </c>
      <c r="BB2774" t="s">
        <v>6168</v>
      </c>
      <c r="BC2774">
        <v>0</v>
      </c>
      <c r="BD2774">
        <v>0</v>
      </c>
      <c r="BE2774" t="s">
        <v>6169</v>
      </c>
      <c r="BF2774" t="s">
        <v>6176</v>
      </c>
      <c r="BG2774">
        <v>4</v>
      </c>
      <c r="BH2774" t="s">
        <v>6209</v>
      </c>
      <c r="BI2774">
        <v>118</v>
      </c>
      <c r="BJ2774" t="s">
        <v>6193</v>
      </c>
      <c r="BK2774">
        <v>0</v>
      </c>
      <c r="BL2774">
        <v>94</v>
      </c>
      <c r="BM2774" s="3">
        <f t="shared" si="395"/>
        <v>0.92553191489361697</v>
      </c>
    </row>
    <row r="2775" spans="1:65">
      <c r="A2775" t="s">
        <v>2909</v>
      </c>
      <c r="B2775" s="2">
        <v>45824</v>
      </c>
      <c r="C2775" t="s">
        <v>1632</v>
      </c>
      <c r="D2775" t="s">
        <v>2636</v>
      </c>
      <c r="E2775">
        <v>6</v>
      </c>
      <c r="F2775" t="s">
        <v>49</v>
      </c>
      <c r="G2775" t="s">
        <v>62</v>
      </c>
      <c r="H2775" t="s">
        <v>133</v>
      </c>
      <c r="I2775" t="s">
        <v>64</v>
      </c>
      <c r="J2775" t="s">
        <v>53</v>
      </c>
      <c r="K2775" t="s">
        <v>54</v>
      </c>
      <c r="L2775" t="s">
        <v>55</v>
      </c>
      <c r="M2775" t="s">
        <v>56</v>
      </c>
      <c r="N2775" t="s">
        <v>69</v>
      </c>
      <c r="O2775" t="s">
        <v>120</v>
      </c>
      <c r="P2775">
        <v>64</v>
      </c>
      <c r="Q2775">
        <v>66</v>
      </c>
      <c r="R2775">
        <v>65</v>
      </c>
      <c r="S2775">
        <v>1</v>
      </c>
      <c r="T2775">
        <f t="shared" si="387"/>
        <v>64</v>
      </c>
      <c r="U2775">
        <v>64</v>
      </c>
      <c r="V2775">
        <f t="shared" si="388"/>
        <v>0</v>
      </c>
      <c r="W2775" s="3">
        <f t="shared" si="389"/>
        <v>1.5384615384615385E-2</v>
      </c>
      <c r="X2775">
        <v>17</v>
      </c>
      <c r="Y2775" s="4">
        <v>4.4000000000000004</v>
      </c>
      <c r="Z2775" s="4">
        <v>1.5</v>
      </c>
      <c r="AA2775" s="5">
        <v>38457.54</v>
      </c>
      <c r="AB2775" s="5">
        <f t="shared" si="390"/>
        <v>2461282.56</v>
      </c>
      <c r="AC2775" s="5">
        <v>23554.880000000001</v>
      </c>
      <c r="AD2775" s="5">
        <f t="shared" si="391"/>
        <v>1531067.2</v>
      </c>
      <c r="AE2775" s="5">
        <v>108801.16</v>
      </c>
      <c r="AF2775" s="5">
        <v>30302.54</v>
      </c>
      <c r="AG2775" s="5">
        <v>8505.39</v>
      </c>
      <c r="AH2775" s="5">
        <v>2175</v>
      </c>
      <c r="AI2775" s="5">
        <v>3525.42</v>
      </c>
      <c r="AJ2775">
        <v>0</v>
      </c>
      <c r="AK2775" s="5">
        <v>0</v>
      </c>
      <c r="AL2775" s="5">
        <v>0</v>
      </c>
      <c r="AM2775" s="5">
        <v>41566.160000000003</v>
      </c>
      <c r="AN2775">
        <v>4</v>
      </c>
      <c r="AO2775">
        <v>4</v>
      </c>
      <c r="AP2775" t="str">
        <f t="shared" si="392"/>
        <v>Yes</v>
      </c>
      <c r="AQ2775">
        <v>1</v>
      </c>
      <c r="AR2775" s="5">
        <f t="shared" si="393"/>
        <v>1725942.87</v>
      </c>
      <c r="AS2775" s="5">
        <f t="shared" si="394"/>
        <v>735339.69</v>
      </c>
      <c r="AT2775" t="s">
        <v>59</v>
      </c>
      <c r="AU2775" t="s">
        <v>6164</v>
      </c>
      <c r="AV2775" t="s">
        <v>6165</v>
      </c>
      <c r="AW2775" t="s">
        <v>6166</v>
      </c>
      <c r="AX2775" t="s">
        <v>6167</v>
      </c>
      <c r="AY2775">
        <v>64</v>
      </c>
      <c r="AZ2775">
        <v>0</v>
      </c>
      <c r="BA2775">
        <v>0</v>
      </c>
      <c r="BB2775" t="s">
        <v>6168</v>
      </c>
      <c r="BC2775">
        <v>0</v>
      </c>
      <c r="BD2775">
        <v>0</v>
      </c>
      <c r="BE2775" t="s">
        <v>6169</v>
      </c>
      <c r="BF2775" t="s">
        <v>6170</v>
      </c>
      <c r="BG2775">
        <v>0</v>
      </c>
      <c r="BH2775" t="s">
        <v>6171</v>
      </c>
      <c r="BI2775">
        <v>20</v>
      </c>
      <c r="BJ2775" t="s">
        <v>6172</v>
      </c>
      <c r="BK2775">
        <v>0</v>
      </c>
      <c r="BL2775">
        <v>72</v>
      </c>
      <c r="BM2775" s="3">
        <f t="shared" si="395"/>
        <v>0.90277777777777779</v>
      </c>
    </row>
    <row r="2776" spans="1:65">
      <c r="A2776" t="s">
        <v>2910</v>
      </c>
      <c r="B2776" s="2">
        <v>45824</v>
      </c>
      <c r="C2776" t="s">
        <v>1632</v>
      </c>
      <c r="D2776" t="s">
        <v>2636</v>
      </c>
      <c r="E2776">
        <v>6</v>
      </c>
      <c r="F2776" t="s">
        <v>49</v>
      </c>
      <c r="G2776" t="s">
        <v>79</v>
      </c>
      <c r="H2776" t="s">
        <v>106</v>
      </c>
      <c r="I2776" t="s">
        <v>74</v>
      </c>
      <c r="J2776" t="s">
        <v>53</v>
      </c>
      <c r="K2776" t="s">
        <v>54</v>
      </c>
      <c r="L2776" t="s">
        <v>67</v>
      </c>
      <c r="M2776" t="s">
        <v>68</v>
      </c>
      <c r="N2776" t="s">
        <v>109</v>
      </c>
      <c r="O2776" t="s">
        <v>58</v>
      </c>
      <c r="P2776">
        <v>75</v>
      </c>
      <c r="Q2776">
        <v>75</v>
      </c>
      <c r="R2776">
        <v>72</v>
      </c>
      <c r="S2776">
        <v>6</v>
      </c>
      <c r="T2776">
        <f t="shared" si="387"/>
        <v>66</v>
      </c>
      <c r="U2776">
        <v>66</v>
      </c>
      <c r="V2776">
        <f t="shared" si="388"/>
        <v>0</v>
      </c>
      <c r="W2776" s="3">
        <f t="shared" si="389"/>
        <v>8.3333333333333329E-2</v>
      </c>
      <c r="X2776">
        <v>52</v>
      </c>
      <c r="Y2776" s="4">
        <v>0</v>
      </c>
      <c r="Z2776" s="4">
        <v>1</v>
      </c>
      <c r="AA2776" s="5">
        <v>38539.93</v>
      </c>
      <c r="AB2776" s="5">
        <f t="shared" si="390"/>
        <v>2543635.38</v>
      </c>
      <c r="AC2776" s="5">
        <v>22079.93</v>
      </c>
      <c r="AD2776" s="5">
        <f t="shared" si="391"/>
        <v>1589754.96</v>
      </c>
      <c r="AE2776" s="5">
        <v>122344.15</v>
      </c>
      <c r="AF2776" s="5">
        <v>34756.080000000002</v>
      </c>
      <c r="AG2776" s="5">
        <v>38078.85</v>
      </c>
      <c r="AH2776" s="5">
        <v>1450</v>
      </c>
      <c r="AI2776" s="5">
        <v>59920.35</v>
      </c>
      <c r="AJ2776">
        <v>2</v>
      </c>
      <c r="AK2776" s="5">
        <v>17419.060000000001</v>
      </c>
      <c r="AL2776" s="5">
        <v>0</v>
      </c>
      <c r="AM2776" s="5">
        <v>101414.35</v>
      </c>
      <c r="AN2776">
        <v>8</v>
      </c>
      <c r="AO2776">
        <v>7</v>
      </c>
      <c r="AP2776" t="str">
        <f t="shared" si="392"/>
        <v>Yes</v>
      </c>
      <c r="AQ2776">
        <v>2</v>
      </c>
      <c r="AR2776" s="5">
        <f t="shared" si="393"/>
        <v>1965137.8</v>
      </c>
      <c r="AS2776" s="5">
        <f t="shared" si="394"/>
        <v>578497.57999999996</v>
      </c>
      <c r="AT2776" t="s">
        <v>1641</v>
      </c>
      <c r="AU2776" t="s">
        <v>6199</v>
      </c>
      <c r="AV2776" t="s">
        <v>6200</v>
      </c>
      <c r="AW2776" t="s">
        <v>6175</v>
      </c>
      <c r="AX2776" t="s">
        <v>6202</v>
      </c>
      <c r="AY2776">
        <v>76</v>
      </c>
      <c r="AZ2776">
        <v>0</v>
      </c>
      <c r="BA2776">
        <v>0</v>
      </c>
      <c r="BB2776" t="s">
        <v>6168</v>
      </c>
      <c r="BC2776">
        <v>0</v>
      </c>
      <c r="BD2776">
        <v>0</v>
      </c>
      <c r="BE2776" t="s">
        <v>6169</v>
      </c>
      <c r="BF2776" t="s">
        <v>6210</v>
      </c>
      <c r="BG2776">
        <v>4</v>
      </c>
      <c r="BH2776" t="s">
        <v>6208</v>
      </c>
      <c r="BI2776">
        <v>96</v>
      </c>
      <c r="BJ2776" t="s">
        <v>6193</v>
      </c>
      <c r="BK2776">
        <v>0</v>
      </c>
      <c r="BL2776">
        <v>80</v>
      </c>
      <c r="BM2776" s="3">
        <f t="shared" si="395"/>
        <v>0.9</v>
      </c>
    </row>
    <row r="2777" spans="1:65">
      <c r="A2777" t="s">
        <v>2911</v>
      </c>
      <c r="B2777" s="2">
        <v>45824</v>
      </c>
      <c r="C2777" t="s">
        <v>1632</v>
      </c>
      <c r="D2777" t="s">
        <v>2636</v>
      </c>
      <c r="E2777">
        <v>6</v>
      </c>
      <c r="F2777" t="s">
        <v>49</v>
      </c>
      <c r="G2777" t="s">
        <v>50</v>
      </c>
      <c r="H2777" t="s">
        <v>245</v>
      </c>
      <c r="I2777" t="s">
        <v>64</v>
      </c>
      <c r="J2777" t="s">
        <v>65</v>
      </c>
      <c r="K2777" t="s">
        <v>66</v>
      </c>
      <c r="L2777" t="s">
        <v>67</v>
      </c>
      <c r="M2777" t="s">
        <v>68</v>
      </c>
      <c r="N2777" t="s">
        <v>76</v>
      </c>
      <c r="O2777" t="s">
        <v>58</v>
      </c>
      <c r="P2777">
        <v>41</v>
      </c>
      <c r="Q2777">
        <v>42</v>
      </c>
      <c r="R2777">
        <v>42</v>
      </c>
      <c r="S2777">
        <v>2</v>
      </c>
      <c r="T2777">
        <f t="shared" si="387"/>
        <v>40</v>
      </c>
      <c r="U2777">
        <v>40</v>
      </c>
      <c r="V2777">
        <f t="shared" si="388"/>
        <v>0</v>
      </c>
      <c r="W2777" s="3">
        <f t="shared" si="389"/>
        <v>4.7619047619047616E-2</v>
      </c>
      <c r="X2777">
        <v>31</v>
      </c>
      <c r="Y2777" s="4">
        <v>0</v>
      </c>
      <c r="Z2777" s="4">
        <v>1.2</v>
      </c>
      <c r="AA2777" s="5">
        <v>48791.99</v>
      </c>
      <c r="AB2777" s="5">
        <f t="shared" si="390"/>
        <v>1951679.6</v>
      </c>
      <c r="AC2777" s="5">
        <v>32536.47</v>
      </c>
      <c r="AD2777" s="5">
        <f t="shared" si="391"/>
        <v>1366531.74</v>
      </c>
      <c r="AE2777" s="5">
        <v>89215.29</v>
      </c>
      <c r="AF2777" s="5">
        <v>27988.13</v>
      </c>
      <c r="AG2777" s="5">
        <v>35914.28</v>
      </c>
      <c r="AH2777" s="5">
        <v>1740</v>
      </c>
      <c r="AI2777" s="5">
        <v>50606.080000000002</v>
      </c>
      <c r="AJ2777">
        <v>1</v>
      </c>
      <c r="AK2777" s="5">
        <v>13312.19</v>
      </c>
      <c r="AL2777" s="5">
        <v>0</v>
      </c>
      <c r="AM2777" s="5">
        <v>27320.79</v>
      </c>
      <c r="AN2777">
        <v>4</v>
      </c>
      <c r="AO2777">
        <v>5</v>
      </c>
      <c r="AP2777" t="str">
        <f t="shared" si="392"/>
        <v>No</v>
      </c>
      <c r="AQ2777">
        <v>2</v>
      </c>
      <c r="AR2777" s="5">
        <f t="shared" si="393"/>
        <v>1612628.5</v>
      </c>
      <c r="AS2777" s="5">
        <f t="shared" si="394"/>
        <v>339051.1</v>
      </c>
      <c r="AT2777" t="s">
        <v>116</v>
      </c>
      <c r="AU2777" t="s">
        <v>6199</v>
      </c>
      <c r="AV2777" t="s">
        <v>6200</v>
      </c>
      <c r="AW2777" t="s">
        <v>6175</v>
      </c>
      <c r="AX2777" t="s">
        <v>6184</v>
      </c>
      <c r="AY2777">
        <v>44</v>
      </c>
      <c r="AZ2777">
        <v>2</v>
      </c>
      <c r="BA2777">
        <v>0</v>
      </c>
      <c r="BB2777" t="s">
        <v>6168</v>
      </c>
      <c r="BC2777">
        <v>0</v>
      </c>
      <c r="BD2777">
        <v>1</v>
      </c>
      <c r="BE2777" t="s">
        <v>6188</v>
      </c>
      <c r="BF2777" t="s">
        <v>6210</v>
      </c>
      <c r="BG2777">
        <v>0</v>
      </c>
      <c r="BH2777" t="s">
        <v>6171</v>
      </c>
      <c r="BI2777">
        <v>54</v>
      </c>
      <c r="BJ2777" t="s">
        <v>6187</v>
      </c>
      <c r="BK2777">
        <v>0</v>
      </c>
      <c r="BL2777">
        <v>62</v>
      </c>
      <c r="BM2777" s="3">
        <f t="shared" si="395"/>
        <v>0.67741935483870963</v>
      </c>
    </row>
    <row r="2778" spans="1:65">
      <c r="A2778" t="s">
        <v>2912</v>
      </c>
      <c r="B2778" s="2">
        <v>45824</v>
      </c>
      <c r="C2778" t="s">
        <v>1632</v>
      </c>
      <c r="D2778" t="s">
        <v>2636</v>
      </c>
      <c r="E2778">
        <v>6</v>
      </c>
      <c r="F2778" t="s">
        <v>49</v>
      </c>
      <c r="G2778" t="s">
        <v>50</v>
      </c>
      <c r="H2778" t="s">
        <v>51</v>
      </c>
      <c r="I2778" t="s">
        <v>52</v>
      </c>
      <c r="J2778" t="s">
        <v>81</v>
      </c>
      <c r="K2778" t="s">
        <v>66</v>
      </c>
      <c r="L2778" t="s">
        <v>67</v>
      </c>
      <c r="M2778" t="s">
        <v>68</v>
      </c>
      <c r="N2778" t="s">
        <v>94</v>
      </c>
      <c r="O2778" t="s">
        <v>70</v>
      </c>
      <c r="P2778">
        <v>39</v>
      </c>
      <c r="Q2778">
        <v>39</v>
      </c>
      <c r="R2778">
        <v>39</v>
      </c>
      <c r="S2778">
        <v>3</v>
      </c>
      <c r="T2778">
        <f t="shared" si="387"/>
        <v>36</v>
      </c>
      <c r="U2778">
        <v>36</v>
      </c>
      <c r="V2778">
        <f t="shared" si="388"/>
        <v>0</v>
      </c>
      <c r="W2778" s="3">
        <f t="shared" si="389"/>
        <v>7.6923076923076927E-2</v>
      </c>
      <c r="X2778">
        <v>33</v>
      </c>
      <c r="Y2778" s="4">
        <v>2.5</v>
      </c>
      <c r="Z2778" s="4">
        <v>1.1000000000000001</v>
      </c>
      <c r="AA2778" s="5">
        <v>74066.83</v>
      </c>
      <c r="AB2778" s="5">
        <f t="shared" si="390"/>
        <v>2666405.88</v>
      </c>
      <c r="AC2778" s="5">
        <v>49511.34</v>
      </c>
      <c r="AD2778" s="5">
        <f t="shared" si="391"/>
        <v>1930942.26</v>
      </c>
      <c r="AE2778" s="5">
        <v>126705.31</v>
      </c>
      <c r="AF2778" s="5">
        <v>35453.46</v>
      </c>
      <c r="AG2778" s="5">
        <v>35803.360000000001</v>
      </c>
      <c r="AH2778" s="5">
        <v>1595</v>
      </c>
      <c r="AI2778" s="5">
        <v>63994.84</v>
      </c>
      <c r="AJ2778">
        <v>1</v>
      </c>
      <c r="AK2778" s="5">
        <v>22116.42</v>
      </c>
      <c r="AL2778" s="5">
        <v>0</v>
      </c>
      <c r="AM2778" s="5">
        <v>23013.89</v>
      </c>
      <c r="AN2778">
        <v>4</v>
      </c>
      <c r="AO2778">
        <v>2</v>
      </c>
      <c r="AP2778" t="str">
        <f t="shared" si="392"/>
        <v>Yes</v>
      </c>
      <c r="AQ2778">
        <v>2</v>
      </c>
      <c r="AR2778" s="5">
        <f t="shared" si="393"/>
        <v>2239624.54</v>
      </c>
      <c r="AS2778" s="5">
        <f t="shared" si="394"/>
        <v>426781.34</v>
      </c>
      <c r="AT2778" t="s">
        <v>1641</v>
      </c>
      <c r="AU2778" t="s">
        <v>6189</v>
      </c>
      <c r="AV2778" t="s">
        <v>6201</v>
      </c>
      <c r="AW2778" t="s">
        <v>6175</v>
      </c>
      <c r="AX2778" t="s">
        <v>6184</v>
      </c>
      <c r="AY2778">
        <v>40</v>
      </c>
      <c r="AZ2778">
        <v>0</v>
      </c>
      <c r="BA2778">
        <v>0</v>
      </c>
      <c r="BB2778" t="s">
        <v>6168</v>
      </c>
      <c r="BC2778">
        <v>0</v>
      </c>
      <c r="BD2778">
        <v>0</v>
      </c>
      <c r="BE2778" t="s">
        <v>6169</v>
      </c>
      <c r="BF2778" t="s">
        <v>6210</v>
      </c>
      <c r="BG2778">
        <v>1</v>
      </c>
      <c r="BH2778" t="s">
        <v>6186</v>
      </c>
      <c r="BI2778">
        <v>39</v>
      </c>
      <c r="BJ2778" t="s">
        <v>6172</v>
      </c>
      <c r="BK2778">
        <v>0</v>
      </c>
      <c r="BL2778">
        <v>46</v>
      </c>
      <c r="BM2778" s="3">
        <f t="shared" si="395"/>
        <v>0.84782608695652173</v>
      </c>
    </row>
    <row r="2779" spans="1:65">
      <c r="A2779" t="s">
        <v>2913</v>
      </c>
      <c r="B2779" s="2">
        <v>45824</v>
      </c>
      <c r="C2779" t="s">
        <v>1632</v>
      </c>
      <c r="D2779" t="s">
        <v>2636</v>
      </c>
      <c r="E2779">
        <v>6</v>
      </c>
      <c r="F2779" t="s">
        <v>49</v>
      </c>
      <c r="G2779" t="s">
        <v>62</v>
      </c>
      <c r="H2779" t="s">
        <v>125</v>
      </c>
      <c r="I2779" t="s">
        <v>52</v>
      </c>
      <c r="J2779" t="s">
        <v>65</v>
      </c>
      <c r="K2779" t="s">
        <v>75</v>
      </c>
      <c r="L2779" t="s">
        <v>87</v>
      </c>
      <c r="M2779" t="s">
        <v>56</v>
      </c>
      <c r="N2779" t="s">
        <v>57</v>
      </c>
      <c r="O2779" t="s">
        <v>120</v>
      </c>
      <c r="P2779">
        <v>46</v>
      </c>
      <c r="Q2779">
        <v>46</v>
      </c>
      <c r="R2779">
        <v>46</v>
      </c>
      <c r="S2779">
        <v>1</v>
      </c>
      <c r="T2779">
        <f t="shared" si="387"/>
        <v>45</v>
      </c>
      <c r="U2779">
        <v>45</v>
      </c>
      <c r="V2779">
        <f t="shared" si="388"/>
        <v>0</v>
      </c>
      <c r="W2779" s="3">
        <f t="shared" si="389"/>
        <v>2.1739130434782608E-2</v>
      </c>
      <c r="X2779">
        <v>32</v>
      </c>
      <c r="Y2779" s="4">
        <v>7.8</v>
      </c>
      <c r="Z2779" s="4">
        <v>1.3</v>
      </c>
      <c r="AA2779" s="5">
        <v>51715.4</v>
      </c>
      <c r="AB2779" s="5">
        <f t="shared" si="390"/>
        <v>2327193</v>
      </c>
      <c r="AC2779" s="5">
        <v>35939.379999999997</v>
      </c>
      <c r="AD2779" s="5">
        <f t="shared" si="391"/>
        <v>1653211.48</v>
      </c>
      <c r="AE2779" s="5">
        <v>108023.45</v>
      </c>
      <c r="AF2779" s="5">
        <v>30862.17</v>
      </c>
      <c r="AG2779" s="5">
        <v>10185.4</v>
      </c>
      <c r="AH2779" s="5">
        <v>1885</v>
      </c>
      <c r="AI2779" s="5">
        <v>5038.1000000000004</v>
      </c>
      <c r="AJ2779">
        <v>0</v>
      </c>
      <c r="AK2779" s="5">
        <v>0</v>
      </c>
      <c r="AL2779" s="5">
        <v>0</v>
      </c>
      <c r="AM2779" s="5">
        <v>32180.22</v>
      </c>
      <c r="AN2779">
        <v>4</v>
      </c>
      <c r="AO2779">
        <v>5</v>
      </c>
      <c r="AP2779" t="str">
        <f t="shared" si="392"/>
        <v>No</v>
      </c>
      <c r="AQ2779">
        <v>2</v>
      </c>
      <c r="AR2779" s="5">
        <f t="shared" si="393"/>
        <v>1841385.82</v>
      </c>
      <c r="AS2779" s="5">
        <f t="shared" si="394"/>
        <v>485807.18</v>
      </c>
      <c r="AT2779" t="s">
        <v>59</v>
      </c>
      <c r="AU2779" t="s">
        <v>6164</v>
      </c>
      <c r="AV2779" t="s">
        <v>6165</v>
      </c>
      <c r="AW2779" t="s">
        <v>6166</v>
      </c>
      <c r="AX2779" t="s">
        <v>6184</v>
      </c>
      <c r="AY2779">
        <v>48</v>
      </c>
      <c r="AZ2779">
        <v>0</v>
      </c>
      <c r="BA2779">
        <v>0</v>
      </c>
      <c r="BB2779" t="s">
        <v>6168</v>
      </c>
      <c r="BC2779">
        <v>1</v>
      </c>
      <c r="BD2779">
        <v>0</v>
      </c>
      <c r="BE2779" t="s">
        <v>6178</v>
      </c>
      <c r="BF2779" t="s">
        <v>6170</v>
      </c>
      <c r="BG2779">
        <v>0</v>
      </c>
      <c r="BH2779" t="s">
        <v>6171</v>
      </c>
      <c r="BI2779">
        <v>33</v>
      </c>
      <c r="BJ2779" t="s">
        <v>6172</v>
      </c>
      <c r="BK2779">
        <v>0</v>
      </c>
      <c r="BL2779">
        <v>58</v>
      </c>
      <c r="BM2779" s="3">
        <f t="shared" si="395"/>
        <v>0.7931034482758621</v>
      </c>
    </row>
    <row r="2780" spans="1:65">
      <c r="A2780" t="s">
        <v>2914</v>
      </c>
      <c r="B2780" s="2">
        <v>45824</v>
      </c>
      <c r="C2780" t="s">
        <v>1632</v>
      </c>
      <c r="D2780" t="s">
        <v>2636</v>
      </c>
      <c r="E2780">
        <v>6</v>
      </c>
      <c r="F2780" t="s">
        <v>72</v>
      </c>
      <c r="G2780" t="s">
        <v>62</v>
      </c>
      <c r="H2780" t="s">
        <v>175</v>
      </c>
      <c r="I2780" t="s">
        <v>52</v>
      </c>
      <c r="J2780" t="s">
        <v>81</v>
      </c>
      <c r="K2780" t="s">
        <v>54</v>
      </c>
      <c r="L2780" t="s">
        <v>92</v>
      </c>
      <c r="M2780" t="s">
        <v>68</v>
      </c>
      <c r="N2780" t="s">
        <v>109</v>
      </c>
      <c r="O2780" t="s">
        <v>70</v>
      </c>
      <c r="P2780">
        <v>36</v>
      </c>
      <c r="Q2780">
        <v>37</v>
      </c>
      <c r="R2780">
        <v>36</v>
      </c>
      <c r="S2780">
        <v>1</v>
      </c>
      <c r="T2780">
        <f t="shared" si="387"/>
        <v>35</v>
      </c>
      <c r="U2780">
        <v>35</v>
      </c>
      <c r="V2780">
        <f t="shared" si="388"/>
        <v>0</v>
      </c>
      <c r="W2780" s="3">
        <f t="shared" si="389"/>
        <v>2.7777777777777776E-2</v>
      </c>
      <c r="X2780">
        <v>24</v>
      </c>
      <c r="Y2780" s="4">
        <v>6.5</v>
      </c>
      <c r="Z2780" s="4">
        <v>1.5</v>
      </c>
      <c r="AA2780" s="5">
        <v>84404.59</v>
      </c>
      <c r="AB2780" s="5">
        <f t="shared" si="390"/>
        <v>2954160.65</v>
      </c>
      <c r="AC2780" s="5">
        <v>51178.35</v>
      </c>
      <c r="AD2780" s="5">
        <f t="shared" si="391"/>
        <v>1842420.6</v>
      </c>
      <c r="AE2780" s="5">
        <v>114306.21</v>
      </c>
      <c r="AF2780" s="5">
        <v>30330.91</v>
      </c>
      <c r="AG2780" s="5">
        <v>9246.17</v>
      </c>
      <c r="AH2780" s="5">
        <v>2175</v>
      </c>
      <c r="AI2780" s="5">
        <v>7418.18</v>
      </c>
      <c r="AJ2780">
        <v>0</v>
      </c>
      <c r="AK2780" s="5">
        <v>0</v>
      </c>
      <c r="AL2780" s="5">
        <v>0</v>
      </c>
      <c r="AM2780" s="5">
        <v>54521.98</v>
      </c>
      <c r="AN2780">
        <v>8</v>
      </c>
      <c r="AO2780">
        <v>10</v>
      </c>
      <c r="AP2780" t="str">
        <f t="shared" si="392"/>
        <v>No</v>
      </c>
      <c r="AQ2780">
        <v>1</v>
      </c>
      <c r="AR2780" s="5">
        <f t="shared" si="393"/>
        <v>2060419.05</v>
      </c>
      <c r="AS2780" s="5">
        <f t="shared" si="394"/>
        <v>893741.6</v>
      </c>
      <c r="AT2780" t="s">
        <v>116</v>
      </c>
      <c r="AU2780" t="s">
        <v>6164</v>
      </c>
      <c r="AV2780" t="s">
        <v>6165</v>
      </c>
      <c r="AW2780" t="s">
        <v>6166</v>
      </c>
      <c r="AX2780" t="s">
        <v>6167</v>
      </c>
      <c r="AY2780">
        <v>39</v>
      </c>
      <c r="AZ2780">
        <v>1</v>
      </c>
      <c r="BA2780">
        <v>0</v>
      </c>
      <c r="BB2780" t="s">
        <v>6168</v>
      </c>
      <c r="BC2780">
        <v>1</v>
      </c>
      <c r="BD2780">
        <v>1</v>
      </c>
      <c r="BE2780" t="s">
        <v>6196</v>
      </c>
      <c r="BF2780" t="s">
        <v>6170</v>
      </c>
      <c r="BG2780">
        <v>1</v>
      </c>
      <c r="BH2780" t="s">
        <v>6179</v>
      </c>
      <c r="BI2780">
        <v>33</v>
      </c>
      <c r="BJ2780" t="s">
        <v>6172</v>
      </c>
      <c r="BK2780">
        <v>0</v>
      </c>
      <c r="BL2780">
        <v>47</v>
      </c>
      <c r="BM2780" s="3">
        <f t="shared" si="395"/>
        <v>0.76595744680851063</v>
      </c>
    </row>
    <row r="2781" spans="1:65">
      <c r="A2781" t="s">
        <v>2915</v>
      </c>
      <c r="B2781" s="2">
        <v>45824</v>
      </c>
      <c r="C2781" t="s">
        <v>1632</v>
      </c>
      <c r="D2781" t="s">
        <v>2636</v>
      </c>
      <c r="E2781">
        <v>6</v>
      </c>
      <c r="F2781" t="s">
        <v>61</v>
      </c>
      <c r="G2781" t="s">
        <v>50</v>
      </c>
      <c r="H2781" t="s">
        <v>183</v>
      </c>
      <c r="I2781" t="s">
        <v>74</v>
      </c>
      <c r="J2781" t="s">
        <v>81</v>
      </c>
      <c r="K2781" t="s">
        <v>66</v>
      </c>
      <c r="L2781" t="s">
        <v>87</v>
      </c>
      <c r="M2781" t="s">
        <v>68</v>
      </c>
      <c r="N2781" t="s">
        <v>94</v>
      </c>
      <c r="O2781" t="s">
        <v>58</v>
      </c>
      <c r="P2781">
        <v>36</v>
      </c>
      <c r="Q2781">
        <v>38</v>
      </c>
      <c r="R2781">
        <v>38</v>
      </c>
      <c r="S2781">
        <v>1</v>
      </c>
      <c r="T2781">
        <f t="shared" si="387"/>
        <v>37</v>
      </c>
      <c r="U2781">
        <v>35</v>
      </c>
      <c r="V2781">
        <f t="shared" si="388"/>
        <v>2</v>
      </c>
      <c r="W2781" s="3">
        <f t="shared" si="389"/>
        <v>2.6315789473684209E-2</v>
      </c>
      <c r="X2781">
        <v>12</v>
      </c>
      <c r="Y2781" s="4">
        <v>6.1</v>
      </c>
      <c r="Z2781" s="4">
        <v>2.1</v>
      </c>
      <c r="AA2781" s="5">
        <v>73594.52</v>
      </c>
      <c r="AB2781" s="5">
        <f t="shared" si="390"/>
        <v>2575808.2000000002</v>
      </c>
      <c r="AC2781" s="5">
        <v>52206.52</v>
      </c>
      <c r="AD2781" s="5">
        <f t="shared" si="391"/>
        <v>1983847.76</v>
      </c>
      <c r="AE2781" s="5">
        <v>115468.47</v>
      </c>
      <c r="AF2781" s="5">
        <v>31683.79</v>
      </c>
      <c r="AG2781" s="5">
        <v>7839.68</v>
      </c>
      <c r="AH2781" s="5">
        <v>3045</v>
      </c>
      <c r="AI2781" s="5">
        <v>7600</v>
      </c>
      <c r="AJ2781">
        <v>0</v>
      </c>
      <c r="AK2781" s="5">
        <v>0</v>
      </c>
      <c r="AL2781" s="5">
        <v>3436.42</v>
      </c>
      <c r="AM2781" s="5">
        <v>23849.33</v>
      </c>
      <c r="AN2781">
        <v>4</v>
      </c>
      <c r="AO2781">
        <v>4</v>
      </c>
      <c r="AP2781" t="str">
        <f t="shared" si="392"/>
        <v>Yes</v>
      </c>
      <c r="AQ2781">
        <v>1</v>
      </c>
      <c r="AR2781" s="5">
        <f t="shared" si="393"/>
        <v>2176770.4500000002</v>
      </c>
      <c r="AS2781" s="5">
        <f t="shared" si="394"/>
        <v>399037.75</v>
      </c>
      <c r="AT2781" t="s">
        <v>116</v>
      </c>
      <c r="AU2781" t="s">
        <v>6164</v>
      </c>
      <c r="AV2781" t="s">
        <v>6165</v>
      </c>
      <c r="AW2781" t="s">
        <v>6166</v>
      </c>
      <c r="AX2781" t="s">
        <v>6184</v>
      </c>
      <c r="AY2781">
        <v>38</v>
      </c>
      <c r="AZ2781">
        <v>0</v>
      </c>
      <c r="BA2781">
        <v>15</v>
      </c>
      <c r="BB2781" t="s">
        <v>6180</v>
      </c>
      <c r="BC2781">
        <v>0</v>
      </c>
      <c r="BD2781">
        <v>0</v>
      </c>
      <c r="BE2781" t="s">
        <v>6169</v>
      </c>
      <c r="BF2781" t="s">
        <v>6170</v>
      </c>
      <c r="BG2781">
        <v>0</v>
      </c>
      <c r="BH2781" t="s">
        <v>6171</v>
      </c>
      <c r="BI2781">
        <v>28</v>
      </c>
      <c r="BJ2781" t="s">
        <v>6172</v>
      </c>
      <c r="BK2781">
        <v>0</v>
      </c>
      <c r="BL2781">
        <v>45</v>
      </c>
      <c r="BM2781" s="3">
        <f t="shared" si="395"/>
        <v>0.84444444444444444</v>
      </c>
    </row>
    <row r="2782" spans="1:65">
      <c r="A2782" t="s">
        <v>2916</v>
      </c>
      <c r="B2782" s="2">
        <v>45825</v>
      </c>
      <c r="C2782" t="s">
        <v>1632</v>
      </c>
      <c r="D2782" t="s">
        <v>2636</v>
      </c>
      <c r="E2782">
        <v>6</v>
      </c>
      <c r="F2782" t="s">
        <v>61</v>
      </c>
      <c r="G2782" t="s">
        <v>62</v>
      </c>
      <c r="H2782" t="s">
        <v>104</v>
      </c>
      <c r="I2782" t="s">
        <v>52</v>
      </c>
      <c r="J2782" t="s">
        <v>81</v>
      </c>
      <c r="K2782" t="s">
        <v>66</v>
      </c>
      <c r="L2782" t="s">
        <v>92</v>
      </c>
      <c r="M2782" t="s">
        <v>68</v>
      </c>
      <c r="N2782" t="s">
        <v>57</v>
      </c>
      <c r="O2782" t="s">
        <v>58</v>
      </c>
      <c r="P2782">
        <v>44</v>
      </c>
      <c r="Q2782">
        <v>45</v>
      </c>
      <c r="R2782">
        <v>44</v>
      </c>
      <c r="S2782">
        <v>2</v>
      </c>
      <c r="T2782">
        <f t="shared" si="387"/>
        <v>42</v>
      </c>
      <c r="U2782">
        <v>42</v>
      </c>
      <c r="V2782">
        <f t="shared" si="388"/>
        <v>0</v>
      </c>
      <c r="W2782" s="3">
        <f t="shared" si="389"/>
        <v>4.5454545454545456E-2</v>
      </c>
      <c r="X2782">
        <v>38</v>
      </c>
      <c r="Y2782" s="4">
        <v>7.8</v>
      </c>
      <c r="Z2782" s="4">
        <v>1.7</v>
      </c>
      <c r="AA2782" s="5">
        <v>73682.33</v>
      </c>
      <c r="AB2782" s="5">
        <f t="shared" si="390"/>
        <v>3094657.86</v>
      </c>
      <c r="AC2782" s="5">
        <v>51474.78</v>
      </c>
      <c r="AD2782" s="5">
        <f t="shared" si="391"/>
        <v>2264890.3199999998</v>
      </c>
      <c r="AE2782" s="5">
        <v>138153.26</v>
      </c>
      <c r="AF2782" s="5">
        <v>37393.160000000003</v>
      </c>
      <c r="AG2782" s="5">
        <v>10812.74</v>
      </c>
      <c r="AH2782" s="5">
        <v>2465</v>
      </c>
      <c r="AI2782" s="5">
        <v>14960</v>
      </c>
      <c r="AJ2782">
        <v>0</v>
      </c>
      <c r="AK2782" s="5">
        <v>0</v>
      </c>
      <c r="AL2782" s="5">
        <v>0</v>
      </c>
      <c r="AM2782" s="5">
        <v>26374.48</v>
      </c>
      <c r="AN2782">
        <v>4</v>
      </c>
      <c r="AO2782">
        <v>4</v>
      </c>
      <c r="AP2782" t="str">
        <f t="shared" si="392"/>
        <v>Yes</v>
      </c>
      <c r="AQ2782">
        <v>1</v>
      </c>
      <c r="AR2782" s="5">
        <f t="shared" si="393"/>
        <v>2495048.96</v>
      </c>
      <c r="AS2782" s="5">
        <f t="shared" si="394"/>
        <v>599608.9</v>
      </c>
      <c r="AT2782" t="s">
        <v>116</v>
      </c>
      <c r="AU2782" t="s">
        <v>6164</v>
      </c>
      <c r="AV2782" t="s">
        <v>6165</v>
      </c>
      <c r="AW2782" t="s">
        <v>6166</v>
      </c>
      <c r="AX2782" t="s">
        <v>6167</v>
      </c>
      <c r="AY2782">
        <v>44</v>
      </c>
      <c r="AZ2782">
        <v>0</v>
      </c>
      <c r="BA2782">
        <v>0</v>
      </c>
      <c r="BB2782" t="s">
        <v>6168</v>
      </c>
      <c r="BC2782">
        <v>0</v>
      </c>
      <c r="BD2782">
        <v>0</v>
      </c>
      <c r="BE2782" t="s">
        <v>6169</v>
      </c>
      <c r="BF2782" t="s">
        <v>6176</v>
      </c>
      <c r="BG2782">
        <v>1</v>
      </c>
      <c r="BH2782" t="s">
        <v>6186</v>
      </c>
      <c r="BI2782">
        <v>49</v>
      </c>
      <c r="BJ2782" t="s">
        <v>6172</v>
      </c>
      <c r="BK2782">
        <v>0</v>
      </c>
      <c r="BL2782">
        <v>50</v>
      </c>
      <c r="BM2782" s="3">
        <f t="shared" si="395"/>
        <v>0.88</v>
      </c>
    </row>
    <row r="2783" spans="1:65">
      <c r="A2783" t="s">
        <v>2917</v>
      </c>
      <c r="B2783" s="2">
        <v>45825</v>
      </c>
      <c r="C2783" t="s">
        <v>1632</v>
      </c>
      <c r="D2783" t="s">
        <v>2636</v>
      </c>
      <c r="E2783">
        <v>6</v>
      </c>
      <c r="F2783" t="s">
        <v>49</v>
      </c>
      <c r="G2783" t="s">
        <v>50</v>
      </c>
      <c r="H2783" t="s">
        <v>108</v>
      </c>
      <c r="I2783" t="s">
        <v>74</v>
      </c>
      <c r="J2783" t="s">
        <v>53</v>
      </c>
      <c r="K2783" t="s">
        <v>54</v>
      </c>
      <c r="L2783" t="s">
        <v>55</v>
      </c>
      <c r="M2783" t="s">
        <v>68</v>
      </c>
      <c r="N2783" t="s">
        <v>57</v>
      </c>
      <c r="O2783" t="s">
        <v>82</v>
      </c>
      <c r="P2783">
        <v>83</v>
      </c>
      <c r="Q2783">
        <v>89</v>
      </c>
      <c r="R2783">
        <v>83</v>
      </c>
      <c r="S2783">
        <v>2</v>
      </c>
      <c r="T2783">
        <f t="shared" si="387"/>
        <v>81</v>
      </c>
      <c r="U2783">
        <v>81</v>
      </c>
      <c r="V2783">
        <f t="shared" si="388"/>
        <v>0</v>
      </c>
      <c r="W2783" s="3">
        <f t="shared" si="389"/>
        <v>2.4096385542168676E-2</v>
      </c>
      <c r="X2783">
        <v>31</v>
      </c>
      <c r="Y2783" s="4">
        <v>2.4</v>
      </c>
      <c r="Z2783" s="4">
        <v>1.3</v>
      </c>
      <c r="AA2783" s="5">
        <v>38374.959999999999</v>
      </c>
      <c r="AB2783" s="5">
        <f t="shared" si="390"/>
        <v>3108371.76</v>
      </c>
      <c r="AC2783" s="5">
        <v>22391.919999999998</v>
      </c>
      <c r="AD2783" s="5">
        <f t="shared" si="391"/>
        <v>1858529.36</v>
      </c>
      <c r="AE2783" s="5">
        <v>143858.42000000001</v>
      </c>
      <c r="AF2783" s="5">
        <v>37200.29</v>
      </c>
      <c r="AG2783" s="5">
        <v>10252.19</v>
      </c>
      <c r="AH2783" s="5">
        <v>1885</v>
      </c>
      <c r="AI2783" s="5">
        <v>7082.67</v>
      </c>
      <c r="AJ2783">
        <v>1</v>
      </c>
      <c r="AK2783" s="5">
        <v>8485.6299999999992</v>
      </c>
      <c r="AL2783" s="5">
        <v>0</v>
      </c>
      <c r="AM2783" s="5">
        <v>50070.43</v>
      </c>
      <c r="AN2783">
        <v>4</v>
      </c>
      <c r="AO2783">
        <v>3</v>
      </c>
      <c r="AP2783" t="str">
        <f t="shared" si="392"/>
        <v>Yes</v>
      </c>
      <c r="AQ2783">
        <v>2</v>
      </c>
      <c r="AR2783" s="5">
        <f t="shared" si="393"/>
        <v>2117363.9900000002</v>
      </c>
      <c r="AS2783" s="5">
        <f t="shared" si="394"/>
        <v>991007.77</v>
      </c>
      <c r="AT2783" t="s">
        <v>59</v>
      </c>
      <c r="AU2783" t="s">
        <v>6181</v>
      </c>
      <c r="AV2783" t="s">
        <v>6182</v>
      </c>
      <c r="AW2783" t="s">
        <v>6183</v>
      </c>
      <c r="AX2783" t="s">
        <v>6167</v>
      </c>
      <c r="AY2783">
        <v>85</v>
      </c>
      <c r="AZ2783">
        <v>0</v>
      </c>
      <c r="BA2783">
        <v>0</v>
      </c>
      <c r="BB2783" t="s">
        <v>6168</v>
      </c>
      <c r="BC2783">
        <v>0</v>
      </c>
      <c r="BD2783">
        <v>0</v>
      </c>
      <c r="BE2783" t="s">
        <v>6169</v>
      </c>
      <c r="BF2783" t="s">
        <v>6170</v>
      </c>
      <c r="BG2783">
        <v>0</v>
      </c>
      <c r="BH2783" t="s">
        <v>6171</v>
      </c>
      <c r="BI2783">
        <v>56</v>
      </c>
      <c r="BJ2783" t="s">
        <v>6187</v>
      </c>
      <c r="BK2783">
        <v>0</v>
      </c>
      <c r="BL2783">
        <v>93</v>
      </c>
      <c r="BM2783" s="3">
        <f t="shared" si="395"/>
        <v>0.89247311827956988</v>
      </c>
    </row>
    <row r="2784" spans="1:65">
      <c r="A2784" t="s">
        <v>2918</v>
      </c>
      <c r="B2784" s="2">
        <v>45825</v>
      </c>
      <c r="C2784" t="s">
        <v>1632</v>
      </c>
      <c r="D2784" t="s">
        <v>2636</v>
      </c>
      <c r="E2784">
        <v>6</v>
      </c>
      <c r="F2784" t="s">
        <v>49</v>
      </c>
      <c r="G2784" t="s">
        <v>62</v>
      </c>
      <c r="H2784" t="s">
        <v>141</v>
      </c>
      <c r="I2784" t="s">
        <v>52</v>
      </c>
      <c r="J2784" t="s">
        <v>53</v>
      </c>
      <c r="K2784" t="s">
        <v>75</v>
      </c>
      <c r="L2784" t="s">
        <v>67</v>
      </c>
      <c r="M2784" t="s">
        <v>68</v>
      </c>
      <c r="N2784" t="s">
        <v>69</v>
      </c>
      <c r="O2784" t="s">
        <v>58</v>
      </c>
      <c r="P2784">
        <v>62</v>
      </c>
      <c r="Q2784">
        <v>66</v>
      </c>
      <c r="R2784">
        <v>65</v>
      </c>
      <c r="S2784">
        <v>6</v>
      </c>
      <c r="T2784">
        <f t="shared" si="387"/>
        <v>59</v>
      </c>
      <c r="U2784">
        <v>59</v>
      </c>
      <c r="V2784">
        <f t="shared" si="388"/>
        <v>0</v>
      </c>
      <c r="W2784" s="3">
        <f t="shared" si="389"/>
        <v>9.2307692307692313E-2</v>
      </c>
      <c r="X2784">
        <v>21</v>
      </c>
      <c r="Y2784" s="4">
        <v>5</v>
      </c>
      <c r="Z2784" s="4">
        <v>1.6</v>
      </c>
      <c r="AA2784" s="5">
        <v>36295.82</v>
      </c>
      <c r="AB2784" s="5">
        <f t="shared" si="390"/>
        <v>2141453.38</v>
      </c>
      <c r="AC2784" s="5">
        <v>21968.14</v>
      </c>
      <c r="AD2784" s="5">
        <f t="shared" si="391"/>
        <v>1427929.1</v>
      </c>
      <c r="AE2784" s="5">
        <v>115539.65</v>
      </c>
      <c r="AF2784" s="5">
        <v>30244.38</v>
      </c>
      <c r="AG2784" s="5">
        <v>33877.300000000003</v>
      </c>
      <c r="AH2784" s="5">
        <v>2320</v>
      </c>
      <c r="AI2784" s="5">
        <v>59513.39</v>
      </c>
      <c r="AJ2784">
        <v>1</v>
      </c>
      <c r="AK2784" s="5">
        <v>8393.89</v>
      </c>
      <c r="AL2784" s="5">
        <v>0</v>
      </c>
      <c r="AM2784" s="5">
        <v>39848.49</v>
      </c>
      <c r="AN2784">
        <v>4</v>
      </c>
      <c r="AO2784">
        <v>5</v>
      </c>
      <c r="AP2784" t="str">
        <f t="shared" si="392"/>
        <v>No</v>
      </c>
      <c r="AQ2784">
        <v>3</v>
      </c>
      <c r="AR2784" s="5">
        <f t="shared" si="393"/>
        <v>1717666.2</v>
      </c>
      <c r="AS2784" s="5">
        <f t="shared" si="394"/>
        <v>423787.18</v>
      </c>
      <c r="AT2784" t="s">
        <v>1641</v>
      </c>
      <c r="AU2784" t="s">
        <v>6173</v>
      </c>
      <c r="AV2784" t="s">
        <v>6174</v>
      </c>
      <c r="AW2784" t="s">
        <v>6175</v>
      </c>
      <c r="AX2784" t="s">
        <v>6167</v>
      </c>
      <c r="AY2784">
        <v>62</v>
      </c>
      <c r="AZ2784">
        <v>0</v>
      </c>
      <c r="BA2784">
        <v>0</v>
      </c>
      <c r="BB2784" t="s">
        <v>6168</v>
      </c>
      <c r="BC2784">
        <v>0</v>
      </c>
      <c r="BD2784">
        <v>1</v>
      </c>
      <c r="BE2784" t="s">
        <v>6188</v>
      </c>
      <c r="BF2784" t="s">
        <v>6210</v>
      </c>
      <c r="BG2784">
        <v>0</v>
      </c>
      <c r="BH2784" t="s">
        <v>6171</v>
      </c>
      <c r="BI2784">
        <v>51</v>
      </c>
      <c r="BJ2784" t="s">
        <v>6187</v>
      </c>
      <c r="BK2784">
        <v>0</v>
      </c>
      <c r="BL2784">
        <v>76</v>
      </c>
      <c r="BM2784" s="3">
        <f t="shared" si="395"/>
        <v>0.85526315789473684</v>
      </c>
    </row>
    <row r="2785" spans="1:65">
      <c r="A2785" t="s">
        <v>2919</v>
      </c>
      <c r="B2785" s="2">
        <v>45825</v>
      </c>
      <c r="C2785" t="s">
        <v>1632</v>
      </c>
      <c r="D2785" t="s">
        <v>2636</v>
      </c>
      <c r="E2785">
        <v>6</v>
      </c>
      <c r="F2785" t="s">
        <v>61</v>
      </c>
      <c r="G2785" t="s">
        <v>79</v>
      </c>
      <c r="H2785" t="s">
        <v>98</v>
      </c>
      <c r="I2785" t="s">
        <v>64</v>
      </c>
      <c r="J2785" t="s">
        <v>53</v>
      </c>
      <c r="K2785" t="s">
        <v>54</v>
      </c>
      <c r="L2785" t="s">
        <v>55</v>
      </c>
      <c r="M2785" t="s">
        <v>56</v>
      </c>
      <c r="N2785" t="s">
        <v>69</v>
      </c>
      <c r="O2785" t="s">
        <v>82</v>
      </c>
      <c r="P2785">
        <v>66</v>
      </c>
      <c r="Q2785">
        <v>67</v>
      </c>
      <c r="R2785">
        <v>67</v>
      </c>
      <c r="S2785">
        <v>1</v>
      </c>
      <c r="T2785">
        <f t="shared" si="387"/>
        <v>66</v>
      </c>
      <c r="U2785">
        <v>64</v>
      </c>
      <c r="V2785">
        <f t="shared" si="388"/>
        <v>2</v>
      </c>
      <c r="W2785" s="3">
        <f t="shared" si="389"/>
        <v>1.4925373134328358E-2</v>
      </c>
      <c r="X2785">
        <v>22</v>
      </c>
      <c r="Y2785" s="4">
        <v>6.3</v>
      </c>
      <c r="Z2785" s="4">
        <v>1.6</v>
      </c>
      <c r="AA2785" s="5">
        <v>39198.54</v>
      </c>
      <c r="AB2785" s="5">
        <f t="shared" si="390"/>
        <v>2508706.56</v>
      </c>
      <c r="AC2785" s="5">
        <v>23682.29</v>
      </c>
      <c r="AD2785" s="5">
        <f t="shared" si="391"/>
        <v>1586713.43</v>
      </c>
      <c r="AE2785" s="5">
        <v>110440.6</v>
      </c>
      <c r="AF2785" s="5">
        <v>29983.62</v>
      </c>
      <c r="AG2785" s="5">
        <v>9135.6299999999992</v>
      </c>
      <c r="AH2785" s="5">
        <v>2320</v>
      </c>
      <c r="AI2785" s="5">
        <v>3514.75</v>
      </c>
      <c r="AJ2785">
        <v>0</v>
      </c>
      <c r="AK2785" s="5">
        <v>0</v>
      </c>
      <c r="AL2785" s="5">
        <v>1526.77</v>
      </c>
      <c r="AM2785" s="5">
        <v>42106.38</v>
      </c>
      <c r="AN2785">
        <v>4</v>
      </c>
      <c r="AO2785">
        <v>4</v>
      </c>
      <c r="AP2785" t="str">
        <f t="shared" si="392"/>
        <v>Yes</v>
      </c>
      <c r="AQ2785">
        <v>1</v>
      </c>
      <c r="AR2785" s="5">
        <f t="shared" si="393"/>
        <v>1785741.18</v>
      </c>
      <c r="AS2785" s="5">
        <f t="shared" si="394"/>
        <v>722965.38</v>
      </c>
      <c r="AT2785" t="s">
        <v>59</v>
      </c>
      <c r="AU2785" t="s">
        <v>6164</v>
      </c>
      <c r="AV2785" t="s">
        <v>6165</v>
      </c>
      <c r="AW2785" t="s">
        <v>6166</v>
      </c>
      <c r="AX2785" t="s">
        <v>6184</v>
      </c>
      <c r="AY2785">
        <v>66</v>
      </c>
      <c r="AZ2785">
        <v>0</v>
      </c>
      <c r="BA2785">
        <v>16</v>
      </c>
      <c r="BB2785" t="s">
        <v>6198</v>
      </c>
      <c r="BC2785">
        <v>0</v>
      </c>
      <c r="BD2785">
        <v>0</v>
      </c>
      <c r="BE2785" t="s">
        <v>6169</v>
      </c>
      <c r="BF2785" t="s">
        <v>6170</v>
      </c>
      <c r="BG2785">
        <v>1</v>
      </c>
      <c r="BH2785" t="s">
        <v>6186</v>
      </c>
      <c r="BI2785">
        <v>24</v>
      </c>
      <c r="BJ2785" t="s">
        <v>6172</v>
      </c>
      <c r="BK2785">
        <v>0</v>
      </c>
      <c r="BL2785">
        <v>76</v>
      </c>
      <c r="BM2785" s="3">
        <f t="shared" si="395"/>
        <v>0.88157894736842102</v>
      </c>
    </row>
    <row r="2786" spans="1:65">
      <c r="A2786" t="s">
        <v>2920</v>
      </c>
      <c r="B2786" s="2">
        <v>45825</v>
      </c>
      <c r="C2786" t="s">
        <v>1632</v>
      </c>
      <c r="D2786" t="s">
        <v>2636</v>
      </c>
      <c r="E2786">
        <v>6</v>
      </c>
      <c r="F2786" t="s">
        <v>61</v>
      </c>
      <c r="G2786" t="s">
        <v>50</v>
      </c>
      <c r="H2786" t="s">
        <v>157</v>
      </c>
      <c r="I2786" t="s">
        <v>52</v>
      </c>
      <c r="J2786" t="s">
        <v>53</v>
      </c>
      <c r="K2786" t="s">
        <v>66</v>
      </c>
      <c r="L2786" t="s">
        <v>92</v>
      </c>
      <c r="M2786" t="s">
        <v>56</v>
      </c>
      <c r="N2786" t="s">
        <v>69</v>
      </c>
      <c r="O2786" t="s">
        <v>70</v>
      </c>
      <c r="P2786">
        <v>91</v>
      </c>
      <c r="Q2786">
        <v>92</v>
      </c>
      <c r="R2786">
        <v>92</v>
      </c>
      <c r="S2786">
        <v>3</v>
      </c>
      <c r="T2786">
        <f t="shared" si="387"/>
        <v>89</v>
      </c>
      <c r="U2786">
        <v>89</v>
      </c>
      <c r="V2786">
        <f t="shared" si="388"/>
        <v>0</v>
      </c>
      <c r="W2786" s="3">
        <f t="shared" si="389"/>
        <v>3.2608695652173912E-2</v>
      </c>
      <c r="X2786">
        <v>29</v>
      </c>
      <c r="Y2786" s="4">
        <v>0</v>
      </c>
      <c r="Z2786" s="4">
        <v>1.5</v>
      </c>
      <c r="AA2786" s="5">
        <v>30697.22</v>
      </c>
      <c r="AB2786" s="5">
        <f t="shared" si="390"/>
        <v>2732052.58</v>
      </c>
      <c r="AC2786" s="5">
        <v>23701.62</v>
      </c>
      <c r="AD2786" s="5">
        <f t="shared" si="391"/>
        <v>2180549.04</v>
      </c>
      <c r="AE2786" s="5">
        <v>163934.04</v>
      </c>
      <c r="AF2786" s="5">
        <v>39628.82</v>
      </c>
      <c r="AG2786" s="5">
        <v>9659.56</v>
      </c>
      <c r="AH2786" s="5">
        <v>2175</v>
      </c>
      <c r="AI2786" s="5">
        <v>10640.96</v>
      </c>
      <c r="AJ2786">
        <v>0</v>
      </c>
      <c r="AK2786" s="5">
        <v>0</v>
      </c>
      <c r="AL2786" s="5">
        <v>31740.84</v>
      </c>
      <c r="AM2786" s="5">
        <v>87117.41</v>
      </c>
      <c r="AN2786">
        <v>4</v>
      </c>
      <c r="AO2786">
        <v>4</v>
      </c>
      <c r="AP2786" t="str">
        <f t="shared" si="392"/>
        <v>Yes</v>
      </c>
      <c r="AQ2786">
        <v>0</v>
      </c>
      <c r="AR2786" s="5">
        <f t="shared" si="393"/>
        <v>2525445.67</v>
      </c>
      <c r="AS2786" s="5">
        <f t="shared" si="394"/>
        <v>206606.91</v>
      </c>
      <c r="AT2786" t="s">
        <v>59</v>
      </c>
      <c r="AU2786" t="s">
        <v>6164</v>
      </c>
      <c r="AV2786" t="s">
        <v>6165</v>
      </c>
      <c r="AW2786" t="s">
        <v>6166</v>
      </c>
      <c r="AX2786" t="s">
        <v>6184</v>
      </c>
      <c r="AY2786">
        <v>96</v>
      </c>
      <c r="AZ2786">
        <v>3</v>
      </c>
      <c r="BA2786">
        <v>0</v>
      </c>
      <c r="BB2786" t="s">
        <v>6168</v>
      </c>
      <c r="BC2786">
        <v>0</v>
      </c>
      <c r="BD2786">
        <v>0</v>
      </c>
      <c r="BE2786" t="s">
        <v>6169</v>
      </c>
      <c r="BF2786" t="s">
        <v>6170</v>
      </c>
      <c r="BG2786">
        <v>0</v>
      </c>
      <c r="BH2786" t="s">
        <v>6171</v>
      </c>
      <c r="BI2786">
        <v>23</v>
      </c>
      <c r="BJ2786" t="s">
        <v>6172</v>
      </c>
      <c r="BK2786">
        <v>0</v>
      </c>
      <c r="BL2786">
        <v>98</v>
      </c>
      <c r="BM2786" s="3">
        <f t="shared" si="395"/>
        <v>0.93877551020408168</v>
      </c>
    </row>
    <row r="2787" spans="1:65">
      <c r="A2787" t="s">
        <v>2921</v>
      </c>
      <c r="B2787" s="2">
        <v>45825</v>
      </c>
      <c r="C2787" t="s">
        <v>1632</v>
      </c>
      <c r="D2787" t="s">
        <v>2636</v>
      </c>
      <c r="E2787">
        <v>6</v>
      </c>
      <c r="F2787" t="s">
        <v>61</v>
      </c>
      <c r="G2787" t="s">
        <v>79</v>
      </c>
      <c r="H2787" t="s">
        <v>98</v>
      </c>
      <c r="I2787" t="s">
        <v>52</v>
      </c>
      <c r="J2787" t="s">
        <v>81</v>
      </c>
      <c r="K2787" t="s">
        <v>66</v>
      </c>
      <c r="L2787" t="s">
        <v>87</v>
      </c>
      <c r="M2787" t="s">
        <v>56</v>
      </c>
      <c r="N2787" t="s">
        <v>57</v>
      </c>
      <c r="O2787" t="s">
        <v>58</v>
      </c>
      <c r="P2787">
        <v>37</v>
      </c>
      <c r="Q2787">
        <v>38</v>
      </c>
      <c r="R2787">
        <v>38</v>
      </c>
      <c r="S2787">
        <v>1</v>
      </c>
      <c r="T2787">
        <f t="shared" si="387"/>
        <v>37</v>
      </c>
      <c r="U2787">
        <v>36</v>
      </c>
      <c r="V2787">
        <f t="shared" si="388"/>
        <v>1</v>
      </c>
      <c r="W2787" s="3">
        <f t="shared" si="389"/>
        <v>2.6315789473684209E-2</v>
      </c>
      <c r="X2787">
        <v>40</v>
      </c>
      <c r="Y2787" s="4">
        <v>3.4</v>
      </c>
      <c r="Z2787" s="4">
        <v>1.5</v>
      </c>
      <c r="AA2787" s="5">
        <v>74154.259999999995</v>
      </c>
      <c r="AB2787" s="5">
        <f t="shared" si="390"/>
        <v>2669553.36</v>
      </c>
      <c r="AC2787" s="5">
        <v>54078.07</v>
      </c>
      <c r="AD2787" s="5">
        <f t="shared" si="391"/>
        <v>2054966.66</v>
      </c>
      <c r="AE2787" s="5">
        <v>119531.72</v>
      </c>
      <c r="AF2787" s="5">
        <v>33137.599999999999</v>
      </c>
      <c r="AG2787" s="5">
        <v>10615.9</v>
      </c>
      <c r="AH2787" s="5">
        <v>2175</v>
      </c>
      <c r="AI2787" s="5">
        <v>7600</v>
      </c>
      <c r="AJ2787">
        <v>0</v>
      </c>
      <c r="AK2787" s="5">
        <v>0</v>
      </c>
      <c r="AL2787" s="5">
        <v>1721.34</v>
      </c>
      <c r="AM2787" s="5">
        <v>24398.400000000001</v>
      </c>
      <c r="AN2787">
        <v>4</v>
      </c>
      <c r="AO2787">
        <v>4</v>
      </c>
      <c r="AP2787" t="str">
        <f t="shared" si="392"/>
        <v>Yes</v>
      </c>
      <c r="AQ2787">
        <v>1</v>
      </c>
      <c r="AR2787" s="5">
        <f t="shared" si="393"/>
        <v>2254146.62</v>
      </c>
      <c r="AS2787" s="5">
        <f t="shared" si="394"/>
        <v>415406.74</v>
      </c>
      <c r="AT2787" t="s">
        <v>59</v>
      </c>
      <c r="AU2787" t="s">
        <v>6164</v>
      </c>
      <c r="AV2787" t="s">
        <v>6165</v>
      </c>
      <c r="AW2787" t="s">
        <v>6166</v>
      </c>
      <c r="AX2787" t="s">
        <v>6184</v>
      </c>
      <c r="AY2787">
        <v>41</v>
      </c>
      <c r="AZ2787">
        <v>1</v>
      </c>
      <c r="BA2787">
        <v>18</v>
      </c>
      <c r="BB2787" t="s">
        <v>6180</v>
      </c>
      <c r="BC2787">
        <v>0</v>
      </c>
      <c r="BD2787">
        <v>0</v>
      </c>
      <c r="BE2787" t="s">
        <v>6169</v>
      </c>
      <c r="BF2787" t="s">
        <v>6170</v>
      </c>
      <c r="BG2787">
        <v>0</v>
      </c>
      <c r="BH2787" t="s">
        <v>6171</v>
      </c>
      <c r="BI2787">
        <v>31</v>
      </c>
      <c r="BJ2787" t="s">
        <v>6172</v>
      </c>
      <c r="BK2787">
        <v>0</v>
      </c>
      <c r="BL2787">
        <v>49</v>
      </c>
      <c r="BM2787" s="3">
        <f t="shared" si="395"/>
        <v>0.77551020408163263</v>
      </c>
    </row>
    <row r="2788" spans="1:65">
      <c r="A2788" t="s">
        <v>2922</v>
      </c>
      <c r="B2788" s="2">
        <v>45825</v>
      </c>
      <c r="C2788" t="s">
        <v>1632</v>
      </c>
      <c r="D2788" t="s">
        <v>2636</v>
      </c>
      <c r="E2788">
        <v>6</v>
      </c>
      <c r="F2788" t="s">
        <v>72</v>
      </c>
      <c r="G2788" t="s">
        <v>62</v>
      </c>
      <c r="H2788" t="s">
        <v>220</v>
      </c>
      <c r="I2788" t="s">
        <v>52</v>
      </c>
      <c r="J2788" t="s">
        <v>81</v>
      </c>
      <c r="K2788" t="s">
        <v>66</v>
      </c>
      <c r="L2788" t="s">
        <v>55</v>
      </c>
      <c r="M2788" t="s">
        <v>56</v>
      </c>
      <c r="N2788" t="s">
        <v>76</v>
      </c>
      <c r="O2788" t="s">
        <v>120</v>
      </c>
      <c r="P2788">
        <v>39</v>
      </c>
      <c r="Q2788">
        <v>40</v>
      </c>
      <c r="R2788">
        <v>40</v>
      </c>
      <c r="S2788">
        <v>1</v>
      </c>
      <c r="T2788">
        <f t="shared" si="387"/>
        <v>39</v>
      </c>
      <c r="U2788">
        <v>39</v>
      </c>
      <c r="V2788">
        <f t="shared" si="388"/>
        <v>0</v>
      </c>
      <c r="W2788" s="3">
        <f t="shared" si="389"/>
        <v>2.5000000000000001E-2</v>
      </c>
      <c r="X2788">
        <v>35</v>
      </c>
      <c r="Y2788" s="4">
        <v>0.9</v>
      </c>
      <c r="Z2788" s="4">
        <v>0.9</v>
      </c>
      <c r="AA2788" s="5">
        <v>72924</v>
      </c>
      <c r="AB2788" s="5">
        <f t="shared" si="390"/>
        <v>2844036</v>
      </c>
      <c r="AC2788" s="5">
        <v>52857.64</v>
      </c>
      <c r="AD2788" s="5">
        <f t="shared" si="391"/>
        <v>2114305.6</v>
      </c>
      <c r="AE2788" s="5">
        <v>126022.21</v>
      </c>
      <c r="AF2788" s="5">
        <v>33783.08</v>
      </c>
      <c r="AG2788" s="5">
        <v>9727.07</v>
      </c>
      <c r="AH2788" s="5">
        <v>1305</v>
      </c>
      <c r="AI2788" s="5">
        <v>7555.56</v>
      </c>
      <c r="AJ2788">
        <v>0</v>
      </c>
      <c r="AK2788" s="5">
        <v>0</v>
      </c>
      <c r="AL2788" s="5">
        <v>0</v>
      </c>
      <c r="AM2788" s="5">
        <v>24468.42</v>
      </c>
      <c r="AN2788">
        <v>4</v>
      </c>
      <c r="AO2788">
        <v>3</v>
      </c>
      <c r="AP2788" t="str">
        <f t="shared" si="392"/>
        <v>Yes</v>
      </c>
      <c r="AQ2788">
        <v>0</v>
      </c>
      <c r="AR2788" s="5">
        <f t="shared" si="393"/>
        <v>2317166.94</v>
      </c>
      <c r="AS2788" s="5">
        <f t="shared" si="394"/>
        <v>526869.06000000006</v>
      </c>
      <c r="AT2788" t="s">
        <v>59</v>
      </c>
      <c r="AU2788" t="s">
        <v>6164</v>
      </c>
      <c r="AV2788" t="s">
        <v>6165</v>
      </c>
      <c r="AW2788" t="s">
        <v>6166</v>
      </c>
      <c r="AX2788" t="s">
        <v>6184</v>
      </c>
      <c r="AY2788">
        <v>44</v>
      </c>
      <c r="AZ2788">
        <v>3</v>
      </c>
      <c r="BA2788">
        <v>0</v>
      </c>
      <c r="BB2788" t="s">
        <v>6168</v>
      </c>
      <c r="BC2788">
        <v>0</v>
      </c>
      <c r="BD2788">
        <v>0</v>
      </c>
      <c r="BE2788" t="s">
        <v>6169</v>
      </c>
      <c r="BF2788" t="s">
        <v>6170</v>
      </c>
      <c r="BG2788">
        <v>1</v>
      </c>
      <c r="BH2788" t="s">
        <v>6186</v>
      </c>
      <c r="BI2788">
        <v>50</v>
      </c>
      <c r="BJ2788" t="s">
        <v>6172</v>
      </c>
      <c r="BK2788">
        <v>0</v>
      </c>
      <c r="BL2788">
        <v>46</v>
      </c>
      <c r="BM2788" s="3">
        <f t="shared" si="395"/>
        <v>0.86956521739130432</v>
      </c>
    </row>
    <row r="2789" spans="1:65">
      <c r="A2789" t="s">
        <v>2923</v>
      </c>
      <c r="B2789" s="2">
        <v>45825</v>
      </c>
      <c r="C2789" t="s">
        <v>1632</v>
      </c>
      <c r="D2789" t="s">
        <v>2636</v>
      </c>
      <c r="E2789">
        <v>6</v>
      </c>
      <c r="F2789" t="s">
        <v>72</v>
      </c>
      <c r="G2789" t="s">
        <v>79</v>
      </c>
      <c r="H2789" t="s">
        <v>86</v>
      </c>
      <c r="I2789" t="s">
        <v>74</v>
      </c>
      <c r="J2789" t="s">
        <v>53</v>
      </c>
      <c r="K2789" t="s">
        <v>66</v>
      </c>
      <c r="L2789" t="s">
        <v>92</v>
      </c>
      <c r="M2789" t="s">
        <v>56</v>
      </c>
      <c r="N2789" t="s">
        <v>69</v>
      </c>
      <c r="O2789" t="s">
        <v>82</v>
      </c>
      <c r="P2789">
        <v>69</v>
      </c>
      <c r="Q2789">
        <v>75</v>
      </c>
      <c r="R2789">
        <v>75</v>
      </c>
      <c r="S2789">
        <v>1</v>
      </c>
      <c r="T2789">
        <f t="shared" si="387"/>
        <v>74</v>
      </c>
      <c r="U2789">
        <v>68</v>
      </c>
      <c r="V2789">
        <f t="shared" si="388"/>
        <v>6</v>
      </c>
      <c r="W2789" s="3">
        <f t="shared" si="389"/>
        <v>1.3333333333333334E-2</v>
      </c>
      <c r="X2789">
        <v>21</v>
      </c>
      <c r="Y2789" s="4">
        <v>5.9</v>
      </c>
      <c r="Z2789" s="4">
        <v>2.1</v>
      </c>
      <c r="AA2789" s="5">
        <v>30827.64</v>
      </c>
      <c r="AB2789" s="5">
        <f t="shared" si="390"/>
        <v>2096279.52</v>
      </c>
      <c r="AC2789" s="5">
        <v>23755.05</v>
      </c>
      <c r="AD2789" s="5">
        <f t="shared" si="391"/>
        <v>1781628.75</v>
      </c>
      <c r="AE2789" s="5">
        <v>126058.72</v>
      </c>
      <c r="AF2789" s="5">
        <v>32500.2</v>
      </c>
      <c r="AG2789" s="5">
        <v>8700.34</v>
      </c>
      <c r="AH2789" s="5">
        <v>3045</v>
      </c>
      <c r="AI2789" s="5">
        <v>3529.41</v>
      </c>
      <c r="AJ2789">
        <v>0</v>
      </c>
      <c r="AK2789" s="5">
        <v>0</v>
      </c>
      <c r="AL2789" s="5">
        <v>35303.760000000002</v>
      </c>
      <c r="AM2789" s="5">
        <v>74883.63</v>
      </c>
      <c r="AN2789">
        <v>4</v>
      </c>
      <c r="AO2789">
        <v>2</v>
      </c>
      <c r="AP2789" t="str">
        <f t="shared" si="392"/>
        <v>Yes</v>
      </c>
      <c r="AQ2789">
        <v>1</v>
      </c>
      <c r="AR2789" s="5">
        <f t="shared" si="393"/>
        <v>2065649.81</v>
      </c>
      <c r="AS2789" s="5">
        <f t="shared" si="394"/>
        <v>30629.71</v>
      </c>
      <c r="AT2789" t="s">
        <v>59</v>
      </c>
      <c r="AU2789" t="s">
        <v>6164</v>
      </c>
      <c r="AV2789" t="s">
        <v>6165</v>
      </c>
      <c r="AW2789" t="s">
        <v>6166</v>
      </c>
      <c r="AX2789" t="s">
        <v>6184</v>
      </c>
      <c r="AY2789">
        <v>69</v>
      </c>
      <c r="AZ2789">
        <v>0</v>
      </c>
      <c r="BA2789">
        <v>32</v>
      </c>
      <c r="BB2789" t="s">
        <v>6180</v>
      </c>
      <c r="BC2789">
        <v>0</v>
      </c>
      <c r="BD2789">
        <v>0</v>
      </c>
      <c r="BE2789" t="s">
        <v>6169</v>
      </c>
      <c r="BF2789" t="s">
        <v>6170</v>
      </c>
      <c r="BG2789">
        <v>0</v>
      </c>
      <c r="BH2789" t="s">
        <v>6171</v>
      </c>
      <c r="BI2789">
        <v>31</v>
      </c>
      <c r="BJ2789" t="s">
        <v>6172</v>
      </c>
      <c r="BK2789">
        <v>0</v>
      </c>
      <c r="BL2789">
        <v>83</v>
      </c>
      <c r="BM2789" s="3">
        <f t="shared" si="395"/>
        <v>0.90361445783132532</v>
      </c>
    </row>
    <row r="2790" spans="1:65">
      <c r="A2790" t="s">
        <v>2924</v>
      </c>
      <c r="B2790" s="2">
        <v>45825</v>
      </c>
      <c r="C2790" t="s">
        <v>1632</v>
      </c>
      <c r="D2790" t="s">
        <v>2636</v>
      </c>
      <c r="E2790">
        <v>6</v>
      </c>
      <c r="F2790" t="s">
        <v>61</v>
      </c>
      <c r="G2790" t="s">
        <v>50</v>
      </c>
      <c r="H2790" t="s">
        <v>170</v>
      </c>
      <c r="I2790" t="s">
        <v>74</v>
      </c>
      <c r="J2790" t="s">
        <v>65</v>
      </c>
      <c r="K2790" t="s">
        <v>75</v>
      </c>
      <c r="L2790" t="s">
        <v>87</v>
      </c>
      <c r="M2790" t="s">
        <v>68</v>
      </c>
      <c r="N2790" t="s">
        <v>69</v>
      </c>
      <c r="O2790" t="s">
        <v>82</v>
      </c>
      <c r="P2790">
        <v>54</v>
      </c>
      <c r="Q2790">
        <v>57</v>
      </c>
      <c r="R2790">
        <v>55</v>
      </c>
      <c r="S2790">
        <v>1</v>
      </c>
      <c r="T2790">
        <f t="shared" si="387"/>
        <v>54</v>
      </c>
      <c r="U2790">
        <v>52</v>
      </c>
      <c r="V2790">
        <f t="shared" si="388"/>
        <v>2</v>
      </c>
      <c r="W2790" s="3">
        <f t="shared" si="389"/>
        <v>1.8181818181818181E-2</v>
      </c>
      <c r="X2790">
        <v>24</v>
      </c>
      <c r="Y2790" s="4">
        <v>0.7</v>
      </c>
      <c r="Z2790" s="4">
        <v>1.7</v>
      </c>
      <c r="AA2790" s="5">
        <v>52667.18</v>
      </c>
      <c r="AB2790" s="5">
        <f t="shared" si="390"/>
        <v>2738693.36</v>
      </c>
      <c r="AC2790" s="5">
        <v>34179.71</v>
      </c>
      <c r="AD2790" s="5">
        <f t="shared" si="391"/>
        <v>1879884.05</v>
      </c>
      <c r="AE2790" s="5">
        <v>122396.36</v>
      </c>
      <c r="AF2790" s="5">
        <v>33863.919999999998</v>
      </c>
      <c r="AG2790" s="5">
        <v>8897.02</v>
      </c>
      <c r="AH2790" s="5">
        <v>2465</v>
      </c>
      <c r="AI2790" s="5">
        <v>5060</v>
      </c>
      <c r="AJ2790">
        <v>1</v>
      </c>
      <c r="AK2790" s="5">
        <v>13441.25</v>
      </c>
      <c r="AL2790" s="5">
        <v>2240.79</v>
      </c>
      <c r="AM2790" s="5">
        <v>36121.67</v>
      </c>
      <c r="AN2790">
        <v>4</v>
      </c>
      <c r="AO2790">
        <v>3</v>
      </c>
      <c r="AP2790" t="str">
        <f t="shared" si="392"/>
        <v>Yes</v>
      </c>
      <c r="AQ2790">
        <v>2</v>
      </c>
      <c r="AR2790" s="5">
        <f t="shared" si="393"/>
        <v>2104370.06</v>
      </c>
      <c r="AS2790" s="5">
        <f t="shared" si="394"/>
        <v>634323.30000000005</v>
      </c>
      <c r="AT2790" t="s">
        <v>59</v>
      </c>
      <c r="AU2790" t="s">
        <v>6194</v>
      </c>
      <c r="AV2790" t="s">
        <v>6195</v>
      </c>
      <c r="AW2790" t="s">
        <v>6183</v>
      </c>
      <c r="AX2790" t="s">
        <v>6167</v>
      </c>
      <c r="AY2790">
        <v>60</v>
      </c>
      <c r="AZ2790">
        <v>3</v>
      </c>
      <c r="BA2790">
        <v>16</v>
      </c>
      <c r="BB2790" t="s">
        <v>6185</v>
      </c>
      <c r="BC2790">
        <v>0</v>
      </c>
      <c r="BD2790">
        <v>0</v>
      </c>
      <c r="BE2790" t="s">
        <v>6169</v>
      </c>
      <c r="BF2790" t="s">
        <v>6170</v>
      </c>
      <c r="BG2790">
        <v>1</v>
      </c>
      <c r="BH2790" t="s">
        <v>6186</v>
      </c>
      <c r="BI2790">
        <v>57</v>
      </c>
      <c r="BJ2790" t="s">
        <v>6187</v>
      </c>
      <c r="BK2790">
        <v>0</v>
      </c>
      <c r="BL2790">
        <v>61</v>
      </c>
      <c r="BM2790" s="3">
        <f t="shared" si="395"/>
        <v>0.90163934426229508</v>
      </c>
    </row>
    <row r="2791" spans="1:65">
      <c r="A2791" t="s">
        <v>2925</v>
      </c>
      <c r="B2791" s="2">
        <v>45825</v>
      </c>
      <c r="C2791" t="s">
        <v>1632</v>
      </c>
      <c r="D2791" t="s">
        <v>2636</v>
      </c>
      <c r="E2791">
        <v>6</v>
      </c>
      <c r="F2791" t="s">
        <v>61</v>
      </c>
      <c r="G2791" t="s">
        <v>50</v>
      </c>
      <c r="H2791" t="s">
        <v>157</v>
      </c>
      <c r="I2791" t="s">
        <v>64</v>
      </c>
      <c r="J2791" t="s">
        <v>65</v>
      </c>
      <c r="K2791" t="s">
        <v>66</v>
      </c>
      <c r="L2791" t="s">
        <v>67</v>
      </c>
      <c r="M2791" t="s">
        <v>56</v>
      </c>
      <c r="N2791" t="s">
        <v>69</v>
      </c>
      <c r="O2791" t="s">
        <v>58</v>
      </c>
      <c r="P2791">
        <v>58</v>
      </c>
      <c r="Q2791">
        <v>59</v>
      </c>
      <c r="R2791">
        <v>59</v>
      </c>
      <c r="S2791">
        <v>1</v>
      </c>
      <c r="T2791">
        <f t="shared" si="387"/>
        <v>58</v>
      </c>
      <c r="U2791">
        <v>58</v>
      </c>
      <c r="V2791">
        <f t="shared" si="388"/>
        <v>0</v>
      </c>
      <c r="W2791" s="3">
        <f t="shared" si="389"/>
        <v>1.6949152542372881E-2</v>
      </c>
      <c r="X2791">
        <v>24</v>
      </c>
      <c r="Y2791" s="4">
        <v>0</v>
      </c>
      <c r="Z2791" s="4">
        <v>0.8</v>
      </c>
      <c r="AA2791" s="5">
        <v>48737.03</v>
      </c>
      <c r="AB2791" s="5">
        <f t="shared" si="390"/>
        <v>2826747.74</v>
      </c>
      <c r="AC2791" s="5">
        <v>33778.449999999997</v>
      </c>
      <c r="AD2791" s="5">
        <f t="shared" si="391"/>
        <v>1992928.55</v>
      </c>
      <c r="AE2791" s="5">
        <v>128670.17</v>
      </c>
      <c r="AF2791" s="5">
        <v>35605.160000000003</v>
      </c>
      <c r="AG2791" s="5">
        <v>9161.06</v>
      </c>
      <c r="AH2791" s="5">
        <v>1160</v>
      </c>
      <c r="AI2791" s="5">
        <v>5120.75</v>
      </c>
      <c r="AJ2791">
        <v>0</v>
      </c>
      <c r="AK2791" s="5">
        <v>0</v>
      </c>
      <c r="AL2791" s="5">
        <v>0</v>
      </c>
      <c r="AM2791" s="5">
        <v>36182.120000000003</v>
      </c>
      <c r="AN2791">
        <v>4</v>
      </c>
      <c r="AO2791">
        <v>3</v>
      </c>
      <c r="AP2791" t="str">
        <f t="shared" si="392"/>
        <v>Yes</v>
      </c>
      <c r="AQ2791">
        <v>0</v>
      </c>
      <c r="AR2791" s="5">
        <f t="shared" si="393"/>
        <v>2208827.81</v>
      </c>
      <c r="AS2791" s="5">
        <f t="shared" si="394"/>
        <v>617919.93000000005</v>
      </c>
      <c r="AT2791" t="s">
        <v>59</v>
      </c>
      <c r="AU2791" t="s">
        <v>6164</v>
      </c>
      <c r="AV2791" t="s">
        <v>6165</v>
      </c>
      <c r="AW2791" t="s">
        <v>6166</v>
      </c>
      <c r="AX2791" t="s">
        <v>6184</v>
      </c>
      <c r="AY2791">
        <v>61</v>
      </c>
      <c r="AZ2791">
        <v>0</v>
      </c>
      <c r="BA2791">
        <v>0</v>
      </c>
      <c r="BB2791" t="s">
        <v>6168</v>
      </c>
      <c r="BC2791">
        <v>0</v>
      </c>
      <c r="BD2791">
        <v>0</v>
      </c>
      <c r="BE2791" t="s">
        <v>6169</v>
      </c>
      <c r="BF2791" t="s">
        <v>6170</v>
      </c>
      <c r="BG2791">
        <v>0</v>
      </c>
      <c r="BH2791" t="s">
        <v>6171</v>
      </c>
      <c r="BI2791">
        <v>25</v>
      </c>
      <c r="BJ2791" t="s">
        <v>6172</v>
      </c>
      <c r="BK2791">
        <v>0</v>
      </c>
      <c r="BL2791">
        <v>63</v>
      </c>
      <c r="BM2791" s="3">
        <f t="shared" si="395"/>
        <v>0.93650793650793651</v>
      </c>
    </row>
    <row r="2792" spans="1:65">
      <c r="A2792" t="s">
        <v>2926</v>
      </c>
      <c r="B2792" s="2">
        <v>45825</v>
      </c>
      <c r="C2792" t="s">
        <v>1632</v>
      </c>
      <c r="D2792" t="s">
        <v>2636</v>
      </c>
      <c r="E2792">
        <v>6</v>
      </c>
      <c r="F2792" t="s">
        <v>49</v>
      </c>
      <c r="G2792" t="s">
        <v>62</v>
      </c>
      <c r="H2792" t="s">
        <v>141</v>
      </c>
      <c r="I2792" t="s">
        <v>74</v>
      </c>
      <c r="J2792" t="s">
        <v>53</v>
      </c>
      <c r="K2792" t="s">
        <v>66</v>
      </c>
      <c r="L2792" t="s">
        <v>87</v>
      </c>
      <c r="M2792" t="s">
        <v>56</v>
      </c>
      <c r="N2792" t="s">
        <v>94</v>
      </c>
      <c r="O2792" t="s">
        <v>82</v>
      </c>
      <c r="P2792">
        <v>62</v>
      </c>
      <c r="Q2792">
        <v>65</v>
      </c>
      <c r="R2792">
        <v>62</v>
      </c>
      <c r="S2792">
        <v>1</v>
      </c>
      <c r="T2792">
        <f t="shared" si="387"/>
        <v>61</v>
      </c>
      <c r="U2792">
        <v>61</v>
      </c>
      <c r="V2792">
        <f t="shared" si="388"/>
        <v>0</v>
      </c>
      <c r="W2792" s="3">
        <f t="shared" si="389"/>
        <v>1.6129032258064516E-2</v>
      </c>
      <c r="X2792">
        <v>42</v>
      </c>
      <c r="Y2792" s="4">
        <v>8.5</v>
      </c>
      <c r="Z2792" s="4">
        <v>1.8</v>
      </c>
      <c r="AA2792" s="5">
        <v>30085.599999999999</v>
      </c>
      <c r="AB2792" s="5">
        <f t="shared" si="390"/>
        <v>1835221.6</v>
      </c>
      <c r="AC2792" s="5">
        <v>24246.45</v>
      </c>
      <c r="AD2792" s="5">
        <f t="shared" si="391"/>
        <v>1503279.9</v>
      </c>
      <c r="AE2792" s="5">
        <v>104915.59</v>
      </c>
      <c r="AF2792" s="5">
        <v>28709.69</v>
      </c>
      <c r="AG2792" s="5">
        <v>10381.66</v>
      </c>
      <c r="AH2792" s="5">
        <v>2610</v>
      </c>
      <c r="AI2792" s="5">
        <v>3542.86</v>
      </c>
      <c r="AJ2792">
        <v>0</v>
      </c>
      <c r="AK2792" s="5">
        <v>0</v>
      </c>
      <c r="AL2792" s="5">
        <v>31740.84</v>
      </c>
      <c r="AM2792" s="5">
        <v>71254.92</v>
      </c>
      <c r="AN2792">
        <v>4</v>
      </c>
      <c r="AO2792">
        <v>3</v>
      </c>
      <c r="AP2792" t="str">
        <f t="shared" si="392"/>
        <v>Yes</v>
      </c>
      <c r="AQ2792">
        <v>0</v>
      </c>
      <c r="AR2792" s="5">
        <f t="shared" si="393"/>
        <v>1756435.46</v>
      </c>
      <c r="AS2792" s="5">
        <f t="shared" si="394"/>
        <v>78786.14</v>
      </c>
      <c r="AT2792" t="s">
        <v>59</v>
      </c>
      <c r="AU2792" t="s">
        <v>6164</v>
      </c>
      <c r="AV2792" t="s">
        <v>6165</v>
      </c>
      <c r="AW2792" t="s">
        <v>6166</v>
      </c>
      <c r="AX2792" t="s">
        <v>6177</v>
      </c>
      <c r="AY2792">
        <v>66</v>
      </c>
      <c r="AZ2792">
        <v>3</v>
      </c>
      <c r="BA2792">
        <v>0</v>
      </c>
      <c r="BB2792" t="s">
        <v>6168</v>
      </c>
      <c r="BC2792">
        <v>0</v>
      </c>
      <c r="BD2792">
        <v>0</v>
      </c>
      <c r="BE2792" t="s">
        <v>6169</v>
      </c>
      <c r="BF2792" t="s">
        <v>6170</v>
      </c>
      <c r="BG2792">
        <v>0</v>
      </c>
      <c r="BH2792" t="s">
        <v>6171</v>
      </c>
      <c r="BI2792">
        <v>53</v>
      </c>
      <c r="BJ2792" t="s">
        <v>6187</v>
      </c>
      <c r="BK2792">
        <v>0</v>
      </c>
      <c r="BL2792">
        <v>75</v>
      </c>
      <c r="BM2792" s="3">
        <f t="shared" si="395"/>
        <v>0.82666666666666666</v>
      </c>
    </row>
    <row r="2793" spans="1:65">
      <c r="A2793" t="s">
        <v>2927</v>
      </c>
      <c r="B2793" s="2">
        <v>45826</v>
      </c>
      <c r="C2793" t="s">
        <v>1632</v>
      </c>
      <c r="D2793" t="s">
        <v>2636</v>
      </c>
      <c r="E2793">
        <v>6</v>
      </c>
      <c r="F2793" t="s">
        <v>49</v>
      </c>
      <c r="G2793" t="s">
        <v>50</v>
      </c>
      <c r="H2793" t="s">
        <v>108</v>
      </c>
      <c r="I2793" t="s">
        <v>64</v>
      </c>
      <c r="J2793" t="s">
        <v>53</v>
      </c>
      <c r="K2793" t="s">
        <v>75</v>
      </c>
      <c r="L2793" t="s">
        <v>55</v>
      </c>
      <c r="M2793" t="s">
        <v>56</v>
      </c>
      <c r="N2793" t="s">
        <v>69</v>
      </c>
      <c r="O2793" t="s">
        <v>70</v>
      </c>
      <c r="P2793">
        <v>59</v>
      </c>
      <c r="Q2793">
        <v>60</v>
      </c>
      <c r="R2793">
        <v>59</v>
      </c>
      <c r="S2793">
        <v>1</v>
      </c>
      <c r="T2793">
        <f t="shared" si="387"/>
        <v>58</v>
      </c>
      <c r="U2793">
        <v>58</v>
      </c>
      <c r="V2793">
        <f t="shared" si="388"/>
        <v>0</v>
      </c>
      <c r="W2793" s="3">
        <f t="shared" si="389"/>
        <v>1.6949152542372881E-2</v>
      </c>
      <c r="X2793">
        <v>31</v>
      </c>
      <c r="Y2793" s="4">
        <v>7</v>
      </c>
      <c r="Z2793" s="4">
        <v>1.8</v>
      </c>
      <c r="AA2793" s="5">
        <v>35753.29</v>
      </c>
      <c r="AB2793" s="5">
        <f t="shared" si="390"/>
        <v>2073690.82</v>
      </c>
      <c r="AC2793" s="5">
        <v>23526.880000000001</v>
      </c>
      <c r="AD2793" s="5">
        <f t="shared" si="391"/>
        <v>1388085.92</v>
      </c>
      <c r="AE2793" s="5">
        <v>97425.35</v>
      </c>
      <c r="AF2793" s="5">
        <v>27944.92</v>
      </c>
      <c r="AG2793" s="5">
        <v>9629.02</v>
      </c>
      <c r="AH2793" s="5">
        <v>2610</v>
      </c>
      <c r="AI2793" s="5">
        <v>3562.26</v>
      </c>
      <c r="AJ2793">
        <v>0</v>
      </c>
      <c r="AK2793" s="5">
        <v>0</v>
      </c>
      <c r="AL2793" s="5">
        <v>0</v>
      </c>
      <c r="AM2793" s="5">
        <v>38560.44</v>
      </c>
      <c r="AN2793">
        <v>4</v>
      </c>
      <c r="AO2793">
        <v>3</v>
      </c>
      <c r="AP2793" t="str">
        <f t="shared" si="392"/>
        <v>Yes</v>
      </c>
      <c r="AQ2793">
        <v>0</v>
      </c>
      <c r="AR2793" s="5">
        <f t="shared" si="393"/>
        <v>1567817.91</v>
      </c>
      <c r="AS2793" s="5">
        <f t="shared" si="394"/>
        <v>505872.91</v>
      </c>
      <c r="AT2793" t="s">
        <v>59</v>
      </c>
      <c r="AU2793" t="s">
        <v>6164</v>
      </c>
      <c r="AV2793" t="s">
        <v>6165</v>
      </c>
      <c r="AW2793" t="s">
        <v>6166</v>
      </c>
      <c r="AX2793" t="s">
        <v>6167</v>
      </c>
      <c r="AY2793">
        <v>61</v>
      </c>
      <c r="AZ2793">
        <v>0</v>
      </c>
      <c r="BA2793">
        <v>0</v>
      </c>
      <c r="BB2793" t="s">
        <v>6168</v>
      </c>
      <c r="BC2793">
        <v>0</v>
      </c>
      <c r="BD2793">
        <v>0</v>
      </c>
      <c r="BE2793" t="s">
        <v>6169</v>
      </c>
      <c r="BF2793" t="s">
        <v>6170</v>
      </c>
      <c r="BG2793">
        <v>0</v>
      </c>
      <c r="BH2793" t="s">
        <v>6171</v>
      </c>
      <c r="BI2793">
        <v>50</v>
      </c>
      <c r="BJ2793" t="s">
        <v>6172</v>
      </c>
      <c r="BK2793">
        <v>0</v>
      </c>
      <c r="BL2793">
        <v>70</v>
      </c>
      <c r="BM2793" s="3">
        <f t="shared" si="395"/>
        <v>0.84285714285714286</v>
      </c>
    </row>
    <row r="2794" spans="1:65">
      <c r="A2794" t="s">
        <v>2928</v>
      </c>
      <c r="B2794" s="2">
        <v>45826</v>
      </c>
      <c r="C2794" t="s">
        <v>1632</v>
      </c>
      <c r="D2794" t="s">
        <v>2636</v>
      </c>
      <c r="E2794">
        <v>6</v>
      </c>
      <c r="F2794" t="s">
        <v>49</v>
      </c>
      <c r="G2794" t="s">
        <v>50</v>
      </c>
      <c r="H2794" t="s">
        <v>245</v>
      </c>
      <c r="I2794" t="s">
        <v>74</v>
      </c>
      <c r="J2794" t="s">
        <v>53</v>
      </c>
      <c r="K2794" t="s">
        <v>75</v>
      </c>
      <c r="L2794" t="s">
        <v>67</v>
      </c>
      <c r="M2794" t="s">
        <v>68</v>
      </c>
      <c r="N2794" t="s">
        <v>69</v>
      </c>
      <c r="O2794" t="s">
        <v>82</v>
      </c>
      <c r="P2794">
        <v>60</v>
      </c>
      <c r="Q2794">
        <v>63</v>
      </c>
      <c r="R2794">
        <v>63</v>
      </c>
      <c r="S2794">
        <v>6</v>
      </c>
      <c r="T2794">
        <f t="shared" si="387"/>
        <v>57</v>
      </c>
      <c r="U2794">
        <v>57</v>
      </c>
      <c r="V2794">
        <f t="shared" si="388"/>
        <v>0</v>
      </c>
      <c r="W2794" s="3">
        <f t="shared" si="389"/>
        <v>9.5238095238095233E-2</v>
      </c>
      <c r="X2794">
        <v>29</v>
      </c>
      <c r="Y2794" s="4">
        <v>4.9000000000000004</v>
      </c>
      <c r="Z2794" s="4">
        <v>2</v>
      </c>
      <c r="AA2794" s="5">
        <v>36153.86</v>
      </c>
      <c r="AB2794" s="5">
        <f t="shared" si="390"/>
        <v>2060770.02</v>
      </c>
      <c r="AC2794" s="5">
        <v>21980.66</v>
      </c>
      <c r="AD2794" s="5">
        <f t="shared" si="391"/>
        <v>1384781.58</v>
      </c>
      <c r="AE2794" s="5">
        <v>106118.15</v>
      </c>
      <c r="AF2794" s="5">
        <v>30662.41</v>
      </c>
      <c r="AG2794" s="5">
        <v>34725.699999999997</v>
      </c>
      <c r="AH2794" s="5">
        <v>2900</v>
      </c>
      <c r="AI2794" s="5">
        <v>57972.11</v>
      </c>
      <c r="AJ2794">
        <v>2</v>
      </c>
      <c r="AK2794" s="5">
        <v>17606.68</v>
      </c>
      <c r="AL2794" s="5">
        <v>0</v>
      </c>
      <c r="AM2794" s="5">
        <v>36373.620000000003</v>
      </c>
      <c r="AN2794">
        <v>4</v>
      </c>
      <c r="AO2794">
        <v>2</v>
      </c>
      <c r="AP2794" t="str">
        <f t="shared" si="392"/>
        <v>Yes</v>
      </c>
      <c r="AQ2794">
        <v>2</v>
      </c>
      <c r="AR2794" s="5">
        <f t="shared" si="393"/>
        <v>1671140.25</v>
      </c>
      <c r="AS2794" s="5">
        <f t="shared" si="394"/>
        <v>389629.77</v>
      </c>
      <c r="AT2794" t="s">
        <v>1641</v>
      </c>
      <c r="AU2794" t="s">
        <v>6199</v>
      </c>
      <c r="AV2794" t="s">
        <v>6200</v>
      </c>
      <c r="AW2794" t="s">
        <v>6175</v>
      </c>
      <c r="AX2794" t="s">
        <v>6184</v>
      </c>
      <c r="AY2794">
        <v>64</v>
      </c>
      <c r="AZ2794">
        <v>2</v>
      </c>
      <c r="BA2794">
        <v>0</v>
      </c>
      <c r="BB2794" t="s">
        <v>6168</v>
      </c>
      <c r="BC2794">
        <v>0</v>
      </c>
      <c r="BD2794">
        <v>0</v>
      </c>
      <c r="BE2794" t="s">
        <v>6169</v>
      </c>
      <c r="BF2794" t="s">
        <v>6212</v>
      </c>
      <c r="BG2794">
        <v>0</v>
      </c>
      <c r="BH2794" t="s">
        <v>6171</v>
      </c>
      <c r="BI2794">
        <v>59</v>
      </c>
      <c r="BJ2794" t="s">
        <v>6187</v>
      </c>
      <c r="BK2794">
        <v>0</v>
      </c>
      <c r="BL2794">
        <v>74</v>
      </c>
      <c r="BM2794" s="3">
        <f t="shared" si="395"/>
        <v>0.85135135135135132</v>
      </c>
    </row>
    <row r="2795" spans="1:65">
      <c r="A2795" t="s">
        <v>2929</v>
      </c>
      <c r="B2795" s="2">
        <v>45826</v>
      </c>
      <c r="C2795" t="s">
        <v>1632</v>
      </c>
      <c r="D2795" t="s">
        <v>2636</v>
      </c>
      <c r="E2795">
        <v>6</v>
      </c>
      <c r="F2795" t="s">
        <v>49</v>
      </c>
      <c r="G2795" t="s">
        <v>50</v>
      </c>
      <c r="H2795" t="s">
        <v>51</v>
      </c>
      <c r="I2795" t="s">
        <v>64</v>
      </c>
      <c r="J2795" t="s">
        <v>53</v>
      </c>
      <c r="K2795" t="s">
        <v>75</v>
      </c>
      <c r="L2795" t="s">
        <v>55</v>
      </c>
      <c r="M2795" t="s">
        <v>56</v>
      </c>
      <c r="N2795" t="s">
        <v>69</v>
      </c>
      <c r="O2795" t="s">
        <v>120</v>
      </c>
      <c r="P2795">
        <v>61</v>
      </c>
      <c r="Q2795">
        <v>65</v>
      </c>
      <c r="R2795">
        <v>62</v>
      </c>
      <c r="S2795">
        <v>1</v>
      </c>
      <c r="T2795">
        <f t="shared" si="387"/>
        <v>61</v>
      </c>
      <c r="U2795">
        <v>61</v>
      </c>
      <c r="V2795">
        <f t="shared" si="388"/>
        <v>0</v>
      </c>
      <c r="W2795" s="3">
        <f t="shared" si="389"/>
        <v>1.6129032258064516E-2</v>
      </c>
      <c r="X2795">
        <v>29</v>
      </c>
      <c r="Y2795" s="4">
        <v>4.5</v>
      </c>
      <c r="Z2795" s="4">
        <v>1.4</v>
      </c>
      <c r="AA2795" s="5">
        <v>36192.15</v>
      </c>
      <c r="AB2795" s="5">
        <f t="shared" si="390"/>
        <v>2207721.15</v>
      </c>
      <c r="AC2795" s="5">
        <v>23516.99</v>
      </c>
      <c r="AD2795" s="5">
        <f t="shared" si="391"/>
        <v>1458053.38</v>
      </c>
      <c r="AE2795" s="5">
        <v>103476.79</v>
      </c>
      <c r="AF2795" s="5">
        <v>29112.33</v>
      </c>
      <c r="AG2795" s="5">
        <v>9086.64</v>
      </c>
      <c r="AH2795" s="5">
        <v>2030</v>
      </c>
      <c r="AI2795" s="5">
        <v>3542.86</v>
      </c>
      <c r="AJ2795">
        <v>0</v>
      </c>
      <c r="AK2795" s="5">
        <v>0</v>
      </c>
      <c r="AL2795" s="5">
        <v>0</v>
      </c>
      <c r="AM2795" s="5">
        <v>42932.04</v>
      </c>
      <c r="AN2795">
        <v>4</v>
      </c>
      <c r="AO2795">
        <v>5</v>
      </c>
      <c r="AP2795" t="str">
        <f t="shared" si="392"/>
        <v>No</v>
      </c>
      <c r="AQ2795">
        <v>2</v>
      </c>
      <c r="AR2795" s="5">
        <f t="shared" si="393"/>
        <v>1648234.04</v>
      </c>
      <c r="AS2795" s="5">
        <f t="shared" si="394"/>
        <v>559487.11</v>
      </c>
      <c r="AT2795" t="s">
        <v>59</v>
      </c>
      <c r="AU2795" t="s">
        <v>6164</v>
      </c>
      <c r="AV2795" t="s">
        <v>6165</v>
      </c>
      <c r="AW2795" t="s">
        <v>6166</v>
      </c>
      <c r="AX2795" t="s">
        <v>6167</v>
      </c>
      <c r="AY2795">
        <v>63</v>
      </c>
      <c r="AZ2795">
        <v>0</v>
      </c>
      <c r="BA2795">
        <v>0</v>
      </c>
      <c r="BB2795" t="s">
        <v>6168</v>
      </c>
      <c r="BC2795">
        <v>0</v>
      </c>
      <c r="BD2795">
        <v>1</v>
      </c>
      <c r="BE2795" t="s">
        <v>6188</v>
      </c>
      <c r="BF2795" t="s">
        <v>6170</v>
      </c>
      <c r="BG2795">
        <v>1</v>
      </c>
      <c r="BH2795" t="s">
        <v>6179</v>
      </c>
      <c r="BI2795">
        <v>23</v>
      </c>
      <c r="BJ2795" t="s">
        <v>6172</v>
      </c>
      <c r="BK2795">
        <v>0</v>
      </c>
      <c r="BL2795">
        <v>75</v>
      </c>
      <c r="BM2795" s="3">
        <f t="shared" si="395"/>
        <v>0.82666666666666666</v>
      </c>
    </row>
    <row r="2796" spans="1:65">
      <c r="A2796" t="s">
        <v>2930</v>
      </c>
      <c r="B2796" s="2">
        <v>45826</v>
      </c>
      <c r="C2796" t="s">
        <v>1632</v>
      </c>
      <c r="D2796" t="s">
        <v>2636</v>
      </c>
      <c r="E2796">
        <v>6</v>
      </c>
      <c r="F2796" t="s">
        <v>78</v>
      </c>
      <c r="G2796" t="s">
        <v>79</v>
      </c>
      <c r="H2796" t="s">
        <v>143</v>
      </c>
      <c r="I2796" t="s">
        <v>64</v>
      </c>
      <c r="J2796" t="s">
        <v>65</v>
      </c>
      <c r="K2796" t="s">
        <v>75</v>
      </c>
      <c r="L2796" t="s">
        <v>67</v>
      </c>
      <c r="M2796" t="s">
        <v>56</v>
      </c>
      <c r="N2796" t="s">
        <v>76</v>
      </c>
      <c r="O2796" t="s">
        <v>120</v>
      </c>
      <c r="P2796">
        <v>55</v>
      </c>
      <c r="Q2796">
        <v>58</v>
      </c>
      <c r="R2796">
        <v>56</v>
      </c>
      <c r="S2796">
        <v>1</v>
      </c>
      <c r="T2796">
        <f t="shared" si="387"/>
        <v>55</v>
      </c>
      <c r="U2796">
        <v>53</v>
      </c>
      <c r="V2796">
        <f t="shared" si="388"/>
        <v>2</v>
      </c>
      <c r="W2796" s="3">
        <f t="shared" si="389"/>
        <v>1.7857142857142856E-2</v>
      </c>
      <c r="X2796">
        <v>36</v>
      </c>
      <c r="Y2796" s="4">
        <v>7.2</v>
      </c>
      <c r="Z2796" s="4">
        <v>2.6</v>
      </c>
      <c r="AA2796" s="5">
        <v>52141.1</v>
      </c>
      <c r="AB2796" s="5">
        <f t="shared" si="390"/>
        <v>2763478.3</v>
      </c>
      <c r="AC2796" s="5">
        <v>33895.03</v>
      </c>
      <c r="AD2796" s="5">
        <f t="shared" si="391"/>
        <v>1898121.68</v>
      </c>
      <c r="AE2796" s="5">
        <v>122286.03</v>
      </c>
      <c r="AF2796" s="5">
        <v>38792.35</v>
      </c>
      <c r="AG2796" s="5">
        <v>10234.790000000001</v>
      </c>
      <c r="AH2796" s="5">
        <v>3770</v>
      </c>
      <c r="AI2796" s="5">
        <v>5050.9799999999996</v>
      </c>
      <c r="AJ2796">
        <v>0</v>
      </c>
      <c r="AK2796" s="5">
        <v>0</v>
      </c>
      <c r="AL2796" s="5">
        <v>2158.75</v>
      </c>
      <c r="AM2796" s="5">
        <v>35024.19</v>
      </c>
      <c r="AN2796">
        <v>4</v>
      </c>
      <c r="AO2796">
        <v>3</v>
      </c>
      <c r="AP2796" t="str">
        <f t="shared" si="392"/>
        <v>Yes</v>
      </c>
      <c r="AQ2796">
        <v>1</v>
      </c>
      <c r="AR2796" s="5">
        <f t="shared" si="393"/>
        <v>2115438.77</v>
      </c>
      <c r="AS2796" s="5">
        <f t="shared" si="394"/>
        <v>648039.53</v>
      </c>
      <c r="AT2796" t="s">
        <v>59</v>
      </c>
      <c r="AU2796" t="s">
        <v>6164</v>
      </c>
      <c r="AV2796" t="s">
        <v>6165</v>
      </c>
      <c r="AW2796" t="s">
        <v>6166</v>
      </c>
      <c r="AX2796" t="s">
        <v>6167</v>
      </c>
      <c r="AY2796">
        <v>56</v>
      </c>
      <c r="AZ2796">
        <v>0</v>
      </c>
      <c r="BA2796">
        <v>15</v>
      </c>
      <c r="BB2796" t="s">
        <v>6191</v>
      </c>
      <c r="BC2796">
        <v>0</v>
      </c>
      <c r="BD2796">
        <v>0</v>
      </c>
      <c r="BE2796" t="s">
        <v>6169</v>
      </c>
      <c r="BF2796" t="s">
        <v>6170</v>
      </c>
      <c r="BG2796">
        <v>0</v>
      </c>
      <c r="BH2796" t="s">
        <v>6171</v>
      </c>
      <c r="BI2796">
        <v>35</v>
      </c>
      <c r="BJ2796" t="s">
        <v>6172</v>
      </c>
      <c r="BK2796">
        <v>0</v>
      </c>
      <c r="BL2796">
        <v>62</v>
      </c>
      <c r="BM2796" s="3">
        <f t="shared" si="395"/>
        <v>0.90322580645161288</v>
      </c>
    </row>
    <row r="2797" spans="1:65">
      <c r="A2797" t="s">
        <v>2931</v>
      </c>
      <c r="B2797" s="2">
        <v>45826</v>
      </c>
      <c r="C2797" t="s">
        <v>1632</v>
      </c>
      <c r="D2797" t="s">
        <v>2636</v>
      </c>
      <c r="E2797">
        <v>6</v>
      </c>
      <c r="F2797" t="s">
        <v>72</v>
      </c>
      <c r="G2797" t="s">
        <v>50</v>
      </c>
      <c r="H2797" t="s">
        <v>138</v>
      </c>
      <c r="I2797" t="s">
        <v>52</v>
      </c>
      <c r="J2797" t="s">
        <v>81</v>
      </c>
      <c r="K2797" t="s">
        <v>66</v>
      </c>
      <c r="L2797" t="s">
        <v>55</v>
      </c>
      <c r="M2797" t="s">
        <v>56</v>
      </c>
      <c r="N2797" t="s">
        <v>69</v>
      </c>
      <c r="O2797" t="s">
        <v>120</v>
      </c>
      <c r="P2797">
        <v>43</v>
      </c>
      <c r="Q2797">
        <v>45</v>
      </c>
      <c r="R2797">
        <v>45</v>
      </c>
      <c r="S2797">
        <v>1</v>
      </c>
      <c r="T2797">
        <f t="shared" si="387"/>
        <v>44</v>
      </c>
      <c r="U2797">
        <v>42</v>
      </c>
      <c r="V2797">
        <f t="shared" si="388"/>
        <v>2</v>
      </c>
      <c r="W2797" s="3">
        <f t="shared" si="389"/>
        <v>2.2222222222222223E-2</v>
      </c>
      <c r="X2797">
        <v>21</v>
      </c>
      <c r="Y2797" s="4">
        <v>2.5</v>
      </c>
      <c r="Z2797" s="4">
        <v>1.2</v>
      </c>
      <c r="AA2797" s="5">
        <v>74041.83</v>
      </c>
      <c r="AB2797" s="5">
        <f t="shared" si="390"/>
        <v>3109756.86</v>
      </c>
      <c r="AC2797" s="5">
        <v>53235.88</v>
      </c>
      <c r="AD2797" s="5">
        <f t="shared" si="391"/>
        <v>2395614.6</v>
      </c>
      <c r="AE2797" s="5">
        <v>145804.45000000001</v>
      </c>
      <c r="AF2797" s="5">
        <v>39283.33</v>
      </c>
      <c r="AG2797" s="5">
        <v>8442.4599999999991</v>
      </c>
      <c r="AH2797" s="5">
        <v>1740</v>
      </c>
      <c r="AI2797" s="5">
        <v>7463.41</v>
      </c>
      <c r="AJ2797">
        <v>0</v>
      </c>
      <c r="AK2797" s="5">
        <v>0</v>
      </c>
      <c r="AL2797" s="5">
        <v>3211.08</v>
      </c>
      <c r="AM2797" s="5">
        <v>28791.35</v>
      </c>
      <c r="AN2797">
        <v>4</v>
      </c>
      <c r="AO2797">
        <v>4</v>
      </c>
      <c r="AP2797" t="str">
        <f t="shared" si="392"/>
        <v>Yes</v>
      </c>
      <c r="AQ2797">
        <v>1</v>
      </c>
      <c r="AR2797" s="5">
        <f t="shared" si="393"/>
        <v>2630350.6800000002</v>
      </c>
      <c r="AS2797" s="5">
        <f t="shared" si="394"/>
        <v>479406.18</v>
      </c>
      <c r="AT2797" t="s">
        <v>59</v>
      </c>
      <c r="AU2797" t="s">
        <v>6164</v>
      </c>
      <c r="AV2797" t="s">
        <v>6165</v>
      </c>
      <c r="AW2797" t="s">
        <v>6166</v>
      </c>
      <c r="AX2797" t="s">
        <v>6184</v>
      </c>
      <c r="AY2797">
        <v>44</v>
      </c>
      <c r="AZ2797">
        <v>0</v>
      </c>
      <c r="BA2797">
        <v>22</v>
      </c>
      <c r="BB2797" t="s">
        <v>6180</v>
      </c>
      <c r="BC2797">
        <v>0</v>
      </c>
      <c r="BD2797">
        <v>0</v>
      </c>
      <c r="BE2797" t="s">
        <v>6169</v>
      </c>
      <c r="BF2797" t="s">
        <v>6170</v>
      </c>
      <c r="BG2797">
        <v>1</v>
      </c>
      <c r="BH2797" t="s">
        <v>6186</v>
      </c>
      <c r="BI2797">
        <v>32</v>
      </c>
      <c r="BJ2797" t="s">
        <v>6172</v>
      </c>
      <c r="BK2797">
        <v>0</v>
      </c>
      <c r="BL2797">
        <v>51</v>
      </c>
      <c r="BM2797" s="3">
        <f t="shared" si="395"/>
        <v>0.88235294117647056</v>
      </c>
    </row>
    <row r="2798" spans="1:65">
      <c r="A2798" t="s">
        <v>2932</v>
      </c>
      <c r="B2798" s="2">
        <v>45826</v>
      </c>
      <c r="C2798" t="s">
        <v>1632</v>
      </c>
      <c r="D2798" t="s">
        <v>2636</v>
      </c>
      <c r="E2798">
        <v>6</v>
      </c>
      <c r="F2798" t="s">
        <v>61</v>
      </c>
      <c r="G2798" t="s">
        <v>62</v>
      </c>
      <c r="H2798" t="s">
        <v>63</v>
      </c>
      <c r="I2798" t="s">
        <v>64</v>
      </c>
      <c r="J2798" t="s">
        <v>53</v>
      </c>
      <c r="K2798" t="s">
        <v>66</v>
      </c>
      <c r="L2798" t="s">
        <v>92</v>
      </c>
      <c r="M2798" t="s">
        <v>56</v>
      </c>
      <c r="N2798" t="s">
        <v>76</v>
      </c>
      <c r="O2798" t="s">
        <v>58</v>
      </c>
      <c r="P2798">
        <v>79</v>
      </c>
      <c r="Q2798">
        <v>83</v>
      </c>
      <c r="R2798">
        <v>80</v>
      </c>
      <c r="S2798">
        <v>1</v>
      </c>
      <c r="T2798">
        <f t="shared" si="387"/>
        <v>79</v>
      </c>
      <c r="U2798">
        <v>78</v>
      </c>
      <c r="V2798">
        <f t="shared" si="388"/>
        <v>1</v>
      </c>
      <c r="W2798" s="3">
        <f t="shared" si="389"/>
        <v>1.2500000000000001E-2</v>
      </c>
      <c r="X2798">
        <v>34</v>
      </c>
      <c r="Y2798" s="4">
        <v>0</v>
      </c>
      <c r="Z2798" s="4">
        <v>1.3</v>
      </c>
      <c r="AA2798" s="5">
        <v>30641.67</v>
      </c>
      <c r="AB2798" s="5">
        <f t="shared" si="390"/>
        <v>2390050.2599999998</v>
      </c>
      <c r="AC2798" s="5">
        <v>23759.919999999998</v>
      </c>
      <c r="AD2798" s="5">
        <f t="shared" si="391"/>
        <v>1900793.6</v>
      </c>
      <c r="AE2798" s="5">
        <v>130943.89</v>
      </c>
      <c r="AF2798" s="5">
        <v>34638.99</v>
      </c>
      <c r="AG2798" s="5">
        <v>10491.85</v>
      </c>
      <c r="AH2798" s="5">
        <v>1885</v>
      </c>
      <c r="AI2798" s="5">
        <v>3555.56</v>
      </c>
      <c r="AJ2798">
        <v>0</v>
      </c>
      <c r="AK2798" s="5">
        <v>0</v>
      </c>
      <c r="AL2798" s="5">
        <v>32457</v>
      </c>
      <c r="AM2798" s="5">
        <v>84736.3</v>
      </c>
      <c r="AN2798">
        <v>4</v>
      </c>
      <c r="AO2798">
        <v>3</v>
      </c>
      <c r="AP2798" t="str">
        <f t="shared" si="392"/>
        <v>Yes</v>
      </c>
      <c r="AQ2798">
        <v>1</v>
      </c>
      <c r="AR2798" s="5">
        <f t="shared" si="393"/>
        <v>2199502.19</v>
      </c>
      <c r="AS2798" s="5">
        <f t="shared" si="394"/>
        <v>190548.07</v>
      </c>
      <c r="AT2798" t="s">
        <v>59</v>
      </c>
      <c r="AU2798" t="s">
        <v>6164</v>
      </c>
      <c r="AV2798" t="s">
        <v>6165</v>
      </c>
      <c r="AW2798" t="s">
        <v>6166</v>
      </c>
      <c r="AX2798" t="s">
        <v>6167</v>
      </c>
      <c r="AY2798">
        <v>81</v>
      </c>
      <c r="AZ2798">
        <v>0</v>
      </c>
      <c r="BA2798">
        <v>11</v>
      </c>
      <c r="BB2798" t="s">
        <v>6198</v>
      </c>
      <c r="BC2798">
        <v>0</v>
      </c>
      <c r="BD2798">
        <v>0</v>
      </c>
      <c r="BE2798" t="s">
        <v>6169</v>
      </c>
      <c r="BF2798" t="s">
        <v>6170</v>
      </c>
      <c r="BG2798">
        <v>0</v>
      </c>
      <c r="BH2798" t="s">
        <v>6171</v>
      </c>
      <c r="BI2798">
        <v>47</v>
      </c>
      <c r="BJ2798" t="s">
        <v>6172</v>
      </c>
      <c r="BK2798">
        <v>1</v>
      </c>
      <c r="BL2798">
        <v>86</v>
      </c>
      <c r="BM2798" s="3">
        <f t="shared" si="395"/>
        <v>0.93023255813953487</v>
      </c>
    </row>
    <row r="2799" spans="1:65">
      <c r="A2799" t="s">
        <v>2933</v>
      </c>
      <c r="B2799" s="2">
        <v>45826</v>
      </c>
      <c r="C2799" t="s">
        <v>1632</v>
      </c>
      <c r="D2799" t="s">
        <v>2636</v>
      </c>
      <c r="E2799">
        <v>6</v>
      </c>
      <c r="F2799" t="s">
        <v>49</v>
      </c>
      <c r="G2799" t="s">
        <v>50</v>
      </c>
      <c r="H2799" t="s">
        <v>89</v>
      </c>
      <c r="I2799" t="s">
        <v>52</v>
      </c>
      <c r="J2799" t="s">
        <v>81</v>
      </c>
      <c r="K2799" t="s">
        <v>75</v>
      </c>
      <c r="L2799" t="s">
        <v>55</v>
      </c>
      <c r="M2799" t="s">
        <v>56</v>
      </c>
      <c r="N2799" t="s">
        <v>109</v>
      </c>
      <c r="O2799" t="s">
        <v>70</v>
      </c>
      <c r="P2799">
        <v>43</v>
      </c>
      <c r="Q2799">
        <v>45</v>
      </c>
      <c r="R2799">
        <v>45</v>
      </c>
      <c r="S2799">
        <v>2</v>
      </c>
      <c r="T2799">
        <f t="shared" si="387"/>
        <v>43</v>
      </c>
      <c r="U2799">
        <v>42</v>
      </c>
      <c r="V2799">
        <f t="shared" si="388"/>
        <v>1</v>
      </c>
      <c r="W2799" s="3">
        <f t="shared" si="389"/>
        <v>4.4444444444444446E-2</v>
      </c>
      <c r="X2799">
        <v>25</v>
      </c>
      <c r="Y2799" s="4">
        <v>6.8</v>
      </c>
      <c r="Z2799" s="4">
        <v>2</v>
      </c>
      <c r="AA2799" s="5">
        <v>78591.55</v>
      </c>
      <c r="AB2799" s="5">
        <f t="shared" si="390"/>
        <v>3300845.1</v>
      </c>
      <c r="AC2799" s="5">
        <v>53187.23</v>
      </c>
      <c r="AD2799" s="5">
        <f t="shared" si="391"/>
        <v>2393425.35</v>
      </c>
      <c r="AE2799" s="5">
        <v>145749.79</v>
      </c>
      <c r="AF2799" s="5">
        <v>39181.72</v>
      </c>
      <c r="AG2799" s="5">
        <v>9206.84</v>
      </c>
      <c r="AH2799" s="5">
        <v>2900</v>
      </c>
      <c r="AI2799" s="5">
        <v>14926.83</v>
      </c>
      <c r="AJ2799">
        <v>0</v>
      </c>
      <c r="AK2799" s="5">
        <v>0</v>
      </c>
      <c r="AL2799" s="5">
        <v>1586.11</v>
      </c>
      <c r="AM2799" s="5">
        <v>61684.07</v>
      </c>
      <c r="AN2799">
        <v>8</v>
      </c>
      <c r="AO2799">
        <v>8</v>
      </c>
      <c r="AP2799" t="str">
        <f t="shared" si="392"/>
        <v>Yes</v>
      </c>
      <c r="AQ2799">
        <v>1</v>
      </c>
      <c r="AR2799" s="5">
        <f t="shared" si="393"/>
        <v>2668660.71</v>
      </c>
      <c r="AS2799" s="5">
        <f t="shared" si="394"/>
        <v>632184.39</v>
      </c>
      <c r="AT2799" t="s">
        <v>116</v>
      </c>
      <c r="AU2799" t="s">
        <v>6164</v>
      </c>
      <c r="AV2799" t="s">
        <v>6165</v>
      </c>
      <c r="AW2799" t="s">
        <v>6166</v>
      </c>
      <c r="AX2799" t="s">
        <v>6184</v>
      </c>
      <c r="AY2799">
        <v>45</v>
      </c>
      <c r="AZ2799">
        <v>0</v>
      </c>
      <c r="BA2799">
        <v>14</v>
      </c>
      <c r="BB2799" t="s">
        <v>6191</v>
      </c>
      <c r="BC2799">
        <v>0</v>
      </c>
      <c r="BD2799">
        <v>0</v>
      </c>
      <c r="BE2799" t="s">
        <v>6169</v>
      </c>
      <c r="BF2799" t="s">
        <v>6176</v>
      </c>
      <c r="BG2799">
        <v>0</v>
      </c>
      <c r="BH2799" t="s">
        <v>6171</v>
      </c>
      <c r="BI2799">
        <v>29</v>
      </c>
      <c r="BJ2799" t="s">
        <v>6172</v>
      </c>
      <c r="BK2799">
        <v>0</v>
      </c>
      <c r="BL2799">
        <v>51</v>
      </c>
      <c r="BM2799" s="3">
        <f t="shared" si="395"/>
        <v>0.88235294117647056</v>
      </c>
    </row>
    <row r="2800" spans="1:65">
      <c r="A2800" t="s">
        <v>2934</v>
      </c>
      <c r="B2800" s="2">
        <v>45826</v>
      </c>
      <c r="C2800" t="s">
        <v>1632</v>
      </c>
      <c r="D2800" t="s">
        <v>2636</v>
      </c>
      <c r="E2800">
        <v>6</v>
      </c>
      <c r="F2800" t="s">
        <v>49</v>
      </c>
      <c r="G2800" t="s">
        <v>62</v>
      </c>
      <c r="H2800" t="s">
        <v>125</v>
      </c>
      <c r="I2800" t="s">
        <v>64</v>
      </c>
      <c r="J2800" t="s">
        <v>53</v>
      </c>
      <c r="K2800" t="s">
        <v>75</v>
      </c>
      <c r="L2800" t="s">
        <v>87</v>
      </c>
      <c r="M2800" t="s">
        <v>56</v>
      </c>
      <c r="N2800" t="s">
        <v>69</v>
      </c>
      <c r="O2800" t="s">
        <v>70</v>
      </c>
      <c r="P2800">
        <v>69</v>
      </c>
      <c r="Q2800">
        <v>70</v>
      </c>
      <c r="R2800">
        <v>70</v>
      </c>
      <c r="S2800">
        <v>1</v>
      </c>
      <c r="T2800">
        <f t="shared" si="387"/>
        <v>69</v>
      </c>
      <c r="U2800">
        <v>66</v>
      </c>
      <c r="V2800">
        <f t="shared" si="388"/>
        <v>3</v>
      </c>
      <c r="W2800" s="3">
        <f t="shared" si="389"/>
        <v>1.4285714285714285E-2</v>
      </c>
      <c r="X2800">
        <v>20</v>
      </c>
      <c r="Y2800" s="4">
        <v>0</v>
      </c>
      <c r="Z2800" s="4">
        <v>1.1000000000000001</v>
      </c>
      <c r="AA2800" s="5">
        <v>36204.959999999999</v>
      </c>
      <c r="AB2800" s="5">
        <f t="shared" si="390"/>
        <v>2389527.36</v>
      </c>
      <c r="AC2800" s="5">
        <v>23998.09</v>
      </c>
      <c r="AD2800" s="5">
        <f t="shared" si="391"/>
        <v>1679866.3</v>
      </c>
      <c r="AE2800" s="5">
        <v>114237.52</v>
      </c>
      <c r="AF2800" s="5">
        <v>31533.599999999999</v>
      </c>
      <c r="AG2800" s="5">
        <v>9163.24</v>
      </c>
      <c r="AH2800" s="5">
        <v>1595</v>
      </c>
      <c r="AI2800" s="5">
        <v>3555.56</v>
      </c>
      <c r="AJ2800">
        <v>0</v>
      </c>
      <c r="AK2800" s="5">
        <v>0</v>
      </c>
      <c r="AL2800" s="5">
        <v>2171.98</v>
      </c>
      <c r="AM2800" s="5">
        <v>44791.57</v>
      </c>
      <c r="AN2800">
        <v>4</v>
      </c>
      <c r="AO2800">
        <v>4</v>
      </c>
      <c r="AP2800" t="str">
        <f t="shared" si="392"/>
        <v>Yes</v>
      </c>
      <c r="AQ2800">
        <v>0</v>
      </c>
      <c r="AR2800" s="5">
        <f t="shared" si="393"/>
        <v>1886914.77</v>
      </c>
      <c r="AS2800" s="5">
        <f t="shared" si="394"/>
        <v>502612.59</v>
      </c>
      <c r="AT2800" t="s">
        <v>59</v>
      </c>
      <c r="AU2800" t="s">
        <v>6164</v>
      </c>
      <c r="AV2800" t="s">
        <v>6165</v>
      </c>
      <c r="AW2800" t="s">
        <v>6166</v>
      </c>
      <c r="AX2800" t="s">
        <v>6184</v>
      </c>
      <c r="AY2800">
        <v>72</v>
      </c>
      <c r="AZ2800">
        <v>0</v>
      </c>
      <c r="BA2800">
        <v>20</v>
      </c>
      <c r="BB2800" t="s">
        <v>6191</v>
      </c>
      <c r="BC2800">
        <v>0</v>
      </c>
      <c r="BD2800">
        <v>0</v>
      </c>
      <c r="BE2800" t="s">
        <v>6169</v>
      </c>
      <c r="BF2800" t="s">
        <v>6170</v>
      </c>
      <c r="BG2800">
        <v>1</v>
      </c>
      <c r="BH2800" t="s">
        <v>6186</v>
      </c>
      <c r="BI2800">
        <v>54</v>
      </c>
      <c r="BJ2800" t="s">
        <v>6187</v>
      </c>
      <c r="BK2800">
        <v>0</v>
      </c>
      <c r="BL2800">
        <v>74</v>
      </c>
      <c r="BM2800" s="3">
        <f t="shared" si="395"/>
        <v>0.94594594594594594</v>
      </c>
    </row>
    <row r="2801" spans="1:65">
      <c r="A2801" t="s">
        <v>2935</v>
      </c>
      <c r="B2801" s="2">
        <v>45826</v>
      </c>
      <c r="C2801" t="s">
        <v>1632</v>
      </c>
      <c r="D2801" t="s">
        <v>2636</v>
      </c>
      <c r="E2801">
        <v>6</v>
      </c>
      <c r="F2801" t="s">
        <v>78</v>
      </c>
      <c r="G2801" t="s">
        <v>62</v>
      </c>
      <c r="H2801" t="s">
        <v>91</v>
      </c>
      <c r="I2801" t="s">
        <v>64</v>
      </c>
      <c r="J2801" t="s">
        <v>53</v>
      </c>
      <c r="K2801" t="s">
        <v>66</v>
      </c>
      <c r="L2801" t="s">
        <v>67</v>
      </c>
      <c r="M2801" t="s">
        <v>56</v>
      </c>
      <c r="N2801" t="s">
        <v>69</v>
      </c>
      <c r="O2801" t="s">
        <v>120</v>
      </c>
      <c r="P2801">
        <v>78</v>
      </c>
      <c r="Q2801">
        <v>79</v>
      </c>
      <c r="R2801">
        <v>76</v>
      </c>
      <c r="S2801">
        <v>2</v>
      </c>
      <c r="T2801">
        <f t="shared" si="387"/>
        <v>74</v>
      </c>
      <c r="U2801">
        <v>74</v>
      </c>
      <c r="V2801">
        <f t="shared" si="388"/>
        <v>0</v>
      </c>
      <c r="W2801" s="3">
        <f t="shared" si="389"/>
        <v>2.6315789473684209E-2</v>
      </c>
      <c r="X2801">
        <v>32</v>
      </c>
      <c r="Y2801" s="4">
        <v>0.5</v>
      </c>
      <c r="Z2801" s="4">
        <v>0.7</v>
      </c>
      <c r="AA2801" s="5">
        <v>30469.49</v>
      </c>
      <c r="AB2801" s="5">
        <f t="shared" si="390"/>
        <v>2254742.2599999998</v>
      </c>
      <c r="AC2801" s="5">
        <v>22905.54</v>
      </c>
      <c r="AD2801" s="5">
        <f t="shared" si="391"/>
        <v>1740821.04</v>
      </c>
      <c r="AE2801" s="5">
        <v>124581.01</v>
      </c>
      <c r="AF2801" s="5">
        <v>36813.97</v>
      </c>
      <c r="AG2801" s="5">
        <v>9841.36</v>
      </c>
      <c r="AH2801" s="5">
        <v>1015</v>
      </c>
      <c r="AI2801" s="5">
        <v>7049.28</v>
      </c>
      <c r="AJ2801">
        <v>0</v>
      </c>
      <c r="AK2801" s="5">
        <v>0</v>
      </c>
      <c r="AL2801" s="5">
        <v>31740.84</v>
      </c>
      <c r="AM2801" s="5">
        <v>79685.210000000006</v>
      </c>
      <c r="AN2801">
        <v>4</v>
      </c>
      <c r="AO2801">
        <v>4</v>
      </c>
      <c r="AP2801" t="str">
        <f t="shared" si="392"/>
        <v>Yes</v>
      </c>
      <c r="AQ2801">
        <v>0</v>
      </c>
      <c r="AR2801" s="5">
        <f t="shared" si="393"/>
        <v>2031547.71</v>
      </c>
      <c r="AS2801" s="5">
        <f t="shared" si="394"/>
        <v>223194.55</v>
      </c>
      <c r="AT2801" t="s">
        <v>59</v>
      </c>
      <c r="AU2801" t="s">
        <v>6164</v>
      </c>
      <c r="AV2801" t="s">
        <v>6165</v>
      </c>
      <c r="AW2801" t="s">
        <v>6166</v>
      </c>
      <c r="AX2801" t="s">
        <v>6167</v>
      </c>
      <c r="AY2801">
        <v>79</v>
      </c>
      <c r="AZ2801">
        <v>0</v>
      </c>
      <c r="BA2801">
        <v>0</v>
      </c>
      <c r="BB2801" t="s">
        <v>6168</v>
      </c>
      <c r="BC2801">
        <v>0</v>
      </c>
      <c r="BD2801">
        <v>0</v>
      </c>
      <c r="BE2801" t="s">
        <v>6169</v>
      </c>
      <c r="BF2801" t="s">
        <v>6170</v>
      </c>
      <c r="BG2801">
        <v>1</v>
      </c>
      <c r="BH2801" t="s">
        <v>6186</v>
      </c>
      <c r="BI2801">
        <v>39</v>
      </c>
      <c r="BJ2801" t="s">
        <v>6172</v>
      </c>
      <c r="BK2801">
        <v>0</v>
      </c>
      <c r="BL2801">
        <v>84</v>
      </c>
      <c r="BM2801" s="3">
        <f t="shared" si="395"/>
        <v>0.90476190476190477</v>
      </c>
    </row>
    <row r="2802" spans="1:65">
      <c r="A2802" t="s">
        <v>2936</v>
      </c>
      <c r="B2802" s="2">
        <v>45826</v>
      </c>
      <c r="C2802" t="s">
        <v>1632</v>
      </c>
      <c r="D2802" t="s">
        <v>2636</v>
      </c>
      <c r="E2802">
        <v>6</v>
      </c>
      <c r="F2802" t="s">
        <v>61</v>
      </c>
      <c r="G2802" t="s">
        <v>50</v>
      </c>
      <c r="H2802" t="s">
        <v>157</v>
      </c>
      <c r="I2802" t="s">
        <v>52</v>
      </c>
      <c r="J2802" t="s">
        <v>53</v>
      </c>
      <c r="K2802" t="s">
        <v>66</v>
      </c>
      <c r="L2802" t="s">
        <v>87</v>
      </c>
      <c r="M2802" t="s">
        <v>56</v>
      </c>
      <c r="N2802" t="s">
        <v>94</v>
      </c>
      <c r="O2802" t="s">
        <v>58</v>
      </c>
      <c r="P2802">
        <v>77</v>
      </c>
      <c r="Q2802">
        <v>80</v>
      </c>
      <c r="R2802">
        <v>80</v>
      </c>
      <c r="S2802">
        <v>2</v>
      </c>
      <c r="T2802">
        <f t="shared" si="387"/>
        <v>78</v>
      </c>
      <c r="U2802">
        <v>76</v>
      </c>
      <c r="V2802">
        <f t="shared" si="388"/>
        <v>2</v>
      </c>
      <c r="W2802" s="3">
        <f t="shared" si="389"/>
        <v>2.5000000000000001E-2</v>
      </c>
      <c r="X2802">
        <v>26</v>
      </c>
      <c r="Y2802" s="4">
        <v>6.8</v>
      </c>
      <c r="Z2802" s="4">
        <v>1.3</v>
      </c>
      <c r="AA2802" s="5">
        <v>30523.85</v>
      </c>
      <c r="AB2802" s="5">
        <f t="shared" si="390"/>
        <v>2319812.6</v>
      </c>
      <c r="AC2802" s="5">
        <v>24064.240000000002</v>
      </c>
      <c r="AD2802" s="5">
        <f t="shared" si="391"/>
        <v>1925139.2</v>
      </c>
      <c r="AE2802" s="5">
        <v>145045.03</v>
      </c>
      <c r="AF2802" s="5">
        <v>34379.040000000001</v>
      </c>
      <c r="AG2802" s="5">
        <v>9641.6200000000008</v>
      </c>
      <c r="AH2802" s="5">
        <v>1885</v>
      </c>
      <c r="AI2802" s="5">
        <v>7111.11</v>
      </c>
      <c r="AJ2802">
        <v>0</v>
      </c>
      <c r="AK2802" s="5">
        <v>0</v>
      </c>
      <c r="AL2802" s="5">
        <v>33264.43</v>
      </c>
      <c r="AM2802" s="5">
        <v>80936.14</v>
      </c>
      <c r="AN2802">
        <v>4</v>
      </c>
      <c r="AO2802">
        <v>4</v>
      </c>
      <c r="AP2802" t="str">
        <f t="shared" si="392"/>
        <v>Yes</v>
      </c>
      <c r="AQ2802">
        <v>1</v>
      </c>
      <c r="AR2802" s="5">
        <f t="shared" si="393"/>
        <v>2237401.5699999998</v>
      </c>
      <c r="AS2802" s="5">
        <f t="shared" si="394"/>
        <v>82411.03</v>
      </c>
      <c r="AT2802" t="s">
        <v>59</v>
      </c>
      <c r="AU2802" t="s">
        <v>6164</v>
      </c>
      <c r="AV2802" t="s">
        <v>6165</v>
      </c>
      <c r="AW2802" t="s">
        <v>6166</v>
      </c>
      <c r="AX2802" t="s">
        <v>6184</v>
      </c>
      <c r="AY2802">
        <v>84</v>
      </c>
      <c r="AZ2802">
        <v>4</v>
      </c>
      <c r="BA2802">
        <v>16</v>
      </c>
      <c r="BB2802" t="s">
        <v>6185</v>
      </c>
      <c r="BC2802">
        <v>0</v>
      </c>
      <c r="BD2802">
        <v>0</v>
      </c>
      <c r="BE2802" t="s">
        <v>6169</v>
      </c>
      <c r="BF2802" t="s">
        <v>6170</v>
      </c>
      <c r="BG2802">
        <v>1</v>
      </c>
      <c r="BH2802" t="s">
        <v>6186</v>
      </c>
      <c r="BI2802">
        <v>48</v>
      </c>
      <c r="BJ2802" t="s">
        <v>6172</v>
      </c>
      <c r="BK2802">
        <v>0</v>
      </c>
      <c r="BL2802">
        <v>86</v>
      </c>
      <c r="BM2802" s="3">
        <f t="shared" si="395"/>
        <v>0.93023255813953487</v>
      </c>
    </row>
    <row r="2803" spans="1:65">
      <c r="A2803" t="s">
        <v>2937</v>
      </c>
      <c r="B2803" s="2">
        <v>45826</v>
      </c>
      <c r="C2803" t="s">
        <v>1632</v>
      </c>
      <c r="D2803" t="s">
        <v>2636</v>
      </c>
      <c r="E2803">
        <v>6</v>
      </c>
      <c r="F2803" t="s">
        <v>49</v>
      </c>
      <c r="G2803" t="s">
        <v>79</v>
      </c>
      <c r="H2803" t="s">
        <v>111</v>
      </c>
      <c r="I2803" t="s">
        <v>52</v>
      </c>
      <c r="J2803" t="s">
        <v>81</v>
      </c>
      <c r="K2803" t="s">
        <v>66</v>
      </c>
      <c r="L2803" t="s">
        <v>87</v>
      </c>
      <c r="M2803" t="s">
        <v>56</v>
      </c>
      <c r="N2803" t="s">
        <v>69</v>
      </c>
      <c r="O2803" t="s">
        <v>58</v>
      </c>
      <c r="P2803">
        <v>42</v>
      </c>
      <c r="Q2803">
        <v>45</v>
      </c>
      <c r="R2803">
        <v>44</v>
      </c>
      <c r="S2803">
        <v>1</v>
      </c>
      <c r="T2803">
        <f t="shared" si="387"/>
        <v>43</v>
      </c>
      <c r="U2803">
        <v>40</v>
      </c>
      <c r="V2803">
        <f t="shared" si="388"/>
        <v>3</v>
      </c>
      <c r="W2803" s="3">
        <f t="shared" si="389"/>
        <v>2.2727272727272728E-2</v>
      </c>
      <c r="X2803">
        <v>29</v>
      </c>
      <c r="Y2803" s="4">
        <v>3.3</v>
      </c>
      <c r="Z2803" s="4">
        <v>1.3</v>
      </c>
      <c r="AA2803" s="5">
        <v>72970</v>
      </c>
      <c r="AB2803" s="5">
        <f t="shared" si="390"/>
        <v>2918800</v>
      </c>
      <c r="AC2803" s="5">
        <v>54597.66</v>
      </c>
      <c r="AD2803" s="5">
        <f t="shared" si="391"/>
        <v>2402297.04</v>
      </c>
      <c r="AE2803" s="5">
        <v>138302.23000000001</v>
      </c>
      <c r="AF2803" s="5">
        <v>40450.82</v>
      </c>
      <c r="AG2803" s="5">
        <v>9087.76</v>
      </c>
      <c r="AH2803" s="5">
        <v>1885</v>
      </c>
      <c r="AI2803" s="5">
        <v>7480</v>
      </c>
      <c r="AJ2803">
        <v>0</v>
      </c>
      <c r="AK2803" s="5">
        <v>0</v>
      </c>
      <c r="AL2803" s="5">
        <v>4965.08</v>
      </c>
      <c r="AM2803" s="5">
        <v>25666.41</v>
      </c>
      <c r="AN2803">
        <v>4</v>
      </c>
      <c r="AO2803">
        <v>3</v>
      </c>
      <c r="AP2803" t="str">
        <f t="shared" si="392"/>
        <v>Yes</v>
      </c>
      <c r="AQ2803">
        <v>0</v>
      </c>
      <c r="AR2803" s="5">
        <f t="shared" si="393"/>
        <v>2630134.34</v>
      </c>
      <c r="AS2803" s="5">
        <f t="shared" si="394"/>
        <v>288665.65999999997</v>
      </c>
      <c r="AT2803" t="s">
        <v>59</v>
      </c>
      <c r="AU2803" t="s">
        <v>6164</v>
      </c>
      <c r="AV2803" t="s">
        <v>6165</v>
      </c>
      <c r="AW2803" t="s">
        <v>6166</v>
      </c>
      <c r="AX2803" t="s">
        <v>6167</v>
      </c>
      <c r="AY2803">
        <v>48</v>
      </c>
      <c r="AZ2803">
        <v>4</v>
      </c>
      <c r="BA2803">
        <v>18</v>
      </c>
      <c r="BB2803" t="s">
        <v>6185</v>
      </c>
      <c r="BC2803">
        <v>0</v>
      </c>
      <c r="BD2803">
        <v>0</v>
      </c>
      <c r="BE2803" t="s">
        <v>6169</v>
      </c>
      <c r="BF2803" t="s">
        <v>6170</v>
      </c>
      <c r="BG2803">
        <v>1</v>
      </c>
      <c r="BH2803" t="s">
        <v>6186</v>
      </c>
      <c r="BI2803">
        <v>34</v>
      </c>
      <c r="BJ2803" t="s">
        <v>6172</v>
      </c>
      <c r="BK2803">
        <v>0</v>
      </c>
      <c r="BL2803">
        <v>51</v>
      </c>
      <c r="BM2803" s="3">
        <f t="shared" si="395"/>
        <v>0.86274509803921573</v>
      </c>
    </row>
    <row r="2804" spans="1:65">
      <c r="A2804" t="s">
        <v>2938</v>
      </c>
      <c r="B2804" s="2">
        <v>45826</v>
      </c>
      <c r="C2804" t="s">
        <v>1632</v>
      </c>
      <c r="D2804" t="s">
        <v>2636</v>
      </c>
      <c r="E2804">
        <v>6</v>
      </c>
      <c r="F2804" t="s">
        <v>78</v>
      </c>
      <c r="G2804" t="s">
        <v>79</v>
      </c>
      <c r="H2804" t="s">
        <v>80</v>
      </c>
      <c r="I2804" t="s">
        <v>74</v>
      </c>
      <c r="J2804" t="s">
        <v>53</v>
      </c>
      <c r="K2804" t="s">
        <v>66</v>
      </c>
      <c r="L2804" t="s">
        <v>87</v>
      </c>
      <c r="M2804" t="s">
        <v>68</v>
      </c>
      <c r="N2804" t="s">
        <v>57</v>
      </c>
      <c r="O2804" t="s">
        <v>70</v>
      </c>
      <c r="P2804">
        <v>76</v>
      </c>
      <c r="Q2804">
        <v>77</v>
      </c>
      <c r="R2804">
        <v>76</v>
      </c>
      <c r="S2804">
        <v>3</v>
      </c>
      <c r="T2804">
        <f t="shared" si="387"/>
        <v>73</v>
      </c>
      <c r="U2804">
        <v>73</v>
      </c>
      <c r="V2804">
        <f t="shared" si="388"/>
        <v>0</v>
      </c>
      <c r="W2804" s="3">
        <f t="shared" si="389"/>
        <v>3.9473684210526314E-2</v>
      </c>
      <c r="X2804">
        <v>36</v>
      </c>
      <c r="Y2804" s="4">
        <v>6</v>
      </c>
      <c r="Z2804" s="4">
        <v>1.8</v>
      </c>
      <c r="AA2804" s="5">
        <v>30160.01</v>
      </c>
      <c r="AB2804" s="5">
        <f t="shared" si="390"/>
        <v>2201680.73</v>
      </c>
      <c r="AC2804" s="5">
        <v>23019.360000000001</v>
      </c>
      <c r="AD2804" s="5">
        <f t="shared" si="391"/>
        <v>1749471.36</v>
      </c>
      <c r="AE2804" s="5">
        <v>131262.85999999999</v>
      </c>
      <c r="AF2804" s="5">
        <v>35819.21</v>
      </c>
      <c r="AG2804" s="5">
        <v>10676.83</v>
      </c>
      <c r="AH2804" s="5">
        <v>2610</v>
      </c>
      <c r="AI2804" s="5">
        <v>10573.91</v>
      </c>
      <c r="AJ2804">
        <v>1</v>
      </c>
      <c r="AK2804" s="5">
        <v>8559.56</v>
      </c>
      <c r="AL2804" s="5">
        <v>31740.84</v>
      </c>
      <c r="AM2804" s="5">
        <v>78022.13</v>
      </c>
      <c r="AN2804">
        <v>4</v>
      </c>
      <c r="AO2804">
        <v>2</v>
      </c>
      <c r="AP2804" t="str">
        <f t="shared" si="392"/>
        <v>Yes</v>
      </c>
      <c r="AQ2804">
        <v>2</v>
      </c>
      <c r="AR2804" s="5">
        <f t="shared" si="393"/>
        <v>2058736.7</v>
      </c>
      <c r="AS2804" s="5">
        <f t="shared" si="394"/>
        <v>142944.03</v>
      </c>
      <c r="AT2804" t="s">
        <v>116</v>
      </c>
      <c r="AU2804" t="s">
        <v>6189</v>
      </c>
      <c r="AV2804" t="s">
        <v>6190</v>
      </c>
      <c r="AW2804" t="s">
        <v>6183</v>
      </c>
      <c r="AX2804" t="s">
        <v>6167</v>
      </c>
      <c r="AY2804">
        <v>79</v>
      </c>
      <c r="AZ2804">
        <v>0</v>
      </c>
      <c r="BA2804">
        <v>0</v>
      </c>
      <c r="BB2804" t="s">
        <v>6168</v>
      </c>
      <c r="BC2804">
        <v>0</v>
      </c>
      <c r="BD2804">
        <v>0</v>
      </c>
      <c r="BE2804" t="s">
        <v>6169</v>
      </c>
      <c r="BF2804" t="s">
        <v>6170</v>
      </c>
      <c r="BG2804">
        <v>1</v>
      </c>
      <c r="BH2804" t="s">
        <v>6179</v>
      </c>
      <c r="BI2804">
        <v>26</v>
      </c>
      <c r="BJ2804" t="s">
        <v>6172</v>
      </c>
      <c r="BK2804">
        <v>0</v>
      </c>
      <c r="BL2804">
        <v>81</v>
      </c>
      <c r="BM2804" s="3">
        <f t="shared" si="395"/>
        <v>0.93827160493827155</v>
      </c>
    </row>
    <row r="2805" spans="1:65">
      <c r="A2805" t="s">
        <v>2939</v>
      </c>
      <c r="B2805" s="2">
        <v>45827</v>
      </c>
      <c r="C2805" t="s">
        <v>1632</v>
      </c>
      <c r="D2805" t="s">
        <v>2636</v>
      </c>
      <c r="E2805">
        <v>6</v>
      </c>
      <c r="F2805" t="s">
        <v>49</v>
      </c>
      <c r="G2805" t="s">
        <v>62</v>
      </c>
      <c r="H2805" t="s">
        <v>133</v>
      </c>
      <c r="I2805" t="s">
        <v>74</v>
      </c>
      <c r="J2805" t="s">
        <v>53</v>
      </c>
      <c r="K2805" t="s">
        <v>66</v>
      </c>
      <c r="L2805" t="s">
        <v>92</v>
      </c>
      <c r="M2805" t="s">
        <v>56</v>
      </c>
      <c r="N2805" t="s">
        <v>57</v>
      </c>
      <c r="O2805" t="s">
        <v>82</v>
      </c>
      <c r="P2805">
        <v>75</v>
      </c>
      <c r="Q2805">
        <v>77</v>
      </c>
      <c r="R2805">
        <v>73</v>
      </c>
      <c r="S2805">
        <v>2</v>
      </c>
      <c r="T2805">
        <f t="shared" si="387"/>
        <v>71</v>
      </c>
      <c r="U2805">
        <v>71</v>
      </c>
      <c r="V2805">
        <f t="shared" si="388"/>
        <v>0</v>
      </c>
      <c r="W2805" s="3">
        <f t="shared" si="389"/>
        <v>2.7397260273972601E-2</v>
      </c>
      <c r="X2805">
        <v>30</v>
      </c>
      <c r="Y2805" s="4">
        <v>6.3</v>
      </c>
      <c r="Z2805" s="4">
        <v>1.3</v>
      </c>
      <c r="AA2805" s="5">
        <v>30548.97</v>
      </c>
      <c r="AB2805" s="5">
        <f t="shared" si="390"/>
        <v>2168976.87</v>
      </c>
      <c r="AC2805" s="5">
        <v>23692.560000000001</v>
      </c>
      <c r="AD2805" s="5">
        <f t="shared" si="391"/>
        <v>1729556.88</v>
      </c>
      <c r="AE2805" s="5">
        <v>124731.95</v>
      </c>
      <c r="AF2805" s="5">
        <v>34838.94</v>
      </c>
      <c r="AG2805" s="5">
        <v>10185.129999999999</v>
      </c>
      <c r="AH2805" s="5">
        <v>1885</v>
      </c>
      <c r="AI2805" s="5">
        <v>7078.79</v>
      </c>
      <c r="AJ2805">
        <v>0</v>
      </c>
      <c r="AK2805" s="5">
        <v>0</v>
      </c>
      <c r="AL2805" s="5">
        <v>31740.84</v>
      </c>
      <c r="AM2805" s="5">
        <v>75237.789999999994</v>
      </c>
      <c r="AN2805">
        <v>4</v>
      </c>
      <c r="AO2805">
        <v>3</v>
      </c>
      <c r="AP2805" t="str">
        <f t="shared" si="392"/>
        <v>Yes</v>
      </c>
      <c r="AQ2805">
        <v>0</v>
      </c>
      <c r="AR2805" s="5">
        <f t="shared" si="393"/>
        <v>2015255.32</v>
      </c>
      <c r="AS2805" s="5">
        <f t="shared" si="394"/>
        <v>153721.54999999999</v>
      </c>
      <c r="AT2805" t="s">
        <v>59</v>
      </c>
      <c r="AU2805" t="s">
        <v>6164</v>
      </c>
      <c r="AV2805" t="s">
        <v>6165</v>
      </c>
      <c r="AW2805" t="s">
        <v>6166</v>
      </c>
      <c r="AX2805" t="s">
        <v>6167</v>
      </c>
      <c r="AY2805">
        <v>76</v>
      </c>
      <c r="AZ2805">
        <v>0</v>
      </c>
      <c r="BA2805">
        <v>0</v>
      </c>
      <c r="BB2805" t="s">
        <v>6168</v>
      </c>
      <c r="BC2805">
        <v>0</v>
      </c>
      <c r="BD2805">
        <v>0</v>
      </c>
      <c r="BE2805" t="s">
        <v>6169</v>
      </c>
      <c r="BF2805" t="s">
        <v>6170</v>
      </c>
      <c r="BG2805">
        <v>0</v>
      </c>
      <c r="BH2805" t="s">
        <v>6171</v>
      </c>
      <c r="BI2805">
        <v>33</v>
      </c>
      <c r="BJ2805" t="s">
        <v>6172</v>
      </c>
      <c r="BK2805">
        <v>0</v>
      </c>
      <c r="BL2805">
        <v>82</v>
      </c>
      <c r="BM2805" s="3">
        <f t="shared" si="395"/>
        <v>0.8902439024390244</v>
      </c>
    </row>
    <row r="2806" spans="1:65">
      <c r="A2806" t="s">
        <v>2940</v>
      </c>
      <c r="B2806" s="2">
        <v>45827</v>
      </c>
      <c r="C2806" t="s">
        <v>1632</v>
      </c>
      <c r="D2806" t="s">
        <v>2636</v>
      </c>
      <c r="E2806">
        <v>6</v>
      </c>
      <c r="F2806" t="s">
        <v>72</v>
      </c>
      <c r="G2806" t="s">
        <v>50</v>
      </c>
      <c r="H2806" t="s">
        <v>119</v>
      </c>
      <c r="I2806" t="s">
        <v>74</v>
      </c>
      <c r="J2806" t="s">
        <v>53</v>
      </c>
      <c r="K2806" t="s">
        <v>66</v>
      </c>
      <c r="L2806" t="s">
        <v>92</v>
      </c>
      <c r="M2806" t="s">
        <v>56</v>
      </c>
      <c r="N2806" t="s">
        <v>69</v>
      </c>
      <c r="O2806" t="s">
        <v>58</v>
      </c>
      <c r="P2806">
        <v>68</v>
      </c>
      <c r="Q2806">
        <v>74</v>
      </c>
      <c r="R2806">
        <v>74</v>
      </c>
      <c r="S2806">
        <v>1</v>
      </c>
      <c r="T2806">
        <f t="shared" si="387"/>
        <v>73</v>
      </c>
      <c r="U2806">
        <v>66</v>
      </c>
      <c r="V2806">
        <f t="shared" si="388"/>
        <v>7</v>
      </c>
      <c r="W2806" s="3">
        <f t="shared" si="389"/>
        <v>1.3513513513513514E-2</v>
      </c>
      <c r="X2806">
        <v>31</v>
      </c>
      <c r="Y2806" s="4">
        <v>11.5</v>
      </c>
      <c r="Z2806" s="4">
        <v>2.1</v>
      </c>
      <c r="AA2806" s="5">
        <v>30425.200000000001</v>
      </c>
      <c r="AB2806" s="5">
        <f t="shared" si="390"/>
        <v>2008063.2</v>
      </c>
      <c r="AC2806" s="5">
        <v>23958.35</v>
      </c>
      <c r="AD2806" s="5">
        <f t="shared" si="391"/>
        <v>1772917.9</v>
      </c>
      <c r="AE2806" s="5">
        <v>125676.34</v>
      </c>
      <c r="AF2806" s="5">
        <v>33677.85</v>
      </c>
      <c r="AG2806" s="5">
        <v>9706.15</v>
      </c>
      <c r="AH2806" s="5">
        <v>3045</v>
      </c>
      <c r="AI2806" s="5">
        <v>3534.33</v>
      </c>
      <c r="AJ2806">
        <v>0</v>
      </c>
      <c r="AK2806" s="5">
        <v>0</v>
      </c>
      <c r="AL2806" s="5">
        <v>36305.19</v>
      </c>
      <c r="AM2806" s="5">
        <v>75902.42</v>
      </c>
      <c r="AN2806">
        <v>4</v>
      </c>
      <c r="AO2806">
        <v>2</v>
      </c>
      <c r="AP2806" t="str">
        <f t="shared" si="392"/>
        <v>Yes</v>
      </c>
      <c r="AQ2806">
        <v>1</v>
      </c>
      <c r="AR2806" s="5">
        <f t="shared" si="393"/>
        <v>2060765.18</v>
      </c>
      <c r="AS2806" s="5">
        <f t="shared" si="394"/>
        <v>-52701.98</v>
      </c>
      <c r="AT2806" t="s">
        <v>59</v>
      </c>
      <c r="AU2806" t="s">
        <v>6164</v>
      </c>
      <c r="AV2806" t="s">
        <v>6165</v>
      </c>
      <c r="AW2806" t="s">
        <v>6166</v>
      </c>
      <c r="AX2806" t="s">
        <v>6177</v>
      </c>
      <c r="AY2806">
        <v>68</v>
      </c>
      <c r="AZ2806">
        <v>0</v>
      </c>
      <c r="BA2806">
        <v>37</v>
      </c>
      <c r="BB2806" t="s">
        <v>6180</v>
      </c>
      <c r="BC2806">
        <v>0</v>
      </c>
      <c r="BD2806">
        <v>0</v>
      </c>
      <c r="BE2806" t="s">
        <v>6169</v>
      </c>
      <c r="BF2806" t="s">
        <v>6170</v>
      </c>
      <c r="BG2806">
        <v>1</v>
      </c>
      <c r="BH2806" t="s">
        <v>6186</v>
      </c>
      <c r="BI2806">
        <v>53</v>
      </c>
      <c r="BJ2806" t="s">
        <v>6187</v>
      </c>
      <c r="BK2806">
        <v>0</v>
      </c>
      <c r="BL2806">
        <v>81</v>
      </c>
      <c r="BM2806" s="3">
        <f t="shared" si="395"/>
        <v>0.9135802469135802</v>
      </c>
    </row>
    <row r="2807" spans="1:65">
      <c r="A2807" t="s">
        <v>2941</v>
      </c>
      <c r="B2807" s="2">
        <v>45827</v>
      </c>
      <c r="C2807" t="s">
        <v>1632</v>
      </c>
      <c r="D2807" t="s">
        <v>2636</v>
      </c>
      <c r="E2807">
        <v>6</v>
      </c>
      <c r="F2807" t="s">
        <v>72</v>
      </c>
      <c r="G2807" t="s">
        <v>62</v>
      </c>
      <c r="H2807" t="s">
        <v>150</v>
      </c>
      <c r="I2807" t="s">
        <v>74</v>
      </c>
      <c r="J2807" t="s">
        <v>53</v>
      </c>
      <c r="K2807" t="s">
        <v>66</v>
      </c>
      <c r="L2807" t="s">
        <v>92</v>
      </c>
      <c r="M2807" t="s">
        <v>56</v>
      </c>
      <c r="N2807" t="s">
        <v>94</v>
      </c>
      <c r="O2807" t="s">
        <v>120</v>
      </c>
      <c r="P2807">
        <v>75</v>
      </c>
      <c r="Q2807">
        <v>77</v>
      </c>
      <c r="R2807">
        <v>76</v>
      </c>
      <c r="S2807">
        <v>2</v>
      </c>
      <c r="T2807">
        <f t="shared" si="387"/>
        <v>74</v>
      </c>
      <c r="U2807">
        <v>74</v>
      </c>
      <c r="V2807">
        <f t="shared" si="388"/>
        <v>0</v>
      </c>
      <c r="W2807" s="3">
        <f t="shared" si="389"/>
        <v>2.6315789473684209E-2</v>
      </c>
      <c r="X2807">
        <v>30</v>
      </c>
      <c r="Y2807" s="4">
        <v>2.8</v>
      </c>
      <c r="Z2807" s="4">
        <v>1.6</v>
      </c>
      <c r="AA2807" s="5">
        <v>30705.7</v>
      </c>
      <c r="AB2807" s="5">
        <f t="shared" si="390"/>
        <v>2272221.7999999998</v>
      </c>
      <c r="AC2807" s="5">
        <v>23699.1</v>
      </c>
      <c r="AD2807" s="5">
        <f t="shared" si="391"/>
        <v>1801131.6</v>
      </c>
      <c r="AE2807" s="5">
        <v>131617.71</v>
      </c>
      <c r="AF2807" s="5">
        <v>34269.94</v>
      </c>
      <c r="AG2807" s="5">
        <v>9828.41</v>
      </c>
      <c r="AH2807" s="5">
        <v>2320</v>
      </c>
      <c r="AI2807" s="5">
        <v>7049.28</v>
      </c>
      <c r="AJ2807">
        <v>0</v>
      </c>
      <c r="AK2807" s="5">
        <v>0</v>
      </c>
      <c r="AL2807" s="5">
        <v>31740.84</v>
      </c>
      <c r="AM2807" s="5">
        <v>83373.8</v>
      </c>
      <c r="AN2807">
        <v>4</v>
      </c>
      <c r="AO2807">
        <v>4</v>
      </c>
      <c r="AP2807" t="str">
        <f t="shared" si="392"/>
        <v>Yes</v>
      </c>
      <c r="AQ2807">
        <v>1</v>
      </c>
      <c r="AR2807" s="5">
        <f t="shared" si="393"/>
        <v>2101331.58</v>
      </c>
      <c r="AS2807" s="5">
        <f t="shared" si="394"/>
        <v>170890.22</v>
      </c>
      <c r="AT2807" t="s">
        <v>59</v>
      </c>
      <c r="AU2807" t="s">
        <v>6164</v>
      </c>
      <c r="AV2807" t="s">
        <v>6165</v>
      </c>
      <c r="AW2807" t="s">
        <v>6166</v>
      </c>
      <c r="AX2807" t="s">
        <v>6167</v>
      </c>
      <c r="AY2807">
        <v>76</v>
      </c>
      <c r="AZ2807">
        <v>0</v>
      </c>
      <c r="BA2807">
        <v>0</v>
      </c>
      <c r="BB2807" t="s">
        <v>6168</v>
      </c>
      <c r="BC2807">
        <v>0</v>
      </c>
      <c r="BD2807">
        <v>0</v>
      </c>
      <c r="BE2807" t="s">
        <v>6169</v>
      </c>
      <c r="BF2807" t="s">
        <v>6170</v>
      </c>
      <c r="BG2807">
        <v>1</v>
      </c>
      <c r="BH2807" t="s">
        <v>6179</v>
      </c>
      <c r="BI2807">
        <v>29</v>
      </c>
      <c r="BJ2807" t="s">
        <v>6172</v>
      </c>
      <c r="BK2807">
        <v>0</v>
      </c>
      <c r="BL2807">
        <v>83</v>
      </c>
      <c r="BM2807" s="3">
        <f t="shared" si="395"/>
        <v>0.91566265060240959</v>
      </c>
    </row>
    <row r="2808" spans="1:65">
      <c r="A2808" t="s">
        <v>2942</v>
      </c>
      <c r="B2808" s="2">
        <v>45827</v>
      </c>
      <c r="C2808" t="s">
        <v>1632</v>
      </c>
      <c r="D2808" t="s">
        <v>2636</v>
      </c>
      <c r="E2808">
        <v>6</v>
      </c>
      <c r="F2808" t="s">
        <v>72</v>
      </c>
      <c r="G2808" t="s">
        <v>62</v>
      </c>
      <c r="H2808" t="s">
        <v>175</v>
      </c>
      <c r="I2808" t="s">
        <v>74</v>
      </c>
      <c r="J2808" t="s">
        <v>65</v>
      </c>
      <c r="K2808" t="s">
        <v>54</v>
      </c>
      <c r="L2808" t="s">
        <v>92</v>
      </c>
      <c r="M2808" t="s">
        <v>56</v>
      </c>
      <c r="N2808" t="s">
        <v>76</v>
      </c>
      <c r="O2808" t="s">
        <v>70</v>
      </c>
      <c r="P2808">
        <v>43</v>
      </c>
      <c r="Q2808">
        <v>46</v>
      </c>
      <c r="R2808">
        <v>46</v>
      </c>
      <c r="S2808">
        <v>0</v>
      </c>
      <c r="T2808">
        <f t="shared" si="387"/>
        <v>46</v>
      </c>
      <c r="U2808">
        <v>42</v>
      </c>
      <c r="V2808">
        <f t="shared" si="388"/>
        <v>4</v>
      </c>
      <c r="W2808" s="3">
        <f t="shared" si="389"/>
        <v>0</v>
      </c>
      <c r="X2808">
        <v>16</v>
      </c>
      <c r="Y2808" s="4">
        <v>7.9</v>
      </c>
      <c r="Z2808" s="4">
        <v>2.2999999999999998</v>
      </c>
      <c r="AA2808" s="5">
        <v>56301.82</v>
      </c>
      <c r="AB2808" s="5">
        <f t="shared" si="390"/>
        <v>2364676.44</v>
      </c>
      <c r="AC2808" s="5">
        <v>35112.160000000003</v>
      </c>
      <c r="AD2808" s="5">
        <f t="shared" si="391"/>
        <v>1615159.36</v>
      </c>
      <c r="AE2808" s="5">
        <v>102164.62</v>
      </c>
      <c r="AF2808" s="5">
        <v>28578.37</v>
      </c>
      <c r="AG2808" s="5">
        <v>8122.98</v>
      </c>
      <c r="AH2808" s="5">
        <v>3335</v>
      </c>
      <c r="AI2808" s="5">
        <v>0</v>
      </c>
      <c r="AJ2808">
        <v>0</v>
      </c>
      <c r="AK2808" s="5">
        <v>0</v>
      </c>
      <c r="AL2808" s="5">
        <v>4153.7299999999996</v>
      </c>
      <c r="AM2808" s="5">
        <v>26092.42</v>
      </c>
      <c r="AN2808">
        <v>4</v>
      </c>
      <c r="AO2808">
        <v>3</v>
      </c>
      <c r="AP2808" t="str">
        <f t="shared" si="392"/>
        <v>Yes</v>
      </c>
      <c r="AQ2808">
        <v>0</v>
      </c>
      <c r="AR2808" s="5">
        <f t="shared" si="393"/>
        <v>1787606.48</v>
      </c>
      <c r="AS2808" s="5">
        <f t="shared" si="394"/>
        <v>577069.96</v>
      </c>
      <c r="AT2808" t="s">
        <v>59</v>
      </c>
      <c r="AU2808" t="s">
        <v>6164</v>
      </c>
      <c r="AV2808" t="s">
        <v>6165</v>
      </c>
      <c r="AW2808" t="s">
        <v>6166</v>
      </c>
      <c r="AX2808" t="s">
        <v>6184</v>
      </c>
      <c r="AY2808">
        <v>44</v>
      </c>
      <c r="AZ2808">
        <v>0</v>
      </c>
      <c r="BA2808">
        <v>27</v>
      </c>
      <c r="BB2808" t="s">
        <v>6180</v>
      </c>
      <c r="BC2808">
        <v>0</v>
      </c>
      <c r="BD2808">
        <v>0</v>
      </c>
      <c r="BE2808" t="s">
        <v>6169</v>
      </c>
      <c r="BF2808" t="s">
        <v>6170</v>
      </c>
      <c r="BG2808">
        <v>0</v>
      </c>
      <c r="BH2808" t="s">
        <v>6171</v>
      </c>
      <c r="BI2808">
        <v>17</v>
      </c>
      <c r="BJ2808" t="s">
        <v>6172</v>
      </c>
      <c r="BK2808">
        <v>0</v>
      </c>
      <c r="BL2808">
        <v>62</v>
      </c>
      <c r="BM2808" s="3">
        <f t="shared" si="395"/>
        <v>0.74193548387096775</v>
      </c>
    </row>
    <row r="2809" spans="1:65">
      <c r="A2809" t="s">
        <v>2943</v>
      </c>
      <c r="B2809" s="2">
        <v>45827</v>
      </c>
      <c r="C2809" t="s">
        <v>1632</v>
      </c>
      <c r="D2809" t="s">
        <v>2636</v>
      </c>
      <c r="E2809">
        <v>6</v>
      </c>
      <c r="F2809" t="s">
        <v>72</v>
      </c>
      <c r="G2809" t="s">
        <v>50</v>
      </c>
      <c r="H2809" t="s">
        <v>119</v>
      </c>
      <c r="I2809" t="s">
        <v>64</v>
      </c>
      <c r="J2809" t="s">
        <v>53</v>
      </c>
      <c r="K2809" t="s">
        <v>66</v>
      </c>
      <c r="L2809" t="s">
        <v>67</v>
      </c>
      <c r="M2809" t="s">
        <v>68</v>
      </c>
      <c r="N2809" t="s">
        <v>76</v>
      </c>
      <c r="O2809" t="s">
        <v>70</v>
      </c>
      <c r="P2809">
        <v>78</v>
      </c>
      <c r="Q2809">
        <v>84</v>
      </c>
      <c r="R2809">
        <v>84</v>
      </c>
      <c r="S2809">
        <v>2</v>
      </c>
      <c r="T2809">
        <f t="shared" si="387"/>
        <v>82</v>
      </c>
      <c r="U2809">
        <v>76</v>
      </c>
      <c r="V2809">
        <f t="shared" si="388"/>
        <v>6</v>
      </c>
      <c r="W2809" s="3">
        <f t="shared" si="389"/>
        <v>2.3809523809523808E-2</v>
      </c>
      <c r="X2809">
        <v>20</v>
      </c>
      <c r="Y2809" s="4">
        <v>6.1</v>
      </c>
      <c r="Z2809" s="4">
        <v>1.2</v>
      </c>
      <c r="AA2809" s="5">
        <v>30487.1</v>
      </c>
      <c r="AB2809" s="5">
        <f t="shared" si="390"/>
        <v>2317019.6</v>
      </c>
      <c r="AC2809" s="5">
        <v>21833.58</v>
      </c>
      <c r="AD2809" s="5">
        <f t="shared" si="391"/>
        <v>1834020.72</v>
      </c>
      <c r="AE2809" s="5">
        <v>136909.57</v>
      </c>
      <c r="AF2809" s="5">
        <v>35455.39</v>
      </c>
      <c r="AG2809" s="5">
        <v>9131.7199999999993</v>
      </c>
      <c r="AH2809" s="5">
        <v>1740</v>
      </c>
      <c r="AI2809" s="5">
        <v>7073.68</v>
      </c>
      <c r="AJ2809">
        <v>1</v>
      </c>
      <c r="AK2809" s="5">
        <v>8642.33</v>
      </c>
      <c r="AL2809" s="5">
        <v>35380.050000000003</v>
      </c>
      <c r="AM2809" s="5">
        <v>87244.5</v>
      </c>
      <c r="AN2809">
        <v>4</v>
      </c>
      <c r="AO2809">
        <v>5</v>
      </c>
      <c r="AP2809" t="str">
        <f t="shared" si="392"/>
        <v>No</v>
      </c>
      <c r="AQ2809">
        <v>4</v>
      </c>
      <c r="AR2809" s="5">
        <f t="shared" si="393"/>
        <v>2155597.96</v>
      </c>
      <c r="AS2809" s="5">
        <f t="shared" si="394"/>
        <v>161421.64000000001</v>
      </c>
      <c r="AT2809" t="s">
        <v>59</v>
      </c>
      <c r="AU2809" t="s">
        <v>6199</v>
      </c>
      <c r="AV2809" t="s">
        <v>6200</v>
      </c>
      <c r="AW2809" t="s">
        <v>6175</v>
      </c>
      <c r="AX2809" t="s">
        <v>6184</v>
      </c>
      <c r="AY2809">
        <v>78</v>
      </c>
      <c r="AZ2809">
        <v>0</v>
      </c>
      <c r="BA2809">
        <v>32</v>
      </c>
      <c r="BB2809" t="s">
        <v>6180</v>
      </c>
      <c r="BC2809">
        <v>1</v>
      </c>
      <c r="BD2809">
        <v>0</v>
      </c>
      <c r="BE2809" t="s">
        <v>6178</v>
      </c>
      <c r="BF2809" t="s">
        <v>6212</v>
      </c>
      <c r="BG2809">
        <v>0</v>
      </c>
      <c r="BH2809" t="s">
        <v>6171</v>
      </c>
      <c r="BI2809">
        <v>40</v>
      </c>
      <c r="BJ2809" t="s">
        <v>6172</v>
      </c>
      <c r="BK2809">
        <v>0</v>
      </c>
      <c r="BL2809">
        <v>90</v>
      </c>
      <c r="BM2809" s="3">
        <f t="shared" si="395"/>
        <v>0.93333333333333335</v>
      </c>
    </row>
    <row r="2810" spans="1:65">
      <c r="A2810" t="s">
        <v>2944</v>
      </c>
      <c r="B2810" s="2">
        <v>45827</v>
      </c>
      <c r="C2810" t="s">
        <v>1632</v>
      </c>
      <c r="D2810" t="s">
        <v>2636</v>
      </c>
      <c r="E2810">
        <v>6</v>
      </c>
      <c r="F2810" t="s">
        <v>78</v>
      </c>
      <c r="G2810" t="s">
        <v>50</v>
      </c>
      <c r="H2810" t="s">
        <v>181</v>
      </c>
      <c r="I2810" t="s">
        <v>52</v>
      </c>
      <c r="J2810" t="s">
        <v>65</v>
      </c>
      <c r="K2810" t="s">
        <v>66</v>
      </c>
      <c r="L2810" t="s">
        <v>92</v>
      </c>
      <c r="M2810" t="s">
        <v>56</v>
      </c>
      <c r="N2810" t="s">
        <v>94</v>
      </c>
      <c r="O2810" t="s">
        <v>70</v>
      </c>
      <c r="P2810">
        <v>45</v>
      </c>
      <c r="Q2810">
        <v>47</v>
      </c>
      <c r="R2810">
        <v>46</v>
      </c>
      <c r="S2810">
        <v>1</v>
      </c>
      <c r="T2810">
        <f t="shared" si="387"/>
        <v>45</v>
      </c>
      <c r="U2810">
        <v>44</v>
      </c>
      <c r="V2810">
        <f t="shared" si="388"/>
        <v>1</v>
      </c>
      <c r="W2810" s="3">
        <f t="shared" si="389"/>
        <v>2.1739130434782608E-2</v>
      </c>
      <c r="X2810">
        <v>30</v>
      </c>
      <c r="Y2810" s="4">
        <v>9.8000000000000007</v>
      </c>
      <c r="Z2810" s="4">
        <v>1.6</v>
      </c>
      <c r="AA2810" s="5">
        <v>49343.43</v>
      </c>
      <c r="AB2810" s="5">
        <f t="shared" si="390"/>
        <v>2171110.92</v>
      </c>
      <c r="AC2810" s="5">
        <v>35155.370000000003</v>
      </c>
      <c r="AD2810" s="5">
        <f t="shared" si="391"/>
        <v>1617147.02</v>
      </c>
      <c r="AE2810" s="5">
        <v>107566.64</v>
      </c>
      <c r="AF2810" s="5">
        <v>31750.91</v>
      </c>
      <c r="AG2810" s="5">
        <v>10255.35</v>
      </c>
      <c r="AH2810" s="5">
        <v>2320</v>
      </c>
      <c r="AI2810" s="5">
        <v>5038.1000000000004</v>
      </c>
      <c r="AJ2810">
        <v>0</v>
      </c>
      <c r="AK2810" s="5">
        <v>0</v>
      </c>
      <c r="AL2810" s="5">
        <v>1068.7</v>
      </c>
      <c r="AM2810" s="5">
        <v>28780.959999999999</v>
      </c>
      <c r="AN2810">
        <v>4</v>
      </c>
      <c r="AO2810">
        <v>3</v>
      </c>
      <c r="AP2810" t="str">
        <f t="shared" si="392"/>
        <v>Yes</v>
      </c>
      <c r="AQ2810">
        <v>0</v>
      </c>
      <c r="AR2810" s="5">
        <f t="shared" si="393"/>
        <v>1803927.68</v>
      </c>
      <c r="AS2810" s="5">
        <f t="shared" si="394"/>
        <v>367183.24</v>
      </c>
      <c r="AT2810" t="s">
        <v>59</v>
      </c>
      <c r="AU2810" t="s">
        <v>6164</v>
      </c>
      <c r="AV2810" t="s">
        <v>6165</v>
      </c>
      <c r="AW2810" t="s">
        <v>6166</v>
      </c>
      <c r="AX2810" t="s">
        <v>6177</v>
      </c>
      <c r="AY2810">
        <v>48</v>
      </c>
      <c r="AZ2810">
        <v>0</v>
      </c>
      <c r="BA2810">
        <v>15</v>
      </c>
      <c r="BB2810" t="s">
        <v>6198</v>
      </c>
      <c r="BC2810">
        <v>0</v>
      </c>
      <c r="BD2810">
        <v>0</v>
      </c>
      <c r="BE2810" t="s">
        <v>6169</v>
      </c>
      <c r="BF2810" t="s">
        <v>6170</v>
      </c>
      <c r="BG2810">
        <v>1</v>
      </c>
      <c r="BH2810" t="s">
        <v>6186</v>
      </c>
      <c r="BI2810">
        <v>36</v>
      </c>
      <c r="BJ2810" t="s">
        <v>6172</v>
      </c>
      <c r="BK2810">
        <v>0</v>
      </c>
      <c r="BL2810">
        <v>64</v>
      </c>
      <c r="BM2810" s="3">
        <f t="shared" si="395"/>
        <v>0.71875</v>
      </c>
    </row>
    <row r="2811" spans="1:65">
      <c r="A2811" t="s">
        <v>2945</v>
      </c>
      <c r="B2811" s="2">
        <v>45827</v>
      </c>
      <c r="C2811" t="s">
        <v>1632</v>
      </c>
      <c r="D2811" t="s">
        <v>2636</v>
      </c>
      <c r="E2811">
        <v>6</v>
      </c>
      <c r="F2811" t="s">
        <v>49</v>
      </c>
      <c r="G2811" t="s">
        <v>50</v>
      </c>
      <c r="H2811" t="s">
        <v>108</v>
      </c>
      <c r="I2811" t="s">
        <v>52</v>
      </c>
      <c r="J2811" t="s">
        <v>53</v>
      </c>
      <c r="K2811" t="s">
        <v>54</v>
      </c>
      <c r="L2811" t="s">
        <v>55</v>
      </c>
      <c r="M2811" t="s">
        <v>56</v>
      </c>
      <c r="N2811" t="s">
        <v>94</v>
      </c>
      <c r="O2811" t="s">
        <v>82</v>
      </c>
      <c r="P2811">
        <v>70</v>
      </c>
      <c r="Q2811">
        <v>70</v>
      </c>
      <c r="R2811">
        <v>67</v>
      </c>
      <c r="S2811">
        <v>2</v>
      </c>
      <c r="T2811">
        <f t="shared" si="387"/>
        <v>65</v>
      </c>
      <c r="U2811">
        <v>65</v>
      </c>
      <c r="V2811">
        <f t="shared" si="388"/>
        <v>0</v>
      </c>
      <c r="W2811" s="3">
        <f t="shared" si="389"/>
        <v>2.9850746268656716E-2</v>
      </c>
      <c r="X2811">
        <v>30</v>
      </c>
      <c r="Y2811" s="4">
        <v>0.1</v>
      </c>
      <c r="Z2811" s="4">
        <v>1.1000000000000001</v>
      </c>
      <c r="AA2811" s="5">
        <v>38572.03</v>
      </c>
      <c r="AB2811" s="5">
        <f t="shared" si="390"/>
        <v>2507181.9500000002</v>
      </c>
      <c r="AC2811" s="5">
        <v>23456.62</v>
      </c>
      <c r="AD2811" s="5">
        <f t="shared" si="391"/>
        <v>1571593.54</v>
      </c>
      <c r="AE2811" s="5">
        <v>119291.07</v>
      </c>
      <c r="AF2811" s="5">
        <v>31072.22</v>
      </c>
      <c r="AG2811" s="5">
        <v>10428.91</v>
      </c>
      <c r="AH2811" s="5">
        <v>1595</v>
      </c>
      <c r="AI2811" s="5">
        <v>7029.51</v>
      </c>
      <c r="AJ2811">
        <v>0</v>
      </c>
      <c r="AK2811" s="5">
        <v>0</v>
      </c>
      <c r="AL2811" s="5">
        <v>0</v>
      </c>
      <c r="AM2811" s="5">
        <v>42886.9</v>
      </c>
      <c r="AN2811">
        <v>4</v>
      </c>
      <c r="AO2811">
        <v>4</v>
      </c>
      <c r="AP2811" t="str">
        <f t="shared" si="392"/>
        <v>Yes</v>
      </c>
      <c r="AQ2811">
        <v>1</v>
      </c>
      <c r="AR2811" s="5">
        <f t="shared" si="393"/>
        <v>1783897.15</v>
      </c>
      <c r="AS2811" s="5">
        <f t="shared" si="394"/>
        <v>723284.8</v>
      </c>
      <c r="AT2811" t="s">
        <v>59</v>
      </c>
      <c r="AU2811" t="s">
        <v>6164</v>
      </c>
      <c r="AV2811" t="s">
        <v>6165</v>
      </c>
      <c r="AW2811" t="s">
        <v>6166</v>
      </c>
      <c r="AX2811" t="s">
        <v>6167</v>
      </c>
      <c r="AY2811">
        <v>71</v>
      </c>
      <c r="AZ2811">
        <v>0</v>
      </c>
      <c r="BA2811">
        <v>0</v>
      </c>
      <c r="BB2811" t="s">
        <v>6168</v>
      </c>
      <c r="BC2811">
        <v>0</v>
      </c>
      <c r="BD2811">
        <v>0</v>
      </c>
      <c r="BE2811" t="s">
        <v>6169</v>
      </c>
      <c r="BF2811" t="s">
        <v>6170</v>
      </c>
      <c r="BG2811">
        <v>0</v>
      </c>
      <c r="BH2811" t="s">
        <v>6171</v>
      </c>
      <c r="BI2811">
        <v>26</v>
      </c>
      <c r="BJ2811" t="s">
        <v>6172</v>
      </c>
      <c r="BK2811">
        <v>0</v>
      </c>
      <c r="BL2811">
        <v>77</v>
      </c>
      <c r="BM2811" s="3">
        <f t="shared" si="395"/>
        <v>0.87012987012987009</v>
      </c>
    </row>
    <row r="2812" spans="1:65">
      <c r="A2812" t="s">
        <v>2946</v>
      </c>
      <c r="B2812" s="2">
        <v>45827</v>
      </c>
      <c r="C2812" t="s">
        <v>1632</v>
      </c>
      <c r="D2812" t="s">
        <v>2636</v>
      </c>
      <c r="E2812">
        <v>6</v>
      </c>
      <c r="F2812" t="s">
        <v>61</v>
      </c>
      <c r="G2812" t="s">
        <v>50</v>
      </c>
      <c r="H2812" t="s">
        <v>127</v>
      </c>
      <c r="I2812" t="s">
        <v>52</v>
      </c>
      <c r="J2812" t="s">
        <v>65</v>
      </c>
      <c r="K2812" t="s">
        <v>66</v>
      </c>
      <c r="L2812" t="s">
        <v>92</v>
      </c>
      <c r="M2812" t="s">
        <v>56</v>
      </c>
      <c r="N2812" t="s">
        <v>76</v>
      </c>
      <c r="O2812" t="s">
        <v>82</v>
      </c>
      <c r="P2812">
        <v>56</v>
      </c>
      <c r="Q2812">
        <v>60</v>
      </c>
      <c r="R2812">
        <v>60</v>
      </c>
      <c r="S2812">
        <v>1</v>
      </c>
      <c r="T2812">
        <f t="shared" si="387"/>
        <v>59</v>
      </c>
      <c r="U2812">
        <v>53</v>
      </c>
      <c r="V2812">
        <f t="shared" si="388"/>
        <v>6</v>
      </c>
      <c r="W2812" s="3">
        <f t="shared" si="389"/>
        <v>1.6666666666666666E-2</v>
      </c>
      <c r="X2812">
        <v>37</v>
      </c>
      <c r="Y2812" s="4">
        <v>3.6</v>
      </c>
      <c r="Z2812" s="4">
        <v>1.5</v>
      </c>
      <c r="AA2812" s="5">
        <v>48363.72</v>
      </c>
      <c r="AB2812" s="5">
        <f t="shared" si="390"/>
        <v>2563277.16</v>
      </c>
      <c r="AC2812" s="5">
        <v>35157.1</v>
      </c>
      <c r="AD2812" s="5">
        <f t="shared" si="391"/>
        <v>2109426</v>
      </c>
      <c r="AE2812" s="5">
        <v>139811.42000000001</v>
      </c>
      <c r="AF2812" s="5">
        <v>38100.9</v>
      </c>
      <c r="AG2812" s="5">
        <v>11107.3</v>
      </c>
      <c r="AH2812" s="5">
        <v>2175</v>
      </c>
      <c r="AI2812" s="5">
        <v>5111.1099999999997</v>
      </c>
      <c r="AJ2812">
        <v>0</v>
      </c>
      <c r="AK2812" s="5">
        <v>0</v>
      </c>
      <c r="AL2812" s="5">
        <v>5268.09</v>
      </c>
      <c r="AM2812" s="5">
        <v>37142.519999999997</v>
      </c>
      <c r="AN2812">
        <v>4</v>
      </c>
      <c r="AO2812">
        <v>5</v>
      </c>
      <c r="AP2812" t="str">
        <f t="shared" si="392"/>
        <v>No</v>
      </c>
      <c r="AQ2812">
        <v>2</v>
      </c>
      <c r="AR2812" s="5">
        <f t="shared" si="393"/>
        <v>2348142.34</v>
      </c>
      <c r="AS2812" s="5">
        <f t="shared" si="394"/>
        <v>215134.82</v>
      </c>
      <c r="AT2812" t="s">
        <v>59</v>
      </c>
      <c r="AU2812" t="s">
        <v>6164</v>
      </c>
      <c r="AV2812" t="s">
        <v>6165</v>
      </c>
      <c r="AW2812" t="s">
        <v>6166</v>
      </c>
      <c r="AX2812" t="s">
        <v>6184</v>
      </c>
      <c r="AY2812">
        <v>60</v>
      </c>
      <c r="AZ2812">
        <v>4</v>
      </c>
      <c r="BA2812">
        <v>30</v>
      </c>
      <c r="BB2812" t="s">
        <v>6185</v>
      </c>
      <c r="BC2812">
        <v>1</v>
      </c>
      <c r="BD2812">
        <v>0</v>
      </c>
      <c r="BE2812" t="s">
        <v>6178</v>
      </c>
      <c r="BF2812" t="s">
        <v>6170</v>
      </c>
      <c r="BG2812">
        <v>0</v>
      </c>
      <c r="BH2812" t="s">
        <v>6171</v>
      </c>
      <c r="BI2812">
        <v>26</v>
      </c>
      <c r="BJ2812" t="s">
        <v>6172</v>
      </c>
      <c r="BK2812">
        <v>0</v>
      </c>
      <c r="BL2812">
        <v>65</v>
      </c>
      <c r="BM2812" s="3">
        <f t="shared" si="395"/>
        <v>0.92307692307692313</v>
      </c>
    </row>
    <row r="2813" spans="1:65">
      <c r="A2813" t="s">
        <v>2947</v>
      </c>
      <c r="B2813" s="2">
        <v>45827</v>
      </c>
      <c r="C2813" t="s">
        <v>1632</v>
      </c>
      <c r="D2813" t="s">
        <v>2636</v>
      </c>
      <c r="E2813">
        <v>6</v>
      </c>
      <c r="F2813" t="s">
        <v>49</v>
      </c>
      <c r="G2813" t="s">
        <v>50</v>
      </c>
      <c r="H2813" t="s">
        <v>108</v>
      </c>
      <c r="I2813" t="s">
        <v>64</v>
      </c>
      <c r="J2813" t="s">
        <v>53</v>
      </c>
      <c r="K2813" t="s">
        <v>75</v>
      </c>
      <c r="L2813" t="s">
        <v>87</v>
      </c>
      <c r="M2813" t="s">
        <v>56</v>
      </c>
      <c r="N2813" t="s">
        <v>76</v>
      </c>
      <c r="O2813" t="s">
        <v>70</v>
      </c>
      <c r="P2813">
        <v>75</v>
      </c>
      <c r="Q2813">
        <v>77</v>
      </c>
      <c r="R2813">
        <v>73</v>
      </c>
      <c r="S2813">
        <v>2</v>
      </c>
      <c r="T2813">
        <f t="shared" si="387"/>
        <v>71</v>
      </c>
      <c r="U2813">
        <v>71</v>
      </c>
      <c r="V2813">
        <f t="shared" si="388"/>
        <v>0</v>
      </c>
      <c r="W2813" s="3">
        <f t="shared" si="389"/>
        <v>2.7397260273972601E-2</v>
      </c>
      <c r="X2813">
        <v>20</v>
      </c>
      <c r="Y2813" s="4">
        <v>8.4</v>
      </c>
      <c r="Z2813" s="4">
        <v>1.3</v>
      </c>
      <c r="AA2813" s="5">
        <v>36289.699999999997</v>
      </c>
      <c r="AB2813" s="5">
        <f t="shared" si="390"/>
        <v>2576568.7000000002</v>
      </c>
      <c r="AC2813" s="5">
        <v>24317.919999999998</v>
      </c>
      <c r="AD2813" s="5">
        <f t="shared" si="391"/>
        <v>1775208.16</v>
      </c>
      <c r="AE2813" s="5">
        <v>121111.57</v>
      </c>
      <c r="AF2813" s="5">
        <v>33734.550000000003</v>
      </c>
      <c r="AG2813" s="5">
        <v>8694.08</v>
      </c>
      <c r="AH2813" s="5">
        <v>1885</v>
      </c>
      <c r="AI2813" s="5">
        <v>7078.79</v>
      </c>
      <c r="AJ2813">
        <v>0</v>
      </c>
      <c r="AK2813" s="5">
        <v>0</v>
      </c>
      <c r="AL2813" s="5">
        <v>0</v>
      </c>
      <c r="AM2813" s="5">
        <v>44232.09</v>
      </c>
      <c r="AN2813">
        <v>4</v>
      </c>
      <c r="AO2813">
        <v>4</v>
      </c>
      <c r="AP2813" t="str">
        <f t="shared" si="392"/>
        <v>Yes</v>
      </c>
      <c r="AQ2813">
        <v>1</v>
      </c>
      <c r="AR2813" s="5">
        <f t="shared" si="393"/>
        <v>1991944.24</v>
      </c>
      <c r="AS2813" s="5">
        <f t="shared" si="394"/>
        <v>584624.46</v>
      </c>
      <c r="AT2813" t="s">
        <v>59</v>
      </c>
      <c r="AU2813" t="s">
        <v>6164</v>
      </c>
      <c r="AV2813" t="s">
        <v>6165</v>
      </c>
      <c r="AW2813" t="s">
        <v>6166</v>
      </c>
      <c r="AX2813" t="s">
        <v>6177</v>
      </c>
      <c r="AY2813">
        <v>77</v>
      </c>
      <c r="AZ2813">
        <v>0</v>
      </c>
      <c r="BA2813">
        <v>0</v>
      </c>
      <c r="BB2813" t="s">
        <v>6168</v>
      </c>
      <c r="BC2813">
        <v>0</v>
      </c>
      <c r="BD2813">
        <v>0</v>
      </c>
      <c r="BE2813" t="s">
        <v>6169</v>
      </c>
      <c r="BF2813" t="s">
        <v>6170</v>
      </c>
      <c r="BG2813">
        <v>1</v>
      </c>
      <c r="BH2813" t="s">
        <v>6179</v>
      </c>
      <c r="BI2813">
        <v>51</v>
      </c>
      <c r="BJ2813" t="s">
        <v>6187</v>
      </c>
      <c r="BK2813">
        <v>0</v>
      </c>
      <c r="BL2813">
        <v>82</v>
      </c>
      <c r="BM2813" s="3">
        <f t="shared" si="395"/>
        <v>0.8902439024390244</v>
      </c>
    </row>
    <row r="2814" spans="1:65">
      <c r="A2814" t="s">
        <v>2948</v>
      </c>
      <c r="B2814" s="2">
        <v>45827</v>
      </c>
      <c r="C2814" t="s">
        <v>1632</v>
      </c>
      <c r="D2814" t="s">
        <v>2636</v>
      </c>
      <c r="E2814">
        <v>6</v>
      </c>
      <c r="F2814" t="s">
        <v>61</v>
      </c>
      <c r="G2814" t="s">
        <v>50</v>
      </c>
      <c r="H2814" t="s">
        <v>127</v>
      </c>
      <c r="I2814" t="s">
        <v>52</v>
      </c>
      <c r="J2814" t="s">
        <v>81</v>
      </c>
      <c r="K2814" t="s">
        <v>66</v>
      </c>
      <c r="L2814" t="s">
        <v>55</v>
      </c>
      <c r="M2814" t="s">
        <v>56</v>
      </c>
      <c r="N2814" t="s">
        <v>94</v>
      </c>
      <c r="O2814" t="s">
        <v>70</v>
      </c>
      <c r="P2814">
        <v>44</v>
      </c>
      <c r="Q2814">
        <v>46</v>
      </c>
      <c r="R2814">
        <v>45</v>
      </c>
      <c r="S2814">
        <v>1</v>
      </c>
      <c r="T2814">
        <f t="shared" si="387"/>
        <v>44</v>
      </c>
      <c r="U2814">
        <v>42</v>
      </c>
      <c r="V2814">
        <f t="shared" si="388"/>
        <v>2</v>
      </c>
      <c r="W2814" s="3">
        <f t="shared" si="389"/>
        <v>2.2222222222222223E-2</v>
      </c>
      <c r="X2814">
        <v>7</v>
      </c>
      <c r="Y2814" s="4">
        <v>7.9</v>
      </c>
      <c r="Z2814" s="4">
        <v>1.9</v>
      </c>
      <c r="AA2814" s="5">
        <v>73158.42</v>
      </c>
      <c r="AB2814" s="5">
        <f t="shared" si="390"/>
        <v>3072653.64</v>
      </c>
      <c r="AC2814" s="5">
        <v>52756.05</v>
      </c>
      <c r="AD2814" s="5">
        <f t="shared" si="391"/>
        <v>2374022.25</v>
      </c>
      <c r="AE2814" s="5">
        <v>144050.82</v>
      </c>
      <c r="AF2814" s="5">
        <v>36738.35</v>
      </c>
      <c r="AG2814" s="5">
        <v>7256.62</v>
      </c>
      <c r="AH2814" s="5">
        <v>2755</v>
      </c>
      <c r="AI2814" s="5">
        <v>7463.41</v>
      </c>
      <c r="AJ2814">
        <v>0</v>
      </c>
      <c r="AK2814" s="5">
        <v>0</v>
      </c>
      <c r="AL2814" s="5">
        <v>3288.8</v>
      </c>
      <c r="AM2814" s="5">
        <v>27536.639999999999</v>
      </c>
      <c r="AN2814">
        <v>4</v>
      </c>
      <c r="AO2814">
        <v>3</v>
      </c>
      <c r="AP2814" t="str">
        <f t="shared" si="392"/>
        <v>Yes</v>
      </c>
      <c r="AQ2814">
        <v>1</v>
      </c>
      <c r="AR2814" s="5">
        <f t="shared" si="393"/>
        <v>2603111.89</v>
      </c>
      <c r="AS2814" s="5">
        <f t="shared" si="394"/>
        <v>469541.75</v>
      </c>
      <c r="AT2814" t="s">
        <v>59</v>
      </c>
      <c r="AU2814" t="s">
        <v>6164</v>
      </c>
      <c r="AV2814" t="s">
        <v>6165</v>
      </c>
      <c r="AW2814" t="s">
        <v>6166</v>
      </c>
      <c r="AX2814" t="s">
        <v>6167</v>
      </c>
      <c r="AY2814">
        <v>47</v>
      </c>
      <c r="AZ2814">
        <v>0</v>
      </c>
      <c r="BA2814">
        <v>17</v>
      </c>
      <c r="BB2814" t="s">
        <v>6198</v>
      </c>
      <c r="BC2814">
        <v>0</v>
      </c>
      <c r="BD2814">
        <v>0</v>
      </c>
      <c r="BE2814" t="s">
        <v>6169</v>
      </c>
      <c r="BF2814" t="s">
        <v>6170</v>
      </c>
      <c r="BG2814">
        <v>0</v>
      </c>
      <c r="BH2814" t="s">
        <v>6171</v>
      </c>
      <c r="BI2814">
        <v>22</v>
      </c>
      <c r="BJ2814" t="s">
        <v>6172</v>
      </c>
      <c r="BK2814">
        <v>0</v>
      </c>
      <c r="BL2814">
        <v>48</v>
      </c>
      <c r="BM2814" s="3">
        <f t="shared" si="395"/>
        <v>0.9375</v>
      </c>
    </row>
    <row r="2815" spans="1:65">
      <c r="A2815" t="s">
        <v>2949</v>
      </c>
      <c r="B2815" s="2">
        <v>45827</v>
      </c>
      <c r="C2815" t="s">
        <v>1632</v>
      </c>
      <c r="D2815" t="s">
        <v>2636</v>
      </c>
      <c r="E2815">
        <v>6</v>
      </c>
      <c r="F2815" t="s">
        <v>72</v>
      </c>
      <c r="G2815" t="s">
        <v>62</v>
      </c>
      <c r="H2815" t="s">
        <v>155</v>
      </c>
      <c r="I2815" t="s">
        <v>74</v>
      </c>
      <c r="J2815" t="s">
        <v>65</v>
      </c>
      <c r="K2815" t="s">
        <v>66</v>
      </c>
      <c r="L2815" t="s">
        <v>55</v>
      </c>
      <c r="M2815" t="s">
        <v>56</v>
      </c>
      <c r="N2815" t="s">
        <v>76</v>
      </c>
      <c r="O2815" t="s">
        <v>120</v>
      </c>
      <c r="P2815">
        <v>43</v>
      </c>
      <c r="Q2815">
        <v>45</v>
      </c>
      <c r="R2815">
        <v>45</v>
      </c>
      <c r="S2815">
        <v>1</v>
      </c>
      <c r="T2815">
        <f t="shared" si="387"/>
        <v>44</v>
      </c>
      <c r="U2815">
        <v>43</v>
      </c>
      <c r="V2815">
        <f t="shared" si="388"/>
        <v>1</v>
      </c>
      <c r="W2815" s="3">
        <f t="shared" si="389"/>
        <v>2.2222222222222223E-2</v>
      </c>
      <c r="X2815">
        <v>39</v>
      </c>
      <c r="Y2815" s="4">
        <v>8.8000000000000007</v>
      </c>
      <c r="Z2815" s="4">
        <v>1.5</v>
      </c>
      <c r="AA2815" s="5">
        <v>48997.97</v>
      </c>
      <c r="AB2815" s="5">
        <f t="shared" si="390"/>
        <v>2106912.71</v>
      </c>
      <c r="AC2815" s="5">
        <v>34813.599999999999</v>
      </c>
      <c r="AD2815" s="5">
        <f t="shared" si="391"/>
        <v>1566612</v>
      </c>
      <c r="AE2815" s="5">
        <v>98722.75</v>
      </c>
      <c r="AF2815" s="5">
        <v>29356.560000000001</v>
      </c>
      <c r="AG2815" s="5">
        <v>10343.23</v>
      </c>
      <c r="AH2815" s="5">
        <v>2175</v>
      </c>
      <c r="AI2815" s="5">
        <v>5048.78</v>
      </c>
      <c r="AJ2815">
        <v>0</v>
      </c>
      <c r="AK2815" s="5">
        <v>0</v>
      </c>
      <c r="AL2815" s="5">
        <v>1087.69</v>
      </c>
      <c r="AM2815" s="5">
        <v>28059.95</v>
      </c>
      <c r="AN2815">
        <v>4</v>
      </c>
      <c r="AO2815">
        <v>4</v>
      </c>
      <c r="AP2815" t="str">
        <f t="shared" si="392"/>
        <v>Yes</v>
      </c>
      <c r="AQ2815">
        <v>1</v>
      </c>
      <c r="AR2815" s="5">
        <f t="shared" si="393"/>
        <v>1741405.96</v>
      </c>
      <c r="AS2815" s="5">
        <f t="shared" si="394"/>
        <v>365506.75</v>
      </c>
      <c r="AT2815" t="s">
        <v>59</v>
      </c>
      <c r="AU2815" t="s">
        <v>6164</v>
      </c>
      <c r="AV2815" t="s">
        <v>6165</v>
      </c>
      <c r="AW2815" t="s">
        <v>6166</v>
      </c>
      <c r="AX2815" t="s">
        <v>6177</v>
      </c>
      <c r="AY2815">
        <v>45</v>
      </c>
      <c r="AZ2815">
        <v>0</v>
      </c>
      <c r="BA2815">
        <v>10</v>
      </c>
      <c r="BB2815" t="s">
        <v>6180</v>
      </c>
      <c r="BC2815">
        <v>0</v>
      </c>
      <c r="BD2815">
        <v>0</v>
      </c>
      <c r="BE2815" t="s">
        <v>6169</v>
      </c>
      <c r="BF2815" t="s">
        <v>6170</v>
      </c>
      <c r="BG2815">
        <v>0</v>
      </c>
      <c r="BH2815" t="s">
        <v>6171</v>
      </c>
      <c r="BI2815">
        <v>41</v>
      </c>
      <c r="BJ2815" t="s">
        <v>6172</v>
      </c>
      <c r="BK2815">
        <v>0</v>
      </c>
      <c r="BL2815">
        <v>60</v>
      </c>
      <c r="BM2815" s="3">
        <f t="shared" si="395"/>
        <v>0.75</v>
      </c>
    </row>
    <row r="2816" spans="1:65">
      <c r="A2816" t="s">
        <v>2950</v>
      </c>
      <c r="B2816" s="2">
        <v>45827</v>
      </c>
      <c r="C2816" t="s">
        <v>1632</v>
      </c>
      <c r="D2816" t="s">
        <v>2636</v>
      </c>
      <c r="E2816">
        <v>6</v>
      </c>
      <c r="F2816" t="s">
        <v>72</v>
      </c>
      <c r="G2816" t="s">
        <v>79</v>
      </c>
      <c r="H2816" t="s">
        <v>86</v>
      </c>
      <c r="I2816" t="s">
        <v>52</v>
      </c>
      <c r="J2816" t="s">
        <v>53</v>
      </c>
      <c r="K2816" t="s">
        <v>75</v>
      </c>
      <c r="L2816" t="s">
        <v>92</v>
      </c>
      <c r="M2816" t="s">
        <v>56</v>
      </c>
      <c r="N2816" t="s">
        <v>69</v>
      </c>
      <c r="O2816" t="s">
        <v>70</v>
      </c>
      <c r="P2816">
        <v>60</v>
      </c>
      <c r="Q2816">
        <v>62</v>
      </c>
      <c r="R2816">
        <v>62</v>
      </c>
      <c r="S2816">
        <v>1</v>
      </c>
      <c r="T2816">
        <f t="shared" si="387"/>
        <v>61</v>
      </c>
      <c r="U2816">
        <v>58</v>
      </c>
      <c r="V2816">
        <f t="shared" si="388"/>
        <v>3</v>
      </c>
      <c r="W2816" s="3">
        <f t="shared" si="389"/>
        <v>1.6129032258064516E-2</v>
      </c>
      <c r="X2816">
        <v>26</v>
      </c>
      <c r="Y2816" s="4">
        <v>0.7</v>
      </c>
      <c r="Z2816" s="4">
        <v>1.1000000000000001</v>
      </c>
      <c r="AA2816" s="5">
        <v>35950.410000000003</v>
      </c>
      <c r="AB2816" s="5">
        <f t="shared" si="390"/>
        <v>2085123.78</v>
      </c>
      <c r="AC2816" s="5">
        <v>23863.42</v>
      </c>
      <c r="AD2816" s="5">
        <f t="shared" si="391"/>
        <v>1479532.04</v>
      </c>
      <c r="AE2816" s="5">
        <v>109198.91</v>
      </c>
      <c r="AF2816" s="5">
        <v>28006.82</v>
      </c>
      <c r="AG2816" s="5">
        <v>9595.39</v>
      </c>
      <c r="AH2816" s="5">
        <v>1595</v>
      </c>
      <c r="AI2816" s="5">
        <v>3542.86</v>
      </c>
      <c r="AJ2816">
        <v>0</v>
      </c>
      <c r="AK2816" s="5">
        <v>0</v>
      </c>
      <c r="AL2816" s="5">
        <v>2132.19</v>
      </c>
      <c r="AM2816" s="5">
        <v>39559.550000000003</v>
      </c>
      <c r="AN2816">
        <v>4</v>
      </c>
      <c r="AO2816">
        <v>5</v>
      </c>
      <c r="AP2816" t="str">
        <f t="shared" si="392"/>
        <v>No</v>
      </c>
      <c r="AQ2816">
        <v>2</v>
      </c>
      <c r="AR2816" s="5">
        <f t="shared" si="393"/>
        <v>1673162.76</v>
      </c>
      <c r="AS2816" s="5">
        <f t="shared" si="394"/>
        <v>411961.02</v>
      </c>
      <c r="AT2816" t="s">
        <v>59</v>
      </c>
      <c r="AU2816" t="s">
        <v>6164</v>
      </c>
      <c r="AV2816" t="s">
        <v>6165</v>
      </c>
      <c r="AW2816" t="s">
        <v>6166</v>
      </c>
      <c r="AX2816" t="s">
        <v>6184</v>
      </c>
      <c r="AY2816">
        <v>63</v>
      </c>
      <c r="AZ2816">
        <v>0</v>
      </c>
      <c r="BA2816">
        <v>21</v>
      </c>
      <c r="BB2816" t="s">
        <v>6180</v>
      </c>
      <c r="BC2816">
        <v>0</v>
      </c>
      <c r="BD2816">
        <v>1</v>
      </c>
      <c r="BE2816" t="s">
        <v>6188</v>
      </c>
      <c r="BF2816" t="s">
        <v>6170</v>
      </c>
      <c r="BG2816">
        <v>0</v>
      </c>
      <c r="BH2816" t="s">
        <v>6171</v>
      </c>
      <c r="BI2816">
        <v>43</v>
      </c>
      <c r="BJ2816" t="s">
        <v>6172</v>
      </c>
      <c r="BK2816">
        <v>0</v>
      </c>
      <c r="BL2816">
        <v>77</v>
      </c>
      <c r="BM2816" s="3">
        <f t="shared" si="395"/>
        <v>0.80519480519480524</v>
      </c>
    </row>
    <row r="2817" spans="1:65">
      <c r="A2817" t="s">
        <v>2951</v>
      </c>
      <c r="B2817" s="2">
        <v>45827</v>
      </c>
      <c r="C2817" t="s">
        <v>1632</v>
      </c>
      <c r="D2817" t="s">
        <v>2636</v>
      </c>
      <c r="E2817">
        <v>6</v>
      </c>
      <c r="F2817" t="s">
        <v>61</v>
      </c>
      <c r="G2817" t="s">
        <v>79</v>
      </c>
      <c r="H2817" t="s">
        <v>98</v>
      </c>
      <c r="I2817" t="s">
        <v>64</v>
      </c>
      <c r="J2817" t="s">
        <v>53</v>
      </c>
      <c r="K2817" t="s">
        <v>54</v>
      </c>
      <c r="L2817" t="s">
        <v>92</v>
      </c>
      <c r="M2817" t="s">
        <v>68</v>
      </c>
      <c r="N2817" t="s">
        <v>94</v>
      </c>
      <c r="O2817" t="s">
        <v>82</v>
      </c>
      <c r="P2817">
        <v>63</v>
      </c>
      <c r="Q2817">
        <v>67</v>
      </c>
      <c r="R2817">
        <v>66</v>
      </c>
      <c r="S2817">
        <v>2</v>
      </c>
      <c r="T2817">
        <f t="shared" si="387"/>
        <v>64</v>
      </c>
      <c r="U2817">
        <v>60</v>
      </c>
      <c r="V2817">
        <f t="shared" si="388"/>
        <v>4</v>
      </c>
      <c r="W2817" s="3">
        <f t="shared" si="389"/>
        <v>3.0303030303030304E-2</v>
      </c>
      <c r="X2817">
        <v>37</v>
      </c>
      <c r="Y2817" s="4">
        <v>7</v>
      </c>
      <c r="Z2817" s="4">
        <v>2.1</v>
      </c>
      <c r="AA2817" s="5">
        <v>38472.870000000003</v>
      </c>
      <c r="AB2817" s="5">
        <f t="shared" si="390"/>
        <v>2308372.2000000002</v>
      </c>
      <c r="AC2817" s="5">
        <v>22701.85</v>
      </c>
      <c r="AD2817" s="5">
        <f t="shared" si="391"/>
        <v>1498322.1</v>
      </c>
      <c r="AE2817" s="5">
        <v>107507.19</v>
      </c>
      <c r="AF2817" s="5">
        <v>28446.03</v>
      </c>
      <c r="AG2817" s="5">
        <v>9821.85</v>
      </c>
      <c r="AH2817" s="5">
        <v>3045</v>
      </c>
      <c r="AI2817" s="5">
        <v>7040</v>
      </c>
      <c r="AJ2817">
        <v>1</v>
      </c>
      <c r="AK2817" s="5">
        <v>8748.51</v>
      </c>
      <c r="AL2817" s="5">
        <v>2868.17</v>
      </c>
      <c r="AM2817" s="5">
        <v>42218.9</v>
      </c>
      <c r="AN2817">
        <v>4</v>
      </c>
      <c r="AO2817">
        <v>5</v>
      </c>
      <c r="AP2817" t="str">
        <f t="shared" si="392"/>
        <v>No</v>
      </c>
      <c r="AQ2817">
        <v>3</v>
      </c>
      <c r="AR2817" s="5">
        <f t="shared" si="393"/>
        <v>1708017.75</v>
      </c>
      <c r="AS2817" s="5">
        <f t="shared" si="394"/>
        <v>600354.44999999995</v>
      </c>
      <c r="AT2817" t="s">
        <v>59</v>
      </c>
      <c r="AU2817" t="s">
        <v>6181</v>
      </c>
      <c r="AV2817" t="s">
        <v>6182</v>
      </c>
      <c r="AW2817" t="s">
        <v>6183</v>
      </c>
      <c r="AX2817" t="s">
        <v>6167</v>
      </c>
      <c r="AY2817">
        <v>65</v>
      </c>
      <c r="AZ2817">
        <v>0</v>
      </c>
      <c r="BA2817">
        <v>25</v>
      </c>
      <c r="BB2817" t="s">
        <v>6180</v>
      </c>
      <c r="BC2817">
        <v>0</v>
      </c>
      <c r="BD2817">
        <v>1</v>
      </c>
      <c r="BE2817" t="s">
        <v>6196</v>
      </c>
      <c r="BF2817" t="s">
        <v>6170</v>
      </c>
      <c r="BG2817">
        <v>1</v>
      </c>
      <c r="BH2817" t="s">
        <v>6186</v>
      </c>
      <c r="BI2817">
        <v>37</v>
      </c>
      <c r="BJ2817" t="s">
        <v>6172</v>
      </c>
      <c r="BK2817">
        <v>0</v>
      </c>
      <c r="BL2817">
        <v>70</v>
      </c>
      <c r="BM2817" s="3">
        <f t="shared" si="395"/>
        <v>0.94285714285714284</v>
      </c>
    </row>
    <row r="2818" spans="1:65">
      <c r="A2818" t="s">
        <v>2952</v>
      </c>
      <c r="B2818" s="2">
        <v>45827</v>
      </c>
      <c r="C2818" t="s">
        <v>1632</v>
      </c>
      <c r="D2818" t="s">
        <v>2636</v>
      </c>
      <c r="E2818">
        <v>6</v>
      </c>
      <c r="F2818" t="s">
        <v>61</v>
      </c>
      <c r="G2818" t="s">
        <v>79</v>
      </c>
      <c r="H2818" t="s">
        <v>84</v>
      </c>
      <c r="I2818" t="s">
        <v>74</v>
      </c>
      <c r="J2818" t="s">
        <v>81</v>
      </c>
      <c r="K2818" t="s">
        <v>75</v>
      </c>
      <c r="L2818" t="s">
        <v>87</v>
      </c>
      <c r="M2818" t="s">
        <v>56</v>
      </c>
      <c r="N2818" t="s">
        <v>57</v>
      </c>
      <c r="O2818" t="s">
        <v>70</v>
      </c>
      <c r="P2818">
        <v>36</v>
      </c>
      <c r="Q2818">
        <v>39</v>
      </c>
      <c r="R2818">
        <v>39</v>
      </c>
      <c r="S2818">
        <v>1</v>
      </c>
      <c r="T2818">
        <f t="shared" ref="T2818:T2881" si="396">R2818-S2818</f>
        <v>38</v>
      </c>
      <c r="U2818">
        <v>35</v>
      </c>
      <c r="V2818">
        <f t="shared" ref="V2818:V2881" si="397">T2818-U2818</f>
        <v>3</v>
      </c>
      <c r="W2818" s="3">
        <f t="shared" ref="W2818:W2881" si="398">IFERROR(S2818/R2818,0)</f>
        <v>2.564102564102564E-2</v>
      </c>
      <c r="X2818">
        <v>30</v>
      </c>
      <c r="Y2818" s="4">
        <v>1.3</v>
      </c>
      <c r="Z2818" s="4">
        <v>0.9</v>
      </c>
      <c r="AA2818" s="5">
        <v>78694.67</v>
      </c>
      <c r="AB2818" s="5">
        <f t="shared" ref="AB2818:AB2881" si="399">ROUND(U2818*AA2818,2)</f>
        <v>2754313.45</v>
      </c>
      <c r="AC2818" s="5">
        <v>54446.26</v>
      </c>
      <c r="AD2818" s="5">
        <f t="shared" ref="AD2818:AD2881" si="400">ROUND(R2818*AC2818,2)</f>
        <v>2123404.14</v>
      </c>
      <c r="AE2818" s="5">
        <v>119794.99</v>
      </c>
      <c r="AF2818" s="5">
        <v>33751.279999999999</v>
      </c>
      <c r="AG2818" s="5">
        <v>10354.15</v>
      </c>
      <c r="AH2818" s="5">
        <v>1305</v>
      </c>
      <c r="AI2818" s="5">
        <v>7577.14</v>
      </c>
      <c r="AJ2818">
        <v>0</v>
      </c>
      <c r="AK2818" s="5">
        <v>0</v>
      </c>
      <c r="AL2818" s="5">
        <v>5141.8599999999997</v>
      </c>
      <c r="AM2818" s="5">
        <v>22592.18</v>
      </c>
      <c r="AN2818">
        <v>4</v>
      </c>
      <c r="AO2818">
        <v>4</v>
      </c>
      <c r="AP2818" t="str">
        <f t="shared" ref="AP2818:AP2881" si="401">IF(AO2818&lt;=AN2818,"Yes","No")</f>
        <v>Yes</v>
      </c>
      <c r="AQ2818">
        <v>1</v>
      </c>
      <c r="AR2818" s="5">
        <f t="shared" ref="AR2818:AR2881" si="402">ROUND(SUM(AD2818:AI2818)+SUM(AK2818:AM2818),2)</f>
        <v>2323920.7400000002</v>
      </c>
      <c r="AS2818" s="5">
        <f t="shared" ref="AS2818:AS2881" si="403">ROUND(AB2818-AR2818,2)</f>
        <v>430392.71</v>
      </c>
      <c r="AT2818" t="s">
        <v>59</v>
      </c>
      <c r="AU2818" t="s">
        <v>6164</v>
      </c>
      <c r="AV2818" t="s">
        <v>6165</v>
      </c>
      <c r="AW2818" t="s">
        <v>6166</v>
      </c>
      <c r="AX2818" t="s">
        <v>6184</v>
      </c>
      <c r="AY2818">
        <v>36</v>
      </c>
      <c r="AZ2818">
        <v>0</v>
      </c>
      <c r="BA2818">
        <v>20</v>
      </c>
      <c r="BB2818" t="s">
        <v>6180</v>
      </c>
      <c r="BC2818">
        <v>0</v>
      </c>
      <c r="BD2818">
        <v>0</v>
      </c>
      <c r="BE2818" t="s">
        <v>6169</v>
      </c>
      <c r="BF2818" t="s">
        <v>6170</v>
      </c>
      <c r="BG2818">
        <v>0</v>
      </c>
      <c r="BH2818" t="s">
        <v>6171</v>
      </c>
      <c r="BI2818">
        <v>34</v>
      </c>
      <c r="BJ2818" t="s">
        <v>6172</v>
      </c>
      <c r="BK2818">
        <v>0</v>
      </c>
      <c r="BL2818">
        <v>46</v>
      </c>
      <c r="BM2818" s="3">
        <f t="shared" ref="BM2818:BM2881" si="404">IFERROR(R2818/BL2818,0)</f>
        <v>0.84782608695652173</v>
      </c>
    </row>
    <row r="2819" spans="1:65">
      <c r="A2819" t="s">
        <v>2953</v>
      </c>
      <c r="B2819" s="2">
        <v>45827</v>
      </c>
      <c r="C2819" t="s">
        <v>1632</v>
      </c>
      <c r="D2819" t="s">
        <v>2636</v>
      </c>
      <c r="E2819">
        <v>6</v>
      </c>
      <c r="F2819" t="s">
        <v>72</v>
      </c>
      <c r="G2819" t="s">
        <v>79</v>
      </c>
      <c r="H2819" t="s">
        <v>213</v>
      </c>
      <c r="I2819" t="s">
        <v>64</v>
      </c>
      <c r="J2819" t="s">
        <v>65</v>
      </c>
      <c r="K2819" t="s">
        <v>54</v>
      </c>
      <c r="L2819" t="s">
        <v>92</v>
      </c>
      <c r="M2819" t="s">
        <v>68</v>
      </c>
      <c r="N2819" t="s">
        <v>69</v>
      </c>
      <c r="O2819" t="s">
        <v>120</v>
      </c>
      <c r="P2819">
        <v>52</v>
      </c>
      <c r="Q2819">
        <v>56</v>
      </c>
      <c r="R2819">
        <v>56</v>
      </c>
      <c r="S2819">
        <v>1</v>
      </c>
      <c r="T2819">
        <f t="shared" si="396"/>
        <v>55</v>
      </c>
      <c r="U2819">
        <v>52</v>
      </c>
      <c r="V2819">
        <f t="shared" si="397"/>
        <v>3</v>
      </c>
      <c r="W2819" s="3">
        <f t="shared" si="398"/>
        <v>1.7857142857142856E-2</v>
      </c>
      <c r="X2819">
        <v>18</v>
      </c>
      <c r="Y2819" s="4">
        <v>0</v>
      </c>
      <c r="Z2819" s="4">
        <v>1</v>
      </c>
      <c r="AA2819" s="5">
        <v>55965.22</v>
      </c>
      <c r="AB2819" s="5">
        <f t="shared" si="399"/>
        <v>2910191.44</v>
      </c>
      <c r="AC2819" s="5">
        <v>33641.26</v>
      </c>
      <c r="AD2819" s="5">
        <f t="shared" si="400"/>
        <v>1883910.56</v>
      </c>
      <c r="AE2819" s="5">
        <v>120538.65</v>
      </c>
      <c r="AF2819" s="5">
        <v>34112.99</v>
      </c>
      <c r="AG2819" s="5">
        <v>8124.38</v>
      </c>
      <c r="AH2819" s="5">
        <v>1450</v>
      </c>
      <c r="AI2819" s="5">
        <v>5050.9799999999996</v>
      </c>
      <c r="AJ2819">
        <v>1</v>
      </c>
      <c r="AK2819" s="5">
        <v>13787.06</v>
      </c>
      <c r="AL2819" s="5">
        <v>3235.53</v>
      </c>
      <c r="AM2819" s="5">
        <v>33623.43</v>
      </c>
      <c r="AN2819">
        <v>4</v>
      </c>
      <c r="AO2819">
        <v>4</v>
      </c>
      <c r="AP2819" t="str">
        <f t="shared" si="401"/>
        <v>Yes</v>
      </c>
      <c r="AQ2819">
        <v>1</v>
      </c>
      <c r="AR2819" s="5">
        <f t="shared" si="402"/>
        <v>2103833.58</v>
      </c>
      <c r="AS2819" s="5">
        <f t="shared" si="403"/>
        <v>806357.86</v>
      </c>
      <c r="AT2819" t="s">
        <v>59</v>
      </c>
      <c r="AU2819" t="s">
        <v>6181</v>
      </c>
      <c r="AV2819" t="s">
        <v>6182</v>
      </c>
      <c r="AW2819" t="s">
        <v>6183</v>
      </c>
      <c r="AX2819" t="s">
        <v>6184</v>
      </c>
      <c r="AY2819">
        <v>53</v>
      </c>
      <c r="AZ2819">
        <v>0</v>
      </c>
      <c r="BA2819">
        <v>22</v>
      </c>
      <c r="BB2819" t="s">
        <v>6180</v>
      </c>
      <c r="BC2819">
        <v>0</v>
      </c>
      <c r="BD2819">
        <v>0</v>
      </c>
      <c r="BE2819" t="s">
        <v>6169</v>
      </c>
      <c r="BF2819" t="s">
        <v>6170</v>
      </c>
      <c r="BG2819">
        <v>0</v>
      </c>
      <c r="BH2819" t="s">
        <v>6171</v>
      </c>
      <c r="BI2819">
        <v>9</v>
      </c>
      <c r="BJ2819" t="s">
        <v>6172</v>
      </c>
      <c r="BK2819">
        <v>0</v>
      </c>
      <c r="BL2819">
        <v>63</v>
      </c>
      <c r="BM2819" s="3">
        <f t="shared" si="404"/>
        <v>0.88888888888888884</v>
      </c>
    </row>
    <row r="2820" spans="1:65">
      <c r="A2820" t="s">
        <v>2954</v>
      </c>
      <c r="B2820" s="2">
        <v>45827</v>
      </c>
      <c r="C2820" t="s">
        <v>1632</v>
      </c>
      <c r="D2820" t="s">
        <v>2636</v>
      </c>
      <c r="E2820">
        <v>6</v>
      </c>
      <c r="F2820" t="s">
        <v>72</v>
      </c>
      <c r="G2820" t="s">
        <v>79</v>
      </c>
      <c r="H2820" t="s">
        <v>213</v>
      </c>
      <c r="I2820" t="s">
        <v>64</v>
      </c>
      <c r="J2820" t="s">
        <v>53</v>
      </c>
      <c r="K2820" t="s">
        <v>75</v>
      </c>
      <c r="L2820" t="s">
        <v>55</v>
      </c>
      <c r="M2820" t="s">
        <v>56</v>
      </c>
      <c r="N2820" t="s">
        <v>94</v>
      </c>
      <c r="O2820" t="s">
        <v>70</v>
      </c>
      <c r="P2820">
        <v>69</v>
      </c>
      <c r="Q2820">
        <v>73</v>
      </c>
      <c r="R2820">
        <v>72</v>
      </c>
      <c r="S2820">
        <v>1</v>
      </c>
      <c r="T2820">
        <f t="shared" si="396"/>
        <v>71</v>
      </c>
      <c r="U2820">
        <v>68</v>
      </c>
      <c r="V2820">
        <f t="shared" si="397"/>
        <v>3</v>
      </c>
      <c r="W2820" s="3">
        <f t="shared" si="398"/>
        <v>1.3888888888888888E-2</v>
      </c>
      <c r="X2820">
        <v>24</v>
      </c>
      <c r="Y2820" s="4">
        <v>4.4000000000000004</v>
      </c>
      <c r="Z2820" s="4">
        <v>2.2000000000000002</v>
      </c>
      <c r="AA2820" s="5">
        <v>36206.980000000003</v>
      </c>
      <c r="AB2820" s="5">
        <f t="shared" si="399"/>
        <v>2462074.64</v>
      </c>
      <c r="AC2820" s="5">
        <v>23668.66</v>
      </c>
      <c r="AD2820" s="5">
        <f t="shared" si="400"/>
        <v>1704143.52</v>
      </c>
      <c r="AE2820" s="5">
        <v>120906.91</v>
      </c>
      <c r="AF2820" s="5">
        <v>30887.87</v>
      </c>
      <c r="AG2820" s="5">
        <v>8583.9599999999991</v>
      </c>
      <c r="AH2820" s="5">
        <v>3190</v>
      </c>
      <c r="AI2820" s="5">
        <v>3544.62</v>
      </c>
      <c r="AJ2820">
        <v>0</v>
      </c>
      <c r="AK2820" s="5">
        <v>0</v>
      </c>
      <c r="AL2820" s="5">
        <v>2282.4899999999998</v>
      </c>
      <c r="AM2820" s="5">
        <v>42782</v>
      </c>
      <c r="AN2820">
        <v>4</v>
      </c>
      <c r="AO2820">
        <v>3</v>
      </c>
      <c r="AP2820" t="str">
        <f t="shared" si="401"/>
        <v>Yes</v>
      </c>
      <c r="AQ2820">
        <v>0</v>
      </c>
      <c r="AR2820" s="5">
        <f t="shared" si="402"/>
        <v>1916321.37</v>
      </c>
      <c r="AS2820" s="5">
        <f t="shared" si="403"/>
        <v>545753.27</v>
      </c>
      <c r="AT2820" t="s">
        <v>59</v>
      </c>
      <c r="AU2820" t="s">
        <v>6164</v>
      </c>
      <c r="AV2820" t="s">
        <v>6165</v>
      </c>
      <c r="AW2820" t="s">
        <v>6166</v>
      </c>
      <c r="AX2820" t="s">
        <v>6167</v>
      </c>
      <c r="AY2820">
        <v>69</v>
      </c>
      <c r="AZ2820">
        <v>0</v>
      </c>
      <c r="BA2820">
        <v>23</v>
      </c>
      <c r="BB2820" t="s">
        <v>6180</v>
      </c>
      <c r="BC2820">
        <v>0</v>
      </c>
      <c r="BD2820">
        <v>0</v>
      </c>
      <c r="BE2820" t="s">
        <v>6169</v>
      </c>
      <c r="BF2820" t="s">
        <v>6170</v>
      </c>
      <c r="BG2820">
        <v>1</v>
      </c>
      <c r="BH2820" t="s">
        <v>6179</v>
      </c>
      <c r="BI2820">
        <v>33</v>
      </c>
      <c r="BJ2820" t="s">
        <v>6172</v>
      </c>
      <c r="BK2820">
        <v>0</v>
      </c>
      <c r="BL2820">
        <v>79</v>
      </c>
      <c r="BM2820" s="3">
        <f t="shared" si="404"/>
        <v>0.91139240506329111</v>
      </c>
    </row>
    <row r="2821" spans="1:65">
      <c r="A2821" t="s">
        <v>2955</v>
      </c>
      <c r="B2821" s="2">
        <v>45827</v>
      </c>
      <c r="C2821" t="s">
        <v>1632</v>
      </c>
      <c r="D2821" t="s">
        <v>2636</v>
      </c>
      <c r="E2821">
        <v>6</v>
      </c>
      <c r="F2821" t="s">
        <v>78</v>
      </c>
      <c r="G2821" t="s">
        <v>50</v>
      </c>
      <c r="H2821" t="s">
        <v>185</v>
      </c>
      <c r="I2821" t="s">
        <v>74</v>
      </c>
      <c r="J2821" t="s">
        <v>65</v>
      </c>
      <c r="K2821" t="s">
        <v>75</v>
      </c>
      <c r="L2821" t="s">
        <v>55</v>
      </c>
      <c r="M2821" t="s">
        <v>56</v>
      </c>
      <c r="N2821" t="s">
        <v>94</v>
      </c>
      <c r="O2821" t="s">
        <v>82</v>
      </c>
      <c r="P2821">
        <v>50</v>
      </c>
      <c r="Q2821">
        <v>53</v>
      </c>
      <c r="R2821">
        <v>51</v>
      </c>
      <c r="S2821">
        <v>1</v>
      </c>
      <c r="T2821">
        <f t="shared" si="396"/>
        <v>50</v>
      </c>
      <c r="U2821">
        <v>49</v>
      </c>
      <c r="V2821">
        <f t="shared" si="397"/>
        <v>1</v>
      </c>
      <c r="W2821" s="3">
        <f t="shared" si="398"/>
        <v>1.9607843137254902E-2</v>
      </c>
      <c r="X2821">
        <v>46</v>
      </c>
      <c r="Y2821" s="4">
        <v>1.4</v>
      </c>
      <c r="Z2821" s="4">
        <v>1.5</v>
      </c>
      <c r="AA2821" s="5">
        <v>51887.89</v>
      </c>
      <c r="AB2821" s="5">
        <f t="shared" si="399"/>
        <v>2542506.61</v>
      </c>
      <c r="AC2821" s="5">
        <v>34756.92</v>
      </c>
      <c r="AD2821" s="5">
        <f t="shared" si="400"/>
        <v>1772602.92</v>
      </c>
      <c r="AE2821" s="5">
        <v>114734.39999999999</v>
      </c>
      <c r="AF2821" s="5">
        <v>35938.39</v>
      </c>
      <c r="AG2821" s="5">
        <v>11101.79</v>
      </c>
      <c r="AH2821" s="5">
        <v>2175</v>
      </c>
      <c r="AI2821" s="5">
        <v>5100</v>
      </c>
      <c r="AJ2821">
        <v>0</v>
      </c>
      <c r="AK2821" s="5">
        <v>0</v>
      </c>
      <c r="AL2821" s="5">
        <v>1146.57</v>
      </c>
      <c r="AM2821" s="5">
        <v>31088.92</v>
      </c>
      <c r="AN2821">
        <v>4</v>
      </c>
      <c r="AO2821">
        <v>4</v>
      </c>
      <c r="AP2821" t="str">
        <f t="shared" si="401"/>
        <v>Yes</v>
      </c>
      <c r="AQ2821">
        <v>1</v>
      </c>
      <c r="AR2821" s="5">
        <f t="shared" si="402"/>
        <v>1973887.99</v>
      </c>
      <c r="AS2821" s="5">
        <f t="shared" si="403"/>
        <v>568618.62</v>
      </c>
      <c r="AT2821" t="s">
        <v>59</v>
      </c>
      <c r="AU2821" t="s">
        <v>6164</v>
      </c>
      <c r="AV2821" t="s">
        <v>6165</v>
      </c>
      <c r="AW2821" t="s">
        <v>6166</v>
      </c>
      <c r="AX2821" t="s">
        <v>6167</v>
      </c>
      <c r="AY2821">
        <v>51</v>
      </c>
      <c r="AZ2821">
        <v>0</v>
      </c>
      <c r="BA2821">
        <v>14</v>
      </c>
      <c r="BB2821" t="s">
        <v>6191</v>
      </c>
      <c r="BC2821">
        <v>0</v>
      </c>
      <c r="BD2821">
        <v>0</v>
      </c>
      <c r="BE2821" t="s">
        <v>6169</v>
      </c>
      <c r="BF2821" t="s">
        <v>6170</v>
      </c>
      <c r="BG2821">
        <v>3</v>
      </c>
      <c r="BH2821" t="s">
        <v>6192</v>
      </c>
      <c r="BI2821">
        <v>83</v>
      </c>
      <c r="BJ2821" t="s">
        <v>6193</v>
      </c>
      <c r="BK2821">
        <v>0</v>
      </c>
      <c r="BL2821">
        <v>64</v>
      </c>
      <c r="BM2821" s="3">
        <f t="shared" si="404"/>
        <v>0.796875</v>
      </c>
    </row>
    <row r="2822" spans="1:65">
      <c r="A2822" t="s">
        <v>2956</v>
      </c>
      <c r="B2822" s="2">
        <v>45827</v>
      </c>
      <c r="C2822" t="s">
        <v>1632</v>
      </c>
      <c r="D2822" t="s">
        <v>2636</v>
      </c>
      <c r="E2822">
        <v>6</v>
      </c>
      <c r="F2822" t="s">
        <v>78</v>
      </c>
      <c r="G2822" t="s">
        <v>50</v>
      </c>
      <c r="H2822" t="s">
        <v>173</v>
      </c>
      <c r="I2822" t="s">
        <v>64</v>
      </c>
      <c r="J2822" t="s">
        <v>53</v>
      </c>
      <c r="K2822" t="s">
        <v>75</v>
      </c>
      <c r="L2822" t="s">
        <v>55</v>
      </c>
      <c r="M2822" t="s">
        <v>56</v>
      </c>
      <c r="N2822" t="s">
        <v>69</v>
      </c>
      <c r="O2822" t="s">
        <v>58</v>
      </c>
      <c r="P2822">
        <v>66</v>
      </c>
      <c r="Q2822">
        <v>68</v>
      </c>
      <c r="R2822">
        <v>65</v>
      </c>
      <c r="S2822">
        <v>2</v>
      </c>
      <c r="T2822">
        <f t="shared" si="396"/>
        <v>63</v>
      </c>
      <c r="U2822">
        <v>63</v>
      </c>
      <c r="V2822">
        <f t="shared" si="397"/>
        <v>0</v>
      </c>
      <c r="W2822" s="3">
        <f t="shared" si="398"/>
        <v>3.0769230769230771E-2</v>
      </c>
      <c r="X2822">
        <v>24</v>
      </c>
      <c r="Y2822" s="4">
        <v>3.1</v>
      </c>
      <c r="Z2822" s="4">
        <v>0.9</v>
      </c>
      <c r="AA2822" s="5">
        <v>36060.36</v>
      </c>
      <c r="AB2822" s="5">
        <f t="shared" si="399"/>
        <v>2271802.6800000002</v>
      </c>
      <c r="AC2822" s="5">
        <v>23670.29</v>
      </c>
      <c r="AD2822" s="5">
        <f t="shared" si="400"/>
        <v>1538568.85</v>
      </c>
      <c r="AE2822" s="5">
        <v>107119.42</v>
      </c>
      <c r="AF2822" s="5">
        <v>30909.360000000001</v>
      </c>
      <c r="AG2822" s="5">
        <v>9734.34</v>
      </c>
      <c r="AH2822" s="5">
        <v>1305</v>
      </c>
      <c r="AI2822" s="5">
        <v>7050.85</v>
      </c>
      <c r="AJ2822">
        <v>0</v>
      </c>
      <c r="AK2822" s="5">
        <v>0</v>
      </c>
      <c r="AL2822" s="5">
        <v>0</v>
      </c>
      <c r="AM2822" s="5">
        <v>46215.59</v>
      </c>
      <c r="AN2822">
        <v>4</v>
      </c>
      <c r="AO2822">
        <v>5</v>
      </c>
      <c r="AP2822" t="str">
        <f t="shared" si="401"/>
        <v>No</v>
      </c>
      <c r="AQ2822">
        <v>2</v>
      </c>
      <c r="AR2822" s="5">
        <f t="shared" si="402"/>
        <v>1740903.41</v>
      </c>
      <c r="AS2822" s="5">
        <f t="shared" si="403"/>
        <v>530899.27</v>
      </c>
      <c r="AT2822" t="s">
        <v>59</v>
      </c>
      <c r="AU2822" t="s">
        <v>6164</v>
      </c>
      <c r="AV2822" t="s">
        <v>6165</v>
      </c>
      <c r="AW2822" t="s">
        <v>6166</v>
      </c>
      <c r="AX2822" t="s">
        <v>6167</v>
      </c>
      <c r="AY2822">
        <v>69</v>
      </c>
      <c r="AZ2822">
        <v>0</v>
      </c>
      <c r="BA2822">
        <v>0</v>
      </c>
      <c r="BB2822" t="s">
        <v>6168</v>
      </c>
      <c r="BC2822">
        <v>0</v>
      </c>
      <c r="BD2822">
        <v>1</v>
      </c>
      <c r="BE2822" t="s">
        <v>6188</v>
      </c>
      <c r="BF2822" t="s">
        <v>6170</v>
      </c>
      <c r="BG2822">
        <v>2</v>
      </c>
      <c r="BH2822" t="s">
        <v>6209</v>
      </c>
      <c r="BI2822">
        <v>129</v>
      </c>
      <c r="BJ2822" t="s">
        <v>6193</v>
      </c>
      <c r="BK2822">
        <v>0</v>
      </c>
      <c r="BL2822">
        <v>76</v>
      </c>
      <c r="BM2822" s="3">
        <f t="shared" si="404"/>
        <v>0.85526315789473684</v>
      </c>
    </row>
    <row r="2823" spans="1:65">
      <c r="A2823" t="s">
        <v>2957</v>
      </c>
      <c r="B2823" s="2">
        <v>45828</v>
      </c>
      <c r="C2823" t="s">
        <v>1632</v>
      </c>
      <c r="D2823" t="s">
        <v>2636</v>
      </c>
      <c r="E2823">
        <v>6</v>
      </c>
      <c r="F2823" t="s">
        <v>72</v>
      </c>
      <c r="G2823" t="s">
        <v>50</v>
      </c>
      <c r="H2823" t="s">
        <v>138</v>
      </c>
      <c r="I2823" t="s">
        <v>64</v>
      </c>
      <c r="J2823" t="s">
        <v>65</v>
      </c>
      <c r="K2823" t="s">
        <v>75</v>
      </c>
      <c r="L2823" t="s">
        <v>92</v>
      </c>
      <c r="M2823" t="s">
        <v>56</v>
      </c>
      <c r="N2823" t="s">
        <v>76</v>
      </c>
      <c r="O2823" t="s">
        <v>82</v>
      </c>
      <c r="P2823">
        <v>49</v>
      </c>
      <c r="Q2823">
        <v>53</v>
      </c>
      <c r="R2823">
        <v>53</v>
      </c>
      <c r="S2823">
        <v>1</v>
      </c>
      <c r="T2823">
        <f t="shared" si="396"/>
        <v>52</v>
      </c>
      <c r="U2823">
        <v>46</v>
      </c>
      <c r="V2823">
        <f t="shared" si="397"/>
        <v>6</v>
      </c>
      <c r="W2823" s="3">
        <f t="shared" si="398"/>
        <v>1.8867924528301886E-2</v>
      </c>
      <c r="X2823">
        <v>21</v>
      </c>
      <c r="Y2823" s="4">
        <v>4.2</v>
      </c>
      <c r="Z2823" s="4">
        <v>1</v>
      </c>
      <c r="AA2823" s="5">
        <v>52467.360000000001</v>
      </c>
      <c r="AB2823" s="5">
        <f t="shared" si="399"/>
        <v>2413498.56</v>
      </c>
      <c r="AC2823" s="5">
        <v>34974.71</v>
      </c>
      <c r="AD2823" s="5">
        <f t="shared" si="400"/>
        <v>1853659.63</v>
      </c>
      <c r="AE2823" s="5">
        <v>116001.88</v>
      </c>
      <c r="AF2823" s="5">
        <v>33339.82</v>
      </c>
      <c r="AG2823" s="5">
        <v>8371.2999999999993</v>
      </c>
      <c r="AH2823" s="5">
        <v>1450</v>
      </c>
      <c r="AI2823" s="5">
        <v>5079.17</v>
      </c>
      <c r="AJ2823">
        <v>0</v>
      </c>
      <c r="AK2823" s="5">
        <v>0</v>
      </c>
      <c r="AL2823" s="5">
        <v>5660.95</v>
      </c>
      <c r="AM2823" s="5">
        <v>29557.21</v>
      </c>
      <c r="AN2823">
        <v>4</v>
      </c>
      <c r="AO2823">
        <v>4</v>
      </c>
      <c r="AP2823" t="str">
        <f t="shared" si="401"/>
        <v>Yes</v>
      </c>
      <c r="AQ2823">
        <v>0</v>
      </c>
      <c r="AR2823" s="5">
        <f t="shared" si="402"/>
        <v>2053119.96</v>
      </c>
      <c r="AS2823" s="5">
        <f t="shared" si="403"/>
        <v>360378.6</v>
      </c>
      <c r="AT2823" t="s">
        <v>59</v>
      </c>
      <c r="AU2823" t="s">
        <v>6164</v>
      </c>
      <c r="AV2823" t="s">
        <v>6165</v>
      </c>
      <c r="AW2823" t="s">
        <v>6166</v>
      </c>
      <c r="AX2823" t="s">
        <v>6184</v>
      </c>
      <c r="AY2823">
        <v>51</v>
      </c>
      <c r="AZ2823">
        <v>0</v>
      </c>
      <c r="BA2823">
        <v>31</v>
      </c>
      <c r="BB2823" t="s">
        <v>6180</v>
      </c>
      <c r="BC2823">
        <v>0</v>
      </c>
      <c r="BD2823">
        <v>0</v>
      </c>
      <c r="BE2823" t="s">
        <v>6169</v>
      </c>
      <c r="BF2823" t="s">
        <v>6170</v>
      </c>
      <c r="BG2823">
        <v>0</v>
      </c>
      <c r="BH2823" t="s">
        <v>6171</v>
      </c>
      <c r="BI2823">
        <v>35</v>
      </c>
      <c r="BJ2823" t="s">
        <v>6172</v>
      </c>
      <c r="BK2823">
        <v>0</v>
      </c>
      <c r="BL2823">
        <v>60</v>
      </c>
      <c r="BM2823" s="3">
        <f t="shared" si="404"/>
        <v>0.8833333333333333</v>
      </c>
    </row>
    <row r="2824" spans="1:65">
      <c r="A2824" t="s">
        <v>2958</v>
      </c>
      <c r="B2824" s="2">
        <v>45828</v>
      </c>
      <c r="C2824" t="s">
        <v>1632</v>
      </c>
      <c r="D2824" t="s">
        <v>2636</v>
      </c>
      <c r="E2824">
        <v>6</v>
      </c>
      <c r="F2824" t="s">
        <v>61</v>
      </c>
      <c r="G2824" t="s">
        <v>50</v>
      </c>
      <c r="H2824" t="s">
        <v>127</v>
      </c>
      <c r="I2824" t="s">
        <v>74</v>
      </c>
      <c r="J2824" t="s">
        <v>53</v>
      </c>
      <c r="K2824" t="s">
        <v>66</v>
      </c>
      <c r="L2824" t="s">
        <v>87</v>
      </c>
      <c r="M2824" t="s">
        <v>56</v>
      </c>
      <c r="N2824" t="s">
        <v>76</v>
      </c>
      <c r="O2824" t="s">
        <v>70</v>
      </c>
      <c r="P2824">
        <v>80</v>
      </c>
      <c r="Q2824">
        <v>84</v>
      </c>
      <c r="R2824">
        <v>82</v>
      </c>
      <c r="S2824">
        <v>2</v>
      </c>
      <c r="T2824">
        <f t="shared" si="396"/>
        <v>80</v>
      </c>
      <c r="U2824">
        <v>77</v>
      </c>
      <c r="V2824">
        <f t="shared" si="397"/>
        <v>3</v>
      </c>
      <c r="W2824" s="3">
        <f t="shared" si="398"/>
        <v>2.4390243902439025E-2</v>
      </c>
      <c r="X2824">
        <v>34</v>
      </c>
      <c r="Y2824" s="4">
        <v>5</v>
      </c>
      <c r="Z2824" s="4">
        <v>1.6</v>
      </c>
      <c r="AA2824" s="5">
        <v>30276.12</v>
      </c>
      <c r="AB2824" s="5">
        <f t="shared" si="399"/>
        <v>2331261.2400000002</v>
      </c>
      <c r="AC2824" s="5">
        <v>24205.86</v>
      </c>
      <c r="AD2824" s="5">
        <f t="shared" si="400"/>
        <v>1984880.52</v>
      </c>
      <c r="AE2824" s="5">
        <v>138341.67000000001</v>
      </c>
      <c r="AF2824" s="5">
        <v>36406.019999999997</v>
      </c>
      <c r="AG2824" s="5">
        <v>10334.08</v>
      </c>
      <c r="AH2824" s="5">
        <v>2320</v>
      </c>
      <c r="AI2824" s="5">
        <v>7091.89</v>
      </c>
      <c r="AJ2824">
        <v>0</v>
      </c>
      <c r="AK2824" s="5">
        <v>0</v>
      </c>
      <c r="AL2824" s="5">
        <v>33948.730000000003</v>
      </c>
      <c r="AM2824" s="5">
        <v>80914.41</v>
      </c>
      <c r="AN2824">
        <v>4</v>
      </c>
      <c r="AO2824">
        <v>4</v>
      </c>
      <c r="AP2824" t="str">
        <f t="shared" si="401"/>
        <v>Yes</v>
      </c>
      <c r="AQ2824">
        <v>1</v>
      </c>
      <c r="AR2824" s="5">
        <f t="shared" si="402"/>
        <v>2294237.3199999998</v>
      </c>
      <c r="AS2824" s="5">
        <f t="shared" si="403"/>
        <v>37023.919999999998</v>
      </c>
      <c r="AT2824" t="s">
        <v>59</v>
      </c>
      <c r="AU2824" t="s">
        <v>6164</v>
      </c>
      <c r="AV2824" t="s">
        <v>6165</v>
      </c>
      <c r="AW2824" t="s">
        <v>6166</v>
      </c>
      <c r="AX2824" t="s">
        <v>6167</v>
      </c>
      <c r="AY2824">
        <v>82</v>
      </c>
      <c r="AZ2824">
        <v>0</v>
      </c>
      <c r="BA2824">
        <v>22</v>
      </c>
      <c r="BB2824" t="s">
        <v>6198</v>
      </c>
      <c r="BC2824">
        <v>0</v>
      </c>
      <c r="BD2824">
        <v>0</v>
      </c>
      <c r="BE2824" t="s">
        <v>6169</v>
      </c>
      <c r="BF2824" t="s">
        <v>6170</v>
      </c>
      <c r="BG2824">
        <v>1</v>
      </c>
      <c r="BH2824" t="s">
        <v>6179</v>
      </c>
      <c r="BI2824">
        <v>38</v>
      </c>
      <c r="BJ2824" t="s">
        <v>6172</v>
      </c>
      <c r="BK2824">
        <v>0</v>
      </c>
      <c r="BL2824">
        <v>90</v>
      </c>
      <c r="BM2824" s="3">
        <f t="shared" si="404"/>
        <v>0.91111111111111109</v>
      </c>
    </row>
    <row r="2825" spans="1:65">
      <c r="A2825" t="s">
        <v>2959</v>
      </c>
      <c r="B2825" s="2">
        <v>45828</v>
      </c>
      <c r="C2825" t="s">
        <v>1632</v>
      </c>
      <c r="D2825" t="s">
        <v>2636</v>
      </c>
      <c r="E2825">
        <v>6</v>
      </c>
      <c r="F2825" t="s">
        <v>49</v>
      </c>
      <c r="G2825" t="s">
        <v>62</v>
      </c>
      <c r="H2825" t="s">
        <v>125</v>
      </c>
      <c r="I2825" t="s">
        <v>52</v>
      </c>
      <c r="J2825" t="s">
        <v>53</v>
      </c>
      <c r="K2825" t="s">
        <v>66</v>
      </c>
      <c r="L2825" t="s">
        <v>67</v>
      </c>
      <c r="M2825" t="s">
        <v>68</v>
      </c>
      <c r="N2825" t="s">
        <v>94</v>
      </c>
      <c r="O2825" t="s">
        <v>82</v>
      </c>
      <c r="P2825">
        <v>73</v>
      </c>
      <c r="Q2825">
        <v>75</v>
      </c>
      <c r="R2825">
        <v>75</v>
      </c>
      <c r="S2825">
        <v>6</v>
      </c>
      <c r="T2825">
        <f t="shared" si="396"/>
        <v>69</v>
      </c>
      <c r="U2825">
        <v>69</v>
      </c>
      <c r="V2825">
        <f t="shared" si="397"/>
        <v>0</v>
      </c>
      <c r="W2825" s="3">
        <f t="shared" si="398"/>
        <v>0.08</v>
      </c>
      <c r="X2825">
        <v>37</v>
      </c>
      <c r="Y2825" s="4">
        <v>5.6</v>
      </c>
      <c r="Z2825" s="4">
        <v>2.2000000000000002</v>
      </c>
      <c r="AA2825" s="5">
        <v>30335.61</v>
      </c>
      <c r="AB2825" s="5">
        <f t="shared" si="399"/>
        <v>2093157.09</v>
      </c>
      <c r="AC2825" s="5">
        <v>22034.13</v>
      </c>
      <c r="AD2825" s="5">
        <f t="shared" si="400"/>
        <v>1652559.75</v>
      </c>
      <c r="AE2825" s="5">
        <v>135655.22</v>
      </c>
      <c r="AF2825" s="5">
        <v>34973.85</v>
      </c>
      <c r="AG2825" s="5">
        <v>35938.1</v>
      </c>
      <c r="AH2825" s="5">
        <v>3190</v>
      </c>
      <c r="AI2825" s="5">
        <v>60029.71</v>
      </c>
      <c r="AJ2825">
        <v>2</v>
      </c>
      <c r="AK2825" s="5">
        <v>17148.669999999998</v>
      </c>
      <c r="AL2825" s="5">
        <v>0</v>
      </c>
      <c r="AM2825" s="5">
        <v>48345.9</v>
      </c>
      <c r="AN2825">
        <v>4</v>
      </c>
      <c r="AO2825">
        <v>4</v>
      </c>
      <c r="AP2825" t="str">
        <f t="shared" si="401"/>
        <v>Yes</v>
      </c>
      <c r="AQ2825">
        <v>3</v>
      </c>
      <c r="AR2825" s="5">
        <f t="shared" si="402"/>
        <v>1987841.2</v>
      </c>
      <c r="AS2825" s="5">
        <f t="shared" si="403"/>
        <v>105315.89</v>
      </c>
      <c r="AT2825" t="s">
        <v>1641</v>
      </c>
      <c r="AU2825" t="s">
        <v>6199</v>
      </c>
      <c r="AV2825" t="s">
        <v>6200</v>
      </c>
      <c r="AW2825" t="s">
        <v>6175</v>
      </c>
      <c r="AX2825" t="s">
        <v>6184</v>
      </c>
      <c r="AY2825">
        <v>78</v>
      </c>
      <c r="AZ2825">
        <v>2</v>
      </c>
      <c r="BA2825">
        <v>0</v>
      </c>
      <c r="BB2825" t="s">
        <v>6168</v>
      </c>
      <c r="BC2825">
        <v>0</v>
      </c>
      <c r="BD2825">
        <v>0</v>
      </c>
      <c r="BE2825" t="s">
        <v>6169</v>
      </c>
      <c r="BF2825" t="s">
        <v>6212</v>
      </c>
      <c r="BG2825">
        <v>1</v>
      </c>
      <c r="BH2825" t="s">
        <v>6186</v>
      </c>
      <c r="BI2825">
        <v>34</v>
      </c>
      <c r="BJ2825" t="s">
        <v>6172</v>
      </c>
      <c r="BK2825">
        <v>0</v>
      </c>
      <c r="BL2825">
        <v>82</v>
      </c>
      <c r="BM2825" s="3">
        <f t="shared" si="404"/>
        <v>0.91463414634146345</v>
      </c>
    </row>
    <row r="2826" spans="1:65">
      <c r="A2826" t="s">
        <v>2960</v>
      </c>
      <c r="B2826" s="2">
        <v>45828</v>
      </c>
      <c r="C2826" t="s">
        <v>1632</v>
      </c>
      <c r="D2826" t="s">
        <v>2636</v>
      </c>
      <c r="E2826">
        <v>6</v>
      </c>
      <c r="F2826" t="s">
        <v>49</v>
      </c>
      <c r="G2826" t="s">
        <v>62</v>
      </c>
      <c r="H2826" t="s">
        <v>125</v>
      </c>
      <c r="I2826" t="s">
        <v>74</v>
      </c>
      <c r="J2826" t="s">
        <v>53</v>
      </c>
      <c r="K2826" t="s">
        <v>66</v>
      </c>
      <c r="L2826" t="s">
        <v>55</v>
      </c>
      <c r="M2826" t="s">
        <v>56</v>
      </c>
      <c r="N2826" t="s">
        <v>69</v>
      </c>
      <c r="O2826" t="s">
        <v>58</v>
      </c>
      <c r="P2826">
        <v>60</v>
      </c>
      <c r="Q2826">
        <v>63</v>
      </c>
      <c r="R2826">
        <v>63</v>
      </c>
      <c r="S2826">
        <v>2</v>
      </c>
      <c r="T2826">
        <f t="shared" si="396"/>
        <v>61</v>
      </c>
      <c r="U2826">
        <v>58</v>
      </c>
      <c r="V2826">
        <f t="shared" si="397"/>
        <v>3</v>
      </c>
      <c r="W2826" s="3">
        <f t="shared" si="398"/>
        <v>3.1746031746031744E-2</v>
      </c>
      <c r="X2826">
        <v>21</v>
      </c>
      <c r="Y2826" s="4">
        <v>1.8</v>
      </c>
      <c r="Z2826" s="4">
        <v>1.1000000000000001</v>
      </c>
      <c r="AA2826" s="5">
        <v>30330.43</v>
      </c>
      <c r="AB2826" s="5">
        <f t="shared" si="399"/>
        <v>1759164.94</v>
      </c>
      <c r="AC2826" s="5">
        <v>23678.959999999999</v>
      </c>
      <c r="AD2826" s="5">
        <f t="shared" si="400"/>
        <v>1491774.48</v>
      </c>
      <c r="AE2826" s="5">
        <v>105953.06</v>
      </c>
      <c r="AF2826" s="5">
        <v>29559</v>
      </c>
      <c r="AG2826" s="5">
        <v>8737.98</v>
      </c>
      <c r="AH2826" s="5">
        <v>1595</v>
      </c>
      <c r="AI2826" s="5">
        <v>7073.68</v>
      </c>
      <c r="AJ2826">
        <v>0</v>
      </c>
      <c r="AK2826" s="5">
        <v>0</v>
      </c>
      <c r="AL2826" s="5">
        <v>33977.279999999999</v>
      </c>
      <c r="AM2826" s="5">
        <v>70616.34</v>
      </c>
      <c r="AN2826">
        <v>4</v>
      </c>
      <c r="AO2826">
        <v>3</v>
      </c>
      <c r="AP2826" t="str">
        <f t="shared" si="401"/>
        <v>Yes</v>
      </c>
      <c r="AQ2826">
        <v>1</v>
      </c>
      <c r="AR2826" s="5">
        <f t="shared" si="402"/>
        <v>1749286.82</v>
      </c>
      <c r="AS2826" s="5">
        <f t="shared" si="403"/>
        <v>9878.1200000000008</v>
      </c>
      <c r="AT2826" t="s">
        <v>59</v>
      </c>
      <c r="AU2826" t="s">
        <v>6164</v>
      </c>
      <c r="AV2826" t="s">
        <v>6165</v>
      </c>
      <c r="AW2826" t="s">
        <v>6166</v>
      </c>
      <c r="AX2826" t="s">
        <v>6184</v>
      </c>
      <c r="AY2826">
        <v>61</v>
      </c>
      <c r="AZ2826">
        <v>0</v>
      </c>
      <c r="BA2826">
        <v>26</v>
      </c>
      <c r="BB2826" t="s">
        <v>6180</v>
      </c>
      <c r="BC2826">
        <v>0</v>
      </c>
      <c r="BD2826">
        <v>0</v>
      </c>
      <c r="BE2826" t="s">
        <v>6169</v>
      </c>
      <c r="BF2826" t="s">
        <v>6170</v>
      </c>
      <c r="BG2826">
        <v>0</v>
      </c>
      <c r="BH2826" t="s">
        <v>6171</v>
      </c>
      <c r="BI2826">
        <v>60</v>
      </c>
      <c r="BJ2826" t="s">
        <v>6187</v>
      </c>
      <c r="BK2826">
        <v>0</v>
      </c>
      <c r="BL2826">
        <v>73</v>
      </c>
      <c r="BM2826" s="3">
        <f t="shared" si="404"/>
        <v>0.86301369863013699</v>
      </c>
    </row>
    <row r="2827" spans="1:65">
      <c r="A2827" t="s">
        <v>2961</v>
      </c>
      <c r="B2827" s="2">
        <v>45828</v>
      </c>
      <c r="C2827" t="s">
        <v>1632</v>
      </c>
      <c r="D2827" t="s">
        <v>2636</v>
      </c>
      <c r="E2827">
        <v>6</v>
      </c>
      <c r="F2827" t="s">
        <v>72</v>
      </c>
      <c r="G2827" t="s">
        <v>62</v>
      </c>
      <c r="H2827" t="s">
        <v>175</v>
      </c>
      <c r="I2827" t="s">
        <v>64</v>
      </c>
      <c r="J2827" t="s">
        <v>81</v>
      </c>
      <c r="K2827" t="s">
        <v>75</v>
      </c>
      <c r="L2827" t="s">
        <v>87</v>
      </c>
      <c r="M2827" t="s">
        <v>56</v>
      </c>
      <c r="N2827" t="s">
        <v>69</v>
      </c>
      <c r="O2827" t="s">
        <v>120</v>
      </c>
      <c r="P2827">
        <v>43</v>
      </c>
      <c r="Q2827">
        <v>44</v>
      </c>
      <c r="R2827">
        <v>44</v>
      </c>
      <c r="S2827">
        <v>1</v>
      </c>
      <c r="T2827">
        <f t="shared" si="396"/>
        <v>43</v>
      </c>
      <c r="U2827">
        <v>42</v>
      </c>
      <c r="V2827">
        <f t="shared" si="397"/>
        <v>1</v>
      </c>
      <c r="W2827" s="3">
        <f t="shared" si="398"/>
        <v>2.2727272727272728E-2</v>
      </c>
      <c r="X2827">
        <v>18</v>
      </c>
      <c r="Y2827" s="4">
        <v>9.9</v>
      </c>
      <c r="Z2827" s="4">
        <v>1.7</v>
      </c>
      <c r="AA2827" s="5">
        <v>78307.56</v>
      </c>
      <c r="AB2827" s="5">
        <f t="shared" si="399"/>
        <v>3288917.52</v>
      </c>
      <c r="AC2827" s="5">
        <v>54592.15</v>
      </c>
      <c r="AD2827" s="5">
        <f t="shared" si="400"/>
        <v>2402054.6</v>
      </c>
      <c r="AE2827" s="5">
        <v>128644.08</v>
      </c>
      <c r="AF2827" s="5">
        <v>38074.559999999998</v>
      </c>
      <c r="AG2827" s="5">
        <v>8432.4</v>
      </c>
      <c r="AH2827" s="5">
        <v>2465</v>
      </c>
      <c r="AI2827" s="5">
        <v>7480</v>
      </c>
      <c r="AJ2827">
        <v>0</v>
      </c>
      <c r="AK2827" s="5">
        <v>0</v>
      </c>
      <c r="AL2827" s="5">
        <v>1706.1</v>
      </c>
      <c r="AM2827" s="5">
        <v>30605.5</v>
      </c>
      <c r="AN2827">
        <v>4</v>
      </c>
      <c r="AO2827">
        <v>6</v>
      </c>
      <c r="AP2827" t="str">
        <f t="shared" si="401"/>
        <v>No</v>
      </c>
      <c r="AQ2827">
        <v>2</v>
      </c>
      <c r="AR2827" s="5">
        <f t="shared" si="402"/>
        <v>2619462.2400000002</v>
      </c>
      <c r="AS2827" s="5">
        <f t="shared" si="403"/>
        <v>669455.28</v>
      </c>
      <c r="AT2827" t="s">
        <v>59</v>
      </c>
      <c r="AU2827" t="s">
        <v>6164</v>
      </c>
      <c r="AV2827" t="s">
        <v>6165</v>
      </c>
      <c r="AW2827" t="s">
        <v>6166</v>
      </c>
      <c r="AX2827" t="s">
        <v>6177</v>
      </c>
      <c r="AY2827">
        <v>46</v>
      </c>
      <c r="AZ2827">
        <v>0</v>
      </c>
      <c r="BA2827">
        <v>14</v>
      </c>
      <c r="BB2827" t="s">
        <v>6191</v>
      </c>
      <c r="BC2827">
        <v>2</v>
      </c>
      <c r="BD2827">
        <v>0</v>
      </c>
      <c r="BE2827" t="s">
        <v>6178</v>
      </c>
      <c r="BF2827" t="s">
        <v>6170</v>
      </c>
      <c r="BG2827">
        <v>0</v>
      </c>
      <c r="BH2827" t="s">
        <v>6171</v>
      </c>
      <c r="BI2827">
        <v>16</v>
      </c>
      <c r="BJ2827" t="s">
        <v>6172</v>
      </c>
      <c r="BK2827">
        <v>0</v>
      </c>
      <c r="BL2827">
        <v>49</v>
      </c>
      <c r="BM2827" s="3">
        <f t="shared" si="404"/>
        <v>0.89795918367346939</v>
      </c>
    </row>
    <row r="2828" spans="1:65">
      <c r="A2828" t="s">
        <v>2962</v>
      </c>
      <c r="B2828" s="2">
        <v>45828</v>
      </c>
      <c r="C2828" t="s">
        <v>1632</v>
      </c>
      <c r="D2828" t="s">
        <v>2636</v>
      </c>
      <c r="E2828">
        <v>6</v>
      </c>
      <c r="F2828" t="s">
        <v>61</v>
      </c>
      <c r="G2828" t="s">
        <v>79</v>
      </c>
      <c r="H2828" t="s">
        <v>100</v>
      </c>
      <c r="I2828" t="s">
        <v>74</v>
      </c>
      <c r="J2828" t="s">
        <v>53</v>
      </c>
      <c r="K2828" t="s">
        <v>75</v>
      </c>
      <c r="L2828" t="s">
        <v>67</v>
      </c>
      <c r="M2828" t="s">
        <v>56</v>
      </c>
      <c r="N2828" t="s">
        <v>76</v>
      </c>
      <c r="O2828" t="s">
        <v>120</v>
      </c>
      <c r="P2828">
        <v>63</v>
      </c>
      <c r="Q2828">
        <v>67</v>
      </c>
      <c r="R2828">
        <v>67</v>
      </c>
      <c r="S2828">
        <v>2</v>
      </c>
      <c r="T2828">
        <f t="shared" si="396"/>
        <v>65</v>
      </c>
      <c r="U2828">
        <v>61</v>
      </c>
      <c r="V2828">
        <f t="shared" si="397"/>
        <v>4</v>
      </c>
      <c r="W2828" s="3">
        <f t="shared" si="398"/>
        <v>2.9850746268656716E-2</v>
      </c>
      <c r="X2828">
        <v>9</v>
      </c>
      <c r="Y2828" s="4">
        <v>5.9</v>
      </c>
      <c r="Z2828" s="4">
        <v>1.7</v>
      </c>
      <c r="AA2828" s="5">
        <v>36064.559999999998</v>
      </c>
      <c r="AB2828" s="5">
        <f t="shared" si="399"/>
        <v>2199938.16</v>
      </c>
      <c r="AC2828" s="5">
        <v>22833.919999999998</v>
      </c>
      <c r="AD2828" s="5">
        <f t="shared" si="400"/>
        <v>1529872.64</v>
      </c>
      <c r="AE2828" s="5">
        <v>113465.51</v>
      </c>
      <c r="AF2828" s="5">
        <v>27487.86</v>
      </c>
      <c r="AG2828" s="5">
        <v>7541.62</v>
      </c>
      <c r="AH2828" s="5">
        <v>2465</v>
      </c>
      <c r="AI2828" s="5">
        <v>7029.51</v>
      </c>
      <c r="AJ2828">
        <v>0</v>
      </c>
      <c r="AK2828" s="5">
        <v>0</v>
      </c>
      <c r="AL2828" s="5">
        <v>2970.78</v>
      </c>
      <c r="AM2828" s="5">
        <v>42346.36</v>
      </c>
      <c r="AN2828">
        <v>4</v>
      </c>
      <c r="AO2828">
        <v>3</v>
      </c>
      <c r="AP2828" t="str">
        <f t="shared" si="401"/>
        <v>Yes</v>
      </c>
      <c r="AQ2828">
        <v>1</v>
      </c>
      <c r="AR2828" s="5">
        <f t="shared" si="402"/>
        <v>1733179.28</v>
      </c>
      <c r="AS2828" s="5">
        <f t="shared" si="403"/>
        <v>466758.88</v>
      </c>
      <c r="AT2828" t="s">
        <v>59</v>
      </c>
      <c r="AU2828" t="s">
        <v>6164</v>
      </c>
      <c r="AV2828" t="s">
        <v>6165</v>
      </c>
      <c r="AW2828" t="s">
        <v>6166</v>
      </c>
      <c r="AX2828" t="s">
        <v>6184</v>
      </c>
      <c r="AY2828">
        <v>66</v>
      </c>
      <c r="AZ2828">
        <v>1</v>
      </c>
      <c r="BA2828">
        <v>30</v>
      </c>
      <c r="BB2828" t="s">
        <v>6180</v>
      </c>
      <c r="BC2828">
        <v>0</v>
      </c>
      <c r="BD2828">
        <v>0</v>
      </c>
      <c r="BE2828" t="s">
        <v>6169</v>
      </c>
      <c r="BF2828" t="s">
        <v>6170</v>
      </c>
      <c r="BG2828">
        <v>0</v>
      </c>
      <c r="BH2828" t="s">
        <v>6171</v>
      </c>
      <c r="BI2828">
        <v>33</v>
      </c>
      <c r="BJ2828" t="s">
        <v>6172</v>
      </c>
      <c r="BK2828">
        <v>0</v>
      </c>
      <c r="BL2828">
        <v>77</v>
      </c>
      <c r="BM2828" s="3">
        <f t="shared" si="404"/>
        <v>0.87012987012987009</v>
      </c>
    </row>
    <row r="2829" spans="1:65">
      <c r="A2829" t="s">
        <v>2963</v>
      </c>
      <c r="B2829" s="2">
        <v>45828</v>
      </c>
      <c r="C2829" t="s">
        <v>1632</v>
      </c>
      <c r="D2829" t="s">
        <v>2636</v>
      </c>
      <c r="E2829">
        <v>6</v>
      </c>
      <c r="F2829" t="s">
        <v>72</v>
      </c>
      <c r="G2829" t="s">
        <v>62</v>
      </c>
      <c r="H2829" t="s">
        <v>150</v>
      </c>
      <c r="I2829" t="s">
        <v>52</v>
      </c>
      <c r="J2829" t="s">
        <v>65</v>
      </c>
      <c r="K2829" t="s">
        <v>75</v>
      </c>
      <c r="L2829" t="s">
        <v>87</v>
      </c>
      <c r="M2829" t="s">
        <v>56</v>
      </c>
      <c r="N2829" t="s">
        <v>69</v>
      </c>
      <c r="O2829" t="s">
        <v>70</v>
      </c>
      <c r="P2829">
        <v>59</v>
      </c>
      <c r="Q2829">
        <v>63</v>
      </c>
      <c r="R2829">
        <v>63</v>
      </c>
      <c r="S2829">
        <v>1</v>
      </c>
      <c r="T2829">
        <f t="shared" si="396"/>
        <v>62</v>
      </c>
      <c r="U2829">
        <v>56</v>
      </c>
      <c r="V2829">
        <f t="shared" si="397"/>
        <v>6</v>
      </c>
      <c r="W2829" s="3">
        <f t="shared" si="398"/>
        <v>1.5873015873015872E-2</v>
      </c>
      <c r="X2829">
        <v>25</v>
      </c>
      <c r="Y2829" s="4">
        <v>5.6</v>
      </c>
      <c r="Z2829" s="4">
        <v>2.1</v>
      </c>
      <c r="AA2829" s="5">
        <v>51576.25</v>
      </c>
      <c r="AB2829" s="5">
        <f t="shared" si="399"/>
        <v>2888270</v>
      </c>
      <c r="AC2829" s="5">
        <v>35608.54</v>
      </c>
      <c r="AD2829" s="5">
        <f t="shared" si="400"/>
        <v>2243338.02</v>
      </c>
      <c r="AE2829" s="5">
        <v>148921.91</v>
      </c>
      <c r="AF2829" s="5">
        <v>39247.49</v>
      </c>
      <c r="AG2829" s="5">
        <v>9795.83</v>
      </c>
      <c r="AH2829" s="5">
        <v>3045</v>
      </c>
      <c r="AI2829" s="5">
        <v>5084.21</v>
      </c>
      <c r="AJ2829">
        <v>0</v>
      </c>
      <c r="AK2829" s="5">
        <v>0</v>
      </c>
      <c r="AL2829" s="5">
        <v>5399.39</v>
      </c>
      <c r="AM2829" s="5">
        <v>38804.120000000003</v>
      </c>
      <c r="AN2829">
        <v>4</v>
      </c>
      <c r="AO2829">
        <v>3</v>
      </c>
      <c r="AP2829" t="str">
        <f t="shared" si="401"/>
        <v>Yes</v>
      </c>
      <c r="AQ2829">
        <v>0</v>
      </c>
      <c r="AR2829" s="5">
        <f t="shared" si="402"/>
        <v>2493635.9700000002</v>
      </c>
      <c r="AS2829" s="5">
        <f t="shared" si="403"/>
        <v>394634.03</v>
      </c>
      <c r="AT2829" t="s">
        <v>59</v>
      </c>
      <c r="AU2829" t="s">
        <v>6164</v>
      </c>
      <c r="AV2829" t="s">
        <v>6165</v>
      </c>
      <c r="AW2829" t="s">
        <v>6166</v>
      </c>
      <c r="AX2829" t="s">
        <v>6184</v>
      </c>
      <c r="AY2829">
        <v>65</v>
      </c>
      <c r="AZ2829">
        <v>4</v>
      </c>
      <c r="BA2829">
        <v>34</v>
      </c>
      <c r="BB2829" t="s">
        <v>6185</v>
      </c>
      <c r="BC2829">
        <v>0</v>
      </c>
      <c r="BD2829">
        <v>0</v>
      </c>
      <c r="BE2829" t="s">
        <v>6169</v>
      </c>
      <c r="BF2829" t="s">
        <v>6170</v>
      </c>
      <c r="BG2829">
        <v>1</v>
      </c>
      <c r="BH2829" t="s">
        <v>6179</v>
      </c>
      <c r="BI2829">
        <v>21</v>
      </c>
      <c r="BJ2829" t="s">
        <v>6172</v>
      </c>
      <c r="BK2829">
        <v>0</v>
      </c>
      <c r="BL2829">
        <v>68</v>
      </c>
      <c r="BM2829" s="3">
        <f t="shared" si="404"/>
        <v>0.92647058823529416</v>
      </c>
    </row>
    <row r="2830" spans="1:65">
      <c r="A2830" t="s">
        <v>2964</v>
      </c>
      <c r="B2830" s="2">
        <v>45828</v>
      </c>
      <c r="C2830" t="s">
        <v>1632</v>
      </c>
      <c r="D2830" t="s">
        <v>2636</v>
      </c>
      <c r="E2830">
        <v>6</v>
      </c>
      <c r="F2830" t="s">
        <v>78</v>
      </c>
      <c r="G2830" t="s">
        <v>79</v>
      </c>
      <c r="H2830" t="s">
        <v>136</v>
      </c>
      <c r="I2830" t="s">
        <v>74</v>
      </c>
      <c r="J2830" t="s">
        <v>53</v>
      </c>
      <c r="K2830" t="s">
        <v>75</v>
      </c>
      <c r="L2830" t="s">
        <v>92</v>
      </c>
      <c r="M2830" t="s">
        <v>56</v>
      </c>
      <c r="N2830" t="s">
        <v>69</v>
      </c>
      <c r="O2830" t="s">
        <v>58</v>
      </c>
      <c r="P2830">
        <v>62</v>
      </c>
      <c r="Q2830">
        <v>65</v>
      </c>
      <c r="R2830">
        <v>63</v>
      </c>
      <c r="S2830">
        <v>1</v>
      </c>
      <c r="T2830">
        <f t="shared" si="396"/>
        <v>62</v>
      </c>
      <c r="U2830">
        <v>60</v>
      </c>
      <c r="V2830">
        <f t="shared" si="397"/>
        <v>2</v>
      </c>
      <c r="W2830" s="3">
        <f t="shared" si="398"/>
        <v>1.5873015873015872E-2</v>
      </c>
      <c r="X2830">
        <v>42</v>
      </c>
      <c r="Y2830" s="4">
        <v>2.7</v>
      </c>
      <c r="Z2830" s="4">
        <v>1.3</v>
      </c>
      <c r="AA2830" s="5">
        <v>36293.65</v>
      </c>
      <c r="AB2830" s="5">
        <f t="shared" si="399"/>
        <v>2177619</v>
      </c>
      <c r="AC2830" s="5">
        <v>23718.7</v>
      </c>
      <c r="AD2830" s="5">
        <f t="shared" si="400"/>
        <v>1494278.1</v>
      </c>
      <c r="AE2830" s="5">
        <v>107975.28</v>
      </c>
      <c r="AF2830" s="5">
        <v>32419.31</v>
      </c>
      <c r="AG2830" s="5">
        <v>12128.98</v>
      </c>
      <c r="AH2830" s="5">
        <v>1885</v>
      </c>
      <c r="AI2830" s="5">
        <v>3536.84</v>
      </c>
      <c r="AJ2830">
        <v>0</v>
      </c>
      <c r="AK2830" s="5">
        <v>0</v>
      </c>
      <c r="AL2830" s="5">
        <v>1529.36</v>
      </c>
      <c r="AM2830" s="5">
        <v>45137.46</v>
      </c>
      <c r="AN2830">
        <v>4</v>
      </c>
      <c r="AO2830">
        <v>5</v>
      </c>
      <c r="AP2830" t="str">
        <f t="shared" si="401"/>
        <v>No</v>
      </c>
      <c r="AQ2830">
        <v>2</v>
      </c>
      <c r="AR2830" s="5">
        <f t="shared" si="402"/>
        <v>1698890.33</v>
      </c>
      <c r="AS2830" s="5">
        <f t="shared" si="403"/>
        <v>478728.67</v>
      </c>
      <c r="AT2830" t="s">
        <v>59</v>
      </c>
      <c r="AU2830" t="s">
        <v>6164</v>
      </c>
      <c r="AV2830" t="s">
        <v>6165</v>
      </c>
      <c r="AW2830" t="s">
        <v>6166</v>
      </c>
      <c r="AX2830" t="s">
        <v>6167</v>
      </c>
      <c r="AY2830">
        <v>64</v>
      </c>
      <c r="AZ2830">
        <v>0</v>
      </c>
      <c r="BA2830">
        <v>19</v>
      </c>
      <c r="BB2830" t="s">
        <v>6191</v>
      </c>
      <c r="BC2830">
        <v>0</v>
      </c>
      <c r="BD2830">
        <v>1</v>
      </c>
      <c r="BE2830" t="s">
        <v>6188</v>
      </c>
      <c r="BF2830" t="s">
        <v>6170</v>
      </c>
      <c r="BG2830">
        <v>0</v>
      </c>
      <c r="BH2830" t="s">
        <v>6171</v>
      </c>
      <c r="BI2830">
        <v>26</v>
      </c>
      <c r="BJ2830" t="s">
        <v>6172</v>
      </c>
      <c r="BK2830">
        <v>0</v>
      </c>
      <c r="BL2830">
        <v>71</v>
      </c>
      <c r="BM2830" s="3">
        <f t="shared" si="404"/>
        <v>0.88732394366197187</v>
      </c>
    </row>
    <row r="2831" spans="1:65">
      <c r="A2831" t="s">
        <v>2965</v>
      </c>
      <c r="B2831" s="2">
        <v>45828</v>
      </c>
      <c r="C2831" t="s">
        <v>1632</v>
      </c>
      <c r="D2831" t="s">
        <v>2636</v>
      </c>
      <c r="E2831">
        <v>6</v>
      </c>
      <c r="F2831" t="s">
        <v>78</v>
      </c>
      <c r="G2831" t="s">
        <v>50</v>
      </c>
      <c r="H2831" t="s">
        <v>181</v>
      </c>
      <c r="I2831" t="s">
        <v>64</v>
      </c>
      <c r="J2831" t="s">
        <v>65</v>
      </c>
      <c r="K2831" t="s">
        <v>66</v>
      </c>
      <c r="L2831" t="s">
        <v>67</v>
      </c>
      <c r="M2831" t="s">
        <v>68</v>
      </c>
      <c r="N2831" t="s">
        <v>94</v>
      </c>
      <c r="O2831" t="s">
        <v>82</v>
      </c>
      <c r="P2831">
        <v>44</v>
      </c>
      <c r="Q2831">
        <v>45</v>
      </c>
      <c r="R2831">
        <v>44</v>
      </c>
      <c r="S2831">
        <v>3</v>
      </c>
      <c r="T2831">
        <f t="shared" si="396"/>
        <v>41</v>
      </c>
      <c r="U2831">
        <v>41</v>
      </c>
      <c r="V2831">
        <f t="shared" si="397"/>
        <v>0</v>
      </c>
      <c r="W2831" s="3">
        <f t="shared" si="398"/>
        <v>6.8181818181818177E-2</v>
      </c>
      <c r="X2831">
        <v>42</v>
      </c>
      <c r="Y2831" s="4">
        <v>3.6</v>
      </c>
      <c r="Z2831" s="4">
        <v>1</v>
      </c>
      <c r="AA2831" s="5">
        <v>48762.13</v>
      </c>
      <c r="AB2831" s="5">
        <f t="shared" si="399"/>
        <v>1999247.33</v>
      </c>
      <c r="AC2831" s="5">
        <v>32304.16</v>
      </c>
      <c r="AD2831" s="5">
        <f t="shared" si="400"/>
        <v>1421383.04</v>
      </c>
      <c r="AE2831" s="5">
        <v>96086.79</v>
      </c>
      <c r="AF2831" s="5">
        <v>30477.26</v>
      </c>
      <c r="AG2831" s="5">
        <v>37049.43</v>
      </c>
      <c r="AH2831" s="5">
        <v>1450</v>
      </c>
      <c r="AI2831" s="5">
        <v>55093.67</v>
      </c>
      <c r="AJ2831">
        <v>1</v>
      </c>
      <c r="AK2831" s="5">
        <v>13874.75</v>
      </c>
      <c r="AL2831" s="5">
        <v>0</v>
      </c>
      <c r="AM2831" s="5">
        <v>25302.19</v>
      </c>
      <c r="AN2831">
        <v>4</v>
      </c>
      <c r="AO2831">
        <v>4</v>
      </c>
      <c r="AP2831" t="str">
        <f t="shared" si="401"/>
        <v>Yes</v>
      </c>
      <c r="AQ2831">
        <v>2</v>
      </c>
      <c r="AR2831" s="5">
        <f t="shared" si="402"/>
        <v>1680717.13</v>
      </c>
      <c r="AS2831" s="5">
        <f t="shared" si="403"/>
        <v>318530.2</v>
      </c>
      <c r="AT2831" t="s">
        <v>1641</v>
      </c>
      <c r="AU2831" t="s">
        <v>6199</v>
      </c>
      <c r="AV2831" t="s">
        <v>6200</v>
      </c>
      <c r="AW2831" t="s">
        <v>6175</v>
      </c>
      <c r="AX2831" t="s">
        <v>6167</v>
      </c>
      <c r="AY2831">
        <v>45</v>
      </c>
      <c r="AZ2831">
        <v>0</v>
      </c>
      <c r="BA2831">
        <v>0</v>
      </c>
      <c r="BB2831" t="s">
        <v>6168</v>
      </c>
      <c r="BC2831">
        <v>0</v>
      </c>
      <c r="BD2831">
        <v>0</v>
      </c>
      <c r="BE2831" t="s">
        <v>6169</v>
      </c>
      <c r="BF2831" t="s">
        <v>6210</v>
      </c>
      <c r="BG2831">
        <v>0</v>
      </c>
      <c r="BH2831" t="s">
        <v>6171</v>
      </c>
      <c r="BI2831">
        <v>30</v>
      </c>
      <c r="BJ2831" t="s">
        <v>6172</v>
      </c>
      <c r="BK2831">
        <v>0</v>
      </c>
      <c r="BL2831">
        <v>62</v>
      </c>
      <c r="BM2831" s="3">
        <f t="shared" si="404"/>
        <v>0.70967741935483875</v>
      </c>
    </row>
    <row r="2832" spans="1:65">
      <c r="A2832" t="s">
        <v>2966</v>
      </c>
      <c r="B2832" s="2">
        <v>45828</v>
      </c>
      <c r="C2832" t="s">
        <v>1632</v>
      </c>
      <c r="D2832" t="s">
        <v>2636</v>
      </c>
      <c r="E2832">
        <v>6</v>
      </c>
      <c r="F2832" t="s">
        <v>72</v>
      </c>
      <c r="G2832" t="s">
        <v>62</v>
      </c>
      <c r="H2832" t="s">
        <v>220</v>
      </c>
      <c r="I2832" t="s">
        <v>64</v>
      </c>
      <c r="J2832" t="s">
        <v>81</v>
      </c>
      <c r="K2832" t="s">
        <v>66</v>
      </c>
      <c r="L2832" t="s">
        <v>87</v>
      </c>
      <c r="M2832" t="s">
        <v>56</v>
      </c>
      <c r="N2832" t="s">
        <v>76</v>
      </c>
      <c r="O2832" t="s">
        <v>58</v>
      </c>
      <c r="P2832">
        <v>33</v>
      </c>
      <c r="Q2832">
        <v>36</v>
      </c>
      <c r="R2832">
        <v>36</v>
      </c>
      <c r="S2832">
        <v>1</v>
      </c>
      <c r="T2832">
        <f t="shared" si="396"/>
        <v>35</v>
      </c>
      <c r="U2832">
        <v>32</v>
      </c>
      <c r="V2832">
        <f t="shared" si="397"/>
        <v>3</v>
      </c>
      <c r="W2832" s="3">
        <f t="shared" si="398"/>
        <v>2.7777777777777776E-2</v>
      </c>
      <c r="X2832">
        <v>29</v>
      </c>
      <c r="Y2832" s="4">
        <v>4.8</v>
      </c>
      <c r="Z2832" s="4">
        <v>2.1</v>
      </c>
      <c r="AA2832" s="5">
        <v>72602.47</v>
      </c>
      <c r="AB2832" s="5">
        <f t="shared" si="399"/>
        <v>2323279.04</v>
      </c>
      <c r="AC2832" s="5">
        <v>54594.73</v>
      </c>
      <c r="AD2832" s="5">
        <f t="shared" si="400"/>
        <v>1965410.28</v>
      </c>
      <c r="AE2832" s="5">
        <v>108304.29</v>
      </c>
      <c r="AF2832" s="5">
        <v>31054.37</v>
      </c>
      <c r="AG2832" s="5">
        <v>9122.82</v>
      </c>
      <c r="AH2832" s="5">
        <v>3045</v>
      </c>
      <c r="AI2832" s="5">
        <v>7418.18</v>
      </c>
      <c r="AJ2832">
        <v>0</v>
      </c>
      <c r="AK2832" s="5">
        <v>0</v>
      </c>
      <c r="AL2832" s="5">
        <v>4812.57</v>
      </c>
      <c r="AM2832" s="5">
        <v>22361.48</v>
      </c>
      <c r="AN2832">
        <v>4</v>
      </c>
      <c r="AO2832">
        <v>5</v>
      </c>
      <c r="AP2832" t="str">
        <f t="shared" si="401"/>
        <v>No</v>
      </c>
      <c r="AQ2832">
        <v>1</v>
      </c>
      <c r="AR2832" s="5">
        <f t="shared" si="402"/>
        <v>2151528.9900000002</v>
      </c>
      <c r="AS2832" s="5">
        <f t="shared" si="403"/>
        <v>171750.05</v>
      </c>
      <c r="AT2832" t="s">
        <v>59</v>
      </c>
      <c r="AU2832" t="s">
        <v>6164</v>
      </c>
      <c r="AV2832" t="s">
        <v>6165</v>
      </c>
      <c r="AW2832" t="s">
        <v>6166</v>
      </c>
      <c r="AX2832" t="s">
        <v>6184</v>
      </c>
      <c r="AY2832">
        <v>35</v>
      </c>
      <c r="AZ2832">
        <v>0</v>
      </c>
      <c r="BA2832">
        <v>18</v>
      </c>
      <c r="BB2832" t="s">
        <v>6180</v>
      </c>
      <c r="BC2832">
        <v>0</v>
      </c>
      <c r="BD2832">
        <v>1</v>
      </c>
      <c r="BE2832" t="s">
        <v>6188</v>
      </c>
      <c r="BF2832" t="s">
        <v>6170</v>
      </c>
      <c r="BG2832">
        <v>1</v>
      </c>
      <c r="BH2832" t="s">
        <v>6186</v>
      </c>
      <c r="BI2832">
        <v>41</v>
      </c>
      <c r="BJ2832" t="s">
        <v>6172</v>
      </c>
      <c r="BK2832">
        <v>0</v>
      </c>
      <c r="BL2832">
        <v>51</v>
      </c>
      <c r="BM2832" s="3">
        <f t="shared" si="404"/>
        <v>0.70588235294117652</v>
      </c>
    </row>
    <row r="2833" spans="1:65">
      <c r="A2833" t="s">
        <v>2967</v>
      </c>
      <c r="B2833" s="2">
        <v>45828</v>
      </c>
      <c r="C2833" t="s">
        <v>1632</v>
      </c>
      <c r="D2833" t="s">
        <v>2636</v>
      </c>
      <c r="E2833">
        <v>6</v>
      </c>
      <c r="F2833" t="s">
        <v>49</v>
      </c>
      <c r="G2833" t="s">
        <v>79</v>
      </c>
      <c r="H2833" t="s">
        <v>106</v>
      </c>
      <c r="I2833" t="s">
        <v>64</v>
      </c>
      <c r="J2833" t="s">
        <v>53</v>
      </c>
      <c r="K2833" t="s">
        <v>66</v>
      </c>
      <c r="L2833" t="s">
        <v>92</v>
      </c>
      <c r="M2833" t="s">
        <v>68</v>
      </c>
      <c r="N2833" t="s">
        <v>76</v>
      </c>
      <c r="O2833" t="s">
        <v>58</v>
      </c>
      <c r="P2833">
        <v>79</v>
      </c>
      <c r="Q2833">
        <v>80</v>
      </c>
      <c r="R2833">
        <v>76</v>
      </c>
      <c r="S2833">
        <v>2</v>
      </c>
      <c r="T2833">
        <f t="shared" si="396"/>
        <v>74</v>
      </c>
      <c r="U2833">
        <v>74</v>
      </c>
      <c r="V2833">
        <f t="shared" si="397"/>
        <v>0</v>
      </c>
      <c r="W2833" s="3">
        <f t="shared" si="398"/>
        <v>2.6315789473684209E-2</v>
      </c>
      <c r="X2833">
        <v>26</v>
      </c>
      <c r="Y2833" s="4">
        <v>0</v>
      </c>
      <c r="Z2833" s="4">
        <v>1.1000000000000001</v>
      </c>
      <c r="AA2833" s="5">
        <v>30777.67</v>
      </c>
      <c r="AB2833" s="5">
        <f t="shared" si="399"/>
        <v>2277547.58</v>
      </c>
      <c r="AC2833" s="5">
        <v>22678.53</v>
      </c>
      <c r="AD2833" s="5">
        <f t="shared" si="400"/>
        <v>1723568.28</v>
      </c>
      <c r="AE2833" s="5">
        <v>123559.96</v>
      </c>
      <c r="AF2833" s="5">
        <v>35808.5</v>
      </c>
      <c r="AG2833" s="5">
        <v>9276.1299999999992</v>
      </c>
      <c r="AH2833" s="5">
        <v>1595</v>
      </c>
      <c r="AI2833" s="5">
        <v>7049.28</v>
      </c>
      <c r="AJ2833">
        <v>1</v>
      </c>
      <c r="AK2833" s="5">
        <v>8429.49</v>
      </c>
      <c r="AL2833" s="5">
        <v>31740.84</v>
      </c>
      <c r="AM2833" s="5">
        <v>79837.88</v>
      </c>
      <c r="AN2833">
        <v>4</v>
      </c>
      <c r="AO2833">
        <v>4</v>
      </c>
      <c r="AP2833" t="str">
        <f t="shared" si="401"/>
        <v>Yes</v>
      </c>
      <c r="AQ2833">
        <v>1</v>
      </c>
      <c r="AR2833" s="5">
        <f t="shared" si="402"/>
        <v>2020865.36</v>
      </c>
      <c r="AS2833" s="5">
        <f t="shared" si="403"/>
        <v>256682.22</v>
      </c>
      <c r="AT2833" t="s">
        <v>59</v>
      </c>
      <c r="AU2833" t="s">
        <v>6194</v>
      </c>
      <c r="AV2833" t="s">
        <v>6195</v>
      </c>
      <c r="AW2833" t="s">
        <v>6183</v>
      </c>
      <c r="AX2833" t="s">
        <v>6167</v>
      </c>
      <c r="AY2833">
        <v>84</v>
      </c>
      <c r="AZ2833">
        <v>2</v>
      </c>
      <c r="BA2833">
        <v>0</v>
      </c>
      <c r="BB2833" t="s">
        <v>6168</v>
      </c>
      <c r="BC2833">
        <v>0</v>
      </c>
      <c r="BD2833">
        <v>0</v>
      </c>
      <c r="BE2833" t="s">
        <v>6169</v>
      </c>
      <c r="BF2833" t="s">
        <v>6170</v>
      </c>
      <c r="BG2833">
        <v>2</v>
      </c>
      <c r="BH2833" t="s">
        <v>6208</v>
      </c>
      <c r="BI2833">
        <v>135</v>
      </c>
      <c r="BJ2833" t="s">
        <v>6193</v>
      </c>
      <c r="BK2833">
        <v>0</v>
      </c>
      <c r="BL2833">
        <v>85</v>
      </c>
      <c r="BM2833" s="3">
        <f t="shared" si="404"/>
        <v>0.89411764705882357</v>
      </c>
    </row>
    <row r="2834" spans="1:65">
      <c r="A2834" t="s">
        <v>2968</v>
      </c>
      <c r="B2834" s="2">
        <v>45828</v>
      </c>
      <c r="C2834" t="s">
        <v>1632</v>
      </c>
      <c r="D2834" t="s">
        <v>2636</v>
      </c>
      <c r="E2834">
        <v>6</v>
      </c>
      <c r="F2834" t="s">
        <v>78</v>
      </c>
      <c r="G2834" t="s">
        <v>50</v>
      </c>
      <c r="H2834" t="s">
        <v>185</v>
      </c>
      <c r="I2834" t="s">
        <v>64</v>
      </c>
      <c r="J2834" t="s">
        <v>65</v>
      </c>
      <c r="K2834" t="s">
        <v>66</v>
      </c>
      <c r="L2834" t="s">
        <v>67</v>
      </c>
      <c r="M2834" t="s">
        <v>68</v>
      </c>
      <c r="N2834" t="s">
        <v>69</v>
      </c>
      <c r="O2834" t="s">
        <v>58</v>
      </c>
      <c r="P2834">
        <v>48</v>
      </c>
      <c r="Q2834">
        <v>49</v>
      </c>
      <c r="R2834">
        <v>46</v>
      </c>
      <c r="S2834">
        <v>4</v>
      </c>
      <c r="T2834">
        <f t="shared" si="396"/>
        <v>42</v>
      </c>
      <c r="U2834">
        <v>42</v>
      </c>
      <c r="V2834">
        <f t="shared" si="397"/>
        <v>0</v>
      </c>
      <c r="W2834" s="3">
        <f t="shared" si="398"/>
        <v>8.6956521739130432E-2</v>
      </c>
      <c r="X2834">
        <v>35</v>
      </c>
      <c r="Y2834" s="4">
        <v>6.7</v>
      </c>
      <c r="Z2834" s="4">
        <v>1.4</v>
      </c>
      <c r="AA2834" s="5">
        <v>49155.07</v>
      </c>
      <c r="AB2834" s="5">
        <f t="shared" si="399"/>
        <v>2064512.94</v>
      </c>
      <c r="AC2834" s="5">
        <v>32258.62</v>
      </c>
      <c r="AD2834" s="5">
        <f t="shared" si="400"/>
        <v>1483896.52</v>
      </c>
      <c r="AE2834" s="5">
        <v>98109.5</v>
      </c>
      <c r="AF2834" s="5">
        <v>32144.83</v>
      </c>
      <c r="AG2834" s="5">
        <v>35556.089999999997</v>
      </c>
      <c r="AH2834" s="5">
        <v>2030</v>
      </c>
      <c r="AI2834" s="5">
        <v>60964.02</v>
      </c>
      <c r="AJ2834">
        <v>1</v>
      </c>
      <c r="AK2834" s="5">
        <v>13244.37</v>
      </c>
      <c r="AL2834" s="5">
        <v>0</v>
      </c>
      <c r="AM2834" s="5">
        <v>26361.119999999999</v>
      </c>
      <c r="AN2834">
        <v>4</v>
      </c>
      <c r="AO2834">
        <v>3</v>
      </c>
      <c r="AP2834" t="str">
        <f t="shared" si="401"/>
        <v>Yes</v>
      </c>
      <c r="AQ2834">
        <v>1</v>
      </c>
      <c r="AR2834" s="5">
        <f t="shared" si="402"/>
        <v>1752306.45</v>
      </c>
      <c r="AS2834" s="5">
        <f t="shared" si="403"/>
        <v>312206.49</v>
      </c>
      <c r="AT2834" t="s">
        <v>1641</v>
      </c>
      <c r="AU2834" t="s">
        <v>6189</v>
      </c>
      <c r="AV2834" t="s">
        <v>6201</v>
      </c>
      <c r="AW2834" t="s">
        <v>6175</v>
      </c>
      <c r="AX2834" t="s">
        <v>6167</v>
      </c>
      <c r="AY2834">
        <v>48</v>
      </c>
      <c r="AZ2834">
        <v>0</v>
      </c>
      <c r="BA2834">
        <v>0</v>
      </c>
      <c r="BB2834" t="s">
        <v>6168</v>
      </c>
      <c r="BC2834">
        <v>0</v>
      </c>
      <c r="BD2834">
        <v>0</v>
      </c>
      <c r="BE2834" t="s">
        <v>6169</v>
      </c>
      <c r="BF2834" t="s">
        <v>6210</v>
      </c>
      <c r="BG2834">
        <v>0</v>
      </c>
      <c r="BH2834" t="s">
        <v>6171</v>
      </c>
      <c r="BI2834">
        <v>30</v>
      </c>
      <c r="BJ2834" t="s">
        <v>6172</v>
      </c>
      <c r="BK2834">
        <v>0</v>
      </c>
      <c r="BL2834">
        <v>61</v>
      </c>
      <c r="BM2834" s="3">
        <f t="shared" si="404"/>
        <v>0.75409836065573765</v>
      </c>
    </row>
    <row r="2835" spans="1:65">
      <c r="A2835" t="s">
        <v>2969</v>
      </c>
      <c r="B2835" s="2">
        <v>45828</v>
      </c>
      <c r="C2835" t="s">
        <v>1632</v>
      </c>
      <c r="D2835" t="s">
        <v>2636</v>
      </c>
      <c r="E2835">
        <v>6</v>
      </c>
      <c r="F2835" t="s">
        <v>72</v>
      </c>
      <c r="G2835" t="s">
        <v>79</v>
      </c>
      <c r="H2835" t="s">
        <v>159</v>
      </c>
      <c r="I2835" t="s">
        <v>64</v>
      </c>
      <c r="J2835" t="s">
        <v>53</v>
      </c>
      <c r="K2835" t="s">
        <v>66</v>
      </c>
      <c r="L2835" t="s">
        <v>92</v>
      </c>
      <c r="M2835" t="s">
        <v>56</v>
      </c>
      <c r="N2835" t="s">
        <v>69</v>
      </c>
      <c r="O2835" t="s">
        <v>120</v>
      </c>
      <c r="P2835">
        <v>63</v>
      </c>
      <c r="Q2835">
        <v>65</v>
      </c>
      <c r="R2835">
        <v>65</v>
      </c>
      <c r="S2835">
        <v>1</v>
      </c>
      <c r="T2835">
        <f t="shared" si="396"/>
        <v>64</v>
      </c>
      <c r="U2835">
        <v>62</v>
      </c>
      <c r="V2835">
        <f t="shared" si="397"/>
        <v>2</v>
      </c>
      <c r="W2835" s="3">
        <f t="shared" si="398"/>
        <v>1.5384615384615385E-2</v>
      </c>
      <c r="X2835">
        <v>14</v>
      </c>
      <c r="Y2835" s="4">
        <v>2.6</v>
      </c>
      <c r="Z2835" s="4">
        <v>1.7</v>
      </c>
      <c r="AA2835" s="5">
        <v>30324.38</v>
      </c>
      <c r="AB2835" s="5">
        <f t="shared" si="399"/>
        <v>1880111.56</v>
      </c>
      <c r="AC2835" s="5">
        <v>23965.49</v>
      </c>
      <c r="AD2835" s="5">
        <f t="shared" si="400"/>
        <v>1557756.85</v>
      </c>
      <c r="AE2835" s="5">
        <v>106997.44</v>
      </c>
      <c r="AF2835" s="5">
        <v>27816.69</v>
      </c>
      <c r="AG2835" s="5">
        <v>8141.25</v>
      </c>
      <c r="AH2835" s="5">
        <v>2465</v>
      </c>
      <c r="AI2835" s="5">
        <v>3525.42</v>
      </c>
      <c r="AJ2835">
        <v>0</v>
      </c>
      <c r="AK2835" s="5">
        <v>0</v>
      </c>
      <c r="AL2835" s="5">
        <v>33173.1</v>
      </c>
      <c r="AM2835" s="5">
        <v>76255.259999999995</v>
      </c>
      <c r="AN2835">
        <v>4</v>
      </c>
      <c r="AO2835">
        <v>5</v>
      </c>
      <c r="AP2835" t="str">
        <f t="shared" si="401"/>
        <v>No</v>
      </c>
      <c r="AQ2835">
        <v>2</v>
      </c>
      <c r="AR2835" s="5">
        <f t="shared" si="402"/>
        <v>1816131.01</v>
      </c>
      <c r="AS2835" s="5">
        <f t="shared" si="403"/>
        <v>63980.55</v>
      </c>
      <c r="AT2835" t="s">
        <v>59</v>
      </c>
      <c r="AU2835" t="s">
        <v>6164</v>
      </c>
      <c r="AV2835" t="s">
        <v>6165</v>
      </c>
      <c r="AW2835" t="s">
        <v>6166</v>
      </c>
      <c r="AX2835" t="s">
        <v>6184</v>
      </c>
      <c r="AY2835">
        <v>67</v>
      </c>
      <c r="AZ2835">
        <v>2</v>
      </c>
      <c r="BA2835">
        <v>14</v>
      </c>
      <c r="BB2835" t="s">
        <v>6185</v>
      </c>
      <c r="BC2835">
        <v>1</v>
      </c>
      <c r="BD2835">
        <v>0</v>
      </c>
      <c r="BE2835" t="s">
        <v>6178</v>
      </c>
      <c r="BF2835" t="s">
        <v>6170</v>
      </c>
      <c r="BG2835">
        <v>0</v>
      </c>
      <c r="BH2835" t="s">
        <v>6171</v>
      </c>
      <c r="BI2835">
        <v>10</v>
      </c>
      <c r="BJ2835" t="s">
        <v>6172</v>
      </c>
      <c r="BK2835">
        <v>0</v>
      </c>
      <c r="BL2835">
        <v>72</v>
      </c>
      <c r="BM2835" s="3">
        <f t="shared" si="404"/>
        <v>0.90277777777777779</v>
      </c>
    </row>
    <row r="2836" spans="1:65">
      <c r="A2836" t="s">
        <v>2970</v>
      </c>
      <c r="B2836" s="2">
        <v>45828</v>
      </c>
      <c r="C2836" t="s">
        <v>1632</v>
      </c>
      <c r="D2836" t="s">
        <v>2636</v>
      </c>
      <c r="E2836">
        <v>6</v>
      </c>
      <c r="F2836" t="s">
        <v>78</v>
      </c>
      <c r="G2836" t="s">
        <v>62</v>
      </c>
      <c r="H2836" t="s">
        <v>168</v>
      </c>
      <c r="I2836" t="s">
        <v>52</v>
      </c>
      <c r="J2836" t="s">
        <v>65</v>
      </c>
      <c r="K2836" t="s">
        <v>75</v>
      </c>
      <c r="L2836" t="s">
        <v>55</v>
      </c>
      <c r="M2836" t="s">
        <v>56</v>
      </c>
      <c r="N2836" t="s">
        <v>69</v>
      </c>
      <c r="O2836" t="s">
        <v>70</v>
      </c>
      <c r="P2836">
        <v>49</v>
      </c>
      <c r="Q2836">
        <v>52</v>
      </c>
      <c r="R2836">
        <v>52</v>
      </c>
      <c r="S2836">
        <v>1</v>
      </c>
      <c r="T2836">
        <f t="shared" si="396"/>
        <v>51</v>
      </c>
      <c r="U2836">
        <v>47</v>
      </c>
      <c r="V2836">
        <f t="shared" si="397"/>
        <v>4</v>
      </c>
      <c r="W2836" s="3">
        <f t="shared" si="398"/>
        <v>1.9230769230769232E-2</v>
      </c>
      <c r="X2836">
        <v>33</v>
      </c>
      <c r="Y2836" s="4">
        <v>4</v>
      </c>
      <c r="Z2836" s="4">
        <v>1.8</v>
      </c>
      <c r="AA2836" s="5">
        <v>52188.59</v>
      </c>
      <c r="AB2836" s="5">
        <f t="shared" si="399"/>
        <v>2452863.73</v>
      </c>
      <c r="AC2836" s="5">
        <v>34875.339999999997</v>
      </c>
      <c r="AD2836" s="5">
        <f t="shared" si="400"/>
        <v>1813517.68</v>
      </c>
      <c r="AE2836" s="5">
        <v>121656.25</v>
      </c>
      <c r="AF2836" s="5">
        <v>36450.959999999999</v>
      </c>
      <c r="AG2836" s="5">
        <v>10075.540000000001</v>
      </c>
      <c r="AH2836" s="5">
        <v>2610</v>
      </c>
      <c r="AI2836" s="5">
        <v>5089.3599999999997</v>
      </c>
      <c r="AJ2836">
        <v>0</v>
      </c>
      <c r="AK2836" s="5">
        <v>0</v>
      </c>
      <c r="AL2836" s="5">
        <v>4266.75</v>
      </c>
      <c r="AM2836" s="5">
        <v>28956.48</v>
      </c>
      <c r="AN2836">
        <v>4</v>
      </c>
      <c r="AO2836">
        <v>3</v>
      </c>
      <c r="AP2836" t="str">
        <f t="shared" si="401"/>
        <v>Yes</v>
      </c>
      <c r="AQ2836">
        <v>1</v>
      </c>
      <c r="AR2836" s="5">
        <f t="shared" si="402"/>
        <v>2022623.02</v>
      </c>
      <c r="AS2836" s="5">
        <f t="shared" si="403"/>
        <v>430240.71</v>
      </c>
      <c r="AT2836" t="s">
        <v>59</v>
      </c>
      <c r="AU2836" t="s">
        <v>6164</v>
      </c>
      <c r="AV2836" t="s">
        <v>6165</v>
      </c>
      <c r="AW2836" t="s">
        <v>6166</v>
      </c>
      <c r="AX2836" t="s">
        <v>6184</v>
      </c>
      <c r="AY2836">
        <v>52</v>
      </c>
      <c r="AZ2836">
        <v>0</v>
      </c>
      <c r="BA2836">
        <v>27</v>
      </c>
      <c r="BB2836" t="s">
        <v>6180</v>
      </c>
      <c r="BC2836">
        <v>0</v>
      </c>
      <c r="BD2836">
        <v>0</v>
      </c>
      <c r="BE2836" t="s">
        <v>6169</v>
      </c>
      <c r="BF2836" t="s">
        <v>6170</v>
      </c>
      <c r="BG2836">
        <v>1</v>
      </c>
      <c r="BH2836" t="s">
        <v>6186</v>
      </c>
      <c r="BI2836">
        <v>23</v>
      </c>
      <c r="BJ2836" t="s">
        <v>6172</v>
      </c>
      <c r="BK2836">
        <v>0</v>
      </c>
      <c r="BL2836">
        <v>63</v>
      </c>
      <c r="BM2836" s="3">
        <f t="shared" si="404"/>
        <v>0.82539682539682535</v>
      </c>
    </row>
    <row r="2837" spans="1:65">
      <c r="A2837" t="s">
        <v>2971</v>
      </c>
      <c r="B2837" s="2">
        <v>45828</v>
      </c>
      <c r="C2837" t="s">
        <v>1632</v>
      </c>
      <c r="D2837" t="s">
        <v>2636</v>
      </c>
      <c r="E2837">
        <v>6</v>
      </c>
      <c r="F2837" t="s">
        <v>78</v>
      </c>
      <c r="G2837" t="s">
        <v>62</v>
      </c>
      <c r="H2837" t="s">
        <v>153</v>
      </c>
      <c r="I2837" t="s">
        <v>64</v>
      </c>
      <c r="J2837" t="s">
        <v>53</v>
      </c>
      <c r="K2837" t="s">
        <v>66</v>
      </c>
      <c r="L2837" t="s">
        <v>92</v>
      </c>
      <c r="M2837" t="s">
        <v>56</v>
      </c>
      <c r="N2837" t="s">
        <v>109</v>
      </c>
      <c r="O2837" t="s">
        <v>70</v>
      </c>
      <c r="P2837">
        <v>70</v>
      </c>
      <c r="Q2837">
        <v>73</v>
      </c>
      <c r="R2837">
        <v>69</v>
      </c>
      <c r="S2837">
        <v>2</v>
      </c>
      <c r="T2837">
        <f t="shared" si="396"/>
        <v>67</v>
      </c>
      <c r="U2837">
        <v>67</v>
      </c>
      <c r="V2837">
        <f t="shared" si="397"/>
        <v>0</v>
      </c>
      <c r="W2837" s="3">
        <f t="shared" si="398"/>
        <v>2.8985507246376812E-2</v>
      </c>
      <c r="X2837">
        <v>24</v>
      </c>
      <c r="Y2837" s="4">
        <v>0.1</v>
      </c>
      <c r="Z2837" s="4">
        <v>1.2</v>
      </c>
      <c r="AA2837" s="5">
        <v>30679.68</v>
      </c>
      <c r="AB2837" s="5">
        <f t="shared" si="399"/>
        <v>2055538.56</v>
      </c>
      <c r="AC2837" s="5">
        <v>23857.91</v>
      </c>
      <c r="AD2837" s="5">
        <f t="shared" si="400"/>
        <v>1646195.79</v>
      </c>
      <c r="AE2837" s="5">
        <v>113415.69</v>
      </c>
      <c r="AF2837" s="5">
        <v>33041.85</v>
      </c>
      <c r="AG2837" s="5">
        <v>9149.2199999999993</v>
      </c>
      <c r="AH2837" s="5">
        <v>1740</v>
      </c>
      <c r="AI2837" s="5">
        <v>7122.58</v>
      </c>
      <c r="AJ2837">
        <v>0</v>
      </c>
      <c r="AK2837" s="5">
        <v>0</v>
      </c>
      <c r="AL2837" s="5">
        <v>31740.84</v>
      </c>
      <c r="AM2837" s="5">
        <v>135155.85999999999</v>
      </c>
      <c r="AN2837">
        <v>8</v>
      </c>
      <c r="AO2837">
        <v>11</v>
      </c>
      <c r="AP2837" t="str">
        <f t="shared" si="401"/>
        <v>No</v>
      </c>
      <c r="AQ2837">
        <v>2</v>
      </c>
      <c r="AR2837" s="5">
        <f t="shared" si="402"/>
        <v>1977561.83</v>
      </c>
      <c r="AS2837" s="5">
        <f t="shared" si="403"/>
        <v>77976.73</v>
      </c>
      <c r="AT2837" t="s">
        <v>59</v>
      </c>
      <c r="AU2837" t="s">
        <v>6164</v>
      </c>
      <c r="AV2837" t="s">
        <v>6165</v>
      </c>
      <c r="AW2837" t="s">
        <v>6166</v>
      </c>
      <c r="AX2837" t="s">
        <v>6167</v>
      </c>
      <c r="AY2837">
        <v>70</v>
      </c>
      <c r="AZ2837">
        <v>0</v>
      </c>
      <c r="BA2837">
        <v>0</v>
      </c>
      <c r="BB2837" t="s">
        <v>6168</v>
      </c>
      <c r="BC2837">
        <v>3</v>
      </c>
      <c r="BD2837">
        <v>0</v>
      </c>
      <c r="BE2837" t="s">
        <v>6178</v>
      </c>
      <c r="BF2837" t="s">
        <v>6170</v>
      </c>
      <c r="BG2837">
        <v>0</v>
      </c>
      <c r="BH2837" t="s">
        <v>6171</v>
      </c>
      <c r="BI2837">
        <v>31</v>
      </c>
      <c r="BJ2837" t="s">
        <v>6172</v>
      </c>
      <c r="BK2837">
        <v>0</v>
      </c>
      <c r="BL2837">
        <v>78</v>
      </c>
      <c r="BM2837" s="3">
        <f t="shared" si="404"/>
        <v>0.88461538461538458</v>
      </c>
    </row>
    <row r="2838" spans="1:65">
      <c r="A2838" t="s">
        <v>2972</v>
      </c>
      <c r="B2838" s="2">
        <v>45828</v>
      </c>
      <c r="C2838" t="s">
        <v>1632</v>
      </c>
      <c r="D2838" t="s">
        <v>2636</v>
      </c>
      <c r="E2838">
        <v>6</v>
      </c>
      <c r="F2838" t="s">
        <v>49</v>
      </c>
      <c r="G2838" t="s">
        <v>62</v>
      </c>
      <c r="H2838" t="s">
        <v>226</v>
      </c>
      <c r="I2838" t="s">
        <v>64</v>
      </c>
      <c r="J2838" t="s">
        <v>53</v>
      </c>
      <c r="K2838" t="s">
        <v>54</v>
      </c>
      <c r="L2838" t="s">
        <v>92</v>
      </c>
      <c r="M2838" t="s">
        <v>56</v>
      </c>
      <c r="N2838" t="s">
        <v>76</v>
      </c>
      <c r="O2838" t="s">
        <v>70</v>
      </c>
      <c r="P2838">
        <v>64</v>
      </c>
      <c r="Q2838">
        <v>65</v>
      </c>
      <c r="R2838">
        <v>63</v>
      </c>
      <c r="S2838">
        <v>1</v>
      </c>
      <c r="T2838">
        <f t="shared" si="396"/>
        <v>62</v>
      </c>
      <c r="U2838">
        <v>62</v>
      </c>
      <c r="V2838">
        <f t="shared" si="397"/>
        <v>0</v>
      </c>
      <c r="W2838" s="3">
        <f t="shared" si="398"/>
        <v>1.5873015873015872E-2</v>
      </c>
      <c r="X2838">
        <v>28</v>
      </c>
      <c r="Y2838" s="4">
        <v>3.6</v>
      </c>
      <c r="Z2838" s="4">
        <v>1.2</v>
      </c>
      <c r="AA2838" s="5">
        <v>39249.31</v>
      </c>
      <c r="AB2838" s="5">
        <f t="shared" si="399"/>
        <v>2433457.2200000002</v>
      </c>
      <c r="AC2838" s="5">
        <v>23787.19</v>
      </c>
      <c r="AD2838" s="5">
        <f t="shared" si="400"/>
        <v>1498592.97</v>
      </c>
      <c r="AE2838" s="5">
        <v>102437.64</v>
      </c>
      <c r="AF2838" s="5">
        <v>29632.68</v>
      </c>
      <c r="AG2838" s="5">
        <v>9559.5400000000009</v>
      </c>
      <c r="AH2838" s="5">
        <v>1740</v>
      </c>
      <c r="AI2838" s="5">
        <v>3536.84</v>
      </c>
      <c r="AJ2838">
        <v>0</v>
      </c>
      <c r="AK2838" s="5">
        <v>0</v>
      </c>
      <c r="AL2838" s="5">
        <v>0</v>
      </c>
      <c r="AM2838" s="5">
        <v>37914.949999999997</v>
      </c>
      <c r="AN2838">
        <v>4</v>
      </c>
      <c r="AO2838">
        <v>4</v>
      </c>
      <c r="AP2838" t="str">
        <f t="shared" si="401"/>
        <v>Yes</v>
      </c>
      <c r="AQ2838">
        <v>1</v>
      </c>
      <c r="AR2838" s="5">
        <f t="shared" si="402"/>
        <v>1683414.62</v>
      </c>
      <c r="AS2838" s="5">
        <f t="shared" si="403"/>
        <v>750042.6</v>
      </c>
      <c r="AT2838" t="s">
        <v>59</v>
      </c>
      <c r="AU2838" t="s">
        <v>6164</v>
      </c>
      <c r="AV2838" t="s">
        <v>6165</v>
      </c>
      <c r="AW2838" t="s">
        <v>6166</v>
      </c>
      <c r="AX2838" t="s">
        <v>6167</v>
      </c>
      <c r="AY2838">
        <v>64</v>
      </c>
      <c r="AZ2838">
        <v>0</v>
      </c>
      <c r="BA2838">
        <v>0</v>
      </c>
      <c r="BB2838" t="s">
        <v>6168</v>
      </c>
      <c r="BC2838">
        <v>0</v>
      </c>
      <c r="BD2838">
        <v>0</v>
      </c>
      <c r="BE2838" t="s">
        <v>6169</v>
      </c>
      <c r="BF2838" t="s">
        <v>6170</v>
      </c>
      <c r="BG2838">
        <v>1</v>
      </c>
      <c r="BH2838" t="s">
        <v>6179</v>
      </c>
      <c r="BI2838">
        <v>32</v>
      </c>
      <c r="BJ2838" t="s">
        <v>6172</v>
      </c>
      <c r="BK2838">
        <v>0</v>
      </c>
      <c r="BL2838">
        <v>73</v>
      </c>
      <c r="BM2838" s="3">
        <f t="shared" si="404"/>
        <v>0.86301369863013699</v>
      </c>
    </row>
    <row r="2839" spans="1:65">
      <c r="A2839" t="s">
        <v>2973</v>
      </c>
      <c r="B2839" s="2">
        <v>45828</v>
      </c>
      <c r="C2839" t="s">
        <v>1632</v>
      </c>
      <c r="D2839" t="s">
        <v>2636</v>
      </c>
      <c r="E2839">
        <v>6</v>
      </c>
      <c r="F2839" t="s">
        <v>49</v>
      </c>
      <c r="G2839" t="s">
        <v>50</v>
      </c>
      <c r="H2839" t="s">
        <v>245</v>
      </c>
      <c r="I2839" t="s">
        <v>74</v>
      </c>
      <c r="J2839" t="s">
        <v>65</v>
      </c>
      <c r="K2839" t="s">
        <v>66</v>
      </c>
      <c r="L2839" t="s">
        <v>67</v>
      </c>
      <c r="M2839" t="s">
        <v>68</v>
      </c>
      <c r="N2839" t="s">
        <v>76</v>
      </c>
      <c r="O2839" t="s">
        <v>70</v>
      </c>
      <c r="P2839">
        <v>57</v>
      </c>
      <c r="Q2839">
        <v>59</v>
      </c>
      <c r="R2839">
        <v>59</v>
      </c>
      <c r="S2839">
        <v>4</v>
      </c>
      <c r="T2839">
        <f t="shared" si="396"/>
        <v>55</v>
      </c>
      <c r="U2839">
        <v>55</v>
      </c>
      <c r="V2839">
        <f t="shared" si="397"/>
        <v>0</v>
      </c>
      <c r="W2839" s="3">
        <f t="shared" si="398"/>
        <v>6.7796610169491525E-2</v>
      </c>
      <c r="X2839">
        <v>20</v>
      </c>
      <c r="Y2839" s="4">
        <v>8</v>
      </c>
      <c r="Z2839" s="4">
        <v>1.2</v>
      </c>
      <c r="AA2839" s="5">
        <v>49413.47</v>
      </c>
      <c r="AB2839" s="5">
        <f t="shared" si="399"/>
        <v>2717740.85</v>
      </c>
      <c r="AC2839" s="5">
        <v>32594.1</v>
      </c>
      <c r="AD2839" s="5">
        <f t="shared" si="400"/>
        <v>1923051.9</v>
      </c>
      <c r="AE2839" s="5">
        <v>133024.56</v>
      </c>
      <c r="AF2839" s="5">
        <v>38273.86</v>
      </c>
      <c r="AG2839" s="5">
        <v>34000.36</v>
      </c>
      <c r="AH2839" s="5">
        <v>1740</v>
      </c>
      <c r="AI2839" s="5">
        <v>61660.67</v>
      </c>
      <c r="AJ2839">
        <v>2</v>
      </c>
      <c r="AK2839" s="5">
        <v>27756.47</v>
      </c>
      <c r="AL2839" s="5">
        <v>0</v>
      </c>
      <c r="AM2839" s="5">
        <v>37801.69</v>
      </c>
      <c r="AN2839">
        <v>4</v>
      </c>
      <c r="AO2839">
        <v>4</v>
      </c>
      <c r="AP2839" t="str">
        <f t="shared" si="401"/>
        <v>Yes</v>
      </c>
      <c r="AQ2839">
        <v>2</v>
      </c>
      <c r="AR2839" s="5">
        <f t="shared" si="402"/>
        <v>2257309.5099999998</v>
      </c>
      <c r="AS2839" s="5">
        <f t="shared" si="403"/>
        <v>460431.34</v>
      </c>
      <c r="AT2839" t="s">
        <v>1641</v>
      </c>
      <c r="AU2839" t="s">
        <v>6189</v>
      </c>
      <c r="AV2839" t="s">
        <v>6201</v>
      </c>
      <c r="AW2839" t="s">
        <v>6175</v>
      </c>
      <c r="AX2839" t="s">
        <v>6177</v>
      </c>
      <c r="AY2839">
        <v>60</v>
      </c>
      <c r="AZ2839">
        <v>2</v>
      </c>
      <c r="BA2839">
        <v>0</v>
      </c>
      <c r="BB2839" t="s">
        <v>6168</v>
      </c>
      <c r="BC2839">
        <v>0</v>
      </c>
      <c r="BD2839">
        <v>0</v>
      </c>
      <c r="BE2839" t="s">
        <v>6169</v>
      </c>
      <c r="BF2839" t="s">
        <v>6210</v>
      </c>
      <c r="BG2839">
        <v>0</v>
      </c>
      <c r="BH2839" t="s">
        <v>6171</v>
      </c>
      <c r="BI2839">
        <v>55</v>
      </c>
      <c r="BJ2839" t="s">
        <v>6187</v>
      </c>
      <c r="BK2839">
        <v>0</v>
      </c>
      <c r="BL2839">
        <v>65</v>
      </c>
      <c r="BM2839" s="3">
        <f t="shared" si="404"/>
        <v>0.90769230769230769</v>
      </c>
    </row>
    <row r="2840" spans="1:65">
      <c r="A2840" t="s">
        <v>2974</v>
      </c>
      <c r="B2840" s="2">
        <v>45828</v>
      </c>
      <c r="C2840" t="s">
        <v>1632</v>
      </c>
      <c r="D2840" t="s">
        <v>2636</v>
      </c>
      <c r="E2840">
        <v>6</v>
      </c>
      <c r="F2840" t="s">
        <v>72</v>
      </c>
      <c r="G2840" t="s">
        <v>50</v>
      </c>
      <c r="H2840" t="s">
        <v>179</v>
      </c>
      <c r="I2840" t="s">
        <v>64</v>
      </c>
      <c r="J2840" t="s">
        <v>81</v>
      </c>
      <c r="K2840" t="s">
        <v>75</v>
      </c>
      <c r="L2840" t="s">
        <v>92</v>
      </c>
      <c r="M2840" t="s">
        <v>56</v>
      </c>
      <c r="N2840" t="s">
        <v>69</v>
      </c>
      <c r="O2840" t="s">
        <v>82</v>
      </c>
      <c r="P2840">
        <v>37</v>
      </c>
      <c r="Q2840">
        <v>40</v>
      </c>
      <c r="R2840">
        <v>40</v>
      </c>
      <c r="S2840">
        <v>1</v>
      </c>
      <c r="T2840">
        <f t="shared" si="396"/>
        <v>39</v>
      </c>
      <c r="U2840">
        <v>36</v>
      </c>
      <c r="V2840">
        <f t="shared" si="397"/>
        <v>3</v>
      </c>
      <c r="W2840" s="3">
        <f t="shared" si="398"/>
        <v>2.5000000000000001E-2</v>
      </c>
      <c r="X2840">
        <v>23</v>
      </c>
      <c r="Y2840" s="4">
        <v>11.9</v>
      </c>
      <c r="Z2840" s="4">
        <v>1.7</v>
      </c>
      <c r="AA2840" s="5">
        <v>77325.09</v>
      </c>
      <c r="AB2840" s="5">
        <f t="shared" si="399"/>
        <v>2783703.24</v>
      </c>
      <c r="AC2840" s="5">
        <v>53659.54</v>
      </c>
      <c r="AD2840" s="5">
        <f t="shared" si="400"/>
        <v>2146381.6</v>
      </c>
      <c r="AE2840" s="5">
        <v>117795.69</v>
      </c>
      <c r="AF2840" s="5">
        <v>33580.06</v>
      </c>
      <c r="AG2840" s="5">
        <v>8489.1200000000008</v>
      </c>
      <c r="AH2840" s="5">
        <v>2465</v>
      </c>
      <c r="AI2840" s="5">
        <v>7555.56</v>
      </c>
      <c r="AJ2840">
        <v>0</v>
      </c>
      <c r="AK2840" s="5">
        <v>0</v>
      </c>
      <c r="AL2840" s="5">
        <v>4932.03</v>
      </c>
      <c r="AM2840" s="5">
        <v>23186.43</v>
      </c>
      <c r="AN2840">
        <v>4</v>
      </c>
      <c r="AO2840">
        <v>4</v>
      </c>
      <c r="AP2840" t="str">
        <f t="shared" si="401"/>
        <v>Yes</v>
      </c>
      <c r="AQ2840">
        <v>0</v>
      </c>
      <c r="AR2840" s="5">
        <f t="shared" si="402"/>
        <v>2344385.4900000002</v>
      </c>
      <c r="AS2840" s="5">
        <f t="shared" si="403"/>
        <v>439317.75</v>
      </c>
      <c r="AT2840" t="s">
        <v>59</v>
      </c>
      <c r="AU2840" t="s">
        <v>6164</v>
      </c>
      <c r="AV2840" t="s">
        <v>6165</v>
      </c>
      <c r="AW2840" t="s">
        <v>6166</v>
      </c>
      <c r="AX2840" t="s">
        <v>6177</v>
      </c>
      <c r="AY2840">
        <v>41</v>
      </c>
      <c r="AZ2840">
        <v>2</v>
      </c>
      <c r="BA2840">
        <v>24</v>
      </c>
      <c r="BB2840" t="s">
        <v>6185</v>
      </c>
      <c r="BC2840">
        <v>0</v>
      </c>
      <c r="BD2840">
        <v>0</v>
      </c>
      <c r="BE2840" t="s">
        <v>6169</v>
      </c>
      <c r="BF2840" t="s">
        <v>6170</v>
      </c>
      <c r="BG2840">
        <v>0</v>
      </c>
      <c r="BH2840" t="s">
        <v>6171</v>
      </c>
      <c r="BI2840">
        <v>38</v>
      </c>
      <c r="BJ2840" t="s">
        <v>6172</v>
      </c>
      <c r="BK2840">
        <v>0</v>
      </c>
      <c r="BL2840">
        <v>50</v>
      </c>
      <c r="BM2840" s="3">
        <f t="shared" si="404"/>
        <v>0.8</v>
      </c>
    </row>
    <row r="2841" spans="1:65">
      <c r="A2841" t="s">
        <v>2975</v>
      </c>
      <c r="B2841" s="2">
        <v>45828</v>
      </c>
      <c r="C2841" t="s">
        <v>1632</v>
      </c>
      <c r="D2841" t="s">
        <v>2636</v>
      </c>
      <c r="E2841">
        <v>6</v>
      </c>
      <c r="F2841" t="s">
        <v>72</v>
      </c>
      <c r="G2841" t="s">
        <v>50</v>
      </c>
      <c r="H2841" t="s">
        <v>179</v>
      </c>
      <c r="I2841" t="s">
        <v>52</v>
      </c>
      <c r="J2841" t="s">
        <v>53</v>
      </c>
      <c r="K2841" t="s">
        <v>66</v>
      </c>
      <c r="L2841" t="s">
        <v>55</v>
      </c>
      <c r="M2841" t="s">
        <v>56</v>
      </c>
      <c r="N2841" t="s">
        <v>57</v>
      </c>
      <c r="O2841" t="s">
        <v>58</v>
      </c>
      <c r="P2841">
        <v>83</v>
      </c>
      <c r="Q2841">
        <v>84</v>
      </c>
      <c r="R2841">
        <v>84</v>
      </c>
      <c r="S2841">
        <v>2</v>
      </c>
      <c r="T2841">
        <f t="shared" si="396"/>
        <v>82</v>
      </c>
      <c r="U2841">
        <v>80</v>
      </c>
      <c r="V2841">
        <f t="shared" si="397"/>
        <v>2</v>
      </c>
      <c r="W2841" s="3">
        <f t="shared" si="398"/>
        <v>2.3809523809523808E-2</v>
      </c>
      <c r="X2841">
        <v>29</v>
      </c>
      <c r="Y2841" s="4">
        <v>4.4000000000000004</v>
      </c>
      <c r="Z2841" s="4">
        <v>1.5</v>
      </c>
      <c r="AA2841" s="5">
        <v>30653.85</v>
      </c>
      <c r="AB2841" s="5">
        <f t="shared" si="399"/>
        <v>2452308</v>
      </c>
      <c r="AC2841" s="5">
        <v>23414.880000000001</v>
      </c>
      <c r="AD2841" s="5">
        <f t="shared" si="400"/>
        <v>1966849.92</v>
      </c>
      <c r="AE2841" s="5">
        <v>150637.85999999999</v>
      </c>
      <c r="AF2841" s="5">
        <v>38085.980000000003</v>
      </c>
      <c r="AG2841" s="5">
        <v>9911.42</v>
      </c>
      <c r="AH2841" s="5">
        <v>2175</v>
      </c>
      <c r="AI2841" s="5">
        <v>7073.68</v>
      </c>
      <c r="AJ2841">
        <v>0</v>
      </c>
      <c r="AK2841" s="5">
        <v>0</v>
      </c>
      <c r="AL2841" s="5">
        <v>33243.040000000001</v>
      </c>
      <c r="AM2841" s="5">
        <v>81839.27</v>
      </c>
      <c r="AN2841">
        <v>4</v>
      </c>
      <c r="AO2841">
        <v>3</v>
      </c>
      <c r="AP2841" t="str">
        <f t="shared" si="401"/>
        <v>Yes</v>
      </c>
      <c r="AQ2841">
        <v>1</v>
      </c>
      <c r="AR2841" s="5">
        <f t="shared" si="402"/>
        <v>2289816.17</v>
      </c>
      <c r="AS2841" s="5">
        <f t="shared" si="403"/>
        <v>162491.82999999999</v>
      </c>
      <c r="AT2841" t="s">
        <v>59</v>
      </c>
      <c r="AU2841" t="s">
        <v>6164</v>
      </c>
      <c r="AV2841" t="s">
        <v>6165</v>
      </c>
      <c r="AW2841" t="s">
        <v>6166</v>
      </c>
      <c r="AX2841" t="s">
        <v>6184</v>
      </c>
      <c r="AY2841">
        <v>85</v>
      </c>
      <c r="AZ2841">
        <v>0</v>
      </c>
      <c r="BA2841">
        <v>22</v>
      </c>
      <c r="BB2841" t="s">
        <v>6198</v>
      </c>
      <c r="BC2841">
        <v>0</v>
      </c>
      <c r="BD2841">
        <v>0</v>
      </c>
      <c r="BE2841" t="s">
        <v>6169</v>
      </c>
      <c r="BF2841" t="s">
        <v>6170</v>
      </c>
      <c r="BG2841">
        <v>1</v>
      </c>
      <c r="BH2841" t="s">
        <v>6179</v>
      </c>
      <c r="BI2841">
        <v>54</v>
      </c>
      <c r="BJ2841" t="s">
        <v>6187</v>
      </c>
      <c r="BK2841">
        <v>0</v>
      </c>
      <c r="BL2841">
        <v>90</v>
      </c>
      <c r="BM2841" s="3">
        <f t="shared" si="404"/>
        <v>0.93333333333333335</v>
      </c>
    </row>
    <row r="2842" spans="1:65">
      <c r="A2842" t="s">
        <v>2976</v>
      </c>
      <c r="B2842" s="2">
        <v>45829</v>
      </c>
      <c r="C2842" t="s">
        <v>1632</v>
      </c>
      <c r="D2842" t="s">
        <v>2636</v>
      </c>
      <c r="E2842">
        <v>6</v>
      </c>
      <c r="F2842" t="s">
        <v>61</v>
      </c>
      <c r="G2842" t="s">
        <v>79</v>
      </c>
      <c r="H2842" t="s">
        <v>84</v>
      </c>
      <c r="I2842" t="s">
        <v>74</v>
      </c>
      <c r="J2842" t="s">
        <v>81</v>
      </c>
      <c r="K2842" t="s">
        <v>66</v>
      </c>
      <c r="L2842" t="s">
        <v>92</v>
      </c>
      <c r="M2842" t="s">
        <v>68</v>
      </c>
      <c r="N2842" t="s">
        <v>94</v>
      </c>
      <c r="O2842" t="s">
        <v>82</v>
      </c>
      <c r="P2842">
        <v>42</v>
      </c>
      <c r="Q2842">
        <v>45</v>
      </c>
      <c r="R2842">
        <v>45</v>
      </c>
      <c r="S2842">
        <v>2</v>
      </c>
      <c r="T2842">
        <f t="shared" si="396"/>
        <v>43</v>
      </c>
      <c r="U2842">
        <v>41</v>
      </c>
      <c r="V2842">
        <f t="shared" si="397"/>
        <v>2</v>
      </c>
      <c r="W2842" s="3">
        <f t="shared" si="398"/>
        <v>4.4444444444444446E-2</v>
      </c>
      <c r="X2842">
        <v>38</v>
      </c>
      <c r="Y2842" s="4">
        <v>3.9</v>
      </c>
      <c r="Z2842" s="4">
        <v>2.2000000000000002</v>
      </c>
      <c r="AA2842" s="5">
        <v>73566.16</v>
      </c>
      <c r="AB2842" s="5">
        <f t="shared" si="399"/>
        <v>3016212.56</v>
      </c>
      <c r="AC2842" s="5">
        <v>51501.81</v>
      </c>
      <c r="AD2842" s="5">
        <f t="shared" si="400"/>
        <v>2317581.4500000002</v>
      </c>
      <c r="AE2842" s="5">
        <v>138145.62</v>
      </c>
      <c r="AF2842" s="5">
        <v>38182.28</v>
      </c>
      <c r="AG2842" s="5">
        <v>9752.9</v>
      </c>
      <c r="AH2842" s="5">
        <v>3190</v>
      </c>
      <c r="AI2842" s="5">
        <v>14926.83</v>
      </c>
      <c r="AJ2842">
        <v>0</v>
      </c>
      <c r="AK2842" s="5">
        <v>0</v>
      </c>
      <c r="AL2842" s="5">
        <v>3258.24</v>
      </c>
      <c r="AM2842" s="5">
        <v>26827.57</v>
      </c>
      <c r="AN2842">
        <v>4</v>
      </c>
      <c r="AO2842">
        <v>2</v>
      </c>
      <c r="AP2842" t="str">
        <f t="shared" si="401"/>
        <v>Yes</v>
      </c>
      <c r="AQ2842">
        <v>1</v>
      </c>
      <c r="AR2842" s="5">
        <f t="shared" si="402"/>
        <v>2551864.89</v>
      </c>
      <c r="AS2842" s="5">
        <f t="shared" si="403"/>
        <v>464347.67</v>
      </c>
      <c r="AT2842" t="s">
        <v>116</v>
      </c>
      <c r="AU2842" t="s">
        <v>6164</v>
      </c>
      <c r="AV2842" t="s">
        <v>6165</v>
      </c>
      <c r="AW2842" t="s">
        <v>6166</v>
      </c>
      <c r="AX2842" t="s">
        <v>6184</v>
      </c>
      <c r="AY2842">
        <v>45</v>
      </c>
      <c r="AZ2842">
        <v>0</v>
      </c>
      <c r="BA2842">
        <v>22</v>
      </c>
      <c r="BB2842" t="s">
        <v>6180</v>
      </c>
      <c r="BC2842">
        <v>0</v>
      </c>
      <c r="BD2842">
        <v>0</v>
      </c>
      <c r="BE2842" t="s">
        <v>6169</v>
      </c>
      <c r="BF2842" t="s">
        <v>6176</v>
      </c>
      <c r="BG2842">
        <v>0</v>
      </c>
      <c r="BH2842" t="s">
        <v>6171</v>
      </c>
      <c r="BI2842">
        <v>44</v>
      </c>
      <c r="BJ2842" t="s">
        <v>6172</v>
      </c>
      <c r="BK2842">
        <v>0</v>
      </c>
      <c r="BL2842">
        <v>52</v>
      </c>
      <c r="BM2842" s="3">
        <f t="shared" si="404"/>
        <v>0.86538461538461542</v>
      </c>
    </row>
    <row r="2843" spans="1:65">
      <c r="A2843" t="s">
        <v>2977</v>
      </c>
      <c r="B2843" s="2">
        <v>45829</v>
      </c>
      <c r="C2843" t="s">
        <v>1632</v>
      </c>
      <c r="D2843" t="s">
        <v>2636</v>
      </c>
      <c r="E2843">
        <v>6</v>
      </c>
      <c r="F2843" t="s">
        <v>72</v>
      </c>
      <c r="G2843" t="s">
        <v>50</v>
      </c>
      <c r="H2843" t="s">
        <v>138</v>
      </c>
      <c r="I2843" t="s">
        <v>52</v>
      </c>
      <c r="J2843" t="s">
        <v>53</v>
      </c>
      <c r="K2843" t="s">
        <v>66</v>
      </c>
      <c r="L2843" t="s">
        <v>87</v>
      </c>
      <c r="M2843" t="s">
        <v>68</v>
      </c>
      <c r="N2843" t="s">
        <v>76</v>
      </c>
      <c r="O2843" t="s">
        <v>82</v>
      </c>
      <c r="P2843">
        <v>85</v>
      </c>
      <c r="Q2843">
        <v>92</v>
      </c>
      <c r="R2843">
        <v>91</v>
      </c>
      <c r="S2843">
        <v>2</v>
      </c>
      <c r="T2843">
        <f t="shared" si="396"/>
        <v>89</v>
      </c>
      <c r="U2843">
        <v>81</v>
      </c>
      <c r="V2843">
        <f t="shared" si="397"/>
        <v>8</v>
      </c>
      <c r="W2843" s="3">
        <f t="shared" si="398"/>
        <v>2.197802197802198E-2</v>
      </c>
      <c r="X2843">
        <v>16</v>
      </c>
      <c r="Y2843" s="4">
        <v>8.5</v>
      </c>
      <c r="Z2843" s="4">
        <v>1.6</v>
      </c>
      <c r="AA2843" s="5">
        <v>30841.42</v>
      </c>
      <c r="AB2843" s="5">
        <f t="shared" si="399"/>
        <v>2498155.02</v>
      </c>
      <c r="AC2843" s="5">
        <v>23122.98</v>
      </c>
      <c r="AD2843" s="5">
        <f t="shared" si="400"/>
        <v>2104191.1800000002</v>
      </c>
      <c r="AE2843" s="5">
        <v>160892.32999999999</v>
      </c>
      <c r="AF2843" s="5">
        <v>38733.65</v>
      </c>
      <c r="AG2843" s="5">
        <v>8119.58</v>
      </c>
      <c r="AH2843" s="5">
        <v>2320</v>
      </c>
      <c r="AI2843" s="5">
        <v>7102.44</v>
      </c>
      <c r="AJ2843">
        <v>1</v>
      </c>
      <c r="AK2843" s="5">
        <v>8612.8700000000008</v>
      </c>
      <c r="AL2843" s="5">
        <v>36955.17</v>
      </c>
      <c r="AM2843" s="5">
        <v>84979.19</v>
      </c>
      <c r="AN2843">
        <v>4</v>
      </c>
      <c r="AO2843">
        <v>4</v>
      </c>
      <c r="AP2843" t="str">
        <f t="shared" si="401"/>
        <v>Yes</v>
      </c>
      <c r="AQ2843">
        <v>2</v>
      </c>
      <c r="AR2843" s="5">
        <f t="shared" si="402"/>
        <v>2451906.41</v>
      </c>
      <c r="AS2843" s="5">
        <f t="shared" si="403"/>
        <v>46248.61</v>
      </c>
      <c r="AT2843" t="s">
        <v>59</v>
      </c>
      <c r="AU2843" t="s">
        <v>6181</v>
      </c>
      <c r="AV2843" t="s">
        <v>6182</v>
      </c>
      <c r="AW2843" t="s">
        <v>6183</v>
      </c>
      <c r="AX2843" t="s">
        <v>6177</v>
      </c>
      <c r="AY2843">
        <v>88</v>
      </c>
      <c r="AZ2843">
        <v>1</v>
      </c>
      <c r="BA2843">
        <v>45</v>
      </c>
      <c r="BB2843" t="s">
        <v>6180</v>
      </c>
      <c r="BC2843">
        <v>0</v>
      </c>
      <c r="BD2843">
        <v>0</v>
      </c>
      <c r="BE2843" t="s">
        <v>6169</v>
      </c>
      <c r="BF2843" t="s">
        <v>6170</v>
      </c>
      <c r="BG2843">
        <v>0</v>
      </c>
      <c r="BH2843" t="s">
        <v>6171</v>
      </c>
      <c r="BI2843">
        <v>15</v>
      </c>
      <c r="BJ2843" t="s">
        <v>6172</v>
      </c>
      <c r="BK2843">
        <v>0</v>
      </c>
      <c r="BL2843">
        <v>96</v>
      </c>
      <c r="BM2843" s="3">
        <f t="shared" si="404"/>
        <v>0.94791666666666663</v>
      </c>
    </row>
    <row r="2844" spans="1:65">
      <c r="A2844" t="s">
        <v>2978</v>
      </c>
      <c r="B2844" s="2">
        <v>45829</v>
      </c>
      <c r="C2844" t="s">
        <v>1632</v>
      </c>
      <c r="D2844" t="s">
        <v>2636</v>
      </c>
      <c r="E2844">
        <v>6</v>
      </c>
      <c r="F2844" t="s">
        <v>72</v>
      </c>
      <c r="G2844" t="s">
        <v>79</v>
      </c>
      <c r="H2844" t="s">
        <v>159</v>
      </c>
      <c r="I2844" t="s">
        <v>64</v>
      </c>
      <c r="J2844" t="s">
        <v>65</v>
      </c>
      <c r="K2844" t="s">
        <v>75</v>
      </c>
      <c r="L2844" t="s">
        <v>92</v>
      </c>
      <c r="M2844" t="s">
        <v>56</v>
      </c>
      <c r="N2844" t="s">
        <v>69</v>
      </c>
      <c r="O2844" t="s">
        <v>58</v>
      </c>
      <c r="P2844">
        <v>62</v>
      </c>
      <c r="Q2844">
        <v>69</v>
      </c>
      <c r="R2844">
        <v>69</v>
      </c>
      <c r="S2844">
        <v>1</v>
      </c>
      <c r="T2844">
        <f t="shared" si="396"/>
        <v>68</v>
      </c>
      <c r="U2844">
        <v>59</v>
      </c>
      <c r="V2844">
        <f t="shared" si="397"/>
        <v>9</v>
      </c>
      <c r="W2844" s="3">
        <f t="shared" si="398"/>
        <v>1.4492753623188406E-2</v>
      </c>
      <c r="X2844">
        <v>19</v>
      </c>
      <c r="Y2844" s="4">
        <v>8.6999999999999993</v>
      </c>
      <c r="Z2844" s="4">
        <v>1.7</v>
      </c>
      <c r="AA2844" s="5">
        <v>52551.65</v>
      </c>
      <c r="AB2844" s="5">
        <f t="shared" si="399"/>
        <v>3100547.35</v>
      </c>
      <c r="AC2844" s="5">
        <v>35376.5</v>
      </c>
      <c r="AD2844" s="5">
        <f t="shared" si="400"/>
        <v>2440978.5</v>
      </c>
      <c r="AE2844" s="5">
        <v>146598.74</v>
      </c>
      <c r="AF2844" s="5">
        <v>42669.48</v>
      </c>
      <c r="AG2844" s="5">
        <v>8948.9599999999991</v>
      </c>
      <c r="AH2844" s="5">
        <v>2465</v>
      </c>
      <c r="AI2844" s="5">
        <v>5119.3500000000004</v>
      </c>
      <c r="AJ2844">
        <v>0</v>
      </c>
      <c r="AK2844" s="5">
        <v>0</v>
      </c>
      <c r="AL2844" s="5">
        <v>8425.3799999999992</v>
      </c>
      <c r="AM2844" s="5">
        <v>39790.050000000003</v>
      </c>
      <c r="AN2844">
        <v>4</v>
      </c>
      <c r="AO2844">
        <v>4</v>
      </c>
      <c r="AP2844" t="str">
        <f t="shared" si="401"/>
        <v>Yes</v>
      </c>
      <c r="AQ2844">
        <v>1</v>
      </c>
      <c r="AR2844" s="5">
        <f t="shared" si="402"/>
        <v>2694995.46</v>
      </c>
      <c r="AS2844" s="5">
        <f t="shared" si="403"/>
        <v>405551.89</v>
      </c>
      <c r="AT2844" t="s">
        <v>59</v>
      </c>
      <c r="AU2844" t="s">
        <v>6164</v>
      </c>
      <c r="AV2844" t="s">
        <v>6165</v>
      </c>
      <c r="AW2844" t="s">
        <v>6166</v>
      </c>
      <c r="AX2844" t="s">
        <v>6177</v>
      </c>
      <c r="AY2844">
        <v>65</v>
      </c>
      <c r="AZ2844">
        <v>0</v>
      </c>
      <c r="BA2844">
        <v>48</v>
      </c>
      <c r="BB2844" t="s">
        <v>6180</v>
      </c>
      <c r="BC2844">
        <v>0</v>
      </c>
      <c r="BD2844">
        <v>0</v>
      </c>
      <c r="BE2844" t="s">
        <v>6169</v>
      </c>
      <c r="BF2844" t="s">
        <v>6170</v>
      </c>
      <c r="BG2844">
        <v>0</v>
      </c>
      <c r="BH2844" t="s">
        <v>6171</v>
      </c>
      <c r="BI2844">
        <v>32</v>
      </c>
      <c r="BJ2844" t="s">
        <v>6172</v>
      </c>
      <c r="BK2844">
        <v>0</v>
      </c>
      <c r="BL2844">
        <v>73</v>
      </c>
      <c r="BM2844" s="3">
        <f t="shared" si="404"/>
        <v>0.9452054794520548</v>
      </c>
    </row>
    <row r="2845" spans="1:65">
      <c r="A2845" t="s">
        <v>2979</v>
      </c>
      <c r="B2845" s="2">
        <v>45829</v>
      </c>
      <c r="C2845" t="s">
        <v>1632</v>
      </c>
      <c r="D2845" t="s">
        <v>2636</v>
      </c>
      <c r="E2845">
        <v>6</v>
      </c>
      <c r="F2845" t="s">
        <v>61</v>
      </c>
      <c r="G2845" t="s">
        <v>50</v>
      </c>
      <c r="H2845" t="s">
        <v>170</v>
      </c>
      <c r="I2845" t="s">
        <v>74</v>
      </c>
      <c r="J2845" t="s">
        <v>53</v>
      </c>
      <c r="K2845" t="s">
        <v>54</v>
      </c>
      <c r="L2845" t="s">
        <v>55</v>
      </c>
      <c r="M2845" t="s">
        <v>56</v>
      </c>
      <c r="N2845" t="s">
        <v>57</v>
      </c>
      <c r="O2845" t="s">
        <v>82</v>
      </c>
      <c r="P2845">
        <v>67</v>
      </c>
      <c r="Q2845">
        <v>73</v>
      </c>
      <c r="R2845">
        <v>73</v>
      </c>
      <c r="S2845">
        <v>2</v>
      </c>
      <c r="T2845">
        <f t="shared" si="396"/>
        <v>71</v>
      </c>
      <c r="U2845">
        <v>64</v>
      </c>
      <c r="V2845">
        <f t="shared" si="397"/>
        <v>7</v>
      </c>
      <c r="W2845" s="3">
        <f t="shared" si="398"/>
        <v>2.7397260273972601E-2</v>
      </c>
      <c r="X2845">
        <v>29</v>
      </c>
      <c r="Y2845" s="4">
        <v>8.6</v>
      </c>
      <c r="Z2845" s="4">
        <v>1.9</v>
      </c>
      <c r="AA2845" s="5">
        <v>38383.35</v>
      </c>
      <c r="AB2845" s="5">
        <f t="shared" si="399"/>
        <v>2456534.4</v>
      </c>
      <c r="AC2845" s="5">
        <v>23649.42</v>
      </c>
      <c r="AD2845" s="5">
        <f t="shared" si="400"/>
        <v>1726407.66</v>
      </c>
      <c r="AE2845" s="5">
        <v>124572.92</v>
      </c>
      <c r="AF2845" s="5">
        <v>32516.15</v>
      </c>
      <c r="AG2845" s="5">
        <v>9288.7900000000009</v>
      </c>
      <c r="AH2845" s="5">
        <v>2755</v>
      </c>
      <c r="AI2845" s="5">
        <v>7078.79</v>
      </c>
      <c r="AJ2845">
        <v>0</v>
      </c>
      <c r="AK2845" s="5">
        <v>0</v>
      </c>
      <c r="AL2845" s="5">
        <v>4586.34</v>
      </c>
      <c r="AM2845" s="5">
        <v>42722.55</v>
      </c>
      <c r="AN2845">
        <v>4</v>
      </c>
      <c r="AO2845">
        <v>4</v>
      </c>
      <c r="AP2845" t="str">
        <f t="shared" si="401"/>
        <v>Yes</v>
      </c>
      <c r="AQ2845">
        <v>0</v>
      </c>
      <c r="AR2845" s="5">
        <f t="shared" si="402"/>
        <v>1949928.2</v>
      </c>
      <c r="AS2845" s="5">
        <f t="shared" si="403"/>
        <v>506606.2</v>
      </c>
      <c r="AT2845" t="s">
        <v>59</v>
      </c>
      <c r="AU2845" t="s">
        <v>6164</v>
      </c>
      <c r="AV2845" t="s">
        <v>6165</v>
      </c>
      <c r="AW2845" t="s">
        <v>6166</v>
      </c>
      <c r="AX2845" t="s">
        <v>6177</v>
      </c>
      <c r="AY2845">
        <v>68</v>
      </c>
      <c r="AZ2845">
        <v>0</v>
      </c>
      <c r="BA2845">
        <v>39</v>
      </c>
      <c r="BB2845" t="s">
        <v>6180</v>
      </c>
      <c r="BC2845">
        <v>0</v>
      </c>
      <c r="BD2845">
        <v>0</v>
      </c>
      <c r="BE2845" t="s">
        <v>6169</v>
      </c>
      <c r="BF2845" t="s">
        <v>6170</v>
      </c>
      <c r="BG2845">
        <v>1</v>
      </c>
      <c r="BH2845" t="s">
        <v>6186</v>
      </c>
      <c r="BI2845">
        <v>60</v>
      </c>
      <c r="BJ2845" t="s">
        <v>6187</v>
      </c>
      <c r="BK2845">
        <v>0</v>
      </c>
      <c r="BL2845">
        <v>77</v>
      </c>
      <c r="BM2845" s="3">
        <f t="shared" si="404"/>
        <v>0.94805194805194803</v>
      </c>
    </row>
    <row r="2846" spans="1:65">
      <c r="A2846" t="s">
        <v>2980</v>
      </c>
      <c r="B2846" s="2">
        <v>45829</v>
      </c>
      <c r="C2846" t="s">
        <v>1632</v>
      </c>
      <c r="D2846" t="s">
        <v>2636</v>
      </c>
      <c r="E2846">
        <v>6</v>
      </c>
      <c r="F2846" t="s">
        <v>72</v>
      </c>
      <c r="G2846" t="s">
        <v>50</v>
      </c>
      <c r="H2846" t="s">
        <v>119</v>
      </c>
      <c r="I2846" t="s">
        <v>74</v>
      </c>
      <c r="J2846" t="s">
        <v>81</v>
      </c>
      <c r="K2846" t="s">
        <v>66</v>
      </c>
      <c r="L2846" t="s">
        <v>87</v>
      </c>
      <c r="M2846" t="s">
        <v>56</v>
      </c>
      <c r="N2846" t="s">
        <v>69</v>
      </c>
      <c r="O2846" t="s">
        <v>82</v>
      </c>
      <c r="P2846">
        <v>39</v>
      </c>
      <c r="Q2846">
        <v>40</v>
      </c>
      <c r="R2846">
        <v>39</v>
      </c>
      <c r="S2846">
        <v>1</v>
      </c>
      <c r="T2846">
        <f t="shared" si="396"/>
        <v>38</v>
      </c>
      <c r="U2846">
        <v>38</v>
      </c>
      <c r="V2846">
        <f t="shared" si="397"/>
        <v>0</v>
      </c>
      <c r="W2846" s="3">
        <f t="shared" si="398"/>
        <v>2.564102564102564E-2</v>
      </c>
      <c r="X2846">
        <v>19</v>
      </c>
      <c r="Y2846" s="4">
        <v>2.2000000000000002</v>
      </c>
      <c r="Z2846" s="4">
        <v>1.2</v>
      </c>
      <c r="AA2846" s="5">
        <v>73973.440000000002</v>
      </c>
      <c r="AB2846" s="5">
        <f t="shared" si="399"/>
        <v>2810990.72</v>
      </c>
      <c r="AC2846" s="5">
        <v>54165.04</v>
      </c>
      <c r="AD2846" s="5">
        <f t="shared" si="400"/>
        <v>2112436.56</v>
      </c>
      <c r="AE2846" s="5">
        <v>118493.69</v>
      </c>
      <c r="AF2846" s="5">
        <v>32177.7</v>
      </c>
      <c r="AG2846" s="5">
        <v>8533.89</v>
      </c>
      <c r="AH2846" s="5">
        <v>1740</v>
      </c>
      <c r="AI2846" s="5">
        <v>7577.14</v>
      </c>
      <c r="AJ2846">
        <v>0</v>
      </c>
      <c r="AK2846" s="5">
        <v>0</v>
      </c>
      <c r="AL2846" s="5">
        <v>0</v>
      </c>
      <c r="AM2846" s="5">
        <v>26130.639999999999</v>
      </c>
      <c r="AN2846">
        <v>4</v>
      </c>
      <c r="AO2846">
        <v>4</v>
      </c>
      <c r="AP2846" t="str">
        <f t="shared" si="401"/>
        <v>Yes</v>
      </c>
      <c r="AQ2846">
        <v>1</v>
      </c>
      <c r="AR2846" s="5">
        <f t="shared" si="402"/>
        <v>2307089.62</v>
      </c>
      <c r="AS2846" s="5">
        <f t="shared" si="403"/>
        <v>503901.1</v>
      </c>
      <c r="AT2846" t="s">
        <v>59</v>
      </c>
      <c r="AU2846" t="s">
        <v>6164</v>
      </c>
      <c r="AV2846" t="s">
        <v>6165</v>
      </c>
      <c r="AW2846" t="s">
        <v>6166</v>
      </c>
      <c r="AX2846" t="s">
        <v>6167</v>
      </c>
      <c r="AY2846">
        <v>40</v>
      </c>
      <c r="AZ2846">
        <v>0</v>
      </c>
      <c r="BA2846">
        <v>0</v>
      </c>
      <c r="BB2846" t="s">
        <v>6168</v>
      </c>
      <c r="BC2846">
        <v>0</v>
      </c>
      <c r="BD2846">
        <v>0</v>
      </c>
      <c r="BE2846" t="s">
        <v>6169</v>
      </c>
      <c r="BF2846" t="s">
        <v>6170</v>
      </c>
      <c r="BG2846">
        <v>0</v>
      </c>
      <c r="BH2846" t="s">
        <v>6171</v>
      </c>
      <c r="BI2846">
        <v>15</v>
      </c>
      <c r="BJ2846" t="s">
        <v>6172</v>
      </c>
      <c r="BK2846">
        <v>0</v>
      </c>
      <c r="BL2846">
        <v>49</v>
      </c>
      <c r="BM2846" s="3">
        <f t="shared" si="404"/>
        <v>0.79591836734693877</v>
      </c>
    </row>
    <row r="2847" spans="1:65">
      <c r="A2847" t="s">
        <v>2981</v>
      </c>
      <c r="B2847" s="2">
        <v>45829</v>
      </c>
      <c r="C2847" t="s">
        <v>1632</v>
      </c>
      <c r="D2847" t="s">
        <v>2636</v>
      </c>
      <c r="E2847">
        <v>6</v>
      </c>
      <c r="F2847" t="s">
        <v>78</v>
      </c>
      <c r="G2847" t="s">
        <v>62</v>
      </c>
      <c r="H2847" t="s">
        <v>91</v>
      </c>
      <c r="I2847" t="s">
        <v>52</v>
      </c>
      <c r="J2847" t="s">
        <v>53</v>
      </c>
      <c r="K2847" t="s">
        <v>75</v>
      </c>
      <c r="L2847" t="s">
        <v>67</v>
      </c>
      <c r="M2847" t="s">
        <v>56</v>
      </c>
      <c r="N2847" t="s">
        <v>76</v>
      </c>
      <c r="O2847" t="s">
        <v>82</v>
      </c>
      <c r="P2847">
        <v>61</v>
      </c>
      <c r="Q2847">
        <v>64</v>
      </c>
      <c r="R2847">
        <v>61</v>
      </c>
      <c r="S2847">
        <v>2</v>
      </c>
      <c r="T2847">
        <f t="shared" si="396"/>
        <v>59</v>
      </c>
      <c r="U2847">
        <v>59</v>
      </c>
      <c r="V2847">
        <f t="shared" si="397"/>
        <v>0</v>
      </c>
      <c r="W2847" s="3">
        <f t="shared" si="398"/>
        <v>3.2786885245901641E-2</v>
      </c>
      <c r="X2847">
        <v>45</v>
      </c>
      <c r="Y2847" s="4">
        <v>5.9</v>
      </c>
      <c r="Z2847" s="4">
        <v>1.8</v>
      </c>
      <c r="AA2847" s="5">
        <v>36225.06</v>
      </c>
      <c r="AB2847" s="5">
        <f t="shared" si="399"/>
        <v>2137278.54</v>
      </c>
      <c r="AC2847" s="5">
        <v>23062.09</v>
      </c>
      <c r="AD2847" s="5">
        <f t="shared" si="400"/>
        <v>1406787.49</v>
      </c>
      <c r="AE2847" s="5">
        <v>107136.95</v>
      </c>
      <c r="AF2847" s="5">
        <v>30312.31</v>
      </c>
      <c r="AG2847" s="5">
        <v>11551.98</v>
      </c>
      <c r="AH2847" s="5">
        <v>2610</v>
      </c>
      <c r="AI2847" s="5">
        <v>7098.18</v>
      </c>
      <c r="AJ2847">
        <v>0</v>
      </c>
      <c r="AK2847" s="5">
        <v>0</v>
      </c>
      <c r="AL2847" s="5">
        <v>0</v>
      </c>
      <c r="AM2847" s="5">
        <v>36258.43</v>
      </c>
      <c r="AN2847">
        <v>4</v>
      </c>
      <c r="AO2847">
        <v>3</v>
      </c>
      <c r="AP2847" t="str">
        <f t="shared" si="401"/>
        <v>Yes</v>
      </c>
      <c r="AQ2847">
        <v>1</v>
      </c>
      <c r="AR2847" s="5">
        <f t="shared" si="402"/>
        <v>1601755.34</v>
      </c>
      <c r="AS2847" s="5">
        <f t="shared" si="403"/>
        <v>535523.19999999995</v>
      </c>
      <c r="AT2847" t="s">
        <v>116</v>
      </c>
      <c r="AU2847" t="s">
        <v>6164</v>
      </c>
      <c r="AV2847" t="s">
        <v>6165</v>
      </c>
      <c r="AW2847" t="s">
        <v>6166</v>
      </c>
      <c r="AX2847" t="s">
        <v>6167</v>
      </c>
      <c r="AY2847">
        <v>64</v>
      </c>
      <c r="AZ2847">
        <v>0</v>
      </c>
      <c r="BA2847">
        <v>0</v>
      </c>
      <c r="BB2847" t="s">
        <v>6168</v>
      </c>
      <c r="BC2847">
        <v>0</v>
      </c>
      <c r="BD2847">
        <v>0</v>
      </c>
      <c r="BE2847" t="s">
        <v>6169</v>
      </c>
      <c r="BF2847" t="s">
        <v>6170</v>
      </c>
      <c r="BG2847">
        <v>2</v>
      </c>
      <c r="BH2847" t="s">
        <v>6206</v>
      </c>
      <c r="BI2847">
        <v>54</v>
      </c>
      <c r="BJ2847" t="s">
        <v>6187</v>
      </c>
      <c r="BK2847">
        <v>0</v>
      </c>
      <c r="BL2847">
        <v>72</v>
      </c>
      <c r="BM2847" s="3">
        <f t="shared" si="404"/>
        <v>0.84722222222222221</v>
      </c>
    </row>
    <row r="2848" spans="1:65">
      <c r="A2848" t="s">
        <v>2982</v>
      </c>
      <c r="B2848" s="2">
        <v>45829</v>
      </c>
      <c r="C2848" t="s">
        <v>1632</v>
      </c>
      <c r="D2848" t="s">
        <v>2636</v>
      </c>
      <c r="E2848">
        <v>6</v>
      </c>
      <c r="F2848" t="s">
        <v>78</v>
      </c>
      <c r="G2848" t="s">
        <v>79</v>
      </c>
      <c r="H2848" t="s">
        <v>143</v>
      </c>
      <c r="I2848" t="s">
        <v>52</v>
      </c>
      <c r="J2848" t="s">
        <v>53</v>
      </c>
      <c r="K2848" t="s">
        <v>75</v>
      </c>
      <c r="L2848" t="s">
        <v>55</v>
      </c>
      <c r="M2848" t="s">
        <v>56</v>
      </c>
      <c r="N2848" t="s">
        <v>94</v>
      </c>
      <c r="O2848" t="s">
        <v>82</v>
      </c>
      <c r="P2848">
        <v>76</v>
      </c>
      <c r="Q2848">
        <v>80</v>
      </c>
      <c r="R2848">
        <v>76</v>
      </c>
      <c r="S2848">
        <v>2</v>
      </c>
      <c r="T2848">
        <f t="shared" si="396"/>
        <v>74</v>
      </c>
      <c r="U2848">
        <v>73</v>
      </c>
      <c r="V2848">
        <f t="shared" si="397"/>
        <v>1</v>
      </c>
      <c r="W2848" s="3">
        <f t="shared" si="398"/>
        <v>2.6315789473684209E-2</v>
      </c>
      <c r="X2848">
        <v>34</v>
      </c>
      <c r="Y2848" s="4">
        <v>10.1</v>
      </c>
      <c r="Z2848" s="4">
        <v>1.6</v>
      </c>
      <c r="AA2848" s="5">
        <v>36041.69</v>
      </c>
      <c r="AB2848" s="5">
        <f t="shared" si="399"/>
        <v>2631043.37</v>
      </c>
      <c r="AC2848" s="5">
        <v>23612.45</v>
      </c>
      <c r="AD2848" s="5">
        <f t="shared" si="400"/>
        <v>1794546.2</v>
      </c>
      <c r="AE2848" s="5">
        <v>135284.48000000001</v>
      </c>
      <c r="AF2848" s="5">
        <v>36111.599999999999</v>
      </c>
      <c r="AG2848" s="5">
        <v>11016.43</v>
      </c>
      <c r="AH2848" s="5">
        <v>2320</v>
      </c>
      <c r="AI2848" s="5">
        <v>7049.28</v>
      </c>
      <c r="AJ2848">
        <v>0</v>
      </c>
      <c r="AK2848" s="5">
        <v>0</v>
      </c>
      <c r="AL2848" s="5">
        <v>749.53</v>
      </c>
      <c r="AM2848" s="5">
        <v>46690.14</v>
      </c>
      <c r="AN2848">
        <v>4</v>
      </c>
      <c r="AO2848">
        <v>3</v>
      </c>
      <c r="AP2848" t="str">
        <f t="shared" si="401"/>
        <v>Yes</v>
      </c>
      <c r="AQ2848">
        <v>1</v>
      </c>
      <c r="AR2848" s="5">
        <f t="shared" si="402"/>
        <v>2033767.66</v>
      </c>
      <c r="AS2848" s="5">
        <f t="shared" si="403"/>
        <v>597275.71</v>
      </c>
      <c r="AT2848" t="s">
        <v>59</v>
      </c>
      <c r="AU2848" t="s">
        <v>6164</v>
      </c>
      <c r="AV2848" t="s">
        <v>6165</v>
      </c>
      <c r="AW2848" t="s">
        <v>6166</v>
      </c>
      <c r="AX2848" t="s">
        <v>6177</v>
      </c>
      <c r="AY2848">
        <v>76</v>
      </c>
      <c r="AZ2848">
        <v>0</v>
      </c>
      <c r="BA2848">
        <v>11</v>
      </c>
      <c r="BB2848" t="s">
        <v>6191</v>
      </c>
      <c r="BC2848">
        <v>0</v>
      </c>
      <c r="BD2848">
        <v>0</v>
      </c>
      <c r="BE2848" t="s">
        <v>6169</v>
      </c>
      <c r="BF2848" t="s">
        <v>6170</v>
      </c>
      <c r="BG2848">
        <v>1</v>
      </c>
      <c r="BH2848" t="s">
        <v>6179</v>
      </c>
      <c r="BI2848">
        <v>49</v>
      </c>
      <c r="BJ2848" t="s">
        <v>6172</v>
      </c>
      <c r="BK2848">
        <v>0</v>
      </c>
      <c r="BL2848">
        <v>84</v>
      </c>
      <c r="BM2848" s="3">
        <f t="shared" si="404"/>
        <v>0.90476190476190477</v>
      </c>
    </row>
    <row r="2849" spans="1:65">
      <c r="A2849" t="s">
        <v>2983</v>
      </c>
      <c r="B2849" s="2">
        <v>45829</v>
      </c>
      <c r="C2849" t="s">
        <v>1632</v>
      </c>
      <c r="D2849" t="s">
        <v>2636</v>
      </c>
      <c r="E2849">
        <v>6</v>
      </c>
      <c r="F2849" t="s">
        <v>61</v>
      </c>
      <c r="G2849" t="s">
        <v>62</v>
      </c>
      <c r="H2849" t="s">
        <v>96</v>
      </c>
      <c r="I2849" t="s">
        <v>64</v>
      </c>
      <c r="J2849" t="s">
        <v>53</v>
      </c>
      <c r="K2849" t="s">
        <v>54</v>
      </c>
      <c r="L2849" t="s">
        <v>55</v>
      </c>
      <c r="M2849" t="s">
        <v>68</v>
      </c>
      <c r="N2849" t="s">
        <v>69</v>
      </c>
      <c r="O2849" t="s">
        <v>82</v>
      </c>
      <c r="P2849">
        <v>71</v>
      </c>
      <c r="Q2849">
        <v>73</v>
      </c>
      <c r="R2849">
        <v>70</v>
      </c>
      <c r="S2849">
        <v>2</v>
      </c>
      <c r="T2849">
        <f t="shared" si="396"/>
        <v>68</v>
      </c>
      <c r="U2849">
        <v>68</v>
      </c>
      <c r="V2849">
        <f t="shared" si="397"/>
        <v>0</v>
      </c>
      <c r="W2849" s="3">
        <f t="shared" si="398"/>
        <v>2.8571428571428571E-2</v>
      </c>
      <c r="X2849">
        <v>39</v>
      </c>
      <c r="Y2849" s="4">
        <v>2.5</v>
      </c>
      <c r="Z2849" s="4">
        <v>1.4</v>
      </c>
      <c r="AA2849" s="5">
        <v>39142.769999999997</v>
      </c>
      <c r="AB2849" s="5">
        <f t="shared" si="399"/>
        <v>2661708.36</v>
      </c>
      <c r="AC2849" s="5">
        <v>22438.23</v>
      </c>
      <c r="AD2849" s="5">
        <f t="shared" si="400"/>
        <v>1570676.1</v>
      </c>
      <c r="AE2849" s="5">
        <v>114817.93</v>
      </c>
      <c r="AF2849" s="5">
        <v>30812.79</v>
      </c>
      <c r="AG2849" s="5">
        <v>10841.21</v>
      </c>
      <c r="AH2849" s="5">
        <v>2030</v>
      </c>
      <c r="AI2849" s="5">
        <v>7111.11</v>
      </c>
      <c r="AJ2849">
        <v>1</v>
      </c>
      <c r="AK2849" s="5">
        <v>8591.7800000000007</v>
      </c>
      <c r="AL2849" s="5">
        <v>0</v>
      </c>
      <c r="AM2849" s="5">
        <v>43406.43</v>
      </c>
      <c r="AN2849">
        <v>4</v>
      </c>
      <c r="AO2849">
        <v>4</v>
      </c>
      <c r="AP2849" t="str">
        <f t="shared" si="401"/>
        <v>Yes</v>
      </c>
      <c r="AQ2849">
        <v>2</v>
      </c>
      <c r="AR2849" s="5">
        <f t="shared" si="402"/>
        <v>1788287.35</v>
      </c>
      <c r="AS2849" s="5">
        <f t="shared" si="403"/>
        <v>873421.01</v>
      </c>
      <c r="AT2849" t="s">
        <v>59</v>
      </c>
      <c r="AU2849" t="s">
        <v>6189</v>
      </c>
      <c r="AV2849" t="s">
        <v>6190</v>
      </c>
      <c r="AW2849" t="s">
        <v>6183</v>
      </c>
      <c r="AX2849" t="s">
        <v>6167</v>
      </c>
      <c r="AY2849">
        <v>75</v>
      </c>
      <c r="AZ2849">
        <v>4</v>
      </c>
      <c r="BA2849">
        <v>0</v>
      </c>
      <c r="BB2849" t="s">
        <v>6168</v>
      </c>
      <c r="BC2849">
        <v>0</v>
      </c>
      <c r="BD2849">
        <v>0</v>
      </c>
      <c r="BE2849" t="s">
        <v>6169</v>
      </c>
      <c r="BF2849" t="s">
        <v>6170</v>
      </c>
      <c r="BG2849">
        <v>0</v>
      </c>
      <c r="BH2849" t="s">
        <v>6171</v>
      </c>
      <c r="BI2849">
        <v>31</v>
      </c>
      <c r="BJ2849" t="s">
        <v>6172</v>
      </c>
      <c r="BK2849">
        <v>0</v>
      </c>
      <c r="BL2849">
        <v>79</v>
      </c>
      <c r="BM2849" s="3">
        <f t="shared" si="404"/>
        <v>0.88607594936708856</v>
      </c>
    </row>
    <row r="2850" spans="1:65">
      <c r="A2850" t="s">
        <v>2984</v>
      </c>
      <c r="B2850" s="2">
        <v>45829</v>
      </c>
      <c r="C2850" t="s">
        <v>1632</v>
      </c>
      <c r="D2850" t="s">
        <v>2636</v>
      </c>
      <c r="E2850">
        <v>6</v>
      </c>
      <c r="F2850" t="s">
        <v>61</v>
      </c>
      <c r="G2850" t="s">
        <v>79</v>
      </c>
      <c r="H2850" t="s">
        <v>100</v>
      </c>
      <c r="I2850" t="s">
        <v>52</v>
      </c>
      <c r="J2850" t="s">
        <v>53</v>
      </c>
      <c r="K2850" t="s">
        <v>75</v>
      </c>
      <c r="L2850" t="s">
        <v>67</v>
      </c>
      <c r="M2850" t="s">
        <v>56</v>
      </c>
      <c r="N2850" t="s">
        <v>69</v>
      </c>
      <c r="O2850" t="s">
        <v>58</v>
      </c>
      <c r="P2850">
        <v>64</v>
      </c>
      <c r="Q2850">
        <v>66</v>
      </c>
      <c r="R2850">
        <v>66</v>
      </c>
      <c r="S2850">
        <v>2</v>
      </c>
      <c r="T2850">
        <f t="shared" si="396"/>
        <v>64</v>
      </c>
      <c r="U2850">
        <v>61</v>
      </c>
      <c r="V2850">
        <f t="shared" si="397"/>
        <v>3</v>
      </c>
      <c r="W2850" s="3">
        <f t="shared" si="398"/>
        <v>3.0303030303030304E-2</v>
      </c>
      <c r="X2850">
        <v>14</v>
      </c>
      <c r="Y2850" s="4">
        <v>5.2</v>
      </c>
      <c r="Z2850" s="4">
        <v>1.7</v>
      </c>
      <c r="AA2850" s="5">
        <v>36447.050000000003</v>
      </c>
      <c r="AB2850" s="5">
        <f t="shared" si="399"/>
        <v>2223270.0499999998</v>
      </c>
      <c r="AC2850" s="5">
        <v>22983.03</v>
      </c>
      <c r="AD2850" s="5">
        <f t="shared" si="400"/>
        <v>1516879.98</v>
      </c>
      <c r="AE2850" s="5">
        <v>116879.1</v>
      </c>
      <c r="AF2850" s="5">
        <v>28151.85</v>
      </c>
      <c r="AG2850" s="5">
        <v>7826.86</v>
      </c>
      <c r="AH2850" s="5">
        <v>2465</v>
      </c>
      <c r="AI2850" s="5">
        <v>7040</v>
      </c>
      <c r="AJ2850">
        <v>0</v>
      </c>
      <c r="AK2850" s="5">
        <v>0</v>
      </c>
      <c r="AL2850" s="5">
        <v>2096.46</v>
      </c>
      <c r="AM2850" s="5">
        <v>41082.65</v>
      </c>
      <c r="AN2850">
        <v>4</v>
      </c>
      <c r="AO2850">
        <v>3</v>
      </c>
      <c r="AP2850" t="str">
        <f t="shared" si="401"/>
        <v>Yes</v>
      </c>
      <c r="AQ2850">
        <v>0</v>
      </c>
      <c r="AR2850" s="5">
        <f t="shared" si="402"/>
        <v>1722421.9</v>
      </c>
      <c r="AS2850" s="5">
        <f t="shared" si="403"/>
        <v>500848.15</v>
      </c>
      <c r="AT2850" t="s">
        <v>59</v>
      </c>
      <c r="AU2850" t="s">
        <v>6164</v>
      </c>
      <c r="AV2850" t="s">
        <v>6165</v>
      </c>
      <c r="AW2850" t="s">
        <v>6166</v>
      </c>
      <c r="AX2850" t="s">
        <v>6184</v>
      </c>
      <c r="AY2850">
        <v>67</v>
      </c>
      <c r="AZ2850">
        <v>2</v>
      </c>
      <c r="BA2850">
        <v>18</v>
      </c>
      <c r="BB2850" t="s">
        <v>6185</v>
      </c>
      <c r="BC2850">
        <v>0</v>
      </c>
      <c r="BD2850">
        <v>0</v>
      </c>
      <c r="BE2850" t="s">
        <v>6169</v>
      </c>
      <c r="BF2850" t="s">
        <v>6170</v>
      </c>
      <c r="BG2850">
        <v>0</v>
      </c>
      <c r="BH2850" t="s">
        <v>6171</v>
      </c>
      <c r="BI2850">
        <v>23</v>
      </c>
      <c r="BJ2850" t="s">
        <v>6172</v>
      </c>
      <c r="BK2850">
        <v>0</v>
      </c>
      <c r="BL2850">
        <v>74</v>
      </c>
      <c r="BM2850" s="3">
        <f t="shared" si="404"/>
        <v>0.89189189189189189</v>
      </c>
    </row>
    <row r="2851" spans="1:65">
      <c r="A2851" t="s">
        <v>2985</v>
      </c>
      <c r="B2851" s="2">
        <v>45829</v>
      </c>
      <c r="C2851" t="s">
        <v>1632</v>
      </c>
      <c r="D2851" t="s">
        <v>2636</v>
      </c>
      <c r="E2851">
        <v>6</v>
      </c>
      <c r="F2851" t="s">
        <v>49</v>
      </c>
      <c r="G2851" t="s">
        <v>79</v>
      </c>
      <c r="H2851" t="s">
        <v>260</v>
      </c>
      <c r="I2851" t="s">
        <v>52</v>
      </c>
      <c r="J2851" t="s">
        <v>53</v>
      </c>
      <c r="K2851" t="s">
        <v>66</v>
      </c>
      <c r="L2851" t="s">
        <v>87</v>
      </c>
      <c r="M2851" t="s">
        <v>56</v>
      </c>
      <c r="N2851" t="s">
        <v>94</v>
      </c>
      <c r="O2851" t="s">
        <v>70</v>
      </c>
      <c r="P2851">
        <v>86</v>
      </c>
      <c r="Q2851">
        <v>89</v>
      </c>
      <c r="R2851">
        <v>88</v>
      </c>
      <c r="S2851">
        <v>4</v>
      </c>
      <c r="T2851">
        <f t="shared" si="396"/>
        <v>84</v>
      </c>
      <c r="U2851">
        <v>84</v>
      </c>
      <c r="V2851">
        <f t="shared" si="397"/>
        <v>0</v>
      </c>
      <c r="W2851" s="3">
        <f t="shared" si="398"/>
        <v>4.5454545454545456E-2</v>
      </c>
      <c r="X2851">
        <v>114</v>
      </c>
      <c r="Y2851" s="4">
        <v>0</v>
      </c>
      <c r="Z2851" s="4">
        <v>6.3</v>
      </c>
      <c r="AA2851" s="5">
        <v>30109.63</v>
      </c>
      <c r="AB2851" s="5">
        <f t="shared" si="399"/>
        <v>2529208.92</v>
      </c>
      <c r="AC2851" s="5">
        <v>24318.28</v>
      </c>
      <c r="AD2851" s="5">
        <f t="shared" si="400"/>
        <v>2140008.64</v>
      </c>
      <c r="AE2851" s="5">
        <v>155574.35999999999</v>
      </c>
      <c r="AF2851" s="5">
        <v>43572.34</v>
      </c>
      <c r="AG2851" s="5">
        <v>95807.7</v>
      </c>
      <c r="AH2851" s="5">
        <v>28179.5</v>
      </c>
      <c r="AI2851" s="5">
        <v>14080</v>
      </c>
      <c r="AJ2851">
        <v>0</v>
      </c>
      <c r="AK2851" s="5">
        <v>0</v>
      </c>
      <c r="AL2851" s="5">
        <v>0</v>
      </c>
      <c r="AM2851" s="5">
        <v>51283.38</v>
      </c>
      <c r="AN2851">
        <v>4</v>
      </c>
      <c r="AO2851">
        <v>3</v>
      </c>
      <c r="AP2851" t="str">
        <f t="shared" si="401"/>
        <v>Yes</v>
      </c>
      <c r="AQ2851">
        <v>1</v>
      </c>
      <c r="AR2851" s="5">
        <f t="shared" si="402"/>
        <v>2528505.92</v>
      </c>
      <c r="AS2851" s="5">
        <f t="shared" si="403"/>
        <v>703</v>
      </c>
      <c r="AT2851" t="s">
        <v>116</v>
      </c>
      <c r="AU2851" t="s">
        <v>6164</v>
      </c>
      <c r="AV2851" t="s">
        <v>6165</v>
      </c>
      <c r="AW2851" t="s">
        <v>6166</v>
      </c>
      <c r="AX2851" t="s">
        <v>6202</v>
      </c>
      <c r="AY2851">
        <v>86</v>
      </c>
      <c r="AZ2851">
        <v>0</v>
      </c>
      <c r="BA2851">
        <v>0</v>
      </c>
      <c r="BB2851" t="s">
        <v>6168</v>
      </c>
      <c r="BC2851">
        <v>0</v>
      </c>
      <c r="BD2851">
        <v>0</v>
      </c>
      <c r="BE2851" t="s">
        <v>6169</v>
      </c>
      <c r="BF2851" t="s">
        <v>6176</v>
      </c>
      <c r="BG2851">
        <v>2</v>
      </c>
      <c r="BH2851" t="s">
        <v>6211</v>
      </c>
      <c r="BI2851">
        <v>135</v>
      </c>
      <c r="BJ2851" t="s">
        <v>6193</v>
      </c>
      <c r="BK2851">
        <v>0</v>
      </c>
      <c r="BL2851">
        <v>95</v>
      </c>
      <c r="BM2851" s="3">
        <f t="shared" si="404"/>
        <v>0.9263157894736842</v>
      </c>
    </row>
    <row r="2852" spans="1:65">
      <c r="A2852" t="s">
        <v>2986</v>
      </c>
      <c r="B2852" s="2">
        <v>45829</v>
      </c>
      <c r="C2852" t="s">
        <v>1632</v>
      </c>
      <c r="D2852" t="s">
        <v>2636</v>
      </c>
      <c r="E2852">
        <v>6</v>
      </c>
      <c r="F2852" t="s">
        <v>49</v>
      </c>
      <c r="G2852" t="s">
        <v>62</v>
      </c>
      <c r="H2852" t="s">
        <v>226</v>
      </c>
      <c r="I2852" t="s">
        <v>52</v>
      </c>
      <c r="J2852" t="s">
        <v>53</v>
      </c>
      <c r="K2852" t="s">
        <v>66</v>
      </c>
      <c r="L2852" t="s">
        <v>55</v>
      </c>
      <c r="M2852" t="s">
        <v>68</v>
      </c>
      <c r="N2852" t="s">
        <v>94</v>
      </c>
      <c r="O2852" t="s">
        <v>70</v>
      </c>
      <c r="P2852">
        <v>73</v>
      </c>
      <c r="Q2852">
        <v>77</v>
      </c>
      <c r="R2852">
        <v>74</v>
      </c>
      <c r="S2852">
        <v>3</v>
      </c>
      <c r="T2852">
        <f t="shared" si="396"/>
        <v>71</v>
      </c>
      <c r="U2852">
        <v>71</v>
      </c>
      <c r="V2852">
        <f t="shared" si="397"/>
        <v>0</v>
      </c>
      <c r="W2852" s="3">
        <f t="shared" si="398"/>
        <v>4.0540540540540543E-2</v>
      </c>
      <c r="X2852">
        <v>27</v>
      </c>
      <c r="Y2852" s="4">
        <v>0</v>
      </c>
      <c r="Z2852" s="4">
        <v>1.4</v>
      </c>
      <c r="AA2852" s="5">
        <v>30449.58</v>
      </c>
      <c r="AB2852" s="5">
        <f t="shared" si="399"/>
        <v>2161920.1800000002</v>
      </c>
      <c r="AC2852" s="5">
        <v>22446.59</v>
      </c>
      <c r="AD2852" s="5">
        <f t="shared" si="400"/>
        <v>1661047.66</v>
      </c>
      <c r="AE2852" s="5">
        <v>131765.13</v>
      </c>
      <c r="AF2852" s="5">
        <v>34910.68</v>
      </c>
      <c r="AG2852" s="5">
        <v>9611.73</v>
      </c>
      <c r="AH2852" s="5">
        <v>2030</v>
      </c>
      <c r="AI2852" s="5">
        <v>10602.99</v>
      </c>
      <c r="AJ2852">
        <v>1</v>
      </c>
      <c r="AK2852" s="5">
        <v>8430.17</v>
      </c>
      <c r="AL2852" s="5">
        <v>31740.84</v>
      </c>
      <c r="AM2852" s="5">
        <v>79450.22</v>
      </c>
      <c r="AN2852">
        <v>4</v>
      </c>
      <c r="AO2852">
        <v>4</v>
      </c>
      <c r="AP2852" t="str">
        <f t="shared" si="401"/>
        <v>Yes</v>
      </c>
      <c r="AQ2852">
        <v>2</v>
      </c>
      <c r="AR2852" s="5">
        <f t="shared" si="402"/>
        <v>1969589.42</v>
      </c>
      <c r="AS2852" s="5">
        <f t="shared" si="403"/>
        <v>192330.76</v>
      </c>
      <c r="AT2852" t="s">
        <v>116</v>
      </c>
      <c r="AU2852" t="s">
        <v>6194</v>
      </c>
      <c r="AV2852" t="s">
        <v>6195</v>
      </c>
      <c r="AW2852" t="s">
        <v>6183</v>
      </c>
      <c r="AX2852" t="s">
        <v>6167</v>
      </c>
      <c r="AY2852">
        <v>78</v>
      </c>
      <c r="AZ2852">
        <v>3</v>
      </c>
      <c r="BA2852">
        <v>0</v>
      </c>
      <c r="BB2852" t="s">
        <v>6168</v>
      </c>
      <c r="BC2852">
        <v>0</v>
      </c>
      <c r="BD2852">
        <v>0</v>
      </c>
      <c r="BE2852" t="s">
        <v>6169</v>
      </c>
      <c r="BF2852" t="s">
        <v>6176</v>
      </c>
      <c r="BG2852">
        <v>0</v>
      </c>
      <c r="BH2852" t="s">
        <v>6171</v>
      </c>
      <c r="BI2852">
        <v>44</v>
      </c>
      <c r="BJ2852" t="s">
        <v>6172</v>
      </c>
      <c r="BK2852">
        <v>0</v>
      </c>
      <c r="BL2852">
        <v>82</v>
      </c>
      <c r="BM2852" s="3">
        <f t="shared" si="404"/>
        <v>0.90243902439024393</v>
      </c>
    </row>
    <row r="2853" spans="1:65">
      <c r="A2853" t="s">
        <v>2987</v>
      </c>
      <c r="B2853" s="2">
        <v>45829</v>
      </c>
      <c r="C2853" t="s">
        <v>1632</v>
      </c>
      <c r="D2853" t="s">
        <v>2636</v>
      </c>
      <c r="E2853">
        <v>6</v>
      </c>
      <c r="F2853" t="s">
        <v>78</v>
      </c>
      <c r="G2853" t="s">
        <v>50</v>
      </c>
      <c r="H2853" t="s">
        <v>185</v>
      </c>
      <c r="I2853" t="s">
        <v>52</v>
      </c>
      <c r="J2853" t="s">
        <v>53</v>
      </c>
      <c r="K2853" t="s">
        <v>75</v>
      </c>
      <c r="L2853" t="s">
        <v>92</v>
      </c>
      <c r="M2853" t="s">
        <v>56</v>
      </c>
      <c r="N2853" t="s">
        <v>76</v>
      </c>
      <c r="O2853" t="s">
        <v>58</v>
      </c>
      <c r="P2853">
        <v>67</v>
      </c>
      <c r="Q2853">
        <v>67</v>
      </c>
      <c r="R2853">
        <v>66</v>
      </c>
      <c r="S2853">
        <v>2</v>
      </c>
      <c r="T2853">
        <f t="shared" si="396"/>
        <v>64</v>
      </c>
      <c r="U2853">
        <v>64</v>
      </c>
      <c r="V2853">
        <f t="shared" si="397"/>
        <v>0</v>
      </c>
      <c r="W2853" s="3">
        <f t="shared" si="398"/>
        <v>3.0303030303030304E-2</v>
      </c>
      <c r="X2853">
        <v>35</v>
      </c>
      <c r="Y2853" s="4">
        <v>8.5</v>
      </c>
      <c r="Z2853" s="4">
        <v>1.4</v>
      </c>
      <c r="AA2853" s="5">
        <v>35802.449999999997</v>
      </c>
      <c r="AB2853" s="5">
        <f t="shared" si="399"/>
        <v>2291356.7999999998</v>
      </c>
      <c r="AC2853" s="5">
        <v>23897</v>
      </c>
      <c r="AD2853" s="5">
        <f t="shared" si="400"/>
        <v>1577202</v>
      </c>
      <c r="AE2853" s="5">
        <v>117212.81</v>
      </c>
      <c r="AF2853" s="5">
        <v>31699.57</v>
      </c>
      <c r="AG2853" s="5">
        <v>10242.15</v>
      </c>
      <c r="AH2853" s="5">
        <v>2030</v>
      </c>
      <c r="AI2853" s="5">
        <v>7040</v>
      </c>
      <c r="AJ2853">
        <v>0</v>
      </c>
      <c r="AK2853" s="5">
        <v>0</v>
      </c>
      <c r="AL2853" s="5">
        <v>0</v>
      </c>
      <c r="AM2853" s="5">
        <v>44066.63</v>
      </c>
      <c r="AN2853">
        <v>4</v>
      </c>
      <c r="AO2853">
        <v>3</v>
      </c>
      <c r="AP2853" t="str">
        <f t="shared" si="401"/>
        <v>Yes</v>
      </c>
      <c r="AQ2853">
        <v>0</v>
      </c>
      <c r="AR2853" s="5">
        <f t="shared" si="402"/>
        <v>1789493.16</v>
      </c>
      <c r="AS2853" s="5">
        <f t="shared" si="403"/>
        <v>501863.64</v>
      </c>
      <c r="AT2853" t="s">
        <v>59</v>
      </c>
      <c r="AU2853" t="s">
        <v>6164</v>
      </c>
      <c r="AV2853" t="s">
        <v>6165</v>
      </c>
      <c r="AW2853" t="s">
        <v>6166</v>
      </c>
      <c r="AX2853" t="s">
        <v>6177</v>
      </c>
      <c r="AY2853">
        <v>68</v>
      </c>
      <c r="AZ2853">
        <v>0</v>
      </c>
      <c r="BA2853">
        <v>0</v>
      </c>
      <c r="BB2853" t="s">
        <v>6168</v>
      </c>
      <c r="BC2853">
        <v>0</v>
      </c>
      <c r="BD2853">
        <v>0</v>
      </c>
      <c r="BE2853" t="s">
        <v>6169</v>
      </c>
      <c r="BF2853" t="s">
        <v>6170</v>
      </c>
      <c r="BG2853">
        <v>1</v>
      </c>
      <c r="BH2853" t="s">
        <v>6179</v>
      </c>
      <c r="BI2853">
        <v>58</v>
      </c>
      <c r="BJ2853" t="s">
        <v>6187</v>
      </c>
      <c r="BK2853">
        <v>0</v>
      </c>
      <c r="BL2853">
        <v>77</v>
      </c>
      <c r="BM2853" s="3">
        <f t="shared" si="404"/>
        <v>0.8571428571428571</v>
      </c>
    </row>
    <row r="2854" spans="1:65">
      <c r="A2854" t="s">
        <v>2988</v>
      </c>
      <c r="B2854" s="2">
        <v>45830</v>
      </c>
      <c r="C2854" t="s">
        <v>1632</v>
      </c>
      <c r="D2854" t="s">
        <v>2636</v>
      </c>
      <c r="E2854">
        <v>6</v>
      </c>
      <c r="F2854" t="s">
        <v>49</v>
      </c>
      <c r="G2854" t="s">
        <v>50</v>
      </c>
      <c r="H2854" t="s">
        <v>51</v>
      </c>
      <c r="I2854" t="s">
        <v>74</v>
      </c>
      <c r="J2854" t="s">
        <v>53</v>
      </c>
      <c r="K2854" t="s">
        <v>75</v>
      </c>
      <c r="L2854" t="s">
        <v>87</v>
      </c>
      <c r="M2854" t="s">
        <v>56</v>
      </c>
      <c r="N2854" t="s">
        <v>109</v>
      </c>
      <c r="O2854" t="s">
        <v>70</v>
      </c>
      <c r="P2854">
        <v>57</v>
      </c>
      <c r="Q2854">
        <v>61</v>
      </c>
      <c r="R2854">
        <v>59</v>
      </c>
      <c r="S2854">
        <v>1</v>
      </c>
      <c r="T2854">
        <f t="shared" si="396"/>
        <v>58</v>
      </c>
      <c r="U2854">
        <v>55</v>
      </c>
      <c r="V2854">
        <f t="shared" si="397"/>
        <v>3</v>
      </c>
      <c r="W2854" s="3">
        <f t="shared" si="398"/>
        <v>1.6949152542372881E-2</v>
      </c>
      <c r="X2854">
        <v>10</v>
      </c>
      <c r="Y2854" s="4">
        <v>2.9</v>
      </c>
      <c r="Z2854" s="4">
        <v>0.7</v>
      </c>
      <c r="AA2854" s="5">
        <v>35846.379999999997</v>
      </c>
      <c r="AB2854" s="5">
        <f t="shared" si="399"/>
        <v>1971550.9</v>
      </c>
      <c r="AC2854" s="5">
        <v>24143.86</v>
      </c>
      <c r="AD2854" s="5">
        <f t="shared" si="400"/>
        <v>1424487.74</v>
      </c>
      <c r="AE2854" s="5">
        <v>101792.68</v>
      </c>
      <c r="AF2854" s="5">
        <v>26180.09</v>
      </c>
      <c r="AG2854" s="5">
        <v>7765.56</v>
      </c>
      <c r="AH2854" s="5">
        <v>1015</v>
      </c>
      <c r="AI2854" s="5">
        <v>3562.26</v>
      </c>
      <c r="AJ2854">
        <v>0</v>
      </c>
      <c r="AK2854" s="5">
        <v>0</v>
      </c>
      <c r="AL2854" s="5">
        <v>2218.31</v>
      </c>
      <c r="AM2854" s="5">
        <v>85285.78</v>
      </c>
      <c r="AN2854">
        <v>8</v>
      </c>
      <c r="AO2854">
        <v>9</v>
      </c>
      <c r="AP2854" t="str">
        <f t="shared" si="401"/>
        <v>No</v>
      </c>
      <c r="AQ2854">
        <v>3</v>
      </c>
      <c r="AR2854" s="5">
        <f t="shared" si="402"/>
        <v>1652307.42</v>
      </c>
      <c r="AS2854" s="5">
        <f t="shared" si="403"/>
        <v>319243.48</v>
      </c>
      <c r="AT2854" t="s">
        <v>59</v>
      </c>
      <c r="AU2854" t="s">
        <v>6164</v>
      </c>
      <c r="AV2854" t="s">
        <v>6165</v>
      </c>
      <c r="AW2854" t="s">
        <v>6166</v>
      </c>
      <c r="AX2854" t="s">
        <v>6167</v>
      </c>
      <c r="AY2854">
        <v>64</v>
      </c>
      <c r="AZ2854">
        <v>4</v>
      </c>
      <c r="BA2854">
        <v>23</v>
      </c>
      <c r="BB2854" t="s">
        <v>6185</v>
      </c>
      <c r="BC2854">
        <v>0</v>
      </c>
      <c r="BD2854">
        <v>1</v>
      </c>
      <c r="BE2854" t="s">
        <v>6188</v>
      </c>
      <c r="BF2854" t="s">
        <v>6170</v>
      </c>
      <c r="BG2854">
        <v>0</v>
      </c>
      <c r="BH2854" t="s">
        <v>6171</v>
      </c>
      <c r="BI2854">
        <v>8</v>
      </c>
      <c r="BJ2854" t="s">
        <v>6172</v>
      </c>
      <c r="BK2854">
        <v>0</v>
      </c>
      <c r="BL2854">
        <v>71</v>
      </c>
      <c r="BM2854" s="3">
        <f t="shared" si="404"/>
        <v>0.83098591549295775</v>
      </c>
    </row>
    <row r="2855" spans="1:65">
      <c r="A2855" t="s">
        <v>2989</v>
      </c>
      <c r="B2855" s="2">
        <v>45830</v>
      </c>
      <c r="C2855" t="s">
        <v>1632</v>
      </c>
      <c r="D2855" t="s">
        <v>2636</v>
      </c>
      <c r="E2855">
        <v>6</v>
      </c>
      <c r="F2855" t="s">
        <v>78</v>
      </c>
      <c r="G2855" t="s">
        <v>62</v>
      </c>
      <c r="H2855" t="s">
        <v>153</v>
      </c>
      <c r="I2855" t="s">
        <v>52</v>
      </c>
      <c r="J2855" t="s">
        <v>53</v>
      </c>
      <c r="K2855" t="s">
        <v>66</v>
      </c>
      <c r="L2855" t="s">
        <v>87</v>
      </c>
      <c r="M2855" t="s">
        <v>56</v>
      </c>
      <c r="N2855" t="s">
        <v>69</v>
      </c>
      <c r="O2855" t="s">
        <v>58</v>
      </c>
      <c r="P2855">
        <v>76</v>
      </c>
      <c r="Q2855">
        <v>81</v>
      </c>
      <c r="R2855">
        <v>80</v>
      </c>
      <c r="S2855">
        <v>2</v>
      </c>
      <c r="T2855">
        <f t="shared" si="396"/>
        <v>78</v>
      </c>
      <c r="U2855">
        <v>74</v>
      </c>
      <c r="V2855">
        <f t="shared" si="397"/>
        <v>4</v>
      </c>
      <c r="W2855" s="3">
        <f t="shared" si="398"/>
        <v>2.5000000000000001E-2</v>
      </c>
      <c r="X2855">
        <v>34</v>
      </c>
      <c r="Y2855" s="4">
        <v>7.4</v>
      </c>
      <c r="Z2855" s="4">
        <v>2</v>
      </c>
      <c r="AA2855" s="5">
        <v>30668.9</v>
      </c>
      <c r="AB2855" s="5">
        <f t="shared" si="399"/>
        <v>2269498.6</v>
      </c>
      <c r="AC2855" s="5">
        <v>24303.98</v>
      </c>
      <c r="AD2855" s="5">
        <f t="shared" si="400"/>
        <v>1944318.4</v>
      </c>
      <c r="AE2855" s="5">
        <v>143963.01999999999</v>
      </c>
      <c r="AF2855" s="5">
        <v>39805.56</v>
      </c>
      <c r="AG2855" s="5">
        <v>11034.21</v>
      </c>
      <c r="AH2855" s="5">
        <v>2900</v>
      </c>
      <c r="AI2855" s="5">
        <v>7111.11</v>
      </c>
      <c r="AJ2855">
        <v>0</v>
      </c>
      <c r="AK2855" s="5">
        <v>0</v>
      </c>
      <c r="AL2855" s="5">
        <v>34836.44</v>
      </c>
      <c r="AM2855" s="5">
        <v>77006.52</v>
      </c>
      <c r="AN2855">
        <v>4</v>
      </c>
      <c r="AO2855">
        <v>4</v>
      </c>
      <c r="AP2855" t="str">
        <f t="shared" si="401"/>
        <v>Yes</v>
      </c>
      <c r="AQ2855">
        <v>0</v>
      </c>
      <c r="AR2855" s="5">
        <f t="shared" si="402"/>
        <v>2260975.2599999998</v>
      </c>
      <c r="AS2855" s="5">
        <f t="shared" si="403"/>
        <v>8523.34</v>
      </c>
      <c r="AT2855" t="s">
        <v>59</v>
      </c>
      <c r="AU2855" t="s">
        <v>6164</v>
      </c>
      <c r="AV2855" t="s">
        <v>6165</v>
      </c>
      <c r="AW2855" t="s">
        <v>6166</v>
      </c>
      <c r="AX2855" t="s">
        <v>6167</v>
      </c>
      <c r="AY2855">
        <v>79</v>
      </c>
      <c r="AZ2855">
        <v>0</v>
      </c>
      <c r="BA2855">
        <v>23</v>
      </c>
      <c r="BB2855" t="s">
        <v>6180</v>
      </c>
      <c r="BC2855">
        <v>0</v>
      </c>
      <c r="BD2855">
        <v>0</v>
      </c>
      <c r="BE2855" t="s">
        <v>6169</v>
      </c>
      <c r="BF2855" t="s">
        <v>6170</v>
      </c>
      <c r="BG2855">
        <v>0</v>
      </c>
      <c r="BH2855" t="s">
        <v>6171</v>
      </c>
      <c r="BI2855">
        <v>56</v>
      </c>
      <c r="BJ2855" t="s">
        <v>6187</v>
      </c>
      <c r="BK2855">
        <v>0</v>
      </c>
      <c r="BL2855">
        <v>85</v>
      </c>
      <c r="BM2855" s="3">
        <f t="shared" si="404"/>
        <v>0.94117647058823528</v>
      </c>
    </row>
    <row r="2856" spans="1:65">
      <c r="A2856" t="s">
        <v>2990</v>
      </c>
      <c r="B2856" s="2">
        <v>45830</v>
      </c>
      <c r="C2856" t="s">
        <v>1632</v>
      </c>
      <c r="D2856" t="s">
        <v>2636</v>
      </c>
      <c r="E2856">
        <v>6</v>
      </c>
      <c r="F2856" t="s">
        <v>78</v>
      </c>
      <c r="G2856" t="s">
        <v>50</v>
      </c>
      <c r="H2856" t="s">
        <v>173</v>
      </c>
      <c r="I2856" t="s">
        <v>64</v>
      </c>
      <c r="J2856" t="s">
        <v>65</v>
      </c>
      <c r="K2856" t="s">
        <v>75</v>
      </c>
      <c r="L2856" t="s">
        <v>67</v>
      </c>
      <c r="M2856" t="s">
        <v>68</v>
      </c>
      <c r="N2856" t="s">
        <v>69</v>
      </c>
      <c r="O2856" t="s">
        <v>70</v>
      </c>
      <c r="P2856">
        <v>50</v>
      </c>
      <c r="Q2856">
        <v>52</v>
      </c>
      <c r="R2856">
        <v>49</v>
      </c>
      <c r="S2856">
        <v>4</v>
      </c>
      <c r="T2856">
        <f t="shared" si="396"/>
        <v>45</v>
      </c>
      <c r="U2856">
        <v>45</v>
      </c>
      <c r="V2856">
        <f t="shared" si="397"/>
        <v>0</v>
      </c>
      <c r="W2856" s="3">
        <f t="shared" si="398"/>
        <v>8.1632653061224483E-2</v>
      </c>
      <c r="X2856">
        <v>19</v>
      </c>
      <c r="Y2856" s="4">
        <v>4.2</v>
      </c>
      <c r="Z2856" s="4">
        <v>1.3</v>
      </c>
      <c r="AA2856" s="5">
        <v>52045.89</v>
      </c>
      <c r="AB2856" s="5">
        <f t="shared" si="399"/>
        <v>2342065.0499999998</v>
      </c>
      <c r="AC2856" s="5">
        <v>32595.65</v>
      </c>
      <c r="AD2856" s="5">
        <f t="shared" si="400"/>
        <v>1597186.85</v>
      </c>
      <c r="AE2856" s="5">
        <v>105631.25</v>
      </c>
      <c r="AF2856" s="5">
        <v>32136.53</v>
      </c>
      <c r="AG2856" s="5">
        <v>33592.769999999997</v>
      </c>
      <c r="AH2856" s="5">
        <v>1885</v>
      </c>
      <c r="AI2856" s="5">
        <v>62751.19</v>
      </c>
      <c r="AJ2856">
        <v>1</v>
      </c>
      <c r="AK2856" s="5">
        <v>13754</v>
      </c>
      <c r="AL2856" s="5">
        <v>0</v>
      </c>
      <c r="AM2856" s="5">
        <v>33951.03</v>
      </c>
      <c r="AN2856">
        <v>4</v>
      </c>
      <c r="AO2856">
        <v>6</v>
      </c>
      <c r="AP2856" t="str">
        <f t="shared" si="401"/>
        <v>No</v>
      </c>
      <c r="AQ2856">
        <v>3</v>
      </c>
      <c r="AR2856" s="5">
        <f t="shared" si="402"/>
        <v>1880888.62</v>
      </c>
      <c r="AS2856" s="5">
        <f t="shared" si="403"/>
        <v>461176.43</v>
      </c>
      <c r="AT2856" t="s">
        <v>1641</v>
      </c>
      <c r="AU2856" t="s">
        <v>6189</v>
      </c>
      <c r="AV2856" t="s">
        <v>6201</v>
      </c>
      <c r="AW2856" t="s">
        <v>6175</v>
      </c>
      <c r="AX2856" t="s">
        <v>6167</v>
      </c>
      <c r="AY2856">
        <v>53</v>
      </c>
      <c r="AZ2856">
        <v>0</v>
      </c>
      <c r="BA2856">
        <v>0</v>
      </c>
      <c r="BB2856" t="s">
        <v>6168</v>
      </c>
      <c r="BC2856">
        <v>0</v>
      </c>
      <c r="BD2856">
        <v>2</v>
      </c>
      <c r="BE2856" t="s">
        <v>6188</v>
      </c>
      <c r="BF2856" t="s">
        <v>6210</v>
      </c>
      <c r="BG2856">
        <v>2</v>
      </c>
      <c r="BH2856" t="s">
        <v>6209</v>
      </c>
      <c r="BI2856">
        <v>108</v>
      </c>
      <c r="BJ2856" t="s">
        <v>6193</v>
      </c>
      <c r="BK2856">
        <v>0</v>
      </c>
      <c r="BL2856">
        <v>61</v>
      </c>
      <c r="BM2856" s="3">
        <f t="shared" si="404"/>
        <v>0.80327868852459017</v>
      </c>
    </row>
    <row r="2857" spans="1:65">
      <c r="A2857" t="s">
        <v>2991</v>
      </c>
      <c r="B2857" s="2">
        <v>45830</v>
      </c>
      <c r="C2857" t="s">
        <v>1632</v>
      </c>
      <c r="D2857" t="s">
        <v>2636</v>
      </c>
      <c r="E2857">
        <v>6</v>
      </c>
      <c r="F2857" t="s">
        <v>49</v>
      </c>
      <c r="G2857" t="s">
        <v>62</v>
      </c>
      <c r="H2857" t="s">
        <v>141</v>
      </c>
      <c r="I2857" t="s">
        <v>64</v>
      </c>
      <c r="J2857" t="s">
        <v>53</v>
      </c>
      <c r="K2857" t="s">
        <v>66</v>
      </c>
      <c r="L2857" t="s">
        <v>67</v>
      </c>
      <c r="M2857" t="s">
        <v>68</v>
      </c>
      <c r="N2857" t="s">
        <v>109</v>
      </c>
      <c r="O2857" t="s">
        <v>70</v>
      </c>
      <c r="P2857">
        <v>74</v>
      </c>
      <c r="Q2857">
        <v>77</v>
      </c>
      <c r="R2857">
        <v>77</v>
      </c>
      <c r="S2857">
        <v>6</v>
      </c>
      <c r="T2857">
        <f t="shared" si="396"/>
        <v>71</v>
      </c>
      <c r="U2857">
        <v>70</v>
      </c>
      <c r="V2857">
        <f t="shared" si="397"/>
        <v>1</v>
      </c>
      <c r="W2857" s="3">
        <f t="shared" si="398"/>
        <v>7.792207792207792E-2</v>
      </c>
      <c r="X2857">
        <v>33</v>
      </c>
      <c r="Y2857" s="4">
        <v>7.5</v>
      </c>
      <c r="Z2857" s="4">
        <v>2.2999999999999998</v>
      </c>
      <c r="AA2857" s="5">
        <v>30164.68</v>
      </c>
      <c r="AB2857" s="5">
        <f t="shared" si="399"/>
        <v>2111527.6</v>
      </c>
      <c r="AC2857" s="5">
        <v>21806.07</v>
      </c>
      <c r="AD2857" s="5">
        <f t="shared" si="400"/>
        <v>1679067.39</v>
      </c>
      <c r="AE2857" s="5">
        <v>125826.67</v>
      </c>
      <c r="AF2857" s="5">
        <v>34993.43</v>
      </c>
      <c r="AG2857" s="5">
        <v>35902.19</v>
      </c>
      <c r="AH2857" s="5">
        <v>3335</v>
      </c>
      <c r="AI2857" s="5">
        <v>60357.46</v>
      </c>
      <c r="AJ2857">
        <v>2</v>
      </c>
      <c r="AK2857" s="5">
        <v>17334.939999999999</v>
      </c>
      <c r="AL2857" s="5">
        <v>729.99</v>
      </c>
      <c r="AM2857" s="5">
        <v>99879.91</v>
      </c>
      <c r="AN2857">
        <v>8</v>
      </c>
      <c r="AO2857">
        <v>8</v>
      </c>
      <c r="AP2857" t="str">
        <f t="shared" si="401"/>
        <v>Yes</v>
      </c>
      <c r="AQ2857">
        <v>2</v>
      </c>
      <c r="AR2857" s="5">
        <f t="shared" si="402"/>
        <v>2057426.98</v>
      </c>
      <c r="AS2857" s="5">
        <f t="shared" si="403"/>
        <v>54100.62</v>
      </c>
      <c r="AT2857" t="s">
        <v>1641</v>
      </c>
      <c r="AU2857" t="s">
        <v>6199</v>
      </c>
      <c r="AV2857" t="s">
        <v>6200</v>
      </c>
      <c r="AW2857" t="s">
        <v>6175</v>
      </c>
      <c r="AX2857" t="s">
        <v>6184</v>
      </c>
      <c r="AY2857">
        <v>76</v>
      </c>
      <c r="AZ2857">
        <v>0</v>
      </c>
      <c r="BA2857">
        <v>13</v>
      </c>
      <c r="BB2857" t="s">
        <v>6198</v>
      </c>
      <c r="BC2857">
        <v>0</v>
      </c>
      <c r="BD2857">
        <v>0</v>
      </c>
      <c r="BE2857" t="s">
        <v>6169</v>
      </c>
      <c r="BF2857" t="s">
        <v>6210</v>
      </c>
      <c r="BG2857">
        <v>1</v>
      </c>
      <c r="BH2857" t="s">
        <v>6179</v>
      </c>
      <c r="BI2857">
        <v>53</v>
      </c>
      <c r="BJ2857" t="s">
        <v>6187</v>
      </c>
      <c r="BK2857">
        <v>0</v>
      </c>
      <c r="BL2857">
        <v>83</v>
      </c>
      <c r="BM2857" s="3">
        <f t="shared" si="404"/>
        <v>0.92771084337349397</v>
      </c>
    </row>
    <row r="2858" spans="1:65">
      <c r="A2858" t="s">
        <v>2992</v>
      </c>
      <c r="B2858" s="2">
        <v>45830</v>
      </c>
      <c r="C2858" t="s">
        <v>1632</v>
      </c>
      <c r="D2858" t="s">
        <v>2636</v>
      </c>
      <c r="E2858">
        <v>6</v>
      </c>
      <c r="F2858" t="s">
        <v>61</v>
      </c>
      <c r="G2858" t="s">
        <v>50</v>
      </c>
      <c r="H2858" t="s">
        <v>183</v>
      </c>
      <c r="I2858" t="s">
        <v>74</v>
      </c>
      <c r="J2858" t="s">
        <v>65</v>
      </c>
      <c r="K2858" t="s">
        <v>75</v>
      </c>
      <c r="L2858" t="s">
        <v>87</v>
      </c>
      <c r="M2858" t="s">
        <v>56</v>
      </c>
      <c r="N2858" t="s">
        <v>109</v>
      </c>
      <c r="O2858" t="s">
        <v>70</v>
      </c>
      <c r="P2858">
        <v>43</v>
      </c>
      <c r="Q2858">
        <v>45</v>
      </c>
      <c r="R2858">
        <v>44</v>
      </c>
      <c r="S2858">
        <v>1</v>
      </c>
      <c r="T2858">
        <f t="shared" si="396"/>
        <v>43</v>
      </c>
      <c r="U2858">
        <v>42</v>
      </c>
      <c r="V2858">
        <f t="shared" si="397"/>
        <v>1</v>
      </c>
      <c r="W2858" s="3">
        <f t="shared" si="398"/>
        <v>2.2727272727272728E-2</v>
      </c>
      <c r="X2858">
        <v>28</v>
      </c>
      <c r="Y2858" s="4">
        <v>8.8000000000000007</v>
      </c>
      <c r="Z2858" s="4">
        <v>1.8</v>
      </c>
      <c r="AA2858" s="5">
        <v>52008.53</v>
      </c>
      <c r="AB2858" s="5">
        <f t="shared" si="399"/>
        <v>2184358.2599999998</v>
      </c>
      <c r="AC2858" s="5">
        <v>35542.44</v>
      </c>
      <c r="AD2858" s="5">
        <f t="shared" si="400"/>
        <v>1563867.36</v>
      </c>
      <c r="AE2858" s="5">
        <v>96273.79</v>
      </c>
      <c r="AF2858" s="5">
        <v>28590.51</v>
      </c>
      <c r="AG2858" s="5">
        <v>9836.6299999999992</v>
      </c>
      <c r="AH2858" s="5">
        <v>2610</v>
      </c>
      <c r="AI2858" s="5">
        <v>5060</v>
      </c>
      <c r="AJ2858">
        <v>0</v>
      </c>
      <c r="AK2858" s="5">
        <v>0</v>
      </c>
      <c r="AL2858" s="5">
        <v>1089.5</v>
      </c>
      <c r="AM2858" s="5">
        <v>59857.29</v>
      </c>
      <c r="AN2858">
        <v>8</v>
      </c>
      <c r="AO2858">
        <v>8</v>
      </c>
      <c r="AP2858" t="str">
        <f t="shared" si="401"/>
        <v>Yes</v>
      </c>
      <c r="AQ2858">
        <v>1</v>
      </c>
      <c r="AR2858" s="5">
        <f t="shared" si="402"/>
        <v>1767185.08</v>
      </c>
      <c r="AS2858" s="5">
        <f t="shared" si="403"/>
        <v>417173.18</v>
      </c>
      <c r="AT2858" t="s">
        <v>59</v>
      </c>
      <c r="AU2858" t="s">
        <v>6164</v>
      </c>
      <c r="AV2858" t="s">
        <v>6165</v>
      </c>
      <c r="AW2858" t="s">
        <v>6166</v>
      </c>
      <c r="AX2858" t="s">
        <v>6177</v>
      </c>
      <c r="AY2858">
        <v>47</v>
      </c>
      <c r="AZ2858">
        <v>2</v>
      </c>
      <c r="BA2858">
        <v>12</v>
      </c>
      <c r="BB2858" t="s">
        <v>6185</v>
      </c>
      <c r="BC2858">
        <v>0</v>
      </c>
      <c r="BD2858">
        <v>0</v>
      </c>
      <c r="BE2858" t="s">
        <v>6169</v>
      </c>
      <c r="BF2858" t="s">
        <v>6170</v>
      </c>
      <c r="BG2858">
        <v>1</v>
      </c>
      <c r="BH2858" t="s">
        <v>6179</v>
      </c>
      <c r="BI2858">
        <v>45</v>
      </c>
      <c r="BJ2858" t="s">
        <v>6172</v>
      </c>
      <c r="BK2858">
        <v>0</v>
      </c>
      <c r="BL2858">
        <v>62</v>
      </c>
      <c r="BM2858" s="3">
        <f t="shared" si="404"/>
        <v>0.70967741935483875</v>
      </c>
    </row>
    <row r="2859" spans="1:65">
      <c r="A2859" t="s">
        <v>2993</v>
      </c>
      <c r="B2859" s="2">
        <v>45830</v>
      </c>
      <c r="C2859" t="s">
        <v>1632</v>
      </c>
      <c r="D2859" t="s">
        <v>2636</v>
      </c>
      <c r="E2859">
        <v>6</v>
      </c>
      <c r="F2859" t="s">
        <v>78</v>
      </c>
      <c r="G2859" t="s">
        <v>62</v>
      </c>
      <c r="H2859" t="s">
        <v>190</v>
      </c>
      <c r="I2859" t="s">
        <v>64</v>
      </c>
      <c r="J2859" t="s">
        <v>53</v>
      </c>
      <c r="K2859" t="s">
        <v>54</v>
      </c>
      <c r="L2859" t="s">
        <v>87</v>
      </c>
      <c r="M2859" t="s">
        <v>56</v>
      </c>
      <c r="N2859" t="s">
        <v>69</v>
      </c>
      <c r="O2859" t="s">
        <v>70</v>
      </c>
      <c r="P2859">
        <v>67</v>
      </c>
      <c r="Q2859">
        <v>69</v>
      </c>
      <c r="R2859">
        <v>65</v>
      </c>
      <c r="S2859">
        <v>1</v>
      </c>
      <c r="T2859">
        <f t="shared" si="396"/>
        <v>64</v>
      </c>
      <c r="U2859">
        <v>64</v>
      </c>
      <c r="V2859">
        <f t="shared" si="397"/>
        <v>0</v>
      </c>
      <c r="W2859" s="3">
        <f t="shared" si="398"/>
        <v>1.5384615384615385E-2</v>
      </c>
      <c r="X2859">
        <v>22</v>
      </c>
      <c r="Y2859" s="4">
        <v>0.3</v>
      </c>
      <c r="Z2859" s="4">
        <v>0.5</v>
      </c>
      <c r="AA2859" s="5">
        <v>38860.97</v>
      </c>
      <c r="AB2859" s="5">
        <f t="shared" si="399"/>
        <v>2487102.08</v>
      </c>
      <c r="AC2859" s="5">
        <v>24075.65</v>
      </c>
      <c r="AD2859" s="5">
        <f t="shared" si="400"/>
        <v>1564917.25</v>
      </c>
      <c r="AE2859" s="5">
        <v>107571.97</v>
      </c>
      <c r="AF2859" s="5">
        <v>30998.67</v>
      </c>
      <c r="AG2859" s="5">
        <v>8739.93</v>
      </c>
      <c r="AH2859" s="5">
        <v>725</v>
      </c>
      <c r="AI2859" s="5">
        <v>3525.42</v>
      </c>
      <c r="AJ2859">
        <v>0</v>
      </c>
      <c r="AK2859" s="5">
        <v>0</v>
      </c>
      <c r="AL2859" s="5">
        <v>0</v>
      </c>
      <c r="AM2859" s="5">
        <v>42815.21</v>
      </c>
      <c r="AN2859">
        <v>4</v>
      </c>
      <c r="AO2859">
        <v>2</v>
      </c>
      <c r="AP2859" t="str">
        <f t="shared" si="401"/>
        <v>Yes</v>
      </c>
      <c r="AQ2859">
        <v>0</v>
      </c>
      <c r="AR2859" s="5">
        <f t="shared" si="402"/>
        <v>1759293.45</v>
      </c>
      <c r="AS2859" s="5">
        <f t="shared" si="403"/>
        <v>727808.63</v>
      </c>
      <c r="AT2859" t="s">
        <v>59</v>
      </c>
      <c r="AU2859" t="s">
        <v>6164</v>
      </c>
      <c r="AV2859" t="s">
        <v>6165</v>
      </c>
      <c r="AW2859" t="s">
        <v>6166</v>
      </c>
      <c r="AX2859" t="s">
        <v>6207</v>
      </c>
      <c r="AY2859">
        <v>69</v>
      </c>
      <c r="AZ2859">
        <v>0</v>
      </c>
      <c r="BA2859">
        <v>0</v>
      </c>
      <c r="BB2859" t="s">
        <v>6168</v>
      </c>
      <c r="BC2859">
        <v>0</v>
      </c>
      <c r="BD2859">
        <v>0</v>
      </c>
      <c r="BE2859" t="s">
        <v>6169</v>
      </c>
      <c r="BF2859" t="s">
        <v>6170</v>
      </c>
      <c r="BG2859">
        <v>0</v>
      </c>
      <c r="BH2859" t="s">
        <v>6171</v>
      </c>
      <c r="BI2859">
        <v>42</v>
      </c>
      <c r="BJ2859" t="s">
        <v>6172</v>
      </c>
      <c r="BK2859">
        <v>0</v>
      </c>
      <c r="BL2859">
        <v>76</v>
      </c>
      <c r="BM2859" s="3">
        <f t="shared" si="404"/>
        <v>0.85526315789473684</v>
      </c>
    </row>
    <row r="2860" spans="1:65">
      <c r="A2860" t="s">
        <v>2994</v>
      </c>
      <c r="B2860" s="2">
        <v>45830</v>
      </c>
      <c r="C2860" t="s">
        <v>1632</v>
      </c>
      <c r="D2860" t="s">
        <v>2636</v>
      </c>
      <c r="E2860">
        <v>6</v>
      </c>
      <c r="F2860" t="s">
        <v>49</v>
      </c>
      <c r="G2860" t="s">
        <v>79</v>
      </c>
      <c r="H2860" t="s">
        <v>106</v>
      </c>
      <c r="I2860" t="s">
        <v>52</v>
      </c>
      <c r="J2860" t="s">
        <v>65</v>
      </c>
      <c r="K2860" t="s">
        <v>54</v>
      </c>
      <c r="L2860" t="s">
        <v>67</v>
      </c>
      <c r="M2860" t="s">
        <v>68</v>
      </c>
      <c r="N2860" t="s">
        <v>76</v>
      </c>
      <c r="O2860" t="s">
        <v>70</v>
      </c>
      <c r="P2860">
        <v>61</v>
      </c>
      <c r="Q2860">
        <v>65</v>
      </c>
      <c r="R2860">
        <v>65</v>
      </c>
      <c r="S2860">
        <v>7</v>
      </c>
      <c r="T2860">
        <f t="shared" si="396"/>
        <v>58</v>
      </c>
      <c r="U2860">
        <v>58</v>
      </c>
      <c r="V2860">
        <f t="shared" si="397"/>
        <v>0</v>
      </c>
      <c r="W2860" s="3">
        <f t="shared" si="398"/>
        <v>0.1076923076923077</v>
      </c>
      <c r="X2860">
        <v>127</v>
      </c>
      <c r="Y2860" s="4">
        <v>2.2999999999999998</v>
      </c>
      <c r="Z2860" s="4">
        <v>7.5</v>
      </c>
      <c r="AA2860" s="5">
        <v>55949.64</v>
      </c>
      <c r="AB2860" s="5">
        <f t="shared" si="399"/>
        <v>3245079.12</v>
      </c>
      <c r="AC2860" s="5">
        <v>32257.43</v>
      </c>
      <c r="AD2860" s="5">
        <f t="shared" si="400"/>
        <v>2096732.95</v>
      </c>
      <c r="AE2860" s="5">
        <v>151200.26</v>
      </c>
      <c r="AF2860" s="5">
        <v>47565.4</v>
      </c>
      <c r="AG2860" s="5">
        <v>70241.63</v>
      </c>
      <c r="AH2860" s="5">
        <v>10875</v>
      </c>
      <c r="AI2860" s="5">
        <v>74645.759999999995</v>
      </c>
      <c r="AJ2860">
        <v>2</v>
      </c>
      <c r="AK2860" s="5">
        <v>26722.73</v>
      </c>
      <c r="AL2860" s="5">
        <v>0</v>
      </c>
      <c r="AM2860" s="5">
        <v>35928.07</v>
      </c>
      <c r="AN2860">
        <v>4</v>
      </c>
      <c r="AO2860">
        <v>3</v>
      </c>
      <c r="AP2860" t="str">
        <f t="shared" si="401"/>
        <v>Yes</v>
      </c>
      <c r="AQ2860">
        <v>2</v>
      </c>
      <c r="AR2860" s="5">
        <f t="shared" si="402"/>
        <v>2513911.7999999998</v>
      </c>
      <c r="AS2860" s="5">
        <f t="shared" si="403"/>
        <v>731167.32</v>
      </c>
      <c r="AT2860" t="s">
        <v>1641</v>
      </c>
      <c r="AU2860" t="s">
        <v>6199</v>
      </c>
      <c r="AV2860" t="s">
        <v>6200</v>
      </c>
      <c r="AW2860" t="s">
        <v>6175</v>
      </c>
      <c r="AX2860" t="s">
        <v>6202</v>
      </c>
      <c r="AY2860">
        <v>62</v>
      </c>
      <c r="AZ2860">
        <v>0</v>
      </c>
      <c r="BA2860">
        <v>0</v>
      </c>
      <c r="BB2860" t="s">
        <v>6168</v>
      </c>
      <c r="BC2860">
        <v>0</v>
      </c>
      <c r="BD2860">
        <v>0</v>
      </c>
      <c r="BE2860" t="s">
        <v>6169</v>
      </c>
      <c r="BF2860" t="s">
        <v>6210</v>
      </c>
      <c r="BG2860">
        <v>3</v>
      </c>
      <c r="BH2860" t="s">
        <v>6208</v>
      </c>
      <c r="BI2860">
        <v>121</v>
      </c>
      <c r="BJ2860" t="s">
        <v>6193</v>
      </c>
      <c r="BK2860">
        <v>0</v>
      </c>
      <c r="BL2860">
        <v>69</v>
      </c>
      <c r="BM2860" s="3">
        <f t="shared" si="404"/>
        <v>0.94202898550724634</v>
      </c>
    </row>
    <row r="2861" spans="1:65">
      <c r="A2861" t="s">
        <v>2995</v>
      </c>
      <c r="B2861" s="2">
        <v>45830</v>
      </c>
      <c r="C2861" t="s">
        <v>1632</v>
      </c>
      <c r="D2861" t="s">
        <v>2636</v>
      </c>
      <c r="E2861">
        <v>6</v>
      </c>
      <c r="F2861" t="s">
        <v>49</v>
      </c>
      <c r="G2861" t="s">
        <v>62</v>
      </c>
      <c r="H2861" t="s">
        <v>133</v>
      </c>
      <c r="I2861" t="s">
        <v>74</v>
      </c>
      <c r="J2861" t="s">
        <v>65</v>
      </c>
      <c r="K2861" t="s">
        <v>66</v>
      </c>
      <c r="L2861" t="s">
        <v>67</v>
      </c>
      <c r="M2861" t="s">
        <v>56</v>
      </c>
      <c r="N2861" t="s">
        <v>76</v>
      </c>
      <c r="O2861" t="s">
        <v>58</v>
      </c>
      <c r="P2861">
        <v>48</v>
      </c>
      <c r="Q2861">
        <v>50</v>
      </c>
      <c r="R2861">
        <v>50</v>
      </c>
      <c r="S2861">
        <v>1</v>
      </c>
      <c r="T2861">
        <f t="shared" si="396"/>
        <v>49</v>
      </c>
      <c r="U2861">
        <v>47</v>
      </c>
      <c r="V2861">
        <f t="shared" si="397"/>
        <v>2</v>
      </c>
      <c r="W2861" s="3">
        <f t="shared" si="398"/>
        <v>0.02</v>
      </c>
      <c r="X2861">
        <v>6</v>
      </c>
      <c r="Y2861" s="4">
        <v>2.4</v>
      </c>
      <c r="Z2861" s="4">
        <v>0.6</v>
      </c>
      <c r="AA2861" s="5">
        <v>49494.1</v>
      </c>
      <c r="AB2861" s="5">
        <f t="shared" si="399"/>
        <v>2326222.7000000002</v>
      </c>
      <c r="AC2861" s="5">
        <v>34004.660000000003</v>
      </c>
      <c r="AD2861" s="5">
        <f t="shared" si="400"/>
        <v>1700233</v>
      </c>
      <c r="AE2861" s="5">
        <v>109613.18</v>
      </c>
      <c r="AF2861" s="5">
        <v>31613.49</v>
      </c>
      <c r="AG2861" s="5">
        <v>7155.92</v>
      </c>
      <c r="AH2861" s="5">
        <v>870</v>
      </c>
      <c r="AI2861" s="5">
        <v>5111.1099999999997</v>
      </c>
      <c r="AJ2861">
        <v>0</v>
      </c>
      <c r="AK2861" s="5">
        <v>0</v>
      </c>
      <c r="AL2861" s="5">
        <v>2253.1999999999998</v>
      </c>
      <c r="AM2861" s="5">
        <v>28621.48</v>
      </c>
      <c r="AN2861">
        <v>4</v>
      </c>
      <c r="AO2861">
        <v>4</v>
      </c>
      <c r="AP2861" t="str">
        <f t="shared" si="401"/>
        <v>Yes</v>
      </c>
      <c r="AQ2861">
        <v>1</v>
      </c>
      <c r="AR2861" s="5">
        <f t="shared" si="402"/>
        <v>1885471.38</v>
      </c>
      <c r="AS2861" s="5">
        <f t="shared" si="403"/>
        <v>440751.32</v>
      </c>
      <c r="AT2861" t="s">
        <v>59</v>
      </c>
      <c r="AU2861" t="s">
        <v>6164</v>
      </c>
      <c r="AV2861" t="s">
        <v>6165</v>
      </c>
      <c r="AW2861" t="s">
        <v>6166</v>
      </c>
      <c r="AX2861" t="s">
        <v>6184</v>
      </c>
      <c r="AY2861">
        <v>49</v>
      </c>
      <c r="AZ2861">
        <v>0</v>
      </c>
      <c r="BA2861">
        <v>20</v>
      </c>
      <c r="BB2861" t="s">
        <v>6180</v>
      </c>
      <c r="BC2861">
        <v>0</v>
      </c>
      <c r="BD2861">
        <v>0</v>
      </c>
      <c r="BE2861" t="s">
        <v>6169</v>
      </c>
      <c r="BF2861" t="s">
        <v>6170</v>
      </c>
      <c r="BG2861">
        <v>0</v>
      </c>
      <c r="BH2861" t="s">
        <v>6171</v>
      </c>
      <c r="BI2861">
        <v>26</v>
      </c>
      <c r="BJ2861" t="s">
        <v>6172</v>
      </c>
      <c r="BK2861">
        <v>0</v>
      </c>
      <c r="BL2861">
        <v>62</v>
      </c>
      <c r="BM2861" s="3">
        <f t="shared" si="404"/>
        <v>0.80645161290322576</v>
      </c>
    </row>
    <row r="2862" spans="1:65">
      <c r="A2862" t="s">
        <v>2996</v>
      </c>
      <c r="B2862" s="2">
        <v>45830</v>
      </c>
      <c r="C2862" t="s">
        <v>1632</v>
      </c>
      <c r="D2862" t="s">
        <v>2636</v>
      </c>
      <c r="E2862">
        <v>6</v>
      </c>
      <c r="F2862" t="s">
        <v>72</v>
      </c>
      <c r="G2862" t="s">
        <v>62</v>
      </c>
      <c r="H2862" t="s">
        <v>220</v>
      </c>
      <c r="I2862" t="s">
        <v>74</v>
      </c>
      <c r="J2862" t="s">
        <v>53</v>
      </c>
      <c r="K2862" t="s">
        <v>75</v>
      </c>
      <c r="L2862" t="s">
        <v>87</v>
      </c>
      <c r="M2862" t="s">
        <v>56</v>
      </c>
      <c r="N2862" t="s">
        <v>57</v>
      </c>
      <c r="O2862" t="s">
        <v>70</v>
      </c>
      <c r="P2862">
        <v>73</v>
      </c>
      <c r="Q2862">
        <v>75</v>
      </c>
      <c r="R2862">
        <v>75</v>
      </c>
      <c r="S2862">
        <v>1</v>
      </c>
      <c r="T2862">
        <f t="shared" si="396"/>
        <v>74</v>
      </c>
      <c r="U2862">
        <v>72</v>
      </c>
      <c r="V2862">
        <f t="shared" si="397"/>
        <v>2</v>
      </c>
      <c r="W2862" s="3">
        <f t="shared" si="398"/>
        <v>1.3333333333333334E-2</v>
      </c>
      <c r="X2862">
        <v>24</v>
      </c>
      <c r="Y2862" s="4">
        <v>1.9</v>
      </c>
      <c r="Z2862" s="4">
        <v>1.6</v>
      </c>
      <c r="AA2862" s="5">
        <v>36336.44</v>
      </c>
      <c r="AB2862" s="5">
        <f t="shared" si="399"/>
        <v>2616223.6800000002</v>
      </c>
      <c r="AC2862" s="5">
        <v>24076.14</v>
      </c>
      <c r="AD2862" s="5">
        <f t="shared" si="400"/>
        <v>1805710.5</v>
      </c>
      <c r="AE2862" s="5">
        <v>126245.32</v>
      </c>
      <c r="AF2862" s="5">
        <v>33278.910000000003</v>
      </c>
      <c r="AG2862" s="5">
        <v>9736.5300000000007</v>
      </c>
      <c r="AH2862" s="5">
        <v>2320</v>
      </c>
      <c r="AI2862" s="5">
        <v>3529.41</v>
      </c>
      <c r="AJ2862">
        <v>0</v>
      </c>
      <c r="AK2862" s="5">
        <v>0</v>
      </c>
      <c r="AL2862" s="5">
        <v>1410.11</v>
      </c>
      <c r="AM2862" s="5">
        <v>44646.45</v>
      </c>
      <c r="AN2862">
        <v>4</v>
      </c>
      <c r="AO2862">
        <v>3</v>
      </c>
      <c r="AP2862" t="str">
        <f t="shared" si="401"/>
        <v>Yes</v>
      </c>
      <c r="AQ2862">
        <v>1</v>
      </c>
      <c r="AR2862" s="5">
        <f t="shared" si="402"/>
        <v>2026877.23</v>
      </c>
      <c r="AS2862" s="5">
        <f t="shared" si="403"/>
        <v>589346.44999999995</v>
      </c>
      <c r="AT2862" t="s">
        <v>59</v>
      </c>
      <c r="AU2862" t="s">
        <v>6164</v>
      </c>
      <c r="AV2862" t="s">
        <v>6165</v>
      </c>
      <c r="AW2862" t="s">
        <v>6166</v>
      </c>
      <c r="AX2862" t="s">
        <v>6184</v>
      </c>
      <c r="AY2862">
        <v>75</v>
      </c>
      <c r="AZ2862">
        <v>0</v>
      </c>
      <c r="BA2862">
        <v>14</v>
      </c>
      <c r="BB2862" t="s">
        <v>6180</v>
      </c>
      <c r="BC2862">
        <v>0</v>
      </c>
      <c r="BD2862">
        <v>0</v>
      </c>
      <c r="BE2862" t="s">
        <v>6169</v>
      </c>
      <c r="BF2862" t="s">
        <v>6170</v>
      </c>
      <c r="BG2862">
        <v>0</v>
      </c>
      <c r="BH2862" t="s">
        <v>6171</v>
      </c>
      <c r="BI2862">
        <v>22</v>
      </c>
      <c r="BJ2862" t="s">
        <v>6172</v>
      </c>
      <c r="BK2862">
        <v>0</v>
      </c>
      <c r="BL2862">
        <v>79</v>
      </c>
      <c r="BM2862" s="3">
        <f t="shared" si="404"/>
        <v>0.94936708860759489</v>
      </c>
    </row>
    <row r="2863" spans="1:65">
      <c r="A2863" t="s">
        <v>2997</v>
      </c>
      <c r="B2863" s="2">
        <v>45830</v>
      </c>
      <c r="C2863" t="s">
        <v>1632</v>
      </c>
      <c r="D2863" t="s">
        <v>2636</v>
      </c>
      <c r="E2863">
        <v>6</v>
      </c>
      <c r="F2863" t="s">
        <v>72</v>
      </c>
      <c r="G2863" t="s">
        <v>79</v>
      </c>
      <c r="H2863" t="s">
        <v>159</v>
      </c>
      <c r="I2863" t="s">
        <v>74</v>
      </c>
      <c r="J2863" t="s">
        <v>53</v>
      </c>
      <c r="K2863" t="s">
        <v>75</v>
      </c>
      <c r="L2863" t="s">
        <v>92</v>
      </c>
      <c r="M2863" t="s">
        <v>56</v>
      </c>
      <c r="N2863" t="s">
        <v>76</v>
      </c>
      <c r="O2863" t="s">
        <v>120</v>
      </c>
      <c r="P2863">
        <v>70</v>
      </c>
      <c r="Q2863">
        <v>77</v>
      </c>
      <c r="R2863">
        <v>77</v>
      </c>
      <c r="S2863">
        <v>1</v>
      </c>
      <c r="T2863">
        <f t="shared" si="396"/>
        <v>76</v>
      </c>
      <c r="U2863">
        <v>69</v>
      </c>
      <c r="V2863">
        <f t="shared" si="397"/>
        <v>7</v>
      </c>
      <c r="W2863" s="3">
        <f t="shared" si="398"/>
        <v>1.2987012987012988E-2</v>
      </c>
      <c r="X2863">
        <v>27</v>
      </c>
      <c r="Y2863" s="4">
        <v>3.4</v>
      </c>
      <c r="Z2863" s="4">
        <v>1.6</v>
      </c>
      <c r="AA2863" s="5">
        <v>35998.699999999997</v>
      </c>
      <c r="AB2863" s="5">
        <f t="shared" si="399"/>
        <v>2483910.2999999998</v>
      </c>
      <c r="AC2863" s="5">
        <v>23812.68</v>
      </c>
      <c r="AD2863" s="5">
        <f t="shared" si="400"/>
        <v>1833576.36</v>
      </c>
      <c r="AE2863" s="5">
        <v>133103.14000000001</v>
      </c>
      <c r="AF2863" s="5">
        <v>34878.71</v>
      </c>
      <c r="AG2863" s="5">
        <v>8915.0499999999993</v>
      </c>
      <c r="AH2863" s="5">
        <v>2320</v>
      </c>
      <c r="AI2863" s="5">
        <v>3520</v>
      </c>
      <c r="AJ2863">
        <v>0</v>
      </c>
      <c r="AK2863" s="5">
        <v>0</v>
      </c>
      <c r="AL2863" s="5">
        <v>4557.04</v>
      </c>
      <c r="AM2863" s="5">
        <v>45107.72</v>
      </c>
      <c r="AN2863">
        <v>4</v>
      </c>
      <c r="AO2863">
        <v>3</v>
      </c>
      <c r="AP2863" t="str">
        <f t="shared" si="401"/>
        <v>Yes</v>
      </c>
      <c r="AQ2863">
        <v>1</v>
      </c>
      <c r="AR2863" s="5">
        <f t="shared" si="402"/>
        <v>2065978.02</v>
      </c>
      <c r="AS2863" s="5">
        <f t="shared" si="403"/>
        <v>417932.28</v>
      </c>
      <c r="AT2863" t="s">
        <v>59</v>
      </c>
      <c r="AU2863" t="s">
        <v>6164</v>
      </c>
      <c r="AV2863" t="s">
        <v>6165</v>
      </c>
      <c r="AW2863" t="s">
        <v>6166</v>
      </c>
      <c r="AX2863" t="s">
        <v>6184</v>
      </c>
      <c r="AY2863">
        <v>70</v>
      </c>
      <c r="AZ2863">
        <v>0</v>
      </c>
      <c r="BA2863">
        <v>35</v>
      </c>
      <c r="BB2863" t="s">
        <v>6180</v>
      </c>
      <c r="BC2863">
        <v>0</v>
      </c>
      <c r="BD2863">
        <v>0</v>
      </c>
      <c r="BE2863" t="s">
        <v>6169</v>
      </c>
      <c r="BF2863" t="s">
        <v>6170</v>
      </c>
      <c r="BG2863">
        <v>0</v>
      </c>
      <c r="BH2863" t="s">
        <v>6171</v>
      </c>
      <c r="BI2863">
        <v>35</v>
      </c>
      <c r="BJ2863" t="s">
        <v>6172</v>
      </c>
      <c r="BK2863">
        <v>0</v>
      </c>
      <c r="BL2863">
        <v>84</v>
      </c>
      <c r="BM2863" s="3">
        <f t="shared" si="404"/>
        <v>0.91666666666666663</v>
      </c>
    </row>
    <row r="2864" spans="1:65">
      <c r="A2864" t="s">
        <v>2998</v>
      </c>
      <c r="B2864" s="2">
        <v>45830</v>
      </c>
      <c r="C2864" t="s">
        <v>1632</v>
      </c>
      <c r="D2864" t="s">
        <v>2636</v>
      </c>
      <c r="E2864">
        <v>6</v>
      </c>
      <c r="F2864" t="s">
        <v>49</v>
      </c>
      <c r="G2864" t="s">
        <v>62</v>
      </c>
      <c r="H2864" t="s">
        <v>141</v>
      </c>
      <c r="I2864" t="s">
        <v>52</v>
      </c>
      <c r="J2864" t="s">
        <v>53</v>
      </c>
      <c r="K2864" t="s">
        <v>66</v>
      </c>
      <c r="L2864" t="s">
        <v>55</v>
      </c>
      <c r="M2864" t="s">
        <v>56</v>
      </c>
      <c r="N2864" t="s">
        <v>69</v>
      </c>
      <c r="O2864" t="s">
        <v>82</v>
      </c>
      <c r="P2864">
        <v>77</v>
      </c>
      <c r="Q2864">
        <v>82</v>
      </c>
      <c r="R2864">
        <v>81</v>
      </c>
      <c r="S2864">
        <v>2</v>
      </c>
      <c r="T2864">
        <f t="shared" si="396"/>
        <v>79</v>
      </c>
      <c r="U2864">
        <v>75</v>
      </c>
      <c r="V2864">
        <f t="shared" si="397"/>
        <v>4</v>
      </c>
      <c r="W2864" s="3">
        <f t="shared" si="398"/>
        <v>2.4691358024691357E-2</v>
      </c>
      <c r="X2864">
        <v>43</v>
      </c>
      <c r="Y2864" s="4">
        <v>4.7</v>
      </c>
      <c r="Z2864" s="4">
        <v>2.1</v>
      </c>
      <c r="AA2864" s="5">
        <v>30508.85</v>
      </c>
      <c r="AB2864" s="5">
        <f t="shared" si="399"/>
        <v>2288163.75</v>
      </c>
      <c r="AC2864" s="5">
        <v>23600.38</v>
      </c>
      <c r="AD2864" s="5">
        <f t="shared" si="400"/>
        <v>1911630.78</v>
      </c>
      <c r="AE2864" s="5">
        <v>145457.44</v>
      </c>
      <c r="AF2864" s="5">
        <v>37753.83</v>
      </c>
      <c r="AG2864" s="5">
        <v>10585.69</v>
      </c>
      <c r="AH2864" s="5">
        <v>3045</v>
      </c>
      <c r="AI2864" s="5">
        <v>7101.37</v>
      </c>
      <c r="AJ2864">
        <v>0</v>
      </c>
      <c r="AK2864" s="5">
        <v>0</v>
      </c>
      <c r="AL2864" s="5">
        <v>34815.769999999997</v>
      </c>
      <c r="AM2864" s="5">
        <v>90269.46</v>
      </c>
      <c r="AN2864">
        <v>4</v>
      </c>
      <c r="AO2864">
        <v>6</v>
      </c>
      <c r="AP2864" t="str">
        <f t="shared" si="401"/>
        <v>No</v>
      </c>
      <c r="AQ2864">
        <v>2</v>
      </c>
      <c r="AR2864" s="5">
        <f t="shared" si="402"/>
        <v>2240659.34</v>
      </c>
      <c r="AS2864" s="5">
        <f t="shared" si="403"/>
        <v>47504.41</v>
      </c>
      <c r="AT2864" t="s">
        <v>59</v>
      </c>
      <c r="AU2864" t="s">
        <v>6164</v>
      </c>
      <c r="AV2864" t="s">
        <v>6165</v>
      </c>
      <c r="AW2864" t="s">
        <v>6166</v>
      </c>
      <c r="AX2864" t="s">
        <v>6167</v>
      </c>
      <c r="AY2864">
        <v>77</v>
      </c>
      <c r="AZ2864">
        <v>0</v>
      </c>
      <c r="BA2864">
        <v>30</v>
      </c>
      <c r="BB2864" t="s">
        <v>6180</v>
      </c>
      <c r="BC2864">
        <v>1</v>
      </c>
      <c r="BD2864">
        <v>1</v>
      </c>
      <c r="BE2864" t="s">
        <v>6188</v>
      </c>
      <c r="BF2864" t="s">
        <v>6170</v>
      </c>
      <c r="BG2864">
        <v>1</v>
      </c>
      <c r="BH2864" t="s">
        <v>6179</v>
      </c>
      <c r="BI2864">
        <v>25</v>
      </c>
      <c r="BJ2864" t="s">
        <v>6172</v>
      </c>
      <c r="BK2864">
        <v>0</v>
      </c>
      <c r="BL2864">
        <v>88</v>
      </c>
      <c r="BM2864" s="3">
        <f t="shared" si="404"/>
        <v>0.92045454545454541</v>
      </c>
    </row>
    <row r="2865" spans="1:65">
      <c r="A2865" t="s">
        <v>2999</v>
      </c>
      <c r="B2865" s="2">
        <v>45830</v>
      </c>
      <c r="C2865" t="s">
        <v>1632</v>
      </c>
      <c r="D2865" t="s">
        <v>2636</v>
      </c>
      <c r="E2865">
        <v>6</v>
      </c>
      <c r="F2865" t="s">
        <v>72</v>
      </c>
      <c r="G2865" t="s">
        <v>50</v>
      </c>
      <c r="H2865" t="s">
        <v>138</v>
      </c>
      <c r="I2865" t="s">
        <v>64</v>
      </c>
      <c r="J2865" t="s">
        <v>53</v>
      </c>
      <c r="K2865" t="s">
        <v>54</v>
      </c>
      <c r="L2865" t="s">
        <v>87</v>
      </c>
      <c r="M2865" t="s">
        <v>56</v>
      </c>
      <c r="N2865" t="s">
        <v>57</v>
      </c>
      <c r="O2865" t="s">
        <v>70</v>
      </c>
      <c r="P2865">
        <v>64</v>
      </c>
      <c r="Q2865">
        <v>67</v>
      </c>
      <c r="R2865">
        <v>67</v>
      </c>
      <c r="S2865">
        <v>1</v>
      </c>
      <c r="T2865">
        <f t="shared" si="396"/>
        <v>66</v>
      </c>
      <c r="U2865">
        <v>63</v>
      </c>
      <c r="V2865">
        <f t="shared" si="397"/>
        <v>3</v>
      </c>
      <c r="W2865" s="3">
        <f t="shared" si="398"/>
        <v>1.4925373134328358E-2</v>
      </c>
      <c r="X2865">
        <v>16</v>
      </c>
      <c r="Y2865" s="4">
        <v>4.2</v>
      </c>
      <c r="Z2865" s="4">
        <v>1.7</v>
      </c>
      <c r="AA2865" s="5">
        <v>38968.17</v>
      </c>
      <c r="AB2865" s="5">
        <f t="shared" si="399"/>
        <v>2454994.71</v>
      </c>
      <c r="AC2865" s="5">
        <v>24083.14</v>
      </c>
      <c r="AD2865" s="5">
        <f t="shared" si="400"/>
        <v>1613570.38</v>
      </c>
      <c r="AE2865" s="5">
        <v>111641.27</v>
      </c>
      <c r="AF2865" s="5">
        <v>29033.22</v>
      </c>
      <c r="AG2865" s="5">
        <v>8365.5400000000009</v>
      </c>
      <c r="AH2865" s="5">
        <v>2465</v>
      </c>
      <c r="AI2865" s="5">
        <v>3514.75</v>
      </c>
      <c r="AJ2865">
        <v>0</v>
      </c>
      <c r="AK2865" s="5">
        <v>0</v>
      </c>
      <c r="AL2865" s="5">
        <v>2131.2399999999998</v>
      </c>
      <c r="AM2865" s="5">
        <v>40774.239999999998</v>
      </c>
      <c r="AN2865">
        <v>4</v>
      </c>
      <c r="AO2865">
        <v>4</v>
      </c>
      <c r="AP2865" t="str">
        <f t="shared" si="401"/>
        <v>Yes</v>
      </c>
      <c r="AQ2865">
        <v>1</v>
      </c>
      <c r="AR2865" s="5">
        <f t="shared" si="402"/>
        <v>1811495.64</v>
      </c>
      <c r="AS2865" s="5">
        <f t="shared" si="403"/>
        <v>643499.06999999995</v>
      </c>
      <c r="AT2865" t="s">
        <v>59</v>
      </c>
      <c r="AU2865" t="s">
        <v>6164</v>
      </c>
      <c r="AV2865" t="s">
        <v>6165</v>
      </c>
      <c r="AW2865" t="s">
        <v>6166</v>
      </c>
      <c r="AX2865" t="s">
        <v>6184</v>
      </c>
      <c r="AY2865">
        <v>64</v>
      </c>
      <c r="AZ2865">
        <v>0</v>
      </c>
      <c r="BA2865">
        <v>25</v>
      </c>
      <c r="BB2865" t="s">
        <v>6180</v>
      </c>
      <c r="BC2865">
        <v>0</v>
      </c>
      <c r="BD2865">
        <v>0</v>
      </c>
      <c r="BE2865" t="s">
        <v>6169</v>
      </c>
      <c r="BF2865" t="s">
        <v>6170</v>
      </c>
      <c r="BG2865">
        <v>0</v>
      </c>
      <c r="BH2865" t="s">
        <v>6171</v>
      </c>
      <c r="BI2865">
        <v>35</v>
      </c>
      <c r="BJ2865" t="s">
        <v>6172</v>
      </c>
      <c r="BK2865">
        <v>0</v>
      </c>
      <c r="BL2865">
        <v>75</v>
      </c>
      <c r="BM2865" s="3">
        <f t="shared" si="404"/>
        <v>0.89333333333333331</v>
      </c>
    </row>
    <row r="2866" spans="1:65">
      <c r="A2866" t="s">
        <v>3000</v>
      </c>
      <c r="B2866" s="2">
        <v>45830</v>
      </c>
      <c r="C2866" t="s">
        <v>1632</v>
      </c>
      <c r="D2866" t="s">
        <v>2636</v>
      </c>
      <c r="E2866">
        <v>6</v>
      </c>
      <c r="F2866" t="s">
        <v>72</v>
      </c>
      <c r="G2866" t="s">
        <v>79</v>
      </c>
      <c r="H2866" t="s">
        <v>159</v>
      </c>
      <c r="I2866" t="s">
        <v>64</v>
      </c>
      <c r="J2866" t="s">
        <v>65</v>
      </c>
      <c r="K2866" t="s">
        <v>66</v>
      </c>
      <c r="L2866" t="s">
        <v>87</v>
      </c>
      <c r="M2866" t="s">
        <v>56</v>
      </c>
      <c r="N2866" t="s">
        <v>76</v>
      </c>
      <c r="O2866" t="s">
        <v>58</v>
      </c>
      <c r="P2866">
        <v>48</v>
      </c>
      <c r="Q2866">
        <v>49</v>
      </c>
      <c r="R2866">
        <v>49</v>
      </c>
      <c r="S2866">
        <v>1</v>
      </c>
      <c r="T2866">
        <f t="shared" si="396"/>
        <v>48</v>
      </c>
      <c r="U2866">
        <v>47</v>
      </c>
      <c r="V2866">
        <f t="shared" si="397"/>
        <v>1</v>
      </c>
      <c r="W2866" s="3">
        <f t="shared" si="398"/>
        <v>2.0408163265306121E-2</v>
      </c>
      <c r="X2866">
        <v>25</v>
      </c>
      <c r="Y2866" s="4">
        <v>8.6</v>
      </c>
      <c r="Z2866" s="4">
        <v>2.2000000000000002</v>
      </c>
      <c r="AA2866" s="5">
        <v>49102.37</v>
      </c>
      <c r="AB2866" s="5">
        <f t="shared" si="399"/>
        <v>2307811.39</v>
      </c>
      <c r="AC2866" s="5">
        <v>35800.730000000003</v>
      </c>
      <c r="AD2866" s="5">
        <f t="shared" si="400"/>
        <v>1754235.77</v>
      </c>
      <c r="AE2866" s="5">
        <v>106679.19</v>
      </c>
      <c r="AF2866" s="5">
        <v>31501.68</v>
      </c>
      <c r="AG2866" s="5">
        <v>9453.73</v>
      </c>
      <c r="AH2866" s="5">
        <v>3190</v>
      </c>
      <c r="AI2866" s="5">
        <v>5122.7299999999996</v>
      </c>
      <c r="AJ2866">
        <v>0</v>
      </c>
      <c r="AK2866" s="5">
        <v>0</v>
      </c>
      <c r="AL2866" s="5">
        <v>1123.51</v>
      </c>
      <c r="AM2866" s="5">
        <v>31282.2</v>
      </c>
      <c r="AN2866">
        <v>4</v>
      </c>
      <c r="AO2866">
        <v>5</v>
      </c>
      <c r="AP2866" t="str">
        <f t="shared" si="401"/>
        <v>No</v>
      </c>
      <c r="AQ2866">
        <v>2</v>
      </c>
      <c r="AR2866" s="5">
        <f t="shared" si="402"/>
        <v>1942588.81</v>
      </c>
      <c r="AS2866" s="5">
        <f t="shared" si="403"/>
        <v>365222.58</v>
      </c>
      <c r="AT2866" t="s">
        <v>59</v>
      </c>
      <c r="AU2866" t="s">
        <v>6164</v>
      </c>
      <c r="AV2866" t="s">
        <v>6165</v>
      </c>
      <c r="AW2866" t="s">
        <v>6166</v>
      </c>
      <c r="AX2866" t="s">
        <v>6177</v>
      </c>
      <c r="AY2866">
        <v>50</v>
      </c>
      <c r="AZ2866">
        <v>0</v>
      </c>
      <c r="BA2866">
        <v>17</v>
      </c>
      <c r="BB2866" t="s">
        <v>6198</v>
      </c>
      <c r="BC2866">
        <v>1</v>
      </c>
      <c r="BD2866">
        <v>0</v>
      </c>
      <c r="BE2866" t="s">
        <v>6178</v>
      </c>
      <c r="BF2866" t="s">
        <v>6170</v>
      </c>
      <c r="BG2866">
        <v>1</v>
      </c>
      <c r="BH2866" t="s">
        <v>6186</v>
      </c>
      <c r="BI2866">
        <v>55</v>
      </c>
      <c r="BJ2866" t="s">
        <v>6187</v>
      </c>
      <c r="BK2866">
        <v>0</v>
      </c>
      <c r="BL2866">
        <v>65</v>
      </c>
      <c r="BM2866" s="3">
        <f t="shared" si="404"/>
        <v>0.75384615384615383</v>
      </c>
    </row>
    <row r="2867" spans="1:65">
      <c r="A2867" t="s">
        <v>3001</v>
      </c>
      <c r="B2867" s="2">
        <v>45831</v>
      </c>
      <c r="C2867" t="s">
        <v>1632</v>
      </c>
      <c r="D2867" t="s">
        <v>2636</v>
      </c>
      <c r="E2867">
        <v>6</v>
      </c>
      <c r="F2867" t="s">
        <v>78</v>
      </c>
      <c r="G2867" t="s">
        <v>79</v>
      </c>
      <c r="H2867" t="s">
        <v>136</v>
      </c>
      <c r="I2867" t="s">
        <v>64</v>
      </c>
      <c r="J2867" t="s">
        <v>53</v>
      </c>
      <c r="K2867" t="s">
        <v>54</v>
      </c>
      <c r="L2867" t="s">
        <v>55</v>
      </c>
      <c r="M2867" t="s">
        <v>56</v>
      </c>
      <c r="N2867" t="s">
        <v>109</v>
      </c>
      <c r="O2867" t="s">
        <v>58</v>
      </c>
      <c r="P2867">
        <v>70</v>
      </c>
      <c r="Q2867">
        <v>73</v>
      </c>
      <c r="R2867">
        <v>69</v>
      </c>
      <c r="S2867">
        <v>1</v>
      </c>
      <c r="T2867">
        <f t="shared" si="396"/>
        <v>68</v>
      </c>
      <c r="U2867">
        <v>68</v>
      </c>
      <c r="V2867">
        <f t="shared" si="397"/>
        <v>0</v>
      </c>
      <c r="W2867" s="3">
        <f t="shared" si="398"/>
        <v>1.4492753623188406E-2</v>
      </c>
      <c r="X2867">
        <v>23</v>
      </c>
      <c r="Y2867" s="4">
        <v>7.7</v>
      </c>
      <c r="Z2867" s="4">
        <v>1.1000000000000001</v>
      </c>
      <c r="AA2867" s="5">
        <v>39239.699999999997</v>
      </c>
      <c r="AB2867" s="5">
        <f t="shared" si="399"/>
        <v>2668299.6</v>
      </c>
      <c r="AC2867" s="5">
        <v>23434.81</v>
      </c>
      <c r="AD2867" s="5">
        <f t="shared" si="400"/>
        <v>1617001.89</v>
      </c>
      <c r="AE2867" s="5">
        <v>112813.04</v>
      </c>
      <c r="AF2867" s="5">
        <v>33661.29</v>
      </c>
      <c r="AG2867" s="5">
        <v>8843.61</v>
      </c>
      <c r="AH2867" s="5">
        <v>1595</v>
      </c>
      <c r="AI2867" s="5">
        <v>3561.29</v>
      </c>
      <c r="AJ2867">
        <v>0</v>
      </c>
      <c r="AK2867" s="5">
        <v>0</v>
      </c>
      <c r="AL2867" s="5">
        <v>0</v>
      </c>
      <c r="AM2867" s="5">
        <v>101659.26</v>
      </c>
      <c r="AN2867">
        <v>8</v>
      </c>
      <c r="AO2867">
        <v>8</v>
      </c>
      <c r="AP2867" t="str">
        <f t="shared" si="401"/>
        <v>Yes</v>
      </c>
      <c r="AQ2867">
        <v>0</v>
      </c>
      <c r="AR2867" s="5">
        <f t="shared" si="402"/>
        <v>1879135.38</v>
      </c>
      <c r="AS2867" s="5">
        <f t="shared" si="403"/>
        <v>789164.22</v>
      </c>
      <c r="AT2867" t="s">
        <v>59</v>
      </c>
      <c r="AU2867" t="s">
        <v>6164</v>
      </c>
      <c r="AV2867" t="s">
        <v>6165</v>
      </c>
      <c r="AW2867" t="s">
        <v>6166</v>
      </c>
      <c r="AX2867" t="s">
        <v>6167</v>
      </c>
      <c r="AY2867">
        <v>71</v>
      </c>
      <c r="AZ2867">
        <v>0</v>
      </c>
      <c r="BA2867">
        <v>0</v>
      </c>
      <c r="BB2867" t="s">
        <v>6168</v>
      </c>
      <c r="BC2867">
        <v>0</v>
      </c>
      <c r="BD2867">
        <v>0</v>
      </c>
      <c r="BE2867" t="s">
        <v>6169</v>
      </c>
      <c r="BF2867" t="s">
        <v>6170</v>
      </c>
      <c r="BG2867">
        <v>1</v>
      </c>
      <c r="BH2867" t="s">
        <v>6186</v>
      </c>
      <c r="BI2867">
        <v>20</v>
      </c>
      <c r="BJ2867" t="s">
        <v>6172</v>
      </c>
      <c r="BK2867">
        <v>0</v>
      </c>
      <c r="BL2867">
        <v>78</v>
      </c>
      <c r="BM2867" s="3">
        <f t="shared" si="404"/>
        <v>0.88461538461538458</v>
      </c>
    </row>
    <row r="2868" spans="1:65">
      <c r="A2868" t="s">
        <v>3002</v>
      </c>
      <c r="B2868" s="2">
        <v>45831</v>
      </c>
      <c r="C2868" t="s">
        <v>1632</v>
      </c>
      <c r="D2868" t="s">
        <v>2636</v>
      </c>
      <c r="E2868">
        <v>6</v>
      </c>
      <c r="F2868" t="s">
        <v>61</v>
      </c>
      <c r="G2868" t="s">
        <v>79</v>
      </c>
      <c r="H2868" t="s">
        <v>84</v>
      </c>
      <c r="I2868" t="s">
        <v>64</v>
      </c>
      <c r="J2868" t="s">
        <v>65</v>
      </c>
      <c r="K2868" t="s">
        <v>66</v>
      </c>
      <c r="L2868" t="s">
        <v>92</v>
      </c>
      <c r="M2868" t="s">
        <v>56</v>
      </c>
      <c r="N2868" t="s">
        <v>109</v>
      </c>
      <c r="O2868" t="s">
        <v>120</v>
      </c>
      <c r="P2868">
        <v>54</v>
      </c>
      <c r="Q2868">
        <v>55</v>
      </c>
      <c r="R2868">
        <v>55</v>
      </c>
      <c r="S2868">
        <v>1</v>
      </c>
      <c r="T2868">
        <f t="shared" si="396"/>
        <v>54</v>
      </c>
      <c r="U2868">
        <v>54</v>
      </c>
      <c r="V2868">
        <f t="shared" si="397"/>
        <v>0</v>
      </c>
      <c r="W2868" s="3">
        <f t="shared" si="398"/>
        <v>1.8181818181818181E-2</v>
      </c>
      <c r="X2868">
        <v>35</v>
      </c>
      <c r="Y2868" s="4">
        <v>0</v>
      </c>
      <c r="Z2868" s="4">
        <v>1.9</v>
      </c>
      <c r="AA2868" s="5">
        <v>49370.42</v>
      </c>
      <c r="AB2868" s="5">
        <f t="shared" si="399"/>
        <v>2666002.6800000002</v>
      </c>
      <c r="AC2868" s="5">
        <v>35025.589999999997</v>
      </c>
      <c r="AD2868" s="5">
        <f t="shared" si="400"/>
        <v>1926407.45</v>
      </c>
      <c r="AE2868" s="5">
        <v>117070.92</v>
      </c>
      <c r="AF2868" s="5">
        <v>34778.300000000003</v>
      </c>
      <c r="AG2868" s="5">
        <v>9530.32</v>
      </c>
      <c r="AH2868" s="5">
        <v>2755</v>
      </c>
      <c r="AI2868" s="5">
        <v>5060</v>
      </c>
      <c r="AJ2868">
        <v>0</v>
      </c>
      <c r="AK2868" s="5">
        <v>0</v>
      </c>
      <c r="AL2868" s="5">
        <v>0</v>
      </c>
      <c r="AM2868" s="5">
        <v>85368.86</v>
      </c>
      <c r="AN2868">
        <v>8</v>
      </c>
      <c r="AO2868">
        <v>9</v>
      </c>
      <c r="AP2868" t="str">
        <f t="shared" si="401"/>
        <v>No</v>
      </c>
      <c r="AQ2868">
        <v>2</v>
      </c>
      <c r="AR2868" s="5">
        <f t="shared" si="402"/>
        <v>2180970.85</v>
      </c>
      <c r="AS2868" s="5">
        <f t="shared" si="403"/>
        <v>485031.83</v>
      </c>
      <c r="AT2868" t="s">
        <v>59</v>
      </c>
      <c r="AU2868" t="s">
        <v>6164</v>
      </c>
      <c r="AV2868" t="s">
        <v>6165</v>
      </c>
      <c r="AW2868" t="s">
        <v>6166</v>
      </c>
      <c r="AX2868" t="s">
        <v>6184</v>
      </c>
      <c r="AY2868">
        <v>56</v>
      </c>
      <c r="AZ2868">
        <v>0</v>
      </c>
      <c r="BA2868">
        <v>0</v>
      </c>
      <c r="BB2868" t="s">
        <v>6168</v>
      </c>
      <c r="BC2868">
        <v>1</v>
      </c>
      <c r="BD2868">
        <v>0</v>
      </c>
      <c r="BE2868" t="s">
        <v>6178</v>
      </c>
      <c r="BF2868" t="s">
        <v>6170</v>
      </c>
      <c r="BG2868">
        <v>0</v>
      </c>
      <c r="BH2868" t="s">
        <v>6171</v>
      </c>
      <c r="BI2868">
        <v>60</v>
      </c>
      <c r="BJ2868" t="s">
        <v>6187</v>
      </c>
      <c r="BK2868">
        <v>0</v>
      </c>
      <c r="BL2868">
        <v>63</v>
      </c>
      <c r="BM2868" s="3">
        <f t="shared" si="404"/>
        <v>0.87301587301587302</v>
      </c>
    </row>
    <row r="2869" spans="1:65">
      <c r="A2869" t="s">
        <v>3003</v>
      </c>
      <c r="B2869" s="2">
        <v>45831</v>
      </c>
      <c r="C2869" t="s">
        <v>1632</v>
      </c>
      <c r="D2869" t="s">
        <v>2636</v>
      </c>
      <c r="E2869">
        <v>6</v>
      </c>
      <c r="F2869" t="s">
        <v>49</v>
      </c>
      <c r="G2869" t="s">
        <v>50</v>
      </c>
      <c r="H2869" t="s">
        <v>245</v>
      </c>
      <c r="I2869" t="s">
        <v>64</v>
      </c>
      <c r="J2869" t="s">
        <v>53</v>
      </c>
      <c r="K2869" t="s">
        <v>66</v>
      </c>
      <c r="L2869" t="s">
        <v>87</v>
      </c>
      <c r="M2869" t="s">
        <v>56</v>
      </c>
      <c r="N2869" t="s">
        <v>76</v>
      </c>
      <c r="O2869" t="s">
        <v>58</v>
      </c>
      <c r="P2869">
        <v>80</v>
      </c>
      <c r="Q2869">
        <v>85</v>
      </c>
      <c r="R2869">
        <v>84</v>
      </c>
      <c r="S2869">
        <v>1</v>
      </c>
      <c r="T2869">
        <f t="shared" si="396"/>
        <v>83</v>
      </c>
      <c r="U2869">
        <v>77</v>
      </c>
      <c r="V2869">
        <f t="shared" si="397"/>
        <v>6</v>
      </c>
      <c r="W2869" s="3">
        <f t="shared" si="398"/>
        <v>1.1904761904761904E-2</v>
      </c>
      <c r="X2869">
        <v>33</v>
      </c>
      <c r="Y2869" s="4">
        <v>2.5</v>
      </c>
      <c r="Z2869" s="4">
        <v>1.3</v>
      </c>
      <c r="AA2869" s="5">
        <v>30095.43</v>
      </c>
      <c r="AB2869" s="5">
        <f t="shared" si="399"/>
        <v>2317348.11</v>
      </c>
      <c r="AC2869" s="5">
        <v>24121.06</v>
      </c>
      <c r="AD2869" s="5">
        <f t="shared" si="400"/>
        <v>2026169.04</v>
      </c>
      <c r="AE2869" s="5">
        <v>140819.39000000001</v>
      </c>
      <c r="AF2869" s="5">
        <v>39465.99</v>
      </c>
      <c r="AG2869" s="5">
        <v>10283.549999999999</v>
      </c>
      <c r="AH2869" s="5">
        <v>1885</v>
      </c>
      <c r="AI2869" s="5">
        <v>3536.84</v>
      </c>
      <c r="AJ2869">
        <v>0</v>
      </c>
      <c r="AK2869" s="5">
        <v>0</v>
      </c>
      <c r="AL2869" s="5">
        <v>35372.76</v>
      </c>
      <c r="AM2869" s="5">
        <v>82376.63</v>
      </c>
      <c r="AN2869">
        <v>4</v>
      </c>
      <c r="AO2869">
        <v>3</v>
      </c>
      <c r="AP2869" t="str">
        <f t="shared" si="401"/>
        <v>Yes</v>
      </c>
      <c r="AQ2869">
        <v>1</v>
      </c>
      <c r="AR2869" s="5">
        <f t="shared" si="402"/>
        <v>2339909.2000000002</v>
      </c>
      <c r="AS2869" s="5">
        <f t="shared" si="403"/>
        <v>-22561.09</v>
      </c>
      <c r="AT2869" t="s">
        <v>59</v>
      </c>
      <c r="AU2869" t="s">
        <v>6164</v>
      </c>
      <c r="AV2869" t="s">
        <v>6165</v>
      </c>
      <c r="AW2869" t="s">
        <v>6166</v>
      </c>
      <c r="AX2869" t="s">
        <v>6167</v>
      </c>
      <c r="AY2869">
        <v>80</v>
      </c>
      <c r="AZ2869">
        <v>0</v>
      </c>
      <c r="BA2869">
        <v>35</v>
      </c>
      <c r="BB2869" t="s">
        <v>6180</v>
      </c>
      <c r="BC2869">
        <v>0</v>
      </c>
      <c r="BD2869">
        <v>0</v>
      </c>
      <c r="BE2869" t="s">
        <v>6169</v>
      </c>
      <c r="BF2869" t="s">
        <v>6170</v>
      </c>
      <c r="BG2869">
        <v>0</v>
      </c>
      <c r="BH2869" t="s">
        <v>6171</v>
      </c>
      <c r="BI2869">
        <v>20</v>
      </c>
      <c r="BJ2869" t="s">
        <v>6172</v>
      </c>
      <c r="BK2869">
        <v>0</v>
      </c>
      <c r="BL2869">
        <v>90</v>
      </c>
      <c r="BM2869" s="3">
        <f t="shared" si="404"/>
        <v>0.93333333333333335</v>
      </c>
    </row>
    <row r="2870" spans="1:65">
      <c r="A2870" t="s">
        <v>3004</v>
      </c>
      <c r="B2870" s="2">
        <v>45831</v>
      </c>
      <c r="C2870" t="s">
        <v>1632</v>
      </c>
      <c r="D2870" t="s">
        <v>2636</v>
      </c>
      <c r="E2870">
        <v>6</v>
      </c>
      <c r="F2870" t="s">
        <v>78</v>
      </c>
      <c r="G2870" t="s">
        <v>62</v>
      </c>
      <c r="H2870" t="s">
        <v>190</v>
      </c>
      <c r="I2870" t="s">
        <v>64</v>
      </c>
      <c r="J2870" t="s">
        <v>65</v>
      </c>
      <c r="K2870" t="s">
        <v>66</v>
      </c>
      <c r="L2870" t="s">
        <v>55</v>
      </c>
      <c r="M2870" t="s">
        <v>56</v>
      </c>
      <c r="N2870" t="s">
        <v>109</v>
      </c>
      <c r="O2870" t="s">
        <v>70</v>
      </c>
      <c r="P2870">
        <v>52</v>
      </c>
      <c r="Q2870">
        <v>53</v>
      </c>
      <c r="R2870">
        <v>51</v>
      </c>
      <c r="S2870">
        <v>1</v>
      </c>
      <c r="T2870">
        <f t="shared" si="396"/>
        <v>50</v>
      </c>
      <c r="U2870">
        <v>50</v>
      </c>
      <c r="V2870">
        <f t="shared" si="397"/>
        <v>0</v>
      </c>
      <c r="W2870" s="3">
        <f t="shared" si="398"/>
        <v>1.9607843137254902E-2</v>
      </c>
      <c r="X2870">
        <v>47</v>
      </c>
      <c r="Y2870" s="4">
        <v>7.4</v>
      </c>
      <c r="Z2870" s="4">
        <v>1.7</v>
      </c>
      <c r="AA2870" s="5">
        <v>48523.01</v>
      </c>
      <c r="AB2870" s="5">
        <f t="shared" si="399"/>
        <v>2426150.5</v>
      </c>
      <c r="AC2870" s="5">
        <v>34614.76</v>
      </c>
      <c r="AD2870" s="5">
        <f t="shared" si="400"/>
        <v>1765352.76</v>
      </c>
      <c r="AE2870" s="5">
        <v>109244.53</v>
      </c>
      <c r="AF2870" s="5">
        <v>35829.910000000003</v>
      </c>
      <c r="AG2870" s="5">
        <v>11805.21</v>
      </c>
      <c r="AH2870" s="5">
        <v>2465</v>
      </c>
      <c r="AI2870" s="5">
        <v>5100</v>
      </c>
      <c r="AJ2870">
        <v>0</v>
      </c>
      <c r="AK2870" s="5">
        <v>0</v>
      </c>
      <c r="AL2870" s="5">
        <v>0</v>
      </c>
      <c r="AM2870" s="5">
        <v>75488.2</v>
      </c>
      <c r="AN2870">
        <v>8</v>
      </c>
      <c r="AO2870">
        <v>10</v>
      </c>
      <c r="AP2870" t="str">
        <f t="shared" si="401"/>
        <v>No</v>
      </c>
      <c r="AQ2870">
        <v>2</v>
      </c>
      <c r="AR2870" s="5">
        <f t="shared" si="402"/>
        <v>2005285.61</v>
      </c>
      <c r="AS2870" s="5">
        <f t="shared" si="403"/>
        <v>420864.89</v>
      </c>
      <c r="AT2870" t="s">
        <v>59</v>
      </c>
      <c r="AU2870" t="s">
        <v>6164</v>
      </c>
      <c r="AV2870" t="s">
        <v>6165</v>
      </c>
      <c r="AW2870" t="s">
        <v>6166</v>
      </c>
      <c r="AX2870" t="s">
        <v>6167</v>
      </c>
      <c r="AY2870">
        <v>54</v>
      </c>
      <c r="AZ2870">
        <v>0</v>
      </c>
      <c r="BA2870">
        <v>0</v>
      </c>
      <c r="BB2870" t="s">
        <v>6168</v>
      </c>
      <c r="BC2870">
        <v>1</v>
      </c>
      <c r="BD2870">
        <v>1</v>
      </c>
      <c r="BE2870" t="s">
        <v>6188</v>
      </c>
      <c r="BF2870" t="s">
        <v>6170</v>
      </c>
      <c r="BG2870">
        <v>1</v>
      </c>
      <c r="BH2870" t="s">
        <v>6197</v>
      </c>
      <c r="BI2870">
        <v>84</v>
      </c>
      <c r="BJ2870" t="s">
        <v>6193</v>
      </c>
      <c r="BK2870">
        <v>0</v>
      </c>
      <c r="BL2870">
        <v>64</v>
      </c>
      <c r="BM2870" s="3">
        <f t="shared" si="404"/>
        <v>0.796875</v>
      </c>
    </row>
    <row r="2871" spans="1:65">
      <c r="A2871" t="s">
        <v>3005</v>
      </c>
      <c r="B2871" s="2">
        <v>45831</v>
      </c>
      <c r="C2871" t="s">
        <v>1632</v>
      </c>
      <c r="D2871" t="s">
        <v>2636</v>
      </c>
      <c r="E2871">
        <v>6</v>
      </c>
      <c r="F2871" t="s">
        <v>72</v>
      </c>
      <c r="G2871" t="s">
        <v>62</v>
      </c>
      <c r="H2871" t="s">
        <v>175</v>
      </c>
      <c r="I2871" t="s">
        <v>52</v>
      </c>
      <c r="J2871" t="s">
        <v>53</v>
      </c>
      <c r="K2871" t="s">
        <v>75</v>
      </c>
      <c r="L2871" t="s">
        <v>92</v>
      </c>
      <c r="M2871" t="s">
        <v>56</v>
      </c>
      <c r="N2871" t="s">
        <v>69</v>
      </c>
      <c r="O2871" t="s">
        <v>70</v>
      </c>
      <c r="P2871">
        <v>59</v>
      </c>
      <c r="Q2871">
        <v>66</v>
      </c>
      <c r="R2871">
        <v>66</v>
      </c>
      <c r="S2871">
        <v>1</v>
      </c>
      <c r="T2871">
        <f t="shared" si="396"/>
        <v>65</v>
      </c>
      <c r="U2871">
        <v>59</v>
      </c>
      <c r="V2871">
        <f t="shared" si="397"/>
        <v>6</v>
      </c>
      <c r="W2871" s="3">
        <f t="shared" si="398"/>
        <v>1.5151515151515152E-2</v>
      </c>
      <c r="X2871">
        <v>33</v>
      </c>
      <c r="Y2871" s="4">
        <v>6.5</v>
      </c>
      <c r="Z2871" s="4">
        <v>1.3</v>
      </c>
      <c r="AA2871" s="5">
        <v>36416.68</v>
      </c>
      <c r="AB2871" s="5">
        <f t="shared" si="399"/>
        <v>2148584.12</v>
      </c>
      <c r="AC2871" s="5">
        <v>23950.33</v>
      </c>
      <c r="AD2871" s="5">
        <f t="shared" si="400"/>
        <v>1580721.78</v>
      </c>
      <c r="AE2871" s="5">
        <v>116049.77</v>
      </c>
      <c r="AF2871" s="5">
        <v>30767.95</v>
      </c>
      <c r="AG2871" s="5">
        <v>9565.84</v>
      </c>
      <c r="AH2871" s="5">
        <v>1885</v>
      </c>
      <c r="AI2871" s="5">
        <v>3520</v>
      </c>
      <c r="AJ2871">
        <v>0</v>
      </c>
      <c r="AK2871" s="5">
        <v>0</v>
      </c>
      <c r="AL2871" s="5">
        <v>3679.36</v>
      </c>
      <c r="AM2871" s="5">
        <v>46466.33</v>
      </c>
      <c r="AN2871">
        <v>4</v>
      </c>
      <c r="AO2871">
        <v>6</v>
      </c>
      <c r="AP2871" t="str">
        <f t="shared" si="401"/>
        <v>No</v>
      </c>
      <c r="AQ2871">
        <v>2</v>
      </c>
      <c r="AR2871" s="5">
        <f t="shared" si="402"/>
        <v>1792656.03</v>
      </c>
      <c r="AS2871" s="5">
        <f t="shared" si="403"/>
        <v>355928.09</v>
      </c>
      <c r="AT2871" t="s">
        <v>59</v>
      </c>
      <c r="AU2871" t="s">
        <v>6164</v>
      </c>
      <c r="AV2871" t="s">
        <v>6165</v>
      </c>
      <c r="AW2871" t="s">
        <v>6166</v>
      </c>
      <c r="AX2871" t="s">
        <v>6184</v>
      </c>
      <c r="AY2871">
        <v>60</v>
      </c>
      <c r="AZ2871">
        <v>0</v>
      </c>
      <c r="BA2871">
        <v>33</v>
      </c>
      <c r="BB2871" t="s">
        <v>6180</v>
      </c>
      <c r="BC2871">
        <v>0</v>
      </c>
      <c r="BD2871">
        <v>2</v>
      </c>
      <c r="BE2871" t="s">
        <v>6188</v>
      </c>
      <c r="BF2871" t="s">
        <v>6170</v>
      </c>
      <c r="BG2871">
        <v>1</v>
      </c>
      <c r="BH2871" t="s">
        <v>6186</v>
      </c>
      <c r="BI2871">
        <v>36</v>
      </c>
      <c r="BJ2871" t="s">
        <v>6172</v>
      </c>
      <c r="BK2871">
        <v>0</v>
      </c>
      <c r="BL2871">
        <v>77</v>
      </c>
      <c r="BM2871" s="3">
        <f t="shared" si="404"/>
        <v>0.8571428571428571</v>
      </c>
    </row>
    <row r="2872" spans="1:65">
      <c r="A2872" t="s">
        <v>3006</v>
      </c>
      <c r="B2872" s="2">
        <v>45831</v>
      </c>
      <c r="C2872" t="s">
        <v>1632</v>
      </c>
      <c r="D2872" t="s">
        <v>2636</v>
      </c>
      <c r="E2872">
        <v>6</v>
      </c>
      <c r="F2872" t="s">
        <v>49</v>
      </c>
      <c r="G2872" t="s">
        <v>62</v>
      </c>
      <c r="H2872" t="s">
        <v>141</v>
      </c>
      <c r="I2872" t="s">
        <v>74</v>
      </c>
      <c r="J2872" t="s">
        <v>53</v>
      </c>
      <c r="K2872" t="s">
        <v>66</v>
      </c>
      <c r="L2872" t="s">
        <v>87</v>
      </c>
      <c r="M2872" t="s">
        <v>68</v>
      </c>
      <c r="N2872" t="s">
        <v>94</v>
      </c>
      <c r="O2872" t="s">
        <v>58</v>
      </c>
      <c r="P2872">
        <v>65</v>
      </c>
      <c r="Q2872">
        <v>68</v>
      </c>
      <c r="R2872">
        <v>65</v>
      </c>
      <c r="S2872">
        <v>2</v>
      </c>
      <c r="T2872">
        <f t="shared" si="396"/>
        <v>63</v>
      </c>
      <c r="U2872">
        <v>63</v>
      </c>
      <c r="V2872">
        <f t="shared" si="397"/>
        <v>0</v>
      </c>
      <c r="W2872" s="3">
        <f t="shared" si="398"/>
        <v>3.0769230769230771E-2</v>
      </c>
      <c r="X2872">
        <v>29</v>
      </c>
      <c r="Y2872" s="4">
        <v>5.2</v>
      </c>
      <c r="Z2872" s="4">
        <v>1.1000000000000001</v>
      </c>
      <c r="AA2872" s="5">
        <v>30608.58</v>
      </c>
      <c r="AB2872" s="5">
        <f t="shared" si="399"/>
        <v>1928340.54</v>
      </c>
      <c r="AC2872" s="5">
        <v>23001.51</v>
      </c>
      <c r="AD2872" s="5">
        <f t="shared" si="400"/>
        <v>1495098.15</v>
      </c>
      <c r="AE2872" s="5">
        <v>112358.32</v>
      </c>
      <c r="AF2872" s="5">
        <v>31459.17</v>
      </c>
      <c r="AG2872" s="5">
        <v>10413.57</v>
      </c>
      <c r="AH2872" s="5">
        <v>1595</v>
      </c>
      <c r="AI2872" s="5">
        <v>7050.85</v>
      </c>
      <c r="AJ2872">
        <v>1</v>
      </c>
      <c r="AK2872" s="5">
        <v>8462.39</v>
      </c>
      <c r="AL2872" s="5">
        <v>31740.84</v>
      </c>
      <c r="AM2872" s="5">
        <v>71684.009999999995</v>
      </c>
      <c r="AN2872">
        <v>4</v>
      </c>
      <c r="AO2872">
        <v>4</v>
      </c>
      <c r="AP2872" t="str">
        <f t="shared" si="401"/>
        <v>Yes</v>
      </c>
      <c r="AQ2872">
        <v>2</v>
      </c>
      <c r="AR2872" s="5">
        <f t="shared" si="402"/>
        <v>1769862.3</v>
      </c>
      <c r="AS2872" s="5">
        <f t="shared" si="403"/>
        <v>158478.24</v>
      </c>
      <c r="AT2872" t="s">
        <v>59</v>
      </c>
      <c r="AU2872" t="s">
        <v>6189</v>
      </c>
      <c r="AV2872" t="s">
        <v>6190</v>
      </c>
      <c r="AW2872" t="s">
        <v>6183</v>
      </c>
      <c r="AX2872" t="s">
        <v>6167</v>
      </c>
      <c r="AY2872">
        <v>68</v>
      </c>
      <c r="AZ2872">
        <v>0</v>
      </c>
      <c r="BA2872">
        <v>0</v>
      </c>
      <c r="BB2872" t="s">
        <v>6168</v>
      </c>
      <c r="BC2872">
        <v>0</v>
      </c>
      <c r="BD2872">
        <v>0</v>
      </c>
      <c r="BE2872" t="s">
        <v>6169</v>
      </c>
      <c r="BF2872" t="s">
        <v>6170</v>
      </c>
      <c r="BG2872">
        <v>1</v>
      </c>
      <c r="BH2872" t="s">
        <v>6179</v>
      </c>
      <c r="BI2872">
        <v>49</v>
      </c>
      <c r="BJ2872" t="s">
        <v>6172</v>
      </c>
      <c r="BK2872">
        <v>0</v>
      </c>
      <c r="BL2872">
        <v>72</v>
      </c>
      <c r="BM2872" s="3">
        <f t="shared" si="404"/>
        <v>0.90277777777777779</v>
      </c>
    </row>
    <row r="2873" spans="1:65">
      <c r="A2873" t="s">
        <v>3007</v>
      </c>
      <c r="B2873" s="2">
        <v>45831</v>
      </c>
      <c r="C2873" t="s">
        <v>1632</v>
      </c>
      <c r="D2873" t="s">
        <v>2636</v>
      </c>
      <c r="E2873">
        <v>6</v>
      </c>
      <c r="F2873" t="s">
        <v>49</v>
      </c>
      <c r="G2873" t="s">
        <v>79</v>
      </c>
      <c r="H2873" t="s">
        <v>260</v>
      </c>
      <c r="I2873" t="s">
        <v>64</v>
      </c>
      <c r="J2873" t="s">
        <v>53</v>
      </c>
      <c r="K2873" t="s">
        <v>66</v>
      </c>
      <c r="L2873" t="s">
        <v>67</v>
      </c>
      <c r="M2873" t="s">
        <v>56</v>
      </c>
      <c r="N2873" t="s">
        <v>57</v>
      </c>
      <c r="O2873" t="s">
        <v>120</v>
      </c>
      <c r="P2873">
        <v>78</v>
      </c>
      <c r="Q2873">
        <v>80</v>
      </c>
      <c r="R2873">
        <v>78</v>
      </c>
      <c r="S2873">
        <v>2</v>
      </c>
      <c r="T2873">
        <f t="shared" si="396"/>
        <v>76</v>
      </c>
      <c r="U2873">
        <v>76</v>
      </c>
      <c r="V2873">
        <f t="shared" si="397"/>
        <v>0</v>
      </c>
      <c r="W2873" s="3">
        <f t="shared" si="398"/>
        <v>2.564102564102564E-2</v>
      </c>
      <c r="X2873">
        <v>32</v>
      </c>
      <c r="Y2873" s="4">
        <v>4.5999999999999996</v>
      </c>
      <c r="Z2873" s="4">
        <v>1.6</v>
      </c>
      <c r="AA2873" s="5">
        <v>30831.93</v>
      </c>
      <c r="AB2873" s="5">
        <f t="shared" si="399"/>
        <v>2343226.6800000002</v>
      </c>
      <c r="AC2873" s="5">
        <v>23014.9</v>
      </c>
      <c r="AD2873" s="5">
        <f t="shared" si="400"/>
        <v>1795162.2</v>
      </c>
      <c r="AE2873" s="5">
        <v>127266.92</v>
      </c>
      <c r="AF2873" s="5">
        <v>35721.57</v>
      </c>
      <c r="AG2873" s="5">
        <v>9688.07</v>
      </c>
      <c r="AH2873" s="5">
        <v>2320</v>
      </c>
      <c r="AI2873" s="5">
        <v>7030.99</v>
      </c>
      <c r="AJ2873">
        <v>0</v>
      </c>
      <c r="AK2873" s="5">
        <v>0</v>
      </c>
      <c r="AL2873" s="5">
        <v>31740.84</v>
      </c>
      <c r="AM2873" s="5">
        <v>83067.03</v>
      </c>
      <c r="AN2873">
        <v>4</v>
      </c>
      <c r="AO2873">
        <v>4</v>
      </c>
      <c r="AP2873" t="str">
        <f t="shared" si="401"/>
        <v>Yes</v>
      </c>
      <c r="AQ2873">
        <v>1</v>
      </c>
      <c r="AR2873" s="5">
        <f t="shared" si="402"/>
        <v>2091997.62</v>
      </c>
      <c r="AS2873" s="5">
        <f t="shared" si="403"/>
        <v>251229.06</v>
      </c>
      <c r="AT2873" t="s">
        <v>59</v>
      </c>
      <c r="AU2873" t="s">
        <v>6164</v>
      </c>
      <c r="AV2873" t="s">
        <v>6165</v>
      </c>
      <c r="AW2873" t="s">
        <v>6166</v>
      </c>
      <c r="AX2873" t="s">
        <v>6167</v>
      </c>
      <c r="AY2873">
        <v>79</v>
      </c>
      <c r="AZ2873">
        <v>1</v>
      </c>
      <c r="BA2873">
        <v>0</v>
      </c>
      <c r="BB2873" t="s">
        <v>6168</v>
      </c>
      <c r="BC2873">
        <v>0</v>
      </c>
      <c r="BD2873">
        <v>0</v>
      </c>
      <c r="BE2873" t="s">
        <v>6169</v>
      </c>
      <c r="BF2873" t="s">
        <v>6170</v>
      </c>
      <c r="BG2873">
        <v>4</v>
      </c>
      <c r="BH2873" t="s">
        <v>6211</v>
      </c>
      <c r="BI2873">
        <v>101</v>
      </c>
      <c r="BJ2873" t="s">
        <v>6193</v>
      </c>
      <c r="BK2873">
        <v>0</v>
      </c>
      <c r="BL2873">
        <v>85</v>
      </c>
      <c r="BM2873" s="3">
        <f t="shared" si="404"/>
        <v>0.91764705882352937</v>
      </c>
    </row>
    <row r="2874" spans="1:65">
      <c r="A2874" t="s">
        <v>3008</v>
      </c>
      <c r="B2874" s="2">
        <v>45831</v>
      </c>
      <c r="C2874" t="s">
        <v>1632</v>
      </c>
      <c r="D2874" t="s">
        <v>2636</v>
      </c>
      <c r="E2874">
        <v>6</v>
      </c>
      <c r="F2874" t="s">
        <v>72</v>
      </c>
      <c r="G2874" t="s">
        <v>62</v>
      </c>
      <c r="H2874" t="s">
        <v>155</v>
      </c>
      <c r="I2874" t="s">
        <v>64</v>
      </c>
      <c r="J2874" t="s">
        <v>53</v>
      </c>
      <c r="K2874" t="s">
        <v>54</v>
      </c>
      <c r="L2874" t="s">
        <v>67</v>
      </c>
      <c r="M2874" t="s">
        <v>56</v>
      </c>
      <c r="N2874" t="s">
        <v>69</v>
      </c>
      <c r="O2874" t="s">
        <v>82</v>
      </c>
      <c r="P2874">
        <v>68</v>
      </c>
      <c r="Q2874">
        <v>69</v>
      </c>
      <c r="R2874">
        <v>69</v>
      </c>
      <c r="S2874">
        <v>2</v>
      </c>
      <c r="T2874">
        <f t="shared" si="396"/>
        <v>67</v>
      </c>
      <c r="U2874">
        <v>67</v>
      </c>
      <c r="V2874">
        <f t="shared" si="397"/>
        <v>0</v>
      </c>
      <c r="W2874" s="3">
        <f t="shared" si="398"/>
        <v>2.8985507246376812E-2</v>
      </c>
      <c r="X2874">
        <v>32</v>
      </c>
      <c r="Y2874" s="4">
        <v>4.9000000000000004</v>
      </c>
      <c r="Z2874" s="4">
        <v>1.7</v>
      </c>
      <c r="AA2874" s="5">
        <v>38803.949999999997</v>
      </c>
      <c r="AB2874" s="5">
        <f t="shared" si="399"/>
        <v>2599864.65</v>
      </c>
      <c r="AC2874" s="5">
        <v>23029.42</v>
      </c>
      <c r="AD2874" s="5">
        <f t="shared" si="400"/>
        <v>1589029.98</v>
      </c>
      <c r="AE2874" s="5">
        <v>115707.7</v>
      </c>
      <c r="AF2874" s="5">
        <v>31279.78</v>
      </c>
      <c r="AG2874" s="5">
        <v>10634.57</v>
      </c>
      <c r="AH2874" s="5">
        <v>2465</v>
      </c>
      <c r="AI2874" s="5">
        <v>7122.58</v>
      </c>
      <c r="AJ2874">
        <v>0</v>
      </c>
      <c r="AK2874" s="5">
        <v>0</v>
      </c>
      <c r="AL2874" s="5">
        <v>0</v>
      </c>
      <c r="AM2874" s="5">
        <v>43778.3</v>
      </c>
      <c r="AN2874">
        <v>4</v>
      </c>
      <c r="AO2874">
        <v>3</v>
      </c>
      <c r="AP2874" t="str">
        <f t="shared" si="401"/>
        <v>Yes</v>
      </c>
      <c r="AQ2874">
        <v>0</v>
      </c>
      <c r="AR2874" s="5">
        <f t="shared" si="402"/>
        <v>1800017.91</v>
      </c>
      <c r="AS2874" s="5">
        <f t="shared" si="403"/>
        <v>799846.74</v>
      </c>
      <c r="AT2874" t="s">
        <v>59</v>
      </c>
      <c r="AU2874" t="s">
        <v>6164</v>
      </c>
      <c r="AV2874" t="s">
        <v>6165</v>
      </c>
      <c r="AW2874" t="s">
        <v>6166</v>
      </c>
      <c r="AX2874" t="s">
        <v>6184</v>
      </c>
      <c r="AY2874">
        <v>70</v>
      </c>
      <c r="AZ2874">
        <v>0</v>
      </c>
      <c r="BA2874">
        <v>0</v>
      </c>
      <c r="BB2874" t="s">
        <v>6168</v>
      </c>
      <c r="BC2874">
        <v>0</v>
      </c>
      <c r="BD2874">
        <v>0</v>
      </c>
      <c r="BE2874" t="s">
        <v>6169</v>
      </c>
      <c r="BF2874" t="s">
        <v>6170</v>
      </c>
      <c r="BG2874">
        <v>0</v>
      </c>
      <c r="BH2874" t="s">
        <v>6171</v>
      </c>
      <c r="BI2874">
        <v>47</v>
      </c>
      <c r="BJ2874" t="s">
        <v>6172</v>
      </c>
      <c r="BK2874">
        <v>0</v>
      </c>
      <c r="BL2874">
        <v>75</v>
      </c>
      <c r="BM2874" s="3">
        <f t="shared" si="404"/>
        <v>0.92</v>
      </c>
    </row>
    <row r="2875" spans="1:65">
      <c r="A2875" t="s">
        <v>3009</v>
      </c>
      <c r="B2875" s="2">
        <v>45831</v>
      </c>
      <c r="C2875" t="s">
        <v>1632</v>
      </c>
      <c r="D2875" t="s">
        <v>2636</v>
      </c>
      <c r="E2875">
        <v>6</v>
      </c>
      <c r="F2875" t="s">
        <v>61</v>
      </c>
      <c r="G2875" t="s">
        <v>50</v>
      </c>
      <c r="H2875" t="s">
        <v>183</v>
      </c>
      <c r="I2875" t="s">
        <v>52</v>
      </c>
      <c r="J2875" t="s">
        <v>81</v>
      </c>
      <c r="K2875" t="s">
        <v>66</v>
      </c>
      <c r="L2875" t="s">
        <v>87</v>
      </c>
      <c r="M2875" t="s">
        <v>56</v>
      </c>
      <c r="N2875" t="s">
        <v>76</v>
      </c>
      <c r="O2875" t="s">
        <v>70</v>
      </c>
      <c r="P2875">
        <v>42</v>
      </c>
      <c r="Q2875">
        <v>44</v>
      </c>
      <c r="R2875">
        <v>44</v>
      </c>
      <c r="S2875">
        <v>1</v>
      </c>
      <c r="T2875">
        <f t="shared" si="396"/>
        <v>43</v>
      </c>
      <c r="U2875">
        <v>40</v>
      </c>
      <c r="V2875">
        <f t="shared" si="397"/>
        <v>3</v>
      </c>
      <c r="W2875" s="3">
        <f t="shared" si="398"/>
        <v>2.2727272727272728E-2</v>
      </c>
      <c r="X2875">
        <v>47</v>
      </c>
      <c r="Y2875" s="4">
        <v>0.9</v>
      </c>
      <c r="Z2875" s="4">
        <v>1.6</v>
      </c>
      <c r="AA2875" s="5">
        <v>73698.62</v>
      </c>
      <c r="AB2875" s="5">
        <f t="shared" si="399"/>
        <v>2947944.8</v>
      </c>
      <c r="AC2875" s="5">
        <v>54709.04</v>
      </c>
      <c r="AD2875" s="5">
        <f t="shared" si="400"/>
        <v>2407197.7599999998</v>
      </c>
      <c r="AE2875" s="5">
        <v>139092.18</v>
      </c>
      <c r="AF2875" s="5">
        <v>39236.11</v>
      </c>
      <c r="AG2875" s="5">
        <v>12754.41</v>
      </c>
      <c r="AH2875" s="5">
        <v>2320</v>
      </c>
      <c r="AI2875" s="5">
        <v>7480</v>
      </c>
      <c r="AJ2875">
        <v>0</v>
      </c>
      <c r="AK2875" s="5">
        <v>0</v>
      </c>
      <c r="AL2875" s="5">
        <v>5017.33</v>
      </c>
      <c r="AM2875" s="5">
        <v>28605.61</v>
      </c>
      <c r="AN2875">
        <v>4</v>
      </c>
      <c r="AO2875">
        <v>5</v>
      </c>
      <c r="AP2875" t="str">
        <f t="shared" si="401"/>
        <v>No</v>
      </c>
      <c r="AQ2875">
        <v>2</v>
      </c>
      <c r="AR2875" s="5">
        <f t="shared" si="402"/>
        <v>2641703.4</v>
      </c>
      <c r="AS2875" s="5">
        <f t="shared" si="403"/>
        <v>306241.40000000002</v>
      </c>
      <c r="AT2875" t="s">
        <v>59</v>
      </c>
      <c r="AU2875" t="s">
        <v>6164</v>
      </c>
      <c r="AV2875" t="s">
        <v>6165</v>
      </c>
      <c r="AW2875" t="s">
        <v>6166</v>
      </c>
      <c r="AX2875" t="s">
        <v>6184</v>
      </c>
      <c r="AY2875">
        <v>44</v>
      </c>
      <c r="AZ2875">
        <v>0</v>
      </c>
      <c r="BA2875">
        <v>23</v>
      </c>
      <c r="BB2875" t="s">
        <v>6180</v>
      </c>
      <c r="BC2875">
        <v>0</v>
      </c>
      <c r="BD2875">
        <v>1</v>
      </c>
      <c r="BE2875" t="s">
        <v>6188</v>
      </c>
      <c r="BF2875" t="s">
        <v>6170</v>
      </c>
      <c r="BG2875">
        <v>2</v>
      </c>
      <c r="BH2875" t="s">
        <v>6192</v>
      </c>
      <c r="BI2875">
        <v>71</v>
      </c>
      <c r="BJ2875" t="s">
        <v>6187</v>
      </c>
      <c r="BK2875">
        <v>0</v>
      </c>
      <c r="BL2875">
        <v>50</v>
      </c>
      <c r="BM2875" s="3">
        <f t="shared" si="404"/>
        <v>0.88</v>
      </c>
    </row>
    <row r="2876" spans="1:65">
      <c r="A2876" t="s">
        <v>3010</v>
      </c>
      <c r="B2876" s="2">
        <v>45831</v>
      </c>
      <c r="C2876" t="s">
        <v>1632</v>
      </c>
      <c r="D2876" t="s">
        <v>2636</v>
      </c>
      <c r="E2876">
        <v>6</v>
      </c>
      <c r="F2876" t="s">
        <v>78</v>
      </c>
      <c r="G2876" t="s">
        <v>50</v>
      </c>
      <c r="H2876" t="s">
        <v>161</v>
      </c>
      <c r="I2876" t="s">
        <v>64</v>
      </c>
      <c r="J2876" t="s">
        <v>53</v>
      </c>
      <c r="K2876" t="s">
        <v>75</v>
      </c>
      <c r="L2876" t="s">
        <v>92</v>
      </c>
      <c r="M2876" t="s">
        <v>68</v>
      </c>
      <c r="N2876" t="s">
        <v>94</v>
      </c>
      <c r="O2876" t="s">
        <v>70</v>
      </c>
      <c r="P2876">
        <v>65</v>
      </c>
      <c r="Q2876">
        <v>68</v>
      </c>
      <c r="R2876">
        <v>65</v>
      </c>
      <c r="S2876">
        <v>2</v>
      </c>
      <c r="T2876">
        <f t="shared" si="396"/>
        <v>63</v>
      </c>
      <c r="U2876">
        <v>63</v>
      </c>
      <c r="V2876">
        <f t="shared" si="397"/>
        <v>0</v>
      </c>
      <c r="W2876" s="3">
        <f t="shared" si="398"/>
        <v>3.0769230769230771E-2</v>
      </c>
      <c r="X2876">
        <v>31</v>
      </c>
      <c r="Y2876" s="4">
        <v>5.8</v>
      </c>
      <c r="Z2876" s="4">
        <v>1.5</v>
      </c>
      <c r="AA2876" s="5">
        <v>36455.85</v>
      </c>
      <c r="AB2876" s="5">
        <f t="shared" si="399"/>
        <v>2296718.5499999998</v>
      </c>
      <c r="AC2876" s="5">
        <v>22628.11</v>
      </c>
      <c r="AD2876" s="5">
        <f t="shared" si="400"/>
        <v>1470827.15</v>
      </c>
      <c r="AE2876" s="5">
        <v>109146.84</v>
      </c>
      <c r="AF2876" s="5">
        <v>31139.47</v>
      </c>
      <c r="AG2876" s="5">
        <v>9763.6200000000008</v>
      </c>
      <c r="AH2876" s="5">
        <v>2175</v>
      </c>
      <c r="AI2876" s="5">
        <v>7050.85</v>
      </c>
      <c r="AJ2876">
        <v>1</v>
      </c>
      <c r="AK2876" s="5">
        <v>8680.94</v>
      </c>
      <c r="AL2876" s="5">
        <v>0</v>
      </c>
      <c r="AM2876" s="5">
        <v>40048.639999999999</v>
      </c>
      <c r="AN2876">
        <v>4</v>
      </c>
      <c r="AO2876">
        <v>3</v>
      </c>
      <c r="AP2876" t="str">
        <f t="shared" si="401"/>
        <v>Yes</v>
      </c>
      <c r="AQ2876">
        <v>2</v>
      </c>
      <c r="AR2876" s="5">
        <f t="shared" si="402"/>
        <v>1678832.51</v>
      </c>
      <c r="AS2876" s="5">
        <f t="shared" si="403"/>
        <v>617886.04</v>
      </c>
      <c r="AT2876" t="s">
        <v>59</v>
      </c>
      <c r="AU2876" t="s">
        <v>6181</v>
      </c>
      <c r="AV2876" t="s">
        <v>6182</v>
      </c>
      <c r="AW2876" t="s">
        <v>6183</v>
      </c>
      <c r="AX2876" t="s">
        <v>6167</v>
      </c>
      <c r="AY2876">
        <v>66</v>
      </c>
      <c r="AZ2876">
        <v>0</v>
      </c>
      <c r="BA2876">
        <v>0</v>
      </c>
      <c r="BB2876" t="s">
        <v>6168</v>
      </c>
      <c r="BC2876">
        <v>0</v>
      </c>
      <c r="BD2876">
        <v>0</v>
      </c>
      <c r="BE2876" t="s">
        <v>6169</v>
      </c>
      <c r="BF2876" t="s">
        <v>6170</v>
      </c>
      <c r="BG2876">
        <v>1</v>
      </c>
      <c r="BH2876" t="s">
        <v>6186</v>
      </c>
      <c r="BI2876">
        <v>37</v>
      </c>
      <c r="BJ2876" t="s">
        <v>6172</v>
      </c>
      <c r="BK2876">
        <v>0</v>
      </c>
      <c r="BL2876">
        <v>74</v>
      </c>
      <c r="BM2876" s="3">
        <f t="shared" si="404"/>
        <v>0.8783783783783784</v>
      </c>
    </row>
    <row r="2877" spans="1:65">
      <c r="A2877" t="s">
        <v>3011</v>
      </c>
      <c r="B2877" s="2">
        <v>45831</v>
      </c>
      <c r="C2877" t="s">
        <v>1632</v>
      </c>
      <c r="D2877" t="s">
        <v>2636</v>
      </c>
      <c r="E2877">
        <v>6</v>
      </c>
      <c r="F2877" t="s">
        <v>72</v>
      </c>
      <c r="G2877" t="s">
        <v>79</v>
      </c>
      <c r="H2877" t="s">
        <v>102</v>
      </c>
      <c r="I2877" t="s">
        <v>52</v>
      </c>
      <c r="J2877" t="s">
        <v>81</v>
      </c>
      <c r="K2877" t="s">
        <v>66</v>
      </c>
      <c r="L2877" t="s">
        <v>67</v>
      </c>
      <c r="M2877" t="s">
        <v>56</v>
      </c>
      <c r="N2877" t="s">
        <v>94</v>
      </c>
      <c r="O2877" t="s">
        <v>82</v>
      </c>
      <c r="P2877">
        <v>43</v>
      </c>
      <c r="Q2877">
        <v>44</v>
      </c>
      <c r="R2877">
        <v>44</v>
      </c>
      <c r="S2877">
        <v>1</v>
      </c>
      <c r="T2877">
        <f t="shared" si="396"/>
        <v>43</v>
      </c>
      <c r="U2877">
        <v>42</v>
      </c>
      <c r="V2877">
        <f t="shared" si="397"/>
        <v>1</v>
      </c>
      <c r="W2877" s="3">
        <f t="shared" si="398"/>
        <v>2.2727272727272728E-2</v>
      </c>
      <c r="X2877">
        <v>13</v>
      </c>
      <c r="Y2877" s="4">
        <v>4.0999999999999996</v>
      </c>
      <c r="Z2877" s="4">
        <v>1.9</v>
      </c>
      <c r="AA2877" s="5">
        <v>72789.490000000005</v>
      </c>
      <c r="AB2877" s="5">
        <f t="shared" si="399"/>
        <v>3057158.58</v>
      </c>
      <c r="AC2877" s="5">
        <v>51739.76</v>
      </c>
      <c r="AD2877" s="5">
        <f t="shared" si="400"/>
        <v>2276549.44</v>
      </c>
      <c r="AE2877" s="5">
        <v>139405.43</v>
      </c>
      <c r="AF2877" s="5">
        <v>37873.72</v>
      </c>
      <c r="AG2877" s="5">
        <v>7913.16</v>
      </c>
      <c r="AH2877" s="5">
        <v>2755</v>
      </c>
      <c r="AI2877" s="5">
        <v>7480</v>
      </c>
      <c r="AJ2877">
        <v>0</v>
      </c>
      <c r="AK2877" s="5">
        <v>0</v>
      </c>
      <c r="AL2877" s="5">
        <v>1700.49</v>
      </c>
      <c r="AM2877" s="5">
        <v>27670.38</v>
      </c>
      <c r="AN2877">
        <v>4</v>
      </c>
      <c r="AO2877">
        <v>2</v>
      </c>
      <c r="AP2877" t="str">
        <f t="shared" si="401"/>
        <v>Yes</v>
      </c>
      <c r="AQ2877">
        <v>1</v>
      </c>
      <c r="AR2877" s="5">
        <f t="shared" si="402"/>
        <v>2501347.62</v>
      </c>
      <c r="AS2877" s="5">
        <f t="shared" si="403"/>
        <v>555810.96</v>
      </c>
      <c r="AT2877" t="s">
        <v>59</v>
      </c>
      <c r="AU2877" t="s">
        <v>6164</v>
      </c>
      <c r="AV2877" t="s">
        <v>6165</v>
      </c>
      <c r="AW2877" t="s">
        <v>6166</v>
      </c>
      <c r="AX2877" t="s">
        <v>6184</v>
      </c>
      <c r="AY2877">
        <v>44</v>
      </c>
      <c r="AZ2877">
        <v>0</v>
      </c>
      <c r="BA2877">
        <v>14</v>
      </c>
      <c r="BB2877" t="s">
        <v>6198</v>
      </c>
      <c r="BC2877">
        <v>0</v>
      </c>
      <c r="BD2877">
        <v>0</v>
      </c>
      <c r="BE2877" t="s">
        <v>6169</v>
      </c>
      <c r="BF2877" t="s">
        <v>6170</v>
      </c>
      <c r="BG2877">
        <v>0</v>
      </c>
      <c r="BH2877" t="s">
        <v>6171</v>
      </c>
      <c r="BI2877">
        <v>5</v>
      </c>
      <c r="BJ2877" t="s">
        <v>6172</v>
      </c>
      <c r="BK2877">
        <v>0</v>
      </c>
      <c r="BL2877">
        <v>50</v>
      </c>
      <c r="BM2877" s="3">
        <f t="shared" si="404"/>
        <v>0.88</v>
      </c>
    </row>
    <row r="2878" spans="1:65">
      <c r="A2878" t="s">
        <v>3012</v>
      </c>
      <c r="B2878" s="2">
        <v>45831</v>
      </c>
      <c r="C2878" t="s">
        <v>1632</v>
      </c>
      <c r="D2878" t="s">
        <v>2636</v>
      </c>
      <c r="E2878">
        <v>6</v>
      </c>
      <c r="F2878" t="s">
        <v>78</v>
      </c>
      <c r="G2878" t="s">
        <v>79</v>
      </c>
      <c r="H2878" t="s">
        <v>80</v>
      </c>
      <c r="I2878" t="s">
        <v>64</v>
      </c>
      <c r="J2878" t="s">
        <v>53</v>
      </c>
      <c r="K2878" t="s">
        <v>75</v>
      </c>
      <c r="L2878" t="s">
        <v>67</v>
      </c>
      <c r="M2878" t="s">
        <v>68</v>
      </c>
      <c r="N2878" t="s">
        <v>69</v>
      </c>
      <c r="O2878" t="s">
        <v>120</v>
      </c>
      <c r="P2878">
        <v>64</v>
      </c>
      <c r="Q2878">
        <v>68</v>
      </c>
      <c r="R2878">
        <v>66</v>
      </c>
      <c r="S2878">
        <v>6</v>
      </c>
      <c r="T2878">
        <f t="shared" si="396"/>
        <v>60</v>
      </c>
      <c r="U2878">
        <v>60</v>
      </c>
      <c r="V2878">
        <f t="shared" si="397"/>
        <v>0</v>
      </c>
      <c r="W2878" s="3">
        <f t="shared" si="398"/>
        <v>9.0909090909090912E-2</v>
      </c>
      <c r="X2878">
        <v>43</v>
      </c>
      <c r="Y2878" s="4">
        <v>2.5</v>
      </c>
      <c r="Z2878" s="4">
        <v>1.8</v>
      </c>
      <c r="AA2878" s="5">
        <v>36271.040000000001</v>
      </c>
      <c r="AB2878" s="5">
        <f t="shared" si="399"/>
        <v>2176262.4</v>
      </c>
      <c r="AC2878" s="5">
        <v>22002.39</v>
      </c>
      <c r="AD2878" s="5">
        <f t="shared" si="400"/>
        <v>1452157.74</v>
      </c>
      <c r="AE2878" s="5">
        <v>109495.89</v>
      </c>
      <c r="AF2878" s="5">
        <v>31840.01</v>
      </c>
      <c r="AG2878" s="5">
        <v>36688.82</v>
      </c>
      <c r="AH2878" s="5">
        <v>2610</v>
      </c>
      <c r="AI2878" s="5">
        <v>59017.34</v>
      </c>
      <c r="AJ2878">
        <v>1</v>
      </c>
      <c r="AK2878" s="5">
        <v>8353.02</v>
      </c>
      <c r="AL2878" s="5">
        <v>0</v>
      </c>
      <c r="AM2878" s="5">
        <v>42433.36</v>
      </c>
      <c r="AN2878">
        <v>4</v>
      </c>
      <c r="AO2878">
        <v>3</v>
      </c>
      <c r="AP2878" t="str">
        <f t="shared" si="401"/>
        <v>Yes</v>
      </c>
      <c r="AQ2878">
        <v>2</v>
      </c>
      <c r="AR2878" s="5">
        <f t="shared" si="402"/>
        <v>1742596.18</v>
      </c>
      <c r="AS2878" s="5">
        <f t="shared" si="403"/>
        <v>433666.22</v>
      </c>
      <c r="AT2878" t="s">
        <v>1641</v>
      </c>
      <c r="AU2878" t="s">
        <v>6199</v>
      </c>
      <c r="AV2878" t="s">
        <v>6200</v>
      </c>
      <c r="AW2878" t="s">
        <v>6175</v>
      </c>
      <c r="AX2878" t="s">
        <v>6167</v>
      </c>
      <c r="AY2878">
        <v>67</v>
      </c>
      <c r="AZ2878">
        <v>0</v>
      </c>
      <c r="BA2878">
        <v>0</v>
      </c>
      <c r="BB2878" t="s">
        <v>6168</v>
      </c>
      <c r="BC2878">
        <v>0</v>
      </c>
      <c r="BD2878">
        <v>0</v>
      </c>
      <c r="BE2878" t="s">
        <v>6169</v>
      </c>
      <c r="BF2878" t="s">
        <v>6210</v>
      </c>
      <c r="BG2878">
        <v>0</v>
      </c>
      <c r="BH2878" t="s">
        <v>6171</v>
      </c>
      <c r="BI2878">
        <v>39</v>
      </c>
      <c r="BJ2878" t="s">
        <v>6172</v>
      </c>
      <c r="BK2878">
        <v>0</v>
      </c>
      <c r="BL2878">
        <v>73</v>
      </c>
      <c r="BM2878" s="3">
        <f t="shared" si="404"/>
        <v>0.90410958904109584</v>
      </c>
    </row>
    <row r="2879" spans="1:65">
      <c r="A2879" t="s">
        <v>3013</v>
      </c>
      <c r="B2879" s="2">
        <v>45831</v>
      </c>
      <c r="C2879" t="s">
        <v>1632</v>
      </c>
      <c r="D2879" t="s">
        <v>2636</v>
      </c>
      <c r="E2879">
        <v>6</v>
      </c>
      <c r="F2879" t="s">
        <v>61</v>
      </c>
      <c r="G2879" t="s">
        <v>50</v>
      </c>
      <c r="H2879" t="s">
        <v>183</v>
      </c>
      <c r="I2879" t="s">
        <v>64</v>
      </c>
      <c r="J2879" t="s">
        <v>53</v>
      </c>
      <c r="K2879" t="s">
        <v>75</v>
      </c>
      <c r="L2879" t="s">
        <v>87</v>
      </c>
      <c r="M2879" t="s">
        <v>56</v>
      </c>
      <c r="N2879" t="s">
        <v>69</v>
      </c>
      <c r="O2879" t="s">
        <v>70</v>
      </c>
      <c r="P2879">
        <v>70</v>
      </c>
      <c r="Q2879">
        <v>71</v>
      </c>
      <c r="R2879">
        <v>69</v>
      </c>
      <c r="S2879">
        <v>1</v>
      </c>
      <c r="T2879">
        <f t="shared" si="396"/>
        <v>68</v>
      </c>
      <c r="U2879">
        <v>68</v>
      </c>
      <c r="V2879">
        <f t="shared" si="397"/>
        <v>0</v>
      </c>
      <c r="W2879" s="3">
        <f t="shared" si="398"/>
        <v>1.4492753623188406E-2</v>
      </c>
      <c r="X2879">
        <v>34</v>
      </c>
      <c r="Y2879" s="4">
        <v>3.7</v>
      </c>
      <c r="Z2879" s="4">
        <v>1.1000000000000001</v>
      </c>
      <c r="AA2879" s="5">
        <v>35700.46</v>
      </c>
      <c r="AB2879" s="5">
        <f t="shared" si="399"/>
        <v>2427631.2799999998</v>
      </c>
      <c r="AC2879" s="5">
        <v>24175.47</v>
      </c>
      <c r="AD2879" s="5">
        <f t="shared" si="400"/>
        <v>1668107.43</v>
      </c>
      <c r="AE2879" s="5">
        <v>116021.46</v>
      </c>
      <c r="AF2879" s="5">
        <v>32019.759999999998</v>
      </c>
      <c r="AG2879" s="5">
        <v>10733.82</v>
      </c>
      <c r="AH2879" s="5">
        <v>1595</v>
      </c>
      <c r="AI2879" s="5">
        <v>3561.29</v>
      </c>
      <c r="AJ2879">
        <v>0</v>
      </c>
      <c r="AK2879" s="5">
        <v>0</v>
      </c>
      <c r="AL2879" s="5">
        <v>0</v>
      </c>
      <c r="AM2879" s="5">
        <v>43076.7</v>
      </c>
      <c r="AN2879">
        <v>4</v>
      </c>
      <c r="AO2879">
        <v>4</v>
      </c>
      <c r="AP2879" t="str">
        <f t="shared" si="401"/>
        <v>Yes</v>
      </c>
      <c r="AQ2879">
        <v>1</v>
      </c>
      <c r="AR2879" s="5">
        <f t="shared" si="402"/>
        <v>1875115.46</v>
      </c>
      <c r="AS2879" s="5">
        <f t="shared" si="403"/>
        <v>552515.81999999995</v>
      </c>
      <c r="AT2879" t="s">
        <v>59</v>
      </c>
      <c r="AU2879" t="s">
        <v>6164</v>
      </c>
      <c r="AV2879" t="s">
        <v>6165</v>
      </c>
      <c r="AW2879" t="s">
        <v>6166</v>
      </c>
      <c r="AX2879" t="s">
        <v>6167</v>
      </c>
      <c r="AY2879">
        <v>75</v>
      </c>
      <c r="AZ2879">
        <v>3</v>
      </c>
      <c r="BA2879">
        <v>0</v>
      </c>
      <c r="BB2879" t="s">
        <v>6168</v>
      </c>
      <c r="BC2879">
        <v>0</v>
      </c>
      <c r="BD2879">
        <v>0</v>
      </c>
      <c r="BE2879" t="s">
        <v>6169</v>
      </c>
      <c r="BF2879" t="s">
        <v>6170</v>
      </c>
      <c r="BG2879">
        <v>1</v>
      </c>
      <c r="BH2879" t="s">
        <v>6179</v>
      </c>
      <c r="BI2879">
        <v>35</v>
      </c>
      <c r="BJ2879" t="s">
        <v>6172</v>
      </c>
      <c r="BK2879">
        <v>0</v>
      </c>
      <c r="BL2879">
        <v>77</v>
      </c>
      <c r="BM2879" s="3">
        <f t="shared" si="404"/>
        <v>0.89610389610389607</v>
      </c>
    </row>
    <row r="2880" spans="1:65">
      <c r="A2880" t="s">
        <v>3014</v>
      </c>
      <c r="B2880" s="2">
        <v>45831</v>
      </c>
      <c r="C2880" t="s">
        <v>1632</v>
      </c>
      <c r="D2880" t="s">
        <v>2636</v>
      </c>
      <c r="E2880">
        <v>6</v>
      </c>
      <c r="F2880" t="s">
        <v>61</v>
      </c>
      <c r="G2880" t="s">
        <v>50</v>
      </c>
      <c r="H2880" t="s">
        <v>127</v>
      </c>
      <c r="I2880" t="s">
        <v>52</v>
      </c>
      <c r="J2880" t="s">
        <v>53</v>
      </c>
      <c r="K2880" t="s">
        <v>66</v>
      </c>
      <c r="L2880" t="s">
        <v>55</v>
      </c>
      <c r="M2880" t="s">
        <v>56</v>
      </c>
      <c r="N2880" t="s">
        <v>76</v>
      </c>
      <c r="O2880" t="s">
        <v>120</v>
      </c>
      <c r="P2880">
        <v>76</v>
      </c>
      <c r="Q2880">
        <v>82</v>
      </c>
      <c r="R2880">
        <v>82</v>
      </c>
      <c r="S2880">
        <v>2</v>
      </c>
      <c r="T2880">
        <f t="shared" si="396"/>
        <v>80</v>
      </c>
      <c r="U2880">
        <v>74</v>
      </c>
      <c r="V2880">
        <f t="shared" si="397"/>
        <v>6</v>
      </c>
      <c r="W2880" s="3">
        <f t="shared" si="398"/>
        <v>2.4390243902439025E-2</v>
      </c>
      <c r="X2880">
        <v>26</v>
      </c>
      <c r="Y2880" s="4">
        <v>4.9000000000000004</v>
      </c>
      <c r="Z2880" s="4">
        <v>1.1000000000000001</v>
      </c>
      <c r="AA2880" s="5">
        <v>30226.57</v>
      </c>
      <c r="AB2880" s="5">
        <f t="shared" si="399"/>
        <v>2236766.1800000002</v>
      </c>
      <c r="AC2880" s="5">
        <v>23681.84</v>
      </c>
      <c r="AD2880" s="5">
        <f t="shared" si="400"/>
        <v>1941910.88</v>
      </c>
      <c r="AE2880" s="5">
        <v>148875.06</v>
      </c>
      <c r="AF2880" s="5">
        <v>35178.69</v>
      </c>
      <c r="AG2880" s="5">
        <v>9538.7000000000007</v>
      </c>
      <c r="AH2880" s="5">
        <v>1595</v>
      </c>
      <c r="AI2880" s="5">
        <v>7091.89</v>
      </c>
      <c r="AJ2880">
        <v>0</v>
      </c>
      <c r="AK2880" s="5">
        <v>0</v>
      </c>
      <c r="AL2880" s="5">
        <v>35423.71</v>
      </c>
      <c r="AM2880" s="5">
        <v>81338.37</v>
      </c>
      <c r="AN2880">
        <v>4</v>
      </c>
      <c r="AO2880">
        <v>4</v>
      </c>
      <c r="AP2880" t="str">
        <f t="shared" si="401"/>
        <v>Yes</v>
      </c>
      <c r="AQ2880">
        <v>1</v>
      </c>
      <c r="AR2880" s="5">
        <f t="shared" si="402"/>
        <v>2260952.2999999998</v>
      </c>
      <c r="AS2880" s="5">
        <f t="shared" si="403"/>
        <v>-24186.12</v>
      </c>
      <c r="AT2880" t="s">
        <v>59</v>
      </c>
      <c r="AU2880" t="s">
        <v>6164</v>
      </c>
      <c r="AV2880" t="s">
        <v>6165</v>
      </c>
      <c r="AW2880" t="s">
        <v>6166</v>
      </c>
      <c r="AX2880" t="s">
        <v>6184</v>
      </c>
      <c r="AY2880">
        <v>76</v>
      </c>
      <c r="AZ2880">
        <v>0</v>
      </c>
      <c r="BA2880">
        <v>38</v>
      </c>
      <c r="BB2880" t="s">
        <v>6180</v>
      </c>
      <c r="BC2880">
        <v>0</v>
      </c>
      <c r="BD2880">
        <v>0</v>
      </c>
      <c r="BE2880" t="s">
        <v>6169</v>
      </c>
      <c r="BF2880" t="s">
        <v>6170</v>
      </c>
      <c r="BG2880">
        <v>1</v>
      </c>
      <c r="BH2880" t="s">
        <v>6186</v>
      </c>
      <c r="BI2880">
        <v>47</v>
      </c>
      <c r="BJ2880" t="s">
        <v>6172</v>
      </c>
      <c r="BK2880">
        <v>0</v>
      </c>
      <c r="BL2880">
        <v>85</v>
      </c>
      <c r="BM2880" s="3">
        <f t="shared" si="404"/>
        <v>0.96470588235294119</v>
      </c>
    </row>
    <row r="2881" spans="1:65">
      <c r="A2881" t="s">
        <v>3015</v>
      </c>
      <c r="B2881" s="2">
        <v>45831</v>
      </c>
      <c r="C2881" t="s">
        <v>1632</v>
      </c>
      <c r="D2881" t="s">
        <v>2636</v>
      </c>
      <c r="E2881">
        <v>6</v>
      </c>
      <c r="F2881" t="s">
        <v>72</v>
      </c>
      <c r="G2881" t="s">
        <v>50</v>
      </c>
      <c r="H2881" t="s">
        <v>73</v>
      </c>
      <c r="I2881" t="s">
        <v>52</v>
      </c>
      <c r="J2881" t="s">
        <v>53</v>
      </c>
      <c r="K2881" t="s">
        <v>75</v>
      </c>
      <c r="L2881" t="s">
        <v>87</v>
      </c>
      <c r="M2881" t="s">
        <v>56</v>
      </c>
      <c r="N2881" t="s">
        <v>94</v>
      </c>
      <c r="O2881" t="s">
        <v>120</v>
      </c>
      <c r="P2881">
        <v>66</v>
      </c>
      <c r="Q2881">
        <v>72</v>
      </c>
      <c r="R2881">
        <v>72</v>
      </c>
      <c r="S2881">
        <v>1</v>
      </c>
      <c r="T2881">
        <f t="shared" si="396"/>
        <v>71</v>
      </c>
      <c r="U2881">
        <v>64</v>
      </c>
      <c r="V2881">
        <f t="shared" si="397"/>
        <v>7</v>
      </c>
      <c r="W2881" s="3">
        <f t="shared" si="398"/>
        <v>1.3888888888888888E-2</v>
      </c>
      <c r="X2881">
        <v>30</v>
      </c>
      <c r="Y2881" s="4">
        <v>3.2</v>
      </c>
      <c r="Z2881" s="4">
        <v>1.8</v>
      </c>
      <c r="AA2881" s="5">
        <v>36204.58</v>
      </c>
      <c r="AB2881" s="5">
        <f t="shared" si="399"/>
        <v>2317093.12</v>
      </c>
      <c r="AC2881" s="5">
        <v>24061.69</v>
      </c>
      <c r="AD2881" s="5">
        <f t="shared" si="400"/>
        <v>1732441.68</v>
      </c>
      <c r="AE2881" s="5">
        <v>130231.21</v>
      </c>
      <c r="AF2881" s="5">
        <v>33225.32</v>
      </c>
      <c r="AG2881" s="5">
        <v>9836.52</v>
      </c>
      <c r="AH2881" s="5">
        <v>2610</v>
      </c>
      <c r="AI2881" s="5">
        <v>3544.62</v>
      </c>
      <c r="AJ2881">
        <v>0</v>
      </c>
      <c r="AK2881" s="5">
        <v>0</v>
      </c>
      <c r="AL2881" s="5">
        <v>4208.8500000000004</v>
      </c>
      <c r="AM2881" s="5">
        <v>40032.58</v>
      </c>
      <c r="AN2881">
        <v>4</v>
      </c>
      <c r="AO2881">
        <v>4</v>
      </c>
      <c r="AP2881" t="str">
        <f t="shared" si="401"/>
        <v>Yes</v>
      </c>
      <c r="AQ2881">
        <v>0</v>
      </c>
      <c r="AR2881" s="5">
        <f t="shared" si="402"/>
        <v>1956130.78</v>
      </c>
      <c r="AS2881" s="5">
        <f t="shared" si="403"/>
        <v>360962.34</v>
      </c>
      <c r="AT2881" t="s">
        <v>59</v>
      </c>
      <c r="AU2881" t="s">
        <v>6164</v>
      </c>
      <c r="AV2881" t="s">
        <v>6165</v>
      </c>
      <c r="AW2881" t="s">
        <v>6166</v>
      </c>
      <c r="AX2881" t="s">
        <v>6184</v>
      </c>
      <c r="AY2881">
        <v>66</v>
      </c>
      <c r="AZ2881">
        <v>0</v>
      </c>
      <c r="BA2881">
        <v>39</v>
      </c>
      <c r="BB2881" t="s">
        <v>6180</v>
      </c>
      <c r="BC2881">
        <v>0</v>
      </c>
      <c r="BD2881">
        <v>0</v>
      </c>
      <c r="BE2881" t="s">
        <v>6169</v>
      </c>
      <c r="BF2881" t="s">
        <v>6170</v>
      </c>
      <c r="BG2881">
        <v>1</v>
      </c>
      <c r="BH2881" t="s">
        <v>6179</v>
      </c>
      <c r="BI2881">
        <v>45</v>
      </c>
      <c r="BJ2881" t="s">
        <v>6172</v>
      </c>
      <c r="BK2881">
        <v>0</v>
      </c>
      <c r="BL2881">
        <v>80</v>
      </c>
      <c r="BM2881" s="3">
        <f t="shared" si="404"/>
        <v>0.9</v>
      </c>
    </row>
    <row r="2882" spans="1:65">
      <c r="A2882" t="s">
        <v>3016</v>
      </c>
      <c r="B2882" s="2">
        <v>45831</v>
      </c>
      <c r="C2882" t="s">
        <v>1632</v>
      </c>
      <c r="D2882" t="s">
        <v>2636</v>
      </c>
      <c r="E2882">
        <v>6</v>
      </c>
      <c r="F2882" t="s">
        <v>61</v>
      </c>
      <c r="G2882" t="s">
        <v>50</v>
      </c>
      <c r="H2882" t="s">
        <v>157</v>
      </c>
      <c r="I2882" t="s">
        <v>64</v>
      </c>
      <c r="J2882" t="s">
        <v>65</v>
      </c>
      <c r="K2882" t="s">
        <v>66</v>
      </c>
      <c r="L2882" t="s">
        <v>55</v>
      </c>
      <c r="M2882" t="s">
        <v>56</v>
      </c>
      <c r="N2882" t="s">
        <v>109</v>
      </c>
      <c r="O2882" t="s">
        <v>82</v>
      </c>
      <c r="P2882">
        <v>50</v>
      </c>
      <c r="Q2882">
        <v>54</v>
      </c>
      <c r="R2882">
        <v>53</v>
      </c>
      <c r="S2882">
        <v>1</v>
      </c>
      <c r="T2882">
        <f t="shared" ref="T2882:T2945" si="405">R2882-S2882</f>
        <v>52</v>
      </c>
      <c r="U2882">
        <v>49</v>
      </c>
      <c r="V2882">
        <f t="shared" ref="V2882:V2945" si="406">T2882-U2882</f>
        <v>3</v>
      </c>
      <c r="W2882" s="3">
        <f t="shared" ref="W2882:W2945" si="407">IFERROR(S2882/R2882,0)</f>
        <v>1.8867924528301886E-2</v>
      </c>
      <c r="X2882">
        <v>35</v>
      </c>
      <c r="Y2882" s="4">
        <v>0</v>
      </c>
      <c r="Z2882" s="4">
        <v>1</v>
      </c>
      <c r="AA2882" s="5">
        <v>48994.01</v>
      </c>
      <c r="AB2882" s="5">
        <f t="shared" ref="AB2882:AB2945" si="408">ROUND(U2882*AA2882,2)</f>
        <v>2400706.4900000002</v>
      </c>
      <c r="AC2882" s="5">
        <v>34740.9</v>
      </c>
      <c r="AD2882" s="5">
        <f t="shared" ref="AD2882:AD2945" si="409">ROUND(R2882*AC2882,2)</f>
        <v>1841267.7</v>
      </c>
      <c r="AE2882" s="5">
        <v>112703.89</v>
      </c>
      <c r="AF2882" s="5">
        <v>32517.51</v>
      </c>
      <c r="AG2882" s="5">
        <v>10118.69</v>
      </c>
      <c r="AH2882" s="5">
        <v>1450</v>
      </c>
      <c r="AI2882" s="5">
        <v>5079.17</v>
      </c>
      <c r="AJ2882">
        <v>0</v>
      </c>
      <c r="AK2882" s="5">
        <v>0</v>
      </c>
      <c r="AL2882" s="5">
        <v>3338.71</v>
      </c>
      <c r="AM2882" s="5">
        <v>70993.289999999994</v>
      </c>
      <c r="AN2882">
        <v>8</v>
      </c>
      <c r="AO2882">
        <v>9</v>
      </c>
      <c r="AP2882" t="str">
        <f t="shared" ref="AP2882:AP2945" si="410">IF(AO2882&lt;=AN2882,"Yes","No")</f>
        <v>No</v>
      </c>
      <c r="AQ2882">
        <v>2</v>
      </c>
      <c r="AR2882" s="5">
        <f t="shared" ref="AR2882:AR2945" si="411">ROUND(SUM(AD2882:AI2882)+SUM(AK2882:AM2882),2)</f>
        <v>2077468.96</v>
      </c>
      <c r="AS2882" s="5">
        <f t="shared" ref="AS2882:AS2945" si="412">ROUND(AB2882-AR2882,2)</f>
        <v>323237.53000000003</v>
      </c>
      <c r="AT2882" t="s">
        <v>59</v>
      </c>
      <c r="AU2882" t="s">
        <v>6164</v>
      </c>
      <c r="AV2882" t="s">
        <v>6165</v>
      </c>
      <c r="AW2882" t="s">
        <v>6166</v>
      </c>
      <c r="AX2882" t="s">
        <v>6167</v>
      </c>
      <c r="AY2882">
        <v>53</v>
      </c>
      <c r="AZ2882">
        <v>0</v>
      </c>
      <c r="BA2882">
        <v>24</v>
      </c>
      <c r="BB2882" t="s">
        <v>6180</v>
      </c>
      <c r="BC2882">
        <v>1</v>
      </c>
      <c r="BD2882">
        <v>0</v>
      </c>
      <c r="BE2882" t="s">
        <v>6178</v>
      </c>
      <c r="BF2882" t="s">
        <v>6170</v>
      </c>
      <c r="BG2882">
        <v>0</v>
      </c>
      <c r="BH2882" t="s">
        <v>6171</v>
      </c>
      <c r="BI2882">
        <v>29</v>
      </c>
      <c r="BJ2882" t="s">
        <v>6172</v>
      </c>
      <c r="BK2882">
        <v>0</v>
      </c>
      <c r="BL2882">
        <v>64</v>
      </c>
      <c r="BM2882" s="3">
        <f t="shared" ref="BM2882:BM2945" si="413">IFERROR(R2882/BL2882,0)</f>
        <v>0.828125</v>
      </c>
    </row>
    <row r="2883" spans="1:65">
      <c r="A2883" t="s">
        <v>3017</v>
      </c>
      <c r="B2883" s="2">
        <v>45831</v>
      </c>
      <c r="C2883" t="s">
        <v>1632</v>
      </c>
      <c r="D2883" t="s">
        <v>2636</v>
      </c>
      <c r="E2883">
        <v>6</v>
      </c>
      <c r="F2883" t="s">
        <v>61</v>
      </c>
      <c r="G2883" t="s">
        <v>79</v>
      </c>
      <c r="H2883" t="s">
        <v>100</v>
      </c>
      <c r="I2883" t="s">
        <v>74</v>
      </c>
      <c r="J2883" t="s">
        <v>53</v>
      </c>
      <c r="K2883" t="s">
        <v>66</v>
      </c>
      <c r="L2883" t="s">
        <v>67</v>
      </c>
      <c r="M2883" t="s">
        <v>56</v>
      </c>
      <c r="N2883" t="s">
        <v>94</v>
      </c>
      <c r="O2883" t="s">
        <v>82</v>
      </c>
      <c r="P2883">
        <v>75</v>
      </c>
      <c r="Q2883">
        <v>77</v>
      </c>
      <c r="R2883">
        <v>76</v>
      </c>
      <c r="S2883">
        <v>2</v>
      </c>
      <c r="T2883">
        <f t="shared" si="405"/>
        <v>74</v>
      </c>
      <c r="U2883">
        <v>72</v>
      </c>
      <c r="V2883">
        <f t="shared" si="406"/>
        <v>2</v>
      </c>
      <c r="W2883" s="3">
        <f t="shared" si="407"/>
        <v>2.6315789473684209E-2</v>
      </c>
      <c r="X2883">
        <v>22</v>
      </c>
      <c r="Y2883" s="4">
        <v>2.8</v>
      </c>
      <c r="Z2883" s="4">
        <v>1</v>
      </c>
      <c r="AA2883" s="5">
        <v>30845.73</v>
      </c>
      <c r="AB2883" s="5">
        <f t="shared" si="408"/>
        <v>2220892.56</v>
      </c>
      <c r="AC2883" s="5">
        <v>23055.27</v>
      </c>
      <c r="AD2883" s="5">
        <f t="shared" si="409"/>
        <v>1752200.52</v>
      </c>
      <c r="AE2883" s="5">
        <v>128852.6</v>
      </c>
      <c r="AF2883" s="5">
        <v>31720.99</v>
      </c>
      <c r="AG2883" s="5">
        <v>9120.18</v>
      </c>
      <c r="AH2883" s="5">
        <v>1450</v>
      </c>
      <c r="AI2883" s="5">
        <v>7049.28</v>
      </c>
      <c r="AJ2883">
        <v>0</v>
      </c>
      <c r="AK2883" s="5">
        <v>0</v>
      </c>
      <c r="AL2883" s="5">
        <v>33234.54</v>
      </c>
      <c r="AM2883" s="5">
        <v>81783.8</v>
      </c>
      <c r="AN2883">
        <v>4</v>
      </c>
      <c r="AO2883">
        <v>4</v>
      </c>
      <c r="AP2883" t="str">
        <f t="shared" si="410"/>
        <v>Yes</v>
      </c>
      <c r="AQ2883">
        <v>1</v>
      </c>
      <c r="AR2883" s="5">
        <f t="shared" si="411"/>
        <v>2045411.91</v>
      </c>
      <c r="AS2883" s="5">
        <f t="shared" si="412"/>
        <v>175480.65</v>
      </c>
      <c r="AT2883" t="s">
        <v>59</v>
      </c>
      <c r="AU2883" t="s">
        <v>6164</v>
      </c>
      <c r="AV2883" t="s">
        <v>6165</v>
      </c>
      <c r="AW2883" t="s">
        <v>6166</v>
      </c>
      <c r="AX2883" t="s">
        <v>6167</v>
      </c>
      <c r="AY2883">
        <v>76</v>
      </c>
      <c r="AZ2883">
        <v>0</v>
      </c>
      <c r="BA2883">
        <v>17</v>
      </c>
      <c r="BB2883" t="s">
        <v>6198</v>
      </c>
      <c r="BC2883">
        <v>0</v>
      </c>
      <c r="BD2883">
        <v>0</v>
      </c>
      <c r="BE2883" t="s">
        <v>6169</v>
      </c>
      <c r="BF2883" t="s">
        <v>6170</v>
      </c>
      <c r="BG2883">
        <v>0</v>
      </c>
      <c r="BH2883" t="s">
        <v>6171</v>
      </c>
      <c r="BI2883">
        <v>60</v>
      </c>
      <c r="BJ2883" t="s">
        <v>6187</v>
      </c>
      <c r="BK2883">
        <v>0</v>
      </c>
      <c r="BL2883">
        <v>84</v>
      </c>
      <c r="BM2883" s="3">
        <f t="shared" si="413"/>
        <v>0.90476190476190477</v>
      </c>
    </row>
    <row r="2884" spans="1:65">
      <c r="A2884" t="s">
        <v>3018</v>
      </c>
      <c r="B2884" s="2">
        <v>45831</v>
      </c>
      <c r="C2884" t="s">
        <v>1632</v>
      </c>
      <c r="D2884" t="s">
        <v>2636</v>
      </c>
      <c r="E2884">
        <v>6</v>
      </c>
      <c r="F2884" t="s">
        <v>49</v>
      </c>
      <c r="G2884" t="s">
        <v>50</v>
      </c>
      <c r="H2884" t="s">
        <v>89</v>
      </c>
      <c r="I2884" t="s">
        <v>64</v>
      </c>
      <c r="J2884" t="s">
        <v>65</v>
      </c>
      <c r="K2884" t="s">
        <v>66</v>
      </c>
      <c r="L2884" t="s">
        <v>67</v>
      </c>
      <c r="M2884" t="s">
        <v>68</v>
      </c>
      <c r="N2884" t="s">
        <v>57</v>
      </c>
      <c r="O2884" t="s">
        <v>70</v>
      </c>
      <c r="P2884">
        <v>42</v>
      </c>
      <c r="Q2884">
        <v>42</v>
      </c>
      <c r="R2884">
        <v>41</v>
      </c>
      <c r="S2884">
        <v>3</v>
      </c>
      <c r="T2884">
        <f t="shared" si="405"/>
        <v>38</v>
      </c>
      <c r="U2884">
        <v>38</v>
      </c>
      <c r="V2884">
        <f t="shared" si="406"/>
        <v>0</v>
      </c>
      <c r="W2884" s="3">
        <f t="shared" si="407"/>
        <v>7.3170731707317069E-2</v>
      </c>
      <c r="X2884">
        <v>15</v>
      </c>
      <c r="Y2884" s="4">
        <v>9.4</v>
      </c>
      <c r="Z2884" s="4">
        <v>1.7</v>
      </c>
      <c r="AA2884" s="5">
        <v>48533.47</v>
      </c>
      <c r="AB2884" s="5">
        <f t="shared" si="408"/>
        <v>1844271.86</v>
      </c>
      <c r="AC2884" s="5">
        <v>32446.91</v>
      </c>
      <c r="AD2884" s="5">
        <f t="shared" si="409"/>
        <v>1330323.31</v>
      </c>
      <c r="AE2884" s="5">
        <v>87453.1</v>
      </c>
      <c r="AF2884" s="5">
        <v>25852.73</v>
      </c>
      <c r="AG2884" s="5">
        <v>33902.67</v>
      </c>
      <c r="AH2884" s="5">
        <v>2465</v>
      </c>
      <c r="AI2884" s="5">
        <v>57574.25</v>
      </c>
      <c r="AJ2884">
        <v>1</v>
      </c>
      <c r="AK2884" s="5">
        <v>13364.92</v>
      </c>
      <c r="AL2884" s="5">
        <v>0</v>
      </c>
      <c r="AM2884" s="5">
        <v>24349.14</v>
      </c>
      <c r="AN2884">
        <v>4</v>
      </c>
      <c r="AO2884">
        <v>4</v>
      </c>
      <c r="AP2884" t="str">
        <f t="shared" si="410"/>
        <v>Yes</v>
      </c>
      <c r="AQ2884">
        <v>2</v>
      </c>
      <c r="AR2884" s="5">
        <f t="shared" si="411"/>
        <v>1575285.12</v>
      </c>
      <c r="AS2884" s="5">
        <f t="shared" si="412"/>
        <v>268986.74</v>
      </c>
      <c r="AT2884" t="s">
        <v>1641</v>
      </c>
      <c r="AU2884" t="s">
        <v>6199</v>
      </c>
      <c r="AV2884" t="s">
        <v>6200</v>
      </c>
      <c r="AW2884" t="s">
        <v>6175</v>
      </c>
      <c r="AX2884" t="s">
        <v>6177</v>
      </c>
      <c r="AY2884">
        <v>43</v>
      </c>
      <c r="AZ2884">
        <v>0</v>
      </c>
      <c r="BA2884">
        <v>0</v>
      </c>
      <c r="BB2884" t="s">
        <v>6168</v>
      </c>
      <c r="BC2884">
        <v>0</v>
      </c>
      <c r="BD2884">
        <v>0</v>
      </c>
      <c r="BE2884" t="s">
        <v>6169</v>
      </c>
      <c r="BF2884" t="s">
        <v>6210</v>
      </c>
      <c r="BG2884">
        <v>0</v>
      </c>
      <c r="BH2884" t="s">
        <v>6171</v>
      </c>
      <c r="BI2884">
        <v>34</v>
      </c>
      <c r="BJ2884" t="s">
        <v>6172</v>
      </c>
      <c r="BK2884">
        <v>0</v>
      </c>
      <c r="BL2884">
        <v>62</v>
      </c>
      <c r="BM2884" s="3">
        <f t="shared" si="413"/>
        <v>0.66129032258064513</v>
      </c>
    </row>
    <row r="2885" spans="1:65">
      <c r="A2885" t="s">
        <v>3019</v>
      </c>
      <c r="B2885" s="2">
        <v>45831</v>
      </c>
      <c r="C2885" t="s">
        <v>1632</v>
      </c>
      <c r="D2885" t="s">
        <v>2636</v>
      </c>
      <c r="E2885">
        <v>6</v>
      </c>
      <c r="F2885" t="s">
        <v>72</v>
      </c>
      <c r="G2885" t="s">
        <v>62</v>
      </c>
      <c r="H2885" t="s">
        <v>150</v>
      </c>
      <c r="I2885" t="s">
        <v>52</v>
      </c>
      <c r="J2885" t="s">
        <v>53</v>
      </c>
      <c r="K2885" t="s">
        <v>54</v>
      </c>
      <c r="L2885" t="s">
        <v>87</v>
      </c>
      <c r="M2885" t="s">
        <v>56</v>
      </c>
      <c r="N2885" t="s">
        <v>57</v>
      </c>
      <c r="O2885" t="s">
        <v>70</v>
      </c>
      <c r="P2885">
        <v>69</v>
      </c>
      <c r="Q2885">
        <v>76</v>
      </c>
      <c r="R2885">
        <v>76</v>
      </c>
      <c r="S2885">
        <v>1</v>
      </c>
      <c r="T2885">
        <f t="shared" si="405"/>
        <v>75</v>
      </c>
      <c r="U2885">
        <v>67</v>
      </c>
      <c r="V2885">
        <f t="shared" si="406"/>
        <v>8</v>
      </c>
      <c r="W2885" s="3">
        <f t="shared" si="407"/>
        <v>1.3157894736842105E-2</v>
      </c>
      <c r="X2885">
        <v>25</v>
      </c>
      <c r="Y2885" s="4">
        <v>1.6</v>
      </c>
      <c r="Z2885" s="4">
        <v>1.6</v>
      </c>
      <c r="AA2885" s="5">
        <v>38962.03</v>
      </c>
      <c r="AB2885" s="5">
        <f t="shared" si="408"/>
        <v>2610456.0099999998</v>
      </c>
      <c r="AC2885" s="5">
        <v>24133.96</v>
      </c>
      <c r="AD2885" s="5">
        <f t="shared" si="409"/>
        <v>1834180.96</v>
      </c>
      <c r="AE2885" s="5">
        <v>136852.04</v>
      </c>
      <c r="AF2885" s="5">
        <v>33748.35</v>
      </c>
      <c r="AG2885" s="5">
        <v>8647.11</v>
      </c>
      <c r="AH2885" s="5">
        <v>2320</v>
      </c>
      <c r="AI2885" s="5">
        <v>3524.64</v>
      </c>
      <c r="AJ2885">
        <v>0</v>
      </c>
      <c r="AK2885" s="5">
        <v>0</v>
      </c>
      <c r="AL2885" s="5">
        <v>4933.49</v>
      </c>
      <c r="AM2885" s="5">
        <v>44127.94</v>
      </c>
      <c r="AN2885">
        <v>4</v>
      </c>
      <c r="AO2885">
        <v>4</v>
      </c>
      <c r="AP2885" t="str">
        <f t="shared" si="410"/>
        <v>Yes</v>
      </c>
      <c r="AQ2885">
        <v>0</v>
      </c>
      <c r="AR2885" s="5">
        <f t="shared" si="411"/>
        <v>2068334.53</v>
      </c>
      <c r="AS2885" s="5">
        <f t="shared" si="412"/>
        <v>542121.48</v>
      </c>
      <c r="AT2885" t="s">
        <v>59</v>
      </c>
      <c r="AU2885" t="s">
        <v>6164</v>
      </c>
      <c r="AV2885" t="s">
        <v>6165</v>
      </c>
      <c r="AW2885" t="s">
        <v>6166</v>
      </c>
      <c r="AX2885" t="s">
        <v>6184</v>
      </c>
      <c r="AY2885">
        <v>75</v>
      </c>
      <c r="AZ2885">
        <v>4</v>
      </c>
      <c r="BA2885">
        <v>44</v>
      </c>
      <c r="BB2885" t="s">
        <v>6185</v>
      </c>
      <c r="BC2885">
        <v>0</v>
      </c>
      <c r="BD2885">
        <v>0</v>
      </c>
      <c r="BE2885" t="s">
        <v>6169</v>
      </c>
      <c r="BF2885" t="s">
        <v>6170</v>
      </c>
      <c r="BG2885">
        <v>1</v>
      </c>
      <c r="BH2885" t="s">
        <v>6186</v>
      </c>
      <c r="BI2885">
        <v>35</v>
      </c>
      <c r="BJ2885" t="s">
        <v>6172</v>
      </c>
      <c r="BK2885">
        <v>0</v>
      </c>
      <c r="BL2885">
        <v>81</v>
      </c>
      <c r="BM2885" s="3">
        <f t="shared" si="413"/>
        <v>0.93827160493827155</v>
      </c>
    </row>
    <row r="2886" spans="1:65">
      <c r="A2886" t="s">
        <v>3020</v>
      </c>
      <c r="B2886" s="2">
        <v>45831</v>
      </c>
      <c r="C2886" t="s">
        <v>1632</v>
      </c>
      <c r="D2886" t="s">
        <v>2636</v>
      </c>
      <c r="E2886">
        <v>6</v>
      </c>
      <c r="F2886" t="s">
        <v>78</v>
      </c>
      <c r="G2886" t="s">
        <v>50</v>
      </c>
      <c r="H2886" t="s">
        <v>185</v>
      </c>
      <c r="I2886" t="s">
        <v>64</v>
      </c>
      <c r="J2886" t="s">
        <v>81</v>
      </c>
      <c r="K2886" t="s">
        <v>75</v>
      </c>
      <c r="L2886" t="s">
        <v>87</v>
      </c>
      <c r="M2886" t="s">
        <v>68</v>
      </c>
      <c r="N2886" t="s">
        <v>76</v>
      </c>
      <c r="O2886" t="s">
        <v>70</v>
      </c>
      <c r="P2886">
        <v>37</v>
      </c>
      <c r="Q2886">
        <v>38</v>
      </c>
      <c r="R2886">
        <v>38</v>
      </c>
      <c r="S2886">
        <v>1</v>
      </c>
      <c r="T2886">
        <f t="shared" si="405"/>
        <v>37</v>
      </c>
      <c r="U2886">
        <v>36</v>
      </c>
      <c r="V2886">
        <f t="shared" si="406"/>
        <v>1</v>
      </c>
      <c r="W2886" s="3">
        <f t="shared" si="407"/>
        <v>2.6315789473684209E-2</v>
      </c>
      <c r="X2886">
        <v>30</v>
      </c>
      <c r="Y2886" s="4">
        <v>9.4</v>
      </c>
      <c r="Z2886" s="4">
        <v>2.5</v>
      </c>
      <c r="AA2886" s="5">
        <v>78443.38</v>
      </c>
      <c r="AB2886" s="5">
        <f t="shared" si="408"/>
        <v>2823961.68</v>
      </c>
      <c r="AC2886" s="5">
        <v>52038.57</v>
      </c>
      <c r="AD2886" s="5">
        <f t="shared" si="409"/>
        <v>1977465.66</v>
      </c>
      <c r="AE2886" s="5">
        <v>112225.49</v>
      </c>
      <c r="AF2886" s="5">
        <v>35672.15</v>
      </c>
      <c r="AG2886" s="5">
        <v>9475.81</v>
      </c>
      <c r="AH2886" s="5">
        <v>3625</v>
      </c>
      <c r="AI2886" s="5">
        <v>7600</v>
      </c>
      <c r="AJ2886">
        <v>0</v>
      </c>
      <c r="AK2886" s="5">
        <v>0</v>
      </c>
      <c r="AL2886" s="5">
        <v>1705.48</v>
      </c>
      <c r="AM2886" s="5">
        <v>24494.83</v>
      </c>
      <c r="AN2886">
        <v>4</v>
      </c>
      <c r="AO2886">
        <v>3</v>
      </c>
      <c r="AP2886" t="str">
        <f t="shared" si="410"/>
        <v>Yes</v>
      </c>
      <c r="AQ2886">
        <v>1</v>
      </c>
      <c r="AR2886" s="5">
        <f t="shared" si="411"/>
        <v>2172264.42</v>
      </c>
      <c r="AS2886" s="5">
        <f t="shared" si="412"/>
        <v>651697.26</v>
      </c>
      <c r="AT2886" t="s">
        <v>59</v>
      </c>
      <c r="AU2886" t="s">
        <v>6164</v>
      </c>
      <c r="AV2886" t="s">
        <v>6165</v>
      </c>
      <c r="AW2886" t="s">
        <v>6166</v>
      </c>
      <c r="AX2886" t="s">
        <v>6177</v>
      </c>
      <c r="AY2886">
        <v>43</v>
      </c>
      <c r="AZ2886">
        <v>3</v>
      </c>
      <c r="BA2886">
        <v>11</v>
      </c>
      <c r="BB2886" t="s">
        <v>6185</v>
      </c>
      <c r="BC2886">
        <v>0</v>
      </c>
      <c r="BD2886">
        <v>0</v>
      </c>
      <c r="BE2886" t="s">
        <v>6169</v>
      </c>
      <c r="BF2886" t="s">
        <v>6170</v>
      </c>
      <c r="BG2886">
        <v>1</v>
      </c>
      <c r="BH2886" t="s">
        <v>6179</v>
      </c>
      <c r="BI2886">
        <v>23</v>
      </c>
      <c r="BJ2886" t="s">
        <v>6172</v>
      </c>
      <c r="BK2886">
        <v>0</v>
      </c>
      <c r="BL2886">
        <v>51</v>
      </c>
      <c r="BM2886" s="3">
        <f t="shared" si="413"/>
        <v>0.74509803921568629</v>
      </c>
    </row>
    <row r="2887" spans="1:65">
      <c r="A2887" t="s">
        <v>3021</v>
      </c>
      <c r="B2887" s="2">
        <v>45831</v>
      </c>
      <c r="C2887" t="s">
        <v>1632</v>
      </c>
      <c r="D2887" t="s">
        <v>2636</v>
      </c>
      <c r="E2887">
        <v>6</v>
      </c>
      <c r="F2887" t="s">
        <v>72</v>
      </c>
      <c r="G2887" t="s">
        <v>79</v>
      </c>
      <c r="H2887" t="s">
        <v>86</v>
      </c>
      <c r="I2887" t="s">
        <v>64</v>
      </c>
      <c r="J2887" t="s">
        <v>65</v>
      </c>
      <c r="K2887" t="s">
        <v>66</v>
      </c>
      <c r="L2887" t="s">
        <v>67</v>
      </c>
      <c r="M2887" t="s">
        <v>68</v>
      </c>
      <c r="N2887" t="s">
        <v>57</v>
      </c>
      <c r="O2887" t="s">
        <v>58</v>
      </c>
      <c r="P2887">
        <v>51</v>
      </c>
      <c r="Q2887">
        <v>54</v>
      </c>
      <c r="R2887">
        <v>54</v>
      </c>
      <c r="S2887">
        <v>1</v>
      </c>
      <c r="T2887">
        <f t="shared" si="405"/>
        <v>53</v>
      </c>
      <c r="U2887">
        <v>49</v>
      </c>
      <c r="V2887">
        <f t="shared" si="406"/>
        <v>4</v>
      </c>
      <c r="W2887" s="3">
        <f t="shared" si="407"/>
        <v>1.8518518518518517E-2</v>
      </c>
      <c r="X2887">
        <v>28</v>
      </c>
      <c r="Y2887" s="4">
        <v>2.6</v>
      </c>
      <c r="Z2887" s="4">
        <v>1.4</v>
      </c>
      <c r="AA2887" s="5">
        <v>48866.55</v>
      </c>
      <c r="AB2887" s="5">
        <f t="shared" si="408"/>
        <v>2394460.9500000002</v>
      </c>
      <c r="AC2887" s="5">
        <v>32464.83</v>
      </c>
      <c r="AD2887" s="5">
        <f t="shared" si="409"/>
        <v>1753100.82</v>
      </c>
      <c r="AE2887" s="5">
        <v>114830.58</v>
      </c>
      <c r="AF2887" s="5">
        <v>32763.16</v>
      </c>
      <c r="AG2887" s="5">
        <v>9271.65</v>
      </c>
      <c r="AH2887" s="5">
        <v>2030</v>
      </c>
      <c r="AI2887" s="5">
        <v>5069.3900000000003</v>
      </c>
      <c r="AJ2887">
        <v>1</v>
      </c>
      <c r="AK2887" s="5">
        <v>13977.15</v>
      </c>
      <c r="AL2887" s="5">
        <v>4511.33</v>
      </c>
      <c r="AM2887" s="5">
        <v>32764.94</v>
      </c>
      <c r="AN2887">
        <v>4</v>
      </c>
      <c r="AO2887">
        <v>4</v>
      </c>
      <c r="AP2887" t="str">
        <f t="shared" si="410"/>
        <v>Yes</v>
      </c>
      <c r="AQ2887">
        <v>2</v>
      </c>
      <c r="AR2887" s="5">
        <f t="shared" si="411"/>
        <v>1968319.02</v>
      </c>
      <c r="AS2887" s="5">
        <f t="shared" si="412"/>
        <v>426141.93</v>
      </c>
      <c r="AT2887" t="s">
        <v>59</v>
      </c>
      <c r="AU2887" t="s">
        <v>6173</v>
      </c>
      <c r="AV2887" t="s">
        <v>6174</v>
      </c>
      <c r="AW2887" t="s">
        <v>6175</v>
      </c>
      <c r="AX2887" t="s">
        <v>6184</v>
      </c>
      <c r="AY2887">
        <v>52</v>
      </c>
      <c r="AZ2887">
        <v>0</v>
      </c>
      <c r="BA2887">
        <v>27</v>
      </c>
      <c r="BB2887" t="s">
        <v>6180</v>
      </c>
      <c r="BC2887">
        <v>0</v>
      </c>
      <c r="BD2887">
        <v>0</v>
      </c>
      <c r="BE2887" t="s">
        <v>6169</v>
      </c>
      <c r="BF2887" t="s">
        <v>6210</v>
      </c>
      <c r="BG2887">
        <v>1</v>
      </c>
      <c r="BH2887" t="s">
        <v>6179</v>
      </c>
      <c r="BI2887">
        <v>43</v>
      </c>
      <c r="BJ2887" t="s">
        <v>6172</v>
      </c>
      <c r="BK2887">
        <v>0</v>
      </c>
      <c r="BL2887">
        <v>65</v>
      </c>
      <c r="BM2887" s="3">
        <f t="shared" si="413"/>
        <v>0.83076923076923082</v>
      </c>
    </row>
    <row r="2888" spans="1:65">
      <c r="A2888" t="s">
        <v>3022</v>
      </c>
      <c r="B2888" s="2">
        <v>45831</v>
      </c>
      <c r="C2888" t="s">
        <v>1632</v>
      </c>
      <c r="D2888" t="s">
        <v>2636</v>
      </c>
      <c r="E2888">
        <v>6</v>
      </c>
      <c r="F2888" t="s">
        <v>78</v>
      </c>
      <c r="G2888" t="s">
        <v>62</v>
      </c>
      <c r="H2888" t="s">
        <v>168</v>
      </c>
      <c r="I2888" t="s">
        <v>52</v>
      </c>
      <c r="J2888" t="s">
        <v>65</v>
      </c>
      <c r="K2888" t="s">
        <v>66</v>
      </c>
      <c r="L2888" t="s">
        <v>67</v>
      </c>
      <c r="M2888" t="s">
        <v>56</v>
      </c>
      <c r="N2888" t="s">
        <v>76</v>
      </c>
      <c r="O2888" t="s">
        <v>58</v>
      </c>
      <c r="P2888">
        <v>49</v>
      </c>
      <c r="Q2888">
        <v>52</v>
      </c>
      <c r="R2888">
        <v>50</v>
      </c>
      <c r="S2888">
        <v>2</v>
      </c>
      <c r="T2888">
        <f t="shared" si="405"/>
        <v>48</v>
      </c>
      <c r="U2888">
        <v>47</v>
      </c>
      <c r="V2888">
        <f t="shared" si="406"/>
        <v>1</v>
      </c>
      <c r="W2888" s="3">
        <f t="shared" si="407"/>
        <v>0.04</v>
      </c>
      <c r="X2888">
        <v>36</v>
      </c>
      <c r="Y2888" s="4">
        <v>2.8</v>
      </c>
      <c r="Z2888" s="4">
        <v>1.2</v>
      </c>
      <c r="AA2888" s="5">
        <v>48666.71</v>
      </c>
      <c r="AB2888" s="5">
        <f t="shared" si="408"/>
        <v>2287335.37</v>
      </c>
      <c r="AC2888" s="5">
        <v>33962.019999999997</v>
      </c>
      <c r="AD2888" s="5">
        <f t="shared" si="409"/>
        <v>1698101</v>
      </c>
      <c r="AE2888" s="5">
        <v>115016.28</v>
      </c>
      <c r="AF2888" s="5">
        <v>35103.99</v>
      </c>
      <c r="AG2888" s="5">
        <v>10103.530000000001</v>
      </c>
      <c r="AH2888" s="5">
        <v>1740</v>
      </c>
      <c r="AI2888" s="5">
        <v>10222.219999999999</v>
      </c>
      <c r="AJ2888">
        <v>0</v>
      </c>
      <c r="AK2888" s="5">
        <v>0</v>
      </c>
      <c r="AL2888" s="5">
        <v>1083.99</v>
      </c>
      <c r="AM2888" s="5">
        <v>30220.94</v>
      </c>
      <c r="AN2888">
        <v>4</v>
      </c>
      <c r="AO2888">
        <v>3</v>
      </c>
      <c r="AP2888" t="str">
        <f t="shared" si="410"/>
        <v>Yes</v>
      </c>
      <c r="AQ2888">
        <v>1</v>
      </c>
      <c r="AR2888" s="5">
        <f t="shared" si="411"/>
        <v>1901591.95</v>
      </c>
      <c r="AS2888" s="5">
        <f t="shared" si="412"/>
        <v>385743.42</v>
      </c>
      <c r="AT2888" t="s">
        <v>116</v>
      </c>
      <c r="AU2888" t="s">
        <v>6164</v>
      </c>
      <c r="AV2888" t="s">
        <v>6165</v>
      </c>
      <c r="AW2888" t="s">
        <v>6166</v>
      </c>
      <c r="AX2888" t="s">
        <v>6167</v>
      </c>
      <c r="AY2888">
        <v>51</v>
      </c>
      <c r="AZ2888">
        <v>0</v>
      </c>
      <c r="BA2888">
        <v>18</v>
      </c>
      <c r="BB2888" t="s">
        <v>6198</v>
      </c>
      <c r="BC2888">
        <v>0</v>
      </c>
      <c r="BD2888">
        <v>0</v>
      </c>
      <c r="BE2888" t="s">
        <v>6169</v>
      </c>
      <c r="BF2888" t="s">
        <v>6176</v>
      </c>
      <c r="BG2888">
        <v>1</v>
      </c>
      <c r="BH2888" t="s">
        <v>6179</v>
      </c>
      <c r="BI2888">
        <v>55</v>
      </c>
      <c r="BJ2888" t="s">
        <v>6187</v>
      </c>
      <c r="BK2888">
        <v>0</v>
      </c>
      <c r="BL2888">
        <v>65</v>
      </c>
      <c r="BM2888" s="3">
        <f t="shared" si="413"/>
        <v>0.76923076923076927</v>
      </c>
    </row>
    <row r="2889" spans="1:65">
      <c r="A2889" t="s">
        <v>3023</v>
      </c>
      <c r="B2889" s="2">
        <v>45831</v>
      </c>
      <c r="C2889" t="s">
        <v>1632</v>
      </c>
      <c r="D2889" t="s">
        <v>2636</v>
      </c>
      <c r="E2889">
        <v>6</v>
      </c>
      <c r="F2889" t="s">
        <v>78</v>
      </c>
      <c r="G2889" t="s">
        <v>50</v>
      </c>
      <c r="H2889" t="s">
        <v>161</v>
      </c>
      <c r="I2889" t="s">
        <v>64</v>
      </c>
      <c r="J2889" t="s">
        <v>65</v>
      </c>
      <c r="K2889" t="s">
        <v>75</v>
      </c>
      <c r="L2889" t="s">
        <v>92</v>
      </c>
      <c r="M2889" t="s">
        <v>68</v>
      </c>
      <c r="N2889" t="s">
        <v>76</v>
      </c>
      <c r="O2889" t="s">
        <v>70</v>
      </c>
      <c r="P2889">
        <v>50</v>
      </c>
      <c r="Q2889">
        <v>51</v>
      </c>
      <c r="R2889">
        <v>51</v>
      </c>
      <c r="S2889">
        <v>1</v>
      </c>
      <c r="T2889">
        <f t="shared" si="405"/>
        <v>50</v>
      </c>
      <c r="U2889">
        <v>49</v>
      </c>
      <c r="V2889">
        <f t="shared" si="406"/>
        <v>1</v>
      </c>
      <c r="W2889" s="3">
        <f t="shared" si="407"/>
        <v>1.9607843137254902E-2</v>
      </c>
      <c r="X2889">
        <v>15</v>
      </c>
      <c r="Y2889" s="4">
        <v>7.2</v>
      </c>
      <c r="Z2889" s="4">
        <v>1.3</v>
      </c>
      <c r="AA2889" s="5">
        <v>51982.71</v>
      </c>
      <c r="AB2889" s="5">
        <f t="shared" si="408"/>
        <v>2547152.79</v>
      </c>
      <c r="AC2889" s="5">
        <v>33433.78</v>
      </c>
      <c r="AD2889" s="5">
        <f t="shared" si="409"/>
        <v>1705122.78</v>
      </c>
      <c r="AE2889" s="5">
        <v>110974.65</v>
      </c>
      <c r="AF2889" s="5">
        <v>33387.550000000003</v>
      </c>
      <c r="AG2889" s="5">
        <v>7840.86</v>
      </c>
      <c r="AH2889" s="5">
        <v>1885</v>
      </c>
      <c r="AI2889" s="5">
        <v>5100</v>
      </c>
      <c r="AJ2889">
        <v>1</v>
      </c>
      <c r="AK2889" s="5">
        <v>13394.33</v>
      </c>
      <c r="AL2889" s="5">
        <v>1080.4100000000001</v>
      </c>
      <c r="AM2889" s="5">
        <v>33698.949999999997</v>
      </c>
      <c r="AN2889">
        <v>4</v>
      </c>
      <c r="AO2889">
        <v>4</v>
      </c>
      <c r="AP2889" t="str">
        <f t="shared" si="410"/>
        <v>Yes</v>
      </c>
      <c r="AQ2889">
        <v>1</v>
      </c>
      <c r="AR2889" s="5">
        <f t="shared" si="411"/>
        <v>1912484.53</v>
      </c>
      <c r="AS2889" s="5">
        <f t="shared" si="412"/>
        <v>634668.26</v>
      </c>
      <c r="AT2889" t="s">
        <v>59</v>
      </c>
      <c r="AU2889" t="s">
        <v>6189</v>
      </c>
      <c r="AV2889" t="s">
        <v>6190</v>
      </c>
      <c r="AW2889" t="s">
        <v>6183</v>
      </c>
      <c r="AX2889" t="s">
        <v>6184</v>
      </c>
      <c r="AY2889">
        <v>52</v>
      </c>
      <c r="AZ2889">
        <v>0</v>
      </c>
      <c r="BA2889">
        <v>14</v>
      </c>
      <c r="BB2889" t="s">
        <v>6191</v>
      </c>
      <c r="BC2889">
        <v>0</v>
      </c>
      <c r="BD2889">
        <v>0</v>
      </c>
      <c r="BE2889" t="s">
        <v>6169</v>
      </c>
      <c r="BF2889" t="s">
        <v>6170</v>
      </c>
      <c r="BG2889">
        <v>0</v>
      </c>
      <c r="BH2889" t="s">
        <v>6171</v>
      </c>
      <c r="BI2889">
        <v>38</v>
      </c>
      <c r="BJ2889" t="s">
        <v>6172</v>
      </c>
      <c r="BK2889">
        <v>0</v>
      </c>
      <c r="BL2889">
        <v>63</v>
      </c>
      <c r="BM2889" s="3">
        <f t="shared" si="413"/>
        <v>0.80952380952380953</v>
      </c>
    </row>
    <row r="2890" spans="1:65">
      <c r="A2890" t="s">
        <v>3024</v>
      </c>
      <c r="B2890" s="2">
        <v>45832</v>
      </c>
      <c r="C2890" t="s">
        <v>1632</v>
      </c>
      <c r="D2890" t="s">
        <v>2636</v>
      </c>
      <c r="E2890">
        <v>6</v>
      </c>
      <c r="F2890" t="s">
        <v>78</v>
      </c>
      <c r="G2890" t="s">
        <v>79</v>
      </c>
      <c r="H2890" t="s">
        <v>113</v>
      </c>
      <c r="I2890" t="s">
        <v>52</v>
      </c>
      <c r="J2890" t="s">
        <v>53</v>
      </c>
      <c r="K2890" t="s">
        <v>66</v>
      </c>
      <c r="L2890" t="s">
        <v>67</v>
      </c>
      <c r="M2890" t="s">
        <v>56</v>
      </c>
      <c r="N2890" t="s">
        <v>57</v>
      </c>
      <c r="O2890" t="s">
        <v>58</v>
      </c>
      <c r="P2890">
        <v>89</v>
      </c>
      <c r="Q2890">
        <v>93</v>
      </c>
      <c r="R2890">
        <v>92</v>
      </c>
      <c r="S2890">
        <v>3</v>
      </c>
      <c r="T2890">
        <f t="shared" si="405"/>
        <v>89</v>
      </c>
      <c r="U2890">
        <v>88</v>
      </c>
      <c r="V2890">
        <f t="shared" si="406"/>
        <v>1</v>
      </c>
      <c r="W2890" s="3">
        <f t="shared" si="407"/>
        <v>3.2608695652173912E-2</v>
      </c>
      <c r="X2890">
        <v>39</v>
      </c>
      <c r="Y2890" s="4">
        <v>5</v>
      </c>
      <c r="Z2890" s="4">
        <v>1.9</v>
      </c>
      <c r="AA2890" s="5">
        <v>30201.47</v>
      </c>
      <c r="AB2890" s="5">
        <f t="shared" si="408"/>
        <v>2657729.36</v>
      </c>
      <c r="AC2890" s="5">
        <v>23061.360000000001</v>
      </c>
      <c r="AD2890" s="5">
        <f t="shared" si="409"/>
        <v>2121645.12</v>
      </c>
      <c r="AE2890" s="5">
        <v>162717.85999999999</v>
      </c>
      <c r="AF2890" s="5">
        <v>43613.31</v>
      </c>
      <c r="AG2890" s="5">
        <v>9857.99</v>
      </c>
      <c r="AH2890" s="5">
        <v>2755</v>
      </c>
      <c r="AI2890" s="5">
        <v>10640.96</v>
      </c>
      <c r="AJ2890">
        <v>0</v>
      </c>
      <c r="AK2890" s="5">
        <v>0</v>
      </c>
      <c r="AL2890" s="5">
        <v>32449.33</v>
      </c>
      <c r="AM2890" s="5">
        <v>92258.86</v>
      </c>
      <c r="AN2890">
        <v>4</v>
      </c>
      <c r="AO2890">
        <v>4</v>
      </c>
      <c r="AP2890" t="str">
        <f t="shared" si="410"/>
        <v>Yes</v>
      </c>
      <c r="AQ2890">
        <v>1</v>
      </c>
      <c r="AR2890" s="5">
        <f t="shared" si="411"/>
        <v>2475938.4300000002</v>
      </c>
      <c r="AS2890" s="5">
        <f t="shared" si="412"/>
        <v>181790.93</v>
      </c>
      <c r="AT2890" t="s">
        <v>116</v>
      </c>
      <c r="AU2890" t="s">
        <v>6164</v>
      </c>
      <c r="AV2890" t="s">
        <v>6165</v>
      </c>
      <c r="AW2890" t="s">
        <v>6166</v>
      </c>
      <c r="AX2890" t="s">
        <v>6167</v>
      </c>
      <c r="AY2890">
        <v>93</v>
      </c>
      <c r="AZ2890">
        <v>4</v>
      </c>
      <c r="BA2890">
        <v>16</v>
      </c>
      <c r="BB2890" t="s">
        <v>6185</v>
      </c>
      <c r="BC2890">
        <v>0</v>
      </c>
      <c r="BD2890">
        <v>0</v>
      </c>
      <c r="BE2890" t="s">
        <v>6169</v>
      </c>
      <c r="BF2890" t="s">
        <v>6170</v>
      </c>
      <c r="BG2890">
        <v>0</v>
      </c>
      <c r="BH2890" t="s">
        <v>6171</v>
      </c>
      <c r="BI2890">
        <v>46</v>
      </c>
      <c r="BJ2890" t="s">
        <v>6172</v>
      </c>
      <c r="BK2890">
        <v>0</v>
      </c>
      <c r="BL2890">
        <v>98</v>
      </c>
      <c r="BM2890" s="3">
        <f t="shared" si="413"/>
        <v>0.93877551020408168</v>
      </c>
    </row>
    <row r="2891" spans="1:65">
      <c r="A2891" t="s">
        <v>3025</v>
      </c>
      <c r="B2891" s="2">
        <v>45832</v>
      </c>
      <c r="C2891" t="s">
        <v>1632</v>
      </c>
      <c r="D2891" t="s">
        <v>2636</v>
      </c>
      <c r="E2891">
        <v>6</v>
      </c>
      <c r="F2891" t="s">
        <v>78</v>
      </c>
      <c r="G2891" t="s">
        <v>50</v>
      </c>
      <c r="H2891" t="s">
        <v>181</v>
      </c>
      <c r="I2891" t="s">
        <v>74</v>
      </c>
      <c r="J2891" t="s">
        <v>53</v>
      </c>
      <c r="K2891" t="s">
        <v>66</v>
      </c>
      <c r="L2891" t="s">
        <v>67</v>
      </c>
      <c r="M2891" t="s">
        <v>56</v>
      </c>
      <c r="N2891" t="s">
        <v>57</v>
      </c>
      <c r="O2891" t="s">
        <v>82</v>
      </c>
      <c r="P2891">
        <v>92</v>
      </c>
      <c r="Q2891">
        <v>95</v>
      </c>
      <c r="R2891">
        <v>92</v>
      </c>
      <c r="S2891">
        <v>3</v>
      </c>
      <c r="T2891">
        <f t="shared" si="405"/>
        <v>89</v>
      </c>
      <c r="U2891">
        <v>89</v>
      </c>
      <c r="V2891">
        <f t="shared" si="406"/>
        <v>0</v>
      </c>
      <c r="W2891" s="3">
        <f t="shared" si="407"/>
        <v>3.2608695652173912E-2</v>
      </c>
      <c r="X2891">
        <v>13</v>
      </c>
      <c r="Y2891" s="4">
        <v>3.4</v>
      </c>
      <c r="Z2891" s="4">
        <v>0.5</v>
      </c>
      <c r="AA2891" s="5">
        <v>30694.62</v>
      </c>
      <c r="AB2891" s="5">
        <f t="shared" si="408"/>
        <v>2731821.18</v>
      </c>
      <c r="AC2891" s="5">
        <v>22818.51</v>
      </c>
      <c r="AD2891" s="5">
        <f t="shared" si="409"/>
        <v>2099302.92</v>
      </c>
      <c r="AE2891" s="5">
        <v>158153.64000000001</v>
      </c>
      <c r="AF2891" s="5">
        <v>41847.96</v>
      </c>
      <c r="AG2891" s="5">
        <v>7693.73</v>
      </c>
      <c r="AH2891" s="5">
        <v>725</v>
      </c>
      <c r="AI2891" s="5">
        <v>10640.96</v>
      </c>
      <c r="AJ2891">
        <v>0</v>
      </c>
      <c r="AK2891" s="5">
        <v>0</v>
      </c>
      <c r="AL2891" s="5">
        <v>31740.84</v>
      </c>
      <c r="AM2891" s="5">
        <v>86308.27</v>
      </c>
      <c r="AN2891">
        <v>4</v>
      </c>
      <c r="AO2891">
        <v>4</v>
      </c>
      <c r="AP2891" t="str">
        <f t="shared" si="410"/>
        <v>Yes</v>
      </c>
      <c r="AQ2891">
        <v>0</v>
      </c>
      <c r="AR2891" s="5">
        <f t="shared" si="411"/>
        <v>2436413.3199999998</v>
      </c>
      <c r="AS2891" s="5">
        <f t="shared" si="412"/>
        <v>295407.86</v>
      </c>
      <c r="AT2891" t="s">
        <v>59</v>
      </c>
      <c r="AU2891" t="s">
        <v>6164</v>
      </c>
      <c r="AV2891" t="s">
        <v>6165</v>
      </c>
      <c r="AW2891" t="s">
        <v>6166</v>
      </c>
      <c r="AX2891" t="s">
        <v>6207</v>
      </c>
      <c r="AY2891">
        <v>96</v>
      </c>
      <c r="AZ2891">
        <v>4</v>
      </c>
      <c r="BA2891">
        <v>0</v>
      </c>
      <c r="BB2891" t="s">
        <v>6168</v>
      </c>
      <c r="BC2891">
        <v>0</v>
      </c>
      <c r="BD2891">
        <v>0</v>
      </c>
      <c r="BE2891" t="s">
        <v>6169</v>
      </c>
      <c r="BF2891" t="s">
        <v>6170</v>
      </c>
      <c r="BG2891">
        <v>0</v>
      </c>
      <c r="BH2891" t="s">
        <v>6171</v>
      </c>
      <c r="BI2891">
        <v>21</v>
      </c>
      <c r="BJ2891" t="s">
        <v>6172</v>
      </c>
      <c r="BK2891">
        <v>0</v>
      </c>
      <c r="BL2891">
        <v>99</v>
      </c>
      <c r="BM2891" s="3">
        <f t="shared" si="413"/>
        <v>0.92929292929292928</v>
      </c>
    </row>
    <row r="2892" spans="1:65">
      <c r="A2892" t="s">
        <v>3026</v>
      </c>
      <c r="B2892" s="2">
        <v>45832</v>
      </c>
      <c r="C2892" t="s">
        <v>1632</v>
      </c>
      <c r="D2892" t="s">
        <v>2636</v>
      </c>
      <c r="E2892">
        <v>6</v>
      </c>
      <c r="F2892" t="s">
        <v>72</v>
      </c>
      <c r="G2892" t="s">
        <v>62</v>
      </c>
      <c r="H2892" t="s">
        <v>155</v>
      </c>
      <c r="I2892" t="s">
        <v>52</v>
      </c>
      <c r="J2892" t="s">
        <v>65</v>
      </c>
      <c r="K2892" t="s">
        <v>66</v>
      </c>
      <c r="L2892" t="s">
        <v>87</v>
      </c>
      <c r="M2892" t="s">
        <v>56</v>
      </c>
      <c r="N2892" t="s">
        <v>57</v>
      </c>
      <c r="O2892" t="s">
        <v>120</v>
      </c>
      <c r="P2892">
        <v>54</v>
      </c>
      <c r="Q2892">
        <v>57</v>
      </c>
      <c r="R2892">
        <v>57</v>
      </c>
      <c r="S2892">
        <v>1</v>
      </c>
      <c r="T2892">
        <f t="shared" si="405"/>
        <v>56</v>
      </c>
      <c r="U2892">
        <v>52</v>
      </c>
      <c r="V2892">
        <f t="shared" si="406"/>
        <v>4</v>
      </c>
      <c r="W2892" s="3">
        <f t="shared" si="407"/>
        <v>1.7543859649122806E-2</v>
      </c>
      <c r="X2892">
        <v>48</v>
      </c>
      <c r="Y2892" s="4">
        <v>0</v>
      </c>
      <c r="Z2892" s="4">
        <v>1.5</v>
      </c>
      <c r="AA2892" s="5">
        <v>49148.65</v>
      </c>
      <c r="AB2892" s="5">
        <f t="shared" si="408"/>
        <v>2555729.7999999998</v>
      </c>
      <c r="AC2892" s="5">
        <v>35972.49</v>
      </c>
      <c r="AD2892" s="5">
        <f t="shared" si="409"/>
        <v>2050431.93</v>
      </c>
      <c r="AE2892" s="5">
        <v>134083.51999999999</v>
      </c>
      <c r="AF2892" s="5">
        <v>36467.699999999997</v>
      </c>
      <c r="AG2892" s="5">
        <v>10638.19</v>
      </c>
      <c r="AH2892" s="5">
        <v>2175</v>
      </c>
      <c r="AI2892" s="5">
        <v>5042.3100000000004</v>
      </c>
      <c r="AJ2892">
        <v>0</v>
      </c>
      <c r="AK2892" s="5">
        <v>0</v>
      </c>
      <c r="AL2892" s="5">
        <v>4452.53</v>
      </c>
      <c r="AM2892" s="5">
        <v>35513.35</v>
      </c>
      <c r="AN2892">
        <v>4</v>
      </c>
      <c r="AO2892">
        <v>4</v>
      </c>
      <c r="AP2892" t="str">
        <f t="shared" si="410"/>
        <v>Yes</v>
      </c>
      <c r="AQ2892">
        <v>1</v>
      </c>
      <c r="AR2892" s="5">
        <f t="shared" si="411"/>
        <v>2278804.5299999998</v>
      </c>
      <c r="AS2892" s="5">
        <f t="shared" si="412"/>
        <v>276925.27</v>
      </c>
      <c r="AT2892" t="s">
        <v>59</v>
      </c>
      <c r="AU2892" t="s">
        <v>6164</v>
      </c>
      <c r="AV2892" t="s">
        <v>6165</v>
      </c>
      <c r="AW2892" t="s">
        <v>6166</v>
      </c>
      <c r="AX2892" t="s">
        <v>6184</v>
      </c>
      <c r="AY2892">
        <v>57</v>
      </c>
      <c r="AZ2892">
        <v>2</v>
      </c>
      <c r="BA2892">
        <v>30</v>
      </c>
      <c r="BB2892" t="s">
        <v>6185</v>
      </c>
      <c r="BC2892">
        <v>0</v>
      </c>
      <c r="BD2892">
        <v>0</v>
      </c>
      <c r="BE2892" t="s">
        <v>6169</v>
      </c>
      <c r="BF2892" t="s">
        <v>6170</v>
      </c>
      <c r="BG2892">
        <v>3</v>
      </c>
      <c r="BH2892" t="s">
        <v>6197</v>
      </c>
      <c r="BI2892">
        <v>76</v>
      </c>
      <c r="BJ2892" t="s">
        <v>6193</v>
      </c>
      <c r="BK2892">
        <v>0</v>
      </c>
      <c r="BL2892">
        <v>62</v>
      </c>
      <c r="BM2892" s="3">
        <f t="shared" si="413"/>
        <v>0.91935483870967738</v>
      </c>
    </row>
    <row r="2893" spans="1:65">
      <c r="A2893" t="s">
        <v>3027</v>
      </c>
      <c r="B2893" s="2">
        <v>45832</v>
      </c>
      <c r="C2893" t="s">
        <v>1632</v>
      </c>
      <c r="D2893" t="s">
        <v>2636</v>
      </c>
      <c r="E2893">
        <v>6</v>
      </c>
      <c r="F2893" t="s">
        <v>49</v>
      </c>
      <c r="G2893" t="s">
        <v>50</v>
      </c>
      <c r="H2893" t="s">
        <v>51</v>
      </c>
      <c r="I2893" t="s">
        <v>64</v>
      </c>
      <c r="J2893" t="s">
        <v>81</v>
      </c>
      <c r="K2893" t="s">
        <v>54</v>
      </c>
      <c r="L2893" t="s">
        <v>55</v>
      </c>
      <c r="M2893" t="s">
        <v>56</v>
      </c>
      <c r="N2893" t="s">
        <v>57</v>
      </c>
      <c r="O2893" t="s">
        <v>70</v>
      </c>
      <c r="P2893">
        <v>40</v>
      </c>
      <c r="Q2893">
        <v>42</v>
      </c>
      <c r="R2893">
        <v>42</v>
      </c>
      <c r="S2893">
        <v>1</v>
      </c>
      <c r="T2893">
        <f t="shared" si="405"/>
        <v>41</v>
      </c>
      <c r="U2893">
        <v>39</v>
      </c>
      <c r="V2893">
        <f t="shared" si="406"/>
        <v>2</v>
      </c>
      <c r="W2893" s="3">
        <f t="shared" si="407"/>
        <v>2.3809523809523808E-2</v>
      </c>
      <c r="X2893">
        <v>45</v>
      </c>
      <c r="Y2893" s="4">
        <v>1.6</v>
      </c>
      <c r="Z2893" s="4">
        <v>1.7</v>
      </c>
      <c r="AA2893" s="5">
        <v>85306.89</v>
      </c>
      <c r="AB2893" s="5">
        <f t="shared" si="408"/>
        <v>3326968.71</v>
      </c>
      <c r="AC2893" s="5">
        <v>52856.53</v>
      </c>
      <c r="AD2893" s="5">
        <f t="shared" si="409"/>
        <v>2219974.2599999998</v>
      </c>
      <c r="AE2893" s="5">
        <v>124479.18</v>
      </c>
      <c r="AF2893" s="5">
        <v>38701.14</v>
      </c>
      <c r="AG2893" s="5">
        <v>11627.27</v>
      </c>
      <c r="AH2893" s="5">
        <v>2465</v>
      </c>
      <c r="AI2893" s="5">
        <v>7515.79</v>
      </c>
      <c r="AJ2893">
        <v>0</v>
      </c>
      <c r="AK2893" s="5">
        <v>0</v>
      </c>
      <c r="AL2893" s="5">
        <v>3312.86</v>
      </c>
      <c r="AM2893" s="5">
        <v>24871.42</v>
      </c>
      <c r="AN2893">
        <v>4</v>
      </c>
      <c r="AO2893">
        <v>3</v>
      </c>
      <c r="AP2893" t="str">
        <f t="shared" si="410"/>
        <v>Yes</v>
      </c>
      <c r="AQ2893">
        <v>1</v>
      </c>
      <c r="AR2893" s="5">
        <f t="shared" si="411"/>
        <v>2432946.92</v>
      </c>
      <c r="AS2893" s="5">
        <f t="shared" si="412"/>
        <v>894021.79</v>
      </c>
      <c r="AT2893" t="s">
        <v>59</v>
      </c>
      <c r="AU2893" t="s">
        <v>6164</v>
      </c>
      <c r="AV2893" t="s">
        <v>6165</v>
      </c>
      <c r="AW2893" t="s">
        <v>6166</v>
      </c>
      <c r="AX2893" t="s">
        <v>6184</v>
      </c>
      <c r="AY2893">
        <v>41</v>
      </c>
      <c r="AZ2893">
        <v>0</v>
      </c>
      <c r="BA2893">
        <v>17</v>
      </c>
      <c r="BB2893" t="s">
        <v>6180</v>
      </c>
      <c r="BC2893">
        <v>0</v>
      </c>
      <c r="BD2893">
        <v>0</v>
      </c>
      <c r="BE2893" t="s">
        <v>6169</v>
      </c>
      <c r="BF2893" t="s">
        <v>6170</v>
      </c>
      <c r="BG2893">
        <v>3</v>
      </c>
      <c r="BH2893" t="s">
        <v>6206</v>
      </c>
      <c r="BI2893">
        <v>67</v>
      </c>
      <c r="BJ2893" t="s">
        <v>6193</v>
      </c>
      <c r="BK2893">
        <v>0</v>
      </c>
      <c r="BL2893">
        <v>48</v>
      </c>
      <c r="BM2893" s="3">
        <f t="shared" si="413"/>
        <v>0.875</v>
      </c>
    </row>
    <row r="2894" spans="1:65">
      <c r="A2894" t="s">
        <v>3028</v>
      </c>
      <c r="B2894" s="2">
        <v>45832</v>
      </c>
      <c r="C2894" t="s">
        <v>1632</v>
      </c>
      <c r="D2894" t="s">
        <v>2636</v>
      </c>
      <c r="E2894">
        <v>6</v>
      </c>
      <c r="F2894" t="s">
        <v>49</v>
      </c>
      <c r="G2894" t="s">
        <v>62</v>
      </c>
      <c r="H2894" t="s">
        <v>133</v>
      </c>
      <c r="I2894" t="s">
        <v>52</v>
      </c>
      <c r="J2894" t="s">
        <v>65</v>
      </c>
      <c r="K2894" t="s">
        <v>66</v>
      </c>
      <c r="L2894" t="s">
        <v>87</v>
      </c>
      <c r="M2894" t="s">
        <v>56</v>
      </c>
      <c r="N2894" t="s">
        <v>76</v>
      </c>
      <c r="O2894" t="s">
        <v>82</v>
      </c>
      <c r="P2894">
        <v>56</v>
      </c>
      <c r="Q2894">
        <v>57</v>
      </c>
      <c r="R2894">
        <v>57</v>
      </c>
      <c r="S2894">
        <v>1</v>
      </c>
      <c r="T2894">
        <f t="shared" si="405"/>
        <v>56</v>
      </c>
      <c r="U2894">
        <v>56</v>
      </c>
      <c r="V2894">
        <f t="shared" si="406"/>
        <v>0</v>
      </c>
      <c r="W2894" s="3">
        <f t="shared" si="407"/>
        <v>1.7543859649122806E-2</v>
      </c>
      <c r="X2894">
        <v>27</v>
      </c>
      <c r="Y2894" s="4">
        <v>5</v>
      </c>
      <c r="Z2894" s="4">
        <v>1.6</v>
      </c>
      <c r="AA2894" s="5">
        <v>49451.02</v>
      </c>
      <c r="AB2894" s="5">
        <f t="shared" si="408"/>
        <v>2769257.12</v>
      </c>
      <c r="AC2894" s="5">
        <v>35749.49</v>
      </c>
      <c r="AD2894" s="5">
        <f t="shared" si="409"/>
        <v>2037720.93</v>
      </c>
      <c r="AE2894" s="5">
        <v>132308.54999999999</v>
      </c>
      <c r="AF2894" s="5">
        <v>38188.43</v>
      </c>
      <c r="AG2894" s="5">
        <v>10144.09</v>
      </c>
      <c r="AH2894" s="5">
        <v>2320</v>
      </c>
      <c r="AI2894" s="5">
        <v>5042.3100000000004</v>
      </c>
      <c r="AJ2894">
        <v>0</v>
      </c>
      <c r="AK2894" s="5">
        <v>0</v>
      </c>
      <c r="AL2894" s="5">
        <v>0</v>
      </c>
      <c r="AM2894" s="5">
        <v>35650.58</v>
      </c>
      <c r="AN2894">
        <v>4</v>
      </c>
      <c r="AO2894">
        <v>2</v>
      </c>
      <c r="AP2894" t="str">
        <f t="shared" si="410"/>
        <v>Yes</v>
      </c>
      <c r="AQ2894">
        <v>1</v>
      </c>
      <c r="AR2894" s="5">
        <f t="shared" si="411"/>
        <v>2261374.89</v>
      </c>
      <c r="AS2894" s="5">
        <f t="shared" si="412"/>
        <v>507882.23</v>
      </c>
      <c r="AT2894" t="s">
        <v>59</v>
      </c>
      <c r="AU2894" t="s">
        <v>6164</v>
      </c>
      <c r="AV2894" t="s">
        <v>6165</v>
      </c>
      <c r="AW2894" t="s">
        <v>6166</v>
      </c>
      <c r="AX2894" t="s">
        <v>6184</v>
      </c>
      <c r="AY2894">
        <v>58</v>
      </c>
      <c r="AZ2894">
        <v>0</v>
      </c>
      <c r="BA2894">
        <v>0</v>
      </c>
      <c r="BB2894" t="s">
        <v>6168</v>
      </c>
      <c r="BC2894">
        <v>0</v>
      </c>
      <c r="BD2894">
        <v>0</v>
      </c>
      <c r="BE2894" t="s">
        <v>6169</v>
      </c>
      <c r="BF2894" t="s">
        <v>6170</v>
      </c>
      <c r="BG2894">
        <v>0</v>
      </c>
      <c r="BH2894" t="s">
        <v>6171</v>
      </c>
      <c r="BI2894">
        <v>32</v>
      </c>
      <c r="BJ2894" t="s">
        <v>6172</v>
      </c>
      <c r="BK2894">
        <v>0</v>
      </c>
      <c r="BL2894">
        <v>64</v>
      </c>
      <c r="BM2894" s="3">
        <f t="shared" si="413"/>
        <v>0.890625</v>
      </c>
    </row>
    <row r="2895" spans="1:65">
      <c r="A2895" t="s">
        <v>3029</v>
      </c>
      <c r="B2895" s="2">
        <v>45832</v>
      </c>
      <c r="C2895" t="s">
        <v>1632</v>
      </c>
      <c r="D2895" t="s">
        <v>2636</v>
      </c>
      <c r="E2895">
        <v>6</v>
      </c>
      <c r="F2895" t="s">
        <v>49</v>
      </c>
      <c r="G2895" t="s">
        <v>62</v>
      </c>
      <c r="H2895" t="s">
        <v>141</v>
      </c>
      <c r="I2895" t="s">
        <v>64</v>
      </c>
      <c r="J2895" t="s">
        <v>65</v>
      </c>
      <c r="K2895" t="s">
        <v>66</v>
      </c>
      <c r="L2895" t="s">
        <v>67</v>
      </c>
      <c r="M2895" t="s">
        <v>68</v>
      </c>
      <c r="N2895" t="s">
        <v>57</v>
      </c>
      <c r="O2895" t="s">
        <v>58</v>
      </c>
      <c r="P2895">
        <v>59</v>
      </c>
      <c r="Q2895">
        <v>60</v>
      </c>
      <c r="R2895">
        <v>57</v>
      </c>
      <c r="S2895">
        <v>4</v>
      </c>
      <c r="T2895">
        <f t="shared" si="405"/>
        <v>53</v>
      </c>
      <c r="U2895">
        <v>53</v>
      </c>
      <c r="V2895">
        <f t="shared" si="406"/>
        <v>0</v>
      </c>
      <c r="W2895" s="3">
        <f t="shared" si="407"/>
        <v>7.0175438596491224E-2</v>
      </c>
      <c r="X2895">
        <v>25</v>
      </c>
      <c r="Y2895" s="4">
        <v>5.6</v>
      </c>
      <c r="Z2895" s="4">
        <v>1</v>
      </c>
      <c r="AA2895" s="5">
        <v>48825.08</v>
      </c>
      <c r="AB2895" s="5">
        <f t="shared" si="408"/>
        <v>2587729.2400000002</v>
      </c>
      <c r="AC2895" s="5">
        <v>32342.81</v>
      </c>
      <c r="AD2895" s="5">
        <f t="shared" si="409"/>
        <v>1843540.17</v>
      </c>
      <c r="AE2895" s="5">
        <v>124780.65</v>
      </c>
      <c r="AF2895" s="5">
        <v>38314.67</v>
      </c>
      <c r="AG2895" s="5">
        <v>35069.03</v>
      </c>
      <c r="AH2895" s="5">
        <v>1450</v>
      </c>
      <c r="AI2895" s="5">
        <v>63755.44</v>
      </c>
      <c r="AJ2895">
        <v>2</v>
      </c>
      <c r="AK2895" s="5">
        <v>27878.44</v>
      </c>
      <c r="AL2895" s="5">
        <v>0</v>
      </c>
      <c r="AM2895" s="5">
        <v>38662.92</v>
      </c>
      <c r="AN2895">
        <v>4</v>
      </c>
      <c r="AO2895">
        <v>5</v>
      </c>
      <c r="AP2895" t="str">
        <f t="shared" si="410"/>
        <v>No</v>
      </c>
      <c r="AQ2895">
        <v>4</v>
      </c>
      <c r="AR2895" s="5">
        <f t="shared" si="411"/>
        <v>2173451.3199999998</v>
      </c>
      <c r="AS2895" s="5">
        <f t="shared" si="412"/>
        <v>414277.92</v>
      </c>
      <c r="AT2895" t="s">
        <v>116</v>
      </c>
      <c r="AU2895" t="s">
        <v>6173</v>
      </c>
      <c r="AV2895" t="s">
        <v>6174</v>
      </c>
      <c r="AW2895" t="s">
        <v>6175</v>
      </c>
      <c r="AX2895" t="s">
        <v>6167</v>
      </c>
      <c r="AY2895">
        <v>62</v>
      </c>
      <c r="AZ2895">
        <v>1</v>
      </c>
      <c r="BA2895">
        <v>0</v>
      </c>
      <c r="BB2895" t="s">
        <v>6168</v>
      </c>
      <c r="BC2895">
        <v>0</v>
      </c>
      <c r="BD2895">
        <v>1</v>
      </c>
      <c r="BE2895" t="s">
        <v>6188</v>
      </c>
      <c r="BF2895" t="s">
        <v>6210</v>
      </c>
      <c r="BG2895">
        <v>0</v>
      </c>
      <c r="BH2895" t="s">
        <v>6171</v>
      </c>
      <c r="BI2895">
        <v>21</v>
      </c>
      <c r="BJ2895" t="s">
        <v>6172</v>
      </c>
      <c r="BK2895">
        <v>0</v>
      </c>
      <c r="BL2895">
        <v>65</v>
      </c>
      <c r="BM2895" s="3">
        <f t="shared" si="413"/>
        <v>0.87692307692307692</v>
      </c>
    </row>
    <row r="2896" spans="1:65">
      <c r="A2896" t="s">
        <v>3030</v>
      </c>
      <c r="B2896" s="2">
        <v>45832</v>
      </c>
      <c r="C2896" t="s">
        <v>1632</v>
      </c>
      <c r="D2896" t="s">
        <v>2636</v>
      </c>
      <c r="E2896">
        <v>6</v>
      </c>
      <c r="F2896" t="s">
        <v>72</v>
      </c>
      <c r="G2896" t="s">
        <v>79</v>
      </c>
      <c r="H2896" t="s">
        <v>159</v>
      </c>
      <c r="I2896" t="s">
        <v>74</v>
      </c>
      <c r="J2896" t="s">
        <v>53</v>
      </c>
      <c r="K2896" t="s">
        <v>66</v>
      </c>
      <c r="L2896" t="s">
        <v>67</v>
      </c>
      <c r="M2896" t="s">
        <v>68</v>
      </c>
      <c r="N2896" t="s">
        <v>109</v>
      </c>
      <c r="O2896" t="s">
        <v>82</v>
      </c>
      <c r="P2896">
        <v>73</v>
      </c>
      <c r="Q2896">
        <v>78</v>
      </c>
      <c r="R2896">
        <v>78</v>
      </c>
      <c r="S2896">
        <v>3</v>
      </c>
      <c r="T2896">
        <f t="shared" si="405"/>
        <v>75</v>
      </c>
      <c r="U2896">
        <v>69</v>
      </c>
      <c r="V2896">
        <f t="shared" si="406"/>
        <v>6</v>
      </c>
      <c r="W2896" s="3">
        <f t="shared" si="407"/>
        <v>3.8461538461538464E-2</v>
      </c>
      <c r="X2896">
        <v>13</v>
      </c>
      <c r="Y2896" s="4">
        <v>0</v>
      </c>
      <c r="Z2896" s="4">
        <v>0.9</v>
      </c>
      <c r="AA2896" s="5">
        <v>30558.23</v>
      </c>
      <c r="AB2896" s="5">
        <f t="shared" si="408"/>
        <v>2108517.87</v>
      </c>
      <c r="AC2896" s="5">
        <v>21956.41</v>
      </c>
      <c r="AD2896" s="5">
        <f t="shared" si="409"/>
        <v>1712599.98</v>
      </c>
      <c r="AE2896" s="5">
        <v>134163.24</v>
      </c>
      <c r="AF2896" s="5">
        <v>33828.26</v>
      </c>
      <c r="AG2896" s="5">
        <v>8024.77</v>
      </c>
      <c r="AH2896" s="5">
        <v>1305</v>
      </c>
      <c r="AI2896" s="5">
        <v>10546.48</v>
      </c>
      <c r="AJ2896">
        <v>1</v>
      </c>
      <c r="AK2896" s="5">
        <v>8578.43</v>
      </c>
      <c r="AL2896" s="5">
        <v>35255.81</v>
      </c>
      <c r="AM2896" s="5">
        <v>140393.5</v>
      </c>
      <c r="AN2896">
        <v>8</v>
      </c>
      <c r="AO2896">
        <v>10</v>
      </c>
      <c r="AP2896" t="str">
        <f t="shared" si="410"/>
        <v>No</v>
      </c>
      <c r="AQ2896">
        <v>3</v>
      </c>
      <c r="AR2896" s="5">
        <f t="shared" si="411"/>
        <v>2084695.47</v>
      </c>
      <c r="AS2896" s="5">
        <f t="shared" si="412"/>
        <v>23822.400000000001</v>
      </c>
      <c r="AT2896" t="s">
        <v>116</v>
      </c>
      <c r="AU2896" t="s">
        <v>6199</v>
      </c>
      <c r="AV2896" t="s">
        <v>6200</v>
      </c>
      <c r="AW2896" t="s">
        <v>6175</v>
      </c>
      <c r="AX2896" t="s">
        <v>6184</v>
      </c>
      <c r="AY2896">
        <v>78</v>
      </c>
      <c r="AZ2896">
        <v>2</v>
      </c>
      <c r="BA2896">
        <v>37</v>
      </c>
      <c r="BB2896" t="s">
        <v>6180</v>
      </c>
      <c r="BC2896">
        <v>0</v>
      </c>
      <c r="BD2896">
        <v>2</v>
      </c>
      <c r="BE2896" t="s">
        <v>6188</v>
      </c>
      <c r="BF2896" t="s">
        <v>6210</v>
      </c>
      <c r="BG2896">
        <v>0</v>
      </c>
      <c r="BH2896" t="s">
        <v>6171</v>
      </c>
      <c r="BI2896">
        <v>38</v>
      </c>
      <c r="BJ2896" t="s">
        <v>6172</v>
      </c>
      <c r="BK2896">
        <v>0</v>
      </c>
      <c r="BL2896">
        <v>82</v>
      </c>
      <c r="BM2896" s="3">
        <f t="shared" si="413"/>
        <v>0.95121951219512191</v>
      </c>
    </row>
    <row r="2897" spans="1:65">
      <c r="A2897" t="s">
        <v>3031</v>
      </c>
      <c r="B2897" s="2">
        <v>45832</v>
      </c>
      <c r="C2897" t="s">
        <v>1632</v>
      </c>
      <c r="D2897" t="s">
        <v>2636</v>
      </c>
      <c r="E2897">
        <v>6</v>
      </c>
      <c r="F2897" t="s">
        <v>72</v>
      </c>
      <c r="G2897" t="s">
        <v>79</v>
      </c>
      <c r="H2897" t="s">
        <v>102</v>
      </c>
      <c r="I2897" t="s">
        <v>74</v>
      </c>
      <c r="J2897" t="s">
        <v>53</v>
      </c>
      <c r="K2897" t="s">
        <v>75</v>
      </c>
      <c r="L2897" t="s">
        <v>92</v>
      </c>
      <c r="M2897" t="s">
        <v>56</v>
      </c>
      <c r="N2897" t="s">
        <v>76</v>
      </c>
      <c r="O2897" t="s">
        <v>70</v>
      </c>
      <c r="P2897">
        <v>67</v>
      </c>
      <c r="Q2897">
        <v>69</v>
      </c>
      <c r="R2897">
        <v>69</v>
      </c>
      <c r="S2897">
        <v>1</v>
      </c>
      <c r="T2897">
        <f t="shared" si="405"/>
        <v>68</v>
      </c>
      <c r="U2897">
        <v>65</v>
      </c>
      <c r="V2897">
        <f t="shared" si="406"/>
        <v>3</v>
      </c>
      <c r="W2897" s="3">
        <f t="shared" si="407"/>
        <v>1.4492753623188406E-2</v>
      </c>
      <c r="X2897">
        <v>23</v>
      </c>
      <c r="Y2897" s="4">
        <v>1.8</v>
      </c>
      <c r="Z2897" s="4">
        <v>1.7</v>
      </c>
      <c r="AA2897" s="5">
        <v>35566.839999999997</v>
      </c>
      <c r="AB2897" s="5">
        <f t="shared" si="408"/>
        <v>2311844.6</v>
      </c>
      <c r="AC2897" s="5">
        <v>23915.3</v>
      </c>
      <c r="AD2897" s="5">
        <f t="shared" si="409"/>
        <v>1650155.7</v>
      </c>
      <c r="AE2897" s="5">
        <v>117610.59</v>
      </c>
      <c r="AF2897" s="5">
        <v>30390.560000000001</v>
      </c>
      <c r="AG2897" s="5">
        <v>8668.51</v>
      </c>
      <c r="AH2897" s="5">
        <v>2465</v>
      </c>
      <c r="AI2897" s="5">
        <v>3561.29</v>
      </c>
      <c r="AJ2897">
        <v>0</v>
      </c>
      <c r="AK2897" s="5">
        <v>0</v>
      </c>
      <c r="AL2897" s="5">
        <v>2292.11</v>
      </c>
      <c r="AM2897" s="5">
        <v>42873.72</v>
      </c>
      <c r="AN2897">
        <v>4</v>
      </c>
      <c r="AO2897">
        <v>4</v>
      </c>
      <c r="AP2897" t="str">
        <f t="shared" si="410"/>
        <v>Yes</v>
      </c>
      <c r="AQ2897">
        <v>1</v>
      </c>
      <c r="AR2897" s="5">
        <f t="shared" si="411"/>
        <v>1858017.48</v>
      </c>
      <c r="AS2897" s="5">
        <f t="shared" si="412"/>
        <v>453827.12</v>
      </c>
      <c r="AT2897" t="s">
        <v>59</v>
      </c>
      <c r="AU2897" t="s">
        <v>6164</v>
      </c>
      <c r="AV2897" t="s">
        <v>6165</v>
      </c>
      <c r="AW2897" t="s">
        <v>6166</v>
      </c>
      <c r="AX2897" t="s">
        <v>6184</v>
      </c>
      <c r="AY2897">
        <v>69</v>
      </c>
      <c r="AZ2897">
        <v>0</v>
      </c>
      <c r="BA2897">
        <v>24</v>
      </c>
      <c r="BB2897" t="s">
        <v>6180</v>
      </c>
      <c r="BC2897">
        <v>0</v>
      </c>
      <c r="BD2897">
        <v>0</v>
      </c>
      <c r="BE2897" t="s">
        <v>6169</v>
      </c>
      <c r="BF2897" t="s">
        <v>6170</v>
      </c>
      <c r="BG2897">
        <v>0</v>
      </c>
      <c r="BH2897" t="s">
        <v>6171</v>
      </c>
      <c r="BI2897">
        <v>20</v>
      </c>
      <c r="BJ2897" t="s">
        <v>6172</v>
      </c>
      <c r="BK2897">
        <v>0</v>
      </c>
      <c r="BL2897">
        <v>74</v>
      </c>
      <c r="BM2897" s="3">
        <f t="shared" si="413"/>
        <v>0.93243243243243246</v>
      </c>
    </row>
    <row r="2898" spans="1:65">
      <c r="A2898" t="s">
        <v>3032</v>
      </c>
      <c r="B2898" s="2">
        <v>45832</v>
      </c>
      <c r="C2898" t="s">
        <v>1632</v>
      </c>
      <c r="D2898" t="s">
        <v>2636</v>
      </c>
      <c r="E2898">
        <v>6</v>
      </c>
      <c r="F2898" t="s">
        <v>61</v>
      </c>
      <c r="G2898" t="s">
        <v>79</v>
      </c>
      <c r="H2898" t="s">
        <v>123</v>
      </c>
      <c r="I2898" t="s">
        <v>74</v>
      </c>
      <c r="J2898" t="s">
        <v>53</v>
      </c>
      <c r="K2898" t="s">
        <v>66</v>
      </c>
      <c r="L2898" t="s">
        <v>92</v>
      </c>
      <c r="M2898" t="s">
        <v>56</v>
      </c>
      <c r="N2898" t="s">
        <v>69</v>
      </c>
      <c r="O2898" t="s">
        <v>120</v>
      </c>
      <c r="P2898">
        <v>73</v>
      </c>
      <c r="Q2898">
        <v>73</v>
      </c>
      <c r="R2898">
        <v>73</v>
      </c>
      <c r="S2898">
        <v>1</v>
      </c>
      <c r="T2898">
        <f t="shared" si="405"/>
        <v>72</v>
      </c>
      <c r="U2898">
        <v>72</v>
      </c>
      <c r="V2898">
        <f t="shared" si="406"/>
        <v>0</v>
      </c>
      <c r="W2898" s="3">
        <f t="shared" si="407"/>
        <v>1.3698630136986301E-2</v>
      </c>
      <c r="X2898">
        <v>33</v>
      </c>
      <c r="Y2898" s="4">
        <v>6.6</v>
      </c>
      <c r="Z2898" s="4">
        <v>1.6</v>
      </c>
      <c r="AA2898" s="5">
        <v>30592.49</v>
      </c>
      <c r="AB2898" s="5">
        <f t="shared" si="408"/>
        <v>2202659.2799999998</v>
      </c>
      <c r="AC2898" s="5">
        <v>23654.36</v>
      </c>
      <c r="AD2898" s="5">
        <f t="shared" si="409"/>
        <v>1726768.28</v>
      </c>
      <c r="AE2898" s="5">
        <v>122698.85</v>
      </c>
      <c r="AF2898" s="5">
        <v>32325.64</v>
      </c>
      <c r="AG2898" s="5">
        <v>9748.52</v>
      </c>
      <c r="AH2898" s="5">
        <v>2320</v>
      </c>
      <c r="AI2898" s="5">
        <v>3539.39</v>
      </c>
      <c r="AJ2898">
        <v>0</v>
      </c>
      <c r="AK2898" s="5">
        <v>0</v>
      </c>
      <c r="AL2898" s="5">
        <v>31740.84</v>
      </c>
      <c r="AM2898" s="5">
        <v>80780.53</v>
      </c>
      <c r="AN2898">
        <v>4</v>
      </c>
      <c r="AO2898">
        <v>3</v>
      </c>
      <c r="AP2898" t="str">
        <f t="shared" si="410"/>
        <v>Yes</v>
      </c>
      <c r="AQ2898">
        <v>0</v>
      </c>
      <c r="AR2898" s="5">
        <f t="shared" si="411"/>
        <v>2009922.05</v>
      </c>
      <c r="AS2898" s="5">
        <f t="shared" si="412"/>
        <v>192737.23</v>
      </c>
      <c r="AT2898" t="s">
        <v>59</v>
      </c>
      <c r="AU2898" t="s">
        <v>6164</v>
      </c>
      <c r="AV2898" t="s">
        <v>6165</v>
      </c>
      <c r="AW2898" t="s">
        <v>6166</v>
      </c>
      <c r="AX2898" t="s">
        <v>6184</v>
      </c>
      <c r="AY2898">
        <v>75</v>
      </c>
      <c r="AZ2898">
        <v>1</v>
      </c>
      <c r="BA2898">
        <v>0</v>
      </c>
      <c r="BB2898" t="s">
        <v>6168</v>
      </c>
      <c r="BC2898">
        <v>0</v>
      </c>
      <c r="BD2898">
        <v>0</v>
      </c>
      <c r="BE2898" t="s">
        <v>6169</v>
      </c>
      <c r="BF2898" t="s">
        <v>6170</v>
      </c>
      <c r="BG2898">
        <v>0</v>
      </c>
      <c r="BH2898" t="s">
        <v>6171</v>
      </c>
      <c r="BI2898">
        <v>25</v>
      </c>
      <c r="BJ2898" t="s">
        <v>6172</v>
      </c>
      <c r="BK2898">
        <v>0</v>
      </c>
      <c r="BL2898">
        <v>77</v>
      </c>
      <c r="BM2898" s="3">
        <f t="shared" si="413"/>
        <v>0.94805194805194803</v>
      </c>
    </row>
    <row r="2899" spans="1:65">
      <c r="A2899" t="s">
        <v>3033</v>
      </c>
      <c r="B2899" s="2">
        <v>45832</v>
      </c>
      <c r="C2899" t="s">
        <v>1632</v>
      </c>
      <c r="D2899" t="s">
        <v>2636</v>
      </c>
      <c r="E2899">
        <v>6</v>
      </c>
      <c r="F2899" t="s">
        <v>78</v>
      </c>
      <c r="G2899" t="s">
        <v>62</v>
      </c>
      <c r="H2899" t="s">
        <v>168</v>
      </c>
      <c r="I2899" t="s">
        <v>52</v>
      </c>
      <c r="J2899" t="s">
        <v>53</v>
      </c>
      <c r="K2899" t="s">
        <v>66</v>
      </c>
      <c r="L2899" t="s">
        <v>67</v>
      </c>
      <c r="M2899" t="s">
        <v>68</v>
      </c>
      <c r="N2899" t="s">
        <v>76</v>
      </c>
      <c r="O2899" t="s">
        <v>82</v>
      </c>
      <c r="P2899">
        <v>69</v>
      </c>
      <c r="Q2899">
        <v>72</v>
      </c>
      <c r="R2899">
        <v>69</v>
      </c>
      <c r="S2899">
        <v>7</v>
      </c>
      <c r="T2899">
        <f t="shared" si="405"/>
        <v>62</v>
      </c>
      <c r="U2899">
        <v>62</v>
      </c>
      <c r="V2899">
        <f t="shared" si="406"/>
        <v>0</v>
      </c>
      <c r="W2899" s="3">
        <f t="shared" si="407"/>
        <v>0.10144927536231885</v>
      </c>
      <c r="X2899">
        <v>37</v>
      </c>
      <c r="Y2899" s="4">
        <v>3.8</v>
      </c>
      <c r="Z2899" s="4">
        <v>1.5</v>
      </c>
      <c r="AA2899" s="5">
        <v>30178.720000000001</v>
      </c>
      <c r="AB2899" s="5">
        <f t="shared" si="408"/>
        <v>1871080.64</v>
      </c>
      <c r="AC2899" s="5">
        <v>21806.03</v>
      </c>
      <c r="AD2899" s="5">
        <f t="shared" si="409"/>
        <v>1504616.07</v>
      </c>
      <c r="AE2899" s="5">
        <v>125281.09</v>
      </c>
      <c r="AF2899" s="5">
        <v>33801.21</v>
      </c>
      <c r="AG2899" s="5">
        <v>35140.19</v>
      </c>
      <c r="AH2899" s="5">
        <v>2175</v>
      </c>
      <c r="AI2899" s="5">
        <v>62467.28</v>
      </c>
      <c r="AJ2899">
        <v>2</v>
      </c>
      <c r="AK2899" s="5">
        <v>16955</v>
      </c>
      <c r="AL2899" s="5">
        <v>0</v>
      </c>
      <c r="AM2899" s="5">
        <v>39540.370000000003</v>
      </c>
      <c r="AN2899">
        <v>4</v>
      </c>
      <c r="AO2899">
        <v>4</v>
      </c>
      <c r="AP2899" t="str">
        <f t="shared" si="410"/>
        <v>Yes</v>
      </c>
      <c r="AQ2899">
        <v>2</v>
      </c>
      <c r="AR2899" s="5">
        <f t="shared" si="411"/>
        <v>1819976.21</v>
      </c>
      <c r="AS2899" s="5">
        <f t="shared" si="412"/>
        <v>51104.43</v>
      </c>
      <c r="AT2899" t="s">
        <v>1641</v>
      </c>
      <c r="AU2899" t="s">
        <v>6173</v>
      </c>
      <c r="AV2899" t="s">
        <v>6174</v>
      </c>
      <c r="AW2899" t="s">
        <v>6175</v>
      </c>
      <c r="AX2899" t="s">
        <v>6167</v>
      </c>
      <c r="AY2899">
        <v>72</v>
      </c>
      <c r="AZ2899">
        <v>0</v>
      </c>
      <c r="BA2899">
        <v>0</v>
      </c>
      <c r="BB2899" t="s">
        <v>6168</v>
      </c>
      <c r="BC2899">
        <v>0</v>
      </c>
      <c r="BD2899">
        <v>0</v>
      </c>
      <c r="BE2899" t="s">
        <v>6169</v>
      </c>
      <c r="BF2899" t="s">
        <v>6210</v>
      </c>
      <c r="BG2899">
        <v>1</v>
      </c>
      <c r="BH2899" t="s">
        <v>6186</v>
      </c>
      <c r="BI2899">
        <v>58</v>
      </c>
      <c r="BJ2899" t="s">
        <v>6187</v>
      </c>
      <c r="BK2899">
        <v>0</v>
      </c>
      <c r="BL2899">
        <v>77</v>
      </c>
      <c r="BM2899" s="3">
        <f t="shared" si="413"/>
        <v>0.89610389610389607</v>
      </c>
    </row>
    <row r="2900" spans="1:65">
      <c r="A2900" t="s">
        <v>3034</v>
      </c>
      <c r="B2900" s="2">
        <v>45832</v>
      </c>
      <c r="C2900" t="s">
        <v>1632</v>
      </c>
      <c r="D2900" t="s">
        <v>2636</v>
      </c>
      <c r="E2900">
        <v>6</v>
      </c>
      <c r="F2900" t="s">
        <v>49</v>
      </c>
      <c r="G2900" t="s">
        <v>50</v>
      </c>
      <c r="H2900" t="s">
        <v>108</v>
      </c>
      <c r="I2900" t="s">
        <v>52</v>
      </c>
      <c r="J2900" t="s">
        <v>65</v>
      </c>
      <c r="K2900" t="s">
        <v>66</v>
      </c>
      <c r="L2900" t="s">
        <v>67</v>
      </c>
      <c r="M2900" t="s">
        <v>68</v>
      </c>
      <c r="N2900" t="s">
        <v>57</v>
      </c>
      <c r="O2900" t="s">
        <v>82</v>
      </c>
      <c r="P2900">
        <v>60</v>
      </c>
      <c r="Q2900">
        <v>63</v>
      </c>
      <c r="R2900">
        <v>61</v>
      </c>
      <c r="S2900">
        <v>6</v>
      </c>
      <c r="T2900">
        <f t="shared" si="405"/>
        <v>55</v>
      </c>
      <c r="U2900">
        <v>55</v>
      </c>
      <c r="V2900">
        <f t="shared" si="406"/>
        <v>0</v>
      </c>
      <c r="W2900" s="3">
        <f t="shared" si="407"/>
        <v>9.8360655737704916E-2</v>
      </c>
      <c r="X2900">
        <v>49</v>
      </c>
      <c r="Y2900" s="4">
        <v>6.6</v>
      </c>
      <c r="Z2900" s="4">
        <v>2.2000000000000002</v>
      </c>
      <c r="AA2900" s="5">
        <v>48307.59</v>
      </c>
      <c r="AB2900" s="5">
        <f t="shared" si="408"/>
        <v>2656917.4500000002</v>
      </c>
      <c r="AC2900" s="5">
        <v>32357.34</v>
      </c>
      <c r="AD2900" s="5">
        <f t="shared" si="409"/>
        <v>1973797.74</v>
      </c>
      <c r="AE2900" s="5">
        <v>143793.37</v>
      </c>
      <c r="AF2900" s="5">
        <v>42763.02</v>
      </c>
      <c r="AG2900" s="5">
        <v>36308.550000000003</v>
      </c>
      <c r="AH2900" s="5">
        <v>3190</v>
      </c>
      <c r="AI2900" s="5">
        <v>68758.600000000006</v>
      </c>
      <c r="AJ2900">
        <v>1</v>
      </c>
      <c r="AK2900" s="5">
        <v>13951.82</v>
      </c>
      <c r="AL2900" s="5">
        <v>0</v>
      </c>
      <c r="AM2900" s="5">
        <v>35760.22</v>
      </c>
      <c r="AN2900">
        <v>4</v>
      </c>
      <c r="AO2900">
        <v>3</v>
      </c>
      <c r="AP2900" t="str">
        <f t="shared" si="410"/>
        <v>Yes</v>
      </c>
      <c r="AQ2900">
        <v>2</v>
      </c>
      <c r="AR2900" s="5">
        <f t="shared" si="411"/>
        <v>2318323.3199999998</v>
      </c>
      <c r="AS2900" s="5">
        <f t="shared" si="412"/>
        <v>338594.13</v>
      </c>
      <c r="AT2900" t="s">
        <v>1641</v>
      </c>
      <c r="AU2900" t="s">
        <v>6199</v>
      </c>
      <c r="AV2900" t="s">
        <v>6200</v>
      </c>
      <c r="AW2900" t="s">
        <v>6175</v>
      </c>
      <c r="AX2900" t="s">
        <v>6167</v>
      </c>
      <c r="AY2900">
        <v>61</v>
      </c>
      <c r="AZ2900">
        <v>0</v>
      </c>
      <c r="BA2900">
        <v>0</v>
      </c>
      <c r="BB2900" t="s">
        <v>6168</v>
      </c>
      <c r="BC2900">
        <v>0</v>
      </c>
      <c r="BD2900">
        <v>0</v>
      </c>
      <c r="BE2900" t="s">
        <v>6169</v>
      </c>
      <c r="BF2900" t="s">
        <v>6210</v>
      </c>
      <c r="BG2900">
        <v>2</v>
      </c>
      <c r="BH2900" t="s">
        <v>6197</v>
      </c>
      <c r="BI2900">
        <v>75</v>
      </c>
      <c r="BJ2900" t="s">
        <v>6187</v>
      </c>
      <c r="BK2900">
        <v>0</v>
      </c>
      <c r="BL2900">
        <v>67</v>
      </c>
      <c r="BM2900" s="3">
        <f t="shared" si="413"/>
        <v>0.91044776119402981</v>
      </c>
    </row>
    <row r="2901" spans="1:65">
      <c r="A2901" t="s">
        <v>3035</v>
      </c>
      <c r="B2901" s="2">
        <v>45832</v>
      </c>
      <c r="C2901" t="s">
        <v>1632</v>
      </c>
      <c r="D2901" t="s">
        <v>2636</v>
      </c>
      <c r="E2901">
        <v>6</v>
      </c>
      <c r="F2901" t="s">
        <v>61</v>
      </c>
      <c r="G2901" t="s">
        <v>62</v>
      </c>
      <c r="H2901" t="s">
        <v>63</v>
      </c>
      <c r="I2901" t="s">
        <v>74</v>
      </c>
      <c r="J2901" t="s">
        <v>65</v>
      </c>
      <c r="K2901" t="s">
        <v>75</v>
      </c>
      <c r="L2901" t="s">
        <v>87</v>
      </c>
      <c r="M2901" t="s">
        <v>56</v>
      </c>
      <c r="N2901" t="s">
        <v>76</v>
      </c>
      <c r="O2901" t="s">
        <v>58</v>
      </c>
      <c r="P2901">
        <v>53</v>
      </c>
      <c r="Q2901">
        <v>57</v>
      </c>
      <c r="R2901">
        <v>56</v>
      </c>
      <c r="S2901">
        <v>1</v>
      </c>
      <c r="T2901">
        <f t="shared" si="405"/>
        <v>55</v>
      </c>
      <c r="U2901">
        <v>53</v>
      </c>
      <c r="V2901">
        <f t="shared" si="406"/>
        <v>2</v>
      </c>
      <c r="W2901" s="3">
        <f t="shared" si="407"/>
        <v>1.7857142857142856E-2</v>
      </c>
      <c r="X2901">
        <v>16</v>
      </c>
      <c r="Y2901" s="4">
        <v>1.2</v>
      </c>
      <c r="Z2901" s="4">
        <v>1.1000000000000001</v>
      </c>
      <c r="AA2901" s="5">
        <v>52008.62</v>
      </c>
      <c r="AB2901" s="5">
        <f t="shared" si="408"/>
        <v>2756456.86</v>
      </c>
      <c r="AC2901" s="5">
        <v>35928.17</v>
      </c>
      <c r="AD2901" s="5">
        <f t="shared" si="409"/>
        <v>2011977.52</v>
      </c>
      <c r="AE2901" s="5">
        <v>125158.02</v>
      </c>
      <c r="AF2901" s="5">
        <v>32667.59</v>
      </c>
      <c r="AG2901" s="5">
        <v>7889.41</v>
      </c>
      <c r="AH2901" s="5">
        <v>1595</v>
      </c>
      <c r="AI2901" s="5">
        <v>5050.9799999999996</v>
      </c>
      <c r="AJ2901">
        <v>0</v>
      </c>
      <c r="AK2901" s="5">
        <v>0</v>
      </c>
      <c r="AL2901" s="5">
        <v>2080.81</v>
      </c>
      <c r="AM2901" s="5">
        <v>35155.89</v>
      </c>
      <c r="AN2901">
        <v>4</v>
      </c>
      <c r="AO2901">
        <v>4</v>
      </c>
      <c r="AP2901" t="str">
        <f t="shared" si="410"/>
        <v>Yes</v>
      </c>
      <c r="AQ2901">
        <v>0</v>
      </c>
      <c r="AR2901" s="5">
        <f t="shared" si="411"/>
        <v>2221575.2200000002</v>
      </c>
      <c r="AS2901" s="5">
        <f t="shared" si="412"/>
        <v>534881.64</v>
      </c>
      <c r="AT2901" t="s">
        <v>59</v>
      </c>
      <c r="AU2901" t="s">
        <v>6164</v>
      </c>
      <c r="AV2901" t="s">
        <v>6165</v>
      </c>
      <c r="AW2901" t="s">
        <v>6166</v>
      </c>
      <c r="AX2901" t="s">
        <v>6167</v>
      </c>
      <c r="AY2901">
        <v>55</v>
      </c>
      <c r="AZ2901">
        <v>1</v>
      </c>
      <c r="BA2901">
        <v>17</v>
      </c>
      <c r="BB2901" t="s">
        <v>6180</v>
      </c>
      <c r="BC2901">
        <v>0</v>
      </c>
      <c r="BD2901">
        <v>0</v>
      </c>
      <c r="BE2901" t="s">
        <v>6169</v>
      </c>
      <c r="BF2901" t="s">
        <v>6170</v>
      </c>
      <c r="BG2901">
        <v>0</v>
      </c>
      <c r="BH2901" t="s">
        <v>6171</v>
      </c>
      <c r="BI2901">
        <v>38</v>
      </c>
      <c r="BJ2901" t="s">
        <v>6172</v>
      </c>
      <c r="BK2901">
        <v>0</v>
      </c>
      <c r="BL2901">
        <v>64</v>
      </c>
      <c r="BM2901" s="3">
        <f t="shared" si="413"/>
        <v>0.875</v>
      </c>
    </row>
    <row r="2902" spans="1:65">
      <c r="A2902" t="s">
        <v>3036</v>
      </c>
      <c r="B2902" s="2">
        <v>45832</v>
      </c>
      <c r="C2902" t="s">
        <v>1632</v>
      </c>
      <c r="D2902" t="s">
        <v>2636</v>
      </c>
      <c r="E2902">
        <v>6</v>
      </c>
      <c r="F2902" t="s">
        <v>78</v>
      </c>
      <c r="G2902" t="s">
        <v>50</v>
      </c>
      <c r="H2902" t="s">
        <v>181</v>
      </c>
      <c r="I2902" t="s">
        <v>64</v>
      </c>
      <c r="J2902" t="s">
        <v>53</v>
      </c>
      <c r="K2902" t="s">
        <v>66</v>
      </c>
      <c r="L2902" t="s">
        <v>87</v>
      </c>
      <c r="M2902" t="s">
        <v>56</v>
      </c>
      <c r="N2902" t="s">
        <v>94</v>
      </c>
      <c r="O2902" t="s">
        <v>58</v>
      </c>
      <c r="P2902">
        <v>76</v>
      </c>
      <c r="Q2902">
        <v>77</v>
      </c>
      <c r="R2902">
        <v>74</v>
      </c>
      <c r="S2902">
        <v>1</v>
      </c>
      <c r="T2902">
        <f t="shared" si="405"/>
        <v>73</v>
      </c>
      <c r="U2902">
        <v>73</v>
      </c>
      <c r="V2902">
        <f t="shared" si="406"/>
        <v>0</v>
      </c>
      <c r="W2902" s="3">
        <f t="shared" si="407"/>
        <v>1.3513513513513514E-2</v>
      </c>
      <c r="X2902">
        <v>29</v>
      </c>
      <c r="Y2902" s="4">
        <v>8.1999999999999993</v>
      </c>
      <c r="Z2902" s="4">
        <v>1.4</v>
      </c>
      <c r="AA2902" s="5">
        <v>30689.74</v>
      </c>
      <c r="AB2902" s="5">
        <f t="shared" si="408"/>
        <v>2240351.02</v>
      </c>
      <c r="AC2902" s="5">
        <v>24086.21</v>
      </c>
      <c r="AD2902" s="5">
        <f t="shared" si="409"/>
        <v>1782379.54</v>
      </c>
      <c r="AE2902" s="5">
        <v>120641.59</v>
      </c>
      <c r="AF2902" s="5">
        <v>34879.269999999997</v>
      </c>
      <c r="AG2902" s="5">
        <v>9771.56</v>
      </c>
      <c r="AH2902" s="5">
        <v>2030</v>
      </c>
      <c r="AI2902" s="5">
        <v>3534.33</v>
      </c>
      <c r="AJ2902">
        <v>0</v>
      </c>
      <c r="AK2902" s="5">
        <v>0</v>
      </c>
      <c r="AL2902" s="5">
        <v>31740.84</v>
      </c>
      <c r="AM2902" s="5">
        <v>78741.95</v>
      </c>
      <c r="AN2902">
        <v>4</v>
      </c>
      <c r="AO2902">
        <v>4</v>
      </c>
      <c r="AP2902" t="str">
        <f t="shared" si="410"/>
        <v>Yes</v>
      </c>
      <c r="AQ2902">
        <v>1</v>
      </c>
      <c r="AR2902" s="5">
        <f t="shared" si="411"/>
        <v>2063719.08</v>
      </c>
      <c r="AS2902" s="5">
        <f t="shared" si="412"/>
        <v>176631.94</v>
      </c>
      <c r="AT2902" t="s">
        <v>59</v>
      </c>
      <c r="AU2902" t="s">
        <v>6164</v>
      </c>
      <c r="AV2902" t="s">
        <v>6165</v>
      </c>
      <c r="AW2902" t="s">
        <v>6166</v>
      </c>
      <c r="AX2902" t="s">
        <v>6177</v>
      </c>
      <c r="AY2902">
        <v>78</v>
      </c>
      <c r="AZ2902">
        <v>2</v>
      </c>
      <c r="BA2902">
        <v>0</v>
      </c>
      <c r="BB2902" t="s">
        <v>6168</v>
      </c>
      <c r="BC2902">
        <v>0</v>
      </c>
      <c r="BD2902">
        <v>0</v>
      </c>
      <c r="BE2902" t="s">
        <v>6169</v>
      </c>
      <c r="BF2902" t="s">
        <v>6170</v>
      </c>
      <c r="BG2902">
        <v>0</v>
      </c>
      <c r="BH2902" t="s">
        <v>6171</v>
      </c>
      <c r="BI2902">
        <v>21</v>
      </c>
      <c r="BJ2902" t="s">
        <v>6172</v>
      </c>
      <c r="BK2902">
        <v>0</v>
      </c>
      <c r="BL2902">
        <v>82</v>
      </c>
      <c r="BM2902" s="3">
        <f t="shared" si="413"/>
        <v>0.90243902439024393</v>
      </c>
    </row>
    <row r="2903" spans="1:65">
      <c r="A2903" t="s">
        <v>3037</v>
      </c>
      <c r="B2903" s="2">
        <v>45832</v>
      </c>
      <c r="C2903" t="s">
        <v>1632</v>
      </c>
      <c r="D2903" t="s">
        <v>2636</v>
      </c>
      <c r="E2903">
        <v>6</v>
      </c>
      <c r="F2903" t="s">
        <v>61</v>
      </c>
      <c r="G2903" t="s">
        <v>62</v>
      </c>
      <c r="H2903" t="s">
        <v>115</v>
      </c>
      <c r="I2903" t="s">
        <v>52</v>
      </c>
      <c r="J2903" t="s">
        <v>65</v>
      </c>
      <c r="K2903" t="s">
        <v>75</v>
      </c>
      <c r="L2903" t="s">
        <v>55</v>
      </c>
      <c r="M2903" t="s">
        <v>56</v>
      </c>
      <c r="N2903" t="s">
        <v>69</v>
      </c>
      <c r="O2903" t="s">
        <v>82</v>
      </c>
      <c r="P2903">
        <v>48</v>
      </c>
      <c r="Q2903">
        <v>50</v>
      </c>
      <c r="R2903">
        <v>49</v>
      </c>
      <c r="S2903">
        <v>1</v>
      </c>
      <c r="T2903">
        <f t="shared" si="405"/>
        <v>48</v>
      </c>
      <c r="U2903">
        <v>47</v>
      </c>
      <c r="V2903">
        <f t="shared" si="406"/>
        <v>1</v>
      </c>
      <c r="W2903" s="3">
        <f t="shared" si="407"/>
        <v>2.0408163265306121E-2</v>
      </c>
      <c r="X2903">
        <v>35</v>
      </c>
      <c r="Y2903" s="4">
        <v>3.6</v>
      </c>
      <c r="Z2903" s="4">
        <v>1.4</v>
      </c>
      <c r="AA2903" s="5">
        <v>52503.78</v>
      </c>
      <c r="AB2903" s="5">
        <f t="shared" si="408"/>
        <v>2467677.66</v>
      </c>
      <c r="AC2903" s="5">
        <v>34655.9</v>
      </c>
      <c r="AD2903" s="5">
        <f t="shared" si="409"/>
        <v>1698139.1</v>
      </c>
      <c r="AE2903" s="5">
        <v>113458.98</v>
      </c>
      <c r="AF2903" s="5">
        <v>30637.25</v>
      </c>
      <c r="AG2903" s="5">
        <v>10505.59</v>
      </c>
      <c r="AH2903" s="5">
        <v>2030</v>
      </c>
      <c r="AI2903" s="5">
        <v>5122.7299999999996</v>
      </c>
      <c r="AJ2903">
        <v>0</v>
      </c>
      <c r="AK2903" s="5">
        <v>0</v>
      </c>
      <c r="AL2903" s="5">
        <v>1065.69</v>
      </c>
      <c r="AM2903" s="5">
        <v>31896.33</v>
      </c>
      <c r="AN2903">
        <v>4</v>
      </c>
      <c r="AO2903">
        <v>3</v>
      </c>
      <c r="AP2903" t="str">
        <f t="shared" si="410"/>
        <v>Yes</v>
      </c>
      <c r="AQ2903">
        <v>1</v>
      </c>
      <c r="AR2903" s="5">
        <f t="shared" si="411"/>
        <v>1892855.67</v>
      </c>
      <c r="AS2903" s="5">
        <f t="shared" si="412"/>
        <v>574821.99</v>
      </c>
      <c r="AT2903" t="s">
        <v>59</v>
      </c>
      <c r="AU2903" t="s">
        <v>6164</v>
      </c>
      <c r="AV2903" t="s">
        <v>6165</v>
      </c>
      <c r="AW2903" t="s">
        <v>6166</v>
      </c>
      <c r="AX2903" t="s">
        <v>6167</v>
      </c>
      <c r="AY2903">
        <v>50</v>
      </c>
      <c r="AZ2903">
        <v>1</v>
      </c>
      <c r="BA2903">
        <v>16</v>
      </c>
      <c r="BB2903" t="s">
        <v>6180</v>
      </c>
      <c r="BC2903">
        <v>0</v>
      </c>
      <c r="BD2903">
        <v>0</v>
      </c>
      <c r="BE2903" t="s">
        <v>6169</v>
      </c>
      <c r="BF2903" t="s">
        <v>6170</v>
      </c>
      <c r="BG2903">
        <v>1</v>
      </c>
      <c r="BH2903" t="s">
        <v>6186</v>
      </c>
      <c r="BI2903">
        <v>58</v>
      </c>
      <c r="BJ2903" t="s">
        <v>6187</v>
      </c>
      <c r="BK2903">
        <v>0</v>
      </c>
      <c r="BL2903">
        <v>63</v>
      </c>
      <c r="BM2903" s="3">
        <f t="shared" si="413"/>
        <v>0.77777777777777779</v>
      </c>
    </row>
    <row r="2904" spans="1:65">
      <c r="A2904" t="s">
        <v>3038</v>
      </c>
      <c r="B2904" s="2">
        <v>45832</v>
      </c>
      <c r="C2904" t="s">
        <v>1632</v>
      </c>
      <c r="D2904" t="s">
        <v>2636</v>
      </c>
      <c r="E2904">
        <v>6</v>
      </c>
      <c r="F2904" t="s">
        <v>49</v>
      </c>
      <c r="G2904" t="s">
        <v>50</v>
      </c>
      <c r="H2904" t="s">
        <v>51</v>
      </c>
      <c r="I2904" t="s">
        <v>74</v>
      </c>
      <c r="J2904" t="s">
        <v>53</v>
      </c>
      <c r="K2904" t="s">
        <v>75</v>
      </c>
      <c r="L2904" t="s">
        <v>67</v>
      </c>
      <c r="M2904" t="s">
        <v>68</v>
      </c>
      <c r="N2904" t="s">
        <v>57</v>
      </c>
      <c r="O2904" t="s">
        <v>82</v>
      </c>
      <c r="P2904">
        <v>74</v>
      </c>
      <c r="Q2904">
        <v>75</v>
      </c>
      <c r="R2904">
        <v>71</v>
      </c>
      <c r="S2904">
        <v>7</v>
      </c>
      <c r="T2904">
        <f t="shared" si="405"/>
        <v>64</v>
      </c>
      <c r="U2904">
        <v>64</v>
      </c>
      <c r="V2904">
        <f t="shared" si="406"/>
        <v>0</v>
      </c>
      <c r="W2904" s="3">
        <f t="shared" si="407"/>
        <v>9.8591549295774641E-2</v>
      </c>
      <c r="X2904">
        <v>21</v>
      </c>
      <c r="Y2904" s="4">
        <v>5.0999999999999996</v>
      </c>
      <c r="Z2904" s="4">
        <v>1.4</v>
      </c>
      <c r="AA2904" s="5">
        <v>35913.83</v>
      </c>
      <c r="AB2904" s="5">
        <f t="shared" si="408"/>
        <v>2298485.12</v>
      </c>
      <c r="AC2904" s="5">
        <v>22030.55</v>
      </c>
      <c r="AD2904" s="5">
        <f t="shared" si="409"/>
        <v>1564169.05</v>
      </c>
      <c r="AE2904" s="5">
        <v>120504.61</v>
      </c>
      <c r="AF2904" s="5">
        <v>32087.19</v>
      </c>
      <c r="AG2904" s="5">
        <v>34312.9</v>
      </c>
      <c r="AH2904" s="5">
        <v>2030</v>
      </c>
      <c r="AI2904" s="5">
        <v>63764.46</v>
      </c>
      <c r="AJ2904">
        <v>2</v>
      </c>
      <c r="AK2904" s="5">
        <v>17194.91</v>
      </c>
      <c r="AL2904" s="5">
        <v>0</v>
      </c>
      <c r="AM2904" s="5">
        <v>41216.230000000003</v>
      </c>
      <c r="AN2904">
        <v>4</v>
      </c>
      <c r="AO2904">
        <v>3</v>
      </c>
      <c r="AP2904" t="str">
        <f t="shared" si="410"/>
        <v>Yes</v>
      </c>
      <c r="AQ2904">
        <v>2</v>
      </c>
      <c r="AR2904" s="5">
        <f t="shared" si="411"/>
        <v>1875279.35</v>
      </c>
      <c r="AS2904" s="5">
        <f t="shared" si="412"/>
        <v>423205.77</v>
      </c>
      <c r="AT2904" t="s">
        <v>1641</v>
      </c>
      <c r="AU2904" t="s">
        <v>6173</v>
      </c>
      <c r="AV2904" t="s">
        <v>6174</v>
      </c>
      <c r="AW2904" t="s">
        <v>6175</v>
      </c>
      <c r="AX2904" t="s">
        <v>6167</v>
      </c>
      <c r="AY2904">
        <v>77</v>
      </c>
      <c r="AZ2904">
        <v>0</v>
      </c>
      <c r="BA2904">
        <v>0</v>
      </c>
      <c r="BB2904" t="s">
        <v>6168</v>
      </c>
      <c r="BC2904">
        <v>0</v>
      </c>
      <c r="BD2904">
        <v>0</v>
      </c>
      <c r="BE2904" t="s">
        <v>6169</v>
      </c>
      <c r="BF2904" t="s">
        <v>6210</v>
      </c>
      <c r="BG2904">
        <v>1</v>
      </c>
      <c r="BH2904" t="s">
        <v>6186</v>
      </c>
      <c r="BI2904">
        <v>54</v>
      </c>
      <c r="BJ2904" t="s">
        <v>6187</v>
      </c>
      <c r="BK2904">
        <v>0</v>
      </c>
      <c r="BL2904">
        <v>79</v>
      </c>
      <c r="BM2904" s="3">
        <f t="shared" si="413"/>
        <v>0.89873417721518989</v>
      </c>
    </row>
    <row r="2905" spans="1:65">
      <c r="A2905" t="s">
        <v>3039</v>
      </c>
      <c r="B2905" s="2">
        <v>45832</v>
      </c>
      <c r="C2905" t="s">
        <v>1632</v>
      </c>
      <c r="D2905" t="s">
        <v>2636</v>
      </c>
      <c r="E2905">
        <v>6</v>
      </c>
      <c r="F2905" t="s">
        <v>72</v>
      </c>
      <c r="G2905" t="s">
        <v>62</v>
      </c>
      <c r="H2905" t="s">
        <v>155</v>
      </c>
      <c r="I2905" t="s">
        <v>74</v>
      </c>
      <c r="J2905" t="s">
        <v>81</v>
      </c>
      <c r="K2905" t="s">
        <v>54</v>
      </c>
      <c r="L2905" t="s">
        <v>55</v>
      </c>
      <c r="M2905" t="s">
        <v>68</v>
      </c>
      <c r="N2905" t="s">
        <v>109</v>
      </c>
      <c r="O2905" t="s">
        <v>58</v>
      </c>
      <c r="P2905">
        <v>39</v>
      </c>
      <c r="Q2905">
        <v>41</v>
      </c>
      <c r="R2905">
        <v>41</v>
      </c>
      <c r="S2905">
        <v>1</v>
      </c>
      <c r="T2905">
        <f t="shared" si="405"/>
        <v>40</v>
      </c>
      <c r="U2905">
        <v>38</v>
      </c>
      <c r="V2905">
        <f t="shared" si="406"/>
        <v>2</v>
      </c>
      <c r="W2905" s="3">
        <f t="shared" si="407"/>
        <v>2.4390243902439025E-2</v>
      </c>
      <c r="X2905">
        <v>25</v>
      </c>
      <c r="Y2905" s="4">
        <v>1.4</v>
      </c>
      <c r="Z2905" s="4">
        <v>1.7</v>
      </c>
      <c r="AA2905" s="5">
        <v>84299.97</v>
      </c>
      <c r="AB2905" s="5">
        <f t="shared" si="408"/>
        <v>3203398.86</v>
      </c>
      <c r="AC2905" s="5">
        <v>50761.52</v>
      </c>
      <c r="AD2905" s="5">
        <f t="shared" si="409"/>
        <v>2081222.32</v>
      </c>
      <c r="AE2905" s="5">
        <v>124262.51</v>
      </c>
      <c r="AF2905" s="5">
        <v>35785.39</v>
      </c>
      <c r="AG2905" s="5">
        <v>8912.33</v>
      </c>
      <c r="AH2905" s="5">
        <v>2465</v>
      </c>
      <c r="AI2905" s="5">
        <v>7535.14</v>
      </c>
      <c r="AJ2905">
        <v>0</v>
      </c>
      <c r="AK2905" s="5">
        <v>0</v>
      </c>
      <c r="AL2905" s="5">
        <v>3371.73</v>
      </c>
      <c r="AM2905" s="5">
        <v>57313.15</v>
      </c>
      <c r="AN2905">
        <v>8</v>
      </c>
      <c r="AO2905">
        <v>8</v>
      </c>
      <c r="AP2905" t="str">
        <f t="shared" si="410"/>
        <v>Yes</v>
      </c>
      <c r="AQ2905">
        <v>0</v>
      </c>
      <c r="AR2905" s="5">
        <f t="shared" si="411"/>
        <v>2320867.5699999998</v>
      </c>
      <c r="AS2905" s="5">
        <f t="shared" si="412"/>
        <v>882531.29</v>
      </c>
      <c r="AT2905" t="s">
        <v>59</v>
      </c>
      <c r="AU2905" t="s">
        <v>6164</v>
      </c>
      <c r="AV2905" t="s">
        <v>6165</v>
      </c>
      <c r="AW2905" t="s">
        <v>6166</v>
      </c>
      <c r="AX2905" t="s">
        <v>6184</v>
      </c>
      <c r="AY2905">
        <v>41</v>
      </c>
      <c r="AZ2905">
        <v>0</v>
      </c>
      <c r="BA2905">
        <v>19</v>
      </c>
      <c r="BB2905" t="s">
        <v>6180</v>
      </c>
      <c r="BC2905">
        <v>0</v>
      </c>
      <c r="BD2905">
        <v>0</v>
      </c>
      <c r="BE2905" t="s">
        <v>6169</v>
      </c>
      <c r="BF2905" t="s">
        <v>6170</v>
      </c>
      <c r="BG2905">
        <v>0</v>
      </c>
      <c r="BH2905" t="s">
        <v>6171</v>
      </c>
      <c r="BI2905">
        <v>29</v>
      </c>
      <c r="BJ2905" t="s">
        <v>6172</v>
      </c>
      <c r="BK2905">
        <v>0</v>
      </c>
      <c r="BL2905">
        <v>50</v>
      </c>
      <c r="BM2905" s="3">
        <f t="shared" si="413"/>
        <v>0.82</v>
      </c>
    </row>
    <row r="2906" spans="1:65">
      <c r="A2906" t="s">
        <v>3040</v>
      </c>
      <c r="B2906" s="2">
        <v>45833</v>
      </c>
      <c r="C2906" t="s">
        <v>1632</v>
      </c>
      <c r="D2906" t="s">
        <v>2636</v>
      </c>
      <c r="E2906">
        <v>6</v>
      </c>
      <c r="F2906" t="s">
        <v>78</v>
      </c>
      <c r="G2906" t="s">
        <v>50</v>
      </c>
      <c r="H2906" t="s">
        <v>161</v>
      </c>
      <c r="I2906" t="s">
        <v>74</v>
      </c>
      <c r="J2906" t="s">
        <v>53</v>
      </c>
      <c r="K2906" t="s">
        <v>66</v>
      </c>
      <c r="L2906" t="s">
        <v>67</v>
      </c>
      <c r="M2906" t="s">
        <v>68</v>
      </c>
      <c r="N2906" t="s">
        <v>94</v>
      </c>
      <c r="O2906" t="s">
        <v>70</v>
      </c>
      <c r="P2906">
        <v>69</v>
      </c>
      <c r="Q2906">
        <v>71</v>
      </c>
      <c r="R2906">
        <v>70</v>
      </c>
      <c r="S2906">
        <v>7</v>
      </c>
      <c r="T2906">
        <f t="shared" si="405"/>
        <v>63</v>
      </c>
      <c r="U2906">
        <v>63</v>
      </c>
      <c r="V2906">
        <f t="shared" si="406"/>
        <v>0</v>
      </c>
      <c r="W2906" s="3">
        <f t="shared" si="407"/>
        <v>0.1</v>
      </c>
      <c r="X2906">
        <v>21</v>
      </c>
      <c r="Y2906" s="4">
        <v>0.1</v>
      </c>
      <c r="Z2906" s="4">
        <v>1.3</v>
      </c>
      <c r="AA2906" s="5">
        <v>30527.9</v>
      </c>
      <c r="AB2906" s="5">
        <f t="shared" si="408"/>
        <v>1923257.7</v>
      </c>
      <c r="AC2906" s="5">
        <v>22055.74</v>
      </c>
      <c r="AD2906" s="5">
        <f t="shared" si="409"/>
        <v>1543901.8</v>
      </c>
      <c r="AE2906" s="5">
        <v>118353.12</v>
      </c>
      <c r="AF2906" s="5">
        <v>31967.09</v>
      </c>
      <c r="AG2906" s="5">
        <v>34610.269999999997</v>
      </c>
      <c r="AH2906" s="5">
        <v>1885</v>
      </c>
      <c r="AI2906" s="5">
        <v>64290.86</v>
      </c>
      <c r="AJ2906">
        <v>1</v>
      </c>
      <c r="AK2906" s="5">
        <v>8565.11</v>
      </c>
      <c r="AL2906" s="5">
        <v>0</v>
      </c>
      <c r="AM2906" s="5">
        <v>43228.9</v>
      </c>
      <c r="AN2906">
        <v>4</v>
      </c>
      <c r="AO2906">
        <v>2</v>
      </c>
      <c r="AP2906" t="str">
        <f t="shared" si="410"/>
        <v>Yes</v>
      </c>
      <c r="AQ2906">
        <v>2</v>
      </c>
      <c r="AR2906" s="5">
        <f t="shared" si="411"/>
        <v>1846802.15</v>
      </c>
      <c r="AS2906" s="5">
        <f t="shared" si="412"/>
        <v>76455.55</v>
      </c>
      <c r="AT2906" t="s">
        <v>1641</v>
      </c>
      <c r="AU2906" t="s">
        <v>6189</v>
      </c>
      <c r="AV2906" t="s">
        <v>6201</v>
      </c>
      <c r="AW2906" t="s">
        <v>6175</v>
      </c>
      <c r="AX2906" t="s">
        <v>6167</v>
      </c>
      <c r="AY2906">
        <v>72</v>
      </c>
      <c r="AZ2906">
        <v>2</v>
      </c>
      <c r="BA2906">
        <v>0</v>
      </c>
      <c r="BB2906" t="s">
        <v>6168</v>
      </c>
      <c r="BC2906">
        <v>0</v>
      </c>
      <c r="BD2906">
        <v>0</v>
      </c>
      <c r="BE2906" t="s">
        <v>6169</v>
      </c>
      <c r="BF2906" t="s">
        <v>6210</v>
      </c>
      <c r="BG2906">
        <v>0</v>
      </c>
      <c r="BH2906" t="s">
        <v>6171</v>
      </c>
      <c r="BI2906">
        <v>46</v>
      </c>
      <c r="BJ2906" t="s">
        <v>6172</v>
      </c>
      <c r="BK2906">
        <v>0</v>
      </c>
      <c r="BL2906">
        <v>75</v>
      </c>
      <c r="BM2906" s="3">
        <f t="shared" si="413"/>
        <v>0.93333333333333335</v>
      </c>
    </row>
    <row r="2907" spans="1:65">
      <c r="A2907" t="s">
        <v>3041</v>
      </c>
      <c r="B2907" s="2">
        <v>45833</v>
      </c>
      <c r="C2907" t="s">
        <v>1632</v>
      </c>
      <c r="D2907" t="s">
        <v>2636</v>
      </c>
      <c r="E2907">
        <v>6</v>
      </c>
      <c r="F2907" t="s">
        <v>72</v>
      </c>
      <c r="G2907" t="s">
        <v>50</v>
      </c>
      <c r="H2907" t="s">
        <v>119</v>
      </c>
      <c r="I2907" t="s">
        <v>64</v>
      </c>
      <c r="J2907" t="s">
        <v>65</v>
      </c>
      <c r="K2907" t="s">
        <v>66</v>
      </c>
      <c r="L2907" t="s">
        <v>55</v>
      </c>
      <c r="M2907" t="s">
        <v>56</v>
      </c>
      <c r="N2907" t="s">
        <v>69</v>
      </c>
      <c r="O2907" t="s">
        <v>70</v>
      </c>
      <c r="P2907">
        <v>51</v>
      </c>
      <c r="Q2907">
        <v>53</v>
      </c>
      <c r="R2907">
        <v>53</v>
      </c>
      <c r="S2907">
        <v>1</v>
      </c>
      <c r="T2907">
        <f t="shared" si="405"/>
        <v>52</v>
      </c>
      <c r="U2907">
        <v>51</v>
      </c>
      <c r="V2907">
        <f t="shared" si="406"/>
        <v>1</v>
      </c>
      <c r="W2907" s="3">
        <f t="shared" si="407"/>
        <v>1.8867924528301886E-2</v>
      </c>
      <c r="X2907">
        <v>32</v>
      </c>
      <c r="Y2907" s="4">
        <v>7.3</v>
      </c>
      <c r="Z2907" s="4">
        <v>1.9</v>
      </c>
      <c r="AA2907" s="5">
        <v>48341.89</v>
      </c>
      <c r="AB2907" s="5">
        <f t="shared" si="408"/>
        <v>2465436.39</v>
      </c>
      <c r="AC2907" s="5">
        <v>34759.919999999998</v>
      </c>
      <c r="AD2907" s="5">
        <f t="shared" si="409"/>
        <v>1842275.76</v>
      </c>
      <c r="AE2907" s="5">
        <v>113311.92</v>
      </c>
      <c r="AF2907" s="5">
        <v>33936.74</v>
      </c>
      <c r="AG2907" s="5">
        <v>10629.43</v>
      </c>
      <c r="AH2907" s="5">
        <v>2755</v>
      </c>
      <c r="AI2907" s="5">
        <v>5079.17</v>
      </c>
      <c r="AJ2907">
        <v>0</v>
      </c>
      <c r="AK2907" s="5">
        <v>0</v>
      </c>
      <c r="AL2907" s="5">
        <v>1132.27</v>
      </c>
      <c r="AM2907" s="5">
        <v>34726.42</v>
      </c>
      <c r="AN2907">
        <v>4</v>
      </c>
      <c r="AO2907">
        <v>4</v>
      </c>
      <c r="AP2907" t="str">
        <f t="shared" si="410"/>
        <v>Yes</v>
      </c>
      <c r="AQ2907">
        <v>1</v>
      </c>
      <c r="AR2907" s="5">
        <f t="shared" si="411"/>
        <v>2043846.71</v>
      </c>
      <c r="AS2907" s="5">
        <f t="shared" si="412"/>
        <v>421589.68</v>
      </c>
      <c r="AT2907" t="s">
        <v>59</v>
      </c>
      <c r="AU2907" t="s">
        <v>6164</v>
      </c>
      <c r="AV2907" t="s">
        <v>6165</v>
      </c>
      <c r="AW2907" t="s">
        <v>6166</v>
      </c>
      <c r="AX2907" t="s">
        <v>6184</v>
      </c>
      <c r="AY2907">
        <v>51</v>
      </c>
      <c r="AZ2907">
        <v>0</v>
      </c>
      <c r="BA2907">
        <v>13</v>
      </c>
      <c r="BB2907" t="s">
        <v>6180</v>
      </c>
      <c r="BC2907">
        <v>0</v>
      </c>
      <c r="BD2907">
        <v>0</v>
      </c>
      <c r="BE2907" t="s">
        <v>6169</v>
      </c>
      <c r="BF2907" t="s">
        <v>6170</v>
      </c>
      <c r="BG2907">
        <v>0</v>
      </c>
      <c r="BH2907" t="s">
        <v>6171</v>
      </c>
      <c r="BI2907">
        <v>34</v>
      </c>
      <c r="BJ2907" t="s">
        <v>6172</v>
      </c>
      <c r="BK2907">
        <v>0</v>
      </c>
      <c r="BL2907">
        <v>65</v>
      </c>
      <c r="BM2907" s="3">
        <f t="shared" si="413"/>
        <v>0.81538461538461537</v>
      </c>
    </row>
    <row r="2908" spans="1:65">
      <c r="A2908" t="s">
        <v>3042</v>
      </c>
      <c r="B2908" s="2">
        <v>45833</v>
      </c>
      <c r="C2908" t="s">
        <v>1632</v>
      </c>
      <c r="D2908" t="s">
        <v>2636</v>
      </c>
      <c r="E2908">
        <v>6</v>
      </c>
      <c r="F2908" t="s">
        <v>72</v>
      </c>
      <c r="G2908" t="s">
        <v>79</v>
      </c>
      <c r="H2908" t="s">
        <v>102</v>
      </c>
      <c r="I2908" t="s">
        <v>52</v>
      </c>
      <c r="J2908" t="s">
        <v>53</v>
      </c>
      <c r="K2908" t="s">
        <v>66</v>
      </c>
      <c r="L2908" t="s">
        <v>92</v>
      </c>
      <c r="M2908" t="s">
        <v>56</v>
      </c>
      <c r="N2908" t="s">
        <v>57</v>
      </c>
      <c r="O2908" t="s">
        <v>70</v>
      </c>
      <c r="P2908">
        <v>66</v>
      </c>
      <c r="Q2908">
        <v>68</v>
      </c>
      <c r="R2908">
        <v>67</v>
      </c>
      <c r="S2908">
        <v>1</v>
      </c>
      <c r="T2908">
        <f t="shared" si="405"/>
        <v>66</v>
      </c>
      <c r="U2908">
        <v>65</v>
      </c>
      <c r="V2908">
        <f t="shared" si="406"/>
        <v>1</v>
      </c>
      <c r="W2908" s="3">
        <f t="shared" si="407"/>
        <v>1.4925373134328358E-2</v>
      </c>
      <c r="X2908">
        <v>20</v>
      </c>
      <c r="Y2908" s="4">
        <v>2.5</v>
      </c>
      <c r="Z2908" s="4">
        <v>1.1000000000000001</v>
      </c>
      <c r="AA2908" s="5">
        <v>30450.1</v>
      </c>
      <c r="AB2908" s="5">
        <f t="shared" si="408"/>
        <v>1979256.5</v>
      </c>
      <c r="AC2908" s="5">
        <v>23787.35</v>
      </c>
      <c r="AD2908" s="5">
        <f t="shared" si="409"/>
        <v>1593752.45</v>
      </c>
      <c r="AE2908" s="5">
        <v>120106.65</v>
      </c>
      <c r="AF2908" s="5">
        <v>29505.83</v>
      </c>
      <c r="AG2908" s="5">
        <v>8251.41</v>
      </c>
      <c r="AH2908" s="5">
        <v>1595</v>
      </c>
      <c r="AI2908" s="5">
        <v>3514.75</v>
      </c>
      <c r="AJ2908">
        <v>0</v>
      </c>
      <c r="AK2908" s="5">
        <v>0</v>
      </c>
      <c r="AL2908" s="5">
        <v>32439.85</v>
      </c>
      <c r="AM2908" s="5">
        <v>73857.2</v>
      </c>
      <c r="AN2908">
        <v>4</v>
      </c>
      <c r="AO2908">
        <v>4</v>
      </c>
      <c r="AP2908" t="str">
        <f t="shared" si="410"/>
        <v>Yes</v>
      </c>
      <c r="AQ2908">
        <v>0</v>
      </c>
      <c r="AR2908" s="5">
        <f t="shared" si="411"/>
        <v>1863023.14</v>
      </c>
      <c r="AS2908" s="5">
        <f t="shared" si="412"/>
        <v>116233.36</v>
      </c>
      <c r="AT2908" t="s">
        <v>59</v>
      </c>
      <c r="AU2908" t="s">
        <v>6164</v>
      </c>
      <c r="AV2908" t="s">
        <v>6165</v>
      </c>
      <c r="AW2908" t="s">
        <v>6166</v>
      </c>
      <c r="AX2908" t="s">
        <v>6167</v>
      </c>
      <c r="AY2908">
        <v>69</v>
      </c>
      <c r="AZ2908">
        <v>0</v>
      </c>
      <c r="BA2908">
        <v>10</v>
      </c>
      <c r="BB2908" t="s">
        <v>6198</v>
      </c>
      <c r="BC2908">
        <v>0</v>
      </c>
      <c r="BD2908">
        <v>0</v>
      </c>
      <c r="BE2908" t="s">
        <v>6169</v>
      </c>
      <c r="BF2908" t="s">
        <v>6170</v>
      </c>
      <c r="BG2908">
        <v>0</v>
      </c>
      <c r="BH2908" t="s">
        <v>6171</v>
      </c>
      <c r="BI2908">
        <v>54</v>
      </c>
      <c r="BJ2908" t="s">
        <v>6187</v>
      </c>
      <c r="BK2908">
        <v>0</v>
      </c>
      <c r="BL2908">
        <v>76</v>
      </c>
      <c r="BM2908" s="3">
        <f t="shared" si="413"/>
        <v>0.88157894736842102</v>
      </c>
    </row>
    <row r="2909" spans="1:65">
      <c r="A2909" t="s">
        <v>3043</v>
      </c>
      <c r="B2909" s="2">
        <v>45833</v>
      </c>
      <c r="C2909" t="s">
        <v>1632</v>
      </c>
      <c r="D2909" t="s">
        <v>2636</v>
      </c>
      <c r="E2909">
        <v>6</v>
      </c>
      <c r="F2909" t="s">
        <v>72</v>
      </c>
      <c r="G2909" t="s">
        <v>79</v>
      </c>
      <c r="H2909" t="s">
        <v>102</v>
      </c>
      <c r="I2909" t="s">
        <v>74</v>
      </c>
      <c r="J2909" t="s">
        <v>81</v>
      </c>
      <c r="K2909" t="s">
        <v>66</v>
      </c>
      <c r="L2909" t="s">
        <v>92</v>
      </c>
      <c r="M2909" t="s">
        <v>68</v>
      </c>
      <c r="N2909" t="s">
        <v>94</v>
      </c>
      <c r="O2909" t="s">
        <v>82</v>
      </c>
      <c r="P2909">
        <v>44</v>
      </c>
      <c r="Q2909">
        <v>45</v>
      </c>
      <c r="R2909">
        <v>45</v>
      </c>
      <c r="S2909">
        <v>1</v>
      </c>
      <c r="T2909">
        <f t="shared" si="405"/>
        <v>44</v>
      </c>
      <c r="U2909">
        <v>43</v>
      </c>
      <c r="V2909">
        <f t="shared" si="406"/>
        <v>1</v>
      </c>
      <c r="W2909" s="3">
        <f t="shared" si="407"/>
        <v>2.2222222222222223E-2</v>
      </c>
      <c r="X2909">
        <v>21</v>
      </c>
      <c r="Y2909" s="4">
        <v>5.6</v>
      </c>
      <c r="Z2909" s="4">
        <v>1.5</v>
      </c>
      <c r="AA2909" s="5">
        <v>73453.649999999994</v>
      </c>
      <c r="AB2909" s="5">
        <f t="shared" si="408"/>
        <v>3158506.95</v>
      </c>
      <c r="AC2909" s="5">
        <v>51444.46</v>
      </c>
      <c r="AD2909" s="5">
        <f t="shared" si="409"/>
        <v>2315000.7000000002</v>
      </c>
      <c r="AE2909" s="5">
        <v>139004.01999999999</v>
      </c>
      <c r="AF2909" s="5">
        <v>37478.51</v>
      </c>
      <c r="AG2909" s="5">
        <v>8773.1299999999992</v>
      </c>
      <c r="AH2909" s="5">
        <v>2175</v>
      </c>
      <c r="AI2909" s="5">
        <v>7463.41</v>
      </c>
      <c r="AJ2909">
        <v>0</v>
      </c>
      <c r="AK2909" s="5">
        <v>0</v>
      </c>
      <c r="AL2909" s="5">
        <v>1697.53</v>
      </c>
      <c r="AM2909" s="5">
        <v>28717.19</v>
      </c>
      <c r="AN2909">
        <v>4</v>
      </c>
      <c r="AO2909">
        <v>4</v>
      </c>
      <c r="AP2909" t="str">
        <f t="shared" si="410"/>
        <v>Yes</v>
      </c>
      <c r="AQ2909">
        <v>0</v>
      </c>
      <c r="AR2909" s="5">
        <f t="shared" si="411"/>
        <v>2540309.4900000002</v>
      </c>
      <c r="AS2909" s="5">
        <f t="shared" si="412"/>
        <v>618197.46</v>
      </c>
      <c r="AT2909" t="s">
        <v>116</v>
      </c>
      <c r="AU2909" t="s">
        <v>6164</v>
      </c>
      <c r="AV2909" t="s">
        <v>6165</v>
      </c>
      <c r="AW2909" t="s">
        <v>6166</v>
      </c>
      <c r="AX2909" t="s">
        <v>6184</v>
      </c>
      <c r="AY2909">
        <v>46</v>
      </c>
      <c r="AZ2909">
        <v>0</v>
      </c>
      <c r="BA2909">
        <v>11</v>
      </c>
      <c r="BB2909" t="s">
        <v>6198</v>
      </c>
      <c r="BC2909">
        <v>0</v>
      </c>
      <c r="BD2909">
        <v>0</v>
      </c>
      <c r="BE2909" t="s">
        <v>6169</v>
      </c>
      <c r="BF2909" t="s">
        <v>6170</v>
      </c>
      <c r="BG2909">
        <v>1</v>
      </c>
      <c r="BH2909" t="s">
        <v>6186</v>
      </c>
      <c r="BI2909">
        <v>29</v>
      </c>
      <c r="BJ2909" t="s">
        <v>6172</v>
      </c>
      <c r="BK2909">
        <v>0</v>
      </c>
      <c r="BL2909">
        <v>51</v>
      </c>
      <c r="BM2909" s="3">
        <f t="shared" si="413"/>
        <v>0.88235294117647056</v>
      </c>
    </row>
    <row r="2910" spans="1:65">
      <c r="A2910" t="s">
        <v>3044</v>
      </c>
      <c r="B2910" s="2">
        <v>45833</v>
      </c>
      <c r="C2910" t="s">
        <v>1632</v>
      </c>
      <c r="D2910" t="s">
        <v>2636</v>
      </c>
      <c r="E2910">
        <v>6</v>
      </c>
      <c r="F2910" t="s">
        <v>78</v>
      </c>
      <c r="G2910" t="s">
        <v>50</v>
      </c>
      <c r="H2910" t="s">
        <v>185</v>
      </c>
      <c r="I2910" t="s">
        <v>74</v>
      </c>
      <c r="J2910" t="s">
        <v>65</v>
      </c>
      <c r="K2910" t="s">
        <v>54</v>
      </c>
      <c r="L2910" t="s">
        <v>92</v>
      </c>
      <c r="M2910" t="s">
        <v>56</v>
      </c>
      <c r="N2910" t="s">
        <v>69</v>
      </c>
      <c r="O2910" t="s">
        <v>70</v>
      </c>
      <c r="P2910">
        <v>59</v>
      </c>
      <c r="Q2910">
        <v>61</v>
      </c>
      <c r="R2910">
        <v>60</v>
      </c>
      <c r="S2910">
        <v>1</v>
      </c>
      <c r="T2910">
        <f t="shared" si="405"/>
        <v>59</v>
      </c>
      <c r="U2910">
        <v>56</v>
      </c>
      <c r="V2910">
        <f t="shared" si="406"/>
        <v>3</v>
      </c>
      <c r="W2910" s="3">
        <f t="shared" si="407"/>
        <v>1.6666666666666666E-2</v>
      </c>
      <c r="X2910">
        <v>29</v>
      </c>
      <c r="Y2910" s="4">
        <v>0.3</v>
      </c>
      <c r="Z2910" s="4">
        <v>0.7</v>
      </c>
      <c r="AA2910" s="5">
        <v>55798.48</v>
      </c>
      <c r="AB2910" s="5">
        <f t="shared" si="408"/>
        <v>3124714.88</v>
      </c>
      <c r="AC2910" s="5">
        <v>35201.42</v>
      </c>
      <c r="AD2910" s="5">
        <f t="shared" si="409"/>
        <v>2112085.2000000002</v>
      </c>
      <c r="AE2910" s="5">
        <v>133603.29999999999</v>
      </c>
      <c r="AF2910" s="5">
        <v>39435.730000000003</v>
      </c>
      <c r="AG2910" s="5">
        <v>9882.23</v>
      </c>
      <c r="AH2910" s="5">
        <v>1015</v>
      </c>
      <c r="AI2910" s="5">
        <v>5111.1099999999997</v>
      </c>
      <c r="AJ2910">
        <v>0</v>
      </c>
      <c r="AK2910" s="5">
        <v>0</v>
      </c>
      <c r="AL2910" s="5">
        <v>3141.04</v>
      </c>
      <c r="AM2910" s="5">
        <v>35648.370000000003</v>
      </c>
      <c r="AN2910">
        <v>4</v>
      </c>
      <c r="AO2910">
        <v>2</v>
      </c>
      <c r="AP2910" t="str">
        <f t="shared" si="410"/>
        <v>Yes</v>
      </c>
      <c r="AQ2910">
        <v>1</v>
      </c>
      <c r="AR2910" s="5">
        <f t="shared" si="411"/>
        <v>2339921.98</v>
      </c>
      <c r="AS2910" s="5">
        <f t="shared" si="412"/>
        <v>784792.9</v>
      </c>
      <c r="AT2910" t="s">
        <v>59</v>
      </c>
      <c r="AU2910" t="s">
        <v>6164</v>
      </c>
      <c r="AV2910" t="s">
        <v>6165</v>
      </c>
      <c r="AW2910" t="s">
        <v>6166</v>
      </c>
      <c r="AX2910" t="s">
        <v>6167</v>
      </c>
      <c r="AY2910">
        <v>62</v>
      </c>
      <c r="AZ2910">
        <v>0</v>
      </c>
      <c r="BA2910">
        <v>24</v>
      </c>
      <c r="BB2910" t="s">
        <v>6198</v>
      </c>
      <c r="BC2910">
        <v>0</v>
      </c>
      <c r="BD2910">
        <v>0</v>
      </c>
      <c r="BE2910" t="s">
        <v>6169</v>
      </c>
      <c r="BF2910" t="s">
        <v>6170</v>
      </c>
      <c r="BG2910">
        <v>0</v>
      </c>
      <c r="BH2910" t="s">
        <v>6171</v>
      </c>
      <c r="BI2910">
        <v>42</v>
      </c>
      <c r="BJ2910" t="s">
        <v>6172</v>
      </c>
      <c r="BK2910">
        <v>0</v>
      </c>
      <c r="BL2910">
        <v>67</v>
      </c>
      <c r="BM2910" s="3">
        <f t="shared" si="413"/>
        <v>0.89552238805970152</v>
      </c>
    </row>
    <row r="2911" spans="1:65">
      <c r="A2911" t="s">
        <v>3045</v>
      </c>
      <c r="B2911" s="2">
        <v>45833</v>
      </c>
      <c r="C2911" t="s">
        <v>1632</v>
      </c>
      <c r="D2911" t="s">
        <v>2636</v>
      </c>
      <c r="E2911">
        <v>6</v>
      </c>
      <c r="F2911" t="s">
        <v>78</v>
      </c>
      <c r="G2911" t="s">
        <v>62</v>
      </c>
      <c r="H2911" t="s">
        <v>190</v>
      </c>
      <c r="I2911" t="s">
        <v>64</v>
      </c>
      <c r="J2911" t="s">
        <v>53</v>
      </c>
      <c r="K2911" t="s">
        <v>75</v>
      </c>
      <c r="L2911" t="s">
        <v>87</v>
      </c>
      <c r="M2911" t="s">
        <v>56</v>
      </c>
      <c r="N2911" t="s">
        <v>76</v>
      </c>
      <c r="O2911" t="s">
        <v>120</v>
      </c>
      <c r="P2911">
        <v>69</v>
      </c>
      <c r="Q2911">
        <v>70</v>
      </c>
      <c r="R2911">
        <v>69</v>
      </c>
      <c r="S2911">
        <v>1</v>
      </c>
      <c r="T2911">
        <f t="shared" si="405"/>
        <v>68</v>
      </c>
      <c r="U2911">
        <v>68</v>
      </c>
      <c r="V2911">
        <f t="shared" si="406"/>
        <v>0</v>
      </c>
      <c r="W2911" s="3">
        <f t="shared" si="407"/>
        <v>1.4492753623188406E-2</v>
      </c>
      <c r="X2911">
        <v>31</v>
      </c>
      <c r="Y2911" s="4">
        <v>1.9</v>
      </c>
      <c r="Z2911" s="4">
        <v>1</v>
      </c>
      <c r="AA2911" s="5">
        <v>36027.160000000003</v>
      </c>
      <c r="AB2911" s="5">
        <f t="shared" si="408"/>
        <v>2449846.88</v>
      </c>
      <c r="AC2911" s="5">
        <v>24234.58</v>
      </c>
      <c r="AD2911" s="5">
        <f t="shared" si="409"/>
        <v>1672186.02</v>
      </c>
      <c r="AE2911" s="5">
        <v>115617.01</v>
      </c>
      <c r="AF2911" s="5">
        <v>32744.73</v>
      </c>
      <c r="AG2911" s="5">
        <v>9533.1</v>
      </c>
      <c r="AH2911" s="5">
        <v>1450</v>
      </c>
      <c r="AI2911" s="5">
        <v>3561.29</v>
      </c>
      <c r="AJ2911">
        <v>0</v>
      </c>
      <c r="AK2911" s="5">
        <v>0</v>
      </c>
      <c r="AL2911" s="5">
        <v>0</v>
      </c>
      <c r="AM2911" s="5">
        <v>46822.78</v>
      </c>
      <c r="AN2911">
        <v>4</v>
      </c>
      <c r="AO2911">
        <v>5</v>
      </c>
      <c r="AP2911" t="str">
        <f t="shared" si="410"/>
        <v>No</v>
      </c>
      <c r="AQ2911">
        <v>2</v>
      </c>
      <c r="AR2911" s="5">
        <f t="shared" si="411"/>
        <v>1881914.93</v>
      </c>
      <c r="AS2911" s="5">
        <f t="shared" si="412"/>
        <v>567931.94999999995</v>
      </c>
      <c r="AT2911" t="s">
        <v>59</v>
      </c>
      <c r="AU2911" t="s">
        <v>6164</v>
      </c>
      <c r="AV2911" t="s">
        <v>6165</v>
      </c>
      <c r="AW2911" t="s">
        <v>6166</v>
      </c>
      <c r="AX2911" t="s">
        <v>6167</v>
      </c>
      <c r="AY2911">
        <v>72</v>
      </c>
      <c r="AZ2911">
        <v>0</v>
      </c>
      <c r="BA2911">
        <v>0</v>
      </c>
      <c r="BB2911" t="s">
        <v>6168</v>
      </c>
      <c r="BC2911">
        <v>1</v>
      </c>
      <c r="BD2911">
        <v>0</v>
      </c>
      <c r="BE2911" t="s">
        <v>6178</v>
      </c>
      <c r="BF2911" t="s">
        <v>6170</v>
      </c>
      <c r="BG2911">
        <v>0</v>
      </c>
      <c r="BH2911" t="s">
        <v>6171</v>
      </c>
      <c r="BI2911">
        <v>38</v>
      </c>
      <c r="BJ2911" t="s">
        <v>6172</v>
      </c>
      <c r="BK2911">
        <v>0</v>
      </c>
      <c r="BL2911">
        <v>76</v>
      </c>
      <c r="BM2911" s="3">
        <f t="shared" si="413"/>
        <v>0.90789473684210531</v>
      </c>
    </row>
    <row r="2912" spans="1:65">
      <c r="A2912" t="s">
        <v>3046</v>
      </c>
      <c r="B2912" s="2">
        <v>45833</v>
      </c>
      <c r="C2912" t="s">
        <v>1632</v>
      </c>
      <c r="D2912" t="s">
        <v>2636</v>
      </c>
      <c r="E2912">
        <v>6</v>
      </c>
      <c r="F2912" t="s">
        <v>78</v>
      </c>
      <c r="G2912" t="s">
        <v>79</v>
      </c>
      <c r="H2912" t="s">
        <v>136</v>
      </c>
      <c r="I2912" t="s">
        <v>52</v>
      </c>
      <c r="J2912" t="s">
        <v>53</v>
      </c>
      <c r="K2912" t="s">
        <v>66</v>
      </c>
      <c r="L2912" t="s">
        <v>67</v>
      </c>
      <c r="M2912" t="s">
        <v>68</v>
      </c>
      <c r="N2912" t="s">
        <v>94</v>
      </c>
      <c r="O2912" t="s">
        <v>120</v>
      </c>
      <c r="P2912">
        <v>78</v>
      </c>
      <c r="Q2912">
        <v>83</v>
      </c>
      <c r="R2912">
        <v>78</v>
      </c>
      <c r="S2912">
        <v>8</v>
      </c>
      <c r="T2912">
        <f t="shared" si="405"/>
        <v>70</v>
      </c>
      <c r="U2912">
        <v>70</v>
      </c>
      <c r="V2912">
        <f t="shared" si="406"/>
        <v>0</v>
      </c>
      <c r="W2912" s="3">
        <f t="shared" si="407"/>
        <v>0.10256410256410256</v>
      </c>
      <c r="X2912">
        <v>41</v>
      </c>
      <c r="Y2912" s="4">
        <v>3.3</v>
      </c>
      <c r="Z2912" s="4">
        <v>1.4</v>
      </c>
      <c r="AA2912" s="5">
        <v>30361.67</v>
      </c>
      <c r="AB2912" s="5">
        <f t="shared" si="408"/>
        <v>2125316.9</v>
      </c>
      <c r="AC2912" s="5">
        <v>22040.959999999999</v>
      </c>
      <c r="AD2912" s="5">
        <f t="shared" si="409"/>
        <v>1719194.88</v>
      </c>
      <c r="AE2912" s="5">
        <v>136987.63</v>
      </c>
      <c r="AF2912" s="5">
        <v>38526.07</v>
      </c>
      <c r="AG2912" s="5">
        <v>35845.5</v>
      </c>
      <c r="AH2912" s="5">
        <v>2030</v>
      </c>
      <c r="AI2912" s="5">
        <v>66950.3</v>
      </c>
      <c r="AJ2912">
        <v>2</v>
      </c>
      <c r="AK2912" s="5">
        <v>17396.36</v>
      </c>
      <c r="AL2912" s="5">
        <v>0</v>
      </c>
      <c r="AM2912" s="5">
        <v>43515.21</v>
      </c>
      <c r="AN2912">
        <v>4</v>
      </c>
      <c r="AO2912">
        <v>4</v>
      </c>
      <c r="AP2912" t="str">
        <f t="shared" si="410"/>
        <v>Yes</v>
      </c>
      <c r="AQ2912">
        <v>3</v>
      </c>
      <c r="AR2912" s="5">
        <f t="shared" si="411"/>
        <v>2060445.95</v>
      </c>
      <c r="AS2912" s="5">
        <f t="shared" si="412"/>
        <v>64870.95</v>
      </c>
      <c r="AT2912" t="s">
        <v>1641</v>
      </c>
      <c r="AU2912" t="s">
        <v>6199</v>
      </c>
      <c r="AV2912" t="s">
        <v>6200</v>
      </c>
      <c r="AW2912" t="s">
        <v>6175</v>
      </c>
      <c r="AX2912" t="s">
        <v>6167</v>
      </c>
      <c r="AY2912">
        <v>79</v>
      </c>
      <c r="AZ2912">
        <v>0</v>
      </c>
      <c r="BA2912">
        <v>0</v>
      </c>
      <c r="BB2912" t="s">
        <v>6168</v>
      </c>
      <c r="BC2912">
        <v>0</v>
      </c>
      <c r="BD2912">
        <v>0</v>
      </c>
      <c r="BE2912" t="s">
        <v>6169</v>
      </c>
      <c r="BF2912" t="s">
        <v>6210</v>
      </c>
      <c r="BG2912">
        <v>0</v>
      </c>
      <c r="BH2912" t="s">
        <v>6171</v>
      </c>
      <c r="BI2912">
        <v>57</v>
      </c>
      <c r="BJ2912" t="s">
        <v>6187</v>
      </c>
      <c r="BK2912">
        <v>0</v>
      </c>
      <c r="BL2912">
        <v>87</v>
      </c>
      <c r="BM2912" s="3">
        <f t="shared" si="413"/>
        <v>0.89655172413793105</v>
      </c>
    </row>
    <row r="2913" spans="1:65">
      <c r="A2913" t="s">
        <v>3047</v>
      </c>
      <c r="B2913" s="2">
        <v>45833</v>
      </c>
      <c r="C2913" t="s">
        <v>1632</v>
      </c>
      <c r="D2913" t="s">
        <v>2636</v>
      </c>
      <c r="E2913">
        <v>6</v>
      </c>
      <c r="F2913" t="s">
        <v>49</v>
      </c>
      <c r="G2913" t="s">
        <v>62</v>
      </c>
      <c r="H2913" t="s">
        <v>125</v>
      </c>
      <c r="I2913" t="s">
        <v>74</v>
      </c>
      <c r="J2913" t="s">
        <v>53</v>
      </c>
      <c r="K2913" t="s">
        <v>75</v>
      </c>
      <c r="L2913" t="s">
        <v>87</v>
      </c>
      <c r="M2913" t="s">
        <v>68</v>
      </c>
      <c r="N2913" t="s">
        <v>109</v>
      </c>
      <c r="O2913" t="s">
        <v>82</v>
      </c>
      <c r="P2913">
        <v>68</v>
      </c>
      <c r="Q2913">
        <v>71</v>
      </c>
      <c r="R2913">
        <v>69</v>
      </c>
      <c r="S2913">
        <v>2</v>
      </c>
      <c r="T2913">
        <f t="shared" si="405"/>
        <v>67</v>
      </c>
      <c r="U2913">
        <v>66</v>
      </c>
      <c r="V2913">
        <f t="shared" si="406"/>
        <v>1</v>
      </c>
      <c r="W2913" s="3">
        <f t="shared" si="407"/>
        <v>2.8985507246376812E-2</v>
      </c>
      <c r="X2913">
        <v>39</v>
      </c>
      <c r="Y2913" s="4">
        <v>6.3</v>
      </c>
      <c r="Z2913" s="4">
        <v>1.6</v>
      </c>
      <c r="AA2913" s="5">
        <v>36209.269999999997</v>
      </c>
      <c r="AB2913" s="5">
        <f t="shared" si="408"/>
        <v>2389811.8199999998</v>
      </c>
      <c r="AC2913" s="5">
        <v>23185.38</v>
      </c>
      <c r="AD2913" s="5">
        <f t="shared" si="409"/>
        <v>1599791.22</v>
      </c>
      <c r="AE2913" s="5">
        <v>118875.25</v>
      </c>
      <c r="AF2913" s="5">
        <v>32344.720000000001</v>
      </c>
      <c r="AG2913" s="5">
        <v>10763.78</v>
      </c>
      <c r="AH2913" s="5">
        <v>2320</v>
      </c>
      <c r="AI2913" s="5">
        <v>7122.58</v>
      </c>
      <c r="AJ2913">
        <v>1</v>
      </c>
      <c r="AK2913" s="5">
        <v>8828.92</v>
      </c>
      <c r="AL2913" s="5">
        <v>714.31</v>
      </c>
      <c r="AM2913" s="5">
        <v>96663.05</v>
      </c>
      <c r="AN2913">
        <v>8</v>
      </c>
      <c r="AO2913">
        <v>9</v>
      </c>
      <c r="AP2913" t="str">
        <f t="shared" si="410"/>
        <v>No</v>
      </c>
      <c r="AQ2913">
        <v>3</v>
      </c>
      <c r="AR2913" s="5">
        <f t="shared" si="411"/>
        <v>1877423.83</v>
      </c>
      <c r="AS2913" s="5">
        <f t="shared" si="412"/>
        <v>512387.99</v>
      </c>
      <c r="AT2913" t="s">
        <v>59</v>
      </c>
      <c r="AU2913" t="s">
        <v>6194</v>
      </c>
      <c r="AV2913" t="s">
        <v>6195</v>
      </c>
      <c r="AW2913" t="s">
        <v>6183</v>
      </c>
      <c r="AX2913" t="s">
        <v>6167</v>
      </c>
      <c r="AY2913">
        <v>71</v>
      </c>
      <c r="AZ2913">
        <v>0</v>
      </c>
      <c r="BA2913">
        <v>11</v>
      </c>
      <c r="BB2913" t="s">
        <v>6191</v>
      </c>
      <c r="BC2913">
        <v>1</v>
      </c>
      <c r="BD2913">
        <v>0</v>
      </c>
      <c r="BE2913" t="s">
        <v>6178</v>
      </c>
      <c r="BF2913" t="s">
        <v>6170</v>
      </c>
      <c r="BG2913">
        <v>1</v>
      </c>
      <c r="BH2913" t="s">
        <v>6186</v>
      </c>
      <c r="BI2913">
        <v>34</v>
      </c>
      <c r="BJ2913" t="s">
        <v>6172</v>
      </c>
      <c r="BK2913">
        <v>0</v>
      </c>
      <c r="BL2913">
        <v>77</v>
      </c>
      <c r="BM2913" s="3">
        <f t="shared" si="413"/>
        <v>0.89610389610389607</v>
      </c>
    </row>
    <row r="2914" spans="1:65">
      <c r="A2914" t="s">
        <v>3048</v>
      </c>
      <c r="B2914" s="2">
        <v>45834</v>
      </c>
      <c r="C2914" t="s">
        <v>1632</v>
      </c>
      <c r="D2914" t="s">
        <v>2636</v>
      </c>
      <c r="E2914">
        <v>6</v>
      </c>
      <c r="F2914" t="s">
        <v>49</v>
      </c>
      <c r="G2914" t="s">
        <v>79</v>
      </c>
      <c r="H2914" t="s">
        <v>262</v>
      </c>
      <c r="I2914" t="s">
        <v>52</v>
      </c>
      <c r="J2914" t="s">
        <v>53</v>
      </c>
      <c r="K2914" t="s">
        <v>75</v>
      </c>
      <c r="L2914" t="s">
        <v>67</v>
      </c>
      <c r="M2914" t="s">
        <v>68</v>
      </c>
      <c r="N2914" t="s">
        <v>94</v>
      </c>
      <c r="O2914" t="s">
        <v>70</v>
      </c>
      <c r="P2914">
        <v>78</v>
      </c>
      <c r="Q2914">
        <v>80</v>
      </c>
      <c r="R2914">
        <v>76</v>
      </c>
      <c r="S2914">
        <v>7</v>
      </c>
      <c r="T2914">
        <f t="shared" si="405"/>
        <v>69</v>
      </c>
      <c r="U2914">
        <v>69</v>
      </c>
      <c r="V2914">
        <f t="shared" si="406"/>
        <v>0</v>
      </c>
      <c r="W2914" s="3">
        <f t="shared" si="407"/>
        <v>9.2105263157894732E-2</v>
      </c>
      <c r="X2914">
        <v>30</v>
      </c>
      <c r="Y2914" s="4">
        <v>3.4</v>
      </c>
      <c r="Z2914" s="4">
        <v>0.9</v>
      </c>
      <c r="AA2914" s="5">
        <v>35763.360000000001</v>
      </c>
      <c r="AB2914" s="5">
        <f t="shared" si="408"/>
        <v>2467671.84</v>
      </c>
      <c r="AC2914" s="5">
        <v>21887.87</v>
      </c>
      <c r="AD2914" s="5">
        <f t="shared" si="409"/>
        <v>1663478.12</v>
      </c>
      <c r="AE2914" s="5">
        <v>134846.88</v>
      </c>
      <c r="AF2914" s="5">
        <v>34906.03</v>
      </c>
      <c r="AG2914" s="5">
        <v>35367.32</v>
      </c>
      <c r="AH2914" s="5">
        <v>1305</v>
      </c>
      <c r="AI2914" s="5">
        <v>63013.24</v>
      </c>
      <c r="AJ2914">
        <v>2</v>
      </c>
      <c r="AK2914" s="5">
        <v>16721.439999999999</v>
      </c>
      <c r="AL2914" s="5">
        <v>0</v>
      </c>
      <c r="AM2914" s="5">
        <v>44230.11</v>
      </c>
      <c r="AN2914">
        <v>4</v>
      </c>
      <c r="AO2914">
        <v>4</v>
      </c>
      <c r="AP2914" t="str">
        <f t="shared" si="410"/>
        <v>Yes</v>
      </c>
      <c r="AQ2914">
        <v>3</v>
      </c>
      <c r="AR2914" s="5">
        <f t="shared" si="411"/>
        <v>1993868.14</v>
      </c>
      <c r="AS2914" s="5">
        <f t="shared" si="412"/>
        <v>473803.7</v>
      </c>
      <c r="AT2914" t="s">
        <v>1641</v>
      </c>
      <c r="AU2914" t="s">
        <v>6173</v>
      </c>
      <c r="AV2914" t="s">
        <v>6174</v>
      </c>
      <c r="AW2914" t="s">
        <v>6175</v>
      </c>
      <c r="AX2914" t="s">
        <v>6167</v>
      </c>
      <c r="AY2914">
        <v>80</v>
      </c>
      <c r="AZ2914">
        <v>0</v>
      </c>
      <c r="BA2914">
        <v>0</v>
      </c>
      <c r="BB2914" t="s">
        <v>6168</v>
      </c>
      <c r="BC2914">
        <v>0</v>
      </c>
      <c r="BD2914">
        <v>0</v>
      </c>
      <c r="BE2914" t="s">
        <v>6169</v>
      </c>
      <c r="BF2914" t="s">
        <v>6210</v>
      </c>
      <c r="BG2914">
        <v>0</v>
      </c>
      <c r="BH2914" t="s">
        <v>6171</v>
      </c>
      <c r="BI2914">
        <v>51</v>
      </c>
      <c r="BJ2914" t="s">
        <v>6187</v>
      </c>
      <c r="BK2914">
        <v>0</v>
      </c>
      <c r="BL2914">
        <v>82</v>
      </c>
      <c r="BM2914" s="3">
        <f t="shared" si="413"/>
        <v>0.92682926829268297</v>
      </c>
    </row>
    <row r="2915" spans="1:65">
      <c r="A2915" t="s">
        <v>3049</v>
      </c>
      <c r="B2915" s="2">
        <v>45834</v>
      </c>
      <c r="C2915" t="s">
        <v>1632</v>
      </c>
      <c r="D2915" t="s">
        <v>2636</v>
      </c>
      <c r="E2915">
        <v>6</v>
      </c>
      <c r="F2915" t="s">
        <v>72</v>
      </c>
      <c r="G2915" t="s">
        <v>79</v>
      </c>
      <c r="H2915" t="s">
        <v>213</v>
      </c>
      <c r="I2915" t="s">
        <v>52</v>
      </c>
      <c r="J2915" t="s">
        <v>65</v>
      </c>
      <c r="K2915" t="s">
        <v>54</v>
      </c>
      <c r="L2915" t="s">
        <v>92</v>
      </c>
      <c r="M2915" t="s">
        <v>56</v>
      </c>
      <c r="N2915" t="s">
        <v>76</v>
      </c>
      <c r="O2915" t="s">
        <v>58</v>
      </c>
      <c r="P2915">
        <v>44</v>
      </c>
      <c r="Q2915">
        <v>46</v>
      </c>
      <c r="R2915">
        <v>45</v>
      </c>
      <c r="S2915">
        <v>1</v>
      </c>
      <c r="T2915">
        <f t="shared" si="405"/>
        <v>44</v>
      </c>
      <c r="U2915">
        <v>43</v>
      </c>
      <c r="V2915">
        <f t="shared" si="406"/>
        <v>1</v>
      </c>
      <c r="W2915" s="3">
        <f t="shared" si="407"/>
        <v>2.2222222222222223E-2</v>
      </c>
      <c r="X2915">
        <v>40</v>
      </c>
      <c r="Y2915" s="4">
        <v>1.6</v>
      </c>
      <c r="Z2915" s="4">
        <v>2.1</v>
      </c>
      <c r="AA2915" s="5">
        <v>56086.28</v>
      </c>
      <c r="AB2915" s="5">
        <f t="shared" si="408"/>
        <v>2411710.04</v>
      </c>
      <c r="AC2915" s="5">
        <v>35206.17</v>
      </c>
      <c r="AD2915" s="5">
        <f t="shared" si="409"/>
        <v>1584277.65</v>
      </c>
      <c r="AE2915" s="5">
        <v>103487.52</v>
      </c>
      <c r="AF2915" s="5">
        <v>28527.48</v>
      </c>
      <c r="AG2915" s="5">
        <v>11810.33</v>
      </c>
      <c r="AH2915" s="5">
        <v>3045</v>
      </c>
      <c r="AI2915" s="5">
        <v>5048.78</v>
      </c>
      <c r="AJ2915">
        <v>0</v>
      </c>
      <c r="AK2915" s="5">
        <v>0</v>
      </c>
      <c r="AL2915" s="5">
        <v>1038.05</v>
      </c>
      <c r="AM2915" s="5">
        <v>31666.959999999999</v>
      </c>
      <c r="AN2915">
        <v>4</v>
      </c>
      <c r="AO2915">
        <v>5</v>
      </c>
      <c r="AP2915" t="str">
        <f t="shared" si="410"/>
        <v>No</v>
      </c>
      <c r="AQ2915">
        <v>1</v>
      </c>
      <c r="AR2915" s="5">
        <f t="shared" si="411"/>
        <v>1768901.77</v>
      </c>
      <c r="AS2915" s="5">
        <f t="shared" si="412"/>
        <v>642808.27</v>
      </c>
      <c r="AT2915" t="s">
        <v>59</v>
      </c>
      <c r="AU2915" t="s">
        <v>6164</v>
      </c>
      <c r="AV2915" t="s">
        <v>6165</v>
      </c>
      <c r="AW2915" t="s">
        <v>6166</v>
      </c>
      <c r="AX2915" t="s">
        <v>6167</v>
      </c>
      <c r="AY2915">
        <v>46</v>
      </c>
      <c r="AZ2915">
        <v>0</v>
      </c>
      <c r="BA2915">
        <v>12</v>
      </c>
      <c r="BB2915" t="s">
        <v>6198</v>
      </c>
      <c r="BC2915">
        <v>1</v>
      </c>
      <c r="BD2915">
        <v>0</v>
      </c>
      <c r="BE2915" t="s">
        <v>6196</v>
      </c>
      <c r="BF2915" t="s">
        <v>6170</v>
      </c>
      <c r="BG2915">
        <v>1</v>
      </c>
      <c r="BH2915" t="s">
        <v>6179</v>
      </c>
      <c r="BI2915">
        <v>27</v>
      </c>
      <c r="BJ2915" t="s">
        <v>6172</v>
      </c>
      <c r="BK2915">
        <v>0</v>
      </c>
      <c r="BL2915">
        <v>63</v>
      </c>
      <c r="BM2915" s="3">
        <f t="shared" si="413"/>
        <v>0.7142857142857143</v>
      </c>
    </row>
    <row r="2916" spans="1:65">
      <c r="A2916" t="s">
        <v>3050</v>
      </c>
      <c r="B2916" s="2">
        <v>45834</v>
      </c>
      <c r="C2916" t="s">
        <v>1632</v>
      </c>
      <c r="D2916" t="s">
        <v>2636</v>
      </c>
      <c r="E2916">
        <v>6</v>
      </c>
      <c r="F2916" t="s">
        <v>72</v>
      </c>
      <c r="G2916" t="s">
        <v>50</v>
      </c>
      <c r="H2916" t="s">
        <v>179</v>
      </c>
      <c r="I2916" t="s">
        <v>52</v>
      </c>
      <c r="J2916" t="s">
        <v>53</v>
      </c>
      <c r="K2916" t="s">
        <v>54</v>
      </c>
      <c r="L2916" t="s">
        <v>87</v>
      </c>
      <c r="M2916" t="s">
        <v>56</v>
      </c>
      <c r="N2916" t="s">
        <v>76</v>
      </c>
      <c r="O2916" t="s">
        <v>82</v>
      </c>
      <c r="P2916">
        <v>69</v>
      </c>
      <c r="Q2916">
        <v>72</v>
      </c>
      <c r="R2916">
        <v>72</v>
      </c>
      <c r="S2916">
        <v>1</v>
      </c>
      <c r="T2916">
        <f t="shared" si="405"/>
        <v>71</v>
      </c>
      <c r="U2916">
        <v>67</v>
      </c>
      <c r="V2916">
        <f t="shared" si="406"/>
        <v>4</v>
      </c>
      <c r="W2916" s="3">
        <f t="shared" si="407"/>
        <v>1.3888888888888888E-2</v>
      </c>
      <c r="X2916">
        <v>25</v>
      </c>
      <c r="Y2916" s="4">
        <v>4.3</v>
      </c>
      <c r="Z2916" s="4">
        <v>1.7</v>
      </c>
      <c r="AA2916" s="5">
        <v>39078.31</v>
      </c>
      <c r="AB2916" s="5">
        <f t="shared" si="408"/>
        <v>2618246.77</v>
      </c>
      <c r="AC2916" s="5">
        <v>24120.36</v>
      </c>
      <c r="AD2916" s="5">
        <f t="shared" si="409"/>
        <v>1736665.92</v>
      </c>
      <c r="AE2916" s="5">
        <v>126621.34</v>
      </c>
      <c r="AF2916" s="5">
        <v>30827.18</v>
      </c>
      <c r="AG2916" s="5">
        <v>9770.8700000000008</v>
      </c>
      <c r="AH2916" s="5">
        <v>2465</v>
      </c>
      <c r="AI2916" s="5">
        <v>3544.62</v>
      </c>
      <c r="AJ2916">
        <v>0</v>
      </c>
      <c r="AK2916" s="5">
        <v>0</v>
      </c>
      <c r="AL2916" s="5">
        <v>2906.03</v>
      </c>
      <c r="AM2916" s="5">
        <v>41551.68</v>
      </c>
      <c r="AN2916">
        <v>4</v>
      </c>
      <c r="AO2916">
        <v>4</v>
      </c>
      <c r="AP2916" t="str">
        <f t="shared" si="410"/>
        <v>Yes</v>
      </c>
      <c r="AQ2916">
        <v>0</v>
      </c>
      <c r="AR2916" s="5">
        <f t="shared" si="411"/>
        <v>1954352.64</v>
      </c>
      <c r="AS2916" s="5">
        <f t="shared" si="412"/>
        <v>663894.13</v>
      </c>
      <c r="AT2916" t="s">
        <v>59</v>
      </c>
      <c r="AU2916" t="s">
        <v>6164</v>
      </c>
      <c r="AV2916" t="s">
        <v>6165</v>
      </c>
      <c r="AW2916" t="s">
        <v>6166</v>
      </c>
      <c r="AX2916" t="s">
        <v>6184</v>
      </c>
      <c r="AY2916">
        <v>69</v>
      </c>
      <c r="AZ2916">
        <v>0</v>
      </c>
      <c r="BA2916">
        <v>25</v>
      </c>
      <c r="BB2916" t="s">
        <v>6180</v>
      </c>
      <c r="BC2916">
        <v>0</v>
      </c>
      <c r="BD2916">
        <v>0</v>
      </c>
      <c r="BE2916" t="s">
        <v>6169</v>
      </c>
      <c r="BF2916" t="s">
        <v>6170</v>
      </c>
      <c r="BG2916">
        <v>0</v>
      </c>
      <c r="BH2916" t="s">
        <v>6171</v>
      </c>
      <c r="BI2916">
        <v>55</v>
      </c>
      <c r="BJ2916" t="s">
        <v>6187</v>
      </c>
      <c r="BK2916">
        <v>0</v>
      </c>
      <c r="BL2916">
        <v>79</v>
      </c>
      <c r="BM2916" s="3">
        <f t="shared" si="413"/>
        <v>0.91139240506329111</v>
      </c>
    </row>
    <row r="2917" spans="1:65">
      <c r="A2917" t="s">
        <v>3051</v>
      </c>
      <c r="B2917" s="2">
        <v>45834</v>
      </c>
      <c r="C2917" t="s">
        <v>1632</v>
      </c>
      <c r="D2917" t="s">
        <v>2636</v>
      </c>
      <c r="E2917">
        <v>6</v>
      </c>
      <c r="F2917" t="s">
        <v>72</v>
      </c>
      <c r="G2917" t="s">
        <v>50</v>
      </c>
      <c r="H2917" t="s">
        <v>73</v>
      </c>
      <c r="I2917" t="s">
        <v>74</v>
      </c>
      <c r="J2917" t="s">
        <v>65</v>
      </c>
      <c r="K2917" t="s">
        <v>75</v>
      </c>
      <c r="L2917" t="s">
        <v>87</v>
      </c>
      <c r="M2917" t="s">
        <v>68</v>
      </c>
      <c r="N2917" t="s">
        <v>94</v>
      </c>
      <c r="O2917" t="s">
        <v>58</v>
      </c>
      <c r="P2917">
        <v>49</v>
      </c>
      <c r="Q2917">
        <v>52</v>
      </c>
      <c r="R2917">
        <v>52</v>
      </c>
      <c r="S2917">
        <v>1</v>
      </c>
      <c r="T2917">
        <f t="shared" si="405"/>
        <v>51</v>
      </c>
      <c r="U2917">
        <v>48</v>
      </c>
      <c r="V2917">
        <f t="shared" si="406"/>
        <v>3</v>
      </c>
      <c r="W2917" s="3">
        <f t="shared" si="407"/>
        <v>1.9230769230769232E-2</v>
      </c>
      <c r="X2917">
        <v>26</v>
      </c>
      <c r="Y2917" s="4">
        <v>2.8</v>
      </c>
      <c r="Z2917" s="4">
        <v>1.7</v>
      </c>
      <c r="AA2917" s="5">
        <v>51676.84</v>
      </c>
      <c r="AB2917" s="5">
        <f t="shared" si="408"/>
        <v>2480488.3199999998</v>
      </c>
      <c r="AC2917" s="5">
        <v>34053.660000000003</v>
      </c>
      <c r="AD2917" s="5">
        <f t="shared" si="409"/>
        <v>1770790.32</v>
      </c>
      <c r="AE2917" s="5">
        <v>113897.55</v>
      </c>
      <c r="AF2917" s="5">
        <v>31172.36</v>
      </c>
      <c r="AG2917" s="5">
        <v>9890.27</v>
      </c>
      <c r="AH2917" s="5">
        <v>2465</v>
      </c>
      <c r="AI2917" s="5">
        <v>5089.3599999999997</v>
      </c>
      <c r="AJ2917">
        <v>1</v>
      </c>
      <c r="AK2917" s="5">
        <v>13390.37</v>
      </c>
      <c r="AL2917" s="5">
        <v>3322.68</v>
      </c>
      <c r="AM2917" s="5">
        <v>32840.410000000003</v>
      </c>
      <c r="AN2917">
        <v>4</v>
      </c>
      <c r="AO2917">
        <v>4</v>
      </c>
      <c r="AP2917" t="str">
        <f t="shared" si="410"/>
        <v>Yes</v>
      </c>
      <c r="AQ2917">
        <v>2</v>
      </c>
      <c r="AR2917" s="5">
        <f t="shared" si="411"/>
        <v>1982858.32</v>
      </c>
      <c r="AS2917" s="5">
        <f t="shared" si="412"/>
        <v>497630</v>
      </c>
      <c r="AT2917" t="s">
        <v>59</v>
      </c>
      <c r="AU2917" t="s">
        <v>6181</v>
      </c>
      <c r="AV2917" t="s">
        <v>6182</v>
      </c>
      <c r="AW2917" t="s">
        <v>6183</v>
      </c>
      <c r="AX2917" t="s">
        <v>6184</v>
      </c>
      <c r="AY2917">
        <v>49</v>
      </c>
      <c r="AZ2917">
        <v>0</v>
      </c>
      <c r="BA2917">
        <v>24</v>
      </c>
      <c r="BB2917" t="s">
        <v>6180</v>
      </c>
      <c r="BC2917">
        <v>0</v>
      </c>
      <c r="BD2917">
        <v>0</v>
      </c>
      <c r="BE2917" t="s">
        <v>6169</v>
      </c>
      <c r="BF2917" t="s">
        <v>6170</v>
      </c>
      <c r="BG2917">
        <v>0</v>
      </c>
      <c r="BH2917" t="s">
        <v>6171</v>
      </c>
      <c r="BI2917">
        <v>44</v>
      </c>
      <c r="BJ2917" t="s">
        <v>6172</v>
      </c>
      <c r="BK2917">
        <v>0</v>
      </c>
      <c r="BL2917">
        <v>61</v>
      </c>
      <c r="BM2917" s="3">
        <f t="shared" si="413"/>
        <v>0.85245901639344257</v>
      </c>
    </row>
    <row r="2918" spans="1:65">
      <c r="A2918" t="s">
        <v>3052</v>
      </c>
      <c r="B2918" s="2">
        <v>45834</v>
      </c>
      <c r="C2918" t="s">
        <v>1632</v>
      </c>
      <c r="D2918" t="s">
        <v>2636</v>
      </c>
      <c r="E2918">
        <v>6</v>
      </c>
      <c r="F2918" t="s">
        <v>72</v>
      </c>
      <c r="G2918" t="s">
        <v>50</v>
      </c>
      <c r="H2918" t="s">
        <v>119</v>
      </c>
      <c r="I2918" t="s">
        <v>52</v>
      </c>
      <c r="J2918" t="s">
        <v>65</v>
      </c>
      <c r="K2918" t="s">
        <v>66</v>
      </c>
      <c r="L2918" t="s">
        <v>87</v>
      </c>
      <c r="M2918" t="s">
        <v>56</v>
      </c>
      <c r="N2918" t="s">
        <v>76</v>
      </c>
      <c r="O2918" t="s">
        <v>70</v>
      </c>
      <c r="P2918">
        <v>54</v>
      </c>
      <c r="Q2918">
        <v>56</v>
      </c>
      <c r="R2918">
        <v>56</v>
      </c>
      <c r="S2918">
        <v>1</v>
      </c>
      <c r="T2918">
        <f t="shared" si="405"/>
        <v>55</v>
      </c>
      <c r="U2918">
        <v>54</v>
      </c>
      <c r="V2918">
        <f t="shared" si="406"/>
        <v>1</v>
      </c>
      <c r="W2918" s="3">
        <f t="shared" si="407"/>
        <v>1.7857142857142856E-2</v>
      </c>
      <c r="X2918">
        <v>31</v>
      </c>
      <c r="Y2918" s="4">
        <v>0</v>
      </c>
      <c r="Z2918" s="4">
        <v>1.7</v>
      </c>
      <c r="AA2918" s="5">
        <v>49137.38</v>
      </c>
      <c r="AB2918" s="5">
        <f t="shared" si="408"/>
        <v>2653418.52</v>
      </c>
      <c r="AC2918" s="5">
        <v>35700.620000000003</v>
      </c>
      <c r="AD2918" s="5">
        <f t="shared" si="409"/>
        <v>1999234.72</v>
      </c>
      <c r="AE2918" s="5">
        <v>130591.24</v>
      </c>
      <c r="AF2918" s="5">
        <v>34668.050000000003</v>
      </c>
      <c r="AG2918" s="5">
        <v>9557.08</v>
      </c>
      <c r="AH2918" s="5">
        <v>2465</v>
      </c>
      <c r="AI2918" s="5">
        <v>5050.9799999999996</v>
      </c>
      <c r="AJ2918">
        <v>0</v>
      </c>
      <c r="AK2918" s="5">
        <v>0</v>
      </c>
      <c r="AL2918" s="5">
        <v>1106.94</v>
      </c>
      <c r="AM2918" s="5">
        <v>33066.559999999998</v>
      </c>
      <c r="AN2918">
        <v>4</v>
      </c>
      <c r="AO2918">
        <v>3</v>
      </c>
      <c r="AP2918" t="str">
        <f t="shared" si="410"/>
        <v>Yes</v>
      </c>
      <c r="AQ2918">
        <v>1</v>
      </c>
      <c r="AR2918" s="5">
        <f t="shared" si="411"/>
        <v>2215740.5699999998</v>
      </c>
      <c r="AS2918" s="5">
        <f t="shared" si="412"/>
        <v>437677.95</v>
      </c>
      <c r="AT2918" t="s">
        <v>59</v>
      </c>
      <c r="AU2918" t="s">
        <v>6164</v>
      </c>
      <c r="AV2918" t="s">
        <v>6165</v>
      </c>
      <c r="AW2918" t="s">
        <v>6166</v>
      </c>
      <c r="AX2918" t="s">
        <v>6184</v>
      </c>
      <c r="AY2918">
        <v>54</v>
      </c>
      <c r="AZ2918">
        <v>0</v>
      </c>
      <c r="BA2918">
        <v>15</v>
      </c>
      <c r="BB2918" t="s">
        <v>6180</v>
      </c>
      <c r="BC2918">
        <v>0</v>
      </c>
      <c r="BD2918">
        <v>0</v>
      </c>
      <c r="BE2918" t="s">
        <v>6169</v>
      </c>
      <c r="BF2918" t="s">
        <v>6170</v>
      </c>
      <c r="BG2918">
        <v>1</v>
      </c>
      <c r="BH2918" t="s">
        <v>6186</v>
      </c>
      <c r="BI2918">
        <v>50</v>
      </c>
      <c r="BJ2918" t="s">
        <v>6172</v>
      </c>
      <c r="BK2918">
        <v>0</v>
      </c>
      <c r="BL2918">
        <v>65</v>
      </c>
      <c r="BM2918" s="3">
        <f t="shared" si="413"/>
        <v>0.86153846153846159</v>
      </c>
    </row>
    <row r="2919" spans="1:65">
      <c r="A2919" t="s">
        <v>3053</v>
      </c>
      <c r="B2919" s="2">
        <v>45834</v>
      </c>
      <c r="C2919" t="s">
        <v>1632</v>
      </c>
      <c r="D2919" t="s">
        <v>2636</v>
      </c>
      <c r="E2919">
        <v>6</v>
      </c>
      <c r="F2919" t="s">
        <v>78</v>
      </c>
      <c r="G2919" t="s">
        <v>79</v>
      </c>
      <c r="H2919" t="s">
        <v>143</v>
      </c>
      <c r="I2919" t="s">
        <v>64</v>
      </c>
      <c r="J2919" t="s">
        <v>53</v>
      </c>
      <c r="K2919" t="s">
        <v>66</v>
      </c>
      <c r="L2919" t="s">
        <v>92</v>
      </c>
      <c r="M2919" t="s">
        <v>56</v>
      </c>
      <c r="N2919" t="s">
        <v>69</v>
      </c>
      <c r="O2919" t="s">
        <v>82</v>
      </c>
      <c r="P2919">
        <v>86</v>
      </c>
      <c r="Q2919">
        <v>91</v>
      </c>
      <c r="R2919">
        <v>88</v>
      </c>
      <c r="S2919">
        <v>2</v>
      </c>
      <c r="T2919">
        <f t="shared" si="405"/>
        <v>86</v>
      </c>
      <c r="U2919">
        <v>85</v>
      </c>
      <c r="V2919">
        <f t="shared" si="406"/>
        <v>1</v>
      </c>
      <c r="W2919" s="3">
        <f t="shared" si="407"/>
        <v>2.2727272727272728E-2</v>
      </c>
      <c r="X2919">
        <v>27</v>
      </c>
      <c r="Y2919" s="4">
        <v>1.3</v>
      </c>
      <c r="Z2919" s="4">
        <v>1.1000000000000001</v>
      </c>
      <c r="AA2919" s="5">
        <v>30457.7</v>
      </c>
      <c r="AB2919" s="5">
        <f t="shared" si="408"/>
        <v>2588904.5</v>
      </c>
      <c r="AC2919" s="5">
        <v>23657.48</v>
      </c>
      <c r="AD2919" s="5">
        <f t="shared" si="409"/>
        <v>2081858.24</v>
      </c>
      <c r="AE2919" s="5">
        <v>143943.91</v>
      </c>
      <c r="AF2919" s="5">
        <v>40570.44</v>
      </c>
      <c r="AG2919" s="5">
        <v>9616.7199999999993</v>
      </c>
      <c r="AH2919" s="5">
        <v>1595</v>
      </c>
      <c r="AI2919" s="5">
        <v>7040</v>
      </c>
      <c r="AJ2919">
        <v>0</v>
      </c>
      <c r="AK2919" s="5">
        <v>0</v>
      </c>
      <c r="AL2919" s="5">
        <v>32465.599999999999</v>
      </c>
      <c r="AM2919" s="5">
        <v>87271.08</v>
      </c>
      <c r="AN2919">
        <v>4</v>
      </c>
      <c r="AO2919">
        <v>4</v>
      </c>
      <c r="AP2919" t="str">
        <f t="shared" si="410"/>
        <v>Yes</v>
      </c>
      <c r="AQ2919">
        <v>0</v>
      </c>
      <c r="AR2919" s="5">
        <f t="shared" si="411"/>
        <v>2404360.9900000002</v>
      </c>
      <c r="AS2919" s="5">
        <f t="shared" si="412"/>
        <v>184543.51</v>
      </c>
      <c r="AT2919" t="s">
        <v>59</v>
      </c>
      <c r="AU2919" t="s">
        <v>6164</v>
      </c>
      <c r="AV2919" t="s">
        <v>6165</v>
      </c>
      <c r="AW2919" t="s">
        <v>6166</v>
      </c>
      <c r="AX2919" t="s">
        <v>6167</v>
      </c>
      <c r="AY2919">
        <v>86</v>
      </c>
      <c r="AZ2919">
        <v>0</v>
      </c>
      <c r="BA2919">
        <v>12</v>
      </c>
      <c r="BB2919" t="s">
        <v>6198</v>
      </c>
      <c r="BC2919">
        <v>0</v>
      </c>
      <c r="BD2919">
        <v>0</v>
      </c>
      <c r="BE2919" t="s">
        <v>6169</v>
      </c>
      <c r="BF2919" t="s">
        <v>6170</v>
      </c>
      <c r="BG2919">
        <v>0</v>
      </c>
      <c r="BH2919" t="s">
        <v>6171</v>
      </c>
      <c r="BI2919">
        <v>46</v>
      </c>
      <c r="BJ2919" t="s">
        <v>6172</v>
      </c>
      <c r="BK2919">
        <v>0</v>
      </c>
      <c r="BL2919">
        <v>96</v>
      </c>
      <c r="BM2919" s="3">
        <f t="shared" si="413"/>
        <v>0.91666666666666663</v>
      </c>
    </row>
    <row r="2920" spans="1:65">
      <c r="A2920" t="s">
        <v>3054</v>
      </c>
      <c r="B2920" s="2">
        <v>45834</v>
      </c>
      <c r="C2920" t="s">
        <v>1632</v>
      </c>
      <c r="D2920" t="s">
        <v>2636</v>
      </c>
      <c r="E2920">
        <v>6</v>
      </c>
      <c r="F2920" t="s">
        <v>78</v>
      </c>
      <c r="G2920" t="s">
        <v>79</v>
      </c>
      <c r="H2920" t="s">
        <v>136</v>
      </c>
      <c r="I2920" t="s">
        <v>74</v>
      </c>
      <c r="J2920" t="s">
        <v>53</v>
      </c>
      <c r="K2920" t="s">
        <v>75</v>
      </c>
      <c r="L2920" t="s">
        <v>67</v>
      </c>
      <c r="M2920" t="s">
        <v>68</v>
      </c>
      <c r="N2920" t="s">
        <v>94</v>
      </c>
      <c r="O2920" t="s">
        <v>120</v>
      </c>
      <c r="P2920">
        <v>60</v>
      </c>
      <c r="Q2920">
        <v>64</v>
      </c>
      <c r="R2920">
        <v>62</v>
      </c>
      <c r="S2920">
        <v>6</v>
      </c>
      <c r="T2920">
        <f t="shared" si="405"/>
        <v>56</v>
      </c>
      <c r="U2920">
        <v>56</v>
      </c>
      <c r="V2920">
        <f t="shared" si="406"/>
        <v>0</v>
      </c>
      <c r="W2920" s="3">
        <f t="shared" si="407"/>
        <v>9.6774193548387094E-2</v>
      </c>
      <c r="X2920">
        <v>17</v>
      </c>
      <c r="Y2920" s="4">
        <v>2.6</v>
      </c>
      <c r="Z2920" s="4">
        <v>0.9</v>
      </c>
      <c r="AA2920" s="5">
        <v>35552.5</v>
      </c>
      <c r="AB2920" s="5">
        <f t="shared" si="408"/>
        <v>1990940</v>
      </c>
      <c r="AC2920" s="5">
        <v>22031.68</v>
      </c>
      <c r="AD2920" s="5">
        <f t="shared" si="409"/>
        <v>1365964.16</v>
      </c>
      <c r="AE2920" s="5">
        <v>104598.1</v>
      </c>
      <c r="AF2920" s="5">
        <v>28083.17</v>
      </c>
      <c r="AG2920" s="5">
        <v>33977.730000000003</v>
      </c>
      <c r="AH2920" s="5">
        <v>1305</v>
      </c>
      <c r="AI2920" s="5">
        <v>60543.24</v>
      </c>
      <c r="AJ2920">
        <v>2</v>
      </c>
      <c r="AK2920" s="5">
        <v>16731.39</v>
      </c>
      <c r="AL2920" s="5">
        <v>0</v>
      </c>
      <c r="AM2920" s="5">
        <v>41639.42</v>
      </c>
      <c r="AN2920">
        <v>4</v>
      </c>
      <c r="AO2920">
        <v>6</v>
      </c>
      <c r="AP2920" t="str">
        <f t="shared" si="410"/>
        <v>No</v>
      </c>
      <c r="AQ2920">
        <v>3</v>
      </c>
      <c r="AR2920" s="5">
        <f t="shared" si="411"/>
        <v>1652842.21</v>
      </c>
      <c r="AS2920" s="5">
        <f t="shared" si="412"/>
        <v>338097.79</v>
      </c>
      <c r="AT2920" t="s">
        <v>1641</v>
      </c>
      <c r="AU2920" t="s">
        <v>6189</v>
      </c>
      <c r="AV2920" t="s">
        <v>6201</v>
      </c>
      <c r="AW2920" t="s">
        <v>6175</v>
      </c>
      <c r="AX2920" t="s">
        <v>6167</v>
      </c>
      <c r="AY2920">
        <v>63</v>
      </c>
      <c r="AZ2920">
        <v>0</v>
      </c>
      <c r="BA2920">
        <v>0</v>
      </c>
      <c r="BB2920" t="s">
        <v>6168</v>
      </c>
      <c r="BC2920">
        <v>1</v>
      </c>
      <c r="BD2920">
        <v>1</v>
      </c>
      <c r="BE2920" t="s">
        <v>6188</v>
      </c>
      <c r="BF2920" t="s">
        <v>6210</v>
      </c>
      <c r="BG2920">
        <v>0</v>
      </c>
      <c r="BH2920" t="s">
        <v>6171</v>
      </c>
      <c r="BI2920">
        <v>34</v>
      </c>
      <c r="BJ2920" t="s">
        <v>6172</v>
      </c>
      <c r="BK2920">
        <v>0</v>
      </c>
      <c r="BL2920">
        <v>74</v>
      </c>
      <c r="BM2920" s="3">
        <f t="shared" si="413"/>
        <v>0.83783783783783783</v>
      </c>
    </row>
    <row r="2921" spans="1:65">
      <c r="A2921" t="s">
        <v>3055</v>
      </c>
      <c r="B2921" s="2">
        <v>45834</v>
      </c>
      <c r="C2921" t="s">
        <v>1632</v>
      </c>
      <c r="D2921" t="s">
        <v>2636</v>
      </c>
      <c r="E2921">
        <v>6</v>
      </c>
      <c r="F2921" t="s">
        <v>78</v>
      </c>
      <c r="G2921" t="s">
        <v>50</v>
      </c>
      <c r="H2921" t="s">
        <v>185</v>
      </c>
      <c r="I2921" t="s">
        <v>74</v>
      </c>
      <c r="J2921" t="s">
        <v>53</v>
      </c>
      <c r="K2921" t="s">
        <v>66</v>
      </c>
      <c r="L2921" t="s">
        <v>92</v>
      </c>
      <c r="M2921" t="s">
        <v>56</v>
      </c>
      <c r="N2921" t="s">
        <v>57</v>
      </c>
      <c r="O2921" t="s">
        <v>120</v>
      </c>
      <c r="P2921">
        <v>77</v>
      </c>
      <c r="Q2921">
        <v>80</v>
      </c>
      <c r="R2921">
        <v>74</v>
      </c>
      <c r="S2921">
        <v>2</v>
      </c>
      <c r="T2921">
        <f t="shared" si="405"/>
        <v>72</v>
      </c>
      <c r="U2921">
        <v>72</v>
      </c>
      <c r="V2921">
        <f t="shared" si="406"/>
        <v>0</v>
      </c>
      <c r="W2921" s="3">
        <f t="shared" si="407"/>
        <v>2.7027027027027029E-2</v>
      </c>
      <c r="X2921">
        <v>29</v>
      </c>
      <c r="Y2921" s="4">
        <v>4.3</v>
      </c>
      <c r="Z2921" s="4">
        <v>0.9</v>
      </c>
      <c r="AA2921" s="5">
        <v>30454.85</v>
      </c>
      <c r="AB2921" s="5">
        <f t="shared" si="408"/>
        <v>2192749.2000000002</v>
      </c>
      <c r="AC2921" s="5">
        <v>23719.58</v>
      </c>
      <c r="AD2921" s="5">
        <f t="shared" si="409"/>
        <v>1755248.92</v>
      </c>
      <c r="AE2921" s="5">
        <v>125880.96000000001</v>
      </c>
      <c r="AF2921" s="5">
        <v>35735.67</v>
      </c>
      <c r="AG2921" s="5">
        <v>9749.42</v>
      </c>
      <c r="AH2921" s="5">
        <v>1305</v>
      </c>
      <c r="AI2921" s="5">
        <v>7068.66</v>
      </c>
      <c r="AJ2921">
        <v>0</v>
      </c>
      <c r="AK2921" s="5">
        <v>0</v>
      </c>
      <c r="AL2921" s="5">
        <v>31740.84</v>
      </c>
      <c r="AM2921" s="5">
        <v>85659.16</v>
      </c>
      <c r="AN2921">
        <v>4</v>
      </c>
      <c r="AO2921">
        <v>5</v>
      </c>
      <c r="AP2921" t="str">
        <f t="shared" si="410"/>
        <v>No</v>
      </c>
      <c r="AQ2921">
        <v>3</v>
      </c>
      <c r="AR2921" s="5">
        <f t="shared" si="411"/>
        <v>2052388.63</v>
      </c>
      <c r="AS2921" s="5">
        <f t="shared" si="412"/>
        <v>140360.57</v>
      </c>
      <c r="AT2921" t="s">
        <v>59</v>
      </c>
      <c r="AU2921" t="s">
        <v>6164</v>
      </c>
      <c r="AV2921" t="s">
        <v>6165</v>
      </c>
      <c r="AW2921" t="s">
        <v>6166</v>
      </c>
      <c r="AX2921" t="s">
        <v>6167</v>
      </c>
      <c r="AY2921">
        <v>83</v>
      </c>
      <c r="AZ2921">
        <v>3</v>
      </c>
      <c r="BA2921">
        <v>0</v>
      </c>
      <c r="BB2921" t="s">
        <v>6168</v>
      </c>
      <c r="BC2921">
        <v>0</v>
      </c>
      <c r="BD2921">
        <v>1</v>
      </c>
      <c r="BE2921" t="s">
        <v>6188</v>
      </c>
      <c r="BF2921" t="s">
        <v>6170</v>
      </c>
      <c r="BG2921">
        <v>0</v>
      </c>
      <c r="BH2921" t="s">
        <v>6171</v>
      </c>
      <c r="BI2921">
        <v>45</v>
      </c>
      <c r="BJ2921" t="s">
        <v>6172</v>
      </c>
      <c r="BK2921">
        <v>0</v>
      </c>
      <c r="BL2921">
        <v>84</v>
      </c>
      <c r="BM2921" s="3">
        <f t="shared" si="413"/>
        <v>0.88095238095238093</v>
      </c>
    </row>
    <row r="2922" spans="1:65">
      <c r="A2922" t="s">
        <v>3056</v>
      </c>
      <c r="B2922" s="2">
        <v>45834</v>
      </c>
      <c r="C2922" t="s">
        <v>1632</v>
      </c>
      <c r="D2922" t="s">
        <v>2636</v>
      </c>
      <c r="E2922">
        <v>6</v>
      </c>
      <c r="F2922" t="s">
        <v>61</v>
      </c>
      <c r="G2922" t="s">
        <v>50</v>
      </c>
      <c r="H2922" t="s">
        <v>170</v>
      </c>
      <c r="I2922" t="s">
        <v>64</v>
      </c>
      <c r="J2922" t="s">
        <v>81</v>
      </c>
      <c r="K2922" t="s">
        <v>54</v>
      </c>
      <c r="L2922" t="s">
        <v>67</v>
      </c>
      <c r="M2922" t="s">
        <v>56</v>
      </c>
      <c r="N2922" t="s">
        <v>69</v>
      </c>
      <c r="O2922" t="s">
        <v>120</v>
      </c>
      <c r="P2922">
        <v>41</v>
      </c>
      <c r="Q2922">
        <v>44</v>
      </c>
      <c r="R2922">
        <v>44</v>
      </c>
      <c r="S2922">
        <v>1</v>
      </c>
      <c r="T2922">
        <f t="shared" si="405"/>
        <v>43</v>
      </c>
      <c r="U2922">
        <v>40</v>
      </c>
      <c r="V2922">
        <f t="shared" si="406"/>
        <v>3</v>
      </c>
      <c r="W2922" s="3">
        <f t="shared" si="407"/>
        <v>2.2727272727272728E-2</v>
      </c>
      <c r="X2922">
        <v>29</v>
      </c>
      <c r="Y2922" s="4">
        <v>0</v>
      </c>
      <c r="Z2922" s="4">
        <v>1.3</v>
      </c>
      <c r="AA2922" s="5">
        <v>83327.259999999995</v>
      </c>
      <c r="AB2922" s="5">
        <f t="shared" si="408"/>
        <v>3333090.4</v>
      </c>
      <c r="AC2922" s="5">
        <v>51868.85</v>
      </c>
      <c r="AD2922" s="5">
        <f t="shared" si="409"/>
        <v>2282229.4</v>
      </c>
      <c r="AE2922" s="5">
        <v>130636.23</v>
      </c>
      <c r="AF2922" s="5">
        <v>37105.519999999997</v>
      </c>
      <c r="AG2922" s="5">
        <v>9320.89</v>
      </c>
      <c r="AH2922" s="5">
        <v>1885</v>
      </c>
      <c r="AI2922" s="5">
        <v>7480</v>
      </c>
      <c r="AJ2922">
        <v>0</v>
      </c>
      <c r="AK2922" s="5">
        <v>0</v>
      </c>
      <c r="AL2922" s="5">
        <v>4924.4399999999996</v>
      </c>
      <c r="AM2922" s="5">
        <v>29111.03</v>
      </c>
      <c r="AN2922">
        <v>4</v>
      </c>
      <c r="AO2922">
        <v>5</v>
      </c>
      <c r="AP2922" t="str">
        <f t="shared" si="410"/>
        <v>No</v>
      </c>
      <c r="AQ2922">
        <v>2</v>
      </c>
      <c r="AR2922" s="5">
        <f t="shared" si="411"/>
        <v>2502692.5099999998</v>
      </c>
      <c r="AS2922" s="5">
        <f t="shared" si="412"/>
        <v>830397.89</v>
      </c>
      <c r="AT2922" t="s">
        <v>116</v>
      </c>
      <c r="AU2922" t="s">
        <v>6164</v>
      </c>
      <c r="AV2922" t="s">
        <v>6165</v>
      </c>
      <c r="AW2922" t="s">
        <v>6166</v>
      </c>
      <c r="AX2922" t="s">
        <v>6184</v>
      </c>
      <c r="AY2922">
        <v>44</v>
      </c>
      <c r="AZ2922">
        <v>0</v>
      </c>
      <c r="BA2922">
        <v>24</v>
      </c>
      <c r="BB2922" t="s">
        <v>6180</v>
      </c>
      <c r="BC2922">
        <v>1</v>
      </c>
      <c r="BD2922">
        <v>0</v>
      </c>
      <c r="BE2922" t="s">
        <v>6196</v>
      </c>
      <c r="BF2922" t="s">
        <v>6170</v>
      </c>
      <c r="BG2922">
        <v>0</v>
      </c>
      <c r="BH2922" t="s">
        <v>6171</v>
      </c>
      <c r="BI2922">
        <v>45</v>
      </c>
      <c r="BJ2922" t="s">
        <v>6172</v>
      </c>
      <c r="BK2922">
        <v>0</v>
      </c>
      <c r="BL2922">
        <v>50</v>
      </c>
      <c r="BM2922" s="3">
        <f t="shared" si="413"/>
        <v>0.88</v>
      </c>
    </row>
    <row r="2923" spans="1:65">
      <c r="A2923" t="s">
        <v>3057</v>
      </c>
      <c r="B2923" s="2">
        <v>45834</v>
      </c>
      <c r="C2923" t="s">
        <v>1632</v>
      </c>
      <c r="D2923" t="s">
        <v>2636</v>
      </c>
      <c r="E2923">
        <v>6</v>
      </c>
      <c r="F2923" t="s">
        <v>78</v>
      </c>
      <c r="G2923" t="s">
        <v>79</v>
      </c>
      <c r="H2923" t="s">
        <v>113</v>
      </c>
      <c r="I2923" t="s">
        <v>52</v>
      </c>
      <c r="J2923" t="s">
        <v>53</v>
      </c>
      <c r="K2923" t="s">
        <v>54</v>
      </c>
      <c r="L2923" t="s">
        <v>67</v>
      </c>
      <c r="M2923" t="s">
        <v>56</v>
      </c>
      <c r="N2923" t="s">
        <v>76</v>
      </c>
      <c r="O2923" t="s">
        <v>82</v>
      </c>
      <c r="P2923">
        <v>48</v>
      </c>
      <c r="Q2923">
        <v>48</v>
      </c>
      <c r="R2923">
        <v>48</v>
      </c>
      <c r="S2923">
        <v>2</v>
      </c>
      <c r="T2923">
        <f t="shared" si="405"/>
        <v>46</v>
      </c>
      <c r="U2923">
        <v>46</v>
      </c>
      <c r="V2923">
        <f t="shared" si="406"/>
        <v>0</v>
      </c>
      <c r="W2923" s="3">
        <f t="shared" si="407"/>
        <v>4.1666666666666664E-2</v>
      </c>
      <c r="X2923">
        <v>34</v>
      </c>
      <c r="Y2923" s="4">
        <v>5.8</v>
      </c>
      <c r="Z2923" s="4">
        <v>1.8</v>
      </c>
      <c r="AA2923" s="5">
        <v>39325.51</v>
      </c>
      <c r="AB2923" s="5">
        <f t="shared" si="408"/>
        <v>1808973.46</v>
      </c>
      <c r="AC2923" s="5">
        <v>22877.439999999999</v>
      </c>
      <c r="AD2923" s="5">
        <f t="shared" si="409"/>
        <v>1098117.1200000001</v>
      </c>
      <c r="AE2923" s="5">
        <v>87145.19</v>
      </c>
      <c r="AF2923" s="5">
        <v>23927.13</v>
      </c>
      <c r="AG2923" s="5">
        <v>10583.5</v>
      </c>
      <c r="AH2923" s="5">
        <v>2610</v>
      </c>
      <c r="AI2923" s="5">
        <v>7144.19</v>
      </c>
      <c r="AJ2923">
        <v>0</v>
      </c>
      <c r="AK2923" s="5">
        <v>0</v>
      </c>
      <c r="AL2923" s="5">
        <v>0</v>
      </c>
      <c r="AM2923" s="5">
        <v>29185.279999999999</v>
      </c>
      <c r="AN2923">
        <v>4</v>
      </c>
      <c r="AO2923">
        <v>3</v>
      </c>
      <c r="AP2923" t="str">
        <f t="shared" si="410"/>
        <v>Yes</v>
      </c>
      <c r="AQ2923">
        <v>0</v>
      </c>
      <c r="AR2923" s="5">
        <f t="shared" si="411"/>
        <v>1258712.4099999999</v>
      </c>
      <c r="AS2923" s="5">
        <f t="shared" si="412"/>
        <v>550261.05000000005</v>
      </c>
      <c r="AT2923" t="s">
        <v>116</v>
      </c>
      <c r="AU2923" t="s">
        <v>6164</v>
      </c>
      <c r="AV2923" t="s">
        <v>6165</v>
      </c>
      <c r="AW2923" t="s">
        <v>6166</v>
      </c>
      <c r="AX2923" t="s">
        <v>6184</v>
      </c>
      <c r="AY2923">
        <v>48</v>
      </c>
      <c r="AZ2923">
        <v>0</v>
      </c>
      <c r="BA2923">
        <v>0</v>
      </c>
      <c r="BB2923" t="s">
        <v>6168</v>
      </c>
      <c r="BC2923">
        <v>0</v>
      </c>
      <c r="BD2923">
        <v>0</v>
      </c>
      <c r="BE2923" t="s">
        <v>6169</v>
      </c>
      <c r="BF2923" t="s">
        <v>6176</v>
      </c>
      <c r="BG2923">
        <v>1</v>
      </c>
      <c r="BH2923" t="s">
        <v>6179</v>
      </c>
      <c r="BI2923">
        <v>34</v>
      </c>
      <c r="BJ2923" t="s">
        <v>6172</v>
      </c>
      <c r="BK2923">
        <v>0</v>
      </c>
      <c r="BL2923">
        <v>73</v>
      </c>
      <c r="BM2923" s="3">
        <f t="shared" si="413"/>
        <v>0.65753424657534243</v>
      </c>
    </row>
    <row r="2924" spans="1:65">
      <c r="A2924" t="s">
        <v>3058</v>
      </c>
      <c r="B2924" s="2">
        <v>45834</v>
      </c>
      <c r="C2924" t="s">
        <v>1632</v>
      </c>
      <c r="D2924" t="s">
        <v>2636</v>
      </c>
      <c r="E2924">
        <v>6</v>
      </c>
      <c r="F2924" t="s">
        <v>72</v>
      </c>
      <c r="G2924" t="s">
        <v>62</v>
      </c>
      <c r="H2924" t="s">
        <v>155</v>
      </c>
      <c r="I2924" t="s">
        <v>64</v>
      </c>
      <c r="J2924" t="s">
        <v>53</v>
      </c>
      <c r="K2924" t="s">
        <v>54</v>
      </c>
      <c r="L2924" t="s">
        <v>55</v>
      </c>
      <c r="M2924" t="s">
        <v>68</v>
      </c>
      <c r="N2924" t="s">
        <v>94</v>
      </c>
      <c r="O2924" t="s">
        <v>70</v>
      </c>
      <c r="P2924">
        <v>67</v>
      </c>
      <c r="Q2924">
        <v>70</v>
      </c>
      <c r="R2924">
        <v>69</v>
      </c>
      <c r="S2924">
        <v>2</v>
      </c>
      <c r="T2924">
        <f t="shared" si="405"/>
        <v>67</v>
      </c>
      <c r="U2924">
        <v>65</v>
      </c>
      <c r="V2924">
        <f t="shared" si="406"/>
        <v>2</v>
      </c>
      <c r="W2924" s="3">
        <f t="shared" si="407"/>
        <v>2.8985507246376812E-2</v>
      </c>
      <c r="X2924">
        <v>15</v>
      </c>
      <c r="Y2924" s="4">
        <v>3.4</v>
      </c>
      <c r="Z2924" s="4">
        <v>1.3</v>
      </c>
      <c r="AA2924" s="5">
        <v>39108.36</v>
      </c>
      <c r="AB2924" s="5">
        <f t="shared" si="408"/>
        <v>2542043.4</v>
      </c>
      <c r="AC2924" s="5">
        <v>22364.62</v>
      </c>
      <c r="AD2924" s="5">
        <f t="shared" si="409"/>
        <v>1543158.78</v>
      </c>
      <c r="AE2924" s="5">
        <v>113605.03</v>
      </c>
      <c r="AF2924" s="5">
        <v>29823.25</v>
      </c>
      <c r="AG2924" s="5">
        <v>7815.79</v>
      </c>
      <c r="AH2924" s="5">
        <v>1885</v>
      </c>
      <c r="AI2924" s="5">
        <v>7122.58</v>
      </c>
      <c r="AJ2924">
        <v>1</v>
      </c>
      <c r="AK2924" s="5">
        <v>8612.14</v>
      </c>
      <c r="AL2924" s="5">
        <v>1454.03</v>
      </c>
      <c r="AM2924" s="5">
        <v>44523.56</v>
      </c>
      <c r="AN2924">
        <v>4</v>
      </c>
      <c r="AO2924">
        <v>4</v>
      </c>
      <c r="AP2924" t="str">
        <f t="shared" si="410"/>
        <v>Yes</v>
      </c>
      <c r="AQ2924">
        <v>1</v>
      </c>
      <c r="AR2924" s="5">
        <f t="shared" si="411"/>
        <v>1758000.16</v>
      </c>
      <c r="AS2924" s="5">
        <f t="shared" si="412"/>
        <v>784043.24</v>
      </c>
      <c r="AT2924" t="s">
        <v>59</v>
      </c>
      <c r="AU2924" t="s">
        <v>6189</v>
      </c>
      <c r="AV2924" t="s">
        <v>6190</v>
      </c>
      <c r="AW2924" t="s">
        <v>6183</v>
      </c>
      <c r="AX2924" t="s">
        <v>6167</v>
      </c>
      <c r="AY2924">
        <v>70</v>
      </c>
      <c r="AZ2924">
        <v>0</v>
      </c>
      <c r="BA2924">
        <v>22</v>
      </c>
      <c r="BB2924" t="s">
        <v>6198</v>
      </c>
      <c r="BC2924">
        <v>0</v>
      </c>
      <c r="BD2924">
        <v>0</v>
      </c>
      <c r="BE2924" t="s">
        <v>6169</v>
      </c>
      <c r="BF2924" t="s">
        <v>6170</v>
      </c>
      <c r="BG2924">
        <v>0</v>
      </c>
      <c r="BH2924" t="s">
        <v>6171</v>
      </c>
      <c r="BI2924">
        <v>16</v>
      </c>
      <c r="BJ2924" t="s">
        <v>6172</v>
      </c>
      <c r="BK2924">
        <v>0</v>
      </c>
      <c r="BL2924">
        <v>75</v>
      </c>
      <c r="BM2924" s="3">
        <f t="shared" si="413"/>
        <v>0.92</v>
      </c>
    </row>
    <row r="2925" spans="1:65">
      <c r="A2925" t="s">
        <v>3059</v>
      </c>
      <c r="B2925" s="2">
        <v>45834</v>
      </c>
      <c r="C2925" t="s">
        <v>1632</v>
      </c>
      <c r="D2925" t="s">
        <v>2636</v>
      </c>
      <c r="E2925">
        <v>6</v>
      </c>
      <c r="F2925" t="s">
        <v>72</v>
      </c>
      <c r="G2925" t="s">
        <v>50</v>
      </c>
      <c r="H2925" t="s">
        <v>119</v>
      </c>
      <c r="I2925" t="s">
        <v>52</v>
      </c>
      <c r="J2925" t="s">
        <v>53</v>
      </c>
      <c r="K2925" t="s">
        <v>66</v>
      </c>
      <c r="L2925" t="s">
        <v>55</v>
      </c>
      <c r="M2925" t="s">
        <v>68</v>
      </c>
      <c r="N2925" t="s">
        <v>109</v>
      </c>
      <c r="O2925" t="s">
        <v>82</v>
      </c>
      <c r="P2925">
        <v>73</v>
      </c>
      <c r="Q2925">
        <v>75</v>
      </c>
      <c r="R2925">
        <v>74</v>
      </c>
      <c r="S2925">
        <v>2</v>
      </c>
      <c r="T2925">
        <f t="shared" si="405"/>
        <v>72</v>
      </c>
      <c r="U2925">
        <v>72</v>
      </c>
      <c r="V2925">
        <f t="shared" si="406"/>
        <v>0</v>
      </c>
      <c r="W2925" s="3">
        <f t="shared" si="407"/>
        <v>2.7027027027027029E-2</v>
      </c>
      <c r="X2925">
        <v>20</v>
      </c>
      <c r="Y2925" s="4">
        <v>2.2999999999999998</v>
      </c>
      <c r="Z2925" s="4">
        <v>1.6</v>
      </c>
      <c r="AA2925" s="5">
        <v>30829.78</v>
      </c>
      <c r="AB2925" s="5">
        <f t="shared" si="408"/>
        <v>2219744.16</v>
      </c>
      <c r="AC2925" s="5">
        <v>22550.63</v>
      </c>
      <c r="AD2925" s="5">
        <f t="shared" si="409"/>
        <v>1668746.62</v>
      </c>
      <c r="AE2925" s="5">
        <v>130301.03</v>
      </c>
      <c r="AF2925" s="5">
        <v>32380.62</v>
      </c>
      <c r="AG2925" s="5">
        <v>8683.85</v>
      </c>
      <c r="AH2925" s="5">
        <v>2320</v>
      </c>
      <c r="AI2925" s="5">
        <v>7068.66</v>
      </c>
      <c r="AJ2925">
        <v>1</v>
      </c>
      <c r="AK2925" s="5">
        <v>8738.77</v>
      </c>
      <c r="AL2925" s="5">
        <v>31740.84</v>
      </c>
      <c r="AM2925" s="5">
        <v>142465.07</v>
      </c>
      <c r="AN2925">
        <v>8</v>
      </c>
      <c r="AO2925">
        <v>10</v>
      </c>
      <c r="AP2925" t="str">
        <f t="shared" si="410"/>
        <v>No</v>
      </c>
      <c r="AQ2925">
        <v>3</v>
      </c>
      <c r="AR2925" s="5">
        <f t="shared" si="411"/>
        <v>2032445.46</v>
      </c>
      <c r="AS2925" s="5">
        <f t="shared" si="412"/>
        <v>187298.7</v>
      </c>
      <c r="AT2925" t="s">
        <v>59</v>
      </c>
      <c r="AU2925" t="s">
        <v>6194</v>
      </c>
      <c r="AV2925" t="s">
        <v>6195</v>
      </c>
      <c r="AW2925" t="s">
        <v>6183</v>
      </c>
      <c r="AX2925" t="s">
        <v>6167</v>
      </c>
      <c r="AY2925">
        <v>74</v>
      </c>
      <c r="AZ2925">
        <v>0</v>
      </c>
      <c r="BA2925">
        <v>0</v>
      </c>
      <c r="BB2925" t="s">
        <v>6168</v>
      </c>
      <c r="BC2925">
        <v>0</v>
      </c>
      <c r="BD2925">
        <v>2</v>
      </c>
      <c r="BE2925" t="s">
        <v>6188</v>
      </c>
      <c r="BF2925" t="s">
        <v>6170</v>
      </c>
      <c r="BG2925">
        <v>0</v>
      </c>
      <c r="BH2925" t="s">
        <v>6171</v>
      </c>
      <c r="BI2925">
        <v>31</v>
      </c>
      <c r="BJ2925" t="s">
        <v>6172</v>
      </c>
      <c r="BK2925">
        <v>0</v>
      </c>
      <c r="BL2925">
        <v>78</v>
      </c>
      <c r="BM2925" s="3">
        <f t="shared" si="413"/>
        <v>0.94871794871794868</v>
      </c>
    </row>
    <row r="2926" spans="1:65">
      <c r="A2926" t="s">
        <v>3060</v>
      </c>
      <c r="B2926" s="2">
        <v>45834</v>
      </c>
      <c r="C2926" t="s">
        <v>1632</v>
      </c>
      <c r="D2926" t="s">
        <v>2636</v>
      </c>
      <c r="E2926">
        <v>6</v>
      </c>
      <c r="F2926" t="s">
        <v>61</v>
      </c>
      <c r="G2926" t="s">
        <v>62</v>
      </c>
      <c r="H2926" t="s">
        <v>96</v>
      </c>
      <c r="I2926" t="s">
        <v>64</v>
      </c>
      <c r="J2926" t="s">
        <v>53</v>
      </c>
      <c r="K2926" t="s">
        <v>75</v>
      </c>
      <c r="L2926" t="s">
        <v>92</v>
      </c>
      <c r="M2926" t="s">
        <v>56</v>
      </c>
      <c r="N2926" t="s">
        <v>76</v>
      </c>
      <c r="O2926" t="s">
        <v>58</v>
      </c>
      <c r="P2926">
        <v>65</v>
      </c>
      <c r="Q2926">
        <v>68</v>
      </c>
      <c r="R2926">
        <v>65</v>
      </c>
      <c r="S2926">
        <v>1</v>
      </c>
      <c r="T2926">
        <f t="shared" si="405"/>
        <v>64</v>
      </c>
      <c r="U2926">
        <v>63</v>
      </c>
      <c r="V2926">
        <f t="shared" si="406"/>
        <v>1</v>
      </c>
      <c r="W2926" s="3">
        <f t="shared" si="407"/>
        <v>1.5384615384615385E-2</v>
      </c>
      <c r="X2926">
        <v>31</v>
      </c>
      <c r="Y2926" s="4">
        <v>4.5999999999999996</v>
      </c>
      <c r="Z2926" s="4">
        <v>1.6</v>
      </c>
      <c r="AA2926" s="5">
        <v>35739.51</v>
      </c>
      <c r="AB2926" s="5">
        <f t="shared" si="408"/>
        <v>2251589.13</v>
      </c>
      <c r="AC2926" s="5">
        <v>23915.69</v>
      </c>
      <c r="AD2926" s="5">
        <f t="shared" si="409"/>
        <v>1554519.85</v>
      </c>
      <c r="AE2926" s="5">
        <v>106797.84</v>
      </c>
      <c r="AF2926" s="5">
        <v>28701.68</v>
      </c>
      <c r="AG2926" s="5">
        <v>10309.06</v>
      </c>
      <c r="AH2926" s="5">
        <v>2320</v>
      </c>
      <c r="AI2926" s="5">
        <v>3525.42</v>
      </c>
      <c r="AJ2926">
        <v>0</v>
      </c>
      <c r="AK2926" s="5">
        <v>0</v>
      </c>
      <c r="AL2926" s="5">
        <v>738.28</v>
      </c>
      <c r="AM2926" s="5">
        <v>39152.44</v>
      </c>
      <c r="AN2926">
        <v>4</v>
      </c>
      <c r="AO2926">
        <v>4</v>
      </c>
      <c r="AP2926" t="str">
        <f t="shared" si="410"/>
        <v>Yes</v>
      </c>
      <c r="AQ2926">
        <v>1</v>
      </c>
      <c r="AR2926" s="5">
        <f t="shared" si="411"/>
        <v>1746064.57</v>
      </c>
      <c r="AS2926" s="5">
        <f t="shared" si="412"/>
        <v>505524.56</v>
      </c>
      <c r="AT2926" t="s">
        <v>59</v>
      </c>
      <c r="AU2926" t="s">
        <v>6164</v>
      </c>
      <c r="AV2926" t="s">
        <v>6165</v>
      </c>
      <c r="AW2926" t="s">
        <v>6166</v>
      </c>
      <c r="AX2926" t="s">
        <v>6167</v>
      </c>
      <c r="AY2926">
        <v>72</v>
      </c>
      <c r="AZ2926">
        <v>4</v>
      </c>
      <c r="BA2926">
        <v>14</v>
      </c>
      <c r="BB2926" t="s">
        <v>6185</v>
      </c>
      <c r="BC2926">
        <v>0</v>
      </c>
      <c r="BD2926">
        <v>0</v>
      </c>
      <c r="BE2926" t="s">
        <v>6169</v>
      </c>
      <c r="BF2926" t="s">
        <v>6170</v>
      </c>
      <c r="BG2926">
        <v>1</v>
      </c>
      <c r="BH2926" t="s">
        <v>6179</v>
      </c>
      <c r="BI2926">
        <v>29</v>
      </c>
      <c r="BJ2926" t="s">
        <v>6172</v>
      </c>
      <c r="BK2926">
        <v>0</v>
      </c>
      <c r="BL2926">
        <v>74</v>
      </c>
      <c r="BM2926" s="3">
        <f t="shared" si="413"/>
        <v>0.8783783783783784</v>
      </c>
    </row>
    <row r="2927" spans="1:65">
      <c r="A2927" t="s">
        <v>3061</v>
      </c>
      <c r="B2927" s="2">
        <v>45834</v>
      </c>
      <c r="C2927" t="s">
        <v>1632</v>
      </c>
      <c r="D2927" t="s">
        <v>2636</v>
      </c>
      <c r="E2927">
        <v>6</v>
      </c>
      <c r="F2927" t="s">
        <v>78</v>
      </c>
      <c r="G2927" t="s">
        <v>62</v>
      </c>
      <c r="H2927" t="s">
        <v>190</v>
      </c>
      <c r="I2927" t="s">
        <v>52</v>
      </c>
      <c r="J2927" t="s">
        <v>53</v>
      </c>
      <c r="K2927" t="s">
        <v>66</v>
      </c>
      <c r="L2927" t="s">
        <v>87</v>
      </c>
      <c r="M2927" t="s">
        <v>56</v>
      </c>
      <c r="N2927" t="s">
        <v>76</v>
      </c>
      <c r="O2927" t="s">
        <v>70</v>
      </c>
      <c r="P2927">
        <v>70</v>
      </c>
      <c r="Q2927">
        <v>70</v>
      </c>
      <c r="R2927">
        <v>69</v>
      </c>
      <c r="S2927">
        <v>2</v>
      </c>
      <c r="T2927">
        <f t="shared" si="405"/>
        <v>67</v>
      </c>
      <c r="U2927">
        <v>67</v>
      </c>
      <c r="V2927">
        <f t="shared" si="406"/>
        <v>0</v>
      </c>
      <c r="W2927" s="3">
        <f t="shared" si="407"/>
        <v>2.8985507246376812E-2</v>
      </c>
      <c r="X2927">
        <v>25</v>
      </c>
      <c r="Y2927" s="4">
        <v>5.2</v>
      </c>
      <c r="Z2927" s="4">
        <v>1.6</v>
      </c>
      <c r="AA2927" s="5">
        <v>30767.64</v>
      </c>
      <c r="AB2927" s="5">
        <f t="shared" si="408"/>
        <v>2061431.88</v>
      </c>
      <c r="AC2927" s="5">
        <v>24325.88</v>
      </c>
      <c r="AD2927" s="5">
        <f t="shared" si="409"/>
        <v>1678485.72</v>
      </c>
      <c r="AE2927" s="5">
        <v>122767.97</v>
      </c>
      <c r="AF2927" s="5">
        <v>32127.75</v>
      </c>
      <c r="AG2927" s="5">
        <v>9198.8799999999992</v>
      </c>
      <c r="AH2927" s="5">
        <v>2320</v>
      </c>
      <c r="AI2927" s="5">
        <v>7122.58</v>
      </c>
      <c r="AJ2927">
        <v>0</v>
      </c>
      <c r="AK2927" s="5">
        <v>0</v>
      </c>
      <c r="AL2927" s="5">
        <v>31740.84</v>
      </c>
      <c r="AM2927" s="5">
        <v>77371.789999999994</v>
      </c>
      <c r="AN2927">
        <v>4</v>
      </c>
      <c r="AO2927">
        <v>3</v>
      </c>
      <c r="AP2927" t="str">
        <f t="shared" si="410"/>
        <v>Yes</v>
      </c>
      <c r="AQ2927">
        <v>0</v>
      </c>
      <c r="AR2927" s="5">
        <f t="shared" si="411"/>
        <v>1961135.53</v>
      </c>
      <c r="AS2927" s="5">
        <f t="shared" si="412"/>
        <v>100296.35</v>
      </c>
      <c r="AT2927" t="s">
        <v>59</v>
      </c>
      <c r="AU2927" t="s">
        <v>6164</v>
      </c>
      <c r="AV2927" t="s">
        <v>6165</v>
      </c>
      <c r="AW2927" t="s">
        <v>6166</v>
      </c>
      <c r="AX2927" t="s">
        <v>6167</v>
      </c>
      <c r="AY2927">
        <v>71</v>
      </c>
      <c r="AZ2927">
        <v>1</v>
      </c>
      <c r="BA2927">
        <v>0</v>
      </c>
      <c r="BB2927" t="s">
        <v>6168</v>
      </c>
      <c r="BC2927">
        <v>0</v>
      </c>
      <c r="BD2927">
        <v>0</v>
      </c>
      <c r="BE2927" t="s">
        <v>6169</v>
      </c>
      <c r="BF2927" t="s">
        <v>6170</v>
      </c>
      <c r="BG2927">
        <v>1</v>
      </c>
      <c r="BH2927" t="s">
        <v>6186</v>
      </c>
      <c r="BI2927">
        <v>20</v>
      </c>
      <c r="BJ2927" t="s">
        <v>6172</v>
      </c>
      <c r="BK2927">
        <v>0</v>
      </c>
      <c r="BL2927">
        <v>74</v>
      </c>
      <c r="BM2927" s="3">
        <f t="shared" si="413"/>
        <v>0.93243243243243246</v>
      </c>
    </row>
    <row r="2928" spans="1:65">
      <c r="A2928" t="s">
        <v>3062</v>
      </c>
      <c r="B2928" s="2">
        <v>45835</v>
      </c>
      <c r="C2928" t="s">
        <v>1632</v>
      </c>
      <c r="D2928" t="s">
        <v>2636</v>
      </c>
      <c r="E2928">
        <v>6</v>
      </c>
      <c r="F2928" t="s">
        <v>61</v>
      </c>
      <c r="G2928" t="s">
        <v>62</v>
      </c>
      <c r="H2928" t="s">
        <v>96</v>
      </c>
      <c r="I2928" t="s">
        <v>74</v>
      </c>
      <c r="J2928" t="s">
        <v>65</v>
      </c>
      <c r="K2928" t="s">
        <v>66</v>
      </c>
      <c r="L2928" t="s">
        <v>92</v>
      </c>
      <c r="M2928" t="s">
        <v>56</v>
      </c>
      <c r="N2928" t="s">
        <v>69</v>
      </c>
      <c r="O2928" t="s">
        <v>58</v>
      </c>
      <c r="P2928">
        <v>49</v>
      </c>
      <c r="Q2928">
        <v>49</v>
      </c>
      <c r="R2928">
        <v>48</v>
      </c>
      <c r="S2928">
        <v>1</v>
      </c>
      <c r="T2928">
        <f t="shared" si="405"/>
        <v>47</v>
      </c>
      <c r="U2928">
        <v>47</v>
      </c>
      <c r="V2928">
        <f t="shared" si="406"/>
        <v>0</v>
      </c>
      <c r="W2928" s="3">
        <f t="shared" si="407"/>
        <v>2.0833333333333332E-2</v>
      </c>
      <c r="X2928">
        <v>30</v>
      </c>
      <c r="Y2928" s="4">
        <v>8.9</v>
      </c>
      <c r="Z2928" s="4">
        <v>1.6</v>
      </c>
      <c r="AA2928" s="5">
        <v>48887.16</v>
      </c>
      <c r="AB2928" s="5">
        <f t="shared" si="408"/>
        <v>2297696.52</v>
      </c>
      <c r="AC2928" s="5">
        <v>34973.120000000003</v>
      </c>
      <c r="AD2928" s="5">
        <f t="shared" si="409"/>
        <v>1678709.76</v>
      </c>
      <c r="AE2928" s="5">
        <v>105994.4</v>
      </c>
      <c r="AF2928" s="5">
        <v>29501.87</v>
      </c>
      <c r="AG2928" s="5">
        <v>9624.73</v>
      </c>
      <c r="AH2928" s="5">
        <v>2320</v>
      </c>
      <c r="AI2928" s="5">
        <v>5134.88</v>
      </c>
      <c r="AJ2928">
        <v>0</v>
      </c>
      <c r="AK2928" s="5">
        <v>0</v>
      </c>
      <c r="AL2928" s="5">
        <v>0</v>
      </c>
      <c r="AM2928" s="5">
        <v>32682.34</v>
      </c>
      <c r="AN2928">
        <v>4</v>
      </c>
      <c r="AO2928">
        <v>3</v>
      </c>
      <c r="AP2928" t="str">
        <f t="shared" si="410"/>
        <v>Yes</v>
      </c>
      <c r="AQ2928">
        <v>1</v>
      </c>
      <c r="AR2928" s="5">
        <f t="shared" si="411"/>
        <v>1863967.98</v>
      </c>
      <c r="AS2928" s="5">
        <f t="shared" si="412"/>
        <v>433728.54</v>
      </c>
      <c r="AT2928" t="s">
        <v>59</v>
      </c>
      <c r="AU2928" t="s">
        <v>6164</v>
      </c>
      <c r="AV2928" t="s">
        <v>6165</v>
      </c>
      <c r="AW2928" t="s">
        <v>6166</v>
      </c>
      <c r="AX2928" t="s">
        <v>6177</v>
      </c>
      <c r="AY2928">
        <v>49</v>
      </c>
      <c r="AZ2928">
        <v>0</v>
      </c>
      <c r="BA2928">
        <v>0</v>
      </c>
      <c r="BB2928" t="s">
        <v>6168</v>
      </c>
      <c r="BC2928">
        <v>0</v>
      </c>
      <c r="BD2928">
        <v>0</v>
      </c>
      <c r="BE2928" t="s">
        <v>6169</v>
      </c>
      <c r="BF2928" t="s">
        <v>6170</v>
      </c>
      <c r="BG2928">
        <v>0</v>
      </c>
      <c r="BH2928" t="s">
        <v>6171</v>
      </c>
      <c r="BI2928">
        <v>30</v>
      </c>
      <c r="BJ2928" t="s">
        <v>6172</v>
      </c>
      <c r="BK2928">
        <v>0</v>
      </c>
      <c r="BL2928">
        <v>62</v>
      </c>
      <c r="BM2928" s="3">
        <f t="shared" si="413"/>
        <v>0.77419354838709675</v>
      </c>
    </row>
    <row r="2929" spans="1:65">
      <c r="A2929" t="s">
        <v>3063</v>
      </c>
      <c r="B2929" s="2">
        <v>45835</v>
      </c>
      <c r="C2929" t="s">
        <v>1632</v>
      </c>
      <c r="D2929" t="s">
        <v>2636</v>
      </c>
      <c r="E2929">
        <v>6</v>
      </c>
      <c r="F2929" t="s">
        <v>72</v>
      </c>
      <c r="G2929" t="s">
        <v>62</v>
      </c>
      <c r="H2929" t="s">
        <v>220</v>
      </c>
      <c r="I2929" t="s">
        <v>74</v>
      </c>
      <c r="J2929" t="s">
        <v>53</v>
      </c>
      <c r="K2929" t="s">
        <v>66</v>
      </c>
      <c r="L2929" t="s">
        <v>67</v>
      </c>
      <c r="M2929" t="s">
        <v>56</v>
      </c>
      <c r="N2929" t="s">
        <v>94</v>
      </c>
      <c r="O2929" t="s">
        <v>70</v>
      </c>
      <c r="P2929">
        <v>74</v>
      </c>
      <c r="Q2929">
        <v>80</v>
      </c>
      <c r="R2929">
        <v>80</v>
      </c>
      <c r="S2929">
        <v>2</v>
      </c>
      <c r="T2929">
        <f t="shared" si="405"/>
        <v>78</v>
      </c>
      <c r="U2929">
        <v>71</v>
      </c>
      <c r="V2929">
        <f t="shared" si="406"/>
        <v>7</v>
      </c>
      <c r="W2929" s="3">
        <f t="shared" si="407"/>
        <v>2.5000000000000001E-2</v>
      </c>
      <c r="X2929">
        <v>39</v>
      </c>
      <c r="Y2929" s="4">
        <v>2</v>
      </c>
      <c r="Z2929" s="4">
        <v>1.7</v>
      </c>
      <c r="AA2929" s="5">
        <v>30079.31</v>
      </c>
      <c r="AB2929" s="5">
        <f t="shared" si="408"/>
        <v>2135631.0099999998</v>
      </c>
      <c r="AC2929" s="5">
        <v>22833.9</v>
      </c>
      <c r="AD2929" s="5">
        <f t="shared" si="409"/>
        <v>1826712</v>
      </c>
      <c r="AE2929" s="5">
        <v>136213.47</v>
      </c>
      <c r="AF2929" s="5">
        <v>36577.78</v>
      </c>
      <c r="AG2929" s="5">
        <v>10098.64</v>
      </c>
      <c r="AH2929" s="5">
        <v>2465</v>
      </c>
      <c r="AI2929" s="5">
        <v>7111.11</v>
      </c>
      <c r="AJ2929">
        <v>0</v>
      </c>
      <c r="AK2929" s="5">
        <v>0</v>
      </c>
      <c r="AL2929" s="5">
        <v>36210.61</v>
      </c>
      <c r="AM2929" s="5">
        <v>76523.350000000006</v>
      </c>
      <c r="AN2929">
        <v>4</v>
      </c>
      <c r="AO2929">
        <v>4</v>
      </c>
      <c r="AP2929" t="str">
        <f t="shared" si="410"/>
        <v>Yes</v>
      </c>
      <c r="AQ2929">
        <v>1</v>
      </c>
      <c r="AR2929" s="5">
        <f t="shared" si="411"/>
        <v>2131911.96</v>
      </c>
      <c r="AS2929" s="5">
        <f t="shared" si="412"/>
        <v>3719.05</v>
      </c>
      <c r="AT2929" t="s">
        <v>59</v>
      </c>
      <c r="AU2929" t="s">
        <v>6164</v>
      </c>
      <c r="AV2929" t="s">
        <v>6165</v>
      </c>
      <c r="AW2929" t="s">
        <v>6166</v>
      </c>
      <c r="AX2929" t="s">
        <v>6184</v>
      </c>
      <c r="AY2929">
        <v>77</v>
      </c>
      <c r="AZ2929">
        <v>0</v>
      </c>
      <c r="BA2929">
        <v>42</v>
      </c>
      <c r="BB2929" t="s">
        <v>6180</v>
      </c>
      <c r="BC2929">
        <v>0</v>
      </c>
      <c r="BD2929">
        <v>0</v>
      </c>
      <c r="BE2929" t="s">
        <v>6169</v>
      </c>
      <c r="BF2929" t="s">
        <v>6170</v>
      </c>
      <c r="BG2929">
        <v>1</v>
      </c>
      <c r="BH2929" t="s">
        <v>6179</v>
      </c>
      <c r="BI2929">
        <v>59</v>
      </c>
      <c r="BJ2929" t="s">
        <v>6187</v>
      </c>
      <c r="BK2929">
        <v>0</v>
      </c>
      <c r="BL2929">
        <v>86</v>
      </c>
      <c r="BM2929" s="3">
        <f t="shared" si="413"/>
        <v>0.93023255813953487</v>
      </c>
    </row>
    <row r="2930" spans="1:65">
      <c r="A2930" t="s">
        <v>3064</v>
      </c>
      <c r="B2930" s="2">
        <v>45835</v>
      </c>
      <c r="C2930" t="s">
        <v>1632</v>
      </c>
      <c r="D2930" t="s">
        <v>2636</v>
      </c>
      <c r="E2930">
        <v>6</v>
      </c>
      <c r="F2930" t="s">
        <v>49</v>
      </c>
      <c r="G2930" t="s">
        <v>79</v>
      </c>
      <c r="H2930" t="s">
        <v>111</v>
      </c>
      <c r="I2930" t="s">
        <v>64</v>
      </c>
      <c r="J2930" t="s">
        <v>81</v>
      </c>
      <c r="K2930" t="s">
        <v>66</v>
      </c>
      <c r="L2930" t="s">
        <v>55</v>
      </c>
      <c r="M2930" t="s">
        <v>56</v>
      </c>
      <c r="N2930" t="s">
        <v>94</v>
      </c>
      <c r="O2930" t="s">
        <v>82</v>
      </c>
      <c r="P2930">
        <v>41</v>
      </c>
      <c r="Q2930">
        <v>42</v>
      </c>
      <c r="R2930">
        <v>40</v>
      </c>
      <c r="S2930">
        <v>1</v>
      </c>
      <c r="T2930">
        <f t="shared" si="405"/>
        <v>39</v>
      </c>
      <c r="U2930">
        <v>39</v>
      </c>
      <c r="V2930">
        <f t="shared" si="406"/>
        <v>0</v>
      </c>
      <c r="W2930" s="3">
        <f t="shared" si="407"/>
        <v>2.5000000000000001E-2</v>
      </c>
      <c r="X2930">
        <v>26</v>
      </c>
      <c r="Y2930" s="4">
        <v>4.8</v>
      </c>
      <c r="Z2930" s="4">
        <v>1.5</v>
      </c>
      <c r="AA2930" s="5">
        <v>73349.47</v>
      </c>
      <c r="AB2930" s="5">
        <f t="shared" si="408"/>
        <v>2860629.33</v>
      </c>
      <c r="AC2930" s="5">
        <v>52975.77</v>
      </c>
      <c r="AD2930" s="5">
        <f t="shared" si="409"/>
        <v>2119030.7999999998</v>
      </c>
      <c r="AE2930" s="5">
        <v>119136.88</v>
      </c>
      <c r="AF2930" s="5">
        <v>36268.04</v>
      </c>
      <c r="AG2930" s="5">
        <v>9018.5300000000007</v>
      </c>
      <c r="AH2930" s="5">
        <v>2175</v>
      </c>
      <c r="AI2930" s="5">
        <v>7555.56</v>
      </c>
      <c r="AJ2930">
        <v>0</v>
      </c>
      <c r="AK2930" s="5">
        <v>0</v>
      </c>
      <c r="AL2930" s="5">
        <v>0</v>
      </c>
      <c r="AM2930" s="5">
        <v>24424.6</v>
      </c>
      <c r="AN2930">
        <v>4</v>
      </c>
      <c r="AO2930">
        <v>3</v>
      </c>
      <c r="AP2930" t="str">
        <f t="shared" si="410"/>
        <v>Yes</v>
      </c>
      <c r="AQ2930">
        <v>0</v>
      </c>
      <c r="AR2930" s="5">
        <f t="shared" si="411"/>
        <v>2317609.41</v>
      </c>
      <c r="AS2930" s="5">
        <f t="shared" si="412"/>
        <v>543019.92000000004</v>
      </c>
      <c r="AT2930" t="s">
        <v>59</v>
      </c>
      <c r="AU2930" t="s">
        <v>6164</v>
      </c>
      <c r="AV2930" t="s">
        <v>6165</v>
      </c>
      <c r="AW2930" t="s">
        <v>6166</v>
      </c>
      <c r="AX2930" t="s">
        <v>6167</v>
      </c>
      <c r="AY2930">
        <v>41</v>
      </c>
      <c r="AZ2930">
        <v>0</v>
      </c>
      <c r="BA2930">
        <v>0</v>
      </c>
      <c r="BB2930" t="s">
        <v>6168</v>
      </c>
      <c r="BC2930">
        <v>0</v>
      </c>
      <c r="BD2930">
        <v>0</v>
      </c>
      <c r="BE2930" t="s">
        <v>6169</v>
      </c>
      <c r="BF2930" t="s">
        <v>6170</v>
      </c>
      <c r="BG2930">
        <v>1</v>
      </c>
      <c r="BH2930" t="s">
        <v>6179</v>
      </c>
      <c r="BI2930">
        <v>59</v>
      </c>
      <c r="BJ2930" t="s">
        <v>6187</v>
      </c>
      <c r="BK2930">
        <v>0</v>
      </c>
      <c r="BL2930">
        <v>48</v>
      </c>
      <c r="BM2930" s="3">
        <f t="shared" si="413"/>
        <v>0.83333333333333337</v>
      </c>
    </row>
    <row r="2931" spans="1:65">
      <c r="A2931" t="s">
        <v>3065</v>
      </c>
      <c r="B2931" s="2">
        <v>45835</v>
      </c>
      <c r="C2931" t="s">
        <v>1632</v>
      </c>
      <c r="D2931" t="s">
        <v>2636</v>
      </c>
      <c r="E2931">
        <v>6</v>
      </c>
      <c r="F2931" t="s">
        <v>72</v>
      </c>
      <c r="G2931" t="s">
        <v>79</v>
      </c>
      <c r="H2931" t="s">
        <v>159</v>
      </c>
      <c r="I2931" t="s">
        <v>64</v>
      </c>
      <c r="J2931" t="s">
        <v>81</v>
      </c>
      <c r="K2931" t="s">
        <v>75</v>
      </c>
      <c r="L2931" t="s">
        <v>92</v>
      </c>
      <c r="M2931" t="s">
        <v>56</v>
      </c>
      <c r="N2931" t="s">
        <v>109</v>
      </c>
      <c r="O2931" t="s">
        <v>82</v>
      </c>
      <c r="P2931">
        <v>51</v>
      </c>
      <c r="Q2931">
        <v>56</v>
      </c>
      <c r="R2931">
        <v>56</v>
      </c>
      <c r="S2931">
        <v>1</v>
      </c>
      <c r="T2931">
        <f t="shared" si="405"/>
        <v>55</v>
      </c>
      <c r="U2931">
        <v>48</v>
      </c>
      <c r="V2931">
        <f t="shared" si="406"/>
        <v>7</v>
      </c>
      <c r="W2931" s="3">
        <f t="shared" si="407"/>
        <v>1.7857142857142856E-2</v>
      </c>
      <c r="X2931">
        <v>9</v>
      </c>
      <c r="Y2931" s="4">
        <v>5.5</v>
      </c>
      <c r="Z2931" s="4">
        <v>0.8</v>
      </c>
      <c r="AA2931" s="5">
        <v>77593.42</v>
      </c>
      <c r="AB2931" s="5">
        <f t="shared" si="408"/>
        <v>3724484.16</v>
      </c>
      <c r="AC2931" s="5">
        <v>53521.31</v>
      </c>
      <c r="AD2931" s="5">
        <f t="shared" si="409"/>
        <v>2997193.36</v>
      </c>
      <c r="AE2931" s="5">
        <v>166841.57</v>
      </c>
      <c r="AF2931" s="5">
        <v>45053.72</v>
      </c>
      <c r="AG2931" s="5">
        <v>7507.37</v>
      </c>
      <c r="AH2931" s="5">
        <v>1160</v>
      </c>
      <c r="AI2931" s="5">
        <v>7466.67</v>
      </c>
      <c r="AJ2931">
        <v>0</v>
      </c>
      <c r="AK2931" s="5">
        <v>0</v>
      </c>
      <c r="AL2931" s="5">
        <v>9690.59</v>
      </c>
      <c r="AM2931" s="5">
        <v>74402.720000000001</v>
      </c>
      <c r="AN2931">
        <v>8</v>
      </c>
      <c r="AO2931">
        <v>9</v>
      </c>
      <c r="AP2931" t="str">
        <f t="shared" si="410"/>
        <v>No</v>
      </c>
      <c r="AQ2931">
        <v>1</v>
      </c>
      <c r="AR2931" s="5">
        <f t="shared" si="411"/>
        <v>3309316</v>
      </c>
      <c r="AS2931" s="5">
        <f t="shared" si="412"/>
        <v>415168.16</v>
      </c>
      <c r="AT2931" t="s">
        <v>59</v>
      </c>
      <c r="AU2931" t="s">
        <v>6164</v>
      </c>
      <c r="AV2931" t="s">
        <v>6165</v>
      </c>
      <c r="AW2931" t="s">
        <v>6166</v>
      </c>
      <c r="AX2931" t="s">
        <v>6184</v>
      </c>
      <c r="AY2931">
        <v>52</v>
      </c>
      <c r="AZ2931">
        <v>0</v>
      </c>
      <c r="BA2931">
        <v>37</v>
      </c>
      <c r="BB2931" t="s">
        <v>6180</v>
      </c>
      <c r="BC2931">
        <v>0</v>
      </c>
      <c r="BD2931">
        <v>1</v>
      </c>
      <c r="BE2931" t="s">
        <v>6188</v>
      </c>
      <c r="BF2931" t="s">
        <v>6170</v>
      </c>
      <c r="BG2931">
        <v>0</v>
      </c>
      <c r="BH2931" t="s">
        <v>6171</v>
      </c>
      <c r="BI2931">
        <v>38</v>
      </c>
      <c r="BJ2931" t="s">
        <v>6172</v>
      </c>
      <c r="BK2931">
        <v>0</v>
      </c>
      <c r="BL2931">
        <v>64</v>
      </c>
      <c r="BM2931" s="3">
        <f t="shared" si="413"/>
        <v>0.875</v>
      </c>
    </row>
    <row r="2932" spans="1:65">
      <c r="A2932" t="s">
        <v>3066</v>
      </c>
      <c r="B2932" s="2">
        <v>45835</v>
      </c>
      <c r="C2932" t="s">
        <v>1632</v>
      </c>
      <c r="D2932" t="s">
        <v>2636</v>
      </c>
      <c r="E2932">
        <v>6</v>
      </c>
      <c r="F2932" t="s">
        <v>78</v>
      </c>
      <c r="G2932" t="s">
        <v>62</v>
      </c>
      <c r="H2932" t="s">
        <v>190</v>
      </c>
      <c r="I2932" t="s">
        <v>52</v>
      </c>
      <c r="J2932" t="s">
        <v>53</v>
      </c>
      <c r="K2932" t="s">
        <v>54</v>
      </c>
      <c r="L2932" t="s">
        <v>92</v>
      </c>
      <c r="M2932" t="s">
        <v>56</v>
      </c>
      <c r="N2932" t="s">
        <v>109</v>
      </c>
      <c r="O2932" t="s">
        <v>70</v>
      </c>
      <c r="P2932">
        <v>74</v>
      </c>
      <c r="Q2932">
        <v>79</v>
      </c>
      <c r="R2932">
        <v>73</v>
      </c>
      <c r="S2932">
        <v>2</v>
      </c>
      <c r="T2932">
        <f t="shared" si="405"/>
        <v>71</v>
      </c>
      <c r="U2932">
        <v>71</v>
      </c>
      <c r="V2932">
        <f t="shared" si="406"/>
        <v>0</v>
      </c>
      <c r="W2932" s="3">
        <f t="shared" si="407"/>
        <v>2.7397260273972601E-2</v>
      </c>
      <c r="X2932">
        <v>32</v>
      </c>
      <c r="Y2932" s="4">
        <v>2.5</v>
      </c>
      <c r="Z2932" s="4">
        <v>1.5</v>
      </c>
      <c r="AA2932" s="5">
        <v>39037.53</v>
      </c>
      <c r="AB2932" s="5">
        <f t="shared" si="408"/>
        <v>2771664.63</v>
      </c>
      <c r="AC2932" s="5">
        <v>23895.51</v>
      </c>
      <c r="AD2932" s="5">
        <f t="shared" si="409"/>
        <v>1744372.23</v>
      </c>
      <c r="AE2932" s="5">
        <v>128503.06</v>
      </c>
      <c r="AF2932" s="5">
        <v>35138.53</v>
      </c>
      <c r="AG2932" s="5">
        <v>10664.93</v>
      </c>
      <c r="AH2932" s="5">
        <v>2175</v>
      </c>
      <c r="AI2932" s="5">
        <v>7078.79</v>
      </c>
      <c r="AJ2932">
        <v>0</v>
      </c>
      <c r="AK2932" s="5">
        <v>0</v>
      </c>
      <c r="AL2932" s="5">
        <v>0</v>
      </c>
      <c r="AM2932" s="5">
        <v>102901.3</v>
      </c>
      <c r="AN2932">
        <v>8</v>
      </c>
      <c r="AO2932">
        <v>8</v>
      </c>
      <c r="AP2932" t="str">
        <f t="shared" si="410"/>
        <v>Yes</v>
      </c>
      <c r="AQ2932">
        <v>1</v>
      </c>
      <c r="AR2932" s="5">
        <f t="shared" si="411"/>
        <v>2030833.84</v>
      </c>
      <c r="AS2932" s="5">
        <f t="shared" si="412"/>
        <v>740830.79</v>
      </c>
      <c r="AT2932" t="s">
        <v>59</v>
      </c>
      <c r="AU2932" t="s">
        <v>6164</v>
      </c>
      <c r="AV2932" t="s">
        <v>6165</v>
      </c>
      <c r="AW2932" t="s">
        <v>6166</v>
      </c>
      <c r="AX2932" t="s">
        <v>6167</v>
      </c>
      <c r="AY2932">
        <v>75</v>
      </c>
      <c r="AZ2932">
        <v>0</v>
      </c>
      <c r="BA2932">
        <v>0</v>
      </c>
      <c r="BB2932" t="s">
        <v>6168</v>
      </c>
      <c r="BC2932">
        <v>0</v>
      </c>
      <c r="BD2932">
        <v>0</v>
      </c>
      <c r="BE2932" t="s">
        <v>6169</v>
      </c>
      <c r="BF2932" t="s">
        <v>6170</v>
      </c>
      <c r="BG2932">
        <v>0</v>
      </c>
      <c r="BH2932" t="s">
        <v>6171</v>
      </c>
      <c r="BI2932">
        <v>46</v>
      </c>
      <c r="BJ2932" t="s">
        <v>6172</v>
      </c>
      <c r="BK2932">
        <v>0</v>
      </c>
      <c r="BL2932">
        <v>84</v>
      </c>
      <c r="BM2932" s="3">
        <f t="shared" si="413"/>
        <v>0.86904761904761907</v>
      </c>
    </row>
    <row r="2933" spans="1:65">
      <c r="A2933" t="s">
        <v>3067</v>
      </c>
      <c r="B2933" s="2">
        <v>45835</v>
      </c>
      <c r="C2933" t="s">
        <v>1632</v>
      </c>
      <c r="D2933" t="s">
        <v>2636</v>
      </c>
      <c r="E2933">
        <v>6</v>
      </c>
      <c r="F2933" t="s">
        <v>78</v>
      </c>
      <c r="G2933" t="s">
        <v>79</v>
      </c>
      <c r="H2933" t="s">
        <v>80</v>
      </c>
      <c r="I2933" t="s">
        <v>52</v>
      </c>
      <c r="J2933" t="s">
        <v>53</v>
      </c>
      <c r="K2933" t="s">
        <v>75</v>
      </c>
      <c r="L2933" t="s">
        <v>87</v>
      </c>
      <c r="M2933" t="s">
        <v>56</v>
      </c>
      <c r="N2933" t="s">
        <v>94</v>
      </c>
      <c r="O2933" t="s">
        <v>58</v>
      </c>
      <c r="P2933">
        <v>66</v>
      </c>
      <c r="Q2933">
        <v>68</v>
      </c>
      <c r="R2933">
        <v>67</v>
      </c>
      <c r="S2933">
        <v>2</v>
      </c>
      <c r="T2933">
        <f t="shared" si="405"/>
        <v>65</v>
      </c>
      <c r="U2933">
        <v>63</v>
      </c>
      <c r="V2933">
        <f t="shared" si="406"/>
        <v>2</v>
      </c>
      <c r="W2933" s="3">
        <f t="shared" si="407"/>
        <v>2.9850746268656716E-2</v>
      </c>
      <c r="X2933">
        <v>34</v>
      </c>
      <c r="Y2933" s="4">
        <v>7.8</v>
      </c>
      <c r="Z2933" s="4">
        <v>1.8</v>
      </c>
      <c r="AA2933" s="5">
        <v>35913.86</v>
      </c>
      <c r="AB2933" s="5">
        <f t="shared" si="408"/>
        <v>2262573.1800000002</v>
      </c>
      <c r="AC2933" s="5">
        <v>24147.47</v>
      </c>
      <c r="AD2933" s="5">
        <f t="shared" si="409"/>
        <v>1617880.49</v>
      </c>
      <c r="AE2933" s="5">
        <v>120489.35</v>
      </c>
      <c r="AF2933" s="5">
        <v>31218.58</v>
      </c>
      <c r="AG2933" s="5">
        <v>9475.4</v>
      </c>
      <c r="AH2933" s="5">
        <v>2610</v>
      </c>
      <c r="AI2933" s="5">
        <v>7029.51</v>
      </c>
      <c r="AJ2933">
        <v>0</v>
      </c>
      <c r="AK2933" s="5">
        <v>0</v>
      </c>
      <c r="AL2933" s="5">
        <v>1441.68</v>
      </c>
      <c r="AM2933" s="5">
        <v>39430.15</v>
      </c>
      <c r="AN2933">
        <v>4</v>
      </c>
      <c r="AO2933">
        <v>4</v>
      </c>
      <c r="AP2933" t="str">
        <f t="shared" si="410"/>
        <v>Yes</v>
      </c>
      <c r="AQ2933">
        <v>0</v>
      </c>
      <c r="AR2933" s="5">
        <f t="shared" si="411"/>
        <v>1829575.16</v>
      </c>
      <c r="AS2933" s="5">
        <f t="shared" si="412"/>
        <v>432998.02</v>
      </c>
      <c r="AT2933" t="s">
        <v>59</v>
      </c>
      <c r="AU2933" t="s">
        <v>6164</v>
      </c>
      <c r="AV2933" t="s">
        <v>6165</v>
      </c>
      <c r="AW2933" t="s">
        <v>6166</v>
      </c>
      <c r="AX2933" t="s">
        <v>6167</v>
      </c>
      <c r="AY2933">
        <v>67</v>
      </c>
      <c r="AZ2933">
        <v>0</v>
      </c>
      <c r="BA2933">
        <v>16</v>
      </c>
      <c r="BB2933" t="s">
        <v>6191</v>
      </c>
      <c r="BC2933">
        <v>0</v>
      </c>
      <c r="BD2933">
        <v>0</v>
      </c>
      <c r="BE2933" t="s">
        <v>6169</v>
      </c>
      <c r="BF2933" t="s">
        <v>6170</v>
      </c>
      <c r="BG2933">
        <v>1</v>
      </c>
      <c r="BH2933" t="s">
        <v>6186</v>
      </c>
      <c r="BI2933">
        <v>39</v>
      </c>
      <c r="BJ2933" t="s">
        <v>6172</v>
      </c>
      <c r="BK2933">
        <v>0</v>
      </c>
      <c r="BL2933">
        <v>72</v>
      </c>
      <c r="BM2933" s="3">
        <f t="shared" si="413"/>
        <v>0.93055555555555558</v>
      </c>
    </row>
    <row r="2934" spans="1:65">
      <c r="A2934" t="s">
        <v>3068</v>
      </c>
      <c r="B2934" s="2">
        <v>45835</v>
      </c>
      <c r="C2934" t="s">
        <v>1632</v>
      </c>
      <c r="D2934" t="s">
        <v>2636</v>
      </c>
      <c r="E2934">
        <v>6</v>
      </c>
      <c r="F2934" t="s">
        <v>49</v>
      </c>
      <c r="G2934" t="s">
        <v>62</v>
      </c>
      <c r="H2934" t="s">
        <v>226</v>
      </c>
      <c r="I2934" t="s">
        <v>74</v>
      </c>
      <c r="J2934" t="s">
        <v>65</v>
      </c>
      <c r="K2934" t="s">
        <v>66</v>
      </c>
      <c r="L2934" t="s">
        <v>87</v>
      </c>
      <c r="M2934" t="s">
        <v>56</v>
      </c>
      <c r="N2934" t="s">
        <v>69</v>
      </c>
      <c r="O2934" t="s">
        <v>70</v>
      </c>
      <c r="P2934">
        <v>52</v>
      </c>
      <c r="Q2934">
        <v>53</v>
      </c>
      <c r="R2934">
        <v>51</v>
      </c>
      <c r="S2934">
        <v>1</v>
      </c>
      <c r="T2934">
        <f t="shared" si="405"/>
        <v>50</v>
      </c>
      <c r="U2934">
        <v>50</v>
      </c>
      <c r="V2934">
        <f t="shared" si="406"/>
        <v>0</v>
      </c>
      <c r="W2934" s="3">
        <f t="shared" si="407"/>
        <v>1.9607843137254902E-2</v>
      </c>
      <c r="X2934">
        <v>32</v>
      </c>
      <c r="Y2934" s="4">
        <v>4.4000000000000004</v>
      </c>
      <c r="Z2934" s="4">
        <v>1.5</v>
      </c>
      <c r="AA2934" s="5">
        <v>48952.05</v>
      </c>
      <c r="AB2934" s="5">
        <f t="shared" si="408"/>
        <v>2447602.5</v>
      </c>
      <c r="AC2934" s="5">
        <v>35527.699999999997</v>
      </c>
      <c r="AD2934" s="5">
        <f t="shared" si="409"/>
        <v>1811912.7</v>
      </c>
      <c r="AE2934" s="5">
        <v>112053.66</v>
      </c>
      <c r="AF2934" s="5">
        <v>34454.35</v>
      </c>
      <c r="AG2934" s="5">
        <v>9361.56</v>
      </c>
      <c r="AH2934" s="5">
        <v>2175</v>
      </c>
      <c r="AI2934" s="5">
        <v>5100</v>
      </c>
      <c r="AJ2934">
        <v>0</v>
      </c>
      <c r="AK2934" s="5">
        <v>0</v>
      </c>
      <c r="AL2934" s="5">
        <v>0</v>
      </c>
      <c r="AM2934" s="5">
        <v>33245.46</v>
      </c>
      <c r="AN2934">
        <v>4</v>
      </c>
      <c r="AO2934">
        <v>3</v>
      </c>
      <c r="AP2934" t="str">
        <f t="shared" si="410"/>
        <v>Yes</v>
      </c>
      <c r="AQ2934">
        <v>1</v>
      </c>
      <c r="AR2934" s="5">
        <f t="shared" si="411"/>
        <v>2008302.73</v>
      </c>
      <c r="AS2934" s="5">
        <f t="shared" si="412"/>
        <v>439299.77</v>
      </c>
      <c r="AT2934" t="s">
        <v>59</v>
      </c>
      <c r="AU2934" t="s">
        <v>6164</v>
      </c>
      <c r="AV2934" t="s">
        <v>6165</v>
      </c>
      <c r="AW2934" t="s">
        <v>6166</v>
      </c>
      <c r="AX2934" t="s">
        <v>6167</v>
      </c>
      <c r="AY2934">
        <v>57</v>
      </c>
      <c r="AZ2934">
        <v>4</v>
      </c>
      <c r="BA2934">
        <v>0</v>
      </c>
      <c r="BB2934" t="s">
        <v>6168</v>
      </c>
      <c r="BC2934">
        <v>0</v>
      </c>
      <c r="BD2934">
        <v>0</v>
      </c>
      <c r="BE2934" t="s">
        <v>6169</v>
      </c>
      <c r="BF2934" t="s">
        <v>6170</v>
      </c>
      <c r="BG2934">
        <v>0</v>
      </c>
      <c r="BH2934" t="s">
        <v>6171</v>
      </c>
      <c r="BI2934">
        <v>32</v>
      </c>
      <c r="BJ2934" t="s">
        <v>6172</v>
      </c>
      <c r="BK2934">
        <v>0</v>
      </c>
      <c r="BL2934">
        <v>64</v>
      </c>
      <c r="BM2934" s="3">
        <f t="shared" si="413"/>
        <v>0.796875</v>
      </c>
    </row>
    <row r="2935" spans="1:65">
      <c r="A2935" t="s">
        <v>3069</v>
      </c>
      <c r="B2935" s="2">
        <v>45835</v>
      </c>
      <c r="C2935" t="s">
        <v>1632</v>
      </c>
      <c r="D2935" t="s">
        <v>2636</v>
      </c>
      <c r="E2935">
        <v>6</v>
      </c>
      <c r="F2935" t="s">
        <v>61</v>
      </c>
      <c r="G2935" t="s">
        <v>79</v>
      </c>
      <c r="H2935" t="s">
        <v>100</v>
      </c>
      <c r="I2935" t="s">
        <v>52</v>
      </c>
      <c r="J2935" t="s">
        <v>65</v>
      </c>
      <c r="K2935" t="s">
        <v>75</v>
      </c>
      <c r="L2935" t="s">
        <v>87</v>
      </c>
      <c r="M2935" t="s">
        <v>56</v>
      </c>
      <c r="N2935" t="s">
        <v>109</v>
      </c>
      <c r="O2935" t="s">
        <v>120</v>
      </c>
      <c r="P2935">
        <v>50</v>
      </c>
      <c r="Q2935">
        <v>51</v>
      </c>
      <c r="R2935">
        <v>51</v>
      </c>
      <c r="S2935">
        <v>1</v>
      </c>
      <c r="T2935">
        <f t="shared" si="405"/>
        <v>50</v>
      </c>
      <c r="U2935">
        <v>50</v>
      </c>
      <c r="V2935">
        <f t="shared" si="406"/>
        <v>0</v>
      </c>
      <c r="W2935" s="3">
        <f t="shared" si="407"/>
        <v>1.9607843137254902E-2</v>
      </c>
      <c r="X2935">
        <v>33</v>
      </c>
      <c r="Y2935" s="4">
        <v>3.6</v>
      </c>
      <c r="Z2935" s="4">
        <v>1.8</v>
      </c>
      <c r="AA2935" s="5">
        <v>51561.03</v>
      </c>
      <c r="AB2935" s="5">
        <f t="shared" si="408"/>
        <v>2578051.5</v>
      </c>
      <c r="AC2935" s="5">
        <v>35740.14</v>
      </c>
      <c r="AD2935" s="5">
        <f t="shared" si="409"/>
        <v>1822747.14</v>
      </c>
      <c r="AE2935" s="5">
        <v>117378.87</v>
      </c>
      <c r="AF2935" s="5">
        <v>31427.3</v>
      </c>
      <c r="AG2935" s="5">
        <v>10259.450000000001</v>
      </c>
      <c r="AH2935" s="5">
        <v>2610</v>
      </c>
      <c r="AI2935" s="5">
        <v>5100</v>
      </c>
      <c r="AJ2935">
        <v>0</v>
      </c>
      <c r="AK2935" s="5">
        <v>0</v>
      </c>
      <c r="AL2935" s="5">
        <v>0</v>
      </c>
      <c r="AM2935" s="5">
        <v>82375.509999999995</v>
      </c>
      <c r="AN2935">
        <v>8</v>
      </c>
      <c r="AO2935">
        <v>10</v>
      </c>
      <c r="AP2935" t="str">
        <f t="shared" si="410"/>
        <v>No</v>
      </c>
      <c r="AQ2935">
        <v>3</v>
      </c>
      <c r="AR2935" s="5">
        <f t="shared" si="411"/>
        <v>2071898.27</v>
      </c>
      <c r="AS2935" s="5">
        <f t="shared" si="412"/>
        <v>506153.23</v>
      </c>
      <c r="AT2935" t="s">
        <v>59</v>
      </c>
      <c r="AU2935" t="s">
        <v>6164</v>
      </c>
      <c r="AV2935" t="s">
        <v>6165</v>
      </c>
      <c r="AW2935" t="s">
        <v>6166</v>
      </c>
      <c r="AX2935" t="s">
        <v>6184</v>
      </c>
      <c r="AY2935">
        <v>52</v>
      </c>
      <c r="AZ2935">
        <v>0</v>
      </c>
      <c r="BA2935">
        <v>0</v>
      </c>
      <c r="BB2935" t="s">
        <v>6168</v>
      </c>
      <c r="BC2935">
        <v>1</v>
      </c>
      <c r="BD2935">
        <v>1</v>
      </c>
      <c r="BE2935" t="s">
        <v>6188</v>
      </c>
      <c r="BF2935" t="s">
        <v>6170</v>
      </c>
      <c r="BG2935">
        <v>1</v>
      </c>
      <c r="BH2935" t="s">
        <v>6179</v>
      </c>
      <c r="BI2935">
        <v>48</v>
      </c>
      <c r="BJ2935" t="s">
        <v>6172</v>
      </c>
      <c r="BK2935">
        <v>0</v>
      </c>
      <c r="BL2935">
        <v>65</v>
      </c>
      <c r="BM2935" s="3">
        <f t="shared" si="413"/>
        <v>0.7846153846153846</v>
      </c>
    </row>
    <row r="2936" spans="1:65">
      <c r="A2936" t="s">
        <v>3070</v>
      </c>
      <c r="B2936" s="2">
        <v>45835</v>
      </c>
      <c r="C2936" t="s">
        <v>1632</v>
      </c>
      <c r="D2936" t="s">
        <v>2636</v>
      </c>
      <c r="E2936">
        <v>6</v>
      </c>
      <c r="F2936" t="s">
        <v>72</v>
      </c>
      <c r="G2936" t="s">
        <v>50</v>
      </c>
      <c r="H2936" t="s">
        <v>73</v>
      </c>
      <c r="I2936" t="s">
        <v>74</v>
      </c>
      <c r="J2936" t="s">
        <v>65</v>
      </c>
      <c r="K2936" t="s">
        <v>66</v>
      </c>
      <c r="L2936" t="s">
        <v>67</v>
      </c>
      <c r="M2936" t="s">
        <v>56</v>
      </c>
      <c r="N2936" t="s">
        <v>57</v>
      </c>
      <c r="O2936" t="s">
        <v>58</v>
      </c>
      <c r="P2936">
        <v>50</v>
      </c>
      <c r="Q2936">
        <v>54</v>
      </c>
      <c r="R2936">
        <v>54</v>
      </c>
      <c r="S2936">
        <v>1</v>
      </c>
      <c r="T2936">
        <f t="shared" si="405"/>
        <v>53</v>
      </c>
      <c r="U2936">
        <v>49</v>
      </c>
      <c r="V2936">
        <f t="shared" si="406"/>
        <v>4</v>
      </c>
      <c r="W2936" s="3">
        <f t="shared" si="407"/>
        <v>1.8518518518518517E-2</v>
      </c>
      <c r="X2936">
        <v>25</v>
      </c>
      <c r="Y2936" s="4">
        <v>2.6</v>
      </c>
      <c r="Z2936" s="4">
        <v>1.2</v>
      </c>
      <c r="AA2936" s="5">
        <v>49278.78</v>
      </c>
      <c r="AB2936" s="5">
        <f t="shared" si="408"/>
        <v>2414660.2200000002</v>
      </c>
      <c r="AC2936" s="5">
        <v>33981.620000000003</v>
      </c>
      <c r="AD2936" s="5">
        <f t="shared" si="409"/>
        <v>1835007.48</v>
      </c>
      <c r="AE2936" s="5">
        <v>119306.58</v>
      </c>
      <c r="AF2936" s="5">
        <v>34070.89</v>
      </c>
      <c r="AG2936" s="5">
        <v>9105.08</v>
      </c>
      <c r="AH2936" s="5">
        <v>1740</v>
      </c>
      <c r="AI2936" s="5">
        <v>5069.3900000000003</v>
      </c>
      <c r="AJ2936">
        <v>0</v>
      </c>
      <c r="AK2936" s="5">
        <v>0</v>
      </c>
      <c r="AL2936" s="5">
        <v>4338.22</v>
      </c>
      <c r="AM2936" s="5">
        <v>35329.85</v>
      </c>
      <c r="AN2936">
        <v>4</v>
      </c>
      <c r="AO2936">
        <v>5</v>
      </c>
      <c r="AP2936" t="str">
        <f t="shared" si="410"/>
        <v>No</v>
      </c>
      <c r="AQ2936">
        <v>2</v>
      </c>
      <c r="AR2936" s="5">
        <f t="shared" si="411"/>
        <v>2043967.49</v>
      </c>
      <c r="AS2936" s="5">
        <f t="shared" si="412"/>
        <v>370692.73</v>
      </c>
      <c r="AT2936" t="s">
        <v>59</v>
      </c>
      <c r="AU2936" t="s">
        <v>6164</v>
      </c>
      <c r="AV2936" t="s">
        <v>6165</v>
      </c>
      <c r="AW2936" t="s">
        <v>6166</v>
      </c>
      <c r="AX2936" t="s">
        <v>6184</v>
      </c>
      <c r="AY2936">
        <v>53</v>
      </c>
      <c r="AZ2936">
        <v>0</v>
      </c>
      <c r="BA2936">
        <v>28</v>
      </c>
      <c r="BB2936" t="s">
        <v>6180</v>
      </c>
      <c r="BC2936">
        <v>0</v>
      </c>
      <c r="BD2936">
        <v>1</v>
      </c>
      <c r="BE2936" t="s">
        <v>6188</v>
      </c>
      <c r="BF2936" t="s">
        <v>6170</v>
      </c>
      <c r="BG2936">
        <v>0</v>
      </c>
      <c r="BH2936" t="s">
        <v>6171</v>
      </c>
      <c r="BI2936">
        <v>52</v>
      </c>
      <c r="BJ2936" t="s">
        <v>6187</v>
      </c>
      <c r="BK2936">
        <v>0</v>
      </c>
      <c r="BL2936">
        <v>61</v>
      </c>
      <c r="BM2936" s="3">
        <f t="shared" si="413"/>
        <v>0.88524590163934425</v>
      </c>
    </row>
    <row r="2937" spans="1:65">
      <c r="A2937" t="s">
        <v>3071</v>
      </c>
      <c r="B2937" s="2">
        <v>45835</v>
      </c>
      <c r="C2937" t="s">
        <v>1632</v>
      </c>
      <c r="D2937" t="s">
        <v>2636</v>
      </c>
      <c r="E2937">
        <v>6</v>
      </c>
      <c r="F2937" t="s">
        <v>49</v>
      </c>
      <c r="G2937" t="s">
        <v>62</v>
      </c>
      <c r="H2937" t="s">
        <v>226</v>
      </c>
      <c r="I2937" t="s">
        <v>74</v>
      </c>
      <c r="J2937" t="s">
        <v>81</v>
      </c>
      <c r="K2937" t="s">
        <v>66</v>
      </c>
      <c r="L2937" t="s">
        <v>67</v>
      </c>
      <c r="M2937" t="s">
        <v>56</v>
      </c>
      <c r="N2937" t="s">
        <v>109</v>
      </c>
      <c r="O2937" t="s">
        <v>120</v>
      </c>
      <c r="P2937">
        <v>39</v>
      </c>
      <c r="Q2937">
        <v>39</v>
      </c>
      <c r="R2937">
        <v>38</v>
      </c>
      <c r="S2937">
        <v>1</v>
      </c>
      <c r="T2937">
        <f t="shared" si="405"/>
        <v>37</v>
      </c>
      <c r="U2937">
        <v>37</v>
      </c>
      <c r="V2937">
        <f t="shared" si="406"/>
        <v>0</v>
      </c>
      <c r="W2937" s="3">
        <f t="shared" si="407"/>
        <v>2.6315789473684209E-2</v>
      </c>
      <c r="X2937">
        <v>24</v>
      </c>
      <c r="Y2937" s="4">
        <v>9.6</v>
      </c>
      <c r="Z2937" s="4">
        <v>1.4</v>
      </c>
      <c r="AA2937" s="5">
        <v>73605.279999999999</v>
      </c>
      <c r="AB2937" s="5">
        <f t="shared" si="408"/>
        <v>2723395.36</v>
      </c>
      <c r="AC2937" s="5">
        <v>51440.02</v>
      </c>
      <c r="AD2937" s="5">
        <f t="shared" si="409"/>
        <v>1954720.76</v>
      </c>
      <c r="AE2937" s="5">
        <v>115914.1</v>
      </c>
      <c r="AF2937" s="5">
        <v>34695.93</v>
      </c>
      <c r="AG2937" s="5">
        <v>9692.27</v>
      </c>
      <c r="AH2937" s="5">
        <v>2030</v>
      </c>
      <c r="AI2937" s="5">
        <v>7600</v>
      </c>
      <c r="AJ2937">
        <v>0</v>
      </c>
      <c r="AK2937" s="5">
        <v>0</v>
      </c>
      <c r="AL2937" s="5">
        <v>0</v>
      </c>
      <c r="AM2937" s="5">
        <v>54768.84</v>
      </c>
      <c r="AN2937">
        <v>8</v>
      </c>
      <c r="AO2937">
        <v>9</v>
      </c>
      <c r="AP2937" t="str">
        <f t="shared" si="410"/>
        <v>No</v>
      </c>
      <c r="AQ2937">
        <v>2</v>
      </c>
      <c r="AR2937" s="5">
        <f t="shared" si="411"/>
        <v>2179421.9</v>
      </c>
      <c r="AS2937" s="5">
        <f t="shared" si="412"/>
        <v>543973.46</v>
      </c>
      <c r="AT2937" t="s">
        <v>116</v>
      </c>
      <c r="AU2937" t="s">
        <v>6164</v>
      </c>
      <c r="AV2937" t="s">
        <v>6165</v>
      </c>
      <c r="AW2937" t="s">
        <v>6166</v>
      </c>
      <c r="AX2937" t="s">
        <v>6177</v>
      </c>
      <c r="AY2937">
        <v>41</v>
      </c>
      <c r="AZ2937">
        <v>0</v>
      </c>
      <c r="BA2937">
        <v>0</v>
      </c>
      <c r="BB2937" t="s">
        <v>6168</v>
      </c>
      <c r="BC2937">
        <v>0</v>
      </c>
      <c r="BD2937">
        <v>1</v>
      </c>
      <c r="BE2937" t="s">
        <v>6188</v>
      </c>
      <c r="BF2937" t="s">
        <v>6170</v>
      </c>
      <c r="BG2937">
        <v>0</v>
      </c>
      <c r="BH2937" t="s">
        <v>6171</v>
      </c>
      <c r="BI2937">
        <v>51</v>
      </c>
      <c r="BJ2937" t="s">
        <v>6187</v>
      </c>
      <c r="BK2937">
        <v>0</v>
      </c>
      <c r="BL2937">
        <v>50</v>
      </c>
      <c r="BM2937" s="3">
        <f t="shared" si="413"/>
        <v>0.76</v>
      </c>
    </row>
    <row r="2938" spans="1:65">
      <c r="A2938" t="s">
        <v>3072</v>
      </c>
      <c r="B2938" s="2">
        <v>45835</v>
      </c>
      <c r="C2938" t="s">
        <v>1632</v>
      </c>
      <c r="D2938" t="s">
        <v>2636</v>
      </c>
      <c r="E2938">
        <v>6</v>
      </c>
      <c r="F2938" t="s">
        <v>61</v>
      </c>
      <c r="G2938" t="s">
        <v>79</v>
      </c>
      <c r="H2938" t="s">
        <v>84</v>
      </c>
      <c r="I2938" t="s">
        <v>64</v>
      </c>
      <c r="J2938" t="s">
        <v>53</v>
      </c>
      <c r="K2938" t="s">
        <v>75</v>
      </c>
      <c r="L2938" t="s">
        <v>55</v>
      </c>
      <c r="M2938" t="s">
        <v>68</v>
      </c>
      <c r="N2938" t="s">
        <v>57</v>
      </c>
      <c r="O2938" t="s">
        <v>82</v>
      </c>
      <c r="P2938">
        <v>73</v>
      </c>
      <c r="Q2938">
        <v>76</v>
      </c>
      <c r="R2938">
        <v>75</v>
      </c>
      <c r="S2938">
        <v>2</v>
      </c>
      <c r="T2938">
        <f t="shared" si="405"/>
        <v>73</v>
      </c>
      <c r="U2938">
        <v>70</v>
      </c>
      <c r="V2938">
        <f t="shared" si="406"/>
        <v>3</v>
      </c>
      <c r="W2938" s="3">
        <f t="shared" si="407"/>
        <v>2.6666666666666668E-2</v>
      </c>
      <c r="X2938">
        <v>29</v>
      </c>
      <c r="Y2938" s="4">
        <v>1.6</v>
      </c>
      <c r="Z2938" s="4">
        <v>1.9</v>
      </c>
      <c r="AA2938" s="5">
        <v>35877.1</v>
      </c>
      <c r="AB2938" s="5">
        <f t="shared" si="408"/>
        <v>2511397</v>
      </c>
      <c r="AC2938" s="5">
        <v>22398.85</v>
      </c>
      <c r="AD2938" s="5">
        <f t="shared" si="409"/>
        <v>1679913.75</v>
      </c>
      <c r="AE2938" s="5">
        <v>123897.03</v>
      </c>
      <c r="AF2938" s="5">
        <v>33150.120000000003</v>
      </c>
      <c r="AG2938" s="5">
        <v>9754.2199999999993</v>
      </c>
      <c r="AH2938" s="5">
        <v>2755</v>
      </c>
      <c r="AI2938" s="5">
        <v>7058.82</v>
      </c>
      <c r="AJ2938">
        <v>1</v>
      </c>
      <c r="AK2938" s="5">
        <v>8722.58</v>
      </c>
      <c r="AL2938" s="5">
        <v>2106.5700000000002</v>
      </c>
      <c r="AM2938" s="5">
        <v>46505.97</v>
      </c>
      <c r="AN2938">
        <v>4</v>
      </c>
      <c r="AO2938">
        <v>4</v>
      </c>
      <c r="AP2938" t="str">
        <f t="shared" si="410"/>
        <v>Yes</v>
      </c>
      <c r="AQ2938">
        <v>2</v>
      </c>
      <c r="AR2938" s="5">
        <f t="shared" si="411"/>
        <v>1913864.06</v>
      </c>
      <c r="AS2938" s="5">
        <f t="shared" si="412"/>
        <v>597532.93999999994</v>
      </c>
      <c r="AT2938" t="s">
        <v>116</v>
      </c>
      <c r="AU2938" t="s">
        <v>6189</v>
      </c>
      <c r="AV2938" t="s">
        <v>6190</v>
      </c>
      <c r="AW2938" t="s">
        <v>6183</v>
      </c>
      <c r="AX2938" t="s">
        <v>6167</v>
      </c>
      <c r="AY2938">
        <v>77</v>
      </c>
      <c r="AZ2938">
        <v>3</v>
      </c>
      <c r="BA2938">
        <v>24</v>
      </c>
      <c r="BB2938" t="s">
        <v>6185</v>
      </c>
      <c r="BC2938">
        <v>0</v>
      </c>
      <c r="BD2938">
        <v>0</v>
      </c>
      <c r="BE2938" t="s">
        <v>6169</v>
      </c>
      <c r="BF2938" t="s">
        <v>6170</v>
      </c>
      <c r="BG2938">
        <v>0</v>
      </c>
      <c r="BH2938" t="s">
        <v>6171</v>
      </c>
      <c r="BI2938">
        <v>37</v>
      </c>
      <c r="BJ2938" t="s">
        <v>6172</v>
      </c>
      <c r="BK2938">
        <v>0</v>
      </c>
      <c r="BL2938">
        <v>79</v>
      </c>
      <c r="BM2938" s="3">
        <f t="shared" si="413"/>
        <v>0.94936708860759489</v>
      </c>
    </row>
    <row r="2939" spans="1:65">
      <c r="A2939" t="s">
        <v>3073</v>
      </c>
      <c r="B2939" s="2">
        <v>45835</v>
      </c>
      <c r="C2939" t="s">
        <v>1632</v>
      </c>
      <c r="D2939" t="s">
        <v>2636</v>
      </c>
      <c r="E2939">
        <v>6</v>
      </c>
      <c r="F2939" t="s">
        <v>49</v>
      </c>
      <c r="G2939" t="s">
        <v>50</v>
      </c>
      <c r="H2939" t="s">
        <v>245</v>
      </c>
      <c r="I2939" t="s">
        <v>74</v>
      </c>
      <c r="J2939" t="s">
        <v>53</v>
      </c>
      <c r="K2939" t="s">
        <v>75</v>
      </c>
      <c r="L2939" t="s">
        <v>92</v>
      </c>
      <c r="M2939" t="s">
        <v>56</v>
      </c>
      <c r="N2939" t="s">
        <v>69</v>
      </c>
      <c r="O2939" t="s">
        <v>70</v>
      </c>
      <c r="P2939">
        <v>71</v>
      </c>
      <c r="Q2939">
        <v>75</v>
      </c>
      <c r="R2939">
        <v>75</v>
      </c>
      <c r="S2939">
        <v>2</v>
      </c>
      <c r="T2939">
        <f t="shared" si="405"/>
        <v>73</v>
      </c>
      <c r="U2939">
        <v>71</v>
      </c>
      <c r="V2939">
        <f t="shared" si="406"/>
        <v>2</v>
      </c>
      <c r="W2939" s="3">
        <f t="shared" si="407"/>
        <v>2.6666666666666668E-2</v>
      </c>
      <c r="X2939">
        <v>22</v>
      </c>
      <c r="Y2939" s="4">
        <v>1.2</v>
      </c>
      <c r="Z2939" s="4">
        <v>1.1000000000000001</v>
      </c>
      <c r="AA2939" s="5">
        <v>36286.47</v>
      </c>
      <c r="AB2939" s="5">
        <f t="shared" si="408"/>
        <v>2576339.37</v>
      </c>
      <c r="AC2939" s="5">
        <v>23751.9</v>
      </c>
      <c r="AD2939" s="5">
        <f t="shared" si="409"/>
        <v>1781392.5</v>
      </c>
      <c r="AE2939" s="5">
        <v>128892.55</v>
      </c>
      <c r="AF2939" s="5">
        <v>33583.85</v>
      </c>
      <c r="AG2939" s="5">
        <v>9033.3799999999992</v>
      </c>
      <c r="AH2939" s="5">
        <v>1595</v>
      </c>
      <c r="AI2939" s="5">
        <v>7058.82</v>
      </c>
      <c r="AJ2939">
        <v>0</v>
      </c>
      <c r="AK2939" s="5">
        <v>0</v>
      </c>
      <c r="AL2939" s="5">
        <v>1506.87</v>
      </c>
      <c r="AM2939" s="5">
        <v>47669.35</v>
      </c>
      <c r="AN2939">
        <v>4</v>
      </c>
      <c r="AO2939">
        <v>3</v>
      </c>
      <c r="AP2939" t="str">
        <f t="shared" si="410"/>
        <v>Yes</v>
      </c>
      <c r="AQ2939">
        <v>0</v>
      </c>
      <c r="AR2939" s="5">
        <f t="shared" si="411"/>
        <v>2010732.32</v>
      </c>
      <c r="AS2939" s="5">
        <f t="shared" si="412"/>
        <v>565607.05000000005</v>
      </c>
      <c r="AT2939" t="s">
        <v>59</v>
      </c>
      <c r="AU2939" t="s">
        <v>6164</v>
      </c>
      <c r="AV2939" t="s">
        <v>6165</v>
      </c>
      <c r="AW2939" t="s">
        <v>6166</v>
      </c>
      <c r="AX2939" t="s">
        <v>6184</v>
      </c>
      <c r="AY2939">
        <v>74</v>
      </c>
      <c r="AZ2939">
        <v>0</v>
      </c>
      <c r="BA2939">
        <v>14</v>
      </c>
      <c r="BB2939" t="s">
        <v>6180</v>
      </c>
      <c r="BC2939">
        <v>0</v>
      </c>
      <c r="BD2939">
        <v>0</v>
      </c>
      <c r="BE2939" t="s">
        <v>6169</v>
      </c>
      <c r="BF2939" t="s">
        <v>6170</v>
      </c>
      <c r="BG2939">
        <v>0</v>
      </c>
      <c r="BH2939" t="s">
        <v>6171</v>
      </c>
      <c r="BI2939">
        <v>48</v>
      </c>
      <c r="BJ2939" t="s">
        <v>6172</v>
      </c>
      <c r="BK2939">
        <v>0</v>
      </c>
      <c r="BL2939">
        <v>83</v>
      </c>
      <c r="BM2939" s="3">
        <f t="shared" si="413"/>
        <v>0.90361445783132532</v>
      </c>
    </row>
    <row r="2940" spans="1:65">
      <c r="A2940" t="s">
        <v>3074</v>
      </c>
      <c r="B2940" s="2">
        <v>45835</v>
      </c>
      <c r="C2940" t="s">
        <v>1632</v>
      </c>
      <c r="D2940" t="s">
        <v>2636</v>
      </c>
      <c r="E2940">
        <v>6</v>
      </c>
      <c r="F2940" t="s">
        <v>61</v>
      </c>
      <c r="G2940" t="s">
        <v>62</v>
      </c>
      <c r="H2940" t="s">
        <v>96</v>
      </c>
      <c r="I2940" t="s">
        <v>52</v>
      </c>
      <c r="J2940" t="s">
        <v>53</v>
      </c>
      <c r="K2940" t="s">
        <v>66</v>
      </c>
      <c r="L2940" t="s">
        <v>92</v>
      </c>
      <c r="M2940" t="s">
        <v>56</v>
      </c>
      <c r="N2940" t="s">
        <v>94</v>
      </c>
      <c r="O2940" t="s">
        <v>82</v>
      </c>
      <c r="P2940">
        <v>67</v>
      </c>
      <c r="Q2940">
        <v>69</v>
      </c>
      <c r="R2940">
        <v>66</v>
      </c>
      <c r="S2940">
        <v>2</v>
      </c>
      <c r="T2940">
        <f t="shared" si="405"/>
        <v>64</v>
      </c>
      <c r="U2940">
        <v>64</v>
      </c>
      <c r="V2940">
        <f t="shared" si="406"/>
        <v>0</v>
      </c>
      <c r="W2940" s="3">
        <f t="shared" si="407"/>
        <v>3.0303030303030304E-2</v>
      </c>
      <c r="X2940">
        <v>24</v>
      </c>
      <c r="Y2940" s="4">
        <v>0.7</v>
      </c>
      <c r="Z2940" s="4">
        <v>0.5</v>
      </c>
      <c r="AA2940" s="5">
        <v>30543.29</v>
      </c>
      <c r="AB2940" s="5">
        <f t="shared" si="408"/>
        <v>1954770.56</v>
      </c>
      <c r="AC2940" s="5">
        <v>23676.73</v>
      </c>
      <c r="AD2940" s="5">
        <f t="shared" si="409"/>
        <v>1562664.18</v>
      </c>
      <c r="AE2940" s="5">
        <v>117905.56</v>
      </c>
      <c r="AF2940" s="5">
        <v>29470.68</v>
      </c>
      <c r="AG2940" s="5">
        <v>8569.77</v>
      </c>
      <c r="AH2940" s="5">
        <v>725</v>
      </c>
      <c r="AI2940" s="5">
        <v>7040</v>
      </c>
      <c r="AJ2940">
        <v>0</v>
      </c>
      <c r="AK2940" s="5">
        <v>0</v>
      </c>
      <c r="AL2940" s="5">
        <v>31740.84</v>
      </c>
      <c r="AM2940" s="5">
        <v>72094.009999999995</v>
      </c>
      <c r="AN2940">
        <v>4</v>
      </c>
      <c r="AO2940">
        <v>4</v>
      </c>
      <c r="AP2940" t="str">
        <f t="shared" si="410"/>
        <v>Yes</v>
      </c>
      <c r="AQ2940">
        <v>1</v>
      </c>
      <c r="AR2940" s="5">
        <f t="shared" si="411"/>
        <v>1830210.04</v>
      </c>
      <c r="AS2940" s="5">
        <f t="shared" si="412"/>
        <v>124560.52</v>
      </c>
      <c r="AT2940" t="s">
        <v>59</v>
      </c>
      <c r="AU2940" t="s">
        <v>6164</v>
      </c>
      <c r="AV2940" t="s">
        <v>6165</v>
      </c>
      <c r="AW2940" t="s">
        <v>6166</v>
      </c>
      <c r="AX2940" t="s">
        <v>6207</v>
      </c>
      <c r="AY2940">
        <v>70</v>
      </c>
      <c r="AZ2940">
        <v>0</v>
      </c>
      <c r="BA2940">
        <v>0</v>
      </c>
      <c r="BB2940" t="s">
        <v>6168</v>
      </c>
      <c r="BC2940">
        <v>0</v>
      </c>
      <c r="BD2940">
        <v>0</v>
      </c>
      <c r="BE2940" t="s">
        <v>6169</v>
      </c>
      <c r="BF2940" t="s">
        <v>6170</v>
      </c>
      <c r="BG2940">
        <v>1</v>
      </c>
      <c r="BH2940" t="s">
        <v>6186</v>
      </c>
      <c r="BI2940">
        <v>31</v>
      </c>
      <c r="BJ2940" t="s">
        <v>6172</v>
      </c>
      <c r="BK2940">
        <v>0</v>
      </c>
      <c r="BL2940">
        <v>72</v>
      </c>
      <c r="BM2940" s="3">
        <f t="shared" si="413"/>
        <v>0.91666666666666663</v>
      </c>
    </row>
    <row r="2941" spans="1:65">
      <c r="A2941" t="s">
        <v>3075</v>
      </c>
      <c r="B2941" s="2">
        <v>45835</v>
      </c>
      <c r="C2941" t="s">
        <v>1632</v>
      </c>
      <c r="D2941" t="s">
        <v>2636</v>
      </c>
      <c r="E2941">
        <v>6</v>
      </c>
      <c r="F2941" t="s">
        <v>72</v>
      </c>
      <c r="G2941" t="s">
        <v>79</v>
      </c>
      <c r="H2941" t="s">
        <v>213</v>
      </c>
      <c r="I2941" t="s">
        <v>52</v>
      </c>
      <c r="J2941" t="s">
        <v>53</v>
      </c>
      <c r="K2941" t="s">
        <v>66</v>
      </c>
      <c r="L2941" t="s">
        <v>55</v>
      </c>
      <c r="M2941" t="s">
        <v>56</v>
      </c>
      <c r="N2941" t="s">
        <v>76</v>
      </c>
      <c r="O2941" t="s">
        <v>82</v>
      </c>
      <c r="P2941">
        <v>83</v>
      </c>
      <c r="Q2941">
        <v>86</v>
      </c>
      <c r="R2941">
        <v>86</v>
      </c>
      <c r="S2941">
        <v>2</v>
      </c>
      <c r="T2941">
        <f t="shared" si="405"/>
        <v>84</v>
      </c>
      <c r="U2941">
        <v>82</v>
      </c>
      <c r="V2941">
        <f t="shared" si="406"/>
        <v>2</v>
      </c>
      <c r="W2941" s="3">
        <f t="shared" si="407"/>
        <v>2.3255813953488372E-2</v>
      </c>
      <c r="X2941">
        <v>36</v>
      </c>
      <c r="Y2941" s="4">
        <v>5.6</v>
      </c>
      <c r="Z2941" s="4">
        <v>2.1</v>
      </c>
      <c r="AA2941" s="5">
        <v>30196.15</v>
      </c>
      <c r="AB2941" s="5">
        <f t="shared" si="408"/>
        <v>2476084.2999999998</v>
      </c>
      <c r="AC2941" s="5">
        <v>23620.84</v>
      </c>
      <c r="AD2941" s="5">
        <f t="shared" si="409"/>
        <v>2031392.24</v>
      </c>
      <c r="AE2941" s="5">
        <v>150979.85999999999</v>
      </c>
      <c r="AF2941" s="5">
        <v>37950.97</v>
      </c>
      <c r="AG2941" s="5">
        <v>11050.79</v>
      </c>
      <c r="AH2941" s="5">
        <v>3045</v>
      </c>
      <c r="AI2941" s="5">
        <v>7056.41</v>
      </c>
      <c r="AJ2941">
        <v>0</v>
      </c>
      <c r="AK2941" s="5">
        <v>0</v>
      </c>
      <c r="AL2941" s="5">
        <v>33212.660000000003</v>
      </c>
      <c r="AM2941" s="5">
        <v>93106.14</v>
      </c>
      <c r="AN2941">
        <v>4</v>
      </c>
      <c r="AO2941">
        <v>5</v>
      </c>
      <c r="AP2941" t="str">
        <f t="shared" si="410"/>
        <v>No</v>
      </c>
      <c r="AQ2941">
        <v>3</v>
      </c>
      <c r="AR2941" s="5">
        <f t="shared" si="411"/>
        <v>2367794.0699999998</v>
      </c>
      <c r="AS2941" s="5">
        <f t="shared" si="412"/>
        <v>108290.23</v>
      </c>
      <c r="AT2941" t="s">
        <v>59</v>
      </c>
      <c r="AU2941" t="s">
        <v>6164</v>
      </c>
      <c r="AV2941" t="s">
        <v>6165</v>
      </c>
      <c r="AW2941" t="s">
        <v>6166</v>
      </c>
      <c r="AX2941" t="s">
        <v>6184</v>
      </c>
      <c r="AY2941">
        <v>85</v>
      </c>
      <c r="AZ2941">
        <v>0</v>
      </c>
      <c r="BA2941">
        <v>21</v>
      </c>
      <c r="BB2941" t="s">
        <v>6180</v>
      </c>
      <c r="BC2941">
        <v>1</v>
      </c>
      <c r="BD2941">
        <v>0</v>
      </c>
      <c r="BE2941" t="s">
        <v>6178</v>
      </c>
      <c r="BF2941" t="s">
        <v>6170</v>
      </c>
      <c r="BG2941">
        <v>1</v>
      </c>
      <c r="BH2941" t="s">
        <v>6179</v>
      </c>
      <c r="BI2941">
        <v>33</v>
      </c>
      <c r="BJ2941" t="s">
        <v>6172</v>
      </c>
      <c r="BK2941">
        <v>0</v>
      </c>
      <c r="BL2941">
        <v>89</v>
      </c>
      <c r="BM2941" s="3">
        <f t="shared" si="413"/>
        <v>0.9662921348314607</v>
      </c>
    </row>
    <row r="2942" spans="1:65">
      <c r="A2942" t="s">
        <v>3076</v>
      </c>
      <c r="B2942" s="2">
        <v>45835</v>
      </c>
      <c r="C2942" t="s">
        <v>1632</v>
      </c>
      <c r="D2942" t="s">
        <v>2636</v>
      </c>
      <c r="E2942">
        <v>6</v>
      </c>
      <c r="F2942" t="s">
        <v>78</v>
      </c>
      <c r="G2942" t="s">
        <v>62</v>
      </c>
      <c r="H2942" t="s">
        <v>153</v>
      </c>
      <c r="I2942" t="s">
        <v>74</v>
      </c>
      <c r="J2942" t="s">
        <v>53</v>
      </c>
      <c r="K2942" t="s">
        <v>75</v>
      </c>
      <c r="L2942" t="s">
        <v>92</v>
      </c>
      <c r="M2942" t="s">
        <v>68</v>
      </c>
      <c r="N2942" t="s">
        <v>76</v>
      </c>
      <c r="O2942" t="s">
        <v>82</v>
      </c>
      <c r="P2942">
        <v>75</v>
      </c>
      <c r="Q2942">
        <v>80</v>
      </c>
      <c r="R2942">
        <v>74</v>
      </c>
      <c r="S2942">
        <v>2</v>
      </c>
      <c r="T2942">
        <f t="shared" si="405"/>
        <v>72</v>
      </c>
      <c r="U2942">
        <v>72</v>
      </c>
      <c r="V2942">
        <f t="shared" si="406"/>
        <v>0</v>
      </c>
      <c r="W2942" s="3">
        <f t="shared" si="407"/>
        <v>2.7027027027027029E-2</v>
      </c>
      <c r="X2942">
        <v>31</v>
      </c>
      <c r="Y2942" s="4">
        <v>8.8000000000000007</v>
      </c>
      <c r="Z2942" s="4">
        <v>1.4</v>
      </c>
      <c r="AA2942" s="5">
        <v>35915.769999999997</v>
      </c>
      <c r="AB2942" s="5">
        <f t="shared" si="408"/>
        <v>2585935.44</v>
      </c>
      <c r="AC2942" s="5">
        <v>22729.1</v>
      </c>
      <c r="AD2942" s="5">
        <f t="shared" si="409"/>
        <v>1681953.4</v>
      </c>
      <c r="AE2942" s="5">
        <v>128039.07</v>
      </c>
      <c r="AF2942" s="5">
        <v>35948.06</v>
      </c>
      <c r="AG2942" s="5">
        <v>10009.969999999999</v>
      </c>
      <c r="AH2942" s="5">
        <v>2030</v>
      </c>
      <c r="AI2942" s="5">
        <v>7068.66</v>
      </c>
      <c r="AJ2942">
        <v>1</v>
      </c>
      <c r="AK2942" s="5">
        <v>8738.1</v>
      </c>
      <c r="AL2942" s="5">
        <v>0</v>
      </c>
      <c r="AM2942" s="5">
        <v>49614.92</v>
      </c>
      <c r="AN2942">
        <v>4</v>
      </c>
      <c r="AO2942">
        <v>4</v>
      </c>
      <c r="AP2942" t="str">
        <f t="shared" si="410"/>
        <v>Yes</v>
      </c>
      <c r="AQ2942">
        <v>1</v>
      </c>
      <c r="AR2942" s="5">
        <f t="shared" si="411"/>
        <v>1923402.18</v>
      </c>
      <c r="AS2942" s="5">
        <f t="shared" si="412"/>
        <v>662533.26</v>
      </c>
      <c r="AT2942" t="s">
        <v>59</v>
      </c>
      <c r="AU2942" t="s">
        <v>6181</v>
      </c>
      <c r="AV2942" t="s">
        <v>6182</v>
      </c>
      <c r="AW2942" t="s">
        <v>6183</v>
      </c>
      <c r="AX2942" t="s">
        <v>6177</v>
      </c>
      <c r="AY2942">
        <v>77</v>
      </c>
      <c r="AZ2942">
        <v>0</v>
      </c>
      <c r="BA2942">
        <v>0</v>
      </c>
      <c r="BB2942" t="s">
        <v>6168</v>
      </c>
      <c r="BC2942">
        <v>0</v>
      </c>
      <c r="BD2942">
        <v>0</v>
      </c>
      <c r="BE2942" t="s">
        <v>6169</v>
      </c>
      <c r="BF2942" t="s">
        <v>6170</v>
      </c>
      <c r="BG2942">
        <v>0</v>
      </c>
      <c r="BH2942" t="s">
        <v>6171</v>
      </c>
      <c r="BI2942">
        <v>35</v>
      </c>
      <c r="BJ2942" t="s">
        <v>6172</v>
      </c>
      <c r="BK2942">
        <v>0</v>
      </c>
      <c r="BL2942">
        <v>85</v>
      </c>
      <c r="BM2942" s="3">
        <f t="shared" si="413"/>
        <v>0.87058823529411766</v>
      </c>
    </row>
    <row r="2943" spans="1:65">
      <c r="A2943" t="s">
        <v>3077</v>
      </c>
      <c r="B2943" s="2">
        <v>45835</v>
      </c>
      <c r="C2943" t="s">
        <v>1632</v>
      </c>
      <c r="D2943" t="s">
        <v>2636</v>
      </c>
      <c r="E2943">
        <v>6</v>
      </c>
      <c r="F2943" t="s">
        <v>78</v>
      </c>
      <c r="G2943" t="s">
        <v>79</v>
      </c>
      <c r="H2943" t="s">
        <v>143</v>
      </c>
      <c r="I2943" t="s">
        <v>52</v>
      </c>
      <c r="J2943" t="s">
        <v>53</v>
      </c>
      <c r="K2943" t="s">
        <v>54</v>
      </c>
      <c r="L2943" t="s">
        <v>92</v>
      </c>
      <c r="M2943" t="s">
        <v>68</v>
      </c>
      <c r="N2943" t="s">
        <v>69</v>
      </c>
      <c r="O2943" t="s">
        <v>82</v>
      </c>
      <c r="P2943">
        <v>66</v>
      </c>
      <c r="Q2943">
        <v>67</v>
      </c>
      <c r="R2943">
        <v>65</v>
      </c>
      <c r="S2943">
        <v>2</v>
      </c>
      <c r="T2943">
        <f t="shared" si="405"/>
        <v>63</v>
      </c>
      <c r="U2943">
        <v>63</v>
      </c>
      <c r="V2943">
        <f t="shared" si="406"/>
        <v>0</v>
      </c>
      <c r="W2943" s="3">
        <f t="shared" si="407"/>
        <v>3.0769230769230771E-2</v>
      </c>
      <c r="X2943">
        <v>38</v>
      </c>
      <c r="Y2943" s="4">
        <v>1.7</v>
      </c>
      <c r="Z2943" s="4">
        <v>1.1000000000000001</v>
      </c>
      <c r="AA2943" s="5">
        <v>38832.519999999997</v>
      </c>
      <c r="AB2943" s="5">
        <f t="shared" si="408"/>
        <v>2446448.7599999998</v>
      </c>
      <c r="AC2943" s="5">
        <v>22651.599999999999</v>
      </c>
      <c r="AD2943" s="5">
        <f t="shared" si="409"/>
        <v>1472354</v>
      </c>
      <c r="AE2943" s="5">
        <v>116103.03</v>
      </c>
      <c r="AF2943" s="5">
        <v>31432.2</v>
      </c>
      <c r="AG2943" s="5">
        <v>11210.96</v>
      </c>
      <c r="AH2943" s="5">
        <v>1595</v>
      </c>
      <c r="AI2943" s="5">
        <v>7050.85</v>
      </c>
      <c r="AJ2943">
        <v>1</v>
      </c>
      <c r="AK2943" s="5">
        <v>8724.64</v>
      </c>
      <c r="AL2943" s="5">
        <v>0</v>
      </c>
      <c r="AM2943" s="5">
        <v>43106.78</v>
      </c>
      <c r="AN2943">
        <v>4</v>
      </c>
      <c r="AO2943">
        <v>4</v>
      </c>
      <c r="AP2943" t="str">
        <f t="shared" si="410"/>
        <v>Yes</v>
      </c>
      <c r="AQ2943">
        <v>1</v>
      </c>
      <c r="AR2943" s="5">
        <f t="shared" si="411"/>
        <v>1691577.46</v>
      </c>
      <c r="AS2943" s="5">
        <f t="shared" si="412"/>
        <v>754871.3</v>
      </c>
      <c r="AT2943" t="s">
        <v>59</v>
      </c>
      <c r="AU2943" t="s">
        <v>6189</v>
      </c>
      <c r="AV2943" t="s">
        <v>6190</v>
      </c>
      <c r="AW2943" t="s">
        <v>6183</v>
      </c>
      <c r="AX2943" t="s">
        <v>6167</v>
      </c>
      <c r="AY2943">
        <v>67</v>
      </c>
      <c r="AZ2943">
        <v>0</v>
      </c>
      <c r="BA2943">
        <v>0</v>
      </c>
      <c r="BB2943" t="s">
        <v>6168</v>
      </c>
      <c r="BC2943">
        <v>0</v>
      </c>
      <c r="BD2943">
        <v>0</v>
      </c>
      <c r="BE2943" t="s">
        <v>6169</v>
      </c>
      <c r="BF2943" t="s">
        <v>6170</v>
      </c>
      <c r="BG2943">
        <v>0</v>
      </c>
      <c r="BH2943" t="s">
        <v>6171</v>
      </c>
      <c r="BI2943">
        <v>48</v>
      </c>
      <c r="BJ2943" t="s">
        <v>6172</v>
      </c>
      <c r="BK2943">
        <v>0</v>
      </c>
      <c r="BL2943">
        <v>72</v>
      </c>
      <c r="BM2943" s="3">
        <f t="shared" si="413"/>
        <v>0.90277777777777779</v>
      </c>
    </row>
    <row r="2944" spans="1:65">
      <c r="A2944" t="s">
        <v>3078</v>
      </c>
      <c r="B2944" s="2">
        <v>45835</v>
      </c>
      <c r="C2944" t="s">
        <v>1632</v>
      </c>
      <c r="D2944" t="s">
        <v>2636</v>
      </c>
      <c r="E2944">
        <v>6</v>
      </c>
      <c r="F2944" t="s">
        <v>49</v>
      </c>
      <c r="G2944" t="s">
        <v>62</v>
      </c>
      <c r="H2944" t="s">
        <v>226</v>
      </c>
      <c r="I2944" t="s">
        <v>52</v>
      </c>
      <c r="J2944" t="s">
        <v>65</v>
      </c>
      <c r="K2944" t="s">
        <v>75</v>
      </c>
      <c r="L2944" t="s">
        <v>55</v>
      </c>
      <c r="M2944" t="s">
        <v>56</v>
      </c>
      <c r="N2944" t="s">
        <v>76</v>
      </c>
      <c r="O2944" t="s">
        <v>82</v>
      </c>
      <c r="P2944">
        <v>63</v>
      </c>
      <c r="Q2944">
        <v>65</v>
      </c>
      <c r="R2944">
        <v>65</v>
      </c>
      <c r="S2944">
        <v>1</v>
      </c>
      <c r="T2944">
        <f t="shared" si="405"/>
        <v>64</v>
      </c>
      <c r="U2944">
        <v>61</v>
      </c>
      <c r="V2944">
        <f t="shared" si="406"/>
        <v>3</v>
      </c>
      <c r="W2944" s="3">
        <f t="shared" si="407"/>
        <v>1.5384615384615385E-2</v>
      </c>
      <c r="X2944">
        <v>32</v>
      </c>
      <c r="Y2944" s="4">
        <v>0</v>
      </c>
      <c r="Z2944" s="4">
        <v>1.4</v>
      </c>
      <c r="AA2944" s="5">
        <v>51549.599999999999</v>
      </c>
      <c r="AB2944" s="5">
        <f t="shared" si="408"/>
        <v>3144525.6</v>
      </c>
      <c r="AC2944" s="5">
        <v>34909.18</v>
      </c>
      <c r="AD2944" s="5">
        <f t="shared" si="409"/>
        <v>2269096.7000000002</v>
      </c>
      <c r="AE2944" s="5">
        <v>149488.76</v>
      </c>
      <c r="AF2944" s="5">
        <v>41072.82</v>
      </c>
      <c r="AG2944" s="5">
        <v>9949.11</v>
      </c>
      <c r="AH2944" s="5">
        <v>2030</v>
      </c>
      <c r="AI2944" s="5">
        <v>5067.8</v>
      </c>
      <c r="AJ2944">
        <v>0</v>
      </c>
      <c r="AK2944" s="5">
        <v>0</v>
      </c>
      <c r="AL2944" s="5">
        <v>3098.61</v>
      </c>
      <c r="AM2944" s="5">
        <v>42070.99</v>
      </c>
      <c r="AN2944">
        <v>4</v>
      </c>
      <c r="AO2944">
        <v>3</v>
      </c>
      <c r="AP2944" t="str">
        <f t="shared" si="410"/>
        <v>Yes</v>
      </c>
      <c r="AQ2944">
        <v>0</v>
      </c>
      <c r="AR2944" s="5">
        <f t="shared" si="411"/>
        <v>2521874.79</v>
      </c>
      <c r="AS2944" s="5">
        <f t="shared" si="412"/>
        <v>622650.81000000006</v>
      </c>
      <c r="AT2944" t="s">
        <v>59</v>
      </c>
      <c r="AU2944" t="s">
        <v>6164</v>
      </c>
      <c r="AV2944" t="s">
        <v>6165</v>
      </c>
      <c r="AW2944" t="s">
        <v>6166</v>
      </c>
      <c r="AX2944" t="s">
        <v>6184</v>
      </c>
      <c r="AY2944">
        <v>65</v>
      </c>
      <c r="AZ2944">
        <v>0</v>
      </c>
      <c r="BA2944">
        <v>23</v>
      </c>
      <c r="BB2944" t="s">
        <v>6180</v>
      </c>
      <c r="BC2944">
        <v>0</v>
      </c>
      <c r="BD2944">
        <v>0</v>
      </c>
      <c r="BE2944" t="s">
        <v>6169</v>
      </c>
      <c r="BF2944" t="s">
        <v>6170</v>
      </c>
      <c r="BG2944">
        <v>1</v>
      </c>
      <c r="BH2944" t="s">
        <v>6179</v>
      </c>
      <c r="BI2944">
        <v>20</v>
      </c>
      <c r="BJ2944" t="s">
        <v>6172</v>
      </c>
      <c r="BK2944">
        <v>0</v>
      </c>
      <c r="BL2944">
        <v>70</v>
      </c>
      <c r="BM2944" s="3">
        <f t="shared" si="413"/>
        <v>0.9285714285714286</v>
      </c>
    </row>
    <row r="2945" spans="1:65">
      <c r="A2945" t="s">
        <v>3079</v>
      </c>
      <c r="B2945" s="2">
        <v>45835</v>
      </c>
      <c r="C2945" t="s">
        <v>1632</v>
      </c>
      <c r="D2945" t="s">
        <v>2636</v>
      </c>
      <c r="E2945">
        <v>6</v>
      </c>
      <c r="F2945" t="s">
        <v>78</v>
      </c>
      <c r="G2945" t="s">
        <v>79</v>
      </c>
      <c r="H2945" t="s">
        <v>143</v>
      </c>
      <c r="I2945" t="s">
        <v>74</v>
      </c>
      <c r="J2945" t="s">
        <v>53</v>
      </c>
      <c r="K2945" t="s">
        <v>75</v>
      </c>
      <c r="L2945" t="s">
        <v>55</v>
      </c>
      <c r="M2945" t="s">
        <v>56</v>
      </c>
      <c r="N2945" t="s">
        <v>69</v>
      </c>
      <c r="O2945" t="s">
        <v>70</v>
      </c>
      <c r="P2945">
        <v>65</v>
      </c>
      <c r="Q2945">
        <v>67</v>
      </c>
      <c r="R2945">
        <v>65</v>
      </c>
      <c r="S2945">
        <v>1</v>
      </c>
      <c r="T2945">
        <f t="shared" si="405"/>
        <v>64</v>
      </c>
      <c r="U2945">
        <v>64</v>
      </c>
      <c r="V2945">
        <f t="shared" si="406"/>
        <v>0</v>
      </c>
      <c r="W2945" s="3">
        <f t="shared" si="407"/>
        <v>1.5384615384615385E-2</v>
      </c>
      <c r="X2945">
        <v>34</v>
      </c>
      <c r="Y2945" s="4">
        <v>5.5</v>
      </c>
      <c r="Z2945" s="4">
        <v>1.7</v>
      </c>
      <c r="AA2945" s="5">
        <v>36426.410000000003</v>
      </c>
      <c r="AB2945" s="5">
        <f t="shared" si="408"/>
        <v>2331290.2400000002</v>
      </c>
      <c r="AC2945" s="5">
        <v>23544.44</v>
      </c>
      <c r="AD2945" s="5">
        <f t="shared" si="409"/>
        <v>1530388.6</v>
      </c>
      <c r="AE2945" s="5">
        <v>111763.25</v>
      </c>
      <c r="AF2945" s="5">
        <v>32397.47</v>
      </c>
      <c r="AG2945" s="5">
        <v>10156.280000000001</v>
      </c>
      <c r="AH2945" s="5">
        <v>2465</v>
      </c>
      <c r="AI2945" s="5">
        <v>3525.42</v>
      </c>
      <c r="AJ2945">
        <v>0</v>
      </c>
      <c r="AK2945" s="5">
        <v>0</v>
      </c>
      <c r="AL2945" s="5">
        <v>0</v>
      </c>
      <c r="AM2945" s="5">
        <v>42565.56</v>
      </c>
      <c r="AN2945">
        <v>4</v>
      </c>
      <c r="AO2945">
        <v>3</v>
      </c>
      <c r="AP2945" t="str">
        <f t="shared" si="410"/>
        <v>Yes</v>
      </c>
      <c r="AQ2945">
        <v>1</v>
      </c>
      <c r="AR2945" s="5">
        <f t="shared" si="411"/>
        <v>1733261.58</v>
      </c>
      <c r="AS2945" s="5">
        <f t="shared" si="412"/>
        <v>598028.66</v>
      </c>
      <c r="AT2945" t="s">
        <v>59</v>
      </c>
      <c r="AU2945" t="s">
        <v>6164</v>
      </c>
      <c r="AV2945" t="s">
        <v>6165</v>
      </c>
      <c r="AW2945" t="s">
        <v>6166</v>
      </c>
      <c r="AX2945" t="s">
        <v>6167</v>
      </c>
      <c r="AY2945">
        <v>67</v>
      </c>
      <c r="AZ2945">
        <v>0</v>
      </c>
      <c r="BA2945">
        <v>0</v>
      </c>
      <c r="BB2945" t="s">
        <v>6168</v>
      </c>
      <c r="BC2945">
        <v>0</v>
      </c>
      <c r="BD2945">
        <v>0</v>
      </c>
      <c r="BE2945" t="s">
        <v>6169</v>
      </c>
      <c r="BF2945" t="s">
        <v>6170</v>
      </c>
      <c r="BG2945">
        <v>1</v>
      </c>
      <c r="BH2945" t="s">
        <v>6179</v>
      </c>
      <c r="BI2945">
        <v>34</v>
      </c>
      <c r="BJ2945" t="s">
        <v>6172</v>
      </c>
      <c r="BK2945">
        <v>0</v>
      </c>
      <c r="BL2945">
        <v>73</v>
      </c>
      <c r="BM2945" s="3">
        <f t="shared" si="413"/>
        <v>0.8904109589041096</v>
      </c>
    </row>
    <row r="2946" spans="1:65">
      <c r="A2946" t="s">
        <v>3080</v>
      </c>
      <c r="B2946" s="2">
        <v>45835</v>
      </c>
      <c r="C2946" t="s">
        <v>1632</v>
      </c>
      <c r="D2946" t="s">
        <v>2636</v>
      </c>
      <c r="E2946">
        <v>6</v>
      </c>
      <c r="F2946" t="s">
        <v>61</v>
      </c>
      <c r="G2946" t="s">
        <v>62</v>
      </c>
      <c r="H2946" t="s">
        <v>115</v>
      </c>
      <c r="I2946" t="s">
        <v>74</v>
      </c>
      <c r="J2946" t="s">
        <v>53</v>
      </c>
      <c r="K2946" t="s">
        <v>66</v>
      </c>
      <c r="L2946" t="s">
        <v>87</v>
      </c>
      <c r="M2946" t="s">
        <v>56</v>
      </c>
      <c r="N2946" t="s">
        <v>94</v>
      </c>
      <c r="O2946" t="s">
        <v>82</v>
      </c>
      <c r="P2946">
        <v>82</v>
      </c>
      <c r="Q2946">
        <v>83</v>
      </c>
      <c r="R2946">
        <v>80</v>
      </c>
      <c r="S2946">
        <v>2</v>
      </c>
      <c r="T2946">
        <f t="shared" ref="T2946:T3009" si="414">R2946-S2946</f>
        <v>78</v>
      </c>
      <c r="U2946">
        <v>78</v>
      </c>
      <c r="V2946">
        <f t="shared" ref="V2946:V3009" si="415">T2946-U2946</f>
        <v>0</v>
      </c>
      <c r="W2946" s="3">
        <f t="shared" ref="W2946:W3009" si="416">IFERROR(S2946/R2946,0)</f>
        <v>2.5000000000000001E-2</v>
      </c>
      <c r="X2946">
        <v>36</v>
      </c>
      <c r="Y2946" s="4">
        <v>7.7</v>
      </c>
      <c r="Z2946" s="4">
        <v>1.7</v>
      </c>
      <c r="AA2946" s="5">
        <v>30849.15</v>
      </c>
      <c r="AB2946" s="5">
        <f t="shared" ref="AB2946:AB3009" si="417">ROUND(U2946*AA2946,2)</f>
        <v>2406233.7000000002</v>
      </c>
      <c r="AC2946" s="5">
        <v>24072.38</v>
      </c>
      <c r="AD2946" s="5">
        <f t="shared" ref="AD2946:AD3009" si="418">ROUND(R2946*AC2946,2)</f>
        <v>1925790.4</v>
      </c>
      <c r="AE2946" s="5">
        <v>137687.9</v>
      </c>
      <c r="AF2946" s="5">
        <v>35396.01</v>
      </c>
      <c r="AG2946" s="5">
        <v>10240.780000000001</v>
      </c>
      <c r="AH2946" s="5">
        <v>2465</v>
      </c>
      <c r="AI2946" s="5">
        <v>7111.11</v>
      </c>
      <c r="AJ2946">
        <v>0</v>
      </c>
      <c r="AK2946" s="5">
        <v>0</v>
      </c>
      <c r="AL2946" s="5">
        <v>31740.84</v>
      </c>
      <c r="AM2946" s="5">
        <v>83518.91</v>
      </c>
      <c r="AN2946">
        <v>4</v>
      </c>
      <c r="AO2946">
        <v>4</v>
      </c>
      <c r="AP2946" t="str">
        <f t="shared" ref="AP2946:AP3009" si="419">IF(AO2946&lt;=AN2946,"Yes","No")</f>
        <v>Yes</v>
      </c>
      <c r="AQ2946">
        <v>0</v>
      </c>
      <c r="AR2946" s="5">
        <f t="shared" ref="AR2946:AR3009" si="420">ROUND(SUM(AD2946:AI2946)+SUM(AK2946:AM2946),2)</f>
        <v>2233950.9500000002</v>
      </c>
      <c r="AS2946" s="5">
        <f t="shared" ref="AS2946:AS3009" si="421">ROUND(AB2946-AR2946,2)</f>
        <v>172282.75</v>
      </c>
      <c r="AT2946" t="s">
        <v>59</v>
      </c>
      <c r="AU2946" t="s">
        <v>6164</v>
      </c>
      <c r="AV2946" t="s">
        <v>6165</v>
      </c>
      <c r="AW2946" t="s">
        <v>6166</v>
      </c>
      <c r="AX2946" t="s">
        <v>6167</v>
      </c>
      <c r="AY2946">
        <v>82</v>
      </c>
      <c r="AZ2946">
        <v>0</v>
      </c>
      <c r="BA2946">
        <v>0</v>
      </c>
      <c r="BB2946" t="s">
        <v>6168</v>
      </c>
      <c r="BC2946">
        <v>0</v>
      </c>
      <c r="BD2946">
        <v>0</v>
      </c>
      <c r="BE2946" t="s">
        <v>6169</v>
      </c>
      <c r="BF2946" t="s">
        <v>6170</v>
      </c>
      <c r="BG2946">
        <v>1</v>
      </c>
      <c r="BH2946" t="s">
        <v>6179</v>
      </c>
      <c r="BI2946">
        <v>25</v>
      </c>
      <c r="BJ2946" t="s">
        <v>6172</v>
      </c>
      <c r="BK2946">
        <v>0</v>
      </c>
      <c r="BL2946">
        <v>89</v>
      </c>
      <c r="BM2946" s="3">
        <f t="shared" ref="BM2946:BM3009" si="422">IFERROR(R2946/BL2946,0)</f>
        <v>0.898876404494382</v>
      </c>
    </row>
    <row r="2947" spans="1:65">
      <c r="A2947" t="s">
        <v>3081</v>
      </c>
      <c r="B2947" s="2">
        <v>45835</v>
      </c>
      <c r="C2947" t="s">
        <v>1632</v>
      </c>
      <c r="D2947" t="s">
        <v>2636</v>
      </c>
      <c r="E2947">
        <v>6</v>
      </c>
      <c r="F2947" t="s">
        <v>72</v>
      </c>
      <c r="G2947" t="s">
        <v>79</v>
      </c>
      <c r="H2947" t="s">
        <v>159</v>
      </c>
      <c r="I2947" t="s">
        <v>52</v>
      </c>
      <c r="J2947" t="s">
        <v>65</v>
      </c>
      <c r="K2947" t="s">
        <v>66</v>
      </c>
      <c r="L2947" t="s">
        <v>92</v>
      </c>
      <c r="M2947" t="s">
        <v>56</v>
      </c>
      <c r="N2947" t="s">
        <v>94</v>
      </c>
      <c r="O2947" t="s">
        <v>120</v>
      </c>
      <c r="P2947">
        <v>55</v>
      </c>
      <c r="Q2947">
        <v>59</v>
      </c>
      <c r="R2947">
        <v>59</v>
      </c>
      <c r="S2947">
        <v>1</v>
      </c>
      <c r="T2947">
        <f t="shared" si="414"/>
        <v>58</v>
      </c>
      <c r="U2947">
        <v>54</v>
      </c>
      <c r="V2947">
        <f t="shared" si="415"/>
        <v>4</v>
      </c>
      <c r="W2947" s="3">
        <f t="shared" si="416"/>
        <v>1.6949152542372881E-2</v>
      </c>
      <c r="X2947">
        <v>25</v>
      </c>
      <c r="Y2947" s="4">
        <v>7</v>
      </c>
      <c r="Z2947" s="4">
        <v>1.8</v>
      </c>
      <c r="AA2947" s="5">
        <v>48356.59</v>
      </c>
      <c r="AB2947" s="5">
        <f t="shared" si="417"/>
        <v>2611255.86</v>
      </c>
      <c r="AC2947" s="5">
        <v>35250.230000000003</v>
      </c>
      <c r="AD2947" s="5">
        <f t="shared" si="418"/>
        <v>2079763.57</v>
      </c>
      <c r="AE2947" s="5">
        <v>135186.71</v>
      </c>
      <c r="AF2947" s="5">
        <v>36506.870000000003</v>
      </c>
      <c r="AG2947" s="5">
        <v>8716.01</v>
      </c>
      <c r="AH2947" s="5">
        <v>2610</v>
      </c>
      <c r="AI2947" s="5">
        <v>5120.75</v>
      </c>
      <c r="AJ2947">
        <v>0</v>
      </c>
      <c r="AK2947" s="5">
        <v>0</v>
      </c>
      <c r="AL2947" s="5">
        <v>4418.79</v>
      </c>
      <c r="AM2947" s="5">
        <v>33298.639999999999</v>
      </c>
      <c r="AN2947">
        <v>4</v>
      </c>
      <c r="AO2947">
        <v>4</v>
      </c>
      <c r="AP2947" t="str">
        <f t="shared" si="419"/>
        <v>Yes</v>
      </c>
      <c r="AQ2947">
        <v>1</v>
      </c>
      <c r="AR2947" s="5">
        <f t="shared" si="420"/>
        <v>2305621.34</v>
      </c>
      <c r="AS2947" s="5">
        <f t="shared" si="421"/>
        <v>305634.52</v>
      </c>
      <c r="AT2947" t="s">
        <v>59</v>
      </c>
      <c r="AU2947" t="s">
        <v>6164</v>
      </c>
      <c r="AV2947" t="s">
        <v>6165</v>
      </c>
      <c r="AW2947" t="s">
        <v>6166</v>
      </c>
      <c r="AX2947" t="s">
        <v>6184</v>
      </c>
      <c r="AY2947">
        <v>58</v>
      </c>
      <c r="AZ2947">
        <v>0</v>
      </c>
      <c r="BA2947">
        <v>26</v>
      </c>
      <c r="BB2947" t="s">
        <v>6180</v>
      </c>
      <c r="BC2947">
        <v>0</v>
      </c>
      <c r="BD2947">
        <v>0</v>
      </c>
      <c r="BE2947" t="s">
        <v>6169</v>
      </c>
      <c r="BF2947" t="s">
        <v>6170</v>
      </c>
      <c r="BG2947">
        <v>1</v>
      </c>
      <c r="BH2947" t="s">
        <v>6186</v>
      </c>
      <c r="BI2947">
        <v>44</v>
      </c>
      <c r="BJ2947" t="s">
        <v>6172</v>
      </c>
      <c r="BK2947">
        <v>0</v>
      </c>
      <c r="BL2947">
        <v>67</v>
      </c>
      <c r="BM2947" s="3">
        <f t="shared" si="422"/>
        <v>0.88059701492537312</v>
      </c>
    </row>
    <row r="2948" spans="1:65">
      <c r="A2948" t="s">
        <v>3082</v>
      </c>
      <c r="B2948" s="2">
        <v>45836</v>
      </c>
      <c r="C2948" t="s">
        <v>1632</v>
      </c>
      <c r="D2948" t="s">
        <v>2636</v>
      </c>
      <c r="E2948">
        <v>6</v>
      </c>
      <c r="F2948" t="s">
        <v>78</v>
      </c>
      <c r="G2948" t="s">
        <v>79</v>
      </c>
      <c r="H2948" t="s">
        <v>136</v>
      </c>
      <c r="I2948" t="s">
        <v>52</v>
      </c>
      <c r="J2948" t="s">
        <v>53</v>
      </c>
      <c r="K2948" t="s">
        <v>66</v>
      </c>
      <c r="L2948" t="s">
        <v>92</v>
      </c>
      <c r="M2948" t="s">
        <v>56</v>
      </c>
      <c r="N2948" t="s">
        <v>69</v>
      </c>
      <c r="O2948" t="s">
        <v>70</v>
      </c>
      <c r="P2948">
        <v>77</v>
      </c>
      <c r="Q2948">
        <v>82</v>
      </c>
      <c r="R2948">
        <v>78</v>
      </c>
      <c r="S2948">
        <v>2</v>
      </c>
      <c r="T2948">
        <f t="shared" si="414"/>
        <v>76</v>
      </c>
      <c r="U2948">
        <v>75</v>
      </c>
      <c r="V2948">
        <f t="shared" si="415"/>
        <v>1</v>
      </c>
      <c r="W2948" s="3">
        <f t="shared" si="416"/>
        <v>2.564102564102564E-2</v>
      </c>
      <c r="X2948">
        <v>14</v>
      </c>
      <c r="Y2948" s="4">
        <v>7.1</v>
      </c>
      <c r="Z2948" s="4">
        <v>1.6</v>
      </c>
      <c r="AA2948" s="5">
        <v>30142.79</v>
      </c>
      <c r="AB2948" s="5">
        <f t="shared" si="417"/>
        <v>2260709.25</v>
      </c>
      <c r="AC2948" s="5">
        <v>23734.01</v>
      </c>
      <c r="AD2948" s="5">
        <f t="shared" si="418"/>
        <v>1851252.78</v>
      </c>
      <c r="AE2948" s="5">
        <v>137075.42000000001</v>
      </c>
      <c r="AF2948" s="5">
        <v>35722.86</v>
      </c>
      <c r="AG2948" s="5">
        <v>8263.17</v>
      </c>
      <c r="AH2948" s="5">
        <v>2320</v>
      </c>
      <c r="AI2948" s="5">
        <v>7030.99</v>
      </c>
      <c r="AJ2948">
        <v>0</v>
      </c>
      <c r="AK2948" s="5">
        <v>0</v>
      </c>
      <c r="AL2948" s="5">
        <v>32491.11</v>
      </c>
      <c r="AM2948" s="5">
        <v>78890.37</v>
      </c>
      <c r="AN2948">
        <v>4</v>
      </c>
      <c r="AO2948">
        <v>4</v>
      </c>
      <c r="AP2948" t="str">
        <f t="shared" si="419"/>
        <v>Yes</v>
      </c>
      <c r="AQ2948">
        <v>0</v>
      </c>
      <c r="AR2948" s="5">
        <f t="shared" si="420"/>
        <v>2153046.7000000002</v>
      </c>
      <c r="AS2948" s="5">
        <f t="shared" si="421"/>
        <v>107662.55</v>
      </c>
      <c r="AT2948" t="s">
        <v>59</v>
      </c>
      <c r="AU2948" t="s">
        <v>6164</v>
      </c>
      <c r="AV2948" t="s">
        <v>6165</v>
      </c>
      <c r="AW2948" t="s">
        <v>6166</v>
      </c>
      <c r="AX2948" t="s">
        <v>6167</v>
      </c>
      <c r="AY2948">
        <v>78</v>
      </c>
      <c r="AZ2948">
        <v>0</v>
      </c>
      <c r="BA2948">
        <v>12</v>
      </c>
      <c r="BB2948" t="s">
        <v>6198</v>
      </c>
      <c r="BC2948">
        <v>0</v>
      </c>
      <c r="BD2948">
        <v>0</v>
      </c>
      <c r="BE2948" t="s">
        <v>6169</v>
      </c>
      <c r="BF2948" t="s">
        <v>6170</v>
      </c>
      <c r="BG2948">
        <v>0</v>
      </c>
      <c r="BH2948" t="s">
        <v>6171</v>
      </c>
      <c r="BI2948">
        <v>17</v>
      </c>
      <c r="BJ2948" t="s">
        <v>6172</v>
      </c>
      <c r="BK2948">
        <v>0</v>
      </c>
      <c r="BL2948">
        <v>86</v>
      </c>
      <c r="BM2948" s="3">
        <f t="shared" si="422"/>
        <v>0.90697674418604646</v>
      </c>
    </row>
    <row r="2949" spans="1:65">
      <c r="A2949" t="s">
        <v>3083</v>
      </c>
      <c r="B2949" s="2">
        <v>45836</v>
      </c>
      <c r="C2949" t="s">
        <v>1632</v>
      </c>
      <c r="D2949" t="s">
        <v>2636</v>
      </c>
      <c r="E2949">
        <v>6</v>
      </c>
      <c r="F2949" t="s">
        <v>61</v>
      </c>
      <c r="G2949" t="s">
        <v>50</v>
      </c>
      <c r="H2949" t="s">
        <v>157</v>
      </c>
      <c r="I2949" t="s">
        <v>52</v>
      </c>
      <c r="J2949" t="s">
        <v>53</v>
      </c>
      <c r="K2949" t="s">
        <v>75</v>
      </c>
      <c r="L2949" t="s">
        <v>92</v>
      </c>
      <c r="M2949" t="s">
        <v>56</v>
      </c>
      <c r="N2949" t="s">
        <v>76</v>
      </c>
      <c r="O2949" t="s">
        <v>120</v>
      </c>
      <c r="P2949">
        <v>66</v>
      </c>
      <c r="Q2949">
        <v>69</v>
      </c>
      <c r="R2949">
        <v>67</v>
      </c>
      <c r="S2949">
        <v>1</v>
      </c>
      <c r="T2949">
        <f t="shared" si="414"/>
        <v>66</v>
      </c>
      <c r="U2949">
        <v>63</v>
      </c>
      <c r="V2949">
        <f t="shared" si="415"/>
        <v>3</v>
      </c>
      <c r="W2949" s="3">
        <f t="shared" si="416"/>
        <v>1.4925373134328358E-2</v>
      </c>
      <c r="X2949">
        <v>16</v>
      </c>
      <c r="Y2949" s="4">
        <v>4.5999999999999996</v>
      </c>
      <c r="Z2949" s="4">
        <v>1.7</v>
      </c>
      <c r="AA2949" s="5">
        <v>35767.89</v>
      </c>
      <c r="AB2949" s="5">
        <f t="shared" si="417"/>
        <v>2253377.0699999998</v>
      </c>
      <c r="AC2949" s="5">
        <v>23788.78</v>
      </c>
      <c r="AD2949" s="5">
        <f t="shared" si="418"/>
        <v>1593848.26</v>
      </c>
      <c r="AE2949" s="5">
        <v>117887.77</v>
      </c>
      <c r="AF2949" s="5">
        <v>27964.59</v>
      </c>
      <c r="AG2949" s="5">
        <v>8138.22</v>
      </c>
      <c r="AH2949" s="5">
        <v>2465</v>
      </c>
      <c r="AI2949" s="5">
        <v>3514.75</v>
      </c>
      <c r="AJ2949">
        <v>0</v>
      </c>
      <c r="AK2949" s="5">
        <v>0</v>
      </c>
      <c r="AL2949" s="5">
        <v>2200.1799999999998</v>
      </c>
      <c r="AM2949" s="5">
        <v>42586.69</v>
      </c>
      <c r="AN2949">
        <v>4</v>
      </c>
      <c r="AO2949">
        <v>5</v>
      </c>
      <c r="AP2949" t="str">
        <f t="shared" si="419"/>
        <v>No</v>
      </c>
      <c r="AQ2949">
        <v>3</v>
      </c>
      <c r="AR2949" s="5">
        <f t="shared" si="420"/>
        <v>1798605.46</v>
      </c>
      <c r="AS2949" s="5">
        <f t="shared" si="421"/>
        <v>454771.61</v>
      </c>
      <c r="AT2949" t="s">
        <v>59</v>
      </c>
      <c r="AU2949" t="s">
        <v>6164</v>
      </c>
      <c r="AV2949" t="s">
        <v>6165</v>
      </c>
      <c r="AW2949" t="s">
        <v>6166</v>
      </c>
      <c r="AX2949" t="s">
        <v>6167</v>
      </c>
      <c r="AY2949">
        <v>69</v>
      </c>
      <c r="AZ2949">
        <v>3</v>
      </c>
      <c r="BA2949">
        <v>21</v>
      </c>
      <c r="BB2949" t="s">
        <v>6185</v>
      </c>
      <c r="BC2949">
        <v>0</v>
      </c>
      <c r="BD2949">
        <v>1</v>
      </c>
      <c r="BE2949" t="s">
        <v>6188</v>
      </c>
      <c r="BF2949" t="s">
        <v>6170</v>
      </c>
      <c r="BG2949">
        <v>0</v>
      </c>
      <c r="BH2949" t="s">
        <v>6171</v>
      </c>
      <c r="BI2949">
        <v>28</v>
      </c>
      <c r="BJ2949" t="s">
        <v>6172</v>
      </c>
      <c r="BK2949">
        <v>0</v>
      </c>
      <c r="BL2949">
        <v>74</v>
      </c>
      <c r="BM2949" s="3">
        <f t="shared" si="422"/>
        <v>0.90540540540540537</v>
      </c>
    </row>
    <row r="2950" spans="1:65">
      <c r="A2950" t="s">
        <v>3084</v>
      </c>
      <c r="B2950" s="2">
        <v>45836</v>
      </c>
      <c r="C2950" t="s">
        <v>1632</v>
      </c>
      <c r="D2950" t="s">
        <v>2636</v>
      </c>
      <c r="E2950">
        <v>6</v>
      </c>
      <c r="F2950" t="s">
        <v>72</v>
      </c>
      <c r="G2950" t="s">
        <v>50</v>
      </c>
      <c r="H2950" t="s">
        <v>179</v>
      </c>
      <c r="I2950" t="s">
        <v>74</v>
      </c>
      <c r="J2950" t="s">
        <v>81</v>
      </c>
      <c r="K2950" t="s">
        <v>66</v>
      </c>
      <c r="L2950" t="s">
        <v>92</v>
      </c>
      <c r="M2950" t="s">
        <v>68</v>
      </c>
      <c r="N2950" t="s">
        <v>76</v>
      </c>
      <c r="O2950" t="s">
        <v>82</v>
      </c>
      <c r="P2950">
        <v>41</v>
      </c>
      <c r="Q2950">
        <v>44</v>
      </c>
      <c r="R2950">
        <v>44</v>
      </c>
      <c r="S2950">
        <v>1</v>
      </c>
      <c r="T2950">
        <f t="shared" si="414"/>
        <v>43</v>
      </c>
      <c r="U2950">
        <v>40</v>
      </c>
      <c r="V2950">
        <f t="shared" si="415"/>
        <v>3</v>
      </c>
      <c r="W2950" s="3">
        <f t="shared" si="416"/>
        <v>2.2727272727272728E-2</v>
      </c>
      <c r="X2950">
        <v>19</v>
      </c>
      <c r="Y2950" s="4">
        <v>5.6</v>
      </c>
      <c r="Z2950" s="4">
        <v>1.3</v>
      </c>
      <c r="AA2950" s="5">
        <v>73333.919999999998</v>
      </c>
      <c r="AB2950" s="5">
        <f t="shared" si="417"/>
        <v>2933356.8</v>
      </c>
      <c r="AC2950" s="5">
        <v>51228.97</v>
      </c>
      <c r="AD2950" s="5">
        <f t="shared" si="418"/>
        <v>2254074.6800000002</v>
      </c>
      <c r="AE2950" s="5">
        <v>134299.22</v>
      </c>
      <c r="AF2950" s="5">
        <v>35749.46</v>
      </c>
      <c r="AG2950" s="5">
        <v>9063.73</v>
      </c>
      <c r="AH2950" s="5">
        <v>1885</v>
      </c>
      <c r="AI2950" s="5">
        <v>7480</v>
      </c>
      <c r="AJ2950">
        <v>0</v>
      </c>
      <c r="AK2950" s="5">
        <v>0</v>
      </c>
      <c r="AL2950" s="5">
        <v>4951.33</v>
      </c>
      <c r="AM2950" s="5">
        <v>27297.01</v>
      </c>
      <c r="AN2950">
        <v>4</v>
      </c>
      <c r="AO2950">
        <v>4</v>
      </c>
      <c r="AP2950" t="str">
        <f t="shared" si="419"/>
        <v>Yes</v>
      </c>
      <c r="AQ2950">
        <v>1</v>
      </c>
      <c r="AR2950" s="5">
        <f t="shared" si="420"/>
        <v>2474800.4300000002</v>
      </c>
      <c r="AS2950" s="5">
        <f t="shared" si="421"/>
        <v>458556.37</v>
      </c>
      <c r="AT2950" t="s">
        <v>59</v>
      </c>
      <c r="AU2950" t="s">
        <v>6164</v>
      </c>
      <c r="AV2950" t="s">
        <v>6165</v>
      </c>
      <c r="AW2950" t="s">
        <v>6166</v>
      </c>
      <c r="AX2950" t="s">
        <v>6184</v>
      </c>
      <c r="AY2950">
        <v>44</v>
      </c>
      <c r="AZ2950">
        <v>0</v>
      </c>
      <c r="BA2950">
        <v>21</v>
      </c>
      <c r="BB2950" t="s">
        <v>6180</v>
      </c>
      <c r="BC2950">
        <v>0</v>
      </c>
      <c r="BD2950">
        <v>0</v>
      </c>
      <c r="BE2950" t="s">
        <v>6169</v>
      </c>
      <c r="BF2950" t="s">
        <v>6170</v>
      </c>
      <c r="BG2950">
        <v>0</v>
      </c>
      <c r="BH2950" t="s">
        <v>6171</v>
      </c>
      <c r="BI2950">
        <v>26</v>
      </c>
      <c r="BJ2950" t="s">
        <v>6172</v>
      </c>
      <c r="BK2950">
        <v>0</v>
      </c>
      <c r="BL2950">
        <v>50</v>
      </c>
      <c r="BM2950" s="3">
        <f t="shared" si="422"/>
        <v>0.88</v>
      </c>
    </row>
    <row r="2951" spans="1:65">
      <c r="A2951" t="s">
        <v>3085</v>
      </c>
      <c r="B2951" s="2">
        <v>45836</v>
      </c>
      <c r="C2951" t="s">
        <v>1632</v>
      </c>
      <c r="D2951" t="s">
        <v>2636</v>
      </c>
      <c r="E2951">
        <v>6</v>
      </c>
      <c r="F2951" t="s">
        <v>78</v>
      </c>
      <c r="G2951" t="s">
        <v>62</v>
      </c>
      <c r="H2951" t="s">
        <v>91</v>
      </c>
      <c r="I2951" t="s">
        <v>52</v>
      </c>
      <c r="J2951" t="s">
        <v>65</v>
      </c>
      <c r="K2951" t="s">
        <v>66</v>
      </c>
      <c r="L2951" t="s">
        <v>67</v>
      </c>
      <c r="M2951" t="s">
        <v>56</v>
      </c>
      <c r="N2951" t="s">
        <v>57</v>
      </c>
      <c r="O2951" t="s">
        <v>58</v>
      </c>
      <c r="P2951">
        <v>56</v>
      </c>
      <c r="Q2951">
        <v>58</v>
      </c>
      <c r="R2951">
        <v>55</v>
      </c>
      <c r="S2951">
        <v>2</v>
      </c>
      <c r="T2951">
        <f t="shared" si="414"/>
        <v>53</v>
      </c>
      <c r="U2951">
        <v>53</v>
      </c>
      <c r="V2951">
        <f t="shared" si="415"/>
        <v>0</v>
      </c>
      <c r="W2951" s="3">
        <f t="shared" si="416"/>
        <v>3.6363636363636362E-2</v>
      </c>
      <c r="X2951">
        <v>50</v>
      </c>
      <c r="Y2951" s="4">
        <v>3.9</v>
      </c>
      <c r="Z2951" s="4">
        <v>1.3</v>
      </c>
      <c r="AA2951" s="5">
        <v>49097.98</v>
      </c>
      <c r="AB2951" s="5">
        <f t="shared" si="417"/>
        <v>2602192.94</v>
      </c>
      <c r="AC2951" s="5">
        <v>33801.46</v>
      </c>
      <c r="AD2951" s="5">
        <f t="shared" si="418"/>
        <v>1859080.3</v>
      </c>
      <c r="AE2951" s="5">
        <v>129217.88</v>
      </c>
      <c r="AF2951" s="5">
        <v>37068</v>
      </c>
      <c r="AG2951" s="5">
        <v>11134.58</v>
      </c>
      <c r="AH2951" s="5">
        <v>1885</v>
      </c>
      <c r="AI2951" s="5">
        <v>10120</v>
      </c>
      <c r="AJ2951">
        <v>0</v>
      </c>
      <c r="AK2951" s="5">
        <v>0</v>
      </c>
      <c r="AL2951" s="5">
        <v>0</v>
      </c>
      <c r="AM2951" s="5">
        <v>39170.81</v>
      </c>
      <c r="AN2951">
        <v>4</v>
      </c>
      <c r="AO2951">
        <v>5</v>
      </c>
      <c r="AP2951" t="str">
        <f t="shared" si="419"/>
        <v>No</v>
      </c>
      <c r="AQ2951">
        <v>2</v>
      </c>
      <c r="AR2951" s="5">
        <f t="shared" si="420"/>
        <v>2087676.57</v>
      </c>
      <c r="AS2951" s="5">
        <f t="shared" si="421"/>
        <v>514516.37</v>
      </c>
      <c r="AT2951" t="s">
        <v>59</v>
      </c>
      <c r="AU2951" t="s">
        <v>6164</v>
      </c>
      <c r="AV2951" t="s">
        <v>6165</v>
      </c>
      <c r="AW2951" t="s">
        <v>6166</v>
      </c>
      <c r="AX2951" t="s">
        <v>6202</v>
      </c>
      <c r="AY2951">
        <v>61</v>
      </c>
      <c r="AZ2951">
        <v>4</v>
      </c>
      <c r="BA2951">
        <v>0</v>
      </c>
      <c r="BB2951" t="s">
        <v>6168</v>
      </c>
      <c r="BC2951">
        <v>1</v>
      </c>
      <c r="BD2951">
        <v>0</v>
      </c>
      <c r="BE2951" t="s">
        <v>6178</v>
      </c>
      <c r="BF2951" t="s">
        <v>6170</v>
      </c>
      <c r="BG2951">
        <v>3</v>
      </c>
      <c r="BH2951" t="s">
        <v>6197</v>
      </c>
      <c r="BI2951">
        <v>55</v>
      </c>
      <c r="BJ2951" t="s">
        <v>6193</v>
      </c>
      <c r="BK2951">
        <v>0</v>
      </c>
      <c r="BL2951">
        <v>63</v>
      </c>
      <c r="BM2951" s="3">
        <f t="shared" si="422"/>
        <v>0.87301587301587302</v>
      </c>
    </row>
    <row r="2952" spans="1:65">
      <c r="A2952" t="s">
        <v>3086</v>
      </c>
      <c r="B2952" s="2">
        <v>45836</v>
      </c>
      <c r="C2952" t="s">
        <v>1632</v>
      </c>
      <c r="D2952" t="s">
        <v>2636</v>
      </c>
      <c r="E2952">
        <v>6</v>
      </c>
      <c r="F2952" t="s">
        <v>61</v>
      </c>
      <c r="G2952" t="s">
        <v>79</v>
      </c>
      <c r="H2952" t="s">
        <v>100</v>
      </c>
      <c r="I2952" t="s">
        <v>74</v>
      </c>
      <c r="J2952" t="s">
        <v>53</v>
      </c>
      <c r="K2952" t="s">
        <v>66</v>
      </c>
      <c r="L2952" t="s">
        <v>92</v>
      </c>
      <c r="M2952" t="s">
        <v>56</v>
      </c>
      <c r="N2952" t="s">
        <v>69</v>
      </c>
      <c r="O2952" t="s">
        <v>70</v>
      </c>
      <c r="P2952">
        <v>68</v>
      </c>
      <c r="Q2952">
        <v>73</v>
      </c>
      <c r="R2952">
        <v>71</v>
      </c>
      <c r="S2952">
        <v>1</v>
      </c>
      <c r="T2952">
        <f t="shared" si="414"/>
        <v>70</v>
      </c>
      <c r="U2952">
        <v>68</v>
      </c>
      <c r="V2952">
        <f t="shared" si="415"/>
        <v>2</v>
      </c>
      <c r="W2952" s="3">
        <f t="shared" si="416"/>
        <v>1.4084507042253521E-2</v>
      </c>
      <c r="X2952">
        <v>20</v>
      </c>
      <c r="Y2952" s="4">
        <v>0.6</v>
      </c>
      <c r="Z2952" s="4">
        <v>0.7</v>
      </c>
      <c r="AA2952" s="5">
        <v>30112.51</v>
      </c>
      <c r="AB2952" s="5">
        <f t="shared" si="417"/>
        <v>2047650.68</v>
      </c>
      <c r="AC2952" s="5">
        <v>23882.36</v>
      </c>
      <c r="AD2952" s="5">
        <f t="shared" si="418"/>
        <v>1695647.56</v>
      </c>
      <c r="AE2952" s="5">
        <v>121909.75999999999</v>
      </c>
      <c r="AF2952" s="5">
        <v>31495.61</v>
      </c>
      <c r="AG2952" s="5">
        <v>8208.07</v>
      </c>
      <c r="AH2952" s="5">
        <v>1015</v>
      </c>
      <c r="AI2952" s="5">
        <v>3550</v>
      </c>
      <c r="AJ2952">
        <v>0</v>
      </c>
      <c r="AK2952" s="5">
        <v>0</v>
      </c>
      <c r="AL2952" s="5">
        <v>33190.22</v>
      </c>
      <c r="AM2952" s="5">
        <v>77203.320000000007</v>
      </c>
      <c r="AN2952">
        <v>4</v>
      </c>
      <c r="AO2952">
        <v>4</v>
      </c>
      <c r="AP2952" t="str">
        <f t="shared" si="419"/>
        <v>Yes</v>
      </c>
      <c r="AQ2952">
        <v>0</v>
      </c>
      <c r="AR2952" s="5">
        <f t="shared" si="420"/>
        <v>1972219.54</v>
      </c>
      <c r="AS2952" s="5">
        <f t="shared" si="421"/>
        <v>75431.14</v>
      </c>
      <c r="AT2952" t="s">
        <v>59</v>
      </c>
      <c r="AU2952" t="s">
        <v>6164</v>
      </c>
      <c r="AV2952" t="s">
        <v>6165</v>
      </c>
      <c r="AW2952" t="s">
        <v>6166</v>
      </c>
      <c r="AX2952" t="s">
        <v>6167</v>
      </c>
      <c r="AY2952">
        <v>68</v>
      </c>
      <c r="AZ2952">
        <v>0</v>
      </c>
      <c r="BA2952">
        <v>19</v>
      </c>
      <c r="BB2952" t="s">
        <v>6180</v>
      </c>
      <c r="BC2952">
        <v>0</v>
      </c>
      <c r="BD2952">
        <v>0</v>
      </c>
      <c r="BE2952" t="s">
        <v>6169</v>
      </c>
      <c r="BF2952" t="s">
        <v>6170</v>
      </c>
      <c r="BG2952">
        <v>1</v>
      </c>
      <c r="BH2952" t="s">
        <v>6186</v>
      </c>
      <c r="BI2952">
        <v>34</v>
      </c>
      <c r="BJ2952" t="s">
        <v>6172</v>
      </c>
      <c r="BK2952">
        <v>0</v>
      </c>
      <c r="BL2952">
        <v>79</v>
      </c>
      <c r="BM2952" s="3">
        <f t="shared" si="422"/>
        <v>0.89873417721518989</v>
      </c>
    </row>
    <row r="2953" spans="1:65">
      <c r="A2953" t="s">
        <v>3087</v>
      </c>
      <c r="B2953" s="2">
        <v>45836</v>
      </c>
      <c r="C2953" t="s">
        <v>1632</v>
      </c>
      <c r="D2953" t="s">
        <v>2636</v>
      </c>
      <c r="E2953">
        <v>6</v>
      </c>
      <c r="F2953" t="s">
        <v>61</v>
      </c>
      <c r="G2953" t="s">
        <v>79</v>
      </c>
      <c r="H2953" t="s">
        <v>123</v>
      </c>
      <c r="I2953" t="s">
        <v>52</v>
      </c>
      <c r="J2953" t="s">
        <v>53</v>
      </c>
      <c r="K2953" t="s">
        <v>66</v>
      </c>
      <c r="L2953" t="s">
        <v>92</v>
      </c>
      <c r="M2953" t="s">
        <v>68</v>
      </c>
      <c r="N2953" t="s">
        <v>76</v>
      </c>
      <c r="O2953" t="s">
        <v>120</v>
      </c>
      <c r="P2953">
        <v>70</v>
      </c>
      <c r="Q2953">
        <v>73</v>
      </c>
      <c r="R2953">
        <v>73</v>
      </c>
      <c r="S2953">
        <v>2</v>
      </c>
      <c r="T2953">
        <f t="shared" si="414"/>
        <v>71</v>
      </c>
      <c r="U2953">
        <v>69</v>
      </c>
      <c r="V2953">
        <f t="shared" si="415"/>
        <v>2</v>
      </c>
      <c r="W2953" s="3">
        <f t="shared" si="416"/>
        <v>2.7397260273972601E-2</v>
      </c>
      <c r="X2953">
        <v>27</v>
      </c>
      <c r="Y2953" s="4">
        <v>6.3</v>
      </c>
      <c r="Z2953" s="4">
        <v>2.2999999999999998</v>
      </c>
      <c r="AA2953" s="5">
        <v>30788.06</v>
      </c>
      <c r="AB2953" s="5">
        <f t="shared" si="417"/>
        <v>2124376.14</v>
      </c>
      <c r="AC2953" s="5">
        <v>22680.46</v>
      </c>
      <c r="AD2953" s="5">
        <f t="shared" si="418"/>
        <v>1655673.58</v>
      </c>
      <c r="AE2953" s="5">
        <v>130883.7</v>
      </c>
      <c r="AF2953" s="5">
        <v>31240.93</v>
      </c>
      <c r="AG2953" s="5">
        <v>9886.7900000000009</v>
      </c>
      <c r="AH2953" s="5">
        <v>3335</v>
      </c>
      <c r="AI2953" s="5">
        <v>7078.79</v>
      </c>
      <c r="AJ2953">
        <v>1</v>
      </c>
      <c r="AK2953" s="5">
        <v>8385.65</v>
      </c>
      <c r="AL2953" s="5">
        <v>33198.76</v>
      </c>
      <c r="AM2953" s="5">
        <v>75648.149999999994</v>
      </c>
      <c r="AN2953">
        <v>4</v>
      </c>
      <c r="AO2953">
        <v>3</v>
      </c>
      <c r="AP2953" t="str">
        <f t="shared" si="419"/>
        <v>Yes</v>
      </c>
      <c r="AQ2953">
        <v>1</v>
      </c>
      <c r="AR2953" s="5">
        <f t="shared" si="420"/>
        <v>1955331.35</v>
      </c>
      <c r="AS2953" s="5">
        <f t="shared" si="421"/>
        <v>169044.79</v>
      </c>
      <c r="AT2953" t="s">
        <v>59</v>
      </c>
      <c r="AU2953" t="s">
        <v>6189</v>
      </c>
      <c r="AV2953" t="s">
        <v>6190</v>
      </c>
      <c r="AW2953" t="s">
        <v>6183</v>
      </c>
      <c r="AX2953" t="s">
        <v>6184</v>
      </c>
      <c r="AY2953">
        <v>72</v>
      </c>
      <c r="AZ2953">
        <v>0</v>
      </c>
      <c r="BA2953">
        <v>21</v>
      </c>
      <c r="BB2953" t="s">
        <v>6180</v>
      </c>
      <c r="BC2953">
        <v>0</v>
      </c>
      <c r="BD2953">
        <v>0</v>
      </c>
      <c r="BE2953" t="s">
        <v>6169</v>
      </c>
      <c r="BF2953" t="s">
        <v>6170</v>
      </c>
      <c r="BG2953">
        <v>1</v>
      </c>
      <c r="BH2953" t="s">
        <v>6186</v>
      </c>
      <c r="BI2953">
        <v>33</v>
      </c>
      <c r="BJ2953" t="s">
        <v>6172</v>
      </c>
      <c r="BK2953">
        <v>0</v>
      </c>
      <c r="BL2953">
        <v>79</v>
      </c>
      <c r="BM2953" s="3">
        <f t="shared" si="422"/>
        <v>0.92405063291139244</v>
      </c>
    </row>
    <row r="2954" spans="1:65">
      <c r="A2954" t="s">
        <v>3088</v>
      </c>
      <c r="B2954" s="2">
        <v>45836</v>
      </c>
      <c r="C2954" t="s">
        <v>1632</v>
      </c>
      <c r="D2954" t="s">
        <v>2636</v>
      </c>
      <c r="E2954">
        <v>6</v>
      </c>
      <c r="F2954" t="s">
        <v>61</v>
      </c>
      <c r="G2954" t="s">
        <v>50</v>
      </c>
      <c r="H2954" t="s">
        <v>157</v>
      </c>
      <c r="I2954" t="s">
        <v>74</v>
      </c>
      <c r="J2954" t="s">
        <v>65</v>
      </c>
      <c r="K2954" t="s">
        <v>66</v>
      </c>
      <c r="L2954" t="s">
        <v>67</v>
      </c>
      <c r="M2954" t="s">
        <v>56</v>
      </c>
      <c r="N2954" t="s">
        <v>109</v>
      </c>
      <c r="O2954" t="s">
        <v>58</v>
      </c>
      <c r="P2954">
        <v>52</v>
      </c>
      <c r="Q2954">
        <v>54</v>
      </c>
      <c r="R2954">
        <v>52</v>
      </c>
      <c r="S2954">
        <v>1</v>
      </c>
      <c r="T2954">
        <f t="shared" si="414"/>
        <v>51</v>
      </c>
      <c r="U2954">
        <v>50</v>
      </c>
      <c r="V2954">
        <f t="shared" si="415"/>
        <v>1</v>
      </c>
      <c r="W2954" s="3">
        <f t="shared" si="416"/>
        <v>1.9230769230769232E-2</v>
      </c>
      <c r="X2954">
        <v>33</v>
      </c>
      <c r="Y2954" s="4">
        <v>0.3</v>
      </c>
      <c r="Z2954" s="4">
        <v>0.7</v>
      </c>
      <c r="AA2954" s="5">
        <v>48481.72</v>
      </c>
      <c r="AB2954" s="5">
        <f t="shared" si="417"/>
        <v>2424086</v>
      </c>
      <c r="AC2954" s="5">
        <v>34078.339999999997</v>
      </c>
      <c r="AD2954" s="5">
        <f t="shared" si="418"/>
        <v>1772073.68</v>
      </c>
      <c r="AE2954" s="5">
        <v>116852.66</v>
      </c>
      <c r="AF2954" s="5">
        <v>33766.480000000003</v>
      </c>
      <c r="AG2954" s="5">
        <v>10627.35</v>
      </c>
      <c r="AH2954" s="5">
        <v>1015</v>
      </c>
      <c r="AI2954" s="5">
        <v>5089.3599999999997</v>
      </c>
      <c r="AJ2954">
        <v>0</v>
      </c>
      <c r="AK2954" s="5">
        <v>0</v>
      </c>
      <c r="AL2954" s="5">
        <v>1107.94</v>
      </c>
      <c r="AM2954" s="5">
        <v>75845.39</v>
      </c>
      <c r="AN2954">
        <v>8</v>
      </c>
      <c r="AO2954">
        <v>8</v>
      </c>
      <c r="AP2954" t="str">
        <f t="shared" si="419"/>
        <v>Yes</v>
      </c>
      <c r="AQ2954">
        <v>1</v>
      </c>
      <c r="AR2954" s="5">
        <f t="shared" si="420"/>
        <v>2016377.86</v>
      </c>
      <c r="AS2954" s="5">
        <f t="shared" si="421"/>
        <v>407708.14</v>
      </c>
      <c r="AT2954" t="s">
        <v>59</v>
      </c>
      <c r="AU2954" t="s">
        <v>6164</v>
      </c>
      <c r="AV2954" t="s">
        <v>6165</v>
      </c>
      <c r="AW2954" t="s">
        <v>6166</v>
      </c>
      <c r="AX2954" t="s">
        <v>6167</v>
      </c>
      <c r="AY2954">
        <v>55</v>
      </c>
      <c r="AZ2954">
        <v>0</v>
      </c>
      <c r="BA2954">
        <v>13</v>
      </c>
      <c r="BB2954" t="s">
        <v>6198</v>
      </c>
      <c r="BC2954">
        <v>0</v>
      </c>
      <c r="BD2954">
        <v>0</v>
      </c>
      <c r="BE2954" t="s">
        <v>6169</v>
      </c>
      <c r="BF2954" t="s">
        <v>6170</v>
      </c>
      <c r="BG2954">
        <v>0</v>
      </c>
      <c r="BH2954" t="s">
        <v>6171</v>
      </c>
      <c r="BI2954">
        <v>37</v>
      </c>
      <c r="BJ2954" t="s">
        <v>6172</v>
      </c>
      <c r="BK2954">
        <v>0</v>
      </c>
      <c r="BL2954">
        <v>65</v>
      </c>
      <c r="BM2954" s="3">
        <f t="shared" si="422"/>
        <v>0.8</v>
      </c>
    </row>
    <row r="2955" spans="1:65">
      <c r="A2955" t="s">
        <v>3089</v>
      </c>
      <c r="B2955" s="2">
        <v>45836</v>
      </c>
      <c r="C2955" t="s">
        <v>1632</v>
      </c>
      <c r="D2955" t="s">
        <v>2636</v>
      </c>
      <c r="E2955">
        <v>6</v>
      </c>
      <c r="F2955" t="s">
        <v>72</v>
      </c>
      <c r="G2955" t="s">
        <v>50</v>
      </c>
      <c r="H2955" t="s">
        <v>119</v>
      </c>
      <c r="I2955" t="s">
        <v>52</v>
      </c>
      <c r="J2955" t="s">
        <v>81</v>
      </c>
      <c r="K2955" t="s">
        <v>66</v>
      </c>
      <c r="L2955" t="s">
        <v>55</v>
      </c>
      <c r="M2955" t="s">
        <v>56</v>
      </c>
      <c r="N2955" t="s">
        <v>109</v>
      </c>
      <c r="O2955" t="s">
        <v>120</v>
      </c>
      <c r="P2955">
        <v>42</v>
      </c>
      <c r="Q2955">
        <v>45</v>
      </c>
      <c r="R2955">
        <v>45</v>
      </c>
      <c r="S2955">
        <v>1</v>
      </c>
      <c r="T2955">
        <f t="shared" si="414"/>
        <v>44</v>
      </c>
      <c r="U2955">
        <v>41</v>
      </c>
      <c r="V2955">
        <f t="shared" si="415"/>
        <v>3</v>
      </c>
      <c r="W2955" s="3">
        <f t="shared" si="416"/>
        <v>2.2222222222222223E-2</v>
      </c>
      <c r="X2955">
        <v>32</v>
      </c>
      <c r="Y2955" s="4">
        <v>2.2999999999999998</v>
      </c>
      <c r="Z2955" s="4">
        <v>1.4</v>
      </c>
      <c r="AA2955" s="5">
        <v>73560.89</v>
      </c>
      <c r="AB2955" s="5">
        <f t="shared" si="417"/>
        <v>3015996.49</v>
      </c>
      <c r="AC2955" s="5">
        <v>52800.95</v>
      </c>
      <c r="AD2955" s="5">
        <f t="shared" si="418"/>
        <v>2376042.75</v>
      </c>
      <c r="AE2955" s="5">
        <v>143273.4</v>
      </c>
      <c r="AF2955" s="5">
        <v>38646.400000000001</v>
      </c>
      <c r="AG2955" s="5">
        <v>10792.61</v>
      </c>
      <c r="AH2955" s="5">
        <v>2030</v>
      </c>
      <c r="AI2955" s="5">
        <v>7463.41</v>
      </c>
      <c r="AJ2955">
        <v>0</v>
      </c>
      <c r="AK2955" s="5">
        <v>0</v>
      </c>
      <c r="AL2955" s="5">
        <v>4724.41</v>
      </c>
      <c r="AM2955" s="5">
        <v>59975.360000000001</v>
      </c>
      <c r="AN2955">
        <v>8</v>
      </c>
      <c r="AO2955">
        <v>9</v>
      </c>
      <c r="AP2955" t="str">
        <f t="shared" si="419"/>
        <v>No</v>
      </c>
      <c r="AQ2955">
        <v>1</v>
      </c>
      <c r="AR2955" s="5">
        <f t="shared" si="420"/>
        <v>2642948.34</v>
      </c>
      <c r="AS2955" s="5">
        <f t="shared" si="421"/>
        <v>373048.15</v>
      </c>
      <c r="AT2955" t="s">
        <v>59</v>
      </c>
      <c r="AU2955" t="s">
        <v>6164</v>
      </c>
      <c r="AV2955" t="s">
        <v>6165</v>
      </c>
      <c r="AW2955" t="s">
        <v>6166</v>
      </c>
      <c r="AX2955" t="s">
        <v>6184</v>
      </c>
      <c r="AY2955">
        <v>44</v>
      </c>
      <c r="AZ2955">
        <v>0</v>
      </c>
      <c r="BA2955">
        <v>22</v>
      </c>
      <c r="BB2955" t="s">
        <v>6180</v>
      </c>
      <c r="BC2955">
        <v>0</v>
      </c>
      <c r="BD2955">
        <v>1</v>
      </c>
      <c r="BE2955" t="s">
        <v>6188</v>
      </c>
      <c r="BF2955" t="s">
        <v>6170</v>
      </c>
      <c r="BG2955">
        <v>0</v>
      </c>
      <c r="BH2955" t="s">
        <v>6171</v>
      </c>
      <c r="BI2955">
        <v>38</v>
      </c>
      <c r="BJ2955" t="s">
        <v>6172</v>
      </c>
      <c r="BK2955">
        <v>0</v>
      </c>
      <c r="BL2955">
        <v>51</v>
      </c>
      <c r="BM2955" s="3">
        <f t="shared" si="422"/>
        <v>0.88235294117647056</v>
      </c>
    </row>
    <row r="2956" spans="1:65">
      <c r="A2956" t="s">
        <v>3090</v>
      </c>
      <c r="B2956" s="2">
        <v>45836</v>
      </c>
      <c r="C2956" t="s">
        <v>1632</v>
      </c>
      <c r="D2956" t="s">
        <v>2636</v>
      </c>
      <c r="E2956">
        <v>6</v>
      </c>
      <c r="F2956" t="s">
        <v>72</v>
      </c>
      <c r="G2956" t="s">
        <v>62</v>
      </c>
      <c r="H2956" t="s">
        <v>155</v>
      </c>
      <c r="I2956" t="s">
        <v>74</v>
      </c>
      <c r="J2956" t="s">
        <v>65</v>
      </c>
      <c r="K2956" t="s">
        <v>66</v>
      </c>
      <c r="L2956" t="s">
        <v>55</v>
      </c>
      <c r="M2956" t="s">
        <v>56</v>
      </c>
      <c r="N2956" t="s">
        <v>76</v>
      </c>
      <c r="O2956" t="s">
        <v>120</v>
      </c>
      <c r="P2956">
        <v>58</v>
      </c>
      <c r="Q2956">
        <v>62</v>
      </c>
      <c r="R2956">
        <v>62</v>
      </c>
      <c r="S2956">
        <v>1</v>
      </c>
      <c r="T2956">
        <f t="shared" si="414"/>
        <v>61</v>
      </c>
      <c r="U2956">
        <v>57</v>
      </c>
      <c r="V2956">
        <f t="shared" si="415"/>
        <v>4</v>
      </c>
      <c r="W2956" s="3">
        <f t="shared" si="416"/>
        <v>1.6129032258064516E-2</v>
      </c>
      <c r="X2956">
        <v>24</v>
      </c>
      <c r="Y2956" s="4">
        <v>1.6</v>
      </c>
      <c r="Z2956" s="4">
        <v>1.8</v>
      </c>
      <c r="AA2956" s="5">
        <v>48602.71</v>
      </c>
      <c r="AB2956" s="5">
        <f t="shared" si="417"/>
        <v>2770354.47</v>
      </c>
      <c r="AC2956" s="5">
        <v>35051.93</v>
      </c>
      <c r="AD2956" s="5">
        <f t="shared" si="418"/>
        <v>2173219.66</v>
      </c>
      <c r="AE2956" s="5">
        <v>139298.22</v>
      </c>
      <c r="AF2956" s="5">
        <v>37535.300000000003</v>
      </c>
      <c r="AG2956" s="5">
        <v>9245.49</v>
      </c>
      <c r="AH2956" s="5">
        <v>2610</v>
      </c>
      <c r="AI2956" s="5">
        <v>5092.8599999999997</v>
      </c>
      <c r="AJ2956">
        <v>0</v>
      </c>
      <c r="AK2956" s="5">
        <v>0</v>
      </c>
      <c r="AL2956" s="5">
        <v>4434.3999999999996</v>
      </c>
      <c r="AM2956" s="5">
        <v>38478.57</v>
      </c>
      <c r="AN2956">
        <v>4</v>
      </c>
      <c r="AO2956">
        <v>4</v>
      </c>
      <c r="AP2956" t="str">
        <f t="shared" si="419"/>
        <v>Yes</v>
      </c>
      <c r="AQ2956">
        <v>1</v>
      </c>
      <c r="AR2956" s="5">
        <f t="shared" si="420"/>
        <v>2409914.5</v>
      </c>
      <c r="AS2956" s="5">
        <f t="shared" si="421"/>
        <v>360439.97</v>
      </c>
      <c r="AT2956" t="s">
        <v>59</v>
      </c>
      <c r="AU2956" t="s">
        <v>6164</v>
      </c>
      <c r="AV2956" t="s">
        <v>6165</v>
      </c>
      <c r="AW2956" t="s">
        <v>6166</v>
      </c>
      <c r="AX2956" t="s">
        <v>6184</v>
      </c>
      <c r="AY2956">
        <v>61</v>
      </c>
      <c r="AZ2956">
        <v>2</v>
      </c>
      <c r="BA2956">
        <v>25</v>
      </c>
      <c r="BB2956" t="s">
        <v>6185</v>
      </c>
      <c r="BC2956">
        <v>0</v>
      </c>
      <c r="BD2956">
        <v>0</v>
      </c>
      <c r="BE2956" t="s">
        <v>6169</v>
      </c>
      <c r="BF2956" t="s">
        <v>6170</v>
      </c>
      <c r="BG2956">
        <v>1</v>
      </c>
      <c r="BH2956" t="s">
        <v>6179</v>
      </c>
      <c r="BI2956">
        <v>51</v>
      </c>
      <c r="BJ2956" t="s">
        <v>6187</v>
      </c>
      <c r="BK2956">
        <v>0</v>
      </c>
      <c r="BL2956">
        <v>66</v>
      </c>
      <c r="BM2956" s="3">
        <f t="shared" si="422"/>
        <v>0.93939393939393945</v>
      </c>
    </row>
    <row r="2957" spans="1:65">
      <c r="A2957" t="s">
        <v>3091</v>
      </c>
      <c r="B2957" s="2">
        <v>45836</v>
      </c>
      <c r="C2957" t="s">
        <v>1632</v>
      </c>
      <c r="D2957" t="s">
        <v>2636</v>
      </c>
      <c r="E2957">
        <v>6</v>
      </c>
      <c r="F2957" t="s">
        <v>61</v>
      </c>
      <c r="G2957" t="s">
        <v>79</v>
      </c>
      <c r="H2957" t="s">
        <v>98</v>
      </c>
      <c r="I2957" t="s">
        <v>74</v>
      </c>
      <c r="J2957" t="s">
        <v>81</v>
      </c>
      <c r="K2957" t="s">
        <v>75</v>
      </c>
      <c r="L2957" t="s">
        <v>92</v>
      </c>
      <c r="M2957" t="s">
        <v>68</v>
      </c>
      <c r="N2957" t="s">
        <v>69</v>
      </c>
      <c r="O2957" t="s">
        <v>70</v>
      </c>
      <c r="P2957">
        <v>40</v>
      </c>
      <c r="Q2957">
        <v>42</v>
      </c>
      <c r="R2957">
        <v>42</v>
      </c>
      <c r="S2957">
        <v>1</v>
      </c>
      <c r="T2957">
        <f t="shared" si="414"/>
        <v>41</v>
      </c>
      <c r="U2957">
        <v>39</v>
      </c>
      <c r="V2957">
        <f t="shared" si="415"/>
        <v>2</v>
      </c>
      <c r="W2957" s="3">
        <f t="shared" si="416"/>
        <v>2.3809523809523808E-2</v>
      </c>
      <c r="X2957">
        <v>16</v>
      </c>
      <c r="Y2957" s="4">
        <v>5.6</v>
      </c>
      <c r="Z2957" s="4">
        <v>1.3</v>
      </c>
      <c r="AA2957" s="5">
        <v>77825.36</v>
      </c>
      <c r="AB2957" s="5">
        <f t="shared" si="417"/>
        <v>3035189.04</v>
      </c>
      <c r="AC2957" s="5">
        <v>50843.96</v>
      </c>
      <c r="AD2957" s="5">
        <f t="shared" si="418"/>
        <v>2135446.3199999998</v>
      </c>
      <c r="AE2957" s="5">
        <v>128293.48</v>
      </c>
      <c r="AF2957" s="5">
        <v>35221.519999999997</v>
      </c>
      <c r="AG2957" s="5">
        <v>7870.59</v>
      </c>
      <c r="AH2957" s="5">
        <v>1885</v>
      </c>
      <c r="AI2957" s="5">
        <v>7515.79</v>
      </c>
      <c r="AJ2957">
        <v>0</v>
      </c>
      <c r="AK2957" s="5">
        <v>0</v>
      </c>
      <c r="AL2957" s="5">
        <v>3238.23</v>
      </c>
      <c r="AM2957" s="5">
        <v>24564.74</v>
      </c>
      <c r="AN2957">
        <v>4</v>
      </c>
      <c r="AO2957">
        <v>4</v>
      </c>
      <c r="AP2957" t="str">
        <f t="shared" si="419"/>
        <v>Yes</v>
      </c>
      <c r="AQ2957">
        <v>0</v>
      </c>
      <c r="AR2957" s="5">
        <f t="shared" si="420"/>
        <v>2344035.67</v>
      </c>
      <c r="AS2957" s="5">
        <f t="shared" si="421"/>
        <v>691153.37</v>
      </c>
      <c r="AT2957" t="s">
        <v>59</v>
      </c>
      <c r="AU2957" t="s">
        <v>6164</v>
      </c>
      <c r="AV2957" t="s">
        <v>6165</v>
      </c>
      <c r="AW2957" t="s">
        <v>6166</v>
      </c>
      <c r="AX2957" t="s">
        <v>6184</v>
      </c>
      <c r="AY2957">
        <v>46</v>
      </c>
      <c r="AZ2957">
        <v>4</v>
      </c>
      <c r="BA2957">
        <v>16</v>
      </c>
      <c r="BB2957" t="s">
        <v>6185</v>
      </c>
      <c r="BC2957">
        <v>0</v>
      </c>
      <c r="BD2957">
        <v>0</v>
      </c>
      <c r="BE2957" t="s">
        <v>6169</v>
      </c>
      <c r="BF2957" t="s">
        <v>6170</v>
      </c>
      <c r="BG2957">
        <v>0</v>
      </c>
      <c r="BH2957" t="s">
        <v>6171</v>
      </c>
      <c r="BI2957">
        <v>17</v>
      </c>
      <c r="BJ2957" t="s">
        <v>6172</v>
      </c>
      <c r="BK2957">
        <v>0</v>
      </c>
      <c r="BL2957">
        <v>49</v>
      </c>
      <c r="BM2957" s="3">
        <f t="shared" si="422"/>
        <v>0.8571428571428571</v>
      </c>
    </row>
    <row r="2958" spans="1:65">
      <c r="A2958" t="s">
        <v>3092</v>
      </c>
      <c r="B2958" s="2">
        <v>45836</v>
      </c>
      <c r="C2958" t="s">
        <v>1632</v>
      </c>
      <c r="D2958" t="s">
        <v>2636</v>
      </c>
      <c r="E2958">
        <v>6</v>
      </c>
      <c r="F2958" t="s">
        <v>49</v>
      </c>
      <c r="G2958" t="s">
        <v>62</v>
      </c>
      <c r="H2958" t="s">
        <v>125</v>
      </c>
      <c r="I2958" t="s">
        <v>64</v>
      </c>
      <c r="J2958" t="s">
        <v>65</v>
      </c>
      <c r="K2958" t="s">
        <v>66</v>
      </c>
      <c r="L2958" t="s">
        <v>67</v>
      </c>
      <c r="M2958" t="s">
        <v>68</v>
      </c>
      <c r="N2958" t="s">
        <v>94</v>
      </c>
      <c r="O2958" t="s">
        <v>120</v>
      </c>
      <c r="P2958">
        <v>55</v>
      </c>
      <c r="Q2958">
        <v>57</v>
      </c>
      <c r="R2958">
        <v>56</v>
      </c>
      <c r="S2958">
        <v>4</v>
      </c>
      <c r="T2958">
        <f t="shared" si="414"/>
        <v>52</v>
      </c>
      <c r="U2958">
        <v>52</v>
      </c>
      <c r="V2958">
        <f t="shared" si="415"/>
        <v>0</v>
      </c>
      <c r="W2958" s="3">
        <f t="shared" si="416"/>
        <v>7.1428571428571425E-2</v>
      </c>
      <c r="X2958">
        <v>31</v>
      </c>
      <c r="Y2958" s="4">
        <v>1.4</v>
      </c>
      <c r="Z2958" s="4">
        <v>1.3</v>
      </c>
      <c r="AA2958" s="5">
        <v>49349.7</v>
      </c>
      <c r="AB2958" s="5">
        <f t="shared" si="417"/>
        <v>2566184.4</v>
      </c>
      <c r="AC2958" s="5">
        <v>32389.59</v>
      </c>
      <c r="AD2958" s="5">
        <f t="shared" si="418"/>
        <v>1813817.04</v>
      </c>
      <c r="AE2958" s="5">
        <v>120520.92</v>
      </c>
      <c r="AF2958" s="5">
        <v>36182.46</v>
      </c>
      <c r="AG2958" s="5">
        <v>35303.620000000003</v>
      </c>
      <c r="AH2958" s="5">
        <v>1885</v>
      </c>
      <c r="AI2958" s="5">
        <v>60931.08</v>
      </c>
      <c r="AJ2958">
        <v>1</v>
      </c>
      <c r="AK2958" s="5">
        <v>13922.3</v>
      </c>
      <c r="AL2958" s="5">
        <v>0</v>
      </c>
      <c r="AM2958" s="5">
        <v>32206.47</v>
      </c>
      <c r="AN2958">
        <v>4</v>
      </c>
      <c r="AO2958">
        <v>3</v>
      </c>
      <c r="AP2958" t="str">
        <f t="shared" si="419"/>
        <v>Yes</v>
      </c>
      <c r="AQ2958">
        <v>2</v>
      </c>
      <c r="AR2958" s="5">
        <f t="shared" si="420"/>
        <v>2114768.89</v>
      </c>
      <c r="AS2958" s="5">
        <f t="shared" si="421"/>
        <v>451415.51</v>
      </c>
      <c r="AT2958" t="s">
        <v>1641</v>
      </c>
      <c r="AU2958" t="s">
        <v>6189</v>
      </c>
      <c r="AV2958" t="s">
        <v>6201</v>
      </c>
      <c r="AW2958" t="s">
        <v>6175</v>
      </c>
      <c r="AX2958" t="s">
        <v>6167</v>
      </c>
      <c r="AY2958">
        <v>58</v>
      </c>
      <c r="AZ2958">
        <v>0</v>
      </c>
      <c r="BA2958">
        <v>0</v>
      </c>
      <c r="BB2958" t="s">
        <v>6168</v>
      </c>
      <c r="BC2958">
        <v>0</v>
      </c>
      <c r="BD2958">
        <v>0</v>
      </c>
      <c r="BE2958" t="s">
        <v>6169</v>
      </c>
      <c r="BF2958" t="s">
        <v>6210</v>
      </c>
      <c r="BG2958">
        <v>0</v>
      </c>
      <c r="BH2958" t="s">
        <v>6171</v>
      </c>
      <c r="BI2958">
        <v>36</v>
      </c>
      <c r="BJ2958" t="s">
        <v>6172</v>
      </c>
      <c r="BK2958">
        <v>0</v>
      </c>
      <c r="BL2958">
        <v>63</v>
      </c>
      <c r="BM2958" s="3">
        <f t="shared" si="422"/>
        <v>0.88888888888888884</v>
      </c>
    </row>
    <row r="2959" spans="1:65">
      <c r="A2959" t="s">
        <v>3093</v>
      </c>
      <c r="B2959" s="2">
        <v>45836</v>
      </c>
      <c r="C2959" t="s">
        <v>1632</v>
      </c>
      <c r="D2959" t="s">
        <v>2636</v>
      </c>
      <c r="E2959">
        <v>6</v>
      </c>
      <c r="F2959" t="s">
        <v>49</v>
      </c>
      <c r="G2959" t="s">
        <v>50</v>
      </c>
      <c r="H2959" t="s">
        <v>108</v>
      </c>
      <c r="I2959" t="s">
        <v>74</v>
      </c>
      <c r="J2959" t="s">
        <v>65</v>
      </c>
      <c r="K2959" t="s">
        <v>75</v>
      </c>
      <c r="L2959" t="s">
        <v>87</v>
      </c>
      <c r="M2959" t="s">
        <v>56</v>
      </c>
      <c r="N2959" t="s">
        <v>109</v>
      </c>
      <c r="O2959" t="s">
        <v>58</v>
      </c>
      <c r="P2959">
        <v>50</v>
      </c>
      <c r="Q2959">
        <v>53</v>
      </c>
      <c r="R2959">
        <v>52</v>
      </c>
      <c r="S2959">
        <v>1</v>
      </c>
      <c r="T2959">
        <f t="shared" si="414"/>
        <v>51</v>
      </c>
      <c r="U2959">
        <v>50</v>
      </c>
      <c r="V2959">
        <f t="shared" si="415"/>
        <v>1</v>
      </c>
      <c r="W2959" s="3">
        <f t="shared" si="416"/>
        <v>1.9230769230769232E-2</v>
      </c>
      <c r="X2959">
        <v>21</v>
      </c>
      <c r="Y2959" s="4">
        <v>1.1000000000000001</v>
      </c>
      <c r="Z2959" s="4">
        <v>1.2</v>
      </c>
      <c r="AA2959" s="5">
        <v>51442.23</v>
      </c>
      <c r="AB2959" s="5">
        <f t="shared" si="417"/>
        <v>2572111.5</v>
      </c>
      <c r="AC2959" s="5">
        <v>35694.339999999997</v>
      </c>
      <c r="AD2959" s="5">
        <f t="shared" si="418"/>
        <v>1856105.68</v>
      </c>
      <c r="AE2959" s="5">
        <v>116520.31</v>
      </c>
      <c r="AF2959" s="5">
        <v>32984.82</v>
      </c>
      <c r="AG2959" s="5">
        <v>9124.23</v>
      </c>
      <c r="AH2959" s="5">
        <v>1740</v>
      </c>
      <c r="AI2959" s="5">
        <v>5089.3599999999997</v>
      </c>
      <c r="AJ2959">
        <v>0</v>
      </c>
      <c r="AK2959" s="5">
        <v>0</v>
      </c>
      <c r="AL2959" s="5">
        <v>1114.81</v>
      </c>
      <c r="AM2959" s="5">
        <v>71882.179999999993</v>
      </c>
      <c r="AN2959">
        <v>8</v>
      </c>
      <c r="AO2959">
        <v>7</v>
      </c>
      <c r="AP2959" t="str">
        <f t="shared" si="419"/>
        <v>Yes</v>
      </c>
      <c r="AQ2959">
        <v>1</v>
      </c>
      <c r="AR2959" s="5">
        <f t="shared" si="420"/>
        <v>2094561.39</v>
      </c>
      <c r="AS2959" s="5">
        <f t="shared" si="421"/>
        <v>477550.11</v>
      </c>
      <c r="AT2959" t="s">
        <v>59</v>
      </c>
      <c r="AU2959" t="s">
        <v>6164</v>
      </c>
      <c r="AV2959" t="s">
        <v>6165</v>
      </c>
      <c r="AW2959" t="s">
        <v>6166</v>
      </c>
      <c r="AX2959" t="s">
        <v>6167</v>
      </c>
      <c r="AY2959">
        <v>54</v>
      </c>
      <c r="AZ2959">
        <v>2</v>
      </c>
      <c r="BA2959">
        <v>17</v>
      </c>
      <c r="BB2959" t="s">
        <v>6185</v>
      </c>
      <c r="BC2959">
        <v>0</v>
      </c>
      <c r="BD2959">
        <v>0</v>
      </c>
      <c r="BE2959" t="s">
        <v>6169</v>
      </c>
      <c r="BF2959" t="s">
        <v>6170</v>
      </c>
      <c r="BG2959">
        <v>0</v>
      </c>
      <c r="BH2959" t="s">
        <v>6171</v>
      </c>
      <c r="BI2959">
        <v>31</v>
      </c>
      <c r="BJ2959" t="s">
        <v>6172</v>
      </c>
      <c r="BK2959">
        <v>0</v>
      </c>
      <c r="BL2959">
        <v>61</v>
      </c>
      <c r="BM2959" s="3">
        <f t="shared" si="422"/>
        <v>0.85245901639344257</v>
      </c>
    </row>
    <row r="2960" spans="1:65">
      <c r="A2960" t="s">
        <v>3094</v>
      </c>
      <c r="B2960" s="2">
        <v>45836</v>
      </c>
      <c r="C2960" t="s">
        <v>1632</v>
      </c>
      <c r="D2960" t="s">
        <v>2636</v>
      </c>
      <c r="E2960">
        <v>6</v>
      </c>
      <c r="F2960" t="s">
        <v>49</v>
      </c>
      <c r="G2960" t="s">
        <v>50</v>
      </c>
      <c r="H2960" t="s">
        <v>108</v>
      </c>
      <c r="I2960" t="s">
        <v>64</v>
      </c>
      <c r="J2960" t="s">
        <v>53</v>
      </c>
      <c r="K2960" t="s">
        <v>75</v>
      </c>
      <c r="L2960" t="s">
        <v>92</v>
      </c>
      <c r="M2960" t="s">
        <v>56</v>
      </c>
      <c r="N2960" t="s">
        <v>94</v>
      </c>
      <c r="O2960" t="s">
        <v>58</v>
      </c>
      <c r="P2960">
        <v>63</v>
      </c>
      <c r="Q2960">
        <v>63</v>
      </c>
      <c r="R2960">
        <v>63</v>
      </c>
      <c r="S2960">
        <v>1</v>
      </c>
      <c r="T2960">
        <f t="shared" si="414"/>
        <v>62</v>
      </c>
      <c r="U2960">
        <v>62</v>
      </c>
      <c r="V2960">
        <f t="shared" si="415"/>
        <v>0</v>
      </c>
      <c r="W2960" s="3">
        <f t="shared" si="416"/>
        <v>1.5873015873015872E-2</v>
      </c>
      <c r="X2960">
        <v>21</v>
      </c>
      <c r="Y2960" s="4">
        <v>2.4</v>
      </c>
      <c r="Z2960" s="4">
        <v>0.7</v>
      </c>
      <c r="AA2960" s="5">
        <v>36039.43</v>
      </c>
      <c r="AB2960" s="5">
        <f t="shared" si="417"/>
        <v>2234444.66</v>
      </c>
      <c r="AC2960" s="5">
        <v>23946.28</v>
      </c>
      <c r="AD2960" s="5">
        <f t="shared" si="418"/>
        <v>1508615.64</v>
      </c>
      <c r="AE2960" s="5">
        <v>103192.31</v>
      </c>
      <c r="AF2960" s="5">
        <v>29606.45</v>
      </c>
      <c r="AG2960" s="5">
        <v>8509.01</v>
      </c>
      <c r="AH2960" s="5">
        <v>1015</v>
      </c>
      <c r="AI2960" s="5">
        <v>3536.84</v>
      </c>
      <c r="AJ2960">
        <v>0</v>
      </c>
      <c r="AK2960" s="5">
        <v>0</v>
      </c>
      <c r="AL2960" s="5">
        <v>0</v>
      </c>
      <c r="AM2960" s="5">
        <v>38985.269999999997</v>
      </c>
      <c r="AN2960">
        <v>4</v>
      </c>
      <c r="AO2960">
        <v>2</v>
      </c>
      <c r="AP2960" t="str">
        <f t="shared" si="419"/>
        <v>Yes</v>
      </c>
      <c r="AQ2960">
        <v>1</v>
      </c>
      <c r="AR2960" s="5">
        <f t="shared" si="420"/>
        <v>1693460.52</v>
      </c>
      <c r="AS2960" s="5">
        <f t="shared" si="421"/>
        <v>540984.14</v>
      </c>
      <c r="AT2960" t="s">
        <v>59</v>
      </c>
      <c r="AU2960" t="s">
        <v>6164</v>
      </c>
      <c r="AV2960" t="s">
        <v>6165</v>
      </c>
      <c r="AW2960" t="s">
        <v>6166</v>
      </c>
      <c r="AX2960" t="s">
        <v>6184</v>
      </c>
      <c r="AY2960">
        <v>65</v>
      </c>
      <c r="AZ2960">
        <v>0</v>
      </c>
      <c r="BA2960">
        <v>0</v>
      </c>
      <c r="BB2960" t="s">
        <v>6168</v>
      </c>
      <c r="BC2960">
        <v>0</v>
      </c>
      <c r="BD2960">
        <v>0</v>
      </c>
      <c r="BE2960" t="s">
        <v>6169</v>
      </c>
      <c r="BF2960" t="s">
        <v>6170</v>
      </c>
      <c r="BG2960">
        <v>1</v>
      </c>
      <c r="BH2960" t="s">
        <v>6186</v>
      </c>
      <c r="BI2960">
        <v>44</v>
      </c>
      <c r="BJ2960" t="s">
        <v>6172</v>
      </c>
      <c r="BK2960">
        <v>0</v>
      </c>
      <c r="BL2960">
        <v>76</v>
      </c>
      <c r="BM2960" s="3">
        <f t="shared" si="422"/>
        <v>0.82894736842105265</v>
      </c>
    </row>
    <row r="2961" spans="1:65">
      <c r="A2961" t="s">
        <v>3095</v>
      </c>
      <c r="B2961" s="2">
        <v>45836</v>
      </c>
      <c r="C2961" t="s">
        <v>1632</v>
      </c>
      <c r="D2961" t="s">
        <v>2636</v>
      </c>
      <c r="E2961">
        <v>6</v>
      </c>
      <c r="F2961" t="s">
        <v>72</v>
      </c>
      <c r="G2961" t="s">
        <v>50</v>
      </c>
      <c r="H2961" t="s">
        <v>73</v>
      </c>
      <c r="I2961" t="s">
        <v>64</v>
      </c>
      <c r="J2961" t="s">
        <v>53</v>
      </c>
      <c r="K2961" t="s">
        <v>66</v>
      </c>
      <c r="L2961" t="s">
        <v>92</v>
      </c>
      <c r="M2961" t="s">
        <v>56</v>
      </c>
      <c r="N2961" t="s">
        <v>69</v>
      </c>
      <c r="O2961" t="s">
        <v>58</v>
      </c>
      <c r="P2961">
        <v>80</v>
      </c>
      <c r="Q2961">
        <v>83</v>
      </c>
      <c r="R2961">
        <v>83</v>
      </c>
      <c r="S2961">
        <v>1</v>
      </c>
      <c r="T2961">
        <f t="shared" si="414"/>
        <v>82</v>
      </c>
      <c r="U2961">
        <v>76</v>
      </c>
      <c r="V2961">
        <f t="shared" si="415"/>
        <v>6</v>
      </c>
      <c r="W2961" s="3">
        <f t="shared" si="416"/>
        <v>1.2048192771084338E-2</v>
      </c>
      <c r="X2961">
        <v>31</v>
      </c>
      <c r="Y2961" s="4">
        <v>9.1</v>
      </c>
      <c r="Z2961" s="4">
        <v>2.1</v>
      </c>
      <c r="AA2961" s="5">
        <v>30299.95</v>
      </c>
      <c r="AB2961" s="5">
        <f t="shared" si="417"/>
        <v>2302796.2000000002</v>
      </c>
      <c r="AC2961" s="5">
        <v>23848.03</v>
      </c>
      <c r="AD2961" s="5">
        <f t="shared" si="418"/>
        <v>1979386.49</v>
      </c>
      <c r="AE2961" s="5">
        <v>135617.20000000001</v>
      </c>
      <c r="AF2961" s="5">
        <v>35697.24</v>
      </c>
      <c r="AG2961" s="5">
        <v>9987.81</v>
      </c>
      <c r="AH2961" s="5">
        <v>3045</v>
      </c>
      <c r="AI2961" s="5">
        <v>3541.33</v>
      </c>
      <c r="AJ2961">
        <v>0</v>
      </c>
      <c r="AK2961" s="5">
        <v>0</v>
      </c>
      <c r="AL2961" s="5">
        <v>35486.9</v>
      </c>
      <c r="AM2961" s="5">
        <v>84627.07</v>
      </c>
      <c r="AN2961">
        <v>4</v>
      </c>
      <c r="AO2961">
        <v>3</v>
      </c>
      <c r="AP2961" t="str">
        <f t="shared" si="419"/>
        <v>Yes</v>
      </c>
      <c r="AQ2961">
        <v>1</v>
      </c>
      <c r="AR2961" s="5">
        <f t="shared" si="420"/>
        <v>2287389.04</v>
      </c>
      <c r="AS2961" s="5">
        <f t="shared" si="421"/>
        <v>15407.16</v>
      </c>
      <c r="AT2961" t="s">
        <v>59</v>
      </c>
      <c r="AU2961" t="s">
        <v>6164</v>
      </c>
      <c r="AV2961" t="s">
        <v>6165</v>
      </c>
      <c r="AW2961" t="s">
        <v>6166</v>
      </c>
      <c r="AX2961" t="s">
        <v>6177</v>
      </c>
      <c r="AY2961">
        <v>80</v>
      </c>
      <c r="AZ2961">
        <v>0</v>
      </c>
      <c r="BA2961">
        <v>31</v>
      </c>
      <c r="BB2961" t="s">
        <v>6180</v>
      </c>
      <c r="BC2961">
        <v>0</v>
      </c>
      <c r="BD2961">
        <v>0</v>
      </c>
      <c r="BE2961" t="s">
        <v>6169</v>
      </c>
      <c r="BF2961" t="s">
        <v>6170</v>
      </c>
      <c r="BG2961">
        <v>1</v>
      </c>
      <c r="BH2961" t="s">
        <v>6186</v>
      </c>
      <c r="BI2961">
        <v>46</v>
      </c>
      <c r="BJ2961" t="s">
        <v>6172</v>
      </c>
      <c r="BK2961">
        <v>0</v>
      </c>
      <c r="BL2961">
        <v>87</v>
      </c>
      <c r="BM2961" s="3">
        <f t="shared" si="422"/>
        <v>0.95402298850574707</v>
      </c>
    </row>
    <row r="2962" spans="1:65">
      <c r="A2962" t="s">
        <v>3096</v>
      </c>
      <c r="B2962" s="2">
        <v>45836</v>
      </c>
      <c r="C2962" t="s">
        <v>1632</v>
      </c>
      <c r="D2962" t="s">
        <v>2636</v>
      </c>
      <c r="E2962">
        <v>6</v>
      </c>
      <c r="F2962" t="s">
        <v>61</v>
      </c>
      <c r="G2962" t="s">
        <v>50</v>
      </c>
      <c r="H2962" t="s">
        <v>183</v>
      </c>
      <c r="I2962" t="s">
        <v>74</v>
      </c>
      <c r="J2962" t="s">
        <v>81</v>
      </c>
      <c r="K2962" t="s">
        <v>66</v>
      </c>
      <c r="L2962" t="s">
        <v>55</v>
      </c>
      <c r="M2962" t="s">
        <v>56</v>
      </c>
      <c r="N2962" t="s">
        <v>69</v>
      </c>
      <c r="O2962" t="s">
        <v>82</v>
      </c>
      <c r="P2962">
        <v>34</v>
      </c>
      <c r="Q2962">
        <v>34</v>
      </c>
      <c r="R2962">
        <v>34</v>
      </c>
      <c r="S2962">
        <v>1</v>
      </c>
      <c r="T2962">
        <f t="shared" si="414"/>
        <v>33</v>
      </c>
      <c r="U2962">
        <v>33</v>
      </c>
      <c r="V2962">
        <f t="shared" si="415"/>
        <v>0</v>
      </c>
      <c r="W2962" s="3">
        <f t="shared" si="416"/>
        <v>2.9411764705882353E-2</v>
      </c>
      <c r="X2962">
        <v>36</v>
      </c>
      <c r="Y2962" s="4">
        <v>6.6</v>
      </c>
      <c r="Z2962" s="4">
        <v>1.5</v>
      </c>
      <c r="AA2962" s="5">
        <v>73518.149999999994</v>
      </c>
      <c r="AB2962" s="5">
        <f t="shared" si="417"/>
        <v>2426098.9500000002</v>
      </c>
      <c r="AC2962" s="5">
        <v>52720.6</v>
      </c>
      <c r="AD2962" s="5">
        <f t="shared" si="418"/>
        <v>1792500.4</v>
      </c>
      <c r="AE2962" s="5">
        <v>102471.55</v>
      </c>
      <c r="AF2962" s="5">
        <v>28432.06</v>
      </c>
      <c r="AG2962" s="5">
        <v>10237.19</v>
      </c>
      <c r="AH2962" s="5">
        <v>2175</v>
      </c>
      <c r="AI2962" s="5">
        <v>7458.06</v>
      </c>
      <c r="AJ2962">
        <v>0</v>
      </c>
      <c r="AK2962" s="5">
        <v>0</v>
      </c>
      <c r="AL2962" s="5">
        <v>0</v>
      </c>
      <c r="AM2962" s="5">
        <v>21300.240000000002</v>
      </c>
      <c r="AN2962">
        <v>4</v>
      </c>
      <c r="AO2962">
        <v>4</v>
      </c>
      <c r="AP2962" t="str">
        <f t="shared" si="419"/>
        <v>Yes</v>
      </c>
      <c r="AQ2962">
        <v>0</v>
      </c>
      <c r="AR2962" s="5">
        <f t="shared" si="420"/>
        <v>1964574.5</v>
      </c>
      <c r="AS2962" s="5">
        <f t="shared" si="421"/>
        <v>461524.45</v>
      </c>
      <c r="AT2962" t="s">
        <v>59</v>
      </c>
      <c r="AU2962" t="s">
        <v>6164</v>
      </c>
      <c r="AV2962" t="s">
        <v>6165</v>
      </c>
      <c r="AW2962" t="s">
        <v>6166</v>
      </c>
      <c r="AX2962" t="s">
        <v>6184</v>
      </c>
      <c r="AY2962">
        <v>34</v>
      </c>
      <c r="AZ2962">
        <v>0</v>
      </c>
      <c r="BA2962">
        <v>0</v>
      </c>
      <c r="BB2962" t="s">
        <v>6168</v>
      </c>
      <c r="BC2962">
        <v>0</v>
      </c>
      <c r="BD2962">
        <v>0</v>
      </c>
      <c r="BE2962" t="s">
        <v>6169</v>
      </c>
      <c r="BF2962" t="s">
        <v>6170</v>
      </c>
      <c r="BG2962">
        <v>0</v>
      </c>
      <c r="BH2962" t="s">
        <v>6171</v>
      </c>
      <c r="BI2962">
        <v>43</v>
      </c>
      <c r="BJ2962" t="s">
        <v>6172</v>
      </c>
      <c r="BK2962">
        <v>0</v>
      </c>
      <c r="BL2962">
        <v>46</v>
      </c>
      <c r="BM2962" s="3">
        <f t="shared" si="422"/>
        <v>0.73913043478260865</v>
      </c>
    </row>
    <row r="2963" spans="1:65">
      <c r="A2963" t="s">
        <v>3097</v>
      </c>
      <c r="B2963" s="2">
        <v>45836</v>
      </c>
      <c r="C2963" t="s">
        <v>1632</v>
      </c>
      <c r="D2963" t="s">
        <v>2636</v>
      </c>
      <c r="E2963">
        <v>6</v>
      </c>
      <c r="F2963" t="s">
        <v>72</v>
      </c>
      <c r="G2963" t="s">
        <v>50</v>
      </c>
      <c r="H2963" t="s">
        <v>73</v>
      </c>
      <c r="I2963" t="s">
        <v>64</v>
      </c>
      <c r="J2963" t="s">
        <v>65</v>
      </c>
      <c r="K2963" t="s">
        <v>66</v>
      </c>
      <c r="L2963" t="s">
        <v>55</v>
      </c>
      <c r="M2963" t="s">
        <v>56</v>
      </c>
      <c r="N2963" t="s">
        <v>57</v>
      </c>
      <c r="O2963" t="s">
        <v>70</v>
      </c>
      <c r="P2963">
        <v>46</v>
      </c>
      <c r="Q2963">
        <v>49</v>
      </c>
      <c r="R2963">
        <v>49</v>
      </c>
      <c r="S2963">
        <v>1</v>
      </c>
      <c r="T2963">
        <f t="shared" si="414"/>
        <v>48</v>
      </c>
      <c r="U2963">
        <v>46</v>
      </c>
      <c r="V2963">
        <f t="shared" si="415"/>
        <v>2</v>
      </c>
      <c r="W2963" s="3">
        <f t="shared" si="416"/>
        <v>2.0408163265306121E-2</v>
      </c>
      <c r="X2963">
        <v>23</v>
      </c>
      <c r="Y2963" s="4">
        <v>6.7</v>
      </c>
      <c r="Z2963" s="4">
        <v>1.4</v>
      </c>
      <c r="AA2963" s="5">
        <v>49210.76</v>
      </c>
      <c r="AB2963" s="5">
        <f t="shared" si="417"/>
        <v>2263694.96</v>
      </c>
      <c r="AC2963" s="5">
        <v>34767.08</v>
      </c>
      <c r="AD2963" s="5">
        <f t="shared" si="418"/>
        <v>1703586.92</v>
      </c>
      <c r="AE2963" s="5">
        <v>107186.95</v>
      </c>
      <c r="AF2963" s="5">
        <v>30743.599999999999</v>
      </c>
      <c r="AG2963" s="5">
        <v>8939.7000000000007</v>
      </c>
      <c r="AH2963" s="5">
        <v>2030</v>
      </c>
      <c r="AI2963" s="5">
        <v>5122.7299999999996</v>
      </c>
      <c r="AJ2963">
        <v>0</v>
      </c>
      <c r="AK2963" s="5">
        <v>0</v>
      </c>
      <c r="AL2963" s="5">
        <v>2204.35</v>
      </c>
      <c r="AM2963" s="5">
        <v>34431.199999999997</v>
      </c>
      <c r="AN2963">
        <v>4</v>
      </c>
      <c r="AO2963">
        <v>5</v>
      </c>
      <c r="AP2963" t="str">
        <f t="shared" si="419"/>
        <v>No</v>
      </c>
      <c r="AQ2963">
        <v>2</v>
      </c>
      <c r="AR2963" s="5">
        <f t="shared" si="420"/>
        <v>1894245.45</v>
      </c>
      <c r="AS2963" s="5">
        <f t="shared" si="421"/>
        <v>369449.51</v>
      </c>
      <c r="AT2963" t="s">
        <v>59</v>
      </c>
      <c r="AU2963" t="s">
        <v>6164</v>
      </c>
      <c r="AV2963" t="s">
        <v>6165</v>
      </c>
      <c r="AW2963" t="s">
        <v>6166</v>
      </c>
      <c r="AX2963" t="s">
        <v>6184</v>
      </c>
      <c r="AY2963">
        <v>46</v>
      </c>
      <c r="AZ2963">
        <v>0</v>
      </c>
      <c r="BA2963">
        <v>21</v>
      </c>
      <c r="BB2963" t="s">
        <v>6180</v>
      </c>
      <c r="BC2963">
        <v>1</v>
      </c>
      <c r="BD2963">
        <v>0</v>
      </c>
      <c r="BE2963" t="s">
        <v>6178</v>
      </c>
      <c r="BF2963" t="s">
        <v>6170</v>
      </c>
      <c r="BG2963">
        <v>1</v>
      </c>
      <c r="BH2963" t="s">
        <v>6186</v>
      </c>
      <c r="BI2963">
        <v>55</v>
      </c>
      <c r="BJ2963" t="s">
        <v>6187</v>
      </c>
      <c r="BK2963">
        <v>0</v>
      </c>
      <c r="BL2963">
        <v>63</v>
      </c>
      <c r="BM2963" s="3">
        <f t="shared" si="422"/>
        <v>0.77777777777777779</v>
      </c>
    </row>
    <row r="2964" spans="1:65">
      <c r="A2964" t="s">
        <v>3098</v>
      </c>
      <c r="B2964" s="2">
        <v>45836</v>
      </c>
      <c r="C2964" t="s">
        <v>1632</v>
      </c>
      <c r="D2964" t="s">
        <v>2636</v>
      </c>
      <c r="E2964">
        <v>6</v>
      </c>
      <c r="F2964" t="s">
        <v>78</v>
      </c>
      <c r="G2964" t="s">
        <v>62</v>
      </c>
      <c r="H2964" t="s">
        <v>91</v>
      </c>
      <c r="I2964" t="s">
        <v>52</v>
      </c>
      <c r="J2964" t="s">
        <v>53</v>
      </c>
      <c r="K2964" t="s">
        <v>54</v>
      </c>
      <c r="L2964" t="s">
        <v>55</v>
      </c>
      <c r="M2964" t="s">
        <v>56</v>
      </c>
      <c r="N2964" t="s">
        <v>109</v>
      </c>
      <c r="O2964" t="s">
        <v>82</v>
      </c>
      <c r="P2964">
        <v>82</v>
      </c>
      <c r="Q2964">
        <v>85</v>
      </c>
      <c r="R2964">
        <v>85</v>
      </c>
      <c r="S2964">
        <v>2</v>
      </c>
      <c r="T2964">
        <f t="shared" si="414"/>
        <v>83</v>
      </c>
      <c r="U2964">
        <v>80</v>
      </c>
      <c r="V2964">
        <f t="shared" si="415"/>
        <v>3</v>
      </c>
      <c r="W2964" s="3">
        <f t="shared" si="416"/>
        <v>2.3529411764705882E-2</v>
      </c>
      <c r="X2964">
        <v>42</v>
      </c>
      <c r="Y2964" s="4">
        <v>6.1</v>
      </c>
      <c r="Z2964" s="4">
        <v>1.7</v>
      </c>
      <c r="AA2964" s="5">
        <v>38728.53</v>
      </c>
      <c r="AB2964" s="5">
        <f t="shared" si="417"/>
        <v>3098282.4</v>
      </c>
      <c r="AC2964" s="5">
        <v>23591.599999999999</v>
      </c>
      <c r="AD2964" s="5">
        <f t="shared" si="418"/>
        <v>2005286</v>
      </c>
      <c r="AE2964" s="5">
        <v>150466.22</v>
      </c>
      <c r="AF2964" s="5">
        <v>40254.629999999997</v>
      </c>
      <c r="AG2964" s="5">
        <v>11553.89</v>
      </c>
      <c r="AH2964" s="5">
        <v>2465</v>
      </c>
      <c r="AI2964" s="5">
        <v>7064.94</v>
      </c>
      <c r="AJ2964">
        <v>0</v>
      </c>
      <c r="AK2964" s="5">
        <v>0</v>
      </c>
      <c r="AL2964" s="5">
        <v>2107.11</v>
      </c>
      <c r="AM2964" s="5">
        <v>118586.82</v>
      </c>
      <c r="AN2964">
        <v>8</v>
      </c>
      <c r="AO2964">
        <v>7</v>
      </c>
      <c r="AP2964" t="str">
        <f t="shared" si="419"/>
        <v>Yes</v>
      </c>
      <c r="AQ2964">
        <v>1</v>
      </c>
      <c r="AR2964" s="5">
        <f t="shared" si="420"/>
        <v>2337784.61</v>
      </c>
      <c r="AS2964" s="5">
        <f t="shared" si="421"/>
        <v>760497.79</v>
      </c>
      <c r="AT2964" t="s">
        <v>59</v>
      </c>
      <c r="AU2964" t="s">
        <v>6164</v>
      </c>
      <c r="AV2964" t="s">
        <v>6165</v>
      </c>
      <c r="AW2964" t="s">
        <v>6166</v>
      </c>
      <c r="AX2964" t="s">
        <v>6184</v>
      </c>
      <c r="AY2964">
        <v>84</v>
      </c>
      <c r="AZ2964">
        <v>0</v>
      </c>
      <c r="BA2964">
        <v>23</v>
      </c>
      <c r="BB2964" t="s">
        <v>6180</v>
      </c>
      <c r="BC2964">
        <v>0</v>
      </c>
      <c r="BD2964">
        <v>0</v>
      </c>
      <c r="BE2964" t="s">
        <v>6169</v>
      </c>
      <c r="BF2964" t="s">
        <v>6170</v>
      </c>
      <c r="BG2964">
        <v>1</v>
      </c>
      <c r="BH2964" t="s">
        <v>6179</v>
      </c>
      <c r="BI2964">
        <v>54</v>
      </c>
      <c r="BJ2964" t="s">
        <v>6187</v>
      </c>
      <c r="BK2964">
        <v>0</v>
      </c>
      <c r="BL2964">
        <v>90</v>
      </c>
      <c r="BM2964" s="3">
        <f t="shared" si="422"/>
        <v>0.94444444444444442</v>
      </c>
    </row>
    <row r="2965" spans="1:65">
      <c r="A2965" t="s">
        <v>3099</v>
      </c>
      <c r="B2965" s="2">
        <v>45836</v>
      </c>
      <c r="C2965" t="s">
        <v>1632</v>
      </c>
      <c r="D2965" t="s">
        <v>2636</v>
      </c>
      <c r="E2965">
        <v>6</v>
      </c>
      <c r="F2965" t="s">
        <v>49</v>
      </c>
      <c r="G2965" t="s">
        <v>50</v>
      </c>
      <c r="H2965" t="s">
        <v>89</v>
      </c>
      <c r="I2965" t="s">
        <v>64</v>
      </c>
      <c r="J2965" t="s">
        <v>65</v>
      </c>
      <c r="K2965" t="s">
        <v>54</v>
      </c>
      <c r="L2965" t="s">
        <v>67</v>
      </c>
      <c r="M2965" t="s">
        <v>68</v>
      </c>
      <c r="N2965" t="s">
        <v>94</v>
      </c>
      <c r="O2965" t="s">
        <v>70</v>
      </c>
      <c r="P2965">
        <v>52</v>
      </c>
      <c r="Q2965">
        <v>54</v>
      </c>
      <c r="R2965">
        <v>52</v>
      </c>
      <c r="S2965">
        <v>3</v>
      </c>
      <c r="T2965">
        <f t="shared" si="414"/>
        <v>49</v>
      </c>
      <c r="U2965">
        <v>49</v>
      </c>
      <c r="V2965">
        <f t="shared" si="415"/>
        <v>0</v>
      </c>
      <c r="W2965" s="3">
        <f t="shared" si="416"/>
        <v>5.7692307692307696E-2</v>
      </c>
      <c r="X2965">
        <v>19</v>
      </c>
      <c r="Y2965" s="4">
        <v>7.1</v>
      </c>
      <c r="Z2965" s="4">
        <v>1.3</v>
      </c>
      <c r="AA2965" s="5">
        <v>56387.26</v>
      </c>
      <c r="AB2965" s="5">
        <f t="shared" si="417"/>
        <v>2762975.74</v>
      </c>
      <c r="AC2965" s="5">
        <v>32282.85</v>
      </c>
      <c r="AD2965" s="5">
        <f t="shared" si="418"/>
        <v>1678708.2</v>
      </c>
      <c r="AE2965" s="5">
        <v>112235.78</v>
      </c>
      <c r="AF2965" s="5">
        <v>33761.69</v>
      </c>
      <c r="AG2965" s="5">
        <v>33986.089999999997</v>
      </c>
      <c r="AH2965" s="5">
        <v>1885</v>
      </c>
      <c r="AI2965" s="5">
        <v>55675.79</v>
      </c>
      <c r="AJ2965">
        <v>1</v>
      </c>
      <c r="AK2965" s="5">
        <v>13618.18</v>
      </c>
      <c r="AL2965" s="5">
        <v>0</v>
      </c>
      <c r="AM2965" s="5">
        <v>31046.15</v>
      </c>
      <c r="AN2965">
        <v>4</v>
      </c>
      <c r="AO2965">
        <v>4</v>
      </c>
      <c r="AP2965" t="str">
        <f t="shared" si="419"/>
        <v>Yes</v>
      </c>
      <c r="AQ2965">
        <v>2</v>
      </c>
      <c r="AR2965" s="5">
        <f t="shared" si="420"/>
        <v>1960916.88</v>
      </c>
      <c r="AS2965" s="5">
        <f t="shared" si="421"/>
        <v>802058.86</v>
      </c>
      <c r="AT2965" t="s">
        <v>116</v>
      </c>
      <c r="AU2965" t="s">
        <v>6189</v>
      </c>
      <c r="AV2965" t="s">
        <v>6201</v>
      </c>
      <c r="AW2965" t="s">
        <v>6175</v>
      </c>
      <c r="AX2965" t="s">
        <v>6167</v>
      </c>
      <c r="AY2965">
        <v>55</v>
      </c>
      <c r="AZ2965">
        <v>0</v>
      </c>
      <c r="BA2965">
        <v>0</v>
      </c>
      <c r="BB2965" t="s">
        <v>6168</v>
      </c>
      <c r="BC2965">
        <v>0</v>
      </c>
      <c r="BD2965">
        <v>0</v>
      </c>
      <c r="BE2965" t="s">
        <v>6169</v>
      </c>
      <c r="BF2965" t="s">
        <v>6210</v>
      </c>
      <c r="BG2965">
        <v>0</v>
      </c>
      <c r="BH2965" t="s">
        <v>6171</v>
      </c>
      <c r="BI2965">
        <v>11</v>
      </c>
      <c r="BJ2965" t="s">
        <v>6172</v>
      </c>
      <c r="BK2965">
        <v>0</v>
      </c>
      <c r="BL2965">
        <v>62</v>
      </c>
      <c r="BM2965" s="3">
        <f t="shared" si="422"/>
        <v>0.83870967741935487</v>
      </c>
    </row>
    <row r="2966" spans="1:65">
      <c r="A2966" t="s">
        <v>3100</v>
      </c>
      <c r="B2966" s="2">
        <v>45836</v>
      </c>
      <c r="C2966" t="s">
        <v>1632</v>
      </c>
      <c r="D2966" t="s">
        <v>2636</v>
      </c>
      <c r="E2966">
        <v>6</v>
      </c>
      <c r="F2966" t="s">
        <v>61</v>
      </c>
      <c r="G2966" t="s">
        <v>79</v>
      </c>
      <c r="H2966" t="s">
        <v>100</v>
      </c>
      <c r="I2966" t="s">
        <v>64</v>
      </c>
      <c r="J2966" t="s">
        <v>53</v>
      </c>
      <c r="K2966" t="s">
        <v>66</v>
      </c>
      <c r="L2966" t="s">
        <v>92</v>
      </c>
      <c r="M2966" t="s">
        <v>56</v>
      </c>
      <c r="N2966" t="s">
        <v>69</v>
      </c>
      <c r="O2966" t="s">
        <v>70</v>
      </c>
      <c r="P2966">
        <v>68</v>
      </c>
      <c r="Q2966">
        <v>75</v>
      </c>
      <c r="R2966">
        <v>75</v>
      </c>
      <c r="S2966">
        <v>1</v>
      </c>
      <c r="T2966">
        <f t="shared" si="414"/>
        <v>74</v>
      </c>
      <c r="U2966">
        <v>65</v>
      </c>
      <c r="V2966">
        <f t="shared" si="415"/>
        <v>9</v>
      </c>
      <c r="W2966" s="3">
        <f t="shared" si="416"/>
        <v>1.3333333333333334E-2</v>
      </c>
      <c r="X2966">
        <v>25</v>
      </c>
      <c r="Y2966" s="4">
        <v>1.1000000000000001</v>
      </c>
      <c r="Z2966" s="4">
        <v>1.1000000000000001</v>
      </c>
      <c r="AA2966" s="5">
        <v>30076.54</v>
      </c>
      <c r="AB2966" s="5">
        <f t="shared" si="417"/>
        <v>1954975.1</v>
      </c>
      <c r="AC2966" s="5">
        <v>23854.720000000001</v>
      </c>
      <c r="AD2966" s="5">
        <f t="shared" si="418"/>
        <v>1789104</v>
      </c>
      <c r="AE2966" s="5">
        <v>122701.63</v>
      </c>
      <c r="AF2966" s="5">
        <v>32239.57</v>
      </c>
      <c r="AG2966" s="5">
        <v>8953.16</v>
      </c>
      <c r="AH2966" s="5">
        <v>1595</v>
      </c>
      <c r="AI2966" s="5">
        <v>3529.41</v>
      </c>
      <c r="AJ2966">
        <v>0</v>
      </c>
      <c r="AK2966" s="5">
        <v>0</v>
      </c>
      <c r="AL2966" s="5">
        <v>37606.400000000001</v>
      </c>
      <c r="AM2966" s="5">
        <v>78870.740000000005</v>
      </c>
      <c r="AN2966">
        <v>4</v>
      </c>
      <c r="AO2966">
        <v>5</v>
      </c>
      <c r="AP2966" t="str">
        <f t="shared" si="419"/>
        <v>No</v>
      </c>
      <c r="AQ2966">
        <v>2</v>
      </c>
      <c r="AR2966" s="5">
        <f t="shared" si="420"/>
        <v>2074599.91</v>
      </c>
      <c r="AS2966" s="5">
        <f t="shared" si="421"/>
        <v>-119624.81</v>
      </c>
      <c r="AT2966" t="s">
        <v>59</v>
      </c>
      <c r="AU2966" t="s">
        <v>6164</v>
      </c>
      <c r="AV2966" t="s">
        <v>6165</v>
      </c>
      <c r="AW2966" t="s">
        <v>6166</v>
      </c>
      <c r="AX2966" t="s">
        <v>6184</v>
      </c>
      <c r="AY2966">
        <v>69</v>
      </c>
      <c r="AZ2966">
        <v>0</v>
      </c>
      <c r="BA2966">
        <v>42</v>
      </c>
      <c r="BB2966" t="s">
        <v>6180</v>
      </c>
      <c r="BC2966">
        <v>0</v>
      </c>
      <c r="BD2966">
        <v>1</v>
      </c>
      <c r="BE2966" t="s">
        <v>6188</v>
      </c>
      <c r="BF2966" t="s">
        <v>6170</v>
      </c>
      <c r="BG2966">
        <v>0</v>
      </c>
      <c r="BH2966" t="s">
        <v>6171</v>
      </c>
      <c r="BI2966">
        <v>60</v>
      </c>
      <c r="BJ2966" t="s">
        <v>6187</v>
      </c>
      <c r="BK2966">
        <v>0</v>
      </c>
      <c r="BL2966">
        <v>81</v>
      </c>
      <c r="BM2966" s="3">
        <f t="shared" si="422"/>
        <v>0.92592592592592593</v>
      </c>
    </row>
    <row r="2967" spans="1:65">
      <c r="A2967" t="s">
        <v>3101</v>
      </c>
      <c r="B2967" s="2">
        <v>45837</v>
      </c>
      <c r="C2967" t="s">
        <v>1632</v>
      </c>
      <c r="D2967" t="s">
        <v>2636</v>
      </c>
      <c r="E2967">
        <v>6</v>
      </c>
      <c r="F2967" t="s">
        <v>72</v>
      </c>
      <c r="G2967" t="s">
        <v>62</v>
      </c>
      <c r="H2967" t="s">
        <v>150</v>
      </c>
      <c r="I2967" t="s">
        <v>64</v>
      </c>
      <c r="J2967" t="s">
        <v>53</v>
      </c>
      <c r="K2967" t="s">
        <v>75</v>
      </c>
      <c r="L2967" t="s">
        <v>55</v>
      </c>
      <c r="M2967" t="s">
        <v>56</v>
      </c>
      <c r="N2967" t="s">
        <v>57</v>
      </c>
      <c r="O2967" t="s">
        <v>70</v>
      </c>
      <c r="P2967">
        <v>59</v>
      </c>
      <c r="Q2967">
        <v>65</v>
      </c>
      <c r="R2967">
        <v>65</v>
      </c>
      <c r="S2967">
        <v>1</v>
      </c>
      <c r="T2967">
        <f t="shared" si="414"/>
        <v>64</v>
      </c>
      <c r="U2967">
        <v>57</v>
      </c>
      <c r="V2967">
        <f t="shared" si="415"/>
        <v>7</v>
      </c>
      <c r="W2967" s="3">
        <f t="shared" si="416"/>
        <v>1.5384615384615385E-2</v>
      </c>
      <c r="X2967">
        <v>21</v>
      </c>
      <c r="Y2967" s="4">
        <v>3.4</v>
      </c>
      <c r="Z2967" s="4">
        <v>1.6</v>
      </c>
      <c r="AA2967" s="5">
        <v>35680.269999999997</v>
      </c>
      <c r="AB2967" s="5">
        <f t="shared" si="417"/>
        <v>2033775.39</v>
      </c>
      <c r="AC2967" s="5">
        <v>23696.94</v>
      </c>
      <c r="AD2967" s="5">
        <f t="shared" si="418"/>
        <v>1540301.1</v>
      </c>
      <c r="AE2967" s="5">
        <v>106916.8</v>
      </c>
      <c r="AF2967" s="5">
        <v>29133.08</v>
      </c>
      <c r="AG2967" s="5">
        <v>8998.4699999999993</v>
      </c>
      <c r="AH2967" s="5">
        <v>2320</v>
      </c>
      <c r="AI2967" s="5">
        <v>3525.42</v>
      </c>
      <c r="AJ2967">
        <v>0</v>
      </c>
      <c r="AK2967" s="5">
        <v>0</v>
      </c>
      <c r="AL2967" s="5">
        <v>4217.5200000000004</v>
      </c>
      <c r="AM2967" s="5">
        <v>38505.519999999997</v>
      </c>
      <c r="AN2967">
        <v>4</v>
      </c>
      <c r="AO2967">
        <v>4</v>
      </c>
      <c r="AP2967" t="str">
        <f t="shared" si="419"/>
        <v>Yes</v>
      </c>
      <c r="AQ2967">
        <v>0</v>
      </c>
      <c r="AR2967" s="5">
        <f t="shared" si="420"/>
        <v>1733917.91</v>
      </c>
      <c r="AS2967" s="5">
        <f t="shared" si="421"/>
        <v>299857.48</v>
      </c>
      <c r="AT2967" t="s">
        <v>59</v>
      </c>
      <c r="AU2967" t="s">
        <v>6164</v>
      </c>
      <c r="AV2967" t="s">
        <v>6165</v>
      </c>
      <c r="AW2967" t="s">
        <v>6166</v>
      </c>
      <c r="AX2967" t="s">
        <v>6184</v>
      </c>
      <c r="AY2967">
        <v>62</v>
      </c>
      <c r="AZ2967">
        <v>0</v>
      </c>
      <c r="BA2967">
        <v>35</v>
      </c>
      <c r="BB2967" t="s">
        <v>6180</v>
      </c>
      <c r="BC2967">
        <v>0</v>
      </c>
      <c r="BD2967">
        <v>0</v>
      </c>
      <c r="BE2967" t="s">
        <v>6169</v>
      </c>
      <c r="BF2967" t="s">
        <v>6170</v>
      </c>
      <c r="BG2967">
        <v>0</v>
      </c>
      <c r="BH2967" t="s">
        <v>6171</v>
      </c>
      <c r="BI2967">
        <v>26</v>
      </c>
      <c r="BJ2967" t="s">
        <v>6172</v>
      </c>
      <c r="BK2967">
        <v>0</v>
      </c>
      <c r="BL2967">
        <v>72</v>
      </c>
      <c r="BM2967" s="3">
        <f t="shared" si="422"/>
        <v>0.90277777777777779</v>
      </c>
    </row>
    <row r="2968" spans="1:65">
      <c r="A2968" t="s">
        <v>3102</v>
      </c>
      <c r="B2968" s="2">
        <v>45837</v>
      </c>
      <c r="C2968" t="s">
        <v>1632</v>
      </c>
      <c r="D2968" t="s">
        <v>2636</v>
      </c>
      <c r="E2968">
        <v>6</v>
      </c>
      <c r="F2968" t="s">
        <v>49</v>
      </c>
      <c r="G2968" t="s">
        <v>79</v>
      </c>
      <c r="H2968" t="s">
        <v>106</v>
      </c>
      <c r="I2968" t="s">
        <v>74</v>
      </c>
      <c r="J2968" t="s">
        <v>53</v>
      </c>
      <c r="K2968" t="s">
        <v>54</v>
      </c>
      <c r="L2968" t="s">
        <v>87</v>
      </c>
      <c r="M2968" t="s">
        <v>56</v>
      </c>
      <c r="N2968" t="s">
        <v>69</v>
      </c>
      <c r="O2968" t="s">
        <v>82</v>
      </c>
      <c r="P2968">
        <v>75</v>
      </c>
      <c r="Q2968">
        <v>79</v>
      </c>
      <c r="R2968">
        <v>78</v>
      </c>
      <c r="S2968">
        <v>1</v>
      </c>
      <c r="T2968">
        <f t="shared" si="414"/>
        <v>77</v>
      </c>
      <c r="U2968">
        <v>75</v>
      </c>
      <c r="V2968">
        <f t="shared" si="415"/>
        <v>2</v>
      </c>
      <c r="W2968" s="3">
        <f t="shared" si="416"/>
        <v>1.282051282051282E-2</v>
      </c>
      <c r="X2968">
        <v>24</v>
      </c>
      <c r="Y2968" s="4">
        <v>4.4000000000000004</v>
      </c>
      <c r="Z2968" s="4">
        <v>1.5</v>
      </c>
      <c r="AA2968" s="5">
        <v>39250.21</v>
      </c>
      <c r="AB2968" s="5">
        <f t="shared" si="417"/>
        <v>2943765.75</v>
      </c>
      <c r="AC2968" s="5">
        <v>24072.91</v>
      </c>
      <c r="AD2968" s="5">
        <f t="shared" si="418"/>
        <v>1877686.98</v>
      </c>
      <c r="AE2968" s="5">
        <v>134385.9</v>
      </c>
      <c r="AF2968" s="5">
        <v>35787.919999999998</v>
      </c>
      <c r="AG2968" s="5">
        <v>9286.8700000000008</v>
      </c>
      <c r="AH2968" s="5">
        <v>2175</v>
      </c>
      <c r="AI2968" s="5">
        <v>3515.49</v>
      </c>
      <c r="AJ2968">
        <v>0</v>
      </c>
      <c r="AK2968" s="5">
        <v>0</v>
      </c>
      <c r="AL2968" s="5">
        <v>1532.3</v>
      </c>
      <c r="AM2968" s="5">
        <v>55740.22</v>
      </c>
      <c r="AN2968">
        <v>4</v>
      </c>
      <c r="AO2968">
        <v>5</v>
      </c>
      <c r="AP2968" t="str">
        <f t="shared" si="419"/>
        <v>No</v>
      </c>
      <c r="AQ2968">
        <v>2</v>
      </c>
      <c r="AR2968" s="5">
        <f t="shared" si="420"/>
        <v>2120110.6800000002</v>
      </c>
      <c r="AS2968" s="5">
        <f t="shared" si="421"/>
        <v>823655.07</v>
      </c>
      <c r="AT2968" t="s">
        <v>59</v>
      </c>
      <c r="AU2968" t="s">
        <v>6164</v>
      </c>
      <c r="AV2968" t="s">
        <v>6165</v>
      </c>
      <c r="AW2968" t="s">
        <v>6166</v>
      </c>
      <c r="AX2968" t="s">
        <v>6167</v>
      </c>
      <c r="AY2968">
        <v>77</v>
      </c>
      <c r="AZ2968">
        <v>0</v>
      </c>
      <c r="BA2968">
        <v>18</v>
      </c>
      <c r="BB2968" t="s">
        <v>6180</v>
      </c>
      <c r="BC2968">
        <v>0</v>
      </c>
      <c r="BD2968">
        <v>1</v>
      </c>
      <c r="BE2968" t="s">
        <v>6196</v>
      </c>
      <c r="BF2968" t="s">
        <v>6170</v>
      </c>
      <c r="BG2968">
        <v>3</v>
      </c>
      <c r="BH2968" t="s">
        <v>6208</v>
      </c>
      <c r="BI2968">
        <v>103</v>
      </c>
      <c r="BJ2968" t="s">
        <v>6193</v>
      </c>
      <c r="BK2968">
        <v>0</v>
      </c>
      <c r="BL2968">
        <v>82</v>
      </c>
      <c r="BM2968" s="3">
        <f t="shared" si="422"/>
        <v>0.95121951219512191</v>
      </c>
    </row>
    <row r="2969" spans="1:65">
      <c r="A2969" t="s">
        <v>3103</v>
      </c>
      <c r="B2969" s="2">
        <v>45837</v>
      </c>
      <c r="C2969" t="s">
        <v>1632</v>
      </c>
      <c r="D2969" t="s">
        <v>2636</v>
      </c>
      <c r="E2969">
        <v>6</v>
      </c>
      <c r="F2969" t="s">
        <v>72</v>
      </c>
      <c r="G2969" t="s">
        <v>50</v>
      </c>
      <c r="H2969" t="s">
        <v>179</v>
      </c>
      <c r="I2969" t="s">
        <v>64</v>
      </c>
      <c r="J2969" t="s">
        <v>65</v>
      </c>
      <c r="K2969" t="s">
        <v>66</v>
      </c>
      <c r="L2969" t="s">
        <v>87</v>
      </c>
      <c r="M2969" t="s">
        <v>68</v>
      </c>
      <c r="N2969" t="s">
        <v>76</v>
      </c>
      <c r="O2969" t="s">
        <v>82</v>
      </c>
      <c r="P2969">
        <v>55</v>
      </c>
      <c r="Q2969">
        <v>57</v>
      </c>
      <c r="R2969">
        <v>57</v>
      </c>
      <c r="S2969">
        <v>1</v>
      </c>
      <c r="T2969">
        <f t="shared" si="414"/>
        <v>56</v>
      </c>
      <c r="U2969">
        <v>55</v>
      </c>
      <c r="V2969">
        <f t="shared" si="415"/>
        <v>1</v>
      </c>
      <c r="W2969" s="3">
        <f t="shared" si="416"/>
        <v>1.7543859649122806E-2</v>
      </c>
      <c r="X2969">
        <v>18</v>
      </c>
      <c r="Y2969" s="4">
        <v>8.6</v>
      </c>
      <c r="Z2969" s="4">
        <v>2.4</v>
      </c>
      <c r="AA2969" s="5">
        <v>48578.15</v>
      </c>
      <c r="AB2969" s="5">
        <f t="shared" si="417"/>
        <v>2671798.25</v>
      </c>
      <c r="AC2969" s="5">
        <v>34226.559999999998</v>
      </c>
      <c r="AD2969" s="5">
        <f t="shared" si="418"/>
        <v>1950913.92</v>
      </c>
      <c r="AE2969" s="5">
        <v>123790.41</v>
      </c>
      <c r="AF2969" s="5">
        <v>35158.629999999997</v>
      </c>
      <c r="AG2969" s="5">
        <v>8125.66</v>
      </c>
      <c r="AH2969" s="5">
        <v>3480</v>
      </c>
      <c r="AI2969" s="5">
        <v>5042.3100000000004</v>
      </c>
      <c r="AJ2969">
        <v>1</v>
      </c>
      <c r="AK2969" s="5">
        <v>13266.32</v>
      </c>
      <c r="AL2969" s="5">
        <v>1127.98</v>
      </c>
      <c r="AM2969" s="5">
        <v>39610.58</v>
      </c>
      <c r="AN2969">
        <v>4</v>
      </c>
      <c r="AO2969">
        <v>6</v>
      </c>
      <c r="AP2969" t="str">
        <f t="shared" si="419"/>
        <v>No</v>
      </c>
      <c r="AQ2969">
        <v>2</v>
      </c>
      <c r="AR2969" s="5">
        <f t="shared" si="420"/>
        <v>2180515.81</v>
      </c>
      <c r="AS2969" s="5">
        <f t="shared" si="421"/>
        <v>491282.44</v>
      </c>
      <c r="AT2969" t="s">
        <v>59</v>
      </c>
      <c r="AU2969" t="s">
        <v>6194</v>
      </c>
      <c r="AV2969" t="s">
        <v>6195</v>
      </c>
      <c r="AW2969" t="s">
        <v>6183</v>
      </c>
      <c r="AX2969" t="s">
        <v>6177</v>
      </c>
      <c r="AY2969">
        <v>59</v>
      </c>
      <c r="AZ2969">
        <v>3</v>
      </c>
      <c r="BA2969">
        <v>13</v>
      </c>
      <c r="BB2969" t="s">
        <v>6185</v>
      </c>
      <c r="BC2969">
        <v>2</v>
      </c>
      <c r="BD2969">
        <v>0</v>
      </c>
      <c r="BE2969" t="s">
        <v>6178</v>
      </c>
      <c r="BF2969" t="s">
        <v>6170</v>
      </c>
      <c r="BG2969">
        <v>0</v>
      </c>
      <c r="BH2969" t="s">
        <v>6171</v>
      </c>
      <c r="BI2969">
        <v>27</v>
      </c>
      <c r="BJ2969" t="s">
        <v>6172</v>
      </c>
      <c r="BK2969">
        <v>0</v>
      </c>
      <c r="BL2969">
        <v>62</v>
      </c>
      <c r="BM2969" s="3">
        <f t="shared" si="422"/>
        <v>0.91935483870967738</v>
      </c>
    </row>
    <row r="2970" spans="1:65">
      <c r="A2970" t="s">
        <v>3104</v>
      </c>
      <c r="B2970" s="2">
        <v>45837</v>
      </c>
      <c r="C2970" t="s">
        <v>1632</v>
      </c>
      <c r="D2970" t="s">
        <v>2636</v>
      </c>
      <c r="E2970">
        <v>6</v>
      </c>
      <c r="F2970" t="s">
        <v>61</v>
      </c>
      <c r="G2970" t="s">
        <v>50</v>
      </c>
      <c r="H2970" t="s">
        <v>170</v>
      </c>
      <c r="I2970" t="s">
        <v>52</v>
      </c>
      <c r="J2970" t="s">
        <v>81</v>
      </c>
      <c r="K2970" t="s">
        <v>75</v>
      </c>
      <c r="L2970" t="s">
        <v>67</v>
      </c>
      <c r="M2970" t="s">
        <v>56</v>
      </c>
      <c r="N2970" t="s">
        <v>94</v>
      </c>
      <c r="O2970" t="s">
        <v>70</v>
      </c>
      <c r="P2970">
        <v>37</v>
      </c>
      <c r="Q2970">
        <v>37</v>
      </c>
      <c r="R2970">
        <v>35</v>
      </c>
      <c r="S2970">
        <v>1</v>
      </c>
      <c r="T2970">
        <f t="shared" si="414"/>
        <v>34</v>
      </c>
      <c r="U2970">
        <v>34</v>
      </c>
      <c r="V2970">
        <f t="shared" si="415"/>
        <v>0</v>
      </c>
      <c r="W2970" s="3">
        <f t="shared" si="416"/>
        <v>2.8571428571428571E-2</v>
      </c>
      <c r="X2970">
        <v>43</v>
      </c>
      <c r="Y2970" s="4">
        <v>0.5</v>
      </c>
      <c r="Z2970" s="4">
        <v>1.3</v>
      </c>
      <c r="AA2970" s="5">
        <v>78624</v>
      </c>
      <c r="AB2970" s="5">
        <f t="shared" si="417"/>
        <v>2673216</v>
      </c>
      <c r="AC2970" s="5">
        <v>51890.89</v>
      </c>
      <c r="AD2970" s="5">
        <f t="shared" si="418"/>
        <v>1816181.15</v>
      </c>
      <c r="AE2970" s="5">
        <v>110619.38</v>
      </c>
      <c r="AF2970" s="5">
        <v>31375.29</v>
      </c>
      <c r="AG2970" s="5">
        <v>11558.22</v>
      </c>
      <c r="AH2970" s="5">
        <v>1885</v>
      </c>
      <c r="AI2970" s="5">
        <v>7437.5</v>
      </c>
      <c r="AJ2970">
        <v>0</v>
      </c>
      <c r="AK2970" s="5">
        <v>0</v>
      </c>
      <c r="AL2970" s="5">
        <v>0</v>
      </c>
      <c r="AM2970" s="5">
        <v>23240.97</v>
      </c>
      <c r="AN2970">
        <v>4</v>
      </c>
      <c r="AO2970">
        <v>4</v>
      </c>
      <c r="AP2970" t="str">
        <f t="shared" si="419"/>
        <v>Yes</v>
      </c>
      <c r="AQ2970">
        <v>1</v>
      </c>
      <c r="AR2970" s="5">
        <f t="shared" si="420"/>
        <v>2002297.51</v>
      </c>
      <c r="AS2970" s="5">
        <f t="shared" si="421"/>
        <v>670918.49</v>
      </c>
      <c r="AT2970" t="s">
        <v>116</v>
      </c>
      <c r="AU2970" t="s">
        <v>6164</v>
      </c>
      <c r="AV2970" t="s">
        <v>6165</v>
      </c>
      <c r="AW2970" t="s">
        <v>6166</v>
      </c>
      <c r="AX2970" t="s">
        <v>6167</v>
      </c>
      <c r="AY2970">
        <v>38</v>
      </c>
      <c r="AZ2970">
        <v>0</v>
      </c>
      <c r="BA2970">
        <v>0</v>
      </c>
      <c r="BB2970" t="s">
        <v>6168</v>
      </c>
      <c r="BC2970">
        <v>0</v>
      </c>
      <c r="BD2970">
        <v>0</v>
      </c>
      <c r="BE2970" t="s">
        <v>6169</v>
      </c>
      <c r="BF2970" t="s">
        <v>6170</v>
      </c>
      <c r="BG2970">
        <v>0</v>
      </c>
      <c r="BH2970" t="s">
        <v>6171</v>
      </c>
      <c r="BI2970">
        <v>34</v>
      </c>
      <c r="BJ2970" t="s">
        <v>6172</v>
      </c>
      <c r="BK2970">
        <v>0</v>
      </c>
      <c r="BL2970">
        <v>46</v>
      </c>
      <c r="BM2970" s="3">
        <f t="shared" si="422"/>
        <v>0.76086956521739135</v>
      </c>
    </row>
    <row r="2971" spans="1:65">
      <c r="A2971" t="s">
        <v>3105</v>
      </c>
      <c r="B2971" s="2">
        <v>45837</v>
      </c>
      <c r="C2971" t="s">
        <v>1632</v>
      </c>
      <c r="D2971" t="s">
        <v>2636</v>
      </c>
      <c r="E2971">
        <v>6</v>
      </c>
      <c r="F2971" t="s">
        <v>78</v>
      </c>
      <c r="G2971" t="s">
        <v>62</v>
      </c>
      <c r="H2971" t="s">
        <v>91</v>
      </c>
      <c r="I2971" t="s">
        <v>64</v>
      </c>
      <c r="J2971" t="s">
        <v>53</v>
      </c>
      <c r="K2971" t="s">
        <v>66</v>
      </c>
      <c r="L2971" t="s">
        <v>67</v>
      </c>
      <c r="M2971" t="s">
        <v>68</v>
      </c>
      <c r="N2971" t="s">
        <v>69</v>
      </c>
      <c r="O2971" t="s">
        <v>70</v>
      </c>
      <c r="P2971">
        <v>73</v>
      </c>
      <c r="Q2971">
        <v>77</v>
      </c>
      <c r="R2971">
        <v>71</v>
      </c>
      <c r="S2971">
        <v>6</v>
      </c>
      <c r="T2971">
        <f t="shared" si="414"/>
        <v>65</v>
      </c>
      <c r="U2971">
        <v>65</v>
      </c>
      <c r="V2971">
        <f t="shared" si="415"/>
        <v>0</v>
      </c>
      <c r="W2971" s="3">
        <f t="shared" si="416"/>
        <v>8.4507042253521125E-2</v>
      </c>
      <c r="X2971">
        <v>12</v>
      </c>
      <c r="Y2971" s="4">
        <v>3.1</v>
      </c>
      <c r="Z2971" s="4">
        <v>1.2</v>
      </c>
      <c r="AA2971" s="5">
        <v>30841.14</v>
      </c>
      <c r="AB2971" s="5">
        <f t="shared" si="417"/>
        <v>2004674.1</v>
      </c>
      <c r="AC2971" s="5">
        <v>22043.58</v>
      </c>
      <c r="AD2971" s="5">
        <f t="shared" si="418"/>
        <v>1565094.18</v>
      </c>
      <c r="AE2971" s="5">
        <v>118058.6</v>
      </c>
      <c r="AF2971" s="5">
        <v>31912.67</v>
      </c>
      <c r="AG2971" s="5">
        <v>33452.68</v>
      </c>
      <c r="AH2971" s="5">
        <v>1740</v>
      </c>
      <c r="AI2971" s="5">
        <v>60367.11</v>
      </c>
      <c r="AJ2971">
        <v>2</v>
      </c>
      <c r="AK2971" s="5">
        <v>16764.66</v>
      </c>
      <c r="AL2971" s="5">
        <v>0</v>
      </c>
      <c r="AM2971" s="5">
        <v>40463.550000000003</v>
      </c>
      <c r="AN2971">
        <v>4</v>
      </c>
      <c r="AO2971">
        <v>3</v>
      </c>
      <c r="AP2971" t="str">
        <f t="shared" si="419"/>
        <v>Yes</v>
      </c>
      <c r="AQ2971">
        <v>3</v>
      </c>
      <c r="AR2971" s="5">
        <f t="shared" si="420"/>
        <v>1867853.45</v>
      </c>
      <c r="AS2971" s="5">
        <f t="shared" si="421"/>
        <v>136820.65</v>
      </c>
      <c r="AT2971" t="s">
        <v>1641</v>
      </c>
      <c r="AU2971" t="s">
        <v>6199</v>
      </c>
      <c r="AV2971" t="s">
        <v>6200</v>
      </c>
      <c r="AW2971" t="s">
        <v>6175</v>
      </c>
      <c r="AX2971" t="s">
        <v>6167</v>
      </c>
      <c r="AY2971">
        <v>73</v>
      </c>
      <c r="AZ2971">
        <v>0</v>
      </c>
      <c r="BA2971">
        <v>0</v>
      </c>
      <c r="BB2971" t="s">
        <v>6168</v>
      </c>
      <c r="BC2971">
        <v>0</v>
      </c>
      <c r="BD2971">
        <v>0</v>
      </c>
      <c r="BE2971" t="s">
        <v>6169</v>
      </c>
      <c r="BF2971" t="s">
        <v>6210</v>
      </c>
      <c r="BG2971">
        <v>0</v>
      </c>
      <c r="BH2971" t="s">
        <v>6171</v>
      </c>
      <c r="BI2971">
        <v>26</v>
      </c>
      <c r="BJ2971" t="s">
        <v>6172</v>
      </c>
      <c r="BK2971">
        <v>0</v>
      </c>
      <c r="BL2971">
        <v>79</v>
      </c>
      <c r="BM2971" s="3">
        <f t="shared" si="422"/>
        <v>0.89873417721518989</v>
      </c>
    </row>
    <row r="2972" spans="1:65">
      <c r="A2972" t="s">
        <v>3106</v>
      </c>
      <c r="B2972" s="2">
        <v>45837</v>
      </c>
      <c r="C2972" t="s">
        <v>1632</v>
      </c>
      <c r="D2972" t="s">
        <v>2636</v>
      </c>
      <c r="E2972">
        <v>6</v>
      </c>
      <c r="F2972" t="s">
        <v>78</v>
      </c>
      <c r="G2972" t="s">
        <v>79</v>
      </c>
      <c r="H2972" t="s">
        <v>80</v>
      </c>
      <c r="I2972" t="s">
        <v>64</v>
      </c>
      <c r="J2972" t="s">
        <v>81</v>
      </c>
      <c r="K2972" t="s">
        <v>66</v>
      </c>
      <c r="L2972" t="s">
        <v>67</v>
      </c>
      <c r="M2972" t="s">
        <v>68</v>
      </c>
      <c r="N2972" t="s">
        <v>57</v>
      </c>
      <c r="O2972" t="s">
        <v>70</v>
      </c>
      <c r="P2972">
        <v>43</v>
      </c>
      <c r="Q2972">
        <v>44</v>
      </c>
      <c r="R2972">
        <v>43</v>
      </c>
      <c r="S2972">
        <v>3</v>
      </c>
      <c r="T2972">
        <f t="shared" si="414"/>
        <v>40</v>
      </c>
      <c r="U2972">
        <v>40</v>
      </c>
      <c r="V2972">
        <f t="shared" si="415"/>
        <v>0</v>
      </c>
      <c r="W2972" s="3">
        <f t="shared" si="416"/>
        <v>6.9767441860465115E-2</v>
      </c>
      <c r="X2972">
        <v>41</v>
      </c>
      <c r="Y2972" s="4">
        <v>3.2</v>
      </c>
      <c r="Z2972" s="4">
        <v>1.1000000000000001</v>
      </c>
      <c r="AA2972" s="5">
        <v>73981.17</v>
      </c>
      <c r="AB2972" s="5">
        <f t="shared" si="417"/>
        <v>2959246.8</v>
      </c>
      <c r="AC2972" s="5">
        <v>49355.96</v>
      </c>
      <c r="AD2972" s="5">
        <f t="shared" si="418"/>
        <v>2122306.2799999998</v>
      </c>
      <c r="AE2972" s="5">
        <v>128729.31</v>
      </c>
      <c r="AF2972" s="5">
        <v>40698.33</v>
      </c>
      <c r="AG2972" s="5">
        <v>36947.83</v>
      </c>
      <c r="AH2972" s="5">
        <v>1595</v>
      </c>
      <c r="AI2972" s="5">
        <v>64166.69</v>
      </c>
      <c r="AJ2972">
        <v>1</v>
      </c>
      <c r="AK2972" s="5">
        <v>22823.29</v>
      </c>
      <c r="AL2972" s="5">
        <v>0</v>
      </c>
      <c r="AM2972" s="5">
        <v>25469.27</v>
      </c>
      <c r="AN2972">
        <v>4</v>
      </c>
      <c r="AO2972">
        <v>4</v>
      </c>
      <c r="AP2972" t="str">
        <f t="shared" si="419"/>
        <v>Yes</v>
      </c>
      <c r="AQ2972">
        <v>1</v>
      </c>
      <c r="AR2972" s="5">
        <f t="shared" si="420"/>
        <v>2442736</v>
      </c>
      <c r="AS2972" s="5">
        <f t="shared" si="421"/>
        <v>516510.8</v>
      </c>
      <c r="AT2972" t="s">
        <v>1641</v>
      </c>
      <c r="AU2972" t="s">
        <v>6199</v>
      </c>
      <c r="AV2972" t="s">
        <v>6200</v>
      </c>
      <c r="AW2972" t="s">
        <v>6175</v>
      </c>
      <c r="AX2972" t="s">
        <v>6167</v>
      </c>
      <c r="AY2972">
        <v>43</v>
      </c>
      <c r="AZ2972">
        <v>0</v>
      </c>
      <c r="BA2972">
        <v>0</v>
      </c>
      <c r="BB2972" t="s">
        <v>6168</v>
      </c>
      <c r="BC2972">
        <v>0</v>
      </c>
      <c r="BD2972">
        <v>0</v>
      </c>
      <c r="BE2972" t="s">
        <v>6169</v>
      </c>
      <c r="BF2972" t="s">
        <v>6210</v>
      </c>
      <c r="BG2972">
        <v>1</v>
      </c>
      <c r="BH2972" t="s">
        <v>6179</v>
      </c>
      <c r="BI2972">
        <v>37</v>
      </c>
      <c r="BJ2972" t="s">
        <v>6172</v>
      </c>
      <c r="BK2972">
        <v>0</v>
      </c>
      <c r="BL2972">
        <v>48</v>
      </c>
      <c r="BM2972" s="3">
        <f t="shared" si="422"/>
        <v>0.89583333333333337</v>
      </c>
    </row>
    <row r="2973" spans="1:65">
      <c r="A2973" t="s">
        <v>3107</v>
      </c>
      <c r="B2973" s="2">
        <v>45837</v>
      </c>
      <c r="C2973" t="s">
        <v>1632</v>
      </c>
      <c r="D2973" t="s">
        <v>2636</v>
      </c>
      <c r="E2973">
        <v>6</v>
      </c>
      <c r="F2973" t="s">
        <v>49</v>
      </c>
      <c r="G2973" t="s">
        <v>50</v>
      </c>
      <c r="H2973" t="s">
        <v>245</v>
      </c>
      <c r="I2973" t="s">
        <v>52</v>
      </c>
      <c r="J2973" t="s">
        <v>53</v>
      </c>
      <c r="K2973" t="s">
        <v>54</v>
      </c>
      <c r="L2973" t="s">
        <v>67</v>
      </c>
      <c r="M2973" t="s">
        <v>56</v>
      </c>
      <c r="N2973" t="s">
        <v>69</v>
      </c>
      <c r="O2973" t="s">
        <v>120</v>
      </c>
      <c r="P2973">
        <v>82</v>
      </c>
      <c r="Q2973">
        <v>84</v>
      </c>
      <c r="R2973">
        <v>84</v>
      </c>
      <c r="S2973">
        <v>3</v>
      </c>
      <c r="T2973">
        <f t="shared" si="414"/>
        <v>81</v>
      </c>
      <c r="U2973">
        <v>80</v>
      </c>
      <c r="V2973">
        <f t="shared" si="415"/>
        <v>1</v>
      </c>
      <c r="W2973" s="3">
        <f t="shared" si="416"/>
        <v>3.5714285714285712E-2</v>
      </c>
      <c r="X2973">
        <v>16</v>
      </c>
      <c r="Y2973" s="4">
        <v>3</v>
      </c>
      <c r="Z2973" s="4">
        <v>1.7</v>
      </c>
      <c r="AA2973" s="5">
        <v>39100.339999999997</v>
      </c>
      <c r="AB2973" s="5">
        <f t="shared" si="417"/>
        <v>3128027.2</v>
      </c>
      <c r="AC2973" s="5">
        <v>23023.45</v>
      </c>
      <c r="AD2973" s="5">
        <f t="shared" si="418"/>
        <v>1933969.8</v>
      </c>
      <c r="AE2973" s="5">
        <v>147487.04999999999</v>
      </c>
      <c r="AF2973" s="5">
        <v>37574.800000000003</v>
      </c>
      <c r="AG2973" s="5">
        <v>8497.56</v>
      </c>
      <c r="AH2973" s="5">
        <v>2465</v>
      </c>
      <c r="AI2973" s="5">
        <v>10610.53</v>
      </c>
      <c r="AJ2973">
        <v>0</v>
      </c>
      <c r="AK2973" s="5">
        <v>0</v>
      </c>
      <c r="AL2973" s="5">
        <v>757.55</v>
      </c>
      <c r="AM2973" s="5">
        <v>51386.8</v>
      </c>
      <c r="AN2973">
        <v>4</v>
      </c>
      <c r="AO2973">
        <v>4</v>
      </c>
      <c r="AP2973" t="str">
        <f t="shared" si="419"/>
        <v>Yes</v>
      </c>
      <c r="AQ2973">
        <v>1</v>
      </c>
      <c r="AR2973" s="5">
        <f t="shared" si="420"/>
        <v>2192749.09</v>
      </c>
      <c r="AS2973" s="5">
        <f t="shared" si="421"/>
        <v>935278.11</v>
      </c>
      <c r="AT2973" t="s">
        <v>116</v>
      </c>
      <c r="AU2973" t="s">
        <v>6164</v>
      </c>
      <c r="AV2973" t="s">
        <v>6165</v>
      </c>
      <c r="AW2973" t="s">
        <v>6166</v>
      </c>
      <c r="AX2973" t="s">
        <v>6184</v>
      </c>
      <c r="AY2973">
        <v>82</v>
      </c>
      <c r="AZ2973">
        <v>0</v>
      </c>
      <c r="BA2973">
        <v>18</v>
      </c>
      <c r="BB2973" t="s">
        <v>6198</v>
      </c>
      <c r="BC2973">
        <v>0</v>
      </c>
      <c r="BD2973">
        <v>0</v>
      </c>
      <c r="BE2973" t="s">
        <v>6169</v>
      </c>
      <c r="BF2973" t="s">
        <v>6170</v>
      </c>
      <c r="BG2973">
        <v>0</v>
      </c>
      <c r="BH2973" t="s">
        <v>6171</v>
      </c>
      <c r="BI2973">
        <v>17</v>
      </c>
      <c r="BJ2973" t="s">
        <v>6172</v>
      </c>
      <c r="BK2973">
        <v>0</v>
      </c>
      <c r="BL2973">
        <v>90</v>
      </c>
      <c r="BM2973" s="3">
        <f t="shared" si="422"/>
        <v>0.93333333333333335</v>
      </c>
    </row>
    <row r="2974" spans="1:65">
      <c r="A2974" t="s">
        <v>3108</v>
      </c>
      <c r="B2974" s="2">
        <v>45837</v>
      </c>
      <c r="C2974" t="s">
        <v>1632</v>
      </c>
      <c r="D2974" t="s">
        <v>2636</v>
      </c>
      <c r="E2974">
        <v>6</v>
      </c>
      <c r="F2974" t="s">
        <v>78</v>
      </c>
      <c r="G2974" t="s">
        <v>50</v>
      </c>
      <c r="H2974" t="s">
        <v>161</v>
      </c>
      <c r="I2974" t="s">
        <v>52</v>
      </c>
      <c r="J2974" t="s">
        <v>53</v>
      </c>
      <c r="K2974" t="s">
        <v>75</v>
      </c>
      <c r="L2974" t="s">
        <v>92</v>
      </c>
      <c r="M2974" t="s">
        <v>56</v>
      </c>
      <c r="N2974" t="s">
        <v>57</v>
      </c>
      <c r="O2974" t="s">
        <v>58</v>
      </c>
      <c r="P2974">
        <v>59</v>
      </c>
      <c r="Q2974">
        <v>63</v>
      </c>
      <c r="R2974">
        <v>62</v>
      </c>
      <c r="S2974">
        <v>2</v>
      </c>
      <c r="T2974">
        <f t="shared" si="414"/>
        <v>60</v>
      </c>
      <c r="U2974">
        <v>59</v>
      </c>
      <c r="V2974">
        <f t="shared" si="415"/>
        <v>1</v>
      </c>
      <c r="W2974" s="3">
        <f t="shared" si="416"/>
        <v>3.2258064516129031E-2</v>
      </c>
      <c r="X2974">
        <v>39</v>
      </c>
      <c r="Y2974" s="4">
        <v>4.5999999999999996</v>
      </c>
      <c r="Z2974" s="4">
        <v>1.5</v>
      </c>
      <c r="AA2974" s="5">
        <v>35851.589999999997</v>
      </c>
      <c r="AB2974" s="5">
        <f t="shared" si="417"/>
        <v>2115243.81</v>
      </c>
      <c r="AC2974" s="5">
        <v>23859.15</v>
      </c>
      <c r="AD2974" s="5">
        <f t="shared" si="418"/>
        <v>1479267.3</v>
      </c>
      <c r="AE2974" s="5">
        <v>110767.13</v>
      </c>
      <c r="AF2974" s="5">
        <v>29672.13</v>
      </c>
      <c r="AG2974" s="5">
        <v>10378.42</v>
      </c>
      <c r="AH2974" s="5">
        <v>2175</v>
      </c>
      <c r="AI2974" s="5">
        <v>7085.71</v>
      </c>
      <c r="AJ2974">
        <v>0</v>
      </c>
      <c r="AK2974" s="5">
        <v>0</v>
      </c>
      <c r="AL2974" s="5">
        <v>765.77</v>
      </c>
      <c r="AM2974" s="5">
        <v>36085.67</v>
      </c>
      <c r="AN2974">
        <v>4</v>
      </c>
      <c r="AO2974">
        <v>4</v>
      </c>
      <c r="AP2974" t="str">
        <f t="shared" si="419"/>
        <v>Yes</v>
      </c>
      <c r="AQ2974">
        <v>1</v>
      </c>
      <c r="AR2974" s="5">
        <f t="shared" si="420"/>
        <v>1676197.13</v>
      </c>
      <c r="AS2974" s="5">
        <f t="shared" si="421"/>
        <v>439046.68</v>
      </c>
      <c r="AT2974" t="s">
        <v>59</v>
      </c>
      <c r="AU2974" t="s">
        <v>6164</v>
      </c>
      <c r="AV2974" t="s">
        <v>6165</v>
      </c>
      <c r="AW2974" t="s">
        <v>6166</v>
      </c>
      <c r="AX2974" t="s">
        <v>6167</v>
      </c>
      <c r="AY2974">
        <v>61</v>
      </c>
      <c r="AZ2974">
        <v>0</v>
      </c>
      <c r="BA2974">
        <v>17</v>
      </c>
      <c r="BB2974" t="s">
        <v>6180</v>
      </c>
      <c r="BC2974">
        <v>0</v>
      </c>
      <c r="BD2974">
        <v>0</v>
      </c>
      <c r="BE2974" t="s">
        <v>6169</v>
      </c>
      <c r="BF2974" t="s">
        <v>6170</v>
      </c>
      <c r="BG2974">
        <v>0</v>
      </c>
      <c r="BH2974" t="s">
        <v>6171</v>
      </c>
      <c r="BI2974">
        <v>53</v>
      </c>
      <c r="BJ2974" t="s">
        <v>6187</v>
      </c>
      <c r="BK2974">
        <v>0</v>
      </c>
      <c r="BL2974">
        <v>70</v>
      </c>
      <c r="BM2974" s="3">
        <f t="shared" si="422"/>
        <v>0.88571428571428568</v>
      </c>
    </row>
    <row r="2975" spans="1:65">
      <c r="A2975" t="s">
        <v>3109</v>
      </c>
      <c r="B2975" s="2">
        <v>45837</v>
      </c>
      <c r="C2975" t="s">
        <v>1632</v>
      </c>
      <c r="D2975" t="s">
        <v>2636</v>
      </c>
      <c r="E2975">
        <v>6</v>
      </c>
      <c r="F2975" t="s">
        <v>72</v>
      </c>
      <c r="G2975" t="s">
        <v>50</v>
      </c>
      <c r="H2975" t="s">
        <v>73</v>
      </c>
      <c r="I2975" t="s">
        <v>64</v>
      </c>
      <c r="J2975" t="s">
        <v>53</v>
      </c>
      <c r="K2975" t="s">
        <v>66</v>
      </c>
      <c r="L2975" t="s">
        <v>87</v>
      </c>
      <c r="M2975" t="s">
        <v>68</v>
      </c>
      <c r="N2975" t="s">
        <v>69</v>
      </c>
      <c r="O2975" t="s">
        <v>120</v>
      </c>
      <c r="P2975">
        <v>73</v>
      </c>
      <c r="Q2975">
        <v>80</v>
      </c>
      <c r="R2975">
        <v>80</v>
      </c>
      <c r="S2975">
        <v>2</v>
      </c>
      <c r="T2975">
        <f t="shared" si="414"/>
        <v>78</v>
      </c>
      <c r="U2975">
        <v>70</v>
      </c>
      <c r="V2975">
        <f t="shared" si="415"/>
        <v>8</v>
      </c>
      <c r="W2975" s="3">
        <f t="shared" si="416"/>
        <v>2.5000000000000001E-2</v>
      </c>
      <c r="X2975">
        <v>18</v>
      </c>
      <c r="Y2975" s="4">
        <v>4</v>
      </c>
      <c r="Z2975" s="4">
        <v>2.1</v>
      </c>
      <c r="AA2975" s="5">
        <v>30721.4</v>
      </c>
      <c r="AB2975" s="5">
        <f t="shared" si="417"/>
        <v>2150498</v>
      </c>
      <c r="AC2975" s="5">
        <v>23167.45</v>
      </c>
      <c r="AD2975" s="5">
        <f t="shared" si="418"/>
        <v>1853396</v>
      </c>
      <c r="AE2975" s="5">
        <v>132521.67000000001</v>
      </c>
      <c r="AF2975" s="5">
        <v>34526.21</v>
      </c>
      <c r="AG2975" s="5">
        <v>8812.0400000000009</v>
      </c>
      <c r="AH2975" s="5">
        <v>3045</v>
      </c>
      <c r="AI2975" s="5">
        <v>7111.11</v>
      </c>
      <c r="AJ2975">
        <v>1</v>
      </c>
      <c r="AK2975" s="5">
        <v>8343.14</v>
      </c>
      <c r="AL2975" s="5">
        <v>36953.03</v>
      </c>
      <c r="AM2975" s="5">
        <v>78356.850000000006</v>
      </c>
      <c r="AN2975">
        <v>4</v>
      </c>
      <c r="AO2975">
        <v>4</v>
      </c>
      <c r="AP2975" t="str">
        <f t="shared" si="419"/>
        <v>Yes</v>
      </c>
      <c r="AQ2975">
        <v>2</v>
      </c>
      <c r="AR2975" s="5">
        <f t="shared" si="420"/>
        <v>2163065.0499999998</v>
      </c>
      <c r="AS2975" s="5">
        <f t="shared" si="421"/>
        <v>-12567.05</v>
      </c>
      <c r="AT2975" t="s">
        <v>59</v>
      </c>
      <c r="AU2975" t="s">
        <v>6189</v>
      </c>
      <c r="AV2975" t="s">
        <v>6190</v>
      </c>
      <c r="AW2975" t="s">
        <v>6183</v>
      </c>
      <c r="AX2975" t="s">
        <v>6184</v>
      </c>
      <c r="AY2975">
        <v>75</v>
      </c>
      <c r="AZ2975">
        <v>0</v>
      </c>
      <c r="BA2975">
        <v>38</v>
      </c>
      <c r="BB2975" t="s">
        <v>6180</v>
      </c>
      <c r="BC2975">
        <v>0</v>
      </c>
      <c r="BD2975">
        <v>0</v>
      </c>
      <c r="BE2975" t="s">
        <v>6169</v>
      </c>
      <c r="BF2975" t="s">
        <v>6170</v>
      </c>
      <c r="BG2975">
        <v>0</v>
      </c>
      <c r="BH2975" t="s">
        <v>6171</v>
      </c>
      <c r="BI2975">
        <v>38</v>
      </c>
      <c r="BJ2975" t="s">
        <v>6172</v>
      </c>
      <c r="BK2975">
        <v>0</v>
      </c>
      <c r="BL2975">
        <v>84</v>
      </c>
      <c r="BM2975" s="3">
        <f t="shared" si="422"/>
        <v>0.95238095238095233</v>
      </c>
    </row>
    <row r="2976" spans="1:65">
      <c r="A2976" t="s">
        <v>3110</v>
      </c>
      <c r="B2976" s="2">
        <v>45837</v>
      </c>
      <c r="C2976" t="s">
        <v>1632</v>
      </c>
      <c r="D2976" t="s">
        <v>2636</v>
      </c>
      <c r="E2976">
        <v>6</v>
      </c>
      <c r="F2976" t="s">
        <v>78</v>
      </c>
      <c r="G2976" t="s">
        <v>50</v>
      </c>
      <c r="H2976" t="s">
        <v>185</v>
      </c>
      <c r="I2976" t="s">
        <v>52</v>
      </c>
      <c r="J2976" t="s">
        <v>53</v>
      </c>
      <c r="K2976" t="s">
        <v>66</v>
      </c>
      <c r="L2976" t="s">
        <v>92</v>
      </c>
      <c r="M2976" t="s">
        <v>56</v>
      </c>
      <c r="N2976" t="s">
        <v>57</v>
      </c>
      <c r="O2976" t="s">
        <v>120</v>
      </c>
      <c r="P2976">
        <v>92</v>
      </c>
      <c r="Q2976">
        <v>96</v>
      </c>
      <c r="R2976">
        <v>90</v>
      </c>
      <c r="S2976">
        <v>3</v>
      </c>
      <c r="T2976">
        <f t="shared" si="414"/>
        <v>87</v>
      </c>
      <c r="U2976">
        <v>87</v>
      </c>
      <c r="V2976">
        <f t="shared" si="415"/>
        <v>0</v>
      </c>
      <c r="W2976" s="3">
        <f t="shared" si="416"/>
        <v>3.3333333333333333E-2</v>
      </c>
      <c r="X2976">
        <v>44</v>
      </c>
      <c r="Y2976" s="4">
        <v>6</v>
      </c>
      <c r="Z2976" s="4">
        <v>1.9</v>
      </c>
      <c r="AA2976" s="5">
        <v>30250.75</v>
      </c>
      <c r="AB2976" s="5">
        <f t="shared" si="417"/>
        <v>2631815.25</v>
      </c>
      <c r="AC2976" s="5">
        <v>23913.09</v>
      </c>
      <c r="AD2976" s="5">
        <f t="shared" si="418"/>
        <v>2152178.1</v>
      </c>
      <c r="AE2976" s="5">
        <v>162356.88</v>
      </c>
      <c r="AF2976" s="5">
        <v>44635.86</v>
      </c>
      <c r="AG2976" s="5">
        <v>10846.51</v>
      </c>
      <c r="AH2976" s="5">
        <v>2755</v>
      </c>
      <c r="AI2976" s="5">
        <v>10666.67</v>
      </c>
      <c r="AJ2976">
        <v>0</v>
      </c>
      <c r="AK2976" s="5">
        <v>0</v>
      </c>
      <c r="AL2976" s="5">
        <v>31740.84</v>
      </c>
      <c r="AM2976" s="5">
        <v>89704.58</v>
      </c>
      <c r="AN2976">
        <v>4</v>
      </c>
      <c r="AO2976">
        <v>4</v>
      </c>
      <c r="AP2976" t="str">
        <f t="shared" si="419"/>
        <v>Yes</v>
      </c>
      <c r="AQ2976">
        <v>0</v>
      </c>
      <c r="AR2976" s="5">
        <f t="shared" si="420"/>
        <v>2504884.44</v>
      </c>
      <c r="AS2976" s="5">
        <f t="shared" si="421"/>
        <v>126930.81</v>
      </c>
      <c r="AT2976" t="s">
        <v>59</v>
      </c>
      <c r="AU2976" t="s">
        <v>6164</v>
      </c>
      <c r="AV2976" t="s">
        <v>6165</v>
      </c>
      <c r="AW2976" t="s">
        <v>6166</v>
      </c>
      <c r="AX2976" t="s">
        <v>6167</v>
      </c>
      <c r="AY2976">
        <v>93</v>
      </c>
      <c r="AZ2976">
        <v>0</v>
      </c>
      <c r="BA2976">
        <v>0</v>
      </c>
      <c r="BB2976" t="s">
        <v>6168</v>
      </c>
      <c r="BC2976">
        <v>0</v>
      </c>
      <c r="BD2976">
        <v>0</v>
      </c>
      <c r="BE2976" t="s">
        <v>6169</v>
      </c>
      <c r="BF2976" t="s">
        <v>6170</v>
      </c>
      <c r="BG2976">
        <v>1</v>
      </c>
      <c r="BH2976" t="s">
        <v>6179</v>
      </c>
      <c r="BI2976">
        <v>60</v>
      </c>
      <c r="BJ2976" t="s">
        <v>6187</v>
      </c>
      <c r="BK2976">
        <v>0</v>
      </c>
      <c r="BL2976">
        <v>99</v>
      </c>
      <c r="BM2976" s="3">
        <f t="shared" si="422"/>
        <v>0.90909090909090906</v>
      </c>
    </row>
    <row r="2977" spans="1:65">
      <c r="A2977" t="s">
        <v>3111</v>
      </c>
      <c r="B2977" s="2">
        <v>45837</v>
      </c>
      <c r="C2977" t="s">
        <v>1632</v>
      </c>
      <c r="D2977" t="s">
        <v>2636</v>
      </c>
      <c r="E2977">
        <v>6</v>
      </c>
      <c r="F2977" t="s">
        <v>61</v>
      </c>
      <c r="G2977" t="s">
        <v>79</v>
      </c>
      <c r="H2977" t="s">
        <v>123</v>
      </c>
      <c r="I2977" t="s">
        <v>74</v>
      </c>
      <c r="J2977" t="s">
        <v>65</v>
      </c>
      <c r="K2977" t="s">
        <v>66</v>
      </c>
      <c r="L2977" t="s">
        <v>92</v>
      </c>
      <c r="M2977" t="s">
        <v>56</v>
      </c>
      <c r="N2977" t="s">
        <v>76</v>
      </c>
      <c r="O2977" t="s">
        <v>120</v>
      </c>
      <c r="P2977">
        <v>49</v>
      </c>
      <c r="Q2977">
        <v>51</v>
      </c>
      <c r="R2977">
        <v>49</v>
      </c>
      <c r="S2977">
        <v>1</v>
      </c>
      <c r="T2977">
        <f t="shared" si="414"/>
        <v>48</v>
      </c>
      <c r="U2977">
        <v>48</v>
      </c>
      <c r="V2977">
        <f t="shared" si="415"/>
        <v>0</v>
      </c>
      <c r="W2977" s="3">
        <f t="shared" si="416"/>
        <v>2.0408163265306121E-2</v>
      </c>
      <c r="X2977">
        <v>40</v>
      </c>
      <c r="Y2977" s="4">
        <v>1.7</v>
      </c>
      <c r="Z2977" s="4">
        <v>1.3</v>
      </c>
      <c r="AA2977" s="5">
        <v>48351.63</v>
      </c>
      <c r="AB2977" s="5">
        <f t="shared" si="417"/>
        <v>2320878.2400000002</v>
      </c>
      <c r="AC2977" s="5">
        <v>35441.760000000002</v>
      </c>
      <c r="AD2977" s="5">
        <f t="shared" si="418"/>
        <v>1736646.24</v>
      </c>
      <c r="AE2977" s="5">
        <v>108351.76</v>
      </c>
      <c r="AF2977" s="5">
        <v>31660.77</v>
      </c>
      <c r="AG2977" s="5">
        <v>10862.92</v>
      </c>
      <c r="AH2977" s="5">
        <v>1885</v>
      </c>
      <c r="AI2977" s="5">
        <v>5122.7299999999996</v>
      </c>
      <c r="AJ2977">
        <v>0</v>
      </c>
      <c r="AK2977" s="5">
        <v>0</v>
      </c>
      <c r="AL2977" s="5">
        <v>0</v>
      </c>
      <c r="AM2977" s="5">
        <v>35076.74</v>
      </c>
      <c r="AN2977">
        <v>4</v>
      </c>
      <c r="AO2977">
        <v>5</v>
      </c>
      <c r="AP2977" t="str">
        <f t="shared" si="419"/>
        <v>No</v>
      </c>
      <c r="AQ2977">
        <v>1</v>
      </c>
      <c r="AR2977" s="5">
        <f t="shared" si="420"/>
        <v>1929606.16</v>
      </c>
      <c r="AS2977" s="5">
        <f t="shared" si="421"/>
        <v>391272.08</v>
      </c>
      <c r="AT2977" t="s">
        <v>59</v>
      </c>
      <c r="AU2977" t="s">
        <v>6164</v>
      </c>
      <c r="AV2977" t="s">
        <v>6165</v>
      </c>
      <c r="AW2977" t="s">
        <v>6166</v>
      </c>
      <c r="AX2977" t="s">
        <v>6167</v>
      </c>
      <c r="AY2977">
        <v>49</v>
      </c>
      <c r="AZ2977">
        <v>0</v>
      </c>
      <c r="BA2977">
        <v>0</v>
      </c>
      <c r="BB2977" t="s">
        <v>6168</v>
      </c>
      <c r="BC2977">
        <v>0</v>
      </c>
      <c r="BD2977">
        <v>1</v>
      </c>
      <c r="BE2977" t="s">
        <v>6188</v>
      </c>
      <c r="BF2977" t="s">
        <v>6170</v>
      </c>
      <c r="BG2977">
        <v>1</v>
      </c>
      <c r="BH2977" t="s">
        <v>6179</v>
      </c>
      <c r="BI2977">
        <v>36</v>
      </c>
      <c r="BJ2977" t="s">
        <v>6172</v>
      </c>
      <c r="BK2977">
        <v>0</v>
      </c>
      <c r="BL2977">
        <v>61</v>
      </c>
      <c r="BM2977" s="3">
        <f t="shared" si="422"/>
        <v>0.80327868852459017</v>
      </c>
    </row>
    <row r="2978" spans="1:65">
      <c r="A2978" t="s">
        <v>3112</v>
      </c>
      <c r="B2978" s="2">
        <v>45837</v>
      </c>
      <c r="C2978" t="s">
        <v>1632</v>
      </c>
      <c r="D2978" t="s">
        <v>2636</v>
      </c>
      <c r="E2978">
        <v>6</v>
      </c>
      <c r="F2978" t="s">
        <v>49</v>
      </c>
      <c r="G2978" t="s">
        <v>79</v>
      </c>
      <c r="H2978" t="s">
        <v>111</v>
      </c>
      <c r="I2978" t="s">
        <v>64</v>
      </c>
      <c r="J2978" t="s">
        <v>65</v>
      </c>
      <c r="K2978" t="s">
        <v>66</v>
      </c>
      <c r="L2978" t="s">
        <v>92</v>
      </c>
      <c r="M2978" t="s">
        <v>68</v>
      </c>
      <c r="N2978" t="s">
        <v>109</v>
      </c>
      <c r="O2978" t="s">
        <v>58</v>
      </c>
      <c r="P2978">
        <v>53</v>
      </c>
      <c r="Q2978">
        <v>54</v>
      </c>
      <c r="R2978">
        <v>54</v>
      </c>
      <c r="S2978">
        <v>1</v>
      </c>
      <c r="T2978">
        <f t="shared" si="414"/>
        <v>53</v>
      </c>
      <c r="U2978">
        <v>52</v>
      </c>
      <c r="V2978">
        <f t="shared" si="415"/>
        <v>1</v>
      </c>
      <c r="W2978" s="3">
        <f t="shared" si="416"/>
        <v>1.8518518518518517E-2</v>
      </c>
      <c r="X2978">
        <v>37</v>
      </c>
      <c r="Y2978" s="4">
        <v>0</v>
      </c>
      <c r="Z2978" s="4">
        <v>1.2</v>
      </c>
      <c r="AA2978" s="5">
        <v>48392.45</v>
      </c>
      <c r="AB2978" s="5">
        <f t="shared" si="417"/>
        <v>2516407.4</v>
      </c>
      <c r="AC2978" s="5">
        <v>33643.24</v>
      </c>
      <c r="AD2978" s="5">
        <f t="shared" si="418"/>
        <v>1816734.96</v>
      </c>
      <c r="AE2978" s="5">
        <v>117049.73</v>
      </c>
      <c r="AF2978" s="5">
        <v>35908.67</v>
      </c>
      <c r="AG2978" s="5">
        <v>10087.09</v>
      </c>
      <c r="AH2978" s="5">
        <v>1740</v>
      </c>
      <c r="AI2978" s="5">
        <v>5069.3900000000003</v>
      </c>
      <c r="AJ2978">
        <v>1</v>
      </c>
      <c r="AK2978" s="5">
        <v>13465.18</v>
      </c>
      <c r="AL2978" s="5">
        <v>1123.82</v>
      </c>
      <c r="AM2978" s="5">
        <v>78606.55</v>
      </c>
      <c r="AN2978">
        <v>8</v>
      </c>
      <c r="AO2978">
        <v>7</v>
      </c>
      <c r="AP2978" t="str">
        <f t="shared" si="419"/>
        <v>Yes</v>
      </c>
      <c r="AQ2978">
        <v>1</v>
      </c>
      <c r="AR2978" s="5">
        <f t="shared" si="420"/>
        <v>2079785.39</v>
      </c>
      <c r="AS2978" s="5">
        <f t="shared" si="421"/>
        <v>436622.01</v>
      </c>
      <c r="AT2978" t="s">
        <v>59</v>
      </c>
      <c r="AU2978" t="s">
        <v>6189</v>
      </c>
      <c r="AV2978" t="s">
        <v>6190</v>
      </c>
      <c r="AW2978" t="s">
        <v>6183</v>
      </c>
      <c r="AX2978" t="s">
        <v>6184</v>
      </c>
      <c r="AY2978">
        <v>55</v>
      </c>
      <c r="AZ2978">
        <v>0</v>
      </c>
      <c r="BA2978">
        <v>15</v>
      </c>
      <c r="BB2978" t="s">
        <v>6198</v>
      </c>
      <c r="BC2978">
        <v>0</v>
      </c>
      <c r="BD2978">
        <v>0</v>
      </c>
      <c r="BE2978" t="s">
        <v>6169</v>
      </c>
      <c r="BF2978" t="s">
        <v>6170</v>
      </c>
      <c r="BG2978">
        <v>1</v>
      </c>
      <c r="BH2978" t="s">
        <v>6179</v>
      </c>
      <c r="BI2978">
        <v>25</v>
      </c>
      <c r="BJ2978" t="s">
        <v>6172</v>
      </c>
      <c r="BK2978">
        <v>0</v>
      </c>
      <c r="BL2978">
        <v>62</v>
      </c>
      <c r="BM2978" s="3">
        <f t="shared" si="422"/>
        <v>0.87096774193548387</v>
      </c>
    </row>
    <row r="2979" spans="1:65">
      <c r="A2979" t="s">
        <v>3113</v>
      </c>
      <c r="B2979" s="2">
        <v>45837</v>
      </c>
      <c r="C2979" t="s">
        <v>1632</v>
      </c>
      <c r="D2979" t="s">
        <v>2636</v>
      </c>
      <c r="E2979">
        <v>6</v>
      </c>
      <c r="F2979" t="s">
        <v>61</v>
      </c>
      <c r="G2979" t="s">
        <v>79</v>
      </c>
      <c r="H2979" t="s">
        <v>100</v>
      </c>
      <c r="I2979" t="s">
        <v>64</v>
      </c>
      <c r="J2979" t="s">
        <v>53</v>
      </c>
      <c r="K2979" t="s">
        <v>54</v>
      </c>
      <c r="L2979" t="s">
        <v>55</v>
      </c>
      <c r="M2979" t="s">
        <v>56</v>
      </c>
      <c r="N2979" t="s">
        <v>76</v>
      </c>
      <c r="O2979" t="s">
        <v>58</v>
      </c>
      <c r="P2979">
        <v>63</v>
      </c>
      <c r="Q2979">
        <v>64</v>
      </c>
      <c r="R2979">
        <v>63</v>
      </c>
      <c r="S2979">
        <v>1</v>
      </c>
      <c r="T2979">
        <f t="shared" si="414"/>
        <v>62</v>
      </c>
      <c r="U2979">
        <v>61</v>
      </c>
      <c r="V2979">
        <f t="shared" si="415"/>
        <v>1</v>
      </c>
      <c r="W2979" s="3">
        <f t="shared" si="416"/>
        <v>1.5873015873015872E-2</v>
      </c>
      <c r="X2979">
        <v>15</v>
      </c>
      <c r="Y2979" s="4">
        <v>2</v>
      </c>
      <c r="Z2979" s="4">
        <v>0.7</v>
      </c>
      <c r="AA2979" s="5">
        <v>39057.47</v>
      </c>
      <c r="AB2979" s="5">
        <f t="shared" si="417"/>
        <v>2382505.67</v>
      </c>
      <c r="AC2979" s="5">
        <v>23715.65</v>
      </c>
      <c r="AD2979" s="5">
        <f t="shared" si="418"/>
        <v>1494085.95</v>
      </c>
      <c r="AE2979" s="5">
        <v>105433.14</v>
      </c>
      <c r="AF2979" s="5">
        <v>26198.79</v>
      </c>
      <c r="AG2979" s="5">
        <v>7822.07</v>
      </c>
      <c r="AH2979" s="5">
        <v>1015</v>
      </c>
      <c r="AI2979" s="5">
        <v>3536.84</v>
      </c>
      <c r="AJ2979">
        <v>0</v>
      </c>
      <c r="AK2979" s="5">
        <v>0</v>
      </c>
      <c r="AL2979" s="5">
        <v>738.16</v>
      </c>
      <c r="AM2979" s="5">
        <v>41643.730000000003</v>
      </c>
      <c r="AN2979">
        <v>4</v>
      </c>
      <c r="AO2979">
        <v>4</v>
      </c>
      <c r="AP2979" t="str">
        <f t="shared" si="419"/>
        <v>Yes</v>
      </c>
      <c r="AQ2979">
        <v>1</v>
      </c>
      <c r="AR2979" s="5">
        <f t="shared" si="420"/>
        <v>1680473.68</v>
      </c>
      <c r="AS2979" s="5">
        <f t="shared" si="421"/>
        <v>702031.99</v>
      </c>
      <c r="AT2979" t="s">
        <v>59</v>
      </c>
      <c r="AU2979" t="s">
        <v>6164</v>
      </c>
      <c r="AV2979" t="s">
        <v>6165</v>
      </c>
      <c r="AW2979" t="s">
        <v>6166</v>
      </c>
      <c r="AX2979" t="s">
        <v>6167</v>
      </c>
      <c r="AY2979">
        <v>64</v>
      </c>
      <c r="AZ2979">
        <v>0</v>
      </c>
      <c r="BA2979">
        <v>14</v>
      </c>
      <c r="BB2979" t="s">
        <v>6198</v>
      </c>
      <c r="BC2979">
        <v>0</v>
      </c>
      <c r="BD2979">
        <v>0</v>
      </c>
      <c r="BE2979" t="s">
        <v>6169</v>
      </c>
      <c r="BF2979" t="s">
        <v>6170</v>
      </c>
      <c r="BG2979">
        <v>0</v>
      </c>
      <c r="BH2979" t="s">
        <v>6171</v>
      </c>
      <c r="BI2979">
        <v>14</v>
      </c>
      <c r="BJ2979" t="s">
        <v>6172</v>
      </c>
      <c r="BK2979">
        <v>0</v>
      </c>
      <c r="BL2979">
        <v>72</v>
      </c>
      <c r="BM2979" s="3">
        <f t="shared" si="422"/>
        <v>0.875</v>
      </c>
    </row>
    <row r="2980" spans="1:65">
      <c r="A2980" t="s">
        <v>3114</v>
      </c>
      <c r="B2980" s="2">
        <v>45837</v>
      </c>
      <c r="C2980" t="s">
        <v>1632</v>
      </c>
      <c r="D2980" t="s">
        <v>2636</v>
      </c>
      <c r="E2980">
        <v>6</v>
      </c>
      <c r="F2980" t="s">
        <v>78</v>
      </c>
      <c r="G2980" t="s">
        <v>50</v>
      </c>
      <c r="H2980" t="s">
        <v>181</v>
      </c>
      <c r="I2980" t="s">
        <v>52</v>
      </c>
      <c r="J2980" t="s">
        <v>53</v>
      </c>
      <c r="K2980" t="s">
        <v>66</v>
      </c>
      <c r="L2980" t="s">
        <v>92</v>
      </c>
      <c r="M2980" t="s">
        <v>56</v>
      </c>
      <c r="N2980" t="s">
        <v>109</v>
      </c>
      <c r="O2980" t="s">
        <v>82</v>
      </c>
      <c r="P2980">
        <v>73</v>
      </c>
      <c r="Q2980">
        <v>74</v>
      </c>
      <c r="R2980">
        <v>70</v>
      </c>
      <c r="S2980">
        <v>2</v>
      </c>
      <c r="T2980">
        <f t="shared" si="414"/>
        <v>68</v>
      </c>
      <c r="U2980">
        <v>68</v>
      </c>
      <c r="V2980">
        <f t="shared" si="415"/>
        <v>0</v>
      </c>
      <c r="W2980" s="3">
        <f t="shared" si="416"/>
        <v>2.8571428571428571E-2</v>
      </c>
      <c r="X2980">
        <v>18</v>
      </c>
      <c r="Y2980" s="4">
        <v>0</v>
      </c>
      <c r="Z2980" s="4">
        <v>0.3</v>
      </c>
      <c r="AA2980" s="5">
        <v>30248.22</v>
      </c>
      <c r="AB2980" s="5">
        <f t="shared" si="417"/>
        <v>2056878.96</v>
      </c>
      <c r="AC2980" s="5">
        <v>23792.52</v>
      </c>
      <c r="AD2980" s="5">
        <f t="shared" si="418"/>
        <v>1665476.4</v>
      </c>
      <c r="AE2980" s="5">
        <v>125136.87</v>
      </c>
      <c r="AF2980" s="5">
        <v>33607.089999999997</v>
      </c>
      <c r="AG2980" s="5">
        <v>8415.66</v>
      </c>
      <c r="AH2980" s="5">
        <v>435</v>
      </c>
      <c r="AI2980" s="5">
        <v>7111.11</v>
      </c>
      <c r="AJ2980">
        <v>0</v>
      </c>
      <c r="AK2980" s="5">
        <v>0</v>
      </c>
      <c r="AL2980" s="5">
        <v>31740.84</v>
      </c>
      <c r="AM2980" s="5">
        <v>137889.06</v>
      </c>
      <c r="AN2980">
        <v>8</v>
      </c>
      <c r="AO2980">
        <v>11</v>
      </c>
      <c r="AP2980" t="str">
        <f t="shared" si="419"/>
        <v>No</v>
      </c>
      <c r="AQ2980">
        <v>3</v>
      </c>
      <c r="AR2980" s="5">
        <f t="shared" si="420"/>
        <v>2009812.03</v>
      </c>
      <c r="AS2980" s="5">
        <f t="shared" si="421"/>
        <v>47066.93</v>
      </c>
      <c r="AT2980" t="s">
        <v>59</v>
      </c>
      <c r="AU2980" t="s">
        <v>6164</v>
      </c>
      <c r="AV2980" t="s">
        <v>6165</v>
      </c>
      <c r="AW2980" t="s">
        <v>6166</v>
      </c>
      <c r="AX2980" t="s">
        <v>6207</v>
      </c>
      <c r="AY2980">
        <v>73</v>
      </c>
      <c r="AZ2980">
        <v>0</v>
      </c>
      <c r="BA2980">
        <v>0</v>
      </c>
      <c r="BB2980" t="s">
        <v>6168</v>
      </c>
      <c r="BC2980">
        <v>1</v>
      </c>
      <c r="BD2980">
        <v>2</v>
      </c>
      <c r="BE2980" t="s">
        <v>6188</v>
      </c>
      <c r="BF2980" t="s">
        <v>6170</v>
      </c>
      <c r="BG2980">
        <v>0</v>
      </c>
      <c r="BH2980" t="s">
        <v>6171</v>
      </c>
      <c r="BI2980">
        <v>20</v>
      </c>
      <c r="BJ2980" t="s">
        <v>6172</v>
      </c>
      <c r="BK2980">
        <v>0</v>
      </c>
      <c r="BL2980">
        <v>80</v>
      </c>
      <c r="BM2980" s="3">
        <f t="shared" si="422"/>
        <v>0.875</v>
      </c>
    </row>
    <row r="2981" spans="1:65">
      <c r="A2981" t="s">
        <v>3115</v>
      </c>
      <c r="B2981" s="2">
        <v>45837</v>
      </c>
      <c r="C2981" t="s">
        <v>1632</v>
      </c>
      <c r="D2981" t="s">
        <v>2636</v>
      </c>
      <c r="E2981">
        <v>6</v>
      </c>
      <c r="F2981" t="s">
        <v>72</v>
      </c>
      <c r="G2981" t="s">
        <v>50</v>
      </c>
      <c r="H2981" t="s">
        <v>119</v>
      </c>
      <c r="I2981" t="s">
        <v>64</v>
      </c>
      <c r="J2981" t="s">
        <v>53</v>
      </c>
      <c r="K2981" t="s">
        <v>54</v>
      </c>
      <c r="L2981" t="s">
        <v>55</v>
      </c>
      <c r="M2981" t="s">
        <v>68</v>
      </c>
      <c r="N2981" t="s">
        <v>94</v>
      </c>
      <c r="O2981" t="s">
        <v>82</v>
      </c>
      <c r="P2981">
        <v>72</v>
      </c>
      <c r="Q2981">
        <v>76</v>
      </c>
      <c r="R2981">
        <v>76</v>
      </c>
      <c r="S2981">
        <v>2</v>
      </c>
      <c r="T2981">
        <f t="shared" si="414"/>
        <v>74</v>
      </c>
      <c r="U2981">
        <v>70</v>
      </c>
      <c r="V2981">
        <f t="shared" si="415"/>
        <v>4</v>
      </c>
      <c r="W2981" s="3">
        <f t="shared" si="416"/>
        <v>2.6315789473684209E-2</v>
      </c>
      <c r="X2981">
        <v>12</v>
      </c>
      <c r="Y2981" s="4">
        <v>4</v>
      </c>
      <c r="Z2981" s="4">
        <v>1</v>
      </c>
      <c r="AA2981" s="5">
        <v>39330.86</v>
      </c>
      <c r="AB2981" s="5">
        <f t="shared" si="417"/>
        <v>2753160.2</v>
      </c>
      <c r="AC2981" s="5">
        <v>22624.63</v>
      </c>
      <c r="AD2981" s="5">
        <f t="shared" si="418"/>
        <v>1719471.88</v>
      </c>
      <c r="AE2981" s="5">
        <v>124279.47</v>
      </c>
      <c r="AF2981" s="5">
        <v>33305.769999999997</v>
      </c>
      <c r="AG2981" s="5">
        <v>7843.07</v>
      </c>
      <c r="AH2981" s="5">
        <v>1450</v>
      </c>
      <c r="AI2981" s="5">
        <v>7049.28</v>
      </c>
      <c r="AJ2981">
        <v>1</v>
      </c>
      <c r="AK2981" s="5">
        <v>8807.43</v>
      </c>
      <c r="AL2981" s="5">
        <v>2829.59</v>
      </c>
      <c r="AM2981" s="5">
        <v>42476.57</v>
      </c>
      <c r="AN2981">
        <v>4</v>
      </c>
      <c r="AO2981">
        <v>4</v>
      </c>
      <c r="AP2981" t="str">
        <f t="shared" si="419"/>
        <v>Yes</v>
      </c>
      <c r="AQ2981">
        <v>1</v>
      </c>
      <c r="AR2981" s="5">
        <f t="shared" si="420"/>
        <v>1947513.06</v>
      </c>
      <c r="AS2981" s="5">
        <f t="shared" si="421"/>
        <v>805647.14</v>
      </c>
      <c r="AT2981" t="s">
        <v>59</v>
      </c>
      <c r="AU2981" t="s">
        <v>6189</v>
      </c>
      <c r="AV2981" t="s">
        <v>6190</v>
      </c>
      <c r="AW2981" t="s">
        <v>6183</v>
      </c>
      <c r="AX2981" t="s">
        <v>6184</v>
      </c>
      <c r="AY2981">
        <v>76</v>
      </c>
      <c r="AZ2981">
        <v>4</v>
      </c>
      <c r="BA2981">
        <v>26</v>
      </c>
      <c r="BB2981" t="s">
        <v>6185</v>
      </c>
      <c r="BC2981">
        <v>0</v>
      </c>
      <c r="BD2981">
        <v>0</v>
      </c>
      <c r="BE2981" t="s">
        <v>6169</v>
      </c>
      <c r="BF2981" t="s">
        <v>6170</v>
      </c>
      <c r="BG2981">
        <v>0</v>
      </c>
      <c r="BH2981" t="s">
        <v>6171</v>
      </c>
      <c r="BI2981">
        <v>33</v>
      </c>
      <c r="BJ2981" t="s">
        <v>6172</v>
      </c>
      <c r="BK2981">
        <v>0</v>
      </c>
      <c r="BL2981">
        <v>81</v>
      </c>
      <c r="BM2981" s="3">
        <f t="shared" si="422"/>
        <v>0.93827160493827155</v>
      </c>
    </row>
    <row r="2982" spans="1:65">
      <c r="A2982" t="s">
        <v>3116</v>
      </c>
      <c r="B2982" s="2">
        <v>45837</v>
      </c>
      <c r="C2982" t="s">
        <v>1632</v>
      </c>
      <c r="D2982" t="s">
        <v>2636</v>
      </c>
      <c r="E2982">
        <v>6</v>
      </c>
      <c r="F2982" t="s">
        <v>49</v>
      </c>
      <c r="G2982" t="s">
        <v>50</v>
      </c>
      <c r="H2982" t="s">
        <v>108</v>
      </c>
      <c r="I2982" t="s">
        <v>74</v>
      </c>
      <c r="J2982" t="s">
        <v>65</v>
      </c>
      <c r="K2982" t="s">
        <v>66</v>
      </c>
      <c r="L2982" t="s">
        <v>67</v>
      </c>
      <c r="M2982" t="s">
        <v>68</v>
      </c>
      <c r="N2982" t="s">
        <v>94</v>
      </c>
      <c r="O2982" t="s">
        <v>58</v>
      </c>
      <c r="P2982">
        <v>48</v>
      </c>
      <c r="Q2982">
        <v>50</v>
      </c>
      <c r="R2982">
        <v>49</v>
      </c>
      <c r="S2982">
        <v>3</v>
      </c>
      <c r="T2982">
        <f t="shared" si="414"/>
        <v>46</v>
      </c>
      <c r="U2982">
        <v>46</v>
      </c>
      <c r="V2982">
        <f t="shared" si="415"/>
        <v>0</v>
      </c>
      <c r="W2982" s="3">
        <f t="shared" si="416"/>
        <v>6.1224489795918366E-2</v>
      </c>
      <c r="X2982">
        <v>29</v>
      </c>
      <c r="Y2982" s="4">
        <v>6.3</v>
      </c>
      <c r="Z2982" s="4">
        <v>1.6</v>
      </c>
      <c r="AA2982" s="5">
        <v>49488.44</v>
      </c>
      <c r="AB2982" s="5">
        <f t="shared" si="417"/>
        <v>2276468.2400000002</v>
      </c>
      <c r="AC2982" s="5">
        <v>32348.9</v>
      </c>
      <c r="AD2982" s="5">
        <f t="shared" si="418"/>
        <v>1585096.1</v>
      </c>
      <c r="AE2982" s="5">
        <v>109961.14</v>
      </c>
      <c r="AF2982" s="5">
        <v>32766.85</v>
      </c>
      <c r="AG2982" s="5">
        <v>34564.03</v>
      </c>
      <c r="AH2982" s="5">
        <v>2320</v>
      </c>
      <c r="AI2982" s="5">
        <v>56214.11</v>
      </c>
      <c r="AJ2982">
        <v>1</v>
      </c>
      <c r="AK2982" s="5">
        <v>13586.87</v>
      </c>
      <c r="AL2982" s="5">
        <v>0</v>
      </c>
      <c r="AM2982" s="5">
        <v>31538.3</v>
      </c>
      <c r="AN2982">
        <v>4</v>
      </c>
      <c r="AO2982">
        <v>3</v>
      </c>
      <c r="AP2982" t="str">
        <f t="shared" si="419"/>
        <v>Yes</v>
      </c>
      <c r="AQ2982">
        <v>2</v>
      </c>
      <c r="AR2982" s="5">
        <f t="shared" si="420"/>
        <v>1866047.4</v>
      </c>
      <c r="AS2982" s="5">
        <f t="shared" si="421"/>
        <v>410420.84</v>
      </c>
      <c r="AT2982" t="s">
        <v>116</v>
      </c>
      <c r="AU2982" t="s">
        <v>6199</v>
      </c>
      <c r="AV2982" t="s">
        <v>6200</v>
      </c>
      <c r="AW2982" t="s">
        <v>6175</v>
      </c>
      <c r="AX2982" t="s">
        <v>6167</v>
      </c>
      <c r="AY2982">
        <v>49</v>
      </c>
      <c r="AZ2982">
        <v>0</v>
      </c>
      <c r="BA2982">
        <v>0</v>
      </c>
      <c r="BB2982" t="s">
        <v>6168</v>
      </c>
      <c r="BC2982">
        <v>0</v>
      </c>
      <c r="BD2982">
        <v>0</v>
      </c>
      <c r="BE2982" t="s">
        <v>6169</v>
      </c>
      <c r="BF2982" t="s">
        <v>6210</v>
      </c>
      <c r="BG2982">
        <v>0</v>
      </c>
      <c r="BH2982" t="s">
        <v>6171</v>
      </c>
      <c r="BI2982">
        <v>27</v>
      </c>
      <c r="BJ2982" t="s">
        <v>6172</v>
      </c>
      <c r="BK2982">
        <v>0</v>
      </c>
      <c r="BL2982">
        <v>64</v>
      </c>
      <c r="BM2982" s="3">
        <f t="shared" si="422"/>
        <v>0.765625</v>
      </c>
    </row>
    <row r="2983" spans="1:65">
      <c r="A2983" t="s">
        <v>3117</v>
      </c>
      <c r="B2983" s="2">
        <v>45838</v>
      </c>
      <c r="C2983" t="s">
        <v>1632</v>
      </c>
      <c r="D2983" t="s">
        <v>2636</v>
      </c>
      <c r="E2983">
        <v>6</v>
      </c>
      <c r="F2983" t="s">
        <v>72</v>
      </c>
      <c r="G2983" t="s">
        <v>79</v>
      </c>
      <c r="H2983" t="s">
        <v>102</v>
      </c>
      <c r="I2983" t="s">
        <v>64</v>
      </c>
      <c r="J2983" t="s">
        <v>53</v>
      </c>
      <c r="K2983" t="s">
        <v>66</v>
      </c>
      <c r="L2983" t="s">
        <v>92</v>
      </c>
      <c r="M2983" t="s">
        <v>68</v>
      </c>
      <c r="N2983" t="s">
        <v>76</v>
      </c>
      <c r="O2983" t="s">
        <v>70</v>
      </c>
      <c r="P2983">
        <v>98</v>
      </c>
      <c r="Q2983">
        <v>107</v>
      </c>
      <c r="R2983">
        <v>107</v>
      </c>
      <c r="S2983">
        <v>3</v>
      </c>
      <c r="T2983">
        <f t="shared" si="414"/>
        <v>104</v>
      </c>
      <c r="U2983">
        <v>95</v>
      </c>
      <c r="V2983">
        <f t="shared" si="415"/>
        <v>9</v>
      </c>
      <c r="W2983" s="3">
        <f t="shared" si="416"/>
        <v>2.8037383177570093E-2</v>
      </c>
      <c r="X2983">
        <v>14</v>
      </c>
      <c r="Y2983" s="4">
        <v>0.2</v>
      </c>
      <c r="Z2983" s="4">
        <v>1</v>
      </c>
      <c r="AA2983" s="5">
        <v>30804.19</v>
      </c>
      <c r="AB2983" s="5">
        <f t="shared" si="417"/>
        <v>2926398.05</v>
      </c>
      <c r="AC2983" s="5">
        <v>22764.77</v>
      </c>
      <c r="AD2983" s="5">
        <f t="shared" si="418"/>
        <v>2435830.39</v>
      </c>
      <c r="AE2983" s="5">
        <v>174967.08</v>
      </c>
      <c r="AF2983" s="5">
        <v>46747.75</v>
      </c>
      <c r="AG2983" s="5">
        <v>8038.75</v>
      </c>
      <c r="AH2983" s="5">
        <v>1450</v>
      </c>
      <c r="AI2983" s="5">
        <v>10589.69</v>
      </c>
      <c r="AJ2983">
        <v>1</v>
      </c>
      <c r="AK2983" s="5">
        <v>8757.3700000000008</v>
      </c>
      <c r="AL2983" s="5">
        <v>37729.660000000003</v>
      </c>
      <c r="AM2983" s="5">
        <v>96884.86</v>
      </c>
      <c r="AN2983">
        <v>4</v>
      </c>
      <c r="AO2983">
        <v>4</v>
      </c>
      <c r="AP2983" t="str">
        <f t="shared" si="419"/>
        <v>Yes</v>
      </c>
      <c r="AQ2983">
        <v>1</v>
      </c>
      <c r="AR2983" s="5">
        <f t="shared" si="420"/>
        <v>2820995.55</v>
      </c>
      <c r="AS2983" s="5">
        <f t="shared" si="421"/>
        <v>105402.5</v>
      </c>
      <c r="AT2983" t="s">
        <v>59</v>
      </c>
      <c r="AU2983" t="s">
        <v>6189</v>
      </c>
      <c r="AV2983" t="s">
        <v>6190</v>
      </c>
      <c r="AW2983" t="s">
        <v>6183</v>
      </c>
      <c r="AX2983" t="s">
        <v>6184</v>
      </c>
      <c r="AY2983">
        <v>101</v>
      </c>
      <c r="AZ2983">
        <v>0</v>
      </c>
      <c r="BA2983">
        <v>42</v>
      </c>
      <c r="BB2983" t="s">
        <v>6180</v>
      </c>
      <c r="BC2983">
        <v>0</v>
      </c>
      <c r="BD2983">
        <v>0</v>
      </c>
      <c r="BE2983" t="s">
        <v>6169</v>
      </c>
      <c r="BF2983" t="s">
        <v>6170</v>
      </c>
      <c r="BG2983">
        <v>0</v>
      </c>
      <c r="BH2983" t="s">
        <v>6171</v>
      </c>
      <c r="BI2983">
        <v>40</v>
      </c>
      <c r="BJ2983" t="s">
        <v>6172</v>
      </c>
      <c r="BK2983">
        <v>0</v>
      </c>
      <c r="BL2983">
        <v>114</v>
      </c>
      <c r="BM2983" s="3">
        <f t="shared" si="422"/>
        <v>0.93859649122807021</v>
      </c>
    </row>
    <row r="2984" spans="1:65">
      <c r="A2984" t="s">
        <v>3118</v>
      </c>
      <c r="B2984" s="2">
        <v>45838</v>
      </c>
      <c r="C2984" t="s">
        <v>1632</v>
      </c>
      <c r="D2984" t="s">
        <v>2636</v>
      </c>
      <c r="E2984">
        <v>6</v>
      </c>
      <c r="F2984" t="s">
        <v>49</v>
      </c>
      <c r="G2984" t="s">
        <v>79</v>
      </c>
      <c r="H2984" t="s">
        <v>262</v>
      </c>
      <c r="I2984" t="s">
        <v>64</v>
      </c>
      <c r="J2984" t="s">
        <v>53</v>
      </c>
      <c r="K2984" t="s">
        <v>66</v>
      </c>
      <c r="L2984" t="s">
        <v>67</v>
      </c>
      <c r="M2984" t="s">
        <v>68</v>
      </c>
      <c r="N2984" t="s">
        <v>69</v>
      </c>
      <c r="O2984" t="s">
        <v>58</v>
      </c>
      <c r="P2984">
        <v>76</v>
      </c>
      <c r="Q2984">
        <v>77</v>
      </c>
      <c r="R2984">
        <v>75</v>
      </c>
      <c r="S2984">
        <v>6</v>
      </c>
      <c r="T2984">
        <f t="shared" si="414"/>
        <v>69</v>
      </c>
      <c r="U2984">
        <v>69</v>
      </c>
      <c r="V2984">
        <f t="shared" si="415"/>
        <v>0</v>
      </c>
      <c r="W2984" s="3">
        <f t="shared" si="416"/>
        <v>0.08</v>
      </c>
      <c r="X2984">
        <v>22</v>
      </c>
      <c r="Y2984" s="4">
        <v>3.2</v>
      </c>
      <c r="Z2984" s="4">
        <v>1.2</v>
      </c>
      <c r="AA2984" s="5">
        <v>30422.1</v>
      </c>
      <c r="AB2984" s="5">
        <f t="shared" si="417"/>
        <v>2099124.9</v>
      </c>
      <c r="AC2984" s="5">
        <v>22014.92</v>
      </c>
      <c r="AD2984" s="5">
        <f t="shared" si="418"/>
        <v>1651119</v>
      </c>
      <c r="AE2984" s="5">
        <v>123729.61</v>
      </c>
      <c r="AF2984" s="5">
        <v>34917.49</v>
      </c>
      <c r="AG2984" s="5">
        <v>33930.769999999997</v>
      </c>
      <c r="AH2984" s="5">
        <v>1740</v>
      </c>
      <c r="AI2984" s="5">
        <v>59969.8</v>
      </c>
      <c r="AJ2984">
        <v>2</v>
      </c>
      <c r="AK2984" s="5">
        <v>17618.63</v>
      </c>
      <c r="AL2984" s="5">
        <v>0</v>
      </c>
      <c r="AM2984" s="5">
        <v>46200.76</v>
      </c>
      <c r="AN2984">
        <v>4</v>
      </c>
      <c r="AO2984">
        <v>3</v>
      </c>
      <c r="AP2984" t="str">
        <f t="shared" si="419"/>
        <v>Yes</v>
      </c>
      <c r="AQ2984">
        <v>3</v>
      </c>
      <c r="AR2984" s="5">
        <f t="shared" si="420"/>
        <v>1969226.06</v>
      </c>
      <c r="AS2984" s="5">
        <f t="shared" si="421"/>
        <v>129898.84</v>
      </c>
      <c r="AT2984" t="s">
        <v>1641</v>
      </c>
      <c r="AU2984" t="s">
        <v>6173</v>
      </c>
      <c r="AV2984" t="s">
        <v>6174</v>
      </c>
      <c r="AW2984" t="s">
        <v>6175</v>
      </c>
      <c r="AX2984" t="s">
        <v>6167</v>
      </c>
      <c r="AY2984">
        <v>78</v>
      </c>
      <c r="AZ2984">
        <v>0</v>
      </c>
      <c r="BA2984">
        <v>0</v>
      </c>
      <c r="BB2984" t="s">
        <v>6168</v>
      </c>
      <c r="BC2984">
        <v>0</v>
      </c>
      <c r="BD2984">
        <v>0</v>
      </c>
      <c r="BE2984" t="s">
        <v>6169</v>
      </c>
      <c r="BF2984" t="s">
        <v>6210</v>
      </c>
      <c r="BG2984">
        <v>1</v>
      </c>
      <c r="BH2984" t="s">
        <v>6179</v>
      </c>
      <c r="BI2984">
        <v>24</v>
      </c>
      <c r="BJ2984" t="s">
        <v>6172</v>
      </c>
      <c r="BK2984">
        <v>0</v>
      </c>
      <c r="BL2984">
        <v>82</v>
      </c>
      <c r="BM2984" s="3">
        <f t="shared" si="422"/>
        <v>0.91463414634146345</v>
      </c>
    </row>
    <row r="2985" spans="1:65">
      <c r="A2985" t="s">
        <v>3119</v>
      </c>
      <c r="B2985" s="2">
        <v>45838</v>
      </c>
      <c r="C2985" t="s">
        <v>1632</v>
      </c>
      <c r="D2985" t="s">
        <v>2636</v>
      </c>
      <c r="E2985">
        <v>6</v>
      </c>
      <c r="F2985" t="s">
        <v>78</v>
      </c>
      <c r="G2985" t="s">
        <v>79</v>
      </c>
      <c r="H2985" t="s">
        <v>143</v>
      </c>
      <c r="I2985" t="s">
        <v>74</v>
      </c>
      <c r="J2985" t="s">
        <v>53</v>
      </c>
      <c r="K2985" t="s">
        <v>66</v>
      </c>
      <c r="L2985" t="s">
        <v>87</v>
      </c>
      <c r="M2985" t="s">
        <v>56</v>
      </c>
      <c r="N2985" t="s">
        <v>94</v>
      </c>
      <c r="O2985" t="s">
        <v>58</v>
      </c>
      <c r="P2985">
        <v>86</v>
      </c>
      <c r="Q2985">
        <v>91</v>
      </c>
      <c r="R2985">
        <v>88</v>
      </c>
      <c r="S2985">
        <v>2</v>
      </c>
      <c r="T2985">
        <f t="shared" si="414"/>
        <v>86</v>
      </c>
      <c r="U2985">
        <v>85</v>
      </c>
      <c r="V2985">
        <f t="shared" si="415"/>
        <v>1</v>
      </c>
      <c r="W2985" s="3">
        <f t="shared" si="416"/>
        <v>2.2727272727272728E-2</v>
      </c>
      <c r="X2985">
        <v>8</v>
      </c>
      <c r="Y2985" s="4">
        <v>0.5</v>
      </c>
      <c r="Z2985" s="4">
        <v>0.5</v>
      </c>
      <c r="AA2985" s="5">
        <v>30751.69</v>
      </c>
      <c r="AB2985" s="5">
        <f t="shared" si="417"/>
        <v>2613893.65</v>
      </c>
      <c r="AC2985" s="5">
        <v>24286.51</v>
      </c>
      <c r="AD2985" s="5">
        <f t="shared" si="418"/>
        <v>2137212.88</v>
      </c>
      <c r="AE2985" s="5">
        <v>149714.54</v>
      </c>
      <c r="AF2985" s="5">
        <v>39266.33</v>
      </c>
      <c r="AG2985" s="5">
        <v>7498.79</v>
      </c>
      <c r="AH2985" s="5">
        <v>725</v>
      </c>
      <c r="AI2985" s="5">
        <v>7040</v>
      </c>
      <c r="AJ2985">
        <v>0</v>
      </c>
      <c r="AK2985" s="5">
        <v>0</v>
      </c>
      <c r="AL2985" s="5">
        <v>32504.31</v>
      </c>
      <c r="AM2985" s="5">
        <v>93958.29</v>
      </c>
      <c r="AN2985">
        <v>4</v>
      </c>
      <c r="AO2985">
        <v>5</v>
      </c>
      <c r="AP2985" t="str">
        <f t="shared" si="419"/>
        <v>No</v>
      </c>
      <c r="AQ2985">
        <v>3</v>
      </c>
      <c r="AR2985" s="5">
        <f t="shared" si="420"/>
        <v>2467920.14</v>
      </c>
      <c r="AS2985" s="5">
        <f t="shared" si="421"/>
        <v>145973.51</v>
      </c>
      <c r="AT2985" t="s">
        <v>59</v>
      </c>
      <c r="AU2985" t="s">
        <v>6164</v>
      </c>
      <c r="AV2985" t="s">
        <v>6165</v>
      </c>
      <c r="AW2985" t="s">
        <v>6166</v>
      </c>
      <c r="AX2985" t="s">
        <v>6207</v>
      </c>
      <c r="AY2985">
        <v>92</v>
      </c>
      <c r="AZ2985">
        <v>4</v>
      </c>
      <c r="BA2985">
        <v>12</v>
      </c>
      <c r="BB2985" t="s">
        <v>6185</v>
      </c>
      <c r="BC2985">
        <v>0</v>
      </c>
      <c r="BD2985">
        <v>1</v>
      </c>
      <c r="BE2985" t="s">
        <v>6188</v>
      </c>
      <c r="BF2985" t="s">
        <v>6170</v>
      </c>
      <c r="BG2985">
        <v>0</v>
      </c>
      <c r="BH2985" t="s">
        <v>6171</v>
      </c>
      <c r="BI2985">
        <v>17</v>
      </c>
      <c r="BJ2985" t="s">
        <v>6172</v>
      </c>
      <c r="BK2985">
        <v>0</v>
      </c>
      <c r="BL2985">
        <v>95</v>
      </c>
      <c r="BM2985" s="3">
        <f t="shared" si="422"/>
        <v>0.9263157894736842</v>
      </c>
    </row>
    <row r="2986" spans="1:65">
      <c r="A2986" t="s">
        <v>3120</v>
      </c>
      <c r="B2986" s="2">
        <v>45838</v>
      </c>
      <c r="C2986" t="s">
        <v>1632</v>
      </c>
      <c r="D2986" t="s">
        <v>2636</v>
      </c>
      <c r="E2986">
        <v>6</v>
      </c>
      <c r="F2986" t="s">
        <v>61</v>
      </c>
      <c r="G2986" t="s">
        <v>62</v>
      </c>
      <c r="H2986" t="s">
        <v>104</v>
      </c>
      <c r="I2986" t="s">
        <v>74</v>
      </c>
      <c r="J2986" t="s">
        <v>53</v>
      </c>
      <c r="K2986" t="s">
        <v>66</v>
      </c>
      <c r="L2986" t="s">
        <v>67</v>
      </c>
      <c r="M2986" t="s">
        <v>56</v>
      </c>
      <c r="N2986" t="s">
        <v>94</v>
      </c>
      <c r="O2986" t="s">
        <v>82</v>
      </c>
      <c r="P2986">
        <v>63</v>
      </c>
      <c r="Q2986">
        <v>67</v>
      </c>
      <c r="R2986">
        <v>67</v>
      </c>
      <c r="S2986">
        <v>2</v>
      </c>
      <c r="T2986">
        <f t="shared" si="414"/>
        <v>65</v>
      </c>
      <c r="U2986">
        <v>62</v>
      </c>
      <c r="V2986">
        <f t="shared" si="415"/>
        <v>3</v>
      </c>
      <c r="W2986" s="3">
        <f t="shared" si="416"/>
        <v>2.9850746268656716E-2</v>
      </c>
      <c r="X2986">
        <v>35</v>
      </c>
      <c r="Y2986" s="4">
        <v>5.7</v>
      </c>
      <c r="Z2986" s="4">
        <v>1.4</v>
      </c>
      <c r="AA2986" s="5">
        <v>30748.81</v>
      </c>
      <c r="AB2986" s="5">
        <f t="shared" si="417"/>
        <v>1906426.22</v>
      </c>
      <c r="AC2986" s="5">
        <v>22862.66</v>
      </c>
      <c r="AD2986" s="5">
        <f t="shared" si="418"/>
        <v>1531798.22</v>
      </c>
      <c r="AE2986" s="5">
        <v>113808.98</v>
      </c>
      <c r="AF2986" s="5">
        <v>28920.68</v>
      </c>
      <c r="AG2986" s="5">
        <v>11186.44</v>
      </c>
      <c r="AH2986" s="5">
        <v>2030</v>
      </c>
      <c r="AI2986" s="5">
        <v>7029.51</v>
      </c>
      <c r="AJ2986">
        <v>0</v>
      </c>
      <c r="AK2986" s="5">
        <v>0</v>
      </c>
      <c r="AL2986" s="5">
        <v>34029.1</v>
      </c>
      <c r="AM2986" s="5">
        <v>77007.350000000006</v>
      </c>
      <c r="AN2986">
        <v>4</v>
      </c>
      <c r="AO2986">
        <v>5</v>
      </c>
      <c r="AP2986" t="str">
        <f t="shared" si="419"/>
        <v>No</v>
      </c>
      <c r="AQ2986">
        <v>3</v>
      </c>
      <c r="AR2986" s="5">
        <f t="shared" si="420"/>
        <v>1805810.28</v>
      </c>
      <c r="AS2986" s="5">
        <f t="shared" si="421"/>
        <v>100615.94</v>
      </c>
      <c r="AT2986" t="s">
        <v>59</v>
      </c>
      <c r="AU2986" t="s">
        <v>6164</v>
      </c>
      <c r="AV2986" t="s">
        <v>6165</v>
      </c>
      <c r="AW2986" t="s">
        <v>6166</v>
      </c>
      <c r="AX2986" t="s">
        <v>6184</v>
      </c>
      <c r="AY2986">
        <v>65</v>
      </c>
      <c r="AZ2986">
        <v>0</v>
      </c>
      <c r="BA2986">
        <v>20</v>
      </c>
      <c r="BB2986" t="s">
        <v>6180</v>
      </c>
      <c r="BC2986">
        <v>0</v>
      </c>
      <c r="BD2986">
        <v>1</v>
      </c>
      <c r="BE2986" t="s">
        <v>6188</v>
      </c>
      <c r="BF2986" t="s">
        <v>6170</v>
      </c>
      <c r="BG2986">
        <v>0</v>
      </c>
      <c r="BH2986" t="s">
        <v>6171</v>
      </c>
      <c r="BI2986">
        <v>41</v>
      </c>
      <c r="BJ2986" t="s">
        <v>6172</v>
      </c>
      <c r="BK2986">
        <v>0</v>
      </c>
      <c r="BL2986">
        <v>76</v>
      </c>
      <c r="BM2986" s="3">
        <f t="shared" si="422"/>
        <v>0.88157894736842102</v>
      </c>
    </row>
    <row r="2987" spans="1:65">
      <c r="A2987" t="s">
        <v>3121</v>
      </c>
      <c r="B2987" s="2">
        <v>45838</v>
      </c>
      <c r="C2987" t="s">
        <v>1632</v>
      </c>
      <c r="D2987" t="s">
        <v>2636</v>
      </c>
      <c r="E2987">
        <v>6</v>
      </c>
      <c r="F2987" t="s">
        <v>72</v>
      </c>
      <c r="G2987" t="s">
        <v>79</v>
      </c>
      <c r="H2987" t="s">
        <v>213</v>
      </c>
      <c r="I2987" t="s">
        <v>74</v>
      </c>
      <c r="J2987" t="s">
        <v>53</v>
      </c>
      <c r="K2987" t="s">
        <v>54</v>
      </c>
      <c r="L2987" t="s">
        <v>92</v>
      </c>
      <c r="M2987" t="s">
        <v>56</v>
      </c>
      <c r="N2987" t="s">
        <v>57</v>
      </c>
      <c r="O2987" t="s">
        <v>120</v>
      </c>
      <c r="P2987">
        <v>62</v>
      </c>
      <c r="Q2987">
        <v>63</v>
      </c>
      <c r="R2987">
        <v>63</v>
      </c>
      <c r="S2987">
        <v>1</v>
      </c>
      <c r="T2987">
        <f t="shared" si="414"/>
        <v>62</v>
      </c>
      <c r="U2987">
        <v>59</v>
      </c>
      <c r="V2987">
        <f t="shared" si="415"/>
        <v>3</v>
      </c>
      <c r="W2987" s="3">
        <f t="shared" si="416"/>
        <v>1.5873015873015872E-2</v>
      </c>
      <c r="X2987">
        <v>23</v>
      </c>
      <c r="Y2987" s="4">
        <v>2.8</v>
      </c>
      <c r="Z2987" s="4">
        <v>1.5</v>
      </c>
      <c r="AA2987" s="5">
        <v>38737.31</v>
      </c>
      <c r="AB2987" s="5">
        <f t="shared" si="417"/>
        <v>2285501.29</v>
      </c>
      <c r="AC2987" s="5">
        <v>23932.18</v>
      </c>
      <c r="AD2987" s="5">
        <f t="shared" si="418"/>
        <v>1507727.34</v>
      </c>
      <c r="AE2987" s="5">
        <v>107734.61</v>
      </c>
      <c r="AF2987" s="5">
        <v>28364.43</v>
      </c>
      <c r="AG2987" s="5">
        <v>8611.4</v>
      </c>
      <c r="AH2987" s="5">
        <v>2175</v>
      </c>
      <c r="AI2987" s="5">
        <v>3536.84</v>
      </c>
      <c r="AJ2987">
        <v>0</v>
      </c>
      <c r="AK2987" s="5">
        <v>0</v>
      </c>
      <c r="AL2987" s="5">
        <v>2106.2600000000002</v>
      </c>
      <c r="AM2987" s="5">
        <v>40461.919999999998</v>
      </c>
      <c r="AN2987">
        <v>4</v>
      </c>
      <c r="AO2987">
        <v>3</v>
      </c>
      <c r="AP2987" t="str">
        <f t="shared" si="419"/>
        <v>Yes</v>
      </c>
      <c r="AQ2987">
        <v>1</v>
      </c>
      <c r="AR2987" s="5">
        <f t="shared" si="420"/>
        <v>1700717.8</v>
      </c>
      <c r="AS2987" s="5">
        <f t="shared" si="421"/>
        <v>584783.49</v>
      </c>
      <c r="AT2987" t="s">
        <v>59</v>
      </c>
      <c r="AU2987" t="s">
        <v>6164</v>
      </c>
      <c r="AV2987" t="s">
        <v>6165</v>
      </c>
      <c r="AW2987" t="s">
        <v>6166</v>
      </c>
      <c r="AX2987" t="s">
        <v>6184</v>
      </c>
      <c r="AY2987">
        <v>62</v>
      </c>
      <c r="AZ2987">
        <v>0</v>
      </c>
      <c r="BA2987">
        <v>23</v>
      </c>
      <c r="BB2987" t="s">
        <v>6198</v>
      </c>
      <c r="BC2987">
        <v>0</v>
      </c>
      <c r="BD2987">
        <v>0</v>
      </c>
      <c r="BE2987" t="s">
        <v>6169</v>
      </c>
      <c r="BF2987" t="s">
        <v>6170</v>
      </c>
      <c r="BG2987">
        <v>1</v>
      </c>
      <c r="BH2987" t="s">
        <v>6186</v>
      </c>
      <c r="BI2987">
        <v>33</v>
      </c>
      <c r="BJ2987" t="s">
        <v>6172</v>
      </c>
      <c r="BK2987">
        <v>0</v>
      </c>
      <c r="BL2987">
        <v>73</v>
      </c>
      <c r="BM2987" s="3">
        <f t="shared" si="422"/>
        <v>0.86301369863013699</v>
      </c>
    </row>
    <row r="2988" spans="1:65">
      <c r="A2988" t="s">
        <v>3122</v>
      </c>
      <c r="B2988" s="2">
        <v>45838</v>
      </c>
      <c r="C2988" t="s">
        <v>1632</v>
      </c>
      <c r="D2988" t="s">
        <v>2636</v>
      </c>
      <c r="E2988">
        <v>6</v>
      </c>
      <c r="F2988" t="s">
        <v>78</v>
      </c>
      <c r="G2988" t="s">
        <v>62</v>
      </c>
      <c r="H2988" t="s">
        <v>91</v>
      </c>
      <c r="I2988" t="s">
        <v>74</v>
      </c>
      <c r="J2988" t="s">
        <v>53</v>
      </c>
      <c r="K2988" t="s">
        <v>66</v>
      </c>
      <c r="L2988" t="s">
        <v>87</v>
      </c>
      <c r="M2988" t="s">
        <v>56</v>
      </c>
      <c r="N2988" t="s">
        <v>94</v>
      </c>
      <c r="O2988" t="s">
        <v>82</v>
      </c>
      <c r="P2988">
        <v>79</v>
      </c>
      <c r="Q2988">
        <v>81</v>
      </c>
      <c r="R2988">
        <v>81</v>
      </c>
      <c r="S2988">
        <v>1</v>
      </c>
      <c r="T2988">
        <f t="shared" si="414"/>
        <v>80</v>
      </c>
      <c r="U2988">
        <v>78</v>
      </c>
      <c r="V2988">
        <f t="shared" si="415"/>
        <v>2</v>
      </c>
      <c r="W2988" s="3">
        <f t="shared" si="416"/>
        <v>1.2345679012345678E-2</v>
      </c>
      <c r="X2988">
        <v>30</v>
      </c>
      <c r="Y2988" s="4">
        <v>2.6</v>
      </c>
      <c r="Z2988" s="4">
        <v>1.1000000000000001</v>
      </c>
      <c r="AA2988" s="5">
        <v>30726.36</v>
      </c>
      <c r="AB2988" s="5">
        <f t="shared" si="417"/>
        <v>2396656.08</v>
      </c>
      <c r="AC2988" s="5">
        <v>24232.959999999999</v>
      </c>
      <c r="AD2988" s="5">
        <f t="shared" si="418"/>
        <v>1962869.76</v>
      </c>
      <c r="AE2988" s="5">
        <v>137905.04</v>
      </c>
      <c r="AF2988" s="5">
        <v>38588.28</v>
      </c>
      <c r="AG2988" s="5">
        <v>9454.49</v>
      </c>
      <c r="AH2988" s="5">
        <v>1595</v>
      </c>
      <c r="AI2988" s="5">
        <v>3550.68</v>
      </c>
      <c r="AJ2988">
        <v>0</v>
      </c>
      <c r="AK2988" s="5">
        <v>0</v>
      </c>
      <c r="AL2988" s="5">
        <v>33274.21</v>
      </c>
      <c r="AM2988" s="5">
        <v>84464.79</v>
      </c>
      <c r="AN2988">
        <v>4</v>
      </c>
      <c r="AO2988">
        <v>5</v>
      </c>
      <c r="AP2988" t="str">
        <f t="shared" si="419"/>
        <v>No</v>
      </c>
      <c r="AQ2988">
        <v>2</v>
      </c>
      <c r="AR2988" s="5">
        <f t="shared" si="420"/>
        <v>2271702.25</v>
      </c>
      <c r="AS2988" s="5">
        <f t="shared" si="421"/>
        <v>124953.83</v>
      </c>
      <c r="AT2988" t="s">
        <v>59</v>
      </c>
      <c r="AU2988" t="s">
        <v>6164</v>
      </c>
      <c r="AV2988" t="s">
        <v>6165</v>
      </c>
      <c r="AW2988" t="s">
        <v>6166</v>
      </c>
      <c r="AX2988" t="s">
        <v>6184</v>
      </c>
      <c r="AY2988">
        <v>82</v>
      </c>
      <c r="AZ2988">
        <v>0</v>
      </c>
      <c r="BA2988">
        <v>16</v>
      </c>
      <c r="BB2988" t="s">
        <v>6180</v>
      </c>
      <c r="BC2988">
        <v>1</v>
      </c>
      <c r="BD2988">
        <v>0</v>
      </c>
      <c r="BE2988" t="s">
        <v>6178</v>
      </c>
      <c r="BF2988" t="s">
        <v>6170</v>
      </c>
      <c r="BG2988">
        <v>0</v>
      </c>
      <c r="BH2988" t="s">
        <v>6171</v>
      </c>
      <c r="BI2988">
        <v>54</v>
      </c>
      <c r="BJ2988" t="s">
        <v>6187</v>
      </c>
      <c r="BK2988">
        <v>0</v>
      </c>
      <c r="BL2988">
        <v>83</v>
      </c>
      <c r="BM2988" s="3">
        <f t="shared" si="422"/>
        <v>0.97590361445783136</v>
      </c>
    </row>
    <row r="2989" spans="1:65">
      <c r="A2989" t="s">
        <v>3123</v>
      </c>
      <c r="B2989" s="2">
        <v>45838</v>
      </c>
      <c r="C2989" t="s">
        <v>1632</v>
      </c>
      <c r="D2989" t="s">
        <v>2636</v>
      </c>
      <c r="E2989">
        <v>6</v>
      </c>
      <c r="F2989" t="s">
        <v>78</v>
      </c>
      <c r="G2989" t="s">
        <v>79</v>
      </c>
      <c r="H2989" t="s">
        <v>113</v>
      </c>
      <c r="I2989" t="s">
        <v>64</v>
      </c>
      <c r="J2989" t="s">
        <v>65</v>
      </c>
      <c r="K2989" t="s">
        <v>75</v>
      </c>
      <c r="L2989" t="s">
        <v>55</v>
      </c>
      <c r="M2989" t="s">
        <v>68</v>
      </c>
      <c r="N2989" t="s">
        <v>109</v>
      </c>
      <c r="O2989" t="s">
        <v>70</v>
      </c>
      <c r="P2989">
        <v>53</v>
      </c>
      <c r="Q2989">
        <v>53</v>
      </c>
      <c r="R2989">
        <v>50</v>
      </c>
      <c r="S2989">
        <v>1</v>
      </c>
      <c r="T2989">
        <f t="shared" si="414"/>
        <v>49</v>
      </c>
      <c r="U2989">
        <v>49</v>
      </c>
      <c r="V2989">
        <f t="shared" si="415"/>
        <v>0</v>
      </c>
      <c r="W2989" s="3">
        <f t="shared" si="416"/>
        <v>0.02</v>
      </c>
      <c r="X2989">
        <v>20</v>
      </c>
      <c r="Y2989" s="4">
        <v>2.2000000000000002</v>
      </c>
      <c r="Z2989" s="4">
        <v>1.2</v>
      </c>
      <c r="AA2989" s="5">
        <v>52372.01</v>
      </c>
      <c r="AB2989" s="5">
        <f t="shared" si="417"/>
        <v>2566228.4900000002</v>
      </c>
      <c r="AC2989" s="5">
        <v>33263.54</v>
      </c>
      <c r="AD2989" s="5">
        <f t="shared" si="418"/>
        <v>1663177</v>
      </c>
      <c r="AE2989" s="5">
        <v>109098.43</v>
      </c>
      <c r="AF2989" s="5">
        <v>32335.32</v>
      </c>
      <c r="AG2989" s="5">
        <v>8478.67</v>
      </c>
      <c r="AH2989" s="5">
        <v>1740</v>
      </c>
      <c r="AI2989" s="5">
        <v>5111.1099999999997</v>
      </c>
      <c r="AJ2989">
        <v>1</v>
      </c>
      <c r="AK2989" s="5">
        <v>13959.55</v>
      </c>
      <c r="AL2989" s="5">
        <v>0</v>
      </c>
      <c r="AM2989" s="5">
        <v>67950.2</v>
      </c>
      <c r="AN2989">
        <v>8</v>
      </c>
      <c r="AO2989">
        <v>7</v>
      </c>
      <c r="AP2989" t="str">
        <f t="shared" si="419"/>
        <v>Yes</v>
      </c>
      <c r="AQ2989">
        <v>2</v>
      </c>
      <c r="AR2989" s="5">
        <f t="shared" si="420"/>
        <v>1901850.28</v>
      </c>
      <c r="AS2989" s="5">
        <f t="shared" si="421"/>
        <v>664378.21</v>
      </c>
      <c r="AT2989" t="s">
        <v>59</v>
      </c>
      <c r="AU2989" t="s">
        <v>6181</v>
      </c>
      <c r="AV2989" t="s">
        <v>6182</v>
      </c>
      <c r="AW2989" t="s">
        <v>6183</v>
      </c>
      <c r="AX2989" t="s">
        <v>6167</v>
      </c>
      <c r="AY2989">
        <v>54</v>
      </c>
      <c r="AZ2989">
        <v>0</v>
      </c>
      <c r="BA2989">
        <v>0</v>
      </c>
      <c r="BB2989" t="s">
        <v>6168</v>
      </c>
      <c r="BC2989">
        <v>0</v>
      </c>
      <c r="BD2989">
        <v>0</v>
      </c>
      <c r="BE2989" t="s">
        <v>6169</v>
      </c>
      <c r="BF2989" t="s">
        <v>6170</v>
      </c>
      <c r="BG2989">
        <v>0</v>
      </c>
      <c r="BH2989" t="s">
        <v>6171</v>
      </c>
      <c r="BI2989">
        <v>27</v>
      </c>
      <c r="BJ2989" t="s">
        <v>6172</v>
      </c>
      <c r="BK2989">
        <v>0</v>
      </c>
      <c r="BL2989">
        <v>61</v>
      </c>
      <c r="BM2989" s="3">
        <f t="shared" si="422"/>
        <v>0.81967213114754101</v>
      </c>
    </row>
    <row r="2990" spans="1:65">
      <c r="A2990" t="s">
        <v>3124</v>
      </c>
      <c r="B2990" s="2">
        <v>45838</v>
      </c>
      <c r="C2990" t="s">
        <v>1632</v>
      </c>
      <c r="D2990" t="s">
        <v>2636</v>
      </c>
      <c r="E2990">
        <v>6</v>
      </c>
      <c r="F2990" t="s">
        <v>72</v>
      </c>
      <c r="G2990" t="s">
        <v>62</v>
      </c>
      <c r="H2990" t="s">
        <v>175</v>
      </c>
      <c r="I2990" t="s">
        <v>74</v>
      </c>
      <c r="J2990" t="s">
        <v>53</v>
      </c>
      <c r="K2990" t="s">
        <v>75</v>
      </c>
      <c r="L2990" t="s">
        <v>87</v>
      </c>
      <c r="M2990" t="s">
        <v>56</v>
      </c>
      <c r="N2990" t="s">
        <v>76</v>
      </c>
      <c r="O2990" t="s">
        <v>70</v>
      </c>
      <c r="P2990">
        <v>63</v>
      </c>
      <c r="Q2990">
        <v>65</v>
      </c>
      <c r="R2990">
        <v>64</v>
      </c>
      <c r="S2990">
        <v>1</v>
      </c>
      <c r="T2990">
        <f t="shared" si="414"/>
        <v>63</v>
      </c>
      <c r="U2990">
        <v>63</v>
      </c>
      <c r="V2990">
        <f t="shared" si="415"/>
        <v>0</v>
      </c>
      <c r="W2990" s="3">
        <f t="shared" si="416"/>
        <v>1.5625E-2</v>
      </c>
      <c r="X2990">
        <v>18</v>
      </c>
      <c r="Y2990" s="4">
        <v>6.3</v>
      </c>
      <c r="Z2990" s="4">
        <v>1.8</v>
      </c>
      <c r="AA2990" s="5">
        <v>35941.83</v>
      </c>
      <c r="AB2990" s="5">
        <f t="shared" si="417"/>
        <v>2264335.29</v>
      </c>
      <c r="AC2990" s="5">
        <v>24180.94</v>
      </c>
      <c r="AD2990" s="5">
        <f t="shared" si="418"/>
        <v>1547580.16</v>
      </c>
      <c r="AE2990" s="5">
        <v>107545.78</v>
      </c>
      <c r="AF2990" s="5">
        <v>27729.25</v>
      </c>
      <c r="AG2990" s="5">
        <v>8289.25</v>
      </c>
      <c r="AH2990" s="5">
        <v>2610</v>
      </c>
      <c r="AI2990" s="5">
        <v>3531.03</v>
      </c>
      <c r="AJ2990">
        <v>0</v>
      </c>
      <c r="AK2990" s="5">
        <v>0</v>
      </c>
      <c r="AL2990" s="5">
        <v>0</v>
      </c>
      <c r="AM2990" s="5">
        <v>40988.720000000001</v>
      </c>
      <c r="AN2990">
        <v>4</v>
      </c>
      <c r="AO2990">
        <v>4</v>
      </c>
      <c r="AP2990" t="str">
        <f t="shared" si="419"/>
        <v>Yes</v>
      </c>
      <c r="AQ2990">
        <v>1</v>
      </c>
      <c r="AR2990" s="5">
        <f t="shared" si="420"/>
        <v>1738274.19</v>
      </c>
      <c r="AS2990" s="5">
        <f t="shared" si="421"/>
        <v>526061.1</v>
      </c>
      <c r="AT2990" t="s">
        <v>59</v>
      </c>
      <c r="AU2990" t="s">
        <v>6164</v>
      </c>
      <c r="AV2990" t="s">
        <v>6165</v>
      </c>
      <c r="AW2990" t="s">
        <v>6166</v>
      </c>
      <c r="AX2990" t="s">
        <v>6167</v>
      </c>
      <c r="AY2990">
        <v>64</v>
      </c>
      <c r="AZ2990">
        <v>0</v>
      </c>
      <c r="BA2990">
        <v>0</v>
      </c>
      <c r="BB2990" t="s">
        <v>6168</v>
      </c>
      <c r="BC2990">
        <v>0</v>
      </c>
      <c r="BD2990">
        <v>0</v>
      </c>
      <c r="BE2990" t="s">
        <v>6169</v>
      </c>
      <c r="BF2990" t="s">
        <v>6170</v>
      </c>
      <c r="BG2990">
        <v>0</v>
      </c>
      <c r="BH2990" t="s">
        <v>6171</v>
      </c>
      <c r="BI2990">
        <v>23</v>
      </c>
      <c r="BJ2990" t="s">
        <v>6172</v>
      </c>
      <c r="BK2990">
        <v>0</v>
      </c>
      <c r="BL2990">
        <v>73</v>
      </c>
      <c r="BM2990" s="3">
        <f t="shared" si="422"/>
        <v>0.87671232876712324</v>
      </c>
    </row>
    <row r="2991" spans="1:65">
      <c r="A2991" t="s">
        <v>3125</v>
      </c>
      <c r="B2991" s="2">
        <v>45838</v>
      </c>
      <c r="C2991" t="s">
        <v>1632</v>
      </c>
      <c r="D2991" t="s">
        <v>2636</v>
      </c>
      <c r="E2991">
        <v>6</v>
      </c>
      <c r="F2991" t="s">
        <v>72</v>
      </c>
      <c r="G2991" t="s">
        <v>50</v>
      </c>
      <c r="H2991" t="s">
        <v>138</v>
      </c>
      <c r="I2991" t="s">
        <v>64</v>
      </c>
      <c r="J2991" t="s">
        <v>53</v>
      </c>
      <c r="K2991" t="s">
        <v>75</v>
      </c>
      <c r="L2991" t="s">
        <v>92</v>
      </c>
      <c r="M2991" t="s">
        <v>68</v>
      </c>
      <c r="N2991" t="s">
        <v>94</v>
      </c>
      <c r="O2991" t="s">
        <v>70</v>
      </c>
      <c r="P2991">
        <v>64</v>
      </c>
      <c r="Q2991">
        <v>72</v>
      </c>
      <c r="R2991">
        <v>72</v>
      </c>
      <c r="S2991">
        <v>2</v>
      </c>
      <c r="T2991">
        <f t="shared" si="414"/>
        <v>70</v>
      </c>
      <c r="U2991">
        <v>64</v>
      </c>
      <c r="V2991">
        <f t="shared" si="415"/>
        <v>6</v>
      </c>
      <c r="W2991" s="3">
        <f t="shared" si="416"/>
        <v>2.7777777777777776E-2</v>
      </c>
      <c r="X2991">
        <v>24</v>
      </c>
      <c r="Y2991" s="4">
        <v>5.2</v>
      </c>
      <c r="Z2991" s="4">
        <v>1.6</v>
      </c>
      <c r="AA2991" s="5">
        <v>35848.01</v>
      </c>
      <c r="AB2991" s="5">
        <f t="shared" si="417"/>
        <v>2294272.64</v>
      </c>
      <c r="AC2991" s="5">
        <v>22721.99</v>
      </c>
      <c r="AD2991" s="5">
        <f t="shared" si="418"/>
        <v>1635983.28</v>
      </c>
      <c r="AE2991" s="5">
        <v>118502.57</v>
      </c>
      <c r="AF2991" s="5">
        <v>30972.21</v>
      </c>
      <c r="AG2991" s="5">
        <v>9211.11</v>
      </c>
      <c r="AH2991" s="5">
        <v>2320</v>
      </c>
      <c r="AI2991" s="5">
        <v>7089.23</v>
      </c>
      <c r="AJ2991">
        <v>1</v>
      </c>
      <c r="AK2991" s="5">
        <v>8717.14</v>
      </c>
      <c r="AL2991" s="5">
        <v>3833.59</v>
      </c>
      <c r="AM2991" s="5">
        <v>44030.47</v>
      </c>
      <c r="AN2991">
        <v>4</v>
      </c>
      <c r="AO2991">
        <v>4</v>
      </c>
      <c r="AP2991" t="str">
        <f t="shared" si="419"/>
        <v>Yes</v>
      </c>
      <c r="AQ2991">
        <v>1</v>
      </c>
      <c r="AR2991" s="5">
        <f t="shared" si="420"/>
        <v>1860659.6</v>
      </c>
      <c r="AS2991" s="5">
        <f t="shared" si="421"/>
        <v>433613.04</v>
      </c>
      <c r="AT2991" t="s">
        <v>59</v>
      </c>
      <c r="AU2991" t="s">
        <v>6181</v>
      </c>
      <c r="AV2991" t="s">
        <v>6182</v>
      </c>
      <c r="AW2991" t="s">
        <v>6183</v>
      </c>
      <c r="AX2991" t="s">
        <v>6184</v>
      </c>
      <c r="AY2991">
        <v>64</v>
      </c>
      <c r="AZ2991">
        <v>0</v>
      </c>
      <c r="BA2991">
        <v>34</v>
      </c>
      <c r="BB2991" t="s">
        <v>6180</v>
      </c>
      <c r="BC2991">
        <v>0</v>
      </c>
      <c r="BD2991">
        <v>0</v>
      </c>
      <c r="BE2991" t="s">
        <v>6169</v>
      </c>
      <c r="BF2991" t="s">
        <v>6170</v>
      </c>
      <c r="BG2991">
        <v>0</v>
      </c>
      <c r="BH2991" t="s">
        <v>6171</v>
      </c>
      <c r="BI2991">
        <v>20</v>
      </c>
      <c r="BJ2991" t="s">
        <v>6172</v>
      </c>
      <c r="BK2991">
        <v>0</v>
      </c>
      <c r="BL2991">
        <v>76</v>
      </c>
      <c r="BM2991" s="3">
        <f t="shared" si="422"/>
        <v>0.94736842105263153</v>
      </c>
    </row>
    <row r="2992" spans="1:65">
      <c r="A2992" t="s">
        <v>3126</v>
      </c>
      <c r="B2992" s="2">
        <v>45838</v>
      </c>
      <c r="C2992" t="s">
        <v>1632</v>
      </c>
      <c r="D2992" t="s">
        <v>2636</v>
      </c>
      <c r="E2992">
        <v>6</v>
      </c>
      <c r="F2992" t="s">
        <v>49</v>
      </c>
      <c r="G2992" t="s">
        <v>79</v>
      </c>
      <c r="H2992" t="s">
        <v>260</v>
      </c>
      <c r="I2992" t="s">
        <v>52</v>
      </c>
      <c r="J2992" t="s">
        <v>65</v>
      </c>
      <c r="K2992" t="s">
        <v>66</v>
      </c>
      <c r="L2992" t="s">
        <v>92</v>
      </c>
      <c r="M2992" t="s">
        <v>56</v>
      </c>
      <c r="N2992" t="s">
        <v>57</v>
      </c>
      <c r="O2992" t="s">
        <v>58</v>
      </c>
      <c r="P2992">
        <v>60</v>
      </c>
      <c r="Q2992">
        <v>63</v>
      </c>
      <c r="R2992">
        <v>60</v>
      </c>
      <c r="S2992">
        <v>2</v>
      </c>
      <c r="T2992">
        <f t="shared" si="414"/>
        <v>58</v>
      </c>
      <c r="U2992">
        <v>58</v>
      </c>
      <c r="V2992">
        <f t="shared" si="415"/>
        <v>0</v>
      </c>
      <c r="W2992" s="3">
        <f t="shared" si="416"/>
        <v>3.3333333333333333E-2</v>
      </c>
      <c r="X2992">
        <v>111</v>
      </c>
      <c r="Y2992" s="4">
        <v>0.9</v>
      </c>
      <c r="Z2992" s="4">
        <v>5.4</v>
      </c>
      <c r="AA2992" s="5">
        <v>49243.88</v>
      </c>
      <c r="AB2992" s="5">
        <f t="shared" si="417"/>
        <v>2856145.04</v>
      </c>
      <c r="AC2992" s="5">
        <v>35115.75</v>
      </c>
      <c r="AD2992" s="5">
        <f t="shared" si="418"/>
        <v>2106945</v>
      </c>
      <c r="AE2992" s="5">
        <v>140109.21</v>
      </c>
      <c r="AF2992" s="5">
        <v>42207.78</v>
      </c>
      <c r="AG2992" s="5">
        <v>101470.83</v>
      </c>
      <c r="AH2992" s="5">
        <v>26874.5</v>
      </c>
      <c r="AI2992" s="5">
        <v>10222.219999999999</v>
      </c>
      <c r="AJ2992">
        <v>0</v>
      </c>
      <c r="AK2992" s="5">
        <v>0</v>
      </c>
      <c r="AL2992" s="5">
        <v>0</v>
      </c>
      <c r="AM2992" s="5">
        <v>46147.09</v>
      </c>
      <c r="AN2992">
        <v>4</v>
      </c>
      <c r="AO2992">
        <v>6</v>
      </c>
      <c r="AP2992" t="str">
        <f t="shared" si="419"/>
        <v>No</v>
      </c>
      <c r="AQ2992">
        <v>3</v>
      </c>
      <c r="AR2992" s="5">
        <f t="shared" si="420"/>
        <v>2473976.63</v>
      </c>
      <c r="AS2992" s="5">
        <f t="shared" si="421"/>
        <v>382168.41</v>
      </c>
      <c r="AT2992" t="s">
        <v>116</v>
      </c>
      <c r="AU2992" t="s">
        <v>6164</v>
      </c>
      <c r="AV2992" t="s">
        <v>6165</v>
      </c>
      <c r="AW2992" t="s">
        <v>6166</v>
      </c>
      <c r="AX2992" t="s">
        <v>6202</v>
      </c>
      <c r="AY2992">
        <v>63</v>
      </c>
      <c r="AZ2992">
        <v>0</v>
      </c>
      <c r="BA2992">
        <v>0</v>
      </c>
      <c r="BB2992" t="s">
        <v>6168</v>
      </c>
      <c r="BC2992">
        <v>1</v>
      </c>
      <c r="BD2992">
        <v>1</v>
      </c>
      <c r="BE2992" t="s">
        <v>6178</v>
      </c>
      <c r="BF2992" t="s">
        <v>6170</v>
      </c>
      <c r="BG2992">
        <v>3</v>
      </c>
      <c r="BH2992" t="s">
        <v>6211</v>
      </c>
      <c r="BI2992">
        <v>130</v>
      </c>
      <c r="BJ2992" t="s">
        <v>6193</v>
      </c>
      <c r="BK2992">
        <v>0</v>
      </c>
      <c r="BL2992">
        <v>68</v>
      </c>
      <c r="BM2992" s="3">
        <f t="shared" si="422"/>
        <v>0.88235294117647056</v>
      </c>
    </row>
    <row r="2993" spans="1:65">
      <c r="A2993" t="s">
        <v>3127</v>
      </c>
      <c r="B2993" s="2">
        <v>45838</v>
      </c>
      <c r="C2993" t="s">
        <v>1632</v>
      </c>
      <c r="D2993" t="s">
        <v>2636</v>
      </c>
      <c r="E2993">
        <v>6</v>
      </c>
      <c r="F2993" t="s">
        <v>49</v>
      </c>
      <c r="G2993" t="s">
        <v>62</v>
      </c>
      <c r="H2993" t="s">
        <v>226</v>
      </c>
      <c r="I2993" t="s">
        <v>52</v>
      </c>
      <c r="J2993" t="s">
        <v>81</v>
      </c>
      <c r="K2993" t="s">
        <v>75</v>
      </c>
      <c r="L2993" t="s">
        <v>87</v>
      </c>
      <c r="M2993" t="s">
        <v>56</v>
      </c>
      <c r="N2993" t="s">
        <v>109</v>
      </c>
      <c r="O2993" t="s">
        <v>58</v>
      </c>
      <c r="P2993">
        <v>43</v>
      </c>
      <c r="Q2993">
        <v>44</v>
      </c>
      <c r="R2993">
        <v>42</v>
      </c>
      <c r="S2993">
        <v>1</v>
      </c>
      <c r="T2993">
        <f t="shared" si="414"/>
        <v>41</v>
      </c>
      <c r="U2993">
        <v>41</v>
      </c>
      <c r="V2993">
        <f t="shared" si="415"/>
        <v>0</v>
      </c>
      <c r="W2993" s="3">
        <f t="shared" si="416"/>
        <v>2.3809523809523808E-2</v>
      </c>
      <c r="X2993">
        <v>33</v>
      </c>
      <c r="Y2993" s="4">
        <v>3.7</v>
      </c>
      <c r="Z2993" s="4">
        <v>1.6</v>
      </c>
      <c r="AA2993" s="5">
        <v>77549.73</v>
      </c>
      <c r="AB2993" s="5">
        <f t="shared" si="417"/>
        <v>3179538.93</v>
      </c>
      <c r="AC2993" s="5">
        <v>54273.78</v>
      </c>
      <c r="AD2993" s="5">
        <f t="shared" si="418"/>
        <v>2279498.7599999998</v>
      </c>
      <c r="AE2993" s="5">
        <v>132139.95000000001</v>
      </c>
      <c r="AF2993" s="5">
        <v>39245.629999999997</v>
      </c>
      <c r="AG2993" s="5">
        <v>10835.35</v>
      </c>
      <c r="AH2993" s="5">
        <v>2320</v>
      </c>
      <c r="AI2993" s="5">
        <v>7515.79</v>
      </c>
      <c r="AJ2993">
        <v>0</v>
      </c>
      <c r="AK2993" s="5">
        <v>0</v>
      </c>
      <c r="AL2993" s="5">
        <v>0</v>
      </c>
      <c r="AM2993" s="5">
        <v>60764.36</v>
      </c>
      <c r="AN2993">
        <v>8</v>
      </c>
      <c r="AO2993">
        <v>8</v>
      </c>
      <c r="AP2993" t="str">
        <f t="shared" si="419"/>
        <v>Yes</v>
      </c>
      <c r="AQ2993">
        <v>1</v>
      </c>
      <c r="AR2993" s="5">
        <f t="shared" si="420"/>
        <v>2532319.84</v>
      </c>
      <c r="AS2993" s="5">
        <f t="shared" si="421"/>
        <v>647219.09</v>
      </c>
      <c r="AT2993" t="s">
        <v>59</v>
      </c>
      <c r="AU2993" t="s">
        <v>6164</v>
      </c>
      <c r="AV2993" t="s">
        <v>6165</v>
      </c>
      <c r="AW2993" t="s">
        <v>6166</v>
      </c>
      <c r="AX2993" t="s">
        <v>6167</v>
      </c>
      <c r="AY2993">
        <v>48</v>
      </c>
      <c r="AZ2993">
        <v>4</v>
      </c>
      <c r="BA2993">
        <v>0</v>
      </c>
      <c r="BB2993" t="s">
        <v>6168</v>
      </c>
      <c r="BC2993">
        <v>0</v>
      </c>
      <c r="BD2993">
        <v>0</v>
      </c>
      <c r="BE2993" t="s">
        <v>6169</v>
      </c>
      <c r="BF2993" t="s">
        <v>6170</v>
      </c>
      <c r="BG2993">
        <v>1</v>
      </c>
      <c r="BH2993" t="s">
        <v>6186</v>
      </c>
      <c r="BI2993">
        <v>40</v>
      </c>
      <c r="BJ2993" t="s">
        <v>6172</v>
      </c>
      <c r="BK2993">
        <v>0</v>
      </c>
      <c r="BL2993">
        <v>49</v>
      </c>
      <c r="BM2993" s="3">
        <f t="shared" si="422"/>
        <v>0.8571428571428571</v>
      </c>
    </row>
    <row r="2994" spans="1:65">
      <c r="A2994" t="s">
        <v>3128</v>
      </c>
      <c r="B2994" s="2">
        <v>45838</v>
      </c>
      <c r="C2994" t="s">
        <v>1632</v>
      </c>
      <c r="D2994" t="s">
        <v>2636</v>
      </c>
      <c r="E2994">
        <v>6</v>
      </c>
      <c r="F2994" t="s">
        <v>78</v>
      </c>
      <c r="G2994" t="s">
        <v>79</v>
      </c>
      <c r="H2994" t="s">
        <v>80</v>
      </c>
      <c r="I2994" t="s">
        <v>52</v>
      </c>
      <c r="J2994" t="s">
        <v>53</v>
      </c>
      <c r="K2994" t="s">
        <v>66</v>
      </c>
      <c r="L2994" t="s">
        <v>67</v>
      </c>
      <c r="M2994" t="s">
        <v>68</v>
      </c>
      <c r="N2994" t="s">
        <v>69</v>
      </c>
      <c r="O2994" t="s">
        <v>120</v>
      </c>
      <c r="P2994">
        <v>62</v>
      </c>
      <c r="Q2994">
        <v>64</v>
      </c>
      <c r="R2994">
        <v>64</v>
      </c>
      <c r="S2994">
        <v>6</v>
      </c>
      <c r="T2994">
        <f t="shared" si="414"/>
        <v>58</v>
      </c>
      <c r="U2994">
        <v>58</v>
      </c>
      <c r="V2994">
        <f t="shared" si="415"/>
        <v>0</v>
      </c>
      <c r="W2994" s="3">
        <f t="shared" si="416"/>
        <v>9.375E-2</v>
      </c>
      <c r="X2994">
        <v>28</v>
      </c>
      <c r="Y2994" s="4">
        <v>2.2999999999999998</v>
      </c>
      <c r="Z2994" s="4">
        <v>1.8</v>
      </c>
      <c r="AA2994" s="5">
        <v>30356.95</v>
      </c>
      <c r="AB2994" s="5">
        <f t="shared" si="417"/>
        <v>1760703.1</v>
      </c>
      <c r="AC2994" s="5">
        <v>21982.46</v>
      </c>
      <c r="AD2994" s="5">
        <f t="shared" si="418"/>
        <v>1406877.44</v>
      </c>
      <c r="AE2994" s="5">
        <v>112865.66</v>
      </c>
      <c r="AF2994" s="5">
        <v>31501.73</v>
      </c>
      <c r="AG2994" s="5">
        <v>35446.51</v>
      </c>
      <c r="AH2994" s="5">
        <v>2610</v>
      </c>
      <c r="AI2994" s="5">
        <v>59320.160000000003</v>
      </c>
      <c r="AJ2994">
        <v>1</v>
      </c>
      <c r="AK2994" s="5">
        <v>8417.0499999999993</v>
      </c>
      <c r="AL2994" s="5">
        <v>0</v>
      </c>
      <c r="AM2994" s="5">
        <v>35855.24</v>
      </c>
      <c r="AN2994">
        <v>4</v>
      </c>
      <c r="AO2994">
        <v>3</v>
      </c>
      <c r="AP2994" t="str">
        <f t="shared" si="419"/>
        <v>Yes</v>
      </c>
      <c r="AQ2994">
        <v>2</v>
      </c>
      <c r="AR2994" s="5">
        <f t="shared" si="420"/>
        <v>1692893.79</v>
      </c>
      <c r="AS2994" s="5">
        <f t="shared" si="421"/>
        <v>67809.31</v>
      </c>
      <c r="AT2994" t="s">
        <v>1641</v>
      </c>
      <c r="AU2994" t="s">
        <v>6199</v>
      </c>
      <c r="AV2994" t="s">
        <v>6200</v>
      </c>
      <c r="AW2994" t="s">
        <v>6175</v>
      </c>
      <c r="AX2994" t="s">
        <v>6184</v>
      </c>
      <c r="AY2994">
        <v>65</v>
      </c>
      <c r="AZ2994">
        <v>0</v>
      </c>
      <c r="BA2994">
        <v>0</v>
      </c>
      <c r="BB2994" t="s">
        <v>6168</v>
      </c>
      <c r="BC2994">
        <v>0</v>
      </c>
      <c r="BD2994">
        <v>0</v>
      </c>
      <c r="BE2994" t="s">
        <v>6169</v>
      </c>
      <c r="BF2994" t="s">
        <v>6210</v>
      </c>
      <c r="BG2994">
        <v>1</v>
      </c>
      <c r="BH2994" t="s">
        <v>6186</v>
      </c>
      <c r="BI2994">
        <v>21</v>
      </c>
      <c r="BJ2994" t="s">
        <v>6172</v>
      </c>
      <c r="BK2994">
        <v>0</v>
      </c>
      <c r="BL2994">
        <v>77</v>
      </c>
      <c r="BM2994" s="3">
        <f t="shared" si="422"/>
        <v>0.83116883116883122</v>
      </c>
    </row>
    <row r="2995" spans="1:65">
      <c r="A2995" t="s">
        <v>3129</v>
      </c>
      <c r="B2995" s="2">
        <v>45838</v>
      </c>
      <c r="C2995" t="s">
        <v>1632</v>
      </c>
      <c r="D2995" t="s">
        <v>2636</v>
      </c>
      <c r="E2995">
        <v>6</v>
      </c>
      <c r="F2995" t="s">
        <v>49</v>
      </c>
      <c r="G2995" t="s">
        <v>62</v>
      </c>
      <c r="H2995" t="s">
        <v>141</v>
      </c>
      <c r="I2995" t="s">
        <v>64</v>
      </c>
      <c r="J2995" t="s">
        <v>53</v>
      </c>
      <c r="K2995" t="s">
        <v>75</v>
      </c>
      <c r="L2995" t="s">
        <v>92</v>
      </c>
      <c r="M2995" t="s">
        <v>68</v>
      </c>
      <c r="N2995" t="s">
        <v>76</v>
      </c>
      <c r="O2995" t="s">
        <v>70</v>
      </c>
      <c r="P2995">
        <v>73</v>
      </c>
      <c r="Q2995">
        <v>73</v>
      </c>
      <c r="R2995">
        <v>73</v>
      </c>
      <c r="S2995">
        <v>2</v>
      </c>
      <c r="T2995">
        <f t="shared" si="414"/>
        <v>71</v>
      </c>
      <c r="U2995">
        <v>71</v>
      </c>
      <c r="V2995">
        <f t="shared" si="415"/>
        <v>0</v>
      </c>
      <c r="W2995" s="3">
        <f t="shared" si="416"/>
        <v>2.7397260273972601E-2</v>
      </c>
      <c r="X2995">
        <v>23</v>
      </c>
      <c r="Y2995" s="4">
        <v>0.6</v>
      </c>
      <c r="Z2995" s="4">
        <v>0.4</v>
      </c>
      <c r="AA2995" s="5">
        <v>35629.57</v>
      </c>
      <c r="AB2995" s="5">
        <f t="shared" si="417"/>
        <v>2529699.4700000002</v>
      </c>
      <c r="AC2995" s="5">
        <v>22691.3</v>
      </c>
      <c r="AD2995" s="5">
        <f t="shared" si="418"/>
        <v>1656464.9</v>
      </c>
      <c r="AE2995" s="5">
        <v>120286.88</v>
      </c>
      <c r="AF2995" s="5">
        <v>32392.77</v>
      </c>
      <c r="AG2995" s="5">
        <v>9230.93</v>
      </c>
      <c r="AH2995" s="5">
        <v>580</v>
      </c>
      <c r="AI2995" s="5">
        <v>7078.79</v>
      </c>
      <c r="AJ2995">
        <v>1</v>
      </c>
      <c r="AK2995" s="5">
        <v>8603.7800000000007</v>
      </c>
      <c r="AL2995" s="5">
        <v>0</v>
      </c>
      <c r="AM2995" s="5">
        <v>45566.73</v>
      </c>
      <c r="AN2995">
        <v>4</v>
      </c>
      <c r="AO2995">
        <v>4</v>
      </c>
      <c r="AP2995" t="str">
        <f t="shared" si="419"/>
        <v>Yes</v>
      </c>
      <c r="AQ2995">
        <v>2</v>
      </c>
      <c r="AR2995" s="5">
        <f t="shared" si="420"/>
        <v>1880204.78</v>
      </c>
      <c r="AS2995" s="5">
        <f t="shared" si="421"/>
        <v>649494.68999999994</v>
      </c>
      <c r="AT2995" t="s">
        <v>59</v>
      </c>
      <c r="AU2995" t="s">
        <v>6181</v>
      </c>
      <c r="AV2995" t="s">
        <v>6182</v>
      </c>
      <c r="AW2995" t="s">
        <v>6183</v>
      </c>
      <c r="AX2995" t="s">
        <v>6207</v>
      </c>
      <c r="AY2995">
        <v>77</v>
      </c>
      <c r="AZ2995">
        <v>3</v>
      </c>
      <c r="BA2995">
        <v>0</v>
      </c>
      <c r="BB2995" t="s">
        <v>6168</v>
      </c>
      <c r="BC2995">
        <v>0</v>
      </c>
      <c r="BD2995">
        <v>0</v>
      </c>
      <c r="BE2995" t="s">
        <v>6169</v>
      </c>
      <c r="BF2995" t="s">
        <v>6170</v>
      </c>
      <c r="BG2995">
        <v>1</v>
      </c>
      <c r="BH2995" t="s">
        <v>6186</v>
      </c>
      <c r="BI2995">
        <v>56</v>
      </c>
      <c r="BJ2995" t="s">
        <v>6187</v>
      </c>
      <c r="BK2995">
        <v>0</v>
      </c>
      <c r="BL2995">
        <v>81</v>
      </c>
      <c r="BM2995" s="3">
        <f t="shared" si="422"/>
        <v>0.90123456790123457</v>
      </c>
    </row>
    <row r="2996" spans="1:65">
      <c r="A2996" t="s">
        <v>3130</v>
      </c>
      <c r="B2996" s="2">
        <v>45838</v>
      </c>
      <c r="C2996" t="s">
        <v>1632</v>
      </c>
      <c r="D2996" t="s">
        <v>2636</v>
      </c>
      <c r="E2996">
        <v>6</v>
      </c>
      <c r="F2996" t="s">
        <v>49</v>
      </c>
      <c r="G2996" t="s">
        <v>79</v>
      </c>
      <c r="H2996" t="s">
        <v>106</v>
      </c>
      <c r="I2996" t="s">
        <v>52</v>
      </c>
      <c r="J2996" t="s">
        <v>65</v>
      </c>
      <c r="K2996" t="s">
        <v>75</v>
      </c>
      <c r="L2996" t="s">
        <v>67</v>
      </c>
      <c r="M2996" t="s">
        <v>68</v>
      </c>
      <c r="N2996" t="s">
        <v>76</v>
      </c>
      <c r="O2996" t="s">
        <v>120</v>
      </c>
      <c r="P2996">
        <v>49</v>
      </c>
      <c r="Q2996">
        <v>52</v>
      </c>
      <c r="R2996">
        <v>50</v>
      </c>
      <c r="S2996">
        <v>4</v>
      </c>
      <c r="T2996">
        <f t="shared" si="414"/>
        <v>46</v>
      </c>
      <c r="U2996">
        <v>46</v>
      </c>
      <c r="V2996">
        <f t="shared" si="415"/>
        <v>0</v>
      </c>
      <c r="W2996" s="3">
        <f t="shared" si="416"/>
        <v>0.08</v>
      </c>
      <c r="X2996">
        <v>141</v>
      </c>
      <c r="Y2996" s="4">
        <v>1.8</v>
      </c>
      <c r="Z2996" s="4">
        <v>5.6</v>
      </c>
      <c r="AA2996" s="5">
        <v>52293.04</v>
      </c>
      <c r="AB2996" s="5">
        <f t="shared" si="417"/>
        <v>2405479.84</v>
      </c>
      <c r="AC2996" s="5">
        <v>32476.81</v>
      </c>
      <c r="AD2996" s="5">
        <f t="shared" si="418"/>
        <v>1623840.5</v>
      </c>
      <c r="AE2996" s="5">
        <v>116479.3</v>
      </c>
      <c r="AF2996" s="5">
        <v>39197.94</v>
      </c>
      <c r="AG2996" s="5">
        <v>90226.31</v>
      </c>
      <c r="AH2996" s="5">
        <v>8120</v>
      </c>
      <c r="AI2996" s="5">
        <v>61782.83</v>
      </c>
      <c r="AJ2996">
        <v>1</v>
      </c>
      <c r="AK2996" s="5">
        <v>13242.08</v>
      </c>
      <c r="AL2996" s="5">
        <v>0</v>
      </c>
      <c r="AM2996" s="5">
        <v>31095.72</v>
      </c>
      <c r="AN2996">
        <v>4</v>
      </c>
      <c r="AO2996">
        <v>3</v>
      </c>
      <c r="AP2996" t="str">
        <f t="shared" si="419"/>
        <v>Yes</v>
      </c>
      <c r="AQ2996">
        <v>2</v>
      </c>
      <c r="AR2996" s="5">
        <f t="shared" si="420"/>
        <v>1983984.68</v>
      </c>
      <c r="AS2996" s="5">
        <f t="shared" si="421"/>
        <v>421495.16</v>
      </c>
      <c r="AT2996" t="s">
        <v>1641</v>
      </c>
      <c r="AU2996" t="s">
        <v>6199</v>
      </c>
      <c r="AV2996" t="s">
        <v>6200</v>
      </c>
      <c r="AW2996" t="s">
        <v>6175</v>
      </c>
      <c r="AX2996" t="s">
        <v>6202</v>
      </c>
      <c r="AY2996">
        <v>51</v>
      </c>
      <c r="AZ2996">
        <v>0</v>
      </c>
      <c r="BA2996">
        <v>0</v>
      </c>
      <c r="BB2996" t="s">
        <v>6168</v>
      </c>
      <c r="BC2996">
        <v>0</v>
      </c>
      <c r="BD2996">
        <v>0</v>
      </c>
      <c r="BE2996" t="s">
        <v>6169</v>
      </c>
      <c r="BF2996" t="s">
        <v>6210</v>
      </c>
      <c r="BG2996">
        <v>4</v>
      </c>
      <c r="BH2996" t="s">
        <v>6208</v>
      </c>
      <c r="BI2996">
        <v>133</v>
      </c>
      <c r="BJ2996" t="s">
        <v>6193</v>
      </c>
      <c r="BK2996">
        <v>0</v>
      </c>
      <c r="BL2996">
        <v>63</v>
      </c>
      <c r="BM2996" s="3">
        <f t="shared" si="422"/>
        <v>0.79365079365079361</v>
      </c>
    </row>
    <row r="2997" spans="1:65">
      <c r="A2997" t="s">
        <v>3131</v>
      </c>
      <c r="B2997" s="2">
        <v>45838</v>
      </c>
      <c r="C2997" t="s">
        <v>1632</v>
      </c>
      <c r="D2997" t="s">
        <v>2636</v>
      </c>
      <c r="E2997">
        <v>6</v>
      </c>
      <c r="F2997" t="s">
        <v>61</v>
      </c>
      <c r="G2997" t="s">
        <v>62</v>
      </c>
      <c r="H2997" t="s">
        <v>115</v>
      </c>
      <c r="I2997" t="s">
        <v>64</v>
      </c>
      <c r="J2997" t="s">
        <v>53</v>
      </c>
      <c r="K2997" t="s">
        <v>66</v>
      </c>
      <c r="L2997" t="s">
        <v>92</v>
      </c>
      <c r="M2997" t="s">
        <v>56</v>
      </c>
      <c r="N2997" t="s">
        <v>76</v>
      </c>
      <c r="O2997" t="s">
        <v>82</v>
      </c>
      <c r="P2997">
        <v>78</v>
      </c>
      <c r="Q2997">
        <v>82</v>
      </c>
      <c r="R2997">
        <v>80</v>
      </c>
      <c r="S2997">
        <v>2</v>
      </c>
      <c r="T2997">
        <f t="shared" si="414"/>
        <v>78</v>
      </c>
      <c r="U2997">
        <v>77</v>
      </c>
      <c r="V2997">
        <f t="shared" si="415"/>
        <v>1</v>
      </c>
      <c r="W2997" s="3">
        <f t="shared" si="416"/>
        <v>2.5000000000000001E-2</v>
      </c>
      <c r="X2997">
        <v>30</v>
      </c>
      <c r="Y2997" s="4">
        <v>4.5999999999999996</v>
      </c>
      <c r="Z2997" s="4">
        <v>1.1000000000000001</v>
      </c>
      <c r="AA2997" s="5">
        <v>30647.39</v>
      </c>
      <c r="AB2997" s="5">
        <f t="shared" si="417"/>
        <v>2359849.0299999998</v>
      </c>
      <c r="AC2997" s="5">
        <v>23857.21</v>
      </c>
      <c r="AD2997" s="5">
        <f t="shared" si="418"/>
        <v>1908576.8</v>
      </c>
      <c r="AE2997" s="5">
        <v>132457.21</v>
      </c>
      <c r="AF2997" s="5">
        <v>34061.980000000003</v>
      </c>
      <c r="AG2997" s="5">
        <v>9653.2900000000009</v>
      </c>
      <c r="AH2997" s="5">
        <v>1595</v>
      </c>
      <c r="AI2997" s="5">
        <v>7111.11</v>
      </c>
      <c r="AJ2997">
        <v>0</v>
      </c>
      <c r="AK2997" s="5">
        <v>0</v>
      </c>
      <c r="AL2997" s="5">
        <v>32452.48</v>
      </c>
      <c r="AM2997" s="5">
        <v>88683.64</v>
      </c>
      <c r="AN2997">
        <v>4</v>
      </c>
      <c r="AO2997">
        <v>5</v>
      </c>
      <c r="AP2997" t="str">
        <f t="shared" si="419"/>
        <v>No</v>
      </c>
      <c r="AQ2997">
        <v>2</v>
      </c>
      <c r="AR2997" s="5">
        <f t="shared" si="420"/>
        <v>2214591.5099999998</v>
      </c>
      <c r="AS2997" s="5">
        <f t="shared" si="421"/>
        <v>145257.51999999999</v>
      </c>
      <c r="AT2997" t="s">
        <v>59</v>
      </c>
      <c r="AU2997" t="s">
        <v>6164</v>
      </c>
      <c r="AV2997" t="s">
        <v>6165</v>
      </c>
      <c r="AW2997" t="s">
        <v>6166</v>
      </c>
      <c r="AX2997" t="s">
        <v>6167</v>
      </c>
      <c r="AY2997">
        <v>81</v>
      </c>
      <c r="AZ2997">
        <v>0</v>
      </c>
      <c r="BA2997">
        <v>16</v>
      </c>
      <c r="BB2997" t="s">
        <v>6198</v>
      </c>
      <c r="BC2997">
        <v>0</v>
      </c>
      <c r="BD2997">
        <v>1</v>
      </c>
      <c r="BE2997" t="s">
        <v>6188</v>
      </c>
      <c r="BF2997" t="s">
        <v>6170</v>
      </c>
      <c r="BG2997">
        <v>0</v>
      </c>
      <c r="BH2997" t="s">
        <v>6171</v>
      </c>
      <c r="BI2997">
        <v>45</v>
      </c>
      <c r="BJ2997" t="s">
        <v>6172</v>
      </c>
      <c r="BK2997">
        <v>0</v>
      </c>
      <c r="BL2997">
        <v>88</v>
      </c>
      <c r="BM2997" s="3">
        <f t="shared" si="422"/>
        <v>0.90909090909090906</v>
      </c>
    </row>
    <row r="2998" spans="1:65">
      <c r="A2998" t="s">
        <v>3132</v>
      </c>
      <c r="B2998" s="2">
        <v>45838</v>
      </c>
      <c r="C2998" t="s">
        <v>1632</v>
      </c>
      <c r="D2998" t="s">
        <v>2636</v>
      </c>
      <c r="E2998">
        <v>6</v>
      </c>
      <c r="F2998" t="s">
        <v>78</v>
      </c>
      <c r="G2998" t="s">
        <v>50</v>
      </c>
      <c r="H2998" t="s">
        <v>161</v>
      </c>
      <c r="I2998" t="s">
        <v>52</v>
      </c>
      <c r="J2998" t="s">
        <v>81</v>
      </c>
      <c r="K2998" t="s">
        <v>75</v>
      </c>
      <c r="L2998" t="s">
        <v>92</v>
      </c>
      <c r="M2998" t="s">
        <v>68</v>
      </c>
      <c r="N2998" t="s">
        <v>76</v>
      </c>
      <c r="O2998" t="s">
        <v>70</v>
      </c>
      <c r="P2998">
        <v>36</v>
      </c>
      <c r="Q2998">
        <v>38</v>
      </c>
      <c r="R2998">
        <v>36</v>
      </c>
      <c r="S2998">
        <v>1</v>
      </c>
      <c r="T2998">
        <f t="shared" si="414"/>
        <v>35</v>
      </c>
      <c r="U2998">
        <v>35</v>
      </c>
      <c r="V2998">
        <f t="shared" si="415"/>
        <v>0</v>
      </c>
      <c r="W2998" s="3">
        <f t="shared" si="416"/>
        <v>2.7777777777777776E-2</v>
      </c>
      <c r="X2998">
        <v>45</v>
      </c>
      <c r="Y2998" s="4">
        <v>3.4</v>
      </c>
      <c r="Z2998" s="4">
        <v>1.3</v>
      </c>
      <c r="AA2998" s="5">
        <v>78310.75</v>
      </c>
      <c r="AB2998" s="5">
        <f t="shared" si="417"/>
        <v>2740876.25</v>
      </c>
      <c r="AC2998" s="5">
        <v>51150.28</v>
      </c>
      <c r="AD2998" s="5">
        <f t="shared" si="418"/>
        <v>1841410.08</v>
      </c>
      <c r="AE2998" s="5">
        <v>115764.63</v>
      </c>
      <c r="AF2998" s="5">
        <v>33932.379999999997</v>
      </c>
      <c r="AG2998" s="5">
        <v>11441.25</v>
      </c>
      <c r="AH2998" s="5">
        <v>1885</v>
      </c>
      <c r="AI2998" s="5">
        <v>7418.18</v>
      </c>
      <c r="AJ2998">
        <v>0</v>
      </c>
      <c r="AK2998" s="5">
        <v>0</v>
      </c>
      <c r="AL2998" s="5">
        <v>0</v>
      </c>
      <c r="AM2998" s="5">
        <v>23600.91</v>
      </c>
      <c r="AN2998">
        <v>4</v>
      </c>
      <c r="AO2998">
        <v>4</v>
      </c>
      <c r="AP2998" t="str">
        <f t="shared" si="419"/>
        <v>Yes</v>
      </c>
      <c r="AQ2998">
        <v>0</v>
      </c>
      <c r="AR2998" s="5">
        <f t="shared" si="420"/>
        <v>2035452.43</v>
      </c>
      <c r="AS2998" s="5">
        <f t="shared" si="421"/>
        <v>705423.82</v>
      </c>
      <c r="AT2998" t="s">
        <v>116</v>
      </c>
      <c r="AU2998" t="s">
        <v>6164</v>
      </c>
      <c r="AV2998" t="s">
        <v>6165</v>
      </c>
      <c r="AW2998" t="s">
        <v>6166</v>
      </c>
      <c r="AX2998" t="s">
        <v>6167</v>
      </c>
      <c r="AY2998">
        <v>36</v>
      </c>
      <c r="AZ2998">
        <v>0</v>
      </c>
      <c r="BA2998">
        <v>0</v>
      </c>
      <c r="BB2998" t="s">
        <v>6168</v>
      </c>
      <c r="BC2998">
        <v>0</v>
      </c>
      <c r="BD2998">
        <v>0</v>
      </c>
      <c r="BE2998" t="s">
        <v>6169</v>
      </c>
      <c r="BF2998" t="s">
        <v>6170</v>
      </c>
      <c r="BG2998">
        <v>2</v>
      </c>
      <c r="BH2998" t="s">
        <v>6192</v>
      </c>
      <c r="BI2998">
        <v>76</v>
      </c>
      <c r="BJ2998" t="s">
        <v>6193</v>
      </c>
      <c r="BK2998">
        <v>0</v>
      </c>
      <c r="BL2998">
        <v>45</v>
      </c>
      <c r="BM2998" s="3">
        <f t="shared" si="422"/>
        <v>0.8</v>
      </c>
    </row>
    <row r="2999" spans="1:65">
      <c r="A2999" t="s">
        <v>3133</v>
      </c>
      <c r="B2999" s="2">
        <v>45838</v>
      </c>
      <c r="C2999" t="s">
        <v>1632</v>
      </c>
      <c r="D2999" t="s">
        <v>2636</v>
      </c>
      <c r="E2999">
        <v>6</v>
      </c>
      <c r="F2999" t="s">
        <v>72</v>
      </c>
      <c r="G2999" t="s">
        <v>79</v>
      </c>
      <c r="H2999" t="s">
        <v>102</v>
      </c>
      <c r="I2999" t="s">
        <v>64</v>
      </c>
      <c r="J2999" t="s">
        <v>53</v>
      </c>
      <c r="K2999" t="s">
        <v>66</v>
      </c>
      <c r="L2999" t="s">
        <v>55</v>
      </c>
      <c r="M2999" t="s">
        <v>56</v>
      </c>
      <c r="N2999" t="s">
        <v>69</v>
      </c>
      <c r="O2999" t="s">
        <v>82</v>
      </c>
      <c r="P2999">
        <v>85</v>
      </c>
      <c r="Q2999">
        <v>88</v>
      </c>
      <c r="R2999">
        <v>88</v>
      </c>
      <c r="S2999">
        <v>2</v>
      </c>
      <c r="T2999">
        <f t="shared" si="414"/>
        <v>86</v>
      </c>
      <c r="U2999">
        <v>82</v>
      </c>
      <c r="V2999">
        <f t="shared" si="415"/>
        <v>4</v>
      </c>
      <c r="W2999" s="3">
        <f t="shared" si="416"/>
        <v>2.2727272727272728E-2</v>
      </c>
      <c r="X2999">
        <v>10</v>
      </c>
      <c r="Y2999" s="4">
        <v>0</v>
      </c>
      <c r="Z2999" s="4">
        <v>0.9</v>
      </c>
      <c r="AA2999" s="5">
        <v>30757.34</v>
      </c>
      <c r="AB2999" s="5">
        <f t="shared" si="417"/>
        <v>2522101.88</v>
      </c>
      <c r="AC2999" s="5">
        <v>23715.7</v>
      </c>
      <c r="AD2999" s="5">
        <f t="shared" si="418"/>
        <v>2086981.6</v>
      </c>
      <c r="AE2999" s="5">
        <v>146433.85999999999</v>
      </c>
      <c r="AF2999" s="5">
        <v>36597.72</v>
      </c>
      <c r="AG2999" s="5">
        <v>7542.11</v>
      </c>
      <c r="AH2999" s="5">
        <v>1305</v>
      </c>
      <c r="AI2999" s="5">
        <v>7040</v>
      </c>
      <c r="AJ2999">
        <v>0</v>
      </c>
      <c r="AK2999" s="5">
        <v>0</v>
      </c>
      <c r="AL2999" s="5">
        <v>34707.72</v>
      </c>
      <c r="AM2999" s="5">
        <v>83737.899999999994</v>
      </c>
      <c r="AN2999">
        <v>4</v>
      </c>
      <c r="AO2999">
        <v>3</v>
      </c>
      <c r="AP2999" t="str">
        <f t="shared" si="419"/>
        <v>Yes</v>
      </c>
      <c r="AQ2999">
        <v>1</v>
      </c>
      <c r="AR2999" s="5">
        <f t="shared" si="420"/>
        <v>2404345.91</v>
      </c>
      <c r="AS2999" s="5">
        <f t="shared" si="421"/>
        <v>117755.97</v>
      </c>
      <c r="AT2999" t="s">
        <v>59</v>
      </c>
      <c r="AU2999" t="s">
        <v>6164</v>
      </c>
      <c r="AV2999" t="s">
        <v>6165</v>
      </c>
      <c r="AW2999" t="s">
        <v>6166</v>
      </c>
      <c r="AX2999" t="s">
        <v>6184</v>
      </c>
      <c r="AY2999">
        <v>87</v>
      </c>
      <c r="AZ2999">
        <v>1</v>
      </c>
      <c r="BA2999">
        <v>23</v>
      </c>
      <c r="BB2999" t="s">
        <v>6180</v>
      </c>
      <c r="BC2999">
        <v>0</v>
      </c>
      <c r="BD2999">
        <v>0</v>
      </c>
      <c r="BE2999" t="s">
        <v>6169</v>
      </c>
      <c r="BF2999" t="s">
        <v>6170</v>
      </c>
      <c r="BG2999">
        <v>0</v>
      </c>
      <c r="BH2999" t="s">
        <v>6171</v>
      </c>
      <c r="BI2999">
        <v>30</v>
      </c>
      <c r="BJ2999" t="s">
        <v>6172</v>
      </c>
      <c r="BK2999">
        <v>0</v>
      </c>
      <c r="BL2999">
        <v>94</v>
      </c>
      <c r="BM2999" s="3">
        <f t="shared" si="422"/>
        <v>0.93617021276595747</v>
      </c>
    </row>
    <row r="3000" spans="1:65">
      <c r="A3000" t="s">
        <v>3134</v>
      </c>
      <c r="B3000" s="2">
        <v>45838</v>
      </c>
      <c r="C3000" t="s">
        <v>1632</v>
      </c>
      <c r="D3000" t="s">
        <v>2636</v>
      </c>
      <c r="E3000">
        <v>6</v>
      </c>
      <c r="F3000" t="s">
        <v>78</v>
      </c>
      <c r="G3000" t="s">
        <v>79</v>
      </c>
      <c r="H3000" t="s">
        <v>143</v>
      </c>
      <c r="I3000" t="s">
        <v>52</v>
      </c>
      <c r="J3000" t="s">
        <v>53</v>
      </c>
      <c r="K3000" t="s">
        <v>66</v>
      </c>
      <c r="L3000" t="s">
        <v>92</v>
      </c>
      <c r="M3000" t="s">
        <v>56</v>
      </c>
      <c r="N3000" t="s">
        <v>76</v>
      </c>
      <c r="O3000" t="s">
        <v>120</v>
      </c>
      <c r="P3000">
        <v>70</v>
      </c>
      <c r="Q3000">
        <v>73</v>
      </c>
      <c r="R3000">
        <v>70</v>
      </c>
      <c r="S3000">
        <v>2</v>
      </c>
      <c r="T3000">
        <f t="shared" si="414"/>
        <v>68</v>
      </c>
      <c r="U3000">
        <v>68</v>
      </c>
      <c r="V3000">
        <f t="shared" si="415"/>
        <v>0</v>
      </c>
      <c r="W3000" s="3">
        <f t="shared" si="416"/>
        <v>2.8571428571428571E-2</v>
      </c>
      <c r="X3000">
        <v>40</v>
      </c>
      <c r="Y3000" s="4">
        <v>0.6</v>
      </c>
      <c r="Z3000" s="4">
        <v>1.2</v>
      </c>
      <c r="AA3000" s="5">
        <v>30085.18</v>
      </c>
      <c r="AB3000" s="5">
        <f t="shared" si="417"/>
        <v>2045792.24</v>
      </c>
      <c r="AC3000" s="5">
        <v>23663.72</v>
      </c>
      <c r="AD3000" s="5">
        <f t="shared" si="418"/>
        <v>1656460.4</v>
      </c>
      <c r="AE3000" s="5">
        <v>124069.19</v>
      </c>
      <c r="AF3000" s="5">
        <v>35049.730000000003</v>
      </c>
      <c r="AG3000" s="5">
        <v>11619.38</v>
      </c>
      <c r="AH3000" s="5">
        <v>1740</v>
      </c>
      <c r="AI3000" s="5">
        <v>7111.11</v>
      </c>
      <c r="AJ3000">
        <v>0</v>
      </c>
      <c r="AK3000" s="5">
        <v>0</v>
      </c>
      <c r="AL3000" s="5">
        <v>31740.84</v>
      </c>
      <c r="AM3000" s="5">
        <v>78851.11</v>
      </c>
      <c r="AN3000">
        <v>4</v>
      </c>
      <c r="AO3000">
        <v>3</v>
      </c>
      <c r="AP3000" t="str">
        <f t="shared" si="419"/>
        <v>Yes</v>
      </c>
      <c r="AQ3000">
        <v>0</v>
      </c>
      <c r="AR3000" s="5">
        <f t="shared" si="420"/>
        <v>1946641.76</v>
      </c>
      <c r="AS3000" s="5">
        <f t="shared" si="421"/>
        <v>99150.48</v>
      </c>
      <c r="AT3000" t="s">
        <v>59</v>
      </c>
      <c r="AU3000" t="s">
        <v>6164</v>
      </c>
      <c r="AV3000" t="s">
        <v>6165</v>
      </c>
      <c r="AW3000" t="s">
        <v>6166</v>
      </c>
      <c r="AX3000" t="s">
        <v>6167</v>
      </c>
      <c r="AY3000">
        <v>77</v>
      </c>
      <c r="AZ3000">
        <v>4</v>
      </c>
      <c r="BA3000">
        <v>0</v>
      </c>
      <c r="BB3000" t="s">
        <v>6168</v>
      </c>
      <c r="BC3000">
        <v>0</v>
      </c>
      <c r="BD3000">
        <v>0</v>
      </c>
      <c r="BE3000" t="s">
        <v>6169</v>
      </c>
      <c r="BF3000" t="s">
        <v>6170</v>
      </c>
      <c r="BG3000">
        <v>0</v>
      </c>
      <c r="BH3000" t="s">
        <v>6171</v>
      </c>
      <c r="BI3000">
        <v>30</v>
      </c>
      <c r="BJ3000" t="s">
        <v>6172</v>
      </c>
      <c r="BK3000">
        <v>0</v>
      </c>
      <c r="BL3000">
        <v>75</v>
      </c>
      <c r="BM3000" s="3">
        <f t="shared" si="422"/>
        <v>0.93333333333333335</v>
      </c>
    </row>
    <row r="3001" spans="1:65">
      <c r="A3001" t="s">
        <v>3135</v>
      </c>
      <c r="B3001" s="2">
        <v>45838</v>
      </c>
      <c r="C3001" t="s">
        <v>1632</v>
      </c>
      <c r="D3001" t="s">
        <v>2636</v>
      </c>
      <c r="E3001">
        <v>6</v>
      </c>
      <c r="F3001" t="s">
        <v>78</v>
      </c>
      <c r="G3001" t="s">
        <v>62</v>
      </c>
      <c r="H3001" t="s">
        <v>153</v>
      </c>
      <c r="I3001" t="s">
        <v>52</v>
      </c>
      <c r="J3001" t="s">
        <v>53</v>
      </c>
      <c r="K3001" t="s">
        <v>66</v>
      </c>
      <c r="L3001" t="s">
        <v>92</v>
      </c>
      <c r="M3001" t="s">
        <v>56</v>
      </c>
      <c r="N3001" t="s">
        <v>94</v>
      </c>
      <c r="O3001" t="s">
        <v>120</v>
      </c>
      <c r="P3001">
        <v>77</v>
      </c>
      <c r="Q3001">
        <v>80</v>
      </c>
      <c r="R3001">
        <v>80</v>
      </c>
      <c r="S3001">
        <v>2</v>
      </c>
      <c r="T3001">
        <f t="shared" si="414"/>
        <v>78</v>
      </c>
      <c r="U3001">
        <v>77</v>
      </c>
      <c r="V3001">
        <f t="shared" si="415"/>
        <v>1</v>
      </c>
      <c r="W3001" s="3">
        <f t="shared" si="416"/>
        <v>2.5000000000000001E-2</v>
      </c>
      <c r="X3001">
        <v>27</v>
      </c>
      <c r="Y3001" s="4">
        <v>8.1</v>
      </c>
      <c r="Z3001" s="4">
        <v>1.9</v>
      </c>
      <c r="AA3001" s="5">
        <v>30688.33</v>
      </c>
      <c r="AB3001" s="5">
        <f t="shared" si="417"/>
        <v>2363001.41</v>
      </c>
      <c r="AC3001" s="5">
        <v>23920.66</v>
      </c>
      <c r="AD3001" s="5">
        <f t="shared" si="418"/>
        <v>1913652.8</v>
      </c>
      <c r="AE3001" s="5">
        <v>141367.07</v>
      </c>
      <c r="AF3001" s="5">
        <v>38040.03</v>
      </c>
      <c r="AG3001" s="5">
        <v>8908.73</v>
      </c>
      <c r="AH3001" s="5">
        <v>2755</v>
      </c>
      <c r="AI3001" s="5">
        <v>7111.11</v>
      </c>
      <c r="AJ3001">
        <v>0</v>
      </c>
      <c r="AK3001" s="5">
        <v>0</v>
      </c>
      <c r="AL3001" s="5">
        <v>32459.61</v>
      </c>
      <c r="AM3001" s="5">
        <v>85353.83</v>
      </c>
      <c r="AN3001">
        <v>4</v>
      </c>
      <c r="AO3001">
        <v>4</v>
      </c>
      <c r="AP3001" t="str">
        <f t="shared" si="419"/>
        <v>Yes</v>
      </c>
      <c r="AQ3001">
        <v>0</v>
      </c>
      <c r="AR3001" s="5">
        <f t="shared" si="420"/>
        <v>2229648.1800000002</v>
      </c>
      <c r="AS3001" s="5">
        <f t="shared" si="421"/>
        <v>133353.23000000001</v>
      </c>
      <c r="AT3001" t="s">
        <v>59</v>
      </c>
      <c r="AU3001" t="s">
        <v>6164</v>
      </c>
      <c r="AV3001" t="s">
        <v>6165</v>
      </c>
      <c r="AW3001" t="s">
        <v>6166</v>
      </c>
      <c r="AX3001" t="s">
        <v>6177</v>
      </c>
      <c r="AY3001">
        <v>77</v>
      </c>
      <c r="AZ3001">
        <v>0</v>
      </c>
      <c r="BA3001">
        <v>15</v>
      </c>
      <c r="BB3001" t="s">
        <v>6180</v>
      </c>
      <c r="BC3001">
        <v>0</v>
      </c>
      <c r="BD3001">
        <v>0</v>
      </c>
      <c r="BE3001" t="s">
        <v>6169</v>
      </c>
      <c r="BF3001" t="s">
        <v>6170</v>
      </c>
      <c r="BG3001">
        <v>0</v>
      </c>
      <c r="BH3001" t="s">
        <v>6171</v>
      </c>
      <c r="BI3001">
        <v>41</v>
      </c>
      <c r="BJ3001" t="s">
        <v>6172</v>
      </c>
      <c r="BK3001">
        <v>0</v>
      </c>
      <c r="BL3001">
        <v>87</v>
      </c>
      <c r="BM3001" s="3">
        <f t="shared" si="422"/>
        <v>0.91954022988505746</v>
      </c>
    </row>
    <row r="3002" spans="1:65">
      <c r="A3002" t="s">
        <v>3136</v>
      </c>
      <c r="B3002" s="2">
        <v>45839</v>
      </c>
      <c r="C3002" t="s">
        <v>3137</v>
      </c>
      <c r="D3002" t="s">
        <v>3138</v>
      </c>
      <c r="E3002">
        <v>7</v>
      </c>
      <c r="F3002" t="s">
        <v>49</v>
      </c>
      <c r="G3002" t="s">
        <v>50</v>
      </c>
      <c r="H3002" t="s">
        <v>108</v>
      </c>
      <c r="I3002" t="s">
        <v>74</v>
      </c>
      <c r="J3002" t="s">
        <v>53</v>
      </c>
      <c r="K3002" t="s">
        <v>75</v>
      </c>
      <c r="L3002" t="s">
        <v>87</v>
      </c>
      <c r="M3002" t="s">
        <v>68</v>
      </c>
      <c r="N3002" t="s">
        <v>57</v>
      </c>
      <c r="O3002" t="s">
        <v>70</v>
      </c>
      <c r="P3002">
        <v>61</v>
      </c>
      <c r="Q3002">
        <v>65</v>
      </c>
      <c r="R3002">
        <v>65</v>
      </c>
      <c r="S3002">
        <v>2</v>
      </c>
      <c r="T3002">
        <f t="shared" si="414"/>
        <v>63</v>
      </c>
      <c r="U3002">
        <v>58</v>
      </c>
      <c r="V3002">
        <f t="shared" si="415"/>
        <v>5</v>
      </c>
      <c r="W3002" s="3">
        <f t="shared" si="416"/>
        <v>3.0769230769230771E-2</v>
      </c>
      <c r="X3002">
        <v>30</v>
      </c>
      <c r="Y3002" s="4">
        <v>2.5</v>
      </c>
      <c r="Z3002" s="4">
        <v>1</v>
      </c>
      <c r="AA3002" s="5">
        <v>35915.65</v>
      </c>
      <c r="AB3002" s="5">
        <f t="shared" si="417"/>
        <v>2083107.7</v>
      </c>
      <c r="AC3002" s="5">
        <v>23161.77</v>
      </c>
      <c r="AD3002" s="5">
        <f t="shared" si="418"/>
        <v>1505515.05</v>
      </c>
      <c r="AE3002" s="5">
        <v>110740.29</v>
      </c>
      <c r="AF3002" s="5">
        <v>30988.35</v>
      </c>
      <c r="AG3002" s="5">
        <v>10021.15</v>
      </c>
      <c r="AH3002" s="5">
        <v>1450</v>
      </c>
      <c r="AI3002" s="5">
        <v>6400</v>
      </c>
      <c r="AJ3002">
        <v>1</v>
      </c>
      <c r="AK3002" s="5">
        <v>8784.86</v>
      </c>
      <c r="AL3002" s="5">
        <v>3186.06</v>
      </c>
      <c r="AM3002" s="5">
        <v>35725.199999999997</v>
      </c>
      <c r="AN3002">
        <v>4</v>
      </c>
      <c r="AO3002">
        <v>4</v>
      </c>
      <c r="AP3002" t="str">
        <f t="shared" si="419"/>
        <v>Yes</v>
      </c>
      <c r="AQ3002">
        <v>1</v>
      </c>
      <c r="AR3002" s="5">
        <f t="shared" si="420"/>
        <v>1712810.96</v>
      </c>
      <c r="AS3002" s="5">
        <f t="shared" si="421"/>
        <v>370296.74</v>
      </c>
      <c r="AT3002" t="s">
        <v>116</v>
      </c>
      <c r="AU3002" t="s">
        <v>6189</v>
      </c>
      <c r="AV3002" t="s">
        <v>6190</v>
      </c>
      <c r="AW3002" t="s">
        <v>6183</v>
      </c>
      <c r="AX3002" t="s">
        <v>6184</v>
      </c>
      <c r="AY3002">
        <v>65</v>
      </c>
      <c r="AZ3002">
        <v>3</v>
      </c>
      <c r="BA3002">
        <v>34</v>
      </c>
      <c r="BB3002" t="s">
        <v>6185</v>
      </c>
      <c r="BC3002">
        <v>0</v>
      </c>
      <c r="BD3002">
        <v>0</v>
      </c>
      <c r="BE3002" t="s">
        <v>6169</v>
      </c>
      <c r="BF3002" t="s">
        <v>6170</v>
      </c>
      <c r="BG3002">
        <v>1</v>
      </c>
      <c r="BH3002" t="s">
        <v>6179</v>
      </c>
      <c r="BI3002">
        <v>20</v>
      </c>
      <c r="BJ3002" t="s">
        <v>6172</v>
      </c>
      <c r="BK3002">
        <v>0</v>
      </c>
      <c r="BL3002">
        <v>74</v>
      </c>
      <c r="BM3002" s="3">
        <f t="shared" si="422"/>
        <v>0.8783783783783784</v>
      </c>
    </row>
    <row r="3003" spans="1:65">
      <c r="A3003" t="s">
        <v>3139</v>
      </c>
      <c r="B3003" s="2">
        <v>45839</v>
      </c>
      <c r="C3003" t="s">
        <v>3137</v>
      </c>
      <c r="D3003" t="s">
        <v>3138</v>
      </c>
      <c r="E3003">
        <v>7</v>
      </c>
      <c r="F3003" t="s">
        <v>78</v>
      </c>
      <c r="G3003" t="s">
        <v>62</v>
      </c>
      <c r="H3003" t="s">
        <v>153</v>
      </c>
      <c r="I3003" t="s">
        <v>74</v>
      </c>
      <c r="J3003" t="s">
        <v>81</v>
      </c>
      <c r="K3003" t="s">
        <v>75</v>
      </c>
      <c r="L3003" t="s">
        <v>87</v>
      </c>
      <c r="M3003" t="s">
        <v>56</v>
      </c>
      <c r="N3003" t="s">
        <v>94</v>
      </c>
      <c r="O3003" t="s">
        <v>70</v>
      </c>
      <c r="P3003">
        <v>36</v>
      </c>
      <c r="Q3003">
        <v>38</v>
      </c>
      <c r="R3003">
        <v>38</v>
      </c>
      <c r="S3003">
        <v>1</v>
      </c>
      <c r="T3003">
        <f t="shared" si="414"/>
        <v>37</v>
      </c>
      <c r="U3003">
        <v>36</v>
      </c>
      <c r="V3003">
        <f t="shared" si="415"/>
        <v>1</v>
      </c>
      <c r="W3003" s="3">
        <f t="shared" si="416"/>
        <v>2.6315789473684209E-2</v>
      </c>
      <c r="X3003">
        <v>21</v>
      </c>
      <c r="Y3003" s="4">
        <v>0</v>
      </c>
      <c r="Z3003" s="4">
        <v>1.1000000000000001</v>
      </c>
      <c r="AA3003" s="5">
        <v>77766.559999999998</v>
      </c>
      <c r="AB3003" s="5">
        <f t="shared" si="417"/>
        <v>2799596.16</v>
      </c>
      <c r="AC3003" s="5">
        <v>54189.24</v>
      </c>
      <c r="AD3003" s="5">
        <f t="shared" si="418"/>
        <v>2059191.12</v>
      </c>
      <c r="AE3003" s="5">
        <v>116922.64</v>
      </c>
      <c r="AF3003" s="5">
        <v>35733.15</v>
      </c>
      <c r="AG3003" s="5">
        <v>8909.64</v>
      </c>
      <c r="AH3003" s="5">
        <v>1595</v>
      </c>
      <c r="AI3003" s="5">
        <v>6800</v>
      </c>
      <c r="AJ3003">
        <v>0</v>
      </c>
      <c r="AK3003" s="5">
        <v>0</v>
      </c>
      <c r="AL3003" s="5">
        <v>1507.87</v>
      </c>
      <c r="AM3003" s="5">
        <v>23758.73</v>
      </c>
      <c r="AN3003">
        <v>4</v>
      </c>
      <c r="AO3003">
        <v>3</v>
      </c>
      <c r="AP3003" t="str">
        <f t="shared" si="419"/>
        <v>Yes</v>
      </c>
      <c r="AQ3003">
        <v>0</v>
      </c>
      <c r="AR3003" s="5">
        <f t="shared" si="420"/>
        <v>2254418.15</v>
      </c>
      <c r="AS3003" s="5">
        <f t="shared" si="421"/>
        <v>545178.01</v>
      </c>
      <c r="AT3003" t="s">
        <v>59</v>
      </c>
      <c r="AU3003" t="s">
        <v>6164</v>
      </c>
      <c r="AV3003" t="s">
        <v>6165</v>
      </c>
      <c r="AW3003" t="s">
        <v>6166</v>
      </c>
      <c r="AX3003" t="s">
        <v>6184</v>
      </c>
      <c r="AY3003">
        <v>40</v>
      </c>
      <c r="AZ3003">
        <v>3</v>
      </c>
      <c r="BA3003">
        <v>16</v>
      </c>
      <c r="BB3003" t="s">
        <v>6185</v>
      </c>
      <c r="BC3003">
        <v>0</v>
      </c>
      <c r="BD3003">
        <v>0</v>
      </c>
      <c r="BE3003" t="s">
        <v>6169</v>
      </c>
      <c r="BF3003" t="s">
        <v>6170</v>
      </c>
      <c r="BG3003">
        <v>0</v>
      </c>
      <c r="BH3003" t="s">
        <v>6171</v>
      </c>
      <c r="BI3003">
        <v>51</v>
      </c>
      <c r="BJ3003" t="s">
        <v>6187</v>
      </c>
      <c r="BK3003">
        <v>0</v>
      </c>
      <c r="BL3003">
        <v>51</v>
      </c>
      <c r="BM3003" s="3">
        <f t="shared" si="422"/>
        <v>0.74509803921568629</v>
      </c>
    </row>
    <row r="3004" spans="1:65">
      <c r="A3004" t="s">
        <v>3140</v>
      </c>
      <c r="B3004" s="2">
        <v>45839</v>
      </c>
      <c r="C3004" t="s">
        <v>3137</v>
      </c>
      <c r="D3004" t="s">
        <v>3138</v>
      </c>
      <c r="E3004">
        <v>7</v>
      </c>
      <c r="F3004" t="s">
        <v>72</v>
      </c>
      <c r="G3004" t="s">
        <v>50</v>
      </c>
      <c r="H3004" t="s">
        <v>138</v>
      </c>
      <c r="I3004" t="s">
        <v>64</v>
      </c>
      <c r="J3004" t="s">
        <v>53</v>
      </c>
      <c r="K3004" t="s">
        <v>66</v>
      </c>
      <c r="L3004" t="s">
        <v>67</v>
      </c>
      <c r="M3004" t="s">
        <v>56</v>
      </c>
      <c r="N3004" t="s">
        <v>109</v>
      </c>
      <c r="O3004" t="s">
        <v>82</v>
      </c>
      <c r="P3004">
        <v>69</v>
      </c>
      <c r="Q3004">
        <v>69</v>
      </c>
      <c r="R3004">
        <v>69</v>
      </c>
      <c r="S3004">
        <v>2</v>
      </c>
      <c r="T3004">
        <f t="shared" si="414"/>
        <v>67</v>
      </c>
      <c r="U3004">
        <v>67</v>
      </c>
      <c r="V3004">
        <f t="shared" si="415"/>
        <v>0</v>
      </c>
      <c r="W3004" s="3">
        <f t="shared" si="416"/>
        <v>2.8985507246376812E-2</v>
      </c>
      <c r="X3004">
        <v>14</v>
      </c>
      <c r="Y3004" s="4">
        <v>3.1</v>
      </c>
      <c r="Z3004" s="4">
        <v>1.2</v>
      </c>
      <c r="AA3004" s="5">
        <v>34186.74</v>
      </c>
      <c r="AB3004" s="5">
        <f t="shared" si="417"/>
        <v>2290511.58</v>
      </c>
      <c r="AC3004" s="5">
        <v>22939.360000000001</v>
      </c>
      <c r="AD3004" s="5">
        <f t="shared" si="418"/>
        <v>1582815.84</v>
      </c>
      <c r="AE3004" s="5">
        <v>113205.6</v>
      </c>
      <c r="AF3004" s="5">
        <v>29349.25</v>
      </c>
      <c r="AG3004" s="5">
        <v>8313.9599999999991</v>
      </c>
      <c r="AH3004" s="5">
        <v>1740</v>
      </c>
      <c r="AI3004" s="5">
        <v>6400</v>
      </c>
      <c r="AJ3004">
        <v>0</v>
      </c>
      <c r="AK3004" s="5">
        <v>0</v>
      </c>
      <c r="AL3004" s="5">
        <v>0</v>
      </c>
      <c r="AM3004" s="5">
        <v>93726.9</v>
      </c>
      <c r="AN3004">
        <v>8</v>
      </c>
      <c r="AO3004">
        <v>7</v>
      </c>
      <c r="AP3004" t="str">
        <f t="shared" si="419"/>
        <v>Yes</v>
      </c>
      <c r="AQ3004">
        <v>1</v>
      </c>
      <c r="AR3004" s="5">
        <f t="shared" si="420"/>
        <v>1835551.55</v>
      </c>
      <c r="AS3004" s="5">
        <f t="shared" si="421"/>
        <v>454960.03</v>
      </c>
      <c r="AT3004" t="s">
        <v>59</v>
      </c>
      <c r="AU3004" t="s">
        <v>6164</v>
      </c>
      <c r="AV3004" t="s">
        <v>6165</v>
      </c>
      <c r="AW3004" t="s">
        <v>6166</v>
      </c>
      <c r="AX3004" t="s">
        <v>6184</v>
      </c>
      <c r="AY3004">
        <v>74</v>
      </c>
      <c r="AZ3004">
        <v>4</v>
      </c>
      <c r="BA3004">
        <v>0</v>
      </c>
      <c r="BB3004" t="s">
        <v>6168</v>
      </c>
      <c r="BC3004">
        <v>0</v>
      </c>
      <c r="BD3004">
        <v>0</v>
      </c>
      <c r="BE3004" t="s">
        <v>6169</v>
      </c>
      <c r="BF3004" t="s">
        <v>6170</v>
      </c>
      <c r="BG3004">
        <v>0</v>
      </c>
      <c r="BH3004" t="s">
        <v>6171</v>
      </c>
      <c r="BI3004">
        <v>33</v>
      </c>
      <c r="BJ3004" t="s">
        <v>6172</v>
      </c>
      <c r="BK3004">
        <v>0</v>
      </c>
      <c r="BL3004">
        <v>74</v>
      </c>
      <c r="BM3004" s="3">
        <f t="shared" si="422"/>
        <v>0.93243243243243246</v>
      </c>
    </row>
    <row r="3005" spans="1:65">
      <c r="A3005" t="s">
        <v>3141</v>
      </c>
      <c r="B3005" s="2">
        <v>45839</v>
      </c>
      <c r="C3005" t="s">
        <v>3137</v>
      </c>
      <c r="D3005" t="s">
        <v>3138</v>
      </c>
      <c r="E3005">
        <v>7</v>
      </c>
      <c r="F3005" t="s">
        <v>61</v>
      </c>
      <c r="G3005" t="s">
        <v>62</v>
      </c>
      <c r="H3005" t="s">
        <v>96</v>
      </c>
      <c r="I3005" t="s">
        <v>64</v>
      </c>
      <c r="J3005" t="s">
        <v>53</v>
      </c>
      <c r="K3005" t="s">
        <v>66</v>
      </c>
      <c r="L3005" t="s">
        <v>92</v>
      </c>
      <c r="M3005" t="s">
        <v>68</v>
      </c>
      <c r="N3005" t="s">
        <v>76</v>
      </c>
      <c r="O3005" t="s">
        <v>70</v>
      </c>
      <c r="P3005">
        <v>67</v>
      </c>
      <c r="Q3005">
        <v>69</v>
      </c>
      <c r="R3005">
        <v>68</v>
      </c>
      <c r="S3005">
        <v>2</v>
      </c>
      <c r="T3005">
        <f t="shared" si="414"/>
        <v>66</v>
      </c>
      <c r="U3005">
        <v>65</v>
      </c>
      <c r="V3005">
        <f t="shared" si="415"/>
        <v>1</v>
      </c>
      <c r="W3005" s="3">
        <f t="shared" si="416"/>
        <v>2.9411764705882353E-2</v>
      </c>
      <c r="X3005">
        <v>20</v>
      </c>
      <c r="Y3005" s="4">
        <v>3</v>
      </c>
      <c r="Z3005" s="4">
        <v>1.9</v>
      </c>
      <c r="AA3005" s="5">
        <v>34087.980000000003</v>
      </c>
      <c r="AB3005" s="5">
        <f t="shared" si="417"/>
        <v>2215718.7000000002</v>
      </c>
      <c r="AC3005" s="5">
        <v>22686.62</v>
      </c>
      <c r="AD3005" s="5">
        <f t="shared" si="418"/>
        <v>1542690.16</v>
      </c>
      <c r="AE3005" s="5">
        <v>113467.97</v>
      </c>
      <c r="AF3005" s="5">
        <v>30014.3</v>
      </c>
      <c r="AG3005" s="5">
        <v>8843.3799999999992</v>
      </c>
      <c r="AH3005" s="5">
        <v>2755</v>
      </c>
      <c r="AI3005" s="5">
        <v>6400</v>
      </c>
      <c r="AJ3005">
        <v>1</v>
      </c>
      <c r="AK3005" s="5">
        <v>8343.51</v>
      </c>
      <c r="AL3005" s="5">
        <v>679.63</v>
      </c>
      <c r="AM3005" s="5">
        <v>41842.69</v>
      </c>
      <c r="AN3005">
        <v>4</v>
      </c>
      <c r="AO3005">
        <v>3</v>
      </c>
      <c r="AP3005" t="str">
        <f t="shared" si="419"/>
        <v>Yes</v>
      </c>
      <c r="AQ3005">
        <v>1</v>
      </c>
      <c r="AR3005" s="5">
        <f t="shared" si="420"/>
        <v>1755036.64</v>
      </c>
      <c r="AS3005" s="5">
        <f t="shared" si="421"/>
        <v>460682.06</v>
      </c>
      <c r="AT3005" t="s">
        <v>59</v>
      </c>
      <c r="AU3005" t="s">
        <v>6181</v>
      </c>
      <c r="AV3005" t="s">
        <v>6182</v>
      </c>
      <c r="AW3005" t="s">
        <v>6183</v>
      </c>
      <c r="AX3005" t="s">
        <v>6167</v>
      </c>
      <c r="AY3005">
        <v>67</v>
      </c>
      <c r="AZ3005">
        <v>0</v>
      </c>
      <c r="BA3005">
        <v>11</v>
      </c>
      <c r="BB3005" t="s">
        <v>6198</v>
      </c>
      <c r="BC3005">
        <v>0</v>
      </c>
      <c r="BD3005">
        <v>0</v>
      </c>
      <c r="BE3005" t="s">
        <v>6169</v>
      </c>
      <c r="BF3005" t="s">
        <v>6170</v>
      </c>
      <c r="BG3005">
        <v>0</v>
      </c>
      <c r="BH3005" t="s">
        <v>6171</v>
      </c>
      <c r="BI3005">
        <v>33</v>
      </c>
      <c r="BJ3005" t="s">
        <v>6172</v>
      </c>
      <c r="BK3005">
        <v>0</v>
      </c>
      <c r="BL3005">
        <v>75</v>
      </c>
      <c r="BM3005" s="3">
        <f t="shared" si="422"/>
        <v>0.90666666666666662</v>
      </c>
    </row>
    <row r="3006" spans="1:65">
      <c r="A3006" t="s">
        <v>3142</v>
      </c>
      <c r="B3006" s="2">
        <v>45839</v>
      </c>
      <c r="C3006" t="s">
        <v>3137</v>
      </c>
      <c r="D3006" t="s">
        <v>3138</v>
      </c>
      <c r="E3006">
        <v>7</v>
      </c>
      <c r="F3006" t="s">
        <v>78</v>
      </c>
      <c r="G3006" t="s">
        <v>79</v>
      </c>
      <c r="H3006" t="s">
        <v>136</v>
      </c>
      <c r="I3006" t="s">
        <v>74</v>
      </c>
      <c r="J3006" t="s">
        <v>53</v>
      </c>
      <c r="K3006" t="s">
        <v>75</v>
      </c>
      <c r="L3006" t="s">
        <v>55</v>
      </c>
      <c r="M3006" t="s">
        <v>68</v>
      </c>
      <c r="N3006" t="s">
        <v>94</v>
      </c>
      <c r="O3006" t="s">
        <v>120</v>
      </c>
      <c r="P3006">
        <v>47</v>
      </c>
      <c r="Q3006">
        <v>47</v>
      </c>
      <c r="R3006">
        <v>44</v>
      </c>
      <c r="S3006">
        <v>1</v>
      </c>
      <c r="T3006">
        <f t="shared" si="414"/>
        <v>43</v>
      </c>
      <c r="U3006">
        <v>43</v>
      </c>
      <c r="V3006">
        <f t="shared" si="415"/>
        <v>0</v>
      </c>
      <c r="W3006" s="3">
        <f t="shared" si="416"/>
        <v>2.2727272727272728E-2</v>
      </c>
      <c r="X3006">
        <v>48</v>
      </c>
      <c r="Y3006" s="4">
        <v>1.6</v>
      </c>
      <c r="Z3006" s="4">
        <v>1</v>
      </c>
      <c r="AA3006" s="5">
        <v>36398.089999999997</v>
      </c>
      <c r="AB3006" s="5">
        <f t="shared" si="417"/>
        <v>1565117.87</v>
      </c>
      <c r="AC3006" s="5">
        <v>22447.5</v>
      </c>
      <c r="AD3006" s="5">
        <f t="shared" si="418"/>
        <v>987690</v>
      </c>
      <c r="AE3006" s="5">
        <v>74576.399999999994</v>
      </c>
      <c r="AF3006" s="5">
        <v>22303.48</v>
      </c>
      <c r="AG3006" s="5">
        <v>12867.39</v>
      </c>
      <c r="AH3006" s="5">
        <v>1450</v>
      </c>
      <c r="AI3006" s="5">
        <v>3200</v>
      </c>
      <c r="AJ3006">
        <v>1</v>
      </c>
      <c r="AK3006" s="5">
        <v>8161.28</v>
      </c>
      <c r="AL3006" s="5">
        <v>0</v>
      </c>
      <c r="AM3006" s="5">
        <v>29067.24</v>
      </c>
      <c r="AN3006">
        <v>4</v>
      </c>
      <c r="AO3006">
        <v>5</v>
      </c>
      <c r="AP3006" t="str">
        <f t="shared" si="419"/>
        <v>No</v>
      </c>
      <c r="AQ3006">
        <v>3</v>
      </c>
      <c r="AR3006" s="5">
        <f t="shared" si="420"/>
        <v>1139315.79</v>
      </c>
      <c r="AS3006" s="5">
        <f t="shared" si="421"/>
        <v>425802.08</v>
      </c>
      <c r="AT3006" t="s">
        <v>59</v>
      </c>
      <c r="AU3006" t="s">
        <v>6194</v>
      </c>
      <c r="AV3006" t="s">
        <v>6195</v>
      </c>
      <c r="AW3006" t="s">
        <v>6183</v>
      </c>
      <c r="AX3006" t="s">
        <v>6167</v>
      </c>
      <c r="AY3006">
        <v>48</v>
      </c>
      <c r="AZ3006">
        <v>0</v>
      </c>
      <c r="BA3006">
        <v>0</v>
      </c>
      <c r="BB3006" t="s">
        <v>6168</v>
      </c>
      <c r="BC3006">
        <v>1</v>
      </c>
      <c r="BD3006">
        <v>0</v>
      </c>
      <c r="BE3006" t="s">
        <v>6178</v>
      </c>
      <c r="BF3006" t="s">
        <v>6170</v>
      </c>
      <c r="BG3006">
        <v>2</v>
      </c>
      <c r="BH3006" t="s">
        <v>6192</v>
      </c>
      <c r="BI3006">
        <v>79</v>
      </c>
      <c r="BJ3006" t="s">
        <v>6193</v>
      </c>
      <c r="BK3006">
        <v>0</v>
      </c>
      <c r="BL3006">
        <v>74</v>
      </c>
      <c r="BM3006" s="3">
        <f t="shared" si="422"/>
        <v>0.59459459459459463</v>
      </c>
    </row>
    <row r="3007" spans="1:65">
      <c r="A3007" t="s">
        <v>3143</v>
      </c>
      <c r="B3007" s="2">
        <v>45839</v>
      </c>
      <c r="C3007" t="s">
        <v>3137</v>
      </c>
      <c r="D3007" t="s">
        <v>3138</v>
      </c>
      <c r="E3007">
        <v>7</v>
      </c>
      <c r="F3007" t="s">
        <v>72</v>
      </c>
      <c r="G3007" t="s">
        <v>50</v>
      </c>
      <c r="H3007" t="s">
        <v>73</v>
      </c>
      <c r="I3007" t="s">
        <v>74</v>
      </c>
      <c r="J3007" t="s">
        <v>53</v>
      </c>
      <c r="K3007" t="s">
        <v>75</v>
      </c>
      <c r="L3007" t="s">
        <v>87</v>
      </c>
      <c r="M3007" t="s">
        <v>56</v>
      </c>
      <c r="N3007" t="s">
        <v>109</v>
      </c>
      <c r="O3007" t="s">
        <v>120</v>
      </c>
      <c r="P3007">
        <v>62</v>
      </c>
      <c r="Q3007">
        <v>64</v>
      </c>
      <c r="R3007">
        <v>66</v>
      </c>
      <c r="S3007">
        <v>1</v>
      </c>
      <c r="T3007">
        <f t="shared" si="414"/>
        <v>65</v>
      </c>
      <c r="U3007">
        <v>61</v>
      </c>
      <c r="V3007">
        <f t="shared" si="415"/>
        <v>4</v>
      </c>
      <c r="W3007" s="3">
        <f t="shared" si="416"/>
        <v>1.5151515151515152E-2</v>
      </c>
      <c r="X3007">
        <v>12</v>
      </c>
      <c r="Y3007" s="4">
        <v>7.6</v>
      </c>
      <c r="Z3007" s="4">
        <v>1.8</v>
      </c>
      <c r="AA3007" s="5">
        <v>35797.800000000003</v>
      </c>
      <c r="AB3007" s="5">
        <f t="shared" si="417"/>
        <v>2183665.7999999998</v>
      </c>
      <c r="AC3007" s="5">
        <v>24139.94</v>
      </c>
      <c r="AD3007" s="5">
        <f t="shared" si="418"/>
        <v>1593236.04</v>
      </c>
      <c r="AE3007" s="5">
        <v>114222.1</v>
      </c>
      <c r="AF3007" s="5">
        <v>29230.76</v>
      </c>
      <c r="AG3007" s="5">
        <v>8017.51</v>
      </c>
      <c r="AH3007" s="5">
        <v>2610</v>
      </c>
      <c r="AI3007" s="5">
        <v>3200</v>
      </c>
      <c r="AJ3007">
        <v>0</v>
      </c>
      <c r="AK3007" s="5">
        <v>0</v>
      </c>
      <c r="AL3007" s="5">
        <v>2668.16</v>
      </c>
      <c r="AM3007" s="5">
        <v>95341.78</v>
      </c>
      <c r="AN3007">
        <v>8</v>
      </c>
      <c r="AO3007">
        <v>7</v>
      </c>
      <c r="AP3007" t="str">
        <f t="shared" si="419"/>
        <v>Yes</v>
      </c>
      <c r="AQ3007">
        <v>1</v>
      </c>
      <c r="AR3007" s="5">
        <f t="shared" si="420"/>
        <v>1848526.35</v>
      </c>
      <c r="AS3007" s="5">
        <f t="shared" si="421"/>
        <v>335139.45</v>
      </c>
      <c r="AT3007" t="s">
        <v>59</v>
      </c>
      <c r="AU3007" t="s">
        <v>6164</v>
      </c>
      <c r="AV3007" t="s">
        <v>6165</v>
      </c>
      <c r="AW3007" t="s">
        <v>6166</v>
      </c>
      <c r="AX3007" t="s">
        <v>6184</v>
      </c>
      <c r="AY3007">
        <v>66</v>
      </c>
      <c r="AZ3007">
        <v>4</v>
      </c>
      <c r="BA3007">
        <v>24</v>
      </c>
      <c r="BB3007" t="s">
        <v>6185</v>
      </c>
      <c r="BC3007">
        <v>0</v>
      </c>
      <c r="BD3007">
        <v>0</v>
      </c>
      <c r="BE3007" t="s">
        <v>6169</v>
      </c>
      <c r="BF3007" t="s">
        <v>6170</v>
      </c>
      <c r="BG3007">
        <v>0</v>
      </c>
      <c r="BH3007" t="s">
        <v>6171</v>
      </c>
      <c r="BI3007">
        <v>25</v>
      </c>
      <c r="BJ3007" t="s">
        <v>6172</v>
      </c>
      <c r="BK3007">
        <v>0</v>
      </c>
      <c r="BL3007">
        <v>70</v>
      </c>
      <c r="BM3007" s="3">
        <f t="shared" si="422"/>
        <v>0.94285714285714284</v>
      </c>
    </row>
    <row r="3008" spans="1:65">
      <c r="A3008" t="s">
        <v>3144</v>
      </c>
      <c r="B3008" s="2">
        <v>45839</v>
      </c>
      <c r="C3008" t="s">
        <v>3137</v>
      </c>
      <c r="D3008" t="s">
        <v>3138</v>
      </c>
      <c r="E3008">
        <v>7</v>
      </c>
      <c r="F3008" t="s">
        <v>78</v>
      </c>
      <c r="G3008" t="s">
        <v>79</v>
      </c>
      <c r="H3008" t="s">
        <v>136</v>
      </c>
      <c r="I3008" t="s">
        <v>64</v>
      </c>
      <c r="J3008" t="s">
        <v>53</v>
      </c>
      <c r="K3008" t="s">
        <v>54</v>
      </c>
      <c r="L3008" t="s">
        <v>67</v>
      </c>
      <c r="M3008" t="s">
        <v>68</v>
      </c>
      <c r="N3008" t="s">
        <v>109</v>
      </c>
      <c r="O3008" t="s">
        <v>82</v>
      </c>
      <c r="P3008">
        <v>55</v>
      </c>
      <c r="Q3008">
        <v>59</v>
      </c>
      <c r="R3008">
        <v>59</v>
      </c>
      <c r="S3008">
        <v>6</v>
      </c>
      <c r="T3008">
        <f t="shared" si="414"/>
        <v>53</v>
      </c>
      <c r="U3008">
        <v>52</v>
      </c>
      <c r="V3008">
        <f t="shared" si="415"/>
        <v>1</v>
      </c>
      <c r="W3008" s="3">
        <f t="shared" si="416"/>
        <v>0.10169491525423729</v>
      </c>
      <c r="X3008">
        <v>31</v>
      </c>
      <c r="Y3008" s="4">
        <v>10.5</v>
      </c>
      <c r="Z3008" s="4">
        <v>2.2000000000000002</v>
      </c>
      <c r="AA3008" s="5">
        <v>39223.269999999997</v>
      </c>
      <c r="AB3008" s="5">
        <f t="shared" si="417"/>
        <v>2039610.04</v>
      </c>
      <c r="AC3008" s="5">
        <v>21795.759999999998</v>
      </c>
      <c r="AD3008" s="5">
        <f t="shared" si="418"/>
        <v>1285949.8400000001</v>
      </c>
      <c r="AE3008" s="5">
        <v>97416.960000000006</v>
      </c>
      <c r="AF3008" s="5">
        <v>28705.06</v>
      </c>
      <c r="AG3008" s="5">
        <v>10296.48</v>
      </c>
      <c r="AH3008" s="5">
        <v>3190</v>
      </c>
      <c r="AI3008" s="5">
        <v>21684.46</v>
      </c>
      <c r="AJ3008">
        <v>2</v>
      </c>
      <c r="AK3008" s="5">
        <v>17041.93</v>
      </c>
      <c r="AL3008" s="5">
        <v>678.84</v>
      </c>
      <c r="AM3008" s="5">
        <v>83141.86</v>
      </c>
      <c r="AN3008">
        <v>8</v>
      </c>
      <c r="AO3008">
        <v>10</v>
      </c>
      <c r="AP3008" t="str">
        <f t="shared" si="419"/>
        <v>No</v>
      </c>
      <c r="AQ3008">
        <v>4</v>
      </c>
      <c r="AR3008" s="5">
        <f t="shared" si="420"/>
        <v>1548105.43</v>
      </c>
      <c r="AS3008" s="5">
        <f t="shared" si="421"/>
        <v>491504.61</v>
      </c>
      <c r="AT3008" t="s">
        <v>1641</v>
      </c>
      <c r="AU3008" t="s">
        <v>6173</v>
      </c>
      <c r="AV3008" t="s">
        <v>6174</v>
      </c>
      <c r="AW3008" t="s">
        <v>6175</v>
      </c>
      <c r="AX3008" t="s">
        <v>6177</v>
      </c>
      <c r="AY3008">
        <v>60</v>
      </c>
      <c r="AZ3008">
        <v>3</v>
      </c>
      <c r="BA3008">
        <v>12</v>
      </c>
      <c r="BB3008" t="s">
        <v>6185</v>
      </c>
      <c r="BC3008">
        <v>0</v>
      </c>
      <c r="BD3008">
        <v>2</v>
      </c>
      <c r="BE3008" t="s">
        <v>6196</v>
      </c>
      <c r="BF3008" t="s">
        <v>6210</v>
      </c>
      <c r="BG3008">
        <v>1</v>
      </c>
      <c r="BH3008" t="s">
        <v>6179</v>
      </c>
      <c r="BI3008">
        <v>36</v>
      </c>
      <c r="BJ3008" t="s">
        <v>6172</v>
      </c>
      <c r="BK3008">
        <v>1</v>
      </c>
      <c r="BL3008">
        <v>74</v>
      </c>
      <c r="BM3008" s="3">
        <f t="shared" si="422"/>
        <v>0.79729729729729726</v>
      </c>
    </row>
    <row r="3009" spans="1:65">
      <c r="A3009" t="s">
        <v>3145</v>
      </c>
      <c r="B3009" s="2">
        <v>45839</v>
      </c>
      <c r="C3009" t="s">
        <v>3137</v>
      </c>
      <c r="D3009" t="s">
        <v>3138</v>
      </c>
      <c r="E3009">
        <v>7</v>
      </c>
      <c r="F3009" t="s">
        <v>78</v>
      </c>
      <c r="G3009" t="s">
        <v>62</v>
      </c>
      <c r="H3009" t="s">
        <v>190</v>
      </c>
      <c r="I3009" t="s">
        <v>52</v>
      </c>
      <c r="J3009" t="s">
        <v>53</v>
      </c>
      <c r="K3009" t="s">
        <v>75</v>
      </c>
      <c r="L3009" t="s">
        <v>67</v>
      </c>
      <c r="M3009" t="s">
        <v>56</v>
      </c>
      <c r="N3009" t="s">
        <v>76</v>
      </c>
      <c r="O3009" t="s">
        <v>70</v>
      </c>
      <c r="P3009">
        <v>68</v>
      </c>
      <c r="Q3009">
        <v>71</v>
      </c>
      <c r="R3009">
        <v>70</v>
      </c>
      <c r="S3009">
        <v>3</v>
      </c>
      <c r="T3009">
        <f t="shared" si="414"/>
        <v>67</v>
      </c>
      <c r="U3009">
        <v>66</v>
      </c>
      <c r="V3009">
        <f t="shared" si="415"/>
        <v>1</v>
      </c>
      <c r="W3009" s="3">
        <f t="shared" si="416"/>
        <v>4.2857142857142858E-2</v>
      </c>
      <c r="X3009">
        <v>38</v>
      </c>
      <c r="Y3009" s="4">
        <v>3.6</v>
      </c>
      <c r="Z3009" s="4">
        <v>1.5</v>
      </c>
      <c r="AA3009" s="5">
        <v>36128.370000000003</v>
      </c>
      <c r="AB3009" s="5">
        <f t="shared" si="417"/>
        <v>2384472.42</v>
      </c>
      <c r="AC3009" s="5">
        <v>22949.45</v>
      </c>
      <c r="AD3009" s="5">
        <f t="shared" si="418"/>
        <v>1606461.5</v>
      </c>
      <c r="AE3009" s="5">
        <v>125662</v>
      </c>
      <c r="AF3009" s="5">
        <v>33442.269999999997</v>
      </c>
      <c r="AG3009" s="5">
        <v>11323.59</v>
      </c>
      <c r="AH3009" s="5">
        <v>2175</v>
      </c>
      <c r="AI3009" s="5">
        <v>9600</v>
      </c>
      <c r="AJ3009">
        <v>0</v>
      </c>
      <c r="AK3009" s="5">
        <v>0</v>
      </c>
      <c r="AL3009" s="5">
        <v>652.88</v>
      </c>
      <c r="AM3009" s="5">
        <v>44939.94</v>
      </c>
      <c r="AN3009">
        <v>4</v>
      </c>
      <c r="AO3009">
        <v>3</v>
      </c>
      <c r="AP3009" t="str">
        <f t="shared" si="419"/>
        <v>Yes</v>
      </c>
      <c r="AQ3009">
        <v>0</v>
      </c>
      <c r="AR3009" s="5">
        <f t="shared" si="420"/>
        <v>1834257.18</v>
      </c>
      <c r="AS3009" s="5">
        <f t="shared" si="421"/>
        <v>550215.24</v>
      </c>
      <c r="AT3009" t="s">
        <v>116</v>
      </c>
      <c r="AU3009" t="s">
        <v>6164</v>
      </c>
      <c r="AV3009" t="s">
        <v>6165</v>
      </c>
      <c r="AW3009" t="s">
        <v>6166</v>
      </c>
      <c r="AX3009" t="s">
        <v>6167</v>
      </c>
      <c r="AY3009">
        <v>71</v>
      </c>
      <c r="AZ3009">
        <v>1</v>
      </c>
      <c r="BA3009">
        <v>13</v>
      </c>
      <c r="BB3009" t="s">
        <v>6191</v>
      </c>
      <c r="BC3009">
        <v>0</v>
      </c>
      <c r="BD3009">
        <v>0</v>
      </c>
      <c r="BE3009" t="s">
        <v>6169</v>
      </c>
      <c r="BF3009" t="s">
        <v>6176</v>
      </c>
      <c r="BG3009">
        <v>0</v>
      </c>
      <c r="BH3009" t="s">
        <v>6171</v>
      </c>
      <c r="BI3009">
        <v>38</v>
      </c>
      <c r="BJ3009" t="s">
        <v>6172</v>
      </c>
      <c r="BK3009">
        <v>0</v>
      </c>
      <c r="BL3009">
        <v>77</v>
      </c>
      <c r="BM3009" s="3">
        <f t="shared" si="422"/>
        <v>0.90909090909090906</v>
      </c>
    </row>
    <row r="3010" spans="1:65">
      <c r="A3010" t="s">
        <v>3146</v>
      </c>
      <c r="B3010" s="2">
        <v>45839</v>
      </c>
      <c r="C3010" t="s">
        <v>3137</v>
      </c>
      <c r="D3010" t="s">
        <v>3138</v>
      </c>
      <c r="E3010">
        <v>7</v>
      </c>
      <c r="F3010" t="s">
        <v>61</v>
      </c>
      <c r="G3010" t="s">
        <v>62</v>
      </c>
      <c r="H3010" t="s">
        <v>104</v>
      </c>
      <c r="I3010" t="s">
        <v>74</v>
      </c>
      <c r="J3010" t="s">
        <v>53</v>
      </c>
      <c r="K3010" t="s">
        <v>66</v>
      </c>
      <c r="L3010" t="s">
        <v>87</v>
      </c>
      <c r="M3010" t="s">
        <v>56</v>
      </c>
      <c r="N3010" t="s">
        <v>76</v>
      </c>
      <c r="O3010" t="s">
        <v>82</v>
      </c>
      <c r="P3010">
        <v>55</v>
      </c>
      <c r="Q3010">
        <v>57</v>
      </c>
      <c r="R3010">
        <v>56</v>
      </c>
      <c r="S3010">
        <v>1</v>
      </c>
      <c r="T3010">
        <f t="shared" ref="T3010:T3073" si="423">R3010-S3010</f>
        <v>55</v>
      </c>
      <c r="U3010">
        <v>55</v>
      </c>
      <c r="V3010">
        <f t="shared" ref="V3010:V3073" si="424">T3010-U3010</f>
        <v>0</v>
      </c>
      <c r="W3010" s="3">
        <f t="shared" ref="W3010:W3073" si="425">IFERROR(S3010/R3010,0)</f>
        <v>1.7857142857142856E-2</v>
      </c>
      <c r="X3010">
        <v>34</v>
      </c>
      <c r="Y3010" s="4">
        <v>6</v>
      </c>
      <c r="Z3010" s="4">
        <v>2.2000000000000002</v>
      </c>
      <c r="AA3010" s="5">
        <v>33808.07</v>
      </c>
      <c r="AB3010" s="5">
        <f t="shared" ref="AB3010:AB3073" si="426">ROUND(U3010*AA3010,2)</f>
        <v>1859443.85</v>
      </c>
      <c r="AC3010" s="5">
        <v>24005.09</v>
      </c>
      <c r="AD3010" s="5">
        <f t="shared" ref="AD3010:AD3073" si="427">ROUND(R3010*AC3010,2)</f>
        <v>1344285.04</v>
      </c>
      <c r="AE3010" s="5">
        <v>96894.34</v>
      </c>
      <c r="AF3010" s="5">
        <v>25021.14</v>
      </c>
      <c r="AG3010" s="5">
        <v>9750.52</v>
      </c>
      <c r="AH3010" s="5">
        <v>3190</v>
      </c>
      <c r="AI3010" s="5">
        <v>3200</v>
      </c>
      <c r="AJ3010">
        <v>0</v>
      </c>
      <c r="AK3010" s="5">
        <v>0</v>
      </c>
      <c r="AL3010" s="5">
        <v>0</v>
      </c>
      <c r="AM3010" s="5">
        <v>36398.54</v>
      </c>
      <c r="AN3010">
        <v>4</v>
      </c>
      <c r="AO3010">
        <v>4</v>
      </c>
      <c r="AP3010" t="str">
        <f t="shared" ref="AP3010:AP3073" si="428">IF(AO3010&lt;=AN3010,"Yes","No")</f>
        <v>Yes</v>
      </c>
      <c r="AQ3010">
        <v>1</v>
      </c>
      <c r="AR3010" s="5">
        <f t="shared" ref="AR3010:AR3073" si="429">ROUND(SUM(AD3010:AI3010)+SUM(AK3010:AM3010),2)</f>
        <v>1518739.58</v>
      </c>
      <c r="AS3010" s="5">
        <f t="shared" ref="AS3010:AS3073" si="430">ROUND(AB3010-AR3010,2)</f>
        <v>340704.27</v>
      </c>
      <c r="AT3010" t="s">
        <v>59</v>
      </c>
      <c r="AU3010" t="s">
        <v>6164</v>
      </c>
      <c r="AV3010" t="s">
        <v>6165</v>
      </c>
      <c r="AW3010" t="s">
        <v>6166</v>
      </c>
      <c r="AX3010" t="s">
        <v>6177</v>
      </c>
      <c r="AY3010">
        <v>55</v>
      </c>
      <c r="AZ3010">
        <v>0</v>
      </c>
      <c r="BA3010">
        <v>0</v>
      </c>
      <c r="BB3010" t="s">
        <v>6168</v>
      </c>
      <c r="BC3010">
        <v>0</v>
      </c>
      <c r="BD3010">
        <v>0</v>
      </c>
      <c r="BE3010" t="s">
        <v>6169</v>
      </c>
      <c r="BF3010" t="s">
        <v>6170</v>
      </c>
      <c r="BG3010">
        <v>0</v>
      </c>
      <c r="BH3010" t="s">
        <v>6171</v>
      </c>
      <c r="BI3010">
        <v>53</v>
      </c>
      <c r="BJ3010" t="s">
        <v>6187</v>
      </c>
      <c r="BK3010">
        <v>0</v>
      </c>
      <c r="BL3010">
        <v>72</v>
      </c>
      <c r="BM3010" s="3">
        <f t="shared" ref="BM3010:BM3073" si="431">IFERROR(R3010/BL3010,0)</f>
        <v>0.77777777777777779</v>
      </c>
    </row>
    <row r="3011" spans="1:65">
      <c r="A3011" t="s">
        <v>3147</v>
      </c>
      <c r="B3011" s="2">
        <v>45839</v>
      </c>
      <c r="C3011" t="s">
        <v>3137</v>
      </c>
      <c r="D3011" t="s">
        <v>3138</v>
      </c>
      <c r="E3011">
        <v>7</v>
      </c>
      <c r="F3011" t="s">
        <v>49</v>
      </c>
      <c r="G3011" t="s">
        <v>50</v>
      </c>
      <c r="H3011" t="s">
        <v>245</v>
      </c>
      <c r="I3011" t="s">
        <v>52</v>
      </c>
      <c r="J3011" t="s">
        <v>53</v>
      </c>
      <c r="K3011" t="s">
        <v>66</v>
      </c>
      <c r="L3011" t="s">
        <v>87</v>
      </c>
      <c r="M3011" t="s">
        <v>68</v>
      </c>
      <c r="N3011" t="s">
        <v>76</v>
      </c>
      <c r="O3011" t="s">
        <v>82</v>
      </c>
      <c r="P3011">
        <v>67</v>
      </c>
      <c r="Q3011">
        <v>68</v>
      </c>
      <c r="R3011">
        <v>64</v>
      </c>
      <c r="S3011">
        <v>2</v>
      </c>
      <c r="T3011">
        <f t="shared" si="423"/>
        <v>62</v>
      </c>
      <c r="U3011">
        <v>62</v>
      </c>
      <c r="V3011">
        <f t="shared" si="424"/>
        <v>0</v>
      </c>
      <c r="W3011" s="3">
        <f t="shared" si="425"/>
        <v>3.125E-2</v>
      </c>
      <c r="X3011">
        <v>28</v>
      </c>
      <c r="Y3011" s="4">
        <v>2</v>
      </c>
      <c r="Z3011" s="4">
        <v>1</v>
      </c>
      <c r="AA3011" s="5">
        <v>33517.25</v>
      </c>
      <c r="AB3011" s="5">
        <f t="shared" si="426"/>
        <v>2078069.5</v>
      </c>
      <c r="AC3011" s="5">
        <v>23027.919999999998</v>
      </c>
      <c r="AD3011" s="5">
        <f t="shared" si="427"/>
        <v>1473786.8799999999</v>
      </c>
      <c r="AE3011" s="5">
        <v>115045.78</v>
      </c>
      <c r="AF3011" s="5">
        <v>30555.01</v>
      </c>
      <c r="AG3011" s="5">
        <v>10127.36</v>
      </c>
      <c r="AH3011" s="5">
        <v>1450</v>
      </c>
      <c r="AI3011" s="5">
        <v>6400</v>
      </c>
      <c r="AJ3011">
        <v>1</v>
      </c>
      <c r="AK3011" s="5">
        <v>8395.18</v>
      </c>
      <c r="AL3011" s="5">
        <v>0</v>
      </c>
      <c r="AM3011" s="5">
        <v>43511.65</v>
      </c>
      <c r="AN3011">
        <v>4</v>
      </c>
      <c r="AO3011">
        <v>5</v>
      </c>
      <c r="AP3011" t="str">
        <f t="shared" si="428"/>
        <v>No</v>
      </c>
      <c r="AQ3011">
        <v>4</v>
      </c>
      <c r="AR3011" s="5">
        <f t="shared" si="429"/>
        <v>1689271.86</v>
      </c>
      <c r="AS3011" s="5">
        <f t="shared" si="430"/>
        <v>388797.64</v>
      </c>
      <c r="AT3011" t="s">
        <v>116</v>
      </c>
      <c r="AU3011" t="s">
        <v>6194</v>
      </c>
      <c r="AV3011" t="s">
        <v>6195</v>
      </c>
      <c r="AW3011" t="s">
        <v>6183</v>
      </c>
      <c r="AX3011" t="s">
        <v>6167</v>
      </c>
      <c r="AY3011">
        <v>70</v>
      </c>
      <c r="AZ3011">
        <v>1</v>
      </c>
      <c r="BA3011">
        <v>0</v>
      </c>
      <c r="BB3011" t="s">
        <v>6168</v>
      </c>
      <c r="BC3011">
        <v>0</v>
      </c>
      <c r="BD3011">
        <v>1</v>
      </c>
      <c r="BE3011" t="s">
        <v>6188</v>
      </c>
      <c r="BF3011" t="s">
        <v>6170</v>
      </c>
      <c r="BG3011">
        <v>0</v>
      </c>
      <c r="BH3011" t="s">
        <v>6171</v>
      </c>
      <c r="BI3011">
        <v>26</v>
      </c>
      <c r="BJ3011" t="s">
        <v>6172</v>
      </c>
      <c r="BK3011">
        <v>0</v>
      </c>
      <c r="BL3011">
        <v>72</v>
      </c>
      <c r="BM3011" s="3">
        <f t="shared" si="431"/>
        <v>0.88888888888888884</v>
      </c>
    </row>
    <row r="3012" spans="1:65">
      <c r="A3012" t="s">
        <v>3148</v>
      </c>
      <c r="B3012" s="2">
        <v>45839</v>
      </c>
      <c r="C3012" t="s">
        <v>3137</v>
      </c>
      <c r="D3012" t="s">
        <v>3138</v>
      </c>
      <c r="E3012">
        <v>7</v>
      </c>
      <c r="F3012" t="s">
        <v>61</v>
      </c>
      <c r="G3012" t="s">
        <v>62</v>
      </c>
      <c r="H3012" t="s">
        <v>115</v>
      </c>
      <c r="I3012" t="s">
        <v>52</v>
      </c>
      <c r="J3012" t="s">
        <v>53</v>
      </c>
      <c r="K3012" t="s">
        <v>66</v>
      </c>
      <c r="L3012" t="s">
        <v>55</v>
      </c>
      <c r="M3012" t="s">
        <v>68</v>
      </c>
      <c r="N3012" t="s">
        <v>76</v>
      </c>
      <c r="O3012" t="s">
        <v>58</v>
      </c>
      <c r="P3012">
        <v>60</v>
      </c>
      <c r="Q3012">
        <v>63</v>
      </c>
      <c r="R3012">
        <v>63</v>
      </c>
      <c r="S3012">
        <v>3</v>
      </c>
      <c r="T3012">
        <f t="shared" si="423"/>
        <v>60</v>
      </c>
      <c r="U3012">
        <v>59</v>
      </c>
      <c r="V3012">
        <f t="shared" si="424"/>
        <v>1</v>
      </c>
      <c r="W3012" s="3">
        <f t="shared" si="425"/>
        <v>4.7619047619047616E-2</v>
      </c>
      <c r="X3012">
        <v>36</v>
      </c>
      <c r="Y3012" s="4">
        <v>7.8</v>
      </c>
      <c r="Z3012" s="4">
        <v>2.7</v>
      </c>
      <c r="AA3012" s="5">
        <v>33915.360000000001</v>
      </c>
      <c r="AB3012" s="5">
        <f t="shared" si="426"/>
        <v>2001006.24</v>
      </c>
      <c r="AC3012" s="5">
        <v>22465.45</v>
      </c>
      <c r="AD3012" s="5">
        <f t="shared" si="427"/>
        <v>1415323.35</v>
      </c>
      <c r="AE3012" s="5">
        <v>110835.61</v>
      </c>
      <c r="AF3012" s="5">
        <v>28431.61</v>
      </c>
      <c r="AG3012" s="5">
        <v>9719.83</v>
      </c>
      <c r="AH3012" s="5">
        <v>3915</v>
      </c>
      <c r="AI3012" s="5">
        <v>9600</v>
      </c>
      <c r="AJ3012">
        <v>1</v>
      </c>
      <c r="AK3012" s="5">
        <v>8863.76</v>
      </c>
      <c r="AL3012" s="5">
        <v>651.46</v>
      </c>
      <c r="AM3012" s="5">
        <v>39779.49</v>
      </c>
      <c r="AN3012">
        <v>4</v>
      </c>
      <c r="AO3012">
        <v>4</v>
      </c>
      <c r="AP3012" t="str">
        <f t="shared" si="428"/>
        <v>Yes</v>
      </c>
      <c r="AQ3012">
        <v>2</v>
      </c>
      <c r="AR3012" s="5">
        <f t="shared" si="429"/>
        <v>1627120.11</v>
      </c>
      <c r="AS3012" s="5">
        <f t="shared" si="430"/>
        <v>373886.13</v>
      </c>
      <c r="AT3012" t="s">
        <v>116</v>
      </c>
      <c r="AU3012" t="s">
        <v>6194</v>
      </c>
      <c r="AV3012" t="s">
        <v>6195</v>
      </c>
      <c r="AW3012" t="s">
        <v>6183</v>
      </c>
      <c r="AX3012" t="s">
        <v>6177</v>
      </c>
      <c r="AY3012">
        <v>60</v>
      </c>
      <c r="AZ3012">
        <v>0</v>
      </c>
      <c r="BA3012">
        <v>18</v>
      </c>
      <c r="BB3012" t="s">
        <v>6198</v>
      </c>
      <c r="BC3012">
        <v>0</v>
      </c>
      <c r="BD3012">
        <v>0</v>
      </c>
      <c r="BE3012" t="s">
        <v>6169</v>
      </c>
      <c r="BF3012" t="s">
        <v>6176</v>
      </c>
      <c r="BG3012">
        <v>0</v>
      </c>
      <c r="BH3012" t="s">
        <v>6171</v>
      </c>
      <c r="BI3012">
        <v>50</v>
      </c>
      <c r="BJ3012" t="s">
        <v>6172</v>
      </c>
      <c r="BK3012">
        <v>0</v>
      </c>
      <c r="BL3012">
        <v>71</v>
      </c>
      <c r="BM3012" s="3">
        <f t="shared" si="431"/>
        <v>0.88732394366197187</v>
      </c>
    </row>
    <row r="3013" spans="1:65">
      <c r="A3013" t="s">
        <v>3149</v>
      </c>
      <c r="B3013" s="2">
        <v>45839</v>
      </c>
      <c r="C3013" t="s">
        <v>3137</v>
      </c>
      <c r="D3013" t="s">
        <v>3138</v>
      </c>
      <c r="E3013">
        <v>7</v>
      </c>
      <c r="F3013" t="s">
        <v>72</v>
      </c>
      <c r="G3013" t="s">
        <v>79</v>
      </c>
      <c r="H3013" t="s">
        <v>102</v>
      </c>
      <c r="I3013" t="s">
        <v>64</v>
      </c>
      <c r="J3013" t="s">
        <v>65</v>
      </c>
      <c r="K3013" t="s">
        <v>66</v>
      </c>
      <c r="L3013" t="s">
        <v>67</v>
      </c>
      <c r="M3013" t="s">
        <v>56</v>
      </c>
      <c r="N3013" t="s">
        <v>69</v>
      </c>
      <c r="O3013" t="s">
        <v>58</v>
      </c>
      <c r="P3013">
        <v>53</v>
      </c>
      <c r="Q3013">
        <v>55</v>
      </c>
      <c r="R3013">
        <v>56</v>
      </c>
      <c r="S3013">
        <v>1</v>
      </c>
      <c r="T3013">
        <f t="shared" si="423"/>
        <v>55</v>
      </c>
      <c r="U3013">
        <v>52</v>
      </c>
      <c r="V3013">
        <f t="shared" si="424"/>
        <v>3</v>
      </c>
      <c r="W3013" s="3">
        <f t="shared" si="425"/>
        <v>1.7857142857142856E-2</v>
      </c>
      <c r="X3013">
        <v>28</v>
      </c>
      <c r="Y3013" s="4">
        <v>6.5</v>
      </c>
      <c r="Z3013" s="4">
        <v>1.7</v>
      </c>
      <c r="AA3013" s="5">
        <v>48372.87</v>
      </c>
      <c r="AB3013" s="5">
        <f t="shared" si="426"/>
        <v>2515389.2400000002</v>
      </c>
      <c r="AC3013" s="5">
        <v>33823.06</v>
      </c>
      <c r="AD3013" s="5">
        <f t="shared" si="427"/>
        <v>1894091.36</v>
      </c>
      <c r="AE3013" s="5">
        <v>120293.72</v>
      </c>
      <c r="AF3013" s="5">
        <v>34755</v>
      </c>
      <c r="AG3013" s="5">
        <v>8899.81</v>
      </c>
      <c r="AH3013" s="5">
        <v>2465</v>
      </c>
      <c r="AI3013" s="5">
        <v>4600</v>
      </c>
      <c r="AJ3013">
        <v>0</v>
      </c>
      <c r="AK3013" s="5">
        <v>0</v>
      </c>
      <c r="AL3013" s="5">
        <v>2871.92</v>
      </c>
      <c r="AM3013" s="5">
        <v>34825.300000000003</v>
      </c>
      <c r="AN3013">
        <v>4</v>
      </c>
      <c r="AO3013">
        <v>3</v>
      </c>
      <c r="AP3013" t="str">
        <f t="shared" si="428"/>
        <v>Yes</v>
      </c>
      <c r="AQ3013">
        <v>1</v>
      </c>
      <c r="AR3013" s="5">
        <f t="shared" si="429"/>
        <v>2102802.11</v>
      </c>
      <c r="AS3013" s="5">
        <f t="shared" si="430"/>
        <v>412587.13</v>
      </c>
      <c r="AT3013" t="s">
        <v>59</v>
      </c>
      <c r="AU3013" t="s">
        <v>6164</v>
      </c>
      <c r="AV3013" t="s">
        <v>6165</v>
      </c>
      <c r="AW3013" t="s">
        <v>6166</v>
      </c>
      <c r="AX3013" t="s">
        <v>6184</v>
      </c>
      <c r="AY3013">
        <v>55</v>
      </c>
      <c r="AZ3013">
        <v>0</v>
      </c>
      <c r="BA3013">
        <v>24</v>
      </c>
      <c r="BB3013" t="s">
        <v>6180</v>
      </c>
      <c r="BC3013">
        <v>0</v>
      </c>
      <c r="BD3013">
        <v>0</v>
      </c>
      <c r="BE3013" t="s">
        <v>6169</v>
      </c>
      <c r="BF3013" t="s">
        <v>6170</v>
      </c>
      <c r="BG3013">
        <v>1</v>
      </c>
      <c r="BH3013" t="s">
        <v>6186</v>
      </c>
      <c r="BI3013">
        <v>54</v>
      </c>
      <c r="BJ3013" t="s">
        <v>6187</v>
      </c>
      <c r="BK3013">
        <v>0</v>
      </c>
      <c r="BL3013">
        <v>62</v>
      </c>
      <c r="BM3013" s="3">
        <f t="shared" si="431"/>
        <v>0.90322580645161288</v>
      </c>
    </row>
    <row r="3014" spans="1:65">
      <c r="A3014" t="s">
        <v>3150</v>
      </c>
      <c r="B3014" s="2">
        <v>45839</v>
      </c>
      <c r="C3014" t="s">
        <v>3137</v>
      </c>
      <c r="D3014" t="s">
        <v>3138</v>
      </c>
      <c r="E3014">
        <v>7</v>
      </c>
      <c r="F3014" t="s">
        <v>72</v>
      </c>
      <c r="G3014" t="s">
        <v>79</v>
      </c>
      <c r="H3014" t="s">
        <v>86</v>
      </c>
      <c r="I3014" t="s">
        <v>74</v>
      </c>
      <c r="J3014" t="s">
        <v>65</v>
      </c>
      <c r="K3014" t="s">
        <v>66</v>
      </c>
      <c r="L3014" t="s">
        <v>87</v>
      </c>
      <c r="M3014" t="s">
        <v>56</v>
      </c>
      <c r="N3014" t="s">
        <v>109</v>
      </c>
      <c r="O3014" t="s">
        <v>82</v>
      </c>
      <c r="P3014">
        <v>44</v>
      </c>
      <c r="Q3014">
        <v>44</v>
      </c>
      <c r="R3014">
        <v>45</v>
      </c>
      <c r="S3014">
        <v>1</v>
      </c>
      <c r="T3014">
        <f t="shared" si="423"/>
        <v>44</v>
      </c>
      <c r="U3014">
        <v>42</v>
      </c>
      <c r="V3014">
        <f t="shared" si="424"/>
        <v>2</v>
      </c>
      <c r="W3014" s="3">
        <f t="shared" si="425"/>
        <v>2.2222222222222223E-2</v>
      </c>
      <c r="X3014">
        <v>9</v>
      </c>
      <c r="Y3014" s="4">
        <v>1.1000000000000001</v>
      </c>
      <c r="Z3014" s="4">
        <v>1.1000000000000001</v>
      </c>
      <c r="AA3014" s="5">
        <v>49082.89</v>
      </c>
      <c r="AB3014" s="5">
        <f t="shared" si="426"/>
        <v>2061481.38</v>
      </c>
      <c r="AC3014" s="5">
        <v>35729.9</v>
      </c>
      <c r="AD3014" s="5">
        <f t="shared" si="427"/>
        <v>1607845.5</v>
      </c>
      <c r="AE3014" s="5">
        <v>98475.48</v>
      </c>
      <c r="AF3014" s="5">
        <v>26517.11</v>
      </c>
      <c r="AG3014" s="5">
        <v>7555.19</v>
      </c>
      <c r="AH3014" s="5">
        <v>1595</v>
      </c>
      <c r="AI3014" s="5">
        <v>4600</v>
      </c>
      <c r="AJ3014">
        <v>0</v>
      </c>
      <c r="AK3014" s="5">
        <v>0</v>
      </c>
      <c r="AL3014" s="5">
        <v>1924.59</v>
      </c>
      <c r="AM3014" s="5">
        <v>67112.09</v>
      </c>
      <c r="AN3014">
        <v>8</v>
      </c>
      <c r="AO3014">
        <v>10</v>
      </c>
      <c r="AP3014" t="str">
        <f t="shared" si="428"/>
        <v>No</v>
      </c>
      <c r="AQ3014">
        <v>2</v>
      </c>
      <c r="AR3014" s="5">
        <f t="shared" si="429"/>
        <v>1815624.96</v>
      </c>
      <c r="AS3014" s="5">
        <f t="shared" si="430"/>
        <v>245856.42</v>
      </c>
      <c r="AT3014" t="s">
        <v>59</v>
      </c>
      <c r="AU3014" t="s">
        <v>6164</v>
      </c>
      <c r="AV3014" t="s">
        <v>6165</v>
      </c>
      <c r="AW3014" t="s">
        <v>6166</v>
      </c>
      <c r="AX3014" t="s">
        <v>6184</v>
      </c>
      <c r="AY3014">
        <v>47</v>
      </c>
      <c r="AZ3014">
        <v>0</v>
      </c>
      <c r="BA3014">
        <v>16</v>
      </c>
      <c r="BB3014" t="s">
        <v>6198</v>
      </c>
      <c r="BC3014">
        <v>1</v>
      </c>
      <c r="BD3014">
        <v>1</v>
      </c>
      <c r="BE3014" t="s">
        <v>6188</v>
      </c>
      <c r="BF3014" t="s">
        <v>6170</v>
      </c>
      <c r="BG3014">
        <v>0</v>
      </c>
      <c r="BH3014" t="s">
        <v>6171</v>
      </c>
      <c r="BI3014">
        <v>31</v>
      </c>
      <c r="BJ3014" t="s">
        <v>6172</v>
      </c>
      <c r="BK3014">
        <v>0</v>
      </c>
      <c r="BL3014">
        <v>59</v>
      </c>
      <c r="BM3014" s="3">
        <f t="shared" si="431"/>
        <v>0.76271186440677963</v>
      </c>
    </row>
    <row r="3015" spans="1:65">
      <c r="A3015" t="s">
        <v>3151</v>
      </c>
      <c r="B3015" s="2">
        <v>45839</v>
      </c>
      <c r="C3015" t="s">
        <v>3137</v>
      </c>
      <c r="D3015" t="s">
        <v>3138</v>
      </c>
      <c r="E3015">
        <v>7</v>
      </c>
      <c r="F3015" t="s">
        <v>61</v>
      </c>
      <c r="G3015" t="s">
        <v>50</v>
      </c>
      <c r="H3015" t="s">
        <v>127</v>
      </c>
      <c r="I3015" t="s">
        <v>52</v>
      </c>
      <c r="J3015" t="s">
        <v>65</v>
      </c>
      <c r="K3015" t="s">
        <v>75</v>
      </c>
      <c r="L3015" t="s">
        <v>67</v>
      </c>
      <c r="M3015" t="s">
        <v>56</v>
      </c>
      <c r="N3015" t="s">
        <v>109</v>
      </c>
      <c r="O3015" t="s">
        <v>70</v>
      </c>
      <c r="P3015">
        <v>42</v>
      </c>
      <c r="Q3015">
        <v>45</v>
      </c>
      <c r="R3015">
        <v>46</v>
      </c>
      <c r="S3015">
        <v>1</v>
      </c>
      <c r="T3015">
        <f t="shared" si="423"/>
        <v>45</v>
      </c>
      <c r="U3015">
        <v>40</v>
      </c>
      <c r="V3015">
        <f t="shared" si="424"/>
        <v>5</v>
      </c>
      <c r="W3015" s="3">
        <f t="shared" si="425"/>
        <v>2.1739130434782608E-2</v>
      </c>
      <c r="X3015">
        <v>27</v>
      </c>
      <c r="Y3015" s="4">
        <v>3.2</v>
      </c>
      <c r="Z3015" s="4">
        <v>1</v>
      </c>
      <c r="AA3015" s="5">
        <v>52184.68</v>
      </c>
      <c r="AB3015" s="5">
        <f t="shared" si="426"/>
        <v>2087387.2</v>
      </c>
      <c r="AC3015" s="5">
        <v>33753.839999999997</v>
      </c>
      <c r="AD3015" s="5">
        <f t="shared" si="427"/>
        <v>1552676.64</v>
      </c>
      <c r="AE3015" s="5">
        <v>108098.31</v>
      </c>
      <c r="AF3015" s="5">
        <v>28511.25</v>
      </c>
      <c r="AG3015" s="5">
        <v>8909.89</v>
      </c>
      <c r="AH3015" s="5">
        <v>1450</v>
      </c>
      <c r="AI3015" s="5">
        <v>4600</v>
      </c>
      <c r="AJ3015">
        <v>0</v>
      </c>
      <c r="AK3015" s="5">
        <v>0</v>
      </c>
      <c r="AL3015" s="5">
        <v>5016.96</v>
      </c>
      <c r="AM3015" s="5">
        <v>61911.1</v>
      </c>
      <c r="AN3015">
        <v>8</v>
      </c>
      <c r="AO3015">
        <v>6</v>
      </c>
      <c r="AP3015" t="str">
        <f t="shared" si="428"/>
        <v>Yes</v>
      </c>
      <c r="AQ3015">
        <v>0</v>
      </c>
      <c r="AR3015" s="5">
        <f t="shared" si="429"/>
        <v>1771174.15</v>
      </c>
      <c r="AS3015" s="5">
        <f t="shared" si="430"/>
        <v>316213.05</v>
      </c>
      <c r="AT3015" t="s">
        <v>59</v>
      </c>
      <c r="AU3015" t="s">
        <v>6164</v>
      </c>
      <c r="AV3015" t="s">
        <v>6165</v>
      </c>
      <c r="AW3015" t="s">
        <v>6166</v>
      </c>
      <c r="AX3015" t="s">
        <v>6184</v>
      </c>
      <c r="AY3015">
        <v>44</v>
      </c>
      <c r="AZ3015">
        <v>0</v>
      </c>
      <c r="BA3015">
        <v>28</v>
      </c>
      <c r="BB3015" t="s">
        <v>6180</v>
      </c>
      <c r="BC3015">
        <v>0</v>
      </c>
      <c r="BD3015">
        <v>0</v>
      </c>
      <c r="BE3015" t="s">
        <v>6169</v>
      </c>
      <c r="BF3015" t="s">
        <v>6170</v>
      </c>
      <c r="BG3015">
        <v>1</v>
      </c>
      <c r="BH3015" t="s">
        <v>6186</v>
      </c>
      <c r="BI3015">
        <v>51</v>
      </c>
      <c r="BJ3015" t="s">
        <v>6187</v>
      </c>
      <c r="BK3015">
        <v>0</v>
      </c>
      <c r="BL3015">
        <v>64</v>
      </c>
      <c r="BM3015" s="3">
        <f t="shared" si="431"/>
        <v>0.71875</v>
      </c>
    </row>
    <row r="3016" spans="1:65">
      <c r="A3016" t="s">
        <v>3152</v>
      </c>
      <c r="B3016" s="2">
        <v>45839</v>
      </c>
      <c r="C3016" t="s">
        <v>3137</v>
      </c>
      <c r="D3016" t="s">
        <v>3138</v>
      </c>
      <c r="E3016">
        <v>7</v>
      </c>
      <c r="F3016" t="s">
        <v>78</v>
      </c>
      <c r="G3016" t="s">
        <v>62</v>
      </c>
      <c r="H3016" t="s">
        <v>168</v>
      </c>
      <c r="I3016" t="s">
        <v>52</v>
      </c>
      <c r="J3016" t="s">
        <v>53</v>
      </c>
      <c r="K3016" t="s">
        <v>54</v>
      </c>
      <c r="L3016" t="s">
        <v>55</v>
      </c>
      <c r="M3016" t="s">
        <v>56</v>
      </c>
      <c r="N3016" t="s">
        <v>57</v>
      </c>
      <c r="O3016" t="s">
        <v>70</v>
      </c>
      <c r="P3016">
        <v>54</v>
      </c>
      <c r="Q3016">
        <v>57</v>
      </c>
      <c r="R3016">
        <v>57</v>
      </c>
      <c r="S3016">
        <v>2</v>
      </c>
      <c r="T3016">
        <f t="shared" si="423"/>
        <v>55</v>
      </c>
      <c r="U3016">
        <v>53</v>
      </c>
      <c r="V3016">
        <f t="shared" si="424"/>
        <v>2</v>
      </c>
      <c r="W3016" s="3">
        <f t="shared" si="425"/>
        <v>3.5087719298245612E-2</v>
      </c>
      <c r="X3016">
        <v>30</v>
      </c>
      <c r="Y3016" s="4">
        <v>8.6999999999999993</v>
      </c>
      <c r="Z3016" s="4">
        <v>2.2000000000000002</v>
      </c>
      <c r="AA3016" s="5">
        <v>38453.199999999997</v>
      </c>
      <c r="AB3016" s="5">
        <f t="shared" si="426"/>
        <v>2038019.6</v>
      </c>
      <c r="AC3016" s="5">
        <v>23649.919999999998</v>
      </c>
      <c r="AD3016" s="5">
        <f t="shared" si="427"/>
        <v>1348045.44</v>
      </c>
      <c r="AE3016" s="5">
        <v>102159.32</v>
      </c>
      <c r="AF3016" s="5">
        <v>26890.21</v>
      </c>
      <c r="AG3016" s="5">
        <v>9857.01</v>
      </c>
      <c r="AH3016" s="5">
        <v>3190</v>
      </c>
      <c r="AI3016" s="5">
        <v>6400</v>
      </c>
      <c r="AJ3016">
        <v>0</v>
      </c>
      <c r="AK3016" s="5">
        <v>0</v>
      </c>
      <c r="AL3016" s="5">
        <v>1373.83</v>
      </c>
      <c r="AM3016" s="5">
        <v>39856.01</v>
      </c>
      <c r="AN3016">
        <v>4</v>
      </c>
      <c r="AO3016">
        <v>5</v>
      </c>
      <c r="AP3016" t="str">
        <f t="shared" si="428"/>
        <v>No</v>
      </c>
      <c r="AQ3016">
        <v>2</v>
      </c>
      <c r="AR3016" s="5">
        <f t="shared" si="429"/>
        <v>1537771.82</v>
      </c>
      <c r="AS3016" s="5">
        <f t="shared" si="430"/>
        <v>500247.78</v>
      </c>
      <c r="AT3016" t="s">
        <v>59</v>
      </c>
      <c r="AU3016" t="s">
        <v>6164</v>
      </c>
      <c r="AV3016" t="s">
        <v>6165</v>
      </c>
      <c r="AW3016" t="s">
        <v>6166</v>
      </c>
      <c r="AX3016" t="s">
        <v>6177</v>
      </c>
      <c r="AY3016">
        <v>55</v>
      </c>
      <c r="AZ3016">
        <v>0</v>
      </c>
      <c r="BA3016">
        <v>20</v>
      </c>
      <c r="BB3016" t="s">
        <v>6180</v>
      </c>
      <c r="BC3016">
        <v>1</v>
      </c>
      <c r="BD3016">
        <v>0</v>
      </c>
      <c r="BE3016" t="s">
        <v>6196</v>
      </c>
      <c r="BF3016" t="s">
        <v>6170</v>
      </c>
      <c r="BG3016">
        <v>0</v>
      </c>
      <c r="BH3016" t="s">
        <v>6171</v>
      </c>
      <c r="BI3016">
        <v>36</v>
      </c>
      <c r="BJ3016" t="s">
        <v>6172</v>
      </c>
      <c r="BK3016">
        <v>0</v>
      </c>
      <c r="BL3016">
        <v>76</v>
      </c>
      <c r="BM3016" s="3">
        <f t="shared" si="431"/>
        <v>0.75</v>
      </c>
    </row>
    <row r="3017" spans="1:65">
      <c r="A3017" t="s">
        <v>3153</v>
      </c>
      <c r="B3017" s="2">
        <v>45839</v>
      </c>
      <c r="C3017" t="s">
        <v>3137</v>
      </c>
      <c r="D3017" t="s">
        <v>3138</v>
      </c>
      <c r="E3017">
        <v>7</v>
      </c>
      <c r="F3017" t="s">
        <v>72</v>
      </c>
      <c r="G3017" t="s">
        <v>62</v>
      </c>
      <c r="H3017" t="s">
        <v>175</v>
      </c>
      <c r="I3017" t="s">
        <v>74</v>
      </c>
      <c r="J3017" t="s">
        <v>81</v>
      </c>
      <c r="K3017" t="s">
        <v>66</v>
      </c>
      <c r="L3017" t="s">
        <v>55</v>
      </c>
      <c r="M3017" t="s">
        <v>56</v>
      </c>
      <c r="N3017" t="s">
        <v>76</v>
      </c>
      <c r="O3017" t="s">
        <v>58</v>
      </c>
      <c r="P3017">
        <v>32</v>
      </c>
      <c r="Q3017">
        <v>34</v>
      </c>
      <c r="R3017">
        <v>33</v>
      </c>
      <c r="S3017">
        <v>1</v>
      </c>
      <c r="T3017">
        <f t="shared" si="423"/>
        <v>32</v>
      </c>
      <c r="U3017">
        <v>32</v>
      </c>
      <c r="V3017">
        <f t="shared" si="424"/>
        <v>0</v>
      </c>
      <c r="W3017" s="3">
        <f t="shared" si="425"/>
        <v>3.0303030303030304E-2</v>
      </c>
      <c r="X3017">
        <v>17</v>
      </c>
      <c r="Y3017" s="4">
        <v>5.9</v>
      </c>
      <c r="Z3017" s="4">
        <v>1.9</v>
      </c>
      <c r="AA3017" s="5">
        <v>73727.490000000005</v>
      </c>
      <c r="AB3017" s="5">
        <f t="shared" si="426"/>
        <v>2359279.6800000002</v>
      </c>
      <c r="AC3017" s="5">
        <v>52889.29</v>
      </c>
      <c r="AD3017" s="5">
        <f t="shared" si="427"/>
        <v>1745346.57</v>
      </c>
      <c r="AE3017" s="5">
        <v>102023.18</v>
      </c>
      <c r="AF3017" s="5">
        <v>27363.39</v>
      </c>
      <c r="AG3017" s="5">
        <v>8080.87</v>
      </c>
      <c r="AH3017" s="5">
        <v>2755</v>
      </c>
      <c r="AI3017" s="5">
        <v>6800</v>
      </c>
      <c r="AJ3017">
        <v>0</v>
      </c>
      <c r="AK3017" s="5">
        <v>0</v>
      </c>
      <c r="AL3017" s="5">
        <v>0</v>
      </c>
      <c r="AM3017" s="5">
        <v>21894.98</v>
      </c>
      <c r="AN3017">
        <v>4</v>
      </c>
      <c r="AO3017">
        <v>3</v>
      </c>
      <c r="AP3017" t="str">
        <f t="shared" si="428"/>
        <v>Yes</v>
      </c>
      <c r="AQ3017">
        <v>0</v>
      </c>
      <c r="AR3017" s="5">
        <f t="shared" si="429"/>
        <v>1914263.99</v>
      </c>
      <c r="AS3017" s="5">
        <f t="shared" si="430"/>
        <v>445015.69</v>
      </c>
      <c r="AT3017" t="s">
        <v>59</v>
      </c>
      <c r="AU3017" t="s">
        <v>6164</v>
      </c>
      <c r="AV3017" t="s">
        <v>6165</v>
      </c>
      <c r="AW3017" t="s">
        <v>6166</v>
      </c>
      <c r="AX3017" t="s">
        <v>6167</v>
      </c>
      <c r="AY3017">
        <v>34</v>
      </c>
      <c r="AZ3017">
        <v>0</v>
      </c>
      <c r="BA3017">
        <v>0</v>
      </c>
      <c r="BB3017" t="s">
        <v>6168</v>
      </c>
      <c r="BC3017">
        <v>0</v>
      </c>
      <c r="BD3017">
        <v>0</v>
      </c>
      <c r="BE3017" t="s">
        <v>6169</v>
      </c>
      <c r="BF3017" t="s">
        <v>6170</v>
      </c>
      <c r="BG3017">
        <v>0</v>
      </c>
      <c r="BH3017" t="s">
        <v>6171</v>
      </c>
      <c r="BI3017">
        <v>12</v>
      </c>
      <c r="BJ3017" t="s">
        <v>6172</v>
      </c>
      <c r="BK3017">
        <v>0</v>
      </c>
      <c r="BL3017">
        <v>46</v>
      </c>
      <c r="BM3017" s="3">
        <f t="shared" si="431"/>
        <v>0.71739130434782605</v>
      </c>
    </row>
    <row r="3018" spans="1:65">
      <c r="A3018" t="s">
        <v>3154</v>
      </c>
      <c r="B3018" s="2">
        <v>45839</v>
      </c>
      <c r="C3018" t="s">
        <v>3137</v>
      </c>
      <c r="D3018" t="s">
        <v>3138</v>
      </c>
      <c r="E3018">
        <v>7</v>
      </c>
      <c r="F3018" t="s">
        <v>78</v>
      </c>
      <c r="G3018" t="s">
        <v>50</v>
      </c>
      <c r="H3018" t="s">
        <v>161</v>
      </c>
      <c r="I3018" t="s">
        <v>52</v>
      </c>
      <c r="J3018" t="s">
        <v>53</v>
      </c>
      <c r="K3018" t="s">
        <v>66</v>
      </c>
      <c r="L3018" t="s">
        <v>92</v>
      </c>
      <c r="M3018" t="s">
        <v>56</v>
      </c>
      <c r="N3018" t="s">
        <v>94</v>
      </c>
      <c r="O3018" t="s">
        <v>120</v>
      </c>
      <c r="P3018">
        <v>58</v>
      </c>
      <c r="Q3018">
        <v>59</v>
      </c>
      <c r="R3018">
        <v>55</v>
      </c>
      <c r="S3018">
        <v>1</v>
      </c>
      <c r="T3018">
        <f t="shared" si="423"/>
        <v>54</v>
      </c>
      <c r="U3018">
        <v>54</v>
      </c>
      <c r="V3018">
        <f t="shared" si="424"/>
        <v>0</v>
      </c>
      <c r="W3018" s="3">
        <f t="shared" si="425"/>
        <v>1.8181818181818181E-2</v>
      </c>
      <c r="X3018">
        <v>30</v>
      </c>
      <c r="Y3018" s="4">
        <v>0.6</v>
      </c>
      <c r="Z3018" s="4">
        <v>0.6</v>
      </c>
      <c r="AA3018" s="5">
        <v>33678.230000000003</v>
      </c>
      <c r="AB3018" s="5">
        <f t="shared" si="426"/>
        <v>1818624.42</v>
      </c>
      <c r="AC3018" s="5">
        <v>23880.92</v>
      </c>
      <c r="AD3018" s="5">
        <f t="shared" si="427"/>
        <v>1313450.6000000001</v>
      </c>
      <c r="AE3018" s="5">
        <v>97240.88</v>
      </c>
      <c r="AF3018" s="5">
        <v>27779.599999999999</v>
      </c>
      <c r="AG3018" s="5">
        <v>10203.969999999999</v>
      </c>
      <c r="AH3018" s="5">
        <v>870</v>
      </c>
      <c r="AI3018" s="5">
        <v>3200</v>
      </c>
      <c r="AJ3018">
        <v>0</v>
      </c>
      <c r="AK3018" s="5">
        <v>0</v>
      </c>
      <c r="AL3018" s="5">
        <v>0</v>
      </c>
      <c r="AM3018" s="5">
        <v>36353.440000000002</v>
      </c>
      <c r="AN3018">
        <v>4</v>
      </c>
      <c r="AO3018">
        <v>5</v>
      </c>
      <c r="AP3018" t="str">
        <f t="shared" si="428"/>
        <v>No</v>
      </c>
      <c r="AQ3018">
        <v>3</v>
      </c>
      <c r="AR3018" s="5">
        <f t="shared" si="429"/>
        <v>1489098.49</v>
      </c>
      <c r="AS3018" s="5">
        <f t="shared" si="430"/>
        <v>329525.93</v>
      </c>
      <c r="AT3018" t="s">
        <v>59</v>
      </c>
      <c r="AU3018" t="s">
        <v>6164</v>
      </c>
      <c r="AV3018" t="s">
        <v>6165</v>
      </c>
      <c r="AW3018" t="s">
        <v>6166</v>
      </c>
      <c r="AX3018" t="s">
        <v>6167</v>
      </c>
      <c r="AY3018">
        <v>59</v>
      </c>
      <c r="AZ3018">
        <v>0</v>
      </c>
      <c r="BA3018">
        <v>0</v>
      </c>
      <c r="BB3018" t="s">
        <v>6168</v>
      </c>
      <c r="BC3018">
        <v>1</v>
      </c>
      <c r="BD3018">
        <v>0</v>
      </c>
      <c r="BE3018" t="s">
        <v>6178</v>
      </c>
      <c r="BF3018" t="s">
        <v>6170</v>
      </c>
      <c r="BG3018">
        <v>1</v>
      </c>
      <c r="BH3018" t="s">
        <v>6179</v>
      </c>
      <c r="BI3018">
        <v>37</v>
      </c>
      <c r="BJ3018" t="s">
        <v>6172</v>
      </c>
      <c r="BK3018">
        <v>0</v>
      </c>
      <c r="BL3018">
        <v>77</v>
      </c>
      <c r="BM3018" s="3">
        <f t="shared" si="431"/>
        <v>0.7142857142857143</v>
      </c>
    </row>
    <row r="3019" spans="1:65">
      <c r="A3019" t="s">
        <v>3155</v>
      </c>
      <c r="B3019" s="2">
        <v>45839</v>
      </c>
      <c r="C3019" t="s">
        <v>3137</v>
      </c>
      <c r="D3019" t="s">
        <v>3138</v>
      </c>
      <c r="E3019">
        <v>7</v>
      </c>
      <c r="F3019" t="s">
        <v>61</v>
      </c>
      <c r="G3019" t="s">
        <v>50</v>
      </c>
      <c r="H3019" t="s">
        <v>170</v>
      </c>
      <c r="I3019" t="s">
        <v>74</v>
      </c>
      <c r="J3019" t="s">
        <v>53</v>
      </c>
      <c r="K3019" t="s">
        <v>66</v>
      </c>
      <c r="L3019" t="s">
        <v>55</v>
      </c>
      <c r="M3019" t="s">
        <v>56</v>
      </c>
      <c r="N3019" t="s">
        <v>109</v>
      </c>
      <c r="O3019" t="s">
        <v>120</v>
      </c>
      <c r="P3019">
        <v>52</v>
      </c>
      <c r="Q3019">
        <v>53</v>
      </c>
      <c r="R3019">
        <v>51</v>
      </c>
      <c r="S3019">
        <v>1</v>
      </c>
      <c r="T3019">
        <f t="shared" si="423"/>
        <v>50</v>
      </c>
      <c r="U3019">
        <v>50</v>
      </c>
      <c r="V3019">
        <f t="shared" si="424"/>
        <v>0</v>
      </c>
      <c r="W3019" s="3">
        <f t="shared" si="425"/>
        <v>1.9607843137254902E-2</v>
      </c>
      <c r="X3019">
        <v>34</v>
      </c>
      <c r="Y3019" s="4">
        <v>31.2</v>
      </c>
      <c r="Z3019" s="4">
        <v>3.6</v>
      </c>
      <c r="AA3019" s="5">
        <v>33511.370000000003</v>
      </c>
      <c r="AB3019" s="5">
        <f t="shared" si="426"/>
        <v>1675568.5</v>
      </c>
      <c r="AC3019" s="5">
        <v>23627.01</v>
      </c>
      <c r="AD3019" s="5">
        <f t="shared" si="427"/>
        <v>1204977.51</v>
      </c>
      <c r="AE3019" s="5">
        <v>86035.23</v>
      </c>
      <c r="AF3019" s="5">
        <v>21903.55</v>
      </c>
      <c r="AG3019" s="5">
        <v>10601.15</v>
      </c>
      <c r="AH3019" s="5">
        <v>5220</v>
      </c>
      <c r="AI3019" s="5">
        <v>3200</v>
      </c>
      <c r="AJ3019">
        <v>0</v>
      </c>
      <c r="AK3019" s="5">
        <v>0</v>
      </c>
      <c r="AL3019" s="5">
        <v>0</v>
      </c>
      <c r="AM3019" s="5">
        <v>71509.86</v>
      </c>
      <c r="AN3019">
        <v>8</v>
      </c>
      <c r="AO3019">
        <v>8</v>
      </c>
      <c r="AP3019" t="str">
        <f t="shared" si="428"/>
        <v>Yes</v>
      </c>
      <c r="AQ3019">
        <v>0</v>
      </c>
      <c r="AR3019" s="5">
        <f t="shared" si="429"/>
        <v>1403447.3</v>
      </c>
      <c r="AS3019" s="5">
        <f t="shared" si="430"/>
        <v>272121.2</v>
      </c>
      <c r="AT3019" t="s">
        <v>59</v>
      </c>
      <c r="AU3019" t="s">
        <v>6164</v>
      </c>
      <c r="AV3019" t="s">
        <v>6165</v>
      </c>
      <c r="AW3019" t="s">
        <v>6166</v>
      </c>
      <c r="AX3019" t="s">
        <v>6177</v>
      </c>
      <c r="AY3019">
        <v>56</v>
      </c>
      <c r="AZ3019">
        <v>4</v>
      </c>
      <c r="BA3019">
        <v>0</v>
      </c>
      <c r="BB3019" t="s">
        <v>6168</v>
      </c>
      <c r="BC3019">
        <v>0</v>
      </c>
      <c r="BD3019">
        <v>0</v>
      </c>
      <c r="BE3019" t="s">
        <v>6169</v>
      </c>
      <c r="BF3019" t="s">
        <v>6170</v>
      </c>
      <c r="BG3019">
        <v>0</v>
      </c>
      <c r="BH3019" t="s">
        <v>6171</v>
      </c>
      <c r="BI3019">
        <v>37</v>
      </c>
      <c r="BJ3019" t="s">
        <v>6172</v>
      </c>
      <c r="BK3019">
        <v>0</v>
      </c>
      <c r="BL3019">
        <v>70</v>
      </c>
      <c r="BM3019" s="3">
        <f t="shared" si="431"/>
        <v>0.72857142857142854</v>
      </c>
    </row>
    <row r="3020" spans="1:65">
      <c r="A3020" t="s">
        <v>3156</v>
      </c>
      <c r="B3020" s="2">
        <v>45839</v>
      </c>
      <c r="C3020" t="s">
        <v>3137</v>
      </c>
      <c r="D3020" t="s">
        <v>3138</v>
      </c>
      <c r="E3020">
        <v>7</v>
      </c>
      <c r="F3020" t="s">
        <v>78</v>
      </c>
      <c r="G3020" t="s">
        <v>62</v>
      </c>
      <c r="H3020" t="s">
        <v>153</v>
      </c>
      <c r="I3020" t="s">
        <v>64</v>
      </c>
      <c r="J3020" t="s">
        <v>53</v>
      </c>
      <c r="K3020" t="s">
        <v>75</v>
      </c>
      <c r="L3020" t="s">
        <v>67</v>
      </c>
      <c r="M3020" t="s">
        <v>68</v>
      </c>
      <c r="N3020" t="s">
        <v>57</v>
      </c>
      <c r="O3020" t="s">
        <v>70</v>
      </c>
      <c r="P3020">
        <v>61</v>
      </c>
      <c r="Q3020">
        <v>65</v>
      </c>
      <c r="R3020">
        <v>63</v>
      </c>
      <c r="S3020">
        <v>5</v>
      </c>
      <c r="T3020">
        <f t="shared" si="423"/>
        <v>58</v>
      </c>
      <c r="U3020">
        <v>58</v>
      </c>
      <c r="V3020">
        <f t="shared" si="424"/>
        <v>0</v>
      </c>
      <c r="W3020" s="3">
        <f t="shared" si="425"/>
        <v>7.9365079365079361E-2</v>
      </c>
      <c r="X3020">
        <v>7</v>
      </c>
      <c r="Y3020" s="4">
        <v>0</v>
      </c>
      <c r="Z3020" s="4">
        <v>1.1000000000000001</v>
      </c>
      <c r="AA3020" s="5">
        <v>35718.76</v>
      </c>
      <c r="AB3020" s="5">
        <f t="shared" si="426"/>
        <v>2071688.08</v>
      </c>
      <c r="AC3020" s="5">
        <v>21934.75</v>
      </c>
      <c r="AD3020" s="5">
        <f t="shared" si="427"/>
        <v>1381889.25</v>
      </c>
      <c r="AE3020" s="5">
        <v>105011.93</v>
      </c>
      <c r="AF3020" s="5">
        <v>28323.45</v>
      </c>
      <c r="AG3020" s="5">
        <v>7200.44</v>
      </c>
      <c r="AH3020" s="5">
        <v>1595</v>
      </c>
      <c r="AI3020" s="5">
        <v>19702.82</v>
      </c>
      <c r="AJ3020">
        <v>2</v>
      </c>
      <c r="AK3020" s="5">
        <v>17542.05</v>
      </c>
      <c r="AL3020" s="5">
        <v>0</v>
      </c>
      <c r="AM3020" s="5">
        <v>35933.050000000003</v>
      </c>
      <c r="AN3020">
        <v>4</v>
      </c>
      <c r="AO3020">
        <v>4</v>
      </c>
      <c r="AP3020" t="str">
        <f t="shared" si="428"/>
        <v>Yes</v>
      </c>
      <c r="AQ3020">
        <v>2</v>
      </c>
      <c r="AR3020" s="5">
        <f t="shared" si="429"/>
        <v>1597197.99</v>
      </c>
      <c r="AS3020" s="5">
        <f t="shared" si="430"/>
        <v>474490.09</v>
      </c>
      <c r="AT3020" t="s">
        <v>1641</v>
      </c>
      <c r="AU3020" t="s">
        <v>6189</v>
      </c>
      <c r="AV3020" t="s">
        <v>6201</v>
      </c>
      <c r="AW3020" t="s">
        <v>6175</v>
      </c>
      <c r="AX3020" t="s">
        <v>6167</v>
      </c>
      <c r="AY3020">
        <v>67</v>
      </c>
      <c r="AZ3020">
        <v>3</v>
      </c>
      <c r="BA3020">
        <v>0</v>
      </c>
      <c r="BB3020" t="s">
        <v>6168</v>
      </c>
      <c r="BC3020">
        <v>0</v>
      </c>
      <c r="BD3020">
        <v>0</v>
      </c>
      <c r="BE3020" t="s">
        <v>6169</v>
      </c>
      <c r="BF3020" t="s">
        <v>6210</v>
      </c>
      <c r="BG3020">
        <v>0</v>
      </c>
      <c r="BH3020" t="s">
        <v>6171</v>
      </c>
      <c r="BI3020">
        <v>18</v>
      </c>
      <c r="BJ3020" t="s">
        <v>6172</v>
      </c>
      <c r="BK3020">
        <v>0</v>
      </c>
      <c r="BL3020">
        <v>75</v>
      </c>
      <c r="BM3020" s="3">
        <f t="shared" si="431"/>
        <v>0.84</v>
      </c>
    </row>
    <row r="3021" spans="1:65">
      <c r="A3021" t="s">
        <v>3157</v>
      </c>
      <c r="B3021" s="2">
        <v>45839</v>
      </c>
      <c r="C3021" t="s">
        <v>3137</v>
      </c>
      <c r="D3021" t="s">
        <v>3138</v>
      </c>
      <c r="E3021">
        <v>7</v>
      </c>
      <c r="F3021" t="s">
        <v>72</v>
      </c>
      <c r="G3021" t="s">
        <v>62</v>
      </c>
      <c r="H3021" t="s">
        <v>175</v>
      </c>
      <c r="I3021" t="s">
        <v>52</v>
      </c>
      <c r="J3021" t="s">
        <v>65</v>
      </c>
      <c r="K3021" t="s">
        <v>66</v>
      </c>
      <c r="L3021" t="s">
        <v>87</v>
      </c>
      <c r="M3021" t="s">
        <v>68</v>
      </c>
      <c r="N3021" t="s">
        <v>69</v>
      </c>
      <c r="O3021" t="s">
        <v>82</v>
      </c>
      <c r="P3021">
        <v>43</v>
      </c>
      <c r="Q3021">
        <v>43</v>
      </c>
      <c r="R3021">
        <v>44</v>
      </c>
      <c r="S3021">
        <v>1</v>
      </c>
      <c r="T3021">
        <f t="shared" si="423"/>
        <v>43</v>
      </c>
      <c r="U3021">
        <v>43</v>
      </c>
      <c r="V3021">
        <f t="shared" si="424"/>
        <v>0</v>
      </c>
      <c r="W3021" s="3">
        <f t="shared" si="425"/>
        <v>2.2727272727272728E-2</v>
      </c>
      <c r="X3021">
        <v>37</v>
      </c>
      <c r="Y3021" s="4">
        <v>11.2</v>
      </c>
      <c r="Z3021" s="4">
        <v>2.5</v>
      </c>
      <c r="AA3021" s="5">
        <v>49485.17</v>
      </c>
      <c r="AB3021" s="5">
        <f t="shared" si="426"/>
        <v>2127862.31</v>
      </c>
      <c r="AC3021" s="5">
        <v>34235.279999999999</v>
      </c>
      <c r="AD3021" s="5">
        <f t="shared" si="427"/>
        <v>1506352.32</v>
      </c>
      <c r="AE3021" s="5">
        <v>101785.97</v>
      </c>
      <c r="AF3021" s="5">
        <v>27197.33</v>
      </c>
      <c r="AG3021" s="5">
        <v>9852.99</v>
      </c>
      <c r="AH3021" s="5">
        <v>3625</v>
      </c>
      <c r="AI3021" s="5">
        <v>4600</v>
      </c>
      <c r="AJ3021">
        <v>1</v>
      </c>
      <c r="AK3021" s="5">
        <v>14490.43</v>
      </c>
      <c r="AL3021" s="5">
        <v>0</v>
      </c>
      <c r="AM3021" s="5">
        <v>26514.27</v>
      </c>
      <c r="AN3021">
        <v>4</v>
      </c>
      <c r="AO3021">
        <v>4</v>
      </c>
      <c r="AP3021" t="str">
        <f t="shared" si="428"/>
        <v>Yes</v>
      </c>
      <c r="AQ3021">
        <v>1</v>
      </c>
      <c r="AR3021" s="5">
        <f t="shared" si="429"/>
        <v>1694418.31</v>
      </c>
      <c r="AS3021" s="5">
        <f t="shared" si="430"/>
        <v>433444</v>
      </c>
      <c r="AT3021" t="s">
        <v>59</v>
      </c>
      <c r="AU3021" t="s">
        <v>6189</v>
      </c>
      <c r="AV3021" t="s">
        <v>6190</v>
      </c>
      <c r="AW3021" t="s">
        <v>6183</v>
      </c>
      <c r="AX3021" t="s">
        <v>6177</v>
      </c>
      <c r="AY3021">
        <v>46</v>
      </c>
      <c r="AZ3021">
        <v>1</v>
      </c>
      <c r="BA3021">
        <v>0</v>
      </c>
      <c r="BB3021" t="s">
        <v>6168</v>
      </c>
      <c r="BC3021">
        <v>0</v>
      </c>
      <c r="BD3021">
        <v>0</v>
      </c>
      <c r="BE3021" t="s">
        <v>6169</v>
      </c>
      <c r="BF3021" t="s">
        <v>6170</v>
      </c>
      <c r="BG3021">
        <v>1</v>
      </c>
      <c r="BH3021" t="s">
        <v>6179</v>
      </c>
      <c r="BI3021">
        <v>47</v>
      </c>
      <c r="BJ3021" t="s">
        <v>6172</v>
      </c>
      <c r="BK3021">
        <v>0</v>
      </c>
      <c r="BL3021">
        <v>60</v>
      </c>
      <c r="BM3021" s="3">
        <f t="shared" si="431"/>
        <v>0.73333333333333328</v>
      </c>
    </row>
    <row r="3022" spans="1:65">
      <c r="A3022" t="s">
        <v>3158</v>
      </c>
      <c r="B3022" s="2">
        <v>45839</v>
      </c>
      <c r="C3022" t="s">
        <v>3137</v>
      </c>
      <c r="D3022" t="s">
        <v>3138</v>
      </c>
      <c r="E3022">
        <v>7</v>
      </c>
      <c r="F3022" t="s">
        <v>49</v>
      </c>
      <c r="G3022" t="s">
        <v>62</v>
      </c>
      <c r="H3022" t="s">
        <v>125</v>
      </c>
      <c r="I3022" t="s">
        <v>74</v>
      </c>
      <c r="J3022" t="s">
        <v>65</v>
      </c>
      <c r="K3022" t="s">
        <v>75</v>
      </c>
      <c r="L3022" t="s">
        <v>87</v>
      </c>
      <c r="M3022" t="s">
        <v>56</v>
      </c>
      <c r="N3022" t="s">
        <v>76</v>
      </c>
      <c r="O3022" t="s">
        <v>82</v>
      </c>
      <c r="P3022">
        <v>65</v>
      </c>
      <c r="Q3022">
        <v>68</v>
      </c>
      <c r="R3022">
        <v>66</v>
      </c>
      <c r="S3022">
        <v>1</v>
      </c>
      <c r="T3022">
        <f t="shared" si="423"/>
        <v>65</v>
      </c>
      <c r="U3022">
        <v>64</v>
      </c>
      <c r="V3022">
        <f t="shared" si="424"/>
        <v>1</v>
      </c>
      <c r="W3022" s="3">
        <f t="shared" si="425"/>
        <v>1.5151515151515152E-2</v>
      </c>
      <c r="X3022">
        <v>32</v>
      </c>
      <c r="Y3022" s="4">
        <v>7.2</v>
      </c>
      <c r="Z3022" s="4">
        <v>2.2999999999999998</v>
      </c>
      <c r="AA3022" s="5">
        <v>51573.64</v>
      </c>
      <c r="AB3022" s="5">
        <f t="shared" si="426"/>
        <v>3300712.96</v>
      </c>
      <c r="AC3022" s="5">
        <v>35778.03</v>
      </c>
      <c r="AD3022" s="5">
        <f t="shared" si="427"/>
        <v>2361349.98</v>
      </c>
      <c r="AE3022" s="5">
        <v>145339.22</v>
      </c>
      <c r="AF3022" s="5">
        <v>44405.19</v>
      </c>
      <c r="AG3022" s="5">
        <v>10601.34</v>
      </c>
      <c r="AH3022" s="5">
        <v>3335</v>
      </c>
      <c r="AI3022" s="5">
        <v>4600</v>
      </c>
      <c r="AJ3022">
        <v>0</v>
      </c>
      <c r="AK3022" s="5">
        <v>0</v>
      </c>
      <c r="AL3022" s="5">
        <v>1010.66</v>
      </c>
      <c r="AM3022" s="5">
        <v>42338.81</v>
      </c>
      <c r="AN3022">
        <v>4</v>
      </c>
      <c r="AO3022">
        <v>3</v>
      </c>
      <c r="AP3022" t="str">
        <f t="shared" si="428"/>
        <v>Yes</v>
      </c>
      <c r="AQ3022">
        <v>0</v>
      </c>
      <c r="AR3022" s="5">
        <f t="shared" si="429"/>
        <v>2612980.2000000002</v>
      </c>
      <c r="AS3022" s="5">
        <f t="shared" si="430"/>
        <v>687732.76</v>
      </c>
      <c r="AT3022" t="s">
        <v>59</v>
      </c>
      <c r="AU3022" t="s">
        <v>6164</v>
      </c>
      <c r="AV3022" t="s">
        <v>6165</v>
      </c>
      <c r="AW3022" t="s">
        <v>6166</v>
      </c>
      <c r="AX3022" t="s">
        <v>6167</v>
      </c>
      <c r="AY3022">
        <v>68</v>
      </c>
      <c r="AZ3022">
        <v>0</v>
      </c>
      <c r="BA3022">
        <v>14</v>
      </c>
      <c r="BB3022" t="s">
        <v>6191</v>
      </c>
      <c r="BC3022">
        <v>0</v>
      </c>
      <c r="BD3022">
        <v>0</v>
      </c>
      <c r="BE3022" t="s">
        <v>6169</v>
      </c>
      <c r="BF3022" t="s">
        <v>6170</v>
      </c>
      <c r="BG3022">
        <v>0</v>
      </c>
      <c r="BH3022" t="s">
        <v>6171</v>
      </c>
      <c r="BI3022">
        <v>23</v>
      </c>
      <c r="BJ3022" t="s">
        <v>6172</v>
      </c>
      <c r="BK3022">
        <v>0</v>
      </c>
      <c r="BL3022">
        <v>71</v>
      </c>
      <c r="BM3022" s="3">
        <f t="shared" si="431"/>
        <v>0.92957746478873238</v>
      </c>
    </row>
    <row r="3023" spans="1:65">
      <c r="A3023" t="s">
        <v>3159</v>
      </c>
      <c r="B3023" s="2">
        <v>45839</v>
      </c>
      <c r="C3023" t="s">
        <v>3137</v>
      </c>
      <c r="D3023" t="s">
        <v>3138</v>
      </c>
      <c r="E3023">
        <v>7</v>
      </c>
      <c r="F3023" t="s">
        <v>61</v>
      </c>
      <c r="G3023" t="s">
        <v>79</v>
      </c>
      <c r="H3023" t="s">
        <v>84</v>
      </c>
      <c r="I3023" t="s">
        <v>52</v>
      </c>
      <c r="J3023" t="s">
        <v>65</v>
      </c>
      <c r="K3023" t="s">
        <v>66</v>
      </c>
      <c r="L3023" t="s">
        <v>92</v>
      </c>
      <c r="M3023" t="s">
        <v>56</v>
      </c>
      <c r="N3023" t="s">
        <v>94</v>
      </c>
      <c r="O3023" t="s">
        <v>70</v>
      </c>
      <c r="P3023">
        <v>52</v>
      </c>
      <c r="Q3023">
        <v>53</v>
      </c>
      <c r="R3023">
        <v>54</v>
      </c>
      <c r="S3023">
        <v>1</v>
      </c>
      <c r="T3023">
        <f t="shared" si="423"/>
        <v>53</v>
      </c>
      <c r="U3023">
        <v>52</v>
      </c>
      <c r="V3023">
        <f t="shared" si="424"/>
        <v>1</v>
      </c>
      <c r="W3023" s="3">
        <f t="shared" si="425"/>
        <v>1.8518518518518517E-2</v>
      </c>
      <c r="X3023">
        <v>34</v>
      </c>
      <c r="Y3023" s="4">
        <v>1.8</v>
      </c>
      <c r="Z3023" s="4">
        <v>1.6</v>
      </c>
      <c r="AA3023" s="5">
        <v>48325.39</v>
      </c>
      <c r="AB3023" s="5">
        <f t="shared" si="426"/>
        <v>2512920.2799999998</v>
      </c>
      <c r="AC3023" s="5">
        <v>35299.279999999999</v>
      </c>
      <c r="AD3023" s="5">
        <f t="shared" si="427"/>
        <v>1906161.12</v>
      </c>
      <c r="AE3023" s="5">
        <v>125313.07</v>
      </c>
      <c r="AF3023" s="5">
        <v>34233.019999999997</v>
      </c>
      <c r="AG3023" s="5">
        <v>10975.6</v>
      </c>
      <c r="AH3023" s="5">
        <v>2320</v>
      </c>
      <c r="AI3023" s="5">
        <v>4600</v>
      </c>
      <c r="AJ3023">
        <v>0</v>
      </c>
      <c r="AK3023" s="5">
        <v>0</v>
      </c>
      <c r="AL3023" s="5">
        <v>962.33</v>
      </c>
      <c r="AM3023" s="5">
        <v>37497.360000000001</v>
      </c>
      <c r="AN3023">
        <v>4</v>
      </c>
      <c r="AO3023">
        <v>5</v>
      </c>
      <c r="AP3023" t="str">
        <f t="shared" si="428"/>
        <v>No</v>
      </c>
      <c r="AQ3023">
        <v>2</v>
      </c>
      <c r="AR3023" s="5">
        <f t="shared" si="429"/>
        <v>2122062.5</v>
      </c>
      <c r="AS3023" s="5">
        <f t="shared" si="430"/>
        <v>390857.78</v>
      </c>
      <c r="AT3023" t="s">
        <v>59</v>
      </c>
      <c r="AU3023" t="s">
        <v>6164</v>
      </c>
      <c r="AV3023" t="s">
        <v>6165</v>
      </c>
      <c r="AW3023" t="s">
        <v>6166</v>
      </c>
      <c r="AX3023" t="s">
        <v>6184</v>
      </c>
      <c r="AY3023">
        <v>57</v>
      </c>
      <c r="AZ3023">
        <v>4</v>
      </c>
      <c r="BA3023">
        <v>13</v>
      </c>
      <c r="BB3023" t="s">
        <v>6185</v>
      </c>
      <c r="BC3023">
        <v>1</v>
      </c>
      <c r="BD3023">
        <v>0</v>
      </c>
      <c r="BE3023" t="s">
        <v>6178</v>
      </c>
      <c r="BF3023" t="s">
        <v>6170</v>
      </c>
      <c r="BG3023">
        <v>0</v>
      </c>
      <c r="BH3023" t="s">
        <v>6171</v>
      </c>
      <c r="BI3023">
        <v>30</v>
      </c>
      <c r="BJ3023" t="s">
        <v>6172</v>
      </c>
      <c r="BK3023">
        <v>0</v>
      </c>
      <c r="BL3023">
        <v>62</v>
      </c>
      <c r="BM3023" s="3">
        <f t="shared" si="431"/>
        <v>0.87096774193548387</v>
      </c>
    </row>
    <row r="3024" spans="1:65">
      <c r="A3024" t="s">
        <v>3160</v>
      </c>
      <c r="B3024" s="2">
        <v>45839</v>
      </c>
      <c r="C3024" t="s">
        <v>3137</v>
      </c>
      <c r="D3024" t="s">
        <v>3138</v>
      </c>
      <c r="E3024">
        <v>7</v>
      </c>
      <c r="F3024" t="s">
        <v>72</v>
      </c>
      <c r="G3024" t="s">
        <v>50</v>
      </c>
      <c r="H3024" t="s">
        <v>179</v>
      </c>
      <c r="I3024" t="s">
        <v>64</v>
      </c>
      <c r="J3024" t="s">
        <v>53</v>
      </c>
      <c r="K3024" t="s">
        <v>75</v>
      </c>
      <c r="L3024" t="s">
        <v>87</v>
      </c>
      <c r="M3024" t="s">
        <v>56</v>
      </c>
      <c r="N3024" t="s">
        <v>76</v>
      </c>
      <c r="O3024" t="s">
        <v>82</v>
      </c>
      <c r="P3024">
        <v>65</v>
      </c>
      <c r="Q3024">
        <v>68</v>
      </c>
      <c r="R3024">
        <v>67</v>
      </c>
      <c r="S3024">
        <v>1</v>
      </c>
      <c r="T3024">
        <f t="shared" si="423"/>
        <v>66</v>
      </c>
      <c r="U3024">
        <v>63</v>
      </c>
      <c r="V3024">
        <f t="shared" si="424"/>
        <v>3</v>
      </c>
      <c r="W3024" s="3">
        <f t="shared" si="425"/>
        <v>1.4925373134328358E-2</v>
      </c>
      <c r="X3024">
        <v>13</v>
      </c>
      <c r="Y3024" s="4">
        <v>0.4</v>
      </c>
      <c r="Z3024" s="4">
        <v>0.8</v>
      </c>
      <c r="AA3024" s="5">
        <v>36405.1</v>
      </c>
      <c r="AB3024" s="5">
        <f t="shared" si="426"/>
        <v>2293521.2999999998</v>
      </c>
      <c r="AC3024" s="5">
        <v>24321.43</v>
      </c>
      <c r="AD3024" s="5">
        <f t="shared" si="427"/>
        <v>1629535.81</v>
      </c>
      <c r="AE3024" s="5">
        <v>111470.55</v>
      </c>
      <c r="AF3024" s="5">
        <v>28732.63</v>
      </c>
      <c r="AG3024" s="5">
        <v>8060.39</v>
      </c>
      <c r="AH3024" s="5">
        <v>1160</v>
      </c>
      <c r="AI3024" s="5">
        <v>3200</v>
      </c>
      <c r="AJ3024">
        <v>0</v>
      </c>
      <c r="AK3024" s="5">
        <v>0</v>
      </c>
      <c r="AL3024" s="5">
        <v>2080.46</v>
      </c>
      <c r="AM3024" s="5">
        <v>39050.21</v>
      </c>
      <c r="AN3024">
        <v>4</v>
      </c>
      <c r="AO3024">
        <v>4</v>
      </c>
      <c r="AP3024" t="str">
        <f t="shared" si="428"/>
        <v>Yes</v>
      </c>
      <c r="AQ3024">
        <v>1</v>
      </c>
      <c r="AR3024" s="5">
        <f t="shared" si="429"/>
        <v>1823290.05</v>
      </c>
      <c r="AS3024" s="5">
        <f t="shared" si="430"/>
        <v>470231.25</v>
      </c>
      <c r="AT3024" t="s">
        <v>59</v>
      </c>
      <c r="AU3024" t="s">
        <v>6164</v>
      </c>
      <c r="AV3024" t="s">
        <v>6165</v>
      </c>
      <c r="AW3024" t="s">
        <v>6166</v>
      </c>
      <c r="AX3024" t="s">
        <v>6167</v>
      </c>
      <c r="AY3024">
        <v>68</v>
      </c>
      <c r="AZ3024">
        <v>0</v>
      </c>
      <c r="BA3024">
        <v>26</v>
      </c>
      <c r="BB3024" t="s">
        <v>6180</v>
      </c>
      <c r="BC3024">
        <v>0</v>
      </c>
      <c r="BD3024">
        <v>0</v>
      </c>
      <c r="BE3024" t="s">
        <v>6169</v>
      </c>
      <c r="BF3024" t="s">
        <v>6170</v>
      </c>
      <c r="BG3024">
        <v>0</v>
      </c>
      <c r="BH3024" t="s">
        <v>6171</v>
      </c>
      <c r="BI3024">
        <v>24</v>
      </c>
      <c r="BJ3024" t="s">
        <v>6172</v>
      </c>
      <c r="BK3024">
        <v>0</v>
      </c>
      <c r="BL3024">
        <v>72</v>
      </c>
      <c r="BM3024" s="3">
        <f t="shared" si="431"/>
        <v>0.93055555555555558</v>
      </c>
    </row>
    <row r="3025" spans="1:65">
      <c r="A3025" t="s">
        <v>3161</v>
      </c>
      <c r="B3025" s="2">
        <v>45840</v>
      </c>
      <c r="C3025" t="s">
        <v>3137</v>
      </c>
      <c r="D3025" t="s">
        <v>3138</v>
      </c>
      <c r="E3025">
        <v>7</v>
      </c>
      <c r="F3025" t="s">
        <v>72</v>
      </c>
      <c r="G3025" t="s">
        <v>62</v>
      </c>
      <c r="H3025" t="s">
        <v>175</v>
      </c>
      <c r="I3025" t="s">
        <v>64</v>
      </c>
      <c r="J3025" t="s">
        <v>53</v>
      </c>
      <c r="K3025" t="s">
        <v>75</v>
      </c>
      <c r="L3025" t="s">
        <v>92</v>
      </c>
      <c r="M3025" t="s">
        <v>56</v>
      </c>
      <c r="N3025" t="s">
        <v>76</v>
      </c>
      <c r="O3025" t="s">
        <v>120</v>
      </c>
      <c r="P3025">
        <v>61</v>
      </c>
      <c r="Q3025">
        <v>62</v>
      </c>
      <c r="R3025">
        <v>64</v>
      </c>
      <c r="S3025">
        <v>1</v>
      </c>
      <c r="T3025">
        <f t="shared" si="423"/>
        <v>63</v>
      </c>
      <c r="U3025">
        <v>59</v>
      </c>
      <c r="V3025">
        <f t="shared" si="424"/>
        <v>4</v>
      </c>
      <c r="W3025" s="3">
        <f t="shared" si="425"/>
        <v>1.5625E-2</v>
      </c>
      <c r="X3025">
        <v>12</v>
      </c>
      <c r="Y3025" s="4">
        <v>2.9</v>
      </c>
      <c r="Z3025" s="4">
        <v>1.5</v>
      </c>
      <c r="AA3025" s="5">
        <v>36446.89</v>
      </c>
      <c r="AB3025" s="5">
        <f t="shared" si="426"/>
        <v>2150366.5099999998</v>
      </c>
      <c r="AC3025" s="5">
        <v>23843.279999999999</v>
      </c>
      <c r="AD3025" s="5">
        <f t="shared" si="427"/>
        <v>1525969.9199999999</v>
      </c>
      <c r="AE3025" s="5">
        <v>105651.3</v>
      </c>
      <c r="AF3025" s="5">
        <v>28320.92</v>
      </c>
      <c r="AG3025" s="5">
        <v>7970.3</v>
      </c>
      <c r="AH3025" s="5">
        <v>2175</v>
      </c>
      <c r="AI3025" s="5">
        <v>3200</v>
      </c>
      <c r="AJ3025">
        <v>0</v>
      </c>
      <c r="AK3025" s="5">
        <v>0</v>
      </c>
      <c r="AL3025" s="5">
        <v>2774.48</v>
      </c>
      <c r="AM3025" s="5">
        <v>39555.94</v>
      </c>
      <c r="AN3025">
        <v>4</v>
      </c>
      <c r="AO3025">
        <v>3</v>
      </c>
      <c r="AP3025" t="str">
        <f t="shared" si="428"/>
        <v>Yes</v>
      </c>
      <c r="AQ3025">
        <v>1</v>
      </c>
      <c r="AR3025" s="5">
        <f t="shared" si="429"/>
        <v>1715617.86</v>
      </c>
      <c r="AS3025" s="5">
        <f t="shared" si="430"/>
        <v>434748.65</v>
      </c>
      <c r="AT3025" t="s">
        <v>59</v>
      </c>
      <c r="AU3025" t="s">
        <v>6164</v>
      </c>
      <c r="AV3025" t="s">
        <v>6165</v>
      </c>
      <c r="AW3025" t="s">
        <v>6166</v>
      </c>
      <c r="AX3025" t="s">
        <v>6184</v>
      </c>
      <c r="AY3025">
        <v>61</v>
      </c>
      <c r="AZ3025">
        <v>0</v>
      </c>
      <c r="BA3025">
        <v>29</v>
      </c>
      <c r="BB3025" t="s">
        <v>6180</v>
      </c>
      <c r="BC3025">
        <v>0</v>
      </c>
      <c r="BD3025">
        <v>0</v>
      </c>
      <c r="BE3025" t="s">
        <v>6169</v>
      </c>
      <c r="BF3025" t="s">
        <v>6170</v>
      </c>
      <c r="BG3025">
        <v>0</v>
      </c>
      <c r="BH3025" t="s">
        <v>6171</v>
      </c>
      <c r="BI3025">
        <v>20</v>
      </c>
      <c r="BJ3025" t="s">
        <v>6172</v>
      </c>
      <c r="BK3025">
        <v>0</v>
      </c>
      <c r="BL3025">
        <v>75</v>
      </c>
      <c r="BM3025" s="3">
        <f t="shared" si="431"/>
        <v>0.85333333333333339</v>
      </c>
    </row>
    <row r="3026" spans="1:65">
      <c r="A3026" t="s">
        <v>3162</v>
      </c>
      <c r="B3026" s="2">
        <v>45840</v>
      </c>
      <c r="C3026" t="s">
        <v>3137</v>
      </c>
      <c r="D3026" t="s">
        <v>3138</v>
      </c>
      <c r="E3026">
        <v>7</v>
      </c>
      <c r="F3026" t="s">
        <v>61</v>
      </c>
      <c r="G3026" t="s">
        <v>79</v>
      </c>
      <c r="H3026" t="s">
        <v>123</v>
      </c>
      <c r="I3026" t="s">
        <v>52</v>
      </c>
      <c r="J3026" t="s">
        <v>65</v>
      </c>
      <c r="K3026" t="s">
        <v>75</v>
      </c>
      <c r="L3026" t="s">
        <v>87</v>
      </c>
      <c r="M3026" t="s">
        <v>56</v>
      </c>
      <c r="N3026" t="s">
        <v>76</v>
      </c>
      <c r="O3026" t="s">
        <v>58</v>
      </c>
      <c r="P3026">
        <v>46</v>
      </c>
      <c r="Q3026">
        <v>47</v>
      </c>
      <c r="R3026">
        <v>48</v>
      </c>
      <c r="S3026">
        <v>1</v>
      </c>
      <c r="T3026">
        <f t="shared" si="423"/>
        <v>47</v>
      </c>
      <c r="U3026">
        <v>45</v>
      </c>
      <c r="V3026">
        <f t="shared" si="424"/>
        <v>2</v>
      </c>
      <c r="W3026" s="3">
        <f t="shared" si="425"/>
        <v>2.0833333333333332E-2</v>
      </c>
      <c r="X3026">
        <v>43</v>
      </c>
      <c r="Y3026" s="4">
        <v>0</v>
      </c>
      <c r="Z3026" s="4">
        <v>2.1</v>
      </c>
      <c r="AA3026" s="5">
        <v>51940.28</v>
      </c>
      <c r="AB3026" s="5">
        <f t="shared" si="426"/>
        <v>2337312.6</v>
      </c>
      <c r="AC3026" s="5">
        <v>35586.19</v>
      </c>
      <c r="AD3026" s="5">
        <f t="shared" si="427"/>
        <v>1708137.12</v>
      </c>
      <c r="AE3026" s="5">
        <v>110299.07</v>
      </c>
      <c r="AF3026" s="5">
        <v>31048.38</v>
      </c>
      <c r="AG3026" s="5">
        <v>10486.72</v>
      </c>
      <c r="AH3026" s="5">
        <v>3045</v>
      </c>
      <c r="AI3026" s="5">
        <v>4600</v>
      </c>
      <c r="AJ3026">
        <v>0</v>
      </c>
      <c r="AK3026" s="5">
        <v>0</v>
      </c>
      <c r="AL3026" s="5">
        <v>1942.25</v>
      </c>
      <c r="AM3026" s="5">
        <v>29026.07</v>
      </c>
      <c r="AN3026">
        <v>4</v>
      </c>
      <c r="AO3026">
        <v>4</v>
      </c>
      <c r="AP3026" t="str">
        <f t="shared" si="428"/>
        <v>Yes</v>
      </c>
      <c r="AQ3026">
        <v>1</v>
      </c>
      <c r="AR3026" s="5">
        <f t="shared" si="429"/>
        <v>1898584.61</v>
      </c>
      <c r="AS3026" s="5">
        <f t="shared" si="430"/>
        <v>438727.99</v>
      </c>
      <c r="AT3026" t="s">
        <v>59</v>
      </c>
      <c r="AU3026" t="s">
        <v>6164</v>
      </c>
      <c r="AV3026" t="s">
        <v>6165</v>
      </c>
      <c r="AW3026" t="s">
        <v>6166</v>
      </c>
      <c r="AX3026" t="s">
        <v>6184</v>
      </c>
      <c r="AY3026">
        <v>47</v>
      </c>
      <c r="AZ3026">
        <v>1</v>
      </c>
      <c r="BA3026">
        <v>20</v>
      </c>
      <c r="BB3026" t="s">
        <v>6180</v>
      </c>
      <c r="BC3026">
        <v>0</v>
      </c>
      <c r="BD3026">
        <v>0</v>
      </c>
      <c r="BE3026" t="s">
        <v>6169</v>
      </c>
      <c r="BF3026" t="s">
        <v>6170</v>
      </c>
      <c r="BG3026">
        <v>0</v>
      </c>
      <c r="BH3026" t="s">
        <v>6171</v>
      </c>
      <c r="BI3026">
        <v>37</v>
      </c>
      <c r="BJ3026" t="s">
        <v>6172</v>
      </c>
      <c r="BK3026">
        <v>0</v>
      </c>
      <c r="BL3026">
        <v>59</v>
      </c>
      <c r="BM3026" s="3">
        <f t="shared" si="431"/>
        <v>0.81355932203389836</v>
      </c>
    </row>
    <row r="3027" spans="1:65">
      <c r="A3027" t="s">
        <v>3163</v>
      </c>
      <c r="B3027" s="2">
        <v>45840</v>
      </c>
      <c r="C3027" t="s">
        <v>3137</v>
      </c>
      <c r="D3027" t="s">
        <v>3138</v>
      </c>
      <c r="E3027">
        <v>7</v>
      </c>
      <c r="F3027" t="s">
        <v>72</v>
      </c>
      <c r="G3027" t="s">
        <v>79</v>
      </c>
      <c r="H3027" t="s">
        <v>86</v>
      </c>
      <c r="I3027" t="s">
        <v>74</v>
      </c>
      <c r="J3027" t="s">
        <v>53</v>
      </c>
      <c r="K3027" t="s">
        <v>54</v>
      </c>
      <c r="L3027" t="s">
        <v>87</v>
      </c>
      <c r="M3027" t="s">
        <v>56</v>
      </c>
      <c r="N3027" t="s">
        <v>94</v>
      </c>
      <c r="O3027" t="s">
        <v>70</v>
      </c>
      <c r="P3027">
        <v>62</v>
      </c>
      <c r="Q3027">
        <v>63</v>
      </c>
      <c r="R3027">
        <v>65</v>
      </c>
      <c r="S3027">
        <v>1</v>
      </c>
      <c r="T3027">
        <f t="shared" si="423"/>
        <v>64</v>
      </c>
      <c r="U3027">
        <v>59</v>
      </c>
      <c r="V3027">
        <f t="shared" si="424"/>
        <v>5</v>
      </c>
      <c r="W3027" s="3">
        <f t="shared" si="425"/>
        <v>1.5384615384615385E-2</v>
      </c>
      <c r="X3027">
        <v>13</v>
      </c>
      <c r="Y3027" s="4">
        <v>0.2</v>
      </c>
      <c r="Z3027" s="4">
        <v>1</v>
      </c>
      <c r="AA3027" s="5">
        <v>38708.959999999999</v>
      </c>
      <c r="AB3027" s="5">
        <f t="shared" si="426"/>
        <v>2283828.64</v>
      </c>
      <c r="AC3027" s="5">
        <v>24115.22</v>
      </c>
      <c r="AD3027" s="5">
        <f t="shared" si="427"/>
        <v>1567489.3</v>
      </c>
      <c r="AE3027" s="5">
        <v>111810</v>
      </c>
      <c r="AF3027" s="5">
        <v>27437.360000000001</v>
      </c>
      <c r="AG3027" s="5">
        <v>7881.7</v>
      </c>
      <c r="AH3027" s="5">
        <v>1450</v>
      </c>
      <c r="AI3027" s="5">
        <v>3200</v>
      </c>
      <c r="AJ3027">
        <v>0</v>
      </c>
      <c r="AK3027" s="5">
        <v>0</v>
      </c>
      <c r="AL3027" s="5">
        <v>3291.15</v>
      </c>
      <c r="AM3027" s="5">
        <v>36294.79</v>
      </c>
      <c r="AN3027">
        <v>4</v>
      </c>
      <c r="AO3027">
        <v>4</v>
      </c>
      <c r="AP3027" t="str">
        <f t="shared" si="428"/>
        <v>Yes</v>
      </c>
      <c r="AQ3027">
        <v>1</v>
      </c>
      <c r="AR3027" s="5">
        <f t="shared" si="429"/>
        <v>1758854.3</v>
      </c>
      <c r="AS3027" s="5">
        <f t="shared" si="430"/>
        <v>524974.34</v>
      </c>
      <c r="AT3027" t="s">
        <v>59</v>
      </c>
      <c r="AU3027" t="s">
        <v>6164</v>
      </c>
      <c r="AV3027" t="s">
        <v>6165</v>
      </c>
      <c r="AW3027" t="s">
        <v>6166</v>
      </c>
      <c r="AX3027" t="s">
        <v>6184</v>
      </c>
      <c r="AY3027">
        <v>63</v>
      </c>
      <c r="AZ3027">
        <v>0</v>
      </c>
      <c r="BA3027">
        <v>26</v>
      </c>
      <c r="BB3027" t="s">
        <v>6180</v>
      </c>
      <c r="BC3027">
        <v>0</v>
      </c>
      <c r="BD3027">
        <v>0</v>
      </c>
      <c r="BE3027" t="s">
        <v>6169</v>
      </c>
      <c r="BF3027" t="s">
        <v>6170</v>
      </c>
      <c r="BG3027">
        <v>0</v>
      </c>
      <c r="BH3027" t="s">
        <v>6171</v>
      </c>
      <c r="BI3027">
        <v>26</v>
      </c>
      <c r="BJ3027" t="s">
        <v>6172</v>
      </c>
      <c r="BK3027">
        <v>0</v>
      </c>
      <c r="BL3027">
        <v>71</v>
      </c>
      <c r="BM3027" s="3">
        <f t="shared" si="431"/>
        <v>0.91549295774647887</v>
      </c>
    </row>
    <row r="3028" spans="1:65">
      <c r="A3028" t="s">
        <v>3164</v>
      </c>
      <c r="B3028" s="2">
        <v>45840</v>
      </c>
      <c r="C3028" t="s">
        <v>3137</v>
      </c>
      <c r="D3028" t="s">
        <v>3138</v>
      </c>
      <c r="E3028">
        <v>7</v>
      </c>
      <c r="F3028" t="s">
        <v>49</v>
      </c>
      <c r="G3028" t="s">
        <v>79</v>
      </c>
      <c r="H3028" t="s">
        <v>106</v>
      </c>
      <c r="I3028" t="s">
        <v>74</v>
      </c>
      <c r="J3028" t="s">
        <v>81</v>
      </c>
      <c r="K3028" t="s">
        <v>66</v>
      </c>
      <c r="L3028" t="s">
        <v>55</v>
      </c>
      <c r="M3028" t="s">
        <v>56</v>
      </c>
      <c r="N3028" t="s">
        <v>57</v>
      </c>
      <c r="O3028" t="s">
        <v>70</v>
      </c>
      <c r="P3028">
        <v>35</v>
      </c>
      <c r="Q3028">
        <v>37</v>
      </c>
      <c r="R3028">
        <v>37</v>
      </c>
      <c r="S3028">
        <v>1</v>
      </c>
      <c r="T3028">
        <f t="shared" si="423"/>
        <v>36</v>
      </c>
      <c r="U3028">
        <v>34</v>
      </c>
      <c r="V3028">
        <f t="shared" si="424"/>
        <v>2</v>
      </c>
      <c r="W3028" s="3">
        <f t="shared" si="425"/>
        <v>2.7027027027027029E-2</v>
      </c>
      <c r="X3028">
        <v>35</v>
      </c>
      <c r="Y3028" s="4">
        <v>3.9</v>
      </c>
      <c r="Z3028" s="4">
        <v>1.9</v>
      </c>
      <c r="AA3028" s="5">
        <v>74121.73</v>
      </c>
      <c r="AB3028" s="5">
        <f t="shared" si="426"/>
        <v>2520138.8199999998</v>
      </c>
      <c r="AC3028" s="5">
        <v>52809.01</v>
      </c>
      <c r="AD3028" s="5">
        <f t="shared" si="427"/>
        <v>1953933.37</v>
      </c>
      <c r="AE3028" s="5">
        <v>113289.38</v>
      </c>
      <c r="AF3028" s="5">
        <v>33700.730000000003</v>
      </c>
      <c r="AG3028" s="5">
        <v>11135.27</v>
      </c>
      <c r="AH3028" s="5">
        <v>2755</v>
      </c>
      <c r="AI3028" s="5">
        <v>6800</v>
      </c>
      <c r="AJ3028">
        <v>0</v>
      </c>
      <c r="AK3028" s="5">
        <v>0</v>
      </c>
      <c r="AL3028" s="5">
        <v>3125.42</v>
      </c>
      <c r="AM3028" s="5">
        <v>22898.99</v>
      </c>
      <c r="AN3028">
        <v>4</v>
      </c>
      <c r="AO3028">
        <v>3</v>
      </c>
      <c r="AP3028" t="str">
        <f t="shared" si="428"/>
        <v>Yes</v>
      </c>
      <c r="AQ3028">
        <v>0</v>
      </c>
      <c r="AR3028" s="5">
        <f t="shared" si="429"/>
        <v>2147638.16</v>
      </c>
      <c r="AS3028" s="5">
        <f t="shared" si="430"/>
        <v>372500.66</v>
      </c>
      <c r="AT3028" t="s">
        <v>59</v>
      </c>
      <c r="AU3028" t="s">
        <v>6164</v>
      </c>
      <c r="AV3028" t="s">
        <v>6165</v>
      </c>
      <c r="AW3028" t="s">
        <v>6166</v>
      </c>
      <c r="AX3028" t="s">
        <v>6202</v>
      </c>
      <c r="AY3028">
        <v>36</v>
      </c>
      <c r="AZ3028">
        <v>0</v>
      </c>
      <c r="BA3028">
        <v>22</v>
      </c>
      <c r="BB3028" t="s">
        <v>6180</v>
      </c>
      <c r="BC3028">
        <v>0</v>
      </c>
      <c r="BD3028">
        <v>0</v>
      </c>
      <c r="BE3028" t="s">
        <v>6169</v>
      </c>
      <c r="BF3028" t="s">
        <v>6170</v>
      </c>
      <c r="BG3028">
        <v>3</v>
      </c>
      <c r="BH3028" t="s">
        <v>6208</v>
      </c>
      <c r="BI3028">
        <v>109</v>
      </c>
      <c r="BJ3028" t="s">
        <v>6193</v>
      </c>
      <c r="BK3028">
        <v>0</v>
      </c>
      <c r="BL3028">
        <v>51</v>
      </c>
      <c r="BM3028" s="3">
        <f t="shared" si="431"/>
        <v>0.72549019607843135</v>
      </c>
    </row>
    <row r="3029" spans="1:65">
      <c r="A3029" t="s">
        <v>3165</v>
      </c>
      <c r="B3029" s="2">
        <v>45840</v>
      </c>
      <c r="C3029" t="s">
        <v>3137</v>
      </c>
      <c r="D3029" t="s">
        <v>3138</v>
      </c>
      <c r="E3029">
        <v>7</v>
      </c>
      <c r="F3029" t="s">
        <v>72</v>
      </c>
      <c r="G3029" t="s">
        <v>50</v>
      </c>
      <c r="H3029" t="s">
        <v>179</v>
      </c>
      <c r="I3029" t="s">
        <v>74</v>
      </c>
      <c r="J3029" t="s">
        <v>81</v>
      </c>
      <c r="K3029" t="s">
        <v>75</v>
      </c>
      <c r="L3029" t="s">
        <v>92</v>
      </c>
      <c r="M3029" t="s">
        <v>68</v>
      </c>
      <c r="N3029" t="s">
        <v>109</v>
      </c>
      <c r="O3029" t="s">
        <v>120</v>
      </c>
      <c r="P3029">
        <v>37</v>
      </c>
      <c r="Q3029">
        <v>39</v>
      </c>
      <c r="R3029">
        <v>39</v>
      </c>
      <c r="S3029">
        <v>1</v>
      </c>
      <c r="T3029">
        <f t="shared" si="423"/>
        <v>38</v>
      </c>
      <c r="U3029">
        <v>36</v>
      </c>
      <c r="V3029">
        <f t="shared" si="424"/>
        <v>2</v>
      </c>
      <c r="W3029" s="3">
        <f t="shared" si="425"/>
        <v>2.564102564102564E-2</v>
      </c>
      <c r="X3029">
        <v>27</v>
      </c>
      <c r="Y3029" s="4">
        <v>6.5</v>
      </c>
      <c r="Z3029" s="4">
        <v>1.9</v>
      </c>
      <c r="AA3029" s="5">
        <v>77064.240000000005</v>
      </c>
      <c r="AB3029" s="5">
        <f t="shared" si="426"/>
        <v>2774312.64</v>
      </c>
      <c r="AC3029" s="5">
        <v>51545.67</v>
      </c>
      <c r="AD3029" s="5">
        <f t="shared" si="427"/>
        <v>2010281.13</v>
      </c>
      <c r="AE3029" s="5">
        <v>120011.13</v>
      </c>
      <c r="AF3029" s="5">
        <v>33050.01</v>
      </c>
      <c r="AG3029" s="5">
        <v>9331.69</v>
      </c>
      <c r="AH3029" s="5">
        <v>2755</v>
      </c>
      <c r="AI3029" s="5">
        <v>6800</v>
      </c>
      <c r="AJ3029">
        <v>0</v>
      </c>
      <c r="AK3029" s="5">
        <v>0</v>
      </c>
      <c r="AL3029" s="5">
        <v>3099.53</v>
      </c>
      <c r="AM3029" s="5">
        <v>51725.24</v>
      </c>
      <c r="AN3029">
        <v>8</v>
      </c>
      <c r="AO3029">
        <v>9</v>
      </c>
      <c r="AP3029" t="str">
        <f t="shared" si="428"/>
        <v>No</v>
      </c>
      <c r="AQ3029">
        <v>2</v>
      </c>
      <c r="AR3029" s="5">
        <f t="shared" si="429"/>
        <v>2237053.73</v>
      </c>
      <c r="AS3029" s="5">
        <f t="shared" si="430"/>
        <v>537258.91</v>
      </c>
      <c r="AT3029" t="s">
        <v>59</v>
      </c>
      <c r="AU3029" t="s">
        <v>6164</v>
      </c>
      <c r="AV3029" t="s">
        <v>6165</v>
      </c>
      <c r="AW3029" t="s">
        <v>6166</v>
      </c>
      <c r="AX3029" t="s">
        <v>6184</v>
      </c>
      <c r="AY3029">
        <v>37</v>
      </c>
      <c r="AZ3029">
        <v>0</v>
      </c>
      <c r="BA3029">
        <v>20</v>
      </c>
      <c r="BB3029" t="s">
        <v>6180</v>
      </c>
      <c r="BC3029">
        <v>0</v>
      </c>
      <c r="BD3029">
        <v>1</v>
      </c>
      <c r="BE3029" t="s">
        <v>6188</v>
      </c>
      <c r="BF3029" t="s">
        <v>6170</v>
      </c>
      <c r="BG3029">
        <v>0</v>
      </c>
      <c r="BH3029" t="s">
        <v>6171</v>
      </c>
      <c r="BI3029">
        <v>49</v>
      </c>
      <c r="BJ3029" t="s">
        <v>6172</v>
      </c>
      <c r="BK3029">
        <v>0</v>
      </c>
      <c r="BL3029">
        <v>47</v>
      </c>
      <c r="BM3029" s="3">
        <f t="shared" si="431"/>
        <v>0.82978723404255317</v>
      </c>
    </row>
    <row r="3030" spans="1:65">
      <c r="A3030" t="s">
        <v>3166</v>
      </c>
      <c r="B3030" s="2">
        <v>45840</v>
      </c>
      <c r="C3030" t="s">
        <v>3137</v>
      </c>
      <c r="D3030" t="s">
        <v>3138</v>
      </c>
      <c r="E3030">
        <v>7</v>
      </c>
      <c r="F3030" t="s">
        <v>78</v>
      </c>
      <c r="G3030" t="s">
        <v>50</v>
      </c>
      <c r="H3030" t="s">
        <v>173</v>
      </c>
      <c r="I3030" t="s">
        <v>64</v>
      </c>
      <c r="J3030" t="s">
        <v>81</v>
      </c>
      <c r="K3030" t="s">
        <v>66</v>
      </c>
      <c r="L3030" t="s">
        <v>67</v>
      </c>
      <c r="M3030" t="s">
        <v>68</v>
      </c>
      <c r="N3030" t="s">
        <v>94</v>
      </c>
      <c r="O3030" t="s">
        <v>70</v>
      </c>
      <c r="P3030">
        <v>38</v>
      </c>
      <c r="Q3030">
        <v>40</v>
      </c>
      <c r="R3030">
        <v>39</v>
      </c>
      <c r="S3030">
        <v>3</v>
      </c>
      <c r="T3030">
        <f t="shared" si="423"/>
        <v>36</v>
      </c>
      <c r="U3030">
        <v>36</v>
      </c>
      <c r="V3030">
        <f t="shared" si="424"/>
        <v>0</v>
      </c>
      <c r="W3030" s="3">
        <f t="shared" si="425"/>
        <v>7.6923076923076927E-2</v>
      </c>
      <c r="X3030">
        <v>20</v>
      </c>
      <c r="Y3030" s="4">
        <v>4.0999999999999996</v>
      </c>
      <c r="Z3030" s="4">
        <v>1.7</v>
      </c>
      <c r="AA3030" s="5">
        <v>74125.289999999994</v>
      </c>
      <c r="AB3030" s="5">
        <f t="shared" si="426"/>
        <v>2668510.44</v>
      </c>
      <c r="AC3030" s="5">
        <v>49489.34</v>
      </c>
      <c r="AD3030" s="5">
        <f t="shared" si="427"/>
        <v>1930084.26</v>
      </c>
      <c r="AE3030" s="5">
        <v>113885.14</v>
      </c>
      <c r="AF3030" s="5">
        <v>34747.910000000003</v>
      </c>
      <c r="AG3030" s="5">
        <v>8476.32</v>
      </c>
      <c r="AH3030" s="5">
        <v>2465</v>
      </c>
      <c r="AI3030" s="5">
        <v>23975.62</v>
      </c>
      <c r="AJ3030">
        <v>1</v>
      </c>
      <c r="AK3030" s="5">
        <v>22754.98</v>
      </c>
      <c r="AL3030" s="5">
        <v>0</v>
      </c>
      <c r="AM3030" s="5">
        <v>23358.34</v>
      </c>
      <c r="AN3030">
        <v>4</v>
      </c>
      <c r="AO3030">
        <v>4</v>
      </c>
      <c r="AP3030" t="str">
        <f t="shared" si="428"/>
        <v>Yes</v>
      </c>
      <c r="AQ3030">
        <v>2</v>
      </c>
      <c r="AR3030" s="5">
        <f t="shared" si="429"/>
        <v>2159747.5699999998</v>
      </c>
      <c r="AS3030" s="5">
        <f t="shared" si="430"/>
        <v>508762.87</v>
      </c>
      <c r="AT3030" t="s">
        <v>1641</v>
      </c>
      <c r="AU3030" t="s">
        <v>6189</v>
      </c>
      <c r="AV3030" t="s">
        <v>6201</v>
      </c>
      <c r="AW3030" t="s">
        <v>6175</v>
      </c>
      <c r="AX3030" t="s">
        <v>6167</v>
      </c>
      <c r="AY3030">
        <v>41</v>
      </c>
      <c r="AZ3030">
        <v>0</v>
      </c>
      <c r="BA3030">
        <v>0</v>
      </c>
      <c r="BB3030" t="s">
        <v>6168</v>
      </c>
      <c r="BC3030">
        <v>0</v>
      </c>
      <c r="BD3030">
        <v>0</v>
      </c>
      <c r="BE3030" t="s">
        <v>6169</v>
      </c>
      <c r="BF3030" t="s">
        <v>6212</v>
      </c>
      <c r="BG3030">
        <v>4</v>
      </c>
      <c r="BH3030" t="s">
        <v>6209</v>
      </c>
      <c r="BI3030">
        <v>87</v>
      </c>
      <c r="BJ3030" t="s">
        <v>6193</v>
      </c>
      <c r="BK3030">
        <v>0</v>
      </c>
      <c r="BL3030">
        <v>51</v>
      </c>
      <c r="BM3030" s="3">
        <f t="shared" si="431"/>
        <v>0.76470588235294112</v>
      </c>
    </row>
    <row r="3031" spans="1:65">
      <c r="A3031" t="s">
        <v>3167</v>
      </c>
      <c r="B3031" s="2">
        <v>45840</v>
      </c>
      <c r="C3031" t="s">
        <v>3137</v>
      </c>
      <c r="D3031" t="s">
        <v>3138</v>
      </c>
      <c r="E3031">
        <v>7</v>
      </c>
      <c r="F3031" t="s">
        <v>72</v>
      </c>
      <c r="G3031" t="s">
        <v>79</v>
      </c>
      <c r="H3031" t="s">
        <v>213</v>
      </c>
      <c r="I3031" t="s">
        <v>64</v>
      </c>
      <c r="J3031" t="s">
        <v>53</v>
      </c>
      <c r="K3031" t="s">
        <v>75</v>
      </c>
      <c r="L3031" t="s">
        <v>67</v>
      </c>
      <c r="M3031" t="s">
        <v>56</v>
      </c>
      <c r="N3031" t="s">
        <v>57</v>
      </c>
      <c r="O3031" t="s">
        <v>82</v>
      </c>
      <c r="P3031">
        <v>63</v>
      </c>
      <c r="Q3031">
        <v>67</v>
      </c>
      <c r="R3031">
        <v>67</v>
      </c>
      <c r="S3031">
        <v>1</v>
      </c>
      <c r="T3031">
        <f t="shared" si="423"/>
        <v>66</v>
      </c>
      <c r="U3031">
        <v>62</v>
      </c>
      <c r="V3031">
        <f t="shared" si="424"/>
        <v>4</v>
      </c>
      <c r="W3031" s="3">
        <f t="shared" si="425"/>
        <v>1.4925373134328358E-2</v>
      </c>
      <c r="X3031">
        <v>26</v>
      </c>
      <c r="Y3031" s="4">
        <v>8.3000000000000007</v>
      </c>
      <c r="Z3031" s="4">
        <v>2.4</v>
      </c>
      <c r="AA3031" s="5">
        <v>35746.839999999997</v>
      </c>
      <c r="AB3031" s="5">
        <f t="shared" si="426"/>
        <v>2216304.08</v>
      </c>
      <c r="AC3031" s="5">
        <v>22990.14</v>
      </c>
      <c r="AD3031" s="5">
        <f t="shared" si="427"/>
        <v>1540339.38</v>
      </c>
      <c r="AE3031" s="5">
        <v>110136.65</v>
      </c>
      <c r="AF3031" s="5">
        <v>29762.639999999999</v>
      </c>
      <c r="AG3031" s="5">
        <v>9975.41</v>
      </c>
      <c r="AH3031" s="5">
        <v>3480</v>
      </c>
      <c r="AI3031" s="5">
        <v>3200</v>
      </c>
      <c r="AJ3031">
        <v>0</v>
      </c>
      <c r="AK3031" s="5">
        <v>0</v>
      </c>
      <c r="AL3031" s="5">
        <v>2669.82</v>
      </c>
      <c r="AM3031" s="5">
        <v>40975.230000000003</v>
      </c>
      <c r="AN3031">
        <v>4</v>
      </c>
      <c r="AO3031">
        <v>3</v>
      </c>
      <c r="AP3031" t="str">
        <f t="shared" si="428"/>
        <v>Yes</v>
      </c>
      <c r="AQ3031">
        <v>0</v>
      </c>
      <c r="AR3031" s="5">
        <f t="shared" si="429"/>
        <v>1740539.13</v>
      </c>
      <c r="AS3031" s="5">
        <f t="shared" si="430"/>
        <v>475764.95</v>
      </c>
      <c r="AT3031" t="s">
        <v>59</v>
      </c>
      <c r="AU3031" t="s">
        <v>6164</v>
      </c>
      <c r="AV3031" t="s">
        <v>6165</v>
      </c>
      <c r="AW3031" t="s">
        <v>6166</v>
      </c>
      <c r="AX3031" t="s">
        <v>6177</v>
      </c>
      <c r="AY3031">
        <v>65</v>
      </c>
      <c r="AZ3031">
        <v>0</v>
      </c>
      <c r="BA3031">
        <v>27</v>
      </c>
      <c r="BB3031" t="s">
        <v>6180</v>
      </c>
      <c r="BC3031">
        <v>0</v>
      </c>
      <c r="BD3031">
        <v>0</v>
      </c>
      <c r="BE3031" t="s">
        <v>6169</v>
      </c>
      <c r="BF3031" t="s">
        <v>6170</v>
      </c>
      <c r="BG3031">
        <v>0</v>
      </c>
      <c r="BH3031" t="s">
        <v>6171</v>
      </c>
      <c r="BI3031">
        <v>60</v>
      </c>
      <c r="BJ3031" t="s">
        <v>6187</v>
      </c>
      <c r="BK3031">
        <v>0</v>
      </c>
      <c r="BL3031">
        <v>74</v>
      </c>
      <c r="BM3031" s="3">
        <f t="shared" si="431"/>
        <v>0.90540540540540537</v>
      </c>
    </row>
    <row r="3032" spans="1:65">
      <c r="A3032" t="s">
        <v>3168</v>
      </c>
      <c r="B3032" s="2">
        <v>45840</v>
      </c>
      <c r="C3032" t="s">
        <v>3137</v>
      </c>
      <c r="D3032" t="s">
        <v>3138</v>
      </c>
      <c r="E3032">
        <v>7</v>
      </c>
      <c r="F3032" t="s">
        <v>78</v>
      </c>
      <c r="G3032" t="s">
        <v>79</v>
      </c>
      <c r="H3032" t="s">
        <v>113</v>
      </c>
      <c r="I3032" t="s">
        <v>74</v>
      </c>
      <c r="J3032" t="s">
        <v>65</v>
      </c>
      <c r="K3032" t="s">
        <v>66</v>
      </c>
      <c r="L3032" t="s">
        <v>92</v>
      </c>
      <c r="M3032" t="s">
        <v>56</v>
      </c>
      <c r="N3032" t="s">
        <v>69</v>
      </c>
      <c r="O3032" t="s">
        <v>70</v>
      </c>
      <c r="P3032">
        <v>43</v>
      </c>
      <c r="Q3032">
        <v>45</v>
      </c>
      <c r="R3032">
        <v>45</v>
      </c>
      <c r="S3032">
        <v>1</v>
      </c>
      <c r="T3032">
        <f t="shared" si="423"/>
        <v>44</v>
      </c>
      <c r="U3032">
        <v>43</v>
      </c>
      <c r="V3032">
        <f t="shared" si="424"/>
        <v>1</v>
      </c>
      <c r="W3032" s="3">
        <f t="shared" si="425"/>
        <v>2.2222222222222223E-2</v>
      </c>
      <c r="X3032">
        <v>6</v>
      </c>
      <c r="Y3032" s="4">
        <v>0.9</v>
      </c>
      <c r="Z3032" s="4">
        <v>0.6</v>
      </c>
      <c r="AA3032" s="5">
        <v>49275.68</v>
      </c>
      <c r="AB3032" s="5">
        <f t="shared" si="426"/>
        <v>2118854.2400000002</v>
      </c>
      <c r="AC3032" s="5">
        <v>35298.019999999997</v>
      </c>
      <c r="AD3032" s="5">
        <f t="shared" si="427"/>
        <v>1588410.9</v>
      </c>
      <c r="AE3032" s="5">
        <v>100756.75</v>
      </c>
      <c r="AF3032" s="5">
        <v>29110.84</v>
      </c>
      <c r="AG3032" s="5">
        <v>7220.06</v>
      </c>
      <c r="AH3032" s="5">
        <v>870</v>
      </c>
      <c r="AI3032" s="5">
        <v>4600</v>
      </c>
      <c r="AJ3032">
        <v>0</v>
      </c>
      <c r="AK3032" s="5">
        <v>0</v>
      </c>
      <c r="AL3032" s="5">
        <v>1029.08</v>
      </c>
      <c r="AM3032" s="5">
        <v>32344.11</v>
      </c>
      <c r="AN3032">
        <v>4</v>
      </c>
      <c r="AO3032">
        <v>5</v>
      </c>
      <c r="AP3032" t="str">
        <f t="shared" si="428"/>
        <v>No</v>
      </c>
      <c r="AQ3032">
        <v>2</v>
      </c>
      <c r="AR3032" s="5">
        <f t="shared" si="429"/>
        <v>1764341.74</v>
      </c>
      <c r="AS3032" s="5">
        <f t="shared" si="430"/>
        <v>354512.5</v>
      </c>
      <c r="AT3032" t="s">
        <v>59</v>
      </c>
      <c r="AU3032" t="s">
        <v>6164</v>
      </c>
      <c r="AV3032" t="s">
        <v>6165</v>
      </c>
      <c r="AW3032" t="s">
        <v>6166</v>
      </c>
      <c r="AX3032" t="s">
        <v>6184</v>
      </c>
      <c r="AY3032">
        <v>43</v>
      </c>
      <c r="AZ3032">
        <v>0</v>
      </c>
      <c r="BA3032">
        <v>12</v>
      </c>
      <c r="BB3032" t="s">
        <v>6180</v>
      </c>
      <c r="BC3032">
        <v>0</v>
      </c>
      <c r="BD3032">
        <v>1</v>
      </c>
      <c r="BE3032" t="s">
        <v>6188</v>
      </c>
      <c r="BF3032" t="s">
        <v>6170</v>
      </c>
      <c r="BG3032">
        <v>0</v>
      </c>
      <c r="BH3032" t="s">
        <v>6171</v>
      </c>
      <c r="BI3032">
        <v>39</v>
      </c>
      <c r="BJ3032" t="s">
        <v>6172</v>
      </c>
      <c r="BK3032">
        <v>0</v>
      </c>
      <c r="BL3032">
        <v>64</v>
      </c>
      <c r="BM3032" s="3">
        <f t="shared" si="431"/>
        <v>0.703125</v>
      </c>
    </row>
    <row r="3033" spans="1:65">
      <c r="A3033" t="s">
        <v>3169</v>
      </c>
      <c r="B3033" s="2">
        <v>45840</v>
      </c>
      <c r="C3033" t="s">
        <v>3137</v>
      </c>
      <c r="D3033" t="s">
        <v>3138</v>
      </c>
      <c r="E3033">
        <v>7</v>
      </c>
      <c r="F3033" t="s">
        <v>78</v>
      </c>
      <c r="G3033" t="s">
        <v>62</v>
      </c>
      <c r="H3033" t="s">
        <v>168</v>
      </c>
      <c r="I3033" t="s">
        <v>74</v>
      </c>
      <c r="J3033" t="s">
        <v>81</v>
      </c>
      <c r="K3033" t="s">
        <v>66</v>
      </c>
      <c r="L3033" t="s">
        <v>92</v>
      </c>
      <c r="M3033" t="s">
        <v>56</v>
      </c>
      <c r="N3033" t="s">
        <v>69</v>
      </c>
      <c r="O3033" t="s">
        <v>120</v>
      </c>
      <c r="P3033">
        <v>37</v>
      </c>
      <c r="Q3033">
        <v>40</v>
      </c>
      <c r="R3033">
        <v>39</v>
      </c>
      <c r="S3033">
        <v>1</v>
      </c>
      <c r="T3033">
        <f t="shared" si="423"/>
        <v>38</v>
      </c>
      <c r="U3033">
        <v>37</v>
      </c>
      <c r="V3033">
        <f t="shared" si="424"/>
        <v>1</v>
      </c>
      <c r="W3033" s="3">
        <f t="shared" si="425"/>
        <v>2.564102564102564E-2</v>
      </c>
      <c r="X3033">
        <v>43</v>
      </c>
      <c r="Y3033" s="4">
        <v>3.7</v>
      </c>
      <c r="Z3033" s="4">
        <v>1.2</v>
      </c>
      <c r="AA3033" s="5">
        <v>72806.48</v>
      </c>
      <c r="AB3033" s="5">
        <f t="shared" si="426"/>
        <v>2693839.76</v>
      </c>
      <c r="AC3033" s="5">
        <v>53562.63</v>
      </c>
      <c r="AD3033" s="5">
        <f t="shared" si="427"/>
        <v>2088942.57</v>
      </c>
      <c r="AE3033" s="5">
        <v>118801.19</v>
      </c>
      <c r="AF3033" s="5">
        <v>35846.660000000003</v>
      </c>
      <c r="AG3033" s="5">
        <v>10387.709999999999</v>
      </c>
      <c r="AH3033" s="5">
        <v>1740</v>
      </c>
      <c r="AI3033" s="5">
        <v>6800</v>
      </c>
      <c r="AJ3033">
        <v>0</v>
      </c>
      <c r="AK3033" s="5">
        <v>0</v>
      </c>
      <c r="AL3033" s="5">
        <v>1486.02</v>
      </c>
      <c r="AM3033" s="5">
        <v>25566.06</v>
      </c>
      <c r="AN3033">
        <v>4</v>
      </c>
      <c r="AO3033">
        <v>4</v>
      </c>
      <c r="AP3033" t="str">
        <f t="shared" si="428"/>
        <v>Yes</v>
      </c>
      <c r="AQ3033">
        <v>1</v>
      </c>
      <c r="AR3033" s="5">
        <f t="shared" si="429"/>
        <v>2289570.21</v>
      </c>
      <c r="AS3033" s="5">
        <f t="shared" si="430"/>
        <v>404269.55</v>
      </c>
      <c r="AT3033" t="s">
        <v>59</v>
      </c>
      <c r="AU3033" t="s">
        <v>6164</v>
      </c>
      <c r="AV3033" t="s">
        <v>6165</v>
      </c>
      <c r="AW3033" t="s">
        <v>6166</v>
      </c>
      <c r="AX3033" t="s">
        <v>6167</v>
      </c>
      <c r="AY3033">
        <v>37</v>
      </c>
      <c r="AZ3033">
        <v>0</v>
      </c>
      <c r="BA3033">
        <v>12</v>
      </c>
      <c r="BB3033" t="s">
        <v>6180</v>
      </c>
      <c r="BC3033">
        <v>0</v>
      </c>
      <c r="BD3033">
        <v>0</v>
      </c>
      <c r="BE3033" t="s">
        <v>6169</v>
      </c>
      <c r="BF3033" t="s">
        <v>6170</v>
      </c>
      <c r="BG3033">
        <v>1</v>
      </c>
      <c r="BH3033" t="s">
        <v>6179</v>
      </c>
      <c r="BI3033">
        <v>34</v>
      </c>
      <c r="BJ3033" t="s">
        <v>6172</v>
      </c>
      <c r="BK3033">
        <v>0</v>
      </c>
      <c r="BL3033">
        <v>51</v>
      </c>
      <c r="BM3033" s="3">
        <f t="shared" si="431"/>
        <v>0.76470588235294112</v>
      </c>
    </row>
    <row r="3034" spans="1:65">
      <c r="A3034" t="s">
        <v>3170</v>
      </c>
      <c r="B3034" s="2">
        <v>45840</v>
      </c>
      <c r="C3034" t="s">
        <v>3137</v>
      </c>
      <c r="D3034" t="s">
        <v>3138</v>
      </c>
      <c r="E3034">
        <v>7</v>
      </c>
      <c r="F3034" t="s">
        <v>61</v>
      </c>
      <c r="G3034" t="s">
        <v>79</v>
      </c>
      <c r="H3034" t="s">
        <v>84</v>
      </c>
      <c r="I3034" t="s">
        <v>74</v>
      </c>
      <c r="J3034" t="s">
        <v>65</v>
      </c>
      <c r="K3034" t="s">
        <v>75</v>
      </c>
      <c r="L3034" t="s">
        <v>67</v>
      </c>
      <c r="M3034" t="s">
        <v>56</v>
      </c>
      <c r="N3034" t="s">
        <v>57</v>
      </c>
      <c r="O3034" t="s">
        <v>120</v>
      </c>
      <c r="P3034">
        <v>48</v>
      </c>
      <c r="Q3034">
        <v>51</v>
      </c>
      <c r="R3034">
        <v>50</v>
      </c>
      <c r="S3034">
        <v>2</v>
      </c>
      <c r="T3034">
        <f t="shared" si="423"/>
        <v>48</v>
      </c>
      <c r="U3034">
        <v>46</v>
      </c>
      <c r="V3034">
        <f t="shared" si="424"/>
        <v>2</v>
      </c>
      <c r="W3034" s="3">
        <f t="shared" si="425"/>
        <v>0.04</v>
      </c>
      <c r="X3034">
        <v>33</v>
      </c>
      <c r="Y3034" s="4">
        <v>3.5</v>
      </c>
      <c r="Z3034" s="4">
        <v>2</v>
      </c>
      <c r="AA3034" s="5">
        <v>51336.14</v>
      </c>
      <c r="AB3034" s="5">
        <f t="shared" si="426"/>
        <v>2361462.44</v>
      </c>
      <c r="AC3034" s="5">
        <v>33966.400000000001</v>
      </c>
      <c r="AD3034" s="5">
        <f t="shared" si="427"/>
        <v>1698320</v>
      </c>
      <c r="AE3034" s="5">
        <v>111575.27</v>
      </c>
      <c r="AF3034" s="5">
        <v>31452.23</v>
      </c>
      <c r="AG3034" s="5">
        <v>10812.85</v>
      </c>
      <c r="AH3034" s="5">
        <v>2900</v>
      </c>
      <c r="AI3034" s="5">
        <v>9200</v>
      </c>
      <c r="AJ3034">
        <v>0</v>
      </c>
      <c r="AK3034" s="5">
        <v>0</v>
      </c>
      <c r="AL3034" s="5">
        <v>1978.05</v>
      </c>
      <c r="AM3034" s="5">
        <v>33486.639999999999</v>
      </c>
      <c r="AN3034">
        <v>4</v>
      </c>
      <c r="AO3034">
        <v>5</v>
      </c>
      <c r="AP3034" t="str">
        <f t="shared" si="428"/>
        <v>No</v>
      </c>
      <c r="AQ3034">
        <v>2</v>
      </c>
      <c r="AR3034" s="5">
        <f t="shared" si="429"/>
        <v>1899725.04</v>
      </c>
      <c r="AS3034" s="5">
        <f t="shared" si="430"/>
        <v>461737.4</v>
      </c>
      <c r="AT3034" t="s">
        <v>59</v>
      </c>
      <c r="AU3034" t="s">
        <v>6164</v>
      </c>
      <c r="AV3034" t="s">
        <v>6165</v>
      </c>
      <c r="AW3034" t="s">
        <v>6166</v>
      </c>
      <c r="AX3034" t="s">
        <v>6167</v>
      </c>
      <c r="AY3034">
        <v>50</v>
      </c>
      <c r="AZ3034">
        <v>0</v>
      </c>
      <c r="BA3034">
        <v>19</v>
      </c>
      <c r="BB3034" t="s">
        <v>6191</v>
      </c>
      <c r="BC3034">
        <v>0</v>
      </c>
      <c r="BD3034">
        <v>1</v>
      </c>
      <c r="BE3034" t="s">
        <v>6188</v>
      </c>
      <c r="BF3034" t="s">
        <v>6176</v>
      </c>
      <c r="BG3034">
        <v>1</v>
      </c>
      <c r="BH3034" t="s">
        <v>6179</v>
      </c>
      <c r="BI3034">
        <v>35</v>
      </c>
      <c r="BJ3034" t="s">
        <v>6172</v>
      </c>
      <c r="BK3034">
        <v>0</v>
      </c>
      <c r="BL3034">
        <v>60</v>
      </c>
      <c r="BM3034" s="3">
        <f t="shared" si="431"/>
        <v>0.83333333333333337</v>
      </c>
    </row>
    <row r="3035" spans="1:65">
      <c r="A3035" t="s">
        <v>3171</v>
      </c>
      <c r="B3035" s="2">
        <v>45840</v>
      </c>
      <c r="C3035" t="s">
        <v>3137</v>
      </c>
      <c r="D3035" t="s">
        <v>3138</v>
      </c>
      <c r="E3035">
        <v>7</v>
      </c>
      <c r="F3035" t="s">
        <v>72</v>
      </c>
      <c r="G3035" t="s">
        <v>79</v>
      </c>
      <c r="H3035" t="s">
        <v>159</v>
      </c>
      <c r="I3035" t="s">
        <v>74</v>
      </c>
      <c r="J3035" t="s">
        <v>65</v>
      </c>
      <c r="K3035" t="s">
        <v>66</v>
      </c>
      <c r="L3035" t="s">
        <v>87</v>
      </c>
      <c r="M3035" t="s">
        <v>56</v>
      </c>
      <c r="N3035" t="s">
        <v>57</v>
      </c>
      <c r="O3035" t="s">
        <v>82</v>
      </c>
      <c r="P3035">
        <v>44</v>
      </c>
      <c r="Q3035">
        <v>45</v>
      </c>
      <c r="R3035">
        <v>46</v>
      </c>
      <c r="S3035">
        <v>1</v>
      </c>
      <c r="T3035">
        <f t="shared" si="423"/>
        <v>45</v>
      </c>
      <c r="U3035">
        <v>43</v>
      </c>
      <c r="V3035">
        <f t="shared" si="424"/>
        <v>2</v>
      </c>
      <c r="W3035" s="3">
        <f t="shared" si="425"/>
        <v>2.1739130434782608E-2</v>
      </c>
      <c r="X3035">
        <v>27</v>
      </c>
      <c r="Y3035" s="4">
        <v>1.1000000000000001</v>
      </c>
      <c r="Z3035" s="4">
        <v>1.2</v>
      </c>
      <c r="AA3035" s="5">
        <v>49009.21</v>
      </c>
      <c r="AB3035" s="5">
        <f t="shared" si="426"/>
        <v>2107396.0299999998</v>
      </c>
      <c r="AC3035" s="5">
        <v>35940.89</v>
      </c>
      <c r="AD3035" s="5">
        <f t="shared" si="427"/>
        <v>1653280.94</v>
      </c>
      <c r="AE3035" s="5">
        <v>103682.09</v>
      </c>
      <c r="AF3035" s="5">
        <v>29215.23</v>
      </c>
      <c r="AG3035" s="5">
        <v>10114.61</v>
      </c>
      <c r="AH3035" s="5">
        <v>1740</v>
      </c>
      <c r="AI3035" s="5">
        <v>4600</v>
      </c>
      <c r="AJ3035">
        <v>0</v>
      </c>
      <c r="AK3035" s="5">
        <v>0</v>
      </c>
      <c r="AL3035" s="5">
        <v>1935.77</v>
      </c>
      <c r="AM3035" s="5">
        <v>27204.82</v>
      </c>
      <c r="AN3035">
        <v>4</v>
      </c>
      <c r="AO3035">
        <v>3</v>
      </c>
      <c r="AP3035" t="str">
        <f t="shared" si="428"/>
        <v>Yes</v>
      </c>
      <c r="AQ3035">
        <v>1</v>
      </c>
      <c r="AR3035" s="5">
        <f t="shared" si="429"/>
        <v>1831773.46</v>
      </c>
      <c r="AS3035" s="5">
        <f t="shared" si="430"/>
        <v>275622.57</v>
      </c>
      <c r="AT3035" t="s">
        <v>59</v>
      </c>
      <c r="AU3035" t="s">
        <v>6164</v>
      </c>
      <c r="AV3035" t="s">
        <v>6165</v>
      </c>
      <c r="AW3035" t="s">
        <v>6166</v>
      </c>
      <c r="AX3035" t="s">
        <v>6184</v>
      </c>
      <c r="AY3035">
        <v>44</v>
      </c>
      <c r="AZ3035">
        <v>0</v>
      </c>
      <c r="BA3035">
        <v>15</v>
      </c>
      <c r="BB3035" t="s">
        <v>6180</v>
      </c>
      <c r="BC3035">
        <v>0</v>
      </c>
      <c r="BD3035">
        <v>0</v>
      </c>
      <c r="BE3035" t="s">
        <v>6169</v>
      </c>
      <c r="BF3035" t="s">
        <v>6170</v>
      </c>
      <c r="BG3035">
        <v>1</v>
      </c>
      <c r="BH3035" t="s">
        <v>6186</v>
      </c>
      <c r="BI3035">
        <v>20</v>
      </c>
      <c r="BJ3035" t="s">
        <v>6172</v>
      </c>
      <c r="BK3035">
        <v>0</v>
      </c>
      <c r="BL3035">
        <v>63</v>
      </c>
      <c r="BM3035" s="3">
        <f t="shared" si="431"/>
        <v>0.73015873015873012</v>
      </c>
    </row>
    <row r="3036" spans="1:65">
      <c r="A3036" t="s">
        <v>3172</v>
      </c>
      <c r="B3036" s="2">
        <v>45840</v>
      </c>
      <c r="C3036" t="s">
        <v>3137</v>
      </c>
      <c r="D3036" t="s">
        <v>3138</v>
      </c>
      <c r="E3036">
        <v>7</v>
      </c>
      <c r="F3036" t="s">
        <v>78</v>
      </c>
      <c r="G3036" t="s">
        <v>50</v>
      </c>
      <c r="H3036" t="s">
        <v>185</v>
      </c>
      <c r="I3036" t="s">
        <v>74</v>
      </c>
      <c r="J3036" t="s">
        <v>53</v>
      </c>
      <c r="K3036" t="s">
        <v>66</v>
      </c>
      <c r="L3036" t="s">
        <v>67</v>
      </c>
      <c r="M3036" t="s">
        <v>68</v>
      </c>
      <c r="N3036" t="s">
        <v>57</v>
      </c>
      <c r="O3036" t="s">
        <v>70</v>
      </c>
      <c r="P3036">
        <v>72</v>
      </c>
      <c r="Q3036">
        <v>73</v>
      </c>
      <c r="R3036">
        <v>72</v>
      </c>
      <c r="S3036">
        <v>7</v>
      </c>
      <c r="T3036">
        <f t="shared" si="423"/>
        <v>65</v>
      </c>
      <c r="U3036">
        <v>65</v>
      </c>
      <c r="V3036">
        <f t="shared" si="424"/>
        <v>0</v>
      </c>
      <c r="W3036" s="3">
        <f t="shared" si="425"/>
        <v>9.7222222222222224E-2</v>
      </c>
      <c r="X3036">
        <v>17</v>
      </c>
      <c r="Y3036" s="4">
        <v>4.0999999999999996</v>
      </c>
      <c r="Z3036" s="4">
        <v>0.9</v>
      </c>
      <c r="AA3036" s="5">
        <v>33410.089999999997</v>
      </c>
      <c r="AB3036" s="5">
        <f t="shared" si="426"/>
        <v>2171655.85</v>
      </c>
      <c r="AC3036" s="5">
        <v>21944.93</v>
      </c>
      <c r="AD3036" s="5">
        <f t="shared" si="427"/>
        <v>1580034.96</v>
      </c>
      <c r="AE3036" s="5">
        <v>124722.96</v>
      </c>
      <c r="AF3036" s="5">
        <v>34011.599999999999</v>
      </c>
      <c r="AG3036" s="5">
        <v>8450.17</v>
      </c>
      <c r="AH3036" s="5">
        <v>1305</v>
      </c>
      <c r="AI3036" s="5">
        <v>26916.98</v>
      </c>
      <c r="AJ3036">
        <v>2</v>
      </c>
      <c r="AK3036" s="5">
        <v>16677.71</v>
      </c>
      <c r="AL3036" s="5">
        <v>0</v>
      </c>
      <c r="AM3036" s="5">
        <v>48476.47</v>
      </c>
      <c r="AN3036">
        <v>4</v>
      </c>
      <c r="AO3036">
        <v>5</v>
      </c>
      <c r="AP3036" t="str">
        <f t="shared" si="428"/>
        <v>No</v>
      </c>
      <c r="AQ3036">
        <v>4</v>
      </c>
      <c r="AR3036" s="5">
        <f t="shared" si="429"/>
        <v>1840595.85</v>
      </c>
      <c r="AS3036" s="5">
        <f t="shared" si="430"/>
        <v>331060</v>
      </c>
      <c r="AT3036" t="s">
        <v>1641</v>
      </c>
      <c r="AU3036" t="s">
        <v>6199</v>
      </c>
      <c r="AV3036" t="s">
        <v>6200</v>
      </c>
      <c r="AW3036" t="s">
        <v>6175</v>
      </c>
      <c r="AX3036" t="s">
        <v>6167</v>
      </c>
      <c r="AY3036">
        <v>75</v>
      </c>
      <c r="AZ3036">
        <v>0</v>
      </c>
      <c r="BA3036">
        <v>0</v>
      </c>
      <c r="BB3036" t="s">
        <v>6168</v>
      </c>
      <c r="BC3036">
        <v>0</v>
      </c>
      <c r="BD3036">
        <v>1</v>
      </c>
      <c r="BE3036" t="s">
        <v>6188</v>
      </c>
      <c r="BF3036" t="s">
        <v>6210</v>
      </c>
      <c r="BG3036">
        <v>0</v>
      </c>
      <c r="BH3036" t="s">
        <v>6171</v>
      </c>
      <c r="BI3036">
        <v>11</v>
      </c>
      <c r="BJ3036" t="s">
        <v>6172</v>
      </c>
      <c r="BK3036">
        <v>0</v>
      </c>
      <c r="BL3036">
        <v>80</v>
      </c>
      <c r="BM3036" s="3">
        <f t="shared" si="431"/>
        <v>0.9</v>
      </c>
    </row>
    <row r="3037" spans="1:65">
      <c r="A3037" t="s">
        <v>3173</v>
      </c>
      <c r="B3037" s="2">
        <v>45840</v>
      </c>
      <c r="C3037" t="s">
        <v>3137</v>
      </c>
      <c r="D3037" t="s">
        <v>3138</v>
      </c>
      <c r="E3037">
        <v>7</v>
      </c>
      <c r="F3037" t="s">
        <v>72</v>
      </c>
      <c r="G3037" t="s">
        <v>79</v>
      </c>
      <c r="H3037" t="s">
        <v>102</v>
      </c>
      <c r="I3037" t="s">
        <v>52</v>
      </c>
      <c r="J3037" t="s">
        <v>81</v>
      </c>
      <c r="K3037" t="s">
        <v>66</v>
      </c>
      <c r="L3037" t="s">
        <v>92</v>
      </c>
      <c r="M3037" t="s">
        <v>56</v>
      </c>
      <c r="N3037" t="s">
        <v>57</v>
      </c>
      <c r="O3037" t="s">
        <v>120</v>
      </c>
      <c r="P3037">
        <v>33</v>
      </c>
      <c r="Q3037">
        <v>35</v>
      </c>
      <c r="R3037">
        <v>35</v>
      </c>
      <c r="S3037">
        <v>1</v>
      </c>
      <c r="T3037">
        <f t="shared" si="423"/>
        <v>34</v>
      </c>
      <c r="U3037">
        <v>32</v>
      </c>
      <c r="V3037">
        <f t="shared" si="424"/>
        <v>2</v>
      </c>
      <c r="W3037" s="3">
        <f t="shared" si="425"/>
        <v>2.8571428571428571E-2</v>
      </c>
      <c r="X3037">
        <v>22</v>
      </c>
      <c r="Y3037" s="4">
        <v>2.4</v>
      </c>
      <c r="Z3037" s="4">
        <v>1.5</v>
      </c>
      <c r="AA3037" s="5">
        <v>73063.91</v>
      </c>
      <c r="AB3037" s="5">
        <f t="shared" si="426"/>
        <v>2338045.12</v>
      </c>
      <c r="AC3037" s="5">
        <v>53838.57</v>
      </c>
      <c r="AD3037" s="5">
        <f t="shared" si="427"/>
        <v>1884349.95</v>
      </c>
      <c r="AE3037" s="5">
        <v>113740.14</v>
      </c>
      <c r="AF3037" s="5">
        <v>28979.58</v>
      </c>
      <c r="AG3037" s="5">
        <v>9021.2199999999993</v>
      </c>
      <c r="AH3037" s="5">
        <v>2175</v>
      </c>
      <c r="AI3037" s="5">
        <v>6800</v>
      </c>
      <c r="AJ3037">
        <v>0</v>
      </c>
      <c r="AK3037" s="5">
        <v>0</v>
      </c>
      <c r="AL3037" s="5">
        <v>2935.8</v>
      </c>
      <c r="AM3037" s="5">
        <v>19755.63</v>
      </c>
      <c r="AN3037">
        <v>4</v>
      </c>
      <c r="AO3037">
        <v>3</v>
      </c>
      <c r="AP3037" t="str">
        <f t="shared" si="428"/>
        <v>Yes</v>
      </c>
      <c r="AQ3037">
        <v>1</v>
      </c>
      <c r="AR3037" s="5">
        <f t="shared" si="429"/>
        <v>2067757.32</v>
      </c>
      <c r="AS3037" s="5">
        <f t="shared" si="430"/>
        <v>270287.8</v>
      </c>
      <c r="AT3037" t="s">
        <v>59</v>
      </c>
      <c r="AU3037" t="s">
        <v>6164</v>
      </c>
      <c r="AV3037" t="s">
        <v>6165</v>
      </c>
      <c r="AW3037" t="s">
        <v>6166</v>
      </c>
      <c r="AX3037" t="s">
        <v>6184</v>
      </c>
      <c r="AY3037">
        <v>37</v>
      </c>
      <c r="AZ3037">
        <v>4</v>
      </c>
      <c r="BA3037">
        <v>22</v>
      </c>
      <c r="BB3037" t="s">
        <v>6185</v>
      </c>
      <c r="BC3037">
        <v>0</v>
      </c>
      <c r="BD3037">
        <v>0</v>
      </c>
      <c r="BE3037" t="s">
        <v>6169</v>
      </c>
      <c r="BF3037" t="s">
        <v>6170</v>
      </c>
      <c r="BG3037">
        <v>0</v>
      </c>
      <c r="BH3037" t="s">
        <v>6171</v>
      </c>
      <c r="BI3037">
        <v>56</v>
      </c>
      <c r="BJ3037" t="s">
        <v>6187</v>
      </c>
      <c r="BK3037">
        <v>0</v>
      </c>
      <c r="BL3037">
        <v>46</v>
      </c>
      <c r="BM3037" s="3">
        <f t="shared" si="431"/>
        <v>0.76086956521739135</v>
      </c>
    </row>
    <row r="3038" spans="1:65">
      <c r="A3038" t="s">
        <v>3174</v>
      </c>
      <c r="B3038" s="2">
        <v>45840</v>
      </c>
      <c r="C3038" t="s">
        <v>3137</v>
      </c>
      <c r="D3038" t="s">
        <v>3138</v>
      </c>
      <c r="E3038">
        <v>7</v>
      </c>
      <c r="F3038" t="s">
        <v>61</v>
      </c>
      <c r="G3038" t="s">
        <v>79</v>
      </c>
      <c r="H3038" t="s">
        <v>100</v>
      </c>
      <c r="I3038" t="s">
        <v>74</v>
      </c>
      <c r="J3038" t="s">
        <v>53</v>
      </c>
      <c r="K3038" t="s">
        <v>75</v>
      </c>
      <c r="L3038" t="s">
        <v>67</v>
      </c>
      <c r="M3038" t="s">
        <v>56</v>
      </c>
      <c r="N3038" t="s">
        <v>76</v>
      </c>
      <c r="O3038" t="s">
        <v>120</v>
      </c>
      <c r="P3038">
        <v>58</v>
      </c>
      <c r="Q3038">
        <v>60</v>
      </c>
      <c r="R3038">
        <v>61</v>
      </c>
      <c r="S3038">
        <v>2</v>
      </c>
      <c r="T3038">
        <f t="shared" si="423"/>
        <v>59</v>
      </c>
      <c r="U3038">
        <v>57</v>
      </c>
      <c r="V3038">
        <f t="shared" si="424"/>
        <v>2</v>
      </c>
      <c r="W3038" s="3">
        <f t="shared" si="425"/>
        <v>3.2786885245901641E-2</v>
      </c>
      <c r="X3038">
        <v>17</v>
      </c>
      <c r="Y3038" s="4">
        <v>3</v>
      </c>
      <c r="Z3038" s="4">
        <v>1.8</v>
      </c>
      <c r="AA3038" s="5">
        <v>36462.239999999998</v>
      </c>
      <c r="AB3038" s="5">
        <f t="shared" si="426"/>
        <v>2078347.68</v>
      </c>
      <c r="AC3038" s="5">
        <v>22898.44</v>
      </c>
      <c r="AD3038" s="5">
        <f t="shared" si="427"/>
        <v>1396804.84</v>
      </c>
      <c r="AE3038" s="5">
        <v>102432.99</v>
      </c>
      <c r="AF3038" s="5">
        <v>25292.17</v>
      </c>
      <c r="AG3038" s="5">
        <v>8147.39</v>
      </c>
      <c r="AH3038" s="5">
        <v>2610</v>
      </c>
      <c r="AI3038" s="5">
        <v>6400</v>
      </c>
      <c r="AJ3038">
        <v>0</v>
      </c>
      <c r="AK3038" s="5">
        <v>0</v>
      </c>
      <c r="AL3038" s="5">
        <v>1302.21</v>
      </c>
      <c r="AM3038" s="5">
        <v>39994.06</v>
      </c>
      <c r="AN3038">
        <v>4</v>
      </c>
      <c r="AO3038">
        <v>4</v>
      </c>
      <c r="AP3038" t="str">
        <f t="shared" si="428"/>
        <v>Yes</v>
      </c>
      <c r="AQ3038">
        <v>1</v>
      </c>
      <c r="AR3038" s="5">
        <f t="shared" si="429"/>
        <v>1582983.66</v>
      </c>
      <c r="AS3038" s="5">
        <f t="shared" si="430"/>
        <v>495364.02</v>
      </c>
      <c r="AT3038" t="s">
        <v>59</v>
      </c>
      <c r="AU3038" t="s">
        <v>6164</v>
      </c>
      <c r="AV3038" t="s">
        <v>6165</v>
      </c>
      <c r="AW3038" t="s">
        <v>6166</v>
      </c>
      <c r="AX3038" t="s">
        <v>6184</v>
      </c>
      <c r="AY3038">
        <v>63</v>
      </c>
      <c r="AZ3038">
        <v>4</v>
      </c>
      <c r="BA3038">
        <v>18</v>
      </c>
      <c r="BB3038" t="s">
        <v>6185</v>
      </c>
      <c r="BC3038">
        <v>0</v>
      </c>
      <c r="BD3038">
        <v>0</v>
      </c>
      <c r="BE3038" t="s">
        <v>6169</v>
      </c>
      <c r="BF3038" t="s">
        <v>6170</v>
      </c>
      <c r="BG3038">
        <v>0</v>
      </c>
      <c r="BH3038" t="s">
        <v>6171</v>
      </c>
      <c r="BI3038">
        <v>25</v>
      </c>
      <c r="BJ3038" t="s">
        <v>6172</v>
      </c>
      <c r="BK3038">
        <v>0</v>
      </c>
      <c r="BL3038">
        <v>75</v>
      </c>
      <c r="BM3038" s="3">
        <f t="shared" si="431"/>
        <v>0.81333333333333335</v>
      </c>
    </row>
    <row r="3039" spans="1:65">
      <c r="A3039" t="s">
        <v>3175</v>
      </c>
      <c r="B3039" s="2">
        <v>45841</v>
      </c>
      <c r="C3039" t="s">
        <v>3137</v>
      </c>
      <c r="D3039" t="s">
        <v>3138</v>
      </c>
      <c r="E3039">
        <v>7</v>
      </c>
      <c r="F3039" t="s">
        <v>78</v>
      </c>
      <c r="G3039" t="s">
        <v>79</v>
      </c>
      <c r="H3039" t="s">
        <v>113</v>
      </c>
      <c r="I3039" t="s">
        <v>74</v>
      </c>
      <c r="J3039" t="s">
        <v>53</v>
      </c>
      <c r="K3039" t="s">
        <v>66</v>
      </c>
      <c r="L3039" t="s">
        <v>55</v>
      </c>
      <c r="M3039" t="s">
        <v>56</v>
      </c>
      <c r="N3039" t="s">
        <v>69</v>
      </c>
      <c r="O3039" t="s">
        <v>82</v>
      </c>
      <c r="P3039">
        <v>55</v>
      </c>
      <c r="Q3039">
        <v>59</v>
      </c>
      <c r="R3039">
        <v>56</v>
      </c>
      <c r="S3039">
        <v>2</v>
      </c>
      <c r="T3039">
        <f t="shared" si="423"/>
        <v>54</v>
      </c>
      <c r="U3039">
        <v>53</v>
      </c>
      <c r="V3039">
        <f t="shared" si="424"/>
        <v>1</v>
      </c>
      <c r="W3039" s="3">
        <f t="shared" si="425"/>
        <v>3.5714285714285712E-2</v>
      </c>
      <c r="X3039">
        <v>23</v>
      </c>
      <c r="Y3039" s="4">
        <v>5.8</v>
      </c>
      <c r="Z3039" s="4">
        <v>1.6</v>
      </c>
      <c r="AA3039" s="5">
        <v>33564.18</v>
      </c>
      <c r="AB3039" s="5">
        <f t="shared" si="426"/>
        <v>1778901.54</v>
      </c>
      <c r="AC3039" s="5">
        <v>23473.57</v>
      </c>
      <c r="AD3039" s="5">
        <f t="shared" si="427"/>
        <v>1314519.92</v>
      </c>
      <c r="AE3039" s="5">
        <v>94095.09</v>
      </c>
      <c r="AF3039" s="5">
        <v>25687.37</v>
      </c>
      <c r="AG3039" s="5">
        <v>8642.25</v>
      </c>
      <c r="AH3039" s="5">
        <v>2320</v>
      </c>
      <c r="AI3039" s="5">
        <v>6400</v>
      </c>
      <c r="AJ3039">
        <v>0</v>
      </c>
      <c r="AK3039" s="5">
        <v>0</v>
      </c>
      <c r="AL3039" s="5">
        <v>665.48</v>
      </c>
      <c r="AM3039" s="5">
        <v>38472.29</v>
      </c>
      <c r="AN3039">
        <v>4</v>
      </c>
      <c r="AO3039">
        <v>5</v>
      </c>
      <c r="AP3039" t="str">
        <f t="shared" si="428"/>
        <v>No</v>
      </c>
      <c r="AQ3039">
        <v>2</v>
      </c>
      <c r="AR3039" s="5">
        <f t="shared" si="429"/>
        <v>1490802.4</v>
      </c>
      <c r="AS3039" s="5">
        <f t="shared" si="430"/>
        <v>288099.14</v>
      </c>
      <c r="AT3039" t="s">
        <v>59</v>
      </c>
      <c r="AU3039" t="s">
        <v>6164</v>
      </c>
      <c r="AV3039" t="s">
        <v>6165</v>
      </c>
      <c r="AW3039" t="s">
        <v>6166</v>
      </c>
      <c r="AX3039" t="s">
        <v>6167</v>
      </c>
      <c r="AY3039">
        <v>58</v>
      </c>
      <c r="AZ3039">
        <v>0</v>
      </c>
      <c r="BA3039">
        <v>13</v>
      </c>
      <c r="BB3039" t="s">
        <v>6198</v>
      </c>
      <c r="BC3039">
        <v>1</v>
      </c>
      <c r="BD3039">
        <v>0</v>
      </c>
      <c r="BE3039" t="s">
        <v>6178</v>
      </c>
      <c r="BF3039" t="s">
        <v>6170</v>
      </c>
      <c r="BG3039">
        <v>0</v>
      </c>
      <c r="BH3039" t="s">
        <v>6171</v>
      </c>
      <c r="BI3039">
        <v>20</v>
      </c>
      <c r="BJ3039" t="s">
        <v>6172</v>
      </c>
      <c r="BK3039">
        <v>0</v>
      </c>
      <c r="BL3039">
        <v>77</v>
      </c>
      <c r="BM3039" s="3">
        <f t="shared" si="431"/>
        <v>0.72727272727272729</v>
      </c>
    </row>
    <row r="3040" spans="1:65">
      <c r="A3040" t="s">
        <v>3176</v>
      </c>
      <c r="B3040" s="2">
        <v>45841</v>
      </c>
      <c r="C3040" t="s">
        <v>3137</v>
      </c>
      <c r="D3040" t="s">
        <v>3138</v>
      </c>
      <c r="E3040">
        <v>7</v>
      </c>
      <c r="F3040" t="s">
        <v>78</v>
      </c>
      <c r="G3040" t="s">
        <v>50</v>
      </c>
      <c r="H3040" t="s">
        <v>173</v>
      </c>
      <c r="I3040" t="s">
        <v>64</v>
      </c>
      <c r="J3040" t="s">
        <v>53</v>
      </c>
      <c r="K3040" t="s">
        <v>75</v>
      </c>
      <c r="L3040" t="s">
        <v>67</v>
      </c>
      <c r="M3040" t="s">
        <v>68</v>
      </c>
      <c r="N3040" t="s">
        <v>76</v>
      </c>
      <c r="O3040" t="s">
        <v>82</v>
      </c>
      <c r="P3040">
        <v>60</v>
      </c>
      <c r="Q3040">
        <v>63</v>
      </c>
      <c r="R3040">
        <v>60</v>
      </c>
      <c r="S3040">
        <v>4</v>
      </c>
      <c r="T3040">
        <f t="shared" si="423"/>
        <v>56</v>
      </c>
      <c r="U3040">
        <v>56</v>
      </c>
      <c r="V3040">
        <f t="shared" si="424"/>
        <v>0</v>
      </c>
      <c r="W3040" s="3">
        <f t="shared" si="425"/>
        <v>6.6666666666666666E-2</v>
      </c>
      <c r="X3040">
        <v>20</v>
      </c>
      <c r="Y3040" s="4">
        <v>6.4</v>
      </c>
      <c r="Z3040" s="4">
        <v>1.5</v>
      </c>
      <c r="AA3040" s="5">
        <v>36429.089999999997</v>
      </c>
      <c r="AB3040" s="5">
        <f t="shared" si="426"/>
        <v>2040029.04</v>
      </c>
      <c r="AC3040" s="5">
        <v>21879.59</v>
      </c>
      <c r="AD3040" s="5">
        <f t="shared" si="427"/>
        <v>1312775.3999999999</v>
      </c>
      <c r="AE3040" s="5">
        <v>100251.46</v>
      </c>
      <c r="AF3040" s="5">
        <v>28633.599999999999</v>
      </c>
      <c r="AG3040" s="5">
        <v>9117.4599999999991</v>
      </c>
      <c r="AH3040" s="5">
        <v>2175</v>
      </c>
      <c r="AI3040" s="5">
        <v>14805.04</v>
      </c>
      <c r="AJ3040">
        <v>1</v>
      </c>
      <c r="AK3040" s="5">
        <v>8131.47</v>
      </c>
      <c r="AL3040" s="5">
        <v>0</v>
      </c>
      <c r="AM3040" s="5">
        <v>35696.47</v>
      </c>
      <c r="AN3040">
        <v>4</v>
      </c>
      <c r="AO3040">
        <v>4</v>
      </c>
      <c r="AP3040" t="str">
        <f t="shared" si="428"/>
        <v>Yes</v>
      </c>
      <c r="AQ3040">
        <v>1</v>
      </c>
      <c r="AR3040" s="5">
        <f t="shared" si="429"/>
        <v>1511585.9</v>
      </c>
      <c r="AS3040" s="5">
        <f t="shared" si="430"/>
        <v>528443.14</v>
      </c>
      <c r="AT3040" t="s">
        <v>116</v>
      </c>
      <c r="AU3040" t="s">
        <v>6189</v>
      </c>
      <c r="AV3040" t="s">
        <v>6201</v>
      </c>
      <c r="AW3040" t="s">
        <v>6175</v>
      </c>
      <c r="AX3040" t="s">
        <v>6167</v>
      </c>
      <c r="AY3040">
        <v>62</v>
      </c>
      <c r="AZ3040">
        <v>0</v>
      </c>
      <c r="BA3040">
        <v>0</v>
      </c>
      <c r="BB3040" t="s">
        <v>6168</v>
      </c>
      <c r="BC3040">
        <v>0</v>
      </c>
      <c r="BD3040">
        <v>0</v>
      </c>
      <c r="BE3040" t="s">
        <v>6169</v>
      </c>
      <c r="BF3040" t="s">
        <v>6210</v>
      </c>
      <c r="BG3040">
        <v>3</v>
      </c>
      <c r="BH3040" t="s">
        <v>6209</v>
      </c>
      <c r="BI3040">
        <v>106</v>
      </c>
      <c r="BJ3040" t="s">
        <v>6193</v>
      </c>
      <c r="BK3040">
        <v>0</v>
      </c>
      <c r="BL3040">
        <v>70</v>
      </c>
      <c r="BM3040" s="3">
        <f t="shared" si="431"/>
        <v>0.8571428571428571</v>
      </c>
    </row>
    <row r="3041" spans="1:65">
      <c r="A3041" t="s">
        <v>3177</v>
      </c>
      <c r="B3041" s="2">
        <v>45841</v>
      </c>
      <c r="C3041" t="s">
        <v>3137</v>
      </c>
      <c r="D3041" t="s">
        <v>3138</v>
      </c>
      <c r="E3041">
        <v>7</v>
      </c>
      <c r="F3041" t="s">
        <v>78</v>
      </c>
      <c r="G3041" t="s">
        <v>50</v>
      </c>
      <c r="H3041" t="s">
        <v>181</v>
      </c>
      <c r="I3041" t="s">
        <v>52</v>
      </c>
      <c r="J3041" t="s">
        <v>81</v>
      </c>
      <c r="K3041" t="s">
        <v>66</v>
      </c>
      <c r="L3041" t="s">
        <v>67</v>
      </c>
      <c r="M3041" t="s">
        <v>68</v>
      </c>
      <c r="N3041" t="s">
        <v>94</v>
      </c>
      <c r="O3041" t="s">
        <v>70</v>
      </c>
      <c r="P3041">
        <v>31</v>
      </c>
      <c r="Q3041">
        <v>33</v>
      </c>
      <c r="R3041">
        <v>31</v>
      </c>
      <c r="S3041">
        <v>3</v>
      </c>
      <c r="T3041">
        <f t="shared" si="423"/>
        <v>28</v>
      </c>
      <c r="U3041">
        <v>28</v>
      </c>
      <c r="V3041">
        <f t="shared" si="424"/>
        <v>0</v>
      </c>
      <c r="W3041" s="3">
        <f t="shared" si="425"/>
        <v>9.6774193548387094E-2</v>
      </c>
      <c r="X3041">
        <v>39</v>
      </c>
      <c r="Y3041" s="4">
        <v>5.7</v>
      </c>
      <c r="Z3041" s="4">
        <v>1.7</v>
      </c>
      <c r="AA3041" s="5">
        <v>73640.490000000005</v>
      </c>
      <c r="AB3041" s="5">
        <f t="shared" si="426"/>
        <v>2061933.72</v>
      </c>
      <c r="AC3041" s="5">
        <v>49514.7</v>
      </c>
      <c r="AD3041" s="5">
        <f t="shared" si="427"/>
        <v>1534955.7</v>
      </c>
      <c r="AE3041" s="5">
        <v>98165.09</v>
      </c>
      <c r="AF3041" s="5">
        <v>29969.18</v>
      </c>
      <c r="AG3041" s="5">
        <v>11461</v>
      </c>
      <c r="AH3041" s="5">
        <v>2465</v>
      </c>
      <c r="AI3041" s="5">
        <v>24696.54</v>
      </c>
      <c r="AJ3041">
        <v>1</v>
      </c>
      <c r="AK3041" s="5">
        <v>22269.26</v>
      </c>
      <c r="AL3041" s="5">
        <v>0</v>
      </c>
      <c r="AM3041" s="5">
        <v>19018.03</v>
      </c>
      <c r="AN3041">
        <v>4</v>
      </c>
      <c r="AO3041">
        <v>3</v>
      </c>
      <c r="AP3041" t="str">
        <f t="shared" si="428"/>
        <v>Yes</v>
      </c>
      <c r="AQ3041">
        <v>2</v>
      </c>
      <c r="AR3041" s="5">
        <f t="shared" si="429"/>
        <v>1742999.8</v>
      </c>
      <c r="AS3041" s="5">
        <f t="shared" si="430"/>
        <v>318933.92</v>
      </c>
      <c r="AT3041" t="s">
        <v>1641</v>
      </c>
      <c r="AU3041" t="s">
        <v>6189</v>
      </c>
      <c r="AV3041" t="s">
        <v>6201</v>
      </c>
      <c r="AW3041" t="s">
        <v>6175</v>
      </c>
      <c r="AX3041" t="s">
        <v>6167</v>
      </c>
      <c r="AY3041">
        <v>34</v>
      </c>
      <c r="AZ3041">
        <v>0</v>
      </c>
      <c r="BA3041">
        <v>0</v>
      </c>
      <c r="BB3041" t="s">
        <v>6168</v>
      </c>
      <c r="BC3041">
        <v>0</v>
      </c>
      <c r="BD3041">
        <v>0</v>
      </c>
      <c r="BE3041" t="s">
        <v>6169</v>
      </c>
      <c r="BF3041" t="s">
        <v>6210</v>
      </c>
      <c r="BG3041">
        <v>0</v>
      </c>
      <c r="BH3041" t="s">
        <v>6171</v>
      </c>
      <c r="BI3041">
        <v>34</v>
      </c>
      <c r="BJ3041" t="s">
        <v>6172</v>
      </c>
      <c r="BK3041">
        <v>0</v>
      </c>
      <c r="BL3041">
        <v>52</v>
      </c>
      <c r="BM3041" s="3">
        <f t="shared" si="431"/>
        <v>0.59615384615384615</v>
      </c>
    </row>
    <row r="3042" spans="1:65">
      <c r="A3042" t="s">
        <v>3178</v>
      </c>
      <c r="B3042" s="2">
        <v>45841</v>
      </c>
      <c r="C3042" t="s">
        <v>3137</v>
      </c>
      <c r="D3042" t="s">
        <v>3138</v>
      </c>
      <c r="E3042">
        <v>7</v>
      </c>
      <c r="F3042" t="s">
        <v>49</v>
      </c>
      <c r="G3042" t="s">
        <v>62</v>
      </c>
      <c r="H3042" t="s">
        <v>133</v>
      </c>
      <c r="I3042" t="s">
        <v>52</v>
      </c>
      <c r="J3042" t="s">
        <v>65</v>
      </c>
      <c r="K3042" t="s">
        <v>75</v>
      </c>
      <c r="L3042" t="s">
        <v>67</v>
      </c>
      <c r="M3042" t="s">
        <v>68</v>
      </c>
      <c r="N3042" t="s">
        <v>69</v>
      </c>
      <c r="O3042" t="s">
        <v>70</v>
      </c>
      <c r="P3042">
        <v>50</v>
      </c>
      <c r="Q3042">
        <v>52</v>
      </c>
      <c r="R3042">
        <v>51</v>
      </c>
      <c r="S3042">
        <v>4</v>
      </c>
      <c r="T3042">
        <f t="shared" si="423"/>
        <v>47</v>
      </c>
      <c r="U3042">
        <v>47</v>
      </c>
      <c r="V3042">
        <f t="shared" si="424"/>
        <v>0</v>
      </c>
      <c r="W3042" s="3">
        <f t="shared" si="425"/>
        <v>7.8431372549019607E-2</v>
      </c>
      <c r="X3042">
        <v>39</v>
      </c>
      <c r="Y3042" s="4">
        <v>5.5</v>
      </c>
      <c r="Z3042" s="4">
        <v>2</v>
      </c>
      <c r="AA3042" s="5">
        <v>51645.09</v>
      </c>
      <c r="AB3042" s="5">
        <f t="shared" si="426"/>
        <v>2427319.23</v>
      </c>
      <c r="AC3042" s="5">
        <v>32512.39</v>
      </c>
      <c r="AD3042" s="5">
        <f t="shared" si="427"/>
        <v>1658131.89</v>
      </c>
      <c r="AE3042" s="5">
        <v>116970.31</v>
      </c>
      <c r="AF3042" s="5">
        <v>33064.949999999997</v>
      </c>
      <c r="AG3042" s="5">
        <v>11146.42</v>
      </c>
      <c r="AH3042" s="5">
        <v>2900</v>
      </c>
      <c r="AI3042" s="5">
        <v>22173.31</v>
      </c>
      <c r="AJ3042">
        <v>1</v>
      </c>
      <c r="AK3042" s="5">
        <v>14576.85</v>
      </c>
      <c r="AL3042" s="5">
        <v>0</v>
      </c>
      <c r="AM3042" s="5">
        <v>32280.9</v>
      </c>
      <c r="AN3042">
        <v>4</v>
      </c>
      <c r="AO3042">
        <v>3</v>
      </c>
      <c r="AP3042" t="str">
        <f t="shared" si="428"/>
        <v>Yes</v>
      </c>
      <c r="AQ3042">
        <v>1</v>
      </c>
      <c r="AR3042" s="5">
        <f t="shared" si="429"/>
        <v>1891244.63</v>
      </c>
      <c r="AS3042" s="5">
        <f t="shared" si="430"/>
        <v>536074.6</v>
      </c>
      <c r="AT3042" t="s">
        <v>1641</v>
      </c>
      <c r="AU3042" t="s">
        <v>6173</v>
      </c>
      <c r="AV3042" t="s">
        <v>6174</v>
      </c>
      <c r="AW3042" t="s">
        <v>6175</v>
      </c>
      <c r="AX3042" t="s">
        <v>6202</v>
      </c>
      <c r="AY3042">
        <v>55</v>
      </c>
      <c r="AZ3042">
        <v>2</v>
      </c>
      <c r="BA3042">
        <v>0</v>
      </c>
      <c r="BB3042" t="s">
        <v>6168</v>
      </c>
      <c r="BC3042">
        <v>0</v>
      </c>
      <c r="BD3042">
        <v>0</v>
      </c>
      <c r="BE3042" t="s">
        <v>6169</v>
      </c>
      <c r="BF3042" t="s">
        <v>6210</v>
      </c>
      <c r="BG3042">
        <v>1</v>
      </c>
      <c r="BH3042" t="s">
        <v>6186</v>
      </c>
      <c r="BI3042">
        <v>27</v>
      </c>
      <c r="BJ3042" t="s">
        <v>6172</v>
      </c>
      <c r="BK3042">
        <v>0</v>
      </c>
      <c r="BL3042">
        <v>61</v>
      </c>
      <c r="BM3042" s="3">
        <f t="shared" si="431"/>
        <v>0.83606557377049184</v>
      </c>
    </row>
    <row r="3043" spans="1:65">
      <c r="A3043" t="s">
        <v>3179</v>
      </c>
      <c r="B3043" s="2">
        <v>45841</v>
      </c>
      <c r="C3043" t="s">
        <v>3137</v>
      </c>
      <c r="D3043" t="s">
        <v>3138</v>
      </c>
      <c r="E3043">
        <v>7</v>
      </c>
      <c r="F3043" t="s">
        <v>61</v>
      </c>
      <c r="G3043" t="s">
        <v>79</v>
      </c>
      <c r="H3043" t="s">
        <v>84</v>
      </c>
      <c r="I3043" t="s">
        <v>52</v>
      </c>
      <c r="J3043" t="s">
        <v>65</v>
      </c>
      <c r="K3043" t="s">
        <v>75</v>
      </c>
      <c r="L3043" t="s">
        <v>87</v>
      </c>
      <c r="M3043" t="s">
        <v>56</v>
      </c>
      <c r="N3043" t="s">
        <v>94</v>
      </c>
      <c r="O3043" t="s">
        <v>58</v>
      </c>
      <c r="P3043">
        <v>50</v>
      </c>
      <c r="Q3043">
        <v>54</v>
      </c>
      <c r="R3043">
        <v>52</v>
      </c>
      <c r="S3043">
        <v>1</v>
      </c>
      <c r="T3043">
        <f t="shared" si="423"/>
        <v>51</v>
      </c>
      <c r="U3043">
        <v>48</v>
      </c>
      <c r="V3043">
        <f t="shared" si="424"/>
        <v>3</v>
      </c>
      <c r="W3043" s="3">
        <f t="shared" si="425"/>
        <v>1.9230769230769232E-2</v>
      </c>
      <c r="X3043">
        <v>28</v>
      </c>
      <c r="Y3043" s="4">
        <v>3.3</v>
      </c>
      <c r="Z3043" s="4">
        <v>1.2</v>
      </c>
      <c r="AA3043" s="5">
        <v>51429.48</v>
      </c>
      <c r="AB3043" s="5">
        <f t="shared" si="426"/>
        <v>2468615.04</v>
      </c>
      <c r="AC3043" s="5">
        <v>35713.040000000001</v>
      </c>
      <c r="AD3043" s="5">
        <f t="shared" si="427"/>
        <v>1857078.08</v>
      </c>
      <c r="AE3043" s="5">
        <v>119482.4</v>
      </c>
      <c r="AF3043" s="5">
        <v>32435.39</v>
      </c>
      <c r="AG3043" s="5">
        <v>9664.56</v>
      </c>
      <c r="AH3043" s="5">
        <v>1740</v>
      </c>
      <c r="AI3043" s="5">
        <v>4600</v>
      </c>
      <c r="AJ3043">
        <v>0</v>
      </c>
      <c r="AK3043" s="5">
        <v>0</v>
      </c>
      <c r="AL3043" s="5">
        <v>2980.62</v>
      </c>
      <c r="AM3043" s="5">
        <v>31157.41</v>
      </c>
      <c r="AN3043">
        <v>4</v>
      </c>
      <c r="AO3043">
        <v>2</v>
      </c>
      <c r="AP3043" t="str">
        <f t="shared" si="428"/>
        <v>Yes</v>
      </c>
      <c r="AQ3043">
        <v>0</v>
      </c>
      <c r="AR3043" s="5">
        <f t="shared" si="429"/>
        <v>2059138.46</v>
      </c>
      <c r="AS3043" s="5">
        <f t="shared" si="430"/>
        <v>409476.58</v>
      </c>
      <c r="AT3043" t="s">
        <v>59</v>
      </c>
      <c r="AU3043" t="s">
        <v>6164</v>
      </c>
      <c r="AV3043" t="s">
        <v>6165</v>
      </c>
      <c r="AW3043" t="s">
        <v>6166</v>
      </c>
      <c r="AX3043" t="s">
        <v>6167</v>
      </c>
      <c r="AY3043">
        <v>54</v>
      </c>
      <c r="AZ3043">
        <v>4</v>
      </c>
      <c r="BA3043">
        <v>18</v>
      </c>
      <c r="BB3043" t="s">
        <v>6185</v>
      </c>
      <c r="BC3043">
        <v>0</v>
      </c>
      <c r="BD3043">
        <v>0</v>
      </c>
      <c r="BE3043" t="s">
        <v>6169</v>
      </c>
      <c r="BF3043" t="s">
        <v>6170</v>
      </c>
      <c r="BG3043">
        <v>0</v>
      </c>
      <c r="BH3043" t="s">
        <v>6171</v>
      </c>
      <c r="BI3043">
        <v>50</v>
      </c>
      <c r="BJ3043" t="s">
        <v>6172</v>
      </c>
      <c r="BK3043">
        <v>0</v>
      </c>
      <c r="BL3043">
        <v>64</v>
      </c>
      <c r="BM3043" s="3">
        <f t="shared" si="431"/>
        <v>0.8125</v>
      </c>
    </row>
    <row r="3044" spans="1:65">
      <c r="A3044" t="s">
        <v>3180</v>
      </c>
      <c r="B3044" s="2">
        <v>45841</v>
      </c>
      <c r="C3044" t="s">
        <v>3137</v>
      </c>
      <c r="D3044" t="s">
        <v>3138</v>
      </c>
      <c r="E3044">
        <v>7</v>
      </c>
      <c r="F3044" t="s">
        <v>61</v>
      </c>
      <c r="G3044" t="s">
        <v>79</v>
      </c>
      <c r="H3044" t="s">
        <v>100</v>
      </c>
      <c r="I3044" t="s">
        <v>52</v>
      </c>
      <c r="J3044" t="s">
        <v>65</v>
      </c>
      <c r="K3044" t="s">
        <v>75</v>
      </c>
      <c r="L3044" t="s">
        <v>87</v>
      </c>
      <c r="M3044" t="s">
        <v>56</v>
      </c>
      <c r="N3044" t="s">
        <v>94</v>
      </c>
      <c r="O3044" t="s">
        <v>70</v>
      </c>
      <c r="P3044">
        <v>38</v>
      </c>
      <c r="Q3044">
        <v>41</v>
      </c>
      <c r="R3044">
        <v>40</v>
      </c>
      <c r="S3044">
        <v>1</v>
      </c>
      <c r="T3044">
        <f t="shared" si="423"/>
        <v>39</v>
      </c>
      <c r="U3044">
        <v>37</v>
      </c>
      <c r="V3044">
        <f t="shared" si="424"/>
        <v>2</v>
      </c>
      <c r="W3044" s="3">
        <f t="shared" si="425"/>
        <v>2.5000000000000001E-2</v>
      </c>
      <c r="X3044">
        <v>29</v>
      </c>
      <c r="Y3044" s="4">
        <v>0.2</v>
      </c>
      <c r="Z3044" s="4">
        <v>0.7</v>
      </c>
      <c r="AA3044" s="5">
        <v>51934.82</v>
      </c>
      <c r="AB3044" s="5">
        <f t="shared" si="426"/>
        <v>1921588.34</v>
      </c>
      <c r="AC3044" s="5">
        <v>35831.410000000003</v>
      </c>
      <c r="AD3044" s="5">
        <f t="shared" si="427"/>
        <v>1433256.4</v>
      </c>
      <c r="AE3044" s="5">
        <v>92314.82</v>
      </c>
      <c r="AF3044" s="5">
        <v>24989.64</v>
      </c>
      <c r="AG3044" s="5">
        <v>8971.1299999999992</v>
      </c>
      <c r="AH3044" s="5">
        <v>1015</v>
      </c>
      <c r="AI3044" s="5">
        <v>4600</v>
      </c>
      <c r="AJ3044">
        <v>0</v>
      </c>
      <c r="AK3044" s="5">
        <v>0</v>
      </c>
      <c r="AL3044" s="5">
        <v>1991.34</v>
      </c>
      <c r="AM3044" s="5">
        <v>23418.94</v>
      </c>
      <c r="AN3044">
        <v>4</v>
      </c>
      <c r="AO3044">
        <v>3</v>
      </c>
      <c r="AP3044" t="str">
        <f t="shared" si="428"/>
        <v>Yes</v>
      </c>
      <c r="AQ3044">
        <v>1</v>
      </c>
      <c r="AR3044" s="5">
        <f t="shared" si="429"/>
        <v>1590557.27</v>
      </c>
      <c r="AS3044" s="5">
        <f t="shared" si="430"/>
        <v>331031.07</v>
      </c>
      <c r="AT3044" t="s">
        <v>59</v>
      </c>
      <c r="AU3044" t="s">
        <v>6164</v>
      </c>
      <c r="AV3044" t="s">
        <v>6165</v>
      </c>
      <c r="AW3044" t="s">
        <v>6166</v>
      </c>
      <c r="AX3044" t="s">
        <v>6167</v>
      </c>
      <c r="AY3044">
        <v>41</v>
      </c>
      <c r="AZ3044">
        <v>2</v>
      </c>
      <c r="BA3044">
        <v>20</v>
      </c>
      <c r="BB3044" t="s">
        <v>6185</v>
      </c>
      <c r="BC3044">
        <v>0</v>
      </c>
      <c r="BD3044">
        <v>0</v>
      </c>
      <c r="BE3044" t="s">
        <v>6169</v>
      </c>
      <c r="BF3044" t="s">
        <v>6170</v>
      </c>
      <c r="BG3044">
        <v>0</v>
      </c>
      <c r="BH3044" t="s">
        <v>6171</v>
      </c>
      <c r="BI3044">
        <v>58</v>
      </c>
      <c r="BJ3044" t="s">
        <v>6187</v>
      </c>
      <c r="BK3044">
        <v>0</v>
      </c>
      <c r="BL3044">
        <v>61</v>
      </c>
      <c r="BM3044" s="3">
        <f t="shared" si="431"/>
        <v>0.65573770491803274</v>
      </c>
    </row>
    <row r="3045" spans="1:65">
      <c r="A3045" t="s">
        <v>3181</v>
      </c>
      <c r="B3045" s="2">
        <v>45841</v>
      </c>
      <c r="C3045" t="s">
        <v>3137</v>
      </c>
      <c r="D3045" t="s">
        <v>3138</v>
      </c>
      <c r="E3045">
        <v>7</v>
      </c>
      <c r="F3045" t="s">
        <v>61</v>
      </c>
      <c r="G3045" t="s">
        <v>62</v>
      </c>
      <c r="H3045" t="s">
        <v>104</v>
      </c>
      <c r="I3045" t="s">
        <v>64</v>
      </c>
      <c r="J3045" t="s">
        <v>65</v>
      </c>
      <c r="K3045" t="s">
        <v>66</v>
      </c>
      <c r="L3045" t="s">
        <v>92</v>
      </c>
      <c r="M3045" t="s">
        <v>56</v>
      </c>
      <c r="N3045" t="s">
        <v>69</v>
      </c>
      <c r="O3045" t="s">
        <v>82</v>
      </c>
      <c r="P3045">
        <v>45</v>
      </c>
      <c r="Q3045">
        <v>46</v>
      </c>
      <c r="R3045">
        <v>46</v>
      </c>
      <c r="S3045">
        <v>1</v>
      </c>
      <c r="T3045">
        <f t="shared" si="423"/>
        <v>45</v>
      </c>
      <c r="U3045">
        <v>44</v>
      </c>
      <c r="V3045">
        <f t="shared" si="424"/>
        <v>1</v>
      </c>
      <c r="W3045" s="3">
        <f t="shared" si="425"/>
        <v>2.1739130434782608E-2</v>
      </c>
      <c r="X3045">
        <v>16</v>
      </c>
      <c r="Y3045" s="4">
        <v>11</v>
      </c>
      <c r="Z3045" s="4">
        <v>2.6</v>
      </c>
      <c r="AA3045" s="5">
        <v>48954.59</v>
      </c>
      <c r="AB3045" s="5">
        <f t="shared" si="426"/>
        <v>2154001.96</v>
      </c>
      <c r="AC3045" s="5">
        <v>35355.71</v>
      </c>
      <c r="AD3045" s="5">
        <f t="shared" si="427"/>
        <v>1626362.66</v>
      </c>
      <c r="AE3045" s="5">
        <v>99967.94</v>
      </c>
      <c r="AF3045" s="5">
        <v>28756.86</v>
      </c>
      <c r="AG3045" s="5">
        <v>7950.86</v>
      </c>
      <c r="AH3045" s="5">
        <v>3770</v>
      </c>
      <c r="AI3045" s="5">
        <v>4600</v>
      </c>
      <c r="AJ3045">
        <v>2</v>
      </c>
      <c r="AK3045" s="5">
        <v>26484.43</v>
      </c>
      <c r="AL3045" s="5">
        <v>1029.6300000000001</v>
      </c>
      <c r="AM3045" s="5">
        <v>26917.279999999999</v>
      </c>
      <c r="AN3045">
        <v>4</v>
      </c>
      <c r="AO3045">
        <v>4</v>
      </c>
      <c r="AP3045" t="str">
        <f t="shared" si="428"/>
        <v>Yes</v>
      </c>
      <c r="AQ3045">
        <v>2</v>
      </c>
      <c r="AR3045" s="5">
        <f t="shared" si="429"/>
        <v>1825839.66</v>
      </c>
      <c r="AS3045" s="5">
        <f t="shared" si="430"/>
        <v>328162.3</v>
      </c>
      <c r="AT3045" t="s">
        <v>59</v>
      </c>
      <c r="AU3045" t="s">
        <v>6181</v>
      </c>
      <c r="AV3045" t="s">
        <v>6182</v>
      </c>
      <c r="AW3045" t="s">
        <v>6213</v>
      </c>
      <c r="AX3045" t="s">
        <v>6177</v>
      </c>
      <c r="AY3045">
        <v>47</v>
      </c>
      <c r="AZ3045">
        <v>0</v>
      </c>
      <c r="BA3045">
        <v>18</v>
      </c>
      <c r="BB3045" t="s">
        <v>6198</v>
      </c>
      <c r="BC3045">
        <v>0</v>
      </c>
      <c r="BD3045">
        <v>0</v>
      </c>
      <c r="BE3045" t="s">
        <v>6169</v>
      </c>
      <c r="BF3045" t="s">
        <v>6214</v>
      </c>
      <c r="BG3045">
        <v>0</v>
      </c>
      <c r="BH3045" t="s">
        <v>6171</v>
      </c>
      <c r="BI3045">
        <v>12</v>
      </c>
      <c r="BJ3045" t="s">
        <v>6172</v>
      </c>
      <c r="BK3045">
        <v>0</v>
      </c>
      <c r="BL3045">
        <v>58</v>
      </c>
      <c r="BM3045" s="3">
        <f t="shared" si="431"/>
        <v>0.7931034482758621</v>
      </c>
    </row>
    <row r="3046" spans="1:65">
      <c r="A3046" t="s">
        <v>3182</v>
      </c>
      <c r="B3046" s="2">
        <v>45841</v>
      </c>
      <c r="C3046" t="s">
        <v>3137</v>
      </c>
      <c r="D3046" t="s">
        <v>3138</v>
      </c>
      <c r="E3046">
        <v>7</v>
      </c>
      <c r="F3046" t="s">
        <v>49</v>
      </c>
      <c r="G3046" t="s">
        <v>62</v>
      </c>
      <c r="H3046" t="s">
        <v>125</v>
      </c>
      <c r="I3046" t="s">
        <v>52</v>
      </c>
      <c r="J3046" t="s">
        <v>65</v>
      </c>
      <c r="K3046" t="s">
        <v>75</v>
      </c>
      <c r="L3046" t="s">
        <v>67</v>
      </c>
      <c r="M3046" t="s">
        <v>68</v>
      </c>
      <c r="N3046" t="s">
        <v>76</v>
      </c>
      <c r="O3046" t="s">
        <v>70</v>
      </c>
      <c r="P3046">
        <v>47</v>
      </c>
      <c r="Q3046">
        <v>49</v>
      </c>
      <c r="R3046">
        <v>49</v>
      </c>
      <c r="S3046">
        <v>4</v>
      </c>
      <c r="T3046">
        <f t="shared" si="423"/>
        <v>45</v>
      </c>
      <c r="U3046">
        <v>45</v>
      </c>
      <c r="V3046">
        <f t="shared" si="424"/>
        <v>0</v>
      </c>
      <c r="W3046" s="3">
        <f t="shared" si="425"/>
        <v>8.1632653061224483E-2</v>
      </c>
      <c r="X3046">
        <v>21</v>
      </c>
      <c r="Y3046" s="4">
        <v>7</v>
      </c>
      <c r="Z3046" s="4">
        <v>1.3</v>
      </c>
      <c r="AA3046" s="5">
        <v>52543.99</v>
      </c>
      <c r="AB3046" s="5">
        <f t="shared" si="426"/>
        <v>2364479.5499999998</v>
      </c>
      <c r="AC3046" s="5">
        <v>32458.15</v>
      </c>
      <c r="AD3046" s="5">
        <f t="shared" si="427"/>
        <v>1590449.35</v>
      </c>
      <c r="AE3046" s="5">
        <v>115909.77</v>
      </c>
      <c r="AF3046" s="5">
        <v>31562.66</v>
      </c>
      <c r="AG3046" s="5">
        <v>8793.17</v>
      </c>
      <c r="AH3046" s="5">
        <v>1885</v>
      </c>
      <c r="AI3046" s="5">
        <v>23207.73</v>
      </c>
      <c r="AJ3046">
        <v>1</v>
      </c>
      <c r="AK3046" s="5">
        <v>13235.44</v>
      </c>
      <c r="AL3046" s="5">
        <v>0</v>
      </c>
      <c r="AM3046" s="5">
        <v>32446.66</v>
      </c>
      <c r="AN3046">
        <v>4</v>
      </c>
      <c r="AO3046">
        <v>5</v>
      </c>
      <c r="AP3046" t="str">
        <f t="shared" si="428"/>
        <v>No</v>
      </c>
      <c r="AQ3046">
        <v>3</v>
      </c>
      <c r="AR3046" s="5">
        <f t="shared" si="429"/>
        <v>1817489.78</v>
      </c>
      <c r="AS3046" s="5">
        <f t="shared" si="430"/>
        <v>546989.77</v>
      </c>
      <c r="AT3046" t="s">
        <v>1641</v>
      </c>
      <c r="AU3046" t="s">
        <v>6173</v>
      </c>
      <c r="AV3046" t="s">
        <v>6174</v>
      </c>
      <c r="AW3046" t="s">
        <v>6175</v>
      </c>
      <c r="AX3046" t="s">
        <v>6184</v>
      </c>
      <c r="AY3046">
        <v>49</v>
      </c>
      <c r="AZ3046">
        <v>0</v>
      </c>
      <c r="BA3046">
        <v>0</v>
      </c>
      <c r="BB3046" t="s">
        <v>6168</v>
      </c>
      <c r="BC3046">
        <v>0</v>
      </c>
      <c r="BD3046">
        <v>1</v>
      </c>
      <c r="BE3046" t="s">
        <v>6188</v>
      </c>
      <c r="BF3046" t="s">
        <v>6210</v>
      </c>
      <c r="BG3046">
        <v>1</v>
      </c>
      <c r="BH3046" t="s">
        <v>6186</v>
      </c>
      <c r="BI3046">
        <v>26</v>
      </c>
      <c r="BJ3046" t="s">
        <v>6172</v>
      </c>
      <c r="BK3046">
        <v>0</v>
      </c>
      <c r="BL3046">
        <v>59</v>
      </c>
      <c r="BM3046" s="3">
        <f t="shared" si="431"/>
        <v>0.83050847457627119</v>
      </c>
    </row>
    <row r="3047" spans="1:65">
      <c r="A3047" t="s">
        <v>3183</v>
      </c>
      <c r="B3047" s="2">
        <v>45841</v>
      </c>
      <c r="C3047" t="s">
        <v>3137</v>
      </c>
      <c r="D3047" t="s">
        <v>3138</v>
      </c>
      <c r="E3047">
        <v>7</v>
      </c>
      <c r="F3047" t="s">
        <v>78</v>
      </c>
      <c r="G3047" t="s">
        <v>79</v>
      </c>
      <c r="H3047" t="s">
        <v>143</v>
      </c>
      <c r="I3047" t="s">
        <v>52</v>
      </c>
      <c r="J3047" t="s">
        <v>53</v>
      </c>
      <c r="K3047" t="s">
        <v>66</v>
      </c>
      <c r="L3047" t="s">
        <v>67</v>
      </c>
      <c r="M3047" t="s">
        <v>56</v>
      </c>
      <c r="N3047" t="s">
        <v>57</v>
      </c>
      <c r="O3047" t="s">
        <v>120</v>
      </c>
      <c r="P3047">
        <v>64</v>
      </c>
      <c r="Q3047">
        <v>65</v>
      </c>
      <c r="R3047">
        <v>62</v>
      </c>
      <c r="S3047">
        <v>2</v>
      </c>
      <c r="T3047">
        <f t="shared" si="423"/>
        <v>60</v>
      </c>
      <c r="U3047">
        <v>60</v>
      </c>
      <c r="V3047">
        <f t="shared" si="424"/>
        <v>0</v>
      </c>
      <c r="W3047" s="3">
        <f t="shared" si="425"/>
        <v>3.2258064516129031E-2</v>
      </c>
      <c r="X3047">
        <v>42</v>
      </c>
      <c r="Y3047" s="4">
        <v>3.1</v>
      </c>
      <c r="Z3047" s="4">
        <v>1.7</v>
      </c>
      <c r="AA3047" s="5">
        <v>33786.1</v>
      </c>
      <c r="AB3047" s="5">
        <f t="shared" si="426"/>
        <v>2027166</v>
      </c>
      <c r="AC3047" s="5">
        <v>23089.24</v>
      </c>
      <c r="AD3047" s="5">
        <f t="shared" si="427"/>
        <v>1431532.88</v>
      </c>
      <c r="AE3047" s="5">
        <v>109604.41</v>
      </c>
      <c r="AF3047" s="5">
        <v>30894.83</v>
      </c>
      <c r="AG3047" s="5">
        <v>11800.16</v>
      </c>
      <c r="AH3047" s="5">
        <v>2465</v>
      </c>
      <c r="AI3047" s="5">
        <v>6400</v>
      </c>
      <c r="AJ3047">
        <v>0</v>
      </c>
      <c r="AK3047" s="5">
        <v>0</v>
      </c>
      <c r="AL3047" s="5">
        <v>0</v>
      </c>
      <c r="AM3047" s="5">
        <v>40026.75</v>
      </c>
      <c r="AN3047">
        <v>4</v>
      </c>
      <c r="AO3047">
        <v>4</v>
      </c>
      <c r="AP3047" t="str">
        <f t="shared" si="428"/>
        <v>Yes</v>
      </c>
      <c r="AQ3047">
        <v>1</v>
      </c>
      <c r="AR3047" s="5">
        <f t="shared" si="429"/>
        <v>1632724.03</v>
      </c>
      <c r="AS3047" s="5">
        <f t="shared" si="430"/>
        <v>394441.97</v>
      </c>
      <c r="AT3047" t="s">
        <v>116</v>
      </c>
      <c r="AU3047" t="s">
        <v>6164</v>
      </c>
      <c r="AV3047" t="s">
        <v>6165</v>
      </c>
      <c r="AW3047" t="s">
        <v>6166</v>
      </c>
      <c r="AX3047" t="s">
        <v>6167</v>
      </c>
      <c r="AY3047">
        <v>64</v>
      </c>
      <c r="AZ3047">
        <v>0</v>
      </c>
      <c r="BA3047">
        <v>0</v>
      </c>
      <c r="BB3047" t="s">
        <v>6168</v>
      </c>
      <c r="BC3047">
        <v>0</v>
      </c>
      <c r="BD3047">
        <v>0</v>
      </c>
      <c r="BE3047" t="s">
        <v>6169</v>
      </c>
      <c r="BF3047" t="s">
        <v>6170</v>
      </c>
      <c r="BG3047">
        <v>1</v>
      </c>
      <c r="BH3047" t="s">
        <v>6179</v>
      </c>
      <c r="BI3047">
        <v>21</v>
      </c>
      <c r="BJ3047" t="s">
        <v>6172</v>
      </c>
      <c r="BK3047">
        <v>0</v>
      </c>
      <c r="BL3047">
        <v>71</v>
      </c>
      <c r="BM3047" s="3">
        <f t="shared" si="431"/>
        <v>0.87323943661971826</v>
      </c>
    </row>
    <row r="3048" spans="1:65">
      <c r="A3048" t="s">
        <v>3184</v>
      </c>
      <c r="B3048" s="2">
        <v>45841</v>
      </c>
      <c r="C3048" t="s">
        <v>3137</v>
      </c>
      <c r="D3048" t="s">
        <v>3138</v>
      </c>
      <c r="E3048">
        <v>7</v>
      </c>
      <c r="F3048" t="s">
        <v>78</v>
      </c>
      <c r="G3048" t="s">
        <v>50</v>
      </c>
      <c r="H3048" t="s">
        <v>185</v>
      </c>
      <c r="I3048" t="s">
        <v>64</v>
      </c>
      <c r="J3048" t="s">
        <v>81</v>
      </c>
      <c r="K3048" t="s">
        <v>75</v>
      </c>
      <c r="L3048" t="s">
        <v>67</v>
      </c>
      <c r="M3048" t="s">
        <v>68</v>
      </c>
      <c r="N3048" t="s">
        <v>109</v>
      </c>
      <c r="O3048" t="s">
        <v>70</v>
      </c>
      <c r="P3048">
        <v>38</v>
      </c>
      <c r="Q3048">
        <v>40</v>
      </c>
      <c r="R3048">
        <v>38</v>
      </c>
      <c r="S3048">
        <v>3</v>
      </c>
      <c r="T3048">
        <f t="shared" si="423"/>
        <v>35</v>
      </c>
      <c r="U3048">
        <v>35</v>
      </c>
      <c r="V3048">
        <f t="shared" si="424"/>
        <v>0</v>
      </c>
      <c r="W3048" s="3">
        <f t="shared" si="425"/>
        <v>7.8947368421052627E-2</v>
      </c>
      <c r="X3048">
        <v>30</v>
      </c>
      <c r="Y3048" s="4">
        <v>9.6</v>
      </c>
      <c r="Z3048" s="4">
        <v>1.9</v>
      </c>
      <c r="AA3048" s="5">
        <v>78542.92</v>
      </c>
      <c r="AB3048" s="5">
        <f t="shared" si="426"/>
        <v>2749002.2</v>
      </c>
      <c r="AC3048" s="5">
        <v>49104.1</v>
      </c>
      <c r="AD3048" s="5">
        <f t="shared" si="427"/>
        <v>1865955.8</v>
      </c>
      <c r="AE3048" s="5">
        <v>110947.83</v>
      </c>
      <c r="AF3048" s="5">
        <v>34952.660000000003</v>
      </c>
      <c r="AG3048" s="5">
        <v>9843.5300000000007</v>
      </c>
      <c r="AH3048" s="5">
        <v>2755</v>
      </c>
      <c r="AI3048" s="5">
        <v>22937.07</v>
      </c>
      <c r="AJ3048">
        <v>1</v>
      </c>
      <c r="AK3048" s="5">
        <v>21331.64</v>
      </c>
      <c r="AL3048" s="5">
        <v>0</v>
      </c>
      <c r="AM3048" s="5">
        <v>48671.71</v>
      </c>
      <c r="AN3048">
        <v>8</v>
      </c>
      <c r="AO3048">
        <v>8</v>
      </c>
      <c r="AP3048" t="str">
        <f t="shared" si="428"/>
        <v>Yes</v>
      </c>
      <c r="AQ3048">
        <v>2</v>
      </c>
      <c r="AR3048" s="5">
        <f t="shared" si="429"/>
        <v>2117395.2400000002</v>
      </c>
      <c r="AS3048" s="5">
        <f t="shared" si="430"/>
        <v>631606.96</v>
      </c>
      <c r="AT3048" t="s">
        <v>1641</v>
      </c>
      <c r="AU3048" t="s">
        <v>6199</v>
      </c>
      <c r="AV3048" t="s">
        <v>6200</v>
      </c>
      <c r="AW3048" t="s">
        <v>6175</v>
      </c>
      <c r="AX3048" t="s">
        <v>6177</v>
      </c>
      <c r="AY3048">
        <v>42</v>
      </c>
      <c r="AZ3048">
        <v>1</v>
      </c>
      <c r="BA3048">
        <v>0</v>
      </c>
      <c r="BB3048" t="s">
        <v>6168</v>
      </c>
      <c r="BC3048">
        <v>0</v>
      </c>
      <c r="BD3048">
        <v>0</v>
      </c>
      <c r="BE3048" t="s">
        <v>6169</v>
      </c>
      <c r="BF3048" t="s">
        <v>6210</v>
      </c>
      <c r="BG3048">
        <v>0</v>
      </c>
      <c r="BH3048" t="s">
        <v>6171</v>
      </c>
      <c r="BI3048">
        <v>60</v>
      </c>
      <c r="BJ3048" t="s">
        <v>6187</v>
      </c>
      <c r="BK3048">
        <v>0</v>
      </c>
      <c r="BL3048">
        <v>47</v>
      </c>
      <c r="BM3048" s="3">
        <f t="shared" si="431"/>
        <v>0.80851063829787229</v>
      </c>
    </row>
    <row r="3049" spans="1:65">
      <c r="A3049" t="s">
        <v>3185</v>
      </c>
      <c r="B3049" s="2">
        <v>45841</v>
      </c>
      <c r="C3049" t="s">
        <v>3137</v>
      </c>
      <c r="D3049" t="s">
        <v>3138</v>
      </c>
      <c r="E3049">
        <v>7</v>
      </c>
      <c r="F3049" t="s">
        <v>72</v>
      </c>
      <c r="G3049" t="s">
        <v>79</v>
      </c>
      <c r="H3049" t="s">
        <v>213</v>
      </c>
      <c r="I3049" t="s">
        <v>64</v>
      </c>
      <c r="J3049" t="s">
        <v>53</v>
      </c>
      <c r="K3049" t="s">
        <v>75</v>
      </c>
      <c r="L3049" t="s">
        <v>92</v>
      </c>
      <c r="M3049" t="s">
        <v>56</v>
      </c>
      <c r="N3049" t="s">
        <v>109</v>
      </c>
      <c r="O3049" t="s">
        <v>82</v>
      </c>
      <c r="P3049">
        <v>64</v>
      </c>
      <c r="Q3049">
        <v>69</v>
      </c>
      <c r="R3049">
        <v>68</v>
      </c>
      <c r="S3049">
        <v>1</v>
      </c>
      <c r="T3049">
        <f t="shared" si="423"/>
        <v>67</v>
      </c>
      <c r="U3049">
        <v>61</v>
      </c>
      <c r="V3049">
        <f t="shared" si="424"/>
        <v>6</v>
      </c>
      <c r="W3049" s="3">
        <f t="shared" si="425"/>
        <v>1.4705882352941176E-2</v>
      </c>
      <c r="X3049">
        <v>17</v>
      </c>
      <c r="Y3049" s="4">
        <v>8.5</v>
      </c>
      <c r="Z3049" s="4">
        <v>1.5</v>
      </c>
      <c r="AA3049" s="5">
        <v>36009.089999999997</v>
      </c>
      <c r="AB3049" s="5">
        <f t="shared" si="426"/>
        <v>2196554.4900000002</v>
      </c>
      <c r="AC3049" s="5">
        <v>23734.06</v>
      </c>
      <c r="AD3049" s="5">
        <f t="shared" si="427"/>
        <v>1613916.08</v>
      </c>
      <c r="AE3049" s="5">
        <v>111683.51</v>
      </c>
      <c r="AF3049" s="5">
        <v>29432.05</v>
      </c>
      <c r="AG3049" s="5">
        <v>8192.23</v>
      </c>
      <c r="AH3049" s="5">
        <v>2175</v>
      </c>
      <c r="AI3049" s="5">
        <v>3200</v>
      </c>
      <c r="AJ3049">
        <v>0</v>
      </c>
      <c r="AK3049" s="5">
        <v>0</v>
      </c>
      <c r="AL3049" s="5">
        <v>3983.13</v>
      </c>
      <c r="AM3049" s="5">
        <v>100313.8</v>
      </c>
      <c r="AN3049">
        <v>8</v>
      </c>
      <c r="AO3049">
        <v>10</v>
      </c>
      <c r="AP3049" t="str">
        <f t="shared" si="428"/>
        <v>No</v>
      </c>
      <c r="AQ3049">
        <v>2</v>
      </c>
      <c r="AR3049" s="5">
        <f t="shared" si="429"/>
        <v>1872895.8</v>
      </c>
      <c r="AS3049" s="5">
        <f t="shared" si="430"/>
        <v>323658.69</v>
      </c>
      <c r="AT3049" t="s">
        <v>59</v>
      </c>
      <c r="AU3049" t="s">
        <v>6164</v>
      </c>
      <c r="AV3049" t="s">
        <v>6165</v>
      </c>
      <c r="AW3049" t="s">
        <v>6166</v>
      </c>
      <c r="AX3049" t="s">
        <v>6177</v>
      </c>
      <c r="AY3049">
        <v>65</v>
      </c>
      <c r="AZ3049">
        <v>1</v>
      </c>
      <c r="BA3049">
        <v>32</v>
      </c>
      <c r="BB3049" t="s">
        <v>6180</v>
      </c>
      <c r="BC3049">
        <v>1</v>
      </c>
      <c r="BD3049">
        <v>1</v>
      </c>
      <c r="BE3049" t="s">
        <v>6188</v>
      </c>
      <c r="BF3049" t="s">
        <v>6170</v>
      </c>
      <c r="BG3049">
        <v>0</v>
      </c>
      <c r="BH3049" t="s">
        <v>6171</v>
      </c>
      <c r="BI3049">
        <v>26</v>
      </c>
      <c r="BJ3049" t="s">
        <v>6172</v>
      </c>
      <c r="BK3049">
        <v>0</v>
      </c>
      <c r="BL3049">
        <v>75</v>
      </c>
      <c r="BM3049" s="3">
        <f t="shared" si="431"/>
        <v>0.90666666666666662</v>
      </c>
    </row>
    <row r="3050" spans="1:65">
      <c r="A3050" t="s">
        <v>3186</v>
      </c>
      <c r="B3050" s="2">
        <v>45841</v>
      </c>
      <c r="C3050" t="s">
        <v>3137</v>
      </c>
      <c r="D3050" t="s">
        <v>3138</v>
      </c>
      <c r="E3050">
        <v>7</v>
      </c>
      <c r="F3050" t="s">
        <v>49</v>
      </c>
      <c r="G3050" t="s">
        <v>79</v>
      </c>
      <c r="H3050" t="s">
        <v>260</v>
      </c>
      <c r="I3050" t="s">
        <v>64</v>
      </c>
      <c r="J3050" t="s">
        <v>53</v>
      </c>
      <c r="K3050" t="s">
        <v>66</v>
      </c>
      <c r="L3050" t="s">
        <v>67</v>
      </c>
      <c r="M3050" t="s">
        <v>68</v>
      </c>
      <c r="N3050" t="s">
        <v>69</v>
      </c>
      <c r="O3050" t="s">
        <v>120</v>
      </c>
      <c r="P3050">
        <v>61</v>
      </c>
      <c r="Q3050">
        <v>64</v>
      </c>
      <c r="R3050">
        <v>64</v>
      </c>
      <c r="S3050">
        <v>6</v>
      </c>
      <c r="T3050">
        <f t="shared" si="423"/>
        <v>58</v>
      </c>
      <c r="U3050">
        <v>58</v>
      </c>
      <c r="V3050">
        <f t="shared" si="424"/>
        <v>0</v>
      </c>
      <c r="W3050" s="3">
        <f t="shared" si="425"/>
        <v>9.375E-2</v>
      </c>
      <c r="X3050">
        <v>18</v>
      </c>
      <c r="Y3050" s="4">
        <v>7.1</v>
      </c>
      <c r="Z3050" s="4">
        <v>1.8</v>
      </c>
      <c r="AA3050" s="5">
        <v>34058.699999999997</v>
      </c>
      <c r="AB3050" s="5">
        <f t="shared" si="426"/>
        <v>1975404.6</v>
      </c>
      <c r="AC3050" s="5">
        <v>21869.599999999999</v>
      </c>
      <c r="AD3050" s="5">
        <f t="shared" si="427"/>
        <v>1399654.3999999999</v>
      </c>
      <c r="AE3050" s="5">
        <v>104535.63</v>
      </c>
      <c r="AF3050" s="5">
        <v>29032.1</v>
      </c>
      <c r="AG3050" s="5">
        <v>8281.64</v>
      </c>
      <c r="AH3050" s="5">
        <v>2610</v>
      </c>
      <c r="AI3050" s="5">
        <v>22287.59</v>
      </c>
      <c r="AJ3050">
        <v>2</v>
      </c>
      <c r="AK3050" s="5">
        <v>17362.46</v>
      </c>
      <c r="AL3050" s="5">
        <v>0</v>
      </c>
      <c r="AM3050" s="5">
        <v>38968.44</v>
      </c>
      <c r="AN3050">
        <v>4</v>
      </c>
      <c r="AO3050">
        <v>3</v>
      </c>
      <c r="AP3050" t="str">
        <f t="shared" si="428"/>
        <v>Yes</v>
      </c>
      <c r="AQ3050">
        <v>3</v>
      </c>
      <c r="AR3050" s="5">
        <f t="shared" si="429"/>
        <v>1622732.26</v>
      </c>
      <c r="AS3050" s="5">
        <f t="shared" si="430"/>
        <v>352672.34</v>
      </c>
      <c r="AT3050" t="s">
        <v>1641</v>
      </c>
      <c r="AU3050" t="s">
        <v>6199</v>
      </c>
      <c r="AV3050" t="s">
        <v>6200</v>
      </c>
      <c r="AW3050" t="s">
        <v>6175</v>
      </c>
      <c r="AX3050" t="s">
        <v>6184</v>
      </c>
      <c r="AY3050">
        <v>62</v>
      </c>
      <c r="AZ3050">
        <v>0</v>
      </c>
      <c r="BA3050">
        <v>0</v>
      </c>
      <c r="BB3050" t="s">
        <v>6168</v>
      </c>
      <c r="BC3050">
        <v>0</v>
      </c>
      <c r="BD3050">
        <v>0</v>
      </c>
      <c r="BE3050" t="s">
        <v>6169</v>
      </c>
      <c r="BF3050" t="s">
        <v>6210</v>
      </c>
      <c r="BG3050">
        <v>2</v>
      </c>
      <c r="BH3050" t="s">
        <v>6211</v>
      </c>
      <c r="BI3050">
        <v>110</v>
      </c>
      <c r="BJ3050" t="s">
        <v>6193</v>
      </c>
      <c r="BK3050">
        <v>0</v>
      </c>
      <c r="BL3050">
        <v>75</v>
      </c>
      <c r="BM3050" s="3">
        <f t="shared" si="431"/>
        <v>0.85333333333333339</v>
      </c>
    </row>
    <row r="3051" spans="1:65">
      <c r="A3051" t="s">
        <v>3187</v>
      </c>
      <c r="B3051" s="2">
        <v>45842</v>
      </c>
      <c r="C3051" t="s">
        <v>3137</v>
      </c>
      <c r="D3051" t="s">
        <v>3138</v>
      </c>
      <c r="E3051">
        <v>7</v>
      </c>
      <c r="F3051" t="s">
        <v>72</v>
      </c>
      <c r="G3051" t="s">
        <v>62</v>
      </c>
      <c r="H3051" t="s">
        <v>150</v>
      </c>
      <c r="I3051" t="s">
        <v>74</v>
      </c>
      <c r="J3051" t="s">
        <v>53</v>
      </c>
      <c r="K3051" t="s">
        <v>66</v>
      </c>
      <c r="L3051" t="s">
        <v>55</v>
      </c>
      <c r="M3051" t="s">
        <v>68</v>
      </c>
      <c r="N3051" t="s">
        <v>109</v>
      </c>
      <c r="O3051" t="s">
        <v>120</v>
      </c>
      <c r="P3051">
        <v>53</v>
      </c>
      <c r="Q3051">
        <v>55</v>
      </c>
      <c r="R3051">
        <v>56</v>
      </c>
      <c r="S3051">
        <v>2</v>
      </c>
      <c r="T3051">
        <f t="shared" si="423"/>
        <v>54</v>
      </c>
      <c r="U3051">
        <v>52</v>
      </c>
      <c r="V3051">
        <f t="shared" si="424"/>
        <v>2</v>
      </c>
      <c r="W3051" s="3">
        <f t="shared" si="425"/>
        <v>3.5714285714285712E-2</v>
      </c>
      <c r="X3051">
        <v>20</v>
      </c>
      <c r="Y3051" s="4">
        <v>0</v>
      </c>
      <c r="Z3051" s="4">
        <v>1.3</v>
      </c>
      <c r="AA3051" s="5">
        <v>33575.25</v>
      </c>
      <c r="AB3051" s="5">
        <f t="shared" si="426"/>
        <v>1745913</v>
      </c>
      <c r="AC3051" s="5">
        <v>22349.75</v>
      </c>
      <c r="AD3051" s="5">
        <f t="shared" si="427"/>
        <v>1251586</v>
      </c>
      <c r="AE3051" s="5">
        <v>96270.64</v>
      </c>
      <c r="AF3051" s="5">
        <v>25297.67</v>
      </c>
      <c r="AG3051" s="5">
        <v>8929.92</v>
      </c>
      <c r="AH3051" s="5">
        <v>1885</v>
      </c>
      <c r="AI3051" s="5">
        <v>6400</v>
      </c>
      <c r="AJ3051">
        <v>1</v>
      </c>
      <c r="AK3051" s="5">
        <v>8980</v>
      </c>
      <c r="AL3051" s="5">
        <v>1345.95</v>
      </c>
      <c r="AM3051" s="5">
        <v>79945.53</v>
      </c>
      <c r="AN3051">
        <v>8</v>
      </c>
      <c r="AO3051">
        <v>9</v>
      </c>
      <c r="AP3051" t="str">
        <f t="shared" si="428"/>
        <v>No</v>
      </c>
      <c r="AQ3051">
        <v>3</v>
      </c>
      <c r="AR3051" s="5">
        <f t="shared" si="429"/>
        <v>1480640.71</v>
      </c>
      <c r="AS3051" s="5">
        <f t="shared" si="430"/>
        <v>265272.28999999998</v>
      </c>
      <c r="AT3051" t="s">
        <v>59</v>
      </c>
      <c r="AU3051" t="s">
        <v>6181</v>
      </c>
      <c r="AV3051" t="s">
        <v>6182</v>
      </c>
      <c r="AW3051" t="s">
        <v>6183</v>
      </c>
      <c r="AX3051" t="s">
        <v>6184</v>
      </c>
      <c r="AY3051">
        <v>55</v>
      </c>
      <c r="AZ3051">
        <v>2</v>
      </c>
      <c r="BA3051">
        <v>21</v>
      </c>
      <c r="BB3051" t="s">
        <v>6185</v>
      </c>
      <c r="BC3051">
        <v>0</v>
      </c>
      <c r="BD3051">
        <v>1</v>
      </c>
      <c r="BE3051" t="s">
        <v>6188</v>
      </c>
      <c r="BF3051" t="s">
        <v>6170</v>
      </c>
      <c r="BG3051">
        <v>1</v>
      </c>
      <c r="BH3051" t="s">
        <v>6179</v>
      </c>
      <c r="BI3051">
        <v>21</v>
      </c>
      <c r="BJ3051" t="s">
        <v>6172</v>
      </c>
      <c r="BK3051">
        <v>0</v>
      </c>
      <c r="BL3051">
        <v>76</v>
      </c>
      <c r="BM3051" s="3">
        <f t="shared" si="431"/>
        <v>0.73684210526315785</v>
      </c>
    </row>
    <row r="3052" spans="1:65">
      <c r="A3052" t="s">
        <v>3188</v>
      </c>
      <c r="B3052" s="2">
        <v>45842</v>
      </c>
      <c r="C3052" t="s">
        <v>3137</v>
      </c>
      <c r="D3052" t="s">
        <v>3138</v>
      </c>
      <c r="E3052">
        <v>7</v>
      </c>
      <c r="F3052" t="s">
        <v>78</v>
      </c>
      <c r="G3052" t="s">
        <v>50</v>
      </c>
      <c r="H3052" t="s">
        <v>185</v>
      </c>
      <c r="I3052" t="s">
        <v>64</v>
      </c>
      <c r="J3052" t="s">
        <v>81</v>
      </c>
      <c r="K3052" t="s">
        <v>75</v>
      </c>
      <c r="L3052" t="s">
        <v>67</v>
      </c>
      <c r="M3052" t="s">
        <v>68</v>
      </c>
      <c r="N3052" t="s">
        <v>109</v>
      </c>
      <c r="O3052" t="s">
        <v>120</v>
      </c>
      <c r="P3052">
        <v>38</v>
      </c>
      <c r="Q3052">
        <v>38</v>
      </c>
      <c r="R3052">
        <v>37</v>
      </c>
      <c r="S3052">
        <v>3</v>
      </c>
      <c r="T3052">
        <f t="shared" si="423"/>
        <v>34</v>
      </c>
      <c r="U3052">
        <v>34</v>
      </c>
      <c r="V3052">
        <f t="shared" si="424"/>
        <v>0</v>
      </c>
      <c r="W3052" s="3">
        <f t="shared" si="425"/>
        <v>8.1081081081081086E-2</v>
      </c>
      <c r="X3052">
        <v>28</v>
      </c>
      <c r="Y3052" s="4">
        <v>4.3</v>
      </c>
      <c r="Z3052" s="4">
        <v>1.6</v>
      </c>
      <c r="AA3052" s="5">
        <v>77458.12</v>
      </c>
      <c r="AB3052" s="5">
        <f t="shared" si="426"/>
        <v>2633576.08</v>
      </c>
      <c r="AC3052" s="5">
        <v>49555.66</v>
      </c>
      <c r="AD3052" s="5">
        <f t="shared" si="427"/>
        <v>1833559.42</v>
      </c>
      <c r="AE3052" s="5">
        <v>111133.6</v>
      </c>
      <c r="AF3052" s="5">
        <v>33561.06</v>
      </c>
      <c r="AG3052" s="5">
        <v>10098.65</v>
      </c>
      <c r="AH3052" s="5">
        <v>2320</v>
      </c>
      <c r="AI3052" s="5">
        <v>23337.68</v>
      </c>
      <c r="AJ3052">
        <v>1</v>
      </c>
      <c r="AK3052" s="5">
        <v>23495.14</v>
      </c>
      <c r="AL3052" s="5">
        <v>0</v>
      </c>
      <c r="AM3052" s="5">
        <v>47411.1</v>
      </c>
      <c r="AN3052">
        <v>8</v>
      </c>
      <c r="AO3052">
        <v>8</v>
      </c>
      <c r="AP3052" t="str">
        <f t="shared" si="428"/>
        <v>Yes</v>
      </c>
      <c r="AQ3052">
        <v>2</v>
      </c>
      <c r="AR3052" s="5">
        <f t="shared" si="429"/>
        <v>2084916.65</v>
      </c>
      <c r="AS3052" s="5">
        <f t="shared" si="430"/>
        <v>548659.43000000005</v>
      </c>
      <c r="AT3052" t="s">
        <v>1641</v>
      </c>
      <c r="AU3052" t="s">
        <v>6199</v>
      </c>
      <c r="AV3052" t="s">
        <v>6200</v>
      </c>
      <c r="AW3052" t="s">
        <v>6175</v>
      </c>
      <c r="AX3052" t="s">
        <v>6167</v>
      </c>
      <c r="AY3052">
        <v>41</v>
      </c>
      <c r="AZ3052">
        <v>2</v>
      </c>
      <c r="BA3052">
        <v>0</v>
      </c>
      <c r="BB3052" t="s">
        <v>6168</v>
      </c>
      <c r="BC3052">
        <v>0</v>
      </c>
      <c r="BD3052">
        <v>0</v>
      </c>
      <c r="BE3052" t="s">
        <v>6169</v>
      </c>
      <c r="BF3052" t="s">
        <v>6210</v>
      </c>
      <c r="BG3052">
        <v>0</v>
      </c>
      <c r="BH3052" t="s">
        <v>6171</v>
      </c>
      <c r="BI3052">
        <v>57</v>
      </c>
      <c r="BJ3052" t="s">
        <v>6187</v>
      </c>
      <c r="BK3052">
        <v>0</v>
      </c>
      <c r="BL3052">
        <v>51</v>
      </c>
      <c r="BM3052" s="3">
        <f t="shared" si="431"/>
        <v>0.72549019607843135</v>
      </c>
    </row>
    <row r="3053" spans="1:65">
      <c r="A3053" t="s">
        <v>3189</v>
      </c>
      <c r="B3053" s="2">
        <v>45842</v>
      </c>
      <c r="C3053" t="s">
        <v>3137</v>
      </c>
      <c r="D3053" t="s">
        <v>3138</v>
      </c>
      <c r="E3053">
        <v>7</v>
      </c>
      <c r="F3053" t="s">
        <v>72</v>
      </c>
      <c r="G3053" t="s">
        <v>62</v>
      </c>
      <c r="H3053" t="s">
        <v>150</v>
      </c>
      <c r="I3053" t="s">
        <v>52</v>
      </c>
      <c r="J3053" t="s">
        <v>53</v>
      </c>
      <c r="K3053" t="s">
        <v>54</v>
      </c>
      <c r="L3053" t="s">
        <v>55</v>
      </c>
      <c r="M3053" t="s">
        <v>56</v>
      </c>
      <c r="N3053" t="s">
        <v>109</v>
      </c>
      <c r="O3053" t="s">
        <v>82</v>
      </c>
      <c r="P3053">
        <v>71</v>
      </c>
      <c r="Q3053">
        <v>74</v>
      </c>
      <c r="R3053">
        <v>76</v>
      </c>
      <c r="S3053">
        <v>2</v>
      </c>
      <c r="T3053">
        <f t="shared" si="423"/>
        <v>74</v>
      </c>
      <c r="U3053">
        <v>71</v>
      </c>
      <c r="V3053">
        <f t="shared" si="424"/>
        <v>3</v>
      </c>
      <c r="W3053" s="3">
        <f t="shared" si="425"/>
        <v>2.6315789473684209E-2</v>
      </c>
      <c r="X3053">
        <v>39</v>
      </c>
      <c r="Y3053" s="4">
        <v>5.9</v>
      </c>
      <c r="Z3053" s="4">
        <v>1.9</v>
      </c>
      <c r="AA3053" s="5">
        <v>38851.64</v>
      </c>
      <c r="AB3053" s="5">
        <f t="shared" si="426"/>
        <v>2758466.44</v>
      </c>
      <c r="AC3053" s="5">
        <v>23628.69</v>
      </c>
      <c r="AD3053" s="5">
        <f t="shared" si="427"/>
        <v>1795780.44</v>
      </c>
      <c r="AE3053" s="5">
        <v>133973.98000000001</v>
      </c>
      <c r="AF3053" s="5">
        <v>33492.17</v>
      </c>
      <c r="AG3053" s="5">
        <v>11446.55</v>
      </c>
      <c r="AH3053" s="5">
        <v>2755</v>
      </c>
      <c r="AI3053" s="5">
        <v>6400</v>
      </c>
      <c r="AJ3053">
        <v>0</v>
      </c>
      <c r="AK3053" s="5">
        <v>0</v>
      </c>
      <c r="AL3053" s="5">
        <v>2031.84</v>
      </c>
      <c r="AM3053" s="5">
        <v>103653.22</v>
      </c>
      <c r="AN3053">
        <v>8</v>
      </c>
      <c r="AO3053">
        <v>9</v>
      </c>
      <c r="AP3053" t="str">
        <f t="shared" si="428"/>
        <v>No</v>
      </c>
      <c r="AQ3053">
        <v>2</v>
      </c>
      <c r="AR3053" s="5">
        <f t="shared" si="429"/>
        <v>2089533.2</v>
      </c>
      <c r="AS3053" s="5">
        <f t="shared" si="430"/>
        <v>668933.24</v>
      </c>
      <c r="AT3053" t="s">
        <v>59</v>
      </c>
      <c r="AU3053" t="s">
        <v>6164</v>
      </c>
      <c r="AV3053" t="s">
        <v>6165</v>
      </c>
      <c r="AW3053" t="s">
        <v>6166</v>
      </c>
      <c r="AX3053" t="s">
        <v>6184</v>
      </c>
      <c r="AY3053">
        <v>74</v>
      </c>
      <c r="AZ3053">
        <v>0</v>
      </c>
      <c r="BA3053">
        <v>18</v>
      </c>
      <c r="BB3053" t="s">
        <v>6180</v>
      </c>
      <c r="BC3053">
        <v>1</v>
      </c>
      <c r="BD3053">
        <v>0</v>
      </c>
      <c r="BE3053" t="s">
        <v>6196</v>
      </c>
      <c r="BF3053" t="s">
        <v>6170</v>
      </c>
      <c r="BG3053">
        <v>1</v>
      </c>
      <c r="BH3053" t="s">
        <v>6179</v>
      </c>
      <c r="BI3053">
        <v>27</v>
      </c>
      <c r="BJ3053" t="s">
        <v>6172</v>
      </c>
      <c r="BK3053">
        <v>0</v>
      </c>
      <c r="BL3053">
        <v>80</v>
      </c>
      <c r="BM3053" s="3">
        <f t="shared" si="431"/>
        <v>0.95</v>
      </c>
    </row>
    <row r="3054" spans="1:65">
      <c r="A3054" t="s">
        <v>3190</v>
      </c>
      <c r="B3054" s="2">
        <v>45842</v>
      </c>
      <c r="C3054" t="s">
        <v>3137</v>
      </c>
      <c r="D3054" t="s">
        <v>3138</v>
      </c>
      <c r="E3054">
        <v>7</v>
      </c>
      <c r="F3054" t="s">
        <v>61</v>
      </c>
      <c r="G3054" t="s">
        <v>62</v>
      </c>
      <c r="H3054" t="s">
        <v>104</v>
      </c>
      <c r="I3054" t="s">
        <v>64</v>
      </c>
      <c r="J3054" t="s">
        <v>65</v>
      </c>
      <c r="K3054" t="s">
        <v>75</v>
      </c>
      <c r="L3054" t="s">
        <v>92</v>
      </c>
      <c r="M3054" t="s">
        <v>56</v>
      </c>
      <c r="N3054" t="s">
        <v>57</v>
      </c>
      <c r="O3054" t="s">
        <v>70</v>
      </c>
      <c r="P3054">
        <v>47</v>
      </c>
      <c r="Q3054">
        <v>48</v>
      </c>
      <c r="R3054">
        <v>49</v>
      </c>
      <c r="S3054">
        <v>1</v>
      </c>
      <c r="T3054">
        <f t="shared" si="423"/>
        <v>48</v>
      </c>
      <c r="U3054">
        <v>46</v>
      </c>
      <c r="V3054">
        <f t="shared" si="424"/>
        <v>2</v>
      </c>
      <c r="W3054" s="3">
        <f t="shared" si="425"/>
        <v>2.0408163265306121E-2</v>
      </c>
      <c r="X3054">
        <v>22</v>
      </c>
      <c r="Y3054" s="4">
        <v>5.6</v>
      </c>
      <c r="Z3054" s="4">
        <v>1.8</v>
      </c>
      <c r="AA3054" s="5">
        <v>52457.49</v>
      </c>
      <c r="AB3054" s="5">
        <f t="shared" si="426"/>
        <v>2413044.54</v>
      </c>
      <c r="AC3054" s="5">
        <v>35242.879999999997</v>
      </c>
      <c r="AD3054" s="5">
        <f t="shared" si="427"/>
        <v>1726901.12</v>
      </c>
      <c r="AE3054" s="5">
        <v>106895.77</v>
      </c>
      <c r="AF3054" s="5">
        <v>30349.06</v>
      </c>
      <c r="AG3054" s="5">
        <v>8440.9</v>
      </c>
      <c r="AH3054" s="5">
        <v>2610</v>
      </c>
      <c r="AI3054" s="5">
        <v>4600</v>
      </c>
      <c r="AJ3054">
        <v>3</v>
      </c>
      <c r="AK3054" s="5">
        <v>42443.43</v>
      </c>
      <c r="AL3054" s="5">
        <v>2002.94</v>
      </c>
      <c r="AM3054" s="5">
        <v>32190.55</v>
      </c>
      <c r="AN3054">
        <v>4</v>
      </c>
      <c r="AO3054">
        <v>3</v>
      </c>
      <c r="AP3054" t="str">
        <f t="shared" si="428"/>
        <v>Yes</v>
      </c>
      <c r="AQ3054">
        <v>4</v>
      </c>
      <c r="AR3054" s="5">
        <f t="shared" si="429"/>
        <v>1956433.77</v>
      </c>
      <c r="AS3054" s="5">
        <f t="shared" si="430"/>
        <v>456610.77</v>
      </c>
      <c r="AT3054" t="s">
        <v>59</v>
      </c>
      <c r="AU3054" t="s">
        <v>6181</v>
      </c>
      <c r="AV3054" t="s">
        <v>6182</v>
      </c>
      <c r="AW3054" t="s">
        <v>6213</v>
      </c>
      <c r="AX3054" t="s">
        <v>6177</v>
      </c>
      <c r="AY3054">
        <v>52</v>
      </c>
      <c r="AZ3054">
        <v>2</v>
      </c>
      <c r="BA3054">
        <v>19</v>
      </c>
      <c r="BB3054" t="s">
        <v>6185</v>
      </c>
      <c r="BC3054">
        <v>0</v>
      </c>
      <c r="BD3054">
        <v>0</v>
      </c>
      <c r="BE3054" t="s">
        <v>6169</v>
      </c>
      <c r="BF3054" t="s">
        <v>6214</v>
      </c>
      <c r="BG3054">
        <v>1</v>
      </c>
      <c r="BH3054" t="s">
        <v>6179</v>
      </c>
      <c r="BI3054">
        <v>32</v>
      </c>
      <c r="BJ3054" t="s">
        <v>6172</v>
      </c>
      <c r="BK3054">
        <v>0</v>
      </c>
      <c r="BL3054">
        <v>61</v>
      </c>
      <c r="BM3054" s="3">
        <f t="shared" si="431"/>
        <v>0.80327868852459017</v>
      </c>
    </row>
    <row r="3055" spans="1:65">
      <c r="A3055" t="s">
        <v>3191</v>
      </c>
      <c r="B3055" s="2">
        <v>45842</v>
      </c>
      <c r="C3055" t="s">
        <v>3137</v>
      </c>
      <c r="D3055" t="s">
        <v>3138</v>
      </c>
      <c r="E3055">
        <v>7</v>
      </c>
      <c r="F3055" t="s">
        <v>61</v>
      </c>
      <c r="G3055" t="s">
        <v>50</v>
      </c>
      <c r="H3055" t="s">
        <v>170</v>
      </c>
      <c r="I3055" t="s">
        <v>64</v>
      </c>
      <c r="J3055" t="s">
        <v>53</v>
      </c>
      <c r="K3055" t="s">
        <v>75</v>
      </c>
      <c r="L3055" t="s">
        <v>67</v>
      </c>
      <c r="M3055" t="s">
        <v>56</v>
      </c>
      <c r="N3055" t="s">
        <v>69</v>
      </c>
      <c r="O3055" t="s">
        <v>82</v>
      </c>
      <c r="P3055">
        <v>41</v>
      </c>
      <c r="Q3055">
        <v>42</v>
      </c>
      <c r="R3055">
        <v>41</v>
      </c>
      <c r="S3055">
        <v>1</v>
      </c>
      <c r="T3055">
        <f t="shared" si="423"/>
        <v>40</v>
      </c>
      <c r="U3055">
        <v>40</v>
      </c>
      <c r="V3055">
        <f t="shared" si="424"/>
        <v>0</v>
      </c>
      <c r="W3055" s="3">
        <f t="shared" si="425"/>
        <v>2.4390243902439025E-2</v>
      </c>
      <c r="X3055">
        <v>38</v>
      </c>
      <c r="Y3055" s="4">
        <v>3.2</v>
      </c>
      <c r="Z3055" s="4">
        <v>1.2</v>
      </c>
      <c r="AA3055" s="5">
        <v>35743.949999999997</v>
      </c>
      <c r="AB3055" s="5">
        <f t="shared" si="426"/>
        <v>1429758</v>
      </c>
      <c r="AC3055" s="5">
        <v>22909.38</v>
      </c>
      <c r="AD3055" s="5">
        <f t="shared" si="427"/>
        <v>939284.58</v>
      </c>
      <c r="AE3055" s="5">
        <v>67348.210000000006</v>
      </c>
      <c r="AF3055" s="5">
        <v>19320.09</v>
      </c>
      <c r="AG3055" s="5">
        <v>11479.37</v>
      </c>
      <c r="AH3055" s="5">
        <v>1740</v>
      </c>
      <c r="AI3055" s="5">
        <v>3200</v>
      </c>
      <c r="AJ3055">
        <v>0</v>
      </c>
      <c r="AK3055" s="5">
        <v>0</v>
      </c>
      <c r="AL3055" s="5">
        <v>0</v>
      </c>
      <c r="AM3055" s="5">
        <v>25326.71</v>
      </c>
      <c r="AN3055">
        <v>4</v>
      </c>
      <c r="AO3055">
        <v>1</v>
      </c>
      <c r="AP3055" t="str">
        <f t="shared" si="428"/>
        <v>Yes</v>
      </c>
      <c r="AQ3055">
        <v>0</v>
      </c>
      <c r="AR3055" s="5">
        <f t="shared" si="429"/>
        <v>1067698.96</v>
      </c>
      <c r="AS3055" s="5">
        <f t="shared" si="430"/>
        <v>362059.04</v>
      </c>
      <c r="AT3055" t="s">
        <v>59</v>
      </c>
      <c r="AU3055" t="s">
        <v>6164</v>
      </c>
      <c r="AV3055" t="s">
        <v>6165</v>
      </c>
      <c r="AW3055" t="s">
        <v>6166</v>
      </c>
      <c r="AX3055" t="s">
        <v>6167</v>
      </c>
      <c r="AY3055">
        <v>44</v>
      </c>
      <c r="AZ3055">
        <v>0</v>
      </c>
      <c r="BA3055">
        <v>0</v>
      </c>
      <c r="BB3055" t="s">
        <v>6168</v>
      </c>
      <c r="BC3055">
        <v>0</v>
      </c>
      <c r="BD3055">
        <v>0</v>
      </c>
      <c r="BE3055" t="s">
        <v>6169</v>
      </c>
      <c r="BF3055" t="s">
        <v>6170</v>
      </c>
      <c r="BG3055">
        <v>0</v>
      </c>
      <c r="BH3055" t="s">
        <v>6171</v>
      </c>
      <c r="BI3055">
        <v>30</v>
      </c>
      <c r="BJ3055" t="s">
        <v>6172</v>
      </c>
      <c r="BK3055">
        <v>0</v>
      </c>
      <c r="BL3055">
        <v>71</v>
      </c>
      <c r="BM3055" s="3">
        <f t="shared" si="431"/>
        <v>0.57746478873239437</v>
      </c>
    </row>
    <row r="3056" spans="1:65">
      <c r="A3056" t="s">
        <v>3192</v>
      </c>
      <c r="B3056" s="2">
        <v>45842</v>
      </c>
      <c r="C3056" t="s">
        <v>3137</v>
      </c>
      <c r="D3056" t="s">
        <v>3138</v>
      </c>
      <c r="E3056">
        <v>7</v>
      </c>
      <c r="F3056" t="s">
        <v>72</v>
      </c>
      <c r="G3056" t="s">
        <v>79</v>
      </c>
      <c r="H3056" t="s">
        <v>86</v>
      </c>
      <c r="I3056" t="s">
        <v>74</v>
      </c>
      <c r="J3056" t="s">
        <v>53</v>
      </c>
      <c r="K3056" t="s">
        <v>66</v>
      </c>
      <c r="L3056" t="s">
        <v>55</v>
      </c>
      <c r="M3056" t="s">
        <v>56</v>
      </c>
      <c r="N3056" t="s">
        <v>76</v>
      </c>
      <c r="O3056" t="s">
        <v>82</v>
      </c>
      <c r="P3056">
        <v>63</v>
      </c>
      <c r="Q3056">
        <v>68</v>
      </c>
      <c r="R3056">
        <v>69</v>
      </c>
      <c r="S3056">
        <v>2</v>
      </c>
      <c r="T3056">
        <f t="shared" si="423"/>
        <v>67</v>
      </c>
      <c r="U3056">
        <v>60</v>
      </c>
      <c r="V3056">
        <f t="shared" si="424"/>
        <v>7</v>
      </c>
      <c r="W3056" s="3">
        <f t="shared" si="425"/>
        <v>2.8985507246376812E-2</v>
      </c>
      <c r="X3056">
        <v>33</v>
      </c>
      <c r="Y3056" s="4">
        <v>12</v>
      </c>
      <c r="Z3056" s="4">
        <v>2.4</v>
      </c>
      <c r="AA3056" s="5">
        <v>33898.75</v>
      </c>
      <c r="AB3056" s="5">
        <f t="shared" si="426"/>
        <v>2033925</v>
      </c>
      <c r="AC3056" s="5">
        <v>23605.38</v>
      </c>
      <c r="AD3056" s="5">
        <f t="shared" si="427"/>
        <v>1628771.22</v>
      </c>
      <c r="AE3056" s="5">
        <v>118449.01</v>
      </c>
      <c r="AF3056" s="5">
        <v>30178.19</v>
      </c>
      <c r="AG3056" s="5">
        <v>9975.18</v>
      </c>
      <c r="AH3056" s="5">
        <v>3480</v>
      </c>
      <c r="AI3056" s="5">
        <v>6400</v>
      </c>
      <c r="AJ3056">
        <v>0</v>
      </c>
      <c r="AK3056" s="5">
        <v>0</v>
      </c>
      <c r="AL3056" s="5">
        <v>4749.91</v>
      </c>
      <c r="AM3056" s="5">
        <v>44059.360000000001</v>
      </c>
      <c r="AN3056">
        <v>4</v>
      </c>
      <c r="AO3056">
        <v>5</v>
      </c>
      <c r="AP3056" t="str">
        <f t="shared" si="428"/>
        <v>No</v>
      </c>
      <c r="AQ3056">
        <v>3</v>
      </c>
      <c r="AR3056" s="5">
        <f t="shared" si="429"/>
        <v>1846062.87</v>
      </c>
      <c r="AS3056" s="5">
        <f t="shared" si="430"/>
        <v>187862.13</v>
      </c>
      <c r="AT3056" t="s">
        <v>59</v>
      </c>
      <c r="AU3056" t="s">
        <v>6164</v>
      </c>
      <c r="AV3056" t="s">
        <v>6165</v>
      </c>
      <c r="AW3056" t="s">
        <v>6166</v>
      </c>
      <c r="AX3056" t="s">
        <v>6177</v>
      </c>
      <c r="AY3056">
        <v>63</v>
      </c>
      <c r="AZ3056">
        <v>0</v>
      </c>
      <c r="BA3056">
        <v>34</v>
      </c>
      <c r="BB3056" t="s">
        <v>6180</v>
      </c>
      <c r="BC3056">
        <v>0</v>
      </c>
      <c r="BD3056">
        <v>1</v>
      </c>
      <c r="BE3056" t="s">
        <v>6188</v>
      </c>
      <c r="BF3056" t="s">
        <v>6170</v>
      </c>
      <c r="BG3056">
        <v>0</v>
      </c>
      <c r="BH3056" t="s">
        <v>6171</v>
      </c>
      <c r="BI3056">
        <v>20</v>
      </c>
      <c r="BJ3056" t="s">
        <v>6172</v>
      </c>
      <c r="BK3056">
        <v>0</v>
      </c>
      <c r="BL3056">
        <v>76</v>
      </c>
      <c r="BM3056" s="3">
        <f t="shared" si="431"/>
        <v>0.90789473684210531</v>
      </c>
    </row>
    <row r="3057" spans="1:65">
      <c r="A3057" t="s">
        <v>3193</v>
      </c>
      <c r="B3057" s="2">
        <v>45842</v>
      </c>
      <c r="C3057" t="s">
        <v>3137</v>
      </c>
      <c r="D3057" t="s">
        <v>3138</v>
      </c>
      <c r="E3057">
        <v>7</v>
      </c>
      <c r="F3057" t="s">
        <v>61</v>
      </c>
      <c r="G3057" t="s">
        <v>50</v>
      </c>
      <c r="H3057" t="s">
        <v>127</v>
      </c>
      <c r="I3057" t="s">
        <v>74</v>
      </c>
      <c r="J3057" t="s">
        <v>81</v>
      </c>
      <c r="K3057" t="s">
        <v>54</v>
      </c>
      <c r="L3057" t="s">
        <v>87</v>
      </c>
      <c r="M3057" t="s">
        <v>56</v>
      </c>
      <c r="N3057" t="s">
        <v>69</v>
      </c>
      <c r="O3057" t="s">
        <v>120</v>
      </c>
      <c r="P3057">
        <v>38</v>
      </c>
      <c r="Q3057">
        <v>40</v>
      </c>
      <c r="R3057">
        <v>41</v>
      </c>
      <c r="S3057">
        <v>1</v>
      </c>
      <c r="T3057">
        <f t="shared" si="423"/>
        <v>40</v>
      </c>
      <c r="U3057">
        <v>37</v>
      </c>
      <c r="V3057">
        <f t="shared" si="424"/>
        <v>3</v>
      </c>
      <c r="W3057" s="3">
        <f t="shared" si="425"/>
        <v>2.4390243902439025E-2</v>
      </c>
      <c r="X3057">
        <v>44</v>
      </c>
      <c r="Y3057" s="4">
        <v>24.6</v>
      </c>
      <c r="Z3057" s="4">
        <v>3</v>
      </c>
      <c r="AA3057" s="5">
        <v>85008.74</v>
      </c>
      <c r="AB3057" s="5">
        <f t="shared" si="426"/>
        <v>3145323.38</v>
      </c>
      <c r="AC3057" s="5">
        <v>54726.12</v>
      </c>
      <c r="AD3057" s="5">
        <f t="shared" si="427"/>
        <v>2243770.92</v>
      </c>
      <c r="AE3057" s="5">
        <v>127010.21</v>
      </c>
      <c r="AF3057" s="5">
        <v>35084.730000000003</v>
      </c>
      <c r="AG3057" s="5">
        <v>11420.87</v>
      </c>
      <c r="AH3057" s="5">
        <v>4350</v>
      </c>
      <c r="AI3057" s="5">
        <v>6800</v>
      </c>
      <c r="AJ3057">
        <v>0</v>
      </c>
      <c r="AK3057" s="5">
        <v>0</v>
      </c>
      <c r="AL3057" s="5">
        <v>4356.08</v>
      </c>
      <c r="AM3057" s="5">
        <v>24373.24</v>
      </c>
      <c r="AN3057">
        <v>4</v>
      </c>
      <c r="AO3057">
        <v>4</v>
      </c>
      <c r="AP3057" t="str">
        <f t="shared" si="428"/>
        <v>Yes</v>
      </c>
      <c r="AQ3057">
        <v>1</v>
      </c>
      <c r="AR3057" s="5">
        <f t="shared" si="429"/>
        <v>2457166.0499999998</v>
      </c>
      <c r="AS3057" s="5">
        <f t="shared" si="430"/>
        <v>688157.33</v>
      </c>
      <c r="AT3057" t="s">
        <v>59</v>
      </c>
      <c r="AU3057" t="s">
        <v>6164</v>
      </c>
      <c r="AV3057" t="s">
        <v>6165</v>
      </c>
      <c r="AW3057" t="s">
        <v>6166</v>
      </c>
      <c r="AX3057" t="s">
        <v>6177</v>
      </c>
      <c r="AY3057">
        <v>44</v>
      </c>
      <c r="AZ3057">
        <v>3</v>
      </c>
      <c r="BA3057">
        <v>18</v>
      </c>
      <c r="BB3057" t="s">
        <v>6185</v>
      </c>
      <c r="BC3057">
        <v>0</v>
      </c>
      <c r="BD3057">
        <v>0</v>
      </c>
      <c r="BE3057" t="s">
        <v>6169</v>
      </c>
      <c r="BF3057" t="s">
        <v>6170</v>
      </c>
      <c r="BG3057">
        <v>1</v>
      </c>
      <c r="BH3057" t="s">
        <v>6179</v>
      </c>
      <c r="BI3057">
        <v>52</v>
      </c>
      <c r="BJ3057" t="s">
        <v>6187</v>
      </c>
      <c r="BK3057">
        <v>0</v>
      </c>
      <c r="BL3057">
        <v>51</v>
      </c>
      <c r="BM3057" s="3">
        <f t="shared" si="431"/>
        <v>0.80392156862745101</v>
      </c>
    </row>
    <row r="3058" spans="1:65">
      <c r="A3058" t="s">
        <v>3194</v>
      </c>
      <c r="B3058" s="2">
        <v>45842</v>
      </c>
      <c r="C3058" t="s">
        <v>3137</v>
      </c>
      <c r="D3058" t="s">
        <v>3138</v>
      </c>
      <c r="E3058">
        <v>7</v>
      </c>
      <c r="F3058" t="s">
        <v>61</v>
      </c>
      <c r="G3058" t="s">
        <v>50</v>
      </c>
      <c r="H3058" t="s">
        <v>157</v>
      </c>
      <c r="I3058" t="s">
        <v>52</v>
      </c>
      <c r="J3058" t="s">
        <v>81</v>
      </c>
      <c r="K3058" t="s">
        <v>75</v>
      </c>
      <c r="L3058" t="s">
        <v>92</v>
      </c>
      <c r="M3058" t="s">
        <v>56</v>
      </c>
      <c r="N3058" t="s">
        <v>57</v>
      </c>
      <c r="O3058" t="s">
        <v>120</v>
      </c>
      <c r="P3058">
        <v>39</v>
      </c>
      <c r="Q3058">
        <v>41</v>
      </c>
      <c r="R3058">
        <v>41</v>
      </c>
      <c r="S3058">
        <v>1</v>
      </c>
      <c r="T3058">
        <f t="shared" si="423"/>
        <v>40</v>
      </c>
      <c r="U3058">
        <v>38</v>
      </c>
      <c r="V3058">
        <f t="shared" si="424"/>
        <v>2</v>
      </c>
      <c r="W3058" s="3">
        <f t="shared" si="425"/>
        <v>2.4390243902439025E-2</v>
      </c>
      <c r="X3058">
        <v>33</v>
      </c>
      <c r="Y3058" s="4">
        <v>1.4</v>
      </c>
      <c r="Z3058" s="4">
        <v>1.6</v>
      </c>
      <c r="AA3058" s="5">
        <v>77393.33</v>
      </c>
      <c r="AB3058" s="5">
        <f t="shared" si="426"/>
        <v>2940946.54</v>
      </c>
      <c r="AC3058" s="5">
        <v>53907.18</v>
      </c>
      <c r="AD3058" s="5">
        <f t="shared" si="427"/>
        <v>2210194.38</v>
      </c>
      <c r="AE3058" s="5">
        <v>129194.01</v>
      </c>
      <c r="AF3058" s="5">
        <v>35887.9</v>
      </c>
      <c r="AG3058" s="5">
        <v>10036.14</v>
      </c>
      <c r="AH3058" s="5">
        <v>2320</v>
      </c>
      <c r="AI3058" s="5">
        <v>6800</v>
      </c>
      <c r="AJ3058">
        <v>0</v>
      </c>
      <c r="AK3058" s="5">
        <v>0</v>
      </c>
      <c r="AL3058" s="5">
        <v>3151.64</v>
      </c>
      <c r="AM3058" s="5">
        <v>25175.96</v>
      </c>
      <c r="AN3058">
        <v>4</v>
      </c>
      <c r="AO3058">
        <v>4</v>
      </c>
      <c r="AP3058" t="str">
        <f t="shared" si="428"/>
        <v>Yes</v>
      </c>
      <c r="AQ3058">
        <v>1</v>
      </c>
      <c r="AR3058" s="5">
        <f t="shared" si="429"/>
        <v>2422760.0299999998</v>
      </c>
      <c r="AS3058" s="5">
        <f t="shared" si="430"/>
        <v>518186.51</v>
      </c>
      <c r="AT3058" t="s">
        <v>59</v>
      </c>
      <c r="AU3058" t="s">
        <v>6164</v>
      </c>
      <c r="AV3058" t="s">
        <v>6165</v>
      </c>
      <c r="AW3058" t="s">
        <v>6166</v>
      </c>
      <c r="AX3058" t="s">
        <v>6184</v>
      </c>
      <c r="AY3058">
        <v>40</v>
      </c>
      <c r="AZ3058">
        <v>0</v>
      </c>
      <c r="BA3058">
        <v>19</v>
      </c>
      <c r="BB3058" t="s">
        <v>6180</v>
      </c>
      <c r="BC3058">
        <v>0</v>
      </c>
      <c r="BD3058">
        <v>0</v>
      </c>
      <c r="BE3058" t="s">
        <v>6169</v>
      </c>
      <c r="BF3058" t="s">
        <v>6170</v>
      </c>
      <c r="BG3058">
        <v>1</v>
      </c>
      <c r="BH3058" t="s">
        <v>6186</v>
      </c>
      <c r="BI3058">
        <v>32</v>
      </c>
      <c r="BJ3058" t="s">
        <v>6172</v>
      </c>
      <c r="BK3058">
        <v>0</v>
      </c>
      <c r="BL3058">
        <v>45</v>
      </c>
      <c r="BM3058" s="3">
        <f t="shared" si="431"/>
        <v>0.91111111111111109</v>
      </c>
    </row>
    <row r="3059" spans="1:65">
      <c r="A3059" t="s">
        <v>3195</v>
      </c>
      <c r="B3059" s="2">
        <v>45842</v>
      </c>
      <c r="C3059" t="s">
        <v>3137</v>
      </c>
      <c r="D3059" t="s">
        <v>3138</v>
      </c>
      <c r="E3059">
        <v>7</v>
      </c>
      <c r="F3059" t="s">
        <v>78</v>
      </c>
      <c r="G3059" t="s">
        <v>62</v>
      </c>
      <c r="H3059" t="s">
        <v>91</v>
      </c>
      <c r="I3059" t="s">
        <v>52</v>
      </c>
      <c r="J3059" t="s">
        <v>53</v>
      </c>
      <c r="K3059" t="s">
        <v>75</v>
      </c>
      <c r="L3059" t="s">
        <v>67</v>
      </c>
      <c r="M3059" t="s">
        <v>68</v>
      </c>
      <c r="N3059" t="s">
        <v>94</v>
      </c>
      <c r="O3059" t="s">
        <v>58</v>
      </c>
      <c r="P3059">
        <v>64</v>
      </c>
      <c r="Q3059">
        <v>67</v>
      </c>
      <c r="R3059">
        <v>63</v>
      </c>
      <c r="S3059">
        <v>6</v>
      </c>
      <c r="T3059">
        <f t="shared" si="423"/>
        <v>57</v>
      </c>
      <c r="U3059">
        <v>57</v>
      </c>
      <c r="V3059">
        <f t="shared" si="424"/>
        <v>0</v>
      </c>
      <c r="W3059" s="3">
        <f t="shared" si="425"/>
        <v>9.5238095238095233E-2</v>
      </c>
      <c r="X3059">
        <v>30</v>
      </c>
      <c r="Y3059" s="4">
        <v>2.1</v>
      </c>
      <c r="Z3059" s="4">
        <v>0.7</v>
      </c>
      <c r="AA3059" s="5">
        <v>36245.160000000003</v>
      </c>
      <c r="AB3059" s="5">
        <f t="shared" si="426"/>
        <v>2065974.12</v>
      </c>
      <c r="AC3059" s="5">
        <v>21988.92</v>
      </c>
      <c r="AD3059" s="5">
        <f t="shared" si="427"/>
        <v>1385301.96</v>
      </c>
      <c r="AE3059" s="5">
        <v>112590.52</v>
      </c>
      <c r="AF3059" s="5">
        <v>29551.07</v>
      </c>
      <c r="AG3059" s="5">
        <v>9076.07</v>
      </c>
      <c r="AH3059" s="5">
        <v>1015</v>
      </c>
      <c r="AI3059" s="5">
        <v>24248.35</v>
      </c>
      <c r="AJ3059">
        <v>1</v>
      </c>
      <c r="AK3059" s="5">
        <v>8850.68</v>
      </c>
      <c r="AL3059" s="5">
        <v>0</v>
      </c>
      <c r="AM3059" s="5">
        <v>35538.410000000003</v>
      </c>
      <c r="AN3059">
        <v>4</v>
      </c>
      <c r="AO3059">
        <v>4</v>
      </c>
      <c r="AP3059" t="str">
        <f t="shared" si="428"/>
        <v>Yes</v>
      </c>
      <c r="AQ3059">
        <v>1</v>
      </c>
      <c r="AR3059" s="5">
        <f t="shared" si="429"/>
        <v>1606172.06</v>
      </c>
      <c r="AS3059" s="5">
        <f t="shared" si="430"/>
        <v>459802.06</v>
      </c>
      <c r="AT3059" t="s">
        <v>1641</v>
      </c>
      <c r="AU3059" t="s">
        <v>6173</v>
      </c>
      <c r="AV3059" t="s">
        <v>6174</v>
      </c>
      <c r="AW3059" t="s">
        <v>6175</v>
      </c>
      <c r="AX3059" t="s">
        <v>6167</v>
      </c>
      <c r="AY3059">
        <v>65</v>
      </c>
      <c r="AZ3059">
        <v>0</v>
      </c>
      <c r="BA3059">
        <v>0</v>
      </c>
      <c r="BB3059" t="s">
        <v>6168</v>
      </c>
      <c r="BC3059">
        <v>0</v>
      </c>
      <c r="BD3059">
        <v>0</v>
      </c>
      <c r="BE3059" t="s">
        <v>6169</v>
      </c>
      <c r="BF3059" t="s">
        <v>6210</v>
      </c>
      <c r="BG3059">
        <v>0</v>
      </c>
      <c r="BH3059" t="s">
        <v>6171</v>
      </c>
      <c r="BI3059">
        <v>52</v>
      </c>
      <c r="BJ3059" t="s">
        <v>6187</v>
      </c>
      <c r="BK3059">
        <v>0</v>
      </c>
      <c r="BL3059">
        <v>71</v>
      </c>
      <c r="BM3059" s="3">
        <f t="shared" si="431"/>
        <v>0.88732394366197187</v>
      </c>
    </row>
    <row r="3060" spans="1:65">
      <c r="A3060" t="s">
        <v>3196</v>
      </c>
      <c r="B3060" s="2">
        <v>45842</v>
      </c>
      <c r="C3060" t="s">
        <v>3137</v>
      </c>
      <c r="D3060" t="s">
        <v>3138</v>
      </c>
      <c r="E3060">
        <v>7</v>
      </c>
      <c r="F3060" t="s">
        <v>72</v>
      </c>
      <c r="G3060" t="s">
        <v>79</v>
      </c>
      <c r="H3060" t="s">
        <v>213</v>
      </c>
      <c r="I3060" t="s">
        <v>64</v>
      </c>
      <c r="J3060" t="s">
        <v>65</v>
      </c>
      <c r="K3060" t="s">
        <v>75</v>
      </c>
      <c r="L3060" t="s">
        <v>87</v>
      </c>
      <c r="M3060" t="s">
        <v>56</v>
      </c>
      <c r="N3060" t="s">
        <v>76</v>
      </c>
      <c r="O3060" t="s">
        <v>70</v>
      </c>
      <c r="P3060">
        <v>53</v>
      </c>
      <c r="Q3060">
        <v>56</v>
      </c>
      <c r="R3060">
        <v>59</v>
      </c>
      <c r="S3060">
        <v>1</v>
      </c>
      <c r="T3060">
        <f t="shared" si="423"/>
        <v>58</v>
      </c>
      <c r="U3060">
        <v>52</v>
      </c>
      <c r="V3060">
        <f t="shared" si="424"/>
        <v>6</v>
      </c>
      <c r="W3060" s="3">
        <f t="shared" si="425"/>
        <v>1.6949152542372881E-2</v>
      </c>
      <c r="X3060">
        <v>22</v>
      </c>
      <c r="Y3060" s="4">
        <v>0.8</v>
      </c>
      <c r="Z3060" s="4">
        <v>1.3</v>
      </c>
      <c r="AA3060" s="5">
        <v>51735.18</v>
      </c>
      <c r="AB3060" s="5">
        <f t="shared" si="426"/>
        <v>2690229.36</v>
      </c>
      <c r="AC3060" s="5">
        <v>35781.42</v>
      </c>
      <c r="AD3060" s="5">
        <f t="shared" si="427"/>
        <v>2111103.7799999998</v>
      </c>
      <c r="AE3060" s="5">
        <v>125881.78</v>
      </c>
      <c r="AF3060" s="5">
        <v>36233.370000000003</v>
      </c>
      <c r="AG3060" s="5">
        <v>8514.4699999999993</v>
      </c>
      <c r="AH3060" s="5">
        <v>1885</v>
      </c>
      <c r="AI3060" s="5">
        <v>4600</v>
      </c>
      <c r="AJ3060">
        <v>0</v>
      </c>
      <c r="AK3060" s="5">
        <v>0</v>
      </c>
      <c r="AL3060" s="5">
        <v>5851.84</v>
      </c>
      <c r="AM3060" s="5">
        <v>34981.93</v>
      </c>
      <c r="AN3060">
        <v>4</v>
      </c>
      <c r="AO3060">
        <v>4</v>
      </c>
      <c r="AP3060" t="str">
        <f t="shared" si="428"/>
        <v>Yes</v>
      </c>
      <c r="AQ3060">
        <v>0</v>
      </c>
      <c r="AR3060" s="5">
        <f t="shared" si="429"/>
        <v>2329052.17</v>
      </c>
      <c r="AS3060" s="5">
        <f t="shared" si="430"/>
        <v>361177.19</v>
      </c>
      <c r="AT3060" t="s">
        <v>59</v>
      </c>
      <c r="AU3060" t="s">
        <v>6164</v>
      </c>
      <c r="AV3060" t="s">
        <v>6165</v>
      </c>
      <c r="AW3060" t="s">
        <v>6166</v>
      </c>
      <c r="AX3060" t="s">
        <v>6184</v>
      </c>
      <c r="AY3060">
        <v>58</v>
      </c>
      <c r="AZ3060">
        <v>4</v>
      </c>
      <c r="BA3060">
        <v>31</v>
      </c>
      <c r="BB3060" t="s">
        <v>6185</v>
      </c>
      <c r="BC3060">
        <v>0</v>
      </c>
      <c r="BD3060">
        <v>0</v>
      </c>
      <c r="BE3060" t="s">
        <v>6169</v>
      </c>
      <c r="BF3060" t="s">
        <v>6170</v>
      </c>
      <c r="BG3060">
        <v>1</v>
      </c>
      <c r="BH3060" t="s">
        <v>6186</v>
      </c>
      <c r="BI3060">
        <v>60</v>
      </c>
      <c r="BJ3060" t="s">
        <v>6187</v>
      </c>
      <c r="BK3060">
        <v>0</v>
      </c>
      <c r="BL3060">
        <v>62</v>
      </c>
      <c r="BM3060" s="3">
        <f t="shared" si="431"/>
        <v>0.95161290322580649</v>
      </c>
    </row>
    <row r="3061" spans="1:65">
      <c r="A3061" t="s">
        <v>3197</v>
      </c>
      <c r="B3061" s="2">
        <v>45842</v>
      </c>
      <c r="C3061" t="s">
        <v>3137</v>
      </c>
      <c r="D3061" t="s">
        <v>3138</v>
      </c>
      <c r="E3061">
        <v>7</v>
      </c>
      <c r="F3061" t="s">
        <v>61</v>
      </c>
      <c r="G3061" t="s">
        <v>79</v>
      </c>
      <c r="H3061" t="s">
        <v>98</v>
      </c>
      <c r="I3061" t="s">
        <v>74</v>
      </c>
      <c r="J3061" t="s">
        <v>53</v>
      </c>
      <c r="K3061" t="s">
        <v>75</v>
      </c>
      <c r="L3061" t="s">
        <v>92</v>
      </c>
      <c r="M3061" t="s">
        <v>56</v>
      </c>
      <c r="N3061" t="s">
        <v>57</v>
      </c>
      <c r="O3061" t="s">
        <v>82</v>
      </c>
      <c r="P3061">
        <v>62</v>
      </c>
      <c r="Q3061">
        <v>65</v>
      </c>
      <c r="R3061">
        <v>63</v>
      </c>
      <c r="S3061">
        <v>2</v>
      </c>
      <c r="T3061">
        <f t="shared" si="423"/>
        <v>61</v>
      </c>
      <c r="U3061">
        <v>60</v>
      </c>
      <c r="V3061">
        <f t="shared" si="424"/>
        <v>1</v>
      </c>
      <c r="W3061" s="3">
        <f t="shared" si="425"/>
        <v>3.1746031746031744E-2</v>
      </c>
      <c r="X3061">
        <v>35</v>
      </c>
      <c r="Y3061" s="4">
        <v>4.5</v>
      </c>
      <c r="Z3061" s="4">
        <v>1.5</v>
      </c>
      <c r="AA3061" s="5">
        <v>36189.699999999997</v>
      </c>
      <c r="AB3061" s="5">
        <f t="shared" si="426"/>
        <v>2171382</v>
      </c>
      <c r="AC3061" s="5">
        <v>23928.74</v>
      </c>
      <c r="AD3061" s="5">
        <f t="shared" si="427"/>
        <v>1507510.62</v>
      </c>
      <c r="AE3061" s="5">
        <v>106346.99</v>
      </c>
      <c r="AF3061" s="5">
        <v>28782.79</v>
      </c>
      <c r="AG3061" s="5">
        <v>9984.7900000000009</v>
      </c>
      <c r="AH3061" s="5">
        <v>2175</v>
      </c>
      <c r="AI3061" s="5">
        <v>6400</v>
      </c>
      <c r="AJ3061">
        <v>0</v>
      </c>
      <c r="AK3061" s="5">
        <v>0</v>
      </c>
      <c r="AL3061" s="5">
        <v>671.88</v>
      </c>
      <c r="AM3061" s="5">
        <v>38167.39</v>
      </c>
      <c r="AN3061">
        <v>4</v>
      </c>
      <c r="AO3061">
        <v>3</v>
      </c>
      <c r="AP3061" t="str">
        <f t="shared" si="428"/>
        <v>Yes</v>
      </c>
      <c r="AQ3061">
        <v>1</v>
      </c>
      <c r="AR3061" s="5">
        <f t="shared" si="429"/>
        <v>1700039.46</v>
      </c>
      <c r="AS3061" s="5">
        <f t="shared" si="430"/>
        <v>471342.54</v>
      </c>
      <c r="AT3061" t="s">
        <v>59</v>
      </c>
      <c r="AU3061" t="s">
        <v>6164</v>
      </c>
      <c r="AV3061" t="s">
        <v>6165</v>
      </c>
      <c r="AW3061" t="s">
        <v>6166</v>
      </c>
      <c r="AX3061" t="s">
        <v>6167</v>
      </c>
      <c r="AY3061">
        <v>65</v>
      </c>
      <c r="AZ3061">
        <v>1</v>
      </c>
      <c r="BA3061">
        <v>16</v>
      </c>
      <c r="BB3061" t="s">
        <v>6191</v>
      </c>
      <c r="BC3061">
        <v>0</v>
      </c>
      <c r="BD3061">
        <v>0</v>
      </c>
      <c r="BE3061" t="s">
        <v>6169</v>
      </c>
      <c r="BF3061" t="s">
        <v>6170</v>
      </c>
      <c r="BG3061">
        <v>1</v>
      </c>
      <c r="BH3061" t="s">
        <v>6179</v>
      </c>
      <c r="BI3061">
        <v>21</v>
      </c>
      <c r="BJ3061" t="s">
        <v>6172</v>
      </c>
      <c r="BK3061">
        <v>0</v>
      </c>
      <c r="BL3061">
        <v>72</v>
      </c>
      <c r="BM3061" s="3">
        <f t="shared" si="431"/>
        <v>0.875</v>
      </c>
    </row>
    <row r="3062" spans="1:65">
      <c r="A3062" t="s">
        <v>3198</v>
      </c>
      <c r="B3062" s="2">
        <v>45842</v>
      </c>
      <c r="C3062" t="s">
        <v>3137</v>
      </c>
      <c r="D3062" t="s">
        <v>3138</v>
      </c>
      <c r="E3062">
        <v>7</v>
      </c>
      <c r="F3062" t="s">
        <v>61</v>
      </c>
      <c r="G3062" t="s">
        <v>62</v>
      </c>
      <c r="H3062" t="s">
        <v>96</v>
      </c>
      <c r="I3062" t="s">
        <v>52</v>
      </c>
      <c r="J3062" t="s">
        <v>65</v>
      </c>
      <c r="K3062" t="s">
        <v>66</v>
      </c>
      <c r="L3062" t="s">
        <v>92</v>
      </c>
      <c r="M3062" t="s">
        <v>56</v>
      </c>
      <c r="N3062" t="s">
        <v>57</v>
      </c>
      <c r="O3062" t="s">
        <v>70</v>
      </c>
      <c r="P3062">
        <v>51</v>
      </c>
      <c r="Q3062">
        <v>54</v>
      </c>
      <c r="R3062">
        <v>54</v>
      </c>
      <c r="S3062">
        <v>1</v>
      </c>
      <c r="T3062">
        <f t="shared" si="423"/>
        <v>53</v>
      </c>
      <c r="U3062">
        <v>49</v>
      </c>
      <c r="V3062">
        <f t="shared" si="424"/>
        <v>4</v>
      </c>
      <c r="W3062" s="3">
        <f t="shared" si="425"/>
        <v>1.8518518518518517E-2</v>
      </c>
      <c r="X3062">
        <v>22</v>
      </c>
      <c r="Y3062" s="4">
        <v>0.8</v>
      </c>
      <c r="Z3062" s="4">
        <v>1</v>
      </c>
      <c r="AA3062" s="5">
        <v>49295.16</v>
      </c>
      <c r="AB3062" s="5">
        <f t="shared" si="426"/>
        <v>2415462.84</v>
      </c>
      <c r="AC3062" s="5">
        <v>35044.99</v>
      </c>
      <c r="AD3062" s="5">
        <f t="shared" si="427"/>
        <v>1892429.46</v>
      </c>
      <c r="AE3062" s="5">
        <v>126800.98</v>
      </c>
      <c r="AF3062" s="5">
        <v>32413.35</v>
      </c>
      <c r="AG3062" s="5">
        <v>8676.93</v>
      </c>
      <c r="AH3062" s="5">
        <v>1450</v>
      </c>
      <c r="AI3062" s="5">
        <v>4600</v>
      </c>
      <c r="AJ3062">
        <v>3</v>
      </c>
      <c r="AK3062" s="5">
        <v>43441.56</v>
      </c>
      <c r="AL3062" s="5">
        <v>3875.39</v>
      </c>
      <c r="AM3062" s="5">
        <v>32068.44</v>
      </c>
      <c r="AN3062">
        <v>4</v>
      </c>
      <c r="AO3062">
        <v>3</v>
      </c>
      <c r="AP3062" t="str">
        <f t="shared" si="428"/>
        <v>Yes</v>
      </c>
      <c r="AQ3062">
        <v>3</v>
      </c>
      <c r="AR3062" s="5">
        <f t="shared" si="429"/>
        <v>2145756.11</v>
      </c>
      <c r="AS3062" s="5">
        <f t="shared" si="430"/>
        <v>269706.73</v>
      </c>
      <c r="AT3062" t="s">
        <v>59</v>
      </c>
      <c r="AU3062" t="s">
        <v>6215</v>
      </c>
      <c r="AV3062" t="s">
        <v>6216</v>
      </c>
      <c r="AW3062" t="s">
        <v>6213</v>
      </c>
      <c r="AX3062" t="s">
        <v>6184</v>
      </c>
      <c r="AY3062">
        <v>55</v>
      </c>
      <c r="AZ3062">
        <v>2</v>
      </c>
      <c r="BA3062">
        <v>23</v>
      </c>
      <c r="BB3062" t="s">
        <v>6185</v>
      </c>
      <c r="BC3062">
        <v>0</v>
      </c>
      <c r="BD3062">
        <v>0</v>
      </c>
      <c r="BE3062" t="s">
        <v>6169</v>
      </c>
      <c r="BF3062" t="s">
        <v>6214</v>
      </c>
      <c r="BG3062">
        <v>1</v>
      </c>
      <c r="BH3062" t="s">
        <v>6179</v>
      </c>
      <c r="BI3062">
        <v>25</v>
      </c>
      <c r="BJ3062" t="s">
        <v>6172</v>
      </c>
      <c r="BK3062">
        <v>0</v>
      </c>
      <c r="BL3062">
        <v>64</v>
      </c>
      <c r="BM3062" s="3">
        <f t="shared" si="431"/>
        <v>0.84375</v>
      </c>
    </row>
    <row r="3063" spans="1:65">
      <c r="A3063" t="s">
        <v>3199</v>
      </c>
      <c r="B3063" s="2">
        <v>45842</v>
      </c>
      <c r="C3063" t="s">
        <v>3137</v>
      </c>
      <c r="D3063" t="s">
        <v>3138</v>
      </c>
      <c r="E3063">
        <v>7</v>
      </c>
      <c r="F3063" t="s">
        <v>61</v>
      </c>
      <c r="G3063" t="s">
        <v>79</v>
      </c>
      <c r="H3063" t="s">
        <v>98</v>
      </c>
      <c r="I3063" t="s">
        <v>64</v>
      </c>
      <c r="J3063" t="s">
        <v>53</v>
      </c>
      <c r="K3063" t="s">
        <v>75</v>
      </c>
      <c r="L3063" t="s">
        <v>92</v>
      </c>
      <c r="M3063" t="s">
        <v>56</v>
      </c>
      <c r="N3063" t="s">
        <v>94</v>
      </c>
      <c r="O3063" t="s">
        <v>70</v>
      </c>
      <c r="P3063">
        <v>65</v>
      </c>
      <c r="Q3063">
        <v>70</v>
      </c>
      <c r="R3063">
        <v>69</v>
      </c>
      <c r="S3063">
        <v>2</v>
      </c>
      <c r="T3063">
        <f t="shared" si="423"/>
        <v>67</v>
      </c>
      <c r="U3063">
        <v>64</v>
      </c>
      <c r="V3063">
        <f t="shared" si="424"/>
        <v>3</v>
      </c>
      <c r="W3063" s="3">
        <f t="shared" si="425"/>
        <v>2.8985507246376812E-2</v>
      </c>
      <c r="X3063">
        <v>12</v>
      </c>
      <c r="Y3063" s="4">
        <v>3.7</v>
      </c>
      <c r="Z3063" s="4">
        <v>1.5</v>
      </c>
      <c r="AA3063" s="5">
        <v>35748.01</v>
      </c>
      <c r="AB3063" s="5">
        <f t="shared" si="426"/>
        <v>2287872.64</v>
      </c>
      <c r="AC3063" s="5">
        <v>23928.38</v>
      </c>
      <c r="AD3063" s="5">
        <f t="shared" si="427"/>
        <v>1651058.22</v>
      </c>
      <c r="AE3063" s="5">
        <v>114948.47</v>
      </c>
      <c r="AF3063" s="5">
        <v>28864.14</v>
      </c>
      <c r="AG3063" s="5">
        <v>7636.55</v>
      </c>
      <c r="AH3063" s="5">
        <v>2175</v>
      </c>
      <c r="AI3063" s="5">
        <v>6400</v>
      </c>
      <c r="AJ3063">
        <v>0</v>
      </c>
      <c r="AK3063" s="5">
        <v>0</v>
      </c>
      <c r="AL3063" s="5">
        <v>2098.7399999999998</v>
      </c>
      <c r="AM3063" s="5">
        <v>40113.15</v>
      </c>
      <c r="AN3063">
        <v>4</v>
      </c>
      <c r="AO3063">
        <v>4</v>
      </c>
      <c r="AP3063" t="str">
        <f t="shared" si="428"/>
        <v>Yes</v>
      </c>
      <c r="AQ3063">
        <v>0</v>
      </c>
      <c r="AR3063" s="5">
        <f t="shared" si="429"/>
        <v>1853294.27</v>
      </c>
      <c r="AS3063" s="5">
        <f t="shared" si="430"/>
        <v>434578.37</v>
      </c>
      <c r="AT3063" t="s">
        <v>59</v>
      </c>
      <c r="AU3063" t="s">
        <v>6164</v>
      </c>
      <c r="AV3063" t="s">
        <v>6165</v>
      </c>
      <c r="AW3063" t="s">
        <v>6166</v>
      </c>
      <c r="AX3063" t="s">
        <v>6167</v>
      </c>
      <c r="AY3063">
        <v>66</v>
      </c>
      <c r="AZ3063">
        <v>0</v>
      </c>
      <c r="BA3063">
        <v>19</v>
      </c>
      <c r="BB3063" t="s">
        <v>6180</v>
      </c>
      <c r="BC3063">
        <v>0</v>
      </c>
      <c r="BD3063">
        <v>0</v>
      </c>
      <c r="BE3063" t="s">
        <v>6169</v>
      </c>
      <c r="BF3063" t="s">
        <v>6170</v>
      </c>
      <c r="BG3063">
        <v>0</v>
      </c>
      <c r="BH3063" t="s">
        <v>6171</v>
      </c>
      <c r="BI3063">
        <v>40</v>
      </c>
      <c r="BJ3063" t="s">
        <v>6172</v>
      </c>
      <c r="BK3063">
        <v>0</v>
      </c>
      <c r="BL3063">
        <v>76</v>
      </c>
      <c r="BM3063" s="3">
        <f t="shared" si="431"/>
        <v>0.90789473684210531</v>
      </c>
    </row>
    <row r="3064" spans="1:65">
      <c r="A3064" t="s">
        <v>3200</v>
      </c>
      <c r="B3064" s="2">
        <v>45842</v>
      </c>
      <c r="C3064" t="s">
        <v>3137</v>
      </c>
      <c r="D3064" t="s">
        <v>3138</v>
      </c>
      <c r="E3064">
        <v>7</v>
      </c>
      <c r="F3064" t="s">
        <v>61</v>
      </c>
      <c r="G3064" t="s">
        <v>50</v>
      </c>
      <c r="H3064" t="s">
        <v>183</v>
      </c>
      <c r="I3064" t="s">
        <v>52</v>
      </c>
      <c r="J3064" t="s">
        <v>65</v>
      </c>
      <c r="K3064" t="s">
        <v>75</v>
      </c>
      <c r="L3064" t="s">
        <v>67</v>
      </c>
      <c r="M3064" t="s">
        <v>56</v>
      </c>
      <c r="N3064" t="s">
        <v>69</v>
      </c>
      <c r="O3064" t="s">
        <v>70</v>
      </c>
      <c r="P3064">
        <v>37</v>
      </c>
      <c r="Q3064">
        <v>40</v>
      </c>
      <c r="R3064">
        <v>41</v>
      </c>
      <c r="S3064">
        <v>1</v>
      </c>
      <c r="T3064">
        <f t="shared" si="423"/>
        <v>40</v>
      </c>
      <c r="U3064">
        <v>36</v>
      </c>
      <c r="V3064">
        <f t="shared" si="424"/>
        <v>4</v>
      </c>
      <c r="W3064" s="3">
        <f t="shared" si="425"/>
        <v>2.4390243902439025E-2</v>
      </c>
      <c r="X3064">
        <v>21</v>
      </c>
      <c r="Y3064" s="4">
        <v>5.3</v>
      </c>
      <c r="Z3064" s="4">
        <v>1.4</v>
      </c>
      <c r="AA3064" s="5">
        <v>51590.16</v>
      </c>
      <c r="AB3064" s="5">
        <f t="shared" si="426"/>
        <v>1857245.76</v>
      </c>
      <c r="AC3064" s="5">
        <v>34197.03</v>
      </c>
      <c r="AD3064" s="5">
        <f t="shared" si="427"/>
        <v>1402078.23</v>
      </c>
      <c r="AE3064" s="5">
        <v>95310.1</v>
      </c>
      <c r="AF3064" s="5">
        <v>25287.33</v>
      </c>
      <c r="AG3064" s="5">
        <v>8313.39</v>
      </c>
      <c r="AH3064" s="5">
        <v>2030</v>
      </c>
      <c r="AI3064" s="5">
        <v>4600</v>
      </c>
      <c r="AJ3064">
        <v>0</v>
      </c>
      <c r="AK3064" s="5">
        <v>0</v>
      </c>
      <c r="AL3064" s="5">
        <v>3819.26</v>
      </c>
      <c r="AM3064" s="5">
        <v>25058.11</v>
      </c>
      <c r="AN3064">
        <v>4</v>
      </c>
      <c r="AO3064">
        <v>4</v>
      </c>
      <c r="AP3064" t="str">
        <f t="shared" si="428"/>
        <v>Yes</v>
      </c>
      <c r="AQ3064">
        <v>0</v>
      </c>
      <c r="AR3064" s="5">
        <f t="shared" si="429"/>
        <v>1566496.42</v>
      </c>
      <c r="AS3064" s="5">
        <f t="shared" si="430"/>
        <v>290749.34000000003</v>
      </c>
      <c r="AT3064" t="s">
        <v>59</v>
      </c>
      <c r="AU3064" t="s">
        <v>6164</v>
      </c>
      <c r="AV3064" t="s">
        <v>6165</v>
      </c>
      <c r="AW3064" t="s">
        <v>6166</v>
      </c>
      <c r="AX3064" t="s">
        <v>6184</v>
      </c>
      <c r="AY3064">
        <v>43</v>
      </c>
      <c r="AZ3064">
        <v>3</v>
      </c>
      <c r="BA3064">
        <v>24</v>
      </c>
      <c r="BB3064" t="s">
        <v>6185</v>
      </c>
      <c r="BC3064">
        <v>0</v>
      </c>
      <c r="BD3064">
        <v>0</v>
      </c>
      <c r="BE3064" t="s">
        <v>6169</v>
      </c>
      <c r="BF3064" t="s">
        <v>6170</v>
      </c>
      <c r="BG3064">
        <v>0</v>
      </c>
      <c r="BH3064" t="s">
        <v>6171</v>
      </c>
      <c r="BI3064">
        <v>36</v>
      </c>
      <c r="BJ3064" t="s">
        <v>6172</v>
      </c>
      <c r="BK3064">
        <v>0</v>
      </c>
      <c r="BL3064">
        <v>62</v>
      </c>
      <c r="BM3064" s="3">
        <f t="shared" si="431"/>
        <v>0.66129032258064513</v>
      </c>
    </row>
    <row r="3065" spans="1:65">
      <c r="A3065" t="s">
        <v>3201</v>
      </c>
      <c r="B3065" s="2">
        <v>45842</v>
      </c>
      <c r="C3065" t="s">
        <v>3137</v>
      </c>
      <c r="D3065" t="s">
        <v>3138</v>
      </c>
      <c r="E3065">
        <v>7</v>
      </c>
      <c r="F3065" t="s">
        <v>49</v>
      </c>
      <c r="G3065" t="s">
        <v>79</v>
      </c>
      <c r="H3065" t="s">
        <v>260</v>
      </c>
      <c r="I3065" t="s">
        <v>52</v>
      </c>
      <c r="J3065" t="s">
        <v>53</v>
      </c>
      <c r="K3065" t="s">
        <v>75</v>
      </c>
      <c r="L3065" t="s">
        <v>92</v>
      </c>
      <c r="M3065" t="s">
        <v>56</v>
      </c>
      <c r="N3065" t="s">
        <v>69</v>
      </c>
      <c r="O3065" t="s">
        <v>70</v>
      </c>
      <c r="P3065">
        <v>62</v>
      </c>
      <c r="Q3065">
        <v>64</v>
      </c>
      <c r="R3065">
        <v>63</v>
      </c>
      <c r="S3065">
        <v>3</v>
      </c>
      <c r="T3065">
        <f t="shared" si="423"/>
        <v>60</v>
      </c>
      <c r="U3065">
        <v>60</v>
      </c>
      <c r="V3065">
        <f t="shared" si="424"/>
        <v>0</v>
      </c>
      <c r="W3065" s="3">
        <f t="shared" si="425"/>
        <v>4.7619047619047616E-2</v>
      </c>
      <c r="X3065">
        <v>126</v>
      </c>
      <c r="Y3065" s="4">
        <v>5.5</v>
      </c>
      <c r="Z3065" s="4">
        <v>6.2</v>
      </c>
      <c r="AA3065" s="5">
        <v>35535.480000000003</v>
      </c>
      <c r="AB3065" s="5">
        <f t="shared" si="426"/>
        <v>2132128.7999999998</v>
      </c>
      <c r="AC3065" s="5">
        <v>23682.25</v>
      </c>
      <c r="AD3065" s="5">
        <f t="shared" si="427"/>
        <v>1491981.75</v>
      </c>
      <c r="AE3065" s="5">
        <v>112735.02</v>
      </c>
      <c r="AF3065" s="5">
        <v>35543.51</v>
      </c>
      <c r="AG3065" s="5">
        <v>49834.27</v>
      </c>
      <c r="AH3065" s="5">
        <v>8990</v>
      </c>
      <c r="AI3065" s="5">
        <v>9600</v>
      </c>
      <c r="AJ3065">
        <v>0</v>
      </c>
      <c r="AK3065" s="5">
        <v>0</v>
      </c>
      <c r="AL3065" s="5">
        <v>0</v>
      </c>
      <c r="AM3065" s="5">
        <v>40145.440000000002</v>
      </c>
      <c r="AN3065">
        <v>4</v>
      </c>
      <c r="AO3065">
        <v>4</v>
      </c>
      <c r="AP3065" t="str">
        <f t="shared" si="428"/>
        <v>Yes</v>
      </c>
      <c r="AQ3065">
        <v>1</v>
      </c>
      <c r="AR3065" s="5">
        <f t="shared" si="429"/>
        <v>1748829.99</v>
      </c>
      <c r="AS3065" s="5">
        <f t="shared" si="430"/>
        <v>383298.81</v>
      </c>
      <c r="AT3065" t="s">
        <v>116</v>
      </c>
      <c r="AU3065" t="s">
        <v>6164</v>
      </c>
      <c r="AV3065" t="s">
        <v>6165</v>
      </c>
      <c r="AW3065" t="s">
        <v>6166</v>
      </c>
      <c r="AX3065" t="s">
        <v>6202</v>
      </c>
      <c r="AY3065">
        <v>62</v>
      </c>
      <c r="AZ3065">
        <v>0</v>
      </c>
      <c r="BA3065">
        <v>0</v>
      </c>
      <c r="BB3065" t="s">
        <v>6168</v>
      </c>
      <c r="BC3065">
        <v>0</v>
      </c>
      <c r="BD3065">
        <v>0</v>
      </c>
      <c r="BE3065" t="s">
        <v>6169</v>
      </c>
      <c r="BF3065" t="s">
        <v>6176</v>
      </c>
      <c r="BG3065">
        <v>4</v>
      </c>
      <c r="BH3065" t="s">
        <v>6211</v>
      </c>
      <c r="BI3065">
        <v>79</v>
      </c>
      <c r="BJ3065" t="s">
        <v>6193</v>
      </c>
      <c r="BK3065">
        <v>0</v>
      </c>
      <c r="BL3065">
        <v>75</v>
      </c>
      <c r="BM3065" s="3">
        <f t="shared" si="431"/>
        <v>0.84</v>
      </c>
    </row>
    <row r="3066" spans="1:65">
      <c r="A3066" t="s">
        <v>3202</v>
      </c>
      <c r="B3066" s="2">
        <v>45843</v>
      </c>
      <c r="C3066" t="s">
        <v>3137</v>
      </c>
      <c r="D3066" t="s">
        <v>3138</v>
      </c>
      <c r="E3066">
        <v>7</v>
      </c>
      <c r="F3066" t="s">
        <v>61</v>
      </c>
      <c r="G3066" t="s">
        <v>62</v>
      </c>
      <c r="H3066" t="s">
        <v>63</v>
      </c>
      <c r="I3066" t="s">
        <v>74</v>
      </c>
      <c r="J3066" t="s">
        <v>53</v>
      </c>
      <c r="K3066" t="s">
        <v>75</v>
      </c>
      <c r="L3066" t="s">
        <v>92</v>
      </c>
      <c r="M3066" t="s">
        <v>68</v>
      </c>
      <c r="N3066" t="s">
        <v>76</v>
      </c>
      <c r="O3066" t="s">
        <v>82</v>
      </c>
      <c r="P3066">
        <v>58</v>
      </c>
      <c r="Q3066">
        <v>60</v>
      </c>
      <c r="R3066">
        <v>58</v>
      </c>
      <c r="S3066">
        <v>2</v>
      </c>
      <c r="T3066">
        <f t="shared" si="423"/>
        <v>56</v>
      </c>
      <c r="U3066">
        <v>56</v>
      </c>
      <c r="V3066">
        <f t="shared" si="424"/>
        <v>0</v>
      </c>
      <c r="W3066" s="3">
        <f t="shared" si="425"/>
        <v>3.4482758620689655E-2</v>
      </c>
      <c r="X3066">
        <v>9</v>
      </c>
      <c r="Y3066" s="4">
        <v>1.5</v>
      </c>
      <c r="Z3066" s="4">
        <v>0.8</v>
      </c>
      <c r="AA3066" s="5">
        <v>36002.11</v>
      </c>
      <c r="AB3066" s="5">
        <f t="shared" si="426"/>
        <v>2016118.16</v>
      </c>
      <c r="AC3066" s="5">
        <v>22663.279999999999</v>
      </c>
      <c r="AD3066" s="5">
        <f t="shared" si="427"/>
        <v>1314470.24</v>
      </c>
      <c r="AE3066" s="5">
        <v>98079.7</v>
      </c>
      <c r="AF3066" s="5">
        <v>24165.63</v>
      </c>
      <c r="AG3066" s="5">
        <v>7441.52</v>
      </c>
      <c r="AH3066" s="5">
        <v>1160</v>
      </c>
      <c r="AI3066" s="5">
        <v>6400</v>
      </c>
      <c r="AJ3066">
        <v>1</v>
      </c>
      <c r="AK3066" s="5">
        <v>8961.98</v>
      </c>
      <c r="AL3066" s="5">
        <v>0</v>
      </c>
      <c r="AM3066" s="5">
        <v>38461.629999999997</v>
      </c>
      <c r="AN3066">
        <v>4</v>
      </c>
      <c r="AO3066">
        <v>4</v>
      </c>
      <c r="AP3066" t="str">
        <f t="shared" si="428"/>
        <v>Yes</v>
      </c>
      <c r="AQ3066">
        <v>2</v>
      </c>
      <c r="AR3066" s="5">
        <f t="shared" si="429"/>
        <v>1499140.7</v>
      </c>
      <c r="AS3066" s="5">
        <f t="shared" si="430"/>
        <v>516977.46</v>
      </c>
      <c r="AT3066" t="s">
        <v>59</v>
      </c>
      <c r="AU3066" t="s">
        <v>6194</v>
      </c>
      <c r="AV3066" t="s">
        <v>6195</v>
      </c>
      <c r="AW3066" t="s">
        <v>6183</v>
      </c>
      <c r="AX3066" t="s">
        <v>6167</v>
      </c>
      <c r="AY3066">
        <v>58</v>
      </c>
      <c r="AZ3066">
        <v>0</v>
      </c>
      <c r="BA3066">
        <v>0</v>
      </c>
      <c r="BB3066" t="s">
        <v>6168</v>
      </c>
      <c r="BC3066">
        <v>0</v>
      </c>
      <c r="BD3066">
        <v>0</v>
      </c>
      <c r="BE3066" t="s">
        <v>6169</v>
      </c>
      <c r="BF3066" t="s">
        <v>6170</v>
      </c>
      <c r="BG3066">
        <v>0</v>
      </c>
      <c r="BH3066" t="s">
        <v>6171</v>
      </c>
      <c r="BI3066">
        <v>32</v>
      </c>
      <c r="BJ3066" t="s">
        <v>6172</v>
      </c>
      <c r="BK3066">
        <v>0</v>
      </c>
      <c r="BL3066">
        <v>70</v>
      </c>
      <c r="BM3066" s="3">
        <f t="shared" si="431"/>
        <v>0.82857142857142863</v>
      </c>
    </row>
    <row r="3067" spans="1:65">
      <c r="A3067" t="s">
        <v>3203</v>
      </c>
      <c r="B3067" s="2">
        <v>45843</v>
      </c>
      <c r="C3067" t="s">
        <v>3137</v>
      </c>
      <c r="D3067" t="s">
        <v>3138</v>
      </c>
      <c r="E3067">
        <v>7</v>
      </c>
      <c r="F3067" t="s">
        <v>72</v>
      </c>
      <c r="G3067" t="s">
        <v>79</v>
      </c>
      <c r="H3067" t="s">
        <v>159</v>
      </c>
      <c r="I3067" t="s">
        <v>52</v>
      </c>
      <c r="J3067" t="s">
        <v>53</v>
      </c>
      <c r="K3067" t="s">
        <v>75</v>
      </c>
      <c r="L3067" t="s">
        <v>92</v>
      </c>
      <c r="M3067" t="s">
        <v>68</v>
      </c>
      <c r="N3067" t="s">
        <v>109</v>
      </c>
      <c r="O3067" t="s">
        <v>70</v>
      </c>
      <c r="P3067">
        <v>52</v>
      </c>
      <c r="Q3067">
        <v>53</v>
      </c>
      <c r="R3067">
        <v>53</v>
      </c>
      <c r="S3067">
        <v>2</v>
      </c>
      <c r="T3067">
        <f t="shared" si="423"/>
        <v>51</v>
      </c>
      <c r="U3067">
        <v>51</v>
      </c>
      <c r="V3067">
        <f t="shared" si="424"/>
        <v>0</v>
      </c>
      <c r="W3067" s="3">
        <f t="shared" si="425"/>
        <v>3.7735849056603772E-2</v>
      </c>
      <c r="X3067">
        <v>23</v>
      </c>
      <c r="Y3067" s="4">
        <v>3.7</v>
      </c>
      <c r="Z3067" s="4">
        <v>1.2</v>
      </c>
      <c r="AA3067" s="5">
        <v>36310.639999999999</v>
      </c>
      <c r="AB3067" s="5">
        <f t="shared" si="426"/>
        <v>1851842.64</v>
      </c>
      <c r="AC3067" s="5">
        <v>22646.42</v>
      </c>
      <c r="AD3067" s="5">
        <f t="shared" si="427"/>
        <v>1200260.26</v>
      </c>
      <c r="AE3067" s="5">
        <v>93354.46</v>
      </c>
      <c r="AF3067" s="5">
        <v>23576.01</v>
      </c>
      <c r="AG3067" s="5">
        <v>9302.6299999999992</v>
      </c>
      <c r="AH3067" s="5">
        <v>1740</v>
      </c>
      <c r="AI3067" s="5">
        <v>6400</v>
      </c>
      <c r="AJ3067">
        <v>1</v>
      </c>
      <c r="AK3067" s="5">
        <v>8302.19</v>
      </c>
      <c r="AL3067" s="5">
        <v>0</v>
      </c>
      <c r="AM3067" s="5">
        <v>78398.009999999995</v>
      </c>
      <c r="AN3067">
        <v>8</v>
      </c>
      <c r="AO3067">
        <v>9</v>
      </c>
      <c r="AP3067" t="str">
        <f t="shared" si="428"/>
        <v>No</v>
      </c>
      <c r="AQ3067">
        <v>3</v>
      </c>
      <c r="AR3067" s="5">
        <f t="shared" si="429"/>
        <v>1421333.56</v>
      </c>
      <c r="AS3067" s="5">
        <f t="shared" si="430"/>
        <v>430509.08</v>
      </c>
      <c r="AT3067" t="s">
        <v>59</v>
      </c>
      <c r="AU3067" t="s">
        <v>6194</v>
      </c>
      <c r="AV3067" t="s">
        <v>6195</v>
      </c>
      <c r="AW3067" t="s">
        <v>6183</v>
      </c>
      <c r="AX3067" t="s">
        <v>6184</v>
      </c>
      <c r="AY3067">
        <v>56</v>
      </c>
      <c r="AZ3067">
        <v>4</v>
      </c>
      <c r="BA3067">
        <v>0</v>
      </c>
      <c r="BB3067" t="s">
        <v>6168</v>
      </c>
      <c r="BC3067">
        <v>1</v>
      </c>
      <c r="BD3067">
        <v>0</v>
      </c>
      <c r="BE3067" t="s">
        <v>6178</v>
      </c>
      <c r="BF3067" t="s">
        <v>6170</v>
      </c>
      <c r="BG3067">
        <v>1</v>
      </c>
      <c r="BH3067" t="s">
        <v>6186</v>
      </c>
      <c r="BI3067">
        <v>34</v>
      </c>
      <c r="BJ3067" t="s">
        <v>6172</v>
      </c>
      <c r="BK3067">
        <v>0</v>
      </c>
      <c r="BL3067">
        <v>71</v>
      </c>
      <c r="BM3067" s="3">
        <f t="shared" si="431"/>
        <v>0.74647887323943662</v>
      </c>
    </row>
    <row r="3068" spans="1:65">
      <c r="A3068" t="s">
        <v>3204</v>
      </c>
      <c r="B3068" s="2">
        <v>45843</v>
      </c>
      <c r="C3068" t="s">
        <v>3137</v>
      </c>
      <c r="D3068" t="s">
        <v>3138</v>
      </c>
      <c r="E3068">
        <v>7</v>
      </c>
      <c r="F3068" t="s">
        <v>78</v>
      </c>
      <c r="G3068" t="s">
        <v>79</v>
      </c>
      <c r="H3068" t="s">
        <v>143</v>
      </c>
      <c r="I3068" t="s">
        <v>52</v>
      </c>
      <c r="J3068" t="s">
        <v>81</v>
      </c>
      <c r="K3068" t="s">
        <v>66</v>
      </c>
      <c r="L3068" t="s">
        <v>67</v>
      </c>
      <c r="M3068" t="s">
        <v>56</v>
      </c>
      <c r="N3068" t="s">
        <v>76</v>
      </c>
      <c r="O3068" t="s">
        <v>82</v>
      </c>
      <c r="P3068">
        <v>32</v>
      </c>
      <c r="Q3068">
        <v>33</v>
      </c>
      <c r="R3068">
        <v>33</v>
      </c>
      <c r="S3068">
        <v>1</v>
      </c>
      <c r="T3068">
        <f t="shared" si="423"/>
        <v>32</v>
      </c>
      <c r="U3068">
        <v>31</v>
      </c>
      <c r="V3068">
        <f t="shared" si="424"/>
        <v>1</v>
      </c>
      <c r="W3068" s="3">
        <f t="shared" si="425"/>
        <v>3.0303030303030304E-2</v>
      </c>
      <c r="X3068">
        <v>41</v>
      </c>
      <c r="Y3068" s="4">
        <v>3.1</v>
      </c>
      <c r="Z3068" s="4">
        <v>1.7</v>
      </c>
      <c r="AA3068" s="5">
        <v>72933.19</v>
      </c>
      <c r="AB3068" s="5">
        <f t="shared" si="426"/>
        <v>2260928.89</v>
      </c>
      <c r="AC3068" s="5">
        <v>51652.5</v>
      </c>
      <c r="AD3068" s="5">
        <f t="shared" si="427"/>
        <v>1704532.5</v>
      </c>
      <c r="AE3068" s="5">
        <v>104703.64</v>
      </c>
      <c r="AF3068" s="5">
        <v>31595.89</v>
      </c>
      <c r="AG3068" s="5">
        <v>10257.23</v>
      </c>
      <c r="AH3068" s="5">
        <v>2465</v>
      </c>
      <c r="AI3068" s="5">
        <v>6800</v>
      </c>
      <c r="AJ3068">
        <v>0</v>
      </c>
      <c r="AK3068" s="5">
        <v>0</v>
      </c>
      <c r="AL3068" s="5">
        <v>1523.66</v>
      </c>
      <c r="AM3068" s="5">
        <v>21369</v>
      </c>
      <c r="AN3068">
        <v>4</v>
      </c>
      <c r="AO3068">
        <v>3</v>
      </c>
      <c r="AP3068" t="str">
        <f t="shared" si="428"/>
        <v>Yes</v>
      </c>
      <c r="AQ3068">
        <v>1</v>
      </c>
      <c r="AR3068" s="5">
        <f t="shared" si="429"/>
        <v>1883246.92</v>
      </c>
      <c r="AS3068" s="5">
        <f t="shared" si="430"/>
        <v>377681.97</v>
      </c>
      <c r="AT3068" t="s">
        <v>116</v>
      </c>
      <c r="AU3068" t="s">
        <v>6164</v>
      </c>
      <c r="AV3068" t="s">
        <v>6165</v>
      </c>
      <c r="AW3068" t="s">
        <v>6166</v>
      </c>
      <c r="AX3068" t="s">
        <v>6184</v>
      </c>
      <c r="AY3068">
        <v>34</v>
      </c>
      <c r="AZ3068">
        <v>2</v>
      </c>
      <c r="BA3068">
        <v>14</v>
      </c>
      <c r="BB3068" t="s">
        <v>6185</v>
      </c>
      <c r="BC3068">
        <v>0</v>
      </c>
      <c r="BD3068">
        <v>0</v>
      </c>
      <c r="BE3068" t="s">
        <v>6169</v>
      </c>
      <c r="BF3068" t="s">
        <v>6170</v>
      </c>
      <c r="BG3068">
        <v>1</v>
      </c>
      <c r="BH3068" t="s">
        <v>6179</v>
      </c>
      <c r="BI3068">
        <v>59</v>
      </c>
      <c r="BJ3068" t="s">
        <v>6187</v>
      </c>
      <c r="BK3068">
        <v>0</v>
      </c>
      <c r="BL3068">
        <v>46</v>
      </c>
      <c r="BM3068" s="3">
        <f t="shared" si="431"/>
        <v>0.71739130434782605</v>
      </c>
    </row>
    <row r="3069" spans="1:65">
      <c r="A3069" t="s">
        <v>3205</v>
      </c>
      <c r="B3069" s="2">
        <v>45843</v>
      </c>
      <c r="C3069" t="s">
        <v>3137</v>
      </c>
      <c r="D3069" t="s">
        <v>3138</v>
      </c>
      <c r="E3069">
        <v>7</v>
      </c>
      <c r="F3069" t="s">
        <v>72</v>
      </c>
      <c r="G3069" t="s">
        <v>79</v>
      </c>
      <c r="H3069" t="s">
        <v>102</v>
      </c>
      <c r="I3069" t="s">
        <v>74</v>
      </c>
      <c r="J3069" t="s">
        <v>53</v>
      </c>
      <c r="K3069" t="s">
        <v>66</v>
      </c>
      <c r="L3069" t="s">
        <v>87</v>
      </c>
      <c r="M3069" t="s">
        <v>56</v>
      </c>
      <c r="N3069" t="s">
        <v>69</v>
      </c>
      <c r="O3069" t="s">
        <v>58</v>
      </c>
      <c r="P3069">
        <v>56</v>
      </c>
      <c r="Q3069">
        <v>57</v>
      </c>
      <c r="R3069">
        <v>57</v>
      </c>
      <c r="S3069">
        <v>1</v>
      </c>
      <c r="T3069">
        <f t="shared" si="423"/>
        <v>56</v>
      </c>
      <c r="U3069">
        <v>55</v>
      </c>
      <c r="V3069">
        <f t="shared" si="424"/>
        <v>1</v>
      </c>
      <c r="W3069" s="3">
        <f t="shared" si="425"/>
        <v>1.7543859649122806E-2</v>
      </c>
      <c r="X3069">
        <v>28</v>
      </c>
      <c r="Y3069" s="4">
        <v>1.3</v>
      </c>
      <c r="Z3069" s="4">
        <v>1.2</v>
      </c>
      <c r="AA3069" s="5">
        <v>33911.1</v>
      </c>
      <c r="AB3069" s="5">
        <f t="shared" si="426"/>
        <v>1865110.5</v>
      </c>
      <c r="AC3069" s="5">
        <v>24265.77</v>
      </c>
      <c r="AD3069" s="5">
        <f t="shared" si="427"/>
        <v>1383148.89</v>
      </c>
      <c r="AE3069" s="5">
        <v>97759.29</v>
      </c>
      <c r="AF3069" s="5">
        <v>24863.22</v>
      </c>
      <c r="AG3069" s="5">
        <v>9044.34</v>
      </c>
      <c r="AH3069" s="5">
        <v>1740</v>
      </c>
      <c r="AI3069" s="5">
        <v>3200</v>
      </c>
      <c r="AJ3069">
        <v>0</v>
      </c>
      <c r="AK3069" s="5">
        <v>0</v>
      </c>
      <c r="AL3069" s="5">
        <v>633.39</v>
      </c>
      <c r="AM3069" s="5">
        <v>34182.69</v>
      </c>
      <c r="AN3069">
        <v>4</v>
      </c>
      <c r="AO3069">
        <v>3</v>
      </c>
      <c r="AP3069" t="str">
        <f t="shared" si="428"/>
        <v>Yes</v>
      </c>
      <c r="AQ3069">
        <v>0</v>
      </c>
      <c r="AR3069" s="5">
        <f t="shared" si="429"/>
        <v>1554571.82</v>
      </c>
      <c r="AS3069" s="5">
        <f t="shared" si="430"/>
        <v>310538.68</v>
      </c>
      <c r="AT3069" t="s">
        <v>59</v>
      </c>
      <c r="AU3069" t="s">
        <v>6164</v>
      </c>
      <c r="AV3069" t="s">
        <v>6165</v>
      </c>
      <c r="AW3069" t="s">
        <v>6166</v>
      </c>
      <c r="AX3069" t="s">
        <v>6184</v>
      </c>
      <c r="AY3069">
        <v>58</v>
      </c>
      <c r="AZ3069">
        <v>0</v>
      </c>
      <c r="BA3069">
        <v>13</v>
      </c>
      <c r="BB3069" t="s">
        <v>6198</v>
      </c>
      <c r="BC3069">
        <v>0</v>
      </c>
      <c r="BD3069">
        <v>0</v>
      </c>
      <c r="BE3069" t="s">
        <v>6169</v>
      </c>
      <c r="BF3069" t="s">
        <v>6170</v>
      </c>
      <c r="BG3069">
        <v>0</v>
      </c>
      <c r="BH3069" t="s">
        <v>6171</v>
      </c>
      <c r="BI3069">
        <v>57</v>
      </c>
      <c r="BJ3069" t="s">
        <v>6187</v>
      </c>
      <c r="BK3069">
        <v>0</v>
      </c>
      <c r="BL3069">
        <v>73</v>
      </c>
      <c r="BM3069" s="3">
        <f t="shared" si="431"/>
        <v>0.78082191780821919</v>
      </c>
    </row>
    <row r="3070" spans="1:65">
      <c r="A3070" t="s">
        <v>3206</v>
      </c>
      <c r="B3070" s="2">
        <v>45843</v>
      </c>
      <c r="C3070" t="s">
        <v>3137</v>
      </c>
      <c r="D3070" t="s">
        <v>3138</v>
      </c>
      <c r="E3070">
        <v>7</v>
      </c>
      <c r="F3070" t="s">
        <v>61</v>
      </c>
      <c r="G3070" t="s">
        <v>62</v>
      </c>
      <c r="H3070" t="s">
        <v>115</v>
      </c>
      <c r="I3070" t="s">
        <v>74</v>
      </c>
      <c r="J3070" t="s">
        <v>53</v>
      </c>
      <c r="K3070" t="s">
        <v>75</v>
      </c>
      <c r="L3070" t="s">
        <v>87</v>
      </c>
      <c r="M3070" t="s">
        <v>56</v>
      </c>
      <c r="N3070" t="s">
        <v>76</v>
      </c>
      <c r="O3070" t="s">
        <v>70</v>
      </c>
      <c r="P3070">
        <v>59</v>
      </c>
      <c r="Q3070">
        <v>62</v>
      </c>
      <c r="R3070">
        <v>59</v>
      </c>
      <c r="S3070">
        <v>1</v>
      </c>
      <c r="T3070">
        <f t="shared" si="423"/>
        <v>58</v>
      </c>
      <c r="U3070">
        <v>57</v>
      </c>
      <c r="V3070">
        <f t="shared" si="424"/>
        <v>1</v>
      </c>
      <c r="W3070" s="3">
        <f t="shared" si="425"/>
        <v>1.6949152542372881E-2</v>
      </c>
      <c r="X3070">
        <v>26</v>
      </c>
      <c r="Y3070" s="4">
        <v>2.5</v>
      </c>
      <c r="Z3070" s="4">
        <v>0.9</v>
      </c>
      <c r="AA3070" s="5">
        <v>35538.67</v>
      </c>
      <c r="AB3070" s="5">
        <f t="shared" si="426"/>
        <v>2025704.19</v>
      </c>
      <c r="AC3070" s="5">
        <v>24304.71</v>
      </c>
      <c r="AD3070" s="5">
        <f t="shared" si="427"/>
        <v>1433977.89</v>
      </c>
      <c r="AE3070" s="5">
        <v>100524.36</v>
      </c>
      <c r="AF3070" s="5">
        <v>25960.7</v>
      </c>
      <c r="AG3070" s="5">
        <v>8865.93</v>
      </c>
      <c r="AH3070" s="5">
        <v>1305</v>
      </c>
      <c r="AI3070" s="5">
        <v>3200</v>
      </c>
      <c r="AJ3070">
        <v>0</v>
      </c>
      <c r="AK3070" s="5">
        <v>0</v>
      </c>
      <c r="AL3070" s="5">
        <v>653.15</v>
      </c>
      <c r="AM3070" s="5">
        <v>44816.25</v>
      </c>
      <c r="AN3070">
        <v>4</v>
      </c>
      <c r="AO3070">
        <v>6</v>
      </c>
      <c r="AP3070" t="str">
        <f t="shared" si="428"/>
        <v>No</v>
      </c>
      <c r="AQ3070">
        <v>3</v>
      </c>
      <c r="AR3070" s="5">
        <f t="shared" si="429"/>
        <v>1619303.28</v>
      </c>
      <c r="AS3070" s="5">
        <f t="shared" si="430"/>
        <v>406400.91</v>
      </c>
      <c r="AT3070" t="s">
        <v>59</v>
      </c>
      <c r="AU3070" t="s">
        <v>6164</v>
      </c>
      <c r="AV3070" t="s">
        <v>6165</v>
      </c>
      <c r="AW3070" t="s">
        <v>6166</v>
      </c>
      <c r="AX3070" t="s">
        <v>6167</v>
      </c>
      <c r="AY3070">
        <v>62</v>
      </c>
      <c r="AZ3070">
        <v>0</v>
      </c>
      <c r="BA3070">
        <v>17</v>
      </c>
      <c r="BB3070" t="s">
        <v>6191</v>
      </c>
      <c r="BC3070">
        <v>0</v>
      </c>
      <c r="BD3070">
        <v>2</v>
      </c>
      <c r="BE3070" t="s">
        <v>6188</v>
      </c>
      <c r="BF3070" t="s">
        <v>6170</v>
      </c>
      <c r="BG3070">
        <v>1</v>
      </c>
      <c r="BH3070" t="s">
        <v>6179</v>
      </c>
      <c r="BI3070">
        <v>58</v>
      </c>
      <c r="BJ3070" t="s">
        <v>6187</v>
      </c>
      <c r="BK3070">
        <v>0</v>
      </c>
      <c r="BL3070">
        <v>72</v>
      </c>
      <c r="BM3070" s="3">
        <f t="shared" si="431"/>
        <v>0.81944444444444442</v>
      </c>
    </row>
    <row r="3071" spans="1:65">
      <c r="A3071" t="s">
        <v>3207</v>
      </c>
      <c r="B3071" s="2">
        <v>45843</v>
      </c>
      <c r="C3071" t="s">
        <v>3137</v>
      </c>
      <c r="D3071" t="s">
        <v>3138</v>
      </c>
      <c r="E3071">
        <v>7</v>
      </c>
      <c r="F3071" t="s">
        <v>49</v>
      </c>
      <c r="G3071" t="s">
        <v>50</v>
      </c>
      <c r="H3071" t="s">
        <v>51</v>
      </c>
      <c r="I3071" t="s">
        <v>64</v>
      </c>
      <c r="J3071" t="s">
        <v>53</v>
      </c>
      <c r="K3071" t="s">
        <v>66</v>
      </c>
      <c r="L3071" t="s">
        <v>55</v>
      </c>
      <c r="M3071" t="s">
        <v>56</v>
      </c>
      <c r="N3071" t="s">
        <v>57</v>
      </c>
      <c r="O3071" t="s">
        <v>70</v>
      </c>
      <c r="P3071">
        <v>51</v>
      </c>
      <c r="Q3071">
        <v>54</v>
      </c>
      <c r="R3071">
        <v>51</v>
      </c>
      <c r="S3071">
        <v>1</v>
      </c>
      <c r="T3071">
        <f t="shared" si="423"/>
        <v>50</v>
      </c>
      <c r="U3071">
        <v>50</v>
      </c>
      <c r="V3071">
        <f t="shared" si="424"/>
        <v>0</v>
      </c>
      <c r="W3071" s="3">
        <f t="shared" si="425"/>
        <v>1.9607843137254902E-2</v>
      </c>
      <c r="X3071">
        <v>28</v>
      </c>
      <c r="Y3071" s="4">
        <v>0.5</v>
      </c>
      <c r="Z3071" s="4">
        <v>0.9</v>
      </c>
      <c r="AA3071" s="5">
        <v>33410.230000000003</v>
      </c>
      <c r="AB3071" s="5">
        <f t="shared" si="426"/>
        <v>1670511.5</v>
      </c>
      <c r="AC3071" s="5">
        <v>23595.52</v>
      </c>
      <c r="AD3071" s="5">
        <f t="shared" si="427"/>
        <v>1203371.52</v>
      </c>
      <c r="AE3071" s="5">
        <v>83285.73</v>
      </c>
      <c r="AF3071" s="5">
        <v>24205.67</v>
      </c>
      <c r="AG3071" s="5">
        <v>9995.59</v>
      </c>
      <c r="AH3071" s="5">
        <v>1305</v>
      </c>
      <c r="AI3071" s="5">
        <v>3200</v>
      </c>
      <c r="AJ3071">
        <v>0</v>
      </c>
      <c r="AK3071" s="5">
        <v>0</v>
      </c>
      <c r="AL3071" s="5">
        <v>0</v>
      </c>
      <c r="AM3071" s="5">
        <v>32042.55</v>
      </c>
      <c r="AN3071">
        <v>4</v>
      </c>
      <c r="AO3071">
        <v>4</v>
      </c>
      <c r="AP3071" t="str">
        <f t="shared" si="428"/>
        <v>Yes</v>
      </c>
      <c r="AQ3071">
        <v>0</v>
      </c>
      <c r="AR3071" s="5">
        <f t="shared" si="429"/>
        <v>1357406.06</v>
      </c>
      <c r="AS3071" s="5">
        <f t="shared" si="430"/>
        <v>313105.44</v>
      </c>
      <c r="AT3071" t="s">
        <v>59</v>
      </c>
      <c r="AU3071" t="s">
        <v>6164</v>
      </c>
      <c r="AV3071" t="s">
        <v>6165</v>
      </c>
      <c r="AW3071" t="s">
        <v>6166</v>
      </c>
      <c r="AX3071" t="s">
        <v>6167</v>
      </c>
      <c r="AY3071">
        <v>54</v>
      </c>
      <c r="AZ3071">
        <v>0</v>
      </c>
      <c r="BA3071">
        <v>0</v>
      </c>
      <c r="BB3071" t="s">
        <v>6168</v>
      </c>
      <c r="BC3071">
        <v>0</v>
      </c>
      <c r="BD3071">
        <v>0</v>
      </c>
      <c r="BE3071" t="s">
        <v>6169</v>
      </c>
      <c r="BF3071" t="s">
        <v>6170</v>
      </c>
      <c r="BG3071">
        <v>0</v>
      </c>
      <c r="BH3071" t="s">
        <v>6171</v>
      </c>
      <c r="BI3071">
        <v>56</v>
      </c>
      <c r="BJ3071" t="s">
        <v>6187</v>
      </c>
      <c r="BK3071">
        <v>0</v>
      </c>
      <c r="BL3071">
        <v>74</v>
      </c>
      <c r="BM3071" s="3">
        <f t="shared" si="431"/>
        <v>0.68918918918918914</v>
      </c>
    </row>
    <row r="3072" spans="1:65">
      <c r="A3072" t="s">
        <v>3208</v>
      </c>
      <c r="B3072" s="2">
        <v>45843</v>
      </c>
      <c r="C3072" t="s">
        <v>3137</v>
      </c>
      <c r="D3072" t="s">
        <v>3138</v>
      </c>
      <c r="E3072">
        <v>7</v>
      </c>
      <c r="F3072" t="s">
        <v>72</v>
      </c>
      <c r="G3072" t="s">
        <v>79</v>
      </c>
      <c r="H3072" t="s">
        <v>86</v>
      </c>
      <c r="I3072" t="s">
        <v>64</v>
      </c>
      <c r="J3072" t="s">
        <v>53</v>
      </c>
      <c r="K3072" t="s">
        <v>75</v>
      </c>
      <c r="L3072" t="s">
        <v>67</v>
      </c>
      <c r="M3072" t="s">
        <v>56</v>
      </c>
      <c r="N3072" t="s">
        <v>57</v>
      </c>
      <c r="O3072" t="s">
        <v>70</v>
      </c>
      <c r="P3072">
        <v>47</v>
      </c>
      <c r="Q3072">
        <v>47</v>
      </c>
      <c r="R3072">
        <v>48</v>
      </c>
      <c r="S3072">
        <v>1</v>
      </c>
      <c r="T3072">
        <f t="shared" si="423"/>
        <v>47</v>
      </c>
      <c r="U3072">
        <v>47</v>
      </c>
      <c r="V3072">
        <f t="shared" si="424"/>
        <v>0</v>
      </c>
      <c r="W3072" s="3">
        <f t="shared" si="425"/>
        <v>2.0833333333333332E-2</v>
      </c>
      <c r="X3072">
        <v>18</v>
      </c>
      <c r="Y3072" s="4">
        <v>0</v>
      </c>
      <c r="Z3072" s="4">
        <v>1.1000000000000001</v>
      </c>
      <c r="AA3072" s="5">
        <v>35823.699999999997</v>
      </c>
      <c r="AB3072" s="5">
        <f t="shared" si="426"/>
        <v>1683713.9</v>
      </c>
      <c r="AC3072" s="5">
        <v>22848.39</v>
      </c>
      <c r="AD3072" s="5">
        <f t="shared" si="427"/>
        <v>1096722.72</v>
      </c>
      <c r="AE3072" s="5">
        <v>80612.179999999993</v>
      </c>
      <c r="AF3072" s="5">
        <v>20786.55</v>
      </c>
      <c r="AG3072" s="5">
        <v>8858.7900000000009</v>
      </c>
      <c r="AH3072" s="5">
        <v>1595</v>
      </c>
      <c r="AI3072" s="5">
        <v>3200</v>
      </c>
      <c r="AJ3072">
        <v>0</v>
      </c>
      <c r="AK3072" s="5">
        <v>0</v>
      </c>
      <c r="AL3072" s="5">
        <v>0</v>
      </c>
      <c r="AM3072" s="5">
        <v>29872.55</v>
      </c>
      <c r="AN3072">
        <v>4</v>
      </c>
      <c r="AO3072">
        <v>4</v>
      </c>
      <c r="AP3072" t="str">
        <f t="shared" si="428"/>
        <v>Yes</v>
      </c>
      <c r="AQ3072">
        <v>0</v>
      </c>
      <c r="AR3072" s="5">
        <f t="shared" si="429"/>
        <v>1241647.79</v>
      </c>
      <c r="AS3072" s="5">
        <f t="shared" si="430"/>
        <v>442066.11</v>
      </c>
      <c r="AT3072" t="s">
        <v>59</v>
      </c>
      <c r="AU3072" t="s">
        <v>6164</v>
      </c>
      <c r="AV3072" t="s">
        <v>6165</v>
      </c>
      <c r="AW3072" t="s">
        <v>6166</v>
      </c>
      <c r="AX3072" t="s">
        <v>6184</v>
      </c>
      <c r="AY3072">
        <v>51</v>
      </c>
      <c r="AZ3072">
        <v>2</v>
      </c>
      <c r="BA3072">
        <v>0</v>
      </c>
      <c r="BB3072" t="s">
        <v>6168</v>
      </c>
      <c r="BC3072">
        <v>0</v>
      </c>
      <c r="BD3072">
        <v>0</v>
      </c>
      <c r="BE3072" t="s">
        <v>6169</v>
      </c>
      <c r="BF3072" t="s">
        <v>6170</v>
      </c>
      <c r="BG3072">
        <v>0</v>
      </c>
      <c r="BH3072" t="s">
        <v>6171</v>
      </c>
      <c r="BI3072">
        <v>6</v>
      </c>
      <c r="BJ3072" t="s">
        <v>6172</v>
      </c>
      <c r="BK3072">
        <v>0</v>
      </c>
      <c r="BL3072">
        <v>70</v>
      </c>
      <c r="BM3072" s="3">
        <f t="shared" si="431"/>
        <v>0.68571428571428572</v>
      </c>
    </row>
    <row r="3073" spans="1:65">
      <c r="A3073" t="s">
        <v>3209</v>
      </c>
      <c r="B3073" s="2">
        <v>45843</v>
      </c>
      <c r="C3073" t="s">
        <v>3137</v>
      </c>
      <c r="D3073" t="s">
        <v>3138</v>
      </c>
      <c r="E3073">
        <v>7</v>
      </c>
      <c r="F3073" t="s">
        <v>49</v>
      </c>
      <c r="G3073" t="s">
        <v>79</v>
      </c>
      <c r="H3073" t="s">
        <v>262</v>
      </c>
      <c r="I3073" t="s">
        <v>52</v>
      </c>
      <c r="J3073" t="s">
        <v>81</v>
      </c>
      <c r="K3073" t="s">
        <v>66</v>
      </c>
      <c r="L3073" t="s">
        <v>92</v>
      </c>
      <c r="M3073" t="s">
        <v>68</v>
      </c>
      <c r="N3073" t="s">
        <v>69</v>
      </c>
      <c r="O3073" t="s">
        <v>58</v>
      </c>
      <c r="P3073">
        <v>35</v>
      </c>
      <c r="Q3073">
        <v>36</v>
      </c>
      <c r="R3073">
        <v>35</v>
      </c>
      <c r="S3073">
        <v>2</v>
      </c>
      <c r="T3073">
        <f t="shared" si="423"/>
        <v>33</v>
      </c>
      <c r="U3073">
        <v>33</v>
      </c>
      <c r="V3073">
        <f t="shared" si="424"/>
        <v>0</v>
      </c>
      <c r="W3073" s="3">
        <f t="shared" si="425"/>
        <v>5.7142857142857141E-2</v>
      </c>
      <c r="X3073">
        <v>27</v>
      </c>
      <c r="Y3073" s="4">
        <v>1.7</v>
      </c>
      <c r="Z3073" s="4">
        <v>0.7</v>
      </c>
      <c r="AA3073" s="5">
        <v>74140.210000000006</v>
      </c>
      <c r="AB3073" s="5">
        <f t="shared" si="426"/>
        <v>2446626.9300000002</v>
      </c>
      <c r="AC3073" s="5">
        <v>51073.88</v>
      </c>
      <c r="AD3073" s="5">
        <f t="shared" si="427"/>
        <v>1787585.8</v>
      </c>
      <c r="AE3073" s="5">
        <v>112323.96</v>
      </c>
      <c r="AF3073" s="5">
        <v>32123.37</v>
      </c>
      <c r="AG3073" s="5">
        <v>8876</v>
      </c>
      <c r="AH3073" s="5">
        <v>1015</v>
      </c>
      <c r="AI3073" s="5">
        <v>13600</v>
      </c>
      <c r="AJ3073">
        <v>0</v>
      </c>
      <c r="AK3073" s="5">
        <v>0</v>
      </c>
      <c r="AL3073" s="5">
        <v>0</v>
      </c>
      <c r="AM3073" s="5">
        <v>21650.93</v>
      </c>
      <c r="AN3073">
        <v>4</v>
      </c>
      <c r="AO3073">
        <v>4</v>
      </c>
      <c r="AP3073" t="str">
        <f t="shared" si="428"/>
        <v>Yes</v>
      </c>
      <c r="AQ3073">
        <v>1</v>
      </c>
      <c r="AR3073" s="5">
        <f t="shared" si="429"/>
        <v>1977175.06</v>
      </c>
      <c r="AS3073" s="5">
        <f t="shared" si="430"/>
        <v>469451.87</v>
      </c>
      <c r="AT3073" t="s">
        <v>116</v>
      </c>
      <c r="AU3073" t="s">
        <v>6164</v>
      </c>
      <c r="AV3073" t="s">
        <v>6165</v>
      </c>
      <c r="AW3073" t="s">
        <v>6166</v>
      </c>
      <c r="AX3073" t="s">
        <v>6167</v>
      </c>
      <c r="AY3073">
        <v>37</v>
      </c>
      <c r="AZ3073">
        <v>0</v>
      </c>
      <c r="BA3073">
        <v>0</v>
      </c>
      <c r="BB3073" t="s">
        <v>6168</v>
      </c>
      <c r="BC3073">
        <v>0</v>
      </c>
      <c r="BD3073">
        <v>0</v>
      </c>
      <c r="BE3073" t="s">
        <v>6169</v>
      </c>
      <c r="BF3073" t="s">
        <v>6176</v>
      </c>
      <c r="BG3073">
        <v>1</v>
      </c>
      <c r="BH3073" t="s">
        <v>6179</v>
      </c>
      <c r="BI3073">
        <v>51</v>
      </c>
      <c r="BJ3073" t="s">
        <v>6187</v>
      </c>
      <c r="BK3073">
        <v>0</v>
      </c>
      <c r="BL3073">
        <v>49</v>
      </c>
      <c r="BM3073" s="3">
        <f t="shared" si="431"/>
        <v>0.7142857142857143</v>
      </c>
    </row>
    <row r="3074" spans="1:65">
      <c r="A3074" t="s">
        <v>3210</v>
      </c>
      <c r="B3074" s="2">
        <v>45843</v>
      </c>
      <c r="C3074" t="s">
        <v>3137</v>
      </c>
      <c r="D3074" t="s">
        <v>3138</v>
      </c>
      <c r="E3074">
        <v>7</v>
      </c>
      <c r="F3074" t="s">
        <v>49</v>
      </c>
      <c r="G3074" t="s">
        <v>79</v>
      </c>
      <c r="H3074" t="s">
        <v>262</v>
      </c>
      <c r="I3074" t="s">
        <v>64</v>
      </c>
      <c r="J3074" t="s">
        <v>81</v>
      </c>
      <c r="K3074" t="s">
        <v>75</v>
      </c>
      <c r="L3074" t="s">
        <v>92</v>
      </c>
      <c r="M3074" t="s">
        <v>56</v>
      </c>
      <c r="N3074" t="s">
        <v>57</v>
      </c>
      <c r="O3074" t="s">
        <v>82</v>
      </c>
      <c r="P3074">
        <v>38</v>
      </c>
      <c r="Q3074">
        <v>38</v>
      </c>
      <c r="R3074">
        <v>36</v>
      </c>
      <c r="S3074">
        <v>1</v>
      </c>
      <c r="T3074">
        <f t="shared" ref="T3074:T3137" si="432">R3074-S3074</f>
        <v>35</v>
      </c>
      <c r="U3074">
        <v>35</v>
      </c>
      <c r="V3074">
        <f t="shared" ref="V3074:V3137" si="433">T3074-U3074</f>
        <v>0</v>
      </c>
      <c r="W3074" s="3">
        <f t="shared" ref="W3074:W3137" si="434">IFERROR(S3074/R3074,0)</f>
        <v>2.7777777777777776E-2</v>
      </c>
      <c r="X3074">
        <v>30</v>
      </c>
      <c r="Y3074" s="4">
        <v>2.2000000000000002</v>
      </c>
      <c r="Z3074" s="4">
        <v>1</v>
      </c>
      <c r="AA3074" s="5">
        <v>78320.67</v>
      </c>
      <c r="AB3074" s="5">
        <f t="shared" ref="AB3074:AB3137" si="435">ROUND(U3074*AA3074,2)</f>
        <v>2741223.45</v>
      </c>
      <c r="AC3074" s="5">
        <v>53956.1</v>
      </c>
      <c r="AD3074" s="5">
        <f t="shared" ref="AD3074:AD3137" si="436">ROUND(R3074*AC3074,2)</f>
        <v>1942419.6</v>
      </c>
      <c r="AE3074" s="5">
        <v>105896.74</v>
      </c>
      <c r="AF3074" s="5">
        <v>32892.36</v>
      </c>
      <c r="AG3074" s="5">
        <v>10089.209999999999</v>
      </c>
      <c r="AH3074" s="5">
        <v>1450</v>
      </c>
      <c r="AI3074" s="5">
        <v>6800</v>
      </c>
      <c r="AJ3074">
        <v>0</v>
      </c>
      <c r="AK3074" s="5">
        <v>0</v>
      </c>
      <c r="AL3074" s="5">
        <v>0</v>
      </c>
      <c r="AM3074" s="5">
        <v>22735.97</v>
      </c>
      <c r="AN3074">
        <v>4</v>
      </c>
      <c r="AO3074">
        <v>3</v>
      </c>
      <c r="AP3074" t="str">
        <f t="shared" ref="AP3074:AP3137" si="437">IF(AO3074&lt;=AN3074,"Yes","No")</f>
        <v>Yes</v>
      </c>
      <c r="AQ3074">
        <v>0</v>
      </c>
      <c r="AR3074" s="5">
        <f t="shared" ref="AR3074:AR3137" si="438">ROUND(SUM(AD3074:AI3074)+SUM(AK3074:AM3074),2)</f>
        <v>2122283.88</v>
      </c>
      <c r="AS3074" s="5">
        <f t="shared" ref="AS3074:AS3137" si="439">ROUND(AB3074-AR3074,2)</f>
        <v>618939.56999999995</v>
      </c>
      <c r="AT3074" t="s">
        <v>59</v>
      </c>
      <c r="AU3074" t="s">
        <v>6164</v>
      </c>
      <c r="AV3074" t="s">
        <v>6165</v>
      </c>
      <c r="AW3074" t="s">
        <v>6166</v>
      </c>
      <c r="AX3074" t="s">
        <v>6167</v>
      </c>
      <c r="AY3074">
        <v>39</v>
      </c>
      <c r="AZ3074">
        <v>0</v>
      </c>
      <c r="BA3074">
        <v>0</v>
      </c>
      <c r="BB3074" t="s">
        <v>6168</v>
      </c>
      <c r="BC3074">
        <v>0</v>
      </c>
      <c r="BD3074">
        <v>0</v>
      </c>
      <c r="BE3074" t="s">
        <v>6169</v>
      </c>
      <c r="BF3074" t="s">
        <v>6170</v>
      </c>
      <c r="BG3074">
        <v>1</v>
      </c>
      <c r="BH3074" t="s">
        <v>6186</v>
      </c>
      <c r="BI3074">
        <v>59</v>
      </c>
      <c r="BJ3074" t="s">
        <v>6187</v>
      </c>
      <c r="BK3074">
        <v>0</v>
      </c>
      <c r="BL3074">
        <v>45</v>
      </c>
      <c r="BM3074" s="3">
        <f t="shared" ref="BM3074:BM3137" si="440">IFERROR(R3074/BL3074,0)</f>
        <v>0.8</v>
      </c>
    </row>
    <row r="3075" spans="1:65">
      <c r="A3075" t="s">
        <v>3211</v>
      </c>
      <c r="B3075" s="2">
        <v>45843</v>
      </c>
      <c r="C3075" t="s">
        <v>3137</v>
      </c>
      <c r="D3075" t="s">
        <v>3138</v>
      </c>
      <c r="E3075">
        <v>7</v>
      </c>
      <c r="F3075" t="s">
        <v>72</v>
      </c>
      <c r="G3075" t="s">
        <v>62</v>
      </c>
      <c r="H3075" t="s">
        <v>220</v>
      </c>
      <c r="I3075" t="s">
        <v>74</v>
      </c>
      <c r="J3075" t="s">
        <v>65</v>
      </c>
      <c r="K3075" t="s">
        <v>75</v>
      </c>
      <c r="L3075" t="s">
        <v>67</v>
      </c>
      <c r="M3075" t="s">
        <v>56</v>
      </c>
      <c r="N3075" t="s">
        <v>94</v>
      </c>
      <c r="O3075" t="s">
        <v>58</v>
      </c>
      <c r="P3075">
        <v>40</v>
      </c>
      <c r="Q3075">
        <v>43</v>
      </c>
      <c r="R3075">
        <v>43</v>
      </c>
      <c r="S3075">
        <v>1</v>
      </c>
      <c r="T3075">
        <f t="shared" si="432"/>
        <v>42</v>
      </c>
      <c r="U3075">
        <v>40</v>
      </c>
      <c r="V3075">
        <f t="shared" si="433"/>
        <v>2</v>
      </c>
      <c r="W3075" s="3">
        <f t="shared" si="434"/>
        <v>2.3255813953488372E-2</v>
      </c>
      <c r="X3075">
        <v>29</v>
      </c>
      <c r="Y3075" s="4">
        <v>2.4</v>
      </c>
      <c r="Z3075" s="4">
        <v>2.1</v>
      </c>
      <c r="AA3075" s="5">
        <v>52310.93</v>
      </c>
      <c r="AB3075" s="5">
        <f t="shared" si="435"/>
        <v>2092437.2</v>
      </c>
      <c r="AC3075" s="5">
        <v>34175.69</v>
      </c>
      <c r="AD3075" s="5">
        <f t="shared" si="436"/>
        <v>1469554.67</v>
      </c>
      <c r="AE3075" s="5">
        <v>94089.02</v>
      </c>
      <c r="AF3075" s="5">
        <v>27997.41</v>
      </c>
      <c r="AG3075" s="5">
        <v>9460.81</v>
      </c>
      <c r="AH3075" s="5">
        <v>3045</v>
      </c>
      <c r="AI3075" s="5">
        <v>4600</v>
      </c>
      <c r="AJ3075">
        <v>0</v>
      </c>
      <c r="AK3075" s="5">
        <v>0</v>
      </c>
      <c r="AL3075" s="5">
        <v>1978.71</v>
      </c>
      <c r="AM3075" s="5">
        <v>26546.46</v>
      </c>
      <c r="AN3075">
        <v>4</v>
      </c>
      <c r="AO3075">
        <v>3</v>
      </c>
      <c r="AP3075" t="str">
        <f t="shared" si="437"/>
        <v>Yes</v>
      </c>
      <c r="AQ3075">
        <v>1</v>
      </c>
      <c r="AR3075" s="5">
        <f t="shared" si="438"/>
        <v>1637272.08</v>
      </c>
      <c r="AS3075" s="5">
        <f t="shared" si="439"/>
        <v>455165.12</v>
      </c>
      <c r="AT3075" t="s">
        <v>59</v>
      </c>
      <c r="AU3075" t="s">
        <v>6164</v>
      </c>
      <c r="AV3075" t="s">
        <v>6165</v>
      </c>
      <c r="AW3075" t="s">
        <v>6166</v>
      </c>
      <c r="AX3075" t="s">
        <v>6184</v>
      </c>
      <c r="AY3075">
        <v>42</v>
      </c>
      <c r="AZ3075">
        <v>0</v>
      </c>
      <c r="BA3075">
        <v>20</v>
      </c>
      <c r="BB3075" t="s">
        <v>6180</v>
      </c>
      <c r="BC3075">
        <v>0</v>
      </c>
      <c r="BD3075">
        <v>0</v>
      </c>
      <c r="BE3075" t="s">
        <v>6169</v>
      </c>
      <c r="BF3075" t="s">
        <v>6170</v>
      </c>
      <c r="BG3075">
        <v>0</v>
      </c>
      <c r="BH3075" t="s">
        <v>6171</v>
      </c>
      <c r="BI3075">
        <v>27</v>
      </c>
      <c r="BJ3075" t="s">
        <v>6172</v>
      </c>
      <c r="BK3075">
        <v>0</v>
      </c>
      <c r="BL3075">
        <v>65</v>
      </c>
      <c r="BM3075" s="3">
        <f t="shared" si="440"/>
        <v>0.66153846153846152</v>
      </c>
    </row>
    <row r="3076" spans="1:65">
      <c r="A3076" t="s">
        <v>3212</v>
      </c>
      <c r="B3076" s="2">
        <v>45843</v>
      </c>
      <c r="C3076" t="s">
        <v>3137</v>
      </c>
      <c r="D3076" t="s">
        <v>3138</v>
      </c>
      <c r="E3076">
        <v>7</v>
      </c>
      <c r="F3076" t="s">
        <v>72</v>
      </c>
      <c r="G3076" t="s">
        <v>79</v>
      </c>
      <c r="H3076" t="s">
        <v>213</v>
      </c>
      <c r="I3076" t="s">
        <v>52</v>
      </c>
      <c r="J3076" t="s">
        <v>53</v>
      </c>
      <c r="K3076" t="s">
        <v>75</v>
      </c>
      <c r="L3076" t="s">
        <v>67</v>
      </c>
      <c r="M3076" t="s">
        <v>56</v>
      </c>
      <c r="N3076" t="s">
        <v>57</v>
      </c>
      <c r="O3076" t="s">
        <v>82</v>
      </c>
      <c r="P3076">
        <v>61</v>
      </c>
      <c r="Q3076">
        <v>63</v>
      </c>
      <c r="R3076">
        <v>64</v>
      </c>
      <c r="S3076">
        <v>2</v>
      </c>
      <c r="T3076">
        <f t="shared" si="432"/>
        <v>62</v>
      </c>
      <c r="U3076">
        <v>59</v>
      </c>
      <c r="V3076">
        <f t="shared" si="433"/>
        <v>3</v>
      </c>
      <c r="W3076" s="3">
        <f t="shared" si="434"/>
        <v>3.125E-2</v>
      </c>
      <c r="X3076">
        <v>18</v>
      </c>
      <c r="Y3076" s="4">
        <v>0</v>
      </c>
      <c r="Z3076" s="4">
        <v>1.2</v>
      </c>
      <c r="AA3076" s="5">
        <v>36266.19</v>
      </c>
      <c r="AB3076" s="5">
        <f t="shared" si="435"/>
        <v>2139705.21</v>
      </c>
      <c r="AC3076" s="5">
        <v>23048.01</v>
      </c>
      <c r="AD3076" s="5">
        <f t="shared" si="436"/>
        <v>1475072.64</v>
      </c>
      <c r="AE3076" s="5">
        <v>114653.63</v>
      </c>
      <c r="AF3076" s="5">
        <v>27199.15</v>
      </c>
      <c r="AG3076" s="5">
        <v>8315.86</v>
      </c>
      <c r="AH3076" s="5">
        <v>1740</v>
      </c>
      <c r="AI3076" s="5">
        <v>6400</v>
      </c>
      <c r="AJ3076">
        <v>0</v>
      </c>
      <c r="AK3076" s="5">
        <v>0</v>
      </c>
      <c r="AL3076" s="5">
        <v>1917.73</v>
      </c>
      <c r="AM3076" s="5">
        <v>39935.26</v>
      </c>
      <c r="AN3076">
        <v>4</v>
      </c>
      <c r="AO3076">
        <v>2</v>
      </c>
      <c r="AP3076" t="str">
        <f t="shared" si="437"/>
        <v>Yes</v>
      </c>
      <c r="AQ3076">
        <v>1</v>
      </c>
      <c r="AR3076" s="5">
        <f t="shared" si="438"/>
        <v>1675234.27</v>
      </c>
      <c r="AS3076" s="5">
        <f t="shared" si="439"/>
        <v>464470.94</v>
      </c>
      <c r="AT3076" t="s">
        <v>59</v>
      </c>
      <c r="AU3076" t="s">
        <v>6164</v>
      </c>
      <c r="AV3076" t="s">
        <v>6165</v>
      </c>
      <c r="AW3076" t="s">
        <v>6166</v>
      </c>
      <c r="AX3076" t="s">
        <v>6184</v>
      </c>
      <c r="AY3076">
        <v>64</v>
      </c>
      <c r="AZ3076">
        <v>0</v>
      </c>
      <c r="BA3076">
        <v>20</v>
      </c>
      <c r="BB3076" t="s">
        <v>6180</v>
      </c>
      <c r="BC3076">
        <v>0</v>
      </c>
      <c r="BD3076">
        <v>0</v>
      </c>
      <c r="BE3076" t="s">
        <v>6169</v>
      </c>
      <c r="BF3076" t="s">
        <v>6170</v>
      </c>
      <c r="BG3076">
        <v>0</v>
      </c>
      <c r="BH3076" t="s">
        <v>6171</v>
      </c>
      <c r="BI3076">
        <v>6</v>
      </c>
      <c r="BJ3076" t="s">
        <v>6172</v>
      </c>
      <c r="BK3076">
        <v>0</v>
      </c>
      <c r="BL3076">
        <v>77</v>
      </c>
      <c r="BM3076" s="3">
        <f t="shared" si="440"/>
        <v>0.83116883116883122</v>
      </c>
    </row>
    <row r="3077" spans="1:65">
      <c r="A3077" t="s">
        <v>3213</v>
      </c>
      <c r="B3077" s="2">
        <v>45843</v>
      </c>
      <c r="C3077" t="s">
        <v>3137</v>
      </c>
      <c r="D3077" t="s">
        <v>3138</v>
      </c>
      <c r="E3077">
        <v>7</v>
      </c>
      <c r="F3077" t="s">
        <v>78</v>
      </c>
      <c r="G3077" t="s">
        <v>62</v>
      </c>
      <c r="H3077" t="s">
        <v>168</v>
      </c>
      <c r="I3077" t="s">
        <v>74</v>
      </c>
      <c r="J3077" t="s">
        <v>53</v>
      </c>
      <c r="K3077" t="s">
        <v>75</v>
      </c>
      <c r="L3077" t="s">
        <v>92</v>
      </c>
      <c r="M3077" t="s">
        <v>56</v>
      </c>
      <c r="N3077" t="s">
        <v>76</v>
      </c>
      <c r="O3077" t="s">
        <v>82</v>
      </c>
      <c r="P3077">
        <v>61</v>
      </c>
      <c r="Q3077">
        <v>65</v>
      </c>
      <c r="R3077">
        <v>63</v>
      </c>
      <c r="S3077">
        <v>1</v>
      </c>
      <c r="T3077">
        <f t="shared" si="432"/>
        <v>62</v>
      </c>
      <c r="U3077">
        <v>58</v>
      </c>
      <c r="V3077">
        <f t="shared" si="433"/>
        <v>4</v>
      </c>
      <c r="W3077" s="3">
        <f t="shared" si="434"/>
        <v>1.5873015873015872E-2</v>
      </c>
      <c r="X3077">
        <v>26</v>
      </c>
      <c r="Y3077" s="4">
        <v>1.2</v>
      </c>
      <c r="Z3077" s="4">
        <v>1.7</v>
      </c>
      <c r="AA3077" s="5">
        <v>36237.040000000001</v>
      </c>
      <c r="AB3077" s="5">
        <f t="shared" si="435"/>
        <v>2101748.3199999998</v>
      </c>
      <c r="AC3077" s="5">
        <v>23656.2</v>
      </c>
      <c r="AD3077" s="5">
        <f t="shared" si="436"/>
        <v>1490340.6</v>
      </c>
      <c r="AE3077" s="5">
        <v>107235.74</v>
      </c>
      <c r="AF3077" s="5">
        <v>30641.279999999999</v>
      </c>
      <c r="AG3077" s="5">
        <v>9525.27</v>
      </c>
      <c r="AH3077" s="5">
        <v>2465</v>
      </c>
      <c r="AI3077" s="5">
        <v>3200</v>
      </c>
      <c r="AJ3077">
        <v>0</v>
      </c>
      <c r="AK3077" s="5">
        <v>0</v>
      </c>
      <c r="AL3077" s="5">
        <v>2792.16</v>
      </c>
      <c r="AM3077" s="5">
        <v>36074.46</v>
      </c>
      <c r="AN3077">
        <v>4</v>
      </c>
      <c r="AO3077">
        <v>2</v>
      </c>
      <c r="AP3077" t="str">
        <f t="shared" si="437"/>
        <v>Yes</v>
      </c>
      <c r="AQ3077">
        <v>0</v>
      </c>
      <c r="AR3077" s="5">
        <f t="shared" si="438"/>
        <v>1682274.51</v>
      </c>
      <c r="AS3077" s="5">
        <f t="shared" si="439"/>
        <v>419473.81</v>
      </c>
      <c r="AT3077" t="s">
        <v>59</v>
      </c>
      <c r="AU3077" t="s">
        <v>6164</v>
      </c>
      <c r="AV3077" t="s">
        <v>6165</v>
      </c>
      <c r="AW3077" t="s">
        <v>6166</v>
      </c>
      <c r="AX3077" t="s">
        <v>6167</v>
      </c>
      <c r="AY3077">
        <v>64</v>
      </c>
      <c r="AZ3077">
        <v>0</v>
      </c>
      <c r="BA3077">
        <v>26</v>
      </c>
      <c r="BB3077" t="s">
        <v>6180</v>
      </c>
      <c r="BC3077">
        <v>0</v>
      </c>
      <c r="BD3077">
        <v>0</v>
      </c>
      <c r="BE3077" t="s">
        <v>6169</v>
      </c>
      <c r="BF3077" t="s">
        <v>6170</v>
      </c>
      <c r="BG3077">
        <v>1</v>
      </c>
      <c r="BH3077" t="s">
        <v>6179</v>
      </c>
      <c r="BI3077">
        <v>48</v>
      </c>
      <c r="BJ3077" t="s">
        <v>6172</v>
      </c>
      <c r="BK3077">
        <v>0</v>
      </c>
      <c r="BL3077">
        <v>76</v>
      </c>
      <c r="BM3077" s="3">
        <f t="shared" si="440"/>
        <v>0.82894736842105265</v>
      </c>
    </row>
    <row r="3078" spans="1:65">
      <c r="A3078" t="s">
        <v>3214</v>
      </c>
      <c r="B3078" s="2">
        <v>45844</v>
      </c>
      <c r="C3078" t="s">
        <v>3137</v>
      </c>
      <c r="D3078" t="s">
        <v>3138</v>
      </c>
      <c r="E3078">
        <v>7</v>
      </c>
      <c r="F3078" t="s">
        <v>61</v>
      </c>
      <c r="G3078" t="s">
        <v>50</v>
      </c>
      <c r="H3078" t="s">
        <v>170</v>
      </c>
      <c r="I3078" t="s">
        <v>74</v>
      </c>
      <c r="J3078" t="s">
        <v>53</v>
      </c>
      <c r="K3078" t="s">
        <v>75</v>
      </c>
      <c r="L3078" t="s">
        <v>92</v>
      </c>
      <c r="M3078" t="s">
        <v>56</v>
      </c>
      <c r="N3078" t="s">
        <v>57</v>
      </c>
      <c r="O3078" t="s">
        <v>58</v>
      </c>
      <c r="P3078">
        <v>66</v>
      </c>
      <c r="Q3078">
        <v>68</v>
      </c>
      <c r="R3078">
        <v>65</v>
      </c>
      <c r="S3078">
        <v>2</v>
      </c>
      <c r="T3078">
        <f t="shared" si="432"/>
        <v>63</v>
      </c>
      <c r="U3078">
        <v>63</v>
      </c>
      <c r="V3078">
        <f t="shared" si="433"/>
        <v>0</v>
      </c>
      <c r="W3078" s="3">
        <f t="shared" si="434"/>
        <v>3.0769230769230771E-2</v>
      </c>
      <c r="X3078">
        <v>36</v>
      </c>
      <c r="Y3078" s="4">
        <v>25.5</v>
      </c>
      <c r="Z3078" s="4">
        <v>3.1</v>
      </c>
      <c r="AA3078" s="5">
        <v>36431.86</v>
      </c>
      <c r="AB3078" s="5">
        <f t="shared" si="435"/>
        <v>2295207.1800000002</v>
      </c>
      <c r="AC3078" s="5">
        <v>23863.07</v>
      </c>
      <c r="AD3078" s="5">
        <f t="shared" si="436"/>
        <v>1551099.55</v>
      </c>
      <c r="AE3078" s="5">
        <v>109077.38</v>
      </c>
      <c r="AF3078" s="5">
        <v>29553.17</v>
      </c>
      <c r="AG3078" s="5">
        <v>9714.2199999999993</v>
      </c>
      <c r="AH3078" s="5">
        <v>4495</v>
      </c>
      <c r="AI3078" s="5">
        <v>6400</v>
      </c>
      <c r="AJ3078">
        <v>0</v>
      </c>
      <c r="AK3078" s="5">
        <v>0</v>
      </c>
      <c r="AL3078" s="5">
        <v>0</v>
      </c>
      <c r="AM3078" s="5">
        <v>40793.300000000003</v>
      </c>
      <c r="AN3078">
        <v>4</v>
      </c>
      <c r="AO3078">
        <v>2</v>
      </c>
      <c r="AP3078" t="str">
        <f t="shared" si="437"/>
        <v>Yes</v>
      </c>
      <c r="AQ3078">
        <v>0</v>
      </c>
      <c r="AR3078" s="5">
        <f t="shared" si="438"/>
        <v>1751132.62</v>
      </c>
      <c r="AS3078" s="5">
        <f t="shared" si="439"/>
        <v>544074.56000000006</v>
      </c>
      <c r="AT3078" t="s">
        <v>59</v>
      </c>
      <c r="AU3078" t="s">
        <v>6164</v>
      </c>
      <c r="AV3078" t="s">
        <v>6165</v>
      </c>
      <c r="AW3078" t="s">
        <v>6166</v>
      </c>
      <c r="AX3078" t="s">
        <v>6177</v>
      </c>
      <c r="AY3078">
        <v>66</v>
      </c>
      <c r="AZ3078">
        <v>0</v>
      </c>
      <c r="BA3078">
        <v>0</v>
      </c>
      <c r="BB3078" t="s">
        <v>6168</v>
      </c>
      <c r="BC3078">
        <v>0</v>
      </c>
      <c r="BD3078">
        <v>0</v>
      </c>
      <c r="BE3078" t="s">
        <v>6169</v>
      </c>
      <c r="BF3078" t="s">
        <v>6170</v>
      </c>
      <c r="BG3078">
        <v>1</v>
      </c>
      <c r="BH3078" t="s">
        <v>6186</v>
      </c>
      <c r="BI3078">
        <v>34</v>
      </c>
      <c r="BJ3078" t="s">
        <v>6172</v>
      </c>
      <c r="BK3078">
        <v>0</v>
      </c>
      <c r="BL3078">
        <v>73</v>
      </c>
      <c r="BM3078" s="3">
        <f t="shared" si="440"/>
        <v>0.8904109589041096</v>
      </c>
    </row>
    <row r="3079" spans="1:65">
      <c r="A3079" t="s">
        <v>3215</v>
      </c>
      <c r="B3079" s="2">
        <v>45844</v>
      </c>
      <c r="C3079" t="s">
        <v>3137</v>
      </c>
      <c r="D3079" t="s">
        <v>3138</v>
      </c>
      <c r="E3079">
        <v>7</v>
      </c>
      <c r="F3079" t="s">
        <v>49</v>
      </c>
      <c r="G3079" t="s">
        <v>50</v>
      </c>
      <c r="H3079" t="s">
        <v>89</v>
      </c>
      <c r="I3079" t="s">
        <v>52</v>
      </c>
      <c r="J3079" t="s">
        <v>65</v>
      </c>
      <c r="K3079" t="s">
        <v>54</v>
      </c>
      <c r="L3079" t="s">
        <v>67</v>
      </c>
      <c r="M3079" t="s">
        <v>56</v>
      </c>
      <c r="N3079" t="s">
        <v>94</v>
      </c>
      <c r="O3079" t="s">
        <v>58</v>
      </c>
      <c r="P3079">
        <v>45</v>
      </c>
      <c r="Q3079">
        <v>46</v>
      </c>
      <c r="R3079">
        <v>44</v>
      </c>
      <c r="S3079">
        <v>2</v>
      </c>
      <c r="T3079">
        <f t="shared" si="432"/>
        <v>42</v>
      </c>
      <c r="U3079">
        <v>42</v>
      </c>
      <c r="V3079">
        <f t="shared" si="433"/>
        <v>0</v>
      </c>
      <c r="W3079" s="3">
        <f t="shared" si="434"/>
        <v>4.5454545454545456E-2</v>
      </c>
      <c r="X3079">
        <v>48</v>
      </c>
      <c r="Y3079" s="4">
        <v>1.3</v>
      </c>
      <c r="Z3079" s="4">
        <v>1.2</v>
      </c>
      <c r="AA3079" s="5">
        <v>55799.27</v>
      </c>
      <c r="AB3079" s="5">
        <f t="shared" si="435"/>
        <v>2343569.34</v>
      </c>
      <c r="AC3079" s="5">
        <v>34193.160000000003</v>
      </c>
      <c r="AD3079" s="5">
        <f t="shared" si="436"/>
        <v>1504499.04</v>
      </c>
      <c r="AE3079" s="5">
        <v>103283.83</v>
      </c>
      <c r="AF3079" s="5">
        <v>30282.93</v>
      </c>
      <c r="AG3079" s="5">
        <v>12113.5</v>
      </c>
      <c r="AH3079" s="5">
        <v>1740</v>
      </c>
      <c r="AI3079" s="5">
        <v>9200</v>
      </c>
      <c r="AJ3079">
        <v>0</v>
      </c>
      <c r="AK3079" s="5">
        <v>0</v>
      </c>
      <c r="AL3079" s="5">
        <v>0</v>
      </c>
      <c r="AM3079" s="5">
        <v>28534.39</v>
      </c>
      <c r="AN3079">
        <v>4</v>
      </c>
      <c r="AO3079">
        <v>4</v>
      </c>
      <c r="AP3079" t="str">
        <f t="shared" si="437"/>
        <v>Yes</v>
      </c>
      <c r="AQ3079">
        <v>1</v>
      </c>
      <c r="AR3079" s="5">
        <f t="shared" si="438"/>
        <v>1689653.69</v>
      </c>
      <c r="AS3079" s="5">
        <f t="shared" si="439"/>
        <v>653915.65</v>
      </c>
      <c r="AT3079" t="s">
        <v>116</v>
      </c>
      <c r="AU3079" t="s">
        <v>6164</v>
      </c>
      <c r="AV3079" t="s">
        <v>6165</v>
      </c>
      <c r="AW3079" t="s">
        <v>6166</v>
      </c>
      <c r="AX3079" t="s">
        <v>6202</v>
      </c>
      <c r="AY3079">
        <v>47</v>
      </c>
      <c r="AZ3079">
        <v>1</v>
      </c>
      <c r="BA3079">
        <v>0</v>
      </c>
      <c r="BB3079" t="s">
        <v>6168</v>
      </c>
      <c r="BC3079">
        <v>0</v>
      </c>
      <c r="BD3079">
        <v>0</v>
      </c>
      <c r="BE3079" t="s">
        <v>6169</v>
      </c>
      <c r="BF3079" t="s">
        <v>6176</v>
      </c>
      <c r="BG3079">
        <v>2</v>
      </c>
      <c r="BH3079" t="s">
        <v>6192</v>
      </c>
      <c r="BI3079">
        <v>73</v>
      </c>
      <c r="BJ3079" t="s">
        <v>6187</v>
      </c>
      <c r="BK3079">
        <v>0</v>
      </c>
      <c r="BL3079">
        <v>62</v>
      </c>
      <c r="BM3079" s="3">
        <f t="shared" si="440"/>
        <v>0.70967741935483875</v>
      </c>
    </row>
    <row r="3080" spans="1:65">
      <c r="A3080" t="s">
        <v>3216</v>
      </c>
      <c r="B3080" s="2">
        <v>45844</v>
      </c>
      <c r="C3080" t="s">
        <v>3137</v>
      </c>
      <c r="D3080" t="s">
        <v>3138</v>
      </c>
      <c r="E3080">
        <v>7</v>
      </c>
      <c r="F3080" t="s">
        <v>49</v>
      </c>
      <c r="G3080" t="s">
        <v>62</v>
      </c>
      <c r="H3080" t="s">
        <v>226</v>
      </c>
      <c r="I3080" t="s">
        <v>74</v>
      </c>
      <c r="J3080" t="s">
        <v>65</v>
      </c>
      <c r="K3080" t="s">
        <v>66</v>
      </c>
      <c r="L3080" t="s">
        <v>67</v>
      </c>
      <c r="M3080" t="s">
        <v>68</v>
      </c>
      <c r="N3080" t="s">
        <v>109</v>
      </c>
      <c r="O3080" t="s">
        <v>58</v>
      </c>
      <c r="P3080">
        <v>51</v>
      </c>
      <c r="Q3080">
        <v>52</v>
      </c>
      <c r="R3080">
        <v>49</v>
      </c>
      <c r="S3080">
        <v>4</v>
      </c>
      <c r="T3080">
        <f t="shared" si="432"/>
        <v>45</v>
      </c>
      <c r="U3080">
        <v>45</v>
      </c>
      <c r="V3080">
        <f t="shared" si="433"/>
        <v>0</v>
      </c>
      <c r="W3080" s="3">
        <f t="shared" si="434"/>
        <v>8.1632653061224483E-2</v>
      </c>
      <c r="X3080">
        <v>26</v>
      </c>
      <c r="Y3080" s="4">
        <v>0</v>
      </c>
      <c r="Z3080" s="4">
        <v>0.5</v>
      </c>
      <c r="AA3080" s="5">
        <v>48713.88</v>
      </c>
      <c r="AB3080" s="5">
        <f t="shared" si="435"/>
        <v>2192124.6</v>
      </c>
      <c r="AC3080" s="5">
        <v>32653.27</v>
      </c>
      <c r="AD3080" s="5">
        <f t="shared" si="436"/>
        <v>1600010.23</v>
      </c>
      <c r="AE3080" s="5">
        <v>109155.95</v>
      </c>
      <c r="AF3080" s="5">
        <v>32437.06</v>
      </c>
      <c r="AG3080" s="5">
        <v>9289.11</v>
      </c>
      <c r="AH3080" s="5">
        <v>725</v>
      </c>
      <c r="AI3080" s="5">
        <v>20693.68</v>
      </c>
      <c r="AJ3080">
        <v>2</v>
      </c>
      <c r="AK3080" s="5">
        <v>27000.83</v>
      </c>
      <c r="AL3080" s="5">
        <v>0</v>
      </c>
      <c r="AM3080" s="5">
        <v>68511.42</v>
      </c>
      <c r="AN3080">
        <v>8</v>
      </c>
      <c r="AO3080">
        <v>8</v>
      </c>
      <c r="AP3080" t="str">
        <f t="shared" si="437"/>
        <v>Yes</v>
      </c>
      <c r="AQ3080">
        <v>3</v>
      </c>
      <c r="AR3080" s="5">
        <f t="shared" si="438"/>
        <v>1867823.28</v>
      </c>
      <c r="AS3080" s="5">
        <f t="shared" si="439"/>
        <v>324301.32</v>
      </c>
      <c r="AT3080" t="s">
        <v>1641</v>
      </c>
      <c r="AU3080" t="s">
        <v>6173</v>
      </c>
      <c r="AV3080" t="s">
        <v>6174</v>
      </c>
      <c r="AW3080" t="s">
        <v>6175</v>
      </c>
      <c r="AX3080" t="s">
        <v>6207</v>
      </c>
      <c r="AY3080">
        <v>54</v>
      </c>
      <c r="AZ3080">
        <v>0</v>
      </c>
      <c r="BA3080">
        <v>0</v>
      </c>
      <c r="BB3080" t="s">
        <v>6168</v>
      </c>
      <c r="BC3080">
        <v>0</v>
      </c>
      <c r="BD3080">
        <v>0</v>
      </c>
      <c r="BE3080" t="s">
        <v>6169</v>
      </c>
      <c r="BF3080" t="s">
        <v>6212</v>
      </c>
      <c r="BG3080">
        <v>0</v>
      </c>
      <c r="BH3080" t="s">
        <v>6171</v>
      </c>
      <c r="BI3080">
        <v>44</v>
      </c>
      <c r="BJ3080" t="s">
        <v>6172</v>
      </c>
      <c r="BK3080">
        <v>0</v>
      </c>
      <c r="BL3080">
        <v>59</v>
      </c>
      <c r="BM3080" s="3">
        <f t="shared" si="440"/>
        <v>0.83050847457627119</v>
      </c>
    </row>
    <row r="3081" spans="1:65">
      <c r="A3081" t="s">
        <v>3217</v>
      </c>
      <c r="B3081" s="2">
        <v>45844</v>
      </c>
      <c r="C3081" t="s">
        <v>3137</v>
      </c>
      <c r="D3081" t="s">
        <v>3138</v>
      </c>
      <c r="E3081">
        <v>7</v>
      </c>
      <c r="F3081" t="s">
        <v>78</v>
      </c>
      <c r="G3081" t="s">
        <v>62</v>
      </c>
      <c r="H3081" t="s">
        <v>153</v>
      </c>
      <c r="I3081" t="s">
        <v>52</v>
      </c>
      <c r="J3081" t="s">
        <v>65</v>
      </c>
      <c r="K3081" t="s">
        <v>75</v>
      </c>
      <c r="L3081" t="s">
        <v>55</v>
      </c>
      <c r="M3081" t="s">
        <v>56</v>
      </c>
      <c r="N3081" t="s">
        <v>69</v>
      </c>
      <c r="O3081" t="s">
        <v>120</v>
      </c>
      <c r="P3081">
        <v>50</v>
      </c>
      <c r="Q3081">
        <v>54</v>
      </c>
      <c r="R3081">
        <v>53</v>
      </c>
      <c r="S3081">
        <v>2</v>
      </c>
      <c r="T3081">
        <f t="shared" si="432"/>
        <v>51</v>
      </c>
      <c r="U3081">
        <v>48</v>
      </c>
      <c r="V3081">
        <f t="shared" si="433"/>
        <v>3</v>
      </c>
      <c r="W3081" s="3">
        <f t="shared" si="434"/>
        <v>3.7735849056603772E-2</v>
      </c>
      <c r="X3081">
        <v>31</v>
      </c>
      <c r="Y3081" s="4">
        <v>2.2999999999999998</v>
      </c>
      <c r="Z3081" s="4">
        <v>1.9</v>
      </c>
      <c r="AA3081" s="5">
        <v>51351.15</v>
      </c>
      <c r="AB3081" s="5">
        <f t="shared" si="435"/>
        <v>2464855.2000000002</v>
      </c>
      <c r="AC3081" s="5">
        <v>34755.949999999997</v>
      </c>
      <c r="AD3081" s="5">
        <f t="shared" si="436"/>
        <v>1842065.35</v>
      </c>
      <c r="AE3081" s="5">
        <v>123655.79</v>
      </c>
      <c r="AF3081" s="5">
        <v>36761.629999999997</v>
      </c>
      <c r="AG3081" s="5">
        <v>9669.07</v>
      </c>
      <c r="AH3081" s="5">
        <v>2755</v>
      </c>
      <c r="AI3081" s="5">
        <v>9200</v>
      </c>
      <c r="AJ3081">
        <v>0</v>
      </c>
      <c r="AK3081" s="5">
        <v>0</v>
      </c>
      <c r="AL3081" s="5">
        <v>3104.45</v>
      </c>
      <c r="AM3081" s="5">
        <v>29376.73</v>
      </c>
      <c r="AN3081">
        <v>4</v>
      </c>
      <c r="AO3081">
        <v>3</v>
      </c>
      <c r="AP3081" t="str">
        <f t="shared" si="437"/>
        <v>Yes</v>
      </c>
      <c r="AQ3081">
        <v>1</v>
      </c>
      <c r="AR3081" s="5">
        <f t="shared" si="438"/>
        <v>2056588.02</v>
      </c>
      <c r="AS3081" s="5">
        <f t="shared" si="439"/>
        <v>408267.18</v>
      </c>
      <c r="AT3081" t="s">
        <v>59</v>
      </c>
      <c r="AU3081" t="s">
        <v>6164</v>
      </c>
      <c r="AV3081" t="s">
        <v>6165</v>
      </c>
      <c r="AW3081" t="s">
        <v>6166</v>
      </c>
      <c r="AX3081" t="s">
        <v>6167</v>
      </c>
      <c r="AY3081">
        <v>53</v>
      </c>
      <c r="AZ3081">
        <v>1</v>
      </c>
      <c r="BA3081">
        <v>26</v>
      </c>
      <c r="BB3081" t="s">
        <v>6180</v>
      </c>
      <c r="BC3081">
        <v>0</v>
      </c>
      <c r="BD3081">
        <v>0</v>
      </c>
      <c r="BE3081" t="s">
        <v>6169</v>
      </c>
      <c r="BF3081" t="s">
        <v>6170</v>
      </c>
      <c r="BG3081">
        <v>0</v>
      </c>
      <c r="BH3081" t="s">
        <v>6171</v>
      </c>
      <c r="BI3081">
        <v>37</v>
      </c>
      <c r="BJ3081" t="s">
        <v>6172</v>
      </c>
      <c r="BK3081">
        <v>0</v>
      </c>
      <c r="BL3081">
        <v>62</v>
      </c>
      <c r="BM3081" s="3">
        <f t="shared" si="440"/>
        <v>0.85483870967741937</v>
      </c>
    </row>
    <row r="3082" spans="1:65">
      <c r="A3082" t="s">
        <v>3218</v>
      </c>
      <c r="B3082" s="2">
        <v>45844</v>
      </c>
      <c r="C3082" t="s">
        <v>3137</v>
      </c>
      <c r="D3082" t="s">
        <v>3138</v>
      </c>
      <c r="E3082">
        <v>7</v>
      </c>
      <c r="F3082" t="s">
        <v>49</v>
      </c>
      <c r="G3082" t="s">
        <v>62</v>
      </c>
      <c r="H3082" t="s">
        <v>125</v>
      </c>
      <c r="I3082" t="s">
        <v>74</v>
      </c>
      <c r="J3082" t="s">
        <v>53</v>
      </c>
      <c r="K3082" t="s">
        <v>66</v>
      </c>
      <c r="L3082" t="s">
        <v>67</v>
      </c>
      <c r="M3082" t="s">
        <v>68</v>
      </c>
      <c r="N3082" t="s">
        <v>69</v>
      </c>
      <c r="O3082" t="s">
        <v>82</v>
      </c>
      <c r="P3082">
        <v>61</v>
      </c>
      <c r="Q3082">
        <v>63</v>
      </c>
      <c r="R3082">
        <v>60</v>
      </c>
      <c r="S3082">
        <v>6</v>
      </c>
      <c r="T3082">
        <f t="shared" si="432"/>
        <v>54</v>
      </c>
      <c r="U3082">
        <v>54</v>
      </c>
      <c r="V3082">
        <f t="shared" si="433"/>
        <v>0</v>
      </c>
      <c r="W3082" s="3">
        <f t="shared" si="434"/>
        <v>0.1</v>
      </c>
      <c r="X3082">
        <v>29</v>
      </c>
      <c r="Y3082" s="4">
        <v>2</v>
      </c>
      <c r="Z3082" s="4">
        <v>0.7</v>
      </c>
      <c r="AA3082" s="5">
        <v>33549.79</v>
      </c>
      <c r="AB3082" s="5">
        <f t="shared" si="435"/>
        <v>1811688.66</v>
      </c>
      <c r="AC3082" s="5">
        <v>21793.55</v>
      </c>
      <c r="AD3082" s="5">
        <f t="shared" si="436"/>
        <v>1307613</v>
      </c>
      <c r="AE3082" s="5">
        <v>100518.74</v>
      </c>
      <c r="AF3082" s="5">
        <v>27679.52</v>
      </c>
      <c r="AG3082" s="5">
        <v>9394.02</v>
      </c>
      <c r="AH3082" s="5">
        <v>1015</v>
      </c>
      <c r="AI3082" s="5">
        <v>23660.95</v>
      </c>
      <c r="AJ3082">
        <v>2</v>
      </c>
      <c r="AK3082" s="5">
        <v>18083.150000000001</v>
      </c>
      <c r="AL3082" s="5">
        <v>0</v>
      </c>
      <c r="AM3082" s="5">
        <v>36768.550000000003</v>
      </c>
      <c r="AN3082">
        <v>4</v>
      </c>
      <c r="AO3082">
        <v>3</v>
      </c>
      <c r="AP3082" t="str">
        <f t="shared" si="437"/>
        <v>Yes</v>
      </c>
      <c r="AQ3082">
        <v>2</v>
      </c>
      <c r="AR3082" s="5">
        <f t="shared" si="438"/>
        <v>1524732.93</v>
      </c>
      <c r="AS3082" s="5">
        <f t="shared" si="439"/>
        <v>286955.73</v>
      </c>
      <c r="AT3082" t="s">
        <v>1641</v>
      </c>
      <c r="AU3082" t="s">
        <v>6189</v>
      </c>
      <c r="AV3082" t="s">
        <v>6201</v>
      </c>
      <c r="AW3082" t="s">
        <v>6175</v>
      </c>
      <c r="AX3082" t="s">
        <v>6167</v>
      </c>
      <c r="AY3082">
        <v>63</v>
      </c>
      <c r="AZ3082">
        <v>0</v>
      </c>
      <c r="BA3082">
        <v>0</v>
      </c>
      <c r="BB3082" t="s">
        <v>6168</v>
      </c>
      <c r="BC3082">
        <v>0</v>
      </c>
      <c r="BD3082">
        <v>0</v>
      </c>
      <c r="BE3082" t="s">
        <v>6169</v>
      </c>
      <c r="BF3082" t="s">
        <v>6210</v>
      </c>
      <c r="BG3082">
        <v>1</v>
      </c>
      <c r="BH3082" t="s">
        <v>6186</v>
      </c>
      <c r="BI3082">
        <v>24</v>
      </c>
      <c r="BJ3082" t="s">
        <v>6172</v>
      </c>
      <c r="BK3082">
        <v>0</v>
      </c>
      <c r="BL3082">
        <v>73</v>
      </c>
      <c r="BM3082" s="3">
        <f t="shared" si="440"/>
        <v>0.82191780821917804</v>
      </c>
    </row>
    <row r="3083" spans="1:65">
      <c r="A3083" t="s">
        <v>3219</v>
      </c>
      <c r="B3083" s="2">
        <v>45844</v>
      </c>
      <c r="C3083" t="s">
        <v>3137</v>
      </c>
      <c r="D3083" t="s">
        <v>3138</v>
      </c>
      <c r="E3083">
        <v>7</v>
      </c>
      <c r="F3083" t="s">
        <v>72</v>
      </c>
      <c r="G3083" t="s">
        <v>62</v>
      </c>
      <c r="H3083" t="s">
        <v>220</v>
      </c>
      <c r="I3083" t="s">
        <v>64</v>
      </c>
      <c r="J3083" t="s">
        <v>65</v>
      </c>
      <c r="K3083" t="s">
        <v>75</v>
      </c>
      <c r="L3083" t="s">
        <v>67</v>
      </c>
      <c r="M3083" t="s">
        <v>56</v>
      </c>
      <c r="N3083" t="s">
        <v>76</v>
      </c>
      <c r="O3083" t="s">
        <v>120</v>
      </c>
      <c r="P3083">
        <v>55</v>
      </c>
      <c r="Q3083">
        <v>57</v>
      </c>
      <c r="R3083">
        <v>57</v>
      </c>
      <c r="S3083">
        <v>1</v>
      </c>
      <c r="T3083">
        <f t="shared" si="432"/>
        <v>56</v>
      </c>
      <c r="U3083">
        <v>54</v>
      </c>
      <c r="V3083">
        <f t="shared" si="433"/>
        <v>2</v>
      </c>
      <c r="W3083" s="3">
        <f t="shared" si="434"/>
        <v>1.7543859649122806E-2</v>
      </c>
      <c r="X3083">
        <v>21</v>
      </c>
      <c r="Y3083" s="4">
        <v>4.7</v>
      </c>
      <c r="Z3083" s="4">
        <v>1.4</v>
      </c>
      <c r="AA3083" s="5">
        <v>51374.35</v>
      </c>
      <c r="AB3083" s="5">
        <f t="shared" si="435"/>
        <v>2774214.9</v>
      </c>
      <c r="AC3083" s="5">
        <v>34044.65</v>
      </c>
      <c r="AD3083" s="5">
        <f t="shared" si="436"/>
        <v>1940545.05</v>
      </c>
      <c r="AE3083" s="5">
        <v>121291.89</v>
      </c>
      <c r="AF3083" s="5">
        <v>34736.54</v>
      </c>
      <c r="AG3083" s="5">
        <v>9277.57</v>
      </c>
      <c r="AH3083" s="5">
        <v>2030</v>
      </c>
      <c r="AI3083" s="5">
        <v>4600</v>
      </c>
      <c r="AJ3083">
        <v>0</v>
      </c>
      <c r="AK3083" s="5">
        <v>0</v>
      </c>
      <c r="AL3083" s="5">
        <v>1989.96</v>
      </c>
      <c r="AM3083" s="5">
        <v>43502.99</v>
      </c>
      <c r="AN3083">
        <v>4</v>
      </c>
      <c r="AO3083">
        <v>6</v>
      </c>
      <c r="AP3083" t="str">
        <f t="shared" si="437"/>
        <v>No</v>
      </c>
      <c r="AQ3083">
        <v>2</v>
      </c>
      <c r="AR3083" s="5">
        <f t="shared" si="438"/>
        <v>2157974</v>
      </c>
      <c r="AS3083" s="5">
        <f t="shared" si="439"/>
        <v>616240.9</v>
      </c>
      <c r="AT3083" t="s">
        <v>59</v>
      </c>
      <c r="AU3083" t="s">
        <v>6164</v>
      </c>
      <c r="AV3083" t="s">
        <v>6165</v>
      </c>
      <c r="AW3083" t="s">
        <v>6166</v>
      </c>
      <c r="AX3083" t="s">
        <v>6184</v>
      </c>
      <c r="AY3083">
        <v>61</v>
      </c>
      <c r="AZ3083">
        <v>4</v>
      </c>
      <c r="BA3083">
        <v>15</v>
      </c>
      <c r="BB3083" t="s">
        <v>6185</v>
      </c>
      <c r="BC3083">
        <v>0</v>
      </c>
      <c r="BD3083">
        <v>2</v>
      </c>
      <c r="BE3083" t="s">
        <v>6188</v>
      </c>
      <c r="BF3083" t="s">
        <v>6170</v>
      </c>
      <c r="BG3083">
        <v>1</v>
      </c>
      <c r="BH3083" t="s">
        <v>6179</v>
      </c>
      <c r="BI3083">
        <v>41</v>
      </c>
      <c r="BJ3083" t="s">
        <v>6172</v>
      </c>
      <c r="BK3083">
        <v>0</v>
      </c>
      <c r="BL3083">
        <v>63</v>
      </c>
      <c r="BM3083" s="3">
        <f t="shared" si="440"/>
        <v>0.90476190476190477</v>
      </c>
    </row>
    <row r="3084" spans="1:65">
      <c r="A3084" t="s">
        <v>3220</v>
      </c>
      <c r="B3084" s="2">
        <v>45844</v>
      </c>
      <c r="C3084" t="s">
        <v>3137</v>
      </c>
      <c r="D3084" t="s">
        <v>3138</v>
      </c>
      <c r="E3084">
        <v>7</v>
      </c>
      <c r="F3084" t="s">
        <v>61</v>
      </c>
      <c r="G3084" t="s">
        <v>50</v>
      </c>
      <c r="H3084" t="s">
        <v>127</v>
      </c>
      <c r="I3084" t="s">
        <v>64</v>
      </c>
      <c r="J3084" t="s">
        <v>65</v>
      </c>
      <c r="K3084" t="s">
        <v>54</v>
      </c>
      <c r="L3084" t="s">
        <v>92</v>
      </c>
      <c r="M3084" t="s">
        <v>56</v>
      </c>
      <c r="N3084" t="s">
        <v>69</v>
      </c>
      <c r="O3084" t="s">
        <v>70</v>
      </c>
      <c r="P3084">
        <v>49</v>
      </c>
      <c r="Q3084">
        <v>49</v>
      </c>
      <c r="R3084">
        <v>47</v>
      </c>
      <c r="S3084">
        <v>1</v>
      </c>
      <c r="T3084">
        <f t="shared" si="432"/>
        <v>46</v>
      </c>
      <c r="U3084">
        <v>46</v>
      </c>
      <c r="V3084">
        <f t="shared" si="433"/>
        <v>0</v>
      </c>
      <c r="W3084" s="3">
        <f t="shared" si="434"/>
        <v>2.1276595744680851E-2</v>
      </c>
      <c r="X3084">
        <v>34</v>
      </c>
      <c r="Y3084" s="4">
        <v>9.4</v>
      </c>
      <c r="Z3084" s="4">
        <v>1.4</v>
      </c>
      <c r="AA3084" s="5">
        <v>55988.92</v>
      </c>
      <c r="AB3084" s="5">
        <f t="shared" si="435"/>
        <v>2575490.3199999998</v>
      </c>
      <c r="AC3084" s="5">
        <v>35432.78</v>
      </c>
      <c r="AD3084" s="5">
        <f t="shared" si="436"/>
        <v>1665340.66</v>
      </c>
      <c r="AE3084" s="5">
        <v>100654.01</v>
      </c>
      <c r="AF3084" s="5">
        <v>30138.639999999999</v>
      </c>
      <c r="AG3084" s="5">
        <v>10969.63</v>
      </c>
      <c r="AH3084" s="5">
        <v>2030</v>
      </c>
      <c r="AI3084" s="5">
        <v>4600</v>
      </c>
      <c r="AJ3084">
        <v>0</v>
      </c>
      <c r="AK3084" s="5">
        <v>0</v>
      </c>
      <c r="AL3084" s="5">
        <v>0</v>
      </c>
      <c r="AM3084" s="5">
        <v>28706.37</v>
      </c>
      <c r="AN3084">
        <v>4</v>
      </c>
      <c r="AO3084">
        <v>2</v>
      </c>
      <c r="AP3084" t="str">
        <f t="shared" si="437"/>
        <v>Yes</v>
      </c>
      <c r="AQ3084">
        <v>1</v>
      </c>
      <c r="AR3084" s="5">
        <f t="shared" si="438"/>
        <v>1842439.31</v>
      </c>
      <c r="AS3084" s="5">
        <f t="shared" si="439"/>
        <v>733051.01</v>
      </c>
      <c r="AT3084" t="s">
        <v>59</v>
      </c>
      <c r="AU3084" t="s">
        <v>6164</v>
      </c>
      <c r="AV3084" t="s">
        <v>6165</v>
      </c>
      <c r="AW3084" t="s">
        <v>6166</v>
      </c>
      <c r="AX3084" t="s">
        <v>6177</v>
      </c>
      <c r="AY3084">
        <v>50</v>
      </c>
      <c r="AZ3084">
        <v>0</v>
      </c>
      <c r="BA3084">
        <v>0</v>
      </c>
      <c r="BB3084" t="s">
        <v>6168</v>
      </c>
      <c r="BC3084">
        <v>0</v>
      </c>
      <c r="BD3084">
        <v>0</v>
      </c>
      <c r="BE3084" t="s">
        <v>6169</v>
      </c>
      <c r="BF3084" t="s">
        <v>6170</v>
      </c>
      <c r="BG3084">
        <v>0</v>
      </c>
      <c r="BH3084" t="s">
        <v>6171</v>
      </c>
      <c r="BI3084">
        <v>37</v>
      </c>
      <c r="BJ3084" t="s">
        <v>6172</v>
      </c>
      <c r="BK3084">
        <v>0</v>
      </c>
      <c r="BL3084">
        <v>61</v>
      </c>
      <c r="BM3084" s="3">
        <f t="shared" si="440"/>
        <v>0.77049180327868849</v>
      </c>
    </row>
    <row r="3085" spans="1:65">
      <c r="A3085" t="s">
        <v>3221</v>
      </c>
      <c r="B3085" s="2">
        <v>45844</v>
      </c>
      <c r="C3085" t="s">
        <v>3137</v>
      </c>
      <c r="D3085" t="s">
        <v>3138</v>
      </c>
      <c r="E3085">
        <v>7</v>
      </c>
      <c r="F3085" t="s">
        <v>61</v>
      </c>
      <c r="G3085" t="s">
        <v>79</v>
      </c>
      <c r="H3085" t="s">
        <v>123</v>
      </c>
      <c r="I3085" t="s">
        <v>64</v>
      </c>
      <c r="J3085" t="s">
        <v>53</v>
      </c>
      <c r="K3085" t="s">
        <v>75</v>
      </c>
      <c r="L3085" t="s">
        <v>87</v>
      </c>
      <c r="M3085" t="s">
        <v>56</v>
      </c>
      <c r="N3085" t="s">
        <v>109</v>
      </c>
      <c r="O3085" t="s">
        <v>120</v>
      </c>
      <c r="P3085">
        <v>60</v>
      </c>
      <c r="Q3085">
        <v>62</v>
      </c>
      <c r="R3085">
        <v>59</v>
      </c>
      <c r="S3085">
        <v>1</v>
      </c>
      <c r="T3085">
        <f t="shared" si="432"/>
        <v>58</v>
      </c>
      <c r="U3085">
        <v>58</v>
      </c>
      <c r="V3085">
        <f t="shared" si="433"/>
        <v>0</v>
      </c>
      <c r="W3085" s="3">
        <f t="shared" si="434"/>
        <v>1.6949152542372881E-2</v>
      </c>
      <c r="X3085">
        <v>34</v>
      </c>
      <c r="Y3085" s="4">
        <v>0</v>
      </c>
      <c r="Z3085" s="4">
        <v>1</v>
      </c>
      <c r="AA3085" s="5">
        <v>35613.18</v>
      </c>
      <c r="AB3085" s="5">
        <f t="shared" si="435"/>
        <v>2065564.44</v>
      </c>
      <c r="AC3085" s="5">
        <v>23995.56</v>
      </c>
      <c r="AD3085" s="5">
        <f t="shared" si="436"/>
        <v>1415738.04</v>
      </c>
      <c r="AE3085" s="5">
        <v>97491.57</v>
      </c>
      <c r="AF3085" s="5">
        <v>25157.37</v>
      </c>
      <c r="AG3085" s="5">
        <v>10232.82</v>
      </c>
      <c r="AH3085" s="5">
        <v>1450</v>
      </c>
      <c r="AI3085" s="5">
        <v>3200</v>
      </c>
      <c r="AJ3085">
        <v>0</v>
      </c>
      <c r="AK3085" s="5">
        <v>0</v>
      </c>
      <c r="AL3085" s="5">
        <v>0</v>
      </c>
      <c r="AM3085" s="5">
        <v>88373.95</v>
      </c>
      <c r="AN3085">
        <v>8</v>
      </c>
      <c r="AO3085">
        <v>9</v>
      </c>
      <c r="AP3085" t="str">
        <f t="shared" si="437"/>
        <v>No</v>
      </c>
      <c r="AQ3085">
        <v>2</v>
      </c>
      <c r="AR3085" s="5">
        <f t="shared" si="438"/>
        <v>1641643.75</v>
      </c>
      <c r="AS3085" s="5">
        <f t="shared" si="439"/>
        <v>423920.69</v>
      </c>
      <c r="AT3085" t="s">
        <v>59</v>
      </c>
      <c r="AU3085" t="s">
        <v>6164</v>
      </c>
      <c r="AV3085" t="s">
        <v>6165</v>
      </c>
      <c r="AW3085" t="s">
        <v>6166</v>
      </c>
      <c r="AX3085" t="s">
        <v>6167</v>
      </c>
      <c r="AY3085">
        <v>63</v>
      </c>
      <c r="AZ3085">
        <v>0</v>
      </c>
      <c r="BA3085">
        <v>0</v>
      </c>
      <c r="BB3085" t="s">
        <v>6168</v>
      </c>
      <c r="BC3085">
        <v>1</v>
      </c>
      <c r="BD3085">
        <v>0</v>
      </c>
      <c r="BE3085" t="s">
        <v>6178</v>
      </c>
      <c r="BF3085" t="s">
        <v>6170</v>
      </c>
      <c r="BG3085">
        <v>0</v>
      </c>
      <c r="BH3085" t="s">
        <v>6171</v>
      </c>
      <c r="BI3085">
        <v>44</v>
      </c>
      <c r="BJ3085" t="s">
        <v>6172</v>
      </c>
      <c r="BK3085">
        <v>0</v>
      </c>
      <c r="BL3085">
        <v>73</v>
      </c>
      <c r="BM3085" s="3">
        <f t="shared" si="440"/>
        <v>0.80821917808219179</v>
      </c>
    </row>
    <row r="3086" spans="1:65">
      <c r="A3086" t="s">
        <v>3222</v>
      </c>
      <c r="B3086" s="2">
        <v>45844</v>
      </c>
      <c r="C3086" t="s">
        <v>3137</v>
      </c>
      <c r="D3086" t="s">
        <v>3138</v>
      </c>
      <c r="E3086">
        <v>7</v>
      </c>
      <c r="F3086" t="s">
        <v>78</v>
      </c>
      <c r="G3086" t="s">
        <v>62</v>
      </c>
      <c r="H3086" t="s">
        <v>190</v>
      </c>
      <c r="I3086" t="s">
        <v>74</v>
      </c>
      <c r="J3086" t="s">
        <v>65</v>
      </c>
      <c r="K3086" t="s">
        <v>75</v>
      </c>
      <c r="L3086" t="s">
        <v>67</v>
      </c>
      <c r="M3086" t="s">
        <v>68</v>
      </c>
      <c r="N3086" t="s">
        <v>69</v>
      </c>
      <c r="O3086" t="s">
        <v>82</v>
      </c>
      <c r="P3086">
        <v>38</v>
      </c>
      <c r="Q3086">
        <v>40</v>
      </c>
      <c r="R3086">
        <v>37</v>
      </c>
      <c r="S3086">
        <v>3</v>
      </c>
      <c r="T3086">
        <f t="shared" si="432"/>
        <v>34</v>
      </c>
      <c r="U3086">
        <v>34</v>
      </c>
      <c r="V3086">
        <f t="shared" si="433"/>
        <v>0</v>
      </c>
      <c r="W3086" s="3">
        <f t="shared" si="434"/>
        <v>8.1081081081081086E-2</v>
      </c>
      <c r="X3086">
        <v>24</v>
      </c>
      <c r="Y3086" s="4">
        <v>0</v>
      </c>
      <c r="Z3086" s="4">
        <v>0.9</v>
      </c>
      <c r="AA3086" s="5">
        <v>52618.1</v>
      </c>
      <c r="AB3086" s="5">
        <f t="shared" si="435"/>
        <v>1789015.4</v>
      </c>
      <c r="AC3086" s="5">
        <v>32473.86</v>
      </c>
      <c r="AD3086" s="5">
        <f t="shared" si="436"/>
        <v>1201532.82</v>
      </c>
      <c r="AE3086" s="5">
        <v>80782.509999999995</v>
      </c>
      <c r="AF3086" s="5">
        <v>24138.45</v>
      </c>
      <c r="AG3086" s="5">
        <v>8568.9</v>
      </c>
      <c r="AH3086" s="5">
        <v>1305</v>
      </c>
      <c r="AI3086" s="5">
        <v>16035.45</v>
      </c>
      <c r="AJ3086">
        <v>1</v>
      </c>
      <c r="AK3086" s="5">
        <v>13775.18</v>
      </c>
      <c r="AL3086" s="5">
        <v>0</v>
      </c>
      <c r="AM3086" s="5">
        <v>25691.61</v>
      </c>
      <c r="AN3086">
        <v>4</v>
      </c>
      <c r="AO3086">
        <v>6</v>
      </c>
      <c r="AP3086" t="str">
        <f t="shared" si="437"/>
        <v>No</v>
      </c>
      <c r="AQ3086">
        <v>2</v>
      </c>
      <c r="AR3086" s="5">
        <f t="shared" si="438"/>
        <v>1371829.92</v>
      </c>
      <c r="AS3086" s="5">
        <f t="shared" si="439"/>
        <v>417185.48</v>
      </c>
      <c r="AT3086" t="s">
        <v>1641</v>
      </c>
      <c r="AU3086" t="s">
        <v>6189</v>
      </c>
      <c r="AV3086" t="s">
        <v>6201</v>
      </c>
      <c r="AW3086" t="s">
        <v>6175</v>
      </c>
      <c r="AX3086" t="s">
        <v>6167</v>
      </c>
      <c r="AY3086">
        <v>39</v>
      </c>
      <c r="AZ3086">
        <v>0</v>
      </c>
      <c r="BA3086">
        <v>0</v>
      </c>
      <c r="BB3086" t="s">
        <v>6168</v>
      </c>
      <c r="BC3086">
        <v>0</v>
      </c>
      <c r="BD3086">
        <v>2</v>
      </c>
      <c r="BE3086" t="s">
        <v>6188</v>
      </c>
      <c r="BF3086" t="s">
        <v>6212</v>
      </c>
      <c r="BG3086">
        <v>1</v>
      </c>
      <c r="BH3086" t="s">
        <v>6179</v>
      </c>
      <c r="BI3086">
        <v>41</v>
      </c>
      <c r="BJ3086" t="s">
        <v>6172</v>
      </c>
      <c r="BK3086">
        <v>0</v>
      </c>
      <c r="BL3086">
        <v>63</v>
      </c>
      <c r="BM3086" s="3">
        <f t="shared" si="440"/>
        <v>0.58730158730158732</v>
      </c>
    </row>
    <row r="3087" spans="1:65">
      <c r="A3087" t="s">
        <v>3223</v>
      </c>
      <c r="B3087" s="2">
        <v>45844</v>
      </c>
      <c r="C3087" t="s">
        <v>3137</v>
      </c>
      <c r="D3087" t="s">
        <v>3138</v>
      </c>
      <c r="E3087">
        <v>7</v>
      </c>
      <c r="F3087" t="s">
        <v>49</v>
      </c>
      <c r="G3087" t="s">
        <v>62</v>
      </c>
      <c r="H3087" t="s">
        <v>141</v>
      </c>
      <c r="I3087" t="s">
        <v>64</v>
      </c>
      <c r="J3087" t="s">
        <v>53</v>
      </c>
      <c r="K3087" t="s">
        <v>54</v>
      </c>
      <c r="L3087" t="s">
        <v>55</v>
      </c>
      <c r="M3087" t="s">
        <v>56</v>
      </c>
      <c r="N3087" t="s">
        <v>69</v>
      </c>
      <c r="O3087" t="s">
        <v>58</v>
      </c>
      <c r="P3087">
        <v>72</v>
      </c>
      <c r="Q3087">
        <v>75</v>
      </c>
      <c r="R3087">
        <v>74</v>
      </c>
      <c r="S3087">
        <v>1</v>
      </c>
      <c r="T3087">
        <f t="shared" si="432"/>
        <v>73</v>
      </c>
      <c r="U3087">
        <v>69</v>
      </c>
      <c r="V3087">
        <f t="shared" si="433"/>
        <v>4</v>
      </c>
      <c r="W3087" s="3">
        <f t="shared" si="434"/>
        <v>1.3513513513513514E-2</v>
      </c>
      <c r="X3087">
        <v>24</v>
      </c>
      <c r="Y3087" s="4">
        <v>0</v>
      </c>
      <c r="Z3087" s="4">
        <v>1.1000000000000001</v>
      </c>
      <c r="AA3087" s="5">
        <v>38543.46</v>
      </c>
      <c r="AB3087" s="5">
        <f t="shared" si="435"/>
        <v>2659498.7400000002</v>
      </c>
      <c r="AC3087" s="5">
        <v>23657.3</v>
      </c>
      <c r="AD3087" s="5">
        <f t="shared" si="436"/>
        <v>1750640.2</v>
      </c>
      <c r="AE3087" s="5">
        <v>120289.11</v>
      </c>
      <c r="AF3087" s="5">
        <v>33061.54</v>
      </c>
      <c r="AG3087" s="5">
        <v>8838.8700000000008</v>
      </c>
      <c r="AH3087" s="5">
        <v>1595</v>
      </c>
      <c r="AI3087" s="5">
        <v>3200</v>
      </c>
      <c r="AJ3087">
        <v>0</v>
      </c>
      <c r="AK3087" s="5">
        <v>0</v>
      </c>
      <c r="AL3087" s="5">
        <v>2678.1</v>
      </c>
      <c r="AM3087" s="5">
        <v>47049.82</v>
      </c>
      <c r="AN3087">
        <v>4</v>
      </c>
      <c r="AO3087">
        <v>3</v>
      </c>
      <c r="AP3087" t="str">
        <f t="shared" si="437"/>
        <v>Yes</v>
      </c>
      <c r="AQ3087">
        <v>0</v>
      </c>
      <c r="AR3087" s="5">
        <f t="shared" si="438"/>
        <v>1967352.64</v>
      </c>
      <c r="AS3087" s="5">
        <f t="shared" si="439"/>
        <v>692146.1</v>
      </c>
      <c r="AT3087" t="s">
        <v>59</v>
      </c>
      <c r="AU3087" t="s">
        <v>6164</v>
      </c>
      <c r="AV3087" t="s">
        <v>6165</v>
      </c>
      <c r="AW3087" t="s">
        <v>6166</v>
      </c>
      <c r="AX3087" t="s">
        <v>6167</v>
      </c>
      <c r="AY3087">
        <v>72</v>
      </c>
      <c r="AZ3087">
        <v>0</v>
      </c>
      <c r="BA3087">
        <v>27</v>
      </c>
      <c r="BB3087" t="s">
        <v>6180</v>
      </c>
      <c r="BC3087">
        <v>0</v>
      </c>
      <c r="BD3087">
        <v>0</v>
      </c>
      <c r="BE3087" t="s">
        <v>6169</v>
      </c>
      <c r="BF3087" t="s">
        <v>6170</v>
      </c>
      <c r="BG3087">
        <v>1</v>
      </c>
      <c r="BH3087" t="s">
        <v>6179</v>
      </c>
      <c r="BI3087">
        <v>43</v>
      </c>
      <c r="BJ3087" t="s">
        <v>6172</v>
      </c>
      <c r="BK3087">
        <v>0</v>
      </c>
      <c r="BL3087">
        <v>80</v>
      </c>
      <c r="BM3087" s="3">
        <f t="shared" si="440"/>
        <v>0.92500000000000004</v>
      </c>
    </row>
    <row r="3088" spans="1:65">
      <c r="A3088" t="s">
        <v>3224</v>
      </c>
      <c r="B3088" s="2">
        <v>45844</v>
      </c>
      <c r="C3088" t="s">
        <v>3137</v>
      </c>
      <c r="D3088" t="s">
        <v>3138</v>
      </c>
      <c r="E3088">
        <v>7</v>
      </c>
      <c r="F3088" t="s">
        <v>49</v>
      </c>
      <c r="G3088" t="s">
        <v>79</v>
      </c>
      <c r="H3088" t="s">
        <v>111</v>
      </c>
      <c r="I3088" t="s">
        <v>74</v>
      </c>
      <c r="J3088" t="s">
        <v>53</v>
      </c>
      <c r="K3088" t="s">
        <v>75</v>
      </c>
      <c r="L3088" t="s">
        <v>92</v>
      </c>
      <c r="M3088" t="s">
        <v>56</v>
      </c>
      <c r="N3088" t="s">
        <v>57</v>
      </c>
      <c r="O3088" t="s">
        <v>82</v>
      </c>
      <c r="P3088">
        <v>57</v>
      </c>
      <c r="Q3088">
        <v>58</v>
      </c>
      <c r="R3088">
        <v>57</v>
      </c>
      <c r="S3088">
        <v>1</v>
      </c>
      <c r="T3088">
        <f t="shared" si="432"/>
        <v>56</v>
      </c>
      <c r="U3088">
        <v>54</v>
      </c>
      <c r="V3088">
        <f t="shared" si="433"/>
        <v>2</v>
      </c>
      <c r="W3088" s="3">
        <f t="shared" si="434"/>
        <v>1.7543859649122806E-2</v>
      </c>
      <c r="X3088">
        <v>35</v>
      </c>
      <c r="Y3088" s="4">
        <v>1.1000000000000001</v>
      </c>
      <c r="Z3088" s="4">
        <v>1.3</v>
      </c>
      <c r="AA3088" s="5">
        <v>35866.1</v>
      </c>
      <c r="AB3088" s="5">
        <f t="shared" si="435"/>
        <v>1936769.4</v>
      </c>
      <c r="AC3088" s="5">
        <v>23714.94</v>
      </c>
      <c r="AD3088" s="5">
        <f t="shared" si="436"/>
        <v>1351751.58</v>
      </c>
      <c r="AE3088" s="5">
        <v>97165.34</v>
      </c>
      <c r="AF3088" s="5">
        <v>26550.06</v>
      </c>
      <c r="AG3088" s="5">
        <v>11166.87</v>
      </c>
      <c r="AH3088" s="5">
        <v>1885</v>
      </c>
      <c r="AI3088" s="5">
        <v>3200</v>
      </c>
      <c r="AJ3088">
        <v>0</v>
      </c>
      <c r="AK3088" s="5">
        <v>0</v>
      </c>
      <c r="AL3088" s="5">
        <v>1374.71</v>
      </c>
      <c r="AM3088" s="5">
        <v>33206.33</v>
      </c>
      <c r="AN3088">
        <v>4</v>
      </c>
      <c r="AO3088">
        <v>4</v>
      </c>
      <c r="AP3088" t="str">
        <f t="shared" si="437"/>
        <v>Yes</v>
      </c>
      <c r="AQ3088">
        <v>1</v>
      </c>
      <c r="AR3088" s="5">
        <f t="shared" si="438"/>
        <v>1526299.89</v>
      </c>
      <c r="AS3088" s="5">
        <f t="shared" si="439"/>
        <v>410469.51</v>
      </c>
      <c r="AT3088" t="s">
        <v>59</v>
      </c>
      <c r="AU3088" t="s">
        <v>6164</v>
      </c>
      <c r="AV3088" t="s">
        <v>6165</v>
      </c>
      <c r="AW3088" t="s">
        <v>6166</v>
      </c>
      <c r="AX3088" t="s">
        <v>6202</v>
      </c>
      <c r="AY3088">
        <v>60</v>
      </c>
      <c r="AZ3088">
        <v>0</v>
      </c>
      <c r="BA3088">
        <v>19</v>
      </c>
      <c r="BB3088" t="s">
        <v>6191</v>
      </c>
      <c r="BC3088">
        <v>0</v>
      </c>
      <c r="BD3088">
        <v>0</v>
      </c>
      <c r="BE3088" t="s">
        <v>6169</v>
      </c>
      <c r="BF3088" t="s">
        <v>6170</v>
      </c>
      <c r="BG3088">
        <v>1</v>
      </c>
      <c r="BH3088" t="s">
        <v>6186</v>
      </c>
      <c r="BI3088">
        <v>32</v>
      </c>
      <c r="BJ3088" t="s">
        <v>6172</v>
      </c>
      <c r="BK3088">
        <v>0</v>
      </c>
      <c r="BL3088">
        <v>72</v>
      </c>
      <c r="BM3088" s="3">
        <f t="shared" si="440"/>
        <v>0.79166666666666663</v>
      </c>
    </row>
    <row r="3089" spans="1:65">
      <c r="A3089" t="s">
        <v>3225</v>
      </c>
      <c r="B3089" s="2">
        <v>45844</v>
      </c>
      <c r="C3089" t="s">
        <v>3137</v>
      </c>
      <c r="D3089" t="s">
        <v>3138</v>
      </c>
      <c r="E3089">
        <v>7</v>
      </c>
      <c r="F3089" t="s">
        <v>78</v>
      </c>
      <c r="G3089" t="s">
        <v>62</v>
      </c>
      <c r="H3089" t="s">
        <v>190</v>
      </c>
      <c r="I3089" t="s">
        <v>52</v>
      </c>
      <c r="J3089" t="s">
        <v>53</v>
      </c>
      <c r="K3089" t="s">
        <v>75</v>
      </c>
      <c r="L3089" t="s">
        <v>87</v>
      </c>
      <c r="M3089" t="s">
        <v>56</v>
      </c>
      <c r="N3089" t="s">
        <v>76</v>
      </c>
      <c r="O3089" t="s">
        <v>70</v>
      </c>
      <c r="P3089">
        <v>55</v>
      </c>
      <c r="Q3089">
        <v>56</v>
      </c>
      <c r="R3089">
        <v>55</v>
      </c>
      <c r="S3089">
        <v>1</v>
      </c>
      <c r="T3089">
        <f t="shared" si="432"/>
        <v>54</v>
      </c>
      <c r="U3089">
        <v>54</v>
      </c>
      <c r="V3089">
        <f t="shared" si="433"/>
        <v>0</v>
      </c>
      <c r="W3089" s="3">
        <f t="shared" si="434"/>
        <v>1.8181818181818181E-2</v>
      </c>
      <c r="X3089">
        <v>47</v>
      </c>
      <c r="Y3089" s="4">
        <v>3.8</v>
      </c>
      <c r="Z3089" s="4">
        <v>1.3</v>
      </c>
      <c r="AA3089" s="5">
        <v>36193.56</v>
      </c>
      <c r="AB3089" s="5">
        <f t="shared" si="435"/>
        <v>1954452.24</v>
      </c>
      <c r="AC3089" s="5">
        <v>24032.11</v>
      </c>
      <c r="AD3089" s="5">
        <f t="shared" si="436"/>
        <v>1321766.05</v>
      </c>
      <c r="AE3089" s="5">
        <v>98804.61</v>
      </c>
      <c r="AF3089" s="5">
        <v>27403.82</v>
      </c>
      <c r="AG3089" s="5">
        <v>12232.12</v>
      </c>
      <c r="AH3089" s="5">
        <v>1885</v>
      </c>
      <c r="AI3089" s="5">
        <v>3200</v>
      </c>
      <c r="AJ3089">
        <v>0</v>
      </c>
      <c r="AK3089" s="5">
        <v>0</v>
      </c>
      <c r="AL3089" s="5">
        <v>0</v>
      </c>
      <c r="AM3089" s="5">
        <v>37664.769999999997</v>
      </c>
      <c r="AN3089">
        <v>4</v>
      </c>
      <c r="AO3089">
        <v>4</v>
      </c>
      <c r="AP3089" t="str">
        <f t="shared" si="437"/>
        <v>Yes</v>
      </c>
      <c r="AQ3089">
        <v>1</v>
      </c>
      <c r="AR3089" s="5">
        <f t="shared" si="438"/>
        <v>1502956.37</v>
      </c>
      <c r="AS3089" s="5">
        <f t="shared" si="439"/>
        <v>451495.87</v>
      </c>
      <c r="AT3089" t="s">
        <v>59</v>
      </c>
      <c r="AU3089" t="s">
        <v>6164</v>
      </c>
      <c r="AV3089" t="s">
        <v>6165</v>
      </c>
      <c r="AW3089" t="s">
        <v>6166</v>
      </c>
      <c r="AX3089" t="s">
        <v>6167</v>
      </c>
      <c r="AY3089">
        <v>55</v>
      </c>
      <c r="AZ3089">
        <v>0</v>
      </c>
      <c r="BA3089">
        <v>0</v>
      </c>
      <c r="BB3089" t="s">
        <v>6168</v>
      </c>
      <c r="BC3089">
        <v>0</v>
      </c>
      <c r="BD3089">
        <v>0</v>
      </c>
      <c r="BE3089" t="s">
        <v>6169</v>
      </c>
      <c r="BF3089" t="s">
        <v>6170</v>
      </c>
      <c r="BG3089">
        <v>3</v>
      </c>
      <c r="BH3089" t="s">
        <v>6192</v>
      </c>
      <c r="BI3089">
        <v>50</v>
      </c>
      <c r="BJ3089" t="s">
        <v>6193</v>
      </c>
      <c r="BK3089">
        <v>0</v>
      </c>
      <c r="BL3089">
        <v>77</v>
      </c>
      <c r="BM3089" s="3">
        <f t="shared" si="440"/>
        <v>0.7142857142857143</v>
      </c>
    </row>
    <row r="3090" spans="1:65">
      <c r="A3090" t="s">
        <v>3226</v>
      </c>
      <c r="B3090" s="2">
        <v>45844</v>
      </c>
      <c r="C3090" t="s">
        <v>3137</v>
      </c>
      <c r="D3090" t="s">
        <v>3138</v>
      </c>
      <c r="E3090">
        <v>7</v>
      </c>
      <c r="F3090" t="s">
        <v>49</v>
      </c>
      <c r="G3090" t="s">
        <v>79</v>
      </c>
      <c r="H3090" t="s">
        <v>106</v>
      </c>
      <c r="I3090" t="s">
        <v>64</v>
      </c>
      <c r="J3090" t="s">
        <v>81</v>
      </c>
      <c r="K3090" t="s">
        <v>66</v>
      </c>
      <c r="L3090" t="s">
        <v>87</v>
      </c>
      <c r="M3090" t="s">
        <v>68</v>
      </c>
      <c r="N3090" t="s">
        <v>57</v>
      </c>
      <c r="O3090" t="s">
        <v>70</v>
      </c>
      <c r="P3090">
        <v>40</v>
      </c>
      <c r="Q3090">
        <v>42</v>
      </c>
      <c r="R3090">
        <v>41</v>
      </c>
      <c r="S3090">
        <v>1</v>
      </c>
      <c r="T3090">
        <f t="shared" si="432"/>
        <v>40</v>
      </c>
      <c r="U3090">
        <v>38</v>
      </c>
      <c r="V3090">
        <f t="shared" si="433"/>
        <v>2</v>
      </c>
      <c r="W3090" s="3">
        <f t="shared" si="434"/>
        <v>2.4390243902439025E-2</v>
      </c>
      <c r="X3090">
        <v>34</v>
      </c>
      <c r="Y3090" s="4">
        <v>3.9</v>
      </c>
      <c r="Z3090" s="4">
        <v>1.2</v>
      </c>
      <c r="AA3090" s="5">
        <v>72616.759999999995</v>
      </c>
      <c r="AB3090" s="5">
        <f t="shared" si="435"/>
        <v>2759436.88</v>
      </c>
      <c r="AC3090" s="5">
        <v>52302.13</v>
      </c>
      <c r="AD3090" s="5">
        <f t="shared" si="436"/>
        <v>2144387.33</v>
      </c>
      <c r="AE3090" s="5">
        <v>122190.29</v>
      </c>
      <c r="AF3090" s="5">
        <v>37771.050000000003</v>
      </c>
      <c r="AG3090" s="5">
        <v>10807.37</v>
      </c>
      <c r="AH3090" s="5">
        <v>1740</v>
      </c>
      <c r="AI3090" s="5">
        <v>6800</v>
      </c>
      <c r="AJ3090">
        <v>0</v>
      </c>
      <c r="AK3090" s="5">
        <v>0</v>
      </c>
      <c r="AL3090" s="5">
        <v>3126.69</v>
      </c>
      <c r="AM3090" s="5">
        <v>28306.98</v>
      </c>
      <c r="AN3090">
        <v>4</v>
      </c>
      <c r="AO3090">
        <v>6</v>
      </c>
      <c r="AP3090" t="str">
        <f t="shared" si="437"/>
        <v>No</v>
      </c>
      <c r="AQ3090">
        <v>1</v>
      </c>
      <c r="AR3090" s="5">
        <f t="shared" si="438"/>
        <v>2355129.71</v>
      </c>
      <c r="AS3090" s="5">
        <f t="shared" si="439"/>
        <v>404307.17</v>
      </c>
      <c r="AT3090" t="s">
        <v>59</v>
      </c>
      <c r="AU3090" t="s">
        <v>6164</v>
      </c>
      <c r="AV3090" t="s">
        <v>6165</v>
      </c>
      <c r="AW3090" t="s">
        <v>6166</v>
      </c>
      <c r="AX3090" t="s">
        <v>6167</v>
      </c>
      <c r="AY3090">
        <v>41</v>
      </c>
      <c r="AZ3090">
        <v>0</v>
      </c>
      <c r="BA3090">
        <v>14</v>
      </c>
      <c r="BB3090" t="s">
        <v>6198</v>
      </c>
      <c r="BC3090">
        <v>1</v>
      </c>
      <c r="BD3090">
        <v>1</v>
      </c>
      <c r="BE3090" t="s">
        <v>6188</v>
      </c>
      <c r="BF3090" t="s">
        <v>6170</v>
      </c>
      <c r="BG3090">
        <v>2</v>
      </c>
      <c r="BH3090" t="s">
        <v>6208</v>
      </c>
      <c r="BI3090">
        <v>117</v>
      </c>
      <c r="BJ3090" t="s">
        <v>6193</v>
      </c>
      <c r="BK3090">
        <v>0</v>
      </c>
      <c r="BL3090">
        <v>46</v>
      </c>
      <c r="BM3090" s="3">
        <f t="shared" si="440"/>
        <v>0.89130434782608692</v>
      </c>
    </row>
    <row r="3091" spans="1:65">
      <c r="A3091" t="s">
        <v>3227</v>
      </c>
      <c r="B3091" s="2">
        <v>45844</v>
      </c>
      <c r="C3091" t="s">
        <v>3137</v>
      </c>
      <c r="D3091" t="s">
        <v>3138</v>
      </c>
      <c r="E3091">
        <v>7</v>
      </c>
      <c r="F3091" t="s">
        <v>49</v>
      </c>
      <c r="G3091" t="s">
        <v>50</v>
      </c>
      <c r="H3091" t="s">
        <v>89</v>
      </c>
      <c r="I3091" t="s">
        <v>74</v>
      </c>
      <c r="J3091" t="s">
        <v>65</v>
      </c>
      <c r="K3091" t="s">
        <v>75</v>
      </c>
      <c r="L3091" t="s">
        <v>92</v>
      </c>
      <c r="M3091" t="s">
        <v>56</v>
      </c>
      <c r="N3091" t="s">
        <v>94</v>
      </c>
      <c r="O3091" t="s">
        <v>120</v>
      </c>
      <c r="P3091">
        <v>51</v>
      </c>
      <c r="Q3091">
        <v>54</v>
      </c>
      <c r="R3091">
        <v>53</v>
      </c>
      <c r="S3091">
        <v>1</v>
      </c>
      <c r="T3091">
        <f t="shared" si="432"/>
        <v>52</v>
      </c>
      <c r="U3091">
        <v>50</v>
      </c>
      <c r="V3091">
        <f t="shared" si="433"/>
        <v>2</v>
      </c>
      <c r="W3091" s="3">
        <f t="shared" si="434"/>
        <v>1.8867924528301886E-2</v>
      </c>
      <c r="X3091">
        <v>38</v>
      </c>
      <c r="Y3091" s="4">
        <v>0</v>
      </c>
      <c r="Z3091" s="4">
        <v>1.4</v>
      </c>
      <c r="AA3091" s="5">
        <v>52177.8</v>
      </c>
      <c r="AB3091" s="5">
        <f t="shared" si="435"/>
        <v>2608890</v>
      </c>
      <c r="AC3091" s="5">
        <v>35320.730000000003</v>
      </c>
      <c r="AD3091" s="5">
        <f t="shared" si="436"/>
        <v>1871998.69</v>
      </c>
      <c r="AE3091" s="5">
        <v>116509.72</v>
      </c>
      <c r="AF3091" s="5">
        <v>35158.15</v>
      </c>
      <c r="AG3091" s="5">
        <v>10398.290000000001</v>
      </c>
      <c r="AH3091" s="5">
        <v>2030</v>
      </c>
      <c r="AI3091" s="5">
        <v>4600</v>
      </c>
      <c r="AJ3091">
        <v>0</v>
      </c>
      <c r="AK3091" s="5">
        <v>0</v>
      </c>
      <c r="AL3091" s="5">
        <v>2049.08</v>
      </c>
      <c r="AM3091" s="5">
        <v>33606.71</v>
      </c>
      <c r="AN3091">
        <v>4</v>
      </c>
      <c r="AO3091">
        <v>3</v>
      </c>
      <c r="AP3091" t="str">
        <f t="shared" si="437"/>
        <v>Yes</v>
      </c>
      <c r="AQ3091">
        <v>0</v>
      </c>
      <c r="AR3091" s="5">
        <f t="shared" si="438"/>
        <v>2076350.64</v>
      </c>
      <c r="AS3091" s="5">
        <f t="shared" si="439"/>
        <v>532539.36</v>
      </c>
      <c r="AT3091" t="s">
        <v>59</v>
      </c>
      <c r="AU3091" t="s">
        <v>6164</v>
      </c>
      <c r="AV3091" t="s">
        <v>6165</v>
      </c>
      <c r="AW3091" t="s">
        <v>6166</v>
      </c>
      <c r="AX3091" t="s">
        <v>6202</v>
      </c>
      <c r="AY3091">
        <v>51</v>
      </c>
      <c r="AZ3091">
        <v>0</v>
      </c>
      <c r="BA3091">
        <v>20</v>
      </c>
      <c r="BB3091" t="s">
        <v>6180</v>
      </c>
      <c r="BC3091">
        <v>0</v>
      </c>
      <c r="BD3091">
        <v>0</v>
      </c>
      <c r="BE3091" t="s">
        <v>6169</v>
      </c>
      <c r="BF3091" t="s">
        <v>6170</v>
      </c>
      <c r="BG3091">
        <v>1</v>
      </c>
      <c r="BH3091" t="s">
        <v>6179</v>
      </c>
      <c r="BI3091">
        <v>57</v>
      </c>
      <c r="BJ3091" t="s">
        <v>6187</v>
      </c>
      <c r="BK3091">
        <v>0</v>
      </c>
      <c r="BL3091">
        <v>59</v>
      </c>
      <c r="BM3091" s="3">
        <f t="shared" si="440"/>
        <v>0.89830508474576276</v>
      </c>
    </row>
    <row r="3092" spans="1:65">
      <c r="A3092" t="s">
        <v>3228</v>
      </c>
      <c r="B3092" s="2">
        <v>45844</v>
      </c>
      <c r="C3092" t="s">
        <v>3137</v>
      </c>
      <c r="D3092" t="s">
        <v>3138</v>
      </c>
      <c r="E3092">
        <v>7</v>
      </c>
      <c r="F3092" t="s">
        <v>61</v>
      </c>
      <c r="G3092" t="s">
        <v>50</v>
      </c>
      <c r="H3092" t="s">
        <v>183</v>
      </c>
      <c r="I3092" t="s">
        <v>64</v>
      </c>
      <c r="J3092" t="s">
        <v>81</v>
      </c>
      <c r="K3092" t="s">
        <v>54</v>
      </c>
      <c r="L3092" t="s">
        <v>87</v>
      </c>
      <c r="M3092" t="s">
        <v>56</v>
      </c>
      <c r="N3092" t="s">
        <v>57</v>
      </c>
      <c r="O3092" t="s">
        <v>120</v>
      </c>
      <c r="P3092">
        <v>39</v>
      </c>
      <c r="Q3092">
        <v>41</v>
      </c>
      <c r="R3092">
        <v>40</v>
      </c>
      <c r="S3092">
        <v>1</v>
      </c>
      <c r="T3092">
        <f t="shared" si="432"/>
        <v>39</v>
      </c>
      <c r="U3092">
        <v>38</v>
      </c>
      <c r="V3092">
        <f t="shared" si="433"/>
        <v>1</v>
      </c>
      <c r="W3092" s="3">
        <f t="shared" si="434"/>
        <v>2.5000000000000001E-2</v>
      </c>
      <c r="X3092">
        <v>34</v>
      </c>
      <c r="Y3092" s="4">
        <v>0</v>
      </c>
      <c r="Z3092" s="4">
        <v>1.4</v>
      </c>
      <c r="AA3092" s="5">
        <v>84381.58</v>
      </c>
      <c r="AB3092" s="5">
        <f t="shared" si="435"/>
        <v>3206500.04</v>
      </c>
      <c r="AC3092" s="5">
        <v>54641.63</v>
      </c>
      <c r="AD3092" s="5">
        <f t="shared" si="436"/>
        <v>2185665.2000000002</v>
      </c>
      <c r="AE3092" s="5">
        <v>118689.77</v>
      </c>
      <c r="AF3092" s="5">
        <v>35203.53</v>
      </c>
      <c r="AG3092" s="5">
        <v>9834.84</v>
      </c>
      <c r="AH3092" s="5">
        <v>2030</v>
      </c>
      <c r="AI3092" s="5">
        <v>6800</v>
      </c>
      <c r="AJ3092">
        <v>0</v>
      </c>
      <c r="AK3092" s="5">
        <v>0</v>
      </c>
      <c r="AL3092" s="5">
        <v>1574.1</v>
      </c>
      <c r="AM3092" s="5">
        <v>27634.83</v>
      </c>
      <c r="AN3092">
        <v>4</v>
      </c>
      <c r="AO3092">
        <v>5</v>
      </c>
      <c r="AP3092" t="str">
        <f t="shared" si="437"/>
        <v>No</v>
      </c>
      <c r="AQ3092">
        <v>2</v>
      </c>
      <c r="AR3092" s="5">
        <f t="shared" si="438"/>
        <v>2387432.27</v>
      </c>
      <c r="AS3092" s="5">
        <f t="shared" si="439"/>
        <v>819067.77</v>
      </c>
      <c r="AT3092" t="s">
        <v>59</v>
      </c>
      <c r="AU3092" t="s">
        <v>6164</v>
      </c>
      <c r="AV3092" t="s">
        <v>6165</v>
      </c>
      <c r="AW3092" t="s">
        <v>6166</v>
      </c>
      <c r="AX3092" t="s">
        <v>6167</v>
      </c>
      <c r="AY3092">
        <v>40</v>
      </c>
      <c r="AZ3092">
        <v>0</v>
      </c>
      <c r="BA3092">
        <v>16</v>
      </c>
      <c r="BB3092" t="s">
        <v>6198</v>
      </c>
      <c r="BC3092">
        <v>0</v>
      </c>
      <c r="BD3092">
        <v>1</v>
      </c>
      <c r="BE3092" t="s">
        <v>6196</v>
      </c>
      <c r="BF3092" t="s">
        <v>6170</v>
      </c>
      <c r="BG3092">
        <v>0</v>
      </c>
      <c r="BH3092" t="s">
        <v>6171</v>
      </c>
      <c r="BI3092">
        <v>56</v>
      </c>
      <c r="BJ3092" t="s">
        <v>6187</v>
      </c>
      <c r="BK3092">
        <v>0</v>
      </c>
      <c r="BL3092">
        <v>47</v>
      </c>
      <c r="BM3092" s="3">
        <f t="shared" si="440"/>
        <v>0.85106382978723405</v>
      </c>
    </row>
    <row r="3093" spans="1:65">
      <c r="A3093" t="s">
        <v>3229</v>
      </c>
      <c r="B3093" s="2">
        <v>45844</v>
      </c>
      <c r="C3093" t="s">
        <v>3137</v>
      </c>
      <c r="D3093" t="s">
        <v>3138</v>
      </c>
      <c r="E3093">
        <v>7</v>
      </c>
      <c r="F3093" t="s">
        <v>61</v>
      </c>
      <c r="G3093" t="s">
        <v>62</v>
      </c>
      <c r="H3093" t="s">
        <v>96</v>
      </c>
      <c r="I3093" t="s">
        <v>52</v>
      </c>
      <c r="J3093" t="s">
        <v>81</v>
      </c>
      <c r="K3093" t="s">
        <v>75</v>
      </c>
      <c r="L3093" t="s">
        <v>92</v>
      </c>
      <c r="M3093" t="s">
        <v>56</v>
      </c>
      <c r="N3093" t="s">
        <v>57</v>
      </c>
      <c r="O3093" t="s">
        <v>120</v>
      </c>
      <c r="P3093">
        <v>32</v>
      </c>
      <c r="Q3093">
        <v>33</v>
      </c>
      <c r="R3093">
        <v>34</v>
      </c>
      <c r="S3093">
        <v>1</v>
      </c>
      <c r="T3093">
        <f t="shared" si="432"/>
        <v>33</v>
      </c>
      <c r="U3093">
        <v>32</v>
      </c>
      <c r="V3093">
        <f t="shared" si="433"/>
        <v>1</v>
      </c>
      <c r="W3093" s="3">
        <f t="shared" si="434"/>
        <v>2.9411764705882353E-2</v>
      </c>
      <c r="X3093">
        <v>32</v>
      </c>
      <c r="Y3093" s="4">
        <v>0</v>
      </c>
      <c r="Z3093" s="4">
        <v>1.4</v>
      </c>
      <c r="AA3093" s="5">
        <v>78664.759999999995</v>
      </c>
      <c r="AB3093" s="5">
        <f t="shared" si="435"/>
        <v>2517272.3199999998</v>
      </c>
      <c r="AC3093" s="5">
        <v>53295.23</v>
      </c>
      <c r="AD3093" s="5">
        <f t="shared" si="436"/>
        <v>1812037.82</v>
      </c>
      <c r="AE3093" s="5">
        <v>109764.58</v>
      </c>
      <c r="AF3093" s="5">
        <v>29119.89</v>
      </c>
      <c r="AG3093" s="5">
        <v>9702.17</v>
      </c>
      <c r="AH3093" s="5">
        <v>2030</v>
      </c>
      <c r="AI3093" s="5">
        <v>6800</v>
      </c>
      <c r="AJ3093">
        <v>0</v>
      </c>
      <c r="AK3093" s="5">
        <v>0</v>
      </c>
      <c r="AL3093" s="5">
        <v>1437.48</v>
      </c>
      <c r="AM3093" s="5">
        <v>20510.259999999998</v>
      </c>
      <c r="AN3093">
        <v>4</v>
      </c>
      <c r="AO3093">
        <v>4</v>
      </c>
      <c r="AP3093" t="str">
        <f t="shared" si="437"/>
        <v>Yes</v>
      </c>
      <c r="AQ3093">
        <v>1</v>
      </c>
      <c r="AR3093" s="5">
        <f t="shared" si="438"/>
        <v>1991402.2</v>
      </c>
      <c r="AS3093" s="5">
        <f t="shared" si="439"/>
        <v>525870.12</v>
      </c>
      <c r="AT3093" t="s">
        <v>59</v>
      </c>
      <c r="AU3093" t="s">
        <v>6164</v>
      </c>
      <c r="AV3093" t="s">
        <v>6165</v>
      </c>
      <c r="AW3093" t="s">
        <v>6166</v>
      </c>
      <c r="AX3093" t="s">
        <v>6184</v>
      </c>
      <c r="AY3093">
        <v>33</v>
      </c>
      <c r="AZ3093">
        <v>0</v>
      </c>
      <c r="BA3093">
        <v>11</v>
      </c>
      <c r="BB3093" t="s">
        <v>6180</v>
      </c>
      <c r="BC3093">
        <v>0</v>
      </c>
      <c r="BD3093">
        <v>0</v>
      </c>
      <c r="BE3093" t="s">
        <v>6169</v>
      </c>
      <c r="BF3093" t="s">
        <v>6170</v>
      </c>
      <c r="BG3093">
        <v>1</v>
      </c>
      <c r="BH3093" t="s">
        <v>6186</v>
      </c>
      <c r="BI3093">
        <v>34</v>
      </c>
      <c r="BJ3093" t="s">
        <v>6172</v>
      </c>
      <c r="BK3093">
        <v>0</v>
      </c>
      <c r="BL3093">
        <v>51</v>
      </c>
      <c r="BM3093" s="3">
        <f t="shared" si="440"/>
        <v>0.66666666666666663</v>
      </c>
    </row>
    <row r="3094" spans="1:65">
      <c r="A3094" t="s">
        <v>3230</v>
      </c>
      <c r="B3094" s="2">
        <v>45844</v>
      </c>
      <c r="C3094" t="s">
        <v>3137</v>
      </c>
      <c r="D3094" t="s">
        <v>3138</v>
      </c>
      <c r="E3094">
        <v>7</v>
      </c>
      <c r="F3094" t="s">
        <v>78</v>
      </c>
      <c r="G3094" t="s">
        <v>50</v>
      </c>
      <c r="H3094" t="s">
        <v>185</v>
      </c>
      <c r="I3094" t="s">
        <v>74</v>
      </c>
      <c r="J3094" t="s">
        <v>65</v>
      </c>
      <c r="K3094" t="s">
        <v>66</v>
      </c>
      <c r="L3094" t="s">
        <v>67</v>
      </c>
      <c r="M3094" t="s">
        <v>56</v>
      </c>
      <c r="N3094" t="s">
        <v>109</v>
      </c>
      <c r="O3094" t="s">
        <v>82</v>
      </c>
      <c r="P3094">
        <v>48</v>
      </c>
      <c r="Q3094">
        <v>49</v>
      </c>
      <c r="R3094">
        <v>49</v>
      </c>
      <c r="S3094">
        <v>1</v>
      </c>
      <c r="T3094">
        <f t="shared" si="432"/>
        <v>48</v>
      </c>
      <c r="U3094">
        <v>46</v>
      </c>
      <c r="V3094">
        <f t="shared" si="433"/>
        <v>2</v>
      </c>
      <c r="W3094" s="3">
        <f t="shared" si="434"/>
        <v>2.0408163265306121E-2</v>
      </c>
      <c r="X3094">
        <v>36</v>
      </c>
      <c r="Y3094" s="4">
        <v>5</v>
      </c>
      <c r="Z3094" s="4">
        <v>1.3</v>
      </c>
      <c r="AA3094" s="5">
        <v>48637.07</v>
      </c>
      <c r="AB3094" s="5">
        <f t="shared" si="435"/>
        <v>2237305.2200000002</v>
      </c>
      <c r="AC3094" s="5">
        <v>33978.19</v>
      </c>
      <c r="AD3094" s="5">
        <f t="shared" si="436"/>
        <v>1664931.31</v>
      </c>
      <c r="AE3094" s="5">
        <v>107068.01</v>
      </c>
      <c r="AF3094" s="5">
        <v>33158.949999999997</v>
      </c>
      <c r="AG3094" s="5">
        <v>9678.3799999999992</v>
      </c>
      <c r="AH3094" s="5">
        <v>1885</v>
      </c>
      <c r="AI3094" s="5">
        <v>4600</v>
      </c>
      <c r="AJ3094">
        <v>0</v>
      </c>
      <c r="AK3094" s="5">
        <v>0</v>
      </c>
      <c r="AL3094" s="5">
        <v>2057.2399999999998</v>
      </c>
      <c r="AM3094" s="5">
        <v>69754.899999999994</v>
      </c>
      <c r="AN3094">
        <v>8</v>
      </c>
      <c r="AO3094">
        <v>8</v>
      </c>
      <c r="AP3094" t="str">
        <f t="shared" si="437"/>
        <v>Yes</v>
      </c>
      <c r="AQ3094">
        <v>1</v>
      </c>
      <c r="AR3094" s="5">
        <f t="shared" si="438"/>
        <v>1893133.79</v>
      </c>
      <c r="AS3094" s="5">
        <f t="shared" si="439"/>
        <v>344171.43</v>
      </c>
      <c r="AT3094" t="s">
        <v>59</v>
      </c>
      <c r="AU3094" t="s">
        <v>6164</v>
      </c>
      <c r="AV3094" t="s">
        <v>6165</v>
      </c>
      <c r="AW3094" t="s">
        <v>6166</v>
      </c>
      <c r="AX3094" t="s">
        <v>6184</v>
      </c>
      <c r="AY3094">
        <v>51</v>
      </c>
      <c r="AZ3094">
        <v>0</v>
      </c>
      <c r="BA3094">
        <v>19</v>
      </c>
      <c r="BB3094" t="s">
        <v>6198</v>
      </c>
      <c r="BC3094">
        <v>0</v>
      </c>
      <c r="BD3094">
        <v>0</v>
      </c>
      <c r="BE3094" t="s">
        <v>6169</v>
      </c>
      <c r="BF3094" t="s">
        <v>6170</v>
      </c>
      <c r="BG3094">
        <v>1</v>
      </c>
      <c r="BH3094" t="s">
        <v>6179</v>
      </c>
      <c r="BI3094">
        <v>56</v>
      </c>
      <c r="BJ3094" t="s">
        <v>6187</v>
      </c>
      <c r="BK3094">
        <v>0</v>
      </c>
      <c r="BL3094">
        <v>60</v>
      </c>
      <c r="BM3094" s="3">
        <f t="shared" si="440"/>
        <v>0.81666666666666665</v>
      </c>
    </row>
    <row r="3095" spans="1:65">
      <c r="A3095" t="s">
        <v>3231</v>
      </c>
      <c r="B3095" s="2">
        <v>45845</v>
      </c>
      <c r="C3095" t="s">
        <v>3137</v>
      </c>
      <c r="D3095" t="s">
        <v>3138</v>
      </c>
      <c r="E3095">
        <v>7</v>
      </c>
      <c r="F3095" t="s">
        <v>49</v>
      </c>
      <c r="G3095" t="s">
        <v>62</v>
      </c>
      <c r="H3095" t="s">
        <v>125</v>
      </c>
      <c r="I3095" t="s">
        <v>74</v>
      </c>
      <c r="J3095" t="s">
        <v>65</v>
      </c>
      <c r="K3095" t="s">
        <v>75</v>
      </c>
      <c r="L3095" t="s">
        <v>55</v>
      </c>
      <c r="M3095" t="s">
        <v>68</v>
      </c>
      <c r="N3095" t="s">
        <v>94</v>
      </c>
      <c r="O3095" t="s">
        <v>70</v>
      </c>
      <c r="P3095">
        <v>48</v>
      </c>
      <c r="Q3095">
        <v>49</v>
      </c>
      <c r="R3095">
        <v>47</v>
      </c>
      <c r="S3095">
        <v>2</v>
      </c>
      <c r="T3095">
        <f t="shared" si="432"/>
        <v>45</v>
      </c>
      <c r="U3095">
        <v>45</v>
      </c>
      <c r="V3095">
        <f t="shared" si="433"/>
        <v>0</v>
      </c>
      <c r="W3095" s="3">
        <f t="shared" si="434"/>
        <v>4.2553191489361701E-2</v>
      </c>
      <c r="X3095">
        <v>52</v>
      </c>
      <c r="Y3095" s="4">
        <v>0.9</v>
      </c>
      <c r="Z3095" s="4">
        <v>1</v>
      </c>
      <c r="AA3095" s="5">
        <v>52655.28</v>
      </c>
      <c r="AB3095" s="5">
        <f t="shared" si="435"/>
        <v>2369487.6</v>
      </c>
      <c r="AC3095" s="5">
        <v>33135.17</v>
      </c>
      <c r="AD3095" s="5">
        <f t="shared" si="436"/>
        <v>1557352.99</v>
      </c>
      <c r="AE3095" s="5">
        <v>104337.11</v>
      </c>
      <c r="AF3095" s="5">
        <v>31777.63</v>
      </c>
      <c r="AG3095" s="5">
        <v>12269.75</v>
      </c>
      <c r="AH3095" s="5">
        <v>1450</v>
      </c>
      <c r="AI3095" s="5">
        <v>9200</v>
      </c>
      <c r="AJ3095">
        <v>1</v>
      </c>
      <c r="AK3095" s="5">
        <v>14431.71</v>
      </c>
      <c r="AL3095" s="5">
        <v>0</v>
      </c>
      <c r="AM3095" s="5">
        <v>28993.82</v>
      </c>
      <c r="AN3095">
        <v>4</v>
      </c>
      <c r="AO3095">
        <v>4</v>
      </c>
      <c r="AP3095" t="str">
        <f t="shared" si="437"/>
        <v>Yes</v>
      </c>
      <c r="AQ3095">
        <v>2</v>
      </c>
      <c r="AR3095" s="5">
        <f t="shared" si="438"/>
        <v>1759813.01</v>
      </c>
      <c r="AS3095" s="5">
        <f t="shared" si="439"/>
        <v>609674.59</v>
      </c>
      <c r="AT3095" t="s">
        <v>59</v>
      </c>
      <c r="AU3095" t="s">
        <v>6189</v>
      </c>
      <c r="AV3095" t="s">
        <v>6190</v>
      </c>
      <c r="AW3095" t="s">
        <v>6183</v>
      </c>
      <c r="AX3095" t="s">
        <v>6202</v>
      </c>
      <c r="AY3095">
        <v>51</v>
      </c>
      <c r="AZ3095">
        <v>0</v>
      </c>
      <c r="BA3095">
        <v>0</v>
      </c>
      <c r="BB3095" t="s">
        <v>6168</v>
      </c>
      <c r="BC3095">
        <v>0</v>
      </c>
      <c r="BD3095">
        <v>0</v>
      </c>
      <c r="BE3095" t="s">
        <v>6169</v>
      </c>
      <c r="BF3095" t="s">
        <v>6176</v>
      </c>
      <c r="BG3095">
        <v>3</v>
      </c>
      <c r="BH3095" t="s">
        <v>6206</v>
      </c>
      <c r="BI3095">
        <v>46</v>
      </c>
      <c r="BJ3095" t="s">
        <v>6193</v>
      </c>
      <c r="BK3095">
        <v>0</v>
      </c>
      <c r="BL3095">
        <v>61</v>
      </c>
      <c r="BM3095" s="3">
        <f t="shared" si="440"/>
        <v>0.77049180327868849</v>
      </c>
    </row>
    <row r="3096" spans="1:65">
      <c r="A3096" t="s">
        <v>3232</v>
      </c>
      <c r="B3096" s="2">
        <v>45845</v>
      </c>
      <c r="C3096" t="s">
        <v>3137</v>
      </c>
      <c r="D3096" t="s">
        <v>3138</v>
      </c>
      <c r="E3096">
        <v>7</v>
      </c>
      <c r="F3096" t="s">
        <v>72</v>
      </c>
      <c r="G3096" t="s">
        <v>79</v>
      </c>
      <c r="H3096" t="s">
        <v>102</v>
      </c>
      <c r="I3096" t="s">
        <v>52</v>
      </c>
      <c r="J3096" t="s">
        <v>53</v>
      </c>
      <c r="K3096" t="s">
        <v>75</v>
      </c>
      <c r="L3096" t="s">
        <v>87</v>
      </c>
      <c r="M3096" t="s">
        <v>56</v>
      </c>
      <c r="N3096" t="s">
        <v>94</v>
      </c>
      <c r="O3096" t="s">
        <v>70</v>
      </c>
      <c r="P3096">
        <v>56</v>
      </c>
      <c r="Q3096">
        <v>58</v>
      </c>
      <c r="R3096">
        <v>61</v>
      </c>
      <c r="S3096">
        <v>1</v>
      </c>
      <c r="T3096">
        <f t="shared" si="432"/>
        <v>60</v>
      </c>
      <c r="U3096">
        <v>54</v>
      </c>
      <c r="V3096">
        <f t="shared" si="433"/>
        <v>6</v>
      </c>
      <c r="W3096" s="3">
        <f t="shared" si="434"/>
        <v>1.6393442622950821E-2</v>
      </c>
      <c r="X3096">
        <v>32</v>
      </c>
      <c r="Y3096" s="4">
        <v>1.7</v>
      </c>
      <c r="Z3096" s="4">
        <v>1.5</v>
      </c>
      <c r="AA3096" s="5">
        <v>35988.78</v>
      </c>
      <c r="AB3096" s="5">
        <f t="shared" si="435"/>
        <v>1943394.12</v>
      </c>
      <c r="AC3096" s="5">
        <v>24013.66</v>
      </c>
      <c r="AD3096" s="5">
        <f t="shared" si="436"/>
        <v>1464833.26</v>
      </c>
      <c r="AE3096" s="5">
        <v>107283.74</v>
      </c>
      <c r="AF3096" s="5">
        <v>27301.16</v>
      </c>
      <c r="AG3096" s="5">
        <v>9637.9</v>
      </c>
      <c r="AH3096" s="5">
        <v>2175</v>
      </c>
      <c r="AI3096" s="5">
        <v>3200</v>
      </c>
      <c r="AJ3096">
        <v>0</v>
      </c>
      <c r="AK3096" s="5">
        <v>0</v>
      </c>
      <c r="AL3096" s="5">
        <v>4035.34</v>
      </c>
      <c r="AM3096" s="5">
        <v>38287.839999999997</v>
      </c>
      <c r="AN3096">
        <v>4</v>
      </c>
      <c r="AO3096">
        <v>5</v>
      </c>
      <c r="AP3096" t="str">
        <f t="shared" si="437"/>
        <v>No</v>
      </c>
      <c r="AQ3096">
        <v>2</v>
      </c>
      <c r="AR3096" s="5">
        <f t="shared" si="438"/>
        <v>1656754.24</v>
      </c>
      <c r="AS3096" s="5">
        <f t="shared" si="439"/>
        <v>286639.88</v>
      </c>
      <c r="AT3096" t="s">
        <v>59</v>
      </c>
      <c r="AU3096" t="s">
        <v>6164</v>
      </c>
      <c r="AV3096" t="s">
        <v>6165</v>
      </c>
      <c r="AW3096" t="s">
        <v>6166</v>
      </c>
      <c r="AX3096" t="s">
        <v>6184</v>
      </c>
      <c r="AY3096">
        <v>57</v>
      </c>
      <c r="AZ3096">
        <v>1</v>
      </c>
      <c r="BA3096">
        <v>31</v>
      </c>
      <c r="BB3096" t="s">
        <v>6180</v>
      </c>
      <c r="BC3096">
        <v>1</v>
      </c>
      <c r="BD3096">
        <v>0</v>
      </c>
      <c r="BE3096" t="s">
        <v>6178</v>
      </c>
      <c r="BF3096" t="s">
        <v>6170</v>
      </c>
      <c r="BG3096">
        <v>0</v>
      </c>
      <c r="BH3096" t="s">
        <v>6171</v>
      </c>
      <c r="BI3096">
        <v>45</v>
      </c>
      <c r="BJ3096" t="s">
        <v>6172</v>
      </c>
      <c r="BK3096">
        <v>0</v>
      </c>
      <c r="BL3096">
        <v>75</v>
      </c>
      <c r="BM3096" s="3">
        <f t="shared" si="440"/>
        <v>0.81333333333333335</v>
      </c>
    </row>
    <row r="3097" spans="1:65">
      <c r="A3097" t="s">
        <v>3233</v>
      </c>
      <c r="B3097" s="2">
        <v>45845</v>
      </c>
      <c r="C3097" t="s">
        <v>3137</v>
      </c>
      <c r="D3097" t="s">
        <v>3138</v>
      </c>
      <c r="E3097">
        <v>7</v>
      </c>
      <c r="F3097" t="s">
        <v>61</v>
      </c>
      <c r="G3097" t="s">
        <v>62</v>
      </c>
      <c r="H3097" t="s">
        <v>96</v>
      </c>
      <c r="I3097" t="s">
        <v>52</v>
      </c>
      <c r="J3097" t="s">
        <v>65</v>
      </c>
      <c r="K3097" t="s">
        <v>75</v>
      </c>
      <c r="L3097" t="s">
        <v>92</v>
      </c>
      <c r="M3097" t="s">
        <v>56</v>
      </c>
      <c r="N3097" t="s">
        <v>57</v>
      </c>
      <c r="O3097" t="s">
        <v>70</v>
      </c>
      <c r="P3097">
        <v>57</v>
      </c>
      <c r="Q3097">
        <v>61</v>
      </c>
      <c r="R3097">
        <v>59</v>
      </c>
      <c r="S3097">
        <v>1</v>
      </c>
      <c r="T3097">
        <f t="shared" si="432"/>
        <v>58</v>
      </c>
      <c r="U3097">
        <v>57</v>
      </c>
      <c r="V3097">
        <f t="shared" si="433"/>
        <v>1</v>
      </c>
      <c r="W3097" s="3">
        <f t="shared" si="434"/>
        <v>1.6949152542372881E-2</v>
      </c>
      <c r="X3097">
        <v>36</v>
      </c>
      <c r="Y3097" s="4">
        <v>1.8</v>
      </c>
      <c r="Z3097" s="4">
        <v>1.9</v>
      </c>
      <c r="AA3097" s="5">
        <v>51599.14</v>
      </c>
      <c r="AB3097" s="5">
        <f t="shared" si="435"/>
        <v>2941150.98</v>
      </c>
      <c r="AC3097" s="5">
        <v>35087.14</v>
      </c>
      <c r="AD3097" s="5">
        <f t="shared" si="436"/>
        <v>2070141.26</v>
      </c>
      <c r="AE3097" s="5">
        <v>138842.78</v>
      </c>
      <c r="AF3097" s="5">
        <v>37590.81</v>
      </c>
      <c r="AG3097" s="5">
        <v>10759.33</v>
      </c>
      <c r="AH3097" s="5">
        <v>2755</v>
      </c>
      <c r="AI3097" s="5">
        <v>4600</v>
      </c>
      <c r="AJ3097">
        <v>3</v>
      </c>
      <c r="AK3097" s="5">
        <v>43671.9</v>
      </c>
      <c r="AL3097" s="5">
        <v>969.59</v>
      </c>
      <c r="AM3097" s="5">
        <v>34892.42</v>
      </c>
      <c r="AN3097">
        <v>4</v>
      </c>
      <c r="AO3097">
        <v>3</v>
      </c>
      <c r="AP3097" t="str">
        <f t="shared" si="437"/>
        <v>Yes</v>
      </c>
      <c r="AQ3097">
        <v>3</v>
      </c>
      <c r="AR3097" s="5">
        <f t="shared" si="438"/>
        <v>2344223.09</v>
      </c>
      <c r="AS3097" s="5">
        <f t="shared" si="439"/>
        <v>596927.89</v>
      </c>
      <c r="AT3097" t="s">
        <v>59</v>
      </c>
      <c r="AU3097" t="s">
        <v>6215</v>
      </c>
      <c r="AV3097" t="s">
        <v>6216</v>
      </c>
      <c r="AW3097" t="s">
        <v>6213</v>
      </c>
      <c r="AX3097" t="s">
        <v>6167</v>
      </c>
      <c r="AY3097">
        <v>60</v>
      </c>
      <c r="AZ3097">
        <v>2</v>
      </c>
      <c r="BA3097">
        <v>12</v>
      </c>
      <c r="BB3097" t="s">
        <v>6185</v>
      </c>
      <c r="BC3097">
        <v>0</v>
      </c>
      <c r="BD3097">
        <v>0</v>
      </c>
      <c r="BE3097" t="s">
        <v>6169</v>
      </c>
      <c r="BF3097" t="s">
        <v>6214</v>
      </c>
      <c r="BG3097">
        <v>0</v>
      </c>
      <c r="BH3097" t="s">
        <v>6171</v>
      </c>
      <c r="BI3097">
        <v>30</v>
      </c>
      <c r="BJ3097" t="s">
        <v>6172</v>
      </c>
      <c r="BK3097">
        <v>0</v>
      </c>
      <c r="BL3097">
        <v>64</v>
      </c>
      <c r="BM3097" s="3">
        <f t="shared" si="440"/>
        <v>0.921875</v>
      </c>
    </row>
    <row r="3098" spans="1:65">
      <c r="A3098" t="s">
        <v>3234</v>
      </c>
      <c r="B3098" s="2">
        <v>45845</v>
      </c>
      <c r="C3098" t="s">
        <v>3137</v>
      </c>
      <c r="D3098" t="s">
        <v>3138</v>
      </c>
      <c r="E3098">
        <v>7</v>
      </c>
      <c r="F3098" t="s">
        <v>61</v>
      </c>
      <c r="G3098" t="s">
        <v>50</v>
      </c>
      <c r="H3098" t="s">
        <v>183</v>
      </c>
      <c r="I3098" t="s">
        <v>52</v>
      </c>
      <c r="J3098" t="s">
        <v>53</v>
      </c>
      <c r="K3098" t="s">
        <v>75</v>
      </c>
      <c r="L3098" t="s">
        <v>92</v>
      </c>
      <c r="M3098" t="s">
        <v>56</v>
      </c>
      <c r="N3098" t="s">
        <v>57</v>
      </c>
      <c r="O3098" t="s">
        <v>120</v>
      </c>
      <c r="P3098">
        <v>70</v>
      </c>
      <c r="Q3098">
        <v>71</v>
      </c>
      <c r="R3098">
        <v>70</v>
      </c>
      <c r="S3098">
        <v>2</v>
      </c>
      <c r="T3098">
        <f t="shared" si="432"/>
        <v>68</v>
      </c>
      <c r="U3098">
        <v>68</v>
      </c>
      <c r="V3098">
        <f t="shared" si="433"/>
        <v>0</v>
      </c>
      <c r="W3098" s="3">
        <f t="shared" si="434"/>
        <v>2.8571428571428571E-2</v>
      </c>
      <c r="X3098">
        <v>33</v>
      </c>
      <c r="Y3098" s="4">
        <v>0.8</v>
      </c>
      <c r="Z3098" s="4">
        <v>1.4</v>
      </c>
      <c r="AA3098" s="5">
        <v>35640.379999999997</v>
      </c>
      <c r="AB3098" s="5">
        <f t="shared" si="435"/>
        <v>2423545.84</v>
      </c>
      <c r="AC3098" s="5">
        <v>23663.919999999998</v>
      </c>
      <c r="AD3098" s="5">
        <f t="shared" si="436"/>
        <v>1656474.4</v>
      </c>
      <c r="AE3098" s="5">
        <v>126689.55</v>
      </c>
      <c r="AF3098" s="5">
        <v>30457.34</v>
      </c>
      <c r="AG3098" s="5">
        <v>9312.2800000000007</v>
      </c>
      <c r="AH3098" s="5">
        <v>2030</v>
      </c>
      <c r="AI3098" s="5">
        <v>6400</v>
      </c>
      <c r="AJ3098">
        <v>0</v>
      </c>
      <c r="AK3098" s="5">
        <v>0</v>
      </c>
      <c r="AL3098" s="5">
        <v>0</v>
      </c>
      <c r="AM3098" s="5">
        <v>44327.72</v>
      </c>
      <c r="AN3098">
        <v>4</v>
      </c>
      <c r="AO3098">
        <v>2</v>
      </c>
      <c r="AP3098" t="str">
        <f t="shared" si="437"/>
        <v>Yes</v>
      </c>
      <c r="AQ3098">
        <v>1</v>
      </c>
      <c r="AR3098" s="5">
        <f t="shared" si="438"/>
        <v>1875691.29</v>
      </c>
      <c r="AS3098" s="5">
        <f t="shared" si="439"/>
        <v>547854.55000000005</v>
      </c>
      <c r="AT3098" t="s">
        <v>59</v>
      </c>
      <c r="AU3098" t="s">
        <v>6164</v>
      </c>
      <c r="AV3098" t="s">
        <v>6165</v>
      </c>
      <c r="AW3098" t="s">
        <v>6166</v>
      </c>
      <c r="AX3098" t="s">
        <v>6167</v>
      </c>
      <c r="AY3098">
        <v>71</v>
      </c>
      <c r="AZ3098">
        <v>0</v>
      </c>
      <c r="BA3098">
        <v>0</v>
      </c>
      <c r="BB3098" t="s">
        <v>6168</v>
      </c>
      <c r="BC3098">
        <v>0</v>
      </c>
      <c r="BD3098">
        <v>0</v>
      </c>
      <c r="BE3098" t="s">
        <v>6169</v>
      </c>
      <c r="BF3098" t="s">
        <v>6170</v>
      </c>
      <c r="BG3098">
        <v>1</v>
      </c>
      <c r="BH3098" t="s">
        <v>6186</v>
      </c>
      <c r="BI3098">
        <v>34</v>
      </c>
      <c r="BJ3098" t="s">
        <v>6172</v>
      </c>
      <c r="BK3098">
        <v>0</v>
      </c>
      <c r="BL3098">
        <v>75</v>
      </c>
      <c r="BM3098" s="3">
        <f t="shared" si="440"/>
        <v>0.93333333333333335</v>
      </c>
    </row>
    <row r="3099" spans="1:65">
      <c r="A3099" t="s">
        <v>3235</v>
      </c>
      <c r="B3099" s="2">
        <v>45845</v>
      </c>
      <c r="C3099" t="s">
        <v>3137</v>
      </c>
      <c r="D3099" t="s">
        <v>3138</v>
      </c>
      <c r="E3099">
        <v>7</v>
      </c>
      <c r="F3099" t="s">
        <v>72</v>
      </c>
      <c r="G3099" t="s">
        <v>79</v>
      </c>
      <c r="H3099" t="s">
        <v>86</v>
      </c>
      <c r="I3099" t="s">
        <v>52</v>
      </c>
      <c r="J3099" t="s">
        <v>81</v>
      </c>
      <c r="K3099" t="s">
        <v>54</v>
      </c>
      <c r="L3099" t="s">
        <v>92</v>
      </c>
      <c r="M3099" t="s">
        <v>56</v>
      </c>
      <c r="N3099" t="s">
        <v>94</v>
      </c>
      <c r="O3099" t="s">
        <v>120</v>
      </c>
      <c r="P3099">
        <v>35</v>
      </c>
      <c r="Q3099">
        <v>37</v>
      </c>
      <c r="R3099">
        <v>37</v>
      </c>
      <c r="S3099">
        <v>1</v>
      </c>
      <c r="T3099">
        <f t="shared" si="432"/>
        <v>36</v>
      </c>
      <c r="U3099">
        <v>35</v>
      </c>
      <c r="V3099">
        <f t="shared" si="433"/>
        <v>1</v>
      </c>
      <c r="W3099" s="3">
        <f t="shared" si="434"/>
        <v>2.7027027027027029E-2</v>
      </c>
      <c r="X3099">
        <v>26</v>
      </c>
      <c r="Y3099" s="4">
        <v>4.5999999999999996</v>
      </c>
      <c r="Z3099" s="4">
        <v>2.1</v>
      </c>
      <c r="AA3099" s="5">
        <v>84699.43</v>
      </c>
      <c r="AB3099" s="5">
        <f t="shared" si="435"/>
        <v>2964480.05</v>
      </c>
      <c r="AC3099" s="5">
        <v>53797.61</v>
      </c>
      <c r="AD3099" s="5">
        <f t="shared" si="436"/>
        <v>1990511.57</v>
      </c>
      <c r="AE3099" s="5">
        <v>119035.1</v>
      </c>
      <c r="AF3099" s="5">
        <v>32053.27</v>
      </c>
      <c r="AG3099" s="5">
        <v>9450.91</v>
      </c>
      <c r="AH3099" s="5">
        <v>3045</v>
      </c>
      <c r="AI3099" s="5">
        <v>6800</v>
      </c>
      <c r="AJ3099">
        <v>0</v>
      </c>
      <c r="AK3099" s="5">
        <v>0</v>
      </c>
      <c r="AL3099" s="5">
        <v>1552.7</v>
      </c>
      <c r="AM3099" s="5">
        <v>21469.03</v>
      </c>
      <c r="AN3099">
        <v>4</v>
      </c>
      <c r="AO3099">
        <v>2</v>
      </c>
      <c r="AP3099" t="str">
        <f t="shared" si="437"/>
        <v>Yes</v>
      </c>
      <c r="AQ3099">
        <v>1</v>
      </c>
      <c r="AR3099" s="5">
        <f t="shared" si="438"/>
        <v>2183917.58</v>
      </c>
      <c r="AS3099" s="5">
        <f t="shared" si="439"/>
        <v>780562.47</v>
      </c>
      <c r="AT3099" t="s">
        <v>59</v>
      </c>
      <c r="AU3099" t="s">
        <v>6164</v>
      </c>
      <c r="AV3099" t="s">
        <v>6165</v>
      </c>
      <c r="AW3099" t="s">
        <v>6166</v>
      </c>
      <c r="AX3099" t="s">
        <v>6184</v>
      </c>
      <c r="AY3099">
        <v>36</v>
      </c>
      <c r="AZ3099">
        <v>0</v>
      </c>
      <c r="BA3099">
        <v>11</v>
      </c>
      <c r="BB3099" t="s">
        <v>6180</v>
      </c>
      <c r="BC3099">
        <v>0</v>
      </c>
      <c r="BD3099">
        <v>0</v>
      </c>
      <c r="BE3099" t="s">
        <v>6169</v>
      </c>
      <c r="BF3099" t="s">
        <v>6170</v>
      </c>
      <c r="BG3099">
        <v>0</v>
      </c>
      <c r="BH3099" t="s">
        <v>6171</v>
      </c>
      <c r="BI3099">
        <v>56</v>
      </c>
      <c r="BJ3099" t="s">
        <v>6187</v>
      </c>
      <c r="BK3099">
        <v>0</v>
      </c>
      <c r="BL3099">
        <v>52</v>
      </c>
      <c r="BM3099" s="3">
        <f t="shared" si="440"/>
        <v>0.71153846153846156</v>
      </c>
    </row>
    <row r="3100" spans="1:65">
      <c r="A3100" t="s">
        <v>3236</v>
      </c>
      <c r="B3100" s="2">
        <v>45845</v>
      </c>
      <c r="C3100" t="s">
        <v>3137</v>
      </c>
      <c r="D3100" t="s">
        <v>3138</v>
      </c>
      <c r="E3100">
        <v>7</v>
      </c>
      <c r="F3100" t="s">
        <v>61</v>
      </c>
      <c r="G3100" t="s">
        <v>79</v>
      </c>
      <c r="H3100" t="s">
        <v>123</v>
      </c>
      <c r="I3100" t="s">
        <v>52</v>
      </c>
      <c r="J3100" t="s">
        <v>65</v>
      </c>
      <c r="K3100" t="s">
        <v>75</v>
      </c>
      <c r="L3100" t="s">
        <v>92</v>
      </c>
      <c r="M3100" t="s">
        <v>56</v>
      </c>
      <c r="N3100" t="s">
        <v>57</v>
      </c>
      <c r="O3100" t="s">
        <v>120</v>
      </c>
      <c r="P3100">
        <v>41</v>
      </c>
      <c r="Q3100">
        <v>41</v>
      </c>
      <c r="R3100">
        <v>41</v>
      </c>
      <c r="S3100">
        <v>1</v>
      </c>
      <c r="T3100">
        <f t="shared" si="432"/>
        <v>40</v>
      </c>
      <c r="U3100">
        <v>39</v>
      </c>
      <c r="V3100">
        <f t="shared" si="433"/>
        <v>1</v>
      </c>
      <c r="W3100" s="3">
        <f t="shared" si="434"/>
        <v>2.4390243902439025E-2</v>
      </c>
      <c r="X3100">
        <v>35</v>
      </c>
      <c r="Y3100" s="4">
        <v>5.2</v>
      </c>
      <c r="Z3100" s="4">
        <v>1.1000000000000001</v>
      </c>
      <c r="AA3100" s="5">
        <v>51341.23</v>
      </c>
      <c r="AB3100" s="5">
        <f t="shared" si="435"/>
        <v>2002307.97</v>
      </c>
      <c r="AC3100" s="5">
        <v>35190.51</v>
      </c>
      <c r="AD3100" s="5">
        <f t="shared" si="436"/>
        <v>1442810.91</v>
      </c>
      <c r="AE3100" s="5">
        <v>94475.07</v>
      </c>
      <c r="AF3100" s="5">
        <v>26415.74</v>
      </c>
      <c r="AG3100" s="5">
        <v>10164.950000000001</v>
      </c>
      <c r="AH3100" s="5">
        <v>1595</v>
      </c>
      <c r="AI3100" s="5">
        <v>4600</v>
      </c>
      <c r="AJ3100">
        <v>0</v>
      </c>
      <c r="AK3100" s="5">
        <v>0</v>
      </c>
      <c r="AL3100" s="5">
        <v>948.84</v>
      </c>
      <c r="AM3100" s="5">
        <v>29092.63</v>
      </c>
      <c r="AN3100">
        <v>4</v>
      </c>
      <c r="AO3100">
        <v>5</v>
      </c>
      <c r="AP3100" t="str">
        <f t="shared" si="437"/>
        <v>No</v>
      </c>
      <c r="AQ3100">
        <v>2</v>
      </c>
      <c r="AR3100" s="5">
        <f t="shared" si="438"/>
        <v>1610103.14</v>
      </c>
      <c r="AS3100" s="5">
        <f t="shared" si="439"/>
        <v>392204.83</v>
      </c>
      <c r="AT3100" t="s">
        <v>59</v>
      </c>
      <c r="AU3100" t="s">
        <v>6164</v>
      </c>
      <c r="AV3100" t="s">
        <v>6165</v>
      </c>
      <c r="AW3100" t="s">
        <v>6166</v>
      </c>
      <c r="AX3100" t="s">
        <v>6184</v>
      </c>
      <c r="AY3100">
        <v>43</v>
      </c>
      <c r="AZ3100">
        <v>0</v>
      </c>
      <c r="BA3100">
        <v>17</v>
      </c>
      <c r="BB3100" t="s">
        <v>6191</v>
      </c>
      <c r="BC3100">
        <v>1</v>
      </c>
      <c r="BD3100">
        <v>0</v>
      </c>
      <c r="BE3100" t="s">
        <v>6178</v>
      </c>
      <c r="BF3100" t="s">
        <v>6170</v>
      </c>
      <c r="BG3100">
        <v>1</v>
      </c>
      <c r="BH3100" t="s">
        <v>6186</v>
      </c>
      <c r="BI3100">
        <v>42</v>
      </c>
      <c r="BJ3100" t="s">
        <v>6172</v>
      </c>
      <c r="BK3100">
        <v>0</v>
      </c>
      <c r="BL3100">
        <v>61</v>
      </c>
      <c r="BM3100" s="3">
        <f t="shared" si="440"/>
        <v>0.67213114754098358</v>
      </c>
    </row>
    <row r="3101" spans="1:65">
      <c r="A3101" t="s">
        <v>3237</v>
      </c>
      <c r="B3101" s="2">
        <v>45845</v>
      </c>
      <c r="C3101" t="s">
        <v>3137</v>
      </c>
      <c r="D3101" t="s">
        <v>3138</v>
      </c>
      <c r="E3101">
        <v>7</v>
      </c>
      <c r="F3101" t="s">
        <v>49</v>
      </c>
      <c r="G3101" t="s">
        <v>79</v>
      </c>
      <c r="H3101" t="s">
        <v>260</v>
      </c>
      <c r="I3101" t="s">
        <v>74</v>
      </c>
      <c r="J3101" t="s">
        <v>65</v>
      </c>
      <c r="K3101" t="s">
        <v>75</v>
      </c>
      <c r="L3101" t="s">
        <v>67</v>
      </c>
      <c r="M3101" t="s">
        <v>68</v>
      </c>
      <c r="N3101" t="s">
        <v>94</v>
      </c>
      <c r="O3101" t="s">
        <v>120</v>
      </c>
      <c r="P3101">
        <v>54</v>
      </c>
      <c r="Q3101">
        <v>56</v>
      </c>
      <c r="R3101">
        <v>54</v>
      </c>
      <c r="S3101">
        <v>5</v>
      </c>
      <c r="T3101">
        <f t="shared" si="432"/>
        <v>49</v>
      </c>
      <c r="U3101">
        <v>49</v>
      </c>
      <c r="V3101">
        <f t="shared" si="433"/>
        <v>0</v>
      </c>
      <c r="W3101" s="3">
        <f t="shared" si="434"/>
        <v>9.2592592592592587E-2</v>
      </c>
      <c r="X3101">
        <v>35</v>
      </c>
      <c r="Y3101" s="4">
        <v>4.0999999999999996</v>
      </c>
      <c r="Z3101" s="4">
        <v>1.5</v>
      </c>
      <c r="AA3101" s="5">
        <v>52631.24</v>
      </c>
      <c r="AB3101" s="5">
        <f t="shared" si="435"/>
        <v>2578930.7599999998</v>
      </c>
      <c r="AC3101" s="5">
        <v>32453.040000000001</v>
      </c>
      <c r="AD3101" s="5">
        <f t="shared" si="436"/>
        <v>1752464.16</v>
      </c>
      <c r="AE3101" s="5">
        <v>118959.63</v>
      </c>
      <c r="AF3101" s="5">
        <v>35450.1</v>
      </c>
      <c r="AG3101" s="5">
        <v>11110.81</v>
      </c>
      <c r="AH3101" s="5">
        <v>2175</v>
      </c>
      <c r="AI3101" s="5">
        <v>28669.93</v>
      </c>
      <c r="AJ3101">
        <v>2</v>
      </c>
      <c r="AK3101" s="5">
        <v>27419.439999999999</v>
      </c>
      <c r="AL3101" s="5">
        <v>0</v>
      </c>
      <c r="AM3101" s="5">
        <v>35967.21</v>
      </c>
      <c r="AN3101">
        <v>4</v>
      </c>
      <c r="AO3101">
        <v>5</v>
      </c>
      <c r="AP3101" t="str">
        <f t="shared" si="437"/>
        <v>No</v>
      </c>
      <c r="AQ3101">
        <v>3</v>
      </c>
      <c r="AR3101" s="5">
        <f t="shared" si="438"/>
        <v>2012216.28</v>
      </c>
      <c r="AS3101" s="5">
        <f t="shared" si="439"/>
        <v>566714.48</v>
      </c>
      <c r="AT3101" t="s">
        <v>1641</v>
      </c>
      <c r="AU3101" t="s">
        <v>6173</v>
      </c>
      <c r="AV3101" t="s">
        <v>6174</v>
      </c>
      <c r="AW3101" t="s">
        <v>6175</v>
      </c>
      <c r="AX3101" t="s">
        <v>6202</v>
      </c>
      <c r="AY3101">
        <v>56</v>
      </c>
      <c r="AZ3101">
        <v>0</v>
      </c>
      <c r="BA3101">
        <v>0</v>
      </c>
      <c r="BB3101" t="s">
        <v>6168</v>
      </c>
      <c r="BC3101">
        <v>0</v>
      </c>
      <c r="BD3101">
        <v>1</v>
      </c>
      <c r="BE3101" t="s">
        <v>6188</v>
      </c>
      <c r="BF3101" t="s">
        <v>6212</v>
      </c>
      <c r="BG3101">
        <v>5</v>
      </c>
      <c r="BH3101" t="s">
        <v>6211</v>
      </c>
      <c r="BI3101">
        <v>101</v>
      </c>
      <c r="BJ3101" t="s">
        <v>6193</v>
      </c>
      <c r="BK3101">
        <v>0</v>
      </c>
      <c r="BL3101">
        <v>61</v>
      </c>
      <c r="BM3101" s="3">
        <f t="shared" si="440"/>
        <v>0.88524590163934425</v>
      </c>
    </row>
    <row r="3102" spans="1:65">
      <c r="A3102" t="s">
        <v>3238</v>
      </c>
      <c r="B3102" s="2">
        <v>45845</v>
      </c>
      <c r="C3102" t="s">
        <v>3137</v>
      </c>
      <c r="D3102" t="s">
        <v>3138</v>
      </c>
      <c r="E3102">
        <v>7</v>
      </c>
      <c r="F3102" t="s">
        <v>49</v>
      </c>
      <c r="G3102" t="s">
        <v>50</v>
      </c>
      <c r="H3102" t="s">
        <v>51</v>
      </c>
      <c r="I3102" t="s">
        <v>64</v>
      </c>
      <c r="J3102" t="s">
        <v>65</v>
      </c>
      <c r="K3102" t="s">
        <v>75</v>
      </c>
      <c r="L3102" t="s">
        <v>55</v>
      </c>
      <c r="M3102" t="s">
        <v>56</v>
      </c>
      <c r="N3102" t="s">
        <v>76</v>
      </c>
      <c r="O3102" t="s">
        <v>82</v>
      </c>
      <c r="P3102">
        <v>52</v>
      </c>
      <c r="Q3102">
        <v>54</v>
      </c>
      <c r="R3102">
        <v>52</v>
      </c>
      <c r="S3102">
        <v>1</v>
      </c>
      <c r="T3102">
        <f t="shared" si="432"/>
        <v>51</v>
      </c>
      <c r="U3102">
        <v>49</v>
      </c>
      <c r="V3102">
        <f t="shared" si="433"/>
        <v>2</v>
      </c>
      <c r="W3102" s="3">
        <f t="shared" si="434"/>
        <v>1.9230769230769232E-2</v>
      </c>
      <c r="X3102">
        <v>27</v>
      </c>
      <c r="Y3102" s="4">
        <v>4.5</v>
      </c>
      <c r="Z3102" s="4">
        <v>1</v>
      </c>
      <c r="AA3102" s="5">
        <v>51562.14</v>
      </c>
      <c r="AB3102" s="5">
        <f t="shared" si="435"/>
        <v>2526544.86</v>
      </c>
      <c r="AC3102" s="5">
        <v>35017.11</v>
      </c>
      <c r="AD3102" s="5">
        <f t="shared" si="436"/>
        <v>1820889.72</v>
      </c>
      <c r="AE3102" s="5">
        <v>112077.47</v>
      </c>
      <c r="AF3102" s="5">
        <v>34490.800000000003</v>
      </c>
      <c r="AG3102" s="5">
        <v>9467.93</v>
      </c>
      <c r="AH3102" s="5">
        <v>1450</v>
      </c>
      <c r="AI3102" s="5">
        <v>4600</v>
      </c>
      <c r="AJ3102">
        <v>0</v>
      </c>
      <c r="AK3102" s="5">
        <v>0</v>
      </c>
      <c r="AL3102" s="5">
        <v>1884.8</v>
      </c>
      <c r="AM3102" s="5">
        <v>34992.22</v>
      </c>
      <c r="AN3102">
        <v>4</v>
      </c>
      <c r="AO3102">
        <v>5</v>
      </c>
      <c r="AP3102" t="str">
        <f t="shared" si="437"/>
        <v>No</v>
      </c>
      <c r="AQ3102">
        <v>2</v>
      </c>
      <c r="AR3102" s="5">
        <f t="shared" si="438"/>
        <v>2019852.94</v>
      </c>
      <c r="AS3102" s="5">
        <f t="shared" si="439"/>
        <v>506691.92</v>
      </c>
      <c r="AT3102" t="s">
        <v>59</v>
      </c>
      <c r="AU3102" t="s">
        <v>6164</v>
      </c>
      <c r="AV3102" t="s">
        <v>6165</v>
      </c>
      <c r="AW3102" t="s">
        <v>6166</v>
      </c>
      <c r="AX3102" t="s">
        <v>6167</v>
      </c>
      <c r="AY3102">
        <v>54</v>
      </c>
      <c r="AZ3102">
        <v>0</v>
      </c>
      <c r="BA3102">
        <v>17</v>
      </c>
      <c r="BB3102" t="s">
        <v>6191</v>
      </c>
      <c r="BC3102">
        <v>0</v>
      </c>
      <c r="BD3102">
        <v>1</v>
      </c>
      <c r="BE3102" t="s">
        <v>6188</v>
      </c>
      <c r="BF3102" t="s">
        <v>6170</v>
      </c>
      <c r="BG3102">
        <v>1</v>
      </c>
      <c r="BH3102" t="s">
        <v>6186</v>
      </c>
      <c r="BI3102">
        <v>25</v>
      </c>
      <c r="BJ3102" t="s">
        <v>6172</v>
      </c>
      <c r="BK3102">
        <v>0</v>
      </c>
      <c r="BL3102">
        <v>62</v>
      </c>
      <c r="BM3102" s="3">
        <f t="shared" si="440"/>
        <v>0.83870967741935487</v>
      </c>
    </row>
    <row r="3103" spans="1:65">
      <c r="A3103" t="s">
        <v>3239</v>
      </c>
      <c r="B3103" s="2">
        <v>45845</v>
      </c>
      <c r="C3103" t="s">
        <v>3137</v>
      </c>
      <c r="D3103" t="s">
        <v>3138</v>
      </c>
      <c r="E3103">
        <v>7</v>
      </c>
      <c r="F3103" t="s">
        <v>61</v>
      </c>
      <c r="G3103" t="s">
        <v>79</v>
      </c>
      <c r="H3103" t="s">
        <v>123</v>
      </c>
      <c r="I3103" t="s">
        <v>64</v>
      </c>
      <c r="J3103" t="s">
        <v>65</v>
      </c>
      <c r="K3103" t="s">
        <v>75</v>
      </c>
      <c r="L3103" t="s">
        <v>67</v>
      </c>
      <c r="M3103" t="s">
        <v>68</v>
      </c>
      <c r="N3103" t="s">
        <v>57</v>
      </c>
      <c r="O3103" t="s">
        <v>120</v>
      </c>
      <c r="P3103">
        <v>53</v>
      </c>
      <c r="Q3103">
        <v>54</v>
      </c>
      <c r="R3103">
        <v>52</v>
      </c>
      <c r="S3103">
        <v>2</v>
      </c>
      <c r="T3103">
        <f t="shared" si="432"/>
        <v>50</v>
      </c>
      <c r="U3103">
        <v>50</v>
      </c>
      <c r="V3103">
        <f t="shared" si="433"/>
        <v>0</v>
      </c>
      <c r="W3103" s="3">
        <f t="shared" si="434"/>
        <v>3.8461538461538464E-2</v>
      </c>
      <c r="X3103">
        <v>27</v>
      </c>
      <c r="Y3103" s="4">
        <v>1.4</v>
      </c>
      <c r="Z3103" s="4">
        <v>1.2</v>
      </c>
      <c r="AA3103" s="5">
        <v>51812.28</v>
      </c>
      <c r="AB3103" s="5">
        <f t="shared" si="435"/>
        <v>2590614</v>
      </c>
      <c r="AC3103" s="5">
        <v>32282.41</v>
      </c>
      <c r="AD3103" s="5">
        <f t="shared" si="436"/>
        <v>1678685.32</v>
      </c>
      <c r="AE3103" s="5">
        <v>111570.29</v>
      </c>
      <c r="AF3103" s="5">
        <v>31223.18</v>
      </c>
      <c r="AG3103" s="5">
        <v>9544.2199999999993</v>
      </c>
      <c r="AH3103" s="5">
        <v>1740</v>
      </c>
      <c r="AI3103" s="5">
        <v>9200</v>
      </c>
      <c r="AJ3103">
        <v>1</v>
      </c>
      <c r="AK3103" s="5">
        <v>14154.33</v>
      </c>
      <c r="AL3103" s="5">
        <v>0</v>
      </c>
      <c r="AM3103" s="5">
        <v>33059.620000000003</v>
      </c>
      <c r="AN3103">
        <v>4</v>
      </c>
      <c r="AO3103">
        <v>4</v>
      </c>
      <c r="AP3103" t="str">
        <f t="shared" si="437"/>
        <v>Yes</v>
      </c>
      <c r="AQ3103">
        <v>2</v>
      </c>
      <c r="AR3103" s="5">
        <f t="shared" si="438"/>
        <v>1889176.96</v>
      </c>
      <c r="AS3103" s="5">
        <f t="shared" si="439"/>
        <v>701437.04</v>
      </c>
      <c r="AT3103" t="s">
        <v>116</v>
      </c>
      <c r="AU3103" t="s">
        <v>6189</v>
      </c>
      <c r="AV3103" t="s">
        <v>6201</v>
      </c>
      <c r="AW3103" t="s">
        <v>6175</v>
      </c>
      <c r="AX3103" t="s">
        <v>6167</v>
      </c>
      <c r="AY3103">
        <v>53</v>
      </c>
      <c r="AZ3103">
        <v>0</v>
      </c>
      <c r="BA3103">
        <v>0</v>
      </c>
      <c r="BB3103" t="s">
        <v>6168</v>
      </c>
      <c r="BC3103">
        <v>0</v>
      </c>
      <c r="BD3103">
        <v>0</v>
      </c>
      <c r="BE3103" t="s">
        <v>6169</v>
      </c>
      <c r="BF3103" t="s">
        <v>6210</v>
      </c>
      <c r="BG3103">
        <v>1</v>
      </c>
      <c r="BH3103" t="s">
        <v>6186</v>
      </c>
      <c r="BI3103">
        <v>27</v>
      </c>
      <c r="BJ3103" t="s">
        <v>6172</v>
      </c>
      <c r="BK3103">
        <v>0</v>
      </c>
      <c r="BL3103">
        <v>64</v>
      </c>
      <c r="BM3103" s="3">
        <f t="shared" si="440"/>
        <v>0.8125</v>
      </c>
    </row>
    <row r="3104" spans="1:65">
      <c r="A3104" t="s">
        <v>3240</v>
      </c>
      <c r="B3104" s="2">
        <v>45845</v>
      </c>
      <c r="C3104" t="s">
        <v>3137</v>
      </c>
      <c r="D3104" t="s">
        <v>3138</v>
      </c>
      <c r="E3104">
        <v>7</v>
      </c>
      <c r="F3104" t="s">
        <v>78</v>
      </c>
      <c r="G3104" t="s">
        <v>50</v>
      </c>
      <c r="H3104" t="s">
        <v>185</v>
      </c>
      <c r="I3104" t="s">
        <v>52</v>
      </c>
      <c r="J3104" t="s">
        <v>65</v>
      </c>
      <c r="K3104" t="s">
        <v>54</v>
      </c>
      <c r="L3104" t="s">
        <v>87</v>
      </c>
      <c r="M3104" t="s">
        <v>56</v>
      </c>
      <c r="N3104" t="s">
        <v>94</v>
      </c>
      <c r="O3104" t="s">
        <v>120</v>
      </c>
      <c r="P3104">
        <v>53</v>
      </c>
      <c r="Q3104">
        <v>55</v>
      </c>
      <c r="R3104">
        <v>54</v>
      </c>
      <c r="S3104">
        <v>1</v>
      </c>
      <c r="T3104">
        <f t="shared" si="432"/>
        <v>53</v>
      </c>
      <c r="U3104">
        <v>52</v>
      </c>
      <c r="V3104">
        <f t="shared" si="433"/>
        <v>1</v>
      </c>
      <c r="W3104" s="3">
        <f t="shared" si="434"/>
        <v>1.8518518518518517E-2</v>
      </c>
      <c r="X3104">
        <v>31</v>
      </c>
      <c r="Y3104" s="4">
        <v>1.4</v>
      </c>
      <c r="Z3104" s="4">
        <v>1.3</v>
      </c>
      <c r="AA3104" s="5">
        <v>55914.48</v>
      </c>
      <c r="AB3104" s="5">
        <f t="shared" si="435"/>
        <v>2907552.96</v>
      </c>
      <c r="AC3104" s="5">
        <v>35652.400000000001</v>
      </c>
      <c r="AD3104" s="5">
        <f t="shared" si="436"/>
        <v>1925229.6</v>
      </c>
      <c r="AE3104" s="5">
        <v>126375.03999999999</v>
      </c>
      <c r="AF3104" s="5">
        <v>37641.18</v>
      </c>
      <c r="AG3104" s="5">
        <v>9717.11</v>
      </c>
      <c r="AH3104" s="5">
        <v>1885</v>
      </c>
      <c r="AI3104" s="5">
        <v>4600</v>
      </c>
      <c r="AJ3104">
        <v>0</v>
      </c>
      <c r="AK3104" s="5">
        <v>0</v>
      </c>
      <c r="AL3104" s="5">
        <v>1012.95</v>
      </c>
      <c r="AM3104" s="5">
        <v>42037.47</v>
      </c>
      <c r="AN3104">
        <v>4</v>
      </c>
      <c r="AO3104">
        <v>6</v>
      </c>
      <c r="AP3104" t="str">
        <f t="shared" si="437"/>
        <v>No</v>
      </c>
      <c r="AQ3104">
        <v>2</v>
      </c>
      <c r="AR3104" s="5">
        <f t="shared" si="438"/>
        <v>2148498.35</v>
      </c>
      <c r="AS3104" s="5">
        <f t="shared" si="439"/>
        <v>759054.61</v>
      </c>
      <c r="AT3104" t="s">
        <v>59</v>
      </c>
      <c r="AU3104" t="s">
        <v>6164</v>
      </c>
      <c r="AV3104" t="s">
        <v>6165</v>
      </c>
      <c r="AW3104" t="s">
        <v>6166</v>
      </c>
      <c r="AX3104" t="s">
        <v>6167</v>
      </c>
      <c r="AY3104">
        <v>55</v>
      </c>
      <c r="AZ3104">
        <v>0</v>
      </c>
      <c r="BA3104">
        <v>16</v>
      </c>
      <c r="BB3104" t="s">
        <v>6198</v>
      </c>
      <c r="BC3104">
        <v>0</v>
      </c>
      <c r="BD3104">
        <v>2</v>
      </c>
      <c r="BE3104" t="s">
        <v>6196</v>
      </c>
      <c r="BF3104" t="s">
        <v>6170</v>
      </c>
      <c r="BG3104">
        <v>1</v>
      </c>
      <c r="BH3104" t="s">
        <v>6186</v>
      </c>
      <c r="BI3104">
        <v>31</v>
      </c>
      <c r="BJ3104" t="s">
        <v>6172</v>
      </c>
      <c r="BK3104">
        <v>0</v>
      </c>
      <c r="BL3104">
        <v>64</v>
      </c>
      <c r="BM3104" s="3">
        <f t="shared" si="440"/>
        <v>0.84375</v>
      </c>
    </row>
    <row r="3105" spans="1:65">
      <c r="A3105" t="s">
        <v>3241</v>
      </c>
      <c r="B3105" s="2">
        <v>45845</v>
      </c>
      <c r="C3105" t="s">
        <v>3137</v>
      </c>
      <c r="D3105" t="s">
        <v>3138</v>
      </c>
      <c r="E3105">
        <v>7</v>
      </c>
      <c r="F3105" t="s">
        <v>49</v>
      </c>
      <c r="G3105" t="s">
        <v>62</v>
      </c>
      <c r="H3105" t="s">
        <v>133</v>
      </c>
      <c r="I3105" t="s">
        <v>74</v>
      </c>
      <c r="J3105" t="s">
        <v>53</v>
      </c>
      <c r="K3105" t="s">
        <v>75</v>
      </c>
      <c r="L3105" t="s">
        <v>67</v>
      </c>
      <c r="M3105" t="s">
        <v>68</v>
      </c>
      <c r="N3105" t="s">
        <v>109</v>
      </c>
      <c r="O3105" t="s">
        <v>58</v>
      </c>
      <c r="P3105">
        <v>54</v>
      </c>
      <c r="Q3105">
        <v>56</v>
      </c>
      <c r="R3105">
        <v>55</v>
      </c>
      <c r="S3105">
        <v>4</v>
      </c>
      <c r="T3105">
        <f t="shared" si="432"/>
        <v>51</v>
      </c>
      <c r="U3105">
        <v>51</v>
      </c>
      <c r="V3105">
        <f t="shared" si="433"/>
        <v>0</v>
      </c>
      <c r="W3105" s="3">
        <f t="shared" si="434"/>
        <v>7.2727272727272724E-2</v>
      </c>
      <c r="X3105">
        <v>23</v>
      </c>
      <c r="Y3105" s="4">
        <v>6.2</v>
      </c>
      <c r="Z3105" s="4">
        <v>1.7</v>
      </c>
      <c r="AA3105" s="5">
        <v>36358</v>
      </c>
      <c r="AB3105" s="5">
        <f t="shared" si="435"/>
        <v>1854258</v>
      </c>
      <c r="AC3105" s="5">
        <v>21817.48</v>
      </c>
      <c r="AD3105" s="5">
        <f t="shared" si="436"/>
        <v>1199961.3999999999</v>
      </c>
      <c r="AE3105" s="5">
        <v>94857.82</v>
      </c>
      <c r="AF3105" s="5">
        <v>25126.31</v>
      </c>
      <c r="AG3105" s="5">
        <v>9253.58</v>
      </c>
      <c r="AH3105" s="5">
        <v>2465</v>
      </c>
      <c r="AI3105" s="5">
        <v>14513.06</v>
      </c>
      <c r="AJ3105">
        <v>1</v>
      </c>
      <c r="AK3105" s="5">
        <v>8991.57</v>
      </c>
      <c r="AL3105" s="5">
        <v>0</v>
      </c>
      <c r="AM3105" s="5">
        <v>82768.69</v>
      </c>
      <c r="AN3105">
        <v>8</v>
      </c>
      <c r="AO3105">
        <v>10</v>
      </c>
      <c r="AP3105" t="str">
        <f t="shared" si="437"/>
        <v>No</v>
      </c>
      <c r="AQ3105">
        <v>2</v>
      </c>
      <c r="AR3105" s="5">
        <f t="shared" si="438"/>
        <v>1437937.43</v>
      </c>
      <c r="AS3105" s="5">
        <f t="shared" si="439"/>
        <v>416320.57</v>
      </c>
      <c r="AT3105" t="s">
        <v>1641</v>
      </c>
      <c r="AU3105" t="s">
        <v>6173</v>
      </c>
      <c r="AV3105" t="s">
        <v>6174</v>
      </c>
      <c r="AW3105" t="s">
        <v>6175</v>
      </c>
      <c r="AX3105" t="s">
        <v>6167</v>
      </c>
      <c r="AY3105">
        <v>57</v>
      </c>
      <c r="AZ3105">
        <v>0</v>
      </c>
      <c r="BA3105">
        <v>0</v>
      </c>
      <c r="BB3105" t="s">
        <v>6168</v>
      </c>
      <c r="BC3105">
        <v>2</v>
      </c>
      <c r="BD3105">
        <v>0</v>
      </c>
      <c r="BE3105" t="s">
        <v>6178</v>
      </c>
      <c r="BF3105" t="s">
        <v>6210</v>
      </c>
      <c r="BG3105">
        <v>0</v>
      </c>
      <c r="BH3105" t="s">
        <v>6171</v>
      </c>
      <c r="BI3105">
        <v>26</v>
      </c>
      <c r="BJ3105" t="s">
        <v>6172</v>
      </c>
      <c r="BK3105">
        <v>0</v>
      </c>
      <c r="BL3105">
        <v>74</v>
      </c>
      <c r="BM3105" s="3">
        <f t="shared" si="440"/>
        <v>0.7432432432432432</v>
      </c>
    </row>
    <row r="3106" spans="1:65">
      <c r="A3106" t="s">
        <v>3242</v>
      </c>
      <c r="B3106" s="2">
        <v>45845</v>
      </c>
      <c r="C3106" t="s">
        <v>3137</v>
      </c>
      <c r="D3106" t="s">
        <v>3138</v>
      </c>
      <c r="E3106">
        <v>7</v>
      </c>
      <c r="F3106" t="s">
        <v>72</v>
      </c>
      <c r="G3106" t="s">
        <v>50</v>
      </c>
      <c r="H3106" t="s">
        <v>119</v>
      </c>
      <c r="I3106" t="s">
        <v>52</v>
      </c>
      <c r="J3106" t="s">
        <v>53</v>
      </c>
      <c r="K3106" t="s">
        <v>75</v>
      </c>
      <c r="L3106" t="s">
        <v>87</v>
      </c>
      <c r="M3106" t="s">
        <v>56</v>
      </c>
      <c r="N3106" t="s">
        <v>69</v>
      </c>
      <c r="O3106" t="s">
        <v>70</v>
      </c>
      <c r="P3106">
        <v>67</v>
      </c>
      <c r="Q3106">
        <v>68</v>
      </c>
      <c r="R3106">
        <v>70</v>
      </c>
      <c r="S3106">
        <v>1</v>
      </c>
      <c r="T3106">
        <f t="shared" si="432"/>
        <v>69</v>
      </c>
      <c r="U3106">
        <v>66</v>
      </c>
      <c r="V3106">
        <f t="shared" si="433"/>
        <v>3</v>
      </c>
      <c r="W3106" s="3">
        <f t="shared" si="434"/>
        <v>1.4285714285714285E-2</v>
      </c>
      <c r="X3106">
        <v>21</v>
      </c>
      <c r="Y3106" s="4">
        <v>6.5</v>
      </c>
      <c r="Z3106" s="4">
        <v>2.1</v>
      </c>
      <c r="AA3106" s="5">
        <v>36188.730000000003</v>
      </c>
      <c r="AB3106" s="5">
        <f t="shared" si="435"/>
        <v>2388456.1800000002</v>
      </c>
      <c r="AC3106" s="5">
        <v>24087.62</v>
      </c>
      <c r="AD3106" s="5">
        <f t="shared" si="436"/>
        <v>1686133.4</v>
      </c>
      <c r="AE3106" s="5">
        <v>124430.78</v>
      </c>
      <c r="AF3106" s="5">
        <v>31183.7</v>
      </c>
      <c r="AG3106" s="5">
        <v>9040.09</v>
      </c>
      <c r="AH3106" s="5">
        <v>3045</v>
      </c>
      <c r="AI3106" s="5">
        <v>3200</v>
      </c>
      <c r="AJ3106">
        <v>0</v>
      </c>
      <c r="AK3106" s="5">
        <v>0</v>
      </c>
      <c r="AL3106" s="5">
        <v>1913.48</v>
      </c>
      <c r="AM3106" s="5">
        <v>45897.02</v>
      </c>
      <c r="AN3106">
        <v>4</v>
      </c>
      <c r="AO3106">
        <v>5</v>
      </c>
      <c r="AP3106" t="str">
        <f t="shared" si="437"/>
        <v>No</v>
      </c>
      <c r="AQ3106">
        <v>3</v>
      </c>
      <c r="AR3106" s="5">
        <f t="shared" si="438"/>
        <v>1904843.47</v>
      </c>
      <c r="AS3106" s="5">
        <f t="shared" si="439"/>
        <v>483612.71</v>
      </c>
      <c r="AT3106" t="s">
        <v>59</v>
      </c>
      <c r="AU3106" t="s">
        <v>6164</v>
      </c>
      <c r="AV3106" t="s">
        <v>6165</v>
      </c>
      <c r="AW3106" t="s">
        <v>6166</v>
      </c>
      <c r="AX3106" t="s">
        <v>6184</v>
      </c>
      <c r="AY3106">
        <v>68</v>
      </c>
      <c r="AZ3106">
        <v>0</v>
      </c>
      <c r="BA3106">
        <v>24</v>
      </c>
      <c r="BB3106" t="s">
        <v>6180</v>
      </c>
      <c r="BC3106">
        <v>0</v>
      </c>
      <c r="BD3106">
        <v>1</v>
      </c>
      <c r="BE3106" t="s">
        <v>6188</v>
      </c>
      <c r="BF3106" t="s">
        <v>6170</v>
      </c>
      <c r="BG3106">
        <v>0</v>
      </c>
      <c r="BH3106" t="s">
        <v>6171</v>
      </c>
      <c r="BI3106">
        <v>38</v>
      </c>
      <c r="BJ3106" t="s">
        <v>6172</v>
      </c>
      <c r="BK3106">
        <v>0</v>
      </c>
      <c r="BL3106">
        <v>78</v>
      </c>
      <c r="BM3106" s="3">
        <f t="shared" si="440"/>
        <v>0.89743589743589747</v>
      </c>
    </row>
    <row r="3107" spans="1:65">
      <c r="A3107" t="s">
        <v>3243</v>
      </c>
      <c r="B3107" s="2">
        <v>45845</v>
      </c>
      <c r="C3107" t="s">
        <v>3137</v>
      </c>
      <c r="D3107" t="s">
        <v>3138</v>
      </c>
      <c r="E3107">
        <v>7</v>
      </c>
      <c r="F3107" t="s">
        <v>72</v>
      </c>
      <c r="G3107" t="s">
        <v>50</v>
      </c>
      <c r="H3107" t="s">
        <v>119</v>
      </c>
      <c r="I3107" t="s">
        <v>64</v>
      </c>
      <c r="J3107" t="s">
        <v>53</v>
      </c>
      <c r="K3107" t="s">
        <v>66</v>
      </c>
      <c r="L3107" t="s">
        <v>92</v>
      </c>
      <c r="M3107" t="s">
        <v>56</v>
      </c>
      <c r="N3107" t="s">
        <v>94</v>
      </c>
      <c r="O3107" t="s">
        <v>82</v>
      </c>
      <c r="P3107">
        <v>55</v>
      </c>
      <c r="Q3107">
        <v>59</v>
      </c>
      <c r="R3107">
        <v>61</v>
      </c>
      <c r="S3107">
        <v>1</v>
      </c>
      <c r="T3107">
        <f t="shared" si="432"/>
        <v>60</v>
      </c>
      <c r="U3107">
        <v>53</v>
      </c>
      <c r="V3107">
        <f t="shared" si="433"/>
        <v>7</v>
      </c>
      <c r="W3107" s="3">
        <f t="shared" si="434"/>
        <v>1.6393442622950821E-2</v>
      </c>
      <c r="X3107">
        <v>33</v>
      </c>
      <c r="Y3107" s="4">
        <v>0</v>
      </c>
      <c r="Z3107" s="4">
        <v>1.9</v>
      </c>
      <c r="AA3107" s="5">
        <v>33635.599999999999</v>
      </c>
      <c r="AB3107" s="5">
        <f t="shared" si="435"/>
        <v>1782686.8</v>
      </c>
      <c r="AC3107" s="5">
        <v>23883.68</v>
      </c>
      <c r="AD3107" s="5">
        <f t="shared" si="436"/>
        <v>1456904.48</v>
      </c>
      <c r="AE3107" s="5">
        <v>101961.39</v>
      </c>
      <c r="AF3107" s="5">
        <v>27246.14</v>
      </c>
      <c r="AG3107" s="5">
        <v>9447.14</v>
      </c>
      <c r="AH3107" s="5">
        <v>2755</v>
      </c>
      <c r="AI3107" s="5">
        <v>3200</v>
      </c>
      <c r="AJ3107">
        <v>0</v>
      </c>
      <c r="AK3107" s="5">
        <v>0</v>
      </c>
      <c r="AL3107" s="5">
        <v>4849.3999999999996</v>
      </c>
      <c r="AM3107" s="5">
        <v>34886.17</v>
      </c>
      <c r="AN3107">
        <v>4</v>
      </c>
      <c r="AO3107">
        <v>4</v>
      </c>
      <c r="AP3107" t="str">
        <f t="shared" si="437"/>
        <v>Yes</v>
      </c>
      <c r="AQ3107">
        <v>1</v>
      </c>
      <c r="AR3107" s="5">
        <f t="shared" si="438"/>
        <v>1641249.72</v>
      </c>
      <c r="AS3107" s="5">
        <f t="shared" si="439"/>
        <v>141437.07999999999</v>
      </c>
      <c r="AT3107" t="s">
        <v>59</v>
      </c>
      <c r="AU3107" t="s">
        <v>6164</v>
      </c>
      <c r="AV3107" t="s">
        <v>6165</v>
      </c>
      <c r="AW3107" t="s">
        <v>6166</v>
      </c>
      <c r="AX3107" t="s">
        <v>6184</v>
      </c>
      <c r="AY3107">
        <v>58</v>
      </c>
      <c r="AZ3107">
        <v>1</v>
      </c>
      <c r="BA3107">
        <v>35</v>
      </c>
      <c r="BB3107" t="s">
        <v>6180</v>
      </c>
      <c r="BC3107">
        <v>0</v>
      </c>
      <c r="BD3107">
        <v>0</v>
      </c>
      <c r="BE3107" t="s">
        <v>6169</v>
      </c>
      <c r="BF3107" t="s">
        <v>6170</v>
      </c>
      <c r="BG3107">
        <v>0</v>
      </c>
      <c r="BH3107" t="s">
        <v>6171</v>
      </c>
      <c r="BI3107">
        <v>21</v>
      </c>
      <c r="BJ3107" t="s">
        <v>6172</v>
      </c>
      <c r="BK3107">
        <v>0</v>
      </c>
      <c r="BL3107">
        <v>74</v>
      </c>
      <c r="BM3107" s="3">
        <f t="shared" si="440"/>
        <v>0.82432432432432434</v>
      </c>
    </row>
    <row r="3108" spans="1:65">
      <c r="A3108" t="s">
        <v>3244</v>
      </c>
      <c r="B3108" s="2">
        <v>45845</v>
      </c>
      <c r="C3108" t="s">
        <v>3137</v>
      </c>
      <c r="D3108" t="s">
        <v>3138</v>
      </c>
      <c r="E3108">
        <v>7</v>
      </c>
      <c r="F3108" t="s">
        <v>78</v>
      </c>
      <c r="G3108" t="s">
        <v>79</v>
      </c>
      <c r="H3108" t="s">
        <v>136</v>
      </c>
      <c r="I3108" t="s">
        <v>52</v>
      </c>
      <c r="J3108" t="s">
        <v>65</v>
      </c>
      <c r="K3108" t="s">
        <v>66</v>
      </c>
      <c r="L3108" t="s">
        <v>67</v>
      </c>
      <c r="M3108" t="s">
        <v>68</v>
      </c>
      <c r="N3108" t="s">
        <v>76</v>
      </c>
      <c r="O3108" t="s">
        <v>70</v>
      </c>
      <c r="P3108">
        <v>45</v>
      </c>
      <c r="Q3108">
        <v>46</v>
      </c>
      <c r="R3108">
        <v>45</v>
      </c>
      <c r="S3108">
        <v>4</v>
      </c>
      <c r="T3108">
        <f t="shared" si="432"/>
        <v>41</v>
      </c>
      <c r="U3108">
        <v>41</v>
      </c>
      <c r="V3108">
        <f t="shared" si="433"/>
        <v>0</v>
      </c>
      <c r="W3108" s="3">
        <f t="shared" si="434"/>
        <v>8.8888888888888892E-2</v>
      </c>
      <c r="X3108">
        <v>29</v>
      </c>
      <c r="Y3108" s="4">
        <v>1</v>
      </c>
      <c r="Z3108" s="4">
        <v>0.8</v>
      </c>
      <c r="AA3108" s="5">
        <v>48642.22</v>
      </c>
      <c r="AB3108" s="5">
        <f t="shared" si="435"/>
        <v>1994331.02</v>
      </c>
      <c r="AC3108" s="5">
        <v>32638.42</v>
      </c>
      <c r="AD3108" s="5">
        <f t="shared" si="436"/>
        <v>1468728.9</v>
      </c>
      <c r="AE3108" s="5">
        <v>105251.03</v>
      </c>
      <c r="AF3108" s="5">
        <v>29593.54</v>
      </c>
      <c r="AG3108" s="5">
        <v>9367.9699999999993</v>
      </c>
      <c r="AH3108" s="5">
        <v>1160</v>
      </c>
      <c r="AI3108" s="5">
        <v>21539.39</v>
      </c>
      <c r="AJ3108">
        <v>1</v>
      </c>
      <c r="AK3108" s="5">
        <v>13247.32</v>
      </c>
      <c r="AL3108" s="5">
        <v>0</v>
      </c>
      <c r="AM3108" s="5">
        <v>26191.119999999999</v>
      </c>
      <c r="AN3108">
        <v>4</v>
      </c>
      <c r="AO3108">
        <v>4</v>
      </c>
      <c r="AP3108" t="str">
        <f t="shared" si="437"/>
        <v>Yes</v>
      </c>
      <c r="AQ3108">
        <v>2</v>
      </c>
      <c r="AR3108" s="5">
        <f t="shared" si="438"/>
        <v>1675079.27</v>
      </c>
      <c r="AS3108" s="5">
        <f t="shared" si="439"/>
        <v>319251.75</v>
      </c>
      <c r="AT3108" t="s">
        <v>1641</v>
      </c>
      <c r="AU3108" t="s">
        <v>6199</v>
      </c>
      <c r="AV3108" t="s">
        <v>6200</v>
      </c>
      <c r="AW3108" t="s">
        <v>6175</v>
      </c>
      <c r="AX3108" t="s">
        <v>6167</v>
      </c>
      <c r="AY3108">
        <v>47</v>
      </c>
      <c r="AZ3108">
        <v>0</v>
      </c>
      <c r="BA3108">
        <v>0</v>
      </c>
      <c r="BB3108" t="s">
        <v>6168</v>
      </c>
      <c r="BC3108">
        <v>0</v>
      </c>
      <c r="BD3108">
        <v>0</v>
      </c>
      <c r="BE3108" t="s">
        <v>6169</v>
      </c>
      <c r="BF3108" t="s">
        <v>6210</v>
      </c>
      <c r="BG3108">
        <v>0</v>
      </c>
      <c r="BH3108" t="s">
        <v>6171</v>
      </c>
      <c r="BI3108">
        <v>37</v>
      </c>
      <c r="BJ3108" t="s">
        <v>6172</v>
      </c>
      <c r="BK3108">
        <v>0</v>
      </c>
      <c r="BL3108">
        <v>64</v>
      </c>
      <c r="BM3108" s="3">
        <f t="shared" si="440"/>
        <v>0.703125</v>
      </c>
    </row>
    <row r="3109" spans="1:65">
      <c r="A3109" t="s">
        <v>3245</v>
      </c>
      <c r="B3109" s="2">
        <v>45845</v>
      </c>
      <c r="C3109" t="s">
        <v>3137</v>
      </c>
      <c r="D3109" t="s">
        <v>3138</v>
      </c>
      <c r="E3109">
        <v>7</v>
      </c>
      <c r="F3109" t="s">
        <v>72</v>
      </c>
      <c r="G3109" t="s">
        <v>50</v>
      </c>
      <c r="H3109" t="s">
        <v>179</v>
      </c>
      <c r="I3109" t="s">
        <v>74</v>
      </c>
      <c r="J3109" t="s">
        <v>53</v>
      </c>
      <c r="K3109" t="s">
        <v>66</v>
      </c>
      <c r="L3109" t="s">
        <v>92</v>
      </c>
      <c r="M3109" t="s">
        <v>56</v>
      </c>
      <c r="N3109" t="s">
        <v>94</v>
      </c>
      <c r="O3109" t="s">
        <v>82</v>
      </c>
      <c r="P3109">
        <v>69</v>
      </c>
      <c r="Q3109">
        <v>71</v>
      </c>
      <c r="R3109">
        <v>74</v>
      </c>
      <c r="S3109">
        <v>1</v>
      </c>
      <c r="T3109">
        <f t="shared" si="432"/>
        <v>73</v>
      </c>
      <c r="U3109">
        <v>69</v>
      </c>
      <c r="V3109">
        <f t="shared" si="433"/>
        <v>4</v>
      </c>
      <c r="W3109" s="3">
        <f t="shared" si="434"/>
        <v>1.3513513513513514E-2</v>
      </c>
      <c r="X3109">
        <v>32</v>
      </c>
      <c r="Y3109" s="4">
        <v>7.4</v>
      </c>
      <c r="Z3109" s="4">
        <v>2.2999999999999998</v>
      </c>
      <c r="AA3109" s="5">
        <v>33491.24</v>
      </c>
      <c r="AB3109" s="5">
        <f t="shared" si="435"/>
        <v>2310895.56</v>
      </c>
      <c r="AC3109" s="5">
        <v>23733.18</v>
      </c>
      <c r="AD3109" s="5">
        <f t="shared" si="436"/>
        <v>1756255.32</v>
      </c>
      <c r="AE3109" s="5">
        <v>126933.59</v>
      </c>
      <c r="AF3109" s="5">
        <v>32910.46</v>
      </c>
      <c r="AG3109" s="5">
        <v>10131.09</v>
      </c>
      <c r="AH3109" s="5">
        <v>3335</v>
      </c>
      <c r="AI3109" s="5">
        <v>3200</v>
      </c>
      <c r="AJ3109">
        <v>0</v>
      </c>
      <c r="AK3109" s="5">
        <v>0</v>
      </c>
      <c r="AL3109" s="5">
        <v>2534.5500000000002</v>
      </c>
      <c r="AM3109" s="5">
        <v>51609.38</v>
      </c>
      <c r="AN3109">
        <v>4</v>
      </c>
      <c r="AO3109">
        <v>5</v>
      </c>
      <c r="AP3109" t="str">
        <f t="shared" si="437"/>
        <v>No</v>
      </c>
      <c r="AQ3109">
        <v>3</v>
      </c>
      <c r="AR3109" s="5">
        <f t="shared" si="438"/>
        <v>1986909.39</v>
      </c>
      <c r="AS3109" s="5">
        <f t="shared" si="439"/>
        <v>323986.17</v>
      </c>
      <c r="AT3109" t="s">
        <v>59</v>
      </c>
      <c r="AU3109" t="s">
        <v>6164</v>
      </c>
      <c r="AV3109" t="s">
        <v>6165</v>
      </c>
      <c r="AW3109" t="s">
        <v>6166</v>
      </c>
      <c r="AX3109" t="s">
        <v>6184</v>
      </c>
      <c r="AY3109">
        <v>69</v>
      </c>
      <c r="AZ3109">
        <v>0</v>
      </c>
      <c r="BA3109">
        <v>25</v>
      </c>
      <c r="BB3109" t="s">
        <v>6180</v>
      </c>
      <c r="BC3109">
        <v>0</v>
      </c>
      <c r="BD3109">
        <v>1</v>
      </c>
      <c r="BE3109" t="s">
        <v>6188</v>
      </c>
      <c r="BF3109" t="s">
        <v>6170</v>
      </c>
      <c r="BG3109">
        <v>0</v>
      </c>
      <c r="BH3109" t="s">
        <v>6171</v>
      </c>
      <c r="BI3109">
        <v>30</v>
      </c>
      <c r="BJ3109" t="s">
        <v>6172</v>
      </c>
      <c r="BK3109">
        <v>0</v>
      </c>
      <c r="BL3109">
        <v>79</v>
      </c>
      <c r="BM3109" s="3">
        <f t="shared" si="440"/>
        <v>0.93670886075949367</v>
      </c>
    </row>
    <row r="3110" spans="1:65">
      <c r="A3110" t="s">
        <v>3246</v>
      </c>
      <c r="B3110" s="2">
        <v>45846</v>
      </c>
      <c r="C3110" t="s">
        <v>3137</v>
      </c>
      <c r="D3110" t="s">
        <v>3138</v>
      </c>
      <c r="E3110">
        <v>7</v>
      </c>
      <c r="F3110" t="s">
        <v>61</v>
      </c>
      <c r="G3110" t="s">
        <v>62</v>
      </c>
      <c r="H3110" t="s">
        <v>63</v>
      </c>
      <c r="I3110" t="s">
        <v>52</v>
      </c>
      <c r="J3110" t="s">
        <v>53</v>
      </c>
      <c r="K3110" t="s">
        <v>75</v>
      </c>
      <c r="L3110" t="s">
        <v>92</v>
      </c>
      <c r="M3110" t="s">
        <v>56</v>
      </c>
      <c r="N3110" t="s">
        <v>57</v>
      </c>
      <c r="O3110" t="s">
        <v>70</v>
      </c>
      <c r="P3110">
        <v>60</v>
      </c>
      <c r="Q3110">
        <v>62</v>
      </c>
      <c r="R3110">
        <v>63</v>
      </c>
      <c r="S3110">
        <v>2</v>
      </c>
      <c r="T3110">
        <f t="shared" si="432"/>
        <v>61</v>
      </c>
      <c r="U3110">
        <v>58</v>
      </c>
      <c r="V3110">
        <f t="shared" si="433"/>
        <v>3</v>
      </c>
      <c r="W3110" s="3">
        <f t="shared" si="434"/>
        <v>3.1746031746031744E-2</v>
      </c>
      <c r="X3110">
        <v>17</v>
      </c>
      <c r="Y3110" s="4">
        <v>2.6</v>
      </c>
      <c r="Z3110" s="4">
        <v>1</v>
      </c>
      <c r="AA3110" s="5">
        <v>35743.360000000001</v>
      </c>
      <c r="AB3110" s="5">
        <f t="shared" si="435"/>
        <v>2073114.88</v>
      </c>
      <c r="AC3110" s="5">
        <v>23911.78</v>
      </c>
      <c r="AD3110" s="5">
        <f t="shared" si="436"/>
        <v>1506442.14</v>
      </c>
      <c r="AE3110" s="5">
        <v>113589.11</v>
      </c>
      <c r="AF3110" s="5">
        <v>27055.45</v>
      </c>
      <c r="AG3110" s="5">
        <v>8573.81</v>
      </c>
      <c r="AH3110" s="5">
        <v>1450</v>
      </c>
      <c r="AI3110" s="5">
        <v>6400</v>
      </c>
      <c r="AJ3110">
        <v>0</v>
      </c>
      <c r="AK3110" s="5">
        <v>0</v>
      </c>
      <c r="AL3110" s="5">
        <v>1959.2</v>
      </c>
      <c r="AM3110" s="5">
        <v>42171.21</v>
      </c>
      <c r="AN3110">
        <v>4</v>
      </c>
      <c r="AO3110">
        <v>5</v>
      </c>
      <c r="AP3110" t="str">
        <f t="shared" si="437"/>
        <v>No</v>
      </c>
      <c r="AQ3110">
        <v>3</v>
      </c>
      <c r="AR3110" s="5">
        <f t="shared" si="438"/>
        <v>1707640.92</v>
      </c>
      <c r="AS3110" s="5">
        <f t="shared" si="439"/>
        <v>365473.96</v>
      </c>
      <c r="AT3110" t="s">
        <v>59</v>
      </c>
      <c r="AU3110" t="s">
        <v>6164</v>
      </c>
      <c r="AV3110" t="s">
        <v>6165</v>
      </c>
      <c r="AW3110" t="s">
        <v>6166</v>
      </c>
      <c r="AX3110" t="s">
        <v>6184</v>
      </c>
      <c r="AY3110">
        <v>61</v>
      </c>
      <c r="AZ3110">
        <v>0</v>
      </c>
      <c r="BA3110">
        <v>24</v>
      </c>
      <c r="BB3110" t="s">
        <v>6180</v>
      </c>
      <c r="BC3110">
        <v>0</v>
      </c>
      <c r="BD3110">
        <v>1</v>
      </c>
      <c r="BE3110" t="s">
        <v>6188</v>
      </c>
      <c r="BF3110" t="s">
        <v>6170</v>
      </c>
      <c r="BG3110">
        <v>0</v>
      </c>
      <c r="BH3110" t="s">
        <v>6171</v>
      </c>
      <c r="BI3110">
        <v>38</v>
      </c>
      <c r="BJ3110" t="s">
        <v>6172</v>
      </c>
      <c r="BK3110">
        <v>0</v>
      </c>
      <c r="BL3110">
        <v>77</v>
      </c>
      <c r="BM3110" s="3">
        <f t="shared" si="440"/>
        <v>0.81818181818181823</v>
      </c>
    </row>
    <row r="3111" spans="1:65">
      <c r="A3111" t="s">
        <v>3247</v>
      </c>
      <c r="B3111" s="2">
        <v>45846</v>
      </c>
      <c r="C3111" t="s">
        <v>3137</v>
      </c>
      <c r="D3111" t="s">
        <v>3138</v>
      </c>
      <c r="E3111">
        <v>7</v>
      </c>
      <c r="F3111" t="s">
        <v>72</v>
      </c>
      <c r="G3111" t="s">
        <v>62</v>
      </c>
      <c r="H3111" t="s">
        <v>155</v>
      </c>
      <c r="I3111" t="s">
        <v>74</v>
      </c>
      <c r="J3111" t="s">
        <v>81</v>
      </c>
      <c r="K3111" t="s">
        <v>75</v>
      </c>
      <c r="L3111" t="s">
        <v>67</v>
      </c>
      <c r="M3111" t="s">
        <v>56</v>
      </c>
      <c r="N3111" t="s">
        <v>57</v>
      </c>
      <c r="O3111" t="s">
        <v>58</v>
      </c>
      <c r="P3111">
        <v>37</v>
      </c>
      <c r="Q3111">
        <v>38</v>
      </c>
      <c r="R3111">
        <v>37</v>
      </c>
      <c r="S3111">
        <v>1</v>
      </c>
      <c r="T3111">
        <f t="shared" si="432"/>
        <v>36</v>
      </c>
      <c r="U3111">
        <v>36</v>
      </c>
      <c r="V3111">
        <f t="shared" si="433"/>
        <v>0</v>
      </c>
      <c r="W3111" s="3">
        <f t="shared" si="434"/>
        <v>2.7027027027027029E-2</v>
      </c>
      <c r="X3111">
        <v>24</v>
      </c>
      <c r="Y3111" s="4">
        <v>4.3</v>
      </c>
      <c r="Z3111" s="4">
        <v>0.8</v>
      </c>
      <c r="AA3111" s="5">
        <v>78885.039999999994</v>
      </c>
      <c r="AB3111" s="5">
        <f t="shared" si="435"/>
        <v>2839861.44</v>
      </c>
      <c r="AC3111" s="5">
        <v>51582.22</v>
      </c>
      <c r="AD3111" s="5">
        <f t="shared" si="436"/>
        <v>1908542.14</v>
      </c>
      <c r="AE3111" s="5">
        <v>110762.08</v>
      </c>
      <c r="AF3111" s="5">
        <v>31821.43</v>
      </c>
      <c r="AG3111" s="5">
        <v>8999.7199999999993</v>
      </c>
      <c r="AH3111" s="5">
        <v>1160</v>
      </c>
      <c r="AI3111" s="5">
        <v>6800</v>
      </c>
      <c r="AJ3111">
        <v>0</v>
      </c>
      <c r="AK3111" s="5">
        <v>0</v>
      </c>
      <c r="AL3111" s="5">
        <v>0</v>
      </c>
      <c r="AM3111" s="5">
        <v>26362.39</v>
      </c>
      <c r="AN3111">
        <v>4</v>
      </c>
      <c r="AO3111">
        <v>5</v>
      </c>
      <c r="AP3111" t="str">
        <f t="shared" si="437"/>
        <v>No</v>
      </c>
      <c r="AQ3111">
        <v>2</v>
      </c>
      <c r="AR3111" s="5">
        <f t="shared" si="438"/>
        <v>2094447.76</v>
      </c>
      <c r="AS3111" s="5">
        <f t="shared" si="439"/>
        <v>745413.68</v>
      </c>
      <c r="AT3111" t="s">
        <v>59</v>
      </c>
      <c r="AU3111" t="s">
        <v>6164</v>
      </c>
      <c r="AV3111" t="s">
        <v>6165</v>
      </c>
      <c r="AW3111" t="s">
        <v>6166</v>
      </c>
      <c r="AX3111" t="s">
        <v>6167</v>
      </c>
      <c r="AY3111">
        <v>39</v>
      </c>
      <c r="AZ3111">
        <v>0</v>
      </c>
      <c r="BA3111">
        <v>0</v>
      </c>
      <c r="BB3111" t="s">
        <v>6168</v>
      </c>
      <c r="BC3111">
        <v>1</v>
      </c>
      <c r="BD3111">
        <v>0</v>
      </c>
      <c r="BE3111" t="s">
        <v>6178</v>
      </c>
      <c r="BF3111" t="s">
        <v>6170</v>
      </c>
      <c r="BG3111">
        <v>0</v>
      </c>
      <c r="BH3111" t="s">
        <v>6171</v>
      </c>
      <c r="BI3111">
        <v>48</v>
      </c>
      <c r="BJ3111" t="s">
        <v>6172</v>
      </c>
      <c r="BK3111">
        <v>0</v>
      </c>
      <c r="BL3111">
        <v>48</v>
      </c>
      <c r="BM3111" s="3">
        <f t="shared" si="440"/>
        <v>0.77083333333333337</v>
      </c>
    </row>
    <row r="3112" spans="1:65">
      <c r="A3112" t="s">
        <v>3248</v>
      </c>
      <c r="B3112" s="2">
        <v>45846</v>
      </c>
      <c r="C3112" t="s">
        <v>3137</v>
      </c>
      <c r="D3112" t="s">
        <v>3138</v>
      </c>
      <c r="E3112">
        <v>7</v>
      </c>
      <c r="F3112" t="s">
        <v>49</v>
      </c>
      <c r="G3112" t="s">
        <v>50</v>
      </c>
      <c r="H3112" t="s">
        <v>245</v>
      </c>
      <c r="I3112" t="s">
        <v>64</v>
      </c>
      <c r="J3112" t="s">
        <v>81</v>
      </c>
      <c r="K3112" t="s">
        <v>66</v>
      </c>
      <c r="L3112" t="s">
        <v>55</v>
      </c>
      <c r="M3112" t="s">
        <v>56</v>
      </c>
      <c r="N3112" t="s">
        <v>94</v>
      </c>
      <c r="O3112" t="s">
        <v>70</v>
      </c>
      <c r="P3112">
        <v>31</v>
      </c>
      <c r="Q3112">
        <v>33</v>
      </c>
      <c r="R3112">
        <v>32</v>
      </c>
      <c r="S3112">
        <v>1</v>
      </c>
      <c r="T3112">
        <f t="shared" si="432"/>
        <v>31</v>
      </c>
      <c r="U3112">
        <v>30</v>
      </c>
      <c r="V3112">
        <f t="shared" si="433"/>
        <v>1</v>
      </c>
      <c r="W3112" s="3">
        <f t="shared" si="434"/>
        <v>3.125E-2</v>
      </c>
      <c r="X3112">
        <v>27</v>
      </c>
      <c r="Y3112" s="4">
        <v>3.1</v>
      </c>
      <c r="Z3112" s="4">
        <v>0.9</v>
      </c>
      <c r="AA3112" s="5">
        <v>73526.720000000001</v>
      </c>
      <c r="AB3112" s="5">
        <f t="shared" si="435"/>
        <v>2205801.6</v>
      </c>
      <c r="AC3112" s="5">
        <v>52892.18</v>
      </c>
      <c r="AD3112" s="5">
        <f t="shared" si="436"/>
        <v>1692549.76</v>
      </c>
      <c r="AE3112" s="5">
        <v>93486.62</v>
      </c>
      <c r="AF3112" s="5">
        <v>30093.11</v>
      </c>
      <c r="AG3112" s="5">
        <v>9468.5300000000007</v>
      </c>
      <c r="AH3112" s="5">
        <v>1305</v>
      </c>
      <c r="AI3112" s="5">
        <v>6800</v>
      </c>
      <c r="AJ3112">
        <v>0</v>
      </c>
      <c r="AK3112" s="5">
        <v>0</v>
      </c>
      <c r="AL3112" s="5">
        <v>1575.73</v>
      </c>
      <c r="AM3112" s="5">
        <v>18913.57</v>
      </c>
      <c r="AN3112">
        <v>4</v>
      </c>
      <c r="AO3112">
        <v>4</v>
      </c>
      <c r="AP3112" t="str">
        <f t="shared" si="437"/>
        <v>Yes</v>
      </c>
      <c r="AQ3112">
        <v>0</v>
      </c>
      <c r="AR3112" s="5">
        <f t="shared" si="438"/>
        <v>1854192.32</v>
      </c>
      <c r="AS3112" s="5">
        <f t="shared" si="439"/>
        <v>351609.28</v>
      </c>
      <c r="AT3112" t="s">
        <v>59</v>
      </c>
      <c r="AU3112" t="s">
        <v>6164</v>
      </c>
      <c r="AV3112" t="s">
        <v>6165</v>
      </c>
      <c r="AW3112" t="s">
        <v>6166</v>
      </c>
      <c r="AX3112" t="s">
        <v>6167</v>
      </c>
      <c r="AY3112">
        <v>32</v>
      </c>
      <c r="AZ3112">
        <v>0</v>
      </c>
      <c r="BA3112">
        <v>12</v>
      </c>
      <c r="BB3112" t="s">
        <v>6198</v>
      </c>
      <c r="BC3112">
        <v>0</v>
      </c>
      <c r="BD3112">
        <v>0</v>
      </c>
      <c r="BE3112" t="s">
        <v>6169</v>
      </c>
      <c r="BF3112" t="s">
        <v>6170</v>
      </c>
      <c r="BG3112">
        <v>1</v>
      </c>
      <c r="BH3112" t="s">
        <v>6179</v>
      </c>
      <c r="BI3112">
        <v>44</v>
      </c>
      <c r="BJ3112" t="s">
        <v>6172</v>
      </c>
      <c r="BK3112">
        <v>0</v>
      </c>
      <c r="BL3112">
        <v>46</v>
      </c>
      <c r="BM3112" s="3">
        <f t="shared" si="440"/>
        <v>0.69565217391304346</v>
      </c>
    </row>
    <row r="3113" spans="1:65">
      <c r="A3113" t="s">
        <v>3249</v>
      </c>
      <c r="B3113" s="2">
        <v>45846</v>
      </c>
      <c r="C3113" t="s">
        <v>3137</v>
      </c>
      <c r="D3113" t="s">
        <v>3138</v>
      </c>
      <c r="E3113">
        <v>7</v>
      </c>
      <c r="F3113" t="s">
        <v>72</v>
      </c>
      <c r="G3113" t="s">
        <v>50</v>
      </c>
      <c r="H3113" t="s">
        <v>138</v>
      </c>
      <c r="I3113" t="s">
        <v>74</v>
      </c>
      <c r="J3113" t="s">
        <v>65</v>
      </c>
      <c r="K3113" t="s">
        <v>66</v>
      </c>
      <c r="L3113" t="s">
        <v>92</v>
      </c>
      <c r="M3113" t="s">
        <v>56</v>
      </c>
      <c r="N3113" t="s">
        <v>57</v>
      </c>
      <c r="O3113" t="s">
        <v>120</v>
      </c>
      <c r="P3113">
        <v>51</v>
      </c>
      <c r="Q3113">
        <v>52</v>
      </c>
      <c r="R3113">
        <v>52</v>
      </c>
      <c r="S3113">
        <v>1</v>
      </c>
      <c r="T3113">
        <f t="shared" si="432"/>
        <v>51</v>
      </c>
      <c r="U3113">
        <v>49</v>
      </c>
      <c r="V3113">
        <f t="shared" si="433"/>
        <v>2</v>
      </c>
      <c r="W3113" s="3">
        <f t="shared" si="434"/>
        <v>1.9230769230769232E-2</v>
      </c>
      <c r="X3113">
        <v>19</v>
      </c>
      <c r="Y3113" s="4">
        <v>3.3</v>
      </c>
      <c r="Z3113" s="4">
        <v>1.3</v>
      </c>
      <c r="AA3113" s="5">
        <v>48434.61</v>
      </c>
      <c r="AB3113" s="5">
        <f t="shared" si="435"/>
        <v>2373295.89</v>
      </c>
      <c r="AC3113" s="5">
        <v>35281.25</v>
      </c>
      <c r="AD3113" s="5">
        <f t="shared" si="436"/>
        <v>1834625</v>
      </c>
      <c r="AE3113" s="5">
        <v>113955.7</v>
      </c>
      <c r="AF3113" s="5">
        <v>32142.74</v>
      </c>
      <c r="AG3113" s="5">
        <v>8605.43</v>
      </c>
      <c r="AH3113" s="5">
        <v>1885</v>
      </c>
      <c r="AI3113" s="5">
        <v>4600</v>
      </c>
      <c r="AJ3113">
        <v>0</v>
      </c>
      <c r="AK3113" s="5">
        <v>0</v>
      </c>
      <c r="AL3113" s="5">
        <v>2048.08</v>
      </c>
      <c r="AM3113" s="5">
        <v>33467.360000000001</v>
      </c>
      <c r="AN3113">
        <v>4</v>
      </c>
      <c r="AO3113">
        <v>2</v>
      </c>
      <c r="AP3113" t="str">
        <f t="shared" si="437"/>
        <v>Yes</v>
      </c>
      <c r="AQ3113">
        <v>1</v>
      </c>
      <c r="AR3113" s="5">
        <f t="shared" si="438"/>
        <v>2031329.31</v>
      </c>
      <c r="AS3113" s="5">
        <f t="shared" si="439"/>
        <v>341966.58</v>
      </c>
      <c r="AT3113" t="s">
        <v>59</v>
      </c>
      <c r="AU3113" t="s">
        <v>6164</v>
      </c>
      <c r="AV3113" t="s">
        <v>6165</v>
      </c>
      <c r="AW3113" t="s">
        <v>6166</v>
      </c>
      <c r="AX3113" t="s">
        <v>6184</v>
      </c>
      <c r="AY3113">
        <v>52</v>
      </c>
      <c r="AZ3113">
        <v>0</v>
      </c>
      <c r="BA3113">
        <v>20</v>
      </c>
      <c r="BB3113" t="s">
        <v>6198</v>
      </c>
      <c r="BC3113">
        <v>0</v>
      </c>
      <c r="BD3113">
        <v>0</v>
      </c>
      <c r="BE3113" t="s">
        <v>6169</v>
      </c>
      <c r="BF3113" t="s">
        <v>6170</v>
      </c>
      <c r="BG3113">
        <v>0</v>
      </c>
      <c r="BH3113" t="s">
        <v>6171</v>
      </c>
      <c r="BI3113">
        <v>14</v>
      </c>
      <c r="BJ3113" t="s">
        <v>6172</v>
      </c>
      <c r="BK3113">
        <v>0</v>
      </c>
      <c r="BL3113">
        <v>59</v>
      </c>
      <c r="BM3113" s="3">
        <f t="shared" si="440"/>
        <v>0.88135593220338981</v>
      </c>
    </row>
    <row r="3114" spans="1:65">
      <c r="A3114" t="s">
        <v>3250</v>
      </c>
      <c r="B3114" s="2">
        <v>45846</v>
      </c>
      <c r="C3114" t="s">
        <v>3137</v>
      </c>
      <c r="D3114" t="s">
        <v>3138</v>
      </c>
      <c r="E3114">
        <v>7</v>
      </c>
      <c r="F3114" t="s">
        <v>72</v>
      </c>
      <c r="G3114" t="s">
        <v>50</v>
      </c>
      <c r="H3114" t="s">
        <v>119</v>
      </c>
      <c r="I3114" t="s">
        <v>52</v>
      </c>
      <c r="J3114" t="s">
        <v>53</v>
      </c>
      <c r="K3114" t="s">
        <v>75</v>
      </c>
      <c r="L3114" t="s">
        <v>92</v>
      </c>
      <c r="M3114" t="s">
        <v>56</v>
      </c>
      <c r="N3114" t="s">
        <v>76</v>
      </c>
      <c r="O3114" t="s">
        <v>58</v>
      </c>
      <c r="P3114">
        <v>60</v>
      </c>
      <c r="Q3114">
        <v>62</v>
      </c>
      <c r="R3114">
        <v>64</v>
      </c>
      <c r="S3114">
        <v>1</v>
      </c>
      <c r="T3114">
        <f t="shared" si="432"/>
        <v>63</v>
      </c>
      <c r="U3114">
        <v>59</v>
      </c>
      <c r="V3114">
        <f t="shared" si="433"/>
        <v>4</v>
      </c>
      <c r="W3114" s="3">
        <f t="shared" si="434"/>
        <v>1.5625E-2</v>
      </c>
      <c r="X3114">
        <v>28</v>
      </c>
      <c r="Y3114" s="4">
        <v>4.9000000000000004</v>
      </c>
      <c r="Z3114" s="4">
        <v>2.1</v>
      </c>
      <c r="AA3114" s="5">
        <v>35592.53</v>
      </c>
      <c r="AB3114" s="5">
        <f t="shared" si="435"/>
        <v>2099959.27</v>
      </c>
      <c r="AC3114" s="5">
        <v>23738.55</v>
      </c>
      <c r="AD3114" s="5">
        <f t="shared" si="436"/>
        <v>1519267.2</v>
      </c>
      <c r="AE3114" s="5">
        <v>115107.07</v>
      </c>
      <c r="AF3114" s="5">
        <v>28143.95</v>
      </c>
      <c r="AG3114" s="5">
        <v>9776.57</v>
      </c>
      <c r="AH3114" s="5">
        <v>3045</v>
      </c>
      <c r="AI3114" s="5">
        <v>3200</v>
      </c>
      <c r="AJ3114">
        <v>0</v>
      </c>
      <c r="AK3114" s="5">
        <v>0</v>
      </c>
      <c r="AL3114" s="5">
        <v>2587.46</v>
      </c>
      <c r="AM3114" s="5">
        <v>36334.1</v>
      </c>
      <c r="AN3114">
        <v>4</v>
      </c>
      <c r="AO3114">
        <v>4</v>
      </c>
      <c r="AP3114" t="str">
        <f t="shared" si="437"/>
        <v>Yes</v>
      </c>
      <c r="AQ3114">
        <v>0</v>
      </c>
      <c r="AR3114" s="5">
        <f t="shared" si="438"/>
        <v>1717461.35</v>
      </c>
      <c r="AS3114" s="5">
        <f t="shared" si="439"/>
        <v>382497.92</v>
      </c>
      <c r="AT3114" t="s">
        <v>59</v>
      </c>
      <c r="AU3114" t="s">
        <v>6164</v>
      </c>
      <c r="AV3114" t="s">
        <v>6165</v>
      </c>
      <c r="AW3114" t="s">
        <v>6166</v>
      </c>
      <c r="AX3114" t="s">
        <v>6184</v>
      </c>
      <c r="AY3114">
        <v>63</v>
      </c>
      <c r="AZ3114">
        <v>0</v>
      </c>
      <c r="BA3114">
        <v>22</v>
      </c>
      <c r="BB3114" t="s">
        <v>6180</v>
      </c>
      <c r="BC3114">
        <v>0</v>
      </c>
      <c r="BD3114">
        <v>0</v>
      </c>
      <c r="BE3114" t="s">
        <v>6169</v>
      </c>
      <c r="BF3114" t="s">
        <v>6170</v>
      </c>
      <c r="BG3114">
        <v>0</v>
      </c>
      <c r="BH3114" t="s">
        <v>6171</v>
      </c>
      <c r="BI3114">
        <v>42</v>
      </c>
      <c r="BJ3114" t="s">
        <v>6172</v>
      </c>
      <c r="BK3114">
        <v>0</v>
      </c>
      <c r="BL3114">
        <v>75</v>
      </c>
      <c r="BM3114" s="3">
        <f t="shared" si="440"/>
        <v>0.85333333333333339</v>
      </c>
    </row>
    <row r="3115" spans="1:65">
      <c r="A3115" t="s">
        <v>3251</v>
      </c>
      <c r="B3115" s="2">
        <v>45846</v>
      </c>
      <c r="C3115" t="s">
        <v>3137</v>
      </c>
      <c r="D3115" t="s">
        <v>3138</v>
      </c>
      <c r="E3115">
        <v>7</v>
      </c>
      <c r="F3115" t="s">
        <v>72</v>
      </c>
      <c r="G3115" t="s">
        <v>79</v>
      </c>
      <c r="H3115" t="s">
        <v>86</v>
      </c>
      <c r="I3115" t="s">
        <v>64</v>
      </c>
      <c r="J3115" t="s">
        <v>53</v>
      </c>
      <c r="K3115" t="s">
        <v>54</v>
      </c>
      <c r="L3115" t="s">
        <v>55</v>
      </c>
      <c r="M3115" t="s">
        <v>56</v>
      </c>
      <c r="N3115" t="s">
        <v>94</v>
      </c>
      <c r="O3115" t="s">
        <v>70</v>
      </c>
      <c r="P3115">
        <v>49</v>
      </c>
      <c r="Q3115">
        <v>51</v>
      </c>
      <c r="R3115">
        <v>52</v>
      </c>
      <c r="S3115">
        <v>1</v>
      </c>
      <c r="T3115">
        <f t="shared" si="432"/>
        <v>51</v>
      </c>
      <c r="U3115">
        <v>47</v>
      </c>
      <c r="V3115">
        <f t="shared" si="433"/>
        <v>4</v>
      </c>
      <c r="W3115" s="3">
        <f t="shared" si="434"/>
        <v>1.9230769230769232E-2</v>
      </c>
      <c r="X3115">
        <v>11</v>
      </c>
      <c r="Y3115" s="4">
        <v>1.4</v>
      </c>
      <c r="Z3115" s="4">
        <v>1.1000000000000001</v>
      </c>
      <c r="AA3115" s="5">
        <v>38823.49</v>
      </c>
      <c r="AB3115" s="5">
        <f t="shared" si="435"/>
        <v>1824704.03</v>
      </c>
      <c r="AC3115" s="5">
        <v>23634.92</v>
      </c>
      <c r="AD3115" s="5">
        <f t="shared" si="436"/>
        <v>1229015.8400000001</v>
      </c>
      <c r="AE3115" s="5">
        <v>87404.82</v>
      </c>
      <c r="AF3115" s="5">
        <v>22249.02</v>
      </c>
      <c r="AG3115" s="5">
        <v>7489.32</v>
      </c>
      <c r="AH3115" s="5">
        <v>1595</v>
      </c>
      <c r="AI3115" s="5">
        <v>3200</v>
      </c>
      <c r="AJ3115">
        <v>0</v>
      </c>
      <c r="AK3115" s="5">
        <v>0</v>
      </c>
      <c r="AL3115" s="5">
        <v>2570.5300000000002</v>
      </c>
      <c r="AM3115" s="5">
        <v>35278.58</v>
      </c>
      <c r="AN3115">
        <v>4</v>
      </c>
      <c r="AO3115">
        <v>5</v>
      </c>
      <c r="AP3115" t="str">
        <f t="shared" si="437"/>
        <v>No</v>
      </c>
      <c r="AQ3115">
        <v>2</v>
      </c>
      <c r="AR3115" s="5">
        <f t="shared" si="438"/>
        <v>1388803.11</v>
      </c>
      <c r="AS3115" s="5">
        <f t="shared" si="439"/>
        <v>435900.92</v>
      </c>
      <c r="AT3115" t="s">
        <v>59</v>
      </c>
      <c r="AU3115" t="s">
        <v>6164</v>
      </c>
      <c r="AV3115" t="s">
        <v>6165</v>
      </c>
      <c r="AW3115" t="s">
        <v>6166</v>
      </c>
      <c r="AX3115" t="s">
        <v>6184</v>
      </c>
      <c r="AY3115">
        <v>51</v>
      </c>
      <c r="AZ3115">
        <v>0</v>
      </c>
      <c r="BA3115">
        <v>24</v>
      </c>
      <c r="BB3115" t="s">
        <v>6180</v>
      </c>
      <c r="BC3115">
        <v>1</v>
      </c>
      <c r="BD3115">
        <v>0</v>
      </c>
      <c r="BE3115" t="s">
        <v>6196</v>
      </c>
      <c r="BF3115" t="s">
        <v>6170</v>
      </c>
      <c r="BG3115">
        <v>0</v>
      </c>
      <c r="BH3115" t="s">
        <v>6171</v>
      </c>
      <c r="BI3115">
        <v>34</v>
      </c>
      <c r="BJ3115" t="s">
        <v>6172</v>
      </c>
      <c r="BK3115">
        <v>0</v>
      </c>
      <c r="BL3115">
        <v>75</v>
      </c>
      <c r="BM3115" s="3">
        <f t="shared" si="440"/>
        <v>0.69333333333333336</v>
      </c>
    </row>
    <row r="3116" spans="1:65">
      <c r="A3116" t="s">
        <v>3252</v>
      </c>
      <c r="B3116" s="2">
        <v>45846</v>
      </c>
      <c r="C3116" t="s">
        <v>3137</v>
      </c>
      <c r="D3116" t="s">
        <v>3138</v>
      </c>
      <c r="E3116">
        <v>7</v>
      </c>
      <c r="F3116" t="s">
        <v>78</v>
      </c>
      <c r="G3116" t="s">
        <v>62</v>
      </c>
      <c r="H3116" t="s">
        <v>168</v>
      </c>
      <c r="I3116" t="s">
        <v>74</v>
      </c>
      <c r="J3116" t="s">
        <v>81</v>
      </c>
      <c r="K3116" t="s">
        <v>75</v>
      </c>
      <c r="L3116" t="s">
        <v>92</v>
      </c>
      <c r="M3116" t="s">
        <v>68</v>
      </c>
      <c r="N3116" t="s">
        <v>69</v>
      </c>
      <c r="O3116" t="s">
        <v>120</v>
      </c>
      <c r="P3116">
        <v>33</v>
      </c>
      <c r="Q3116">
        <v>33</v>
      </c>
      <c r="R3116">
        <v>31</v>
      </c>
      <c r="S3116">
        <v>1</v>
      </c>
      <c r="T3116">
        <f t="shared" si="432"/>
        <v>30</v>
      </c>
      <c r="U3116">
        <v>30</v>
      </c>
      <c r="V3116">
        <f t="shared" si="433"/>
        <v>0</v>
      </c>
      <c r="W3116" s="3">
        <f t="shared" si="434"/>
        <v>3.2258064516129031E-2</v>
      </c>
      <c r="X3116">
        <v>55</v>
      </c>
      <c r="Y3116" s="4">
        <v>8.1999999999999993</v>
      </c>
      <c r="Z3116" s="4">
        <v>2.2000000000000002</v>
      </c>
      <c r="AA3116" s="5">
        <v>77971</v>
      </c>
      <c r="AB3116" s="5">
        <f t="shared" si="435"/>
        <v>2339130</v>
      </c>
      <c r="AC3116" s="5">
        <v>50860.34</v>
      </c>
      <c r="AD3116" s="5">
        <f t="shared" si="436"/>
        <v>1576670.54</v>
      </c>
      <c r="AE3116" s="5">
        <v>93672.39</v>
      </c>
      <c r="AF3116" s="5">
        <v>29917.13</v>
      </c>
      <c r="AG3116" s="5">
        <v>12770.84</v>
      </c>
      <c r="AH3116" s="5">
        <v>3190</v>
      </c>
      <c r="AI3116" s="5">
        <v>6800</v>
      </c>
      <c r="AJ3116">
        <v>0</v>
      </c>
      <c r="AK3116" s="5">
        <v>0</v>
      </c>
      <c r="AL3116" s="5">
        <v>0</v>
      </c>
      <c r="AM3116" s="5">
        <v>20301.53</v>
      </c>
      <c r="AN3116">
        <v>4</v>
      </c>
      <c r="AO3116">
        <v>3</v>
      </c>
      <c r="AP3116" t="str">
        <f t="shared" si="437"/>
        <v>Yes</v>
      </c>
      <c r="AQ3116">
        <v>1</v>
      </c>
      <c r="AR3116" s="5">
        <f t="shared" si="438"/>
        <v>1743322.43</v>
      </c>
      <c r="AS3116" s="5">
        <f t="shared" si="439"/>
        <v>595807.56999999995</v>
      </c>
      <c r="AT3116" t="s">
        <v>116</v>
      </c>
      <c r="AU3116" t="s">
        <v>6164</v>
      </c>
      <c r="AV3116" t="s">
        <v>6165</v>
      </c>
      <c r="AW3116" t="s">
        <v>6166</v>
      </c>
      <c r="AX3116" t="s">
        <v>6202</v>
      </c>
      <c r="AY3116">
        <v>35</v>
      </c>
      <c r="AZ3116">
        <v>0</v>
      </c>
      <c r="BA3116">
        <v>0</v>
      </c>
      <c r="BB3116" t="s">
        <v>6168</v>
      </c>
      <c r="BC3116">
        <v>0</v>
      </c>
      <c r="BD3116">
        <v>0</v>
      </c>
      <c r="BE3116" t="s">
        <v>6169</v>
      </c>
      <c r="BF3116" t="s">
        <v>6170</v>
      </c>
      <c r="BG3116">
        <v>3</v>
      </c>
      <c r="BH3116" t="s">
        <v>6192</v>
      </c>
      <c r="BI3116">
        <v>78</v>
      </c>
      <c r="BJ3116" t="s">
        <v>6193</v>
      </c>
      <c r="BK3116">
        <v>0</v>
      </c>
      <c r="BL3116">
        <v>45</v>
      </c>
      <c r="BM3116" s="3">
        <f t="shared" si="440"/>
        <v>0.68888888888888888</v>
      </c>
    </row>
    <row r="3117" spans="1:65">
      <c r="A3117" t="s">
        <v>3253</v>
      </c>
      <c r="B3117" s="2">
        <v>45846</v>
      </c>
      <c r="C3117" t="s">
        <v>3137</v>
      </c>
      <c r="D3117" t="s">
        <v>3138</v>
      </c>
      <c r="E3117">
        <v>7</v>
      </c>
      <c r="F3117" t="s">
        <v>78</v>
      </c>
      <c r="G3117" t="s">
        <v>50</v>
      </c>
      <c r="H3117" t="s">
        <v>185</v>
      </c>
      <c r="I3117" t="s">
        <v>74</v>
      </c>
      <c r="J3117" t="s">
        <v>53</v>
      </c>
      <c r="K3117" t="s">
        <v>54</v>
      </c>
      <c r="L3117" t="s">
        <v>67</v>
      </c>
      <c r="M3117" t="s">
        <v>56</v>
      </c>
      <c r="N3117" t="s">
        <v>94</v>
      </c>
      <c r="O3117" t="s">
        <v>70</v>
      </c>
      <c r="P3117">
        <v>59</v>
      </c>
      <c r="Q3117">
        <v>60</v>
      </c>
      <c r="R3117">
        <v>58</v>
      </c>
      <c r="S3117">
        <v>2</v>
      </c>
      <c r="T3117">
        <f t="shared" si="432"/>
        <v>56</v>
      </c>
      <c r="U3117">
        <v>56</v>
      </c>
      <c r="V3117">
        <f t="shared" si="433"/>
        <v>0</v>
      </c>
      <c r="W3117" s="3">
        <f t="shared" si="434"/>
        <v>3.4482758620689655E-2</v>
      </c>
      <c r="X3117">
        <v>34</v>
      </c>
      <c r="Y3117" s="4">
        <v>1.2</v>
      </c>
      <c r="Z3117" s="4">
        <v>1.3</v>
      </c>
      <c r="AA3117" s="5">
        <v>39121.89</v>
      </c>
      <c r="AB3117" s="5">
        <f t="shared" si="435"/>
        <v>2190825.84</v>
      </c>
      <c r="AC3117" s="5">
        <v>22815.3</v>
      </c>
      <c r="AD3117" s="5">
        <f t="shared" si="436"/>
        <v>1323287.3999999999</v>
      </c>
      <c r="AE3117" s="5">
        <v>97995.3</v>
      </c>
      <c r="AF3117" s="5">
        <v>27698.82</v>
      </c>
      <c r="AG3117" s="5">
        <v>9912.16</v>
      </c>
      <c r="AH3117" s="5">
        <v>1885</v>
      </c>
      <c r="AI3117" s="5">
        <v>6400</v>
      </c>
      <c r="AJ3117">
        <v>0</v>
      </c>
      <c r="AK3117" s="5">
        <v>0</v>
      </c>
      <c r="AL3117" s="5">
        <v>0</v>
      </c>
      <c r="AM3117" s="5">
        <v>38449.15</v>
      </c>
      <c r="AN3117">
        <v>4</v>
      </c>
      <c r="AO3117">
        <v>4</v>
      </c>
      <c r="AP3117" t="str">
        <f t="shared" si="437"/>
        <v>Yes</v>
      </c>
      <c r="AQ3117">
        <v>1</v>
      </c>
      <c r="AR3117" s="5">
        <f t="shared" si="438"/>
        <v>1505627.83</v>
      </c>
      <c r="AS3117" s="5">
        <f t="shared" si="439"/>
        <v>685198.01</v>
      </c>
      <c r="AT3117" t="s">
        <v>116</v>
      </c>
      <c r="AU3117" t="s">
        <v>6164</v>
      </c>
      <c r="AV3117" t="s">
        <v>6165</v>
      </c>
      <c r="AW3117" t="s">
        <v>6166</v>
      </c>
      <c r="AX3117" t="s">
        <v>6167</v>
      </c>
      <c r="AY3117">
        <v>61</v>
      </c>
      <c r="AZ3117">
        <v>0</v>
      </c>
      <c r="BA3117">
        <v>0</v>
      </c>
      <c r="BB3117" t="s">
        <v>6168</v>
      </c>
      <c r="BC3117">
        <v>0</v>
      </c>
      <c r="BD3117">
        <v>0</v>
      </c>
      <c r="BE3117" t="s">
        <v>6169</v>
      </c>
      <c r="BF3117" t="s">
        <v>6170</v>
      </c>
      <c r="BG3117">
        <v>1</v>
      </c>
      <c r="BH3117" t="s">
        <v>6186</v>
      </c>
      <c r="BI3117">
        <v>45</v>
      </c>
      <c r="BJ3117" t="s">
        <v>6172</v>
      </c>
      <c r="BK3117">
        <v>0</v>
      </c>
      <c r="BL3117">
        <v>73</v>
      </c>
      <c r="BM3117" s="3">
        <f t="shared" si="440"/>
        <v>0.79452054794520544</v>
      </c>
    </row>
    <row r="3118" spans="1:65">
      <c r="A3118" t="s">
        <v>3254</v>
      </c>
      <c r="B3118" s="2">
        <v>45846</v>
      </c>
      <c r="C3118" t="s">
        <v>3137</v>
      </c>
      <c r="D3118" t="s">
        <v>3138</v>
      </c>
      <c r="E3118">
        <v>7</v>
      </c>
      <c r="F3118" t="s">
        <v>61</v>
      </c>
      <c r="G3118" t="s">
        <v>62</v>
      </c>
      <c r="H3118" t="s">
        <v>63</v>
      </c>
      <c r="I3118" t="s">
        <v>64</v>
      </c>
      <c r="J3118" t="s">
        <v>65</v>
      </c>
      <c r="K3118" t="s">
        <v>75</v>
      </c>
      <c r="L3118" t="s">
        <v>92</v>
      </c>
      <c r="M3118" t="s">
        <v>56</v>
      </c>
      <c r="N3118" t="s">
        <v>69</v>
      </c>
      <c r="O3118" t="s">
        <v>120</v>
      </c>
      <c r="P3118">
        <v>48</v>
      </c>
      <c r="Q3118">
        <v>50</v>
      </c>
      <c r="R3118">
        <v>48</v>
      </c>
      <c r="S3118">
        <v>1</v>
      </c>
      <c r="T3118">
        <f t="shared" si="432"/>
        <v>47</v>
      </c>
      <c r="U3118">
        <v>47</v>
      </c>
      <c r="V3118">
        <f t="shared" si="433"/>
        <v>0</v>
      </c>
      <c r="W3118" s="3">
        <f t="shared" si="434"/>
        <v>2.0833333333333332E-2</v>
      </c>
      <c r="X3118">
        <v>21</v>
      </c>
      <c r="Y3118" s="4">
        <v>2.9</v>
      </c>
      <c r="Z3118" s="4">
        <v>1.2</v>
      </c>
      <c r="AA3118" s="5">
        <v>52192.92</v>
      </c>
      <c r="AB3118" s="5">
        <f t="shared" si="435"/>
        <v>2453067.2400000002</v>
      </c>
      <c r="AC3118" s="5">
        <v>35035.46</v>
      </c>
      <c r="AD3118" s="5">
        <f t="shared" si="436"/>
        <v>1681702.08</v>
      </c>
      <c r="AE3118" s="5">
        <v>105223.05</v>
      </c>
      <c r="AF3118" s="5">
        <v>29192.38</v>
      </c>
      <c r="AG3118" s="5">
        <v>8485.23</v>
      </c>
      <c r="AH3118" s="5">
        <v>1740</v>
      </c>
      <c r="AI3118" s="5">
        <v>4600</v>
      </c>
      <c r="AJ3118">
        <v>2</v>
      </c>
      <c r="AK3118" s="5">
        <v>28289.56</v>
      </c>
      <c r="AL3118" s="5">
        <v>0</v>
      </c>
      <c r="AM3118" s="5">
        <v>29254.720000000001</v>
      </c>
      <c r="AN3118">
        <v>4</v>
      </c>
      <c r="AO3118">
        <v>3</v>
      </c>
      <c r="AP3118" t="str">
        <f t="shared" si="437"/>
        <v>Yes</v>
      </c>
      <c r="AQ3118">
        <v>2</v>
      </c>
      <c r="AR3118" s="5">
        <f t="shared" si="438"/>
        <v>1888487.02</v>
      </c>
      <c r="AS3118" s="5">
        <f t="shared" si="439"/>
        <v>564580.22</v>
      </c>
      <c r="AT3118" t="s">
        <v>59</v>
      </c>
      <c r="AU3118" t="s">
        <v>6173</v>
      </c>
      <c r="AV3118" t="s">
        <v>6217</v>
      </c>
      <c r="AW3118" t="s">
        <v>6213</v>
      </c>
      <c r="AX3118" t="s">
        <v>6167</v>
      </c>
      <c r="AY3118">
        <v>50</v>
      </c>
      <c r="AZ3118">
        <v>2</v>
      </c>
      <c r="BA3118">
        <v>0</v>
      </c>
      <c r="BB3118" t="s">
        <v>6168</v>
      </c>
      <c r="BC3118">
        <v>0</v>
      </c>
      <c r="BD3118">
        <v>0</v>
      </c>
      <c r="BE3118" t="s">
        <v>6169</v>
      </c>
      <c r="BF3118" t="s">
        <v>6214</v>
      </c>
      <c r="BG3118">
        <v>0</v>
      </c>
      <c r="BH3118" t="s">
        <v>6171</v>
      </c>
      <c r="BI3118">
        <v>24</v>
      </c>
      <c r="BJ3118" t="s">
        <v>6172</v>
      </c>
      <c r="BK3118">
        <v>0</v>
      </c>
      <c r="BL3118">
        <v>61</v>
      </c>
      <c r="BM3118" s="3">
        <f t="shared" si="440"/>
        <v>0.78688524590163933</v>
      </c>
    </row>
    <row r="3119" spans="1:65">
      <c r="A3119" t="s">
        <v>3255</v>
      </c>
      <c r="B3119" s="2">
        <v>45846</v>
      </c>
      <c r="C3119" t="s">
        <v>3137</v>
      </c>
      <c r="D3119" t="s">
        <v>3138</v>
      </c>
      <c r="E3119">
        <v>7</v>
      </c>
      <c r="F3119" t="s">
        <v>49</v>
      </c>
      <c r="G3119" t="s">
        <v>62</v>
      </c>
      <c r="H3119" t="s">
        <v>141</v>
      </c>
      <c r="I3119" t="s">
        <v>52</v>
      </c>
      <c r="J3119" t="s">
        <v>53</v>
      </c>
      <c r="K3119" t="s">
        <v>75</v>
      </c>
      <c r="L3119" t="s">
        <v>55</v>
      </c>
      <c r="M3119" t="s">
        <v>56</v>
      </c>
      <c r="N3119" t="s">
        <v>94</v>
      </c>
      <c r="O3119" t="s">
        <v>82</v>
      </c>
      <c r="P3119">
        <v>61</v>
      </c>
      <c r="Q3119">
        <v>63</v>
      </c>
      <c r="R3119">
        <v>61</v>
      </c>
      <c r="S3119">
        <v>2</v>
      </c>
      <c r="T3119">
        <f t="shared" si="432"/>
        <v>59</v>
      </c>
      <c r="U3119">
        <v>59</v>
      </c>
      <c r="V3119">
        <f t="shared" si="433"/>
        <v>0</v>
      </c>
      <c r="W3119" s="3">
        <f t="shared" si="434"/>
        <v>3.2786885245901641E-2</v>
      </c>
      <c r="X3119">
        <v>56</v>
      </c>
      <c r="Y3119" s="4">
        <v>7.4</v>
      </c>
      <c r="Z3119" s="4">
        <v>1.6</v>
      </c>
      <c r="AA3119" s="5">
        <v>35938.959999999999</v>
      </c>
      <c r="AB3119" s="5">
        <f t="shared" si="435"/>
        <v>2120398.64</v>
      </c>
      <c r="AC3119" s="5">
        <v>23692.33</v>
      </c>
      <c r="AD3119" s="5">
        <f t="shared" si="436"/>
        <v>1445232.13</v>
      </c>
      <c r="AE3119" s="5">
        <v>109478.45</v>
      </c>
      <c r="AF3119" s="5">
        <v>30195.45</v>
      </c>
      <c r="AG3119" s="5">
        <v>12498.53</v>
      </c>
      <c r="AH3119" s="5">
        <v>2320</v>
      </c>
      <c r="AI3119" s="5">
        <v>6400</v>
      </c>
      <c r="AJ3119">
        <v>0</v>
      </c>
      <c r="AK3119" s="5">
        <v>0</v>
      </c>
      <c r="AL3119" s="5">
        <v>0</v>
      </c>
      <c r="AM3119" s="5">
        <v>36253.56</v>
      </c>
      <c r="AN3119">
        <v>4</v>
      </c>
      <c r="AO3119">
        <v>4</v>
      </c>
      <c r="AP3119" t="str">
        <f t="shared" si="437"/>
        <v>Yes</v>
      </c>
      <c r="AQ3119">
        <v>1</v>
      </c>
      <c r="AR3119" s="5">
        <f t="shared" si="438"/>
        <v>1642378.12</v>
      </c>
      <c r="AS3119" s="5">
        <f t="shared" si="439"/>
        <v>478020.52</v>
      </c>
      <c r="AT3119" t="s">
        <v>59</v>
      </c>
      <c r="AU3119" t="s">
        <v>6164</v>
      </c>
      <c r="AV3119" t="s">
        <v>6165</v>
      </c>
      <c r="AW3119" t="s">
        <v>6166</v>
      </c>
      <c r="AX3119" t="s">
        <v>6202</v>
      </c>
      <c r="AY3119">
        <v>62</v>
      </c>
      <c r="AZ3119">
        <v>0</v>
      </c>
      <c r="BA3119">
        <v>0</v>
      </c>
      <c r="BB3119" t="s">
        <v>6168</v>
      </c>
      <c r="BC3119">
        <v>0</v>
      </c>
      <c r="BD3119">
        <v>0</v>
      </c>
      <c r="BE3119" t="s">
        <v>6169</v>
      </c>
      <c r="BF3119" t="s">
        <v>6170</v>
      </c>
      <c r="BG3119">
        <v>1</v>
      </c>
      <c r="BH3119" t="s">
        <v>6206</v>
      </c>
      <c r="BI3119">
        <v>73</v>
      </c>
      <c r="BJ3119" t="s">
        <v>6187</v>
      </c>
      <c r="BK3119">
        <v>0</v>
      </c>
      <c r="BL3119">
        <v>76</v>
      </c>
      <c r="BM3119" s="3">
        <f t="shared" si="440"/>
        <v>0.80263157894736847</v>
      </c>
    </row>
    <row r="3120" spans="1:65">
      <c r="A3120" t="s">
        <v>3256</v>
      </c>
      <c r="B3120" s="2">
        <v>45846</v>
      </c>
      <c r="C3120" t="s">
        <v>3137</v>
      </c>
      <c r="D3120" t="s">
        <v>3138</v>
      </c>
      <c r="E3120">
        <v>7</v>
      </c>
      <c r="F3120" t="s">
        <v>61</v>
      </c>
      <c r="G3120" t="s">
        <v>50</v>
      </c>
      <c r="H3120" t="s">
        <v>183</v>
      </c>
      <c r="I3120" t="s">
        <v>52</v>
      </c>
      <c r="J3120" t="s">
        <v>53</v>
      </c>
      <c r="K3120" t="s">
        <v>75</v>
      </c>
      <c r="L3120" t="s">
        <v>92</v>
      </c>
      <c r="M3120" t="s">
        <v>56</v>
      </c>
      <c r="N3120" t="s">
        <v>109</v>
      </c>
      <c r="O3120" t="s">
        <v>82</v>
      </c>
      <c r="P3120">
        <v>74</v>
      </c>
      <c r="Q3120">
        <v>76</v>
      </c>
      <c r="R3120">
        <v>76</v>
      </c>
      <c r="S3120">
        <v>2</v>
      </c>
      <c r="T3120">
        <f t="shared" si="432"/>
        <v>74</v>
      </c>
      <c r="U3120">
        <v>72</v>
      </c>
      <c r="V3120">
        <f t="shared" si="433"/>
        <v>2</v>
      </c>
      <c r="W3120" s="3">
        <f t="shared" si="434"/>
        <v>2.6315789473684209E-2</v>
      </c>
      <c r="X3120">
        <v>16</v>
      </c>
      <c r="Y3120" s="4">
        <v>4.0999999999999996</v>
      </c>
      <c r="Z3120" s="4">
        <v>1.5</v>
      </c>
      <c r="AA3120" s="5">
        <v>35628.769999999997</v>
      </c>
      <c r="AB3120" s="5">
        <f t="shared" si="435"/>
        <v>2565271.44</v>
      </c>
      <c r="AC3120" s="5">
        <v>23658.78</v>
      </c>
      <c r="AD3120" s="5">
        <f t="shared" si="436"/>
        <v>1798067.28</v>
      </c>
      <c r="AE3120" s="5">
        <v>136019.32</v>
      </c>
      <c r="AF3120" s="5">
        <v>33242.74</v>
      </c>
      <c r="AG3120" s="5">
        <v>8367.15</v>
      </c>
      <c r="AH3120" s="5">
        <v>2175</v>
      </c>
      <c r="AI3120" s="5">
        <v>6400</v>
      </c>
      <c r="AJ3120">
        <v>0</v>
      </c>
      <c r="AK3120" s="5">
        <v>0</v>
      </c>
      <c r="AL3120" s="5">
        <v>1286.1300000000001</v>
      </c>
      <c r="AM3120" s="5">
        <v>105651.3</v>
      </c>
      <c r="AN3120">
        <v>8</v>
      </c>
      <c r="AO3120">
        <v>9</v>
      </c>
      <c r="AP3120" t="str">
        <f t="shared" si="437"/>
        <v>No</v>
      </c>
      <c r="AQ3120">
        <v>2</v>
      </c>
      <c r="AR3120" s="5">
        <f t="shared" si="438"/>
        <v>2091208.92</v>
      </c>
      <c r="AS3120" s="5">
        <f t="shared" si="439"/>
        <v>474062.52</v>
      </c>
      <c r="AT3120" t="s">
        <v>59</v>
      </c>
      <c r="AU3120" t="s">
        <v>6164</v>
      </c>
      <c r="AV3120" t="s">
        <v>6165</v>
      </c>
      <c r="AW3120" t="s">
        <v>6166</v>
      </c>
      <c r="AX3120" t="s">
        <v>6184</v>
      </c>
      <c r="AY3120">
        <v>79</v>
      </c>
      <c r="AZ3120">
        <v>2</v>
      </c>
      <c r="BA3120">
        <v>19</v>
      </c>
      <c r="BB3120" t="s">
        <v>6185</v>
      </c>
      <c r="BC3120">
        <v>0</v>
      </c>
      <c r="BD3120">
        <v>1</v>
      </c>
      <c r="BE3120" t="s">
        <v>6188</v>
      </c>
      <c r="BF3120" t="s">
        <v>6170</v>
      </c>
      <c r="BG3120">
        <v>0</v>
      </c>
      <c r="BH3120" t="s">
        <v>6171</v>
      </c>
      <c r="BI3120">
        <v>27</v>
      </c>
      <c r="BJ3120" t="s">
        <v>6172</v>
      </c>
      <c r="BK3120">
        <v>0</v>
      </c>
      <c r="BL3120">
        <v>80</v>
      </c>
      <c r="BM3120" s="3">
        <f t="shared" si="440"/>
        <v>0.95</v>
      </c>
    </row>
    <row r="3121" spans="1:65">
      <c r="A3121" t="s">
        <v>3257</v>
      </c>
      <c r="B3121" s="2">
        <v>45846</v>
      </c>
      <c r="C3121" t="s">
        <v>3137</v>
      </c>
      <c r="D3121" t="s">
        <v>3138</v>
      </c>
      <c r="E3121">
        <v>7</v>
      </c>
      <c r="F3121" t="s">
        <v>72</v>
      </c>
      <c r="G3121" t="s">
        <v>79</v>
      </c>
      <c r="H3121" t="s">
        <v>86</v>
      </c>
      <c r="I3121" t="s">
        <v>52</v>
      </c>
      <c r="J3121" t="s">
        <v>81</v>
      </c>
      <c r="K3121" t="s">
        <v>66</v>
      </c>
      <c r="L3121" t="s">
        <v>55</v>
      </c>
      <c r="M3121" t="s">
        <v>56</v>
      </c>
      <c r="N3121" t="s">
        <v>109</v>
      </c>
      <c r="O3121" t="s">
        <v>70</v>
      </c>
      <c r="P3121">
        <v>32</v>
      </c>
      <c r="Q3121">
        <v>34</v>
      </c>
      <c r="R3121">
        <v>34</v>
      </c>
      <c r="S3121">
        <v>1</v>
      </c>
      <c r="T3121">
        <f t="shared" si="432"/>
        <v>33</v>
      </c>
      <c r="U3121">
        <v>31</v>
      </c>
      <c r="V3121">
        <f t="shared" si="433"/>
        <v>2</v>
      </c>
      <c r="W3121" s="3">
        <f t="shared" si="434"/>
        <v>2.9411764705882353E-2</v>
      </c>
      <c r="X3121">
        <v>32</v>
      </c>
      <c r="Y3121" s="4">
        <v>2.1</v>
      </c>
      <c r="Z3121" s="4">
        <v>1.8</v>
      </c>
      <c r="AA3121" s="5">
        <v>73369.710000000006</v>
      </c>
      <c r="AB3121" s="5">
        <f t="shared" si="435"/>
        <v>2274461.0099999998</v>
      </c>
      <c r="AC3121" s="5">
        <v>53135.01</v>
      </c>
      <c r="AD3121" s="5">
        <f t="shared" si="436"/>
        <v>1806590.34</v>
      </c>
      <c r="AE3121" s="5">
        <v>110439.6</v>
      </c>
      <c r="AF3121" s="5">
        <v>30144.7</v>
      </c>
      <c r="AG3121" s="5">
        <v>10155.219999999999</v>
      </c>
      <c r="AH3121" s="5">
        <v>2610</v>
      </c>
      <c r="AI3121" s="5">
        <v>6800</v>
      </c>
      <c r="AJ3121">
        <v>0</v>
      </c>
      <c r="AK3121" s="5">
        <v>0</v>
      </c>
      <c r="AL3121" s="5">
        <v>2941.65</v>
      </c>
      <c r="AM3121" s="5">
        <v>42640.51</v>
      </c>
      <c r="AN3121">
        <v>8</v>
      </c>
      <c r="AO3121">
        <v>7</v>
      </c>
      <c r="AP3121" t="str">
        <f t="shared" si="437"/>
        <v>Yes</v>
      </c>
      <c r="AQ3121">
        <v>1</v>
      </c>
      <c r="AR3121" s="5">
        <f t="shared" si="438"/>
        <v>2012322.02</v>
      </c>
      <c r="AS3121" s="5">
        <f t="shared" si="439"/>
        <v>262138.99</v>
      </c>
      <c r="AT3121" t="s">
        <v>59</v>
      </c>
      <c r="AU3121" t="s">
        <v>6164</v>
      </c>
      <c r="AV3121" t="s">
        <v>6165</v>
      </c>
      <c r="AW3121" t="s">
        <v>6166</v>
      </c>
      <c r="AX3121" t="s">
        <v>6184</v>
      </c>
      <c r="AY3121">
        <v>34</v>
      </c>
      <c r="AZ3121">
        <v>0</v>
      </c>
      <c r="BA3121">
        <v>21</v>
      </c>
      <c r="BB3121" t="s">
        <v>6180</v>
      </c>
      <c r="BC3121">
        <v>0</v>
      </c>
      <c r="BD3121">
        <v>0</v>
      </c>
      <c r="BE3121" t="s">
        <v>6169</v>
      </c>
      <c r="BF3121" t="s">
        <v>6170</v>
      </c>
      <c r="BG3121">
        <v>0</v>
      </c>
      <c r="BH3121" t="s">
        <v>6171</v>
      </c>
      <c r="BI3121">
        <v>34</v>
      </c>
      <c r="BJ3121" t="s">
        <v>6172</v>
      </c>
      <c r="BK3121">
        <v>0</v>
      </c>
      <c r="BL3121">
        <v>52</v>
      </c>
      <c r="BM3121" s="3">
        <f t="shared" si="440"/>
        <v>0.65384615384615385</v>
      </c>
    </row>
    <row r="3122" spans="1:65">
      <c r="A3122" t="s">
        <v>3258</v>
      </c>
      <c r="B3122" s="2">
        <v>45846</v>
      </c>
      <c r="C3122" t="s">
        <v>3137</v>
      </c>
      <c r="D3122" t="s">
        <v>3138</v>
      </c>
      <c r="E3122">
        <v>7</v>
      </c>
      <c r="F3122" t="s">
        <v>72</v>
      </c>
      <c r="G3122" t="s">
        <v>79</v>
      </c>
      <c r="H3122" t="s">
        <v>159</v>
      </c>
      <c r="I3122" t="s">
        <v>64</v>
      </c>
      <c r="J3122" t="s">
        <v>53</v>
      </c>
      <c r="K3122" t="s">
        <v>75</v>
      </c>
      <c r="L3122" t="s">
        <v>55</v>
      </c>
      <c r="M3122" t="s">
        <v>56</v>
      </c>
      <c r="N3122" t="s">
        <v>109</v>
      </c>
      <c r="O3122" t="s">
        <v>120</v>
      </c>
      <c r="P3122">
        <v>60</v>
      </c>
      <c r="Q3122">
        <v>64</v>
      </c>
      <c r="R3122">
        <v>64</v>
      </c>
      <c r="S3122">
        <v>1</v>
      </c>
      <c r="T3122">
        <f t="shared" si="432"/>
        <v>63</v>
      </c>
      <c r="U3122">
        <v>59</v>
      </c>
      <c r="V3122">
        <f t="shared" si="433"/>
        <v>4</v>
      </c>
      <c r="W3122" s="3">
        <f t="shared" si="434"/>
        <v>1.5625E-2</v>
      </c>
      <c r="X3122">
        <v>25</v>
      </c>
      <c r="Y3122" s="4">
        <v>8.8000000000000007</v>
      </c>
      <c r="Z3122" s="4">
        <v>1.7</v>
      </c>
      <c r="AA3122" s="5">
        <v>35789.14</v>
      </c>
      <c r="AB3122" s="5">
        <f t="shared" si="435"/>
        <v>2111559.2599999998</v>
      </c>
      <c r="AC3122" s="5">
        <v>23724.49</v>
      </c>
      <c r="AD3122" s="5">
        <f t="shared" si="436"/>
        <v>1518367.36</v>
      </c>
      <c r="AE3122" s="5">
        <v>104340.04</v>
      </c>
      <c r="AF3122" s="5">
        <v>28852.82</v>
      </c>
      <c r="AG3122" s="5">
        <v>9656.5</v>
      </c>
      <c r="AH3122" s="5">
        <v>2465</v>
      </c>
      <c r="AI3122" s="5">
        <v>3200</v>
      </c>
      <c r="AJ3122">
        <v>0</v>
      </c>
      <c r="AK3122" s="5">
        <v>0</v>
      </c>
      <c r="AL3122" s="5">
        <v>2726.73</v>
      </c>
      <c r="AM3122" s="5">
        <v>91401.14</v>
      </c>
      <c r="AN3122">
        <v>8</v>
      </c>
      <c r="AO3122">
        <v>10</v>
      </c>
      <c r="AP3122" t="str">
        <f t="shared" si="437"/>
        <v>No</v>
      </c>
      <c r="AQ3122">
        <v>2</v>
      </c>
      <c r="AR3122" s="5">
        <f t="shared" si="438"/>
        <v>1761009.59</v>
      </c>
      <c r="AS3122" s="5">
        <f t="shared" si="439"/>
        <v>350549.67</v>
      </c>
      <c r="AT3122" t="s">
        <v>59</v>
      </c>
      <c r="AU3122" t="s">
        <v>6164</v>
      </c>
      <c r="AV3122" t="s">
        <v>6165</v>
      </c>
      <c r="AW3122" t="s">
        <v>6166</v>
      </c>
      <c r="AX3122" t="s">
        <v>6177</v>
      </c>
      <c r="AY3122">
        <v>65</v>
      </c>
      <c r="AZ3122">
        <v>2</v>
      </c>
      <c r="BA3122">
        <v>30</v>
      </c>
      <c r="BB3122" t="s">
        <v>6185</v>
      </c>
      <c r="BC3122">
        <v>2</v>
      </c>
      <c r="BD3122">
        <v>0</v>
      </c>
      <c r="BE3122" t="s">
        <v>6178</v>
      </c>
      <c r="BF3122" t="s">
        <v>6170</v>
      </c>
      <c r="BG3122">
        <v>1</v>
      </c>
      <c r="BH3122" t="s">
        <v>6186</v>
      </c>
      <c r="BI3122">
        <v>28</v>
      </c>
      <c r="BJ3122" t="s">
        <v>6172</v>
      </c>
      <c r="BK3122">
        <v>0</v>
      </c>
      <c r="BL3122">
        <v>72</v>
      </c>
      <c r="BM3122" s="3">
        <f t="shared" si="440"/>
        <v>0.88888888888888884</v>
      </c>
    </row>
    <row r="3123" spans="1:65">
      <c r="A3123" t="s">
        <v>3259</v>
      </c>
      <c r="B3123" s="2">
        <v>45846</v>
      </c>
      <c r="C3123" t="s">
        <v>3137</v>
      </c>
      <c r="D3123" t="s">
        <v>3138</v>
      </c>
      <c r="E3123">
        <v>7</v>
      </c>
      <c r="F3123" t="s">
        <v>72</v>
      </c>
      <c r="G3123" t="s">
        <v>50</v>
      </c>
      <c r="H3123" t="s">
        <v>119</v>
      </c>
      <c r="I3123" t="s">
        <v>74</v>
      </c>
      <c r="J3123" t="s">
        <v>53</v>
      </c>
      <c r="K3123" t="s">
        <v>54</v>
      </c>
      <c r="L3123" t="s">
        <v>92</v>
      </c>
      <c r="M3123" t="s">
        <v>56</v>
      </c>
      <c r="N3123" t="s">
        <v>69</v>
      </c>
      <c r="O3123" t="s">
        <v>70</v>
      </c>
      <c r="P3123">
        <v>59</v>
      </c>
      <c r="Q3123">
        <v>60</v>
      </c>
      <c r="R3123">
        <v>60</v>
      </c>
      <c r="S3123">
        <v>1</v>
      </c>
      <c r="T3123">
        <f t="shared" si="432"/>
        <v>59</v>
      </c>
      <c r="U3123">
        <v>59</v>
      </c>
      <c r="V3123">
        <f t="shared" si="433"/>
        <v>0</v>
      </c>
      <c r="W3123" s="3">
        <f t="shared" si="434"/>
        <v>1.6666666666666666E-2</v>
      </c>
      <c r="X3123">
        <v>29</v>
      </c>
      <c r="Y3123" s="4">
        <v>6.1</v>
      </c>
      <c r="Z3123" s="4">
        <v>1.9</v>
      </c>
      <c r="AA3123" s="5">
        <v>39260.26</v>
      </c>
      <c r="AB3123" s="5">
        <f t="shared" si="435"/>
        <v>2316355.34</v>
      </c>
      <c r="AC3123" s="5">
        <v>23899.83</v>
      </c>
      <c r="AD3123" s="5">
        <f t="shared" si="436"/>
        <v>1433989.8</v>
      </c>
      <c r="AE3123" s="5">
        <v>102409.57</v>
      </c>
      <c r="AF3123" s="5">
        <v>26490.34</v>
      </c>
      <c r="AG3123" s="5">
        <v>9768.2999999999993</v>
      </c>
      <c r="AH3123" s="5">
        <v>2755</v>
      </c>
      <c r="AI3123" s="5">
        <v>3200</v>
      </c>
      <c r="AJ3123">
        <v>0</v>
      </c>
      <c r="AK3123" s="5">
        <v>0</v>
      </c>
      <c r="AL3123" s="5">
        <v>0</v>
      </c>
      <c r="AM3123" s="5">
        <v>38235.050000000003</v>
      </c>
      <c r="AN3123">
        <v>4</v>
      </c>
      <c r="AO3123">
        <v>3</v>
      </c>
      <c r="AP3123" t="str">
        <f t="shared" si="437"/>
        <v>Yes</v>
      </c>
      <c r="AQ3123">
        <v>0</v>
      </c>
      <c r="AR3123" s="5">
        <f t="shared" si="438"/>
        <v>1616848.06</v>
      </c>
      <c r="AS3123" s="5">
        <f t="shared" si="439"/>
        <v>699507.28</v>
      </c>
      <c r="AT3123" t="s">
        <v>59</v>
      </c>
      <c r="AU3123" t="s">
        <v>6164</v>
      </c>
      <c r="AV3123" t="s">
        <v>6165</v>
      </c>
      <c r="AW3123" t="s">
        <v>6166</v>
      </c>
      <c r="AX3123" t="s">
        <v>6184</v>
      </c>
      <c r="AY3123">
        <v>63</v>
      </c>
      <c r="AZ3123">
        <v>4</v>
      </c>
      <c r="BA3123">
        <v>0</v>
      </c>
      <c r="BB3123" t="s">
        <v>6168</v>
      </c>
      <c r="BC3123">
        <v>0</v>
      </c>
      <c r="BD3123">
        <v>0</v>
      </c>
      <c r="BE3123" t="s">
        <v>6169</v>
      </c>
      <c r="BF3123" t="s">
        <v>6170</v>
      </c>
      <c r="BG3123">
        <v>1</v>
      </c>
      <c r="BH3123" t="s">
        <v>6179</v>
      </c>
      <c r="BI3123">
        <v>37</v>
      </c>
      <c r="BJ3123" t="s">
        <v>6172</v>
      </c>
      <c r="BK3123">
        <v>0</v>
      </c>
      <c r="BL3123">
        <v>75</v>
      </c>
      <c r="BM3123" s="3">
        <f t="shared" si="440"/>
        <v>0.8</v>
      </c>
    </row>
    <row r="3124" spans="1:65">
      <c r="A3124" t="s">
        <v>3260</v>
      </c>
      <c r="B3124" s="2">
        <v>45846</v>
      </c>
      <c r="C3124" t="s">
        <v>3137</v>
      </c>
      <c r="D3124" t="s">
        <v>3138</v>
      </c>
      <c r="E3124">
        <v>7</v>
      </c>
      <c r="F3124" t="s">
        <v>78</v>
      </c>
      <c r="G3124" t="s">
        <v>50</v>
      </c>
      <c r="H3124" t="s">
        <v>185</v>
      </c>
      <c r="I3124" t="s">
        <v>52</v>
      </c>
      <c r="J3124" t="s">
        <v>53</v>
      </c>
      <c r="K3124" t="s">
        <v>66</v>
      </c>
      <c r="L3124" t="s">
        <v>87</v>
      </c>
      <c r="M3124" t="s">
        <v>68</v>
      </c>
      <c r="N3124" t="s">
        <v>57</v>
      </c>
      <c r="O3124" t="s">
        <v>82</v>
      </c>
      <c r="P3124">
        <v>49</v>
      </c>
      <c r="Q3124">
        <v>51</v>
      </c>
      <c r="R3124">
        <v>49</v>
      </c>
      <c r="S3124">
        <v>2</v>
      </c>
      <c r="T3124">
        <f t="shared" si="432"/>
        <v>47</v>
      </c>
      <c r="U3124">
        <v>47</v>
      </c>
      <c r="V3124">
        <f t="shared" si="433"/>
        <v>0</v>
      </c>
      <c r="W3124" s="3">
        <f t="shared" si="434"/>
        <v>4.0816326530612242E-2</v>
      </c>
      <c r="X3124">
        <v>40</v>
      </c>
      <c r="Y3124" s="4">
        <v>2.6</v>
      </c>
      <c r="Z3124" s="4">
        <v>1.6</v>
      </c>
      <c r="AA3124" s="5">
        <v>33872.449999999997</v>
      </c>
      <c r="AB3124" s="5">
        <f t="shared" si="435"/>
        <v>1592005.15</v>
      </c>
      <c r="AC3124" s="5">
        <v>22995.69</v>
      </c>
      <c r="AD3124" s="5">
        <f t="shared" si="436"/>
        <v>1126788.81</v>
      </c>
      <c r="AE3124" s="5">
        <v>86082.25</v>
      </c>
      <c r="AF3124" s="5">
        <v>23537.56</v>
      </c>
      <c r="AG3124" s="5">
        <v>11042.43</v>
      </c>
      <c r="AH3124" s="5">
        <v>2320</v>
      </c>
      <c r="AI3124" s="5">
        <v>6400</v>
      </c>
      <c r="AJ3124">
        <v>1</v>
      </c>
      <c r="AK3124" s="5">
        <v>8640.49</v>
      </c>
      <c r="AL3124" s="5">
        <v>0</v>
      </c>
      <c r="AM3124" s="5">
        <v>29735.4</v>
      </c>
      <c r="AN3124">
        <v>4</v>
      </c>
      <c r="AO3124">
        <v>3</v>
      </c>
      <c r="AP3124" t="str">
        <f t="shared" si="437"/>
        <v>Yes</v>
      </c>
      <c r="AQ3124">
        <v>1</v>
      </c>
      <c r="AR3124" s="5">
        <f t="shared" si="438"/>
        <v>1294546.94</v>
      </c>
      <c r="AS3124" s="5">
        <f t="shared" si="439"/>
        <v>297458.21000000002</v>
      </c>
      <c r="AT3124" t="s">
        <v>59</v>
      </c>
      <c r="AU3124" t="s">
        <v>6181</v>
      </c>
      <c r="AV3124" t="s">
        <v>6182</v>
      </c>
      <c r="AW3124" t="s">
        <v>6183</v>
      </c>
      <c r="AX3124" t="s">
        <v>6167</v>
      </c>
      <c r="AY3124">
        <v>51</v>
      </c>
      <c r="AZ3124">
        <v>0</v>
      </c>
      <c r="BA3124">
        <v>0</v>
      </c>
      <c r="BB3124" t="s">
        <v>6168</v>
      </c>
      <c r="BC3124">
        <v>0</v>
      </c>
      <c r="BD3124">
        <v>0</v>
      </c>
      <c r="BE3124" t="s">
        <v>6169</v>
      </c>
      <c r="BF3124" t="s">
        <v>6176</v>
      </c>
      <c r="BG3124">
        <v>1</v>
      </c>
      <c r="BH3124" t="s">
        <v>6179</v>
      </c>
      <c r="BI3124">
        <v>39</v>
      </c>
      <c r="BJ3124" t="s">
        <v>6172</v>
      </c>
      <c r="BK3124">
        <v>0</v>
      </c>
      <c r="BL3124">
        <v>77</v>
      </c>
      <c r="BM3124" s="3">
        <f t="shared" si="440"/>
        <v>0.63636363636363635</v>
      </c>
    </row>
    <row r="3125" spans="1:65">
      <c r="A3125" t="s">
        <v>3261</v>
      </c>
      <c r="B3125" s="2">
        <v>45846</v>
      </c>
      <c r="C3125" t="s">
        <v>3137</v>
      </c>
      <c r="D3125" t="s">
        <v>3138</v>
      </c>
      <c r="E3125">
        <v>7</v>
      </c>
      <c r="F3125" t="s">
        <v>61</v>
      </c>
      <c r="G3125" t="s">
        <v>50</v>
      </c>
      <c r="H3125" t="s">
        <v>170</v>
      </c>
      <c r="I3125" t="s">
        <v>52</v>
      </c>
      <c r="J3125" t="s">
        <v>53</v>
      </c>
      <c r="K3125" t="s">
        <v>75</v>
      </c>
      <c r="L3125" t="s">
        <v>87</v>
      </c>
      <c r="M3125" t="s">
        <v>56</v>
      </c>
      <c r="N3125" t="s">
        <v>69</v>
      </c>
      <c r="O3125" t="s">
        <v>82</v>
      </c>
      <c r="P3125">
        <v>63</v>
      </c>
      <c r="Q3125">
        <v>64</v>
      </c>
      <c r="R3125">
        <v>65</v>
      </c>
      <c r="S3125">
        <v>2</v>
      </c>
      <c r="T3125">
        <f t="shared" si="432"/>
        <v>63</v>
      </c>
      <c r="U3125">
        <v>62</v>
      </c>
      <c r="V3125">
        <f t="shared" si="433"/>
        <v>1</v>
      </c>
      <c r="W3125" s="3">
        <f t="shared" si="434"/>
        <v>3.0769230769230771E-2</v>
      </c>
      <c r="X3125">
        <v>38</v>
      </c>
      <c r="Y3125" s="4">
        <v>0.5</v>
      </c>
      <c r="Z3125" s="4">
        <v>1.6</v>
      </c>
      <c r="AA3125" s="5">
        <v>36036.660000000003</v>
      </c>
      <c r="AB3125" s="5">
        <f t="shared" si="435"/>
        <v>2234272.92</v>
      </c>
      <c r="AC3125" s="5">
        <v>24299.86</v>
      </c>
      <c r="AD3125" s="5">
        <f t="shared" si="436"/>
        <v>1579490.9</v>
      </c>
      <c r="AE3125" s="5">
        <v>115129.91</v>
      </c>
      <c r="AF3125" s="5">
        <v>30256.87</v>
      </c>
      <c r="AG3125" s="5">
        <v>11405.42</v>
      </c>
      <c r="AH3125" s="5">
        <v>2320</v>
      </c>
      <c r="AI3125" s="5">
        <v>6400</v>
      </c>
      <c r="AJ3125">
        <v>0</v>
      </c>
      <c r="AK3125" s="5">
        <v>0</v>
      </c>
      <c r="AL3125" s="5">
        <v>655.28</v>
      </c>
      <c r="AM3125" s="5">
        <v>38854.92</v>
      </c>
      <c r="AN3125">
        <v>4</v>
      </c>
      <c r="AO3125">
        <v>4</v>
      </c>
      <c r="AP3125" t="str">
        <f t="shared" si="437"/>
        <v>Yes</v>
      </c>
      <c r="AQ3125">
        <v>1</v>
      </c>
      <c r="AR3125" s="5">
        <f t="shared" si="438"/>
        <v>1784513.3</v>
      </c>
      <c r="AS3125" s="5">
        <f t="shared" si="439"/>
        <v>449759.62</v>
      </c>
      <c r="AT3125" t="s">
        <v>59</v>
      </c>
      <c r="AU3125" t="s">
        <v>6164</v>
      </c>
      <c r="AV3125" t="s">
        <v>6165</v>
      </c>
      <c r="AW3125" t="s">
        <v>6166</v>
      </c>
      <c r="AX3125" t="s">
        <v>6184</v>
      </c>
      <c r="AY3125">
        <v>66</v>
      </c>
      <c r="AZ3125">
        <v>0</v>
      </c>
      <c r="BA3125">
        <v>12</v>
      </c>
      <c r="BB3125" t="s">
        <v>6191</v>
      </c>
      <c r="BC3125">
        <v>0</v>
      </c>
      <c r="BD3125">
        <v>0</v>
      </c>
      <c r="BE3125" t="s">
        <v>6169</v>
      </c>
      <c r="BF3125" t="s">
        <v>6170</v>
      </c>
      <c r="BG3125">
        <v>0</v>
      </c>
      <c r="BH3125" t="s">
        <v>6171</v>
      </c>
      <c r="BI3125">
        <v>20</v>
      </c>
      <c r="BJ3125" t="s">
        <v>6172</v>
      </c>
      <c r="BK3125">
        <v>0</v>
      </c>
      <c r="BL3125">
        <v>73</v>
      </c>
      <c r="BM3125" s="3">
        <f t="shared" si="440"/>
        <v>0.8904109589041096</v>
      </c>
    </row>
    <row r="3126" spans="1:65">
      <c r="A3126" t="s">
        <v>3262</v>
      </c>
      <c r="B3126" s="2">
        <v>45846</v>
      </c>
      <c r="C3126" t="s">
        <v>3137</v>
      </c>
      <c r="D3126" t="s">
        <v>3138</v>
      </c>
      <c r="E3126">
        <v>7</v>
      </c>
      <c r="F3126" t="s">
        <v>72</v>
      </c>
      <c r="G3126" t="s">
        <v>79</v>
      </c>
      <c r="H3126" t="s">
        <v>102</v>
      </c>
      <c r="I3126" t="s">
        <v>64</v>
      </c>
      <c r="J3126" t="s">
        <v>65</v>
      </c>
      <c r="K3126" t="s">
        <v>75</v>
      </c>
      <c r="L3126" t="s">
        <v>55</v>
      </c>
      <c r="M3126" t="s">
        <v>56</v>
      </c>
      <c r="N3126" t="s">
        <v>57</v>
      </c>
      <c r="O3126" t="s">
        <v>120</v>
      </c>
      <c r="P3126">
        <v>50</v>
      </c>
      <c r="Q3126">
        <v>51</v>
      </c>
      <c r="R3126">
        <v>53</v>
      </c>
      <c r="S3126">
        <v>1</v>
      </c>
      <c r="T3126">
        <f t="shared" si="432"/>
        <v>52</v>
      </c>
      <c r="U3126">
        <v>49</v>
      </c>
      <c r="V3126">
        <f t="shared" si="433"/>
        <v>3</v>
      </c>
      <c r="W3126" s="3">
        <f t="shared" si="434"/>
        <v>1.8867924528301886E-2</v>
      </c>
      <c r="X3126">
        <v>19</v>
      </c>
      <c r="Y3126" s="4">
        <v>9.1</v>
      </c>
      <c r="Z3126" s="4">
        <v>1.9</v>
      </c>
      <c r="AA3126" s="5">
        <v>51689.73</v>
      </c>
      <c r="AB3126" s="5">
        <f t="shared" si="435"/>
        <v>2532796.77</v>
      </c>
      <c r="AC3126" s="5">
        <v>34831.46</v>
      </c>
      <c r="AD3126" s="5">
        <f t="shared" si="436"/>
        <v>1846067.38</v>
      </c>
      <c r="AE3126" s="5">
        <v>113635.61</v>
      </c>
      <c r="AF3126" s="5">
        <v>33619.72</v>
      </c>
      <c r="AG3126" s="5">
        <v>8205.82</v>
      </c>
      <c r="AH3126" s="5">
        <v>2755</v>
      </c>
      <c r="AI3126" s="5">
        <v>4600</v>
      </c>
      <c r="AJ3126">
        <v>0</v>
      </c>
      <c r="AK3126" s="5">
        <v>0</v>
      </c>
      <c r="AL3126" s="5">
        <v>2960.4</v>
      </c>
      <c r="AM3126" s="5">
        <v>33835.040000000001</v>
      </c>
      <c r="AN3126">
        <v>4</v>
      </c>
      <c r="AO3126">
        <v>2</v>
      </c>
      <c r="AP3126" t="str">
        <f t="shared" si="437"/>
        <v>Yes</v>
      </c>
      <c r="AQ3126">
        <v>0</v>
      </c>
      <c r="AR3126" s="5">
        <f t="shared" si="438"/>
        <v>2045678.97</v>
      </c>
      <c r="AS3126" s="5">
        <f t="shared" si="439"/>
        <v>487117.8</v>
      </c>
      <c r="AT3126" t="s">
        <v>59</v>
      </c>
      <c r="AU3126" t="s">
        <v>6164</v>
      </c>
      <c r="AV3126" t="s">
        <v>6165</v>
      </c>
      <c r="AW3126" t="s">
        <v>6166</v>
      </c>
      <c r="AX3126" t="s">
        <v>6177</v>
      </c>
      <c r="AY3126">
        <v>52</v>
      </c>
      <c r="AZ3126">
        <v>0</v>
      </c>
      <c r="BA3126">
        <v>24</v>
      </c>
      <c r="BB3126" t="s">
        <v>6180</v>
      </c>
      <c r="BC3126">
        <v>0</v>
      </c>
      <c r="BD3126">
        <v>0</v>
      </c>
      <c r="BE3126" t="s">
        <v>6169</v>
      </c>
      <c r="BF3126" t="s">
        <v>6170</v>
      </c>
      <c r="BG3126">
        <v>0</v>
      </c>
      <c r="BH3126" t="s">
        <v>6171</v>
      </c>
      <c r="BI3126">
        <v>8</v>
      </c>
      <c r="BJ3126" t="s">
        <v>6172</v>
      </c>
      <c r="BK3126">
        <v>0</v>
      </c>
      <c r="BL3126">
        <v>61</v>
      </c>
      <c r="BM3126" s="3">
        <f t="shared" si="440"/>
        <v>0.86885245901639341</v>
      </c>
    </row>
    <row r="3127" spans="1:65">
      <c r="A3127" t="s">
        <v>3263</v>
      </c>
      <c r="B3127" s="2">
        <v>45847</v>
      </c>
      <c r="C3127" t="s">
        <v>3137</v>
      </c>
      <c r="D3127" t="s">
        <v>3138</v>
      </c>
      <c r="E3127">
        <v>7</v>
      </c>
      <c r="F3127" t="s">
        <v>78</v>
      </c>
      <c r="G3127" t="s">
        <v>62</v>
      </c>
      <c r="H3127" t="s">
        <v>190</v>
      </c>
      <c r="I3127" t="s">
        <v>74</v>
      </c>
      <c r="J3127" t="s">
        <v>53</v>
      </c>
      <c r="K3127" t="s">
        <v>54</v>
      </c>
      <c r="L3127" t="s">
        <v>67</v>
      </c>
      <c r="M3127" t="s">
        <v>68</v>
      </c>
      <c r="N3127" t="s">
        <v>76</v>
      </c>
      <c r="O3127" t="s">
        <v>70</v>
      </c>
      <c r="P3127">
        <v>56</v>
      </c>
      <c r="Q3127">
        <v>56</v>
      </c>
      <c r="R3127">
        <v>53</v>
      </c>
      <c r="S3127">
        <v>5</v>
      </c>
      <c r="T3127">
        <f t="shared" si="432"/>
        <v>48</v>
      </c>
      <c r="U3127">
        <v>48</v>
      </c>
      <c r="V3127">
        <f t="shared" si="433"/>
        <v>0</v>
      </c>
      <c r="W3127" s="3">
        <f t="shared" si="434"/>
        <v>9.4339622641509441E-2</v>
      </c>
      <c r="X3127">
        <v>42</v>
      </c>
      <c r="Y3127" s="4">
        <v>6.2</v>
      </c>
      <c r="Z3127" s="4">
        <v>1.3</v>
      </c>
      <c r="AA3127" s="5">
        <v>39063.71</v>
      </c>
      <c r="AB3127" s="5">
        <f t="shared" si="435"/>
        <v>1875058.08</v>
      </c>
      <c r="AC3127" s="5">
        <v>21892.69</v>
      </c>
      <c r="AD3127" s="5">
        <f t="shared" si="436"/>
        <v>1160312.57</v>
      </c>
      <c r="AE3127" s="5">
        <v>89028.92</v>
      </c>
      <c r="AF3127" s="5">
        <v>26087.759999999998</v>
      </c>
      <c r="AG3127" s="5">
        <v>10555.2</v>
      </c>
      <c r="AH3127" s="5">
        <v>1885</v>
      </c>
      <c r="AI3127" s="5">
        <v>17943.669999999998</v>
      </c>
      <c r="AJ3127">
        <v>2</v>
      </c>
      <c r="AK3127" s="5">
        <v>18149.759999999998</v>
      </c>
      <c r="AL3127" s="5">
        <v>0</v>
      </c>
      <c r="AM3127" s="5">
        <v>31114.48</v>
      </c>
      <c r="AN3127">
        <v>4</v>
      </c>
      <c r="AO3127">
        <v>3</v>
      </c>
      <c r="AP3127" t="str">
        <f t="shared" si="437"/>
        <v>Yes</v>
      </c>
      <c r="AQ3127">
        <v>3</v>
      </c>
      <c r="AR3127" s="5">
        <f t="shared" si="438"/>
        <v>1355077.36</v>
      </c>
      <c r="AS3127" s="5">
        <f t="shared" si="439"/>
        <v>519980.72</v>
      </c>
      <c r="AT3127" t="s">
        <v>1641</v>
      </c>
      <c r="AU3127" t="s">
        <v>6189</v>
      </c>
      <c r="AV3127" t="s">
        <v>6201</v>
      </c>
      <c r="AW3127" t="s">
        <v>6175</v>
      </c>
      <c r="AX3127" t="s">
        <v>6167</v>
      </c>
      <c r="AY3127">
        <v>62</v>
      </c>
      <c r="AZ3127">
        <v>4</v>
      </c>
      <c r="BA3127">
        <v>0</v>
      </c>
      <c r="BB3127" t="s">
        <v>6168</v>
      </c>
      <c r="BC3127">
        <v>0</v>
      </c>
      <c r="BD3127">
        <v>0</v>
      </c>
      <c r="BE3127" t="s">
        <v>6169</v>
      </c>
      <c r="BF3127" t="s">
        <v>6210</v>
      </c>
      <c r="BG3127">
        <v>0</v>
      </c>
      <c r="BH3127" t="s">
        <v>6171</v>
      </c>
      <c r="BI3127">
        <v>55</v>
      </c>
      <c r="BJ3127" t="s">
        <v>6187</v>
      </c>
      <c r="BK3127">
        <v>0</v>
      </c>
      <c r="BL3127">
        <v>70</v>
      </c>
      <c r="BM3127" s="3">
        <f t="shared" si="440"/>
        <v>0.75714285714285712</v>
      </c>
    </row>
    <row r="3128" spans="1:65">
      <c r="A3128" t="s">
        <v>3264</v>
      </c>
      <c r="B3128" s="2">
        <v>45847</v>
      </c>
      <c r="C3128" t="s">
        <v>3137</v>
      </c>
      <c r="D3128" t="s">
        <v>3138</v>
      </c>
      <c r="E3128">
        <v>7</v>
      </c>
      <c r="F3128" t="s">
        <v>78</v>
      </c>
      <c r="G3128" t="s">
        <v>79</v>
      </c>
      <c r="H3128" t="s">
        <v>136</v>
      </c>
      <c r="I3128" t="s">
        <v>64</v>
      </c>
      <c r="J3128" t="s">
        <v>53</v>
      </c>
      <c r="K3128" t="s">
        <v>66</v>
      </c>
      <c r="L3128" t="s">
        <v>92</v>
      </c>
      <c r="M3128" t="s">
        <v>56</v>
      </c>
      <c r="N3128" t="s">
        <v>109</v>
      </c>
      <c r="O3128" t="s">
        <v>120</v>
      </c>
      <c r="P3128">
        <v>61</v>
      </c>
      <c r="Q3128">
        <v>64</v>
      </c>
      <c r="R3128">
        <v>62</v>
      </c>
      <c r="S3128">
        <v>1</v>
      </c>
      <c r="T3128">
        <f t="shared" si="432"/>
        <v>61</v>
      </c>
      <c r="U3128">
        <v>61</v>
      </c>
      <c r="V3128">
        <f t="shared" si="433"/>
        <v>0</v>
      </c>
      <c r="W3128" s="3">
        <f t="shared" si="434"/>
        <v>1.6129032258064516E-2</v>
      </c>
      <c r="X3128">
        <v>25</v>
      </c>
      <c r="Y3128" s="4">
        <v>4.0999999999999996</v>
      </c>
      <c r="Z3128" s="4">
        <v>1.8</v>
      </c>
      <c r="AA3128" s="5">
        <v>33619.199999999997</v>
      </c>
      <c r="AB3128" s="5">
        <f t="shared" si="435"/>
        <v>2050771.2</v>
      </c>
      <c r="AC3128" s="5">
        <v>23760.05</v>
      </c>
      <c r="AD3128" s="5">
        <f t="shared" si="436"/>
        <v>1473123.1</v>
      </c>
      <c r="AE3128" s="5">
        <v>101857.37</v>
      </c>
      <c r="AF3128" s="5">
        <v>29442.84</v>
      </c>
      <c r="AG3128" s="5">
        <v>9673.31</v>
      </c>
      <c r="AH3128" s="5">
        <v>2610</v>
      </c>
      <c r="AI3128" s="5">
        <v>3200</v>
      </c>
      <c r="AJ3128">
        <v>0</v>
      </c>
      <c r="AK3128" s="5">
        <v>0</v>
      </c>
      <c r="AL3128" s="5">
        <v>0</v>
      </c>
      <c r="AM3128" s="5">
        <v>90855.06</v>
      </c>
      <c r="AN3128">
        <v>8</v>
      </c>
      <c r="AO3128">
        <v>9</v>
      </c>
      <c r="AP3128" t="str">
        <f t="shared" si="437"/>
        <v>No</v>
      </c>
      <c r="AQ3128">
        <v>2</v>
      </c>
      <c r="AR3128" s="5">
        <f t="shared" si="438"/>
        <v>1710761.68</v>
      </c>
      <c r="AS3128" s="5">
        <f t="shared" si="439"/>
        <v>340009.52</v>
      </c>
      <c r="AT3128" t="s">
        <v>59</v>
      </c>
      <c r="AU3128" t="s">
        <v>6164</v>
      </c>
      <c r="AV3128" t="s">
        <v>6165</v>
      </c>
      <c r="AW3128" t="s">
        <v>6166</v>
      </c>
      <c r="AX3128" t="s">
        <v>6167</v>
      </c>
      <c r="AY3128">
        <v>63</v>
      </c>
      <c r="AZ3128">
        <v>0</v>
      </c>
      <c r="BA3128">
        <v>0</v>
      </c>
      <c r="BB3128" t="s">
        <v>6168</v>
      </c>
      <c r="BC3128">
        <v>1</v>
      </c>
      <c r="BD3128">
        <v>0</v>
      </c>
      <c r="BE3128" t="s">
        <v>6178</v>
      </c>
      <c r="BF3128" t="s">
        <v>6170</v>
      </c>
      <c r="BG3128">
        <v>0</v>
      </c>
      <c r="BH3128" t="s">
        <v>6171</v>
      </c>
      <c r="BI3128">
        <v>20</v>
      </c>
      <c r="BJ3128" t="s">
        <v>6172</v>
      </c>
      <c r="BK3128">
        <v>0</v>
      </c>
      <c r="BL3128">
        <v>77</v>
      </c>
      <c r="BM3128" s="3">
        <f t="shared" si="440"/>
        <v>0.80519480519480524</v>
      </c>
    </row>
    <row r="3129" spans="1:65">
      <c r="A3129" t="s">
        <v>3265</v>
      </c>
      <c r="B3129" s="2">
        <v>45847</v>
      </c>
      <c r="C3129" t="s">
        <v>3137</v>
      </c>
      <c r="D3129" t="s">
        <v>3138</v>
      </c>
      <c r="E3129">
        <v>7</v>
      </c>
      <c r="F3129" t="s">
        <v>61</v>
      </c>
      <c r="G3129" t="s">
        <v>79</v>
      </c>
      <c r="H3129" t="s">
        <v>100</v>
      </c>
      <c r="I3129" t="s">
        <v>74</v>
      </c>
      <c r="J3129" t="s">
        <v>53</v>
      </c>
      <c r="K3129" t="s">
        <v>75</v>
      </c>
      <c r="L3129" t="s">
        <v>87</v>
      </c>
      <c r="M3129" t="s">
        <v>68</v>
      </c>
      <c r="N3129" t="s">
        <v>69</v>
      </c>
      <c r="O3129" t="s">
        <v>58</v>
      </c>
      <c r="P3129">
        <v>59</v>
      </c>
      <c r="Q3129">
        <v>63</v>
      </c>
      <c r="R3129">
        <v>60</v>
      </c>
      <c r="S3129">
        <v>2</v>
      </c>
      <c r="T3129">
        <f t="shared" si="432"/>
        <v>58</v>
      </c>
      <c r="U3129">
        <v>58</v>
      </c>
      <c r="V3129">
        <f t="shared" si="433"/>
        <v>0</v>
      </c>
      <c r="W3129" s="3">
        <f t="shared" si="434"/>
        <v>3.3333333333333333E-2</v>
      </c>
      <c r="X3129">
        <v>12</v>
      </c>
      <c r="Y3129" s="4">
        <v>3.4</v>
      </c>
      <c r="Z3129" s="4">
        <v>1.5</v>
      </c>
      <c r="AA3129" s="5">
        <v>35564.519999999997</v>
      </c>
      <c r="AB3129" s="5">
        <f t="shared" si="435"/>
        <v>2062742.16</v>
      </c>
      <c r="AC3129" s="5">
        <v>23196.76</v>
      </c>
      <c r="AD3129" s="5">
        <f t="shared" si="436"/>
        <v>1391805.6</v>
      </c>
      <c r="AE3129" s="5">
        <v>103204.88</v>
      </c>
      <c r="AF3129" s="5">
        <v>26305.86</v>
      </c>
      <c r="AG3129" s="5">
        <v>7802.17</v>
      </c>
      <c r="AH3129" s="5">
        <v>2175</v>
      </c>
      <c r="AI3129" s="5">
        <v>6400</v>
      </c>
      <c r="AJ3129">
        <v>1</v>
      </c>
      <c r="AK3129" s="5">
        <v>9104.74</v>
      </c>
      <c r="AL3129" s="5">
        <v>0</v>
      </c>
      <c r="AM3129" s="5">
        <v>43385.85</v>
      </c>
      <c r="AN3129">
        <v>4</v>
      </c>
      <c r="AO3129">
        <v>5</v>
      </c>
      <c r="AP3129" t="str">
        <f t="shared" si="437"/>
        <v>No</v>
      </c>
      <c r="AQ3129">
        <v>3</v>
      </c>
      <c r="AR3129" s="5">
        <f t="shared" si="438"/>
        <v>1590184.1</v>
      </c>
      <c r="AS3129" s="5">
        <f t="shared" si="439"/>
        <v>472558.06</v>
      </c>
      <c r="AT3129" t="s">
        <v>59</v>
      </c>
      <c r="AU3129" t="s">
        <v>6189</v>
      </c>
      <c r="AV3129" t="s">
        <v>6190</v>
      </c>
      <c r="AW3129" t="s">
        <v>6183</v>
      </c>
      <c r="AX3129" t="s">
        <v>6167</v>
      </c>
      <c r="AY3129">
        <v>62</v>
      </c>
      <c r="AZ3129">
        <v>0</v>
      </c>
      <c r="BA3129">
        <v>0</v>
      </c>
      <c r="BB3129" t="s">
        <v>6168</v>
      </c>
      <c r="BC3129">
        <v>0</v>
      </c>
      <c r="BD3129">
        <v>1</v>
      </c>
      <c r="BE3129" t="s">
        <v>6188</v>
      </c>
      <c r="BF3129" t="s">
        <v>6170</v>
      </c>
      <c r="BG3129">
        <v>0</v>
      </c>
      <c r="BH3129" t="s">
        <v>6171</v>
      </c>
      <c r="BI3129">
        <v>26</v>
      </c>
      <c r="BJ3129" t="s">
        <v>6172</v>
      </c>
      <c r="BK3129">
        <v>0</v>
      </c>
      <c r="BL3129">
        <v>71</v>
      </c>
      <c r="BM3129" s="3">
        <f t="shared" si="440"/>
        <v>0.84507042253521125</v>
      </c>
    </row>
    <row r="3130" spans="1:65">
      <c r="A3130" t="s">
        <v>3266</v>
      </c>
      <c r="B3130" s="2">
        <v>45847</v>
      </c>
      <c r="C3130" t="s">
        <v>3137</v>
      </c>
      <c r="D3130" t="s">
        <v>3138</v>
      </c>
      <c r="E3130">
        <v>7</v>
      </c>
      <c r="F3130" t="s">
        <v>72</v>
      </c>
      <c r="G3130" t="s">
        <v>62</v>
      </c>
      <c r="H3130" t="s">
        <v>220</v>
      </c>
      <c r="I3130" t="s">
        <v>64</v>
      </c>
      <c r="J3130" t="s">
        <v>53</v>
      </c>
      <c r="K3130" t="s">
        <v>75</v>
      </c>
      <c r="L3130" t="s">
        <v>87</v>
      </c>
      <c r="M3130" t="s">
        <v>56</v>
      </c>
      <c r="N3130" t="s">
        <v>57</v>
      </c>
      <c r="O3130" t="s">
        <v>120</v>
      </c>
      <c r="P3130">
        <v>65</v>
      </c>
      <c r="Q3130">
        <v>65</v>
      </c>
      <c r="R3130">
        <v>64</v>
      </c>
      <c r="S3130">
        <v>1</v>
      </c>
      <c r="T3130">
        <f t="shared" si="432"/>
        <v>63</v>
      </c>
      <c r="U3130">
        <v>63</v>
      </c>
      <c r="V3130">
        <f t="shared" si="433"/>
        <v>0</v>
      </c>
      <c r="W3130" s="3">
        <f t="shared" si="434"/>
        <v>1.5625E-2</v>
      </c>
      <c r="X3130">
        <v>25</v>
      </c>
      <c r="Y3130" s="4">
        <v>3.4</v>
      </c>
      <c r="Z3130" s="4">
        <v>1.1000000000000001</v>
      </c>
      <c r="AA3130" s="5">
        <v>36268</v>
      </c>
      <c r="AB3130" s="5">
        <f t="shared" si="435"/>
        <v>2284884</v>
      </c>
      <c r="AC3130" s="5">
        <v>23993.26</v>
      </c>
      <c r="AD3130" s="5">
        <f t="shared" si="436"/>
        <v>1535568.64</v>
      </c>
      <c r="AE3130" s="5">
        <v>107355.66</v>
      </c>
      <c r="AF3130" s="5">
        <v>29098.240000000002</v>
      </c>
      <c r="AG3130" s="5">
        <v>9869.69</v>
      </c>
      <c r="AH3130" s="5">
        <v>1595</v>
      </c>
      <c r="AI3130" s="5">
        <v>3200</v>
      </c>
      <c r="AJ3130">
        <v>0</v>
      </c>
      <c r="AK3130" s="5">
        <v>0</v>
      </c>
      <c r="AL3130" s="5">
        <v>0</v>
      </c>
      <c r="AM3130" s="5">
        <v>39399.29</v>
      </c>
      <c r="AN3130">
        <v>4</v>
      </c>
      <c r="AO3130">
        <v>4</v>
      </c>
      <c r="AP3130" t="str">
        <f t="shared" si="437"/>
        <v>Yes</v>
      </c>
      <c r="AQ3130">
        <v>0</v>
      </c>
      <c r="AR3130" s="5">
        <f t="shared" si="438"/>
        <v>1726086.52</v>
      </c>
      <c r="AS3130" s="5">
        <f t="shared" si="439"/>
        <v>558797.48</v>
      </c>
      <c r="AT3130" t="s">
        <v>59</v>
      </c>
      <c r="AU3130" t="s">
        <v>6164</v>
      </c>
      <c r="AV3130" t="s">
        <v>6165</v>
      </c>
      <c r="AW3130" t="s">
        <v>6166</v>
      </c>
      <c r="AX3130" t="s">
        <v>6167</v>
      </c>
      <c r="AY3130">
        <v>66</v>
      </c>
      <c r="AZ3130">
        <v>0</v>
      </c>
      <c r="BA3130">
        <v>0</v>
      </c>
      <c r="BB3130" t="s">
        <v>6168</v>
      </c>
      <c r="BC3130">
        <v>0</v>
      </c>
      <c r="BD3130">
        <v>0</v>
      </c>
      <c r="BE3130" t="s">
        <v>6169</v>
      </c>
      <c r="BF3130" t="s">
        <v>6170</v>
      </c>
      <c r="BG3130">
        <v>1</v>
      </c>
      <c r="BH3130" t="s">
        <v>6179</v>
      </c>
      <c r="BI3130">
        <v>52</v>
      </c>
      <c r="BJ3130" t="s">
        <v>6187</v>
      </c>
      <c r="BK3130">
        <v>0</v>
      </c>
      <c r="BL3130">
        <v>71</v>
      </c>
      <c r="BM3130" s="3">
        <f t="shared" si="440"/>
        <v>0.90140845070422537</v>
      </c>
    </row>
    <row r="3131" spans="1:65">
      <c r="A3131" t="s">
        <v>3267</v>
      </c>
      <c r="B3131" s="2">
        <v>45847</v>
      </c>
      <c r="C3131" t="s">
        <v>3137</v>
      </c>
      <c r="D3131" t="s">
        <v>3138</v>
      </c>
      <c r="E3131">
        <v>7</v>
      </c>
      <c r="F3131" t="s">
        <v>49</v>
      </c>
      <c r="G3131" t="s">
        <v>50</v>
      </c>
      <c r="H3131" t="s">
        <v>51</v>
      </c>
      <c r="I3131" t="s">
        <v>52</v>
      </c>
      <c r="J3131" t="s">
        <v>53</v>
      </c>
      <c r="K3131" t="s">
        <v>75</v>
      </c>
      <c r="L3131" t="s">
        <v>92</v>
      </c>
      <c r="M3131" t="s">
        <v>56</v>
      </c>
      <c r="N3131" t="s">
        <v>109</v>
      </c>
      <c r="O3131" t="s">
        <v>58</v>
      </c>
      <c r="P3131">
        <v>62</v>
      </c>
      <c r="Q3131">
        <v>62</v>
      </c>
      <c r="R3131">
        <v>61</v>
      </c>
      <c r="S3131">
        <v>2</v>
      </c>
      <c r="T3131">
        <f t="shared" si="432"/>
        <v>59</v>
      </c>
      <c r="U3131">
        <v>59</v>
      </c>
      <c r="V3131">
        <f t="shared" si="433"/>
        <v>0</v>
      </c>
      <c r="W3131" s="3">
        <f t="shared" si="434"/>
        <v>3.2786885245901641E-2</v>
      </c>
      <c r="X3131">
        <v>38</v>
      </c>
      <c r="Y3131" s="4">
        <v>0.9</v>
      </c>
      <c r="Z3131" s="4">
        <v>1.2</v>
      </c>
      <c r="AA3131" s="5">
        <v>35936.17</v>
      </c>
      <c r="AB3131" s="5">
        <f t="shared" si="435"/>
        <v>2120234.0299999998</v>
      </c>
      <c r="AC3131" s="5">
        <v>23792.35</v>
      </c>
      <c r="AD3131" s="5">
        <f t="shared" si="436"/>
        <v>1451333.35</v>
      </c>
      <c r="AE3131" s="5">
        <v>110383.2</v>
      </c>
      <c r="AF3131" s="5">
        <v>28480.75</v>
      </c>
      <c r="AG3131" s="5">
        <v>10005.709999999999</v>
      </c>
      <c r="AH3131" s="5">
        <v>1740</v>
      </c>
      <c r="AI3131" s="5">
        <v>6400</v>
      </c>
      <c r="AJ3131">
        <v>0</v>
      </c>
      <c r="AK3131" s="5">
        <v>0</v>
      </c>
      <c r="AL3131" s="5">
        <v>0</v>
      </c>
      <c r="AM3131" s="5">
        <v>90764.55</v>
      </c>
      <c r="AN3131">
        <v>8</v>
      </c>
      <c r="AO3131">
        <v>8</v>
      </c>
      <c r="AP3131" t="str">
        <f t="shared" si="437"/>
        <v>Yes</v>
      </c>
      <c r="AQ3131">
        <v>0</v>
      </c>
      <c r="AR3131" s="5">
        <f t="shared" si="438"/>
        <v>1699107.56</v>
      </c>
      <c r="AS3131" s="5">
        <f t="shared" si="439"/>
        <v>421126.47</v>
      </c>
      <c r="AT3131" t="s">
        <v>59</v>
      </c>
      <c r="AU3131" t="s">
        <v>6164</v>
      </c>
      <c r="AV3131" t="s">
        <v>6165</v>
      </c>
      <c r="AW3131" t="s">
        <v>6166</v>
      </c>
      <c r="AX3131" t="s">
        <v>6202</v>
      </c>
      <c r="AY3131">
        <v>64</v>
      </c>
      <c r="AZ3131">
        <v>0</v>
      </c>
      <c r="BA3131">
        <v>0</v>
      </c>
      <c r="BB3131" t="s">
        <v>6168</v>
      </c>
      <c r="BC3131">
        <v>0</v>
      </c>
      <c r="BD3131">
        <v>0</v>
      </c>
      <c r="BE3131" t="s">
        <v>6169</v>
      </c>
      <c r="BF3131" t="s">
        <v>6170</v>
      </c>
      <c r="BG3131">
        <v>0</v>
      </c>
      <c r="BH3131" t="s">
        <v>6171</v>
      </c>
      <c r="BI3131">
        <v>27</v>
      </c>
      <c r="BJ3131" t="s">
        <v>6172</v>
      </c>
      <c r="BK3131">
        <v>0</v>
      </c>
      <c r="BL3131">
        <v>75</v>
      </c>
      <c r="BM3131" s="3">
        <f t="shared" si="440"/>
        <v>0.81333333333333335</v>
      </c>
    </row>
    <row r="3132" spans="1:65">
      <c r="A3132" t="s">
        <v>3268</v>
      </c>
      <c r="B3132" s="2">
        <v>45847</v>
      </c>
      <c r="C3132" t="s">
        <v>3137</v>
      </c>
      <c r="D3132" t="s">
        <v>3138</v>
      </c>
      <c r="E3132">
        <v>7</v>
      </c>
      <c r="F3132" t="s">
        <v>72</v>
      </c>
      <c r="G3132" t="s">
        <v>50</v>
      </c>
      <c r="H3132" t="s">
        <v>179</v>
      </c>
      <c r="I3132" t="s">
        <v>52</v>
      </c>
      <c r="J3132" t="s">
        <v>65</v>
      </c>
      <c r="K3132" t="s">
        <v>66</v>
      </c>
      <c r="L3132" t="s">
        <v>55</v>
      </c>
      <c r="M3132" t="s">
        <v>56</v>
      </c>
      <c r="N3132" t="s">
        <v>94</v>
      </c>
      <c r="O3132" t="s">
        <v>70</v>
      </c>
      <c r="P3132">
        <v>38</v>
      </c>
      <c r="Q3132">
        <v>39</v>
      </c>
      <c r="R3132">
        <v>39</v>
      </c>
      <c r="S3132">
        <v>1</v>
      </c>
      <c r="T3132">
        <f t="shared" si="432"/>
        <v>38</v>
      </c>
      <c r="U3132">
        <v>36</v>
      </c>
      <c r="V3132">
        <f t="shared" si="433"/>
        <v>2</v>
      </c>
      <c r="W3132" s="3">
        <f t="shared" si="434"/>
        <v>2.564102564102564E-2</v>
      </c>
      <c r="X3132">
        <v>29</v>
      </c>
      <c r="Y3132" s="4">
        <v>3.5</v>
      </c>
      <c r="Z3132" s="4">
        <v>1.4</v>
      </c>
      <c r="AA3132" s="5">
        <v>48898.54</v>
      </c>
      <c r="AB3132" s="5">
        <f t="shared" si="435"/>
        <v>1760347.44</v>
      </c>
      <c r="AC3132" s="5">
        <v>35020.980000000003</v>
      </c>
      <c r="AD3132" s="5">
        <f t="shared" si="436"/>
        <v>1365818.22</v>
      </c>
      <c r="AE3132" s="5">
        <v>92353.07</v>
      </c>
      <c r="AF3132" s="5">
        <v>24780.75</v>
      </c>
      <c r="AG3132" s="5">
        <v>9507.7000000000007</v>
      </c>
      <c r="AH3132" s="5">
        <v>2030</v>
      </c>
      <c r="AI3132" s="5">
        <v>4600</v>
      </c>
      <c r="AJ3132">
        <v>0</v>
      </c>
      <c r="AK3132" s="5">
        <v>0</v>
      </c>
      <c r="AL3132" s="5">
        <v>1889.58</v>
      </c>
      <c r="AM3132" s="5">
        <v>24009.87</v>
      </c>
      <c r="AN3132">
        <v>4</v>
      </c>
      <c r="AO3132">
        <v>5</v>
      </c>
      <c r="AP3132" t="str">
        <f t="shared" si="437"/>
        <v>No</v>
      </c>
      <c r="AQ3132">
        <v>1</v>
      </c>
      <c r="AR3132" s="5">
        <f t="shared" si="438"/>
        <v>1524989.19</v>
      </c>
      <c r="AS3132" s="5">
        <f t="shared" si="439"/>
        <v>235358.25</v>
      </c>
      <c r="AT3132" t="s">
        <v>59</v>
      </c>
      <c r="AU3132" t="s">
        <v>6164</v>
      </c>
      <c r="AV3132" t="s">
        <v>6165</v>
      </c>
      <c r="AW3132" t="s">
        <v>6166</v>
      </c>
      <c r="AX3132" t="s">
        <v>6184</v>
      </c>
      <c r="AY3132">
        <v>41</v>
      </c>
      <c r="AZ3132">
        <v>0</v>
      </c>
      <c r="BA3132">
        <v>22</v>
      </c>
      <c r="BB3132" t="s">
        <v>6198</v>
      </c>
      <c r="BC3132">
        <v>1</v>
      </c>
      <c r="BD3132">
        <v>0</v>
      </c>
      <c r="BE3132" t="s">
        <v>6178</v>
      </c>
      <c r="BF3132" t="s">
        <v>6170</v>
      </c>
      <c r="BG3132">
        <v>0</v>
      </c>
      <c r="BH3132" t="s">
        <v>6171</v>
      </c>
      <c r="BI3132">
        <v>50</v>
      </c>
      <c r="BJ3132" t="s">
        <v>6172</v>
      </c>
      <c r="BK3132">
        <v>0</v>
      </c>
      <c r="BL3132">
        <v>64</v>
      </c>
      <c r="BM3132" s="3">
        <f t="shared" si="440"/>
        <v>0.609375</v>
      </c>
    </row>
    <row r="3133" spans="1:65">
      <c r="A3133" t="s">
        <v>3269</v>
      </c>
      <c r="B3133" s="2">
        <v>45847</v>
      </c>
      <c r="C3133" t="s">
        <v>3137</v>
      </c>
      <c r="D3133" t="s">
        <v>3138</v>
      </c>
      <c r="E3133">
        <v>7</v>
      </c>
      <c r="F3133" t="s">
        <v>72</v>
      </c>
      <c r="G3133" t="s">
        <v>50</v>
      </c>
      <c r="H3133" t="s">
        <v>73</v>
      </c>
      <c r="I3133" t="s">
        <v>74</v>
      </c>
      <c r="J3133" t="s">
        <v>53</v>
      </c>
      <c r="K3133" t="s">
        <v>66</v>
      </c>
      <c r="L3133" t="s">
        <v>67</v>
      </c>
      <c r="M3133" t="s">
        <v>56</v>
      </c>
      <c r="N3133" t="s">
        <v>69</v>
      </c>
      <c r="O3133" t="s">
        <v>58</v>
      </c>
      <c r="P3133">
        <v>65</v>
      </c>
      <c r="Q3133">
        <v>66</v>
      </c>
      <c r="R3133">
        <v>69</v>
      </c>
      <c r="S3133">
        <v>2</v>
      </c>
      <c r="T3133">
        <f t="shared" si="432"/>
        <v>67</v>
      </c>
      <c r="U3133">
        <v>63</v>
      </c>
      <c r="V3133">
        <f t="shared" si="433"/>
        <v>4</v>
      </c>
      <c r="W3133" s="3">
        <f t="shared" si="434"/>
        <v>2.8985507246376812E-2</v>
      </c>
      <c r="X3133">
        <v>19</v>
      </c>
      <c r="Y3133" s="4">
        <v>2.9</v>
      </c>
      <c r="Z3133" s="4">
        <v>1.6</v>
      </c>
      <c r="AA3133" s="5">
        <v>33802.6</v>
      </c>
      <c r="AB3133" s="5">
        <f t="shared" si="435"/>
        <v>2129563.7999999998</v>
      </c>
      <c r="AC3133" s="5">
        <v>22871.63</v>
      </c>
      <c r="AD3133" s="5">
        <f t="shared" si="436"/>
        <v>1578142.47</v>
      </c>
      <c r="AE3133" s="5">
        <v>118016.66</v>
      </c>
      <c r="AF3133" s="5">
        <v>29473.59</v>
      </c>
      <c r="AG3133" s="5">
        <v>8878.77</v>
      </c>
      <c r="AH3133" s="5">
        <v>2320</v>
      </c>
      <c r="AI3133" s="5">
        <v>6400</v>
      </c>
      <c r="AJ3133">
        <v>0</v>
      </c>
      <c r="AK3133" s="5">
        <v>0</v>
      </c>
      <c r="AL3133" s="5">
        <v>2604.9699999999998</v>
      </c>
      <c r="AM3133" s="5">
        <v>40793.1</v>
      </c>
      <c r="AN3133">
        <v>4</v>
      </c>
      <c r="AO3133">
        <v>4</v>
      </c>
      <c r="AP3133" t="str">
        <f t="shared" si="437"/>
        <v>Yes</v>
      </c>
      <c r="AQ3133">
        <v>1</v>
      </c>
      <c r="AR3133" s="5">
        <f t="shared" si="438"/>
        <v>1786629.56</v>
      </c>
      <c r="AS3133" s="5">
        <f t="shared" si="439"/>
        <v>342934.24</v>
      </c>
      <c r="AT3133" t="s">
        <v>59</v>
      </c>
      <c r="AU3133" t="s">
        <v>6164</v>
      </c>
      <c r="AV3133" t="s">
        <v>6165</v>
      </c>
      <c r="AW3133" t="s">
        <v>6166</v>
      </c>
      <c r="AX3133" t="s">
        <v>6184</v>
      </c>
      <c r="AY3133">
        <v>66</v>
      </c>
      <c r="AZ3133">
        <v>0</v>
      </c>
      <c r="BA3133">
        <v>28</v>
      </c>
      <c r="BB3133" t="s">
        <v>6180</v>
      </c>
      <c r="BC3133">
        <v>0</v>
      </c>
      <c r="BD3133">
        <v>0</v>
      </c>
      <c r="BE3133" t="s">
        <v>6169</v>
      </c>
      <c r="BF3133" t="s">
        <v>6170</v>
      </c>
      <c r="BG3133">
        <v>0</v>
      </c>
      <c r="BH3133" t="s">
        <v>6171</v>
      </c>
      <c r="BI3133">
        <v>7</v>
      </c>
      <c r="BJ3133" t="s">
        <v>6172</v>
      </c>
      <c r="BK3133">
        <v>0</v>
      </c>
      <c r="BL3133">
        <v>74</v>
      </c>
      <c r="BM3133" s="3">
        <f t="shared" si="440"/>
        <v>0.93243243243243246</v>
      </c>
    </row>
    <row r="3134" spans="1:65">
      <c r="A3134" t="s">
        <v>3270</v>
      </c>
      <c r="B3134" s="2">
        <v>45847</v>
      </c>
      <c r="C3134" t="s">
        <v>3137</v>
      </c>
      <c r="D3134" t="s">
        <v>3138</v>
      </c>
      <c r="E3134">
        <v>7</v>
      </c>
      <c r="F3134" t="s">
        <v>78</v>
      </c>
      <c r="G3134" t="s">
        <v>62</v>
      </c>
      <c r="H3134" t="s">
        <v>190</v>
      </c>
      <c r="I3134" t="s">
        <v>64</v>
      </c>
      <c r="J3134" t="s">
        <v>81</v>
      </c>
      <c r="K3134" t="s">
        <v>75</v>
      </c>
      <c r="L3134" t="s">
        <v>67</v>
      </c>
      <c r="M3134" t="s">
        <v>68</v>
      </c>
      <c r="N3134" t="s">
        <v>57</v>
      </c>
      <c r="O3134" t="s">
        <v>82</v>
      </c>
      <c r="P3134">
        <v>37</v>
      </c>
      <c r="Q3134">
        <v>39</v>
      </c>
      <c r="R3134">
        <v>38</v>
      </c>
      <c r="S3134">
        <v>3</v>
      </c>
      <c r="T3134">
        <f t="shared" si="432"/>
        <v>35</v>
      </c>
      <c r="U3134">
        <v>35</v>
      </c>
      <c r="V3134">
        <f t="shared" si="433"/>
        <v>0</v>
      </c>
      <c r="W3134" s="3">
        <f t="shared" si="434"/>
        <v>7.8947368421052627E-2</v>
      </c>
      <c r="X3134">
        <v>24</v>
      </c>
      <c r="Y3134" s="4">
        <v>0.6</v>
      </c>
      <c r="Z3134" s="4">
        <v>0.7</v>
      </c>
      <c r="AA3134" s="5">
        <v>77730</v>
      </c>
      <c r="AB3134" s="5">
        <f t="shared" si="435"/>
        <v>2720550</v>
      </c>
      <c r="AC3134" s="5">
        <v>49512.9</v>
      </c>
      <c r="AD3134" s="5">
        <f t="shared" si="436"/>
        <v>1881490.2</v>
      </c>
      <c r="AE3134" s="5">
        <v>111842.71</v>
      </c>
      <c r="AF3134" s="5">
        <v>35148.51</v>
      </c>
      <c r="AG3134" s="5">
        <v>8891.73</v>
      </c>
      <c r="AH3134" s="5">
        <v>1015</v>
      </c>
      <c r="AI3134" s="5">
        <v>22972.52</v>
      </c>
      <c r="AJ3134">
        <v>1</v>
      </c>
      <c r="AK3134" s="5">
        <v>23192.49</v>
      </c>
      <c r="AL3134" s="5">
        <v>0</v>
      </c>
      <c r="AM3134" s="5">
        <v>24566.41</v>
      </c>
      <c r="AN3134">
        <v>4</v>
      </c>
      <c r="AO3134">
        <v>3</v>
      </c>
      <c r="AP3134" t="str">
        <f t="shared" si="437"/>
        <v>Yes</v>
      </c>
      <c r="AQ3134">
        <v>1</v>
      </c>
      <c r="AR3134" s="5">
        <f t="shared" si="438"/>
        <v>2109119.5699999998</v>
      </c>
      <c r="AS3134" s="5">
        <f t="shared" si="439"/>
        <v>611430.43000000005</v>
      </c>
      <c r="AT3134" t="s">
        <v>1641</v>
      </c>
      <c r="AU3134" t="s">
        <v>6189</v>
      </c>
      <c r="AV3134" t="s">
        <v>6201</v>
      </c>
      <c r="AW3134" t="s">
        <v>6175</v>
      </c>
      <c r="AX3134" t="s">
        <v>6167</v>
      </c>
      <c r="AY3134">
        <v>37</v>
      </c>
      <c r="AZ3134">
        <v>0</v>
      </c>
      <c r="BA3134">
        <v>0</v>
      </c>
      <c r="BB3134" t="s">
        <v>6168</v>
      </c>
      <c r="BC3134">
        <v>0</v>
      </c>
      <c r="BD3134">
        <v>0</v>
      </c>
      <c r="BE3134" t="s">
        <v>6169</v>
      </c>
      <c r="BF3134" t="s">
        <v>6212</v>
      </c>
      <c r="BG3134">
        <v>0</v>
      </c>
      <c r="BH3134" t="s">
        <v>6171</v>
      </c>
      <c r="BI3134">
        <v>54</v>
      </c>
      <c r="BJ3134" t="s">
        <v>6187</v>
      </c>
      <c r="BK3134">
        <v>0</v>
      </c>
      <c r="BL3134">
        <v>48</v>
      </c>
      <c r="BM3134" s="3">
        <f t="shared" si="440"/>
        <v>0.79166666666666663</v>
      </c>
    </row>
    <row r="3135" spans="1:65">
      <c r="A3135" t="s">
        <v>3271</v>
      </c>
      <c r="B3135" s="2">
        <v>45847</v>
      </c>
      <c r="C3135" t="s">
        <v>3137</v>
      </c>
      <c r="D3135" t="s">
        <v>3138</v>
      </c>
      <c r="E3135">
        <v>7</v>
      </c>
      <c r="F3135" t="s">
        <v>78</v>
      </c>
      <c r="G3135" t="s">
        <v>62</v>
      </c>
      <c r="H3135" t="s">
        <v>168</v>
      </c>
      <c r="I3135" t="s">
        <v>64</v>
      </c>
      <c r="J3135" t="s">
        <v>65</v>
      </c>
      <c r="K3135" t="s">
        <v>75</v>
      </c>
      <c r="L3135" t="s">
        <v>67</v>
      </c>
      <c r="M3135" t="s">
        <v>68</v>
      </c>
      <c r="N3135" t="s">
        <v>109</v>
      </c>
      <c r="O3135" t="s">
        <v>70</v>
      </c>
      <c r="P3135">
        <v>47</v>
      </c>
      <c r="Q3135">
        <v>49</v>
      </c>
      <c r="R3135">
        <v>47</v>
      </c>
      <c r="S3135">
        <v>4</v>
      </c>
      <c r="T3135">
        <f t="shared" si="432"/>
        <v>43</v>
      </c>
      <c r="U3135">
        <v>43</v>
      </c>
      <c r="V3135">
        <f t="shared" si="433"/>
        <v>0</v>
      </c>
      <c r="W3135" s="3">
        <f t="shared" si="434"/>
        <v>8.5106382978723402E-2</v>
      </c>
      <c r="X3135">
        <v>38</v>
      </c>
      <c r="Y3135" s="4">
        <v>7.3</v>
      </c>
      <c r="Z3135" s="4">
        <v>1.5</v>
      </c>
      <c r="AA3135" s="5">
        <v>52079.64</v>
      </c>
      <c r="AB3135" s="5">
        <f t="shared" si="435"/>
        <v>2239424.52</v>
      </c>
      <c r="AC3135" s="5">
        <v>32353</v>
      </c>
      <c r="AD3135" s="5">
        <f t="shared" si="436"/>
        <v>1520591</v>
      </c>
      <c r="AE3135" s="5">
        <v>101761.13</v>
      </c>
      <c r="AF3135" s="5">
        <v>31764.98</v>
      </c>
      <c r="AG3135" s="5">
        <v>11472.8</v>
      </c>
      <c r="AH3135" s="5">
        <v>2175</v>
      </c>
      <c r="AI3135" s="5">
        <v>22885.01</v>
      </c>
      <c r="AJ3135">
        <v>1</v>
      </c>
      <c r="AK3135" s="5">
        <v>13129.3</v>
      </c>
      <c r="AL3135" s="5">
        <v>0</v>
      </c>
      <c r="AM3135" s="5">
        <v>71583.12</v>
      </c>
      <c r="AN3135">
        <v>8</v>
      </c>
      <c r="AO3135">
        <v>11</v>
      </c>
      <c r="AP3135" t="str">
        <f t="shared" si="437"/>
        <v>No</v>
      </c>
      <c r="AQ3135">
        <v>2</v>
      </c>
      <c r="AR3135" s="5">
        <f t="shared" si="438"/>
        <v>1775362.34</v>
      </c>
      <c r="AS3135" s="5">
        <f t="shared" si="439"/>
        <v>464062.18</v>
      </c>
      <c r="AT3135" t="s">
        <v>1641</v>
      </c>
      <c r="AU3135" t="s">
        <v>6189</v>
      </c>
      <c r="AV3135" t="s">
        <v>6201</v>
      </c>
      <c r="AW3135" t="s">
        <v>6175</v>
      </c>
      <c r="AX3135" t="s">
        <v>6167</v>
      </c>
      <c r="AY3135">
        <v>49</v>
      </c>
      <c r="AZ3135">
        <v>0</v>
      </c>
      <c r="BA3135">
        <v>0</v>
      </c>
      <c r="BB3135" t="s">
        <v>6168</v>
      </c>
      <c r="BC3135">
        <v>0</v>
      </c>
      <c r="BD3135">
        <v>3</v>
      </c>
      <c r="BE3135" t="s">
        <v>6188</v>
      </c>
      <c r="BF3135" t="s">
        <v>6210</v>
      </c>
      <c r="BG3135">
        <v>0</v>
      </c>
      <c r="BH3135" t="s">
        <v>6171</v>
      </c>
      <c r="BI3135">
        <v>23</v>
      </c>
      <c r="BJ3135" t="s">
        <v>6172</v>
      </c>
      <c r="BK3135">
        <v>0</v>
      </c>
      <c r="BL3135">
        <v>59</v>
      </c>
      <c r="BM3135" s="3">
        <f t="shared" si="440"/>
        <v>0.79661016949152541</v>
      </c>
    </row>
    <row r="3136" spans="1:65">
      <c r="A3136" t="s">
        <v>3272</v>
      </c>
      <c r="B3136" s="2">
        <v>45847</v>
      </c>
      <c r="C3136" t="s">
        <v>3137</v>
      </c>
      <c r="D3136" t="s">
        <v>3138</v>
      </c>
      <c r="E3136">
        <v>7</v>
      </c>
      <c r="F3136" t="s">
        <v>61</v>
      </c>
      <c r="G3136" t="s">
        <v>79</v>
      </c>
      <c r="H3136" t="s">
        <v>84</v>
      </c>
      <c r="I3136" t="s">
        <v>52</v>
      </c>
      <c r="J3136" t="s">
        <v>53</v>
      </c>
      <c r="K3136" t="s">
        <v>66</v>
      </c>
      <c r="L3136" t="s">
        <v>87</v>
      </c>
      <c r="M3136" t="s">
        <v>68</v>
      </c>
      <c r="N3136" t="s">
        <v>94</v>
      </c>
      <c r="O3136" t="s">
        <v>120</v>
      </c>
      <c r="P3136">
        <v>55</v>
      </c>
      <c r="Q3136">
        <v>58</v>
      </c>
      <c r="R3136">
        <v>57</v>
      </c>
      <c r="S3136">
        <v>2</v>
      </c>
      <c r="T3136">
        <f t="shared" si="432"/>
        <v>55</v>
      </c>
      <c r="U3136">
        <v>54</v>
      </c>
      <c r="V3136">
        <f t="shared" si="433"/>
        <v>1</v>
      </c>
      <c r="W3136" s="3">
        <f t="shared" si="434"/>
        <v>3.5087719298245612E-2</v>
      </c>
      <c r="X3136">
        <v>20</v>
      </c>
      <c r="Y3136" s="4">
        <v>2.1</v>
      </c>
      <c r="Z3136" s="4">
        <v>1.4</v>
      </c>
      <c r="AA3136" s="5">
        <v>33410.35</v>
      </c>
      <c r="AB3136" s="5">
        <f t="shared" si="435"/>
        <v>1804158.9</v>
      </c>
      <c r="AC3136" s="5">
        <v>23093.66</v>
      </c>
      <c r="AD3136" s="5">
        <f t="shared" si="436"/>
        <v>1316338.6200000001</v>
      </c>
      <c r="AE3136" s="5">
        <v>102246.91</v>
      </c>
      <c r="AF3136" s="5">
        <v>24088.91</v>
      </c>
      <c r="AG3136" s="5">
        <v>8233.3799999999992</v>
      </c>
      <c r="AH3136" s="5">
        <v>2030</v>
      </c>
      <c r="AI3136" s="5">
        <v>6400</v>
      </c>
      <c r="AJ3136">
        <v>1</v>
      </c>
      <c r="AK3136" s="5">
        <v>8163.94</v>
      </c>
      <c r="AL3136" s="5">
        <v>673.75</v>
      </c>
      <c r="AM3136" s="5">
        <v>40706.51</v>
      </c>
      <c r="AN3136">
        <v>4</v>
      </c>
      <c r="AO3136">
        <v>5</v>
      </c>
      <c r="AP3136" t="str">
        <f t="shared" si="437"/>
        <v>No</v>
      </c>
      <c r="AQ3136">
        <v>2</v>
      </c>
      <c r="AR3136" s="5">
        <f t="shared" si="438"/>
        <v>1508882.02</v>
      </c>
      <c r="AS3136" s="5">
        <f t="shared" si="439"/>
        <v>295276.88</v>
      </c>
      <c r="AT3136" t="s">
        <v>116</v>
      </c>
      <c r="AU3136" t="s">
        <v>6194</v>
      </c>
      <c r="AV3136" t="s">
        <v>6195</v>
      </c>
      <c r="AW3136" t="s">
        <v>6183</v>
      </c>
      <c r="AX3136" t="s">
        <v>6167</v>
      </c>
      <c r="AY3136">
        <v>56</v>
      </c>
      <c r="AZ3136">
        <v>0</v>
      </c>
      <c r="BA3136">
        <v>16</v>
      </c>
      <c r="BB3136" t="s">
        <v>6198</v>
      </c>
      <c r="BC3136">
        <v>1</v>
      </c>
      <c r="BD3136">
        <v>0</v>
      </c>
      <c r="BE3136" t="s">
        <v>6178</v>
      </c>
      <c r="BF3136" t="s">
        <v>6170</v>
      </c>
      <c r="BG3136">
        <v>0</v>
      </c>
      <c r="BH3136" t="s">
        <v>6171</v>
      </c>
      <c r="BI3136">
        <v>25</v>
      </c>
      <c r="BJ3136" t="s">
        <v>6172</v>
      </c>
      <c r="BK3136">
        <v>0</v>
      </c>
      <c r="BL3136">
        <v>77</v>
      </c>
      <c r="BM3136" s="3">
        <f t="shared" si="440"/>
        <v>0.74025974025974028</v>
      </c>
    </row>
    <row r="3137" spans="1:65">
      <c r="A3137" t="s">
        <v>3273</v>
      </c>
      <c r="B3137" s="2">
        <v>45847</v>
      </c>
      <c r="C3137" t="s">
        <v>3137</v>
      </c>
      <c r="D3137" t="s">
        <v>3138</v>
      </c>
      <c r="E3137">
        <v>7</v>
      </c>
      <c r="F3137" t="s">
        <v>49</v>
      </c>
      <c r="G3137" t="s">
        <v>62</v>
      </c>
      <c r="H3137" t="s">
        <v>125</v>
      </c>
      <c r="I3137" t="s">
        <v>64</v>
      </c>
      <c r="J3137" t="s">
        <v>81</v>
      </c>
      <c r="K3137" t="s">
        <v>54</v>
      </c>
      <c r="L3137" t="s">
        <v>92</v>
      </c>
      <c r="M3137" t="s">
        <v>56</v>
      </c>
      <c r="N3137" t="s">
        <v>76</v>
      </c>
      <c r="O3137" t="s">
        <v>82</v>
      </c>
      <c r="P3137">
        <v>36</v>
      </c>
      <c r="Q3137">
        <v>37</v>
      </c>
      <c r="R3137">
        <v>36</v>
      </c>
      <c r="S3137">
        <v>1</v>
      </c>
      <c r="T3137">
        <f t="shared" si="432"/>
        <v>35</v>
      </c>
      <c r="U3137">
        <v>35</v>
      </c>
      <c r="V3137">
        <f t="shared" si="433"/>
        <v>0</v>
      </c>
      <c r="W3137" s="3">
        <f t="shared" si="434"/>
        <v>2.7777777777777776E-2</v>
      </c>
      <c r="X3137">
        <v>12</v>
      </c>
      <c r="Y3137" s="4">
        <v>4</v>
      </c>
      <c r="Z3137" s="4">
        <v>1.3</v>
      </c>
      <c r="AA3137" s="5">
        <v>84122.84</v>
      </c>
      <c r="AB3137" s="5">
        <f t="shared" si="435"/>
        <v>2944299.4</v>
      </c>
      <c r="AC3137" s="5">
        <v>53871.07</v>
      </c>
      <c r="AD3137" s="5">
        <f t="shared" si="436"/>
        <v>1939358.52</v>
      </c>
      <c r="AE3137" s="5">
        <v>104964.07</v>
      </c>
      <c r="AF3137" s="5">
        <v>30771.73</v>
      </c>
      <c r="AG3137" s="5">
        <v>8117.58</v>
      </c>
      <c r="AH3137" s="5">
        <v>1885</v>
      </c>
      <c r="AI3137" s="5">
        <v>6800</v>
      </c>
      <c r="AJ3137">
        <v>0</v>
      </c>
      <c r="AK3137" s="5">
        <v>0</v>
      </c>
      <c r="AL3137" s="5">
        <v>0</v>
      </c>
      <c r="AM3137" s="5">
        <v>22276.91</v>
      </c>
      <c r="AN3137">
        <v>4</v>
      </c>
      <c r="AO3137">
        <v>3</v>
      </c>
      <c r="AP3137" t="str">
        <f t="shared" si="437"/>
        <v>Yes</v>
      </c>
      <c r="AQ3137">
        <v>0</v>
      </c>
      <c r="AR3137" s="5">
        <f t="shared" si="438"/>
        <v>2114173.81</v>
      </c>
      <c r="AS3137" s="5">
        <f t="shared" si="439"/>
        <v>830125.59</v>
      </c>
      <c r="AT3137" t="s">
        <v>59</v>
      </c>
      <c r="AU3137" t="s">
        <v>6164</v>
      </c>
      <c r="AV3137" t="s">
        <v>6165</v>
      </c>
      <c r="AW3137" t="s">
        <v>6166</v>
      </c>
      <c r="AX3137" t="s">
        <v>6167</v>
      </c>
      <c r="AY3137">
        <v>39</v>
      </c>
      <c r="AZ3137">
        <v>0</v>
      </c>
      <c r="BA3137">
        <v>0</v>
      </c>
      <c r="BB3137" t="s">
        <v>6168</v>
      </c>
      <c r="BC3137">
        <v>0</v>
      </c>
      <c r="BD3137">
        <v>0</v>
      </c>
      <c r="BE3137" t="s">
        <v>6169</v>
      </c>
      <c r="BF3137" t="s">
        <v>6170</v>
      </c>
      <c r="BG3137">
        <v>0</v>
      </c>
      <c r="BH3137" t="s">
        <v>6171</v>
      </c>
      <c r="BI3137">
        <v>21</v>
      </c>
      <c r="BJ3137" t="s">
        <v>6172</v>
      </c>
      <c r="BK3137">
        <v>0</v>
      </c>
      <c r="BL3137">
        <v>49</v>
      </c>
      <c r="BM3137" s="3">
        <f t="shared" si="440"/>
        <v>0.73469387755102045</v>
      </c>
    </row>
    <row r="3138" spans="1:65">
      <c r="A3138" t="s">
        <v>3274</v>
      </c>
      <c r="B3138" s="2">
        <v>45847</v>
      </c>
      <c r="C3138" t="s">
        <v>3137</v>
      </c>
      <c r="D3138" t="s">
        <v>3138</v>
      </c>
      <c r="E3138">
        <v>7</v>
      </c>
      <c r="F3138" t="s">
        <v>61</v>
      </c>
      <c r="G3138" t="s">
        <v>50</v>
      </c>
      <c r="H3138" t="s">
        <v>183</v>
      </c>
      <c r="I3138" t="s">
        <v>74</v>
      </c>
      <c r="J3138" t="s">
        <v>53</v>
      </c>
      <c r="K3138" t="s">
        <v>75</v>
      </c>
      <c r="L3138" t="s">
        <v>55</v>
      </c>
      <c r="M3138" t="s">
        <v>56</v>
      </c>
      <c r="N3138" t="s">
        <v>76</v>
      </c>
      <c r="O3138" t="s">
        <v>120</v>
      </c>
      <c r="P3138">
        <v>58</v>
      </c>
      <c r="Q3138">
        <v>59</v>
      </c>
      <c r="R3138">
        <v>60</v>
      </c>
      <c r="S3138">
        <v>1</v>
      </c>
      <c r="T3138">
        <f t="shared" ref="T3138:T3201" si="441">R3138-S3138</f>
        <v>59</v>
      </c>
      <c r="U3138">
        <v>57</v>
      </c>
      <c r="V3138">
        <f t="shared" ref="V3138:V3201" si="442">T3138-U3138</f>
        <v>2</v>
      </c>
      <c r="W3138" s="3">
        <f t="shared" ref="W3138:W3201" si="443">IFERROR(S3138/R3138,0)</f>
        <v>1.6666666666666666E-2</v>
      </c>
      <c r="X3138">
        <v>32</v>
      </c>
      <c r="Y3138" s="4">
        <v>35.4</v>
      </c>
      <c r="Z3138" s="4">
        <v>4.5</v>
      </c>
      <c r="AA3138" s="5">
        <v>36445.370000000003</v>
      </c>
      <c r="AB3138" s="5">
        <f t="shared" ref="AB3138:AB3201" si="444">ROUND(U3138*AA3138,2)</f>
        <v>2077386.09</v>
      </c>
      <c r="AC3138" s="5">
        <v>23476.7</v>
      </c>
      <c r="AD3138" s="5">
        <f t="shared" ref="AD3138:AD3201" si="445">ROUND(R3138*AC3138,2)</f>
        <v>1408602</v>
      </c>
      <c r="AE3138" s="5">
        <v>102606.33</v>
      </c>
      <c r="AF3138" s="5">
        <v>27100.91</v>
      </c>
      <c r="AG3138" s="5">
        <v>9822.77</v>
      </c>
      <c r="AH3138" s="5">
        <v>6525</v>
      </c>
      <c r="AI3138" s="5">
        <v>3200</v>
      </c>
      <c r="AJ3138">
        <v>0</v>
      </c>
      <c r="AK3138" s="5">
        <v>0</v>
      </c>
      <c r="AL3138" s="5">
        <v>1271.94</v>
      </c>
      <c r="AM3138" s="5">
        <v>38996.550000000003</v>
      </c>
      <c r="AN3138">
        <v>4</v>
      </c>
      <c r="AO3138">
        <v>4</v>
      </c>
      <c r="AP3138" t="str">
        <f t="shared" ref="AP3138:AP3201" si="446">IF(AO3138&lt;=AN3138,"Yes","No")</f>
        <v>Yes</v>
      </c>
      <c r="AQ3138">
        <v>1</v>
      </c>
      <c r="AR3138" s="5">
        <f t="shared" ref="AR3138:AR3201" si="447">ROUND(SUM(AD3138:AI3138)+SUM(AK3138:AM3138),2)</f>
        <v>1598125.5</v>
      </c>
      <c r="AS3138" s="5">
        <f t="shared" ref="AS3138:AS3201" si="448">ROUND(AB3138-AR3138,2)</f>
        <v>479260.59</v>
      </c>
      <c r="AT3138" t="s">
        <v>59</v>
      </c>
      <c r="AU3138" t="s">
        <v>6164</v>
      </c>
      <c r="AV3138" t="s">
        <v>6165</v>
      </c>
      <c r="AW3138" t="s">
        <v>6166</v>
      </c>
      <c r="AX3138" t="s">
        <v>6177</v>
      </c>
      <c r="AY3138">
        <v>61</v>
      </c>
      <c r="AZ3138">
        <v>0</v>
      </c>
      <c r="BA3138">
        <v>18</v>
      </c>
      <c r="BB3138" t="s">
        <v>6180</v>
      </c>
      <c r="BC3138">
        <v>0</v>
      </c>
      <c r="BD3138">
        <v>0</v>
      </c>
      <c r="BE3138" t="s">
        <v>6169</v>
      </c>
      <c r="BF3138" t="s">
        <v>6170</v>
      </c>
      <c r="BG3138">
        <v>0</v>
      </c>
      <c r="BH3138" t="s">
        <v>6171</v>
      </c>
      <c r="BI3138">
        <v>55</v>
      </c>
      <c r="BJ3138" t="s">
        <v>6187</v>
      </c>
      <c r="BK3138">
        <v>0</v>
      </c>
      <c r="BL3138">
        <v>76</v>
      </c>
      <c r="BM3138" s="3">
        <f t="shared" ref="BM3138:BM3201" si="449">IFERROR(R3138/BL3138,0)</f>
        <v>0.78947368421052633</v>
      </c>
    </row>
    <row r="3139" spans="1:65">
      <c r="A3139" t="s">
        <v>3275</v>
      </c>
      <c r="B3139" s="2">
        <v>45847</v>
      </c>
      <c r="C3139" t="s">
        <v>3137</v>
      </c>
      <c r="D3139" t="s">
        <v>3138</v>
      </c>
      <c r="E3139">
        <v>7</v>
      </c>
      <c r="F3139" t="s">
        <v>49</v>
      </c>
      <c r="G3139" t="s">
        <v>50</v>
      </c>
      <c r="H3139" t="s">
        <v>245</v>
      </c>
      <c r="I3139" t="s">
        <v>74</v>
      </c>
      <c r="J3139" t="s">
        <v>65</v>
      </c>
      <c r="K3139" t="s">
        <v>66</v>
      </c>
      <c r="L3139" t="s">
        <v>87</v>
      </c>
      <c r="M3139" t="s">
        <v>56</v>
      </c>
      <c r="N3139" t="s">
        <v>57</v>
      </c>
      <c r="O3139" t="s">
        <v>70</v>
      </c>
      <c r="P3139">
        <v>56</v>
      </c>
      <c r="Q3139">
        <v>56</v>
      </c>
      <c r="R3139">
        <v>56</v>
      </c>
      <c r="S3139">
        <v>1</v>
      </c>
      <c r="T3139">
        <f t="shared" si="441"/>
        <v>55</v>
      </c>
      <c r="U3139">
        <v>54</v>
      </c>
      <c r="V3139">
        <f t="shared" si="442"/>
        <v>1</v>
      </c>
      <c r="W3139" s="3">
        <f t="shared" si="443"/>
        <v>1.7857142857142856E-2</v>
      </c>
      <c r="X3139">
        <v>27</v>
      </c>
      <c r="Y3139" s="4">
        <v>6.5</v>
      </c>
      <c r="Z3139" s="4">
        <v>1.4</v>
      </c>
      <c r="AA3139" s="5">
        <v>49292.85</v>
      </c>
      <c r="AB3139" s="5">
        <f t="shared" si="444"/>
        <v>2661813.9</v>
      </c>
      <c r="AC3139" s="5">
        <v>35837.72</v>
      </c>
      <c r="AD3139" s="5">
        <f t="shared" si="445"/>
        <v>2006912.32</v>
      </c>
      <c r="AE3139" s="5">
        <v>123053.43</v>
      </c>
      <c r="AF3139" s="5">
        <v>37346.339999999997</v>
      </c>
      <c r="AG3139" s="5">
        <v>9780.2000000000007</v>
      </c>
      <c r="AH3139" s="5">
        <v>2030</v>
      </c>
      <c r="AI3139" s="5">
        <v>4600</v>
      </c>
      <c r="AJ3139">
        <v>0</v>
      </c>
      <c r="AK3139" s="5">
        <v>0</v>
      </c>
      <c r="AL3139" s="5">
        <v>1006.8</v>
      </c>
      <c r="AM3139" s="5">
        <v>34778.04</v>
      </c>
      <c r="AN3139">
        <v>4</v>
      </c>
      <c r="AO3139">
        <v>3</v>
      </c>
      <c r="AP3139" t="str">
        <f t="shared" si="446"/>
        <v>Yes</v>
      </c>
      <c r="AQ3139">
        <v>1</v>
      </c>
      <c r="AR3139" s="5">
        <f t="shared" si="447"/>
        <v>2219507.13</v>
      </c>
      <c r="AS3139" s="5">
        <f t="shared" si="448"/>
        <v>442306.77</v>
      </c>
      <c r="AT3139" t="s">
        <v>59</v>
      </c>
      <c r="AU3139" t="s">
        <v>6164</v>
      </c>
      <c r="AV3139" t="s">
        <v>6165</v>
      </c>
      <c r="AW3139" t="s">
        <v>6166</v>
      </c>
      <c r="AX3139" t="s">
        <v>6184</v>
      </c>
      <c r="AY3139">
        <v>58</v>
      </c>
      <c r="AZ3139">
        <v>0</v>
      </c>
      <c r="BA3139">
        <v>18</v>
      </c>
      <c r="BB3139" t="s">
        <v>6198</v>
      </c>
      <c r="BC3139">
        <v>0</v>
      </c>
      <c r="BD3139">
        <v>0</v>
      </c>
      <c r="BE3139" t="s">
        <v>6169</v>
      </c>
      <c r="BF3139" t="s">
        <v>6170</v>
      </c>
      <c r="BG3139">
        <v>1</v>
      </c>
      <c r="BH3139" t="s">
        <v>6179</v>
      </c>
      <c r="BI3139">
        <v>59</v>
      </c>
      <c r="BJ3139" t="s">
        <v>6187</v>
      </c>
      <c r="BK3139">
        <v>0</v>
      </c>
      <c r="BL3139">
        <v>64</v>
      </c>
      <c r="BM3139" s="3">
        <f t="shared" si="449"/>
        <v>0.875</v>
      </c>
    </row>
    <row r="3140" spans="1:65">
      <c r="A3140" t="s">
        <v>3276</v>
      </c>
      <c r="B3140" s="2">
        <v>45847</v>
      </c>
      <c r="C3140" t="s">
        <v>3137</v>
      </c>
      <c r="D3140" t="s">
        <v>3138</v>
      </c>
      <c r="E3140">
        <v>7</v>
      </c>
      <c r="F3140" t="s">
        <v>72</v>
      </c>
      <c r="G3140" t="s">
        <v>50</v>
      </c>
      <c r="H3140" t="s">
        <v>138</v>
      </c>
      <c r="I3140" t="s">
        <v>52</v>
      </c>
      <c r="J3140" t="s">
        <v>65</v>
      </c>
      <c r="K3140" t="s">
        <v>54</v>
      </c>
      <c r="L3140" t="s">
        <v>87</v>
      </c>
      <c r="M3140" t="s">
        <v>56</v>
      </c>
      <c r="N3140" t="s">
        <v>94</v>
      </c>
      <c r="O3140" t="s">
        <v>58</v>
      </c>
      <c r="P3140">
        <v>48</v>
      </c>
      <c r="Q3140">
        <v>51</v>
      </c>
      <c r="R3140">
        <v>51</v>
      </c>
      <c r="S3140">
        <v>1</v>
      </c>
      <c r="T3140">
        <f t="shared" si="441"/>
        <v>50</v>
      </c>
      <c r="U3140">
        <v>47</v>
      </c>
      <c r="V3140">
        <f t="shared" si="442"/>
        <v>3</v>
      </c>
      <c r="W3140" s="3">
        <f t="shared" si="443"/>
        <v>1.9607843137254902E-2</v>
      </c>
      <c r="X3140">
        <v>14</v>
      </c>
      <c r="Y3140" s="4">
        <v>4.8</v>
      </c>
      <c r="Z3140" s="4">
        <v>1.2</v>
      </c>
      <c r="AA3140" s="5">
        <v>55713.35</v>
      </c>
      <c r="AB3140" s="5">
        <f t="shared" si="444"/>
        <v>2618527.4500000002</v>
      </c>
      <c r="AC3140" s="5">
        <v>35627.599999999999</v>
      </c>
      <c r="AD3140" s="5">
        <f t="shared" si="445"/>
        <v>1817007.6</v>
      </c>
      <c r="AE3140" s="5">
        <v>117950.63</v>
      </c>
      <c r="AF3140" s="5">
        <v>31574.57</v>
      </c>
      <c r="AG3140" s="5">
        <v>7965.55</v>
      </c>
      <c r="AH3140" s="5">
        <v>1740</v>
      </c>
      <c r="AI3140" s="5">
        <v>4600</v>
      </c>
      <c r="AJ3140">
        <v>0</v>
      </c>
      <c r="AK3140" s="5">
        <v>0</v>
      </c>
      <c r="AL3140" s="5">
        <v>2879.03</v>
      </c>
      <c r="AM3140" s="5">
        <v>30668.45</v>
      </c>
      <c r="AN3140">
        <v>4</v>
      </c>
      <c r="AO3140">
        <v>4</v>
      </c>
      <c r="AP3140" t="str">
        <f t="shared" si="446"/>
        <v>Yes</v>
      </c>
      <c r="AQ3140">
        <v>1</v>
      </c>
      <c r="AR3140" s="5">
        <f t="shared" si="447"/>
        <v>2014385.83</v>
      </c>
      <c r="AS3140" s="5">
        <f t="shared" si="448"/>
        <v>604141.62</v>
      </c>
      <c r="AT3140" t="s">
        <v>59</v>
      </c>
      <c r="AU3140" t="s">
        <v>6164</v>
      </c>
      <c r="AV3140" t="s">
        <v>6165</v>
      </c>
      <c r="AW3140" t="s">
        <v>6166</v>
      </c>
      <c r="AX3140" t="s">
        <v>6184</v>
      </c>
      <c r="AY3140">
        <v>49</v>
      </c>
      <c r="AZ3140">
        <v>0</v>
      </c>
      <c r="BA3140">
        <v>26</v>
      </c>
      <c r="BB3140" t="s">
        <v>6180</v>
      </c>
      <c r="BC3140">
        <v>0</v>
      </c>
      <c r="BD3140">
        <v>0</v>
      </c>
      <c r="BE3140" t="s">
        <v>6169</v>
      </c>
      <c r="BF3140" t="s">
        <v>6170</v>
      </c>
      <c r="BG3140">
        <v>0</v>
      </c>
      <c r="BH3140" t="s">
        <v>6171</v>
      </c>
      <c r="BI3140">
        <v>37</v>
      </c>
      <c r="BJ3140" t="s">
        <v>6172</v>
      </c>
      <c r="BK3140">
        <v>0</v>
      </c>
      <c r="BL3140">
        <v>58</v>
      </c>
      <c r="BM3140" s="3">
        <f t="shared" si="449"/>
        <v>0.87931034482758619</v>
      </c>
    </row>
    <row r="3141" spans="1:65">
      <c r="A3141" t="s">
        <v>3277</v>
      </c>
      <c r="B3141" s="2">
        <v>45847</v>
      </c>
      <c r="C3141" t="s">
        <v>3137</v>
      </c>
      <c r="D3141" t="s">
        <v>3138</v>
      </c>
      <c r="E3141">
        <v>7</v>
      </c>
      <c r="F3141" t="s">
        <v>78</v>
      </c>
      <c r="G3141" t="s">
        <v>79</v>
      </c>
      <c r="H3141" t="s">
        <v>136</v>
      </c>
      <c r="I3141" t="s">
        <v>74</v>
      </c>
      <c r="J3141" t="s">
        <v>53</v>
      </c>
      <c r="K3141" t="s">
        <v>75</v>
      </c>
      <c r="L3141" t="s">
        <v>67</v>
      </c>
      <c r="M3141" t="s">
        <v>68</v>
      </c>
      <c r="N3141" t="s">
        <v>69</v>
      </c>
      <c r="O3141" t="s">
        <v>70</v>
      </c>
      <c r="P3141">
        <v>60</v>
      </c>
      <c r="Q3141">
        <v>61</v>
      </c>
      <c r="R3141">
        <v>58</v>
      </c>
      <c r="S3141">
        <v>5</v>
      </c>
      <c r="T3141">
        <f t="shared" si="441"/>
        <v>53</v>
      </c>
      <c r="U3141">
        <v>53</v>
      </c>
      <c r="V3141">
        <f t="shared" si="442"/>
        <v>0</v>
      </c>
      <c r="W3141" s="3">
        <f t="shared" si="443"/>
        <v>8.6206896551724144E-2</v>
      </c>
      <c r="X3141">
        <v>30</v>
      </c>
      <c r="Y3141" s="4">
        <v>0</v>
      </c>
      <c r="Z3141" s="4">
        <v>1.2</v>
      </c>
      <c r="AA3141" s="5">
        <v>36029.089999999997</v>
      </c>
      <c r="AB3141" s="5">
        <f t="shared" si="444"/>
        <v>1909541.77</v>
      </c>
      <c r="AC3141" s="5">
        <v>22023.63</v>
      </c>
      <c r="AD3141" s="5">
        <f t="shared" si="445"/>
        <v>1277370.54</v>
      </c>
      <c r="AE3141" s="5">
        <v>98700.81</v>
      </c>
      <c r="AF3141" s="5">
        <v>27605.42</v>
      </c>
      <c r="AG3141" s="5">
        <v>9928.68</v>
      </c>
      <c r="AH3141" s="5">
        <v>1740</v>
      </c>
      <c r="AI3141" s="5">
        <v>18305.7</v>
      </c>
      <c r="AJ3141">
        <v>2</v>
      </c>
      <c r="AK3141" s="5">
        <v>17014.91</v>
      </c>
      <c r="AL3141" s="5">
        <v>0</v>
      </c>
      <c r="AM3141" s="5">
        <v>39074.910000000003</v>
      </c>
      <c r="AN3141">
        <v>4</v>
      </c>
      <c r="AO3141">
        <v>5</v>
      </c>
      <c r="AP3141" t="str">
        <f t="shared" si="446"/>
        <v>No</v>
      </c>
      <c r="AQ3141">
        <v>4</v>
      </c>
      <c r="AR3141" s="5">
        <f t="shared" si="447"/>
        <v>1489740.97</v>
      </c>
      <c r="AS3141" s="5">
        <f t="shared" si="448"/>
        <v>419800.8</v>
      </c>
      <c r="AT3141" t="s">
        <v>1641</v>
      </c>
      <c r="AU3141" t="s">
        <v>6199</v>
      </c>
      <c r="AV3141" t="s">
        <v>6200</v>
      </c>
      <c r="AW3141" t="s">
        <v>6175</v>
      </c>
      <c r="AX3141" t="s">
        <v>6167</v>
      </c>
      <c r="AY3141">
        <v>62</v>
      </c>
      <c r="AZ3141">
        <v>2</v>
      </c>
      <c r="BA3141">
        <v>0</v>
      </c>
      <c r="BB3141" t="s">
        <v>6168</v>
      </c>
      <c r="BC3141">
        <v>1</v>
      </c>
      <c r="BD3141">
        <v>0</v>
      </c>
      <c r="BE3141" t="s">
        <v>6178</v>
      </c>
      <c r="BF3141" t="s">
        <v>6210</v>
      </c>
      <c r="BG3141">
        <v>1</v>
      </c>
      <c r="BH3141" t="s">
        <v>6179</v>
      </c>
      <c r="BI3141">
        <v>38</v>
      </c>
      <c r="BJ3141" t="s">
        <v>6172</v>
      </c>
      <c r="BK3141">
        <v>0</v>
      </c>
      <c r="BL3141">
        <v>70</v>
      </c>
      <c r="BM3141" s="3">
        <f t="shared" si="449"/>
        <v>0.82857142857142863</v>
      </c>
    </row>
    <row r="3142" spans="1:65">
      <c r="A3142" t="s">
        <v>3278</v>
      </c>
      <c r="B3142" s="2">
        <v>45847</v>
      </c>
      <c r="C3142" t="s">
        <v>3137</v>
      </c>
      <c r="D3142" t="s">
        <v>3138</v>
      </c>
      <c r="E3142">
        <v>7</v>
      </c>
      <c r="F3142" t="s">
        <v>49</v>
      </c>
      <c r="G3142" t="s">
        <v>50</v>
      </c>
      <c r="H3142" t="s">
        <v>51</v>
      </c>
      <c r="I3142" t="s">
        <v>64</v>
      </c>
      <c r="J3142" t="s">
        <v>53</v>
      </c>
      <c r="K3142" t="s">
        <v>75</v>
      </c>
      <c r="L3142" t="s">
        <v>67</v>
      </c>
      <c r="M3142" t="s">
        <v>68</v>
      </c>
      <c r="N3142" t="s">
        <v>94</v>
      </c>
      <c r="O3142" t="s">
        <v>58</v>
      </c>
      <c r="P3142">
        <v>60</v>
      </c>
      <c r="Q3142">
        <v>64</v>
      </c>
      <c r="R3142">
        <v>61</v>
      </c>
      <c r="S3142">
        <v>5</v>
      </c>
      <c r="T3142">
        <f t="shared" si="441"/>
        <v>56</v>
      </c>
      <c r="U3142">
        <v>56</v>
      </c>
      <c r="V3142">
        <f t="shared" si="442"/>
        <v>0</v>
      </c>
      <c r="W3142" s="3">
        <f t="shared" si="443"/>
        <v>8.1967213114754092E-2</v>
      </c>
      <c r="X3142">
        <v>40</v>
      </c>
      <c r="Y3142" s="4">
        <v>0</v>
      </c>
      <c r="Z3142" s="4">
        <v>1.2</v>
      </c>
      <c r="AA3142" s="5">
        <v>36421.43</v>
      </c>
      <c r="AB3142" s="5">
        <f t="shared" si="444"/>
        <v>2039600.08</v>
      </c>
      <c r="AC3142" s="5">
        <v>21885.06</v>
      </c>
      <c r="AD3142" s="5">
        <f t="shared" si="445"/>
        <v>1334988.6599999999</v>
      </c>
      <c r="AE3142" s="5">
        <v>100894.47</v>
      </c>
      <c r="AF3142" s="5">
        <v>28399.46</v>
      </c>
      <c r="AG3142" s="5">
        <v>10160.83</v>
      </c>
      <c r="AH3142" s="5">
        <v>1740</v>
      </c>
      <c r="AI3142" s="5">
        <v>20177.560000000001</v>
      </c>
      <c r="AJ3142">
        <v>2</v>
      </c>
      <c r="AK3142" s="5">
        <v>18289.13</v>
      </c>
      <c r="AL3142" s="5">
        <v>0</v>
      </c>
      <c r="AM3142" s="5">
        <v>35873.74</v>
      </c>
      <c r="AN3142">
        <v>4</v>
      </c>
      <c r="AO3142">
        <v>3</v>
      </c>
      <c r="AP3142" t="str">
        <f t="shared" si="446"/>
        <v>Yes</v>
      </c>
      <c r="AQ3142">
        <v>3</v>
      </c>
      <c r="AR3142" s="5">
        <f t="shared" si="447"/>
        <v>1550523.85</v>
      </c>
      <c r="AS3142" s="5">
        <f t="shared" si="448"/>
        <v>489076.23</v>
      </c>
      <c r="AT3142" t="s">
        <v>1641</v>
      </c>
      <c r="AU3142" t="s">
        <v>6173</v>
      </c>
      <c r="AV3142" t="s">
        <v>6174</v>
      </c>
      <c r="AW3142" t="s">
        <v>6175</v>
      </c>
      <c r="AX3142" t="s">
        <v>6202</v>
      </c>
      <c r="AY3142">
        <v>61</v>
      </c>
      <c r="AZ3142">
        <v>0</v>
      </c>
      <c r="BA3142">
        <v>0</v>
      </c>
      <c r="BB3142" t="s">
        <v>6168</v>
      </c>
      <c r="BC3142">
        <v>0</v>
      </c>
      <c r="BD3142">
        <v>0</v>
      </c>
      <c r="BE3142" t="s">
        <v>6169</v>
      </c>
      <c r="BF3142" t="s">
        <v>6212</v>
      </c>
      <c r="BG3142">
        <v>0</v>
      </c>
      <c r="BH3142" t="s">
        <v>6171</v>
      </c>
      <c r="BI3142">
        <v>36</v>
      </c>
      <c r="BJ3142" t="s">
        <v>6172</v>
      </c>
      <c r="BK3142">
        <v>0</v>
      </c>
      <c r="BL3142">
        <v>76</v>
      </c>
      <c r="BM3142" s="3">
        <f t="shared" si="449"/>
        <v>0.80263157894736847</v>
      </c>
    </row>
    <row r="3143" spans="1:65">
      <c r="A3143" t="s">
        <v>3279</v>
      </c>
      <c r="B3143" s="2">
        <v>45847</v>
      </c>
      <c r="C3143" t="s">
        <v>3137</v>
      </c>
      <c r="D3143" t="s">
        <v>3138</v>
      </c>
      <c r="E3143">
        <v>7</v>
      </c>
      <c r="F3143" t="s">
        <v>72</v>
      </c>
      <c r="G3143" t="s">
        <v>79</v>
      </c>
      <c r="H3143" t="s">
        <v>159</v>
      </c>
      <c r="I3143" t="s">
        <v>74</v>
      </c>
      <c r="J3143" t="s">
        <v>53</v>
      </c>
      <c r="K3143" t="s">
        <v>75</v>
      </c>
      <c r="L3143" t="s">
        <v>55</v>
      </c>
      <c r="M3143" t="s">
        <v>56</v>
      </c>
      <c r="N3143" t="s">
        <v>94</v>
      </c>
      <c r="O3143" t="s">
        <v>70</v>
      </c>
      <c r="P3143">
        <v>54</v>
      </c>
      <c r="Q3143">
        <v>56</v>
      </c>
      <c r="R3143">
        <v>57</v>
      </c>
      <c r="S3143">
        <v>1</v>
      </c>
      <c r="T3143">
        <f t="shared" si="441"/>
        <v>56</v>
      </c>
      <c r="U3143">
        <v>53</v>
      </c>
      <c r="V3143">
        <f t="shared" si="442"/>
        <v>3</v>
      </c>
      <c r="W3143" s="3">
        <f t="shared" si="443"/>
        <v>1.7543859649122806E-2</v>
      </c>
      <c r="X3143">
        <v>30</v>
      </c>
      <c r="Y3143" s="4">
        <v>2.5</v>
      </c>
      <c r="Z3143" s="4">
        <v>1.5</v>
      </c>
      <c r="AA3143" s="5">
        <v>35887</v>
      </c>
      <c r="AB3143" s="5">
        <f t="shared" si="444"/>
        <v>1902011</v>
      </c>
      <c r="AC3143" s="5">
        <v>23552.11</v>
      </c>
      <c r="AD3143" s="5">
        <f t="shared" si="445"/>
        <v>1342470.27</v>
      </c>
      <c r="AE3143" s="5">
        <v>97006.97</v>
      </c>
      <c r="AF3143" s="5">
        <v>26442.1</v>
      </c>
      <c r="AG3143" s="5">
        <v>9805.35</v>
      </c>
      <c r="AH3143" s="5">
        <v>2175</v>
      </c>
      <c r="AI3143" s="5">
        <v>3200</v>
      </c>
      <c r="AJ3143">
        <v>0</v>
      </c>
      <c r="AK3143" s="5">
        <v>0</v>
      </c>
      <c r="AL3143" s="5">
        <v>2074.52</v>
      </c>
      <c r="AM3143" s="5">
        <v>33932.18</v>
      </c>
      <c r="AN3143">
        <v>4</v>
      </c>
      <c r="AO3143">
        <v>3</v>
      </c>
      <c r="AP3143" t="str">
        <f t="shared" si="446"/>
        <v>Yes</v>
      </c>
      <c r="AQ3143">
        <v>0</v>
      </c>
      <c r="AR3143" s="5">
        <f t="shared" si="447"/>
        <v>1517106.39</v>
      </c>
      <c r="AS3143" s="5">
        <f t="shared" si="448"/>
        <v>384904.61</v>
      </c>
      <c r="AT3143" t="s">
        <v>59</v>
      </c>
      <c r="AU3143" t="s">
        <v>6164</v>
      </c>
      <c r="AV3143" t="s">
        <v>6165</v>
      </c>
      <c r="AW3143" t="s">
        <v>6166</v>
      </c>
      <c r="AX3143" t="s">
        <v>6184</v>
      </c>
      <c r="AY3143">
        <v>54</v>
      </c>
      <c r="AZ3143">
        <v>0</v>
      </c>
      <c r="BA3143">
        <v>21</v>
      </c>
      <c r="BB3143" t="s">
        <v>6180</v>
      </c>
      <c r="BC3143">
        <v>0</v>
      </c>
      <c r="BD3143">
        <v>0</v>
      </c>
      <c r="BE3143" t="s">
        <v>6169</v>
      </c>
      <c r="BF3143" t="s">
        <v>6170</v>
      </c>
      <c r="BG3143">
        <v>0</v>
      </c>
      <c r="BH3143" t="s">
        <v>6171</v>
      </c>
      <c r="BI3143">
        <v>58</v>
      </c>
      <c r="BJ3143" t="s">
        <v>6187</v>
      </c>
      <c r="BK3143">
        <v>0</v>
      </c>
      <c r="BL3143">
        <v>72</v>
      </c>
      <c r="BM3143" s="3">
        <f t="shared" si="449"/>
        <v>0.79166666666666663</v>
      </c>
    </row>
    <row r="3144" spans="1:65">
      <c r="A3144" t="s">
        <v>3280</v>
      </c>
      <c r="B3144" s="2">
        <v>45847</v>
      </c>
      <c r="C3144" t="s">
        <v>3137</v>
      </c>
      <c r="D3144" t="s">
        <v>3138</v>
      </c>
      <c r="E3144">
        <v>7</v>
      </c>
      <c r="F3144" t="s">
        <v>72</v>
      </c>
      <c r="G3144" t="s">
        <v>50</v>
      </c>
      <c r="H3144" t="s">
        <v>119</v>
      </c>
      <c r="I3144" t="s">
        <v>52</v>
      </c>
      <c r="J3144" t="s">
        <v>53</v>
      </c>
      <c r="K3144" t="s">
        <v>75</v>
      </c>
      <c r="L3144" t="s">
        <v>87</v>
      </c>
      <c r="M3144" t="s">
        <v>56</v>
      </c>
      <c r="N3144" t="s">
        <v>109</v>
      </c>
      <c r="O3144" t="s">
        <v>58</v>
      </c>
      <c r="P3144">
        <v>58</v>
      </c>
      <c r="Q3144">
        <v>62</v>
      </c>
      <c r="R3144">
        <v>61</v>
      </c>
      <c r="S3144">
        <v>1</v>
      </c>
      <c r="T3144">
        <f t="shared" si="441"/>
        <v>60</v>
      </c>
      <c r="U3144">
        <v>56</v>
      </c>
      <c r="V3144">
        <f t="shared" si="442"/>
        <v>4</v>
      </c>
      <c r="W3144" s="3">
        <f t="shared" si="443"/>
        <v>1.6393442622950821E-2</v>
      </c>
      <c r="X3144">
        <v>30</v>
      </c>
      <c r="Y3144" s="4">
        <v>1.2</v>
      </c>
      <c r="Z3144" s="4">
        <v>1.2</v>
      </c>
      <c r="AA3144" s="5">
        <v>35659.96</v>
      </c>
      <c r="AB3144" s="5">
        <f t="shared" si="444"/>
        <v>1996957.76</v>
      </c>
      <c r="AC3144" s="5">
        <v>24319.040000000001</v>
      </c>
      <c r="AD3144" s="5">
        <f t="shared" si="445"/>
        <v>1483461.44</v>
      </c>
      <c r="AE3144" s="5">
        <v>110153.98</v>
      </c>
      <c r="AF3144" s="5">
        <v>27384.03</v>
      </c>
      <c r="AG3144" s="5">
        <v>9571.35</v>
      </c>
      <c r="AH3144" s="5">
        <v>1740</v>
      </c>
      <c r="AI3144" s="5">
        <v>3200</v>
      </c>
      <c r="AJ3144">
        <v>0</v>
      </c>
      <c r="AK3144" s="5">
        <v>0</v>
      </c>
      <c r="AL3144" s="5">
        <v>2788.66</v>
      </c>
      <c r="AM3144" s="5">
        <v>86831.51</v>
      </c>
      <c r="AN3144">
        <v>8</v>
      </c>
      <c r="AO3144">
        <v>8</v>
      </c>
      <c r="AP3144" t="str">
        <f t="shared" si="446"/>
        <v>Yes</v>
      </c>
      <c r="AQ3144">
        <v>1</v>
      </c>
      <c r="AR3144" s="5">
        <f t="shared" si="447"/>
        <v>1725130.97</v>
      </c>
      <c r="AS3144" s="5">
        <f t="shared" si="448"/>
        <v>271826.78999999998</v>
      </c>
      <c r="AT3144" t="s">
        <v>59</v>
      </c>
      <c r="AU3144" t="s">
        <v>6164</v>
      </c>
      <c r="AV3144" t="s">
        <v>6165</v>
      </c>
      <c r="AW3144" t="s">
        <v>6166</v>
      </c>
      <c r="AX3144" t="s">
        <v>6167</v>
      </c>
      <c r="AY3144">
        <v>60</v>
      </c>
      <c r="AZ3144">
        <v>0</v>
      </c>
      <c r="BA3144">
        <v>27</v>
      </c>
      <c r="BB3144" t="s">
        <v>6180</v>
      </c>
      <c r="BC3144">
        <v>0</v>
      </c>
      <c r="BD3144">
        <v>0</v>
      </c>
      <c r="BE3144" t="s">
        <v>6169</v>
      </c>
      <c r="BF3144" t="s">
        <v>6170</v>
      </c>
      <c r="BG3144">
        <v>0</v>
      </c>
      <c r="BH3144" t="s">
        <v>6171</v>
      </c>
      <c r="BI3144">
        <v>47</v>
      </c>
      <c r="BJ3144" t="s">
        <v>6172</v>
      </c>
      <c r="BK3144">
        <v>0</v>
      </c>
      <c r="BL3144">
        <v>72</v>
      </c>
      <c r="BM3144" s="3">
        <f t="shared" si="449"/>
        <v>0.84722222222222221</v>
      </c>
    </row>
    <row r="3145" spans="1:65">
      <c r="A3145" t="s">
        <v>3281</v>
      </c>
      <c r="B3145" s="2">
        <v>45847</v>
      </c>
      <c r="C3145" t="s">
        <v>3137</v>
      </c>
      <c r="D3145" t="s">
        <v>3138</v>
      </c>
      <c r="E3145">
        <v>7</v>
      </c>
      <c r="F3145" t="s">
        <v>61</v>
      </c>
      <c r="G3145" t="s">
        <v>79</v>
      </c>
      <c r="H3145" t="s">
        <v>100</v>
      </c>
      <c r="I3145" t="s">
        <v>52</v>
      </c>
      <c r="J3145" t="s">
        <v>81</v>
      </c>
      <c r="K3145" t="s">
        <v>75</v>
      </c>
      <c r="L3145" t="s">
        <v>67</v>
      </c>
      <c r="M3145" t="s">
        <v>56</v>
      </c>
      <c r="N3145" t="s">
        <v>76</v>
      </c>
      <c r="O3145" t="s">
        <v>82</v>
      </c>
      <c r="P3145">
        <v>39</v>
      </c>
      <c r="Q3145">
        <v>40</v>
      </c>
      <c r="R3145">
        <v>39</v>
      </c>
      <c r="S3145">
        <v>2</v>
      </c>
      <c r="T3145">
        <f t="shared" si="441"/>
        <v>37</v>
      </c>
      <c r="U3145">
        <v>37</v>
      </c>
      <c r="V3145">
        <f t="shared" si="442"/>
        <v>0</v>
      </c>
      <c r="W3145" s="3">
        <f t="shared" si="443"/>
        <v>5.128205128205128E-2</v>
      </c>
      <c r="X3145">
        <v>12</v>
      </c>
      <c r="Y3145" s="4">
        <v>3</v>
      </c>
      <c r="Z3145" s="4">
        <v>1</v>
      </c>
      <c r="AA3145" s="5">
        <v>78316.14</v>
      </c>
      <c r="AB3145" s="5">
        <f t="shared" si="444"/>
        <v>2897697.18</v>
      </c>
      <c r="AC3145" s="5">
        <v>52000.62</v>
      </c>
      <c r="AD3145" s="5">
        <f t="shared" si="445"/>
        <v>2028024.18</v>
      </c>
      <c r="AE3145" s="5">
        <v>125677.88</v>
      </c>
      <c r="AF3145" s="5">
        <v>31430.78</v>
      </c>
      <c r="AG3145" s="5">
        <v>7924.38</v>
      </c>
      <c r="AH3145" s="5">
        <v>1450</v>
      </c>
      <c r="AI3145" s="5">
        <v>13600</v>
      </c>
      <c r="AJ3145">
        <v>0</v>
      </c>
      <c r="AK3145" s="5">
        <v>0</v>
      </c>
      <c r="AL3145" s="5">
        <v>0</v>
      </c>
      <c r="AM3145" s="5">
        <v>22848.45</v>
      </c>
      <c r="AN3145">
        <v>4</v>
      </c>
      <c r="AO3145">
        <v>3</v>
      </c>
      <c r="AP3145" t="str">
        <f t="shared" si="446"/>
        <v>Yes</v>
      </c>
      <c r="AQ3145">
        <v>1</v>
      </c>
      <c r="AR3145" s="5">
        <f t="shared" si="447"/>
        <v>2230955.67</v>
      </c>
      <c r="AS3145" s="5">
        <f t="shared" si="448"/>
        <v>666741.51</v>
      </c>
      <c r="AT3145" t="s">
        <v>116</v>
      </c>
      <c r="AU3145" t="s">
        <v>6164</v>
      </c>
      <c r="AV3145" t="s">
        <v>6165</v>
      </c>
      <c r="AW3145" t="s">
        <v>6166</v>
      </c>
      <c r="AX3145" t="s">
        <v>6167</v>
      </c>
      <c r="AY3145">
        <v>44</v>
      </c>
      <c r="AZ3145">
        <v>4</v>
      </c>
      <c r="BA3145">
        <v>0</v>
      </c>
      <c r="BB3145" t="s">
        <v>6168</v>
      </c>
      <c r="BC3145">
        <v>0</v>
      </c>
      <c r="BD3145">
        <v>0</v>
      </c>
      <c r="BE3145" t="s">
        <v>6169</v>
      </c>
      <c r="BF3145" t="s">
        <v>6176</v>
      </c>
      <c r="BG3145">
        <v>0</v>
      </c>
      <c r="BH3145" t="s">
        <v>6171</v>
      </c>
      <c r="BI3145">
        <v>32</v>
      </c>
      <c r="BJ3145" t="s">
        <v>6172</v>
      </c>
      <c r="BK3145">
        <v>0</v>
      </c>
      <c r="BL3145">
        <v>51</v>
      </c>
      <c r="BM3145" s="3">
        <f t="shared" si="449"/>
        <v>0.76470588235294112</v>
      </c>
    </row>
    <row r="3146" spans="1:65">
      <c r="A3146" t="s">
        <v>3282</v>
      </c>
      <c r="B3146" s="2">
        <v>45847</v>
      </c>
      <c r="C3146" t="s">
        <v>3137</v>
      </c>
      <c r="D3146" t="s">
        <v>3138</v>
      </c>
      <c r="E3146">
        <v>7</v>
      </c>
      <c r="F3146" t="s">
        <v>61</v>
      </c>
      <c r="G3146" t="s">
        <v>62</v>
      </c>
      <c r="H3146" t="s">
        <v>115</v>
      </c>
      <c r="I3146" t="s">
        <v>74</v>
      </c>
      <c r="J3146" t="s">
        <v>53</v>
      </c>
      <c r="K3146" t="s">
        <v>66</v>
      </c>
      <c r="L3146" t="s">
        <v>92</v>
      </c>
      <c r="M3146" t="s">
        <v>56</v>
      </c>
      <c r="N3146" t="s">
        <v>76</v>
      </c>
      <c r="O3146" t="s">
        <v>58</v>
      </c>
      <c r="P3146">
        <v>61</v>
      </c>
      <c r="Q3146">
        <v>64</v>
      </c>
      <c r="R3146">
        <v>63</v>
      </c>
      <c r="S3146">
        <v>1</v>
      </c>
      <c r="T3146">
        <f t="shared" si="441"/>
        <v>62</v>
      </c>
      <c r="U3146">
        <v>59</v>
      </c>
      <c r="V3146">
        <f t="shared" si="442"/>
        <v>3</v>
      </c>
      <c r="W3146" s="3">
        <f t="shared" si="443"/>
        <v>1.5873015873015872E-2</v>
      </c>
      <c r="X3146">
        <v>24</v>
      </c>
      <c r="Y3146" s="4">
        <v>2.6</v>
      </c>
      <c r="Z3146" s="4">
        <v>1</v>
      </c>
      <c r="AA3146" s="5">
        <v>33991.379999999997</v>
      </c>
      <c r="AB3146" s="5">
        <f t="shared" si="444"/>
        <v>2005491.42</v>
      </c>
      <c r="AC3146" s="5">
        <v>23908.05</v>
      </c>
      <c r="AD3146" s="5">
        <f t="shared" si="445"/>
        <v>1506207.15</v>
      </c>
      <c r="AE3146" s="5">
        <v>107064.96000000001</v>
      </c>
      <c r="AF3146" s="5">
        <v>27680.67</v>
      </c>
      <c r="AG3146" s="5">
        <v>8829.75</v>
      </c>
      <c r="AH3146" s="5">
        <v>1450</v>
      </c>
      <c r="AI3146" s="5">
        <v>3200</v>
      </c>
      <c r="AJ3146">
        <v>0</v>
      </c>
      <c r="AK3146" s="5">
        <v>0</v>
      </c>
      <c r="AL3146" s="5">
        <v>2012.31</v>
      </c>
      <c r="AM3146" s="5">
        <v>39187.660000000003</v>
      </c>
      <c r="AN3146">
        <v>4</v>
      </c>
      <c r="AO3146">
        <v>4</v>
      </c>
      <c r="AP3146" t="str">
        <f t="shared" si="446"/>
        <v>Yes</v>
      </c>
      <c r="AQ3146">
        <v>0</v>
      </c>
      <c r="AR3146" s="5">
        <f t="shared" si="447"/>
        <v>1695632.5</v>
      </c>
      <c r="AS3146" s="5">
        <f t="shared" si="448"/>
        <v>309858.92</v>
      </c>
      <c r="AT3146" t="s">
        <v>59</v>
      </c>
      <c r="AU3146" t="s">
        <v>6164</v>
      </c>
      <c r="AV3146" t="s">
        <v>6165</v>
      </c>
      <c r="AW3146" t="s">
        <v>6166</v>
      </c>
      <c r="AX3146" t="s">
        <v>6167</v>
      </c>
      <c r="AY3146">
        <v>61</v>
      </c>
      <c r="AZ3146">
        <v>0</v>
      </c>
      <c r="BA3146">
        <v>25</v>
      </c>
      <c r="BB3146" t="s">
        <v>6180</v>
      </c>
      <c r="BC3146">
        <v>0</v>
      </c>
      <c r="BD3146">
        <v>0</v>
      </c>
      <c r="BE3146" t="s">
        <v>6169</v>
      </c>
      <c r="BF3146" t="s">
        <v>6170</v>
      </c>
      <c r="BG3146">
        <v>1</v>
      </c>
      <c r="BH3146" t="s">
        <v>6179</v>
      </c>
      <c r="BI3146">
        <v>57</v>
      </c>
      <c r="BJ3146" t="s">
        <v>6187</v>
      </c>
      <c r="BK3146">
        <v>0</v>
      </c>
      <c r="BL3146">
        <v>72</v>
      </c>
      <c r="BM3146" s="3">
        <f t="shared" si="449"/>
        <v>0.875</v>
      </c>
    </row>
    <row r="3147" spans="1:65">
      <c r="A3147" t="s">
        <v>3283</v>
      </c>
      <c r="B3147" s="2">
        <v>45848</v>
      </c>
      <c r="C3147" t="s">
        <v>3137</v>
      </c>
      <c r="D3147" t="s">
        <v>3138</v>
      </c>
      <c r="E3147">
        <v>7</v>
      </c>
      <c r="F3147" t="s">
        <v>72</v>
      </c>
      <c r="G3147" t="s">
        <v>50</v>
      </c>
      <c r="H3147" t="s">
        <v>138</v>
      </c>
      <c r="I3147" t="s">
        <v>52</v>
      </c>
      <c r="J3147" t="s">
        <v>81</v>
      </c>
      <c r="K3147" t="s">
        <v>75</v>
      </c>
      <c r="L3147" t="s">
        <v>67</v>
      </c>
      <c r="M3147" t="s">
        <v>68</v>
      </c>
      <c r="N3147" t="s">
        <v>57</v>
      </c>
      <c r="O3147" t="s">
        <v>58</v>
      </c>
      <c r="P3147">
        <v>44</v>
      </c>
      <c r="Q3147">
        <v>47</v>
      </c>
      <c r="R3147">
        <v>48</v>
      </c>
      <c r="S3147">
        <v>2</v>
      </c>
      <c r="T3147">
        <f t="shared" si="441"/>
        <v>46</v>
      </c>
      <c r="U3147">
        <v>43</v>
      </c>
      <c r="V3147">
        <f t="shared" si="442"/>
        <v>3</v>
      </c>
      <c r="W3147" s="3">
        <f t="shared" si="443"/>
        <v>4.1666666666666664E-2</v>
      </c>
      <c r="X3147">
        <v>27</v>
      </c>
      <c r="Y3147" s="4">
        <v>5.4</v>
      </c>
      <c r="Z3147" s="4">
        <v>1.4</v>
      </c>
      <c r="AA3147" s="5">
        <v>78045.600000000006</v>
      </c>
      <c r="AB3147" s="5">
        <f t="shared" si="444"/>
        <v>3355960.8</v>
      </c>
      <c r="AC3147" s="5">
        <v>49567.28</v>
      </c>
      <c r="AD3147" s="5">
        <f t="shared" si="445"/>
        <v>2379229.44</v>
      </c>
      <c r="AE3147" s="5">
        <v>154410.22</v>
      </c>
      <c r="AF3147" s="5">
        <v>39994.15</v>
      </c>
      <c r="AG3147" s="5">
        <v>9724.73</v>
      </c>
      <c r="AH3147" s="5">
        <v>2030</v>
      </c>
      <c r="AI3147" s="5">
        <v>13600</v>
      </c>
      <c r="AJ3147">
        <v>1</v>
      </c>
      <c r="AK3147" s="5">
        <v>23695.35</v>
      </c>
      <c r="AL3147" s="5">
        <v>4302.51</v>
      </c>
      <c r="AM3147" s="5">
        <v>27866.51</v>
      </c>
      <c r="AN3147">
        <v>4</v>
      </c>
      <c r="AO3147">
        <v>3</v>
      </c>
      <c r="AP3147" t="str">
        <f t="shared" si="446"/>
        <v>Yes</v>
      </c>
      <c r="AQ3147">
        <v>2</v>
      </c>
      <c r="AR3147" s="5">
        <f t="shared" si="447"/>
        <v>2654852.91</v>
      </c>
      <c r="AS3147" s="5">
        <f t="shared" si="448"/>
        <v>701107.89</v>
      </c>
      <c r="AT3147" t="s">
        <v>116</v>
      </c>
      <c r="AU3147" t="s">
        <v>6189</v>
      </c>
      <c r="AV3147" t="s">
        <v>6201</v>
      </c>
      <c r="AW3147" t="s">
        <v>6175</v>
      </c>
      <c r="AX3147" t="s">
        <v>6184</v>
      </c>
      <c r="AY3147">
        <v>46</v>
      </c>
      <c r="AZ3147">
        <v>0</v>
      </c>
      <c r="BA3147">
        <v>24</v>
      </c>
      <c r="BB3147" t="s">
        <v>6180</v>
      </c>
      <c r="BC3147">
        <v>0</v>
      </c>
      <c r="BD3147">
        <v>0</v>
      </c>
      <c r="BE3147" t="s">
        <v>6169</v>
      </c>
      <c r="BF3147" t="s">
        <v>6210</v>
      </c>
      <c r="BG3147">
        <v>0</v>
      </c>
      <c r="BH3147" t="s">
        <v>6171</v>
      </c>
      <c r="BI3147">
        <v>29</v>
      </c>
      <c r="BJ3147" t="s">
        <v>6172</v>
      </c>
      <c r="BK3147">
        <v>0</v>
      </c>
      <c r="BL3147">
        <v>56</v>
      </c>
      <c r="BM3147" s="3">
        <f t="shared" si="449"/>
        <v>0.8571428571428571</v>
      </c>
    </row>
    <row r="3148" spans="1:65">
      <c r="A3148" t="s">
        <v>3284</v>
      </c>
      <c r="B3148" s="2">
        <v>45848</v>
      </c>
      <c r="C3148" t="s">
        <v>3137</v>
      </c>
      <c r="D3148" t="s">
        <v>3138</v>
      </c>
      <c r="E3148">
        <v>7</v>
      </c>
      <c r="F3148" t="s">
        <v>49</v>
      </c>
      <c r="G3148" t="s">
        <v>62</v>
      </c>
      <c r="H3148" t="s">
        <v>125</v>
      </c>
      <c r="I3148" t="s">
        <v>64</v>
      </c>
      <c r="J3148" t="s">
        <v>65</v>
      </c>
      <c r="K3148" t="s">
        <v>66</v>
      </c>
      <c r="L3148" t="s">
        <v>67</v>
      </c>
      <c r="M3148" t="s">
        <v>56</v>
      </c>
      <c r="N3148" t="s">
        <v>109</v>
      </c>
      <c r="O3148" t="s">
        <v>82</v>
      </c>
      <c r="P3148">
        <v>54</v>
      </c>
      <c r="Q3148">
        <v>57</v>
      </c>
      <c r="R3148">
        <v>55</v>
      </c>
      <c r="S3148">
        <v>2</v>
      </c>
      <c r="T3148">
        <f t="shared" si="441"/>
        <v>53</v>
      </c>
      <c r="U3148">
        <v>52</v>
      </c>
      <c r="V3148">
        <f t="shared" si="442"/>
        <v>1</v>
      </c>
      <c r="W3148" s="3">
        <f t="shared" si="443"/>
        <v>3.6363636363636362E-2</v>
      </c>
      <c r="X3148">
        <v>34</v>
      </c>
      <c r="Y3148" s="4">
        <v>5.4</v>
      </c>
      <c r="Z3148" s="4">
        <v>1.4</v>
      </c>
      <c r="AA3148" s="5">
        <v>48535.67</v>
      </c>
      <c r="AB3148" s="5">
        <f t="shared" si="444"/>
        <v>2523854.84</v>
      </c>
      <c r="AC3148" s="5">
        <v>34089.67</v>
      </c>
      <c r="AD3148" s="5">
        <f t="shared" si="445"/>
        <v>1874931.85</v>
      </c>
      <c r="AE3148" s="5">
        <v>117352.59</v>
      </c>
      <c r="AF3148" s="5">
        <v>35771.910000000003</v>
      </c>
      <c r="AG3148" s="5">
        <v>10917.81</v>
      </c>
      <c r="AH3148" s="5">
        <v>2030</v>
      </c>
      <c r="AI3148" s="5">
        <v>9200</v>
      </c>
      <c r="AJ3148">
        <v>0</v>
      </c>
      <c r="AK3148" s="5">
        <v>0</v>
      </c>
      <c r="AL3148" s="5">
        <v>970.63</v>
      </c>
      <c r="AM3148" s="5">
        <v>81414.14</v>
      </c>
      <c r="AN3148">
        <v>8</v>
      </c>
      <c r="AO3148">
        <v>10</v>
      </c>
      <c r="AP3148" t="str">
        <f t="shared" si="446"/>
        <v>No</v>
      </c>
      <c r="AQ3148">
        <v>3</v>
      </c>
      <c r="AR3148" s="5">
        <f t="shared" si="447"/>
        <v>2132588.9300000002</v>
      </c>
      <c r="AS3148" s="5">
        <f t="shared" si="448"/>
        <v>391265.91</v>
      </c>
      <c r="AT3148" t="s">
        <v>59</v>
      </c>
      <c r="AU3148" t="s">
        <v>6164</v>
      </c>
      <c r="AV3148" t="s">
        <v>6165</v>
      </c>
      <c r="AW3148" t="s">
        <v>6166</v>
      </c>
      <c r="AX3148" t="s">
        <v>6167</v>
      </c>
      <c r="AY3148">
        <v>57</v>
      </c>
      <c r="AZ3148">
        <v>2</v>
      </c>
      <c r="BA3148">
        <v>17</v>
      </c>
      <c r="BB3148" t="s">
        <v>6185</v>
      </c>
      <c r="BC3148">
        <v>2</v>
      </c>
      <c r="BD3148">
        <v>0</v>
      </c>
      <c r="BE3148" t="s">
        <v>6178</v>
      </c>
      <c r="BF3148" t="s">
        <v>6170</v>
      </c>
      <c r="BG3148">
        <v>0</v>
      </c>
      <c r="BH3148" t="s">
        <v>6171</v>
      </c>
      <c r="BI3148">
        <v>39</v>
      </c>
      <c r="BJ3148" t="s">
        <v>6172</v>
      </c>
      <c r="BK3148">
        <v>0</v>
      </c>
      <c r="BL3148">
        <v>62</v>
      </c>
      <c r="BM3148" s="3">
        <f t="shared" si="449"/>
        <v>0.88709677419354838</v>
      </c>
    </row>
    <row r="3149" spans="1:65">
      <c r="A3149" t="s">
        <v>3285</v>
      </c>
      <c r="B3149" s="2">
        <v>45848</v>
      </c>
      <c r="C3149" t="s">
        <v>3137</v>
      </c>
      <c r="D3149" t="s">
        <v>3138</v>
      </c>
      <c r="E3149">
        <v>7</v>
      </c>
      <c r="F3149" t="s">
        <v>49</v>
      </c>
      <c r="G3149" t="s">
        <v>50</v>
      </c>
      <c r="H3149" t="s">
        <v>245</v>
      </c>
      <c r="I3149" t="s">
        <v>52</v>
      </c>
      <c r="J3149" t="s">
        <v>65</v>
      </c>
      <c r="K3149" t="s">
        <v>54</v>
      </c>
      <c r="L3149" t="s">
        <v>67</v>
      </c>
      <c r="M3149" t="s">
        <v>68</v>
      </c>
      <c r="N3149" t="s">
        <v>94</v>
      </c>
      <c r="O3149" t="s">
        <v>58</v>
      </c>
      <c r="P3149">
        <v>46</v>
      </c>
      <c r="Q3149">
        <v>48</v>
      </c>
      <c r="R3149">
        <v>48</v>
      </c>
      <c r="S3149">
        <v>4</v>
      </c>
      <c r="T3149">
        <f t="shared" si="441"/>
        <v>44</v>
      </c>
      <c r="U3149">
        <v>44</v>
      </c>
      <c r="V3149">
        <f t="shared" si="442"/>
        <v>0</v>
      </c>
      <c r="W3149" s="3">
        <f t="shared" si="443"/>
        <v>8.3333333333333329E-2</v>
      </c>
      <c r="X3149">
        <v>28</v>
      </c>
      <c r="Y3149" s="4">
        <v>5.5</v>
      </c>
      <c r="Z3149" s="4">
        <v>1.4</v>
      </c>
      <c r="AA3149" s="5">
        <v>55577.120000000003</v>
      </c>
      <c r="AB3149" s="5">
        <f t="shared" si="444"/>
        <v>2445393.2799999998</v>
      </c>
      <c r="AC3149" s="5">
        <v>32338.14</v>
      </c>
      <c r="AD3149" s="5">
        <f t="shared" si="445"/>
        <v>1552230.72</v>
      </c>
      <c r="AE3149" s="5">
        <v>110386.03</v>
      </c>
      <c r="AF3149" s="5">
        <v>30613.79</v>
      </c>
      <c r="AG3149" s="5">
        <v>9579.92</v>
      </c>
      <c r="AH3149" s="5">
        <v>2030</v>
      </c>
      <c r="AI3149" s="5">
        <v>21041.52</v>
      </c>
      <c r="AJ3149">
        <v>2</v>
      </c>
      <c r="AK3149" s="5">
        <v>27030.38</v>
      </c>
      <c r="AL3149" s="5">
        <v>0</v>
      </c>
      <c r="AM3149" s="5">
        <v>27042.18</v>
      </c>
      <c r="AN3149">
        <v>4</v>
      </c>
      <c r="AO3149">
        <v>3</v>
      </c>
      <c r="AP3149" t="str">
        <f t="shared" si="446"/>
        <v>Yes</v>
      </c>
      <c r="AQ3149">
        <v>3</v>
      </c>
      <c r="AR3149" s="5">
        <f t="shared" si="447"/>
        <v>1779954.54</v>
      </c>
      <c r="AS3149" s="5">
        <f t="shared" si="448"/>
        <v>665438.74</v>
      </c>
      <c r="AT3149" t="s">
        <v>116</v>
      </c>
      <c r="AU3149" t="s">
        <v>6173</v>
      </c>
      <c r="AV3149" t="s">
        <v>6174</v>
      </c>
      <c r="AW3149" t="s">
        <v>6175</v>
      </c>
      <c r="AX3149" t="s">
        <v>6184</v>
      </c>
      <c r="AY3149">
        <v>47</v>
      </c>
      <c r="AZ3149">
        <v>0</v>
      </c>
      <c r="BA3149">
        <v>0</v>
      </c>
      <c r="BB3149" t="s">
        <v>6168</v>
      </c>
      <c r="BC3149">
        <v>0</v>
      </c>
      <c r="BD3149">
        <v>0</v>
      </c>
      <c r="BE3149" t="s">
        <v>6169</v>
      </c>
      <c r="BF3149" t="s">
        <v>6210</v>
      </c>
      <c r="BG3149">
        <v>0</v>
      </c>
      <c r="BH3149" t="s">
        <v>6171</v>
      </c>
      <c r="BI3149">
        <v>35</v>
      </c>
      <c r="BJ3149" t="s">
        <v>6172</v>
      </c>
      <c r="BK3149">
        <v>0</v>
      </c>
      <c r="BL3149">
        <v>62</v>
      </c>
      <c r="BM3149" s="3">
        <f t="shared" si="449"/>
        <v>0.77419354838709675</v>
      </c>
    </row>
    <row r="3150" spans="1:65">
      <c r="A3150" t="s">
        <v>3286</v>
      </c>
      <c r="B3150" s="2">
        <v>45848</v>
      </c>
      <c r="C3150" t="s">
        <v>3137</v>
      </c>
      <c r="D3150" t="s">
        <v>3138</v>
      </c>
      <c r="E3150">
        <v>7</v>
      </c>
      <c r="F3150" t="s">
        <v>72</v>
      </c>
      <c r="G3150" t="s">
        <v>79</v>
      </c>
      <c r="H3150" t="s">
        <v>213</v>
      </c>
      <c r="I3150" t="s">
        <v>74</v>
      </c>
      <c r="J3150" t="s">
        <v>81</v>
      </c>
      <c r="K3150" t="s">
        <v>75</v>
      </c>
      <c r="L3150" t="s">
        <v>67</v>
      </c>
      <c r="M3150" t="s">
        <v>68</v>
      </c>
      <c r="N3150" t="s">
        <v>69</v>
      </c>
      <c r="O3150" t="s">
        <v>70</v>
      </c>
      <c r="P3150">
        <v>34</v>
      </c>
      <c r="Q3150">
        <v>34</v>
      </c>
      <c r="R3150">
        <v>34</v>
      </c>
      <c r="S3150">
        <v>1</v>
      </c>
      <c r="T3150">
        <f t="shared" si="441"/>
        <v>33</v>
      </c>
      <c r="U3150">
        <v>33</v>
      </c>
      <c r="V3150">
        <f t="shared" si="442"/>
        <v>0</v>
      </c>
      <c r="W3150" s="3">
        <f t="shared" si="443"/>
        <v>2.9411764705882353E-2</v>
      </c>
      <c r="X3150">
        <v>29</v>
      </c>
      <c r="Y3150" s="4">
        <v>6.3</v>
      </c>
      <c r="Z3150" s="4">
        <v>1.4</v>
      </c>
      <c r="AA3150" s="5">
        <v>78060.05</v>
      </c>
      <c r="AB3150" s="5">
        <f t="shared" si="444"/>
        <v>2575981.65</v>
      </c>
      <c r="AC3150" s="5">
        <v>49573.73</v>
      </c>
      <c r="AD3150" s="5">
        <f t="shared" si="445"/>
        <v>1685506.82</v>
      </c>
      <c r="AE3150" s="5">
        <v>103065.66</v>
      </c>
      <c r="AF3150" s="5">
        <v>29781.43</v>
      </c>
      <c r="AG3150" s="5">
        <v>9183.82</v>
      </c>
      <c r="AH3150" s="5">
        <v>2030</v>
      </c>
      <c r="AI3150" s="5">
        <v>6800</v>
      </c>
      <c r="AJ3150">
        <v>0</v>
      </c>
      <c r="AK3150" s="5">
        <v>0</v>
      </c>
      <c r="AL3150" s="5">
        <v>0</v>
      </c>
      <c r="AM3150" s="5">
        <v>21411.51</v>
      </c>
      <c r="AN3150">
        <v>4</v>
      </c>
      <c r="AO3150">
        <v>4</v>
      </c>
      <c r="AP3150" t="str">
        <f t="shared" si="446"/>
        <v>Yes</v>
      </c>
      <c r="AQ3150">
        <v>1</v>
      </c>
      <c r="AR3150" s="5">
        <f t="shared" si="447"/>
        <v>1857779.24</v>
      </c>
      <c r="AS3150" s="5">
        <f t="shared" si="448"/>
        <v>718202.41</v>
      </c>
      <c r="AT3150" t="s">
        <v>116</v>
      </c>
      <c r="AU3150" t="s">
        <v>6164</v>
      </c>
      <c r="AV3150" t="s">
        <v>6165</v>
      </c>
      <c r="AW3150" t="s">
        <v>6166</v>
      </c>
      <c r="AX3150" t="s">
        <v>6184</v>
      </c>
      <c r="AY3150">
        <v>35</v>
      </c>
      <c r="AZ3150">
        <v>0</v>
      </c>
      <c r="BA3150">
        <v>0</v>
      </c>
      <c r="BB3150" t="s">
        <v>6168</v>
      </c>
      <c r="BC3150">
        <v>0</v>
      </c>
      <c r="BD3150">
        <v>0</v>
      </c>
      <c r="BE3150" t="s">
        <v>6169</v>
      </c>
      <c r="BF3150" t="s">
        <v>6210</v>
      </c>
      <c r="BG3150">
        <v>0</v>
      </c>
      <c r="BH3150" t="s">
        <v>6171</v>
      </c>
      <c r="BI3150">
        <v>24</v>
      </c>
      <c r="BJ3150" t="s">
        <v>6172</v>
      </c>
      <c r="BK3150">
        <v>0</v>
      </c>
      <c r="BL3150">
        <v>52</v>
      </c>
      <c r="BM3150" s="3">
        <f t="shared" si="449"/>
        <v>0.65384615384615385</v>
      </c>
    </row>
    <row r="3151" spans="1:65">
      <c r="A3151" t="s">
        <v>3287</v>
      </c>
      <c r="B3151" s="2">
        <v>45848</v>
      </c>
      <c r="C3151" t="s">
        <v>3137</v>
      </c>
      <c r="D3151" t="s">
        <v>3138</v>
      </c>
      <c r="E3151">
        <v>7</v>
      </c>
      <c r="F3151" t="s">
        <v>78</v>
      </c>
      <c r="G3151" t="s">
        <v>50</v>
      </c>
      <c r="H3151" t="s">
        <v>161</v>
      </c>
      <c r="I3151" t="s">
        <v>52</v>
      </c>
      <c r="J3151" t="s">
        <v>81</v>
      </c>
      <c r="K3151" t="s">
        <v>54</v>
      </c>
      <c r="L3151" t="s">
        <v>55</v>
      </c>
      <c r="M3151" t="s">
        <v>68</v>
      </c>
      <c r="N3151" t="s">
        <v>69</v>
      </c>
      <c r="O3151" t="s">
        <v>120</v>
      </c>
      <c r="P3151">
        <v>32</v>
      </c>
      <c r="Q3151">
        <v>33</v>
      </c>
      <c r="R3151">
        <v>32</v>
      </c>
      <c r="S3151">
        <v>1</v>
      </c>
      <c r="T3151">
        <f t="shared" si="441"/>
        <v>31</v>
      </c>
      <c r="U3151">
        <v>31</v>
      </c>
      <c r="V3151">
        <f t="shared" si="442"/>
        <v>0</v>
      </c>
      <c r="W3151" s="3">
        <f t="shared" si="443"/>
        <v>3.125E-2</v>
      </c>
      <c r="X3151">
        <v>10</v>
      </c>
      <c r="Y3151" s="4">
        <v>4.7</v>
      </c>
      <c r="Z3151" s="4">
        <v>0.9</v>
      </c>
      <c r="AA3151" s="5">
        <v>84200.81</v>
      </c>
      <c r="AB3151" s="5">
        <f t="shared" si="444"/>
        <v>2610225.11</v>
      </c>
      <c r="AC3151" s="5">
        <v>50586.080000000002</v>
      </c>
      <c r="AD3151" s="5">
        <f t="shared" si="445"/>
        <v>1618754.5600000001</v>
      </c>
      <c r="AE3151" s="5">
        <v>100539.63</v>
      </c>
      <c r="AF3151" s="5">
        <v>29178.58</v>
      </c>
      <c r="AG3151" s="5">
        <v>7788.3</v>
      </c>
      <c r="AH3151" s="5">
        <v>1305</v>
      </c>
      <c r="AI3151" s="5">
        <v>6800</v>
      </c>
      <c r="AJ3151">
        <v>0</v>
      </c>
      <c r="AK3151" s="5">
        <v>0</v>
      </c>
      <c r="AL3151" s="5">
        <v>0</v>
      </c>
      <c r="AM3151" s="5">
        <v>21124.83</v>
      </c>
      <c r="AN3151">
        <v>4</v>
      </c>
      <c r="AO3151">
        <v>5</v>
      </c>
      <c r="AP3151" t="str">
        <f t="shared" si="446"/>
        <v>No</v>
      </c>
      <c r="AQ3151">
        <v>2</v>
      </c>
      <c r="AR3151" s="5">
        <f t="shared" si="447"/>
        <v>1785490.9</v>
      </c>
      <c r="AS3151" s="5">
        <f t="shared" si="448"/>
        <v>824734.21</v>
      </c>
      <c r="AT3151" t="s">
        <v>116</v>
      </c>
      <c r="AU3151" t="s">
        <v>6164</v>
      </c>
      <c r="AV3151" t="s">
        <v>6165</v>
      </c>
      <c r="AW3151" t="s">
        <v>6166</v>
      </c>
      <c r="AX3151" t="s">
        <v>6167</v>
      </c>
      <c r="AY3151">
        <v>35</v>
      </c>
      <c r="AZ3151">
        <v>2</v>
      </c>
      <c r="BA3151">
        <v>0</v>
      </c>
      <c r="BB3151" t="s">
        <v>6168</v>
      </c>
      <c r="BC3151">
        <v>1</v>
      </c>
      <c r="BD3151">
        <v>0</v>
      </c>
      <c r="BE3151" t="s">
        <v>6196</v>
      </c>
      <c r="BF3151" t="s">
        <v>6170</v>
      </c>
      <c r="BG3151">
        <v>0</v>
      </c>
      <c r="BH3151" t="s">
        <v>6171</v>
      </c>
      <c r="BI3151">
        <v>24</v>
      </c>
      <c r="BJ3151" t="s">
        <v>6172</v>
      </c>
      <c r="BK3151">
        <v>0</v>
      </c>
      <c r="BL3151">
        <v>47</v>
      </c>
      <c r="BM3151" s="3">
        <f t="shared" si="449"/>
        <v>0.68085106382978722</v>
      </c>
    </row>
    <row r="3152" spans="1:65">
      <c r="A3152" t="s">
        <v>3288</v>
      </c>
      <c r="B3152" s="2">
        <v>45848</v>
      </c>
      <c r="C3152" t="s">
        <v>3137</v>
      </c>
      <c r="D3152" t="s">
        <v>3138</v>
      </c>
      <c r="E3152">
        <v>7</v>
      </c>
      <c r="F3152" t="s">
        <v>78</v>
      </c>
      <c r="G3152" t="s">
        <v>50</v>
      </c>
      <c r="H3152" t="s">
        <v>161</v>
      </c>
      <c r="I3152" t="s">
        <v>74</v>
      </c>
      <c r="J3152" t="s">
        <v>53</v>
      </c>
      <c r="K3152" t="s">
        <v>75</v>
      </c>
      <c r="L3152" t="s">
        <v>87</v>
      </c>
      <c r="M3152" t="s">
        <v>68</v>
      </c>
      <c r="N3152" t="s">
        <v>57</v>
      </c>
      <c r="O3152" t="s">
        <v>70</v>
      </c>
      <c r="P3152">
        <v>58</v>
      </c>
      <c r="Q3152">
        <v>61</v>
      </c>
      <c r="R3152">
        <v>61</v>
      </c>
      <c r="S3152">
        <v>2</v>
      </c>
      <c r="T3152">
        <f t="shared" si="441"/>
        <v>59</v>
      </c>
      <c r="U3152">
        <v>55</v>
      </c>
      <c r="V3152">
        <f t="shared" si="442"/>
        <v>4</v>
      </c>
      <c r="W3152" s="3">
        <f t="shared" si="443"/>
        <v>3.2786885245901641E-2</v>
      </c>
      <c r="X3152">
        <v>20</v>
      </c>
      <c r="Y3152" s="4">
        <v>6.1</v>
      </c>
      <c r="Z3152" s="4">
        <v>1.2</v>
      </c>
      <c r="AA3152" s="5">
        <v>36422.54</v>
      </c>
      <c r="AB3152" s="5">
        <f t="shared" si="444"/>
        <v>2003239.7</v>
      </c>
      <c r="AC3152" s="5">
        <v>23051.040000000001</v>
      </c>
      <c r="AD3152" s="5">
        <f t="shared" si="445"/>
        <v>1406113.44</v>
      </c>
      <c r="AE3152" s="5">
        <v>103945.72</v>
      </c>
      <c r="AF3152" s="5">
        <v>28214.36</v>
      </c>
      <c r="AG3152" s="5">
        <v>8462.01</v>
      </c>
      <c r="AH3152" s="5">
        <v>1740</v>
      </c>
      <c r="AI3152" s="5">
        <v>6400</v>
      </c>
      <c r="AJ3152">
        <v>1</v>
      </c>
      <c r="AK3152" s="5">
        <v>8290.17</v>
      </c>
      <c r="AL3152" s="5">
        <v>2748.18</v>
      </c>
      <c r="AM3152" s="5">
        <v>41497.519999999997</v>
      </c>
      <c r="AN3152">
        <v>4</v>
      </c>
      <c r="AO3152">
        <v>6</v>
      </c>
      <c r="AP3152" t="str">
        <f t="shared" si="446"/>
        <v>No</v>
      </c>
      <c r="AQ3152">
        <v>4</v>
      </c>
      <c r="AR3152" s="5">
        <f t="shared" si="447"/>
        <v>1607411.4</v>
      </c>
      <c r="AS3152" s="5">
        <f t="shared" si="448"/>
        <v>395828.3</v>
      </c>
      <c r="AT3152" t="s">
        <v>59</v>
      </c>
      <c r="AU3152" t="s">
        <v>6181</v>
      </c>
      <c r="AV3152" t="s">
        <v>6182</v>
      </c>
      <c r="AW3152" t="s">
        <v>6183</v>
      </c>
      <c r="AX3152" t="s">
        <v>6184</v>
      </c>
      <c r="AY3152">
        <v>60</v>
      </c>
      <c r="AZ3152">
        <v>0</v>
      </c>
      <c r="BA3152">
        <v>28</v>
      </c>
      <c r="BB3152" t="s">
        <v>6180</v>
      </c>
      <c r="BC3152">
        <v>1</v>
      </c>
      <c r="BD3152">
        <v>1</v>
      </c>
      <c r="BE3152" t="s">
        <v>6188</v>
      </c>
      <c r="BF3152" t="s">
        <v>6170</v>
      </c>
      <c r="BG3152">
        <v>0</v>
      </c>
      <c r="BH3152" t="s">
        <v>6171</v>
      </c>
      <c r="BI3152">
        <v>24</v>
      </c>
      <c r="BJ3152" t="s">
        <v>6172</v>
      </c>
      <c r="BK3152">
        <v>0</v>
      </c>
      <c r="BL3152">
        <v>77</v>
      </c>
      <c r="BM3152" s="3">
        <f t="shared" si="449"/>
        <v>0.79220779220779225</v>
      </c>
    </row>
    <row r="3153" spans="1:65">
      <c r="A3153" t="s">
        <v>3289</v>
      </c>
      <c r="B3153" s="2">
        <v>45848</v>
      </c>
      <c r="C3153" t="s">
        <v>3137</v>
      </c>
      <c r="D3153" t="s">
        <v>3138</v>
      </c>
      <c r="E3153">
        <v>7</v>
      </c>
      <c r="F3153" t="s">
        <v>61</v>
      </c>
      <c r="G3153" t="s">
        <v>79</v>
      </c>
      <c r="H3153" t="s">
        <v>84</v>
      </c>
      <c r="I3153" t="s">
        <v>64</v>
      </c>
      <c r="J3153" t="s">
        <v>53</v>
      </c>
      <c r="K3153" t="s">
        <v>75</v>
      </c>
      <c r="L3153" t="s">
        <v>87</v>
      </c>
      <c r="M3153" t="s">
        <v>56</v>
      </c>
      <c r="N3153" t="s">
        <v>94</v>
      </c>
      <c r="O3153" t="s">
        <v>58</v>
      </c>
      <c r="P3153">
        <v>67</v>
      </c>
      <c r="Q3153">
        <v>71</v>
      </c>
      <c r="R3153">
        <v>69</v>
      </c>
      <c r="S3153">
        <v>1</v>
      </c>
      <c r="T3153">
        <f t="shared" si="441"/>
        <v>68</v>
      </c>
      <c r="U3153">
        <v>64</v>
      </c>
      <c r="V3153">
        <f t="shared" si="442"/>
        <v>4</v>
      </c>
      <c r="W3153" s="3">
        <f t="shared" si="443"/>
        <v>1.4492753623188406E-2</v>
      </c>
      <c r="X3153">
        <v>15</v>
      </c>
      <c r="Y3153" s="4">
        <v>7.7</v>
      </c>
      <c r="Z3153" s="4">
        <v>1.9</v>
      </c>
      <c r="AA3153" s="5">
        <v>35749.629999999997</v>
      </c>
      <c r="AB3153" s="5">
        <f t="shared" si="444"/>
        <v>2287976.3199999998</v>
      </c>
      <c r="AC3153" s="5">
        <v>24198.78</v>
      </c>
      <c r="AD3153" s="5">
        <f t="shared" si="445"/>
        <v>1669715.82</v>
      </c>
      <c r="AE3153" s="5">
        <v>112277.11</v>
      </c>
      <c r="AF3153" s="5">
        <v>28567.01</v>
      </c>
      <c r="AG3153" s="5">
        <v>8366.08</v>
      </c>
      <c r="AH3153" s="5">
        <v>2755</v>
      </c>
      <c r="AI3153" s="5">
        <v>3200</v>
      </c>
      <c r="AJ3153">
        <v>0</v>
      </c>
      <c r="AK3153" s="5">
        <v>0</v>
      </c>
      <c r="AL3153" s="5">
        <v>2663.48</v>
      </c>
      <c r="AM3153" s="5">
        <v>50390.99</v>
      </c>
      <c r="AN3153">
        <v>4</v>
      </c>
      <c r="AO3153">
        <v>6</v>
      </c>
      <c r="AP3153" t="str">
        <f t="shared" si="446"/>
        <v>No</v>
      </c>
      <c r="AQ3153">
        <v>3</v>
      </c>
      <c r="AR3153" s="5">
        <f t="shared" si="447"/>
        <v>1877935.49</v>
      </c>
      <c r="AS3153" s="5">
        <f t="shared" si="448"/>
        <v>410040.83</v>
      </c>
      <c r="AT3153" t="s">
        <v>59</v>
      </c>
      <c r="AU3153" t="s">
        <v>6164</v>
      </c>
      <c r="AV3153" t="s">
        <v>6165</v>
      </c>
      <c r="AW3153" t="s">
        <v>6166</v>
      </c>
      <c r="AX3153" t="s">
        <v>6177</v>
      </c>
      <c r="AY3153">
        <v>72</v>
      </c>
      <c r="AZ3153">
        <v>2</v>
      </c>
      <c r="BA3153">
        <v>24</v>
      </c>
      <c r="BB3153" t="s">
        <v>6185</v>
      </c>
      <c r="BC3153">
        <v>1</v>
      </c>
      <c r="BD3153">
        <v>1</v>
      </c>
      <c r="BE3153" t="s">
        <v>6188</v>
      </c>
      <c r="BF3153" t="s">
        <v>6170</v>
      </c>
      <c r="BG3153">
        <v>0</v>
      </c>
      <c r="BH3153" t="s">
        <v>6171</v>
      </c>
      <c r="BI3153">
        <v>25</v>
      </c>
      <c r="BJ3153" t="s">
        <v>6172</v>
      </c>
      <c r="BK3153">
        <v>0</v>
      </c>
      <c r="BL3153">
        <v>77</v>
      </c>
      <c r="BM3153" s="3">
        <f t="shared" si="449"/>
        <v>0.89610389610389607</v>
      </c>
    </row>
    <row r="3154" spans="1:65">
      <c r="A3154" t="s">
        <v>3290</v>
      </c>
      <c r="B3154" s="2">
        <v>45848</v>
      </c>
      <c r="C3154" t="s">
        <v>3137</v>
      </c>
      <c r="D3154" t="s">
        <v>3138</v>
      </c>
      <c r="E3154">
        <v>7</v>
      </c>
      <c r="F3154" t="s">
        <v>78</v>
      </c>
      <c r="G3154" t="s">
        <v>50</v>
      </c>
      <c r="H3154" t="s">
        <v>173</v>
      </c>
      <c r="I3154" t="s">
        <v>52</v>
      </c>
      <c r="J3154" t="s">
        <v>53</v>
      </c>
      <c r="K3154" t="s">
        <v>75</v>
      </c>
      <c r="L3154" t="s">
        <v>67</v>
      </c>
      <c r="M3154" t="s">
        <v>68</v>
      </c>
      <c r="N3154" t="s">
        <v>69</v>
      </c>
      <c r="O3154" t="s">
        <v>70</v>
      </c>
      <c r="P3154">
        <v>57</v>
      </c>
      <c r="Q3154">
        <v>60</v>
      </c>
      <c r="R3154">
        <v>59</v>
      </c>
      <c r="S3154">
        <v>5</v>
      </c>
      <c r="T3154">
        <f t="shared" si="441"/>
        <v>54</v>
      </c>
      <c r="U3154">
        <v>54</v>
      </c>
      <c r="V3154">
        <f t="shared" si="442"/>
        <v>0</v>
      </c>
      <c r="W3154" s="3">
        <f t="shared" si="443"/>
        <v>8.4745762711864403E-2</v>
      </c>
      <c r="X3154">
        <v>109</v>
      </c>
      <c r="Y3154" s="4">
        <v>2.6</v>
      </c>
      <c r="Z3154" s="4">
        <v>4.5999999999999996</v>
      </c>
      <c r="AA3154" s="5">
        <v>36349.1</v>
      </c>
      <c r="AB3154" s="5">
        <f t="shared" si="444"/>
        <v>1962851.4</v>
      </c>
      <c r="AC3154" s="5">
        <v>22078.04</v>
      </c>
      <c r="AD3154" s="5">
        <f t="shared" si="445"/>
        <v>1302604.3600000001</v>
      </c>
      <c r="AE3154" s="5">
        <v>107233.71</v>
      </c>
      <c r="AF3154" s="5">
        <v>33993.43</v>
      </c>
      <c r="AG3154" s="5">
        <v>40218.11</v>
      </c>
      <c r="AH3154" s="5">
        <v>6670</v>
      </c>
      <c r="AI3154" s="5">
        <v>18728.939999999999</v>
      </c>
      <c r="AJ3154">
        <v>1</v>
      </c>
      <c r="AK3154" s="5">
        <v>8300.91</v>
      </c>
      <c r="AL3154" s="5">
        <v>0</v>
      </c>
      <c r="AM3154" s="5">
        <v>35321.67</v>
      </c>
      <c r="AN3154">
        <v>4</v>
      </c>
      <c r="AO3154">
        <v>3</v>
      </c>
      <c r="AP3154" t="str">
        <f t="shared" si="446"/>
        <v>Yes</v>
      </c>
      <c r="AQ3154">
        <v>2</v>
      </c>
      <c r="AR3154" s="5">
        <f t="shared" si="447"/>
        <v>1553071.13</v>
      </c>
      <c r="AS3154" s="5">
        <f t="shared" si="448"/>
        <v>409780.27</v>
      </c>
      <c r="AT3154" t="s">
        <v>1641</v>
      </c>
      <c r="AU3154" t="s">
        <v>6199</v>
      </c>
      <c r="AV3154" t="s">
        <v>6200</v>
      </c>
      <c r="AW3154" t="s">
        <v>6175</v>
      </c>
      <c r="AX3154" t="s">
        <v>6202</v>
      </c>
      <c r="AY3154">
        <v>58</v>
      </c>
      <c r="AZ3154">
        <v>1</v>
      </c>
      <c r="BA3154">
        <v>0</v>
      </c>
      <c r="BB3154" t="s">
        <v>6168</v>
      </c>
      <c r="BC3154">
        <v>0</v>
      </c>
      <c r="BD3154">
        <v>0</v>
      </c>
      <c r="BE3154" t="s">
        <v>6169</v>
      </c>
      <c r="BF3154" t="s">
        <v>6212</v>
      </c>
      <c r="BG3154">
        <v>5</v>
      </c>
      <c r="BH3154" t="s">
        <v>6209</v>
      </c>
      <c r="BI3154">
        <v>121</v>
      </c>
      <c r="BJ3154" t="s">
        <v>6193</v>
      </c>
      <c r="BK3154">
        <v>0</v>
      </c>
      <c r="BL3154">
        <v>72</v>
      </c>
      <c r="BM3154" s="3">
        <f t="shared" si="449"/>
        <v>0.81944444444444442</v>
      </c>
    </row>
    <row r="3155" spans="1:65">
      <c r="A3155" t="s">
        <v>3291</v>
      </c>
      <c r="B3155" s="2">
        <v>45848</v>
      </c>
      <c r="C3155" t="s">
        <v>3137</v>
      </c>
      <c r="D3155" t="s">
        <v>3138</v>
      </c>
      <c r="E3155">
        <v>7</v>
      </c>
      <c r="F3155" t="s">
        <v>49</v>
      </c>
      <c r="G3155" t="s">
        <v>50</v>
      </c>
      <c r="H3155" t="s">
        <v>89</v>
      </c>
      <c r="I3155" t="s">
        <v>64</v>
      </c>
      <c r="J3155" t="s">
        <v>81</v>
      </c>
      <c r="K3155" t="s">
        <v>66</v>
      </c>
      <c r="L3155" t="s">
        <v>67</v>
      </c>
      <c r="M3155" t="s">
        <v>68</v>
      </c>
      <c r="N3155" t="s">
        <v>57</v>
      </c>
      <c r="O3155" t="s">
        <v>58</v>
      </c>
      <c r="P3155">
        <v>36</v>
      </c>
      <c r="Q3155">
        <v>36</v>
      </c>
      <c r="R3155">
        <v>35</v>
      </c>
      <c r="S3155">
        <v>3</v>
      </c>
      <c r="T3155">
        <f t="shared" si="441"/>
        <v>32</v>
      </c>
      <c r="U3155">
        <v>32</v>
      </c>
      <c r="V3155">
        <f t="shared" si="442"/>
        <v>0</v>
      </c>
      <c r="W3155" s="3">
        <f t="shared" si="443"/>
        <v>8.5714285714285715E-2</v>
      </c>
      <c r="X3155">
        <v>34</v>
      </c>
      <c r="Y3155" s="4">
        <v>7.5</v>
      </c>
      <c r="Z3155" s="4">
        <v>1.6</v>
      </c>
      <c r="AA3155" s="5">
        <v>73347.3</v>
      </c>
      <c r="AB3155" s="5">
        <f t="shared" si="444"/>
        <v>2347113.6</v>
      </c>
      <c r="AC3155" s="5">
        <v>49079.78</v>
      </c>
      <c r="AD3155" s="5">
        <f t="shared" si="445"/>
        <v>1717792.3</v>
      </c>
      <c r="AE3155" s="5">
        <v>102721.74</v>
      </c>
      <c r="AF3155" s="5">
        <v>31686.46</v>
      </c>
      <c r="AG3155" s="5">
        <v>10275.93</v>
      </c>
      <c r="AH3155" s="5">
        <v>2320</v>
      </c>
      <c r="AI3155" s="5">
        <v>23439.03</v>
      </c>
      <c r="AJ3155">
        <v>1</v>
      </c>
      <c r="AK3155" s="5">
        <v>22064.31</v>
      </c>
      <c r="AL3155" s="5">
        <v>0</v>
      </c>
      <c r="AM3155" s="5">
        <v>21743.49</v>
      </c>
      <c r="AN3155">
        <v>4</v>
      </c>
      <c r="AO3155">
        <v>5</v>
      </c>
      <c r="AP3155" t="str">
        <f t="shared" si="446"/>
        <v>No</v>
      </c>
      <c r="AQ3155">
        <v>3</v>
      </c>
      <c r="AR3155" s="5">
        <f t="shared" si="447"/>
        <v>1932043.26</v>
      </c>
      <c r="AS3155" s="5">
        <f t="shared" si="448"/>
        <v>415070.34</v>
      </c>
      <c r="AT3155" t="s">
        <v>116</v>
      </c>
      <c r="AU3155" t="s">
        <v>6199</v>
      </c>
      <c r="AV3155" t="s">
        <v>6200</v>
      </c>
      <c r="AW3155" t="s">
        <v>6175</v>
      </c>
      <c r="AX3155" t="s">
        <v>6167</v>
      </c>
      <c r="AY3155">
        <v>39</v>
      </c>
      <c r="AZ3155">
        <v>0</v>
      </c>
      <c r="BA3155">
        <v>0</v>
      </c>
      <c r="BB3155" t="s">
        <v>6168</v>
      </c>
      <c r="BC3155">
        <v>1</v>
      </c>
      <c r="BD3155">
        <v>0</v>
      </c>
      <c r="BE3155" t="s">
        <v>6178</v>
      </c>
      <c r="BF3155" t="s">
        <v>6212</v>
      </c>
      <c r="BG3155">
        <v>1</v>
      </c>
      <c r="BH3155" t="s">
        <v>6186</v>
      </c>
      <c r="BI3155">
        <v>56</v>
      </c>
      <c r="BJ3155" t="s">
        <v>6187</v>
      </c>
      <c r="BK3155">
        <v>0</v>
      </c>
      <c r="BL3155">
        <v>48</v>
      </c>
      <c r="BM3155" s="3">
        <f t="shared" si="449"/>
        <v>0.72916666666666663</v>
      </c>
    </row>
    <row r="3156" spans="1:65">
      <c r="A3156" t="s">
        <v>3292</v>
      </c>
      <c r="B3156" s="2">
        <v>45848</v>
      </c>
      <c r="C3156" t="s">
        <v>3137</v>
      </c>
      <c r="D3156" t="s">
        <v>3138</v>
      </c>
      <c r="E3156">
        <v>7</v>
      </c>
      <c r="F3156" t="s">
        <v>61</v>
      </c>
      <c r="G3156" t="s">
        <v>79</v>
      </c>
      <c r="H3156" t="s">
        <v>98</v>
      </c>
      <c r="I3156" t="s">
        <v>52</v>
      </c>
      <c r="J3156" t="s">
        <v>81</v>
      </c>
      <c r="K3156" t="s">
        <v>66</v>
      </c>
      <c r="L3156" t="s">
        <v>87</v>
      </c>
      <c r="M3156" t="s">
        <v>56</v>
      </c>
      <c r="N3156" t="s">
        <v>94</v>
      </c>
      <c r="O3156" t="s">
        <v>120</v>
      </c>
      <c r="P3156">
        <v>31</v>
      </c>
      <c r="Q3156">
        <v>32</v>
      </c>
      <c r="R3156">
        <v>32</v>
      </c>
      <c r="S3156">
        <v>1</v>
      </c>
      <c r="T3156">
        <f t="shared" si="441"/>
        <v>31</v>
      </c>
      <c r="U3156">
        <v>30</v>
      </c>
      <c r="V3156">
        <f t="shared" si="442"/>
        <v>1</v>
      </c>
      <c r="W3156" s="3">
        <f t="shared" si="443"/>
        <v>3.125E-2</v>
      </c>
      <c r="X3156">
        <v>38</v>
      </c>
      <c r="Y3156" s="4">
        <v>0</v>
      </c>
      <c r="Z3156" s="4">
        <v>1.3</v>
      </c>
      <c r="AA3156" s="5">
        <v>73942.789999999994</v>
      </c>
      <c r="AB3156" s="5">
        <f t="shared" si="444"/>
        <v>2218283.7000000002</v>
      </c>
      <c r="AC3156" s="5">
        <v>54181.9</v>
      </c>
      <c r="AD3156" s="5">
        <f t="shared" si="445"/>
        <v>1733820.8</v>
      </c>
      <c r="AE3156" s="5">
        <v>102689.37</v>
      </c>
      <c r="AF3156" s="5">
        <v>28186.400000000001</v>
      </c>
      <c r="AG3156" s="5">
        <v>11497.92</v>
      </c>
      <c r="AH3156" s="5">
        <v>1885</v>
      </c>
      <c r="AI3156" s="5">
        <v>6800</v>
      </c>
      <c r="AJ3156">
        <v>0</v>
      </c>
      <c r="AK3156" s="5">
        <v>0</v>
      </c>
      <c r="AL3156" s="5">
        <v>1482.51</v>
      </c>
      <c r="AM3156" s="5">
        <v>20328.34</v>
      </c>
      <c r="AN3156">
        <v>4</v>
      </c>
      <c r="AO3156">
        <v>3</v>
      </c>
      <c r="AP3156" t="str">
        <f t="shared" si="446"/>
        <v>Yes</v>
      </c>
      <c r="AQ3156">
        <v>1</v>
      </c>
      <c r="AR3156" s="5">
        <f t="shared" si="447"/>
        <v>1906690.34</v>
      </c>
      <c r="AS3156" s="5">
        <f t="shared" si="448"/>
        <v>311593.36</v>
      </c>
      <c r="AT3156" t="s">
        <v>59</v>
      </c>
      <c r="AU3156" t="s">
        <v>6164</v>
      </c>
      <c r="AV3156" t="s">
        <v>6165</v>
      </c>
      <c r="AW3156" t="s">
        <v>6166</v>
      </c>
      <c r="AX3156" t="s">
        <v>6184</v>
      </c>
      <c r="AY3156">
        <v>32</v>
      </c>
      <c r="AZ3156">
        <v>0</v>
      </c>
      <c r="BA3156">
        <v>15</v>
      </c>
      <c r="BB3156" t="s">
        <v>6198</v>
      </c>
      <c r="BC3156">
        <v>0</v>
      </c>
      <c r="BD3156">
        <v>0</v>
      </c>
      <c r="BE3156" t="s">
        <v>6169</v>
      </c>
      <c r="BF3156" t="s">
        <v>6170</v>
      </c>
      <c r="BG3156">
        <v>0</v>
      </c>
      <c r="BH3156" t="s">
        <v>6171</v>
      </c>
      <c r="BI3156">
        <v>30</v>
      </c>
      <c r="BJ3156" t="s">
        <v>6172</v>
      </c>
      <c r="BK3156">
        <v>0</v>
      </c>
      <c r="BL3156">
        <v>47</v>
      </c>
      <c r="BM3156" s="3">
        <f t="shared" si="449"/>
        <v>0.68085106382978722</v>
      </c>
    </row>
    <row r="3157" spans="1:65">
      <c r="A3157" t="s">
        <v>3293</v>
      </c>
      <c r="B3157" s="2">
        <v>45848</v>
      </c>
      <c r="C3157" t="s">
        <v>3137</v>
      </c>
      <c r="D3157" t="s">
        <v>3138</v>
      </c>
      <c r="E3157">
        <v>7</v>
      </c>
      <c r="F3157" t="s">
        <v>72</v>
      </c>
      <c r="G3157" t="s">
        <v>50</v>
      </c>
      <c r="H3157" t="s">
        <v>138</v>
      </c>
      <c r="I3157" t="s">
        <v>74</v>
      </c>
      <c r="J3157" t="s">
        <v>53</v>
      </c>
      <c r="K3157" t="s">
        <v>75</v>
      </c>
      <c r="L3157" t="s">
        <v>87</v>
      </c>
      <c r="M3157" t="s">
        <v>56</v>
      </c>
      <c r="N3157" t="s">
        <v>94</v>
      </c>
      <c r="O3157" t="s">
        <v>120</v>
      </c>
      <c r="P3157">
        <v>59</v>
      </c>
      <c r="Q3157">
        <v>60</v>
      </c>
      <c r="R3157">
        <v>59</v>
      </c>
      <c r="S3157">
        <v>1</v>
      </c>
      <c r="T3157">
        <f t="shared" si="441"/>
        <v>58</v>
      </c>
      <c r="U3157">
        <v>58</v>
      </c>
      <c r="V3157">
        <f t="shared" si="442"/>
        <v>0</v>
      </c>
      <c r="W3157" s="3">
        <f t="shared" si="443"/>
        <v>1.6949152542372881E-2</v>
      </c>
      <c r="X3157">
        <v>19</v>
      </c>
      <c r="Y3157" s="4">
        <v>0</v>
      </c>
      <c r="Z3157" s="4">
        <v>0.4</v>
      </c>
      <c r="AA3157" s="5">
        <v>35875.65</v>
      </c>
      <c r="AB3157" s="5">
        <f t="shared" si="444"/>
        <v>2080787.7</v>
      </c>
      <c r="AC3157" s="5">
        <v>24181.55</v>
      </c>
      <c r="AD3157" s="5">
        <f t="shared" si="445"/>
        <v>1426711.45</v>
      </c>
      <c r="AE3157" s="5">
        <v>100210.65</v>
      </c>
      <c r="AF3157" s="5">
        <v>24879.02</v>
      </c>
      <c r="AG3157" s="5">
        <v>8524.0300000000007</v>
      </c>
      <c r="AH3157" s="5">
        <v>580</v>
      </c>
      <c r="AI3157" s="5">
        <v>3200</v>
      </c>
      <c r="AJ3157">
        <v>0</v>
      </c>
      <c r="AK3157" s="5">
        <v>0</v>
      </c>
      <c r="AL3157" s="5">
        <v>0</v>
      </c>
      <c r="AM3157" s="5">
        <v>40375.019999999997</v>
      </c>
      <c r="AN3157">
        <v>4</v>
      </c>
      <c r="AO3157">
        <v>5</v>
      </c>
      <c r="AP3157" t="str">
        <f t="shared" si="446"/>
        <v>No</v>
      </c>
      <c r="AQ3157">
        <v>3</v>
      </c>
      <c r="AR3157" s="5">
        <f t="shared" si="447"/>
        <v>1604480.17</v>
      </c>
      <c r="AS3157" s="5">
        <f t="shared" si="448"/>
        <v>476307.53</v>
      </c>
      <c r="AT3157" t="s">
        <v>59</v>
      </c>
      <c r="AU3157" t="s">
        <v>6164</v>
      </c>
      <c r="AV3157" t="s">
        <v>6165</v>
      </c>
      <c r="AW3157" t="s">
        <v>6166</v>
      </c>
      <c r="AX3157" t="s">
        <v>6207</v>
      </c>
      <c r="AY3157">
        <v>66</v>
      </c>
      <c r="AZ3157">
        <v>4</v>
      </c>
      <c r="BA3157">
        <v>0</v>
      </c>
      <c r="BB3157" t="s">
        <v>6168</v>
      </c>
      <c r="BC3157">
        <v>0</v>
      </c>
      <c r="BD3157">
        <v>1</v>
      </c>
      <c r="BE3157" t="s">
        <v>6188</v>
      </c>
      <c r="BF3157" t="s">
        <v>6170</v>
      </c>
      <c r="BG3157">
        <v>0</v>
      </c>
      <c r="BH3157" t="s">
        <v>6171</v>
      </c>
      <c r="BI3157">
        <v>33</v>
      </c>
      <c r="BJ3157" t="s">
        <v>6172</v>
      </c>
      <c r="BK3157">
        <v>0</v>
      </c>
      <c r="BL3157">
        <v>76</v>
      </c>
      <c r="BM3157" s="3">
        <f t="shared" si="449"/>
        <v>0.77631578947368418</v>
      </c>
    </row>
    <row r="3158" spans="1:65">
      <c r="A3158" t="s">
        <v>3294</v>
      </c>
      <c r="B3158" s="2">
        <v>45848</v>
      </c>
      <c r="C3158" t="s">
        <v>3137</v>
      </c>
      <c r="D3158" t="s">
        <v>3138</v>
      </c>
      <c r="E3158">
        <v>7</v>
      </c>
      <c r="F3158" t="s">
        <v>61</v>
      </c>
      <c r="G3158" t="s">
        <v>62</v>
      </c>
      <c r="H3158" t="s">
        <v>63</v>
      </c>
      <c r="I3158" t="s">
        <v>52</v>
      </c>
      <c r="J3158" t="s">
        <v>53</v>
      </c>
      <c r="K3158" t="s">
        <v>75</v>
      </c>
      <c r="L3158" t="s">
        <v>55</v>
      </c>
      <c r="M3158" t="s">
        <v>56</v>
      </c>
      <c r="N3158" t="s">
        <v>69</v>
      </c>
      <c r="O3158" t="s">
        <v>58</v>
      </c>
      <c r="P3158">
        <v>61</v>
      </c>
      <c r="Q3158">
        <v>65</v>
      </c>
      <c r="R3158">
        <v>65</v>
      </c>
      <c r="S3158">
        <v>2</v>
      </c>
      <c r="T3158">
        <f t="shared" si="441"/>
        <v>63</v>
      </c>
      <c r="U3158">
        <v>60</v>
      </c>
      <c r="V3158">
        <f t="shared" si="442"/>
        <v>3</v>
      </c>
      <c r="W3158" s="3">
        <f t="shared" si="443"/>
        <v>3.0769230769230771E-2</v>
      </c>
      <c r="X3158">
        <v>30</v>
      </c>
      <c r="Y3158" s="4">
        <v>3.9</v>
      </c>
      <c r="Z3158" s="4">
        <v>1.8</v>
      </c>
      <c r="AA3158" s="5">
        <v>35928.07</v>
      </c>
      <c r="AB3158" s="5">
        <f t="shared" si="444"/>
        <v>2155684.2000000002</v>
      </c>
      <c r="AC3158" s="5">
        <v>23404.47</v>
      </c>
      <c r="AD3158" s="5">
        <f t="shared" si="445"/>
        <v>1521290.55</v>
      </c>
      <c r="AE3158" s="5">
        <v>117219.07</v>
      </c>
      <c r="AF3158" s="5">
        <v>28382.12</v>
      </c>
      <c r="AG3158" s="5">
        <v>9622.2999999999993</v>
      </c>
      <c r="AH3158" s="5">
        <v>2610</v>
      </c>
      <c r="AI3158" s="5">
        <v>6400</v>
      </c>
      <c r="AJ3158">
        <v>0</v>
      </c>
      <c r="AK3158" s="5">
        <v>0</v>
      </c>
      <c r="AL3158" s="5">
        <v>1975.97</v>
      </c>
      <c r="AM3158" s="5">
        <v>37477.32</v>
      </c>
      <c r="AN3158">
        <v>4</v>
      </c>
      <c r="AO3158">
        <v>4</v>
      </c>
      <c r="AP3158" t="str">
        <f t="shared" si="446"/>
        <v>Yes</v>
      </c>
      <c r="AQ3158">
        <v>0</v>
      </c>
      <c r="AR3158" s="5">
        <f t="shared" si="447"/>
        <v>1724977.33</v>
      </c>
      <c r="AS3158" s="5">
        <f t="shared" si="448"/>
        <v>430706.87</v>
      </c>
      <c r="AT3158" t="s">
        <v>59</v>
      </c>
      <c r="AU3158" t="s">
        <v>6164</v>
      </c>
      <c r="AV3158" t="s">
        <v>6165</v>
      </c>
      <c r="AW3158" t="s">
        <v>6166</v>
      </c>
      <c r="AX3158" t="s">
        <v>6184</v>
      </c>
      <c r="AY3158">
        <v>66</v>
      </c>
      <c r="AZ3158">
        <v>2</v>
      </c>
      <c r="BA3158">
        <v>21</v>
      </c>
      <c r="BB3158" t="s">
        <v>6185</v>
      </c>
      <c r="BC3158">
        <v>0</v>
      </c>
      <c r="BD3158">
        <v>0</v>
      </c>
      <c r="BE3158" t="s">
        <v>6169</v>
      </c>
      <c r="BF3158" t="s">
        <v>6170</v>
      </c>
      <c r="BG3158">
        <v>1</v>
      </c>
      <c r="BH3158" t="s">
        <v>6179</v>
      </c>
      <c r="BI3158">
        <v>33</v>
      </c>
      <c r="BJ3158" t="s">
        <v>6172</v>
      </c>
      <c r="BK3158">
        <v>0</v>
      </c>
      <c r="BL3158">
        <v>75</v>
      </c>
      <c r="BM3158" s="3">
        <f t="shared" si="449"/>
        <v>0.8666666666666667</v>
      </c>
    </row>
    <row r="3159" spans="1:65">
      <c r="A3159" t="s">
        <v>3295</v>
      </c>
      <c r="B3159" s="2">
        <v>45848</v>
      </c>
      <c r="C3159" t="s">
        <v>3137</v>
      </c>
      <c r="D3159" t="s">
        <v>3138</v>
      </c>
      <c r="E3159">
        <v>7</v>
      </c>
      <c r="F3159" t="s">
        <v>78</v>
      </c>
      <c r="G3159" t="s">
        <v>79</v>
      </c>
      <c r="H3159" t="s">
        <v>80</v>
      </c>
      <c r="I3159" t="s">
        <v>52</v>
      </c>
      <c r="J3159" t="s">
        <v>65</v>
      </c>
      <c r="K3159" t="s">
        <v>75</v>
      </c>
      <c r="L3159" t="s">
        <v>67</v>
      </c>
      <c r="M3159" t="s">
        <v>56</v>
      </c>
      <c r="N3159" t="s">
        <v>57</v>
      </c>
      <c r="O3159" t="s">
        <v>70</v>
      </c>
      <c r="P3159">
        <v>49</v>
      </c>
      <c r="Q3159">
        <v>53</v>
      </c>
      <c r="R3159">
        <v>50</v>
      </c>
      <c r="S3159">
        <v>1</v>
      </c>
      <c r="T3159">
        <f t="shared" si="441"/>
        <v>49</v>
      </c>
      <c r="U3159">
        <v>48</v>
      </c>
      <c r="V3159">
        <f t="shared" si="442"/>
        <v>1</v>
      </c>
      <c r="W3159" s="3">
        <f t="shared" si="443"/>
        <v>0.02</v>
      </c>
      <c r="X3159">
        <v>33</v>
      </c>
      <c r="Y3159" s="4">
        <v>6.2</v>
      </c>
      <c r="Z3159" s="4">
        <v>2</v>
      </c>
      <c r="AA3159" s="5">
        <v>52313.48</v>
      </c>
      <c r="AB3159" s="5">
        <f t="shared" si="444"/>
        <v>2511047.04</v>
      </c>
      <c r="AC3159" s="5">
        <v>34153.089999999997</v>
      </c>
      <c r="AD3159" s="5">
        <f t="shared" si="445"/>
        <v>1707654.5</v>
      </c>
      <c r="AE3159" s="5">
        <v>116203.22</v>
      </c>
      <c r="AF3159" s="5">
        <v>34674.93</v>
      </c>
      <c r="AG3159" s="5">
        <v>9649.42</v>
      </c>
      <c r="AH3159" s="5">
        <v>2900</v>
      </c>
      <c r="AI3159" s="5">
        <v>4600</v>
      </c>
      <c r="AJ3159">
        <v>0</v>
      </c>
      <c r="AK3159" s="5">
        <v>0</v>
      </c>
      <c r="AL3159" s="5">
        <v>968.9</v>
      </c>
      <c r="AM3159" s="5">
        <v>32069.919999999998</v>
      </c>
      <c r="AN3159">
        <v>4</v>
      </c>
      <c r="AO3159">
        <v>2</v>
      </c>
      <c r="AP3159" t="str">
        <f t="shared" si="446"/>
        <v>Yes</v>
      </c>
      <c r="AQ3159">
        <v>1</v>
      </c>
      <c r="AR3159" s="5">
        <f t="shared" si="447"/>
        <v>1908720.89</v>
      </c>
      <c r="AS3159" s="5">
        <f t="shared" si="448"/>
        <v>602326.15</v>
      </c>
      <c r="AT3159" t="s">
        <v>59</v>
      </c>
      <c r="AU3159" t="s">
        <v>6164</v>
      </c>
      <c r="AV3159" t="s">
        <v>6165</v>
      </c>
      <c r="AW3159" t="s">
        <v>6166</v>
      </c>
      <c r="AX3159" t="s">
        <v>6167</v>
      </c>
      <c r="AY3159">
        <v>50</v>
      </c>
      <c r="AZ3159">
        <v>0</v>
      </c>
      <c r="BA3159">
        <v>17</v>
      </c>
      <c r="BB3159" t="s">
        <v>6191</v>
      </c>
      <c r="BC3159">
        <v>0</v>
      </c>
      <c r="BD3159">
        <v>0</v>
      </c>
      <c r="BE3159" t="s">
        <v>6169</v>
      </c>
      <c r="BF3159" t="s">
        <v>6170</v>
      </c>
      <c r="BG3159">
        <v>0</v>
      </c>
      <c r="BH3159" t="s">
        <v>6171</v>
      </c>
      <c r="BI3159">
        <v>48</v>
      </c>
      <c r="BJ3159" t="s">
        <v>6172</v>
      </c>
      <c r="BK3159">
        <v>0</v>
      </c>
      <c r="BL3159">
        <v>62</v>
      </c>
      <c r="BM3159" s="3">
        <f t="shared" si="449"/>
        <v>0.80645161290322576</v>
      </c>
    </row>
    <row r="3160" spans="1:65">
      <c r="A3160" t="s">
        <v>3296</v>
      </c>
      <c r="B3160" s="2">
        <v>45848</v>
      </c>
      <c r="C3160" t="s">
        <v>3137</v>
      </c>
      <c r="D3160" t="s">
        <v>3138</v>
      </c>
      <c r="E3160">
        <v>7</v>
      </c>
      <c r="F3160" t="s">
        <v>78</v>
      </c>
      <c r="G3160" t="s">
        <v>50</v>
      </c>
      <c r="H3160" t="s">
        <v>161</v>
      </c>
      <c r="I3160" t="s">
        <v>64</v>
      </c>
      <c r="J3160" t="s">
        <v>53</v>
      </c>
      <c r="K3160" t="s">
        <v>75</v>
      </c>
      <c r="L3160" t="s">
        <v>67</v>
      </c>
      <c r="M3160" t="s">
        <v>56</v>
      </c>
      <c r="N3160" t="s">
        <v>69</v>
      </c>
      <c r="O3160" t="s">
        <v>120</v>
      </c>
      <c r="P3160">
        <v>56</v>
      </c>
      <c r="Q3160">
        <v>57</v>
      </c>
      <c r="R3160">
        <v>54</v>
      </c>
      <c r="S3160">
        <v>2</v>
      </c>
      <c r="T3160">
        <f t="shared" si="441"/>
        <v>52</v>
      </c>
      <c r="U3160">
        <v>52</v>
      </c>
      <c r="V3160">
        <f t="shared" si="442"/>
        <v>0</v>
      </c>
      <c r="W3160" s="3">
        <f t="shared" si="443"/>
        <v>3.7037037037037035E-2</v>
      </c>
      <c r="X3160">
        <v>30</v>
      </c>
      <c r="Y3160" s="4">
        <v>1.2</v>
      </c>
      <c r="Z3160" s="4">
        <v>1</v>
      </c>
      <c r="AA3160" s="5">
        <v>35742.46</v>
      </c>
      <c r="AB3160" s="5">
        <f t="shared" si="444"/>
        <v>1858607.92</v>
      </c>
      <c r="AC3160" s="5">
        <v>23126.720000000001</v>
      </c>
      <c r="AD3160" s="5">
        <f t="shared" si="445"/>
        <v>1248842.8799999999</v>
      </c>
      <c r="AE3160" s="5">
        <v>90550.53</v>
      </c>
      <c r="AF3160" s="5">
        <v>26812.37</v>
      </c>
      <c r="AG3160" s="5">
        <v>9506.92</v>
      </c>
      <c r="AH3160" s="5">
        <v>1450</v>
      </c>
      <c r="AI3160" s="5">
        <v>6400</v>
      </c>
      <c r="AJ3160">
        <v>0</v>
      </c>
      <c r="AK3160" s="5">
        <v>0</v>
      </c>
      <c r="AL3160" s="5">
        <v>0</v>
      </c>
      <c r="AM3160" s="5">
        <v>34103.19</v>
      </c>
      <c r="AN3160">
        <v>4</v>
      </c>
      <c r="AO3160">
        <v>3</v>
      </c>
      <c r="AP3160" t="str">
        <f t="shared" si="446"/>
        <v>Yes</v>
      </c>
      <c r="AQ3160">
        <v>1</v>
      </c>
      <c r="AR3160" s="5">
        <f t="shared" si="447"/>
        <v>1417665.89</v>
      </c>
      <c r="AS3160" s="5">
        <f t="shared" si="448"/>
        <v>440942.03</v>
      </c>
      <c r="AT3160" t="s">
        <v>59</v>
      </c>
      <c r="AU3160" t="s">
        <v>6164</v>
      </c>
      <c r="AV3160" t="s">
        <v>6165</v>
      </c>
      <c r="AW3160" t="s">
        <v>6166</v>
      </c>
      <c r="AX3160" t="s">
        <v>6167</v>
      </c>
      <c r="AY3160">
        <v>59</v>
      </c>
      <c r="AZ3160">
        <v>0</v>
      </c>
      <c r="BA3160">
        <v>0</v>
      </c>
      <c r="BB3160" t="s">
        <v>6168</v>
      </c>
      <c r="BC3160">
        <v>0</v>
      </c>
      <c r="BD3160">
        <v>0</v>
      </c>
      <c r="BE3160" t="s">
        <v>6169</v>
      </c>
      <c r="BF3160" t="s">
        <v>6170</v>
      </c>
      <c r="BG3160">
        <v>0</v>
      </c>
      <c r="BH3160" t="s">
        <v>6171</v>
      </c>
      <c r="BI3160">
        <v>51</v>
      </c>
      <c r="BJ3160" t="s">
        <v>6187</v>
      </c>
      <c r="BK3160">
        <v>0</v>
      </c>
      <c r="BL3160">
        <v>72</v>
      </c>
      <c r="BM3160" s="3">
        <f t="shared" si="449"/>
        <v>0.75</v>
      </c>
    </row>
    <row r="3161" spans="1:65">
      <c r="A3161" t="s">
        <v>3297</v>
      </c>
      <c r="B3161" s="2">
        <v>45848</v>
      </c>
      <c r="C3161" t="s">
        <v>3137</v>
      </c>
      <c r="D3161" t="s">
        <v>3138</v>
      </c>
      <c r="E3161">
        <v>7</v>
      </c>
      <c r="F3161" t="s">
        <v>61</v>
      </c>
      <c r="G3161" t="s">
        <v>79</v>
      </c>
      <c r="H3161" t="s">
        <v>84</v>
      </c>
      <c r="I3161" t="s">
        <v>52</v>
      </c>
      <c r="J3161" t="s">
        <v>81</v>
      </c>
      <c r="K3161" t="s">
        <v>66</v>
      </c>
      <c r="L3161" t="s">
        <v>92</v>
      </c>
      <c r="M3161" t="s">
        <v>56</v>
      </c>
      <c r="N3161" t="s">
        <v>69</v>
      </c>
      <c r="O3161" t="s">
        <v>82</v>
      </c>
      <c r="P3161">
        <v>38</v>
      </c>
      <c r="Q3161">
        <v>41</v>
      </c>
      <c r="R3161">
        <v>41</v>
      </c>
      <c r="S3161">
        <v>1</v>
      </c>
      <c r="T3161">
        <f t="shared" si="441"/>
        <v>40</v>
      </c>
      <c r="U3161">
        <v>36</v>
      </c>
      <c r="V3161">
        <f t="shared" si="442"/>
        <v>4</v>
      </c>
      <c r="W3161" s="3">
        <f t="shared" si="443"/>
        <v>2.4390243902439025E-2</v>
      </c>
      <c r="X3161">
        <v>27</v>
      </c>
      <c r="Y3161" s="4">
        <v>2.6</v>
      </c>
      <c r="Z3161" s="4">
        <v>1</v>
      </c>
      <c r="AA3161" s="5">
        <v>73846.100000000006</v>
      </c>
      <c r="AB3161" s="5">
        <f t="shared" si="444"/>
        <v>2658459.6</v>
      </c>
      <c r="AC3161" s="5">
        <v>53315.27</v>
      </c>
      <c r="AD3161" s="5">
        <f t="shared" si="445"/>
        <v>2185926.0699999998</v>
      </c>
      <c r="AE3161" s="5">
        <v>131658.71</v>
      </c>
      <c r="AF3161" s="5">
        <v>35905.29</v>
      </c>
      <c r="AG3161" s="5">
        <v>9524.19</v>
      </c>
      <c r="AH3161" s="5">
        <v>1450</v>
      </c>
      <c r="AI3161" s="5">
        <v>6800</v>
      </c>
      <c r="AJ3161">
        <v>0</v>
      </c>
      <c r="AK3161" s="5">
        <v>0</v>
      </c>
      <c r="AL3161" s="5">
        <v>6022.27</v>
      </c>
      <c r="AM3161" s="5">
        <v>23848.720000000001</v>
      </c>
      <c r="AN3161">
        <v>4</v>
      </c>
      <c r="AO3161">
        <v>4</v>
      </c>
      <c r="AP3161" t="str">
        <f t="shared" si="446"/>
        <v>Yes</v>
      </c>
      <c r="AQ3161">
        <v>0</v>
      </c>
      <c r="AR3161" s="5">
        <f t="shared" si="447"/>
        <v>2401135.25</v>
      </c>
      <c r="AS3161" s="5">
        <f t="shared" si="448"/>
        <v>257324.35</v>
      </c>
      <c r="AT3161" t="s">
        <v>59</v>
      </c>
      <c r="AU3161" t="s">
        <v>6164</v>
      </c>
      <c r="AV3161" t="s">
        <v>6165</v>
      </c>
      <c r="AW3161" t="s">
        <v>6166</v>
      </c>
      <c r="AX3161" t="s">
        <v>6184</v>
      </c>
      <c r="AY3161">
        <v>40</v>
      </c>
      <c r="AZ3161">
        <v>0</v>
      </c>
      <c r="BA3161">
        <v>24</v>
      </c>
      <c r="BB3161" t="s">
        <v>6180</v>
      </c>
      <c r="BC3161">
        <v>0</v>
      </c>
      <c r="BD3161">
        <v>0</v>
      </c>
      <c r="BE3161" t="s">
        <v>6169</v>
      </c>
      <c r="BF3161" t="s">
        <v>6170</v>
      </c>
      <c r="BG3161">
        <v>0</v>
      </c>
      <c r="BH3161" t="s">
        <v>6171</v>
      </c>
      <c r="BI3161">
        <v>53</v>
      </c>
      <c r="BJ3161" t="s">
        <v>6187</v>
      </c>
      <c r="BK3161">
        <v>0</v>
      </c>
      <c r="BL3161">
        <v>47</v>
      </c>
      <c r="BM3161" s="3">
        <f t="shared" si="449"/>
        <v>0.87234042553191493</v>
      </c>
    </row>
    <row r="3162" spans="1:65">
      <c r="A3162" t="s">
        <v>3298</v>
      </c>
      <c r="B3162" s="2">
        <v>45848</v>
      </c>
      <c r="C3162" t="s">
        <v>3137</v>
      </c>
      <c r="D3162" t="s">
        <v>3138</v>
      </c>
      <c r="E3162">
        <v>7</v>
      </c>
      <c r="F3162" t="s">
        <v>61</v>
      </c>
      <c r="G3162" t="s">
        <v>62</v>
      </c>
      <c r="H3162" t="s">
        <v>63</v>
      </c>
      <c r="I3162" t="s">
        <v>52</v>
      </c>
      <c r="J3162" t="s">
        <v>65</v>
      </c>
      <c r="K3162" t="s">
        <v>75</v>
      </c>
      <c r="L3162" t="s">
        <v>92</v>
      </c>
      <c r="M3162" t="s">
        <v>56</v>
      </c>
      <c r="N3162" t="s">
        <v>76</v>
      </c>
      <c r="O3162" t="s">
        <v>120</v>
      </c>
      <c r="P3162">
        <v>47</v>
      </c>
      <c r="Q3162">
        <v>50</v>
      </c>
      <c r="R3162">
        <v>51</v>
      </c>
      <c r="S3162">
        <v>1</v>
      </c>
      <c r="T3162">
        <f t="shared" si="441"/>
        <v>50</v>
      </c>
      <c r="U3162">
        <v>45</v>
      </c>
      <c r="V3162">
        <f t="shared" si="442"/>
        <v>5</v>
      </c>
      <c r="W3162" s="3">
        <f t="shared" si="443"/>
        <v>1.9607843137254902E-2</v>
      </c>
      <c r="X3162">
        <v>40</v>
      </c>
      <c r="Y3162" s="4">
        <v>6.5</v>
      </c>
      <c r="Z3162" s="4">
        <v>1.7</v>
      </c>
      <c r="AA3162" s="5">
        <v>52288.74</v>
      </c>
      <c r="AB3162" s="5">
        <f t="shared" si="444"/>
        <v>2352993.2999999998</v>
      </c>
      <c r="AC3162" s="5">
        <v>35133.75</v>
      </c>
      <c r="AD3162" s="5">
        <f t="shared" si="445"/>
        <v>1791821.25</v>
      </c>
      <c r="AE3162" s="5">
        <v>117403.29</v>
      </c>
      <c r="AF3162" s="5">
        <v>31768.799999999999</v>
      </c>
      <c r="AG3162" s="5">
        <v>10986.57</v>
      </c>
      <c r="AH3162" s="5">
        <v>2465</v>
      </c>
      <c r="AI3162" s="5">
        <v>4600</v>
      </c>
      <c r="AJ3162">
        <v>2</v>
      </c>
      <c r="AK3162" s="5">
        <v>27903.68</v>
      </c>
      <c r="AL3162" s="5">
        <v>4765.21</v>
      </c>
      <c r="AM3162" s="5">
        <v>29935.02</v>
      </c>
      <c r="AN3162">
        <v>4</v>
      </c>
      <c r="AO3162">
        <v>2</v>
      </c>
      <c r="AP3162" t="str">
        <f t="shared" si="446"/>
        <v>Yes</v>
      </c>
      <c r="AQ3162">
        <v>3</v>
      </c>
      <c r="AR3162" s="5">
        <f t="shared" si="447"/>
        <v>2021648.82</v>
      </c>
      <c r="AS3162" s="5">
        <f t="shared" si="448"/>
        <v>331344.48</v>
      </c>
      <c r="AT3162" t="s">
        <v>59</v>
      </c>
      <c r="AU3162" t="s">
        <v>6181</v>
      </c>
      <c r="AV3162" t="s">
        <v>6182</v>
      </c>
      <c r="AW3162" t="s">
        <v>6213</v>
      </c>
      <c r="AX3162" t="s">
        <v>6177</v>
      </c>
      <c r="AY3162">
        <v>48</v>
      </c>
      <c r="AZ3162">
        <v>0</v>
      </c>
      <c r="BA3162">
        <v>31</v>
      </c>
      <c r="BB3162" t="s">
        <v>6180</v>
      </c>
      <c r="BC3162">
        <v>0</v>
      </c>
      <c r="BD3162">
        <v>0</v>
      </c>
      <c r="BE3162" t="s">
        <v>6169</v>
      </c>
      <c r="BF3162" t="s">
        <v>6214</v>
      </c>
      <c r="BG3162">
        <v>0</v>
      </c>
      <c r="BH3162" t="s">
        <v>6171</v>
      </c>
      <c r="BI3162">
        <v>52</v>
      </c>
      <c r="BJ3162" t="s">
        <v>6187</v>
      </c>
      <c r="BK3162">
        <v>0</v>
      </c>
      <c r="BL3162">
        <v>64</v>
      </c>
      <c r="BM3162" s="3">
        <f t="shared" si="449"/>
        <v>0.796875</v>
      </c>
    </row>
    <row r="3163" spans="1:65">
      <c r="A3163" t="s">
        <v>3299</v>
      </c>
      <c r="B3163" s="2">
        <v>45848</v>
      </c>
      <c r="C3163" t="s">
        <v>3137</v>
      </c>
      <c r="D3163" t="s">
        <v>3138</v>
      </c>
      <c r="E3163">
        <v>7</v>
      </c>
      <c r="F3163" t="s">
        <v>61</v>
      </c>
      <c r="G3163" t="s">
        <v>62</v>
      </c>
      <c r="H3163" t="s">
        <v>96</v>
      </c>
      <c r="I3163" t="s">
        <v>74</v>
      </c>
      <c r="J3163" t="s">
        <v>81</v>
      </c>
      <c r="K3163" t="s">
        <v>66</v>
      </c>
      <c r="L3163" t="s">
        <v>67</v>
      </c>
      <c r="M3163" t="s">
        <v>68</v>
      </c>
      <c r="N3163" t="s">
        <v>109</v>
      </c>
      <c r="O3163" t="s">
        <v>82</v>
      </c>
      <c r="P3163">
        <v>38</v>
      </c>
      <c r="Q3163">
        <v>38</v>
      </c>
      <c r="R3163">
        <v>37</v>
      </c>
      <c r="S3163">
        <v>2</v>
      </c>
      <c r="T3163">
        <f t="shared" si="441"/>
        <v>35</v>
      </c>
      <c r="U3163">
        <v>35</v>
      </c>
      <c r="V3163">
        <f t="shared" si="442"/>
        <v>0</v>
      </c>
      <c r="W3163" s="3">
        <f t="shared" si="443"/>
        <v>5.4054054054054057E-2</v>
      </c>
      <c r="X3163">
        <v>23</v>
      </c>
      <c r="Y3163" s="4">
        <v>2.1</v>
      </c>
      <c r="Z3163" s="4">
        <v>1.3</v>
      </c>
      <c r="AA3163" s="5">
        <v>73010.080000000002</v>
      </c>
      <c r="AB3163" s="5">
        <f t="shared" si="444"/>
        <v>2555352.7999999998</v>
      </c>
      <c r="AC3163" s="5">
        <v>49132.73</v>
      </c>
      <c r="AD3163" s="5">
        <f t="shared" si="445"/>
        <v>1817911.01</v>
      </c>
      <c r="AE3163" s="5">
        <v>112950.1</v>
      </c>
      <c r="AF3163" s="5">
        <v>32061.56</v>
      </c>
      <c r="AG3163" s="5">
        <v>9198.25</v>
      </c>
      <c r="AH3163" s="5">
        <v>1885</v>
      </c>
      <c r="AI3163" s="5">
        <v>13600</v>
      </c>
      <c r="AJ3163">
        <v>0</v>
      </c>
      <c r="AK3163" s="5">
        <v>0</v>
      </c>
      <c r="AL3163" s="5">
        <v>0</v>
      </c>
      <c r="AM3163" s="5">
        <v>57119.7</v>
      </c>
      <c r="AN3163">
        <v>8</v>
      </c>
      <c r="AO3163">
        <v>10</v>
      </c>
      <c r="AP3163" t="str">
        <f t="shared" si="446"/>
        <v>No</v>
      </c>
      <c r="AQ3163">
        <v>1</v>
      </c>
      <c r="AR3163" s="5">
        <f t="shared" si="447"/>
        <v>2044725.62</v>
      </c>
      <c r="AS3163" s="5">
        <f t="shared" si="448"/>
        <v>510627.18</v>
      </c>
      <c r="AT3163" t="s">
        <v>116</v>
      </c>
      <c r="AU3163" t="s">
        <v>6164</v>
      </c>
      <c r="AV3163" t="s">
        <v>6165</v>
      </c>
      <c r="AW3163" t="s">
        <v>6166</v>
      </c>
      <c r="AX3163" t="s">
        <v>6167</v>
      </c>
      <c r="AY3163">
        <v>40</v>
      </c>
      <c r="AZ3163">
        <v>0</v>
      </c>
      <c r="BA3163">
        <v>0</v>
      </c>
      <c r="BB3163" t="s">
        <v>6168</v>
      </c>
      <c r="BC3163">
        <v>2</v>
      </c>
      <c r="BD3163">
        <v>0</v>
      </c>
      <c r="BE3163" t="s">
        <v>6178</v>
      </c>
      <c r="BF3163" t="s">
        <v>6210</v>
      </c>
      <c r="BG3163">
        <v>0</v>
      </c>
      <c r="BH3163" t="s">
        <v>6171</v>
      </c>
      <c r="BI3163">
        <v>32</v>
      </c>
      <c r="BJ3163" t="s">
        <v>6172</v>
      </c>
      <c r="BK3163">
        <v>0</v>
      </c>
      <c r="BL3163">
        <v>49</v>
      </c>
      <c r="BM3163" s="3">
        <f t="shared" si="449"/>
        <v>0.75510204081632648</v>
      </c>
    </row>
    <row r="3164" spans="1:65">
      <c r="A3164" t="s">
        <v>3300</v>
      </c>
      <c r="B3164" s="2">
        <v>45848</v>
      </c>
      <c r="C3164" t="s">
        <v>3137</v>
      </c>
      <c r="D3164" t="s">
        <v>3138</v>
      </c>
      <c r="E3164">
        <v>7</v>
      </c>
      <c r="F3164" t="s">
        <v>72</v>
      </c>
      <c r="G3164" t="s">
        <v>79</v>
      </c>
      <c r="H3164" t="s">
        <v>102</v>
      </c>
      <c r="I3164" t="s">
        <v>74</v>
      </c>
      <c r="J3164" t="s">
        <v>53</v>
      </c>
      <c r="K3164" t="s">
        <v>54</v>
      </c>
      <c r="L3164" t="s">
        <v>87</v>
      </c>
      <c r="M3164" t="s">
        <v>56</v>
      </c>
      <c r="N3164" t="s">
        <v>69</v>
      </c>
      <c r="O3164" t="s">
        <v>120</v>
      </c>
      <c r="P3164">
        <v>67</v>
      </c>
      <c r="Q3164">
        <v>70</v>
      </c>
      <c r="R3164">
        <v>73</v>
      </c>
      <c r="S3164">
        <v>1</v>
      </c>
      <c r="T3164">
        <f t="shared" si="441"/>
        <v>72</v>
      </c>
      <c r="U3164">
        <v>65</v>
      </c>
      <c r="V3164">
        <f t="shared" si="442"/>
        <v>7</v>
      </c>
      <c r="W3164" s="3">
        <f t="shared" si="443"/>
        <v>1.3698630136986301E-2</v>
      </c>
      <c r="X3164">
        <v>34</v>
      </c>
      <c r="Y3164" s="4">
        <v>2.2000000000000002</v>
      </c>
      <c r="Z3164" s="4">
        <v>1.8</v>
      </c>
      <c r="AA3164" s="5">
        <v>38938.86</v>
      </c>
      <c r="AB3164" s="5">
        <f t="shared" si="444"/>
        <v>2531025.9</v>
      </c>
      <c r="AC3164" s="5">
        <v>24262.99</v>
      </c>
      <c r="AD3164" s="5">
        <f t="shared" si="445"/>
        <v>1771198.27</v>
      </c>
      <c r="AE3164" s="5">
        <v>125962.23</v>
      </c>
      <c r="AF3164" s="5">
        <v>31541.119999999999</v>
      </c>
      <c r="AG3164" s="5">
        <v>10317.94</v>
      </c>
      <c r="AH3164" s="5">
        <v>2610</v>
      </c>
      <c r="AI3164" s="5">
        <v>3200</v>
      </c>
      <c r="AJ3164">
        <v>0</v>
      </c>
      <c r="AK3164" s="5">
        <v>0</v>
      </c>
      <c r="AL3164" s="5">
        <v>4611.59</v>
      </c>
      <c r="AM3164" s="5">
        <v>47088.67</v>
      </c>
      <c r="AN3164">
        <v>4</v>
      </c>
      <c r="AO3164">
        <v>5</v>
      </c>
      <c r="AP3164" t="str">
        <f t="shared" si="446"/>
        <v>No</v>
      </c>
      <c r="AQ3164">
        <v>3</v>
      </c>
      <c r="AR3164" s="5">
        <f t="shared" si="447"/>
        <v>1996529.82</v>
      </c>
      <c r="AS3164" s="5">
        <f t="shared" si="448"/>
        <v>534496.07999999996</v>
      </c>
      <c r="AT3164" t="s">
        <v>59</v>
      </c>
      <c r="AU3164" t="s">
        <v>6164</v>
      </c>
      <c r="AV3164" t="s">
        <v>6165</v>
      </c>
      <c r="AW3164" t="s">
        <v>6166</v>
      </c>
      <c r="AX3164" t="s">
        <v>6184</v>
      </c>
      <c r="AY3164">
        <v>72</v>
      </c>
      <c r="AZ3164">
        <v>2</v>
      </c>
      <c r="BA3164">
        <v>39</v>
      </c>
      <c r="BB3164" t="s">
        <v>6180</v>
      </c>
      <c r="BC3164">
        <v>1</v>
      </c>
      <c r="BD3164">
        <v>0</v>
      </c>
      <c r="BE3164" t="s">
        <v>6196</v>
      </c>
      <c r="BF3164" t="s">
        <v>6170</v>
      </c>
      <c r="BG3164">
        <v>1</v>
      </c>
      <c r="BH3164" t="s">
        <v>6186</v>
      </c>
      <c r="BI3164">
        <v>21</v>
      </c>
      <c r="BJ3164" t="s">
        <v>6172</v>
      </c>
      <c r="BK3164">
        <v>0</v>
      </c>
      <c r="BL3164">
        <v>77</v>
      </c>
      <c r="BM3164" s="3">
        <f t="shared" si="449"/>
        <v>0.94805194805194803</v>
      </c>
    </row>
    <row r="3165" spans="1:65">
      <c r="A3165" t="s">
        <v>3301</v>
      </c>
      <c r="B3165" s="2">
        <v>45848</v>
      </c>
      <c r="C3165" t="s">
        <v>3137</v>
      </c>
      <c r="D3165" t="s">
        <v>3138</v>
      </c>
      <c r="E3165">
        <v>7</v>
      </c>
      <c r="F3165" t="s">
        <v>72</v>
      </c>
      <c r="G3165" t="s">
        <v>62</v>
      </c>
      <c r="H3165" t="s">
        <v>220</v>
      </c>
      <c r="I3165" t="s">
        <v>64</v>
      </c>
      <c r="J3165" t="s">
        <v>53</v>
      </c>
      <c r="K3165" t="s">
        <v>75</v>
      </c>
      <c r="L3165" t="s">
        <v>92</v>
      </c>
      <c r="M3165" t="s">
        <v>56</v>
      </c>
      <c r="N3165" t="s">
        <v>94</v>
      </c>
      <c r="O3165" t="s">
        <v>82</v>
      </c>
      <c r="P3165">
        <v>52</v>
      </c>
      <c r="Q3165">
        <v>56</v>
      </c>
      <c r="R3165">
        <v>58</v>
      </c>
      <c r="S3165">
        <v>1</v>
      </c>
      <c r="T3165">
        <f t="shared" si="441"/>
        <v>57</v>
      </c>
      <c r="U3165">
        <v>52</v>
      </c>
      <c r="V3165">
        <f t="shared" si="442"/>
        <v>5</v>
      </c>
      <c r="W3165" s="3">
        <f t="shared" si="443"/>
        <v>1.7241379310344827E-2</v>
      </c>
      <c r="X3165">
        <v>16</v>
      </c>
      <c r="Y3165" s="4">
        <v>0.7</v>
      </c>
      <c r="Z3165" s="4">
        <v>1.3</v>
      </c>
      <c r="AA3165" s="5">
        <v>35716.050000000003</v>
      </c>
      <c r="AB3165" s="5">
        <f t="shared" si="444"/>
        <v>1857234.6</v>
      </c>
      <c r="AC3165" s="5">
        <v>23706.81</v>
      </c>
      <c r="AD3165" s="5">
        <f t="shared" si="445"/>
        <v>1374994.98</v>
      </c>
      <c r="AE3165" s="5">
        <v>94885.63</v>
      </c>
      <c r="AF3165" s="5">
        <v>24695.02</v>
      </c>
      <c r="AG3165" s="5">
        <v>8566.98</v>
      </c>
      <c r="AH3165" s="5">
        <v>1885</v>
      </c>
      <c r="AI3165" s="5">
        <v>3200</v>
      </c>
      <c r="AJ3165">
        <v>0</v>
      </c>
      <c r="AK3165" s="5">
        <v>0</v>
      </c>
      <c r="AL3165" s="5">
        <v>3435.29</v>
      </c>
      <c r="AM3165" s="5">
        <v>32702.42</v>
      </c>
      <c r="AN3165">
        <v>4</v>
      </c>
      <c r="AO3165">
        <v>4</v>
      </c>
      <c r="AP3165" t="str">
        <f t="shared" si="446"/>
        <v>Yes</v>
      </c>
      <c r="AQ3165">
        <v>1</v>
      </c>
      <c r="AR3165" s="5">
        <f t="shared" si="447"/>
        <v>1544365.32</v>
      </c>
      <c r="AS3165" s="5">
        <f t="shared" si="448"/>
        <v>312869.28000000003</v>
      </c>
      <c r="AT3165" t="s">
        <v>59</v>
      </c>
      <c r="AU3165" t="s">
        <v>6164</v>
      </c>
      <c r="AV3165" t="s">
        <v>6165</v>
      </c>
      <c r="AW3165" t="s">
        <v>6166</v>
      </c>
      <c r="AX3165" t="s">
        <v>6184</v>
      </c>
      <c r="AY3165">
        <v>54</v>
      </c>
      <c r="AZ3165">
        <v>0</v>
      </c>
      <c r="BA3165">
        <v>32</v>
      </c>
      <c r="BB3165" t="s">
        <v>6180</v>
      </c>
      <c r="BC3165">
        <v>0</v>
      </c>
      <c r="BD3165">
        <v>0</v>
      </c>
      <c r="BE3165" t="s">
        <v>6169</v>
      </c>
      <c r="BF3165" t="s">
        <v>6170</v>
      </c>
      <c r="BG3165">
        <v>0</v>
      </c>
      <c r="BH3165" t="s">
        <v>6171</v>
      </c>
      <c r="BI3165">
        <v>15</v>
      </c>
      <c r="BJ3165" t="s">
        <v>6172</v>
      </c>
      <c r="BK3165">
        <v>0</v>
      </c>
      <c r="BL3165">
        <v>75</v>
      </c>
      <c r="BM3165" s="3">
        <f t="shared" si="449"/>
        <v>0.77333333333333332</v>
      </c>
    </row>
    <row r="3166" spans="1:65">
      <c r="A3166" t="s">
        <v>3302</v>
      </c>
      <c r="B3166" s="2">
        <v>45848</v>
      </c>
      <c r="C3166" t="s">
        <v>3137</v>
      </c>
      <c r="D3166" t="s">
        <v>3138</v>
      </c>
      <c r="E3166">
        <v>7</v>
      </c>
      <c r="F3166" t="s">
        <v>61</v>
      </c>
      <c r="G3166" t="s">
        <v>79</v>
      </c>
      <c r="H3166" t="s">
        <v>84</v>
      </c>
      <c r="I3166" t="s">
        <v>64</v>
      </c>
      <c r="J3166" t="s">
        <v>53</v>
      </c>
      <c r="K3166" t="s">
        <v>75</v>
      </c>
      <c r="L3166" t="s">
        <v>87</v>
      </c>
      <c r="M3166" t="s">
        <v>56</v>
      </c>
      <c r="N3166" t="s">
        <v>94</v>
      </c>
      <c r="O3166" t="s">
        <v>120</v>
      </c>
      <c r="P3166">
        <v>55</v>
      </c>
      <c r="Q3166">
        <v>56</v>
      </c>
      <c r="R3166">
        <v>53</v>
      </c>
      <c r="S3166">
        <v>1</v>
      </c>
      <c r="T3166">
        <f t="shared" si="441"/>
        <v>52</v>
      </c>
      <c r="U3166">
        <v>52</v>
      </c>
      <c r="V3166">
        <f t="shared" si="442"/>
        <v>0</v>
      </c>
      <c r="W3166" s="3">
        <f t="shared" si="443"/>
        <v>1.8867924528301886E-2</v>
      </c>
      <c r="X3166">
        <v>28</v>
      </c>
      <c r="Y3166" s="4">
        <v>9.6</v>
      </c>
      <c r="Z3166" s="4">
        <v>1.6</v>
      </c>
      <c r="AA3166" s="5">
        <v>35833.760000000002</v>
      </c>
      <c r="AB3166" s="5">
        <f t="shared" si="444"/>
        <v>1863355.52</v>
      </c>
      <c r="AC3166" s="5">
        <v>23991.97</v>
      </c>
      <c r="AD3166" s="5">
        <f t="shared" si="445"/>
        <v>1271574.4099999999</v>
      </c>
      <c r="AE3166" s="5">
        <v>87230.41</v>
      </c>
      <c r="AF3166" s="5">
        <v>23153.439999999999</v>
      </c>
      <c r="AG3166" s="5">
        <v>10108.870000000001</v>
      </c>
      <c r="AH3166" s="5">
        <v>2320</v>
      </c>
      <c r="AI3166" s="5">
        <v>3200</v>
      </c>
      <c r="AJ3166">
        <v>0</v>
      </c>
      <c r="AK3166" s="5">
        <v>0</v>
      </c>
      <c r="AL3166" s="5">
        <v>0</v>
      </c>
      <c r="AM3166" s="5">
        <v>33141.379999999997</v>
      </c>
      <c r="AN3166">
        <v>4</v>
      </c>
      <c r="AO3166">
        <v>4</v>
      </c>
      <c r="AP3166" t="str">
        <f t="shared" si="446"/>
        <v>Yes</v>
      </c>
      <c r="AQ3166">
        <v>1</v>
      </c>
      <c r="AR3166" s="5">
        <f t="shared" si="447"/>
        <v>1430728.51</v>
      </c>
      <c r="AS3166" s="5">
        <f t="shared" si="448"/>
        <v>432627.01</v>
      </c>
      <c r="AT3166" t="s">
        <v>59</v>
      </c>
      <c r="AU3166" t="s">
        <v>6164</v>
      </c>
      <c r="AV3166" t="s">
        <v>6165</v>
      </c>
      <c r="AW3166" t="s">
        <v>6166</v>
      </c>
      <c r="AX3166" t="s">
        <v>6177</v>
      </c>
      <c r="AY3166">
        <v>57</v>
      </c>
      <c r="AZ3166">
        <v>0</v>
      </c>
      <c r="BA3166">
        <v>0</v>
      </c>
      <c r="BB3166" t="s">
        <v>6168</v>
      </c>
      <c r="BC3166">
        <v>0</v>
      </c>
      <c r="BD3166">
        <v>0</v>
      </c>
      <c r="BE3166" t="s">
        <v>6169</v>
      </c>
      <c r="BF3166" t="s">
        <v>6170</v>
      </c>
      <c r="BG3166">
        <v>0</v>
      </c>
      <c r="BH3166" t="s">
        <v>6171</v>
      </c>
      <c r="BI3166">
        <v>45</v>
      </c>
      <c r="BJ3166" t="s">
        <v>6172</v>
      </c>
      <c r="BK3166">
        <v>0</v>
      </c>
      <c r="BL3166">
        <v>75</v>
      </c>
      <c r="BM3166" s="3">
        <f t="shared" si="449"/>
        <v>0.70666666666666667</v>
      </c>
    </row>
    <row r="3167" spans="1:65">
      <c r="A3167" t="s">
        <v>3303</v>
      </c>
      <c r="B3167" s="2">
        <v>45848</v>
      </c>
      <c r="C3167" t="s">
        <v>3137</v>
      </c>
      <c r="D3167" t="s">
        <v>3138</v>
      </c>
      <c r="E3167">
        <v>7</v>
      </c>
      <c r="F3167" t="s">
        <v>49</v>
      </c>
      <c r="G3167" t="s">
        <v>50</v>
      </c>
      <c r="H3167" t="s">
        <v>245</v>
      </c>
      <c r="I3167" t="s">
        <v>74</v>
      </c>
      <c r="J3167" t="s">
        <v>65</v>
      </c>
      <c r="K3167" t="s">
        <v>75</v>
      </c>
      <c r="L3167" t="s">
        <v>92</v>
      </c>
      <c r="M3167" t="s">
        <v>56</v>
      </c>
      <c r="N3167" t="s">
        <v>69</v>
      </c>
      <c r="O3167" t="s">
        <v>120</v>
      </c>
      <c r="P3167">
        <v>41</v>
      </c>
      <c r="Q3167">
        <v>42</v>
      </c>
      <c r="R3167">
        <v>40</v>
      </c>
      <c r="S3167">
        <v>1</v>
      </c>
      <c r="T3167">
        <f t="shared" si="441"/>
        <v>39</v>
      </c>
      <c r="U3167">
        <v>39</v>
      </c>
      <c r="V3167">
        <f t="shared" si="442"/>
        <v>0</v>
      </c>
      <c r="W3167" s="3">
        <f t="shared" si="443"/>
        <v>2.5000000000000001E-2</v>
      </c>
      <c r="X3167">
        <v>26</v>
      </c>
      <c r="Y3167" s="4">
        <v>4.3</v>
      </c>
      <c r="Z3167" s="4">
        <v>1.3</v>
      </c>
      <c r="AA3167" s="5">
        <v>51925.71</v>
      </c>
      <c r="AB3167" s="5">
        <f t="shared" si="444"/>
        <v>2025102.69</v>
      </c>
      <c r="AC3167" s="5">
        <v>35271.980000000003</v>
      </c>
      <c r="AD3167" s="5">
        <f t="shared" si="445"/>
        <v>1410879.2</v>
      </c>
      <c r="AE3167" s="5">
        <v>87339.83</v>
      </c>
      <c r="AF3167" s="5">
        <v>26931.23</v>
      </c>
      <c r="AG3167" s="5">
        <v>9251.07</v>
      </c>
      <c r="AH3167" s="5">
        <v>1885</v>
      </c>
      <c r="AI3167" s="5">
        <v>4600</v>
      </c>
      <c r="AJ3167">
        <v>0</v>
      </c>
      <c r="AK3167" s="5">
        <v>0</v>
      </c>
      <c r="AL3167" s="5">
        <v>0</v>
      </c>
      <c r="AM3167" s="5">
        <v>25302.91</v>
      </c>
      <c r="AN3167">
        <v>4</v>
      </c>
      <c r="AO3167">
        <v>2</v>
      </c>
      <c r="AP3167" t="str">
        <f t="shared" si="446"/>
        <v>Yes</v>
      </c>
      <c r="AQ3167">
        <v>1</v>
      </c>
      <c r="AR3167" s="5">
        <f t="shared" si="447"/>
        <v>1566189.24</v>
      </c>
      <c r="AS3167" s="5">
        <f t="shared" si="448"/>
        <v>458913.45</v>
      </c>
      <c r="AT3167" t="s">
        <v>59</v>
      </c>
      <c r="AU3167" t="s">
        <v>6164</v>
      </c>
      <c r="AV3167" t="s">
        <v>6165</v>
      </c>
      <c r="AW3167" t="s">
        <v>6166</v>
      </c>
      <c r="AX3167" t="s">
        <v>6167</v>
      </c>
      <c r="AY3167">
        <v>42</v>
      </c>
      <c r="AZ3167">
        <v>0</v>
      </c>
      <c r="BA3167">
        <v>0</v>
      </c>
      <c r="BB3167" t="s">
        <v>6168</v>
      </c>
      <c r="BC3167">
        <v>0</v>
      </c>
      <c r="BD3167">
        <v>0</v>
      </c>
      <c r="BE3167" t="s">
        <v>6169</v>
      </c>
      <c r="BF3167" t="s">
        <v>6170</v>
      </c>
      <c r="BG3167">
        <v>0</v>
      </c>
      <c r="BH3167" t="s">
        <v>6171</v>
      </c>
      <c r="BI3167">
        <v>21</v>
      </c>
      <c r="BJ3167" t="s">
        <v>6172</v>
      </c>
      <c r="BK3167">
        <v>0</v>
      </c>
      <c r="BL3167">
        <v>64</v>
      </c>
      <c r="BM3167" s="3">
        <f t="shared" si="449"/>
        <v>0.625</v>
      </c>
    </row>
    <row r="3168" spans="1:65">
      <c r="A3168" t="s">
        <v>3304</v>
      </c>
      <c r="B3168" s="2">
        <v>45848</v>
      </c>
      <c r="C3168" t="s">
        <v>3137</v>
      </c>
      <c r="D3168" t="s">
        <v>3138</v>
      </c>
      <c r="E3168">
        <v>7</v>
      </c>
      <c r="F3168" t="s">
        <v>72</v>
      </c>
      <c r="G3168" t="s">
        <v>79</v>
      </c>
      <c r="H3168" t="s">
        <v>213</v>
      </c>
      <c r="I3168" t="s">
        <v>52</v>
      </c>
      <c r="J3168" t="s">
        <v>65</v>
      </c>
      <c r="K3168" t="s">
        <v>66</v>
      </c>
      <c r="L3168" t="s">
        <v>92</v>
      </c>
      <c r="M3168" t="s">
        <v>56</v>
      </c>
      <c r="N3168" t="s">
        <v>57</v>
      </c>
      <c r="O3168" t="s">
        <v>70</v>
      </c>
      <c r="P3168">
        <v>38</v>
      </c>
      <c r="Q3168">
        <v>40</v>
      </c>
      <c r="R3168">
        <v>42</v>
      </c>
      <c r="S3168">
        <v>1</v>
      </c>
      <c r="T3168">
        <f t="shared" si="441"/>
        <v>41</v>
      </c>
      <c r="U3168">
        <v>37</v>
      </c>
      <c r="V3168">
        <f t="shared" si="442"/>
        <v>4</v>
      </c>
      <c r="W3168" s="3">
        <f t="shared" si="443"/>
        <v>2.3809523809523808E-2</v>
      </c>
      <c r="X3168">
        <v>21</v>
      </c>
      <c r="Y3168" s="4">
        <v>2</v>
      </c>
      <c r="Z3168" s="4">
        <v>1.2</v>
      </c>
      <c r="AA3168" s="5">
        <v>48933.07</v>
      </c>
      <c r="AB3168" s="5">
        <f t="shared" si="444"/>
        <v>1810523.59</v>
      </c>
      <c r="AC3168" s="5">
        <v>35088.43</v>
      </c>
      <c r="AD3168" s="5">
        <f t="shared" si="445"/>
        <v>1473714.06</v>
      </c>
      <c r="AE3168" s="5">
        <v>96708.66</v>
      </c>
      <c r="AF3168" s="5">
        <v>26273.13</v>
      </c>
      <c r="AG3168" s="5">
        <v>8865.5400000000009</v>
      </c>
      <c r="AH3168" s="5">
        <v>1740</v>
      </c>
      <c r="AI3168" s="5">
        <v>4600</v>
      </c>
      <c r="AJ3168">
        <v>0</v>
      </c>
      <c r="AK3168" s="5">
        <v>0</v>
      </c>
      <c r="AL3168" s="5">
        <v>4014.3</v>
      </c>
      <c r="AM3168" s="5">
        <v>23818.01</v>
      </c>
      <c r="AN3168">
        <v>4</v>
      </c>
      <c r="AO3168">
        <v>4</v>
      </c>
      <c r="AP3168" t="str">
        <f t="shared" si="446"/>
        <v>Yes</v>
      </c>
      <c r="AQ3168">
        <v>1</v>
      </c>
      <c r="AR3168" s="5">
        <f t="shared" si="447"/>
        <v>1639733.7</v>
      </c>
      <c r="AS3168" s="5">
        <f t="shared" si="448"/>
        <v>170789.89</v>
      </c>
      <c r="AT3168" t="s">
        <v>59</v>
      </c>
      <c r="AU3168" t="s">
        <v>6164</v>
      </c>
      <c r="AV3168" t="s">
        <v>6165</v>
      </c>
      <c r="AW3168" t="s">
        <v>6166</v>
      </c>
      <c r="AX3168" t="s">
        <v>6184</v>
      </c>
      <c r="AY3168">
        <v>41</v>
      </c>
      <c r="AZ3168">
        <v>1</v>
      </c>
      <c r="BA3168">
        <v>26</v>
      </c>
      <c r="BB3168" t="s">
        <v>6180</v>
      </c>
      <c r="BC3168">
        <v>0</v>
      </c>
      <c r="BD3168">
        <v>0</v>
      </c>
      <c r="BE3168" t="s">
        <v>6169</v>
      </c>
      <c r="BF3168" t="s">
        <v>6170</v>
      </c>
      <c r="BG3168">
        <v>1</v>
      </c>
      <c r="BH3168" t="s">
        <v>6186</v>
      </c>
      <c r="BI3168">
        <v>38</v>
      </c>
      <c r="BJ3168" t="s">
        <v>6172</v>
      </c>
      <c r="BK3168">
        <v>0</v>
      </c>
      <c r="BL3168">
        <v>63</v>
      </c>
      <c r="BM3168" s="3">
        <f t="shared" si="449"/>
        <v>0.66666666666666663</v>
      </c>
    </row>
    <row r="3169" spans="1:65">
      <c r="A3169" t="s">
        <v>3305</v>
      </c>
      <c r="B3169" s="2">
        <v>45848</v>
      </c>
      <c r="C3169" t="s">
        <v>3137</v>
      </c>
      <c r="D3169" t="s">
        <v>3138</v>
      </c>
      <c r="E3169">
        <v>7</v>
      </c>
      <c r="F3169" t="s">
        <v>49</v>
      </c>
      <c r="G3169" t="s">
        <v>62</v>
      </c>
      <c r="H3169" t="s">
        <v>133</v>
      </c>
      <c r="I3169" t="s">
        <v>64</v>
      </c>
      <c r="J3169" t="s">
        <v>81</v>
      </c>
      <c r="K3169" t="s">
        <v>54</v>
      </c>
      <c r="L3169" t="s">
        <v>67</v>
      </c>
      <c r="M3169" t="s">
        <v>68</v>
      </c>
      <c r="N3169" t="s">
        <v>69</v>
      </c>
      <c r="O3169" t="s">
        <v>58</v>
      </c>
      <c r="P3169">
        <v>35</v>
      </c>
      <c r="Q3169">
        <v>37</v>
      </c>
      <c r="R3169">
        <v>37</v>
      </c>
      <c r="S3169">
        <v>3</v>
      </c>
      <c r="T3169">
        <f t="shared" si="441"/>
        <v>34</v>
      </c>
      <c r="U3169">
        <v>34</v>
      </c>
      <c r="V3169">
        <f t="shared" si="442"/>
        <v>0</v>
      </c>
      <c r="W3169" s="3">
        <f t="shared" si="443"/>
        <v>8.1081081081081086E-2</v>
      </c>
      <c r="X3169">
        <v>29</v>
      </c>
      <c r="Y3169" s="4">
        <v>2.4</v>
      </c>
      <c r="Z3169" s="4">
        <v>1.2</v>
      </c>
      <c r="AA3169" s="5">
        <v>83917.43</v>
      </c>
      <c r="AB3169" s="5">
        <f t="shared" si="444"/>
        <v>2853192.62</v>
      </c>
      <c r="AC3169" s="5">
        <v>49603.42</v>
      </c>
      <c r="AD3169" s="5">
        <f t="shared" si="445"/>
        <v>1835326.54</v>
      </c>
      <c r="AE3169" s="5">
        <v>110791.82</v>
      </c>
      <c r="AF3169" s="5">
        <v>34295.32</v>
      </c>
      <c r="AG3169" s="5">
        <v>10333.93</v>
      </c>
      <c r="AH3169" s="5">
        <v>1740</v>
      </c>
      <c r="AI3169" s="5">
        <v>23943.11</v>
      </c>
      <c r="AJ3169">
        <v>1</v>
      </c>
      <c r="AK3169" s="5">
        <v>23636.02</v>
      </c>
      <c r="AL3169" s="5">
        <v>0</v>
      </c>
      <c r="AM3169" s="5">
        <v>23242.89</v>
      </c>
      <c r="AN3169">
        <v>4</v>
      </c>
      <c r="AO3169">
        <v>3</v>
      </c>
      <c r="AP3169" t="str">
        <f t="shared" si="446"/>
        <v>Yes</v>
      </c>
      <c r="AQ3169">
        <v>2</v>
      </c>
      <c r="AR3169" s="5">
        <f t="shared" si="447"/>
        <v>2063309.63</v>
      </c>
      <c r="AS3169" s="5">
        <f t="shared" si="448"/>
        <v>789882.99</v>
      </c>
      <c r="AT3169" t="s">
        <v>1641</v>
      </c>
      <c r="AU3169" t="s">
        <v>6199</v>
      </c>
      <c r="AV3169" t="s">
        <v>6200</v>
      </c>
      <c r="AW3169" t="s">
        <v>6175</v>
      </c>
      <c r="AX3169" t="s">
        <v>6184</v>
      </c>
      <c r="AY3169">
        <v>39</v>
      </c>
      <c r="AZ3169">
        <v>1</v>
      </c>
      <c r="BA3169">
        <v>0</v>
      </c>
      <c r="BB3169" t="s">
        <v>6168</v>
      </c>
      <c r="BC3169">
        <v>0</v>
      </c>
      <c r="BD3169">
        <v>0</v>
      </c>
      <c r="BE3169" t="s">
        <v>6169</v>
      </c>
      <c r="BF3169" t="s">
        <v>6210</v>
      </c>
      <c r="BG3169">
        <v>1</v>
      </c>
      <c r="BH3169" t="s">
        <v>6179</v>
      </c>
      <c r="BI3169">
        <v>41</v>
      </c>
      <c r="BJ3169" t="s">
        <v>6172</v>
      </c>
      <c r="BK3169">
        <v>0</v>
      </c>
      <c r="BL3169">
        <v>51</v>
      </c>
      <c r="BM3169" s="3">
        <f t="shared" si="449"/>
        <v>0.72549019607843135</v>
      </c>
    </row>
    <row r="3170" spans="1:65">
      <c r="A3170" t="s">
        <v>3306</v>
      </c>
      <c r="B3170" s="2">
        <v>45849</v>
      </c>
      <c r="C3170" t="s">
        <v>3137</v>
      </c>
      <c r="D3170" t="s">
        <v>3138</v>
      </c>
      <c r="E3170">
        <v>7</v>
      </c>
      <c r="F3170" t="s">
        <v>78</v>
      </c>
      <c r="G3170" t="s">
        <v>62</v>
      </c>
      <c r="H3170" t="s">
        <v>91</v>
      </c>
      <c r="I3170" t="s">
        <v>74</v>
      </c>
      <c r="J3170" t="s">
        <v>81</v>
      </c>
      <c r="K3170" t="s">
        <v>54</v>
      </c>
      <c r="L3170" t="s">
        <v>67</v>
      </c>
      <c r="M3170" t="s">
        <v>68</v>
      </c>
      <c r="N3170" t="s">
        <v>76</v>
      </c>
      <c r="O3170" t="s">
        <v>58</v>
      </c>
      <c r="P3170">
        <v>44</v>
      </c>
      <c r="Q3170">
        <v>46</v>
      </c>
      <c r="R3170">
        <v>45</v>
      </c>
      <c r="S3170">
        <v>4</v>
      </c>
      <c r="T3170">
        <f t="shared" si="441"/>
        <v>41</v>
      </c>
      <c r="U3170">
        <v>41</v>
      </c>
      <c r="V3170">
        <f t="shared" si="442"/>
        <v>0</v>
      </c>
      <c r="W3170" s="3">
        <f t="shared" si="443"/>
        <v>8.8888888888888892E-2</v>
      </c>
      <c r="X3170">
        <v>26</v>
      </c>
      <c r="Y3170" s="4">
        <v>7.7</v>
      </c>
      <c r="Z3170" s="4">
        <v>2.1</v>
      </c>
      <c r="AA3170" s="5">
        <v>84707.47</v>
      </c>
      <c r="AB3170" s="5">
        <f t="shared" si="444"/>
        <v>3473006.27</v>
      </c>
      <c r="AC3170" s="5">
        <v>49376.27</v>
      </c>
      <c r="AD3170" s="5">
        <f t="shared" si="445"/>
        <v>2221932.15</v>
      </c>
      <c r="AE3170" s="5">
        <v>135388.24</v>
      </c>
      <c r="AF3170" s="5">
        <v>40123.21</v>
      </c>
      <c r="AG3170" s="5">
        <v>9374.86</v>
      </c>
      <c r="AH3170" s="5">
        <v>3045</v>
      </c>
      <c r="AI3170" s="5">
        <v>34341.99</v>
      </c>
      <c r="AJ3170">
        <v>1</v>
      </c>
      <c r="AK3170" s="5">
        <v>23157.32</v>
      </c>
      <c r="AL3170" s="5">
        <v>0</v>
      </c>
      <c r="AM3170" s="5">
        <v>29007.41</v>
      </c>
      <c r="AN3170">
        <v>4</v>
      </c>
      <c r="AO3170">
        <v>5</v>
      </c>
      <c r="AP3170" t="str">
        <f t="shared" si="446"/>
        <v>No</v>
      </c>
      <c r="AQ3170">
        <v>2</v>
      </c>
      <c r="AR3170" s="5">
        <f t="shared" si="447"/>
        <v>2496370.1800000002</v>
      </c>
      <c r="AS3170" s="5">
        <f t="shared" si="448"/>
        <v>976636.09</v>
      </c>
      <c r="AT3170" t="s">
        <v>1641</v>
      </c>
      <c r="AU3170" t="s">
        <v>6199</v>
      </c>
      <c r="AV3170" t="s">
        <v>6200</v>
      </c>
      <c r="AW3170" t="s">
        <v>6175</v>
      </c>
      <c r="AX3170" t="s">
        <v>6167</v>
      </c>
      <c r="AY3170">
        <v>46</v>
      </c>
      <c r="AZ3170">
        <v>1</v>
      </c>
      <c r="BA3170">
        <v>0</v>
      </c>
      <c r="BB3170" t="s">
        <v>6168</v>
      </c>
      <c r="BC3170">
        <v>1</v>
      </c>
      <c r="BD3170">
        <v>0</v>
      </c>
      <c r="BE3170" t="s">
        <v>6196</v>
      </c>
      <c r="BF3170" t="s">
        <v>6210</v>
      </c>
      <c r="BG3170">
        <v>1</v>
      </c>
      <c r="BH3170" t="s">
        <v>6186</v>
      </c>
      <c r="BI3170">
        <v>44</v>
      </c>
      <c r="BJ3170" t="s">
        <v>6172</v>
      </c>
      <c r="BK3170">
        <v>0</v>
      </c>
      <c r="BL3170">
        <v>48</v>
      </c>
      <c r="BM3170" s="3">
        <f t="shared" si="449"/>
        <v>0.9375</v>
      </c>
    </row>
    <row r="3171" spans="1:65">
      <c r="A3171" t="s">
        <v>3307</v>
      </c>
      <c r="B3171" s="2">
        <v>45849</v>
      </c>
      <c r="C3171" t="s">
        <v>3137</v>
      </c>
      <c r="D3171" t="s">
        <v>3138</v>
      </c>
      <c r="E3171">
        <v>7</v>
      </c>
      <c r="F3171" t="s">
        <v>72</v>
      </c>
      <c r="G3171" t="s">
        <v>50</v>
      </c>
      <c r="H3171" t="s">
        <v>119</v>
      </c>
      <c r="I3171" t="s">
        <v>74</v>
      </c>
      <c r="J3171" t="s">
        <v>65</v>
      </c>
      <c r="K3171" t="s">
        <v>75</v>
      </c>
      <c r="L3171" t="s">
        <v>67</v>
      </c>
      <c r="M3171" t="s">
        <v>56</v>
      </c>
      <c r="N3171" t="s">
        <v>94</v>
      </c>
      <c r="O3171" t="s">
        <v>82</v>
      </c>
      <c r="P3171">
        <v>57</v>
      </c>
      <c r="Q3171">
        <v>61</v>
      </c>
      <c r="R3171">
        <v>60</v>
      </c>
      <c r="S3171">
        <v>2</v>
      </c>
      <c r="T3171">
        <f t="shared" si="441"/>
        <v>58</v>
      </c>
      <c r="U3171">
        <v>56</v>
      </c>
      <c r="V3171">
        <f t="shared" si="442"/>
        <v>2</v>
      </c>
      <c r="W3171" s="3">
        <f t="shared" si="443"/>
        <v>3.3333333333333333E-2</v>
      </c>
      <c r="X3171">
        <v>20</v>
      </c>
      <c r="Y3171" s="4">
        <v>3.8</v>
      </c>
      <c r="Z3171" s="4">
        <v>1.5</v>
      </c>
      <c r="AA3171" s="5">
        <v>51479.87</v>
      </c>
      <c r="AB3171" s="5">
        <f t="shared" si="444"/>
        <v>2882872.72</v>
      </c>
      <c r="AC3171" s="5">
        <v>33735.370000000003</v>
      </c>
      <c r="AD3171" s="5">
        <f t="shared" si="445"/>
        <v>2024122.2</v>
      </c>
      <c r="AE3171" s="5">
        <v>134255.03</v>
      </c>
      <c r="AF3171" s="5">
        <v>36064.75</v>
      </c>
      <c r="AG3171" s="5">
        <v>8975.66</v>
      </c>
      <c r="AH3171" s="5">
        <v>2175</v>
      </c>
      <c r="AI3171" s="5">
        <v>9200</v>
      </c>
      <c r="AJ3171">
        <v>0</v>
      </c>
      <c r="AK3171" s="5">
        <v>0</v>
      </c>
      <c r="AL3171" s="5">
        <v>2010.25</v>
      </c>
      <c r="AM3171" s="5">
        <v>38781.230000000003</v>
      </c>
      <c r="AN3171">
        <v>4</v>
      </c>
      <c r="AO3171">
        <v>5</v>
      </c>
      <c r="AP3171" t="str">
        <f t="shared" si="446"/>
        <v>No</v>
      </c>
      <c r="AQ3171">
        <v>2</v>
      </c>
      <c r="AR3171" s="5">
        <f t="shared" si="447"/>
        <v>2255584.12</v>
      </c>
      <c r="AS3171" s="5">
        <f t="shared" si="448"/>
        <v>627288.6</v>
      </c>
      <c r="AT3171" t="s">
        <v>59</v>
      </c>
      <c r="AU3171" t="s">
        <v>6164</v>
      </c>
      <c r="AV3171" t="s">
        <v>6165</v>
      </c>
      <c r="AW3171" t="s">
        <v>6166</v>
      </c>
      <c r="AX3171" t="s">
        <v>6167</v>
      </c>
      <c r="AY3171">
        <v>58</v>
      </c>
      <c r="AZ3171">
        <v>0</v>
      </c>
      <c r="BA3171">
        <v>14</v>
      </c>
      <c r="BB3171" t="s">
        <v>6180</v>
      </c>
      <c r="BC3171">
        <v>0</v>
      </c>
      <c r="BD3171">
        <v>1</v>
      </c>
      <c r="BE3171" t="s">
        <v>6188</v>
      </c>
      <c r="BF3171" t="s">
        <v>6170</v>
      </c>
      <c r="BG3171">
        <v>0</v>
      </c>
      <c r="BH3171" t="s">
        <v>6171</v>
      </c>
      <c r="BI3171">
        <v>45</v>
      </c>
      <c r="BJ3171" t="s">
        <v>6172</v>
      </c>
      <c r="BK3171">
        <v>0</v>
      </c>
      <c r="BL3171">
        <v>63</v>
      </c>
      <c r="BM3171" s="3">
        <f t="shared" si="449"/>
        <v>0.95238095238095233</v>
      </c>
    </row>
    <row r="3172" spans="1:65">
      <c r="A3172" t="s">
        <v>3308</v>
      </c>
      <c r="B3172" s="2">
        <v>45849</v>
      </c>
      <c r="C3172" t="s">
        <v>3137</v>
      </c>
      <c r="D3172" t="s">
        <v>3138</v>
      </c>
      <c r="E3172">
        <v>7</v>
      </c>
      <c r="F3172" t="s">
        <v>61</v>
      </c>
      <c r="G3172" t="s">
        <v>50</v>
      </c>
      <c r="H3172" t="s">
        <v>127</v>
      </c>
      <c r="I3172" t="s">
        <v>74</v>
      </c>
      <c r="J3172" t="s">
        <v>53</v>
      </c>
      <c r="K3172" t="s">
        <v>75</v>
      </c>
      <c r="L3172" t="s">
        <v>92</v>
      </c>
      <c r="M3172" t="s">
        <v>56</v>
      </c>
      <c r="N3172" t="s">
        <v>109</v>
      </c>
      <c r="O3172" t="s">
        <v>70</v>
      </c>
      <c r="P3172">
        <v>60</v>
      </c>
      <c r="Q3172">
        <v>60</v>
      </c>
      <c r="R3172">
        <v>58</v>
      </c>
      <c r="S3172">
        <v>1</v>
      </c>
      <c r="T3172">
        <f t="shared" si="441"/>
        <v>57</v>
      </c>
      <c r="U3172">
        <v>57</v>
      </c>
      <c r="V3172">
        <f t="shared" si="442"/>
        <v>0</v>
      </c>
      <c r="W3172" s="3">
        <f t="shared" si="443"/>
        <v>1.7241379310344827E-2</v>
      </c>
      <c r="X3172">
        <v>38</v>
      </c>
      <c r="Y3172" s="4">
        <v>26.9</v>
      </c>
      <c r="Z3172" s="4">
        <v>2.9</v>
      </c>
      <c r="AA3172" s="5">
        <v>36355.230000000003</v>
      </c>
      <c r="AB3172" s="5">
        <f t="shared" si="444"/>
        <v>2072248.11</v>
      </c>
      <c r="AC3172" s="5">
        <v>23946.29</v>
      </c>
      <c r="AD3172" s="5">
        <f t="shared" si="445"/>
        <v>1388884.82</v>
      </c>
      <c r="AE3172" s="5">
        <v>97136.62</v>
      </c>
      <c r="AF3172" s="5">
        <v>27340.400000000001</v>
      </c>
      <c r="AG3172" s="5">
        <v>11510.32</v>
      </c>
      <c r="AH3172" s="5">
        <v>4205</v>
      </c>
      <c r="AI3172" s="5">
        <v>3200</v>
      </c>
      <c r="AJ3172">
        <v>0</v>
      </c>
      <c r="AK3172" s="5">
        <v>0</v>
      </c>
      <c r="AL3172" s="5">
        <v>0</v>
      </c>
      <c r="AM3172" s="5">
        <v>83104.679999999993</v>
      </c>
      <c r="AN3172">
        <v>8</v>
      </c>
      <c r="AO3172">
        <v>9</v>
      </c>
      <c r="AP3172" t="str">
        <f t="shared" si="446"/>
        <v>No</v>
      </c>
      <c r="AQ3172">
        <v>2</v>
      </c>
      <c r="AR3172" s="5">
        <f t="shared" si="447"/>
        <v>1615381.84</v>
      </c>
      <c r="AS3172" s="5">
        <f t="shared" si="448"/>
        <v>456866.27</v>
      </c>
      <c r="AT3172" t="s">
        <v>59</v>
      </c>
      <c r="AU3172" t="s">
        <v>6164</v>
      </c>
      <c r="AV3172" t="s">
        <v>6165</v>
      </c>
      <c r="AW3172" t="s">
        <v>6166</v>
      </c>
      <c r="AX3172" t="s">
        <v>6177</v>
      </c>
      <c r="AY3172">
        <v>61</v>
      </c>
      <c r="AZ3172">
        <v>0</v>
      </c>
      <c r="BA3172">
        <v>0</v>
      </c>
      <c r="BB3172" t="s">
        <v>6168</v>
      </c>
      <c r="BC3172">
        <v>1</v>
      </c>
      <c r="BD3172">
        <v>0</v>
      </c>
      <c r="BE3172" t="s">
        <v>6178</v>
      </c>
      <c r="BF3172" t="s">
        <v>6170</v>
      </c>
      <c r="BG3172">
        <v>1</v>
      </c>
      <c r="BH3172" t="s">
        <v>6179</v>
      </c>
      <c r="BI3172">
        <v>24</v>
      </c>
      <c r="BJ3172" t="s">
        <v>6172</v>
      </c>
      <c r="BK3172">
        <v>0</v>
      </c>
      <c r="BL3172">
        <v>73</v>
      </c>
      <c r="BM3172" s="3">
        <f t="shared" si="449"/>
        <v>0.79452054794520544</v>
      </c>
    </row>
    <row r="3173" spans="1:65">
      <c r="A3173" t="s">
        <v>3309</v>
      </c>
      <c r="B3173" s="2">
        <v>45849</v>
      </c>
      <c r="C3173" t="s">
        <v>3137</v>
      </c>
      <c r="D3173" t="s">
        <v>3138</v>
      </c>
      <c r="E3173">
        <v>7</v>
      </c>
      <c r="F3173" t="s">
        <v>72</v>
      </c>
      <c r="G3173" t="s">
        <v>79</v>
      </c>
      <c r="H3173" t="s">
        <v>102</v>
      </c>
      <c r="I3173" t="s">
        <v>74</v>
      </c>
      <c r="J3173" t="s">
        <v>53</v>
      </c>
      <c r="K3173" t="s">
        <v>66</v>
      </c>
      <c r="L3173" t="s">
        <v>87</v>
      </c>
      <c r="M3173" t="s">
        <v>56</v>
      </c>
      <c r="N3173" t="s">
        <v>76</v>
      </c>
      <c r="O3173" t="s">
        <v>70</v>
      </c>
      <c r="P3173">
        <v>62</v>
      </c>
      <c r="Q3173">
        <v>66</v>
      </c>
      <c r="R3173">
        <v>66</v>
      </c>
      <c r="S3173">
        <v>1</v>
      </c>
      <c r="T3173">
        <f t="shared" si="441"/>
        <v>65</v>
      </c>
      <c r="U3173">
        <v>59</v>
      </c>
      <c r="V3173">
        <f t="shared" si="442"/>
        <v>6</v>
      </c>
      <c r="W3173" s="3">
        <f t="shared" si="443"/>
        <v>1.5151515151515152E-2</v>
      </c>
      <c r="X3173">
        <v>17</v>
      </c>
      <c r="Y3173" s="4">
        <v>4.3</v>
      </c>
      <c r="Z3173" s="4">
        <v>1.8</v>
      </c>
      <c r="AA3173" s="5">
        <v>33555.730000000003</v>
      </c>
      <c r="AB3173" s="5">
        <f t="shared" si="444"/>
        <v>1979788.07</v>
      </c>
      <c r="AC3173" s="5">
        <v>24039.77</v>
      </c>
      <c r="AD3173" s="5">
        <f t="shared" si="445"/>
        <v>1586624.82</v>
      </c>
      <c r="AE3173" s="5">
        <v>112435.19</v>
      </c>
      <c r="AF3173" s="5">
        <v>28766.42</v>
      </c>
      <c r="AG3173" s="5">
        <v>8433.19</v>
      </c>
      <c r="AH3173" s="5">
        <v>2610</v>
      </c>
      <c r="AI3173" s="5">
        <v>3200</v>
      </c>
      <c r="AJ3173">
        <v>0</v>
      </c>
      <c r="AK3173" s="5">
        <v>0</v>
      </c>
      <c r="AL3173" s="5">
        <v>4082.28</v>
      </c>
      <c r="AM3173" s="5">
        <v>38332.300000000003</v>
      </c>
      <c r="AN3173">
        <v>4</v>
      </c>
      <c r="AO3173">
        <v>3</v>
      </c>
      <c r="AP3173" t="str">
        <f t="shared" si="446"/>
        <v>Yes</v>
      </c>
      <c r="AQ3173">
        <v>0</v>
      </c>
      <c r="AR3173" s="5">
        <f t="shared" si="447"/>
        <v>1784484.2</v>
      </c>
      <c r="AS3173" s="5">
        <f t="shared" si="448"/>
        <v>195303.87</v>
      </c>
      <c r="AT3173" t="s">
        <v>59</v>
      </c>
      <c r="AU3173" t="s">
        <v>6164</v>
      </c>
      <c r="AV3173" t="s">
        <v>6165</v>
      </c>
      <c r="AW3173" t="s">
        <v>6166</v>
      </c>
      <c r="AX3173" t="s">
        <v>6184</v>
      </c>
      <c r="AY3173">
        <v>63</v>
      </c>
      <c r="AZ3173">
        <v>0</v>
      </c>
      <c r="BA3173">
        <v>38</v>
      </c>
      <c r="BB3173" t="s">
        <v>6180</v>
      </c>
      <c r="BC3173">
        <v>0</v>
      </c>
      <c r="BD3173">
        <v>0</v>
      </c>
      <c r="BE3173" t="s">
        <v>6169</v>
      </c>
      <c r="BF3173" t="s">
        <v>6170</v>
      </c>
      <c r="BG3173">
        <v>0</v>
      </c>
      <c r="BH3173" t="s">
        <v>6171</v>
      </c>
      <c r="BI3173">
        <v>8</v>
      </c>
      <c r="BJ3173" t="s">
        <v>6172</v>
      </c>
      <c r="BK3173">
        <v>0</v>
      </c>
      <c r="BL3173">
        <v>72</v>
      </c>
      <c r="BM3173" s="3">
        <f t="shared" si="449"/>
        <v>0.91666666666666663</v>
      </c>
    </row>
    <row r="3174" spans="1:65">
      <c r="A3174" t="s">
        <v>3310</v>
      </c>
      <c r="B3174" s="2">
        <v>45849</v>
      </c>
      <c r="C3174" t="s">
        <v>3137</v>
      </c>
      <c r="D3174" t="s">
        <v>3138</v>
      </c>
      <c r="E3174">
        <v>7</v>
      </c>
      <c r="F3174" t="s">
        <v>78</v>
      </c>
      <c r="G3174" t="s">
        <v>79</v>
      </c>
      <c r="H3174" t="s">
        <v>80</v>
      </c>
      <c r="I3174" t="s">
        <v>64</v>
      </c>
      <c r="J3174" t="s">
        <v>53</v>
      </c>
      <c r="K3174" t="s">
        <v>75</v>
      </c>
      <c r="L3174" t="s">
        <v>67</v>
      </c>
      <c r="M3174" t="s">
        <v>68</v>
      </c>
      <c r="N3174" t="s">
        <v>94</v>
      </c>
      <c r="O3174" t="s">
        <v>82</v>
      </c>
      <c r="P3174">
        <v>64</v>
      </c>
      <c r="Q3174">
        <v>65</v>
      </c>
      <c r="R3174">
        <v>62</v>
      </c>
      <c r="S3174">
        <v>6</v>
      </c>
      <c r="T3174">
        <f t="shared" si="441"/>
        <v>56</v>
      </c>
      <c r="U3174">
        <v>56</v>
      </c>
      <c r="V3174">
        <f t="shared" si="442"/>
        <v>0</v>
      </c>
      <c r="W3174" s="3">
        <f t="shared" si="443"/>
        <v>9.6774193548387094E-2</v>
      </c>
      <c r="X3174">
        <v>22</v>
      </c>
      <c r="Y3174" s="4">
        <v>0.6</v>
      </c>
      <c r="Z3174" s="4">
        <v>0.9</v>
      </c>
      <c r="AA3174" s="5">
        <v>36295.93</v>
      </c>
      <c r="AB3174" s="5">
        <f t="shared" si="444"/>
        <v>2032572.08</v>
      </c>
      <c r="AC3174" s="5">
        <v>21843.22</v>
      </c>
      <c r="AD3174" s="5">
        <f t="shared" si="445"/>
        <v>1354279.64</v>
      </c>
      <c r="AE3174" s="5">
        <v>101308.56</v>
      </c>
      <c r="AF3174" s="5">
        <v>28718.04</v>
      </c>
      <c r="AG3174" s="5">
        <v>8558.26</v>
      </c>
      <c r="AH3174" s="5">
        <v>1305</v>
      </c>
      <c r="AI3174" s="5">
        <v>21863.1</v>
      </c>
      <c r="AJ3174">
        <v>2</v>
      </c>
      <c r="AK3174" s="5">
        <v>17413.830000000002</v>
      </c>
      <c r="AL3174" s="5">
        <v>0</v>
      </c>
      <c r="AM3174" s="5">
        <v>36757.9</v>
      </c>
      <c r="AN3174">
        <v>4</v>
      </c>
      <c r="AO3174">
        <v>4</v>
      </c>
      <c r="AP3174" t="str">
        <f t="shared" si="446"/>
        <v>Yes</v>
      </c>
      <c r="AQ3174">
        <v>2</v>
      </c>
      <c r="AR3174" s="5">
        <f t="shared" si="447"/>
        <v>1570204.33</v>
      </c>
      <c r="AS3174" s="5">
        <f t="shared" si="448"/>
        <v>462367.75</v>
      </c>
      <c r="AT3174" t="s">
        <v>1641</v>
      </c>
      <c r="AU3174" t="s">
        <v>6189</v>
      </c>
      <c r="AV3174" t="s">
        <v>6201</v>
      </c>
      <c r="AW3174" t="s">
        <v>6175</v>
      </c>
      <c r="AX3174" t="s">
        <v>6167</v>
      </c>
      <c r="AY3174">
        <v>65</v>
      </c>
      <c r="AZ3174">
        <v>0</v>
      </c>
      <c r="BA3174">
        <v>0</v>
      </c>
      <c r="BB3174" t="s">
        <v>6168</v>
      </c>
      <c r="BC3174">
        <v>0</v>
      </c>
      <c r="BD3174">
        <v>0</v>
      </c>
      <c r="BE3174" t="s">
        <v>6169</v>
      </c>
      <c r="BF3174" t="s">
        <v>6210</v>
      </c>
      <c r="BG3174">
        <v>1</v>
      </c>
      <c r="BH3174" t="s">
        <v>6179</v>
      </c>
      <c r="BI3174">
        <v>53</v>
      </c>
      <c r="BJ3174" t="s">
        <v>6187</v>
      </c>
      <c r="BK3174">
        <v>0</v>
      </c>
      <c r="BL3174">
        <v>75</v>
      </c>
      <c r="BM3174" s="3">
        <f t="shared" si="449"/>
        <v>0.82666666666666666</v>
      </c>
    </row>
    <row r="3175" spans="1:65">
      <c r="A3175" t="s">
        <v>3311</v>
      </c>
      <c r="B3175" s="2">
        <v>45849</v>
      </c>
      <c r="C3175" t="s">
        <v>3137</v>
      </c>
      <c r="D3175" t="s">
        <v>3138</v>
      </c>
      <c r="E3175">
        <v>7</v>
      </c>
      <c r="F3175" t="s">
        <v>49</v>
      </c>
      <c r="G3175" t="s">
        <v>79</v>
      </c>
      <c r="H3175" t="s">
        <v>106</v>
      </c>
      <c r="I3175" t="s">
        <v>74</v>
      </c>
      <c r="J3175" t="s">
        <v>81</v>
      </c>
      <c r="K3175" t="s">
        <v>75</v>
      </c>
      <c r="L3175" t="s">
        <v>92</v>
      </c>
      <c r="M3175" t="s">
        <v>56</v>
      </c>
      <c r="N3175" t="s">
        <v>109</v>
      </c>
      <c r="O3175" t="s">
        <v>82</v>
      </c>
      <c r="P3175">
        <v>36</v>
      </c>
      <c r="Q3175">
        <v>38</v>
      </c>
      <c r="R3175">
        <v>36</v>
      </c>
      <c r="S3175">
        <v>1</v>
      </c>
      <c r="T3175">
        <f t="shared" si="441"/>
        <v>35</v>
      </c>
      <c r="U3175">
        <v>35</v>
      </c>
      <c r="V3175">
        <f t="shared" si="442"/>
        <v>0</v>
      </c>
      <c r="W3175" s="3">
        <f t="shared" si="443"/>
        <v>2.7777777777777776E-2</v>
      </c>
      <c r="X3175">
        <v>20</v>
      </c>
      <c r="Y3175" s="4">
        <v>5.3</v>
      </c>
      <c r="Z3175" s="4">
        <v>1.1000000000000001</v>
      </c>
      <c r="AA3175" s="5">
        <v>77596.98</v>
      </c>
      <c r="AB3175" s="5">
        <f t="shared" si="444"/>
        <v>2715894.3</v>
      </c>
      <c r="AC3175" s="5">
        <v>53886.52</v>
      </c>
      <c r="AD3175" s="5">
        <f t="shared" si="445"/>
        <v>1939914.72</v>
      </c>
      <c r="AE3175" s="5">
        <v>109070.28</v>
      </c>
      <c r="AF3175" s="5">
        <v>31641.84</v>
      </c>
      <c r="AG3175" s="5">
        <v>9102.7099999999991</v>
      </c>
      <c r="AH3175" s="5">
        <v>1595</v>
      </c>
      <c r="AI3175" s="5">
        <v>6800</v>
      </c>
      <c r="AJ3175">
        <v>0</v>
      </c>
      <c r="AK3175" s="5">
        <v>0</v>
      </c>
      <c r="AL3175" s="5">
        <v>0</v>
      </c>
      <c r="AM3175" s="5">
        <v>56525.33</v>
      </c>
      <c r="AN3175">
        <v>8</v>
      </c>
      <c r="AO3175">
        <v>9</v>
      </c>
      <c r="AP3175" t="str">
        <f t="shared" si="446"/>
        <v>No</v>
      </c>
      <c r="AQ3175">
        <v>1</v>
      </c>
      <c r="AR3175" s="5">
        <f t="shared" si="447"/>
        <v>2154649.88</v>
      </c>
      <c r="AS3175" s="5">
        <f t="shared" si="448"/>
        <v>561244.42000000004</v>
      </c>
      <c r="AT3175" t="s">
        <v>59</v>
      </c>
      <c r="AU3175" t="s">
        <v>6164</v>
      </c>
      <c r="AV3175" t="s">
        <v>6165</v>
      </c>
      <c r="AW3175" t="s">
        <v>6166</v>
      </c>
      <c r="AX3175" t="s">
        <v>6167</v>
      </c>
      <c r="AY3175">
        <v>38</v>
      </c>
      <c r="AZ3175">
        <v>0</v>
      </c>
      <c r="BA3175">
        <v>0</v>
      </c>
      <c r="BB3175" t="s">
        <v>6168</v>
      </c>
      <c r="BC3175">
        <v>1</v>
      </c>
      <c r="BD3175">
        <v>0</v>
      </c>
      <c r="BE3175" t="s">
        <v>6178</v>
      </c>
      <c r="BF3175" t="s">
        <v>6170</v>
      </c>
      <c r="BG3175">
        <v>2</v>
      </c>
      <c r="BH3175" t="s">
        <v>6208</v>
      </c>
      <c r="BI3175">
        <v>79</v>
      </c>
      <c r="BJ3175" t="s">
        <v>6193</v>
      </c>
      <c r="BK3175">
        <v>0</v>
      </c>
      <c r="BL3175">
        <v>47</v>
      </c>
      <c r="BM3175" s="3">
        <f t="shared" si="449"/>
        <v>0.76595744680851063</v>
      </c>
    </row>
    <row r="3176" spans="1:65">
      <c r="A3176" t="s">
        <v>3312</v>
      </c>
      <c r="B3176" s="2">
        <v>45849</v>
      </c>
      <c r="C3176" t="s">
        <v>3137</v>
      </c>
      <c r="D3176" t="s">
        <v>3138</v>
      </c>
      <c r="E3176">
        <v>7</v>
      </c>
      <c r="F3176" t="s">
        <v>49</v>
      </c>
      <c r="G3176" t="s">
        <v>50</v>
      </c>
      <c r="H3176" t="s">
        <v>51</v>
      </c>
      <c r="I3176" t="s">
        <v>74</v>
      </c>
      <c r="J3176" t="s">
        <v>53</v>
      </c>
      <c r="K3176" t="s">
        <v>54</v>
      </c>
      <c r="L3176" t="s">
        <v>87</v>
      </c>
      <c r="M3176" t="s">
        <v>56</v>
      </c>
      <c r="N3176" t="s">
        <v>76</v>
      </c>
      <c r="O3176" t="s">
        <v>120</v>
      </c>
      <c r="P3176">
        <v>50</v>
      </c>
      <c r="Q3176">
        <v>51</v>
      </c>
      <c r="R3176">
        <v>49</v>
      </c>
      <c r="S3176">
        <v>1</v>
      </c>
      <c r="T3176">
        <f t="shared" si="441"/>
        <v>48</v>
      </c>
      <c r="U3176">
        <v>48</v>
      </c>
      <c r="V3176">
        <f t="shared" si="442"/>
        <v>0</v>
      </c>
      <c r="W3176" s="3">
        <f t="shared" si="443"/>
        <v>2.0408163265306121E-2</v>
      </c>
      <c r="X3176">
        <v>26</v>
      </c>
      <c r="Y3176" s="4">
        <v>0</v>
      </c>
      <c r="Z3176" s="4">
        <v>1.1000000000000001</v>
      </c>
      <c r="AA3176" s="5">
        <v>38698.54</v>
      </c>
      <c r="AB3176" s="5">
        <f t="shared" si="444"/>
        <v>1857529.92</v>
      </c>
      <c r="AC3176" s="5">
        <v>24204.29</v>
      </c>
      <c r="AD3176" s="5">
        <f t="shared" si="445"/>
        <v>1186010.21</v>
      </c>
      <c r="AE3176" s="5">
        <v>84460.58</v>
      </c>
      <c r="AF3176" s="5">
        <v>23109.32</v>
      </c>
      <c r="AG3176" s="5">
        <v>8720.85</v>
      </c>
      <c r="AH3176" s="5">
        <v>1595</v>
      </c>
      <c r="AI3176" s="5">
        <v>3200</v>
      </c>
      <c r="AJ3176">
        <v>0</v>
      </c>
      <c r="AK3176" s="5">
        <v>0</v>
      </c>
      <c r="AL3176" s="5">
        <v>0</v>
      </c>
      <c r="AM3176" s="5">
        <v>29871.3</v>
      </c>
      <c r="AN3176">
        <v>4</v>
      </c>
      <c r="AO3176">
        <v>3</v>
      </c>
      <c r="AP3176" t="str">
        <f t="shared" si="446"/>
        <v>Yes</v>
      </c>
      <c r="AQ3176">
        <v>1</v>
      </c>
      <c r="AR3176" s="5">
        <f t="shared" si="447"/>
        <v>1336967.26</v>
      </c>
      <c r="AS3176" s="5">
        <f t="shared" si="448"/>
        <v>520562.66</v>
      </c>
      <c r="AT3176" t="s">
        <v>59</v>
      </c>
      <c r="AU3176" t="s">
        <v>6164</v>
      </c>
      <c r="AV3176" t="s">
        <v>6165</v>
      </c>
      <c r="AW3176" t="s">
        <v>6166</v>
      </c>
      <c r="AX3176" t="s">
        <v>6167</v>
      </c>
      <c r="AY3176">
        <v>51</v>
      </c>
      <c r="AZ3176">
        <v>0</v>
      </c>
      <c r="BA3176">
        <v>0</v>
      </c>
      <c r="BB3176" t="s">
        <v>6168</v>
      </c>
      <c r="BC3176">
        <v>0</v>
      </c>
      <c r="BD3176">
        <v>0</v>
      </c>
      <c r="BE3176" t="s">
        <v>6169</v>
      </c>
      <c r="BF3176" t="s">
        <v>6170</v>
      </c>
      <c r="BG3176">
        <v>0</v>
      </c>
      <c r="BH3176" t="s">
        <v>6171</v>
      </c>
      <c r="BI3176">
        <v>29</v>
      </c>
      <c r="BJ3176" t="s">
        <v>6172</v>
      </c>
      <c r="BK3176">
        <v>0</v>
      </c>
      <c r="BL3176">
        <v>74</v>
      </c>
      <c r="BM3176" s="3">
        <f t="shared" si="449"/>
        <v>0.66216216216216217</v>
      </c>
    </row>
    <row r="3177" spans="1:65">
      <c r="A3177" t="s">
        <v>3313</v>
      </c>
      <c r="B3177" s="2">
        <v>45849</v>
      </c>
      <c r="C3177" t="s">
        <v>3137</v>
      </c>
      <c r="D3177" t="s">
        <v>3138</v>
      </c>
      <c r="E3177">
        <v>7</v>
      </c>
      <c r="F3177" t="s">
        <v>49</v>
      </c>
      <c r="G3177" t="s">
        <v>79</v>
      </c>
      <c r="H3177" t="s">
        <v>260</v>
      </c>
      <c r="I3177" t="s">
        <v>52</v>
      </c>
      <c r="J3177" t="s">
        <v>65</v>
      </c>
      <c r="K3177" t="s">
        <v>54</v>
      </c>
      <c r="L3177" t="s">
        <v>55</v>
      </c>
      <c r="M3177" t="s">
        <v>56</v>
      </c>
      <c r="N3177" t="s">
        <v>76</v>
      </c>
      <c r="O3177" t="s">
        <v>120</v>
      </c>
      <c r="P3177">
        <v>45</v>
      </c>
      <c r="Q3177">
        <v>46</v>
      </c>
      <c r="R3177">
        <v>46</v>
      </c>
      <c r="S3177">
        <v>2</v>
      </c>
      <c r="T3177">
        <f t="shared" si="441"/>
        <v>44</v>
      </c>
      <c r="U3177">
        <v>44</v>
      </c>
      <c r="V3177">
        <f t="shared" si="442"/>
        <v>0</v>
      </c>
      <c r="W3177" s="3">
        <f t="shared" si="443"/>
        <v>4.3478260869565216E-2</v>
      </c>
      <c r="X3177">
        <v>164</v>
      </c>
      <c r="Y3177" s="4">
        <v>6.8</v>
      </c>
      <c r="Z3177" s="4">
        <v>6.2</v>
      </c>
      <c r="AA3177" s="5">
        <v>56478.29</v>
      </c>
      <c r="AB3177" s="5">
        <f t="shared" si="444"/>
        <v>2485044.7599999998</v>
      </c>
      <c r="AC3177" s="5">
        <v>34615.360000000001</v>
      </c>
      <c r="AD3177" s="5">
        <f t="shared" si="445"/>
        <v>1592306.56</v>
      </c>
      <c r="AE3177" s="5">
        <v>106468</v>
      </c>
      <c r="AF3177" s="5">
        <v>37828.74</v>
      </c>
      <c r="AG3177" s="5">
        <v>65805.539999999994</v>
      </c>
      <c r="AH3177" s="5">
        <v>8990</v>
      </c>
      <c r="AI3177" s="5">
        <v>9200</v>
      </c>
      <c r="AJ3177">
        <v>0</v>
      </c>
      <c r="AK3177" s="5">
        <v>0</v>
      </c>
      <c r="AL3177" s="5">
        <v>0</v>
      </c>
      <c r="AM3177" s="5">
        <v>28007.94</v>
      </c>
      <c r="AN3177">
        <v>4</v>
      </c>
      <c r="AO3177">
        <v>3</v>
      </c>
      <c r="AP3177" t="str">
        <f t="shared" si="446"/>
        <v>Yes</v>
      </c>
      <c r="AQ3177">
        <v>1</v>
      </c>
      <c r="AR3177" s="5">
        <f t="shared" si="447"/>
        <v>1848606.78</v>
      </c>
      <c r="AS3177" s="5">
        <f t="shared" si="448"/>
        <v>636437.98</v>
      </c>
      <c r="AT3177" t="s">
        <v>116</v>
      </c>
      <c r="AU3177" t="s">
        <v>6164</v>
      </c>
      <c r="AV3177" t="s">
        <v>6165</v>
      </c>
      <c r="AW3177" t="s">
        <v>6166</v>
      </c>
      <c r="AX3177" t="s">
        <v>6202</v>
      </c>
      <c r="AY3177">
        <v>48</v>
      </c>
      <c r="AZ3177">
        <v>0</v>
      </c>
      <c r="BA3177">
        <v>0</v>
      </c>
      <c r="BB3177" t="s">
        <v>6168</v>
      </c>
      <c r="BC3177">
        <v>0</v>
      </c>
      <c r="BD3177">
        <v>0</v>
      </c>
      <c r="BE3177" t="s">
        <v>6169</v>
      </c>
      <c r="BF3177" t="s">
        <v>6176</v>
      </c>
      <c r="BG3177">
        <v>2</v>
      </c>
      <c r="BH3177" t="s">
        <v>6211</v>
      </c>
      <c r="BI3177">
        <v>119</v>
      </c>
      <c r="BJ3177" t="s">
        <v>6193</v>
      </c>
      <c r="BK3177">
        <v>1</v>
      </c>
      <c r="BL3177">
        <v>62</v>
      </c>
      <c r="BM3177" s="3">
        <f t="shared" si="449"/>
        <v>0.74193548387096775</v>
      </c>
    </row>
    <row r="3178" spans="1:65">
      <c r="A3178" t="s">
        <v>3314</v>
      </c>
      <c r="B3178" s="2">
        <v>45849</v>
      </c>
      <c r="C3178" t="s">
        <v>3137</v>
      </c>
      <c r="D3178" t="s">
        <v>3138</v>
      </c>
      <c r="E3178">
        <v>7</v>
      </c>
      <c r="F3178" t="s">
        <v>49</v>
      </c>
      <c r="G3178" t="s">
        <v>79</v>
      </c>
      <c r="H3178" t="s">
        <v>262</v>
      </c>
      <c r="I3178" t="s">
        <v>52</v>
      </c>
      <c r="J3178" t="s">
        <v>65</v>
      </c>
      <c r="K3178" t="s">
        <v>66</v>
      </c>
      <c r="L3178" t="s">
        <v>87</v>
      </c>
      <c r="M3178" t="s">
        <v>56</v>
      </c>
      <c r="N3178" t="s">
        <v>76</v>
      </c>
      <c r="O3178" t="s">
        <v>82</v>
      </c>
      <c r="P3178">
        <v>53</v>
      </c>
      <c r="Q3178">
        <v>54</v>
      </c>
      <c r="R3178">
        <v>54</v>
      </c>
      <c r="S3178">
        <v>1</v>
      </c>
      <c r="T3178">
        <f t="shared" si="441"/>
        <v>53</v>
      </c>
      <c r="U3178">
        <v>51</v>
      </c>
      <c r="V3178">
        <f t="shared" si="442"/>
        <v>2</v>
      </c>
      <c r="W3178" s="3">
        <f t="shared" si="443"/>
        <v>1.8518518518518517E-2</v>
      </c>
      <c r="X3178">
        <v>52</v>
      </c>
      <c r="Y3178" s="4">
        <v>4.4000000000000004</v>
      </c>
      <c r="Z3178" s="4">
        <v>2.1</v>
      </c>
      <c r="AA3178" s="5">
        <v>48981.87</v>
      </c>
      <c r="AB3178" s="5">
        <f t="shared" si="444"/>
        <v>2498075.37</v>
      </c>
      <c r="AC3178" s="5">
        <v>35933.25</v>
      </c>
      <c r="AD3178" s="5">
        <f t="shared" si="445"/>
        <v>1940395.5</v>
      </c>
      <c r="AE3178" s="5">
        <v>126629.69</v>
      </c>
      <c r="AF3178" s="5">
        <v>37439.07</v>
      </c>
      <c r="AG3178" s="5">
        <v>12315.94</v>
      </c>
      <c r="AH3178" s="5">
        <v>3045</v>
      </c>
      <c r="AI3178" s="5">
        <v>4600</v>
      </c>
      <c r="AJ3178">
        <v>0</v>
      </c>
      <c r="AK3178" s="5">
        <v>0</v>
      </c>
      <c r="AL3178" s="5">
        <v>2031.02</v>
      </c>
      <c r="AM3178" s="5">
        <v>34758.71</v>
      </c>
      <c r="AN3178">
        <v>4</v>
      </c>
      <c r="AO3178">
        <v>4</v>
      </c>
      <c r="AP3178" t="str">
        <f t="shared" si="446"/>
        <v>Yes</v>
      </c>
      <c r="AQ3178">
        <v>0</v>
      </c>
      <c r="AR3178" s="5">
        <f t="shared" si="447"/>
        <v>2161214.9300000002</v>
      </c>
      <c r="AS3178" s="5">
        <f t="shared" si="448"/>
        <v>336860.44</v>
      </c>
      <c r="AT3178" t="s">
        <v>59</v>
      </c>
      <c r="AU3178" t="s">
        <v>6164</v>
      </c>
      <c r="AV3178" t="s">
        <v>6165</v>
      </c>
      <c r="AW3178" t="s">
        <v>6166</v>
      </c>
      <c r="AX3178" t="s">
        <v>6202</v>
      </c>
      <c r="AY3178">
        <v>58</v>
      </c>
      <c r="AZ3178">
        <v>4</v>
      </c>
      <c r="BA3178">
        <v>22</v>
      </c>
      <c r="BB3178" t="s">
        <v>6185</v>
      </c>
      <c r="BC3178">
        <v>0</v>
      </c>
      <c r="BD3178">
        <v>0</v>
      </c>
      <c r="BE3178" t="s">
        <v>6169</v>
      </c>
      <c r="BF3178" t="s">
        <v>6170</v>
      </c>
      <c r="BG3178">
        <v>3</v>
      </c>
      <c r="BH3178" t="s">
        <v>6197</v>
      </c>
      <c r="BI3178">
        <v>66</v>
      </c>
      <c r="BJ3178" t="s">
        <v>6193</v>
      </c>
      <c r="BK3178">
        <v>0</v>
      </c>
      <c r="BL3178">
        <v>65</v>
      </c>
      <c r="BM3178" s="3">
        <f t="shared" si="449"/>
        <v>0.83076923076923082</v>
      </c>
    </row>
    <row r="3179" spans="1:65">
      <c r="A3179" t="s">
        <v>3315</v>
      </c>
      <c r="B3179" s="2">
        <v>45849</v>
      </c>
      <c r="C3179" t="s">
        <v>3137</v>
      </c>
      <c r="D3179" t="s">
        <v>3138</v>
      </c>
      <c r="E3179">
        <v>7</v>
      </c>
      <c r="F3179" t="s">
        <v>49</v>
      </c>
      <c r="G3179" t="s">
        <v>62</v>
      </c>
      <c r="H3179" t="s">
        <v>125</v>
      </c>
      <c r="I3179" t="s">
        <v>64</v>
      </c>
      <c r="J3179" t="s">
        <v>81</v>
      </c>
      <c r="K3179" t="s">
        <v>75</v>
      </c>
      <c r="L3179" t="s">
        <v>55</v>
      </c>
      <c r="M3179" t="s">
        <v>56</v>
      </c>
      <c r="N3179" t="s">
        <v>57</v>
      </c>
      <c r="O3179" t="s">
        <v>82</v>
      </c>
      <c r="P3179">
        <v>35</v>
      </c>
      <c r="Q3179">
        <v>35</v>
      </c>
      <c r="R3179">
        <v>34</v>
      </c>
      <c r="S3179">
        <v>1</v>
      </c>
      <c r="T3179">
        <f t="shared" si="441"/>
        <v>33</v>
      </c>
      <c r="U3179">
        <v>33</v>
      </c>
      <c r="V3179">
        <f t="shared" si="442"/>
        <v>0</v>
      </c>
      <c r="W3179" s="3">
        <f t="shared" si="443"/>
        <v>2.9411764705882353E-2</v>
      </c>
      <c r="X3179">
        <v>27</v>
      </c>
      <c r="Y3179" s="4">
        <v>3.3</v>
      </c>
      <c r="Z3179" s="4">
        <v>1.3</v>
      </c>
      <c r="AA3179" s="5">
        <v>78597.88</v>
      </c>
      <c r="AB3179" s="5">
        <f t="shared" si="444"/>
        <v>2593730.04</v>
      </c>
      <c r="AC3179" s="5">
        <v>53256.19</v>
      </c>
      <c r="AD3179" s="5">
        <f t="shared" si="445"/>
        <v>1810710.46</v>
      </c>
      <c r="AE3179" s="5">
        <v>101869.97</v>
      </c>
      <c r="AF3179" s="5">
        <v>30179.5</v>
      </c>
      <c r="AG3179" s="5">
        <v>8929.8700000000008</v>
      </c>
      <c r="AH3179" s="5">
        <v>1885</v>
      </c>
      <c r="AI3179" s="5">
        <v>6800</v>
      </c>
      <c r="AJ3179">
        <v>0</v>
      </c>
      <c r="AK3179" s="5">
        <v>0</v>
      </c>
      <c r="AL3179" s="5">
        <v>0</v>
      </c>
      <c r="AM3179" s="5">
        <v>21964.95</v>
      </c>
      <c r="AN3179">
        <v>4</v>
      </c>
      <c r="AO3179">
        <v>4</v>
      </c>
      <c r="AP3179" t="str">
        <f t="shared" si="446"/>
        <v>Yes</v>
      </c>
      <c r="AQ3179">
        <v>0</v>
      </c>
      <c r="AR3179" s="5">
        <f t="shared" si="447"/>
        <v>1982339.75</v>
      </c>
      <c r="AS3179" s="5">
        <f t="shared" si="448"/>
        <v>611390.29</v>
      </c>
      <c r="AT3179" t="s">
        <v>59</v>
      </c>
      <c r="AU3179" t="s">
        <v>6164</v>
      </c>
      <c r="AV3179" t="s">
        <v>6165</v>
      </c>
      <c r="AW3179" t="s">
        <v>6166</v>
      </c>
      <c r="AX3179" t="s">
        <v>6167</v>
      </c>
      <c r="AY3179">
        <v>40</v>
      </c>
      <c r="AZ3179">
        <v>4</v>
      </c>
      <c r="BA3179">
        <v>0</v>
      </c>
      <c r="BB3179" t="s">
        <v>6168</v>
      </c>
      <c r="BC3179">
        <v>0</v>
      </c>
      <c r="BD3179">
        <v>0</v>
      </c>
      <c r="BE3179" t="s">
        <v>6169</v>
      </c>
      <c r="BF3179" t="s">
        <v>6170</v>
      </c>
      <c r="BG3179">
        <v>0</v>
      </c>
      <c r="BH3179" t="s">
        <v>6171</v>
      </c>
      <c r="BI3179">
        <v>32</v>
      </c>
      <c r="BJ3179" t="s">
        <v>6172</v>
      </c>
      <c r="BK3179">
        <v>0</v>
      </c>
      <c r="BL3179">
        <v>51</v>
      </c>
      <c r="BM3179" s="3">
        <f t="shared" si="449"/>
        <v>0.66666666666666663</v>
      </c>
    </row>
    <row r="3180" spans="1:65">
      <c r="A3180" t="s">
        <v>3316</v>
      </c>
      <c r="B3180" s="2">
        <v>45849</v>
      </c>
      <c r="C3180" t="s">
        <v>3137</v>
      </c>
      <c r="D3180" t="s">
        <v>3138</v>
      </c>
      <c r="E3180">
        <v>7</v>
      </c>
      <c r="F3180" t="s">
        <v>72</v>
      </c>
      <c r="G3180" t="s">
        <v>62</v>
      </c>
      <c r="H3180" t="s">
        <v>220</v>
      </c>
      <c r="I3180" t="s">
        <v>52</v>
      </c>
      <c r="J3180" t="s">
        <v>65</v>
      </c>
      <c r="K3180" t="s">
        <v>66</v>
      </c>
      <c r="L3180" t="s">
        <v>92</v>
      </c>
      <c r="M3180" t="s">
        <v>56</v>
      </c>
      <c r="N3180" t="s">
        <v>94</v>
      </c>
      <c r="O3180" t="s">
        <v>82</v>
      </c>
      <c r="P3180">
        <v>42</v>
      </c>
      <c r="Q3180">
        <v>45</v>
      </c>
      <c r="R3180">
        <v>44</v>
      </c>
      <c r="S3180">
        <v>1</v>
      </c>
      <c r="T3180">
        <f t="shared" si="441"/>
        <v>43</v>
      </c>
      <c r="U3180">
        <v>42</v>
      </c>
      <c r="V3180">
        <f t="shared" si="442"/>
        <v>1</v>
      </c>
      <c r="W3180" s="3">
        <f t="shared" si="443"/>
        <v>2.2727272727272728E-2</v>
      </c>
      <c r="X3180">
        <v>24</v>
      </c>
      <c r="Y3180" s="4">
        <v>3</v>
      </c>
      <c r="Z3180" s="4">
        <v>1.3</v>
      </c>
      <c r="AA3180" s="5">
        <v>49142.62</v>
      </c>
      <c r="AB3180" s="5">
        <f t="shared" si="444"/>
        <v>2063990.04</v>
      </c>
      <c r="AC3180" s="5">
        <v>35348.97</v>
      </c>
      <c r="AD3180" s="5">
        <f t="shared" si="445"/>
        <v>1555354.68</v>
      </c>
      <c r="AE3180" s="5">
        <v>101918.86</v>
      </c>
      <c r="AF3180" s="5">
        <v>27630.6</v>
      </c>
      <c r="AG3180" s="5">
        <v>9563.42</v>
      </c>
      <c r="AH3180" s="5">
        <v>1885</v>
      </c>
      <c r="AI3180" s="5">
        <v>4600</v>
      </c>
      <c r="AJ3180">
        <v>0</v>
      </c>
      <c r="AK3180" s="5">
        <v>0</v>
      </c>
      <c r="AL3180" s="5">
        <v>938</v>
      </c>
      <c r="AM3180" s="5">
        <v>27371.759999999998</v>
      </c>
      <c r="AN3180">
        <v>4</v>
      </c>
      <c r="AO3180">
        <v>2</v>
      </c>
      <c r="AP3180" t="str">
        <f t="shared" si="446"/>
        <v>Yes</v>
      </c>
      <c r="AQ3180">
        <v>1</v>
      </c>
      <c r="AR3180" s="5">
        <f t="shared" si="447"/>
        <v>1729262.32</v>
      </c>
      <c r="AS3180" s="5">
        <f t="shared" si="448"/>
        <v>334727.71999999997</v>
      </c>
      <c r="AT3180" t="s">
        <v>59</v>
      </c>
      <c r="AU3180" t="s">
        <v>6164</v>
      </c>
      <c r="AV3180" t="s">
        <v>6165</v>
      </c>
      <c r="AW3180" t="s">
        <v>6166</v>
      </c>
      <c r="AX3180" t="s">
        <v>6167</v>
      </c>
      <c r="AY3180">
        <v>45</v>
      </c>
      <c r="AZ3180">
        <v>0</v>
      </c>
      <c r="BA3180">
        <v>10</v>
      </c>
      <c r="BB3180" t="s">
        <v>6180</v>
      </c>
      <c r="BC3180">
        <v>0</v>
      </c>
      <c r="BD3180">
        <v>0</v>
      </c>
      <c r="BE3180" t="s">
        <v>6169</v>
      </c>
      <c r="BF3180" t="s">
        <v>6170</v>
      </c>
      <c r="BG3180">
        <v>1</v>
      </c>
      <c r="BH3180" t="s">
        <v>6186</v>
      </c>
      <c r="BI3180">
        <v>50</v>
      </c>
      <c r="BJ3180" t="s">
        <v>6172</v>
      </c>
      <c r="BK3180">
        <v>0</v>
      </c>
      <c r="BL3180">
        <v>65</v>
      </c>
      <c r="BM3180" s="3">
        <f t="shared" si="449"/>
        <v>0.67692307692307696</v>
      </c>
    </row>
    <row r="3181" spans="1:65">
      <c r="A3181" t="s">
        <v>3317</v>
      </c>
      <c r="B3181" s="2">
        <v>45849</v>
      </c>
      <c r="C3181" t="s">
        <v>3137</v>
      </c>
      <c r="D3181" t="s">
        <v>3138</v>
      </c>
      <c r="E3181">
        <v>7</v>
      </c>
      <c r="F3181" t="s">
        <v>78</v>
      </c>
      <c r="G3181" t="s">
        <v>62</v>
      </c>
      <c r="H3181" t="s">
        <v>91</v>
      </c>
      <c r="I3181" t="s">
        <v>74</v>
      </c>
      <c r="J3181" t="s">
        <v>53</v>
      </c>
      <c r="K3181" t="s">
        <v>75</v>
      </c>
      <c r="L3181" t="s">
        <v>87</v>
      </c>
      <c r="M3181" t="s">
        <v>68</v>
      </c>
      <c r="N3181" t="s">
        <v>69</v>
      </c>
      <c r="O3181" t="s">
        <v>82</v>
      </c>
      <c r="P3181">
        <v>68</v>
      </c>
      <c r="Q3181">
        <v>71</v>
      </c>
      <c r="R3181">
        <v>69</v>
      </c>
      <c r="S3181">
        <v>2</v>
      </c>
      <c r="T3181">
        <f t="shared" si="441"/>
        <v>67</v>
      </c>
      <c r="U3181">
        <v>67</v>
      </c>
      <c r="V3181">
        <f t="shared" si="442"/>
        <v>0</v>
      </c>
      <c r="W3181" s="3">
        <f t="shared" si="443"/>
        <v>2.8985507246376812E-2</v>
      </c>
      <c r="X3181">
        <v>25</v>
      </c>
      <c r="Y3181" s="4">
        <v>4.7</v>
      </c>
      <c r="Z3181" s="4">
        <v>1.6</v>
      </c>
      <c r="AA3181" s="5">
        <v>36040.239999999998</v>
      </c>
      <c r="AB3181" s="5">
        <f t="shared" si="444"/>
        <v>2414696.08</v>
      </c>
      <c r="AC3181" s="5">
        <v>22998.85</v>
      </c>
      <c r="AD3181" s="5">
        <f t="shared" si="445"/>
        <v>1586920.65</v>
      </c>
      <c r="AE3181" s="5">
        <v>116955.61</v>
      </c>
      <c r="AF3181" s="5">
        <v>32018.46</v>
      </c>
      <c r="AG3181" s="5">
        <v>9011.68</v>
      </c>
      <c r="AH3181" s="5">
        <v>2320</v>
      </c>
      <c r="AI3181" s="5">
        <v>6400</v>
      </c>
      <c r="AJ3181">
        <v>1</v>
      </c>
      <c r="AK3181" s="5">
        <v>8589.56</v>
      </c>
      <c r="AL3181" s="5">
        <v>0</v>
      </c>
      <c r="AM3181" s="5">
        <v>42877.3</v>
      </c>
      <c r="AN3181">
        <v>4</v>
      </c>
      <c r="AO3181">
        <v>4</v>
      </c>
      <c r="AP3181" t="str">
        <f t="shared" si="446"/>
        <v>Yes</v>
      </c>
      <c r="AQ3181">
        <v>1</v>
      </c>
      <c r="AR3181" s="5">
        <f t="shared" si="447"/>
        <v>1805093.26</v>
      </c>
      <c r="AS3181" s="5">
        <f t="shared" si="448"/>
        <v>609602.81999999995</v>
      </c>
      <c r="AT3181" t="s">
        <v>59</v>
      </c>
      <c r="AU3181" t="s">
        <v>6189</v>
      </c>
      <c r="AV3181" t="s">
        <v>6190</v>
      </c>
      <c r="AW3181" t="s">
        <v>6183</v>
      </c>
      <c r="AX3181" t="s">
        <v>6167</v>
      </c>
      <c r="AY3181">
        <v>72</v>
      </c>
      <c r="AZ3181">
        <v>2</v>
      </c>
      <c r="BA3181">
        <v>0</v>
      </c>
      <c r="BB3181" t="s">
        <v>6168</v>
      </c>
      <c r="BC3181">
        <v>0</v>
      </c>
      <c r="BD3181">
        <v>0</v>
      </c>
      <c r="BE3181" t="s">
        <v>6169</v>
      </c>
      <c r="BF3181" t="s">
        <v>6170</v>
      </c>
      <c r="BG3181">
        <v>1</v>
      </c>
      <c r="BH3181" t="s">
        <v>6179</v>
      </c>
      <c r="BI3181">
        <v>60</v>
      </c>
      <c r="BJ3181" t="s">
        <v>6187</v>
      </c>
      <c r="BK3181">
        <v>0</v>
      </c>
      <c r="BL3181">
        <v>76</v>
      </c>
      <c r="BM3181" s="3">
        <f t="shared" si="449"/>
        <v>0.90789473684210531</v>
      </c>
    </row>
    <row r="3182" spans="1:65">
      <c r="A3182" t="s">
        <v>3318</v>
      </c>
      <c r="B3182" s="2">
        <v>45849</v>
      </c>
      <c r="C3182" t="s">
        <v>3137</v>
      </c>
      <c r="D3182" t="s">
        <v>3138</v>
      </c>
      <c r="E3182">
        <v>7</v>
      </c>
      <c r="F3182" t="s">
        <v>78</v>
      </c>
      <c r="G3182" t="s">
        <v>79</v>
      </c>
      <c r="H3182" t="s">
        <v>143</v>
      </c>
      <c r="I3182" t="s">
        <v>74</v>
      </c>
      <c r="J3182" t="s">
        <v>65</v>
      </c>
      <c r="K3182" t="s">
        <v>75</v>
      </c>
      <c r="L3182" t="s">
        <v>67</v>
      </c>
      <c r="M3182" t="s">
        <v>68</v>
      </c>
      <c r="N3182" t="s">
        <v>69</v>
      </c>
      <c r="O3182" t="s">
        <v>82</v>
      </c>
      <c r="P3182">
        <v>44</v>
      </c>
      <c r="Q3182">
        <v>47</v>
      </c>
      <c r="R3182">
        <v>45</v>
      </c>
      <c r="S3182">
        <v>3</v>
      </c>
      <c r="T3182">
        <f t="shared" si="441"/>
        <v>42</v>
      </c>
      <c r="U3182">
        <v>42</v>
      </c>
      <c r="V3182">
        <f t="shared" si="442"/>
        <v>0</v>
      </c>
      <c r="W3182" s="3">
        <f t="shared" si="443"/>
        <v>6.6666666666666666E-2</v>
      </c>
      <c r="X3182">
        <v>12</v>
      </c>
      <c r="Y3182" s="4">
        <v>4.3</v>
      </c>
      <c r="Z3182" s="4">
        <v>1.5</v>
      </c>
      <c r="AA3182" s="5">
        <v>51569.09</v>
      </c>
      <c r="AB3182" s="5">
        <f t="shared" si="444"/>
        <v>2165901.7799999998</v>
      </c>
      <c r="AC3182" s="5">
        <v>32514.2</v>
      </c>
      <c r="AD3182" s="5">
        <f t="shared" si="445"/>
        <v>1463139</v>
      </c>
      <c r="AE3182" s="5">
        <v>99283.71</v>
      </c>
      <c r="AF3182" s="5">
        <v>29721.52</v>
      </c>
      <c r="AG3182" s="5">
        <v>7953.97</v>
      </c>
      <c r="AH3182" s="5">
        <v>2175</v>
      </c>
      <c r="AI3182" s="5">
        <v>16626.099999999999</v>
      </c>
      <c r="AJ3182">
        <v>1</v>
      </c>
      <c r="AK3182" s="5">
        <v>14095.69</v>
      </c>
      <c r="AL3182" s="5">
        <v>0</v>
      </c>
      <c r="AM3182" s="5">
        <v>28613.360000000001</v>
      </c>
      <c r="AN3182">
        <v>4</v>
      </c>
      <c r="AO3182">
        <v>4</v>
      </c>
      <c r="AP3182" t="str">
        <f t="shared" si="446"/>
        <v>Yes</v>
      </c>
      <c r="AQ3182">
        <v>1</v>
      </c>
      <c r="AR3182" s="5">
        <f t="shared" si="447"/>
        <v>1661608.35</v>
      </c>
      <c r="AS3182" s="5">
        <f t="shared" si="448"/>
        <v>504293.43</v>
      </c>
      <c r="AT3182" t="s">
        <v>1641</v>
      </c>
      <c r="AU3182" t="s">
        <v>6199</v>
      </c>
      <c r="AV3182" t="s">
        <v>6200</v>
      </c>
      <c r="AW3182" t="s">
        <v>6175</v>
      </c>
      <c r="AX3182" t="s">
        <v>6167</v>
      </c>
      <c r="AY3182">
        <v>46</v>
      </c>
      <c r="AZ3182">
        <v>0</v>
      </c>
      <c r="BA3182">
        <v>0</v>
      </c>
      <c r="BB3182" t="s">
        <v>6168</v>
      </c>
      <c r="BC3182">
        <v>0</v>
      </c>
      <c r="BD3182">
        <v>0</v>
      </c>
      <c r="BE3182" t="s">
        <v>6169</v>
      </c>
      <c r="BF3182" t="s">
        <v>6210</v>
      </c>
      <c r="BG3182">
        <v>0</v>
      </c>
      <c r="BH3182" t="s">
        <v>6171</v>
      </c>
      <c r="BI3182">
        <v>22</v>
      </c>
      <c r="BJ3182" t="s">
        <v>6172</v>
      </c>
      <c r="BK3182">
        <v>0</v>
      </c>
      <c r="BL3182">
        <v>62</v>
      </c>
      <c r="BM3182" s="3">
        <f t="shared" si="449"/>
        <v>0.72580645161290325</v>
      </c>
    </row>
    <row r="3183" spans="1:65">
      <c r="A3183" t="s">
        <v>3319</v>
      </c>
      <c r="B3183" s="2">
        <v>45849</v>
      </c>
      <c r="C3183" t="s">
        <v>3137</v>
      </c>
      <c r="D3183" t="s">
        <v>3138</v>
      </c>
      <c r="E3183">
        <v>7</v>
      </c>
      <c r="F3183" t="s">
        <v>78</v>
      </c>
      <c r="G3183" t="s">
        <v>50</v>
      </c>
      <c r="H3183" t="s">
        <v>161</v>
      </c>
      <c r="I3183" t="s">
        <v>74</v>
      </c>
      <c r="J3183" t="s">
        <v>65</v>
      </c>
      <c r="K3183" t="s">
        <v>66</v>
      </c>
      <c r="L3183" t="s">
        <v>92</v>
      </c>
      <c r="M3183" t="s">
        <v>56</v>
      </c>
      <c r="N3183" t="s">
        <v>76</v>
      </c>
      <c r="O3183" t="s">
        <v>58</v>
      </c>
      <c r="P3183">
        <v>49</v>
      </c>
      <c r="Q3183">
        <v>50</v>
      </c>
      <c r="R3183">
        <v>47</v>
      </c>
      <c r="S3183">
        <v>1</v>
      </c>
      <c r="T3183">
        <f t="shared" si="441"/>
        <v>46</v>
      </c>
      <c r="U3183">
        <v>46</v>
      </c>
      <c r="V3183">
        <f t="shared" si="442"/>
        <v>0</v>
      </c>
      <c r="W3183" s="3">
        <f t="shared" si="443"/>
        <v>2.1276595744680851E-2</v>
      </c>
      <c r="X3183">
        <v>25</v>
      </c>
      <c r="Y3183" s="4">
        <v>7.4</v>
      </c>
      <c r="Z3183" s="4">
        <v>1.7</v>
      </c>
      <c r="AA3183" s="5">
        <v>49080.66</v>
      </c>
      <c r="AB3183" s="5">
        <f t="shared" si="444"/>
        <v>2257710.36</v>
      </c>
      <c r="AC3183" s="5">
        <v>35089.730000000003</v>
      </c>
      <c r="AD3183" s="5">
        <f t="shared" si="445"/>
        <v>1649217.31</v>
      </c>
      <c r="AE3183" s="5">
        <v>103153.81</v>
      </c>
      <c r="AF3183" s="5">
        <v>32096.07</v>
      </c>
      <c r="AG3183" s="5">
        <v>9733.0300000000007</v>
      </c>
      <c r="AH3183" s="5">
        <v>2465</v>
      </c>
      <c r="AI3183" s="5">
        <v>4600</v>
      </c>
      <c r="AJ3183">
        <v>0</v>
      </c>
      <c r="AK3183" s="5">
        <v>0</v>
      </c>
      <c r="AL3183" s="5">
        <v>0</v>
      </c>
      <c r="AM3183" s="5">
        <v>29377.06</v>
      </c>
      <c r="AN3183">
        <v>4</v>
      </c>
      <c r="AO3183">
        <v>3</v>
      </c>
      <c r="AP3183" t="str">
        <f t="shared" si="446"/>
        <v>Yes</v>
      </c>
      <c r="AQ3183">
        <v>1</v>
      </c>
      <c r="AR3183" s="5">
        <f t="shared" si="447"/>
        <v>1830642.28</v>
      </c>
      <c r="AS3183" s="5">
        <f t="shared" si="448"/>
        <v>427068.08</v>
      </c>
      <c r="AT3183" t="s">
        <v>59</v>
      </c>
      <c r="AU3183" t="s">
        <v>6164</v>
      </c>
      <c r="AV3183" t="s">
        <v>6165</v>
      </c>
      <c r="AW3183" t="s">
        <v>6166</v>
      </c>
      <c r="AX3183" t="s">
        <v>6167</v>
      </c>
      <c r="AY3183">
        <v>52</v>
      </c>
      <c r="AZ3183">
        <v>3</v>
      </c>
      <c r="BA3183">
        <v>0</v>
      </c>
      <c r="BB3183" t="s">
        <v>6168</v>
      </c>
      <c r="BC3183">
        <v>0</v>
      </c>
      <c r="BD3183">
        <v>0</v>
      </c>
      <c r="BE3183" t="s">
        <v>6169</v>
      </c>
      <c r="BF3183" t="s">
        <v>6170</v>
      </c>
      <c r="BG3183">
        <v>0</v>
      </c>
      <c r="BH3183" t="s">
        <v>6171</v>
      </c>
      <c r="BI3183">
        <v>57</v>
      </c>
      <c r="BJ3183" t="s">
        <v>6187</v>
      </c>
      <c r="BK3183">
        <v>0</v>
      </c>
      <c r="BL3183">
        <v>59</v>
      </c>
      <c r="BM3183" s="3">
        <f t="shared" si="449"/>
        <v>0.79661016949152541</v>
      </c>
    </row>
    <row r="3184" spans="1:65">
      <c r="A3184" t="s">
        <v>3320</v>
      </c>
      <c r="B3184" s="2">
        <v>45849</v>
      </c>
      <c r="C3184" t="s">
        <v>3137</v>
      </c>
      <c r="D3184" t="s">
        <v>3138</v>
      </c>
      <c r="E3184">
        <v>7</v>
      </c>
      <c r="F3184" t="s">
        <v>61</v>
      </c>
      <c r="G3184" t="s">
        <v>79</v>
      </c>
      <c r="H3184" t="s">
        <v>123</v>
      </c>
      <c r="I3184" t="s">
        <v>74</v>
      </c>
      <c r="J3184" t="s">
        <v>53</v>
      </c>
      <c r="K3184" t="s">
        <v>66</v>
      </c>
      <c r="L3184" t="s">
        <v>55</v>
      </c>
      <c r="M3184" t="s">
        <v>56</v>
      </c>
      <c r="N3184" t="s">
        <v>69</v>
      </c>
      <c r="O3184" t="s">
        <v>82</v>
      </c>
      <c r="P3184">
        <v>55</v>
      </c>
      <c r="Q3184">
        <v>59</v>
      </c>
      <c r="R3184">
        <v>60</v>
      </c>
      <c r="S3184">
        <v>2</v>
      </c>
      <c r="T3184">
        <f t="shared" si="441"/>
        <v>58</v>
      </c>
      <c r="U3184">
        <v>54</v>
      </c>
      <c r="V3184">
        <f t="shared" si="442"/>
        <v>4</v>
      </c>
      <c r="W3184" s="3">
        <f t="shared" si="443"/>
        <v>3.3333333333333333E-2</v>
      </c>
      <c r="X3184">
        <v>30</v>
      </c>
      <c r="Y3184" s="4">
        <v>5.4</v>
      </c>
      <c r="Z3184" s="4">
        <v>1.2</v>
      </c>
      <c r="AA3184" s="5">
        <v>33468.42</v>
      </c>
      <c r="AB3184" s="5">
        <f t="shared" si="444"/>
        <v>1807294.68</v>
      </c>
      <c r="AC3184" s="5">
        <v>23601.51</v>
      </c>
      <c r="AD3184" s="5">
        <f t="shared" si="445"/>
        <v>1416090.6</v>
      </c>
      <c r="AE3184" s="5">
        <v>101882.4</v>
      </c>
      <c r="AF3184" s="5">
        <v>26468.77</v>
      </c>
      <c r="AG3184" s="5">
        <v>10245.51</v>
      </c>
      <c r="AH3184" s="5">
        <v>1740</v>
      </c>
      <c r="AI3184" s="5">
        <v>6400</v>
      </c>
      <c r="AJ3184">
        <v>0</v>
      </c>
      <c r="AK3184" s="5">
        <v>0</v>
      </c>
      <c r="AL3184" s="5">
        <v>2692.67</v>
      </c>
      <c r="AM3184" s="5">
        <v>34464.129999999997</v>
      </c>
      <c r="AN3184">
        <v>4</v>
      </c>
      <c r="AO3184">
        <v>4</v>
      </c>
      <c r="AP3184" t="str">
        <f t="shared" si="446"/>
        <v>Yes</v>
      </c>
      <c r="AQ3184">
        <v>0</v>
      </c>
      <c r="AR3184" s="5">
        <f t="shared" si="447"/>
        <v>1599984.08</v>
      </c>
      <c r="AS3184" s="5">
        <f t="shared" si="448"/>
        <v>207310.6</v>
      </c>
      <c r="AT3184" t="s">
        <v>59</v>
      </c>
      <c r="AU3184" t="s">
        <v>6164</v>
      </c>
      <c r="AV3184" t="s">
        <v>6165</v>
      </c>
      <c r="AW3184" t="s">
        <v>6166</v>
      </c>
      <c r="AX3184" t="s">
        <v>6184</v>
      </c>
      <c r="AY3184">
        <v>56</v>
      </c>
      <c r="AZ3184">
        <v>1</v>
      </c>
      <c r="BA3184">
        <v>30</v>
      </c>
      <c r="BB3184" t="s">
        <v>6180</v>
      </c>
      <c r="BC3184">
        <v>0</v>
      </c>
      <c r="BD3184">
        <v>0</v>
      </c>
      <c r="BE3184" t="s">
        <v>6169</v>
      </c>
      <c r="BF3184" t="s">
        <v>6170</v>
      </c>
      <c r="BG3184">
        <v>1</v>
      </c>
      <c r="BH3184" t="s">
        <v>6179</v>
      </c>
      <c r="BI3184">
        <v>47</v>
      </c>
      <c r="BJ3184" t="s">
        <v>6172</v>
      </c>
      <c r="BK3184">
        <v>0</v>
      </c>
      <c r="BL3184">
        <v>77</v>
      </c>
      <c r="BM3184" s="3">
        <f t="shared" si="449"/>
        <v>0.77922077922077926</v>
      </c>
    </row>
    <row r="3185" spans="1:65">
      <c r="A3185" t="s">
        <v>3321</v>
      </c>
      <c r="B3185" s="2">
        <v>45850</v>
      </c>
      <c r="C3185" t="s">
        <v>3137</v>
      </c>
      <c r="D3185" t="s">
        <v>3138</v>
      </c>
      <c r="E3185">
        <v>7</v>
      </c>
      <c r="F3185" t="s">
        <v>72</v>
      </c>
      <c r="G3185" t="s">
        <v>62</v>
      </c>
      <c r="H3185" t="s">
        <v>155</v>
      </c>
      <c r="I3185" t="s">
        <v>64</v>
      </c>
      <c r="J3185" t="s">
        <v>65</v>
      </c>
      <c r="K3185" t="s">
        <v>75</v>
      </c>
      <c r="L3185" t="s">
        <v>55</v>
      </c>
      <c r="M3185" t="s">
        <v>56</v>
      </c>
      <c r="N3185" t="s">
        <v>57</v>
      </c>
      <c r="O3185" t="s">
        <v>82</v>
      </c>
      <c r="P3185">
        <v>44</v>
      </c>
      <c r="Q3185">
        <v>47</v>
      </c>
      <c r="R3185">
        <v>49</v>
      </c>
      <c r="S3185">
        <v>1</v>
      </c>
      <c r="T3185">
        <f t="shared" si="441"/>
        <v>48</v>
      </c>
      <c r="U3185">
        <v>43</v>
      </c>
      <c r="V3185">
        <f t="shared" si="442"/>
        <v>5</v>
      </c>
      <c r="W3185" s="3">
        <f t="shared" si="443"/>
        <v>2.0408163265306121E-2</v>
      </c>
      <c r="X3185">
        <v>25</v>
      </c>
      <c r="Y3185" s="4">
        <v>2.2000000000000002</v>
      </c>
      <c r="Z3185" s="4">
        <v>1.7</v>
      </c>
      <c r="AA3185" s="5">
        <v>51800.06</v>
      </c>
      <c r="AB3185" s="5">
        <f t="shared" si="444"/>
        <v>2227402.58</v>
      </c>
      <c r="AC3185" s="5">
        <v>34848.839999999997</v>
      </c>
      <c r="AD3185" s="5">
        <f t="shared" si="445"/>
        <v>1707593.16</v>
      </c>
      <c r="AE3185" s="5">
        <v>107152.15</v>
      </c>
      <c r="AF3185" s="5">
        <v>30953.37</v>
      </c>
      <c r="AG3185" s="5">
        <v>9498.93</v>
      </c>
      <c r="AH3185" s="5">
        <v>2465</v>
      </c>
      <c r="AI3185" s="5">
        <v>4600</v>
      </c>
      <c r="AJ3185">
        <v>0</v>
      </c>
      <c r="AK3185" s="5">
        <v>0</v>
      </c>
      <c r="AL3185" s="5">
        <v>4878.7700000000004</v>
      </c>
      <c r="AM3185" s="5">
        <v>29249.27</v>
      </c>
      <c r="AN3185">
        <v>4</v>
      </c>
      <c r="AO3185">
        <v>3</v>
      </c>
      <c r="AP3185" t="str">
        <f t="shared" si="446"/>
        <v>Yes</v>
      </c>
      <c r="AQ3185">
        <v>1</v>
      </c>
      <c r="AR3185" s="5">
        <f t="shared" si="447"/>
        <v>1896390.65</v>
      </c>
      <c r="AS3185" s="5">
        <f t="shared" si="448"/>
        <v>331011.93</v>
      </c>
      <c r="AT3185" t="s">
        <v>59</v>
      </c>
      <c r="AU3185" t="s">
        <v>6164</v>
      </c>
      <c r="AV3185" t="s">
        <v>6165</v>
      </c>
      <c r="AW3185" t="s">
        <v>6166</v>
      </c>
      <c r="AX3185" t="s">
        <v>6184</v>
      </c>
      <c r="AY3185">
        <v>44</v>
      </c>
      <c r="AZ3185">
        <v>0</v>
      </c>
      <c r="BA3185">
        <v>26</v>
      </c>
      <c r="BB3185" t="s">
        <v>6180</v>
      </c>
      <c r="BC3185">
        <v>0</v>
      </c>
      <c r="BD3185">
        <v>0</v>
      </c>
      <c r="BE3185" t="s">
        <v>6169</v>
      </c>
      <c r="BF3185" t="s">
        <v>6170</v>
      </c>
      <c r="BG3185">
        <v>0</v>
      </c>
      <c r="BH3185" t="s">
        <v>6171</v>
      </c>
      <c r="BI3185">
        <v>33</v>
      </c>
      <c r="BJ3185" t="s">
        <v>6172</v>
      </c>
      <c r="BK3185">
        <v>0</v>
      </c>
      <c r="BL3185">
        <v>59</v>
      </c>
      <c r="BM3185" s="3">
        <f t="shared" si="449"/>
        <v>0.83050847457627119</v>
      </c>
    </row>
    <row r="3186" spans="1:65">
      <c r="A3186" t="s">
        <v>3322</v>
      </c>
      <c r="B3186" s="2">
        <v>45850</v>
      </c>
      <c r="C3186" t="s">
        <v>3137</v>
      </c>
      <c r="D3186" t="s">
        <v>3138</v>
      </c>
      <c r="E3186">
        <v>7</v>
      </c>
      <c r="F3186" t="s">
        <v>78</v>
      </c>
      <c r="G3186" t="s">
        <v>50</v>
      </c>
      <c r="H3186" t="s">
        <v>173</v>
      </c>
      <c r="I3186" t="s">
        <v>52</v>
      </c>
      <c r="J3186" t="s">
        <v>81</v>
      </c>
      <c r="K3186" t="s">
        <v>66</v>
      </c>
      <c r="L3186" t="s">
        <v>55</v>
      </c>
      <c r="M3186" t="s">
        <v>56</v>
      </c>
      <c r="N3186" t="s">
        <v>109</v>
      </c>
      <c r="O3186" t="s">
        <v>120</v>
      </c>
      <c r="P3186">
        <v>35</v>
      </c>
      <c r="Q3186">
        <v>36</v>
      </c>
      <c r="R3186">
        <v>34</v>
      </c>
      <c r="S3186">
        <v>2</v>
      </c>
      <c r="T3186">
        <f t="shared" si="441"/>
        <v>32</v>
      </c>
      <c r="U3186">
        <v>32</v>
      </c>
      <c r="V3186">
        <f t="shared" si="442"/>
        <v>0</v>
      </c>
      <c r="W3186" s="3">
        <f t="shared" si="443"/>
        <v>5.8823529411764705E-2</v>
      </c>
      <c r="X3186">
        <v>105</v>
      </c>
      <c r="Y3186" s="4">
        <v>5</v>
      </c>
      <c r="Z3186" s="4">
        <v>4.5999999999999996</v>
      </c>
      <c r="AA3186" s="5">
        <v>72692.66</v>
      </c>
      <c r="AB3186" s="5">
        <f t="shared" si="444"/>
        <v>2326165.12</v>
      </c>
      <c r="AC3186" s="5">
        <v>53235.83</v>
      </c>
      <c r="AD3186" s="5">
        <f t="shared" si="445"/>
        <v>1810018.22</v>
      </c>
      <c r="AE3186" s="5">
        <v>109973.17</v>
      </c>
      <c r="AF3186" s="5">
        <v>34876.800000000003</v>
      </c>
      <c r="AG3186" s="5">
        <v>41824.03</v>
      </c>
      <c r="AH3186" s="5">
        <v>6670</v>
      </c>
      <c r="AI3186" s="5">
        <v>13600</v>
      </c>
      <c r="AJ3186">
        <v>0</v>
      </c>
      <c r="AK3186" s="5">
        <v>0</v>
      </c>
      <c r="AL3186" s="5">
        <v>0</v>
      </c>
      <c r="AM3186" s="5">
        <v>48894.98</v>
      </c>
      <c r="AN3186">
        <v>8</v>
      </c>
      <c r="AO3186">
        <v>7</v>
      </c>
      <c r="AP3186" t="str">
        <f t="shared" si="446"/>
        <v>Yes</v>
      </c>
      <c r="AQ3186">
        <v>1</v>
      </c>
      <c r="AR3186" s="5">
        <f t="shared" si="447"/>
        <v>2065857.2</v>
      </c>
      <c r="AS3186" s="5">
        <f t="shared" si="448"/>
        <v>260307.92</v>
      </c>
      <c r="AT3186" t="s">
        <v>116</v>
      </c>
      <c r="AU3186" t="s">
        <v>6164</v>
      </c>
      <c r="AV3186" t="s">
        <v>6165</v>
      </c>
      <c r="AW3186" t="s">
        <v>6166</v>
      </c>
      <c r="AX3186" t="s">
        <v>6202</v>
      </c>
      <c r="AY3186">
        <v>35</v>
      </c>
      <c r="AZ3186">
        <v>0</v>
      </c>
      <c r="BA3186">
        <v>0</v>
      </c>
      <c r="BB3186" t="s">
        <v>6168</v>
      </c>
      <c r="BC3186">
        <v>0</v>
      </c>
      <c r="BD3186">
        <v>0</v>
      </c>
      <c r="BE3186" t="s">
        <v>6169</v>
      </c>
      <c r="BF3186" t="s">
        <v>6176</v>
      </c>
      <c r="BG3186">
        <v>5</v>
      </c>
      <c r="BH3186" t="s">
        <v>6209</v>
      </c>
      <c r="BI3186">
        <v>131</v>
      </c>
      <c r="BJ3186" t="s">
        <v>6193</v>
      </c>
      <c r="BK3186">
        <v>0</v>
      </c>
      <c r="BL3186">
        <v>49</v>
      </c>
      <c r="BM3186" s="3">
        <f t="shared" si="449"/>
        <v>0.69387755102040816</v>
      </c>
    </row>
    <row r="3187" spans="1:65">
      <c r="A3187" t="s">
        <v>3323</v>
      </c>
      <c r="B3187" s="2">
        <v>45850</v>
      </c>
      <c r="C3187" t="s">
        <v>3137</v>
      </c>
      <c r="D3187" t="s">
        <v>3138</v>
      </c>
      <c r="E3187">
        <v>7</v>
      </c>
      <c r="F3187" t="s">
        <v>72</v>
      </c>
      <c r="G3187" t="s">
        <v>62</v>
      </c>
      <c r="H3187" t="s">
        <v>155</v>
      </c>
      <c r="I3187" t="s">
        <v>52</v>
      </c>
      <c r="J3187" t="s">
        <v>65</v>
      </c>
      <c r="K3187" t="s">
        <v>75</v>
      </c>
      <c r="L3187" t="s">
        <v>92</v>
      </c>
      <c r="M3187" t="s">
        <v>56</v>
      </c>
      <c r="N3187" t="s">
        <v>69</v>
      </c>
      <c r="O3187" t="s">
        <v>82</v>
      </c>
      <c r="P3187">
        <v>49</v>
      </c>
      <c r="Q3187">
        <v>49</v>
      </c>
      <c r="R3187">
        <v>51</v>
      </c>
      <c r="S3187">
        <v>1</v>
      </c>
      <c r="T3187">
        <f t="shared" si="441"/>
        <v>50</v>
      </c>
      <c r="U3187">
        <v>47</v>
      </c>
      <c r="V3187">
        <f t="shared" si="442"/>
        <v>3</v>
      </c>
      <c r="W3187" s="3">
        <f t="shared" si="443"/>
        <v>1.9607843137254902E-2</v>
      </c>
      <c r="X3187">
        <v>25</v>
      </c>
      <c r="Y3187" s="4">
        <v>3.8</v>
      </c>
      <c r="Z3187" s="4">
        <v>1.4</v>
      </c>
      <c r="AA3187" s="5">
        <v>52615.97</v>
      </c>
      <c r="AB3187" s="5">
        <f t="shared" si="444"/>
        <v>2472950.59</v>
      </c>
      <c r="AC3187" s="5">
        <v>35205.64</v>
      </c>
      <c r="AD3187" s="5">
        <f t="shared" si="445"/>
        <v>1795487.64</v>
      </c>
      <c r="AE3187" s="5">
        <v>117194.33</v>
      </c>
      <c r="AF3187" s="5">
        <v>30894.13</v>
      </c>
      <c r="AG3187" s="5">
        <v>8748.06</v>
      </c>
      <c r="AH3187" s="5">
        <v>2030</v>
      </c>
      <c r="AI3187" s="5">
        <v>4600</v>
      </c>
      <c r="AJ3187">
        <v>0</v>
      </c>
      <c r="AK3187" s="5">
        <v>0</v>
      </c>
      <c r="AL3187" s="5">
        <v>2910.84</v>
      </c>
      <c r="AM3187" s="5">
        <v>30578.01</v>
      </c>
      <c r="AN3187">
        <v>4</v>
      </c>
      <c r="AO3187">
        <v>3</v>
      </c>
      <c r="AP3187" t="str">
        <f t="shared" si="446"/>
        <v>Yes</v>
      </c>
      <c r="AQ3187">
        <v>1</v>
      </c>
      <c r="AR3187" s="5">
        <f t="shared" si="447"/>
        <v>1992443.01</v>
      </c>
      <c r="AS3187" s="5">
        <f t="shared" si="448"/>
        <v>480507.58</v>
      </c>
      <c r="AT3187" t="s">
        <v>59</v>
      </c>
      <c r="AU3187" t="s">
        <v>6164</v>
      </c>
      <c r="AV3187" t="s">
        <v>6165</v>
      </c>
      <c r="AW3187" t="s">
        <v>6166</v>
      </c>
      <c r="AX3187" t="s">
        <v>6184</v>
      </c>
      <c r="AY3187">
        <v>52</v>
      </c>
      <c r="AZ3187">
        <v>0</v>
      </c>
      <c r="BA3187">
        <v>25</v>
      </c>
      <c r="BB3187" t="s">
        <v>6180</v>
      </c>
      <c r="BC3187">
        <v>0</v>
      </c>
      <c r="BD3187">
        <v>0</v>
      </c>
      <c r="BE3187" t="s">
        <v>6169</v>
      </c>
      <c r="BF3187" t="s">
        <v>6170</v>
      </c>
      <c r="BG3187">
        <v>1</v>
      </c>
      <c r="BH3187" t="s">
        <v>6179</v>
      </c>
      <c r="BI3187">
        <v>60</v>
      </c>
      <c r="BJ3187" t="s">
        <v>6187</v>
      </c>
      <c r="BK3187">
        <v>0</v>
      </c>
      <c r="BL3187">
        <v>58</v>
      </c>
      <c r="BM3187" s="3">
        <f t="shared" si="449"/>
        <v>0.87931034482758619</v>
      </c>
    </row>
    <row r="3188" spans="1:65">
      <c r="A3188" t="s">
        <v>3324</v>
      </c>
      <c r="B3188" s="2">
        <v>45850</v>
      </c>
      <c r="C3188" t="s">
        <v>3137</v>
      </c>
      <c r="D3188" t="s">
        <v>3138</v>
      </c>
      <c r="E3188">
        <v>7</v>
      </c>
      <c r="F3188" t="s">
        <v>49</v>
      </c>
      <c r="G3188" t="s">
        <v>79</v>
      </c>
      <c r="H3188" t="s">
        <v>262</v>
      </c>
      <c r="I3188" t="s">
        <v>52</v>
      </c>
      <c r="J3188" t="s">
        <v>81</v>
      </c>
      <c r="K3188" t="s">
        <v>75</v>
      </c>
      <c r="L3188" t="s">
        <v>67</v>
      </c>
      <c r="M3188" t="s">
        <v>56</v>
      </c>
      <c r="N3188" t="s">
        <v>69</v>
      </c>
      <c r="O3188" t="s">
        <v>82</v>
      </c>
      <c r="P3188">
        <v>40</v>
      </c>
      <c r="Q3188">
        <v>43</v>
      </c>
      <c r="R3188">
        <v>42</v>
      </c>
      <c r="S3188">
        <v>2</v>
      </c>
      <c r="T3188">
        <f t="shared" si="441"/>
        <v>40</v>
      </c>
      <c r="U3188">
        <v>39</v>
      </c>
      <c r="V3188">
        <f t="shared" si="442"/>
        <v>1</v>
      </c>
      <c r="W3188" s="3">
        <f t="shared" si="443"/>
        <v>4.7619047619047616E-2</v>
      </c>
      <c r="X3188">
        <v>11</v>
      </c>
      <c r="Y3188" s="4">
        <v>4.7</v>
      </c>
      <c r="Z3188" s="4">
        <v>1.4</v>
      </c>
      <c r="AA3188" s="5">
        <v>78138.62</v>
      </c>
      <c r="AB3188" s="5">
        <f t="shared" si="444"/>
        <v>3047406.18</v>
      </c>
      <c r="AC3188" s="5">
        <v>51835.22</v>
      </c>
      <c r="AD3188" s="5">
        <f t="shared" si="445"/>
        <v>2177079.2400000002</v>
      </c>
      <c r="AE3188" s="5">
        <v>135946.35999999999</v>
      </c>
      <c r="AF3188" s="5">
        <v>37106.379999999997</v>
      </c>
      <c r="AG3188" s="5">
        <v>7964.25</v>
      </c>
      <c r="AH3188" s="5">
        <v>2030</v>
      </c>
      <c r="AI3188" s="5">
        <v>13600</v>
      </c>
      <c r="AJ3188">
        <v>0</v>
      </c>
      <c r="AK3188" s="5">
        <v>0</v>
      </c>
      <c r="AL3188" s="5">
        <v>1474.81</v>
      </c>
      <c r="AM3188" s="5">
        <v>27111.360000000001</v>
      </c>
      <c r="AN3188">
        <v>4</v>
      </c>
      <c r="AO3188">
        <v>4</v>
      </c>
      <c r="AP3188" t="str">
        <f t="shared" si="446"/>
        <v>Yes</v>
      </c>
      <c r="AQ3188">
        <v>0</v>
      </c>
      <c r="AR3188" s="5">
        <f t="shared" si="447"/>
        <v>2402312.4</v>
      </c>
      <c r="AS3188" s="5">
        <f t="shared" si="448"/>
        <v>645093.78</v>
      </c>
      <c r="AT3188" t="s">
        <v>116</v>
      </c>
      <c r="AU3188" t="s">
        <v>6164</v>
      </c>
      <c r="AV3188" t="s">
        <v>6165</v>
      </c>
      <c r="AW3188" t="s">
        <v>6166</v>
      </c>
      <c r="AX3188" t="s">
        <v>6167</v>
      </c>
      <c r="AY3188">
        <v>42</v>
      </c>
      <c r="AZ3188">
        <v>0</v>
      </c>
      <c r="BA3188">
        <v>13</v>
      </c>
      <c r="BB3188" t="s">
        <v>6191</v>
      </c>
      <c r="BC3188">
        <v>0</v>
      </c>
      <c r="BD3188">
        <v>0</v>
      </c>
      <c r="BE3188" t="s">
        <v>6169</v>
      </c>
      <c r="BF3188" t="s">
        <v>6176</v>
      </c>
      <c r="BG3188">
        <v>0</v>
      </c>
      <c r="BH3188" t="s">
        <v>6171</v>
      </c>
      <c r="BI3188">
        <v>10</v>
      </c>
      <c r="BJ3188" t="s">
        <v>6172</v>
      </c>
      <c r="BK3188">
        <v>0</v>
      </c>
      <c r="BL3188">
        <v>49</v>
      </c>
      <c r="BM3188" s="3">
        <f t="shared" si="449"/>
        <v>0.8571428571428571</v>
      </c>
    </row>
    <row r="3189" spans="1:65">
      <c r="A3189" t="s">
        <v>3325</v>
      </c>
      <c r="B3189" s="2">
        <v>45850</v>
      </c>
      <c r="C3189" t="s">
        <v>3137</v>
      </c>
      <c r="D3189" t="s">
        <v>3138</v>
      </c>
      <c r="E3189">
        <v>7</v>
      </c>
      <c r="F3189" t="s">
        <v>49</v>
      </c>
      <c r="G3189" t="s">
        <v>79</v>
      </c>
      <c r="H3189" t="s">
        <v>111</v>
      </c>
      <c r="I3189" t="s">
        <v>52</v>
      </c>
      <c r="J3189" t="s">
        <v>53</v>
      </c>
      <c r="K3189" t="s">
        <v>75</v>
      </c>
      <c r="L3189" t="s">
        <v>67</v>
      </c>
      <c r="M3189" t="s">
        <v>68</v>
      </c>
      <c r="N3189" t="s">
        <v>76</v>
      </c>
      <c r="O3189" t="s">
        <v>82</v>
      </c>
      <c r="P3189">
        <v>59</v>
      </c>
      <c r="Q3189">
        <v>63</v>
      </c>
      <c r="R3189">
        <v>63</v>
      </c>
      <c r="S3189">
        <v>5</v>
      </c>
      <c r="T3189">
        <f t="shared" si="441"/>
        <v>58</v>
      </c>
      <c r="U3189">
        <v>58</v>
      </c>
      <c r="V3189">
        <f t="shared" si="442"/>
        <v>0</v>
      </c>
      <c r="W3189" s="3">
        <f t="shared" si="443"/>
        <v>7.9365079365079361E-2</v>
      </c>
      <c r="X3189">
        <v>22</v>
      </c>
      <c r="Y3189" s="4">
        <v>2.1</v>
      </c>
      <c r="Z3189" s="4">
        <v>1.5</v>
      </c>
      <c r="AA3189" s="5">
        <v>35846.43</v>
      </c>
      <c r="AB3189" s="5">
        <f t="shared" si="444"/>
        <v>2079092.94</v>
      </c>
      <c r="AC3189" s="5">
        <v>22051.5</v>
      </c>
      <c r="AD3189" s="5">
        <f t="shared" si="445"/>
        <v>1389244.5</v>
      </c>
      <c r="AE3189" s="5">
        <v>112691.86</v>
      </c>
      <c r="AF3189" s="5">
        <v>27772.14</v>
      </c>
      <c r="AG3189" s="5">
        <v>9105.24</v>
      </c>
      <c r="AH3189" s="5">
        <v>2175</v>
      </c>
      <c r="AI3189" s="5">
        <v>18846.810000000001</v>
      </c>
      <c r="AJ3189">
        <v>1</v>
      </c>
      <c r="AK3189" s="5">
        <v>8577.2199999999993</v>
      </c>
      <c r="AL3189" s="5">
        <v>0</v>
      </c>
      <c r="AM3189" s="5">
        <v>35457.17</v>
      </c>
      <c r="AN3189">
        <v>4</v>
      </c>
      <c r="AO3189">
        <v>4</v>
      </c>
      <c r="AP3189" t="str">
        <f t="shared" si="446"/>
        <v>Yes</v>
      </c>
      <c r="AQ3189">
        <v>2</v>
      </c>
      <c r="AR3189" s="5">
        <f t="shared" si="447"/>
        <v>1603869.94</v>
      </c>
      <c r="AS3189" s="5">
        <f t="shared" si="448"/>
        <v>475223</v>
      </c>
      <c r="AT3189" t="s">
        <v>1641</v>
      </c>
      <c r="AU3189" t="s">
        <v>6173</v>
      </c>
      <c r="AV3189" t="s">
        <v>6174</v>
      </c>
      <c r="AW3189" t="s">
        <v>6175</v>
      </c>
      <c r="AX3189" t="s">
        <v>6184</v>
      </c>
      <c r="AY3189">
        <v>59</v>
      </c>
      <c r="AZ3189">
        <v>0</v>
      </c>
      <c r="BA3189">
        <v>0</v>
      </c>
      <c r="BB3189" t="s">
        <v>6168</v>
      </c>
      <c r="BC3189">
        <v>0</v>
      </c>
      <c r="BD3189">
        <v>0</v>
      </c>
      <c r="BE3189" t="s">
        <v>6169</v>
      </c>
      <c r="BF3189" t="s">
        <v>6212</v>
      </c>
      <c r="BG3189">
        <v>1</v>
      </c>
      <c r="BH3189" t="s">
        <v>6186</v>
      </c>
      <c r="BI3189">
        <v>35</v>
      </c>
      <c r="BJ3189" t="s">
        <v>6172</v>
      </c>
      <c r="BK3189">
        <v>0</v>
      </c>
      <c r="BL3189">
        <v>73</v>
      </c>
      <c r="BM3189" s="3">
        <f t="shared" si="449"/>
        <v>0.86301369863013699</v>
      </c>
    </row>
    <row r="3190" spans="1:65">
      <c r="A3190" t="s">
        <v>3326</v>
      </c>
      <c r="B3190" s="2">
        <v>45850</v>
      </c>
      <c r="C3190" t="s">
        <v>3137</v>
      </c>
      <c r="D3190" t="s">
        <v>3138</v>
      </c>
      <c r="E3190">
        <v>7</v>
      </c>
      <c r="F3190" t="s">
        <v>72</v>
      </c>
      <c r="G3190" t="s">
        <v>62</v>
      </c>
      <c r="H3190" t="s">
        <v>155</v>
      </c>
      <c r="I3190" t="s">
        <v>74</v>
      </c>
      <c r="J3190" t="s">
        <v>81</v>
      </c>
      <c r="K3190" t="s">
        <v>75</v>
      </c>
      <c r="L3190" t="s">
        <v>87</v>
      </c>
      <c r="M3190" t="s">
        <v>68</v>
      </c>
      <c r="N3190" t="s">
        <v>94</v>
      </c>
      <c r="O3190" t="s">
        <v>82</v>
      </c>
      <c r="P3190">
        <v>43</v>
      </c>
      <c r="Q3190">
        <v>43</v>
      </c>
      <c r="R3190">
        <v>44</v>
      </c>
      <c r="S3190">
        <v>1</v>
      </c>
      <c r="T3190">
        <f t="shared" si="441"/>
        <v>43</v>
      </c>
      <c r="U3190">
        <v>42</v>
      </c>
      <c r="V3190">
        <f t="shared" si="442"/>
        <v>1</v>
      </c>
      <c r="W3190" s="3">
        <f t="shared" si="443"/>
        <v>2.2727272727272728E-2</v>
      </c>
      <c r="X3190">
        <v>30</v>
      </c>
      <c r="Y3190" s="4">
        <v>7.7</v>
      </c>
      <c r="Z3190" s="4">
        <v>2.2000000000000002</v>
      </c>
      <c r="AA3190" s="5">
        <v>78978.320000000007</v>
      </c>
      <c r="AB3190" s="5">
        <f t="shared" si="444"/>
        <v>3317089.44</v>
      </c>
      <c r="AC3190" s="5">
        <v>52061.89</v>
      </c>
      <c r="AD3190" s="5">
        <f t="shared" si="445"/>
        <v>2290723.16</v>
      </c>
      <c r="AE3190" s="5">
        <v>133270.9</v>
      </c>
      <c r="AF3190" s="5">
        <v>37625.42</v>
      </c>
      <c r="AG3190" s="5">
        <v>9381.14</v>
      </c>
      <c r="AH3190" s="5">
        <v>3190</v>
      </c>
      <c r="AI3190" s="5">
        <v>6800</v>
      </c>
      <c r="AJ3190">
        <v>1</v>
      </c>
      <c r="AK3190" s="5">
        <v>22638.25</v>
      </c>
      <c r="AL3190" s="5">
        <v>1482.21</v>
      </c>
      <c r="AM3190" s="5">
        <v>28964.63</v>
      </c>
      <c r="AN3190">
        <v>4</v>
      </c>
      <c r="AO3190">
        <v>4</v>
      </c>
      <c r="AP3190" t="str">
        <f t="shared" si="446"/>
        <v>Yes</v>
      </c>
      <c r="AQ3190">
        <v>2</v>
      </c>
      <c r="AR3190" s="5">
        <f t="shared" si="447"/>
        <v>2534075.71</v>
      </c>
      <c r="AS3190" s="5">
        <f t="shared" si="448"/>
        <v>783013.73</v>
      </c>
      <c r="AT3190" t="s">
        <v>59</v>
      </c>
      <c r="AU3190" t="s">
        <v>6181</v>
      </c>
      <c r="AV3190" t="s">
        <v>6182</v>
      </c>
      <c r="AW3190" t="s">
        <v>6183</v>
      </c>
      <c r="AX3190" t="s">
        <v>6184</v>
      </c>
      <c r="AY3190">
        <v>46</v>
      </c>
      <c r="AZ3190">
        <v>0</v>
      </c>
      <c r="BA3190">
        <v>11</v>
      </c>
      <c r="BB3190" t="s">
        <v>6191</v>
      </c>
      <c r="BC3190">
        <v>0</v>
      </c>
      <c r="BD3190">
        <v>0</v>
      </c>
      <c r="BE3190" t="s">
        <v>6169</v>
      </c>
      <c r="BF3190" t="s">
        <v>6170</v>
      </c>
      <c r="BG3190">
        <v>1</v>
      </c>
      <c r="BH3190" t="s">
        <v>6186</v>
      </c>
      <c r="BI3190">
        <v>28</v>
      </c>
      <c r="BJ3190" t="s">
        <v>6172</v>
      </c>
      <c r="BK3190">
        <v>0</v>
      </c>
      <c r="BL3190">
        <v>52</v>
      </c>
      <c r="BM3190" s="3">
        <f t="shared" si="449"/>
        <v>0.84615384615384615</v>
      </c>
    </row>
    <row r="3191" spans="1:65">
      <c r="A3191" t="s">
        <v>3327</v>
      </c>
      <c r="B3191" s="2">
        <v>45850</v>
      </c>
      <c r="C3191" t="s">
        <v>3137</v>
      </c>
      <c r="D3191" t="s">
        <v>3138</v>
      </c>
      <c r="E3191">
        <v>7</v>
      </c>
      <c r="F3191" t="s">
        <v>72</v>
      </c>
      <c r="G3191" t="s">
        <v>62</v>
      </c>
      <c r="H3191" t="s">
        <v>150</v>
      </c>
      <c r="I3191" t="s">
        <v>64</v>
      </c>
      <c r="J3191" t="s">
        <v>53</v>
      </c>
      <c r="K3191" t="s">
        <v>66</v>
      </c>
      <c r="L3191" t="s">
        <v>87</v>
      </c>
      <c r="M3191" t="s">
        <v>56</v>
      </c>
      <c r="N3191" t="s">
        <v>57</v>
      </c>
      <c r="O3191" t="s">
        <v>58</v>
      </c>
      <c r="P3191">
        <v>65</v>
      </c>
      <c r="Q3191">
        <v>70</v>
      </c>
      <c r="R3191">
        <v>73</v>
      </c>
      <c r="S3191">
        <v>1</v>
      </c>
      <c r="T3191">
        <f t="shared" si="441"/>
        <v>72</v>
      </c>
      <c r="U3191">
        <v>64</v>
      </c>
      <c r="V3191">
        <f t="shared" si="442"/>
        <v>8</v>
      </c>
      <c r="W3191" s="3">
        <f t="shared" si="443"/>
        <v>1.3698630136986301E-2</v>
      </c>
      <c r="X3191">
        <v>21</v>
      </c>
      <c r="Y3191" s="4">
        <v>4</v>
      </c>
      <c r="Z3191" s="4">
        <v>1.2</v>
      </c>
      <c r="AA3191" s="5">
        <v>34106.93</v>
      </c>
      <c r="AB3191" s="5">
        <f t="shared" si="444"/>
        <v>2182843.52</v>
      </c>
      <c r="AC3191" s="5">
        <v>24141.39</v>
      </c>
      <c r="AD3191" s="5">
        <f t="shared" si="445"/>
        <v>1762321.47</v>
      </c>
      <c r="AE3191" s="5">
        <v>118721.75</v>
      </c>
      <c r="AF3191" s="5">
        <v>31031.83</v>
      </c>
      <c r="AG3191" s="5">
        <v>8744.06</v>
      </c>
      <c r="AH3191" s="5">
        <v>1740</v>
      </c>
      <c r="AI3191" s="5">
        <v>3200</v>
      </c>
      <c r="AJ3191">
        <v>0</v>
      </c>
      <c r="AK3191" s="5">
        <v>0</v>
      </c>
      <c r="AL3191" s="5">
        <v>5069.67</v>
      </c>
      <c r="AM3191" s="5">
        <v>43152.6</v>
      </c>
      <c r="AN3191">
        <v>4</v>
      </c>
      <c r="AO3191">
        <v>4</v>
      </c>
      <c r="AP3191" t="str">
        <f t="shared" si="446"/>
        <v>Yes</v>
      </c>
      <c r="AQ3191">
        <v>0</v>
      </c>
      <c r="AR3191" s="5">
        <f t="shared" si="447"/>
        <v>1973981.38</v>
      </c>
      <c r="AS3191" s="5">
        <f t="shared" si="448"/>
        <v>208862.14</v>
      </c>
      <c r="AT3191" t="s">
        <v>59</v>
      </c>
      <c r="AU3191" t="s">
        <v>6164</v>
      </c>
      <c r="AV3191" t="s">
        <v>6165</v>
      </c>
      <c r="AW3191" t="s">
        <v>6166</v>
      </c>
      <c r="AX3191" t="s">
        <v>6184</v>
      </c>
      <c r="AY3191">
        <v>70</v>
      </c>
      <c r="AZ3191">
        <v>2</v>
      </c>
      <c r="BA3191">
        <v>42</v>
      </c>
      <c r="BB3191" t="s">
        <v>6180</v>
      </c>
      <c r="BC3191">
        <v>0</v>
      </c>
      <c r="BD3191">
        <v>0</v>
      </c>
      <c r="BE3191" t="s">
        <v>6169</v>
      </c>
      <c r="BF3191" t="s">
        <v>6170</v>
      </c>
      <c r="BG3191">
        <v>0</v>
      </c>
      <c r="BH3191" t="s">
        <v>6171</v>
      </c>
      <c r="BI3191">
        <v>26</v>
      </c>
      <c r="BJ3191" t="s">
        <v>6172</v>
      </c>
      <c r="BK3191">
        <v>0</v>
      </c>
      <c r="BL3191">
        <v>81</v>
      </c>
      <c r="BM3191" s="3">
        <f t="shared" si="449"/>
        <v>0.90123456790123457</v>
      </c>
    </row>
    <row r="3192" spans="1:65">
      <c r="A3192" t="s">
        <v>3328</v>
      </c>
      <c r="B3192" s="2">
        <v>45850</v>
      </c>
      <c r="C3192" t="s">
        <v>3137</v>
      </c>
      <c r="D3192" t="s">
        <v>3138</v>
      </c>
      <c r="E3192">
        <v>7</v>
      </c>
      <c r="F3192" t="s">
        <v>49</v>
      </c>
      <c r="G3192" t="s">
        <v>62</v>
      </c>
      <c r="H3192" t="s">
        <v>226</v>
      </c>
      <c r="I3192" t="s">
        <v>64</v>
      </c>
      <c r="J3192" t="s">
        <v>65</v>
      </c>
      <c r="K3192" t="s">
        <v>66</v>
      </c>
      <c r="L3192" t="s">
        <v>55</v>
      </c>
      <c r="M3192" t="s">
        <v>56</v>
      </c>
      <c r="N3192" t="s">
        <v>109</v>
      </c>
      <c r="O3192" t="s">
        <v>58</v>
      </c>
      <c r="P3192">
        <v>48</v>
      </c>
      <c r="Q3192">
        <v>49</v>
      </c>
      <c r="R3192">
        <v>47</v>
      </c>
      <c r="S3192">
        <v>1</v>
      </c>
      <c r="T3192">
        <f t="shared" si="441"/>
        <v>46</v>
      </c>
      <c r="U3192">
        <v>46</v>
      </c>
      <c r="V3192">
        <f t="shared" si="442"/>
        <v>0</v>
      </c>
      <c r="W3192" s="3">
        <f t="shared" si="443"/>
        <v>2.1276595744680851E-2</v>
      </c>
      <c r="X3192">
        <v>35</v>
      </c>
      <c r="Y3192" s="4">
        <v>3.7</v>
      </c>
      <c r="Z3192" s="4">
        <v>0.9</v>
      </c>
      <c r="AA3192" s="5">
        <v>49147.360000000001</v>
      </c>
      <c r="AB3192" s="5">
        <f t="shared" si="444"/>
        <v>2260778.56</v>
      </c>
      <c r="AC3192" s="5">
        <v>34915.07</v>
      </c>
      <c r="AD3192" s="5">
        <f t="shared" si="445"/>
        <v>1641008.29</v>
      </c>
      <c r="AE3192" s="5">
        <v>102208.3</v>
      </c>
      <c r="AF3192" s="5">
        <v>32508.67</v>
      </c>
      <c r="AG3192" s="5">
        <v>9960.73</v>
      </c>
      <c r="AH3192" s="5">
        <v>1305</v>
      </c>
      <c r="AI3192" s="5">
        <v>4600</v>
      </c>
      <c r="AJ3192">
        <v>0</v>
      </c>
      <c r="AK3192" s="5">
        <v>0</v>
      </c>
      <c r="AL3192" s="5">
        <v>0</v>
      </c>
      <c r="AM3192" s="5">
        <v>69535.14</v>
      </c>
      <c r="AN3192">
        <v>8</v>
      </c>
      <c r="AO3192">
        <v>9</v>
      </c>
      <c r="AP3192" t="str">
        <f t="shared" si="446"/>
        <v>No</v>
      </c>
      <c r="AQ3192">
        <v>2</v>
      </c>
      <c r="AR3192" s="5">
        <f t="shared" si="447"/>
        <v>1861126.13</v>
      </c>
      <c r="AS3192" s="5">
        <f t="shared" si="448"/>
        <v>399652.43</v>
      </c>
      <c r="AT3192" t="s">
        <v>59</v>
      </c>
      <c r="AU3192" t="s">
        <v>6164</v>
      </c>
      <c r="AV3192" t="s">
        <v>6165</v>
      </c>
      <c r="AW3192" t="s">
        <v>6166</v>
      </c>
      <c r="AX3192" t="s">
        <v>6202</v>
      </c>
      <c r="AY3192">
        <v>54</v>
      </c>
      <c r="AZ3192">
        <v>3</v>
      </c>
      <c r="BA3192">
        <v>0</v>
      </c>
      <c r="BB3192" t="s">
        <v>6168</v>
      </c>
      <c r="BC3192">
        <v>1</v>
      </c>
      <c r="BD3192">
        <v>0</v>
      </c>
      <c r="BE3192" t="s">
        <v>6178</v>
      </c>
      <c r="BF3192" t="s">
        <v>6170</v>
      </c>
      <c r="BG3192">
        <v>1</v>
      </c>
      <c r="BH3192" t="s">
        <v>6186</v>
      </c>
      <c r="BI3192">
        <v>55</v>
      </c>
      <c r="BJ3192" t="s">
        <v>6187</v>
      </c>
      <c r="BK3192">
        <v>0</v>
      </c>
      <c r="BL3192">
        <v>61</v>
      </c>
      <c r="BM3192" s="3">
        <f t="shared" si="449"/>
        <v>0.77049180327868849</v>
      </c>
    </row>
    <row r="3193" spans="1:65">
      <c r="A3193" t="s">
        <v>3329</v>
      </c>
      <c r="B3193" s="2">
        <v>45850</v>
      </c>
      <c r="C3193" t="s">
        <v>3137</v>
      </c>
      <c r="D3193" t="s">
        <v>3138</v>
      </c>
      <c r="E3193">
        <v>7</v>
      </c>
      <c r="F3193" t="s">
        <v>78</v>
      </c>
      <c r="G3193" t="s">
        <v>50</v>
      </c>
      <c r="H3193" t="s">
        <v>173</v>
      </c>
      <c r="I3193" t="s">
        <v>64</v>
      </c>
      <c r="J3193" t="s">
        <v>53</v>
      </c>
      <c r="K3193" t="s">
        <v>75</v>
      </c>
      <c r="L3193" t="s">
        <v>87</v>
      </c>
      <c r="M3193" t="s">
        <v>68</v>
      </c>
      <c r="N3193" t="s">
        <v>109</v>
      </c>
      <c r="O3193" t="s">
        <v>120</v>
      </c>
      <c r="P3193">
        <v>68</v>
      </c>
      <c r="Q3193">
        <v>68</v>
      </c>
      <c r="R3193">
        <v>67</v>
      </c>
      <c r="S3193">
        <v>2</v>
      </c>
      <c r="T3193">
        <f t="shared" si="441"/>
        <v>65</v>
      </c>
      <c r="U3193">
        <v>65</v>
      </c>
      <c r="V3193">
        <f t="shared" si="442"/>
        <v>0</v>
      </c>
      <c r="W3193" s="3">
        <f t="shared" si="443"/>
        <v>2.9850746268656716E-2</v>
      </c>
      <c r="X3193">
        <v>19</v>
      </c>
      <c r="Y3193" s="4">
        <v>3.4</v>
      </c>
      <c r="Z3193" s="4">
        <v>0.7</v>
      </c>
      <c r="AA3193" s="5">
        <v>35728.04</v>
      </c>
      <c r="AB3193" s="5">
        <f t="shared" si="444"/>
        <v>2322322.6</v>
      </c>
      <c r="AC3193" s="5">
        <v>22967.96</v>
      </c>
      <c r="AD3193" s="5">
        <f t="shared" si="445"/>
        <v>1538853.32</v>
      </c>
      <c r="AE3193" s="5">
        <v>110595.24</v>
      </c>
      <c r="AF3193" s="5">
        <v>30797.88</v>
      </c>
      <c r="AG3193" s="5">
        <v>8395.02</v>
      </c>
      <c r="AH3193" s="5">
        <v>1015</v>
      </c>
      <c r="AI3193" s="5">
        <v>6400</v>
      </c>
      <c r="AJ3193">
        <v>1</v>
      </c>
      <c r="AK3193" s="5">
        <v>8461.4500000000007</v>
      </c>
      <c r="AL3193" s="5">
        <v>0</v>
      </c>
      <c r="AM3193" s="5">
        <v>109627.24</v>
      </c>
      <c r="AN3193">
        <v>8</v>
      </c>
      <c r="AO3193">
        <v>11</v>
      </c>
      <c r="AP3193" t="str">
        <f t="shared" si="446"/>
        <v>No</v>
      </c>
      <c r="AQ3193">
        <v>4</v>
      </c>
      <c r="AR3193" s="5">
        <f t="shared" si="447"/>
        <v>1814145.15</v>
      </c>
      <c r="AS3193" s="5">
        <f t="shared" si="448"/>
        <v>508177.45</v>
      </c>
      <c r="AT3193" t="s">
        <v>59</v>
      </c>
      <c r="AU3193" t="s">
        <v>6203</v>
      </c>
      <c r="AV3193" t="s">
        <v>6204</v>
      </c>
      <c r="AW3193" t="s">
        <v>6205</v>
      </c>
      <c r="AX3193" t="s">
        <v>6167</v>
      </c>
      <c r="AY3193">
        <v>69</v>
      </c>
      <c r="AZ3193">
        <v>0</v>
      </c>
      <c r="BA3193">
        <v>0</v>
      </c>
      <c r="BB3193" t="s">
        <v>6168</v>
      </c>
      <c r="BC3193">
        <v>2</v>
      </c>
      <c r="BD3193">
        <v>1</v>
      </c>
      <c r="BE3193" t="s">
        <v>6178</v>
      </c>
      <c r="BF3193" t="s">
        <v>6170</v>
      </c>
      <c r="BG3193">
        <v>5</v>
      </c>
      <c r="BH3193" t="s">
        <v>6209</v>
      </c>
      <c r="BI3193">
        <v>102</v>
      </c>
      <c r="BJ3193" t="s">
        <v>6193</v>
      </c>
      <c r="BK3193">
        <v>0</v>
      </c>
      <c r="BL3193">
        <v>72</v>
      </c>
      <c r="BM3193" s="3">
        <f t="shared" si="449"/>
        <v>0.93055555555555558</v>
      </c>
    </row>
    <row r="3194" spans="1:65">
      <c r="A3194" t="s">
        <v>3330</v>
      </c>
      <c r="B3194" s="2">
        <v>45850</v>
      </c>
      <c r="C3194" t="s">
        <v>3137</v>
      </c>
      <c r="D3194" t="s">
        <v>3138</v>
      </c>
      <c r="E3194">
        <v>7</v>
      </c>
      <c r="F3194" t="s">
        <v>49</v>
      </c>
      <c r="G3194" t="s">
        <v>79</v>
      </c>
      <c r="H3194" t="s">
        <v>260</v>
      </c>
      <c r="I3194" t="s">
        <v>52</v>
      </c>
      <c r="J3194" t="s">
        <v>53</v>
      </c>
      <c r="K3194" t="s">
        <v>66</v>
      </c>
      <c r="L3194" t="s">
        <v>67</v>
      </c>
      <c r="M3194" t="s">
        <v>68</v>
      </c>
      <c r="N3194" t="s">
        <v>109</v>
      </c>
      <c r="O3194" t="s">
        <v>58</v>
      </c>
      <c r="P3194">
        <v>69</v>
      </c>
      <c r="Q3194">
        <v>73</v>
      </c>
      <c r="R3194">
        <v>72</v>
      </c>
      <c r="S3194">
        <v>8</v>
      </c>
      <c r="T3194">
        <f t="shared" si="441"/>
        <v>64</v>
      </c>
      <c r="U3194">
        <v>64</v>
      </c>
      <c r="V3194">
        <f t="shared" si="442"/>
        <v>0</v>
      </c>
      <c r="W3194" s="3">
        <f t="shared" si="443"/>
        <v>0.1111111111111111</v>
      </c>
      <c r="X3194">
        <v>121</v>
      </c>
      <c r="Y3194" s="4">
        <v>0</v>
      </c>
      <c r="Z3194" s="4">
        <v>5.4</v>
      </c>
      <c r="AA3194" s="5">
        <v>33935.47</v>
      </c>
      <c r="AB3194" s="5">
        <f t="shared" si="444"/>
        <v>2171870.08</v>
      </c>
      <c r="AC3194" s="5">
        <v>22014.65</v>
      </c>
      <c r="AD3194" s="5">
        <f t="shared" si="445"/>
        <v>1585054.8</v>
      </c>
      <c r="AE3194" s="5">
        <v>127561.94</v>
      </c>
      <c r="AF3194" s="5">
        <v>40046.39</v>
      </c>
      <c r="AG3194" s="5">
        <v>55503.77</v>
      </c>
      <c r="AH3194" s="5">
        <v>7830</v>
      </c>
      <c r="AI3194" s="5">
        <v>32549.87</v>
      </c>
      <c r="AJ3194">
        <v>2</v>
      </c>
      <c r="AK3194" s="5">
        <v>18333.97</v>
      </c>
      <c r="AL3194" s="5">
        <v>0</v>
      </c>
      <c r="AM3194" s="5">
        <v>95241.44</v>
      </c>
      <c r="AN3194">
        <v>8</v>
      </c>
      <c r="AO3194">
        <v>7</v>
      </c>
      <c r="AP3194" t="str">
        <f t="shared" si="446"/>
        <v>Yes</v>
      </c>
      <c r="AQ3194">
        <v>2</v>
      </c>
      <c r="AR3194" s="5">
        <f t="shared" si="447"/>
        <v>1962122.18</v>
      </c>
      <c r="AS3194" s="5">
        <f t="shared" si="448"/>
        <v>209747.9</v>
      </c>
      <c r="AT3194" t="s">
        <v>1641</v>
      </c>
      <c r="AU3194" t="s">
        <v>6199</v>
      </c>
      <c r="AV3194" t="s">
        <v>6200</v>
      </c>
      <c r="AW3194" t="s">
        <v>6175</v>
      </c>
      <c r="AX3194" t="s">
        <v>6202</v>
      </c>
      <c r="AY3194">
        <v>70</v>
      </c>
      <c r="AZ3194">
        <v>0</v>
      </c>
      <c r="BA3194">
        <v>0</v>
      </c>
      <c r="BB3194" t="s">
        <v>6168</v>
      </c>
      <c r="BC3194">
        <v>0</v>
      </c>
      <c r="BD3194">
        <v>0</v>
      </c>
      <c r="BE3194" t="s">
        <v>6169</v>
      </c>
      <c r="BF3194" t="s">
        <v>6212</v>
      </c>
      <c r="BG3194">
        <v>4</v>
      </c>
      <c r="BH3194" t="s">
        <v>6211</v>
      </c>
      <c r="BI3194">
        <v>85</v>
      </c>
      <c r="BJ3194" t="s">
        <v>6193</v>
      </c>
      <c r="BK3194">
        <v>0</v>
      </c>
      <c r="BL3194">
        <v>79</v>
      </c>
      <c r="BM3194" s="3">
        <f t="shared" si="449"/>
        <v>0.91139240506329111</v>
      </c>
    </row>
    <row r="3195" spans="1:65">
      <c r="A3195" t="s">
        <v>3331</v>
      </c>
      <c r="B3195" s="2">
        <v>45850</v>
      </c>
      <c r="C3195" t="s">
        <v>3137</v>
      </c>
      <c r="D3195" t="s">
        <v>3138</v>
      </c>
      <c r="E3195">
        <v>7</v>
      </c>
      <c r="F3195" t="s">
        <v>61</v>
      </c>
      <c r="G3195" t="s">
        <v>79</v>
      </c>
      <c r="H3195" t="s">
        <v>100</v>
      </c>
      <c r="I3195" t="s">
        <v>64</v>
      </c>
      <c r="J3195" t="s">
        <v>65</v>
      </c>
      <c r="K3195" t="s">
        <v>75</v>
      </c>
      <c r="L3195" t="s">
        <v>67</v>
      </c>
      <c r="M3195" t="s">
        <v>56</v>
      </c>
      <c r="N3195" t="s">
        <v>109</v>
      </c>
      <c r="O3195" t="s">
        <v>70</v>
      </c>
      <c r="P3195">
        <v>43</v>
      </c>
      <c r="Q3195">
        <v>45</v>
      </c>
      <c r="R3195">
        <v>45</v>
      </c>
      <c r="S3195">
        <v>1</v>
      </c>
      <c r="T3195">
        <f t="shared" si="441"/>
        <v>44</v>
      </c>
      <c r="U3195">
        <v>41</v>
      </c>
      <c r="V3195">
        <f t="shared" si="442"/>
        <v>3</v>
      </c>
      <c r="W3195" s="3">
        <f t="shared" si="443"/>
        <v>2.2222222222222223E-2</v>
      </c>
      <c r="X3195">
        <v>19</v>
      </c>
      <c r="Y3195" s="4">
        <v>0</v>
      </c>
      <c r="Z3195" s="4">
        <v>1.3</v>
      </c>
      <c r="AA3195" s="5">
        <v>51513.3</v>
      </c>
      <c r="AB3195" s="5">
        <f t="shared" si="444"/>
        <v>2112045.2999999998</v>
      </c>
      <c r="AC3195" s="5">
        <v>33779.01</v>
      </c>
      <c r="AD3195" s="5">
        <f t="shared" si="445"/>
        <v>1520055.45</v>
      </c>
      <c r="AE3195" s="5">
        <v>96438.12</v>
      </c>
      <c r="AF3195" s="5">
        <v>26819.88</v>
      </c>
      <c r="AG3195" s="5">
        <v>8119.63</v>
      </c>
      <c r="AH3195" s="5">
        <v>1885</v>
      </c>
      <c r="AI3195" s="5">
        <v>4600</v>
      </c>
      <c r="AJ3195">
        <v>0</v>
      </c>
      <c r="AK3195" s="5">
        <v>0</v>
      </c>
      <c r="AL3195" s="5">
        <v>3065.69</v>
      </c>
      <c r="AM3195" s="5">
        <v>65915.210000000006</v>
      </c>
      <c r="AN3195">
        <v>8</v>
      </c>
      <c r="AO3195">
        <v>9</v>
      </c>
      <c r="AP3195" t="str">
        <f t="shared" si="446"/>
        <v>No</v>
      </c>
      <c r="AQ3195">
        <v>2</v>
      </c>
      <c r="AR3195" s="5">
        <f t="shared" si="447"/>
        <v>1726898.98</v>
      </c>
      <c r="AS3195" s="5">
        <f t="shared" si="448"/>
        <v>385146.32</v>
      </c>
      <c r="AT3195" t="s">
        <v>59</v>
      </c>
      <c r="AU3195" t="s">
        <v>6164</v>
      </c>
      <c r="AV3195" t="s">
        <v>6165</v>
      </c>
      <c r="AW3195" t="s">
        <v>6166</v>
      </c>
      <c r="AX3195" t="s">
        <v>6184</v>
      </c>
      <c r="AY3195">
        <v>43</v>
      </c>
      <c r="AZ3195">
        <v>0</v>
      </c>
      <c r="BA3195">
        <v>19</v>
      </c>
      <c r="BB3195" t="s">
        <v>6180</v>
      </c>
      <c r="BC3195">
        <v>0</v>
      </c>
      <c r="BD3195">
        <v>1</v>
      </c>
      <c r="BE3195" t="s">
        <v>6188</v>
      </c>
      <c r="BF3195" t="s">
        <v>6170</v>
      </c>
      <c r="BG3195">
        <v>0</v>
      </c>
      <c r="BH3195" t="s">
        <v>6171</v>
      </c>
      <c r="BI3195">
        <v>13</v>
      </c>
      <c r="BJ3195" t="s">
        <v>6172</v>
      </c>
      <c r="BK3195">
        <v>0</v>
      </c>
      <c r="BL3195">
        <v>61</v>
      </c>
      <c r="BM3195" s="3">
        <f t="shared" si="449"/>
        <v>0.73770491803278693</v>
      </c>
    </row>
    <row r="3196" spans="1:65">
      <c r="A3196" t="s">
        <v>3332</v>
      </c>
      <c r="B3196" s="2">
        <v>45850</v>
      </c>
      <c r="C3196" t="s">
        <v>3137</v>
      </c>
      <c r="D3196" t="s">
        <v>3138</v>
      </c>
      <c r="E3196">
        <v>7</v>
      </c>
      <c r="F3196" t="s">
        <v>61</v>
      </c>
      <c r="G3196" t="s">
        <v>79</v>
      </c>
      <c r="H3196" t="s">
        <v>84</v>
      </c>
      <c r="I3196" t="s">
        <v>64</v>
      </c>
      <c r="J3196" t="s">
        <v>81</v>
      </c>
      <c r="K3196" t="s">
        <v>66</v>
      </c>
      <c r="L3196" t="s">
        <v>92</v>
      </c>
      <c r="M3196" t="s">
        <v>56</v>
      </c>
      <c r="N3196" t="s">
        <v>94</v>
      </c>
      <c r="O3196" t="s">
        <v>70</v>
      </c>
      <c r="P3196">
        <v>43</v>
      </c>
      <c r="Q3196">
        <v>43</v>
      </c>
      <c r="R3196">
        <v>41</v>
      </c>
      <c r="S3196">
        <v>1</v>
      </c>
      <c r="T3196">
        <f t="shared" si="441"/>
        <v>40</v>
      </c>
      <c r="U3196">
        <v>40</v>
      </c>
      <c r="V3196">
        <f t="shared" si="442"/>
        <v>0</v>
      </c>
      <c r="W3196" s="3">
        <f t="shared" si="443"/>
        <v>2.4390243902439025E-2</v>
      </c>
      <c r="X3196">
        <v>25</v>
      </c>
      <c r="Y3196" s="4">
        <v>9.6</v>
      </c>
      <c r="Z3196" s="4">
        <v>1.5</v>
      </c>
      <c r="AA3196" s="5">
        <v>73359.44</v>
      </c>
      <c r="AB3196" s="5">
        <f t="shared" si="444"/>
        <v>2934377.6</v>
      </c>
      <c r="AC3196" s="5">
        <v>53721.17</v>
      </c>
      <c r="AD3196" s="5">
        <f t="shared" si="445"/>
        <v>2202567.9700000002</v>
      </c>
      <c r="AE3196" s="5">
        <v>121681.64</v>
      </c>
      <c r="AF3196" s="5">
        <v>34568.67</v>
      </c>
      <c r="AG3196" s="5">
        <v>9832.7900000000009</v>
      </c>
      <c r="AH3196" s="5">
        <v>2175</v>
      </c>
      <c r="AI3196" s="5">
        <v>6800</v>
      </c>
      <c r="AJ3196">
        <v>0</v>
      </c>
      <c r="AK3196" s="5">
        <v>0</v>
      </c>
      <c r="AL3196" s="5">
        <v>0</v>
      </c>
      <c r="AM3196" s="5">
        <v>27357.66</v>
      </c>
      <c r="AN3196">
        <v>4</v>
      </c>
      <c r="AO3196">
        <v>4</v>
      </c>
      <c r="AP3196" t="str">
        <f t="shared" si="446"/>
        <v>Yes</v>
      </c>
      <c r="AQ3196">
        <v>0</v>
      </c>
      <c r="AR3196" s="5">
        <f t="shared" si="447"/>
        <v>2404983.73</v>
      </c>
      <c r="AS3196" s="5">
        <f t="shared" si="448"/>
        <v>529393.87</v>
      </c>
      <c r="AT3196" t="s">
        <v>59</v>
      </c>
      <c r="AU3196" t="s">
        <v>6164</v>
      </c>
      <c r="AV3196" t="s">
        <v>6165</v>
      </c>
      <c r="AW3196" t="s">
        <v>6166</v>
      </c>
      <c r="AX3196" t="s">
        <v>6177</v>
      </c>
      <c r="AY3196">
        <v>45</v>
      </c>
      <c r="AZ3196">
        <v>0</v>
      </c>
      <c r="BA3196">
        <v>0</v>
      </c>
      <c r="BB3196" t="s">
        <v>6168</v>
      </c>
      <c r="BC3196">
        <v>0</v>
      </c>
      <c r="BD3196">
        <v>0</v>
      </c>
      <c r="BE3196" t="s">
        <v>6169</v>
      </c>
      <c r="BF3196" t="s">
        <v>6170</v>
      </c>
      <c r="BG3196">
        <v>0</v>
      </c>
      <c r="BH3196" t="s">
        <v>6171</v>
      </c>
      <c r="BI3196">
        <v>44</v>
      </c>
      <c r="BJ3196" t="s">
        <v>6172</v>
      </c>
      <c r="BK3196">
        <v>0</v>
      </c>
      <c r="BL3196">
        <v>48</v>
      </c>
      <c r="BM3196" s="3">
        <f t="shared" si="449"/>
        <v>0.85416666666666663</v>
      </c>
    </row>
    <row r="3197" spans="1:65">
      <c r="A3197" t="s">
        <v>3333</v>
      </c>
      <c r="B3197" s="2">
        <v>45850</v>
      </c>
      <c r="C3197" t="s">
        <v>3137</v>
      </c>
      <c r="D3197" t="s">
        <v>3138</v>
      </c>
      <c r="E3197">
        <v>7</v>
      </c>
      <c r="F3197" t="s">
        <v>72</v>
      </c>
      <c r="G3197" t="s">
        <v>50</v>
      </c>
      <c r="H3197" t="s">
        <v>179</v>
      </c>
      <c r="I3197" t="s">
        <v>64</v>
      </c>
      <c r="J3197" t="s">
        <v>53</v>
      </c>
      <c r="K3197" t="s">
        <v>66</v>
      </c>
      <c r="L3197" t="s">
        <v>87</v>
      </c>
      <c r="M3197" t="s">
        <v>56</v>
      </c>
      <c r="N3197" t="s">
        <v>69</v>
      </c>
      <c r="O3197" t="s">
        <v>58</v>
      </c>
      <c r="P3197">
        <v>56</v>
      </c>
      <c r="Q3197">
        <v>56</v>
      </c>
      <c r="R3197">
        <v>59</v>
      </c>
      <c r="S3197">
        <v>1</v>
      </c>
      <c r="T3197">
        <f t="shared" si="441"/>
        <v>58</v>
      </c>
      <c r="U3197">
        <v>55</v>
      </c>
      <c r="V3197">
        <f t="shared" si="442"/>
        <v>3</v>
      </c>
      <c r="W3197" s="3">
        <f t="shared" si="443"/>
        <v>1.6949152542372881E-2</v>
      </c>
      <c r="X3197">
        <v>0</v>
      </c>
      <c r="Y3197" s="4">
        <v>0.3</v>
      </c>
      <c r="Z3197" s="4">
        <v>0.7</v>
      </c>
      <c r="AA3197" s="5">
        <v>33499.93</v>
      </c>
      <c r="AB3197" s="5">
        <f t="shared" si="444"/>
        <v>1842496.15</v>
      </c>
      <c r="AC3197" s="5">
        <v>24020.9</v>
      </c>
      <c r="AD3197" s="5">
        <f t="shared" si="445"/>
        <v>1417233.1</v>
      </c>
      <c r="AE3197" s="5">
        <v>98934.67</v>
      </c>
      <c r="AF3197" s="5">
        <v>23926.05</v>
      </c>
      <c r="AG3197" s="5">
        <v>6500</v>
      </c>
      <c r="AH3197" s="5">
        <v>1015</v>
      </c>
      <c r="AI3197" s="5">
        <v>3200</v>
      </c>
      <c r="AJ3197">
        <v>0</v>
      </c>
      <c r="AK3197" s="5">
        <v>0</v>
      </c>
      <c r="AL3197" s="5">
        <v>2070.06</v>
      </c>
      <c r="AM3197" s="5">
        <v>36884.980000000003</v>
      </c>
      <c r="AN3197">
        <v>4</v>
      </c>
      <c r="AO3197">
        <v>3</v>
      </c>
      <c r="AP3197" t="str">
        <f t="shared" si="446"/>
        <v>Yes</v>
      </c>
      <c r="AQ3197">
        <v>1</v>
      </c>
      <c r="AR3197" s="5">
        <f t="shared" si="447"/>
        <v>1589763.86</v>
      </c>
      <c r="AS3197" s="5">
        <f t="shared" si="448"/>
        <v>252732.29</v>
      </c>
      <c r="AT3197" t="s">
        <v>59</v>
      </c>
      <c r="AU3197" t="s">
        <v>6164</v>
      </c>
      <c r="AV3197" t="s">
        <v>6165</v>
      </c>
      <c r="AW3197" t="s">
        <v>6166</v>
      </c>
      <c r="AX3197" t="s">
        <v>6184</v>
      </c>
      <c r="AY3197">
        <v>57</v>
      </c>
      <c r="AZ3197">
        <v>0</v>
      </c>
      <c r="BA3197">
        <v>24</v>
      </c>
      <c r="BB3197" t="s">
        <v>6180</v>
      </c>
      <c r="BC3197">
        <v>0</v>
      </c>
      <c r="BD3197">
        <v>0</v>
      </c>
      <c r="BE3197" t="s">
        <v>6169</v>
      </c>
      <c r="BF3197" t="s">
        <v>6170</v>
      </c>
      <c r="BG3197">
        <v>0</v>
      </c>
      <c r="BH3197" t="s">
        <v>6171</v>
      </c>
      <c r="BI3197">
        <v>21</v>
      </c>
      <c r="BJ3197" t="s">
        <v>6172</v>
      </c>
      <c r="BK3197">
        <v>0</v>
      </c>
      <c r="BL3197">
        <v>74</v>
      </c>
      <c r="BM3197" s="3">
        <f t="shared" si="449"/>
        <v>0.79729729729729726</v>
      </c>
    </row>
    <row r="3198" spans="1:65">
      <c r="A3198" t="s">
        <v>3334</v>
      </c>
      <c r="B3198" s="2">
        <v>45850</v>
      </c>
      <c r="C3198" t="s">
        <v>3137</v>
      </c>
      <c r="D3198" t="s">
        <v>3138</v>
      </c>
      <c r="E3198">
        <v>7</v>
      </c>
      <c r="F3198" t="s">
        <v>78</v>
      </c>
      <c r="G3198" t="s">
        <v>79</v>
      </c>
      <c r="H3198" t="s">
        <v>80</v>
      </c>
      <c r="I3198" t="s">
        <v>64</v>
      </c>
      <c r="J3198" t="s">
        <v>53</v>
      </c>
      <c r="K3198" t="s">
        <v>54</v>
      </c>
      <c r="L3198" t="s">
        <v>67</v>
      </c>
      <c r="M3198" t="s">
        <v>68</v>
      </c>
      <c r="N3198" t="s">
        <v>94</v>
      </c>
      <c r="O3198" t="s">
        <v>58</v>
      </c>
      <c r="P3198">
        <v>63</v>
      </c>
      <c r="Q3198">
        <v>66</v>
      </c>
      <c r="R3198">
        <v>62</v>
      </c>
      <c r="S3198">
        <v>5</v>
      </c>
      <c r="T3198">
        <f t="shared" si="441"/>
        <v>57</v>
      </c>
      <c r="U3198">
        <v>57</v>
      </c>
      <c r="V3198">
        <f t="shared" si="442"/>
        <v>0</v>
      </c>
      <c r="W3198" s="3">
        <f t="shared" si="443"/>
        <v>8.0645161290322578E-2</v>
      </c>
      <c r="X3198">
        <v>10</v>
      </c>
      <c r="Y3198" s="4">
        <v>4.3</v>
      </c>
      <c r="Z3198" s="4">
        <v>1.3</v>
      </c>
      <c r="AA3198" s="5">
        <v>38944.21</v>
      </c>
      <c r="AB3198" s="5">
        <f t="shared" si="444"/>
        <v>2219819.9700000002</v>
      </c>
      <c r="AC3198" s="5">
        <v>21887.62</v>
      </c>
      <c r="AD3198" s="5">
        <f t="shared" si="445"/>
        <v>1357032.44</v>
      </c>
      <c r="AE3198" s="5">
        <v>104088.56</v>
      </c>
      <c r="AF3198" s="5">
        <v>29690.67</v>
      </c>
      <c r="AG3198" s="5">
        <v>7584.49</v>
      </c>
      <c r="AH3198" s="5">
        <v>1885</v>
      </c>
      <c r="AI3198" s="5">
        <v>19062.48</v>
      </c>
      <c r="AJ3198">
        <v>2</v>
      </c>
      <c r="AK3198" s="5">
        <v>18350.52</v>
      </c>
      <c r="AL3198" s="5">
        <v>0</v>
      </c>
      <c r="AM3198" s="5">
        <v>35882.879999999997</v>
      </c>
      <c r="AN3198">
        <v>4</v>
      </c>
      <c r="AO3198">
        <v>3</v>
      </c>
      <c r="AP3198" t="str">
        <f t="shared" si="446"/>
        <v>Yes</v>
      </c>
      <c r="AQ3198">
        <v>3</v>
      </c>
      <c r="AR3198" s="5">
        <f t="shared" si="447"/>
        <v>1573577.04</v>
      </c>
      <c r="AS3198" s="5">
        <f t="shared" si="448"/>
        <v>646242.93000000005</v>
      </c>
      <c r="AT3198" t="s">
        <v>1641</v>
      </c>
      <c r="AU3198" t="s">
        <v>6189</v>
      </c>
      <c r="AV3198" t="s">
        <v>6201</v>
      </c>
      <c r="AW3198" t="s">
        <v>6175</v>
      </c>
      <c r="AX3198" t="s">
        <v>6167</v>
      </c>
      <c r="AY3198">
        <v>65</v>
      </c>
      <c r="AZ3198">
        <v>0</v>
      </c>
      <c r="BA3198">
        <v>0</v>
      </c>
      <c r="BB3198" t="s">
        <v>6168</v>
      </c>
      <c r="BC3198">
        <v>0</v>
      </c>
      <c r="BD3198">
        <v>0</v>
      </c>
      <c r="BE3198" t="s">
        <v>6169</v>
      </c>
      <c r="BF3198" t="s">
        <v>6210</v>
      </c>
      <c r="BG3198">
        <v>0</v>
      </c>
      <c r="BH3198" t="s">
        <v>6171</v>
      </c>
      <c r="BI3198">
        <v>12</v>
      </c>
      <c r="BJ3198" t="s">
        <v>6172</v>
      </c>
      <c r="BK3198">
        <v>0</v>
      </c>
      <c r="BL3198">
        <v>72</v>
      </c>
      <c r="BM3198" s="3">
        <f t="shared" si="449"/>
        <v>0.86111111111111116</v>
      </c>
    </row>
    <row r="3199" spans="1:65">
      <c r="A3199" t="s">
        <v>3335</v>
      </c>
      <c r="B3199" s="2">
        <v>45850</v>
      </c>
      <c r="C3199" t="s">
        <v>3137</v>
      </c>
      <c r="D3199" t="s">
        <v>3138</v>
      </c>
      <c r="E3199">
        <v>7</v>
      </c>
      <c r="F3199" t="s">
        <v>78</v>
      </c>
      <c r="G3199" t="s">
        <v>79</v>
      </c>
      <c r="H3199" t="s">
        <v>143</v>
      </c>
      <c r="I3199" t="s">
        <v>74</v>
      </c>
      <c r="J3199" t="s">
        <v>53</v>
      </c>
      <c r="K3199" t="s">
        <v>66</v>
      </c>
      <c r="L3199" t="s">
        <v>92</v>
      </c>
      <c r="M3199" t="s">
        <v>56</v>
      </c>
      <c r="N3199" t="s">
        <v>94</v>
      </c>
      <c r="O3199" t="s">
        <v>120</v>
      </c>
      <c r="P3199">
        <v>49</v>
      </c>
      <c r="Q3199">
        <v>52</v>
      </c>
      <c r="R3199">
        <v>51</v>
      </c>
      <c r="S3199">
        <v>1</v>
      </c>
      <c r="T3199">
        <f t="shared" si="441"/>
        <v>50</v>
      </c>
      <c r="U3199">
        <v>48</v>
      </c>
      <c r="V3199">
        <f t="shared" si="442"/>
        <v>2</v>
      </c>
      <c r="W3199" s="3">
        <f t="shared" si="443"/>
        <v>1.9607843137254902E-2</v>
      </c>
      <c r="X3199">
        <v>28</v>
      </c>
      <c r="Y3199" s="4">
        <v>0</v>
      </c>
      <c r="Z3199" s="4">
        <v>1.7</v>
      </c>
      <c r="AA3199" s="5">
        <v>33930.769999999997</v>
      </c>
      <c r="AB3199" s="5">
        <f t="shared" si="444"/>
        <v>1628676.96</v>
      </c>
      <c r="AC3199" s="5">
        <v>23828.82</v>
      </c>
      <c r="AD3199" s="5">
        <f t="shared" si="445"/>
        <v>1215269.82</v>
      </c>
      <c r="AE3199" s="5">
        <v>88356.4</v>
      </c>
      <c r="AF3199" s="5">
        <v>25483.86</v>
      </c>
      <c r="AG3199" s="5">
        <v>9470.7800000000007</v>
      </c>
      <c r="AH3199" s="5">
        <v>2465</v>
      </c>
      <c r="AI3199" s="5">
        <v>3200</v>
      </c>
      <c r="AJ3199">
        <v>0</v>
      </c>
      <c r="AK3199" s="5">
        <v>0</v>
      </c>
      <c r="AL3199" s="5">
        <v>1373.19</v>
      </c>
      <c r="AM3199" s="5">
        <v>32387.39</v>
      </c>
      <c r="AN3199">
        <v>4</v>
      </c>
      <c r="AO3199">
        <v>5</v>
      </c>
      <c r="AP3199" t="str">
        <f t="shared" si="446"/>
        <v>No</v>
      </c>
      <c r="AQ3199">
        <v>2</v>
      </c>
      <c r="AR3199" s="5">
        <f t="shared" si="447"/>
        <v>1378006.44</v>
      </c>
      <c r="AS3199" s="5">
        <f t="shared" si="448"/>
        <v>250670.52</v>
      </c>
      <c r="AT3199" t="s">
        <v>59</v>
      </c>
      <c r="AU3199" t="s">
        <v>6164</v>
      </c>
      <c r="AV3199" t="s">
        <v>6165</v>
      </c>
      <c r="AW3199" t="s">
        <v>6166</v>
      </c>
      <c r="AX3199" t="s">
        <v>6167</v>
      </c>
      <c r="AY3199">
        <v>51</v>
      </c>
      <c r="AZ3199">
        <v>2</v>
      </c>
      <c r="BA3199">
        <v>19</v>
      </c>
      <c r="BB3199" t="s">
        <v>6185</v>
      </c>
      <c r="BC3199">
        <v>1</v>
      </c>
      <c r="BD3199">
        <v>0</v>
      </c>
      <c r="BE3199" t="s">
        <v>6178</v>
      </c>
      <c r="BF3199" t="s">
        <v>6170</v>
      </c>
      <c r="BG3199">
        <v>0</v>
      </c>
      <c r="BH3199" t="s">
        <v>6171</v>
      </c>
      <c r="BI3199">
        <v>42</v>
      </c>
      <c r="BJ3199" t="s">
        <v>6172</v>
      </c>
      <c r="BK3199">
        <v>0</v>
      </c>
      <c r="BL3199">
        <v>72</v>
      </c>
      <c r="BM3199" s="3">
        <f t="shared" si="449"/>
        <v>0.70833333333333337</v>
      </c>
    </row>
    <row r="3200" spans="1:65">
      <c r="A3200" t="s">
        <v>3336</v>
      </c>
      <c r="B3200" s="2">
        <v>45851</v>
      </c>
      <c r="C3200" t="s">
        <v>3137</v>
      </c>
      <c r="D3200" t="s">
        <v>3138</v>
      </c>
      <c r="E3200">
        <v>7</v>
      </c>
      <c r="F3200" t="s">
        <v>72</v>
      </c>
      <c r="G3200" t="s">
        <v>79</v>
      </c>
      <c r="H3200" t="s">
        <v>213</v>
      </c>
      <c r="I3200" t="s">
        <v>52</v>
      </c>
      <c r="J3200" t="s">
        <v>53</v>
      </c>
      <c r="K3200" t="s">
        <v>66</v>
      </c>
      <c r="L3200" t="s">
        <v>67</v>
      </c>
      <c r="M3200" t="s">
        <v>56</v>
      </c>
      <c r="N3200" t="s">
        <v>57</v>
      </c>
      <c r="O3200" t="s">
        <v>120</v>
      </c>
      <c r="P3200">
        <v>57</v>
      </c>
      <c r="Q3200">
        <v>61</v>
      </c>
      <c r="R3200">
        <v>62</v>
      </c>
      <c r="S3200">
        <v>2</v>
      </c>
      <c r="T3200">
        <f t="shared" si="441"/>
        <v>60</v>
      </c>
      <c r="U3200">
        <v>56</v>
      </c>
      <c r="V3200">
        <f t="shared" si="442"/>
        <v>4</v>
      </c>
      <c r="W3200" s="3">
        <f t="shared" si="443"/>
        <v>3.2258064516129031E-2</v>
      </c>
      <c r="X3200">
        <v>14</v>
      </c>
      <c r="Y3200" s="4">
        <v>4.8</v>
      </c>
      <c r="Z3200" s="4">
        <v>1.7</v>
      </c>
      <c r="AA3200" s="5">
        <v>34097.01</v>
      </c>
      <c r="AB3200" s="5">
        <f t="shared" si="444"/>
        <v>1909432.56</v>
      </c>
      <c r="AC3200" s="5">
        <v>23017.34</v>
      </c>
      <c r="AD3200" s="5">
        <f t="shared" si="445"/>
        <v>1427075.08</v>
      </c>
      <c r="AE3200" s="5">
        <v>110277.16</v>
      </c>
      <c r="AF3200" s="5">
        <v>26959.52</v>
      </c>
      <c r="AG3200" s="5">
        <v>8188.5</v>
      </c>
      <c r="AH3200" s="5">
        <v>2465</v>
      </c>
      <c r="AI3200" s="5">
        <v>6400</v>
      </c>
      <c r="AJ3200">
        <v>0</v>
      </c>
      <c r="AK3200" s="5">
        <v>0</v>
      </c>
      <c r="AL3200" s="5">
        <v>2790.99</v>
      </c>
      <c r="AM3200" s="5">
        <v>38035.47</v>
      </c>
      <c r="AN3200">
        <v>4</v>
      </c>
      <c r="AO3200">
        <v>3</v>
      </c>
      <c r="AP3200" t="str">
        <f t="shared" si="446"/>
        <v>Yes</v>
      </c>
      <c r="AQ3200">
        <v>1</v>
      </c>
      <c r="AR3200" s="5">
        <f t="shared" si="447"/>
        <v>1622191.72</v>
      </c>
      <c r="AS3200" s="5">
        <f t="shared" si="448"/>
        <v>287240.84000000003</v>
      </c>
      <c r="AT3200" t="s">
        <v>59</v>
      </c>
      <c r="AU3200" t="s">
        <v>6164</v>
      </c>
      <c r="AV3200" t="s">
        <v>6165</v>
      </c>
      <c r="AW3200" t="s">
        <v>6166</v>
      </c>
      <c r="AX3200" t="s">
        <v>6184</v>
      </c>
      <c r="AY3200">
        <v>59</v>
      </c>
      <c r="AZ3200">
        <v>0</v>
      </c>
      <c r="BA3200">
        <v>27</v>
      </c>
      <c r="BB3200" t="s">
        <v>6180</v>
      </c>
      <c r="BC3200">
        <v>0</v>
      </c>
      <c r="BD3200">
        <v>0</v>
      </c>
      <c r="BE3200" t="s">
        <v>6169</v>
      </c>
      <c r="BF3200" t="s">
        <v>6170</v>
      </c>
      <c r="BG3200">
        <v>0</v>
      </c>
      <c r="BH3200" t="s">
        <v>6171</v>
      </c>
      <c r="BI3200">
        <v>21</v>
      </c>
      <c r="BJ3200" t="s">
        <v>6172</v>
      </c>
      <c r="BK3200">
        <v>0</v>
      </c>
      <c r="BL3200">
        <v>71</v>
      </c>
      <c r="BM3200" s="3">
        <f t="shared" si="449"/>
        <v>0.87323943661971826</v>
      </c>
    </row>
    <row r="3201" spans="1:65">
      <c r="A3201" t="s">
        <v>3337</v>
      </c>
      <c r="B3201" s="2">
        <v>45851</v>
      </c>
      <c r="C3201" t="s">
        <v>3137</v>
      </c>
      <c r="D3201" t="s">
        <v>3138</v>
      </c>
      <c r="E3201">
        <v>7</v>
      </c>
      <c r="F3201" t="s">
        <v>49</v>
      </c>
      <c r="G3201" t="s">
        <v>50</v>
      </c>
      <c r="H3201" t="s">
        <v>51</v>
      </c>
      <c r="I3201" t="s">
        <v>52</v>
      </c>
      <c r="J3201" t="s">
        <v>53</v>
      </c>
      <c r="K3201" t="s">
        <v>75</v>
      </c>
      <c r="L3201" t="s">
        <v>55</v>
      </c>
      <c r="M3201" t="s">
        <v>56</v>
      </c>
      <c r="N3201" t="s">
        <v>57</v>
      </c>
      <c r="O3201" t="s">
        <v>120</v>
      </c>
      <c r="P3201">
        <v>66</v>
      </c>
      <c r="Q3201">
        <v>69</v>
      </c>
      <c r="R3201">
        <v>69</v>
      </c>
      <c r="S3201">
        <v>2</v>
      </c>
      <c r="T3201">
        <f t="shared" si="441"/>
        <v>67</v>
      </c>
      <c r="U3201">
        <v>63</v>
      </c>
      <c r="V3201">
        <f t="shared" si="442"/>
        <v>4</v>
      </c>
      <c r="W3201" s="3">
        <f t="shared" si="443"/>
        <v>2.8985507246376812E-2</v>
      </c>
      <c r="X3201">
        <v>36</v>
      </c>
      <c r="Y3201" s="4">
        <v>7.4</v>
      </c>
      <c r="Z3201" s="4">
        <v>2.1</v>
      </c>
      <c r="AA3201" s="5">
        <v>35811.72</v>
      </c>
      <c r="AB3201" s="5">
        <f t="shared" si="444"/>
        <v>2256138.36</v>
      </c>
      <c r="AC3201" s="5">
        <v>23669.62</v>
      </c>
      <c r="AD3201" s="5">
        <f t="shared" si="445"/>
        <v>1633203.78</v>
      </c>
      <c r="AE3201" s="5">
        <v>124820.52</v>
      </c>
      <c r="AF3201" s="5">
        <v>31181.38</v>
      </c>
      <c r="AG3201" s="5">
        <v>9697.58</v>
      </c>
      <c r="AH3201" s="5">
        <v>3045</v>
      </c>
      <c r="AI3201" s="5">
        <v>6400</v>
      </c>
      <c r="AJ3201">
        <v>0</v>
      </c>
      <c r="AK3201" s="5">
        <v>0</v>
      </c>
      <c r="AL3201" s="5">
        <v>2684.27</v>
      </c>
      <c r="AM3201" s="5">
        <v>39908.199999999997</v>
      </c>
      <c r="AN3201">
        <v>4</v>
      </c>
      <c r="AO3201">
        <v>4</v>
      </c>
      <c r="AP3201" t="str">
        <f t="shared" si="446"/>
        <v>Yes</v>
      </c>
      <c r="AQ3201">
        <v>1</v>
      </c>
      <c r="AR3201" s="5">
        <f t="shared" si="447"/>
        <v>1850940.73</v>
      </c>
      <c r="AS3201" s="5">
        <f t="shared" si="448"/>
        <v>405197.63</v>
      </c>
      <c r="AT3201" t="s">
        <v>59</v>
      </c>
      <c r="AU3201" t="s">
        <v>6164</v>
      </c>
      <c r="AV3201" t="s">
        <v>6165</v>
      </c>
      <c r="AW3201" t="s">
        <v>6166</v>
      </c>
      <c r="AX3201" t="s">
        <v>6202</v>
      </c>
      <c r="AY3201">
        <v>66</v>
      </c>
      <c r="AZ3201">
        <v>0</v>
      </c>
      <c r="BA3201">
        <v>25</v>
      </c>
      <c r="BB3201" t="s">
        <v>6180</v>
      </c>
      <c r="BC3201">
        <v>0</v>
      </c>
      <c r="BD3201">
        <v>0</v>
      </c>
      <c r="BE3201" t="s">
        <v>6169</v>
      </c>
      <c r="BF3201" t="s">
        <v>6170</v>
      </c>
      <c r="BG3201">
        <v>1</v>
      </c>
      <c r="BH3201" t="s">
        <v>6179</v>
      </c>
      <c r="BI3201">
        <v>53</v>
      </c>
      <c r="BJ3201" t="s">
        <v>6187</v>
      </c>
      <c r="BK3201">
        <v>0</v>
      </c>
      <c r="BL3201">
        <v>77</v>
      </c>
      <c r="BM3201" s="3">
        <f t="shared" si="449"/>
        <v>0.89610389610389607</v>
      </c>
    </row>
    <row r="3202" spans="1:65">
      <c r="A3202" t="s">
        <v>3338</v>
      </c>
      <c r="B3202" s="2">
        <v>45851</v>
      </c>
      <c r="C3202" t="s">
        <v>3137</v>
      </c>
      <c r="D3202" t="s">
        <v>3138</v>
      </c>
      <c r="E3202">
        <v>7</v>
      </c>
      <c r="F3202" t="s">
        <v>78</v>
      </c>
      <c r="G3202" t="s">
        <v>50</v>
      </c>
      <c r="H3202" t="s">
        <v>181</v>
      </c>
      <c r="I3202" t="s">
        <v>64</v>
      </c>
      <c r="J3202" t="s">
        <v>53</v>
      </c>
      <c r="K3202" t="s">
        <v>75</v>
      </c>
      <c r="L3202" t="s">
        <v>55</v>
      </c>
      <c r="M3202" t="s">
        <v>56</v>
      </c>
      <c r="N3202" t="s">
        <v>76</v>
      </c>
      <c r="O3202" t="s">
        <v>82</v>
      </c>
      <c r="P3202">
        <v>57</v>
      </c>
      <c r="Q3202">
        <v>61</v>
      </c>
      <c r="R3202">
        <v>57</v>
      </c>
      <c r="S3202">
        <v>1</v>
      </c>
      <c r="T3202">
        <f t="shared" ref="T3202:T3265" si="450">R3202-S3202</f>
        <v>56</v>
      </c>
      <c r="U3202">
        <v>56</v>
      </c>
      <c r="V3202">
        <f t="shared" ref="V3202:V3265" si="451">T3202-U3202</f>
        <v>0</v>
      </c>
      <c r="W3202" s="3">
        <f t="shared" ref="W3202:W3265" si="452">IFERROR(S3202/R3202,0)</f>
        <v>1.7543859649122806E-2</v>
      </c>
      <c r="X3202">
        <v>26</v>
      </c>
      <c r="Y3202" s="4">
        <v>3.4</v>
      </c>
      <c r="Z3202" s="4">
        <v>0.8</v>
      </c>
      <c r="AA3202" s="5">
        <v>36057.53</v>
      </c>
      <c r="AB3202" s="5">
        <f t="shared" ref="AB3202:AB3265" si="453">ROUND(U3202*AA3202,2)</f>
        <v>2019221.68</v>
      </c>
      <c r="AC3202" s="5">
        <v>23571.47</v>
      </c>
      <c r="AD3202" s="5">
        <f t="shared" ref="AD3202:AD3265" si="454">ROUND(R3202*AC3202,2)</f>
        <v>1343573.79</v>
      </c>
      <c r="AE3202" s="5">
        <v>95615.94</v>
      </c>
      <c r="AF3202" s="5">
        <v>27419.53</v>
      </c>
      <c r="AG3202" s="5">
        <v>8840.0499999999993</v>
      </c>
      <c r="AH3202" s="5">
        <v>1160</v>
      </c>
      <c r="AI3202" s="5">
        <v>3200</v>
      </c>
      <c r="AJ3202">
        <v>0</v>
      </c>
      <c r="AK3202" s="5">
        <v>0</v>
      </c>
      <c r="AL3202" s="5">
        <v>0</v>
      </c>
      <c r="AM3202" s="5">
        <v>43878.27</v>
      </c>
      <c r="AN3202">
        <v>4</v>
      </c>
      <c r="AO3202">
        <v>6</v>
      </c>
      <c r="AP3202" t="str">
        <f t="shared" ref="AP3202:AP3265" si="455">IF(AO3202&lt;=AN3202,"Yes","No")</f>
        <v>No</v>
      </c>
      <c r="AQ3202">
        <v>2</v>
      </c>
      <c r="AR3202" s="5">
        <f t="shared" ref="AR3202:AR3265" si="456">ROUND(SUM(AD3202:AI3202)+SUM(AK3202:AM3202),2)</f>
        <v>1523687.58</v>
      </c>
      <c r="AS3202" s="5">
        <f t="shared" ref="AS3202:AS3265" si="457">ROUND(AB3202-AR3202,2)</f>
        <v>495534.1</v>
      </c>
      <c r="AT3202" t="s">
        <v>59</v>
      </c>
      <c r="AU3202" t="s">
        <v>6164</v>
      </c>
      <c r="AV3202" t="s">
        <v>6165</v>
      </c>
      <c r="AW3202" t="s">
        <v>6166</v>
      </c>
      <c r="AX3202" t="s">
        <v>6167</v>
      </c>
      <c r="AY3202">
        <v>59</v>
      </c>
      <c r="AZ3202">
        <v>0</v>
      </c>
      <c r="BA3202">
        <v>0</v>
      </c>
      <c r="BB3202" t="s">
        <v>6168</v>
      </c>
      <c r="BC3202">
        <v>0</v>
      </c>
      <c r="BD3202">
        <v>2</v>
      </c>
      <c r="BE3202" t="s">
        <v>6188</v>
      </c>
      <c r="BF3202" t="s">
        <v>6170</v>
      </c>
      <c r="BG3202">
        <v>1</v>
      </c>
      <c r="BH3202" t="s">
        <v>6186</v>
      </c>
      <c r="BI3202">
        <v>50</v>
      </c>
      <c r="BJ3202" t="s">
        <v>6172</v>
      </c>
      <c r="BK3202">
        <v>0</v>
      </c>
      <c r="BL3202">
        <v>74</v>
      </c>
      <c r="BM3202" s="3">
        <f t="shared" ref="BM3202:BM3265" si="458">IFERROR(R3202/BL3202,0)</f>
        <v>0.77027027027027029</v>
      </c>
    </row>
    <row r="3203" spans="1:65">
      <c r="A3203" t="s">
        <v>3339</v>
      </c>
      <c r="B3203" s="2">
        <v>45851</v>
      </c>
      <c r="C3203" t="s">
        <v>3137</v>
      </c>
      <c r="D3203" t="s">
        <v>3138</v>
      </c>
      <c r="E3203">
        <v>7</v>
      </c>
      <c r="F3203" t="s">
        <v>72</v>
      </c>
      <c r="G3203" t="s">
        <v>50</v>
      </c>
      <c r="H3203" t="s">
        <v>179</v>
      </c>
      <c r="I3203" t="s">
        <v>64</v>
      </c>
      <c r="J3203" t="s">
        <v>65</v>
      </c>
      <c r="K3203" t="s">
        <v>75</v>
      </c>
      <c r="L3203" t="s">
        <v>92</v>
      </c>
      <c r="M3203" t="s">
        <v>68</v>
      </c>
      <c r="N3203" t="s">
        <v>69</v>
      </c>
      <c r="O3203" t="s">
        <v>70</v>
      </c>
      <c r="P3203">
        <v>39</v>
      </c>
      <c r="Q3203">
        <v>39</v>
      </c>
      <c r="R3203">
        <v>39</v>
      </c>
      <c r="S3203">
        <v>1</v>
      </c>
      <c r="T3203">
        <f t="shared" si="450"/>
        <v>38</v>
      </c>
      <c r="U3203">
        <v>38</v>
      </c>
      <c r="V3203">
        <f t="shared" si="451"/>
        <v>0</v>
      </c>
      <c r="W3203" s="3">
        <f t="shared" si="452"/>
        <v>2.564102564102564E-2</v>
      </c>
      <c r="X3203">
        <v>24</v>
      </c>
      <c r="Y3203" s="4">
        <v>4</v>
      </c>
      <c r="Z3203" s="4">
        <v>1</v>
      </c>
      <c r="AA3203" s="5">
        <v>52006.26</v>
      </c>
      <c r="AB3203" s="5">
        <f t="shared" si="453"/>
        <v>1976237.88</v>
      </c>
      <c r="AC3203" s="5">
        <v>33835.35</v>
      </c>
      <c r="AD3203" s="5">
        <f t="shared" si="454"/>
        <v>1319578.6499999999</v>
      </c>
      <c r="AE3203" s="5">
        <v>85441.82</v>
      </c>
      <c r="AF3203" s="5">
        <v>24849.1</v>
      </c>
      <c r="AG3203" s="5">
        <v>9321.24</v>
      </c>
      <c r="AH3203" s="5">
        <v>1450</v>
      </c>
      <c r="AI3203" s="5">
        <v>4600</v>
      </c>
      <c r="AJ3203">
        <v>0</v>
      </c>
      <c r="AK3203" s="5">
        <v>0</v>
      </c>
      <c r="AL3203" s="5">
        <v>0</v>
      </c>
      <c r="AM3203" s="5">
        <v>25652.54</v>
      </c>
      <c r="AN3203">
        <v>4</v>
      </c>
      <c r="AO3203">
        <v>5</v>
      </c>
      <c r="AP3203" t="str">
        <f t="shared" si="455"/>
        <v>No</v>
      </c>
      <c r="AQ3203">
        <v>2</v>
      </c>
      <c r="AR3203" s="5">
        <f t="shared" si="456"/>
        <v>1470893.35</v>
      </c>
      <c r="AS3203" s="5">
        <f t="shared" si="457"/>
        <v>505344.53</v>
      </c>
      <c r="AT3203" t="s">
        <v>59</v>
      </c>
      <c r="AU3203" t="s">
        <v>6164</v>
      </c>
      <c r="AV3203" t="s">
        <v>6165</v>
      </c>
      <c r="AW3203" t="s">
        <v>6166</v>
      </c>
      <c r="AX3203" t="s">
        <v>6184</v>
      </c>
      <c r="AY3203">
        <v>39</v>
      </c>
      <c r="AZ3203">
        <v>0</v>
      </c>
      <c r="BA3203">
        <v>0</v>
      </c>
      <c r="BB3203" t="s">
        <v>6168</v>
      </c>
      <c r="BC3203">
        <v>1</v>
      </c>
      <c r="BD3203">
        <v>0</v>
      </c>
      <c r="BE3203" t="s">
        <v>6178</v>
      </c>
      <c r="BF3203" t="s">
        <v>6170</v>
      </c>
      <c r="BG3203">
        <v>1</v>
      </c>
      <c r="BH3203" t="s">
        <v>6186</v>
      </c>
      <c r="BI3203">
        <v>40</v>
      </c>
      <c r="BJ3203" t="s">
        <v>6172</v>
      </c>
      <c r="BK3203">
        <v>0</v>
      </c>
      <c r="BL3203">
        <v>59</v>
      </c>
      <c r="BM3203" s="3">
        <f t="shared" si="458"/>
        <v>0.66101694915254239</v>
      </c>
    </row>
    <row r="3204" spans="1:65">
      <c r="A3204" t="s">
        <v>3340</v>
      </c>
      <c r="B3204" s="2">
        <v>45851</v>
      </c>
      <c r="C3204" t="s">
        <v>3137</v>
      </c>
      <c r="D3204" t="s">
        <v>3138</v>
      </c>
      <c r="E3204">
        <v>7</v>
      </c>
      <c r="F3204" t="s">
        <v>49</v>
      </c>
      <c r="G3204" t="s">
        <v>79</v>
      </c>
      <c r="H3204" t="s">
        <v>106</v>
      </c>
      <c r="I3204" t="s">
        <v>52</v>
      </c>
      <c r="J3204" t="s">
        <v>53</v>
      </c>
      <c r="K3204" t="s">
        <v>66</v>
      </c>
      <c r="L3204" t="s">
        <v>67</v>
      </c>
      <c r="M3204" t="s">
        <v>56</v>
      </c>
      <c r="N3204" t="s">
        <v>109</v>
      </c>
      <c r="O3204" t="s">
        <v>70</v>
      </c>
      <c r="P3204">
        <v>58</v>
      </c>
      <c r="Q3204">
        <v>60</v>
      </c>
      <c r="R3204">
        <v>60</v>
      </c>
      <c r="S3204">
        <v>4</v>
      </c>
      <c r="T3204">
        <f t="shared" si="450"/>
        <v>56</v>
      </c>
      <c r="U3204">
        <v>56</v>
      </c>
      <c r="V3204">
        <f t="shared" si="451"/>
        <v>0</v>
      </c>
      <c r="W3204" s="3">
        <f t="shared" si="452"/>
        <v>6.6666666666666666E-2</v>
      </c>
      <c r="X3204">
        <v>93</v>
      </c>
      <c r="Y3204" s="4">
        <v>6</v>
      </c>
      <c r="Z3204" s="4">
        <v>4.7</v>
      </c>
      <c r="AA3204" s="5">
        <v>33851.43</v>
      </c>
      <c r="AB3204" s="5">
        <f t="shared" si="453"/>
        <v>1895680.08</v>
      </c>
      <c r="AC3204" s="5">
        <v>22862.18</v>
      </c>
      <c r="AD3204" s="5">
        <f t="shared" si="454"/>
        <v>1371730.8</v>
      </c>
      <c r="AE3204" s="5">
        <v>108960.42</v>
      </c>
      <c r="AF3204" s="5">
        <v>31224.27</v>
      </c>
      <c r="AG3204" s="5">
        <v>51734.65</v>
      </c>
      <c r="AH3204" s="5">
        <v>6815</v>
      </c>
      <c r="AI3204" s="5">
        <v>12800</v>
      </c>
      <c r="AJ3204">
        <v>0</v>
      </c>
      <c r="AK3204" s="5">
        <v>0</v>
      </c>
      <c r="AL3204" s="5">
        <v>0</v>
      </c>
      <c r="AM3204" s="5">
        <v>90556.13</v>
      </c>
      <c r="AN3204">
        <v>8</v>
      </c>
      <c r="AO3204">
        <v>9</v>
      </c>
      <c r="AP3204" t="str">
        <f t="shared" si="455"/>
        <v>No</v>
      </c>
      <c r="AQ3204">
        <v>2</v>
      </c>
      <c r="AR3204" s="5">
        <f t="shared" si="456"/>
        <v>1673821.27</v>
      </c>
      <c r="AS3204" s="5">
        <f t="shared" si="457"/>
        <v>221858.81</v>
      </c>
      <c r="AT3204" t="s">
        <v>116</v>
      </c>
      <c r="AU3204" t="s">
        <v>6164</v>
      </c>
      <c r="AV3204" t="s">
        <v>6165</v>
      </c>
      <c r="AW3204" t="s">
        <v>6166</v>
      </c>
      <c r="AX3204" t="s">
        <v>6202</v>
      </c>
      <c r="AY3204">
        <v>60</v>
      </c>
      <c r="AZ3204">
        <v>0</v>
      </c>
      <c r="BA3204">
        <v>0</v>
      </c>
      <c r="BB3204" t="s">
        <v>6168</v>
      </c>
      <c r="BC3204">
        <v>1</v>
      </c>
      <c r="BD3204">
        <v>0</v>
      </c>
      <c r="BE3204" t="s">
        <v>6178</v>
      </c>
      <c r="BF3204" t="s">
        <v>6176</v>
      </c>
      <c r="BG3204">
        <v>3</v>
      </c>
      <c r="BH3204" t="s">
        <v>6208</v>
      </c>
      <c r="BI3204">
        <v>80</v>
      </c>
      <c r="BJ3204" t="s">
        <v>6193</v>
      </c>
      <c r="BK3204">
        <v>0</v>
      </c>
      <c r="BL3204">
        <v>76</v>
      </c>
      <c r="BM3204" s="3">
        <f t="shared" si="458"/>
        <v>0.78947368421052633</v>
      </c>
    </row>
    <row r="3205" spans="1:65">
      <c r="A3205" t="s">
        <v>3341</v>
      </c>
      <c r="B3205" s="2">
        <v>45851</v>
      </c>
      <c r="C3205" t="s">
        <v>3137</v>
      </c>
      <c r="D3205" t="s">
        <v>3138</v>
      </c>
      <c r="E3205">
        <v>7</v>
      </c>
      <c r="F3205" t="s">
        <v>61</v>
      </c>
      <c r="G3205" t="s">
        <v>50</v>
      </c>
      <c r="H3205" t="s">
        <v>157</v>
      </c>
      <c r="I3205" t="s">
        <v>52</v>
      </c>
      <c r="J3205" t="s">
        <v>53</v>
      </c>
      <c r="K3205" t="s">
        <v>54</v>
      </c>
      <c r="L3205" t="s">
        <v>87</v>
      </c>
      <c r="M3205" t="s">
        <v>56</v>
      </c>
      <c r="N3205" t="s">
        <v>76</v>
      </c>
      <c r="O3205" t="s">
        <v>70</v>
      </c>
      <c r="P3205">
        <v>72</v>
      </c>
      <c r="Q3205">
        <v>75</v>
      </c>
      <c r="R3205">
        <v>76</v>
      </c>
      <c r="S3205">
        <v>2</v>
      </c>
      <c r="T3205">
        <f t="shared" si="450"/>
        <v>74</v>
      </c>
      <c r="U3205">
        <v>69</v>
      </c>
      <c r="V3205">
        <f t="shared" si="451"/>
        <v>5</v>
      </c>
      <c r="W3205" s="3">
        <f t="shared" si="452"/>
        <v>2.6315789473684209E-2</v>
      </c>
      <c r="X3205">
        <v>26</v>
      </c>
      <c r="Y3205" s="4">
        <v>4.7</v>
      </c>
      <c r="Z3205" s="4">
        <v>1.2</v>
      </c>
      <c r="AA3205" s="5">
        <v>38889.42</v>
      </c>
      <c r="AB3205" s="5">
        <f t="shared" si="453"/>
        <v>2683369.98</v>
      </c>
      <c r="AC3205" s="5">
        <v>24240.83</v>
      </c>
      <c r="AD3205" s="5">
        <f t="shared" si="454"/>
        <v>1842303.08</v>
      </c>
      <c r="AE3205" s="5">
        <v>136789.84</v>
      </c>
      <c r="AF3205" s="5">
        <v>33373.83</v>
      </c>
      <c r="AG3205" s="5">
        <v>9326.52</v>
      </c>
      <c r="AH3205" s="5">
        <v>1740</v>
      </c>
      <c r="AI3205" s="5">
        <v>6400</v>
      </c>
      <c r="AJ3205">
        <v>0</v>
      </c>
      <c r="AK3205" s="5">
        <v>0</v>
      </c>
      <c r="AL3205" s="5">
        <v>3211.06</v>
      </c>
      <c r="AM3205" s="5">
        <v>47961.35</v>
      </c>
      <c r="AN3205">
        <v>4</v>
      </c>
      <c r="AO3205">
        <v>3</v>
      </c>
      <c r="AP3205" t="str">
        <f t="shared" si="455"/>
        <v>Yes</v>
      </c>
      <c r="AQ3205">
        <v>1</v>
      </c>
      <c r="AR3205" s="5">
        <f t="shared" si="456"/>
        <v>2081105.68</v>
      </c>
      <c r="AS3205" s="5">
        <f t="shared" si="457"/>
        <v>602264.30000000005</v>
      </c>
      <c r="AT3205" t="s">
        <v>59</v>
      </c>
      <c r="AU3205" t="s">
        <v>6164</v>
      </c>
      <c r="AV3205" t="s">
        <v>6165</v>
      </c>
      <c r="AW3205" t="s">
        <v>6166</v>
      </c>
      <c r="AX3205" t="s">
        <v>6184</v>
      </c>
      <c r="AY3205">
        <v>79</v>
      </c>
      <c r="AZ3205">
        <v>4</v>
      </c>
      <c r="BA3205">
        <v>28</v>
      </c>
      <c r="BB3205" t="s">
        <v>6185</v>
      </c>
      <c r="BC3205">
        <v>0</v>
      </c>
      <c r="BD3205">
        <v>0</v>
      </c>
      <c r="BE3205" t="s">
        <v>6169</v>
      </c>
      <c r="BF3205" t="s">
        <v>6170</v>
      </c>
      <c r="BG3205">
        <v>0</v>
      </c>
      <c r="BH3205" t="s">
        <v>6171</v>
      </c>
      <c r="BI3205">
        <v>55</v>
      </c>
      <c r="BJ3205" t="s">
        <v>6187</v>
      </c>
      <c r="BK3205">
        <v>0</v>
      </c>
      <c r="BL3205">
        <v>83</v>
      </c>
      <c r="BM3205" s="3">
        <f t="shared" si="458"/>
        <v>0.91566265060240959</v>
      </c>
    </row>
    <row r="3206" spans="1:65">
      <c r="A3206" t="s">
        <v>3342</v>
      </c>
      <c r="B3206" s="2">
        <v>45851</v>
      </c>
      <c r="C3206" t="s">
        <v>3137</v>
      </c>
      <c r="D3206" t="s">
        <v>3138</v>
      </c>
      <c r="E3206">
        <v>7</v>
      </c>
      <c r="F3206" t="s">
        <v>49</v>
      </c>
      <c r="G3206" t="s">
        <v>62</v>
      </c>
      <c r="H3206" t="s">
        <v>141</v>
      </c>
      <c r="I3206" t="s">
        <v>74</v>
      </c>
      <c r="J3206" t="s">
        <v>53</v>
      </c>
      <c r="K3206" t="s">
        <v>66</v>
      </c>
      <c r="L3206" t="s">
        <v>67</v>
      </c>
      <c r="M3206" t="s">
        <v>68</v>
      </c>
      <c r="N3206" t="s">
        <v>94</v>
      </c>
      <c r="O3206" t="s">
        <v>82</v>
      </c>
      <c r="P3206">
        <v>65</v>
      </c>
      <c r="Q3206">
        <v>66</v>
      </c>
      <c r="R3206">
        <v>64</v>
      </c>
      <c r="S3206">
        <v>5</v>
      </c>
      <c r="T3206">
        <f t="shared" si="450"/>
        <v>59</v>
      </c>
      <c r="U3206">
        <v>59</v>
      </c>
      <c r="V3206">
        <f t="shared" si="451"/>
        <v>0</v>
      </c>
      <c r="W3206" s="3">
        <f t="shared" si="452"/>
        <v>7.8125E-2</v>
      </c>
      <c r="X3206">
        <v>18</v>
      </c>
      <c r="Y3206" s="4">
        <v>2.6</v>
      </c>
      <c r="Z3206" s="4">
        <v>0.6</v>
      </c>
      <c r="AA3206" s="5">
        <v>33454.53</v>
      </c>
      <c r="AB3206" s="5">
        <f t="shared" si="453"/>
        <v>1973817.27</v>
      </c>
      <c r="AC3206" s="5">
        <v>21997.72</v>
      </c>
      <c r="AD3206" s="5">
        <f t="shared" si="454"/>
        <v>1407854.08</v>
      </c>
      <c r="AE3206" s="5">
        <v>110112.92</v>
      </c>
      <c r="AF3206" s="5">
        <v>29746.81</v>
      </c>
      <c r="AG3206" s="5">
        <v>8901.44</v>
      </c>
      <c r="AH3206" s="5">
        <v>870</v>
      </c>
      <c r="AI3206" s="5">
        <v>19302.490000000002</v>
      </c>
      <c r="AJ3206">
        <v>1</v>
      </c>
      <c r="AK3206" s="5">
        <v>8511.9699999999993</v>
      </c>
      <c r="AL3206" s="5">
        <v>0</v>
      </c>
      <c r="AM3206" s="5">
        <v>37894.980000000003</v>
      </c>
      <c r="AN3206">
        <v>4</v>
      </c>
      <c r="AO3206">
        <v>3</v>
      </c>
      <c r="AP3206" t="str">
        <f t="shared" si="455"/>
        <v>Yes</v>
      </c>
      <c r="AQ3206">
        <v>1</v>
      </c>
      <c r="AR3206" s="5">
        <f t="shared" si="456"/>
        <v>1623194.69</v>
      </c>
      <c r="AS3206" s="5">
        <f t="shared" si="457"/>
        <v>350622.58</v>
      </c>
      <c r="AT3206" t="s">
        <v>1641</v>
      </c>
      <c r="AU3206" t="s">
        <v>6199</v>
      </c>
      <c r="AV3206" t="s">
        <v>6200</v>
      </c>
      <c r="AW3206" t="s">
        <v>6175</v>
      </c>
      <c r="AX3206" t="s">
        <v>6167</v>
      </c>
      <c r="AY3206">
        <v>66</v>
      </c>
      <c r="AZ3206">
        <v>0</v>
      </c>
      <c r="BA3206">
        <v>0</v>
      </c>
      <c r="BB3206" t="s">
        <v>6168</v>
      </c>
      <c r="BC3206">
        <v>0</v>
      </c>
      <c r="BD3206">
        <v>0</v>
      </c>
      <c r="BE3206" t="s">
        <v>6169</v>
      </c>
      <c r="BF3206" t="s">
        <v>6210</v>
      </c>
      <c r="BG3206">
        <v>0</v>
      </c>
      <c r="BH3206" t="s">
        <v>6171</v>
      </c>
      <c r="BI3206">
        <v>34</v>
      </c>
      <c r="BJ3206" t="s">
        <v>6172</v>
      </c>
      <c r="BK3206">
        <v>0</v>
      </c>
      <c r="BL3206">
        <v>77</v>
      </c>
      <c r="BM3206" s="3">
        <f t="shared" si="458"/>
        <v>0.83116883116883122</v>
      </c>
    </row>
    <row r="3207" spans="1:65">
      <c r="A3207" t="s">
        <v>3343</v>
      </c>
      <c r="B3207" s="2">
        <v>45851</v>
      </c>
      <c r="C3207" t="s">
        <v>3137</v>
      </c>
      <c r="D3207" t="s">
        <v>3138</v>
      </c>
      <c r="E3207">
        <v>7</v>
      </c>
      <c r="F3207" t="s">
        <v>61</v>
      </c>
      <c r="G3207" t="s">
        <v>50</v>
      </c>
      <c r="H3207" t="s">
        <v>127</v>
      </c>
      <c r="I3207" t="s">
        <v>52</v>
      </c>
      <c r="J3207" t="s">
        <v>65</v>
      </c>
      <c r="K3207" t="s">
        <v>54</v>
      </c>
      <c r="L3207" t="s">
        <v>55</v>
      </c>
      <c r="M3207" t="s">
        <v>56</v>
      </c>
      <c r="N3207" t="s">
        <v>76</v>
      </c>
      <c r="O3207" t="s">
        <v>70</v>
      </c>
      <c r="P3207">
        <v>47</v>
      </c>
      <c r="Q3207">
        <v>49</v>
      </c>
      <c r="R3207">
        <v>49</v>
      </c>
      <c r="S3207">
        <v>1</v>
      </c>
      <c r="T3207">
        <f t="shared" si="450"/>
        <v>48</v>
      </c>
      <c r="U3207">
        <v>46</v>
      </c>
      <c r="V3207">
        <f t="shared" si="451"/>
        <v>2</v>
      </c>
      <c r="W3207" s="3">
        <f t="shared" si="452"/>
        <v>2.0408163265306121E-2</v>
      </c>
      <c r="X3207">
        <v>42</v>
      </c>
      <c r="Y3207" s="4">
        <v>1.9</v>
      </c>
      <c r="Z3207" s="4">
        <v>1.6</v>
      </c>
      <c r="AA3207" s="5">
        <v>55543.55</v>
      </c>
      <c r="AB3207" s="5">
        <f t="shared" si="453"/>
        <v>2555003.2999999998</v>
      </c>
      <c r="AC3207" s="5">
        <v>34938.39</v>
      </c>
      <c r="AD3207" s="5">
        <f t="shared" si="454"/>
        <v>1711981.11</v>
      </c>
      <c r="AE3207" s="5">
        <v>112095.35</v>
      </c>
      <c r="AF3207" s="5">
        <v>31468</v>
      </c>
      <c r="AG3207" s="5">
        <v>11595</v>
      </c>
      <c r="AH3207" s="5">
        <v>2320</v>
      </c>
      <c r="AI3207" s="5">
        <v>4600</v>
      </c>
      <c r="AJ3207">
        <v>0</v>
      </c>
      <c r="AK3207" s="5">
        <v>0</v>
      </c>
      <c r="AL3207" s="5">
        <v>2049.67</v>
      </c>
      <c r="AM3207" s="5">
        <v>36432.620000000003</v>
      </c>
      <c r="AN3207">
        <v>4</v>
      </c>
      <c r="AO3207">
        <v>6</v>
      </c>
      <c r="AP3207" t="str">
        <f t="shared" si="455"/>
        <v>No</v>
      </c>
      <c r="AQ3207">
        <v>2</v>
      </c>
      <c r="AR3207" s="5">
        <f t="shared" si="456"/>
        <v>1912541.75</v>
      </c>
      <c r="AS3207" s="5">
        <f t="shared" si="457"/>
        <v>642461.55000000005</v>
      </c>
      <c r="AT3207" t="s">
        <v>59</v>
      </c>
      <c r="AU3207" t="s">
        <v>6164</v>
      </c>
      <c r="AV3207" t="s">
        <v>6165</v>
      </c>
      <c r="AW3207" t="s">
        <v>6166</v>
      </c>
      <c r="AX3207" t="s">
        <v>6184</v>
      </c>
      <c r="AY3207">
        <v>50</v>
      </c>
      <c r="AZ3207">
        <v>1</v>
      </c>
      <c r="BA3207">
        <v>22</v>
      </c>
      <c r="BB3207" t="s">
        <v>6180</v>
      </c>
      <c r="BC3207">
        <v>1</v>
      </c>
      <c r="BD3207">
        <v>1</v>
      </c>
      <c r="BE3207" t="s">
        <v>6196</v>
      </c>
      <c r="BF3207" t="s">
        <v>6170</v>
      </c>
      <c r="BG3207">
        <v>1</v>
      </c>
      <c r="BH3207" t="s">
        <v>6179</v>
      </c>
      <c r="BI3207">
        <v>59</v>
      </c>
      <c r="BJ3207" t="s">
        <v>6187</v>
      </c>
      <c r="BK3207">
        <v>0</v>
      </c>
      <c r="BL3207">
        <v>58</v>
      </c>
      <c r="BM3207" s="3">
        <f t="shared" si="458"/>
        <v>0.84482758620689657</v>
      </c>
    </row>
    <row r="3208" spans="1:65">
      <c r="A3208" t="s">
        <v>3344</v>
      </c>
      <c r="B3208" s="2">
        <v>45851</v>
      </c>
      <c r="C3208" t="s">
        <v>3137</v>
      </c>
      <c r="D3208" t="s">
        <v>3138</v>
      </c>
      <c r="E3208">
        <v>7</v>
      </c>
      <c r="F3208" t="s">
        <v>78</v>
      </c>
      <c r="G3208" t="s">
        <v>62</v>
      </c>
      <c r="H3208" t="s">
        <v>91</v>
      </c>
      <c r="I3208" t="s">
        <v>64</v>
      </c>
      <c r="J3208" t="s">
        <v>81</v>
      </c>
      <c r="K3208" t="s">
        <v>75</v>
      </c>
      <c r="L3208" t="s">
        <v>92</v>
      </c>
      <c r="M3208" t="s">
        <v>56</v>
      </c>
      <c r="N3208" t="s">
        <v>94</v>
      </c>
      <c r="O3208" t="s">
        <v>70</v>
      </c>
      <c r="P3208">
        <v>36</v>
      </c>
      <c r="Q3208">
        <v>37</v>
      </c>
      <c r="R3208">
        <v>36</v>
      </c>
      <c r="S3208">
        <v>1</v>
      </c>
      <c r="T3208">
        <f t="shared" si="450"/>
        <v>35</v>
      </c>
      <c r="U3208">
        <v>35</v>
      </c>
      <c r="V3208">
        <f t="shared" si="451"/>
        <v>0</v>
      </c>
      <c r="W3208" s="3">
        <f t="shared" si="452"/>
        <v>2.7777777777777776E-2</v>
      </c>
      <c r="X3208">
        <v>27</v>
      </c>
      <c r="Y3208" s="4">
        <v>4.3</v>
      </c>
      <c r="Z3208" s="4">
        <v>1.4</v>
      </c>
      <c r="AA3208" s="5">
        <v>77449.19</v>
      </c>
      <c r="AB3208" s="5">
        <f t="shared" si="453"/>
        <v>2710721.65</v>
      </c>
      <c r="AC3208" s="5">
        <v>53671.43</v>
      </c>
      <c r="AD3208" s="5">
        <f t="shared" si="454"/>
        <v>1932171.48</v>
      </c>
      <c r="AE3208" s="5">
        <v>105613.57</v>
      </c>
      <c r="AF3208" s="5">
        <v>33602.620000000003</v>
      </c>
      <c r="AG3208" s="5">
        <v>9999.9599999999991</v>
      </c>
      <c r="AH3208" s="5">
        <v>2030</v>
      </c>
      <c r="AI3208" s="5">
        <v>6800</v>
      </c>
      <c r="AJ3208">
        <v>0</v>
      </c>
      <c r="AK3208" s="5">
        <v>0</v>
      </c>
      <c r="AL3208" s="5">
        <v>0</v>
      </c>
      <c r="AM3208" s="5">
        <v>22613.02</v>
      </c>
      <c r="AN3208">
        <v>4</v>
      </c>
      <c r="AO3208">
        <v>3</v>
      </c>
      <c r="AP3208" t="str">
        <f t="shared" si="455"/>
        <v>Yes</v>
      </c>
      <c r="AQ3208">
        <v>1</v>
      </c>
      <c r="AR3208" s="5">
        <f t="shared" si="456"/>
        <v>2112830.65</v>
      </c>
      <c r="AS3208" s="5">
        <f t="shared" si="457"/>
        <v>597891</v>
      </c>
      <c r="AT3208" t="s">
        <v>59</v>
      </c>
      <c r="AU3208" t="s">
        <v>6164</v>
      </c>
      <c r="AV3208" t="s">
        <v>6165</v>
      </c>
      <c r="AW3208" t="s">
        <v>6166</v>
      </c>
      <c r="AX3208" t="s">
        <v>6167</v>
      </c>
      <c r="AY3208">
        <v>38</v>
      </c>
      <c r="AZ3208">
        <v>1</v>
      </c>
      <c r="BA3208">
        <v>0</v>
      </c>
      <c r="BB3208" t="s">
        <v>6168</v>
      </c>
      <c r="BC3208">
        <v>0</v>
      </c>
      <c r="BD3208">
        <v>0</v>
      </c>
      <c r="BE3208" t="s">
        <v>6169</v>
      </c>
      <c r="BF3208" t="s">
        <v>6170</v>
      </c>
      <c r="BG3208">
        <v>0</v>
      </c>
      <c r="BH3208" t="s">
        <v>6171</v>
      </c>
      <c r="BI3208">
        <v>60</v>
      </c>
      <c r="BJ3208" t="s">
        <v>6187</v>
      </c>
      <c r="BK3208">
        <v>0</v>
      </c>
      <c r="BL3208">
        <v>46</v>
      </c>
      <c r="BM3208" s="3">
        <f t="shared" si="458"/>
        <v>0.78260869565217395</v>
      </c>
    </row>
    <row r="3209" spans="1:65">
      <c r="A3209" t="s">
        <v>3345</v>
      </c>
      <c r="B3209" s="2">
        <v>45851</v>
      </c>
      <c r="C3209" t="s">
        <v>3137</v>
      </c>
      <c r="D3209" t="s">
        <v>3138</v>
      </c>
      <c r="E3209">
        <v>7</v>
      </c>
      <c r="F3209" t="s">
        <v>78</v>
      </c>
      <c r="G3209" t="s">
        <v>50</v>
      </c>
      <c r="H3209" t="s">
        <v>161</v>
      </c>
      <c r="I3209" t="s">
        <v>52</v>
      </c>
      <c r="J3209" t="s">
        <v>53</v>
      </c>
      <c r="K3209" t="s">
        <v>66</v>
      </c>
      <c r="L3209" t="s">
        <v>67</v>
      </c>
      <c r="M3209" t="s">
        <v>68</v>
      </c>
      <c r="N3209" t="s">
        <v>76</v>
      </c>
      <c r="O3209" t="s">
        <v>70</v>
      </c>
      <c r="P3209">
        <v>62</v>
      </c>
      <c r="Q3209">
        <v>65</v>
      </c>
      <c r="R3209">
        <v>64</v>
      </c>
      <c r="S3209">
        <v>5</v>
      </c>
      <c r="T3209">
        <f t="shared" si="450"/>
        <v>59</v>
      </c>
      <c r="U3209">
        <v>59</v>
      </c>
      <c r="V3209">
        <f t="shared" si="451"/>
        <v>0</v>
      </c>
      <c r="W3209" s="3">
        <f t="shared" si="452"/>
        <v>7.8125E-2</v>
      </c>
      <c r="X3209">
        <v>42</v>
      </c>
      <c r="Y3209" s="4">
        <v>4.4000000000000004</v>
      </c>
      <c r="Z3209" s="4">
        <v>2.6</v>
      </c>
      <c r="AA3209" s="5">
        <v>33994.47</v>
      </c>
      <c r="AB3209" s="5">
        <f t="shared" si="453"/>
        <v>2005673.73</v>
      </c>
      <c r="AC3209" s="5">
        <v>22015.39</v>
      </c>
      <c r="AD3209" s="5">
        <f t="shared" si="454"/>
        <v>1408984.96</v>
      </c>
      <c r="AE3209" s="5">
        <v>114339.12</v>
      </c>
      <c r="AF3209" s="5">
        <v>31771.73</v>
      </c>
      <c r="AG3209" s="5">
        <v>10800.29</v>
      </c>
      <c r="AH3209" s="5">
        <v>3770</v>
      </c>
      <c r="AI3209" s="5">
        <v>18431.919999999998</v>
      </c>
      <c r="AJ3209">
        <v>2</v>
      </c>
      <c r="AK3209" s="5">
        <v>17695.32</v>
      </c>
      <c r="AL3209" s="5">
        <v>0</v>
      </c>
      <c r="AM3209" s="5">
        <v>43752.05</v>
      </c>
      <c r="AN3209">
        <v>4</v>
      </c>
      <c r="AO3209">
        <v>5</v>
      </c>
      <c r="AP3209" t="str">
        <f t="shared" si="455"/>
        <v>No</v>
      </c>
      <c r="AQ3209">
        <v>3</v>
      </c>
      <c r="AR3209" s="5">
        <f t="shared" si="456"/>
        <v>1649545.39</v>
      </c>
      <c r="AS3209" s="5">
        <f t="shared" si="457"/>
        <v>356128.34</v>
      </c>
      <c r="AT3209" t="s">
        <v>116</v>
      </c>
      <c r="AU3209" t="s">
        <v>6199</v>
      </c>
      <c r="AV3209" t="s">
        <v>6200</v>
      </c>
      <c r="AW3209" t="s">
        <v>6175</v>
      </c>
      <c r="AX3209" t="s">
        <v>6167</v>
      </c>
      <c r="AY3209">
        <v>65</v>
      </c>
      <c r="AZ3209">
        <v>0</v>
      </c>
      <c r="BA3209">
        <v>0</v>
      </c>
      <c r="BB3209" t="s">
        <v>6168</v>
      </c>
      <c r="BC3209">
        <v>1</v>
      </c>
      <c r="BD3209">
        <v>0</v>
      </c>
      <c r="BE3209" t="s">
        <v>6178</v>
      </c>
      <c r="BF3209" t="s">
        <v>6212</v>
      </c>
      <c r="BG3209">
        <v>1</v>
      </c>
      <c r="BH3209" t="s">
        <v>6179</v>
      </c>
      <c r="BI3209">
        <v>38</v>
      </c>
      <c r="BJ3209" t="s">
        <v>6172</v>
      </c>
      <c r="BK3209">
        <v>0</v>
      </c>
      <c r="BL3209">
        <v>77</v>
      </c>
      <c r="BM3209" s="3">
        <f t="shared" si="458"/>
        <v>0.83116883116883122</v>
      </c>
    </row>
    <row r="3210" spans="1:65">
      <c r="A3210" t="s">
        <v>3346</v>
      </c>
      <c r="B3210" s="2">
        <v>45851</v>
      </c>
      <c r="C3210" t="s">
        <v>3137</v>
      </c>
      <c r="D3210" t="s">
        <v>3138</v>
      </c>
      <c r="E3210">
        <v>7</v>
      </c>
      <c r="F3210" t="s">
        <v>49</v>
      </c>
      <c r="G3210" t="s">
        <v>50</v>
      </c>
      <c r="H3210" t="s">
        <v>108</v>
      </c>
      <c r="I3210" t="s">
        <v>52</v>
      </c>
      <c r="J3210" t="s">
        <v>81</v>
      </c>
      <c r="K3210" t="s">
        <v>75</v>
      </c>
      <c r="L3210" t="s">
        <v>92</v>
      </c>
      <c r="M3210" t="s">
        <v>56</v>
      </c>
      <c r="N3210" t="s">
        <v>69</v>
      </c>
      <c r="O3210" t="s">
        <v>70</v>
      </c>
      <c r="P3210">
        <v>38</v>
      </c>
      <c r="Q3210">
        <v>39</v>
      </c>
      <c r="R3210">
        <v>39</v>
      </c>
      <c r="S3210">
        <v>1</v>
      </c>
      <c r="T3210">
        <f t="shared" si="450"/>
        <v>38</v>
      </c>
      <c r="U3210">
        <v>37</v>
      </c>
      <c r="V3210">
        <f t="shared" si="451"/>
        <v>1</v>
      </c>
      <c r="W3210" s="3">
        <f t="shared" si="452"/>
        <v>2.564102564102564E-2</v>
      </c>
      <c r="X3210">
        <v>40</v>
      </c>
      <c r="Y3210" s="4">
        <v>4.4000000000000004</v>
      </c>
      <c r="Z3210" s="4">
        <v>1.4</v>
      </c>
      <c r="AA3210" s="5">
        <v>77397.53</v>
      </c>
      <c r="AB3210" s="5">
        <f t="shared" si="453"/>
        <v>2863708.61</v>
      </c>
      <c r="AC3210" s="5">
        <v>53653.83</v>
      </c>
      <c r="AD3210" s="5">
        <f t="shared" si="454"/>
        <v>2092499.37</v>
      </c>
      <c r="AE3210" s="5">
        <v>123255.67999999999</v>
      </c>
      <c r="AF3210" s="5">
        <v>36208.769999999997</v>
      </c>
      <c r="AG3210" s="5">
        <v>10628.58</v>
      </c>
      <c r="AH3210" s="5">
        <v>2030</v>
      </c>
      <c r="AI3210" s="5">
        <v>6800</v>
      </c>
      <c r="AJ3210">
        <v>0</v>
      </c>
      <c r="AK3210" s="5">
        <v>0</v>
      </c>
      <c r="AL3210" s="5">
        <v>1476.98</v>
      </c>
      <c r="AM3210" s="5">
        <v>25675.360000000001</v>
      </c>
      <c r="AN3210">
        <v>4</v>
      </c>
      <c r="AO3210">
        <v>3</v>
      </c>
      <c r="AP3210" t="str">
        <f t="shared" si="455"/>
        <v>Yes</v>
      </c>
      <c r="AQ3210">
        <v>1</v>
      </c>
      <c r="AR3210" s="5">
        <f t="shared" si="456"/>
        <v>2298574.7400000002</v>
      </c>
      <c r="AS3210" s="5">
        <f t="shared" si="457"/>
        <v>565133.87</v>
      </c>
      <c r="AT3210" t="s">
        <v>59</v>
      </c>
      <c r="AU3210" t="s">
        <v>6164</v>
      </c>
      <c r="AV3210" t="s">
        <v>6165</v>
      </c>
      <c r="AW3210" t="s">
        <v>6166</v>
      </c>
      <c r="AX3210" t="s">
        <v>6202</v>
      </c>
      <c r="AY3210">
        <v>39</v>
      </c>
      <c r="AZ3210">
        <v>0</v>
      </c>
      <c r="BA3210">
        <v>11</v>
      </c>
      <c r="BB3210" t="s">
        <v>6191</v>
      </c>
      <c r="BC3210">
        <v>0</v>
      </c>
      <c r="BD3210">
        <v>0</v>
      </c>
      <c r="BE3210" t="s">
        <v>6169</v>
      </c>
      <c r="BF3210" t="s">
        <v>6170</v>
      </c>
      <c r="BG3210">
        <v>1</v>
      </c>
      <c r="BH3210" t="s">
        <v>6186</v>
      </c>
      <c r="BI3210">
        <v>38</v>
      </c>
      <c r="BJ3210" t="s">
        <v>6172</v>
      </c>
      <c r="BK3210">
        <v>0</v>
      </c>
      <c r="BL3210">
        <v>45</v>
      </c>
      <c r="BM3210" s="3">
        <f t="shared" si="458"/>
        <v>0.8666666666666667</v>
      </c>
    </row>
    <row r="3211" spans="1:65">
      <c r="A3211" t="s">
        <v>3347</v>
      </c>
      <c r="B3211" s="2">
        <v>45851</v>
      </c>
      <c r="C3211" t="s">
        <v>3137</v>
      </c>
      <c r="D3211" t="s">
        <v>3138</v>
      </c>
      <c r="E3211">
        <v>7</v>
      </c>
      <c r="F3211" t="s">
        <v>49</v>
      </c>
      <c r="G3211" t="s">
        <v>79</v>
      </c>
      <c r="H3211" t="s">
        <v>106</v>
      </c>
      <c r="I3211" t="s">
        <v>64</v>
      </c>
      <c r="J3211" t="s">
        <v>65</v>
      </c>
      <c r="K3211" t="s">
        <v>54</v>
      </c>
      <c r="L3211" t="s">
        <v>87</v>
      </c>
      <c r="M3211" t="s">
        <v>56</v>
      </c>
      <c r="N3211" t="s">
        <v>57</v>
      </c>
      <c r="O3211" t="s">
        <v>120</v>
      </c>
      <c r="P3211">
        <v>47</v>
      </c>
      <c r="Q3211">
        <v>50</v>
      </c>
      <c r="R3211">
        <v>48</v>
      </c>
      <c r="S3211">
        <v>1</v>
      </c>
      <c r="T3211">
        <f t="shared" si="450"/>
        <v>47</v>
      </c>
      <c r="U3211">
        <v>46</v>
      </c>
      <c r="V3211">
        <f t="shared" si="451"/>
        <v>1</v>
      </c>
      <c r="W3211" s="3">
        <f t="shared" si="452"/>
        <v>2.0833333333333332E-2</v>
      </c>
      <c r="X3211">
        <v>33</v>
      </c>
      <c r="Y3211" s="4">
        <v>5.2</v>
      </c>
      <c r="Z3211" s="4">
        <v>1.6</v>
      </c>
      <c r="AA3211" s="5">
        <v>56768.83</v>
      </c>
      <c r="AB3211" s="5">
        <f t="shared" si="453"/>
        <v>2611366.1800000002</v>
      </c>
      <c r="AC3211" s="5">
        <v>35938.410000000003</v>
      </c>
      <c r="AD3211" s="5">
        <f t="shared" si="454"/>
        <v>1725043.68</v>
      </c>
      <c r="AE3211" s="5">
        <v>102308.98</v>
      </c>
      <c r="AF3211" s="5">
        <v>31747.63</v>
      </c>
      <c r="AG3211" s="5">
        <v>10448.48</v>
      </c>
      <c r="AH3211" s="5">
        <v>2320</v>
      </c>
      <c r="AI3211" s="5">
        <v>4600</v>
      </c>
      <c r="AJ3211">
        <v>0</v>
      </c>
      <c r="AK3211" s="5">
        <v>0</v>
      </c>
      <c r="AL3211" s="5">
        <v>954.61</v>
      </c>
      <c r="AM3211" s="5">
        <v>32236.44</v>
      </c>
      <c r="AN3211">
        <v>4</v>
      </c>
      <c r="AO3211">
        <v>5</v>
      </c>
      <c r="AP3211" t="str">
        <f t="shared" si="455"/>
        <v>No</v>
      </c>
      <c r="AQ3211">
        <v>3</v>
      </c>
      <c r="AR3211" s="5">
        <f t="shared" si="456"/>
        <v>1909659.82</v>
      </c>
      <c r="AS3211" s="5">
        <f t="shared" si="457"/>
        <v>701706.36</v>
      </c>
      <c r="AT3211" t="s">
        <v>59</v>
      </c>
      <c r="AU3211" t="s">
        <v>6164</v>
      </c>
      <c r="AV3211" t="s">
        <v>6165</v>
      </c>
      <c r="AW3211" t="s">
        <v>6166</v>
      </c>
      <c r="AX3211" t="s">
        <v>6167</v>
      </c>
      <c r="AY3211">
        <v>50</v>
      </c>
      <c r="AZ3211">
        <v>0</v>
      </c>
      <c r="BA3211">
        <v>11</v>
      </c>
      <c r="BB3211" t="s">
        <v>6198</v>
      </c>
      <c r="BC3211">
        <v>0</v>
      </c>
      <c r="BD3211">
        <v>1</v>
      </c>
      <c r="BE3211" t="s">
        <v>6196</v>
      </c>
      <c r="BF3211" t="s">
        <v>6170</v>
      </c>
      <c r="BG3211">
        <v>3</v>
      </c>
      <c r="BH3211" t="s">
        <v>6208</v>
      </c>
      <c r="BI3211">
        <v>77</v>
      </c>
      <c r="BJ3211" t="s">
        <v>6193</v>
      </c>
      <c r="BK3211">
        <v>0</v>
      </c>
      <c r="BL3211">
        <v>63</v>
      </c>
      <c r="BM3211" s="3">
        <f t="shared" si="458"/>
        <v>0.76190476190476186</v>
      </c>
    </row>
    <row r="3212" spans="1:65">
      <c r="A3212" t="s">
        <v>3348</v>
      </c>
      <c r="B3212" s="2">
        <v>45851</v>
      </c>
      <c r="C3212" t="s">
        <v>3137</v>
      </c>
      <c r="D3212" t="s">
        <v>3138</v>
      </c>
      <c r="E3212">
        <v>7</v>
      </c>
      <c r="F3212" t="s">
        <v>61</v>
      </c>
      <c r="G3212" t="s">
        <v>50</v>
      </c>
      <c r="H3212" t="s">
        <v>183</v>
      </c>
      <c r="I3212" t="s">
        <v>64</v>
      </c>
      <c r="J3212" t="s">
        <v>53</v>
      </c>
      <c r="K3212" t="s">
        <v>75</v>
      </c>
      <c r="L3212" t="s">
        <v>87</v>
      </c>
      <c r="M3212" t="s">
        <v>56</v>
      </c>
      <c r="N3212" t="s">
        <v>109</v>
      </c>
      <c r="O3212" t="s">
        <v>58</v>
      </c>
      <c r="P3212">
        <v>62</v>
      </c>
      <c r="Q3212">
        <v>64</v>
      </c>
      <c r="R3212">
        <v>62</v>
      </c>
      <c r="S3212">
        <v>1</v>
      </c>
      <c r="T3212">
        <f t="shared" si="450"/>
        <v>61</v>
      </c>
      <c r="U3212">
        <v>61</v>
      </c>
      <c r="V3212">
        <f t="shared" si="451"/>
        <v>0</v>
      </c>
      <c r="W3212" s="3">
        <f t="shared" si="452"/>
        <v>1.6129032258064516E-2</v>
      </c>
      <c r="X3212">
        <v>37</v>
      </c>
      <c r="Y3212" s="4">
        <v>3.8</v>
      </c>
      <c r="Z3212" s="4">
        <v>1.6</v>
      </c>
      <c r="AA3212" s="5">
        <v>36443.769999999997</v>
      </c>
      <c r="AB3212" s="5">
        <f t="shared" si="453"/>
        <v>2223069.9700000002</v>
      </c>
      <c r="AC3212" s="5">
        <v>24204.48</v>
      </c>
      <c r="AD3212" s="5">
        <f t="shared" si="454"/>
        <v>1500677.76</v>
      </c>
      <c r="AE3212" s="5">
        <v>104302.08</v>
      </c>
      <c r="AF3212" s="5">
        <v>28411.29</v>
      </c>
      <c r="AG3212" s="5">
        <v>9671.2800000000007</v>
      </c>
      <c r="AH3212" s="5">
        <v>2320</v>
      </c>
      <c r="AI3212" s="5">
        <v>3200</v>
      </c>
      <c r="AJ3212">
        <v>0</v>
      </c>
      <c r="AK3212" s="5">
        <v>0</v>
      </c>
      <c r="AL3212" s="5">
        <v>0</v>
      </c>
      <c r="AM3212" s="5">
        <v>83506.25</v>
      </c>
      <c r="AN3212">
        <v>8</v>
      </c>
      <c r="AO3212">
        <v>8</v>
      </c>
      <c r="AP3212" t="str">
        <f t="shared" si="455"/>
        <v>Yes</v>
      </c>
      <c r="AQ3212">
        <v>1</v>
      </c>
      <c r="AR3212" s="5">
        <f t="shared" si="456"/>
        <v>1732088.66</v>
      </c>
      <c r="AS3212" s="5">
        <f t="shared" si="457"/>
        <v>490981.31</v>
      </c>
      <c r="AT3212" t="s">
        <v>59</v>
      </c>
      <c r="AU3212" t="s">
        <v>6164</v>
      </c>
      <c r="AV3212" t="s">
        <v>6165</v>
      </c>
      <c r="AW3212" t="s">
        <v>6166</v>
      </c>
      <c r="AX3212" t="s">
        <v>6167</v>
      </c>
      <c r="AY3212">
        <v>65</v>
      </c>
      <c r="AZ3212">
        <v>0</v>
      </c>
      <c r="BA3212">
        <v>0</v>
      </c>
      <c r="BB3212" t="s">
        <v>6168</v>
      </c>
      <c r="BC3212">
        <v>0</v>
      </c>
      <c r="BD3212">
        <v>0</v>
      </c>
      <c r="BE3212" t="s">
        <v>6169</v>
      </c>
      <c r="BF3212" t="s">
        <v>6170</v>
      </c>
      <c r="BG3212">
        <v>1</v>
      </c>
      <c r="BH3212" t="s">
        <v>6186</v>
      </c>
      <c r="BI3212">
        <v>22</v>
      </c>
      <c r="BJ3212" t="s">
        <v>6172</v>
      </c>
      <c r="BK3212">
        <v>1</v>
      </c>
      <c r="BL3212">
        <v>76</v>
      </c>
      <c r="BM3212" s="3">
        <f t="shared" si="458"/>
        <v>0.81578947368421051</v>
      </c>
    </row>
    <row r="3213" spans="1:65">
      <c r="A3213" t="s">
        <v>3349</v>
      </c>
      <c r="B3213" s="2">
        <v>45851</v>
      </c>
      <c r="C3213" t="s">
        <v>3137</v>
      </c>
      <c r="D3213" t="s">
        <v>3138</v>
      </c>
      <c r="E3213">
        <v>7</v>
      </c>
      <c r="F3213" t="s">
        <v>49</v>
      </c>
      <c r="G3213" t="s">
        <v>79</v>
      </c>
      <c r="H3213" t="s">
        <v>111</v>
      </c>
      <c r="I3213" t="s">
        <v>52</v>
      </c>
      <c r="J3213" t="s">
        <v>53</v>
      </c>
      <c r="K3213" t="s">
        <v>54</v>
      </c>
      <c r="L3213" t="s">
        <v>87</v>
      </c>
      <c r="M3213" t="s">
        <v>56</v>
      </c>
      <c r="N3213" t="s">
        <v>94</v>
      </c>
      <c r="O3213" t="s">
        <v>58</v>
      </c>
      <c r="P3213">
        <v>61</v>
      </c>
      <c r="Q3213">
        <v>64</v>
      </c>
      <c r="R3213">
        <v>61</v>
      </c>
      <c r="S3213">
        <v>2</v>
      </c>
      <c r="T3213">
        <f t="shared" si="450"/>
        <v>59</v>
      </c>
      <c r="U3213">
        <v>59</v>
      </c>
      <c r="V3213">
        <f t="shared" si="451"/>
        <v>0</v>
      </c>
      <c r="W3213" s="3">
        <f t="shared" si="452"/>
        <v>3.2786885245901641E-2</v>
      </c>
      <c r="X3213">
        <v>26</v>
      </c>
      <c r="Y3213" s="4">
        <v>2.9</v>
      </c>
      <c r="Z3213" s="4">
        <v>1.2</v>
      </c>
      <c r="AA3213" s="5">
        <v>38525.57</v>
      </c>
      <c r="AB3213" s="5">
        <f t="shared" si="453"/>
        <v>2273008.63</v>
      </c>
      <c r="AC3213" s="5">
        <v>23994.27</v>
      </c>
      <c r="AD3213" s="5">
        <f t="shared" si="454"/>
        <v>1463650.47</v>
      </c>
      <c r="AE3213" s="5">
        <v>110678.73</v>
      </c>
      <c r="AF3213" s="5">
        <v>27709.040000000001</v>
      </c>
      <c r="AG3213" s="5">
        <v>9337.14</v>
      </c>
      <c r="AH3213" s="5">
        <v>1740</v>
      </c>
      <c r="AI3213" s="5">
        <v>6400</v>
      </c>
      <c r="AJ3213">
        <v>0</v>
      </c>
      <c r="AK3213" s="5">
        <v>0</v>
      </c>
      <c r="AL3213" s="5">
        <v>0</v>
      </c>
      <c r="AM3213" s="5">
        <v>38275.42</v>
      </c>
      <c r="AN3213">
        <v>4</v>
      </c>
      <c r="AO3213">
        <v>4</v>
      </c>
      <c r="AP3213" t="str">
        <f t="shared" si="455"/>
        <v>Yes</v>
      </c>
      <c r="AQ3213">
        <v>0</v>
      </c>
      <c r="AR3213" s="5">
        <f t="shared" si="456"/>
        <v>1657790.8</v>
      </c>
      <c r="AS3213" s="5">
        <f t="shared" si="457"/>
        <v>615217.82999999996</v>
      </c>
      <c r="AT3213" t="s">
        <v>59</v>
      </c>
      <c r="AU3213" t="s">
        <v>6164</v>
      </c>
      <c r="AV3213" t="s">
        <v>6165</v>
      </c>
      <c r="AW3213" t="s">
        <v>6166</v>
      </c>
      <c r="AX3213" t="s">
        <v>6167</v>
      </c>
      <c r="AY3213">
        <v>64</v>
      </c>
      <c r="AZ3213">
        <v>0</v>
      </c>
      <c r="BA3213">
        <v>0</v>
      </c>
      <c r="BB3213" t="s">
        <v>6168</v>
      </c>
      <c r="BC3213">
        <v>0</v>
      </c>
      <c r="BD3213">
        <v>0</v>
      </c>
      <c r="BE3213" t="s">
        <v>6169</v>
      </c>
      <c r="BF3213" t="s">
        <v>6170</v>
      </c>
      <c r="BG3213">
        <v>1</v>
      </c>
      <c r="BH3213" t="s">
        <v>6179</v>
      </c>
      <c r="BI3213">
        <v>21</v>
      </c>
      <c r="BJ3213" t="s">
        <v>6172</v>
      </c>
      <c r="BK3213">
        <v>0</v>
      </c>
      <c r="BL3213">
        <v>73</v>
      </c>
      <c r="BM3213" s="3">
        <f t="shared" si="458"/>
        <v>0.83561643835616439</v>
      </c>
    </row>
    <row r="3214" spans="1:65">
      <c r="A3214" t="s">
        <v>3350</v>
      </c>
      <c r="B3214" s="2">
        <v>45851</v>
      </c>
      <c r="C3214" t="s">
        <v>3137</v>
      </c>
      <c r="D3214" t="s">
        <v>3138</v>
      </c>
      <c r="E3214">
        <v>7</v>
      </c>
      <c r="F3214" t="s">
        <v>72</v>
      </c>
      <c r="G3214" t="s">
        <v>50</v>
      </c>
      <c r="H3214" t="s">
        <v>73</v>
      </c>
      <c r="I3214" t="s">
        <v>52</v>
      </c>
      <c r="J3214" t="s">
        <v>53</v>
      </c>
      <c r="K3214" t="s">
        <v>75</v>
      </c>
      <c r="L3214" t="s">
        <v>55</v>
      </c>
      <c r="M3214" t="s">
        <v>56</v>
      </c>
      <c r="N3214" t="s">
        <v>57</v>
      </c>
      <c r="O3214" t="s">
        <v>82</v>
      </c>
      <c r="P3214">
        <v>75</v>
      </c>
      <c r="Q3214">
        <v>76</v>
      </c>
      <c r="R3214">
        <v>79</v>
      </c>
      <c r="S3214">
        <v>2</v>
      </c>
      <c r="T3214">
        <f t="shared" si="450"/>
        <v>77</v>
      </c>
      <c r="U3214">
        <v>72</v>
      </c>
      <c r="V3214">
        <f t="shared" si="451"/>
        <v>5</v>
      </c>
      <c r="W3214" s="3">
        <f t="shared" si="452"/>
        <v>2.5316455696202531E-2</v>
      </c>
      <c r="X3214">
        <v>25</v>
      </c>
      <c r="Y3214" s="4">
        <v>6.5</v>
      </c>
      <c r="Z3214" s="4">
        <v>1.9</v>
      </c>
      <c r="AA3214" s="5">
        <v>36217.17</v>
      </c>
      <c r="AB3214" s="5">
        <f t="shared" si="453"/>
        <v>2607636.2400000002</v>
      </c>
      <c r="AC3214" s="5">
        <v>23701.06</v>
      </c>
      <c r="AD3214" s="5">
        <f t="shared" si="454"/>
        <v>1872383.74</v>
      </c>
      <c r="AE3214" s="5">
        <v>138942.20000000001</v>
      </c>
      <c r="AF3214" s="5">
        <v>34097.919999999998</v>
      </c>
      <c r="AG3214" s="5">
        <v>8717.06</v>
      </c>
      <c r="AH3214" s="5">
        <v>2755</v>
      </c>
      <c r="AI3214" s="5">
        <v>6400</v>
      </c>
      <c r="AJ3214">
        <v>0</v>
      </c>
      <c r="AK3214" s="5">
        <v>0</v>
      </c>
      <c r="AL3214" s="5">
        <v>3293.2</v>
      </c>
      <c r="AM3214" s="5">
        <v>49440.98</v>
      </c>
      <c r="AN3214">
        <v>4</v>
      </c>
      <c r="AO3214">
        <v>4</v>
      </c>
      <c r="AP3214" t="str">
        <f t="shared" si="455"/>
        <v>Yes</v>
      </c>
      <c r="AQ3214">
        <v>1</v>
      </c>
      <c r="AR3214" s="5">
        <f t="shared" si="456"/>
        <v>2116030.1</v>
      </c>
      <c r="AS3214" s="5">
        <f t="shared" si="457"/>
        <v>491606.14</v>
      </c>
      <c r="AT3214" t="s">
        <v>59</v>
      </c>
      <c r="AU3214" t="s">
        <v>6164</v>
      </c>
      <c r="AV3214" t="s">
        <v>6165</v>
      </c>
      <c r="AW3214" t="s">
        <v>6166</v>
      </c>
      <c r="AX3214" t="s">
        <v>6184</v>
      </c>
      <c r="AY3214">
        <v>77</v>
      </c>
      <c r="AZ3214">
        <v>0</v>
      </c>
      <c r="BA3214">
        <v>30</v>
      </c>
      <c r="BB3214" t="s">
        <v>6180</v>
      </c>
      <c r="BC3214">
        <v>0</v>
      </c>
      <c r="BD3214">
        <v>0</v>
      </c>
      <c r="BE3214" t="s">
        <v>6169</v>
      </c>
      <c r="BF3214" t="s">
        <v>6170</v>
      </c>
      <c r="BG3214">
        <v>1</v>
      </c>
      <c r="BH3214" t="s">
        <v>6179</v>
      </c>
      <c r="BI3214">
        <v>38</v>
      </c>
      <c r="BJ3214" t="s">
        <v>6172</v>
      </c>
      <c r="BK3214">
        <v>0</v>
      </c>
      <c r="BL3214">
        <v>85</v>
      </c>
      <c r="BM3214" s="3">
        <f t="shared" si="458"/>
        <v>0.92941176470588238</v>
      </c>
    </row>
    <row r="3215" spans="1:65">
      <c r="A3215" t="s">
        <v>3351</v>
      </c>
      <c r="B3215" s="2">
        <v>45851</v>
      </c>
      <c r="C3215" t="s">
        <v>3137</v>
      </c>
      <c r="D3215" t="s">
        <v>3138</v>
      </c>
      <c r="E3215">
        <v>7</v>
      </c>
      <c r="F3215" t="s">
        <v>61</v>
      </c>
      <c r="G3215" t="s">
        <v>79</v>
      </c>
      <c r="H3215" t="s">
        <v>123</v>
      </c>
      <c r="I3215" t="s">
        <v>52</v>
      </c>
      <c r="J3215" t="s">
        <v>53</v>
      </c>
      <c r="K3215" t="s">
        <v>66</v>
      </c>
      <c r="L3215" t="s">
        <v>55</v>
      </c>
      <c r="M3215" t="s">
        <v>56</v>
      </c>
      <c r="N3215" t="s">
        <v>76</v>
      </c>
      <c r="O3215" t="s">
        <v>82</v>
      </c>
      <c r="P3215">
        <v>59</v>
      </c>
      <c r="Q3215">
        <v>62</v>
      </c>
      <c r="R3215">
        <v>60</v>
      </c>
      <c r="S3215">
        <v>2</v>
      </c>
      <c r="T3215">
        <f t="shared" si="450"/>
        <v>58</v>
      </c>
      <c r="U3215">
        <v>58</v>
      </c>
      <c r="V3215">
        <f t="shared" si="451"/>
        <v>0</v>
      </c>
      <c r="W3215" s="3">
        <f t="shared" si="452"/>
        <v>3.3333333333333333E-2</v>
      </c>
      <c r="X3215">
        <v>39</v>
      </c>
      <c r="Y3215" s="4">
        <v>8.6999999999999993</v>
      </c>
      <c r="Z3215" s="4">
        <v>2.5</v>
      </c>
      <c r="AA3215" s="5">
        <v>34069.74</v>
      </c>
      <c r="AB3215" s="5">
        <f t="shared" si="453"/>
        <v>1976044.92</v>
      </c>
      <c r="AC3215" s="5">
        <v>23453.38</v>
      </c>
      <c r="AD3215" s="5">
        <f t="shared" si="454"/>
        <v>1407202.8</v>
      </c>
      <c r="AE3215" s="5">
        <v>109009.79</v>
      </c>
      <c r="AF3215" s="5">
        <v>26929.56</v>
      </c>
      <c r="AG3215" s="5">
        <v>11753.11</v>
      </c>
      <c r="AH3215" s="5">
        <v>3625</v>
      </c>
      <c r="AI3215" s="5">
        <v>6400</v>
      </c>
      <c r="AJ3215">
        <v>0</v>
      </c>
      <c r="AK3215" s="5">
        <v>0</v>
      </c>
      <c r="AL3215" s="5">
        <v>0</v>
      </c>
      <c r="AM3215" s="5">
        <v>37488.199999999997</v>
      </c>
      <c r="AN3215">
        <v>4</v>
      </c>
      <c r="AO3215">
        <v>4</v>
      </c>
      <c r="AP3215" t="str">
        <f t="shared" si="455"/>
        <v>Yes</v>
      </c>
      <c r="AQ3215">
        <v>0</v>
      </c>
      <c r="AR3215" s="5">
        <f t="shared" si="456"/>
        <v>1602408.46</v>
      </c>
      <c r="AS3215" s="5">
        <f t="shared" si="457"/>
        <v>373636.46</v>
      </c>
      <c r="AT3215" t="s">
        <v>59</v>
      </c>
      <c r="AU3215" t="s">
        <v>6164</v>
      </c>
      <c r="AV3215" t="s">
        <v>6165</v>
      </c>
      <c r="AW3215" t="s">
        <v>6166</v>
      </c>
      <c r="AX3215" t="s">
        <v>6177</v>
      </c>
      <c r="AY3215">
        <v>59</v>
      </c>
      <c r="AZ3215">
        <v>0</v>
      </c>
      <c r="BA3215">
        <v>0</v>
      </c>
      <c r="BB3215" t="s">
        <v>6168</v>
      </c>
      <c r="BC3215">
        <v>0</v>
      </c>
      <c r="BD3215">
        <v>0</v>
      </c>
      <c r="BE3215" t="s">
        <v>6169</v>
      </c>
      <c r="BF3215" t="s">
        <v>6170</v>
      </c>
      <c r="BG3215">
        <v>0</v>
      </c>
      <c r="BH3215" t="s">
        <v>6171</v>
      </c>
      <c r="BI3215">
        <v>59</v>
      </c>
      <c r="BJ3215" t="s">
        <v>6187</v>
      </c>
      <c r="BK3215">
        <v>0</v>
      </c>
      <c r="BL3215">
        <v>77</v>
      </c>
      <c r="BM3215" s="3">
        <f t="shared" si="458"/>
        <v>0.77922077922077926</v>
      </c>
    </row>
    <row r="3216" spans="1:65">
      <c r="A3216" t="s">
        <v>3352</v>
      </c>
      <c r="B3216" s="2">
        <v>45851</v>
      </c>
      <c r="C3216" t="s">
        <v>3137</v>
      </c>
      <c r="D3216" t="s">
        <v>3138</v>
      </c>
      <c r="E3216">
        <v>7</v>
      </c>
      <c r="F3216" t="s">
        <v>78</v>
      </c>
      <c r="G3216" t="s">
        <v>79</v>
      </c>
      <c r="H3216" t="s">
        <v>113</v>
      </c>
      <c r="I3216" t="s">
        <v>52</v>
      </c>
      <c r="J3216" t="s">
        <v>81</v>
      </c>
      <c r="K3216" t="s">
        <v>75</v>
      </c>
      <c r="L3216" t="s">
        <v>87</v>
      </c>
      <c r="M3216" t="s">
        <v>56</v>
      </c>
      <c r="N3216" t="s">
        <v>109</v>
      </c>
      <c r="O3216" t="s">
        <v>70</v>
      </c>
      <c r="P3216">
        <v>41</v>
      </c>
      <c r="Q3216">
        <v>44</v>
      </c>
      <c r="R3216">
        <v>42</v>
      </c>
      <c r="S3216">
        <v>1</v>
      </c>
      <c r="T3216">
        <f t="shared" si="450"/>
        <v>41</v>
      </c>
      <c r="U3216">
        <v>41</v>
      </c>
      <c r="V3216">
        <f t="shared" si="451"/>
        <v>0</v>
      </c>
      <c r="W3216" s="3">
        <f t="shared" si="452"/>
        <v>2.3809523809523808E-2</v>
      </c>
      <c r="X3216">
        <v>34</v>
      </c>
      <c r="Y3216" s="4">
        <v>3.5</v>
      </c>
      <c r="Z3216" s="4">
        <v>2.2000000000000002</v>
      </c>
      <c r="AA3216" s="5">
        <v>78072.06</v>
      </c>
      <c r="AB3216" s="5">
        <f t="shared" si="453"/>
        <v>3200954.46</v>
      </c>
      <c r="AC3216" s="5">
        <v>54630.25</v>
      </c>
      <c r="AD3216" s="5">
        <f t="shared" si="454"/>
        <v>2294470.5</v>
      </c>
      <c r="AE3216" s="5">
        <v>135917.07</v>
      </c>
      <c r="AF3216" s="5">
        <v>38991.86</v>
      </c>
      <c r="AG3216" s="5">
        <v>9495.19</v>
      </c>
      <c r="AH3216" s="5">
        <v>3190</v>
      </c>
      <c r="AI3216" s="5">
        <v>6800</v>
      </c>
      <c r="AJ3216">
        <v>0</v>
      </c>
      <c r="AK3216" s="5">
        <v>0</v>
      </c>
      <c r="AL3216" s="5">
        <v>0</v>
      </c>
      <c r="AM3216" s="5">
        <v>62498.58</v>
      </c>
      <c r="AN3216">
        <v>8</v>
      </c>
      <c r="AO3216">
        <v>7</v>
      </c>
      <c r="AP3216" t="str">
        <f t="shared" si="455"/>
        <v>Yes</v>
      </c>
      <c r="AQ3216">
        <v>1</v>
      </c>
      <c r="AR3216" s="5">
        <f t="shared" si="456"/>
        <v>2551363.2000000002</v>
      </c>
      <c r="AS3216" s="5">
        <f t="shared" si="457"/>
        <v>649591.26</v>
      </c>
      <c r="AT3216" t="s">
        <v>59</v>
      </c>
      <c r="AU3216" t="s">
        <v>6164</v>
      </c>
      <c r="AV3216" t="s">
        <v>6165</v>
      </c>
      <c r="AW3216" t="s">
        <v>6166</v>
      </c>
      <c r="AX3216" t="s">
        <v>6167</v>
      </c>
      <c r="AY3216">
        <v>41</v>
      </c>
      <c r="AZ3216">
        <v>0</v>
      </c>
      <c r="BA3216">
        <v>0</v>
      </c>
      <c r="BB3216" t="s">
        <v>6168</v>
      </c>
      <c r="BC3216">
        <v>0</v>
      </c>
      <c r="BD3216">
        <v>0</v>
      </c>
      <c r="BE3216" t="s">
        <v>6169</v>
      </c>
      <c r="BF3216" t="s">
        <v>6170</v>
      </c>
      <c r="BG3216">
        <v>1</v>
      </c>
      <c r="BH3216" t="s">
        <v>6186</v>
      </c>
      <c r="BI3216">
        <v>33</v>
      </c>
      <c r="BJ3216" t="s">
        <v>6172</v>
      </c>
      <c r="BK3216">
        <v>0</v>
      </c>
      <c r="BL3216">
        <v>50</v>
      </c>
      <c r="BM3216" s="3">
        <f t="shared" si="458"/>
        <v>0.84</v>
      </c>
    </row>
    <row r="3217" spans="1:65">
      <c r="A3217" t="s">
        <v>3353</v>
      </c>
      <c r="B3217" s="2">
        <v>45851</v>
      </c>
      <c r="C3217" t="s">
        <v>3137</v>
      </c>
      <c r="D3217" t="s">
        <v>3138</v>
      </c>
      <c r="E3217">
        <v>7</v>
      </c>
      <c r="F3217" t="s">
        <v>61</v>
      </c>
      <c r="G3217" t="s">
        <v>79</v>
      </c>
      <c r="H3217" t="s">
        <v>123</v>
      </c>
      <c r="I3217" t="s">
        <v>74</v>
      </c>
      <c r="J3217" t="s">
        <v>53</v>
      </c>
      <c r="K3217" t="s">
        <v>75</v>
      </c>
      <c r="L3217" t="s">
        <v>55</v>
      </c>
      <c r="M3217" t="s">
        <v>56</v>
      </c>
      <c r="N3217" t="s">
        <v>69</v>
      </c>
      <c r="O3217" t="s">
        <v>58</v>
      </c>
      <c r="P3217">
        <v>65</v>
      </c>
      <c r="Q3217">
        <v>68</v>
      </c>
      <c r="R3217">
        <v>66</v>
      </c>
      <c r="S3217">
        <v>2</v>
      </c>
      <c r="T3217">
        <f t="shared" si="450"/>
        <v>64</v>
      </c>
      <c r="U3217">
        <v>64</v>
      </c>
      <c r="V3217">
        <f t="shared" si="451"/>
        <v>0</v>
      </c>
      <c r="W3217" s="3">
        <f t="shared" si="452"/>
        <v>3.0303030303030304E-2</v>
      </c>
      <c r="X3217">
        <v>15</v>
      </c>
      <c r="Y3217" s="4">
        <v>4.8</v>
      </c>
      <c r="Z3217" s="4">
        <v>1.1000000000000001</v>
      </c>
      <c r="AA3217" s="5">
        <v>36382.519999999997</v>
      </c>
      <c r="AB3217" s="5">
        <f t="shared" si="453"/>
        <v>2328481.2799999998</v>
      </c>
      <c r="AC3217" s="5">
        <v>23401.9</v>
      </c>
      <c r="AD3217" s="5">
        <f t="shared" si="454"/>
        <v>1544525.4</v>
      </c>
      <c r="AE3217" s="5">
        <v>111137.27</v>
      </c>
      <c r="AF3217" s="5">
        <v>27223.05</v>
      </c>
      <c r="AG3217" s="5">
        <v>7908.76</v>
      </c>
      <c r="AH3217" s="5">
        <v>1595</v>
      </c>
      <c r="AI3217" s="5">
        <v>6400</v>
      </c>
      <c r="AJ3217">
        <v>0</v>
      </c>
      <c r="AK3217" s="5">
        <v>0</v>
      </c>
      <c r="AL3217" s="5">
        <v>0</v>
      </c>
      <c r="AM3217" s="5">
        <v>44232.13</v>
      </c>
      <c r="AN3217">
        <v>4</v>
      </c>
      <c r="AO3217">
        <v>2</v>
      </c>
      <c r="AP3217" t="str">
        <f t="shared" si="455"/>
        <v>Yes</v>
      </c>
      <c r="AQ3217">
        <v>1</v>
      </c>
      <c r="AR3217" s="5">
        <f t="shared" si="456"/>
        <v>1743021.61</v>
      </c>
      <c r="AS3217" s="5">
        <f t="shared" si="457"/>
        <v>585459.67000000004</v>
      </c>
      <c r="AT3217" t="s">
        <v>59</v>
      </c>
      <c r="AU3217" t="s">
        <v>6164</v>
      </c>
      <c r="AV3217" t="s">
        <v>6165</v>
      </c>
      <c r="AW3217" t="s">
        <v>6166</v>
      </c>
      <c r="AX3217" t="s">
        <v>6167</v>
      </c>
      <c r="AY3217">
        <v>72</v>
      </c>
      <c r="AZ3217">
        <v>4</v>
      </c>
      <c r="BA3217">
        <v>0</v>
      </c>
      <c r="BB3217" t="s">
        <v>6168</v>
      </c>
      <c r="BC3217">
        <v>0</v>
      </c>
      <c r="BD3217">
        <v>0</v>
      </c>
      <c r="BE3217" t="s">
        <v>6169</v>
      </c>
      <c r="BF3217" t="s">
        <v>6170</v>
      </c>
      <c r="BG3217">
        <v>0</v>
      </c>
      <c r="BH3217" t="s">
        <v>6171</v>
      </c>
      <c r="BI3217">
        <v>5</v>
      </c>
      <c r="BJ3217" t="s">
        <v>6172</v>
      </c>
      <c r="BK3217">
        <v>0</v>
      </c>
      <c r="BL3217">
        <v>74</v>
      </c>
      <c r="BM3217" s="3">
        <f t="shared" si="458"/>
        <v>0.89189189189189189</v>
      </c>
    </row>
    <row r="3218" spans="1:65">
      <c r="A3218" t="s">
        <v>3354</v>
      </c>
      <c r="B3218" s="2">
        <v>45851</v>
      </c>
      <c r="C3218" t="s">
        <v>3137</v>
      </c>
      <c r="D3218" t="s">
        <v>3138</v>
      </c>
      <c r="E3218">
        <v>7</v>
      </c>
      <c r="F3218" t="s">
        <v>49</v>
      </c>
      <c r="G3218" t="s">
        <v>79</v>
      </c>
      <c r="H3218" t="s">
        <v>111</v>
      </c>
      <c r="I3218" t="s">
        <v>64</v>
      </c>
      <c r="J3218" t="s">
        <v>65</v>
      </c>
      <c r="K3218" t="s">
        <v>75</v>
      </c>
      <c r="L3218" t="s">
        <v>55</v>
      </c>
      <c r="M3218" t="s">
        <v>68</v>
      </c>
      <c r="N3218" t="s">
        <v>69</v>
      </c>
      <c r="O3218" t="s">
        <v>70</v>
      </c>
      <c r="P3218">
        <v>40</v>
      </c>
      <c r="Q3218">
        <v>42</v>
      </c>
      <c r="R3218">
        <v>42</v>
      </c>
      <c r="S3218">
        <v>1</v>
      </c>
      <c r="T3218">
        <f t="shared" si="450"/>
        <v>41</v>
      </c>
      <c r="U3218">
        <v>38</v>
      </c>
      <c r="V3218">
        <f t="shared" si="451"/>
        <v>3</v>
      </c>
      <c r="W3218" s="3">
        <f t="shared" si="452"/>
        <v>2.3809523809523808E-2</v>
      </c>
      <c r="X3218">
        <v>21</v>
      </c>
      <c r="Y3218" s="4">
        <v>3.3</v>
      </c>
      <c r="Z3218" s="4">
        <v>1.2</v>
      </c>
      <c r="AA3218" s="5">
        <v>52225.99</v>
      </c>
      <c r="AB3218" s="5">
        <f t="shared" si="453"/>
        <v>1984587.62</v>
      </c>
      <c r="AC3218" s="5">
        <v>33472.14</v>
      </c>
      <c r="AD3218" s="5">
        <f t="shared" si="454"/>
        <v>1405829.88</v>
      </c>
      <c r="AE3218" s="5">
        <v>90824.92</v>
      </c>
      <c r="AF3218" s="5">
        <v>28122.98</v>
      </c>
      <c r="AG3218" s="5">
        <v>9165.4500000000007</v>
      </c>
      <c r="AH3218" s="5">
        <v>1740</v>
      </c>
      <c r="AI3218" s="5">
        <v>4600</v>
      </c>
      <c r="AJ3218">
        <v>0</v>
      </c>
      <c r="AK3218" s="5">
        <v>0</v>
      </c>
      <c r="AL3218" s="5">
        <v>2941.03</v>
      </c>
      <c r="AM3218" s="5">
        <v>24586.14</v>
      </c>
      <c r="AN3218">
        <v>4</v>
      </c>
      <c r="AO3218">
        <v>3</v>
      </c>
      <c r="AP3218" t="str">
        <f t="shared" si="455"/>
        <v>Yes</v>
      </c>
      <c r="AQ3218">
        <v>1</v>
      </c>
      <c r="AR3218" s="5">
        <f t="shared" si="456"/>
        <v>1567810.4</v>
      </c>
      <c r="AS3218" s="5">
        <f t="shared" si="457"/>
        <v>416777.22</v>
      </c>
      <c r="AT3218" t="s">
        <v>59</v>
      </c>
      <c r="AU3218" t="s">
        <v>6164</v>
      </c>
      <c r="AV3218" t="s">
        <v>6165</v>
      </c>
      <c r="AW3218" t="s">
        <v>6166</v>
      </c>
      <c r="AX3218" t="s">
        <v>6184</v>
      </c>
      <c r="AY3218">
        <v>42</v>
      </c>
      <c r="AZ3218">
        <v>0</v>
      </c>
      <c r="BA3218">
        <v>23</v>
      </c>
      <c r="BB3218" t="s">
        <v>6180</v>
      </c>
      <c r="BC3218">
        <v>0</v>
      </c>
      <c r="BD3218">
        <v>0</v>
      </c>
      <c r="BE3218" t="s">
        <v>6169</v>
      </c>
      <c r="BF3218" t="s">
        <v>6170</v>
      </c>
      <c r="BG3218">
        <v>0</v>
      </c>
      <c r="BH3218" t="s">
        <v>6171</v>
      </c>
      <c r="BI3218">
        <v>23</v>
      </c>
      <c r="BJ3218" t="s">
        <v>6172</v>
      </c>
      <c r="BK3218">
        <v>0</v>
      </c>
      <c r="BL3218">
        <v>63</v>
      </c>
      <c r="BM3218" s="3">
        <f t="shared" si="458"/>
        <v>0.66666666666666663</v>
      </c>
    </row>
    <row r="3219" spans="1:65">
      <c r="A3219" t="s">
        <v>3355</v>
      </c>
      <c r="B3219" s="2">
        <v>45851</v>
      </c>
      <c r="C3219" t="s">
        <v>3137</v>
      </c>
      <c r="D3219" t="s">
        <v>3138</v>
      </c>
      <c r="E3219">
        <v>7</v>
      </c>
      <c r="F3219" t="s">
        <v>78</v>
      </c>
      <c r="G3219" t="s">
        <v>79</v>
      </c>
      <c r="H3219" t="s">
        <v>113</v>
      </c>
      <c r="I3219" t="s">
        <v>74</v>
      </c>
      <c r="J3219" t="s">
        <v>65</v>
      </c>
      <c r="K3219" t="s">
        <v>54</v>
      </c>
      <c r="L3219" t="s">
        <v>67</v>
      </c>
      <c r="M3219" t="s">
        <v>68</v>
      </c>
      <c r="N3219" t="s">
        <v>109</v>
      </c>
      <c r="O3219" t="s">
        <v>58</v>
      </c>
      <c r="P3219">
        <v>45</v>
      </c>
      <c r="Q3219">
        <v>47</v>
      </c>
      <c r="R3219">
        <v>46</v>
      </c>
      <c r="S3219">
        <v>3</v>
      </c>
      <c r="T3219">
        <f t="shared" si="450"/>
        <v>43</v>
      </c>
      <c r="U3219">
        <v>43</v>
      </c>
      <c r="V3219">
        <f t="shared" si="451"/>
        <v>0</v>
      </c>
      <c r="W3219" s="3">
        <f t="shared" si="452"/>
        <v>6.5217391304347824E-2</v>
      </c>
      <c r="X3219">
        <v>43</v>
      </c>
      <c r="Y3219" s="4">
        <v>11.8</v>
      </c>
      <c r="Z3219" s="4">
        <v>2.6</v>
      </c>
      <c r="AA3219" s="5">
        <v>56481.64</v>
      </c>
      <c r="AB3219" s="5">
        <f t="shared" si="453"/>
        <v>2428710.52</v>
      </c>
      <c r="AC3219" s="5">
        <v>32264.11</v>
      </c>
      <c r="AD3219" s="5">
        <f t="shared" si="454"/>
        <v>1484149.06</v>
      </c>
      <c r="AE3219" s="5">
        <v>102883.01</v>
      </c>
      <c r="AF3219" s="5">
        <v>32702.080000000002</v>
      </c>
      <c r="AG3219" s="5">
        <v>10588.93</v>
      </c>
      <c r="AH3219" s="5">
        <v>3770</v>
      </c>
      <c r="AI3219" s="5">
        <v>17407.099999999999</v>
      </c>
      <c r="AJ3219">
        <v>1</v>
      </c>
      <c r="AK3219" s="5">
        <v>14420.11</v>
      </c>
      <c r="AL3219" s="5">
        <v>0</v>
      </c>
      <c r="AM3219" s="5">
        <v>63140.11</v>
      </c>
      <c r="AN3219">
        <v>8</v>
      </c>
      <c r="AO3219">
        <v>9</v>
      </c>
      <c r="AP3219" t="str">
        <f t="shared" si="455"/>
        <v>No</v>
      </c>
      <c r="AQ3219">
        <v>3</v>
      </c>
      <c r="AR3219" s="5">
        <f t="shared" si="456"/>
        <v>1729060.4</v>
      </c>
      <c r="AS3219" s="5">
        <f t="shared" si="457"/>
        <v>699650.12</v>
      </c>
      <c r="AT3219" t="s">
        <v>116</v>
      </c>
      <c r="AU3219" t="s">
        <v>6173</v>
      </c>
      <c r="AV3219" t="s">
        <v>6174</v>
      </c>
      <c r="AW3219" t="s">
        <v>6175</v>
      </c>
      <c r="AX3219" t="s">
        <v>6177</v>
      </c>
      <c r="AY3219">
        <v>48</v>
      </c>
      <c r="AZ3219">
        <v>0</v>
      </c>
      <c r="BA3219">
        <v>0</v>
      </c>
      <c r="BB3219" t="s">
        <v>6168</v>
      </c>
      <c r="BC3219">
        <v>1</v>
      </c>
      <c r="BD3219">
        <v>0</v>
      </c>
      <c r="BE3219" t="s">
        <v>6196</v>
      </c>
      <c r="BF3219" t="s">
        <v>6212</v>
      </c>
      <c r="BG3219">
        <v>0</v>
      </c>
      <c r="BH3219" t="s">
        <v>6171</v>
      </c>
      <c r="BI3219">
        <v>43</v>
      </c>
      <c r="BJ3219" t="s">
        <v>6172</v>
      </c>
      <c r="BK3219">
        <v>0</v>
      </c>
      <c r="BL3219">
        <v>64</v>
      </c>
      <c r="BM3219" s="3">
        <f t="shared" si="458"/>
        <v>0.71875</v>
      </c>
    </row>
    <row r="3220" spans="1:65">
      <c r="A3220" t="s">
        <v>3356</v>
      </c>
      <c r="B3220" s="2">
        <v>45852</v>
      </c>
      <c r="C3220" t="s">
        <v>3137</v>
      </c>
      <c r="D3220" t="s">
        <v>3138</v>
      </c>
      <c r="E3220">
        <v>7</v>
      </c>
      <c r="F3220" t="s">
        <v>72</v>
      </c>
      <c r="G3220" t="s">
        <v>79</v>
      </c>
      <c r="H3220" t="s">
        <v>159</v>
      </c>
      <c r="I3220" t="s">
        <v>52</v>
      </c>
      <c r="J3220" t="s">
        <v>53</v>
      </c>
      <c r="K3220" t="s">
        <v>75</v>
      </c>
      <c r="L3220" t="s">
        <v>55</v>
      </c>
      <c r="M3220" t="s">
        <v>56</v>
      </c>
      <c r="N3220" t="s">
        <v>57</v>
      </c>
      <c r="O3220" t="s">
        <v>120</v>
      </c>
      <c r="P3220">
        <v>53</v>
      </c>
      <c r="Q3220">
        <v>54</v>
      </c>
      <c r="R3220">
        <v>54</v>
      </c>
      <c r="S3220">
        <v>1</v>
      </c>
      <c r="T3220">
        <f t="shared" si="450"/>
        <v>53</v>
      </c>
      <c r="U3220">
        <v>51</v>
      </c>
      <c r="V3220">
        <f t="shared" si="451"/>
        <v>2</v>
      </c>
      <c r="W3220" s="3">
        <f t="shared" si="452"/>
        <v>1.8518518518518517E-2</v>
      </c>
      <c r="X3220">
        <v>22</v>
      </c>
      <c r="Y3220" s="4">
        <v>2.5</v>
      </c>
      <c r="Z3220" s="4">
        <v>1.2</v>
      </c>
      <c r="AA3220" s="5">
        <v>36374.44</v>
      </c>
      <c r="AB3220" s="5">
        <f t="shared" si="453"/>
        <v>1855096.44</v>
      </c>
      <c r="AC3220" s="5">
        <v>23624.42</v>
      </c>
      <c r="AD3220" s="5">
        <f t="shared" si="454"/>
        <v>1275718.68</v>
      </c>
      <c r="AE3220" s="5">
        <v>95328.68</v>
      </c>
      <c r="AF3220" s="5">
        <v>24101.35</v>
      </c>
      <c r="AG3220" s="5">
        <v>9363.56</v>
      </c>
      <c r="AH3220" s="5">
        <v>1740</v>
      </c>
      <c r="AI3220" s="5">
        <v>3200</v>
      </c>
      <c r="AJ3220">
        <v>0</v>
      </c>
      <c r="AK3220" s="5">
        <v>0</v>
      </c>
      <c r="AL3220" s="5">
        <v>1267.97</v>
      </c>
      <c r="AM3220" s="5">
        <v>37011</v>
      </c>
      <c r="AN3220">
        <v>4</v>
      </c>
      <c r="AO3220">
        <v>6</v>
      </c>
      <c r="AP3220" t="str">
        <f t="shared" si="455"/>
        <v>No</v>
      </c>
      <c r="AQ3220">
        <v>3</v>
      </c>
      <c r="AR3220" s="5">
        <f t="shared" si="456"/>
        <v>1447731.24</v>
      </c>
      <c r="AS3220" s="5">
        <f t="shared" si="457"/>
        <v>407365.2</v>
      </c>
      <c r="AT3220" t="s">
        <v>59</v>
      </c>
      <c r="AU3220" t="s">
        <v>6164</v>
      </c>
      <c r="AV3220" t="s">
        <v>6165</v>
      </c>
      <c r="AW3220" t="s">
        <v>6166</v>
      </c>
      <c r="AX3220" t="s">
        <v>6184</v>
      </c>
      <c r="AY3220">
        <v>55</v>
      </c>
      <c r="AZ3220">
        <v>0</v>
      </c>
      <c r="BA3220">
        <v>19</v>
      </c>
      <c r="BB3220" t="s">
        <v>6191</v>
      </c>
      <c r="BC3220">
        <v>1</v>
      </c>
      <c r="BD3220">
        <v>1</v>
      </c>
      <c r="BE3220" t="s">
        <v>6188</v>
      </c>
      <c r="BF3220" t="s">
        <v>6170</v>
      </c>
      <c r="BG3220">
        <v>0</v>
      </c>
      <c r="BH3220" t="s">
        <v>6171</v>
      </c>
      <c r="BI3220">
        <v>43</v>
      </c>
      <c r="BJ3220" t="s">
        <v>6172</v>
      </c>
      <c r="BK3220">
        <v>0</v>
      </c>
      <c r="BL3220">
        <v>73</v>
      </c>
      <c r="BM3220" s="3">
        <f t="shared" si="458"/>
        <v>0.73972602739726023</v>
      </c>
    </row>
    <row r="3221" spans="1:65">
      <c r="A3221" t="s">
        <v>3357</v>
      </c>
      <c r="B3221" s="2">
        <v>45852</v>
      </c>
      <c r="C3221" t="s">
        <v>3137</v>
      </c>
      <c r="D3221" t="s">
        <v>3138</v>
      </c>
      <c r="E3221">
        <v>7</v>
      </c>
      <c r="F3221" t="s">
        <v>61</v>
      </c>
      <c r="G3221" t="s">
        <v>79</v>
      </c>
      <c r="H3221" t="s">
        <v>100</v>
      </c>
      <c r="I3221" t="s">
        <v>64</v>
      </c>
      <c r="J3221" t="s">
        <v>53</v>
      </c>
      <c r="K3221" t="s">
        <v>75</v>
      </c>
      <c r="L3221" t="s">
        <v>67</v>
      </c>
      <c r="M3221" t="s">
        <v>56</v>
      </c>
      <c r="N3221" t="s">
        <v>94</v>
      </c>
      <c r="O3221" t="s">
        <v>120</v>
      </c>
      <c r="P3221">
        <v>59</v>
      </c>
      <c r="Q3221">
        <v>61</v>
      </c>
      <c r="R3221">
        <v>58</v>
      </c>
      <c r="S3221">
        <v>2</v>
      </c>
      <c r="T3221">
        <f t="shared" si="450"/>
        <v>56</v>
      </c>
      <c r="U3221">
        <v>56</v>
      </c>
      <c r="V3221">
        <f t="shared" si="451"/>
        <v>0</v>
      </c>
      <c r="W3221" s="3">
        <f t="shared" si="452"/>
        <v>3.4482758620689655E-2</v>
      </c>
      <c r="X3221">
        <v>14</v>
      </c>
      <c r="Y3221" s="4">
        <v>0</v>
      </c>
      <c r="Z3221" s="4">
        <v>0.3</v>
      </c>
      <c r="AA3221" s="5">
        <v>35742.339999999997</v>
      </c>
      <c r="AB3221" s="5">
        <f t="shared" si="453"/>
        <v>2001571.04</v>
      </c>
      <c r="AC3221" s="5">
        <v>22932.94</v>
      </c>
      <c r="AD3221" s="5">
        <f t="shared" si="454"/>
        <v>1330110.52</v>
      </c>
      <c r="AE3221" s="5">
        <v>94275.1</v>
      </c>
      <c r="AF3221" s="5">
        <v>25387.55</v>
      </c>
      <c r="AG3221" s="5">
        <v>8073.93</v>
      </c>
      <c r="AH3221" s="5">
        <v>435</v>
      </c>
      <c r="AI3221" s="5">
        <v>6400</v>
      </c>
      <c r="AJ3221">
        <v>0</v>
      </c>
      <c r="AK3221" s="5">
        <v>0</v>
      </c>
      <c r="AL3221" s="5">
        <v>0</v>
      </c>
      <c r="AM3221" s="5">
        <v>34372.949999999997</v>
      </c>
      <c r="AN3221">
        <v>4</v>
      </c>
      <c r="AO3221">
        <v>3</v>
      </c>
      <c r="AP3221" t="str">
        <f t="shared" si="455"/>
        <v>Yes</v>
      </c>
      <c r="AQ3221">
        <v>1</v>
      </c>
      <c r="AR3221" s="5">
        <f t="shared" si="456"/>
        <v>1499055.05</v>
      </c>
      <c r="AS3221" s="5">
        <f t="shared" si="457"/>
        <v>502515.99</v>
      </c>
      <c r="AT3221" t="s">
        <v>59</v>
      </c>
      <c r="AU3221" t="s">
        <v>6164</v>
      </c>
      <c r="AV3221" t="s">
        <v>6165</v>
      </c>
      <c r="AW3221" t="s">
        <v>6166</v>
      </c>
      <c r="AX3221" t="s">
        <v>6207</v>
      </c>
      <c r="AY3221">
        <v>60</v>
      </c>
      <c r="AZ3221">
        <v>0</v>
      </c>
      <c r="BA3221">
        <v>0</v>
      </c>
      <c r="BB3221" t="s">
        <v>6168</v>
      </c>
      <c r="BC3221">
        <v>0</v>
      </c>
      <c r="BD3221">
        <v>0</v>
      </c>
      <c r="BE3221" t="s">
        <v>6169</v>
      </c>
      <c r="BF3221" t="s">
        <v>6170</v>
      </c>
      <c r="BG3221">
        <v>0</v>
      </c>
      <c r="BH3221" t="s">
        <v>6171</v>
      </c>
      <c r="BI3221">
        <v>11</v>
      </c>
      <c r="BJ3221" t="s">
        <v>6172</v>
      </c>
      <c r="BK3221">
        <v>0</v>
      </c>
      <c r="BL3221">
        <v>77</v>
      </c>
      <c r="BM3221" s="3">
        <f t="shared" si="458"/>
        <v>0.75324675324675328</v>
      </c>
    </row>
    <row r="3222" spans="1:65">
      <c r="A3222" t="s">
        <v>3358</v>
      </c>
      <c r="B3222" s="2">
        <v>45852</v>
      </c>
      <c r="C3222" t="s">
        <v>3137</v>
      </c>
      <c r="D3222" t="s">
        <v>3138</v>
      </c>
      <c r="E3222">
        <v>7</v>
      </c>
      <c r="F3222" t="s">
        <v>49</v>
      </c>
      <c r="G3222" t="s">
        <v>62</v>
      </c>
      <c r="H3222" t="s">
        <v>141</v>
      </c>
      <c r="I3222" t="s">
        <v>52</v>
      </c>
      <c r="J3222" t="s">
        <v>65</v>
      </c>
      <c r="K3222" t="s">
        <v>75</v>
      </c>
      <c r="L3222" t="s">
        <v>92</v>
      </c>
      <c r="M3222" t="s">
        <v>56</v>
      </c>
      <c r="N3222" t="s">
        <v>57</v>
      </c>
      <c r="O3222" t="s">
        <v>70</v>
      </c>
      <c r="P3222">
        <v>47</v>
      </c>
      <c r="Q3222">
        <v>47</v>
      </c>
      <c r="R3222">
        <v>46</v>
      </c>
      <c r="S3222">
        <v>1</v>
      </c>
      <c r="T3222">
        <f t="shared" si="450"/>
        <v>45</v>
      </c>
      <c r="U3222">
        <v>45</v>
      </c>
      <c r="V3222">
        <f t="shared" si="451"/>
        <v>0</v>
      </c>
      <c r="W3222" s="3">
        <f t="shared" si="452"/>
        <v>2.1739130434782608E-2</v>
      </c>
      <c r="X3222">
        <v>28</v>
      </c>
      <c r="Y3222" s="4">
        <v>2.1</v>
      </c>
      <c r="Z3222" s="4">
        <v>0.8</v>
      </c>
      <c r="AA3222" s="5">
        <v>51919.08</v>
      </c>
      <c r="AB3222" s="5">
        <f t="shared" si="453"/>
        <v>2336358.6</v>
      </c>
      <c r="AC3222" s="5">
        <v>35121.43</v>
      </c>
      <c r="AD3222" s="5">
        <f t="shared" si="454"/>
        <v>1615585.78</v>
      </c>
      <c r="AE3222" s="5">
        <v>106041.76</v>
      </c>
      <c r="AF3222" s="5">
        <v>30908.05</v>
      </c>
      <c r="AG3222" s="5">
        <v>9958.8799999999992</v>
      </c>
      <c r="AH3222" s="5">
        <v>1160</v>
      </c>
      <c r="AI3222" s="5">
        <v>4600</v>
      </c>
      <c r="AJ3222">
        <v>0</v>
      </c>
      <c r="AK3222" s="5">
        <v>0</v>
      </c>
      <c r="AL3222" s="5">
        <v>0</v>
      </c>
      <c r="AM3222" s="5">
        <v>28921.4</v>
      </c>
      <c r="AN3222">
        <v>4</v>
      </c>
      <c r="AO3222">
        <v>4</v>
      </c>
      <c r="AP3222" t="str">
        <f t="shared" si="455"/>
        <v>Yes</v>
      </c>
      <c r="AQ3222">
        <v>1</v>
      </c>
      <c r="AR3222" s="5">
        <f t="shared" si="456"/>
        <v>1797175.87</v>
      </c>
      <c r="AS3222" s="5">
        <f t="shared" si="457"/>
        <v>539182.73</v>
      </c>
      <c r="AT3222" t="s">
        <v>59</v>
      </c>
      <c r="AU3222" t="s">
        <v>6164</v>
      </c>
      <c r="AV3222" t="s">
        <v>6165</v>
      </c>
      <c r="AW3222" t="s">
        <v>6166</v>
      </c>
      <c r="AX3222" t="s">
        <v>6167</v>
      </c>
      <c r="AY3222">
        <v>50</v>
      </c>
      <c r="AZ3222">
        <v>0</v>
      </c>
      <c r="BA3222">
        <v>0</v>
      </c>
      <c r="BB3222" t="s">
        <v>6168</v>
      </c>
      <c r="BC3222">
        <v>0</v>
      </c>
      <c r="BD3222">
        <v>0</v>
      </c>
      <c r="BE3222" t="s">
        <v>6169</v>
      </c>
      <c r="BF3222" t="s">
        <v>6170</v>
      </c>
      <c r="BG3222">
        <v>1</v>
      </c>
      <c r="BH3222" t="s">
        <v>6186</v>
      </c>
      <c r="BI3222">
        <v>60</v>
      </c>
      <c r="BJ3222" t="s">
        <v>6187</v>
      </c>
      <c r="BK3222">
        <v>0</v>
      </c>
      <c r="BL3222">
        <v>61</v>
      </c>
      <c r="BM3222" s="3">
        <f t="shared" si="458"/>
        <v>0.75409836065573765</v>
      </c>
    </row>
    <row r="3223" spans="1:65">
      <c r="A3223" t="s">
        <v>3359</v>
      </c>
      <c r="B3223" s="2">
        <v>45852</v>
      </c>
      <c r="C3223" t="s">
        <v>3137</v>
      </c>
      <c r="D3223" t="s">
        <v>3138</v>
      </c>
      <c r="E3223">
        <v>7</v>
      </c>
      <c r="F3223" t="s">
        <v>49</v>
      </c>
      <c r="G3223" t="s">
        <v>50</v>
      </c>
      <c r="H3223" t="s">
        <v>108</v>
      </c>
      <c r="I3223" t="s">
        <v>64</v>
      </c>
      <c r="J3223" t="s">
        <v>53</v>
      </c>
      <c r="K3223" t="s">
        <v>54</v>
      </c>
      <c r="L3223" t="s">
        <v>92</v>
      </c>
      <c r="M3223" t="s">
        <v>56</v>
      </c>
      <c r="N3223" t="s">
        <v>69</v>
      </c>
      <c r="O3223" t="s">
        <v>58</v>
      </c>
      <c r="P3223">
        <v>63</v>
      </c>
      <c r="Q3223">
        <v>65</v>
      </c>
      <c r="R3223">
        <v>62</v>
      </c>
      <c r="S3223">
        <v>1</v>
      </c>
      <c r="T3223">
        <f t="shared" si="450"/>
        <v>61</v>
      </c>
      <c r="U3223">
        <v>61</v>
      </c>
      <c r="V3223">
        <f t="shared" si="451"/>
        <v>0</v>
      </c>
      <c r="W3223" s="3">
        <f t="shared" si="452"/>
        <v>1.6129032258064516E-2</v>
      </c>
      <c r="X3223">
        <v>29</v>
      </c>
      <c r="Y3223" s="4">
        <v>4.9000000000000004</v>
      </c>
      <c r="Z3223" s="4">
        <v>1.5</v>
      </c>
      <c r="AA3223" s="5">
        <v>39015.519999999997</v>
      </c>
      <c r="AB3223" s="5">
        <f t="shared" si="453"/>
        <v>2379946.7200000002</v>
      </c>
      <c r="AC3223" s="5">
        <v>23894</v>
      </c>
      <c r="AD3223" s="5">
        <f t="shared" si="454"/>
        <v>1481428</v>
      </c>
      <c r="AE3223" s="5">
        <v>101201.09</v>
      </c>
      <c r="AF3223" s="5">
        <v>29452.82</v>
      </c>
      <c r="AG3223" s="5">
        <v>9110.66</v>
      </c>
      <c r="AH3223" s="5">
        <v>2175</v>
      </c>
      <c r="AI3223" s="5">
        <v>3200</v>
      </c>
      <c r="AJ3223">
        <v>0</v>
      </c>
      <c r="AK3223" s="5">
        <v>0</v>
      </c>
      <c r="AL3223" s="5">
        <v>0</v>
      </c>
      <c r="AM3223" s="5">
        <v>40743.01</v>
      </c>
      <c r="AN3223">
        <v>4</v>
      </c>
      <c r="AO3223">
        <v>4</v>
      </c>
      <c r="AP3223" t="str">
        <f t="shared" si="455"/>
        <v>Yes</v>
      </c>
      <c r="AQ3223">
        <v>1</v>
      </c>
      <c r="AR3223" s="5">
        <f t="shared" si="456"/>
        <v>1667310.58</v>
      </c>
      <c r="AS3223" s="5">
        <f t="shared" si="457"/>
        <v>712636.14</v>
      </c>
      <c r="AT3223" t="s">
        <v>59</v>
      </c>
      <c r="AU3223" t="s">
        <v>6164</v>
      </c>
      <c r="AV3223" t="s">
        <v>6165</v>
      </c>
      <c r="AW3223" t="s">
        <v>6166</v>
      </c>
      <c r="AX3223" t="s">
        <v>6167</v>
      </c>
      <c r="AY3223">
        <v>64</v>
      </c>
      <c r="AZ3223">
        <v>0</v>
      </c>
      <c r="BA3223">
        <v>0</v>
      </c>
      <c r="BB3223" t="s">
        <v>6168</v>
      </c>
      <c r="BC3223">
        <v>0</v>
      </c>
      <c r="BD3223">
        <v>0</v>
      </c>
      <c r="BE3223" t="s">
        <v>6169</v>
      </c>
      <c r="BF3223" t="s">
        <v>6170</v>
      </c>
      <c r="BG3223">
        <v>1</v>
      </c>
      <c r="BH3223" t="s">
        <v>6186</v>
      </c>
      <c r="BI3223">
        <v>24</v>
      </c>
      <c r="BJ3223" t="s">
        <v>6172</v>
      </c>
      <c r="BK3223">
        <v>0</v>
      </c>
      <c r="BL3223">
        <v>73</v>
      </c>
      <c r="BM3223" s="3">
        <f t="shared" si="458"/>
        <v>0.84931506849315064</v>
      </c>
    </row>
    <row r="3224" spans="1:65">
      <c r="A3224" t="s">
        <v>3360</v>
      </c>
      <c r="B3224" s="2">
        <v>45852</v>
      </c>
      <c r="C3224" t="s">
        <v>3137</v>
      </c>
      <c r="D3224" t="s">
        <v>3138</v>
      </c>
      <c r="E3224">
        <v>7</v>
      </c>
      <c r="F3224" t="s">
        <v>72</v>
      </c>
      <c r="G3224" t="s">
        <v>62</v>
      </c>
      <c r="H3224" t="s">
        <v>175</v>
      </c>
      <c r="I3224" t="s">
        <v>74</v>
      </c>
      <c r="J3224" t="s">
        <v>53</v>
      </c>
      <c r="K3224" t="s">
        <v>75</v>
      </c>
      <c r="L3224" t="s">
        <v>67</v>
      </c>
      <c r="M3224" t="s">
        <v>56</v>
      </c>
      <c r="N3224" t="s">
        <v>109</v>
      </c>
      <c r="O3224" t="s">
        <v>82</v>
      </c>
      <c r="P3224">
        <v>65</v>
      </c>
      <c r="Q3224">
        <v>68</v>
      </c>
      <c r="R3224">
        <v>69</v>
      </c>
      <c r="S3224">
        <v>2</v>
      </c>
      <c r="T3224">
        <f t="shared" si="450"/>
        <v>67</v>
      </c>
      <c r="U3224">
        <v>64</v>
      </c>
      <c r="V3224">
        <f t="shared" si="451"/>
        <v>3</v>
      </c>
      <c r="W3224" s="3">
        <f t="shared" si="452"/>
        <v>2.8985507246376812E-2</v>
      </c>
      <c r="X3224">
        <v>41</v>
      </c>
      <c r="Y3224" s="4">
        <v>2.7</v>
      </c>
      <c r="Z3224" s="4">
        <v>1.3</v>
      </c>
      <c r="AA3224" s="5">
        <v>36109.56</v>
      </c>
      <c r="AB3224" s="5">
        <f t="shared" si="453"/>
        <v>2311011.84</v>
      </c>
      <c r="AC3224" s="5">
        <v>23110.32</v>
      </c>
      <c r="AD3224" s="5">
        <f t="shared" si="454"/>
        <v>1594612.08</v>
      </c>
      <c r="AE3224" s="5">
        <v>119449.23</v>
      </c>
      <c r="AF3224" s="5">
        <v>30503.13</v>
      </c>
      <c r="AG3224" s="5">
        <v>11850.7</v>
      </c>
      <c r="AH3224" s="5">
        <v>1885</v>
      </c>
      <c r="AI3224" s="5">
        <v>6400</v>
      </c>
      <c r="AJ3224">
        <v>0</v>
      </c>
      <c r="AK3224" s="5">
        <v>0</v>
      </c>
      <c r="AL3224" s="5">
        <v>2013.41</v>
      </c>
      <c r="AM3224" s="5">
        <v>97973.91</v>
      </c>
      <c r="AN3224">
        <v>8</v>
      </c>
      <c r="AO3224">
        <v>11</v>
      </c>
      <c r="AP3224" t="str">
        <f t="shared" si="455"/>
        <v>No</v>
      </c>
      <c r="AQ3224">
        <v>2</v>
      </c>
      <c r="AR3224" s="5">
        <f t="shared" si="456"/>
        <v>1864687.46</v>
      </c>
      <c r="AS3224" s="5">
        <f t="shared" si="457"/>
        <v>446324.38</v>
      </c>
      <c r="AT3224" t="s">
        <v>59</v>
      </c>
      <c r="AU3224" t="s">
        <v>6164</v>
      </c>
      <c r="AV3224" t="s">
        <v>6165</v>
      </c>
      <c r="AW3224" t="s">
        <v>6166</v>
      </c>
      <c r="AX3224" t="s">
        <v>6184</v>
      </c>
      <c r="AY3224">
        <v>68</v>
      </c>
      <c r="AZ3224">
        <v>2</v>
      </c>
      <c r="BA3224">
        <v>20</v>
      </c>
      <c r="BB3224" t="s">
        <v>6185</v>
      </c>
      <c r="BC3224">
        <v>3</v>
      </c>
      <c r="BD3224">
        <v>0</v>
      </c>
      <c r="BE3224" t="s">
        <v>6178</v>
      </c>
      <c r="BF3224" t="s">
        <v>6170</v>
      </c>
      <c r="BG3224">
        <v>0</v>
      </c>
      <c r="BH3224" t="s">
        <v>6171</v>
      </c>
      <c r="BI3224">
        <v>45</v>
      </c>
      <c r="BJ3224" t="s">
        <v>6172</v>
      </c>
      <c r="BK3224">
        <v>0</v>
      </c>
      <c r="BL3224">
        <v>77</v>
      </c>
      <c r="BM3224" s="3">
        <f t="shared" si="458"/>
        <v>0.89610389610389607</v>
      </c>
    </row>
    <row r="3225" spans="1:65">
      <c r="A3225" t="s">
        <v>3361</v>
      </c>
      <c r="B3225" s="2">
        <v>45852</v>
      </c>
      <c r="C3225" t="s">
        <v>3137</v>
      </c>
      <c r="D3225" t="s">
        <v>3138</v>
      </c>
      <c r="E3225">
        <v>7</v>
      </c>
      <c r="F3225" t="s">
        <v>49</v>
      </c>
      <c r="G3225" t="s">
        <v>79</v>
      </c>
      <c r="H3225" t="s">
        <v>260</v>
      </c>
      <c r="I3225" t="s">
        <v>74</v>
      </c>
      <c r="J3225" t="s">
        <v>65</v>
      </c>
      <c r="K3225" t="s">
        <v>75</v>
      </c>
      <c r="L3225" t="s">
        <v>55</v>
      </c>
      <c r="M3225" t="s">
        <v>56</v>
      </c>
      <c r="N3225" t="s">
        <v>57</v>
      </c>
      <c r="O3225" t="s">
        <v>82</v>
      </c>
      <c r="P3225">
        <v>48</v>
      </c>
      <c r="Q3225">
        <v>50</v>
      </c>
      <c r="R3225">
        <v>49</v>
      </c>
      <c r="S3225">
        <v>1</v>
      </c>
      <c r="T3225">
        <f t="shared" si="450"/>
        <v>48</v>
      </c>
      <c r="U3225">
        <v>46</v>
      </c>
      <c r="V3225">
        <f t="shared" si="451"/>
        <v>2</v>
      </c>
      <c r="W3225" s="3">
        <f t="shared" si="452"/>
        <v>2.0408163265306121E-2</v>
      </c>
      <c r="X3225">
        <v>23</v>
      </c>
      <c r="Y3225" s="4">
        <v>6.2</v>
      </c>
      <c r="Z3225" s="4">
        <v>1.7</v>
      </c>
      <c r="AA3225" s="5">
        <v>51732.6</v>
      </c>
      <c r="AB3225" s="5">
        <f t="shared" si="453"/>
        <v>2379699.6</v>
      </c>
      <c r="AC3225" s="5">
        <v>34899.93</v>
      </c>
      <c r="AD3225" s="5">
        <f t="shared" si="454"/>
        <v>1710096.57</v>
      </c>
      <c r="AE3225" s="5">
        <v>109935.44</v>
      </c>
      <c r="AF3225" s="5">
        <v>32098.69</v>
      </c>
      <c r="AG3225" s="5">
        <v>8905.91</v>
      </c>
      <c r="AH3225" s="5">
        <v>2465</v>
      </c>
      <c r="AI3225" s="5">
        <v>4600</v>
      </c>
      <c r="AJ3225">
        <v>0</v>
      </c>
      <c r="AK3225" s="5">
        <v>0</v>
      </c>
      <c r="AL3225" s="5">
        <v>1943.94</v>
      </c>
      <c r="AM3225" s="5">
        <v>29105.57</v>
      </c>
      <c r="AN3225">
        <v>4</v>
      </c>
      <c r="AO3225">
        <v>4</v>
      </c>
      <c r="AP3225" t="str">
        <f t="shared" si="455"/>
        <v>Yes</v>
      </c>
      <c r="AQ3225">
        <v>1</v>
      </c>
      <c r="AR3225" s="5">
        <f t="shared" si="456"/>
        <v>1899151.12</v>
      </c>
      <c r="AS3225" s="5">
        <f t="shared" si="457"/>
        <v>480548.48</v>
      </c>
      <c r="AT3225" t="s">
        <v>59</v>
      </c>
      <c r="AU3225" t="s">
        <v>6164</v>
      </c>
      <c r="AV3225" t="s">
        <v>6165</v>
      </c>
      <c r="AW3225" t="s">
        <v>6166</v>
      </c>
      <c r="AX3225" t="s">
        <v>6167</v>
      </c>
      <c r="AY3225">
        <v>48</v>
      </c>
      <c r="AZ3225">
        <v>0</v>
      </c>
      <c r="BA3225">
        <v>21</v>
      </c>
      <c r="BB3225" t="s">
        <v>6191</v>
      </c>
      <c r="BC3225">
        <v>0</v>
      </c>
      <c r="BD3225">
        <v>0</v>
      </c>
      <c r="BE3225" t="s">
        <v>6169</v>
      </c>
      <c r="BF3225" t="s">
        <v>6170</v>
      </c>
      <c r="BG3225">
        <v>2</v>
      </c>
      <c r="BH3225" t="s">
        <v>6211</v>
      </c>
      <c r="BI3225">
        <v>102</v>
      </c>
      <c r="BJ3225" t="s">
        <v>6193</v>
      </c>
      <c r="BK3225">
        <v>0</v>
      </c>
      <c r="BL3225">
        <v>58</v>
      </c>
      <c r="BM3225" s="3">
        <f t="shared" si="458"/>
        <v>0.84482758620689657</v>
      </c>
    </row>
    <row r="3226" spans="1:65">
      <c r="A3226" t="s">
        <v>3362</v>
      </c>
      <c r="B3226" s="2">
        <v>45852</v>
      </c>
      <c r="C3226" t="s">
        <v>3137</v>
      </c>
      <c r="D3226" t="s">
        <v>3138</v>
      </c>
      <c r="E3226">
        <v>7</v>
      </c>
      <c r="F3226" t="s">
        <v>61</v>
      </c>
      <c r="G3226" t="s">
        <v>50</v>
      </c>
      <c r="H3226" t="s">
        <v>157</v>
      </c>
      <c r="I3226" t="s">
        <v>74</v>
      </c>
      <c r="J3226" t="s">
        <v>65</v>
      </c>
      <c r="K3226" t="s">
        <v>66</v>
      </c>
      <c r="L3226" t="s">
        <v>92</v>
      </c>
      <c r="M3226" t="s">
        <v>56</v>
      </c>
      <c r="N3226" t="s">
        <v>69</v>
      </c>
      <c r="O3226" t="s">
        <v>70</v>
      </c>
      <c r="P3226">
        <v>47</v>
      </c>
      <c r="Q3226">
        <v>50</v>
      </c>
      <c r="R3226">
        <v>49</v>
      </c>
      <c r="S3226">
        <v>1</v>
      </c>
      <c r="T3226">
        <f t="shared" si="450"/>
        <v>48</v>
      </c>
      <c r="U3226">
        <v>45</v>
      </c>
      <c r="V3226">
        <f t="shared" si="451"/>
        <v>3</v>
      </c>
      <c r="W3226" s="3">
        <f t="shared" si="452"/>
        <v>2.0408163265306121E-2</v>
      </c>
      <c r="X3226">
        <v>30</v>
      </c>
      <c r="Y3226" s="4">
        <v>39</v>
      </c>
      <c r="Z3226" s="4">
        <v>5</v>
      </c>
      <c r="AA3226" s="5">
        <v>48889.5</v>
      </c>
      <c r="AB3226" s="5">
        <f t="shared" si="453"/>
        <v>2200027.5</v>
      </c>
      <c r="AC3226" s="5">
        <v>35362.21</v>
      </c>
      <c r="AD3226" s="5">
        <f t="shared" si="454"/>
        <v>1732748.29</v>
      </c>
      <c r="AE3226" s="5">
        <v>109709.9</v>
      </c>
      <c r="AF3226" s="5">
        <v>30515.040000000001</v>
      </c>
      <c r="AG3226" s="5">
        <v>9106.31</v>
      </c>
      <c r="AH3226" s="5">
        <v>7250</v>
      </c>
      <c r="AI3226" s="5">
        <v>4600</v>
      </c>
      <c r="AJ3226">
        <v>0</v>
      </c>
      <c r="AK3226" s="5">
        <v>0</v>
      </c>
      <c r="AL3226" s="5">
        <v>2925.09</v>
      </c>
      <c r="AM3226" s="5">
        <v>27658.3</v>
      </c>
      <c r="AN3226">
        <v>4</v>
      </c>
      <c r="AO3226">
        <v>4</v>
      </c>
      <c r="AP3226" t="str">
        <f t="shared" si="455"/>
        <v>Yes</v>
      </c>
      <c r="AQ3226">
        <v>0</v>
      </c>
      <c r="AR3226" s="5">
        <f t="shared" si="456"/>
        <v>1924512.93</v>
      </c>
      <c r="AS3226" s="5">
        <f t="shared" si="457"/>
        <v>275514.57</v>
      </c>
      <c r="AT3226" t="s">
        <v>59</v>
      </c>
      <c r="AU3226" t="s">
        <v>6164</v>
      </c>
      <c r="AV3226" t="s">
        <v>6165</v>
      </c>
      <c r="AW3226" t="s">
        <v>6166</v>
      </c>
      <c r="AX3226" t="s">
        <v>6177</v>
      </c>
      <c r="AY3226">
        <v>50</v>
      </c>
      <c r="AZ3226">
        <v>0</v>
      </c>
      <c r="BA3226">
        <v>26</v>
      </c>
      <c r="BB3226" t="s">
        <v>6180</v>
      </c>
      <c r="BC3226">
        <v>0</v>
      </c>
      <c r="BD3226">
        <v>0</v>
      </c>
      <c r="BE3226" t="s">
        <v>6169</v>
      </c>
      <c r="BF3226" t="s">
        <v>6170</v>
      </c>
      <c r="BG3226">
        <v>0</v>
      </c>
      <c r="BH3226" t="s">
        <v>6171</v>
      </c>
      <c r="BI3226">
        <v>47</v>
      </c>
      <c r="BJ3226" t="s">
        <v>6172</v>
      </c>
      <c r="BK3226">
        <v>0</v>
      </c>
      <c r="BL3226">
        <v>59</v>
      </c>
      <c r="BM3226" s="3">
        <f t="shared" si="458"/>
        <v>0.83050847457627119</v>
      </c>
    </row>
    <row r="3227" spans="1:65">
      <c r="A3227" t="s">
        <v>3363</v>
      </c>
      <c r="B3227" s="2">
        <v>45852</v>
      </c>
      <c r="C3227" t="s">
        <v>3137</v>
      </c>
      <c r="D3227" t="s">
        <v>3138</v>
      </c>
      <c r="E3227">
        <v>7</v>
      </c>
      <c r="F3227" t="s">
        <v>72</v>
      </c>
      <c r="G3227" t="s">
        <v>79</v>
      </c>
      <c r="H3227" t="s">
        <v>86</v>
      </c>
      <c r="I3227" t="s">
        <v>64</v>
      </c>
      <c r="J3227" t="s">
        <v>53</v>
      </c>
      <c r="K3227" t="s">
        <v>75</v>
      </c>
      <c r="L3227" t="s">
        <v>87</v>
      </c>
      <c r="M3227" t="s">
        <v>56</v>
      </c>
      <c r="N3227" t="s">
        <v>94</v>
      </c>
      <c r="O3227" t="s">
        <v>58</v>
      </c>
      <c r="P3227">
        <v>64</v>
      </c>
      <c r="Q3227">
        <v>65</v>
      </c>
      <c r="R3227">
        <v>66</v>
      </c>
      <c r="S3227">
        <v>1</v>
      </c>
      <c r="T3227">
        <f t="shared" si="450"/>
        <v>65</v>
      </c>
      <c r="U3227">
        <v>62</v>
      </c>
      <c r="V3227">
        <f t="shared" si="451"/>
        <v>3</v>
      </c>
      <c r="W3227" s="3">
        <f t="shared" si="452"/>
        <v>1.5151515151515152E-2</v>
      </c>
      <c r="X3227">
        <v>21</v>
      </c>
      <c r="Y3227" s="4">
        <v>7.8</v>
      </c>
      <c r="Z3227" s="4">
        <v>2.1</v>
      </c>
      <c r="AA3227" s="5">
        <v>35879.14</v>
      </c>
      <c r="AB3227" s="5">
        <f t="shared" si="453"/>
        <v>2224506.6800000002</v>
      </c>
      <c r="AC3227" s="5">
        <v>24250.240000000002</v>
      </c>
      <c r="AD3227" s="5">
        <f t="shared" si="454"/>
        <v>1600515.84</v>
      </c>
      <c r="AE3227" s="5">
        <v>110621.15</v>
      </c>
      <c r="AF3227" s="5">
        <v>29734.58</v>
      </c>
      <c r="AG3227" s="5">
        <v>8868.94</v>
      </c>
      <c r="AH3227" s="5">
        <v>3045</v>
      </c>
      <c r="AI3227" s="5">
        <v>3200</v>
      </c>
      <c r="AJ3227">
        <v>0</v>
      </c>
      <c r="AK3227" s="5">
        <v>0</v>
      </c>
      <c r="AL3227" s="5">
        <v>1984.92</v>
      </c>
      <c r="AM3227" s="5">
        <v>38346.080000000002</v>
      </c>
      <c r="AN3227">
        <v>4</v>
      </c>
      <c r="AO3227">
        <v>4</v>
      </c>
      <c r="AP3227" t="str">
        <f t="shared" si="455"/>
        <v>Yes</v>
      </c>
      <c r="AQ3227">
        <v>0</v>
      </c>
      <c r="AR3227" s="5">
        <f t="shared" si="456"/>
        <v>1796316.51</v>
      </c>
      <c r="AS3227" s="5">
        <f t="shared" si="457"/>
        <v>428190.17</v>
      </c>
      <c r="AT3227" t="s">
        <v>59</v>
      </c>
      <c r="AU3227" t="s">
        <v>6164</v>
      </c>
      <c r="AV3227" t="s">
        <v>6165</v>
      </c>
      <c r="AW3227" t="s">
        <v>6166</v>
      </c>
      <c r="AX3227" t="s">
        <v>6184</v>
      </c>
      <c r="AY3227">
        <v>65</v>
      </c>
      <c r="AZ3227">
        <v>0</v>
      </c>
      <c r="BA3227">
        <v>19</v>
      </c>
      <c r="BB3227" t="s">
        <v>6180</v>
      </c>
      <c r="BC3227">
        <v>0</v>
      </c>
      <c r="BD3227">
        <v>0</v>
      </c>
      <c r="BE3227" t="s">
        <v>6169</v>
      </c>
      <c r="BF3227" t="s">
        <v>6170</v>
      </c>
      <c r="BG3227">
        <v>1</v>
      </c>
      <c r="BH3227" t="s">
        <v>6179</v>
      </c>
      <c r="BI3227">
        <v>35</v>
      </c>
      <c r="BJ3227" t="s">
        <v>6172</v>
      </c>
      <c r="BK3227">
        <v>0</v>
      </c>
      <c r="BL3227">
        <v>77</v>
      </c>
      <c r="BM3227" s="3">
        <f t="shared" si="458"/>
        <v>0.8571428571428571</v>
      </c>
    </row>
    <row r="3228" spans="1:65">
      <c r="A3228" t="s">
        <v>3364</v>
      </c>
      <c r="B3228" s="2">
        <v>45852</v>
      </c>
      <c r="C3228" t="s">
        <v>3137</v>
      </c>
      <c r="D3228" t="s">
        <v>3138</v>
      </c>
      <c r="E3228">
        <v>7</v>
      </c>
      <c r="F3228" t="s">
        <v>49</v>
      </c>
      <c r="G3228" t="s">
        <v>62</v>
      </c>
      <c r="H3228" t="s">
        <v>226</v>
      </c>
      <c r="I3228" t="s">
        <v>64</v>
      </c>
      <c r="J3228" t="s">
        <v>53</v>
      </c>
      <c r="K3228" t="s">
        <v>66</v>
      </c>
      <c r="L3228" t="s">
        <v>55</v>
      </c>
      <c r="M3228" t="s">
        <v>56</v>
      </c>
      <c r="N3228" t="s">
        <v>76</v>
      </c>
      <c r="O3228" t="s">
        <v>70</v>
      </c>
      <c r="P3228">
        <v>63</v>
      </c>
      <c r="Q3228">
        <v>64</v>
      </c>
      <c r="R3228">
        <v>60</v>
      </c>
      <c r="S3228">
        <v>1</v>
      </c>
      <c r="T3228">
        <f t="shared" si="450"/>
        <v>59</v>
      </c>
      <c r="U3228">
        <v>59</v>
      </c>
      <c r="V3228">
        <f t="shared" si="451"/>
        <v>0</v>
      </c>
      <c r="W3228" s="3">
        <f t="shared" si="452"/>
        <v>1.6666666666666666E-2</v>
      </c>
      <c r="X3228">
        <v>31</v>
      </c>
      <c r="Y3228" s="4">
        <v>3.7</v>
      </c>
      <c r="Z3228" s="4">
        <v>0.9</v>
      </c>
      <c r="AA3228" s="5">
        <v>33515.67</v>
      </c>
      <c r="AB3228" s="5">
        <f t="shared" si="453"/>
        <v>1977424.53</v>
      </c>
      <c r="AC3228" s="5">
        <v>23406.62</v>
      </c>
      <c r="AD3228" s="5">
        <f t="shared" si="454"/>
        <v>1404397.2</v>
      </c>
      <c r="AE3228" s="5">
        <v>99358.01</v>
      </c>
      <c r="AF3228" s="5">
        <v>28678.5</v>
      </c>
      <c r="AG3228" s="5">
        <v>10149.049999999999</v>
      </c>
      <c r="AH3228" s="5">
        <v>1305</v>
      </c>
      <c r="AI3228" s="5">
        <v>3200</v>
      </c>
      <c r="AJ3228">
        <v>0</v>
      </c>
      <c r="AK3228" s="5">
        <v>0</v>
      </c>
      <c r="AL3228" s="5">
        <v>0</v>
      </c>
      <c r="AM3228" s="5">
        <v>37305.35</v>
      </c>
      <c r="AN3228">
        <v>4</v>
      </c>
      <c r="AO3228">
        <v>3</v>
      </c>
      <c r="AP3228" t="str">
        <f t="shared" si="455"/>
        <v>Yes</v>
      </c>
      <c r="AQ3228">
        <v>1</v>
      </c>
      <c r="AR3228" s="5">
        <f t="shared" si="456"/>
        <v>1584393.11</v>
      </c>
      <c r="AS3228" s="5">
        <f t="shared" si="457"/>
        <v>393031.42</v>
      </c>
      <c r="AT3228" t="s">
        <v>59</v>
      </c>
      <c r="AU3228" t="s">
        <v>6164</v>
      </c>
      <c r="AV3228" t="s">
        <v>6165</v>
      </c>
      <c r="AW3228" t="s">
        <v>6166</v>
      </c>
      <c r="AX3228" t="s">
        <v>6167</v>
      </c>
      <c r="AY3228">
        <v>67</v>
      </c>
      <c r="AZ3228">
        <v>3</v>
      </c>
      <c r="BA3228">
        <v>0</v>
      </c>
      <c r="BB3228" t="s">
        <v>6168</v>
      </c>
      <c r="BC3228">
        <v>0</v>
      </c>
      <c r="BD3228">
        <v>0</v>
      </c>
      <c r="BE3228" t="s">
        <v>6169</v>
      </c>
      <c r="BF3228" t="s">
        <v>6170</v>
      </c>
      <c r="BG3228">
        <v>0</v>
      </c>
      <c r="BH3228" t="s">
        <v>6171</v>
      </c>
      <c r="BI3228">
        <v>30</v>
      </c>
      <c r="BJ3228" t="s">
        <v>6172</v>
      </c>
      <c r="BK3228">
        <v>0</v>
      </c>
      <c r="BL3228">
        <v>74</v>
      </c>
      <c r="BM3228" s="3">
        <f t="shared" si="458"/>
        <v>0.81081081081081086</v>
      </c>
    </row>
    <row r="3229" spans="1:65">
      <c r="A3229" t="s">
        <v>3365</v>
      </c>
      <c r="B3229" s="2">
        <v>45852</v>
      </c>
      <c r="C3229" t="s">
        <v>3137</v>
      </c>
      <c r="D3229" t="s">
        <v>3138</v>
      </c>
      <c r="E3229">
        <v>7</v>
      </c>
      <c r="F3229" t="s">
        <v>61</v>
      </c>
      <c r="G3229" t="s">
        <v>50</v>
      </c>
      <c r="H3229" t="s">
        <v>127</v>
      </c>
      <c r="I3229" t="s">
        <v>74</v>
      </c>
      <c r="J3229" t="s">
        <v>81</v>
      </c>
      <c r="K3229" t="s">
        <v>66</v>
      </c>
      <c r="L3229" t="s">
        <v>67</v>
      </c>
      <c r="M3229" t="s">
        <v>56</v>
      </c>
      <c r="N3229" t="s">
        <v>69</v>
      </c>
      <c r="O3229" t="s">
        <v>120</v>
      </c>
      <c r="P3229">
        <v>43</v>
      </c>
      <c r="Q3229">
        <v>45</v>
      </c>
      <c r="R3229">
        <v>44</v>
      </c>
      <c r="S3229">
        <v>2</v>
      </c>
      <c r="T3229">
        <f t="shared" si="450"/>
        <v>42</v>
      </c>
      <c r="U3229">
        <v>42</v>
      </c>
      <c r="V3229">
        <f t="shared" si="451"/>
        <v>0</v>
      </c>
      <c r="W3229" s="3">
        <f t="shared" si="452"/>
        <v>4.5454545454545456E-2</v>
      </c>
      <c r="X3229">
        <v>32</v>
      </c>
      <c r="Y3229" s="4">
        <v>33</v>
      </c>
      <c r="Z3229" s="4">
        <v>4.5</v>
      </c>
      <c r="AA3229" s="5">
        <v>73504.570000000007</v>
      </c>
      <c r="AB3229" s="5">
        <f t="shared" si="453"/>
        <v>3087191.94</v>
      </c>
      <c r="AC3229" s="5">
        <v>51940.480000000003</v>
      </c>
      <c r="AD3229" s="5">
        <f t="shared" si="454"/>
        <v>2285381.12</v>
      </c>
      <c r="AE3229" s="5">
        <v>132636.12</v>
      </c>
      <c r="AF3229" s="5">
        <v>38371.839999999997</v>
      </c>
      <c r="AG3229" s="5">
        <v>9602.7000000000007</v>
      </c>
      <c r="AH3229" s="5">
        <v>6525</v>
      </c>
      <c r="AI3229" s="5">
        <v>13600</v>
      </c>
      <c r="AJ3229">
        <v>0</v>
      </c>
      <c r="AK3229" s="5">
        <v>0</v>
      </c>
      <c r="AL3229" s="5">
        <v>0</v>
      </c>
      <c r="AM3229" s="5">
        <v>30727.119999999999</v>
      </c>
      <c r="AN3229">
        <v>4</v>
      </c>
      <c r="AO3229">
        <v>5</v>
      </c>
      <c r="AP3229" t="str">
        <f t="shared" si="455"/>
        <v>No</v>
      </c>
      <c r="AQ3229">
        <v>1</v>
      </c>
      <c r="AR3229" s="5">
        <f t="shared" si="456"/>
        <v>2516843.9</v>
      </c>
      <c r="AS3229" s="5">
        <f t="shared" si="457"/>
        <v>570348.04</v>
      </c>
      <c r="AT3229" t="s">
        <v>116</v>
      </c>
      <c r="AU3229" t="s">
        <v>6164</v>
      </c>
      <c r="AV3229" t="s">
        <v>6165</v>
      </c>
      <c r="AW3229" t="s">
        <v>6166</v>
      </c>
      <c r="AX3229" t="s">
        <v>6177</v>
      </c>
      <c r="AY3229">
        <v>43</v>
      </c>
      <c r="AZ3229">
        <v>0</v>
      </c>
      <c r="BA3229">
        <v>0</v>
      </c>
      <c r="BB3229" t="s">
        <v>6168</v>
      </c>
      <c r="BC3229">
        <v>0</v>
      </c>
      <c r="BD3229">
        <v>1</v>
      </c>
      <c r="BE3229" t="s">
        <v>6188</v>
      </c>
      <c r="BF3229" t="s">
        <v>6176</v>
      </c>
      <c r="BG3229">
        <v>1</v>
      </c>
      <c r="BH3229" t="s">
        <v>6179</v>
      </c>
      <c r="BI3229">
        <v>49</v>
      </c>
      <c r="BJ3229" t="s">
        <v>6172</v>
      </c>
      <c r="BK3229">
        <v>0</v>
      </c>
      <c r="BL3229">
        <v>51</v>
      </c>
      <c r="BM3229" s="3">
        <f t="shared" si="458"/>
        <v>0.86274509803921573</v>
      </c>
    </row>
    <row r="3230" spans="1:65">
      <c r="A3230" t="s">
        <v>3366</v>
      </c>
      <c r="B3230" s="2">
        <v>45852</v>
      </c>
      <c r="C3230" t="s">
        <v>3137</v>
      </c>
      <c r="D3230" t="s">
        <v>3138</v>
      </c>
      <c r="E3230">
        <v>7</v>
      </c>
      <c r="F3230" t="s">
        <v>61</v>
      </c>
      <c r="G3230" t="s">
        <v>50</v>
      </c>
      <c r="H3230" t="s">
        <v>170</v>
      </c>
      <c r="I3230" t="s">
        <v>52</v>
      </c>
      <c r="J3230" t="s">
        <v>81</v>
      </c>
      <c r="K3230" t="s">
        <v>75</v>
      </c>
      <c r="L3230" t="s">
        <v>92</v>
      </c>
      <c r="M3230" t="s">
        <v>56</v>
      </c>
      <c r="N3230" t="s">
        <v>69</v>
      </c>
      <c r="O3230" t="s">
        <v>82</v>
      </c>
      <c r="P3230">
        <v>41</v>
      </c>
      <c r="Q3230">
        <v>43</v>
      </c>
      <c r="R3230">
        <v>42</v>
      </c>
      <c r="S3230">
        <v>1</v>
      </c>
      <c r="T3230">
        <f t="shared" si="450"/>
        <v>41</v>
      </c>
      <c r="U3230">
        <v>40</v>
      </c>
      <c r="V3230">
        <f t="shared" si="451"/>
        <v>1</v>
      </c>
      <c r="W3230" s="3">
        <f t="shared" si="452"/>
        <v>2.3809523809523808E-2</v>
      </c>
      <c r="X3230">
        <v>45</v>
      </c>
      <c r="Y3230" s="4">
        <v>2</v>
      </c>
      <c r="Z3230" s="4">
        <v>2.1</v>
      </c>
      <c r="AA3230" s="5">
        <v>77371.69</v>
      </c>
      <c r="AB3230" s="5">
        <f t="shared" si="453"/>
        <v>3094867.6</v>
      </c>
      <c r="AC3230" s="5">
        <v>53584.27</v>
      </c>
      <c r="AD3230" s="5">
        <f t="shared" si="454"/>
        <v>2250539.34</v>
      </c>
      <c r="AE3230" s="5">
        <v>133089.67000000001</v>
      </c>
      <c r="AF3230" s="5">
        <v>36630.550000000003</v>
      </c>
      <c r="AG3230" s="5">
        <v>11716.21</v>
      </c>
      <c r="AH3230" s="5">
        <v>3045</v>
      </c>
      <c r="AI3230" s="5">
        <v>6800</v>
      </c>
      <c r="AJ3230">
        <v>0</v>
      </c>
      <c r="AK3230" s="5">
        <v>0</v>
      </c>
      <c r="AL3230" s="5">
        <v>1475.45</v>
      </c>
      <c r="AM3230" s="5">
        <v>25706.16</v>
      </c>
      <c r="AN3230">
        <v>4</v>
      </c>
      <c r="AO3230">
        <v>2</v>
      </c>
      <c r="AP3230" t="str">
        <f t="shared" si="455"/>
        <v>Yes</v>
      </c>
      <c r="AQ3230">
        <v>1</v>
      </c>
      <c r="AR3230" s="5">
        <f t="shared" si="456"/>
        <v>2469002.38</v>
      </c>
      <c r="AS3230" s="5">
        <f t="shared" si="457"/>
        <v>625865.22</v>
      </c>
      <c r="AT3230" t="s">
        <v>59</v>
      </c>
      <c r="AU3230" t="s">
        <v>6164</v>
      </c>
      <c r="AV3230" t="s">
        <v>6165</v>
      </c>
      <c r="AW3230" t="s">
        <v>6166</v>
      </c>
      <c r="AX3230" t="s">
        <v>6167</v>
      </c>
      <c r="AY3230">
        <v>43</v>
      </c>
      <c r="AZ3230">
        <v>0</v>
      </c>
      <c r="BA3230">
        <v>14</v>
      </c>
      <c r="BB3230" t="s">
        <v>6191</v>
      </c>
      <c r="BC3230">
        <v>0</v>
      </c>
      <c r="BD3230">
        <v>0</v>
      </c>
      <c r="BE3230" t="s">
        <v>6169</v>
      </c>
      <c r="BF3230" t="s">
        <v>6170</v>
      </c>
      <c r="BG3230">
        <v>1</v>
      </c>
      <c r="BH3230" t="s">
        <v>6197</v>
      </c>
      <c r="BI3230">
        <v>46</v>
      </c>
      <c r="BJ3230" t="s">
        <v>6172</v>
      </c>
      <c r="BK3230">
        <v>0</v>
      </c>
      <c r="BL3230">
        <v>48</v>
      </c>
      <c r="BM3230" s="3">
        <f t="shared" si="458"/>
        <v>0.875</v>
      </c>
    </row>
    <row r="3231" spans="1:65">
      <c r="A3231" t="s">
        <v>3367</v>
      </c>
      <c r="B3231" s="2">
        <v>45852</v>
      </c>
      <c r="C3231" t="s">
        <v>3137</v>
      </c>
      <c r="D3231" t="s">
        <v>3138</v>
      </c>
      <c r="E3231">
        <v>7</v>
      </c>
      <c r="F3231" t="s">
        <v>49</v>
      </c>
      <c r="G3231" t="s">
        <v>79</v>
      </c>
      <c r="H3231" t="s">
        <v>106</v>
      </c>
      <c r="I3231" t="s">
        <v>52</v>
      </c>
      <c r="J3231" t="s">
        <v>65</v>
      </c>
      <c r="K3231" t="s">
        <v>54</v>
      </c>
      <c r="L3231" t="s">
        <v>92</v>
      </c>
      <c r="M3231" t="s">
        <v>56</v>
      </c>
      <c r="N3231" t="s">
        <v>76</v>
      </c>
      <c r="O3231" t="s">
        <v>82</v>
      </c>
      <c r="P3231">
        <v>45</v>
      </c>
      <c r="Q3231">
        <v>46</v>
      </c>
      <c r="R3231">
        <v>46</v>
      </c>
      <c r="S3231">
        <v>2</v>
      </c>
      <c r="T3231">
        <f t="shared" si="450"/>
        <v>44</v>
      </c>
      <c r="U3231">
        <v>43</v>
      </c>
      <c r="V3231">
        <f t="shared" si="451"/>
        <v>1</v>
      </c>
      <c r="W3231" s="3">
        <f t="shared" si="452"/>
        <v>4.3478260869565216E-2</v>
      </c>
      <c r="X3231">
        <v>123</v>
      </c>
      <c r="Y3231" s="4">
        <v>0.9</v>
      </c>
      <c r="Z3231" s="4">
        <v>6</v>
      </c>
      <c r="AA3231" s="5">
        <v>55673.29</v>
      </c>
      <c r="AB3231" s="5">
        <f t="shared" si="453"/>
        <v>2393951.4700000002</v>
      </c>
      <c r="AC3231" s="5">
        <v>35077.26</v>
      </c>
      <c r="AD3231" s="5">
        <f t="shared" si="454"/>
        <v>1613553.96</v>
      </c>
      <c r="AE3231" s="5">
        <v>108207.94</v>
      </c>
      <c r="AF3231" s="5">
        <v>34873.9</v>
      </c>
      <c r="AG3231" s="5">
        <v>58933.15</v>
      </c>
      <c r="AH3231" s="5">
        <v>8700</v>
      </c>
      <c r="AI3231" s="5">
        <v>9200</v>
      </c>
      <c r="AJ3231">
        <v>0</v>
      </c>
      <c r="AK3231" s="5">
        <v>0</v>
      </c>
      <c r="AL3231" s="5">
        <v>988.42</v>
      </c>
      <c r="AM3231" s="5">
        <v>28205.26</v>
      </c>
      <c r="AN3231">
        <v>4</v>
      </c>
      <c r="AO3231">
        <v>4</v>
      </c>
      <c r="AP3231" t="str">
        <f t="shared" si="455"/>
        <v>Yes</v>
      </c>
      <c r="AQ3231">
        <v>0</v>
      </c>
      <c r="AR3231" s="5">
        <f t="shared" si="456"/>
        <v>1862662.63</v>
      </c>
      <c r="AS3231" s="5">
        <f t="shared" si="457"/>
        <v>531288.84</v>
      </c>
      <c r="AT3231" t="s">
        <v>116</v>
      </c>
      <c r="AU3231" t="s">
        <v>6164</v>
      </c>
      <c r="AV3231" t="s">
        <v>6165</v>
      </c>
      <c r="AW3231" t="s">
        <v>6166</v>
      </c>
      <c r="AX3231" t="s">
        <v>6202</v>
      </c>
      <c r="AY3231">
        <v>46</v>
      </c>
      <c r="AZ3231">
        <v>0</v>
      </c>
      <c r="BA3231">
        <v>11</v>
      </c>
      <c r="BB3231" t="s">
        <v>6198</v>
      </c>
      <c r="BC3231">
        <v>0</v>
      </c>
      <c r="BD3231">
        <v>0</v>
      </c>
      <c r="BE3231" t="s">
        <v>6169</v>
      </c>
      <c r="BF3231" t="s">
        <v>6176</v>
      </c>
      <c r="BG3231">
        <v>4</v>
      </c>
      <c r="BH3231" t="s">
        <v>6208</v>
      </c>
      <c r="BI3231">
        <v>79</v>
      </c>
      <c r="BJ3231" t="s">
        <v>6193</v>
      </c>
      <c r="BK3231">
        <v>0</v>
      </c>
      <c r="BL3231">
        <v>58</v>
      </c>
      <c r="BM3231" s="3">
        <f t="shared" si="458"/>
        <v>0.7931034482758621</v>
      </c>
    </row>
    <row r="3232" spans="1:65">
      <c r="A3232" t="s">
        <v>3368</v>
      </c>
      <c r="B3232" s="2">
        <v>45852</v>
      </c>
      <c r="C3232" t="s">
        <v>3137</v>
      </c>
      <c r="D3232" t="s">
        <v>3138</v>
      </c>
      <c r="E3232">
        <v>7</v>
      </c>
      <c r="F3232" t="s">
        <v>49</v>
      </c>
      <c r="G3232" t="s">
        <v>62</v>
      </c>
      <c r="H3232" t="s">
        <v>133</v>
      </c>
      <c r="I3232" t="s">
        <v>74</v>
      </c>
      <c r="J3232" t="s">
        <v>65</v>
      </c>
      <c r="K3232" t="s">
        <v>66</v>
      </c>
      <c r="L3232" t="s">
        <v>92</v>
      </c>
      <c r="M3232" t="s">
        <v>56</v>
      </c>
      <c r="N3232" t="s">
        <v>57</v>
      </c>
      <c r="O3232" t="s">
        <v>70</v>
      </c>
      <c r="P3232">
        <v>49</v>
      </c>
      <c r="Q3232">
        <v>53</v>
      </c>
      <c r="R3232">
        <v>52</v>
      </c>
      <c r="S3232">
        <v>1</v>
      </c>
      <c r="T3232">
        <f t="shared" si="450"/>
        <v>51</v>
      </c>
      <c r="U3232">
        <v>48</v>
      </c>
      <c r="V3232">
        <f t="shared" si="451"/>
        <v>3</v>
      </c>
      <c r="W3232" s="3">
        <f t="shared" si="452"/>
        <v>1.9230769230769232E-2</v>
      </c>
      <c r="X3232">
        <v>33</v>
      </c>
      <c r="Y3232" s="4">
        <v>6.5</v>
      </c>
      <c r="Z3232" s="4">
        <v>1.4</v>
      </c>
      <c r="AA3232" s="5">
        <v>48376.63</v>
      </c>
      <c r="AB3232" s="5">
        <f t="shared" si="453"/>
        <v>2322078.2400000002</v>
      </c>
      <c r="AC3232" s="5">
        <v>35067.440000000002</v>
      </c>
      <c r="AD3232" s="5">
        <f t="shared" si="454"/>
        <v>1823506.88</v>
      </c>
      <c r="AE3232" s="5">
        <v>114477.97</v>
      </c>
      <c r="AF3232" s="5">
        <v>35253.18</v>
      </c>
      <c r="AG3232" s="5">
        <v>10791.3</v>
      </c>
      <c r="AH3232" s="5">
        <v>2030</v>
      </c>
      <c r="AI3232" s="5">
        <v>4600</v>
      </c>
      <c r="AJ3232">
        <v>0</v>
      </c>
      <c r="AK3232" s="5">
        <v>0</v>
      </c>
      <c r="AL3232" s="5">
        <v>3022.1</v>
      </c>
      <c r="AM3232" s="5">
        <v>30171.23</v>
      </c>
      <c r="AN3232">
        <v>4</v>
      </c>
      <c r="AO3232">
        <v>4</v>
      </c>
      <c r="AP3232" t="str">
        <f t="shared" si="455"/>
        <v>Yes</v>
      </c>
      <c r="AQ3232">
        <v>1</v>
      </c>
      <c r="AR3232" s="5">
        <f t="shared" si="456"/>
        <v>2023852.66</v>
      </c>
      <c r="AS3232" s="5">
        <f t="shared" si="457"/>
        <v>298225.58</v>
      </c>
      <c r="AT3232" t="s">
        <v>59</v>
      </c>
      <c r="AU3232" t="s">
        <v>6164</v>
      </c>
      <c r="AV3232" t="s">
        <v>6165</v>
      </c>
      <c r="AW3232" t="s">
        <v>6166</v>
      </c>
      <c r="AX3232" t="s">
        <v>6167</v>
      </c>
      <c r="AY3232">
        <v>54</v>
      </c>
      <c r="AZ3232">
        <v>2</v>
      </c>
      <c r="BA3232">
        <v>18</v>
      </c>
      <c r="BB3232" t="s">
        <v>6185</v>
      </c>
      <c r="BC3232">
        <v>0</v>
      </c>
      <c r="BD3232">
        <v>0</v>
      </c>
      <c r="BE3232" t="s">
        <v>6169</v>
      </c>
      <c r="BF3232" t="s">
        <v>6170</v>
      </c>
      <c r="BG3232">
        <v>1</v>
      </c>
      <c r="BH3232" t="s">
        <v>6179</v>
      </c>
      <c r="BI3232">
        <v>27</v>
      </c>
      <c r="BJ3232" t="s">
        <v>6172</v>
      </c>
      <c r="BK3232">
        <v>0</v>
      </c>
      <c r="BL3232">
        <v>60</v>
      </c>
      <c r="BM3232" s="3">
        <f t="shared" si="458"/>
        <v>0.8666666666666667</v>
      </c>
    </row>
    <row r="3233" spans="1:65">
      <c r="A3233" t="s">
        <v>3369</v>
      </c>
      <c r="B3233" s="2">
        <v>45853</v>
      </c>
      <c r="C3233" t="s">
        <v>3137</v>
      </c>
      <c r="D3233" t="s">
        <v>3138</v>
      </c>
      <c r="E3233">
        <v>7</v>
      </c>
      <c r="F3233" t="s">
        <v>78</v>
      </c>
      <c r="G3233" t="s">
        <v>62</v>
      </c>
      <c r="H3233" t="s">
        <v>91</v>
      </c>
      <c r="I3233" t="s">
        <v>64</v>
      </c>
      <c r="J3233" t="s">
        <v>53</v>
      </c>
      <c r="K3233" t="s">
        <v>66</v>
      </c>
      <c r="L3233" t="s">
        <v>67</v>
      </c>
      <c r="M3233" t="s">
        <v>68</v>
      </c>
      <c r="N3233" t="s">
        <v>57</v>
      </c>
      <c r="O3233" t="s">
        <v>58</v>
      </c>
      <c r="P3233">
        <v>63</v>
      </c>
      <c r="Q3233">
        <v>65</v>
      </c>
      <c r="R3233">
        <v>64</v>
      </c>
      <c r="S3233">
        <v>5</v>
      </c>
      <c r="T3233">
        <f t="shared" si="450"/>
        <v>59</v>
      </c>
      <c r="U3233">
        <v>59</v>
      </c>
      <c r="V3233">
        <f t="shared" si="451"/>
        <v>0</v>
      </c>
      <c r="W3233" s="3">
        <f t="shared" si="452"/>
        <v>7.8125E-2</v>
      </c>
      <c r="X3233">
        <v>16</v>
      </c>
      <c r="Y3233" s="4">
        <v>3.5</v>
      </c>
      <c r="Z3233" s="4">
        <v>1.5</v>
      </c>
      <c r="AA3233" s="5">
        <v>34050.04</v>
      </c>
      <c r="AB3233" s="5">
        <f t="shared" si="453"/>
        <v>2008952.36</v>
      </c>
      <c r="AC3233" s="5">
        <v>22006.91</v>
      </c>
      <c r="AD3233" s="5">
        <f t="shared" si="454"/>
        <v>1408442.24</v>
      </c>
      <c r="AE3233" s="5">
        <v>105755.13</v>
      </c>
      <c r="AF3233" s="5">
        <v>29541.45</v>
      </c>
      <c r="AG3233" s="5">
        <v>8283.9699999999993</v>
      </c>
      <c r="AH3233" s="5">
        <v>2175</v>
      </c>
      <c r="AI3233" s="5">
        <v>18673.23</v>
      </c>
      <c r="AJ3233">
        <v>2</v>
      </c>
      <c r="AK3233" s="5">
        <v>16317.37</v>
      </c>
      <c r="AL3233" s="5">
        <v>0</v>
      </c>
      <c r="AM3233" s="5">
        <v>37629.14</v>
      </c>
      <c r="AN3233">
        <v>4</v>
      </c>
      <c r="AO3233">
        <v>3</v>
      </c>
      <c r="AP3233" t="str">
        <f t="shared" si="455"/>
        <v>Yes</v>
      </c>
      <c r="AQ3233">
        <v>3</v>
      </c>
      <c r="AR3233" s="5">
        <f t="shared" si="456"/>
        <v>1626817.53</v>
      </c>
      <c r="AS3233" s="5">
        <f t="shared" si="457"/>
        <v>382134.83</v>
      </c>
      <c r="AT3233" t="s">
        <v>1641</v>
      </c>
      <c r="AU3233" t="s">
        <v>6173</v>
      </c>
      <c r="AV3233" t="s">
        <v>6174</v>
      </c>
      <c r="AW3233" t="s">
        <v>6175</v>
      </c>
      <c r="AX3233" t="s">
        <v>6167</v>
      </c>
      <c r="AY3233">
        <v>63</v>
      </c>
      <c r="AZ3233">
        <v>0</v>
      </c>
      <c r="BA3233">
        <v>0</v>
      </c>
      <c r="BB3233" t="s">
        <v>6168</v>
      </c>
      <c r="BC3233">
        <v>0</v>
      </c>
      <c r="BD3233">
        <v>0</v>
      </c>
      <c r="BE3233" t="s">
        <v>6169</v>
      </c>
      <c r="BF3233" t="s">
        <v>6210</v>
      </c>
      <c r="BG3233">
        <v>0</v>
      </c>
      <c r="BH3233" t="s">
        <v>6171</v>
      </c>
      <c r="BI3233">
        <v>33</v>
      </c>
      <c r="BJ3233" t="s">
        <v>6172</v>
      </c>
      <c r="BK3233">
        <v>0</v>
      </c>
      <c r="BL3233">
        <v>71</v>
      </c>
      <c r="BM3233" s="3">
        <f t="shared" si="458"/>
        <v>0.90140845070422537</v>
      </c>
    </row>
    <row r="3234" spans="1:65">
      <c r="A3234" t="s">
        <v>3370</v>
      </c>
      <c r="B3234" s="2">
        <v>45853</v>
      </c>
      <c r="C3234" t="s">
        <v>3137</v>
      </c>
      <c r="D3234" t="s">
        <v>3138</v>
      </c>
      <c r="E3234">
        <v>7</v>
      </c>
      <c r="F3234" t="s">
        <v>61</v>
      </c>
      <c r="G3234" t="s">
        <v>50</v>
      </c>
      <c r="H3234" t="s">
        <v>170</v>
      </c>
      <c r="I3234" t="s">
        <v>52</v>
      </c>
      <c r="J3234" t="s">
        <v>53</v>
      </c>
      <c r="K3234" t="s">
        <v>75</v>
      </c>
      <c r="L3234" t="s">
        <v>92</v>
      </c>
      <c r="M3234" t="s">
        <v>56</v>
      </c>
      <c r="N3234" t="s">
        <v>76</v>
      </c>
      <c r="O3234" t="s">
        <v>58</v>
      </c>
      <c r="P3234">
        <v>45</v>
      </c>
      <c r="Q3234">
        <v>46</v>
      </c>
      <c r="R3234">
        <v>45</v>
      </c>
      <c r="S3234">
        <v>1</v>
      </c>
      <c r="T3234">
        <f t="shared" si="450"/>
        <v>44</v>
      </c>
      <c r="U3234">
        <v>44</v>
      </c>
      <c r="V3234">
        <f t="shared" si="451"/>
        <v>0</v>
      </c>
      <c r="W3234" s="3">
        <f t="shared" si="452"/>
        <v>2.2222222222222223E-2</v>
      </c>
      <c r="X3234">
        <v>34</v>
      </c>
      <c r="Y3234" s="4">
        <v>0.5</v>
      </c>
      <c r="Z3234" s="4">
        <v>0.7</v>
      </c>
      <c r="AA3234" s="5">
        <v>35887.72</v>
      </c>
      <c r="AB3234" s="5">
        <f t="shared" si="453"/>
        <v>1579059.68</v>
      </c>
      <c r="AC3234" s="5">
        <v>23956.3</v>
      </c>
      <c r="AD3234" s="5">
        <f t="shared" si="454"/>
        <v>1078033.5</v>
      </c>
      <c r="AE3234" s="5">
        <v>80444.47</v>
      </c>
      <c r="AF3234" s="5">
        <v>20682.8</v>
      </c>
      <c r="AG3234" s="5">
        <v>10117.540000000001</v>
      </c>
      <c r="AH3234" s="5">
        <v>1015</v>
      </c>
      <c r="AI3234" s="5">
        <v>3200</v>
      </c>
      <c r="AJ3234">
        <v>0</v>
      </c>
      <c r="AK3234" s="5">
        <v>0</v>
      </c>
      <c r="AL3234" s="5">
        <v>0</v>
      </c>
      <c r="AM3234" s="5">
        <v>27372.68</v>
      </c>
      <c r="AN3234">
        <v>4</v>
      </c>
      <c r="AO3234">
        <v>3</v>
      </c>
      <c r="AP3234" t="str">
        <f t="shared" si="455"/>
        <v>Yes</v>
      </c>
      <c r="AQ3234">
        <v>1</v>
      </c>
      <c r="AR3234" s="5">
        <f t="shared" si="456"/>
        <v>1220865.99</v>
      </c>
      <c r="AS3234" s="5">
        <f t="shared" si="457"/>
        <v>358193.69</v>
      </c>
      <c r="AT3234" t="s">
        <v>59</v>
      </c>
      <c r="AU3234" t="s">
        <v>6164</v>
      </c>
      <c r="AV3234" t="s">
        <v>6165</v>
      </c>
      <c r="AW3234" t="s">
        <v>6166</v>
      </c>
      <c r="AX3234" t="s">
        <v>6167</v>
      </c>
      <c r="AY3234">
        <v>49</v>
      </c>
      <c r="AZ3234">
        <v>1</v>
      </c>
      <c r="BA3234">
        <v>0</v>
      </c>
      <c r="BB3234" t="s">
        <v>6168</v>
      </c>
      <c r="BC3234">
        <v>0</v>
      </c>
      <c r="BD3234">
        <v>0</v>
      </c>
      <c r="BE3234" t="s">
        <v>6169</v>
      </c>
      <c r="BF3234" t="s">
        <v>6170</v>
      </c>
      <c r="BG3234">
        <v>0</v>
      </c>
      <c r="BH3234" t="s">
        <v>6171</v>
      </c>
      <c r="BI3234">
        <v>20</v>
      </c>
      <c r="BJ3234" t="s">
        <v>6172</v>
      </c>
      <c r="BK3234">
        <v>0</v>
      </c>
      <c r="BL3234">
        <v>75</v>
      </c>
      <c r="BM3234" s="3">
        <f t="shared" si="458"/>
        <v>0.6</v>
      </c>
    </row>
    <row r="3235" spans="1:65">
      <c r="A3235" t="s">
        <v>3371</v>
      </c>
      <c r="B3235" s="2">
        <v>45853</v>
      </c>
      <c r="C3235" t="s">
        <v>3137</v>
      </c>
      <c r="D3235" t="s">
        <v>3138</v>
      </c>
      <c r="E3235">
        <v>7</v>
      </c>
      <c r="F3235" t="s">
        <v>78</v>
      </c>
      <c r="G3235" t="s">
        <v>62</v>
      </c>
      <c r="H3235" t="s">
        <v>168</v>
      </c>
      <c r="I3235" t="s">
        <v>52</v>
      </c>
      <c r="J3235" t="s">
        <v>65</v>
      </c>
      <c r="K3235" t="s">
        <v>75</v>
      </c>
      <c r="L3235" t="s">
        <v>55</v>
      </c>
      <c r="M3235" t="s">
        <v>56</v>
      </c>
      <c r="N3235" t="s">
        <v>109</v>
      </c>
      <c r="O3235" t="s">
        <v>82</v>
      </c>
      <c r="P3235">
        <v>44</v>
      </c>
      <c r="Q3235">
        <v>47</v>
      </c>
      <c r="R3235">
        <v>46</v>
      </c>
      <c r="S3235">
        <v>1</v>
      </c>
      <c r="T3235">
        <f t="shared" si="450"/>
        <v>45</v>
      </c>
      <c r="U3235">
        <v>43</v>
      </c>
      <c r="V3235">
        <f t="shared" si="451"/>
        <v>2</v>
      </c>
      <c r="W3235" s="3">
        <f t="shared" si="452"/>
        <v>2.1739130434782608E-2</v>
      </c>
      <c r="X3235">
        <v>23</v>
      </c>
      <c r="Y3235" s="4">
        <v>8.1</v>
      </c>
      <c r="Z3235" s="4">
        <v>1.7</v>
      </c>
      <c r="AA3235" s="5">
        <v>52320.29</v>
      </c>
      <c r="AB3235" s="5">
        <f t="shared" si="453"/>
        <v>2249772.4700000002</v>
      </c>
      <c r="AC3235" s="5">
        <v>34925.5</v>
      </c>
      <c r="AD3235" s="5">
        <f t="shared" si="454"/>
        <v>1606573</v>
      </c>
      <c r="AE3235" s="5">
        <v>105341.65</v>
      </c>
      <c r="AF3235" s="5">
        <v>31267.34</v>
      </c>
      <c r="AG3235" s="5">
        <v>8469.4500000000007</v>
      </c>
      <c r="AH3235" s="5">
        <v>2465</v>
      </c>
      <c r="AI3235" s="5">
        <v>4600</v>
      </c>
      <c r="AJ3235">
        <v>0</v>
      </c>
      <c r="AK3235" s="5">
        <v>0</v>
      </c>
      <c r="AL3235" s="5">
        <v>1998.95</v>
      </c>
      <c r="AM3235" s="5">
        <v>66497.16</v>
      </c>
      <c r="AN3235">
        <v>8</v>
      </c>
      <c r="AO3235">
        <v>11</v>
      </c>
      <c r="AP3235" t="str">
        <f t="shared" si="455"/>
        <v>No</v>
      </c>
      <c r="AQ3235">
        <v>2</v>
      </c>
      <c r="AR3235" s="5">
        <f t="shared" si="456"/>
        <v>1827212.55</v>
      </c>
      <c r="AS3235" s="5">
        <f t="shared" si="457"/>
        <v>422559.92</v>
      </c>
      <c r="AT3235" t="s">
        <v>59</v>
      </c>
      <c r="AU3235" t="s">
        <v>6164</v>
      </c>
      <c r="AV3235" t="s">
        <v>6165</v>
      </c>
      <c r="AW3235" t="s">
        <v>6166</v>
      </c>
      <c r="AX3235" t="s">
        <v>6177</v>
      </c>
      <c r="AY3235">
        <v>44</v>
      </c>
      <c r="AZ3235">
        <v>0</v>
      </c>
      <c r="BA3235">
        <v>14</v>
      </c>
      <c r="BB3235" t="s">
        <v>6180</v>
      </c>
      <c r="BC3235">
        <v>3</v>
      </c>
      <c r="BD3235">
        <v>0</v>
      </c>
      <c r="BE3235" t="s">
        <v>6178</v>
      </c>
      <c r="BF3235" t="s">
        <v>6170</v>
      </c>
      <c r="BG3235">
        <v>1</v>
      </c>
      <c r="BH3235" t="s">
        <v>6179</v>
      </c>
      <c r="BI3235">
        <v>25</v>
      </c>
      <c r="BJ3235" t="s">
        <v>6172</v>
      </c>
      <c r="BK3235">
        <v>0</v>
      </c>
      <c r="BL3235">
        <v>63</v>
      </c>
      <c r="BM3235" s="3">
        <f t="shared" si="458"/>
        <v>0.73015873015873012</v>
      </c>
    </row>
    <row r="3236" spans="1:65">
      <c r="A3236" t="s">
        <v>3372</v>
      </c>
      <c r="B3236" s="2">
        <v>45853</v>
      </c>
      <c r="C3236" t="s">
        <v>3137</v>
      </c>
      <c r="D3236" t="s">
        <v>3138</v>
      </c>
      <c r="E3236">
        <v>7</v>
      </c>
      <c r="F3236" t="s">
        <v>49</v>
      </c>
      <c r="G3236" t="s">
        <v>79</v>
      </c>
      <c r="H3236" t="s">
        <v>260</v>
      </c>
      <c r="I3236" t="s">
        <v>64</v>
      </c>
      <c r="J3236" t="s">
        <v>81</v>
      </c>
      <c r="K3236" t="s">
        <v>75</v>
      </c>
      <c r="L3236" t="s">
        <v>55</v>
      </c>
      <c r="M3236" t="s">
        <v>56</v>
      </c>
      <c r="N3236" t="s">
        <v>57</v>
      </c>
      <c r="O3236" t="s">
        <v>58</v>
      </c>
      <c r="P3236">
        <v>36</v>
      </c>
      <c r="Q3236">
        <v>37</v>
      </c>
      <c r="R3236">
        <v>36</v>
      </c>
      <c r="S3236">
        <v>1</v>
      </c>
      <c r="T3236">
        <f t="shared" si="450"/>
        <v>35</v>
      </c>
      <c r="U3236">
        <v>34</v>
      </c>
      <c r="V3236">
        <f t="shared" si="451"/>
        <v>1</v>
      </c>
      <c r="W3236" s="3">
        <f t="shared" si="452"/>
        <v>2.7777777777777776E-2</v>
      </c>
      <c r="X3236">
        <v>10</v>
      </c>
      <c r="Y3236" s="4">
        <v>4.9000000000000004</v>
      </c>
      <c r="Z3236" s="4">
        <v>0.8</v>
      </c>
      <c r="AA3236" s="5">
        <v>78702.320000000007</v>
      </c>
      <c r="AB3236" s="5">
        <f t="shared" si="453"/>
        <v>2675878.88</v>
      </c>
      <c r="AC3236" s="5">
        <v>53420.82</v>
      </c>
      <c r="AD3236" s="5">
        <f t="shared" si="454"/>
        <v>1923149.52</v>
      </c>
      <c r="AE3236" s="5">
        <v>107037.97</v>
      </c>
      <c r="AF3236" s="5">
        <v>31784.91</v>
      </c>
      <c r="AG3236" s="5">
        <v>7493.34</v>
      </c>
      <c r="AH3236" s="5">
        <v>1160</v>
      </c>
      <c r="AI3236" s="5">
        <v>6800</v>
      </c>
      <c r="AJ3236">
        <v>0</v>
      </c>
      <c r="AK3236" s="5">
        <v>0</v>
      </c>
      <c r="AL3236" s="5">
        <v>1543.79</v>
      </c>
      <c r="AM3236" s="5">
        <v>23753.56</v>
      </c>
      <c r="AN3236">
        <v>4</v>
      </c>
      <c r="AO3236">
        <v>3</v>
      </c>
      <c r="AP3236" t="str">
        <f t="shared" si="455"/>
        <v>Yes</v>
      </c>
      <c r="AQ3236">
        <v>1</v>
      </c>
      <c r="AR3236" s="5">
        <f t="shared" si="456"/>
        <v>2102723.09</v>
      </c>
      <c r="AS3236" s="5">
        <f t="shared" si="457"/>
        <v>573155.79</v>
      </c>
      <c r="AT3236" t="s">
        <v>59</v>
      </c>
      <c r="AU3236" t="s">
        <v>6164</v>
      </c>
      <c r="AV3236" t="s">
        <v>6165</v>
      </c>
      <c r="AW3236" t="s">
        <v>6166</v>
      </c>
      <c r="AX3236" t="s">
        <v>6167</v>
      </c>
      <c r="AY3236">
        <v>38</v>
      </c>
      <c r="AZ3236">
        <v>1</v>
      </c>
      <c r="BA3236">
        <v>13</v>
      </c>
      <c r="BB3236" t="s">
        <v>6191</v>
      </c>
      <c r="BC3236">
        <v>0</v>
      </c>
      <c r="BD3236">
        <v>0</v>
      </c>
      <c r="BE3236" t="s">
        <v>6169</v>
      </c>
      <c r="BF3236" t="s">
        <v>6170</v>
      </c>
      <c r="BG3236">
        <v>2</v>
      </c>
      <c r="BH3236" t="s">
        <v>6211</v>
      </c>
      <c r="BI3236">
        <v>96</v>
      </c>
      <c r="BJ3236" t="s">
        <v>6193</v>
      </c>
      <c r="BK3236">
        <v>0</v>
      </c>
      <c r="BL3236">
        <v>50</v>
      </c>
      <c r="BM3236" s="3">
        <f t="shared" si="458"/>
        <v>0.72</v>
      </c>
    </row>
    <row r="3237" spans="1:65">
      <c r="A3237" t="s">
        <v>3373</v>
      </c>
      <c r="B3237" s="2">
        <v>45853</v>
      </c>
      <c r="C3237" t="s">
        <v>3137</v>
      </c>
      <c r="D3237" t="s">
        <v>3138</v>
      </c>
      <c r="E3237">
        <v>7</v>
      </c>
      <c r="F3237" t="s">
        <v>61</v>
      </c>
      <c r="G3237" t="s">
        <v>50</v>
      </c>
      <c r="H3237" t="s">
        <v>157</v>
      </c>
      <c r="I3237" t="s">
        <v>64</v>
      </c>
      <c r="J3237" t="s">
        <v>65</v>
      </c>
      <c r="K3237" t="s">
        <v>75</v>
      </c>
      <c r="L3237" t="s">
        <v>87</v>
      </c>
      <c r="M3237" t="s">
        <v>56</v>
      </c>
      <c r="N3237" t="s">
        <v>57</v>
      </c>
      <c r="O3237" t="s">
        <v>82</v>
      </c>
      <c r="P3237">
        <v>34</v>
      </c>
      <c r="Q3237">
        <v>36</v>
      </c>
      <c r="R3237">
        <v>34</v>
      </c>
      <c r="S3237">
        <v>1</v>
      </c>
      <c r="T3237">
        <f t="shared" si="450"/>
        <v>33</v>
      </c>
      <c r="U3237">
        <v>33</v>
      </c>
      <c r="V3237">
        <f t="shared" si="451"/>
        <v>0</v>
      </c>
      <c r="W3237" s="3">
        <f t="shared" si="452"/>
        <v>2.9411764705882353E-2</v>
      </c>
      <c r="X3237">
        <v>17</v>
      </c>
      <c r="Y3237" s="4">
        <v>1.4</v>
      </c>
      <c r="Z3237" s="4">
        <v>0.4</v>
      </c>
      <c r="AA3237" s="5">
        <v>52241.36</v>
      </c>
      <c r="AB3237" s="5">
        <f t="shared" si="453"/>
        <v>1723964.88</v>
      </c>
      <c r="AC3237" s="5">
        <v>35824.33</v>
      </c>
      <c r="AD3237" s="5">
        <f t="shared" si="454"/>
        <v>1218027.22</v>
      </c>
      <c r="AE3237" s="5">
        <v>73898.509999999995</v>
      </c>
      <c r="AF3237" s="5">
        <v>20277.080000000002</v>
      </c>
      <c r="AG3237" s="5">
        <v>8209.33</v>
      </c>
      <c r="AH3237" s="5">
        <v>580</v>
      </c>
      <c r="AI3237" s="5">
        <v>4600</v>
      </c>
      <c r="AJ3237">
        <v>0</v>
      </c>
      <c r="AK3237" s="5">
        <v>0</v>
      </c>
      <c r="AL3237" s="5">
        <v>0</v>
      </c>
      <c r="AM3237" s="5">
        <v>22420.22</v>
      </c>
      <c r="AN3237">
        <v>4</v>
      </c>
      <c r="AO3237">
        <v>4</v>
      </c>
      <c r="AP3237" t="str">
        <f t="shared" si="455"/>
        <v>Yes</v>
      </c>
      <c r="AQ3237">
        <v>1</v>
      </c>
      <c r="AR3237" s="5">
        <f t="shared" si="456"/>
        <v>1348012.36</v>
      </c>
      <c r="AS3237" s="5">
        <f t="shared" si="457"/>
        <v>375952.52</v>
      </c>
      <c r="AT3237" t="s">
        <v>59</v>
      </c>
      <c r="AU3237" t="s">
        <v>6164</v>
      </c>
      <c r="AV3237" t="s">
        <v>6165</v>
      </c>
      <c r="AW3237" t="s">
        <v>6166</v>
      </c>
      <c r="AX3237" t="s">
        <v>6207</v>
      </c>
      <c r="AY3237">
        <v>39</v>
      </c>
      <c r="AZ3237">
        <v>3</v>
      </c>
      <c r="BA3237">
        <v>0</v>
      </c>
      <c r="BB3237" t="s">
        <v>6168</v>
      </c>
      <c r="BC3237">
        <v>0</v>
      </c>
      <c r="BD3237">
        <v>0</v>
      </c>
      <c r="BE3237" t="s">
        <v>6169</v>
      </c>
      <c r="BF3237" t="s">
        <v>6170</v>
      </c>
      <c r="BG3237">
        <v>0</v>
      </c>
      <c r="BH3237" t="s">
        <v>6171</v>
      </c>
      <c r="BI3237">
        <v>9</v>
      </c>
      <c r="BJ3237" t="s">
        <v>6172</v>
      </c>
      <c r="BK3237">
        <v>0</v>
      </c>
      <c r="BL3237">
        <v>64</v>
      </c>
      <c r="BM3237" s="3">
        <f t="shared" si="458"/>
        <v>0.53125</v>
      </c>
    </row>
    <row r="3238" spans="1:65">
      <c r="A3238" t="s">
        <v>3374</v>
      </c>
      <c r="B3238" s="2">
        <v>45853</v>
      </c>
      <c r="C3238" t="s">
        <v>3137</v>
      </c>
      <c r="D3238" t="s">
        <v>3138</v>
      </c>
      <c r="E3238">
        <v>7</v>
      </c>
      <c r="F3238" t="s">
        <v>72</v>
      </c>
      <c r="G3238" t="s">
        <v>62</v>
      </c>
      <c r="H3238" t="s">
        <v>175</v>
      </c>
      <c r="I3238" t="s">
        <v>52</v>
      </c>
      <c r="J3238" t="s">
        <v>65</v>
      </c>
      <c r="K3238" t="s">
        <v>75</v>
      </c>
      <c r="L3238" t="s">
        <v>55</v>
      </c>
      <c r="M3238" t="s">
        <v>56</v>
      </c>
      <c r="N3238" t="s">
        <v>94</v>
      </c>
      <c r="O3238" t="s">
        <v>120</v>
      </c>
      <c r="P3238">
        <v>46</v>
      </c>
      <c r="Q3238">
        <v>48</v>
      </c>
      <c r="R3238">
        <v>48</v>
      </c>
      <c r="S3238">
        <v>1</v>
      </c>
      <c r="T3238">
        <f t="shared" si="450"/>
        <v>47</v>
      </c>
      <c r="U3238">
        <v>45</v>
      </c>
      <c r="V3238">
        <f t="shared" si="451"/>
        <v>2</v>
      </c>
      <c r="W3238" s="3">
        <f t="shared" si="452"/>
        <v>2.0833333333333332E-2</v>
      </c>
      <c r="X3238">
        <v>28</v>
      </c>
      <c r="Y3238" s="4">
        <v>3.9</v>
      </c>
      <c r="Z3238" s="4">
        <v>1.9</v>
      </c>
      <c r="AA3238" s="5">
        <v>52634.67</v>
      </c>
      <c r="AB3238" s="5">
        <f t="shared" si="453"/>
        <v>2368560.15</v>
      </c>
      <c r="AC3238" s="5">
        <v>34655.65</v>
      </c>
      <c r="AD3238" s="5">
        <f t="shared" si="454"/>
        <v>1663471.2</v>
      </c>
      <c r="AE3238" s="5">
        <v>109839.49</v>
      </c>
      <c r="AF3238" s="5">
        <v>29194</v>
      </c>
      <c r="AG3238" s="5">
        <v>9547.39</v>
      </c>
      <c r="AH3238" s="5">
        <v>2755</v>
      </c>
      <c r="AI3238" s="5">
        <v>4600</v>
      </c>
      <c r="AJ3238">
        <v>0</v>
      </c>
      <c r="AK3238" s="5">
        <v>0</v>
      </c>
      <c r="AL3238" s="5">
        <v>1963.6</v>
      </c>
      <c r="AM3238" s="5">
        <v>28177.93</v>
      </c>
      <c r="AN3238">
        <v>4</v>
      </c>
      <c r="AO3238">
        <v>4</v>
      </c>
      <c r="AP3238" t="str">
        <f t="shared" si="455"/>
        <v>Yes</v>
      </c>
      <c r="AQ3238">
        <v>1</v>
      </c>
      <c r="AR3238" s="5">
        <f t="shared" si="456"/>
        <v>1849548.61</v>
      </c>
      <c r="AS3238" s="5">
        <f t="shared" si="457"/>
        <v>519011.54</v>
      </c>
      <c r="AT3238" t="s">
        <v>59</v>
      </c>
      <c r="AU3238" t="s">
        <v>6164</v>
      </c>
      <c r="AV3238" t="s">
        <v>6165</v>
      </c>
      <c r="AW3238" t="s">
        <v>6166</v>
      </c>
      <c r="AX3238" t="s">
        <v>6184</v>
      </c>
      <c r="AY3238">
        <v>50</v>
      </c>
      <c r="AZ3238">
        <v>1</v>
      </c>
      <c r="BA3238">
        <v>16</v>
      </c>
      <c r="BB3238" t="s">
        <v>6180</v>
      </c>
      <c r="BC3238">
        <v>0</v>
      </c>
      <c r="BD3238">
        <v>0</v>
      </c>
      <c r="BE3238" t="s">
        <v>6169</v>
      </c>
      <c r="BF3238" t="s">
        <v>6170</v>
      </c>
      <c r="BG3238">
        <v>0</v>
      </c>
      <c r="BH3238" t="s">
        <v>6171</v>
      </c>
      <c r="BI3238">
        <v>52</v>
      </c>
      <c r="BJ3238" t="s">
        <v>6187</v>
      </c>
      <c r="BK3238">
        <v>0</v>
      </c>
      <c r="BL3238">
        <v>58</v>
      </c>
      <c r="BM3238" s="3">
        <f t="shared" si="458"/>
        <v>0.82758620689655171</v>
      </c>
    </row>
    <row r="3239" spans="1:65">
      <c r="A3239" t="s">
        <v>3375</v>
      </c>
      <c r="B3239" s="2">
        <v>45853</v>
      </c>
      <c r="C3239" t="s">
        <v>3137</v>
      </c>
      <c r="D3239" t="s">
        <v>3138</v>
      </c>
      <c r="E3239">
        <v>7</v>
      </c>
      <c r="F3239" t="s">
        <v>61</v>
      </c>
      <c r="G3239" t="s">
        <v>50</v>
      </c>
      <c r="H3239" t="s">
        <v>183</v>
      </c>
      <c r="I3239" t="s">
        <v>52</v>
      </c>
      <c r="J3239" t="s">
        <v>65</v>
      </c>
      <c r="K3239" t="s">
        <v>75</v>
      </c>
      <c r="L3239" t="s">
        <v>55</v>
      </c>
      <c r="M3239" t="s">
        <v>56</v>
      </c>
      <c r="N3239" t="s">
        <v>94</v>
      </c>
      <c r="O3239" t="s">
        <v>82</v>
      </c>
      <c r="P3239">
        <v>49</v>
      </c>
      <c r="Q3239">
        <v>51</v>
      </c>
      <c r="R3239">
        <v>49</v>
      </c>
      <c r="S3239">
        <v>1</v>
      </c>
      <c r="T3239">
        <f t="shared" si="450"/>
        <v>48</v>
      </c>
      <c r="U3239">
        <v>48</v>
      </c>
      <c r="V3239">
        <f t="shared" si="451"/>
        <v>0</v>
      </c>
      <c r="W3239" s="3">
        <f t="shared" si="452"/>
        <v>2.0408163265306121E-2</v>
      </c>
      <c r="X3239">
        <v>34</v>
      </c>
      <c r="Y3239" s="4">
        <v>0.6</v>
      </c>
      <c r="Z3239" s="4">
        <v>0.8</v>
      </c>
      <c r="AA3239" s="5">
        <v>51855.09</v>
      </c>
      <c r="AB3239" s="5">
        <f t="shared" si="453"/>
        <v>2489044.3199999998</v>
      </c>
      <c r="AC3239" s="5">
        <v>34678.15</v>
      </c>
      <c r="AD3239" s="5">
        <f t="shared" si="454"/>
        <v>1699229.35</v>
      </c>
      <c r="AE3239" s="5">
        <v>115895.43</v>
      </c>
      <c r="AF3239" s="5">
        <v>31915.66</v>
      </c>
      <c r="AG3239" s="5">
        <v>10072.5</v>
      </c>
      <c r="AH3239" s="5">
        <v>1160</v>
      </c>
      <c r="AI3239" s="5">
        <v>4600</v>
      </c>
      <c r="AJ3239">
        <v>0</v>
      </c>
      <c r="AK3239" s="5">
        <v>0</v>
      </c>
      <c r="AL3239" s="5">
        <v>0</v>
      </c>
      <c r="AM3239" s="5">
        <v>33710.67</v>
      </c>
      <c r="AN3239">
        <v>4</v>
      </c>
      <c r="AO3239">
        <v>5</v>
      </c>
      <c r="AP3239" t="str">
        <f t="shared" si="455"/>
        <v>No</v>
      </c>
      <c r="AQ3239">
        <v>1</v>
      </c>
      <c r="AR3239" s="5">
        <f t="shared" si="456"/>
        <v>1896583.61</v>
      </c>
      <c r="AS3239" s="5">
        <f t="shared" si="457"/>
        <v>592460.71</v>
      </c>
      <c r="AT3239" t="s">
        <v>59</v>
      </c>
      <c r="AU3239" t="s">
        <v>6164</v>
      </c>
      <c r="AV3239" t="s">
        <v>6165</v>
      </c>
      <c r="AW3239" t="s">
        <v>6166</v>
      </c>
      <c r="AX3239" t="s">
        <v>6167</v>
      </c>
      <c r="AY3239">
        <v>52</v>
      </c>
      <c r="AZ3239">
        <v>0</v>
      </c>
      <c r="BA3239">
        <v>0</v>
      </c>
      <c r="BB3239" t="s">
        <v>6168</v>
      </c>
      <c r="BC3239">
        <v>0</v>
      </c>
      <c r="BD3239">
        <v>1</v>
      </c>
      <c r="BE3239" t="s">
        <v>6188</v>
      </c>
      <c r="BF3239" t="s">
        <v>6170</v>
      </c>
      <c r="BG3239">
        <v>1</v>
      </c>
      <c r="BH3239" t="s">
        <v>6186</v>
      </c>
      <c r="BI3239">
        <v>39</v>
      </c>
      <c r="BJ3239" t="s">
        <v>6172</v>
      </c>
      <c r="BK3239">
        <v>1</v>
      </c>
      <c r="BL3239">
        <v>60</v>
      </c>
      <c r="BM3239" s="3">
        <f t="shared" si="458"/>
        <v>0.81666666666666665</v>
      </c>
    </row>
    <row r="3240" spans="1:65">
      <c r="A3240" t="s">
        <v>3376</v>
      </c>
      <c r="B3240" s="2">
        <v>45853</v>
      </c>
      <c r="C3240" t="s">
        <v>3137</v>
      </c>
      <c r="D3240" t="s">
        <v>3138</v>
      </c>
      <c r="E3240">
        <v>7</v>
      </c>
      <c r="F3240" t="s">
        <v>72</v>
      </c>
      <c r="G3240" t="s">
        <v>50</v>
      </c>
      <c r="H3240" t="s">
        <v>73</v>
      </c>
      <c r="I3240" t="s">
        <v>64</v>
      </c>
      <c r="J3240" t="s">
        <v>65</v>
      </c>
      <c r="K3240" t="s">
        <v>75</v>
      </c>
      <c r="L3240" t="s">
        <v>67</v>
      </c>
      <c r="M3240" t="s">
        <v>56</v>
      </c>
      <c r="N3240" t="s">
        <v>94</v>
      </c>
      <c r="O3240" t="s">
        <v>82</v>
      </c>
      <c r="P3240">
        <v>50</v>
      </c>
      <c r="Q3240">
        <v>51</v>
      </c>
      <c r="R3240">
        <v>51</v>
      </c>
      <c r="S3240">
        <v>1</v>
      </c>
      <c r="T3240">
        <f t="shared" si="450"/>
        <v>50</v>
      </c>
      <c r="U3240">
        <v>49</v>
      </c>
      <c r="V3240">
        <f t="shared" si="451"/>
        <v>1</v>
      </c>
      <c r="W3240" s="3">
        <f t="shared" si="452"/>
        <v>1.9607843137254902E-2</v>
      </c>
      <c r="X3240">
        <v>17</v>
      </c>
      <c r="Y3240" s="4">
        <v>2.7</v>
      </c>
      <c r="Z3240" s="4">
        <v>1</v>
      </c>
      <c r="AA3240" s="5">
        <v>52143.56</v>
      </c>
      <c r="AB3240" s="5">
        <f t="shared" si="453"/>
        <v>2555034.44</v>
      </c>
      <c r="AC3240" s="5">
        <v>33798.18</v>
      </c>
      <c r="AD3240" s="5">
        <f t="shared" si="454"/>
        <v>1723707.18</v>
      </c>
      <c r="AE3240" s="5">
        <v>110934.25</v>
      </c>
      <c r="AF3240" s="5">
        <v>32281.83</v>
      </c>
      <c r="AG3240" s="5">
        <v>8050.06</v>
      </c>
      <c r="AH3240" s="5">
        <v>1450</v>
      </c>
      <c r="AI3240" s="5">
        <v>4600</v>
      </c>
      <c r="AJ3240">
        <v>0</v>
      </c>
      <c r="AK3240" s="5">
        <v>0</v>
      </c>
      <c r="AL3240" s="5">
        <v>978.77</v>
      </c>
      <c r="AM3240" s="5">
        <v>33789.85</v>
      </c>
      <c r="AN3240">
        <v>4</v>
      </c>
      <c r="AO3240">
        <v>3</v>
      </c>
      <c r="AP3240" t="str">
        <f t="shared" si="455"/>
        <v>Yes</v>
      </c>
      <c r="AQ3240">
        <v>0</v>
      </c>
      <c r="AR3240" s="5">
        <f t="shared" si="456"/>
        <v>1915791.94</v>
      </c>
      <c r="AS3240" s="5">
        <f t="shared" si="457"/>
        <v>639242.5</v>
      </c>
      <c r="AT3240" t="s">
        <v>59</v>
      </c>
      <c r="AU3240" t="s">
        <v>6164</v>
      </c>
      <c r="AV3240" t="s">
        <v>6165</v>
      </c>
      <c r="AW3240" t="s">
        <v>6166</v>
      </c>
      <c r="AX3240" t="s">
        <v>6184</v>
      </c>
      <c r="AY3240">
        <v>54</v>
      </c>
      <c r="AZ3240">
        <v>3</v>
      </c>
      <c r="BA3240">
        <v>13</v>
      </c>
      <c r="BB3240" t="s">
        <v>6185</v>
      </c>
      <c r="BC3240">
        <v>0</v>
      </c>
      <c r="BD3240">
        <v>0</v>
      </c>
      <c r="BE3240" t="s">
        <v>6169</v>
      </c>
      <c r="BF3240" t="s">
        <v>6170</v>
      </c>
      <c r="BG3240">
        <v>0</v>
      </c>
      <c r="BH3240" t="s">
        <v>6171</v>
      </c>
      <c r="BI3240">
        <v>28</v>
      </c>
      <c r="BJ3240" t="s">
        <v>6172</v>
      </c>
      <c r="BK3240">
        <v>0</v>
      </c>
      <c r="BL3240">
        <v>64</v>
      </c>
      <c r="BM3240" s="3">
        <f t="shared" si="458"/>
        <v>0.796875</v>
      </c>
    </row>
    <row r="3241" spans="1:65">
      <c r="A3241" t="s">
        <v>3377</v>
      </c>
      <c r="B3241" s="2">
        <v>45853</v>
      </c>
      <c r="C3241" t="s">
        <v>3137</v>
      </c>
      <c r="D3241" t="s">
        <v>3138</v>
      </c>
      <c r="E3241">
        <v>7</v>
      </c>
      <c r="F3241" t="s">
        <v>49</v>
      </c>
      <c r="G3241" t="s">
        <v>50</v>
      </c>
      <c r="H3241" t="s">
        <v>89</v>
      </c>
      <c r="I3241" t="s">
        <v>52</v>
      </c>
      <c r="J3241" t="s">
        <v>53</v>
      </c>
      <c r="K3241" t="s">
        <v>54</v>
      </c>
      <c r="L3241" t="s">
        <v>92</v>
      </c>
      <c r="M3241" t="s">
        <v>56</v>
      </c>
      <c r="N3241" t="s">
        <v>69</v>
      </c>
      <c r="O3241" t="s">
        <v>82</v>
      </c>
      <c r="P3241">
        <v>63</v>
      </c>
      <c r="Q3241">
        <v>66</v>
      </c>
      <c r="R3241">
        <v>64</v>
      </c>
      <c r="S3241">
        <v>2</v>
      </c>
      <c r="T3241">
        <f t="shared" si="450"/>
        <v>62</v>
      </c>
      <c r="U3241">
        <v>60</v>
      </c>
      <c r="V3241">
        <f t="shared" si="451"/>
        <v>2</v>
      </c>
      <c r="W3241" s="3">
        <f t="shared" si="452"/>
        <v>3.125E-2</v>
      </c>
      <c r="X3241">
        <v>34</v>
      </c>
      <c r="Y3241" s="4">
        <v>2.8</v>
      </c>
      <c r="Z3241" s="4">
        <v>1.9</v>
      </c>
      <c r="AA3241" s="5">
        <v>38579.129999999997</v>
      </c>
      <c r="AB3241" s="5">
        <f t="shared" si="453"/>
        <v>2314747.7999999998</v>
      </c>
      <c r="AC3241" s="5">
        <v>23635.72</v>
      </c>
      <c r="AD3241" s="5">
        <f t="shared" si="454"/>
        <v>1512686.08</v>
      </c>
      <c r="AE3241" s="5">
        <v>115594.25</v>
      </c>
      <c r="AF3241" s="5">
        <v>30169.15</v>
      </c>
      <c r="AG3241" s="5">
        <v>10753.3</v>
      </c>
      <c r="AH3241" s="5">
        <v>2755</v>
      </c>
      <c r="AI3241" s="5">
        <v>6400</v>
      </c>
      <c r="AJ3241">
        <v>0</v>
      </c>
      <c r="AK3241" s="5">
        <v>0</v>
      </c>
      <c r="AL3241" s="5">
        <v>1376.49</v>
      </c>
      <c r="AM3241" s="5">
        <v>42678.06</v>
      </c>
      <c r="AN3241">
        <v>4</v>
      </c>
      <c r="AO3241">
        <v>5</v>
      </c>
      <c r="AP3241" t="str">
        <f t="shared" si="455"/>
        <v>No</v>
      </c>
      <c r="AQ3241">
        <v>3</v>
      </c>
      <c r="AR3241" s="5">
        <f t="shared" si="456"/>
        <v>1722412.33</v>
      </c>
      <c r="AS3241" s="5">
        <f t="shared" si="457"/>
        <v>592335.47</v>
      </c>
      <c r="AT3241" t="s">
        <v>59</v>
      </c>
      <c r="AU3241" t="s">
        <v>6164</v>
      </c>
      <c r="AV3241" t="s">
        <v>6165</v>
      </c>
      <c r="AW3241" t="s">
        <v>6166</v>
      </c>
      <c r="AX3241" t="s">
        <v>6167</v>
      </c>
      <c r="AY3241">
        <v>63</v>
      </c>
      <c r="AZ3241">
        <v>0</v>
      </c>
      <c r="BA3241">
        <v>21</v>
      </c>
      <c r="BB3241" t="s">
        <v>6198</v>
      </c>
      <c r="BC3241">
        <v>1</v>
      </c>
      <c r="BD3241">
        <v>0</v>
      </c>
      <c r="BE3241" t="s">
        <v>6196</v>
      </c>
      <c r="BF3241" t="s">
        <v>6170</v>
      </c>
      <c r="BG3241">
        <v>0</v>
      </c>
      <c r="BH3241" t="s">
        <v>6171</v>
      </c>
      <c r="BI3241">
        <v>32</v>
      </c>
      <c r="BJ3241" t="s">
        <v>6172</v>
      </c>
      <c r="BK3241">
        <v>0</v>
      </c>
      <c r="BL3241">
        <v>76</v>
      </c>
      <c r="BM3241" s="3">
        <f t="shared" si="458"/>
        <v>0.84210526315789469</v>
      </c>
    </row>
    <row r="3242" spans="1:65">
      <c r="A3242" t="s">
        <v>3378</v>
      </c>
      <c r="B3242" s="2">
        <v>45853</v>
      </c>
      <c r="C3242" t="s">
        <v>3137</v>
      </c>
      <c r="D3242" t="s">
        <v>3138</v>
      </c>
      <c r="E3242">
        <v>7</v>
      </c>
      <c r="F3242" t="s">
        <v>49</v>
      </c>
      <c r="G3242" t="s">
        <v>50</v>
      </c>
      <c r="H3242" t="s">
        <v>245</v>
      </c>
      <c r="I3242" t="s">
        <v>74</v>
      </c>
      <c r="J3242" t="s">
        <v>53</v>
      </c>
      <c r="K3242" t="s">
        <v>54</v>
      </c>
      <c r="L3242" t="s">
        <v>55</v>
      </c>
      <c r="M3242" t="s">
        <v>56</v>
      </c>
      <c r="N3242" t="s">
        <v>94</v>
      </c>
      <c r="O3242" t="s">
        <v>120</v>
      </c>
      <c r="P3242">
        <v>67</v>
      </c>
      <c r="Q3242">
        <v>68</v>
      </c>
      <c r="R3242">
        <v>65</v>
      </c>
      <c r="S3242">
        <v>1</v>
      </c>
      <c r="T3242">
        <f t="shared" si="450"/>
        <v>64</v>
      </c>
      <c r="U3242">
        <v>64</v>
      </c>
      <c r="V3242">
        <f t="shared" si="451"/>
        <v>0</v>
      </c>
      <c r="W3242" s="3">
        <f t="shared" si="452"/>
        <v>1.5384615384615385E-2</v>
      </c>
      <c r="X3242">
        <v>23</v>
      </c>
      <c r="Y3242" s="4">
        <v>6.6</v>
      </c>
      <c r="Z3242" s="4">
        <v>1.1000000000000001</v>
      </c>
      <c r="AA3242" s="5">
        <v>38629.67</v>
      </c>
      <c r="AB3242" s="5">
        <f t="shared" si="453"/>
        <v>2472298.88</v>
      </c>
      <c r="AC3242" s="5">
        <v>23666.55</v>
      </c>
      <c r="AD3242" s="5">
        <f t="shared" si="454"/>
        <v>1538325.75</v>
      </c>
      <c r="AE3242" s="5">
        <v>110542.15</v>
      </c>
      <c r="AF3242" s="5">
        <v>29359.81</v>
      </c>
      <c r="AG3242" s="5">
        <v>9014.3799999999992</v>
      </c>
      <c r="AH3242" s="5">
        <v>1595</v>
      </c>
      <c r="AI3242" s="5">
        <v>3200</v>
      </c>
      <c r="AJ3242">
        <v>0</v>
      </c>
      <c r="AK3242" s="5">
        <v>0</v>
      </c>
      <c r="AL3242" s="5">
        <v>0</v>
      </c>
      <c r="AM3242" s="5">
        <v>39195.94</v>
      </c>
      <c r="AN3242">
        <v>4</v>
      </c>
      <c r="AO3242">
        <v>4</v>
      </c>
      <c r="AP3242" t="str">
        <f t="shared" si="455"/>
        <v>Yes</v>
      </c>
      <c r="AQ3242">
        <v>1</v>
      </c>
      <c r="AR3242" s="5">
        <f t="shared" si="456"/>
        <v>1731233.03</v>
      </c>
      <c r="AS3242" s="5">
        <f t="shared" si="457"/>
        <v>741065.85</v>
      </c>
      <c r="AT3242" t="s">
        <v>59</v>
      </c>
      <c r="AU3242" t="s">
        <v>6164</v>
      </c>
      <c r="AV3242" t="s">
        <v>6165</v>
      </c>
      <c r="AW3242" t="s">
        <v>6166</v>
      </c>
      <c r="AX3242" t="s">
        <v>6167</v>
      </c>
      <c r="AY3242">
        <v>68</v>
      </c>
      <c r="AZ3242">
        <v>0</v>
      </c>
      <c r="BA3242">
        <v>0</v>
      </c>
      <c r="BB3242" t="s">
        <v>6168</v>
      </c>
      <c r="BC3242">
        <v>0</v>
      </c>
      <c r="BD3242">
        <v>0</v>
      </c>
      <c r="BE3242" t="s">
        <v>6169</v>
      </c>
      <c r="BF3242" t="s">
        <v>6170</v>
      </c>
      <c r="BG3242">
        <v>0</v>
      </c>
      <c r="BH3242" t="s">
        <v>6171</v>
      </c>
      <c r="BI3242">
        <v>27</v>
      </c>
      <c r="BJ3242" t="s">
        <v>6172</v>
      </c>
      <c r="BK3242">
        <v>0</v>
      </c>
      <c r="BL3242">
        <v>77</v>
      </c>
      <c r="BM3242" s="3">
        <f t="shared" si="458"/>
        <v>0.8441558441558441</v>
      </c>
    </row>
    <row r="3243" spans="1:65">
      <c r="A3243" t="s">
        <v>3379</v>
      </c>
      <c r="B3243" s="2">
        <v>45853</v>
      </c>
      <c r="C3243" t="s">
        <v>3137</v>
      </c>
      <c r="D3243" t="s">
        <v>3138</v>
      </c>
      <c r="E3243">
        <v>7</v>
      </c>
      <c r="F3243" t="s">
        <v>72</v>
      </c>
      <c r="G3243" t="s">
        <v>62</v>
      </c>
      <c r="H3243" t="s">
        <v>175</v>
      </c>
      <c r="I3243" t="s">
        <v>64</v>
      </c>
      <c r="J3243" t="s">
        <v>65</v>
      </c>
      <c r="K3243" t="s">
        <v>75</v>
      </c>
      <c r="L3243" t="s">
        <v>67</v>
      </c>
      <c r="M3243" t="s">
        <v>56</v>
      </c>
      <c r="N3243" t="s">
        <v>69</v>
      </c>
      <c r="O3243" t="s">
        <v>70</v>
      </c>
      <c r="P3243">
        <v>47</v>
      </c>
      <c r="Q3243">
        <v>50</v>
      </c>
      <c r="R3243">
        <v>51</v>
      </c>
      <c r="S3243">
        <v>1</v>
      </c>
      <c r="T3243">
        <f t="shared" si="450"/>
        <v>50</v>
      </c>
      <c r="U3243">
        <v>46</v>
      </c>
      <c r="V3243">
        <f t="shared" si="451"/>
        <v>4</v>
      </c>
      <c r="W3243" s="3">
        <f t="shared" si="452"/>
        <v>1.9607843137254902E-2</v>
      </c>
      <c r="X3243">
        <v>24</v>
      </c>
      <c r="Y3243" s="4">
        <v>3.5</v>
      </c>
      <c r="Z3243" s="4">
        <v>1.1000000000000001</v>
      </c>
      <c r="AA3243" s="5">
        <v>51829.94</v>
      </c>
      <c r="AB3243" s="5">
        <f t="shared" si="453"/>
        <v>2384177.2400000002</v>
      </c>
      <c r="AC3243" s="5">
        <v>34177.919999999998</v>
      </c>
      <c r="AD3243" s="5">
        <f t="shared" si="454"/>
        <v>1743073.92</v>
      </c>
      <c r="AE3243" s="5">
        <v>110848.32000000001</v>
      </c>
      <c r="AF3243" s="5">
        <v>31216.560000000001</v>
      </c>
      <c r="AG3243" s="5">
        <v>8761.75</v>
      </c>
      <c r="AH3243" s="5">
        <v>1595</v>
      </c>
      <c r="AI3243" s="5">
        <v>4600</v>
      </c>
      <c r="AJ3243">
        <v>0</v>
      </c>
      <c r="AK3243" s="5">
        <v>0</v>
      </c>
      <c r="AL3243" s="5">
        <v>3915.66</v>
      </c>
      <c r="AM3243" s="5">
        <v>30558.55</v>
      </c>
      <c r="AN3243">
        <v>4</v>
      </c>
      <c r="AO3243">
        <v>2</v>
      </c>
      <c r="AP3243" t="str">
        <f t="shared" si="455"/>
        <v>Yes</v>
      </c>
      <c r="AQ3243">
        <v>1</v>
      </c>
      <c r="AR3243" s="5">
        <f t="shared" si="456"/>
        <v>1934569.76</v>
      </c>
      <c r="AS3243" s="5">
        <f t="shared" si="457"/>
        <v>449607.48</v>
      </c>
      <c r="AT3243" t="s">
        <v>59</v>
      </c>
      <c r="AU3243" t="s">
        <v>6164</v>
      </c>
      <c r="AV3243" t="s">
        <v>6165</v>
      </c>
      <c r="AW3243" t="s">
        <v>6166</v>
      </c>
      <c r="AX3243" t="s">
        <v>6184</v>
      </c>
      <c r="AY3243">
        <v>48</v>
      </c>
      <c r="AZ3243">
        <v>0</v>
      </c>
      <c r="BA3243">
        <v>24</v>
      </c>
      <c r="BB3243" t="s">
        <v>6180</v>
      </c>
      <c r="BC3243">
        <v>0</v>
      </c>
      <c r="BD3243">
        <v>0</v>
      </c>
      <c r="BE3243" t="s">
        <v>6169</v>
      </c>
      <c r="BF3243" t="s">
        <v>6170</v>
      </c>
      <c r="BG3243">
        <v>1</v>
      </c>
      <c r="BH3243" t="s">
        <v>6179</v>
      </c>
      <c r="BI3243">
        <v>23</v>
      </c>
      <c r="BJ3243" t="s">
        <v>6172</v>
      </c>
      <c r="BK3243">
        <v>0</v>
      </c>
      <c r="BL3243">
        <v>58</v>
      </c>
      <c r="BM3243" s="3">
        <f t="shared" si="458"/>
        <v>0.87931034482758619</v>
      </c>
    </row>
    <row r="3244" spans="1:65">
      <c r="A3244" t="s">
        <v>3380</v>
      </c>
      <c r="B3244" s="2">
        <v>45853</v>
      </c>
      <c r="C3244" t="s">
        <v>3137</v>
      </c>
      <c r="D3244" t="s">
        <v>3138</v>
      </c>
      <c r="E3244">
        <v>7</v>
      </c>
      <c r="F3244" t="s">
        <v>61</v>
      </c>
      <c r="G3244" t="s">
        <v>50</v>
      </c>
      <c r="H3244" t="s">
        <v>127</v>
      </c>
      <c r="I3244" t="s">
        <v>64</v>
      </c>
      <c r="J3244" t="s">
        <v>65</v>
      </c>
      <c r="K3244" t="s">
        <v>75</v>
      </c>
      <c r="L3244" t="s">
        <v>92</v>
      </c>
      <c r="M3244" t="s">
        <v>68</v>
      </c>
      <c r="N3244" t="s">
        <v>94</v>
      </c>
      <c r="O3244" t="s">
        <v>70</v>
      </c>
      <c r="P3244">
        <v>54</v>
      </c>
      <c r="Q3244">
        <v>56</v>
      </c>
      <c r="R3244">
        <v>57</v>
      </c>
      <c r="S3244">
        <v>2</v>
      </c>
      <c r="T3244">
        <f t="shared" si="450"/>
        <v>55</v>
      </c>
      <c r="U3244">
        <v>52</v>
      </c>
      <c r="V3244">
        <f t="shared" si="451"/>
        <v>3</v>
      </c>
      <c r="W3244" s="3">
        <f t="shared" si="452"/>
        <v>3.5087719298245612E-2</v>
      </c>
      <c r="X3244">
        <v>12</v>
      </c>
      <c r="Y3244" s="4">
        <v>13.1</v>
      </c>
      <c r="Z3244" s="4">
        <v>1.7</v>
      </c>
      <c r="AA3244" s="5">
        <v>51350.21</v>
      </c>
      <c r="AB3244" s="5">
        <f t="shared" si="453"/>
        <v>2670210.92</v>
      </c>
      <c r="AC3244" s="5">
        <v>33448.15</v>
      </c>
      <c r="AD3244" s="5">
        <f t="shared" si="454"/>
        <v>1906544.55</v>
      </c>
      <c r="AE3244" s="5">
        <v>123324.12</v>
      </c>
      <c r="AF3244" s="5">
        <v>35432.69</v>
      </c>
      <c r="AG3244" s="5">
        <v>8077.61</v>
      </c>
      <c r="AH3244" s="5">
        <v>2465</v>
      </c>
      <c r="AI3244" s="5">
        <v>9200</v>
      </c>
      <c r="AJ3244">
        <v>1</v>
      </c>
      <c r="AK3244" s="5">
        <v>14000.59</v>
      </c>
      <c r="AL3244" s="5">
        <v>2978.28</v>
      </c>
      <c r="AM3244" s="5">
        <v>37245.019999999997</v>
      </c>
      <c r="AN3244">
        <v>4</v>
      </c>
      <c r="AO3244">
        <v>5</v>
      </c>
      <c r="AP3244" t="str">
        <f t="shared" si="455"/>
        <v>No</v>
      </c>
      <c r="AQ3244">
        <v>2</v>
      </c>
      <c r="AR3244" s="5">
        <f t="shared" si="456"/>
        <v>2139267.86</v>
      </c>
      <c r="AS3244" s="5">
        <f t="shared" si="457"/>
        <v>530943.06000000006</v>
      </c>
      <c r="AT3244" t="s">
        <v>59</v>
      </c>
      <c r="AU3244" t="s">
        <v>6194</v>
      </c>
      <c r="AV3244" t="s">
        <v>6195</v>
      </c>
      <c r="AW3244" t="s">
        <v>6183</v>
      </c>
      <c r="AX3244" t="s">
        <v>6177</v>
      </c>
      <c r="AY3244">
        <v>55</v>
      </c>
      <c r="AZ3244">
        <v>0</v>
      </c>
      <c r="BA3244">
        <v>26</v>
      </c>
      <c r="BB3244" t="s">
        <v>6180</v>
      </c>
      <c r="BC3244">
        <v>1</v>
      </c>
      <c r="BD3244">
        <v>0</v>
      </c>
      <c r="BE3244" t="s">
        <v>6178</v>
      </c>
      <c r="BF3244" t="s">
        <v>6170</v>
      </c>
      <c r="BG3244">
        <v>0</v>
      </c>
      <c r="BH3244" t="s">
        <v>6171</v>
      </c>
      <c r="BI3244">
        <v>28</v>
      </c>
      <c r="BJ3244" t="s">
        <v>6172</v>
      </c>
      <c r="BK3244">
        <v>0</v>
      </c>
      <c r="BL3244">
        <v>64</v>
      </c>
      <c r="BM3244" s="3">
        <f t="shared" si="458"/>
        <v>0.890625</v>
      </c>
    </row>
    <row r="3245" spans="1:65">
      <c r="A3245" t="s">
        <v>3381</v>
      </c>
      <c r="B3245" s="2">
        <v>45853</v>
      </c>
      <c r="C3245" t="s">
        <v>3137</v>
      </c>
      <c r="D3245" t="s">
        <v>3138</v>
      </c>
      <c r="E3245">
        <v>7</v>
      </c>
      <c r="F3245" t="s">
        <v>72</v>
      </c>
      <c r="G3245" t="s">
        <v>79</v>
      </c>
      <c r="H3245" t="s">
        <v>102</v>
      </c>
      <c r="I3245" t="s">
        <v>52</v>
      </c>
      <c r="J3245" t="s">
        <v>65</v>
      </c>
      <c r="K3245" t="s">
        <v>75</v>
      </c>
      <c r="L3245" t="s">
        <v>87</v>
      </c>
      <c r="M3245" t="s">
        <v>56</v>
      </c>
      <c r="N3245" t="s">
        <v>94</v>
      </c>
      <c r="O3245" t="s">
        <v>120</v>
      </c>
      <c r="P3245">
        <v>42</v>
      </c>
      <c r="Q3245">
        <v>45</v>
      </c>
      <c r="R3245">
        <v>46</v>
      </c>
      <c r="S3245">
        <v>1</v>
      </c>
      <c r="T3245">
        <f t="shared" si="450"/>
        <v>45</v>
      </c>
      <c r="U3245">
        <v>41</v>
      </c>
      <c r="V3245">
        <f t="shared" si="451"/>
        <v>4</v>
      </c>
      <c r="W3245" s="3">
        <f t="shared" si="452"/>
        <v>2.1739130434782608E-2</v>
      </c>
      <c r="X3245">
        <v>35</v>
      </c>
      <c r="Y3245" s="4">
        <v>2.1</v>
      </c>
      <c r="Z3245" s="4">
        <v>1.5</v>
      </c>
      <c r="AA3245" s="5">
        <v>51740.35</v>
      </c>
      <c r="AB3245" s="5">
        <f t="shared" si="453"/>
        <v>2121354.35</v>
      </c>
      <c r="AC3245" s="5">
        <v>35760.29</v>
      </c>
      <c r="AD3245" s="5">
        <f t="shared" si="454"/>
        <v>1644973.34</v>
      </c>
      <c r="AE3245" s="5">
        <v>106963.36</v>
      </c>
      <c r="AF3245" s="5">
        <v>29752.15</v>
      </c>
      <c r="AG3245" s="5">
        <v>10759.59</v>
      </c>
      <c r="AH3245" s="5">
        <v>2175</v>
      </c>
      <c r="AI3245" s="5">
        <v>4600</v>
      </c>
      <c r="AJ3245">
        <v>0</v>
      </c>
      <c r="AK3245" s="5">
        <v>0</v>
      </c>
      <c r="AL3245" s="5">
        <v>4018.62</v>
      </c>
      <c r="AM3245" s="5">
        <v>25647.279999999999</v>
      </c>
      <c r="AN3245">
        <v>4</v>
      </c>
      <c r="AO3245">
        <v>4</v>
      </c>
      <c r="AP3245" t="str">
        <f t="shared" si="455"/>
        <v>Yes</v>
      </c>
      <c r="AQ3245">
        <v>1</v>
      </c>
      <c r="AR3245" s="5">
        <f t="shared" si="456"/>
        <v>1828889.34</v>
      </c>
      <c r="AS3245" s="5">
        <f t="shared" si="457"/>
        <v>292465.01</v>
      </c>
      <c r="AT3245" t="s">
        <v>59</v>
      </c>
      <c r="AU3245" t="s">
        <v>6164</v>
      </c>
      <c r="AV3245" t="s">
        <v>6165</v>
      </c>
      <c r="AW3245" t="s">
        <v>6166</v>
      </c>
      <c r="AX3245" t="s">
        <v>6184</v>
      </c>
      <c r="AY3245">
        <v>42</v>
      </c>
      <c r="AZ3245">
        <v>0</v>
      </c>
      <c r="BA3245">
        <v>24</v>
      </c>
      <c r="BB3245" t="s">
        <v>6180</v>
      </c>
      <c r="BC3245">
        <v>0</v>
      </c>
      <c r="BD3245">
        <v>0</v>
      </c>
      <c r="BE3245" t="s">
        <v>6169</v>
      </c>
      <c r="BF3245" t="s">
        <v>6170</v>
      </c>
      <c r="BG3245">
        <v>0</v>
      </c>
      <c r="BH3245" t="s">
        <v>6171</v>
      </c>
      <c r="BI3245">
        <v>52</v>
      </c>
      <c r="BJ3245" t="s">
        <v>6187</v>
      </c>
      <c r="BK3245">
        <v>0</v>
      </c>
      <c r="BL3245">
        <v>65</v>
      </c>
      <c r="BM3245" s="3">
        <f t="shared" si="458"/>
        <v>0.70769230769230773</v>
      </c>
    </row>
    <row r="3246" spans="1:65">
      <c r="A3246" t="s">
        <v>3382</v>
      </c>
      <c r="B3246" s="2">
        <v>45853</v>
      </c>
      <c r="C3246" t="s">
        <v>3137</v>
      </c>
      <c r="D3246" t="s">
        <v>3138</v>
      </c>
      <c r="E3246">
        <v>7</v>
      </c>
      <c r="F3246" t="s">
        <v>78</v>
      </c>
      <c r="G3246" t="s">
        <v>79</v>
      </c>
      <c r="H3246" t="s">
        <v>113</v>
      </c>
      <c r="I3246" t="s">
        <v>64</v>
      </c>
      <c r="J3246" t="s">
        <v>81</v>
      </c>
      <c r="K3246" t="s">
        <v>75</v>
      </c>
      <c r="L3246" t="s">
        <v>92</v>
      </c>
      <c r="M3246" t="s">
        <v>56</v>
      </c>
      <c r="N3246" t="s">
        <v>57</v>
      </c>
      <c r="O3246" t="s">
        <v>82</v>
      </c>
      <c r="P3246">
        <v>35</v>
      </c>
      <c r="Q3246">
        <v>36</v>
      </c>
      <c r="R3246">
        <v>35</v>
      </c>
      <c r="S3246">
        <v>1</v>
      </c>
      <c r="T3246">
        <f t="shared" si="450"/>
        <v>34</v>
      </c>
      <c r="U3246">
        <v>34</v>
      </c>
      <c r="V3246">
        <f t="shared" si="451"/>
        <v>0</v>
      </c>
      <c r="W3246" s="3">
        <f t="shared" si="452"/>
        <v>2.8571428571428571E-2</v>
      </c>
      <c r="X3246">
        <v>11</v>
      </c>
      <c r="Y3246" s="4">
        <v>3.7</v>
      </c>
      <c r="Z3246" s="4">
        <v>0.8</v>
      </c>
      <c r="AA3246" s="5">
        <v>77185.240000000005</v>
      </c>
      <c r="AB3246" s="5">
        <f t="shared" si="453"/>
        <v>2624298.16</v>
      </c>
      <c r="AC3246" s="5">
        <v>53430.39</v>
      </c>
      <c r="AD3246" s="5">
        <f t="shared" si="454"/>
        <v>1870063.65</v>
      </c>
      <c r="AE3246" s="5">
        <v>104488.1</v>
      </c>
      <c r="AF3246" s="5">
        <v>30710.33</v>
      </c>
      <c r="AG3246" s="5">
        <v>7493.69</v>
      </c>
      <c r="AH3246" s="5">
        <v>1160</v>
      </c>
      <c r="AI3246" s="5">
        <v>6800</v>
      </c>
      <c r="AJ3246">
        <v>0</v>
      </c>
      <c r="AK3246" s="5">
        <v>0</v>
      </c>
      <c r="AL3246" s="5">
        <v>0</v>
      </c>
      <c r="AM3246" s="5">
        <v>24625.51</v>
      </c>
      <c r="AN3246">
        <v>4</v>
      </c>
      <c r="AO3246">
        <v>5</v>
      </c>
      <c r="AP3246" t="str">
        <f t="shared" si="455"/>
        <v>No</v>
      </c>
      <c r="AQ3246">
        <v>1</v>
      </c>
      <c r="AR3246" s="5">
        <f t="shared" si="456"/>
        <v>2045341.28</v>
      </c>
      <c r="AS3246" s="5">
        <f t="shared" si="457"/>
        <v>578956.88</v>
      </c>
      <c r="AT3246" t="s">
        <v>59</v>
      </c>
      <c r="AU3246" t="s">
        <v>6164</v>
      </c>
      <c r="AV3246" t="s">
        <v>6165</v>
      </c>
      <c r="AW3246" t="s">
        <v>6166</v>
      </c>
      <c r="AX3246" t="s">
        <v>6167</v>
      </c>
      <c r="AY3246">
        <v>36</v>
      </c>
      <c r="AZ3246">
        <v>0</v>
      </c>
      <c r="BA3246">
        <v>0</v>
      </c>
      <c r="BB3246" t="s">
        <v>6168</v>
      </c>
      <c r="BC3246">
        <v>1</v>
      </c>
      <c r="BD3246">
        <v>0</v>
      </c>
      <c r="BE3246" t="s">
        <v>6178</v>
      </c>
      <c r="BF3246" t="s">
        <v>6170</v>
      </c>
      <c r="BG3246">
        <v>0</v>
      </c>
      <c r="BH3246" t="s">
        <v>6171</v>
      </c>
      <c r="BI3246">
        <v>30</v>
      </c>
      <c r="BJ3246" t="s">
        <v>6172</v>
      </c>
      <c r="BK3246">
        <v>0</v>
      </c>
      <c r="BL3246">
        <v>47</v>
      </c>
      <c r="BM3246" s="3">
        <f t="shared" si="458"/>
        <v>0.74468085106382975</v>
      </c>
    </row>
    <row r="3247" spans="1:65">
      <c r="A3247" t="s">
        <v>3383</v>
      </c>
      <c r="B3247" s="2">
        <v>45853</v>
      </c>
      <c r="C3247" t="s">
        <v>3137</v>
      </c>
      <c r="D3247" t="s">
        <v>3138</v>
      </c>
      <c r="E3247">
        <v>7</v>
      </c>
      <c r="F3247" t="s">
        <v>72</v>
      </c>
      <c r="G3247" t="s">
        <v>50</v>
      </c>
      <c r="H3247" t="s">
        <v>138</v>
      </c>
      <c r="I3247" t="s">
        <v>74</v>
      </c>
      <c r="J3247" t="s">
        <v>81</v>
      </c>
      <c r="K3247" t="s">
        <v>75</v>
      </c>
      <c r="L3247" t="s">
        <v>67</v>
      </c>
      <c r="M3247" t="s">
        <v>68</v>
      </c>
      <c r="N3247" t="s">
        <v>57</v>
      </c>
      <c r="O3247" t="s">
        <v>70</v>
      </c>
      <c r="P3247">
        <v>30</v>
      </c>
      <c r="Q3247">
        <v>30</v>
      </c>
      <c r="R3247">
        <v>31</v>
      </c>
      <c r="S3247">
        <v>1</v>
      </c>
      <c r="T3247">
        <f t="shared" si="450"/>
        <v>30</v>
      </c>
      <c r="U3247">
        <v>29</v>
      </c>
      <c r="V3247">
        <f t="shared" si="451"/>
        <v>1</v>
      </c>
      <c r="W3247" s="3">
        <f t="shared" si="452"/>
        <v>3.2258064516129031E-2</v>
      </c>
      <c r="X3247">
        <v>29</v>
      </c>
      <c r="Y3247" s="4">
        <v>3.6</v>
      </c>
      <c r="Z3247" s="4">
        <v>1</v>
      </c>
      <c r="AA3247" s="5">
        <v>77273.61</v>
      </c>
      <c r="AB3247" s="5">
        <f t="shared" si="453"/>
        <v>2240934.69</v>
      </c>
      <c r="AC3247" s="5">
        <v>49638.68</v>
      </c>
      <c r="AD3247" s="5">
        <f t="shared" si="454"/>
        <v>1538799.08</v>
      </c>
      <c r="AE3247" s="5">
        <v>94245.9</v>
      </c>
      <c r="AF3247" s="5">
        <v>27885.87</v>
      </c>
      <c r="AG3247" s="5">
        <v>9649.86</v>
      </c>
      <c r="AH3247" s="5">
        <v>1450</v>
      </c>
      <c r="AI3247" s="5">
        <v>6800</v>
      </c>
      <c r="AJ3247">
        <v>0</v>
      </c>
      <c r="AK3247" s="5">
        <v>0</v>
      </c>
      <c r="AL3247" s="5">
        <v>1567.69</v>
      </c>
      <c r="AM3247" s="5">
        <v>19484.7</v>
      </c>
      <c r="AN3247">
        <v>4</v>
      </c>
      <c r="AO3247">
        <v>4</v>
      </c>
      <c r="AP3247" t="str">
        <f t="shared" si="455"/>
        <v>Yes</v>
      </c>
      <c r="AQ3247">
        <v>1</v>
      </c>
      <c r="AR3247" s="5">
        <f t="shared" si="456"/>
        <v>1699883.1</v>
      </c>
      <c r="AS3247" s="5">
        <f t="shared" si="457"/>
        <v>541051.59</v>
      </c>
      <c r="AT3247" t="s">
        <v>116</v>
      </c>
      <c r="AU3247" t="s">
        <v>6164</v>
      </c>
      <c r="AV3247" t="s">
        <v>6165</v>
      </c>
      <c r="AW3247" t="s">
        <v>6166</v>
      </c>
      <c r="AX3247" t="s">
        <v>6184</v>
      </c>
      <c r="AY3247">
        <v>33</v>
      </c>
      <c r="AZ3247">
        <v>2</v>
      </c>
      <c r="BA3247">
        <v>13</v>
      </c>
      <c r="BB3247" t="s">
        <v>6185</v>
      </c>
      <c r="BC3247">
        <v>0</v>
      </c>
      <c r="BD3247">
        <v>0</v>
      </c>
      <c r="BE3247" t="s">
        <v>6169</v>
      </c>
      <c r="BF3247" t="s">
        <v>6210</v>
      </c>
      <c r="BG3247">
        <v>1</v>
      </c>
      <c r="BH3247" t="s">
        <v>6179</v>
      </c>
      <c r="BI3247">
        <v>54</v>
      </c>
      <c r="BJ3247" t="s">
        <v>6187</v>
      </c>
      <c r="BK3247">
        <v>0</v>
      </c>
      <c r="BL3247">
        <v>49</v>
      </c>
      <c r="BM3247" s="3">
        <f t="shared" si="458"/>
        <v>0.63265306122448983</v>
      </c>
    </row>
    <row r="3248" spans="1:65">
      <c r="A3248" t="s">
        <v>3384</v>
      </c>
      <c r="B3248" s="2">
        <v>45853</v>
      </c>
      <c r="C3248" t="s">
        <v>3137</v>
      </c>
      <c r="D3248" t="s">
        <v>3138</v>
      </c>
      <c r="E3248">
        <v>7</v>
      </c>
      <c r="F3248" t="s">
        <v>61</v>
      </c>
      <c r="G3248" t="s">
        <v>50</v>
      </c>
      <c r="H3248" t="s">
        <v>127</v>
      </c>
      <c r="I3248" t="s">
        <v>74</v>
      </c>
      <c r="J3248" t="s">
        <v>81</v>
      </c>
      <c r="K3248" t="s">
        <v>66</v>
      </c>
      <c r="L3248" t="s">
        <v>92</v>
      </c>
      <c r="M3248" t="s">
        <v>68</v>
      </c>
      <c r="N3248" t="s">
        <v>57</v>
      </c>
      <c r="O3248" t="s">
        <v>58</v>
      </c>
      <c r="P3248">
        <v>33</v>
      </c>
      <c r="Q3248">
        <v>34</v>
      </c>
      <c r="R3248">
        <v>35</v>
      </c>
      <c r="S3248">
        <v>1</v>
      </c>
      <c r="T3248">
        <f t="shared" si="450"/>
        <v>34</v>
      </c>
      <c r="U3248">
        <v>32</v>
      </c>
      <c r="V3248">
        <f t="shared" si="451"/>
        <v>2</v>
      </c>
      <c r="W3248" s="3">
        <f t="shared" si="452"/>
        <v>2.8571428571428571E-2</v>
      </c>
      <c r="X3248">
        <v>27</v>
      </c>
      <c r="Y3248" s="4">
        <v>41.7</v>
      </c>
      <c r="Z3248" s="4">
        <v>4.5999999999999996</v>
      </c>
      <c r="AA3248" s="5">
        <v>74174.27</v>
      </c>
      <c r="AB3248" s="5">
        <f t="shared" si="453"/>
        <v>2373576.64</v>
      </c>
      <c r="AC3248" s="5">
        <v>51420.959999999999</v>
      </c>
      <c r="AD3248" s="5">
        <f t="shared" si="454"/>
        <v>1799733.6</v>
      </c>
      <c r="AE3248" s="5">
        <v>107223.96</v>
      </c>
      <c r="AF3248" s="5">
        <v>30559.67</v>
      </c>
      <c r="AG3248" s="5">
        <v>9006.36</v>
      </c>
      <c r="AH3248" s="5">
        <v>6670</v>
      </c>
      <c r="AI3248" s="5">
        <v>6800</v>
      </c>
      <c r="AJ3248">
        <v>0</v>
      </c>
      <c r="AK3248" s="5">
        <v>0</v>
      </c>
      <c r="AL3248" s="5">
        <v>2968.91</v>
      </c>
      <c r="AM3248" s="5">
        <v>21067.88</v>
      </c>
      <c r="AN3248">
        <v>4</v>
      </c>
      <c r="AO3248">
        <v>2</v>
      </c>
      <c r="AP3248" t="str">
        <f t="shared" si="455"/>
        <v>Yes</v>
      </c>
      <c r="AQ3248">
        <v>1</v>
      </c>
      <c r="AR3248" s="5">
        <f t="shared" si="456"/>
        <v>1984030.38</v>
      </c>
      <c r="AS3248" s="5">
        <f t="shared" si="457"/>
        <v>389546.26</v>
      </c>
      <c r="AT3248" t="s">
        <v>116</v>
      </c>
      <c r="AU3248" t="s">
        <v>6164</v>
      </c>
      <c r="AV3248" t="s">
        <v>6165</v>
      </c>
      <c r="AW3248" t="s">
        <v>6166</v>
      </c>
      <c r="AX3248" t="s">
        <v>6177</v>
      </c>
      <c r="AY3248">
        <v>33</v>
      </c>
      <c r="AZ3248">
        <v>0</v>
      </c>
      <c r="BA3248">
        <v>16</v>
      </c>
      <c r="BB3248" t="s">
        <v>6180</v>
      </c>
      <c r="BC3248">
        <v>0</v>
      </c>
      <c r="BD3248">
        <v>0</v>
      </c>
      <c r="BE3248" t="s">
        <v>6169</v>
      </c>
      <c r="BF3248" t="s">
        <v>6170</v>
      </c>
      <c r="BG3248">
        <v>0</v>
      </c>
      <c r="BH3248" t="s">
        <v>6171</v>
      </c>
      <c r="BI3248">
        <v>57</v>
      </c>
      <c r="BJ3248" t="s">
        <v>6187</v>
      </c>
      <c r="BK3248">
        <v>0</v>
      </c>
      <c r="BL3248">
        <v>52</v>
      </c>
      <c r="BM3248" s="3">
        <f t="shared" si="458"/>
        <v>0.67307692307692313</v>
      </c>
    </row>
    <row r="3249" spans="1:65">
      <c r="A3249" t="s">
        <v>3385</v>
      </c>
      <c r="B3249" s="2">
        <v>45853</v>
      </c>
      <c r="C3249" t="s">
        <v>3137</v>
      </c>
      <c r="D3249" t="s">
        <v>3138</v>
      </c>
      <c r="E3249">
        <v>7</v>
      </c>
      <c r="F3249" t="s">
        <v>49</v>
      </c>
      <c r="G3249" t="s">
        <v>62</v>
      </c>
      <c r="H3249" t="s">
        <v>125</v>
      </c>
      <c r="I3249" t="s">
        <v>64</v>
      </c>
      <c r="J3249" t="s">
        <v>53</v>
      </c>
      <c r="K3249" t="s">
        <v>75</v>
      </c>
      <c r="L3249" t="s">
        <v>67</v>
      </c>
      <c r="M3249" t="s">
        <v>68</v>
      </c>
      <c r="N3249" t="s">
        <v>76</v>
      </c>
      <c r="O3249" t="s">
        <v>70</v>
      </c>
      <c r="P3249">
        <v>70</v>
      </c>
      <c r="Q3249">
        <v>74</v>
      </c>
      <c r="R3249">
        <v>74</v>
      </c>
      <c r="S3249">
        <v>6</v>
      </c>
      <c r="T3249">
        <f t="shared" si="450"/>
        <v>68</v>
      </c>
      <c r="U3249">
        <v>67</v>
      </c>
      <c r="V3249">
        <f t="shared" si="451"/>
        <v>1</v>
      </c>
      <c r="W3249" s="3">
        <f t="shared" si="452"/>
        <v>8.1081081081081086E-2</v>
      </c>
      <c r="X3249">
        <v>20</v>
      </c>
      <c r="Y3249" s="4">
        <v>5.3</v>
      </c>
      <c r="Z3249" s="4">
        <v>0.9</v>
      </c>
      <c r="AA3249" s="5">
        <v>36392.080000000002</v>
      </c>
      <c r="AB3249" s="5">
        <f t="shared" si="453"/>
        <v>2438269.36</v>
      </c>
      <c r="AC3249" s="5">
        <v>21788.1</v>
      </c>
      <c r="AD3249" s="5">
        <f t="shared" si="454"/>
        <v>1612319.4</v>
      </c>
      <c r="AE3249" s="5">
        <v>122601.45</v>
      </c>
      <c r="AF3249" s="5">
        <v>33277.589999999997</v>
      </c>
      <c r="AG3249" s="5">
        <v>8447.6299999999992</v>
      </c>
      <c r="AH3249" s="5">
        <v>1305</v>
      </c>
      <c r="AI3249" s="5">
        <v>23464.21</v>
      </c>
      <c r="AJ3249">
        <v>2</v>
      </c>
      <c r="AK3249" s="5">
        <v>16496.39</v>
      </c>
      <c r="AL3249" s="5">
        <v>645.58000000000004</v>
      </c>
      <c r="AM3249" s="5">
        <v>50415.29</v>
      </c>
      <c r="AN3249">
        <v>4</v>
      </c>
      <c r="AO3249">
        <v>5</v>
      </c>
      <c r="AP3249" t="str">
        <f t="shared" si="455"/>
        <v>No</v>
      </c>
      <c r="AQ3249">
        <v>4</v>
      </c>
      <c r="AR3249" s="5">
        <f t="shared" si="456"/>
        <v>1868972.54</v>
      </c>
      <c r="AS3249" s="5">
        <f t="shared" si="457"/>
        <v>569296.81999999995</v>
      </c>
      <c r="AT3249" t="s">
        <v>1641</v>
      </c>
      <c r="AU3249" t="s">
        <v>6173</v>
      </c>
      <c r="AV3249" t="s">
        <v>6174</v>
      </c>
      <c r="AW3249" t="s">
        <v>6175</v>
      </c>
      <c r="AX3249" t="s">
        <v>6184</v>
      </c>
      <c r="AY3249">
        <v>72</v>
      </c>
      <c r="AZ3249">
        <v>0</v>
      </c>
      <c r="BA3249">
        <v>15</v>
      </c>
      <c r="BB3249" t="s">
        <v>6191</v>
      </c>
      <c r="BC3249">
        <v>1</v>
      </c>
      <c r="BD3249">
        <v>0</v>
      </c>
      <c r="BE3249" t="s">
        <v>6178</v>
      </c>
      <c r="BF3249" t="s">
        <v>6210</v>
      </c>
      <c r="BG3249">
        <v>0</v>
      </c>
      <c r="BH3249" t="s">
        <v>6171</v>
      </c>
      <c r="BI3249">
        <v>52</v>
      </c>
      <c r="BJ3249" t="s">
        <v>6187</v>
      </c>
      <c r="BK3249">
        <v>0</v>
      </c>
      <c r="BL3249">
        <v>81</v>
      </c>
      <c r="BM3249" s="3">
        <f t="shared" si="458"/>
        <v>0.9135802469135802</v>
      </c>
    </row>
    <row r="3250" spans="1:65">
      <c r="A3250" t="s">
        <v>3386</v>
      </c>
      <c r="B3250" s="2">
        <v>45853</v>
      </c>
      <c r="C3250" t="s">
        <v>3137</v>
      </c>
      <c r="D3250" t="s">
        <v>3138</v>
      </c>
      <c r="E3250">
        <v>7</v>
      </c>
      <c r="F3250" t="s">
        <v>72</v>
      </c>
      <c r="G3250" t="s">
        <v>50</v>
      </c>
      <c r="H3250" t="s">
        <v>73</v>
      </c>
      <c r="I3250" t="s">
        <v>64</v>
      </c>
      <c r="J3250" t="s">
        <v>81</v>
      </c>
      <c r="K3250" t="s">
        <v>75</v>
      </c>
      <c r="L3250" t="s">
        <v>67</v>
      </c>
      <c r="M3250" t="s">
        <v>56</v>
      </c>
      <c r="N3250" t="s">
        <v>76</v>
      </c>
      <c r="O3250" t="s">
        <v>58</v>
      </c>
      <c r="P3250">
        <v>31</v>
      </c>
      <c r="Q3250">
        <v>33</v>
      </c>
      <c r="R3250">
        <v>34</v>
      </c>
      <c r="S3250">
        <v>1</v>
      </c>
      <c r="T3250">
        <f t="shared" si="450"/>
        <v>33</v>
      </c>
      <c r="U3250">
        <v>30</v>
      </c>
      <c r="V3250">
        <f t="shared" si="451"/>
        <v>3</v>
      </c>
      <c r="W3250" s="3">
        <f t="shared" si="452"/>
        <v>2.9411764705882353E-2</v>
      </c>
      <c r="X3250">
        <v>16</v>
      </c>
      <c r="Y3250" s="4">
        <v>4.4000000000000004</v>
      </c>
      <c r="Z3250" s="4">
        <v>1.3</v>
      </c>
      <c r="AA3250" s="5">
        <v>78642.87</v>
      </c>
      <c r="AB3250" s="5">
        <f t="shared" si="453"/>
        <v>2359286.1</v>
      </c>
      <c r="AC3250" s="5">
        <v>51748.69</v>
      </c>
      <c r="AD3250" s="5">
        <f t="shared" si="454"/>
        <v>1759455.46</v>
      </c>
      <c r="AE3250" s="5">
        <v>102210.36</v>
      </c>
      <c r="AF3250" s="5">
        <v>29459.71</v>
      </c>
      <c r="AG3250" s="5">
        <v>7990.24</v>
      </c>
      <c r="AH3250" s="5">
        <v>1885</v>
      </c>
      <c r="AI3250" s="5">
        <v>6800</v>
      </c>
      <c r="AJ3250">
        <v>0</v>
      </c>
      <c r="AK3250" s="5">
        <v>0</v>
      </c>
      <c r="AL3250" s="5">
        <v>4643.9399999999996</v>
      </c>
      <c r="AM3250" s="5">
        <v>19379.009999999998</v>
      </c>
      <c r="AN3250">
        <v>4</v>
      </c>
      <c r="AO3250">
        <v>4</v>
      </c>
      <c r="AP3250" t="str">
        <f t="shared" si="455"/>
        <v>Yes</v>
      </c>
      <c r="AQ3250">
        <v>1</v>
      </c>
      <c r="AR3250" s="5">
        <f t="shared" si="456"/>
        <v>1931823.72</v>
      </c>
      <c r="AS3250" s="5">
        <f t="shared" si="457"/>
        <v>427462.38</v>
      </c>
      <c r="AT3250" t="s">
        <v>59</v>
      </c>
      <c r="AU3250" t="s">
        <v>6164</v>
      </c>
      <c r="AV3250" t="s">
        <v>6165</v>
      </c>
      <c r="AW3250" t="s">
        <v>6166</v>
      </c>
      <c r="AX3250" t="s">
        <v>6184</v>
      </c>
      <c r="AY3250">
        <v>35</v>
      </c>
      <c r="AZ3250">
        <v>1</v>
      </c>
      <c r="BA3250">
        <v>20</v>
      </c>
      <c r="BB3250" t="s">
        <v>6180</v>
      </c>
      <c r="BC3250">
        <v>0</v>
      </c>
      <c r="BD3250">
        <v>0</v>
      </c>
      <c r="BE3250" t="s">
        <v>6169</v>
      </c>
      <c r="BF3250" t="s">
        <v>6170</v>
      </c>
      <c r="BG3250">
        <v>0</v>
      </c>
      <c r="BH3250" t="s">
        <v>6171</v>
      </c>
      <c r="BI3250">
        <v>9</v>
      </c>
      <c r="BJ3250" t="s">
        <v>6172</v>
      </c>
      <c r="BK3250">
        <v>0</v>
      </c>
      <c r="BL3250">
        <v>52</v>
      </c>
      <c r="BM3250" s="3">
        <f t="shared" si="458"/>
        <v>0.65384615384615385</v>
      </c>
    </row>
    <row r="3251" spans="1:65">
      <c r="A3251" t="s">
        <v>3387</v>
      </c>
      <c r="B3251" s="2">
        <v>45853</v>
      </c>
      <c r="C3251" t="s">
        <v>3137</v>
      </c>
      <c r="D3251" t="s">
        <v>3138</v>
      </c>
      <c r="E3251">
        <v>7</v>
      </c>
      <c r="F3251" t="s">
        <v>78</v>
      </c>
      <c r="G3251" t="s">
        <v>50</v>
      </c>
      <c r="H3251" t="s">
        <v>173</v>
      </c>
      <c r="I3251" t="s">
        <v>52</v>
      </c>
      <c r="J3251" t="s">
        <v>53</v>
      </c>
      <c r="K3251" t="s">
        <v>75</v>
      </c>
      <c r="L3251" t="s">
        <v>67</v>
      </c>
      <c r="M3251" t="s">
        <v>68</v>
      </c>
      <c r="N3251" t="s">
        <v>76</v>
      </c>
      <c r="O3251" t="s">
        <v>82</v>
      </c>
      <c r="P3251">
        <v>61</v>
      </c>
      <c r="Q3251">
        <v>63</v>
      </c>
      <c r="R3251">
        <v>61</v>
      </c>
      <c r="S3251">
        <v>6</v>
      </c>
      <c r="T3251">
        <f t="shared" si="450"/>
        <v>55</v>
      </c>
      <c r="U3251">
        <v>55</v>
      </c>
      <c r="V3251">
        <f t="shared" si="451"/>
        <v>0</v>
      </c>
      <c r="W3251" s="3">
        <f t="shared" si="452"/>
        <v>9.8360655737704916E-2</v>
      </c>
      <c r="X3251">
        <v>100</v>
      </c>
      <c r="Y3251" s="4">
        <v>2.2999999999999998</v>
      </c>
      <c r="Z3251" s="4">
        <v>3.7</v>
      </c>
      <c r="AA3251" s="5">
        <v>36102.94</v>
      </c>
      <c r="AB3251" s="5">
        <f t="shared" si="453"/>
        <v>1985661.7</v>
      </c>
      <c r="AC3251" s="5">
        <v>21906.19</v>
      </c>
      <c r="AD3251" s="5">
        <f t="shared" si="454"/>
        <v>1336277.5900000001</v>
      </c>
      <c r="AE3251" s="5">
        <v>107207.27</v>
      </c>
      <c r="AF3251" s="5">
        <v>31661.279999999999</v>
      </c>
      <c r="AG3251" s="5">
        <v>34570.410000000003</v>
      </c>
      <c r="AH3251" s="5">
        <v>5365</v>
      </c>
      <c r="AI3251" s="5">
        <v>23488.52</v>
      </c>
      <c r="AJ3251">
        <v>2</v>
      </c>
      <c r="AK3251" s="5">
        <v>16809.96</v>
      </c>
      <c r="AL3251" s="5">
        <v>0</v>
      </c>
      <c r="AM3251" s="5">
        <v>39688.29</v>
      </c>
      <c r="AN3251">
        <v>4</v>
      </c>
      <c r="AO3251">
        <v>6</v>
      </c>
      <c r="AP3251" t="str">
        <f t="shared" si="455"/>
        <v>No</v>
      </c>
      <c r="AQ3251">
        <v>4</v>
      </c>
      <c r="AR3251" s="5">
        <f t="shared" si="456"/>
        <v>1595068.32</v>
      </c>
      <c r="AS3251" s="5">
        <f t="shared" si="457"/>
        <v>390593.38</v>
      </c>
      <c r="AT3251" t="s">
        <v>1641</v>
      </c>
      <c r="AU3251" t="s">
        <v>6199</v>
      </c>
      <c r="AV3251" t="s">
        <v>6200</v>
      </c>
      <c r="AW3251" t="s">
        <v>6175</v>
      </c>
      <c r="AX3251" t="s">
        <v>6202</v>
      </c>
      <c r="AY3251">
        <v>61</v>
      </c>
      <c r="AZ3251">
        <v>0</v>
      </c>
      <c r="BA3251">
        <v>0</v>
      </c>
      <c r="BB3251" t="s">
        <v>6168</v>
      </c>
      <c r="BC3251">
        <v>1</v>
      </c>
      <c r="BD3251">
        <v>1</v>
      </c>
      <c r="BE3251" t="s">
        <v>6178</v>
      </c>
      <c r="BF3251" t="s">
        <v>6212</v>
      </c>
      <c r="BG3251">
        <v>3</v>
      </c>
      <c r="BH3251" t="s">
        <v>6209</v>
      </c>
      <c r="BI3251">
        <v>101</v>
      </c>
      <c r="BJ3251" t="s">
        <v>6193</v>
      </c>
      <c r="BK3251">
        <v>0</v>
      </c>
      <c r="BL3251">
        <v>72</v>
      </c>
      <c r="BM3251" s="3">
        <f t="shared" si="458"/>
        <v>0.84722222222222221</v>
      </c>
    </row>
    <row r="3252" spans="1:65">
      <c r="A3252" t="s">
        <v>3388</v>
      </c>
      <c r="B3252" s="2">
        <v>45854</v>
      </c>
      <c r="C3252" t="s">
        <v>3137</v>
      </c>
      <c r="D3252" t="s">
        <v>3138</v>
      </c>
      <c r="E3252">
        <v>7</v>
      </c>
      <c r="F3252" t="s">
        <v>72</v>
      </c>
      <c r="G3252" t="s">
        <v>50</v>
      </c>
      <c r="H3252" t="s">
        <v>73</v>
      </c>
      <c r="I3252" t="s">
        <v>52</v>
      </c>
      <c r="J3252" t="s">
        <v>53</v>
      </c>
      <c r="K3252" t="s">
        <v>66</v>
      </c>
      <c r="L3252" t="s">
        <v>92</v>
      </c>
      <c r="M3252" t="s">
        <v>68</v>
      </c>
      <c r="N3252" t="s">
        <v>57</v>
      </c>
      <c r="O3252" t="s">
        <v>120</v>
      </c>
      <c r="P3252">
        <v>58</v>
      </c>
      <c r="Q3252">
        <v>58</v>
      </c>
      <c r="R3252">
        <v>60</v>
      </c>
      <c r="S3252">
        <v>2</v>
      </c>
      <c r="T3252">
        <f t="shared" si="450"/>
        <v>58</v>
      </c>
      <c r="U3252">
        <v>57</v>
      </c>
      <c r="V3252">
        <f t="shared" si="451"/>
        <v>1</v>
      </c>
      <c r="W3252" s="3">
        <f t="shared" si="452"/>
        <v>3.3333333333333333E-2</v>
      </c>
      <c r="X3252">
        <v>39</v>
      </c>
      <c r="Y3252" s="4">
        <v>3.7</v>
      </c>
      <c r="Z3252" s="4">
        <v>1.5</v>
      </c>
      <c r="AA3252" s="5">
        <v>33931.620000000003</v>
      </c>
      <c r="AB3252" s="5">
        <f t="shared" si="453"/>
        <v>1934102.34</v>
      </c>
      <c r="AC3252" s="5">
        <v>22878.54</v>
      </c>
      <c r="AD3252" s="5">
        <f t="shared" si="454"/>
        <v>1372712.4</v>
      </c>
      <c r="AE3252" s="5">
        <v>108745.19</v>
      </c>
      <c r="AF3252" s="5">
        <v>28458.7</v>
      </c>
      <c r="AG3252" s="5">
        <v>9828.57</v>
      </c>
      <c r="AH3252" s="5">
        <v>2175</v>
      </c>
      <c r="AI3252" s="5">
        <v>6400</v>
      </c>
      <c r="AJ3252">
        <v>1</v>
      </c>
      <c r="AK3252" s="5">
        <v>8123.33</v>
      </c>
      <c r="AL3252" s="5">
        <v>637.47</v>
      </c>
      <c r="AM3252" s="5">
        <v>38789.199999999997</v>
      </c>
      <c r="AN3252">
        <v>4</v>
      </c>
      <c r="AO3252">
        <v>5</v>
      </c>
      <c r="AP3252" t="str">
        <f t="shared" si="455"/>
        <v>No</v>
      </c>
      <c r="AQ3252">
        <v>3</v>
      </c>
      <c r="AR3252" s="5">
        <f t="shared" si="456"/>
        <v>1575869.86</v>
      </c>
      <c r="AS3252" s="5">
        <f t="shared" si="457"/>
        <v>358232.48</v>
      </c>
      <c r="AT3252" t="s">
        <v>59</v>
      </c>
      <c r="AU3252" t="s">
        <v>6181</v>
      </c>
      <c r="AV3252" t="s">
        <v>6182</v>
      </c>
      <c r="AW3252" t="s">
        <v>6183</v>
      </c>
      <c r="AX3252" t="s">
        <v>6184</v>
      </c>
      <c r="AY3252">
        <v>62</v>
      </c>
      <c r="AZ3252">
        <v>3</v>
      </c>
      <c r="BA3252">
        <v>11</v>
      </c>
      <c r="BB3252" t="s">
        <v>6185</v>
      </c>
      <c r="BC3252">
        <v>0</v>
      </c>
      <c r="BD3252">
        <v>1</v>
      </c>
      <c r="BE3252" t="s">
        <v>6188</v>
      </c>
      <c r="BF3252" t="s">
        <v>6170</v>
      </c>
      <c r="BG3252">
        <v>1</v>
      </c>
      <c r="BH3252" t="s">
        <v>6179</v>
      </c>
      <c r="BI3252">
        <v>51</v>
      </c>
      <c r="BJ3252" t="s">
        <v>6187</v>
      </c>
      <c r="BK3252">
        <v>0</v>
      </c>
      <c r="BL3252">
        <v>71</v>
      </c>
      <c r="BM3252" s="3">
        <f t="shared" si="458"/>
        <v>0.84507042253521125</v>
      </c>
    </row>
    <row r="3253" spans="1:65">
      <c r="A3253" t="s">
        <v>3389</v>
      </c>
      <c r="B3253" s="2">
        <v>45854</v>
      </c>
      <c r="C3253" t="s">
        <v>3137</v>
      </c>
      <c r="D3253" t="s">
        <v>3138</v>
      </c>
      <c r="E3253">
        <v>7</v>
      </c>
      <c r="F3253" t="s">
        <v>78</v>
      </c>
      <c r="G3253" t="s">
        <v>79</v>
      </c>
      <c r="H3253" t="s">
        <v>80</v>
      </c>
      <c r="I3253" t="s">
        <v>74</v>
      </c>
      <c r="J3253" t="s">
        <v>53</v>
      </c>
      <c r="K3253" t="s">
        <v>75</v>
      </c>
      <c r="L3253" t="s">
        <v>92</v>
      </c>
      <c r="M3253" t="s">
        <v>68</v>
      </c>
      <c r="N3253" t="s">
        <v>109</v>
      </c>
      <c r="O3253" t="s">
        <v>82</v>
      </c>
      <c r="P3253">
        <v>58</v>
      </c>
      <c r="Q3253">
        <v>58</v>
      </c>
      <c r="R3253">
        <v>55</v>
      </c>
      <c r="S3253">
        <v>2</v>
      </c>
      <c r="T3253">
        <f t="shared" si="450"/>
        <v>53</v>
      </c>
      <c r="U3253">
        <v>53</v>
      </c>
      <c r="V3253">
        <f t="shared" si="451"/>
        <v>0</v>
      </c>
      <c r="W3253" s="3">
        <f t="shared" si="452"/>
        <v>3.6363636363636362E-2</v>
      </c>
      <c r="X3253">
        <v>13</v>
      </c>
      <c r="Y3253" s="4">
        <v>0</v>
      </c>
      <c r="Z3253" s="4">
        <v>0.9</v>
      </c>
      <c r="AA3253" s="5">
        <v>36451.06</v>
      </c>
      <c r="AB3253" s="5">
        <f t="shared" si="453"/>
        <v>1931906.18</v>
      </c>
      <c r="AC3253" s="5">
        <v>22622.85</v>
      </c>
      <c r="AD3253" s="5">
        <f t="shared" si="454"/>
        <v>1244256.75</v>
      </c>
      <c r="AE3253" s="5">
        <v>93329.13</v>
      </c>
      <c r="AF3253" s="5">
        <v>25224.04</v>
      </c>
      <c r="AG3253" s="5">
        <v>7998.25</v>
      </c>
      <c r="AH3253" s="5">
        <v>1305</v>
      </c>
      <c r="AI3253" s="5">
        <v>6400</v>
      </c>
      <c r="AJ3253">
        <v>1</v>
      </c>
      <c r="AK3253" s="5">
        <v>8798.4599999999991</v>
      </c>
      <c r="AL3253" s="5">
        <v>0</v>
      </c>
      <c r="AM3253" s="5">
        <v>77159.850000000006</v>
      </c>
      <c r="AN3253">
        <v>8</v>
      </c>
      <c r="AO3253">
        <v>9</v>
      </c>
      <c r="AP3253" t="str">
        <f t="shared" si="455"/>
        <v>No</v>
      </c>
      <c r="AQ3253">
        <v>3</v>
      </c>
      <c r="AR3253" s="5">
        <f t="shared" si="456"/>
        <v>1464471.48</v>
      </c>
      <c r="AS3253" s="5">
        <f t="shared" si="457"/>
        <v>467434.7</v>
      </c>
      <c r="AT3253" t="s">
        <v>59</v>
      </c>
      <c r="AU3253" t="s">
        <v>6181</v>
      </c>
      <c r="AV3253" t="s">
        <v>6182</v>
      </c>
      <c r="AW3253" t="s">
        <v>6183</v>
      </c>
      <c r="AX3253" t="s">
        <v>6167</v>
      </c>
      <c r="AY3253">
        <v>60</v>
      </c>
      <c r="AZ3253">
        <v>2</v>
      </c>
      <c r="BA3253">
        <v>0</v>
      </c>
      <c r="BB3253" t="s">
        <v>6168</v>
      </c>
      <c r="BC3253">
        <v>0</v>
      </c>
      <c r="BD3253">
        <v>1</v>
      </c>
      <c r="BE3253" t="s">
        <v>6188</v>
      </c>
      <c r="BF3253" t="s">
        <v>6170</v>
      </c>
      <c r="BG3253">
        <v>0</v>
      </c>
      <c r="BH3253" t="s">
        <v>6171</v>
      </c>
      <c r="BI3253">
        <v>40</v>
      </c>
      <c r="BJ3253" t="s">
        <v>6172</v>
      </c>
      <c r="BK3253">
        <v>0</v>
      </c>
      <c r="BL3253">
        <v>71</v>
      </c>
      <c r="BM3253" s="3">
        <f t="shared" si="458"/>
        <v>0.77464788732394363</v>
      </c>
    </row>
    <row r="3254" spans="1:65">
      <c r="A3254" t="s">
        <v>3390</v>
      </c>
      <c r="B3254" s="2">
        <v>45854</v>
      </c>
      <c r="C3254" t="s">
        <v>3137</v>
      </c>
      <c r="D3254" t="s">
        <v>3138</v>
      </c>
      <c r="E3254">
        <v>7</v>
      </c>
      <c r="F3254" t="s">
        <v>72</v>
      </c>
      <c r="G3254" t="s">
        <v>79</v>
      </c>
      <c r="H3254" t="s">
        <v>86</v>
      </c>
      <c r="I3254" t="s">
        <v>52</v>
      </c>
      <c r="J3254" t="s">
        <v>53</v>
      </c>
      <c r="K3254" t="s">
        <v>75</v>
      </c>
      <c r="L3254" t="s">
        <v>87</v>
      </c>
      <c r="M3254" t="s">
        <v>56</v>
      </c>
      <c r="N3254" t="s">
        <v>69</v>
      </c>
      <c r="O3254" t="s">
        <v>58</v>
      </c>
      <c r="P3254">
        <v>64</v>
      </c>
      <c r="Q3254">
        <v>67</v>
      </c>
      <c r="R3254">
        <v>68</v>
      </c>
      <c r="S3254">
        <v>1</v>
      </c>
      <c r="T3254">
        <f t="shared" si="450"/>
        <v>67</v>
      </c>
      <c r="U3254">
        <v>62</v>
      </c>
      <c r="V3254">
        <f t="shared" si="451"/>
        <v>5</v>
      </c>
      <c r="W3254" s="3">
        <f t="shared" si="452"/>
        <v>1.4705882352941176E-2</v>
      </c>
      <c r="X3254">
        <v>16</v>
      </c>
      <c r="Y3254" s="4">
        <v>1.4</v>
      </c>
      <c r="Z3254" s="4">
        <v>1.2</v>
      </c>
      <c r="AA3254" s="5">
        <v>35906.089999999997</v>
      </c>
      <c r="AB3254" s="5">
        <f t="shared" si="453"/>
        <v>2226177.58</v>
      </c>
      <c r="AC3254" s="5">
        <v>24134.44</v>
      </c>
      <c r="AD3254" s="5">
        <f t="shared" si="454"/>
        <v>1641141.92</v>
      </c>
      <c r="AE3254" s="5">
        <v>123425.61</v>
      </c>
      <c r="AF3254" s="5">
        <v>28404.97</v>
      </c>
      <c r="AG3254" s="5">
        <v>8613.52</v>
      </c>
      <c r="AH3254" s="5">
        <v>1740</v>
      </c>
      <c r="AI3254" s="5">
        <v>3200</v>
      </c>
      <c r="AJ3254">
        <v>0</v>
      </c>
      <c r="AK3254" s="5">
        <v>0</v>
      </c>
      <c r="AL3254" s="5">
        <v>3341.83</v>
      </c>
      <c r="AM3254" s="5">
        <v>38867.410000000003</v>
      </c>
      <c r="AN3254">
        <v>4</v>
      </c>
      <c r="AO3254">
        <v>2</v>
      </c>
      <c r="AP3254" t="str">
        <f t="shared" si="455"/>
        <v>Yes</v>
      </c>
      <c r="AQ3254">
        <v>0</v>
      </c>
      <c r="AR3254" s="5">
        <f t="shared" si="456"/>
        <v>1848735.26</v>
      </c>
      <c r="AS3254" s="5">
        <f t="shared" si="457"/>
        <v>377442.32</v>
      </c>
      <c r="AT3254" t="s">
        <v>59</v>
      </c>
      <c r="AU3254" t="s">
        <v>6164</v>
      </c>
      <c r="AV3254" t="s">
        <v>6165</v>
      </c>
      <c r="AW3254" t="s">
        <v>6166</v>
      </c>
      <c r="AX3254" t="s">
        <v>6184</v>
      </c>
      <c r="AY3254">
        <v>68</v>
      </c>
      <c r="AZ3254">
        <v>2</v>
      </c>
      <c r="BA3254">
        <v>31</v>
      </c>
      <c r="BB3254" t="s">
        <v>6185</v>
      </c>
      <c r="BC3254">
        <v>0</v>
      </c>
      <c r="BD3254">
        <v>0</v>
      </c>
      <c r="BE3254" t="s">
        <v>6169</v>
      </c>
      <c r="BF3254" t="s">
        <v>6170</v>
      </c>
      <c r="BG3254">
        <v>0</v>
      </c>
      <c r="BH3254" t="s">
        <v>6171</v>
      </c>
      <c r="BI3254">
        <v>37</v>
      </c>
      <c r="BJ3254" t="s">
        <v>6172</v>
      </c>
      <c r="BK3254">
        <v>0</v>
      </c>
      <c r="BL3254">
        <v>75</v>
      </c>
      <c r="BM3254" s="3">
        <f t="shared" si="458"/>
        <v>0.90666666666666662</v>
      </c>
    </row>
    <row r="3255" spans="1:65">
      <c r="A3255" t="s">
        <v>3391</v>
      </c>
      <c r="B3255" s="2">
        <v>45854</v>
      </c>
      <c r="C3255" t="s">
        <v>3137</v>
      </c>
      <c r="D3255" t="s">
        <v>3138</v>
      </c>
      <c r="E3255">
        <v>7</v>
      </c>
      <c r="F3255" t="s">
        <v>49</v>
      </c>
      <c r="G3255" t="s">
        <v>50</v>
      </c>
      <c r="H3255" t="s">
        <v>108</v>
      </c>
      <c r="I3255" t="s">
        <v>74</v>
      </c>
      <c r="J3255" t="s">
        <v>65</v>
      </c>
      <c r="K3255" t="s">
        <v>75</v>
      </c>
      <c r="L3255" t="s">
        <v>55</v>
      </c>
      <c r="M3255" t="s">
        <v>68</v>
      </c>
      <c r="N3255" t="s">
        <v>69</v>
      </c>
      <c r="O3255" t="s">
        <v>58</v>
      </c>
      <c r="P3255">
        <v>48</v>
      </c>
      <c r="Q3255">
        <v>49</v>
      </c>
      <c r="R3255">
        <v>47</v>
      </c>
      <c r="S3255">
        <v>1</v>
      </c>
      <c r="T3255">
        <f t="shared" si="450"/>
        <v>46</v>
      </c>
      <c r="U3255">
        <v>46</v>
      </c>
      <c r="V3255">
        <f t="shared" si="451"/>
        <v>0</v>
      </c>
      <c r="W3255" s="3">
        <f t="shared" si="452"/>
        <v>2.1276595744680851E-2</v>
      </c>
      <c r="X3255">
        <v>20</v>
      </c>
      <c r="Y3255" s="4">
        <v>0</v>
      </c>
      <c r="Z3255" s="4">
        <v>1</v>
      </c>
      <c r="AA3255" s="5">
        <v>52555.77</v>
      </c>
      <c r="AB3255" s="5">
        <f t="shared" si="453"/>
        <v>2417565.42</v>
      </c>
      <c r="AC3255" s="5">
        <v>33307.440000000002</v>
      </c>
      <c r="AD3255" s="5">
        <f t="shared" si="454"/>
        <v>1565449.68</v>
      </c>
      <c r="AE3255" s="5">
        <v>104389.66</v>
      </c>
      <c r="AF3255" s="5">
        <v>31146.53</v>
      </c>
      <c r="AG3255" s="5">
        <v>9139.93</v>
      </c>
      <c r="AH3255" s="5">
        <v>1450</v>
      </c>
      <c r="AI3255" s="5">
        <v>4600</v>
      </c>
      <c r="AJ3255">
        <v>1</v>
      </c>
      <c r="AK3255" s="5">
        <v>14013.43</v>
      </c>
      <c r="AL3255" s="5">
        <v>0</v>
      </c>
      <c r="AM3255" s="5">
        <v>31202.63</v>
      </c>
      <c r="AN3255">
        <v>4</v>
      </c>
      <c r="AO3255">
        <v>3</v>
      </c>
      <c r="AP3255" t="str">
        <f t="shared" si="455"/>
        <v>Yes</v>
      </c>
      <c r="AQ3255">
        <v>1</v>
      </c>
      <c r="AR3255" s="5">
        <f t="shared" si="456"/>
        <v>1761391.86</v>
      </c>
      <c r="AS3255" s="5">
        <f t="shared" si="457"/>
        <v>656173.56000000006</v>
      </c>
      <c r="AT3255" t="s">
        <v>59</v>
      </c>
      <c r="AU3255" t="s">
        <v>6194</v>
      </c>
      <c r="AV3255" t="s">
        <v>6195</v>
      </c>
      <c r="AW3255" t="s">
        <v>6183</v>
      </c>
      <c r="AX3255" t="s">
        <v>6167</v>
      </c>
      <c r="AY3255">
        <v>48</v>
      </c>
      <c r="AZ3255">
        <v>0</v>
      </c>
      <c r="BA3255">
        <v>0</v>
      </c>
      <c r="BB3255" t="s">
        <v>6168</v>
      </c>
      <c r="BC3255">
        <v>0</v>
      </c>
      <c r="BD3255">
        <v>0</v>
      </c>
      <c r="BE3255" t="s">
        <v>6169</v>
      </c>
      <c r="BF3255" t="s">
        <v>6170</v>
      </c>
      <c r="BG3255">
        <v>0</v>
      </c>
      <c r="BH3255" t="s">
        <v>6171</v>
      </c>
      <c r="BI3255">
        <v>34</v>
      </c>
      <c r="BJ3255" t="s">
        <v>6172</v>
      </c>
      <c r="BK3255">
        <v>0</v>
      </c>
      <c r="BL3255">
        <v>62</v>
      </c>
      <c r="BM3255" s="3">
        <f t="shared" si="458"/>
        <v>0.75806451612903225</v>
      </c>
    </row>
    <row r="3256" spans="1:65">
      <c r="A3256" t="s">
        <v>3392</v>
      </c>
      <c r="B3256" s="2">
        <v>45854</v>
      </c>
      <c r="C3256" t="s">
        <v>3137</v>
      </c>
      <c r="D3256" t="s">
        <v>3138</v>
      </c>
      <c r="E3256">
        <v>7</v>
      </c>
      <c r="F3256" t="s">
        <v>72</v>
      </c>
      <c r="G3256" t="s">
        <v>79</v>
      </c>
      <c r="H3256" t="s">
        <v>213</v>
      </c>
      <c r="I3256" t="s">
        <v>52</v>
      </c>
      <c r="J3256" t="s">
        <v>81</v>
      </c>
      <c r="K3256" t="s">
        <v>54</v>
      </c>
      <c r="L3256" t="s">
        <v>67</v>
      </c>
      <c r="M3256" t="s">
        <v>56</v>
      </c>
      <c r="N3256" t="s">
        <v>76</v>
      </c>
      <c r="O3256" t="s">
        <v>70</v>
      </c>
      <c r="P3256">
        <v>36</v>
      </c>
      <c r="Q3256">
        <v>38</v>
      </c>
      <c r="R3256">
        <v>37</v>
      </c>
      <c r="S3256">
        <v>1</v>
      </c>
      <c r="T3256">
        <f t="shared" si="450"/>
        <v>36</v>
      </c>
      <c r="U3256">
        <v>35</v>
      </c>
      <c r="V3256">
        <f t="shared" si="451"/>
        <v>1</v>
      </c>
      <c r="W3256" s="3">
        <f t="shared" si="452"/>
        <v>2.7027027027027029E-2</v>
      </c>
      <c r="X3256">
        <v>14</v>
      </c>
      <c r="Y3256" s="4">
        <v>6.3</v>
      </c>
      <c r="Z3256" s="4">
        <v>1.5</v>
      </c>
      <c r="AA3256" s="5">
        <v>84466.58</v>
      </c>
      <c r="AB3256" s="5">
        <f t="shared" si="453"/>
        <v>2956330.3</v>
      </c>
      <c r="AC3256" s="5">
        <v>51596.639999999999</v>
      </c>
      <c r="AD3256" s="5">
        <f t="shared" si="454"/>
        <v>1909075.68</v>
      </c>
      <c r="AE3256" s="5">
        <v>119834.64</v>
      </c>
      <c r="AF3256" s="5">
        <v>30290.6</v>
      </c>
      <c r="AG3256" s="5">
        <v>7904.03</v>
      </c>
      <c r="AH3256" s="5">
        <v>2175</v>
      </c>
      <c r="AI3256" s="5">
        <v>6800</v>
      </c>
      <c r="AJ3256">
        <v>0</v>
      </c>
      <c r="AK3256" s="5">
        <v>0</v>
      </c>
      <c r="AL3256" s="5">
        <v>1527.8</v>
      </c>
      <c r="AM3256" s="5">
        <v>25011.37</v>
      </c>
      <c r="AN3256">
        <v>4</v>
      </c>
      <c r="AO3256">
        <v>5</v>
      </c>
      <c r="AP3256" t="str">
        <f t="shared" si="455"/>
        <v>No</v>
      </c>
      <c r="AQ3256">
        <v>2</v>
      </c>
      <c r="AR3256" s="5">
        <f t="shared" si="456"/>
        <v>2102619.12</v>
      </c>
      <c r="AS3256" s="5">
        <f t="shared" si="457"/>
        <v>853711.18</v>
      </c>
      <c r="AT3256" t="s">
        <v>59</v>
      </c>
      <c r="AU3256" t="s">
        <v>6164</v>
      </c>
      <c r="AV3256" t="s">
        <v>6165</v>
      </c>
      <c r="AW3256" t="s">
        <v>6166</v>
      </c>
      <c r="AX3256" t="s">
        <v>6167</v>
      </c>
      <c r="AY3256">
        <v>38</v>
      </c>
      <c r="AZ3256">
        <v>0</v>
      </c>
      <c r="BA3256">
        <v>12</v>
      </c>
      <c r="BB3256" t="s">
        <v>6198</v>
      </c>
      <c r="BC3256">
        <v>1</v>
      </c>
      <c r="BD3256">
        <v>0</v>
      </c>
      <c r="BE3256" t="s">
        <v>6196</v>
      </c>
      <c r="BF3256" t="s">
        <v>6170</v>
      </c>
      <c r="BG3256">
        <v>0</v>
      </c>
      <c r="BH3256" t="s">
        <v>6171</v>
      </c>
      <c r="BI3256">
        <v>23</v>
      </c>
      <c r="BJ3256" t="s">
        <v>6172</v>
      </c>
      <c r="BK3256">
        <v>0</v>
      </c>
      <c r="BL3256">
        <v>51</v>
      </c>
      <c r="BM3256" s="3">
        <f t="shared" si="458"/>
        <v>0.72549019607843135</v>
      </c>
    </row>
    <row r="3257" spans="1:65">
      <c r="A3257" t="s">
        <v>3393</v>
      </c>
      <c r="B3257" s="2">
        <v>45854</v>
      </c>
      <c r="C3257" t="s">
        <v>3137</v>
      </c>
      <c r="D3257" t="s">
        <v>3138</v>
      </c>
      <c r="E3257">
        <v>7</v>
      </c>
      <c r="F3257" t="s">
        <v>72</v>
      </c>
      <c r="G3257" t="s">
        <v>79</v>
      </c>
      <c r="H3257" t="s">
        <v>213</v>
      </c>
      <c r="I3257" t="s">
        <v>74</v>
      </c>
      <c r="J3257" t="s">
        <v>53</v>
      </c>
      <c r="K3257" t="s">
        <v>75</v>
      </c>
      <c r="L3257" t="s">
        <v>87</v>
      </c>
      <c r="M3257" t="s">
        <v>56</v>
      </c>
      <c r="N3257" t="s">
        <v>76</v>
      </c>
      <c r="O3257" t="s">
        <v>58</v>
      </c>
      <c r="P3257">
        <v>54</v>
      </c>
      <c r="Q3257">
        <v>57</v>
      </c>
      <c r="R3257">
        <v>56</v>
      </c>
      <c r="S3257">
        <v>1</v>
      </c>
      <c r="T3257">
        <f t="shared" si="450"/>
        <v>55</v>
      </c>
      <c r="U3257">
        <v>52</v>
      </c>
      <c r="V3257">
        <f t="shared" si="451"/>
        <v>3</v>
      </c>
      <c r="W3257" s="3">
        <f t="shared" si="452"/>
        <v>1.7857142857142856E-2</v>
      </c>
      <c r="X3257">
        <v>13</v>
      </c>
      <c r="Y3257" s="4">
        <v>1.5</v>
      </c>
      <c r="Z3257" s="4">
        <v>1.3</v>
      </c>
      <c r="AA3257" s="5">
        <v>36153.79</v>
      </c>
      <c r="AB3257" s="5">
        <f t="shared" si="453"/>
        <v>1879997.08</v>
      </c>
      <c r="AC3257" s="5">
        <v>24108.45</v>
      </c>
      <c r="AD3257" s="5">
        <f t="shared" si="454"/>
        <v>1350073.2</v>
      </c>
      <c r="AE3257" s="5">
        <v>95513.17</v>
      </c>
      <c r="AF3257" s="5">
        <v>24327.75</v>
      </c>
      <c r="AG3257" s="5">
        <v>8177.52</v>
      </c>
      <c r="AH3257" s="5">
        <v>1885</v>
      </c>
      <c r="AI3257" s="5">
        <v>3200</v>
      </c>
      <c r="AJ3257">
        <v>0</v>
      </c>
      <c r="AK3257" s="5">
        <v>0</v>
      </c>
      <c r="AL3257" s="5">
        <v>2048.66</v>
      </c>
      <c r="AM3257" s="5">
        <v>35973.47</v>
      </c>
      <c r="AN3257">
        <v>4</v>
      </c>
      <c r="AO3257">
        <v>5</v>
      </c>
      <c r="AP3257" t="str">
        <f t="shared" si="455"/>
        <v>No</v>
      </c>
      <c r="AQ3257">
        <v>2</v>
      </c>
      <c r="AR3257" s="5">
        <f t="shared" si="456"/>
        <v>1521198.77</v>
      </c>
      <c r="AS3257" s="5">
        <f t="shared" si="457"/>
        <v>358798.31</v>
      </c>
      <c r="AT3257" t="s">
        <v>59</v>
      </c>
      <c r="AU3257" t="s">
        <v>6164</v>
      </c>
      <c r="AV3257" t="s">
        <v>6165</v>
      </c>
      <c r="AW3257" t="s">
        <v>6166</v>
      </c>
      <c r="AX3257" t="s">
        <v>6167</v>
      </c>
      <c r="AY3257">
        <v>54</v>
      </c>
      <c r="AZ3257">
        <v>0</v>
      </c>
      <c r="BA3257">
        <v>26</v>
      </c>
      <c r="BB3257" t="s">
        <v>6180</v>
      </c>
      <c r="BC3257">
        <v>0</v>
      </c>
      <c r="BD3257">
        <v>1</v>
      </c>
      <c r="BE3257" t="s">
        <v>6188</v>
      </c>
      <c r="BF3257" t="s">
        <v>6170</v>
      </c>
      <c r="BG3257">
        <v>0</v>
      </c>
      <c r="BH3257" t="s">
        <v>6171</v>
      </c>
      <c r="BI3257">
        <v>34</v>
      </c>
      <c r="BJ3257" t="s">
        <v>6172</v>
      </c>
      <c r="BK3257">
        <v>0</v>
      </c>
      <c r="BL3257">
        <v>74</v>
      </c>
      <c r="BM3257" s="3">
        <f t="shared" si="458"/>
        <v>0.7567567567567568</v>
      </c>
    </row>
    <row r="3258" spans="1:65">
      <c r="A3258" t="s">
        <v>3394</v>
      </c>
      <c r="B3258" s="2">
        <v>45854</v>
      </c>
      <c r="C3258" t="s">
        <v>3137</v>
      </c>
      <c r="D3258" t="s">
        <v>3138</v>
      </c>
      <c r="E3258">
        <v>7</v>
      </c>
      <c r="F3258" t="s">
        <v>78</v>
      </c>
      <c r="G3258" t="s">
        <v>62</v>
      </c>
      <c r="H3258" t="s">
        <v>168</v>
      </c>
      <c r="I3258" t="s">
        <v>52</v>
      </c>
      <c r="J3258" t="s">
        <v>65</v>
      </c>
      <c r="K3258" t="s">
        <v>75</v>
      </c>
      <c r="L3258" t="s">
        <v>67</v>
      </c>
      <c r="M3258" t="s">
        <v>56</v>
      </c>
      <c r="N3258" t="s">
        <v>69</v>
      </c>
      <c r="O3258" t="s">
        <v>120</v>
      </c>
      <c r="P3258">
        <v>49</v>
      </c>
      <c r="Q3258">
        <v>52</v>
      </c>
      <c r="R3258">
        <v>51</v>
      </c>
      <c r="S3258">
        <v>1</v>
      </c>
      <c r="T3258">
        <f t="shared" si="450"/>
        <v>50</v>
      </c>
      <c r="U3258">
        <v>47</v>
      </c>
      <c r="V3258">
        <f t="shared" si="451"/>
        <v>3</v>
      </c>
      <c r="W3258" s="3">
        <f t="shared" si="452"/>
        <v>1.9607843137254902E-2</v>
      </c>
      <c r="X3258">
        <v>42</v>
      </c>
      <c r="Y3258" s="4">
        <v>2.7</v>
      </c>
      <c r="Z3258" s="4">
        <v>1.9</v>
      </c>
      <c r="AA3258" s="5">
        <v>52357.41</v>
      </c>
      <c r="AB3258" s="5">
        <f t="shared" si="453"/>
        <v>2460798.27</v>
      </c>
      <c r="AC3258" s="5">
        <v>34193.050000000003</v>
      </c>
      <c r="AD3258" s="5">
        <f t="shared" si="454"/>
        <v>1743845.55</v>
      </c>
      <c r="AE3258" s="5">
        <v>117802.36</v>
      </c>
      <c r="AF3258" s="5">
        <v>35512.83</v>
      </c>
      <c r="AG3258" s="5">
        <v>10648.36</v>
      </c>
      <c r="AH3258" s="5">
        <v>2755</v>
      </c>
      <c r="AI3258" s="5">
        <v>4600</v>
      </c>
      <c r="AJ3258">
        <v>0</v>
      </c>
      <c r="AK3258" s="5">
        <v>0</v>
      </c>
      <c r="AL3258" s="5">
        <v>2811.49</v>
      </c>
      <c r="AM3258" s="5">
        <v>29261.61</v>
      </c>
      <c r="AN3258">
        <v>4</v>
      </c>
      <c r="AO3258">
        <v>3</v>
      </c>
      <c r="AP3258" t="str">
        <f t="shared" si="455"/>
        <v>Yes</v>
      </c>
      <c r="AQ3258">
        <v>0</v>
      </c>
      <c r="AR3258" s="5">
        <f t="shared" si="456"/>
        <v>1947237.2</v>
      </c>
      <c r="AS3258" s="5">
        <f t="shared" si="457"/>
        <v>513561.07</v>
      </c>
      <c r="AT3258" t="s">
        <v>59</v>
      </c>
      <c r="AU3258" t="s">
        <v>6164</v>
      </c>
      <c r="AV3258" t="s">
        <v>6165</v>
      </c>
      <c r="AW3258" t="s">
        <v>6166</v>
      </c>
      <c r="AX3258" t="s">
        <v>6167</v>
      </c>
      <c r="AY3258">
        <v>49</v>
      </c>
      <c r="AZ3258">
        <v>0</v>
      </c>
      <c r="BA3258">
        <v>20</v>
      </c>
      <c r="BB3258" t="s">
        <v>6180</v>
      </c>
      <c r="BC3258">
        <v>0</v>
      </c>
      <c r="BD3258">
        <v>0</v>
      </c>
      <c r="BE3258" t="s">
        <v>6169</v>
      </c>
      <c r="BF3258" t="s">
        <v>6170</v>
      </c>
      <c r="BG3258">
        <v>0</v>
      </c>
      <c r="BH3258" t="s">
        <v>6171</v>
      </c>
      <c r="BI3258">
        <v>52</v>
      </c>
      <c r="BJ3258" t="s">
        <v>6187</v>
      </c>
      <c r="BK3258">
        <v>0</v>
      </c>
      <c r="BL3258">
        <v>59</v>
      </c>
      <c r="BM3258" s="3">
        <f t="shared" si="458"/>
        <v>0.86440677966101698</v>
      </c>
    </row>
    <row r="3259" spans="1:65">
      <c r="A3259" t="s">
        <v>3395</v>
      </c>
      <c r="B3259" s="2">
        <v>45854</v>
      </c>
      <c r="C3259" t="s">
        <v>3137</v>
      </c>
      <c r="D3259" t="s">
        <v>3138</v>
      </c>
      <c r="E3259">
        <v>7</v>
      </c>
      <c r="F3259" t="s">
        <v>78</v>
      </c>
      <c r="G3259" t="s">
        <v>50</v>
      </c>
      <c r="H3259" t="s">
        <v>161</v>
      </c>
      <c r="I3259" t="s">
        <v>74</v>
      </c>
      <c r="J3259" t="s">
        <v>53</v>
      </c>
      <c r="K3259" t="s">
        <v>75</v>
      </c>
      <c r="L3259" t="s">
        <v>55</v>
      </c>
      <c r="M3259" t="s">
        <v>56</v>
      </c>
      <c r="N3259" t="s">
        <v>94</v>
      </c>
      <c r="O3259" t="s">
        <v>58</v>
      </c>
      <c r="P3259">
        <v>62</v>
      </c>
      <c r="Q3259">
        <v>62</v>
      </c>
      <c r="R3259">
        <v>58</v>
      </c>
      <c r="S3259">
        <v>2</v>
      </c>
      <c r="T3259">
        <f t="shared" si="450"/>
        <v>56</v>
      </c>
      <c r="U3259">
        <v>56</v>
      </c>
      <c r="V3259">
        <f t="shared" si="451"/>
        <v>0</v>
      </c>
      <c r="W3259" s="3">
        <f t="shared" si="452"/>
        <v>3.4482758620689655E-2</v>
      </c>
      <c r="X3259">
        <v>5</v>
      </c>
      <c r="Y3259" s="4">
        <v>0.2</v>
      </c>
      <c r="Z3259" s="4">
        <v>0.8</v>
      </c>
      <c r="AA3259" s="5">
        <v>36009.07</v>
      </c>
      <c r="AB3259" s="5">
        <f t="shared" si="453"/>
        <v>2016507.92</v>
      </c>
      <c r="AC3259" s="5">
        <v>23674.15</v>
      </c>
      <c r="AD3259" s="5">
        <f t="shared" si="454"/>
        <v>1373100.7</v>
      </c>
      <c r="AE3259" s="5">
        <v>98322.66</v>
      </c>
      <c r="AF3259" s="5">
        <v>26483.86</v>
      </c>
      <c r="AG3259" s="5">
        <v>6968.7</v>
      </c>
      <c r="AH3259" s="5">
        <v>1160</v>
      </c>
      <c r="AI3259" s="5">
        <v>6400</v>
      </c>
      <c r="AJ3259">
        <v>0</v>
      </c>
      <c r="AK3259" s="5">
        <v>0</v>
      </c>
      <c r="AL3259" s="5">
        <v>0</v>
      </c>
      <c r="AM3259" s="5">
        <v>38050.17</v>
      </c>
      <c r="AN3259">
        <v>4</v>
      </c>
      <c r="AO3259">
        <v>4</v>
      </c>
      <c r="AP3259" t="str">
        <f t="shared" si="455"/>
        <v>Yes</v>
      </c>
      <c r="AQ3259">
        <v>1</v>
      </c>
      <c r="AR3259" s="5">
        <f t="shared" si="456"/>
        <v>1550486.09</v>
      </c>
      <c r="AS3259" s="5">
        <f t="shared" si="457"/>
        <v>466021.83</v>
      </c>
      <c r="AT3259" t="s">
        <v>59</v>
      </c>
      <c r="AU3259" t="s">
        <v>6164</v>
      </c>
      <c r="AV3259" t="s">
        <v>6165</v>
      </c>
      <c r="AW3259" t="s">
        <v>6166</v>
      </c>
      <c r="AX3259" t="s">
        <v>6167</v>
      </c>
      <c r="AY3259">
        <v>62</v>
      </c>
      <c r="AZ3259">
        <v>0</v>
      </c>
      <c r="BA3259">
        <v>0</v>
      </c>
      <c r="BB3259" t="s">
        <v>6168</v>
      </c>
      <c r="BC3259">
        <v>0</v>
      </c>
      <c r="BD3259">
        <v>0</v>
      </c>
      <c r="BE3259" t="s">
        <v>6169</v>
      </c>
      <c r="BF3259" t="s">
        <v>6170</v>
      </c>
      <c r="BG3259">
        <v>0</v>
      </c>
      <c r="BH3259" t="s">
        <v>6171</v>
      </c>
      <c r="BI3259">
        <v>25</v>
      </c>
      <c r="BJ3259" t="s">
        <v>6172</v>
      </c>
      <c r="BK3259">
        <v>0</v>
      </c>
      <c r="BL3259">
        <v>74</v>
      </c>
      <c r="BM3259" s="3">
        <f t="shared" si="458"/>
        <v>0.78378378378378377</v>
      </c>
    </row>
    <row r="3260" spans="1:65">
      <c r="A3260" t="s">
        <v>3396</v>
      </c>
      <c r="B3260" s="2">
        <v>45854</v>
      </c>
      <c r="C3260" t="s">
        <v>3137</v>
      </c>
      <c r="D3260" t="s">
        <v>3138</v>
      </c>
      <c r="E3260">
        <v>7</v>
      </c>
      <c r="F3260" t="s">
        <v>78</v>
      </c>
      <c r="G3260" t="s">
        <v>62</v>
      </c>
      <c r="H3260" t="s">
        <v>190</v>
      </c>
      <c r="I3260" t="s">
        <v>64</v>
      </c>
      <c r="J3260" t="s">
        <v>81</v>
      </c>
      <c r="K3260" t="s">
        <v>75</v>
      </c>
      <c r="L3260" t="s">
        <v>67</v>
      </c>
      <c r="M3260" t="s">
        <v>68</v>
      </c>
      <c r="N3260" t="s">
        <v>94</v>
      </c>
      <c r="O3260" t="s">
        <v>58</v>
      </c>
      <c r="P3260">
        <v>36</v>
      </c>
      <c r="Q3260">
        <v>38</v>
      </c>
      <c r="R3260">
        <v>36</v>
      </c>
      <c r="S3260">
        <v>4</v>
      </c>
      <c r="T3260">
        <f t="shared" si="450"/>
        <v>32</v>
      </c>
      <c r="U3260">
        <v>32</v>
      </c>
      <c r="V3260">
        <f t="shared" si="451"/>
        <v>0</v>
      </c>
      <c r="W3260" s="3">
        <f t="shared" si="452"/>
        <v>0.1111111111111111</v>
      </c>
      <c r="X3260">
        <v>16</v>
      </c>
      <c r="Y3260" s="4">
        <v>5.2</v>
      </c>
      <c r="Z3260" s="4">
        <v>1.3</v>
      </c>
      <c r="AA3260" s="5">
        <v>77876.41</v>
      </c>
      <c r="AB3260" s="5">
        <f t="shared" si="453"/>
        <v>2492045.12</v>
      </c>
      <c r="AC3260" s="5">
        <v>49339.9</v>
      </c>
      <c r="AD3260" s="5">
        <f t="shared" si="454"/>
        <v>1776236.4</v>
      </c>
      <c r="AE3260" s="5">
        <v>105271.51</v>
      </c>
      <c r="AF3260" s="5">
        <v>32646.91</v>
      </c>
      <c r="AG3260" s="5">
        <v>8214</v>
      </c>
      <c r="AH3260" s="5">
        <v>1885</v>
      </c>
      <c r="AI3260" s="5">
        <v>33508.550000000003</v>
      </c>
      <c r="AJ3260">
        <v>1</v>
      </c>
      <c r="AK3260" s="5">
        <v>21249.22</v>
      </c>
      <c r="AL3260" s="5">
        <v>0</v>
      </c>
      <c r="AM3260" s="5">
        <v>21084.82</v>
      </c>
      <c r="AN3260">
        <v>4</v>
      </c>
      <c r="AO3260">
        <v>3</v>
      </c>
      <c r="AP3260" t="str">
        <f t="shared" si="455"/>
        <v>Yes</v>
      </c>
      <c r="AQ3260">
        <v>1</v>
      </c>
      <c r="AR3260" s="5">
        <f t="shared" si="456"/>
        <v>2000096.41</v>
      </c>
      <c r="AS3260" s="5">
        <f t="shared" si="457"/>
        <v>491948.71</v>
      </c>
      <c r="AT3260" t="s">
        <v>1641</v>
      </c>
      <c r="AU3260" t="s">
        <v>6189</v>
      </c>
      <c r="AV3260" t="s">
        <v>6201</v>
      </c>
      <c r="AW3260" t="s">
        <v>6175</v>
      </c>
      <c r="AX3260" t="s">
        <v>6167</v>
      </c>
      <c r="AY3260">
        <v>38</v>
      </c>
      <c r="AZ3260">
        <v>0</v>
      </c>
      <c r="BA3260">
        <v>0</v>
      </c>
      <c r="BB3260" t="s">
        <v>6168</v>
      </c>
      <c r="BC3260">
        <v>0</v>
      </c>
      <c r="BD3260">
        <v>0</v>
      </c>
      <c r="BE3260" t="s">
        <v>6169</v>
      </c>
      <c r="BF3260" t="s">
        <v>6212</v>
      </c>
      <c r="BG3260">
        <v>0</v>
      </c>
      <c r="BH3260" t="s">
        <v>6171</v>
      </c>
      <c r="BI3260">
        <v>8</v>
      </c>
      <c r="BJ3260" t="s">
        <v>6172</v>
      </c>
      <c r="BK3260">
        <v>0</v>
      </c>
      <c r="BL3260">
        <v>48</v>
      </c>
      <c r="BM3260" s="3">
        <f t="shared" si="458"/>
        <v>0.75</v>
      </c>
    </row>
    <row r="3261" spans="1:65">
      <c r="A3261" t="s">
        <v>3397</v>
      </c>
      <c r="B3261" s="2">
        <v>45854</v>
      </c>
      <c r="C3261" t="s">
        <v>3137</v>
      </c>
      <c r="D3261" t="s">
        <v>3138</v>
      </c>
      <c r="E3261">
        <v>7</v>
      </c>
      <c r="F3261" t="s">
        <v>72</v>
      </c>
      <c r="G3261" t="s">
        <v>62</v>
      </c>
      <c r="H3261" t="s">
        <v>150</v>
      </c>
      <c r="I3261" t="s">
        <v>52</v>
      </c>
      <c r="J3261" t="s">
        <v>53</v>
      </c>
      <c r="K3261" t="s">
        <v>75</v>
      </c>
      <c r="L3261" t="s">
        <v>55</v>
      </c>
      <c r="M3261" t="s">
        <v>56</v>
      </c>
      <c r="N3261" t="s">
        <v>94</v>
      </c>
      <c r="O3261" t="s">
        <v>58</v>
      </c>
      <c r="P3261">
        <v>61</v>
      </c>
      <c r="Q3261">
        <v>63</v>
      </c>
      <c r="R3261">
        <v>63</v>
      </c>
      <c r="S3261">
        <v>2</v>
      </c>
      <c r="T3261">
        <f t="shared" si="450"/>
        <v>61</v>
      </c>
      <c r="U3261">
        <v>59</v>
      </c>
      <c r="V3261">
        <f t="shared" si="451"/>
        <v>2</v>
      </c>
      <c r="W3261" s="3">
        <f t="shared" si="452"/>
        <v>3.1746031746031744E-2</v>
      </c>
      <c r="X3261">
        <v>23</v>
      </c>
      <c r="Y3261" s="4">
        <v>3.6</v>
      </c>
      <c r="Z3261" s="4">
        <v>1.3</v>
      </c>
      <c r="AA3261" s="5">
        <v>35966.15</v>
      </c>
      <c r="AB3261" s="5">
        <f t="shared" si="453"/>
        <v>2122002.85</v>
      </c>
      <c r="AC3261" s="5">
        <v>23487.3</v>
      </c>
      <c r="AD3261" s="5">
        <f t="shared" si="454"/>
        <v>1479699.9</v>
      </c>
      <c r="AE3261" s="5">
        <v>110632.56</v>
      </c>
      <c r="AF3261" s="5">
        <v>27092.95</v>
      </c>
      <c r="AG3261" s="5">
        <v>8874.68</v>
      </c>
      <c r="AH3261" s="5">
        <v>1885</v>
      </c>
      <c r="AI3261" s="5">
        <v>6400</v>
      </c>
      <c r="AJ3261">
        <v>0</v>
      </c>
      <c r="AK3261" s="5">
        <v>0</v>
      </c>
      <c r="AL3261" s="5">
        <v>1361.74</v>
      </c>
      <c r="AM3261" s="5">
        <v>37042.81</v>
      </c>
      <c r="AN3261">
        <v>4</v>
      </c>
      <c r="AO3261">
        <v>3</v>
      </c>
      <c r="AP3261" t="str">
        <f t="shared" si="455"/>
        <v>Yes</v>
      </c>
      <c r="AQ3261">
        <v>1</v>
      </c>
      <c r="AR3261" s="5">
        <f t="shared" si="456"/>
        <v>1672989.64</v>
      </c>
      <c r="AS3261" s="5">
        <f t="shared" si="457"/>
        <v>449013.21</v>
      </c>
      <c r="AT3261" t="s">
        <v>59</v>
      </c>
      <c r="AU3261" t="s">
        <v>6164</v>
      </c>
      <c r="AV3261" t="s">
        <v>6165</v>
      </c>
      <c r="AW3261" t="s">
        <v>6166</v>
      </c>
      <c r="AX3261" t="s">
        <v>6184</v>
      </c>
      <c r="AY3261">
        <v>61</v>
      </c>
      <c r="AZ3261">
        <v>0</v>
      </c>
      <c r="BA3261">
        <v>22</v>
      </c>
      <c r="BB3261" t="s">
        <v>6191</v>
      </c>
      <c r="BC3261">
        <v>0</v>
      </c>
      <c r="BD3261">
        <v>0</v>
      </c>
      <c r="BE3261" t="s">
        <v>6169</v>
      </c>
      <c r="BF3261" t="s">
        <v>6170</v>
      </c>
      <c r="BG3261">
        <v>0</v>
      </c>
      <c r="BH3261" t="s">
        <v>6171</v>
      </c>
      <c r="BI3261">
        <v>32</v>
      </c>
      <c r="BJ3261" t="s">
        <v>6172</v>
      </c>
      <c r="BK3261">
        <v>0</v>
      </c>
      <c r="BL3261">
        <v>74</v>
      </c>
      <c r="BM3261" s="3">
        <f t="shared" si="458"/>
        <v>0.85135135135135132</v>
      </c>
    </row>
    <row r="3262" spans="1:65">
      <c r="A3262" t="s">
        <v>3398</v>
      </c>
      <c r="B3262" s="2">
        <v>45854</v>
      </c>
      <c r="C3262" t="s">
        <v>3137</v>
      </c>
      <c r="D3262" t="s">
        <v>3138</v>
      </c>
      <c r="E3262">
        <v>7</v>
      </c>
      <c r="F3262" t="s">
        <v>49</v>
      </c>
      <c r="G3262" t="s">
        <v>62</v>
      </c>
      <c r="H3262" t="s">
        <v>133</v>
      </c>
      <c r="I3262" t="s">
        <v>64</v>
      </c>
      <c r="J3262" t="s">
        <v>53</v>
      </c>
      <c r="K3262" t="s">
        <v>66</v>
      </c>
      <c r="L3262" t="s">
        <v>87</v>
      </c>
      <c r="M3262" t="s">
        <v>56</v>
      </c>
      <c r="N3262" t="s">
        <v>94</v>
      </c>
      <c r="O3262" t="s">
        <v>70</v>
      </c>
      <c r="P3262">
        <v>64</v>
      </c>
      <c r="Q3262">
        <v>68</v>
      </c>
      <c r="R3262">
        <v>65</v>
      </c>
      <c r="S3262">
        <v>1</v>
      </c>
      <c r="T3262">
        <f t="shared" si="450"/>
        <v>64</v>
      </c>
      <c r="U3262">
        <v>62</v>
      </c>
      <c r="V3262">
        <f t="shared" si="451"/>
        <v>2</v>
      </c>
      <c r="W3262" s="3">
        <f t="shared" si="452"/>
        <v>1.5384615384615385E-2</v>
      </c>
      <c r="X3262">
        <v>26</v>
      </c>
      <c r="Y3262" s="4">
        <v>5.6</v>
      </c>
      <c r="Z3262" s="4">
        <v>1.7</v>
      </c>
      <c r="AA3262" s="5">
        <v>33819.75</v>
      </c>
      <c r="AB3262" s="5">
        <f t="shared" si="453"/>
        <v>2096824.5</v>
      </c>
      <c r="AC3262" s="5">
        <v>24068.26</v>
      </c>
      <c r="AD3262" s="5">
        <f t="shared" si="454"/>
        <v>1564436.9</v>
      </c>
      <c r="AE3262" s="5">
        <v>108271.94</v>
      </c>
      <c r="AF3262" s="5">
        <v>29350.28</v>
      </c>
      <c r="AG3262" s="5">
        <v>9984.0499999999993</v>
      </c>
      <c r="AH3262" s="5">
        <v>2465</v>
      </c>
      <c r="AI3262" s="5">
        <v>3200</v>
      </c>
      <c r="AJ3262">
        <v>0</v>
      </c>
      <c r="AK3262" s="5">
        <v>0</v>
      </c>
      <c r="AL3262" s="5">
        <v>1338.95</v>
      </c>
      <c r="AM3262" s="5">
        <v>41705.32</v>
      </c>
      <c r="AN3262">
        <v>4</v>
      </c>
      <c r="AO3262">
        <v>4</v>
      </c>
      <c r="AP3262" t="str">
        <f t="shared" si="455"/>
        <v>Yes</v>
      </c>
      <c r="AQ3262">
        <v>1</v>
      </c>
      <c r="AR3262" s="5">
        <f t="shared" si="456"/>
        <v>1760752.44</v>
      </c>
      <c r="AS3262" s="5">
        <f t="shared" si="457"/>
        <v>336072.06</v>
      </c>
      <c r="AT3262" t="s">
        <v>59</v>
      </c>
      <c r="AU3262" t="s">
        <v>6164</v>
      </c>
      <c r="AV3262" t="s">
        <v>6165</v>
      </c>
      <c r="AW3262" t="s">
        <v>6166</v>
      </c>
      <c r="AX3262" t="s">
        <v>6167</v>
      </c>
      <c r="AY3262">
        <v>67</v>
      </c>
      <c r="AZ3262">
        <v>0</v>
      </c>
      <c r="BA3262">
        <v>21</v>
      </c>
      <c r="BB3262" t="s">
        <v>6198</v>
      </c>
      <c r="BC3262">
        <v>0</v>
      </c>
      <c r="BD3262">
        <v>0</v>
      </c>
      <c r="BE3262" t="s">
        <v>6169</v>
      </c>
      <c r="BF3262" t="s">
        <v>6170</v>
      </c>
      <c r="BG3262">
        <v>0</v>
      </c>
      <c r="BH3262" t="s">
        <v>6171</v>
      </c>
      <c r="BI3262">
        <v>51</v>
      </c>
      <c r="BJ3262" t="s">
        <v>6187</v>
      </c>
      <c r="BK3262">
        <v>0</v>
      </c>
      <c r="BL3262">
        <v>76</v>
      </c>
      <c r="BM3262" s="3">
        <f t="shared" si="458"/>
        <v>0.85526315789473684</v>
      </c>
    </row>
    <row r="3263" spans="1:65">
      <c r="A3263" t="s">
        <v>3399</v>
      </c>
      <c r="B3263" s="2">
        <v>45854</v>
      </c>
      <c r="C3263" t="s">
        <v>3137</v>
      </c>
      <c r="D3263" t="s">
        <v>3138</v>
      </c>
      <c r="E3263">
        <v>7</v>
      </c>
      <c r="F3263" t="s">
        <v>78</v>
      </c>
      <c r="G3263" t="s">
        <v>79</v>
      </c>
      <c r="H3263" t="s">
        <v>80</v>
      </c>
      <c r="I3263" t="s">
        <v>52</v>
      </c>
      <c r="J3263" t="s">
        <v>53</v>
      </c>
      <c r="K3263" t="s">
        <v>75</v>
      </c>
      <c r="L3263" t="s">
        <v>92</v>
      </c>
      <c r="M3263" t="s">
        <v>56</v>
      </c>
      <c r="N3263" t="s">
        <v>94</v>
      </c>
      <c r="O3263" t="s">
        <v>120</v>
      </c>
      <c r="P3263">
        <v>54</v>
      </c>
      <c r="Q3263">
        <v>55</v>
      </c>
      <c r="R3263">
        <v>53</v>
      </c>
      <c r="S3263">
        <v>2</v>
      </c>
      <c r="T3263">
        <f t="shared" si="450"/>
        <v>51</v>
      </c>
      <c r="U3263">
        <v>51</v>
      </c>
      <c r="V3263">
        <f t="shared" si="451"/>
        <v>0</v>
      </c>
      <c r="W3263" s="3">
        <f t="shared" si="452"/>
        <v>3.7735849056603772E-2</v>
      </c>
      <c r="X3263">
        <v>37</v>
      </c>
      <c r="Y3263" s="4">
        <v>9.5</v>
      </c>
      <c r="Z3263" s="4">
        <v>1.5</v>
      </c>
      <c r="AA3263" s="5">
        <v>36311.5</v>
      </c>
      <c r="AB3263" s="5">
        <f t="shared" si="453"/>
        <v>1851886.5</v>
      </c>
      <c r="AC3263" s="5">
        <v>23900.39</v>
      </c>
      <c r="AD3263" s="5">
        <f t="shared" si="454"/>
        <v>1266720.67</v>
      </c>
      <c r="AE3263" s="5">
        <v>94748.38</v>
      </c>
      <c r="AF3263" s="5">
        <v>25158.58</v>
      </c>
      <c r="AG3263" s="5">
        <v>10802.05</v>
      </c>
      <c r="AH3263" s="5">
        <v>2175</v>
      </c>
      <c r="AI3263" s="5">
        <v>6400</v>
      </c>
      <c r="AJ3263">
        <v>0</v>
      </c>
      <c r="AK3263" s="5">
        <v>0</v>
      </c>
      <c r="AL3263" s="5">
        <v>0</v>
      </c>
      <c r="AM3263" s="5">
        <v>35775.040000000001</v>
      </c>
      <c r="AN3263">
        <v>4</v>
      </c>
      <c r="AO3263">
        <v>3</v>
      </c>
      <c r="AP3263" t="str">
        <f t="shared" si="455"/>
        <v>Yes</v>
      </c>
      <c r="AQ3263">
        <v>0</v>
      </c>
      <c r="AR3263" s="5">
        <f t="shared" si="456"/>
        <v>1441779.72</v>
      </c>
      <c r="AS3263" s="5">
        <f t="shared" si="457"/>
        <v>410106.78</v>
      </c>
      <c r="AT3263" t="s">
        <v>59</v>
      </c>
      <c r="AU3263" t="s">
        <v>6164</v>
      </c>
      <c r="AV3263" t="s">
        <v>6165</v>
      </c>
      <c r="AW3263" t="s">
        <v>6166</v>
      </c>
      <c r="AX3263" t="s">
        <v>6177</v>
      </c>
      <c r="AY3263">
        <v>54</v>
      </c>
      <c r="AZ3263">
        <v>0</v>
      </c>
      <c r="BA3263">
        <v>0</v>
      </c>
      <c r="BB3263" t="s">
        <v>6168</v>
      </c>
      <c r="BC3263">
        <v>0</v>
      </c>
      <c r="BD3263">
        <v>0</v>
      </c>
      <c r="BE3263" t="s">
        <v>6169</v>
      </c>
      <c r="BF3263" t="s">
        <v>6170</v>
      </c>
      <c r="BG3263">
        <v>1</v>
      </c>
      <c r="BH3263" t="s">
        <v>6179</v>
      </c>
      <c r="BI3263">
        <v>53</v>
      </c>
      <c r="BJ3263" t="s">
        <v>6187</v>
      </c>
      <c r="BK3263">
        <v>0</v>
      </c>
      <c r="BL3263">
        <v>73</v>
      </c>
      <c r="BM3263" s="3">
        <f t="shared" si="458"/>
        <v>0.72602739726027399</v>
      </c>
    </row>
    <row r="3264" spans="1:65">
      <c r="A3264" t="s">
        <v>3400</v>
      </c>
      <c r="B3264" s="2">
        <v>45854</v>
      </c>
      <c r="C3264" t="s">
        <v>3137</v>
      </c>
      <c r="D3264" t="s">
        <v>3138</v>
      </c>
      <c r="E3264">
        <v>7</v>
      </c>
      <c r="F3264" t="s">
        <v>78</v>
      </c>
      <c r="G3264" t="s">
        <v>50</v>
      </c>
      <c r="H3264" t="s">
        <v>181</v>
      </c>
      <c r="I3264" t="s">
        <v>64</v>
      </c>
      <c r="J3264" t="s">
        <v>81</v>
      </c>
      <c r="K3264" t="s">
        <v>75</v>
      </c>
      <c r="L3264" t="s">
        <v>67</v>
      </c>
      <c r="M3264" t="s">
        <v>56</v>
      </c>
      <c r="N3264" t="s">
        <v>69</v>
      </c>
      <c r="O3264" t="s">
        <v>82</v>
      </c>
      <c r="P3264">
        <v>37</v>
      </c>
      <c r="Q3264">
        <v>40</v>
      </c>
      <c r="R3264">
        <v>38</v>
      </c>
      <c r="S3264">
        <v>1</v>
      </c>
      <c r="T3264">
        <f t="shared" si="450"/>
        <v>37</v>
      </c>
      <c r="U3264">
        <v>36</v>
      </c>
      <c r="V3264">
        <f t="shared" si="451"/>
        <v>1</v>
      </c>
      <c r="W3264" s="3">
        <f t="shared" si="452"/>
        <v>2.6315789473684209E-2</v>
      </c>
      <c r="X3264">
        <v>25</v>
      </c>
      <c r="Y3264" s="4">
        <v>1.4</v>
      </c>
      <c r="Z3264" s="4">
        <v>0.9</v>
      </c>
      <c r="AA3264" s="5">
        <v>78141.929999999993</v>
      </c>
      <c r="AB3264" s="5">
        <f t="shared" si="453"/>
        <v>2813109.48</v>
      </c>
      <c r="AC3264" s="5">
        <v>51803.65</v>
      </c>
      <c r="AD3264" s="5">
        <f t="shared" si="454"/>
        <v>1968538.7</v>
      </c>
      <c r="AE3264" s="5">
        <v>111041.05</v>
      </c>
      <c r="AF3264" s="5">
        <v>34176.949999999997</v>
      </c>
      <c r="AG3264" s="5">
        <v>9702.6299999999992</v>
      </c>
      <c r="AH3264" s="5">
        <v>1305</v>
      </c>
      <c r="AI3264" s="5">
        <v>6800</v>
      </c>
      <c r="AJ3264">
        <v>0</v>
      </c>
      <c r="AK3264" s="5">
        <v>0</v>
      </c>
      <c r="AL3264" s="5">
        <v>1454.26</v>
      </c>
      <c r="AM3264" s="5">
        <v>24202.45</v>
      </c>
      <c r="AN3264">
        <v>4</v>
      </c>
      <c r="AO3264">
        <v>3</v>
      </c>
      <c r="AP3264" t="str">
        <f t="shared" si="455"/>
        <v>Yes</v>
      </c>
      <c r="AQ3264">
        <v>1</v>
      </c>
      <c r="AR3264" s="5">
        <f t="shared" si="456"/>
        <v>2157221.04</v>
      </c>
      <c r="AS3264" s="5">
        <f t="shared" si="457"/>
        <v>655888.43999999994</v>
      </c>
      <c r="AT3264" t="s">
        <v>116</v>
      </c>
      <c r="AU3264" t="s">
        <v>6164</v>
      </c>
      <c r="AV3264" t="s">
        <v>6165</v>
      </c>
      <c r="AW3264" t="s">
        <v>6166</v>
      </c>
      <c r="AX3264" t="s">
        <v>6167</v>
      </c>
      <c r="AY3264">
        <v>37</v>
      </c>
      <c r="AZ3264">
        <v>0</v>
      </c>
      <c r="BA3264">
        <v>11</v>
      </c>
      <c r="BB3264" t="s">
        <v>6191</v>
      </c>
      <c r="BC3264">
        <v>0</v>
      </c>
      <c r="BD3264">
        <v>0</v>
      </c>
      <c r="BE3264" t="s">
        <v>6169</v>
      </c>
      <c r="BF3264" t="s">
        <v>6170</v>
      </c>
      <c r="BG3264">
        <v>1</v>
      </c>
      <c r="BH3264" t="s">
        <v>6179</v>
      </c>
      <c r="BI3264">
        <v>40</v>
      </c>
      <c r="BJ3264" t="s">
        <v>6172</v>
      </c>
      <c r="BK3264">
        <v>0</v>
      </c>
      <c r="BL3264">
        <v>51</v>
      </c>
      <c r="BM3264" s="3">
        <f t="shared" si="458"/>
        <v>0.74509803921568629</v>
      </c>
    </row>
    <row r="3265" spans="1:65">
      <c r="A3265" t="s">
        <v>3401</v>
      </c>
      <c r="B3265" s="2">
        <v>45854</v>
      </c>
      <c r="C3265" t="s">
        <v>3137</v>
      </c>
      <c r="D3265" t="s">
        <v>3138</v>
      </c>
      <c r="E3265">
        <v>7</v>
      </c>
      <c r="F3265" t="s">
        <v>61</v>
      </c>
      <c r="G3265" t="s">
        <v>50</v>
      </c>
      <c r="H3265" t="s">
        <v>157</v>
      </c>
      <c r="I3265" t="s">
        <v>64</v>
      </c>
      <c r="J3265" t="s">
        <v>53</v>
      </c>
      <c r="K3265" t="s">
        <v>75</v>
      </c>
      <c r="L3265" t="s">
        <v>92</v>
      </c>
      <c r="M3265" t="s">
        <v>56</v>
      </c>
      <c r="N3265" t="s">
        <v>76</v>
      </c>
      <c r="O3265" t="s">
        <v>58</v>
      </c>
      <c r="P3265">
        <v>56</v>
      </c>
      <c r="Q3265">
        <v>59</v>
      </c>
      <c r="R3265">
        <v>57</v>
      </c>
      <c r="S3265">
        <v>1</v>
      </c>
      <c r="T3265">
        <f t="shared" si="450"/>
        <v>56</v>
      </c>
      <c r="U3265">
        <v>55</v>
      </c>
      <c r="V3265">
        <f t="shared" si="451"/>
        <v>1</v>
      </c>
      <c r="W3265" s="3">
        <f t="shared" si="452"/>
        <v>1.7543859649122806E-2</v>
      </c>
      <c r="X3265">
        <v>23</v>
      </c>
      <c r="Y3265" s="4">
        <v>0</v>
      </c>
      <c r="Z3265" s="4">
        <v>1.5</v>
      </c>
      <c r="AA3265" s="5">
        <v>36103.86</v>
      </c>
      <c r="AB3265" s="5">
        <f t="shared" si="453"/>
        <v>1985712.3</v>
      </c>
      <c r="AC3265" s="5">
        <v>23958.33</v>
      </c>
      <c r="AD3265" s="5">
        <f t="shared" si="454"/>
        <v>1365624.81</v>
      </c>
      <c r="AE3265" s="5">
        <v>93182.63</v>
      </c>
      <c r="AF3265" s="5">
        <v>25027.62</v>
      </c>
      <c r="AG3265" s="5">
        <v>8576.44</v>
      </c>
      <c r="AH3265" s="5">
        <v>2175</v>
      </c>
      <c r="AI3265" s="5">
        <v>3200</v>
      </c>
      <c r="AJ3265">
        <v>0</v>
      </c>
      <c r="AK3265" s="5">
        <v>0</v>
      </c>
      <c r="AL3265" s="5">
        <v>692.51</v>
      </c>
      <c r="AM3265" s="5">
        <v>37009.21</v>
      </c>
      <c r="AN3265">
        <v>4</v>
      </c>
      <c r="AO3265">
        <v>4</v>
      </c>
      <c r="AP3265" t="str">
        <f t="shared" si="455"/>
        <v>Yes</v>
      </c>
      <c r="AQ3265">
        <v>0</v>
      </c>
      <c r="AR3265" s="5">
        <f t="shared" si="456"/>
        <v>1535488.22</v>
      </c>
      <c r="AS3265" s="5">
        <f t="shared" si="457"/>
        <v>450224.08</v>
      </c>
      <c r="AT3265" t="s">
        <v>59</v>
      </c>
      <c r="AU3265" t="s">
        <v>6164</v>
      </c>
      <c r="AV3265" t="s">
        <v>6165</v>
      </c>
      <c r="AW3265" t="s">
        <v>6166</v>
      </c>
      <c r="AX3265" t="s">
        <v>6167</v>
      </c>
      <c r="AY3265">
        <v>57</v>
      </c>
      <c r="AZ3265">
        <v>0</v>
      </c>
      <c r="BA3265">
        <v>18</v>
      </c>
      <c r="BB3265" t="s">
        <v>6191</v>
      </c>
      <c r="BC3265">
        <v>0</v>
      </c>
      <c r="BD3265">
        <v>0</v>
      </c>
      <c r="BE3265" t="s">
        <v>6169</v>
      </c>
      <c r="BF3265" t="s">
        <v>6170</v>
      </c>
      <c r="BG3265">
        <v>1</v>
      </c>
      <c r="BH3265" t="s">
        <v>6179</v>
      </c>
      <c r="BI3265">
        <v>60</v>
      </c>
      <c r="BJ3265" t="s">
        <v>6187</v>
      </c>
      <c r="BK3265">
        <v>0</v>
      </c>
      <c r="BL3265">
        <v>71</v>
      </c>
      <c r="BM3265" s="3">
        <f t="shared" si="458"/>
        <v>0.80281690140845074</v>
      </c>
    </row>
    <row r="3266" spans="1:65">
      <c r="A3266" t="s">
        <v>3402</v>
      </c>
      <c r="B3266" s="2">
        <v>45854</v>
      </c>
      <c r="C3266" t="s">
        <v>3137</v>
      </c>
      <c r="D3266" t="s">
        <v>3138</v>
      </c>
      <c r="E3266">
        <v>7</v>
      </c>
      <c r="F3266" t="s">
        <v>49</v>
      </c>
      <c r="G3266" t="s">
        <v>62</v>
      </c>
      <c r="H3266" t="s">
        <v>141</v>
      </c>
      <c r="I3266" t="s">
        <v>74</v>
      </c>
      <c r="J3266" t="s">
        <v>53</v>
      </c>
      <c r="K3266" t="s">
        <v>66</v>
      </c>
      <c r="L3266" t="s">
        <v>67</v>
      </c>
      <c r="M3266" t="s">
        <v>68</v>
      </c>
      <c r="N3266" t="s">
        <v>94</v>
      </c>
      <c r="O3266" t="s">
        <v>70</v>
      </c>
      <c r="P3266">
        <v>60</v>
      </c>
      <c r="Q3266">
        <v>63</v>
      </c>
      <c r="R3266">
        <v>61</v>
      </c>
      <c r="S3266">
        <v>5</v>
      </c>
      <c r="T3266">
        <f t="shared" ref="T3266:T3329" si="459">R3266-S3266</f>
        <v>56</v>
      </c>
      <c r="U3266">
        <v>56</v>
      </c>
      <c r="V3266">
        <f t="shared" ref="V3266:V3329" si="460">T3266-U3266</f>
        <v>0</v>
      </c>
      <c r="W3266" s="3">
        <f t="shared" ref="W3266:W3329" si="461">IFERROR(S3266/R3266,0)</f>
        <v>8.1967213114754092E-2</v>
      </c>
      <c r="X3266">
        <v>24</v>
      </c>
      <c r="Y3266" s="4">
        <v>1</v>
      </c>
      <c r="Z3266" s="4">
        <v>1.4</v>
      </c>
      <c r="AA3266" s="5">
        <v>33542.269999999997</v>
      </c>
      <c r="AB3266" s="5">
        <f t="shared" ref="AB3266:AB3329" si="462">ROUND(U3266*AA3266,2)</f>
        <v>1878367.12</v>
      </c>
      <c r="AC3266" s="5">
        <v>21879.06</v>
      </c>
      <c r="AD3266" s="5">
        <f t="shared" ref="AD3266:AD3329" si="463">ROUND(R3266*AC3266,2)</f>
        <v>1334622.6599999999</v>
      </c>
      <c r="AE3266" s="5">
        <v>104891.86</v>
      </c>
      <c r="AF3266" s="5">
        <v>27581.98</v>
      </c>
      <c r="AG3266" s="5">
        <v>9532.7099999999991</v>
      </c>
      <c r="AH3266" s="5">
        <v>2030</v>
      </c>
      <c r="AI3266" s="5">
        <v>19421.18</v>
      </c>
      <c r="AJ3266">
        <v>2</v>
      </c>
      <c r="AK3266" s="5">
        <v>18149.59</v>
      </c>
      <c r="AL3266" s="5">
        <v>0</v>
      </c>
      <c r="AM3266" s="5">
        <v>37003.760000000002</v>
      </c>
      <c r="AN3266">
        <v>4</v>
      </c>
      <c r="AO3266">
        <v>3</v>
      </c>
      <c r="AP3266" t="str">
        <f t="shared" ref="AP3266:AP3329" si="464">IF(AO3266&lt;=AN3266,"Yes","No")</f>
        <v>Yes</v>
      </c>
      <c r="AQ3266">
        <v>2</v>
      </c>
      <c r="AR3266" s="5">
        <f t="shared" ref="AR3266:AR3329" si="465">ROUND(SUM(AD3266:AI3266)+SUM(AK3266:AM3266),2)</f>
        <v>1553233.74</v>
      </c>
      <c r="AS3266" s="5">
        <f t="shared" ref="AS3266:AS3329" si="466">ROUND(AB3266-AR3266,2)</f>
        <v>325133.38</v>
      </c>
      <c r="AT3266" t="s">
        <v>1641</v>
      </c>
      <c r="AU3266" t="s">
        <v>6189</v>
      </c>
      <c r="AV3266" t="s">
        <v>6201</v>
      </c>
      <c r="AW3266" t="s">
        <v>6175</v>
      </c>
      <c r="AX3266" t="s">
        <v>6167</v>
      </c>
      <c r="AY3266">
        <v>61</v>
      </c>
      <c r="AZ3266">
        <v>0</v>
      </c>
      <c r="BA3266">
        <v>0</v>
      </c>
      <c r="BB3266" t="s">
        <v>6168</v>
      </c>
      <c r="BC3266">
        <v>0</v>
      </c>
      <c r="BD3266">
        <v>0</v>
      </c>
      <c r="BE3266" t="s">
        <v>6169</v>
      </c>
      <c r="BF3266" t="s">
        <v>6212</v>
      </c>
      <c r="BG3266">
        <v>1</v>
      </c>
      <c r="BH3266" t="s">
        <v>6186</v>
      </c>
      <c r="BI3266">
        <v>29</v>
      </c>
      <c r="BJ3266" t="s">
        <v>6172</v>
      </c>
      <c r="BK3266">
        <v>0</v>
      </c>
      <c r="BL3266">
        <v>76</v>
      </c>
      <c r="BM3266" s="3">
        <f t="shared" ref="BM3266:BM3329" si="467">IFERROR(R3266/BL3266,0)</f>
        <v>0.80263157894736847</v>
      </c>
    </row>
    <row r="3267" spans="1:65">
      <c r="A3267" t="s">
        <v>3403</v>
      </c>
      <c r="B3267" s="2">
        <v>45854</v>
      </c>
      <c r="C3267" t="s">
        <v>3137</v>
      </c>
      <c r="D3267" t="s">
        <v>3138</v>
      </c>
      <c r="E3267">
        <v>7</v>
      </c>
      <c r="F3267" t="s">
        <v>61</v>
      </c>
      <c r="G3267" t="s">
        <v>79</v>
      </c>
      <c r="H3267" t="s">
        <v>98</v>
      </c>
      <c r="I3267" t="s">
        <v>74</v>
      </c>
      <c r="J3267" t="s">
        <v>65</v>
      </c>
      <c r="K3267" t="s">
        <v>75</v>
      </c>
      <c r="L3267" t="s">
        <v>55</v>
      </c>
      <c r="M3267" t="s">
        <v>68</v>
      </c>
      <c r="N3267" t="s">
        <v>94</v>
      </c>
      <c r="O3267" t="s">
        <v>70</v>
      </c>
      <c r="P3267">
        <v>37</v>
      </c>
      <c r="Q3267">
        <v>38</v>
      </c>
      <c r="R3267">
        <v>38</v>
      </c>
      <c r="S3267">
        <v>1</v>
      </c>
      <c r="T3267">
        <f t="shared" si="459"/>
        <v>37</v>
      </c>
      <c r="U3267">
        <v>36</v>
      </c>
      <c r="V3267">
        <f t="shared" si="460"/>
        <v>1</v>
      </c>
      <c r="W3267" s="3">
        <f t="shared" si="461"/>
        <v>2.6315789473684209E-2</v>
      </c>
      <c r="X3267">
        <v>30</v>
      </c>
      <c r="Y3267" s="4">
        <v>0.5</v>
      </c>
      <c r="Z3267" s="4">
        <v>0.8</v>
      </c>
      <c r="AA3267" s="5">
        <v>52390.35</v>
      </c>
      <c r="AB3267" s="5">
        <f t="shared" si="462"/>
        <v>1886052.6</v>
      </c>
      <c r="AC3267" s="5">
        <v>33057.14</v>
      </c>
      <c r="AD3267" s="5">
        <f t="shared" si="463"/>
        <v>1256171.32</v>
      </c>
      <c r="AE3267" s="5">
        <v>85146.4</v>
      </c>
      <c r="AF3267" s="5">
        <v>23812.1</v>
      </c>
      <c r="AG3267" s="5">
        <v>9877.6</v>
      </c>
      <c r="AH3267" s="5">
        <v>1160</v>
      </c>
      <c r="AI3267" s="5">
        <v>4600</v>
      </c>
      <c r="AJ3267">
        <v>0</v>
      </c>
      <c r="AK3267" s="5">
        <v>0</v>
      </c>
      <c r="AL3267" s="5">
        <v>968.04</v>
      </c>
      <c r="AM3267" s="5">
        <v>24563.71</v>
      </c>
      <c r="AN3267">
        <v>4</v>
      </c>
      <c r="AO3267">
        <v>3</v>
      </c>
      <c r="AP3267" t="str">
        <f t="shared" si="464"/>
        <v>Yes</v>
      </c>
      <c r="AQ3267">
        <v>0</v>
      </c>
      <c r="AR3267" s="5">
        <f t="shared" si="465"/>
        <v>1406299.17</v>
      </c>
      <c r="AS3267" s="5">
        <f t="shared" si="466"/>
        <v>479753.43</v>
      </c>
      <c r="AT3267" t="s">
        <v>59</v>
      </c>
      <c r="AU3267" t="s">
        <v>6164</v>
      </c>
      <c r="AV3267" t="s">
        <v>6165</v>
      </c>
      <c r="AW3267" t="s">
        <v>6166</v>
      </c>
      <c r="AX3267" t="s">
        <v>6184</v>
      </c>
      <c r="AY3267">
        <v>38</v>
      </c>
      <c r="AZ3267">
        <v>0</v>
      </c>
      <c r="BA3267">
        <v>15</v>
      </c>
      <c r="BB3267" t="s">
        <v>6191</v>
      </c>
      <c r="BC3267">
        <v>0</v>
      </c>
      <c r="BD3267">
        <v>0</v>
      </c>
      <c r="BE3267" t="s">
        <v>6169</v>
      </c>
      <c r="BF3267" t="s">
        <v>6170</v>
      </c>
      <c r="BG3267">
        <v>0</v>
      </c>
      <c r="BH3267" t="s">
        <v>6171</v>
      </c>
      <c r="BI3267">
        <v>53</v>
      </c>
      <c r="BJ3267" t="s">
        <v>6187</v>
      </c>
      <c r="BK3267">
        <v>0</v>
      </c>
      <c r="BL3267">
        <v>59</v>
      </c>
      <c r="BM3267" s="3">
        <f t="shared" si="467"/>
        <v>0.64406779661016944</v>
      </c>
    </row>
    <row r="3268" spans="1:65">
      <c r="A3268" t="s">
        <v>3404</v>
      </c>
      <c r="B3268" s="2">
        <v>45854</v>
      </c>
      <c r="C3268" t="s">
        <v>3137</v>
      </c>
      <c r="D3268" t="s">
        <v>3138</v>
      </c>
      <c r="E3268">
        <v>7</v>
      </c>
      <c r="F3268" t="s">
        <v>49</v>
      </c>
      <c r="G3268" t="s">
        <v>50</v>
      </c>
      <c r="H3268" t="s">
        <v>89</v>
      </c>
      <c r="I3268" t="s">
        <v>74</v>
      </c>
      <c r="J3268" t="s">
        <v>65</v>
      </c>
      <c r="K3268" t="s">
        <v>66</v>
      </c>
      <c r="L3268" t="s">
        <v>87</v>
      </c>
      <c r="M3268" t="s">
        <v>56</v>
      </c>
      <c r="N3268" t="s">
        <v>76</v>
      </c>
      <c r="O3268" t="s">
        <v>58</v>
      </c>
      <c r="P3268">
        <v>46</v>
      </c>
      <c r="Q3268">
        <v>49</v>
      </c>
      <c r="R3268">
        <v>47</v>
      </c>
      <c r="S3268">
        <v>1</v>
      </c>
      <c r="T3268">
        <f t="shared" si="459"/>
        <v>46</v>
      </c>
      <c r="U3268">
        <v>45</v>
      </c>
      <c r="V3268">
        <f t="shared" si="460"/>
        <v>1</v>
      </c>
      <c r="W3268" s="3">
        <f t="shared" si="461"/>
        <v>2.1276595744680851E-2</v>
      </c>
      <c r="X3268">
        <v>28</v>
      </c>
      <c r="Y3268" s="4">
        <v>5.6</v>
      </c>
      <c r="Z3268" s="4">
        <v>2.1</v>
      </c>
      <c r="AA3268" s="5">
        <v>48937.67</v>
      </c>
      <c r="AB3268" s="5">
        <f t="shared" si="462"/>
        <v>2202195.15</v>
      </c>
      <c r="AC3268" s="5">
        <v>35955.17</v>
      </c>
      <c r="AD3268" s="5">
        <f t="shared" si="463"/>
        <v>1689892.99</v>
      </c>
      <c r="AE3268" s="5">
        <v>105385.72</v>
      </c>
      <c r="AF3268" s="5">
        <v>30011.040000000001</v>
      </c>
      <c r="AG3268" s="5">
        <v>9624.07</v>
      </c>
      <c r="AH3268" s="5">
        <v>3045</v>
      </c>
      <c r="AI3268" s="5">
        <v>4600</v>
      </c>
      <c r="AJ3268">
        <v>0</v>
      </c>
      <c r="AK3268" s="5">
        <v>0</v>
      </c>
      <c r="AL3268" s="5">
        <v>1020.63</v>
      </c>
      <c r="AM3268" s="5">
        <v>30122.33</v>
      </c>
      <c r="AN3268">
        <v>4</v>
      </c>
      <c r="AO3268">
        <v>4</v>
      </c>
      <c r="AP3268" t="str">
        <f t="shared" si="464"/>
        <v>Yes</v>
      </c>
      <c r="AQ3268">
        <v>1</v>
      </c>
      <c r="AR3268" s="5">
        <f t="shared" si="465"/>
        <v>1873701.78</v>
      </c>
      <c r="AS3268" s="5">
        <f t="shared" si="466"/>
        <v>328493.37</v>
      </c>
      <c r="AT3268" t="s">
        <v>59</v>
      </c>
      <c r="AU3268" t="s">
        <v>6164</v>
      </c>
      <c r="AV3268" t="s">
        <v>6165</v>
      </c>
      <c r="AW3268" t="s">
        <v>6166</v>
      </c>
      <c r="AX3268" t="s">
        <v>6167</v>
      </c>
      <c r="AY3268">
        <v>49</v>
      </c>
      <c r="AZ3268">
        <v>0</v>
      </c>
      <c r="BA3268">
        <v>18</v>
      </c>
      <c r="BB3268" t="s">
        <v>6198</v>
      </c>
      <c r="BC3268">
        <v>0</v>
      </c>
      <c r="BD3268">
        <v>0</v>
      </c>
      <c r="BE3268" t="s">
        <v>6169</v>
      </c>
      <c r="BF3268" t="s">
        <v>6170</v>
      </c>
      <c r="BG3268">
        <v>0</v>
      </c>
      <c r="BH3268" t="s">
        <v>6171</v>
      </c>
      <c r="BI3268">
        <v>30</v>
      </c>
      <c r="BJ3268" t="s">
        <v>6172</v>
      </c>
      <c r="BK3268">
        <v>0</v>
      </c>
      <c r="BL3268">
        <v>64</v>
      </c>
      <c r="BM3268" s="3">
        <f t="shared" si="467"/>
        <v>0.734375</v>
      </c>
    </row>
    <row r="3269" spans="1:65">
      <c r="A3269" t="s">
        <v>3405</v>
      </c>
      <c r="B3269" s="2">
        <v>45855</v>
      </c>
      <c r="C3269" t="s">
        <v>3137</v>
      </c>
      <c r="D3269" t="s">
        <v>3138</v>
      </c>
      <c r="E3269">
        <v>7</v>
      </c>
      <c r="F3269" t="s">
        <v>61</v>
      </c>
      <c r="G3269" t="s">
        <v>50</v>
      </c>
      <c r="H3269" t="s">
        <v>170</v>
      </c>
      <c r="I3269" t="s">
        <v>64</v>
      </c>
      <c r="J3269" t="s">
        <v>53</v>
      </c>
      <c r="K3269" t="s">
        <v>66</v>
      </c>
      <c r="L3269" t="s">
        <v>87</v>
      </c>
      <c r="M3269" t="s">
        <v>56</v>
      </c>
      <c r="N3269" t="s">
        <v>109</v>
      </c>
      <c r="O3269" t="s">
        <v>82</v>
      </c>
      <c r="P3269">
        <v>64</v>
      </c>
      <c r="Q3269">
        <v>68</v>
      </c>
      <c r="R3269">
        <v>68</v>
      </c>
      <c r="S3269">
        <v>1</v>
      </c>
      <c r="T3269">
        <f t="shared" si="459"/>
        <v>67</v>
      </c>
      <c r="U3269">
        <v>61</v>
      </c>
      <c r="V3269">
        <f t="shared" si="460"/>
        <v>6</v>
      </c>
      <c r="W3269" s="3">
        <f t="shared" si="461"/>
        <v>1.4705882352941176E-2</v>
      </c>
      <c r="X3269">
        <v>16</v>
      </c>
      <c r="Y3269" s="4">
        <v>8.6999999999999993</v>
      </c>
      <c r="Z3269" s="4">
        <v>1.9</v>
      </c>
      <c r="AA3269" s="5">
        <v>33881.019999999997</v>
      </c>
      <c r="AB3269" s="5">
        <f t="shared" si="462"/>
        <v>2066742.22</v>
      </c>
      <c r="AC3269" s="5">
        <v>24203.56</v>
      </c>
      <c r="AD3269" s="5">
        <f t="shared" si="463"/>
        <v>1645842.08</v>
      </c>
      <c r="AE3269" s="5">
        <v>112591.61</v>
      </c>
      <c r="AF3269" s="5">
        <v>29361.19</v>
      </c>
      <c r="AG3269" s="5">
        <v>7863.43</v>
      </c>
      <c r="AH3269" s="5">
        <v>2755</v>
      </c>
      <c r="AI3269" s="5">
        <v>3200</v>
      </c>
      <c r="AJ3269">
        <v>0</v>
      </c>
      <c r="AK3269" s="5">
        <v>0</v>
      </c>
      <c r="AL3269" s="5">
        <v>3979</v>
      </c>
      <c r="AM3269" s="5">
        <v>94043.39</v>
      </c>
      <c r="AN3269">
        <v>8</v>
      </c>
      <c r="AO3269">
        <v>7</v>
      </c>
      <c r="AP3269" t="str">
        <f t="shared" si="464"/>
        <v>Yes</v>
      </c>
      <c r="AQ3269">
        <v>0</v>
      </c>
      <c r="AR3269" s="5">
        <f t="shared" si="465"/>
        <v>1899635.7</v>
      </c>
      <c r="AS3269" s="5">
        <f t="shared" si="466"/>
        <v>167106.51999999999</v>
      </c>
      <c r="AT3269" t="s">
        <v>59</v>
      </c>
      <c r="AU3269" t="s">
        <v>6164</v>
      </c>
      <c r="AV3269" t="s">
        <v>6165</v>
      </c>
      <c r="AW3269" t="s">
        <v>6166</v>
      </c>
      <c r="AX3269" t="s">
        <v>6177</v>
      </c>
      <c r="AY3269">
        <v>71</v>
      </c>
      <c r="AZ3269">
        <v>4</v>
      </c>
      <c r="BA3269">
        <v>35</v>
      </c>
      <c r="BB3269" t="s">
        <v>6185</v>
      </c>
      <c r="BC3269">
        <v>0</v>
      </c>
      <c r="BD3269">
        <v>0</v>
      </c>
      <c r="BE3269" t="s">
        <v>6169</v>
      </c>
      <c r="BF3269" t="s">
        <v>6170</v>
      </c>
      <c r="BG3269">
        <v>0</v>
      </c>
      <c r="BH3269" t="s">
        <v>6171</v>
      </c>
      <c r="BI3269">
        <v>20</v>
      </c>
      <c r="BJ3269" t="s">
        <v>6172</v>
      </c>
      <c r="BK3269">
        <v>0</v>
      </c>
      <c r="BL3269">
        <v>73</v>
      </c>
      <c r="BM3269" s="3">
        <f t="shared" si="467"/>
        <v>0.93150684931506844</v>
      </c>
    </row>
    <row r="3270" spans="1:65">
      <c r="A3270" t="s">
        <v>3406</v>
      </c>
      <c r="B3270" s="2">
        <v>45855</v>
      </c>
      <c r="C3270" t="s">
        <v>3137</v>
      </c>
      <c r="D3270" t="s">
        <v>3138</v>
      </c>
      <c r="E3270">
        <v>7</v>
      </c>
      <c r="F3270" t="s">
        <v>61</v>
      </c>
      <c r="G3270" t="s">
        <v>62</v>
      </c>
      <c r="H3270" t="s">
        <v>104</v>
      </c>
      <c r="I3270" t="s">
        <v>74</v>
      </c>
      <c r="J3270" t="s">
        <v>53</v>
      </c>
      <c r="K3270" t="s">
        <v>66</v>
      </c>
      <c r="L3270" t="s">
        <v>92</v>
      </c>
      <c r="M3270" t="s">
        <v>56</v>
      </c>
      <c r="N3270" t="s">
        <v>69</v>
      </c>
      <c r="O3270" t="s">
        <v>82</v>
      </c>
      <c r="P3270">
        <v>53</v>
      </c>
      <c r="Q3270">
        <v>55</v>
      </c>
      <c r="R3270">
        <v>56</v>
      </c>
      <c r="S3270">
        <v>1</v>
      </c>
      <c r="T3270">
        <f t="shared" si="459"/>
        <v>55</v>
      </c>
      <c r="U3270">
        <v>52</v>
      </c>
      <c r="V3270">
        <f t="shared" si="460"/>
        <v>3</v>
      </c>
      <c r="W3270" s="3">
        <f t="shared" si="461"/>
        <v>1.7857142857142856E-2</v>
      </c>
      <c r="X3270">
        <v>27</v>
      </c>
      <c r="Y3270" s="4">
        <v>0</v>
      </c>
      <c r="Z3270" s="4">
        <v>1.4</v>
      </c>
      <c r="AA3270" s="5">
        <v>33404.620000000003</v>
      </c>
      <c r="AB3270" s="5">
        <f t="shared" si="462"/>
        <v>1737040.24</v>
      </c>
      <c r="AC3270" s="5">
        <v>23878.240000000002</v>
      </c>
      <c r="AD3270" s="5">
        <f t="shared" si="463"/>
        <v>1337181.44</v>
      </c>
      <c r="AE3270" s="5">
        <v>96508.51</v>
      </c>
      <c r="AF3270" s="5">
        <v>24125.79</v>
      </c>
      <c r="AG3270" s="5">
        <v>8808.6</v>
      </c>
      <c r="AH3270" s="5">
        <v>2030</v>
      </c>
      <c r="AI3270" s="5">
        <v>3200</v>
      </c>
      <c r="AJ3270">
        <v>0</v>
      </c>
      <c r="AK3270" s="5">
        <v>0</v>
      </c>
      <c r="AL3270" s="5">
        <v>1987.65</v>
      </c>
      <c r="AM3270" s="5">
        <v>38253.089999999997</v>
      </c>
      <c r="AN3270">
        <v>4</v>
      </c>
      <c r="AO3270">
        <v>5</v>
      </c>
      <c r="AP3270" t="str">
        <f t="shared" si="464"/>
        <v>No</v>
      </c>
      <c r="AQ3270">
        <v>2</v>
      </c>
      <c r="AR3270" s="5">
        <f t="shared" si="465"/>
        <v>1512095.08</v>
      </c>
      <c r="AS3270" s="5">
        <f t="shared" si="466"/>
        <v>224945.16</v>
      </c>
      <c r="AT3270" t="s">
        <v>59</v>
      </c>
      <c r="AU3270" t="s">
        <v>6164</v>
      </c>
      <c r="AV3270" t="s">
        <v>6165</v>
      </c>
      <c r="AW3270" t="s">
        <v>6166</v>
      </c>
      <c r="AX3270" t="s">
        <v>6184</v>
      </c>
      <c r="AY3270">
        <v>56</v>
      </c>
      <c r="AZ3270">
        <v>0</v>
      </c>
      <c r="BA3270">
        <v>26</v>
      </c>
      <c r="BB3270" t="s">
        <v>6180</v>
      </c>
      <c r="BC3270">
        <v>1</v>
      </c>
      <c r="BD3270">
        <v>0</v>
      </c>
      <c r="BE3270" t="s">
        <v>6178</v>
      </c>
      <c r="BF3270" t="s">
        <v>6170</v>
      </c>
      <c r="BG3270">
        <v>0</v>
      </c>
      <c r="BH3270" t="s">
        <v>6171</v>
      </c>
      <c r="BI3270">
        <v>55</v>
      </c>
      <c r="BJ3270" t="s">
        <v>6187</v>
      </c>
      <c r="BK3270">
        <v>0</v>
      </c>
      <c r="BL3270">
        <v>76</v>
      </c>
      <c r="BM3270" s="3">
        <f t="shared" si="467"/>
        <v>0.73684210526315785</v>
      </c>
    </row>
    <row r="3271" spans="1:65">
      <c r="A3271" t="s">
        <v>3407</v>
      </c>
      <c r="B3271" s="2">
        <v>45855</v>
      </c>
      <c r="C3271" t="s">
        <v>3137</v>
      </c>
      <c r="D3271" t="s">
        <v>3138</v>
      </c>
      <c r="E3271">
        <v>7</v>
      </c>
      <c r="F3271" t="s">
        <v>78</v>
      </c>
      <c r="G3271" t="s">
        <v>79</v>
      </c>
      <c r="H3271" t="s">
        <v>143</v>
      </c>
      <c r="I3271" t="s">
        <v>52</v>
      </c>
      <c r="J3271" t="s">
        <v>65</v>
      </c>
      <c r="K3271" t="s">
        <v>66</v>
      </c>
      <c r="L3271" t="s">
        <v>55</v>
      </c>
      <c r="M3271" t="s">
        <v>56</v>
      </c>
      <c r="N3271" t="s">
        <v>57</v>
      </c>
      <c r="O3271" t="s">
        <v>82</v>
      </c>
      <c r="P3271">
        <v>53</v>
      </c>
      <c r="Q3271">
        <v>55</v>
      </c>
      <c r="R3271">
        <v>53</v>
      </c>
      <c r="S3271">
        <v>1</v>
      </c>
      <c r="T3271">
        <f t="shared" si="459"/>
        <v>52</v>
      </c>
      <c r="U3271">
        <v>52</v>
      </c>
      <c r="V3271">
        <f t="shared" si="460"/>
        <v>0</v>
      </c>
      <c r="W3271" s="3">
        <f t="shared" si="461"/>
        <v>1.8867924528301886E-2</v>
      </c>
      <c r="X3271">
        <v>32</v>
      </c>
      <c r="Y3271" s="4">
        <v>3</v>
      </c>
      <c r="Z3271" s="4">
        <v>1.2</v>
      </c>
      <c r="AA3271" s="5">
        <v>48826.89</v>
      </c>
      <c r="AB3271" s="5">
        <f t="shared" si="462"/>
        <v>2538998.2799999998</v>
      </c>
      <c r="AC3271" s="5">
        <v>34984.480000000003</v>
      </c>
      <c r="AD3271" s="5">
        <f t="shared" si="463"/>
        <v>1854177.44</v>
      </c>
      <c r="AE3271" s="5">
        <v>121502.5</v>
      </c>
      <c r="AF3271" s="5">
        <v>36734.36</v>
      </c>
      <c r="AG3271" s="5">
        <v>9249.91</v>
      </c>
      <c r="AH3271" s="5">
        <v>1740</v>
      </c>
      <c r="AI3271" s="5">
        <v>4600</v>
      </c>
      <c r="AJ3271">
        <v>0</v>
      </c>
      <c r="AK3271" s="5">
        <v>0</v>
      </c>
      <c r="AL3271" s="5">
        <v>0</v>
      </c>
      <c r="AM3271" s="5">
        <v>32737.57</v>
      </c>
      <c r="AN3271">
        <v>4</v>
      </c>
      <c r="AO3271">
        <v>4</v>
      </c>
      <c r="AP3271" t="str">
        <f t="shared" si="464"/>
        <v>Yes</v>
      </c>
      <c r="AQ3271">
        <v>1</v>
      </c>
      <c r="AR3271" s="5">
        <f t="shared" si="465"/>
        <v>2060741.78</v>
      </c>
      <c r="AS3271" s="5">
        <f t="shared" si="466"/>
        <v>478256.5</v>
      </c>
      <c r="AT3271" t="s">
        <v>59</v>
      </c>
      <c r="AU3271" t="s">
        <v>6164</v>
      </c>
      <c r="AV3271" t="s">
        <v>6165</v>
      </c>
      <c r="AW3271" t="s">
        <v>6166</v>
      </c>
      <c r="AX3271" t="s">
        <v>6167</v>
      </c>
      <c r="AY3271">
        <v>56</v>
      </c>
      <c r="AZ3271">
        <v>0</v>
      </c>
      <c r="BA3271">
        <v>0</v>
      </c>
      <c r="BB3271" t="s">
        <v>6168</v>
      </c>
      <c r="BC3271">
        <v>0</v>
      </c>
      <c r="BD3271">
        <v>0</v>
      </c>
      <c r="BE3271" t="s">
        <v>6169</v>
      </c>
      <c r="BF3271" t="s">
        <v>6170</v>
      </c>
      <c r="BG3271">
        <v>1</v>
      </c>
      <c r="BH3271" t="s">
        <v>6186</v>
      </c>
      <c r="BI3271">
        <v>54</v>
      </c>
      <c r="BJ3271" t="s">
        <v>6187</v>
      </c>
      <c r="BK3271">
        <v>0</v>
      </c>
      <c r="BL3271">
        <v>62</v>
      </c>
      <c r="BM3271" s="3">
        <f t="shared" si="467"/>
        <v>0.85483870967741937</v>
      </c>
    </row>
    <row r="3272" spans="1:65">
      <c r="A3272" t="s">
        <v>3408</v>
      </c>
      <c r="B3272" s="2">
        <v>45855</v>
      </c>
      <c r="C3272" t="s">
        <v>3137</v>
      </c>
      <c r="D3272" t="s">
        <v>3138</v>
      </c>
      <c r="E3272">
        <v>7</v>
      </c>
      <c r="F3272" t="s">
        <v>78</v>
      </c>
      <c r="G3272" t="s">
        <v>62</v>
      </c>
      <c r="H3272" t="s">
        <v>168</v>
      </c>
      <c r="I3272" t="s">
        <v>74</v>
      </c>
      <c r="J3272" t="s">
        <v>81</v>
      </c>
      <c r="K3272" t="s">
        <v>54</v>
      </c>
      <c r="L3272" t="s">
        <v>92</v>
      </c>
      <c r="M3272" t="s">
        <v>68</v>
      </c>
      <c r="N3272" t="s">
        <v>94</v>
      </c>
      <c r="O3272" t="s">
        <v>70</v>
      </c>
      <c r="P3272">
        <v>39</v>
      </c>
      <c r="Q3272">
        <v>40</v>
      </c>
      <c r="R3272">
        <v>40</v>
      </c>
      <c r="S3272">
        <v>2</v>
      </c>
      <c r="T3272">
        <f t="shared" si="459"/>
        <v>38</v>
      </c>
      <c r="U3272">
        <v>37</v>
      </c>
      <c r="V3272">
        <f t="shared" si="460"/>
        <v>1</v>
      </c>
      <c r="W3272" s="3">
        <f t="shared" si="461"/>
        <v>0.05</v>
      </c>
      <c r="X3272">
        <v>21</v>
      </c>
      <c r="Y3272" s="4">
        <v>7.2</v>
      </c>
      <c r="Z3272" s="4">
        <v>2.1</v>
      </c>
      <c r="AA3272" s="5">
        <v>84051.8</v>
      </c>
      <c r="AB3272" s="5">
        <f t="shared" si="462"/>
        <v>3109916.6</v>
      </c>
      <c r="AC3272" s="5">
        <v>51494.71</v>
      </c>
      <c r="AD3272" s="5">
        <f t="shared" si="463"/>
        <v>2059788.4</v>
      </c>
      <c r="AE3272" s="5">
        <v>121538.5</v>
      </c>
      <c r="AF3272" s="5">
        <v>35551.379999999997</v>
      </c>
      <c r="AG3272" s="5">
        <v>8574.19</v>
      </c>
      <c r="AH3272" s="5">
        <v>3045</v>
      </c>
      <c r="AI3272" s="5">
        <v>13600</v>
      </c>
      <c r="AJ3272">
        <v>0</v>
      </c>
      <c r="AK3272" s="5">
        <v>0</v>
      </c>
      <c r="AL3272" s="5">
        <v>1441.89</v>
      </c>
      <c r="AM3272" s="5">
        <v>22686.69</v>
      </c>
      <c r="AN3272">
        <v>4</v>
      </c>
      <c r="AO3272">
        <v>4</v>
      </c>
      <c r="AP3272" t="str">
        <f t="shared" si="464"/>
        <v>Yes</v>
      </c>
      <c r="AQ3272">
        <v>1</v>
      </c>
      <c r="AR3272" s="5">
        <f t="shared" si="465"/>
        <v>2266226.0499999998</v>
      </c>
      <c r="AS3272" s="5">
        <f t="shared" si="466"/>
        <v>843690.55</v>
      </c>
      <c r="AT3272" t="s">
        <v>116</v>
      </c>
      <c r="AU3272" t="s">
        <v>6164</v>
      </c>
      <c r="AV3272" t="s">
        <v>6165</v>
      </c>
      <c r="AW3272" t="s">
        <v>6166</v>
      </c>
      <c r="AX3272" t="s">
        <v>6184</v>
      </c>
      <c r="AY3272">
        <v>42</v>
      </c>
      <c r="AZ3272">
        <v>0</v>
      </c>
      <c r="BA3272">
        <v>10</v>
      </c>
      <c r="BB3272" t="s">
        <v>6198</v>
      </c>
      <c r="BC3272">
        <v>0</v>
      </c>
      <c r="BD3272">
        <v>0</v>
      </c>
      <c r="BE3272" t="s">
        <v>6169</v>
      </c>
      <c r="BF3272" t="s">
        <v>6176</v>
      </c>
      <c r="BG3272">
        <v>0</v>
      </c>
      <c r="BH3272" t="s">
        <v>6171</v>
      </c>
      <c r="BI3272">
        <v>45</v>
      </c>
      <c r="BJ3272" t="s">
        <v>6172</v>
      </c>
      <c r="BK3272">
        <v>0</v>
      </c>
      <c r="BL3272">
        <v>49</v>
      </c>
      <c r="BM3272" s="3">
        <f t="shared" si="467"/>
        <v>0.81632653061224492</v>
      </c>
    </row>
    <row r="3273" spans="1:65">
      <c r="A3273" t="s">
        <v>3409</v>
      </c>
      <c r="B3273" s="2">
        <v>45855</v>
      </c>
      <c r="C3273" t="s">
        <v>3137</v>
      </c>
      <c r="D3273" t="s">
        <v>3138</v>
      </c>
      <c r="E3273">
        <v>7</v>
      </c>
      <c r="F3273" t="s">
        <v>72</v>
      </c>
      <c r="G3273" t="s">
        <v>79</v>
      </c>
      <c r="H3273" t="s">
        <v>159</v>
      </c>
      <c r="I3273" t="s">
        <v>74</v>
      </c>
      <c r="J3273" t="s">
        <v>53</v>
      </c>
      <c r="K3273" t="s">
        <v>75</v>
      </c>
      <c r="L3273" t="s">
        <v>92</v>
      </c>
      <c r="M3273" t="s">
        <v>56</v>
      </c>
      <c r="N3273" t="s">
        <v>76</v>
      </c>
      <c r="O3273" t="s">
        <v>82</v>
      </c>
      <c r="P3273">
        <v>63</v>
      </c>
      <c r="Q3273">
        <v>67</v>
      </c>
      <c r="R3273">
        <v>68</v>
      </c>
      <c r="S3273">
        <v>1</v>
      </c>
      <c r="T3273">
        <f t="shared" si="459"/>
        <v>67</v>
      </c>
      <c r="U3273">
        <v>63</v>
      </c>
      <c r="V3273">
        <f t="shared" si="460"/>
        <v>4</v>
      </c>
      <c r="W3273" s="3">
        <f t="shared" si="461"/>
        <v>1.4705882352941176E-2</v>
      </c>
      <c r="X3273">
        <v>16</v>
      </c>
      <c r="Y3273" s="4">
        <v>0</v>
      </c>
      <c r="Z3273" s="4">
        <v>0.9</v>
      </c>
      <c r="AA3273" s="5">
        <v>35754.080000000002</v>
      </c>
      <c r="AB3273" s="5">
        <f t="shared" si="462"/>
        <v>2252507.04</v>
      </c>
      <c r="AC3273" s="5">
        <v>23884.080000000002</v>
      </c>
      <c r="AD3273" s="5">
        <f t="shared" si="463"/>
        <v>1624117.44</v>
      </c>
      <c r="AE3273" s="5">
        <v>117120.42</v>
      </c>
      <c r="AF3273" s="5">
        <v>29643.74</v>
      </c>
      <c r="AG3273" s="5">
        <v>8451.2000000000007</v>
      </c>
      <c r="AH3273" s="5">
        <v>1305</v>
      </c>
      <c r="AI3273" s="5">
        <v>3200</v>
      </c>
      <c r="AJ3273">
        <v>0</v>
      </c>
      <c r="AK3273" s="5">
        <v>0</v>
      </c>
      <c r="AL3273" s="5">
        <v>2749.78</v>
      </c>
      <c r="AM3273" s="5">
        <v>44024.52</v>
      </c>
      <c r="AN3273">
        <v>4</v>
      </c>
      <c r="AO3273">
        <v>4</v>
      </c>
      <c r="AP3273" t="str">
        <f t="shared" si="464"/>
        <v>Yes</v>
      </c>
      <c r="AQ3273">
        <v>1</v>
      </c>
      <c r="AR3273" s="5">
        <f t="shared" si="465"/>
        <v>1830612.1</v>
      </c>
      <c r="AS3273" s="5">
        <f t="shared" si="466"/>
        <v>421894.94</v>
      </c>
      <c r="AT3273" t="s">
        <v>59</v>
      </c>
      <c r="AU3273" t="s">
        <v>6164</v>
      </c>
      <c r="AV3273" t="s">
        <v>6165</v>
      </c>
      <c r="AW3273" t="s">
        <v>6166</v>
      </c>
      <c r="AX3273" t="s">
        <v>6184</v>
      </c>
      <c r="AY3273">
        <v>68</v>
      </c>
      <c r="AZ3273">
        <v>3</v>
      </c>
      <c r="BA3273">
        <v>28</v>
      </c>
      <c r="BB3273" t="s">
        <v>6185</v>
      </c>
      <c r="BC3273">
        <v>0</v>
      </c>
      <c r="BD3273">
        <v>0</v>
      </c>
      <c r="BE3273" t="s">
        <v>6169</v>
      </c>
      <c r="BF3273" t="s">
        <v>6170</v>
      </c>
      <c r="BG3273">
        <v>0</v>
      </c>
      <c r="BH3273" t="s">
        <v>6171</v>
      </c>
      <c r="BI3273">
        <v>15</v>
      </c>
      <c r="BJ3273" t="s">
        <v>6172</v>
      </c>
      <c r="BK3273">
        <v>0</v>
      </c>
      <c r="BL3273">
        <v>75</v>
      </c>
      <c r="BM3273" s="3">
        <f t="shared" si="467"/>
        <v>0.90666666666666662</v>
      </c>
    </row>
    <row r="3274" spans="1:65">
      <c r="A3274" t="s">
        <v>3410</v>
      </c>
      <c r="B3274" s="2">
        <v>45855</v>
      </c>
      <c r="C3274" t="s">
        <v>3137</v>
      </c>
      <c r="D3274" t="s">
        <v>3138</v>
      </c>
      <c r="E3274">
        <v>7</v>
      </c>
      <c r="F3274" t="s">
        <v>61</v>
      </c>
      <c r="G3274" t="s">
        <v>62</v>
      </c>
      <c r="H3274" t="s">
        <v>115</v>
      </c>
      <c r="I3274" t="s">
        <v>52</v>
      </c>
      <c r="J3274" t="s">
        <v>53</v>
      </c>
      <c r="K3274" t="s">
        <v>75</v>
      </c>
      <c r="L3274" t="s">
        <v>87</v>
      </c>
      <c r="M3274" t="s">
        <v>56</v>
      </c>
      <c r="N3274" t="s">
        <v>109</v>
      </c>
      <c r="O3274" t="s">
        <v>58</v>
      </c>
      <c r="P3274">
        <v>65</v>
      </c>
      <c r="Q3274">
        <v>69</v>
      </c>
      <c r="R3274">
        <v>67</v>
      </c>
      <c r="S3274">
        <v>1</v>
      </c>
      <c r="T3274">
        <f t="shared" si="459"/>
        <v>66</v>
      </c>
      <c r="U3274">
        <v>63</v>
      </c>
      <c r="V3274">
        <f t="shared" si="460"/>
        <v>3</v>
      </c>
      <c r="W3274" s="3">
        <f t="shared" si="461"/>
        <v>1.4925373134328358E-2</v>
      </c>
      <c r="X3274">
        <v>28</v>
      </c>
      <c r="Y3274" s="4">
        <v>0.7</v>
      </c>
      <c r="Z3274" s="4">
        <v>0.9</v>
      </c>
      <c r="AA3274" s="5">
        <v>35550.44</v>
      </c>
      <c r="AB3274" s="5">
        <f t="shared" si="462"/>
        <v>2239677.7200000002</v>
      </c>
      <c r="AC3274" s="5">
        <v>24152.95</v>
      </c>
      <c r="AD3274" s="5">
        <f t="shared" si="463"/>
        <v>1618247.65</v>
      </c>
      <c r="AE3274" s="5">
        <v>120491.62</v>
      </c>
      <c r="AF3274" s="5">
        <v>29020.69</v>
      </c>
      <c r="AG3274" s="5">
        <v>9606.77</v>
      </c>
      <c r="AH3274" s="5">
        <v>1305</v>
      </c>
      <c r="AI3274" s="5">
        <v>3200</v>
      </c>
      <c r="AJ3274">
        <v>0</v>
      </c>
      <c r="AK3274" s="5">
        <v>0</v>
      </c>
      <c r="AL3274" s="5">
        <v>2060.6799999999998</v>
      </c>
      <c r="AM3274" s="5">
        <v>97503.76</v>
      </c>
      <c r="AN3274">
        <v>8</v>
      </c>
      <c r="AO3274">
        <v>8</v>
      </c>
      <c r="AP3274" t="str">
        <f t="shared" si="464"/>
        <v>Yes</v>
      </c>
      <c r="AQ3274">
        <v>1</v>
      </c>
      <c r="AR3274" s="5">
        <f t="shared" si="465"/>
        <v>1881436.17</v>
      </c>
      <c r="AS3274" s="5">
        <f t="shared" si="466"/>
        <v>358241.55</v>
      </c>
      <c r="AT3274" t="s">
        <v>59</v>
      </c>
      <c r="AU3274" t="s">
        <v>6164</v>
      </c>
      <c r="AV3274" t="s">
        <v>6165</v>
      </c>
      <c r="AW3274" t="s">
        <v>6166</v>
      </c>
      <c r="AX3274" t="s">
        <v>6167</v>
      </c>
      <c r="AY3274">
        <v>66</v>
      </c>
      <c r="AZ3274">
        <v>0</v>
      </c>
      <c r="BA3274">
        <v>22</v>
      </c>
      <c r="BB3274" t="s">
        <v>6180</v>
      </c>
      <c r="BC3274">
        <v>0</v>
      </c>
      <c r="BD3274">
        <v>0</v>
      </c>
      <c r="BE3274" t="s">
        <v>6169</v>
      </c>
      <c r="BF3274" t="s">
        <v>6170</v>
      </c>
      <c r="BG3274">
        <v>1</v>
      </c>
      <c r="BH3274" t="s">
        <v>6179</v>
      </c>
      <c r="BI3274">
        <v>41</v>
      </c>
      <c r="BJ3274" t="s">
        <v>6172</v>
      </c>
      <c r="BK3274">
        <v>0</v>
      </c>
      <c r="BL3274">
        <v>77</v>
      </c>
      <c r="BM3274" s="3">
        <f t="shared" si="467"/>
        <v>0.87012987012987009</v>
      </c>
    </row>
    <row r="3275" spans="1:65">
      <c r="A3275" t="s">
        <v>3411</v>
      </c>
      <c r="B3275" s="2">
        <v>45855</v>
      </c>
      <c r="C3275" t="s">
        <v>3137</v>
      </c>
      <c r="D3275" t="s">
        <v>3138</v>
      </c>
      <c r="E3275">
        <v>7</v>
      </c>
      <c r="F3275" t="s">
        <v>78</v>
      </c>
      <c r="G3275" t="s">
        <v>79</v>
      </c>
      <c r="H3275" t="s">
        <v>113</v>
      </c>
      <c r="I3275" t="s">
        <v>64</v>
      </c>
      <c r="J3275" t="s">
        <v>65</v>
      </c>
      <c r="K3275" t="s">
        <v>75</v>
      </c>
      <c r="L3275" t="s">
        <v>67</v>
      </c>
      <c r="M3275" t="s">
        <v>68</v>
      </c>
      <c r="N3275" t="s">
        <v>94</v>
      </c>
      <c r="O3275" t="s">
        <v>82</v>
      </c>
      <c r="P3275">
        <v>56</v>
      </c>
      <c r="Q3275">
        <v>58</v>
      </c>
      <c r="R3275">
        <v>54</v>
      </c>
      <c r="S3275">
        <v>4</v>
      </c>
      <c r="T3275">
        <f t="shared" si="459"/>
        <v>50</v>
      </c>
      <c r="U3275">
        <v>50</v>
      </c>
      <c r="V3275">
        <f t="shared" si="460"/>
        <v>0</v>
      </c>
      <c r="W3275" s="3">
        <f t="shared" si="461"/>
        <v>7.407407407407407E-2</v>
      </c>
      <c r="X3275">
        <v>17</v>
      </c>
      <c r="Y3275" s="4">
        <v>3.6</v>
      </c>
      <c r="Z3275" s="4">
        <v>0.9</v>
      </c>
      <c r="AA3275" s="5">
        <v>52388.9</v>
      </c>
      <c r="AB3275" s="5">
        <f t="shared" si="462"/>
        <v>2619445</v>
      </c>
      <c r="AC3275" s="5">
        <v>32580.93</v>
      </c>
      <c r="AD3275" s="5">
        <f t="shared" si="463"/>
        <v>1759370.22</v>
      </c>
      <c r="AE3275" s="5">
        <v>115519.44</v>
      </c>
      <c r="AF3275" s="5">
        <v>36470.550000000003</v>
      </c>
      <c r="AG3275" s="5">
        <v>8552.49</v>
      </c>
      <c r="AH3275" s="5">
        <v>1305</v>
      </c>
      <c r="AI3275" s="5">
        <v>20651.599999999999</v>
      </c>
      <c r="AJ3275">
        <v>1</v>
      </c>
      <c r="AK3275" s="5">
        <v>14382.68</v>
      </c>
      <c r="AL3275" s="5">
        <v>0</v>
      </c>
      <c r="AM3275" s="5">
        <v>31684.1</v>
      </c>
      <c r="AN3275">
        <v>4</v>
      </c>
      <c r="AO3275">
        <v>4</v>
      </c>
      <c r="AP3275" t="str">
        <f t="shared" si="464"/>
        <v>Yes</v>
      </c>
      <c r="AQ3275">
        <v>1</v>
      </c>
      <c r="AR3275" s="5">
        <f t="shared" si="465"/>
        <v>1987936.08</v>
      </c>
      <c r="AS3275" s="5">
        <f t="shared" si="466"/>
        <v>631508.92000000004</v>
      </c>
      <c r="AT3275" t="s">
        <v>1641</v>
      </c>
      <c r="AU3275" t="s">
        <v>6199</v>
      </c>
      <c r="AV3275" t="s">
        <v>6200</v>
      </c>
      <c r="AW3275" t="s">
        <v>6175</v>
      </c>
      <c r="AX3275" t="s">
        <v>6167</v>
      </c>
      <c r="AY3275">
        <v>56</v>
      </c>
      <c r="AZ3275">
        <v>0</v>
      </c>
      <c r="BA3275">
        <v>0</v>
      </c>
      <c r="BB3275" t="s">
        <v>6168</v>
      </c>
      <c r="BC3275">
        <v>0</v>
      </c>
      <c r="BD3275">
        <v>0</v>
      </c>
      <c r="BE3275" t="s">
        <v>6169</v>
      </c>
      <c r="BF3275" t="s">
        <v>6210</v>
      </c>
      <c r="BG3275">
        <v>0</v>
      </c>
      <c r="BH3275" t="s">
        <v>6171</v>
      </c>
      <c r="BI3275">
        <v>34</v>
      </c>
      <c r="BJ3275" t="s">
        <v>6172</v>
      </c>
      <c r="BK3275">
        <v>0</v>
      </c>
      <c r="BL3275">
        <v>60</v>
      </c>
      <c r="BM3275" s="3">
        <f t="shared" si="467"/>
        <v>0.9</v>
      </c>
    </row>
    <row r="3276" spans="1:65">
      <c r="A3276" t="s">
        <v>3412</v>
      </c>
      <c r="B3276" s="2">
        <v>45855</v>
      </c>
      <c r="C3276" t="s">
        <v>3137</v>
      </c>
      <c r="D3276" t="s">
        <v>3138</v>
      </c>
      <c r="E3276">
        <v>7</v>
      </c>
      <c r="F3276" t="s">
        <v>61</v>
      </c>
      <c r="G3276" t="s">
        <v>50</v>
      </c>
      <c r="H3276" t="s">
        <v>170</v>
      </c>
      <c r="I3276" t="s">
        <v>52</v>
      </c>
      <c r="J3276" t="s">
        <v>81</v>
      </c>
      <c r="K3276" t="s">
        <v>54</v>
      </c>
      <c r="L3276" t="s">
        <v>55</v>
      </c>
      <c r="M3276" t="s">
        <v>56</v>
      </c>
      <c r="N3276" t="s">
        <v>69</v>
      </c>
      <c r="O3276" t="s">
        <v>70</v>
      </c>
      <c r="P3276">
        <v>36</v>
      </c>
      <c r="Q3276">
        <v>38</v>
      </c>
      <c r="R3276">
        <v>38</v>
      </c>
      <c r="S3276">
        <v>1</v>
      </c>
      <c r="T3276">
        <f t="shared" si="459"/>
        <v>37</v>
      </c>
      <c r="U3276">
        <v>35</v>
      </c>
      <c r="V3276">
        <f t="shared" si="460"/>
        <v>2</v>
      </c>
      <c r="W3276" s="3">
        <f t="shared" si="461"/>
        <v>2.6315789473684209E-2</v>
      </c>
      <c r="X3276">
        <v>27</v>
      </c>
      <c r="Y3276" s="4">
        <v>7.2</v>
      </c>
      <c r="Z3276" s="4">
        <v>2.4</v>
      </c>
      <c r="AA3276" s="5">
        <v>84091.31</v>
      </c>
      <c r="AB3276" s="5">
        <f t="shared" si="462"/>
        <v>2943195.85</v>
      </c>
      <c r="AC3276" s="5">
        <v>53316.53</v>
      </c>
      <c r="AD3276" s="5">
        <f t="shared" si="463"/>
        <v>2026028.14</v>
      </c>
      <c r="AE3276" s="5">
        <v>121866.91</v>
      </c>
      <c r="AF3276" s="5">
        <v>33037.660000000003</v>
      </c>
      <c r="AG3276" s="5">
        <v>8919.19</v>
      </c>
      <c r="AH3276" s="5">
        <v>3480</v>
      </c>
      <c r="AI3276" s="5">
        <v>6800</v>
      </c>
      <c r="AJ3276">
        <v>0</v>
      </c>
      <c r="AK3276" s="5">
        <v>0</v>
      </c>
      <c r="AL3276" s="5">
        <v>2975.9</v>
      </c>
      <c r="AM3276" s="5">
        <v>22748.92</v>
      </c>
      <c r="AN3276">
        <v>4</v>
      </c>
      <c r="AO3276">
        <v>4</v>
      </c>
      <c r="AP3276" t="str">
        <f t="shared" si="464"/>
        <v>Yes</v>
      </c>
      <c r="AQ3276">
        <v>1</v>
      </c>
      <c r="AR3276" s="5">
        <f t="shared" si="465"/>
        <v>2225856.7200000002</v>
      </c>
      <c r="AS3276" s="5">
        <f t="shared" si="466"/>
        <v>717339.13</v>
      </c>
      <c r="AT3276" t="s">
        <v>59</v>
      </c>
      <c r="AU3276" t="s">
        <v>6164</v>
      </c>
      <c r="AV3276" t="s">
        <v>6165</v>
      </c>
      <c r="AW3276" t="s">
        <v>6166</v>
      </c>
      <c r="AX3276" t="s">
        <v>6177</v>
      </c>
      <c r="AY3276">
        <v>39</v>
      </c>
      <c r="AZ3276">
        <v>2</v>
      </c>
      <c r="BA3276">
        <v>16</v>
      </c>
      <c r="BB3276" t="s">
        <v>6185</v>
      </c>
      <c r="BC3276">
        <v>0</v>
      </c>
      <c r="BD3276">
        <v>0</v>
      </c>
      <c r="BE3276" t="s">
        <v>6169</v>
      </c>
      <c r="BF3276" t="s">
        <v>6170</v>
      </c>
      <c r="BG3276">
        <v>0</v>
      </c>
      <c r="BH3276" t="s">
        <v>6171</v>
      </c>
      <c r="BI3276">
        <v>49</v>
      </c>
      <c r="BJ3276" t="s">
        <v>6172</v>
      </c>
      <c r="BK3276">
        <v>0</v>
      </c>
      <c r="BL3276">
        <v>45</v>
      </c>
      <c r="BM3276" s="3">
        <f t="shared" si="467"/>
        <v>0.84444444444444444</v>
      </c>
    </row>
    <row r="3277" spans="1:65">
      <c r="A3277" t="s">
        <v>3413</v>
      </c>
      <c r="B3277" s="2">
        <v>45855</v>
      </c>
      <c r="C3277" t="s">
        <v>3137</v>
      </c>
      <c r="D3277" t="s">
        <v>3138</v>
      </c>
      <c r="E3277">
        <v>7</v>
      </c>
      <c r="F3277" t="s">
        <v>78</v>
      </c>
      <c r="G3277" t="s">
        <v>79</v>
      </c>
      <c r="H3277" t="s">
        <v>143</v>
      </c>
      <c r="I3277" t="s">
        <v>74</v>
      </c>
      <c r="J3277" t="s">
        <v>53</v>
      </c>
      <c r="K3277" t="s">
        <v>75</v>
      </c>
      <c r="L3277" t="s">
        <v>67</v>
      </c>
      <c r="M3277" t="s">
        <v>56</v>
      </c>
      <c r="N3277" t="s">
        <v>109</v>
      </c>
      <c r="O3277" t="s">
        <v>120</v>
      </c>
      <c r="P3277">
        <v>67</v>
      </c>
      <c r="Q3277">
        <v>68</v>
      </c>
      <c r="R3277">
        <v>66</v>
      </c>
      <c r="S3277">
        <v>2</v>
      </c>
      <c r="T3277">
        <f t="shared" si="459"/>
        <v>64</v>
      </c>
      <c r="U3277">
        <v>64</v>
      </c>
      <c r="V3277">
        <f t="shared" si="460"/>
        <v>0</v>
      </c>
      <c r="W3277" s="3">
        <f t="shared" si="461"/>
        <v>3.0303030303030304E-2</v>
      </c>
      <c r="X3277">
        <v>31</v>
      </c>
      <c r="Y3277" s="4">
        <v>1.3</v>
      </c>
      <c r="Z3277" s="4">
        <v>1</v>
      </c>
      <c r="AA3277" s="5">
        <v>35902.92</v>
      </c>
      <c r="AB3277" s="5">
        <f t="shared" si="462"/>
        <v>2297786.88</v>
      </c>
      <c r="AC3277" s="5">
        <v>22856.54</v>
      </c>
      <c r="AD3277" s="5">
        <f t="shared" si="463"/>
        <v>1508531.64</v>
      </c>
      <c r="AE3277" s="5">
        <v>113475.89</v>
      </c>
      <c r="AF3277" s="5">
        <v>31460.19</v>
      </c>
      <c r="AG3277" s="5">
        <v>10168.33</v>
      </c>
      <c r="AH3277" s="5">
        <v>1450</v>
      </c>
      <c r="AI3277" s="5">
        <v>6400</v>
      </c>
      <c r="AJ3277">
        <v>0</v>
      </c>
      <c r="AK3277" s="5">
        <v>0</v>
      </c>
      <c r="AL3277" s="5">
        <v>0</v>
      </c>
      <c r="AM3277" s="5">
        <v>96241.8</v>
      </c>
      <c r="AN3277">
        <v>8</v>
      </c>
      <c r="AO3277">
        <v>9</v>
      </c>
      <c r="AP3277" t="str">
        <f t="shared" si="464"/>
        <v>No</v>
      </c>
      <c r="AQ3277">
        <v>2</v>
      </c>
      <c r="AR3277" s="5">
        <f t="shared" si="465"/>
        <v>1767727.85</v>
      </c>
      <c r="AS3277" s="5">
        <f t="shared" si="466"/>
        <v>530059.03</v>
      </c>
      <c r="AT3277" t="s">
        <v>116</v>
      </c>
      <c r="AU3277" t="s">
        <v>6164</v>
      </c>
      <c r="AV3277" t="s">
        <v>6165</v>
      </c>
      <c r="AW3277" t="s">
        <v>6166</v>
      </c>
      <c r="AX3277" t="s">
        <v>6167</v>
      </c>
      <c r="AY3277">
        <v>71</v>
      </c>
      <c r="AZ3277">
        <v>4</v>
      </c>
      <c r="BA3277">
        <v>0</v>
      </c>
      <c r="BB3277" t="s">
        <v>6168</v>
      </c>
      <c r="BC3277">
        <v>1</v>
      </c>
      <c r="BD3277">
        <v>0</v>
      </c>
      <c r="BE3277" t="s">
        <v>6178</v>
      </c>
      <c r="BF3277" t="s">
        <v>6170</v>
      </c>
      <c r="BG3277">
        <v>0</v>
      </c>
      <c r="BH3277" t="s">
        <v>6171</v>
      </c>
      <c r="BI3277">
        <v>46</v>
      </c>
      <c r="BJ3277" t="s">
        <v>6172</v>
      </c>
      <c r="BK3277">
        <v>0</v>
      </c>
      <c r="BL3277">
        <v>72</v>
      </c>
      <c r="BM3277" s="3">
        <f t="shared" si="467"/>
        <v>0.91666666666666663</v>
      </c>
    </row>
    <row r="3278" spans="1:65">
      <c r="A3278" t="s">
        <v>3414</v>
      </c>
      <c r="B3278" s="2">
        <v>45855</v>
      </c>
      <c r="C3278" t="s">
        <v>3137</v>
      </c>
      <c r="D3278" t="s">
        <v>3138</v>
      </c>
      <c r="E3278">
        <v>7</v>
      </c>
      <c r="F3278" t="s">
        <v>72</v>
      </c>
      <c r="G3278" t="s">
        <v>62</v>
      </c>
      <c r="H3278" t="s">
        <v>220</v>
      </c>
      <c r="I3278" t="s">
        <v>74</v>
      </c>
      <c r="J3278" t="s">
        <v>81</v>
      </c>
      <c r="K3278" t="s">
        <v>75</v>
      </c>
      <c r="L3278" t="s">
        <v>67</v>
      </c>
      <c r="M3278" t="s">
        <v>56</v>
      </c>
      <c r="N3278" t="s">
        <v>69</v>
      </c>
      <c r="O3278" t="s">
        <v>120</v>
      </c>
      <c r="P3278">
        <v>38</v>
      </c>
      <c r="Q3278">
        <v>39</v>
      </c>
      <c r="R3278">
        <v>39</v>
      </c>
      <c r="S3278">
        <v>1</v>
      </c>
      <c r="T3278">
        <f t="shared" si="459"/>
        <v>38</v>
      </c>
      <c r="U3278">
        <v>37</v>
      </c>
      <c r="V3278">
        <f t="shared" si="460"/>
        <v>1</v>
      </c>
      <c r="W3278" s="3">
        <f t="shared" si="461"/>
        <v>2.564102564102564E-2</v>
      </c>
      <c r="X3278">
        <v>29</v>
      </c>
      <c r="Y3278" s="4">
        <v>6</v>
      </c>
      <c r="Z3278" s="4">
        <v>2.2000000000000002</v>
      </c>
      <c r="AA3278" s="5">
        <v>78108.460000000006</v>
      </c>
      <c r="AB3278" s="5">
        <f t="shared" si="462"/>
        <v>2890013.02</v>
      </c>
      <c r="AC3278" s="5">
        <v>51509.599999999999</v>
      </c>
      <c r="AD3278" s="5">
        <f t="shared" si="463"/>
        <v>2008874.4</v>
      </c>
      <c r="AE3278" s="5">
        <v>118893.34</v>
      </c>
      <c r="AF3278" s="5">
        <v>32523.88</v>
      </c>
      <c r="AG3278" s="5">
        <v>10351.59</v>
      </c>
      <c r="AH3278" s="5">
        <v>3190</v>
      </c>
      <c r="AI3278" s="5">
        <v>6800</v>
      </c>
      <c r="AJ3278">
        <v>0</v>
      </c>
      <c r="AK3278" s="5">
        <v>0</v>
      </c>
      <c r="AL3278" s="5">
        <v>1486.69</v>
      </c>
      <c r="AM3278" s="5">
        <v>25003.59</v>
      </c>
      <c r="AN3278">
        <v>4</v>
      </c>
      <c r="AO3278">
        <v>3</v>
      </c>
      <c r="AP3278" t="str">
        <f t="shared" si="464"/>
        <v>Yes</v>
      </c>
      <c r="AQ3278">
        <v>0</v>
      </c>
      <c r="AR3278" s="5">
        <f t="shared" si="465"/>
        <v>2207123.4900000002</v>
      </c>
      <c r="AS3278" s="5">
        <f t="shared" si="466"/>
        <v>682889.53</v>
      </c>
      <c r="AT3278" t="s">
        <v>59</v>
      </c>
      <c r="AU3278" t="s">
        <v>6164</v>
      </c>
      <c r="AV3278" t="s">
        <v>6165</v>
      </c>
      <c r="AW3278" t="s">
        <v>6166</v>
      </c>
      <c r="AX3278" t="s">
        <v>6184</v>
      </c>
      <c r="AY3278">
        <v>43</v>
      </c>
      <c r="AZ3278">
        <v>3</v>
      </c>
      <c r="BA3278">
        <v>17</v>
      </c>
      <c r="BB3278" t="s">
        <v>6185</v>
      </c>
      <c r="BC3278">
        <v>0</v>
      </c>
      <c r="BD3278">
        <v>0</v>
      </c>
      <c r="BE3278" t="s">
        <v>6169</v>
      </c>
      <c r="BF3278" t="s">
        <v>6170</v>
      </c>
      <c r="BG3278">
        <v>0</v>
      </c>
      <c r="BH3278" t="s">
        <v>6171</v>
      </c>
      <c r="BI3278">
        <v>60</v>
      </c>
      <c r="BJ3278" t="s">
        <v>6187</v>
      </c>
      <c r="BK3278">
        <v>0</v>
      </c>
      <c r="BL3278">
        <v>45</v>
      </c>
      <c r="BM3278" s="3">
        <f t="shared" si="467"/>
        <v>0.8666666666666667</v>
      </c>
    </row>
    <row r="3279" spans="1:65">
      <c r="A3279" t="s">
        <v>3415</v>
      </c>
      <c r="B3279" s="2">
        <v>45855</v>
      </c>
      <c r="C3279" t="s">
        <v>3137</v>
      </c>
      <c r="D3279" t="s">
        <v>3138</v>
      </c>
      <c r="E3279">
        <v>7</v>
      </c>
      <c r="F3279" t="s">
        <v>78</v>
      </c>
      <c r="G3279" t="s">
        <v>79</v>
      </c>
      <c r="H3279" t="s">
        <v>143</v>
      </c>
      <c r="I3279" t="s">
        <v>64</v>
      </c>
      <c r="J3279" t="s">
        <v>65</v>
      </c>
      <c r="K3279" t="s">
        <v>75</v>
      </c>
      <c r="L3279" t="s">
        <v>67</v>
      </c>
      <c r="M3279" t="s">
        <v>68</v>
      </c>
      <c r="N3279" t="s">
        <v>94</v>
      </c>
      <c r="O3279" t="s">
        <v>82</v>
      </c>
      <c r="P3279">
        <v>47</v>
      </c>
      <c r="Q3279">
        <v>49</v>
      </c>
      <c r="R3279">
        <v>48</v>
      </c>
      <c r="S3279">
        <v>4</v>
      </c>
      <c r="T3279">
        <f t="shared" si="459"/>
        <v>44</v>
      </c>
      <c r="U3279">
        <v>44</v>
      </c>
      <c r="V3279">
        <f t="shared" si="460"/>
        <v>0</v>
      </c>
      <c r="W3279" s="3">
        <f t="shared" si="461"/>
        <v>8.3333333333333329E-2</v>
      </c>
      <c r="X3279">
        <v>4</v>
      </c>
      <c r="Y3279" s="4">
        <v>1.3</v>
      </c>
      <c r="Z3279" s="4">
        <v>0.6</v>
      </c>
      <c r="AA3279" s="5">
        <v>51770.61</v>
      </c>
      <c r="AB3279" s="5">
        <f t="shared" si="462"/>
        <v>2277906.84</v>
      </c>
      <c r="AC3279" s="5">
        <v>32322.65</v>
      </c>
      <c r="AD3279" s="5">
        <f t="shared" si="463"/>
        <v>1551487.2</v>
      </c>
      <c r="AE3279" s="5">
        <v>101712.55</v>
      </c>
      <c r="AF3279" s="5">
        <v>30550.89</v>
      </c>
      <c r="AG3279" s="5">
        <v>6965.02</v>
      </c>
      <c r="AH3279" s="5">
        <v>870</v>
      </c>
      <c r="AI3279" s="5">
        <v>22203.4</v>
      </c>
      <c r="AJ3279">
        <v>1</v>
      </c>
      <c r="AK3279" s="5">
        <v>13908.61</v>
      </c>
      <c r="AL3279" s="5">
        <v>0</v>
      </c>
      <c r="AM3279" s="5">
        <v>29891.19</v>
      </c>
      <c r="AN3279">
        <v>4</v>
      </c>
      <c r="AO3279">
        <v>2</v>
      </c>
      <c r="AP3279" t="str">
        <f t="shared" si="464"/>
        <v>Yes</v>
      </c>
      <c r="AQ3279">
        <v>2</v>
      </c>
      <c r="AR3279" s="5">
        <f t="shared" si="465"/>
        <v>1757588.86</v>
      </c>
      <c r="AS3279" s="5">
        <f t="shared" si="466"/>
        <v>520317.98</v>
      </c>
      <c r="AT3279" t="s">
        <v>116</v>
      </c>
      <c r="AU3279" t="s">
        <v>6199</v>
      </c>
      <c r="AV3279" t="s">
        <v>6200</v>
      </c>
      <c r="AW3279" t="s">
        <v>6175</v>
      </c>
      <c r="AX3279" t="s">
        <v>6167</v>
      </c>
      <c r="AY3279">
        <v>49</v>
      </c>
      <c r="AZ3279">
        <v>0</v>
      </c>
      <c r="BA3279">
        <v>0</v>
      </c>
      <c r="BB3279" t="s">
        <v>6168</v>
      </c>
      <c r="BC3279">
        <v>0</v>
      </c>
      <c r="BD3279">
        <v>0</v>
      </c>
      <c r="BE3279" t="s">
        <v>6169</v>
      </c>
      <c r="BF3279" t="s">
        <v>6210</v>
      </c>
      <c r="BG3279">
        <v>0</v>
      </c>
      <c r="BH3279" t="s">
        <v>6171</v>
      </c>
      <c r="BI3279">
        <v>10</v>
      </c>
      <c r="BJ3279" t="s">
        <v>6172</v>
      </c>
      <c r="BK3279">
        <v>0</v>
      </c>
      <c r="BL3279">
        <v>61</v>
      </c>
      <c r="BM3279" s="3">
        <f t="shared" si="467"/>
        <v>0.78688524590163933</v>
      </c>
    </row>
    <row r="3280" spans="1:65">
      <c r="A3280" t="s">
        <v>3416</v>
      </c>
      <c r="B3280" s="2">
        <v>45855</v>
      </c>
      <c r="C3280" t="s">
        <v>3137</v>
      </c>
      <c r="D3280" t="s">
        <v>3138</v>
      </c>
      <c r="E3280">
        <v>7</v>
      </c>
      <c r="F3280" t="s">
        <v>72</v>
      </c>
      <c r="G3280" t="s">
        <v>79</v>
      </c>
      <c r="H3280" t="s">
        <v>102</v>
      </c>
      <c r="I3280" t="s">
        <v>52</v>
      </c>
      <c r="J3280" t="s">
        <v>81</v>
      </c>
      <c r="K3280" t="s">
        <v>54</v>
      </c>
      <c r="L3280" t="s">
        <v>87</v>
      </c>
      <c r="M3280" t="s">
        <v>56</v>
      </c>
      <c r="N3280" t="s">
        <v>94</v>
      </c>
      <c r="O3280" t="s">
        <v>120</v>
      </c>
      <c r="P3280">
        <v>30</v>
      </c>
      <c r="Q3280">
        <v>31</v>
      </c>
      <c r="R3280">
        <v>31</v>
      </c>
      <c r="S3280">
        <v>1</v>
      </c>
      <c r="T3280">
        <f t="shared" si="459"/>
        <v>30</v>
      </c>
      <c r="U3280">
        <v>29</v>
      </c>
      <c r="V3280">
        <f t="shared" si="460"/>
        <v>1</v>
      </c>
      <c r="W3280" s="3">
        <f t="shared" si="461"/>
        <v>3.2258064516129031E-2</v>
      </c>
      <c r="X3280">
        <v>30</v>
      </c>
      <c r="Y3280" s="4">
        <v>3</v>
      </c>
      <c r="Z3280" s="4">
        <v>1.2</v>
      </c>
      <c r="AA3280" s="5">
        <v>83202.5</v>
      </c>
      <c r="AB3280" s="5">
        <f t="shared" si="462"/>
        <v>2412872.5</v>
      </c>
      <c r="AC3280" s="5">
        <v>54229.04</v>
      </c>
      <c r="AD3280" s="5">
        <f t="shared" si="463"/>
        <v>1681100.24</v>
      </c>
      <c r="AE3280" s="5">
        <v>98454.3</v>
      </c>
      <c r="AF3280" s="5">
        <v>27576.89</v>
      </c>
      <c r="AG3280" s="5">
        <v>10046.86</v>
      </c>
      <c r="AH3280" s="5">
        <v>1740</v>
      </c>
      <c r="AI3280" s="5">
        <v>6800</v>
      </c>
      <c r="AJ3280">
        <v>0</v>
      </c>
      <c r="AK3280" s="5">
        <v>0</v>
      </c>
      <c r="AL3280" s="5">
        <v>1516.54</v>
      </c>
      <c r="AM3280" s="5">
        <v>18709.900000000001</v>
      </c>
      <c r="AN3280">
        <v>4</v>
      </c>
      <c r="AO3280">
        <v>3</v>
      </c>
      <c r="AP3280" t="str">
        <f t="shared" si="464"/>
        <v>Yes</v>
      </c>
      <c r="AQ3280">
        <v>0</v>
      </c>
      <c r="AR3280" s="5">
        <f t="shared" si="465"/>
        <v>1845944.73</v>
      </c>
      <c r="AS3280" s="5">
        <f t="shared" si="466"/>
        <v>566927.77</v>
      </c>
      <c r="AT3280" t="s">
        <v>59</v>
      </c>
      <c r="AU3280" t="s">
        <v>6164</v>
      </c>
      <c r="AV3280" t="s">
        <v>6165</v>
      </c>
      <c r="AW3280" t="s">
        <v>6166</v>
      </c>
      <c r="AX3280" t="s">
        <v>6184</v>
      </c>
      <c r="AY3280">
        <v>32</v>
      </c>
      <c r="AZ3280">
        <v>0</v>
      </c>
      <c r="BA3280">
        <v>13</v>
      </c>
      <c r="BB3280" t="s">
        <v>6198</v>
      </c>
      <c r="BC3280">
        <v>0</v>
      </c>
      <c r="BD3280">
        <v>0</v>
      </c>
      <c r="BE3280" t="s">
        <v>6169</v>
      </c>
      <c r="BF3280" t="s">
        <v>6170</v>
      </c>
      <c r="BG3280">
        <v>1</v>
      </c>
      <c r="BH3280" t="s">
        <v>6179</v>
      </c>
      <c r="BI3280">
        <v>41</v>
      </c>
      <c r="BJ3280" t="s">
        <v>6172</v>
      </c>
      <c r="BK3280">
        <v>0</v>
      </c>
      <c r="BL3280">
        <v>52</v>
      </c>
      <c r="BM3280" s="3">
        <f t="shared" si="467"/>
        <v>0.59615384615384615</v>
      </c>
    </row>
    <row r="3281" spans="1:65">
      <c r="A3281" t="s">
        <v>3417</v>
      </c>
      <c r="B3281" s="2">
        <v>45855</v>
      </c>
      <c r="C3281" t="s">
        <v>3137</v>
      </c>
      <c r="D3281" t="s">
        <v>3138</v>
      </c>
      <c r="E3281">
        <v>7</v>
      </c>
      <c r="F3281" t="s">
        <v>61</v>
      </c>
      <c r="G3281" t="s">
        <v>62</v>
      </c>
      <c r="H3281" t="s">
        <v>115</v>
      </c>
      <c r="I3281" t="s">
        <v>52</v>
      </c>
      <c r="J3281" t="s">
        <v>65</v>
      </c>
      <c r="K3281" t="s">
        <v>66</v>
      </c>
      <c r="L3281" t="s">
        <v>92</v>
      </c>
      <c r="M3281" t="s">
        <v>56</v>
      </c>
      <c r="N3281" t="s">
        <v>94</v>
      </c>
      <c r="O3281" t="s">
        <v>58</v>
      </c>
      <c r="P3281">
        <v>55</v>
      </c>
      <c r="Q3281">
        <v>57</v>
      </c>
      <c r="R3281">
        <v>54</v>
      </c>
      <c r="S3281">
        <v>1</v>
      </c>
      <c r="T3281">
        <f t="shared" si="459"/>
        <v>53</v>
      </c>
      <c r="U3281">
        <v>52</v>
      </c>
      <c r="V3281">
        <f t="shared" si="460"/>
        <v>1</v>
      </c>
      <c r="W3281" s="3">
        <f t="shared" si="461"/>
        <v>1.8518518518518517E-2</v>
      </c>
      <c r="X3281">
        <v>36</v>
      </c>
      <c r="Y3281" s="4">
        <v>0</v>
      </c>
      <c r="Z3281" s="4">
        <v>0.7</v>
      </c>
      <c r="AA3281" s="5">
        <v>48381.63</v>
      </c>
      <c r="AB3281" s="5">
        <f t="shared" si="462"/>
        <v>2515844.7599999998</v>
      </c>
      <c r="AC3281" s="5">
        <v>35196.21</v>
      </c>
      <c r="AD3281" s="5">
        <f t="shared" si="463"/>
        <v>1900595.34</v>
      </c>
      <c r="AE3281" s="5">
        <v>127452.02</v>
      </c>
      <c r="AF3281" s="5">
        <v>34561.58</v>
      </c>
      <c r="AG3281" s="5">
        <v>10452.799999999999</v>
      </c>
      <c r="AH3281" s="5">
        <v>1015</v>
      </c>
      <c r="AI3281" s="5">
        <v>4600</v>
      </c>
      <c r="AJ3281">
        <v>3</v>
      </c>
      <c r="AK3281" s="5">
        <v>43608.56</v>
      </c>
      <c r="AL3281" s="5">
        <v>944.39</v>
      </c>
      <c r="AM3281" s="5">
        <v>34015.58</v>
      </c>
      <c r="AN3281">
        <v>4</v>
      </c>
      <c r="AO3281">
        <v>4</v>
      </c>
      <c r="AP3281" t="str">
        <f t="shared" si="464"/>
        <v>Yes</v>
      </c>
      <c r="AQ3281">
        <v>3</v>
      </c>
      <c r="AR3281" s="5">
        <f t="shared" si="465"/>
        <v>2157245.27</v>
      </c>
      <c r="AS3281" s="5">
        <f t="shared" si="466"/>
        <v>358599.49</v>
      </c>
      <c r="AT3281" t="s">
        <v>59</v>
      </c>
      <c r="AU3281" t="s">
        <v>6215</v>
      </c>
      <c r="AV3281" t="s">
        <v>6216</v>
      </c>
      <c r="AW3281" t="s">
        <v>6213</v>
      </c>
      <c r="AX3281" t="s">
        <v>6167</v>
      </c>
      <c r="AY3281">
        <v>56</v>
      </c>
      <c r="AZ3281">
        <v>0</v>
      </c>
      <c r="BA3281">
        <v>16</v>
      </c>
      <c r="BB3281" t="s">
        <v>6198</v>
      </c>
      <c r="BC3281">
        <v>0</v>
      </c>
      <c r="BD3281">
        <v>0</v>
      </c>
      <c r="BE3281" t="s">
        <v>6169</v>
      </c>
      <c r="BF3281" t="s">
        <v>6214</v>
      </c>
      <c r="BG3281">
        <v>1</v>
      </c>
      <c r="BH3281" t="s">
        <v>6186</v>
      </c>
      <c r="BI3281">
        <v>42</v>
      </c>
      <c r="BJ3281" t="s">
        <v>6172</v>
      </c>
      <c r="BK3281">
        <v>0</v>
      </c>
      <c r="BL3281">
        <v>60</v>
      </c>
      <c r="BM3281" s="3">
        <f t="shared" si="467"/>
        <v>0.9</v>
      </c>
    </row>
    <row r="3282" spans="1:65">
      <c r="A3282" t="s">
        <v>3418</v>
      </c>
      <c r="B3282" s="2">
        <v>45855</v>
      </c>
      <c r="C3282" t="s">
        <v>3137</v>
      </c>
      <c r="D3282" t="s">
        <v>3138</v>
      </c>
      <c r="E3282">
        <v>7</v>
      </c>
      <c r="F3282" t="s">
        <v>49</v>
      </c>
      <c r="G3282" t="s">
        <v>79</v>
      </c>
      <c r="H3282" t="s">
        <v>111</v>
      </c>
      <c r="I3282" t="s">
        <v>52</v>
      </c>
      <c r="J3282" t="s">
        <v>65</v>
      </c>
      <c r="K3282" t="s">
        <v>75</v>
      </c>
      <c r="L3282" t="s">
        <v>67</v>
      </c>
      <c r="M3282" t="s">
        <v>68</v>
      </c>
      <c r="N3282" t="s">
        <v>94</v>
      </c>
      <c r="O3282" t="s">
        <v>82</v>
      </c>
      <c r="P3282">
        <v>48</v>
      </c>
      <c r="Q3282">
        <v>51</v>
      </c>
      <c r="R3282">
        <v>49</v>
      </c>
      <c r="S3282">
        <v>4</v>
      </c>
      <c r="T3282">
        <f t="shared" si="459"/>
        <v>45</v>
      </c>
      <c r="U3282">
        <v>45</v>
      </c>
      <c r="V3282">
        <f t="shared" si="460"/>
        <v>0</v>
      </c>
      <c r="W3282" s="3">
        <f t="shared" si="461"/>
        <v>8.1632653061224483E-2</v>
      </c>
      <c r="X3282">
        <v>32</v>
      </c>
      <c r="Y3282" s="4">
        <v>5.3</v>
      </c>
      <c r="Z3282" s="4">
        <v>2.5</v>
      </c>
      <c r="AA3282" s="5">
        <v>52375.99</v>
      </c>
      <c r="AB3282" s="5">
        <f t="shared" si="462"/>
        <v>2356919.5499999998</v>
      </c>
      <c r="AC3282" s="5">
        <v>32552.09</v>
      </c>
      <c r="AD3282" s="5">
        <f t="shared" si="463"/>
        <v>1595052.41</v>
      </c>
      <c r="AE3282" s="5">
        <v>113010.6</v>
      </c>
      <c r="AF3282" s="5">
        <v>32047.71</v>
      </c>
      <c r="AG3282" s="5">
        <v>9577.44</v>
      </c>
      <c r="AH3282" s="5">
        <v>3625</v>
      </c>
      <c r="AI3282" s="5">
        <v>20802.88</v>
      </c>
      <c r="AJ3282">
        <v>1</v>
      </c>
      <c r="AK3282" s="5">
        <v>13540.19</v>
      </c>
      <c r="AL3282" s="5">
        <v>0</v>
      </c>
      <c r="AM3282" s="5">
        <v>30082.85</v>
      </c>
      <c r="AN3282">
        <v>4</v>
      </c>
      <c r="AO3282">
        <v>4</v>
      </c>
      <c r="AP3282" t="str">
        <f t="shared" si="464"/>
        <v>Yes</v>
      </c>
      <c r="AQ3282">
        <v>1</v>
      </c>
      <c r="AR3282" s="5">
        <f t="shared" si="465"/>
        <v>1817739.08</v>
      </c>
      <c r="AS3282" s="5">
        <f t="shared" si="466"/>
        <v>539180.47</v>
      </c>
      <c r="AT3282" t="s">
        <v>1641</v>
      </c>
      <c r="AU3282" t="s">
        <v>6199</v>
      </c>
      <c r="AV3282" t="s">
        <v>6200</v>
      </c>
      <c r="AW3282" t="s">
        <v>6175</v>
      </c>
      <c r="AX3282" t="s">
        <v>6167</v>
      </c>
      <c r="AY3282">
        <v>49</v>
      </c>
      <c r="AZ3282">
        <v>0</v>
      </c>
      <c r="BA3282">
        <v>0</v>
      </c>
      <c r="BB3282" t="s">
        <v>6168</v>
      </c>
      <c r="BC3282">
        <v>0</v>
      </c>
      <c r="BD3282">
        <v>0</v>
      </c>
      <c r="BE3282" t="s">
        <v>6169</v>
      </c>
      <c r="BF3282" t="s">
        <v>6210</v>
      </c>
      <c r="BG3282">
        <v>1</v>
      </c>
      <c r="BH3282" t="s">
        <v>6179</v>
      </c>
      <c r="BI3282">
        <v>22</v>
      </c>
      <c r="BJ3282" t="s">
        <v>6172</v>
      </c>
      <c r="BK3282">
        <v>0</v>
      </c>
      <c r="BL3282">
        <v>59</v>
      </c>
      <c r="BM3282" s="3">
        <f t="shared" si="467"/>
        <v>0.83050847457627119</v>
      </c>
    </row>
    <row r="3283" spans="1:65">
      <c r="A3283" t="s">
        <v>3419</v>
      </c>
      <c r="B3283" s="2">
        <v>45855</v>
      </c>
      <c r="C3283" t="s">
        <v>3137</v>
      </c>
      <c r="D3283" t="s">
        <v>3138</v>
      </c>
      <c r="E3283">
        <v>7</v>
      </c>
      <c r="F3283" t="s">
        <v>78</v>
      </c>
      <c r="G3283" t="s">
        <v>79</v>
      </c>
      <c r="H3283" t="s">
        <v>136</v>
      </c>
      <c r="I3283" t="s">
        <v>64</v>
      </c>
      <c r="J3283" t="s">
        <v>65</v>
      </c>
      <c r="K3283" t="s">
        <v>75</v>
      </c>
      <c r="L3283" t="s">
        <v>67</v>
      </c>
      <c r="M3283" t="s">
        <v>68</v>
      </c>
      <c r="N3283" t="s">
        <v>57</v>
      </c>
      <c r="O3283" t="s">
        <v>70</v>
      </c>
      <c r="P3283">
        <v>48</v>
      </c>
      <c r="Q3283">
        <v>48</v>
      </c>
      <c r="R3283">
        <v>47</v>
      </c>
      <c r="S3283">
        <v>3</v>
      </c>
      <c r="T3283">
        <f t="shared" si="459"/>
        <v>44</v>
      </c>
      <c r="U3283">
        <v>44</v>
      </c>
      <c r="V3283">
        <f t="shared" si="460"/>
        <v>0</v>
      </c>
      <c r="W3283" s="3">
        <f t="shared" si="461"/>
        <v>6.3829787234042548E-2</v>
      </c>
      <c r="X3283">
        <v>27</v>
      </c>
      <c r="Y3283" s="4">
        <v>0.7</v>
      </c>
      <c r="Z3283" s="4">
        <v>1.1000000000000001</v>
      </c>
      <c r="AA3283" s="5">
        <v>51673.94</v>
      </c>
      <c r="AB3283" s="5">
        <f t="shared" si="462"/>
        <v>2273653.36</v>
      </c>
      <c r="AC3283" s="5">
        <v>32363.040000000001</v>
      </c>
      <c r="AD3283" s="5">
        <f t="shared" si="463"/>
        <v>1521062.88</v>
      </c>
      <c r="AE3283" s="5">
        <v>103028.78</v>
      </c>
      <c r="AF3283" s="5">
        <v>32179.03</v>
      </c>
      <c r="AG3283" s="5">
        <v>9479.92</v>
      </c>
      <c r="AH3283" s="5">
        <v>1595</v>
      </c>
      <c r="AI3283" s="5">
        <v>15532.25</v>
      </c>
      <c r="AJ3283">
        <v>2</v>
      </c>
      <c r="AK3283" s="5">
        <v>26538.81</v>
      </c>
      <c r="AL3283" s="5">
        <v>0</v>
      </c>
      <c r="AM3283" s="5">
        <v>27571.66</v>
      </c>
      <c r="AN3283">
        <v>4</v>
      </c>
      <c r="AO3283">
        <v>3</v>
      </c>
      <c r="AP3283" t="str">
        <f t="shared" si="464"/>
        <v>Yes</v>
      </c>
      <c r="AQ3283">
        <v>3</v>
      </c>
      <c r="AR3283" s="5">
        <f t="shared" si="465"/>
        <v>1736988.33</v>
      </c>
      <c r="AS3283" s="5">
        <f t="shared" si="466"/>
        <v>536665.03</v>
      </c>
      <c r="AT3283" t="s">
        <v>116</v>
      </c>
      <c r="AU3283" t="s">
        <v>6173</v>
      </c>
      <c r="AV3283" t="s">
        <v>6174</v>
      </c>
      <c r="AW3283" t="s">
        <v>6175</v>
      </c>
      <c r="AX3283" t="s">
        <v>6167</v>
      </c>
      <c r="AY3283">
        <v>49</v>
      </c>
      <c r="AZ3283">
        <v>0</v>
      </c>
      <c r="BA3283">
        <v>0</v>
      </c>
      <c r="BB3283" t="s">
        <v>6168</v>
      </c>
      <c r="BC3283">
        <v>0</v>
      </c>
      <c r="BD3283">
        <v>0</v>
      </c>
      <c r="BE3283" t="s">
        <v>6169</v>
      </c>
      <c r="BF3283" t="s">
        <v>6210</v>
      </c>
      <c r="BG3283">
        <v>0</v>
      </c>
      <c r="BH3283" t="s">
        <v>6171</v>
      </c>
      <c r="BI3283">
        <v>24</v>
      </c>
      <c r="BJ3283" t="s">
        <v>6172</v>
      </c>
      <c r="BK3283">
        <v>0</v>
      </c>
      <c r="BL3283">
        <v>65</v>
      </c>
      <c r="BM3283" s="3">
        <f t="shared" si="467"/>
        <v>0.72307692307692306</v>
      </c>
    </row>
    <row r="3284" spans="1:65">
      <c r="A3284" t="s">
        <v>3420</v>
      </c>
      <c r="B3284" s="2">
        <v>45856</v>
      </c>
      <c r="C3284" t="s">
        <v>3137</v>
      </c>
      <c r="D3284" t="s">
        <v>3138</v>
      </c>
      <c r="E3284">
        <v>7</v>
      </c>
      <c r="F3284" t="s">
        <v>49</v>
      </c>
      <c r="G3284" t="s">
        <v>79</v>
      </c>
      <c r="H3284" t="s">
        <v>262</v>
      </c>
      <c r="I3284" t="s">
        <v>64</v>
      </c>
      <c r="J3284" t="s">
        <v>53</v>
      </c>
      <c r="K3284" t="s">
        <v>66</v>
      </c>
      <c r="L3284" t="s">
        <v>92</v>
      </c>
      <c r="M3284" t="s">
        <v>56</v>
      </c>
      <c r="N3284" t="s">
        <v>76</v>
      </c>
      <c r="O3284" t="s">
        <v>70</v>
      </c>
      <c r="P3284">
        <v>52</v>
      </c>
      <c r="Q3284">
        <v>54</v>
      </c>
      <c r="R3284">
        <v>51</v>
      </c>
      <c r="S3284">
        <v>1</v>
      </c>
      <c r="T3284">
        <f t="shared" si="459"/>
        <v>50</v>
      </c>
      <c r="U3284">
        <v>50</v>
      </c>
      <c r="V3284">
        <f t="shared" si="460"/>
        <v>0</v>
      </c>
      <c r="W3284" s="3">
        <f t="shared" si="461"/>
        <v>1.9607843137254902E-2</v>
      </c>
      <c r="X3284">
        <v>42</v>
      </c>
      <c r="Y3284" s="4">
        <v>6.2</v>
      </c>
      <c r="Z3284" s="4">
        <v>2</v>
      </c>
      <c r="AA3284" s="5">
        <v>33588.15</v>
      </c>
      <c r="AB3284" s="5">
        <f t="shared" si="462"/>
        <v>1679407.5</v>
      </c>
      <c r="AC3284" s="5">
        <v>23737.53</v>
      </c>
      <c r="AD3284" s="5">
        <f t="shared" si="463"/>
        <v>1210614.03</v>
      </c>
      <c r="AE3284" s="5">
        <v>83496.92</v>
      </c>
      <c r="AF3284" s="5">
        <v>24356.98</v>
      </c>
      <c r="AG3284" s="5">
        <v>12164.02</v>
      </c>
      <c r="AH3284" s="5">
        <v>2900</v>
      </c>
      <c r="AI3284" s="5">
        <v>3200</v>
      </c>
      <c r="AJ3284">
        <v>0</v>
      </c>
      <c r="AK3284" s="5">
        <v>0</v>
      </c>
      <c r="AL3284" s="5">
        <v>0</v>
      </c>
      <c r="AM3284" s="5">
        <v>38967.9</v>
      </c>
      <c r="AN3284">
        <v>4</v>
      </c>
      <c r="AO3284">
        <v>7</v>
      </c>
      <c r="AP3284" t="str">
        <f t="shared" si="464"/>
        <v>No</v>
      </c>
      <c r="AQ3284">
        <v>3</v>
      </c>
      <c r="AR3284" s="5">
        <f t="shared" si="465"/>
        <v>1375699.85</v>
      </c>
      <c r="AS3284" s="5">
        <f t="shared" si="466"/>
        <v>303707.65000000002</v>
      </c>
      <c r="AT3284" t="s">
        <v>59</v>
      </c>
      <c r="AU3284" t="s">
        <v>6164</v>
      </c>
      <c r="AV3284" t="s">
        <v>6165</v>
      </c>
      <c r="AW3284" t="s">
        <v>6166</v>
      </c>
      <c r="AX3284" t="s">
        <v>6202</v>
      </c>
      <c r="AY3284">
        <v>54</v>
      </c>
      <c r="AZ3284">
        <v>1</v>
      </c>
      <c r="BA3284">
        <v>0</v>
      </c>
      <c r="BB3284" t="s">
        <v>6168</v>
      </c>
      <c r="BC3284">
        <v>1</v>
      </c>
      <c r="BD3284">
        <v>2</v>
      </c>
      <c r="BE3284" t="s">
        <v>6188</v>
      </c>
      <c r="BF3284" t="s">
        <v>6170</v>
      </c>
      <c r="BG3284">
        <v>1</v>
      </c>
      <c r="BH3284" t="s">
        <v>6179</v>
      </c>
      <c r="BI3284">
        <v>55</v>
      </c>
      <c r="BJ3284" t="s">
        <v>6187</v>
      </c>
      <c r="BK3284">
        <v>0</v>
      </c>
      <c r="BL3284">
        <v>70</v>
      </c>
      <c r="BM3284" s="3">
        <f t="shared" si="467"/>
        <v>0.72857142857142854</v>
      </c>
    </row>
    <row r="3285" spans="1:65">
      <c r="A3285" t="s">
        <v>3421</v>
      </c>
      <c r="B3285" s="2">
        <v>45856</v>
      </c>
      <c r="C3285" t="s">
        <v>3137</v>
      </c>
      <c r="D3285" t="s">
        <v>3138</v>
      </c>
      <c r="E3285">
        <v>7</v>
      </c>
      <c r="F3285" t="s">
        <v>49</v>
      </c>
      <c r="G3285" t="s">
        <v>79</v>
      </c>
      <c r="H3285" t="s">
        <v>111</v>
      </c>
      <c r="I3285" t="s">
        <v>64</v>
      </c>
      <c r="J3285" t="s">
        <v>53</v>
      </c>
      <c r="K3285" t="s">
        <v>54</v>
      </c>
      <c r="L3285" t="s">
        <v>67</v>
      </c>
      <c r="M3285" t="s">
        <v>56</v>
      </c>
      <c r="N3285" t="s">
        <v>94</v>
      </c>
      <c r="O3285" t="s">
        <v>70</v>
      </c>
      <c r="P3285">
        <v>58</v>
      </c>
      <c r="Q3285">
        <v>60</v>
      </c>
      <c r="R3285">
        <v>58</v>
      </c>
      <c r="S3285">
        <v>2</v>
      </c>
      <c r="T3285">
        <f t="shared" si="459"/>
        <v>56</v>
      </c>
      <c r="U3285">
        <v>56</v>
      </c>
      <c r="V3285">
        <f t="shared" si="460"/>
        <v>0</v>
      </c>
      <c r="W3285" s="3">
        <f t="shared" si="461"/>
        <v>3.4482758620689655E-2</v>
      </c>
      <c r="X3285">
        <v>19</v>
      </c>
      <c r="Y3285" s="4">
        <v>8.1999999999999993</v>
      </c>
      <c r="Z3285" s="4">
        <v>1.1000000000000001</v>
      </c>
      <c r="AA3285" s="5">
        <v>38960.1</v>
      </c>
      <c r="AB3285" s="5">
        <f t="shared" si="462"/>
        <v>2181765.6</v>
      </c>
      <c r="AC3285" s="5">
        <v>23044.09</v>
      </c>
      <c r="AD3285" s="5">
        <f t="shared" si="463"/>
        <v>1336557.22</v>
      </c>
      <c r="AE3285" s="5">
        <v>96871.32</v>
      </c>
      <c r="AF3285" s="5">
        <v>26008.86</v>
      </c>
      <c r="AG3285" s="5">
        <v>8162.36</v>
      </c>
      <c r="AH3285" s="5">
        <v>1595</v>
      </c>
      <c r="AI3285" s="5">
        <v>6400</v>
      </c>
      <c r="AJ3285">
        <v>0</v>
      </c>
      <c r="AK3285" s="5">
        <v>0</v>
      </c>
      <c r="AL3285" s="5">
        <v>0</v>
      </c>
      <c r="AM3285" s="5">
        <v>34955.269999999997</v>
      </c>
      <c r="AN3285">
        <v>4</v>
      </c>
      <c r="AO3285">
        <v>4</v>
      </c>
      <c r="AP3285" t="str">
        <f t="shared" si="464"/>
        <v>Yes</v>
      </c>
      <c r="AQ3285">
        <v>0</v>
      </c>
      <c r="AR3285" s="5">
        <f t="shared" si="465"/>
        <v>1510550.03</v>
      </c>
      <c r="AS3285" s="5">
        <f t="shared" si="466"/>
        <v>671215.57</v>
      </c>
      <c r="AT3285" t="s">
        <v>59</v>
      </c>
      <c r="AU3285" t="s">
        <v>6164</v>
      </c>
      <c r="AV3285" t="s">
        <v>6165</v>
      </c>
      <c r="AW3285" t="s">
        <v>6166</v>
      </c>
      <c r="AX3285" t="s">
        <v>6177</v>
      </c>
      <c r="AY3285">
        <v>58</v>
      </c>
      <c r="AZ3285">
        <v>0</v>
      </c>
      <c r="BA3285">
        <v>0</v>
      </c>
      <c r="BB3285" t="s">
        <v>6168</v>
      </c>
      <c r="BC3285">
        <v>0</v>
      </c>
      <c r="BD3285">
        <v>0</v>
      </c>
      <c r="BE3285" t="s">
        <v>6169</v>
      </c>
      <c r="BF3285" t="s">
        <v>6170</v>
      </c>
      <c r="BG3285">
        <v>0</v>
      </c>
      <c r="BH3285" t="s">
        <v>6171</v>
      </c>
      <c r="BI3285">
        <v>21</v>
      </c>
      <c r="BJ3285" t="s">
        <v>6172</v>
      </c>
      <c r="BK3285">
        <v>0</v>
      </c>
      <c r="BL3285">
        <v>72</v>
      </c>
      <c r="BM3285" s="3">
        <f t="shared" si="467"/>
        <v>0.80555555555555558</v>
      </c>
    </row>
    <row r="3286" spans="1:65">
      <c r="A3286" t="s">
        <v>3422</v>
      </c>
      <c r="B3286" s="2">
        <v>45856</v>
      </c>
      <c r="C3286" t="s">
        <v>3137</v>
      </c>
      <c r="D3286" t="s">
        <v>3138</v>
      </c>
      <c r="E3286">
        <v>7</v>
      </c>
      <c r="F3286" t="s">
        <v>49</v>
      </c>
      <c r="G3286" t="s">
        <v>79</v>
      </c>
      <c r="H3286" t="s">
        <v>262</v>
      </c>
      <c r="I3286" t="s">
        <v>74</v>
      </c>
      <c r="J3286" t="s">
        <v>53</v>
      </c>
      <c r="K3286" t="s">
        <v>75</v>
      </c>
      <c r="L3286" t="s">
        <v>92</v>
      </c>
      <c r="M3286" t="s">
        <v>56</v>
      </c>
      <c r="N3286" t="s">
        <v>94</v>
      </c>
      <c r="O3286" t="s">
        <v>70</v>
      </c>
      <c r="P3286">
        <v>51</v>
      </c>
      <c r="Q3286">
        <v>52</v>
      </c>
      <c r="R3286">
        <v>51</v>
      </c>
      <c r="S3286">
        <v>1</v>
      </c>
      <c r="T3286">
        <f t="shared" si="459"/>
        <v>50</v>
      </c>
      <c r="U3286">
        <v>50</v>
      </c>
      <c r="V3286">
        <f t="shared" si="460"/>
        <v>0</v>
      </c>
      <c r="W3286" s="3">
        <f t="shared" si="461"/>
        <v>1.9607843137254902E-2</v>
      </c>
      <c r="X3286">
        <v>9</v>
      </c>
      <c r="Y3286" s="4">
        <v>5.2</v>
      </c>
      <c r="Z3286" s="4">
        <v>0.8</v>
      </c>
      <c r="AA3286" s="5">
        <v>36039.64</v>
      </c>
      <c r="AB3286" s="5">
        <f t="shared" si="462"/>
        <v>1801982</v>
      </c>
      <c r="AC3286" s="5">
        <v>23649.74</v>
      </c>
      <c r="AD3286" s="5">
        <f t="shared" si="463"/>
        <v>1206136.74</v>
      </c>
      <c r="AE3286" s="5">
        <v>87247.35</v>
      </c>
      <c r="AF3286" s="5">
        <v>23688.03</v>
      </c>
      <c r="AG3286" s="5">
        <v>7535.96</v>
      </c>
      <c r="AH3286" s="5">
        <v>1160</v>
      </c>
      <c r="AI3286" s="5">
        <v>3200</v>
      </c>
      <c r="AJ3286">
        <v>0</v>
      </c>
      <c r="AK3286" s="5">
        <v>0</v>
      </c>
      <c r="AL3286" s="5">
        <v>0</v>
      </c>
      <c r="AM3286" s="5">
        <v>34754.1</v>
      </c>
      <c r="AN3286">
        <v>4</v>
      </c>
      <c r="AO3286">
        <v>3</v>
      </c>
      <c r="AP3286" t="str">
        <f t="shared" si="464"/>
        <v>Yes</v>
      </c>
      <c r="AQ3286">
        <v>1</v>
      </c>
      <c r="AR3286" s="5">
        <f t="shared" si="465"/>
        <v>1363722.18</v>
      </c>
      <c r="AS3286" s="5">
        <f t="shared" si="466"/>
        <v>438259.82</v>
      </c>
      <c r="AT3286" t="s">
        <v>59</v>
      </c>
      <c r="AU3286" t="s">
        <v>6164</v>
      </c>
      <c r="AV3286" t="s">
        <v>6165</v>
      </c>
      <c r="AW3286" t="s">
        <v>6166</v>
      </c>
      <c r="AX3286" t="s">
        <v>6167</v>
      </c>
      <c r="AY3286">
        <v>54</v>
      </c>
      <c r="AZ3286">
        <v>0</v>
      </c>
      <c r="BA3286">
        <v>0</v>
      </c>
      <c r="BB3286" t="s">
        <v>6168</v>
      </c>
      <c r="BC3286">
        <v>0</v>
      </c>
      <c r="BD3286">
        <v>0</v>
      </c>
      <c r="BE3286" t="s">
        <v>6169</v>
      </c>
      <c r="BF3286" t="s">
        <v>6170</v>
      </c>
      <c r="BG3286">
        <v>0</v>
      </c>
      <c r="BH3286" t="s">
        <v>6171</v>
      </c>
      <c r="BI3286">
        <v>12</v>
      </c>
      <c r="BJ3286" t="s">
        <v>6172</v>
      </c>
      <c r="BK3286">
        <v>0</v>
      </c>
      <c r="BL3286">
        <v>75</v>
      </c>
      <c r="BM3286" s="3">
        <f t="shared" si="467"/>
        <v>0.68</v>
      </c>
    </row>
    <row r="3287" spans="1:65">
      <c r="A3287" t="s">
        <v>3423</v>
      </c>
      <c r="B3287" s="2">
        <v>45856</v>
      </c>
      <c r="C3287" t="s">
        <v>3137</v>
      </c>
      <c r="D3287" t="s">
        <v>3138</v>
      </c>
      <c r="E3287">
        <v>7</v>
      </c>
      <c r="F3287" t="s">
        <v>61</v>
      </c>
      <c r="G3287" t="s">
        <v>79</v>
      </c>
      <c r="H3287" t="s">
        <v>84</v>
      </c>
      <c r="I3287" t="s">
        <v>74</v>
      </c>
      <c r="J3287" t="s">
        <v>53</v>
      </c>
      <c r="K3287" t="s">
        <v>66</v>
      </c>
      <c r="L3287" t="s">
        <v>92</v>
      </c>
      <c r="M3287" t="s">
        <v>56</v>
      </c>
      <c r="N3287" t="s">
        <v>109</v>
      </c>
      <c r="O3287" t="s">
        <v>58</v>
      </c>
      <c r="P3287">
        <v>53</v>
      </c>
      <c r="Q3287">
        <v>55</v>
      </c>
      <c r="R3287">
        <v>54</v>
      </c>
      <c r="S3287">
        <v>1</v>
      </c>
      <c r="T3287">
        <f t="shared" si="459"/>
        <v>53</v>
      </c>
      <c r="U3287">
        <v>52</v>
      </c>
      <c r="V3287">
        <f t="shared" si="460"/>
        <v>1</v>
      </c>
      <c r="W3287" s="3">
        <f t="shared" si="461"/>
        <v>1.8518518518518517E-2</v>
      </c>
      <c r="X3287">
        <v>22</v>
      </c>
      <c r="Y3287" s="4">
        <v>9.1999999999999993</v>
      </c>
      <c r="Z3287" s="4">
        <v>2.1</v>
      </c>
      <c r="AA3287" s="5">
        <v>33909.65</v>
      </c>
      <c r="AB3287" s="5">
        <f t="shared" si="462"/>
        <v>1763301.8</v>
      </c>
      <c r="AC3287" s="5">
        <v>23845.97</v>
      </c>
      <c r="AD3287" s="5">
        <f t="shared" si="463"/>
        <v>1287682.3799999999</v>
      </c>
      <c r="AE3287" s="5">
        <v>93356.1</v>
      </c>
      <c r="AF3287" s="5">
        <v>23784.36</v>
      </c>
      <c r="AG3287" s="5">
        <v>8834.5300000000007</v>
      </c>
      <c r="AH3287" s="5">
        <v>3045</v>
      </c>
      <c r="AI3287" s="5">
        <v>3200</v>
      </c>
      <c r="AJ3287">
        <v>0</v>
      </c>
      <c r="AK3287" s="5">
        <v>0</v>
      </c>
      <c r="AL3287" s="5">
        <v>667.73</v>
      </c>
      <c r="AM3287" s="5">
        <v>73420.75</v>
      </c>
      <c r="AN3287">
        <v>8</v>
      </c>
      <c r="AO3287">
        <v>7</v>
      </c>
      <c r="AP3287" t="str">
        <f t="shared" si="464"/>
        <v>Yes</v>
      </c>
      <c r="AQ3287">
        <v>1</v>
      </c>
      <c r="AR3287" s="5">
        <f t="shared" si="465"/>
        <v>1493990.85</v>
      </c>
      <c r="AS3287" s="5">
        <f t="shared" si="466"/>
        <v>269310.95</v>
      </c>
      <c r="AT3287" t="s">
        <v>59</v>
      </c>
      <c r="AU3287" t="s">
        <v>6164</v>
      </c>
      <c r="AV3287" t="s">
        <v>6165</v>
      </c>
      <c r="AW3287" t="s">
        <v>6166</v>
      </c>
      <c r="AX3287" t="s">
        <v>6177</v>
      </c>
      <c r="AY3287">
        <v>54</v>
      </c>
      <c r="AZ3287">
        <v>0</v>
      </c>
      <c r="BA3287">
        <v>15</v>
      </c>
      <c r="BB3287" t="s">
        <v>6198</v>
      </c>
      <c r="BC3287">
        <v>0</v>
      </c>
      <c r="BD3287">
        <v>0</v>
      </c>
      <c r="BE3287" t="s">
        <v>6169</v>
      </c>
      <c r="BF3287" t="s">
        <v>6170</v>
      </c>
      <c r="BG3287">
        <v>0</v>
      </c>
      <c r="BH3287" t="s">
        <v>6171</v>
      </c>
      <c r="BI3287">
        <v>35</v>
      </c>
      <c r="BJ3287" t="s">
        <v>6172</v>
      </c>
      <c r="BK3287">
        <v>0</v>
      </c>
      <c r="BL3287">
        <v>76</v>
      </c>
      <c r="BM3287" s="3">
        <f t="shared" si="467"/>
        <v>0.71052631578947367</v>
      </c>
    </row>
    <row r="3288" spans="1:65">
      <c r="A3288" t="s">
        <v>3424</v>
      </c>
      <c r="B3288" s="2">
        <v>45856</v>
      </c>
      <c r="C3288" t="s">
        <v>3137</v>
      </c>
      <c r="D3288" t="s">
        <v>3138</v>
      </c>
      <c r="E3288">
        <v>7</v>
      </c>
      <c r="F3288" t="s">
        <v>49</v>
      </c>
      <c r="G3288" t="s">
        <v>50</v>
      </c>
      <c r="H3288" t="s">
        <v>89</v>
      </c>
      <c r="I3288" t="s">
        <v>74</v>
      </c>
      <c r="J3288" t="s">
        <v>65</v>
      </c>
      <c r="K3288" t="s">
        <v>75</v>
      </c>
      <c r="L3288" t="s">
        <v>87</v>
      </c>
      <c r="M3288" t="s">
        <v>56</v>
      </c>
      <c r="N3288" t="s">
        <v>94</v>
      </c>
      <c r="O3288" t="s">
        <v>120</v>
      </c>
      <c r="P3288">
        <v>51</v>
      </c>
      <c r="Q3288">
        <v>51</v>
      </c>
      <c r="R3288">
        <v>49</v>
      </c>
      <c r="S3288">
        <v>1</v>
      </c>
      <c r="T3288">
        <f t="shared" si="459"/>
        <v>48</v>
      </c>
      <c r="U3288">
        <v>48</v>
      </c>
      <c r="V3288">
        <f t="shared" si="460"/>
        <v>0</v>
      </c>
      <c r="W3288" s="3">
        <f t="shared" si="461"/>
        <v>2.0408163265306121E-2</v>
      </c>
      <c r="X3288">
        <v>34</v>
      </c>
      <c r="Y3288" s="4">
        <v>1.6</v>
      </c>
      <c r="Z3288" s="4">
        <v>1.5</v>
      </c>
      <c r="AA3288" s="5">
        <v>51506.46</v>
      </c>
      <c r="AB3288" s="5">
        <f t="shared" si="462"/>
        <v>2472310.08</v>
      </c>
      <c r="AC3288" s="5">
        <v>35663.25</v>
      </c>
      <c r="AD3288" s="5">
        <f t="shared" si="463"/>
        <v>1747499.25</v>
      </c>
      <c r="AE3288" s="5">
        <v>109200.39</v>
      </c>
      <c r="AF3288" s="5">
        <v>33216.339999999997</v>
      </c>
      <c r="AG3288" s="5">
        <v>10938.57</v>
      </c>
      <c r="AH3288" s="5">
        <v>2175</v>
      </c>
      <c r="AI3288" s="5">
        <v>4600</v>
      </c>
      <c r="AJ3288">
        <v>0</v>
      </c>
      <c r="AK3288" s="5">
        <v>0</v>
      </c>
      <c r="AL3288" s="5">
        <v>0</v>
      </c>
      <c r="AM3288" s="5">
        <v>32324.95</v>
      </c>
      <c r="AN3288">
        <v>4</v>
      </c>
      <c r="AO3288">
        <v>4</v>
      </c>
      <c r="AP3288" t="str">
        <f t="shared" si="464"/>
        <v>Yes</v>
      </c>
      <c r="AQ3288">
        <v>1</v>
      </c>
      <c r="AR3288" s="5">
        <f t="shared" si="465"/>
        <v>1939954.5</v>
      </c>
      <c r="AS3288" s="5">
        <f t="shared" si="466"/>
        <v>532355.57999999996</v>
      </c>
      <c r="AT3288" t="s">
        <v>59</v>
      </c>
      <c r="AU3288" t="s">
        <v>6164</v>
      </c>
      <c r="AV3288" t="s">
        <v>6165</v>
      </c>
      <c r="AW3288" t="s">
        <v>6166</v>
      </c>
      <c r="AX3288" t="s">
        <v>6167</v>
      </c>
      <c r="AY3288">
        <v>54</v>
      </c>
      <c r="AZ3288">
        <v>0</v>
      </c>
      <c r="BA3288">
        <v>0</v>
      </c>
      <c r="BB3288" t="s">
        <v>6168</v>
      </c>
      <c r="BC3288">
        <v>0</v>
      </c>
      <c r="BD3288">
        <v>0</v>
      </c>
      <c r="BE3288" t="s">
        <v>6169</v>
      </c>
      <c r="BF3288" t="s">
        <v>6170</v>
      </c>
      <c r="BG3288">
        <v>1</v>
      </c>
      <c r="BH3288" t="s">
        <v>6186</v>
      </c>
      <c r="BI3288">
        <v>25</v>
      </c>
      <c r="BJ3288" t="s">
        <v>6172</v>
      </c>
      <c r="BK3288">
        <v>0</v>
      </c>
      <c r="BL3288">
        <v>58</v>
      </c>
      <c r="BM3288" s="3">
        <f t="shared" si="467"/>
        <v>0.84482758620689657</v>
      </c>
    </row>
    <row r="3289" spans="1:65">
      <c r="A3289" t="s">
        <v>3425</v>
      </c>
      <c r="B3289" s="2">
        <v>45856</v>
      </c>
      <c r="C3289" t="s">
        <v>3137</v>
      </c>
      <c r="D3289" t="s">
        <v>3138</v>
      </c>
      <c r="E3289">
        <v>7</v>
      </c>
      <c r="F3289" t="s">
        <v>72</v>
      </c>
      <c r="G3289" t="s">
        <v>62</v>
      </c>
      <c r="H3289" t="s">
        <v>150</v>
      </c>
      <c r="I3289" t="s">
        <v>64</v>
      </c>
      <c r="J3289" t="s">
        <v>65</v>
      </c>
      <c r="K3289" t="s">
        <v>75</v>
      </c>
      <c r="L3289" t="s">
        <v>87</v>
      </c>
      <c r="M3289" t="s">
        <v>56</v>
      </c>
      <c r="N3289" t="s">
        <v>69</v>
      </c>
      <c r="O3289" t="s">
        <v>70</v>
      </c>
      <c r="P3289">
        <v>56</v>
      </c>
      <c r="Q3289">
        <v>58</v>
      </c>
      <c r="R3289">
        <v>58</v>
      </c>
      <c r="S3289">
        <v>0</v>
      </c>
      <c r="T3289">
        <f t="shared" si="459"/>
        <v>58</v>
      </c>
      <c r="U3289">
        <v>54</v>
      </c>
      <c r="V3289">
        <f t="shared" si="460"/>
        <v>4</v>
      </c>
      <c r="W3289" s="3">
        <f t="shared" si="461"/>
        <v>0</v>
      </c>
      <c r="X3289">
        <v>22</v>
      </c>
      <c r="Y3289" s="4">
        <v>3.4</v>
      </c>
      <c r="Z3289" s="4">
        <v>1.6</v>
      </c>
      <c r="AA3289" s="5">
        <v>52263.95</v>
      </c>
      <c r="AB3289" s="5">
        <f t="shared" si="462"/>
        <v>2822253.3</v>
      </c>
      <c r="AC3289" s="5">
        <v>35853.5</v>
      </c>
      <c r="AD3289" s="5">
        <f t="shared" si="463"/>
        <v>2079503</v>
      </c>
      <c r="AE3289" s="5">
        <v>124932.68</v>
      </c>
      <c r="AF3289" s="5">
        <v>36308.46</v>
      </c>
      <c r="AG3289" s="5">
        <v>8650.39</v>
      </c>
      <c r="AH3289" s="5">
        <v>2320</v>
      </c>
      <c r="AI3289" s="5">
        <v>0</v>
      </c>
      <c r="AJ3289">
        <v>0</v>
      </c>
      <c r="AK3289" s="5">
        <v>0</v>
      </c>
      <c r="AL3289" s="5">
        <v>4036.47</v>
      </c>
      <c r="AM3289" s="5">
        <v>35778.49</v>
      </c>
      <c r="AN3289">
        <v>4</v>
      </c>
      <c r="AO3289">
        <v>4</v>
      </c>
      <c r="AP3289" t="str">
        <f t="shared" si="464"/>
        <v>Yes</v>
      </c>
      <c r="AQ3289">
        <v>0</v>
      </c>
      <c r="AR3289" s="5">
        <f t="shared" si="465"/>
        <v>2291529.4900000002</v>
      </c>
      <c r="AS3289" s="5">
        <f t="shared" si="466"/>
        <v>530723.81000000006</v>
      </c>
      <c r="AT3289" t="s">
        <v>59</v>
      </c>
      <c r="AU3289" t="s">
        <v>6164</v>
      </c>
      <c r="AV3289" t="s">
        <v>6165</v>
      </c>
      <c r="AW3289" t="s">
        <v>6166</v>
      </c>
      <c r="AX3289" t="s">
        <v>6184</v>
      </c>
      <c r="AY3289">
        <v>59</v>
      </c>
      <c r="AZ3289">
        <v>3</v>
      </c>
      <c r="BA3289">
        <v>24</v>
      </c>
      <c r="BB3289" t="s">
        <v>6185</v>
      </c>
      <c r="BC3289">
        <v>0</v>
      </c>
      <c r="BD3289">
        <v>0</v>
      </c>
      <c r="BE3289" t="s">
        <v>6169</v>
      </c>
      <c r="BF3289" t="s">
        <v>6170</v>
      </c>
      <c r="BG3289">
        <v>1</v>
      </c>
      <c r="BH3289" t="s">
        <v>6186</v>
      </c>
      <c r="BI3289">
        <v>37</v>
      </c>
      <c r="BJ3289" t="s">
        <v>6172</v>
      </c>
      <c r="BK3289">
        <v>0</v>
      </c>
      <c r="BL3289">
        <v>65</v>
      </c>
      <c r="BM3289" s="3">
        <f t="shared" si="467"/>
        <v>0.89230769230769236</v>
      </c>
    </row>
    <row r="3290" spans="1:65">
      <c r="A3290" t="s">
        <v>3426</v>
      </c>
      <c r="B3290" s="2">
        <v>45856</v>
      </c>
      <c r="C3290" t="s">
        <v>3137</v>
      </c>
      <c r="D3290" t="s">
        <v>3138</v>
      </c>
      <c r="E3290">
        <v>7</v>
      </c>
      <c r="F3290" t="s">
        <v>61</v>
      </c>
      <c r="G3290" t="s">
        <v>50</v>
      </c>
      <c r="H3290" t="s">
        <v>183</v>
      </c>
      <c r="I3290" t="s">
        <v>74</v>
      </c>
      <c r="J3290" t="s">
        <v>53</v>
      </c>
      <c r="K3290" t="s">
        <v>75</v>
      </c>
      <c r="L3290" t="s">
        <v>92</v>
      </c>
      <c r="M3290" t="s">
        <v>56</v>
      </c>
      <c r="N3290" t="s">
        <v>94</v>
      </c>
      <c r="O3290" t="s">
        <v>58</v>
      </c>
      <c r="P3290">
        <v>55</v>
      </c>
      <c r="Q3290">
        <v>59</v>
      </c>
      <c r="R3290">
        <v>56</v>
      </c>
      <c r="S3290">
        <v>1</v>
      </c>
      <c r="T3290">
        <f t="shared" si="459"/>
        <v>55</v>
      </c>
      <c r="U3290">
        <v>52</v>
      </c>
      <c r="V3290">
        <f t="shared" si="460"/>
        <v>3</v>
      </c>
      <c r="W3290" s="3">
        <f t="shared" si="461"/>
        <v>1.7857142857142856E-2</v>
      </c>
      <c r="X3290">
        <v>53</v>
      </c>
      <c r="Y3290" s="4">
        <v>47.8</v>
      </c>
      <c r="Z3290" s="4">
        <v>6.3</v>
      </c>
      <c r="AA3290" s="5">
        <v>36133.879999999997</v>
      </c>
      <c r="AB3290" s="5">
        <f t="shared" si="462"/>
        <v>1878961.76</v>
      </c>
      <c r="AC3290" s="5">
        <v>23785.22</v>
      </c>
      <c r="AD3290" s="5">
        <f t="shared" si="463"/>
        <v>1331972.32</v>
      </c>
      <c r="AE3290" s="5">
        <v>94112.23</v>
      </c>
      <c r="AF3290" s="5">
        <v>26637.919999999998</v>
      </c>
      <c r="AG3290" s="5">
        <v>12124.05</v>
      </c>
      <c r="AH3290" s="5">
        <v>9135</v>
      </c>
      <c r="AI3290" s="5">
        <v>3200</v>
      </c>
      <c r="AJ3290">
        <v>0</v>
      </c>
      <c r="AK3290" s="5">
        <v>0</v>
      </c>
      <c r="AL3290" s="5">
        <v>2093.12</v>
      </c>
      <c r="AM3290" s="5">
        <v>37637.24</v>
      </c>
      <c r="AN3290">
        <v>4</v>
      </c>
      <c r="AO3290">
        <v>5</v>
      </c>
      <c r="AP3290" t="str">
        <f t="shared" si="464"/>
        <v>No</v>
      </c>
      <c r="AQ3290">
        <v>2</v>
      </c>
      <c r="AR3290" s="5">
        <f t="shared" si="465"/>
        <v>1516911.88</v>
      </c>
      <c r="AS3290" s="5">
        <f t="shared" si="466"/>
        <v>362049.88</v>
      </c>
      <c r="AT3290" t="s">
        <v>59</v>
      </c>
      <c r="AU3290" t="s">
        <v>6164</v>
      </c>
      <c r="AV3290" t="s">
        <v>6165</v>
      </c>
      <c r="AW3290" t="s">
        <v>6166</v>
      </c>
      <c r="AX3290" t="s">
        <v>6177</v>
      </c>
      <c r="AY3290">
        <v>57</v>
      </c>
      <c r="AZ3290">
        <v>0</v>
      </c>
      <c r="BA3290">
        <v>20</v>
      </c>
      <c r="BB3290" t="s">
        <v>6191</v>
      </c>
      <c r="BC3290">
        <v>0</v>
      </c>
      <c r="BD3290">
        <v>1</v>
      </c>
      <c r="BE3290" t="s">
        <v>6188</v>
      </c>
      <c r="BF3290" t="s">
        <v>6170</v>
      </c>
      <c r="BG3290">
        <v>1</v>
      </c>
      <c r="BH3290" t="s">
        <v>6192</v>
      </c>
      <c r="BI3290">
        <v>68</v>
      </c>
      <c r="BJ3290" t="s">
        <v>6187</v>
      </c>
      <c r="BK3290">
        <v>0</v>
      </c>
      <c r="BL3290">
        <v>73</v>
      </c>
      <c r="BM3290" s="3">
        <f t="shared" si="467"/>
        <v>0.76712328767123283</v>
      </c>
    </row>
    <row r="3291" spans="1:65">
      <c r="A3291" t="s">
        <v>3427</v>
      </c>
      <c r="B3291" s="2">
        <v>45856</v>
      </c>
      <c r="C3291" t="s">
        <v>3137</v>
      </c>
      <c r="D3291" t="s">
        <v>3138</v>
      </c>
      <c r="E3291">
        <v>7</v>
      </c>
      <c r="F3291" t="s">
        <v>78</v>
      </c>
      <c r="G3291" t="s">
        <v>50</v>
      </c>
      <c r="H3291" t="s">
        <v>181</v>
      </c>
      <c r="I3291" t="s">
        <v>52</v>
      </c>
      <c r="J3291" t="s">
        <v>53</v>
      </c>
      <c r="K3291" t="s">
        <v>75</v>
      </c>
      <c r="L3291" t="s">
        <v>55</v>
      </c>
      <c r="M3291" t="s">
        <v>56</v>
      </c>
      <c r="N3291" t="s">
        <v>69</v>
      </c>
      <c r="O3291" t="s">
        <v>120</v>
      </c>
      <c r="P3291">
        <v>67</v>
      </c>
      <c r="Q3291">
        <v>72</v>
      </c>
      <c r="R3291">
        <v>68</v>
      </c>
      <c r="S3291">
        <v>2</v>
      </c>
      <c r="T3291">
        <f t="shared" si="459"/>
        <v>66</v>
      </c>
      <c r="U3291">
        <v>66</v>
      </c>
      <c r="V3291">
        <f t="shared" si="460"/>
        <v>0</v>
      </c>
      <c r="W3291" s="3">
        <f t="shared" si="461"/>
        <v>2.9411764705882353E-2</v>
      </c>
      <c r="X3291">
        <v>33</v>
      </c>
      <c r="Y3291" s="4">
        <v>10.6</v>
      </c>
      <c r="Z3291" s="4">
        <v>2.2000000000000002</v>
      </c>
      <c r="AA3291" s="5">
        <v>36149.69</v>
      </c>
      <c r="AB3291" s="5">
        <f t="shared" si="462"/>
        <v>2385879.54</v>
      </c>
      <c r="AC3291" s="5">
        <v>23648.35</v>
      </c>
      <c r="AD3291" s="5">
        <f t="shared" si="463"/>
        <v>1608087.8</v>
      </c>
      <c r="AE3291" s="5">
        <v>119412.87</v>
      </c>
      <c r="AF3291" s="5">
        <v>33642.32</v>
      </c>
      <c r="AG3291" s="5">
        <v>10788.06</v>
      </c>
      <c r="AH3291" s="5">
        <v>3190</v>
      </c>
      <c r="AI3291" s="5">
        <v>6400</v>
      </c>
      <c r="AJ3291">
        <v>0</v>
      </c>
      <c r="AK3291" s="5">
        <v>0</v>
      </c>
      <c r="AL3291" s="5">
        <v>0</v>
      </c>
      <c r="AM3291" s="5">
        <v>40509</v>
      </c>
      <c r="AN3291">
        <v>4</v>
      </c>
      <c r="AO3291">
        <v>4</v>
      </c>
      <c r="AP3291" t="str">
        <f t="shared" si="464"/>
        <v>Yes</v>
      </c>
      <c r="AQ3291">
        <v>1</v>
      </c>
      <c r="AR3291" s="5">
        <f t="shared" si="465"/>
        <v>1822030.05</v>
      </c>
      <c r="AS3291" s="5">
        <f t="shared" si="466"/>
        <v>563849.49</v>
      </c>
      <c r="AT3291" t="s">
        <v>59</v>
      </c>
      <c r="AU3291" t="s">
        <v>6164</v>
      </c>
      <c r="AV3291" t="s">
        <v>6165</v>
      </c>
      <c r="AW3291" t="s">
        <v>6166</v>
      </c>
      <c r="AX3291" t="s">
        <v>6177</v>
      </c>
      <c r="AY3291">
        <v>68</v>
      </c>
      <c r="AZ3291">
        <v>0</v>
      </c>
      <c r="BA3291">
        <v>0</v>
      </c>
      <c r="BB3291" t="s">
        <v>6168</v>
      </c>
      <c r="BC3291">
        <v>0</v>
      </c>
      <c r="BD3291">
        <v>0</v>
      </c>
      <c r="BE3291" t="s">
        <v>6169</v>
      </c>
      <c r="BF3291" t="s">
        <v>6170</v>
      </c>
      <c r="BG3291">
        <v>0</v>
      </c>
      <c r="BH3291" t="s">
        <v>6171</v>
      </c>
      <c r="BI3291">
        <v>34</v>
      </c>
      <c r="BJ3291" t="s">
        <v>6172</v>
      </c>
      <c r="BK3291">
        <v>0</v>
      </c>
      <c r="BL3291">
        <v>77</v>
      </c>
      <c r="BM3291" s="3">
        <f t="shared" si="467"/>
        <v>0.88311688311688308</v>
      </c>
    </row>
    <row r="3292" spans="1:65">
      <c r="A3292" t="s">
        <v>3428</v>
      </c>
      <c r="B3292" s="2">
        <v>45856</v>
      </c>
      <c r="C3292" t="s">
        <v>3137</v>
      </c>
      <c r="D3292" t="s">
        <v>3138</v>
      </c>
      <c r="E3292">
        <v>7</v>
      </c>
      <c r="F3292" t="s">
        <v>49</v>
      </c>
      <c r="G3292" t="s">
        <v>79</v>
      </c>
      <c r="H3292" t="s">
        <v>111</v>
      </c>
      <c r="I3292" t="s">
        <v>74</v>
      </c>
      <c r="J3292" t="s">
        <v>53</v>
      </c>
      <c r="K3292" t="s">
        <v>75</v>
      </c>
      <c r="L3292" t="s">
        <v>92</v>
      </c>
      <c r="M3292" t="s">
        <v>56</v>
      </c>
      <c r="N3292" t="s">
        <v>76</v>
      </c>
      <c r="O3292" t="s">
        <v>82</v>
      </c>
      <c r="P3292">
        <v>65</v>
      </c>
      <c r="Q3292">
        <v>67</v>
      </c>
      <c r="R3292">
        <v>64</v>
      </c>
      <c r="S3292">
        <v>1</v>
      </c>
      <c r="T3292">
        <f t="shared" si="459"/>
        <v>63</v>
      </c>
      <c r="U3292">
        <v>62</v>
      </c>
      <c r="V3292">
        <f t="shared" si="460"/>
        <v>1</v>
      </c>
      <c r="W3292" s="3">
        <f t="shared" si="461"/>
        <v>1.5625E-2</v>
      </c>
      <c r="X3292">
        <v>3</v>
      </c>
      <c r="Y3292" s="4">
        <v>3.9</v>
      </c>
      <c r="Z3292" s="4">
        <v>0.7</v>
      </c>
      <c r="AA3292" s="5">
        <v>35654.31</v>
      </c>
      <c r="AB3292" s="5">
        <f t="shared" si="462"/>
        <v>2210567.2200000002</v>
      </c>
      <c r="AC3292" s="5">
        <v>23677.7</v>
      </c>
      <c r="AD3292" s="5">
        <f t="shared" si="463"/>
        <v>1515372.8</v>
      </c>
      <c r="AE3292" s="5">
        <v>109005.26</v>
      </c>
      <c r="AF3292" s="5">
        <v>29206.43</v>
      </c>
      <c r="AG3292" s="5">
        <v>6827.22</v>
      </c>
      <c r="AH3292" s="5">
        <v>1015</v>
      </c>
      <c r="AI3292" s="5">
        <v>3200</v>
      </c>
      <c r="AJ3292">
        <v>0</v>
      </c>
      <c r="AK3292" s="5">
        <v>0</v>
      </c>
      <c r="AL3292" s="5">
        <v>698.22</v>
      </c>
      <c r="AM3292" s="5">
        <v>39332.199999999997</v>
      </c>
      <c r="AN3292">
        <v>4</v>
      </c>
      <c r="AO3292">
        <v>4</v>
      </c>
      <c r="AP3292" t="str">
        <f t="shared" si="464"/>
        <v>Yes</v>
      </c>
      <c r="AQ3292">
        <v>0</v>
      </c>
      <c r="AR3292" s="5">
        <f t="shared" si="465"/>
        <v>1704657.13</v>
      </c>
      <c r="AS3292" s="5">
        <f t="shared" si="466"/>
        <v>505910.09</v>
      </c>
      <c r="AT3292" t="s">
        <v>59</v>
      </c>
      <c r="AU3292" t="s">
        <v>6164</v>
      </c>
      <c r="AV3292" t="s">
        <v>6165</v>
      </c>
      <c r="AW3292" t="s">
        <v>6166</v>
      </c>
      <c r="AX3292" t="s">
        <v>6167</v>
      </c>
      <c r="AY3292">
        <v>67</v>
      </c>
      <c r="AZ3292">
        <v>1</v>
      </c>
      <c r="BA3292">
        <v>18</v>
      </c>
      <c r="BB3292" t="s">
        <v>6191</v>
      </c>
      <c r="BC3292">
        <v>0</v>
      </c>
      <c r="BD3292">
        <v>0</v>
      </c>
      <c r="BE3292" t="s">
        <v>6169</v>
      </c>
      <c r="BF3292" t="s">
        <v>6170</v>
      </c>
      <c r="BG3292">
        <v>0</v>
      </c>
      <c r="BH3292" t="s">
        <v>6171</v>
      </c>
      <c r="BI3292">
        <v>28</v>
      </c>
      <c r="BJ3292" t="s">
        <v>6172</v>
      </c>
      <c r="BK3292">
        <v>0</v>
      </c>
      <c r="BL3292">
        <v>77</v>
      </c>
      <c r="BM3292" s="3">
        <f t="shared" si="467"/>
        <v>0.83116883116883122</v>
      </c>
    </row>
    <row r="3293" spans="1:65">
      <c r="A3293" t="s">
        <v>3429</v>
      </c>
      <c r="B3293" s="2">
        <v>45856</v>
      </c>
      <c r="C3293" t="s">
        <v>3137</v>
      </c>
      <c r="D3293" t="s">
        <v>3138</v>
      </c>
      <c r="E3293">
        <v>7</v>
      </c>
      <c r="F3293" t="s">
        <v>72</v>
      </c>
      <c r="G3293" t="s">
        <v>50</v>
      </c>
      <c r="H3293" t="s">
        <v>138</v>
      </c>
      <c r="I3293" t="s">
        <v>52</v>
      </c>
      <c r="J3293" t="s">
        <v>81</v>
      </c>
      <c r="K3293" t="s">
        <v>75</v>
      </c>
      <c r="L3293" t="s">
        <v>92</v>
      </c>
      <c r="M3293" t="s">
        <v>68</v>
      </c>
      <c r="N3293" t="s">
        <v>94</v>
      </c>
      <c r="O3293" t="s">
        <v>58</v>
      </c>
      <c r="P3293">
        <v>33</v>
      </c>
      <c r="Q3293">
        <v>34</v>
      </c>
      <c r="R3293">
        <v>33</v>
      </c>
      <c r="S3293">
        <v>1</v>
      </c>
      <c r="T3293">
        <f t="shared" si="459"/>
        <v>32</v>
      </c>
      <c r="U3293">
        <v>32</v>
      </c>
      <c r="V3293">
        <f t="shared" si="460"/>
        <v>0</v>
      </c>
      <c r="W3293" s="3">
        <f t="shared" si="461"/>
        <v>3.0303030303030304E-2</v>
      </c>
      <c r="X3293">
        <v>37</v>
      </c>
      <c r="Y3293" s="4">
        <v>7.5</v>
      </c>
      <c r="Z3293" s="4">
        <v>1.7</v>
      </c>
      <c r="AA3293" s="5">
        <v>77764.25</v>
      </c>
      <c r="AB3293" s="5">
        <f t="shared" si="462"/>
        <v>2488456</v>
      </c>
      <c r="AC3293" s="5">
        <v>50881.03</v>
      </c>
      <c r="AD3293" s="5">
        <f t="shared" si="463"/>
        <v>1679073.99</v>
      </c>
      <c r="AE3293" s="5">
        <v>104814.22</v>
      </c>
      <c r="AF3293" s="5">
        <v>28483</v>
      </c>
      <c r="AG3293" s="5">
        <v>10209.76</v>
      </c>
      <c r="AH3293" s="5">
        <v>2465</v>
      </c>
      <c r="AI3293" s="5">
        <v>6800</v>
      </c>
      <c r="AJ3293">
        <v>0</v>
      </c>
      <c r="AK3293" s="5">
        <v>0</v>
      </c>
      <c r="AL3293" s="5">
        <v>0</v>
      </c>
      <c r="AM3293" s="5">
        <v>20706.59</v>
      </c>
      <c r="AN3293">
        <v>4</v>
      </c>
      <c r="AO3293">
        <v>3</v>
      </c>
      <c r="AP3293" t="str">
        <f t="shared" si="464"/>
        <v>Yes</v>
      </c>
      <c r="AQ3293">
        <v>0</v>
      </c>
      <c r="AR3293" s="5">
        <f t="shared" si="465"/>
        <v>1852552.56</v>
      </c>
      <c r="AS3293" s="5">
        <f t="shared" si="466"/>
        <v>635903.43999999994</v>
      </c>
      <c r="AT3293" t="s">
        <v>116</v>
      </c>
      <c r="AU3293" t="s">
        <v>6164</v>
      </c>
      <c r="AV3293" t="s">
        <v>6165</v>
      </c>
      <c r="AW3293" t="s">
        <v>6166</v>
      </c>
      <c r="AX3293" t="s">
        <v>6167</v>
      </c>
      <c r="AY3293">
        <v>35</v>
      </c>
      <c r="AZ3293">
        <v>1</v>
      </c>
      <c r="BA3293">
        <v>0</v>
      </c>
      <c r="BB3293" t="s">
        <v>6168</v>
      </c>
      <c r="BC3293">
        <v>0</v>
      </c>
      <c r="BD3293">
        <v>0</v>
      </c>
      <c r="BE3293" t="s">
        <v>6169</v>
      </c>
      <c r="BF3293" t="s">
        <v>6170</v>
      </c>
      <c r="BG3293">
        <v>0</v>
      </c>
      <c r="BH3293" t="s">
        <v>6171</v>
      </c>
      <c r="BI3293">
        <v>54</v>
      </c>
      <c r="BJ3293" t="s">
        <v>6187</v>
      </c>
      <c r="BK3293">
        <v>0</v>
      </c>
      <c r="BL3293">
        <v>52</v>
      </c>
      <c r="BM3293" s="3">
        <f t="shared" si="467"/>
        <v>0.63461538461538458</v>
      </c>
    </row>
    <row r="3294" spans="1:65">
      <c r="A3294" t="s">
        <v>3430</v>
      </c>
      <c r="B3294" s="2">
        <v>45856</v>
      </c>
      <c r="C3294" t="s">
        <v>3137</v>
      </c>
      <c r="D3294" t="s">
        <v>3138</v>
      </c>
      <c r="E3294">
        <v>7</v>
      </c>
      <c r="F3294" t="s">
        <v>49</v>
      </c>
      <c r="G3294" t="s">
        <v>79</v>
      </c>
      <c r="H3294" t="s">
        <v>262</v>
      </c>
      <c r="I3294" t="s">
        <v>64</v>
      </c>
      <c r="J3294" t="s">
        <v>65</v>
      </c>
      <c r="K3294" t="s">
        <v>75</v>
      </c>
      <c r="L3294" t="s">
        <v>67</v>
      </c>
      <c r="M3294" t="s">
        <v>56</v>
      </c>
      <c r="N3294" t="s">
        <v>94</v>
      </c>
      <c r="O3294" t="s">
        <v>120</v>
      </c>
      <c r="P3294">
        <v>45</v>
      </c>
      <c r="Q3294">
        <v>45</v>
      </c>
      <c r="R3294">
        <v>45</v>
      </c>
      <c r="S3294">
        <v>1</v>
      </c>
      <c r="T3294">
        <f t="shared" si="459"/>
        <v>44</v>
      </c>
      <c r="U3294">
        <v>44</v>
      </c>
      <c r="V3294">
        <f t="shared" si="460"/>
        <v>0</v>
      </c>
      <c r="W3294" s="3">
        <f t="shared" si="461"/>
        <v>2.2222222222222223E-2</v>
      </c>
      <c r="X3294">
        <v>10</v>
      </c>
      <c r="Y3294" s="4">
        <v>5.8</v>
      </c>
      <c r="Z3294" s="4">
        <v>1</v>
      </c>
      <c r="AA3294" s="5">
        <v>52522.97</v>
      </c>
      <c r="AB3294" s="5">
        <f t="shared" si="462"/>
        <v>2311010.6800000002</v>
      </c>
      <c r="AC3294" s="5">
        <v>34080.239999999998</v>
      </c>
      <c r="AD3294" s="5">
        <f t="shared" si="463"/>
        <v>1533610.8</v>
      </c>
      <c r="AE3294" s="5">
        <v>98223.57</v>
      </c>
      <c r="AF3294" s="5">
        <v>28815.360000000001</v>
      </c>
      <c r="AG3294" s="5">
        <v>7380.64</v>
      </c>
      <c r="AH3294" s="5">
        <v>1450</v>
      </c>
      <c r="AI3294" s="5">
        <v>4600</v>
      </c>
      <c r="AJ3294">
        <v>0</v>
      </c>
      <c r="AK3294" s="5">
        <v>0</v>
      </c>
      <c r="AL3294" s="5">
        <v>0</v>
      </c>
      <c r="AM3294" s="5">
        <v>33030.61</v>
      </c>
      <c r="AN3294">
        <v>4</v>
      </c>
      <c r="AO3294">
        <v>5</v>
      </c>
      <c r="AP3294" t="str">
        <f t="shared" si="464"/>
        <v>No</v>
      </c>
      <c r="AQ3294">
        <v>2</v>
      </c>
      <c r="AR3294" s="5">
        <f t="shared" si="465"/>
        <v>1707110.98</v>
      </c>
      <c r="AS3294" s="5">
        <f t="shared" si="466"/>
        <v>603899.69999999995</v>
      </c>
      <c r="AT3294" t="s">
        <v>59</v>
      </c>
      <c r="AU3294" t="s">
        <v>6164</v>
      </c>
      <c r="AV3294" t="s">
        <v>6165</v>
      </c>
      <c r="AW3294" t="s">
        <v>6166</v>
      </c>
      <c r="AX3294" t="s">
        <v>6184</v>
      </c>
      <c r="AY3294">
        <v>46</v>
      </c>
      <c r="AZ3294">
        <v>0</v>
      </c>
      <c r="BA3294">
        <v>0</v>
      </c>
      <c r="BB3294" t="s">
        <v>6168</v>
      </c>
      <c r="BC3294">
        <v>1</v>
      </c>
      <c r="BD3294">
        <v>0</v>
      </c>
      <c r="BE3294" t="s">
        <v>6178</v>
      </c>
      <c r="BF3294" t="s">
        <v>6170</v>
      </c>
      <c r="BG3294">
        <v>0</v>
      </c>
      <c r="BH3294" t="s">
        <v>6171</v>
      </c>
      <c r="BI3294">
        <v>39</v>
      </c>
      <c r="BJ3294" t="s">
        <v>6172</v>
      </c>
      <c r="BK3294">
        <v>0</v>
      </c>
      <c r="BL3294">
        <v>64</v>
      </c>
      <c r="BM3294" s="3">
        <f t="shared" si="467"/>
        <v>0.703125</v>
      </c>
    </row>
    <row r="3295" spans="1:65">
      <c r="A3295" t="s">
        <v>3431</v>
      </c>
      <c r="B3295" s="2">
        <v>45856</v>
      </c>
      <c r="C3295" t="s">
        <v>3137</v>
      </c>
      <c r="D3295" t="s">
        <v>3138</v>
      </c>
      <c r="E3295">
        <v>7</v>
      </c>
      <c r="F3295" t="s">
        <v>78</v>
      </c>
      <c r="G3295" t="s">
        <v>62</v>
      </c>
      <c r="H3295" t="s">
        <v>91</v>
      </c>
      <c r="I3295" t="s">
        <v>52</v>
      </c>
      <c r="J3295" t="s">
        <v>65</v>
      </c>
      <c r="K3295" t="s">
        <v>75</v>
      </c>
      <c r="L3295" t="s">
        <v>67</v>
      </c>
      <c r="M3295" t="s">
        <v>68</v>
      </c>
      <c r="N3295" t="s">
        <v>57</v>
      </c>
      <c r="O3295" t="s">
        <v>70</v>
      </c>
      <c r="P3295">
        <v>47</v>
      </c>
      <c r="Q3295">
        <v>47</v>
      </c>
      <c r="R3295">
        <v>46</v>
      </c>
      <c r="S3295">
        <v>4</v>
      </c>
      <c r="T3295">
        <f t="shared" si="459"/>
        <v>42</v>
      </c>
      <c r="U3295">
        <v>42</v>
      </c>
      <c r="V3295">
        <f t="shared" si="460"/>
        <v>0</v>
      </c>
      <c r="W3295" s="3">
        <f t="shared" si="461"/>
        <v>8.6956521739130432E-2</v>
      </c>
      <c r="X3295">
        <v>7</v>
      </c>
      <c r="Y3295" s="4">
        <v>1.5</v>
      </c>
      <c r="Z3295" s="4">
        <v>0.4</v>
      </c>
      <c r="AA3295" s="5">
        <v>51884.56</v>
      </c>
      <c r="AB3295" s="5">
        <f t="shared" si="462"/>
        <v>2179151.52</v>
      </c>
      <c r="AC3295" s="5">
        <v>32548.7</v>
      </c>
      <c r="AD3295" s="5">
        <f t="shared" si="463"/>
        <v>1497240.2</v>
      </c>
      <c r="AE3295" s="5">
        <v>108699.06</v>
      </c>
      <c r="AF3295" s="5">
        <v>30815.06</v>
      </c>
      <c r="AG3295" s="5">
        <v>7228.41</v>
      </c>
      <c r="AH3295" s="5">
        <v>580</v>
      </c>
      <c r="AI3295" s="5">
        <v>22221.89</v>
      </c>
      <c r="AJ3295">
        <v>1</v>
      </c>
      <c r="AK3295" s="5">
        <v>13011.24</v>
      </c>
      <c r="AL3295" s="5">
        <v>0</v>
      </c>
      <c r="AM3295" s="5">
        <v>29463.1</v>
      </c>
      <c r="AN3295">
        <v>4</v>
      </c>
      <c r="AO3295">
        <v>3</v>
      </c>
      <c r="AP3295" t="str">
        <f t="shared" si="464"/>
        <v>Yes</v>
      </c>
      <c r="AQ3295">
        <v>1</v>
      </c>
      <c r="AR3295" s="5">
        <f t="shared" si="465"/>
        <v>1709258.96</v>
      </c>
      <c r="AS3295" s="5">
        <f t="shared" si="466"/>
        <v>469892.56</v>
      </c>
      <c r="AT3295" t="s">
        <v>1641</v>
      </c>
      <c r="AU3295" t="s">
        <v>6189</v>
      </c>
      <c r="AV3295" t="s">
        <v>6201</v>
      </c>
      <c r="AW3295" t="s">
        <v>6175</v>
      </c>
      <c r="AX3295" t="s">
        <v>6207</v>
      </c>
      <c r="AY3295">
        <v>47</v>
      </c>
      <c r="AZ3295">
        <v>0</v>
      </c>
      <c r="BA3295">
        <v>0</v>
      </c>
      <c r="BB3295" t="s">
        <v>6168</v>
      </c>
      <c r="BC3295">
        <v>0</v>
      </c>
      <c r="BD3295">
        <v>0</v>
      </c>
      <c r="BE3295" t="s">
        <v>6169</v>
      </c>
      <c r="BF3295" t="s">
        <v>6210</v>
      </c>
      <c r="BG3295">
        <v>0</v>
      </c>
      <c r="BH3295" t="s">
        <v>6171</v>
      </c>
      <c r="BI3295">
        <v>26</v>
      </c>
      <c r="BJ3295" t="s">
        <v>6172</v>
      </c>
      <c r="BK3295">
        <v>0</v>
      </c>
      <c r="BL3295">
        <v>65</v>
      </c>
      <c r="BM3295" s="3">
        <f t="shared" si="467"/>
        <v>0.70769230769230773</v>
      </c>
    </row>
    <row r="3296" spans="1:65">
      <c r="A3296" t="s">
        <v>3432</v>
      </c>
      <c r="B3296" s="2">
        <v>45856</v>
      </c>
      <c r="C3296" t="s">
        <v>3137</v>
      </c>
      <c r="D3296" t="s">
        <v>3138</v>
      </c>
      <c r="E3296">
        <v>7</v>
      </c>
      <c r="F3296" t="s">
        <v>72</v>
      </c>
      <c r="G3296" t="s">
        <v>50</v>
      </c>
      <c r="H3296" t="s">
        <v>73</v>
      </c>
      <c r="I3296" t="s">
        <v>74</v>
      </c>
      <c r="J3296" t="s">
        <v>65</v>
      </c>
      <c r="K3296" t="s">
        <v>66</v>
      </c>
      <c r="L3296" t="s">
        <v>55</v>
      </c>
      <c r="M3296" t="s">
        <v>56</v>
      </c>
      <c r="N3296" t="s">
        <v>69</v>
      </c>
      <c r="O3296" t="s">
        <v>120</v>
      </c>
      <c r="P3296">
        <v>49</v>
      </c>
      <c r="Q3296">
        <v>50</v>
      </c>
      <c r="R3296">
        <v>50</v>
      </c>
      <c r="S3296">
        <v>1</v>
      </c>
      <c r="T3296">
        <f t="shared" si="459"/>
        <v>49</v>
      </c>
      <c r="U3296">
        <v>49</v>
      </c>
      <c r="V3296">
        <f t="shared" si="460"/>
        <v>0</v>
      </c>
      <c r="W3296" s="3">
        <f t="shared" si="461"/>
        <v>0.02</v>
      </c>
      <c r="X3296">
        <v>31</v>
      </c>
      <c r="Y3296" s="4">
        <v>0.7</v>
      </c>
      <c r="Z3296" s="4">
        <v>1.5</v>
      </c>
      <c r="AA3296" s="5">
        <v>48499.040000000001</v>
      </c>
      <c r="AB3296" s="5">
        <f t="shared" si="462"/>
        <v>2376452.96</v>
      </c>
      <c r="AC3296" s="5">
        <v>35002.76</v>
      </c>
      <c r="AD3296" s="5">
        <f t="shared" si="463"/>
        <v>1750138</v>
      </c>
      <c r="AE3296" s="5">
        <v>110739.46</v>
      </c>
      <c r="AF3296" s="5">
        <v>31822.21</v>
      </c>
      <c r="AG3296" s="5">
        <v>9318.2800000000007</v>
      </c>
      <c r="AH3296" s="5">
        <v>2175</v>
      </c>
      <c r="AI3296" s="5">
        <v>4600</v>
      </c>
      <c r="AJ3296">
        <v>0</v>
      </c>
      <c r="AK3296" s="5">
        <v>0</v>
      </c>
      <c r="AL3296" s="5">
        <v>0</v>
      </c>
      <c r="AM3296" s="5">
        <v>33685.58</v>
      </c>
      <c r="AN3296">
        <v>4</v>
      </c>
      <c r="AO3296">
        <v>4</v>
      </c>
      <c r="AP3296" t="str">
        <f t="shared" si="464"/>
        <v>Yes</v>
      </c>
      <c r="AQ3296">
        <v>1</v>
      </c>
      <c r="AR3296" s="5">
        <f t="shared" si="465"/>
        <v>1942478.53</v>
      </c>
      <c r="AS3296" s="5">
        <f t="shared" si="466"/>
        <v>433974.43</v>
      </c>
      <c r="AT3296" t="s">
        <v>59</v>
      </c>
      <c r="AU3296" t="s">
        <v>6164</v>
      </c>
      <c r="AV3296" t="s">
        <v>6165</v>
      </c>
      <c r="AW3296" t="s">
        <v>6166</v>
      </c>
      <c r="AX3296" t="s">
        <v>6184</v>
      </c>
      <c r="AY3296">
        <v>51</v>
      </c>
      <c r="AZ3296">
        <v>2</v>
      </c>
      <c r="BA3296">
        <v>0</v>
      </c>
      <c r="BB3296" t="s">
        <v>6168</v>
      </c>
      <c r="BC3296">
        <v>0</v>
      </c>
      <c r="BD3296">
        <v>0</v>
      </c>
      <c r="BE3296" t="s">
        <v>6169</v>
      </c>
      <c r="BF3296" t="s">
        <v>6170</v>
      </c>
      <c r="BG3296">
        <v>1</v>
      </c>
      <c r="BH3296" t="s">
        <v>6186</v>
      </c>
      <c r="BI3296">
        <v>32</v>
      </c>
      <c r="BJ3296" t="s">
        <v>6172</v>
      </c>
      <c r="BK3296">
        <v>0</v>
      </c>
      <c r="BL3296">
        <v>59</v>
      </c>
      <c r="BM3296" s="3">
        <f t="shared" si="467"/>
        <v>0.84745762711864403</v>
      </c>
    </row>
    <row r="3297" spans="1:65">
      <c r="A3297" t="s">
        <v>3433</v>
      </c>
      <c r="B3297" s="2">
        <v>45856</v>
      </c>
      <c r="C3297" t="s">
        <v>3137</v>
      </c>
      <c r="D3297" t="s">
        <v>3138</v>
      </c>
      <c r="E3297">
        <v>7</v>
      </c>
      <c r="F3297" t="s">
        <v>49</v>
      </c>
      <c r="G3297" t="s">
        <v>62</v>
      </c>
      <c r="H3297" t="s">
        <v>226</v>
      </c>
      <c r="I3297" t="s">
        <v>52</v>
      </c>
      <c r="J3297" t="s">
        <v>65</v>
      </c>
      <c r="K3297" t="s">
        <v>66</v>
      </c>
      <c r="L3297" t="s">
        <v>55</v>
      </c>
      <c r="M3297" t="s">
        <v>68</v>
      </c>
      <c r="N3297" t="s">
        <v>57</v>
      </c>
      <c r="O3297" t="s">
        <v>58</v>
      </c>
      <c r="P3297">
        <v>50</v>
      </c>
      <c r="Q3297">
        <v>52</v>
      </c>
      <c r="R3297">
        <v>49</v>
      </c>
      <c r="S3297">
        <v>2</v>
      </c>
      <c r="T3297">
        <f t="shared" si="459"/>
        <v>47</v>
      </c>
      <c r="U3297">
        <v>47</v>
      </c>
      <c r="V3297">
        <f t="shared" si="460"/>
        <v>0</v>
      </c>
      <c r="W3297" s="3">
        <f t="shared" si="461"/>
        <v>4.0816326530612242E-2</v>
      </c>
      <c r="X3297">
        <v>51</v>
      </c>
      <c r="Y3297" s="4">
        <v>8.9</v>
      </c>
      <c r="Z3297" s="4">
        <v>1.9</v>
      </c>
      <c r="AA3297" s="5">
        <v>48550.18</v>
      </c>
      <c r="AB3297" s="5">
        <f t="shared" si="462"/>
        <v>2281858.46</v>
      </c>
      <c r="AC3297" s="5">
        <v>33197.81</v>
      </c>
      <c r="AD3297" s="5">
        <f t="shared" si="463"/>
        <v>1626692.69</v>
      </c>
      <c r="AE3297" s="5">
        <v>114006.96</v>
      </c>
      <c r="AF3297" s="5">
        <v>32567.53</v>
      </c>
      <c r="AG3297" s="5">
        <v>11362.2</v>
      </c>
      <c r="AH3297" s="5">
        <v>2755</v>
      </c>
      <c r="AI3297" s="5">
        <v>9200</v>
      </c>
      <c r="AJ3297">
        <v>1</v>
      </c>
      <c r="AK3297" s="5">
        <v>13863.97</v>
      </c>
      <c r="AL3297" s="5">
        <v>0</v>
      </c>
      <c r="AM3297" s="5">
        <v>32339.85</v>
      </c>
      <c r="AN3297">
        <v>4</v>
      </c>
      <c r="AO3297">
        <v>4</v>
      </c>
      <c r="AP3297" t="str">
        <f t="shared" si="464"/>
        <v>Yes</v>
      </c>
      <c r="AQ3297">
        <v>2</v>
      </c>
      <c r="AR3297" s="5">
        <f t="shared" si="465"/>
        <v>1842788.2</v>
      </c>
      <c r="AS3297" s="5">
        <f t="shared" si="466"/>
        <v>439070.26</v>
      </c>
      <c r="AT3297" t="s">
        <v>59</v>
      </c>
      <c r="AU3297" t="s">
        <v>6189</v>
      </c>
      <c r="AV3297" t="s">
        <v>6190</v>
      </c>
      <c r="AW3297" t="s">
        <v>6183</v>
      </c>
      <c r="AX3297" t="s">
        <v>6202</v>
      </c>
      <c r="AY3297">
        <v>53</v>
      </c>
      <c r="AZ3297">
        <v>0</v>
      </c>
      <c r="BA3297">
        <v>0</v>
      </c>
      <c r="BB3297" t="s">
        <v>6168</v>
      </c>
      <c r="BC3297">
        <v>0</v>
      </c>
      <c r="BD3297">
        <v>0</v>
      </c>
      <c r="BE3297" t="s">
        <v>6169</v>
      </c>
      <c r="BF3297" t="s">
        <v>6176</v>
      </c>
      <c r="BG3297">
        <v>2</v>
      </c>
      <c r="BH3297" t="s">
        <v>6197</v>
      </c>
      <c r="BI3297">
        <v>63</v>
      </c>
      <c r="BJ3297" t="s">
        <v>6187</v>
      </c>
      <c r="BK3297">
        <v>0</v>
      </c>
      <c r="BL3297">
        <v>65</v>
      </c>
      <c r="BM3297" s="3">
        <f t="shared" si="467"/>
        <v>0.75384615384615383</v>
      </c>
    </row>
    <row r="3298" spans="1:65">
      <c r="A3298" t="s">
        <v>3434</v>
      </c>
      <c r="B3298" s="2">
        <v>45856</v>
      </c>
      <c r="C3298" t="s">
        <v>3137</v>
      </c>
      <c r="D3298" t="s">
        <v>3138</v>
      </c>
      <c r="E3298">
        <v>7</v>
      </c>
      <c r="F3298" t="s">
        <v>61</v>
      </c>
      <c r="G3298" t="s">
        <v>62</v>
      </c>
      <c r="H3298" t="s">
        <v>104</v>
      </c>
      <c r="I3298" t="s">
        <v>52</v>
      </c>
      <c r="J3298" t="s">
        <v>53</v>
      </c>
      <c r="K3298" t="s">
        <v>66</v>
      </c>
      <c r="L3298" t="s">
        <v>92</v>
      </c>
      <c r="M3298" t="s">
        <v>56</v>
      </c>
      <c r="N3298" t="s">
        <v>76</v>
      </c>
      <c r="O3298" t="s">
        <v>82</v>
      </c>
      <c r="P3298">
        <v>66</v>
      </c>
      <c r="Q3298">
        <v>70</v>
      </c>
      <c r="R3298">
        <v>69</v>
      </c>
      <c r="S3298">
        <v>2</v>
      </c>
      <c r="T3298">
        <f t="shared" si="459"/>
        <v>67</v>
      </c>
      <c r="U3298">
        <v>63</v>
      </c>
      <c r="V3298">
        <f t="shared" si="460"/>
        <v>4</v>
      </c>
      <c r="W3298" s="3">
        <f t="shared" si="461"/>
        <v>2.8985507246376812E-2</v>
      </c>
      <c r="X3298">
        <v>16</v>
      </c>
      <c r="Y3298" s="4">
        <v>0</v>
      </c>
      <c r="Z3298" s="4">
        <v>1.6</v>
      </c>
      <c r="AA3298" s="5">
        <v>34270.269999999997</v>
      </c>
      <c r="AB3298" s="5">
        <f t="shared" si="462"/>
        <v>2159027.0099999998</v>
      </c>
      <c r="AC3298" s="5">
        <v>23662.99</v>
      </c>
      <c r="AD3298" s="5">
        <f t="shared" si="463"/>
        <v>1632746.31</v>
      </c>
      <c r="AE3298" s="5">
        <v>121455.02</v>
      </c>
      <c r="AF3298" s="5">
        <v>30307.41</v>
      </c>
      <c r="AG3298" s="5">
        <v>8225.65</v>
      </c>
      <c r="AH3298" s="5">
        <v>2320</v>
      </c>
      <c r="AI3298" s="5">
        <v>6400</v>
      </c>
      <c r="AJ3298">
        <v>0</v>
      </c>
      <c r="AK3298" s="5">
        <v>0</v>
      </c>
      <c r="AL3298" s="5">
        <v>2621.41</v>
      </c>
      <c r="AM3298" s="5">
        <v>39731.910000000003</v>
      </c>
      <c r="AN3298">
        <v>4</v>
      </c>
      <c r="AO3298">
        <v>3</v>
      </c>
      <c r="AP3298" t="str">
        <f t="shared" si="464"/>
        <v>Yes</v>
      </c>
      <c r="AQ3298">
        <v>1</v>
      </c>
      <c r="AR3298" s="5">
        <f t="shared" si="465"/>
        <v>1843807.71</v>
      </c>
      <c r="AS3298" s="5">
        <f t="shared" si="466"/>
        <v>315219.3</v>
      </c>
      <c r="AT3298" t="s">
        <v>59</v>
      </c>
      <c r="AU3298" t="s">
        <v>6164</v>
      </c>
      <c r="AV3298" t="s">
        <v>6165</v>
      </c>
      <c r="AW3298" t="s">
        <v>6166</v>
      </c>
      <c r="AX3298" t="s">
        <v>6167</v>
      </c>
      <c r="AY3298">
        <v>69</v>
      </c>
      <c r="AZ3298">
        <v>0</v>
      </c>
      <c r="BA3298">
        <v>30</v>
      </c>
      <c r="BB3298" t="s">
        <v>6180</v>
      </c>
      <c r="BC3298">
        <v>0</v>
      </c>
      <c r="BD3298">
        <v>0</v>
      </c>
      <c r="BE3298" t="s">
        <v>6169</v>
      </c>
      <c r="BF3298" t="s">
        <v>6170</v>
      </c>
      <c r="BG3298">
        <v>0</v>
      </c>
      <c r="BH3298" t="s">
        <v>6171</v>
      </c>
      <c r="BI3298">
        <v>9</v>
      </c>
      <c r="BJ3298" t="s">
        <v>6172</v>
      </c>
      <c r="BK3298">
        <v>0</v>
      </c>
      <c r="BL3298">
        <v>77</v>
      </c>
      <c r="BM3298" s="3">
        <f t="shared" si="467"/>
        <v>0.89610389610389607</v>
      </c>
    </row>
    <row r="3299" spans="1:65">
      <c r="A3299" t="s">
        <v>3435</v>
      </c>
      <c r="B3299" s="2">
        <v>45856</v>
      </c>
      <c r="C3299" t="s">
        <v>3137</v>
      </c>
      <c r="D3299" t="s">
        <v>3138</v>
      </c>
      <c r="E3299">
        <v>7</v>
      </c>
      <c r="F3299" t="s">
        <v>49</v>
      </c>
      <c r="G3299" t="s">
        <v>79</v>
      </c>
      <c r="H3299" t="s">
        <v>260</v>
      </c>
      <c r="I3299" t="s">
        <v>74</v>
      </c>
      <c r="J3299" t="s">
        <v>65</v>
      </c>
      <c r="K3299" t="s">
        <v>75</v>
      </c>
      <c r="L3299" t="s">
        <v>67</v>
      </c>
      <c r="M3299" t="s">
        <v>56</v>
      </c>
      <c r="N3299" t="s">
        <v>76</v>
      </c>
      <c r="O3299" t="s">
        <v>58</v>
      </c>
      <c r="P3299">
        <v>49</v>
      </c>
      <c r="Q3299">
        <v>50</v>
      </c>
      <c r="R3299">
        <v>50</v>
      </c>
      <c r="S3299">
        <v>1</v>
      </c>
      <c r="T3299">
        <f t="shared" si="459"/>
        <v>49</v>
      </c>
      <c r="U3299">
        <v>47</v>
      </c>
      <c r="V3299">
        <f t="shared" si="460"/>
        <v>2</v>
      </c>
      <c r="W3299" s="3">
        <f t="shared" si="461"/>
        <v>0.02</v>
      </c>
      <c r="X3299">
        <v>17</v>
      </c>
      <c r="Y3299" s="4">
        <v>0</v>
      </c>
      <c r="Z3299" s="4">
        <v>1.1000000000000001</v>
      </c>
      <c r="AA3299" s="5">
        <v>52592.71</v>
      </c>
      <c r="AB3299" s="5">
        <f t="shared" si="462"/>
        <v>2471857.37</v>
      </c>
      <c r="AC3299" s="5">
        <v>33856.92</v>
      </c>
      <c r="AD3299" s="5">
        <f t="shared" si="463"/>
        <v>1692846</v>
      </c>
      <c r="AE3299" s="5">
        <v>112758.32</v>
      </c>
      <c r="AF3299" s="5">
        <v>32508.92</v>
      </c>
      <c r="AG3299" s="5">
        <v>8508.44</v>
      </c>
      <c r="AH3299" s="5">
        <v>1595</v>
      </c>
      <c r="AI3299" s="5">
        <v>4600</v>
      </c>
      <c r="AJ3299">
        <v>0</v>
      </c>
      <c r="AK3299" s="5">
        <v>0</v>
      </c>
      <c r="AL3299" s="5">
        <v>1997.34</v>
      </c>
      <c r="AM3299" s="5">
        <v>31833.85</v>
      </c>
      <c r="AN3299">
        <v>4</v>
      </c>
      <c r="AO3299">
        <v>3</v>
      </c>
      <c r="AP3299" t="str">
        <f t="shared" si="464"/>
        <v>Yes</v>
      </c>
      <c r="AQ3299">
        <v>1</v>
      </c>
      <c r="AR3299" s="5">
        <f t="shared" si="465"/>
        <v>1886647.87</v>
      </c>
      <c r="AS3299" s="5">
        <f t="shared" si="466"/>
        <v>585209.5</v>
      </c>
      <c r="AT3299" t="s">
        <v>59</v>
      </c>
      <c r="AU3299" t="s">
        <v>6164</v>
      </c>
      <c r="AV3299" t="s">
        <v>6165</v>
      </c>
      <c r="AW3299" t="s">
        <v>6166</v>
      </c>
      <c r="AX3299" t="s">
        <v>6184</v>
      </c>
      <c r="AY3299">
        <v>50</v>
      </c>
      <c r="AZ3299">
        <v>0</v>
      </c>
      <c r="BA3299">
        <v>20</v>
      </c>
      <c r="BB3299" t="s">
        <v>6191</v>
      </c>
      <c r="BC3299">
        <v>0</v>
      </c>
      <c r="BD3299">
        <v>0</v>
      </c>
      <c r="BE3299" t="s">
        <v>6169</v>
      </c>
      <c r="BF3299" t="s">
        <v>6170</v>
      </c>
      <c r="BG3299">
        <v>4</v>
      </c>
      <c r="BH3299" t="s">
        <v>6211</v>
      </c>
      <c r="BI3299">
        <v>95</v>
      </c>
      <c r="BJ3299" t="s">
        <v>6193</v>
      </c>
      <c r="BK3299">
        <v>0</v>
      </c>
      <c r="BL3299">
        <v>58</v>
      </c>
      <c r="BM3299" s="3">
        <f t="shared" si="467"/>
        <v>0.86206896551724133</v>
      </c>
    </row>
    <row r="3300" spans="1:65">
      <c r="A3300" t="s">
        <v>3436</v>
      </c>
      <c r="B3300" s="2">
        <v>45856</v>
      </c>
      <c r="C3300" t="s">
        <v>3137</v>
      </c>
      <c r="D3300" t="s">
        <v>3138</v>
      </c>
      <c r="E3300">
        <v>7</v>
      </c>
      <c r="F3300" t="s">
        <v>72</v>
      </c>
      <c r="G3300" t="s">
        <v>50</v>
      </c>
      <c r="H3300" t="s">
        <v>73</v>
      </c>
      <c r="I3300" t="s">
        <v>52</v>
      </c>
      <c r="J3300" t="s">
        <v>81</v>
      </c>
      <c r="K3300" t="s">
        <v>75</v>
      </c>
      <c r="L3300" t="s">
        <v>87</v>
      </c>
      <c r="M3300" t="s">
        <v>56</v>
      </c>
      <c r="N3300" t="s">
        <v>94</v>
      </c>
      <c r="O3300" t="s">
        <v>82</v>
      </c>
      <c r="P3300">
        <v>39</v>
      </c>
      <c r="Q3300">
        <v>41</v>
      </c>
      <c r="R3300">
        <v>43</v>
      </c>
      <c r="S3300">
        <v>1</v>
      </c>
      <c r="T3300">
        <f t="shared" si="459"/>
        <v>42</v>
      </c>
      <c r="U3300">
        <v>37</v>
      </c>
      <c r="V3300">
        <f t="shared" si="460"/>
        <v>5</v>
      </c>
      <c r="W3300" s="3">
        <f t="shared" si="461"/>
        <v>2.3255813953488372E-2</v>
      </c>
      <c r="X3300">
        <v>23</v>
      </c>
      <c r="Y3300" s="4">
        <v>3</v>
      </c>
      <c r="Z3300" s="4">
        <v>1.4</v>
      </c>
      <c r="AA3300" s="5">
        <v>78285.460000000006</v>
      </c>
      <c r="AB3300" s="5">
        <f t="shared" si="462"/>
        <v>2896562.02</v>
      </c>
      <c r="AC3300" s="5">
        <v>54289.5</v>
      </c>
      <c r="AD3300" s="5">
        <f t="shared" si="463"/>
        <v>2334448.5</v>
      </c>
      <c r="AE3300" s="5">
        <v>139641.32999999999</v>
      </c>
      <c r="AF3300" s="5">
        <v>37009.769999999997</v>
      </c>
      <c r="AG3300" s="5">
        <v>9482.1</v>
      </c>
      <c r="AH3300" s="5">
        <v>2030</v>
      </c>
      <c r="AI3300" s="5">
        <v>6800</v>
      </c>
      <c r="AJ3300">
        <v>0</v>
      </c>
      <c r="AK3300" s="5">
        <v>0</v>
      </c>
      <c r="AL3300" s="5">
        <v>7792.38</v>
      </c>
      <c r="AM3300" s="5">
        <v>23907.68</v>
      </c>
      <c r="AN3300">
        <v>4</v>
      </c>
      <c r="AO3300">
        <v>3</v>
      </c>
      <c r="AP3300" t="str">
        <f t="shared" si="464"/>
        <v>Yes</v>
      </c>
      <c r="AQ3300">
        <v>1</v>
      </c>
      <c r="AR3300" s="5">
        <f t="shared" si="465"/>
        <v>2561111.7599999998</v>
      </c>
      <c r="AS3300" s="5">
        <f t="shared" si="466"/>
        <v>335450.26</v>
      </c>
      <c r="AT3300" t="s">
        <v>59</v>
      </c>
      <c r="AU3300" t="s">
        <v>6164</v>
      </c>
      <c r="AV3300" t="s">
        <v>6165</v>
      </c>
      <c r="AW3300" t="s">
        <v>6166</v>
      </c>
      <c r="AX3300" t="s">
        <v>6184</v>
      </c>
      <c r="AY3300">
        <v>39</v>
      </c>
      <c r="AZ3300">
        <v>0</v>
      </c>
      <c r="BA3300">
        <v>28</v>
      </c>
      <c r="BB3300" t="s">
        <v>6180</v>
      </c>
      <c r="BC3300">
        <v>0</v>
      </c>
      <c r="BD3300">
        <v>0</v>
      </c>
      <c r="BE3300" t="s">
        <v>6169</v>
      </c>
      <c r="BF3300" t="s">
        <v>6170</v>
      </c>
      <c r="BG3300">
        <v>0</v>
      </c>
      <c r="BH3300" t="s">
        <v>6171</v>
      </c>
      <c r="BI3300">
        <v>53</v>
      </c>
      <c r="BJ3300" t="s">
        <v>6187</v>
      </c>
      <c r="BK3300">
        <v>0</v>
      </c>
      <c r="BL3300">
        <v>52</v>
      </c>
      <c r="BM3300" s="3">
        <f t="shared" si="467"/>
        <v>0.82692307692307687</v>
      </c>
    </row>
    <row r="3301" spans="1:65">
      <c r="A3301" t="s">
        <v>3437</v>
      </c>
      <c r="B3301" s="2">
        <v>45857</v>
      </c>
      <c r="C3301" t="s">
        <v>3137</v>
      </c>
      <c r="D3301" t="s">
        <v>3138</v>
      </c>
      <c r="E3301">
        <v>7</v>
      </c>
      <c r="F3301" t="s">
        <v>78</v>
      </c>
      <c r="G3301" t="s">
        <v>62</v>
      </c>
      <c r="H3301" t="s">
        <v>168</v>
      </c>
      <c r="I3301" t="s">
        <v>64</v>
      </c>
      <c r="J3301" t="s">
        <v>65</v>
      </c>
      <c r="K3301" t="s">
        <v>75</v>
      </c>
      <c r="L3301" t="s">
        <v>67</v>
      </c>
      <c r="M3301" t="s">
        <v>68</v>
      </c>
      <c r="N3301" t="s">
        <v>109</v>
      </c>
      <c r="O3301" t="s">
        <v>70</v>
      </c>
      <c r="P3301">
        <v>54</v>
      </c>
      <c r="Q3301">
        <v>55</v>
      </c>
      <c r="R3301">
        <v>52</v>
      </c>
      <c r="S3301">
        <v>4</v>
      </c>
      <c r="T3301">
        <f t="shared" si="459"/>
        <v>48</v>
      </c>
      <c r="U3301">
        <v>48</v>
      </c>
      <c r="V3301">
        <f t="shared" si="460"/>
        <v>0</v>
      </c>
      <c r="W3301" s="3">
        <f t="shared" si="461"/>
        <v>7.6923076923076927E-2</v>
      </c>
      <c r="X3301">
        <v>32</v>
      </c>
      <c r="Y3301" s="4">
        <v>0</v>
      </c>
      <c r="Z3301" s="4">
        <v>0.9</v>
      </c>
      <c r="AA3301" s="5">
        <v>52624.03</v>
      </c>
      <c r="AB3301" s="5">
        <f t="shared" si="462"/>
        <v>2525953.44</v>
      </c>
      <c r="AC3301" s="5">
        <v>32630.49</v>
      </c>
      <c r="AD3301" s="5">
        <f t="shared" si="463"/>
        <v>1696785.48</v>
      </c>
      <c r="AE3301" s="5">
        <v>113709.05</v>
      </c>
      <c r="AF3301" s="5">
        <v>35481.94</v>
      </c>
      <c r="AG3301" s="5">
        <v>9811.5499999999993</v>
      </c>
      <c r="AH3301" s="5">
        <v>1305</v>
      </c>
      <c r="AI3301" s="5">
        <v>23102.26</v>
      </c>
      <c r="AJ3301">
        <v>1</v>
      </c>
      <c r="AK3301" s="5">
        <v>14218.89</v>
      </c>
      <c r="AL3301" s="5">
        <v>0</v>
      </c>
      <c r="AM3301" s="5">
        <v>78436.92</v>
      </c>
      <c r="AN3301">
        <v>8</v>
      </c>
      <c r="AO3301">
        <v>10</v>
      </c>
      <c r="AP3301" t="str">
        <f t="shared" si="464"/>
        <v>No</v>
      </c>
      <c r="AQ3301">
        <v>3</v>
      </c>
      <c r="AR3301" s="5">
        <f t="shared" si="465"/>
        <v>1972851.09</v>
      </c>
      <c r="AS3301" s="5">
        <f t="shared" si="466"/>
        <v>553102.35</v>
      </c>
      <c r="AT3301" t="s">
        <v>1641</v>
      </c>
      <c r="AU3301" t="s">
        <v>6199</v>
      </c>
      <c r="AV3301" t="s">
        <v>6200</v>
      </c>
      <c r="AW3301" t="s">
        <v>6175</v>
      </c>
      <c r="AX3301" t="s">
        <v>6167</v>
      </c>
      <c r="AY3301">
        <v>58</v>
      </c>
      <c r="AZ3301">
        <v>1</v>
      </c>
      <c r="BA3301">
        <v>0</v>
      </c>
      <c r="BB3301" t="s">
        <v>6168</v>
      </c>
      <c r="BC3301">
        <v>2</v>
      </c>
      <c r="BD3301">
        <v>0</v>
      </c>
      <c r="BE3301" t="s">
        <v>6178</v>
      </c>
      <c r="BF3301" t="s">
        <v>6210</v>
      </c>
      <c r="BG3301">
        <v>0</v>
      </c>
      <c r="BH3301" t="s">
        <v>6171</v>
      </c>
      <c r="BI3301">
        <v>52</v>
      </c>
      <c r="BJ3301" t="s">
        <v>6187</v>
      </c>
      <c r="BK3301">
        <v>0</v>
      </c>
      <c r="BL3301">
        <v>63</v>
      </c>
      <c r="BM3301" s="3">
        <f t="shared" si="467"/>
        <v>0.82539682539682535</v>
      </c>
    </row>
    <row r="3302" spans="1:65">
      <c r="A3302" t="s">
        <v>3438</v>
      </c>
      <c r="B3302" s="2">
        <v>45857</v>
      </c>
      <c r="C3302" t="s">
        <v>3137</v>
      </c>
      <c r="D3302" t="s">
        <v>3138</v>
      </c>
      <c r="E3302">
        <v>7</v>
      </c>
      <c r="F3302" t="s">
        <v>49</v>
      </c>
      <c r="G3302" t="s">
        <v>62</v>
      </c>
      <c r="H3302" t="s">
        <v>133</v>
      </c>
      <c r="I3302" t="s">
        <v>74</v>
      </c>
      <c r="J3302" t="s">
        <v>53</v>
      </c>
      <c r="K3302" t="s">
        <v>66</v>
      </c>
      <c r="L3302" t="s">
        <v>87</v>
      </c>
      <c r="M3302" t="s">
        <v>68</v>
      </c>
      <c r="N3302" t="s">
        <v>69</v>
      </c>
      <c r="O3302" t="s">
        <v>120</v>
      </c>
      <c r="P3302">
        <v>57</v>
      </c>
      <c r="Q3302">
        <v>61</v>
      </c>
      <c r="R3302">
        <v>60</v>
      </c>
      <c r="S3302">
        <v>2</v>
      </c>
      <c r="T3302">
        <f t="shared" si="459"/>
        <v>58</v>
      </c>
      <c r="U3302">
        <v>54</v>
      </c>
      <c r="V3302">
        <f t="shared" si="460"/>
        <v>4</v>
      </c>
      <c r="W3302" s="3">
        <f t="shared" si="461"/>
        <v>3.3333333333333333E-2</v>
      </c>
      <c r="X3302">
        <v>32</v>
      </c>
      <c r="Y3302" s="4">
        <v>0.6</v>
      </c>
      <c r="Z3302" s="4">
        <v>1</v>
      </c>
      <c r="AA3302" s="5">
        <v>33566.910000000003</v>
      </c>
      <c r="AB3302" s="5">
        <f t="shared" si="462"/>
        <v>1812613.14</v>
      </c>
      <c r="AC3302" s="5">
        <v>23001.46</v>
      </c>
      <c r="AD3302" s="5">
        <f t="shared" si="463"/>
        <v>1380087.6</v>
      </c>
      <c r="AE3302" s="5">
        <v>101105.06</v>
      </c>
      <c r="AF3302" s="5">
        <v>28891.06</v>
      </c>
      <c r="AG3302" s="5">
        <v>9438.84</v>
      </c>
      <c r="AH3302" s="5">
        <v>1450</v>
      </c>
      <c r="AI3302" s="5">
        <v>6400</v>
      </c>
      <c r="AJ3302">
        <v>1</v>
      </c>
      <c r="AK3302" s="5">
        <v>8493.14</v>
      </c>
      <c r="AL3302" s="5">
        <v>2717.03</v>
      </c>
      <c r="AM3302" s="5">
        <v>33983.519999999997</v>
      </c>
      <c r="AN3302">
        <v>4</v>
      </c>
      <c r="AO3302">
        <v>4</v>
      </c>
      <c r="AP3302" t="str">
        <f t="shared" si="464"/>
        <v>Yes</v>
      </c>
      <c r="AQ3302">
        <v>2</v>
      </c>
      <c r="AR3302" s="5">
        <f t="shared" si="465"/>
        <v>1572566.25</v>
      </c>
      <c r="AS3302" s="5">
        <f t="shared" si="466"/>
        <v>240046.89</v>
      </c>
      <c r="AT3302" t="s">
        <v>116</v>
      </c>
      <c r="AU3302" t="s">
        <v>6189</v>
      </c>
      <c r="AV3302" t="s">
        <v>6190</v>
      </c>
      <c r="AW3302" t="s">
        <v>6183</v>
      </c>
      <c r="AX3302" t="s">
        <v>6167</v>
      </c>
      <c r="AY3302">
        <v>60</v>
      </c>
      <c r="AZ3302">
        <v>0</v>
      </c>
      <c r="BA3302">
        <v>30</v>
      </c>
      <c r="BB3302" t="s">
        <v>6180</v>
      </c>
      <c r="BC3302">
        <v>0</v>
      </c>
      <c r="BD3302">
        <v>0</v>
      </c>
      <c r="BE3302" t="s">
        <v>6169</v>
      </c>
      <c r="BF3302" t="s">
        <v>6170</v>
      </c>
      <c r="BG3302">
        <v>1</v>
      </c>
      <c r="BH3302" t="s">
        <v>6186</v>
      </c>
      <c r="BI3302">
        <v>59</v>
      </c>
      <c r="BJ3302" t="s">
        <v>6187</v>
      </c>
      <c r="BK3302">
        <v>0</v>
      </c>
      <c r="BL3302">
        <v>75</v>
      </c>
      <c r="BM3302" s="3">
        <f t="shared" si="467"/>
        <v>0.8</v>
      </c>
    </row>
    <row r="3303" spans="1:65">
      <c r="A3303" t="s">
        <v>3439</v>
      </c>
      <c r="B3303" s="2">
        <v>45857</v>
      </c>
      <c r="C3303" t="s">
        <v>3137</v>
      </c>
      <c r="D3303" t="s">
        <v>3138</v>
      </c>
      <c r="E3303">
        <v>7</v>
      </c>
      <c r="F3303" t="s">
        <v>61</v>
      </c>
      <c r="G3303" t="s">
        <v>79</v>
      </c>
      <c r="H3303" t="s">
        <v>98</v>
      </c>
      <c r="I3303" t="s">
        <v>74</v>
      </c>
      <c r="J3303" t="s">
        <v>53</v>
      </c>
      <c r="K3303" t="s">
        <v>75</v>
      </c>
      <c r="L3303" t="s">
        <v>67</v>
      </c>
      <c r="M3303" t="s">
        <v>68</v>
      </c>
      <c r="N3303" t="s">
        <v>109</v>
      </c>
      <c r="O3303" t="s">
        <v>70</v>
      </c>
      <c r="P3303">
        <v>53</v>
      </c>
      <c r="Q3303">
        <v>54</v>
      </c>
      <c r="R3303">
        <v>55</v>
      </c>
      <c r="S3303">
        <v>2</v>
      </c>
      <c r="T3303">
        <f t="shared" si="459"/>
        <v>53</v>
      </c>
      <c r="U3303">
        <v>51</v>
      </c>
      <c r="V3303">
        <f t="shared" si="460"/>
        <v>2</v>
      </c>
      <c r="W3303" s="3">
        <f t="shared" si="461"/>
        <v>3.6363636363636362E-2</v>
      </c>
      <c r="X3303">
        <v>26</v>
      </c>
      <c r="Y3303" s="4">
        <v>1.3</v>
      </c>
      <c r="Z3303" s="4">
        <v>1.7</v>
      </c>
      <c r="AA3303" s="5">
        <v>35890.79</v>
      </c>
      <c r="AB3303" s="5">
        <f t="shared" si="462"/>
        <v>1830430.29</v>
      </c>
      <c r="AC3303" s="5">
        <v>21928.15</v>
      </c>
      <c r="AD3303" s="5">
        <f t="shared" si="463"/>
        <v>1206048.25</v>
      </c>
      <c r="AE3303" s="5">
        <v>93150.98</v>
      </c>
      <c r="AF3303" s="5">
        <v>23971.69</v>
      </c>
      <c r="AG3303" s="5">
        <v>9404.33</v>
      </c>
      <c r="AH3303" s="5">
        <v>2465</v>
      </c>
      <c r="AI3303" s="5">
        <v>6400</v>
      </c>
      <c r="AJ3303">
        <v>1</v>
      </c>
      <c r="AK3303" s="5">
        <v>8406.69</v>
      </c>
      <c r="AL3303" s="5">
        <v>1397.91</v>
      </c>
      <c r="AM3303" s="5">
        <v>79967.759999999995</v>
      </c>
      <c r="AN3303">
        <v>8</v>
      </c>
      <c r="AO3303">
        <v>9</v>
      </c>
      <c r="AP3303" t="str">
        <f t="shared" si="464"/>
        <v>No</v>
      </c>
      <c r="AQ3303">
        <v>3</v>
      </c>
      <c r="AR3303" s="5">
        <f t="shared" si="465"/>
        <v>1431212.61</v>
      </c>
      <c r="AS3303" s="5">
        <f t="shared" si="466"/>
        <v>399217.68</v>
      </c>
      <c r="AT3303" t="s">
        <v>116</v>
      </c>
      <c r="AU3303" t="s">
        <v>6173</v>
      </c>
      <c r="AV3303" t="s">
        <v>6174</v>
      </c>
      <c r="AW3303" t="s">
        <v>6175</v>
      </c>
      <c r="AX3303" t="s">
        <v>6184</v>
      </c>
      <c r="AY3303">
        <v>56</v>
      </c>
      <c r="AZ3303">
        <v>0</v>
      </c>
      <c r="BA3303">
        <v>21</v>
      </c>
      <c r="BB3303" t="s">
        <v>6191</v>
      </c>
      <c r="BC3303">
        <v>0</v>
      </c>
      <c r="BD3303">
        <v>1</v>
      </c>
      <c r="BE3303" t="s">
        <v>6188</v>
      </c>
      <c r="BF3303" t="s">
        <v>6210</v>
      </c>
      <c r="BG3303">
        <v>1</v>
      </c>
      <c r="BH3303" t="s">
        <v>6179</v>
      </c>
      <c r="BI3303">
        <v>22</v>
      </c>
      <c r="BJ3303" t="s">
        <v>6172</v>
      </c>
      <c r="BK3303">
        <v>0</v>
      </c>
      <c r="BL3303">
        <v>75</v>
      </c>
      <c r="BM3303" s="3">
        <f t="shared" si="467"/>
        <v>0.73333333333333328</v>
      </c>
    </row>
    <row r="3304" spans="1:65">
      <c r="A3304" t="s">
        <v>3440</v>
      </c>
      <c r="B3304" s="2">
        <v>45857</v>
      </c>
      <c r="C3304" t="s">
        <v>3137</v>
      </c>
      <c r="D3304" t="s">
        <v>3138</v>
      </c>
      <c r="E3304">
        <v>7</v>
      </c>
      <c r="F3304" t="s">
        <v>61</v>
      </c>
      <c r="G3304" t="s">
        <v>79</v>
      </c>
      <c r="H3304" t="s">
        <v>123</v>
      </c>
      <c r="I3304" t="s">
        <v>74</v>
      </c>
      <c r="J3304" t="s">
        <v>53</v>
      </c>
      <c r="K3304" t="s">
        <v>75</v>
      </c>
      <c r="L3304" t="s">
        <v>67</v>
      </c>
      <c r="M3304" t="s">
        <v>56</v>
      </c>
      <c r="N3304" t="s">
        <v>69</v>
      </c>
      <c r="O3304" t="s">
        <v>82</v>
      </c>
      <c r="P3304">
        <v>50</v>
      </c>
      <c r="Q3304">
        <v>51</v>
      </c>
      <c r="R3304">
        <v>49</v>
      </c>
      <c r="S3304">
        <v>2</v>
      </c>
      <c r="T3304">
        <f t="shared" si="459"/>
        <v>47</v>
      </c>
      <c r="U3304">
        <v>47</v>
      </c>
      <c r="V3304">
        <f t="shared" si="460"/>
        <v>0</v>
      </c>
      <c r="W3304" s="3">
        <f t="shared" si="461"/>
        <v>4.0816326530612242E-2</v>
      </c>
      <c r="X3304">
        <v>28</v>
      </c>
      <c r="Y3304" s="4">
        <v>3.3</v>
      </c>
      <c r="Z3304" s="4">
        <v>1.3</v>
      </c>
      <c r="AA3304" s="5">
        <v>36127.17</v>
      </c>
      <c r="AB3304" s="5">
        <f t="shared" si="462"/>
        <v>1697976.99</v>
      </c>
      <c r="AC3304" s="5">
        <v>23089.53</v>
      </c>
      <c r="AD3304" s="5">
        <f t="shared" si="463"/>
        <v>1131386.97</v>
      </c>
      <c r="AE3304" s="5">
        <v>83557.8</v>
      </c>
      <c r="AF3304" s="5">
        <v>21247.57</v>
      </c>
      <c r="AG3304" s="5">
        <v>9192.11</v>
      </c>
      <c r="AH3304" s="5">
        <v>1885</v>
      </c>
      <c r="AI3304" s="5">
        <v>6400</v>
      </c>
      <c r="AJ3304">
        <v>0</v>
      </c>
      <c r="AK3304" s="5">
        <v>0</v>
      </c>
      <c r="AL3304" s="5">
        <v>0</v>
      </c>
      <c r="AM3304" s="5">
        <v>30589.72</v>
      </c>
      <c r="AN3304">
        <v>4</v>
      </c>
      <c r="AO3304">
        <v>3</v>
      </c>
      <c r="AP3304" t="str">
        <f t="shared" si="464"/>
        <v>Yes</v>
      </c>
      <c r="AQ3304">
        <v>1</v>
      </c>
      <c r="AR3304" s="5">
        <f t="shared" si="465"/>
        <v>1284259.17</v>
      </c>
      <c r="AS3304" s="5">
        <f t="shared" si="466"/>
        <v>413717.82</v>
      </c>
      <c r="AT3304" t="s">
        <v>59</v>
      </c>
      <c r="AU3304" t="s">
        <v>6164</v>
      </c>
      <c r="AV3304" t="s">
        <v>6165</v>
      </c>
      <c r="AW3304" t="s">
        <v>6166</v>
      </c>
      <c r="AX3304" t="s">
        <v>6167</v>
      </c>
      <c r="AY3304">
        <v>55</v>
      </c>
      <c r="AZ3304">
        <v>4</v>
      </c>
      <c r="BA3304">
        <v>0</v>
      </c>
      <c r="BB3304" t="s">
        <v>6168</v>
      </c>
      <c r="BC3304">
        <v>0</v>
      </c>
      <c r="BD3304">
        <v>0</v>
      </c>
      <c r="BE3304" t="s">
        <v>6169</v>
      </c>
      <c r="BF3304" t="s">
        <v>6176</v>
      </c>
      <c r="BG3304">
        <v>1</v>
      </c>
      <c r="BH3304" t="s">
        <v>6179</v>
      </c>
      <c r="BI3304">
        <v>20</v>
      </c>
      <c r="BJ3304" t="s">
        <v>6172</v>
      </c>
      <c r="BK3304">
        <v>0</v>
      </c>
      <c r="BL3304">
        <v>75</v>
      </c>
      <c r="BM3304" s="3">
        <f t="shared" si="467"/>
        <v>0.65333333333333332</v>
      </c>
    </row>
    <row r="3305" spans="1:65">
      <c r="A3305" t="s">
        <v>3441</v>
      </c>
      <c r="B3305" s="2">
        <v>45857</v>
      </c>
      <c r="C3305" t="s">
        <v>3137</v>
      </c>
      <c r="D3305" t="s">
        <v>3138</v>
      </c>
      <c r="E3305">
        <v>7</v>
      </c>
      <c r="F3305" t="s">
        <v>61</v>
      </c>
      <c r="G3305" t="s">
        <v>62</v>
      </c>
      <c r="H3305" t="s">
        <v>96</v>
      </c>
      <c r="I3305" t="s">
        <v>74</v>
      </c>
      <c r="J3305" t="s">
        <v>53</v>
      </c>
      <c r="K3305" t="s">
        <v>75</v>
      </c>
      <c r="L3305" t="s">
        <v>92</v>
      </c>
      <c r="M3305" t="s">
        <v>68</v>
      </c>
      <c r="N3305" t="s">
        <v>69</v>
      </c>
      <c r="O3305" t="s">
        <v>82</v>
      </c>
      <c r="P3305">
        <v>50</v>
      </c>
      <c r="Q3305">
        <v>52</v>
      </c>
      <c r="R3305">
        <v>52</v>
      </c>
      <c r="S3305">
        <v>1</v>
      </c>
      <c r="T3305">
        <f t="shared" si="459"/>
        <v>51</v>
      </c>
      <c r="U3305">
        <v>49</v>
      </c>
      <c r="V3305">
        <f t="shared" si="460"/>
        <v>2</v>
      </c>
      <c r="W3305" s="3">
        <f t="shared" si="461"/>
        <v>1.9230769230769232E-2</v>
      </c>
      <c r="X3305">
        <v>24</v>
      </c>
      <c r="Y3305" s="4">
        <v>2.9</v>
      </c>
      <c r="Z3305" s="4">
        <v>1.7</v>
      </c>
      <c r="AA3305" s="5">
        <v>35635.910000000003</v>
      </c>
      <c r="AB3305" s="5">
        <f t="shared" si="462"/>
        <v>1746159.59</v>
      </c>
      <c r="AC3305" s="5">
        <v>22729.93</v>
      </c>
      <c r="AD3305" s="5">
        <f t="shared" si="463"/>
        <v>1181956.3600000001</v>
      </c>
      <c r="AE3305" s="5">
        <v>87322.27</v>
      </c>
      <c r="AF3305" s="5">
        <v>22455.200000000001</v>
      </c>
      <c r="AG3305" s="5">
        <v>9262.6</v>
      </c>
      <c r="AH3305" s="5">
        <v>2465</v>
      </c>
      <c r="AI3305" s="5">
        <v>3200</v>
      </c>
      <c r="AJ3305">
        <v>1</v>
      </c>
      <c r="AK3305" s="5">
        <v>8206.5400000000009</v>
      </c>
      <c r="AL3305" s="5">
        <v>1343.07</v>
      </c>
      <c r="AM3305" s="5">
        <v>32986.480000000003</v>
      </c>
      <c r="AN3305">
        <v>4</v>
      </c>
      <c r="AO3305">
        <v>4</v>
      </c>
      <c r="AP3305" t="str">
        <f t="shared" si="464"/>
        <v>Yes</v>
      </c>
      <c r="AQ3305">
        <v>2</v>
      </c>
      <c r="AR3305" s="5">
        <f t="shared" si="465"/>
        <v>1349197.52</v>
      </c>
      <c r="AS3305" s="5">
        <f t="shared" si="466"/>
        <v>396962.07</v>
      </c>
      <c r="AT3305" t="s">
        <v>59</v>
      </c>
      <c r="AU3305" t="s">
        <v>6194</v>
      </c>
      <c r="AV3305" t="s">
        <v>6195</v>
      </c>
      <c r="AW3305" t="s">
        <v>6183</v>
      </c>
      <c r="AX3305" t="s">
        <v>6184</v>
      </c>
      <c r="AY3305">
        <v>53</v>
      </c>
      <c r="AZ3305">
        <v>1</v>
      </c>
      <c r="BA3305">
        <v>15</v>
      </c>
      <c r="BB3305" t="s">
        <v>6180</v>
      </c>
      <c r="BC3305">
        <v>0</v>
      </c>
      <c r="BD3305">
        <v>0</v>
      </c>
      <c r="BE3305" t="s">
        <v>6169</v>
      </c>
      <c r="BF3305" t="s">
        <v>6170</v>
      </c>
      <c r="BG3305">
        <v>0</v>
      </c>
      <c r="BH3305" t="s">
        <v>6171</v>
      </c>
      <c r="BI3305">
        <v>57</v>
      </c>
      <c r="BJ3305" t="s">
        <v>6187</v>
      </c>
      <c r="BK3305">
        <v>0</v>
      </c>
      <c r="BL3305">
        <v>77</v>
      </c>
      <c r="BM3305" s="3">
        <f t="shared" si="467"/>
        <v>0.67532467532467533</v>
      </c>
    </row>
    <row r="3306" spans="1:65">
      <c r="A3306" t="s">
        <v>3442</v>
      </c>
      <c r="B3306" s="2">
        <v>45857</v>
      </c>
      <c r="C3306" t="s">
        <v>3137</v>
      </c>
      <c r="D3306" t="s">
        <v>3138</v>
      </c>
      <c r="E3306">
        <v>7</v>
      </c>
      <c r="F3306" t="s">
        <v>78</v>
      </c>
      <c r="G3306" t="s">
        <v>62</v>
      </c>
      <c r="H3306" t="s">
        <v>91</v>
      </c>
      <c r="I3306" t="s">
        <v>52</v>
      </c>
      <c r="J3306" t="s">
        <v>81</v>
      </c>
      <c r="K3306" t="s">
        <v>66</v>
      </c>
      <c r="L3306" t="s">
        <v>92</v>
      </c>
      <c r="M3306" t="s">
        <v>68</v>
      </c>
      <c r="N3306" t="s">
        <v>76</v>
      </c>
      <c r="O3306" t="s">
        <v>58</v>
      </c>
      <c r="P3306">
        <v>35</v>
      </c>
      <c r="Q3306">
        <v>36</v>
      </c>
      <c r="R3306">
        <v>34</v>
      </c>
      <c r="S3306">
        <v>1</v>
      </c>
      <c r="T3306">
        <f t="shared" si="459"/>
        <v>33</v>
      </c>
      <c r="U3306">
        <v>33</v>
      </c>
      <c r="V3306">
        <f t="shared" si="460"/>
        <v>0</v>
      </c>
      <c r="W3306" s="3">
        <f t="shared" si="461"/>
        <v>2.9411764705882353E-2</v>
      </c>
      <c r="X3306">
        <v>36</v>
      </c>
      <c r="Y3306" s="4">
        <v>2.2999999999999998</v>
      </c>
      <c r="Z3306" s="4">
        <v>1.5</v>
      </c>
      <c r="AA3306" s="5">
        <v>73097.27</v>
      </c>
      <c r="AB3306" s="5">
        <f t="shared" si="462"/>
        <v>2412209.91</v>
      </c>
      <c r="AC3306" s="5">
        <v>51343.35</v>
      </c>
      <c r="AD3306" s="5">
        <f t="shared" si="463"/>
        <v>1745673.9</v>
      </c>
      <c r="AE3306" s="5">
        <v>107000.01</v>
      </c>
      <c r="AF3306" s="5">
        <v>32291.919999999998</v>
      </c>
      <c r="AG3306" s="5">
        <v>10554.93</v>
      </c>
      <c r="AH3306" s="5">
        <v>2175</v>
      </c>
      <c r="AI3306" s="5">
        <v>6800</v>
      </c>
      <c r="AJ3306">
        <v>0</v>
      </c>
      <c r="AK3306" s="5">
        <v>0</v>
      </c>
      <c r="AL3306" s="5">
        <v>0</v>
      </c>
      <c r="AM3306" s="5">
        <v>20464.13</v>
      </c>
      <c r="AN3306">
        <v>4</v>
      </c>
      <c r="AO3306">
        <v>3</v>
      </c>
      <c r="AP3306" t="str">
        <f t="shared" si="464"/>
        <v>Yes</v>
      </c>
      <c r="AQ3306">
        <v>1</v>
      </c>
      <c r="AR3306" s="5">
        <f t="shared" si="465"/>
        <v>1924959.89</v>
      </c>
      <c r="AS3306" s="5">
        <f t="shared" si="466"/>
        <v>487250.02</v>
      </c>
      <c r="AT3306" t="s">
        <v>116</v>
      </c>
      <c r="AU3306" t="s">
        <v>6164</v>
      </c>
      <c r="AV3306" t="s">
        <v>6165</v>
      </c>
      <c r="AW3306" t="s">
        <v>6166</v>
      </c>
      <c r="AX3306" t="s">
        <v>6167</v>
      </c>
      <c r="AY3306">
        <v>37</v>
      </c>
      <c r="AZ3306">
        <v>1</v>
      </c>
      <c r="BA3306">
        <v>0</v>
      </c>
      <c r="BB3306" t="s">
        <v>6168</v>
      </c>
      <c r="BC3306">
        <v>0</v>
      </c>
      <c r="BD3306">
        <v>0</v>
      </c>
      <c r="BE3306" t="s">
        <v>6169</v>
      </c>
      <c r="BF3306" t="s">
        <v>6170</v>
      </c>
      <c r="BG3306">
        <v>1</v>
      </c>
      <c r="BH3306" t="s">
        <v>6186</v>
      </c>
      <c r="BI3306">
        <v>60</v>
      </c>
      <c r="BJ3306" t="s">
        <v>6187</v>
      </c>
      <c r="BK3306">
        <v>0</v>
      </c>
      <c r="BL3306">
        <v>51</v>
      </c>
      <c r="BM3306" s="3">
        <f t="shared" si="467"/>
        <v>0.66666666666666663</v>
      </c>
    </row>
    <row r="3307" spans="1:65">
      <c r="A3307" t="s">
        <v>3443</v>
      </c>
      <c r="B3307" s="2">
        <v>45857</v>
      </c>
      <c r="C3307" t="s">
        <v>3137</v>
      </c>
      <c r="D3307" t="s">
        <v>3138</v>
      </c>
      <c r="E3307">
        <v>7</v>
      </c>
      <c r="F3307" t="s">
        <v>72</v>
      </c>
      <c r="G3307" t="s">
        <v>62</v>
      </c>
      <c r="H3307" t="s">
        <v>150</v>
      </c>
      <c r="I3307" t="s">
        <v>52</v>
      </c>
      <c r="J3307" t="s">
        <v>81</v>
      </c>
      <c r="K3307" t="s">
        <v>75</v>
      </c>
      <c r="L3307" t="s">
        <v>92</v>
      </c>
      <c r="M3307" t="s">
        <v>56</v>
      </c>
      <c r="N3307" t="s">
        <v>109</v>
      </c>
      <c r="O3307" t="s">
        <v>120</v>
      </c>
      <c r="P3307">
        <v>40</v>
      </c>
      <c r="Q3307">
        <v>42</v>
      </c>
      <c r="R3307">
        <v>44</v>
      </c>
      <c r="S3307">
        <v>1</v>
      </c>
      <c r="T3307">
        <f t="shared" si="459"/>
        <v>43</v>
      </c>
      <c r="U3307">
        <v>39</v>
      </c>
      <c r="V3307">
        <f t="shared" si="460"/>
        <v>4</v>
      </c>
      <c r="W3307" s="3">
        <f t="shared" si="461"/>
        <v>2.2727272727272728E-2</v>
      </c>
      <c r="X3307">
        <v>32</v>
      </c>
      <c r="Y3307" s="4">
        <v>3</v>
      </c>
      <c r="Z3307" s="4">
        <v>1</v>
      </c>
      <c r="AA3307" s="5">
        <v>78385.740000000005</v>
      </c>
      <c r="AB3307" s="5">
        <f t="shared" si="462"/>
        <v>3057043.86</v>
      </c>
      <c r="AC3307" s="5">
        <v>53520.59</v>
      </c>
      <c r="AD3307" s="5">
        <f t="shared" si="463"/>
        <v>2354905.96</v>
      </c>
      <c r="AE3307" s="5">
        <v>141450.73000000001</v>
      </c>
      <c r="AF3307" s="5">
        <v>38106.879999999997</v>
      </c>
      <c r="AG3307" s="5">
        <v>10004.15</v>
      </c>
      <c r="AH3307" s="5">
        <v>1450</v>
      </c>
      <c r="AI3307" s="5">
        <v>6800</v>
      </c>
      <c r="AJ3307">
        <v>0</v>
      </c>
      <c r="AK3307" s="5">
        <v>0</v>
      </c>
      <c r="AL3307" s="5">
        <v>6197.6</v>
      </c>
      <c r="AM3307" s="5">
        <v>59617.61</v>
      </c>
      <c r="AN3307">
        <v>8</v>
      </c>
      <c r="AO3307">
        <v>11</v>
      </c>
      <c r="AP3307" t="str">
        <f t="shared" si="464"/>
        <v>No</v>
      </c>
      <c r="AQ3307">
        <v>2</v>
      </c>
      <c r="AR3307" s="5">
        <f t="shared" si="465"/>
        <v>2618532.9300000002</v>
      </c>
      <c r="AS3307" s="5">
        <f t="shared" si="466"/>
        <v>438510.93</v>
      </c>
      <c r="AT3307" t="s">
        <v>59</v>
      </c>
      <c r="AU3307" t="s">
        <v>6164</v>
      </c>
      <c r="AV3307" t="s">
        <v>6165</v>
      </c>
      <c r="AW3307" t="s">
        <v>6166</v>
      </c>
      <c r="AX3307" t="s">
        <v>6184</v>
      </c>
      <c r="AY3307">
        <v>43</v>
      </c>
      <c r="AZ3307">
        <v>0</v>
      </c>
      <c r="BA3307">
        <v>27</v>
      </c>
      <c r="BB3307" t="s">
        <v>6180</v>
      </c>
      <c r="BC3307">
        <v>2</v>
      </c>
      <c r="BD3307">
        <v>1</v>
      </c>
      <c r="BE3307" t="s">
        <v>6178</v>
      </c>
      <c r="BF3307" t="s">
        <v>6170</v>
      </c>
      <c r="BG3307">
        <v>0</v>
      </c>
      <c r="BH3307" t="s">
        <v>6171</v>
      </c>
      <c r="BI3307">
        <v>52</v>
      </c>
      <c r="BJ3307" t="s">
        <v>6187</v>
      </c>
      <c r="BK3307">
        <v>0</v>
      </c>
      <c r="BL3307">
        <v>50</v>
      </c>
      <c r="BM3307" s="3">
        <f t="shared" si="467"/>
        <v>0.88</v>
      </c>
    </row>
    <row r="3308" spans="1:65">
      <c r="A3308" t="s">
        <v>3444</v>
      </c>
      <c r="B3308" s="2">
        <v>45857</v>
      </c>
      <c r="C3308" t="s">
        <v>3137</v>
      </c>
      <c r="D3308" t="s">
        <v>3138</v>
      </c>
      <c r="E3308">
        <v>7</v>
      </c>
      <c r="F3308" t="s">
        <v>72</v>
      </c>
      <c r="G3308" t="s">
        <v>79</v>
      </c>
      <c r="H3308" t="s">
        <v>102</v>
      </c>
      <c r="I3308" t="s">
        <v>64</v>
      </c>
      <c r="J3308" t="s">
        <v>53</v>
      </c>
      <c r="K3308" t="s">
        <v>75</v>
      </c>
      <c r="L3308" t="s">
        <v>55</v>
      </c>
      <c r="M3308" t="s">
        <v>56</v>
      </c>
      <c r="N3308" t="s">
        <v>94</v>
      </c>
      <c r="O3308" t="s">
        <v>70</v>
      </c>
      <c r="P3308">
        <v>63</v>
      </c>
      <c r="Q3308">
        <v>66</v>
      </c>
      <c r="R3308">
        <v>67</v>
      </c>
      <c r="S3308">
        <v>1</v>
      </c>
      <c r="T3308">
        <f t="shared" si="459"/>
        <v>66</v>
      </c>
      <c r="U3308">
        <v>61</v>
      </c>
      <c r="V3308">
        <f t="shared" si="460"/>
        <v>5</v>
      </c>
      <c r="W3308" s="3">
        <f t="shared" si="461"/>
        <v>1.4925373134328358E-2</v>
      </c>
      <c r="X3308">
        <v>19</v>
      </c>
      <c r="Y3308" s="4">
        <v>3.5</v>
      </c>
      <c r="Z3308" s="4">
        <v>1.6</v>
      </c>
      <c r="AA3308" s="5">
        <v>35796.129999999997</v>
      </c>
      <c r="AB3308" s="5">
        <f t="shared" si="462"/>
        <v>2183563.9300000002</v>
      </c>
      <c r="AC3308" s="5">
        <v>23586.32</v>
      </c>
      <c r="AD3308" s="5">
        <f t="shared" si="463"/>
        <v>1580283.44</v>
      </c>
      <c r="AE3308" s="5">
        <v>110670.43</v>
      </c>
      <c r="AF3308" s="5">
        <v>29185.54</v>
      </c>
      <c r="AG3308" s="5">
        <v>8464.02</v>
      </c>
      <c r="AH3308" s="5">
        <v>2320</v>
      </c>
      <c r="AI3308" s="5">
        <v>3200</v>
      </c>
      <c r="AJ3308">
        <v>0</v>
      </c>
      <c r="AK3308" s="5">
        <v>0</v>
      </c>
      <c r="AL3308" s="5">
        <v>3416.53</v>
      </c>
      <c r="AM3308" s="5">
        <v>40203.17</v>
      </c>
      <c r="AN3308">
        <v>4</v>
      </c>
      <c r="AO3308">
        <v>3</v>
      </c>
      <c r="AP3308" t="str">
        <f t="shared" si="464"/>
        <v>Yes</v>
      </c>
      <c r="AQ3308">
        <v>0</v>
      </c>
      <c r="AR3308" s="5">
        <f t="shared" si="465"/>
        <v>1777743.13</v>
      </c>
      <c r="AS3308" s="5">
        <f t="shared" si="466"/>
        <v>405820.8</v>
      </c>
      <c r="AT3308" t="s">
        <v>59</v>
      </c>
      <c r="AU3308" t="s">
        <v>6164</v>
      </c>
      <c r="AV3308" t="s">
        <v>6165</v>
      </c>
      <c r="AW3308" t="s">
        <v>6166</v>
      </c>
      <c r="AX3308" t="s">
        <v>6184</v>
      </c>
      <c r="AY3308">
        <v>65</v>
      </c>
      <c r="AZ3308">
        <v>0</v>
      </c>
      <c r="BA3308">
        <v>31</v>
      </c>
      <c r="BB3308" t="s">
        <v>6180</v>
      </c>
      <c r="BC3308">
        <v>0</v>
      </c>
      <c r="BD3308">
        <v>0</v>
      </c>
      <c r="BE3308" t="s">
        <v>6169</v>
      </c>
      <c r="BF3308" t="s">
        <v>6170</v>
      </c>
      <c r="BG3308">
        <v>0</v>
      </c>
      <c r="BH3308" t="s">
        <v>6171</v>
      </c>
      <c r="BI3308">
        <v>36</v>
      </c>
      <c r="BJ3308" t="s">
        <v>6172</v>
      </c>
      <c r="BK3308">
        <v>0</v>
      </c>
      <c r="BL3308">
        <v>74</v>
      </c>
      <c r="BM3308" s="3">
        <f t="shared" si="467"/>
        <v>0.90540540540540537</v>
      </c>
    </row>
    <row r="3309" spans="1:65">
      <c r="A3309" t="s">
        <v>3445</v>
      </c>
      <c r="B3309" s="2">
        <v>45857</v>
      </c>
      <c r="C3309" t="s">
        <v>3137</v>
      </c>
      <c r="D3309" t="s">
        <v>3138</v>
      </c>
      <c r="E3309">
        <v>7</v>
      </c>
      <c r="F3309" t="s">
        <v>78</v>
      </c>
      <c r="G3309" t="s">
        <v>50</v>
      </c>
      <c r="H3309" t="s">
        <v>181</v>
      </c>
      <c r="I3309" t="s">
        <v>52</v>
      </c>
      <c r="J3309" t="s">
        <v>53</v>
      </c>
      <c r="K3309" t="s">
        <v>54</v>
      </c>
      <c r="L3309" t="s">
        <v>67</v>
      </c>
      <c r="M3309" t="s">
        <v>68</v>
      </c>
      <c r="N3309" t="s">
        <v>69</v>
      </c>
      <c r="O3309" t="s">
        <v>82</v>
      </c>
      <c r="P3309">
        <v>66</v>
      </c>
      <c r="Q3309">
        <v>71</v>
      </c>
      <c r="R3309">
        <v>70</v>
      </c>
      <c r="S3309">
        <v>6</v>
      </c>
      <c r="T3309">
        <f t="shared" si="459"/>
        <v>64</v>
      </c>
      <c r="U3309">
        <v>64</v>
      </c>
      <c r="V3309">
        <f t="shared" si="460"/>
        <v>0</v>
      </c>
      <c r="W3309" s="3">
        <f t="shared" si="461"/>
        <v>8.5714285714285715E-2</v>
      </c>
      <c r="X3309">
        <v>45</v>
      </c>
      <c r="Y3309" s="4">
        <v>8.1</v>
      </c>
      <c r="Z3309" s="4">
        <v>2.2000000000000002</v>
      </c>
      <c r="AA3309" s="5">
        <v>38776.269999999997</v>
      </c>
      <c r="AB3309" s="5">
        <f t="shared" si="462"/>
        <v>2481681.2799999998</v>
      </c>
      <c r="AC3309" s="5">
        <v>22016.91</v>
      </c>
      <c r="AD3309" s="5">
        <f t="shared" si="463"/>
        <v>1541183.7</v>
      </c>
      <c r="AE3309" s="5">
        <v>125073.61</v>
      </c>
      <c r="AF3309" s="5">
        <v>32874.15</v>
      </c>
      <c r="AG3309" s="5">
        <v>10557.47</v>
      </c>
      <c r="AH3309" s="5">
        <v>3190</v>
      </c>
      <c r="AI3309" s="5">
        <v>22773.18</v>
      </c>
      <c r="AJ3309">
        <v>2</v>
      </c>
      <c r="AK3309" s="5">
        <v>18193.099999999999</v>
      </c>
      <c r="AL3309" s="5">
        <v>0</v>
      </c>
      <c r="AM3309" s="5">
        <v>43137.43</v>
      </c>
      <c r="AN3309">
        <v>4</v>
      </c>
      <c r="AO3309">
        <v>4</v>
      </c>
      <c r="AP3309" t="str">
        <f t="shared" si="464"/>
        <v>Yes</v>
      </c>
      <c r="AQ3309">
        <v>3</v>
      </c>
      <c r="AR3309" s="5">
        <f t="shared" si="465"/>
        <v>1796982.64</v>
      </c>
      <c r="AS3309" s="5">
        <f t="shared" si="466"/>
        <v>684698.64</v>
      </c>
      <c r="AT3309" t="s">
        <v>1641</v>
      </c>
      <c r="AU3309" t="s">
        <v>6189</v>
      </c>
      <c r="AV3309" t="s">
        <v>6201</v>
      </c>
      <c r="AW3309" t="s">
        <v>6175</v>
      </c>
      <c r="AX3309" t="s">
        <v>6177</v>
      </c>
      <c r="AY3309">
        <v>66</v>
      </c>
      <c r="AZ3309">
        <v>0</v>
      </c>
      <c r="BA3309">
        <v>0</v>
      </c>
      <c r="BB3309" t="s">
        <v>6168</v>
      </c>
      <c r="BC3309">
        <v>0</v>
      </c>
      <c r="BD3309">
        <v>0</v>
      </c>
      <c r="BE3309" t="s">
        <v>6169</v>
      </c>
      <c r="BF3309" t="s">
        <v>6210</v>
      </c>
      <c r="BG3309">
        <v>2</v>
      </c>
      <c r="BH3309" t="s">
        <v>6197</v>
      </c>
      <c r="BI3309">
        <v>63</v>
      </c>
      <c r="BJ3309" t="s">
        <v>6187</v>
      </c>
      <c r="BK3309">
        <v>0</v>
      </c>
      <c r="BL3309">
        <v>74</v>
      </c>
      <c r="BM3309" s="3">
        <f t="shared" si="467"/>
        <v>0.94594594594594594</v>
      </c>
    </row>
    <row r="3310" spans="1:65">
      <c r="A3310" t="s">
        <v>3446</v>
      </c>
      <c r="B3310" s="2">
        <v>45857</v>
      </c>
      <c r="C3310" t="s">
        <v>3137</v>
      </c>
      <c r="D3310" t="s">
        <v>3138</v>
      </c>
      <c r="E3310">
        <v>7</v>
      </c>
      <c r="F3310" t="s">
        <v>61</v>
      </c>
      <c r="G3310" t="s">
        <v>79</v>
      </c>
      <c r="H3310" t="s">
        <v>100</v>
      </c>
      <c r="I3310" t="s">
        <v>52</v>
      </c>
      <c r="J3310" t="s">
        <v>81</v>
      </c>
      <c r="K3310" t="s">
        <v>54</v>
      </c>
      <c r="L3310" t="s">
        <v>87</v>
      </c>
      <c r="M3310" t="s">
        <v>56</v>
      </c>
      <c r="N3310" t="s">
        <v>69</v>
      </c>
      <c r="O3310" t="s">
        <v>82</v>
      </c>
      <c r="P3310">
        <v>39</v>
      </c>
      <c r="Q3310">
        <v>41</v>
      </c>
      <c r="R3310">
        <v>40</v>
      </c>
      <c r="S3310">
        <v>1</v>
      </c>
      <c r="T3310">
        <f t="shared" si="459"/>
        <v>39</v>
      </c>
      <c r="U3310">
        <v>39</v>
      </c>
      <c r="V3310">
        <f t="shared" si="460"/>
        <v>0</v>
      </c>
      <c r="W3310" s="3">
        <f t="shared" si="461"/>
        <v>2.5000000000000001E-2</v>
      </c>
      <c r="X3310">
        <v>25</v>
      </c>
      <c r="Y3310" s="4">
        <v>0</v>
      </c>
      <c r="Z3310" s="4">
        <v>1.6</v>
      </c>
      <c r="AA3310" s="5">
        <v>83432.17</v>
      </c>
      <c r="AB3310" s="5">
        <f t="shared" si="462"/>
        <v>3253854.63</v>
      </c>
      <c r="AC3310" s="5">
        <v>54243.37</v>
      </c>
      <c r="AD3310" s="5">
        <f t="shared" si="463"/>
        <v>2169734.7999999998</v>
      </c>
      <c r="AE3310" s="5">
        <v>127488.87</v>
      </c>
      <c r="AF3310" s="5">
        <v>34227.089999999997</v>
      </c>
      <c r="AG3310" s="5">
        <v>9772.86</v>
      </c>
      <c r="AH3310" s="5">
        <v>2320</v>
      </c>
      <c r="AI3310" s="5">
        <v>6800</v>
      </c>
      <c r="AJ3310">
        <v>0</v>
      </c>
      <c r="AK3310" s="5">
        <v>0</v>
      </c>
      <c r="AL3310" s="5">
        <v>0</v>
      </c>
      <c r="AM3310" s="5">
        <v>25477.52</v>
      </c>
      <c r="AN3310">
        <v>4</v>
      </c>
      <c r="AO3310">
        <v>3</v>
      </c>
      <c r="AP3310" t="str">
        <f t="shared" si="464"/>
        <v>Yes</v>
      </c>
      <c r="AQ3310">
        <v>1</v>
      </c>
      <c r="AR3310" s="5">
        <f t="shared" si="465"/>
        <v>2375821.14</v>
      </c>
      <c r="AS3310" s="5">
        <f t="shared" si="466"/>
        <v>878033.49</v>
      </c>
      <c r="AT3310" t="s">
        <v>59</v>
      </c>
      <c r="AU3310" t="s">
        <v>6164</v>
      </c>
      <c r="AV3310" t="s">
        <v>6165</v>
      </c>
      <c r="AW3310" t="s">
        <v>6166</v>
      </c>
      <c r="AX3310" t="s">
        <v>6167</v>
      </c>
      <c r="AY3310">
        <v>39</v>
      </c>
      <c r="AZ3310">
        <v>0</v>
      </c>
      <c r="BA3310">
        <v>0</v>
      </c>
      <c r="BB3310" t="s">
        <v>6168</v>
      </c>
      <c r="BC3310">
        <v>0</v>
      </c>
      <c r="BD3310">
        <v>0</v>
      </c>
      <c r="BE3310" t="s">
        <v>6169</v>
      </c>
      <c r="BF3310" t="s">
        <v>6170</v>
      </c>
      <c r="BG3310">
        <v>0</v>
      </c>
      <c r="BH3310" t="s">
        <v>6171</v>
      </c>
      <c r="BI3310">
        <v>34</v>
      </c>
      <c r="BJ3310" t="s">
        <v>6172</v>
      </c>
      <c r="BK3310">
        <v>0</v>
      </c>
      <c r="BL3310">
        <v>51</v>
      </c>
      <c r="BM3310" s="3">
        <f t="shared" si="467"/>
        <v>0.78431372549019607</v>
      </c>
    </row>
    <row r="3311" spans="1:65">
      <c r="A3311" t="s">
        <v>3447</v>
      </c>
      <c r="B3311" s="2">
        <v>45857</v>
      </c>
      <c r="C3311" t="s">
        <v>3137</v>
      </c>
      <c r="D3311" t="s">
        <v>3138</v>
      </c>
      <c r="E3311">
        <v>7</v>
      </c>
      <c r="F3311" t="s">
        <v>61</v>
      </c>
      <c r="G3311" t="s">
        <v>79</v>
      </c>
      <c r="H3311" t="s">
        <v>123</v>
      </c>
      <c r="I3311" t="s">
        <v>64</v>
      </c>
      <c r="J3311" t="s">
        <v>81</v>
      </c>
      <c r="K3311" t="s">
        <v>75</v>
      </c>
      <c r="L3311" t="s">
        <v>55</v>
      </c>
      <c r="M3311" t="s">
        <v>56</v>
      </c>
      <c r="N3311" t="s">
        <v>109</v>
      </c>
      <c r="O3311" t="s">
        <v>70</v>
      </c>
      <c r="P3311">
        <v>33</v>
      </c>
      <c r="Q3311">
        <v>33</v>
      </c>
      <c r="R3311">
        <v>32</v>
      </c>
      <c r="S3311">
        <v>1</v>
      </c>
      <c r="T3311">
        <f t="shared" si="459"/>
        <v>31</v>
      </c>
      <c r="U3311">
        <v>31</v>
      </c>
      <c r="V3311">
        <f t="shared" si="460"/>
        <v>0</v>
      </c>
      <c r="W3311" s="3">
        <f t="shared" si="461"/>
        <v>3.125E-2</v>
      </c>
      <c r="X3311">
        <v>18</v>
      </c>
      <c r="Y3311" s="4">
        <v>4.7</v>
      </c>
      <c r="Z3311" s="4">
        <v>0.9</v>
      </c>
      <c r="AA3311" s="5">
        <v>78690.17</v>
      </c>
      <c r="AB3311" s="5">
        <f t="shared" si="462"/>
        <v>2439395.27</v>
      </c>
      <c r="AC3311" s="5">
        <v>53297.919999999998</v>
      </c>
      <c r="AD3311" s="5">
        <f t="shared" si="463"/>
        <v>1705533.4399999999</v>
      </c>
      <c r="AE3311" s="5">
        <v>96205.93</v>
      </c>
      <c r="AF3311" s="5">
        <v>26785.59</v>
      </c>
      <c r="AG3311" s="5">
        <v>8226.67</v>
      </c>
      <c r="AH3311" s="5">
        <v>1305</v>
      </c>
      <c r="AI3311" s="5">
        <v>6800</v>
      </c>
      <c r="AJ3311">
        <v>0</v>
      </c>
      <c r="AK3311" s="5">
        <v>0</v>
      </c>
      <c r="AL3311" s="5">
        <v>0</v>
      </c>
      <c r="AM3311" s="5">
        <v>48314.04</v>
      </c>
      <c r="AN3311">
        <v>8</v>
      </c>
      <c r="AO3311">
        <v>7</v>
      </c>
      <c r="AP3311" t="str">
        <f t="shared" si="464"/>
        <v>Yes</v>
      </c>
      <c r="AQ3311">
        <v>1</v>
      </c>
      <c r="AR3311" s="5">
        <f t="shared" si="465"/>
        <v>1893170.67</v>
      </c>
      <c r="AS3311" s="5">
        <f t="shared" si="466"/>
        <v>546224.6</v>
      </c>
      <c r="AT3311" t="s">
        <v>59</v>
      </c>
      <c r="AU3311" t="s">
        <v>6164</v>
      </c>
      <c r="AV3311" t="s">
        <v>6165</v>
      </c>
      <c r="AW3311" t="s">
        <v>6166</v>
      </c>
      <c r="AX3311" t="s">
        <v>6167</v>
      </c>
      <c r="AY3311">
        <v>33</v>
      </c>
      <c r="AZ3311">
        <v>0</v>
      </c>
      <c r="BA3311">
        <v>0</v>
      </c>
      <c r="BB3311" t="s">
        <v>6168</v>
      </c>
      <c r="BC3311">
        <v>0</v>
      </c>
      <c r="BD3311">
        <v>0</v>
      </c>
      <c r="BE3311" t="s">
        <v>6169</v>
      </c>
      <c r="BF3311" t="s">
        <v>6170</v>
      </c>
      <c r="BG3311">
        <v>0</v>
      </c>
      <c r="BH3311" t="s">
        <v>6171</v>
      </c>
      <c r="BI3311">
        <v>31</v>
      </c>
      <c r="BJ3311" t="s">
        <v>6172</v>
      </c>
      <c r="BK3311">
        <v>0</v>
      </c>
      <c r="BL3311">
        <v>52</v>
      </c>
      <c r="BM3311" s="3">
        <f t="shared" si="467"/>
        <v>0.61538461538461542</v>
      </c>
    </row>
    <row r="3312" spans="1:65">
      <c r="A3312" t="s">
        <v>3448</v>
      </c>
      <c r="B3312" s="2">
        <v>45858</v>
      </c>
      <c r="C3312" t="s">
        <v>3137</v>
      </c>
      <c r="D3312" t="s">
        <v>3138</v>
      </c>
      <c r="E3312">
        <v>7</v>
      </c>
      <c r="F3312" t="s">
        <v>49</v>
      </c>
      <c r="G3312" t="s">
        <v>62</v>
      </c>
      <c r="H3312" t="s">
        <v>226</v>
      </c>
      <c r="I3312" t="s">
        <v>52</v>
      </c>
      <c r="J3312" t="s">
        <v>65</v>
      </c>
      <c r="K3312" t="s">
        <v>75</v>
      </c>
      <c r="L3312" t="s">
        <v>92</v>
      </c>
      <c r="M3312" t="s">
        <v>56</v>
      </c>
      <c r="N3312" t="s">
        <v>76</v>
      </c>
      <c r="O3312" t="s">
        <v>120</v>
      </c>
      <c r="P3312">
        <v>57</v>
      </c>
      <c r="Q3312">
        <v>57</v>
      </c>
      <c r="R3312">
        <v>56</v>
      </c>
      <c r="S3312">
        <v>1</v>
      </c>
      <c r="T3312">
        <f t="shared" si="459"/>
        <v>55</v>
      </c>
      <c r="U3312">
        <v>55</v>
      </c>
      <c r="V3312">
        <f t="shared" si="460"/>
        <v>0</v>
      </c>
      <c r="W3312" s="3">
        <f t="shared" si="461"/>
        <v>1.7857142857142856E-2</v>
      </c>
      <c r="X3312">
        <v>34</v>
      </c>
      <c r="Y3312" s="4">
        <v>3.2</v>
      </c>
      <c r="Z3312" s="4">
        <v>0.9</v>
      </c>
      <c r="AA3312" s="5">
        <v>51483.58</v>
      </c>
      <c r="AB3312" s="5">
        <f t="shared" si="462"/>
        <v>2831596.9</v>
      </c>
      <c r="AC3312" s="5">
        <v>35039.25</v>
      </c>
      <c r="AD3312" s="5">
        <f t="shared" si="463"/>
        <v>1962198</v>
      </c>
      <c r="AE3312" s="5">
        <v>132556.25</v>
      </c>
      <c r="AF3312" s="5">
        <v>37607.17</v>
      </c>
      <c r="AG3312" s="5">
        <v>9478.48</v>
      </c>
      <c r="AH3312" s="5">
        <v>1305</v>
      </c>
      <c r="AI3312" s="5">
        <v>4600</v>
      </c>
      <c r="AJ3312">
        <v>0</v>
      </c>
      <c r="AK3312" s="5">
        <v>0</v>
      </c>
      <c r="AL3312" s="5">
        <v>0</v>
      </c>
      <c r="AM3312" s="5">
        <v>37888.629999999997</v>
      </c>
      <c r="AN3312">
        <v>4</v>
      </c>
      <c r="AO3312">
        <v>4</v>
      </c>
      <c r="AP3312" t="str">
        <f t="shared" si="464"/>
        <v>Yes</v>
      </c>
      <c r="AQ3312">
        <v>0</v>
      </c>
      <c r="AR3312" s="5">
        <f t="shared" si="465"/>
        <v>2185633.5299999998</v>
      </c>
      <c r="AS3312" s="5">
        <f t="shared" si="466"/>
        <v>645963.37</v>
      </c>
      <c r="AT3312" t="s">
        <v>59</v>
      </c>
      <c r="AU3312" t="s">
        <v>6164</v>
      </c>
      <c r="AV3312" t="s">
        <v>6165</v>
      </c>
      <c r="AW3312" t="s">
        <v>6166</v>
      </c>
      <c r="AX3312" t="s">
        <v>6167</v>
      </c>
      <c r="AY3312">
        <v>59</v>
      </c>
      <c r="AZ3312">
        <v>0</v>
      </c>
      <c r="BA3312">
        <v>0</v>
      </c>
      <c r="BB3312" t="s">
        <v>6168</v>
      </c>
      <c r="BC3312">
        <v>0</v>
      </c>
      <c r="BD3312">
        <v>0</v>
      </c>
      <c r="BE3312" t="s">
        <v>6169</v>
      </c>
      <c r="BF3312" t="s">
        <v>6170</v>
      </c>
      <c r="BG3312">
        <v>0</v>
      </c>
      <c r="BH3312" t="s">
        <v>6171</v>
      </c>
      <c r="BI3312">
        <v>27</v>
      </c>
      <c r="BJ3312" t="s">
        <v>6172</v>
      </c>
      <c r="BK3312">
        <v>0</v>
      </c>
      <c r="BL3312">
        <v>61</v>
      </c>
      <c r="BM3312" s="3">
        <f t="shared" si="467"/>
        <v>0.91803278688524592</v>
      </c>
    </row>
    <row r="3313" spans="1:65">
      <c r="A3313" t="s">
        <v>3449</v>
      </c>
      <c r="B3313" s="2">
        <v>45858</v>
      </c>
      <c r="C3313" t="s">
        <v>3137</v>
      </c>
      <c r="D3313" t="s">
        <v>3138</v>
      </c>
      <c r="E3313">
        <v>7</v>
      </c>
      <c r="F3313" t="s">
        <v>49</v>
      </c>
      <c r="G3313" t="s">
        <v>62</v>
      </c>
      <c r="H3313" t="s">
        <v>226</v>
      </c>
      <c r="I3313" t="s">
        <v>64</v>
      </c>
      <c r="J3313" t="s">
        <v>81</v>
      </c>
      <c r="K3313" t="s">
        <v>75</v>
      </c>
      <c r="L3313" t="s">
        <v>55</v>
      </c>
      <c r="M3313" t="s">
        <v>56</v>
      </c>
      <c r="N3313" t="s">
        <v>94</v>
      </c>
      <c r="O3313" t="s">
        <v>120</v>
      </c>
      <c r="P3313">
        <v>32</v>
      </c>
      <c r="Q3313">
        <v>32</v>
      </c>
      <c r="R3313">
        <v>32</v>
      </c>
      <c r="S3313">
        <v>1</v>
      </c>
      <c r="T3313">
        <f t="shared" si="459"/>
        <v>31</v>
      </c>
      <c r="U3313">
        <v>31</v>
      </c>
      <c r="V3313">
        <f t="shared" si="460"/>
        <v>0</v>
      </c>
      <c r="W3313" s="3">
        <f t="shared" si="461"/>
        <v>3.125E-2</v>
      </c>
      <c r="X3313">
        <v>42</v>
      </c>
      <c r="Y3313" s="4">
        <v>1.1000000000000001</v>
      </c>
      <c r="Z3313" s="4">
        <v>1.3</v>
      </c>
      <c r="AA3313" s="5">
        <v>77981.95</v>
      </c>
      <c r="AB3313" s="5">
        <f t="shared" si="462"/>
        <v>2417440.4500000002</v>
      </c>
      <c r="AC3313" s="5">
        <v>52764.35</v>
      </c>
      <c r="AD3313" s="5">
        <f t="shared" si="463"/>
        <v>1688459.2</v>
      </c>
      <c r="AE3313" s="5">
        <v>93875.88</v>
      </c>
      <c r="AF3313" s="5">
        <v>29383.29</v>
      </c>
      <c r="AG3313" s="5">
        <v>11078.61</v>
      </c>
      <c r="AH3313" s="5">
        <v>1885</v>
      </c>
      <c r="AI3313" s="5">
        <v>6800</v>
      </c>
      <c r="AJ3313">
        <v>0</v>
      </c>
      <c r="AK3313" s="5">
        <v>0</v>
      </c>
      <c r="AL3313" s="5">
        <v>0</v>
      </c>
      <c r="AM3313" s="5">
        <v>18983.04</v>
      </c>
      <c r="AN3313">
        <v>4</v>
      </c>
      <c r="AO3313">
        <v>3</v>
      </c>
      <c r="AP3313" t="str">
        <f t="shared" si="464"/>
        <v>Yes</v>
      </c>
      <c r="AQ3313">
        <v>1</v>
      </c>
      <c r="AR3313" s="5">
        <f t="shared" si="465"/>
        <v>1850465.02</v>
      </c>
      <c r="AS3313" s="5">
        <f t="shared" si="466"/>
        <v>566975.43000000005</v>
      </c>
      <c r="AT3313" t="s">
        <v>59</v>
      </c>
      <c r="AU3313" t="s">
        <v>6164</v>
      </c>
      <c r="AV3313" t="s">
        <v>6165</v>
      </c>
      <c r="AW3313" t="s">
        <v>6166</v>
      </c>
      <c r="AX3313" t="s">
        <v>6202</v>
      </c>
      <c r="AY3313">
        <v>34</v>
      </c>
      <c r="AZ3313">
        <v>0</v>
      </c>
      <c r="BA3313">
        <v>0</v>
      </c>
      <c r="BB3313" t="s">
        <v>6168</v>
      </c>
      <c r="BC3313">
        <v>0</v>
      </c>
      <c r="BD3313">
        <v>0</v>
      </c>
      <c r="BE3313" t="s">
        <v>6169</v>
      </c>
      <c r="BF3313" t="s">
        <v>6170</v>
      </c>
      <c r="BG3313">
        <v>1</v>
      </c>
      <c r="BH3313" t="s">
        <v>6179</v>
      </c>
      <c r="BI3313">
        <v>57</v>
      </c>
      <c r="BJ3313" t="s">
        <v>6187</v>
      </c>
      <c r="BK3313">
        <v>0</v>
      </c>
      <c r="BL3313">
        <v>52</v>
      </c>
      <c r="BM3313" s="3">
        <f t="shared" si="467"/>
        <v>0.61538461538461542</v>
      </c>
    </row>
    <row r="3314" spans="1:65">
      <c r="A3314" t="s">
        <v>3450</v>
      </c>
      <c r="B3314" s="2">
        <v>45858</v>
      </c>
      <c r="C3314" t="s">
        <v>3137</v>
      </c>
      <c r="D3314" t="s">
        <v>3138</v>
      </c>
      <c r="E3314">
        <v>7</v>
      </c>
      <c r="F3314" t="s">
        <v>72</v>
      </c>
      <c r="G3314" t="s">
        <v>50</v>
      </c>
      <c r="H3314" t="s">
        <v>119</v>
      </c>
      <c r="I3314" t="s">
        <v>64</v>
      </c>
      <c r="J3314" t="s">
        <v>53</v>
      </c>
      <c r="K3314" t="s">
        <v>75</v>
      </c>
      <c r="L3314" t="s">
        <v>92</v>
      </c>
      <c r="M3314" t="s">
        <v>56</v>
      </c>
      <c r="N3314" t="s">
        <v>69</v>
      </c>
      <c r="O3314" t="s">
        <v>70</v>
      </c>
      <c r="P3314">
        <v>55</v>
      </c>
      <c r="Q3314">
        <v>59</v>
      </c>
      <c r="R3314">
        <v>59</v>
      </c>
      <c r="S3314">
        <v>1</v>
      </c>
      <c r="T3314">
        <f t="shared" si="459"/>
        <v>58</v>
      </c>
      <c r="U3314">
        <v>54</v>
      </c>
      <c r="V3314">
        <f t="shared" si="460"/>
        <v>4</v>
      </c>
      <c r="W3314" s="3">
        <f t="shared" si="461"/>
        <v>1.6949152542372881E-2</v>
      </c>
      <c r="X3314">
        <v>9</v>
      </c>
      <c r="Y3314" s="4">
        <v>5.4</v>
      </c>
      <c r="Z3314" s="4">
        <v>1.8</v>
      </c>
      <c r="AA3314" s="5">
        <v>36099.83</v>
      </c>
      <c r="AB3314" s="5">
        <f t="shared" si="462"/>
        <v>1949390.82</v>
      </c>
      <c r="AC3314" s="5">
        <v>23885.86</v>
      </c>
      <c r="AD3314" s="5">
        <f t="shared" si="463"/>
        <v>1409265.74</v>
      </c>
      <c r="AE3314" s="5">
        <v>97546.41</v>
      </c>
      <c r="AF3314" s="5">
        <v>25945.86</v>
      </c>
      <c r="AG3314" s="5">
        <v>7408.55</v>
      </c>
      <c r="AH3314" s="5">
        <v>2610</v>
      </c>
      <c r="AI3314" s="5">
        <v>3200</v>
      </c>
      <c r="AJ3314">
        <v>0</v>
      </c>
      <c r="AK3314" s="5">
        <v>0</v>
      </c>
      <c r="AL3314" s="5">
        <v>2679.43</v>
      </c>
      <c r="AM3314" s="5">
        <v>35230.959999999999</v>
      </c>
      <c r="AN3314">
        <v>4</v>
      </c>
      <c r="AO3314">
        <v>3</v>
      </c>
      <c r="AP3314" t="str">
        <f t="shared" si="464"/>
        <v>Yes</v>
      </c>
      <c r="AQ3314">
        <v>0</v>
      </c>
      <c r="AR3314" s="5">
        <f t="shared" si="465"/>
        <v>1583886.95</v>
      </c>
      <c r="AS3314" s="5">
        <f t="shared" si="466"/>
        <v>365503.87</v>
      </c>
      <c r="AT3314" t="s">
        <v>59</v>
      </c>
      <c r="AU3314" t="s">
        <v>6164</v>
      </c>
      <c r="AV3314" t="s">
        <v>6165</v>
      </c>
      <c r="AW3314" t="s">
        <v>6166</v>
      </c>
      <c r="AX3314" t="s">
        <v>6184</v>
      </c>
      <c r="AY3314">
        <v>56</v>
      </c>
      <c r="AZ3314">
        <v>0</v>
      </c>
      <c r="BA3314">
        <v>29</v>
      </c>
      <c r="BB3314" t="s">
        <v>6180</v>
      </c>
      <c r="BC3314">
        <v>0</v>
      </c>
      <c r="BD3314">
        <v>0</v>
      </c>
      <c r="BE3314" t="s">
        <v>6169</v>
      </c>
      <c r="BF3314" t="s">
        <v>6170</v>
      </c>
      <c r="BG3314">
        <v>0</v>
      </c>
      <c r="BH3314" t="s">
        <v>6171</v>
      </c>
      <c r="BI3314">
        <v>18</v>
      </c>
      <c r="BJ3314" t="s">
        <v>6172</v>
      </c>
      <c r="BK3314">
        <v>0</v>
      </c>
      <c r="BL3314">
        <v>72</v>
      </c>
      <c r="BM3314" s="3">
        <f t="shared" si="467"/>
        <v>0.81944444444444442</v>
      </c>
    </row>
    <row r="3315" spans="1:65">
      <c r="A3315" t="s">
        <v>3451</v>
      </c>
      <c r="B3315" s="2">
        <v>45858</v>
      </c>
      <c r="C3315" t="s">
        <v>3137</v>
      </c>
      <c r="D3315" t="s">
        <v>3138</v>
      </c>
      <c r="E3315">
        <v>7</v>
      </c>
      <c r="F3315" t="s">
        <v>49</v>
      </c>
      <c r="G3315" t="s">
        <v>62</v>
      </c>
      <c r="H3315" t="s">
        <v>133</v>
      </c>
      <c r="I3315" t="s">
        <v>64</v>
      </c>
      <c r="J3315" t="s">
        <v>65</v>
      </c>
      <c r="K3315" t="s">
        <v>75</v>
      </c>
      <c r="L3315" t="s">
        <v>67</v>
      </c>
      <c r="M3315" t="s">
        <v>68</v>
      </c>
      <c r="N3315" t="s">
        <v>57</v>
      </c>
      <c r="O3315" t="s">
        <v>120</v>
      </c>
      <c r="P3315">
        <v>37</v>
      </c>
      <c r="Q3315">
        <v>39</v>
      </c>
      <c r="R3315">
        <v>39</v>
      </c>
      <c r="S3315">
        <v>3</v>
      </c>
      <c r="T3315">
        <f t="shared" si="459"/>
        <v>36</v>
      </c>
      <c r="U3315">
        <v>36</v>
      </c>
      <c r="V3315">
        <f t="shared" si="460"/>
        <v>0</v>
      </c>
      <c r="W3315" s="3">
        <f t="shared" si="461"/>
        <v>7.6923076923076927E-2</v>
      </c>
      <c r="X3315">
        <v>18</v>
      </c>
      <c r="Y3315" s="4">
        <v>7.9</v>
      </c>
      <c r="Z3315" s="4">
        <v>2.2999999999999998</v>
      </c>
      <c r="AA3315" s="5">
        <v>52485.46</v>
      </c>
      <c r="AB3315" s="5">
        <f t="shared" si="462"/>
        <v>1889476.56</v>
      </c>
      <c r="AC3315" s="5">
        <v>32635.279999999999</v>
      </c>
      <c r="AD3315" s="5">
        <f t="shared" si="463"/>
        <v>1272775.92</v>
      </c>
      <c r="AE3315" s="5">
        <v>83498.039999999994</v>
      </c>
      <c r="AF3315" s="5">
        <v>26039.200000000001</v>
      </c>
      <c r="AG3315" s="5">
        <v>8845.1200000000008</v>
      </c>
      <c r="AH3315" s="5">
        <v>3335</v>
      </c>
      <c r="AI3315" s="5">
        <v>17142.78</v>
      </c>
      <c r="AJ3315">
        <v>1</v>
      </c>
      <c r="AK3315" s="5">
        <v>12928.64</v>
      </c>
      <c r="AL3315" s="5">
        <v>0</v>
      </c>
      <c r="AM3315" s="5">
        <v>23384.38</v>
      </c>
      <c r="AN3315">
        <v>4</v>
      </c>
      <c r="AO3315">
        <v>4</v>
      </c>
      <c r="AP3315" t="str">
        <f t="shared" si="464"/>
        <v>Yes</v>
      </c>
      <c r="AQ3315">
        <v>2</v>
      </c>
      <c r="AR3315" s="5">
        <f t="shared" si="465"/>
        <v>1447949.08</v>
      </c>
      <c r="AS3315" s="5">
        <f t="shared" si="466"/>
        <v>441527.48</v>
      </c>
      <c r="AT3315" t="s">
        <v>116</v>
      </c>
      <c r="AU3315" t="s">
        <v>6189</v>
      </c>
      <c r="AV3315" t="s">
        <v>6201</v>
      </c>
      <c r="AW3315" t="s">
        <v>6175</v>
      </c>
      <c r="AX3315" t="s">
        <v>6184</v>
      </c>
      <c r="AY3315">
        <v>40</v>
      </c>
      <c r="AZ3315">
        <v>0</v>
      </c>
      <c r="BA3315">
        <v>0</v>
      </c>
      <c r="BB3315" t="s">
        <v>6168</v>
      </c>
      <c r="BC3315">
        <v>0</v>
      </c>
      <c r="BD3315">
        <v>0</v>
      </c>
      <c r="BE3315" t="s">
        <v>6169</v>
      </c>
      <c r="BF3315" t="s">
        <v>6210</v>
      </c>
      <c r="BG3315">
        <v>0</v>
      </c>
      <c r="BH3315" t="s">
        <v>6171</v>
      </c>
      <c r="BI3315">
        <v>11</v>
      </c>
      <c r="BJ3315" t="s">
        <v>6172</v>
      </c>
      <c r="BK3315">
        <v>1</v>
      </c>
      <c r="BL3315">
        <v>58</v>
      </c>
      <c r="BM3315" s="3">
        <f t="shared" si="467"/>
        <v>0.67241379310344829</v>
      </c>
    </row>
    <row r="3316" spans="1:65">
      <c r="A3316" t="s">
        <v>3452</v>
      </c>
      <c r="B3316" s="2">
        <v>45858</v>
      </c>
      <c r="C3316" t="s">
        <v>3137</v>
      </c>
      <c r="D3316" t="s">
        <v>3138</v>
      </c>
      <c r="E3316">
        <v>7</v>
      </c>
      <c r="F3316" t="s">
        <v>61</v>
      </c>
      <c r="G3316" t="s">
        <v>62</v>
      </c>
      <c r="H3316" t="s">
        <v>63</v>
      </c>
      <c r="I3316" t="s">
        <v>74</v>
      </c>
      <c r="J3316" t="s">
        <v>65</v>
      </c>
      <c r="K3316" t="s">
        <v>75</v>
      </c>
      <c r="L3316" t="s">
        <v>92</v>
      </c>
      <c r="M3316" t="s">
        <v>68</v>
      </c>
      <c r="N3316" t="s">
        <v>94</v>
      </c>
      <c r="O3316" t="s">
        <v>70</v>
      </c>
      <c r="P3316">
        <v>41</v>
      </c>
      <c r="Q3316">
        <v>41</v>
      </c>
      <c r="R3316">
        <v>41</v>
      </c>
      <c r="S3316">
        <v>1</v>
      </c>
      <c r="T3316">
        <f t="shared" si="459"/>
        <v>40</v>
      </c>
      <c r="U3316">
        <v>40</v>
      </c>
      <c r="V3316">
        <f t="shared" si="460"/>
        <v>0</v>
      </c>
      <c r="W3316" s="3">
        <f t="shared" si="461"/>
        <v>2.4390243902439025E-2</v>
      </c>
      <c r="X3316">
        <v>22</v>
      </c>
      <c r="Y3316" s="4">
        <v>3.8</v>
      </c>
      <c r="Z3316" s="4">
        <v>0.9</v>
      </c>
      <c r="AA3316" s="5">
        <v>52199.87</v>
      </c>
      <c r="AB3316" s="5">
        <f t="shared" si="462"/>
        <v>2087994.8</v>
      </c>
      <c r="AC3316" s="5">
        <v>33418.15</v>
      </c>
      <c r="AD3316" s="5">
        <f t="shared" si="463"/>
        <v>1370144.15</v>
      </c>
      <c r="AE3316" s="5">
        <v>90760.94</v>
      </c>
      <c r="AF3316" s="5">
        <v>25572.76</v>
      </c>
      <c r="AG3316" s="5">
        <v>8912.99</v>
      </c>
      <c r="AH3316" s="5">
        <v>1305</v>
      </c>
      <c r="AI3316" s="5">
        <v>4600</v>
      </c>
      <c r="AJ3316">
        <v>2</v>
      </c>
      <c r="AK3316" s="5">
        <v>26103.279999999999</v>
      </c>
      <c r="AL3316" s="5">
        <v>0</v>
      </c>
      <c r="AM3316" s="5">
        <v>30483.62</v>
      </c>
      <c r="AN3316">
        <v>4</v>
      </c>
      <c r="AO3316">
        <v>6</v>
      </c>
      <c r="AP3316" t="str">
        <f t="shared" si="464"/>
        <v>No</v>
      </c>
      <c r="AQ3316">
        <v>3</v>
      </c>
      <c r="AR3316" s="5">
        <f t="shared" si="465"/>
        <v>1557882.74</v>
      </c>
      <c r="AS3316" s="5">
        <f t="shared" si="466"/>
        <v>530112.06000000006</v>
      </c>
      <c r="AT3316" t="s">
        <v>59</v>
      </c>
      <c r="AU3316" t="s">
        <v>6181</v>
      </c>
      <c r="AV3316" t="s">
        <v>6182</v>
      </c>
      <c r="AW3316" t="s">
        <v>6213</v>
      </c>
      <c r="AX3316" t="s">
        <v>6184</v>
      </c>
      <c r="AY3316">
        <v>43</v>
      </c>
      <c r="AZ3316">
        <v>0</v>
      </c>
      <c r="BA3316">
        <v>0</v>
      </c>
      <c r="BB3316" t="s">
        <v>6168</v>
      </c>
      <c r="BC3316">
        <v>0</v>
      </c>
      <c r="BD3316">
        <v>2</v>
      </c>
      <c r="BE3316" t="s">
        <v>6188</v>
      </c>
      <c r="BF3316" t="s">
        <v>6214</v>
      </c>
      <c r="BG3316">
        <v>0</v>
      </c>
      <c r="BH3316" t="s">
        <v>6171</v>
      </c>
      <c r="BI3316">
        <v>33</v>
      </c>
      <c r="BJ3316" t="s">
        <v>6172</v>
      </c>
      <c r="BK3316">
        <v>0</v>
      </c>
      <c r="BL3316">
        <v>58</v>
      </c>
      <c r="BM3316" s="3">
        <f t="shared" si="467"/>
        <v>0.7068965517241379</v>
      </c>
    </row>
    <row r="3317" spans="1:65">
      <c r="A3317" t="s">
        <v>3453</v>
      </c>
      <c r="B3317" s="2">
        <v>45858</v>
      </c>
      <c r="C3317" t="s">
        <v>3137</v>
      </c>
      <c r="D3317" t="s">
        <v>3138</v>
      </c>
      <c r="E3317">
        <v>7</v>
      </c>
      <c r="F3317" t="s">
        <v>72</v>
      </c>
      <c r="G3317" t="s">
        <v>50</v>
      </c>
      <c r="H3317" t="s">
        <v>73</v>
      </c>
      <c r="I3317" t="s">
        <v>52</v>
      </c>
      <c r="J3317" t="s">
        <v>65</v>
      </c>
      <c r="K3317" t="s">
        <v>75</v>
      </c>
      <c r="L3317" t="s">
        <v>92</v>
      </c>
      <c r="M3317" t="s">
        <v>56</v>
      </c>
      <c r="N3317" t="s">
        <v>76</v>
      </c>
      <c r="O3317" t="s">
        <v>120</v>
      </c>
      <c r="P3317">
        <v>48</v>
      </c>
      <c r="Q3317">
        <v>49</v>
      </c>
      <c r="R3317">
        <v>50</v>
      </c>
      <c r="S3317">
        <v>1</v>
      </c>
      <c r="T3317">
        <f t="shared" si="459"/>
        <v>49</v>
      </c>
      <c r="U3317">
        <v>46</v>
      </c>
      <c r="V3317">
        <f t="shared" si="460"/>
        <v>3</v>
      </c>
      <c r="W3317" s="3">
        <f t="shared" si="461"/>
        <v>0.02</v>
      </c>
      <c r="X3317">
        <v>22</v>
      </c>
      <c r="Y3317" s="4">
        <v>0.5</v>
      </c>
      <c r="Z3317" s="4">
        <v>1.8</v>
      </c>
      <c r="AA3317" s="5">
        <v>52192.17</v>
      </c>
      <c r="AB3317" s="5">
        <f t="shared" si="462"/>
        <v>2400839.8199999998</v>
      </c>
      <c r="AC3317" s="5">
        <v>35120.53</v>
      </c>
      <c r="AD3317" s="5">
        <f t="shared" si="463"/>
        <v>1756026.5</v>
      </c>
      <c r="AE3317" s="5">
        <v>117530.36</v>
      </c>
      <c r="AF3317" s="5">
        <v>30484.95</v>
      </c>
      <c r="AG3317" s="5">
        <v>9007.9599999999991</v>
      </c>
      <c r="AH3317" s="5">
        <v>2610</v>
      </c>
      <c r="AI3317" s="5">
        <v>4600</v>
      </c>
      <c r="AJ3317">
        <v>0</v>
      </c>
      <c r="AK3317" s="5">
        <v>0</v>
      </c>
      <c r="AL3317" s="5">
        <v>2924.09</v>
      </c>
      <c r="AM3317" s="5">
        <v>29549.57</v>
      </c>
      <c r="AN3317">
        <v>4</v>
      </c>
      <c r="AO3317">
        <v>4</v>
      </c>
      <c r="AP3317" t="str">
        <f t="shared" si="464"/>
        <v>Yes</v>
      </c>
      <c r="AQ3317">
        <v>1</v>
      </c>
      <c r="AR3317" s="5">
        <f t="shared" si="465"/>
        <v>1952733.43</v>
      </c>
      <c r="AS3317" s="5">
        <f t="shared" si="466"/>
        <v>448106.39</v>
      </c>
      <c r="AT3317" t="s">
        <v>59</v>
      </c>
      <c r="AU3317" t="s">
        <v>6164</v>
      </c>
      <c r="AV3317" t="s">
        <v>6165</v>
      </c>
      <c r="AW3317" t="s">
        <v>6166</v>
      </c>
      <c r="AX3317" t="s">
        <v>6184</v>
      </c>
      <c r="AY3317">
        <v>50</v>
      </c>
      <c r="AZ3317">
        <v>2</v>
      </c>
      <c r="BA3317">
        <v>25</v>
      </c>
      <c r="BB3317" t="s">
        <v>6185</v>
      </c>
      <c r="BC3317">
        <v>0</v>
      </c>
      <c r="BD3317">
        <v>0</v>
      </c>
      <c r="BE3317" t="s">
        <v>6169</v>
      </c>
      <c r="BF3317" t="s">
        <v>6170</v>
      </c>
      <c r="BG3317">
        <v>1</v>
      </c>
      <c r="BH3317" t="s">
        <v>6179</v>
      </c>
      <c r="BI3317">
        <v>57</v>
      </c>
      <c r="BJ3317" t="s">
        <v>6187</v>
      </c>
      <c r="BK3317">
        <v>0</v>
      </c>
      <c r="BL3317">
        <v>62</v>
      </c>
      <c r="BM3317" s="3">
        <f t="shared" si="467"/>
        <v>0.80645161290322576</v>
      </c>
    </row>
    <row r="3318" spans="1:65">
      <c r="A3318" t="s">
        <v>3454</v>
      </c>
      <c r="B3318" s="2">
        <v>45858</v>
      </c>
      <c r="C3318" t="s">
        <v>3137</v>
      </c>
      <c r="D3318" t="s">
        <v>3138</v>
      </c>
      <c r="E3318">
        <v>7</v>
      </c>
      <c r="F3318" t="s">
        <v>78</v>
      </c>
      <c r="G3318" t="s">
        <v>50</v>
      </c>
      <c r="H3318" t="s">
        <v>161</v>
      </c>
      <c r="I3318" t="s">
        <v>64</v>
      </c>
      <c r="J3318" t="s">
        <v>53</v>
      </c>
      <c r="K3318" t="s">
        <v>75</v>
      </c>
      <c r="L3318" t="s">
        <v>67</v>
      </c>
      <c r="M3318" t="s">
        <v>68</v>
      </c>
      <c r="N3318" t="s">
        <v>94</v>
      </c>
      <c r="O3318" t="s">
        <v>82</v>
      </c>
      <c r="P3318">
        <v>64</v>
      </c>
      <c r="Q3318">
        <v>64</v>
      </c>
      <c r="R3318">
        <v>60</v>
      </c>
      <c r="S3318">
        <v>5</v>
      </c>
      <c r="T3318">
        <f t="shared" si="459"/>
        <v>55</v>
      </c>
      <c r="U3318">
        <v>55</v>
      </c>
      <c r="V3318">
        <f t="shared" si="460"/>
        <v>0</v>
      </c>
      <c r="W3318" s="3">
        <f t="shared" si="461"/>
        <v>8.3333333333333329E-2</v>
      </c>
      <c r="X3318">
        <v>34</v>
      </c>
      <c r="Y3318" s="4">
        <v>0.4</v>
      </c>
      <c r="Z3318" s="4">
        <v>0.7</v>
      </c>
      <c r="AA3318" s="5">
        <v>36143.47</v>
      </c>
      <c r="AB3318" s="5">
        <f t="shared" si="462"/>
        <v>1987890.85</v>
      </c>
      <c r="AC3318" s="5">
        <v>21842.87</v>
      </c>
      <c r="AD3318" s="5">
        <f t="shared" si="463"/>
        <v>1310572.2</v>
      </c>
      <c r="AE3318" s="5">
        <v>98990.55</v>
      </c>
      <c r="AF3318" s="5">
        <v>28827.7</v>
      </c>
      <c r="AG3318" s="5">
        <v>10441.6</v>
      </c>
      <c r="AH3318" s="5">
        <v>1015</v>
      </c>
      <c r="AI3318" s="5">
        <v>18268.84</v>
      </c>
      <c r="AJ3318">
        <v>2</v>
      </c>
      <c r="AK3318" s="5">
        <v>18312.2</v>
      </c>
      <c r="AL3318" s="5">
        <v>0</v>
      </c>
      <c r="AM3318" s="5">
        <v>38254.53</v>
      </c>
      <c r="AN3318">
        <v>4</v>
      </c>
      <c r="AO3318">
        <v>3</v>
      </c>
      <c r="AP3318" t="str">
        <f t="shared" si="464"/>
        <v>Yes</v>
      </c>
      <c r="AQ3318">
        <v>3</v>
      </c>
      <c r="AR3318" s="5">
        <f t="shared" si="465"/>
        <v>1524682.62</v>
      </c>
      <c r="AS3318" s="5">
        <f t="shared" si="466"/>
        <v>463208.23</v>
      </c>
      <c r="AT3318" t="s">
        <v>1641</v>
      </c>
      <c r="AU3318" t="s">
        <v>6189</v>
      </c>
      <c r="AV3318" t="s">
        <v>6201</v>
      </c>
      <c r="AW3318" t="s">
        <v>6175</v>
      </c>
      <c r="AX3318" t="s">
        <v>6167</v>
      </c>
      <c r="AY3318">
        <v>64</v>
      </c>
      <c r="AZ3318">
        <v>0</v>
      </c>
      <c r="BA3318">
        <v>0</v>
      </c>
      <c r="BB3318" t="s">
        <v>6168</v>
      </c>
      <c r="BC3318">
        <v>0</v>
      </c>
      <c r="BD3318">
        <v>0</v>
      </c>
      <c r="BE3318" t="s">
        <v>6169</v>
      </c>
      <c r="BF3318" t="s">
        <v>6210</v>
      </c>
      <c r="BG3318">
        <v>1</v>
      </c>
      <c r="BH3318" t="s">
        <v>6186</v>
      </c>
      <c r="BI3318">
        <v>60</v>
      </c>
      <c r="BJ3318" t="s">
        <v>6187</v>
      </c>
      <c r="BK3318">
        <v>0</v>
      </c>
      <c r="BL3318">
        <v>70</v>
      </c>
      <c r="BM3318" s="3">
        <f t="shared" si="467"/>
        <v>0.8571428571428571</v>
      </c>
    </row>
    <row r="3319" spans="1:65">
      <c r="A3319" t="s">
        <v>3455</v>
      </c>
      <c r="B3319" s="2">
        <v>45858</v>
      </c>
      <c r="C3319" t="s">
        <v>3137</v>
      </c>
      <c r="D3319" t="s">
        <v>3138</v>
      </c>
      <c r="E3319">
        <v>7</v>
      </c>
      <c r="F3319" t="s">
        <v>72</v>
      </c>
      <c r="G3319" t="s">
        <v>62</v>
      </c>
      <c r="H3319" t="s">
        <v>155</v>
      </c>
      <c r="I3319" t="s">
        <v>64</v>
      </c>
      <c r="J3319" t="s">
        <v>65</v>
      </c>
      <c r="K3319" t="s">
        <v>54</v>
      </c>
      <c r="L3319" t="s">
        <v>55</v>
      </c>
      <c r="M3319" t="s">
        <v>56</v>
      </c>
      <c r="N3319" t="s">
        <v>69</v>
      </c>
      <c r="O3319" t="s">
        <v>82</v>
      </c>
      <c r="P3319">
        <v>49</v>
      </c>
      <c r="Q3319">
        <v>52</v>
      </c>
      <c r="R3319">
        <v>53</v>
      </c>
      <c r="S3319">
        <v>1</v>
      </c>
      <c r="T3319">
        <f t="shared" si="459"/>
        <v>52</v>
      </c>
      <c r="U3319">
        <v>49</v>
      </c>
      <c r="V3319">
        <f t="shared" si="460"/>
        <v>3</v>
      </c>
      <c r="W3319" s="3">
        <f t="shared" si="461"/>
        <v>1.8867924528301886E-2</v>
      </c>
      <c r="X3319">
        <v>18</v>
      </c>
      <c r="Y3319" s="4">
        <v>6.9</v>
      </c>
      <c r="Z3319" s="4">
        <v>2.2999999999999998</v>
      </c>
      <c r="AA3319" s="5">
        <v>56836.46</v>
      </c>
      <c r="AB3319" s="5">
        <f t="shared" si="462"/>
        <v>2784986.54</v>
      </c>
      <c r="AC3319" s="5">
        <v>34876.519999999997</v>
      </c>
      <c r="AD3319" s="5">
        <f t="shared" si="463"/>
        <v>1848455.56</v>
      </c>
      <c r="AE3319" s="5">
        <v>114939.69</v>
      </c>
      <c r="AF3319" s="5">
        <v>33145.589999999997</v>
      </c>
      <c r="AG3319" s="5">
        <v>8661.73</v>
      </c>
      <c r="AH3319" s="5">
        <v>3335</v>
      </c>
      <c r="AI3319" s="5">
        <v>4600</v>
      </c>
      <c r="AJ3319">
        <v>0</v>
      </c>
      <c r="AK3319" s="5">
        <v>0</v>
      </c>
      <c r="AL3319" s="5">
        <v>3082.87</v>
      </c>
      <c r="AM3319" s="5">
        <v>32538.91</v>
      </c>
      <c r="AN3319">
        <v>4</v>
      </c>
      <c r="AO3319">
        <v>3</v>
      </c>
      <c r="AP3319" t="str">
        <f t="shared" si="464"/>
        <v>Yes</v>
      </c>
      <c r="AQ3319">
        <v>1</v>
      </c>
      <c r="AR3319" s="5">
        <f t="shared" si="465"/>
        <v>2048759.35</v>
      </c>
      <c r="AS3319" s="5">
        <f t="shared" si="466"/>
        <v>736227.19</v>
      </c>
      <c r="AT3319" t="s">
        <v>59</v>
      </c>
      <c r="AU3319" t="s">
        <v>6164</v>
      </c>
      <c r="AV3319" t="s">
        <v>6165</v>
      </c>
      <c r="AW3319" t="s">
        <v>6166</v>
      </c>
      <c r="AX3319" t="s">
        <v>6184</v>
      </c>
      <c r="AY3319">
        <v>50</v>
      </c>
      <c r="AZ3319">
        <v>0</v>
      </c>
      <c r="BA3319">
        <v>21</v>
      </c>
      <c r="BB3319" t="s">
        <v>6180</v>
      </c>
      <c r="BC3319">
        <v>0</v>
      </c>
      <c r="BD3319">
        <v>0</v>
      </c>
      <c r="BE3319" t="s">
        <v>6169</v>
      </c>
      <c r="BF3319" t="s">
        <v>6170</v>
      </c>
      <c r="BG3319">
        <v>0</v>
      </c>
      <c r="BH3319" t="s">
        <v>6171</v>
      </c>
      <c r="BI3319">
        <v>19</v>
      </c>
      <c r="BJ3319" t="s">
        <v>6172</v>
      </c>
      <c r="BK3319">
        <v>0</v>
      </c>
      <c r="BL3319">
        <v>63</v>
      </c>
      <c r="BM3319" s="3">
        <f t="shared" si="467"/>
        <v>0.84126984126984128</v>
      </c>
    </row>
    <row r="3320" spans="1:65">
      <c r="A3320" t="s">
        <v>3456</v>
      </c>
      <c r="B3320" s="2">
        <v>45858</v>
      </c>
      <c r="C3320" t="s">
        <v>3137</v>
      </c>
      <c r="D3320" t="s">
        <v>3138</v>
      </c>
      <c r="E3320">
        <v>7</v>
      </c>
      <c r="F3320" t="s">
        <v>49</v>
      </c>
      <c r="G3320" t="s">
        <v>50</v>
      </c>
      <c r="H3320" t="s">
        <v>51</v>
      </c>
      <c r="I3320" t="s">
        <v>52</v>
      </c>
      <c r="J3320" t="s">
        <v>53</v>
      </c>
      <c r="K3320" t="s">
        <v>66</v>
      </c>
      <c r="L3320" t="s">
        <v>67</v>
      </c>
      <c r="M3320" t="s">
        <v>68</v>
      </c>
      <c r="N3320" t="s">
        <v>69</v>
      </c>
      <c r="O3320" t="s">
        <v>70</v>
      </c>
      <c r="P3320">
        <v>55</v>
      </c>
      <c r="Q3320">
        <v>56</v>
      </c>
      <c r="R3320">
        <v>54</v>
      </c>
      <c r="S3320">
        <v>4</v>
      </c>
      <c r="T3320">
        <f t="shared" si="459"/>
        <v>50</v>
      </c>
      <c r="U3320">
        <v>50</v>
      </c>
      <c r="V3320">
        <f t="shared" si="460"/>
        <v>0</v>
      </c>
      <c r="W3320" s="3">
        <f t="shared" si="461"/>
        <v>7.407407407407407E-2</v>
      </c>
      <c r="X3320">
        <v>19</v>
      </c>
      <c r="Y3320" s="4">
        <v>1</v>
      </c>
      <c r="Z3320" s="4">
        <v>0.9</v>
      </c>
      <c r="AA3320" s="5">
        <v>33585.14</v>
      </c>
      <c r="AB3320" s="5">
        <f t="shared" si="462"/>
        <v>1679257</v>
      </c>
      <c r="AC3320" s="5">
        <v>21961.19</v>
      </c>
      <c r="AD3320" s="5">
        <f t="shared" si="463"/>
        <v>1185904.26</v>
      </c>
      <c r="AE3320" s="5">
        <v>97483.4</v>
      </c>
      <c r="AF3320" s="5">
        <v>24709.84</v>
      </c>
      <c r="AG3320" s="5">
        <v>8619.4500000000007</v>
      </c>
      <c r="AH3320" s="5">
        <v>1305</v>
      </c>
      <c r="AI3320" s="5">
        <v>15400.96</v>
      </c>
      <c r="AJ3320">
        <v>2</v>
      </c>
      <c r="AK3320" s="5">
        <v>18157.22</v>
      </c>
      <c r="AL3320" s="5">
        <v>0</v>
      </c>
      <c r="AM3320" s="5">
        <v>31501.08</v>
      </c>
      <c r="AN3320">
        <v>4</v>
      </c>
      <c r="AO3320">
        <v>3</v>
      </c>
      <c r="AP3320" t="str">
        <f t="shared" si="464"/>
        <v>Yes</v>
      </c>
      <c r="AQ3320">
        <v>3</v>
      </c>
      <c r="AR3320" s="5">
        <f t="shared" si="465"/>
        <v>1383081.21</v>
      </c>
      <c r="AS3320" s="5">
        <f t="shared" si="466"/>
        <v>296175.78999999998</v>
      </c>
      <c r="AT3320" t="s">
        <v>1641</v>
      </c>
      <c r="AU3320" t="s">
        <v>6189</v>
      </c>
      <c r="AV3320" t="s">
        <v>6201</v>
      </c>
      <c r="AW3320" t="s">
        <v>6175</v>
      </c>
      <c r="AX3320" t="s">
        <v>6167</v>
      </c>
      <c r="AY3320">
        <v>55</v>
      </c>
      <c r="AZ3320">
        <v>0</v>
      </c>
      <c r="BA3320">
        <v>0</v>
      </c>
      <c r="BB3320" t="s">
        <v>6168</v>
      </c>
      <c r="BC3320">
        <v>0</v>
      </c>
      <c r="BD3320">
        <v>0</v>
      </c>
      <c r="BE3320" t="s">
        <v>6169</v>
      </c>
      <c r="BF3320" t="s">
        <v>6210</v>
      </c>
      <c r="BG3320">
        <v>0</v>
      </c>
      <c r="BH3320" t="s">
        <v>6171</v>
      </c>
      <c r="BI3320">
        <v>5</v>
      </c>
      <c r="BJ3320" t="s">
        <v>6172</v>
      </c>
      <c r="BK3320">
        <v>0</v>
      </c>
      <c r="BL3320">
        <v>72</v>
      </c>
      <c r="BM3320" s="3">
        <f t="shared" si="467"/>
        <v>0.75</v>
      </c>
    </row>
    <row r="3321" spans="1:65">
      <c r="A3321" t="s">
        <v>3457</v>
      </c>
      <c r="B3321" s="2">
        <v>45858</v>
      </c>
      <c r="C3321" t="s">
        <v>3137</v>
      </c>
      <c r="D3321" t="s">
        <v>3138</v>
      </c>
      <c r="E3321">
        <v>7</v>
      </c>
      <c r="F3321" t="s">
        <v>78</v>
      </c>
      <c r="G3321" t="s">
        <v>62</v>
      </c>
      <c r="H3321" t="s">
        <v>153</v>
      </c>
      <c r="I3321" t="s">
        <v>52</v>
      </c>
      <c r="J3321" t="s">
        <v>53</v>
      </c>
      <c r="K3321" t="s">
        <v>66</v>
      </c>
      <c r="L3321" t="s">
        <v>92</v>
      </c>
      <c r="M3321" t="s">
        <v>56</v>
      </c>
      <c r="N3321" t="s">
        <v>69</v>
      </c>
      <c r="O3321" t="s">
        <v>70</v>
      </c>
      <c r="P3321">
        <v>67</v>
      </c>
      <c r="Q3321">
        <v>70</v>
      </c>
      <c r="R3321">
        <v>68</v>
      </c>
      <c r="S3321">
        <v>2</v>
      </c>
      <c r="T3321">
        <f t="shared" si="459"/>
        <v>66</v>
      </c>
      <c r="U3321">
        <v>65</v>
      </c>
      <c r="V3321">
        <f t="shared" si="460"/>
        <v>1</v>
      </c>
      <c r="W3321" s="3">
        <f t="shared" si="461"/>
        <v>2.9411764705882353E-2</v>
      </c>
      <c r="X3321">
        <v>44</v>
      </c>
      <c r="Y3321" s="4">
        <v>7.6</v>
      </c>
      <c r="Z3321" s="4">
        <v>2.4</v>
      </c>
      <c r="AA3321" s="5">
        <v>33574.589999999997</v>
      </c>
      <c r="AB3321" s="5">
        <f t="shared" si="462"/>
        <v>2182348.35</v>
      </c>
      <c r="AC3321" s="5">
        <v>23908.44</v>
      </c>
      <c r="AD3321" s="5">
        <f t="shared" si="463"/>
        <v>1625773.92</v>
      </c>
      <c r="AE3321" s="5">
        <v>121550.59</v>
      </c>
      <c r="AF3321" s="5">
        <v>34239.11</v>
      </c>
      <c r="AG3321" s="5">
        <v>11936.01</v>
      </c>
      <c r="AH3321" s="5">
        <v>3480</v>
      </c>
      <c r="AI3321" s="5">
        <v>6400</v>
      </c>
      <c r="AJ3321">
        <v>0</v>
      </c>
      <c r="AK3321" s="5">
        <v>0</v>
      </c>
      <c r="AL3321" s="5">
        <v>682.97</v>
      </c>
      <c r="AM3321" s="5">
        <v>44370.47</v>
      </c>
      <c r="AN3321">
        <v>4</v>
      </c>
      <c r="AO3321">
        <v>5</v>
      </c>
      <c r="AP3321" t="str">
        <f t="shared" si="464"/>
        <v>No</v>
      </c>
      <c r="AQ3321">
        <v>2</v>
      </c>
      <c r="AR3321" s="5">
        <f t="shared" si="465"/>
        <v>1848433.07</v>
      </c>
      <c r="AS3321" s="5">
        <f t="shared" si="466"/>
        <v>333915.28000000003</v>
      </c>
      <c r="AT3321" t="s">
        <v>59</v>
      </c>
      <c r="AU3321" t="s">
        <v>6164</v>
      </c>
      <c r="AV3321" t="s">
        <v>6165</v>
      </c>
      <c r="AW3321" t="s">
        <v>6166</v>
      </c>
      <c r="AX3321" t="s">
        <v>6167</v>
      </c>
      <c r="AY3321">
        <v>67</v>
      </c>
      <c r="AZ3321">
        <v>0</v>
      </c>
      <c r="BA3321">
        <v>10</v>
      </c>
      <c r="BB3321" t="s">
        <v>6198</v>
      </c>
      <c r="BC3321">
        <v>0</v>
      </c>
      <c r="BD3321">
        <v>1</v>
      </c>
      <c r="BE3321" t="s">
        <v>6188</v>
      </c>
      <c r="BF3321" t="s">
        <v>6170</v>
      </c>
      <c r="BG3321">
        <v>0</v>
      </c>
      <c r="BH3321" t="s">
        <v>6171</v>
      </c>
      <c r="BI3321">
        <v>32</v>
      </c>
      <c r="BJ3321" t="s">
        <v>6172</v>
      </c>
      <c r="BK3321">
        <v>0</v>
      </c>
      <c r="BL3321">
        <v>74</v>
      </c>
      <c r="BM3321" s="3">
        <f t="shared" si="467"/>
        <v>0.91891891891891897</v>
      </c>
    </row>
    <row r="3322" spans="1:65">
      <c r="A3322" t="s">
        <v>3458</v>
      </c>
      <c r="B3322" s="2">
        <v>45858</v>
      </c>
      <c r="C3322" t="s">
        <v>3137</v>
      </c>
      <c r="D3322" t="s">
        <v>3138</v>
      </c>
      <c r="E3322">
        <v>7</v>
      </c>
      <c r="F3322" t="s">
        <v>49</v>
      </c>
      <c r="G3322" t="s">
        <v>50</v>
      </c>
      <c r="H3322" t="s">
        <v>51</v>
      </c>
      <c r="I3322" t="s">
        <v>74</v>
      </c>
      <c r="J3322" t="s">
        <v>65</v>
      </c>
      <c r="K3322" t="s">
        <v>66</v>
      </c>
      <c r="L3322" t="s">
        <v>67</v>
      </c>
      <c r="M3322" t="s">
        <v>68</v>
      </c>
      <c r="N3322" t="s">
        <v>57</v>
      </c>
      <c r="O3322" t="s">
        <v>120</v>
      </c>
      <c r="P3322">
        <v>56</v>
      </c>
      <c r="Q3322">
        <v>58</v>
      </c>
      <c r="R3322">
        <v>55</v>
      </c>
      <c r="S3322">
        <v>5</v>
      </c>
      <c r="T3322">
        <f t="shared" si="459"/>
        <v>50</v>
      </c>
      <c r="U3322">
        <v>50</v>
      </c>
      <c r="V3322">
        <f t="shared" si="460"/>
        <v>0</v>
      </c>
      <c r="W3322" s="3">
        <f t="shared" si="461"/>
        <v>9.0909090909090912E-2</v>
      </c>
      <c r="X3322">
        <v>38</v>
      </c>
      <c r="Y3322" s="4">
        <v>0.2</v>
      </c>
      <c r="Z3322" s="4">
        <v>0.9</v>
      </c>
      <c r="AA3322" s="5">
        <v>48975.7</v>
      </c>
      <c r="AB3322" s="5">
        <f t="shared" si="462"/>
        <v>2448785</v>
      </c>
      <c r="AC3322" s="5">
        <v>32351.69</v>
      </c>
      <c r="AD3322" s="5">
        <f t="shared" si="463"/>
        <v>1779342.95</v>
      </c>
      <c r="AE3322" s="5">
        <v>123028.74</v>
      </c>
      <c r="AF3322" s="5">
        <v>36920.089999999997</v>
      </c>
      <c r="AG3322" s="5">
        <v>10973.51</v>
      </c>
      <c r="AH3322" s="5">
        <v>1305</v>
      </c>
      <c r="AI3322" s="5">
        <v>26640.27</v>
      </c>
      <c r="AJ3322">
        <v>2</v>
      </c>
      <c r="AK3322" s="5">
        <v>27433.58</v>
      </c>
      <c r="AL3322" s="5">
        <v>0</v>
      </c>
      <c r="AM3322" s="5">
        <v>32522.32</v>
      </c>
      <c r="AN3322">
        <v>4</v>
      </c>
      <c r="AO3322">
        <v>3</v>
      </c>
      <c r="AP3322" t="str">
        <f t="shared" si="464"/>
        <v>Yes</v>
      </c>
      <c r="AQ3322">
        <v>3</v>
      </c>
      <c r="AR3322" s="5">
        <f t="shared" si="465"/>
        <v>2038166.46</v>
      </c>
      <c r="AS3322" s="5">
        <f t="shared" si="466"/>
        <v>410618.54</v>
      </c>
      <c r="AT3322" t="s">
        <v>1641</v>
      </c>
      <c r="AU3322" t="s">
        <v>6173</v>
      </c>
      <c r="AV3322" t="s">
        <v>6174</v>
      </c>
      <c r="AW3322" t="s">
        <v>6175</v>
      </c>
      <c r="AX3322" t="s">
        <v>6202</v>
      </c>
      <c r="AY3322">
        <v>63</v>
      </c>
      <c r="AZ3322">
        <v>4</v>
      </c>
      <c r="BA3322">
        <v>0</v>
      </c>
      <c r="BB3322" t="s">
        <v>6168</v>
      </c>
      <c r="BC3322">
        <v>0</v>
      </c>
      <c r="BD3322">
        <v>0</v>
      </c>
      <c r="BE3322" t="s">
        <v>6169</v>
      </c>
      <c r="BF3322" t="s">
        <v>6210</v>
      </c>
      <c r="BG3322">
        <v>1</v>
      </c>
      <c r="BH3322" t="s">
        <v>6186</v>
      </c>
      <c r="BI3322">
        <v>41</v>
      </c>
      <c r="BJ3322" t="s">
        <v>6172</v>
      </c>
      <c r="BK3322">
        <v>0</v>
      </c>
      <c r="BL3322">
        <v>63</v>
      </c>
      <c r="BM3322" s="3">
        <f t="shared" si="467"/>
        <v>0.87301587301587302</v>
      </c>
    </row>
    <row r="3323" spans="1:65">
      <c r="A3323" t="s">
        <v>3459</v>
      </c>
      <c r="B3323" s="2">
        <v>45858</v>
      </c>
      <c r="C3323" t="s">
        <v>3137</v>
      </c>
      <c r="D3323" t="s">
        <v>3138</v>
      </c>
      <c r="E3323">
        <v>7</v>
      </c>
      <c r="F3323" t="s">
        <v>61</v>
      </c>
      <c r="G3323" t="s">
        <v>62</v>
      </c>
      <c r="H3323" t="s">
        <v>115</v>
      </c>
      <c r="I3323" t="s">
        <v>64</v>
      </c>
      <c r="J3323" t="s">
        <v>81</v>
      </c>
      <c r="K3323" t="s">
        <v>75</v>
      </c>
      <c r="L3323" t="s">
        <v>55</v>
      </c>
      <c r="M3323" t="s">
        <v>56</v>
      </c>
      <c r="N3323" t="s">
        <v>69</v>
      </c>
      <c r="O3323" t="s">
        <v>70</v>
      </c>
      <c r="P3323">
        <v>40</v>
      </c>
      <c r="Q3323">
        <v>40</v>
      </c>
      <c r="R3323">
        <v>40</v>
      </c>
      <c r="S3323">
        <v>1</v>
      </c>
      <c r="T3323">
        <f t="shared" si="459"/>
        <v>39</v>
      </c>
      <c r="U3323">
        <v>39</v>
      </c>
      <c r="V3323">
        <f t="shared" si="460"/>
        <v>0</v>
      </c>
      <c r="W3323" s="3">
        <f t="shared" si="461"/>
        <v>2.5000000000000001E-2</v>
      </c>
      <c r="X3323">
        <v>9</v>
      </c>
      <c r="Y3323" s="4">
        <v>8.8000000000000007</v>
      </c>
      <c r="Z3323" s="4">
        <v>1.7</v>
      </c>
      <c r="AA3323" s="5">
        <v>77690.31</v>
      </c>
      <c r="AB3323" s="5">
        <f t="shared" si="462"/>
        <v>3029922.09</v>
      </c>
      <c r="AC3323" s="5">
        <v>52911.76</v>
      </c>
      <c r="AD3323" s="5">
        <f t="shared" si="463"/>
        <v>2116470.4</v>
      </c>
      <c r="AE3323" s="5">
        <v>117291.08</v>
      </c>
      <c r="AF3323" s="5">
        <v>33743.71</v>
      </c>
      <c r="AG3323" s="5">
        <v>7376.59</v>
      </c>
      <c r="AH3323" s="5">
        <v>2465</v>
      </c>
      <c r="AI3323" s="5">
        <v>6800</v>
      </c>
      <c r="AJ3323">
        <v>0</v>
      </c>
      <c r="AK3323" s="5">
        <v>0</v>
      </c>
      <c r="AL3323" s="5">
        <v>0</v>
      </c>
      <c r="AM3323" s="5">
        <v>24570.93</v>
      </c>
      <c r="AN3323">
        <v>4</v>
      </c>
      <c r="AO3323">
        <v>4</v>
      </c>
      <c r="AP3323" t="str">
        <f t="shared" si="464"/>
        <v>Yes</v>
      </c>
      <c r="AQ3323">
        <v>1</v>
      </c>
      <c r="AR3323" s="5">
        <f t="shared" si="465"/>
        <v>2308717.71</v>
      </c>
      <c r="AS3323" s="5">
        <f t="shared" si="466"/>
        <v>721204.38</v>
      </c>
      <c r="AT3323" t="s">
        <v>59</v>
      </c>
      <c r="AU3323" t="s">
        <v>6164</v>
      </c>
      <c r="AV3323" t="s">
        <v>6165</v>
      </c>
      <c r="AW3323" t="s">
        <v>6166</v>
      </c>
      <c r="AX3323" t="s">
        <v>6177</v>
      </c>
      <c r="AY3323">
        <v>41</v>
      </c>
      <c r="AZ3323">
        <v>0</v>
      </c>
      <c r="BA3323">
        <v>0</v>
      </c>
      <c r="BB3323" t="s">
        <v>6168</v>
      </c>
      <c r="BC3323">
        <v>0</v>
      </c>
      <c r="BD3323">
        <v>0</v>
      </c>
      <c r="BE3323" t="s">
        <v>6169</v>
      </c>
      <c r="BF3323" t="s">
        <v>6170</v>
      </c>
      <c r="BG3323">
        <v>0</v>
      </c>
      <c r="BH3323" t="s">
        <v>6171</v>
      </c>
      <c r="BI3323">
        <v>39</v>
      </c>
      <c r="BJ3323" t="s">
        <v>6172</v>
      </c>
      <c r="BK3323">
        <v>0</v>
      </c>
      <c r="BL3323">
        <v>47</v>
      </c>
      <c r="BM3323" s="3">
        <f t="shared" si="467"/>
        <v>0.85106382978723405</v>
      </c>
    </row>
    <row r="3324" spans="1:65">
      <c r="A3324" t="s">
        <v>3460</v>
      </c>
      <c r="B3324" s="2">
        <v>45858</v>
      </c>
      <c r="C3324" t="s">
        <v>3137</v>
      </c>
      <c r="D3324" t="s">
        <v>3138</v>
      </c>
      <c r="E3324">
        <v>7</v>
      </c>
      <c r="F3324" t="s">
        <v>72</v>
      </c>
      <c r="G3324" t="s">
        <v>62</v>
      </c>
      <c r="H3324" t="s">
        <v>150</v>
      </c>
      <c r="I3324" t="s">
        <v>74</v>
      </c>
      <c r="J3324" t="s">
        <v>53</v>
      </c>
      <c r="K3324" t="s">
        <v>66</v>
      </c>
      <c r="L3324" t="s">
        <v>87</v>
      </c>
      <c r="M3324" t="s">
        <v>68</v>
      </c>
      <c r="N3324" t="s">
        <v>57</v>
      </c>
      <c r="O3324" t="s">
        <v>70</v>
      </c>
      <c r="P3324">
        <v>55</v>
      </c>
      <c r="Q3324">
        <v>59</v>
      </c>
      <c r="R3324">
        <v>58</v>
      </c>
      <c r="S3324">
        <v>2</v>
      </c>
      <c r="T3324">
        <f t="shared" si="459"/>
        <v>56</v>
      </c>
      <c r="U3324">
        <v>55</v>
      </c>
      <c r="V3324">
        <f t="shared" si="460"/>
        <v>1</v>
      </c>
      <c r="W3324" s="3">
        <f t="shared" si="461"/>
        <v>3.4482758620689655E-2</v>
      </c>
      <c r="X3324">
        <v>19</v>
      </c>
      <c r="Y3324" s="4">
        <v>5.7</v>
      </c>
      <c r="Z3324" s="4">
        <v>1.6</v>
      </c>
      <c r="AA3324" s="5">
        <v>33474.300000000003</v>
      </c>
      <c r="AB3324" s="5">
        <f t="shared" si="462"/>
        <v>1841086.5</v>
      </c>
      <c r="AC3324" s="5">
        <v>23037.51</v>
      </c>
      <c r="AD3324" s="5">
        <f t="shared" si="463"/>
        <v>1336175.58</v>
      </c>
      <c r="AE3324" s="5">
        <v>99019.4</v>
      </c>
      <c r="AF3324" s="5">
        <v>25294.63</v>
      </c>
      <c r="AG3324" s="5">
        <v>8629.48</v>
      </c>
      <c r="AH3324" s="5">
        <v>2320</v>
      </c>
      <c r="AI3324" s="5">
        <v>6400</v>
      </c>
      <c r="AJ3324">
        <v>1</v>
      </c>
      <c r="AK3324" s="5">
        <v>8542.01</v>
      </c>
      <c r="AL3324" s="5">
        <v>692.06</v>
      </c>
      <c r="AM3324" s="5">
        <v>38139.870000000003</v>
      </c>
      <c r="AN3324">
        <v>4</v>
      </c>
      <c r="AO3324">
        <v>4</v>
      </c>
      <c r="AP3324" t="str">
        <f t="shared" si="464"/>
        <v>Yes</v>
      </c>
      <c r="AQ3324">
        <v>1</v>
      </c>
      <c r="AR3324" s="5">
        <f t="shared" si="465"/>
        <v>1525213.03</v>
      </c>
      <c r="AS3324" s="5">
        <f t="shared" si="466"/>
        <v>315873.46999999997</v>
      </c>
      <c r="AT3324" t="s">
        <v>59</v>
      </c>
      <c r="AU3324" t="s">
        <v>6194</v>
      </c>
      <c r="AV3324" t="s">
        <v>6195</v>
      </c>
      <c r="AW3324" t="s">
        <v>6183</v>
      </c>
      <c r="AX3324" t="s">
        <v>6167</v>
      </c>
      <c r="AY3324">
        <v>57</v>
      </c>
      <c r="AZ3324">
        <v>2</v>
      </c>
      <c r="BA3324">
        <v>17</v>
      </c>
      <c r="BB3324" t="s">
        <v>6185</v>
      </c>
      <c r="BC3324">
        <v>0</v>
      </c>
      <c r="BD3324">
        <v>0</v>
      </c>
      <c r="BE3324" t="s">
        <v>6169</v>
      </c>
      <c r="BF3324" t="s">
        <v>6170</v>
      </c>
      <c r="BG3324">
        <v>0</v>
      </c>
      <c r="BH3324" t="s">
        <v>6171</v>
      </c>
      <c r="BI3324">
        <v>16</v>
      </c>
      <c r="BJ3324" t="s">
        <v>6172</v>
      </c>
      <c r="BK3324">
        <v>0</v>
      </c>
      <c r="BL3324">
        <v>77</v>
      </c>
      <c r="BM3324" s="3">
        <f t="shared" si="467"/>
        <v>0.75324675324675328</v>
      </c>
    </row>
    <row r="3325" spans="1:65">
      <c r="A3325" t="s">
        <v>3461</v>
      </c>
      <c r="B3325" s="2">
        <v>45858</v>
      </c>
      <c r="C3325" t="s">
        <v>3137</v>
      </c>
      <c r="D3325" t="s">
        <v>3138</v>
      </c>
      <c r="E3325">
        <v>7</v>
      </c>
      <c r="F3325" t="s">
        <v>61</v>
      </c>
      <c r="G3325" t="s">
        <v>50</v>
      </c>
      <c r="H3325" t="s">
        <v>170</v>
      </c>
      <c r="I3325" t="s">
        <v>64</v>
      </c>
      <c r="J3325" t="s">
        <v>65</v>
      </c>
      <c r="K3325" t="s">
        <v>75</v>
      </c>
      <c r="L3325" t="s">
        <v>87</v>
      </c>
      <c r="M3325" t="s">
        <v>68</v>
      </c>
      <c r="N3325" t="s">
        <v>69</v>
      </c>
      <c r="O3325" t="s">
        <v>82</v>
      </c>
      <c r="P3325">
        <v>49</v>
      </c>
      <c r="Q3325">
        <v>49</v>
      </c>
      <c r="R3325">
        <v>50</v>
      </c>
      <c r="S3325">
        <v>1</v>
      </c>
      <c r="T3325">
        <f t="shared" si="459"/>
        <v>49</v>
      </c>
      <c r="U3325">
        <v>48</v>
      </c>
      <c r="V3325">
        <f t="shared" si="460"/>
        <v>1</v>
      </c>
      <c r="W3325" s="3">
        <f t="shared" si="461"/>
        <v>0.02</v>
      </c>
      <c r="X3325">
        <v>16</v>
      </c>
      <c r="Y3325" s="4">
        <v>0</v>
      </c>
      <c r="Z3325" s="4">
        <v>1.3</v>
      </c>
      <c r="AA3325" s="5">
        <v>52594.05</v>
      </c>
      <c r="AB3325" s="5">
        <f t="shared" si="462"/>
        <v>2524514.4</v>
      </c>
      <c r="AC3325" s="5">
        <v>34311.08</v>
      </c>
      <c r="AD3325" s="5">
        <f t="shared" si="463"/>
        <v>1715554</v>
      </c>
      <c r="AE3325" s="5">
        <v>106118.46</v>
      </c>
      <c r="AF3325" s="5">
        <v>29588.2</v>
      </c>
      <c r="AG3325" s="5">
        <v>8418.1200000000008</v>
      </c>
      <c r="AH3325" s="5">
        <v>1885</v>
      </c>
      <c r="AI3325" s="5">
        <v>4600</v>
      </c>
      <c r="AJ3325">
        <v>1</v>
      </c>
      <c r="AK3325" s="5">
        <v>13165.37</v>
      </c>
      <c r="AL3325" s="5">
        <v>1031.95</v>
      </c>
      <c r="AM3325" s="5">
        <v>33383.46</v>
      </c>
      <c r="AN3325">
        <v>4</v>
      </c>
      <c r="AO3325">
        <v>3</v>
      </c>
      <c r="AP3325" t="str">
        <f t="shared" si="464"/>
        <v>Yes</v>
      </c>
      <c r="AQ3325">
        <v>1</v>
      </c>
      <c r="AR3325" s="5">
        <f t="shared" si="465"/>
        <v>1913744.56</v>
      </c>
      <c r="AS3325" s="5">
        <f t="shared" si="466"/>
        <v>610769.84</v>
      </c>
      <c r="AT3325" t="s">
        <v>59</v>
      </c>
      <c r="AU3325" t="s">
        <v>6181</v>
      </c>
      <c r="AV3325" t="s">
        <v>6182</v>
      </c>
      <c r="AW3325" t="s">
        <v>6183</v>
      </c>
      <c r="AX3325" t="s">
        <v>6184</v>
      </c>
      <c r="AY3325">
        <v>49</v>
      </c>
      <c r="AZ3325">
        <v>0</v>
      </c>
      <c r="BA3325">
        <v>11</v>
      </c>
      <c r="BB3325" t="s">
        <v>6191</v>
      </c>
      <c r="BC3325">
        <v>0</v>
      </c>
      <c r="BD3325">
        <v>0</v>
      </c>
      <c r="BE3325" t="s">
        <v>6169</v>
      </c>
      <c r="BF3325" t="s">
        <v>6170</v>
      </c>
      <c r="BG3325">
        <v>0</v>
      </c>
      <c r="BH3325" t="s">
        <v>6171</v>
      </c>
      <c r="BI3325">
        <v>32</v>
      </c>
      <c r="BJ3325" t="s">
        <v>6172</v>
      </c>
      <c r="BK3325">
        <v>0</v>
      </c>
      <c r="BL3325">
        <v>61</v>
      </c>
      <c r="BM3325" s="3">
        <f t="shared" si="467"/>
        <v>0.81967213114754101</v>
      </c>
    </row>
    <row r="3326" spans="1:65">
      <c r="A3326" t="s">
        <v>3462</v>
      </c>
      <c r="B3326" s="2">
        <v>45858</v>
      </c>
      <c r="C3326" t="s">
        <v>3137</v>
      </c>
      <c r="D3326" t="s">
        <v>3138</v>
      </c>
      <c r="E3326">
        <v>7</v>
      </c>
      <c r="F3326" t="s">
        <v>49</v>
      </c>
      <c r="G3326" t="s">
        <v>62</v>
      </c>
      <c r="H3326" t="s">
        <v>226</v>
      </c>
      <c r="I3326" t="s">
        <v>64</v>
      </c>
      <c r="J3326" t="s">
        <v>53</v>
      </c>
      <c r="K3326" t="s">
        <v>75</v>
      </c>
      <c r="L3326" t="s">
        <v>55</v>
      </c>
      <c r="M3326" t="s">
        <v>56</v>
      </c>
      <c r="N3326" t="s">
        <v>76</v>
      </c>
      <c r="O3326" t="s">
        <v>82</v>
      </c>
      <c r="P3326">
        <v>58</v>
      </c>
      <c r="Q3326">
        <v>62</v>
      </c>
      <c r="R3326">
        <v>61</v>
      </c>
      <c r="S3326">
        <v>2</v>
      </c>
      <c r="T3326">
        <f t="shared" si="459"/>
        <v>59</v>
      </c>
      <c r="U3326">
        <v>56</v>
      </c>
      <c r="V3326">
        <f t="shared" si="460"/>
        <v>3</v>
      </c>
      <c r="W3326" s="3">
        <f t="shared" si="461"/>
        <v>3.2786885245901641E-2</v>
      </c>
      <c r="X3326">
        <v>26</v>
      </c>
      <c r="Y3326" s="4">
        <v>2.6</v>
      </c>
      <c r="Z3326" s="4">
        <v>1.2</v>
      </c>
      <c r="AA3326" s="5">
        <v>35810.06</v>
      </c>
      <c r="AB3326" s="5">
        <f t="shared" si="462"/>
        <v>2005363.36</v>
      </c>
      <c r="AC3326" s="5">
        <v>23719.360000000001</v>
      </c>
      <c r="AD3326" s="5">
        <f t="shared" si="463"/>
        <v>1446880.96</v>
      </c>
      <c r="AE3326" s="5">
        <v>100079.7</v>
      </c>
      <c r="AF3326" s="5">
        <v>27767.48</v>
      </c>
      <c r="AG3326" s="5">
        <v>9070.11</v>
      </c>
      <c r="AH3326" s="5">
        <v>1740</v>
      </c>
      <c r="AI3326" s="5">
        <v>6400</v>
      </c>
      <c r="AJ3326">
        <v>0</v>
      </c>
      <c r="AK3326" s="5">
        <v>0</v>
      </c>
      <c r="AL3326" s="5">
        <v>1943.12</v>
      </c>
      <c r="AM3326" s="5">
        <v>38422.44</v>
      </c>
      <c r="AN3326">
        <v>4</v>
      </c>
      <c r="AO3326">
        <v>5</v>
      </c>
      <c r="AP3326" t="str">
        <f t="shared" si="464"/>
        <v>No</v>
      </c>
      <c r="AQ3326">
        <v>1</v>
      </c>
      <c r="AR3326" s="5">
        <f t="shared" si="465"/>
        <v>1632303.81</v>
      </c>
      <c r="AS3326" s="5">
        <f t="shared" si="466"/>
        <v>373059.55</v>
      </c>
      <c r="AT3326" t="s">
        <v>59</v>
      </c>
      <c r="AU3326" t="s">
        <v>6164</v>
      </c>
      <c r="AV3326" t="s">
        <v>6165</v>
      </c>
      <c r="AW3326" t="s">
        <v>6166</v>
      </c>
      <c r="AX3326" t="s">
        <v>6167</v>
      </c>
      <c r="AY3326">
        <v>63</v>
      </c>
      <c r="AZ3326">
        <v>2</v>
      </c>
      <c r="BA3326">
        <v>25</v>
      </c>
      <c r="BB3326" t="s">
        <v>6185</v>
      </c>
      <c r="BC3326">
        <v>1</v>
      </c>
      <c r="BD3326">
        <v>0</v>
      </c>
      <c r="BE3326" t="s">
        <v>6178</v>
      </c>
      <c r="BF3326" t="s">
        <v>6170</v>
      </c>
      <c r="BG3326">
        <v>0</v>
      </c>
      <c r="BH3326" t="s">
        <v>6171</v>
      </c>
      <c r="BI3326">
        <v>30</v>
      </c>
      <c r="BJ3326" t="s">
        <v>6172</v>
      </c>
      <c r="BK3326">
        <v>0</v>
      </c>
      <c r="BL3326">
        <v>71</v>
      </c>
      <c r="BM3326" s="3">
        <f t="shared" si="467"/>
        <v>0.85915492957746475</v>
      </c>
    </row>
    <row r="3327" spans="1:65">
      <c r="A3327" t="s">
        <v>3463</v>
      </c>
      <c r="B3327" s="2">
        <v>45859</v>
      </c>
      <c r="C3327" t="s">
        <v>3137</v>
      </c>
      <c r="D3327" t="s">
        <v>3138</v>
      </c>
      <c r="E3327">
        <v>7</v>
      </c>
      <c r="F3327" t="s">
        <v>72</v>
      </c>
      <c r="G3327" t="s">
        <v>79</v>
      </c>
      <c r="H3327" t="s">
        <v>102</v>
      </c>
      <c r="I3327" t="s">
        <v>64</v>
      </c>
      <c r="J3327" t="s">
        <v>53</v>
      </c>
      <c r="K3327" t="s">
        <v>66</v>
      </c>
      <c r="L3327" t="s">
        <v>67</v>
      </c>
      <c r="M3327" t="s">
        <v>56</v>
      </c>
      <c r="N3327" t="s">
        <v>76</v>
      </c>
      <c r="O3327" t="s">
        <v>70</v>
      </c>
      <c r="P3327">
        <v>66</v>
      </c>
      <c r="Q3327">
        <v>69</v>
      </c>
      <c r="R3327">
        <v>70</v>
      </c>
      <c r="S3327">
        <v>2</v>
      </c>
      <c r="T3327">
        <f t="shared" si="459"/>
        <v>68</v>
      </c>
      <c r="U3327">
        <v>64</v>
      </c>
      <c r="V3327">
        <f t="shared" si="460"/>
        <v>4</v>
      </c>
      <c r="W3327" s="3">
        <f t="shared" si="461"/>
        <v>2.8571428571428571E-2</v>
      </c>
      <c r="X3327">
        <v>19</v>
      </c>
      <c r="Y3327" s="4">
        <v>0</v>
      </c>
      <c r="Z3327" s="4">
        <v>0.5</v>
      </c>
      <c r="AA3327" s="5">
        <v>33799.89</v>
      </c>
      <c r="AB3327" s="5">
        <f t="shared" si="462"/>
        <v>2163192.96</v>
      </c>
      <c r="AC3327" s="5">
        <v>23014.51</v>
      </c>
      <c r="AD3327" s="5">
        <f t="shared" si="463"/>
        <v>1611015.7</v>
      </c>
      <c r="AE3327" s="5">
        <v>114267.35</v>
      </c>
      <c r="AF3327" s="5">
        <v>31458.75</v>
      </c>
      <c r="AG3327" s="5">
        <v>8596.09</v>
      </c>
      <c r="AH3327" s="5">
        <v>725</v>
      </c>
      <c r="AI3327" s="5">
        <v>6400</v>
      </c>
      <c r="AJ3327">
        <v>0</v>
      </c>
      <c r="AK3327" s="5">
        <v>0</v>
      </c>
      <c r="AL3327" s="5">
        <v>2749.34</v>
      </c>
      <c r="AM3327" s="5">
        <v>46479.35</v>
      </c>
      <c r="AN3327">
        <v>4</v>
      </c>
      <c r="AO3327">
        <v>6</v>
      </c>
      <c r="AP3327" t="str">
        <f t="shared" si="464"/>
        <v>No</v>
      </c>
      <c r="AQ3327">
        <v>2</v>
      </c>
      <c r="AR3327" s="5">
        <f t="shared" si="465"/>
        <v>1821691.58</v>
      </c>
      <c r="AS3327" s="5">
        <f t="shared" si="466"/>
        <v>341501.38</v>
      </c>
      <c r="AT3327" t="s">
        <v>59</v>
      </c>
      <c r="AU3327" t="s">
        <v>6164</v>
      </c>
      <c r="AV3327" t="s">
        <v>6165</v>
      </c>
      <c r="AW3327" t="s">
        <v>6166</v>
      </c>
      <c r="AX3327" t="s">
        <v>6207</v>
      </c>
      <c r="AY3327">
        <v>66</v>
      </c>
      <c r="AZ3327">
        <v>0</v>
      </c>
      <c r="BA3327">
        <v>23</v>
      </c>
      <c r="BB3327" t="s">
        <v>6180</v>
      </c>
      <c r="BC3327">
        <v>0</v>
      </c>
      <c r="BD3327">
        <v>2</v>
      </c>
      <c r="BE3327" t="s">
        <v>6188</v>
      </c>
      <c r="BF3327" t="s">
        <v>6170</v>
      </c>
      <c r="BG3327">
        <v>0</v>
      </c>
      <c r="BH3327" t="s">
        <v>6171</v>
      </c>
      <c r="BI3327">
        <v>39</v>
      </c>
      <c r="BJ3327" t="s">
        <v>6172</v>
      </c>
      <c r="BK3327">
        <v>0</v>
      </c>
      <c r="BL3327">
        <v>75</v>
      </c>
      <c r="BM3327" s="3">
        <f t="shared" si="467"/>
        <v>0.93333333333333335</v>
      </c>
    </row>
    <row r="3328" spans="1:65">
      <c r="A3328" t="s">
        <v>3464</v>
      </c>
      <c r="B3328" s="2">
        <v>45859</v>
      </c>
      <c r="C3328" t="s">
        <v>3137</v>
      </c>
      <c r="D3328" t="s">
        <v>3138</v>
      </c>
      <c r="E3328">
        <v>7</v>
      </c>
      <c r="F3328" t="s">
        <v>49</v>
      </c>
      <c r="G3328" t="s">
        <v>79</v>
      </c>
      <c r="H3328" t="s">
        <v>260</v>
      </c>
      <c r="I3328" t="s">
        <v>52</v>
      </c>
      <c r="J3328" t="s">
        <v>53</v>
      </c>
      <c r="K3328" t="s">
        <v>75</v>
      </c>
      <c r="L3328" t="s">
        <v>67</v>
      </c>
      <c r="M3328" t="s">
        <v>56</v>
      </c>
      <c r="N3328" t="s">
        <v>57</v>
      </c>
      <c r="O3328" t="s">
        <v>120</v>
      </c>
      <c r="P3328">
        <v>56</v>
      </c>
      <c r="Q3328">
        <v>56</v>
      </c>
      <c r="R3328">
        <v>53</v>
      </c>
      <c r="S3328">
        <v>3</v>
      </c>
      <c r="T3328">
        <f t="shared" si="459"/>
        <v>50</v>
      </c>
      <c r="U3328">
        <v>50</v>
      </c>
      <c r="V3328">
        <f t="shared" si="460"/>
        <v>0</v>
      </c>
      <c r="W3328" s="3">
        <f t="shared" si="461"/>
        <v>5.6603773584905662E-2</v>
      </c>
      <c r="X3328">
        <v>132</v>
      </c>
      <c r="Y3328" s="4">
        <v>6</v>
      </c>
      <c r="Z3328" s="4">
        <v>6.8</v>
      </c>
      <c r="AA3328" s="5">
        <v>36038.44</v>
      </c>
      <c r="AB3328" s="5">
        <f t="shared" si="462"/>
        <v>1801922</v>
      </c>
      <c r="AC3328" s="5">
        <v>22844.04</v>
      </c>
      <c r="AD3328" s="5">
        <f t="shared" si="463"/>
        <v>1210734.1200000001</v>
      </c>
      <c r="AE3328" s="5">
        <v>94431.27</v>
      </c>
      <c r="AF3328" s="5">
        <v>30056.39</v>
      </c>
      <c r="AG3328" s="5">
        <v>55505.03</v>
      </c>
      <c r="AH3328" s="5">
        <v>9860</v>
      </c>
      <c r="AI3328" s="5">
        <v>9600</v>
      </c>
      <c r="AJ3328">
        <v>0</v>
      </c>
      <c r="AK3328" s="5">
        <v>0</v>
      </c>
      <c r="AL3328" s="5">
        <v>0</v>
      </c>
      <c r="AM3328" s="5">
        <v>34322.910000000003</v>
      </c>
      <c r="AN3328">
        <v>4</v>
      </c>
      <c r="AO3328">
        <v>3</v>
      </c>
      <c r="AP3328" t="str">
        <f t="shared" si="464"/>
        <v>Yes</v>
      </c>
      <c r="AQ3328">
        <v>1</v>
      </c>
      <c r="AR3328" s="5">
        <f t="shared" si="465"/>
        <v>1444509.72</v>
      </c>
      <c r="AS3328" s="5">
        <f t="shared" si="466"/>
        <v>357412.28</v>
      </c>
      <c r="AT3328" t="s">
        <v>116</v>
      </c>
      <c r="AU3328" t="s">
        <v>6164</v>
      </c>
      <c r="AV3328" t="s">
        <v>6165</v>
      </c>
      <c r="AW3328" t="s">
        <v>6166</v>
      </c>
      <c r="AX3328" t="s">
        <v>6202</v>
      </c>
      <c r="AY3328">
        <v>59</v>
      </c>
      <c r="AZ3328">
        <v>0</v>
      </c>
      <c r="BA3328">
        <v>0</v>
      </c>
      <c r="BB3328" t="s">
        <v>6168</v>
      </c>
      <c r="BC3328">
        <v>0</v>
      </c>
      <c r="BD3328">
        <v>0</v>
      </c>
      <c r="BE3328" t="s">
        <v>6169</v>
      </c>
      <c r="BF3328" t="s">
        <v>6176</v>
      </c>
      <c r="BG3328">
        <v>2</v>
      </c>
      <c r="BH3328" t="s">
        <v>6211</v>
      </c>
      <c r="BI3328">
        <v>112</v>
      </c>
      <c r="BJ3328" t="s">
        <v>6193</v>
      </c>
      <c r="BK3328">
        <v>0</v>
      </c>
      <c r="BL3328">
        <v>77</v>
      </c>
      <c r="BM3328" s="3">
        <f t="shared" si="467"/>
        <v>0.68831168831168832</v>
      </c>
    </row>
    <row r="3329" spans="1:65">
      <c r="A3329" t="s">
        <v>3465</v>
      </c>
      <c r="B3329" s="2">
        <v>45859</v>
      </c>
      <c r="C3329" t="s">
        <v>3137</v>
      </c>
      <c r="D3329" t="s">
        <v>3138</v>
      </c>
      <c r="E3329">
        <v>7</v>
      </c>
      <c r="F3329" t="s">
        <v>72</v>
      </c>
      <c r="G3329" t="s">
        <v>50</v>
      </c>
      <c r="H3329" t="s">
        <v>119</v>
      </c>
      <c r="I3329" t="s">
        <v>52</v>
      </c>
      <c r="J3329" t="s">
        <v>53</v>
      </c>
      <c r="K3329" t="s">
        <v>66</v>
      </c>
      <c r="L3329" t="s">
        <v>87</v>
      </c>
      <c r="M3329" t="s">
        <v>56</v>
      </c>
      <c r="N3329" t="s">
        <v>69</v>
      </c>
      <c r="O3329" t="s">
        <v>58</v>
      </c>
      <c r="P3329">
        <v>62</v>
      </c>
      <c r="Q3329">
        <v>66</v>
      </c>
      <c r="R3329">
        <v>69</v>
      </c>
      <c r="S3329">
        <v>1</v>
      </c>
      <c r="T3329">
        <f t="shared" si="459"/>
        <v>68</v>
      </c>
      <c r="U3329">
        <v>60</v>
      </c>
      <c r="V3329">
        <f t="shared" si="460"/>
        <v>8</v>
      </c>
      <c r="W3329" s="3">
        <f t="shared" si="461"/>
        <v>1.4492753623188406E-2</v>
      </c>
      <c r="X3329">
        <v>12</v>
      </c>
      <c r="Y3329" s="4">
        <v>3.3</v>
      </c>
      <c r="Z3329" s="4">
        <v>2</v>
      </c>
      <c r="AA3329" s="5">
        <v>34050.81</v>
      </c>
      <c r="AB3329" s="5">
        <f t="shared" si="462"/>
        <v>2043048.6</v>
      </c>
      <c r="AC3329" s="5">
        <v>24231.97</v>
      </c>
      <c r="AD3329" s="5">
        <f t="shared" si="463"/>
        <v>1672005.93</v>
      </c>
      <c r="AE3329" s="5">
        <v>121913.99</v>
      </c>
      <c r="AF3329" s="5">
        <v>29831.31</v>
      </c>
      <c r="AG3329" s="5">
        <v>7799.31</v>
      </c>
      <c r="AH3329" s="5">
        <v>2900</v>
      </c>
      <c r="AI3329" s="5">
        <v>3200</v>
      </c>
      <c r="AJ3329">
        <v>0</v>
      </c>
      <c r="AK3329" s="5">
        <v>0</v>
      </c>
      <c r="AL3329" s="5">
        <v>5200.25</v>
      </c>
      <c r="AM3329" s="5">
        <v>37617.21</v>
      </c>
      <c r="AN3329">
        <v>4</v>
      </c>
      <c r="AO3329">
        <v>3</v>
      </c>
      <c r="AP3329" t="str">
        <f t="shared" si="464"/>
        <v>Yes</v>
      </c>
      <c r="AQ3329">
        <v>0</v>
      </c>
      <c r="AR3329" s="5">
        <f t="shared" si="465"/>
        <v>1880468</v>
      </c>
      <c r="AS3329" s="5">
        <f t="shared" si="466"/>
        <v>162580.6</v>
      </c>
      <c r="AT3329" t="s">
        <v>59</v>
      </c>
      <c r="AU3329" t="s">
        <v>6164</v>
      </c>
      <c r="AV3329" t="s">
        <v>6165</v>
      </c>
      <c r="AW3329" t="s">
        <v>6166</v>
      </c>
      <c r="AX3329" t="s">
        <v>6184</v>
      </c>
      <c r="AY3329">
        <v>66</v>
      </c>
      <c r="AZ3329">
        <v>3</v>
      </c>
      <c r="BA3329">
        <v>46</v>
      </c>
      <c r="BB3329" t="s">
        <v>6180</v>
      </c>
      <c r="BC3329">
        <v>0</v>
      </c>
      <c r="BD3329">
        <v>0</v>
      </c>
      <c r="BE3329" t="s">
        <v>6169</v>
      </c>
      <c r="BF3329" t="s">
        <v>6170</v>
      </c>
      <c r="BG3329">
        <v>0</v>
      </c>
      <c r="BH3329" t="s">
        <v>6171</v>
      </c>
      <c r="BI3329">
        <v>16</v>
      </c>
      <c r="BJ3329" t="s">
        <v>6172</v>
      </c>
      <c r="BK3329">
        <v>0</v>
      </c>
      <c r="BL3329">
        <v>76</v>
      </c>
      <c r="BM3329" s="3">
        <f t="shared" si="467"/>
        <v>0.90789473684210531</v>
      </c>
    </row>
    <row r="3330" spans="1:65">
      <c r="A3330" t="s">
        <v>3466</v>
      </c>
      <c r="B3330" s="2">
        <v>45859</v>
      </c>
      <c r="C3330" t="s">
        <v>3137</v>
      </c>
      <c r="D3330" t="s">
        <v>3138</v>
      </c>
      <c r="E3330">
        <v>7</v>
      </c>
      <c r="F3330" t="s">
        <v>61</v>
      </c>
      <c r="G3330" t="s">
        <v>50</v>
      </c>
      <c r="H3330" t="s">
        <v>170</v>
      </c>
      <c r="I3330" t="s">
        <v>74</v>
      </c>
      <c r="J3330" t="s">
        <v>53</v>
      </c>
      <c r="K3330" t="s">
        <v>54</v>
      </c>
      <c r="L3330" t="s">
        <v>67</v>
      </c>
      <c r="M3330" t="s">
        <v>56</v>
      </c>
      <c r="N3330" t="s">
        <v>57</v>
      </c>
      <c r="O3330" t="s">
        <v>82</v>
      </c>
      <c r="P3330">
        <v>63</v>
      </c>
      <c r="Q3330">
        <v>68</v>
      </c>
      <c r="R3330">
        <v>68</v>
      </c>
      <c r="S3330">
        <v>2</v>
      </c>
      <c r="T3330">
        <f t="shared" ref="T3330:T3393" si="468">R3330-S3330</f>
        <v>66</v>
      </c>
      <c r="U3330">
        <v>60</v>
      </c>
      <c r="V3330">
        <f t="shared" ref="V3330:V3393" si="469">T3330-U3330</f>
        <v>6</v>
      </c>
      <c r="W3330" s="3">
        <f t="shared" ref="W3330:W3393" si="470">IFERROR(S3330/R3330,0)</f>
        <v>2.9411764705882353E-2</v>
      </c>
      <c r="X3330">
        <v>40</v>
      </c>
      <c r="Y3330" s="4">
        <v>30.1</v>
      </c>
      <c r="Z3330" s="4">
        <v>3.8</v>
      </c>
      <c r="AA3330" s="5">
        <v>39157.1</v>
      </c>
      <c r="AB3330" s="5">
        <f t="shared" ref="AB3330:AB3393" si="471">ROUND(U3330*AA3330,2)</f>
        <v>2349426</v>
      </c>
      <c r="AC3330" s="5">
        <v>23121.96</v>
      </c>
      <c r="AD3330" s="5">
        <f t="shared" ref="AD3330:AD3393" si="472">ROUND(R3330*AC3330,2)</f>
        <v>1572293.28</v>
      </c>
      <c r="AE3330" s="5">
        <v>114041.73</v>
      </c>
      <c r="AF3330" s="5">
        <v>31010.21</v>
      </c>
      <c r="AG3330" s="5">
        <v>11574.88</v>
      </c>
      <c r="AH3330" s="5">
        <v>5510</v>
      </c>
      <c r="AI3330" s="5">
        <v>6400</v>
      </c>
      <c r="AJ3330">
        <v>0</v>
      </c>
      <c r="AK3330" s="5">
        <v>0</v>
      </c>
      <c r="AL3330" s="5">
        <v>4196.49</v>
      </c>
      <c r="AM3330" s="5">
        <v>44092.6</v>
      </c>
      <c r="AN3330">
        <v>4</v>
      </c>
      <c r="AO3330">
        <v>5</v>
      </c>
      <c r="AP3330" t="str">
        <f t="shared" ref="AP3330:AP3393" si="473">IF(AO3330&lt;=AN3330,"Yes","No")</f>
        <v>No</v>
      </c>
      <c r="AQ3330">
        <v>2</v>
      </c>
      <c r="AR3330" s="5">
        <f t="shared" ref="AR3330:AR3393" si="474">ROUND(SUM(AD3330:AI3330)+SUM(AK3330:AM3330),2)</f>
        <v>1789119.19</v>
      </c>
      <c r="AS3330" s="5">
        <f t="shared" ref="AS3330:AS3393" si="475">ROUND(AB3330-AR3330,2)</f>
        <v>560306.81000000006</v>
      </c>
      <c r="AT3330" t="s">
        <v>59</v>
      </c>
      <c r="AU3330" t="s">
        <v>6164</v>
      </c>
      <c r="AV3330" t="s">
        <v>6165</v>
      </c>
      <c r="AW3330" t="s">
        <v>6166</v>
      </c>
      <c r="AX3330" t="s">
        <v>6177</v>
      </c>
      <c r="AY3330">
        <v>63</v>
      </c>
      <c r="AZ3330">
        <v>0</v>
      </c>
      <c r="BA3330">
        <v>31</v>
      </c>
      <c r="BB3330" t="s">
        <v>6180</v>
      </c>
      <c r="BC3330">
        <v>1</v>
      </c>
      <c r="BD3330">
        <v>0</v>
      </c>
      <c r="BE3330" t="s">
        <v>6196</v>
      </c>
      <c r="BF3330" t="s">
        <v>6170</v>
      </c>
      <c r="BG3330">
        <v>0</v>
      </c>
      <c r="BH3330" t="s">
        <v>6171</v>
      </c>
      <c r="BI3330">
        <v>55</v>
      </c>
      <c r="BJ3330" t="s">
        <v>6187</v>
      </c>
      <c r="BK3330">
        <v>0</v>
      </c>
      <c r="BL3330">
        <v>74</v>
      </c>
      <c r="BM3330" s="3">
        <f t="shared" ref="BM3330:BM3393" si="476">IFERROR(R3330/BL3330,0)</f>
        <v>0.91891891891891897</v>
      </c>
    </row>
    <row r="3331" spans="1:65">
      <c r="A3331" t="s">
        <v>3467</v>
      </c>
      <c r="B3331" s="2">
        <v>45859</v>
      </c>
      <c r="C3331" t="s">
        <v>3137</v>
      </c>
      <c r="D3331" t="s">
        <v>3138</v>
      </c>
      <c r="E3331">
        <v>7</v>
      </c>
      <c r="F3331" t="s">
        <v>78</v>
      </c>
      <c r="G3331" t="s">
        <v>62</v>
      </c>
      <c r="H3331" t="s">
        <v>153</v>
      </c>
      <c r="I3331" t="s">
        <v>74</v>
      </c>
      <c r="J3331" t="s">
        <v>65</v>
      </c>
      <c r="K3331" t="s">
        <v>66</v>
      </c>
      <c r="L3331" t="s">
        <v>87</v>
      </c>
      <c r="M3331" t="s">
        <v>56</v>
      </c>
      <c r="N3331" t="s">
        <v>94</v>
      </c>
      <c r="O3331" t="s">
        <v>70</v>
      </c>
      <c r="P3331">
        <v>51</v>
      </c>
      <c r="Q3331">
        <v>55</v>
      </c>
      <c r="R3331">
        <v>54</v>
      </c>
      <c r="S3331">
        <v>1</v>
      </c>
      <c r="T3331">
        <f t="shared" si="468"/>
        <v>53</v>
      </c>
      <c r="U3331">
        <v>49</v>
      </c>
      <c r="V3331">
        <f t="shared" si="469"/>
        <v>4</v>
      </c>
      <c r="W3331" s="3">
        <f t="shared" si="470"/>
        <v>1.8518518518518517E-2</v>
      </c>
      <c r="X3331">
        <v>41</v>
      </c>
      <c r="Y3331" s="4">
        <v>2.6</v>
      </c>
      <c r="Z3331" s="4">
        <v>2.2000000000000002</v>
      </c>
      <c r="AA3331" s="5">
        <v>48389.48</v>
      </c>
      <c r="AB3331" s="5">
        <f t="shared" si="471"/>
        <v>2371084.52</v>
      </c>
      <c r="AC3331" s="5">
        <v>35534.080000000002</v>
      </c>
      <c r="AD3331" s="5">
        <f t="shared" si="472"/>
        <v>1918840.32</v>
      </c>
      <c r="AE3331" s="5">
        <v>119819.53</v>
      </c>
      <c r="AF3331" s="5">
        <v>38243.25</v>
      </c>
      <c r="AG3331" s="5">
        <v>10287.33</v>
      </c>
      <c r="AH3331" s="5">
        <v>3190</v>
      </c>
      <c r="AI3331" s="5">
        <v>4600</v>
      </c>
      <c r="AJ3331">
        <v>0</v>
      </c>
      <c r="AK3331" s="5">
        <v>0</v>
      </c>
      <c r="AL3331" s="5">
        <v>4121.6000000000004</v>
      </c>
      <c r="AM3331" s="5">
        <v>34227.56</v>
      </c>
      <c r="AN3331">
        <v>4</v>
      </c>
      <c r="AO3331">
        <v>4</v>
      </c>
      <c r="AP3331" t="str">
        <f t="shared" si="473"/>
        <v>Yes</v>
      </c>
      <c r="AQ3331">
        <v>0</v>
      </c>
      <c r="AR3331" s="5">
        <f t="shared" si="474"/>
        <v>2133329.59</v>
      </c>
      <c r="AS3331" s="5">
        <f t="shared" si="475"/>
        <v>237754.93</v>
      </c>
      <c r="AT3331" t="s">
        <v>59</v>
      </c>
      <c r="AU3331" t="s">
        <v>6164</v>
      </c>
      <c r="AV3331" t="s">
        <v>6165</v>
      </c>
      <c r="AW3331" t="s">
        <v>6166</v>
      </c>
      <c r="AX3331" t="s">
        <v>6167</v>
      </c>
      <c r="AY3331">
        <v>56</v>
      </c>
      <c r="AZ3331">
        <v>4</v>
      </c>
      <c r="BA3331">
        <v>24</v>
      </c>
      <c r="BB3331" t="s">
        <v>6185</v>
      </c>
      <c r="BC3331">
        <v>0</v>
      </c>
      <c r="BD3331">
        <v>0</v>
      </c>
      <c r="BE3331" t="s">
        <v>6169</v>
      </c>
      <c r="BF3331" t="s">
        <v>6170</v>
      </c>
      <c r="BG3331">
        <v>1</v>
      </c>
      <c r="BH3331" t="s">
        <v>6179</v>
      </c>
      <c r="BI3331">
        <v>28</v>
      </c>
      <c r="BJ3331" t="s">
        <v>6172</v>
      </c>
      <c r="BK3331">
        <v>0</v>
      </c>
      <c r="BL3331">
        <v>65</v>
      </c>
      <c r="BM3331" s="3">
        <f t="shared" si="476"/>
        <v>0.83076923076923082</v>
      </c>
    </row>
    <row r="3332" spans="1:65">
      <c r="A3332" t="s">
        <v>3468</v>
      </c>
      <c r="B3332" s="2">
        <v>45859</v>
      </c>
      <c r="C3332" t="s">
        <v>3137</v>
      </c>
      <c r="D3332" t="s">
        <v>3138</v>
      </c>
      <c r="E3332">
        <v>7</v>
      </c>
      <c r="F3332" t="s">
        <v>72</v>
      </c>
      <c r="G3332" t="s">
        <v>62</v>
      </c>
      <c r="H3332" t="s">
        <v>175</v>
      </c>
      <c r="I3332" t="s">
        <v>64</v>
      </c>
      <c r="J3332" t="s">
        <v>81</v>
      </c>
      <c r="K3332" t="s">
        <v>75</v>
      </c>
      <c r="L3332" t="s">
        <v>55</v>
      </c>
      <c r="M3332" t="s">
        <v>56</v>
      </c>
      <c r="N3332" t="s">
        <v>94</v>
      </c>
      <c r="O3332" t="s">
        <v>82</v>
      </c>
      <c r="P3332">
        <v>39</v>
      </c>
      <c r="Q3332">
        <v>39</v>
      </c>
      <c r="R3332">
        <v>40</v>
      </c>
      <c r="S3332">
        <v>1</v>
      </c>
      <c r="T3332">
        <f t="shared" si="468"/>
        <v>39</v>
      </c>
      <c r="U3332">
        <v>38</v>
      </c>
      <c r="V3332">
        <f t="shared" si="469"/>
        <v>1</v>
      </c>
      <c r="W3332" s="3">
        <f t="shared" si="470"/>
        <v>2.5000000000000001E-2</v>
      </c>
      <c r="X3332">
        <v>22</v>
      </c>
      <c r="Y3332" s="4">
        <v>3</v>
      </c>
      <c r="Z3332" s="4">
        <v>1.4</v>
      </c>
      <c r="AA3332" s="5">
        <v>78774.38</v>
      </c>
      <c r="AB3332" s="5">
        <f t="shared" si="471"/>
        <v>2993426.44</v>
      </c>
      <c r="AC3332" s="5">
        <v>52859.69</v>
      </c>
      <c r="AD3332" s="5">
        <f t="shared" si="472"/>
        <v>2114387.6</v>
      </c>
      <c r="AE3332" s="5">
        <v>119827.16</v>
      </c>
      <c r="AF3332" s="5">
        <v>33660.870000000003</v>
      </c>
      <c r="AG3332" s="5">
        <v>8687.52</v>
      </c>
      <c r="AH3332" s="5">
        <v>2030</v>
      </c>
      <c r="AI3332" s="5">
        <v>6800</v>
      </c>
      <c r="AJ3332">
        <v>0</v>
      </c>
      <c r="AK3332" s="5">
        <v>0</v>
      </c>
      <c r="AL3332" s="5">
        <v>1519.4</v>
      </c>
      <c r="AM3332" s="5">
        <v>26099.93</v>
      </c>
      <c r="AN3332">
        <v>4</v>
      </c>
      <c r="AO3332">
        <v>4</v>
      </c>
      <c r="AP3332" t="str">
        <f t="shared" si="473"/>
        <v>Yes</v>
      </c>
      <c r="AQ3332">
        <v>1</v>
      </c>
      <c r="AR3332" s="5">
        <f t="shared" si="474"/>
        <v>2313012.48</v>
      </c>
      <c r="AS3332" s="5">
        <f t="shared" si="475"/>
        <v>680413.96</v>
      </c>
      <c r="AT3332" t="s">
        <v>59</v>
      </c>
      <c r="AU3332" t="s">
        <v>6164</v>
      </c>
      <c r="AV3332" t="s">
        <v>6165</v>
      </c>
      <c r="AW3332" t="s">
        <v>6166</v>
      </c>
      <c r="AX3332" t="s">
        <v>6184</v>
      </c>
      <c r="AY3332">
        <v>43</v>
      </c>
      <c r="AZ3332">
        <v>4</v>
      </c>
      <c r="BA3332">
        <v>18</v>
      </c>
      <c r="BB3332" t="s">
        <v>6185</v>
      </c>
      <c r="BC3332">
        <v>0</v>
      </c>
      <c r="BD3332">
        <v>0</v>
      </c>
      <c r="BE3332" t="s">
        <v>6169</v>
      </c>
      <c r="BF3332" t="s">
        <v>6170</v>
      </c>
      <c r="BG3332">
        <v>0</v>
      </c>
      <c r="BH3332" t="s">
        <v>6171</v>
      </c>
      <c r="BI3332">
        <v>25</v>
      </c>
      <c r="BJ3332" t="s">
        <v>6172</v>
      </c>
      <c r="BK3332">
        <v>0</v>
      </c>
      <c r="BL3332">
        <v>47</v>
      </c>
      <c r="BM3332" s="3">
        <f t="shared" si="476"/>
        <v>0.85106382978723405</v>
      </c>
    </row>
    <row r="3333" spans="1:65">
      <c r="A3333" t="s">
        <v>3469</v>
      </c>
      <c r="B3333" s="2">
        <v>45859</v>
      </c>
      <c r="C3333" t="s">
        <v>3137</v>
      </c>
      <c r="D3333" t="s">
        <v>3138</v>
      </c>
      <c r="E3333">
        <v>7</v>
      </c>
      <c r="F3333" t="s">
        <v>78</v>
      </c>
      <c r="G3333" t="s">
        <v>50</v>
      </c>
      <c r="H3333" t="s">
        <v>181</v>
      </c>
      <c r="I3333" t="s">
        <v>74</v>
      </c>
      <c r="J3333" t="s">
        <v>53</v>
      </c>
      <c r="K3333" t="s">
        <v>75</v>
      </c>
      <c r="L3333" t="s">
        <v>67</v>
      </c>
      <c r="M3333" t="s">
        <v>68</v>
      </c>
      <c r="N3333" t="s">
        <v>76</v>
      </c>
      <c r="O3333" t="s">
        <v>58</v>
      </c>
      <c r="P3333">
        <v>59</v>
      </c>
      <c r="Q3333">
        <v>60</v>
      </c>
      <c r="R3333">
        <v>58</v>
      </c>
      <c r="S3333">
        <v>4</v>
      </c>
      <c r="T3333">
        <f t="shared" si="468"/>
        <v>54</v>
      </c>
      <c r="U3333">
        <v>54</v>
      </c>
      <c r="V3333">
        <f t="shared" si="469"/>
        <v>0</v>
      </c>
      <c r="W3333" s="3">
        <f t="shared" si="470"/>
        <v>6.8965517241379309E-2</v>
      </c>
      <c r="X3333">
        <v>29</v>
      </c>
      <c r="Y3333" s="4">
        <v>3.8</v>
      </c>
      <c r="Z3333" s="4">
        <v>0.8</v>
      </c>
      <c r="AA3333" s="5">
        <v>36130.080000000002</v>
      </c>
      <c r="AB3333" s="5">
        <f t="shared" si="471"/>
        <v>1951024.32</v>
      </c>
      <c r="AC3333" s="5">
        <v>21794.67</v>
      </c>
      <c r="AD3333" s="5">
        <f t="shared" si="472"/>
        <v>1264090.8600000001</v>
      </c>
      <c r="AE3333" s="5">
        <v>100521.8</v>
      </c>
      <c r="AF3333" s="5">
        <v>27862.98</v>
      </c>
      <c r="AG3333" s="5">
        <v>9863.83</v>
      </c>
      <c r="AH3333" s="5">
        <v>1160</v>
      </c>
      <c r="AI3333" s="5">
        <v>15888.72</v>
      </c>
      <c r="AJ3333">
        <v>2</v>
      </c>
      <c r="AK3333" s="5">
        <v>18078.080000000002</v>
      </c>
      <c r="AL3333" s="5">
        <v>0</v>
      </c>
      <c r="AM3333" s="5">
        <v>33831.839999999997</v>
      </c>
      <c r="AN3333">
        <v>4</v>
      </c>
      <c r="AO3333">
        <v>4</v>
      </c>
      <c r="AP3333" t="str">
        <f t="shared" si="473"/>
        <v>Yes</v>
      </c>
      <c r="AQ3333">
        <v>2</v>
      </c>
      <c r="AR3333" s="5">
        <f t="shared" si="474"/>
        <v>1471298.11</v>
      </c>
      <c r="AS3333" s="5">
        <f t="shared" si="475"/>
        <v>479726.21</v>
      </c>
      <c r="AT3333" t="s">
        <v>1641</v>
      </c>
      <c r="AU3333" t="s">
        <v>6199</v>
      </c>
      <c r="AV3333" t="s">
        <v>6200</v>
      </c>
      <c r="AW3333" t="s">
        <v>6175</v>
      </c>
      <c r="AX3333" t="s">
        <v>6167</v>
      </c>
      <c r="AY3333">
        <v>61</v>
      </c>
      <c r="AZ3333">
        <v>0</v>
      </c>
      <c r="BA3333">
        <v>0</v>
      </c>
      <c r="BB3333" t="s">
        <v>6168</v>
      </c>
      <c r="BC3333">
        <v>0</v>
      </c>
      <c r="BD3333">
        <v>0</v>
      </c>
      <c r="BE3333" t="s">
        <v>6169</v>
      </c>
      <c r="BF3333" t="s">
        <v>6210</v>
      </c>
      <c r="BG3333">
        <v>0</v>
      </c>
      <c r="BH3333" t="s">
        <v>6171</v>
      </c>
      <c r="BI3333">
        <v>54</v>
      </c>
      <c r="BJ3333" t="s">
        <v>6187</v>
      </c>
      <c r="BK3333">
        <v>0</v>
      </c>
      <c r="BL3333">
        <v>72</v>
      </c>
      <c r="BM3333" s="3">
        <f t="shared" si="476"/>
        <v>0.80555555555555558</v>
      </c>
    </row>
    <row r="3334" spans="1:65">
      <c r="A3334" t="s">
        <v>3470</v>
      </c>
      <c r="B3334" s="2">
        <v>45859</v>
      </c>
      <c r="C3334" t="s">
        <v>3137</v>
      </c>
      <c r="D3334" t="s">
        <v>3138</v>
      </c>
      <c r="E3334">
        <v>7</v>
      </c>
      <c r="F3334" t="s">
        <v>61</v>
      </c>
      <c r="G3334" t="s">
        <v>62</v>
      </c>
      <c r="H3334" t="s">
        <v>115</v>
      </c>
      <c r="I3334" t="s">
        <v>64</v>
      </c>
      <c r="J3334" t="s">
        <v>53</v>
      </c>
      <c r="K3334" t="s">
        <v>75</v>
      </c>
      <c r="L3334" t="s">
        <v>55</v>
      </c>
      <c r="M3334" t="s">
        <v>56</v>
      </c>
      <c r="N3334" t="s">
        <v>69</v>
      </c>
      <c r="O3334" t="s">
        <v>70</v>
      </c>
      <c r="P3334">
        <v>73</v>
      </c>
      <c r="Q3334">
        <v>75</v>
      </c>
      <c r="R3334">
        <v>74</v>
      </c>
      <c r="S3334">
        <v>2</v>
      </c>
      <c r="T3334">
        <f t="shared" si="468"/>
        <v>72</v>
      </c>
      <c r="U3334">
        <v>72</v>
      </c>
      <c r="V3334">
        <f t="shared" si="469"/>
        <v>0</v>
      </c>
      <c r="W3334" s="3">
        <f t="shared" si="470"/>
        <v>2.7027027027027029E-2</v>
      </c>
      <c r="X3334">
        <v>23</v>
      </c>
      <c r="Y3334" s="4">
        <v>5.3</v>
      </c>
      <c r="Z3334" s="4">
        <v>1.6</v>
      </c>
      <c r="AA3334" s="5">
        <v>35994.639999999999</v>
      </c>
      <c r="AB3334" s="5">
        <f t="shared" si="471"/>
        <v>2591614.08</v>
      </c>
      <c r="AC3334" s="5">
        <v>23539.74</v>
      </c>
      <c r="AD3334" s="5">
        <f t="shared" si="472"/>
        <v>1741940.76</v>
      </c>
      <c r="AE3334" s="5">
        <v>120696.91</v>
      </c>
      <c r="AF3334" s="5">
        <v>32303.08</v>
      </c>
      <c r="AG3334" s="5">
        <v>8710.18</v>
      </c>
      <c r="AH3334" s="5">
        <v>2320</v>
      </c>
      <c r="AI3334" s="5">
        <v>6400</v>
      </c>
      <c r="AJ3334">
        <v>0</v>
      </c>
      <c r="AK3334" s="5">
        <v>0</v>
      </c>
      <c r="AL3334" s="5">
        <v>0</v>
      </c>
      <c r="AM3334" s="5">
        <v>50140.94</v>
      </c>
      <c r="AN3334">
        <v>4</v>
      </c>
      <c r="AO3334">
        <v>4</v>
      </c>
      <c r="AP3334" t="str">
        <f t="shared" si="473"/>
        <v>Yes</v>
      </c>
      <c r="AQ3334">
        <v>0</v>
      </c>
      <c r="AR3334" s="5">
        <f t="shared" si="474"/>
        <v>1962511.87</v>
      </c>
      <c r="AS3334" s="5">
        <f t="shared" si="475"/>
        <v>629102.21</v>
      </c>
      <c r="AT3334" t="s">
        <v>59</v>
      </c>
      <c r="AU3334" t="s">
        <v>6164</v>
      </c>
      <c r="AV3334" t="s">
        <v>6165</v>
      </c>
      <c r="AW3334" t="s">
        <v>6166</v>
      </c>
      <c r="AX3334" t="s">
        <v>6167</v>
      </c>
      <c r="AY3334">
        <v>74</v>
      </c>
      <c r="AZ3334">
        <v>1</v>
      </c>
      <c r="BA3334">
        <v>0</v>
      </c>
      <c r="BB3334" t="s">
        <v>6168</v>
      </c>
      <c r="BC3334">
        <v>0</v>
      </c>
      <c r="BD3334">
        <v>0</v>
      </c>
      <c r="BE3334" t="s">
        <v>6169</v>
      </c>
      <c r="BF3334" t="s">
        <v>6170</v>
      </c>
      <c r="BG3334">
        <v>0</v>
      </c>
      <c r="BH3334" t="s">
        <v>6171</v>
      </c>
      <c r="BI3334">
        <v>54</v>
      </c>
      <c r="BJ3334" t="s">
        <v>6187</v>
      </c>
      <c r="BK3334">
        <v>0</v>
      </c>
      <c r="BL3334">
        <v>82</v>
      </c>
      <c r="BM3334" s="3">
        <f t="shared" si="476"/>
        <v>0.90243902439024393</v>
      </c>
    </row>
    <row r="3335" spans="1:65">
      <c r="A3335" t="s">
        <v>3471</v>
      </c>
      <c r="B3335" s="2">
        <v>45859</v>
      </c>
      <c r="C3335" t="s">
        <v>3137</v>
      </c>
      <c r="D3335" t="s">
        <v>3138</v>
      </c>
      <c r="E3335">
        <v>7</v>
      </c>
      <c r="F3335" t="s">
        <v>72</v>
      </c>
      <c r="G3335" t="s">
        <v>50</v>
      </c>
      <c r="H3335" t="s">
        <v>179</v>
      </c>
      <c r="I3335" t="s">
        <v>64</v>
      </c>
      <c r="J3335" t="s">
        <v>53</v>
      </c>
      <c r="K3335" t="s">
        <v>66</v>
      </c>
      <c r="L3335" t="s">
        <v>87</v>
      </c>
      <c r="M3335" t="s">
        <v>56</v>
      </c>
      <c r="N3335" t="s">
        <v>94</v>
      </c>
      <c r="O3335" t="s">
        <v>120</v>
      </c>
      <c r="P3335">
        <v>67</v>
      </c>
      <c r="Q3335">
        <v>71</v>
      </c>
      <c r="R3335">
        <v>71</v>
      </c>
      <c r="S3335">
        <v>1</v>
      </c>
      <c r="T3335">
        <f t="shared" si="468"/>
        <v>70</v>
      </c>
      <c r="U3335">
        <v>66</v>
      </c>
      <c r="V3335">
        <f t="shared" si="469"/>
        <v>4</v>
      </c>
      <c r="W3335" s="3">
        <f t="shared" si="470"/>
        <v>1.4084507042253521E-2</v>
      </c>
      <c r="X3335">
        <v>16</v>
      </c>
      <c r="Y3335" s="4">
        <v>2.5</v>
      </c>
      <c r="Z3335" s="4">
        <v>1.2</v>
      </c>
      <c r="AA3335" s="5">
        <v>34262.11</v>
      </c>
      <c r="AB3335" s="5">
        <f t="shared" si="471"/>
        <v>2261299.2599999998</v>
      </c>
      <c r="AC3335" s="5">
        <v>24130.400000000001</v>
      </c>
      <c r="AD3335" s="5">
        <f t="shared" si="472"/>
        <v>1713258.4</v>
      </c>
      <c r="AE3335" s="5">
        <v>115597.48</v>
      </c>
      <c r="AF3335" s="5">
        <v>31590.34</v>
      </c>
      <c r="AG3335" s="5">
        <v>8017.84</v>
      </c>
      <c r="AH3335" s="5">
        <v>1740</v>
      </c>
      <c r="AI3335" s="5">
        <v>3200</v>
      </c>
      <c r="AJ3335">
        <v>0</v>
      </c>
      <c r="AK3335" s="5">
        <v>0</v>
      </c>
      <c r="AL3335" s="5">
        <v>2632.56</v>
      </c>
      <c r="AM3335" s="5">
        <v>41057.65</v>
      </c>
      <c r="AN3335">
        <v>4</v>
      </c>
      <c r="AO3335">
        <v>3</v>
      </c>
      <c r="AP3335" t="str">
        <f t="shared" si="473"/>
        <v>Yes</v>
      </c>
      <c r="AQ3335">
        <v>1</v>
      </c>
      <c r="AR3335" s="5">
        <f t="shared" si="474"/>
        <v>1917094.27</v>
      </c>
      <c r="AS3335" s="5">
        <f t="shared" si="475"/>
        <v>344204.99</v>
      </c>
      <c r="AT3335" t="s">
        <v>59</v>
      </c>
      <c r="AU3335" t="s">
        <v>6164</v>
      </c>
      <c r="AV3335" t="s">
        <v>6165</v>
      </c>
      <c r="AW3335" t="s">
        <v>6166</v>
      </c>
      <c r="AX3335" t="s">
        <v>6184</v>
      </c>
      <c r="AY3335">
        <v>67</v>
      </c>
      <c r="AZ3335">
        <v>0</v>
      </c>
      <c r="BA3335">
        <v>25</v>
      </c>
      <c r="BB3335" t="s">
        <v>6180</v>
      </c>
      <c r="BC3335">
        <v>0</v>
      </c>
      <c r="BD3335">
        <v>0</v>
      </c>
      <c r="BE3335" t="s">
        <v>6169</v>
      </c>
      <c r="BF3335" t="s">
        <v>6170</v>
      </c>
      <c r="BG3335">
        <v>0</v>
      </c>
      <c r="BH3335" t="s">
        <v>6171</v>
      </c>
      <c r="BI3335">
        <v>28</v>
      </c>
      <c r="BJ3335" t="s">
        <v>6172</v>
      </c>
      <c r="BK3335">
        <v>0</v>
      </c>
      <c r="BL3335">
        <v>77</v>
      </c>
      <c r="BM3335" s="3">
        <f t="shared" si="476"/>
        <v>0.92207792207792205</v>
      </c>
    </row>
    <row r="3336" spans="1:65">
      <c r="A3336" t="s">
        <v>3472</v>
      </c>
      <c r="B3336" s="2">
        <v>45859</v>
      </c>
      <c r="C3336" t="s">
        <v>3137</v>
      </c>
      <c r="D3336" t="s">
        <v>3138</v>
      </c>
      <c r="E3336">
        <v>7</v>
      </c>
      <c r="F3336" t="s">
        <v>61</v>
      </c>
      <c r="G3336" t="s">
        <v>79</v>
      </c>
      <c r="H3336" t="s">
        <v>98</v>
      </c>
      <c r="I3336" t="s">
        <v>52</v>
      </c>
      <c r="J3336" t="s">
        <v>65</v>
      </c>
      <c r="K3336" t="s">
        <v>66</v>
      </c>
      <c r="L3336" t="s">
        <v>55</v>
      </c>
      <c r="M3336" t="s">
        <v>56</v>
      </c>
      <c r="N3336" t="s">
        <v>94</v>
      </c>
      <c r="O3336" t="s">
        <v>82</v>
      </c>
      <c r="P3336">
        <v>53</v>
      </c>
      <c r="Q3336">
        <v>56</v>
      </c>
      <c r="R3336">
        <v>55</v>
      </c>
      <c r="S3336">
        <v>1</v>
      </c>
      <c r="T3336">
        <f t="shared" si="468"/>
        <v>54</v>
      </c>
      <c r="U3336">
        <v>52</v>
      </c>
      <c r="V3336">
        <f t="shared" si="469"/>
        <v>2</v>
      </c>
      <c r="W3336" s="3">
        <f t="shared" si="470"/>
        <v>1.8181818181818181E-2</v>
      </c>
      <c r="X3336">
        <v>32</v>
      </c>
      <c r="Y3336" s="4">
        <v>3.9</v>
      </c>
      <c r="Z3336" s="4">
        <v>1.1000000000000001</v>
      </c>
      <c r="AA3336" s="5">
        <v>48726.74</v>
      </c>
      <c r="AB3336" s="5">
        <f t="shared" si="471"/>
        <v>2533790.48</v>
      </c>
      <c r="AC3336" s="5">
        <v>34785.99</v>
      </c>
      <c r="AD3336" s="5">
        <f t="shared" si="472"/>
        <v>1913229.45</v>
      </c>
      <c r="AE3336" s="5">
        <v>126664.24</v>
      </c>
      <c r="AF3336" s="5">
        <v>33339.760000000002</v>
      </c>
      <c r="AG3336" s="5">
        <v>10217.15</v>
      </c>
      <c r="AH3336" s="5">
        <v>1595</v>
      </c>
      <c r="AI3336" s="5">
        <v>4600</v>
      </c>
      <c r="AJ3336">
        <v>0</v>
      </c>
      <c r="AK3336" s="5">
        <v>0</v>
      </c>
      <c r="AL3336" s="5">
        <v>2011.65</v>
      </c>
      <c r="AM3336" s="5">
        <v>36156.92</v>
      </c>
      <c r="AN3336">
        <v>4</v>
      </c>
      <c r="AO3336">
        <v>4</v>
      </c>
      <c r="AP3336" t="str">
        <f t="shared" si="473"/>
        <v>Yes</v>
      </c>
      <c r="AQ3336">
        <v>0</v>
      </c>
      <c r="AR3336" s="5">
        <f t="shared" si="474"/>
        <v>2127814.17</v>
      </c>
      <c r="AS3336" s="5">
        <f t="shared" si="475"/>
        <v>405976.31</v>
      </c>
      <c r="AT3336" t="s">
        <v>59</v>
      </c>
      <c r="AU3336" t="s">
        <v>6164</v>
      </c>
      <c r="AV3336" t="s">
        <v>6165</v>
      </c>
      <c r="AW3336" t="s">
        <v>6166</v>
      </c>
      <c r="AX3336" t="s">
        <v>6167</v>
      </c>
      <c r="AY3336">
        <v>54</v>
      </c>
      <c r="AZ3336">
        <v>0</v>
      </c>
      <c r="BA3336">
        <v>17</v>
      </c>
      <c r="BB3336" t="s">
        <v>6180</v>
      </c>
      <c r="BC3336">
        <v>0</v>
      </c>
      <c r="BD3336">
        <v>0</v>
      </c>
      <c r="BE3336" t="s">
        <v>6169</v>
      </c>
      <c r="BF3336" t="s">
        <v>6170</v>
      </c>
      <c r="BG3336">
        <v>1</v>
      </c>
      <c r="BH3336" t="s">
        <v>6186</v>
      </c>
      <c r="BI3336">
        <v>31</v>
      </c>
      <c r="BJ3336" t="s">
        <v>6172</v>
      </c>
      <c r="BK3336">
        <v>0</v>
      </c>
      <c r="BL3336">
        <v>59</v>
      </c>
      <c r="BM3336" s="3">
        <f t="shared" si="476"/>
        <v>0.93220338983050843</v>
      </c>
    </row>
    <row r="3337" spans="1:65">
      <c r="A3337" t="s">
        <v>3473</v>
      </c>
      <c r="B3337" s="2">
        <v>45859</v>
      </c>
      <c r="C3337" t="s">
        <v>3137</v>
      </c>
      <c r="D3337" t="s">
        <v>3138</v>
      </c>
      <c r="E3337">
        <v>7</v>
      </c>
      <c r="F3337" t="s">
        <v>49</v>
      </c>
      <c r="G3337" t="s">
        <v>62</v>
      </c>
      <c r="H3337" t="s">
        <v>141</v>
      </c>
      <c r="I3337" t="s">
        <v>52</v>
      </c>
      <c r="J3337" t="s">
        <v>65</v>
      </c>
      <c r="K3337" t="s">
        <v>75</v>
      </c>
      <c r="L3337" t="s">
        <v>92</v>
      </c>
      <c r="M3337" t="s">
        <v>56</v>
      </c>
      <c r="N3337" t="s">
        <v>94</v>
      </c>
      <c r="O3337" t="s">
        <v>70</v>
      </c>
      <c r="P3337">
        <v>51</v>
      </c>
      <c r="Q3337">
        <v>52</v>
      </c>
      <c r="R3337">
        <v>50</v>
      </c>
      <c r="S3337">
        <v>1</v>
      </c>
      <c r="T3337">
        <f t="shared" si="468"/>
        <v>49</v>
      </c>
      <c r="U3337">
        <v>49</v>
      </c>
      <c r="V3337">
        <f t="shared" si="469"/>
        <v>0</v>
      </c>
      <c r="W3337" s="3">
        <f t="shared" si="470"/>
        <v>0.02</v>
      </c>
      <c r="X3337">
        <v>53</v>
      </c>
      <c r="Y3337" s="4">
        <v>3.5</v>
      </c>
      <c r="Z3337" s="4">
        <v>1.9</v>
      </c>
      <c r="AA3337" s="5">
        <v>51631.73</v>
      </c>
      <c r="AB3337" s="5">
        <f t="shared" si="471"/>
        <v>2529954.77</v>
      </c>
      <c r="AC3337" s="5">
        <v>35318.57</v>
      </c>
      <c r="AD3337" s="5">
        <f t="shared" si="472"/>
        <v>1765928.5</v>
      </c>
      <c r="AE3337" s="5">
        <v>115831.91</v>
      </c>
      <c r="AF3337" s="5">
        <v>33212.089999999997</v>
      </c>
      <c r="AG3337" s="5">
        <v>11182.6</v>
      </c>
      <c r="AH3337" s="5">
        <v>2755</v>
      </c>
      <c r="AI3337" s="5">
        <v>4600</v>
      </c>
      <c r="AJ3337">
        <v>0</v>
      </c>
      <c r="AK3337" s="5">
        <v>0</v>
      </c>
      <c r="AL3337" s="5">
        <v>0</v>
      </c>
      <c r="AM3337" s="5">
        <v>32781.54</v>
      </c>
      <c r="AN3337">
        <v>4</v>
      </c>
      <c r="AO3337">
        <v>3</v>
      </c>
      <c r="AP3337" t="str">
        <f t="shared" si="473"/>
        <v>Yes</v>
      </c>
      <c r="AQ3337">
        <v>0</v>
      </c>
      <c r="AR3337" s="5">
        <f t="shared" si="474"/>
        <v>1966291.64</v>
      </c>
      <c r="AS3337" s="5">
        <f t="shared" si="475"/>
        <v>563663.13</v>
      </c>
      <c r="AT3337" t="s">
        <v>59</v>
      </c>
      <c r="AU3337" t="s">
        <v>6164</v>
      </c>
      <c r="AV3337" t="s">
        <v>6165</v>
      </c>
      <c r="AW3337" t="s">
        <v>6166</v>
      </c>
      <c r="AX3337" t="s">
        <v>6202</v>
      </c>
      <c r="AY3337">
        <v>55</v>
      </c>
      <c r="AZ3337">
        <v>1</v>
      </c>
      <c r="BA3337">
        <v>0</v>
      </c>
      <c r="BB3337" t="s">
        <v>6168</v>
      </c>
      <c r="BC3337">
        <v>0</v>
      </c>
      <c r="BD3337">
        <v>0</v>
      </c>
      <c r="BE3337" t="s">
        <v>6169</v>
      </c>
      <c r="BF3337" t="s">
        <v>6170</v>
      </c>
      <c r="BG3337">
        <v>3</v>
      </c>
      <c r="BH3337" t="s">
        <v>6197</v>
      </c>
      <c r="BI3337">
        <v>56</v>
      </c>
      <c r="BJ3337" t="s">
        <v>6193</v>
      </c>
      <c r="BK3337">
        <v>1</v>
      </c>
      <c r="BL3337">
        <v>62</v>
      </c>
      <c r="BM3337" s="3">
        <f t="shared" si="476"/>
        <v>0.80645161290322576</v>
      </c>
    </row>
    <row r="3338" spans="1:65">
      <c r="A3338" t="s">
        <v>3474</v>
      </c>
      <c r="B3338" s="2">
        <v>45859</v>
      </c>
      <c r="C3338" t="s">
        <v>3137</v>
      </c>
      <c r="D3338" t="s">
        <v>3138</v>
      </c>
      <c r="E3338">
        <v>7</v>
      </c>
      <c r="F3338" t="s">
        <v>78</v>
      </c>
      <c r="G3338" t="s">
        <v>62</v>
      </c>
      <c r="H3338" t="s">
        <v>153</v>
      </c>
      <c r="I3338" t="s">
        <v>74</v>
      </c>
      <c r="J3338" t="s">
        <v>81</v>
      </c>
      <c r="K3338" t="s">
        <v>75</v>
      </c>
      <c r="L3338" t="s">
        <v>67</v>
      </c>
      <c r="M3338" t="s">
        <v>68</v>
      </c>
      <c r="N3338" t="s">
        <v>76</v>
      </c>
      <c r="O3338" t="s">
        <v>120</v>
      </c>
      <c r="P3338">
        <v>36</v>
      </c>
      <c r="Q3338">
        <v>38</v>
      </c>
      <c r="R3338">
        <v>37</v>
      </c>
      <c r="S3338">
        <v>4</v>
      </c>
      <c r="T3338">
        <f t="shared" si="468"/>
        <v>33</v>
      </c>
      <c r="U3338">
        <v>33</v>
      </c>
      <c r="V3338">
        <f t="shared" si="469"/>
        <v>0</v>
      </c>
      <c r="W3338" s="3">
        <f t="shared" si="470"/>
        <v>0.10810810810810811</v>
      </c>
      <c r="X3338">
        <v>37</v>
      </c>
      <c r="Y3338" s="4">
        <v>0.2</v>
      </c>
      <c r="Z3338" s="4">
        <v>1.5</v>
      </c>
      <c r="AA3338" s="5">
        <v>78390.75</v>
      </c>
      <c r="AB3338" s="5">
        <f t="shared" si="471"/>
        <v>2586894.75</v>
      </c>
      <c r="AC3338" s="5">
        <v>49622.92</v>
      </c>
      <c r="AD3338" s="5">
        <f t="shared" si="472"/>
        <v>1836048.04</v>
      </c>
      <c r="AE3338" s="5">
        <v>114646.34</v>
      </c>
      <c r="AF3338" s="5">
        <v>35390.019999999997</v>
      </c>
      <c r="AG3338" s="5">
        <v>10542.92</v>
      </c>
      <c r="AH3338" s="5">
        <v>2175</v>
      </c>
      <c r="AI3338" s="5">
        <v>31456.26</v>
      </c>
      <c r="AJ3338">
        <v>1</v>
      </c>
      <c r="AK3338" s="5">
        <v>23216.880000000001</v>
      </c>
      <c r="AL3338" s="5">
        <v>0</v>
      </c>
      <c r="AM3338" s="5">
        <v>22898.3</v>
      </c>
      <c r="AN3338">
        <v>4</v>
      </c>
      <c r="AO3338">
        <v>3</v>
      </c>
      <c r="AP3338" t="str">
        <f t="shared" si="473"/>
        <v>Yes</v>
      </c>
      <c r="AQ3338">
        <v>1</v>
      </c>
      <c r="AR3338" s="5">
        <f t="shared" si="474"/>
        <v>2076373.76</v>
      </c>
      <c r="AS3338" s="5">
        <f t="shared" si="475"/>
        <v>510520.99</v>
      </c>
      <c r="AT3338" t="s">
        <v>1641</v>
      </c>
      <c r="AU3338" t="s">
        <v>6189</v>
      </c>
      <c r="AV3338" t="s">
        <v>6201</v>
      </c>
      <c r="AW3338" t="s">
        <v>6175</v>
      </c>
      <c r="AX3338" t="s">
        <v>6167</v>
      </c>
      <c r="AY3338">
        <v>38</v>
      </c>
      <c r="AZ3338">
        <v>0</v>
      </c>
      <c r="BA3338">
        <v>0</v>
      </c>
      <c r="BB3338" t="s">
        <v>6168</v>
      </c>
      <c r="BC3338">
        <v>0</v>
      </c>
      <c r="BD3338">
        <v>0</v>
      </c>
      <c r="BE3338" t="s">
        <v>6169</v>
      </c>
      <c r="BF3338" t="s">
        <v>6210</v>
      </c>
      <c r="BG3338">
        <v>0</v>
      </c>
      <c r="BH3338" t="s">
        <v>6171</v>
      </c>
      <c r="BI3338">
        <v>32</v>
      </c>
      <c r="BJ3338" t="s">
        <v>6172</v>
      </c>
      <c r="BK3338">
        <v>0</v>
      </c>
      <c r="BL3338">
        <v>49</v>
      </c>
      <c r="BM3338" s="3">
        <f t="shared" si="476"/>
        <v>0.75510204081632648</v>
      </c>
    </row>
    <row r="3339" spans="1:65">
      <c r="A3339" t="s">
        <v>3475</v>
      </c>
      <c r="B3339" s="2">
        <v>45860</v>
      </c>
      <c r="C3339" t="s">
        <v>3137</v>
      </c>
      <c r="D3339" t="s">
        <v>3138</v>
      </c>
      <c r="E3339">
        <v>7</v>
      </c>
      <c r="F3339" t="s">
        <v>61</v>
      </c>
      <c r="G3339" t="s">
        <v>50</v>
      </c>
      <c r="H3339" t="s">
        <v>127</v>
      </c>
      <c r="I3339" t="s">
        <v>64</v>
      </c>
      <c r="J3339" t="s">
        <v>53</v>
      </c>
      <c r="K3339" t="s">
        <v>54</v>
      </c>
      <c r="L3339" t="s">
        <v>87</v>
      </c>
      <c r="M3339" t="s">
        <v>56</v>
      </c>
      <c r="N3339" t="s">
        <v>69</v>
      </c>
      <c r="O3339" t="s">
        <v>120</v>
      </c>
      <c r="P3339">
        <v>54</v>
      </c>
      <c r="Q3339">
        <v>56</v>
      </c>
      <c r="R3339">
        <v>56</v>
      </c>
      <c r="S3339">
        <v>1</v>
      </c>
      <c r="T3339">
        <f t="shared" si="468"/>
        <v>55</v>
      </c>
      <c r="U3339">
        <v>52</v>
      </c>
      <c r="V3339">
        <f t="shared" si="469"/>
        <v>3</v>
      </c>
      <c r="W3339" s="3">
        <f t="shared" si="470"/>
        <v>1.7857142857142856E-2</v>
      </c>
      <c r="X3339">
        <v>44</v>
      </c>
      <c r="Y3339" s="4">
        <v>5.2</v>
      </c>
      <c r="Z3339" s="4">
        <v>2</v>
      </c>
      <c r="AA3339" s="5">
        <v>39350.25</v>
      </c>
      <c r="AB3339" s="5">
        <f t="shared" si="471"/>
        <v>2046213</v>
      </c>
      <c r="AC3339" s="5">
        <v>24107.25</v>
      </c>
      <c r="AD3339" s="5">
        <f t="shared" si="472"/>
        <v>1350006</v>
      </c>
      <c r="AE3339" s="5">
        <v>91405.47</v>
      </c>
      <c r="AF3339" s="5">
        <v>25308.57</v>
      </c>
      <c r="AG3339" s="5">
        <v>11745.11</v>
      </c>
      <c r="AH3339" s="5">
        <v>2900</v>
      </c>
      <c r="AI3339" s="5">
        <v>3200</v>
      </c>
      <c r="AJ3339">
        <v>0</v>
      </c>
      <c r="AK3339" s="5">
        <v>0</v>
      </c>
      <c r="AL3339" s="5">
        <v>2052.67</v>
      </c>
      <c r="AM3339" s="5">
        <v>36043.839999999997</v>
      </c>
      <c r="AN3339">
        <v>4</v>
      </c>
      <c r="AO3339">
        <v>4</v>
      </c>
      <c r="AP3339" t="str">
        <f t="shared" si="473"/>
        <v>Yes</v>
      </c>
      <c r="AQ3339">
        <v>1</v>
      </c>
      <c r="AR3339" s="5">
        <f t="shared" si="474"/>
        <v>1522661.66</v>
      </c>
      <c r="AS3339" s="5">
        <f t="shared" si="475"/>
        <v>523551.34</v>
      </c>
      <c r="AT3339" t="s">
        <v>59</v>
      </c>
      <c r="AU3339" t="s">
        <v>6164</v>
      </c>
      <c r="AV3339" t="s">
        <v>6165</v>
      </c>
      <c r="AW3339" t="s">
        <v>6166</v>
      </c>
      <c r="AX3339" t="s">
        <v>6184</v>
      </c>
      <c r="AY3339">
        <v>60</v>
      </c>
      <c r="AZ3339">
        <v>4</v>
      </c>
      <c r="BA3339">
        <v>21</v>
      </c>
      <c r="BB3339" t="s">
        <v>6185</v>
      </c>
      <c r="BC3339">
        <v>0</v>
      </c>
      <c r="BD3339">
        <v>0</v>
      </c>
      <c r="BE3339" t="s">
        <v>6169</v>
      </c>
      <c r="BF3339" t="s">
        <v>6170</v>
      </c>
      <c r="BG3339">
        <v>1</v>
      </c>
      <c r="BH3339" t="s">
        <v>6186</v>
      </c>
      <c r="BI3339">
        <v>25</v>
      </c>
      <c r="BJ3339" t="s">
        <v>6172</v>
      </c>
      <c r="BK3339">
        <v>0</v>
      </c>
      <c r="BL3339">
        <v>77</v>
      </c>
      <c r="BM3339" s="3">
        <f t="shared" si="476"/>
        <v>0.72727272727272729</v>
      </c>
    </row>
    <row r="3340" spans="1:65">
      <c r="A3340" t="s">
        <v>3476</v>
      </c>
      <c r="B3340" s="2">
        <v>45860</v>
      </c>
      <c r="C3340" t="s">
        <v>3137</v>
      </c>
      <c r="D3340" t="s">
        <v>3138</v>
      </c>
      <c r="E3340">
        <v>7</v>
      </c>
      <c r="F3340" t="s">
        <v>61</v>
      </c>
      <c r="G3340" t="s">
        <v>79</v>
      </c>
      <c r="H3340" t="s">
        <v>98</v>
      </c>
      <c r="I3340" t="s">
        <v>52</v>
      </c>
      <c r="J3340" t="s">
        <v>53</v>
      </c>
      <c r="K3340" t="s">
        <v>75</v>
      </c>
      <c r="L3340" t="s">
        <v>55</v>
      </c>
      <c r="M3340" t="s">
        <v>56</v>
      </c>
      <c r="N3340" t="s">
        <v>94</v>
      </c>
      <c r="O3340" t="s">
        <v>58</v>
      </c>
      <c r="P3340">
        <v>59</v>
      </c>
      <c r="Q3340">
        <v>63</v>
      </c>
      <c r="R3340">
        <v>63</v>
      </c>
      <c r="S3340">
        <v>2</v>
      </c>
      <c r="T3340">
        <f t="shared" si="468"/>
        <v>61</v>
      </c>
      <c r="U3340">
        <v>57</v>
      </c>
      <c r="V3340">
        <f t="shared" si="469"/>
        <v>4</v>
      </c>
      <c r="W3340" s="3">
        <f t="shared" si="470"/>
        <v>3.1746031746031744E-2</v>
      </c>
      <c r="X3340">
        <v>11</v>
      </c>
      <c r="Y3340" s="4">
        <v>0</v>
      </c>
      <c r="Z3340" s="4">
        <v>0.9</v>
      </c>
      <c r="AA3340" s="5">
        <v>36085.410000000003</v>
      </c>
      <c r="AB3340" s="5">
        <f t="shared" si="471"/>
        <v>2056868.37</v>
      </c>
      <c r="AC3340" s="5">
        <v>23693.96</v>
      </c>
      <c r="AD3340" s="5">
        <f t="shared" si="472"/>
        <v>1492719.48</v>
      </c>
      <c r="AE3340" s="5">
        <v>112387.02</v>
      </c>
      <c r="AF3340" s="5">
        <v>25926.29</v>
      </c>
      <c r="AG3340" s="5">
        <v>7740.51</v>
      </c>
      <c r="AH3340" s="5">
        <v>1305</v>
      </c>
      <c r="AI3340" s="5">
        <v>6400</v>
      </c>
      <c r="AJ3340">
        <v>0</v>
      </c>
      <c r="AK3340" s="5">
        <v>0</v>
      </c>
      <c r="AL3340" s="5">
        <v>2759.61</v>
      </c>
      <c r="AM3340" s="5">
        <v>38888.79</v>
      </c>
      <c r="AN3340">
        <v>4</v>
      </c>
      <c r="AO3340">
        <v>4</v>
      </c>
      <c r="AP3340" t="str">
        <f t="shared" si="473"/>
        <v>Yes</v>
      </c>
      <c r="AQ3340">
        <v>0</v>
      </c>
      <c r="AR3340" s="5">
        <f t="shared" si="474"/>
        <v>1688126.7</v>
      </c>
      <c r="AS3340" s="5">
        <f t="shared" si="475"/>
        <v>368741.67</v>
      </c>
      <c r="AT3340" t="s">
        <v>59</v>
      </c>
      <c r="AU3340" t="s">
        <v>6164</v>
      </c>
      <c r="AV3340" t="s">
        <v>6165</v>
      </c>
      <c r="AW3340" t="s">
        <v>6166</v>
      </c>
      <c r="AX3340" t="s">
        <v>6184</v>
      </c>
      <c r="AY3340">
        <v>62</v>
      </c>
      <c r="AZ3340">
        <v>0</v>
      </c>
      <c r="BA3340">
        <v>26</v>
      </c>
      <c r="BB3340" t="s">
        <v>6180</v>
      </c>
      <c r="BC3340">
        <v>0</v>
      </c>
      <c r="BD3340">
        <v>0</v>
      </c>
      <c r="BE3340" t="s">
        <v>6169</v>
      </c>
      <c r="BF3340" t="s">
        <v>6170</v>
      </c>
      <c r="BG3340">
        <v>0</v>
      </c>
      <c r="BH3340" t="s">
        <v>6171</v>
      </c>
      <c r="BI3340">
        <v>21</v>
      </c>
      <c r="BJ3340" t="s">
        <v>6172</v>
      </c>
      <c r="BK3340">
        <v>0</v>
      </c>
      <c r="BL3340">
        <v>73</v>
      </c>
      <c r="BM3340" s="3">
        <f t="shared" si="476"/>
        <v>0.86301369863013699</v>
      </c>
    </row>
    <row r="3341" spans="1:65">
      <c r="A3341" t="s">
        <v>3477</v>
      </c>
      <c r="B3341" s="2">
        <v>45860</v>
      </c>
      <c r="C3341" t="s">
        <v>3137</v>
      </c>
      <c r="D3341" t="s">
        <v>3138</v>
      </c>
      <c r="E3341">
        <v>7</v>
      </c>
      <c r="F3341" t="s">
        <v>49</v>
      </c>
      <c r="G3341" t="s">
        <v>50</v>
      </c>
      <c r="H3341" t="s">
        <v>89</v>
      </c>
      <c r="I3341" t="s">
        <v>64</v>
      </c>
      <c r="J3341" t="s">
        <v>53</v>
      </c>
      <c r="K3341" t="s">
        <v>54</v>
      </c>
      <c r="L3341" t="s">
        <v>67</v>
      </c>
      <c r="M3341" t="s">
        <v>68</v>
      </c>
      <c r="N3341" t="s">
        <v>109</v>
      </c>
      <c r="O3341" t="s">
        <v>120</v>
      </c>
      <c r="P3341">
        <v>55</v>
      </c>
      <c r="Q3341">
        <v>57</v>
      </c>
      <c r="R3341">
        <v>57</v>
      </c>
      <c r="S3341">
        <v>5</v>
      </c>
      <c r="T3341">
        <f t="shared" si="468"/>
        <v>52</v>
      </c>
      <c r="U3341">
        <v>52</v>
      </c>
      <c r="V3341">
        <f t="shared" si="469"/>
        <v>0</v>
      </c>
      <c r="W3341" s="3">
        <f t="shared" si="470"/>
        <v>8.771929824561403E-2</v>
      </c>
      <c r="X3341">
        <v>18</v>
      </c>
      <c r="Y3341" s="4">
        <v>0</v>
      </c>
      <c r="Z3341" s="4">
        <v>1.1000000000000001</v>
      </c>
      <c r="AA3341" s="5">
        <v>38836.839999999997</v>
      </c>
      <c r="AB3341" s="5">
        <f t="shared" si="471"/>
        <v>2019515.68</v>
      </c>
      <c r="AC3341" s="5">
        <v>21914.34</v>
      </c>
      <c r="AD3341" s="5">
        <f t="shared" si="472"/>
        <v>1249117.3799999999</v>
      </c>
      <c r="AE3341" s="5">
        <v>95695.72</v>
      </c>
      <c r="AF3341" s="5">
        <v>25849.03</v>
      </c>
      <c r="AG3341" s="5">
        <v>8615.4</v>
      </c>
      <c r="AH3341" s="5">
        <v>1595</v>
      </c>
      <c r="AI3341" s="5">
        <v>19773.72</v>
      </c>
      <c r="AJ3341">
        <v>2</v>
      </c>
      <c r="AK3341" s="5">
        <v>18280.64</v>
      </c>
      <c r="AL3341" s="5">
        <v>0</v>
      </c>
      <c r="AM3341" s="5">
        <v>82544.59</v>
      </c>
      <c r="AN3341">
        <v>8</v>
      </c>
      <c r="AO3341">
        <v>9</v>
      </c>
      <c r="AP3341" t="str">
        <f t="shared" si="473"/>
        <v>No</v>
      </c>
      <c r="AQ3341">
        <v>4</v>
      </c>
      <c r="AR3341" s="5">
        <f t="shared" si="474"/>
        <v>1501471.48</v>
      </c>
      <c r="AS3341" s="5">
        <f t="shared" si="475"/>
        <v>518044.2</v>
      </c>
      <c r="AT3341" t="s">
        <v>1641</v>
      </c>
      <c r="AU3341" t="s">
        <v>6189</v>
      </c>
      <c r="AV3341" t="s">
        <v>6201</v>
      </c>
      <c r="AW3341" t="s">
        <v>6175</v>
      </c>
      <c r="AX3341" t="s">
        <v>6184</v>
      </c>
      <c r="AY3341">
        <v>60</v>
      </c>
      <c r="AZ3341">
        <v>2</v>
      </c>
      <c r="BA3341">
        <v>0</v>
      </c>
      <c r="BB3341" t="s">
        <v>6168</v>
      </c>
      <c r="BC3341">
        <v>0</v>
      </c>
      <c r="BD3341">
        <v>1</v>
      </c>
      <c r="BE3341" t="s">
        <v>6196</v>
      </c>
      <c r="BF3341" t="s">
        <v>6212</v>
      </c>
      <c r="BG3341">
        <v>0</v>
      </c>
      <c r="BH3341" t="s">
        <v>6171</v>
      </c>
      <c r="BI3341">
        <v>10</v>
      </c>
      <c r="BJ3341" t="s">
        <v>6172</v>
      </c>
      <c r="BK3341">
        <v>0</v>
      </c>
      <c r="BL3341">
        <v>70</v>
      </c>
      <c r="BM3341" s="3">
        <f t="shared" si="476"/>
        <v>0.81428571428571428</v>
      </c>
    </row>
    <row r="3342" spans="1:65">
      <c r="A3342" t="s">
        <v>3478</v>
      </c>
      <c r="B3342" s="2">
        <v>45860</v>
      </c>
      <c r="C3342" t="s">
        <v>3137</v>
      </c>
      <c r="D3342" t="s">
        <v>3138</v>
      </c>
      <c r="E3342">
        <v>7</v>
      </c>
      <c r="F3342" t="s">
        <v>49</v>
      </c>
      <c r="G3342" t="s">
        <v>62</v>
      </c>
      <c r="H3342" t="s">
        <v>133</v>
      </c>
      <c r="I3342" t="s">
        <v>52</v>
      </c>
      <c r="J3342" t="s">
        <v>53</v>
      </c>
      <c r="K3342" t="s">
        <v>66</v>
      </c>
      <c r="L3342" t="s">
        <v>67</v>
      </c>
      <c r="M3342" t="s">
        <v>56</v>
      </c>
      <c r="N3342" t="s">
        <v>94</v>
      </c>
      <c r="O3342" t="s">
        <v>120</v>
      </c>
      <c r="P3342">
        <v>65</v>
      </c>
      <c r="Q3342">
        <v>66</v>
      </c>
      <c r="R3342">
        <v>65</v>
      </c>
      <c r="S3342">
        <v>3</v>
      </c>
      <c r="T3342">
        <f t="shared" si="468"/>
        <v>62</v>
      </c>
      <c r="U3342">
        <v>62</v>
      </c>
      <c r="V3342">
        <f t="shared" si="469"/>
        <v>0</v>
      </c>
      <c r="W3342" s="3">
        <f t="shared" si="470"/>
        <v>4.6153846153846156E-2</v>
      </c>
      <c r="X3342">
        <v>31</v>
      </c>
      <c r="Y3342" s="4">
        <v>3.1</v>
      </c>
      <c r="Z3342" s="4">
        <v>1.4</v>
      </c>
      <c r="AA3342" s="5">
        <v>33818.800000000003</v>
      </c>
      <c r="AB3342" s="5">
        <f t="shared" si="471"/>
        <v>2096765.6</v>
      </c>
      <c r="AC3342" s="5">
        <v>22830.47</v>
      </c>
      <c r="AD3342" s="5">
        <f t="shared" si="472"/>
        <v>1483980.55</v>
      </c>
      <c r="AE3342" s="5">
        <v>114207.95</v>
      </c>
      <c r="AF3342" s="5">
        <v>29484.36</v>
      </c>
      <c r="AG3342" s="5">
        <v>10409.06</v>
      </c>
      <c r="AH3342" s="5">
        <v>2030</v>
      </c>
      <c r="AI3342" s="5">
        <v>9600</v>
      </c>
      <c r="AJ3342">
        <v>0</v>
      </c>
      <c r="AK3342" s="5">
        <v>0</v>
      </c>
      <c r="AL3342" s="5">
        <v>0</v>
      </c>
      <c r="AM3342" s="5">
        <v>42980.06</v>
      </c>
      <c r="AN3342">
        <v>4</v>
      </c>
      <c r="AO3342">
        <v>5</v>
      </c>
      <c r="AP3342" t="str">
        <f t="shared" si="473"/>
        <v>No</v>
      </c>
      <c r="AQ3342">
        <v>3</v>
      </c>
      <c r="AR3342" s="5">
        <f t="shared" si="474"/>
        <v>1692691.98</v>
      </c>
      <c r="AS3342" s="5">
        <f t="shared" si="475"/>
        <v>404073.62</v>
      </c>
      <c r="AT3342" t="s">
        <v>116</v>
      </c>
      <c r="AU3342" t="s">
        <v>6164</v>
      </c>
      <c r="AV3342" t="s">
        <v>6165</v>
      </c>
      <c r="AW3342" t="s">
        <v>6166</v>
      </c>
      <c r="AX3342" t="s">
        <v>6167</v>
      </c>
      <c r="AY3342">
        <v>65</v>
      </c>
      <c r="AZ3342">
        <v>0</v>
      </c>
      <c r="BA3342">
        <v>0</v>
      </c>
      <c r="BB3342" t="s">
        <v>6168</v>
      </c>
      <c r="BC3342">
        <v>0</v>
      </c>
      <c r="BD3342">
        <v>1</v>
      </c>
      <c r="BE3342" t="s">
        <v>6188</v>
      </c>
      <c r="BF3342" t="s">
        <v>6176</v>
      </c>
      <c r="BG3342">
        <v>1</v>
      </c>
      <c r="BH3342" t="s">
        <v>6179</v>
      </c>
      <c r="BI3342">
        <v>39</v>
      </c>
      <c r="BJ3342" t="s">
        <v>6172</v>
      </c>
      <c r="BK3342">
        <v>0</v>
      </c>
      <c r="BL3342">
        <v>73</v>
      </c>
      <c r="BM3342" s="3">
        <f t="shared" si="476"/>
        <v>0.8904109589041096</v>
      </c>
    </row>
    <row r="3343" spans="1:65">
      <c r="A3343" t="s">
        <v>3479</v>
      </c>
      <c r="B3343" s="2">
        <v>45860</v>
      </c>
      <c r="C3343" t="s">
        <v>3137</v>
      </c>
      <c r="D3343" t="s">
        <v>3138</v>
      </c>
      <c r="E3343">
        <v>7</v>
      </c>
      <c r="F3343" t="s">
        <v>72</v>
      </c>
      <c r="G3343" t="s">
        <v>62</v>
      </c>
      <c r="H3343" t="s">
        <v>155</v>
      </c>
      <c r="I3343" t="s">
        <v>52</v>
      </c>
      <c r="J3343" t="s">
        <v>65</v>
      </c>
      <c r="K3343" t="s">
        <v>75</v>
      </c>
      <c r="L3343" t="s">
        <v>92</v>
      </c>
      <c r="M3343" t="s">
        <v>56</v>
      </c>
      <c r="N3343" t="s">
        <v>76</v>
      </c>
      <c r="O3343" t="s">
        <v>58</v>
      </c>
      <c r="P3343">
        <v>56</v>
      </c>
      <c r="Q3343">
        <v>60</v>
      </c>
      <c r="R3343">
        <v>62</v>
      </c>
      <c r="S3343">
        <v>1</v>
      </c>
      <c r="T3343">
        <f t="shared" si="468"/>
        <v>61</v>
      </c>
      <c r="U3343">
        <v>55</v>
      </c>
      <c r="V3343">
        <f t="shared" si="469"/>
        <v>6</v>
      </c>
      <c r="W3343" s="3">
        <f t="shared" si="470"/>
        <v>1.6129032258064516E-2</v>
      </c>
      <c r="X3343">
        <v>22</v>
      </c>
      <c r="Y3343" s="4">
        <v>6</v>
      </c>
      <c r="Z3343" s="4">
        <v>1.5</v>
      </c>
      <c r="AA3343" s="5">
        <v>52215.07</v>
      </c>
      <c r="AB3343" s="5">
        <f t="shared" si="471"/>
        <v>2871828.85</v>
      </c>
      <c r="AC3343" s="5">
        <v>35267.230000000003</v>
      </c>
      <c r="AD3343" s="5">
        <f t="shared" si="472"/>
        <v>2186568.2599999998</v>
      </c>
      <c r="AE3343" s="5">
        <v>144309.9</v>
      </c>
      <c r="AF3343" s="5">
        <v>36606.129999999997</v>
      </c>
      <c r="AG3343" s="5">
        <v>8388.64</v>
      </c>
      <c r="AH3343" s="5">
        <v>2175</v>
      </c>
      <c r="AI3343" s="5">
        <v>4600</v>
      </c>
      <c r="AJ3343">
        <v>0</v>
      </c>
      <c r="AK3343" s="5">
        <v>0</v>
      </c>
      <c r="AL3343" s="5">
        <v>5766.8</v>
      </c>
      <c r="AM3343" s="5">
        <v>36007.360000000001</v>
      </c>
      <c r="AN3343">
        <v>4</v>
      </c>
      <c r="AO3343">
        <v>2</v>
      </c>
      <c r="AP3343" t="str">
        <f t="shared" si="473"/>
        <v>Yes</v>
      </c>
      <c r="AQ3343">
        <v>1</v>
      </c>
      <c r="AR3343" s="5">
        <f t="shared" si="474"/>
        <v>2424422.09</v>
      </c>
      <c r="AS3343" s="5">
        <f t="shared" si="475"/>
        <v>447406.76</v>
      </c>
      <c r="AT3343" t="s">
        <v>59</v>
      </c>
      <c r="AU3343" t="s">
        <v>6164</v>
      </c>
      <c r="AV3343" t="s">
        <v>6165</v>
      </c>
      <c r="AW3343" t="s">
        <v>6166</v>
      </c>
      <c r="AX3343" t="s">
        <v>6184</v>
      </c>
      <c r="AY3343">
        <v>56</v>
      </c>
      <c r="AZ3343">
        <v>0</v>
      </c>
      <c r="BA3343">
        <v>38</v>
      </c>
      <c r="BB3343" t="s">
        <v>6180</v>
      </c>
      <c r="BC3343">
        <v>0</v>
      </c>
      <c r="BD3343">
        <v>0</v>
      </c>
      <c r="BE3343" t="s">
        <v>6169</v>
      </c>
      <c r="BF3343" t="s">
        <v>6170</v>
      </c>
      <c r="BG3343">
        <v>1</v>
      </c>
      <c r="BH3343" t="s">
        <v>6179</v>
      </c>
      <c r="BI3343">
        <v>54</v>
      </c>
      <c r="BJ3343" t="s">
        <v>6187</v>
      </c>
      <c r="BK3343">
        <v>0</v>
      </c>
      <c r="BL3343">
        <v>65</v>
      </c>
      <c r="BM3343" s="3">
        <f t="shared" si="476"/>
        <v>0.9538461538461539</v>
      </c>
    </row>
    <row r="3344" spans="1:65">
      <c r="A3344" t="s">
        <v>3480</v>
      </c>
      <c r="B3344" s="2">
        <v>45860</v>
      </c>
      <c r="C3344" t="s">
        <v>3137</v>
      </c>
      <c r="D3344" t="s">
        <v>3138</v>
      </c>
      <c r="E3344">
        <v>7</v>
      </c>
      <c r="F3344" t="s">
        <v>49</v>
      </c>
      <c r="G3344" t="s">
        <v>62</v>
      </c>
      <c r="H3344" t="s">
        <v>133</v>
      </c>
      <c r="I3344" t="s">
        <v>74</v>
      </c>
      <c r="J3344" t="s">
        <v>53</v>
      </c>
      <c r="K3344" t="s">
        <v>54</v>
      </c>
      <c r="L3344" t="s">
        <v>87</v>
      </c>
      <c r="M3344" t="s">
        <v>56</v>
      </c>
      <c r="N3344" t="s">
        <v>69</v>
      </c>
      <c r="O3344" t="s">
        <v>82</v>
      </c>
      <c r="P3344">
        <v>63</v>
      </c>
      <c r="Q3344">
        <v>65</v>
      </c>
      <c r="R3344">
        <v>61</v>
      </c>
      <c r="S3344">
        <v>1</v>
      </c>
      <c r="T3344">
        <f t="shared" si="468"/>
        <v>60</v>
      </c>
      <c r="U3344">
        <v>60</v>
      </c>
      <c r="V3344">
        <f t="shared" si="469"/>
        <v>0</v>
      </c>
      <c r="W3344" s="3">
        <f t="shared" si="470"/>
        <v>1.6393442622950821E-2</v>
      </c>
      <c r="X3344">
        <v>32</v>
      </c>
      <c r="Y3344" s="4">
        <v>3.2</v>
      </c>
      <c r="Z3344" s="4">
        <v>1</v>
      </c>
      <c r="AA3344" s="5">
        <v>38750.42</v>
      </c>
      <c r="AB3344" s="5">
        <f t="shared" si="471"/>
        <v>2325025.2000000002</v>
      </c>
      <c r="AC3344" s="5">
        <v>24152.720000000001</v>
      </c>
      <c r="AD3344" s="5">
        <f t="shared" si="472"/>
        <v>1473315.92</v>
      </c>
      <c r="AE3344" s="5">
        <v>105491.38</v>
      </c>
      <c r="AF3344" s="5">
        <v>29627.64</v>
      </c>
      <c r="AG3344" s="5">
        <v>9806.57</v>
      </c>
      <c r="AH3344" s="5">
        <v>1450</v>
      </c>
      <c r="AI3344" s="5">
        <v>3200</v>
      </c>
      <c r="AJ3344">
        <v>0</v>
      </c>
      <c r="AK3344" s="5">
        <v>0</v>
      </c>
      <c r="AL3344" s="5">
        <v>0</v>
      </c>
      <c r="AM3344" s="5">
        <v>39786.449999999997</v>
      </c>
      <c r="AN3344">
        <v>4</v>
      </c>
      <c r="AO3344">
        <v>4</v>
      </c>
      <c r="AP3344" t="str">
        <f t="shared" si="473"/>
        <v>Yes</v>
      </c>
      <c r="AQ3344">
        <v>1</v>
      </c>
      <c r="AR3344" s="5">
        <f t="shared" si="474"/>
        <v>1662677.96</v>
      </c>
      <c r="AS3344" s="5">
        <f t="shared" si="475"/>
        <v>662347.24</v>
      </c>
      <c r="AT3344" t="s">
        <v>59</v>
      </c>
      <c r="AU3344" t="s">
        <v>6164</v>
      </c>
      <c r="AV3344" t="s">
        <v>6165</v>
      </c>
      <c r="AW3344" t="s">
        <v>6166</v>
      </c>
      <c r="AX3344" t="s">
        <v>6167</v>
      </c>
      <c r="AY3344">
        <v>66</v>
      </c>
      <c r="AZ3344">
        <v>0</v>
      </c>
      <c r="BA3344">
        <v>0</v>
      </c>
      <c r="BB3344" t="s">
        <v>6168</v>
      </c>
      <c r="BC3344">
        <v>0</v>
      </c>
      <c r="BD3344">
        <v>0</v>
      </c>
      <c r="BE3344" t="s">
        <v>6169</v>
      </c>
      <c r="BF3344" t="s">
        <v>6170</v>
      </c>
      <c r="BG3344">
        <v>0</v>
      </c>
      <c r="BH3344" t="s">
        <v>6171</v>
      </c>
      <c r="BI3344">
        <v>48</v>
      </c>
      <c r="BJ3344" t="s">
        <v>6172</v>
      </c>
      <c r="BK3344">
        <v>0</v>
      </c>
      <c r="BL3344">
        <v>73</v>
      </c>
      <c r="BM3344" s="3">
        <f t="shared" si="476"/>
        <v>0.83561643835616439</v>
      </c>
    </row>
    <row r="3345" spans="1:65">
      <c r="A3345" t="s">
        <v>3481</v>
      </c>
      <c r="B3345" s="2">
        <v>45860</v>
      </c>
      <c r="C3345" t="s">
        <v>3137</v>
      </c>
      <c r="D3345" t="s">
        <v>3138</v>
      </c>
      <c r="E3345">
        <v>7</v>
      </c>
      <c r="F3345" t="s">
        <v>72</v>
      </c>
      <c r="G3345" t="s">
        <v>62</v>
      </c>
      <c r="H3345" t="s">
        <v>150</v>
      </c>
      <c r="I3345" t="s">
        <v>74</v>
      </c>
      <c r="J3345" t="s">
        <v>53</v>
      </c>
      <c r="K3345" t="s">
        <v>66</v>
      </c>
      <c r="L3345" t="s">
        <v>92</v>
      </c>
      <c r="M3345" t="s">
        <v>56</v>
      </c>
      <c r="N3345" t="s">
        <v>69</v>
      </c>
      <c r="O3345" t="s">
        <v>70</v>
      </c>
      <c r="P3345">
        <v>62</v>
      </c>
      <c r="Q3345">
        <v>62</v>
      </c>
      <c r="R3345">
        <v>62</v>
      </c>
      <c r="S3345">
        <v>1</v>
      </c>
      <c r="T3345">
        <f t="shared" si="468"/>
        <v>61</v>
      </c>
      <c r="U3345">
        <v>60</v>
      </c>
      <c r="V3345">
        <f t="shared" si="469"/>
        <v>1</v>
      </c>
      <c r="W3345" s="3">
        <f t="shared" si="470"/>
        <v>1.6129032258064516E-2</v>
      </c>
      <c r="X3345">
        <v>27</v>
      </c>
      <c r="Y3345" s="4">
        <v>5.4</v>
      </c>
      <c r="Z3345" s="4">
        <v>1.1000000000000001</v>
      </c>
      <c r="AA3345" s="5">
        <v>34110.800000000003</v>
      </c>
      <c r="AB3345" s="5">
        <f t="shared" si="471"/>
        <v>2046648</v>
      </c>
      <c r="AC3345" s="5">
        <v>23692.560000000001</v>
      </c>
      <c r="AD3345" s="5">
        <f t="shared" si="472"/>
        <v>1468938.72</v>
      </c>
      <c r="AE3345" s="5">
        <v>107083.03</v>
      </c>
      <c r="AF3345" s="5">
        <v>27004.44</v>
      </c>
      <c r="AG3345" s="5">
        <v>9944.2999999999993</v>
      </c>
      <c r="AH3345" s="5">
        <v>1595</v>
      </c>
      <c r="AI3345" s="5">
        <v>3200</v>
      </c>
      <c r="AJ3345">
        <v>0</v>
      </c>
      <c r="AK3345" s="5">
        <v>0</v>
      </c>
      <c r="AL3345" s="5">
        <v>655</v>
      </c>
      <c r="AM3345" s="5">
        <v>36982.68</v>
      </c>
      <c r="AN3345">
        <v>4</v>
      </c>
      <c r="AO3345">
        <v>3</v>
      </c>
      <c r="AP3345" t="str">
        <f t="shared" si="473"/>
        <v>Yes</v>
      </c>
      <c r="AQ3345">
        <v>1</v>
      </c>
      <c r="AR3345" s="5">
        <f t="shared" si="474"/>
        <v>1655403.17</v>
      </c>
      <c r="AS3345" s="5">
        <f t="shared" si="475"/>
        <v>391244.83</v>
      </c>
      <c r="AT3345" t="s">
        <v>59</v>
      </c>
      <c r="AU3345" t="s">
        <v>6164</v>
      </c>
      <c r="AV3345" t="s">
        <v>6165</v>
      </c>
      <c r="AW3345" t="s">
        <v>6166</v>
      </c>
      <c r="AX3345" t="s">
        <v>6184</v>
      </c>
      <c r="AY3345">
        <v>65</v>
      </c>
      <c r="AZ3345">
        <v>0</v>
      </c>
      <c r="BA3345">
        <v>13</v>
      </c>
      <c r="BB3345" t="s">
        <v>6198</v>
      </c>
      <c r="BC3345">
        <v>0</v>
      </c>
      <c r="BD3345">
        <v>0</v>
      </c>
      <c r="BE3345" t="s">
        <v>6169</v>
      </c>
      <c r="BF3345" t="s">
        <v>6170</v>
      </c>
      <c r="BG3345">
        <v>0</v>
      </c>
      <c r="BH3345" t="s">
        <v>6171</v>
      </c>
      <c r="BI3345">
        <v>47</v>
      </c>
      <c r="BJ3345" t="s">
        <v>6172</v>
      </c>
      <c r="BK3345">
        <v>0</v>
      </c>
      <c r="BL3345">
        <v>71</v>
      </c>
      <c r="BM3345" s="3">
        <f t="shared" si="476"/>
        <v>0.87323943661971826</v>
      </c>
    </row>
    <row r="3346" spans="1:65">
      <c r="A3346" t="s">
        <v>3482</v>
      </c>
      <c r="B3346" s="2">
        <v>45860</v>
      </c>
      <c r="C3346" t="s">
        <v>3137</v>
      </c>
      <c r="D3346" t="s">
        <v>3138</v>
      </c>
      <c r="E3346">
        <v>7</v>
      </c>
      <c r="F3346" t="s">
        <v>78</v>
      </c>
      <c r="G3346" t="s">
        <v>79</v>
      </c>
      <c r="H3346" t="s">
        <v>113</v>
      </c>
      <c r="I3346" t="s">
        <v>52</v>
      </c>
      <c r="J3346" t="s">
        <v>53</v>
      </c>
      <c r="K3346" t="s">
        <v>66</v>
      </c>
      <c r="L3346" t="s">
        <v>67</v>
      </c>
      <c r="M3346" t="s">
        <v>68</v>
      </c>
      <c r="N3346" t="s">
        <v>76</v>
      </c>
      <c r="O3346" t="s">
        <v>82</v>
      </c>
      <c r="P3346">
        <v>55</v>
      </c>
      <c r="Q3346">
        <v>59</v>
      </c>
      <c r="R3346">
        <v>58</v>
      </c>
      <c r="S3346">
        <v>5</v>
      </c>
      <c r="T3346">
        <f t="shared" si="468"/>
        <v>53</v>
      </c>
      <c r="U3346">
        <v>53</v>
      </c>
      <c r="V3346">
        <f t="shared" si="469"/>
        <v>0</v>
      </c>
      <c r="W3346" s="3">
        <f t="shared" si="470"/>
        <v>8.6206896551724144E-2</v>
      </c>
      <c r="X3346">
        <v>19</v>
      </c>
      <c r="Y3346" s="4">
        <v>2.9</v>
      </c>
      <c r="Z3346" s="4">
        <v>0.7</v>
      </c>
      <c r="AA3346" s="5">
        <v>34119.54</v>
      </c>
      <c r="AB3346" s="5">
        <f t="shared" si="471"/>
        <v>1808335.62</v>
      </c>
      <c r="AC3346" s="5">
        <v>21895.52</v>
      </c>
      <c r="AD3346" s="5">
        <f t="shared" si="472"/>
        <v>1269940.1599999999</v>
      </c>
      <c r="AE3346" s="5">
        <v>103594.99</v>
      </c>
      <c r="AF3346" s="5">
        <v>27352.94</v>
      </c>
      <c r="AG3346" s="5">
        <v>8325.07</v>
      </c>
      <c r="AH3346" s="5">
        <v>1015</v>
      </c>
      <c r="AI3346" s="5">
        <v>19086.11</v>
      </c>
      <c r="AJ3346">
        <v>1</v>
      </c>
      <c r="AK3346" s="5">
        <v>8460.41</v>
      </c>
      <c r="AL3346" s="5">
        <v>0</v>
      </c>
      <c r="AM3346" s="5">
        <v>34493.67</v>
      </c>
      <c r="AN3346">
        <v>4</v>
      </c>
      <c r="AO3346">
        <v>4</v>
      </c>
      <c r="AP3346" t="str">
        <f t="shared" si="473"/>
        <v>Yes</v>
      </c>
      <c r="AQ3346">
        <v>2</v>
      </c>
      <c r="AR3346" s="5">
        <f t="shared" si="474"/>
        <v>1472268.35</v>
      </c>
      <c r="AS3346" s="5">
        <f t="shared" si="475"/>
        <v>336067.27</v>
      </c>
      <c r="AT3346" t="s">
        <v>1641</v>
      </c>
      <c r="AU3346" t="s">
        <v>6199</v>
      </c>
      <c r="AV3346" t="s">
        <v>6200</v>
      </c>
      <c r="AW3346" t="s">
        <v>6175</v>
      </c>
      <c r="AX3346" t="s">
        <v>6167</v>
      </c>
      <c r="AY3346">
        <v>57</v>
      </c>
      <c r="AZ3346">
        <v>0</v>
      </c>
      <c r="BA3346">
        <v>0</v>
      </c>
      <c r="BB3346" t="s">
        <v>6168</v>
      </c>
      <c r="BC3346">
        <v>0</v>
      </c>
      <c r="BD3346">
        <v>0</v>
      </c>
      <c r="BE3346" t="s">
        <v>6169</v>
      </c>
      <c r="BF3346" t="s">
        <v>6212</v>
      </c>
      <c r="BG3346">
        <v>0</v>
      </c>
      <c r="BH3346" t="s">
        <v>6171</v>
      </c>
      <c r="BI3346">
        <v>30</v>
      </c>
      <c r="BJ3346" t="s">
        <v>6172</v>
      </c>
      <c r="BK3346">
        <v>0</v>
      </c>
      <c r="BL3346">
        <v>77</v>
      </c>
      <c r="BM3346" s="3">
        <f t="shared" si="476"/>
        <v>0.75324675324675328</v>
      </c>
    </row>
    <row r="3347" spans="1:65">
      <c r="A3347" t="s">
        <v>3483</v>
      </c>
      <c r="B3347" s="2">
        <v>45860</v>
      </c>
      <c r="C3347" t="s">
        <v>3137</v>
      </c>
      <c r="D3347" t="s">
        <v>3138</v>
      </c>
      <c r="E3347">
        <v>7</v>
      </c>
      <c r="F3347" t="s">
        <v>61</v>
      </c>
      <c r="G3347" t="s">
        <v>50</v>
      </c>
      <c r="H3347" t="s">
        <v>127</v>
      </c>
      <c r="I3347" t="s">
        <v>52</v>
      </c>
      <c r="J3347" t="s">
        <v>65</v>
      </c>
      <c r="K3347" t="s">
        <v>75</v>
      </c>
      <c r="L3347" t="s">
        <v>92</v>
      </c>
      <c r="M3347" t="s">
        <v>56</v>
      </c>
      <c r="N3347" t="s">
        <v>76</v>
      </c>
      <c r="O3347" t="s">
        <v>58</v>
      </c>
      <c r="P3347">
        <v>46</v>
      </c>
      <c r="Q3347">
        <v>48</v>
      </c>
      <c r="R3347">
        <v>47</v>
      </c>
      <c r="S3347">
        <v>1</v>
      </c>
      <c r="T3347">
        <f t="shared" si="468"/>
        <v>46</v>
      </c>
      <c r="U3347">
        <v>44</v>
      </c>
      <c r="V3347">
        <f t="shared" si="469"/>
        <v>2</v>
      </c>
      <c r="W3347" s="3">
        <f t="shared" si="470"/>
        <v>2.1276595744680851E-2</v>
      </c>
      <c r="X3347">
        <v>24</v>
      </c>
      <c r="Y3347" s="4">
        <v>1.1000000000000001</v>
      </c>
      <c r="Z3347" s="4">
        <v>1.1000000000000001</v>
      </c>
      <c r="AA3347" s="5">
        <v>51800.03</v>
      </c>
      <c r="AB3347" s="5">
        <f t="shared" si="471"/>
        <v>2279201.3199999998</v>
      </c>
      <c r="AC3347" s="5">
        <v>35142.53</v>
      </c>
      <c r="AD3347" s="5">
        <f t="shared" si="472"/>
        <v>1651698.91</v>
      </c>
      <c r="AE3347" s="5">
        <v>108142.7</v>
      </c>
      <c r="AF3347" s="5">
        <v>29274.63</v>
      </c>
      <c r="AG3347" s="5">
        <v>9261.16</v>
      </c>
      <c r="AH3347" s="5">
        <v>1595</v>
      </c>
      <c r="AI3347" s="5">
        <v>4600</v>
      </c>
      <c r="AJ3347">
        <v>0</v>
      </c>
      <c r="AK3347" s="5">
        <v>0</v>
      </c>
      <c r="AL3347" s="5">
        <v>1899.27</v>
      </c>
      <c r="AM3347" s="5">
        <v>30662.38</v>
      </c>
      <c r="AN3347">
        <v>4</v>
      </c>
      <c r="AO3347">
        <v>3</v>
      </c>
      <c r="AP3347" t="str">
        <f t="shared" si="473"/>
        <v>Yes</v>
      </c>
      <c r="AQ3347">
        <v>0</v>
      </c>
      <c r="AR3347" s="5">
        <f t="shared" si="474"/>
        <v>1837134.05</v>
      </c>
      <c r="AS3347" s="5">
        <f t="shared" si="475"/>
        <v>442067.27</v>
      </c>
      <c r="AT3347" t="s">
        <v>59</v>
      </c>
      <c r="AU3347" t="s">
        <v>6164</v>
      </c>
      <c r="AV3347" t="s">
        <v>6165</v>
      </c>
      <c r="AW3347" t="s">
        <v>6166</v>
      </c>
      <c r="AX3347" t="s">
        <v>6167</v>
      </c>
      <c r="AY3347">
        <v>49</v>
      </c>
      <c r="AZ3347">
        <v>0</v>
      </c>
      <c r="BA3347">
        <v>14</v>
      </c>
      <c r="BB3347" t="s">
        <v>6191</v>
      </c>
      <c r="BC3347">
        <v>0</v>
      </c>
      <c r="BD3347">
        <v>0</v>
      </c>
      <c r="BE3347" t="s">
        <v>6169</v>
      </c>
      <c r="BF3347" t="s">
        <v>6170</v>
      </c>
      <c r="BG3347">
        <v>0</v>
      </c>
      <c r="BH3347" t="s">
        <v>6171</v>
      </c>
      <c r="BI3347">
        <v>48</v>
      </c>
      <c r="BJ3347" t="s">
        <v>6172</v>
      </c>
      <c r="BK3347">
        <v>0</v>
      </c>
      <c r="BL3347">
        <v>58</v>
      </c>
      <c r="BM3347" s="3">
        <f t="shared" si="476"/>
        <v>0.81034482758620685</v>
      </c>
    </row>
    <row r="3348" spans="1:65">
      <c r="A3348" t="s">
        <v>3484</v>
      </c>
      <c r="B3348" s="2">
        <v>45860</v>
      </c>
      <c r="C3348" t="s">
        <v>3137</v>
      </c>
      <c r="D3348" t="s">
        <v>3138</v>
      </c>
      <c r="E3348">
        <v>7</v>
      </c>
      <c r="F3348" t="s">
        <v>49</v>
      </c>
      <c r="G3348" t="s">
        <v>79</v>
      </c>
      <c r="H3348" t="s">
        <v>262</v>
      </c>
      <c r="I3348" t="s">
        <v>74</v>
      </c>
      <c r="J3348" t="s">
        <v>81</v>
      </c>
      <c r="K3348" t="s">
        <v>75</v>
      </c>
      <c r="L3348" t="s">
        <v>67</v>
      </c>
      <c r="M3348" t="s">
        <v>56</v>
      </c>
      <c r="N3348" t="s">
        <v>109</v>
      </c>
      <c r="O3348" t="s">
        <v>82</v>
      </c>
      <c r="P3348">
        <v>41</v>
      </c>
      <c r="Q3348">
        <v>43</v>
      </c>
      <c r="R3348">
        <v>43</v>
      </c>
      <c r="S3348">
        <v>1</v>
      </c>
      <c r="T3348">
        <f t="shared" si="468"/>
        <v>42</v>
      </c>
      <c r="U3348">
        <v>41</v>
      </c>
      <c r="V3348">
        <f t="shared" si="469"/>
        <v>1</v>
      </c>
      <c r="W3348" s="3">
        <f t="shared" si="470"/>
        <v>2.3255813953488372E-2</v>
      </c>
      <c r="X3348">
        <v>29</v>
      </c>
      <c r="Y3348" s="4">
        <v>10.3</v>
      </c>
      <c r="Z3348" s="4">
        <v>1.8</v>
      </c>
      <c r="AA3348" s="5">
        <v>78921.210000000006</v>
      </c>
      <c r="AB3348" s="5">
        <f t="shared" si="471"/>
        <v>3235769.61</v>
      </c>
      <c r="AC3348" s="5">
        <v>51951.96</v>
      </c>
      <c r="AD3348" s="5">
        <f t="shared" si="472"/>
        <v>2233934.2799999998</v>
      </c>
      <c r="AE3348" s="5">
        <v>129287.77</v>
      </c>
      <c r="AF3348" s="5">
        <v>39666.33</v>
      </c>
      <c r="AG3348" s="5">
        <v>9673.94</v>
      </c>
      <c r="AH3348" s="5">
        <v>2610</v>
      </c>
      <c r="AI3348" s="5">
        <v>6800</v>
      </c>
      <c r="AJ3348">
        <v>0</v>
      </c>
      <c r="AK3348" s="5">
        <v>0</v>
      </c>
      <c r="AL3348" s="5">
        <v>1514.87</v>
      </c>
      <c r="AM3348" s="5">
        <v>57677.62</v>
      </c>
      <c r="AN3348">
        <v>8</v>
      </c>
      <c r="AO3348">
        <v>8</v>
      </c>
      <c r="AP3348" t="str">
        <f t="shared" si="473"/>
        <v>Yes</v>
      </c>
      <c r="AQ3348">
        <v>1</v>
      </c>
      <c r="AR3348" s="5">
        <f t="shared" si="474"/>
        <v>2481164.81</v>
      </c>
      <c r="AS3348" s="5">
        <f t="shared" si="475"/>
        <v>754604.8</v>
      </c>
      <c r="AT3348" t="s">
        <v>59</v>
      </c>
      <c r="AU3348" t="s">
        <v>6164</v>
      </c>
      <c r="AV3348" t="s">
        <v>6165</v>
      </c>
      <c r="AW3348" t="s">
        <v>6166</v>
      </c>
      <c r="AX3348" t="s">
        <v>6177</v>
      </c>
      <c r="AY3348">
        <v>46</v>
      </c>
      <c r="AZ3348">
        <v>2</v>
      </c>
      <c r="BA3348">
        <v>18</v>
      </c>
      <c r="BB3348" t="s">
        <v>6185</v>
      </c>
      <c r="BC3348">
        <v>0</v>
      </c>
      <c r="BD3348">
        <v>0</v>
      </c>
      <c r="BE3348" t="s">
        <v>6169</v>
      </c>
      <c r="BF3348" t="s">
        <v>6170</v>
      </c>
      <c r="BG3348">
        <v>0</v>
      </c>
      <c r="BH3348" t="s">
        <v>6171</v>
      </c>
      <c r="BI3348">
        <v>29</v>
      </c>
      <c r="BJ3348" t="s">
        <v>6172</v>
      </c>
      <c r="BK3348">
        <v>0</v>
      </c>
      <c r="BL3348">
        <v>46</v>
      </c>
      <c r="BM3348" s="3">
        <f t="shared" si="476"/>
        <v>0.93478260869565222</v>
      </c>
    </row>
    <row r="3349" spans="1:65">
      <c r="A3349" t="s">
        <v>3485</v>
      </c>
      <c r="B3349" s="2">
        <v>45860</v>
      </c>
      <c r="C3349" t="s">
        <v>3137</v>
      </c>
      <c r="D3349" t="s">
        <v>3138</v>
      </c>
      <c r="E3349">
        <v>7</v>
      </c>
      <c r="F3349" t="s">
        <v>49</v>
      </c>
      <c r="G3349" t="s">
        <v>50</v>
      </c>
      <c r="H3349" t="s">
        <v>245</v>
      </c>
      <c r="I3349" t="s">
        <v>64</v>
      </c>
      <c r="J3349" t="s">
        <v>53</v>
      </c>
      <c r="K3349" t="s">
        <v>75</v>
      </c>
      <c r="L3349" t="s">
        <v>67</v>
      </c>
      <c r="M3349" t="s">
        <v>68</v>
      </c>
      <c r="N3349" t="s">
        <v>69</v>
      </c>
      <c r="O3349" t="s">
        <v>120</v>
      </c>
      <c r="P3349">
        <v>58</v>
      </c>
      <c r="Q3349">
        <v>62</v>
      </c>
      <c r="R3349">
        <v>60</v>
      </c>
      <c r="S3349">
        <v>5</v>
      </c>
      <c r="T3349">
        <f t="shared" si="468"/>
        <v>55</v>
      </c>
      <c r="U3349">
        <v>55</v>
      </c>
      <c r="V3349">
        <f t="shared" si="469"/>
        <v>0</v>
      </c>
      <c r="W3349" s="3">
        <f t="shared" si="470"/>
        <v>8.3333333333333329E-2</v>
      </c>
      <c r="X3349">
        <v>22</v>
      </c>
      <c r="Y3349" s="4">
        <v>6.3</v>
      </c>
      <c r="Z3349" s="4">
        <v>1.7</v>
      </c>
      <c r="AA3349" s="5">
        <v>36175.26</v>
      </c>
      <c r="AB3349" s="5">
        <f t="shared" si="471"/>
        <v>1989639.3</v>
      </c>
      <c r="AC3349" s="5">
        <v>22012.81</v>
      </c>
      <c r="AD3349" s="5">
        <f t="shared" si="472"/>
        <v>1320768.6000000001</v>
      </c>
      <c r="AE3349" s="5">
        <v>99431.61</v>
      </c>
      <c r="AF3349" s="5">
        <v>27919.9</v>
      </c>
      <c r="AG3349" s="5">
        <v>8559.86</v>
      </c>
      <c r="AH3349" s="5">
        <v>2465</v>
      </c>
      <c r="AI3349" s="5">
        <v>20198.87</v>
      </c>
      <c r="AJ3349">
        <v>2</v>
      </c>
      <c r="AK3349" s="5">
        <v>18235.47</v>
      </c>
      <c r="AL3349" s="5">
        <v>0</v>
      </c>
      <c r="AM3349" s="5">
        <v>38014.800000000003</v>
      </c>
      <c r="AN3349">
        <v>4</v>
      </c>
      <c r="AO3349">
        <v>5</v>
      </c>
      <c r="AP3349" t="str">
        <f t="shared" si="473"/>
        <v>No</v>
      </c>
      <c r="AQ3349">
        <v>3</v>
      </c>
      <c r="AR3349" s="5">
        <f t="shared" si="474"/>
        <v>1535594.11</v>
      </c>
      <c r="AS3349" s="5">
        <f t="shared" si="475"/>
        <v>454045.19</v>
      </c>
      <c r="AT3349" t="s">
        <v>1641</v>
      </c>
      <c r="AU3349" t="s">
        <v>6199</v>
      </c>
      <c r="AV3349" t="s">
        <v>6200</v>
      </c>
      <c r="AW3349" t="s">
        <v>6175</v>
      </c>
      <c r="AX3349" t="s">
        <v>6167</v>
      </c>
      <c r="AY3349">
        <v>60</v>
      </c>
      <c r="AZ3349">
        <v>0</v>
      </c>
      <c r="BA3349">
        <v>0</v>
      </c>
      <c r="BB3349" t="s">
        <v>6168</v>
      </c>
      <c r="BC3349">
        <v>0</v>
      </c>
      <c r="BD3349">
        <v>1</v>
      </c>
      <c r="BE3349" t="s">
        <v>6188</v>
      </c>
      <c r="BF3349" t="s">
        <v>6210</v>
      </c>
      <c r="BG3349">
        <v>0</v>
      </c>
      <c r="BH3349" t="s">
        <v>6171</v>
      </c>
      <c r="BI3349">
        <v>52</v>
      </c>
      <c r="BJ3349" t="s">
        <v>6187</v>
      </c>
      <c r="BK3349">
        <v>0</v>
      </c>
      <c r="BL3349">
        <v>76</v>
      </c>
      <c r="BM3349" s="3">
        <f t="shared" si="476"/>
        <v>0.78947368421052633</v>
      </c>
    </row>
    <row r="3350" spans="1:65">
      <c r="A3350" t="s">
        <v>3486</v>
      </c>
      <c r="B3350" s="2">
        <v>45860</v>
      </c>
      <c r="C3350" t="s">
        <v>3137</v>
      </c>
      <c r="D3350" t="s">
        <v>3138</v>
      </c>
      <c r="E3350">
        <v>7</v>
      </c>
      <c r="F3350" t="s">
        <v>49</v>
      </c>
      <c r="G3350" t="s">
        <v>62</v>
      </c>
      <c r="H3350" t="s">
        <v>125</v>
      </c>
      <c r="I3350" t="s">
        <v>74</v>
      </c>
      <c r="J3350" t="s">
        <v>65</v>
      </c>
      <c r="K3350" t="s">
        <v>75</v>
      </c>
      <c r="L3350" t="s">
        <v>67</v>
      </c>
      <c r="M3350" t="s">
        <v>68</v>
      </c>
      <c r="N3350" t="s">
        <v>69</v>
      </c>
      <c r="O3350" t="s">
        <v>82</v>
      </c>
      <c r="P3350">
        <v>51</v>
      </c>
      <c r="Q3350">
        <v>53</v>
      </c>
      <c r="R3350">
        <v>51</v>
      </c>
      <c r="S3350">
        <v>4</v>
      </c>
      <c r="T3350">
        <f t="shared" si="468"/>
        <v>47</v>
      </c>
      <c r="U3350">
        <v>47</v>
      </c>
      <c r="V3350">
        <f t="shared" si="469"/>
        <v>0</v>
      </c>
      <c r="W3350" s="3">
        <f t="shared" si="470"/>
        <v>7.8431372549019607E-2</v>
      </c>
      <c r="X3350">
        <v>35</v>
      </c>
      <c r="Y3350" s="4">
        <v>4.3</v>
      </c>
      <c r="Z3350" s="4">
        <v>1.2</v>
      </c>
      <c r="AA3350" s="5">
        <v>51735.8</v>
      </c>
      <c r="AB3350" s="5">
        <f t="shared" si="471"/>
        <v>2431582.6</v>
      </c>
      <c r="AC3350" s="5">
        <v>32549.11</v>
      </c>
      <c r="AD3350" s="5">
        <f t="shared" si="472"/>
        <v>1660004.61</v>
      </c>
      <c r="AE3350" s="5">
        <v>113881.9</v>
      </c>
      <c r="AF3350" s="5">
        <v>33304.15</v>
      </c>
      <c r="AG3350" s="5">
        <v>9843.65</v>
      </c>
      <c r="AH3350" s="5">
        <v>1740</v>
      </c>
      <c r="AI3350" s="5">
        <v>20828.34</v>
      </c>
      <c r="AJ3350">
        <v>1</v>
      </c>
      <c r="AK3350" s="5">
        <v>14455.85</v>
      </c>
      <c r="AL3350" s="5">
        <v>0</v>
      </c>
      <c r="AM3350" s="5">
        <v>32860.81</v>
      </c>
      <c r="AN3350">
        <v>4</v>
      </c>
      <c r="AO3350">
        <v>4</v>
      </c>
      <c r="AP3350" t="str">
        <f t="shared" si="473"/>
        <v>Yes</v>
      </c>
      <c r="AQ3350">
        <v>1</v>
      </c>
      <c r="AR3350" s="5">
        <f t="shared" si="474"/>
        <v>1886919.31</v>
      </c>
      <c r="AS3350" s="5">
        <f t="shared" si="475"/>
        <v>544663.29</v>
      </c>
      <c r="AT3350" t="s">
        <v>1641</v>
      </c>
      <c r="AU3350" t="s">
        <v>6199</v>
      </c>
      <c r="AV3350" t="s">
        <v>6200</v>
      </c>
      <c r="AW3350" t="s">
        <v>6175</v>
      </c>
      <c r="AX3350" t="s">
        <v>6202</v>
      </c>
      <c r="AY3350">
        <v>51</v>
      </c>
      <c r="AZ3350">
        <v>0</v>
      </c>
      <c r="BA3350">
        <v>0</v>
      </c>
      <c r="BB3350" t="s">
        <v>6168</v>
      </c>
      <c r="BC3350">
        <v>0</v>
      </c>
      <c r="BD3350">
        <v>0</v>
      </c>
      <c r="BE3350" t="s">
        <v>6169</v>
      </c>
      <c r="BF3350" t="s">
        <v>6210</v>
      </c>
      <c r="BG3350">
        <v>1</v>
      </c>
      <c r="BH3350" t="s">
        <v>6179</v>
      </c>
      <c r="BI3350">
        <v>54</v>
      </c>
      <c r="BJ3350" t="s">
        <v>6187</v>
      </c>
      <c r="BK3350">
        <v>0</v>
      </c>
      <c r="BL3350">
        <v>65</v>
      </c>
      <c r="BM3350" s="3">
        <f t="shared" si="476"/>
        <v>0.7846153846153846</v>
      </c>
    </row>
    <row r="3351" spans="1:65">
      <c r="A3351" t="s">
        <v>3487</v>
      </c>
      <c r="B3351" s="2">
        <v>45860</v>
      </c>
      <c r="C3351" t="s">
        <v>3137</v>
      </c>
      <c r="D3351" t="s">
        <v>3138</v>
      </c>
      <c r="E3351">
        <v>7</v>
      </c>
      <c r="F3351" t="s">
        <v>61</v>
      </c>
      <c r="G3351" t="s">
        <v>79</v>
      </c>
      <c r="H3351" t="s">
        <v>100</v>
      </c>
      <c r="I3351" t="s">
        <v>74</v>
      </c>
      <c r="J3351" t="s">
        <v>65</v>
      </c>
      <c r="K3351" t="s">
        <v>75</v>
      </c>
      <c r="L3351" t="s">
        <v>67</v>
      </c>
      <c r="M3351" t="s">
        <v>56</v>
      </c>
      <c r="N3351" t="s">
        <v>76</v>
      </c>
      <c r="O3351" t="s">
        <v>58</v>
      </c>
      <c r="P3351">
        <v>43</v>
      </c>
      <c r="Q3351">
        <v>46</v>
      </c>
      <c r="R3351">
        <v>46</v>
      </c>
      <c r="S3351">
        <v>1</v>
      </c>
      <c r="T3351">
        <f t="shared" si="468"/>
        <v>45</v>
      </c>
      <c r="U3351">
        <v>41</v>
      </c>
      <c r="V3351">
        <f t="shared" si="469"/>
        <v>4</v>
      </c>
      <c r="W3351" s="3">
        <f t="shared" si="470"/>
        <v>2.1739130434782608E-2</v>
      </c>
      <c r="X3351">
        <v>39</v>
      </c>
      <c r="Y3351" s="4">
        <v>8.9</v>
      </c>
      <c r="Z3351" s="4">
        <v>2.2999999999999998</v>
      </c>
      <c r="AA3351" s="5">
        <v>52020.52</v>
      </c>
      <c r="AB3351" s="5">
        <f t="shared" si="471"/>
        <v>2132841.3199999998</v>
      </c>
      <c r="AC3351" s="5">
        <v>34159.83</v>
      </c>
      <c r="AD3351" s="5">
        <f t="shared" si="472"/>
        <v>1571352.18</v>
      </c>
      <c r="AE3351" s="5">
        <v>102427.99</v>
      </c>
      <c r="AF3351" s="5">
        <v>29468.25</v>
      </c>
      <c r="AG3351" s="5">
        <v>10263.18</v>
      </c>
      <c r="AH3351" s="5">
        <v>3335</v>
      </c>
      <c r="AI3351" s="5">
        <v>4600</v>
      </c>
      <c r="AJ3351">
        <v>0</v>
      </c>
      <c r="AK3351" s="5">
        <v>0</v>
      </c>
      <c r="AL3351" s="5">
        <v>4104.3100000000004</v>
      </c>
      <c r="AM3351" s="5">
        <v>27910.2</v>
      </c>
      <c r="AN3351">
        <v>4</v>
      </c>
      <c r="AO3351">
        <v>3</v>
      </c>
      <c r="AP3351" t="str">
        <f t="shared" si="473"/>
        <v>Yes</v>
      </c>
      <c r="AQ3351">
        <v>1</v>
      </c>
      <c r="AR3351" s="5">
        <f t="shared" si="474"/>
        <v>1753461.11</v>
      </c>
      <c r="AS3351" s="5">
        <f t="shared" si="475"/>
        <v>379380.21</v>
      </c>
      <c r="AT3351" t="s">
        <v>59</v>
      </c>
      <c r="AU3351" t="s">
        <v>6164</v>
      </c>
      <c r="AV3351" t="s">
        <v>6165</v>
      </c>
      <c r="AW3351" t="s">
        <v>6166</v>
      </c>
      <c r="AX3351" t="s">
        <v>6177</v>
      </c>
      <c r="AY3351">
        <v>45</v>
      </c>
      <c r="AZ3351">
        <v>0</v>
      </c>
      <c r="BA3351">
        <v>27</v>
      </c>
      <c r="BB3351" t="s">
        <v>6180</v>
      </c>
      <c r="BC3351">
        <v>0</v>
      </c>
      <c r="BD3351">
        <v>0</v>
      </c>
      <c r="BE3351" t="s">
        <v>6169</v>
      </c>
      <c r="BF3351" t="s">
        <v>6170</v>
      </c>
      <c r="BG3351">
        <v>0</v>
      </c>
      <c r="BH3351" t="s">
        <v>6171</v>
      </c>
      <c r="BI3351">
        <v>27</v>
      </c>
      <c r="BJ3351" t="s">
        <v>6172</v>
      </c>
      <c r="BK3351">
        <v>0</v>
      </c>
      <c r="BL3351">
        <v>58</v>
      </c>
      <c r="BM3351" s="3">
        <f t="shared" si="476"/>
        <v>0.7931034482758621</v>
      </c>
    </row>
    <row r="3352" spans="1:65">
      <c r="A3352" t="s">
        <v>3488</v>
      </c>
      <c r="B3352" s="2">
        <v>45860</v>
      </c>
      <c r="C3352" t="s">
        <v>3137</v>
      </c>
      <c r="D3352" t="s">
        <v>3138</v>
      </c>
      <c r="E3352">
        <v>7</v>
      </c>
      <c r="F3352" t="s">
        <v>61</v>
      </c>
      <c r="G3352" t="s">
        <v>62</v>
      </c>
      <c r="H3352" t="s">
        <v>104</v>
      </c>
      <c r="I3352" t="s">
        <v>74</v>
      </c>
      <c r="J3352" t="s">
        <v>65</v>
      </c>
      <c r="K3352" t="s">
        <v>75</v>
      </c>
      <c r="L3352" t="s">
        <v>92</v>
      </c>
      <c r="M3352" t="s">
        <v>56</v>
      </c>
      <c r="N3352" t="s">
        <v>76</v>
      </c>
      <c r="O3352" t="s">
        <v>120</v>
      </c>
      <c r="P3352">
        <v>51</v>
      </c>
      <c r="Q3352">
        <v>51</v>
      </c>
      <c r="R3352">
        <v>50</v>
      </c>
      <c r="S3352">
        <v>1</v>
      </c>
      <c r="T3352">
        <f t="shared" si="468"/>
        <v>49</v>
      </c>
      <c r="U3352">
        <v>49</v>
      </c>
      <c r="V3352">
        <f t="shared" si="469"/>
        <v>0</v>
      </c>
      <c r="W3352" s="3">
        <f t="shared" si="470"/>
        <v>0.02</v>
      </c>
      <c r="X3352">
        <v>18</v>
      </c>
      <c r="Y3352" s="4">
        <v>0.1</v>
      </c>
      <c r="Z3352" s="4">
        <v>0.5</v>
      </c>
      <c r="AA3352" s="5">
        <v>51790.32</v>
      </c>
      <c r="AB3352" s="5">
        <f t="shared" si="471"/>
        <v>2537725.6800000002</v>
      </c>
      <c r="AC3352" s="5">
        <v>35291.82</v>
      </c>
      <c r="AD3352" s="5">
        <f t="shared" si="472"/>
        <v>1764591</v>
      </c>
      <c r="AE3352" s="5">
        <v>109603.72</v>
      </c>
      <c r="AF3352" s="5">
        <v>29856.36</v>
      </c>
      <c r="AG3352" s="5">
        <v>8055.44</v>
      </c>
      <c r="AH3352" s="5">
        <v>725</v>
      </c>
      <c r="AI3352" s="5">
        <v>4600</v>
      </c>
      <c r="AJ3352">
        <v>3</v>
      </c>
      <c r="AK3352" s="5">
        <v>39213.97</v>
      </c>
      <c r="AL3352" s="5">
        <v>0</v>
      </c>
      <c r="AM3352" s="5">
        <v>31427.09</v>
      </c>
      <c r="AN3352">
        <v>4</v>
      </c>
      <c r="AO3352">
        <v>3</v>
      </c>
      <c r="AP3352" t="str">
        <f t="shared" si="473"/>
        <v>Yes</v>
      </c>
      <c r="AQ3352">
        <v>4</v>
      </c>
      <c r="AR3352" s="5">
        <f t="shared" si="474"/>
        <v>1988072.58</v>
      </c>
      <c r="AS3352" s="5">
        <f t="shared" si="475"/>
        <v>549653.1</v>
      </c>
      <c r="AT3352" t="s">
        <v>59</v>
      </c>
      <c r="AU3352" t="s">
        <v>6181</v>
      </c>
      <c r="AV3352" t="s">
        <v>6182</v>
      </c>
      <c r="AW3352" t="s">
        <v>6213</v>
      </c>
      <c r="AX3352" t="s">
        <v>6207</v>
      </c>
      <c r="AY3352">
        <v>54</v>
      </c>
      <c r="AZ3352">
        <v>3</v>
      </c>
      <c r="BA3352">
        <v>0</v>
      </c>
      <c r="BB3352" t="s">
        <v>6168</v>
      </c>
      <c r="BC3352">
        <v>0</v>
      </c>
      <c r="BD3352">
        <v>0</v>
      </c>
      <c r="BE3352" t="s">
        <v>6169</v>
      </c>
      <c r="BF3352" t="s">
        <v>6214</v>
      </c>
      <c r="BG3352">
        <v>0</v>
      </c>
      <c r="BH3352" t="s">
        <v>6171</v>
      </c>
      <c r="BI3352">
        <v>26</v>
      </c>
      <c r="BJ3352" t="s">
        <v>6172</v>
      </c>
      <c r="BK3352">
        <v>0</v>
      </c>
      <c r="BL3352">
        <v>58</v>
      </c>
      <c r="BM3352" s="3">
        <f t="shared" si="476"/>
        <v>0.86206896551724133</v>
      </c>
    </row>
    <row r="3353" spans="1:65">
      <c r="A3353" t="s">
        <v>3489</v>
      </c>
      <c r="B3353" s="2">
        <v>45860</v>
      </c>
      <c r="C3353" t="s">
        <v>3137</v>
      </c>
      <c r="D3353" t="s">
        <v>3138</v>
      </c>
      <c r="E3353">
        <v>7</v>
      </c>
      <c r="F3353" t="s">
        <v>72</v>
      </c>
      <c r="G3353" t="s">
        <v>79</v>
      </c>
      <c r="H3353" t="s">
        <v>159</v>
      </c>
      <c r="I3353" t="s">
        <v>52</v>
      </c>
      <c r="J3353" t="s">
        <v>53</v>
      </c>
      <c r="K3353" t="s">
        <v>66</v>
      </c>
      <c r="L3353" t="s">
        <v>87</v>
      </c>
      <c r="M3353" t="s">
        <v>56</v>
      </c>
      <c r="N3353" t="s">
        <v>76</v>
      </c>
      <c r="O3353" t="s">
        <v>58</v>
      </c>
      <c r="P3353">
        <v>63</v>
      </c>
      <c r="Q3353">
        <v>65</v>
      </c>
      <c r="R3353">
        <v>67</v>
      </c>
      <c r="S3353">
        <v>2</v>
      </c>
      <c r="T3353">
        <f t="shared" si="468"/>
        <v>65</v>
      </c>
      <c r="U3353">
        <v>60</v>
      </c>
      <c r="V3353">
        <f t="shared" si="469"/>
        <v>5</v>
      </c>
      <c r="W3353" s="3">
        <f t="shared" si="470"/>
        <v>2.9850746268656716E-2</v>
      </c>
      <c r="X3353">
        <v>25</v>
      </c>
      <c r="Y3353" s="4">
        <v>4.9000000000000004</v>
      </c>
      <c r="Z3353" s="4">
        <v>2</v>
      </c>
      <c r="AA3353" s="5">
        <v>33546.25</v>
      </c>
      <c r="AB3353" s="5">
        <f t="shared" si="471"/>
        <v>2012775</v>
      </c>
      <c r="AC3353" s="5">
        <v>24294.2</v>
      </c>
      <c r="AD3353" s="5">
        <f t="shared" si="472"/>
        <v>1627711.4</v>
      </c>
      <c r="AE3353" s="5">
        <v>117891.98</v>
      </c>
      <c r="AF3353" s="5">
        <v>30617.64</v>
      </c>
      <c r="AG3353" s="5">
        <v>9796.0300000000007</v>
      </c>
      <c r="AH3353" s="5">
        <v>2900</v>
      </c>
      <c r="AI3353" s="5">
        <v>6400</v>
      </c>
      <c r="AJ3353">
        <v>0</v>
      </c>
      <c r="AK3353" s="5">
        <v>0</v>
      </c>
      <c r="AL3353" s="5">
        <v>3342.16</v>
      </c>
      <c r="AM3353" s="5">
        <v>37973.870000000003</v>
      </c>
      <c r="AN3353">
        <v>4</v>
      </c>
      <c r="AO3353">
        <v>4</v>
      </c>
      <c r="AP3353" t="str">
        <f t="shared" si="473"/>
        <v>Yes</v>
      </c>
      <c r="AQ3353">
        <v>1</v>
      </c>
      <c r="AR3353" s="5">
        <f t="shared" si="474"/>
        <v>1836633.08</v>
      </c>
      <c r="AS3353" s="5">
        <f t="shared" si="475"/>
        <v>176141.92</v>
      </c>
      <c r="AT3353" t="s">
        <v>59</v>
      </c>
      <c r="AU3353" t="s">
        <v>6164</v>
      </c>
      <c r="AV3353" t="s">
        <v>6165</v>
      </c>
      <c r="AW3353" t="s">
        <v>6166</v>
      </c>
      <c r="AX3353" t="s">
        <v>6184</v>
      </c>
      <c r="AY3353">
        <v>64</v>
      </c>
      <c r="AZ3353">
        <v>0</v>
      </c>
      <c r="BA3353">
        <v>28</v>
      </c>
      <c r="BB3353" t="s">
        <v>6180</v>
      </c>
      <c r="BC3353">
        <v>0</v>
      </c>
      <c r="BD3353">
        <v>0</v>
      </c>
      <c r="BE3353" t="s">
        <v>6169</v>
      </c>
      <c r="BF3353" t="s">
        <v>6170</v>
      </c>
      <c r="BG3353">
        <v>0</v>
      </c>
      <c r="BH3353" t="s">
        <v>6171</v>
      </c>
      <c r="BI3353">
        <v>43</v>
      </c>
      <c r="BJ3353" t="s">
        <v>6172</v>
      </c>
      <c r="BK3353">
        <v>0</v>
      </c>
      <c r="BL3353">
        <v>75</v>
      </c>
      <c r="BM3353" s="3">
        <f t="shared" si="476"/>
        <v>0.89333333333333331</v>
      </c>
    </row>
    <row r="3354" spans="1:65">
      <c r="A3354" t="s">
        <v>3490</v>
      </c>
      <c r="B3354" s="2">
        <v>45860</v>
      </c>
      <c r="C3354" t="s">
        <v>3137</v>
      </c>
      <c r="D3354" t="s">
        <v>3138</v>
      </c>
      <c r="E3354">
        <v>7</v>
      </c>
      <c r="F3354" t="s">
        <v>61</v>
      </c>
      <c r="G3354" t="s">
        <v>50</v>
      </c>
      <c r="H3354" t="s">
        <v>157</v>
      </c>
      <c r="I3354" t="s">
        <v>52</v>
      </c>
      <c r="J3354" t="s">
        <v>53</v>
      </c>
      <c r="K3354" t="s">
        <v>75</v>
      </c>
      <c r="L3354" t="s">
        <v>92</v>
      </c>
      <c r="M3354" t="s">
        <v>56</v>
      </c>
      <c r="N3354" t="s">
        <v>76</v>
      </c>
      <c r="O3354" t="s">
        <v>120</v>
      </c>
      <c r="P3354">
        <v>52</v>
      </c>
      <c r="Q3354">
        <v>54</v>
      </c>
      <c r="R3354">
        <v>54</v>
      </c>
      <c r="S3354">
        <v>1</v>
      </c>
      <c r="T3354">
        <f t="shared" si="468"/>
        <v>53</v>
      </c>
      <c r="U3354">
        <v>50</v>
      </c>
      <c r="V3354">
        <f t="shared" si="469"/>
        <v>3</v>
      </c>
      <c r="W3354" s="3">
        <f t="shared" si="470"/>
        <v>1.8518518518518517E-2</v>
      </c>
      <c r="X3354">
        <v>33</v>
      </c>
      <c r="Y3354" s="4">
        <v>8.3000000000000007</v>
      </c>
      <c r="Z3354" s="4">
        <v>1.8</v>
      </c>
      <c r="AA3354" s="5">
        <v>35833.449999999997</v>
      </c>
      <c r="AB3354" s="5">
        <f t="shared" si="471"/>
        <v>1791672.5</v>
      </c>
      <c r="AC3354" s="5">
        <v>23956.22</v>
      </c>
      <c r="AD3354" s="5">
        <f t="shared" si="472"/>
        <v>1293635.8799999999</v>
      </c>
      <c r="AE3354" s="5">
        <v>97496.08</v>
      </c>
      <c r="AF3354" s="5">
        <v>23464.87</v>
      </c>
      <c r="AG3354" s="5">
        <v>9743.57</v>
      </c>
      <c r="AH3354" s="5">
        <v>2610</v>
      </c>
      <c r="AI3354" s="5">
        <v>3200</v>
      </c>
      <c r="AJ3354">
        <v>0</v>
      </c>
      <c r="AK3354" s="5">
        <v>0</v>
      </c>
      <c r="AL3354" s="5">
        <v>1930.86</v>
      </c>
      <c r="AM3354" s="5">
        <v>34385.269999999997</v>
      </c>
      <c r="AN3354">
        <v>4</v>
      </c>
      <c r="AO3354">
        <v>3</v>
      </c>
      <c r="AP3354" t="str">
        <f t="shared" si="473"/>
        <v>Yes</v>
      </c>
      <c r="AQ3354">
        <v>0</v>
      </c>
      <c r="AR3354" s="5">
        <f t="shared" si="474"/>
        <v>1466466.53</v>
      </c>
      <c r="AS3354" s="5">
        <f t="shared" si="475"/>
        <v>325205.96999999997</v>
      </c>
      <c r="AT3354" t="s">
        <v>59</v>
      </c>
      <c r="AU3354" t="s">
        <v>6164</v>
      </c>
      <c r="AV3354" t="s">
        <v>6165</v>
      </c>
      <c r="AW3354" t="s">
        <v>6166</v>
      </c>
      <c r="AX3354" t="s">
        <v>6177</v>
      </c>
      <c r="AY3354">
        <v>54</v>
      </c>
      <c r="AZ3354">
        <v>0</v>
      </c>
      <c r="BA3354">
        <v>24</v>
      </c>
      <c r="BB3354" t="s">
        <v>6180</v>
      </c>
      <c r="BC3354">
        <v>0</v>
      </c>
      <c r="BD3354">
        <v>0</v>
      </c>
      <c r="BE3354" t="s">
        <v>6169</v>
      </c>
      <c r="BF3354" t="s">
        <v>6170</v>
      </c>
      <c r="BG3354">
        <v>0</v>
      </c>
      <c r="BH3354" t="s">
        <v>6171</v>
      </c>
      <c r="BI3354">
        <v>31</v>
      </c>
      <c r="BJ3354" t="s">
        <v>6172</v>
      </c>
      <c r="BK3354">
        <v>0</v>
      </c>
      <c r="BL3354">
        <v>70</v>
      </c>
      <c r="BM3354" s="3">
        <f t="shared" si="476"/>
        <v>0.77142857142857146</v>
      </c>
    </row>
    <row r="3355" spans="1:65">
      <c r="A3355" t="s">
        <v>3491</v>
      </c>
      <c r="B3355" s="2">
        <v>45860</v>
      </c>
      <c r="C3355" t="s">
        <v>3137</v>
      </c>
      <c r="D3355" t="s">
        <v>3138</v>
      </c>
      <c r="E3355">
        <v>7</v>
      </c>
      <c r="F3355" t="s">
        <v>78</v>
      </c>
      <c r="G3355" t="s">
        <v>50</v>
      </c>
      <c r="H3355" t="s">
        <v>173</v>
      </c>
      <c r="I3355" t="s">
        <v>52</v>
      </c>
      <c r="J3355" t="s">
        <v>65</v>
      </c>
      <c r="K3355" t="s">
        <v>75</v>
      </c>
      <c r="L3355" t="s">
        <v>67</v>
      </c>
      <c r="M3355" t="s">
        <v>56</v>
      </c>
      <c r="N3355" t="s">
        <v>94</v>
      </c>
      <c r="O3355" t="s">
        <v>82</v>
      </c>
      <c r="P3355">
        <v>49</v>
      </c>
      <c r="Q3355">
        <v>51</v>
      </c>
      <c r="R3355">
        <v>49</v>
      </c>
      <c r="S3355">
        <v>2</v>
      </c>
      <c r="T3355">
        <f t="shared" si="468"/>
        <v>47</v>
      </c>
      <c r="U3355">
        <v>47</v>
      </c>
      <c r="V3355">
        <f t="shared" si="469"/>
        <v>0</v>
      </c>
      <c r="W3355" s="3">
        <f t="shared" si="470"/>
        <v>4.0816326530612242E-2</v>
      </c>
      <c r="X3355">
        <v>121</v>
      </c>
      <c r="Y3355" s="4">
        <v>2</v>
      </c>
      <c r="Z3355" s="4">
        <v>4</v>
      </c>
      <c r="AA3355" s="5">
        <v>51675.59</v>
      </c>
      <c r="AB3355" s="5">
        <f t="shared" si="471"/>
        <v>2428752.73</v>
      </c>
      <c r="AC3355" s="5">
        <v>33884.870000000003</v>
      </c>
      <c r="AD3355" s="5">
        <f t="shared" si="472"/>
        <v>1660358.63</v>
      </c>
      <c r="AE3355" s="5">
        <v>113203.21</v>
      </c>
      <c r="AF3355" s="5">
        <v>37902.160000000003</v>
      </c>
      <c r="AG3355" s="5">
        <v>35796.019999999997</v>
      </c>
      <c r="AH3355" s="5">
        <v>5800</v>
      </c>
      <c r="AI3355" s="5">
        <v>9200</v>
      </c>
      <c r="AJ3355">
        <v>0</v>
      </c>
      <c r="AK3355" s="5">
        <v>0</v>
      </c>
      <c r="AL3355" s="5">
        <v>0</v>
      </c>
      <c r="AM3355" s="5">
        <v>30323.57</v>
      </c>
      <c r="AN3355">
        <v>4</v>
      </c>
      <c r="AO3355">
        <v>2</v>
      </c>
      <c r="AP3355" t="str">
        <f t="shared" si="473"/>
        <v>Yes</v>
      </c>
      <c r="AQ3355">
        <v>1</v>
      </c>
      <c r="AR3355" s="5">
        <f t="shared" si="474"/>
        <v>1892583.59</v>
      </c>
      <c r="AS3355" s="5">
        <f t="shared" si="475"/>
        <v>536169.14</v>
      </c>
      <c r="AT3355" t="s">
        <v>116</v>
      </c>
      <c r="AU3355" t="s">
        <v>6164</v>
      </c>
      <c r="AV3355" t="s">
        <v>6165</v>
      </c>
      <c r="AW3355" t="s">
        <v>6166</v>
      </c>
      <c r="AX3355" t="s">
        <v>6202</v>
      </c>
      <c r="AY3355">
        <v>50</v>
      </c>
      <c r="AZ3355">
        <v>0</v>
      </c>
      <c r="BA3355">
        <v>0</v>
      </c>
      <c r="BB3355" t="s">
        <v>6168</v>
      </c>
      <c r="BC3355">
        <v>0</v>
      </c>
      <c r="BD3355">
        <v>0</v>
      </c>
      <c r="BE3355" t="s">
        <v>6169</v>
      </c>
      <c r="BF3355" t="s">
        <v>6176</v>
      </c>
      <c r="BG3355">
        <v>2</v>
      </c>
      <c r="BH3355" t="s">
        <v>6209</v>
      </c>
      <c r="BI3355">
        <v>91</v>
      </c>
      <c r="BJ3355" t="s">
        <v>6193</v>
      </c>
      <c r="BK3355">
        <v>0</v>
      </c>
      <c r="BL3355">
        <v>61</v>
      </c>
      <c r="BM3355" s="3">
        <f t="shared" si="476"/>
        <v>0.80327868852459017</v>
      </c>
    </row>
    <row r="3356" spans="1:65">
      <c r="A3356" t="s">
        <v>3492</v>
      </c>
      <c r="B3356" s="2">
        <v>45860</v>
      </c>
      <c r="C3356" t="s">
        <v>3137</v>
      </c>
      <c r="D3356" t="s">
        <v>3138</v>
      </c>
      <c r="E3356">
        <v>7</v>
      </c>
      <c r="F3356" t="s">
        <v>61</v>
      </c>
      <c r="G3356" t="s">
        <v>50</v>
      </c>
      <c r="H3356" t="s">
        <v>157</v>
      </c>
      <c r="I3356" t="s">
        <v>74</v>
      </c>
      <c r="J3356" t="s">
        <v>81</v>
      </c>
      <c r="K3356" t="s">
        <v>54</v>
      </c>
      <c r="L3356" t="s">
        <v>87</v>
      </c>
      <c r="M3356" t="s">
        <v>56</v>
      </c>
      <c r="N3356" t="s">
        <v>69</v>
      </c>
      <c r="O3356" t="s">
        <v>58</v>
      </c>
      <c r="P3356">
        <v>30</v>
      </c>
      <c r="Q3356">
        <v>32</v>
      </c>
      <c r="R3356">
        <v>32</v>
      </c>
      <c r="S3356">
        <v>1</v>
      </c>
      <c r="T3356">
        <f t="shared" si="468"/>
        <v>31</v>
      </c>
      <c r="U3356">
        <v>29</v>
      </c>
      <c r="V3356">
        <f t="shared" si="469"/>
        <v>2</v>
      </c>
      <c r="W3356" s="3">
        <f t="shared" si="470"/>
        <v>3.125E-2</v>
      </c>
      <c r="X3356">
        <v>37</v>
      </c>
      <c r="Y3356" s="4">
        <v>34.700000000000003</v>
      </c>
      <c r="Z3356" s="4">
        <v>4.5</v>
      </c>
      <c r="AA3356" s="5">
        <v>84954.83</v>
      </c>
      <c r="AB3356" s="5">
        <f t="shared" si="471"/>
        <v>2463690.0699999998</v>
      </c>
      <c r="AC3356" s="5">
        <v>54734.51</v>
      </c>
      <c r="AD3356" s="5">
        <f t="shared" si="472"/>
        <v>1751504.32</v>
      </c>
      <c r="AE3356" s="5">
        <v>97027.15</v>
      </c>
      <c r="AF3356" s="5">
        <v>28165.35</v>
      </c>
      <c r="AG3356" s="5">
        <v>10703.62</v>
      </c>
      <c r="AH3356" s="5">
        <v>6525</v>
      </c>
      <c r="AI3356" s="5">
        <v>6800</v>
      </c>
      <c r="AJ3356">
        <v>0</v>
      </c>
      <c r="AK3356" s="5">
        <v>0</v>
      </c>
      <c r="AL3356" s="5">
        <v>3087.76</v>
      </c>
      <c r="AM3356" s="5">
        <v>18093.84</v>
      </c>
      <c r="AN3356">
        <v>4</v>
      </c>
      <c r="AO3356">
        <v>3</v>
      </c>
      <c r="AP3356" t="str">
        <f t="shared" si="473"/>
        <v>Yes</v>
      </c>
      <c r="AQ3356">
        <v>1</v>
      </c>
      <c r="AR3356" s="5">
        <f t="shared" si="474"/>
        <v>1921907.04</v>
      </c>
      <c r="AS3356" s="5">
        <f t="shared" si="475"/>
        <v>541783.03</v>
      </c>
      <c r="AT3356" t="s">
        <v>59</v>
      </c>
      <c r="AU3356" t="s">
        <v>6164</v>
      </c>
      <c r="AV3356" t="s">
        <v>6165</v>
      </c>
      <c r="AW3356" t="s">
        <v>6166</v>
      </c>
      <c r="AX3356" t="s">
        <v>6177</v>
      </c>
      <c r="AY3356">
        <v>32</v>
      </c>
      <c r="AZ3356">
        <v>0</v>
      </c>
      <c r="BA3356">
        <v>14</v>
      </c>
      <c r="BB3356" t="s">
        <v>6180</v>
      </c>
      <c r="BC3356">
        <v>0</v>
      </c>
      <c r="BD3356">
        <v>0</v>
      </c>
      <c r="BE3356" t="s">
        <v>6169</v>
      </c>
      <c r="BF3356" t="s">
        <v>6170</v>
      </c>
      <c r="BG3356">
        <v>0</v>
      </c>
      <c r="BH3356" t="s">
        <v>6171</v>
      </c>
      <c r="BI3356">
        <v>40</v>
      </c>
      <c r="BJ3356" t="s">
        <v>6172</v>
      </c>
      <c r="BK3356">
        <v>0</v>
      </c>
      <c r="BL3356">
        <v>52</v>
      </c>
      <c r="BM3356" s="3">
        <f t="shared" si="476"/>
        <v>0.61538461538461542</v>
      </c>
    </row>
    <row r="3357" spans="1:65">
      <c r="A3357" t="s">
        <v>3493</v>
      </c>
      <c r="B3357" s="2">
        <v>45861</v>
      </c>
      <c r="C3357" t="s">
        <v>3137</v>
      </c>
      <c r="D3357" t="s">
        <v>3138</v>
      </c>
      <c r="E3357">
        <v>7</v>
      </c>
      <c r="F3357" t="s">
        <v>78</v>
      </c>
      <c r="G3357" t="s">
        <v>50</v>
      </c>
      <c r="H3357" t="s">
        <v>173</v>
      </c>
      <c r="I3357" t="s">
        <v>74</v>
      </c>
      <c r="J3357" t="s">
        <v>81</v>
      </c>
      <c r="K3357" t="s">
        <v>66</v>
      </c>
      <c r="L3357" t="s">
        <v>87</v>
      </c>
      <c r="M3357" t="s">
        <v>56</v>
      </c>
      <c r="N3357" t="s">
        <v>76</v>
      </c>
      <c r="O3357" t="s">
        <v>120</v>
      </c>
      <c r="P3357">
        <v>32</v>
      </c>
      <c r="Q3357">
        <v>33</v>
      </c>
      <c r="R3357">
        <v>32</v>
      </c>
      <c r="S3357">
        <v>1</v>
      </c>
      <c r="T3357">
        <f t="shared" si="468"/>
        <v>31</v>
      </c>
      <c r="U3357">
        <v>31</v>
      </c>
      <c r="V3357">
        <f t="shared" si="469"/>
        <v>0</v>
      </c>
      <c r="W3357" s="3">
        <f t="shared" si="470"/>
        <v>3.125E-2</v>
      </c>
      <c r="X3357">
        <v>21</v>
      </c>
      <c r="Y3357" s="4">
        <v>2.7</v>
      </c>
      <c r="Z3357" s="4">
        <v>1.2</v>
      </c>
      <c r="AA3357" s="5">
        <v>72988.56</v>
      </c>
      <c r="AB3357" s="5">
        <f t="shared" si="471"/>
        <v>2262645.36</v>
      </c>
      <c r="AC3357" s="5">
        <v>54645.32</v>
      </c>
      <c r="AD3357" s="5">
        <f t="shared" si="472"/>
        <v>1748650.24</v>
      </c>
      <c r="AE3357" s="5">
        <v>98216.27</v>
      </c>
      <c r="AF3357" s="5">
        <v>30243.33</v>
      </c>
      <c r="AG3357" s="5">
        <v>9275.19</v>
      </c>
      <c r="AH3357" s="5">
        <v>1740</v>
      </c>
      <c r="AI3357" s="5">
        <v>6800</v>
      </c>
      <c r="AJ3357">
        <v>0</v>
      </c>
      <c r="AK3357" s="5">
        <v>0</v>
      </c>
      <c r="AL3357" s="5">
        <v>0</v>
      </c>
      <c r="AM3357" s="5">
        <v>19021.86</v>
      </c>
      <c r="AN3357">
        <v>4</v>
      </c>
      <c r="AO3357">
        <v>3</v>
      </c>
      <c r="AP3357" t="str">
        <f t="shared" si="473"/>
        <v>Yes</v>
      </c>
      <c r="AQ3357">
        <v>1</v>
      </c>
      <c r="AR3357" s="5">
        <f t="shared" si="474"/>
        <v>1913946.89</v>
      </c>
      <c r="AS3357" s="5">
        <f t="shared" si="475"/>
        <v>348698.47</v>
      </c>
      <c r="AT3357" t="s">
        <v>59</v>
      </c>
      <c r="AU3357" t="s">
        <v>6164</v>
      </c>
      <c r="AV3357" t="s">
        <v>6165</v>
      </c>
      <c r="AW3357" t="s">
        <v>6166</v>
      </c>
      <c r="AX3357" t="s">
        <v>6167</v>
      </c>
      <c r="AY3357">
        <v>35</v>
      </c>
      <c r="AZ3357">
        <v>0</v>
      </c>
      <c r="BA3357">
        <v>0</v>
      </c>
      <c r="BB3357" t="s">
        <v>6168</v>
      </c>
      <c r="BC3357">
        <v>0</v>
      </c>
      <c r="BD3357">
        <v>0</v>
      </c>
      <c r="BE3357" t="s">
        <v>6169</v>
      </c>
      <c r="BF3357" t="s">
        <v>6170</v>
      </c>
      <c r="BG3357">
        <v>4</v>
      </c>
      <c r="BH3357" t="s">
        <v>6209</v>
      </c>
      <c r="BI3357">
        <v>87</v>
      </c>
      <c r="BJ3357" t="s">
        <v>6193</v>
      </c>
      <c r="BK3357">
        <v>0</v>
      </c>
      <c r="BL3357">
        <v>48</v>
      </c>
      <c r="BM3357" s="3">
        <f t="shared" si="476"/>
        <v>0.66666666666666663</v>
      </c>
    </row>
    <row r="3358" spans="1:65">
      <c r="A3358" t="s">
        <v>3494</v>
      </c>
      <c r="B3358" s="2">
        <v>45861</v>
      </c>
      <c r="C3358" t="s">
        <v>3137</v>
      </c>
      <c r="D3358" t="s">
        <v>3138</v>
      </c>
      <c r="E3358">
        <v>7</v>
      </c>
      <c r="F3358" t="s">
        <v>78</v>
      </c>
      <c r="G3358" t="s">
        <v>50</v>
      </c>
      <c r="H3358" t="s">
        <v>161</v>
      </c>
      <c r="I3358" t="s">
        <v>64</v>
      </c>
      <c r="J3358" t="s">
        <v>53</v>
      </c>
      <c r="K3358" t="s">
        <v>54</v>
      </c>
      <c r="L3358" t="s">
        <v>55</v>
      </c>
      <c r="M3358" t="s">
        <v>56</v>
      </c>
      <c r="N3358" t="s">
        <v>109</v>
      </c>
      <c r="O3358" t="s">
        <v>70</v>
      </c>
      <c r="P3358">
        <v>53</v>
      </c>
      <c r="Q3358">
        <v>57</v>
      </c>
      <c r="R3358">
        <v>54</v>
      </c>
      <c r="S3358">
        <v>1</v>
      </c>
      <c r="T3358">
        <f t="shared" si="468"/>
        <v>53</v>
      </c>
      <c r="U3358">
        <v>51</v>
      </c>
      <c r="V3358">
        <f t="shared" si="469"/>
        <v>2</v>
      </c>
      <c r="W3358" s="3">
        <f t="shared" si="470"/>
        <v>1.8518518518518517E-2</v>
      </c>
      <c r="X3358">
        <v>23</v>
      </c>
      <c r="Y3358" s="4">
        <v>2.9</v>
      </c>
      <c r="Z3358" s="4">
        <v>1.7</v>
      </c>
      <c r="AA3358" s="5">
        <v>39071.5</v>
      </c>
      <c r="AB3358" s="5">
        <f t="shared" si="471"/>
        <v>1992646.5</v>
      </c>
      <c r="AC3358" s="5">
        <v>23597.19</v>
      </c>
      <c r="AD3358" s="5">
        <f t="shared" si="472"/>
        <v>1274248.26</v>
      </c>
      <c r="AE3358" s="5">
        <v>89983.37</v>
      </c>
      <c r="AF3358" s="5">
        <v>26145.75</v>
      </c>
      <c r="AG3358" s="5">
        <v>9166.56</v>
      </c>
      <c r="AH3358" s="5">
        <v>2465</v>
      </c>
      <c r="AI3358" s="5">
        <v>3200</v>
      </c>
      <c r="AJ3358">
        <v>0</v>
      </c>
      <c r="AK3358" s="5">
        <v>0</v>
      </c>
      <c r="AL3358" s="5">
        <v>1294.1500000000001</v>
      </c>
      <c r="AM3358" s="5">
        <v>80030.600000000006</v>
      </c>
      <c r="AN3358">
        <v>8</v>
      </c>
      <c r="AO3358">
        <v>10</v>
      </c>
      <c r="AP3358" t="str">
        <f t="shared" si="473"/>
        <v>No</v>
      </c>
      <c r="AQ3358">
        <v>2</v>
      </c>
      <c r="AR3358" s="5">
        <f t="shared" si="474"/>
        <v>1486533.69</v>
      </c>
      <c r="AS3358" s="5">
        <f t="shared" si="475"/>
        <v>506112.81</v>
      </c>
      <c r="AT3358" t="s">
        <v>59</v>
      </c>
      <c r="AU3358" t="s">
        <v>6164</v>
      </c>
      <c r="AV3358" t="s">
        <v>6165</v>
      </c>
      <c r="AW3358" t="s">
        <v>6166</v>
      </c>
      <c r="AX3358" t="s">
        <v>6167</v>
      </c>
      <c r="AY3358">
        <v>53</v>
      </c>
      <c r="AZ3358">
        <v>0</v>
      </c>
      <c r="BA3358">
        <v>15</v>
      </c>
      <c r="BB3358" t="s">
        <v>6198</v>
      </c>
      <c r="BC3358">
        <v>0</v>
      </c>
      <c r="BD3358">
        <v>2</v>
      </c>
      <c r="BE3358" t="s">
        <v>6196</v>
      </c>
      <c r="BF3358" t="s">
        <v>6170</v>
      </c>
      <c r="BG3358">
        <v>0</v>
      </c>
      <c r="BH3358" t="s">
        <v>6171</v>
      </c>
      <c r="BI3358">
        <v>43</v>
      </c>
      <c r="BJ3358" t="s">
        <v>6172</v>
      </c>
      <c r="BK3358">
        <v>0</v>
      </c>
      <c r="BL3358">
        <v>76</v>
      </c>
      <c r="BM3358" s="3">
        <f t="shared" si="476"/>
        <v>0.71052631578947367</v>
      </c>
    </row>
    <row r="3359" spans="1:65">
      <c r="A3359" t="s">
        <v>3495</v>
      </c>
      <c r="B3359" s="2">
        <v>45861</v>
      </c>
      <c r="C3359" t="s">
        <v>3137</v>
      </c>
      <c r="D3359" t="s">
        <v>3138</v>
      </c>
      <c r="E3359">
        <v>7</v>
      </c>
      <c r="F3359" t="s">
        <v>61</v>
      </c>
      <c r="G3359" t="s">
        <v>50</v>
      </c>
      <c r="H3359" t="s">
        <v>183</v>
      </c>
      <c r="I3359" t="s">
        <v>64</v>
      </c>
      <c r="J3359" t="s">
        <v>53</v>
      </c>
      <c r="K3359" t="s">
        <v>75</v>
      </c>
      <c r="L3359" t="s">
        <v>92</v>
      </c>
      <c r="M3359" t="s">
        <v>56</v>
      </c>
      <c r="N3359" t="s">
        <v>76</v>
      </c>
      <c r="O3359" t="s">
        <v>70</v>
      </c>
      <c r="P3359">
        <v>67</v>
      </c>
      <c r="Q3359">
        <v>69</v>
      </c>
      <c r="R3359">
        <v>66</v>
      </c>
      <c r="S3359">
        <v>1</v>
      </c>
      <c r="T3359">
        <f t="shared" si="468"/>
        <v>65</v>
      </c>
      <c r="U3359">
        <v>65</v>
      </c>
      <c r="V3359">
        <f t="shared" si="469"/>
        <v>0</v>
      </c>
      <c r="W3359" s="3">
        <f t="shared" si="470"/>
        <v>1.5151515151515152E-2</v>
      </c>
      <c r="X3359">
        <v>23</v>
      </c>
      <c r="Y3359" s="4">
        <v>4.7</v>
      </c>
      <c r="Z3359" s="4">
        <v>0.8</v>
      </c>
      <c r="AA3359" s="5">
        <v>35754.269999999997</v>
      </c>
      <c r="AB3359" s="5">
        <f t="shared" si="471"/>
        <v>2324027.5499999998</v>
      </c>
      <c r="AC3359" s="5">
        <v>23701.040000000001</v>
      </c>
      <c r="AD3359" s="5">
        <f t="shared" si="472"/>
        <v>1564268.64</v>
      </c>
      <c r="AE3359" s="5">
        <v>107870.67</v>
      </c>
      <c r="AF3359" s="5">
        <v>28687.26</v>
      </c>
      <c r="AG3359" s="5">
        <v>9386.01</v>
      </c>
      <c r="AH3359" s="5">
        <v>1160</v>
      </c>
      <c r="AI3359" s="5">
        <v>3200</v>
      </c>
      <c r="AJ3359">
        <v>0</v>
      </c>
      <c r="AK3359" s="5">
        <v>0</v>
      </c>
      <c r="AL3359" s="5">
        <v>0</v>
      </c>
      <c r="AM3359" s="5">
        <v>41551.26</v>
      </c>
      <c r="AN3359">
        <v>4</v>
      </c>
      <c r="AO3359">
        <v>4</v>
      </c>
      <c r="AP3359" t="str">
        <f t="shared" si="473"/>
        <v>Yes</v>
      </c>
      <c r="AQ3359">
        <v>1</v>
      </c>
      <c r="AR3359" s="5">
        <f t="shared" si="474"/>
        <v>1756123.84</v>
      </c>
      <c r="AS3359" s="5">
        <f t="shared" si="475"/>
        <v>567903.71</v>
      </c>
      <c r="AT3359" t="s">
        <v>59</v>
      </c>
      <c r="AU3359" t="s">
        <v>6164</v>
      </c>
      <c r="AV3359" t="s">
        <v>6165</v>
      </c>
      <c r="AW3359" t="s">
        <v>6166</v>
      </c>
      <c r="AX3359" t="s">
        <v>6167</v>
      </c>
      <c r="AY3359">
        <v>69</v>
      </c>
      <c r="AZ3359">
        <v>0</v>
      </c>
      <c r="BA3359">
        <v>0</v>
      </c>
      <c r="BB3359" t="s">
        <v>6168</v>
      </c>
      <c r="BC3359">
        <v>0</v>
      </c>
      <c r="BD3359">
        <v>0</v>
      </c>
      <c r="BE3359" t="s">
        <v>6169</v>
      </c>
      <c r="BF3359" t="s">
        <v>6170</v>
      </c>
      <c r="BG3359">
        <v>0</v>
      </c>
      <c r="BH3359" t="s">
        <v>6171</v>
      </c>
      <c r="BI3359">
        <v>24</v>
      </c>
      <c r="BJ3359" t="s">
        <v>6172</v>
      </c>
      <c r="BK3359">
        <v>0</v>
      </c>
      <c r="BL3359">
        <v>75</v>
      </c>
      <c r="BM3359" s="3">
        <f t="shared" si="476"/>
        <v>0.88</v>
      </c>
    </row>
    <row r="3360" spans="1:65">
      <c r="A3360" t="s">
        <v>3496</v>
      </c>
      <c r="B3360" s="2">
        <v>45861</v>
      </c>
      <c r="C3360" t="s">
        <v>3137</v>
      </c>
      <c r="D3360" t="s">
        <v>3138</v>
      </c>
      <c r="E3360">
        <v>7</v>
      </c>
      <c r="F3360" t="s">
        <v>61</v>
      </c>
      <c r="G3360" t="s">
        <v>50</v>
      </c>
      <c r="H3360" t="s">
        <v>183</v>
      </c>
      <c r="I3360" t="s">
        <v>74</v>
      </c>
      <c r="J3360" t="s">
        <v>53</v>
      </c>
      <c r="K3360" t="s">
        <v>75</v>
      </c>
      <c r="L3360" t="s">
        <v>67</v>
      </c>
      <c r="M3360" t="s">
        <v>68</v>
      </c>
      <c r="N3360" t="s">
        <v>57</v>
      </c>
      <c r="O3360" t="s">
        <v>82</v>
      </c>
      <c r="P3360">
        <v>63</v>
      </c>
      <c r="Q3360">
        <v>67</v>
      </c>
      <c r="R3360">
        <v>67</v>
      </c>
      <c r="S3360">
        <v>3</v>
      </c>
      <c r="T3360">
        <f t="shared" si="468"/>
        <v>64</v>
      </c>
      <c r="U3360">
        <v>61</v>
      </c>
      <c r="V3360">
        <f t="shared" si="469"/>
        <v>3</v>
      </c>
      <c r="W3360" s="3">
        <f t="shared" si="470"/>
        <v>4.4776119402985072E-2</v>
      </c>
      <c r="X3360">
        <v>50</v>
      </c>
      <c r="Y3360" s="4">
        <v>35.1</v>
      </c>
      <c r="Z3360" s="4">
        <v>4</v>
      </c>
      <c r="AA3360" s="5">
        <v>36049.17</v>
      </c>
      <c r="AB3360" s="5">
        <f t="shared" si="471"/>
        <v>2198999.37</v>
      </c>
      <c r="AC3360" s="5">
        <v>21907.15</v>
      </c>
      <c r="AD3360" s="5">
        <f t="shared" si="472"/>
        <v>1467779.05</v>
      </c>
      <c r="AE3360" s="5">
        <v>115094.49</v>
      </c>
      <c r="AF3360" s="5">
        <v>31123.75</v>
      </c>
      <c r="AG3360" s="5">
        <v>10771.05</v>
      </c>
      <c r="AH3360" s="5">
        <v>5800</v>
      </c>
      <c r="AI3360" s="5">
        <v>9600</v>
      </c>
      <c r="AJ3360">
        <v>1</v>
      </c>
      <c r="AK3360" s="5">
        <v>8146.87</v>
      </c>
      <c r="AL3360" s="5">
        <v>2040.91</v>
      </c>
      <c r="AM3360" s="5">
        <v>38728.769999999997</v>
      </c>
      <c r="AN3360">
        <v>4</v>
      </c>
      <c r="AO3360">
        <v>2</v>
      </c>
      <c r="AP3360" t="str">
        <f t="shared" si="473"/>
        <v>Yes</v>
      </c>
      <c r="AQ3360">
        <v>1</v>
      </c>
      <c r="AR3360" s="5">
        <f t="shared" si="474"/>
        <v>1689084.89</v>
      </c>
      <c r="AS3360" s="5">
        <f t="shared" si="475"/>
        <v>509914.48</v>
      </c>
      <c r="AT3360" t="s">
        <v>116</v>
      </c>
      <c r="AU3360" t="s">
        <v>6173</v>
      </c>
      <c r="AV3360" t="s">
        <v>6174</v>
      </c>
      <c r="AW3360" t="s">
        <v>6175</v>
      </c>
      <c r="AX3360" t="s">
        <v>6177</v>
      </c>
      <c r="AY3360">
        <v>65</v>
      </c>
      <c r="AZ3360">
        <v>0</v>
      </c>
      <c r="BA3360">
        <v>19</v>
      </c>
      <c r="BB3360" t="s">
        <v>6180</v>
      </c>
      <c r="BC3360">
        <v>0</v>
      </c>
      <c r="BD3360">
        <v>0</v>
      </c>
      <c r="BE3360" t="s">
        <v>6169</v>
      </c>
      <c r="BF3360" t="s">
        <v>6210</v>
      </c>
      <c r="BG3360">
        <v>3</v>
      </c>
      <c r="BH3360" t="s">
        <v>6197</v>
      </c>
      <c r="BI3360">
        <v>50</v>
      </c>
      <c r="BJ3360" t="s">
        <v>6193</v>
      </c>
      <c r="BK3360">
        <v>0</v>
      </c>
      <c r="BL3360">
        <v>74</v>
      </c>
      <c r="BM3360" s="3">
        <f t="shared" si="476"/>
        <v>0.90540540540540537</v>
      </c>
    </row>
    <row r="3361" spans="1:65">
      <c r="A3361" t="s">
        <v>3497</v>
      </c>
      <c r="B3361" s="2">
        <v>45861</v>
      </c>
      <c r="C3361" t="s">
        <v>3137</v>
      </c>
      <c r="D3361" t="s">
        <v>3138</v>
      </c>
      <c r="E3361">
        <v>7</v>
      </c>
      <c r="F3361" t="s">
        <v>72</v>
      </c>
      <c r="G3361" t="s">
        <v>50</v>
      </c>
      <c r="H3361" t="s">
        <v>119</v>
      </c>
      <c r="I3361" t="s">
        <v>74</v>
      </c>
      <c r="J3361" t="s">
        <v>53</v>
      </c>
      <c r="K3361" t="s">
        <v>75</v>
      </c>
      <c r="L3361" t="s">
        <v>87</v>
      </c>
      <c r="M3361" t="s">
        <v>56</v>
      </c>
      <c r="N3361" t="s">
        <v>76</v>
      </c>
      <c r="O3361" t="s">
        <v>58</v>
      </c>
      <c r="P3361">
        <v>74</v>
      </c>
      <c r="Q3361">
        <v>76</v>
      </c>
      <c r="R3361">
        <v>78</v>
      </c>
      <c r="S3361">
        <v>1</v>
      </c>
      <c r="T3361">
        <f t="shared" si="468"/>
        <v>77</v>
      </c>
      <c r="U3361">
        <v>71</v>
      </c>
      <c r="V3361">
        <f t="shared" si="469"/>
        <v>6</v>
      </c>
      <c r="W3361" s="3">
        <f t="shared" si="470"/>
        <v>1.282051282051282E-2</v>
      </c>
      <c r="X3361">
        <v>27</v>
      </c>
      <c r="Y3361" s="4">
        <v>6.9</v>
      </c>
      <c r="Z3361" s="4">
        <v>1.6</v>
      </c>
      <c r="AA3361" s="5">
        <v>35735.019999999997</v>
      </c>
      <c r="AB3361" s="5">
        <f t="shared" si="471"/>
        <v>2537186.42</v>
      </c>
      <c r="AC3361" s="5">
        <v>24199.94</v>
      </c>
      <c r="AD3361" s="5">
        <f t="shared" si="472"/>
        <v>1887595.32</v>
      </c>
      <c r="AE3361" s="5">
        <v>133096.29</v>
      </c>
      <c r="AF3361" s="5">
        <v>35229.93</v>
      </c>
      <c r="AG3361" s="5">
        <v>9941.8799999999992</v>
      </c>
      <c r="AH3361" s="5">
        <v>2320</v>
      </c>
      <c r="AI3361" s="5">
        <v>3200</v>
      </c>
      <c r="AJ3361">
        <v>0</v>
      </c>
      <c r="AK3361" s="5">
        <v>0</v>
      </c>
      <c r="AL3361" s="5">
        <v>4046.19</v>
      </c>
      <c r="AM3361" s="5">
        <v>52726.67</v>
      </c>
      <c r="AN3361">
        <v>4</v>
      </c>
      <c r="AO3361">
        <v>5</v>
      </c>
      <c r="AP3361" t="str">
        <f t="shared" si="473"/>
        <v>No</v>
      </c>
      <c r="AQ3361">
        <v>2</v>
      </c>
      <c r="AR3361" s="5">
        <f t="shared" si="474"/>
        <v>2128156.2799999998</v>
      </c>
      <c r="AS3361" s="5">
        <f t="shared" si="475"/>
        <v>409030.14</v>
      </c>
      <c r="AT3361" t="s">
        <v>59</v>
      </c>
      <c r="AU3361" t="s">
        <v>6164</v>
      </c>
      <c r="AV3361" t="s">
        <v>6165</v>
      </c>
      <c r="AW3361" t="s">
        <v>6166</v>
      </c>
      <c r="AX3361" t="s">
        <v>6184</v>
      </c>
      <c r="AY3361">
        <v>74</v>
      </c>
      <c r="AZ3361">
        <v>0</v>
      </c>
      <c r="BA3361">
        <v>32</v>
      </c>
      <c r="BB3361" t="s">
        <v>6180</v>
      </c>
      <c r="BC3361">
        <v>1</v>
      </c>
      <c r="BD3361">
        <v>0</v>
      </c>
      <c r="BE3361" t="s">
        <v>6178</v>
      </c>
      <c r="BF3361" t="s">
        <v>6170</v>
      </c>
      <c r="BG3361">
        <v>0</v>
      </c>
      <c r="BH3361" t="s">
        <v>6171</v>
      </c>
      <c r="BI3361">
        <v>59</v>
      </c>
      <c r="BJ3361" t="s">
        <v>6187</v>
      </c>
      <c r="BK3361">
        <v>0</v>
      </c>
      <c r="BL3361">
        <v>84</v>
      </c>
      <c r="BM3361" s="3">
        <f t="shared" si="476"/>
        <v>0.9285714285714286</v>
      </c>
    </row>
    <row r="3362" spans="1:65">
      <c r="A3362" t="s">
        <v>3498</v>
      </c>
      <c r="B3362" s="2">
        <v>45861</v>
      </c>
      <c r="C3362" t="s">
        <v>3137</v>
      </c>
      <c r="D3362" t="s">
        <v>3138</v>
      </c>
      <c r="E3362">
        <v>7</v>
      </c>
      <c r="F3362" t="s">
        <v>61</v>
      </c>
      <c r="G3362" t="s">
        <v>50</v>
      </c>
      <c r="H3362" t="s">
        <v>157</v>
      </c>
      <c r="I3362" t="s">
        <v>74</v>
      </c>
      <c r="J3362" t="s">
        <v>53</v>
      </c>
      <c r="K3362" t="s">
        <v>75</v>
      </c>
      <c r="L3362" t="s">
        <v>55</v>
      </c>
      <c r="M3362" t="s">
        <v>56</v>
      </c>
      <c r="N3362" t="s">
        <v>76</v>
      </c>
      <c r="O3362" t="s">
        <v>58</v>
      </c>
      <c r="P3362">
        <v>56</v>
      </c>
      <c r="Q3362">
        <v>59</v>
      </c>
      <c r="R3362">
        <v>59</v>
      </c>
      <c r="S3362">
        <v>2</v>
      </c>
      <c r="T3362">
        <f t="shared" si="468"/>
        <v>57</v>
      </c>
      <c r="U3362">
        <v>56</v>
      </c>
      <c r="V3362">
        <f t="shared" si="469"/>
        <v>1</v>
      </c>
      <c r="W3362" s="3">
        <f t="shared" si="470"/>
        <v>3.3898305084745763E-2</v>
      </c>
      <c r="X3362">
        <v>47</v>
      </c>
      <c r="Y3362" s="4">
        <v>44.2</v>
      </c>
      <c r="Z3362" s="4">
        <v>5.7</v>
      </c>
      <c r="AA3362" s="5">
        <v>35841.9</v>
      </c>
      <c r="AB3362" s="5">
        <f t="shared" si="471"/>
        <v>2007146.4</v>
      </c>
      <c r="AC3362" s="5">
        <v>23523.63</v>
      </c>
      <c r="AD3362" s="5">
        <f t="shared" si="472"/>
        <v>1387894.17</v>
      </c>
      <c r="AE3362" s="5">
        <v>98923.42</v>
      </c>
      <c r="AF3362" s="5">
        <v>26958.66</v>
      </c>
      <c r="AG3362" s="5">
        <v>10581.32</v>
      </c>
      <c r="AH3362" s="5">
        <v>8265</v>
      </c>
      <c r="AI3362" s="5">
        <v>6400</v>
      </c>
      <c r="AJ3362">
        <v>0</v>
      </c>
      <c r="AK3362" s="5">
        <v>0</v>
      </c>
      <c r="AL3362" s="5">
        <v>649.63</v>
      </c>
      <c r="AM3362" s="5">
        <v>34964.589999999997</v>
      </c>
      <c r="AN3362">
        <v>4</v>
      </c>
      <c r="AO3362">
        <v>3</v>
      </c>
      <c r="AP3362" t="str">
        <f t="shared" si="473"/>
        <v>Yes</v>
      </c>
      <c r="AQ3362">
        <v>1</v>
      </c>
      <c r="AR3362" s="5">
        <f t="shared" si="474"/>
        <v>1574636.79</v>
      </c>
      <c r="AS3362" s="5">
        <f t="shared" si="475"/>
        <v>432509.61</v>
      </c>
      <c r="AT3362" t="s">
        <v>59</v>
      </c>
      <c r="AU3362" t="s">
        <v>6164</v>
      </c>
      <c r="AV3362" t="s">
        <v>6165</v>
      </c>
      <c r="AW3362" t="s">
        <v>6166</v>
      </c>
      <c r="AX3362" t="s">
        <v>6177</v>
      </c>
      <c r="AY3362">
        <v>56</v>
      </c>
      <c r="AZ3362">
        <v>0</v>
      </c>
      <c r="BA3362">
        <v>11</v>
      </c>
      <c r="BB3362" t="s">
        <v>6180</v>
      </c>
      <c r="BC3362">
        <v>0</v>
      </c>
      <c r="BD3362">
        <v>0</v>
      </c>
      <c r="BE3362" t="s">
        <v>6169</v>
      </c>
      <c r="BF3362" t="s">
        <v>6170</v>
      </c>
      <c r="BG3362">
        <v>1</v>
      </c>
      <c r="BH3362" t="s">
        <v>6197</v>
      </c>
      <c r="BI3362">
        <v>61</v>
      </c>
      <c r="BJ3362" t="s">
        <v>6187</v>
      </c>
      <c r="BK3362">
        <v>0</v>
      </c>
      <c r="BL3362">
        <v>77</v>
      </c>
      <c r="BM3362" s="3">
        <f t="shared" si="476"/>
        <v>0.76623376623376627</v>
      </c>
    </row>
    <row r="3363" spans="1:65">
      <c r="A3363" t="s">
        <v>3499</v>
      </c>
      <c r="B3363" s="2">
        <v>45861</v>
      </c>
      <c r="C3363" t="s">
        <v>3137</v>
      </c>
      <c r="D3363" t="s">
        <v>3138</v>
      </c>
      <c r="E3363">
        <v>7</v>
      </c>
      <c r="F3363" t="s">
        <v>49</v>
      </c>
      <c r="G3363" t="s">
        <v>62</v>
      </c>
      <c r="H3363" t="s">
        <v>125</v>
      </c>
      <c r="I3363" t="s">
        <v>52</v>
      </c>
      <c r="J3363" t="s">
        <v>65</v>
      </c>
      <c r="K3363" t="s">
        <v>75</v>
      </c>
      <c r="L3363" t="s">
        <v>67</v>
      </c>
      <c r="M3363" t="s">
        <v>68</v>
      </c>
      <c r="N3363" t="s">
        <v>69</v>
      </c>
      <c r="O3363" t="s">
        <v>82</v>
      </c>
      <c r="P3363">
        <v>45</v>
      </c>
      <c r="Q3363">
        <v>48</v>
      </c>
      <c r="R3363">
        <v>48</v>
      </c>
      <c r="S3363">
        <v>4</v>
      </c>
      <c r="T3363">
        <f t="shared" si="468"/>
        <v>44</v>
      </c>
      <c r="U3363">
        <v>43</v>
      </c>
      <c r="V3363">
        <f t="shared" si="469"/>
        <v>1</v>
      </c>
      <c r="W3363" s="3">
        <f t="shared" si="470"/>
        <v>8.3333333333333329E-2</v>
      </c>
      <c r="X3363">
        <v>34</v>
      </c>
      <c r="Y3363" s="4">
        <v>6.6</v>
      </c>
      <c r="Z3363" s="4">
        <v>2.2000000000000002</v>
      </c>
      <c r="AA3363" s="5">
        <v>52616.19</v>
      </c>
      <c r="AB3363" s="5">
        <f t="shared" si="471"/>
        <v>2262496.17</v>
      </c>
      <c r="AC3363" s="5">
        <v>32259.9</v>
      </c>
      <c r="AD3363" s="5">
        <f t="shared" si="472"/>
        <v>1548475.2</v>
      </c>
      <c r="AE3363" s="5">
        <v>111598.27</v>
      </c>
      <c r="AF3363" s="5">
        <v>32853.360000000001</v>
      </c>
      <c r="AG3363" s="5">
        <v>10513.68</v>
      </c>
      <c r="AH3363" s="5">
        <v>3190</v>
      </c>
      <c r="AI3363" s="5">
        <v>22809.47</v>
      </c>
      <c r="AJ3363">
        <v>1</v>
      </c>
      <c r="AK3363" s="5">
        <v>13709.17</v>
      </c>
      <c r="AL3363" s="5">
        <v>993.15</v>
      </c>
      <c r="AM3363" s="5">
        <v>28533.42</v>
      </c>
      <c r="AN3363">
        <v>4</v>
      </c>
      <c r="AO3363">
        <v>3</v>
      </c>
      <c r="AP3363" t="str">
        <f t="shared" si="473"/>
        <v>Yes</v>
      </c>
      <c r="AQ3363">
        <v>1</v>
      </c>
      <c r="AR3363" s="5">
        <f t="shared" si="474"/>
        <v>1772675.72</v>
      </c>
      <c r="AS3363" s="5">
        <f t="shared" si="475"/>
        <v>489820.45</v>
      </c>
      <c r="AT3363" t="s">
        <v>1641</v>
      </c>
      <c r="AU3363" t="s">
        <v>6199</v>
      </c>
      <c r="AV3363" t="s">
        <v>6200</v>
      </c>
      <c r="AW3363" t="s">
        <v>6175</v>
      </c>
      <c r="AX3363" t="s">
        <v>6184</v>
      </c>
      <c r="AY3363">
        <v>47</v>
      </c>
      <c r="AZ3363">
        <v>0</v>
      </c>
      <c r="BA3363">
        <v>10</v>
      </c>
      <c r="BB3363" t="s">
        <v>6191</v>
      </c>
      <c r="BC3363">
        <v>0</v>
      </c>
      <c r="BD3363">
        <v>0</v>
      </c>
      <c r="BE3363" t="s">
        <v>6169</v>
      </c>
      <c r="BF3363" t="s">
        <v>6210</v>
      </c>
      <c r="BG3363">
        <v>0</v>
      </c>
      <c r="BH3363" t="s">
        <v>6171</v>
      </c>
      <c r="BI3363">
        <v>36</v>
      </c>
      <c r="BJ3363" t="s">
        <v>6172</v>
      </c>
      <c r="BK3363">
        <v>0</v>
      </c>
      <c r="BL3363">
        <v>58</v>
      </c>
      <c r="BM3363" s="3">
        <f t="shared" si="476"/>
        <v>0.82758620689655171</v>
      </c>
    </row>
    <row r="3364" spans="1:65">
      <c r="A3364" t="s">
        <v>3500</v>
      </c>
      <c r="B3364" s="2">
        <v>45861</v>
      </c>
      <c r="C3364" t="s">
        <v>3137</v>
      </c>
      <c r="D3364" t="s">
        <v>3138</v>
      </c>
      <c r="E3364">
        <v>7</v>
      </c>
      <c r="F3364" t="s">
        <v>72</v>
      </c>
      <c r="G3364" t="s">
        <v>50</v>
      </c>
      <c r="H3364" t="s">
        <v>73</v>
      </c>
      <c r="I3364" t="s">
        <v>64</v>
      </c>
      <c r="J3364" t="s">
        <v>53</v>
      </c>
      <c r="K3364" t="s">
        <v>75</v>
      </c>
      <c r="L3364" t="s">
        <v>87</v>
      </c>
      <c r="M3364" t="s">
        <v>56</v>
      </c>
      <c r="N3364" t="s">
        <v>57</v>
      </c>
      <c r="O3364" t="s">
        <v>70</v>
      </c>
      <c r="P3364">
        <v>64</v>
      </c>
      <c r="Q3364">
        <v>69</v>
      </c>
      <c r="R3364">
        <v>71</v>
      </c>
      <c r="S3364">
        <v>1</v>
      </c>
      <c r="T3364">
        <f t="shared" si="468"/>
        <v>70</v>
      </c>
      <c r="U3364">
        <v>62</v>
      </c>
      <c r="V3364">
        <f t="shared" si="469"/>
        <v>8</v>
      </c>
      <c r="W3364" s="3">
        <f t="shared" si="470"/>
        <v>1.4084507042253521E-2</v>
      </c>
      <c r="X3364">
        <v>20</v>
      </c>
      <c r="Y3364" s="4">
        <v>0</v>
      </c>
      <c r="Z3364" s="4">
        <v>1</v>
      </c>
      <c r="AA3364" s="5">
        <v>35939.01</v>
      </c>
      <c r="AB3364" s="5">
        <f t="shared" si="471"/>
        <v>2228218.62</v>
      </c>
      <c r="AC3364" s="5">
        <v>24011.24</v>
      </c>
      <c r="AD3364" s="5">
        <f t="shared" si="472"/>
        <v>1704798.04</v>
      </c>
      <c r="AE3364" s="5">
        <v>119378.57</v>
      </c>
      <c r="AF3364" s="5">
        <v>30344.42</v>
      </c>
      <c r="AG3364" s="5">
        <v>9075.74</v>
      </c>
      <c r="AH3364" s="5">
        <v>1450</v>
      </c>
      <c r="AI3364" s="5">
        <v>3200</v>
      </c>
      <c r="AJ3364">
        <v>0</v>
      </c>
      <c r="AK3364" s="5">
        <v>0</v>
      </c>
      <c r="AL3364" s="5">
        <v>5298.63</v>
      </c>
      <c r="AM3364" s="5">
        <v>44836.84</v>
      </c>
      <c r="AN3364">
        <v>4</v>
      </c>
      <c r="AO3364">
        <v>5</v>
      </c>
      <c r="AP3364" t="str">
        <f t="shared" si="473"/>
        <v>No</v>
      </c>
      <c r="AQ3364">
        <v>2</v>
      </c>
      <c r="AR3364" s="5">
        <f t="shared" si="474"/>
        <v>1918382.24</v>
      </c>
      <c r="AS3364" s="5">
        <f t="shared" si="475"/>
        <v>309836.38</v>
      </c>
      <c r="AT3364" t="s">
        <v>59</v>
      </c>
      <c r="AU3364" t="s">
        <v>6164</v>
      </c>
      <c r="AV3364" t="s">
        <v>6165</v>
      </c>
      <c r="AW3364" t="s">
        <v>6166</v>
      </c>
      <c r="AX3364" t="s">
        <v>6184</v>
      </c>
      <c r="AY3364">
        <v>66</v>
      </c>
      <c r="AZ3364">
        <v>0</v>
      </c>
      <c r="BA3364">
        <v>43</v>
      </c>
      <c r="BB3364" t="s">
        <v>6180</v>
      </c>
      <c r="BC3364">
        <v>0</v>
      </c>
      <c r="BD3364">
        <v>1</v>
      </c>
      <c r="BE3364" t="s">
        <v>6188</v>
      </c>
      <c r="BF3364" t="s">
        <v>6170</v>
      </c>
      <c r="BG3364">
        <v>0</v>
      </c>
      <c r="BH3364" t="s">
        <v>6171</v>
      </c>
      <c r="BI3364">
        <v>54</v>
      </c>
      <c r="BJ3364" t="s">
        <v>6187</v>
      </c>
      <c r="BK3364">
        <v>0</v>
      </c>
      <c r="BL3364">
        <v>79</v>
      </c>
      <c r="BM3364" s="3">
        <f t="shared" si="476"/>
        <v>0.89873417721518989</v>
      </c>
    </row>
    <row r="3365" spans="1:65">
      <c r="A3365" t="s">
        <v>3501</v>
      </c>
      <c r="B3365" s="2">
        <v>45861</v>
      </c>
      <c r="C3365" t="s">
        <v>3137</v>
      </c>
      <c r="D3365" t="s">
        <v>3138</v>
      </c>
      <c r="E3365">
        <v>7</v>
      </c>
      <c r="F3365" t="s">
        <v>61</v>
      </c>
      <c r="G3365" t="s">
        <v>62</v>
      </c>
      <c r="H3365" t="s">
        <v>96</v>
      </c>
      <c r="I3365" t="s">
        <v>64</v>
      </c>
      <c r="J3365" t="s">
        <v>65</v>
      </c>
      <c r="K3365" t="s">
        <v>75</v>
      </c>
      <c r="L3365" t="s">
        <v>92</v>
      </c>
      <c r="M3365" t="s">
        <v>56</v>
      </c>
      <c r="N3365" t="s">
        <v>57</v>
      </c>
      <c r="O3365" t="s">
        <v>58</v>
      </c>
      <c r="P3365">
        <v>52</v>
      </c>
      <c r="Q3365">
        <v>52</v>
      </c>
      <c r="R3365">
        <v>52</v>
      </c>
      <c r="S3365">
        <v>1</v>
      </c>
      <c r="T3365">
        <f t="shared" si="468"/>
        <v>51</v>
      </c>
      <c r="U3365">
        <v>51</v>
      </c>
      <c r="V3365">
        <f t="shared" si="469"/>
        <v>0</v>
      </c>
      <c r="W3365" s="3">
        <f t="shared" si="470"/>
        <v>1.9230769230769232E-2</v>
      </c>
      <c r="X3365">
        <v>8</v>
      </c>
      <c r="Y3365" s="4">
        <v>0.5</v>
      </c>
      <c r="Z3365" s="4">
        <v>0.9</v>
      </c>
      <c r="AA3365" s="5">
        <v>51860.57</v>
      </c>
      <c r="AB3365" s="5">
        <f t="shared" si="471"/>
        <v>2644889.0699999998</v>
      </c>
      <c r="AC3365" s="5">
        <v>35403.31</v>
      </c>
      <c r="AD3365" s="5">
        <f t="shared" si="472"/>
        <v>1840972.12</v>
      </c>
      <c r="AE3365" s="5">
        <v>113387.64</v>
      </c>
      <c r="AF3365" s="5">
        <v>30264.39</v>
      </c>
      <c r="AG3365" s="5">
        <v>7227.37</v>
      </c>
      <c r="AH3365" s="5">
        <v>1305</v>
      </c>
      <c r="AI3365" s="5">
        <v>4600</v>
      </c>
      <c r="AJ3365">
        <v>3</v>
      </c>
      <c r="AK3365" s="5">
        <v>42199.44</v>
      </c>
      <c r="AL3365" s="5">
        <v>0</v>
      </c>
      <c r="AM3365" s="5">
        <v>33059.199999999997</v>
      </c>
      <c r="AN3365">
        <v>4</v>
      </c>
      <c r="AO3365">
        <v>3</v>
      </c>
      <c r="AP3365" t="str">
        <f t="shared" si="473"/>
        <v>Yes</v>
      </c>
      <c r="AQ3365">
        <v>3</v>
      </c>
      <c r="AR3365" s="5">
        <f t="shared" si="474"/>
        <v>2073015.16</v>
      </c>
      <c r="AS3365" s="5">
        <f t="shared" si="475"/>
        <v>571873.91</v>
      </c>
      <c r="AT3365" t="s">
        <v>59</v>
      </c>
      <c r="AU3365" t="s">
        <v>6181</v>
      </c>
      <c r="AV3365" t="s">
        <v>6182</v>
      </c>
      <c r="AW3365" t="s">
        <v>6213</v>
      </c>
      <c r="AX3365" t="s">
        <v>6184</v>
      </c>
      <c r="AY3365">
        <v>53</v>
      </c>
      <c r="AZ3365">
        <v>0</v>
      </c>
      <c r="BA3365">
        <v>0</v>
      </c>
      <c r="BB3365" t="s">
        <v>6168</v>
      </c>
      <c r="BC3365">
        <v>0</v>
      </c>
      <c r="BD3365">
        <v>0</v>
      </c>
      <c r="BE3365" t="s">
        <v>6169</v>
      </c>
      <c r="BF3365" t="s">
        <v>6214</v>
      </c>
      <c r="BG3365">
        <v>0</v>
      </c>
      <c r="BH3365" t="s">
        <v>6171</v>
      </c>
      <c r="BI3365">
        <v>8</v>
      </c>
      <c r="BJ3365" t="s">
        <v>6172</v>
      </c>
      <c r="BK3365">
        <v>0</v>
      </c>
      <c r="BL3365">
        <v>58</v>
      </c>
      <c r="BM3365" s="3">
        <f t="shared" si="476"/>
        <v>0.89655172413793105</v>
      </c>
    </row>
    <row r="3366" spans="1:65">
      <c r="A3366" t="s">
        <v>3502</v>
      </c>
      <c r="B3366" s="2">
        <v>45861</v>
      </c>
      <c r="C3366" t="s">
        <v>3137</v>
      </c>
      <c r="D3366" t="s">
        <v>3138</v>
      </c>
      <c r="E3366">
        <v>7</v>
      </c>
      <c r="F3366" t="s">
        <v>72</v>
      </c>
      <c r="G3366" t="s">
        <v>62</v>
      </c>
      <c r="H3366" t="s">
        <v>155</v>
      </c>
      <c r="I3366" t="s">
        <v>74</v>
      </c>
      <c r="J3366" t="s">
        <v>53</v>
      </c>
      <c r="K3366" t="s">
        <v>75</v>
      </c>
      <c r="L3366" t="s">
        <v>92</v>
      </c>
      <c r="M3366" t="s">
        <v>56</v>
      </c>
      <c r="N3366" t="s">
        <v>76</v>
      </c>
      <c r="O3366" t="s">
        <v>58</v>
      </c>
      <c r="P3366">
        <v>56</v>
      </c>
      <c r="Q3366">
        <v>57</v>
      </c>
      <c r="R3366">
        <v>56</v>
      </c>
      <c r="S3366">
        <v>1</v>
      </c>
      <c r="T3366">
        <f t="shared" si="468"/>
        <v>55</v>
      </c>
      <c r="U3366">
        <v>55</v>
      </c>
      <c r="V3366">
        <f t="shared" si="469"/>
        <v>0</v>
      </c>
      <c r="W3366" s="3">
        <f t="shared" si="470"/>
        <v>1.7857142857142856E-2</v>
      </c>
      <c r="X3366">
        <v>16</v>
      </c>
      <c r="Y3366" s="4">
        <v>6.8</v>
      </c>
      <c r="Z3366" s="4">
        <v>1.4</v>
      </c>
      <c r="AA3366" s="5">
        <v>36086.76</v>
      </c>
      <c r="AB3366" s="5">
        <f t="shared" si="471"/>
        <v>1984771.8</v>
      </c>
      <c r="AC3366" s="5">
        <v>23720.61</v>
      </c>
      <c r="AD3366" s="5">
        <f t="shared" si="472"/>
        <v>1328354.1599999999</v>
      </c>
      <c r="AE3366" s="5">
        <v>94504.29</v>
      </c>
      <c r="AF3366" s="5">
        <v>23953.29</v>
      </c>
      <c r="AG3366" s="5">
        <v>8057.89</v>
      </c>
      <c r="AH3366" s="5">
        <v>2030</v>
      </c>
      <c r="AI3366" s="5">
        <v>3200</v>
      </c>
      <c r="AJ3366">
        <v>0</v>
      </c>
      <c r="AK3366" s="5">
        <v>0</v>
      </c>
      <c r="AL3366" s="5">
        <v>0</v>
      </c>
      <c r="AM3366" s="5">
        <v>34023.129999999997</v>
      </c>
      <c r="AN3366">
        <v>4</v>
      </c>
      <c r="AO3366">
        <v>4</v>
      </c>
      <c r="AP3366" t="str">
        <f t="shared" si="473"/>
        <v>Yes</v>
      </c>
      <c r="AQ3366">
        <v>1</v>
      </c>
      <c r="AR3366" s="5">
        <f t="shared" si="474"/>
        <v>1494122.76</v>
      </c>
      <c r="AS3366" s="5">
        <f t="shared" si="475"/>
        <v>490649.04</v>
      </c>
      <c r="AT3366" t="s">
        <v>59</v>
      </c>
      <c r="AU3366" t="s">
        <v>6164</v>
      </c>
      <c r="AV3366" t="s">
        <v>6165</v>
      </c>
      <c r="AW3366" t="s">
        <v>6166</v>
      </c>
      <c r="AX3366" t="s">
        <v>6167</v>
      </c>
      <c r="AY3366">
        <v>59</v>
      </c>
      <c r="AZ3366">
        <v>3</v>
      </c>
      <c r="BA3366">
        <v>0</v>
      </c>
      <c r="BB3366" t="s">
        <v>6168</v>
      </c>
      <c r="BC3366">
        <v>0</v>
      </c>
      <c r="BD3366">
        <v>0</v>
      </c>
      <c r="BE3366" t="s">
        <v>6169</v>
      </c>
      <c r="BF3366" t="s">
        <v>6170</v>
      </c>
      <c r="BG3366">
        <v>0</v>
      </c>
      <c r="BH3366" t="s">
        <v>6171</v>
      </c>
      <c r="BI3366">
        <v>14</v>
      </c>
      <c r="BJ3366" t="s">
        <v>6172</v>
      </c>
      <c r="BK3366">
        <v>0</v>
      </c>
      <c r="BL3366">
        <v>77</v>
      </c>
      <c r="BM3366" s="3">
        <f t="shared" si="476"/>
        <v>0.72727272727272729</v>
      </c>
    </row>
    <row r="3367" spans="1:65">
      <c r="A3367" t="s">
        <v>3503</v>
      </c>
      <c r="B3367" s="2">
        <v>45861</v>
      </c>
      <c r="C3367" t="s">
        <v>3137</v>
      </c>
      <c r="D3367" t="s">
        <v>3138</v>
      </c>
      <c r="E3367">
        <v>7</v>
      </c>
      <c r="F3367" t="s">
        <v>78</v>
      </c>
      <c r="G3367" t="s">
        <v>79</v>
      </c>
      <c r="H3367" t="s">
        <v>136</v>
      </c>
      <c r="I3367" t="s">
        <v>52</v>
      </c>
      <c r="J3367" t="s">
        <v>81</v>
      </c>
      <c r="K3367" t="s">
        <v>66</v>
      </c>
      <c r="L3367" t="s">
        <v>55</v>
      </c>
      <c r="M3367" t="s">
        <v>56</v>
      </c>
      <c r="N3367" t="s">
        <v>69</v>
      </c>
      <c r="O3367" t="s">
        <v>58</v>
      </c>
      <c r="P3367">
        <v>41</v>
      </c>
      <c r="Q3367">
        <v>42</v>
      </c>
      <c r="R3367">
        <v>42</v>
      </c>
      <c r="S3367">
        <v>2</v>
      </c>
      <c r="T3367">
        <f t="shared" si="468"/>
        <v>40</v>
      </c>
      <c r="U3367">
        <v>40</v>
      </c>
      <c r="V3367">
        <f t="shared" si="469"/>
        <v>0</v>
      </c>
      <c r="W3367" s="3">
        <f t="shared" si="470"/>
        <v>4.7619047619047616E-2</v>
      </c>
      <c r="X3367">
        <v>45</v>
      </c>
      <c r="Y3367" s="4">
        <v>5.8</v>
      </c>
      <c r="Z3367" s="4">
        <v>2.6</v>
      </c>
      <c r="AA3367" s="5">
        <v>72536.83</v>
      </c>
      <c r="AB3367" s="5">
        <f t="shared" si="471"/>
        <v>2901473.2</v>
      </c>
      <c r="AC3367" s="5">
        <v>53238.9</v>
      </c>
      <c r="AD3367" s="5">
        <f t="shared" si="472"/>
        <v>2236033.7999999998</v>
      </c>
      <c r="AE3367" s="5">
        <v>133716.03</v>
      </c>
      <c r="AF3367" s="5">
        <v>39857.42</v>
      </c>
      <c r="AG3367" s="5">
        <v>10523.84</v>
      </c>
      <c r="AH3367" s="5">
        <v>3770</v>
      </c>
      <c r="AI3367" s="5">
        <v>13600</v>
      </c>
      <c r="AJ3367">
        <v>0</v>
      </c>
      <c r="AK3367" s="5">
        <v>0</v>
      </c>
      <c r="AL3367" s="5">
        <v>0</v>
      </c>
      <c r="AM3367" s="5">
        <v>24661.69</v>
      </c>
      <c r="AN3367">
        <v>4</v>
      </c>
      <c r="AO3367">
        <v>3</v>
      </c>
      <c r="AP3367" t="str">
        <f t="shared" si="473"/>
        <v>Yes</v>
      </c>
      <c r="AQ3367">
        <v>0</v>
      </c>
      <c r="AR3367" s="5">
        <f t="shared" si="474"/>
        <v>2462162.7799999998</v>
      </c>
      <c r="AS3367" s="5">
        <f t="shared" si="475"/>
        <v>439310.42</v>
      </c>
      <c r="AT3367" t="s">
        <v>116</v>
      </c>
      <c r="AU3367" t="s">
        <v>6164</v>
      </c>
      <c r="AV3367" t="s">
        <v>6165</v>
      </c>
      <c r="AW3367" t="s">
        <v>6166</v>
      </c>
      <c r="AX3367" t="s">
        <v>6184</v>
      </c>
      <c r="AY3367">
        <v>41</v>
      </c>
      <c r="AZ3367">
        <v>0</v>
      </c>
      <c r="BA3367">
        <v>0</v>
      </c>
      <c r="BB3367" t="s">
        <v>6168</v>
      </c>
      <c r="BC3367">
        <v>0</v>
      </c>
      <c r="BD3367">
        <v>0</v>
      </c>
      <c r="BE3367" t="s">
        <v>6169</v>
      </c>
      <c r="BF3367" t="s">
        <v>6176</v>
      </c>
      <c r="BG3367">
        <v>1</v>
      </c>
      <c r="BH3367" t="s">
        <v>6192</v>
      </c>
      <c r="BI3367">
        <v>66</v>
      </c>
      <c r="BJ3367" t="s">
        <v>6187</v>
      </c>
      <c r="BK3367">
        <v>0</v>
      </c>
      <c r="BL3367">
        <v>47</v>
      </c>
      <c r="BM3367" s="3">
        <f t="shared" si="476"/>
        <v>0.8936170212765957</v>
      </c>
    </row>
    <row r="3368" spans="1:65">
      <c r="A3368" t="s">
        <v>3504</v>
      </c>
      <c r="B3368" s="2">
        <v>45861</v>
      </c>
      <c r="C3368" t="s">
        <v>3137</v>
      </c>
      <c r="D3368" t="s">
        <v>3138</v>
      </c>
      <c r="E3368">
        <v>7</v>
      </c>
      <c r="F3368" t="s">
        <v>61</v>
      </c>
      <c r="G3368" t="s">
        <v>62</v>
      </c>
      <c r="H3368" t="s">
        <v>63</v>
      </c>
      <c r="I3368" t="s">
        <v>74</v>
      </c>
      <c r="J3368" t="s">
        <v>65</v>
      </c>
      <c r="K3368" t="s">
        <v>75</v>
      </c>
      <c r="L3368" t="s">
        <v>92</v>
      </c>
      <c r="M3368" t="s">
        <v>56</v>
      </c>
      <c r="N3368" t="s">
        <v>94</v>
      </c>
      <c r="O3368" t="s">
        <v>70</v>
      </c>
      <c r="P3368">
        <v>52</v>
      </c>
      <c r="Q3368">
        <v>55</v>
      </c>
      <c r="R3368">
        <v>52</v>
      </c>
      <c r="S3368">
        <v>1</v>
      </c>
      <c r="T3368">
        <f t="shared" si="468"/>
        <v>51</v>
      </c>
      <c r="U3368">
        <v>51</v>
      </c>
      <c r="V3368">
        <f t="shared" si="469"/>
        <v>0</v>
      </c>
      <c r="W3368" s="3">
        <f t="shared" si="470"/>
        <v>1.9230769230769232E-2</v>
      </c>
      <c r="X3368">
        <v>9</v>
      </c>
      <c r="Y3368" s="4">
        <v>1.2</v>
      </c>
      <c r="Z3368" s="4">
        <v>0.6</v>
      </c>
      <c r="AA3368" s="5">
        <v>51820.68</v>
      </c>
      <c r="AB3368" s="5">
        <f t="shared" si="471"/>
        <v>2642854.6800000002</v>
      </c>
      <c r="AC3368" s="5">
        <v>35268.67</v>
      </c>
      <c r="AD3368" s="5">
        <f t="shared" si="472"/>
        <v>1833970.84</v>
      </c>
      <c r="AE3368" s="5">
        <v>113894.48</v>
      </c>
      <c r="AF3368" s="5">
        <v>30987.57</v>
      </c>
      <c r="AG3368" s="5">
        <v>7697.33</v>
      </c>
      <c r="AH3368" s="5">
        <v>870</v>
      </c>
      <c r="AI3368" s="5">
        <v>4600</v>
      </c>
      <c r="AJ3368">
        <v>3</v>
      </c>
      <c r="AK3368" s="5">
        <v>39934.6</v>
      </c>
      <c r="AL3368" s="5">
        <v>0</v>
      </c>
      <c r="AM3368" s="5">
        <v>33995.53</v>
      </c>
      <c r="AN3368">
        <v>4</v>
      </c>
      <c r="AO3368">
        <v>4</v>
      </c>
      <c r="AP3368" t="str">
        <f t="shared" si="473"/>
        <v>Yes</v>
      </c>
      <c r="AQ3368">
        <v>4</v>
      </c>
      <c r="AR3368" s="5">
        <f t="shared" si="474"/>
        <v>2065950.35</v>
      </c>
      <c r="AS3368" s="5">
        <f t="shared" si="475"/>
        <v>576904.32999999996</v>
      </c>
      <c r="AT3368" t="s">
        <v>59</v>
      </c>
      <c r="AU3368" t="s">
        <v>6181</v>
      </c>
      <c r="AV3368" t="s">
        <v>6182</v>
      </c>
      <c r="AW3368" t="s">
        <v>6213</v>
      </c>
      <c r="AX3368" t="s">
        <v>6167</v>
      </c>
      <c r="AY3368">
        <v>52</v>
      </c>
      <c r="AZ3368">
        <v>0</v>
      </c>
      <c r="BA3368">
        <v>0</v>
      </c>
      <c r="BB3368" t="s">
        <v>6168</v>
      </c>
      <c r="BC3368">
        <v>0</v>
      </c>
      <c r="BD3368">
        <v>0</v>
      </c>
      <c r="BE3368" t="s">
        <v>6169</v>
      </c>
      <c r="BF3368" t="s">
        <v>6214</v>
      </c>
      <c r="BG3368">
        <v>0</v>
      </c>
      <c r="BH3368" t="s">
        <v>6171</v>
      </c>
      <c r="BI3368">
        <v>35</v>
      </c>
      <c r="BJ3368" t="s">
        <v>6172</v>
      </c>
      <c r="BK3368">
        <v>0</v>
      </c>
      <c r="BL3368">
        <v>61</v>
      </c>
      <c r="BM3368" s="3">
        <f t="shared" si="476"/>
        <v>0.85245901639344257</v>
      </c>
    </row>
    <row r="3369" spans="1:65">
      <c r="A3369" t="s">
        <v>3505</v>
      </c>
      <c r="B3369" s="2">
        <v>45861</v>
      </c>
      <c r="C3369" t="s">
        <v>3137</v>
      </c>
      <c r="D3369" t="s">
        <v>3138</v>
      </c>
      <c r="E3369">
        <v>7</v>
      </c>
      <c r="F3369" t="s">
        <v>49</v>
      </c>
      <c r="G3369" t="s">
        <v>50</v>
      </c>
      <c r="H3369" t="s">
        <v>108</v>
      </c>
      <c r="I3369" t="s">
        <v>52</v>
      </c>
      <c r="J3369" t="s">
        <v>53</v>
      </c>
      <c r="K3369" t="s">
        <v>54</v>
      </c>
      <c r="L3369" t="s">
        <v>87</v>
      </c>
      <c r="M3369" t="s">
        <v>56</v>
      </c>
      <c r="N3369" t="s">
        <v>57</v>
      </c>
      <c r="O3369" t="s">
        <v>120</v>
      </c>
      <c r="P3369">
        <v>56</v>
      </c>
      <c r="Q3369">
        <v>57</v>
      </c>
      <c r="R3369">
        <v>56</v>
      </c>
      <c r="S3369">
        <v>1</v>
      </c>
      <c r="T3369">
        <f t="shared" si="468"/>
        <v>55</v>
      </c>
      <c r="U3369">
        <v>53</v>
      </c>
      <c r="V3369">
        <f t="shared" si="469"/>
        <v>2</v>
      </c>
      <c r="W3369" s="3">
        <f t="shared" si="470"/>
        <v>1.7857142857142856E-2</v>
      </c>
      <c r="X3369">
        <v>44</v>
      </c>
      <c r="Y3369" s="4">
        <v>2.9</v>
      </c>
      <c r="Z3369" s="4">
        <v>1.3</v>
      </c>
      <c r="AA3369" s="5">
        <v>38642.6</v>
      </c>
      <c r="AB3369" s="5">
        <f t="shared" si="471"/>
        <v>2048057.8</v>
      </c>
      <c r="AC3369" s="5">
        <v>24175.95</v>
      </c>
      <c r="AD3369" s="5">
        <f t="shared" si="472"/>
        <v>1353853.2</v>
      </c>
      <c r="AE3369" s="5">
        <v>99366.92</v>
      </c>
      <c r="AF3369" s="5">
        <v>27586.53</v>
      </c>
      <c r="AG3369" s="5">
        <v>10856.5</v>
      </c>
      <c r="AH3369" s="5">
        <v>1885</v>
      </c>
      <c r="AI3369" s="5">
        <v>3200</v>
      </c>
      <c r="AJ3369">
        <v>0</v>
      </c>
      <c r="AK3369" s="5">
        <v>0</v>
      </c>
      <c r="AL3369" s="5">
        <v>1326.42</v>
      </c>
      <c r="AM3369" s="5">
        <v>33731.089999999997</v>
      </c>
      <c r="AN3369">
        <v>4</v>
      </c>
      <c r="AO3369">
        <v>4</v>
      </c>
      <c r="AP3369" t="str">
        <f t="shared" si="473"/>
        <v>Yes</v>
      </c>
      <c r="AQ3369">
        <v>1</v>
      </c>
      <c r="AR3369" s="5">
        <f t="shared" si="474"/>
        <v>1531805.66</v>
      </c>
      <c r="AS3369" s="5">
        <f t="shared" si="475"/>
        <v>516252.14</v>
      </c>
      <c r="AT3369" t="s">
        <v>59</v>
      </c>
      <c r="AU3369" t="s">
        <v>6164</v>
      </c>
      <c r="AV3369" t="s">
        <v>6165</v>
      </c>
      <c r="AW3369" t="s">
        <v>6166</v>
      </c>
      <c r="AX3369" t="s">
        <v>6202</v>
      </c>
      <c r="AY3369">
        <v>60</v>
      </c>
      <c r="AZ3369">
        <v>3</v>
      </c>
      <c r="BA3369">
        <v>21</v>
      </c>
      <c r="BB3369" t="s">
        <v>6185</v>
      </c>
      <c r="BC3369">
        <v>0</v>
      </c>
      <c r="BD3369">
        <v>0</v>
      </c>
      <c r="BE3369" t="s">
        <v>6169</v>
      </c>
      <c r="BF3369" t="s">
        <v>6170</v>
      </c>
      <c r="BG3369">
        <v>1</v>
      </c>
      <c r="BH3369" t="s">
        <v>6186</v>
      </c>
      <c r="BI3369">
        <v>20</v>
      </c>
      <c r="BJ3369" t="s">
        <v>6172</v>
      </c>
      <c r="BK3369">
        <v>0</v>
      </c>
      <c r="BL3369">
        <v>70</v>
      </c>
      <c r="BM3369" s="3">
        <f t="shared" si="476"/>
        <v>0.8</v>
      </c>
    </row>
    <row r="3370" spans="1:65">
      <c r="A3370" t="s">
        <v>3506</v>
      </c>
      <c r="B3370" s="2">
        <v>45861</v>
      </c>
      <c r="C3370" t="s">
        <v>3137</v>
      </c>
      <c r="D3370" t="s">
        <v>3138</v>
      </c>
      <c r="E3370">
        <v>7</v>
      </c>
      <c r="F3370" t="s">
        <v>72</v>
      </c>
      <c r="G3370" t="s">
        <v>62</v>
      </c>
      <c r="H3370" t="s">
        <v>220</v>
      </c>
      <c r="I3370" t="s">
        <v>64</v>
      </c>
      <c r="J3370" t="s">
        <v>65</v>
      </c>
      <c r="K3370" t="s">
        <v>54</v>
      </c>
      <c r="L3370" t="s">
        <v>55</v>
      </c>
      <c r="M3370" t="s">
        <v>56</v>
      </c>
      <c r="N3370" t="s">
        <v>57</v>
      </c>
      <c r="O3370" t="s">
        <v>120</v>
      </c>
      <c r="P3370">
        <v>41</v>
      </c>
      <c r="Q3370">
        <v>43</v>
      </c>
      <c r="R3370">
        <v>44</v>
      </c>
      <c r="S3370">
        <v>1</v>
      </c>
      <c r="T3370">
        <f t="shared" si="468"/>
        <v>43</v>
      </c>
      <c r="U3370">
        <v>39</v>
      </c>
      <c r="V3370">
        <f t="shared" si="469"/>
        <v>4</v>
      </c>
      <c r="W3370" s="3">
        <f t="shared" si="470"/>
        <v>2.2727272727272728E-2</v>
      </c>
      <c r="X3370">
        <v>18</v>
      </c>
      <c r="Y3370" s="4">
        <v>0.9</v>
      </c>
      <c r="Z3370" s="4">
        <v>1.1000000000000001</v>
      </c>
      <c r="AA3370" s="5">
        <v>56590.47</v>
      </c>
      <c r="AB3370" s="5">
        <f t="shared" si="471"/>
        <v>2207028.33</v>
      </c>
      <c r="AC3370" s="5">
        <v>34710.980000000003</v>
      </c>
      <c r="AD3370" s="5">
        <f t="shared" si="472"/>
        <v>1527283.12</v>
      </c>
      <c r="AE3370" s="5">
        <v>93929.15</v>
      </c>
      <c r="AF3370" s="5">
        <v>27837.22</v>
      </c>
      <c r="AG3370" s="5">
        <v>8602.11</v>
      </c>
      <c r="AH3370" s="5">
        <v>1595</v>
      </c>
      <c r="AI3370" s="5">
        <v>4600</v>
      </c>
      <c r="AJ3370">
        <v>0</v>
      </c>
      <c r="AK3370" s="5">
        <v>0</v>
      </c>
      <c r="AL3370" s="5">
        <v>3992.37</v>
      </c>
      <c r="AM3370" s="5">
        <v>27362.53</v>
      </c>
      <c r="AN3370">
        <v>4</v>
      </c>
      <c r="AO3370">
        <v>3</v>
      </c>
      <c r="AP3370" t="str">
        <f t="shared" si="473"/>
        <v>Yes</v>
      </c>
      <c r="AQ3370">
        <v>1</v>
      </c>
      <c r="AR3370" s="5">
        <f t="shared" si="474"/>
        <v>1695201.5</v>
      </c>
      <c r="AS3370" s="5">
        <f t="shared" si="475"/>
        <v>511826.83</v>
      </c>
      <c r="AT3370" t="s">
        <v>59</v>
      </c>
      <c r="AU3370" t="s">
        <v>6164</v>
      </c>
      <c r="AV3370" t="s">
        <v>6165</v>
      </c>
      <c r="AW3370" t="s">
        <v>6166</v>
      </c>
      <c r="AX3370" t="s">
        <v>6184</v>
      </c>
      <c r="AY3370">
        <v>42</v>
      </c>
      <c r="AZ3370">
        <v>0</v>
      </c>
      <c r="BA3370">
        <v>25</v>
      </c>
      <c r="BB3370" t="s">
        <v>6180</v>
      </c>
      <c r="BC3370">
        <v>0</v>
      </c>
      <c r="BD3370">
        <v>0</v>
      </c>
      <c r="BE3370" t="s">
        <v>6169</v>
      </c>
      <c r="BF3370" t="s">
        <v>6170</v>
      </c>
      <c r="BG3370">
        <v>0</v>
      </c>
      <c r="BH3370" t="s">
        <v>6171</v>
      </c>
      <c r="BI3370">
        <v>16</v>
      </c>
      <c r="BJ3370" t="s">
        <v>6172</v>
      </c>
      <c r="BK3370">
        <v>0</v>
      </c>
      <c r="BL3370">
        <v>58</v>
      </c>
      <c r="BM3370" s="3">
        <f t="shared" si="476"/>
        <v>0.75862068965517238</v>
      </c>
    </row>
    <row r="3371" spans="1:65">
      <c r="A3371" t="s">
        <v>3507</v>
      </c>
      <c r="B3371" s="2">
        <v>45861</v>
      </c>
      <c r="C3371" t="s">
        <v>3137</v>
      </c>
      <c r="D3371" t="s">
        <v>3138</v>
      </c>
      <c r="E3371">
        <v>7</v>
      </c>
      <c r="F3371" t="s">
        <v>78</v>
      </c>
      <c r="G3371" t="s">
        <v>50</v>
      </c>
      <c r="H3371" t="s">
        <v>161</v>
      </c>
      <c r="I3371" t="s">
        <v>64</v>
      </c>
      <c r="J3371" t="s">
        <v>53</v>
      </c>
      <c r="K3371" t="s">
        <v>75</v>
      </c>
      <c r="L3371" t="s">
        <v>67</v>
      </c>
      <c r="M3371" t="s">
        <v>56</v>
      </c>
      <c r="N3371" t="s">
        <v>69</v>
      </c>
      <c r="O3371" t="s">
        <v>82</v>
      </c>
      <c r="P3371">
        <v>55</v>
      </c>
      <c r="Q3371">
        <v>56</v>
      </c>
      <c r="R3371">
        <v>52</v>
      </c>
      <c r="S3371">
        <v>2</v>
      </c>
      <c r="T3371">
        <f t="shared" si="468"/>
        <v>50</v>
      </c>
      <c r="U3371">
        <v>50</v>
      </c>
      <c r="V3371">
        <f t="shared" si="469"/>
        <v>0</v>
      </c>
      <c r="W3371" s="3">
        <f t="shared" si="470"/>
        <v>3.8461538461538464E-2</v>
      </c>
      <c r="X3371">
        <v>31</v>
      </c>
      <c r="Y3371" s="4">
        <v>4.4000000000000004</v>
      </c>
      <c r="Z3371" s="4">
        <v>1.4</v>
      </c>
      <c r="AA3371" s="5">
        <v>35804.11</v>
      </c>
      <c r="AB3371" s="5">
        <f t="shared" si="471"/>
        <v>1790205.5</v>
      </c>
      <c r="AC3371" s="5">
        <v>23097.63</v>
      </c>
      <c r="AD3371" s="5">
        <f t="shared" si="472"/>
        <v>1201076.76</v>
      </c>
      <c r="AE3371" s="5">
        <v>87215.32</v>
      </c>
      <c r="AF3371" s="5">
        <v>25182.66</v>
      </c>
      <c r="AG3371" s="5">
        <v>9525.11</v>
      </c>
      <c r="AH3371" s="5">
        <v>2030</v>
      </c>
      <c r="AI3371" s="5">
        <v>6400</v>
      </c>
      <c r="AJ3371">
        <v>0</v>
      </c>
      <c r="AK3371" s="5">
        <v>0</v>
      </c>
      <c r="AL3371" s="5">
        <v>0</v>
      </c>
      <c r="AM3371" s="5">
        <v>37126.18</v>
      </c>
      <c r="AN3371">
        <v>4</v>
      </c>
      <c r="AO3371">
        <v>5</v>
      </c>
      <c r="AP3371" t="str">
        <f t="shared" si="473"/>
        <v>No</v>
      </c>
      <c r="AQ3371">
        <v>2</v>
      </c>
      <c r="AR3371" s="5">
        <f t="shared" si="474"/>
        <v>1368556.03</v>
      </c>
      <c r="AS3371" s="5">
        <f t="shared" si="475"/>
        <v>421649.47</v>
      </c>
      <c r="AT3371" t="s">
        <v>59</v>
      </c>
      <c r="AU3371" t="s">
        <v>6164</v>
      </c>
      <c r="AV3371" t="s">
        <v>6165</v>
      </c>
      <c r="AW3371" t="s">
        <v>6166</v>
      </c>
      <c r="AX3371" t="s">
        <v>6167</v>
      </c>
      <c r="AY3371">
        <v>57</v>
      </c>
      <c r="AZ3371">
        <v>0</v>
      </c>
      <c r="BA3371">
        <v>0</v>
      </c>
      <c r="BB3371" t="s">
        <v>6168</v>
      </c>
      <c r="BC3371">
        <v>1</v>
      </c>
      <c r="BD3371">
        <v>0</v>
      </c>
      <c r="BE3371" t="s">
        <v>6178</v>
      </c>
      <c r="BF3371" t="s">
        <v>6170</v>
      </c>
      <c r="BG3371">
        <v>1</v>
      </c>
      <c r="BH3371" t="s">
        <v>6186</v>
      </c>
      <c r="BI3371">
        <v>48</v>
      </c>
      <c r="BJ3371" t="s">
        <v>6172</v>
      </c>
      <c r="BK3371">
        <v>0</v>
      </c>
      <c r="BL3371">
        <v>73</v>
      </c>
      <c r="BM3371" s="3">
        <f t="shared" si="476"/>
        <v>0.71232876712328763</v>
      </c>
    </row>
    <row r="3372" spans="1:65">
      <c r="A3372" t="s">
        <v>3508</v>
      </c>
      <c r="B3372" s="2">
        <v>45862</v>
      </c>
      <c r="C3372" t="s">
        <v>3137</v>
      </c>
      <c r="D3372" t="s">
        <v>3138</v>
      </c>
      <c r="E3372">
        <v>7</v>
      </c>
      <c r="F3372" t="s">
        <v>72</v>
      </c>
      <c r="G3372" t="s">
        <v>50</v>
      </c>
      <c r="H3372" t="s">
        <v>73</v>
      </c>
      <c r="I3372" t="s">
        <v>64</v>
      </c>
      <c r="J3372" t="s">
        <v>81</v>
      </c>
      <c r="K3372" t="s">
        <v>75</v>
      </c>
      <c r="L3372" t="s">
        <v>92</v>
      </c>
      <c r="M3372" t="s">
        <v>56</v>
      </c>
      <c r="N3372" t="s">
        <v>94</v>
      </c>
      <c r="O3372" t="s">
        <v>82</v>
      </c>
      <c r="P3372">
        <v>31</v>
      </c>
      <c r="Q3372">
        <v>32</v>
      </c>
      <c r="R3372">
        <v>33</v>
      </c>
      <c r="S3372">
        <v>1</v>
      </c>
      <c r="T3372">
        <f t="shared" si="468"/>
        <v>32</v>
      </c>
      <c r="U3372">
        <v>30</v>
      </c>
      <c r="V3372">
        <f t="shared" si="469"/>
        <v>2</v>
      </c>
      <c r="W3372" s="3">
        <f t="shared" si="470"/>
        <v>3.0303030303030304E-2</v>
      </c>
      <c r="X3372">
        <v>29</v>
      </c>
      <c r="Y3372" s="4">
        <v>0</v>
      </c>
      <c r="Z3372" s="4">
        <v>1.3</v>
      </c>
      <c r="AA3372" s="5">
        <v>77156.539999999994</v>
      </c>
      <c r="AB3372" s="5">
        <f t="shared" si="471"/>
        <v>2314696.2000000002</v>
      </c>
      <c r="AC3372" s="5">
        <v>53613.59</v>
      </c>
      <c r="AD3372" s="5">
        <f t="shared" si="472"/>
        <v>1769248.47</v>
      </c>
      <c r="AE3372" s="5">
        <v>95949.19</v>
      </c>
      <c r="AF3372" s="5">
        <v>28897.8</v>
      </c>
      <c r="AG3372" s="5">
        <v>10236.219999999999</v>
      </c>
      <c r="AH3372" s="5">
        <v>1885</v>
      </c>
      <c r="AI3372" s="5">
        <v>6800</v>
      </c>
      <c r="AJ3372">
        <v>0</v>
      </c>
      <c r="AK3372" s="5">
        <v>0</v>
      </c>
      <c r="AL3372" s="5">
        <v>3066.13</v>
      </c>
      <c r="AM3372" s="5">
        <v>20524.37</v>
      </c>
      <c r="AN3372">
        <v>4</v>
      </c>
      <c r="AO3372">
        <v>5</v>
      </c>
      <c r="AP3372" t="str">
        <f t="shared" si="473"/>
        <v>No</v>
      </c>
      <c r="AQ3372">
        <v>2</v>
      </c>
      <c r="AR3372" s="5">
        <f t="shared" si="474"/>
        <v>1936607.18</v>
      </c>
      <c r="AS3372" s="5">
        <f t="shared" si="475"/>
        <v>378089.02</v>
      </c>
      <c r="AT3372" t="s">
        <v>59</v>
      </c>
      <c r="AU3372" t="s">
        <v>6164</v>
      </c>
      <c r="AV3372" t="s">
        <v>6165</v>
      </c>
      <c r="AW3372" t="s">
        <v>6166</v>
      </c>
      <c r="AX3372" t="s">
        <v>6184</v>
      </c>
      <c r="AY3372">
        <v>34</v>
      </c>
      <c r="AZ3372">
        <v>0</v>
      </c>
      <c r="BA3372">
        <v>15</v>
      </c>
      <c r="BB3372" t="s">
        <v>6180</v>
      </c>
      <c r="BC3372">
        <v>0</v>
      </c>
      <c r="BD3372">
        <v>1</v>
      </c>
      <c r="BE3372" t="s">
        <v>6188</v>
      </c>
      <c r="BF3372" t="s">
        <v>6170</v>
      </c>
      <c r="BG3372">
        <v>0</v>
      </c>
      <c r="BH3372" t="s">
        <v>6171</v>
      </c>
      <c r="BI3372">
        <v>52</v>
      </c>
      <c r="BJ3372" t="s">
        <v>6187</v>
      </c>
      <c r="BK3372">
        <v>0</v>
      </c>
      <c r="BL3372">
        <v>51</v>
      </c>
      <c r="BM3372" s="3">
        <f t="shared" si="476"/>
        <v>0.6470588235294118</v>
      </c>
    </row>
    <row r="3373" spans="1:65">
      <c r="A3373" t="s">
        <v>3509</v>
      </c>
      <c r="B3373" s="2">
        <v>45862</v>
      </c>
      <c r="C3373" t="s">
        <v>3137</v>
      </c>
      <c r="D3373" t="s">
        <v>3138</v>
      </c>
      <c r="E3373">
        <v>7</v>
      </c>
      <c r="F3373" t="s">
        <v>78</v>
      </c>
      <c r="G3373" t="s">
        <v>79</v>
      </c>
      <c r="H3373" t="s">
        <v>80</v>
      </c>
      <c r="I3373" t="s">
        <v>64</v>
      </c>
      <c r="J3373" t="s">
        <v>65</v>
      </c>
      <c r="K3373" t="s">
        <v>66</v>
      </c>
      <c r="L3373" t="s">
        <v>67</v>
      </c>
      <c r="M3373" t="s">
        <v>68</v>
      </c>
      <c r="N3373" t="s">
        <v>94</v>
      </c>
      <c r="O3373" t="s">
        <v>82</v>
      </c>
      <c r="P3373">
        <v>50</v>
      </c>
      <c r="Q3373">
        <v>51</v>
      </c>
      <c r="R3373">
        <v>49</v>
      </c>
      <c r="S3373">
        <v>4</v>
      </c>
      <c r="T3373">
        <f t="shared" si="468"/>
        <v>45</v>
      </c>
      <c r="U3373">
        <v>45</v>
      </c>
      <c r="V3373">
        <f t="shared" si="469"/>
        <v>0</v>
      </c>
      <c r="W3373" s="3">
        <f t="shared" si="470"/>
        <v>8.1632653061224483E-2</v>
      </c>
      <c r="X3373">
        <v>44</v>
      </c>
      <c r="Y3373" s="4">
        <v>5.4</v>
      </c>
      <c r="Z3373" s="4">
        <v>1.3</v>
      </c>
      <c r="AA3373" s="5">
        <v>48873.36</v>
      </c>
      <c r="AB3373" s="5">
        <f t="shared" si="471"/>
        <v>2199301.2000000002</v>
      </c>
      <c r="AC3373" s="5">
        <v>32482.86</v>
      </c>
      <c r="AD3373" s="5">
        <f t="shared" si="472"/>
        <v>1591660.14</v>
      </c>
      <c r="AE3373" s="5">
        <v>104933.16</v>
      </c>
      <c r="AF3373" s="5">
        <v>35120.699999999997</v>
      </c>
      <c r="AG3373" s="5">
        <v>12333.95</v>
      </c>
      <c r="AH3373" s="5">
        <v>1885</v>
      </c>
      <c r="AI3373" s="5">
        <v>22666.95</v>
      </c>
      <c r="AJ3373">
        <v>1</v>
      </c>
      <c r="AK3373" s="5">
        <v>13005.95</v>
      </c>
      <c r="AL3373" s="5">
        <v>0</v>
      </c>
      <c r="AM3373" s="5">
        <v>28507.87</v>
      </c>
      <c r="AN3373">
        <v>4</v>
      </c>
      <c r="AO3373">
        <v>4</v>
      </c>
      <c r="AP3373" t="str">
        <f t="shared" si="473"/>
        <v>Yes</v>
      </c>
      <c r="AQ3373">
        <v>2</v>
      </c>
      <c r="AR3373" s="5">
        <f t="shared" si="474"/>
        <v>1810113.72</v>
      </c>
      <c r="AS3373" s="5">
        <f t="shared" si="475"/>
        <v>389187.48</v>
      </c>
      <c r="AT3373" t="s">
        <v>116</v>
      </c>
      <c r="AU3373" t="s">
        <v>6199</v>
      </c>
      <c r="AV3373" t="s">
        <v>6200</v>
      </c>
      <c r="AW3373" t="s">
        <v>6175</v>
      </c>
      <c r="AX3373" t="s">
        <v>6167</v>
      </c>
      <c r="AY3373">
        <v>53</v>
      </c>
      <c r="AZ3373">
        <v>0</v>
      </c>
      <c r="BA3373">
        <v>0</v>
      </c>
      <c r="BB3373" t="s">
        <v>6168</v>
      </c>
      <c r="BC3373">
        <v>0</v>
      </c>
      <c r="BD3373">
        <v>0</v>
      </c>
      <c r="BE3373" t="s">
        <v>6169</v>
      </c>
      <c r="BF3373" t="s">
        <v>6210</v>
      </c>
      <c r="BG3373">
        <v>0</v>
      </c>
      <c r="BH3373" t="s">
        <v>6171</v>
      </c>
      <c r="BI3373">
        <v>24</v>
      </c>
      <c r="BJ3373" t="s">
        <v>6172</v>
      </c>
      <c r="BK3373">
        <v>0</v>
      </c>
      <c r="BL3373">
        <v>65</v>
      </c>
      <c r="BM3373" s="3">
        <f t="shared" si="476"/>
        <v>0.75384615384615383</v>
      </c>
    </row>
    <row r="3374" spans="1:65">
      <c r="A3374" t="s">
        <v>3510</v>
      </c>
      <c r="B3374" s="2">
        <v>45862</v>
      </c>
      <c r="C3374" t="s">
        <v>3137</v>
      </c>
      <c r="D3374" t="s">
        <v>3138</v>
      </c>
      <c r="E3374">
        <v>7</v>
      </c>
      <c r="F3374" t="s">
        <v>78</v>
      </c>
      <c r="G3374" t="s">
        <v>79</v>
      </c>
      <c r="H3374" t="s">
        <v>80</v>
      </c>
      <c r="I3374" t="s">
        <v>52</v>
      </c>
      <c r="J3374" t="s">
        <v>65</v>
      </c>
      <c r="K3374" t="s">
        <v>75</v>
      </c>
      <c r="L3374" t="s">
        <v>67</v>
      </c>
      <c r="M3374" t="s">
        <v>68</v>
      </c>
      <c r="N3374" t="s">
        <v>69</v>
      </c>
      <c r="O3374" t="s">
        <v>70</v>
      </c>
      <c r="P3374">
        <v>44</v>
      </c>
      <c r="Q3374">
        <v>47</v>
      </c>
      <c r="R3374">
        <v>46</v>
      </c>
      <c r="S3374">
        <v>4</v>
      </c>
      <c r="T3374">
        <f t="shared" si="468"/>
        <v>42</v>
      </c>
      <c r="U3374">
        <v>42</v>
      </c>
      <c r="V3374">
        <f t="shared" si="469"/>
        <v>0</v>
      </c>
      <c r="W3374" s="3">
        <f t="shared" si="470"/>
        <v>8.6956521739130432E-2</v>
      </c>
      <c r="X3374">
        <v>31</v>
      </c>
      <c r="Y3374" s="4">
        <v>4.5999999999999996</v>
      </c>
      <c r="Z3374" s="4">
        <v>2.1</v>
      </c>
      <c r="AA3374" s="5">
        <v>51731.09</v>
      </c>
      <c r="AB3374" s="5">
        <f t="shared" si="471"/>
        <v>2172705.7799999998</v>
      </c>
      <c r="AC3374" s="5">
        <v>32360.39</v>
      </c>
      <c r="AD3374" s="5">
        <f t="shared" si="472"/>
        <v>1488577.94</v>
      </c>
      <c r="AE3374" s="5">
        <v>108863.79</v>
      </c>
      <c r="AF3374" s="5">
        <v>30562.79</v>
      </c>
      <c r="AG3374" s="5">
        <v>9960.36</v>
      </c>
      <c r="AH3374" s="5">
        <v>3045</v>
      </c>
      <c r="AI3374" s="5">
        <v>22010.83</v>
      </c>
      <c r="AJ3374">
        <v>2</v>
      </c>
      <c r="AK3374" s="5">
        <v>28527.360000000001</v>
      </c>
      <c r="AL3374" s="5">
        <v>0</v>
      </c>
      <c r="AM3374" s="5">
        <v>29032.43</v>
      </c>
      <c r="AN3374">
        <v>4</v>
      </c>
      <c r="AO3374">
        <v>3</v>
      </c>
      <c r="AP3374" t="str">
        <f t="shared" si="473"/>
        <v>Yes</v>
      </c>
      <c r="AQ3374">
        <v>2</v>
      </c>
      <c r="AR3374" s="5">
        <f t="shared" si="474"/>
        <v>1720580.5</v>
      </c>
      <c r="AS3374" s="5">
        <f t="shared" si="475"/>
        <v>452125.28</v>
      </c>
      <c r="AT3374" t="s">
        <v>1641</v>
      </c>
      <c r="AU3374" t="s">
        <v>6199</v>
      </c>
      <c r="AV3374" t="s">
        <v>6200</v>
      </c>
      <c r="AW3374" t="s">
        <v>6175</v>
      </c>
      <c r="AX3374" t="s">
        <v>6167</v>
      </c>
      <c r="AY3374">
        <v>44</v>
      </c>
      <c r="AZ3374">
        <v>0</v>
      </c>
      <c r="BA3374">
        <v>0</v>
      </c>
      <c r="BB3374" t="s">
        <v>6168</v>
      </c>
      <c r="BC3374">
        <v>0</v>
      </c>
      <c r="BD3374">
        <v>0</v>
      </c>
      <c r="BE3374" t="s">
        <v>6169</v>
      </c>
      <c r="BF3374" t="s">
        <v>6210</v>
      </c>
      <c r="BG3374">
        <v>1</v>
      </c>
      <c r="BH3374" t="s">
        <v>6179</v>
      </c>
      <c r="BI3374">
        <v>21</v>
      </c>
      <c r="BJ3374" t="s">
        <v>6172</v>
      </c>
      <c r="BK3374">
        <v>0</v>
      </c>
      <c r="BL3374">
        <v>65</v>
      </c>
      <c r="BM3374" s="3">
        <f t="shared" si="476"/>
        <v>0.70769230769230773</v>
      </c>
    </row>
    <row r="3375" spans="1:65">
      <c r="A3375" t="s">
        <v>3511</v>
      </c>
      <c r="B3375" s="2">
        <v>45862</v>
      </c>
      <c r="C3375" t="s">
        <v>3137</v>
      </c>
      <c r="D3375" t="s">
        <v>3138</v>
      </c>
      <c r="E3375">
        <v>7</v>
      </c>
      <c r="F3375" t="s">
        <v>78</v>
      </c>
      <c r="G3375" t="s">
        <v>62</v>
      </c>
      <c r="H3375" t="s">
        <v>190</v>
      </c>
      <c r="I3375" t="s">
        <v>52</v>
      </c>
      <c r="J3375" t="s">
        <v>53</v>
      </c>
      <c r="K3375" t="s">
        <v>54</v>
      </c>
      <c r="L3375" t="s">
        <v>67</v>
      </c>
      <c r="M3375" t="s">
        <v>68</v>
      </c>
      <c r="N3375" t="s">
        <v>94</v>
      </c>
      <c r="O3375" t="s">
        <v>120</v>
      </c>
      <c r="P3375">
        <v>54</v>
      </c>
      <c r="Q3375">
        <v>58</v>
      </c>
      <c r="R3375">
        <v>57</v>
      </c>
      <c r="S3375">
        <v>5</v>
      </c>
      <c r="T3375">
        <f t="shared" si="468"/>
        <v>52</v>
      </c>
      <c r="U3375">
        <v>52</v>
      </c>
      <c r="V3375">
        <f t="shared" si="469"/>
        <v>0</v>
      </c>
      <c r="W3375" s="3">
        <f t="shared" si="470"/>
        <v>8.771929824561403E-2</v>
      </c>
      <c r="X3375">
        <v>24</v>
      </c>
      <c r="Y3375" s="4">
        <v>0</v>
      </c>
      <c r="Z3375" s="4">
        <v>1.3</v>
      </c>
      <c r="AA3375" s="5">
        <v>38760.19</v>
      </c>
      <c r="AB3375" s="5">
        <f t="shared" si="471"/>
        <v>2015529.88</v>
      </c>
      <c r="AC3375" s="5">
        <v>22018.720000000001</v>
      </c>
      <c r="AD3375" s="5">
        <f t="shared" si="472"/>
        <v>1255067.04</v>
      </c>
      <c r="AE3375" s="5">
        <v>102763.73</v>
      </c>
      <c r="AF3375" s="5">
        <v>27814.52</v>
      </c>
      <c r="AG3375" s="5">
        <v>9136.66</v>
      </c>
      <c r="AH3375" s="5">
        <v>1885</v>
      </c>
      <c r="AI3375" s="5">
        <v>19560.95</v>
      </c>
      <c r="AJ3375">
        <v>2</v>
      </c>
      <c r="AK3375" s="5">
        <v>16380.85</v>
      </c>
      <c r="AL3375" s="5">
        <v>0</v>
      </c>
      <c r="AM3375" s="5">
        <v>32851.18</v>
      </c>
      <c r="AN3375">
        <v>4</v>
      </c>
      <c r="AO3375">
        <v>4</v>
      </c>
      <c r="AP3375" t="str">
        <f t="shared" si="473"/>
        <v>Yes</v>
      </c>
      <c r="AQ3375">
        <v>2</v>
      </c>
      <c r="AR3375" s="5">
        <f t="shared" si="474"/>
        <v>1465459.93</v>
      </c>
      <c r="AS3375" s="5">
        <f t="shared" si="475"/>
        <v>550069.94999999995</v>
      </c>
      <c r="AT3375" t="s">
        <v>1641</v>
      </c>
      <c r="AU3375" t="s">
        <v>6189</v>
      </c>
      <c r="AV3375" t="s">
        <v>6201</v>
      </c>
      <c r="AW3375" t="s">
        <v>6175</v>
      </c>
      <c r="AX3375" t="s">
        <v>6167</v>
      </c>
      <c r="AY3375">
        <v>58</v>
      </c>
      <c r="AZ3375">
        <v>1</v>
      </c>
      <c r="BA3375">
        <v>0</v>
      </c>
      <c r="BB3375" t="s">
        <v>6168</v>
      </c>
      <c r="BC3375">
        <v>0</v>
      </c>
      <c r="BD3375">
        <v>0</v>
      </c>
      <c r="BE3375" t="s">
        <v>6169</v>
      </c>
      <c r="BF3375" t="s">
        <v>6210</v>
      </c>
      <c r="BG3375">
        <v>1</v>
      </c>
      <c r="BH3375" t="s">
        <v>6179</v>
      </c>
      <c r="BI3375">
        <v>58</v>
      </c>
      <c r="BJ3375" t="s">
        <v>6187</v>
      </c>
      <c r="BK3375">
        <v>0</v>
      </c>
      <c r="BL3375">
        <v>70</v>
      </c>
      <c r="BM3375" s="3">
        <f t="shared" si="476"/>
        <v>0.81428571428571428</v>
      </c>
    </row>
    <row r="3376" spans="1:65">
      <c r="A3376" t="s">
        <v>3512</v>
      </c>
      <c r="B3376" s="2">
        <v>45862</v>
      </c>
      <c r="C3376" t="s">
        <v>3137</v>
      </c>
      <c r="D3376" t="s">
        <v>3138</v>
      </c>
      <c r="E3376">
        <v>7</v>
      </c>
      <c r="F3376" t="s">
        <v>49</v>
      </c>
      <c r="G3376" t="s">
        <v>50</v>
      </c>
      <c r="H3376" t="s">
        <v>51</v>
      </c>
      <c r="I3376" t="s">
        <v>64</v>
      </c>
      <c r="J3376" t="s">
        <v>53</v>
      </c>
      <c r="K3376" t="s">
        <v>54</v>
      </c>
      <c r="L3376" t="s">
        <v>67</v>
      </c>
      <c r="M3376" t="s">
        <v>56</v>
      </c>
      <c r="N3376" t="s">
        <v>76</v>
      </c>
      <c r="O3376" t="s">
        <v>58</v>
      </c>
      <c r="P3376">
        <v>66</v>
      </c>
      <c r="Q3376">
        <v>71</v>
      </c>
      <c r="R3376">
        <v>67</v>
      </c>
      <c r="S3376">
        <v>2</v>
      </c>
      <c r="T3376">
        <f t="shared" si="468"/>
        <v>65</v>
      </c>
      <c r="U3376">
        <v>63</v>
      </c>
      <c r="V3376">
        <f t="shared" si="469"/>
        <v>2</v>
      </c>
      <c r="W3376" s="3">
        <f t="shared" si="470"/>
        <v>2.9850746268656716E-2</v>
      </c>
      <c r="X3376">
        <v>36</v>
      </c>
      <c r="Y3376" s="4">
        <v>6.3</v>
      </c>
      <c r="Z3376" s="4">
        <v>1.7</v>
      </c>
      <c r="AA3376" s="5">
        <v>38745.519999999997</v>
      </c>
      <c r="AB3376" s="5">
        <f t="shared" si="471"/>
        <v>2440967.7599999998</v>
      </c>
      <c r="AC3376" s="5">
        <v>23054.7</v>
      </c>
      <c r="AD3376" s="5">
        <f t="shared" si="472"/>
        <v>1544664.9</v>
      </c>
      <c r="AE3376" s="5">
        <v>109051.45</v>
      </c>
      <c r="AF3376" s="5">
        <v>30951.08</v>
      </c>
      <c r="AG3376" s="5">
        <v>10391.51</v>
      </c>
      <c r="AH3376" s="5">
        <v>2465</v>
      </c>
      <c r="AI3376" s="5">
        <v>6400</v>
      </c>
      <c r="AJ3376">
        <v>0</v>
      </c>
      <c r="AK3376" s="5">
        <v>0</v>
      </c>
      <c r="AL3376" s="5">
        <v>1312.23</v>
      </c>
      <c r="AM3376" s="5">
        <v>43327.45</v>
      </c>
      <c r="AN3376">
        <v>4</v>
      </c>
      <c r="AO3376">
        <v>3</v>
      </c>
      <c r="AP3376" t="str">
        <f t="shared" si="473"/>
        <v>Yes</v>
      </c>
      <c r="AQ3376">
        <v>1</v>
      </c>
      <c r="AR3376" s="5">
        <f t="shared" si="474"/>
        <v>1748563.62</v>
      </c>
      <c r="AS3376" s="5">
        <f t="shared" si="475"/>
        <v>692404.14</v>
      </c>
      <c r="AT3376" t="s">
        <v>59</v>
      </c>
      <c r="AU3376" t="s">
        <v>6164</v>
      </c>
      <c r="AV3376" t="s">
        <v>6165</v>
      </c>
      <c r="AW3376" t="s">
        <v>6166</v>
      </c>
      <c r="AX3376" t="s">
        <v>6202</v>
      </c>
      <c r="AY3376">
        <v>67</v>
      </c>
      <c r="AZ3376">
        <v>0</v>
      </c>
      <c r="BA3376">
        <v>20</v>
      </c>
      <c r="BB3376" t="s">
        <v>6198</v>
      </c>
      <c r="BC3376">
        <v>0</v>
      </c>
      <c r="BD3376">
        <v>0</v>
      </c>
      <c r="BE3376" t="s">
        <v>6169</v>
      </c>
      <c r="BF3376" t="s">
        <v>6170</v>
      </c>
      <c r="BG3376">
        <v>1</v>
      </c>
      <c r="BH3376" t="s">
        <v>6186</v>
      </c>
      <c r="BI3376">
        <v>47</v>
      </c>
      <c r="BJ3376" t="s">
        <v>6172</v>
      </c>
      <c r="BK3376">
        <v>0</v>
      </c>
      <c r="BL3376">
        <v>74</v>
      </c>
      <c r="BM3376" s="3">
        <f t="shared" si="476"/>
        <v>0.90540540540540537</v>
      </c>
    </row>
    <row r="3377" spans="1:65">
      <c r="A3377" t="s">
        <v>3513</v>
      </c>
      <c r="B3377" s="2">
        <v>45862</v>
      </c>
      <c r="C3377" t="s">
        <v>3137</v>
      </c>
      <c r="D3377" t="s">
        <v>3138</v>
      </c>
      <c r="E3377">
        <v>7</v>
      </c>
      <c r="F3377" t="s">
        <v>61</v>
      </c>
      <c r="G3377" t="s">
        <v>50</v>
      </c>
      <c r="H3377" t="s">
        <v>157</v>
      </c>
      <c r="I3377" t="s">
        <v>64</v>
      </c>
      <c r="J3377" t="s">
        <v>81</v>
      </c>
      <c r="K3377" t="s">
        <v>75</v>
      </c>
      <c r="L3377" t="s">
        <v>55</v>
      </c>
      <c r="M3377" t="s">
        <v>56</v>
      </c>
      <c r="N3377" t="s">
        <v>57</v>
      </c>
      <c r="O3377" t="s">
        <v>70</v>
      </c>
      <c r="P3377">
        <v>38</v>
      </c>
      <c r="Q3377">
        <v>40</v>
      </c>
      <c r="R3377">
        <v>39</v>
      </c>
      <c r="S3377">
        <v>1</v>
      </c>
      <c r="T3377">
        <f t="shared" si="468"/>
        <v>38</v>
      </c>
      <c r="U3377">
        <v>38</v>
      </c>
      <c r="V3377">
        <f t="shared" si="469"/>
        <v>0</v>
      </c>
      <c r="W3377" s="3">
        <f t="shared" si="470"/>
        <v>2.564102564102564E-2</v>
      </c>
      <c r="X3377">
        <v>29</v>
      </c>
      <c r="Y3377" s="4">
        <v>3.1</v>
      </c>
      <c r="Z3377" s="4">
        <v>1.9</v>
      </c>
      <c r="AA3377" s="5">
        <v>77363.34</v>
      </c>
      <c r="AB3377" s="5">
        <f t="shared" si="471"/>
        <v>2939806.92</v>
      </c>
      <c r="AC3377" s="5">
        <v>52693.93</v>
      </c>
      <c r="AD3377" s="5">
        <f t="shared" si="472"/>
        <v>2055063.27</v>
      </c>
      <c r="AE3377" s="5">
        <v>116159.88</v>
      </c>
      <c r="AF3377" s="5">
        <v>33511.53</v>
      </c>
      <c r="AG3377" s="5">
        <v>10028.99</v>
      </c>
      <c r="AH3377" s="5">
        <v>2755</v>
      </c>
      <c r="AI3377" s="5">
        <v>6800</v>
      </c>
      <c r="AJ3377">
        <v>0</v>
      </c>
      <c r="AK3377" s="5">
        <v>0</v>
      </c>
      <c r="AL3377" s="5">
        <v>0</v>
      </c>
      <c r="AM3377" s="5">
        <v>27534.14</v>
      </c>
      <c r="AN3377">
        <v>4</v>
      </c>
      <c r="AO3377">
        <v>5</v>
      </c>
      <c r="AP3377" t="str">
        <f t="shared" si="473"/>
        <v>No</v>
      </c>
      <c r="AQ3377">
        <v>1</v>
      </c>
      <c r="AR3377" s="5">
        <f t="shared" si="474"/>
        <v>2251852.81</v>
      </c>
      <c r="AS3377" s="5">
        <f t="shared" si="475"/>
        <v>687954.11</v>
      </c>
      <c r="AT3377" t="s">
        <v>59</v>
      </c>
      <c r="AU3377" t="s">
        <v>6164</v>
      </c>
      <c r="AV3377" t="s">
        <v>6165</v>
      </c>
      <c r="AW3377" t="s">
        <v>6166</v>
      </c>
      <c r="AX3377" t="s">
        <v>6167</v>
      </c>
      <c r="AY3377">
        <v>38</v>
      </c>
      <c r="AZ3377">
        <v>0</v>
      </c>
      <c r="BA3377">
        <v>0</v>
      </c>
      <c r="BB3377" t="s">
        <v>6168</v>
      </c>
      <c r="BC3377">
        <v>0</v>
      </c>
      <c r="BD3377">
        <v>1</v>
      </c>
      <c r="BE3377" t="s">
        <v>6188</v>
      </c>
      <c r="BF3377" t="s">
        <v>6170</v>
      </c>
      <c r="BG3377">
        <v>0</v>
      </c>
      <c r="BH3377" t="s">
        <v>6171</v>
      </c>
      <c r="BI3377">
        <v>33</v>
      </c>
      <c r="BJ3377" t="s">
        <v>6172</v>
      </c>
      <c r="BK3377">
        <v>0</v>
      </c>
      <c r="BL3377">
        <v>51</v>
      </c>
      <c r="BM3377" s="3">
        <f t="shared" si="476"/>
        <v>0.76470588235294112</v>
      </c>
    </row>
    <row r="3378" spans="1:65">
      <c r="A3378" t="s">
        <v>3514</v>
      </c>
      <c r="B3378" s="2">
        <v>45862</v>
      </c>
      <c r="C3378" t="s">
        <v>3137</v>
      </c>
      <c r="D3378" t="s">
        <v>3138</v>
      </c>
      <c r="E3378">
        <v>7</v>
      </c>
      <c r="F3378" t="s">
        <v>78</v>
      </c>
      <c r="G3378" t="s">
        <v>50</v>
      </c>
      <c r="H3378" t="s">
        <v>173</v>
      </c>
      <c r="I3378" t="s">
        <v>74</v>
      </c>
      <c r="J3378" t="s">
        <v>81</v>
      </c>
      <c r="K3378" t="s">
        <v>75</v>
      </c>
      <c r="L3378" t="s">
        <v>67</v>
      </c>
      <c r="M3378" t="s">
        <v>68</v>
      </c>
      <c r="N3378" t="s">
        <v>94</v>
      </c>
      <c r="O3378" t="s">
        <v>120</v>
      </c>
      <c r="P3378">
        <v>37</v>
      </c>
      <c r="Q3378">
        <v>37</v>
      </c>
      <c r="R3378">
        <v>35</v>
      </c>
      <c r="S3378">
        <v>3</v>
      </c>
      <c r="T3378">
        <f t="shared" si="468"/>
        <v>32</v>
      </c>
      <c r="U3378">
        <v>32</v>
      </c>
      <c r="V3378">
        <f t="shared" si="469"/>
        <v>0</v>
      </c>
      <c r="W3378" s="3">
        <f t="shared" si="470"/>
        <v>8.5714285714285715E-2</v>
      </c>
      <c r="X3378">
        <v>42</v>
      </c>
      <c r="Y3378" s="4">
        <v>8.6</v>
      </c>
      <c r="Z3378" s="4">
        <v>2.2000000000000002</v>
      </c>
      <c r="AA3378" s="5">
        <v>77696.44</v>
      </c>
      <c r="AB3378" s="5">
        <f t="shared" si="471"/>
        <v>2486286.08</v>
      </c>
      <c r="AC3378" s="5">
        <v>49387.42</v>
      </c>
      <c r="AD3378" s="5">
        <f t="shared" si="472"/>
        <v>1728559.7</v>
      </c>
      <c r="AE3378" s="5">
        <v>106294.61</v>
      </c>
      <c r="AF3378" s="5">
        <v>32892.870000000003</v>
      </c>
      <c r="AG3378" s="5">
        <v>11530.65</v>
      </c>
      <c r="AH3378" s="5">
        <v>3190</v>
      </c>
      <c r="AI3378" s="5">
        <v>25455.87</v>
      </c>
      <c r="AJ3378">
        <v>1</v>
      </c>
      <c r="AK3378" s="5">
        <v>21870.09</v>
      </c>
      <c r="AL3378" s="5">
        <v>0</v>
      </c>
      <c r="AM3378" s="5">
        <v>21571.65</v>
      </c>
      <c r="AN3378">
        <v>4</v>
      </c>
      <c r="AO3378">
        <v>3</v>
      </c>
      <c r="AP3378" t="str">
        <f t="shared" si="473"/>
        <v>Yes</v>
      </c>
      <c r="AQ3378">
        <v>2</v>
      </c>
      <c r="AR3378" s="5">
        <f t="shared" si="474"/>
        <v>1951365.44</v>
      </c>
      <c r="AS3378" s="5">
        <f t="shared" si="475"/>
        <v>534920.64</v>
      </c>
      <c r="AT3378" t="s">
        <v>1641</v>
      </c>
      <c r="AU3378" t="s">
        <v>6173</v>
      </c>
      <c r="AV3378" t="s">
        <v>6174</v>
      </c>
      <c r="AW3378" t="s">
        <v>6175</v>
      </c>
      <c r="AX3378" t="s">
        <v>6177</v>
      </c>
      <c r="AY3378">
        <v>41</v>
      </c>
      <c r="AZ3378">
        <v>4</v>
      </c>
      <c r="BA3378">
        <v>0</v>
      </c>
      <c r="BB3378" t="s">
        <v>6168</v>
      </c>
      <c r="BC3378">
        <v>0</v>
      </c>
      <c r="BD3378">
        <v>0</v>
      </c>
      <c r="BE3378" t="s">
        <v>6169</v>
      </c>
      <c r="BF3378" t="s">
        <v>6210</v>
      </c>
      <c r="BG3378">
        <v>3</v>
      </c>
      <c r="BH3378" t="s">
        <v>6209</v>
      </c>
      <c r="BI3378">
        <v>129</v>
      </c>
      <c r="BJ3378" t="s">
        <v>6193</v>
      </c>
      <c r="BK3378">
        <v>0</v>
      </c>
      <c r="BL3378">
        <v>50</v>
      </c>
      <c r="BM3378" s="3">
        <f t="shared" si="476"/>
        <v>0.7</v>
      </c>
    </row>
    <row r="3379" spans="1:65">
      <c r="A3379" t="s">
        <v>3515</v>
      </c>
      <c r="B3379" s="2">
        <v>45862</v>
      </c>
      <c r="C3379" t="s">
        <v>3137</v>
      </c>
      <c r="D3379" t="s">
        <v>3138</v>
      </c>
      <c r="E3379">
        <v>7</v>
      </c>
      <c r="F3379" t="s">
        <v>49</v>
      </c>
      <c r="G3379" t="s">
        <v>62</v>
      </c>
      <c r="H3379" t="s">
        <v>226</v>
      </c>
      <c r="I3379" t="s">
        <v>74</v>
      </c>
      <c r="J3379" t="s">
        <v>53</v>
      </c>
      <c r="K3379" t="s">
        <v>66</v>
      </c>
      <c r="L3379" t="s">
        <v>55</v>
      </c>
      <c r="M3379" t="s">
        <v>56</v>
      </c>
      <c r="N3379" t="s">
        <v>69</v>
      </c>
      <c r="O3379" t="s">
        <v>70</v>
      </c>
      <c r="P3379">
        <v>64</v>
      </c>
      <c r="Q3379">
        <v>69</v>
      </c>
      <c r="R3379">
        <v>68</v>
      </c>
      <c r="S3379">
        <v>2</v>
      </c>
      <c r="T3379">
        <f t="shared" si="468"/>
        <v>66</v>
      </c>
      <c r="U3379">
        <v>63</v>
      </c>
      <c r="V3379">
        <f t="shared" si="469"/>
        <v>3</v>
      </c>
      <c r="W3379" s="3">
        <f t="shared" si="470"/>
        <v>2.9411764705882353E-2</v>
      </c>
      <c r="X3379">
        <v>19</v>
      </c>
      <c r="Y3379" s="4">
        <v>5.7</v>
      </c>
      <c r="Z3379" s="4">
        <v>1.6</v>
      </c>
      <c r="AA3379" s="5">
        <v>33914.99</v>
      </c>
      <c r="AB3379" s="5">
        <f t="shared" si="471"/>
        <v>2136644.37</v>
      </c>
      <c r="AC3379" s="5">
        <v>23672.86</v>
      </c>
      <c r="AD3379" s="5">
        <f t="shared" si="472"/>
        <v>1609754.48</v>
      </c>
      <c r="AE3379" s="5">
        <v>115724.19</v>
      </c>
      <c r="AF3379" s="5">
        <v>30219.16</v>
      </c>
      <c r="AG3379" s="5">
        <v>8201.34</v>
      </c>
      <c r="AH3379" s="5">
        <v>2320</v>
      </c>
      <c r="AI3379" s="5">
        <v>6400</v>
      </c>
      <c r="AJ3379">
        <v>0</v>
      </c>
      <c r="AK3379" s="5">
        <v>0</v>
      </c>
      <c r="AL3379" s="5">
        <v>1999.27</v>
      </c>
      <c r="AM3379" s="5">
        <v>40661.65</v>
      </c>
      <c r="AN3379">
        <v>4</v>
      </c>
      <c r="AO3379">
        <v>4</v>
      </c>
      <c r="AP3379" t="str">
        <f t="shared" si="473"/>
        <v>Yes</v>
      </c>
      <c r="AQ3379">
        <v>1</v>
      </c>
      <c r="AR3379" s="5">
        <f t="shared" si="474"/>
        <v>1815280.09</v>
      </c>
      <c r="AS3379" s="5">
        <f t="shared" si="475"/>
        <v>321364.28000000003</v>
      </c>
      <c r="AT3379" t="s">
        <v>59</v>
      </c>
      <c r="AU3379" t="s">
        <v>6164</v>
      </c>
      <c r="AV3379" t="s">
        <v>6165</v>
      </c>
      <c r="AW3379" t="s">
        <v>6166</v>
      </c>
      <c r="AX3379" t="s">
        <v>6167</v>
      </c>
      <c r="AY3379">
        <v>64</v>
      </c>
      <c r="AZ3379">
        <v>0</v>
      </c>
      <c r="BA3379">
        <v>24</v>
      </c>
      <c r="BB3379" t="s">
        <v>6180</v>
      </c>
      <c r="BC3379">
        <v>0</v>
      </c>
      <c r="BD3379">
        <v>0</v>
      </c>
      <c r="BE3379" t="s">
        <v>6169</v>
      </c>
      <c r="BF3379" t="s">
        <v>6170</v>
      </c>
      <c r="BG3379">
        <v>0</v>
      </c>
      <c r="BH3379" t="s">
        <v>6171</v>
      </c>
      <c r="BI3379">
        <v>8</v>
      </c>
      <c r="BJ3379" t="s">
        <v>6172</v>
      </c>
      <c r="BK3379">
        <v>0</v>
      </c>
      <c r="BL3379">
        <v>75</v>
      </c>
      <c r="BM3379" s="3">
        <f t="shared" si="476"/>
        <v>0.90666666666666662</v>
      </c>
    </row>
    <row r="3380" spans="1:65">
      <c r="A3380" t="s">
        <v>3516</v>
      </c>
      <c r="B3380" s="2">
        <v>45862</v>
      </c>
      <c r="C3380" t="s">
        <v>3137</v>
      </c>
      <c r="D3380" t="s">
        <v>3138</v>
      </c>
      <c r="E3380">
        <v>7</v>
      </c>
      <c r="F3380" t="s">
        <v>61</v>
      </c>
      <c r="G3380" t="s">
        <v>79</v>
      </c>
      <c r="H3380" t="s">
        <v>98</v>
      </c>
      <c r="I3380" t="s">
        <v>64</v>
      </c>
      <c r="J3380" t="s">
        <v>53</v>
      </c>
      <c r="K3380" t="s">
        <v>75</v>
      </c>
      <c r="L3380" t="s">
        <v>92</v>
      </c>
      <c r="M3380" t="s">
        <v>68</v>
      </c>
      <c r="N3380" t="s">
        <v>76</v>
      </c>
      <c r="O3380" t="s">
        <v>120</v>
      </c>
      <c r="P3380">
        <v>69</v>
      </c>
      <c r="Q3380">
        <v>72</v>
      </c>
      <c r="R3380">
        <v>72</v>
      </c>
      <c r="S3380">
        <v>2</v>
      </c>
      <c r="T3380">
        <f t="shared" si="468"/>
        <v>70</v>
      </c>
      <c r="U3380">
        <v>67</v>
      </c>
      <c r="V3380">
        <f t="shared" si="469"/>
        <v>3</v>
      </c>
      <c r="W3380" s="3">
        <f t="shared" si="470"/>
        <v>2.7777777777777776E-2</v>
      </c>
      <c r="X3380">
        <v>23</v>
      </c>
      <c r="Y3380" s="4">
        <v>6.6</v>
      </c>
      <c r="Z3380" s="4">
        <v>2.1</v>
      </c>
      <c r="AA3380" s="5">
        <v>36390.06</v>
      </c>
      <c r="AB3380" s="5">
        <f t="shared" si="471"/>
        <v>2438134.02</v>
      </c>
      <c r="AC3380" s="5">
        <v>22823.43</v>
      </c>
      <c r="AD3380" s="5">
        <f t="shared" si="472"/>
        <v>1643286.96</v>
      </c>
      <c r="AE3380" s="5">
        <v>118405.35</v>
      </c>
      <c r="AF3380" s="5">
        <v>30794.52</v>
      </c>
      <c r="AG3380" s="5">
        <v>9226</v>
      </c>
      <c r="AH3380" s="5">
        <v>3045</v>
      </c>
      <c r="AI3380" s="5">
        <v>6400</v>
      </c>
      <c r="AJ3380">
        <v>1</v>
      </c>
      <c r="AK3380" s="5">
        <v>8267.44</v>
      </c>
      <c r="AL3380" s="5">
        <v>2035.94</v>
      </c>
      <c r="AM3380" s="5">
        <v>48060.05</v>
      </c>
      <c r="AN3380">
        <v>4</v>
      </c>
      <c r="AO3380">
        <v>5</v>
      </c>
      <c r="AP3380" t="str">
        <f t="shared" si="473"/>
        <v>No</v>
      </c>
      <c r="AQ3380">
        <v>4</v>
      </c>
      <c r="AR3380" s="5">
        <f t="shared" si="474"/>
        <v>1869521.26</v>
      </c>
      <c r="AS3380" s="5">
        <f t="shared" si="475"/>
        <v>568612.76</v>
      </c>
      <c r="AT3380" t="s">
        <v>59</v>
      </c>
      <c r="AU3380" t="s">
        <v>6181</v>
      </c>
      <c r="AV3380" t="s">
        <v>6182</v>
      </c>
      <c r="AW3380" t="s">
        <v>6183</v>
      </c>
      <c r="AX3380" t="s">
        <v>6177</v>
      </c>
      <c r="AY3380">
        <v>71</v>
      </c>
      <c r="AZ3380">
        <v>0</v>
      </c>
      <c r="BA3380">
        <v>26</v>
      </c>
      <c r="BB3380" t="s">
        <v>6180</v>
      </c>
      <c r="BC3380">
        <v>1</v>
      </c>
      <c r="BD3380">
        <v>0</v>
      </c>
      <c r="BE3380" t="s">
        <v>6178</v>
      </c>
      <c r="BF3380" t="s">
        <v>6170</v>
      </c>
      <c r="BG3380">
        <v>1</v>
      </c>
      <c r="BH3380" t="s">
        <v>6179</v>
      </c>
      <c r="BI3380">
        <v>48</v>
      </c>
      <c r="BJ3380" t="s">
        <v>6172</v>
      </c>
      <c r="BK3380">
        <v>0</v>
      </c>
      <c r="BL3380">
        <v>76</v>
      </c>
      <c r="BM3380" s="3">
        <f t="shared" si="476"/>
        <v>0.94736842105263153</v>
      </c>
    </row>
    <row r="3381" spans="1:65">
      <c r="A3381" t="s">
        <v>3517</v>
      </c>
      <c r="B3381" s="2">
        <v>45862</v>
      </c>
      <c r="C3381" t="s">
        <v>3137</v>
      </c>
      <c r="D3381" t="s">
        <v>3138</v>
      </c>
      <c r="E3381">
        <v>7</v>
      </c>
      <c r="F3381" t="s">
        <v>78</v>
      </c>
      <c r="G3381" t="s">
        <v>62</v>
      </c>
      <c r="H3381" t="s">
        <v>91</v>
      </c>
      <c r="I3381" t="s">
        <v>74</v>
      </c>
      <c r="J3381" t="s">
        <v>53</v>
      </c>
      <c r="K3381" t="s">
        <v>66</v>
      </c>
      <c r="L3381" t="s">
        <v>92</v>
      </c>
      <c r="M3381" t="s">
        <v>68</v>
      </c>
      <c r="N3381" t="s">
        <v>69</v>
      </c>
      <c r="O3381" t="s">
        <v>82</v>
      </c>
      <c r="P3381">
        <v>60</v>
      </c>
      <c r="Q3381">
        <v>60</v>
      </c>
      <c r="R3381">
        <v>56</v>
      </c>
      <c r="S3381">
        <v>2</v>
      </c>
      <c r="T3381">
        <f t="shared" si="468"/>
        <v>54</v>
      </c>
      <c r="U3381">
        <v>54</v>
      </c>
      <c r="V3381">
        <f t="shared" si="469"/>
        <v>0</v>
      </c>
      <c r="W3381" s="3">
        <f t="shared" si="470"/>
        <v>3.5714285714285712E-2</v>
      </c>
      <c r="X3381">
        <v>31</v>
      </c>
      <c r="Y3381" s="4">
        <v>0</v>
      </c>
      <c r="Z3381" s="4">
        <v>1</v>
      </c>
      <c r="AA3381" s="5">
        <v>33755.599999999999</v>
      </c>
      <c r="AB3381" s="5">
        <f t="shared" si="471"/>
        <v>1822802.4</v>
      </c>
      <c r="AC3381" s="5">
        <v>22828.58</v>
      </c>
      <c r="AD3381" s="5">
        <f t="shared" si="472"/>
        <v>1278400.48</v>
      </c>
      <c r="AE3381" s="5">
        <v>94055.58</v>
      </c>
      <c r="AF3381" s="5">
        <v>26931.32</v>
      </c>
      <c r="AG3381" s="5">
        <v>9549.0300000000007</v>
      </c>
      <c r="AH3381" s="5">
        <v>1450</v>
      </c>
      <c r="AI3381" s="5">
        <v>6400</v>
      </c>
      <c r="AJ3381">
        <v>1</v>
      </c>
      <c r="AK3381" s="5">
        <v>8668.5400000000009</v>
      </c>
      <c r="AL3381" s="5">
        <v>0</v>
      </c>
      <c r="AM3381" s="5">
        <v>37554.68</v>
      </c>
      <c r="AN3381">
        <v>4</v>
      </c>
      <c r="AO3381">
        <v>3</v>
      </c>
      <c r="AP3381" t="str">
        <f t="shared" si="473"/>
        <v>Yes</v>
      </c>
      <c r="AQ3381">
        <v>2</v>
      </c>
      <c r="AR3381" s="5">
        <f t="shared" si="474"/>
        <v>1463009.63</v>
      </c>
      <c r="AS3381" s="5">
        <f t="shared" si="475"/>
        <v>359792.77</v>
      </c>
      <c r="AT3381" t="s">
        <v>116</v>
      </c>
      <c r="AU3381" t="s">
        <v>6181</v>
      </c>
      <c r="AV3381" t="s">
        <v>6182</v>
      </c>
      <c r="AW3381" t="s">
        <v>6183</v>
      </c>
      <c r="AX3381" t="s">
        <v>6167</v>
      </c>
      <c r="AY3381">
        <v>63</v>
      </c>
      <c r="AZ3381">
        <v>0</v>
      </c>
      <c r="BA3381">
        <v>0</v>
      </c>
      <c r="BB3381" t="s">
        <v>6168</v>
      </c>
      <c r="BC3381">
        <v>0</v>
      </c>
      <c r="BD3381">
        <v>0</v>
      </c>
      <c r="BE3381" t="s">
        <v>6169</v>
      </c>
      <c r="BF3381" t="s">
        <v>6170</v>
      </c>
      <c r="BG3381">
        <v>1</v>
      </c>
      <c r="BH3381" t="s">
        <v>6186</v>
      </c>
      <c r="BI3381">
        <v>47</v>
      </c>
      <c r="BJ3381" t="s">
        <v>6172</v>
      </c>
      <c r="BK3381">
        <v>0</v>
      </c>
      <c r="BL3381">
        <v>77</v>
      </c>
      <c r="BM3381" s="3">
        <f t="shared" si="476"/>
        <v>0.72727272727272729</v>
      </c>
    </row>
    <row r="3382" spans="1:65">
      <c r="A3382" t="s">
        <v>3518</v>
      </c>
      <c r="B3382" s="2">
        <v>45862</v>
      </c>
      <c r="C3382" t="s">
        <v>3137</v>
      </c>
      <c r="D3382" t="s">
        <v>3138</v>
      </c>
      <c r="E3382">
        <v>7</v>
      </c>
      <c r="F3382" t="s">
        <v>78</v>
      </c>
      <c r="G3382" t="s">
        <v>79</v>
      </c>
      <c r="H3382" t="s">
        <v>80</v>
      </c>
      <c r="I3382" t="s">
        <v>74</v>
      </c>
      <c r="J3382" t="s">
        <v>65</v>
      </c>
      <c r="K3382" t="s">
        <v>54</v>
      </c>
      <c r="L3382" t="s">
        <v>67</v>
      </c>
      <c r="M3382" t="s">
        <v>68</v>
      </c>
      <c r="N3382" t="s">
        <v>57</v>
      </c>
      <c r="O3382" t="s">
        <v>70</v>
      </c>
      <c r="P3382">
        <v>49</v>
      </c>
      <c r="Q3382">
        <v>50</v>
      </c>
      <c r="R3382">
        <v>49</v>
      </c>
      <c r="S3382">
        <v>4</v>
      </c>
      <c r="T3382">
        <f t="shared" si="468"/>
        <v>45</v>
      </c>
      <c r="U3382">
        <v>45</v>
      </c>
      <c r="V3382">
        <f t="shared" si="469"/>
        <v>0</v>
      </c>
      <c r="W3382" s="3">
        <f t="shared" si="470"/>
        <v>8.1632653061224483E-2</v>
      </c>
      <c r="X3382">
        <v>23</v>
      </c>
      <c r="Y3382" s="4">
        <v>3.5</v>
      </c>
      <c r="Z3382" s="4">
        <v>1.3</v>
      </c>
      <c r="AA3382" s="5">
        <v>55585.83</v>
      </c>
      <c r="AB3382" s="5">
        <f t="shared" si="471"/>
        <v>2501362.35</v>
      </c>
      <c r="AC3382" s="5">
        <v>32663.759999999998</v>
      </c>
      <c r="AD3382" s="5">
        <f t="shared" si="472"/>
        <v>1600524.24</v>
      </c>
      <c r="AE3382" s="5">
        <v>108990.21</v>
      </c>
      <c r="AF3382" s="5">
        <v>32373.74</v>
      </c>
      <c r="AG3382" s="5">
        <v>8767.67</v>
      </c>
      <c r="AH3382" s="5">
        <v>1885</v>
      </c>
      <c r="AI3382" s="5">
        <v>20747.34</v>
      </c>
      <c r="AJ3382">
        <v>1</v>
      </c>
      <c r="AK3382" s="5">
        <v>13280.7</v>
      </c>
      <c r="AL3382" s="5">
        <v>0</v>
      </c>
      <c r="AM3382" s="5">
        <v>31663.74</v>
      </c>
      <c r="AN3382">
        <v>4</v>
      </c>
      <c r="AO3382">
        <v>5</v>
      </c>
      <c r="AP3382" t="str">
        <f t="shared" si="473"/>
        <v>No</v>
      </c>
      <c r="AQ3382">
        <v>3</v>
      </c>
      <c r="AR3382" s="5">
        <f t="shared" si="474"/>
        <v>1818232.64</v>
      </c>
      <c r="AS3382" s="5">
        <f t="shared" si="475"/>
        <v>683129.71</v>
      </c>
      <c r="AT3382" t="s">
        <v>1641</v>
      </c>
      <c r="AU3382" t="s">
        <v>6189</v>
      </c>
      <c r="AV3382" t="s">
        <v>6201</v>
      </c>
      <c r="AW3382" t="s">
        <v>6175</v>
      </c>
      <c r="AX3382" t="s">
        <v>6167</v>
      </c>
      <c r="AY3382">
        <v>52</v>
      </c>
      <c r="AZ3382">
        <v>0</v>
      </c>
      <c r="BA3382">
        <v>0</v>
      </c>
      <c r="BB3382" t="s">
        <v>6168</v>
      </c>
      <c r="BC3382">
        <v>1</v>
      </c>
      <c r="BD3382">
        <v>0</v>
      </c>
      <c r="BE3382" t="s">
        <v>6196</v>
      </c>
      <c r="BF3382" t="s">
        <v>6210</v>
      </c>
      <c r="BG3382">
        <v>1</v>
      </c>
      <c r="BH3382" t="s">
        <v>6186</v>
      </c>
      <c r="BI3382">
        <v>32</v>
      </c>
      <c r="BJ3382" t="s">
        <v>6172</v>
      </c>
      <c r="BK3382">
        <v>0</v>
      </c>
      <c r="BL3382">
        <v>61</v>
      </c>
      <c r="BM3382" s="3">
        <f t="shared" si="476"/>
        <v>0.80327868852459017</v>
      </c>
    </row>
    <row r="3383" spans="1:65">
      <c r="A3383" t="s">
        <v>3519</v>
      </c>
      <c r="B3383" s="2">
        <v>45862</v>
      </c>
      <c r="C3383" t="s">
        <v>3137</v>
      </c>
      <c r="D3383" t="s">
        <v>3138</v>
      </c>
      <c r="E3383">
        <v>7</v>
      </c>
      <c r="F3383" t="s">
        <v>72</v>
      </c>
      <c r="G3383" t="s">
        <v>79</v>
      </c>
      <c r="H3383" t="s">
        <v>159</v>
      </c>
      <c r="I3383" t="s">
        <v>64</v>
      </c>
      <c r="J3383" t="s">
        <v>81</v>
      </c>
      <c r="K3383" t="s">
        <v>54</v>
      </c>
      <c r="L3383" t="s">
        <v>87</v>
      </c>
      <c r="M3383" t="s">
        <v>68</v>
      </c>
      <c r="N3383" t="s">
        <v>94</v>
      </c>
      <c r="O3383" t="s">
        <v>82</v>
      </c>
      <c r="P3383">
        <v>41</v>
      </c>
      <c r="Q3383">
        <v>42</v>
      </c>
      <c r="R3383">
        <v>43</v>
      </c>
      <c r="S3383">
        <v>1</v>
      </c>
      <c r="T3383">
        <f t="shared" si="468"/>
        <v>42</v>
      </c>
      <c r="U3383">
        <v>39</v>
      </c>
      <c r="V3383">
        <f t="shared" si="469"/>
        <v>3</v>
      </c>
      <c r="W3383" s="3">
        <f t="shared" si="470"/>
        <v>2.3255813953488372E-2</v>
      </c>
      <c r="X3383">
        <v>26</v>
      </c>
      <c r="Y3383" s="4">
        <v>1.8</v>
      </c>
      <c r="Z3383" s="4">
        <v>0.9</v>
      </c>
      <c r="AA3383" s="5">
        <v>83852.19</v>
      </c>
      <c r="AB3383" s="5">
        <f t="shared" si="471"/>
        <v>3270235.41</v>
      </c>
      <c r="AC3383" s="5">
        <v>52047.58</v>
      </c>
      <c r="AD3383" s="5">
        <f t="shared" si="472"/>
        <v>2238045.94</v>
      </c>
      <c r="AE3383" s="5">
        <v>125508.09</v>
      </c>
      <c r="AF3383" s="5">
        <v>35498.620000000003</v>
      </c>
      <c r="AG3383" s="5">
        <v>9564.91</v>
      </c>
      <c r="AH3383" s="5">
        <v>1305</v>
      </c>
      <c r="AI3383" s="5">
        <v>6800</v>
      </c>
      <c r="AJ3383">
        <v>0</v>
      </c>
      <c r="AK3383" s="5">
        <v>0</v>
      </c>
      <c r="AL3383" s="5">
        <v>4349.6499999999996</v>
      </c>
      <c r="AM3383" s="5">
        <v>24346.44</v>
      </c>
      <c r="AN3383">
        <v>4</v>
      </c>
      <c r="AO3383">
        <v>4</v>
      </c>
      <c r="AP3383" t="str">
        <f t="shared" si="473"/>
        <v>Yes</v>
      </c>
      <c r="AQ3383">
        <v>1</v>
      </c>
      <c r="AR3383" s="5">
        <f t="shared" si="474"/>
        <v>2445418.65</v>
      </c>
      <c r="AS3383" s="5">
        <f t="shared" si="475"/>
        <v>824816.76</v>
      </c>
      <c r="AT3383" t="s">
        <v>59</v>
      </c>
      <c r="AU3383" t="s">
        <v>6164</v>
      </c>
      <c r="AV3383" t="s">
        <v>6165</v>
      </c>
      <c r="AW3383" t="s">
        <v>6166</v>
      </c>
      <c r="AX3383" t="s">
        <v>6184</v>
      </c>
      <c r="AY3383">
        <v>42</v>
      </c>
      <c r="AZ3383">
        <v>0</v>
      </c>
      <c r="BA3383">
        <v>19</v>
      </c>
      <c r="BB3383" t="s">
        <v>6180</v>
      </c>
      <c r="BC3383">
        <v>0</v>
      </c>
      <c r="BD3383">
        <v>0</v>
      </c>
      <c r="BE3383" t="s">
        <v>6169</v>
      </c>
      <c r="BF3383" t="s">
        <v>6170</v>
      </c>
      <c r="BG3383">
        <v>1</v>
      </c>
      <c r="BH3383" t="s">
        <v>6179</v>
      </c>
      <c r="BI3383">
        <v>47</v>
      </c>
      <c r="BJ3383" t="s">
        <v>6172</v>
      </c>
      <c r="BK3383">
        <v>0</v>
      </c>
      <c r="BL3383">
        <v>50</v>
      </c>
      <c r="BM3383" s="3">
        <f t="shared" si="476"/>
        <v>0.86</v>
      </c>
    </row>
    <row r="3384" spans="1:65">
      <c r="A3384" t="s">
        <v>3520</v>
      </c>
      <c r="B3384" s="2">
        <v>45862</v>
      </c>
      <c r="C3384" t="s">
        <v>3137</v>
      </c>
      <c r="D3384" t="s">
        <v>3138</v>
      </c>
      <c r="E3384">
        <v>7</v>
      </c>
      <c r="F3384" t="s">
        <v>72</v>
      </c>
      <c r="G3384" t="s">
        <v>62</v>
      </c>
      <c r="H3384" t="s">
        <v>155</v>
      </c>
      <c r="I3384" t="s">
        <v>52</v>
      </c>
      <c r="J3384" t="s">
        <v>53</v>
      </c>
      <c r="K3384" t="s">
        <v>66</v>
      </c>
      <c r="L3384" t="s">
        <v>92</v>
      </c>
      <c r="M3384" t="s">
        <v>56</v>
      </c>
      <c r="N3384" t="s">
        <v>109</v>
      </c>
      <c r="O3384" t="s">
        <v>82</v>
      </c>
      <c r="P3384">
        <v>63</v>
      </c>
      <c r="Q3384">
        <v>68</v>
      </c>
      <c r="R3384">
        <v>68</v>
      </c>
      <c r="S3384">
        <v>1</v>
      </c>
      <c r="T3384">
        <f t="shared" si="468"/>
        <v>67</v>
      </c>
      <c r="U3384">
        <v>63</v>
      </c>
      <c r="V3384">
        <f t="shared" si="469"/>
        <v>4</v>
      </c>
      <c r="W3384" s="3">
        <f t="shared" si="470"/>
        <v>1.4705882352941176E-2</v>
      </c>
      <c r="X3384">
        <v>25</v>
      </c>
      <c r="Y3384" s="4">
        <v>3.9</v>
      </c>
      <c r="Z3384" s="4">
        <v>1.4</v>
      </c>
      <c r="AA3384" s="5">
        <v>33664.83</v>
      </c>
      <c r="AB3384" s="5">
        <f t="shared" si="471"/>
        <v>2120884.29</v>
      </c>
      <c r="AC3384" s="5">
        <v>23817.38</v>
      </c>
      <c r="AD3384" s="5">
        <f t="shared" si="472"/>
        <v>1619581.84</v>
      </c>
      <c r="AE3384" s="5">
        <v>122159.38</v>
      </c>
      <c r="AF3384" s="5">
        <v>29872.720000000001</v>
      </c>
      <c r="AG3384" s="5">
        <v>8826.9</v>
      </c>
      <c r="AH3384" s="5">
        <v>2030</v>
      </c>
      <c r="AI3384" s="5">
        <v>3200</v>
      </c>
      <c r="AJ3384">
        <v>0</v>
      </c>
      <c r="AK3384" s="5">
        <v>0</v>
      </c>
      <c r="AL3384" s="5">
        <v>2583.6799999999998</v>
      </c>
      <c r="AM3384" s="5">
        <v>93133.65</v>
      </c>
      <c r="AN3384">
        <v>8</v>
      </c>
      <c r="AO3384">
        <v>9</v>
      </c>
      <c r="AP3384" t="str">
        <f t="shared" si="473"/>
        <v>No</v>
      </c>
      <c r="AQ3384">
        <v>2</v>
      </c>
      <c r="AR3384" s="5">
        <f t="shared" si="474"/>
        <v>1881388.17</v>
      </c>
      <c r="AS3384" s="5">
        <f t="shared" si="475"/>
        <v>239496.12</v>
      </c>
      <c r="AT3384" t="s">
        <v>59</v>
      </c>
      <c r="AU3384" t="s">
        <v>6164</v>
      </c>
      <c r="AV3384" t="s">
        <v>6165</v>
      </c>
      <c r="AW3384" t="s">
        <v>6166</v>
      </c>
      <c r="AX3384" t="s">
        <v>6184</v>
      </c>
      <c r="AY3384">
        <v>65</v>
      </c>
      <c r="AZ3384">
        <v>0</v>
      </c>
      <c r="BA3384">
        <v>29</v>
      </c>
      <c r="BB3384" t="s">
        <v>6180</v>
      </c>
      <c r="BC3384">
        <v>1</v>
      </c>
      <c r="BD3384">
        <v>0</v>
      </c>
      <c r="BE3384" t="s">
        <v>6178</v>
      </c>
      <c r="BF3384" t="s">
        <v>6170</v>
      </c>
      <c r="BG3384">
        <v>1</v>
      </c>
      <c r="BH3384" t="s">
        <v>6186</v>
      </c>
      <c r="BI3384">
        <v>24</v>
      </c>
      <c r="BJ3384" t="s">
        <v>6172</v>
      </c>
      <c r="BK3384">
        <v>0</v>
      </c>
      <c r="BL3384">
        <v>77</v>
      </c>
      <c r="BM3384" s="3">
        <f t="shared" si="476"/>
        <v>0.88311688311688308</v>
      </c>
    </row>
    <row r="3385" spans="1:65">
      <c r="A3385" t="s">
        <v>3521</v>
      </c>
      <c r="B3385" s="2">
        <v>45862</v>
      </c>
      <c r="C3385" t="s">
        <v>3137</v>
      </c>
      <c r="D3385" t="s">
        <v>3138</v>
      </c>
      <c r="E3385">
        <v>7</v>
      </c>
      <c r="F3385" t="s">
        <v>78</v>
      </c>
      <c r="G3385" t="s">
        <v>62</v>
      </c>
      <c r="H3385" t="s">
        <v>190</v>
      </c>
      <c r="I3385" t="s">
        <v>74</v>
      </c>
      <c r="J3385" t="s">
        <v>81</v>
      </c>
      <c r="K3385" t="s">
        <v>54</v>
      </c>
      <c r="L3385" t="s">
        <v>67</v>
      </c>
      <c r="M3385" t="s">
        <v>56</v>
      </c>
      <c r="N3385" t="s">
        <v>69</v>
      </c>
      <c r="O3385" t="s">
        <v>70</v>
      </c>
      <c r="P3385">
        <v>41</v>
      </c>
      <c r="Q3385">
        <v>42</v>
      </c>
      <c r="R3385">
        <v>41</v>
      </c>
      <c r="S3385">
        <v>2</v>
      </c>
      <c r="T3385">
        <f t="shared" si="468"/>
        <v>39</v>
      </c>
      <c r="U3385">
        <v>39</v>
      </c>
      <c r="V3385">
        <f t="shared" si="469"/>
        <v>0</v>
      </c>
      <c r="W3385" s="3">
        <f t="shared" si="470"/>
        <v>4.878048780487805E-2</v>
      </c>
      <c r="X3385">
        <v>23</v>
      </c>
      <c r="Y3385" s="4">
        <v>8.1999999999999993</v>
      </c>
      <c r="Z3385" s="4">
        <v>1.2</v>
      </c>
      <c r="AA3385" s="5">
        <v>83646.240000000005</v>
      </c>
      <c r="AB3385" s="5">
        <f t="shared" si="471"/>
        <v>3262203.36</v>
      </c>
      <c r="AC3385" s="5">
        <v>51524.89</v>
      </c>
      <c r="AD3385" s="5">
        <f t="shared" si="472"/>
        <v>2112520.4900000002</v>
      </c>
      <c r="AE3385" s="5">
        <v>125448.67</v>
      </c>
      <c r="AF3385" s="5">
        <v>38126.800000000003</v>
      </c>
      <c r="AG3385" s="5">
        <v>9066.7199999999993</v>
      </c>
      <c r="AH3385" s="5">
        <v>1740</v>
      </c>
      <c r="AI3385" s="5">
        <v>13600</v>
      </c>
      <c r="AJ3385">
        <v>0</v>
      </c>
      <c r="AK3385" s="5">
        <v>0</v>
      </c>
      <c r="AL3385" s="5">
        <v>0</v>
      </c>
      <c r="AM3385" s="5">
        <v>29228.22</v>
      </c>
      <c r="AN3385">
        <v>4</v>
      </c>
      <c r="AO3385">
        <v>5</v>
      </c>
      <c r="AP3385" t="str">
        <f t="shared" si="473"/>
        <v>No</v>
      </c>
      <c r="AQ3385">
        <v>1</v>
      </c>
      <c r="AR3385" s="5">
        <f t="shared" si="474"/>
        <v>2329730.9</v>
      </c>
      <c r="AS3385" s="5">
        <f t="shared" si="475"/>
        <v>932472.46</v>
      </c>
      <c r="AT3385" t="s">
        <v>116</v>
      </c>
      <c r="AU3385" t="s">
        <v>6164</v>
      </c>
      <c r="AV3385" t="s">
        <v>6165</v>
      </c>
      <c r="AW3385" t="s">
        <v>6166</v>
      </c>
      <c r="AX3385" t="s">
        <v>6177</v>
      </c>
      <c r="AY3385">
        <v>41</v>
      </c>
      <c r="AZ3385">
        <v>0</v>
      </c>
      <c r="BA3385">
        <v>0</v>
      </c>
      <c r="BB3385" t="s">
        <v>6168</v>
      </c>
      <c r="BC3385">
        <v>1</v>
      </c>
      <c r="BD3385">
        <v>0</v>
      </c>
      <c r="BE3385" t="s">
        <v>6196</v>
      </c>
      <c r="BF3385" t="s">
        <v>6176</v>
      </c>
      <c r="BG3385">
        <v>0</v>
      </c>
      <c r="BH3385" t="s">
        <v>6171</v>
      </c>
      <c r="BI3385">
        <v>25</v>
      </c>
      <c r="BJ3385" t="s">
        <v>6172</v>
      </c>
      <c r="BK3385">
        <v>1</v>
      </c>
      <c r="BL3385">
        <v>52</v>
      </c>
      <c r="BM3385" s="3">
        <f t="shared" si="476"/>
        <v>0.78846153846153844</v>
      </c>
    </row>
    <row r="3386" spans="1:65">
      <c r="A3386" t="s">
        <v>3522</v>
      </c>
      <c r="B3386" s="2">
        <v>45862</v>
      </c>
      <c r="C3386" t="s">
        <v>3137</v>
      </c>
      <c r="D3386" t="s">
        <v>3138</v>
      </c>
      <c r="E3386">
        <v>7</v>
      </c>
      <c r="F3386" t="s">
        <v>72</v>
      </c>
      <c r="G3386" t="s">
        <v>50</v>
      </c>
      <c r="H3386" t="s">
        <v>119</v>
      </c>
      <c r="I3386" t="s">
        <v>74</v>
      </c>
      <c r="J3386" t="s">
        <v>53</v>
      </c>
      <c r="K3386" t="s">
        <v>54</v>
      </c>
      <c r="L3386" t="s">
        <v>92</v>
      </c>
      <c r="M3386" t="s">
        <v>68</v>
      </c>
      <c r="N3386" t="s">
        <v>57</v>
      </c>
      <c r="O3386" t="s">
        <v>82</v>
      </c>
      <c r="P3386">
        <v>54</v>
      </c>
      <c r="Q3386">
        <v>55</v>
      </c>
      <c r="R3386">
        <v>57</v>
      </c>
      <c r="S3386">
        <v>1</v>
      </c>
      <c r="T3386">
        <f t="shared" si="468"/>
        <v>56</v>
      </c>
      <c r="U3386">
        <v>54</v>
      </c>
      <c r="V3386">
        <f t="shared" si="469"/>
        <v>2</v>
      </c>
      <c r="W3386" s="3">
        <f t="shared" si="470"/>
        <v>1.7543859649122806E-2</v>
      </c>
      <c r="X3386">
        <v>22</v>
      </c>
      <c r="Y3386" s="4">
        <v>10.1</v>
      </c>
      <c r="Z3386" s="4">
        <v>2.2999999999999998</v>
      </c>
      <c r="AA3386" s="5">
        <v>38931.25</v>
      </c>
      <c r="AB3386" s="5">
        <f t="shared" si="471"/>
        <v>2102287.5</v>
      </c>
      <c r="AC3386" s="5">
        <v>22786.07</v>
      </c>
      <c r="AD3386" s="5">
        <f t="shared" si="472"/>
        <v>1298805.99</v>
      </c>
      <c r="AE3386" s="5">
        <v>98101.8</v>
      </c>
      <c r="AF3386" s="5">
        <v>25529.54</v>
      </c>
      <c r="AG3386" s="5">
        <v>8495.35</v>
      </c>
      <c r="AH3386" s="5">
        <v>3335</v>
      </c>
      <c r="AI3386" s="5">
        <v>3200</v>
      </c>
      <c r="AJ3386">
        <v>1</v>
      </c>
      <c r="AK3386" s="5">
        <v>8089.9</v>
      </c>
      <c r="AL3386" s="5">
        <v>1307.28</v>
      </c>
      <c r="AM3386" s="5">
        <v>39869.68</v>
      </c>
      <c r="AN3386">
        <v>4</v>
      </c>
      <c r="AO3386">
        <v>5</v>
      </c>
      <c r="AP3386" t="str">
        <f t="shared" si="473"/>
        <v>No</v>
      </c>
      <c r="AQ3386">
        <v>2</v>
      </c>
      <c r="AR3386" s="5">
        <f t="shared" si="474"/>
        <v>1486734.54</v>
      </c>
      <c r="AS3386" s="5">
        <f t="shared" si="475"/>
        <v>615552.96</v>
      </c>
      <c r="AT3386" t="s">
        <v>59</v>
      </c>
      <c r="AU3386" t="s">
        <v>6181</v>
      </c>
      <c r="AV3386" t="s">
        <v>6182</v>
      </c>
      <c r="AW3386" t="s">
        <v>6183</v>
      </c>
      <c r="AX3386" t="s">
        <v>6177</v>
      </c>
      <c r="AY3386">
        <v>60</v>
      </c>
      <c r="AZ3386">
        <v>3</v>
      </c>
      <c r="BA3386">
        <v>15</v>
      </c>
      <c r="BB3386" t="s">
        <v>6185</v>
      </c>
      <c r="BC3386">
        <v>0</v>
      </c>
      <c r="BD3386">
        <v>1</v>
      </c>
      <c r="BE3386" t="s">
        <v>6196</v>
      </c>
      <c r="BF3386" t="s">
        <v>6170</v>
      </c>
      <c r="BG3386">
        <v>1</v>
      </c>
      <c r="BH3386" t="s">
        <v>6186</v>
      </c>
      <c r="BI3386">
        <v>59</v>
      </c>
      <c r="BJ3386" t="s">
        <v>6187</v>
      </c>
      <c r="BK3386">
        <v>0</v>
      </c>
      <c r="BL3386">
        <v>71</v>
      </c>
      <c r="BM3386" s="3">
        <f t="shared" si="476"/>
        <v>0.80281690140845074</v>
      </c>
    </row>
    <row r="3387" spans="1:65">
      <c r="A3387" t="s">
        <v>3523</v>
      </c>
      <c r="B3387" s="2">
        <v>45862</v>
      </c>
      <c r="C3387" t="s">
        <v>3137</v>
      </c>
      <c r="D3387" t="s">
        <v>3138</v>
      </c>
      <c r="E3387">
        <v>7</v>
      </c>
      <c r="F3387" t="s">
        <v>61</v>
      </c>
      <c r="G3387" t="s">
        <v>62</v>
      </c>
      <c r="H3387" t="s">
        <v>104</v>
      </c>
      <c r="I3387" t="s">
        <v>52</v>
      </c>
      <c r="J3387" t="s">
        <v>53</v>
      </c>
      <c r="K3387" t="s">
        <v>66</v>
      </c>
      <c r="L3387" t="s">
        <v>55</v>
      </c>
      <c r="M3387" t="s">
        <v>56</v>
      </c>
      <c r="N3387" t="s">
        <v>69</v>
      </c>
      <c r="O3387" t="s">
        <v>58</v>
      </c>
      <c r="P3387">
        <v>55</v>
      </c>
      <c r="Q3387">
        <v>57</v>
      </c>
      <c r="R3387">
        <v>58</v>
      </c>
      <c r="S3387">
        <v>1</v>
      </c>
      <c r="T3387">
        <f t="shared" si="468"/>
        <v>57</v>
      </c>
      <c r="U3387">
        <v>54</v>
      </c>
      <c r="V3387">
        <f t="shared" si="469"/>
        <v>3</v>
      </c>
      <c r="W3387" s="3">
        <f t="shared" si="470"/>
        <v>1.7241379310344827E-2</v>
      </c>
      <c r="X3387">
        <v>45</v>
      </c>
      <c r="Y3387" s="4">
        <v>1.3</v>
      </c>
      <c r="Z3387" s="4">
        <v>1.8</v>
      </c>
      <c r="AA3387" s="5">
        <v>33508.58</v>
      </c>
      <c r="AB3387" s="5">
        <f t="shared" si="471"/>
        <v>1809463.32</v>
      </c>
      <c r="AC3387" s="5">
        <v>23705.040000000001</v>
      </c>
      <c r="AD3387" s="5">
        <f t="shared" si="472"/>
        <v>1374892.32</v>
      </c>
      <c r="AE3387" s="5">
        <v>105098.48</v>
      </c>
      <c r="AF3387" s="5">
        <v>25438.51</v>
      </c>
      <c r="AG3387" s="5">
        <v>11519.23</v>
      </c>
      <c r="AH3387" s="5">
        <v>2610</v>
      </c>
      <c r="AI3387" s="5">
        <v>3200</v>
      </c>
      <c r="AJ3387">
        <v>0</v>
      </c>
      <c r="AK3387" s="5">
        <v>0</v>
      </c>
      <c r="AL3387" s="5">
        <v>2013.5</v>
      </c>
      <c r="AM3387" s="5">
        <v>39245.68</v>
      </c>
      <c r="AN3387">
        <v>4</v>
      </c>
      <c r="AO3387">
        <v>5</v>
      </c>
      <c r="AP3387" t="str">
        <f t="shared" si="473"/>
        <v>No</v>
      </c>
      <c r="AQ3387">
        <v>2</v>
      </c>
      <c r="AR3387" s="5">
        <f t="shared" si="474"/>
        <v>1564017.72</v>
      </c>
      <c r="AS3387" s="5">
        <f t="shared" si="475"/>
        <v>245445.6</v>
      </c>
      <c r="AT3387" t="s">
        <v>59</v>
      </c>
      <c r="AU3387" t="s">
        <v>6164</v>
      </c>
      <c r="AV3387" t="s">
        <v>6165</v>
      </c>
      <c r="AW3387" t="s">
        <v>6166</v>
      </c>
      <c r="AX3387" t="s">
        <v>6184</v>
      </c>
      <c r="AY3387">
        <v>57</v>
      </c>
      <c r="AZ3387">
        <v>0</v>
      </c>
      <c r="BA3387">
        <v>25</v>
      </c>
      <c r="BB3387" t="s">
        <v>6180</v>
      </c>
      <c r="BC3387">
        <v>1</v>
      </c>
      <c r="BD3387">
        <v>0</v>
      </c>
      <c r="BE3387" t="s">
        <v>6178</v>
      </c>
      <c r="BF3387" t="s">
        <v>6170</v>
      </c>
      <c r="BG3387">
        <v>2</v>
      </c>
      <c r="BH3387" t="s">
        <v>6206</v>
      </c>
      <c r="BI3387">
        <v>65</v>
      </c>
      <c r="BJ3387" t="s">
        <v>6187</v>
      </c>
      <c r="BK3387">
        <v>0</v>
      </c>
      <c r="BL3387">
        <v>75</v>
      </c>
      <c r="BM3387" s="3">
        <f t="shared" si="476"/>
        <v>0.77333333333333332</v>
      </c>
    </row>
    <row r="3388" spans="1:65">
      <c r="A3388" t="s">
        <v>3524</v>
      </c>
      <c r="B3388" s="2">
        <v>45863</v>
      </c>
      <c r="C3388" t="s">
        <v>3137</v>
      </c>
      <c r="D3388" t="s">
        <v>3138</v>
      </c>
      <c r="E3388">
        <v>7</v>
      </c>
      <c r="F3388" t="s">
        <v>78</v>
      </c>
      <c r="G3388" t="s">
        <v>62</v>
      </c>
      <c r="H3388" t="s">
        <v>153</v>
      </c>
      <c r="I3388" t="s">
        <v>64</v>
      </c>
      <c r="J3388" t="s">
        <v>53</v>
      </c>
      <c r="K3388" t="s">
        <v>75</v>
      </c>
      <c r="L3388" t="s">
        <v>92</v>
      </c>
      <c r="M3388" t="s">
        <v>68</v>
      </c>
      <c r="N3388" t="s">
        <v>76</v>
      </c>
      <c r="O3388" t="s">
        <v>70</v>
      </c>
      <c r="P3388">
        <v>73</v>
      </c>
      <c r="Q3388">
        <v>74</v>
      </c>
      <c r="R3388">
        <v>71</v>
      </c>
      <c r="S3388">
        <v>3</v>
      </c>
      <c r="T3388">
        <f t="shared" si="468"/>
        <v>68</v>
      </c>
      <c r="U3388">
        <v>68</v>
      </c>
      <c r="V3388">
        <f t="shared" si="469"/>
        <v>0</v>
      </c>
      <c r="W3388" s="3">
        <f t="shared" si="470"/>
        <v>4.2253521126760563E-2</v>
      </c>
      <c r="X3388">
        <v>31</v>
      </c>
      <c r="Y3388" s="4">
        <v>1.8</v>
      </c>
      <c r="Z3388" s="4">
        <v>0.8</v>
      </c>
      <c r="AA3388" s="5">
        <v>36377.31</v>
      </c>
      <c r="AB3388" s="5">
        <f t="shared" si="471"/>
        <v>2473657.08</v>
      </c>
      <c r="AC3388" s="5">
        <v>22878.42</v>
      </c>
      <c r="AD3388" s="5">
        <f t="shared" si="472"/>
        <v>1624367.82</v>
      </c>
      <c r="AE3388" s="5">
        <v>118653.2</v>
      </c>
      <c r="AF3388" s="5">
        <v>32992.75</v>
      </c>
      <c r="AG3388" s="5">
        <v>10178.44</v>
      </c>
      <c r="AH3388" s="5">
        <v>1160</v>
      </c>
      <c r="AI3388" s="5">
        <v>9600</v>
      </c>
      <c r="AJ3388">
        <v>1</v>
      </c>
      <c r="AK3388" s="5">
        <v>8755.06</v>
      </c>
      <c r="AL3388" s="5">
        <v>0</v>
      </c>
      <c r="AM3388" s="5">
        <v>45951.39</v>
      </c>
      <c r="AN3388">
        <v>4</v>
      </c>
      <c r="AO3388">
        <v>4</v>
      </c>
      <c r="AP3388" t="str">
        <f t="shared" si="473"/>
        <v>Yes</v>
      </c>
      <c r="AQ3388">
        <v>2</v>
      </c>
      <c r="AR3388" s="5">
        <f t="shared" si="474"/>
        <v>1851658.66</v>
      </c>
      <c r="AS3388" s="5">
        <f t="shared" si="475"/>
        <v>621998.42000000004</v>
      </c>
      <c r="AT3388" t="s">
        <v>116</v>
      </c>
      <c r="AU3388" t="s">
        <v>6189</v>
      </c>
      <c r="AV3388" t="s">
        <v>6190</v>
      </c>
      <c r="AW3388" t="s">
        <v>6183</v>
      </c>
      <c r="AX3388" t="s">
        <v>6167</v>
      </c>
      <c r="AY3388">
        <v>73</v>
      </c>
      <c r="AZ3388">
        <v>0</v>
      </c>
      <c r="BA3388">
        <v>0</v>
      </c>
      <c r="BB3388" t="s">
        <v>6168</v>
      </c>
      <c r="BC3388">
        <v>0</v>
      </c>
      <c r="BD3388">
        <v>0</v>
      </c>
      <c r="BE3388" t="s">
        <v>6169</v>
      </c>
      <c r="BF3388" t="s">
        <v>6176</v>
      </c>
      <c r="BG3388">
        <v>0</v>
      </c>
      <c r="BH3388" t="s">
        <v>6171</v>
      </c>
      <c r="BI3388">
        <v>54</v>
      </c>
      <c r="BJ3388" t="s">
        <v>6187</v>
      </c>
      <c r="BK3388">
        <v>0</v>
      </c>
      <c r="BL3388">
        <v>77</v>
      </c>
      <c r="BM3388" s="3">
        <f t="shared" si="476"/>
        <v>0.92207792207792205</v>
      </c>
    </row>
    <row r="3389" spans="1:65">
      <c r="A3389" t="s">
        <v>3525</v>
      </c>
      <c r="B3389" s="2">
        <v>45863</v>
      </c>
      <c r="C3389" t="s">
        <v>3137</v>
      </c>
      <c r="D3389" t="s">
        <v>3138</v>
      </c>
      <c r="E3389">
        <v>7</v>
      </c>
      <c r="F3389" t="s">
        <v>78</v>
      </c>
      <c r="G3389" t="s">
        <v>50</v>
      </c>
      <c r="H3389" t="s">
        <v>185</v>
      </c>
      <c r="I3389" t="s">
        <v>74</v>
      </c>
      <c r="J3389" t="s">
        <v>81</v>
      </c>
      <c r="K3389" t="s">
        <v>66</v>
      </c>
      <c r="L3389" t="s">
        <v>67</v>
      </c>
      <c r="M3389" t="s">
        <v>56</v>
      </c>
      <c r="N3389" t="s">
        <v>69</v>
      </c>
      <c r="O3389" t="s">
        <v>58</v>
      </c>
      <c r="P3389">
        <v>38</v>
      </c>
      <c r="Q3389">
        <v>40</v>
      </c>
      <c r="R3389">
        <v>39</v>
      </c>
      <c r="S3389">
        <v>2</v>
      </c>
      <c r="T3389">
        <f t="shared" si="468"/>
        <v>37</v>
      </c>
      <c r="U3389">
        <v>37</v>
      </c>
      <c r="V3389">
        <f t="shared" si="469"/>
        <v>0</v>
      </c>
      <c r="W3389" s="3">
        <f t="shared" si="470"/>
        <v>5.128205128205128E-2</v>
      </c>
      <c r="X3389">
        <v>41</v>
      </c>
      <c r="Y3389" s="4">
        <v>0.4</v>
      </c>
      <c r="Z3389" s="4">
        <v>1.6</v>
      </c>
      <c r="AA3389" s="5">
        <v>73899.27</v>
      </c>
      <c r="AB3389" s="5">
        <f t="shared" si="471"/>
        <v>2734272.99</v>
      </c>
      <c r="AC3389" s="5">
        <v>51776.04</v>
      </c>
      <c r="AD3389" s="5">
        <f t="shared" si="472"/>
        <v>2019265.56</v>
      </c>
      <c r="AE3389" s="5">
        <v>119559.7</v>
      </c>
      <c r="AF3389" s="5">
        <v>37856.36</v>
      </c>
      <c r="AG3389" s="5">
        <v>11932.91</v>
      </c>
      <c r="AH3389" s="5">
        <v>2320</v>
      </c>
      <c r="AI3389" s="5">
        <v>13600</v>
      </c>
      <c r="AJ3389">
        <v>0</v>
      </c>
      <c r="AK3389" s="5">
        <v>0</v>
      </c>
      <c r="AL3389" s="5">
        <v>0</v>
      </c>
      <c r="AM3389" s="5">
        <v>23212.54</v>
      </c>
      <c r="AN3389">
        <v>4</v>
      </c>
      <c r="AO3389">
        <v>4</v>
      </c>
      <c r="AP3389" t="str">
        <f t="shared" si="473"/>
        <v>Yes</v>
      </c>
      <c r="AQ3389">
        <v>0</v>
      </c>
      <c r="AR3389" s="5">
        <f t="shared" si="474"/>
        <v>2227747.0699999998</v>
      </c>
      <c r="AS3389" s="5">
        <f t="shared" si="475"/>
        <v>506525.92</v>
      </c>
      <c r="AT3389" t="s">
        <v>116</v>
      </c>
      <c r="AU3389" t="s">
        <v>6164</v>
      </c>
      <c r="AV3389" t="s">
        <v>6165</v>
      </c>
      <c r="AW3389" t="s">
        <v>6166</v>
      </c>
      <c r="AX3389" t="s">
        <v>6167</v>
      </c>
      <c r="AY3389">
        <v>38</v>
      </c>
      <c r="AZ3389">
        <v>0</v>
      </c>
      <c r="BA3389">
        <v>0</v>
      </c>
      <c r="BB3389" t="s">
        <v>6168</v>
      </c>
      <c r="BC3389">
        <v>0</v>
      </c>
      <c r="BD3389">
        <v>0</v>
      </c>
      <c r="BE3389" t="s">
        <v>6169</v>
      </c>
      <c r="BF3389" t="s">
        <v>6176</v>
      </c>
      <c r="BG3389">
        <v>1</v>
      </c>
      <c r="BH3389" t="s">
        <v>6179</v>
      </c>
      <c r="BI3389">
        <v>20</v>
      </c>
      <c r="BJ3389" t="s">
        <v>6172</v>
      </c>
      <c r="BK3389">
        <v>0</v>
      </c>
      <c r="BL3389">
        <v>51</v>
      </c>
      <c r="BM3389" s="3">
        <f t="shared" si="476"/>
        <v>0.76470588235294112</v>
      </c>
    </row>
    <row r="3390" spans="1:65">
      <c r="A3390" t="s">
        <v>3526</v>
      </c>
      <c r="B3390" s="2">
        <v>45863</v>
      </c>
      <c r="C3390" t="s">
        <v>3137</v>
      </c>
      <c r="D3390" t="s">
        <v>3138</v>
      </c>
      <c r="E3390">
        <v>7</v>
      </c>
      <c r="F3390" t="s">
        <v>78</v>
      </c>
      <c r="G3390" t="s">
        <v>79</v>
      </c>
      <c r="H3390" t="s">
        <v>143</v>
      </c>
      <c r="I3390" t="s">
        <v>74</v>
      </c>
      <c r="J3390" t="s">
        <v>65</v>
      </c>
      <c r="K3390" t="s">
        <v>75</v>
      </c>
      <c r="L3390" t="s">
        <v>67</v>
      </c>
      <c r="M3390" t="s">
        <v>68</v>
      </c>
      <c r="N3390" t="s">
        <v>109</v>
      </c>
      <c r="O3390" t="s">
        <v>82</v>
      </c>
      <c r="P3390">
        <v>45</v>
      </c>
      <c r="Q3390">
        <v>46</v>
      </c>
      <c r="R3390">
        <v>44</v>
      </c>
      <c r="S3390">
        <v>3</v>
      </c>
      <c r="T3390">
        <f t="shared" si="468"/>
        <v>41</v>
      </c>
      <c r="U3390">
        <v>41</v>
      </c>
      <c r="V3390">
        <f t="shared" si="469"/>
        <v>0</v>
      </c>
      <c r="W3390" s="3">
        <f t="shared" si="470"/>
        <v>6.8181818181818177E-2</v>
      </c>
      <c r="X3390">
        <v>42</v>
      </c>
      <c r="Y3390" s="4">
        <v>5.2</v>
      </c>
      <c r="Z3390" s="4">
        <v>1.3</v>
      </c>
      <c r="AA3390" s="5">
        <v>51443.43</v>
      </c>
      <c r="AB3390" s="5">
        <f t="shared" si="471"/>
        <v>2109180.63</v>
      </c>
      <c r="AC3390" s="5">
        <v>32454.15</v>
      </c>
      <c r="AD3390" s="5">
        <f t="shared" si="472"/>
        <v>1427982.6</v>
      </c>
      <c r="AE3390" s="5">
        <v>99078.79</v>
      </c>
      <c r="AF3390" s="5">
        <v>31233.08</v>
      </c>
      <c r="AG3390" s="5">
        <v>10477.57</v>
      </c>
      <c r="AH3390" s="5">
        <v>1885</v>
      </c>
      <c r="AI3390" s="5">
        <v>16614.98</v>
      </c>
      <c r="AJ3390">
        <v>1</v>
      </c>
      <c r="AK3390" s="5">
        <v>14572.5</v>
      </c>
      <c r="AL3390" s="5">
        <v>0</v>
      </c>
      <c r="AM3390" s="5">
        <v>62561.8</v>
      </c>
      <c r="AN3390">
        <v>8</v>
      </c>
      <c r="AO3390">
        <v>9</v>
      </c>
      <c r="AP3390" t="str">
        <f t="shared" si="473"/>
        <v>No</v>
      </c>
      <c r="AQ3390">
        <v>3</v>
      </c>
      <c r="AR3390" s="5">
        <f t="shared" si="474"/>
        <v>1664406.32</v>
      </c>
      <c r="AS3390" s="5">
        <f t="shared" si="475"/>
        <v>444774.31</v>
      </c>
      <c r="AT3390" t="s">
        <v>116</v>
      </c>
      <c r="AU3390" t="s">
        <v>6199</v>
      </c>
      <c r="AV3390" t="s">
        <v>6200</v>
      </c>
      <c r="AW3390" t="s">
        <v>6175</v>
      </c>
      <c r="AX3390" t="s">
        <v>6167</v>
      </c>
      <c r="AY3390">
        <v>45</v>
      </c>
      <c r="AZ3390">
        <v>0</v>
      </c>
      <c r="BA3390">
        <v>0</v>
      </c>
      <c r="BB3390" t="s">
        <v>6168</v>
      </c>
      <c r="BC3390">
        <v>1</v>
      </c>
      <c r="BD3390">
        <v>0</v>
      </c>
      <c r="BE3390" t="s">
        <v>6178</v>
      </c>
      <c r="BF3390" t="s">
        <v>6212</v>
      </c>
      <c r="BG3390">
        <v>1</v>
      </c>
      <c r="BH3390" t="s">
        <v>6179</v>
      </c>
      <c r="BI3390">
        <v>55</v>
      </c>
      <c r="BJ3390" t="s">
        <v>6187</v>
      </c>
      <c r="BK3390">
        <v>0</v>
      </c>
      <c r="BL3390">
        <v>63</v>
      </c>
      <c r="BM3390" s="3">
        <f t="shared" si="476"/>
        <v>0.69841269841269837</v>
      </c>
    </row>
    <row r="3391" spans="1:65">
      <c r="A3391" t="s">
        <v>3527</v>
      </c>
      <c r="B3391" s="2">
        <v>45863</v>
      </c>
      <c r="C3391" t="s">
        <v>3137</v>
      </c>
      <c r="D3391" t="s">
        <v>3138</v>
      </c>
      <c r="E3391">
        <v>7</v>
      </c>
      <c r="F3391" t="s">
        <v>78</v>
      </c>
      <c r="G3391" t="s">
        <v>50</v>
      </c>
      <c r="H3391" t="s">
        <v>185</v>
      </c>
      <c r="I3391" t="s">
        <v>52</v>
      </c>
      <c r="J3391" t="s">
        <v>65</v>
      </c>
      <c r="K3391" t="s">
        <v>54</v>
      </c>
      <c r="L3391" t="s">
        <v>92</v>
      </c>
      <c r="M3391" t="s">
        <v>56</v>
      </c>
      <c r="N3391" t="s">
        <v>69</v>
      </c>
      <c r="O3391" t="s">
        <v>82</v>
      </c>
      <c r="P3391">
        <v>52</v>
      </c>
      <c r="Q3391">
        <v>55</v>
      </c>
      <c r="R3391">
        <v>55</v>
      </c>
      <c r="S3391">
        <v>1</v>
      </c>
      <c r="T3391">
        <f t="shared" si="468"/>
        <v>54</v>
      </c>
      <c r="U3391">
        <v>51</v>
      </c>
      <c r="V3391">
        <f t="shared" si="469"/>
        <v>3</v>
      </c>
      <c r="W3391" s="3">
        <f t="shared" si="470"/>
        <v>1.8181818181818181E-2</v>
      </c>
      <c r="X3391">
        <v>27</v>
      </c>
      <c r="Y3391" s="4">
        <v>1.1000000000000001</v>
      </c>
      <c r="Z3391" s="4">
        <v>1.6</v>
      </c>
      <c r="AA3391" s="5">
        <v>56182.58</v>
      </c>
      <c r="AB3391" s="5">
        <f t="shared" si="471"/>
        <v>2865311.58</v>
      </c>
      <c r="AC3391" s="5">
        <v>34977.75</v>
      </c>
      <c r="AD3391" s="5">
        <f t="shared" si="472"/>
        <v>1923776.25</v>
      </c>
      <c r="AE3391" s="5">
        <v>130208.59</v>
      </c>
      <c r="AF3391" s="5">
        <v>37056.33</v>
      </c>
      <c r="AG3391" s="5">
        <v>9005.34</v>
      </c>
      <c r="AH3391" s="5">
        <v>2320</v>
      </c>
      <c r="AI3391" s="5">
        <v>4600</v>
      </c>
      <c r="AJ3391">
        <v>0</v>
      </c>
      <c r="AK3391" s="5">
        <v>0</v>
      </c>
      <c r="AL3391" s="5">
        <v>2878.43</v>
      </c>
      <c r="AM3391" s="5">
        <v>38602.53</v>
      </c>
      <c r="AN3391">
        <v>4</v>
      </c>
      <c r="AO3391">
        <v>5</v>
      </c>
      <c r="AP3391" t="str">
        <f t="shared" si="473"/>
        <v>No</v>
      </c>
      <c r="AQ3391">
        <v>2</v>
      </c>
      <c r="AR3391" s="5">
        <f t="shared" si="474"/>
        <v>2148447.4700000002</v>
      </c>
      <c r="AS3391" s="5">
        <f t="shared" si="475"/>
        <v>716864.11</v>
      </c>
      <c r="AT3391" t="s">
        <v>59</v>
      </c>
      <c r="AU3391" t="s">
        <v>6164</v>
      </c>
      <c r="AV3391" t="s">
        <v>6165</v>
      </c>
      <c r="AW3391" t="s">
        <v>6166</v>
      </c>
      <c r="AX3391" t="s">
        <v>6184</v>
      </c>
      <c r="AY3391">
        <v>55</v>
      </c>
      <c r="AZ3391">
        <v>0</v>
      </c>
      <c r="BA3391">
        <v>18</v>
      </c>
      <c r="BB3391" t="s">
        <v>6180</v>
      </c>
      <c r="BC3391">
        <v>1</v>
      </c>
      <c r="BD3391">
        <v>0</v>
      </c>
      <c r="BE3391" t="s">
        <v>6196</v>
      </c>
      <c r="BF3391" t="s">
        <v>6170</v>
      </c>
      <c r="BG3391">
        <v>0</v>
      </c>
      <c r="BH3391" t="s">
        <v>6171</v>
      </c>
      <c r="BI3391">
        <v>58</v>
      </c>
      <c r="BJ3391" t="s">
        <v>6187</v>
      </c>
      <c r="BK3391">
        <v>1</v>
      </c>
      <c r="BL3391">
        <v>62</v>
      </c>
      <c r="BM3391" s="3">
        <f t="shared" si="476"/>
        <v>0.88709677419354838</v>
      </c>
    </row>
    <row r="3392" spans="1:65">
      <c r="A3392" t="s">
        <v>3528</v>
      </c>
      <c r="B3392" s="2">
        <v>45863</v>
      </c>
      <c r="C3392" t="s">
        <v>3137</v>
      </c>
      <c r="D3392" t="s">
        <v>3138</v>
      </c>
      <c r="E3392">
        <v>7</v>
      </c>
      <c r="F3392" t="s">
        <v>72</v>
      </c>
      <c r="G3392" t="s">
        <v>50</v>
      </c>
      <c r="H3392" t="s">
        <v>119</v>
      </c>
      <c r="I3392" t="s">
        <v>64</v>
      </c>
      <c r="J3392" t="s">
        <v>65</v>
      </c>
      <c r="K3392" t="s">
        <v>66</v>
      </c>
      <c r="L3392" t="s">
        <v>87</v>
      </c>
      <c r="M3392" t="s">
        <v>56</v>
      </c>
      <c r="N3392" t="s">
        <v>69</v>
      </c>
      <c r="O3392" t="s">
        <v>70</v>
      </c>
      <c r="P3392">
        <v>48</v>
      </c>
      <c r="Q3392">
        <v>49</v>
      </c>
      <c r="R3392">
        <v>51</v>
      </c>
      <c r="S3392">
        <v>0</v>
      </c>
      <c r="T3392">
        <f t="shared" si="468"/>
        <v>51</v>
      </c>
      <c r="U3392">
        <v>47</v>
      </c>
      <c r="V3392">
        <f t="shared" si="469"/>
        <v>4</v>
      </c>
      <c r="W3392" s="3">
        <f t="shared" si="470"/>
        <v>0</v>
      </c>
      <c r="X3392">
        <v>27</v>
      </c>
      <c r="Y3392" s="4">
        <v>7</v>
      </c>
      <c r="Z3392" s="4">
        <v>1.5</v>
      </c>
      <c r="AA3392" s="5">
        <v>48575.3</v>
      </c>
      <c r="AB3392" s="5">
        <f t="shared" si="471"/>
        <v>2283039.1</v>
      </c>
      <c r="AC3392" s="5">
        <v>35748.76</v>
      </c>
      <c r="AD3392" s="5">
        <f t="shared" si="472"/>
        <v>1823186.76</v>
      </c>
      <c r="AE3392" s="5">
        <v>110688.68</v>
      </c>
      <c r="AF3392" s="5">
        <v>31749.37</v>
      </c>
      <c r="AG3392" s="5">
        <v>9048.23</v>
      </c>
      <c r="AH3392" s="5">
        <v>2175</v>
      </c>
      <c r="AI3392" s="5">
        <v>0</v>
      </c>
      <c r="AJ3392">
        <v>0</v>
      </c>
      <c r="AK3392" s="5">
        <v>0</v>
      </c>
      <c r="AL3392" s="5">
        <v>4125.84</v>
      </c>
      <c r="AM3392" s="5">
        <v>32255.13</v>
      </c>
      <c r="AN3392">
        <v>4</v>
      </c>
      <c r="AO3392">
        <v>2</v>
      </c>
      <c r="AP3392" t="str">
        <f t="shared" si="473"/>
        <v>Yes</v>
      </c>
      <c r="AQ3392">
        <v>1</v>
      </c>
      <c r="AR3392" s="5">
        <f t="shared" si="474"/>
        <v>2013229.01</v>
      </c>
      <c r="AS3392" s="5">
        <f t="shared" si="475"/>
        <v>269810.09000000003</v>
      </c>
      <c r="AT3392" t="s">
        <v>59</v>
      </c>
      <c r="AU3392" t="s">
        <v>6164</v>
      </c>
      <c r="AV3392" t="s">
        <v>6165</v>
      </c>
      <c r="AW3392" t="s">
        <v>6166</v>
      </c>
      <c r="AX3392" t="s">
        <v>6184</v>
      </c>
      <c r="AY3392">
        <v>51</v>
      </c>
      <c r="AZ3392">
        <v>0</v>
      </c>
      <c r="BA3392">
        <v>30</v>
      </c>
      <c r="BB3392" t="s">
        <v>6180</v>
      </c>
      <c r="BC3392">
        <v>0</v>
      </c>
      <c r="BD3392">
        <v>0</v>
      </c>
      <c r="BE3392" t="s">
        <v>6169</v>
      </c>
      <c r="BF3392" t="s">
        <v>6170</v>
      </c>
      <c r="BG3392">
        <v>0</v>
      </c>
      <c r="BH3392" t="s">
        <v>6171</v>
      </c>
      <c r="BI3392">
        <v>37</v>
      </c>
      <c r="BJ3392" t="s">
        <v>6172</v>
      </c>
      <c r="BK3392">
        <v>0</v>
      </c>
      <c r="BL3392">
        <v>58</v>
      </c>
      <c r="BM3392" s="3">
        <f t="shared" si="476"/>
        <v>0.87931034482758619</v>
      </c>
    </row>
    <row r="3393" spans="1:65">
      <c r="A3393" t="s">
        <v>3529</v>
      </c>
      <c r="B3393" s="2">
        <v>45863</v>
      </c>
      <c r="C3393" t="s">
        <v>3137</v>
      </c>
      <c r="D3393" t="s">
        <v>3138</v>
      </c>
      <c r="E3393">
        <v>7</v>
      </c>
      <c r="F3393" t="s">
        <v>78</v>
      </c>
      <c r="G3393" t="s">
        <v>50</v>
      </c>
      <c r="H3393" t="s">
        <v>185</v>
      </c>
      <c r="I3393" t="s">
        <v>52</v>
      </c>
      <c r="J3393" t="s">
        <v>65</v>
      </c>
      <c r="K3393" t="s">
        <v>66</v>
      </c>
      <c r="L3393" t="s">
        <v>55</v>
      </c>
      <c r="M3393" t="s">
        <v>68</v>
      </c>
      <c r="N3393" t="s">
        <v>94</v>
      </c>
      <c r="O3393" t="s">
        <v>58</v>
      </c>
      <c r="P3393">
        <v>40</v>
      </c>
      <c r="Q3393">
        <v>43</v>
      </c>
      <c r="R3393">
        <v>40</v>
      </c>
      <c r="S3393">
        <v>2</v>
      </c>
      <c r="T3393">
        <f t="shared" si="468"/>
        <v>38</v>
      </c>
      <c r="U3393">
        <v>38</v>
      </c>
      <c r="V3393">
        <f t="shared" si="469"/>
        <v>0</v>
      </c>
      <c r="W3393" s="3">
        <f t="shared" si="470"/>
        <v>0.05</v>
      </c>
      <c r="X3393">
        <v>53</v>
      </c>
      <c r="Y3393" s="4">
        <v>11</v>
      </c>
      <c r="Z3393" s="4">
        <v>1.9</v>
      </c>
      <c r="AA3393" s="5">
        <v>48668.9</v>
      </c>
      <c r="AB3393" s="5">
        <f t="shared" si="471"/>
        <v>1849418.2</v>
      </c>
      <c r="AC3393" s="5">
        <v>33233.74</v>
      </c>
      <c r="AD3393" s="5">
        <f t="shared" si="472"/>
        <v>1329349.6000000001</v>
      </c>
      <c r="AE3393" s="5">
        <v>93476.35</v>
      </c>
      <c r="AF3393" s="5">
        <v>27921.42</v>
      </c>
      <c r="AG3393" s="5">
        <v>11408.3</v>
      </c>
      <c r="AH3393" s="5">
        <v>2755</v>
      </c>
      <c r="AI3393" s="5">
        <v>9200</v>
      </c>
      <c r="AJ3393">
        <v>0</v>
      </c>
      <c r="AK3393" s="5">
        <v>0</v>
      </c>
      <c r="AL3393" s="5">
        <v>0</v>
      </c>
      <c r="AM3393" s="5">
        <v>26468.34</v>
      </c>
      <c r="AN3393">
        <v>4</v>
      </c>
      <c r="AO3393">
        <v>3</v>
      </c>
      <c r="AP3393" t="str">
        <f t="shared" si="473"/>
        <v>Yes</v>
      </c>
      <c r="AQ3393">
        <v>0</v>
      </c>
      <c r="AR3393" s="5">
        <f t="shared" si="474"/>
        <v>1500579.01</v>
      </c>
      <c r="AS3393" s="5">
        <f t="shared" si="475"/>
        <v>348839.19</v>
      </c>
      <c r="AT3393" t="s">
        <v>116</v>
      </c>
      <c r="AU3393" t="s">
        <v>6164</v>
      </c>
      <c r="AV3393" t="s">
        <v>6165</v>
      </c>
      <c r="AW3393" t="s">
        <v>6166</v>
      </c>
      <c r="AX3393" t="s">
        <v>6202</v>
      </c>
      <c r="AY3393">
        <v>43</v>
      </c>
      <c r="AZ3393">
        <v>0</v>
      </c>
      <c r="BA3393">
        <v>0</v>
      </c>
      <c r="BB3393" t="s">
        <v>6168</v>
      </c>
      <c r="BC3393">
        <v>0</v>
      </c>
      <c r="BD3393">
        <v>0</v>
      </c>
      <c r="BE3393" t="s">
        <v>6169</v>
      </c>
      <c r="BF3393" t="s">
        <v>6176</v>
      </c>
      <c r="BG3393">
        <v>3</v>
      </c>
      <c r="BH3393" t="s">
        <v>6192</v>
      </c>
      <c r="BI3393">
        <v>80</v>
      </c>
      <c r="BJ3393" t="s">
        <v>6193</v>
      </c>
      <c r="BK3393">
        <v>0</v>
      </c>
      <c r="BL3393">
        <v>58</v>
      </c>
      <c r="BM3393" s="3">
        <f t="shared" si="476"/>
        <v>0.68965517241379315</v>
      </c>
    </row>
    <row r="3394" spans="1:65">
      <c r="A3394" t="s">
        <v>3530</v>
      </c>
      <c r="B3394" s="2">
        <v>45863</v>
      </c>
      <c r="C3394" t="s">
        <v>3137</v>
      </c>
      <c r="D3394" t="s">
        <v>3138</v>
      </c>
      <c r="E3394">
        <v>7</v>
      </c>
      <c r="F3394" t="s">
        <v>61</v>
      </c>
      <c r="G3394" t="s">
        <v>62</v>
      </c>
      <c r="H3394" t="s">
        <v>104</v>
      </c>
      <c r="I3394" t="s">
        <v>52</v>
      </c>
      <c r="J3394" t="s">
        <v>53</v>
      </c>
      <c r="K3394" t="s">
        <v>66</v>
      </c>
      <c r="L3394" t="s">
        <v>92</v>
      </c>
      <c r="M3394" t="s">
        <v>56</v>
      </c>
      <c r="N3394" t="s">
        <v>109</v>
      </c>
      <c r="O3394" t="s">
        <v>82</v>
      </c>
      <c r="P3394">
        <v>58</v>
      </c>
      <c r="Q3394">
        <v>62</v>
      </c>
      <c r="R3394">
        <v>63</v>
      </c>
      <c r="S3394">
        <v>1</v>
      </c>
      <c r="T3394">
        <f t="shared" ref="T3394:T3457" si="477">R3394-S3394</f>
        <v>62</v>
      </c>
      <c r="U3394">
        <v>55</v>
      </c>
      <c r="V3394">
        <f t="shared" ref="V3394:V3457" si="478">T3394-U3394</f>
        <v>7</v>
      </c>
      <c r="W3394" s="3">
        <f t="shared" ref="W3394:W3457" si="479">IFERROR(S3394/R3394,0)</f>
        <v>1.5873015873015872E-2</v>
      </c>
      <c r="X3394">
        <v>21</v>
      </c>
      <c r="Y3394" s="4">
        <v>6.5</v>
      </c>
      <c r="Z3394" s="4">
        <v>1.2</v>
      </c>
      <c r="AA3394" s="5">
        <v>33773.620000000003</v>
      </c>
      <c r="AB3394" s="5">
        <f t="shared" ref="AB3394:AB3457" si="480">ROUND(U3394*AA3394,2)</f>
        <v>1857549.1</v>
      </c>
      <c r="AC3394" s="5">
        <v>23935.61</v>
      </c>
      <c r="AD3394" s="5">
        <f t="shared" ref="AD3394:AD3457" si="481">ROUND(R3394*AC3394,2)</f>
        <v>1507943.43</v>
      </c>
      <c r="AE3394" s="5">
        <v>111876.51</v>
      </c>
      <c r="AF3394" s="5">
        <v>28001.88</v>
      </c>
      <c r="AG3394" s="5">
        <v>8308.16</v>
      </c>
      <c r="AH3394" s="5">
        <v>1740</v>
      </c>
      <c r="AI3394" s="5">
        <v>3200</v>
      </c>
      <c r="AJ3394">
        <v>0</v>
      </c>
      <c r="AK3394" s="5">
        <v>0</v>
      </c>
      <c r="AL3394" s="5">
        <v>4756.63</v>
      </c>
      <c r="AM3394" s="5">
        <v>85499.37</v>
      </c>
      <c r="AN3394">
        <v>8</v>
      </c>
      <c r="AO3394">
        <v>10</v>
      </c>
      <c r="AP3394" t="str">
        <f t="shared" ref="AP3394:AP3457" si="482">IF(AO3394&lt;=AN3394,"Yes","No")</f>
        <v>No</v>
      </c>
      <c r="AQ3394">
        <v>2</v>
      </c>
      <c r="AR3394" s="5">
        <f t="shared" ref="AR3394:AR3457" si="483">ROUND(SUM(AD3394:AI3394)+SUM(AK3394:AM3394),2)</f>
        <v>1751325.98</v>
      </c>
      <c r="AS3394" s="5">
        <f t="shared" ref="AS3394:AS3457" si="484">ROUND(AB3394-AR3394,2)</f>
        <v>106223.12</v>
      </c>
      <c r="AT3394" t="s">
        <v>59</v>
      </c>
      <c r="AU3394" t="s">
        <v>6164</v>
      </c>
      <c r="AV3394" t="s">
        <v>6165</v>
      </c>
      <c r="AW3394" t="s">
        <v>6166</v>
      </c>
      <c r="AX3394" t="s">
        <v>6177</v>
      </c>
      <c r="AY3394">
        <v>59</v>
      </c>
      <c r="AZ3394">
        <v>0</v>
      </c>
      <c r="BA3394">
        <v>42</v>
      </c>
      <c r="BB3394" t="s">
        <v>6180</v>
      </c>
      <c r="BC3394">
        <v>2</v>
      </c>
      <c r="BD3394">
        <v>0</v>
      </c>
      <c r="BE3394" t="s">
        <v>6178</v>
      </c>
      <c r="BF3394" t="s">
        <v>6170</v>
      </c>
      <c r="BG3394">
        <v>0</v>
      </c>
      <c r="BH3394" t="s">
        <v>6171</v>
      </c>
      <c r="BI3394">
        <v>45</v>
      </c>
      <c r="BJ3394" t="s">
        <v>6172</v>
      </c>
      <c r="BK3394">
        <v>0</v>
      </c>
      <c r="BL3394">
        <v>74</v>
      </c>
      <c r="BM3394" s="3">
        <f t="shared" ref="BM3394:BM3457" si="485">IFERROR(R3394/BL3394,0)</f>
        <v>0.85135135135135132</v>
      </c>
    </row>
    <row r="3395" spans="1:65">
      <c r="A3395" t="s">
        <v>3531</v>
      </c>
      <c r="B3395" s="2">
        <v>45863</v>
      </c>
      <c r="C3395" t="s">
        <v>3137</v>
      </c>
      <c r="D3395" t="s">
        <v>3138</v>
      </c>
      <c r="E3395">
        <v>7</v>
      </c>
      <c r="F3395" t="s">
        <v>72</v>
      </c>
      <c r="G3395" t="s">
        <v>50</v>
      </c>
      <c r="H3395" t="s">
        <v>138</v>
      </c>
      <c r="I3395" t="s">
        <v>64</v>
      </c>
      <c r="J3395" t="s">
        <v>65</v>
      </c>
      <c r="K3395" t="s">
        <v>66</v>
      </c>
      <c r="L3395" t="s">
        <v>87</v>
      </c>
      <c r="M3395" t="s">
        <v>56</v>
      </c>
      <c r="N3395" t="s">
        <v>94</v>
      </c>
      <c r="O3395" t="s">
        <v>120</v>
      </c>
      <c r="P3395">
        <v>41</v>
      </c>
      <c r="Q3395">
        <v>42</v>
      </c>
      <c r="R3395">
        <v>42</v>
      </c>
      <c r="S3395">
        <v>1</v>
      </c>
      <c r="T3395">
        <f t="shared" si="477"/>
        <v>41</v>
      </c>
      <c r="U3395">
        <v>39</v>
      </c>
      <c r="V3395">
        <f t="shared" si="478"/>
        <v>2</v>
      </c>
      <c r="W3395" s="3">
        <f t="shared" si="479"/>
        <v>2.3809523809523808E-2</v>
      </c>
      <c r="X3395">
        <v>22</v>
      </c>
      <c r="Y3395" s="4">
        <v>0.6</v>
      </c>
      <c r="Z3395" s="4">
        <v>0.9</v>
      </c>
      <c r="AA3395" s="5">
        <v>48835.72</v>
      </c>
      <c r="AB3395" s="5">
        <f t="shared" si="480"/>
        <v>1904593.08</v>
      </c>
      <c r="AC3395" s="5">
        <v>35958.04</v>
      </c>
      <c r="AD3395" s="5">
        <f t="shared" si="481"/>
        <v>1510237.68</v>
      </c>
      <c r="AE3395" s="5">
        <v>91107.46</v>
      </c>
      <c r="AF3395" s="5">
        <v>27013.55</v>
      </c>
      <c r="AG3395" s="5">
        <v>8394.01</v>
      </c>
      <c r="AH3395" s="5">
        <v>1305</v>
      </c>
      <c r="AI3395" s="5">
        <v>4600</v>
      </c>
      <c r="AJ3395">
        <v>0</v>
      </c>
      <c r="AK3395" s="5">
        <v>0</v>
      </c>
      <c r="AL3395" s="5">
        <v>1929.81</v>
      </c>
      <c r="AM3395" s="5">
        <v>25945.65</v>
      </c>
      <c r="AN3395">
        <v>4</v>
      </c>
      <c r="AO3395">
        <v>4</v>
      </c>
      <c r="AP3395" t="str">
        <f t="shared" si="482"/>
        <v>Yes</v>
      </c>
      <c r="AQ3395">
        <v>1</v>
      </c>
      <c r="AR3395" s="5">
        <f t="shared" si="483"/>
        <v>1670533.16</v>
      </c>
      <c r="AS3395" s="5">
        <f t="shared" si="484"/>
        <v>234059.92</v>
      </c>
      <c r="AT3395" t="s">
        <v>59</v>
      </c>
      <c r="AU3395" t="s">
        <v>6164</v>
      </c>
      <c r="AV3395" t="s">
        <v>6165</v>
      </c>
      <c r="AW3395" t="s">
        <v>6166</v>
      </c>
      <c r="AX3395" t="s">
        <v>6184</v>
      </c>
      <c r="AY3395">
        <v>44</v>
      </c>
      <c r="AZ3395">
        <v>0</v>
      </c>
      <c r="BA3395">
        <v>19</v>
      </c>
      <c r="BB3395" t="s">
        <v>6198</v>
      </c>
      <c r="BC3395">
        <v>0</v>
      </c>
      <c r="BD3395">
        <v>0</v>
      </c>
      <c r="BE3395" t="s">
        <v>6169</v>
      </c>
      <c r="BF3395" t="s">
        <v>6170</v>
      </c>
      <c r="BG3395">
        <v>1</v>
      </c>
      <c r="BH3395" t="s">
        <v>6186</v>
      </c>
      <c r="BI3395">
        <v>47</v>
      </c>
      <c r="BJ3395" t="s">
        <v>6172</v>
      </c>
      <c r="BK3395">
        <v>0</v>
      </c>
      <c r="BL3395">
        <v>63</v>
      </c>
      <c r="BM3395" s="3">
        <f t="shared" si="485"/>
        <v>0.66666666666666663</v>
      </c>
    </row>
    <row r="3396" spans="1:65">
      <c r="A3396" t="s">
        <v>3532</v>
      </c>
      <c r="B3396" s="2">
        <v>45863</v>
      </c>
      <c r="C3396" t="s">
        <v>3137</v>
      </c>
      <c r="D3396" t="s">
        <v>3138</v>
      </c>
      <c r="E3396">
        <v>7</v>
      </c>
      <c r="F3396" t="s">
        <v>49</v>
      </c>
      <c r="G3396" t="s">
        <v>50</v>
      </c>
      <c r="H3396" t="s">
        <v>108</v>
      </c>
      <c r="I3396" t="s">
        <v>64</v>
      </c>
      <c r="J3396" t="s">
        <v>53</v>
      </c>
      <c r="K3396" t="s">
        <v>75</v>
      </c>
      <c r="L3396" t="s">
        <v>55</v>
      </c>
      <c r="M3396" t="s">
        <v>56</v>
      </c>
      <c r="N3396" t="s">
        <v>76</v>
      </c>
      <c r="O3396" t="s">
        <v>120</v>
      </c>
      <c r="P3396">
        <v>55</v>
      </c>
      <c r="Q3396">
        <v>55</v>
      </c>
      <c r="R3396">
        <v>53</v>
      </c>
      <c r="S3396">
        <v>1</v>
      </c>
      <c r="T3396">
        <f t="shared" si="477"/>
        <v>52</v>
      </c>
      <c r="U3396">
        <v>52</v>
      </c>
      <c r="V3396">
        <f t="shared" si="478"/>
        <v>0</v>
      </c>
      <c r="W3396" s="3">
        <f t="shared" si="479"/>
        <v>1.8867924528301886E-2</v>
      </c>
      <c r="X3396">
        <v>26</v>
      </c>
      <c r="Y3396" s="4">
        <v>2.9</v>
      </c>
      <c r="Z3396" s="4">
        <v>1.3</v>
      </c>
      <c r="AA3396" s="5">
        <v>36236.25</v>
      </c>
      <c r="AB3396" s="5">
        <f t="shared" si="480"/>
        <v>1884285</v>
      </c>
      <c r="AC3396" s="5">
        <v>23628.04</v>
      </c>
      <c r="AD3396" s="5">
        <f t="shared" si="481"/>
        <v>1252286.1200000001</v>
      </c>
      <c r="AE3396" s="5">
        <v>87894.85</v>
      </c>
      <c r="AF3396" s="5">
        <v>24479.65</v>
      </c>
      <c r="AG3396" s="5">
        <v>9043.34</v>
      </c>
      <c r="AH3396" s="5">
        <v>1885</v>
      </c>
      <c r="AI3396" s="5">
        <v>3200</v>
      </c>
      <c r="AJ3396">
        <v>0</v>
      </c>
      <c r="AK3396" s="5">
        <v>0</v>
      </c>
      <c r="AL3396" s="5">
        <v>0</v>
      </c>
      <c r="AM3396" s="5">
        <v>34806.080000000002</v>
      </c>
      <c r="AN3396">
        <v>4</v>
      </c>
      <c r="AO3396">
        <v>5</v>
      </c>
      <c r="AP3396" t="str">
        <f t="shared" si="482"/>
        <v>No</v>
      </c>
      <c r="AQ3396">
        <v>2</v>
      </c>
      <c r="AR3396" s="5">
        <f t="shared" si="483"/>
        <v>1413595.04</v>
      </c>
      <c r="AS3396" s="5">
        <f t="shared" si="484"/>
        <v>470689.96</v>
      </c>
      <c r="AT3396" t="s">
        <v>59</v>
      </c>
      <c r="AU3396" t="s">
        <v>6164</v>
      </c>
      <c r="AV3396" t="s">
        <v>6165</v>
      </c>
      <c r="AW3396" t="s">
        <v>6166</v>
      </c>
      <c r="AX3396" t="s">
        <v>6167</v>
      </c>
      <c r="AY3396">
        <v>57</v>
      </c>
      <c r="AZ3396">
        <v>0</v>
      </c>
      <c r="BA3396">
        <v>0</v>
      </c>
      <c r="BB3396" t="s">
        <v>6168</v>
      </c>
      <c r="BC3396">
        <v>1</v>
      </c>
      <c r="BD3396">
        <v>0</v>
      </c>
      <c r="BE3396" t="s">
        <v>6178</v>
      </c>
      <c r="BF3396" t="s">
        <v>6170</v>
      </c>
      <c r="BG3396">
        <v>0</v>
      </c>
      <c r="BH3396" t="s">
        <v>6171</v>
      </c>
      <c r="BI3396">
        <v>58</v>
      </c>
      <c r="BJ3396" t="s">
        <v>6187</v>
      </c>
      <c r="BK3396">
        <v>0</v>
      </c>
      <c r="BL3396">
        <v>75</v>
      </c>
      <c r="BM3396" s="3">
        <f t="shared" si="485"/>
        <v>0.70666666666666667</v>
      </c>
    </row>
    <row r="3397" spans="1:65">
      <c r="A3397" t="s">
        <v>3533</v>
      </c>
      <c r="B3397" s="2">
        <v>45863</v>
      </c>
      <c r="C3397" t="s">
        <v>3137</v>
      </c>
      <c r="D3397" t="s">
        <v>3138</v>
      </c>
      <c r="E3397">
        <v>7</v>
      </c>
      <c r="F3397" t="s">
        <v>49</v>
      </c>
      <c r="G3397" t="s">
        <v>79</v>
      </c>
      <c r="H3397" t="s">
        <v>106</v>
      </c>
      <c r="I3397" t="s">
        <v>52</v>
      </c>
      <c r="J3397" t="s">
        <v>81</v>
      </c>
      <c r="K3397" t="s">
        <v>66</v>
      </c>
      <c r="L3397" t="s">
        <v>87</v>
      </c>
      <c r="M3397" t="s">
        <v>56</v>
      </c>
      <c r="N3397" t="s">
        <v>94</v>
      </c>
      <c r="O3397" t="s">
        <v>82</v>
      </c>
      <c r="P3397">
        <v>39</v>
      </c>
      <c r="Q3397">
        <v>39</v>
      </c>
      <c r="R3397">
        <v>37</v>
      </c>
      <c r="S3397">
        <v>2</v>
      </c>
      <c r="T3397">
        <f t="shared" si="477"/>
        <v>35</v>
      </c>
      <c r="U3397">
        <v>35</v>
      </c>
      <c r="V3397">
        <f t="shared" si="478"/>
        <v>0</v>
      </c>
      <c r="W3397" s="3">
        <f t="shared" si="479"/>
        <v>5.4054054054054057E-2</v>
      </c>
      <c r="X3397">
        <v>130</v>
      </c>
      <c r="Y3397" s="4">
        <v>2.9</v>
      </c>
      <c r="Z3397" s="4">
        <v>5.7</v>
      </c>
      <c r="AA3397" s="5">
        <v>72922.3</v>
      </c>
      <c r="AB3397" s="5">
        <f t="shared" si="480"/>
        <v>2552280.5</v>
      </c>
      <c r="AC3397" s="5">
        <v>54466.65</v>
      </c>
      <c r="AD3397" s="5">
        <f t="shared" si="481"/>
        <v>2015266.05</v>
      </c>
      <c r="AE3397" s="5">
        <v>118838.32</v>
      </c>
      <c r="AF3397" s="5">
        <v>39392.959999999999</v>
      </c>
      <c r="AG3397" s="5">
        <v>48805.51</v>
      </c>
      <c r="AH3397" s="5">
        <v>8265</v>
      </c>
      <c r="AI3397" s="5">
        <v>13600</v>
      </c>
      <c r="AJ3397">
        <v>0</v>
      </c>
      <c r="AK3397" s="5">
        <v>0</v>
      </c>
      <c r="AL3397" s="5">
        <v>0</v>
      </c>
      <c r="AM3397" s="5">
        <v>21902.240000000002</v>
      </c>
      <c r="AN3397">
        <v>4</v>
      </c>
      <c r="AO3397">
        <v>4</v>
      </c>
      <c r="AP3397" t="str">
        <f t="shared" si="482"/>
        <v>Yes</v>
      </c>
      <c r="AQ3397">
        <v>0</v>
      </c>
      <c r="AR3397" s="5">
        <f t="shared" si="483"/>
        <v>2266070.08</v>
      </c>
      <c r="AS3397" s="5">
        <f t="shared" si="484"/>
        <v>286210.42</v>
      </c>
      <c r="AT3397" t="s">
        <v>116</v>
      </c>
      <c r="AU3397" t="s">
        <v>6164</v>
      </c>
      <c r="AV3397" t="s">
        <v>6165</v>
      </c>
      <c r="AW3397" t="s">
        <v>6166</v>
      </c>
      <c r="AX3397" t="s">
        <v>6202</v>
      </c>
      <c r="AY3397">
        <v>41</v>
      </c>
      <c r="AZ3397">
        <v>0</v>
      </c>
      <c r="BA3397">
        <v>0</v>
      </c>
      <c r="BB3397" t="s">
        <v>6168</v>
      </c>
      <c r="BC3397">
        <v>0</v>
      </c>
      <c r="BD3397">
        <v>0</v>
      </c>
      <c r="BE3397" t="s">
        <v>6169</v>
      </c>
      <c r="BF3397" t="s">
        <v>6176</v>
      </c>
      <c r="BG3397">
        <v>4</v>
      </c>
      <c r="BH3397" t="s">
        <v>6208</v>
      </c>
      <c r="BI3397">
        <v>126</v>
      </c>
      <c r="BJ3397" t="s">
        <v>6193</v>
      </c>
      <c r="BK3397">
        <v>0</v>
      </c>
      <c r="BL3397">
        <v>51</v>
      </c>
      <c r="BM3397" s="3">
        <f t="shared" si="485"/>
        <v>0.72549019607843135</v>
      </c>
    </row>
    <row r="3398" spans="1:65">
      <c r="A3398" t="s">
        <v>3534</v>
      </c>
      <c r="B3398" s="2">
        <v>45863</v>
      </c>
      <c r="C3398" t="s">
        <v>3137</v>
      </c>
      <c r="D3398" t="s">
        <v>3138</v>
      </c>
      <c r="E3398">
        <v>7</v>
      </c>
      <c r="F3398" t="s">
        <v>78</v>
      </c>
      <c r="G3398" t="s">
        <v>79</v>
      </c>
      <c r="H3398" t="s">
        <v>136</v>
      </c>
      <c r="I3398" t="s">
        <v>74</v>
      </c>
      <c r="J3398" t="s">
        <v>81</v>
      </c>
      <c r="K3398" t="s">
        <v>75</v>
      </c>
      <c r="L3398" t="s">
        <v>92</v>
      </c>
      <c r="M3398" t="s">
        <v>56</v>
      </c>
      <c r="N3398" t="s">
        <v>76</v>
      </c>
      <c r="O3398" t="s">
        <v>120</v>
      </c>
      <c r="P3398">
        <v>30</v>
      </c>
      <c r="Q3398">
        <v>30</v>
      </c>
      <c r="R3398">
        <v>29</v>
      </c>
      <c r="S3398">
        <v>1</v>
      </c>
      <c r="T3398">
        <f t="shared" si="477"/>
        <v>28</v>
      </c>
      <c r="U3398">
        <v>28</v>
      </c>
      <c r="V3398">
        <f t="shared" si="478"/>
        <v>0</v>
      </c>
      <c r="W3398" s="3">
        <f t="shared" si="479"/>
        <v>3.4482758620689655E-2</v>
      </c>
      <c r="X3398">
        <v>35</v>
      </c>
      <c r="Y3398" s="4">
        <v>7.5</v>
      </c>
      <c r="Z3398" s="4">
        <v>1.5</v>
      </c>
      <c r="AA3398" s="5">
        <v>77033.509999999995</v>
      </c>
      <c r="AB3398" s="5">
        <f t="shared" si="480"/>
        <v>2156938.2799999998</v>
      </c>
      <c r="AC3398" s="5">
        <v>53962.14</v>
      </c>
      <c r="AD3398" s="5">
        <f t="shared" si="481"/>
        <v>1564902.06</v>
      </c>
      <c r="AE3398" s="5">
        <v>87016.11</v>
      </c>
      <c r="AF3398" s="5">
        <v>27959.45</v>
      </c>
      <c r="AG3398" s="5">
        <v>10132.040000000001</v>
      </c>
      <c r="AH3398" s="5">
        <v>2175</v>
      </c>
      <c r="AI3398" s="5">
        <v>6800</v>
      </c>
      <c r="AJ3398">
        <v>0</v>
      </c>
      <c r="AK3398" s="5">
        <v>0</v>
      </c>
      <c r="AL3398" s="5">
        <v>0</v>
      </c>
      <c r="AM3398" s="5">
        <v>19682.53</v>
      </c>
      <c r="AN3398">
        <v>4</v>
      </c>
      <c r="AO3398">
        <v>5</v>
      </c>
      <c r="AP3398" t="str">
        <f t="shared" si="482"/>
        <v>No</v>
      </c>
      <c r="AQ3398">
        <v>2</v>
      </c>
      <c r="AR3398" s="5">
        <f t="shared" si="483"/>
        <v>1718667.19</v>
      </c>
      <c r="AS3398" s="5">
        <f t="shared" si="484"/>
        <v>438271.09</v>
      </c>
      <c r="AT3398" t="s">
        <v>59</v>
      </c>
      <c r="AU3398" t="s">
        <v>6164</v>
      </c>
      <c r="AV3398" t="s">
        <v>6165</v>
      </c>
      <c r="AW3398" t="s">
        <v>6166</v>
      </c>
      <c r="AX3398" t="s">
        <v>6167</v>
      </c>
      <c r="AY3398">
        <v>32</v>
      </c>
      <c r="AZ3398">
        <v>0</v>
      </c>
      <c r="BA3398">
        <v>0</v>
      </c>
      <c r="BB3398" t="s">
        <v>6168</v>
      </c>
      <c r="BC3398">
        <v>0</v>
      </c>
      <c r="BD3398">
        <v>1</v>
      </c>
      <c r="BE3398" t="s">
        <v>6188</v>
      </c>
      <c r="BF3398" t="s">
        <v>6170</v>
      </c>
      <c r="BG3398">
        <v>0</v>
      </c>
      <c r="BH3398" t="s">
        <v>6171</v>
      </c>
      <c r="BI3398">
        <v>27</v>
      </c>
      <c r="BJ3398" t="s">
        <v>6172</v>
      </c>
      <c r="BK3398">
        <v>0</v>
      </c>
      <c r="BL3398">
        <v>49</v>
      </c>
      <c r="BM3398" s="3">
        <f t="shared" si="485"/>
        <v>0.59183673469387754</v>
      </c>
    </row>
    <row r="3399" spans="1:65">
      <c r="A3399" t="s">
        <v>3535</v>
      </c>
      <c r="B3399" s="2">
        <v>45863</v>
      </c>
      <c r="C3399" t="s">
        <v>3137</v>
      </c>
      <c r="D3399" t="s">
        <v>3138</v>
      </c>
      <c r="E3399">
        <v>7</v>
      </c>
      <c r="F3399" t="s">
        <v>78</v>
      </c>
      <c r="G3399" t="s">
        <v>62</v>
      </c>
      <c r="H3399" t="s">
        <v>153</v>
      </c>
      <c r="I3399" t="s">
        <v>64</v>
      </c>
      <c r="J3399" t="s">
        <v>81</v>
      </c>
      <c r="K3399" t="s">
        <v>66</v>
      </c>
      <c r="L3399" t="s">
        <v>55</v>
      </c>
      <c r="M3399" t="s">
        <v>56</v>
      </c>
      <c r="N3399" t="s">
        <v>76</v>
      </c>
      <c r="O3399" t="s">
        <v>70</v>
      </c>
      <c r="P3399">
        <v>41</v>
      </c>
      <c r="Q3399">
        <v>41</v>
      </c>
      <c r="R3399">
        <v>40</v>
      </c>
      <c r="S3399">
        <v>1</v>
      </c>
      <c r="T3399">
        <f t="shared" si="477"/>
        <v>39</v>
      </c>
      <c r="U3399">
        <v>39</v>
      </c>
      <c r="V3399">
        <f t="shared" si="478"/>
        <v>0</v>
      </c>
      <c r="W3399" s="3">
        <f t="shared" si="479"/>
        <v>2.5000000000000001E-2</v>
      </c>
      <c r="X3399">
        <v>22</v>
      </c>
      <c r="Y3399" s="4">
        <v>2.9</v>
      </c>
      <c r="Z3399" s="4">
        <v>1.2</v>
      </c>
      <c r="AA3399" s="5">
        <v>72376.08</v>
      </c>
      <c r="AB3399" s="5">
        <f t="shared" si="480"/>
        <v>2822667.12</v>
      </c>
      <c r="AC3399" s="5">
        <v>53152.59</v>
      </c>
      <c r="AD3399" s="5">
        <f t="shared" si="481"/>
        <v>2126103.6</v>
      </c>
      <c r="AE3399" s="5">
        <v>118571.99</v>
      </c>
      <c r="AF3399" s="5">
        <v>36085.42</v>
      </c>
      <c r="AG3399" s="5">
        <v>8929.83</v>
      </c>
      <c r="AH3399" s="5">
        <v>1740</v>
      </c>
      <c r="AI3399" s="5">
        <v>6800</v>
      </c>
      <c r="AJ3399">
        <v>0</v>
      </c>
      <c r="AK3399" s="5">
        <v>0</v>
      </c>
      <c r="AL3399" s="5">
        <v>0</v>
      </c>
      <c r="AM3399" s="5">
        <v>28264.74</v>
      </c>
      <c r="AN3399">
        <v>4</v>
      </c>
      <c r="AO3399">
        <v>5</v>
      </c>
      <c r="AP3399" t="str">
        <f t="shared" si="482"/>
        <v>No</v>
      </c>
      <c r="AQ3399">
        <v>2</v>
      </c>
      <c r="AR3399" s="5">
        <f t="shared" si="483"/>
        <v>2326495.58</v>
      </c>
      <c r="AS3399" s="5">
        <f t="shared" si="484"/>
        <v>496171.54</v>
      </c>
      <c r="AT3399" t="s">
        <v>59</v>
      </c>
      <c r="AU3399" t="s">
        <v>6164</v>
      </c>
      <c r="AV3399" t="s">
        <v>6165</v>
      </c>
      <c r="AW3399" t="s">
        <v>6166</v>
      </c>
      <c r="AX3399" t="s">
        <v>6167</v>
      </c>
      <c r="AY3399">
        <v>42</v>
      </c>
      <c r="AZ3399">
        <v>0</v>
      </c>
      <c r="BA3399">
        <v>0</v>
      </c>
      <c r="BB3399" t="s">
        <v>6168</v>
      </c>
      <c r="BC3399">
        <v>1</v>
      </c>
      <c r="BD3399">
        <v>0</v>
      </c>
      <c r="BE3399" t="s">
        <v>6178</v>
      </c>
      <c r="BF3399" t="s">
        <v>6170</v>
      </c>
      <c r="BG3399">
        <v>1</v>
      </c>
      <c r="BH3399" t="s">
        <v>6186</v>
      </c>
      <c r="BI3399">
        <v>34</v>
      </c>
      <c r="BJ3399" t="s">
        <v>6172</v>
      </c>
      <c r="BK3399">
        <v>0</v>
      </c>
      <c r="BL3399">
        <v>52</v>
      </c>
      <c r="BM3399" s="3">
        <f t="shared" si="485"/>
        <v>0.76923076923076927</v>
      </c>
    </row>
    <row r="3400" spans="1:65">
      <c r="A3400" t="s">
        <v>3536</v>
      </c>
      <c r="B3400" s="2">
        <v>45863</v>
      </c>
      <c r="C3400" t="s">
        <v>3137</v>
      </c>
      <c r="D3400" t="s">
        <v>3138</v>
      </c>
      <c r="E3400">
        <v>7</v>
      </c>
      <c r="F3400" t="s">
        <v>49</v>
      </c>
      <c r="G3400" t="s">
        <v>79</v>
      </c>
      <c r="H3400" t="s">
        <v>260</v>
      </c>
      <c r="I3400" t="s">
        <v>64</v>
      </c>
      <c r="J3400" t="s">
        <v>65</v>
      </c>
      <c r="K3400" t="s">
        <v>75</v>
      </c>
      <c r="L3400" t="s">
        <v>87</v>
      </c>
      <c r="M3400" t="s">
        <v>68</v>
      </c>
      <c r="N3400" t="s">
        <v>69</v>
      </c>
      <c r="O3400" t="s">
        <v>82</v>
      </c>
      <c r="P3400">
        <v>44</v>
      </c>
      <c r="Q3400">
        <v>47</v>
      </c>
      <c r="R3400">
        <v>46</v>
      </c>
      <c r="S3400">
        <v>1</v>
      </c>
      <c r="T3400">
        <f t="shared" si="477"/>
        <v>45</v>
      </c>
      <c r="U3400">
        <v>43</v>
      </c>
      <c r="V3400">
        <f t="shared" si="478"/>
        <v>2</v>
      </c>
      <c r="W3400" s="3">
        <f t="shared" si="479"/>
        <v>2.1739130434782608E-2</v>
      </c>
      <c r="X3400">
        <v>18</v>
      </c>
      <c r="Y3400" s="4">
        <v>3.3</v>
      </c>
      <c r="Z3400" s="4">
        <v>1.7</v>
      </c>
      <c r="AA3400" s="5">
        <v>51335.99</v>
      </c>
      <c r="AB3400" s="5">
        <f t="shared" si="480"/>
        <v>2207447.5699999998</v>
      </c>
      <c r="AC3400" s="5">
        <v>34001.24</v>
      </c>
      <c r="AD3400" s="5">
        <f t="shared" si="481"/>
        <v>1564057.04</v>
      </c>
      <c r="AE3400" s="5">
        <v>100024.3</v>
      </c>
      <c r="AF3400" s="5">
        <v>28721.34</v>
      </c>
      <c r="AG3400" s="5">
        <v>8200.44</v>
      </c>
      <c r="AH3400" s="5">
        <v>2465</v>
      </c>
      <c r="AI3400" s="5">
        <v>4600</v>
      </c>
      <c r="AJ3400">
        <v>1</v>
      </c>
      <c r="AK3400" s="5">
        <v>13660.09</v>
      </c>
      <c r="AL3400" s="5">
        <v>1959.34</v>
      </c>
      <c r="AM3400" s="5">
        <v>29544.84</v>
      </c>
      <c r="AN3400">
        <v>4</v>
      </c>
      <c r="AO3400">
        <v>3</v>
      </c>
      <c r="AP3400" t="str">
        <f t="shared" si="482"/>
        <v>Yes</v>
      </c>
      <c r="AQ3400">
        <v>2</v>
      </c>
      <c r="AR3400" s="5">
        <f t="shared" si="483"/>
        <v>1753232.39</v>
      </c>
      <c r="AS3400" s="5">
        <f t="shared" si="484"/>
        <v>454215.18</v>
      </c>
      <c r="AT3400" t="s">
        <v>59</v>
      </c>
      <c r="AU3400" t="s">
        <v>6194</v>
      </c>
      <c r="AV3400" t="s">
        <v>6195</v>
      </c>
      <c r="AW3400" t="s">
        <v>6183</v>
      </c>
      <c r="AX3400" t="s">
        <v>6167</v>
      </c>
      <c r="AY3400">
        <v>48</v>
      </c>
      <c r="AZ3400">
        <v>3</v>
      </c>
      <c r="BA3400">
        <v>14</v>
      </c>
      <c r="BB3400" t="s">
        <v>6185</v>
      </c>
      <c r="BC3400">
        <v>0</v>
      </c>
      <c r="BD3400">
        <v>0</v>
      </c>
      <c r="BE3400" t="s">
        <v>6169</v>
      </c>
      <c r="BF3400" t="s">
        <v>6170</v>
      </c>
      <c r="BG3400">
        <v>3</v>
      </c>
      <c r="BH3400" t="s">
        <v>6211</v>
      </c>
      <c r="BI3400">
        <v>101</v>
      </c>
      <c r="BJ3400" t="s">
        <v>6193</v>
      </c>
      <c r="BK3400">
        <v>0</v>
      </c>
      <c r="BL3400">
        <v>62</v>
      </c>
      <c r="BM3400" s="3">
        <f t="shared" si="485"/>
        <v>0.74193548387096775</v>
      </c>
    </row>
    <row r="3401" spans="1:65">
      <c r="A3401" t="s">
        <v>3537</v>
      </c>
      <c r="B3401" s="2">
        <v>45863</v>
      </c>
      <c r="C3401" t="s">
        <v>3137</v>
      </c>
      <c r="D3401" t="s">
        <v>3138</v>
      </c>
      <c r="E3401">
        <v>7</v>
      </c>
      <c r="F3401" t="s">
        <v>49</v>
      </c>
      <c r="G3401" t="s">
        <v>62</v>
      </c>
      <c r="H3401" t="s">
        <v>133</v>
      </c>
      <c r="I3401" t="s">
        <v>52</v>
      </c>
      <c r="J3401" t="s">
        <v>53</v>
      </c>
      <c r="K3401" t="s">
        <v>75</v>
      </c>
      <c r="L3401" t="s">
        <v>67</v>
      </c>
      <c r="M3401" t="s">
        <v>68</v>
      </c>
      <c r="N3401" t="s">
        <v>57</v>
      </c>
      <c r="O3401" t="s">
        <v>120</v>
      </c>
      <c r="P3401">
        <v>56</v>
      </c>
      <c r="Q3401">
        <v>57</v>
      </c>
      <c r="R3401">
        <v>55</v>
      </c>
      <c r="S3401">
        <v>5</v>
      </c>
      <c r="T3401">
        <f t="shared" si="477"/>
        <v>50</v>
      </c>
      <c r="U3401">
        <v>50</v>
      </c>
      <c r="V3401">
        <f t="shared" si="478"/>
        <v>0</v>
      </c>
      <c r="W3401" s="3">
        <f t="shared" si="479"/>
        <v>9.0909090909090912E-2</v>
      </c>
      <c r="X3401">
        <v>34</v>
      </c>
      <c r="Y3401" s="4">
        <v>5</v>
      </c>
      <c r="Z3401" s="4">
        <v>1.4</v>
      </c>
      <c r="AA3401" s="5">
        <v>36341.29</v>
      </c>
      <c r="AB3401" s="5">
        <f t="shared" si="480"/>
        <v>1817064.5</v>
      </c>
      <c r="AC3401" s="5">
        <v>22032.1</v>
      </c>
      <c r="AD3401" s="5">
        <f t="shared" si="481"/>
        <v>1211765.5</v>
      </c>
      <c r="AE3401" s="5">
        <v>96659.26</v>
      </c>
      <c r="AF3401" s="5">
        <v>26717.439999999999</v>
      </c>
      <c r="AG3401" s="5">
        <v>10095.33</v>
      </c>
      <c r="AH3401" s="5">
        <v>2030</v>
      </c>
      <c r="AI3401" s="5">
        <v>19158.48</v>
      </c>
      <c r="AJ3401">
        <v>2</v>
      </c>
      <c r="AK3401" s="5">
        <v>17869.29</v>
      </c>
      <c r="AL3401" s="5">
        <v>0</v>
      </c>
      <c r="AM3401" s="5">
        <v>33728.550000000003</v>
      </c>
      <c r="AN3401">
        <v>4</v>
      </c>
      <c r="AO3401">
        <v>5</v>
      </c>
      <c r="AP3401" t="str">
        <f t="shared" si="482"/>
        <v>No</v>
      </c>
      <c r="AQ3401">
        <v>4</v>
      </c>
      <c r="AR3401" s="5">
        <f t="shared" si="483"/>
        <v>1418023.85</v>
      </c>
      <c r="AS3401" s="5">
        <f t="shared" si="484"/>
        <v>399040.65</v>
      </c>
      <c r="AT3401" t="s">
        <v>1641</v>
      </c>
      <c r="AU3401" t="s">
        <v>6199</v>
      </c>
      <c r="AV3401" t="s">
        <v>6200</v>
      </c>
      <c r="AW3401" t="s">
        <v>6175</v>
      </c>
      <c r="AX3401" t="s">
        <v>6167</v>
      </c>
      <c r="AY3401">
        <v>59</v>
      </c>
      <c r="AZ3401">
        <v>0</v>
      </c>
      <c r="BA3401">
        <v>0</v>
      </c>
      <c r="BB3401" t="s">
        <v>6168</v>
      </c>
      <c r="BC3401">
        <v>1</v>
      </c>
      <c r="BD3401">
        <v>0</v>
      </c>
      <c r="BE3401" t="s">
        <v>6178</v>
      </c>
      <c r="BF3401" t="s">
        <v>6210</v>
      </c>
      <c r="BG3401">
        <v>0</v>
      </c>
      <c r="BH3401" t="s">
        <v>6171</v>
      </c>
      <c r="BI3401">
        <v>39</v>
      </c>
      <c r="BJ3401" t="s">
        <v>6172</v>
      </c>
      <c r="BK3401">
        <v>0</v>
      </c>
      <c r="BL3401">
        <v>76</v>
      </c>
      <c r="BM3401" s="3">
        <f t="shared" si="485"/>
        <v>0.72368421052631582</v>
      </c>
    </row>
    <row r="3402" spans="1:65">
      <c r="A3402" t="s">
        <v>3538</v>
      </c>
      <c r="B3402" s="2">
        <v>45863</v>
      </c>
      <c r="C3402" t="s">
        <v>3137</v>
      </c>
      <c r="D3402" t="s">
        <v>3138</v>
      </c>
      <c r="E3402">
        <v>7</v>
      </c>
      <c r="F3402" t="s">
        <v>78</v>
      </c>
      <c r="G3402" t="s">
        <v>50</v>
      </c>
      <c r="H3402" t="s">
        <v>185</v>
      </c>
      <c r="I3402" t="s">
        <v>64</v>
      </c>
      <c r="J3402" t="s">
        <v>65</v>
      </c>
      <c r="K3402" t="s">
        <v>75</v>
      </c>
      <c r="L3402" t="s">
        <v>87</v>
      </c>
      <c r="M3402" t="s">
        <v>56</v>
      </c>
      <c r="N3402" t="s">
        <v>76</v>
      </c>
      <c r="O3402" t="s">
        <v>58</v>
      </c>
      <c r="P3402">
        <v>41</v>
      </c>
      <c r="Q3402">
        <v>41</v>
      </c>
      <c r="R3402">
        <v>40</v>
      </c>
      <c r="S3402">
        <v>1</v>
      </c>
      <c r="T3402">
        <f t="shared" si="477"/>
        <v>39</v>
      </c>
      <c r="U3402">
        <v>39</v>
      </c>
      <c r="V3402">
        <f t="shared" si="478"/>
        <v>0</v>
      </c>
      <c r="W3402" s="3">
        <f t="shared" si="479"/>
        <v>2.5000000000000001E-2</v>
      </c>
      <c r="X3402">
        <v>31</v>
      </c>
      <c r="Y3402" s="4">
        <v>4</v>
      </c>
      <c r="Z3402" s="4">
        <v>1.5</v>
      </c>
      <c r="AA3402" s="5">
        <v>51915.46</v>
      </c>
      <c r="AB3402" s="5">
        <f t="shared" si="480"/>
        <v>2024702.94</v>
      </c>
      <c r="AC3402" s="5">
        <v>35915.25</v>
      </c>
      <c r="AD3402" s="5">
        <f t="shared" si="481"/>
        <v>1436610</v>
      </c>
      <c r="AE3402" s="5">
        <v>85535.7</v>
      </c>
      <c r="AF3402" s="5">
        <v>27135.15</v>
      </c>
      <c r="AG3402" s="5">
        <v>10675.19</v>
      </c>
      <c r="AH3402" s="5">
        <v>2175</v>
      </c>
      <c r="AI3402" s="5">
        <v>4600</v>
      </c>
      <c r="AJ3402">
        <v>0</v>
      </c>
      <c r="AK3402" s="5">
        <v>0</v>
      </c>
      <c r="AL3402" s="5">
        <v>0</v>
      </c>
      <c r="AM3402" s="5">
        <v>24859.119999999999</v>
      </c>
      <c r="AN3402">
        <v>4</v>
      </c>
      <c r="AO3402">
        <v>4</v>
      </c>
      <c r="AP3402" t="str">
        <f t="shared" si="482"/>
        <v>Yes</v>
      </c>
      <c r="AQ3402">
        <v>1</v>
      </c>
      <c r="AR3402" s="5">
        <f t="shared" si="483"/>
        <v>1591590.16</v>
      </c>
      <c r="AS3402" s="5">
        <f t="shared" si="484"/>
        <v>433112.78</v>
      </c>
      <c r="AT3402" t="s">
        <v>59</v>
      </c>
      <c r="AU3402" t="s">
        <v>6164</v>
      </c>
      <c r="AV3402" t="s">
        <v>6165</v>
      </c>
      <c r="AW3402" t="s">
        <v>6166</v>
      </c>
      <c r="AX3402" t="s">
        <v>6167</v>
      </c>
      <c r="AY3402">
        <v>44</v>
      </c>
      <c r="AZ3402">
        <v>0</v>
      </c>
      <c r="BA3402">
        <v>0</v>
      </c>
      <c r="BB3402" t="s">
        <v>6168</v>
      </c>
      <c r="BC3402">
        <v>0</v>
      </c>
      <c r="BD3402">
        <v>0</v>
      </c>
      <c r="BE3402" t="s">
        <v>6169</v>
      </c>
      <c r="BF3402" t="s">
        <v>6170</v>
      </c>
      <c r="BG3402">
        <v>1</v>
      </c>
      <c r="BH3402" t="s">
        <v>6179</v>
      </c>
      <c r="BI3402">
        <v>58</v>
      </c>
      <c r="BJ3402" t="s">
        <v>6187</v>
      </c>
      <c r="BK3402">
        <v>0</v>
      </c>
      <c r="BL3402">
        <v>61</v>
      </c>
      <c r="BM3402" s="3">
        <f t="shared" si="485"/>
        <v>0.65573770491803274</v>
      </c>
    </row>
    <row r="3403" spans="1:65">
      <c r="A3403" t="s">
        <v>3539</v>
      </c>
      <c r="B3403" s="2">
        <v>45863</v>
      </c>
      <c r="C3403" t="s">
        <v>3137</v>
      </c>
      <c r="D3403" t="s">
        <v>3138</v>
      </c>
      <c r="E3403">
        <v>7</v>
      </c>
      <c r="F3403" t="s">
        <v>78</v>
      </c>
      <c r="G3403" t="s">
        <v>50</v>
      </c>
      <c r="H3403" t="s">
        <v>181</v>
      </c>
      <c r="I3403" t="s">
        <v>74</v>
      </c>
      <c r="J3403" t="s">
        <v>81</v>
      </c>
      <c r="K3403" t="s">
        <v>75</v>
      </c>
      <c r="L3403" t="s">
        <v>67</v>
      </c>
      <c r="M3403" t="s">
        <v>56</v>
      </c>
      <c r="N3403" t="s">
        <v>76</v>
      </c>
      <c r="O3403" t="s">
        <v>70</v>
      </c>
      <c r="P3403">
        <v>34</v>
      </c>
      <c r="Q3403">
        <v>34</v>
      </c>
      <c r="R3403">
        <v>32</v>
      </c>
      <c r="S3403">
        <v>1</v>
      </c>
      <c r="T3403">
        <f t="shared" si="477"/>
        <v>31</v>
      </c>
      <c r="U3403">
        <v>31</v>
      </c>
      <c r="V3403">
        <f t="shared" si="478"/>
        <v>0</v>
      </c>
      <c r="W3403" s="3">
        <f t="shared" si="479"/>
        <v>3.125E-2</v>
      </c>
      <c r="X3403">
        <v>50</v>
      </c>
      <c r="Y3403" s="4">
        <v>4.5</v>
      </c>
      <c r="Z3403" s="4">
        <v>2</v>
      </c>
      <c r="AA3403" s="5">
        <v>78253.47</v>
      </c>
      <c r="AB3403" s="5">
        <f t="shared" si="480"/>
        <v>2425857.5699999998</v>
      </c>
      <c r="AC3403" s="5">
        <v>51848.17</v>
      </c>
      <c r="AD3403" s="5">
        <f t="shared" si="481"/>
        <v>1659141.44</v>
      </c>
      <c r="AE3403" s="5">
        <v>98420.43</v>
      </c>
      <c r="AF3403" s="5">
        <v>30410.7</v>
      </c>
      <c r="AG3403" s="5">
        <v>11064.02</v>
      </c>
      <c r="AH3403" s="5">
        <v>2900</v>
      </c>
      <c r="AI3403" s="5">
        <v>6800</v>
      </c>
      <c r="AJ3403">
        <v>0</v>
      </c>
      <c r="AK3403" s="5">
        <v>0</v>
      </c>
      <c r="AL3403" s="5">
        <v>0</v>
      </c>
      <c r="AM3403" s="5">
        <v>23310.32</v>
      </c>
      <c r="AN3403">
        <v>4</v>
      </c>
      <c r="AO3403">
        <v>5</v>
      </c>
      <c r="AP3403" t="str">
        <f t="shared" si="482"/>
        <v>No</v>
      </c>
      <c r="AQ3403">
        <v>2</v>
      </c>
      <c r="AR3403" s="5">
        <f t="shared" si="483"/>
        <v>1832046.91</v>
      </c>
      <c r="AS3403" s="5">
        <f t="shared" si="484"/>
        <v>593810.66</v>
      </c>
      <c r="AT3403" t="s">
        <v>116</v>
      </c>
      <c r="AU3403" t="s">
        <v>6164</v>
      </c>
      <c r="AV3403" t="s">
        <v>6165</v>
      </c>
      <c r="AW3403" t="s">
        <v>6166</v>
      </c>
      <c r="AX3403" t="s">
        <v>6202</v>
      </c>
      <c r="AY3403">
        <v>34</v>
      </c>
      <c r="AZ3403">
        <v>0</v>
      </c>
      <c r="BA3403">
        <v>0</v>
      </c>
      <c r="BB3403" t="s">
        <v>6168</v>
      </c>
      <c r="BC3403">
        <v>0</v>
      </c>
      <c r="BD3403">
        <v>1</v>
      </c>
      <c r="BE3403" t="s">
        <v>6188</v>
      </c>
      <c r="BF3403" t="s">
        <v>6170</v>
      </c>
      <c r="BG3403">
        <v>1</v>
      </c>
      <c r="BH3403" t="s">
        <v>6206</v>
      </c>
      <c r="BI3403">
        <v>48</v>
      </c>
      <c r="BJ3403" t="s">
        <v>6172</v>
      </c>
      <c r="BK3403">
        <v>0</v>
      </c>
      <c r="BL3403">
        <v>49</v>
      </c>
      <c r="BM3403" s="3">
        <f t="shared" si="485"/>
        <v>0.65306122448979587</v>
      </c>
    </row>
    <row r="3404" spans="1:65">
      <c r="A3404" t="s">
        <v>3540</v>
      </c>
      <c r="B3404" s="2">
        <v>45863</v>
      </c>
      <c r="C3404" t="s">
        <v>3137</v>
      </c>
      <c r="D3404" t="s">
        <v>3138</v>
      </c>
      <c r="E3404">
        <v>7</v>
      </c>
      <c r="F3404" t="s">
        <v>78</v>
      </c>
      <c r="G3404" t="s">
        <v>62</v>
      </c>
      <c r="H3404" t="s">
        <v>190</v>
      </c>
      <c r="I3404" t="s">
        <v>52</v>
      </c>
      <c r="J3404" t="s">
        <v>81</v>
      </c>
      <c r="K3404" t="s">
        <v>75</v>
      </c>
      <c r="L3404" t="s">
        <v>55</v>
      </c>
      <c r="M3404" t="s">
        <v>56</v>
      </c>
      <c r="N3404" t="s">
        <v>109</v>
      </c>
      <c r="O3404" t="s">
        <v>82</v>
      </c>
      <c r="P3404">
        <v>33</v>
      </c>
      <c r="Q3404">
        <v>35</v>
      </c>
      <c r="R3404">
        <v>34</v>
      </c>
      <c r="S3404">
        <v>1</v>
      </c>
      <c r="T3404">
        <f t="shared" si="477"/>
        <v>33</v>
      </c>
      <c r="U3404">
        <v>32</v>
      </c>
      <c r="V3404">
        <f t="shared" si="478"/>
        <v>1</v>
      </c>
      <c r="W3404" s="3">
        <f t="shared" si="479"/>
        <v>2.9411764705882353E-2</v>
      </c>
      <c r="X3404">
        <v>31</v>
      </c>
      <c r="Y3404" s="4">
        <v>3.3</v>
      </c>
      <c r="Z3404" s="4">
        <v>2.2000000000000002</v>
      </c>
      <c r="AA3404" s="5">
        <v>78684.38</v>
      </c>
      <c r="AB3404" s="5">
        <f t="shared" si="480"/>
        <v>2517900.16</v>
      </c>
      <c r="AC3404" s="5">
        <v>53183.29</v>
      </c>
      <c r="AD3404" s="5">
        <f t="shared" si="481"/>
        <v>1808231.86</v>
      </c>
      <c r="AE3404" s="5">
        <v>110204.51</v>
      </c>
      <c r="AF3404" s="5">
        <v>31003.15</v>
      </c>
      <c r="AG3404" s="5">
        <v>10665.26</v>
      </c>
      <c r="AH3404" s="5">
        <v>3190</v>
      </c>
      <c r="AI3404" s="5">
        <v>6800</v>
      </c>
      <c r="AJ3404">
        <v>0</v>
      </c>
      <c r="AK3404" s="5">
        <v>0</v>
      </c>
      <c r="AL3404" s="5">
        <v>1529.82</v>
      </c>
      <c r="AM3404" s="5">
        <v>49384.34</v>
      </c>
      <c r="AN3404">
        <v>8</v>
      </c>
      <c r="AO3404">
        <v>11</v>
      </c>
      <c r="AP3404" t="str">
        <f t="shared" si="482"/>
        <v>No</v>
      </c>
      <c r="AQ3404">
        <v>2</v>
      </c>
      <c r="AR3404" s="5">
        <f t="shared" si="483"/>
        <v>2021008.94</v>
      </c>
      <c r="AS3404" s="5">
        <f t="shared" si="484"/>
        <v>496891.22</v>
      </c>
      <c r="AT3404" t="s">
        <v>116</v>
      </c>
      <c r="AU3404" t="s">
        <v>6164</v>
      </c>
      <c r="AV3404" t="s">
        <v>6165</v>
      </c>
      <c r="AW3404" t="s">
        <v>6166</v>
      </c>
      <c r="AX3404" t="s">
        <v>6167</v>
      </c>
      <c r="AY3404">
        <v>38</v>
      </c>
      <c r="AZ3404">
        <v>4</v>
      </c>
      <c r="BA3404">
        <v>16</v>
      </c>
      <c r="BB3404" t="s">
        <v>6185</v>
      </c>
      <c r="BC3404">
        <v>0</v>
      </c>
      <c r="BD3404">
        <v>3</v>
      </c>
      <c r="BE3404" t="s">
        <v>6188</v>
      </c>
      <c r="BF3404" t="s">
        <v>6170</v>
      </c>
      <c r="BG3404">
        <v>1</v>
      </c>
      <c r="BH3404" t="s">
        <v>6179</v>
      </c>
      <c r="BI3404">
        <v>46</v>
      </c>
      <c r="BJ3404" t="s">
        <v>6172</v>
      </c>
      <c r="BK3404">
        <v>0</v>
      </c>
      <c r="BL3404">
        <v>45</v>
      </c>
      <c r="BM3404" s="3">
        <f t="shared" si="485"/>
        <v>0.75555555555555554</v>
      </c>
    </row>
    <row r="3405" spans="1:65">
      <c r="A3405" t="s">
        <v>3541</v>
      </c>
      <c r="B3405" s="2">
        <v>45863</v>
      </c>
      <c r="C3405" t="s">
        <v>3137</v>
      </c>
      <c r="D3405" t="s">
        <v>3138</v>
      </c>
      <c r="E3405">
        <v>7</v>
      </c>
      <c r="F3405" t="s">
        <v>78</v>
      </c>
      <c r="G3405" t="s">
        <v>62</v>
      </c>
      <c r="H3405" t="s">
        <v>190</v>
      </c>
      <c r="I3405" t="s">
        <v>74</v>
      </c>
      <c r="J3405" t="s">
        <v>65</v>
      </c>
      <c r="K3405" t="s">
        <v>75</v>
      </c>
      <c r="L3405" t="s">
        <v>67</v>
      </c>
      <c r="M3405" t="s">
        <v>68</v>
      </c>
      <c r="N3405" t="s">
        <v>57</v>
      </c>
      <c r="O3405" t="s">
        <v>70</v>
      </c>
      <c r="P3405">
        <v>51</v>
      </c>
      <c r="Q3405">
        <v>52</v>
      </c>
      <c r="R3405">
        <v>49</v>
      </c>
      <c r="S3405">
        <v>4</v>
      </c>
      <c r="T3405">
        <f t="shared" si="477"/>
        <v>45</v>
      </c>
      <c r="U3405">
        <v>45</v>
      </c>
      <c r="V3405">
        <f t="shared" si="478"/>
        <v>0</v>
      </c>
      <c r="W3405" s="3">
        <f t="shared" si="479"/>
        <v>8.1632653061224483E-2</v>
      </c>
      <c r="X3405">
        <v>12</v>
      </c>
      <c r="Y3405" s="4">
        <v>2.9</v>
      </c>
      <c r="Z3405" s="4">
        <v>1</v>
      </c>
      <c r="AA3405" s="5">
        <v>52125.26</v>
      </c>
      <c r="AB3405" s="5">
        <f t="shared" si="480"/>
        <v>2345636.7000000002</v>
      </c>
      <c r="AC3405" s="5">
        <v>32372.16</v>
      </c>
      <c r="AD3405" s="5">
        <f t="shared" si="481"/>
        <v>1586235.84</v>
      </c>
      <c r="AE3405" s="5">
        <v>109917.04</v>
      </c>
      <c r="AF3405" s="5">
        <v>32207.34</v>
      </c>
      <c r="AG3405" s="5">
        <v>7714.89</v>
      </c>
      <c r="AH3405" s="5">
        <v>1450</v>
      </c>
      <c r="AI3405" s="5">
        <v>21713.82</v>
      </c>
      <c r="AJ3405">
        <v>2</v>
      </c>
      <c r="AK3405" s="5">
        <v>26824.51</v>
      </c>
      <c r="AL3405" s="5">
        <v>0</v>
      </c>
      <c r="AM3405" s="5">
        <v>30405.42</v>
      </c>
      <c r="AN3405">
        <v>4</v>
      </c>
      <c r="AO3405">
        <v>3</v>
      </c>
      <c r="AP3405" t="str">
        <f t="shared" si="482"/>
        <v>Yes</v>
      </c>
      <c r="AQ3405">
        <v>2</v>
      </c>
      <c r="AR3405" s="5">
        <f t="shared" si="483"/>
        <v>1816468.86</v>
      </c>
      <c r="AS3405" s="5">
        <f t="shared" si="484"/>
        <v>529167.84</v>
      </c>
      <c r="AT3405" t="s">
        <v>116</v>
      </c>
      <c r="AU3405" t="s">
        <v>6189</v>
      </c>
      <c r="AV3405" t="s">
        <v>6201</v>
      </c>
      <c r="AW3405" t="s">
        <v>6175</v>
      </c>
      <c r="AX3405" t="s">
        <v>6167</v>
      </c>
      <c r="AY3405">
        <v>53</v>
      </c>
      <c r="AZ3405">
        <v>1</v>
      </c>
      <c r="BA3405">
        <v>0</v>
      </c>
      <c r="BB3405" t="s">
        <v>6168</v>
      </c>
      <c r="BC3405">
        <v>0</v>
      </c>
      <c r="BD3405">
        <v>0</v>
      </c>
      <c r="BE3405" t="s">
        <v>6169</v>
      </c>
      <c r="BF3405" t="s">
        <v>6212</v>
      </c>
      <c r="BG3405">
        <v>0</v>
      </c>
      <c r="BH3405" t="s">
        <v>6171</v>
      </c>
      <c r="BI3405">
        <v>19</v>
      </c>
      <c r="BJ3405" t="s">
        <v>6172</v>
      </c>
      <c r="BK3405">
        <v>0</v>
      </c>
      <c r="BL3405">
        <v>63</v>
      </c>
      <c r="BM3405" s="3">
        <f t="shared" si="485"/>
        <v>0.77777777777777779</v>
      </c>
    </row>
    <row r="3406" spans="1:65">
      <c r="A3406" t="s">
        <v>3542</v>
      </c>
      <c r="B3406" s="2">
        <v>45863</v>
      </c>
      <c r="C3406" t="s">
        <v>3137</v>
      </c>
      <c r="D3406" t="s">
        <v>3138</v>
      </c>
      <c r="E3406">
        <v>7</v>
      </c>
      <c r="F3406" t="s">
        <v>72</v>
      </c>
      <c r="G3406" t="s">
        <v>62</v>
      </c>
      <c r="H3406" t="s">
        <v>175</v>
      </c>
      <c r="I3406" t="s">
        <v>74</v>
      </c>
      <c r="J3406" t="s">
        <v>53</v>
      </c>
      <c r="K3406" t="s">
        <v>75</v>
      </c>
      <c r="L3406" t="s">
        <v>92</v>
      </c>
      <c r="M3406" t="s">
        <v>56</v>
      </c>
      <c r="N3406" t="s">
        <v>109</v>
      </c>
      <c r="O3406" t="s">
        <v>58</v>
      </c>
      <c r="P3406">
        <v>63</v>
      </c>
      <c r="Q3406">
        <v>66</v>
      </c>
      <c r="R3406">
        <v>68</v>
      </c>
      <c r="S3406">
        <v>1</v>
      </c>
      <c r="T3406">
        <f t="shared" si="477"/>
        <v>67</v>
      </c>
      <c r="U3406">
        <v>63</v>
      </c>
      <c r="V3406">
        <f t="shared" si="478"/>
        <v>4</v>
      </c>
      <c r="W3406" s="3">
        <f t="shared" si="479"/>
        <v>1.4705882352941176E-2</v>
      </c>
      <c r="X3406">
        <v>25</v>
      </c>
      <c r="Y3406" s="4">
        <v>8.5</v>
      </c>
      <c r="Z3406" s="4">
        <v>1.9</v>
      </c>
      <c r="AA3406" s="5">
        <v>36292.42</v>
      </c>
      <c r="AB3406" s="5">
        <f t="shared" si="480"/>
        <v>2286422.46</v>
      </c>
      <c r="AC3406" s="5">
        <v>23928.21</v>
      </c>
      <c r="AD3406" s="5">
        <f t="shared" si="481"/>
        <v>1627118.28</v>
      </c>
      <c r="AE3406" s="5">
        <v>115669.28</v>
      </c>
      <c r="AF3406" s="5">
        <v>30133.45</v>
      </c>
      <c r="AG3406" s="5">
        <v>9450.57</v>
      </c>
      <c r="AH3406" s="5">
        <v>2755</v>
      </c>
      <c r="AI3406" s="5">
        <v>3200</v>
      </c>
      <c r="AJ3406">
        <v>0</v>
      </c>
      <c r="AK3406" s="5">
        <v>0</v>
      </c>
      <c r="AL3406" s="5">
        <v>2749.67</v>
      </c>
      <c r="AM3406" s="5">
        <v>94837.24</v>
      </c>
      <c r="AN3406">
        <v>8</v>
      </c>
      <c r="AO3406">
        <v>9</v>
      </c>
      <c r="AP3406" t="str">
        <f t="shared" si="482"/>
        <v>No</v>
      </c>
      <c r="AQ3406">
        <v>3</v>
      </c>
      <c r="AR3406" s="5">
        <f t="shared" si="483"/>
        <v>1885913.49</v>
      </c>
      <c r="AS3406" s="5">
        <f t="shared" si="484"/>
        <v>400508.97</v>
      </c>
      <c r="AT3406" t="s">
        <v>59</v>
      </c>
      <c r="AU3406" t="s">
        <v>6164</v>
      </c>
      <c r="AV3406" t="s">
        <v>6165</v>
      </c>
      <c r="AW3406" t="s">
        <v>6166</v>
      </c>
      <c r="AX3406" t="s">
        <v>6177</v>
      </c>
      <c r="AY3406">
        <v>64</v>
      </c>
      <c r="AZ3406">
        <v>0</v>
      </c>
      <c r="BA3406">
        <v>30</v>
      </c>
      <c r="BB3406" t="s">
        <v>6180</v>
      </c>
      <c r="BC3406">
        <v>1</v>
      </c>
      <c r="BD3406">
        <v>0</v>
      </c>
      <c r="BE3406" t="s">
        <v>6178</v>
      </c>
      <c r="BF3406" t="s">
        <v>6170</v>
      </c>
      <c r="BG3406">
        <v>1</v>
      </c>
      <c r="BH3406" t="s">
        <v>6179</v>
      </c>
      <c r="BI3406">
        <v>39</v>
      </c>
      <c r="BJ3406" t="s">
        <v>6172</v>
      </c>
      <c r="BK3406">
        <v>0</v>
      </c>
      <c r="BL3406">
        <v>72</v>
      </c>
      <c r="BM3406" s="3">
        <f t="shared" si="485"/>
        <v>0.94444444444444442</v>
      </c>
    </row>
    <row r="3407" spans="1:65">
      <c r="A3407" t="s">
        <v>3543</v>
      </c>
      <c r="B3407" s="2">
        <v>45863</v>
      </c>
      <c r="C3407" t="s">
        <v>3137</v>
      </c>
      <c r="D3407" t="s">
        <v>3138</v>
      </c>
      <c r="E3407">
        <v>7</v>
      </c>
      <c r="F3407" t="s">
        <v>78</v>
      </c>
      <c r="G3407" t="s">
        <v>50</v>
      </c>
      <c r="H3407" t="s">
        <v>173</v>
      </c>
      <c r="I3407" t="s">
        <v>64</v>
      </c>
      <c r="J3407" t="s">
        <v>65</v>
      </c>
      <c r="K3407" t="s">
        <v>75</v>
      </c>
      <c r="L3407" t="s">
        <v>92</v>
      </c>
      <c r="M3407" t="s">
        <v>68</v>
      </c>
      <c r="N3407" t="s">
        <v>94</v>
      </c>
      <c r="O3407" t="s">
        <v>82</v>
      </c>
      <c r="P3407">
        <v>55</v>
      </c>
      <c r="Q3407">
        <v>58</v>
      </c>
      <c r="R3407">
        <v>57</v>
      </c>
      <c r="S3407">
        <v>2</v>
      </c>
      <c r="T3407">
        <f t="shared" si="477"/>
        <v>55</v>
      </c>
      <c r="U3407">
        <v>54</v>
      </c>
      <c r="V3407">
        <f t="shared" si="478"/>
        <v>1</v>
      </c>
      <c r="W3407" s="3">
        <f t="shared" si="479"/>
        <v>3.5087719298245612E-2</v>
      </c>
      <c r="X3407">
        <v>34</v>
      </c>
      <c r="Y3407" s="4">
        <v>3.4</v>
      </c>
      <c r="Z3407" s="4">
        <v>1.5</v>
      </c>
      <c r="AA3407" s="5">
        <v>51604.08</v>
      </c>
      <c r="AB3407" s="5">
        <f t="shared" si="480"/>
        <v>2786620.32</v>
      </c>
      <c r="AC3407" s="5">
        <v>33669.26</v>
      </c>
      <c r="AD3407" s="5">
        <f t="shared" si="481"/>
        <v>1919147.82</v>
      </c>
      <c r="AE3407" s="5">
        <v>121343.83</v>
      </c>
      <c r="AF3407" s="5">
        <v>37958.03</v>
      </c>
      <c r="AG3407" s="5">
        <v>10348.049999999999</v>
      </c>
      <c r="AH3407" s="5">
        <v>2175</v>
      </c>
      <c r="AI3407" s="5">
        <v>9200</v>
      </c>
      <c r="AJ3407">
        <v>1</v>
      </c>
      <c r="AK3407" s="5">
        <v>14141.61</v>
      </c>
      <c r="AL3407" s="5">
        <v>1025.3499999999999</v>
      </c>
      <c r="AM3407" s="5">
        <v>34272.49</v>
      </c>
      <c r="AN3407">
        <v>4</v>
      </c>
      <c r="AO3407">
        <v>3</v>
      </c>
      <c r="AP3407" t="str">
        <f t="shared" si="482"/>
        <v>Yes</v>
      </c>
      <c r="AQ3407">
        <v>2</v>
      </c>
      <c r="AR3407" s="5">
        <f t="shared" si="483"/>
        <v>2149612.1800000002</v>
      </c>
      <c r="AS3407" s="5">
        <f t="shared" si="484"/>
        <v>637008.14</v>
      </c>
      <c r="AT3407" t="s">
        <v>59</v>
      </c>
      <c r="AU3407" t="s">
        <v>6181</v>
      </c>
      <c r="AV3407" t="s">
        <v>6182</v>
      </c>
      <c r="AW3407" t="s">
        <v>6183</v>
      </c>
      <c r="AX3407" t="s">
        <v>6167</v>
      </c>
      <c r="AY3407">
        <v>58</v>
      </c>
      <c r="AZ3407">
        <v>0</v>
      </c>
      <c r="BA3407">
        <v>18</v>
      </c>
      <c r="BB3407" t="s">
        <v>6191</v>
      </c>
      <c r="BC3407">
        <v>0</v>
      </c>
      <c r="BD3407">
        <v>0</v>
      </c>
      <c r="BE3407" t="s">
        <v>6169</v>
      </c>
      <c r="BF3407" t="s">
        <v>6170</v>
      </c>
      <c r="BG3407">
        <v>5</v>
      </c>
      <c r="BH3407" t="s">
        <v>6209</v>
      </c>
      <c r="BI3407">
        <v>107</v>
      </c>
      <c r="BJ3407" t="s">
        <v>6193</v>
      </c>
      <c r="BK3407">
        <v>0</v>
      </c>
      <c r="BL3407">
        <v>65</v>
      </c>
      <c r="BM3407" s="3">
        <f t="shared" si="485"/>
        <v>0.87692307692307692</v>
      </c>
    </row>
    <row r="3408" spans="1:65">
      <c r="A3408" t="s">
        <v>3544</v>
      </c>
      <c r="B3408" s="2">
        <v>45864</v>
      </c>
      <c r="C3408" t="s">
        <v>3137</v>
      </c>
      <c r="D3408" t="s">
        <v>3138</v>
      </c>
      <c r="E3408">
        <v>7</v>
      </c>
      <c r="F3408" t="s">
        <v>78</v>
      </c>
      <c r="G3408" t="s">
        <v>79</v>
      </c>
      <c r="H3408" t="s">
        <v>143</v>
      </c>
      <c r="I3408" t="s">
        <v>64</v>
      </c>
      <c r="J3408" t="s">
        <v>65</v>
      </c>
      <c r="K3408" t="s">
        <v>66</v>
      </c>
      <c r="L3408" t="s">
        <v>67</v>
      </c>
      <c r="M3408" t="s">
        <v>56</v>
      </c>
      <c r="N3408" t="s">
        <v>94</v>
      </c>
      <c r="O3408" t="s">
        <v>120</v>
      </c>
      <c r="P3408">
        <v>48</v>
      </c>
      <c r="Q3408">
        <v>49</v>
      </c>
      <c r="R3408">
        <v>46</v>
      </c>
      <c r="S3408">
        <v>1</v>
      </c>
      <c r="T3408">
        <f t="shared" si="477"/>
        <v>45</v>
      </c>
      <c r="U3408">
        <v>45</v>
      </c>
      <c r="V3408">
        <f t="shared" si="478"/>
        <v>0</v>
      </c>
      <c r="W3408" s="3">
        <f t="shared" si="479"/>
        <v>2.1739130434782608E-2</v>
      </c>
      <c r="X3408">
        <v>5</v>
      </c>
      <c r="Y3408" s="4">
        <v>6.8</v>
      </c>
      <c r="Z3408" s="4">
        <v>1</v>
      </c>
      <c r="AA3408" s="5">
        <v>49357.61</v>
      </c>
      <c r="AB3408" s="5">
        <f t="shared" si="480"/>
        <v>2221092.4500000002</v>
      </c>
      <c r="AC3408" s="5">
        <v>34057.599999999999</v>
      </c>
      <c r="AD3408" s="5">
        <f t="shared" si="481"/>
        <v>1566649.6</v>
      </c>
      <c r="AE3408" s="5">
        <v>99530.65</v>
      </c>
      <c r="AF3408" s="5">
        <v>28991.55</v>
      </c>
      <c r="AG3408" s="5">
        <v>7167.2</v>
      </c>
      <c r="AH3408" s="5">
        <v>1450</v>
      </c>
      <c r="AI3408" s="5">
        <v>4600</v>
      </c>
      <c r="AJ3408">
        <v>0</v>
      </c>
      <c r="AK3408" s="5">
        <v>0</v>
      </c>
      <c r="AL3408" s="5">
        <v>0</v>
      </c>
      <c r="AM3408" s="5">
        <v>28126.97</v>
      </c>
      <c r="AN3408">
        <v>4</v>
      </c>
      <c r="AO3408">
        <v>4</v>
      </c>
      <c r="AP3408" t="str">
        <f t="shared" si="482"/>
        <v>Yes</v>
      </c>
      <c r="AQ3408">
        <v>0</v>
      </c>
      <c r="AR3408" s="5">
        <f t="shared" si="483"/>
        <v>1736515.97</v>
      </c>
      <c r="AS3408" s="5">
        <f t="shared" si="484"/>
        <v>484576.48</v>
      </c>
      <c r="AT3408" t="s">
        <v>59</v>
      </c>
      <c r="AU3408" t="s">
        <v>6164</v>
      </c>
      <c r="AV3408" t="s">
        <v>6165</v>
      </c>
      <c r="AW3408" t="s">
        <v>6166</v>
      </c>
      <c r="AX3408" t="s">
        <v>6167</v>
      </c>
      <c r="AY3408">
        <v>49</v>
      </c>
      <c r="AZ3408">
        <v>0</v>
      </c>
      <c r="BA3408">
        <v>0</v>
      </c>
      <c r="BB3408" t="s">
        <v>6168</v>
      </c>
      <c r="BC3408">
        <v>0</v>
      </c>
      <c r="BD3408">
        <v>0</v>
      </c>
      <c r="BE3408" t="s">
        <v>6169</v>
      </c>
      <c r="BF3408" t="s">
        <v>6170</v>
      </c>
      <c r="BG3408">
        <v>0</v>
      </c>
      <c r="BH3408" t="s">
        <v>6171</v>
      </c>
      <c r="BI3408">
        <v>30</v>
      </c>
      <c r="BJ3408" t="s">
        <v>6172</v>
      </c>
      <c r="BK3408">
        <v>0</v>
      </c>
      <c r="BL3408">
        <v>58</v>
      </c>
      <c r="BM3408" s="3">
        <f t="shared" si="485"/>
        <v>0.7931034482758621</v>
      </c>
    </row>
    <row r="3409" spans="1:65">
      <c r="A3409" t="s">
        <v>3545</v>
      </c>
      <c r="B3409" s="2">
        <v>45864</v>
      </c>
      <c r="C3409" t="s">
        <v>3137</v>
      </c>
      <c r="D3409" t="s">
        <v>3138</v>
      </c>
      <c r="E3409">
        <v>7</v>
      </c>
      <c r="F3409" t="s">
        <v>49</v>
      </c>
      <c r="G3409" t="s">
        <v>79</v>
      </c>
      <c r="H3409" t="s">
        <v>111</v>
      </c>
      <c r="I3409" t="s">
        <v>74</v>
      </c>
      <c r="J3409" t="s">
        <v>53</v>
      </c>
      <c r="K3409" t="s">
        <v>75</v>
      </c>
      <c r="L3409" t="s">
        <v>55</v>
      </c>
      <c r="M3409" t="s">
        <v>68</v>
      </c>
      <c r="N3409" t="s">
        <v>76</v>
      </c>
      <c r="O3409" t="s">
        <v>70</v>
      </c>
      <c r="P3409">
        <v>67</v>
      </c>
      <c r="Q3409">
        <v>71</v>
      </c>
      <c r="R3409">
        <v>71</v>
      </c>
      <c r="S3409">
        <v>2</v>
      </c>
      <c r="T3409">
        <f t="shared" si="477"/>
        <v>69</v>
      </c>
      <c r="U3409">
        <v>64</v>
      </c>
      <c r="V3409">
        <f t="shared" si="478"/>
        <v>5</v>
      </c>
      <c r="W3409" s="3">
        <f t="shared" si="479"/>
        <v>2.8169014084507043E-2</v>
      </c>
      <c r="X3409">
        <v>18</v>
      </c>
      <c r="Y3409" s="4">
        <v>2.5</v>
      </c>
      <c r="Z3409" s="4">
        <v>0.9</v>
      </c>
      <c r="AA3409" s="5">
        <v>36009.07</v>
      </c>
      <c r="AB3409" s="5">
        <f t="shared" si="480"/>
        <v>2304580.48</v>
      </c>
      <c r="AC3409" s="5">
        <v>22448.82</v>
      </c>
      <c r="AD3409" s="5">
        <f t="shared" si="481"/>
        <v>1593866.22</v>
      </c>
      <c r="AE3409" s="5">
        <v>118930.75</v>
      </c>
      <c r="AF3409" s="5">
        <v>32805.35</v>
      </c>
      <c r="AG3409" s="5">
        <v>8043.69</v>
      </c>
      <c r="AH3409" s="5">
        <v>1305</v>
      </c>
      <c r="AI3409" s="5">
        <v>6400</v>
      </c>
      <c r="AJ3409">
        <v>1</v>
      </c>
      <c r="AK3409" s="5">
        <v>9108.77</v>
      </c>
      <c r="AL3409" s="5">
        <v>3215.19</v>
      </c>
      <c r="AM3409" s="5">
        <v>41504.449999999997</v>
      </c>
      <c r="AN3409">
        <v>4</v>
      </c>
      <c r="AO3409">
        <v>4</v>
      </c>
      <c r="AP3409" t="str">
        <f t="shared" si="482"/>
        <v>Yes</v>
      </c>
      <c r="AQ3409">
        <v>1</v>
      </c>
      <c r="AR3409" s="5">
        <f t="shared" si="483"/>
        <v>1815179.42</v>
      </c>
      <c r="AS3409" s="5">
        <f t="shared" si="484"/>
        <v>489401.06</v>
      </c>
      <c r="AT3409" t="s">
        <v>59</v>
      </c>
      <c r="AU3409" t="s">
        <v>6194</v>
      </c>
      <c r="AV3409" t="s">
        <v>6195</v>
      </c>
      <c r="AW3409" t="s">
        <v>6183</v>
      </c>
      <c r="AX3409" t="s">
        <v>6184</v>
      </c>
      <c r="AY3409">
        <v>72</v>
      </c>
      <c r="AZ3409">
        <v>2</v>
      </c>
      <c r="BA3409">
        <v>33</v>
      </c>
      <c r="BB3409" t="s">
        <v>6185</v>
      </c>
      <c r="BC3409">
        <v>0</v>
      </c>
      <c r="BD3409">
        <v>0</v>
      </c>
      <c r="BE3409" t="s">
        <v>6169</v>
      </c>
      <c r="BF3409" t="s">
        <v>6170</v>
      </c>
      <c r="BG3409">
        <v>0</v>
      </c>
      <c r="BH3409" t="s">
        <v>6171</v>
      </c>
      <c r="BI3409">
        <v>22</v>
      </c>
      <c r="BJ3409" t="s">
        <v>6172</v>
      </c>
      <c r="BK3409">
        <v>0</v>
      </c>
      <c r="BL3409">
        <v>74</v>
      </c>
      <c r="BM3409" s="3">
        <f t="shared" si="485"/>
        <v>0.95945945945945943</v>
      </c>
    </row>
    <row r="3410" spans="1:65">
      <c r="A3410" t="s">
        <v>3546</v>
      </c>
      <c r="B3410" s="2">
        <v>45864</v>
      </c>
      <c r="C3410" t="s">
        <v>3137</v>
      </c>
      <c r="D3410" t="s">
        <v>3138</v>
      </c>
      <c r="E3410">
        <v>7</v>
      </c>
      <c r="F3410" t="s">
        <v>61</v>
      </c>
      <c r="G3410" t="s">
        <v>62</v>
      </c>
      <c r="H3410" t="s">
        <v>115</v>
      </c>
      <c r="I3410" t="s">
        <v>74</v>
      </c>
      <c r="J3410" t="s">
        <v>53</v>
      </c>
      <c r="K3410" t="s">
        <v>66</v>
      </c>
      <c r="L3410" t="s">
        <v>92</v>
      </c>
      <c r="M3410" t="s">
        <v>56</v>
      </c>
      <c r="N3410" t="s">
        <v>69</v>
      </c>
      <c r="O3410" t="s">
        <v>82</v>
      </c>
      <c r="P3410">
        <v>61</v>
      </c>
      <c r="Q3410">
        <v>62</v>
      </c>
      <c r="R3410">
        <v>62</v>
      </c>
      <c r="S3410">
        <v>1</v>
      </c>
      <c r="T3410">
        <f t="shared" si="477"/>
        <v>61</v>
      </c>
      <c r="U3410">
        <v>60</v>
      </c>
      <c r="V3410">
        <f t="shared" si="478"/>
        <v>1</v>
      </c>
      <c r="W3410" s="3">
        <f t="shared" si="479"/>
        <v>1.6129032258064516E-2</v>
      </c>
      <c r="X3410">
        <v>31</v>
      </c>
      <c r="Y3410" s="4">
        <v>7.5</v>
      </c>
      <c r="Z3410" s="4">
        <v>2.1</v>
      </c>
      <c r="AA3410" s="5">
        <v>33968.31</v>
      </c>
      <c r="AB3410" s="5">
        <f t="shared" si="480"/>
        <v>2038098.6</v>
      </c>
      <c r="AC3410" s="5">
        <v>23816.02</v>
      </c>
      <c r="AD3410" s="5">
        <f t="shared" si="481"/>
        <v>1476593.24</v>
      </c>
      <c r="AE3410" s="5">
        <v>105257.43</v>
      </c>
      <c r="AF3410" s="5">
        <v>26389.71</v>
      </c>
      <c r="AG3410" s="5">
        <v>9217.34</v>
      </c>
      <c r="AH3410" s="5">
        <v>3045</v>
      </c>
      <c r="AI3410" s="5">
        <v>3200</v>
      </c>
      <c r="AJ3410">
        <v>0</v>
      </c>
      <c r="AK3410" s="5">
        <v>0</v>
      </c>
      <c r="AL3410" s="5">
        <v>672.95</v>
      </c>
      <c r="AM3410" s="5">
        <v>39369.49</v>
      </c>
      <c r="AN3410">
        <v>4</v>
      </c>
      <c r="AO3410">
        <v>3</v>
      </c>
      <c r="AP3410" t="str">
        <f t="shared" si="482"/>
        <v>Yes</v>
      </c>
      <c r="AQ3410">
        <v>0</v>
      </c>
      <c r="AR3410" s="5">
        <f t="shared" si="483"/>
        <v>1663745.16</v>
      </c>
      <c r="AS3410" s="5">
        <f t="shared" si="484"/>
        <v>374353.44</v>
      </c>
      <c r="AT3410" t="s">
        <v>59</v>
      </c>
      <c r="AU3410" t="s">
        <v>6164</v>
      </c>
      <c r="AV3410" t="s">
        <v>6165</v>
      </c>
      <c r="AW3410" t="s">
        <v>6166</v>
      </c>
      <c r="AX3410" t="s">
        <v>6177</v>
      </c>
      <c r="AY3410">
        <v>64</v>
      </c>
      <c r="AZ3410">
        <v>0</v>
      </c>
      <c r="BA3410">
        <v>13</v>
      </c>
      <c r="BB3410" t="s">
        <v>6198</v>
      </c>
      <c r="BC3410">
        <v>0</v>
      </c>
      <c r="BD3410">
        <v>0</v>
      </c>
      <c r="BE3410" t="s">
        <v>6169</v>
      </c>
      <c r="BF3410" t="s">
        <v>6170</v>
      </c>
      <c r="BG3410">
        <v>1</v>
      </c>
      <c r="BH3410" t="s">
        <v>6179</v>
      </c>
      <c r="BI3410">
        <v>22</v>
      </c>
      <c r="BJ3410" t="s">
        <v>6172</v>
      </c>
      <c r="BK3410">
        <v>0</v>
      </c>
      <c r="BL3410">
        <v>70</v>
      </c>
      <c r="BM3410" s="3">
        <f t="shared" si="485"/>
        <v>0.88571428571428568</v>
      </c>
    </row>
    <row r="3411" spans="1:65">
      <c r="A3411" t="s">
        <v>3547</v>
      </c>
      <c r="B3411" s="2">
        <v>45864</v>
      </c>
      <c r="C3411" t="s">
        <v>3137</v>
      </c>
      <c r="D3411" t="s">
        <v>3138</v>
      </c>
      <c r="E3411">
        <v>7</v>
      </c>
      <c r="F3411" t="s">
        <v>61</v>
      </c>
      <c r="G3411" t="s">
        <v>62</v>
      </c>
      <c r="H3411" t="s">
        <v>63</v>
      </c>
      <c r="I3411" t="s">
        <v>64</v>
      </c>
      <c r="J3411" t="s">
        <v>53</v>
      </c>
      <c r="K3411" t="s">
        <v>66</v>
      </c>
      <c r="L3411" t="s">
        <v>87</v>
      </c>
      <c r="M3411" t="s">
        <v>56</v>
      </c>
      <c r="N3411" t="s">
        <v>94</v>
      </c>
      <c r="O3411" t="s">
        <v>82</v>
      </c>
      <c r="P3411">
        <v>72</v>
      </c>
      <c r="Q3411">
        <v>76</v>
      </c>
      <c r="R3411">
        <v>76</v>
      </c>
      <c r="S3411">
        <v>2</v>
      </c>
      <c r="T3411">
        <f t="shared" si="477"/>
        <v>74</v>
      </c>
      <c r="U3411">
        <v>69</v>
      </c>
      <c r="V3411">
        <f t="shared" si="478"/>
        <v>5</v>
      </c>
      <c r="W3411" s="3">
        <f t="shared" si="479"/>
        <v>2.6315789473684209E-2</v>
      </c>
      <c r="X3411">
        <v>30</v>
      </c>
      <c r="Y3411" s="4">
        <v>6.5</v>
      </c>
      <c r="Z3411" s="4">
        <v>2.2000000000000002</v>
      </c>
      <c r="AA3411" s="5">
        <v>33589.629999999997</v>
      </c>
      <c r="AB3411" s="5">
        <f t="shared" si="480"/>
        <v>2317684.4700000002</v>
      </c>
      <c r="AC3411" s="5">
        <v>24086.78</v>
      </c>
      <c r="AD3411" s="5">
        <f t="shared" si="481"/>
        <v>1830595.28</v>
      </c>
      <c r="AE3411" s="5">
        <v>123847.85</v>
      </c>
      <c r="AF3411" s="5">
        <v>34048.58</v>
      </c>
      <c r="AG3411" s="5">
        <v>9945.76</v>
      </c>
      <c r="AH3411" s="5">
        <v>3190</v>
      </c>
      <c r="AI3411" s="5">
        <v>6400</v>
      </c>
      <c r="AJ3411">
        <v>0</v>
      </c>
      <c r="AK3411" s="5">
        <v>0</v>
      </c>
      <c r="AL3411" s="5">
        <v>3393.88</v>
      </c>
      <c r="AM3411" s="5">
        <v>46287.17</v>
      </c>
      <c r="AN3411">
        <v>4</v>
      </c>
      <c r="AO3411">
        <v>3</v>
      </c>
      <c r="AP3411" t="str">
        <f t="shared" si="482"/>
        <v>Yes</v>
      </c>
      <c r="AQ3411">
        <v>0</v>
      </c>
      <c r="AR3411" s="5">
        <f t="shared" si="483"/>
        <v>2057708.52</v>
      </c>
      <c r="AS3411" s="5">
        <f t="shared" si="484"/>
        <v>259975.95</v>
      </c>
      <c r="AT3411" t="s">
        <v>59</v>
      </c>
      <c r="AU3411" t="s">
        <v>6164</v>
      </c>
      <c r="AV3411" t="s">
        <v>6165</v>
      </c>
      <c r="AW3411" t="s">
        <v>6166</v>
      </c>
      <c r="AX3411" t="s">
        <v>6177</v>
      </c>
      <c r="AY3411">
        <v>76</v>
      </c>
      <c r="AZ3411">
        <v>2</v>
      </c>
      <c r="BA3411">
        <v>32</v>
      </c>
      <c r="BB3411" t="s">
        <v>6185</v>
      </c>
      <c r="BC3411">
        <v>0</v>
      </c>
      <c r="BD3411">
        <v>0</v>
      </c>
      <c r="BE3411" t="s">
        <v>6169</v>
      </c>
      <c r="BF3411" t="s">
        <v>6170</v>
      </c>
      <c r="BG3411">
        <v>0</v>
      </c>
      <c r="BH3411" t="s">
        <v>6171</v>
      </c>
      <c r="BI3411">
        <v>44</v>
      </c>
      <c r="BJ3411" t="s">
        <v>6172</v>
      </c>
      <c r="BK3411">
        <v>0</v>
      </c>
      <c r="BL3411">
        <v>81</v>
      </c>
      <c r="BM3411" s="3">
        <f t="shared" si="485"/>
        <v>0.93827160493827155</v>
      </c>
    </row>
    <row r="3412" spans="1:65">
      <c r="A3412" t="s">
        <v>3548</v>
      </c>
      <c r="B3412" s="2">
        <v>45864</v>
      </c>
      <c r="C3412" t="s">
        <v>3137</v>
      </c>
      <c r="D3412" t="s">
        <v>3138</v>
      </c>
      <c r="E3412">
        <v>7</v>
      </c>
      <c r="F3412" t="s">
        <v>61</v>
      </c>
      <c r="G3412" t="s">
        <v>79</v>
      </c>
      <c r="H3412" t="s">
        <v>98</v>
      </c>
      <c r="I3412" t="s">
        <v>64</v>
      </c>
      <c r="J3412" t="s">
        <v>65</v>
      </c>
      <c r="K3412" t="s">
        <v>75</v>
      </c>
      <c r="L3412" t="s">
        <v>67</v>
      </c>
      <c r="M3412" t="s">
        <v>56</v>
      </c>
      <c r="N3412" t="s">
        <v>94</v>
      </c>
      <c r="O3412" t="s">
        <v>120</v>
      </c>
      <c r="P3412">
        <v>58</v>
      </c>
      <c r="Q3412">
        <v>60</v>
      </c>
      <c r="R3412">
        <v>61</v>
      </c>
      <c r="S3412">
        <v>2</v>
      </c>
      <c r="T3412">
        <f t="shared" si="477"/>
        <v>59</v>
      </c>
      <c r="U3412">
        <v>57</v>
      </c>
      <c r="V3412">
        <f t="shared" si="478"/>
        <v>2</v>
      </c>
      <c r="W3412" s="3">
        <f t="shared" si="479"/>
        <v>3.2786885245901641E-2</v>
      </c>
      <c r="X3412">
        <v>27</v>
      </c>
      <c r="Y3412" s="4">
        <v>1</v>
      </c>
      <c r="Z3412" s="4">
        <v>1.8</v>
      </c>
      <c r="AA3412" s="5">
        <v>52578.33</v>
      </c>
      <c r="AB3412" s="5">
        <f t="shared" si="480"/>
        <v>2996964.81</v>
      </c>
      <c r="AC3412" s="5">
        <v>33929.129999999997</v>
      </c>
      <c r="AD3412" s="5">
        <f t="shared" si="481"/>
        <v>2069676.93</v>
      </c>
      <c r="AE3412" s="5">
        <v>130352.31</v>
      </c>
      <c r="AF3412" s="5">
        <v>37752.57</v>
      </c>
      <c r="AG3412" s="5">
        <v>9768.75</v>
      </c>
      <c r="AH3412" s="5">
        <v>2610</v>
      </c>
      <c r="AI3412" s="5">
        <v>9200</v>
      </c>
      <c r="AJ3412">
        <v>0</v>
      </c>
      <c r="AK3412" s="5">
        <v>0</v>
      </c>
      <c r="AL3412" s="5">
        <v>1981.07</v>
      </c>
      <c r="AM3412" s="5">
        <v>37990.5</v>
      </c>
      <c r="AN3412">
        <v>4</v>
      </c>
      <c r="AO3412">
        <v>4</v>
      </c>
      <c r="AP3412" t="str">
        <f t="shared" si="482"/>
        <v>Yes</v>
      </c>
      <c r="AQ3412">
        <v>1</v>
      </c>
      <c r="AR3412" s="5">
        <f t="shared" si="483"/>
        <v>2299332.13</v>
      </c>
      <c r="AS3412" s="5">
        <f t="shared" si="484"/>
        <v>697632.68</v>
      </c>
      <c r="AT3412" t="s">
        <v>59</v>
      </c>
      <c r="AU3412" t="s">
        <v>6164</v>
      </c>
      <c r="AV3412" t="s">
        <v>6165</v>
      </c>
      <c r="AW3412" t="s">
        <v>6166</v>
      </c>
      <c r="AX3412" t="s">
        <v>6184</v>
      </c>
      <c r="AY3412">
        <v>59</v>
      </c>
      <c r="AZ3412">
        <v>0</v>
      </c>
      <c r="BA3412">
        <v>15</v>
      </c>
      <c r="BB3412" t="s">
        <v>6180</v>
      </c>
      <c r="BC3412">
        <v>0</v>
      </c>
      <c r="BD3412">
        <v>0</v>
      </c>
      <c r="BE3412" t="s">
        <v>6169</v>
      </c>
      <c r="BF3412" t="s">
        <v>6170</v>
      </c>
      <c r="BG3412">
        <v>0</v>
      </c>
      <c r="BH3412" t="s">
        <v>6171</v>
      </c>
      <c r="BI3412">
        <v>51</v>
      </c>
      <c r="BJ3412" t="s">
        <v>6187</v>
      </c>
      <c r="BK3412">
        <v>0</v>
      </c>
      <c r="BL3412">
        <v>66</v>
      </c>
      <c r="BM3412" s="3">
        <f t="shared" si="485"/>
        <v>0.9242424242424242</v>
      </c>
    </row>
    <row r="3413" spans="1:65">
      <c r="A3413" t="s">
        <v>3549</v>
      </c>
      <c r="B3413" s="2">
        <v>45864</v>
      </c>
      <c r="C3413" t="s">
        <v>3137</v>
      </c>
      <c r="D3413" t="s">
        <v>3138</v>
      </c>
      <c r="E3413">
        <v>7</v>
      </c>
      <c r="F3413" t="s">
        <v>72</v>
      </c>
      <c r="G3413" t="s">
        <v>62</v>
      </c>
      <c r="H3413" t="s">
        <v>220</v>
      </c>
      <c r="I3413" t="s">
        <v>52</v>
      </c>
      <c r="J3413" t="s">
        <v>53</v>
      </c>
      <c r="K3413" t="s">
        <v>75</v>
      </c>
      <c r="L3413" t="s">
        <v>92</v>
      </c>
      <c r="M3413" t="s">
        <v>68</v>
      </c>
      <c r="N3413" t="s">
        <v>57</v>
      </c>
      <c r="O3413" t="s">
        <v>58</v>
      </c>
      <c r="P3413">
        <v>55</v>
      </c>
      <c r="Q3413">
        <v>59</v>
      </c>
      <c r="R3413">
        <v>61</v>
      </c>
      <c r="S3413">
        <v>2</v>
      </c>
      <c r="T3413">
        <f t="shared" si="477"/>
        <v>59</v>
      </c>
      <c r="U3413">
        <v>54</v>
      </c>
      <c r="V3413">
        <f t="shared" si="478"/>
        <v>5</v>
      </c>
      <c r="W3413" s="3">
        <f t="shared" si="479"/>
        <v>3.2786885245901641E-2</v>
      </c>
      <c r="X3413">
        <v>31</v>
      </c>
      <c r="Y3413" s="4">
        <v>2.2000000000000002</v>
      </c>
      <c r="Z3413" s="4">
        <v>1.5</v>
      </c>
      <c r="AA3413" s="5">
        <v>35741.15</v>
      </c>
      <c r="AB3413" s="5">
        <f t="shared" si="480"/>
        <v>1930022.1</v>
      </c>
      <c r="AC3413" s="5">
        <v>22778.06</v>
      </c>
      <c r="AD3413" s="5">
        <f t="shared" si="481"/>
        <v>1389461.66</v>
      </c>
      <c r="AE3413" s="5">
        <v>108162.52</v>
      </c>
      <c r="AF3413" s="5">
        <v>28230.080000000002</v>
      </c>
      <c r="AG3413" s="5">
        <v>9661.11</v>
      </c>
      <c r="AH3413" s="5">
        <v>2175</v>
      </c>
      <c r="AI3413" s="5">
        <v>6400</v>
      </c>
      <c r="AJ3413">
        <v>1</v>
      </c>
      <c r="AK3413" s="5">
        <v>9073.0300000000007</v>
      </c>
      <c r="AL3413" s="5">
        <v>3195.46</v>
      </c>
      <c r="AM3413" s="5">
        <v>34034.25</v>
      </c>
      <c r="AN3413">
        <v>4</v>
      </c>
      <c r="AO3413">
        <v>2</v>
      </c>
      <c r="AP3413" t="str">
        <f t="shared" si="482"/>
        <v>Yes</v>
      </c>
      <c r="AQ3413">
        <v>2</v>
      </c>
      <c r="AR3413" s="5">
        <f t="shared" si="483"/>
        <v>1590393.11</v>
      </c>
      <c r="AS3413" s="5">
        <f t="shared" si="484"/>
        <v>339628.99</v>
      </c>
      <c r="AT3413" t="s">
        <v>59</v>
      </c>
      <c r="AU3413" t="s">
        <v>6194</v>
      </c>
      <c r="AV3413" t="s">
        <v>6195</v>
      </c>
      <c r="AW3413" t="s">
        <v>6183</v>
      </c>
      <c r="AX3413" t="s">
        <v>6184</v>
      </c>
      <c r="AY3413">
        <v>58</v>
      </c>
      <c r="AZ3413">
        <v>2</v>
      </c>
      <c r="BA3413">
        <v>34</v>
      </c>
      <c r="BB3413" t="s">
        <v>6185</v>
      </c>
      <c r="BC3413">
        <v>0</v>
      </c>
      <c r="BD3413">
        <v>0</v>
      </c>
      <c r="BE3413" t="s">
        <v>6169</v>
      </c>
      <c r="BF3413" t="s">
        <v>6170</v>
      </c>
      <c r="BG3413">
        <v>0</v>
      </c>
      <c r="BH3413" t="s">
        <v>6171</v>
      </c>
      <c r="BI3413">
        <v>43</v>
      </c>
      <c r="BJ3413" t="s">
        <v>6172</v>
      </c>
      <c r="BK3413">
        <v>0</v>
      </c>
      <c r="BL3413">
        <v>71</v>
      </c>
      <c r="BM3413" s="3">
        <f t="shared" si="485"/>
        <v>0.85915492957746475</v>
      </c>
    </row>
    <row r="3414" spans="1:65">
      <c r="A3414" t="s">
        <v>3550</v>
      </c>
      <c r="B3414" s="2">
        <v>45864</v>
      </c>
      <c r="C3414" t="s">
        <v>3137</v>
      </c>
      <c r="D3414" t="s">
        <v>3138</v>
      </c>
      <c r="E3414">
        <v>7</v>
      </c>
      <c r="F3414" t="s">
        <v>61</v>
      </c>
      <c r="G3414" t="s">
        <v>62</v>
      </c>
      <c r="H3414" t="s">
        <v>115</v>
      </c>
      <c r="I3414" t="s">
        <v>64</v>
      </c>
      <c r="J3414" t="s">
        <v>53</v>
      </c>
      <c r="K3414" t="s">
        <v>75</v>
      </c>
      <c r="L3414" t="s">
        <v>67</v>
      </c>
      <c r="M3414" t="s">
        <v>56</v>
      </c>
      <c r="N3414" t="s">
        <v>109</v>
      </c>
      <c r="O3414" t="s">
        <v>70</v>
      </c>
      <c r="P3414">
        <v>70</v>
      </c>
      <c r="Q3414">
        <v>73</v>
      </c>
      <c r="R3414">
        <v>72</v>
      </c>
      <c r="S3414">
        <v>2</v>
      </c>
      <c r="T3414">
        <f t="shared" si="477"/>
        <v>70</v>
      </c>
      <c r="U3414">
        <v>67</v>
      </c>
      <c r="V3414">
        <f t="shared" si="478"/>
        <v>3</v>
      </c>
      <c r="W3414" s="3">
        <f t="shared" si="479"/>
        <v>2.7777777777777776E-2</v>
      </c>
      <c r="X3414">
        <v>39</v>
      </c>
      <c r="Y3414" s="4">
        <v>4.3</v>
      </c>
      <c r="Z3414" s="4">
        <v>2.1</v>
      </c>
      <c r="AA3414" s="5">
        <v>36334.75</v>
      </c>
      <c r="AB3414" s="5">
        <f t="shared" si="480"/>
        <v>2434428.25</v>
      </c>
      <c r="AC3414" s="5">
        <v>22904.62</v>
      </c>
      <c r="AD3414" s="5">
        <f t="shared" si="481"/>
        <v>1649132.64</v>
      </c>
      <c r="AE3414" s="5">
        <v>121127.02</v>
      </c>
      <c r="AF3414" s="5">
        <v>32204.37</v>
      </c>
      <c r="AG3414" s="5">
        <v>11680.41</v>
      </c>
      <c r="AH3414" s="5">
        <v>3045</v>
      </c>
      <c r="AI3414" s="5">
        <v>6400</v>
      </c>
      <c r="AJ3414">
        <v>0</v>
      </c>
      <c r="AK3414" s="5">
        <v>0</v>
      </c>
      <c r="AL3414" s="5">
        <v>2084</v>
      </c>
      <c r="AM3414" s="5">
        <v>111048.28</v>
      </c>
      <c r="AN3414">
        <v>8</v>
      </c>
      <c r="AO3414">
        <v>10</v>
      </c>
      <c r="AP3414" t="str">
        <f t="shared" si="482"/>
        <v>No</v>
      </c>
      <c r="AQ3414">
        <v>3</v>
      </c>
      <c r="AR3414" s="5">
        <f t="shared" si="483"/>
        <v>1936721.72</v>
      </c>
      <c r="AS3414" s="5">
        <f t="shared" si="484"/>
        <v>497706.53</v>
      </c>
      <c r="AT3414" t="s">
        <v>59</v>
      </c>
      <c r="AU3414" t="s">
        <v>6164</v>
      </c>
      <c r="AV3414" t="s">
        <v>6165</v>
      </c>
      <c r="AW3414" t="s">
        <v>6166</v>
      </c>
      <c r="AX3414" t="s">
        <v>6167</v>
      </c>
      <c r="AY3414">
        <v>72</v>
      </c>
      <c r="AZ3414">
        <v>0</v>
      </c>
      <c r="BA3414">
        <v>21</v>
      </c>
      <c r="BB3414" t="s">
        <v>6191</v>
      </c>
      <c r="BC3414">
        <v>1</v>
      </c>
      <c r="BD3414">
        <v>1</v>
      </c>
      <c r="BE3414" t="s">
        <v>6188</v>
      </c>
      <c r="BF3414" t="s">
        <v>6170</v>
      </c>
      <c r="BG3414">
        <v>0</v>
      </c>
      <c r="BH3414" t="s">
        <v>6171</v>
      </c>
      <c r="BI3414">
        <v>32</v>
      </c>
      <c r="BJ3414" t="s">
        <v>6172</v>
      </c>
      <c r="BK3414">
        <v>0</v>
      </c>
      <c r="BL3414">
        <v>80</v>
      </c>
      <c r="BM3414" s="3">
        <f t="shared" si="485"/>
        <v>0.9</v>
      </c>
    </row>
    <row r="3415" spans="1:65">
      <c r="A3415" t="s">
        <v>3551</v>
      </c>
      <c r="B3415" s="2">
        <v>45864</v>
      </c>
      <c r="C3415" t="s">
        <v>3137</v>
      </c>
      <c r="D3415" t="s">
        <v>3138</v>
      </c>
      <c r="E3415">
        <v>7</v>
      </c>
      <c r="F3415" t="s">
        <v>49</v>
      </c>
      <c r="G3415" t="s">
        <v>50</v>
      </c>
      <c r="H3415" t="s">
        <v>245</v>
      </c>
      <c r="I3415" t="s">
        <v>74</v>
      </c>
      <c r="J3415" t="s">
        <v>65</v>
      </c>
      <c r="K3415" t="s">
        <v>66</v>
      </c>
      <c r="L3415" t="s">
        <v>67</v>
      </c>
      <c r="M3415" t="s">
        <v>68</v>
      </c>
      <c r="N3415" t="s">
        <v>69</v>
      </c>
      <c r="O3415" t="s">
        <v>82</v>
      </c>
      <c r="P3415">
        <v>53</v>
      </c>
      <c r="Q3415">
        <v>57</v>
      </c>
      <c r="R3415">
        <v>55</v>
      </c>
      <c r="S3415">
        <v>4</v>
      </c>
      <c r="T3415">
        <f t="shared" si="477"/>
        <v>51</v>
      </c>
      <c r="U3415">
        <v>51</v>
      </c>
      <c r="V3415">
        <f t="shared" si="478"/>
        <v>0</v>
      </c>
      <c r="W3415" s="3">
        <f t="shared" si="479"/>
        <v>7.2727272727272724E-2</v>
      </c>
      <c r="X3415">
        <v>38</v>
      </c>
      <c r="Y3415" s="4">
        <v>6.6</v>
      </c>
      <c r="Z3415" s="4">
        <v>2.2999999999999998</v>
      </c>
      <c r="AA3415" s="5">
        <v>48619.26</v>
      </c>
      <c r="AB3415" s="5">
        <f t="shared" si="480"/>
        <v>2479582.2599999998</v>
      </c>
      <c r="AC3415" s="5">
        <v>32478.29</v>
      </c>
      <c r="AD3415" s="5">
        <f t="shared" si="481"/>
        <v>1786305.95</v>
      </c>
      <c r="AE3415" s="5">
        <v>122558.06</v>
      </c>
      <c r="AF3415" s="5">
        <v>37028.94</v>
      </c>
      <c r="AG3415" s="5">
        <v>9790.7900000000009</v>
      </c>
      <c r="AH3415" s="5">
        <v>3335</v>
      </c>
      <c r="AI3415" s="5">
        <v>22141.75</v>
      </c>
      <c r="AJ3415">
        <v>1</v>
      </c>
      <c r="AK3415" s="5">
        <v>12891.94</v>
      </c>
      <c r="AL3415" s="5">
        <v>0</v>
      </c>
      <c r="AM3415" s="5">
        <v>35003.870000000003</v>
      </c>
      <c r="AN3415">
        <v>4</v>
      </c>
      <c r="AO3415">
        <v>3</v>
      </c>
      <c r="AP3415" t="str">
        <f t="shared" si="482"/>
        <v>Yes</v>
      </c>
      <c r="AQ3415">
        <v>2</v>
      </c>
      <c r="AR3415" s="5">
        <f t="shared" si="483"/>
        <v>2029056.3</v>
      </c>
      <c r="AS3415" s="5">
        <f t="shared" si="484"/>
        <v>450525.96</v>
      </c>
      <c r="AT3415" t="s">
        <v>116</v>
      </c>
      <c r="AU3415" t="s">
        <v>6173</v>
      </c>
      <c r="AV3415" t="s">
        <v>6174</v>
      </c>
      <c r="AW3415" t="s">
        <v>6175</v>
      </c>
      <c r="AX3415" t="s">
        <v>6202</v>
      </c>
      <c r="AY3415">
        <v>55</v>
      </c>
      <c r="AZ3415">
        <v>2</v>
      </c>
      <c r="BA3415">
        <v>0</v>
      </c>
      <c r="BB3415" t="s">
        <v>6168</v>
      </c>
      <c r="BC3415">
        <v>0</v>
      </c>
      <c r="BD3415">
        <v>0</v>
      </c>
      <c r="BE3415" t="s">
        <v>6169</v>
      </c>
      <c r="BF3415" t="s">
        <v>6210</v>
      </c>
      <c r="BG3415">
        <v>1</v>
      </c>
      <c r="BH3415" t="s">
        <v>6186</v>
      </c>
      <c r="BI3415">
        <v>52</v>
      </c>
      <c r="BJ3415" t="s">
        <v>6187</v>
      </c>
      <c r="BK3415">
        <v>0</v>
      </c>
      <c r="BL3415">
        <v>61</v>
      </c>
      <c r="BM3415" s="3">
        <f t="shared" si="485"/>
        <v>0.90163934426229508</v>
      </c>
    </row>
    <row r="3416" spans="1:65">
      <c r="A3416" t="s">
        <v>3552</v>
      </c>
      <c r="B3416" s="2">
        <v>45864</v>
      </c>
      <c r="C3416" t="s">
        <v>3137</v>
      </c>
      <c r="D3416" t="s">
        <v>3138</v>
      </c>
      <c r="E3416">
        <v>7</v>
      </c>
      <c r="F3416" t="s">
        <v>61</v>
      </c>
      <c r="G3416" t="s">
        <v>62</v>
      </c>
      <c r="H3416" t="s">
        <v>96</v>
      </c>
      <c r="I3416" t="s">
        <v>74</v>
      </c>
      <c r="J3416" t="s">
        <v>81</v>
      </c>
      <c r="K3416" t="s">
        <v>75</v>
      </c>
      <c r="L3416" t="s">
        <v>92</v>
      </c>
      <c r="M3416" t="s">
        <v>56</v>
      </c>
      <c r="N3416" t="s">
        <v>76</v>
      </c>
      <c r="O3416" t="s">
        <v>58</v>
      </c>
      <c r="P3416">
        <v>36</v>
      </c>
      <c r="Q3416">
        <v>37</v>
      </c>
      <c r="R3416">
        <v>37</v>
      </c>
      <c r="S3416">
        <v>1</v>
      </c>
      <c r="T3416">
        <f t="shared" si="477"/>
        <v>36</v>
      </c>
      <c r="U3416">
        <v>36</v>
      </c>
      <c r="V3416">
        <f t="shared" si="478"/>
        <v>0</v>
      </c>
      <c r="W3416" s="3">
        <f t="shared" si="479"/>
        <v>2.7027027027027029E-2</v>
      </c>
      <c r="X3416">
        <v>38</v>
      </c>
      <c r="Y3416" s="4">
        <v>6.8</v>
      </c>
      <c r="Z3416" s="4">
        <v>2.1</v>
      </c>
      <c r="AA3416" s="5">
        <v>78148.509999999995</v>
      </c>
      <c r="AB3416" s="5">
        <f t="shared" si="480"/>
        <v>2813346.36</v>
      </c>
      <c r="AC3416" s="5">
        <v>53723.199999999997</v>
      </c>
      <c r="AD3416" s="5">
        <f t="shared" si="481"/>
        <v>1987758.4</v>
      </c>
      <c r="AE3416" s="5">
        <v>112509.21</v>
      </c>
      <c r="AF3416" s="5">
        <v>33321.54</v>
      </c>
      <c r="AG3416" s="5">
        <v>10097.91</v>
      </c>
      <c r="AH3416" s="5">
        <v>3045</v>
      </c>
      <c r="AI3416" s="5">
        <v>6800</v>
      </c>
      <c r="AJ3416">
        <v>0</v>
      </c>
      <c r="AK3416" s="5">
        <v>0</v>
      </c>
      <c r="AL3416" s="5">
        <v>0</v>
      </c>
      <c r="AM3416" s="5">
        <v>24923.41</v>
      </c>
      <c r="AN3416">
        <v>4</v>
      </c>
      <c r="AO3416">
        <v>3</v>
      </c>
      <c r="AP3416" t="str">
        <f t="shared" si="482"/>
        <v>Yes</v>
      </c>
      <c r="AQ3416">
        <v>1</v>
      </c>
      <c r="AR3416" s="5">
        <f t="shared" si="483"/>
        <v>2178455.4700000002</v>
      </c>
      <c r="AS3416" s="5">
        <f t="shared" si="484"/>
        <v>634890.89</v>
      </c>
      <c r="AT3416" t="s">
        <v>59</v>
      </c>
      <c r="AU3416" t="s">
        <v>6164</v>
      </c>
      <c r="AV3416" t="s">
        <v>6165</v>
      </c>
      <c r="AW3416" t="s">
        <v>6166</v>
      </c>
      <c r="AX3416" t="s">
        <v>6177</v>
      </c>
      <c r="AY3416">
        <v>38</v>
      </c>
      <c r="AZ3416">
        <v>0</v>
      </c>
      <c r="BA3416">
        <v>0</v>
      </c>
      <c r="BB3416" t="s">
        <v>6168</v>
      </c>
      <c r="BC3416">
        <v>0</v>
      </c>
      <c r="BD3416">
        <v>0</v>
      </c>
      <c r="BE3416" t="s">
        <v>6169</v>
      </c>
      <c r="BF3416" t="s">
        <v>6170</v>
      </c>
      <c r="BG3416">
        <v>1</v>
      </c>
      <c r="BH3416" t="s">
        <v>6179</v>
      </c>
      <c r="BI3416">
        <v>26</v>
      </c>
      <c r="BJ3416" t="s">
        <v>6172</v>
      </c>
      <c r="BK3416">
        <v>0</v>
      </c>
      <c r="BL3416">
        <v>46</v>
      </c>
      <c r="BM3416" s="3">
        <f t="shared" si="485"/>
        <v>0.80434782608695654</v>
      </c>
    </row>
    <row r="3417" spans="1:65">
      <c r="A3417" t="s">
        <v>3553</v>
      </c>
      <c r="B3417" s="2">
        <v>45864</v>
      </c>
      <c r="C3417" t="s">
        <v>3137</v>
      </c>
      <c r="D3417" t="s">
        <v>3138</v>
      </c>
      <c r="E3417">
        <v>7</v>
      </c>
      <c r="F3417" t="s">
        <v>72</v>
      </c>
      <c r="G3417" t="s">
        <v>62</v>
      </c>
      <c r="H3417" t="s">
        <v>220</v>
      </c>
      <c r="I3417" t="s">
        <v>52</v>
      </c>
      <c r="J3417" t="s">
        <v>53</v>
      </c>
      <c r="K3417" t="s">
        <v>75</v>
      </c>
      <c r="L3417" t="s">
        <v>87</v>
      </c>
      <c r="M3417" t="s">
        <v>68</v>
      </c>
      <c r="N3417" t="s">
        <v>76</v>
      </c>
      <c r="O3417" t="s">
        <v>70</v>
      </c>
      <c r="P3417">
        <v>61</v>
      </c>
      <c r="Q3417">
        <v>64</v>
      </c>
      <c r="R3417">
        <v>67</v>
      </c>
      <c r="S3417">
        <v>2</v>
      </c>
      <c r="T3417">
        <f t="shared" si="477"/>
        <v>65</v>
      </c>
      <c r="U3417">
        <v>58</v>
      </c>
      <c r="V3417">
        <f t="shared" si="478"/>
        <v>7</v>
      </c>
      <c r="W3417" s="3">
        <f t="shared" si="479"/>
        <v>2.9850746268656716E-2</v>
      </c>
      <c r="X3417">
        <v>54</v>
      </c>
      <c r="Y3417" s="4">
        <v>0.1</v>
      </c>
      <c r="Z3417" s="4">
        <v>1.7</v>
      </c>
      <c r="AA3417" s="5">
        <v>35814.31</v>
      </c>
      <c r="AB3417" s="5">
        <f t="shared" si="480"/>
        <v>2077229.98</v>
      </c>
      <c r="AC3417" s="5">
        <v>22962.42</v>
      </c>
      <c r="AD3417" s="5">
        <f t="shared" si="481"/>
        <v>1538482.14</v>
      </c>
      <c r="AE3417" s="5">
        <v>119055.85</v>
      </c>
      <c r="AF3417" s="5">
        <v>30735.45</v>
      </c>
      <c r="AG3417" s="5">
        <v>12176.35</v>
      </c>
      <c r="AH3417" s="5">
        <v>2465</v>
      </c>
      <c r="AI3417" s="5">
        <v>6400</v>
      </c>
      <c r="AJ3417">
        <v>1</v>
      </c>
      <c r="AK3417" s="5">
        <v>8785.99</v>
      </c>
      <c r="AL3417" s="5">
        <v>4567.33</v>
      </c>
      <c r="AM3417" s="5">
        <v>38096.67</v>
      </c>
      <c r="AN3417">
        <v>4</v>
      </c>
      <c r="AO3417">
        <v>4</v>
      </c>
      <c r="AP3417" t="str">
        <f t="shared" si="482"/>
        <v>Yes</v>
      </c>
      <c r="AQ3417">
        <v>2</v>
      </c>
      <c r="AR3417" s="5">
        <f t="shared" si="483"/>
        <v>1760764.78</v>
      </c>
      <c r="AS3417" s="5">
        <f t="shared" si="484"/>
        <v>316465.2</v>
      </c>
      <c r="AT3417" t="s">
        <v>59</v>
      </c>
      <c r="AU3417" t="s">
        <v>6194</v>
      </c>
      <c r="AV3417" t="s">
        <v>6195</v>
      </c>
      <c r="AW3417" t="s">
        <v>6183</v>
      </c>
      <c r="AX3417" t="s">
        <v>6202</v>
      </c>
      <c r="AY3417">
        <v>63</v>
      </c>
      <c r="AZ3417">
        <v>0</v>
      </c>
      <c r="BA3417">
        <v>41</v>
      </c>
      <c r="BB3417" t="s">
        <v>6180</v>
      </c>
      <c r="BC3417">
        <v>0</v>
      </c>
      <c r="BD3417">
        <v>0</v>
      </c>
      <c r="BE3417" t="s">
        <v>6169</v>
      </c>
      <c r="BF3417" t="s">
        <v>6170</v>
      </c>
      <c r="BG3417">
        <v>3</v>
      </c>
      <c r="BH3417" t="s">
        <v>6192</v>
      </c>
      <c r="BI3417">
        <v>67</v>
      </c>
      <c r="BJ3417" t="s">
        <v>6193</v>
      </c>
      <c r="BK3417">
        <v>0</v>
      </c>
      <c r="BL3417">
        <v>73</v>
      </c>
      <c r="BM3417" s="3">
        <f t="shared" si="485"/>
        <v>0.9178082191780822</v>
      </c>
    </row>
    <row r="3418" spans="1:65">
      <c r="A3418" t="s">
        <v>3554</v>
      </c>
      <c r="B3418" s="2">
        <v>45864</v>
      </c>
      <c r="C3418" t="s">
        <v>3137</v>
      </c>
      <c r="D3418" t="s">
        <v>3138</v>
      </c>
      <c r="E3418">
        <v>7</v>
      </c>
      <c r="F3418" t="s">
        <v>78</v>
      </c>
      <c r="G3418" t="s">
        <v>50</v>
      </c>
      <c r="H3418" t="s">
        <v>161</v>
      </c>
      <c r="I3418" t="s">
        <v>74</v>
      </c>
      <c r="J3418" t="s">
        <v>53</v>
      </c>
      <c r="K3418" t="s">
        <v>75</v>
      </c>
      <c r="L3418" t="s">
        <v>67</v>
      </c>
      <c r="M3418" t="s">
        <v>68</v>
      </c>
      <c r="N3418" t="s">
        <v>109</v>
      </c>
      <c r="O3418" t="s">
        <v>58</v>
      </c>
      <c r="P3418">
        <v>55</v>
      </c>
      <c r="Q3418">
        <v>59</v>
      </c>
      <c r="R3418">
        <v>56</v>
      </c>
      <c r="S3418">
        <v>4</v>
      </c>
      <c r="T3418">
        <f t="shared" si="477"/>
        <v>52</v>
      </c>
      <c r="U3418">
        <v>52</v>
      </c>
      <c r="V3418">
        <f t="shared" si="478"/>
        <v>0</v>
      </c>
      <c r="W3418" s="3">
        <f t="shared" si="479"/>
        <v>7.1428571428571425E-2</v>
      </c>
      <c r="X3418">
        <v>15</v>
      </c>
      <c r="Y3418" s="4">
        <v>5.0999999999999996</v>
      </c>
      <c r="Z3418" s="4">
        <v>0.8</v>
      </c>
      <c r="AA3418" s="5">
        <v>35743.61</v>
      </c>
      <c r="AB3418" s="5">
        <f t="shared" si="480"/>
        <v>1858667.72</v>
      </c>
      <c r="AC3418" s="5">
        <v>21977.49</v>
      </c>
      <c r="AD3418" s="5">
        <f t="shared" si="481"/>
        <v>1230739.44</v>
      </c>
      <c r="AE3418" s="5">
        <v>94720.04</v>
      </c>
      <c r="AF3418" s="5">
        <v>25843.09</v>
      </c>
      <c r="AG3418" s="5">
        <v>8359.49</v>
      </c>
      <c r="AH3418" s="5">
        <v>1160</v>
      </c>
      <c r="AI3418" s="5">
        <v>15126.95</v>
      </c>
      <c r="AJ3418">
        <v>2</v>
      </c>
      <c r="AK3418" s="5">
        <v>17074.43</v>
      </c>
      <c r="AL3418" s="5">
        <v>0</v>
      </c>
      <c r="AM3418" s="5">
        <v>71968.3</v>
      </c>
      <c r="AN3418">
        <v>8</v>
      </c>
      <c r="AO3418">
        <v>7</v>
      </c>
      <c r="AP3418" t="str">
        <f t="shared" si="482"/>
        <v>Yes</v>
      </c>
      <c r="AQ3418">
        <v>2</v>
      </c>
      <c r="AR3418" s="5">
        <f t="shared" si="483"/>
        <v>1464991.74</v>
      </c>
      <c r="AS3418" s="5">
        <f t="shared" si="484"/>
        <v>393675.98</v>
      </c>
      <c r="AT3418" t="s">
        <v>1641</v>
      </c>
      <c r="AU3418" t="s">
        <v>6199</v>
      </c>
      <c r="AV3418" t="s">
        <v>6200</v>
      </c>
      <c r="AW3418" t="s">
        <v>6175</v>
      </c>
      <c r="AX3418" t="s">
        <v>6167</v>
      </c>
      <c r="AY3418">
        <v>55</v>
      </c>
      <c r="AZ3418">
        <v>0</v>
      </c>
      <c r="BA3418">
        <v>0</v>
      </c>
      <c r="BB3418" t="s">
        <v>6168</v>
      </c>
      <c r="BC3418">
        <v>0</v>
      </c>
      <c r="BD3418">
        <v>0</v>
      </c>
      <c r="BE3418" t="s">
        <v>6169</v>
      </c>
      <c r="BF3418" t="s">
        <v>6210</v>
      </c>
      <c r="BG3418">
        <v>0</v>
      </c>
      <c r="BH3418" t="s">
        <v>6171</v>
      </c>
      <c r="BI3418">
        <v>5</v>
      </c>
      <c r="BJ3418" t="s">
        <v>6172</v>
      </c>
      <c r="BK3418">
        <v>0</v>
      </c>
      <c r="BL3418">
        <v>70</v>
      </c>
      <c r="BM3418" s="3">
        <f t="shared" si="485"/>
        <v>0.8</v>
      </c>
    </row>
    <row r="3419" spans="1:65">
      <c r="A3419" t="s">
        <v>3555</v>
      </c>
      <c r="B3419" s="2">
        <v>45864</v>
      </c>
      <c r="C3419" t="s">
        <v>3137</v>
      </c>
      <c r="D3419" t="s">
        <v>3138</v>
      </c>
      <c r="E3419">
        <v>7</v>
      </c>
      <c r="F3419" t="s">
        <v>61</v>
      </c>
      <c r="G3419" t="s">
        <v>62</v>
      </c>
      <c r="H3419" t="s">
        <v>63</v>
      </c>
      <c r="I3419" t="s">
        <v>64</v>
      </c>
      <c r="J3419" t="s">
        <v>53</v>
      </c>
      <c r="K3419" t="s">
        <v>75</v>
      </c>
      <c r="L3419" t="s">
        <v>92</v>
      </c>
      <c r="M3419" t="s">
        <v>68</v>
      </c>
      <c r="N3419" t="s">
        <v>69</v>
      </c>
      <c r="O3419" t="s">
        <v>82</v>
      </c>
      <c r="P3419">
        <v>59</v>
      </c>
      <c r="Q3419">
        <v>61</v>
      </c>
      <c r="R3419">
        <v>61</v>
      </c>
      <c r="S3419">
        <v>2</v>
      </c>
      <c r="T3419">
        <f t="shared" si="477"/>
        <v>59</v>
      </c>
      <c r="U3419">
        <v>59</v>
      </c>
      <c r="V3419">
        <f t="shared" si="478"/>
        <v>0</v>
      </c>
      <c r="W3419" s="3">
        <f t="shared" si="479"/>
        <v>3.2786885245901641E-2</v>
      </c>
      <c r="X3419">
        <v>5</v>
      </c>
      <c r="Y3419" s="4">
        <v>0</v>
      </c>
      <c r="Z3419" s="4">
        <v>0.8</v>
      </c>
      <c r="AA3419" s="5">
        <v>36406.33</v>
      </c>
      <c r="AB3419" s="5">
        <f t="shared" si="480"/>
        <v>2147973.4700000002</v>
      </c>
      <c r="AC3419" s="5">
        <v>22646.59</v>
      </c>
      <c r="AD3419" s="5">
        <f t="shared" si="481"/>
        <v>1381441.99</v>
      </c>
      <c r="AE3419" s="5">
        <v>99427.66</v>
      </c>
      <c r="AF3419" s="5">
        <v>25568.89</v>
      </c>
      <c r="AG3419" s="5">
        <v>7000.46</v>
      </c>
      <c r="AH3419" s="5">
        <v>1160</v>
      </c>
      <c r="AI3419" s="5">
        <v>6400</v>
      </c>
      <c r="AJ3419">
        <v>1</v>
      </c>
      <c r="AK3419" s="5">
        <v>8248.18</v>
      </c>
      <c r="AL3419" s="5">
        <v>0</v>
      </c>
      <c r="AM3419" s="5">
        <v>37790.6</v>
      </c>
      <c r="AN3419">
        <v>4</v>
      </c>
      <c r="AO3419">
        <v>3</v>
      </c>
      <c r="AP3419" t="str">
        <f t="shared" si="482"/>
        <v>Yes</v>
      </c>
      <c r="AQ3419">
        <v>2</v>
      </c>
      <c r="AR3419" s="5">
        <f t="shared" si="483"/>
        <v>1567037.78</v>
      </c>
      <c r="AS3419" s="5">
        <f t="shared" si="484"/>
        <v>580935.68999999994</v>
      </c>
      <c r="AT3419" t="s">
        <v>59</v>
      </c>
      <c r="AU3419" t="s">
        <v>6181</v>
      </c>
      <c r="AV3419" t="s">
        <v>6182</v>
      </c>
      <c r="AW3419" t="s">
        <v>6183</v>
      </c>
      <c r="AX3419" t="s">
        <v>6184</v>
      </c>
      <c r="AY3419">
        <v>59</v>
      </c>
      <c r="AZ3419">
        <v>0</v>
      </c>
      <c r="BA3419">
        <v>0</v>
      </c>
      <c r="BB3419" t="s">
        <v>6168</v>
      </c>
      <c r="BC3419">
        <v>0</v>
      </c>
      <c r="BD3419">
        <v>0</v>
      </c>
      <c r="BE3419" t="s">
        <v>6169</v>
      </c>
      <c r="BF3419" t="s">
        <v>6170</v>
      </c>
      <c r="BG3419">
        <v>0</v>
      </c>
      <c r="BH3419" t="s">
        <v>6171</v>
      </c>
      <c r="BI3419">
        <v>34</v>
      </c>
      <c r="BJ3419" t="s">
        <v>6172</v>
      </c>
      <c r="BK3419">
        <v>0</v>
      </c>
      <c r="BL3419">
        <v>74</v>
      </c>
      <c r="BM3419" s="3">
        <f t="shared" si="485"/>
        <v>0.82432432432432434</v>
      </c>
    </row>
    <row r="3420" spans="1:65">
      <c r="A3420" t="s">
        <v>3556</v>
      </c>
      <c r="B3420" s="2">
        <v>45864</v>
      </c>
      <c r="C3420" t="s">
        <v>3137</v>
      </c>
      <c r="D3420" t="s">
        <v>3138</v>
      </c>
      <c r="E3420">
        <v>7</v>
      </c>
      <c r="F3420" t="s">
        <v>61</v>
      </c>
      <c r="G3420" t="s">
        <v>79</v>
      </c>
      <c r="H3420" t="s">
        <v>98</v>
      </c>
      <c r="I3420" t="s">
        <v>64</v>
      </c>
      <c r="J3420" t="s">
        <v>53</v>
      </c>
      <c r="K3420" t="s">
        <v>54</v>
      </c>
      <c r="L3420" t="s">
        <v>55</v>
      </c>
      <c r="M3420" t="s">
        <v>56</v>
      </c>
      <c r="N3420" t="s">
        <v>57</v>
      </c>
      <c r="O3420" t="s">
        <v>120</v>
      </c>
      <c r="P3420">
        <v>57</v>
      </c>
      <c r="Q3420">
        <v>57</v>
      </c>
      <c r="R3420">
        <v>57</v>
      </c>
      <c r="S3420">
        <v>1</v>
      </c>
      <c r="T3420">
        <f t="shared" si="477"/>
        <v>56</v>
      </c>
      <c r="U3420">
        <v>56</v>
      </c>
      <c r="V3420">
        <f t="shared" si="478"/>
        <v>0</v>
      </c>
      <c r="W3420" s="3">
        <f t="shared" si="479"/>
        <v>1.7543859649122806E-2</v>
      </c>
      <c r="X3420">
        <v>8</v>
      </c>
      <c r="Y3420" s="4">
        <v>4.8</v>
      </c>
      <c r="Z3420" s="4">
        <v>1</v>
      </c>
      <c r="AA3420" s="5">
        <v>39322.550000000003</v>
      </c>
      <c r="AB3420" s="5">
        <f t="shared" si="480"/>
        <v>2202062.7999999998</v>
      </c>
      <c r="AC3420" s="5">
        <v>23442.81</v>
      </c>
      <c r="AD3420" s="5">
        <f t="shared" si="481"/>
        <v>1336240.17</v>
      </c>
      <c r="AE3420" s="5">
        <v>93999.35</v>
      </c>
      <c r="AF3420" s="5">
        <v>24698.68</v>
      </c>
      <c r="AG3420" s="5">
        <v>7244.11</v>
      </c>
      <c r="AH3420" s="5">
        <v>1450</v>
      </c>
      <c r="AI3420" s="5">
        <v>3200</v>
      </c>
      <c r="AJ3420">
        <v>0</v>
      </c>
      <c r="AK3420" s="5">
        <v>0</v>
      </c>
      <c r="AL3420" s="5">
        <v>0</v>
      </c>
      <c r="AM3420" s="5">
        <v>41946.22</v>
      </c>
      <c r="AN3420">
        <v>4</v>
      </c>
      <c r="AO3420">
        <v>5</v>
      </c>
      <c r="AP3420" t="str">
        <f t="shared" si="482"/>
        <v>No</v>
      </c>
      <c r="AQ3420">
        <v>2</v>
      </c>
      <c r="AR3420" s="5">
        <f t="shared" si="483"/>
        <v>1508778.53</v>
      </c>
      <c r="AS3420" s="5">
        <f t="shared" si="484"/>
        <v>693284.27</v>
      </c>
      <c r="AT3420" t="s">
        <v>59</v>
      </c>
      <c r="AU3420" t="s">
        <v>6164</v>
      </c>
      <c r="AV3420" t="s">
        <v>6165</v>
      </c>
      <c r="AW3420" t="s">
        <v>6166</v>
      </c>
      <c r="AX3420" t="s">
        <v>6184</v>
      </c>
      <c r="AY3420">
        <v>57</v>
      </c>
      <c r="AZ3420">
        <v>0</v>
      </c>
      <c r="BA3420">
        <v>0</v>
      </c>
      <c r="BB3420" t="s">
        <v>6168</v>
      </c>
      <c r="BC3420">
        <v>1</v>
      </c>
      <c r="BD3420">
        <v>0</v>
      </c>
      <c r="BE3420" t="s">
        <v>6196</v>
      </c>
      <c r="BF3420" t="s">
        <v>6170</v>
      </c>
      <c r="BG3420">
        <v>0</v>
      </c>
      <c r="BH3420" t="s">
        <v>6171</v>
      </c>
      <c r="BI3420">
        <v>24</v>
      </c>
      <c r="BJ3420" t="s">
        <v>6172</v>
      </c>
      <c r="BK3420">
        <v>0</v>
      </c>
      <c r="BL3420">
        <v>73</v>
      </c>
      <c r="BM3420" s="3">
        <f t="shared" si="485"/>
        <v>0.78082191780821919</v>
      </c>
    </row>
    <row r="3421" spans="1:65">
      <c r="A3421" t="s">
        <v>3557</v>
      </c>
      <c r="B3421" s="2">
        <v>45864</v>
      </c>
      <c r="C3421" t="s">
        <v>3137</v>
      </c>
      <c r="D3421" t="s">
        <v>3138</v>
      </c>
      <c r="E3421">
        <v>7</v>
      </c>
      <c r="F3421" t="s">
        <v>72</v>
      </c>
      <c r="G3421" t="s">
        <v>79</v>
      </c>
      <c r="H3421" t="s">
        <v>213</v>
      </c>
      <c r="I3421" t="s">
        <v>74</v>
      </c>
      <c r="J3421" t="s">
        <v>53</v>
      </c>
      <c r="K3421" t="s">
        <v>75</v>
      </c>
      <c r="L3421" t="s">
        <v>67</v>
      </c>
      <c r="M3421" t="s">
        <v>56</v>
      </c>
      <c r="N3421" t="s">
        <v>109</v>
      </c>
      <c r="O3421" t="s">
        <v>82</v>
      </c>
      <c r="P3421">
        <v>58</v>
      </c>
      <c r="Q3421">
        <v>59</v>
      </c>
      <c r="R3421">
        <v>61</v>
      </c>
      <c r="S3421">
        <v>2</v>
      </c>
      <c r="T3421">
        <f t="shared" si="477"/>
        <v>59</v>
      </c>
      <c r="U3421">
        <v>58</v>
      </c>
      <c r="V3421">
        <f t="shared" si="478"/>
        <v>1</v>
      </c>
      <c r="W3421" s="3">
        <f t="shared" si="479"/>
        <v>3.2786885245901641E-2</v>
      </c>
      <c r="X3421">
        <v>24</v>
      </c>
      <c r="Y3421" s="4">
        <v>4.3</v>
      </c>
      <c r="Z3421" s="4">
        <v>1.3</v>
      </c>
      <c r="AA3421" s="5">
        <v>36303.480000000003</v>
      </c>
      <c r="AB3421" s="5">
        <f t="shared" si="480"/>
        <v>2105601.84</v>
      </c>
      <c r="AC3421" s="5">
        <v>22921.61</v>
      </c>
      <c r="AD3421" s="5">
        <f t="shared" si="481"/>
        <v>1398218.21</v>
      </c>
      <c r="AE3421" s="5">
        <v>102262.17</v>
      </c>
      <c r="AF3421" s="5">
        <v>26008.52</v>
      </c>
      <c r="AG3421" s="5">
        <v>9618.4699999999993</v>
      </c>
      <c r="AH3421" s="5">
        <v>1885</v>
      </c>
      <c r="AI3421" s="5">
        <v>6400</v>
      </c>
      <c r="AJ3421">
        <v>0</v>
      </c>
      <c r="AK3421" s="5">
        <v>0</v>
      </c>
      <c r="AL3421" s="5">
        <v>658.75</v>
      </c>
      <c r="AM3421" s="5">
        <v>91101.75</v>
      </c>
      <c r="AN3421">
        <v>8</v>
      </c>
      <c r="AO3421">
        <v>10</v>
      </c>
      <c r="AP3421" t="str">
        <f t="shared" si="482"/>
        <v>No</v>
      </c>
      <c r="AQ3421">
        <v>2</v>
      </c>
      <c r="AR3421" s="5">
        <f t="shared" si="483"/>
        <v>1636152.87</v>
      </c>
      <c r="AS3421" s="5">
        <f t="shared" si="484"/>
        <v>469448.97</v>
      </c>
      <c r="AT3421" t="s">
        <v>59</v>
      </c>
      <c r="AU3421" t="s">
        <v>6164</v>
      </c>
      <c r="AV3421" t="s">
        <v>6165</v>
      </c>
      <c r="AW3421" t="s">
        <v>6166</v>
      </c>
      <c r="AX3421" t="s">
        <v>6184</v>
      </c>
      <c r="AY3421">
        <v>58</v>
      </c>
      <c r="AZ3421">
        <v>0</v>
      </c>
      <c r="BA3421">
        <v>11</v>
      </c>
      <c r="BB3421" t="s">
        <v>6180</v>
      </c>
      <c r="BC3421">
        <v>2</v>
      </c>
      <c r="BD3421">
        <v>0</v>
      </c>
      <c r="BE3421" t="s">
        <v>6178</v>
      </c>
      <c r="BF3421" t="s">
        <v>6170</v>
      </c>
      <c r="BG3421">
        <v>1</v>
      </c>
      <c r="BH3421" t="s">
        <v>6179</v>
      </c>
      <c r="BI3421">
        <v>41</v>
      </c>
      <c r="BJ3421" t="s">
        <v>6172</v>
      </c>
      <c r="BK3421">
        <v>0</v>
      </c>
      <c r="BL3421">
        <v>72</v>
      </c>
      <c r="BM3421" s="3">
        <f t="shared" si="485"/>
        <v>0.84722222222222221</v>
      </c>
    </row>
    <row r="3422" spans="1:65">
      <c r="A3422" t="s">
        <v>3558</v>
      </c>
      <c r="B3422" s="2">
        <v>45864</v>
      </c>
      <c r="C3422" t="s">
        <v>3137</v>
      </c>
      <c r="D3422" t="s">
        <v>3138</v>
      </c>
      <c r="E3422">
        <v>7</v>
      </c>
      <c r="F3422" t="s">
        <v>49</v>
      </c>
      <c r="G3422" t="s">
        <v>79</v>
      </c>
      <c r="H3422" t="s">
        <v>111</v>
      </c>
      <c r="I3422" t="s">
        <v>64</v>
      </c>
      <c r="J3422" t="s">
        <v>53</v>
      </c>
      <c r="K3422" t="s">
        <v>54</v>
      </c>
      <c r="L3422" t="s">
        <v>92</v>
      </c>
      <c r="M3422" t="s">
        <v>56</v>
      </c>
      <c r="N3422" t="s">
        <v>57</v>
      </c>
      <c r="O3422" t="s">
        <v>58</v>
      </c>
      <c r="P3422">
        <v>62</v>
      </c>
      <c r="Q3422">
        <v>66</v>
      </c>
      <c r="R3422">
        <v>64</v>
      </c>
      <c r="S3422">
        <v>1</v>
      </c>
      <c r="T3422">
        <f t="shared" si="477"/>
        <v>63</v>
      </c>
      <c r="U3422">
        <v>61</v>
      </c>
      <c r="V3422">
        <f t="shared" si="478"/>
        <v>2</v>
      </c>
      <c r="W3422" s="3">
        <f t="shared" si="479"/>
        <v>1.5625E-2</v>
      </c>
      <c r="X3422">
        <v>34</v>
      </c>
      <c r="Y3422" s="4">
        <v>10.1</v>
      </c>
      <c r="Z3422" s="4">
        <v>2.5</v>
      </c>
      <c r="AA3422" s="5">
        <v>39022.980000000003</v>
      </c>
      <c r="AB3422" s="5">
        <f t="shared" si="480"/>
        <v>2380401.7799999998</v>
      </c>
      <c r="AC3422" s="5">
        <v>23931.98</v>
      </c>
      <c r="AD3422" s="5">
        <f t="shared" si="481"/>
        <v>1531646.72</v>
      </c>
      <c r="AE3422" s="5">
        <v>107264.85</v>
      </c>
      <c r="AF3422" s="5">
        <v>29394.12</v>
      </c>
      <c r="AG3422" s="5">
        <v>9947.09</v>
      </c>
      <c r="AH3422" s="5">
        <v>3625</v>
      </c>
      <c r="AI3422" s="5">
        <v>3200</v>
      </c>
      <c r="AJ3422">
        <v>0</v>
      </c>
      <c r="AK3422" s="5">
        <v>0</v>
      </c>
      <c r="AL3422" s="5">
        <v>1344.15</v>
      </c>
      <c r="AM3422" s="5">
        <v>42595.46</v>
      </c>
      <c r="AN3422">
        <v>4</v>
      </c>
      <c r="AO3422">
        <v>5</v>
      </c>
      <c r="AP3422" t="str">
        <f t="shared" si="482"/>
        <v>No</v>
      </c>
      <c r="AQ3422">
        <v>2</v>
      </c>
      <c r="AR3422" s="5">
        <f t="shared" si="483"/>
        <v>1729017.39</v>
      </c>
      <c r="AS3422" s="5">
        <f t="shared" si="484"/>
        <v>651384.39</v>
      </c>
      <c r="AT3422" t="s">
        <v>59</v>
      </c>
      <c r="AU3422" t="s">
        <v>6164</v>
      </c>
      <c r="AV3422" t="s">
        <v>6165</v>
      </c>
      <c r="AW3422" t="s">
        <v>6166</v>
      </c>
      <c r="AX3422" t="s">
        <v>6177</v>
      </c>
      <c r="AY3422">
        <v>64</v>
      </c>
      <c r="AZ3422">
        <v>0</v>
      </c>
      <c r="BA3422">
        <v>15</v>
      </c>
      <c r="BB3422" t="s">
        <v>6180</v>
      </c>
      <c r="BC3422">
        <v>1</v>
      </c>
      <c r="BD3422">
        <v>0</v>
      </c>
      <c r="BE3422" t="s">
        <v>6196</v>
      </c>
      <c r="BF3422" t="s">
        <v>6170</v>
      </c>
      <c r="BG3422">
        <v>1</v>
      </c>
      <c r="BH3422" t="s">
        <v>6179</v>
      </c>
      <c r="BI3422">
        <v>21</v>
      </c>
      <c r="BJ3422" t="s">
        <v>6172</v>
      </c>
      <c r="BK3422">
        <v>0</v>
      </c>
      <c r="BL3422">
        <v>75</v>
      </c>
      <c r="BM3422" s="3">
        <f t="shared" si="485"/>
        <v>0.85333333333333339</v>
      </c>
    </row>
    <row r="3423" spans="1:65">
      <c r="A3423" t="s">
        <v>3559</v>
      </c>
      <c r="B3423" s="2">
        <v>45865</v>
      </c>
      <c r="C3423" t="s">
        <v>3137</v>
      </c>
      <c r="D3423" t="s">
        <v>3138</v>
      </c>
      <c r="E3423">
        <v>7</v>
      </c>
      <c r="F3423" t="s">
        <v>49</v>
      </c>
      <c r="G3423" t="s">
        <v>62</v>
      </c>
      <c r="H3423" t="s">
        <v>141</v>
      </c>
      <c r="I3423" t="s">
        <v>64</v>
      </c>
      <c r="J3423" t="s">
        <v>81</v>
      </c>
      <c r="K3423" t="s">
        <v>66</v>
      </c>
      <c r="L3423" t="s">
        <v>92</v>
      </c>
      <c r="M3423" t="s">
        <v>56</v>
      </c>
      <c r="N3423" t="s">
        <v>76</v>
      </c>
      <c r="O3423" t="s">
        <v>70</v>
      </c>
      <c r="P3423">
        <v>36</v>
      </c>
      <c r="Q3423">
        <v>36</v>
      </c>
      <c r="R3423">
        <v>36</v>
      </c>
      <c r="S3423">
        <v>1</v>
      </c>
      <c r="T3423">
        <f t="shared" si="477"/>
        <v>35</v>
      </c>
      <c r="U3423">
        <v>34</v>
      </c>
      <c r="V3423">
        <f t="shared" si="478"/>
        <v>1</v>
      </c>
      <c r="W3423" s="3">
        <f t="shared" si="479"/>
        <v>2.7777777777777776E-2</v>
      </c>
      <c r="X3423">
        <v>37</v>
      </c>
      <c r="Y3423" s="4">
        <v>1.9</v>
      </c>
      <c r="Z3423" s="4">
        <v>1.1000000000000001</v>
      </c>
      <c r="AA3423" s="5">
        <v>72971.98</v>
      </c>
      <c r="AB3423" s="5">
        <f t="shared" si="480"/>
        <v>2481047.3199999998</v>
      </c>
      <c r="AC3423" s="5">
        <v>53420.959999999999</v>
      </c>
      <c r="AD3423" s="5">
        <f t="shared" si="481"/>
        <v>1923154.56</v>
      </c>
      <c r="AE3423" s="5">
        <v>107721.01</v>
      </c>
      <c r="AF3423" s="5">
        <v>33288.410000000003</v>
      </c>
      <c r="AG3423" s="5">
        <v>10265.32</v>
      </c>
      <c r="AH3423" s="5">
        <v>1595</v>
      </c>
      <c r="AI3423" s="5">
        <v>6800</v>
      </c>
      <c r="AJ3423">
        <v>0</v>
      </c>
      <c r="AK3423" s="5">
        <v>0</v>
      </c>
      <c r="AL3423" s="5">
        <v>1558.05</v>
      </c>
      <c r="AM3423" s="5">
        <v>22625.14</v>
      </c>
      <c r="AN3423">
        <v>4</v>
      </c>
      <c r="AO3423">
        <v>3</v>
      </c>
      <c r="AP3423" t="str">
        <f t="shared" si="482"/>
        <v>Yes</v>
      </c>
      <c r="AQ3423">
        <v>0</v>
      </c>
      <c r="AR3423" s="5">
        <f t="shared" si="483"/>
        <v>2107007.4900000002</v>
      </c>
      <c r="AS3423" s="5">
        <f t="shared" si="484"/>
        <v>374039.83</v>
      </c>
      <c r="AT3423" t="s">
        <v>59</v>
      </c>
      <c r="AU3423" t="s">
        <v>6164</v>
      </c>
      <c r="AV3423" t="s">
        <v>6165</v>
      </c>
      <c r="AW3423" t="s">
        <v>6166</v>
      </c>
      <c r="AX3423" t="s">
        <v>6202</v>
      </c>
      <c r="AY3423">
        <v>41</v>
      </c>
      <c r="AZ3423">
        <v>4</v>
      </c>
      <c r="BA3423">
        <v>13</v>
      </c>
      <c r="BB3423" t="s">
        <v>6185</v>
      </c>
      <c r="BC3423">
        <v>0</v>
      </c>
      <c r="BD3423">
        <v>0</v>
      </c>
      <c r="BE3423" t="s">
        <v>6169</v>
      </c>
      <c r="BF3423" t="s">
        <v>6170</v>
      </c>
      <c r="BG3423">
        <v>0</v>
      </c>
      <c r="BH3423" t="s">
        <v>6171</v>
      </c>
      <c r="BI3423">
        <v>36</v>
      </c>
      <c r="BJ3423" t="s">
        <v>6172</v>
      </c>
      <c r="BK3423">
        <v>0</v>
      </c>
      <c r="BL3423">
        <v>46</v>
      </c>
      <c r="BM3423" s="3">
        <f t="shared" si="485"/>
        <v>0.78260869565217395</v>
      </c>
    </row>
    <row r="3424" spans="1:65">
      <c r="A3424" t="s">
        <v>3560</v>
      </c>
      <c r="B3424" s="2">
        <v>45865</v>
      </c>
      <c r="C3424" t="s">
        <v>3137</v>
      </c>
      <c r="D3424" t="s">
        <v>3138</v>
      </c>
      <c r="E3424">
        <v>7</v>
      </c>
      <c r="F3424" t="s">
        <v>72</v>
      </c>
      <c r="G3424" t="s">
        <v>62</v>
      </c>
      <c r="H3424" t="s">
        <v>220</v>
      </c>
      <c r="I3424" t="s">
        <v>74</v>
      </c>
      <c r="J3424" t="s">
        <v>81</v>
      </c>
      <c r="K3424" t="s">
        <v>75</v>
      </c>
      <c r="L3424" t="s">
        <v>87</v>
      </c>
      <c r="M3424" t="s">
        <v>68</v>
      </c>
      <c r="N3424" t="s">
        <v>69</v>
      </c>
      <c r="O3424" t="s">
        <v>70</v>
      </c>
      <c r="P3424">
        <v>38</v>
      </c>
      <c r="Q3424">
        <v>41</v>
      </c>
      <c r="R3424">
        <v>42</v>
      </c>
      <c r="S3424">
        <v>1</v>
      </c>
      <c r="T3424">
        <f t="shared" si="477"/>
        <v>41</v>
      </c>
      <c r="U3424">
        <v>37</v>
      </c>
      <c r="V3424">
        <f t="shared" si="478"/>
        <v>4</v>
      </c>
      <c r="W3424" s="3">
        <f t="shared" si="479"/>
        <v>2.3809523809523808E-2</v>
      </c>
      <c r="X3424">
        <v>22</v>
      </c>
      <c r="Y3424" s="4">
        <v>9</v>
      </c>
      <c r="Z3424" s="4">
        <v>1.4</v>
      </c>
      <c r="AA3424" s="5">
        <v>78491.320000000007</v>
      </c>
      <c r="AB3424" s="5">
        <f t="shared" si="480"/>
        <v>2904178.84</v>
      </c>
      <c r="AC3424" s="5">
        <v>51738.2</v>
      </c>
      <c r="AD3424" s="5">
        <f t="shared" si="481"/>
        <v>2173004.4</v>
      </c>
      <c r="AE3424" s="5">
        <v>128910.28</v>
      </c>
      <c r="AF3424" s="5">
        <v>34710.53</v>
      </c>
      <c r="AG3424" s="5">
        <v>9173.86</v>
      </c>
      <c r="AH3424" s="5">
        <v>2030</v>
      </c>
      <c r="AI3424" s="5">
        <v>6800</v>
      </c>
      <c r="AJ3424">
        <v>0</v>
      </c>
      <c r="AK3424" s="5">
        <v>0</v>
      </c>
      <c r="AL3424" s="5">
        <v>5835.75</v>
      </c>
      <c r="AM3424" s="5">
        <v>24367.55</v>
      </c>
      <c r="AN3424">
        <v>4</v>
      </c>
      <c r="AO3424">
        <v>4</v>
      </c>
      <c r="AP3424" t="str">
        <f t="shared" si="482"/>
        <v>Yes</v>
      </c>
      <c r="AQ3424">
        <v>0</v>
      </c>
      <c r="AR3424" s="5">
        <f t="shared" si="483"/>
        <v>2384832.37</v>
      </c>
      <c r="AS3424" s="5">
        <f t="shared" si="484"/>
        <v>519346.47</v>
      </c>
      <c r="AT3424" t="s">
        <v>59</v>
      </c>
      <c r="AU3424" t="s">
        <v>6164</v>
      </c>
      <c r="AV3424" t="s">
        <v>6165</v>
      </c>
      <c r="AW3424" t="s">
        <v>6166</v>
      </c>
      <c r="AX3424" t="s">
        <v>6177</v>
      </c>
      <c r="AY3424">
        <v>38</v>
      </c>
      <c r="AZ3424">
        <v>0</v>
      </c>
      <c r="BA3424">
        <v>29</v>
      </c>
      <c r="BB3424" t="s">
        <v>6180</v>
      </c>
      <c r="BC3424">
        <v>0</v>
      </c>
      <c r="BD3424">
        <v>0</v>
      </c>
      <c r="BE3424" t="s">
        <v>6169</v>
      </c>
      <c r="BF3424" t="s">
        <v>6170</v>
      </c>
      <c r="BG3424">
        <v>1</v>
      </c>
      <c r="BH3424" t="s">
        <v>6186</v>
      </c>
      <c r="BI3424">
        <v>47</v>
      </c>
      <c r="BJ3424" t="s">
        <v>6172</v>
      </c>
      <c r="BK3424">
        <v>0</v>
      </c>
      <c r="BL3424">
        <v>50</v>
      </c>
      <c r="BM3424" s="3">
        <f t="shared" si="485"/>
        <v>0.84</v>
      </c>
    </row>
    <row r="3425" spans="1:65">
      <c r="A3425" t="s">
        <v>3561</v>
      </c>
      <c r="B3425" s="2">
        <v>45865</v>
      </c>
      <c r="C3425" t="s">
        <v>3137</v>
      </c>
      <c r="D3425" t="s">
        <v>3138</v>
      </c>
      <c r="E3425">
        <v>7</v>
      </c>
      <c r="F3425" t="s">
        <v>61</v>
      </c>
      <c r="G3425" t="s">
        <v>62</v>
      </c>
      <c r="H3425" t="s">
        <v>96</v>
      </c>
      <c r="I3425" t="s">
        <v>52</v>
      </c>
      <c r="J3425" t="s">
        <v>65</v>
      </c>
      <c r="K3425" t="s">
        <v>75</v>
      </c>
      <c r="L3425" t="s">
        <v>92</v>
      </c>
      <c r="M3425" t="s">
        <v>56</v>
      </c>
      <c r="N3425" t="s">
        <v>76</v>
      </c>
      <c r="O3425" t="s">
        <v>120</v>
      </c>
      <c r="P3425">
        <v>45</v>
      </c>
      <c r="Q3425">
        <v>46</v>
      </c>
      <c r="R3425">
        <v>45</v>
      </c>
      <c r="S3425">
        <v>1</v>
      </c>
      <c r="T3425">
        <f t="shared" si="477"/>
        <v>44</v>
      </c>
      <c r="U3425">
        <v>44</v>
      </c>
      <c r="V3425">
        <f t="shared" si="478"/>
        <v>0</v>
      </c>
      <c r="W3425" s="3">
        <f t="shared" si="479"/>
        <v>2.2222222222222223E-2</v>
      </c>
      <c r="X3425">
        <v>36</v>
      </c>
      <c r="Y3425" s="4">
        <v>0.9</v>
      </c>
      <c r="Z3425" s="4">
        <v>1.1000000000000001</v>
      </c>
      <c r="AA3425" s="5">
        <v>51563.55</v>
      </c>
      <c r="AB3425" s="5">
        <f t="shared" si="480"/>
        <v>2268796.2000000002</v>
      </c>
      <c r="AC3425" s="5">
        <v>35084.19</v>
      </c>
      <c r="AD3425" s="5">
        <f t="shared" si="481"/>
        <v>1578788.55</v>
      </c>
      <c r="AE3425" s="5">
        <v>104489.85</v>
      </c>
      <c r="AF3425" s="5">
        <v>28893.119999999999</v>
      </c>
      <c r="AG3425" s="5">
        <v>11226.06</v>
      </c>
      <c r="AH3425" s="5">
        <v>1595</v>
      </c>
      <c r="AI3425" s="5">
        <v>4600</v>
      </c>
      <c r="AJ3425">
        <v>2</v>
      </c>
      <c r="AK3425" s="5">
        <v>25733.72</v>
      </c>
      <c r="AL3425" s="5">
        <v>0</v>
      </c>
      <c r="AM3425" s="5">
        <v>30793.38</v>
      </c>
      <c r="AN3425">
        <v>4</v>
      </c>
      <c r="AO3425">
        <v>3</v>
      </c>
      <c r="AP3425" t="str">
        <f t="shared" si="482"/>
        <v>Yes</v>
      </c>
      <c r="AQ3425">
        <v>3</v>
      </c>
      <c r="AR3425" s="5">
        <f t="shared" si="483"/>
        <v>1786119.68</v>
      </c>
      <c r="AS3425" s="5">
        <f t="shared" si="484"/>
        <v>482676.52</v>
      </c>
      <c r="AT3425" t="s">
        <v>59</v>
      </c>
      <c r="AU3425" t="s">
        <v>6215</v>
      </c>
      <c r="AV3425" t="s">
        <v>6216</v>
      </c>
      <c r="AW3425" t="s">
        <v>6213</v>
      </c>
      <c r="AX3425" t="s">
        <v>6167</v>
      </c>
      <c r="AY3425">
        <v>45</v>
      </c>
      <c r="AZ3425">
        <v>0</v>
      </c>
      <c r="BA3425">
        <v>0</v>
      </c>
      <c r="BB3425" t="s">
        <v>6168</v>
      </c>
      <c r="BC3425">
        <v>0</v>
      </c>
      <c r="BD3425">
        <v>0</v>
      </c>
      <c r="BE3425" t="s">
        <v>6169</v>
      </c>
      <c r="BF3425" t="s">
        <v>6214</v>
      </c>
      <c r="BG3425">
        <v>0</v>
      </c>
      <c r="BH3425" t="s">
        <v>6171</v>
      </c>
      <c r="BI3425">
        <v>52</v>
      </c>
      <c r="BJ3425" t="s">
        <v>6187</v>
      </c>
      <c r="BK3425">
        <v>0</v>
      </c>
      <c r="BL3425">
        <v>64</v>
      </c>
      <c r="BM3425" s="3">
        <f t="shared" si="485"/>
        <v>0.703125</v>
      </c>
    </row>
    <row r="3426" spans="1:65">
      <c r="A3426" t="s">
        <v>3562</v>
      </c>
      <c r="B3426" s="2">
        <v>45865</v>
      </c>
      <c r="C3426" t="s">
        <v>3137</v>
      </c>
      <c r="D3426" t="s">
        <v>3138</v>
      </c>
      <c r="E3426">
        <v>7</v>
      </c>
      <c r="F3426" t="s">
        <v>78</v>
      </c>
      <c r="G3426" t="s">
        <v>62</v>
      </c>
      <c r="H3426" t="s">
        <v>153</v>
      </c>
      <c r="I3426" t="s">
        <v>52</v>
      </c>
      <c r="J3426" t="s">
        <v>81</v>
      </c>
      <c r="K3426" t="s">
        <v>75</v>
      </c>
      <c r="L3426" t="s">
        <v>67</v>
      </c>
      <c r="M3426" t="s">
        <v>68</v>
      </c>
      <c r="N3426" t="s">
        <v>69</v>
      </c>
      <c r="O3426" t="s">
        <v>70</v>
      </c>
      <c r="P3426">
        <v>34</v>
      </c>
      <c r="Q3426">
        <v>34</v>
      </c>
      <c r="R3426">
        <v>34</v>
      </c>
      <c r="S3426">
        <v>4</v>
      </c>
      <c r="T3426">
        <f t="shared" si="477"/>
        <v>30</v>
      </c>
      <c r="U3426">
        <v>30</v>
      </c>
      <c r="V3426">
        <f t="shared" si="478"/>
        <v>0</v>
      </c>
      <c r="W3426" s="3">
        <f t="shared" si="479"/>
        <v>0.11764705882352941</v>
      </c>
      <c r="X3426">
        <v>37</v>
      </c>
      <c r="Y3426" s="4">
        <v>3.2</v>
      </c>
      <c r="Z3426" s="4">
        <v>1.1000000000000001</v>
      </c>
      <c r="AA3426" s="5">
        <v>77976.87</v>
      </c>
      <c r="AB3426" s="5">
        <f t="shared" si="480"/>
        <v>2339306.1</v>
      </c>
      <c r="AC3426" s="5">
        <v>49259.53</v>
      </c>
      <c r="AD3426" s="5">
        <f t="shared" si="481"/>
        <v>1674824.02</v>
      </c>
      <c r="AE3426" s="5">
        <v>107740.57</v>
      </c>
      <c r="AF3426" s="5">
        <v>32263.01</v>
      </c>
      <c r="AG3426" s="5">
        <v>10759.7</v>
      </c>
      <c r="AH3426" s="5">
        <v>1595</v>
      </c>
      <c r="AI3426" s="5">
        <v>34153.31</v>
      </c>
      <c r="AJ3426">
        <v>1</v>
      </c>
      <c r="AK3426" s="5">
        <v>22729.5</v>
      </c>
      <c r="AL3426" s="5">
        <v>0</v>
      </c>
      <c r="AM3426" s="5">
        <v>22701.53</v>
      </c>
      <c r="AN3426">
        <v>4</v>
      </c>
      <c r="AO3426">
        <v>5</v>
      </c>
      <c r="AP3426" t="str">
        <f t="shared" si="482"/>
        <v>No</v>
      </c>
      <c r="AQ3426">
        <v>2</v>
      </c>
      <c r="AR3426" s="5">
        <f t="shared" si="483"/>
        <v>1906766.64</v>
      </c>
      <c r="AS3426" s="5">
        <f t="shared" si="484"/>
        <v>432539.46</v>
      </c>
      <c r="AT3426" t="s">
        <v>1641</v>
      </c>
      <c r="AU3426" t="s">
        <v>6189</v>
      </c>
      <c r="AV3426" t="s">
        <v>6201</v>
      </c>
      <c r="AW3426" t="s">
        <v>6175</v>
      </c>
      <c r="AX3426" t="s">
        <v>6184</v>
      </c>
      <c r="AY3426">
        <v>35</v>
      </c>
      <c r="AZ3426">
        <v>0</v>
      </c>
      <c r="BA3426">
        <v>0</v>
      </c>
      <c r="BB3426" t="s">
        <v>6168</v>
      </c>
      <c r="BC3426">
        <v>0</v>
      </c>
      <c r="BD3426">
        <v>1</v>
      </c>
      <c r="BE3426" t="s">
        <v>6188</v>
      </c>
      <c r="BF3426" t="s">
        <v>6212</v>
      </c>
      <c r="BG3426">
        <v>1</v>
      </c>
      <c r="BH3426" t="s">
        <v>6186</v>
      </c>
      <c r="BI3426">
        <v>54</v>
      </c>
      <c r="BJ3426" t="s">
        <v>6187</v>
      </c>
      <c r="BK3426">
        <v>0</v>
      </c>
      <c r="BL3426">
        <v>48</v>
      </c>
      <c r="BM3426" s="3">
        <f t="shared" si="485"/>
        <v>0.70833333333333337</v>
      </c>
    </row>
    <row r="3427" spans="1:65">
      <c r="A3427" t="s">
        <v>3563</v>
      </c>
      <c r="B3427" s="2">
        <v>45865</v>
      </c>
      <c r="C3427" t="s">
        <v>3137</v>
      </c>
      <c r="D3427" t="s">
        <v>3138</v>
      </c>
      <c r="E3427">
        <v>7</v>
      </c>
      <c r="F3427" t="s">
        <v>49</v>
      </c>
      <c r="G3427" t="s">
        <v>79</v>
      </c>
      <c r="H3427" t="s">
        <v>111</v>
      </c>
      <c r="I3427" t="s">
        <v>64</v>
      </c>
      <c r="J3427" t="s">
        <v>65</v>
      </c>
      <c r="K3427" t="s">
        <v>75</v>
      </c>
      <c r="L3427" t="s">
        <v>92</v>
      </c>
      <c r="M3427" t="s">
        <v>56</v>
      </c>
      <c r="N3427" t="s">
        <v>69</v>
      </c>
      <c r="O3427" t="s">
        <v>82</v>
      </c>
      <c r="P3427">
        <v>44</v>
      </c>
      <c r="Q3427">
        <v>47</v>
      </c>
      <c r="R3427">
        <v>47</v>
      </c>
      <c r="S3427">
        <v>1</v>
      </c>
      <c r="T3427">
        <f t="shared" si="477"/>
        <v>46</v>
      </c>
      <c r="U3427">
        <v>43</v>
      </c>
      <c r="V3427">
        <f t="shared" si="478"/>
        <v>3</v>
      </c>
      <c r="W3427" s="3">
        <f t="shared" si="479"/>
        <v>2.1276595744680851E-2</v>
      </c>
      <c r="X3427">
        <v>20</v>
      </c>
      <c r="Y3427" s="4">
        <v>3</v>
      </c>
      <c r="Z3427" s="4">
        <v>1</v>
      </c>
      <c r="AA3427" s="5">
        <v>51341.17</v>
      </c>
      <c r="AB3427" s="5">
        <f t="shared" si="480"/>
        <v>2207670.31</v>
      </c>
      <c r="AC3427" s="5">
        <v>34979.410000000003</v>
      </c>
      <c r="AD3427" s="5">
        <f t="shared" si="481"/>
        <v>1644032.27</v>
      </c>
      <c r="AE3427" s="5">
        <v>101931.28</v>
      </c>
      <c r="AF3427" s="5">
        <v>31182.720000000001</v>
      </c>
      <c r="AG3427" s="5">
        <v>8346.75</v>
      </c>
      <c r="AH3427" s="5">
        <v>1450</v>
      </c>
      <c r="AI3427" s="5">
        <v>4600</v>
      </c>
      <c r="AJ3427">
        <v>0</v>
      </c>
      <c r="AK3427" s="5">
        <v>0</v>
      </c>
      <c r="AL3427" s="5">
        <v>3036.13</v>
      </c>
      <c r="AM3427" s="5">
        <v>29186.6</v>
      </c>
      <c r="AN3427">
        <v>4</v>
      </c>
      <c r="AO3427">
        <v>4</v>
      </c>
      <c r="AP3427" t="str">
        <f t="shared" si="482"/>
        <v>Yes</v>
      </c>
      <c r="AQ3427">
        <v>1</v>
      </c>
      <c r="AR3427" s="5">
        <f t="shared" si="483"/>
        <v>1823765.75</v>
      </c>
      <c r="AS3427" s="5">
        <f t="shared" si="484"/>
        <v>383904.56</v>
      </c>
      <c r="AT3427" t="s">
        <v>59</v>
      </c>
      <c r="AU3427" t="s">
        <v>6164</v>
      </c>
      <c r="AV3427" t="s">
        <v>6165</v>
      </c>
      <c r="AW3427" t="s">
        <v>6166</v>
      </c>
      <c r="AX3427" t="s">
        <v>6184</v>
      </c>
      <c r="AY3427">
        <v>46</v>
      </c>
      <c r="AZ3427">
        <v>0</v>
      </c>
      <c r="BA3427">
        <v>21</v>
      </c>
      <c r="BB3427" t="s">
        <v>6180</v>
      </c>
      <c r="BC3427">
        <v>0</v>
      </c>
      <c r="BD3427">
        <v>0</v>
      </c>
      <c r="BE3427" t="s">
        <v>6169</v>
      </c>
      <c r="BF3427" t="s">
        <v>6170</v>
      </c>
      <c r="BG3427">
        <v>0</v>
      </c>
      <c r="BH3427" t="s">
        <v>6171</v>
      </c>
      <c r="BI3427">
        <v>34</v>
      </c>
      <c r="BJ3427" t="s">
        <v>6172</v>
      </c>
      <c r="BK3427">
        <v>0</v>
      </c>
      <c r="BL3427">
        <v>64</v>
      </c>
      <c r="BM3427" s="3">
        <f t="shared" si="485"/>
        <v>0.734375</v>
      </c>
    </row>
    <row r="3428" spans="1:65">
      <c r="A3428" t="s">
        <v>3564</v>
      </c>
      <c r="B3428" s="2">
        <v>45865</v>
      </c>
      <c r="C3428" t="s">
        <v>3137</v>
      </c>
      <c r="D3428" t="s">
        <v>3138</v>
      </c>
      <c r="E3428">
        <v>7</v>
      </c>
      <c r="F3428" t="s">
        <v>61</v>
      </c>
      <c r="G3428" t="s">
        <v>50</v>
      </c>
      <c r="H3428" t="s">
        <v>170</v>
      </c>
      <c r="I3428" t="s">
        <v>64</v>
      </c>
      <c r="J3428" t="s">
        <v>65</v>
      </c>
      <c r="K3428" t="s">
        <v>54</v>
      </c>
      <c r="L3428" t="s">
        <v>92</v>
      </c>
      <c r="M3428" t="s">
        <v>56</v>
      </c>
      <c r="N3428" t="s">
        <v>76</v>
      </c>
      <c r="O3428" t="s">
        <v>120</v>
      </c>
      <c r="P3428">
        <v>51</v>
      </c>
      <c r="Q3428">
        <v>52</v>
      </c>
      <c r="R3428">
        <v>52</v>
      </c>
      <c r="S3428">
        <v>1</v>
      </c>
      <c r="T3428">
        <f t="shared" si="477"/>
        <v>51</v>
      </c>
      <c r="U3428">
        <v>51</v>
      </c>
      <c r="V3428">
        <f t="shared" si="478"/>
        <v>0</v>
      </c>
      <c r="W3428" s="3">
        <f t="shared" si="479"/>
        <v>1.9230769230769232E-2</v>
      </c>
      <c r="X3428">
        <v>17</v>
      </c>
      <c r="Y3428" s="4">
        <v>5.2</v>
      </c>
      <c r="Z3428" s="4">
        <v>1</v>
      </c>
      <c r="AA3428" s="5">
        <v>55731.18</v>
      </c>
      <c r="AB3428" s="5">
        <f t="shared" si="480"/>
        <v>2842290.18</v>
      </c>
      <c r="AC3428" s="5">
        <v>35087.89</v>
      </c>
      <c r="AD3428" s="5">
        <f t="shared" si="481"/>
        <v>1824570.28</v>
      </c>
      <c r="AE3428" s="5">
        <v>111498.81</v>
      </c>
      <c r="AF3428" s="5">
        <v>32232.03</v>
      </c>
      <c r="AG3428" s="5">
        <v>8743.18</v>
      </c>
      <c r="AH3428" s="5">
        <v>1450</v>
      </c>
      <c r="AI3428" s="5">
        <v>4600</v>
      </c>
      <c r="AJ3428">
        <v>0</v>
      </c>
      <c r="AK3428" s="5">
        <v>0</v>
      </c>
      <c r="AL3428" s="5">
        <v>0</v>
      </c>
      <c r="AM3428" s="5">
        <v>36540.519999999997</v>
      </c>
      <c r="AN3428">
        <v>4</v>
      </c>
      <c r="AO3428">
        <v>5</v>
      </c>
      <c r="AP3428" t="str">
        <f t="shared" si="482"/>
        <v>No</v>
      </c>
      <c r="AQ3428">
        <v>3</v>
      </c>
      <c r="AR3428" s="5">
        <f t="shared" si="483"/>
        <v>2019634.82</v>
      </c>
      <c r="AS3428" s="5">
        <f t="shared" si="484"/>
        <v>822655.36</v>
      </c>
      <c r="AT3428" t="s">
        <v>59</v>
      </c>
      <c r="AU3428" t="s">
        <v>6164</v>
      </c>
      <c r="AV3428" t="s">
        <v>6165</v>
      </c>
      <c r="AW3428" t="s">
        <v>6166</v>
      </c>
      <c r="AX3428" t="s">
        <v>6184</v>
      </c>
      <c r="AY3428">
        <v>52</v>
      </c>
      <c r="AZ3428">
        <v>0</v>
      </c>
      <c r="BA3428">
        <v>0</v>
      </c>
      <c r="BB3428" t="s">
        <v>6168</v>
      </c>
      <c r="BC3428">
        <v>0</v>
      </c>
      <c r="BD3428">
        <v>1</v>
      </c>
      <c r="BE3428" t="s">
        <v>6196</v>
      </c>
      <c r="BF3428" t="s">
        <v>6170</v>
      </c>
      <c r="BG3428">
        <v>0</v>
      </c>
      <c r="BH3428" t="s">
        <v>6171</v>
      </c>
      <c r="BI3428">
        <v>25</v>
      </c>
      <c r="BJ3428" t="s">
        <v>6172</v>
      </c>
      <c r="BK3428">
        <v>0</v>
      </c>
      <c r="BL3428">
        <v>59</v>
      </c>
      <c r="BM3428" s="3">
        <f t="shared" si="485"/>
        <v>0.88135593220338981</v>
      </c>
    </row>
    <row r="3429" spans="1:65">
      <c r="A3429" t="s">
        <v>3565</v>
      </c>
      <c r="B3429" s="2">
        <v>45865</v>
      </c>
      <c r="C3429" t="s">
        <v>3137</v>
      </c>
      <c r="D3429" t="s">
        <v>3138</v>
      </c>
      <c r="E3429">
        <v>7</v>
      </c>
      <c r="F3429" t="s">
        <v>78</v>
      </c>
      <c r="G3429" t="s">
        <v>62</v>
      </c>
      <c r="H3429" t="s">
        <v>91</v>
      </c>
      <c r="I3429" t="s">
        <v>64</v>
      </c>
      <c r="J3429" t="s">
        <v>65</v>
      </c>
      <c r="K3429" t="s">
        <v>66</v>
      </c>
      <c r="L3429" t="s">
        <v>67</v>
      </c>
      <c r="M3429" t="s">
        <v>68</v>
      </c>
      <c r="N3429" t="s">
        <v>94</v>
      </c>
      <c r="O3429" t="s">
        <v>70</v>
      </c>
      <c r="P3429">
        <v>51</v>
      </c>
      <c r="Q3429">
        <v>54</v>
      </c>
      <c r="R3429">
        <v>53</v>
      </c>
      <c r="S3429">
        <v>5</v>
      </c>
      <c r="T3429">
        <f t="shared" si="477"/>
        <v>48</v>
      </c>
      <c r="U3429">
        <v>48</v>
      </c>
      <c r="V3429">
        <f t="shared" si="478"/>
        <v>0</v>
      </c>
      <c r="W3429" s="3">
        <f t="shared" si="479"/>
        <v>9.4339622641509441E-2</v>
      </c>
      <c r="X3429">
        <v>40</v>
      </c>
      <c r="Y3429" s="4">
        <v>7.7</v>
      </c>
      <c r="Z3429" s="4">
        <v>1.8</v>
      </c>
      <c r="AA3429" s="5">
        <v>48551.360000000001</v>
      </c>
      <c r="AB3429" s="5">
        <f t="shared" si="480"/>
        <v>2330465.2799999998</v>
      </c>
      <c r="AC3429" s="5">
        <v>32444.46</v>
      </c>
      <c r="AD3429" s="5">
        <f t="shared" si="481"/>
        <v>1719556.38</v>
      </c>
      <c r="AE3429" s="5">
        <v>112735.25</v>
      </c>
      <c r="AF3429" s="5">
        <v>37345.35</v>
      </c>
      <c r="AG3429" s="5">
        <v>10981.83</v>
      </c>
      <c r="AH3429" s="5">
        <v>2610</v>
      </c>
      <c r="AI3429" s="5">
        <v>26393.23</v>
      </c>
      <c r="AJ3429">
        <v>2</v>
      </c>
      <c r="AK3429" s="5">
        <v>28926.6</v>
      </c>
      <c r="AL3429" s="5">
        <v>0</v>
      </c>
      <c r="AM3429" s="5">
        <v>35052</v>
      </c>
      <c r="AN3429">
        <v>4</v>
      </c>
      <c r="AO3429">
        <v>5</v>
      </c>
      <c r="AP3429" t="str">
        <f t="shared" si="482"/>
        <v>No</v>
      </c>
      <c r="AQ3429">
        <v>3</v>
      </c>
      <c r="AR3429" s="5">
        <f t="shared" si="483"/>
        <v>1973600.64</v>
      </c>
      <c r="AS3429" s="5">
        <f t="shared" si="484"/>
        <v>356864.64</v>
      </c>
      <c r="AT3429" t="s">
        <v>1641</v>
      </c>
      <c r="AU3429" t="s">
        <v>6189</v>
      </c>
      <c r="AV3429" t="s">
        <v>6201</v>
      </c>
      <c r="AW3429" t="s">
        <v>6175</v>
      </c>
      <c r="AX3429" t="s">
        <v>6167</v>
      </c>
      <c r="AY3429">
        <v>55</v>
      </c>
      <c r="AZ3429">
        <v>3</v>
      </c>
      <c r="BA3429">
        <v>0</v>
      </c>
      <c r="BB3429" t="s">
        <v>6168</v>
      </c>
      <c r="BC3429">
        <v>1</v>
      </c>
      <c r="BD3429">
        <v>0</v>
      </c>
      <c r="BE3429" t="s">
        <v>6178</v>
      </c>
      <c r="BF3429" t="s">
        <v>6210</v>
      </c>
      <c r="BG3429">
        <v>0</v>
      </c>
      <c r="BH3429" t="s">
        <v>6171</v>
      </c>
      <c r="BI3429">
        <v>52</v>
      </c>
      <c r="BJ3429" t="s">
        <v>6187</v>
      </c>
      <c r="BK3429">
        <v>0</v>
      </c>
      <c r="BL3429">
        <v>60</v>
      </c>
      <c r="BM3429" s="3">
        <f t="shared" si="485"/>
        <v>0.8833333333333333</v>
      </c>
    </row>
    <row r="3430" spans="1:65">
      <c r="A3430" t="s">
        <v>3566</v>
      </c>
      <c r="B3430" s="2">
        <v>45865</v>
      </c>
      <c r="C3430" t="s">
        <v>3137</v>
      </c>
      <c r="D3430" t="s">
        <v>3138</v>
      </c>
      <c r="E3430">
        <v>7</v>
      </c>
      <c r="F3430" t="s">
        <v>72</v>
      </c>
      <c r="G3430" t="s">
        <v>50</v>
      </c>
      <c r="H3430" t="s">
        <v>119</v>
      </c>
      <c r="I3430" t="s">
        <v>64</v>
      </c>
      <c r="J3430" t="s">
        <v>53</v>
      </c>
      <c r="K3430" t="s">
        <v>66</v>
      </c>
      <c r="L3430" t="s">
        <v>55</v>
      </c>
      <c r="M3430" t="s">
        <v>56</v>
      </c>
      <c r="N3430" t="s">
        <v>69</v>
      </c>
      <c r="O3430" t="s">
        <v>120</v>
      </c>
      <c r="P3430">
        <v>62</v>
      </c>
      <c r="Q3430">
        <v>64</v>
      </c>
      <c r="R3430">
        <v>66</v>
      </c>
      <c r="S3430">
        <v>1</v>
      </c>
      <c r="T3430">
        <f t="shared" si="477"/>
        <v>65</v>
      </c>
      <c r="U3430">
        <v>61</v>
      </c>
      <c r="V3430">
        <f t="shared" si="478"/>
        <v>4</v>
      </c>
      <c r="W3430" s="3">
        <f t="shared" si="479"/>
        <v>1.5151515151515152E-2</v>
      </c>
      <c r="X3430">
        <v>24</v>
      </c>
      <c r="Y3430" s="4">
        <v>3.2</v>
      </c>
      <c r="Z3430" s="4">
        <v>1.5</v>
      </c>
      <c r="AA3430" s="5">
        <v>33978.379999999997</v>
      </c>
      <c r="AB3430" s="5">
        <f t="shared" si="480"/>
        <v>2072681.18</v>
      </c>
      <c r="AC3430" s="5">
        <v>23415.14</v>
      </c>
      <c r="AD3430" s="5">
        <f t="shared" si="481"/>
        <v>1545399.24</v>
      </c>
      <c r="AE3430" s="5">
        <v>108379.98</v>
      </c>
      <c r="AF3430" s="5">
        <v>29347.68</v>
      </c>
      <c r="AG3430" s="5">
        <v>9079.9</v>
      </c>
      <c r="AH3430" s="5">
        <v>2175</v>
      </c>
      <c r="AI3430" s="5">
        <v>3200</v>
      </c>
      <c r="AJ3430">
        <v>0</v>
      </c>
      <c r="AK3430" s="5">
        <v>0</v>
      </c>
      <c r="AL3430" s="5">
        <v>2750.74</v>
      </c>
      <c r="AM3430" s="5">
        <v>37382.080000000002</v>
      </c>
      <c r="AN3430">
        <v>4</v>
      </c>
      <c r="AO3430">
        <v>3</v>
      </c>
      <c r="AP3430" t="str">
        <f t="shared" si="482"/>
        <v>Yes</v>
      </c>
      <c r="AQ3430">
        <v>1</v>
      </c>
      <c r="AR3430" s="5">
        <f t="shared" si="483"/>
        <v>1737714.62</v>
      </c>
      <c r="AS3430" s="5">
        <f t="shared" si="484"/>
        <v>334966.56</v>
      </c>
      <c r="AT3430" t="s">
        <v>59</v>
      </c>
      <c r="AU3430" t="s">
        <v>6164</v>
      </c>
      <c r="AV3430" t="s">
        <v>6165</v>
      </c>
      <c r="AW3430" t="s">
        <v>6166</v>
      </c>
      <c r="AX3430" t="s">
        <v>6184</v>
      </c>
      <c r="AY3430">
        <v>65</v>
      </c>
      <c r="AZ3430">
        <v>0</v>
      </c>
      <c r="BA3430">
        <v>26</v>
      </c>
      <c r="BB3430" t="s">
        <v>6180</v>
      </c>
      <c r="BC3430">
        <v>0</v>
      </c>
      <c r="BD3430">
        <v>0</v>
      </c>
      <c r="BE3430" t="s">
        <v>6169</v>
      </c>
      <c r="BF3430" t="s">
        <v>6170</v>
      </c>
      <c r="BG3430">
        <v>0</v>
      </c>
      <c r="BH3430" t="s">
        <v>6171</v>
      </c>
      <c r="BI3430">
        <v>53</v>
      </c>
      <c r="BJ3430" t="s">
        <v>6187</v>
      </c>
      <c r="BK3430">
        <v>0</v>
      </c>
      <c r="BL3430">
        <v>72</v>
      </c>
      <c r="BM3430" s="3">
        <f t="shared" si="485"/>
        <v>0.91666666666666663</v>
      </c>
    </row>
    <row r="3431" spans="1:65">
      <c r="A3431" t="s">
        <v>3567</v>
      </c>
      <c r="B3431" s="2">
        <v>45865</v>
      </c>
      <c r="C3431" t="s">
        <v>3137</v>
      </c>
      <c r="D3431" t="s">
        <v>3138</v>
      </c>
      <c r="E3431">
        <v>7</v>
      </c>
      <c r="F3431" t="s">
        <v>72</v>
      </c>
      <c r="G3431" t="s">
        <v>62</v>
      </c>
      <c r="H3431" t="s">
        <v>150</v>
      </c>
      <c r="I3431" t="s">
        <v>74</v>
      </c>
      <c r="J3431" t="s">
        <v>65</v>
      </c>
      <c r="K3431" t="s">
        <v>75</v>
      </c>
      <c r="L3431" t="s">
        <v>55</v>
      </c>
      <c r="M3431" t="s">
        <v>56</v>
      </c>
      <c r="N3431" t="s">
        <v>94</v>
      </c>
      <c r="O3431" t="s">
        <v>70</v>
      </c>
      <c r="P3431">
        <v>48</v>
      </c>
      <c r="Q3431">
        <v>48</v>
      </c>
      <c r="R3431">
        <v>49</v>
      </c>
      <c r="S3431">
        <v>1</v>
      </c>
      <c r="T3431">
        <f t="shared" si="477"/>
        <v>48</v>
      </c>
      <c r="U3431">
        <v>46</v>
      </c>
      <c r="V3431">
        <f t="shared" si="478"/>
        <v>2</v>
      </c>
      <c r="W3431" s="3">
        <f t="shared" si="479"/>
        <v>2.0408163265306121E-2</v>
      </c>
      <c r="X3431">
        <v>27</v>
      </c>
      <c r="Y3431" s="4">
        <v>2.5</v>
      </c>
      <c r="Z3431" s="4">
        <v>1</v>
      </c>
      <c r="AA3431" s="5">
        <v>52643.78</v>
      </c>
      <c r="AB3431" s="5">
        <f t="shared" si="480"/>
        <v>2421613.88</v>
      </c>
      <c r="AC3431" s="5">
        <v>35027.1</v>
      </c>
      <c r="AD3431" s="5">
        <f t="shared" si="481"/>
        <v>1716327.9</v>
      </c>
      <c r="AE3431" s="5">
        <v>110319.83</v>
      </c>
      <c r="AF3431" s="5">
        <v>30361.18</v>
      </c>
      <c r="AG3431" s="5">
        <v>8823.09</v>
      </c>
      <c r="AH3431" s="5">
        <v>1450</v>
      </c>
      <c r="AI3431" s="5">
        <v>4600</v>
      </c>
      <c r="AJ3431">
        <v>0</v>
      </c>
      <c r="AK3431" s="5">
        <v>0</v>
      </c>
      <c r="AL3431" s="5">
        <v>2062.92</v>
      </c>
      <c r="AM3431" s="5">
        <v>30783.040000000001</v>
      </c>
      <c r="AN3431">
        <v>4</v>
      </c>
      <c r="AO3431">
        <v>4</v>
      </c>
      <c r="AP3431" t="str">
        <f t="shared" si="482"/>
        <v>Yes</v>
      </c>
      <c r="AQ3431">
        <v>1</v>
      </c>
      <c r="AR3431" s="5">
        <f t="shared" si="483"/>
        <v>1904727.96</v>
      </c>
      <c r="AS3431" s="5">
        <f t="shared" si="484"/>
        <v>516885.92</v>
      </c>
      <c r="AT3431" t="s">
        <v>59</v>
      </c>
      <c r="AU3431" t="s">
        <v>6164</v>
      </c>
      <c r="AV3431" t="s">
        <v>6165</v>
      </c>
      <c r="AW3431" t="s">
        <v>6166</v>
      </c>
      <c r="AX3431" t="s">
        <v>6184</v>
      </c>
      <c r="AY3431">
        <v>51</v>
      </c>
      <c r="AZ3431">
        <v>0</v>
      </c>
      <c r="BA3431">
        <v>22</v>
      </c>
      <c r="BB3431" t="s">
        <v>6191</v>
      </c>
      <c r="BC3431">
        <v>0</v>
      </c>
      <c r="BD3431">
        <v>0</v>
      </c>
      <c r="BE3431" t="s">
        <v>6169</v>
      </c>
      <c r="BF3431" t="s">
        <v>6170</v>
      </c>
      <c r="BG3431">
        <v>0</v>
      </c>
      <c r="BH3431" t="s">
        <v>6171</v>
      </c>
      <c r="BI3431">
        <v>36</v>
      </c>
      <c r="BJ3431" t="s">
        <v>6172</v>
      </c>
      <c r="BK3431">
        <v>0</v>
      </c>
      <c r="BL3431">
        <v>59</v>
      </c>
      <c r="BM3431" s="3">
        <f t="shared" si="485"/>
        <v>0.83050847457627119</v>
      </c>
    </row>
    <row r="3432" spans="1:65">
      <c r="A3432" t="s">
        <v>3568</v>
      </c>
      <c r="B3432" s="2">
        <v>45865</v>
      </c>
      <c r="C3432" t="s">
        <v>3137</v>
      </c>
      <c r="D3432" t="s">
        <v>3138</v>
      </c>
      <c r="E3432">
        <v>7</v>
      </c>
      <c r="F3432" t="s">
        <v>78</v>
      </c>
      <c r="G3432" t="s">
        <v>50</v>
      </c>
      <c r="H3432" t="s">
        <v>173</v>
      </c>
      <c r="I3432" t="s">
        <v>74</v>
      </c>
      <c r="J3432" t="s">
        <v>81</v>
      </c>
      <c r="K3432" t="s">
        <v>54</v>
      </c>
      <c r="L3432" t="s">
        <v>87</v>
      </c>
      <c r="M3432" t="s">
        <v>56</v>
      </c>
      <c r="N3432" t="s">
        <v>76</v>
      </c>
      <c r="O3432" t="s">
        <v>58</v>
      </c>
      <c r="P3432">
        <v>37</v>
      </c>
      <c r="Q3432">
        <v>38</v>
      </c>
      <c r="R3432">
        <v>36</v>
      </c>
      <c r="S3432">
        <v>1</v>
      </c>
      <c r="T3432">
        <f t="shared" si="477"/>
        <v>35</v>
      </c>
      <c r="U3432">
        <v>35</v>
      </c>
      <c r="V3432">
        <f t="shared" si="478"/>
        <v>0</v>
      </c>
      <c r="W3432" s="3">
        <f t="shared" si="479"/>
        <v>2.7777777777777776E-2</v>
      </c>
      <c r="X3432">
        <v>30</v>
      </c>
      <c r="Y3432" s="4">
        <v>1.1000000000000001</v>
      </c>
      <c r="Z3432" s="4">
        <v>0.6</v>
      </c>
      <c r="AA3432" s="5">
        <v>83647.649999999994</v>
      </c>
      <c r="AB3432" s="5">
        <f t="shared" si="480"/>
        <v>2927667.75</v>
      </c>
      <c r="AC3432" s="5">
        <v>54609.74</v>
      </c>
      <c r="AD3432" s="5">
        <f t="shared" si="481"/>
        <v>1965950.64</v>
      </c>
      <c r="AE3432" s="5">
        <v>110490.69</v>
      </c>
      <c r="AF3432" s="5">
        <v>33259.050000000003</v>
      </c>
      <c r="AG3432" s="5">
        <v>10098.49</v>
      </c>
      <c r="AH3432" s="5">
        <v>870</v>
      </c>
      <c r="AI3432" s="5">
        <v>6800</v>
      </c>
      <c r="AJ3432">
        <v>0</v>
      </c>
      <c r="AK3432" s="5">
        <v>0</v>
      </c>
      <c r="AL3432" s="5">
        <v>0</v>
      </c>
      <c r="AM3432" s="5">
        <v>22229.599999999999</v>
      </c>
      <c r="AN3432">
        <v>4</v>
      </c>
      <c r="AO3432">
        <v>4</v>
      </c>
      <c r="AP3432" t="str">
        <f t="shared" si="482"/>
        <v>Yes</v>
      </c>
      <c r="AQ3432">
        <v>1</v>
      </c>
      <c r="AR3432" s="5">
        <f t="shared" si="483"/>
        <v>2149698.4700000002</v>
      </c>
      <c r="AS3432" s="5">
        <f t="shared" si="484"/>
        <v>777969.28</v>
      </c>
      <c r="AT3432" t="s">
        <v>59</v>
      </c>
      <c r="AU3432" t="s">
        <v>6164</v>
      </c>
      <c r="AV3432" t="s">
        <v>6165</v>
      </c>
      <c r="AW3432" t="s">
        <v>6166</v>
      </c>
      <c r="AX3432" t="s">
        <v>6167</v>
      </c>
      <c r="AY3432">
        <v>38</v>
      </c>
      <c r="AZ3432">
        <v>0</v>
      </c>
      <c r="BA3432">
        <v>0</v>
      </c>
      <c r="BB3432" t="s">
        <v>6168</v>
      </c>
      <c r="BC3432">
        <v>0</v>
      </c>
      <c r="BD3432">
        <v>0</v>
      </c>
      <c r="BE3432" t="s">
        <v>6169</v>
      </c>
      <c r="BF3432" t="s">
        <v>6170</v>
      </c>
      <c r="BG3432">
        <v>4</v>
      </c>
      <c r="BH3432" t="s">
        <v>6209</v>
      </c>
      <c r="BI3432">
        <v>79</v>
      </c>
      <c r="BJ3432" t="s">
        <v>6193</v>
      </c>
      <c r="BK3432">
        <v>0</v>
      </c>
      <c r="BL3432">
        <v>47</v>
      </c>
      <c r="BM3432" s="3">
        <f t="shared" si="485"/>
        <v>0.76595744680851063</v>
      </c>
    </row>
    <row r="3433" spans="1:65">
      <c r="A3433" t="s">
        <v>3569</v>
      </c>
      <c r="B3433" s="2">
        <v>45865</v>
      </c>
      <c r="C3433" t="s">
        <v>3137</v>
      </c>
      <c r="D3433" t="s">
        <v>3138</v>
      </c>
      <c r="E3433">
        <v>7</v>
      </c>
      <c r="F3433" t="s">
        <v>61</v>
      </c>
      <c r="G3433" t="s">
        <v>62</v>
      </c>
      <c r="H3433" t="s">
        <v>115</v>
      </c>
      <c r="I3433" t="s">
        <v>74</v>
      </c>
      <c r="J3433" t="s">
        <v>53</v>
      </c>
      <c r="K3433" t="s">
        <v>66</v>
      </c>
      <c r="L3433" t="s">
        <v>67</v>
      </c>
      <c r="M3433" t="s">
        <v>56</v>
      </c>
      <c r="N3433" t="s">
        <v>57</v>
      </c>
      <c r="O3433" t="s">
        <v>70</v>
      </c>
      <c r="P3433">
        <v>54</v>
      </c>
      <c r="Q3433">
        <v>55</v>
      </c>
      <c r="R3433">
        <v>54</v>
      </c>
      <c r="S3433">
        <v>2</v>
      </c>
      <c r="T3433">
        <f t="shared" si="477"/>
        <v>52</v>
      </c>
      <c r="U3433">
        <v>51</v>
      </c>
      <c r="V3433">
        <f t="shared" si="478"/>
        <v>1</v>
      </c>
      <c r="W3433" s="3">
        <f t="shared" si="479"/>
        <v>3.7037037037037035E-2</v>
      </c>
      <c r="X3433">
        <v>27</v>
      </c>
      <c r="Y3433" s="4">
        <v>3.2</v>
      </c>
      <c r="Z3433" s="4">
        <v>0.9</v>
      </c>
      <c r="AA3433" s="5">
        <v>33463.74</v>
      </c>
      <c r="AB3433" s="5">
        <f t="shared" si="480"/>
        <v>1706650.74</v>
      </c>
      <c r="AC3433" s="5">
        <v>22969.48</v>
      </c>
      <c r="AD3433" s="5">
        <f t="shared" si="481"/>
        <v>1240351.92</v>
      </c>
      <c r="AE3433" s="5">
        <v>93092.24</v>
      </c>
      <c r="AF3433" s="5">
        <v>24146.82</v>
      </c>
      <c r="AG3433" s="5">
        <v>8804.8700000000008</v>
      </c>
      <c r="AH3433" s="5">
        <v>1305</v>
      </c>
      <c r="AI3433" s="5">
        <v>6400</v>
      </c>
      <c r="AJ3433">
        <v>0</v>
      </c>
      <c r="AK3433" s="5">
        <v>0</v>
      </c>
      <c r="AL3433" s="5">
        <v>665.09</v>
      </c>
      <c r="AM3433" s="5">
        <v>34337.199999999997</v>
      </c>
      <c r="AN3433">
        <v>4</v>
      </c>
      <c r="AO3433">
        <v>4</v>
      </c>
      <c r="AP3433" t="str">
        <f t="shared" si="482"/>
        <v>Yes</v>
      </c>
      <c r="AQ3433">
        <v>0</v>
      </c>
      <c r="AR3433" s="5">
        <f t="shared" si="483"/>
        <v>1409103.14</v>
      </c>
      <c r="AS3433" s="5">
        <f t="shared" si="484"/>
        <v>297547.59999999998</v>
      </c>
      <c r="AT3433" t="s">
        <v>59</v>
      </c>
      <c r="AU3433" t="s">
        <v>6164</v>
      </c>
      <c r="AV3433" t="s">
        <v>6165</v>
      </c>
      <c r="AW3433" t="s">
        <v>6166</v>
      </c>
      <c r="AX3433" t="s">
        <v>6167</v>
      </c>
      <c r="AY3433">
        <v>56</v>
      </c>
      <c r="AZ3433">
        <v>0</v>
      </c>
      <c r="BA3433">
        <v>17</v>
      </c>
      <c r="BB3433" t="s">
        <v>6198</v>
      </c>
      <c r="BC3433">
        <v>0</v>
      </c>
      <c r="BD3433">
        <v>0</v>
      </c>
      <c r="BE3433" t="s">
        <v>6169</v>
      </c>
      <c r="BF3433" t="s">
        <v>6170</v>
      </c>
      <c r="BG3433">
        <v>0</v>
      </c>
      <c r="BH3433" t="s">
        <v>6171</v>
      </c>
      <c r="BI3433">
        <v>55</v>
      </c>
      <c r="BJ3433" t="s">
        <v>6187</v>
      </c>
      <c r="BK3433">
        <v>0</v>
      </c>
      <c r="BL3433">
        <v>75</v>
      </c>
      <c r="BM3433" s="3">
        <f t="shared" si="485"/>
        <v>0.72</v>
      </c>
    </row>
    <row r="3434" spans="1:65">
      <c r="A3434" t="s">
        <v>3570</v>
      </c>
      <c r="B3434" s="2">
        <v>45865</v>
      </c>
      <c r="C3434" t="s">
        <v>3137</v>
      </c>
      <c r="D3434" t="s">
        <v>3138</v>
      </c>
      <c r="E3434">
        <v>7</v>
      </c>
      <c r="F3434" t="s">
        <v>49</v>
      </c>
      <c r="G3434" t="s">
        <v>50</v>
      </c>
      <c r="H3434" t="s">
        <v>108</v>
      </c>
      <c r="I3434" t="s">
        <v>64</v>
      </c>
      <c r="J3434" t="s">
        <v>81</v>
      </c>
      <c r="K3434" t="s">
        <v>75</v>
      </c>
      <c r="L3434" t="s">
        <v>67</v>
      </c>
      <c r="M3434" t="s">
        <v>68</v>
      </c>
      <c r="N3434" t="s">
        <v>94</v>
      </c>
      <c r="O3434" t="s">
        <v>70</v>
      </c>
      <c r="P3434">
        <v>36</v>
      </c>
      <c r="Q3434">
        <v>38</v>
      </c>
      <c r="R3434">
        <v>36</v>
      </c>
      <c r="S3434">
        <v>4</v>
      </c>
      <c r="T3434">
        <f t="shared" si="477"/>
        <v>32</v>
      </c>
      <c r="U3434">
        <v>32</v>
      </c>
      <c r="V3434">
        <f t="shared" si="478"/>
        <v>0</v>
      </c>
      <c r="W3434" s="3">
        <f t="shared" si="479"/>
        <v>0.1111111111111111</v>
      </c>
      <c r="X3434">
        <v>18</v>
      </c>
      <c r="Y3434" s="4">
        <v>3.5</v>
      </c>
      <c r="Z3434" s="4">
        <v>1.2</v>
      </c>
      <c r="AA3434" s="5">
        <v>78088.990000000005</v>
      </c>
      <c r="AB3434" s="5">
        <f t="shared" si="480"/>
        <v>2498847.6800000002</v>
      </c>
      <c r="AC3434" s="5">
        <v>49485.279999999999</v>
      </c>
      <c r="AD3434" s="5">
        <f t="shared" si="481"/>
        <v>1781470.08</v>
      </c>
      <c r="AE3434" s="5">
        <v>105599.36</v>
      </c>
      <c r="AF3434" s="5">
        <v>32301.18</v>
      </c>
      <c r="AG3434" s="5">
        <v>8842.3799999999992</v>
      </c>
      <c r="AH3434" s="5">
        <v>1740</v>
      </c>
      <c r="AI3434" s="5">
        <v>32492.1</v>
      </c>
      <c r="AJ3434">
        <v>1</v>
      </c>
      <c r="AK3434" s="5">
        <v>22488.799999999999</v>
      </c>
      <c r="AL3434" s="5">
        <v>0</v>
      </c>
      <c r="AM3434" s="5">
        <v>21691.43</v>
      </c>
      <c r="AN3434">
        <v>4</v>
      </c>
      <c r="AO3434">
        <v>3</v>
      </c>
      <c r="AP3434" t="str">
        <f t="shared" si="482"/>
        <v>Yes</v>
      </c>
      <c r="AQ3434">
        <v>1</v>
      </c>
      <c r="AR3434" s="5">
        <f t="shared" si="483"/>
        <v>2006625.33</v>
      </c>
      <c r="AS3434" s="5">
        <f t="shared" si="484"/>
        <v>492222.35</v>
      </c>
      <c r="AT3434" t="s">
        <v>1641</v>
      </c>
      <c r="AU3434" t="s">
        <v>6199</v>
      </c>
      <c r="AV3434" t="s">
        <v>6200</v>
      </c>
      <c r="AW3434" t="s">
        <v>6175</v>
      </c>
      <c r="AX3434" t="s">
        <v>6167</v>
      </c>
      <c r="AY3434">
        <v>37</v>
      </c>
      <c r="AZ3434">
        <v>0</v>
      </c>
      <c r="BA3434">
        <v>0</v>
      </c>
      <c r="BB3434" t="s">
        <v>6168</v>
      </c>
      <c r="BC3434">
        <v>0</v>
      </c>
      <c r="BD3434">
        <v>0</v>
      </c>
      <c r="BE3434" t="s">
        <v>6169</v>
      </c>
      <c r="BF3434" t="s">
        <v>6210</v>
      </c>
      <c r="BG3434">
        <v>0</v>
      </c>
      <c r="BH3434" t="s">
        <v>6171</v>
      </c>
      <c r="BI3434">
        <v>27</v>
      </c>
      <c r="BJ3434" t="s">
        <v>6172</v>
      </c>
      <c r="BK3434">
        <v>0</v>
      </c>
      <c r="BL3434">
        <v>49</v>
      </c>
      <c r="BM3434" s="3">
        <f t="shared" si="485"/>
        <v>0.73469387755102045</v>
      </c>
    </row>
    <row r="3435" spans="1:65">
      <c r="A3435" t="s">
        <v>3571</v>
      </c>
      <c r="B3435" s="2">
        <v>45865</v>
      </c>
      <c r="C3435" t="s">
        <v>3137</v>
      </c>
      <c r="D3435" t="s">
        <v>3138</v>
      </c>
      <c r="E3435">
        <v>7</v>
      </c>
      <c r="F3435" t="s">
        <v>49</v>
      </c>
      <c r="G3435" t="s">
        <v>79</v>
      </c>
      <c r="H3435" t="s">
        <v>262</v>
      </c>
      <c r="I3435" t="s">
        <v>74</v>
      </c>
      <c r="J3435" t="s">
        <v>81</v>
      </c>
      <c r="K3435" t="s">
        <v>75</v>
      </c>
      <c r="L3435" t="s">
        <v>67</v>
      </c>
      <c r="M3435" t="s">
        <v>68</v>
      </c>
      <c r="N3435" t="s">
        <v>57</v>
      </c>
      <c r="O3435" t="s">
        <v>82</v>
      </c>
      <c r="P3435">
        <v>38</v>
      </c>
      <c r="Q3435">
        <v>39</v>
      </c>
      <c r="R3435">
        <v>37</v>
      </c>
      <c r="S3435">
        <v>4</v>
      </c>
      <c r="T3435">
        <f t="shared" si="477"/>
        <v>33</v>
      </c>
      <c r="U3435">
        <v>33</v>
      </c>
      <c r="V3435">
        <f t="shared" si="478"/>
        <v>0</v>
      </c>
      <c r="W3435" s="3">
        <f t="shared" si="479"/>
        <v>0.10810810810810811</v>
      </c>
      <c r="X3435">
        <v>25</v>
      </c>
      <c r="Y3435" s="4">
        <v>5.4</v>
      </c>
      <c r="Z3435" s="4">
        <v>1</v>
      </c>
      <c r="AA3435" s="5">
        <v>78648.009999999995</v>
      </c>
      <c r="AB3435" s="5">
        <f t="shared" si="480"/>
        <v>2595384.33</v>
      </c>
      <c r="AC3435" s="5">
        <v>49207.48</v>
      </c>
      <c r="AD3435" s="5">
        <f t="shared" si="481"/>
        <v>1820676.76</v>
      </c>
      <c r="AE3435" s="5">
        <v>111345.49</v>
      </c>
      <c r="AF3435" s="5">
        <v>32066.33</v>
      </c>
      <c r="AG3435" s="5">
        <v>9751.85</v>
      </c>
      <c r="AH3435" s="5">
        <v>1450</v>
      </c>
      <c r="AI3435" s="5">
        <v>31935.87</v>
      </c>
      <c r="AJ3435">
        <v>1</v>
      </c>
      <c r="AK3435" s="5">
        <v>23754.75</v>
      </c>
      <c r="AL3435" s="5">
        <v>0</v>
      </c>
      <c r="AM3435" s="5">
        <v>20275.689999999999</v>
      </c>
      <c r="AN3435">
        <v>4</v>
      </c>
      <c r="AO3435">
        <v>4</v>
      </c>
      <c r="AP3435" t="str">
        <f t="shared" si="482"/>
        <v>Yes</v>
      </c>
      <c r="AQ3435">
        <v>2</v>
      </c>
      <c r="AR3435" s="5">
        <f t="shared" si="483"/>
        <v>2051256.74</v>
      </c>
      <c r="AS3435" s="5">
        <f t="shared" si="484"/>
        <v>544127.59</v>
      </c>
      <c r="AT3435" t="s">
        <v>1641</v>
      </c>
      <c r="AU3435" t="s">
        <v>6189</v>
      </c>
      <c r="AV3435" t="s">
        <v>6201</v>
      </c>
      <c r="AW3435" t="s">
        <v>6175</v>
      </c>
      <c r="AX3435" t="s">
        <v>6167</v>
      </c>
      <c r="AY3435">
        <v>41</v>
      </c>
      <c r="AZ3435">
        <v>0</v>
      </c>
      <c r="BA3435">
        <v>0</v>
      </c>
      <c r="BB3435" t="s">
        <v>6168</v>
      </c>
      <c r="BC3435">
        <v>0</v>
      </c>
      <c r="BD3435">
        <v>0</v>
      </c>
      <c r="BE3435" t="s">
        <v>6169</v>
      </c>
      <c r="BF3435" t="s">
        <v>6210</v>
      </c>
      <c r="BG3435">
        <v>1</v>
      </c>
      <c r="BH3435" t="s">
        <v>6179</v>
      </c>
      <c r="BI3435">
        <v>39</v>
      </c>
      <c r="BJ3435" t="s">
        <v>6172</v>
      </c>
      <c r="BK3435">
        <v>0</v>
      </c>
      <c r="BL3435">
        <v>52</v>
      </c>
      <c r="BM3435" s="3">
        <f t="shared" si="485"/>
        <v>0.71153846153846156</v>
      </c>
    </row>
    <row r="3436" spans="1:65">
      <c r="A3436" t="s">
        <v>3572</v>
      </c>
      <c r="B3436" s="2">
        <v>45865</v>
      </c>
      <c r="C3436" t="s">
        <v>3137</v>
      </c>
      <c r="D3436" t="s">
        <v>3138</v>
      </c>
      <c r="E3436">
        <v>7</v>
      </c>
      <c r="F3436" t="s">
        <v>61</v>
      </c>
      <c r="G3436" t="s">
        <v>79</v>
      </c>
      <c r="H3436" t="s">
        <v>84</v>
      </c>
      <c r="I3436" t="s">
        <v>74</v>
      </c>
      <c r="J3436" t="s">
        <v>53</v>
      </c>
      <c r="K3436" t="s">
        <v>54</v>
      </c>
      <c r="L3436" t="s">
        <v>87</v>
      </c>
      <c r="M3436" t="s">
        <v>68</v>
      </c>
      <c r="N3436" t="s">
        <v>69</v>
      </c>
      <c r="O3436" t="s">
        <v>82</v>
      </c>
      <c r="P3436">
        <v>59</v>
      </c>
      <c r="Q3436">
        <v>63</v>
      </c>
      <c r="R3436">
        <v>63</v>
      </c>
      <c r="S3436">
        <v>2</v>
      </c>
      <c r="T3436">
        <f t="shared" si="477"/>
        <v>61</v>
      </c>
      <c r="U3436">
        <v>57</v>
      </c>
      <c r="V3436">
        <f t="shared" si="478"/>
        <v>4</v>
      </c>
      <c r="W3436" s="3">
        <f t="shared" si="479"/>
        <v>3.1746031746031744E-2</v>
      </c>
      <c r="X3436">
        <v>33</v>
      </c>
      <c r="Y3436" s="4">
        <v>8.8000000000000007</v>
      </c>
      <c r="Z3436" s="4">
        <v>2.2000000000000002</v>
      </c>
      <c r="AA3436" s="5">
        <v>39237.1</v>
      </c>
      <c r="AB3436" s="5">
        <f t="shared" si="480"/>
        <v>2236514.7000000002</v>
      </c>
      <c r="AC3436" s="5">
        <v>23019.18</v>
      </c>
      <c r="AD3436" s="5">
        <f t="shared" si="481"/>
        <v>1450208.34</v>
      </c>
      <c r="AE3436" s="5">
        <v>109024.14</v>
      </c>
      <c r="AF3436" s="5">
        <v>27904.84</v>
      </c>
      <c r="AG3436" s="5">
        <v>9369.06</v>
      </c>
      <c r="AH3436" s="5">
        <v>3190</v>
      </c>
      <c r="AI3436" s="5">
        <v>6400</v>
      </c>
      <c r="AJ3436">
        <v>1</v>
      </c>
      <c r="AK3436" s="5">
        <v>9133.5300000000007</v>
      </c>
      <c r="AL3436" s="5">
        <v>2756.31</v>
      </c>
      <c r="AM3436" s="5">
        <v>36982.85</v>
      </c>
      <c r="AN3436">
        <v>4</v>
      </c>
      <c r="AO3436">
        <v>3</v>
      </c>
      <c r="AP3436" t="str">
        <f t="shared" si="482"/>
        <v>Yes</v>
      </c>
      <c r="AQ3436">
        <v>1</v>
      </c>
      <c r="AR3436" s="5">
        <f t="shared" si="483"/>
        <v>1654969.07</v>
      </c>
      <c r="AS3436" s="5">
        <f t="shared" si="484"/>
        <v>581545.63</v>
      </c>
      <c r="AT3436" t="s">
        <v>59</v>
      </c>
      <c r="AU3436" t="s">
        <v>6181</v>
      </c>
      <c r="AV3436" t="s">
        <v>6182</v>
      </c>
      <c r="AW3436" t="s">
        <v>6183</v>
      </c>
      <c r="AX3436" t="s">
        <v>6177</v>
      </c>
      <c r="AY3436">
        <v>61</v>
      </c>
      <c r="AZ3436">
        <v>2</v>
      </c>
      <c r="BA3436">
        <v>26</v>
      </c>
      <c r="BB3436" t="s">
        <v>6185</v>
      </c>
      <c r="BC3436">
        <v>0</v>
      </c>
      <c r="BD3436">
        <v>0</v>
      </c>
      <c r="BE3436" t="s">
        <v>6169</v>
      </c>
      <c r="BF3436" t="s">
        <v>6170</v>
      </c>
      <c r="BG3436">
        <v>1</v>
      </c>
      <c r="BH3436" t="s">
        <v>6186</v>
      </c>
      <c r="BI3436">
        <v>21</v>
      </c>
      <c r="BJ3436" t="s">
        <v>6172</v>
      </c>
      <c r="BK3436">
        <v>0</v>
      </c>
      <c r="BL3436">
        <v>72</v>
      </c>
      <c r="BM3436" s="3">
        <f t="shared" si="485"/>
        <v>0.875</v>
      </c>
    </row>
    <row r="3437" spans="1:65">
      <c r="A3437" t="s">
        <v>3573</v>
      </c>
      <c r="B3437" s="2">
        <v>45865</v>
      </c>
      <c r="C3437" t="s">
        <v>3137</v>
      </c>
      <c r="D3437" t="s">
        <v>3138</v>
      </c>
      <c r="E3437">
        <v>7</v>
      </c>
      <c r="F3437" t="s">
        <v>49</v>
      </c>
      <c r="G3437" t="s">
        <v>79</v>
      </c>
      <c r="H3437" t="s">
        <v>111</v>
      </c>
      <c r="I3437" t="s">
        <v>52</v>
      </c>
      <c r="J3437" t="s">
        <v>81</v>
      </c>
      <c r="K3437" t="s">
        <v>66</v>
      </c>
      <c r="L3437" t="s">
        <v>92</v>
      </c>
      <c r="M3437" t="s">
        <v>56</v>
      </c>
      <c r="N3437" t="s">
        <v>57</v>
      </c>
      <c r="O3437" t="s">
        <v>58</v>
      </c>
      <c r="P3437">
        <v>40</v>
      </c>
      <c r="Q3437">
        <v>42</v>
      </c>
      <c r="R3437">
        <v>42</v>
      </c>
      <c r="S3437">
        <v>1</v>
      </c>
      <c r="T3437">
        <f t="shared" si="477"/>
        <v>41</v>
      </c>
      <c r="U3437">
        <v>39</v>
      </c>
      <c r="V3437">
        <f t="shared" si="478"/>
        <v>2</v>
      </c>
      <c r="W3437" s="3">
        <f t="shared" si="479"/>
        <v>2.3809523809523808E-2</v>
      </c>
      <c r="X3437">
        <v>34</v>
      </c>
      <c r="Y3437" s="4">
        <v>4.5999999999999996</v>
      </c>
      <c r="Z3437" s="4">
        <v>2</v>
      </c>
      <c r="AA3437" s="5">
        <v>73433.17</v>
      </c>
      <c r="AB3437" s="5">
        <f t="shared" si="480"/>
        <v>2863893.63</v>
      </c>
      <c r="AC3437" s="5">
        <v>53794.080000000002</v>
      </c>
      <c r="AD3437" s="5">
        <f t="shared" si="481"/>
        <v>2259351.36</v>
      </c>
      <c r="AE3437" s="5">
        <v>134652.62</v>
      </c>
      <c r="AF3437" s="5">
        <v>36809.14</v>
      </c>
      <c r="AG3437" s="5">
        <v>9893.2000000000007</v>
      </c>
      <c r="AH3437" s="5">
        <v>2900</v>
      </c>
      <c r="AI3437" s="5">
        <v>6800</v>
      </c>
      <c r="AJ3437">
        <v>0</v>
      </c>
      <c r="AK3437" s="5">
        <v>0</v>
      </c>
      <c r="AL3437" s="5">
        <v>3033.09</v>
      </c>
      <c r="AM3437" s="5">
        <v>24229.83</v>
      </c>
      <c r="AN3437">
        <v>4</v>
      </c>
      <c r="AO3437">
        <v>2</v>
      </c>
      <c r="AP3437" t="str">
        <f t="shared" si="482"/>
        <v>Yes</v>
      </c>
      <c r="AQ3437">
        <v>1</v>
      </c>
      <c r="AR3437" s="5">
        <f t="shared" si="483"/>
        <v>2477669.2400000002</v>
      </c>
      <c r="AS3437" s="5">
        <f t="shared" si="484"/>
        <v>386224.39</v>
      </c>
      <c r="AT3437" t="s">
        <v>59</v>
      </c>
      <c r="AU3437" t="s">
        <v>6164</v>
      </c>
      <c r="AV3437" t="s">
        <v>6165</v>
      </c>
      <c r="AW3437" t="s">
        <v>6166</v>
      </c>
      <c r="AX3437" t="s">
        <v>6184</v>
      </c>
      <c r="AY3437">
        <v>41</v>
      </c>
      <c r="AZ3437">
        <v>0</v>
      </c>
      <c r="BA3437">
        <v>22</v>
      </c>
      <c r="BB3437" t="s">
        <v>6180</v>
      </c>
      <c r="BC3437">
        <v>0</v>
      </c>
      <c r="BD3437">
        <v>0</v>
      </c>
      <c r="BE3437" t="s">
        <v>6169</v>
      </c>
      <c r="BF3437" t="s">
        <v>6170</v>
      </c>
      <c r="BG3437">
        <v>0</v>
      </c>
      <c r="BH3437" t="s">
        <v>6171</v>
      </c>
      <c r="BI3437">
        <v>27</v>
      </c>
      <c r="BJ3437" t="s">
        <v>6172</v>
      </c>
      <c r="BK3437">
        <v>0</v>
      </c>
      <c r="BL3437">
        <v>50</v>
      </c>
      <c r="BM3437" s="3">
        <f t="shared" si="485"/>
        <v>0.84</v>
      </c>
    </row>
    <row r="3438" spans="1:65">
      <c r="A3438" t="s">
        <v>3574</v>
      </c>
      <c r="B3438" s="2">
        <v>45865</v>
      </c>
      <c r="C3438" t="s">
        <v>3137</v>
      </c>
      <c r="D3438" t="s">
        <v>3138</v>
      </c>
      <c r="E3438">
        <v>7</v>
      </c>
      <c r="F3438" t="s">
        <v>61</v>
      </c>
      <c r="G3438" t="s">
        <v>62</v>
      </c>
      <c r="H3438" t="s">
        <v>115</v>
      </c>
      <c r="I3438" t="s">
        <v>64</v>
      </c>
      <c r="J3438" t="s">
        <v>81</v>
      </c>
      <c r="K3438" t="s">
        <v>75</v>
      </c>
      <c r="L3438" t="s">
        <v>55</v>
      </c>
      <c r="M3438" t="s">
        <v>56</v>
      </c>
      <c r="N3438" t="s">
        <v>94</v>
      </c>
      <c r="O3438" t="s">
        <v>82</v>
      </c>
      <c r="P3438">
        <v>39</v>
      </c>
      <c r="Q3438">
        <v>41</v>
      </c>
      <c r="R3438">
        <v>41</v>
      </c>
      <c r="S3438">
        <v>1</v>
      </c>
      <c r="T3438">
        <f t="shared" si="477"/>
        <v>40</v>
      </c>
      <c r="U3438">
        <v>38</v>
      </c>
      <c r="V3438">
        <f t="shared" si="478"/>
        <v>2</v>
      </c>
      <c r="W3438" s="3">
        <f t="shared" si="479"/>
        <v>2.4390243902439025E-2</v>
      </c>
      <c r="X3438">
        <v>29</v>
      </c>
      <c r="Y3438" s="4">
        <v>3.7</v>
      </c>
      <c r="Z3438" s="4">
        <v>1.7</v>
      </c>
      <c r="AA3438" s="5">
        <v>77556.86</v>
      </c>
      <c r="AB3438" s="5">
        <f t="shared" si="480"/>
        <v>2947160.68</v>
      </c>
      <c r="AC3438" s="5">
        <v>53207.65</v>
      </c>
      <c r="AD3438" s="5">
        <f t="shared" si="481"/>
        <v>2181513.65</v>
      </c>
      <c r="AE3438" s="5">
        <v>119874.57</v>
      </c>
      <c r="AF3438" s="5">
        <v>34042.949999999997</v>
      </c>
      <c r="AG3438" s="5">
        <v>9046.4599999999991</v>
      </c>
      <c r="AH3438" s="5">
        <v>2465</v>
      </c>
      <c r="AI3438" s="5">
        <v>6800</v>
      </c>
      <c r="AJ3438">
        <v>0</v>
      </c>
      <c r="AK3438" s="5">
        <v>0</v>
      </c>
      <c r="AL3438" s="5">
        <v>2956.03</v>
      </c>
      <c r="AM3438" s="5">
        <v>23529.34</v>
      </c>
      <c r="AN3438">
        <v>4</v>
      </c>
      <c r="AO3438">
        <v>3</v>
      </c>
      <c r="AP3438" t="str">
        <f t="shared" si="482"/>
        <v>Yes</v>
      </c>
      <c r="AQ3438">
        <v>0</v>
      </c>
      <c r="AR3438" s="5">
        <f t="shared" si="483"/>
        <v>2380228</v>
      </c>
      <c r="AS3438" s="5">
        <f t="shared" si="484"/>
        <v>566932.68000000005</v>
      </c>
      <c r="AT3438" t="s">
        <v>59</v>
      </c>
      <c r="AU3438" t="s">
        <v>6164</v>
      </c>
      <c r="AV3438" t="s">
        <v>6165</v>
      </c>
      <c r="AW3438" t="s">
        <v>6166</v>
      </c>
      <c r="AX3438" t="s">
        <v>6184</v>
      </c>
      <c r="AY3438">
        <v>42</v>
      </c>
      <c r="AZ3438">
        <v>0</v>
      </c>
      <c r="BA3438">
        <v>17</v>
      </c>
      <c r="BB3438" t="s">
        <v>6180</v>
      </c>
      <c r="BC3438">
        <v>0</v>
      </c>
      <c r="BD3438">
        <v>0</v>
      </c>
      <c r="BE3438" t="s">
        <v>6169</v>
      </c>
      <c r="BF3438" t="s">
        <v>6170</v>
      </c>
      <c r="BG3438">
        <v>1</v>
      </c>
      <c r="BH3438" t="s">
        <v>6179</v>
      </c>
      <c r="BI3438">
        <v>20</v>
      </c>
      <c r="BJ3438" t="s">
        <v>6172</v>
      </c>
      <c r="BK3438">
        <v>0</v>
      </c>
      <c r="BL3438">
        <v>49</v>
      </c>
      <c r="BM3438" s="3">
        <f t="shared" si="485"/>
        <v>0.83673469387755106</v>
      </c>
    </row>
    <row r="3439" spans="1:65">
      <c r="A3439" t="s">
        <v>3575</v>
      </c>
      <c r="B3439" s="2">
        <v>45866</v>
      </c>
      <c r="C3439" t="s">
        <v>3137</v>
      </c>
      <c r="D3439" t="s">
        <v>3138</v>
      </c>
      <c r="E3439">
        <v>7</v>
      </c>
      <c r="F3439" t="s">
        <v>61</v>
      </c>
      <c r="G3439" t="s">
        <v>79</v>
      </c>
      <c r="H3439" t="s">
        <v>84</v>
      </c>
      <c r="I3439" t="s">
        <v>64</v>
      </c>
      <c r="J3439" t="s">
        <v>53</v>
      </c>
      <c r="K3439" t="s">
        <v>75</v>
      </c>
      <c r="L3439" t="s">
        <v>87</v>
      </c>
      <c r="M3439" t="s">
        <v>56</v>
      </c>
      <c r="N3439" t="s">
        <v>76</v>
      </c>
      <c r="O3439" t="s">
        <v>58</v>
      </c>
      <c r="P3439">
        <v>64</v>
      </c>
      <c r="Q3439">
        <v>64</v>
      </c>
      <c r="R3439">
        <v>61</v>
      </c>
      <c r="S3439">
        <v>1</v>
      </c>
      <c r="T3439">
        <f t="shared" si="477"/>
        <v>60</v>
      </c>
      <c r="U3439">
        <v>60</v>
      </c>
      <c r="V3439">
        <f t="shared" si="478"/>
        <v>0</v>
      </c>
      <c r="W3439" s="3">
        <f t="shared" si="479"/>
        <v>1.6393442622950821E-2</v>
      </c>
      <c r="X3439">
        <v>25</v>
      </c>
      <c r="Y3439" s="4">
        <v>1.6</v>
      </c>
      <c r="Z3439" s="4">
        <v>0.6</v>
      </c>
      <c r="AA3439" s="5">
        <v>36045.69</v>
      </c>
      <c r="AB3439" s="5">
        <f t="shared" si="480"/>
        <v>2162741.4</v>
      </c>
      <c r="AC3439" s="5">
        <v>24074.47</v>
      </c>
      <c r="AD3439" s="5">
        <f t="shared" si="481"/>
        <v>1468542.67</v>
      </c>
      <c r="AE3439" s="5">
        <v>101438.76</v>
      </c>
      <c r="AF3439" s="5">
        <v>25815.21</v>
      </c>
      <c r="AG3439" s="5">
        <v>9522.09</v>
      </c>
      <c r="AH3439" s="5">
        <v>870</v>
      </c>
      <c r="AI3439" s="5">
        <v>3200</v>
      </c>
      <c r="AJ3439">
        <v>0</v>
      </c>
      <c r="AK3439" s="5">
        <v>0</v>
      </c>
      <c r="AL3439" s="5">
        <v>0</v>
      </c>
      <c r="AM3439" s="5">
        <v>37200.5</v>
      </c>
      <c r="AN3439">
        <v>4</v>
      </c>
      <c r="AO3439">
        <v>3</v>
      </c>
      <c r="AP3439" t="str">
        <f t="shared" si="482"/>
        <v>Yes</v>
      </c>
      <c r="AQ3439">
        <v>1</v>
      </c>
      <c r="AR3439" s="5">
        <f t="shared" si="483"/>
        <v>1646589.23</v>
      </c>
      <c r="AS3439" s="5">
        <f t="shared" si="484"/>
        <v>516152.17</v>
      </c>
      <c r="AT3439" t="s">
        <v>59</v>
      </c>
      <c r="AU3439" t="s">
        <v>6164</v>
      </c>
      <c r="AV3439" t="s">
        <v>6165</v>
      </c>
      <c r="AW3439" t="s">
        <v>6166</v>
      </c>
      <c r="AX3439" t="s">
        <v>6167</v>
      </c>
      <c r="AY3439">
        <v>66</v>
      </c>
      <c r="AZ3439">
        <v>2</v>
      </c>
      <c r="BA3439">
        <v>0</v>
      </c>
      <c r="BB3439" t="s">
        <v>6168</v>
      </c>
      <c r="BC3439">
        <v>0</v>
      </c>
      <c r="BD3439">
        <v>0</v>
      </c>
      <c r="BE3439" t="s">
        <v>6169</v>
      </c>
      <c r="BF3439" t="s">
        <v>6170</v>
      </c>
      <c r="BG3439">
        <v>0</v>
      </c>
      <c r="BH3439" t="s">
        <v>6171</v>
      </c>
      <c r="BI3439">
        <v>44</v>
      </c>
      <c r="BJ3439" t="s">
        <v>6172</v>
      </c>
      <c r="BK3439">
        <v>0</v>
      </c>
      <c r="BL3439">
        <v>70</v>
      </c>
      <c r="BM3439" s="3">
        <f t="shared" si="485"/>
        <v>0.87142857142857144</v>
      </c>
    </row>
    <row r="3440" spans="1:65">
      <c r="A3440" t="s">
        <v>3576</v>
      </c>
      <c r="B3440" s="2">
        <v>45866</v>
      </c>
      <c r="C3440" t="s">
        <v>3137</v>
      </c>
      <c r="D3440" t="s">
        <v>3138</v>
      </c>
      <c r="E3440">
        <v>7</v>
      </c>
      <c r="F3440" t="s">
        <v>61</v>
      </c>
      <c r="G3440" t="s">
        <v>79</v>
      </c>
      <c r="H3440" t="s">
        <v>123</v>
      </c>
      <c r="I3440" t="s">
        <v>64</v>
      </c>
      <c r="J3440" t="s">
        <v>53</v>
      </c>
      <c r="K3440" t="s">
        <v>75</v>
      </c>
      <c r="L3440" t="s">
        <v>92</v>
      </c>
      <c r="M3440" t="s">
        <v>56</v>
      </c>
      <c r="N3440" t="s">
        <v>57</v>
      </c>
      <c r="O3440" t="s">
        <v>58</v>
      </c>
      <c r="P3440">
        <v>52</v>
      </c>
      <c r="Q3440">
        <v>54</v>
      </c>
      <c r="R3440">
        <v>53</v>
      </c>
      <c r="S3440">
        <v>1</v>
      </c>
      <c r="T3440">
        <f t="shared" si="477"/>
        <v>52</v>
      </c>
      <c r="U3440">
        <v>50</v>
      </c>
      <c r="V3440">
        <f t="shared" si="478"/>
        <v>2</v>
      </c>
      <c r="W3440" s="3">
        <f t="shared" si="479"/>
        <v>1.8867924528301886E-2</v>
      </c>
      <c r="X3440">
        <v>33</v>
      </c>
      <c r="Y3440" s="4">
        <v>0</v>
      </c>
      <c r="Z3440" s="4">
        <v>1.1000000000000001</v>
      </c>
      <c r="AA3440" s="5">
        <v>35648.19</v>
      </c>
      <c r="AB3440" s="5">
        <f t="shared" si="480"/>
        <v>1782409.5</v>
      </c>
      <c r="AC3440" s="5">
        <v>23709.24</v>
      </c>
      <c r="AD3440" s="5">
        <f t="shared" si="481"/>
        <v>1256589.72</v>
      </c>
      <c r="AE3440" s="5">
        <v>88177.49</v>
      </c>
      <c r="AF3440" s="5">
        <v>23124.400000000001</v>
      </c>
      <c r="AG3440" s="5">
        <v>10518.81</v>
      </c>
      <c r="AH3440" s="5">
        <v>1595</v>
      </c>
      <c r="AI3440" s="5">
        <v>3200</v>
      </c>
      <c r="AJ3440">
        <v>0</v>
      </c>
      <c r="AK3440" s="5">
        <v>0</v>
      </c>
      <c r="AL3440" s="5">
        <v>1359.95</v>
      </c>
      <c r="AM3440" s="5">
        <v>33191.1</v>
      </c>
      <c r="AN3440">
        <v>4</v>
      </c>
      <c r="AO3440">
        <v>3</v>
      </c>
      <c r="AP3440" t="str">
        <f t="shared" si="482"/>
        <v>Yes</v>
      </c>
      <c r="AQ3440">
        <v>1</v>
      </c>
      <c r="AR3440" s="5">
        <f t="shared" si="483"/>
        <v>1417756.47</v>
      </c>
      <c r="AS3440" s="5">
        <f t="shared" si="484"/>
        <v>364653.03</v>
      </c>
      <c r="AT3440" t="s">
        <v>59</v>
      </c>
      <c r="AU3440" t="s">
        <v>6164</v>
      </c>
      <c r="AV3440" t="s">
        <v>6165</v>
      </c>
      <c r="AW3440" t="s">
        <v>6166</v>
      </c>
      <c r="AX3440" t="s">
        <v>6167</v>
      </c>
      <c r="AY3440">
        <v>53</v>
      </c>
      <c r="AZ3440">
        <v>0</v>
      </c>
      <c r="BA3440">
        <v>20</v>
      </c>
      <c r="BB3440" t="s">
        <v>6191</v>
      </c>
      <c r="BC3440">
        <v>0</v>
      </c>
      <c r="BD3440">
        <v>0</v>
      </c>
      <c r="BE3440" t="s">
        <v>6169</v>
      </c>
      <c r="BF3440" t="s">
        <v>6170</v>
      </c>
      <c r="BG3440">
        <v>0</v>
      </c>
      <c r="BH3440" t="s">
        <v>6171</v>
      </c>
      <c r="BI3440">
        <v>49</v>
      </c>
      <c r="BJ3440" t="s">
        <v>6172</v>
      </c>
      <c r="BK3440">
        <v>0</v>
      </c>
      <c r="BL3440">
        <v>70</v>
      </c>
      <c r="BM3440" s="3">
        <f t="shared" si="485"/>
        <v>0.75714285714285712</v>
      </c>
    </row>
    <row r="3441" spans="1:65">
      <c r="A3441" t="s">
        <v>3577</v>
      </c>
      <c r="B3441" s="2">
        <v>45866</v>
      </c>
      <c r="C3441" t="s">
        <v>3137</v>
      </c>
      <c r="D3441" t="s">
        <v>3138</v>
      </c>
      <c r="E3441">
        <v>7</v>
      </c>
      <c r="F3441" t="s">
        <v>61</v>
      </c>
      <c r="G3441" t="s">
        <v>79</v>
      </c>
      <c r="H3441" t="s">
        <v>98</v>
      </c>
      <c r="I3441" t="s">
        <v>74</v>
      </c>
      <c r="J3441" t="s">
        <v>65</v>
      </c>
      <c r="K3441" t="s">
        <v>66</v>
      </c>
      <c r="L3441" t="s">
        <v>92</v>
      </c>
      <c r="M3441" t="s">
        <v>68</v>
      </c>
      <c r="N3441" t="s">
        <v>109</v>
      </c>
      <c r="O3441" t="s">
        <v>120</v>
      </c>
      <c r="P3441">
        <v>53</v>
      </c>
      <c r="Q3441">
        <v>56</v>
      </c>
      <c r="R3441">
        <v>55</v>
      </c>
      <c r="S3441">
        <v>2</v>
      </c>
      <c r="T3441">
        <f t="shared" si="477"/>
        <v>53</v>
      </c>
      <c r="U3441">
        <v>51</v>
      </c>
      <c r="V3441">
        <f t="shared" si="478"/>
        <v>2</v>
      </c>
      <c r="W3441" s="3">
        <f t="shared" si="479"/>
        <v>3.6363636363636362E-2</v>
      </c>
      <c r="X3441">
        <v>31</v>
      </c>
      <c r="Y3441" s="4">
        <v>5</v>
      </c>
      <c r="Z3441" s="4">
        <v>1.3</v>
      </c>
      <c r="AA3441" s="5">
        <v>48377.82</v>
      </c>
      <c r="AB3441" s="5">
        <f t="shared" si="480"/>
        <v>2467268.8199999998</v>
      </c>
      <c r="AC3441" s="5">
        <v>33423.54</v>
      </c>
      <c r="AD3441" s="5">
        <f t="shared" si="481"/>
        <v>1838294.7</v>
      </c>
      <c r="AE3441" s="5">
        <v>123330.31</v>
      </c>
      <c r="AF3441" s="5">
        <v>33780.879999999997</v>
      </c>
      <c r="AG3441" s="5">
        <v>9584.35</v>
      </c>
      <c r="AH3441" s="5">
        <v>1885</v>
      </c>
      <c r="AI3441" s="5">
        <v>9200</v>
      </c>
      <c r="AJ3441">
        <v>1</v>
      </c>
      <c r="AK3441" s="5">
        <v>12972.1</v>
      </c>
      <c r="AL3441" s="5">
        <v>1958.58</v>
      </c>
      <c r="AM3441" s="5">
        <v>82438.05</v>
      </c>
      <c r="AN3441">
        <v>8</v>
      </c>
      <c r="AO3441">
        <v>10</v>
      </c>
      <c r="AP3441" t="str">
        <f t="shared" si="482"/>
        <v>No</v>
      </c>
      <c r="AQ3441">
        <v>2</v>
      </c>
      <c r="AR3441" s="5">
        <f t="shared" si="483"/>
        <v>2113443.9700000002</v>
      </c>
      <c r="AS3441" s="5">
        <f t="shared" si="484"/>
        <v>353824.85</v>
      </c>
      <c r="AT3441" t="s">
        <v>59</v>
      </c>
      <c r="AU3441" t="s">
        <v>6189</v>
      </c>
      <c r="AV3441" t="s">
        <v>6190</v>
      </c>
      <c r="AW3441" t="s">
        <v>6183</v>
      </c>
      <c r="AX3441" t="s">
        <v>6167</v>
      </c>
      <c r="AY3441">
        <v>54</v>
      </c>
      <c r="AZ3441">
        <v>0</v>
      </c>
      <c r="BA3441">
        <v>21</v>
      </c>
      <c r="BB3441" t="s">
        <v>6198</v>
      </c>
      <c r="BC3441">
        <v>1</v>
      </c>
      <c r="BD3441">
        <v>1</v>
      </c>
      <c r="BE3441" t="s">
        <v>6188</v>
      </c>
      <c r="BF3441" t="s">
        <v>6170</v>
      </c>
      <c r="BG3441">
        <v>0</v>
      </c>
      <c r="BH3441" t="s">
        <v>6171</v>
      </c>
      <c r="BI3441">
        <v>53</v>
      </c>
      <c r="BJ3441" t="s">
        <v>6187</v>
      </c>
      <c r="BK3441">
        <v>0</v>
      </c>
      <c r="BL3441">
        <v>61</v>
      </c>
      <c r="BM3441" s="3">
        <f t="shared" si="485"/>
        <v>0.90163934426229508</v>
      </c>
    </row>
    <row r="3442" spans="1:65">
      <c r="A3442" t="s">
        <v>3578</v>
      </c>
      <c r="B3442" s="2">
        <v>45866</v>
      </c>
      <c r="C3442" t="s">
        <v>3137</v>
      </c>
      <c r="D3442" t="s">
        <v>3138</v>
      </c>
      <c r="E3442">
        <v>7</v>
      </c>
      <c r="F3442" t="s">
        <v>78</v>
      </c>
      <c r="G3442" t="s">
        <v>50</v>
      </c>
      <c r="H3442" t="s">
        <v>181</v>
      </c>
      <c r="I3442" t="s">
        <v>64</v>
      </c>
      <c r="J3442" t="s">
        <v>65</v>
      </c>
      <c r="K3442" t="s">
        <v>75</v>
      </c>
      <c r="L3442" t="s">
        <v>87</v>
      </c>
      <c r="M3442" t="s">
        <v>56</v>
      </c>
      <c r="N3442" t="s">
        <v>57</v>
      </c>
      <c r="O3442" t="s">
        <v>120</v>
      </c>
      <c r="P3442">
        <v>53</v>
      </c>
      <c r="Q3442">
        <v>56</v>
      </c>
      <c r="R3442">
        <v>56</v>
      </c>
      <c r="S3442">
        <v>1</v>
      </c>
      <c r="T3442">
        <f t="shared" si="477"/>
        <v>55</v>
      </c>
      <c r="U3442">
        <v>52</v>
      </c>
      <c r="V3442">
        <f t="shared" si="478"/>
        <v>3</v>
      </c>
      <c r="W3442" s="3">
        <f t="shared" si="479"/>
        <v>1.7857142857142856E-2</v>
      </c>
      <c r="X3442">
        <v>23</v>
      </c>
      <c r="Y3442" s="4">
        <v>4</v>
      </c>
      <c r="Z3442" s="4">
        <v>1.6</v>
      </c>
      <c r="AA3442" s="5">
        <v>52163.02</v>
      </c>
      <c r="AB3442" s="5">
        <f t="shared" si="480"/>
        <v>2712477.04</v>
      </c>
      <c r="AC3442" s="5">
        <v>35764.97</v>
      </c>
      <c r="AD3442" s="5">
        <f t="shared" si="481"/>
        <v>2002838.32</v>
      </c>
      <c r="AE3442" s="5">
        <v>121262.48</v>
      </c>
      <c r="AF3442" s="5">
        <v>38046.550000000003</v>
      </c>
      <c r="AG3442" s="5">
        <v>9345.4599999999991</v>
      </c>
      <c r="AH3442" s="5">
        <v>2320</v>
      </c>
      <c r="AI3442" s="5">
        <v>4600</v>
      </c>
      <c r="AJ3442">
        <v>0</v>
      </c>
      <c r="AK3442" s="5">
        <v>0</v>
      </c>
      <c r="AL3442" s="5">
        <v>2906.2</v>
      </c>
      <c r="AM3442" s="5">
        <v>36193.35</v>
      </c>
      <c r="AN3442">
        <v>4</v>
      </c>
      <c r="AO3442">
        <v>4</v>
      </c>
      <c r="AP3442" t="str">
        <f t="shared" si="482"/>
        <v>Yes</v>
      </c>
      <c r="AQ3442">
        <v>0</v>
      </c>
      <c r="AR3442" s="5">
        <f t="shared" si="483"/>
        <v>2217512.36</v>
      </c>
      <c r="AS3442" s="5">
        <f t="shared" si="484"/>
        <v>494964.68</v>
      </c>
      <c r="AT3442" t="s">
        <v>59</v>
      </c>
      <c r="AU3442" t="s">
        <v>6164</v>
      </c>
      <c r="AV3442" t="s">
        <v>6165</v>
      </c>
      <c r="AW3442" t="s">
        <v>6166</v>
      </c>
      <c r="AX3442" t="s">
        <v>6184</v>
      </c>
      <c r="AY3442">
        <v>56</v>
      </c>
      <c r="AZ3442">
        <v>0</v>
      </c>
      <c r="BA3442">
        <v>23</v>
      </c>
      <c r="BB3442" t="s">
        <v>6180</v>
      </c>
      <c r="BC3442">
        <v>0</v>
      </c>
      <c r="BD3442">
        <v>0</v>
      </c>
      <c r="BE3442" t="s">
        <v>6169</v>
      </c>
      <c r="BF3442" t="s">
        <v>6170</v>
      </c>
      <c r="BG3442">
        <v>1</v>
      </c>
      <c r="BH3442" t="s">
        <v>6179</v>
      </c>
      <c r="BI3442">
        <v>40</v>
      </c>
      <c r="BJ3442" t="s">
        <v>6172</v>
      </c>
      <c r="BK3442">
        <v>0</v>
      </c>
      <c r="BL3442">
        <v>63</v>
      </c>
      <c r="BM3442" s="3">
        <f t="shared" si="485"/>
        <v>0.88888888888888884</v>
      </c>
    </row>
    <row r="3443" spans="1:65">
      <c r="A3443" t="s">
        <v>3579</v>
      </c>
      <c r="B3443" s="2">
        <v>45866</v>
      </c>
      <c r="C3443" t="s">
        <v>3137</v>
      </c>
      <c r="D3443" t="s">
        <v>3138</v>
      </c>
      <c r="E3443">
        <v>7</v>
      </c>
      <c r="F3443" t="s">
        <v>49</v>
      </c>
      <c r="G3443" t="s">
        <v>62</v>
      </c>
      <c r="H3443" t="s">
        <v>133</v>
      </c>
      <c r="I3443" t="s">
        <v>64</v>
      </c>
      <c r="J3443" t="s">
        <v>65</v>
      </c>
      <c r="K3443" t="s">
        <v>66</v>
      </c>
      <c r="L3443" t="s">
        <v>92</v>
      </c>
      <c r="M3443" t="s">
        <v>56</v>
      </c>
      <c r="N3443" t="s">
        <v>57</v>
      </c>
      <c r="O3443" t="s">
        <v>82</v>
      </c>
      <c r="P3443">
        <v>57</v>
      </c>
      <c r="Q3443">
        <v>58</v>
      </c>
      <c r="R3443">
        <v>55</v>
      </c>
      <c r="S3443">
        <v>1</v>
      </c>
      <c r="T3443">
        <f t="shared" si="477"/>
        <v>54</v>
      </c>
      <c r="U3443">
        <v>54</v>
      </c>
      <c r="V3443">
        <f t="shared" si="478"/>
        <v>0</v>
      </c>
      <c r="W3443" s="3">
        <f t="shared" si="479"/>
        <v>1.8181818181818181E-2</v>
      </c>
      <c r="X3443">
        <v>32</v>
      </c>
      <c r="Y3443" s="4">
        <v>4.3</v>
      </c>
      <c r="Z3443" s="4">
        <v>1.5</v>
      </c>
      <c r="AA3443" s="5">
        <v>48301.17</v>
      </c>
      <c r="AB3443" s="5">
        <f t="shared" si="480"/>
        <v>2608263.1800000002</v>
      </c>
      <c r="AC3443" s="5">
        <v>34967.339999999997</v>
      </c>
      <c r="AD3443" s="5">
        <f t="shared" si="481"/>
        <v>1923203.7</v>
      </c>
      <c r="AE3443" s="5">
        <v>120204.46</v>
      </c>
      <c r="AF3443" s="5">
        <v>37000.21</v>
      </c>
      <c r="AG3443" s="5">
        <v>9515.41</v>
      </c>
      <c r="AH3443" s="5">
        <v>2175</v>
      </c>
      <c r="AI3443" s="5">
        <v>4600</v>
      </c>
      <c r="AJ3443">
        <v>0</v>
      </c>
      <c r="AK3443" s="5">
        <v>0</v>
      </c>
      <c r="AL3443" s="5">
        <v>0</v>
      </c>
      <c r="AM3443" s="5">
        <v>36237.449999999997</v>
      </c>
      <c r="AN3443">
        <v>4</v>
      </c>
      <c r="AO3443">
        <v>4</v>
      </c>
      <c r="AP3443" t="str">
        <f t="shared" si="482"/>
        <v>Yes</v>
      </c>
      <c r="AQ3443">
        <v>0</v>
      </c>
      <c r="AR3443" s="5">
        <f t="shared" si="483"/>
        <v>2132936.23</v>
      </c>
      <c r="AS3443" s="5">
        <f t="shared" si="484"/>
        <v>475326.95</v>
      </c>
      <c r="AT3443" t="s">
        <v>59</v>
      </c>
      <c r="AU3443" t="s">
        <v>6164</v>
      </c>
      <c r="AV3443" t="s">
        <v>6165</v>
      </c>
      <c r="AW3443" t="s">
        <v>6166</v>
      </c>
      <c r="AX3443" t="s">
        <v>6167</v>
      </c>
      <c r="AY3443">
        <v>59</v>
      </c>
      <c r="AZ3443">
        <v>0</v>
      </c>
      <c r="BA3443">
        <v>0</v>
      </c>
      <c r="BB3443" t="s">
        <v>6168</v>
      </c>
      <c r="BC3443">
        <v>0</v>
      </c>
      <c r="BD3443">
        <v>0</v>
      </c>
      <c r="BE3443" t="s">
        <v>6169</v>
      </c>
      <c r="BF3443" t="s">
        <v>6170</v>
      </c>
      <c r="BG3443">
        <v>0</v>
      </c>
      <c r="BH3443" t="s">
        <v>6171</v>
      </c>
      <c r="BI3443">
        <v>29</v>
      </c>
      <c r="BJ3443" t="s">
        <v>6172</v>
      </c>
      <c r="BK3443">
        <v>0</v>
      </c>
      <c r="BL3443">
        <v>63</v>
      </c>
      <c r="BM3443" s="3">
        <f t="shared" si="485"/>
        <v>0.87301587301587302</v>
      </c>
    </row>
    <row r="3444" spans="1:65">
      <c r="A3444" t="s">
        <v>3580</v>
      </c>
      <c r="B3444" s="2">
        <v>45866</v>
      </c>
      <c r="C3444" t="s">
        <v>3137</v>
      </c>
      <c r="D3444" t="s">
        <v>3138</v>
      </c>
      <c r="E3444">
        <v>7</v>
      </c>
      <c r="F3444" t="s">
        <v>61</v>
      </c>
      <c r="G3444" t="s">
        <v>79</v>
      </c>
      <c r="H3444" t="s">
        <v>100</v>
      </c>
      <c r="I3444" t="s">
        <v>64</v>
      </c>
      <c r="J3444" t="s">
        <v>53</v>
      </c>
      <c r="K3444" t="s">
        <v>75</v>
      </c>
      <c r="L3444" t="s">
        <v>92</v>
      </c>
      <c r="M3444" t="s">
        <v>56</v>
      </c>
      <c r="N3444" t="s">
        <v>69</v>
      </c>
      <c r="O3444" t="s">
        <v>70</v>
      </c>
      <c r="P3444">
        <v>67</v>
      </c>
      <c r="Q3444">
        <v>67</v>
      </c>
      <c r="R3444">
        <v>67</v>
      </c>
      <c r="S3444">
        <v>1</v>
      </c>
      <c r="T3444">
        <f t="shared" si="477"/>
        <v>66</v>
      </c>
      <c r="U3444">
        <v>66</v>
      </c>
      <c r="V3444">
        <f t="shared" si="478"/>
        <v>0</v>
      </c>
      <c r="W3444" s="3">
        <f t="shared" si="479"/>
        <v>1.4925373134328358E-2</v>
      </c>
      <c r="X3444">
        <v>13</v>
      </c>
      <c r="Y3444" s="4">
        <v>7.6</v>
      </c>
      <c r="Z3444" s="4">
        <v>1.4</v>
      </c>
      <c r="AA3444" s="5">
        <v>36407.11</v>
      </c>
      <c r="AB3444" s="5">
        <f t="shared" si="480"/>
        <v>2402869.2599999998</v>
      </c>
      <c r="AC3444" s="5">
        <v>23756.82</v>
      </c>
      <c r="AD3444" s="5">
        <f t="shared" si="481"/>
        <v>1591706.94</v>
      </c>
      <c r="AE3444" s="5">
        <v>111958.7</v>
      </c>
      <c r="AF3444" s="5">
        <v>29328.36</v>
      </c>
      <c r="AG3444" s="5">
        <v>8078.56</v>
      </c>
      <c r="AH3444" s="5">
        <v>2030</v>
      </c>
      <c r="AI3444" s="5">
        <v>3200</v>
      </c>
      <c r="AJ3444">
        <v>0</v>
      </c>
      <c r="AK3444" s="5">
        <v>0</v>
      </c>
      <c r="AL3444" s="5">
        <v>0</v>
      </c>
      <c r="AM3444" s="5">
        <v>44883.7</v>
      </c>
      <c r="AN3444">
        <v>4</v>
      </c>
      <c r="AO3444">
        <v>5</v>
      </c>
      <c r="AP3444" t="str">
        <f t="shared" si="482"/>
        <v>No</v>
      </c>
      <c r="AQ3444">
        <v>3</v>
      </c>
      <c r="AR3444" s="5">
        <f t="shared" si="483"/>
        <v>1791186.26</v>
      </c>
      <c r="AS3444" s="5">
        <f t="shared" si="484"/>
        <v>611683</v>
      </c>
      <c r="AT3444" t="s">
        <v>59</v>
      </c>
      <c r="AU3444" t="s">
        <v>6164</v>
      </c>
      <c r="AV3444" t="s">
        <v>6165</v>
      </c>
      <c r="AW3444" t="s">
        <v>6166</v>
      </c>
      <c r="AX3444" t="s">
        <v>6177</v>
      </c>
      <c r="AY3444">
        <v>67</v>
      </c>
      <c r="AZ3444">
        <v>0</v>
      </c>
      <c r="BA3444">
        <v>0</v>
      </c>
      <c r="BB3444" t="s">
        <v>6168</v>
      </c>
      <c r="BC3444">
        <v>0</v>
      </c>
      <c r="BD3444">
        <v>1</v>
      </c>
      <c r="BE3444" t="s">
        <v>6188</v>
      </c>
      <c r="BF3444" t="s">
        <v>6170</v>
      </c>
      <c r="BG3444">
        <v>0</v>
      </c>
      <c r="BH3444" t="s">
        <v>6171</v>
      </c>
      <c r="BI3444">
        <v>9</v>
      </c>
      <c r="BJ3444" t="s">
        <v>6172</v>
      </c>
      <c r="BK3444">
        <v>0</v>
      </c>
      <c r="BL3444">
        <v>74</v>
      </c>
      <c r="BM3444" s="3">
        <f t="shared" si="485"/>
        <v>0.90540540540540537</v>
      </c>
    </row>
    <row r="3445" spans="1:65">
      <c r="A3445" t="s">
        <v>3581</v>
      </c>
      <c r="B3445" s="2">
        <v>45866</v>
      </c>
      <c r="C3445" t="s">
        <v>3137</v>
      </c>
      <c r="D3445" t="s">
        <v>3138</v>
      </c>
      <c r="E3445">
        <v>7</v>
      </c>
      <c r="F3445" t="s">
        <v>49</v>
      </c>
      <c r="G3445" t="s">
        <v>50</v>
      </c>
      <c r="H3445" t="s">
        <v>89</v>
      </c>
      <c r="I3445" t="s">
        <v>64</v>
      </c>
      <c r="J3445" t="s">
        <v>65</v>
      </c>
      <c r="K3445" t="s">
        <v>66</v>
      </c>
      <c r="L3445" t="s">
        <v>92</v>
      </c>
      <c r="M3445" t="s">
        <v>56</v>
      </c>
      <c r="N3445" t="s">
        <v>69</v>
      </c>
      <c r="O3445" t="s">
        <v>70</v>
      </c>
      <c r="P3445">
        <v>50</v>
      </c>
      <c r="Q3445">
        <v>51</v>
      </c>
      <c r="R3445">
        <v>49</v>
      </c>
      <c r="S3445">
        <v>1</v>
      </c>
      <c r="T3445">
        <f t="shared" si="477"/>
        <v>48</v>
      </c>
      <c r="U3445">
        <v>48</v>
      </c>
      <c r="V3445">
        <f t="shared" si="478"/>
        <v>0</v>
      </c>
      <c r="W3445" s="3">
        <f t="shared" si="479"/>
        <v>2.0408163265306121E-2</v>
      </c>
      <c r="X3445">
        <v>24</v>
      </c>
      <c r="Y3445" s="4">
        <v>0</v>
      </c>
      <c r="Z3445" s="4">
        <v>0.9</v>
      </c>
      <c r="AA3445" s="5">
        <v>48552.78</v>
      </c>
      <c r="AB3445" s="5">
        <f t="shared" si="480"/>
        <v>2330533.44</v>
      </c>
      <c r="AC3445" s="5">
        <v>34995.919999999998</v>
      </c>
      <c r="AD3445" s="5">
        <f t="shared" si="481"/>
        <v>1714800.08</v>
      </c>
      <c r="AE3445" s="5">
        <v>105217.81</v>
      </c>
      <c r="AF3445" s="5">
        <v>32038.03</v>
      </c>
      <c r="AG3445" s="5">
        <v>9327.92</v>
      </c>
      <c r="AH3445" s="5">
        <v>1305</v>
      </c>
      <c r="AI3445" s="5">
        <v>4600</v>
      </c>
      <c r="AJ3445">
        <v>0</v>
      </c>
      <c r="AK3445" s="5">
        <v>0</v>
      </c>
      <c r="AL3445" s="5">
        <v>0</v>
      </c>
      <c r="AM3445" s="5">
        <v>34871.01</v>
      </c>
      <c r="AN3445">
        <v>4</v>
      </c>
      <c r="AO3445">
        <v>6</v>
      </c>
      <c r="AP3445" t="str">
        <f t="shared" si="482"/>
        <v>No</v>
      </c>
      <c r="AQ3445">
        <v>2</v>
      </c>
      <c r="AR3445" s="5">
        <f t="shared" si="483"/>
        <v>1902159.85</v>
      </c>
      <c r="AS3445" s="5">
        <f t="shared" si="484"/>
        <v>428373.59</v>
      </c>
      <c r="AT3445" t="s">
        <v>59</v>
      </c>
      <c r="AU3445" t="s">
        <v>6164</v>
      </c>
      <c r="AV3445" t="s">
        <v>6165</v>
      </c>
      <c r="AW3445" t="s">
        <v>6166</v>
      </c>
      <c r="AX3445" t="s">
        <v>6167</v>
      </c>
      <c r="AY3445">
        <v>51</v>
      </c>
      <c r="AZ3445">
        <v>0</v>
      </c>
      <c r="BA3445">
        <v>0</v>
      </c>
      <c r="BB3445" t="s">
        <v>6168</v>
      </c>
      <c r="BC3445">
        <v>0</v>
      </c>
      <c r="BD3445">
        <v>2</v>
      </c>
      <c r="BE3445" t="s">
        <v>6188</v>
      </c>
      <c r="BF3445" t="s">
        <v>6170</v>
      </c>
      <c r="BG3445">
        <v>1</v>
      </c>
      <c r="BH3445" t="s">
        <v>6186</v>
      </c>
      <c r="BI3445">
        <v>55</v>
      </c>
      <c r="BJ3445" t="s">
        <v>6187</v>
      </c>
      <c r="BK3445">
        <v>0</v>
      </c>
      <c r="BL3445">
        <v>58</v>
      </c>
      <c r="BM3445" s="3">
        <f t="shared" si="485"/>
        <v>0.84482758620689657</v>
      </c>
    </row>
    <row r="3446" spans="1:65">
      <c r="A3446" t="s">
        <v>3582</v>
      </c>
      <c r="B3446" s="2">
        <v>45866</v>
      </c>
      <c r="C3446" t="s">
        <v>3137</v>
      </c>
      <c r="D3446" t="s">
        <v>3138</v>
      </c>
      <c r="E3446">
        <v>7</v>
      </c>
      <c r="F3446" t="s">
        <v>72</v>
      </c>
      <c r="G3446" t="s">
        <v>50</v>
      </c>
      <c r="H3446" t="s">
        <v>179</v>
      </c>
      <c r="I3446" t="s">
        <v>74</v>
      </c>
      <c r="J3446" t="s">
        <v>65</v>
      </c>
      <c r="K3446" t="s">
        <v>66</v>
      </c>
      <c r="L3446" t="s">
        <v>55</v>
      </c>
      <c r="M3446" t="s">
        <v>56</v>
      </c>
      <c r="N3446" t="s">
        <v>94</v>
      </c>
      <c r="O3446" t="s">
        <v>82</v>
      </c>
      <c r="P3446">
        <v>51</v>
      </c>
      <c r="Q3446">
        <v>51</v>
      </c>
      <c r="R3446">
        <v>52</v>
      </c>
      <c r="S3446">
        <v>1</v>
      </c>
      <c r="T3446">
        <f t="shared" si="477"/>
        <v>51</v>
      </c>
      <c r="U3446">
        <v>49</v>
      </c>
      <c r="V3446">
        <f t="shared" si="478"/>
        <v>2</v>
      </c>
      <c r="W3446" s="3">
        <f t="shared" si="479"/>
        <v>1.9230769230769232E-2</v>
      </c>
      <c r="X3446">
        <v>13</v>
      </c>
      <c r="Y3446" s="4">
        <v>5.4</v>
      </c>
      <c r="Z3446" s="4">
        <v>1.5</v>
      </c>
      <c r="AA3446" s="5">
        <v>49114.2</v>
      </c>
      <c r="AB3446" s="5">
        <f t="shared" si="480"/>
        <v>2406595.7999999998</v>
      </c>
      <c r="AC3446" s="5">
        <v>34926.17</v>
      </c>
      <c r="AD3446" s="5">
        <f t="shared" si="481"/>
        <v>1816160.84</v>
      </c>
      <c r="AE3446" s="5">
        <v>115053.42</v>
      </c>
      <c r="AF3446" s="5">
        <v>31966.15</v>
      </c>
      <c r="AG3446" s="5">
        <v>8090.81</v>
      </c>
      <c r="AH3446" s="5">
        <v>2175</v>
      </c>
      <c r="AI3446" s="5">
        <v>4600</v>
      </c>
      <c r="AJ3446">
        <v>0</v>
      </c>
      <c r="AK3446" s="5">
        <v>0</v>
      </c>
      <c r="AL3446" s="5">
        <v>2008.64</v>
      </c>
      <c r="AM3446" s="5">
        <v>30197.18</v>
      </c>
      <c r="AN3446">
        <v>4</v>
      </c>
      <c r="AO3446">
        <v>3</v>
      </c>
      <c r="AP3446" t="str">
        <f t="shared" si="482"/>
        <v>Yes</v>
      </c>
      <c r="AQ3446">
        <v>1</v>
      </c>
      <c r="AR3446" s="5">
        <f t="shared" si="483"/>
        <v>2010252.04</v>
      </c>
      <c r="AS3446" s="5">
        <f t="shared" si="484"/>
        <v>396343.76</v>
      </c>
      <c r="AT3446" t="s">
        <v>59</v>
      </c>
      <c r="AU3446" t="s">
        <v>6164</v>
      </c>
      <c r="AV3446" t="s">
        <v>6165</v>
      </c>
      <c r="AW3446" t="s">
        <v>6166</v>
      </c>
      <c r="AX3446" t="s">
        <v>6184</v>
      </c>
      <c r="AY3446">
        <v>56</v>
      </c>
      <c r="AZ3446">
        <v>2</v>
      </c>
      <c r="BA3446">
        <v>20</v>
      </c>
      <c r="BB3446" t="s">
        <v>6185</v>
      </c>
      <c r="BC3446">
        <v>0</v>
      </c>
      <c r="BD3446">
        <v>0</v>
      </c>
      <c r="BE3446" t="s">
        <v>6169</v>
      </c>
      <c r="BF3446" t="s">
        <v>6170</v>
      </c>
      <c r="BG3446">
        <v>0</v>
      </c>
      <c r="BH3446" t="s">
        <v>6171</v>
      </c>
      <c r="BI3446">
        <v>24</v>
      </c>
      <c r="BJ3446" t="s">
        <v>6172</v>
      </c>
      <c r="BK3446">
        <v>0</v>
      </c>
      <c r="BL3446">
        <v>60</v>
      </c>
      <c r="BM3446" s="3">
        <f t="shared" si="485"/>
        <v>0.8666666666666667</v>
      </c>
    </row>
    <row r="3447" spans="1:65">
      <c r="A3447" t="s">
        <v>3583</v>
      </c>
      <c r="B3447" s="2">
        <v>45866</v>
      </c>
      <c r="C3447" t="s">
        <v>3137</v>
      </c>
      <c r="D3447" t="s">
        <v>3138</v>
      </c>
      <c r="E3447">
        <v>7</v>
      </c>
      <c r="F3447" t="s">
        <v>72</v>
      </c>
      <c r="G3447" t="s">
        <v>50</v>
      </c>
      <c r="H3447" t="s">
        <v>138</v>
      </c>
      <c r="I3447" t="s">
        <v>64</v>
      </c>
      <c r="J3447" t="s">
        <v>53</v>
      </c>
      <c r="K3447" t="s">
        <v>75</v>
      </c>
      <c r="L3447" t="s">
        <v>55</v>
      </c>
      <c r="M3447" t="s">
        <v>56</v>
      </c>
      <c r="N3447" t="s">
        <v>94</v>
      </c>
      <c r="O3447" t="s">
        <v>82</v>
      </c>
      <c r="P3447">
        <v>65</v>
      </c>
      <c r="Q3447">
        <v>65</v>
      </c>
      <c r="R3447">
        <v>67</v>
      </c>
      <c r="S3447">
        <v>1</v>
      </c>
      <c r="T3447">
        <f t="shared" si="477"/>
        <v>66</v>
      </c>
      <c r="U3447">
        <v>63</v>
      </c>
      <c r="V3447">
        <f t="shared" si="478"/>
        <v>3</v>
      </c>
      <c r="W3447" s="3">
        <f t="shared" si="479"/>
        <v>1.4925373134328358E-2</v>
      </c>
      <c r="X3447">
        <v>19</v>
      </c>
      <c r="Y3447" s="4">
        <v>6.1</v>
      </c>
      <c r="Z3447" s="4">
        <v>1.3</v>
      </c>
      <c r="AA3447" s="5">
        <v>36318.22</v>
      </c>
      <c r="AB3447" s="5">
        <f t="shared" si="480"/>
        <v>2288047.86</v>
      </c>
      <c r="AC3447" s="5">
        <v>23533.08</v>
      </c>
      <c r="AD3447" s="5">
        <f t="shared" si="481"/>
        <v>1576716.36</v>
      </c>
      <c r="AE3447" s="5">
        <v>112429.55</v>
      </c>
      <c r="AF3447" s="5">
        <v>28797.439999999999</v>
      </c>
      <c r="AG3447" s="5">
        <v>8373.76</v>
      </c>
      <c r="AH3447" s="5">
        <v>1885</v>
      </c>
      <c r="AI3447" s="5">
        <v>3200</v>
      </c>
      <c r="AJ3447">
        <v>0</v>
      </c>
      <c r="AK3447" s="5">
        <v>0</v>
      </c>
      <c r="AL3447" s="5">
        <v>2066.66</v>
      </c>
      <c r="AM3447" s="5">
        <v>42043.03</v>
      </c>
      <c r="AN3447">
        <v>4</v>
      </c>
      <c r="AO3447">
        <v>4</v>
      </c>
      <c r="AP3447" t="str">
        <f t="shared" si="482"/>
        <v>Yes</v>
      </c>
      <c r="AQ3447">
        <v>0</v>
      </c>
      <c r="AR3447" s="5">
        <f t="shared" si="483"/>
        <v>1775511.8</v>
      </c>
      <c r="AS3447" s="5">
        <f t="shared" si="484"/>
        <v>512536.06</v>
      </c>
      <c r="AT3447" t="s">
        <v>59</v>
      </c>
      <c r="AU3447" t="s">
        <v>6164</v>
      </c>
      <c r="AV3447" t="s">
        <v>6165</v>
      </c>
      <c r="AW3447" t="s">
        <v>6166</v>
      </c>
      <c r="AX3447" t="s">
        <v>6184</v>
      </c>
      <c r="AY3447">
        <v>68</v>
      </c>
      <c r="AZ3447">
        <v>3</v>
      </c>
      <c r="BA3447">
        <v>18</v>
      </c>
      <c r="BB3447" t="s">
        <v>6185</v>
      </c>
      <c r="BC3447">
        <v>0</v>
      </c>
      <c r="BD3447">
        <v>0</v>
      </c>
      <c r="BE3447" t="s">
        <v>6169</v>
      </c>
      <c r="BF3447" t="s">
        <v>6170</v>
      </c>
      <c r="BG3447">
        <v>0</v>
      </c>
      <c r="BH3447" t="s">
        <v>6171</v>
      </c>
      <c r="BI3447">
        <v>38</v>
      </c>
      <c r="BJ3447" t="s">
        <v>6172</v>
      </c>
      <c r="BK3447">
        <v>0</v>
      </c>
      <c r="BL3447">
        <v>73</v>
      </c>
      <c r="BM3447" s="3">
        <f t="shared" si="485"/>
        <v>0.9178082191780822</v>
      </c>
    </row>
    <row r="3448" spans="1:65">
      <c r="A3448" t="s">
        <v>3584</v>
      </c>
      <c r="B3448" s="2">
        <v>45866</v>
      </c>
      <c r="C3448" t="s">
        <v>3137</v>
      </c>
      <c r="D3448" t="s">
        <v>3138</v>
      </c>
      <c r="E3448">
        <v>7</v>
      </c>
      <c r="F3448" t="s">
        <v>49</v>
      </c>
      <c r="G3448" t="s">
        <v>50</v>
      </c>
      <c r="H3448" t="s">
        <v>108</v>
      </c>
      <c r="I3448" t="s">
        <v>74</v>
      </c>
      <c r="J3448" t="s">
        <v>65</v>
      </c>
      <c r="K3448" t="s">
        <v>75</v>
      </c>
      <c r="L3448" t="s">
        <v>87</v>
      </c>
      <c r="M3448" t="s">
        <v>56</v>
      </c>
      <c r="N3448" t="s">
        <v>76</v>
      </c>
      <c r="O3448" t="s">
        <v>58</v>
      </c>
      <c r="P3448">
        <v>54</v>
      </c>
      <c r="Q3448">
        <v>54</v>
      </c>
      <c r="R3448">
        <v>52</v>
      </c>
      <c r="S3448">
        <v>1</v>
      </c>
      <c r="T3448">
        <f t="shared" si="477"/>
        <v>51</v>
      </c>
      <c r="U3448">
        <v>51</v>
      </c>
      <c r="V3448">
        <f t="shared" si="478"/>
        <v>0</v>
      </c>
      <c r="W3448" s="3">
        <f t="shared" si="479"/>
        <v>1.9230769230769232E-2</v>
      </c>
      <c r="X3448">
        <v>40</v>
      </c>
      <c r="Y3448" s="4">
        <v>1.5</v>
      </c>
      <c r="Z3448" s="4">
        <v>1.1000000000000001</v>
      </c>
      <c r="AA3448" s="5">
        <v>52417.54</v>
      </c>
      <c r="AB3448" s="5">
        <f t="shared" si="480"/>
        <v>2673294.54</v>
      </c>
      <c r="AC3448" s="5">
        <v>35664.300000000003</v>
      </c>
      <c r="AD3448" s="5">
        <f t="shared" si="481"/>
        <v>1854543.6</v>
      </c>
      <c r="AE3448" s="5">
        <v>116338.82</v>
      </c>
      <c r="AF3448" s="5">
        <v>34349.300000000003</v>
      </c>
      <c r="AG3448" s="5">
        <v>11311.19</v>
      </c>
      <c r="AH3448" s="5">
        <v>1595</v>
      </c>
      <c r="AI3448" s="5">
        <v>4600</v>
      </c>
      <c r="AJ3448">
        <v>0</v>
      </c>
      <c r="AK3448" s="5">
        <v>0</v>
      </c>
      <c r="AL3448" s="5">
        <v>0</v>
      </c>
      <c r="AM3448" s="5">
        <v>34460.730000000003</v>
      </c>
      <c r="AN3448">
        <v>4</v>
      </c>
      <c r="AO3448">
        <v>3</v>
      </c>
      <c r="AP3448" t="str">
        <f t="shared" si="482"/>
        <v>Yes</v>
      </c>
      <c r="AQ3448">
        <v>1</v>
      </c>
      <c r="AR3448" s="5">
        <f t="shared" si="483"/>
        <v>2057198.64</v>
      </c>
      <c r="AS3448" s="5">
        <f t="shared" si="484"/>
        <v>616095.9</v>
      </c>
      <c r="AT3448" t="s">
        <v>59</v>
      </c>
      <c r="AU3448" t="s">
        <v>6164</v>
      </c>
      <c r="AV3448" t="s">
        <v>6165</v>
      </c>
      <c r="AW3448" t="s">
        <v>6166</v>
      </c>
      <c r="AX3448" t="s">
        <v>6202</v>
      </c>
      <c r="AY3448">
        <v>55</v>
      </c>
      <c r="AZ3448">
        <v>0</v>
      </c>
      <c r="BA3448">
        <v>0</v>
      </c>
      <c r="BB3448" t="s">
        <v>6168</v>
      </c>
      <c r="BC3448">
        <v>0</v>
      </c>
      <c r="BD3448">
        <v>0</v>
      </c>
      <c r="BE3448" t="s">
        <v>6169</v>
      </c>
      <c r="BF3448" t="s">
        <v>6170</v>
      </c>
      <c r="BG3448">
        <v>1</v>
      </c>
      <c r="BH3448" t="s">
        <v>6179</v>
      </c>
      <c r="BI3448">
        <v>42</v>
      </c>
      <c r="BJ3448" t="s">
        <v>6172</v>
      </c>
      <c r="BK3448">
        <v>0</v>
      </c>
      <c r="BL3448">
        <v>59</v>
      </c>
      <c r="BM3448" s="3">
        <f t="shared" si="485"/>
        <v>0.88135593220338981</v>
      </c>
    </row>
    <row r="3449" spans="1:65">
      <c r="A3449" t="s">
        <v>3585</v>
      </c>
      <c r="B3449" s="2">
        <v>45866</v>
      </c>
      <c r="C3449" t="s">
        <v>3137</v>
      </c>
      <c r="D3449" t="s">
        <v>3138</v>
      </c>
      <c r="E3449">
        <v>7</v>
      </c>
      <c r="F3449" t="s">
        <v>49</v>
      </c>
      <c r="G3449" t="s">
        <v>62</v>
      </c>
      <c r="H3449" t="s">
        <v>226</v>
      </c>
      <c r="I3449" t="s">
        <v>74</v>
      </c>
      <c r="J3449" t="s">
        <v>65</v>
      </c>
      <c r="K3449" t="s">
        <v>75</v>
      </c>
      <c r="L3449" t="s">
        <v>55</v>
      </c>
      <c r="M3449" t="s">
        <v>56</v>
      </c>
      <c r="N3449" t="s">
        <v>69</v>
      </c>
      <c r="O3449" t="s">
        <v>120</v>
      </c>
      <c r="P3449">
        <v>50</v>
      </c>
      <c r="Q3449">
        <v>51</v>
      </c>
      <c r="R3449">
        <v>50</v>
      </c>
      <c r="S3449">
        <v>1</v>
      </c>
      <c r="T3449">
        <f t="shared" si="477"/>
        <v>49</v>
      </c>
      <c r="U3449">
        <v>49</v>
      </c>
      <c r="V3449">
        <f t="shared" si="478"/>
        <v>0</v>
      </c>
      <c r="W3449" s="3">
        <f t="shared" si="479"/>
        <v>0.02</v>
      </c>
      <c r="X3449">
        <v>29</v>
      </c>
      <c r="Y3449" s="4">
        <v>3.1</v>
      </c>
      <c r="Z3449" s="4">
        <v>1.4</v>
      </c>
      <c r="AA3449" s="5">
        <v>52590.69</v>
      </c>
      <c r="AB3449" s="5">
        <f t="shared" si="480"/>
        <v>2576943.81</v>
      </c>
      <c r="AC3449" s="5">
        <v>34944.42</v>
      </c>
      <c r="AD3449" s="5">
        <f t="shared" si="481"/>
        <v>1747221</v>
      </c>
      <c r="AE3449" s="5">
        <v>111237.05</v>
      </c>
      <c r="AF3449" s="5">
        <v>33414.43</v>
      </c>
      <c r="AG3449" s="5">
        <v>9338.73</v>
      </c>
      <c r="AH3449" s="5">
        <v>2030</v>
      </c>
      <c r="AI3449" s="5">
        <v>4600</v>
      </c>
      <c r="AJ3449">
        <v>0</v>
      </c>
      <c r="AK3449" s="5">
        <v>0</v>
      </c>
      <c r="AL3449" s="5">
        <v>0</v>
      </c>
      <c r="AM3449" s="5">
        <v>31160.02</v>
      </c>
      <c r="AN3449">
        <v>4</v>
      </c>
      <c r="AO3449">
        <v>4</v>
      </c>
      <c r="AP3449" t="str">
        <f t="shared" si="482"/>
        <v>Yes</v>
      </c>
      <c r="AQ3449">
        <v>0</v>
      </c>
      <c r="AR3449" s="5">
        <f t="shared" si="483"/>
        <v>1939001.23</v>
      </c>
      <c r="AS3449" s="5">
        <f t="shared" si="484"/>
        <v>637942.57999999996</v>
      </c>
      <c r="AT3449" t="s">
        <v>59</v>
      </c>
      <c r="AU3449" t="s">
        <v>6164</v>
      </c>
      <c r="AV3449" t="s">
        <v>6165</v>
      </c>
      <c r="AW3449" t="s">
        <v>6166</v>
      </c>
      <c r="AX3449" t="s">
        <v>6167</v>
      </c>
      <c r="AY3449">
        <v>55</v>
      </c>
      <c r="AZ3449">
        <v>2</v>
      </c>
      <c r="BA3449">
        <v>0</v>
      </c>
      <c r="BB3449" t="s">
        <v>6168</v>
      </c>
      <c r="BC3449">
        <v>0</v>
      </c>
      <c r="BD3449">
        <v>0</v>
      </c>
      <c r="BE3449" t="s">
        <v>6169</v>
      </c>
      <c r="BF3449" t="s">
        <v>6170</v>
      </c>
      <c r="BG3449">
        <v>1</v>
      </c>
      <c r="BH3449" t="s">
        <v>6186</v>
      </c>
      <c r="BI3449">
        <v>50</v>
      </c>
      <c r="BJ3449" t="s">
        <v>6172</v>
      </c>
      <c r="BK3449">
        <v>0</v>
      </c>
      <c r="BL3449">
        <v>60</v>
      </c>
      <c r="BM3449" s="3">
        <f t="shared" si="485"/>
        <v>0.83333333333333337</v>
      </c>
    </row>
    <row r="3450" spans="1:65">
      <c r="A3450" t="s">
        <v>3586</v>
      </c>
      <c r="B3450" s="2">
        <v>45866</v>
      </c>
      <c r="C3450" t="s">
        <v>3137</v>
      </c>
      <c r="D3450" t="s">
        <v>3138</v>
      </c>
      <c r="E3450">
        <v>7</v>
      </c>
      <c r="F3450" t="s">
        <v>61</v>
      </c>
      <c r="G3450" t="s">
        <v>62</v>
      </c>
      <c r="H3450" t="s">
        <v>63</v>
      </c>
      <c r="I3450" t="s">
        <v>52</v>
      </c>
      <c r="J3450" t="s">
        <v>53</v>
      </c>
      <c r="K3450" t="s">
        <v>75</v>
      </c>
      <c r="L3450" t="s">
        <v>87</v>
      </c>
      <c r="M3450" t="s">
        <v>68</v>
      </c>
      <c r="N3450" t="s">
        <v>109</v>
      </c>
      <c r="O3450" t="s">
        <v>120</v>
      </c>
      <c r="P3450">
        <v>56</v>
      </c>
      <c r="Q3450">
        <v>57</v>
      </c>
      <c r="R3450">
        <v>57</v>
      </c>
      <c r="S3450">
        <v>2</v>
      </c>
      <c r="T3450">
        <f t="shared" si="477"/>
        <v>55</v>
      </c>
      <c r="U3450">
        <v>53</v>
      </c>
      <c r="V3450">
        <f t="shared" si="478"/>
        <v>2</v>
      </c>
      <c r="W3450" s="3">
        <f t="shared" si="479"/>
        <v>3.5087719298245612E-2</v>
      </c>
      <c r="X3450">
        <v>21</v>
      </c>
      <c r="Y3450" s="4">
        <v>4.3</v>
      </c>
      <c r="Z3450" s="4">
        <v>1.5</v>
      </c>
      <c r="AA3450" s="5">
        <v>36233.35</v>
      </c>
      <c r="AB3450" s="5">
        <f t="shared" si="480"/>
        <v>1920367.55</v>
      </c>
      <c r="AC3450" s="5">
        <v>23146.34</v>
      </c>
      <c r="AD3450" s="5">
        <f t="shared" si="481"/>
        <v>1319341.3799999999</v>
      </c>
      <c r="AE3450" s="5">
        <v>100469.3</v>
      </c>
      <c r="AF3450" s="5">
        <v>24833.78</v>
      </c>
      <c r="AG3450" s="5">
        <v>9169.9500000000007</v>
      </c>
      <c r="AH3450" s="5">
        <v>2175</v>
      </c>
      <c r="AI3450" s="5">
        <v>6400</v>
      </c>
      <c r="AJ3450">
        <v>1</v>
      </c>
      <c r="AK3450" s="5">
        <v>9017.08</v>
      </c>
      <c r="AL3450" s="5">
        <v>1372.18</v>
      </c>
      <c r="AM3450" s="5">
        <v>82928.960000000006</v>
      </c>
      <c r="AN3450">
        <v>8</v>
      </c>
      <c r="AO3450">
        <v>7</v>
      </c>
      <c r="AP3450" t="str">
        <f t="shared" si="482"/>
        <v>Yes</v>
      </c>
      <c r="AQ3450">
        <v>2</v>
      </c>
      <c r="AR3450" s="5">
        <f t="shared" si="483"/>
        <v>1555707.63</v>
      </c>
      <c r="AS3450" s="5">
        <f t="shared" si="484"/>
        <v>364659.92</v>
      </c>
      <c r="AT3450" t="s">
        <v>116</v>
      </c>
      <c r="AU3450" t="s">
        <v>6189</v>
      </c>
      <c r="AV3450" t="s">
        <v>6190</v>
      </c>
      <c r="AW3450" t="s">
        <v>6183</v>
      </c>
      <c r="AX3450" t="s">
        <v>6184</v>
      </c>
      <c r="AY3450">
        <v>58</v>
      </c>
      <c r="AZ3450">
        <v>0</v>
      </c>
      <c r="BA3450">
        <v>20</v>
      </c>
      <c r="BB3450" t="s">
        <v>6191</v>
      </c>
      <c r="BC3450">
        <v>0</v>
      </c>
      <c r="BD3450">
        <v>0</v>
      </c>
      <c r="BE3450" t="s">
        <v>6169</v>
      </c>
      <c r="BF3450" t="s">
        <v>6170</v>
      </c>
      <c r="BG3450">
        <v>1</v>
      </c>
      <c r="BH3450" t="s">
        <v>6186</v>
      </c>
      <c r="BI3450">
        <v>41</v>
      </c>
      <c r="BJ3450" t="s">
        <v>6172</v>
      </c>
      <c r="BK3450">
        <v>0</v>
      </c>
      <c r="BL3450">
        <v>74</v>
      </c>
      <c r="BM3450" s="3">
        <f t="shared" si="485"/>
        <v>0.77027027027027029</v>
      </c>
    </row>
    <row r="3451" spans="1:65">
      <c r="A3451" t="s">
        <v>3587</v>
      </c>
      <c r="B3451" s="2">
        <v>45866</v>
      </c>
      <c r="C3451" t="s">
        <v>3137</v>
      </c>
      <c r="D3451" t="s">
        <v>3138</v>
      </c>
      <c r="E3451">
        <v>7</v>
      </c>
      <c r="F3451" t="s">
        <v>49</v>
      </c>
      <c r="G3451" t="s">
        <v>50</v>
      </c>
      <c r="H3451" t="s">
        <v>51</v>
      </c>
      <c r="I3451" t="s">
        <v>52</v>
      </c>
      <c r="J3451" t="s">
        <v>65</v>
      </c>
      <c r="K3451" t="s">
        <v>75</v>
      </c>
      <c r="L3451" t="s">
        <v>87</v>
      </c>
      <c r="M3451" t="s">
        <v>56</v>
      </c>
      <c r="N3451" t="s">
        <v>76</v>
      </c>
      <c r="O3451" t="s">
        <v>120</v>
      </c>
      <c r="P3451">
        <v>52</v>
      </c>
      <c r="Q3451">
        <v>55</v>
      </c>
      <c r="R3451">
        <v>54</v>
      </c>
      <c r="S3451">
        <v>1</v>
      </c>
      <c r="T3451">
        <f t="shared" si="477"/>
        <v>53</v>
      </c>
      <c r="U3451">
        <v>52</v>
      </c>
      <c r="V3451">
        <f t="shared" si="478"/>
        <v>1</v>
      </c>
      <c r="W3451" s="3">
        <f t="shared" si="479"/>
        <v>1.8518518518518517E-2</v>
      </c>
      <c r="X3451">
        <v>35</v>
      </c>
      <c r="Y3451" s="4">
        <v>5.3</v>
      </c>
      <c r="Z3451" s="4">
        <v>2.2999999999999998</v>
      </c>
      <c r="AA3451" s="5">
        <v>52040.85</v>
      </c>
      <c r="AB3451" s="5">
        <f t="shared" si="480"/>
        <v>2706124.2</v>
      </c>
      <c r="AC3451" s="5">
        <v>35612.46</v>
      </c>
      <c r="AD3451" s="5">
        <f t="shared" si="481"/>
        <v>1923072.84</v>
      </c>
      <c r="AE3451" s="5">
        <v>123996.01</v>
      </c>
      <c r="AF3451" s="5">
        <v>36873.11</v>
      </c>
      <c r="AG3451" s="5">
        <v>10284.76</v>
      </c>
      <c r="AH3451" s="5">
        <v>3335</v>
      </c>
      <c r="AI3451" s="5">
        <v>4600</v>
      </c>
      <c r="AJ3451">
        <v>0</v>
      </c>
      <c r="AK3451" s="5">
        <v>0</v>
      </c>
      <c r="AL3451" s="5">
        <v>1007.58</v>
      </c>
      <c r="AM3451" s="5">
        <v>39003.5</v>
      </c>
      <c r="AN3451">
        <v>4</v>
      </c>
      <c r="AO3451">
        <v>5</v>
      </c>
      <c r="AP3451" t="str">
        <f t="shared" si="482"/>
        <v>No</v>
      </c>
      <c r="AQ3451">
        <v>2</v>
      </c>
      <c r="AR3451" s="5">
        <f t="shared" si="483"/>
        <v>2142172.7999999998</v>
      </c>
      <c r="AS3451" s="5">
        <f t="shared" si="484"/>
        <v>563951.4</v>
      </c>
      <c r="AT3451" t="s">
        <v>59</v>
      </c>
      <c r="AU3451" t="s">
        <v>6164</v>
      </c>
      <c r="AV3451" t="s">
        <v>6165</v>
      </c>
      <c r="AW3451" t="s">
        <v>6166</v>
      </c>
      <c r="AX3451" t="s">
        <v>6202</v>
      </c>
      <c r="AY3451">
        <v>53</v>
      </c>
      <c r="AZ3451">
        <v>0</v>
      </c>
      <c r="BA3451">
        <v>10</v>
      </c>
      <c r="BB3451" t="s">
        <v>6180</v>
      </c>
      <c r="BC3451">
        <v>0</v>
      </c>
      <c r="BD3451">
        <v>1</v>
      </c>
      <c r="BE3451" t="s">
        <v>6188</v>
      </c>
      <c r="BF3451" t="s">
        <v>6170</v>
      </c>
      <c r="BG3451">
        <v>0</v>
      </c>
      <c r="BH3451" t="s">
        <v>6171</v>
      </c>
      <c r="BI3451">
        <v>47</v>
      </c>
      <c r="BJ3451" t="s">
        <v>6172</v>
      </c>
      <c r="BK3451">
        <v>0</v>
      </c>
      <c r="BL3451">
        <v>61</v>
      </c>
      <c r="BM3451" s="3">
        <f t="shared" si="485"/>
        <v>0.88524590163934425</v>
      </c>
    </row>
    <row r="3452" spans="1:65">
      <c r="A3452" t="s">
        <v>3588</v>
      </c>
      <c r="B3452" s="2">
        <v>45866</v>
      </c>
      <c r="C3452" t="s">
        <v>3137</v>
      </c>
      <c r="D3452" t="s">
        <v>3138</v>
      </c>
      <c r="E3452">
        <v>7</v>
      </c>
      <c r="F3452" t="s">
        <v>78</v>
      </c>
      <c r="G3452" t="s">
        <v>62</v>
      </c>
      <c r="H3452" t="s">
        <v>91</v>
      </c>
      <c r="I3452" t="s">
        <v>64</v>
      </c>
      <c r="J3452" t="s">
        <v>53</v>
      </c>
      <c r="K3452" t="s">
        <v>66</v>
      </c>
      <c r="L3452" t="s">
        <v>55</v>
      </c>
      <c r="M3452" t="s">
        <v>56</v>
      </c>
      <c r="N3452" t="s">
        <v>76</v>
      </c>
      <c r="O3452" t="s">
        <v>120</v>
      </c>
      <c r="P3452">
        <v>52</v>
      </c>
      <c r="Q3452">
        <v>54</v>
      </c>
      <c r="R3452">
        <v>51</v>
      </c>
      <c r="S3452">
        <v>1</v>
      </c>
      <c r="T3452">
        <f t="shared" si="477"/>
        <v>50</v>
      </c>
      <c r="U3452">
        <v>50</v>
      </c>
      <c r="V3452">
        <f t="shared" si="478"/>
        <v>0</v>
      </c>
      <c r="W3452" s="3">
        <f t="shared" si="479"/>
        <v>1.9607843137254902E-2</v>
      </c>
      <c r="X3452">
        <v>21</v>
      </c>
      <c r="Y3452" s="4">
        <v>8.1</v>
      </c>
      <c r="Z3452" s="4">
        <v>1.1000000000000001</v>
      </c>
      <c r="AA3452" s="5">
        <v>33544.79</v>
      </c>
      <c r="AB3452" s="5">
        <f t="shared" si="480"/>
        <v>1677239.5</v>
      </c>
      <c r="AC3452" s="5">
        <v>23430.35</v>
      </c>
      <c r="AD3452" s="5">
        <f t="shared" si="481"/>
        <v>1194947.8500000001</v>
      </c>
      <c r="AE3452" s="5">
        <v>85768.03</v>
      </c>
      <c r="AF3452" s="5">
        <v>23930.04</v>
      </c>
      <c r="AG3452" s="5">
        <v>8884.41</v>
      </c>
      <c r="AH3452" s="5">
        <v>1595</v>
      </c>
      <c r="AI3452" s="5">
        <v>3200</v>
      </c>
      <c r="AJ3452">
        <v>0</v>
      </c>
      <c r="AK3452" s="5">
        <v>0</v>
      </c>
      <c r="AL3452" s="5">
        <v>0</v>
      </c>
      <c r="AM3452" s="5">
        <v>33494.31</v>
      </c>
      <c r="AN3452">
        <v>4</v>
      </c>
      <c r="AO3452">
        <v>5</v>
      </c>
      <c r="AP3452" t="str">
        <f t="shared" si="482"/>
        <v>No</v>
      </c>
      <c r="AQ3452">
        <v>2</v>
      </c>
      <c r="AR3452" s="5">
        <f t="shared" si="483"/>
        <v>1351819.64</v>
      </c>
      <c r="AS3452" s="5">
        <f t="shared" si="484"/>
        <v>325419.86</v>
      </c>
      <c r="AT3452" t="s">
        <v>59</v>
      </c>
      <c r="AU3452" t="s">
        <v>6164</v>
      </c>
      <c r="AV3452" t="s">
        <v>6165</v>
      </c>
      <c r="AW3452" t="s">
        <v>6166</v>
      </c>
      <c r="AX3452" t="s">
        <v>6177</v>
      </c>
      <c r="AY3452">
        <v>55</v>
      </c>
      <c r="AZ3452">
        <v>0</v>
      </c>
      <c r="BA3452">
        <v>0</v>
      </c>
      <c r="BB3452" t="s">
        <v>6168</v>
      </c>
      <c r="BC3452">
        <v>0</v>
      </c>
      <c r="BD3452">
        <v>1</v>
      </c>
      <c r="BE3452" t="s">
        <v>6188</v>
      </c>
      <c r="BF3452" t="s">
        <v>6170</v>
      </c>
      <c r="BG3452">
        <v>0</v>
      </c>
      <c r="BH3452" t="s">
        <v>6171</v>
      </c>
      <c r="BI3452">
        <v>46</v>
      </c>
      <c r="BJ3452" t="s">
        <v>6172</v>
      </c>
      <c r="BK3452">
        <v>0</v>
      </c>
      <c r="BL3452">
        <v>72</v>
      </c>
      <c r="BM3452" s="3">
        <f t="shared" si="485"/>
        <v>0.70833333333333337</v>
      </c>
    </row>
    <row r="3453" spans="1:65">
      <c r="A3453" t="s">
        <v>3589</v>
      </c>
      <c r="B3453" s="2">
        <v>45866</v>
      </c>
      <c r="C3453" t="s">
        <v>3137</v>
      </c>
      <c r="D3453" t="s">
        <v>3138</v>
      </c>
      <c r="E3453">
        <v>7</v>
      </c>
      <c r="F3453" t="s">
        <v>72</v>
      </c>
      <c r="G3453" t="s">
        <v>50</v>
      </c>
      <c r="H3453" t="s">
        <v>179</v>
      </c>
      <c r="I3453" t="s">
        <v>52</v>
      </c>
      <c r="J3453" t="s">
        <v>53</v>
      </c>
      <c r="K3453" t="s">
        <v>75</v>
      </c>
      <c r="L3453" t="s">
        <v>87</v>
      </c>
      <c r="M3453" t="s">
        <v>68</v>
      </c>
      <c r="N3453" t="s">
        <v>69</v>
      </c>
      <c r="O3453" t="s">
        <v>70</v>
      </c>
      <c r="P3453">
        <v>61</v>
      </c>
      <c r="Q3453">
        <v>66</v>
      </c>
      <c r="R3453">
        <v>67</v>
      </c>
      <c r="S3453">
        <v>2</v>
      </c>
      <c r="T3453">
        <f t="shared" si="477"/>
        <v>65</v>
      </c>
      <c r="U3453">
        <v>58</v>
      </c>
      <c r="V3453">
        <f t="shared" si="478"/>
        <v>7</v>
      </c>
      <c r="W3453" s="3">
        <f t="shared" si="479"/>
        <v>2.9850746268656716E-2</v>
      </c>
      <c r="X3453">
        <v>28</v>
      </c>
      <c r="Y3453" s="4">
        <v>0</v>
      </c>
      <c r="Z3453" s="4">
        <v>1.2</v>
      </c>
      <c r="AA3453" s="5">
        <v>36398.46</v>
      </c>
      <c r="AB3453" s="5">
        <f t="shared" si="480"/>
        <v>2111110.6800000002</v>
      </c>
      <c r="AC3453" s="5">
        <v>23183.99</v>
      </c>
      <c r="AD3453" s="5">
        <f t="shared" si="481"/>
        <v>1553327.33</v>
      </c>
      <c r="AE3453" s="5">
        <v>119107.29</v>
      </c>
      <c r="AF3453" s="5">
        <v>28449.01</v>
      </c>
      <c r="AG3453" s="5">
        <v>9082.64</v>
      </c>
      <c r="AH3453" s="5">
        <v>1740</v>
      </c>
      <c r="AI3453" s="5">
        <v>6400</v>
      </c>
      <c r="AJ3453">
        <v>1</v>
      </c>
      <c r="AK3453" s="5">
        <v>8178.61</v>
      </c>
      <c r="AL3453" s="5">
        <v>4629.13</v>
      </c>
      <c r="AM3453" s="5">
        <v>36682.019999999997</v>
      </c>
      <c r="AN3453">
        <v>4</v>
      </c>
      <c r="AO3453">
        <v>4</v>
      </c>
      <c r="AP3453" t="str">
        <f t="shared" si="482"/>
        <v>Yes</v>
      </c>
      <c r="AQ3453">
        <v>1</v>
      </c>
      <c r="AR3453" s="5">
        <f t="shared" si="483"/>
        <v>1767596.03</v>
      </c>
      <c r="AS3453" s="5">
        <f t="shared" si="484"/>
        <v>343514.65</v>
      </c>
      <c r="AT3453" t="s">
        <v>59</v>
      </c>
      <c r="AU3453" t="s">
        <v>6181</v>
      </c>
      <c r="AV3453" t="s">
        <v>6182</v>
      </c>
      <c r="AW3453" t="s">
        <v>6183</v>
      </c>
      <c r="AX3453" t="s">
        <v>6184</v>
      </c>
      <c r="AY3453">
        <v>64</v>
      </c>
      <c r="AZ3453">
        <v>0</v>
      </c>
      <c r="BA3453">
        <v>36</v>
      </c>
      <c r="BB3453" t="s">
        <v>6180</v>
      </c>
      <c r="BC3453">
        <v>0</v>
      </c>
      <c r="BD3453">
        <v>0</v>
      </c>
      <c r="BE3453" t="s">
        <v>6169</v>
      </c>
      <c r="BF3453" t="s">
        <v>6170</v>
      </c>
      <c r="BG3453">
        <v>0</v>
      </c>
      <c r="BH3453" t="s">
        <v>6171</v>
      </c>
      <c r="BI3453">
        <v>35</v>
      </c>
      <c r="BJ3453" t="s">
        <v>6172</v>
      </c>
      <c r="BK3453">
        <v>0</v>
      </c>
      <c r="BL3453">
        <v>72</v>
      </c>
      <c r="BM3453" s="3">
        <f t="shared" si="485"/>
        <v>0.93055555555555558</v>
      </c>
    </row>
    <row r="3454" spans="1:65">
      <c r="A3454" t="s">
        <v>3590</v>
      </c>
      <c r="B3454" s="2">
        <v>45867</v>
      </c>
      <c r="C3454" t="s">
        <v>3137</v>
      </c>
      <c r="D3454" t="s">
        <v>3138</v>
      </c>
      <c r="E3454">
        <v>7</v>
      </c>
      <c r="F3454" t="s">
        <v>78</v>
      </c>
      <c r="G3454" t="s">
        <v>79</v>
      </c>
      <c r="H3454" t="s">
        <v>113</v>
      </c>
      <c r="I3454" t="s">
        <v>64</v>
      </c>
      <c r="J3454" t="s">
        <v>65</v>
      </c>
      <c r="K3454" t="s">
        <v>75</v>
      </c>
      <c r="L3454" t="s">
        <v>92</v>
      </c>
      <c r="M3454" t="s">
        <v>56</v>
      </c>
      <c r="N3454" t="s">
        <v>109</v>
      </c>
      <c r="O3454" t="s">
        <v>58</v>
      </c>
      <c r="P3454">
        <v>52</v>
      </c>
      <c r="Q3454">
        <v>54</v>
      </c>
      <c r="R3454">
        <v>51</v>
      </c>
      <c r="S3454">
        <v>1</v>
      </c>
      <c r="T3454">
        <f t="shared" si="477"/>
        <v>50</v>
      </c>
      <c r="U3454">
        <v>50</v>
      </c>
      <c r="V3454">
        <f t="shared" si="478"/>
        <v>0</v>
      </c>
      <c r="W3454" s="3">
        <f t="shared" si="479"/>
        <v>1.9607843137254902E-2</v>
      </c>
      <c r="X3454">
        <v>0</v>
      </c>
      <c r="Y3454" s="4">
        <v>4.8</v>
      </c>
      <c r="Z3454" s="4">
        <v>1.2</v>
      </c>
      <c r="AA3454" s="5">
        <v>52562.21</v>
      </c>
      <c r="AB3454" s="5">
        <f t="shared" si="480"/>
        <v>2628110.5</v>
      </c>
      <c r="AC3454" s="5">
        <v>35094.379999999997</v>
      </c>
      <c r="AD3454" s="5">
        <f t="shared" si="481"/>
        <v>1789813.38</v>
      </c>
      <c r="AE3454" s="5">
        <v>108008.36</v>
      </c>
      <c r="AF3454" s="5">
        <v>32052.69</v>
      </c>
      <c r="AG3454" s="5">
        <v>6500</v>
      </c>
      <c r="AH3454" s="5">
        <v>1740</v>
      </c>
      <c r="AI3454" s="5">
        <v>4600</v>
      </c>
      <c r="AJ3454">
        <v>0</v>
      </c>
      <c r="AK3454" s="5">
        <v>0</v>
      </c>
      <c r="AL3454" s="5">
        <v>0</v>
      </c>
      <c r="AM3454" s="5">
        <v>73195.179999999993</v>
      </c>
      <c r="AN3454">
        <v>8</v>
      </c>
      <c r="AO3454">
        <v>6</v>
      </c>
      <c r="AP3454" t="str">
        <f t="shared" si="482"/>
        <v>Yes</v>
      </c>
      <c r="AQ3454">
        <v>1</v>
      </c>
      <c r="AR3454" s="5">
        <f t="shared" si="483"/>
        <v>2015909.61</v>
      </c>
      <c r="AS3454" s="5">
        <f t="shared" si="484"/>
        <v>612200.89</v>
      </c>
      <c r="AT3454" t="s">
        <v>59</v>
      </c>
      <c r="AU3454" t="s">
        <v>6164</v>
      </c>
      <c r="AV3454" t="s">
        <v>6165</v>
      </c>
      <c r="AW3454" t="s">
        <v>6166</v>
      </c>
      <c r="AX3454" t="s">
        <v>6167</v>
      </c>
      <c r="AY3454">
        <v>54</v>
      </c>
      <c r="AZ3454">
        <v>0</v>
      </c>
      <c r="BA3454">
        <v>0</v>
      </c>
      <c r="BB3454" t="s">
        <v>6168</v>
      </c>
      <c r="BC3454">
        <v>0</v>
      </c>
      <c r="BD3454">
        <v>0</v>
      </c>
      <c r="BE3454" t="s">
        <v>6169</v>
      </c>
      <c r="BF3454" t="s">
        <v>6170</v>
      </c>
      <c r="BG3454">
        <v>0</v>
      </c>
      <c r="BH3454" t="s">
        <v>6171</v>
      </c>
      <c r="BI3454">
        <v>25</v>
      </c>
      <c r="BJ3454" t="s">
        <v>6172</v>
      </c>
      <c r="BK3454">
        <v>0</v>
      </c>
      <c r="BL3454">
        <v>64</v>
      </c>
      <c r="BM3454" s="3">
        <f t="shared" si="485"/>
        <v>0.796875</v>
      </c>
    </row>
    <row r="3455" spans="1:65">
      <c r="A3455" t="s">
        <v>3591</v>
      </c>
      <c r="B3455" s="2">
        <v>45867</v>
      </c>
      <c r="C3455" t="s">
        <v>3137</v>
      </c>
      <c r="D3455" t="s">
        <v>3138</v>
      </c>
      <c r="E3455">
        <v>7</v>
      </c>
      <c r="F3455" t="s">
        <v>78</v>
      </c>
      <c r="G3455" t="s">
        <v>79</v>
      </c>
      <c r="H3455" t="s">
        <v>113</v>
      </c>
      <c r="I3455" t="s">
        <v>52</v>
      </c>
      <c r="J3455" t="s">
        <v>53</v>
      </c>
      <c r="K3455" t="s">
        <v>66</v>
      </c>
      <c r="L3455" t="s">
        <v>92</v>
      </c>
      <c r="M3455" t="s">
        <v>56</v>
      </c>
      <c r="N3455" t="s">
        <v>69</v>
      </c>
      <c r="O3455" t="s">
        <v>120</v>
      </c>
      <c r="P3455">
        <v>60</v>
      </c>
      <c r="Q3455">
        <v>61</v>
      </c>
      <c r="R3455">
        <v>57</v>
      </c>
      <c r="S3455">
        <v>2</v>
      </c>
      <c r="T3455">
        <f t="shared" si="477"/>
        <v>55</v>
      </c>
      <c r="U3455">
        <v>55</v>
      </c>
      <c r="V3455">
        <f t="shared" si="478"/>
        <v>0</v>
      </c>
      <c r="W3455" s="3">
        <f t="shared" si="479"/>
        <v>3.5087719298245612E-2</v>
      </c>
      <c r="X3455">
        <v>53</v>
      </c>
      <c r="Y3455" s="4">
        <v>5</v>
      </c>
      <c r="Z3455" s="4">
        <v>2.1</v>
      </c>
      <c r="AA3455" s="5">
        <v>34024.36</v>
      </c>
      <c r="AB3455" s="5">
        <f t="shared" si="480"/>
        <v>1871339.8</v>
      </c>
      <c r="AC3455" s="5">
        <v>23951.21</v>
      </c>
      <c r="AD3455" s="5">
        <f t="shared" si="481"/>
        <v>1365218.97</v>
      </c>
      <c r="AE3455" s="5">
        <v>103478.68</v>
      </c>
      <c r="AF3455" s="5">
        <v>28972.51</v>
      </c>
      <c r="AG3455" s="5">
        <v>13649.57</v>
      </c>
      <c r="AH3455" s="5">
        <v>3045</v>
      </c>
      <c r="AI3455" s="5">
        <v>6400</v>
      </c>
      <c r="AJ3455">
        <v>0</v>
      </c>
      <c r="AK3455" s="5">
        <v>0</v>
      </c>
      <c r="AL3455" s="5">
        <v>0</v>
      </c>
      <c r="AM3455" s="5">
        <v>36228</v>
      </c>
      <c r="AN3455">
        <v>4</v>
      </c>
      <c r="AO3455">
        <v>3</v>
      </c>
      <c r="AP3455" t="str">
        <f t="shared" si="482"/>
        <v>Yes</v>
      </c>
      <c r="AQ3455">
        <v>1</v>
      </c>
      <c r="AR3455" s="5">
        <f t="shared" si="483"/>
        <v>1556992.73</v>
      </c>
      <c r="AS3455" s="5">
        <f t="shared" si="484"/>
        <v>314347.07</v>
      </c>
      <c r="AT3455" t="s">
        <v>59</v>
      </c>
      <c r="AU3455" t="s">
        <v>6164</v>
      </c>
      <c r="AV3455" t="s">
        <v>6165</v>
      </c>
      <c r="AW3455" t="s">
        <v>6166</v>
      </c>
      <c r="AX3455" t="s">
        <v>6202</v>
      </c>
      <c r="AY3455">
        <v>63</v>
      </c>
      <c r="AZ3455">
        <v>0</v>
      </c>
      <c r="BA3455">
        <v>0</v>
      </c>
      <c r="BB3455" t="s">
        <v>6168</v>
      </c>
      <c r="BC3455">
        <v>0</v>
      </c>
      <c r="BD3455">
        <v>0</v>
      </c>
      <c r="BE3455" t="s">
        <v>6169</v>
      </c>
      <c r="BF3455" t="s">
        <v>6170</v>
      </c>
      <c r="BG3455">
        <v>1</v>
      </c>
      <c r="BH3455" t="s">
        <v>6192</v>
      </c>
      <c r="BI3455">
        <v>69</v>
      </c>
      <c r="BJ3455" t="s">
        <v>6187</v>
      </c>
      <c r="BK3455">
        <v>0</v>
      </c>
      <c r="BL3455">
        <v>74</v>
      </c>
      <c r="BM3455" s="3">
        <f t="shared" si="485"/>
        <v>0.77027027027027029</v>
      </c>
    </row>
    <row r="3456" spans="1:65">
      <c r="A3456" t="s">
        <v>3592</v>
      </c>
      <c r="B3456" s="2">
        <v>45867</v>
      </c>
      <c r="C3456" t="s">
        <v>3137</v>
      </c>
      <c r="D3456" t="s">
        <v>3138</v>
      </c>
      <c r="E3456">
        <v>7</v>
      </c>
      <c r="F3456" t="s">
        <v>49</v>
      </c>
      <c r="G3456" t="s">
        <v>50</v>
      </c>
      <c r="H3456" t="s">
        <v>51</v>
      </c>
      <c r="I3456" t="s">
        <v>74</v>
      </c>
      <c r="J3456" t="s">
        <v>65</v>
      </c>
      <c r="K3456" t="s">
        <v>54</v>
      </c>
      <c r="L3456" t="s">
        <v>92</v>
      </c>
      <c r="M3456" t="s">
        <v>56</v>
      </c>
      <c r="N3456" t="s">
        <v>94</v>
      </c>
      <c r="O3456" t="s">
        <v>70</v>
      </c>
      <c r="P3456">
        <v>53</v>
      </c>
      <c r="Q3456">
        <v>55</v>
      </c>
      <c r="R3456">
        <v>55</v>
      </c>
      <c r="S3456">
        <v>1</v>
      </c>
      <c r="T3456">
        <f t="shared" si="477"/>
        <v>54</v>
      </c>
      <c r="U3456">
        <v>51</v>
      </c>
      <c r="V3456">
        <f t="shared" si="478"/>
        <v>3</v>
      </c>
      <c r="W3456" s="3">
        <f t="shared" si="479"/>
        <v>1.8181818181818181E-2</v>
      </c>
      <c r="X3456">
        <v>34</v>
      </c>
      <c r="Y3456" s="4">
        <v>2.6</v>
      </c>
      <c r="Z3456" s="4">
        <v>2.2000000000000002</v>
      </c>
      <c r="AA3456" s="5">
        <v>55996.92</v>
      </c>
      <c r="AB3456" s="5">
        <f t="shared" si="480"/>
        <v>2855842.92</v>
      </c>
      <c r="AC3456" s="5">
        <v>35167.17</v>
      </c>
      <c r="AD3456" s="5">
        <f t="shared" si="481"/>
        <v>1934194.35</v>
      </c>
      <c r="AE3456" s="5">
        <v>122655.64</v>
      </c>
      <c r="AF3456" s="5">
        <v>36700.33</v>
      </c>
      <c r="AG3456" s="5">
        <v>9712.0499999999993</v>
      </c>
      <c r="AH3456" s="5">
        <v>3190</v>
      </c>
      <c r="AI3456" s="5">
        <v>4600</v>
      </c>
      <c r="AJ3456">
        <v>0</v>
      </c>
      <c r="AK3456" s="5">
        <v>0</v>
      </c>
      <c r="AL3456" s="5">
        <v>3088.51</v>
      </c>
      <c r="AM3456" s="5">
        <v>34679.379999999997</v>
      </c>
      <c r="AN3456">
        <v>4</v>
      </c>
      <c r="AO3456">
        <v>3</v>
      </c>
      <c r="AP3456" t="str">
        <f t="shared" si="482"/>
        <v>Yes</v>
      </c>
      <c r="AQ3456">
        <v>1</v>
      </c>
      <c r="AR3456" s="5">
        <f t="shared" si="483"/>
        <v>2148820.2599999998</v>
      </c>
      <c r="AS3456" s="5">
        <f t="shared" si="484"/>
        <v>707022.66</v>
      </c>
      <c r="AT3456" t="s">
        <v>59</v>
      </c>
      <c r="AU3456" t="s">
        <v>6164</v>
      </c>
      <c r="AV3456" t="s">
        <v>6165</v>
      </c>
      <c r="AW3456" t="s">
        <v>6166</v>
      </c>
      <c r="AX3456" t="s">
        <v>6184</v>
      </c>
      <c r="AY3456">
        <v>53</v>
      </c>
      <c r="AZ3456">
        <v>0</v>
      </c>
      <c r="BA3456">
        <v>23</v>
      </c>
      <c r="BB3456" t="s">
        <v>6180</v>
      </c>
      <c r="BC3456">
        <v>0</v>
      </c>
      <c r="BD3456">
        <v>0</v>
      </c>
      <c r="BE3456" t="s">
        <v>6169</v>
      </c>
      <c r="BF3456" t="s">
        <v>6170</v>
      </c>
      <c r="BG3456">
        <v>0</v>
      </c>
      <c r="BH3456" t="s">
        <v>6171</v>
      </c>
      <c r="BI3456">
        <v>37</v>
      </c>
      <c r="BJ3456" t="s">
        <v>6172</v>
      </c>
      <c r="BK3456">
        <v>0</v>
      </c>
      <c r="BL3456">
        <v>65</v>
      </c>
      <c r="BM3456" s="3">
        <f t="shared" si="485"/>
        <v>0.84615384615384615</v>
      </c>
    </row>
    <row r="3457" spans="1:65">
      <c r="A3457" t="s">
        <v>3593</v>
      </c>
      <c r="B3457" s="2">
        <v>45867</v>
      </c>
      <c r="C3457" t="s">
        <v>3137</v>
      </c>
      <c r="D3457" t="s">
        <v>3138</v>
      </c>
      <c r="E3457">
        <v>7</v>
      </c>
      <c r="F3457" t="s">
        <v>49</v>
      </c>
      <c r="G3457" t="s">
        <v>50</v>
      </c>
      <c r="H3457" t="s">
        <v>108</v>
      </c>
      <c r="I3457" t="s">
        <v>52</v>
      </c>
      <c r="J3457" t="s">
        <v>81</v>
      </c>
      <c r="K3457" t="s">
        <v>66</v>
      </c>
      <c r="L3457" t="s">
        <v>92</v>
      </c>
      <c r="M3457" t="s">
        <v>56</v>
      </c>
      <c r="N3457" t="s">
        <v>94</v>
      </c>
      <c r="O3457" t="s">
        <v>120</v>
      </c>
      <c r="P3457">
        <v>34</v>
      </c>
      <c r="Q3457">
        <v>35</v>
      </c>
      <c r="R3457">
        <v>35</v>
      </c>
      <c r="S3457">
        <v>1</v>
      </c>
      <c r="T3457">
        <f t="shared" si="477"/>
        <v>34</v>
      </c>
      <c r="U3457">
        <v>33</v>
      </c>
      <c r="V3457">
        <f t="shared" si="478"/>
        <v>1</v>
      </c>
      <c r="W3457" s="3">
        <f t="shared" si="479"/>
        <v>2.8571428571428571E-2</v>
      </c>
      <c r="X3457">
        <v>29</v>
      </c>
      <c r="Y3457" s="4">
        <v>0.1</v>
      </c>
      <c r="Z3457" s="4">
        <v>1.6</v>
      </c>
      <c r="AA3457" s="5">
        <v>73851.27</v>
      </c>
      <c r="AB3457" s="5">
        <f t="shared" si="480"/>
        <v>2437091.91</v>
      </c>
      <c r="AC3457" s="5">
        <v>53472.9</v>
      </c>
      <c r="AD3457" s="5">
        <f t="shared" si="481"/>
        <v>1871551.5</v>
      </c>
      <c r="AE3457" s="5">
        <v>111726.96</v>
      </c>
      <c r="AF3457" s="5">
        <v>31482.73</v>
      </c>
      <c r="AG3457" s="5">
        <v>10146.77</v>
      </c>
      <c r="AH3457" s="5">
        <v>2320</v>
      </c>
      <c r="AI3457" s="5">
        <v>6800</v>
      </c>
      <c r="AJ3457">
        <v>0</v>
      </c>
      <c r="AK3457" s="5">
        <v>0</v>
      </c>
      <c r="AL3457" s="5">
        <v>1538.13</v>
      </c>
      <c r="AM3457" s="5">
        <v>24057.25</v>
      </c>
      <c r="AN3457">
        <v>4</v>
      </c>
      <c r="AO3457">
        <v>5</v>
      </c>
      <c r="AP3457" t="str">
        <f t="shared" si="482"/>
        <v>No</v>
      </c>
      <c r="AQ3457">
        <v>2</v>
      </c>
      <c r="AR3457" s="5">
        <f t="shared" si="483"/>
        <v>2059623.34</v>
      </c>
      <c r="AS3457" s="5">
        <f t="shared" si="484"/>
        <v>377468.57</v>
      </c>
      <c r="AT3457" t="s">
        <v>59</v>
      </c>
      <c r="AU3457" t="s">
        <v>6164</v>
      </c>
      <c r="AV3457" t="s">
        <v>6165</v>
      </c>
      <c r="AW3457" t="s">
        <v>6166</v>
      </c>
      <c r="AX3457" t="s">
        <v>6184</v>
      </c>
      <c r="AY3457">
        <v>36</v>
      </c>
      <c r="AZ3457">
        <v>0</v>
      </c>
      <c r="BA3457">
        <v>11</v>
      </c>
      <c r="BB3457" t="s">
        <v>6198</v>
      </c>
      <c r="BC3457">
        <v>0</v>
      </c>
      <c r="BD3457">
        <v>1</v>
      </c>
      <c r="BE3457" t="s">
        <v>6188</v>
      </c>
      <c r="BF3457" t="s">
        <v>6170</v>
      </c>
      <c r="BG3457">
        <v>0</v>
      </c>
      <c r="BH3457" t="s">
        <v>6171</v>
      </c>
      <c r="BI3457">
        <v>48</v>
      </c>
      <c r="BJ3457" t="s">
        <v>6172</v>
      </c>
      <c r="BK3457">
        <v>0</v>
      </c>
      <c r="BL3457">
        <v>51</v>
      </c>
      <c r="BM3457" s="3">
        <f t="shared" si="485"/>
        <v>0.68627450980392157</v>
      </c>
    </row>
    <row r="3458" spans="1:65">
      <c r="A3458" t="s">
        <v>3594</v>
      </c>
      <c r="B3458" s="2">
        <v>45867</v>
      </c>
      <c r="C3458" t="s">
        <v>3137</v>
      </c>
      <c r="D3458" t="s">
        <v>3138</v>
      </c>
      <c r="E3458">
        <v>7</v>
      </c>
      <c r="F3458" t="s">
        <v>49</v>
      </c>
      <c r="G3458" t="s">
        <v>62</v>
      </c>
      <c r="H3458" t="s">
        <v>125</v>
      </c>
      <c r="I3458" t="s">
        <v>52</v>
      </c>
      <c r="J3458" t="s">
        <v>53</v>
      </c>
      <c r="K3458" t="s">
        <v>66</v>
      </c>
      <c r="L3458" t="s">
        <v>67</v>
      </c>
      <c r="M3458" t="s">
        <v>68</v>
      </c>
      <c r="N3458" t="s">
        <v>57</v>
      </c>
      <c r="O3458" t="s">
        <v>70</v>
      </c>
      <c r="P3458">
        <v>64</v>
      </c>
      <c r="Q3458">
        <v>67</v>
      </c>
      <c r="R3458">
        <v>64</v>
      </c>
      <c r="S3458">
        <v>6</v>
      </c>
      <c r="T3458">
        <f t="shared" ref="T3458:T3521" si="486">R3458-S3458</f>
        <v>58</v>
      </c>
      <c r="U3458">
        <v>58</v>
      </c>
      <c r="V3458">
        <f t="shared" ref="V3458:V3521" si="487">T3458-U3458</f>
        <v>0</v>
      </c>
      <c r="W3458" s="3">
        <f t="shared" ref="W3458:W3521" si="488">IFERROR(S3458/R3458,0)</f>
        <v>9.375E-2</v>
      </c>
      <c r="X3458">
        <v>46</v>
      </c>
      <c r="Y3458" s="4">
        <v>6.5</v>
      </c>
      <c r="Z3458" s="4">
        <v>1.8</v>
      </c>
      <c r="AA3458" s="5">
        <v>33499.97</v>
      </c>
      <c r="AB3458" s="5">
        <f t="shared" ref="AB3458:AB3521" si="489">ROUND(U3458*AA3458,2)</f>
        <v>1942998.26</v>
      </c>
      <c r="AC3458" s="5">
        <v>22067.14</v>
      </c>
      <c r="AD3458" s="5">
        <f t="shared" ref="AD3458:AD3521" si="490">ROUND(R3458*AC3458,2)</f>
        <v>1412296.96</v>
      </c>
      <c r="AE3458" s="5">
        <v>112855.59</v>
      </c>
      <c r="AF3458" s="5">
        <v>30926.65</v>
      </c>
      <c r="AG3458" s="5">
        <v>11663.6</v>
      </c>
      <c r="AH3458" s="5">
        <v>2610</v>
      </c>
      <c r="AI3458" s="5">
        <v>24491.39</v>
      </c>
      <c r="AJ3458">
        <v>2</v>
      </c>
      <c r="AK3458" s="5">
        <v>17903.87</v>
      </c>
      <c r="AL3458" s="5">
        <v>0</v>
      </c>
      <c r="AM3458" s="5">
        <v>39104.49</v>
      </c>
      <c r="AN3458">
        <v>4</v>
      </c>
      <c r="AO3458">
        <v>3</v>
      </c>
      <c r="AP3458" t="str">
        <f t="shared" ref="AP3458:AP3521" si="491">IF(AO3458&lt;=AN3458,"Yes","No")</f>
        <v>Yes</v>
      </c>
      <c r="AQ3458">
        <v>3</v>
      </c>
      <c r="AR3458" s="5">
        <f t="shared" ref="AR3458:AR3521" si="492">ROUND(SUM(AD3458:AI3458)+SUM(AK3458:AM3458),2)</f>
        <v>1651852.55</v>
      </c>
      <c r="AS3458" s="5">
        <f t="shared" ref="AS3458:AS3521" si="493">ROUND(AB3458-AR3458,2)</f>
        <v>291145.71000000002</v>
      </c>
      <c r="AT3458" t="s">
        <v>1641</v>
      </c>
      <c r="AU3458" t="s">
        <v>6189</v>
      </c>
      <c r="AV3458" t="s">
        <v>6201</v>
      </c>
      <c r="AW3458" t="s">
        <v>6175</v>
      </c>
      <c r="AX3458" t="s">
        <v>6202</v>
      </c>
      <c r="AY3458">
        <v>64</v>
      </c>
      <c r="AZ3458">
        <v>0</v>
      </c>
      <c r="BA3458">
        <v>0</v>
      </c>
      <c r="BB3458" t="s">
        <v>6168</v>
      </c>
      <c r="BC3458">
        <v>0</v>
      </c>
      <c r="BD3458">
        <v>0</v>
      </c>
      <c r="BE3458" t="s">
        <v>6169</v>
      </c>
      <c r="BF3458" t="s">
        <v>6210</v>
      </c>
      <c r="BG3458">
        <v>2</v>
      </c>
      <c r="BH3458" t="s">
        <v>6192</v>
      </c>
      <c r="BI3458">
        <v>55</v>
      </c>
      <c r="BJ3458" t="s">
        <v>6187</v>
      </c>
      <c r="BK3458">
        <v>0</v>
      </c>
      <c r="BL3458">
        <v>77</v>
      </c>
      <c r="BM3458" s="3">
        <f t="shared" ref="BM3458:BM3521" si="494">IFERROR(R3458/BL3458,0)</f>
        <v>0.83116883116883122</v>
      </c>
    </row>
    <row r="3459" spans="1:65">
      <c r="A3459" t="s">
        <v>3595</v>
      </c>
      <c r="B3459" s="2">
        <v>45867</v>
      </c>
      <c r="C3459" t="s">
        <v>3137</v>
      </c>
      <c r="D3459" t="s">
        <v>3138</v>
      </c>
      <c r="E3459">
        <v>7</v>
      </c>
      <c r="F3459" t="s">
        <v>49</v>
      </c>
      <c r="G3459" t="s">
        <v>79</v>
      </c>
      <c r="H3459" t="s">
        <v>106</v>
      </c>
      <c r="I3459" t="s">
        <v>64</v>
      </c>
      <c r="J3459" t="s">
        <v>65</v>
      </c>
      <c r="K3459" t="s">
        <v>75</v>
      </c>
      <c r="L3459" t="s">
        <v>67</v>
      </c>
      <c r="M3459" t="s">
        <v>68</v>
      </c>
      <c r="N3459" t="s">
        <v>76</v>
      </c>
      <c r="O3459" t="s">
        <v>82</v>
      </c>
      <c r="P3459">
        <v>49</v>
      </c>
      <c r="Q3459">
        <v>51</v>
      </c>
      <c r="R3459">
        <v>49</v>
      </c>
      <c r="S3459">
        <v>4</v>
      </c>
      <c r="T3459">
        <f t="shared" si="486"/>
        <v>45</v>
      </c>
      <c r="U3459">
        <v>45</v>
      </c>
      <c r="V3459">
        <f t="shared" si="487"/>
        <v>0</v>
      </c>
      <c r="W3459" s="3">
        <f t="shared" si="488"/>
        <v>8.1632653061224483E-2</v>
      </c>
      <c r="X3459">
        <v>22</v>
      </c>
      <c r="Y3459" s="4">
        <v>3.8</v>
      </c>
      <c r="Z3459" s="4">
        <v>1.4</v>
      </c>
      <c r="AA3459" s="5">
        <v>52169.65</v>
      </c>
      <c r="AB3459" s="5">
        <f t="shared" si="489"/>
        <v>2347634.25</v>
      </c>
      <c r="AC3459" s="5">
        <v>32221.599999999999</v>
      </c>
      <c r="AD3459" s="5">
        <f t="shared" si="490"/>
        <v>1578858.4</v>
      </c>
      <c r="AE3459" s="5">
        <v>104261.77</v>
      </c>
      <c r="AF3459" s="5">
        <v>32329.15</v>
      </c>
      <c r="AG3459" s="5">
        <v>8932.83</v>
      </c>
      <c r="AH3459" s="5">
        <v>2030</v>
      </c>
      <c r="AI3459" s="5">
        <v>23189.38</v>
      </c>
      <c r="AJ3459">
        <v>1</v>
      </c>
      <c r="AK3459" s="5">
        <v>13568.15</v>
      </c>
      <c r="AL3459" s="5">
        <v>0</v>
      </c>
      <c r="AM3459" s="5">
        <v>28718.3</v>
      </c>
      <c r="AN3459">
        <v>4</v>
      </c>
      <c r="AO3459">
        <v>4</v>
      </c>
      <c r="AP3459" t="str">
        <f t="shared" si="491"/>
        <v>Yes</v>
      </c>
      <c r="AQ3459">
        <v>1</v>
      </c>
      <c r="AR3459" s="5">
        <f t="shared" si="492"/>
        <v>1791887.98</v>
      </c>
      <c r="AS3459" s="5">
        <f t="shared" si="493"/>
        <v>555746.27</v>
      </c>
      <c r="AT3459" t="s">
        <v>1641</v>
      </c>
      <c r="AU3459" t="s">
        <v>6189</v>
      </c>
      <c r="AV3459" t="s">
        <v>6201</v>
      </c>
      <c r="AW3459" t="s">
        <v>6175</v>
      </c>
      <c r="AX3459" t="s">
        <v>6167</v>
      </c>
      <c r="AY3459">
        <v>49</v>
      </c>
      <c r="AZ3459">
        <v>0</v>
      </c>
      <c r="BA3459">
        <v>0</v>
      </c>
      <c r="BB3459" t="s">
        <v>6168</v>
      </c>
      <c r="BC3459">
        <v>0</v>
      </c>
      <c r="BD3459">
        <v>0</v>
      </c>
      <c r="BE3459" t="s">
        <v>6169</v>
      </c>
      <c r="BF3459" t="s">
        <v>6212</v>
      </c>
      <c r="BG3459">
        <v>4</v>
      </c>
      <c r="BH3459" t="s">
        <v>6208</v>
      </c>
      <c r="BI3459">
        <v>77</v>
      </c>
      <c r="BJ3459" t="s">
        <v>6193</v>
      </c>
      <c r="BK3459">
        <v>0</v>
      </c>
      <c r="BL3459">
        <v>62</v>
      </c>
      <c r="BM3459" s="3">
        <f t="shared" si="494"/>
        <v>0.79032258064516125</v>
      </c>
    </row>
    <row r="3460" spans="1:65">
      <c r="A3460" t="s">
        <v>3596</v>
      </c>
      <c r="B3460" s="2">
        <v>45867</v>
      </c>
      <c r="C3460" t="s">
        <v>3137</v>
      </c>
      <c r="D3460" t="s">
        <v>3138</v>
      </c>
      <c r="E3460">
        <v>7</v>
      </c>
      <c r="F3460" t="s">
        <v>72</v>
      </c>
      <c r="G3460" t="s">
        <v>79</v>
      </c>
      <c r="H3460" t="s">
        <v>159</v>
      </c>
      <c r="I3460" t="s">
        <v>74</v>
      </c>
      <c r="J3460" t="s">
        <v>53</v>
      </c>
      <c r="K3460" t="s">
        <v>75</v>
      </c>
      <c r="L3460" t="s">
        <v>92</v>
      </c>
      <c r="M3460" t="s">
        <v>56</v>
      </c>
      <c r="N3460" t="s">
        <v>76</v>
      </c>
      <c r="O3460" t="s">
        <v>82</v>
      </c>
      <c r="P3460">
        <v>57</v>
      </c>
      <c r="Q3460">
        <v>60</v>
      </c>
      <c r="R3460">
        <v>62</v>
      </c>
      <c r="S3460">
        <v>1</v>
      </c>
      <c r="T3460">
        <f t="shared" si="486"/>
        <v>61</v>
      </c>
      <c r="U3460">
        <v>56</v>
      </c>
      <c r="V3460">
        <f t="shared" si="487"/>
        <v>5</v>
      </c>
      <c r="W3460" s="3">
        <f t="shared" si="488"/>
        <v>1.6129032258064516E-2</v>
      </c>
      <c r="X3460">
        <v>22</v>
      </c>
      <c r="Y3460" s="4">
        <v>0</v>
      </c>
      <c r="Z3460" s="4">
        <v>1.5</v>
      </c>
      <c r="AA3460" s="5">
        <v>35713.85</v>
      </c>
      <c r="AB3460" s="5">
        <f t="shared" si="489"/>
        <v>1999975.6</v>
      </c>
      <c r="AC3460" s="5">
        <v>23818.54</v>
      </c>
      <c r="AD3460" s="5">
        <f t="shared" si="490"/>
        <v>1476749.48</v>
      </c>
      <c r="AE3460" s="5">
        <v>106202.21</v>
      </c>
      <c r="AF3460" s="5">
        <v>26337.29</v>
      </c>
      <c r="AG3460" s="5">
        <v>8896.75</v>
      </c>
      <c r="AH3460" s="5">
        <v>2175</v>
      </c>
      <c r="AI3460" s="5">
        <v>3200</v>
      </c>
      <c r="AJ3460">
        <v>0</v>
      </c>
      <c r="AK3460" s="5">
        <v>0</v>
      </c>
      <c r="AL3460" s="5">
        <v>3239.16</v>
      </c>
      <c r="AM3460" s="5">
        <v>38305.29</v>
      </c>
      <c r="AN3460">
        <v>4</v>
      </c>
      <c r="AO3460">
        <v>5</v>
      </c>
      <c r="AP3460" t="str">
        <f t="shared" si="491"/>
        <v>No</v>
      </c>
      <c r="AQ3460">
        <v>3</v>
      </c>
      <c r="AR3460" s="5">
        <f t="shared" si="492"/>
        <v>1665105.18</v>
      </c>
      <c r="AS3460" s="5">
        <f t="shared" si="493"/>
        <v>334870.42</v>
      </c>
      <c r="AT3460" t="s">
        <v>59</v>
      </c>
      <c r="AU3460" t="s">
        <v>6164</v>
      </c>
      <c r="AV3460" t="s">
        <v>6165</v>
      </c>
      <c r="AW3460" t="s">
        <v>6166</v>
      </c>
      <c r="AX3460" t="s">
        <v>6184</v>
      </c>
      <c r="AY3460">
        <v>57</v>
      </c>
      <c r="AZ3460">
        <v>0</v>
      </c>
      <c r="BA3460">
        <v>29</v>
      </c>
      <c r="BB3460" t="s">
        <v>6180</v>
      </c>
      <c r="BC3460">
        <v>0</v>
      </c>
      <c r="BD3460">
        <v>1</v>
      </c>
      <c r="BE3460" t="s">
        <v>6188</v>
      </c>
      <c r="BF3460" t="s">
        <v>6170</v>
      </c>
      <c r="BG3460">
        <v>0</v>
      </c>
      <c r="BH3460" t="s">
        <v>6171</v>
      </c>
      <c r="BI3460">
        <v>39</v>
      </c>
      <c r="BJ3460" t="s">
        <v>6172</v>
      </c>
      <c r="BK3460">
        <v>0</v>
      </c>
      <c r="BL3460">
        <v>70</v>
      </c>
      <c r="BM3460" s="3">
        <f t="shared" si="494"/>
        <v>0.88571428571428568</v>
      </c>
    </row>
    <row r="3461" spans="1:65">
      <c r="A3461" t="s">
        <v>3597</v>
      </c>
      <c r="B3461" s="2">
        <v>45867</v>
      </c>
      <c r="C3461" t="s">
        <v>3137</v>
      </c>
      <c r="D3461" t="s">
        <v>3138</v>
      </c>
      <c r="E3461">
        <v>7</v>
      </c>
      <c r="F3461" t="s">
        <v>49</v>
      </c>
      <c r="G3461" t="s">
        <v>50</v>
      </c>
      <c r="H3461" t="s">
        <v>89</v>
      </c>
      <c r="I3461" t="s">
        <v>74</v>
      </c>
      <c r="J3461" t="s">
        <v>53</v>
      </c>
      <c r="K3461" t="s">
        <v>75</v>
      </c>
      <c r="L3461" t="s">
        <v>67</v>
      </c>
      <c r="M3461" t="s">
        <v>68</v>
      </c>
      <c r="N3461" t="s">
        <v>57</v>
      </c>
      <c r="O3461" t="s">
        <v>58</v>
      </c>
      <c r="P3461">
        <v>47</v>
      </c>
      <c r="Q3461">
        <v>49</v>
      </c>
      <c r="R3461">
        <v>46</v>
      </c>
      <c r="S3461">
        <v>3</v>
      </c>
      <c r="T3461">
        <f t="shared" si="486"/>
        <v>43</v>
      </c>
      <c r="U3461">
        <v>43</v>
      </c>
      <c r="V3461">
        <f t="shared" si="487"/>
        <v>0</v>
      </c>
      <c r="W3461" s="3">
        <f t="shared" si="488"/>
        <v>6.5217391304347824E-2</v>
      </c>
      <c r="X3461">
        <v>16</v>
      </c>
      <c r="Y3461" s="4">
        <v>0</v>
      </c>
      <c r="Z3461" s="4">
        <v>0.7</v>
      </c>
      <c r="AA3461" s="5">
        <v>35760.57</v>
      </c>
      <c r="AB3461" s="5">
        <f t="shared" si="489"/>
        <v>1537704.51</v>
      </c>
      <c r="AC3461" s="5">
        <v>21924.9</v>
      </c>
      <c r="AD3461" s="5">
        <f t="shared" si="490"/>
        <v>1008545.4</v>
      </c>
      <c r="AE3461" s="5">
        <v>78492.73</v>
      </c>
      <c r="AF3461" s="5">
        <v>21262.31</v>
      </c>
      <c r="AG3461" s="5">
        <v>8337.49</v>
      </c>
      <c r="AH3461" s="5">
        <v>1015</v>
      </c>
      <c r="AI3461" s="5">
        <v>11652.1</v>
      </c>
      <c r="AJ3461">
        <v>1</v>
      </c>
      <c r="AK3461" s="5">
        <v>8651.26</v>
      </c>
      <c r="AL3461" s="5">
        <v>0</v>
      </c>
      <c r="AM3461" s="5">
        <v>28922.13</v>
      </c>
      <c r="AN3461">
        <v>4</v>
      </c>
      <c r="AO3461">
        <v>4</v>
      </c>
      <c r="AP3461" t="str">
        <f t="shared" si="491"/>
        <v>Yes</v>
      </c>
      <c r="AQ3461">
        <v>2</v>
      </c>
      <c r="AR3461" s="5">
        <f t="shared" si="492"/>
        <v>1166878.42</v>
      </c>
      <c r="AS3461" s="5">
        <f t="shared" si="493"/>
        <v>370826.09</v>
      </c>
      <c r="AT3461" t="s">
        <v>116</v>
      </c>
      <c r="AU3461" t="s">
        <v>6199</v>
      </c>
      <c r="AV3461" t="s">
        <v>6200</v>
      </c>
      <c r="AW3461" t="s">
        <v>6175</v>
      </c>
      <c r="AX3461" t="s">
        <v>6167</v>
      </c>
      <c r="AY3461">
        <v>50</v>
      </c>
      <c r="AZ3461">
        <v>0</v>
      </c>
      <c r="BA3461">
        <v>0</v>
      </c>
      <c r="BB3461" t="s">
        <v>6168</v>
      </c>
      <c r="BC3461">
        <v>0</v>
      </c>
      <c r="BD3461">
        <v>0</v>
      </c>
      <c r="BE3461" t="s">
        <v>6169</v>
      </c>
      <c r="BF3461" t="s">
        <v>6210</v>
      </c>
      <c r="BG3461">
        <v>0</v>
      </c>
      <c r="BH3461" t="s">
        <v>6171</v>
      </c>
      <c r="BI3461">
        <v>10</v>
      </c>
      <c r="BJ3461" t="s">
        <v>6172</v>
      </c>
      <c r="BK3461">
        <v>0</v>
      </c>
      <c r="BL3461">
        <v>74</v>
      </c>
      <c r="BM3461" s="3">
        <f t="shared" si="494"/>
        <v>0.6216216216216216</v>
      </c>
    </row>
    <row r="3462" spans="1:65">
      <c r="A3462" t="s">
        <v>3598</v>
      </c>
      <c r="B3462" s="2">
        <v>45867</v>
      </c>
      <c r="C3462" t="s">
        <v>3137</v>
      </c>
      <c r="D3462" t="s">
        <v>3138</v>
      </c>
      <c r="E3462">
        <v>7</v>
      </c>
      <c r="F3462" t="s">
        <v>61</v>
      </c>
      <c r="G3462" t="s">
        <v>62</v>
      </c>
      <c r="H3462" t="s">
        <v>96</v>
      </c>
      <c r="I3462" t="s">
        <v>64</v>
      </c>
      <c r="J3462" t="s">
        <v>81</v>
      </c>
      <c r="K3462" t="s">
        <v>75</v>
      </c>
      <c r="L3462" t="s">
        <v>67</v>
      </c>
      <c r="M3462" t="s">
        <v>56</v>
      </c>
      <c r="N3462" t="s">
        <v>57</v>
      </c>
      <c r="O3462" t="s">
        <v>120</v>
      </c>
      <c r="P3462">
        <v>41</v>
      </c>
      <c r="Q3462">
        <v>42</v>
      </c>
      <c r="R3462">
        <v>42</v>
      </c>
      <c r="S3462">
        <v>1</v>
      </c>
      <c r="T3462">
        <f t="shared" si="486"/>
        <v>41</v>
      </c>
      <c r="U3462">
        <v>40</v>
      </c>
      <c r="V3462">
        <f t="shared" si="487"/>
        <v>1</v>
      </c>
      <c r="W3462" s="3">
        <f t="shared" si="488"/>
        <v>2.3809523809523808E-2</v>
      </c>
      <c r="X3462">
        <v>16</v>
      </c>
      <c r="Y3462" s="4">
        <v>2.6</v>
      </c>
      <c r="Z3462" s="4">
        <v>1.5</v>
      </c>
      <c r="AA3462" s="5">
        <v>77285.039999999994</v>
      </c>
      <c r="AB3462" s="5">
        <f t="shared" si="489"/>
        <v>3091401.6</v>
      </c>
      <c r="AC3462" s="5">
        <v>51497.35</v>
      </c>
      <c r="AD3462" s="5">
        <f t="shared" si="490"/>
        <v>2162888.7000000002</v>
      </c>
      <c r="AE3462" s="5">
        <v>125690.63</v>
      </c>
      <c r="AF3462" s="5">
        <v>33922.68</v>
      </c>
      <c r="AG3462" s="5">
        <v>8342.7800000000007</v>
      </c>
      <c r="AH3462" s="5">
        <v>2175</v>
      </c>
      <c r="AI3462" s="5">
        <v>6800</v>
      </c>
      <c r="AJ3462">
        <v>0</v>
      </c>
      <c r="AK3462" s="5">
        <v>0</v>
      </c>
      <c r="AL3462" s="5">
        <v>1567.07</v>
      </c>
      <c r="AM3462" s="5">
        <v>24973.68</v>
      </c>
      <c r="AN3462">
        <v>4</v>
      </c>
      <c r="AO3462">
        <v>4</v>
      </c>
      <c r="AP3462" t="str">
        <f t="shared" si="491"/>
        <v>Yes</v>
      </c>
      <c r="AQ3462">
        <v>1</v>
      </c>
      <c r="AR3462" s="5">
        <f t="shared" si="492"/>
        <v>2366360.54</v>
      </c>
      <c r="AS3462" s="5">
        <f t="shared" si="493"/>
        <v>725041.06</v>
      </c>
      <c r="AT3462" t="s">
        <v>59</v>
      </c>
      <c r="AU3462" t="s">
        <v>6164</v>
      </c>
      <c r="AV3462" t="s">
        <v>6165</v>
      </c>
      <c r="AW3462" t="s">
        <v>6166</v>
      </c>
      <c r="AX3462" t="s">
        <v>6184</v>
      </c>
      <c r="AY3462">
        <v>43</v>
      </c>
      <c r="AZ3462">
        <v>0</v>
      </c>
      <c r="BA3462">
        <v>14</v>
      </c>
      <c r="BB3462" t="s">
        <v>6191</v>
      </c>
      <c r="BC3462">
        <v>0</v>
      </c>
      <c r="BD3462">
        <v>0</v>
      </c>
      <c r="BE3462" t="s">
        <v>6169</v>
      </c>
      <c r="BF3462" t="s">
        <v>6170</v>
      </c>
      <c r="BG3462">
        <v>0</v>
      </c>
      <c r="BH3462" t="s">
        <v>6171</v>
      </c>
      <c r="BI3462">
        <v>27</v>
      </c>
      <c r="BJ3462" t="s">
        <v>6172</v>
      </c>
      <c r="BK3462">
        <v>0</v>
      </c>
      <c r="BL3462">
        <v>47</v>
      </c>
      <c r="BM3462" s="3">
        <f t="shared" si="494"/>
        <v>0.8936170212765957</v>
      </c>
    </row>
    <row r="3463" spans="1:65">
      <c r="A3463" t="s">
        <v>3599</v>
      </c>
      <c r="B3463" s="2">
        <v>45867</v>
      </c>
      <c r="C3463" t="s">
        <v>3137</v>
      </c>
      <c r="D3463" t="s">
        <v>3138</v>
      </c>
      <c r="E3463">
        <v>7</v>
      </c>
      <c r="F3463" t="s">
        <v>49</v>
      </c>
      <c r="G3463" t="s">
        <v>62</v>
      </c>
      <c r="H3463" t="s">
        <v>141</v>
      </c>
      <c r="I3463" t="s">
        <v>74</v>
      </c>
      <c r="J3463" t="s">
        <v>81</v>
      </c>
      <c r="K3463" t="s">
        <v>75</v>
      </c>
      <c r="L3463" t="s">
        <v>67</v>
      </c>
      <c r="M3463" t="s">
        <v>68</v>
      </c>
      <c r="N3463" t="s">
        <v>69</v>
      </c>
      <c r="O3463" t="s">
        <v>70</v>
      </c>
      <c r="P3463">
        <v>34</v>
      </c>
      <c r="Q3463">
        <v>34</v>
      </c>
      <c r="R3463">
        <v>34</v>
      </c>
      <c r="S3463">
        <v>3</v>
      </c>
      <c r="T3463">
        <f t="shared" si="486"/>
        <v>31</v>
      </c>
      <c r="U3463">
        <v>31</v>
      </c>
      <c r="V3463">
        <f t="shared" si="487"/>
        <v>0</v>
      </c>
      <c r="W3463" s="3">
        <f t="shared" si="488"/>
        <v>8.8235294117647065E-2</v>
      </c>
      <c r="X3463">
        <v>22</v>
      </c>
      <c r="Y3463" s="4">
        <v>4.5</v>
      </c>
      <c r="Z3463" s="4">
        <v>1.5</v>
      </c>
      <c r="AA3463" s="5">
        <v>78846.899999999994</v>
      </c>
      <c r="AB3463" s="5">
        <f t="shared" si="489"/>
        <v>2444253.9</v>
      </c>
      <c r="AC3463" s="5">
        <v>49260.9</v>
      </c>
      <c r="AD3463" s="5">
        <f t="shared" si="490"/>
        <v>1674870.6</v>
      </c>
      <c r="AE3463" s="5">
        <v>102544.42</v>
      </c>
      <c r="AF3463" s="5">
        <v>30251.88</v>
      </c>
      <c r="AG3463" s="5">
        <v>9209.2199999999993</v>
      </c>
      <c r="AH3463" s="5">
        <v>2175</v>
      </c>
      <c r="AI3463" s="5">
        <v>23954.23</v>
      </c>
      <c r="AJ3463">
        <v>1</v>
      </c>
      <c r="AK3463" s="5">
        <v>22481.1</v>
      </c>
      <c r="AL3463" s="5">
        <v>0</v>
      </c>
      <c r="AM3463" s="5">
        <v>22194.44</v>
      </c>
      <c r="AN3463">
        <v>4</v>
      </c>
      <c r="AO3463">
        <v>5</v>
      </c>
      <c r="AP3463" t="str">
        <f t="shared" si="491"/>
        <v>No</v>
      </c>
      <c r="AQ3463">
        <v>3</v>
      </c>
      <c r="AR3463" s="5">
        <f t="shared" si="492"/>
        <v>1887680.89</v>
      </c>
      <c r="AS3463" s="5">
        <f t="shared" si="493"/>
        <v>556573.01</v>
      </c>
      <c r="AT3463" t="s">
        <v>1641</v>
      </c>
      <c r="AU3463" t="s">
        <v>6199</v>
      </c>
      <c r="AV3463" t="s">
        <v>6200</v>
      </c>
      <c r="AW3463" t="s">
        <v>6175</v>
      </c>
      <c r="AX3463" t="s">
        <v>6184</v>
      </c>
      <c r="AY3463">
        <v>36</v>
      </c>
      <c r="AZ3463">
        <v>0</v>
      </c>
      <c r="BA3463">
        <v>0</v>
      </c>
      <c r="BB3463" t="s">
        <v>6168</v>
      </c>
      <c r="BC3463">
        <v>0</v>
      </c>
      <c r="BD3463">
        <v>1</v>
      </c>
      <c r="BE3463" t="s">
        <v>6188</v>
      </c>
      <c r="BF3463" t="s">
        <v>6210</v>
      </c>
      <c r="BG3463">
        <v>0</v>
      </c>
      <c r="BH3463" t="s">
        <v>6171</v>
      </c>
      <c r="BI3463">
        <v>20</v>
      </c>
      <c r="BJ3463" t="s">
        <v>6172</v>
      </c>
      <c r="BK3463">
        <v>0</v>
      </c>
      <c r="BL3463">
        <v>47</v>
      </c>
      <c r="BM3463" s="3">
        <f t="shared" si="494"/>
        <v>0.72340425531914898</v>
      </c>
    </row>
    <row r="3464" spans="1:65">
      <c r="A3464" t="s">
        <v>3600</v>
      </c>
      <c r="B3464" s="2">
        <v>45867</v>
      </c>
      <c r="C3464" t="s">
        <v>3137</v>
      </c>
      <c r="D3464" t="s">
        <v>3138</v>
      </c>
      <c r="E3464">
        <v>7</v>
      </c>
      <c r="F3464" t="s">
        <v>49</v>
      </c>
      <c r="G3464" t="s">
        <v>62</v>
      </c>
      <c r="H3464" t="s">
        <v>226</v>
      </c>
      <c r="I3464" t="s">
        <v>52</v>
      </c>
      <c r="J3464" t="s">
        <v>53</v>
      </c>
      <c r="K3464" t="s">
        <v>75</v>
      </c>
      <c r="L3464" t="s">
        <v>92</v>
      </c>
      <c r="M3464" t="s">
        <v>56</v>
      </c>
      <c r="N3464" t="s">
        <v>57</v>
      </c>
      <c r="O3464" t="s">
        <v>120</v>
      </c>
      <c r="P3464">
        <v>60</v>
      </c>
      <c r="Q3464">
        <v>61</v>
      </c>
      <c r="R3464">
        <v>60</v>
      </c>
      <c r="S3464">
        <v>1</v>
      </c>
      <c r="T3464">
        <f t="shared" si="486"/>
        <v>59</v>
      </c>
      <c r="U3464">
        <v>59</v>
      </c>
      <c r="V3464">
        <f t="shared" si="487"/>
        <v>0</v>
      </c>
      <c r="W3464" s="3">
        <f t="shared" si="488"/>
        <v>1.6666666666666666E-2</v>
      </c>
      <c r="X3464">
        <v>24</v>
      </c>
      <c r="Y3464" s="4">
        <v>5.9</v>
      </c>
      <c r="Z3464" s="4">
        <v>1.4</v>
      </c>
      <c r="AA3464" s="5">
        <v>35779.82</v>
      </c>
      <c r="AB3464" s="5">
        <f t="shared" si="489"/>
        <v>2111009.38</v>
      </c>
      <c r="AC3464" s="5">
        <v>23717.360000000001</v>
      </c>
      <c r="AD3464" s="5">
        <f t="shared" si="490"/>
        <v>1423041.6</v>
      </c>
      <c r="AE3464" s="5">
        <v>107196.03</v>
      </c>
      <c r="AF3464" s="5">
        <v>26911.89</v>
      </c>
      <c r="AG3464" s="5">
        <v>9411.36</v>
      </c>
      <c r="AH3464" s="5">
        <v>2030</v>
      </c>
      <c r="AI3464" s="5">
        <v>3200</v>
      </c>
      <c r="AJ3464">
        <v>0</v>
      </c>
      <c r="AK3464" s="5">
        <v>0</v>
      </c>
      <c r="AL3464" s="5">
        <v>0</v>
      </c>
      <c r="AM3464" s="5">
        <v>39650.35</v>
      </c>
      <c r="AN3464">
        <v>4</v>
      </c>
      <c r="AO3464">
        <v>4</v>
      </c>
      <c r="AP3464" t="str">
        <f t="shared" si="491"/>
        <v>Yes</v>
      </c>
      <c r="AQ3464">
        <v>1</v>
      </c>
      <c r="AR3464" s="5">
        <f t="shared" si="492"/>
        <v>1611441.23</v>
      </c>
      <c r="AS3464" s="5">
        <f t="shared" si="493"/>
        <v>499568.15</v>
      </c>
      <c r="AT3464" t="s">
        <v>59</v>
      </c>
      <c r="AU3464" t="s">
        <v>6164</v>
      </c>
      <c r="AV3464" t="s">
        <v>6165</v>
      </c>
      <c r="AW3464" t="s">
        <v>6166</v>
      </c>
      <c r="AX3464" t="s">
        <v>6167</v>
      </c>
      <c r="AY3464">
        <v>63</v>
      </c>
      <c r="AZ3464">
        <v>0</v>
      </c>
      <c r="BA3464">
        <v>0</v>
      </c>
      <c r="BB3464" t="s">
        <v>6168</v>
      </c>
      <c r="BC3464">
        <v>0</v>
      </c>
      <c r="BD3464">
        <v>0</v>
      </c>
      <c r="BE3464" t="s">
        <v>6169</v>
      </c>
      <c r="BF3464" t="s">
        <v>6170</v>
      </c>
      <c r="BG3464">
        <v>0</v>
      </c>
      <c r="BH3464" t="s">
        <v>6171</v>
      </c>
      <c r="BI3464">
        <v>40</v>
      </c>
      <c r="BJ3464" t="s">
        <v>6172</v>
      </c>
      <c r="BK3464">
        <v>0</v>
      </c>
      <c r="BL3464">
        <v>71</v>
      </c>
      <c r="BM3464" s="3">
        <f t="shared" si="494"/>
        <v>0.84507042253521125</v>
      </c>
    </row>
    <row r="3465" spans="1:65">
      <c r="A3465" t="s">
        <v>3601</v>
      </c>
      <c r="B3465" s="2">
        <v>45867</v>
      </c>
      <c r="C3465" t="s">
        <v>3137</v>
      </c>
      <c r="D3465" t="s">
        <v>3138</v>
      </c>
      <c r="E3465">
        <v>7</v>
      </c>
      <c r="F3465" t="s">
        <v>78</v>
      </c>
      <c r="G3465" t="s">
        <v>79</v>
      </c>
      <c r="H3465" t="s">
        <v>136</v>
      </c>
      <c r="I3465" t="s">
        <v>52</v>
      </c>
      <c r="J3465" t="s">
        <v>53</v>
      </c>
      <c r="K3465" t="s">
        <v>75</v>
      </c>
      <c r="L3465" t="s">
        <v>55</v>
      </c>
      <c r="M3465" t="s">
        <v>56</v>
      </c>
      <c r="N3465" t="s">
        <v>109</v>
      </c>
      <c r="O3465" t="s">
        <v>58</v>
      </c>
      <c r="P3465">
        <v>60</v>
      </c>
      <c r="Q3465">
        <v>64</v>
      </c>
      <c r="R3465">
        <v>63</v>
      </c>
      <c r="S3465">
        <v>2</v>
      </c>
      <c r="T3465">
        <f t="shared" si="486"/>
        <v>61</v>
      </c>
      <c r="U3465">
        <v>59</v>
      </c>
      <c r="V3465">
        <f t="shared" si="487"/>
        <v>2</v>
      </c>
      <c r="W3465" s="3">
        <f t="shared" si="488"/>
        <v>3.1746031746031744E-2</v>
      </c>
      <c r="X3465">
        <v>51</v>
      </c>
      <c r="Y3465" s="4">
        <v>3.8</v>
      </c>
      <c r="Z3465" s="4">
        <v>2.4</v>
      </c>
      <c r="AA3465" s="5">
        <v>36027.86</v>
      </c>
      <c r="AB3465" s="5">
        <f t="shared" si="489"/>
        <v>2125643.7400000002</v>
      </c>
      <c r="AC3465" s="5">
        <v>23619.78</v>
      </c>
      <c r="AD3465" s="5">
        <f t="shared" si="490"/>
        <v>1488046.14</v>
      </c>
      <c r="AE3465" s="5">
        <v>112794.23</v>
      </c>
      <c r="AF3465" s="5">
        <v>32164.39</v>
      </c>
      <c r="AG3465" s="5">
        <v>12773.07</v>
      </c>
      <c r="AH3465" s="5">
        <v>3480</v>
      </c>
      <c r="AI3465" s="5">
        <v>6400</v>
      </c>
      <c r="AJ3465">
        <v>0</v>
      </c>
      <c r="AK3465" s="5">
        <v>0</v>
      </c>
      <c r="AL3465" s="5">
        <v>1328.01</v>
      </c>
      <c r="AM3465" s="5">
        <v>86502.85</v>
      </c>
      <c r="AN3465">
        <v>8</v>
      </c>
      <c r="AO3465">
        <v>8</v>
      </c>
      <c r="AP3465" t="str">
        <f t="shared" si="491"/>
        <v>Yes</v>
      </c>
      <c r="AQ3465">
        <v>0</v>
      </c>
      <c r="AR3465" s="5">
        <f t="shared" si="492"/>
        <v>1743488.69</v>
      </c>
      <c r="AS3465" s="5">
        <f t="shared" si="493"/>
        <v>382155.05</v>
      </c>
      <c r="AT3465" t="s">
        <v>59</v>
      </c>
      <c r="AU3465" t="s">
        <v>6164</v>
      </c>
      <c r="AV3465" t="s">
        <v>6165</v>
      </c>
      <c r="AW3465" t="s">
        <v>6166</v>
      </c>
      <c r="AX3465" t="s">
        <v>6202</v>
      </c>
      <c r="AY3465">
        <v>64</v>
      </c>
      <c r="AZ3465">
        <v>2</v>
      </c>
      <c r="BA3465">
        <v>19</v>
      </c>
      <c r="BB3465" t="s">
        <v>6185</v>
      </c>
      <c r="BC3465">
        <v>0</v>
      </c>
      <c r="BD3465">
        <v>0</v>
      </c>
      <c r="BE3465" t="s">
        <v>6169</v>
      </c>
      <c r="BF3465" t="s">
        <v>6170</v>
      </c>
      <c r="BG3465">
        <v>3</v>
      </c>
      <c r="BH3465" t="s">
        <v>6206</v>
      </c>
      <c r="BI3465">
        <v>84</v>
      </c>
      <c r="BJ3465" t="s">
        <v>6193</v>
      </c>
      <c r="BK3465">
        <v>0</v>
      </c>
      <c r="BL3465">
        <v>75</v>
      </c>
      <c r="BM3465" s="3">
        <f t="shared" si="494"/>
        <v>0.84</v>
      </c>
    </row>
    <row r="3466" spans="1:65">
      <c r="A3466" t="s">
        <v>3602</v>
      </c>
      <c r="B3466" s="2">
        <v>45867</v>
      </c>
      <c r="C3466" t="s">
        <v>3137</v>
      </c>
      <c r="D3466" t="s">
        <v>3138</v>
      </c>
      <c r="E3466">
        <v>7</v>
      </c>
      <c r="F3466" t="s">
        <v>78</v>
      </c>
      <c r="G3466" t="s">
        <v>79</v>
      </c>
      <c r="H3466" t="s">
        <v>80</v>
      </c>
      <c r="I3466" t="s">
        <v>74</v>
      </c>
      <c r="J3466" t="s">
        <v>81</v>
      </c>
      <c r="K3466" t="s">
        <v>75</v>
      </c>
      <c r="L3466" t="s">
        <v>67</v>
      </c>
      <c r="M3466" t="s">
        <v>68</v>
      </c>
      <c r="N3466" t="s">
        <v>69</v>
      </c>
      <c r="O3466" t="s">
        <v>82</v>
      </c>
      <c r="P3466">
        <v>48</v>
      </c>
      <c r="Q3466">
        <v>50</v>
      </c>
      <c r="R3466">
        <v>47</v>
      </c>
      <c r="S3466">
        <v>4</v>
      </c>
      <c r="T3466">
        <f t="shared" si="486"/>
        <v>43</v>
      </c>
      <c r="U3466">
        <v>43</v>
      </c>
      <c r="V3466">
        <f t="shared" si="487"/>
        <v>0</v>
      </c>
      <c r="W3466" s="3">
        <f t="shared" si="488"/>
        <v>8.5106382978723402E-2</v>
      </c>
      <c r="X3466">
        <v>10</v>
      </c>
      <c r="Y3466" s="4">
        <v>2.2999999999999998</v>
      </c>
      <c r="Z3466" s="4">
        <v>0.7</v>
      </c>
      <c r="AA3466" s="5">
        <v>78174.67</v>
      </c>
      <c r="AB3466" s="5">
        <f t="shared" si="489"/>
        <v>3361510.81</v>
      </c>
      <c r="AC3466" s="5">
        <v>49686.080000000002</v>
      </c>
      <c r="AD3466" s="5">
        <f t="shared" si="490"/>
        <v>2335245.7599999998</v>
      </c>
      <c r="AE3466" s="5">
        <v>143599.9</v>
      </c>
      <c r="AF3466" s="5">
        <v>42023.95</v>
      </c>
      <c r="AG3466" s="5">
        <v>7781.65</v>
      </c>
      <c r="AH3466" s="5">
        <v>1015</v>
      </c>
      <c r="AI3466" s="5">
        <v>31335.71</v>
      </c>
      <c r="AJ3466">
        <v>1</v>
      </c>
      <c r="AK3466" s="5">
        <v>23229.64</v>
      </c>
      <c r="AL3466" s="5">
        <v>0</v>
      </c>
      <c r="AM3466" s="5">
        <v>28496.86</v>
      </c>
      <c r="AN3466">
        <v>4</v>
      </c>
      <c r="AO3466">
        <v>4</v>
      </c>
      <c r="AP3466" t="str">
        <f t="shared" si="491"/>
        <v>Yes</v>
      </c>
      <c r="AQ3466">
        <v>1</v>
      </c>
      <c r="AR3466" s="5">
        <f t="shared" si="492"/>
        <v>2612728.4700000002</v>
      </c>
      <c r="AS3466" s="5">
        <f t="shared" si="493"/>
        <v>748782.34</v>
      </c>
      <c r="AT3466" t="s">
        <v>1641</v>
      </c>
      <c r="AU3466" t="s">
        <v>6173</v>
      </c>
      <c r="AV3466" t="s">
        <v>6174</v>
      </c>
      <c r="AW3466" t="s">
        <v>6175</v>
      </c>
      <c r="AX3466" t="s">
        <v>6167</v>
      </c>
      <c r="AY3466">
        <v>53</v>
      </c>
      <c r="AZ3466">
        <v>4</v>
      </c>
      <c r="BA3466">
        <v>0</v>
      </c>
      <c r="BB3466" t="s">
        <v>6168</v>
      </c>
      <c r="BC3466">
        <v>0</v>
      </c>
      <c r="BD3466">
        <v>0</v>
      </c>
      <c r="BE3466" t="s">
        <v>6169</v>
      </c>
      <c r="BF3466" t="s">
        <v>6210</v>
      </c>
      <c r="BG3466">
        <v>0</v>
      </c>
      <c r="BH3466" t="s">
        <v>6171</v>
      </c>
      <c r="BI3466">
        <v>10</v>
      </c>
      <c r="BJ3466" t="s">
        <v>6172</v>
      </c>
      <c r="BK3466">
        <v>0</v>
      </c>
      <c r="BL3466">
        <v>53</v>
      </c>
      <c r="BM3466" s="3">
        <f t="shared" si="494"/>
        <v>0.8867924528301887</v>
      </c>
    </row>
    <row r="3467" spans="1:65">
      <c r="A3467" t="s">
        <v>3603</v>
      </c>
      <c r="B3467" s="2">
        <v>45867</v>
      </c>
      <c r="C3467" t="s">
        <v>3137</v>
      </c>
      <c r="D3467" t="s">
        <v>3138</v>
      </c>
      <c r="E3467">
        <v>7</v>
      </c>
      <c r="F3467" t="s">
        <v>72</v>
      </c>
      <c r="G3467" t="s">
        <v>62</v>
      </c>
      <c r="H3467" t="s">
        <v>155</v>
      </c>
      <c r="I3467" t="s">
        <v>64</v>
      </c>
      <c r="J3467" t="s">
        <v>53</v>
      </c>
      <c r="K3467" t="s">
        <v>75</v>
      </c>
      <c r="L3467" t="s">
        <v>55</v>
      </c>
      <c r="M3467" t="s">
        <v>68</v>
      </c>
      <c r="N3467" t="s">
        <v>57</v>
      </c>
      <c r="O3467" t="s">
        <v>58</v>
      </c>
      <c r="P3467">
        <v>74</v>
      </c>
      <c r="Q3467">
        <v>77</v>
      </c>
      <c r="R3467">
        <v>78</v>
      </c>
      <c r="S3467">
        <v>2</v>
      </c>
      <c r="T3467">
        <f t="shared" si="486"/>
        <v>76</v>
      </c>
      <c r="U3467">
        <v>73</v>
      </c>
      <c r="V3467">
        <f t="shared" si="487"/>
        <v>3</v>
      </c>
      <c r="W3467" s="3">
        <f t="shared" si="488"/>
        <v>2.564102564102564E-2</v>
      </c>
      <c r="X3467">
        <v>22</v>
      </c>
      <c r="Y3467" s="4">
        <v>1.6</v>
      </c>
      <c r="Z3467" s="4">
        <v>0.6</v>
      </c>
      <c r="AA3467" s="5">
        <v>36245.550000000003</v>
      </c>
      <c r="AB3467" s="5">
        <f t="shared" si="489"/>
        <v>2645925.15</v>
      </c>
      <c r="AC3467" s="5">
        <v>22367.8</v>
      </c>
      <c r="AD3467" s="5">
        <f t="shared" si="490"/>
        <v>1744688.4</v>
      </c>
      <c r="AE3467" s="5">
        <v>129722.86</v>
      </c>
      <c r="AF3467" s="5">
        <v>33406.080000000002</v>
      </c>
      <c r="AG3467" s="5">
        <v>8661.41</v>
      </c>
      <c r="AH3467" s="5">
        <v>870</v>
      </c>
      <c r="AI3467" s="5">
        <v>6400</v>
      </c>
      <c r="AJ3467">
        <v>1</v>
      </c>
      <c r="AK3467" s="5">
        <v>8556.64</v>
      </c>
      <c r="AL3467" s="5">
        <v>1961.19</v>
      </c>
      <c r="AM3467" s="5">
        <v>47468.71</v>
      </c>
      <c r="AN3467">
        <v>4</v>
      </c>
      <c r="AO3467">
        <v>3</v>
      </c>
      <c r="AP3467" t="str">
        <f t="shared" si="491"/>
        <v>Yes</v>
      </c>
      <c r="AQ3467">
        <v>1</v>
      </c>
      <c r="AR3467" s="5">
        <f t="shared" si="492"/>
        <v>1981735.29</v>
      </c>
      <c r="AS3467" s="5">
        <f t="shared" si="493"/>
        <v>664189.86</v>
      </c>
      <c r="AT3467" t="s">
        <v>59</v>
      </c>
      <c r="AU3467" t="s">
        <v>6194</v>
      </c>
      <c r="AV3467" t="s">
        <v>6195</v>
      </c>
      <c r="AW3467" t="s">
        <v>6183</v>
      </c>
      <c r="AX3467" t="s">
        <v>6184</v>
      </c>
      <c r="AY3467">
        <v>77</v>
      </c>
      <c r="AZ3467">
        <v>0</v>
      </c>
      <c r="BA3467">
        <v>19</v>
      </c>
      <c r="BB3467" t="s">
        <v>6180</v>
      </c>
      <c r="BC3467">
        <v>0</v>
      </c>
      <c r="BD3467">
        <v>0</v>
      </c>
      <c r="BE3467" t="s">
        <v>6169</v>
      </c>
      <c r="BF3467" t="s">
        <v>6170</v>
      </c>
      <c r="BG3467">
        <v>1</v>
      </c>
      <c r="BH3467" t="s">
        <v>6186</v>
      </c>
      <c r="BI3467">
        <v>27</v>
      </c>
      <c r="BJ3467" t="s">
        <v>6172</v>
      </c>
      <c r="BK3467">
        <v>0</v>
      </c>
      <c r="BL3467">
        <v>81</v>
      </c>
      <c r="BM3467" s="3">
        <f t="shared" si="494"/>
        <v>0.96296296296296291</v>
      </c>
    </row>
    <row r="3468" spans="1:65">
      <c r="A3468" t="s">
        <v>3604</v>
      </c>
      <c r="B3468" s="2">
        <v>45867</v>
      </c>
      <c r="C3468" t="s">
        <v>3137</v>
      </c>
      <c r="D3468" t="s">
        <v>3138</v>
      </c>
      <c r="E3468">
        <v>7</v>
      </c>
      <c r="F3468" t="s">
        <v>78</v>
      </c>
      <c r="G3468" t="s">
        <v>62</v>
      </c>
      <c r="H3468" t="s">
        <v>168</v>
      </c>
      <c r="I3468" t="s">
        <v>64</v>
      </c>
      <c r="J3468" t="s">
        <v>53</v>
      </c>
      <c r="K3468" t="s">
        <v>75</v>
      </c>
      <c r="L3468" t="s">
        <v>67</v>
      </c>
      <c r="M3468" t="s">
        <v>68</v>
      </c>
      <c r="N3468" t="s">
        <v>57</v>
      </c>
      <c r="O3468" t="s">
        <v>120</v>
      </c>
      <c r="P3468">
        <v>61</v>
      </c>
      <c r="Q3468">
        <v>64</v>
      </c>
      <c r="R3468">
        <v>61</v>
      </c>
      <c r="S3468">
        <v>5</v>
      </c>
      <c r="T3468">
        <f t="shared" si="486"/>
        <v>56</v>
      </c>
      <c r="U3468">
        <v>56</v>
      </c>
      <c r="V3468">
        <f t="shared" si="487"/>
        <v>0</v>
      </c>
      <c r="W3468" s="3">
        <f t="shared" si="488"/>
        <v>8.1967213114754092E-2</v>
      </c>
      <c r="X3468">
        <v>23</v>
      </c>
      <c r="Y3468" s="4">
        <v>3.6</v>
      </c>
      <c r="Z3468" s="4">
        <v>1.4</v>
      </c>
      <c r="AA3468" s="5">
        <v>35647.82</v>
      </c>
      <c r="AB3468" s="5">
        <f t="shared" si="489"/>
        <v>1996277.92</v>
      </c>
      <c r="AC3468" s="5">
        <v>21786.75</v>
      </c>
      <c r="AD3468" s="5">
        <f t="shared" si="490"/>
        <v>1328991.75</v>
      </c>
      <c r="AE3468" s="5">
        <v>100536.39</v>
      </c>
      <c r="AF3468" s="5">
        <v>29405.23</v>
      </c>
      <c r="AG3468" s="5">
        <v>9139.4699999999993</v>
      </c>
      <c r="AH3468" s="5">
        <v>2030</v>
      </c>
      <c r="AI3468" s="5">
        <v>18545.43</v>
      </c>
      <c r="AJ3468">
        <v>2</v>
      </c>
      <c r="AK3468" s="5">
        <v>17465.48</v>
      </c>
      <c r="AL3468" s="5">
        <v>0</v>
      </c>
      <c r="AM3468" s="5">
        <v>38125.86</v>
      </c>
      <c r="AN3468">
        <v>4</v>
      </c>
      <c r="AO3468">
        <v>3</v>
      </c>
      <c r="AP3468" t="str">
        <f t="shared" si="491"/>
        <v>Yes</v>
      </c>
      <c r="AQ3468">
        <v>2</v>
      </c>
      <c r="AR3468" s="5">
        <f t="shared" si="492"/>
        <v>1544239.61</v>
      </c>
      <c r="AS3468" s="5">
        <f t="shared" si="493"/>
        <v>452038.31</v>
      </c>
      <c r="AT3468" t="s">
        <v>1641</v>
      </c>
      <c r="AU3468" t="s">
        <v>6199</v>
      </c>
      <c r="AV3468" t="s">
        <v>6200</v>
      </c>
      <c r="AW3468" t="s">
        <v>6175</v>
      </c>
      <c r="AX3468" t="s">
        <v>6167</v>
      </c>
      <c r="AY3468">
        <v>64</v>
      </c>
      <c r="AZ3468">
        <v>2</v>
      </c>
      <c r="BA3468">
        <v>0</v>
      </c>
      <c r="BB3468" t="s">
        <v>6168</v>
      </c>
      <c r="BC3468">
        <v>0</v>
      </c>
      <c r="BD3468">
        <v>0</v>
      </c>
      <c r="BE3468" t="s">
        <v>6169</v>
      </c>
      <c r="BF3468" t="s">
        <v>6210</v>
      </c>
      <c r="BG3468">
        <v>0</v>
      </c>
      <c r="BH3468" t="s">
        <v>6171</v>
      </c>
      <c r="BI3468">
        <v>46</v>
      </c>
      <c r="BJ3468" t="s">
        <v>6172</v>
      </c>
      <c r="BK3468">
        <v>0</v>
      </c>
      <c r="BL3468">
        <v>72</v>
      </c>
      <c r="BM3468" s="3">
        <f t="shared" si="494"/>
        <v>0.84722222222222221</v>
      </c>
    </row>
    <row r="3469" spans="1:65">
      <c r="A3469" t="s">
        <v>3605</v>
      </c>
      <c r="B3469" s="2">
        <v>45867</v>
      </c>
      <c r="C3469" t="s">
        <v>3137</v>
      </c>
      <c r="D3469" t="s">
        <v>3138</v>
      </c>
      <c r="E3469">
        <v>7</v>
      </c>
      <c r="F3469" t="s">
        <v>72</v>
      </c>
      <c r="G3469" t="s">
        <v>62</v>
      </c>
      <c r="H3469" t="s">
        <v>150</v>
      </c>
      <c r="I3469" t="s">
        <v>64</v>
      </c>
      <c r="J3469" t="s">
        <v>65</v>
      </c>
      <c r="K3469" t="s">
        <v>75</v>
      </c>
      <c r="L3469" t="s">
        <v>67</v>
      </c>
      <c r="M3469" t="s">
        <v>56</v>
      </c>
      <c r="N3469" t="s">
        <v>69</v>
      </c>
      <c r="O3469" t="s">
        <v>82</v>
      </c>
      <c r="P3469">
        <v>39</v>
      </c>
      <c r="Q3469">
        <v>40</v>
      </c>
      <c r="R3469">
        <v>39</v>
      </c>
      <c r="S3469">
        <v>1</v>
      </c>
      <c r="T3469">
        <f t="shared" si="486"/>
        <v>38</v>
      </c>
      <c r="U3469">
        <v>37</v>
      </c>
      <c r="V3469">
        <f t="shared" si="487"/>
        <v>1</v>
      </c>
      <c r="W3469" s="3">
        <f t="shared" si="488"/>
        <v>2.564102564102564E-2</v>
      </c>
      <c r="X3469">
        <v>16</v>
      </c>
      <c r="Y3469" s="4">
        <v>4.4000000000000004</v>
      </c>
      <c r="Z3469" s="4">
        <v>1.4</v>
      </c>
      <c r="AA3469" s="5">
        <v>52346.78</v>
      </c>
      <c r="AB3469" s="5">
        <f t="shared" si="489"/>
        <v>1936830.86</v>
      </c>
      <c r="AC3469" s="5">
        <v>33750.29</v>
      </c>
      <c r="AD3469" s="5">
        <f t="shared" si="490"/>
        <v>1316261.31</v>
      </c>
      <c r="AE3469" s="5">
        <v>82686.23</v>
      </c>
      <c r="AF3469" s="5">
        <v>23985.07</v>
      </c>
      <c r="AG3469" s="5">
        <v>8353.7900000000009</v>
      </c>
      <c r="AH3469" s="5">
        <v>2030</v>
      </c>
      <c r="AI3469" s="5">
        <v>4600</v>
      </c>
      <c r="AJ3469">
        <v>0</v>
      </c>
      <c r="AK3469" s="5">
        <v>0</v>
      </c>
      <c r="AL3469" s="5">
        <v>1017.23</v>
      </c>
      <c r="AM3469" s="5">
        <v>23010.27</v>
      </c>
      <c r="AN3469">
        <v>4</v>
      </c>
      <c r="AO3469">
        <v>3</v>
      </c>
      <c r="AP3469" t="str">
        <f t="shared" si="491"/>
        <v>Yes</v>
      </c>
      <c r="AQ3469">
        <v>1</v>
      </c>
      <c r="AR3469" s="5">
        <f t="shared" si="492"/>
        <v>1461943.9</v>
      </c>
      <c r="AS3469" s="5">
        <f t="shared" si="493"/>
        <v>474886.96</v>
      </c>
      <c r="AT3469" t="s">
        <v>59</v>
      </c>
      <c r="AU3469" t="s">
        <v>6164</v>
      </c>
      <c r="AV3469" t="s">
        <v>6165</v>
      </c>
      <c r="AW3469" t="s">
        <v>6166</v>
      </c>
      <c r="AX3469" t="s">
        <v>6167</v>
      </c>
      <c r="AY3469">
        <v>42</v>
      </c>
      <c r="AZ3469">
        <v>0</v>
      </c>
      <c r="BA3469">
        <v>15</v>
      </c>
      <c r="BB3469" t="s">
        <v>6191</v>
      </c>
      <c r="BC3469">
        <v>0</v>
      </c>
      <c r="BD3469">
        <v>0</v>
      </c>
      <c r="BE3469" t="s">
        <v>6169</v>
      </c>
      <c r="BF3469" t="s">
        <v>6170</v>
      </c>
      <c r="BG3469">
        <v>0</v>
      </c>
      <c r="BH3469" t="s">
        <v>6171</v>
      </c>
      <c r="BI3469">
        <v>16</v>
      </c>
      <c r="BJ3469" t="s">
        <v>6172</v>
      </c>
      <c r="BK3469">
        <v>0</v>
      </c>
      <c r="BL3469">
        <v>58</v>
      </c>
      <c r="BM3469" s="3">
        <f t="shared" si="494"/>
        <v>0.67241379310344829</v>
      </c>
    </row>
    <row r="3470" spans="1:65">
      <c r="A3470" t="s">
        <v>3606</v>
      </c>
      <c r="B3470" s="2">
        <v>45867</v>
      </c>
      <c r="C3470" t="s">
        <v>3137</v>
      </c>
      <c r="D3470" t="s">
        <v>3138</v>
      </c>
      <c r="E3470">
        <v>7</v>
      </c>
      <c r="F3470" t="s">
        <v>49</v>
      </c>
      <c r="G3470" t="s">
        <v>50</v>
      </c>
      <c r="H3470" t="s">
        <v>89</v>
      </c>
      <c r="I3470" t="s">
        <v>52</v>
      </c>
      <c r="J3470" t="s">
        <v>53</v>
      </c>
      <c r="K3470" t="s">
        <v>75</v>
      </c>
      <c r="L3470" t="s">
        <v>67</v>
      </c>
      <c r="M3470" t="s">
        <v>68</v>
      </c>
      <c r="N3470" t="s">
        <v>57</v>
      </c>
      <c r="O3470" t="s">
        <v>70</v>
      </c>
      <c r="P3470">
        <v>58</v>
      </c>
      <c r="Q3470">
        <v>62</v>
      </c>
      <c r="R3470">
        <v>58</v>
      </c>
      <c r="S3470">
        <v>5</v>
      </c>
      <c r="T3470">
        <f t="shared" si="486"/>
        <v>53</v>
      </c>
      <c r="U3470">
        <v>53</v>
      </c>
      <c r="V3470">
        <f t="shared" si="487"/>
        <v>0</v>
      </c>
      <c r="W3470" s="3">
        <f t="shared" si="488"/>
        <v>8.6206896551724144E-2</v>
      </c>
      <c r="X3470">
        <v>31</v>
      </c>
      <c r="Y3470" s="4">
        <v>1.9</v>
      </c>
      <c r="Z3470" s="4">
        <v>1</v>
      </c>
      <c r="AA3470" s="5">
        <v>35849.1</v>
      </c>
      <c r="AB3470" s="5">
        <f t="shared" si="489"/>
        <v>1900002.3</v>
      </c>
      <c r="AC3470" s="5">
        <v>22062.65</v>
      </c>
      <c r="AD3470" s="5">
        <f t="shared" si="490"/>
        <v>1279633.7</v>
      </c>
      <c r="AE3470" s="5">
        <v>102865.02</v>
      </c>
      <c r="AF3470" s="5">
        <v>26710.04</v>
      </c>
      <c r="AG3470" s="5">
        <v>10127.84</v>
      </c>
      <c r="AH3470" s="5">
        <v>1450</v>
      </c>
      <c r="AI3470" s="5">
        <v>20144.52</v>
      </c>
      <c r="AJ3470">
        <v>1</v>
      </c>
      <c r="AK3470" s="5">
        <v>8744.7199999999993</v>
      </c>
      <c r="AL3470" s="5">
        <v>0</v>
      </c>
      <c r="AM3470" s="5">
        <v>36596.29</v>
      </c>
      <c r="AN3470">
        <v>4</v>
      </c>
      <c r="AO3470">
        <v>3</v>
      </c>
      <c r="AP3470" t="str">
        <f t="shared" si="491"/>
        <v>Yes</v>
      </c>
      <c r="AQ3470">
        <v>1</v>
      </c>
      <c r="AR3470" s="5">
        <f t="shared" si="492"/>
        <v>1486272.13</v>
      </c>
      <c r="AS3470" s="5">
        <f t="shared" si="493"/>
        <v>413730.17</v>
      </c>
      <c r="AT3470" t="s">
        <v>1641</v>
      </c>
      <c r="AU3470" t="s">
        <v>6199</v>
      </c>
      <c r="AV3470" t="s">
        <v>6200</v>
      </c>
      <c r="AW3470" t="s">
        <v>6175</v>
      </c>
      <c r="AX3470" t="s">
        <v>6167</v>
      </c>
      <c r="AY3470">
        <v>60</v>
      </c>
      <c r="AZ3470">
        <v>0</v>
      </c>
      <c r="BA3470">
        <v>0</v>
      </c>
      <c r="BB3470" t="s">
        <v>6168</v>
      </c>
      <c r="BC3470">
        <v>0</v>
      </c>
      <c r="BD3470">
        <v>0</v>
      </c>
      <c r="BE3470" t="s">
        <v>6169</v>
      </c>
      <c r="BF3470" t="s">
        <v>6210</v>
      </c>
      <c r="BG3470">
        <v>1</v>
      </c>
      <c r="BH3470" t="s">
        <v>6186</v>
      </c>
      <c r="BI3470">
        <v>44</v>
      </c>
      <c r="BJ3470" t="s">
        <v>6172</v>
      </c>
      <c r="BK3470">
        <v>0</v>
      </c>
      <c r="BL3470">
        <v>77</v>
      </c>
      <c r="BM3470" s="3">
        <f t="shared" si="494"/>
        <v>0.75324675324675328</v>
      </c>
    </row>
    <row r="3471" spans="1:65">
      <c r="A3471" t="s">
        <v>3607</v>
      </c>
      <c r="B3471" s="2">
        <v>45867</v>
      </c>
      <c r="C3471" t="s">
        <v>3137</v>
      </c>
      <c r="D3471" t="s">
        <v>3138</v>
      </c>
      <c r="E3471">
        <v>7</v>
      </c>
      <c r="F3471" t="s">
        <v>49</v>
      </c>
      <c r="G3471" t="s">
        <v>79</v>
      </c>
      <c r="H3471" t="s">
        <v>106</v>
      </c>
      <c r="I3471" t="s">
        <v>74</v>
      </c>
      <c r="J3471" t="s">
        <v>53</v>
      </c>
      <c r="K3471" t="s">
        <v>66</v>
      </c>
      <c r="L3471" t="s">
        <v>67</v>
      </c>
      <c r="M3471" t="s">
        <v>56</v>
      </c>
      <c r="N3471" t="s">
        <v>69</v>
      </c>
      <c r="O3471" t="s">
        <v>82</v>
      </c>
      <c r="P3471">
        <v>58</v>
      </c>
      <c r="Q3471">
        <v>58</v>
      </c>
      <c r="R3471">
        <v>55</v>
      </c>
      <c r="S3471">
        <v>2</v>
      </c>
      <c r="T3471">
        <f t="shared" si="486"/>
        <v>53</v>
      </c>
      <c r="U3471">
        <v>53</v>
      </c>
      <c r="V3471">
        <f t="shared" si="487"/>
        <v>0</v>
      </c>
      <c r="W3471" s="3">
        <f t="shared" si="488"/>
        <v>3.6363636363636362E-2</v>
      </c>
      <c r="X3471">
        <v>32</v>
      </c>
      <c r="Y3471" s="4">
        <v>4.7</v>
      </c>
      <c r="Z3471" s="4">
        <v>1</v>
      </c>
      <c r="AA3471" s="5">
        <v>34175.61</v>
      </c>
      <c r="AB3471" s="5">
        <f t="shared" si="489"/>
        <v>1811307.33</v>
      </c>
      <c r="AC3471" s="5">
        <v>23115.439999999999</v>
      </c>
      <c r="AD3471" s="5">
        <f t="shared" si="490"/>
        <v>1271349.2</v>
      </c>
      <c r="AE3471" s="5">
        <v>94421.71</v>
      </c>
      <c r="AF3471" s="5">
        <v>26061.1</v>
      </c>
      <c r="AG3471" s="5">
        <v>10613.57</v>
      </c>
      <c r="AH3471" s="5">
        <v>1450</v>
      </c>
      <c r="AI3471" s="5">
        <v>6400</v>
      </c>
      <c r="AJ3471">
        <v>0</v>
      </c>
      <c r="AK3471" s="5">
        <v>0</v>
      </c>
      <c r="AL3471" s="5">
        <v>0</v>
      </c>
      <c r="AM3471" s="5">
        <v>35208.6</v>
      </c>
      <c r="AN3471">
        <v>4</v>
      </c>
      <c r="AO3471">
        <v>3</v>
      </c>
      <c r="AP3471" t="str">
        <f t="shared" si="491"/>
        <v>Yes</v>
      </c>
      <c r="AQ3471">
        <v>1</v>
      </c>
      <c r="AR3471" s="5">
        <f t="shared" si="492"/>
        <v>1445504.18</v>
      </c>
      <c r="AS3471" s="5">
        <f t="shared" si="493"/>
        <v>365803.15</v>
      </c>
      <c r="AT3471" t="s">
        <v>59</v>
      </c>
      <c r="AU3471" t="s">
        <v>6164</v>
      </c>
      <c r="AV3471" t="s">
        <v>6165</v>
      </c>
      <c r="AW3471" t="s">
        <v>6166</v>
      </c>
      <c r="AX3471" t="s">
        <v>6167</v>
      </c>
      <c r="AY3471">
        <v>62</v>
      </c>
      <c r="AZ3471">
        <v>4</v>
      </c>
      <c r="BA3471">
        <v>0</v>
      </c>
      <c r="BB3471" t="s">
        <v>6168</v>
      </c>
      <c r="BC3471">
        <v>0</v>
      </c>
      <c r="BD3471">
        <v>0</v>
      </c>
      <c r="BE3471" t="s">
        <v>6169</v>
      </c>
      <c r="BF3471" t="s">
        <v>6170</v>
      </c>
      <c r="BG3471">
        <v>3</v>
      </c>
      <c r="BH3471" t="s">
        <v>6208</v>
      </c>
      <c r="BI3471">
        <v>80</v>
      </c>
      <c r="BJ3471" t="s">
        <v>6193</v>
      </c>
      <c r="BK3471">
        <v>0</v>
      </c>
      <c r="BL3471">
        <v>75</v>
      </c>
      <c r="BM3471" s="3">
        <f t="shared" si="494"/>
        <v>0.73333333333333328</v>
      </c>
    </row>
    <row r="3472" spans="1:65">
      <c r="A3472" t="s">
        <v>3608</v>
      </c>
      <c r="B3472" s="2">
        <v>45867</v>
      </c>
      <c r="C3472" t="s">
        <v>3137</v>
      </c>
      <c r="D3472" t="s">
        <v>3138</v>
      </c>
      <c r="E3472">
        <v>7</v>
      </c>
      <c r="F3472" t="s">
        <v>49</v>
      </c>
      <c r="G3472" t="s">
        <v>50</v>
      </c>
      <c r="H3472" t="s">
        <v>245</v>
      </c>
      <c r="I3472" t="s">
        <v>52</v>
      </c>
      <c r="J3472" t="s">
        <v>81</v>
      </c>
      <c r="K3472" t="s">
        <v>66</v>
      </c>
      <c r="L3472" t="s">
        <v>55</v>
      </c>
      <c r="M3472" t="s">
        <v>56</v>
      </c>
      <c r="N3472" t="s">
        <v>94</v>
      </c>
      <c r="O3472" t="s">
        <v>82</v>
      </c>
      <c r="P3472">
        <v>32</v>
      </c>
      <c r="Q3472">
        <v>34</v>
      </c>
      <c r="R3472">
        <v>34</v>
      </c>
      <c r="S3472">
        <v>1</v>
      </c>
      <c r="T3472">
        <f t="shared" si="486"/>
        <v>33</v>
      </c>
      <c r="U3472">
        <v>32</v>
      </c>
      <c r="V3472">
        <f t="shared" si="487"/>
        <v>1</v>
      </c>
      <c r="W3472" s="3">
        <f t="shared" si="488"/>
        <v>2.9411764705882353E-2</v>
      </c>
      <c r="X3472">
        <v>36</v>
      </c>
      <c r="Y3472" s="4">
        <v>1.8</v>
      </c>
      <c r="Z3472" s="4">
        <v>1.6</v>
      </c>
      <c r="AA3472" s="5">
        <v>73474.66</v>
      </c>
      <c r="AB3472" s="5">
        <f t="shared" si="489"/>
        <v>2351189.12</v>
      </c>
      <c r="AC3472" s="5">
        <v>53164.32</v>
      </c>
      <c r="AD3472" s="5">
        <f t="shared" si="490"/>
        <v>1807586.88</v>
      </c>
      <c r="AE3472" s="5">
        <v>108945.17</v>
      </c>
      <c r="AF3472" s="5">
        <v>31607.5</v>
      </c>
      <c r="AG3472" s="5">
        <v>9770.7800000000007</v>
      </c>
      <c r="AH3472" s="5">
        <v>2320</v>
      </c>
      <c r="AI3472" s="5">
        <v>6800</v>
      </c>
      <c r="AJ3472">
        <v>0</v>
      </c>
      <c r="AK3472" s="5">
        <v>0</v>
      </c>
      <c r="AL3472" s="5">
        <v>1508.65</v>
      </c>
      <c r="AM3472" s="5">
        <v>21499.49</v>
      </c>
      <c r="AN3472">
        <v>4</v>
      </c>
      <c r="AO3472">
        <v>3</v>
      </c>
      <c r="AP3472" t="str">
        <f t="shared" si="491"/>
        <v>Yes</v>
      </c>
      <c r="AQ3472">
        <v>1</v>
      </c>
      <c r="AR3472" s="5">
        <f t="shared" si="492"/>
        <v>1990038.47</v>
      </c>
      <c r="AS3472" s="5">
        <f t="shared" si="493"/>
        <v>361150.65</v>
      </c>
      <c r="AT3472" t="s">
        <v>59</v>
      </c>
      <c r="AU3472" t="s">
        <v>6164</v>
      </c>
      <c r="AV3472" t="s">
        <v>6165</v>
      </c>
      <c r="AW3472" t="s">
        <v>6166</v>
      </c>
      <c r="AX3472" t="s">
        <v>6202</v>
      </c>
      <c r="AY3472">
        <v>36</v>
      </c>
      <c r="AZ3472">
        <v>2</v>
      </c>
      <c r="BA3472">
        <v>17</v>
      </c>
      <c r="BB3472" t="s">
        <v>6185</v>
      </c>
      <c r="BC3472">
        <v>0</v>
      </c>
      <c r="BD3472">
        <v>0</v>
      </c>
      <c r="BE3472" t="s">
        <v>6169</v>
      </c>
      <c r="BF3472" t="s">
        <v>6170</v>
      </c>
      <c r="BG3472">
        <v>1</v>
      </c>
      <c r="BH3472" t="s">
        <v>6186</v>
      </c>
      <c r="BI3472">
        <v>49</v>
      </c>
      <c r="BJ3472" t="s">
        <v>6172</v>
      </c>
      <c r="BK3472">
        <v>0</v>
      </c>
      <c r="BL3472">
        <v>50</v>
      </c>
      <c r="BM3472" s="3">
        <f t="shared" si="494"/>
        <v>0.68</v>
      </c>
    </row>
    <row r="3473" spans="1:65">
      <c r="A3473" t="s">
        <v>3609</v>
      </c>
      <c r="B3473" s="2">
        <v>45867</v>
      </c>
      <c r="C3473" t="s">
        <v>3137</v>
      </c>
      <c r="D3473" t="s">
        <v>3138</v>
      </c>
      <c r="E3473">
        <v>7</v>
      </c>
      <c r="F3473" t="s">
        <v>72</v>
      </c>
      <c r="G3473" t="s">
        <v>62</v>
      </c>
      <c r="H3473" t="s">
        <v>155</v>
      </c>
      <c r="I3473" t="s">
        <v>52</v>
      </c>
      <c r="J3473" t="s">
        <v>81</v>
      </c>
      <c r="K3473" t="s">
        <v>75</v>
      </c>
      <c r="L3473" t="s">
        <v>87</v>
      </c>
      <c r="M3473" t="s">
        <v>56</v>
      </c>
      <c r="N3473" t="s">
        <v>76</v>
      </c>
      <c r="O3473" t="s">
        <v>58</v>
      </c>
      <c r="P3473">
        <v>35</v>
      </c>
      <c r="Q3473">
        <v>38</v>
      </c>
      <c r="R3473">
        <v>39</v>
      </c>
      <c r="S3473">
        <v>1</v>
      </c>
      <c r="T3473">
        <f t="shared" si="486"/>
        <v>38</v>
      </c>
      <c r="U3473">
        <v>34</v>
      </c>
      <c r="V3473">
        <f t="shared" si="487"/>
        <v>4</v>
      </c>
      <c r="W3473" s="3">
        <f t="shared" si="488"/>
        <v>2.564102564102564E-2</v>
      </c>
      <c r="X3473">
        <v>25</v>
      </c>
      <c r="Y3473" s="4">
        <v>5.9</v>
      </c>
      <c r="Z3473" s="4">
        <v>2.1</v>
      </c>
      <c r="AA3473" s="5">
        <v>78954.91</v>
      </c>
      <c r="AB3473" s="5">
        <f t="shared" si="489"/>
        <v>2684466.94</v>
      </c>
      <c r="AC3473" s="5">
        <v>54648.959999999999</v>
      </c>
      <c r="AD3473" s="5">
        <f t="shared" si="490"/>
        <v>2131309.44</v>
      </c>
      <c r="AE3473" s="5">
        <v>126475.32</v>
      </c>
      <c r="AF3473" s="5">
        <v>32894.67</v>
      </c>
      <c r="AG3473" s="5">
        <v>8852.6200000000008</v>
      </c>
      <c r="AH3473" s="5">
        <v>3045</v>
      </c>
      <c r="AI3473" s="5">
        <v>6800</v>
      </c>
      <c r="AJ3473">
        <v>0</v>
      </c>
      <c r="AK3473" s="5">
        <v>0</v>
      </c>
      <c r="AL3473" s="5">
        <v>5732.71</v>
      </c>
      <c r="AM3473" s="5">
        <v>22741.61</v>
      </c>
      <c r="AN3473">
        <v>4</v>
      </c>
      <c r="AO3473">
        <v>5</v>
      </c>
      <c r="AP3473" t="str">
        <f t="shared" si="491"/>
        <v>No</v>
      </c>
      <c r="AQ3473">
        <v>1</v>
      </c>
      <c r="AR3473" s="5">
        <f t="shared" si="492"/>
        <v>2337851.37</v>
      </c>
      <c r="AS3473" s="5">
        <f t="shared" si="493"/>
        <v>346615.57</v>
      </c>
      <c r="AT3473" t="s">
        <v>59</v>
      </c>
      <c r="AU3473" t="s">
        <v>6164</v>
      </c>
      <c r="AV3473" t="s">
        <v>6165</v>
      </c>
      <c r="AW3473" t="s">
        <v>6166</v>
      </c>
      <c r="AX3473" t="s">
        <v>6184</v>
      </c>
      <c r="AY3473">
        <v>38</v>
      </c>
      <c r="AZ3473">
        <v>0</v>
      </c>
      <c r="BA3473">
        <v>30</v>
      </c>
      <c r="BB3473" t="s">
        <v>6180</v>
      </c>
      <c r="BC3473">
        <v>0</v>
      </c>
      <c r="BD3473">
        <v>1</v>
      </c>
      <c r="BE3473" t="s">
        <v>6188</v>
      </c>
      <c r="BF3473" t="s">
        <v>6170</v>
      </c>
      <c r="BG3473">
        <v>0</v>
      </c>
      <c r="BH3473" t="s">
        <v>6171</v>
      </c>
      <c r="BI3473">
        <v>26</v>
      </c>
      <c r="BJ3473" t="s">
        <v>6172</v>
      </c>
      <c r="BK3473">
        <v>0</v>
      </c>
      <c r="BL3473">
        <v>49</v>
      </c>
      <c r="BM3473" s="3">
        <f t="shared" si="494"/>
        <v>0.79591836734693877</v>
      </c>
    </row>
    <row r="3474" spans="1:65">
      <c r="A3474" t="s">
        <v>3610</v>
      </c>
      <c r="B3474" s="2">
        <v>45867</v>
      </c>
      <c r="C3474" t="s">
        <v>3137</v>
      </c>
      <c r="D3474" t="s">
        <v>3138</v>
      </c>
      <c r="E3474">
        <v>7</v>
      </c>
      <c r="F3474" t="s">
        <v>78</v>
      </c>
      <c r="G3474" t="s">
        <v>79</v>
      </c>
      <c r="H3474" t="s">
        <v>113</v>
      </c>
      <c r="I3474" t="s">
        <v>52</v>
      </c>
      <c r="J3474" t="s">
        <v>53</v>
      </c>
      <c r="K3474" t="s">
        <v>75</v>
      </c>
      <c r="L3474" t="s">
        <v>87</v>
      </c>
      <c r="M3474" t="s">
        <v>68</v>
      </c>
      <c r="N3474" t="s">
        <v>76</v>
      </c>
      <c r="O3474" t="s">
        <v>58</v>
      </c>
      <c r="P3474">
        <v>70</v>
      </c>
      <c r="Q3474">
        <v>73</v>
      </c>
      <c r="R3474">
        <v>69</v>
      </c>
      <c r="S3474">
        <v>2</v>
      </c>
      <c r="T3474">
        <f t="shared" si="486"/>
        <v>67</v>
      </c>
      <c r="U3474">
        <v>67</v>
      </c>
      <c r="V3474">
        <f t="shared" si="487"/>
        <v>0</v>
      </c>
      <c r="W3474" s="3">
        <f t="shared" si="488"/>
        <v>2.8985507246376812E-2</v>
      </c>
      <c r="X3474">
        <v>15</v>
      </c>
      <c r="Y3474" s="4">
        <v>0.5</v>
      </c>
      <c r="Z3474" s="4">
        <v>0.9</v>
      </c>
      <c r="AA3474" s="5">
        <v>35698.730000000003</v>
      </c>
      <c r="AB3474" s="5">
        <f t="shared" si="489"/>
        <v>2391814.91</v>
      </c>
      <c r="AC3474" s="5">
        <v>23008.51</v>
      </c>
      <c r="AD3474" s="5">
        <f t="shared" si="490"/>
        <v>1587587.19</v>
      </c>
      <c r="AE3474" s="5">
        <v>121807.39</v>
      </c>
      <c r="AF3474" s="5">
        <v>31852.47</v>
      </c>
      <c r="AG3474" s="5">
        <v>8270.92</v>
      </c>
      <c r="AH3474" s="5">
        <v>1305</v>
      </c>
      <c r="AI3474" s="5">
        <v>6400</v>
      </c>
      <c r="AJ3474">
        <v>1</v>
      </c>
      <c r="AK3474" s="5">
        <v>9177.4</v>
      </c>
      <c r="AL3474" s="5">
        <v>0</v>
      </c>
      <c r="AM3474" s="5">
        <v>42785.95</v>
      </c>
      <c r="AN3474">
        <v>4</v>
      </c>
      <c r="AO3474">
        <v>4</v>
      </c>
      <c r="AP3474" t="str">
        <f t="shared" si="491"/>
        <v>Yes</v>
      </c>
      <c r="AQ3474">
        <v>1</v>
      </c>
      <c r="AR3474" s="5">
        <f t="shared" si="492"/>
        <v>1809186.32</v>
      </c>
      <c r="AS3474" s="5">
        <f t="shared" si="493"/>
        <v>582628.59</v>
      </c>
      <c r="AT3474" t="s">
        <v>59</v>
      </c>
      <c r="AU3474" t="s">
        <v>6181</v>
      </c>
      <c r="AV3474" t="s">
        <v>6182</v>
      </c>
      <c r="AW3474" t="s">
        <v>6183</v>
      </c>
      <c r="AX3474" t="s">
        <v>6167</v>
      </c>
      <c r="AY3474">
        <v>72</v>
      </c>
      <c r="AZ3474">
        <v>1</v>
      </c>
      <c r="BA3474">
        <v>0</v>
      </c>
      <c r="BB3474" t="s">
        <v>6168</v>
      </c>
      <c r="BC3474">
        <v>0</v>
      </c>
      <c r="BD3474">
        <v>0</v>
      </c>
      <c r="BE3474" t="s">
        <v>6169</v>
      </c>
      <c r="BF3474" t="s">
        <v>6170</v>
      </c>
      <c r="BG3474">
        <v>0</v>
      </c>
      <c r="BH3474" t="s">
        <v>6171</v>
      </c>
      <c r="BI3474">
        <v>8</v>
      </c>
      <c r="BJ3474" t="s">
        <v>6172</v>
      </c>
      <c r="BK3474">
        <v>0</v>
      </c>
      <c r="BL3474">
        <v>78</v>
      </c>
      <c r="BM3474" s="3">
        <f t="shared" si="494"/>
        <v>0.88461538461538458</v>
      </c>
    </row>
    <row r="3475" spans="1:65">
      <c r="A3475" t="s">
        <v>3611</v>
      </c>
      <c r="B3475" s="2">
        <v>45867</v>
      </c>
      <c r="C3475" t="s">
        <v>3137</v>
      </c>
      <c r="D3475" t="s">
        <v>3138</v>
      </c>
      <c r="E3475">
        <v>7</v>
      </c>
      <c r="F3475" t="s">
        <v>78</v>
      </c>
      <c r="G3475" t="s">
        <v>79</v>
      </c>
      <c r="H3475" t="s">
        <v>136</v>
      </c>
      <c r="I3475" t="s">
        <v>74</v>
      </c>
      <c r="J3475" t="s">
        <v>65</v>
      </c>
      <c r="K3475" t="s">
        <v>75</v>
      </c>
      <c r="L3475" t="s">
        <v>67</v>
      </c>
      <c r="M3475" t="s">
        <v>56</v>
      </c>
      <c r="N3475" t="s">
        <v>69</v>
      </c>
      <c r="O3475" t="s">
        <v>70</v>
      </c>
      <c r="P3475">
        <v>53</v>
      </c>
      <c r="Q3475">
        <v>55</v>
      </c>
      <c r="R3475">
        <v>55</v>
      </c>
      <c r="S3475">
        <v>2</v>
      </c>
      <c r="T3475">
        <f t="shared" si="486"/>
        <v>53</v>
      </c>
      <c r="U3475">
        <v>53</v>
      </c>
      <c r="V3475">
        <f t="shared" si="487"/>
        <v>0</v>
      </c>
      <c r="W3475" s="3">
        <f t="shared" si="488"/>
        <v>3.6363636363636362E-2</v>
      </c>
      <c r="X3475">
        <v>23</v>
      </c>
      <c r="Y3475" s="4">
        <v>4.0999999999999996</v>
      </c>
      <c r="Z3475" s="4">
        <v>1.5</v>
      </c>
      <c r="AA3475" s="5">
        <v>51326.44</v>
      </c>
      <c r="AB3475" s="5">
        <f t="shared" si="489"/>
        <v>2720301.32</v>
      </c>
      <c r="AC3475" s="5">
        <v>34127.620000000003</v>
      </c>
      <c r="AD3475" s="5">
        <f t="shared" si="490"/>
        <v>1877019.1</v>
      </c>
      <c r="AE3475" s="5">
        <v>122007.15</v>
      </c>
      <c r="AF3475" s="5">
        <v>35519.730000000003</v>
      </c>
      <c r="AG3475" s="5">
        <v>9525.65</v>
      </c>
      <c r="AH3475" s="5">
        <v>2175</v>
      </c>
      <c r="AI3475" s="5">
        <v>9200</v>
      </c>
      <c r="AJ3475">
        <v>0</v>
      </c>
      <c r="AK3475" s="5">
        <v>0</v>
      </c>
      <c r="AL3475" s="5">
        <v>0</v>
      </c>
      <c r="AM3475" s="5">
        <v>34613.040000000001</v>
      </c>
      <c r="AN3475">
        <v>4</v>
      </c>
      <c r="AO3475">
        <v>3</v>
      </c>
      <c r="AP3475" t="str">
        <f t="shared" si="491"/>
        <v>Yes</v>
      </c>
      <c r="AQ3475">
        <v>0</v>
      </c>
      <c r="AR3475" s="5">
        <f t="shared" si="492"/>
        <v>2090059.67</v>
      </c>
      <c r="AS3475" s="5">
        <f t="shared" si="493"/>
        <v>630241.65</v>
      </c>
      <c r="AT3475" t="s">
        <v>59</v>
      </c>
      <c r="AU3475" t="s">
        <v>6164</v>
      </c>
      <c r="AV3475" t="s">
        <v>6165</v>
      </c>
      <c r="AW3475" t="s">
        <v>6166</v>
      </c>
      <c r="AX3475" t="s">
        <v>6184</v>
      </c>
      <c r="AY3475">
        <v>58</v>
      </c>
      <c r="AZ3475">
        <v>2</v>
      </c>
      <c r="BA3475">
        <v>0</v>
      </c>
      <c r="BB3475" t="s">
        <v>6168</v>
      </c>
      <c r="BC3475">
        <v>0</v>
      </c>
      <c r="BD3475">
        <v>0</v>
      </c>
      <c r="BE3475" t="s">
        <v>6169</v>
      </c>
      <c r="BF3475" t="s">
        <v>6170</v>
      </c>
      <c r="BG3475">
        <v>1</v>
      </c>
      <c r="BH3475" t="s">
        <v>6179</v>
      </c>
      <c r="BI3475">
        <v>47</v>
      </c>
      <c r="BJ3475" t="s">
        <v>6172</v>
      </c>
      <c r="BK3475">
        <v>0</v>
      </c>
      <c r="BL3475">
        <v>61</v>
      </c>
      <c r="BM3475" s="3">
        <f t="shared" si="494"/>
        <v>0.90163934426229508</v>
      </c>
    </row>
    <row r="3476" spans="1:65">
      <c r="A3476" t="s">
        <v>3612</v>
      </c>
      <c r="B3476" s="2">
        <v>45867</v>
      </c>
      <c r="C3476" t="s">
        <v>3137</v>
      </c>
      <c r="D3476" t="s">
        <v>3138</v>
      </c>
      <c r="E3476">
        <v>7</v>
      </c>
      <c r="F3476" t="s">
        <v>61</v>
      </c>
      <c r="G3476" t="s">
        <v>79</v>
      </c>
      <c r="H3476" t="s">
        <v>100</v>
      </c>
      <c r="I3476" t="s">
        <v>64</v>
      </c>
      <c r="J3476" t="s">
        <v>81</v>
      </c>
      <c r="K3476" t="s">
        <v>75</v>
      </c>
      <c r="L3476" t="s">
        <v>55</v>
      </c>
      <c r="M3476" t="s">
        <v>56</v>
      </c>
      <c r="N3476" t="s">
        <v>94</v>
      </c>
      <c r="O3476" t="s">
        <v>120</v>
      </c>
      <c r="P3476">
        <v>29</v>
      </c>
      <c r="Q3476">
        <v>30</v>
      </c>
      <c r="R3476">
        <v>29</v>
      </c>
      <c r="S3476">
        <v>1</v>
      </c>
      <c r="T3476">
        <f t="shared" si="486"/>
        <v>28</v>
      </c>
      <c r="U3476">
        <v>28</v>
      </c>
      <c r="V3476">
        <f t="shared" si="487"/>
        <v>0</v>
      </c>
      <c r="W3476" s="3">
        <f t="shared" si="488"/>
        <v>3.4482758620689655E-2</v>
      </c>
      <c r="X3476">
        <v>24</v>
      </c>
      <c r="Y3476" s="4">
        <v>6.1</v>
      </c>
      <c r="Z3476" s="4">
        <v>1.6</v>
      </c>
      <c r="AA3476" s="5">
        <v>78451.039999999994</v>
      </c>
      <c r="AB3476" s="5">
        <f t="shared" si="489"/>
        <v>2196629.12</v>
      </c>
      <c r="AC3476" s="5">
        <v>52749.99</v>
      </c>
      <c r="AD3476" s="5">
        <f t="shared" si="490"/>
        <v>1529749.71</v>
      </c>
      <c r="AE3476" s="5">
        <v>86679.4</v>
      </c>
      <c r="AF3476" s="5">
        <v>25260.42</v>
      </c>
      <c r="AG3476" s="5">
        <v>9659.9599999999991</v>
      </c>
      <c r="AH3476" s="5">
        <v>2320</v>
      </c>
      <c r="AI3476" s="5">
        <v>6800</v>
      </c>
      <c r="AJ3476">
        <v>0</v>
      </c>
      <c r="AK3476" s="5">
        <v>0</v>
      </c>
      <c r="AL3476" s="5">
        <v>0</v>
      </c>
      <c r="AM3476" s="5">
        <v>18173.72</v>
      </c>
      <c r="AN3476">
        <v>4</v>
      </c>
      <c r="AO3476">
        <v>3</v>
      </c>
      <c r="AP3476" t="str">
        <f t="shared" si="491"/>
        <v>Yes</v>
      </c>
      <c r="AQ3476">
        <v>1</v>
      </c>
      <c r="AR3476" s="5">
        <f t="shared" si="492"/>
        <v>1678643.21</v>
      </c>
      <c r="AS3476" s="5">
        <f t="shared" si="493"/>
        <v>517985.91</v>
      </c>
      <c r="AT3476" t="s">
        <v>59</v>
      </c>
      <c r="AU3476" t="s">
        <v>6164</v>
      </c>
      <c r="AV3476" t="s">
        <v>6165</v>
      </c>
      <c r="AW3476" t="s">
        <v>6166</v>
      </c>
      <c r="AX3476" t="s">
        <v>6177</v>
      </c>
      <c r="AY3476">
        <v>29</v>
      </c>
      <c r="AZ3476">
        <v>0</v>
      </c>
      <c r="BA3476">
        <v>0</v>
      </c>
      <c r="BB3476" t="s">
        <v>6168</v>
      </c>
      <c r="BC3476">
        <v>0</v>
      </c>
      <c r="BD3476">
        <v>0</v>
      </c>
      <c r="BE3476" t="s">
        <v>6169</v>
      </c>
      <c r="BF3476" t="s">
        <v>6170</v>
      </c>
      <c r="BG3476">
        <v>1</v>
      </c>
      <c r="BH3476" t="s">
        <v>6186</v>
      </c>
      <c r="BI3476">
        <v>55</v>
      </c>
      <c r="BJ3476" t="s">
        <v>6187</v>
      </c>
      <c r="BK3476">
        <v>0</v>
      </c>
      <c r="BL3476">
        <v>50</v>
      </c>
      <c r="BM3476" s="3">
        <f t="shared" si="494"/>
        <v>0.57999999999999996</v>
      </c>
    </row>
    <row r="3477" spans="1:65">
      <c r="A3477" t="s">
        <v>3613</v>
      </c>
      <c r="B3477" s="2">
        <v>45868</v>
      </c>
      <c r="C3477" t="s">
        <v>3137</v>
      </c>
      <c r="D3477" t="s">
        <v>3138</v>
      </c>
      <c r="E3477">
        <v>7</v>
      </c>
      <c r="F3477" t="s">
        <v>61</v>
      </c>
      <c r="G3477" t="s">
        <v>62</v>
      </c>
      <c r="H3477" t="s">
        <v>104</v>
      </c>
      <c r="I3477" t="s">
        <v>52</v>
      </c>
      <c r="J3477" t="s">
        <v>65</v>
      </c>
      <c r="K3477" t="s">
        <v>75</v>
      </c>
      <c r="L3477" t="s">
        <v>92</v>
      </c>
      <c r="M3477" t="s">
        <v>68</v>
      </c>
      <c r="N3477" t="s">
        <v>76</v>
      </c>
      <c r="O3477" t="s">
        <v>82</v>
      </c>
      <c r="P3477">
        <v>48</v>
      </c>
      <c r="Q3477">
        <v>50</v>
      </c>
      <c r="R3477">
        <v>49</v>
      </c>
      <c r="S3477">
        <v>1</v>
      </c>
      <c r="T3477">
        <f t="shared" si="486"/>
        <v>48</v>
      </c>
      <c r="U3477">
        <v>47</v>
      </c>
      <c r="V3477">
        <f t="shared" si="487"/>
        <v>1</v>
      </c>
      <c r="W3477" s="3">
        <f t="shared" si="488"/>
        <v>2.0408163265306121E-2</v>
      </c>
      <c r="X3477">
        <v>14</v>
      </c>
      <c r="Y3477" s="4">
        <v>6.5</v>
      </c>
      <c r="Z3477" s="4">
        <v>1.4</v>
      </c>
      <c r="AA3477" s="5">
        <v>51776.07</v>
      </c>
      <c r="AB3477" s="5">
        <f t="shared" si="489"/>
        <v>2433475.29</v>
      </c>
      <c r="AC3477" s="5">
        <v>33804.61</v>
      </c>
      <c r="AD3477" s="5">
        <f t="shared" si="490"/>
        <v>1656425.89</v>
      </c>
      <c r="AE3477" s="5">
        <v>115919.34</v>
      </c>
      <c r="AF3477" s="5">
        <v>30128.36</v>
      </c>
      <c r="AG3477" s="5">
        <v>7925.32</v>
      </c>
      <c r="AH3477" s="5">
        <v>2030</v>
      </c>
      <c r="AI3477" s="5">
        <v>4600</v>
      </c>
      <c r="AJ3477">
        <v>3</v>
      </c>
      <c r="AK3477" s="5">
        <v>42446.65</v>
      </c>
      <c r="AL3477" s="5">
        <v>941.99</v>
      </c>
      <c r="AM3477" s="5">
        <v>30898.18</v>
      </c>
      <c r="AN3477">
        <v>4</v>
      </c>
      <c r="AO3477">
        <v>3</v>
      </c>
      <c r="AP3477" t="str">
        <f t="shared" si="491"/>
        <v>Yes</v>
      </c>
      <c r="AQ3477">
        <v>4</v>
      </c>
      <c r="AR3477" s="5">
        <f t="shared" si="492"/>
        <v>1891315.73</v>
      </c>
      <c r="AS3477" s="5">
        <f t="shared" si="493"/>
        <v>542159.56000000006</v>
      </c>
      <c r="AT3477" t="s">
        <v>59</v>
      </c>
      <c r="AU3477" t="s">
        <v>6215</v>
      </c>
      <c r="AV3477" t="s">
        <v>6216</v>
      </c>
      <c r="AW3477" t="s">
        <v>6213</v>
      </c>
      <c r="AX3477" t="s">
        <v>6177</v>
      </c>
      <c r="AY3477">
        <v>52</v>
      </c>
      <c r="AZ3477">
        <v>2</v>
      </c>
      <c r="BA3477">
        <v>14</v>
      </c>
      <c r="BB3477" t="s">
        <v>6185</v>
      </c>
      <c r="BC3477">
        <v>0</v>
      </c>
      <c r="BD3477">
        <v>0</v>
      </c>
      <c r="BE3477" t="s">
        <v>6169</v>
      </c>
      <c r="BF3477" t="s">
        <v>6214</v>
      </c>
      <c r="BG3477">
        <v>0</v>
      </c>
      <c r="BH3477" t="s">
        <v>6171</v>
      </c>
      <c r="BI3477">
        <v>36</v>
      </c>
      <c r="BJ3477" t="s">
        <v>6172</v>
      </c>
      <c r="BK3477">
        <v>0</v>
      </c>
      <c r="BL3477">
        <v>58</v>
      </c>
      <c r="BM3477" s="3">
        <f t="shared" si="494"/>
        <v>0.84482758620689657</v>
      </c>
    </row>
    <row r="3478" spans="1:65">
      <c r="A3478" t="s">
        <v>3614</v>
      </c>
      <c r="B3478" s="2">
        <v>45868</v>
      </c>
      <c r="C3478" t="s">
        <v>3137</v>
      </c>
      <c r="D3478" t="s">
        <v>3138</v>
      </c>
      <c r="E3478">
        <v>7</v>
      </c>
      <c r="F3478" t="s">
        <v>78</v>
      </c>
      <c r="G3478" t="s">
        <v>79</v>
      </c>
      <c r="H3478" t="s">
        <v>136</v>
      </c>
      <c r="I3478" t="s">
        <v>52</v>
      </c>
      <c r="J3478" t="s">
        <v>81</v>
      </c>
      <c r="K3478" t="s">
        <v>66</v>
      </c>
      <c r="L3478" t="s">
        <v>55</v>
      </c>
      <c r="M3478" t="s">
        <v>56</v>
      </c>
      <c r="N3478" t="s">
        <v>57</v>
      </c>
      <c r="O3478" t="s">
        <v>70</v>
      </c>
      <c r="P3478">
        <v>39</v>
      </c>
      <c r="Q3478">
        <v>40</v>
      </c>
      <c r="R3478">
        <v>38</v>
      </c>
      <c r="S3478">
        <v>1</v>
      </c>
      <c r="T3478">
        <f t="shared" si="486"/>
        <v>37</v>
      </c>
      <c r="U3478">
        <v>37</v>
      </c>
      <c r="V3478">
        <f t="shared" si="487"/>
        <v>0</v>
      </c>
      <c r="W3478" s="3">
        <f t="shared" si="488"/>
        <v>2.6315789473684209E-2</v>
      </c>
      <c r="X3478">
        <v>50</v>
      </c>
      <c r="Y3478" s="4">
        <v>2.7</v>
      </c>
      <c r="Z3478" s="4">
        <v>1.1000000000000001</v>
      </c>
      <c r="AA3478" s="5">
        <v>72425.16</v>
      </c>
      <c r="AB3478" s="5">
        <f t="shared" si="489"/>
        <v>2679730.92</v>
      </c>
      <c r="AC3478" s="5">
        <v>53210.7</v>
      </c>
      <c r="AD3478" s="5">
        <f t="shared" si="490"/>
        <v>2022006.6</v>
      </c>
      <c r="AE3478" s="5">
        <v>120376.55</v>
      </c>
      <c r="AF3478" s="5">
        <v>35541.79</v>
      </c>
      <c r="AG3478" s="5">
        <v>12106.17</v>
      </c>
      <c r="AH3478" s="5">
        <v>1595</v>
      </c>
      <c r="AI3478" s="5">
        <v>6800</v>
      </c>
      <c r="AJ3478">
        <v>0</v>
      </c>
      <c r="AK3478" s="5">
        <v>0</v>
      </c>
      <c r="AL3478" s="5">
        <v>0</v>
      </c>
      <c r="AM3478" s="5">
        <v>26456.87</v>
      </c>
      <c r="AN3478">
        <v>4</v>
      </c>
      <c r="AO3478">
        <v>5</v>
      </c>
      <c r="AP3478" t="str">
        <f t="shared" si="491"/>
        <v>No</v>
      </c>
      <c r="AQ3478">
        <v>2</v>
      </c>
      <c r="AR3478" s="5">
        <f t="shared" si="492"/>
        <v>2224882.98</v>
      </c>
      <c r="AS3478" s="5">
        <f t="shared" si="493"/>
        <v>454847.94</v>
      </c>
      <c r="AT3478" t="s">
        <v>116</v>
      </c>
      <c r="AU3478" t="s">
        <v>6164</v>
      </c>
      <c r="AV3478" t="s">
        <v>6165</v>
      </c>
      <c r="AW3478" t="s">
        <v>6166</v>
      </c>
      <c r="AX3478" t="s">
        <v>6202</v>
      </c>
      <c r="AY3478">
        <v>42</v>
      </c>
      <c r="AZ3478">
        <v>0</v>
      </c>
      <c r="BA3478">
        <v>0</v>
      </c>
      <c r="BB3478" t="s">
        <v>6168</v>
      </c>
      <c r="BC3478">
        <v>0</v>
      </c>
      <c r="BD3478">
        <v>1</v>
      </c>
      <c r="BE3478" t="s">
        <v>6188</v>
      </c>
      <c r="BF3478" t="s">
        <v>6170</v>
      </c>
      <c r="BG3478">
        <v>2</v>
      </c>
      <c r="BH3478" t="s">
        <v>6192</v>
      </c>
      <c r="BI3478">
        <v>76</v>
      </c>
      <c r="BJ3478" t="s">
        <v>6193</v>
      </c>
      <c r="BK3478">
        <v>0</v>
      </c>
      <c r="BL3478">
        <v>50</v>
      </c>
      <c r="BM3478" s="3">
        <f t="shared" si="494"/>
        <v>0.76</v>
      </c>
    </row>
    <row r="3479" spans="1:65">
      <c r="A3479" t="s">
        <v>3615</v>
      </c>
      <c r="B3479" s="2">
        <v>45868</v>
      </c>
      <c r="C3479" t="s">
        <v>3137</v>
      </c>
      <c r="D3479" t="s">
        <v>3138</v>
      </c>
      <c r="E3479">
        <v>7</v>
      </c>
      <c r="F3479" t="s">
        <v>78</v>
      </c>
      <c r="G3479" t="s">
        <v>62</v>
      </c>
      <c r="H3479" t="s">
        <v>190</v>
      </c>
      <c r="I3479" t="s">
        <v>64</v>
      </c>
      <c r="J3479" t="s">
        <v>65</v>
      </c>
      <c r="K3479" t="s">
        <v>66</v>
      </c>
      <c r="L3479" t="s">
        <v>67</v>
      </c>
      <c r="M3479" t="s">
        <v>68</v>
      </c>
      <c r="N3479" t="s">
        <v>69</v>
      </c>
      <c r="O3479" t="s">
        <v>120</v>
      </c>
      <c r="P3479">
        <v>49</v>
      </c>
      <c r="Q3479">
        <v>53</v>
      </c>
      <c r="R3479">
        <v>50</v>
      </c>
      <c r="S3479">
        <v>5</v>
      </c>
      <c r="T3479">
        <f t="shared" si="486"/>
        <v>45</v>
      </c>
      <c r="U3479">
        <v>45</v>
      </c>
      <c r="V3479">
        <f t="shared" si="487"/>
        <v>0</v>
      </c>
      <c r="W3479" s="3">
        <f t="shared" si="488"/>
        <v>0.1</v>
      </c>
      <c r="X3479">
        <v>13</v>
      </c>
      <c r="Y3479" s="4">
        <v>5.3</v>
      </c>
      <c r="Z3479" s="4">
        <v>1.8</v>
      </c>
      <c r="AA3479" s="5">
        <v>49276.01</v>
      </c>
      <c r="AB3479" s="5">
        <f t="shared" si="489"/>
        <v>2217420.4500000002</v>
      </c>
      <c r="AC3479" s="5">
        <v>32390.54</v>
      </c>
      <c r="AD3479" s="5">
        <f t="shared" si="490"/>
        <v>1619527</v>
      </c>
      <c r="AE3479" s="5">
        <v>106818.98</v>
      </c>
      <c r="AF3479" s="5">
        <v>34043.94</v>
      </c>
      <c r="AG3479" s="5">
        <v>8145.28</v>
      </c>
      <c r="AH3479" s="5">
        <v>2610</v>
      </c>
      <c r="AI3479" s="5">
        <v>28430.77</v>
      </c>
      <c r="AJ3479">
        <v>1</v>
      </c>
      <c r="AK3479" s="5">
        <v>13792.32</v>
      </c>
      <c r="AL3479" s="5">
        <v>0</v>
      </c>
      <c r="AM3479" s="5">
        <v>31007.119999999999</v>
      </c>
      <c r="AN3479">
        <v>4</v>
      </c>
      <c r="AO3479">
        <v>4</v>
      </c>
      <c r="AP3479" t="str">
        <f t="shared" si="491"/>
        <v>Yes</v>
      </c>
      <c r="AQ3479">
        <v>2</v>
      </c>
      <c r="AR3479" s="5">
        <f t="shared" si="492"/>
        <v>1844375.41</v>
      </c>
      <c r="AS3479" s="5">
        <f t="shared" si="493"/>
        <v>373045.04</v>
      </c>
      <c r="AT3479" t="s">
        <v>1641</v>
      </c>
      <c r="AU3479" t="s">
        <v>6173</v>
      </c>
      <c r="AV3479" t="s">
        <v>6174</v>
      </c>
      <c r="AW3479" t="s">
        <v>6175</v>
      </c>
      <c r="AX3479" t="s">
        <v>6167</v>
      </c>
      <c r="AY3479">
        <v>52</v>
      </c>
      <c r="AZ3479">
        <v>0</v>
      </c>
      <c r="BA3479">
        <v>0</v>
      </c>
      <c r="BB3479" t="s">
        <v>6168</v>
      </c>
      <c r="BC3479">
        <v>0</v>
      </c>
      <c r="BD3479">
        <v>0</v>
      </c>
      <c r="BE3479" t="s">
        <v>6169</v>
      </c>
      <c r="BF3479" t="s">
        <v>6210</v>
      </c>
      <c r="BG3479">
        <v>0</v>
      </c>
      <c r="BH3479" t="s">
        <v>6171</v>
      </c>
      <c r="BI3479">
        <v>25</v>
      </c>
      <c r="BJ3479" t="s">
        <v>6172</v>
      </c>
      <c r="BK3479">
        <v>0</v>
      </c>
      <c r="BL3479">
        <v>59</v>
      </c>
      <c r="BM3479" s="3">
        <f t="shared" si="494"/>
        <v>0.84745762711864403</v>
      </c>
    </row>
    <row r="3480" spans="1:65">
      <c r="A3480" t="s">
        <v>3616</v>
      </c>
      <c r="B3480" s="2">
        <v>45868</v>
      </c>
      <c r="C3480" t="s">
        <v>3137</v>
      </c>
      <c r="D3480" t="s">
        <v>3138</v>
      </c>
      <c r="E3480">
        <v>7</v>
      </c>
      <c r="F3480" t="s">
        <v>49</v>
      </c>
      <c r="G3480" t="s">
        <v>79</v>
      </c>
      <c r="H3480" t="s">
        <v>260</v>
      </c>
      <c r="I3480" t="s">
        <v>64</v>
      </c>
      <c r="J3480" t="s">
        <v>65</v>
      </c>
      <c r="K3480" t="s">
        <v>75</v>
      </c>
      <c r="L3480" t="s">
        <v>55</v>
      </c>
      <c r="M3480" t="s">
        <v>56</v>
      </c>
      <c r="N3480" t="s">
        <v>94</v>
      </c>
      <c r="O3480" t="s">
        <v>70</v>
      </c>
      <c r="P3480">
        <v>50</v>
      </c>
      <c r="Q3480">
        <v>54</v>
      </c>
      <c r="R3480">
        <v>51</v>
      </c>
      <c r="S3480">
        <v>1</v>
      </c>
      <c r="T3480">
        <f t="shared" si="486"/>
        <v>50</v>
      </c>
      <c r="U3480">
        <v>49</v>
      </c>
      <c r="V3480">
        <f t="shared" si="487"/>
        <v>1</v>
      </c>
      <c r="W3480" s="3">
        <f t="shared" si="488"/>
        <v>1.9607843137254902E-2</v>
      </c>
      <c r="X3480">
        <v>22</v>
      </c>
      <c r="Y3480" s="4">
        <v>0</v>
      </c>
      <c r="Z3480" s="4">
        <v>1.2</v>
      </c>
      <c r="AA3480" s="5">
        <v>51853.440000000002</v>
      </c>
      <c r="AB3480" s="5">
        <f t="shared" si="489"/>
        <v>2540818.56</v>
      </c>
      <c r="AC3480" s="5">
        <v>34837.39</v>
      </c>
      <c r="AD3480" s="5">
        <f t="shared" si="490"/>
        <v>1776706.89</v>
      </c>
      <c r="AE3480" s="5">
        <v>110714.72</v>
      </c>
      <c r="AF3480" s="5">
        <v>34277.31</v>
      </c>
      <c r="AG3480" s="5">
        <v>8755.77</v>
      </c>
      <c r="AH3480" s="5">
        <v>1740</v>
      </c>
      <c r="AI3480" s="5">
        <v>4600</v>
      </c>
      <c r="AJ3480">
        <v>0</v>
      </c>
      <c r="AK3480" s="5">
        <v>0</v>
      </c>
      <c r="AL3480" s="5">
        <v>967.94</v>
      </c>
      <c r="AM3480" s="5">
        <v>33659.07</v>
      </c>
      <c r="AN3480">
        <v>4</v>
      </c>
      <c r="AO3480">
        <v>3</v>
      </c>
      <c r="AP3480" t="str">
        <f t="shared" si="491"/>
        <v>Yes</v>
      </c>
      <c r="AQ3480">
        <v>1</v>
      </c>
      <c r="AR3480" s="5">
        <f t="shared" si="492"/>
        <v>1971421.7</v>
      </c>
      <c r="AS3480" s="5">
        <f t="shared" si="493"/>
        <v>569396.86</v>
      </c>
      <c r="AT3480" t="s">
        <v>59</v>
      </c>
      <c r="AU3480" t="s">
        <v>6164</v>
      </c>
      <c r="AV3480" t="s">
        <v>6165</v>
      </c>
      <c r="AW3480" t="s">
        <v>6166</v>
      </c>
      <c r="AX3480" t="s">
        <v>6167</v>
      </c>
      <c r="AY3480">
        <v>50</v>
      </c>
      <c r="AZ3480">
        <v>0</v>
      </c>
      <c r="BA3480">
        <v>11</v>
      </c>
      <c r="BB3480" t="s">
        <v>6191</v>
      </c>
      <c r="BC3480">
        <v>0</v>
      </c>
      <c r="BD3480">
        <v>0</v>
      </c>
      <c r="BE3480" t="s">
        <v>6169</v>
      </c>
      <c r="BF3480" t="s">
        <v>6170</v>
      </c>
      <c r="BG3480">
        <v>4</v>
      </c>
      <c r="BH3480" t="s">
        <v>6211</v>
      </c>
      <c r="BI3480">
        <v>88</v>
      </c>
      <c r="BJ3480" t="s">
        <v>6193</v>
      </c>
      <c r="BK3480">
        <v>0</v>
      </c>
      <c r="BL3480">
        <v>58</v>
      </c>
      <c r="BM3480" s="3">
        <f t="shared" si="494"/>
        <v>0.87931034482758619</v>
      </c>
    </row>
    <row r="3481" spans="1:65">
      <c r="A3481" t="s">
        <v>3617</v>
      </c>
      <c r="B3481" s="2">
        <v>45868</v>
      </c>
      <c r="C3481" t="s">
        <v>3137</v>
      </c>
      <c r="D3481" t="s">
        <v>3138</v>
      </c>
      <c r="E3481">
        <v>7</v>
      </c>
      <c r="F3481" t="s">
        <v>61</v>
      </c>
      <c r="G3481" t="s">
        <v>79</v>
      </c>
      <c r="H3481" t="s">
        <v>100</v>
      </c>
      <c r="I3481" t="s">
        <v>74</v>
      </c>
      <c r="J3481" t="s">
        <v>65</v>
      </c>
      <c r="K3481" t="s">
        <v>75</v>
      </c>
      <c r="L3481" t="s">
        <v>92</v>
      </c>
      <c r="M3481" t="s">
        <v>68</v>
      </c>
      <c r="N3481" t="s">
        <v>94</v>
      </c>
      <c r="O3481" t="s">
        <v>70</v>
      </c>
      <c r="P3481">
        <v>43</v>
      </c>
      <c r="Q3481">
        <v>45</v>
      </c>
      <c r="R3481">
        <v>44</v>
      </c>
      <c r="S3481">
        <v>1</v>
      </c>
      <c r="T3481">
        <f t="shared" si="486"/>
        <v>43</v>
      </c>
      <c r="U3481">
        <v>41</v>
      </c>
      <c r="V3481">
        <f t="shared" si="487"/>
        <v>2</v>
      </c>
      <c r="W3481" s="3">
        <f t="shared" si="488"/>
        <v>2.2727272727272728E-2</v>
      </c>
      <c r="X3481">
        <v>33</v>
      </c>
      <c r="Y3481" s="4">
        <v>1.6</v>
      </c>
      <c r="Z3481" s="4">
        <v>1.2</v>
      </c>
      <c r="AA3481" s="5">
        <v>51782.44</v>
      </c>
      <c r="AB3481" s="5">
        <f t="shared" si="489"/>
        <v>2123080.04</v>
      </c>
      <c r="AC3481" s="5">
        <v>33567.379999999997</v>
      </c>
      <c r="AD3481" s="5">
        <f t="shared" si="490"/>
        <v>1476964.72</v>
      </c>
      <c r="AE3481" s="5">
        <v>98903.25</v>
      </c>
      <c r="AF3481" s="5">
        <v>27882.69</v>
      </c>
      <c r="AG3481" s="5">
        <v>10858.28</v>
      </c>
      <c r="AH3481" s="5">
        <v>1740</v>
      </c>
      <c r="AI3481" s="5">
        <v>4600</v>
      </c>
      <c r="AJ3481">
        <v>0</v>
      </c>
      <c r="AK3481" s="5">
        <v>0</v>
      </c>
      <c r="AL3481" s="5">
        <v>1952.92</v>
      </c>
      <c r="AM3481" s="5">
        <v>26521.81</v>
      </c>
      <c r="AN3481">
        <v>4</v>
      </c>
      <c r="AO3481">
        <v>4</v>
      </c>
      <c r="AP3481" t="str">
        <f t="shared" si="491"/>
        <v>Yes</v>
      </c>
      <c r="AQ3481">
        <v>0</v>
      </c>
      <c r="AR3481" s="5">
        <f t="shared" si="492"/>
        <v>1649423.67</v>
      </c>
      <c r="AS3481" s="5">
        <f t="shared" si="493"/>
        <v>473656.37</v>
      </c>
      <c r="AT3481" t="s">
        <v>59</v>
      </c>
      <c r="AU3481" t="s">
        <v>6164</v>
      </c>
      <c r="AV3481" t="s">
        <v>6165</v>
      </c>
      <c r="AW3481" t="s">
        <v>6166</v>
      </c>
      <c r="AX3481" t="s">
        <v>6167</v>
      </c>
      <c r="AY3481">
        <v>43</v>
      </c>
      <c r="AZ3481">
        <v>0</v>
      </c>
      <c r="BA3481">
        <v>22</v>
      </c>
      <c r="BB3481" t="s">
        <v>6191</v>
      </c>
      <c r="BC3481">
        <v>0</v>
      </c>
      <c r="BD3481">
        <v>0</v>
      </c>
      <c r="BE3481" t="s">
        <v>6169</v>
      </c>
      <c r="BF3481" t="s">
        <v>6170</v>
      </c>
      <c r="BG3481">
        <v>1</v>
      </c>
      <c r="BH3481" t="s">
        <v>6179</v>
      </c>
      <c r="BI3481">
        <v>47</v>
      </c>
      <c r="BJ3481" t="s">
        <v>6172</v>
      </c>
      <c r="BK3481">
        <v>0</v>
      </c>
      <c r="BL3481">
        <v>62</v>
      </c>
      <c r="BM3481" s="3">
        <f t="shared" si="494"/>
        <v>0.70967741935483875</v>
      </c>
    </row>
    <row r="3482" spans="1:65">
      <c r="A3482" t="s">
        <v>3618</v>
      </c>
      <c r="B3482" s="2">
        <v>45868</v>
      </c>
      <c r="C3482" t="s">
        <v>3137</v>
      </c>
      <c r="D3482" t="s">
        <v>3138</v>
      </c>
      <c r="E3482">
        <v>7</v>
      </c>
      <c r="F3482" t="s">
        <v>61</v>
      </c>
      <c r="G3482" t="s">
        <v>79</v>
      </c>
      <c r="H3482" t="s">
        <v>123</v>
      </c>
      <c r="I3482" t="s">
        <v>74</v>
      </c>
      <c r="J3482" t="s">
        <v>53</v>
      </c>
      <c r="K3482" t="s">
        <v>66</v>
      </c>
      <c r="L3482" t="s">
        <v>87</v>
      </c>
      <c r="M3482" t="s">
        <v>56</v>
      </c>
      <c r="N3482" t="s">
        <v>109</v>
      </c>
      <c r="O3482" t="s">
        <v>58</v>
      </c>
      <c r="P3482">
        <v>52</v>
      </c>
      <c r="Q3482">
        <v>54</v>
      </c>
      <c r="R3482">
        <v>54</v>
      </c>
      <c r="S3482">
        <v>1</v>
      </c>
      <c r="T3482">
        <f t="shared" si="486"/>
        <v>53</v>
      </c>
      <c r="U3482">
        <v>50</v>
      </c>
      <c r="V3482">
        <f t="shared" si="487"/>
        <v>3</v>
      </c>
      <c r="W3482" s="3">
        <f t="shared" si="488"/>
        <v>1.8518518518518517E-2</v>
      </c>
      <c r="X3482">
        <v>33</v>
      </c>
      <c r="Y3482" s="4">
        <v>5.9</v>
      </c>
      <c r="Z3482" s="4">
        <v>1.9</v>
      </c>
      <c r="AA3482" s="5">
        <v>34036.29</v>
      </c>
      <c r="AB3482" s="5">
        <f t="shared" si="489"/>
        <v>1701814.5</v>
      </c>
      <c r="AC3482" s="5">
        <v>24039.52</v>
      </c>
      <c r="AD3482" s="5">
        <f t="shared" si="490"/>
        <v>1298134.08</v>
      </c>
      <c r="AE3482" s="5">
        <v>92645.9</v>
      </c>
      <c r="AF3482" s="5">
        <v>24389.87</v>
      </c>
      <c r="AG3482" s="5">
        <v>9383.24</v>
      </c>
      <c r="AH3482" s="5">
        <v>2755</v>
      </c>
      <c r="AI3482" s="5">
        <v>3200</v>
      </c>
      <c r="AJ3482">
        <v>0</v>
      </c>
      <c r="AK3482" s="5">
        <v>0</v>
      </c>
      <c r="AL3482" s="5">
        <v>2023.12</v>
      </c>
      <c r="AM3482" s="5">
        <v>76349.75</v>
      </c>
      <c r="AN3482">
        <v>8</v>
      </c>
      <c r="AO3482">
        <v>8</v>
      </c>
      <c r="AP3482" t="str">
        <f t="shared" si="491"/>
        <v>Yes</v>
      </c>
      <c r="AQ3482">
        <v>1</v>
      </c>
      <c r="AR3482" s="5">
        <f t="shared" si="492"/>
        <v>1508880.96</v>
      </c>
      <c r="AS3482" s="5">
        <f t="shared" si="493"/>
        <v>192933.54</v>
      </c>
      <c r="AT3482" t="s">
        <v>59</v>
      </c>
      <c r="AU3482" t="s">
        <v>6164</v>
      </c>
      <c r="AV3482" t="s">
        <v>6165</v>
      </c>
      <c r="AW3482" t="s">
        <v>6166</v>
      </c>
      <c r="AX3482" t="s">
        <v>6177</v>
      </c>
      <c r="AY3482">
        <v>54</v>
      </c>
      <c r="AZ3482">
        <v>0</v>
      </c>
      <c r="BA3482">
        <v>23</v>
      </c>
      <c r="BB3482" t="s">
        <v>6180</v>
      </c>
      <c r="BC3482">
        <v>0</v>
      </c>
      <c r="BD3482">
        <v>0</v>
      </c>
      <c r="BE3482" t="s">
        <v>6169</v>
      </c>
      <c r="BF3482" t="s">
        <v>6170</v>
      </c>
      <c r="BG3482">
        <v>1</v>
      </c>
      <c r="BH3482" t="s">
        <v>6179</v>
      </c>
      <c r="BI3482">
        <v>49</v>
      </c>
      <c r="BJ3482" t="s">
        <v>6172</v>
      </c>
      <c r="BK3482">
        <v>0</v>
      </c>
      <c r="BL3482">
        <v>75</v>
      </c>
      <c r="BM3482" s="3">
        <f t="shared" si="494"/>
        <v>0.72</v>
      </c>
    </row>
    <row r="3483" spans="1:65">
      <c r="A3483" t="s">
        <v>3619</v>
      </c>
      <c r="B3483" s="2">
        <v>45868</v>
      </c>
      <c r="C3483" t="s">
        <v>3137</v>
      </c>
      <c r="D3483" t="s">
        <v>3138</v>
      </c>
      <c r="E3483">
        <v>7</v>
      </c>
      <c r="F3483" t="s">
        <v>72</v>
      </c>
      <c r="G3483" t="s">
        <v>50</v>
      </c>
      <c r="H3483" t="s">
        <v>179</v>
      </c>
      <c r="I3483" t="s">
        <v>74</v>
      </c>
      <c r="J3483" t="s">
        <v>65</v>
      </c>
      <c r="K3483" t="s">
        <v>75</v>
      </c>
      <c r="L3483" t="s">
        <v>87</v>
      </c>
      <c r="M3483" t="s">
        <v>56</v>
      </c>
      <c r="N3483" t="s">
        <v>109</v>
      </c>
      <c r="O3483" t="s">
        <v>58</v>
      </c>
      <c r="P3483">
        <v>51</v>
      </c>
      <c r="Q3483">
        <v>52</v>
      </c>
      <c r="R3483">
        <v>53</v>
      </c>
      <c r="S3483">
        <v>1</v>
      </c>
      <c r="T3483">
        <f t="shared" si="486"/>
        <v>52</v>
      </c>
      <c r="U3483">
        <v>51</v>
      </c>
      <c r="V3483">
        <f t="shared" si="487"/>
        <v>1</v>
      </c>
      <c r="W3483" s="3">
        <f t="shared" si="488"/>
        <v>1.8867924528301886E-2</v>
      </c>
      <c r="X3483">
        <v>20</v>
      </c>
      <c r="Y3483" s="4">
        <v>0</v>
      </c>
      <c r="Z3483" s="4">
        <v>1</v>
      </c>
      <c r="AA3483" s="5">
        <v>52388.6</v>
      </c>
      <c r="AB3483" s="5">
        <f t="shared" si="489"/>
        <v>2671818.6</v>
      </c>
      <c r="AC3483" s="5">
        <v>35615.4</v>
      </c>
      <c r="AD3483" s="5">
        <f t="shared" si="490"/>
        <v>1887616.2</v>
      </c>
      <c r="AE3483" s="5">
        <v>117328.08</v>
      </c>
      <c r="AF3483" s="5">
        <v>33715.360000000001</v>
      </c>
      <c r="AG3483" s="5">
        <v>8456.17</v>
      </c>
      <c r="AH3483" s="5">
        <v>1450</v>
      </c>
      <c r="AI3483" s="5">
        <v>4600</v>
      </c>
      <c r="AJ3483">
        <v>0</v>
      </c>
      <c r="AK3483" s="5">
        <v>0</v>
      </c>
      <c r="AL3483" s="5">
        <v>1021.67</v>
      </c>
      <c r="AM3483" s="5">
        <v>75669.570000000007</v>
      </c>
      <c r="AN3483">
        <v>8</v>
      </c>
      <c r="AO3483">
        <v>9</v>
      </c>
      <c r="AP3483" t="str">
        <f t="shared" si="491"/>
        <v>No</v>
      </c>
      <c r="AQ3483">
        <v>2</v>
      </c>
      <c r="AR3483" s="5">
        <f t="shared" si="492"/>
        <v>2129857.0499999998</v>
      </c>
      <c r="AS3483" s="5">
        <f t="shared" si="493"/>
        <v>541961.55000000005</v>
      </c>
      <c r="AT3483" t="s">
        <v>59</v>
      </c>
      <c r="AU3483" t="s">
        <v>6164</v>
      </c>
      <c r="AV3483" t="s">
        <v>6165</v>
      </c>
      <c r="AW3483" t="s">
        <v>6166</v>
      </c>
      <c r="AX3483" t="s">
        <v>6184</v>
      </c>
      <c r="AY3483">
        <v>54</v>
      </c>
      <c r="AZ3483">
        <v>0</v>
      </c>
      <c r="BA3483">
        <v>10</v>
      </c>
      <c r="BB3483" t="s">
        <v>6180</v>
      </c>
      <c r="BC3483">
        <v>0</v>
      </c>
      <c r="BD3483">
        <v>1</v>
      </c>
      <c r="BE3483" t="s">
        <v>6188</v>
      </c>
      <c r="BF3483" t="s">
        <v>6170</v>
      </c>
      <c r="BG3483">
        <v>0</v>
      </c>
      <c r="BH3483" t="s">
        <v>6171</v>
      </c>
      <c r="BI3483">
        <v>30</v>
      </c>
      <c r="BJ3483" t="s">
        <v>6172</v>
      </c>
      <c r="BK3483">
        <v>0</v>
      </c>
      <c r="BL3483">
        <v>64</v>
      </c>
      <c r="BM3483" s="3">
        <f t="shared" si="494"/>
        <v>0.828125</v>
      </c>
    </row>
    <row r="3484" spans="1:65">
      <c r="A3484" t="s">
        <v>3620</v>
      </c>
      <c r="B3484" s="2">
        <v>45868</v>
      </c>
      <c r="C3484" t="s">
        <v>3137</v>
      </c>
      <c r="D3484" t="s">
        <v>3138</v>
      </c>
      <c r="E3484">
        <v>7</v>
      </c>
      <c r="F3484" t="s">
        <v>61</v>
      </c>
      <c r="G3484" t="s">
        <v>50</v>
      </c>
      <c r="H3484" t="s">
        <v>157</v>
      </c>
      <c r="I3484" t="s">
        <v>74</v>
      </c>
      <c r="J3484" t="s">
        <v>53</v>
      </c>
      <c r="K3484" t="s">
        <v>75</v>
      </c>
      <c r="L3484" t="s">
        <v>55</v>
      </c>
      <c r="M3484" t="s">
        <v>56</v>
      </c>
      <c r="N3484" t="s">
        <v>69</v>
      </c>
      <c r="O3484" t="s">
        <v>70</v>
      </c>
      <c r="P3484">
        <v>51</v>
      </c>
      <c r="Q3484">
        <v>53</v>
      </c>
      <c r="R3484">
        <v>50</v>
      </c>
      <c r="S3484">
        <v>1</v>
      </c>
      <c r="T3484">
        <f t="shared" si="486"/>
        <v>49</v>
      </c>
      <c r="U3484">
        <v>49</v>
      </c>
      <c r="V3484">
        <f t="shared" si="487"/>
        <v>0</v>
      </c>
      <c r="W3484" s="3">
        <f t="shared" si="488"/>
        <v>0.02</v>
      </c>
      <c r="X3484">
        <v>44</v>
      </c>
      <c r="Y3484" s="4">
        <v>43.7</v>
      </c>
      <c r="Z3484" s="4">
        <v>4.7</v>
      </c>
      <c r="AA3484" s="5">
        <v>35906.28</v>
      </c>
      <c r="AB3484" s="5">
        <f t="shared" si="489"/>
        <v>1759407.72</v>
      </c>
      <c r="AC3484" s="5">
        <v>23455.85</v>
      </c>
      <c r="AD3484" s="5">
        <f t="shared" si="490"/>
        <v>1172792.5</v>
      </c>
      <c r="AE3484" s="5">
        <v>84820.91</v>
      </c>
      <c r="AF3484" s="5">
        <v>23666.18</v>
      </c>
      <c r="AG3484" s="5">
        <v>10407.92</v>
      </c>
      <c r="AH3484" s="5">
        <v>6815</v>
      </c>
      <c r="AI3484" s="5">
        <v>3200</v>
      </c>
      <c r="AJ3484">
        <v>0</v>
      </c>
      <c r="AK3484" s="5">
        <v>0</v>
      </c>
      <c r="AL3484" s="5">
        <v>0</v>
      </c>
      <c r="AM3484" s="5">
        <v>30912.73</v>
      </c>
      <c r="AN3484">
        <v>4</v>
      </c>
      <c r="AO3484">
        <v>3</v>
      </c>
      <c r="AP3484" t="str">
        <f t="shared" si="491"/>
        <v>Yes</v>
      </c>
      <c r="AQ3484">
        <v>1</v>
      </c>
      <c r="AR3484" s="5">
        <f t="shared" si="492"/>
        <v>1332615.24</v>
      </c>
      <c r="AS3484" s="5">
        <f t="shared" si="493"/>
        <v>426792.48</v>
      </c>
      <c r="AT3484" t="s">
        <v>59</v>
      </c>
      <c r="AU3484" t="s">
        <v>6164</v>
      </c>
      <c r="AV3484" t="s">
        <v>6165</v>
      </c>
      <c r="AW3484" t="s">
        <v>6166</v>
      </c>
      <c r="AX3484" t="s">
        <v>6177</v>
      </c>
      <c r="AY3484">
        <v>58</v>
      </c>
      <c r="AZ3484">
        <v>4</v>
      </c>
      <c r="BA3484">
        <v>0</v>
      </c>
      <c r="BB3484" t="s">
        <v>6168</v>
      </c>
      <c r="BC3484">
        <v>0</v>
      </c>
      <c r="BD3484">
        <v>0</v>
      </c>
      <c r="BE3484" t="s">
        <v>6169</v>
      </c>
      <c r="BF3484" t="s">
        <v>6170</v>
      </c>
      <c r="BG3484">
        <v>0</v>
      </c>
      <c r="BH3484" t="s">
        <v>6171</v>
      </c>
      <c r="BI3484">
        <v>46</v>
      </c>
      <c r="BJ3484" t="s">
        <v>6172</v>
      </c>
      <c r="BK3484">
        <v>0</v>
      </c>
      <c r="BL3484">
        <v>75</v>
      </c>
      <c r="BM3484" s="3">
        <f t="shared" si="494"/>
        <v>0.66666666666666663</v>
      </c>
    </row>
    <row r="3485" spans="1:65">
      <c r="A3485" t="s">
        <v>3621</v>
      </c>
      <c r="B3485" s="2">
        <v>45868</v>
      </c>
      <c r="C3485" t="s">
        <v>3137</v>
      </c>
      <c r="D3485" t="s">
        <v>3138</v>
      </c>
      <c r="E3485">
        <v>7</v>
      </c>
      <c r="F3485" t="s">
        <v>49</v>
      </c>
      <c r="G3485" t="s">
        <v>62</v>
      </c>
      <c r="H3485" t="s">
        <v>141</v>
      </c>
      <c r="I3485" t="s">
        <v>64</v>
      </c>
      <c r="J3485" t="s">
        <v>65</v>
      </c>
      <c r="K3485" t="s">
        <v>54</v>
      </c>
      <c r="L3485" t="s">
        <v>55</v>
      </c>
      <c r="M3485" t="s">
        <v>56</v>
      </c>
      <c r="N3485" t="s">
        <v>69</v>
      </c>
      <c r="O3485" t="s">
        <v>120</v>
      </c>
      <c r="P3485">
        <v>42</v>
      </c>
      <c r="Q3485">
        <v>44</v>
      </c>
      <c r="R3485">
        <v>43</v>
      </c>
      <c r="S3485">
        <v>1</v>
      </c>
      <c r="T3485">
        <f t="shared" si="486"/>
        <v>42</v>
      </c>
      <c r="U3485">
        <v>41</v>
      </c>
      <c r="V3485">
        <f t="shared" si="487"/>
        <v>1</v>
      </c>
      <c r="W3485" s="3">
        <f t="shared" si="488"/>
        <v>2.3255813953488372E-2</v>
      </c>
      <c r="X3485">
        <v>25</v>
      </c>
      <c r="Y3485" s="4">
        <v>2.5</v>
      </c>
      <c r="Z3485" s="4">
        <v>1.6</v>
      </c>
      <c r="AA3485" s="5">
        <v>56549.35</v>
      </c>
      <c r="AB3485" s="5">
        <f t="shared" si="489"/>
        <v>2318523.35</v>
      </c>
      <c r="AC3485" s="5">
        <v>35034.99</v>
      </c>
      <c r="AD3485" s="5">
        <f t="shared" si="490"/>
        <v>1506504.57</v>
      </c>
      <c r="AE3485" s="5">
        <v>91322.55</v>
      </c>
      <c r="AF3485" s="5">
        <v>29040.42</v>
      </c>
      <c r="AG3485" s="5">
        <v>8907.2199999999993</v>
      </c>
      <c r="AH3485" s="5">
        <v>2320</v>
      </c>
      <c r="AI3485" s="5">
        <v>4600</v>
      </c>
      <c r="AJ3485">
        <v>0</v>
      </c>
      <c r="AK3485" s="5">
        <v>0</v>
      </c>
      <c r="AL3485" s="5">
        <v>941.15</v>
      </c>
      <c r="AM3485" s="5">
        <v>28174.55</v>
      </c>
      <c r="AN3485">
        <v>4</v>
      </c>
      <c r="AO3485">
        <v>4</v>
      </c>
      <c r="AP3485" t="str">
        <f t="shared" si="491"/>
        <v>Yes</v>
      </c>
      <c r="AQ3485">
        <v>0</v>
      </c>
      <c r="AR3485" s="5">
        <f t="shared" si="492"/>
        <v>1671810.46</v>
      </c>
      <c r="AS3485" s="5">
        <f t="shared" si="493"/>
        <v>646712.89</v>
      </c>
      <c r="AT3485" t="s">
        <v>59</v>
      </c>
      <c r="AU3485" t="s">
        <v>6164</v>
      </c>
      <c r="AV3485" t="s">
        <v>6165</v>
      </c>
      <c r="AW3485" t="s">
        <v>6166</v>
      </c>
      <c r="AX3485" t="s">
        <v>6167</v>
      </c>
      <c r="AY3485">
        <v>45</v>
      </c>
      <c r="AZ3485">
        <v>1</v>
      </c>
      <c r="BA3485">
        <v>14</v>
      </c>
      <c r="BB3485" t="s">
        <v>6180</v>
      </c>
      <c r="BC3485">
        <v>0</v>
      </c>
      <c r="BD3485">
        <v>0</v>
      </c>
      <c r="BE3485" t="s">
        <v>6169</v>
      </c>
      <c r="BF3485" t="s">
        <v>6170</v>
      </c>
      <c r="BG3485">
        <v>0</v>
      </c>
      <c r="BH3485" t="s">
        <v>6171</v>
      </c>
      <c r="BI3485">
        <v>23</v>
      </c>
      <c r="BJ3485" t="s">
        <v>6172</v>
      </c>
      <c r="BK3485">
        <v>0</v>
      </c>
      <c r="BL3485">
        <v>60</v>
      </c>
      <c r="BM3485" s="3">
        <f t="shared" si="494"/>
        <v>0.71666666666666667</v>
      </c>
    </row>
    <row r="3486" spans="1:65">
      <c r="A3486" t="s">
        <v>3622</v>
      </c>
      <c r="B3486" s="2">
        <v>45869</v>
      </c>
      <c r="C3486" t="s">
        <v>3137</v>
      </c>
      <c r="D3486" t="s">
        <v>3138</v>
      </c>
      <c r="E3486">
        <v>7</v>
      </c>
      <c r="F3486" t="s">
        <v>72</v>
      </c>
      <c r="G3486" t="s">
        <v>79</v>
      </c>
      <c r="H3486" t="s">
        <v>159</v>
      </c>
      <c r="I3486" t="s">
        <v>64</v>
      </c>
      <c r="J3486" t="s">
        <v>53</v>
      </c>
      <c r="K3486" t="s">
        <v>75</v>
      </c>
      <c r="L3486" t="s">
        <v>55</v>
      </c>
      <c r="M3486" t="s">
        <v>56</v>
      </c>
      <c r="N3486" t="s">
        <v>94</v>
      </c>
      <c r="O3486" t="s">
        <v>82</v>
      </c>
      <c r="P3486">
        <v>57</v>
      </c>
      <c r="Q3486">
        <v>61</v>
      </c>
      <c r="R3486">
        <v>61</v>
      </c>
      <c r="S3486">
        <v>1</v>
      </c>
      <c r="T3486">
        <f t="shared" si="486"/>
        <v>60</v>
      </c>
      <c r="U3486">
        <v>57</v>
      </c>
      <c r="V3486">
        <f t="shared" si="487"/>
        <v>3</v>
      </c>
      <c r="W3486" s="3">
        <f t="shared" si="488"/>
        <v>1.6393442622950821E-2</v>
      </c>
      <c r="X3486">
        <v>19</v>
      </c>
      <c r="Y3486" s="4">
        <v>2.2999999999999998</v>
      </c>
      <c r="Z3486" s="4">
        <v>1.4</v>
      </c>
      <c r="AA3486" s="5">
        <v>36245.370000000003</v>
      </c>
      <c r="AB3486" s="5">
        <f t="shared" si="489"/>
        <v>2065986.09</v>
      </c>
      <c r="AC3486" s="5">
        <v>23719.88</v>
      </c>
      <c r="AD3486" s="5">
        <f t="shared" si="490"/>
        <v>1446912.68</v>
      </c>
      <c r="AE3486" s="5">
        <v>100463.11</v>
      </c>
      <c r="AF3486" s="5">
        <v>27207.919999999998</v>
      </c>
      <c r="AG3486" s="5">
        <v>8983.7800000000007</v>
      </c>
      <c r="AH3486" s="5">
        <v>2030</v>
      </c>
      <c r="AI3486" s="5">
        <v>3200</v>
      </c>
      <c r="AJ3486">
        <v>0</v>
      </c>
      <c r="AK3486" s="5">
        <v>0</v>
      </c>
      <c r="AL3486" s="5">
        <v>1952.41</v>
      </c>
      <c r="AM3486" s="5">
        <v>38558.870000000003</v>
      </c>
      <c r="AN3486">
        <v>4</v>
      </c>
      <c r="AO3486">
        <v>3</v>
      </c>
      <c r="AP3486" t="str">
        <f t="shared" si="491"/>
        <v>Yes</v>
      </c>
      <c r="AQ3486">
        <v>1</v>
      </c>
      <c r="AR3486" s="5">
        <f t="shared" si="492"/>
        <v>1629308.77</v>
      </c>
      <c r="AS3486" s="5">
        <f t="shared" si="493"/>
        <v>436677.32</v>
      </c>
      <c r="AT3486" t="s">
        <v>59</v>
      </c>
      <c r="AU3486" t="s">
        <v>6164</v>
      </c>
      <c r="AV3486" t="s">
        <v>6165</v>
      </c>
      <c r="AW3486" t="s">
        <v>6166</v>
      </c>
      <c r="AX3486" t="s">
        <v>6184</v>
      </c>
      <c r="AY3486">
        <v>62</v>
      </c>
      <c r="AZ3486">
        <v>4</v>
      </c>
      <c r="BA3486">
        <v>19</v>
      </c>
      <c r="BB3486" t="s">
        <v>6185</v>
      </c>
      <c r="BC3486">
        <v>0</v>
      </c>
      <c r="BD3486">
        <v>0</v>
      </c>
      <c r="BE3486" t="s">
        <v>6169</v>
      </c>
      <c r="BF3486" t="s">
        <v>6170</v>
      </c>
      <c r="BG3486">
        <v>0</v>
      </c>
      <c r="BH3486" t="s">
        <v>6171</v>
      </c>
      <c r="BI3486">
        <v>6</v>
      </c>
      <c r="BJ3486" t="s">
        <v>6172</v>
      </c>
      <c r="BK3486">
        <v>0</v>
      </c>
      <c r="BL3486">
        <v>71</v>
      </c>
      <c r="BM3486" s="3">
        <f t="shared" si="494"/>
        <v>0.85915492957746475</v>
      </c>
    </row>
    <row r="3487" spans="1:65">
      <c r="A3487" t="s">
        <v>3623</v>
      </c>
      <c r="B3487" s="2">
        <v>45869</v>
      </c>
      <c r="C3487" t="s">
        <v>3137</v>
      </c>
      <c r="D3487" t="s">
        <v>3138</v>
      </c>
      <c r="E3487">
        <v>7</v>
      </c>
      <c r="F3487" t="s">
        <v>72</v>
      </c>
      <c r="G3487" t="s">
        <v>79</v>
      </c>
      <c r="H3487" t="s">
        <v>213</v>
      </c>
      <c r="I3487" t="s">
        <v>64</v>
      </c>
      <c r="J3487" t="s">
        <v>65</v>
      </c>
      <c r="K3487" t="s">
        <v>66</v>
      </c>
      <c r="L3487" t="s">
        <v>92</v>
      </c>
      <c r="M3487" t="s">
        <v>68</v>
      </c>
      <c r="N3487" t="s">
        <v>109</v>
      </c>
      <c r="O3487" t="s">
        <v>70</v>
      </c>
      <c r="P3487">
        <v>48</v>
      </c>
      <c r="Q3487">
        <v>49</v>
      </c>
      <c r="R3487">
        <v>50</v>
      </c>
      <c r="S3487">
        <v>1</v>
      </c>
      <c r="T3487">
        <f t="shared" si="486"/>
        <v>49</v>
      </c>
      <c r="U3487">
        <v>48</v>
      </c>
      <c r="V3487">
        <f t="shared" si="487"/>
        <v>1</v>
      </c>
      <c r="W3487" s="3">
        <f t="shared" si="488"/>
        <v>0.02</v>
      </c>
      <c r="X3487">
        <v>27</v>
      </c>
      <c r="Y3487" s="4">
        <v>7.1</v>
      </c>
      <c r="Z3487" s="4">
        <v>1.9</v>
      </c>
      <c r="AA3487" s="5">
        <v>48944.86</v>
      </c>
      <c r="AB3487" s="5">
        <f t="shared" si="489"/>
        <v>2349353.2799999998</v>
      </c>
      <c r="AC3487" s="5">
        <v>33709.07</v>
      </c>
      <c r="AD3487" s="5">
        <f t="shared" si="490"/>
        <v>1685453.5</v>
      </c>
      <c r="AE3487" s="5">
        <v>107155.27</v>
      </c>
      <c r="AF3487" s="5">
        <v>31362.93</v>
      </c>
      <c r="AG3487" s="5">
        <v>9233.52</v>
      </c>
      <c r="AH3487" s="5">
        <v>2755</v>
      </c>
      <c r="AI3487" s="5">
        <v>4600</v>
      </c>
      <c r="AJ3487">
        <v>1</v>
      </c>
      <c r="AK3487" s="5">
        <v>14257.25</v>
      </c>
      <c r="AL3487" s="5">
        <v>971.56</v>
      </c>
      <c r="AM3487" s="5">
        <v>77426.789999999994</v>
      </c>
      <c r="AN3487">
        <v>8</v>
      </c>
      <c r="AO3487">
        <v>10</v>
      </c>
      <c r="AP3487" t="str">
        <f t="shared" si="491"/>
        <v>No</v>
      </c>
      <c r="AQ3487">
        <v>2</v>
      </c>
      <c r="AR3487" s="5">
        <f t="shared" si="492"/>
        <v>1933215.82</v>
      </c>
      <c r="AS3487" s="5">
        <f t="shared" si="493"/>
        <v>416137.46</v>
      </c>
      <c r="AT3487" t="s">
        <v>59</v>
      </c>
      <c r="AU3487" t="s">
        <v>6194</v>
      </c>
      <c r="AV3487" t="s">
        <v>6195</v>
      </c>
      <c r="AW3487" t="s">
        <v>6183</v>
      </c>
      <c r="AX3487" t="s">
        <v>6184</v>
      </c>
      <c r="AY3487">
        <v>48</v>
      </c>
      <c r="AZ3487">
        <v>0</v>
      </c>
      <c r="BA3487">
        <v>15</v>
      </c>
      <c r="BB3487" t="s">
        <v>6180</v>
      </c>
      <c r="BC3487">
        <v>2</v>
      </c>
      <c r="BD3487">
        <v>0</v>
      </c>
      <c r="BE3487" t="s">
        <v>6178</v>
      </c>
      <c r="BF3487" t="s">
        <v>6170</v>
      </c>
      <c r="BG3487">
        <v>0</v>
      </c>
      <c r="BH3487" t="s">
        <v>6171</v>
      </c>
      <c r="BI3487">
        <v>34</v>
      </c>
      <c r="BJ3487" t="s">
        <v>6172</v>
      </c>
      <c r="BK3487">
        <v>0</v>
      </c>
      <c r="BL3487">
        <v>60</v>
      </c>
      <c r="BM3487" s="3">
        <f t="shared" si="494"/>
        <v>0.83333333333333337</v>
      </c>
    </row>
    <row r="3488" spans="1:65">
      <c r="A3488" t="s">
        <v>3624</v>
      </c>
      <c r="B3488" s="2">
        <v>45869</v>
      </c>
      <c r="C3488" t="s">
        <v>3137</v>
      </c>
      <c r="D3488" t="s">
        <v>3138</v>
      </c>
      <c r="E3488">
        <v>7</v>
      </c>
      <c r="F3488" t="s">
        <v>72</v>
      </c>
      <c r="G3488" t="s">
        <v>50</v>
      </c>
      <c r="H3488" t="s">
        <v>179</v>
      </c>
      <c r="I3488" t="s">
        <v>52</v>
      </c>
      <c r="J3488" t="s">
        <v>65</v>
      </c>
      <c r="K3488" t="s">
        <v>75</v>
      </c>
      <c r="L3488" t="s">
        <v>67</v>
      </c>
      <c r="M3488" t="s">
        <v>56</v>
      </c>
      <c r="N3488" t="s">
        <v>69</v>
      </c>
      <c r="O3488" t="s">
        <v>58</v>
      </c>
      <c r="P3488">
        <v>43</v>
      </c>
      <c r="Q3488">
        <v>43</v>
      </c>
      <c r="R3488">
        <v>43</v>
      </c>
      <c r="S3488">
        <v>1</v>
      </c>
      <c r="T3488">
        <f t="shared" si="486"/>
        <v>42</v>
      </c>
      <c r="U3488">
        <v>41</v>
      </c>
      <c r="V3488">
        <f t="shared" si="487"/>
        <v>1</v>
      </c>
      <c r="W3488" s="3">
        <f t="shared" si="488"/>
        <v>2.3255813953488372E-2</v>
      </c>
      <c r="X3488">
        <v>22</v>
      </c>
      <c r="Y3488" s="4">
        <v>2.2000000000000002</v>
      </c>
      <c r="Z3488" s="4">
        <v>1.1000000000000001</v>
      </c>
      <c r="AA3488" s="5">
        <v>51591.77</v>
      </c>
      <c r="AB3488" s="5">
        <f t="shared" si="489"/>
        <v>2115262.5699999998</v>
      </c>
      <c r="AC3488" s="5">
        <v>33847.480000000003</v>
      </c>
      <c r="AD3488" s="5">
        <f t="shared" si="490"/>
        <v>1455441.64</v>
      </c>
      <c r="AE3488" s="5">
        <v>100865.01</v>
      </c>
      <c r="AF3488" s="5">
        <v>27191.11</v>
      </c>
      <c r="AG3488" s="5">
        <v>9322.7800000000007</v>
      </c>
      <c r="AH3488" s="5">
        <v>1595</v>
      </c>
      <c r="AI3488" s="5">
        <v>4600</v>
      </c>
      <c r="AJ3488">
        <v>0</v>
      </c>
      <c r="AK3488" s="5">
        <v>0</v>
      </c>
      <c r="AL3488" s="5">
        <v>1017.49</v>
      </c>
      <c r="AM3488" s="5">
        <v>25481</v>
      </c>
      <c r="AN3488">
        <v>4</v>
      </c>
      <c r="AO3488">
        <v>3</v>
      </c>
      <c r="AP3488" t="str">
        <f t="shared" si="491"/>
        <v>Yes</v>
      </c>
      <c r="AQ3488">
        <v>0</v>
      </c>
      <c r="AR3488" s="5">
        <f t="shared" si="492"/>
        <v>1625514.03</v>
      </c>
      <c r="AS3488" s="5">
        <f t="shared" si="493"/>
        <v>489748.54</v>
      </c>
      <c r="AT3488" t="s">
        <v>59</v>
      </c>
      <c r="AU3488" t="s">
        <v>6164</v>
      </c>
      <c r="AV3488" t="s">
        <v>6165</v>
      </c>
      <c r="AW3488" t="s">
        <v>6166</v>
      </c>
      <c r="AX3488" t="s">
        <v>6184</v>
      </c>
      <c r="AY3488">
        <v>49</v>
      </c>
      <c r="AZ3488">
        <v>4</v>
      </c>
      <c r="BA3488">
        <v>12</v>
      </c>
      <c r="BB3488" t="s">
        <v>6185</v>
      </c>
      <c r="BC3488">
        <v>0</v>
      </c>
      <c r="BD3488">
        <v>0</v>
      </c>
      <c r="BE3488" t="s">
        <v>6169</v>
      </c>
      <c r="BF3488" t="s">
        <v>6170</v>
      </c>
      <c r="BG3488">
        <v>0</v>
      </c>
      <c r="BH3488" t="s">
        <v>6171</v>
      </c>
      <c r="BI3488">
        <v>54</v>
      </c>
      <c r="BJ3488" t="s">
        <v>6187</v>
      </c>
      <c r="BK3488">
        <v>0</v>
      </c>
      <c r="BL3488">
        <v>60</v>
      </c>
      <c r="BM3488" s="3">
        <f t="shared" si="494"/>
        <v>0.71666666666666667</v>
      </c>
    </row>
    <row r="3489" spans="1:65">
      <c r="A3489" t="s">
        <v>3625</v>
      </c>
      <c r="B3489" s="2">
        <v>45869</v>
      </c>
      <c r="C3489" t="s">
        <v>3137</v>
      </c>
      <c r="D3489" t="s">
        <v>3138</v>
      </c>
      <c r="E3489">
        <v>7</v>
      </c>
      <c r="F3489" t="s">
        <v>78</v>
      </c>
      <c r="G3489" t="s">
        <v>50</v>
      </c>
      <c r="H3489" t="s">
        <v>181</v>
      </c>
      <c r="I3489" t="s">
        <v>74</v>
      </c>
      <c r="J3489" t="s">
        <v>53</v>
      </c>
      <c r="K3489" t="s">
        <v>75</v>
      </c>
      <c r="L3489" t="s">
        <v>92</v>
      </c>
      <c r="M3489" t="s">
        <v>56</v>
      </c>
      <c r="N3489" t="s">
        <v>69</v>
      </c>
      <c r="O3489" t="s">
        <v>120</v>
      </c>
      <c r="P3489">
        <v>64</v>
      </c>
      <c r="Q3489">
        <v>69</v>
      </c>
      <c r="R3489">
        <v>67</v>
      </c>
      <c r="S3489">
        <v>2</v>
      </c>
      <c r="T3489">
        <f t="shared" si="486"/>
        <v>65</v>
      </c>
      <c r="U3489">
        <v>62</v>
      </c>
      <c r="V3489">
        <f t="shared" si="487"/>
        <v>3</v>
      </c>
      <c r="W3489" s="3">
        <f t="shared" si="488"/>
        <v>2.9850746268656716E-2</v>
      </c>
      <c r="X3489">
        <v>23</v>
      </c>
      <c r="Y3489" s="4">
        <v>4.2</v>
      </c>
      <c r="Z3489" s="4">
        <v>1.5</v>
      </c>
      <c r="AA3489" s="5">
        <v>35694.589999999997</v>
      </c>
      <c r="AB3489" s="5">
        <f t="shared" si="489"/>
        <v>2213064.58</v>
      </c>
      <c r="AC3489" s="5">
        <v>23741.43</v>
      </c>
      <c r="AD3489" s="5">
        <f t="shared" si="490"/>
        <v>1590675.81</v>
      </c>
      <c r="AE3489" s="5">
        <v>115407.92</v>
      </c>
      <c r="AF3489" s="5">
        <v>32003.439999999999</v>
      </c>
      <c r="AG3489" s="5">
        <v>8863.9500000000007</v>
      </c>
      <c r="AH3489" s="5">
        <v>2175</v>
      </c>
      <c r="AI3489" s="5">
        <v>6400</v>
      </c>
      <c r="AJ3489">
        <v>0</v>
      </c>
      <c r="AK3489" s="5">
        <v>0</v>
      </c>
      <c r="AL3489" s="5">
        <v>2040.75</v>
      </c>
      <c r="AM3489" s="5">
        <v>42064.46</v>
      </c>
      <c r="AN3489">
        <v>4</v>
      </c>
      <c r="AO3489">
        <v>5</v>
      </c>
      <c r="AP3489" t="str">
        <f t="shared" si="491"/>
        <v>No</v>
      </c>
      <c r="AQ3489">
        <v>2</v>
      </c>
      <c r="AR3489" s="5">
        <f t="shared" si="492"/>
        <v>1799631.33</v>
      </c>
      <c r="AS3489" s="5">
        <f t="shared" si="493"/>
        <v>413433.25</v>
      </c>
      <c r="AT3489" t="s">
        <v>59</v>
      </c>
      <c r="AU3489" t="s">
        <v>6164</v>
      </c>
      <c r="AV3489" t="s">
        <v>6165</v>
      </c>
      <c r="AW3489" t="s">
        <v>6166</v>
      </c>
      <c r="AX3489" t="s">
        <v>6167</v>
      </c>
      <c r="AY3489">
        <v>64</v>
      </c>
      <c r="AZ3489">
        <v>0</v>
      </c>
      <c r="BA3489">
        <v>23</v>
      </c>
      <c r="BB3489" t="s">
        <v>6180</v>
      </c>
      <c r="BC3489">
        <v>1</v>
      </c>
      <c r="BD3489">
        <v>0</v>
      </c>
      <c r="BE3489" t="s">
        <v>6178</v>
      </c>
      <c r="BF3489" t="s">
        <v>6170</v>
      </c>
      <c r="BG3489">
        <v>1</v>
      </c>
      <c r="BH3489" t="s">
        <v>6186</v>
      </c>
      <c r="BI3489">
        <v>29</v>
      </c>
      <c r="BJ3489" t="s">
        <v>6172</v>
      </c>
      <c r="BK3489">
        <v>0</v>
      </c>
      <c r="BL3489">
        <v>74</v>
      </c>
      <c r="BM3489" s="3">
        <f t="shared" si="494"/>
        <v>0.90540540540540537</v>
      </c>
    </row>
    <row r="3490" spans="1:65">
      <c r="A3490" t="s">
        <v>3626</v>
      </c>
      <c r="B3490" s="2">
        <v>45869</v>
      </c>
      <c r="C3490" t="s">
        <v>3137</v>
      </c>
      <c r="D3490" t="s">
        <v>3138</v>
      </c>
      <c r="E3490">
        <v>7</v>
      </c>
      <c r="F3490" t="s">
        <v>72</v>
      </c>
      <c r="G3490" t="s">
        <v>62</v>
      </c>
      <c r="H3490" t="s">
        <v>175</v>
      </c>
      <c r="I3490" t="s">
        <v>52</v>
      </c>
      <c r="J3490" t="s">
        <v>65</v>
      </c>
      <c r="K3490" t="s">
        <v>66</v>
      </c>
      <c r="L3490" t="s">
        <v>87</v>
      </c>
      <c r="M3490" t="s">
        <v>56</v>
      </c>
      <c r="N3490" t="s">
        <v>69</v>
      </c>
      <c r="O3490" t="s">
        <v>82</v>
      </c>
      <c r="P3490">
        <v>40</v>
      </c>
      <c r="Q3490">
        <v>42</v>
      </c>
      <c r="R3490">
        <v>44</v>
      </c>
      <c r="S3490">
        <v>1</v>
      </c>
      <c r="T3490">
        <f t="shared" si="486"/>
        <v>43</v>
      </c>
      <c r="U3490">
        <v>38</v>
      </c>
      <c r="V3490">
        <f t="shared" si="487"/>
        <v>5</v>
      </c>
      <c r="W3490" s="3">
        <f t="shared" si="488"/>
        <v>2.2727272727272728E-2</v>
      </c>
      <c r="X3490">
        <v>21</v>
      </c>
      <c r="Y3490" s="4">
        <v>2.4</v>
      </c>
      <c r="Z3490" s="4">
        <v>1</v>
      </c>
      <c r="AA3490" s="5">
        <v>49291.4</v>
      </c>
      <c r="AB3490" s="5">
        <f t="shared" si="489"/>
        <v>1873073.2</v>
      </c>
      <c r="AC3490" s="5">
        <v>35654.35</v>
      </c>
      <c r="AD3490" s="5">
        <f t="shared" si="490"/>
        <v>1568791.4</v>
      </c>
      <c r="AE3490" s="5">
        <v>101283.63</v>
      </c>
      <c r="AF3490" s="5">
        <v>27452.73</v>
      </c>
      <c r="AG3490" s="5">
        <v>8524.2800000000007</v>
      </c>
      <c r="AH3490" s="5">
        <v>1450</v>
      </c>
      <c r="AI3490" s="5">
        <v>4600</v>
      </c>
      <c r="AJ3490">
        <v>0</v>
      </c>
      <c r="AK3490" s="5">
        <v>0</v>
      </c>
      <c r="AL3490" s="5">
        <v>5098.07</v>
      </c>
      <c r="AM3490" s="5">
        <v>25850.3</v>
      </c>
      <c r="AN3490">
        <v>4</v>
      </c>
      <c r="AO3490">
        <v>4</v>
      </c>
      <c r="AP3490" t="str">
        <f t="shared" si="491"/>
        <v>Yes</v>
      </c>
      <c r="AQ3490">
        <v>1</v>
      </c>
      <c r="AR3490" s="5">
        <f t="shared" si="492"/>
        <v>1743050.41</v>
      </c>
      <c r="AS3490" s="5">
        <f t="shared" si="493"/>
        <v>130022.79</v>
      </c>
      <c r="AT3490" t="s">
        <v>59</v>
      </c>
      <c r="AU3490" t="s">
        <v>6164</v>
      </c>
      <c r="AV3490" t="s">
        <v>6165</v>
      </c>
      <c r="AW3490" t="s">
        <v>6166</v>
      </c>
      <c r="AX3490" t="s">
        <v>6184</v>
      </c>
      <c r="AY3490">
        <v>42</v>
      </c>
      <c r="AZ3490">
        <v>0</v>
      </c>
      <c r="BA3490">
        <v>31</v>
      </c>
      <c r="BB3490" t="s">
        <v>6180</v>
      </c>
      <c r="BC3490">
        <v>0</v>
      </c>
      <c r="BD3490">
        <v>0</v>
      </c>
      <c r="BE3490" t="s">
        <v>6169</v>
      </c>
      <c r="BF3490" t="s">
        <v>6170</v>
      </c>
      <c r="BG3490">
        <v>1</v>
      </c>
      <c r="BH3490" t="s">
        <v>6186</v>
      </c>
      <c r="BI3490">
        <v>56</v>
      </c>
      <c r="BJ3490" t="s">
        <v>6187</v>
      </c>
      <c r="BK3490">
        <v>0</v>
      </c>
      <c r="BL3490">
        <v>63</v>
      </c>
      <c r="BM3490" s="3">
        <f t="shared" si="494"/>
        <v>0.69841269841269837</v>
      </c>
    </row>
    <row r="3491" spans="1:65">
      <c r="A3491" t="s">
        <v>3627</v>
      </c>
      <c r="B3491" s="2">
        <v>45869</v>
      </c>
      <c r="C3491" t="s">
        <v>3137</v>
      </c>
      <c r="D3491" t="s">
        <v>3138</v>
      </c>
      <c r="E3491">
        <v>7</v>
      </c>
      <c r="F3491" t="s">
        <v>61</v>
      </c>
      <c r="G3491" t="s">
        <v>79</v>
      </c>
      <c r="H3491" t="s">
        <v>100</v>
      </c>
      <c r="I3491" t="s">
        <v>52</v>
      </c>
      <c r="J3491" t="s">
        <v>65</v>
      </c>
      <c r="K3491" t="s">
        <v>75</v>
      </c>
      <c r="L3491" t="s">
        <v>67</v>
      </c>
      <c r="M3491" t="s">
        <v>56</v>
      </c>
      <c r="N3491" t="s">
        <v>76</v>
      </c>
      <c r="O3491" t="s">
        <v>70</v>
      </c>
      <c r="P3491">
        <v>44</v>
      </c>
      <c r="Q3491">
        <v>46</v>
      </c>
      <c r="R3491">
        <v>46</v>
      </c>
      <c r="S3491">
        <v>1</v>
      </c>
      <c r="T3491">
        <f t="shared" si="486"/>
        <v>45</v>
      </c>
      <c r="U3491">
        <v>42</v>
      </c>
      <c r="V3491">
        <f t="shared" si="487"/>
        <v>3</v>
      </c>
      <c r="W3491" s="3">
        <f t="shared" si="488"/>
        <v>2.1739130434782608E-2</v>
      </c>
      <c r="X3491">
        <v>40</v>
      </c>
      <c r="Y3491" s="4">
        <v>9.8000000000000007</v>
      </c>
      <c r="Z3491" s="4">
        <v>2</v>
      </c>
      <c r="AA3491" s="5">
        <v>52412.25</v>
      </c>
      <c r="AB3491" s="5">
        <f t="shared" si="489"/>
        <v>2201314.5</v>
      </c>
      <c r="AC3491" s="5">
        <v>34182.28</v>
      </c>
      <c r="AD3491" s="5">
        <f t="shared" si="490"/>
        <v>1572384.88</v>
      </c>
      <c r="AE3491" s="5">
        <v>105966.22</v>
      </c>
      <c r="AF3491" s="5">
        <v>27956.46</v>
      </c>
      <c r="AG3491" s="5">
        <v>10354.74</v>
      </c>
      <c r="AH3491" s="5">
        <v>2900</v>
      </c>
      <c r="AI3491" s="5">
        <v>4600</v>
      </c>
      <c r="AJ3491">
        <v>0</v>
      </c>
      <c r="AK3491" s="5">
        <v>0</v>
      </c>
      <c r="AL3491" s="5">
        <v>3102.99</v>
      </c>
      <c r="AM3491" s="5">
        <v>30797.119999999999</v>
      </c>
      <c r="AN3491">
        <v>4</v>
      </c>
      <c r="AO3491">
        <v>5</v>
      </c>
      <c r="AP3491" t="str">
        <f t="shared" si="491"/>
        <v>No</v>
      </c>
      <c r="AQ3491">
        <v>1</v>
      </c>
      <c r="AR3491" s="5">
        <f t="shared" si="492"/>
        <v>1758062.41</v>
      </c>
      <c r="AS3491" s="5">
        <f t="shared" si="493"/>
        <v>443252.09</v>
      </c>
      <c r="AT3491" t="s">
        <v>59</v>
      </c>
      <c r="AU3491" t="s">
        <v>6164</v>
      </c>
      <c r="AV3491" t="s">
        <v>6165</v>
      </c>
      <c r="AW3491" t="s">
        <v>6166</v>
      </c>
      <c r="AX3491" t="s">
        <v>6177</v>
      </c>
      <c r="AY3491">
        <v>46</v>
      </c>
      <c r="AZ3491">
        <v>0</v>
      </c>
      <c r="BA3491">
        <v>19</v>
      </c>
      <c r="BB3491" t="s">
        <v>6180</v>
      </c>
      <c r="BC3491">
        <v>0</v>
      </c>
      <c r="BD3491">
        <v>1</v>
      </c>
      <c r="BE3491" t="s">
        <v>6188</v>
      </c>
      <c r="BF3491" t="s">
        <v>6170</v>
      </c>
      <c r="BG3491">
        <v>1</v>
      </c>
      <c r="BH3491" t="s">
        <v>6179</v>
      </c>
      <c r="BI3491">
        <v>45</v>
      </c>
      <c r="BJ3491" t="s">
        <v>6172</v>
      </c>
      <c r="BK3491">
        <v>0</v>
      </c>
      <c r="BL3491">
        <v>63</v>
      </c>
      <c r="BM3491" s="3">
        <f t="shared" si="494"/>
        <v>0.73015873015873012</v>
      </c>
    </row>
    <row r="3492" spans="1:65">
      <c r="A3492" t="s">
        <v>3628</v>
      </c>
      <c r="B3492" s="2">
        <v>45869</v>
      </c>
      <c r="C3492" t="s">
        <v>3137</v>
      </c>
      <c r="D3492" t="s">
        <v>3138</v>
      </c>
      <c r="E3492">
        <v>7</v>
      </c>
      <c r="F3492" t="s">
        <v>78</v>
      </c>
      <c r="G3492" t="s">
        <v>50</v>
      </c>
      <c r="H3492" t="s">
        <v>185</v>
      </c>
      <c r="I3492" t="s">
        <v>64</v>
      </c>
      <c r="J3492" t="s">
        <v>65</v>
      </c>
      <c r="K3492" t="s">
        <v>75</v>
      </c>
      <c r="L3492" t="s">
        <v>87</v>
      </c>
      <c r="M3492" t="s">
        <v>68</v>
      </c>
      <c r="N3492" t="s">
        <v>109</v>
      </c>
      <c r="O3492" t="s">
        <v>120</v>
      </c>
      <c r="P3492">
        <v>52</v>
      </c>
      <c r="Q3492">
        <v>53</v>
      </c>
      <c r="R3492">
        <v>50</v>
      </c>
      <c r="S3492">
        <v>1</v>
      </c>
      <c r="T3492">
        <f t="shared" si="486"/>
        <v>49</v>
      </c>
      <c r="U3492">
        <v>49</v>
      </c>
      <c r="V3492">
        <f t="shared" si="487"/>
        <v>0</v>
      </c>
      <c r="W3492" s="3">
        <f t="shared" si="488"/>
        <v>0.02</v>
      </c>
      <c r="X3492">
        <v>22</v>
      </c>
      <c r="Y3492" s="4">
        <v>1.5</v>
      </c>
      <c r="Z3492" s="4">
        <v>1.2</v>
      </c>
      <c r="AA3492" s="5">
        <v>52465.15</v>
      </c>
      <c r="AB3492" s="5">
        <f t="shared" si="489"/>
        <v>2570792.35</v>
      </c>
      <c r="AC3492" s="5">
        <v>34213.360000000001</v>
      </c>
      <c r="AD3492" s="5">
        <f t="shared" si="490"/>
        <v>1710668</v>
      </c>
      <c r="AE3492" s="5">
        <v>109315.43</v>
      </c>
      <c r="AF3492" s="5">
        <v>32290.94</v>
      </c>
      <c r="AG3492" s="5">
        <v>9221.98</v>
      </c>
      <c r="AH3492" s="5">
        <v>1740</v>
      </c>
      <c r="AI3492" s="5">
        <v>4600</v>
      </c>
      <c r="AJ3492">
        <v>1</v>
      </c>
      <c r="AK3492" s="5">
        <v>13822.5</v>
      </c>
      <c r="AL3492" s="5">
        <v>0</v>
      </c>
      <c r="AM3492" s="5">
        <v>77956.039999999994</v>
      </c>
      <c r="AN3492">
        <v>8</v>
      </c>
      <c r="AO3492">
        <v>11</v>
      </c>
      <c r="AP3492" t="str">
        <f t="shared" si="491"/>
        <v>No</v>
      </c>
      <c r="AQ3492">
        <v>2</v>
      </c>
      <c r="AR3492" s="5">
        <f t="shared" si="492"/>
        <v>1959614.89</v>
      </c>
      <c r="AS3492" s="5">
        <f t="shared" si="493"/>
        <v>611177.46</v>
      </c>
      <c r="AT3492" t="s">
        <v>59</v>
      </c>
      <c r="AU3492" t="s">
        <v>6203</v>
      </c>
      <c r="AV3492" t="s">
        <v>6204</v>
      </c>
      <c r="AW3492" t="s">
        <v>6205</v>
      </c>
      <c r="AX3492" t="s">
        <v>6167</v>
      </c>
      <c r="AY3492">
        <v>53</v>
      </c>
      <c r="AZ3492">
        <v>0</v>
      </c>
      <c r="BA3492">
        <v>0</v>
      </c>
      <c r="BB3492" t="s">
        <v>6168</v>
      </c>
      <c r="BC3492">
        <v>1</v>
      </c>
      <c r="BD3492">
        <v>2</v>
      </c>
      <c r="BE3492" t="s">
        <v>6188</v>
      </c>
      <c r="BF3492" t="s">
        <v>6170</v>
      </c>
      <c r="BG3492">
        <v>0</v>
      </c>
      <c r="BH3492" t="s">
        <v>6171</v>
      </c>
      <c r="BI3492">
        <v>24</v>
      </c>
      <c r="BJ3492" t="s">
        <v>6172</v>
      </c>
      <c r="BK3492">
        <v>0</v>
      </c>
      <c r="BL3492">
        <v>64</v>
      </c>
      <c r="BM3492" s="3">
        <f t="shared" si="494"/>
        <v>0.78125</v>
      </c>
    </row>
    <row r="3493" spans="1:65">
      <c r="A3493" t="s">
        <v>3629</v>
      </c>
      <c r="B3493" s="2">
        <v>45869</v>
      </c>
      <c r="C3493" t="s">
        <v>3137</v>
      </c>
      <c r="D3493" t="s">
        <v>3138</v>
      </c>
      <c r="E3493">
        <v>7</v>
      </c>
      <c r="F3493" t="s">
        <v>72</v>
      </c>
      <c r="G3493" t="s">
        <v>62</v>
      </c>
      <c r="H3493" t="s">
        <v>175</v>
      </c>
      <c r="I3493" t="s">
        <v>74</v>
      </c>
      <c r="J3493" t="s">
        <v>65</v>
      </c>
      <c r="K3493" t="s">
        <v>66</v>
      </c>
      <c r="L3493" t="s">
        <v>92</v>
      </c>
      <c r="M3493" t="s">
        <v>56</v>
      </c>
      <c r="N3493" t="s">
        <v>109</v>
      </c>
      <c r="O3493" t="s">
        <v>58</v>
      </c>
      <c r="P3493">
        <v>46</v>
      </c>
      <c r="Q3493">
        <v>49</v>
      </c>
      <c r="R3493">
        <v>49</v>
      </c>
      <c r="S3493">
        <v>1</v>
      </c>
      <c r="T3493">
        <f t="shared" si="486"/>
        <v>48</v>
      </c>
      <c r="U3493">
        <v>46</v>
      </c>
      <c r="V3493">
        <f t="shared" si="487"/>
        <v>2</v>
      </c>
      <c r="W3493" s="3">
        <f t="shared" si="488"/>
        <v>2.0408163265306121E-2</v>
      </c>
      <c r="X3493">
        <v>31</v>
      </c>
      <c r="Y3493" s="4">
        <v>0</v>
      </c>
      <c r="Z3493" s="4">
        <v>1.3</v>
      </c>
      <c r="AA3493" s="5">
        <v>49410.04</v>
      </c>
      <c r="AB3493" s="5">
        <f t="shared" si="489"/>
        <v>2272861.84</v>
      </c>
      <c r="AC3493" s="5">
        <v>35163.93</v>
      </c>
      <c r="AD3493" s="5">
        <f t="shared" si="490"/>
        <v>1723032.57</v>
      </c>
      <c r="AE3493" s="5">
        <v>107865.43</v>
      </c>
      <c r="AF3493" s="5">
        <v>30647.48</v>
      </c>
      <c r="AG3493" s="5">
        <v>10380.700000000001</v>
      </c>
      <c r="AH3493" s="5">
        <v>1885</v>
      </c>
      <c r="AI3493" s="5">
        <v>4600</v>
      </c>
      <c r="AJ3493">
        <v>0</v>
      </c>
      <c r="AK3493" s="5">
        <v>0</v>
      </c>
      <c r="AL3493" s="5">
        <v>2051.1799999999998</v>
      </c>
      <c r="AM3493" s="5">
        <v>66744.55</v>
      </c>
      <c r="AN3493">
        <v>8</v>
      </c>
      <c r="AO3493">
        <v>9</v>
      </c>
      <c r="AP3493" t="str">
        <f t="shared" si="491"/>
        <v>No</v>
      </c>
      <c r="AQ3493">
        <v>3</v>
      </c>
      <c r="AR3493" s="5">
        <f t="shared" si="492"/>
        <v>1947206.91</v>
      </c>
      <c r="AS3493" s="5">
        <f t="shared" si="493"/>
        <v>325654.93</v>
      </c>
      <c r="AT3493" t="s">
        <v>59</v>
      </c>
      <c r="AU3493" t="s">
        <v>6164</v>
      </c>
      <c r="AV3493" t="s">
        <v>6165</v>
      </c>
      <c r="AW3493" t="s">
        <v>6166</v>
      </c>
      <c r="AX3493" t="s">
        <v>6184</v>
      </c>
      <c r="AY3493">
        <v>48</v>
      </c>
      <c r="AZ3493">
        <v>0</v>
      </c>
      <c r="BA3493">
        <v>15</v>
      </c>
      <c r="BB3493" t="s">
        <v>6180</v>
      </c>
      <c r="BC3493">
        <v>1</v>
      </c>
      <c r="BD3493">
        <v>0</v>
      </c>
      <c r="BE3493" t="s">
        <v>6178</v>
      </c>
      <c r="BF3493" t="s">
        <v>6170</v>
      </c>
      <c r="BG3493">
        <v>0</v>
      </c>
      <c r="BH3493" t="s">
        <v>6171</v>
      </c>
      <c r="BI3493">
        <v>34</v>
      </c>
      <c r="BJ3493" t="s">
        <v>6172</v>
      </c>
      <c r="BK3493">
        <v>0</v>
      </c>
      <c r="BL3493">
        <v>65</v>
      </c>
      <c r="BM3493" s="3">
        <f t="shared" si="494"/>
        <v>0.75384615384615383</v>
      </c>
    </row>
    <row r="3494" spans="1:65">
      <c r="A3494" t="s">
        <v>3630</v>
      </c>
      <c r="B3494" s="2">
        <v>45869</v>
      </c>
      <c r="C3494" t="s">
        <v>3137</v>
      </c>
      <c r="D3494" t="s">
        <v>3138</v>
      </c>
      <c r="E3494">
        <v>7</v>
      </c>
      <c r="F3494" t="s">
        <v>61</v>
      </c>
      <c r="G3494" t="s">
        <v>79</v>
      </c>
      <c r="H3494" t="s">
        <v>84</v>
      </c>
      <c r="I3494" t="s">
        <v>74</v>
      </c>
      <c r="J3494" t="s">
        <v>53</v>
      </c>
      <c r="K3494" t="s">
        <v>75</v>
      </c>
      <c r="L3494" t="s">
        <v>92</v>
      </c>
      <c r="M3494" t="s">
        <v>68</v>
      </c>
      <c r="N3494" t="s">
        <v>94</v>
      </c>
      <c r="O3494" t="s">
        <v>70</v>
      </c>
      <c r="P3494">
        <v>54</v>
      </c>
      <c r="Q3494">
        <v>56</v>
      </c>
      <c r="R3494">
        <v>56</v>
      </c>
      <c r="S3494">
        <v>2</v>
      </c>
      <c r="T3494">
        <f t="shared" si="486"/>
        <v>54</v>
      </c>
      <c r="U3494">
        <v>53</v>
      </c>
      <c r="V3494">
        <f t="shared" si="487"/>
        <v>1</v>
      </c>
      <c r="W3494" s="3">
        <f t="shared" si="488"/>
        <v>3.5714285714285712E-2</v>
      </c>
      <c r="X3494">
        <v>34</v>
      </c>
      <c r="Y3494" s="4">
        <v>1.4</v>
      </c>
      <c r="Z3494" s="4">
        <v>1.7</v>
      </c>
      <c r="AA3494" s="5">
        <v>35911.019999999997</v>
      </c>
      <c r="AB3494" s="5">
        <f t="shared" si="489"/>
        <v>1903284.06</v>
      </c>
      <c r="AC3494" s="5">
        <v>22823.69</v>
      </c>
      <c r="AD3494" s="5">
        <f t="shared" si="490"/>
        <v>1278126.6399999999</v>
      </c>
      <c r="AE3494" s="5">
        <v>95513.86</v>
      </c>
      <c r="AF3494" s="5">
        <v>25356.52</v>
      </c>
      <c r="AG3494" s="5">
        <v>10887.81</v>
      </c>
      <c r="AH3494" s="5">
        <v>2465</v>
      </c>
      <c r="AI3494" s="5">
        <v>6400</v>
      </c>
      <c r="AJ3494">
        <v>1</v>
      </c>
      <c r="AK3494" s="5">
        <v>9086.0400000000009</v>
      </c>
      <c r="AL3494" s="5">
        <v>689.23</v>
      </c>
      <c r="AM3494" s="5">
        <v>39048.32</v>
      </c>
      <c r="AN3494">
        <v>4</v>
      </c>
      <c r="AO3494">
        <v>5</v>
      </c>
      <c r="AP3494" t="str">
        <f t="shared" si="491"/>
        <v>No</v>
      </c>
      <c r="AQ3494">
        <v>3</v>
      </c>
      <c r="AR3494" s="5">
        <f t="shared" si="492"/>
        <v>1467573.42</v>
      </c>
      <c r="AS3494" s="5">
        <f t="shared" si="493"/>
        <v>435710.64</v>
      </c>
      <c r="AT3494" t="s">
        <v>59</v>
      </c>
      <c r="AU3494" t="s">
        <v>6194</v>
      </c>
      <c r="AV3494" t="s">
        <v>6195</v>
      </c>
      <c r="AW3494" t="s">
        <v>6183</v>
      </c>
      <c r="AX3494" t="s">
        <v>6184</v>
      </c>
      <c r="AY3494">
        <v>56</v>
      </c>
      <c r="AZ3494">
        <v>0</v>
      </c>
      <c r="BA3494">
        <v>13</v>
      </c>
      <c r="BB3494" t="s">
        <v>6191</v>
      </c>
      <c r="BC3494">
        <v>0</v>
      </c>
      <c r="BD3494">
        <v>1</v>
      </c>
      <c r="BE3494" t="s">
        <v>6188</v>
      </c>
      <c r="BF3494" t="s">
        <v>6170</v>
      </c>
      <c r="BG3494">
        <v>0</v>
      </c>
      <c r="BH3494" t="s">
        <v>6171</v>
      </c>
      <c r="BI3494">
        <v>37</v>
      </c>
      <c r="BJ3494" t="s">
        <v>6172</v>
      </c>
      <c r="BK3494">
        <v>0</v>
      </c>
      <c r="BL3494">
        <v>75</v>
      </c>
      <c r="BM3494" s="3">
        <f t="shared" si="494"/>
        <v>0.7466666666666667</v>
      </c>
    </row>
    <row r="3495" spans="1:65">
      <c r="A3495" t="s">
        <v>3631</v>
      </c>
      <c r="B3495" s="2">
        <v>45869</v>
      </c>
      <c r="C3495" t="s">
        <v>3137</v>
      </c>
      <c r="D3495" t="s">
        <v>3138</v>
      </c>
      <c r="E3495">
        <v>7</v>
      </c>
      <c r="F3495" t="s">
        <v>78</v>
      </c>
      <c r="G3495" t="s">
        <v>79</v>
      </c>
      <c r="H3495" t="s">
        <v>113</v>
      </c>
      <c r="I3495" t="s">
        <v>74</v>
      </c>
      <c r="J3495" t="s">
        <v>53</v>
      </c>
      <c r="K3495" t="s">
        <v>66</v>
      </c>
      <c r="L3495" t="s">
        <v>87</v>
      </c>
      <c r="M3495" t="s">
        <v>56</v>
      </c>
      <c r="N3495" t="s">
        <v>69</v>
      </c>
      <c r="O3495" t="s">
        <v>58</v>
      </c>
      <c r="P3495">
        <v>61</v>
      </c>
      <c r="Q3495">
        <v>63</v>
      </c>
      <c r="R3495">
        <v>61</v>
      </c>
      <c r="S3495">
        <v>2</v>
      </c>
      <c r="T3495">
        <f t="shared" si="486"/>
        <v>59</v>
      </c>
      <c r="U3495">
        <v>59</v>
      </c>
      <c r="V3495">
        <f t="shared" si="487"/>
        <v>0</v>
      </c>
      <c r="W3495" s="3">
        <f t="shared" si="488"/>
        <v>3.2786885245901641E-2</v>
      </c>
      <c r="X3495">
        <v>24</v>
      </c>
      <c r="Y3495" s="4">
        <v>4.5</v>
      </c>
      <c r="Z3495" s="4">
        <v>0.9</v>
      </c>
      <c r="AA3495" s="5">
        <v>33779.360000000001</v>
      </c>
      <c r="AB3495" s="5">
        <f t="shared" si="489"/>
        <v>1992982.24</v>
      </c>
      <c r="AC3495" s="5">
        <v>24033.84</v>
      </c>
      <c r="AD3495" s="5">
        <f t="shared" si="490"/>
        <v>1466064.24</v>
      </c>
      <c r="AE3495" s="5">
        <v>103933.56</v>
      </c>
      <c r="AF3495" s="5">
        <v>28989.18</v>
      </c>
      <c r="AG3495" s="5">
        <v>9327.9699999999993</v>
      </c>
      <c r="AH3495" s="5">
        <v>1305</v>
      </c>
      <c r="AI3495" s="5">
        <v>6400</v>
      </c>
      <c r="AJ3495">
        <v>0</v>
      </c>
      <c r="AK3495" s="5">
        <v>0</v>
      </c>
      <c r="AL3495" s="5">
        <v>0</v>
      </c>
      <c r="AM3495" s="5">
        <v>40123.01</v>
      </c>
      <c r="AN3495">
        <v>4</v>
      </c>
      <c r="AO3495">
        <v>4</v>
      </c>
      <c r="AP3495" t="str">
        <f t="shared" si="491"/>
        <v>Yes</v>
      </c>
      <c r="AQ3495">
        <v>1</v>
      </c>
      <c r="AR3495" s="5">
        <f t="shared" si="492"/>
        <v>1656142.96</v>
      </c>
      <c r="AS3495" s="5">
        <f t="shared" si="493"/>
        <v>336839.28</v>
      </c>
      <c r="AT3495" t="s">
        <v>59</v>
      </c>
      <c r="AU3495" t="s">
        <v>6164</v>
      </c>
      <c r="AV3495" t="s">
        <v>6165</v>
      </c>
      <c r="AW3495" t="s">
        <v>6166</v>
      </c>
      <c r="AX3495" t="s">
        <v>6167</v>
      </c>
      <c r="AY3495">
        <v>65</v>
      </c>
      <c r="AZ3495">
        <v>3</v>
      </c>
      <c r="BA3495">
        <v>0</v>
      </c>
      <c r="BB3495" t="s">
        <v>6168</v>
      </c>
      <c r="BC3495">
        <v>0</v>
      </c>
      <c r="BD3495">
        <v>0</v>
      </c>
      <c r="BE3495" t="s">
        <v>6169</v>
      </c>
      <c r="BF3495" t="s">
        <v>6170</v>
      </c>
      <c r="BG3495">
        <v>0</v>
      </c>
      <c r="BH3495" t="s">
        <v>6171</v>
      </c>
      <c r="BI3495">
        <v>41</v>
      </c>
      <c r="BJ3495" t="s">
        <v>6172</v>
      </c>
      <c r="BK3495">
        <v>0</v>
      </c>
      <c r="BL3495">
        <v>70</v>
      </c>
      <c r="BM3495" s="3">
        <f t="shared" si="494"/>
        <v>0.87142857142857144</v>
      </c>
    </row>
    <row r="3496" spans="1:65">
      <c r="A3496" t="s">
        <v>3632</v>
      </c>
      <c r="B3496" s="2">
        <v>45869</v>
      </c>
      <c r="C3496" t="s">
        <v>3137</v>
      </c>
      <c r="D3496" t="s">
        <v>3138</v>
      </c>
      <c r="E3496">
        <v>7</v>
      </c>
      <c r="F3496" t="s">
        <v>49</v>
      </c>
      <c r="G3496" t="s">
        <v>50</v>
      </c>
      <c r="H3496" t="s">
        <v>245</v>
      </c>
      <c r="I3496" t="s">
        <v>64</v>
      </c>
      <c r="J3496" t="s">
        <v>65</v>
      </c>
      <c r="K3496" t="s">
        <v>66</v>
      </c>
      <c r="L3496" t="s">
        <v>67</v>
      </c>
      <c r="M3496" t="s">
        <v>68</v>
      </c>
      <c r="N3496" t="s">
        <v>57</v>
      </c>
      <c r="O3496" t="s">
        <v>82</v>
      </c>
      <c r="P3496">
        <v>48</v>
      </c>
      <c r="Q3496">
        <v>48</v>
      </c>
      <c r="R3496">
        <v>48</v>
      </c>
      <c r="S3496">
        <v>3</v>
      </c>
      <c r="T3496">
        <f t="shared" si="486"/>
        <v>45</v>
      </c>
      <c r="U3496">
        <v>45</v>
      </c>
      <c r="V3496">
        <f t="shared" si="487"/>
        <v>0</v>
      </c>
      <c r="W3496" s="3">
        <f t="shared" si="488"/>
        <v>6.25E-2</v>
      </c>
      <c r="X3496">
        <v>23</v>
      </c>
      <c r="Y3496" s="4">
        <v>5.6</v>
      </c>
      <c r="Z3496" s="4">
        <v>1.4</v>
      </c>
      <c r="AA3496" s="5">
        <v>49512.55</v>
      </c>
      <c r="AB3496" s="5">
        <f t="shared" si="489"/>
        <v>2228064.75</v>
      </c>
      <c r="AC3496" s="5">
        <v>32275.14</v>
      </c>
      <c r="AD3496" s="5">
        <f t="shared" si="490"/>
        <v>1549206.72</v>
      </c>
      <c r="AE3496" s="5">
        <v>104819.94</v>
      </c>
      <c r="AF3496" s="5">
        <v>32254.799999999999</v>
      </c>
      <c r="AG3496" s="5">
        <v>9448.66</v>
      </c>
      <c r="AH3496" s="5">
        <v>2030</v>
      </c>
      <c r="AI3496" s="5">
        <v>15940.24</v>
      </c>
      <c r="AJ3496">
        <v>2</v>
      </c>
      <c r="AK3496" s="5">
        <v>27318.2</v>
      </c>
      <c r="AL3496" s="5">
        <v>0</v>
      </c>
      <c r="AM3496" s="5">
        <v>30421.35</v>
      </c>
      <c r="AN3496">
        <v>4</v>
      </c>
      <c r="AO3496">
        <v>4</v>
      </c>
      <c r="AP3496" t="str">
        <f t="shared" si="491"/>
        <v>Yes</v>
      </c>
      <c r="AQ3496">
        <v>2</v>
      </c>
      <c r="AR3496" s="5">
        <f t="shared" si="492"/>
        <v>1771439.91</v>
      </c>
      <c r="AS3496" s="5">
        <f t="shared" si="493"/>
        <v>456624.84</v>
      </c>
      <c r="AT3496" t="s">
        <v>116</v>
      </c>
      <c r="AU3496" t="s">
        <v>6199</v>
      </c>
      <c r="AV3496" t="s">
        <v>6200</v>
      </c>
      <c r="AW3496" t="s">
        <v>6175</v>
      </c>
      <c r="AX3496" t="s">
        <v>6184</v>
      </c>
      <c r="AY3496">
        <v>51</v>
      </c>
      <c r="AZ3496">
        <v>0</v>
      </c>
      <c r="BA3496">
        <v>0</v>
      </c>
      <c r="BB3496" t="s">
        <v>6168</v>
      </c>
      <c r="BC3496">
        <v>0</v>
      </c>
      <c r="BD3496">
        <v>0</v>
      </c>
      <c r="BE3496" t="s">
        <v>6169</v>
      </c>
      <c r="BF3496" t="s">
        <v>6212</v>
      </c>
      <c r="BG3496">
        <v>1</v>
      </c>
      <c r="BH3496" t="s">
        <v>6179</v>
      </c>
      <c r="BI3496">
        <v>53</v>
      </c>
      <c r="BJ3496" t="s">
        <v>6187</v>
      </c>
      <c r="BK3496">
        <v>0</v>
      </c>
      <c r="BL3496">
        <v>59</v>
      </c>
      <c r="BM3496" s="3">
        <f t="shared" si="494"/>
        <v>0.81355932203389836</v>
      </c>
    </row>
    <row r="3497" spans="1:65">
      <c r="A3497" t="s">
        <v>3633</v>
      </c>
      <c r="B3497" s="2">
        <v>45869</v>
      </c>
      <c r="C3497" t="s">
        <v>3137</v>
      </c>
      <c r="D3497" t="s">
        <v>3138</v>
      </c>
      <c r="E3497">
        <v>7</v>
      </c>
      <c r="F3497" t="s">
        <v>61</v>
      </c>
      <c r="G3497" t="s">
        <v>62</v>
      </c>
      <c r="H3497" t="s">
        <v>104</v>
      </c>
      <c r="I3497" t="s">
        <v>64</v>
      </c>
      <c r="J3497" t="s">
        <v>81</v>
      </c>
      <c r="K3497" t="s">
        <v>75</v>
      </c>
      <c r="L3497" t="s">
        <v>92</v>
      </c>
      <c r="M3497" t="s">
        <v>56</v>
      </c>
      <c r="N3497" t="s">
        <v>69</v>
      </c>
      <c r="O3497" t="s">
        <v>82</v>
      </c>
      <c r="P3497">
        <v>37</v>
      </c>
      <c r="Q3497">
        <v>39</v>
      </c>
      <c r="R3497">
        <v>39</v>
      </c>
      <c r="S3497">
        <v>1</v>
      </c>
      <c r="T3497">
        <f t="shared" si="486"/>
        <v>38</v>
      </c>
      <c r="U3497">
        <v>36</v>
      </c>
      <c r="V3497">
        <f t="shared" si="487"/>
        <v>2</v>
      </c>
      <c r="W3497" s="3">
        <f t="shared" si="488"/>
        <v>2.564102564102564E-2</v>
      </c>
      <c r="X3497">
        <v>21</v>
      </c>
      <c r="Y3497" s="4">
        <v>2.9</v>
      </c>
      <c r="Z3497" s="4">
        <v>1</v>
      </c>
      <c r="AA3497" s="5">
        <v>77474.67</v>
      </c>
      <c r="AB3497" s="5">
        <f t="shared" si="489"/>
        <v>2789088.12</v>
      </c>
      <c r="AC3497" s="5">
        <v>53499.29</v>
      </c>
      <c r="AD3497" s="5">
        <f t="shared" si="490"/>
        <v>2086472.31</v>
      </c>
      <c r="AE3497" s="5">
        <v>115835.04</v>
      </c>
      <c r="AF3497" s="5">
        <v>33401.410000000003</v>
      </c>
      <c r="AG3497" s="5">
        <v>8472.92</v>
      </c>
      <c r="AH3497" s="5">
        <v>1450</v>
      </c>
      <c r="AI3497" s="5">
        <v>6800</v>
      </c>
      <c r="AJ3497">
        <v>0</v>
      </c>
      <c r="AK3497" s="5">
        <v>0</v>
      </c>
      <c r="AL3497" s="5">
        <v>3021.51</v>
      </c>
      <c r="AM3497" s="5">
        <v>24109.93</v>
      </c>
      <c r="AN3497">
        <v>4</v>
      </c>
      <c r="AO3497">
        <v>5</v>
      </c>
      <c r="AP3497" t="str">
        <f t="shared" si="491"/>
        <v>No</v>
      </c>
      <c r="AQ3497">
        <v>2</v>
      </c>
      <c r="AR3497" s="5">
        <f t="shared" si="492"/>
        <v>2279563.12</v>
      </c>
      <c r="AS3497" s="5">
        <f t="shared" si="493"/>
        <v>509525</v>
      </c>
      <c r="AT3497" t="s">
        <v>59</v>
      </c>
      <c r="AU3497" t="s">
        <v>6164</v>
      </c>
      <c r="AV3497" t="s">
        <v>6165</v>
      </c>
      <c r="AW3497" t="s">
        <v>6166</v>
      </c>
      <c r="AX3497" t="s">
        <v>6184</v>
      </c>
      <c r="AY3497">
        <v>40</v>
      </c>
      <c r="AZ3497">
        <v>1</v>
      </c>
      <c r="BA3497">
        <v>15</v>
      </c>
      <c r="BB3497" t="s">
        <v>6180</v>
      </c>
      <c r="BC3497">
        <v>0</v>
      </c>
      <c r="BD3497">
        <v>1</v>
      </c>
      <c r="BE3497" t="s">
        <v>6188</v>
      </c>
      <c r="BF3497" t="s">
        <v>6170</v>
      </c>
      <c r="BG3497">
        <v>0</v>
      </c>
      <c r="BH3497" t="s">
        <v>6171</v>
      </c>
      <c r="BI3497">
        <v>43</v>
      </c>
      <c r="BJ3497" t="s">
        <v>6172</v>
      </c>
      <c r="BK3497">
        <v>0</v>
      </c>
      <c r="BL3497">
        <v>45</v>
      </c>
      <c r="BM3497" s="3">
        <f t="shared" si="494"/>
        <v>0.8666666666666667</v>
      </c>
    </row>
    <row r="3498" spans="1:65">
      <c r="A3498" t="s">
        <v>3634</v>
      </c>
      <c r="B3498" s="2">
        <v>45869</v>
      </c>
      <c r="C3498" t="s">
        <v>3137</v>
      </c>
      <c r="D3498" t="s">
        <v>3138</v>
      </c>
      <c r="E3498">
        <v>7</v>
      </c>
      <c r="F3498" t="s">
        <v>78</v>
      </c>
      <c r="G3498" t="s">
        <v>79</v>
      </c>
      <c r="H3498" t="s">
        <v>136</v>
      </c>
      <c r="I3498" t="s">
        <v>64</v>
      </c>
      <c r="J3498" t="s">
        <v>53</v>
      </c>
      <c r="K3498" t="s">
        <v>66</v>
      </c>
      <c r="L3498" t="s">
        <v>92</v>
      </c>
      <c r="M3498" t="s">
        <v>56</v>
      </c>
      <c r="N3498" t="s">
        <v>94</v>
      </c>
      <c r="O3498" t="s">
        <v>58</v>
      </c>
      <c r="P3498">
        <v>72</v>
      </c>
      <c r="Q3498">
        <v>77</v>
      </c>
      <c r="R3498">
        <v>73</v>
      </c>
      <c r="S3498">
        <v>2</v>
      </c>
      <c r="T3498">
        <f t="shared" si="486"/>
        <v>71</v>
      </c>
      <c r="U3498">
        <v>69</v>
      </c>
      <c r="V3498">
        <f t="shared" si="487"/>
        <v>2</v>
      </c>
      <c r="W3498" s="3">
        <f t="shared" si="488"/>
        <v>2.7397260273972601E-2</v>
      </c>
      <c r="X3498">
        <v>37</v>
      </c>
      <c r="Y3498" s="4">
        <v>5.2</v>
      </c>
      <c r="Z3498" s="4">
        <v>2.1</v>
      </c>
      <c r="AA3498" s="5">
        <v>33419.980000000003</v>
      </c>
      <c r="AB3498" s="5">
        <f t="shared" si="489"/>
        <v>2305978.62</v>
      </c>
      <c r="AC3498" s="5">
        <v>23696.15</v>
      </c>
      <c r="AD3498" s="5">
        <f t="shared" si="490"/>
        <v>1729818.95</v>
      </c>
      <c r="AE3498" s="5">
        <v>119300.19</v>
      </c>
      <c r="AF3498" s="5">
        <v>36008.01</v>
      </c>
      <c r="AG3498" s="5">
        <v>10013.66</v>
      </c>
      <c r="AH3498" s="5">
        <v>3045</v>
      </c>
      <c r="AI3498" s="5">
        <v>6400</v>
      </c>
      <c r="AJ3498">
        <v>0</v>
      </c>
      <c r="AK3498" s="5">
        <v>0</v>
      </c>
      <c r="AL3498" s="5">
        <v>1319.35</v>
      </c>
      <c r="AM3498" s="5">
        <v>46105.19</v>
      </c>
      <c r="AN3498">
        <v>4</v>
      </c>
      <c r="AO3498">
        <v>4</v>
      </c>
      <c r="AP3498" t="str">
        <f t="shared" si="491"/>
        <v>Yes</v>
      </c>
      <c r="AQ3498">
        <v>1</v>
      </c>
      <c r="AR3498" s="5">
        <f t="shared" si="492"/>
        <v>1952010.35</v>
      </c>
      <c r="AS3498" s="5">
        <f t="shared" si="493"/>
        <v>353968.27</v>
      </c>
      <c r="AT3498" t="s">
        <v>59</v>
      </c>
      <c r="AU3498" t="s">
        <v>6164</v>
      </c>
      <c r="AV3498" t="s">
        <v>6165</v>
      </c>
      <c r="AW3498" t="s">
        <v>6166</v>
      </c>
      <c r="AX3498" t="s">
        <v>6167</v>
      </c>
      <c r="AY3498">
        <v>73</v>
      </c>
      <c r="AZ3498">
        <v>0</v>
      </c>
      <c r="BA3498">
        <v>14</v>
      </c>
      <c r="BB3498" t="s">
        <v>6198</v>
      </c>
      <c r="BC3498">
        <v>0</v>
      </c>
      <c r="BD3498">
        <v>0</v>
      </c>
      <c r="BE3498" t="s">
        <v>6169</v>
      </c>
      <c r="BF3498" t="s">
        <v>6170</v>
      </c>
      <c r="BG3498">
        <v>1</v>
      </c>
      <c r="BH3498" t="s">
        <v>6186</v>
      </c>
      <c r="BI3498">
        <v>60</v>
      </c>
      <c r="BJ3498" t="s">
        <v>6187</v>
      </c>
      <c r="BK3498">
        <v>0</v>
      </c>
      <c r="BL3498">
        <v>83</v>
      </c>
      <c r="BM3498" s="3">
        <f t="shared" si="494"/>
        <v>0.87951807228915657</v>
      </c>
    </row>
    <row r="3499" spans="1:65">
      <c r="A3499" t="s">
        <v>3635</v>
      </c>
      <c r="B3499" s="2">
        <v>45869</v>
      </c>
      <c r="C3499" t="s">
        <v>3137</v>
      </c>
      <c r="D3499" t="s">
        <v>3138</v>
      </c>
      <c r="E3499">
        <v>7</v>
      </c>
      <c r="F3499" t="s">
        <v>72</v>
      </c>
      <c r="G3499" t="s">
        <v>50</v>
      </c>
      <c r="H3499" t="s">
        <v>179</v>
      </c>
      <c r="I3499" t="s">
        <v>52</v>
      </c>
      <c r="J3499" t="s">
        <v>65</v>
      </c>
      <c r="K3499" t="s">
        <v>75</v>
      </c>
      <c r="L3499" t="s">
        <v>92</v>
      </c>
      <c r="M3499" t="s">
        <v>56</v>
      </c>
      <c r="N3499" t="s">
        <v>76</v>
      </c>
      <c r="O3499" t="s">
        <v>58</v>
      </c>
      <c r="P3499">
        <v>49</v>
      </c>
      <c r="Q3499">
        <v>50</v>
      </c>
      <c r="R3499">
        <v>49</v>
      </c>
      <c r="S3499">
        <v>1</v>
      </c>
      <c r="T3499">
        <f t="shared" si="486"/>
        <v>48</v>
      </c>
      <c r="U3499">
        <v>48</v>
      </c>
      <c r="V3499">
        <f t="shared" si="487"/>
        <v>0</v>
      </c>
      <c r="W3499" s="3">
        <f t="shared" si="488"/>
        <v>2.0408163265306121E-2</v>
      </c>
      <c r="X3499">
        <v>27</v>
      </c>
      <c r="Y3499" s="4">
        <v>2</v>
      </c>
      <c r="Z3499" s="4">
        <v>1.3</v>
      </c>
      <c r="AA3499" s="5">
        <v>51679.16</v>
      </c>
      <c r="AB3499" s="5">
        <f t="shared" si="489"/>
        <v>2480599.6800000002</v>
      </c>
      <c r="AC3499" s="5">
        <v>35140.65</v>
      </c>
      <c r="AD3499" s="5">
        <f t="shared" si="490"/>
        <v>1721891.85</v>
      </c>
      <c r="AE3499" s="5">
        <v>113519.84</v>
      </c>
      <c r="AF3499" s="5">
        <v>30831.03</v>
      </c>
      <c r="AG3499" s="5">
        <v>9660.5499999999993</v>
      </c>
      <c r="AH3499" s="5">
        <v>1885</v>
      </c>
      <c r="AI3499" s="5">
        <v>4600</v>
      </c>
      <c r="AJ3499">
        <v>0</v>
      </c>
      <c r="AK3499" s="5">
        <v>0</v>
      </c>
      <c r="AL3499" s="5">
        <v>0</v>
      </c>
      <c r="AM3499" s="5">
        <v>32856.42</v>
      </c>
      <c r="AN3499">
        <v>4</v>
      </c>
      <c r="AO3499">
        <v>5</v>
      </c>
      <c r="AP3499" t="str">
        <f t="shared" si="491"/>
        <v>No</v>
      </c>
      <c r="AQ3499">
        <v>3</v>
      </c>
      <c r="AR3499" s="5">
        <f t="shared" si="492"/>
        <v>1915244.69</v>
      </c>
      <c r="AS3499" s="5">
        <f t="shared" si="493"/>
        <v>565354.99</v>
      </c>
      <c r="AT3499" t="s">
        <v>59</v>
      </c>
      <c r="AU3499" t="s">
        <v>6164</v>
      </c>
      <c r="AV3499" t="s">
        <v>6165</v>
      </c>
      <c r="AW3499" t="s">
        <v>6166</v>
      </c>
      <c r="AX3499" t="s">
        <v>6167</v>
      </c>
      <c r="AY3499">
        <v>50</v>
      </c>
      <c r="AZ3499">
        <v>0</v>
      </c>
      <c r="BA3499">
        <v>0</v>
      </c>
      <c r="BB3499" t="s">
        <v>6168</v>
      </c>
      <c r="BC3499">
        <v>0</v>
      </c>
      <c r="BD3499">
        <v>1</v>
      </c>
      <c r="BE3499" t="s">
        <v>6188</v>
      </c>
      <c r="BF3499" t="s">
        <v>6170</v>
      </c>
      <c r="BG3499">
        <v>0</v>
      </c>
      <c r="BH3499" t="s">
        <v>6171</v>
      </c>
      <c r="BI3499">
        <v>43</v>
      </c>
      <c r="BJ3499" t="s">
        <v>6172</v>
      </c>
      <c r="BK3499">
        <v>0</v>
      </c>
      <c r="BL3499">
        <v>59</v>
      </c>
      <c r="BM3499" s="3">
        <f t="shared" si="494"/>
        <v>0.83050847457627119</v>
      </c>
    </row>
    <row r="3500" spans="1:65">
      <c r="A3500" t="s">
        <v>3636</v>
      </c>
      <c r="B3500" s="2">
        <v>45869</v>
      </c>
      <c r="C3500" t="s">
        <v>3137</v>
      </c>
      <c r="D3500" t="s">
        <v>3138</v>
      </c>
      <c r="E3500">
        <v>7</v>
      </c>
      <c r="F3500" t="s">
        <v>78</v>
      </c>
      <c r="G3500" t="s">
        <v>79</v>
      </c>
      <c r="H3500" t="s">
        <v>143</v>
      </c>
      <c r="I3500" t="s">
        <v>64</v>
      </c>
      <c r="J3500" t="s">
        <v>65</v>
      </c>
      <c r="K3500" t="s">
        <v>66</v>
      </c>
      <c r="L3500" t="s">
        <v>67</v>
      </c>
      <c r="M3500" t="s">
        <v>56</v>
      </c>
      <c r="N3500" t="s">
        <v>69</v>
      </c>
      <c r="O3500" t="s">
        <v>70</v>
      </c>
      <c r="P3500">
        <v>47</v>
      </c>
      <c r="Q3500">
        <v>47</v>
      </c>
      <c r="R3500">
        <v>44</v>
      </c>
      <c r="S3500">
        <v>1</v>
      </c>
      <c r="T3500">
        <f t="shared" si="486"/>
        <v>43</v>
      </c>
      <c r="U3500">
        <v>43</v>
      </c>
      <c r="V3500">
        <f t="shared" si="487"/>
        <v>0</v>
      </c>
      <c r="W3500" s="3">
        <f t="shared" si="488"/>
        <v>2.2727272727272728E-2</v>
      </c>
      <c r="X3500">
        <v>24</v>
      </c>
      <c r="Y3500" s="4">
        <v>10</v>
      </c>
      <c r="Z3500" s="4">
        <v>2</v>
      </c>
      <c r="AA3500" s="5">
        <v>48909.98</v>
      </c>
      <c r="AB3500" s="5">
        <f t="shared" si="489"/>
        <v>2103129.14</v>
      </c>
      <c r="AC3500" s="5">
        <v>34185.19</v>
      </c>
      <c r="AD3500" s="5">
        <f t="shared" si="490"/>
        <v>1504148.36</v>
      </c>
      <c r="AE3500" s="5">
        <v>93442.15</v>
      </c>
      <c r="AF3500" s="5">
        <v>28515.17</v>
      </c>
      <c r="AG3500" s="5">
        <v>9209.19</v>
      </c>
      <c r="AH3500" s="5">
        <v>2900</v>
      </c>
      <c r="AI3500" s="5">
        <v>4600</v>
      </c>
      <c r="AJ3500">
        <v>0</v>
      </c>
      <c r="AK3500" s="5">
        <v>0</v>
      </c>
      <c r="AL3500" s="5">
        <v>0</v>
      </c>
      <c r="AM3500" s="5">
        <v>28394.67</v>
      </c>
      <c r="AN3500">
        <v>4</v>
      </c>
      <c r="AO3500">
        <v>4</v>
      </c>
      <c r="AP3500" t="str">
        <f t="shared" si="491"/>
        <v>Yes</v>
      </c>
      <c r="AQ3500">
        <v>1</v>
      </c>
      <c r="AR3500" s="5">
        <f t="shared" si="492"/>
        <v>1671209.54</v>
      </c>
      <c r="AS3500" s="5">
        <f t="shared" si="493"/>
        <v>431919.6</v>
      </c>
      <c r="AT3500" t="s">
        <v>59</v>
      </c>
      <c r="AU3500" t="s">
        <v>6164</v>
      </c>
      <c r="AV3500" t="s">
        <v>6165</v>
      </c>
      <c r="AW3500" t="s">
        <v>6166</v>
      </c>
      <c r="AX3500" t="s">
        <v>6177</v>
      </c>
      <c r="AY3500">
        <v>49</v>
      </c>
      <c r="AZ3500">
        <v>0</v>
      </c>
      <c r="BA3500">
        <v>0</v>
      </c>
      <c r="BB3500" t="s">
        <v>6168</v>
      </c>
      <c r="BC3500">
        <v>0</v>
      </c>
      <c r="BD3500">
        <v>0</v>
      </c>
      <c r="BE3500" t="s">
        <v>6169</v>
      </c>
      <c r="BF3500" t="s">
        <v>6170</v>
      </c>
      <c r="BG3500">
        <v>1</v>
      </c>
      <c r="BH3500" t="s">
        <v>6186</v>
      </c>
      <c r="BI3500">
        <v>27</v>
      </c>
      <c r="BJ3500" t="s">
        <v>6172</v>
      </c>
      <c r="BK3500">
        <v>0</v>
      </c>
      <c r="BL3500">
        <v>62</v>
      </c>
      <c r="BM3500" s="3">
        <f t="shared" si="494"/>
        <v>0.70967741935483875</v>
      </c>
    </row>
    <row r="3501" spans="1:65">
      <c r="A3501" t="s">
        <v>3637</v>
      </c>
      <c r="B3501" s="2">
        <v>45869</v>
      </c>
      <c r="C3501" t="s">
        <v>3137</v>
      </c>
      <c r="D3501" t="s">
        <v>3138</v>
      </c>
      <c r="E3501">
        <v>7</v>
      </c>
      <c r="F3501" t="s">
        <v>72</v>
      </c>
      <c r="G3501" t="s">
        <v>79</v>
      </c>
      <c r="H3501" t="s">
        <v>86</v>
      </c>
      <c r="I3501" t="s">
        <v>74</v>
      </c>
      <c r="J3501" t="s">
        <v>65</v>
      </c>
      <c r="K3501" t="s">
        <v>54</v>
      </c>
      <c r="L3501" t="s">
        <v>92</v>
      </c>
      <c r="M3501" t="s">
        <v>56</v>
      </c>
      <c r="N3501" t="s">
        <v>94</v>
      </c>
      <c r="O3501" t="s">
        <v>70</v>
      </c>
      <c r="P3501">
        <v>52</v>
      </c>
      <c r="Q3501">
        <v>53</v>
      </c>
      <c r="R3501">
        <v>53</v>
      </c>
      <c r="S3501">
        <v>1</v>
      </c>
      <c r="T3501">
        <f t="shared" si="486"/>
        <v>52</v>
      </c>
      <c r="U3501">
        <v>51</v>
      </c>
      <c r="V3501">
        <f t="shared" si="487"/>
        <v>1</v>
      </c>
      <c r="W3501" s="3">
        <f t="shared" si="488"/>
        <v>1.8867924528301886E-2</v>
      </c>
      <c r="X3501">
        <v>21</v>
      </c>
      <c r="Y3501" s="4">
        <v>3.3</v>
      </c>
      <c r="Z3501" s="4">
        <v>1.2</v>
      </c>
      <c r="AA3501" s="5">
        <v>56699.25</v>
      </c>
      <c r="AB3501" s="5">
        <f t="shared" si="489"/>
        <v>2891661.75</v>
      </c>
      <c r="AC3501" s="5">
        <v>35170.53</v>
      </c>
      <c r="AD3501" s="5">
        <f t="shared" si="490"/>
        <v>1864038.09</v>
      </c>
      <c r="AE3501" s="5">
        <v>117868.51</v>
      </c>
      <c r="AF3501" s="5">
        <v>31931.85</v>
      </c>
      <c r="AG3501" s="5">
        <v>8469.44</v>
      </c>
      <c r="AH3501" s="5">
        <v>1740</v>
      </c>
      <c r="AI3501" s="5">
        <v>4600</v>
      </c>
      <c r="AJ3501">
        <v>0</v>
      </c>
      <c r="AK3501" s="5">
        <v>0</v>
      </c>
      <c r="AL3501" s="5">
        <v>977.59</v>
      </c>
      <c r="AM3501" s="5">
        <v>31433.4</v>
      </c>
      <c r="AN3501">
        <v>4</v>
      </c>
      <c r="AO3501">
        <v>4</v>
      </c>
      <c r="AP3501" t="str">
        <f t="shared" si="491"/>
        <v>Yes</v>
      </c>
      <c r="AQ3501">
        <v>1</v>
      </c>
      <c r="AR3501" s="5">
        <f t="shared" si="492"/>
        <v>2061058.88</v>
      </c>
      <c r="AS3501" s="5">
        <f t="shared" si="493"/>
        <v>830602.87</v>
      </c>
      <c r="AT3501" t="s">
        <v>59</v>
      </c>
      <c r="AU3501" t="s">
        <v>6164</v>
      </c>
      <c r="AV3501" t="s">
        <v>6165</v>
      </c>
      <c r="AW3501" t="s">
        <v>6166</v>
      </c>
      <c r="AX3501" t="s">
        <v>6184</v>
      </c>
      <c r="AY3501">
        <v>52</v>
      </c>
      <c r="AZ3501">
        <v>0</v>
      </c>
      <c r="BA3501">
        <v>12</v>
      </c>
      <c r="BB3501" t="s">
        <v>6198</v>
      </c>
      <c r="BC3501">
        <v>0</v>
      </c>
      <c r="BD3501">
        <v>0</v>
      </c>
      <c r="BE3501" t="s">
        <v>6169</v>
      </c>
      <c r="BF3501" t="s">
        <v>6170</v>
      </c>
      <c r="BG3501">
        <v>1</v>
      </c>
      <c r="BH3501" t="s">
        <v>6179</v>
      </c>
      <c r="BI3501">
        <v>48</v>
      </c>
      <c r="BJ3501" t="s">
        <v>6172</v>
      </c>
      <c r="BK3501">
        <v>0</v>
      </c>
      <c r="BL3501">
        <v>64</v>
      </c>
      <c r="BM3501" s="3">
        <f t="shared" si="494"/>
        <v>0.828125</v>
      </c>
    </row>
    <row r="3502" spans="1:65">
      <c r="A3502" t="s">
        <v>3638</v>
      </c>
      <c r="B3502" s="2">
        <v>45870</v>
      </c>
      <c r="C3502" t="s">
        <v>3137</v>
      </c>
      <c r="D3502" t="s">
        <v>3639</v>
      </c>
      <c r="E3502">
        <v>8</v>
      </c>
      <c r="F3502" t="s">
        <v>61</v>
      </c>
      <c r="G3502" t="s">
        <v>62</v>
      </c>
      <c r="H3502" t="s">
        <v>115</v>
      </c>
      <c r="I3502" t="s">
        <v>52</v>
      </c>
      <c r="J3502" t="s">
        <v>53</v>
      </c>
      <c r="K3502" t="s">
        <v>75</v>
      </c>
      <c r="L3502" t="s">
        <v>92</v>
      </c>
      <c r="M3502" t="s">
        <v>56</v>
      </c>
      <c r="N3502" t="s">
        <v>109</v>
      </c>
      <c r="O3502" t="s">
        <v>58</v>
      </c>
      <c r="P3502">
        <v>51</v>
      </c>
      <c r="Q3502">
        <v>53</v>
      </c>
      <c r="R3502">
        <v>52</v>
      </c>
      <c r="S3502">
        <v>2</v>
      </c>
      <c r="T3502">
        <f t="shared" si="486"/>
        <v>50</v>
      </c>
      <c r="U3502">
        <v>49</v>
      </c>
      <c r="V3502">
        <f t="shared" si="487"/>
        <v>1</v>
      </c>
      <c r="W3502" s="3">
        <f t="shared" si="488"/>
        <v>3.8461538461538464E-2</v>
      </c>
      <c r="X3502">
        <v>48</v>
      </c>
      <c r="Y3502" s="4">
        <v>7</v>
      </c>
      <c r="Z3502" s="4">
        <v>2.6</v>
      </c>
      <c r="AA3502" s="5">
        <v>35741.11</v>
      </c>
      <c r="AB3502" s="5">
        <f t="shared" si="489"/>
        <v>1751314.39</v>
      </c>
      <c r="AC3502" s="5">
        <v>23945.32</v>
      </c>
      <c r="AD3502" s="5">
        <f t="shared" si="490"/>
        <v>1245156.6399999999</v>
      </c>
      <c r="AE3502" s="5">
        <v>91963.07</v>
      </c>
      <c r="AF3502" s="5">
        <v>24168.36</v>
      </c>
      <c r="AG3502" s="5">
        <v>12511.26</v>
      </c>
      <c r="AH3502" s="5">
        <v>3770</v>
      </c>
      <c r="AI3502" s="5">
        <v>6400</v>
      </c>
      <c r="AJ3502">
        <v>0</v>
      </c>
      <c r="AK3502" s="5">
        <v>0</v>
      </c>
      <c r="AL3502" s="5">
        <v>681.4</v>
      </c>
      <c r="AM3502" s="5">
        <v>68739.289999999994</v>
      </c>
      <c r="AN3502">
        <v>8</v>
      </c>
      <c r="AO3502">
        <v>8</v>
      </c>
      <c r="AP3502" t="str">
        <f t="shared" si="491"/>
        <v>Yes</v>
      </c>
      <c r="AQ3502">
        <v>1</v>
      </c>
      <c r="AR3502" s="5">
        <f t="shared" si="492"/>
        <v>1453390.02</v>
      </c>
      <c r="AS3502" s="5">
        <f t="shared" si="493"/>
        <v>297924.37</v>
      </c>
      <c r="AT3502" t="s">
        <v>59</v>
      </c>
      <c r="AU3502" t="s">
        <v>6164</v>
      </c>
      <c r="AV3502" t="s">
        <v>6165</v>
      </c>
      <c r="AW3502" t="s">
        <v>6166</v>
      </c>
      <c r="AX3502" t="s">
        <v>6177</v>
      </c>
      <c r="AY3502">
        <v>53</v>
      </c>
      <c r="AZ3502">
        <v>0</v>
      </c>
      <c r="BA3502">
        <v>18</v>
      </c>
      <c r="BB3502" t="s">
        <v>6191</v>
      </c>
      <c r="BC3502">
        <v>0</v>
      </c>
      <c r="BD3502">
        <v>0</v>
      </c>
      <c r="BE3502" t="s">
        <v>6169</v>
      </c>
      <c r="BF3502" t="s">
        <v>6170</v>
      </c>
      <c r="BG3502">
        <v>2</v>
      </c>
      <c r="BH3502" t="s">
        <v>6192</v>
      </c>
      <c r="BI3502">
        <v>76</v>
      </c>
      <c r="BJ3502" t="s">
        <v>6193</v>
      </c>
      <c r="BK3502">
        <v>0</v>
      </c>
      <c r="BL3502">
        <v>70</v>
      </c>
      <c r="BM3502" s="3">
        <f t="shared" si="494"/>
        <v>0.74285714285714288</v>
      </c>
    </row>
    <row r="3503" spans="1:65">
      <c r="A3503" t="s">
        <v>3640</v>
      </c>
      <c r="B3503" s="2">
        <v>45870</v>
      </c>
      <c r="C3503" t="s">
        <v>3137</v>
      </c>
      <c r="D3503" t="s">
        <v>3639</v>
      </c>
      <c r="E3503">
        <v>8</v>
      </c>
      <c r="F3503" t="s">
        <v>78</v>
      </c>
      <c r="G3503" t="s">
        <v>50</v>
      </c>
      <c r="H3503" t="s">
        <v>181</v>
      </c>
      <c r="I3503" t="s">
        <v>64</v>
      </c>
      <c r="J3503" t="s">
        <v>65</v>
      </c>
      <c r="K3503" t="s">
        <v>66</v>
      </c>
      <c r="L3503" t="s">
        <v>92</v>
      </c>
      <c r="M3503" t="s">
        <v>56</v>
      </c>
      <c r="N3503" t="s">
        <v>69</v>
      </c>
      <c r="O3503" t="s">
        <v>82</v>
      </c>
      <c r="P3503">
        <v>48</v>
      </c>
      <c r="Q3503">
        <v>50</v>
      </c>
      <c r="R3503">
        <v>47</v>
      </c>
      <c r="S3503">
        <v>1</v>
      </c>
      <c r="T3503">
        <f t="shared" si="486"/>
        <v>46</v>
      </c>
      <c r="U3503">
        <v>46</v>
      </c>
      <c r="V3503">
        <f t="shared" si="487"/>
        <v>0</v>
      </c>
      <c r="W3503" s="3">
        <f t="shared" si="488"/>
        <v>2.1276595744680851E-2</v>
      </c>
      <c r="X3503">
        <v>19</v>
      </c>
      <c r="Y3503" s="4">
        <v>8.4</v>
      </c>
      <c r="Z3503" s="4">
        <v>1.1000000000000001</v>
      </c>
      <c r="AA3503" s="5">
        <v>49217.81</v>
      </c>
      <c r="AB3503" s="5">
        <f t="shared" si="489"/>
        <v>2264019.2599999998</v>
      </c>
      <c r="AC3503" s="5">
        <v>35320.14</v>
      </c>
      <c r="AD3503" s="5">
        <f t="shared" si="490"/>
        <v>1660046.58</v>
      </c>
      <c r="AE3503" s="5">
        <v>100028.15</v>
      </c>
      <c r="AF3503" s="5">
        <v>31946.02</v>
      </c>
      <c r="AG3503" s="5">
        <v>8145.75</v>
      </c>
      <c r="AH3503" s="5">
        <v>1595</v>
      </c>
      <c r="AI3503" s="5">
        <v>4600</v>
      </c>
      <c r="AJ3503">
        <v>0</v>
      </c>
      <c r="AK3503" s="5">
        <v>0</v>
      </c>
      <c r="AL3503" s="5">
        <v>0</v>
      </c>
      <c r="AM3503" s="5">
        <v>31929.119999999999</v>
      </c>
      <c r="AN3503">
        <v>4</v>
      </c>
      <c r="AO3503">
        <v>2</v>
      </c>
      <c r="AP3503" t="str">
        <f t="shared" si="491"/>
        <v>Yes</v>
      </c>
      <c r="AQ3503">
        <v>0</v>
      </c>
      <c r="AR3503" s="5">
        <f t="shared" si="492"/>
        <v>1838290.62</v>
      </c>
      <c r="AS3503" s="5">
        <f t="shared" si="493"/>
        <v>425728.64</v>
      </c>
      <c r="AT3503" t="s">
        <v>59</v>
      </c>
      <c r="AU3503" t="s">
        <v>6164</v>
      </c>
      <c r="AV3503" t="s">
        <v>6165</v>
      </c>
      <c r="AW3503" t="s">
        <v>6166</v>
      </c>
      <c r="AX3503" t="s">
        <v>6177</v>
      </c>
      <c r="AY3503">
        <v>48</v>
      </c>
      <c r="AZ3503">
        <v>0</v>
      </c>
      <c r="BA3503">
        <v>0</v>
      </c>
      <c r="BB3503" t="s">
        <v>6168</v>
      </c>
      <c r="BC3503">
        <v>0</v>
      </c>
      <c r="BD3503">
        <v>0</v>
      </c>
      <c r="BE3503" t="s">
        <v>6169</v>
      </c>
      <c r="BF3503" t="s">
        <v>6170</v>
      </c>
      <c r="BG3503">
        <v>0</v>
      </c>
      <c r="BH3503" t="s">
        <v>6171</v>
      </c>
      <c r="BI3503">
        <v>34</v>
      </c>
      <c r="BJ3503" t="s">
        <v>6172</v>
      </c>
      <c r="BK3503">
        <v>0</v>
      </c>
      <c r="BL3503">
        <v>59</v>
      </c>
      <c r="BM3503" s="3">
        <f t="shared" si="494"/>
        <v>0.79661016949152541</v>
      </c>
    </row>
    <row r="3504" spans="1:65">
      <c r="A3504" t="s">
        <v>3641</v>
      </c>
      <c r="B3504" s="2">
        <v>45870</v>
      </c>
      <c r="C3504" t="s">
        <v>3137</v>
      </c>
      <c r="D3504" t="s">
        <v>3639</v>
      </c>
      <c r="E3504">
        <v>8</v>
      </c>
      <c r="F3504" t="s">
        <v>49</v>
      </c>
      <c r="G3504" t="s">
        <v>50</v>
      </c>
      <c r="H3504" t="s">
        <v>51</v>
      </c>
      <c r="I3504" t="s">
        <v>74</v>
      </c>
      <c r="J3504" t="s">
        <v>53</v>
      </c>
      <c r="K3504" t="s">
        <v>54</v>
      </c>
      <c r="L3504" t="s">
        <v>55</v>
      </c>
      <c r="M3504" t="s">
        <v>56</v>
      </c>
      <c r="N3504" t="s">
        <v>76</v>
      </c>
      <c r="O3504" t="s">
        <v>58</v>
      </c>
      <c r="P3504">
        <v>57</v>
      </c>
      <c r="Q3504">
        <v>59</v>
      </c>
      <c r="R3504">
        <v>56</v>
      </c>
      <c r="S3504">
        <v>1</v>
      </c>
      <c r="T3504">
        <f t="shared" si="486"/>
        <v>55</v>
      </c>
      <c r="U3504">
        <v>55</v>
      </c>
      <c r="V3504">
        <f t="shared" si="487"/>
        <v>0</v>
      </c>
      <c r="W3504" s="3">
        <f t="shared" si="488"/>
        <v>1.7857142857142856E-2</v>
      </c>
      <c r="X3504">
        <v>27</v>
      </c>
      <c r="Y3504" s="4">
        <v>6</v>
      </c>
      <c r="Z3504" s="4">
        <v>1.7</v>
      </c>
      <c r="AA3504" s="5">
        <v>38879.589999999997</v>
      </c>
      <c r="AB3504" s="5">
        <f t="shared" si="489"/>
        <v>2138377.4500000002</v>
      </c>
      <c r="AC3504" s="5">
        <v>23441.41</v>
      </c>
      <c r="AD3504" s="5">
        <f t="shared" si="490"/>
        <v>1312718.96</v>
      </c>
      <c r="AE3504" s="5">
        <v>95666.84</v>
      </c>
      <c r="AF3504" s="5">
        <v>26221.33</v>
      </c>
      <c r="AG3504" s="5">
        <v>9840.2900000000009</v>
      </c>
      <c r="AH3504" s="5">
        <v>2465</v>
      </c>
      <c r="AI3504" s="5">
        <v>3200</v>
      </c>
      <c r="AJ3504">
        <v>0</v>
      </c>
      <c r="AK3504" s="5">
        <v>0</v>
      </c>
      <c r="AL3504" s="5">
        <v>0</v>
      </c>
      <c r="AM3504" s="5">
        <v>38275.25</v>
      </c>
      <c r="AN3504">
        <v>4</v>
      </c>
      <c r="AO3504">
        <v>4</v>
      </c>
      <c r="AP3504" t="str">
        <f t="shared" si="491"/>
        <v>Yes</v>
      </c>
      <c r="AQ3504">
        <v>0</v>
      </c>
      <c r="AR3504" s="5">
        <f t="shared" si="492"/>
        <v>1488387.67</v>
      </c>
      <c r="AS3504" s="5">
        <f t="shared" si="493"/>
        <v>649989.78</v>
      </c>
      <c r="AT3504" t="s">
        <v>59</v>
      </c>
      <c r="AU3504" t="s">
        <v>6164</v>
      </c>
      <c r="AV3504" t="s">
        <v>6165</v>
      </c>
      <c r="AW3504" t="s">
        <v>6166</v>
      </c>
      <c r="AX3504" t="s">
        <v>6167</v>
      </c>
      <c r="AY3504">
        <v>59</v>
      </c>
      <c r="AZ3504">
        <v>0</v>
      </c>
      <c r="BA3504">
        <v>0</v>
      </c>
      <c r="BB3504" t="s">
        <v>6168</v>
      </c>
      <c r="BC3504">
        <v>0</v>
      </c>
      <c r="BD3504">
        <v>0</v>
      </c>
      <c r="BE3504" t="s">
        <v>6169</v>
      </c>
      <c r="BF3504" t="s">
        <v>6170</v>
      </c>
      <c r="BG3504">
        <v>1</v>
      </c>
      <c r="BH3504" t="s">
        <v>6186</v>
      </c>
      <c r="BI3504">
        <v>34</v>
      </c>
      <c r="BJ3504" t="s">
        <v>6172</v>
      </c>
      <c r="BK3504">
        <v>0</v>
      </c>
      <c r="BL3504">
        <v>76</v>
      </c>
      <c r="BM3504" s="3">
        <f t="shared" si="494"/>
        <v>0.73684210526315785</v>
      </c>
    </row>
    <row r="3505" spans="1:65">
      <c r="A3505" t="s">
        <v>3642</v>
      </c>
      <c r="B3505" s="2">
        <v>45870</v>
      </c>
      <c r="C3505" t="s">
        <v>3137</v>
      </c>
      <c r="D3505" t="s">
        <v>3639</v>
      </c>
      <c r="E3505">
        <v>8</v>
      </c>
      <c r="F3505" t="s">
        <v>49</v>
      </c>
      <c r="G3505" t="s">
        <v>62</v>
      </c>
      <c r="H3505" t="s">
        <v>141</v>
      </c>
      <c r="I3505" t="s">
        <v>74</v>
      </c>
      <c r="J3505" t="s">
        <v>53</v>
      </c>
      <c r="K3505" t="s">
        <v>75</v>
      </c>
      <c r="L3505" t="s">
        <v>67</v>
      </c>
      <c r="M3505" t="s">
        <v>56</v>
      </c>
      <c r="N3505" t="s">
        <v>69</v>
      </c>
      <c r="O3505" t="s">
        <v>82</v>
      </c>
      <c r="P3505">
        <v>59</v>
      </c>
      <c r="Q3505">
        <v>60</v>
      </c>
      <c r="R3505">
        <v>59</v>
      </c>
      <c r="S3505">
        <v>2</v>
      </c>
      <c r="T3505">
        <f t="shared" si="486"/>
        <v>57</v>
      </c>
      <c r="U3505">
        <v>56</v>
      </c>
      <c r="V3505">
        <f t="shared" si="487"/>
        <v>1</v>
      </c>
      <c r="W3505" s="3">
        <f t="shared" si="488"/>
        <v>3.3898305084745763E-2</v>
      </c>
      <c r="X3505">
        <v>31</v>
      </c>
      <c r="Y3505" s="4">
        <v>8.1</v>
      </c>
      <c r="Z3505" s="4">
        <v>1.4</v>
      </c>
      <c r="AA3505" s="5">
        <v>36409.81</v>
      </c>
      <c r="AB3505" s="5">
        <f t="shared" si="489"/>
        <v>2038949.36</v>
      </c>
      <c r="AC3505" s="5">
        <v>23025.7</v>
      </c>
      <c r="AD3505" s="5">
        <f t="shared" si="490"/>
        <v>1358516.3</v>
      </c>
      <c r="AE3505" s="5">
        <v>100821.79</v>
      </c>
      <c r="AF3505" s="5">
        <v>27062.93</v>
      </c>
      <c r="AG3505" s="5">
        <v>9475.9599999999991</v>
      </c>
      <c r="AH3505" s="5">
        <v>2030</v>
      </c>
      <c r="AI3505" s="5">
        <v>6400</v>
      </c>
      <c r="AJ3505">
        <v>0</v>
      </c>
      <c r="AK3505" s="5">
        <v>0</v>
      </c>
      <c r="AL3505" s="5">
        <v>673.21</v>
      </c>
      <c r="AM3505" s="5">
        <v>36122.25</v>
      </c>
      <c r="AN3505">
        <v>4</v>
      </c>
      <c r="AO3505">
        <v>4</v>
      </c>
      <c r="AP3505" t="str">
        <f t="shared" si="491"/>
        <v>Yes</v>
      </c>
      <c r="AQ3505">
        <v>1</v>
      </c>
      <c r="AR3505" s="5">
        <f t="shared" si="492"/>
        <v>1541102.44</v>
      </c>
      <c r="AS3505" s="5">
        <f t="shared" si="493"/>
        <v>497846.92</v>
      </c>
      <c r="AT3505" t="s">
        <v>59</v>
      </c>
      <c r="AU3505" t="s">
        <v>6164</v>
      </c>
      <c r="AV3505" t="s">
        <v>6165</v>
      </c>
      <c r="AW3505" t="s">
        <v>6166</v>
      </c>
      <c r="AX3505" t="s">
        <v>6177</v>
      </c>
      <c r="AY3505">
        <v>59</v>
      </c>
      <c r="AZ3505">
        <v>0</v>
      </c>
      <c r="BA3505">
        <v>11</v>
      </c>
      <c r="BB3505" t="s">
        <v>6191</v>
      </c>
      <c r="BC3505">
        <v>0</v>
      </c>
      <c r="BD3505">
        <v>0</v>
      </c>
      <c r="BE3505" t="s">
        <v>6169</v>
      </c>
      <c r="BF3505" t="s">
        <v>6170</v>
      </c>
      <c r="BG3505">
        <v>1</v>
      </c>
      <c r="BH3505" t="s">
        <v>6186</v>
      </c>
      <c r="BI3505">
        <v>56</v>
      </c>
      <c r="BJ3505" t="s">
        <v>6187</v>
      </c>
      <c r="BK3505">
        <v>0</v>
      </c>
      <c r="BL3505">
        <v>70</v>
      </c>
      <c r="BM3505" s="3">
        <f t="shared" si="494"/>
        <v>0.84285714285714286</v>
      </c>
    </row>
    <row r="3506" spans="1:65">
      <c r="A3506" t="s">
        <v>3643</v>
      </c>
      <c r="B3506" s="2">
        <v>45870</v>
      </c>
      <c r="C3506" t="s">
        <v>3137</v>
      </c>
      <c r="D3506" t="s">
        <v>3639</v>
      </c>
      <c r="E3506">
        <v>8</v>
      </c>
      <c r="F3506" t="s">
        <v>72</v>
      </c>
      <c r="G3506" t="s">
        <v>62</v>
      </c>
      <c r="H3506" t="s">
        <v>220</v>
      </c>
      <c r="I3506" t="s">
        <v>74</v>
      </c>
      <c r="J3506" t="s">
        <v>65</v>
      </c>
      <c r="K3506" t="s">
        <v>75</v>
      </c>
      <c r="L3506" t="s">
        <v>92</v>
      </c>
      <c r="M3506" t="s">
        <v>68</v>
      </c>
      <c r="N3506" t="s">
        <v>69</v>
      </c>
      <c r="O3506" t="s">
        <v>82</v>
      </c>
      <c r="P3506">
        <v>52</v>
      </c>
      <c r="Q3506">
        <v>55</v>
      </c>
      <c r="R3506">
        <v>54</v>
      </c>
      <c r="S3506">
        <v>1</v>
      </c>
      <c r="T3506">
        <f t="shared" si="486"/>
        <v>53</v>
      </c>
      <c r="U3506">
        <v>50</v>
      </c>
      <c r="V3506">
        <f t="shared" si="487"/>
        <v>3</v>
      </c>
      <c r="W3506" s="3">
        <f t="shared" si="488"/>
        <v>1.8518518518518517E-2</v>
      </c>
      <c r="X3506">
        <v>44</v>
      </c>
      <c r="Y3506" s="4">
        <v>6.6</v>
      </c>
      <c r="Z3506" s="4">
        <v>2.4</v>
      </c>
      <c r="AA3506" s="5">
        <v>52306.879999999997</v>
      </c>
      <c r="AB3506" s="5">
        <f t="shared" si="489"/>
        <v>2615344</v>
      </c>
      <c r="AC3506" s="5">
        <v>33774.44</v>
      </c>
      <c r="AD3506" s="5">
        <f t="shared" si="490"/>
        <v>1823819.76</v>
      </c>
      <c r="AE3506" s="5">
        <v>120306.01</v>
      </c>
      <c r="AF3506" s="5">
        <v>35155.64</v>
      </c>
      <c r="AG3506" s="5">
        <v>12278.1</v>
      </c>
      <c r="AH3506" s="5">
        <v>3480</v>
      </c>
      <c r="AI3506" s="5">
        <v>4600</v>
      </c>
      <c r="AJ3506">
        <v>1</v>
      </c>
      <c r="AK3506" s="5">
        <v>12863.69</v>
      </c>
      <c r="AL3506" s="5">
        <v>2962.87</v>
      </c>
      <c r="AM3506" s="5">
        <v>30653.21</v>
      </c>
      <c r="AN3506">
        <v>4</v>
      </c>
      <c r="AO3506">
        <v>2</v>
      </c>
      <c r="AP3506" t="str">
        <f t="shared" si="491"/>
        <v>Yes</v>
      </c>
      <c r="AQ3506">
        <v>1</v>
      </c>
      <c r="AR3506" s="5">
        <f t="shared" si="492"/>
        <v>2046119.28</v>
      </c>
      <c r="AS3506" s="5">
        <f t="shared" si="493"/>
        <v>569224.72</v>
      </c>
      <c r="AT3506" t="s">
        <v>59</v>
      </c>
      <c r="AU3506" t="s">
        <v>6194</v>
      </c>
      <c r="AV3506" t="s">
        <v>6195</v>
      </c>
      <c r="AW3506" t="s">
        <v>6183</v>
      </c>
      <c r="AX3506" t="s">
        <v>6167</v>
      </c>
      <c r="AY3506">
        <v>55</v>
      </c>
      <c r="AZ3506">
        <v>0</v>
      </c>
      <c r="BA3506">
        <v>25</v>
      </c>
      <c r="BB3506" t="s">
        <v>6180</v>
      </c>
      <c r="BC3506">
        <v>0</v>
      </c>
      <c r="BD3506">
        <v>0</v>
      </c>
      <c r="BE3506" t="s">
        <v>6169</v>
      </c>
      <c r="BF3506" t="s">
        <v>6170</v>
      </c>
      <c r="BG3506">
        <v>1</v>
      </c>
      <c r="BH3506" t="s">
        <v>6186</v>
      </c>
      <c r="BI3506">
        <v>37</v>
      </c>
      <c r="BJ3506" t="s">
        <v>6172</v>
      </c>
      <c r="BK3506">
        <v>0</v>
      </c>
      <c r="BL3506">
        <v>64</v>
      </c>
      <c r="BM3506" s="3">
        <f t="shared" si="494"/>
        <v>0.84375</v>
      </c>
    </row>
    <row r="3507" spans="1:65">
      <c r="A3507" t="s">
        <v>3644</v>
      </c>
      <c r="B3507" s="2">
        <v>45870</v>
      </c>
      <c r="C3507" t="s">
        <v>3137</v>
      </c>
      <c r="D3507" t="s">
        <v>3639</v>
      </c>
      <c r="E3507">
        <v>8</v>
      </c>
      <c r="F3507" t="s">
        <v>61</v>
      </c>
      <c r="G3507" t="s">
        <v>79</v>
      </c>
      <c r="H3507" t="s">
        <v>84</v>
      </c>
      <c r="I3507" t="s">
        <v>52</v>
      </c>
      <c r="J3507" t="s">
        <v>81</v>
      </c>
      <c r="K3507" t="s">
        <v>54</v>
      </c>
      <c r="L3507" t="s">
        <v>92</v>
      </c>
      <c r="M3507" t="s">
        <v>56</v>
      </c>
      <c r="N3507" t="s">
        <v>76</v>
      </c>
      <c r="O3507" t="s">
        <v>82</v>
      </c>
      <c r="P3507">
        <v>40</v>
      </c>
      <c r="Q3507">
        <v>42</v>
      </c>
      <c r="R3507">
        <v>41</v>
      </c>
      <c r="S3507">
        <v>1</v>
      </c>
      <c r="T3507">
        <f t="shared" si="486"/>
        <v>40</v>
      </c>
      <c r="U3507">
        <v>38</v>
      </c>
      <c r="V3507">
        <f t="shared" si="487"/>
        <v>2</v>
      </c>
      <c r="W3507" s="3">
        <f t="shared" si="488"/>
        <v>2.4390243902439025E-2</v>
      </c>
      <c r="X3507">
        <v>38</v>
      </c>
      <c r="Y3507" s="4">
        <v>2</v>
      </c>
      <c r="Z3507" s="4">
        <v>1.8</v>
      </c>
      <c r="AA3507" s="5">
        <v>84374.61</v>
      </c>
      <c r="AB3507" s="5">
        <f t="shared" si="489"/>
        <v>3206235.18</v>
      </c>
      <c r="AC3507" s="5">
        <v>53226.14</v>
      </c>
      <c r="AD3507" s="5">
        <f t="shared" si="490"/>
        <v>2182271.7400000002</v>
      </c>
      <c r="AE3507" s="5">
        <v>132819.68</v>
      </c>
      <c r="AF3507" s="5">
        <v>35205.129999999997</v>
      </c>
      <c r="AG3507" s="5">
        <v>10592.15</v>
      </c>
      <c r="AH3507" s="5">
        <v>2610</v>
      </c>
      <c r="AI3507" s="5">
        <v>6800</v>
      </c>
      <c r="AJ3507">
        <v>0</v>
      </c>
      <c r="AK3507" s="5">
        <v>0</v>
      </c>
      <c r="AL3507" s="5">
        <v>3100.47</v>
      </c>
      <c r="AM3507" s="5">
        <v>26837.53</v>
      </c>
      <c r="AN3507">
        <v>4</v>
      </c>
      <c r="AO3507">
        <v>5</v>
      </c>
      <c r="AP3507" t="str">
        <f t="shared" si="491"/>
        <v>No</v>
      </c>
      <c r="AQ3507">
        <v>1</v>
      </c>
      <c r="AR3507" s="5">
        <f t="shared" si="492"/>
        <v>2400236.7000000002</v>
      </c>
      <c r="AS3507" s="5">
        <f t="shared" si="493"/>
        <v>805998.48</v>
      </c>
      <c r="AT3507" t="s">
        <v>59</v>
      </c>
      <c r="AU3507" t="s">
        <v>6164</v>
      </c>
      <c r="AV3507" t="s">
        <v>6165</v>
      </c>
      <c r="AW3507" t="s">
        <v>6166</v>
      </c>
      <c r="AX3507" t="s">
        <v>6167</v>
      </c>
      <c r="AY3507">
        <v>43</v>
      </c>
      <c r="AZ3507">
        <v>2</v>
      </c>
      <c r="BA3507">
        <v>18</v>
      </c>
      <c r="BB3507" t="s">
        <v>6185</v>
      </c>
      <c r="BC3507">
        <v>1</v>
      </c>
      <c r="BD3507">
        <v>0</v>
      </c>
      <c r="BE3507" t="s">
        <v>6196</v>
      </c>
      <c r="BF3507" t="s">
        <v>6170</v>
      </c>
      <c r="BG3507">
        <v>0</v>
      </c>
      <c r="BH3507" t="s">
        <v>6171</v>
      </c>
      <c r="BI3507">
        <v>34</v>
      </c>
      <c r="BJ3507" t="s">
        <v>6172</v>
      </c>
      <c r="BK3507">
        <v>0</v>
      </c>
      <c r="BL3507">
        <v>52</v>
      </c>
      <c r="BM3507" s="3">
        <f t="shared" si="494"/>
        <v>0.78846153846153844</v>
      </c>
    </row>
    <row r="3508" spans="1:65">
      <c r="A3508" t="s">
        <v>3645</v>
      </c>
      <c r="B3508" s="2">
        <v>45870</v>
      </c>
      <c r="C3508" t="s">
        <v>3137</v>
      </c>
      <c r="D3508" t="s">
        <v>3639</v>
      </c>
      <c r="E3508">
        <v>8</v>
      </c>
      <c r="F3508" t="s">
        <v>72</v>
      </c>
      <c r="G3508" t="s">
        <v>62</v>
      </c>
      <c r="H3508" t="s">
        <v>155</v>
      </c>
      <c r="I3508" t="s">
        <v>52</v>
      </c>
      <c r="J3508" t="s">
        <v>81</v>
      </c>
      <c r="K3508" t="s">
        <v>75</v>
      </c>
      <c r="L3508" t="s">
        <v>67</v>
      </c>
      <c r="M3508" t="s">
        <v>56</v>
      </c>
      <c r="N3508" t="s">
        <v>57</v>
      </c>
      <c r="O3508" t="s">
        <v>70</v>
      </c>
      <c r="P3508">
        <v>41</v>
      </c>
      <c r="Q3508">
        <v>43</v>
      </c>
      <c r="R3508">
        <v>44</v>
      </c>
      <c r="S3508">
        <v>2</v>
      </c>
      <c r="T3508">
        <f t="shared" si="486"/>
        <v>42</v>
      </c>
      <c r="U3508">
        <v>40</v>
      </c>
      <c r="V3508">
        <f t="shared" si="487"/>
        <v>2</v>
      </c>
      <c r="W3508" s="3">
        <f t="shared" si="488"/>
        <v>4.5454545454545456E-2</v>
      </c>
      <c r="X3508">
        <v>42</v>
      </c>
      <c r="Y3508" s="4">
        <v>5.3</v>
      </c>
      <c r="Z3508" s="4">
        <v>2.2000000000000002</v>
      </c>
      <c r="AA3508" s="5">
        <v>78571.58</v>
      </c>
      <c r="AB3508" s="5">
        <f t="shared" si="489"/>
        <v>3142863.2</v>
      </c>
      <c r="AC3508" s="5">
        <v>52038.559999999998</v>
      </c>
      <c r="AD3508" s="5">
        <f t="shared" si="490"/>
        <v>2289696.64</v>
      </c>
      <c r="AE3508" s="5">
        <v>142140.24</v>
      </c>
      <c r="AF3508" s="5">
        <v>37665.85</v>
      </c>
      <c r="AG3508" s="5">
        <v>11312.22</v>
      </c>
      <c r="AH3508" s="5">
        <v>3190</v>
      </c>
      <c r="AI3508" s="5">
        <v>13600</v>
      </c>
      <c r="AJ3508">
        <v>0</v>
      </c>
      <c r="AK3508" s="5">
        <v>0</v>
      </c>
      <c r="AL3508" s="5">
        <v>2965.74</v>
      </c>
      <c r="AM3508" s="5">
        <v>25401.16</v>
      </c>
      <c r="AN3508">
        <v>4</v>
      </c>
      <c r="AO3508">
        <v>4</v>
      </c>
      <c r="AP3508" t="str">
        <f t="shared" si="491"/>
        <v>Yes</v>
      </c>
      <c r="AQ3508">
        <v>0</v>
      </c>
      <c r="AR3508" s="5">
        <f t="shared" si="492"/>
        <v>2525971.85</v>
      </c>
      <c r="AS3508" s="5">
        <f t="shared" si="493"/>
        <v>616891.35</v>
      </c>
      <c r="AT3508" t="s">
        <v>116</v>
      </c>
      <c r="AU3508" t="s">
        <v>6164</v>
      </c>
      <c r="AV3508" t="s">
        <v>6165</v>
      </c>
      <c r="AW3508" t="s">
        <v>6166</v>
      </c>
      <c r="AX3508" t="s">
        <v>6184</v>
      </c>
      <c r="AY3508">
        <v>42</v>
      </c>
      <c r="AZ3508">
        <v>0</v>
      </c>
      <c r="BA3508">
        <v>21</v>
      </c>
      <c r="BB3508" t="s">
        <v>6180</v>
      </c>
      <c r="BC3508">
        <v>0</v>
      </c>
      <c r="BD3508">
        <v>0</v>
      </c>
      <c r="BE3508" t="s">
        <v>6169</v>
      </c>
      <c r="BF3508" t="s">
        <v>6176</v>
      </c>
      <c r="BG3508">
        <v>1</v>
      </c>
      <c r="BH3508" t="s">
        <v>6179</v>
      </c>
      <c r="BI3508">
        <v>48</v>
      </c>
      <c r="BJ3508" t="s">
        <v>6172</v>
      </c>
      <c r="BK3508">
        <v>0</v>
      </c>
      <c r="BL3508">
        <v>51</v>
      </c>
      <c r="BM3508" s="3">
        <f t="shared" si="494"/>
        <v>0.86274509803921573</v>
      </c>
    </row>
    <row r="3509" spans="1:65">
      <c r="A3509" t="s">
        <v>3646</v>
      </c>
      <c r="B3509" s="2">
        <v>45870</v>
      </c>
      <c r="C3509" t="s">
        <v>3137</v>
      </c>
      <c r="D3509" t="s">
        <v>3639</v>
      </c>
      <c r="E3509">
        <v>8</v>
      </c>
      <c r="F3509" t="s">
        <v>49</v>
      </c>
      <c r="G3509" t="s">
        <v>62</v>
      </c>
      <c r="H3509" t="s">
        <v>133</v>
      </c>
      <c r="I3509" t="s">
        <v>74</v>
      </c>
      <c r="J3509" t="s">
        <v>65</v>
      </c>
      <c r="K3509" t="s">
        <v>75</v>
      </c>
      <c r="L3509" t="s">
        <v>55</v>
      </c>
      <c r="M3509" t="s">
        <v>56</v>
      </c>
      <c r="N3509" t="s">
        <v>76</v>
      </c>
      <c r="O3509" t="s">
        <v>120</v>
      </c>
      <c r="P3509">
        <v>47</v>
      </c>
      <c r="Q3509">
        <v>49</v>
      </c>
      <c r="R3509">
        <v>48</v>
      </c>
      <c r="S3509">
        <v>1</v>
      </c>
      <c r="T3509">
        <f t="shared" si="486"/>
        <v>47</v>
      </c>
      <c r="U3509">
        <v>45</v>
      </c>
      <c r="V3509">
        <f t="shared" si="487"/>
        <v>2</v>
      </c>
      <c r="W3509" s="3">
        <f t="shared" si="488"/>
        <v>2.0833333333333332E-2</v>
      </c>
      <c r="X3509">
        <v>14</v>
      </c>
      <c r="Y3509" s="4">
        <v>2.4</v>
      </c>
      <c r="Z3509" s="4">
        <v>1.7</v>
      </c>
      <c r="AA3509" s="5">
        <v>52655.76</v>
      </c>
      <c r="AB3509" s="5">
        <f t="shared" si="489"/>
        <v>2369509.2000000002</v>
      </c>
      <c r="AC3509" s="5">
        <v>34780.35</v>
      </c>
      <c r="AD3509" s="5">
        <f t="shared" si="490"/>
        <v>1669456.8</v>
      </c>
      <c r="AE3509" s="5">
        <v>105589.32</v>
      </c>
      <c r="AF3509" s="5">
        <v>30466.31</v>
      </c>
      <c r="AG3509" s="5">
        <v>8104.46</v>
      </c>
      <c r="AH3509" s="5">
        <v>2465</v>
      </c>
      <c r="AI3509" s="5">
        <v>4600</v>
      </c>
      <c r="AJ3509">
        <v>0</v>
      </c>
      <c r="AK3509" s="5">
        <v>0</v>
      </c>
      <c r="AL3509" s="5">
        <v>2005.01</v>
      </c>
      <c r="AM3509" s="5">
        <v>30821.14</v>
      </c>
      <c r="AN3509">
        <v>4</v>
      </c>
      <c r="AO3509">
        <v>3</v>
      </c>
      <c r="AP3509" t="str">
        <f t="shared" si="491"/>
        <v>Yes</v>
      </c>
      <c r="AQ3509">
        <v>0</v>
      </c>
      <c r="AR3509" s="5">
        <f t="shared" si="492"/>
        <v>1853508.04</v>
      </c>
      <c r="AS3509" s="5">
        <f t="shared" si="493"/>
        <v>516001.16</v>
      </c>
      <c r="AT3509" t="s">
        <v>59</v>
      </c>
      <c r="AU3509" t="s">
        <v>6164</v>
      </c>
      <c r="AV3509" t="s">
        <v>6165</v>
      </c>
      <c r="AW3509" t="s">
        <v>6166</v>
      </c>
      <c r="AX3509" t="s">
        <v>6167</v>
      </c>
      <c r="AY3509">
        <v>54</v>
      </c>
      <c r="AZ3509">
        <v>4</v>
      </c>
      <c r="BA3509">
        <v>18</v>
      </c>
      <c r="BB3509" t="s">
        <v>6185</v>
      </c>
      <c r="BC3509">
        <v>0</v>
      </c>
      <c r="BD3509">
        <v>0</v>
      </c>
      <c r="BE3509" t="s">
        <v>6169</v>
      </c>
      <c r="BF3509" t="s">
        <v>6170</v>
      </c>
      <c r="BG3509">
        <v>0</v>
      </c>
      <c r="BH3509" t="s">
        <v>6171</v>
      </c>
      <c r="BI3509">
        <v>18</v>
      </c>
      <c r="BJ3509" t="s">
        <v>6172</v>
      </c>
      <c r="BK3509">
        <v>0</v>
      </c>
      <c r="BL3509">
        <v>59</v>
      </c>
      <c r="BM3509" s="3">
        <f t="shared" si="494"/>
        <v>0.81355932203389836</v>
      </c>
    </row>
    <row r="3510" spans="1:65">
      <c r="A3510" t="s">
        <v>3647</v>
      </c>
      <c r="B3510" s="2">
        <v>45870</v>
      </c>
      <c r="C3510" t="s">
        <v>3137</v>
      </c>
      <c r="D3510" t="s">
        <v>3639</v>
      </c>
      <c r="E3510">
        <v>8</v>
      </c>
      <c r="F3510" t="s">
        <v>49</v>
      </c>
      <c r="G3510" t="s">
        <v>50</v>
      </c>
      <c r="H3510" t="s">
        <v>108</v>
      </c>
      <c r="I3510" t="s">
        <v>52</v>
      </c>
      <c r="J3510" t="s">
        <v>53</v>
      </c>
      <c r="K3510" t="s">
        <v>54</v>
      </c>
      <c r="L3510" t="s">
        <v>67</v>
      </c>
      <c r="M3510" t="s">
        <v>56</v>
      </c>
      <c r="N3510" t="s">
        <v>76</v>
      </c>
      <c r="O3510" t="s">
        <v>70</v>
      </c>
      <c r="P3510">
        <v>58</v>
      </c>
      <c r="Q3510">
        <v>59</v>
      </c>
      <c r="R3510">
        <v>56</v>
      </c>
      <c r="S3510">
        <v>2</v>
      </c>
      <c r="T3510">
        <f t="shared" si="486"/>
        <v>54</v>
      </c>
      <c r="U3510">
        <v>54</v>
      </c>
      <c r="V3510">
        <f t="shared" si="487"/>
        <v>0</v>
      </c>
      <c r="W3510" s="3">
        <f t="shared" si="488"/>
        <v>3.5714285714285712E-2</v>
      </c>
      <c r="X3510">
        <v>44</v>
      </c>
      <c r="Y3510" s="4">
        <v>1.9</v>
      </c>
      <c r="Z3510" s="4">
        <v>1</v>
      </c>
      <c r="AA3510" s="5">
        <v>39160.370000000003</v>
      </c>
      <c r="AB3510" s="5">
        <f t="shared" si="489"/>
        <v>2114659.98</v>
      </c>
      <c r="AC3510" s="5">
        <v>22881.13</v>
      </c>
      <c r="AD3510" s="5">
        <f t="shared" si="490"/>
        <v>1281343.28</v>
      </c>
      <c r="AE3510" s="5">
        <v>99308.07</v>
      </c>
      <c r="AF3510" s="5">
        <v>28070.84</v>
      </c>
      <c r="AG3510" s="5">
        <v>11693.22</v>
      </c>
      <c r="AH3510" s="5">
        <v>1450</v>
      </c>
      <c r="AI3510" s="5">
        <v>6400</v>
      </c>
      <c r="AJ3510">
        <v>0</v>
      </c>
      <c r="AK3510" s="5">
        <v>0</v>
      </c>
      <c r="AL3510" s="5">
        <v>0</v>
      </c>
      <c r="AM3510" s="5">
        <v>33078.379999999997</v>
      </c>
      <c r="AN3510">
        <v>4</v>
      </c>
      <c r="AO3510">
        <v>3</v>
      </c>
      <c r="AP3510" t="str">
        <f t="shared" si="491"/>
        <v>Yes</v>
      </c>
      <c r="AQ3510">
        <v>0</v>
      </c>
      <c r="AR3510" s="5">
        <f t="shared" si="492"/>
        <v>1461343.79</v>
      </c>
      <c r="AS3510" s="5">
        <f t="shared" si="493"/>
        <v>653316.18999999994</v>
      </c>
      <c r="AT3510" t="s">
        <v>59</v>
      </c>
      <c r="AU3510" t="s">
        <v>6164</v>
      </c>
      <c r="AV3510" t="s">
        <v>6165</v>
      </c>
      <c r="AW3510" t="s">
        <v>6166</v>
      </c>
      <c r="AX3510" t="s">
        <v>6202</v>
      </c>
      <c r="AY3510">
        <v>63</v>
      </c>
      <c r="AZ3510">
        <v>2</v>
      </c>
      <c r="BA3510">
        <v>0</v>
      </c>
      <c r="BB3510" t="s">
        <v>6168</v>
      </c>
      <c r="BC3510">
        <v>0</v>
      </c>
      <c r="BD3510">
        <v>0</v>
      </c>
      <c r="BE3510" t="s">
        <v>6169</v>
      </c>
      <c r="BF3510" t="s">
        <v>6170</v>
      </c>
      <c r="BG3510">
        <v>1</v>
      </c>
      <c r="BH3510" t="s">
        <v>6179</v>
      </c>
      <c r="BI3510">
        <v>45</v>
      </c>
      <c r="BJ3510" t="s">
        <v>6172</v>
      </c>
      <c r="BK3510">
        <v>0</v>
      </c>
      <c r="BL3510">
        <v>71</v>
      </c>
      <c r="BM3510" s="3">
        <f t="shared" si="494"/>
        <v>0.78873239436619713</v>
      </c>
    </row>
    <row r="3511" spans="1:65">
      <c r="A3511" t="s">
        <v>3648</v>
      </c>
      <c r="B3511" s="2">
        <v>45870</v>
      </c>
      <c r="C3511" t="s">
        <v>3137</v>
      </c>
      <c r="D3511" t="s">
        <v>3639</v>
      </c>
      <c r="E3511">
        <v>8</v>
      </c>
      <c r="F3511" t="s">
        <v>78</v>
      </c>
      <c r="G3511" t="s">
        <v>50</v>
      </c>
      <c r="H3511" t="s">
        <v>173</v>
      </c>
      <c r="I3511" t="s">
        <v>74</v>
      </c>
      <c r="J3511" t="s">
        <v>65</v>
      </c>
      <c r="K3511" t="s">
        <v>75</v>
      </c>
      <c r="L3511" t="s">
        <v>92</v>
      </c>
      <c r="M3511" t="s">
        <v>68</v>
      </c>
      <c r="N3511" t="s">
        <v>109</v>
      </c>
      <c r="O3511" t="s">
        <v>82</v>
      </c>
      <c r="P3511">
        <v>41</v>
      </c>
      <c r="Q3511">
        <v>43</v>
      </c>
      <c r="R3511">
        <v>43</v>
      </c>
      <c r="S3511">
        <v>1</v>
      </c>
      <c r="T3511">
        <f t="shared" si="486"/>
        <v>42</v>
      </c>
      <c r="U3511">
        <v>41</v>
      </c>
      <c r="V3511">
        <f t="shared" si="487"/>
        <v>1</v>
      </c>
      <c r="W3511" s="3">
        <f t="shared" si="488"/>
        <v>2.3255813953488372E-2</v>
      </c>
      <c r="X3511">
        <v>30</v>
      </c>
      <c r="Y3511" s="4">
        <v>2.5</v>
      </c>
      <c r="Z3511" s="4">
        <v>1.9</v>
      </c>
      <c r="AA3511" s="5">
        <v>52170.75</v>
      </c>
      <c r="AB3511" s="5">
        <f t="shared" si="489"/>
        <v>2139000.75</v>
      </c>
      <c r="AC3511" s="5">
        <v>33740.370000000003</v>
      </c>
      <c r="AD3511" s="5">
        <f t="shared" si="490"/>
        <v>1450835.91</v>
      </c>
      <c r="AE3511" s="5">
        <v>97038.25</v>
      </c>
      <c r="AF3511" s="5">
        <v>28896.71</v>
      </c>
      <c r="AG3511" s="5">
        <v>9775.74</v>
      </c>
      <c r="AH3511" s="5">
        <v>2755</v>
      </c>
      <c r="AI3511" s="5">
        <v>4600</v>
      </c>
      <c r="AJ3511">
        <v>0</v>
      </c>
      <c r="AK3511" s="5">
        <v>0</v>
      </c>
      <c r="AL3511" s="5">
        <v>1019.29</v>
      </c>
      <c r="AM3511" s="5">
        <v>60211.49</v>
      </c>
      <c r="AN3511">
        <v>8</v>
      </c>
      <c r="AO3511">
        <v>8</v>
      </c>
      <c r="AP3511" t="str">
        <f t="shared" si="491"/>
        <v>Yes</v>
      </c>
      <c r="AQ3511">
        <v>1</v>
      </c>
      <c r="AR3511" s="5">
        <f t="shared" si="492"/>
        <v>1655132.39</v>
      </c>
      <c r="AS3511" s="5">
        <f t="shared" si="493"/>
        <v>483868.36</v>
      </c>
      <c r="AT3511" t="s">
        <v>59</v>
      </c>
      <c r="AU3511" t="s">
        <v>6164</v>
      </c>
      <c r="AV3511" t="s">
        <v>6165</v>
      </c>
      <c r="AW3511" t="s">
        <v>6166</v>
      </c>
      <c r="AX3511" t="s">
        <v>6184</v>
      </c>
      <c r="AY3511">
        <v>43</v>
      </c>
      <c r="AZ3511">
        <v>0</v>
      </c>
      <c r="BA3511">
        <v>11</v>
      </c>
      <c r="BB3511" t="s">
        <v>6180</v>
      </c>
      <c r="BC3511">
        <v>0</v>
      </c>
      <c r="BD3511">
        <v>0</v>
      </c>
      <c r="BE3511" t="s">
        <v>6169</v>
      </c>
      <c r="BF3511" t="s">
        <v>6170</v>
      </c>
      <c r="BG3511">
        <v>5</v>
      </c>
      <c r="BH3511" t="s">
        <v>6209</v>
      </c>
      <c r="BI3511">
        <v>102</v>
      </c>
      <c r="BJ3511" t="s">
        <v>6193</v>
      </c>
      <c r="BK3511">
        <v>0</v>
      </c>
      <c r="BL3511">
        <v>62</v>
      </c>
      <c r="BM3511" s="3">
        <f t="shared" si="494"/>
        <v>0.69354838709677424</v>
      </c>
    </row>
    <row r="3512" spans="1:65">
      <c r="A3512" t="s">
        <v>3649</v>
      </c>
      <c r="B3512" s="2">
        <v>45870</v>
      </c>
      <c r="C3512" t="s">
        <v>3137</v>
      </c>
      <c r="D3512" t="s">
        <v>3639</v>
      </c>
      <c r="E3512">
        <v>8</v>
      </c>
      <c r="F3512" t="s">
        <v>61</v>
      </c>
      <c r="G3512" t="s">
        <v>62</v>
      </c>
      <c r="H3512" t="s">
        <v>104</v>
      </c>
      <c r="I3512" t="s">
        <v>64</v>
      </c>
      <c r="J3512" t="s">
        <v>81</v>
      </c>
      <c r="K3512" t="s">
        <v>75</v>
      </c>
      <c r="L3512" t="s">
        <v>55</v>
      </c>
      <c r="M3512" t="s">
        <v>56</v>
      </c>
      <c r="N3512" t="s">
        <v>94</v>
      </c>
      <c r="O3512" t="s">
        <v>58</v>
      </c>
      <c r="P3512">
        <v>36</v>
      </c>
      <c r="Q3512">
        <v>38</v>
      </c>
      <c r="R3512">
        <v>38</v>
      </c>
      <c r="S3512">
        <v>1</v>
      </c>
      <c r="T3512">
        <f t="shared" si="486"/>
        <v>37</v>
      </c>
      <c r="U3512">
        <v>35</v>
      </c>
      <c r="V3512">
        <f t="shared" si="487"/>
        <v>2</v>
      </c>
      <c r="W3512" s="3">
        <f t="shared" si="488"/>
        <v>2.6315789473684209E-2</v>
      </c>
      <c r="X3512">
        <v>12</v>
      </c>
      <c r="Y3512" s="4">
        <v>4.8</v>
      </c>
      <c r="Z3512" s="4">
        <v>1</v>
      </c>
      <c r="AA3512" s="5">
        <v>77384.84</v>
      </c>
      <c r="AB3512" s="5">
        <f t="shared" si="489"/>
        <v>2708469.4</v>
      </c>
      <c r="AC3512" s="5">
        <v>53179.5</v>
      </c>
      <c r="AD3512" s="5">
        <f t="shared" si="490"/>
        <v>2020821</v>
      </c>
      <c r="AE3512" s="5">
        <v>112778.04</v>
      </c>
      <c r="AF3512" s="5">
        <v>31804.49</v>
      </c>
      <c r="AG3512" s="5">
        <v>7571.62</v>
      </c>
      <c r="AH3512" s="5">
        <v>1450</v>
      </c>
      <c r="AI3512" s="5">
        <v>6800</v>
      </c>
      <c r="AJ3512">
        <v>0</v>
      </c>
      <c r="AK3512" s="5">
        <v>0</v>
      </c>
      <c r="AL3512" s="5">
        <v>2902.48</v>
      </c>
      <c r="AM3512" s="5">
        <v>24168.37</v>
      </c>
      <c r="AN3512">
        <v>4</v>
      </c>
      <c r="AO3512">
        <v>4</v>
      </c>
      <c r="AP3512" t="str">
        <f t="shared" si="491"/>
        <v>Yes</v>
      </c>
      <c r="AQ3512">
        <v>0</v>
      </c>
      <c r="AR3512" s="5">
        <f t="shared" si="492"/>
        <v>2208296</v>
      </c>
      <c r="AS3512" s="5">
        <f t="shared" si="493"/>
        <v>500173.4</v>
      </c>
      <c r="AT3512" t="s">
        <v>59</v>
      </c>
      <c r="AU3512" t="s">
        <v>6164</v>
      </c>
      <c r="AV3512" t="s">
        <v>6165</v>
      </c>
      <c r="AW3512" t="s">
        <v>6166</v>
      </c>
      <c r="AX3512" t="s">
        <v>6184</v>
      </c>
      <c r="AY3512">
        <v>36</v>
      </c>
      <c r="AZ3512">
        <v>0</v>
      </c>
      <c r="BA3512">
        <v>15</v>
      </c>
      <c r="BB3512" t="s">
        <v>6180</v>
      </c>
      <c r="BC3512">
        <v>0</v>
      </c>
      <c r="BD3512">
        <v>0</v>
      </c>
      <c r="BE3512" t="s">
        <v>6169</v>
      </c>
      <c r="BF3512" t="s">
        <v>6170</v>
      </c>
      <c r="BG3512">
        <v>0</v>
      </c>
      <c r="BH3512" t="s">
        <v>6171</v>
      </c>
      <c r="BI3512">
        <v>33</v>
      </c>
      <c r="BJ3512" t="s">
        <v>6172</v>
      </c>
      <c r="BK3512">
        <v>0</v>
      </c>
      <c r="BL3512">
        <v>51</v>
      </c>
      <c r="BM3512" s="3">
        <f t="shared" si="494"/>
        <v>0.74509803921568629</v>
      </c>
    </row>
    <row r="3513" spans="1:65">
      <c r="A3513" t="s">
        <v>3650</v>
      </c>
      <c r="B3513" s="2">
        <v>45870</v>
      </c>
      <c r="C3513" t="s">
        <v>3137</v>
      </c>
      <c r="D3513" t="s">
        <v>3639</v>
      </c>
      <c r="E3513">
        <v>8</v>
      </c>
      <c r="F3513" t="s">
        <v>78</v>
      </c>
      <c r="G3513" t="s">
        <v>50</v>
      </c>
      <c r="H3513" t="s">
        <v>161</v>
      </c>
      <c r="I3513" t="s">
        <v>52</v>
      </c>
      <c r="J3513" t="s">
        <v>81</v>
      </c>
      <c r="K3513" t="s">
        <v>66</v>
      </c>
      <c r="L3513" t="s">
        <v>87</v>
      </c>
      <c r="M3513" t="s">
        <v>68</v>
      </c>
      <c r="N3513" t="s">
        <v>76</v>
      </c>
      <c r="O3513" t="s">
        <v>82</v>
      </c>
      <c r="P3513">
        <v>38</v>
      </c>
      <c r="Q3513">
        <v>39</v>
      </c>
      <c r="R3513">
        <v>38</v>
      </c>
      <c r="S3513">
        <v>1</v>
      </c>
      <c r="T3513">
        <f t="shared" si="486"/>
        <v>37</v>
      </c>
      <c r="U3513">
        <v>37</v>
      </c>
      <c r="V3513">
        <f t="shared" si="487"/>
        <v>0</v>
      </c>
      <c r="W3513" s="3">
        <f t="shared" si="488"/>
        <v>2.6315789473684209E-2</v>
      </c>
      <c r="X3513">
        <v>17</v>
      </c>
      <c r="Y3513" s="4">
        <v>7.8</v>
      </c>
      <c r="Z3513" s="4">
        <v>1.4</v>
      </c>
      <c r="AA3513" s="5">
        <v>72833.81</v>
      </c>
      <c r="AB3513" s="5">
        <f t="shared" si="489"/>
        <v>2694850.97</v>
      </c>
      <c r="AC3513" s="5">
        <v>51999.23</v>
      </c>
      <c r="AD3513" s="5">
        <f t="shared" si="490"/>
        <v>1975970.74</v>
      </c>
      <c r="AE3513" s="5">
        <v>119770.21</v>
      </c>
      <c r="AF3513" s="5">
        <v>34489.93</v>
      </c>
      <c r="AG3513" s="5">
        <v>8017.64</v>
      </c>
      <c r="AH3513" s="5">
        <v>2030</v>
      </c>
      <c r="AI3513" s="5">
        <v>6800</v>
      </c>
      <c r="AJ3513">
        <v>0</v>
      </c>
      <c r="AK3513" s="5">
        <v>0</v>
      </c>
      <c r="AL3513" s="5">
        <v>0</v>
      </c>
      <c r="AM3513" s="5">
        <v>24388.34</v>
      </c>
      <c r="AN3513">
        <v>4</v>
      </c>
      <c r="AO3513">
        <v>4</v>
      </c>
      <c r="AP3513" t="str">
        <f t="shared" si="491"/>
        <v>Yes</v>
      </c>
      <c r="AQ3513">
        <v>1</v>
      </c>
      <c r="AR3513" s="5">
        <f t="shared" si="492"/>
        <v>2171466.86</v>
      </c>
      <c r="AS3513" s="5">
        <f t="shared" si="493"/>
        <v>523384.11</v>
      </c>
      <c r="AT3513" t="s">
        <v>116</v>
      </c>
      <c r="AU3513" t="s">
        <v>6164</v>
      </c>
      <c r="AV3513" t="s">
        <v>6165</v>
      </c>
      <c r="AW3513" t="s">
        <v>6166</v>
      </c>
      <c r="AX3513" t="s">
        <v>6167</v>
      </c>
      <c r="AY3513">
        <v>38</v>
      </c>
      <c r="AZ3513">
        <v>0</v>
      </c>
      <c r="BA3513">
        <v>0</v>
      </c>
      <c r="BB3513" t="s">
        <v>6168</v>
      </c>
      <c r="BC3513">
        <v>0</v>
      </c>
      <c r="BD3513">
        <v>0</v>
      </c>
      <c r="BE3513" t="s">
        <v>6169</v>
      </c>
      <c r="BF3513" t="s">
        <v>6170</v>
      </c>
      <c r="BG3513">
        <v>0</v>
      </c>
      <c r="BH3513" t="s">
        <v>6171</v>
      </c>
      <c r="BI3513">
        <v>33</v>
      </c>
      <c r="BJ3513" t="s">
        <v>6172</v>
      </c>
      <c r="BK3513">
        <v>0</v>
      </c>
      <c r="BL3513">
        <v>46</v>
      </c>
      <c r="BM3513" s="3">
        <f t="shared" si="494"/>
        <v>0.82608695652173914</v>
      </c>
    </row>
    <row r="3514" spans="1:65">
      <c r="A3514" t="s">
        <v>3651</v>
      </c>
      <c r="B3514" s="2">
        <v>45870</v>
      </c>
      <c r="C3514" t="s">
        <v>3137</v>
      </c>
      <c r="D3514" t="s">
        <v>3639</v>
      </c>
      <c r="E3514">
        <v>8</v>
      </c>
      <c r="F3514" t="s">
        <v>49</v>
      </c>
      <c r="G3514" t="s">
        <v>50</v>
      </c>
      <c r="H3514" t="s">
        <v>51</v>
      </c>
      <c r="I3514" t="s">
        <v>64</v>
      </c>
      <c r="J3514" t="s">
        <v>65</v>
      </c>
      <c r="K3514" t="s">
        <v>66</v>
      </c>
      <c r="L3514" t="s">
        <v>67</v>
      </c>
      <c r="M3514" t="s">
        <v>68</v>
      </c>
      <c r="N3514" t="s">
        <v>69</v>
      </c>
      <c r="O3514" t="s">
        <v>82</v>
      </c>
      <c r="P3514">
        <v>55</v>
      </c>
      <c r="Q3514">
        <v>59</v>
      </c>
      <c r="R3514">
        <v>58</v>
      </c>
      <c r="S3514">
        <v>5</v>
      </c>
      <c r="T3514">
        <f t="shared" si="486"/>
        <v>53</v>
      </c>
      <c r="U3514">
        <v>53</v>
      </c>
      <c r="V3514">
        <f t="shared" si="487"/>
        <v>0</v>
      </c>
      <c r="W3514" s="3">
        <f t="shared" si="488"/>
        <v>8.6206896551724144E-2</v>
      </c>
      <c r="X3514">
        <v>14</v>
      </c>
      <c r="Y3514" s="4">
        <v>0</v>
      </c>
      <c r="Z3514" s="4">
        <v>1.4</v>
      </c>
      <c r="AA3514" s="5">
        <v>48913.66</v>
      </c>
      <c r="AB3514" s="5">
        <f t="shared" si="489"/>
        <v>2592423.98</v>
      </c>
      <c r="AC3514" s="5">
        <v>32385.91</v>
      </c>
      <c r="AD3514" s="5">
        <f t="shared" si="490"/>
        <v>1878382.78</v>
      </c>
      <c r="AE3514" s="5">
        <v>124606.51</v>
      </c>
      <c r="AF3514" s="5">
        <v>37892.339999999997</v>
      </c>
      <c r="AG3514" s="5">
        <v>8243.4599999999991</v>
      </c>
      <c r="AH3514" s="5">
        <v>2030</v>
      </c>
      <c r="AI3514" s="5">
        <v>27517.67</v>
      </c>
      <c r="AJ3514">
        <v>2</v>
      </c>
      <c r="AK3514" s="5">
        <v>26564.400000000001</v>
      </c>
      <c r="AL3514" s="5">
        <v>0</v>
      </c>
      <c r="AM3514" s="5">
        <v>34222.800000000003</v>
      </c>
      <c r="AN3514">
        <v>4</v>
      </c>
      <c r="AO3514">
        <v>4</v>
      </c>
      <c r="AP3514" t="str">
        <f t="shared" si="491"/>
        <v>Yes</v>
      </c>
      <c r="AQ3514">
        <v>3</v>
      </c>
      <c r="AR3514" s="5">
        <f t="shared" si="492"/>
        <v>2139459.96</v>
      </c>
      <c r="AS3514" s="5">
        <f t="shared" si="493"/>
        <v>452964.02</v>
      </c>
      <c r="AT3514" t="s">
        <v>1641</v>
      </c>
      <c r="AU3514" t="s">
        <v>6189</v>
      </c>
      <c r="AV3514" t="s">
        <v>6201</v>
      </c>
      <c r="AW3514" t="s">
        <v>6175</v>
      </c>
      <c r="AX3514" t="s">
        <v>6167</v>
      </c>
      <c r="AY3514">
        <v>58</v>
      </c>
      <c r="AZ3514">
        <v>0</v>
      </c>
      <c r="BA3514">
        <v>0</v>
      </c>
      <c r="BB3514" t="s">
        <v>6168</v>
      </c>
      <c r="BC3514">
        <v>0</v>
      </c>
      <c r="BD3514">
        <v>0</v>
      </c>
      <c r="BE3514" t="s">
        <v>6169</v>
      </c>
      <c r="BF3514" t="s">
        <v>6210</v>
      </c>
      <c r="BG3514">
        <v>0</v>
      </c>
      <c r="BH3514" t="s">
        <v>6171</v>
      </c>
      <c r="BI3514">
        <v>31</v>
      </c>
      <c r="BJ3514" t="s">
        <v>6172</v>
      </c>
      <c r="BK3514">
        <v>0</v>
      </c>
      <c r="BL3514">
        <v>66</v>
      </c>
      <c r="BM3514" s="3">
        <f t="shared" si="494"/>
        <v>0.87878787878787878</v>
      </c>
    </row>
    <row r="3515" spans="1:65">
      <c r="A3515" t="s">
        <v>3652</v>
      </c>
      <c r="B3515" s="2">
        <v>45870</v>
      </c>
      <c r="C3515" t="s">
        <v>3137</v>
      </c>
      <c r="D3515" t="s">
        <v>3639</v>
      </c>
      <c r="E3515">
        <v>8</v>
      </c>
      <c r="F3515" t="s">
        <v>61</v>
      </c>
      <c r="G3515" t="s">
        <v>79</v>
      </c>
      <c r="H3515" t="s">
        <v>98</v>
      </c>
      <c r="I3515" t="s">
        <v>52</v>
      </c>
      <c r="J3515" t="s">
        <v>65</v>
      </c>
      <c r="K3515" t="s">
        <v>54</v>
      </c>
      <c r="L3515" t="s">
        <v>87</v>
      </c>
      <c r="M3515" t="s">
        <v>56</v>
      </c>
      <c r="N3515" t="s">
        <v>109</v>
      </c>
      <c r="O3515" t="s">
        <v>120</v>
      </c>
      <c r="P3515">
        <v>56</v>
      </c>
      <c r="Q3515">
        <v>56</v>
      </c>
      <c r="R3515">
        <v>56</v>
      </c>
      <c r="S3515">
        <v>1</v>
      </c>
      <c r="T3515">
        <f t="shared" si="486"/>
        <v>55</v>
      </c>
      <c r="U3515">
        <v>54</v>
      </c>
      <c r="V3515">
        <f t="shared" si="487"/>
        <v>1</v>
      </c>
      <c r="W3515" s="3">
        <f t="shared" si="488"/>
        <v>1.7857142857142856E-2</v>
      </c>
      <c r="X3515">
        <v>36</v>
      </c>
      <c r="Y3515" s="4">
        <v>5.4</v>
      </c>
      <c r="Z3515" s="4">
        <v>1.5</v>
      </c>
      <c r="AA3515" s="5">
        <v>55986.1</v>
      </c>
      <c r="AB3515" s="5">
        <f t="shared" si="489"/>
        <v>3023249.4</v>
      </c>
      <c r="AC3515" s="5">
        <v>35840.17</v>
      </c>
      <c r="AD3515" s="5">
        <f t="shared" si="490"/>
        <v>2007049.52</v>
      </c>
      <c r="AE3515" s="5">
        <v>132168.76</v>
      </c>
      <c r="AF3515" s="5">
        <v>34289.879999999997</v>
      </c>
      <c r="AG3515" s="5">
        <v>9797.3799999999992</v>
      </c>
      <c r="AH3515" s="5">
        <v>2175</v>
      </c>
      <c r="AI3515" s="5">
        <v>4600</v>
      </c>
      <c r="AJ3515">
        <v>0</v>
      </c>
      <c r="AK3515" s="5">
        <v>0</v>
      </c>
      <c r="AL3515" s="5">
        <v>952.31</v>
      </c>
      <c r="AM3515" s="5">
        <v>78167.850000000006</v>
      </c>
      <c r="AN3515">
        <v>8</v>
      </c>
      <c r="AO3515">
        <v>9</v>
      </c>
      <c r="AP3515" t="str">
        <f t="shared" si="491"/>
        <v>No</v>
      </c>
      <c r="AQ3515">
        <v>3</v>
      </c>
      <c r="AR3515" s="5">
        <f t="shared" si="492"/>
        <v>2269200.7000000002</v>
      </c>
      <c r="AS3515" s="5">
        <f t="shared" si="493"/>
        <v>754048.7</v>
      </c>
      <c r="AT3515" t="s">
        <v>59</v>
      </c>
      <c r="AU3515" t="s">
        <v>6164</v>
      </c>
      <c r="AV3515" t="s">
        <v>6165</v>
      </c>
      <c r="AW3515" t="s">
        <v>6166</v>
      </c>
      <c r="AX3515" t="s">
        <v>6184</v>
      </c>
      <c r="AY3515">
        <v>58</v>
      </c>
      <c r="AZ3515">
        <v>1</v>
      </c>
      <c r="BA3515">
        <v>15</v>
      </c>
      <c r="BB3515" t="s">
        <v>6198</v>
      </c>
      <c r="BC3515">
        <v>0</v>
      </c>
      <c r="BD3515">
        <v>1</v>
      </c>
      <c r="BE3515" t="s">
        <v>6196</v>
      </c>
      <c r="BF3515" t="s">
        <v>6170</v>
      </c>
      <c r="BG3515">
        <v>0</v>
      </c>
      <c r="BH3515" t="s">
        <v>6171</v>
      </c>
      <c r="BI3515">
        <v>41</v>
      </c>
      <c r="BJ3515" t="s">
        <v>6172</v>
      </c>
      <c r="BK3515">
        <v>0</v>
      </c>
      <c r="BL3515">
        <v>64</v>
      </c>
      <c r="BM3515" s="3">
        <f t="shared" si="494"/>
        <v>0.875</v>
      </c>
    </row>
    <row r="3516" spans="1:65">
      <c r="A3516" t="s">
        <v>3653</v>
      </c>
      <c r="B3516" s="2">
        <v>45870</v>
      </c>
      <c r="C3516" t="s">
        <v>3137</v>
      </c>
      <c r="D3516" t="s">
        <v>3639</v>
      </c>
      <c r="E3516">
        <v>8</v>
      </c>
      <c r="F3516" t="s">
        <v>49</v>
      </c>
      <c r="G3516" t="s">
        <v>50</v>
      </c>
      <c r="H3516" t="s">
        <v>108</v>
      </c>
      <c r="I3516" t="s">
        <v>74</v>
      </c>
      <c r="J3516" t="s">
        <v>65</v>
      </c>
      <c r="K3516" t="s">
        <v>75</v>
      </c>
      <c r="L3516" t="s">
        <v>92</v>
      </c>
      <c r="M3516" t="s">
        <v>56</v>
      </c>
      <c r="N3516" t="s">
        <v>94</v>
      </c>
      <c r="O3516" t="s">
        <v>82</v>
      </c>
      <c r="P3516">
        <v>45</v>
      </c>
      <c r="Q3516">
        <v>45</v>
      </c>
      <c r="R3516">
        <v>44</v>
      </c>
      <c r="S3516">
        <v>1</v>
      </c>
      <c r="T3516">
        <f t="shared" si="486"/>
        <v>43</v>
      </c>
      <c r="U3516">
        <v>43</v>
      </c>
      <c r="V3516">
        <f t="shared" si="487"/>
        <v>0</v>
      </c>
      <c r="W3516" s="3">
        <f t="shared" si="488"/>
        <v>2.2727272727272728E-2</v>
      </c>
      <c r="X3516">
        <v>34</v>
      </c>
      <c r="Y3516" s="4">
        <v>3.6</v>
      </c>
      <c r="Z3516" s="4">
        <v>1.1000000000000001</v>
      </c>
      <c r="AA3516" s="5">
        <v>52629.08</v>
      </c>
      <c r="AB3516" s="5">
        <f t="shared" si="489"/>
        <v>2263050.44</v>
      </c>
      <c r="AC3516" s="5">
        <v>34972.75</v>
      </c>
      <c r="AD3516" s="5">
        <f t="shared" si="490"/>
        <v>1538801</v>
      </c>
      <c r="AE3516" s="5">
        <v>96886.49</v>
      </c>
      <c r="AF3516" s="5">
        <v>28864.51</v>
      </c>
      <c r="AG3516" s="5">
        <v>10106.620000000001</v>
      </c>
      <c r="AH3516" s="5">
        <v>1595</v>
      </c>
      <c r="AI3516" s="5">
        <v>4600</v>
      </c>
      <c r="AJ3516">
        <v>0</v>
      </c>
      <c r="AK3516" s="5">
        <v>0</v>
      </c>
      <c r="AL3516" s="5">
        <v>0</v>
      </c>
      <c r="AM3516" s="5">
        <v>28358.85</v>
      </c>
      <c r="AN3516">
        <v>4</v>
      </c>
      <c r="AO3516">
        <v>3</v>
      </c>
      <c r="AP3516" t="str">
        <f t="shared" si="491"/>
        <v>Yes</v>
      </c>
      <c r="AQ3516">
        <v>1</v>
      </c>
      <c r="AR3516" s="5">
        <f t="shared" si="492"/>
        <v>1709212.47</v>
      </c>
      <c r="AS3516" s="5">
        <f t="shared" si="493"/>
        <v>553837.97</v>
      </c>
      <c r="AT3516" t="s">
        <v>59</v>
      </c>
      <c r="AU3516" t="s">
        <v>6164</v>
      </c>
      <c r="AV3516" t="s">
        <v>6165</v>
      </c>
      <c r="AW3516" t="s">
        <v>6166</v>
      </c>
      <c r="AX3516" t="s">
        <v>6167</v>
      </c>
      <c r="AY3516">
        <v>45</v>
      </c>
      <c r="AZ3516">
        <v>0</v>
      </c>
      <c r="BA3516">
        <v>0</v>
      </c>
      <c r="BB3516" t="s">
        <v>6168</v>
      </c>
      <c r="BC3516">
        <v>0</v>
      </c>
      <c r="BD3516">
        <v>0</v>
      </c>
      <c r="BE3516" t="s">
        <v>6169</v>
      </c>
      <c r="BF3516" t="s">
        <v>6170</v>
      </c>
      <c r="BG3516">
        <v>1</v>
      </c>
      <c r="BH3516" t="s">
        <v>6179</v>
      </c>
      <c r="BI3516">
        <v>36</v>
      </c>
      <c r="BJ3516" t="s">
        <v>6172</v>
      </c>
      <c r="BK3516">
        <v>0</v>
      </c>
      <c r="BL3516">
        <v>59</v>
      </c>
      <c r="BM3516" s="3">
        <f t="shared" si="494"/>
        <v>0.74576271186440679</v>
      </c>
    </row>
    <row r="3517" spans="1:65">
      <c r="A3517" t="s">
        <v>3654</v>
      </c>
      <c r="B3517" s="2">
        <v>45870</v>
      </c>
      <c r="C3517" t="s">
        <v>3137</v>
      </c>
      <c r="D3517" t="s">
        <v>3639</v>
      </c>
      <c r="E3517">
        <v>8</v>
      </c>
      <c r="F3517" t="s">
        <v>49</v>
      </c>
      <c r="G3517" t="s">
        <v>50</v>
      </c>
      <c r="H3517" t="s">
        <v>89</v>
      </c>
      <c r="I3517" t="s">
        <v>64</v>
      </c>
      <c r="J3517" t="s">
        <v>81</v>
      </c>
      <c r="K3517" t="s">
        <v>75</v>
      </c>
      <c r="L3517" t="s">
        <v>55</v>
      </c>
      <c r="M3517" t="s">
        <v>56</v>
      </c>
      <c r="N3517" t="s">
        <v>109</v>
      </c>
      <c r="O3517" t="s">
        <v>70</v>
      </c>
      <c r="P3517">
        <v>36</v>
      </c>
      <c r="Q3517">
        <v>36</v>
      </c>
      <c r="R3517">
        <v>36</v>
      </c>
      <c r="S3517">
        <v>1</v>
      </c>
      <c r="T3517">
        <f t="shared" si="486"/>
        <v>35</v>
      </c>
      <c r="U3517">
        <v>34</v>
      </c>
      <c r="V3517">
        <f t="shared" si="487"/>
        <v>1</v>
      </c>
      <c r="W3517" s="3">
        <f t="shared" si="488"/>
        <v>2.7777777777777776E-2</v>
      </c>
      <c r="X3517">
        <v>38</v>
      </c>
      <c r="Y3517" s="4">
        <v>6.1</v>
      </c>
      <c r="Z3517" s="4">
        <v>1.7</v>
      </c>
      <c r="AA3517" s="5">
        <v>77008.460000000006</v>
      </c>
      <c r="AB3517" s="5">
        <f t="shared" si="489"/>
        <v>2618287.64</v>
      </c>
      <c r="AC3517" s="5">
        <v>52900.09</v>
      </c>
      <c r="AD3517" s="5">
        <f t="shared" si="490"/>
        <v>1904403.24</v>
      </c>
      <c r="AE3517" s="5">
        <v>106283.48</v>
      </c>
      <c r="AF3517" s="5">
        <v>33215.51</v>
      </c>
      <c r="AG3517" s="5">
        <v>10539.14</v>
      </c>
      <c r="AH3517" s="5">
        <v>2465</v>
      </c>
      <c r="AI3517" s="5">
        <v>6800</v>
      </c>
      <c r="AJ3517">
        <v>0</v>
      </c>
      <c r="AK3517" s="5">
        <v>0</v>
      </c>
      <c r="AL3517" s="5">
        <v>1465.45</v>
      </c>
      <c r="AM3517" s="5">
        <v>55008.71</v>
      </c>
      <c r="AN3517">
        <v>8</v>
      </c>
      <c r="AO3517">
        <v>10</v>
      </c>
      <c r="AP3517" t="str">
        <f t="shared" si="491"/>
        <v>No</v>
      </c>
      <c r="AQ3517">
        <v>1</v>
      </c>
      <c r="AR3517" s="5">
        <f t="shared" si="492"/>
        <v>2120180.5299999998</v>
      </c>
      <c r="AS3517" s="5">
        <f t="shared" si="493"/>
        <v>498107.11</v>
      </c>
      <c r="AT3517" t="s">
        <v>59</v>
      </c>
      <c r="AU3517" t="s">
        <v>6164</v>
      </c>
      <c r="AV3517" t="s">
        <v>6165</v>
      </c>
      <c r="AW3517" t="s">
        <v>6166</v>
      </c>
      <c r="AX3517" t="s">
        <v>6202</v>
      </c>
      <c r="AY3517">
        <v>36</v>
      </c>
      <c r="AZ3517">
        <v>0</v>
      </c>
      <c r="BA3517">
        <v>13</v>
      </c>
      <c r="BB3517" t="s">
        <v>6191</v>
      </c>
      <c r="BC3517">
        <v>2</v>
      </c>
      <c r="BD3517">
        <v>0</v>
      </c>
      <c r="BE3517" t="s">
        <v>6178</v>
      </c>
      <c r="BF3517" t="s">
        <v>6170</v>
      </c>
      <c r="BG3517">
        <v>1</v>
      </c>
      <c r="BH3517" t="s">
        <v>6179</v>
      </c>
      <c r="BI3517">
        <v>37</v>
      </c>
      <c r="BJ3517" t="s">
        <v>6172</v>
      </c>
      <c r="BK3517">
        <v>0</v>
      </c>
      <c r="BL3517">
        <v>52</v>
      </c>
      <c r="BM3517" s="3">
        <f t="shared" si="494"/>
        <v>0.69230769230769229</v>
      </c>
    </row>
    <row r="3518" spans="1:65">
      <c r="A3518" t="s">
        <v>3655</v>
      </c>
      <c r="B3518" s="2">
        <v>45870</v>
      </c>
      <c r="C3518" t="s">
        <v>3137</v>
      </c>
      <c r="D3518" t="s">
        <v>3639</v>
      </c>
      <c r="E3518">
        <v>8</v>
      </c>
      <c r="F3518" t="s">
        <v>49</v>
      </c>
      <c r="G3518" t="s">
        <v>62</v>
      </c>
      <c r="H3518" t="s">
        <v>125</v>
      </c>
      <c r="I3518" t="s">
        <v>74</v>
      </c>
      <c r="J3518" t="s">
        <v>65</v>
      </c>
      <c r="K3518" t="s">
        <v>66</v>
      </c>
      <c r="L3518" t="s">
        <v>92</v>
      </c>
      <c r="M3518" t="s">
        <v>56</v>
      </c>
      <c r="N3518" t="s">
        <v>109</v>
      </c>
      <c r="O3518" t="s">
        <v>70</v>
      </c>
      <c r="P3518">
        <v>44</v>
      </c>
      <c r="Q3518">
        <v>44</v>
      </c>
      <c r="R3518">
        <v>43</v>
      </c>
      <c r="S3518">
        <v>1</v>
      </c>
      <c r="T3518">
        <f t="shared" si="486"/>
        <v>42</v>
      </c>
      <c r="U3518">
        <v>42</v>
      </c>
      <c r="V3518">
        <f t="shared" si="487"/>
        <v>0</v>
      </c>
      <c r="W3518" s="3">
        <f t="shared" si="488"/>
        <v>2.3255813953488372E-2</v>
      </c>
      <c r="X3518">
        <v>33</v>
      </c>
      <c r="Y3518" s="4">
        <v>0.6</v>
      </c>
      <c r="Z3518" s="4">
        <v>0.9</v>
      </c>
      <c r="AA3518" s="5">
        <v>48294.96</v>
      </c>
      <c r="AB3518" s="5">
        <f t="shared" si="489"/>
        <v>2028388.32</v>
      </c>
      <c r="AC3518" s="5">
        <v>35366.44</v>
      </c>
      <c r="AD3518" s="5">
        <f t="shared" si="490"/>
        <v>1520756.92</v>
      </c>
      <c r="AE3518" s="5">
        <v>96344.05</v>
      </c>
      <c r="AF3518" s="5">
        <v>28952.03</v>
      </c>
      <c r="AG3518" s="5">
        <v>10823.01</v>
      </c>
      <c r="AH3518" s="5">
        <v>1305</v>
      </c>
      <c r="AI3518" s="5">
        <v>4600</v>
      </c>
      <c r="AJ3518">
        <v>0</v>
      </c>
      <c r="AK3518" s="5">
        <v>0</v>
      </c>
      <c r="AL3518" s="5">
        <v>0</v>
      </c>
      <c r="AM3518" s="5">
        <v>63366.51</v>
      </c>
      <c r="AN3518">
        <v>8</v>
      </c>
      <c r="AO3518">
        <v>10</v>
      </c>
      <c r="AP3518" t="str">
        <f t="shared" si="491"/>
        <v>No</v>
      </c>
      <c r="AQ3518">
        <v>2</v>
      </c>
      <c r="AR3518" s="5">
        <f t="shared" si="492"/>
        <v>1726147.52</v>
      </c>
      <c r="AS3518" s="5">
        <f t="shared" si="493"/>
        <v>302240.8</v>
      </c>
      <c r="AT3518" t="s">
        <v>59</v>
      </c>
      <c r="AU3518" t="s">
        <v>6164</v>
      </c>
      <c r="AV3518" t="s">
        <v>6165</v>
      </c>
      <c r="AW3518" t="s">
        <v>6166</v>
      </c>
      <c r="AX3518" t="s">
        <v>6167</v>
      </c>
      <c r="AY3518">
        <v>47</v>
      </c>
      <c r="AZ3518">
        <v>2</v>
      </c>
      <c r="BA3518">
        <v>0</v>
      </c>
      <c r="BB3518" t="s">
        <v>6168</v>
      </c>
      <c r="BC3518">
        <v>1</v>
      </c>
      <c r="BD3518">
        <v>1</v>
      </c>
      <c r="BE3518" t="s">
        <v>6188</v>
      </c>
      <c r="BF3518" t="s">
        <v>6170</v>
      </c>
      <c r="BG3518">
        <v>0</v>
      </c>
      <c r="BH3518" t="s">
        <v>6171</v>
      </c>
      <c r="BI3518">
        <v>43</v>
      </c>
      <c r="BJ3518" t="s">
        <v>6172</v>
      </c>
      <c r="BK3518">
        <v>0</v>
      </c>
      <c r="BL3518">
        <v>65</v>
      </c>
      <c r="BM3518" s="3">
        <f t="shared" si="494"/>
        <v>0.66153846153846152</v>
      </c>
    </row>
    <row r="3519" spans="1:65">
      <c r="A3519" t="s">
        <v>3656</v>
      </c>
      <c r="B3519" s="2">
        <v>45871</v>
      </c>
      <c r="C3519" t="s">
        <v>3137</v>
      </c>
      <c r="D3519" t="s">
        <v>3639</v>
      </c>
      <c r="E3519">
        <v>8</v>
      </c>
      <c r="F3519" t="s">
        <v>61</v>
      </c>
      <c r="G3519" t="s">
        <v>50</v>
      </c>
      <c r="H3519" t="s">
        <v>127</v>
      </c>
      <c r="I3519" t="s">
        <v>74</v>
      </c>
      <c r="J3519" t="s">
        <v>53</v>
      </c>
      <c r="K3519" t="s">
        <v>54</v>
      </c>
      <c r="L3519" t="s">
        <v>55</v>
      </c>
      <c r="M3519" t="s">
        <v>68</v>
      </c>
      <c r="N3519" t="s">
        <v>94</v>
      </c>
      <c r="O3519" t="s">
        <v>70</v>
      </c>
      <c r="P3519">
        <v>53</v>
      </c>
      <c r="Q3519">
        <v>56</v>
      </c>
      <c r="R3519">
        <v>55</v>
      </c>
      <c r="S3519">
        <v>2</v>
      </c>
      <c r="T3519">
        <f t="shared" si="486"/>
        <v>53</v>
      </c>
      <c r="U3519">
        <v>51</v>
      </c>
      <c r="V3519">
        <f t="shared" si="487"/>
        <v>2</v>
      </c>
      <c r="W3519" s="3">
        <f t="shared" si="488"/>
        <v>3.6363636363636362E-2</v>
      </c>
      <c r="X3519">
        <v>41</v>
      </c>
      <c r="Y3519" s="4">
        <v>25.5</v>
      </c>
      <c r="Z3519" s="4">
        <v>3.4</v>
      </c>
      <c r="AA3519" s="5">
        <v>39023.71</v>
      </c>
      <c r="AB3519" s="5">
        <f t="shared" si="489"/>
        <v>1990209.21</v>
      </c>
      <c r="AC3519" s="5">
        <v>22510.67</v>
      </c>
      <c r="AD3519" s="5">
        <f t="shared" si="490"/>
        <v>1238086.8500000001</v>
      </c>
      <c r="AE3519" s="5">
        <v>92440.07</v>
      </c>
      <c r="AF3519" s="5">
        <v>24297.61</v>
      </c>
      <c r="AG3519" s="5">
        <v>10985.43</v>
      </c>
      <c r="AH3519" s="5">
        <v>4930</v>
      </c>
      <c r="AI3519" s="5">
        <v>6400</v>
      </c>
      <c r="AJ3519">
        <v>1</v>
      </c>
      <c r="AK3519" s="5">
        <v>8352.0400000000009</v>
      </c>
      <c r="AL3519" s="5">
        <v>1276.74</v>
      </c>
      <c r="AM3519" s="5">
        <v>32098.51</v>
      </c>
      <c r="AN3519">
        <v>4</v>
      </c>
      <c r="AO3519">
        <v>3</v>
      </c>
      <c r="AP3519" t="str">
        <f t="shared" si="491"/>
        <v>Yes</v>
      </c>
      <c r="AQ3519">
        <v>2</v>
      </c>
      <c r="AR3519" s="5">
        <f t="shared" si="492"/>
        <v>1418867.25</v>
      </c>
      <c r="AS3519" s="5">
        <f t="shared" si="493"/>
        <v>571341.96</v>
      </c>
      <c r="AT3519" t="s">
        <v>59</v>
      </c>
      <c r="AU3519" t="s">
        <v>6189</v>
      </c>
      <c r="AV3519" t="s">
        <v>6190</v>
      </c>
      <c r="AW3519" t="s">
        <v>6183</v>
      </c>
      <c r="AX3519" t="s">
        <v>6177</v>
      </c>
      <c r="AY3519">
        <v>53</v>
      </c>
      <c r="AZ3519">
        <v>0</v>
      </c>
      <c r="BA3519">
        <v>21</v>
      </c>
      <c r="BB3519" t="s">
        <v>6198</v>
      </c>
      <c r="BC3519">
        <v>0</v>
      </c>
      <c r="BD3519">
        <v>0</v>
      </c>
      <c r="BE3519" t="s">
        <v>6169</v>
      </c>
      <c r="BF3519" t="s">
        <v>6170</v>
      </c>
      <c r="BG3519">
        <v>0</v>
      </c>
      <c r="BH3519" t="s">
        <v>6171</v>
      </c>
      <c r="BI3519">
        <v>55</v>
      </c>
      <c r="BJ3519" t="s">
        <v>6187</v>
      </c>
      <c r="BK3519">
        <v>0</v>
      </c>
      <c r="BL3519">
        <v>73</v>
      </c>
      <c r="BM3519" s="3">
        <f t="shared" si="494"/>
        <v>0.75342465753424659</v>
      </c>
    </row>
    <row r="3520" spans="1:65">
      <c r="A3520" t="s">
        <v>3657</v>
      </c>
      <c r="B3520" s="2">
        <v>45871</v>
      </c>
      <c r="C3520" t="s">
        <v>3137</v>
      </c>
      <c r="D3520" t="s">
        <v>3639</v>
      </c>
      <c r="E3520">
        <v>8</v>
      </c>
      <c r="F3520" t="s">
        <v>61</v>
      </c>
      <c r="G3520" t="s">
        <v>62</v>
      </c>
      <c r="H3520" t="s">
        <v>96</v>
      </c>
      <c r="I3520" t="s">
        <v>64</v>
      </c>
      <c r="J3520" t="s">
        <v>65</v>
      </c>
      <c r="K3520" t="s">
        <v>54</v>
      </c>
      <c r="L3520" t="s">
        <v>92</v>
      </c>
      <c r="M3520" t="s">
        <v>68</v>
      </c>
      <c r="N3520" t="s">
        <v>109</v>
      </c>
      <c r="O3520" t="s">
        <v>120</v>
      </c>
      <c r="P3520">
        <v>61</v>
      </c>
      <c r="Q3520">
        <v>64</v>
      </c>
      <c r="R3520">
        <v>65</v>
      </c>
      <c r="S3520">
        <v>2</v>
      </c>
      <c r="T3520">
        <f t="shared" si="486"/>
        <v>63</v>
      </c>
      <c r="U3520">
        <v>58</v>
      </c>
      <c r="V3520">
        <f t="shared" si="487"/>
        <v>5</v>
      </c>
      <c r="W3520" s="3">
        <f t="shared" si="488"/>
        <v>3.0769230769230771E-2</v>
      </c>
      <c r="X3520">
        <v>4</v>
      </c>
      <c r="Y3520" s="4">
        <v>3.4</v>
      </c>
      <c r="Z3520" s="4">
        <v>1.2</v>
      </c>
      <c r="AA3520" s="5">
        <v>56354.06</v>
      </c>
      <c r="AB3520" s="5">
        <f t="shared" si="489"/>
        <v>3268535.48</v>
      </c>
      <c r="AC3520" s="5">
        <v>33393.08</v>
      </c>
      <c r="AD3520" s="5">
        <f t="shared" si="490"/>
        <v>2170550.2000000002</v>
      </c>
      <c r="AE3520" s="5">
        <v>141173.92000000001</v>
      </c>
      <c r="AF3520" s="5">
        <v>39834.29</v>
      </c>
      <c r="AG3520" s="5">
        <v>6983.15</v>
      </c>
      <c r="AH3520" s="5">
        <v>1740</v>
      </c>
      <c r="AI3520" s="5">
        <v>9200</v>
      </c>
      <c r="AJ3520">
        <v>3</v>
      </c>
      <c r="AK3520" s="5">
        <v>39908.19</v>
      </c>
      <c r="AL3520" s="5">
        <v>4843.8</v>
      </c>
      <c r="AM3520" s="5">
        <v>92955.43</v>
      </c>
      <c r="AN3520">
        <v>8</v>
      </c>
      <c r="AO3520">
        <v>9</v>
      </c>
      <c r="AP3520" t="str">
        <f t="shared" si="491"/>
        <v>No</v>
      </c>
      <c r="AQ3520">
        <v>5</v>
      </c>
      <c r="AR3520" s="5">
        <f t="shared" si="492"/>
        <v>2507188.98</v>
      </c>
      <c r="AS3520" s="5">
        <f t="shared" si="493"/>
        <v>761346.5</v>
      </c>
      <c r="AT3520" t="s">
        <v>59</v>
      </c>
      <c r="AU3520" t="s">
        <v>6215</v>
      </c>
      <c r="AV3520" t="s">
        <v>6216</v>
      </c>
      <c r="AW3520" t="s">
        <v>6213</v>
      </c>
      <c r="AX3520" t="s">
        <v>6184</v>
      </c>
      <c r="AY3520">
        <v>66</v>
      </c>
      <c r="AZ3520">
        <v>4</v>
      </c>
      <c r="BA3520">
        <v>28</v>
      </c>
      <c r="BB3520" t="s">
        <v>6185</v>
      </c>
      <c r="BC3520">
        <v>0</v>
      </c>
      <c r="BD3520">
        <v>1</v>
      </c>
      <c r="BE3520" t="s">
        <v>6196</v>
      </c>
      <c r="BF3520" t="s">
        <v>6214</v>
      </c>
      <c r="BG3520">
        <v>0</v>
      </c>
      <c r="BH3520" t="s">
        <v>6171</v>
      </c>
      <c r="BI3520">
        <v>34</v>
      </c>
      <c r="BJ3520" t="s">
        <v>6172</v>
      </c>
      <c r="BK3520">
        <v>0</v>
      </c>
      <c r="BL3520">
        <v>70</v>
      </c>
      <c r="BM3520" s="3">
        <f t="shared" si="494"/>
        <v>0.9285714285714286</v>
      </c>
    </row>
    <row r="3521" spans="1:65">
      <c r="A3521" t="s">
        <v>3658</v>
      </c>
      <c r="B3521" s="2">
        <v>45871</v>
      </c>
      <c r="C3521" t="s">
        <v>3137</v>
      </c>
      <c r="D3521" t="s">
        <v>3639</v>
      </c>
      <c r="E3521">
        <v>8</v>
      </c>
      <c r="F3521" t="s">
        <v>61</v>
      </c>
      <c r="G3521" t="s">
        <v>79</v>
      </c>
      <c r="H3521" t="s">
        <v>100</v>
      </c>
      <c r="I3521" t="s">
        <v>64</v>
      </c>
      <c r="J3521" t="s">
        <v>81</v>
      </c>
      <c r="K3521" t="s">
        <v>54</v>
      </c>
      <c r="L3521" t="s">
        <v>92</v>
      </c>
      <c r="M3521" t="s">
        <v>56</v>
      </c>
      <c r="N3521" t="s">
        <v>109</v>
      </c>
      <c r="O3521" t="s">
        <v>82</v>
      </c>
      <c r="P3521">
        <v>32</v>
      </c>
      <c r="Q3521">
        <v>33</v>
      </c>
      <c r="R3521">
        <v>32</v>
      </c>
      <c r="S3521">
        <v>1</v>
      </c>
      <c r="T3521">
        <f t="shared" si="486"/>
        <v>31</v>
      </c>
      <c r="U3521">
        <v>30</v>
      </c>
      <c r="V3521">
        <f t="shared" si="487"/>
        <v>1</v>
      </c>
      <c r="W3521" s="3">
        <f t="shared" si="488"/>
        <v>3.125E-2</v>
      </c>
      <c r="X3521">
        <v>24</v>
      </c>
      <c r="Y3521" s="4">
        <v>1.4</v>
      </c>
      <c r="Z3521" s="4">
        <v>1.1000000000000001</v>
      </c>
      <c r="AA3521" s="5">
        <v>83890.11</v>
      </c>
      <c r="AB3521" s="5">
        <f t="shared" si="489"/>
        <v>2516703.2999999998</v>
      </c>
      <c r="AC3521" s="5">
        <v>53337</v>
      </c>
      <c r="AD3521" s="5">
        <f t="shared" si="490"/>
        <v>1706784</v>
      </c>
      <c r="AE3521" s="5">
        <v>96082.81</v>
      </c>
      <c r="AF3521" s="5">
        <v>26769.14</v>
      </c>
      <c r="AG3521" s="5">
        <v>9625.99</v>
      </c>
      <c r="AH3521" s="5">
        <v>1595</v>
      </c>
      <c r="AI3521" s="5">
        <v>6800</v>
      </c>
      <c r="AJ3521">
        <v>0</v>
      </c>
      <c r="AK3521" s="5">
        <v>0</v>
      </c>
      <c r="AL3521" s="5">
        <v>1431.69</v>
      </c>
      <c r="AM3521" s="5">
        <v>41780.58</v>
      </c>
      <c r="AN3521">
        <v>8</v>
      </c>
      <c r="AO3521">
        <v>8</v>
      </c>
      <c r="AP3521" t="str">
        <f t="shared" si="491"/>
        <v>Yes</v>
      </c>
      <c r="AQ3521">
        <v>1</v>
      </c>
      <c r="AR3521" s="5">
        <f t="shared" si="492"/>
        <v>1890869.21</v>
      </c>
      <c r="AS3521" s="5">
        <f t="shared" si="493"/>
        <v>625834.09</v>
      </c>
      <c r="AT3521" t="s">
        <v>59</v>
      </c>
      <c r="AU3521" t="s">
        <v>6164</v>
      </c>
      <c r="AV3521" t="s">
        <v>6165</v>
      </c>
      <c r="AW3521" t="s">
        <v>6166</v>
      </c>
      <c r="AX3521" t="s">
        <v>6167</v>
      </c>
      <c r="AY3521">
        <v>35</v>
      </c>
      <c r="AZ3521">
        <v>0</v>
      </c>
      <c r="BA3521">
        <v>12</v>
      </c>
      <c r="BB3521" t="s">
        <v>6198</v>
      </c>
      <c r="BC3521">
        <v>0</v>
      </c>
      <c r="BD3521">
        <v>0</v>
      </c>
      <c r="BE3521" t="s">
        <v>6169</v>
      </c>
      <c r="BF3521" t="s">
        <v>6170</v>
      </c>
      <c r="BG3521">
        <v>0</v>
      </c>
      <c r="BH3521" t="s">
        <v>6171</v>
      </c>
      <c r="BI3521">
        <v>52</v>
      </c>
      <c r="BJ3521" t="s">
        <v>6187</v>
      </c>
      <c r="BK3521">
        <v>0</v>
      </c>
      <c r="BL3521">
        <v>49</v>
      </c>
      <c r="BM3521" s="3">
        <f t="shared" si="494"/>
        <v>0.65306122448979587</v>
      </c>
    </row>
    <row r="3522" spans="1:65">
      <c r="A3522" t="s">
        <v>3659</v>
      </c>
      <c r="B3522" s="2">
        <v>45871</v>
      </c>
      <c r="C3522" t="s">
        <v>3137</v>
      </c>
      <c r="D3522" t="s">
        <v>3639</v>
      </c>
      <c r="E3522">
        <v>8</v>
      </c>
      <c r="F3522" t="s">
        <v>49</v>
      </c>
      <c r="G3522" t="s">
        <v>50</v>
      </c>
      <c r="H3522" t="s">
        <v>108</v>
      </c>
      <c r="I3522" t="s">
        <v>52</v>
      </c>
      <c r="J3522" t="s">
        <v>53</v>
      </c>
      <c r="K3522" t="s">
        <v>54</v>
      </c>
      <c r="L3522" t="s">
        <v>67</v>
      </c>
      <c r="M3522" t="s">
        <v>68</v>
      </c>
      <c r="N3522" t="s">
        <v>69</v>
      </c>
      <c r="O3522" t="s">
        <v>70</v>
      </c>
      <c r="P3522">
        <v>60</v>
      </c>
      <c r="Q3522">
        <v>63</v>
      </c>
      <c r="R3522">
        <v>62</v>
      </c>
      <c r="S3522">
        <v>5</v>
      </c>
      <c r="T3522">
        <f t="shared" ref="T3522:T3585" si="495">R3522-S3522</f>
        <v>57</v>
      </c>
      <c r="U3522">
        <v>57</v>
      </c>
      <c r="V3522">
        <f t="shared" ref="V3522:V3585" si="496">T3522-U3522</f>
        <v>0</v>
      </c>
      <c r="W3522" s="3">
        <f t="shared" ref="W3522:W3585" si="497">IFERROR(S3522/R3522,0)</f>
        <v>8.0645161290322578E-2</v>
      </c>
      <c r="X3522">
        <v>36</v>
      </c>
      <c r="Y3522" s="4">
        <v>4.5</v>
      </c>
      <c r="Z3522" s="4">
        <v>1.4</v>
      </c>
      <c r="AA3522" s="5">
        <v>39100.800000000003</v>
      </c>
      <c r="AB3522" s="5">
        <f t="shared" ref="AB3522:AB3585" si="498">ROUND(U3522*AA3522,2)</f>
        <v>2228745.6</v>
      </c>
      <c r="AC3522" s="5">
        <v>22012.63</v>
      </c>
      <c r="AD3522" s="5">
        <f t="shared" ref="AD3522:AD3585" si="499">ROUND(R3522*AC3522,2)</f>
        <v>1364783.06</v>
      </c>
      <c r="AE3522" s="5">
        <v>111211.14</v>
      </c>
      <c r="AF3522" s="5">
        <v>29065.25</v>
      </c>
      <c r="AG3522" s="5">
        <v>10205.14</v>
      </c>
      <c r="AH3522" s="5">
        <v>2030</v>
      </c>
      <c r="AI3522" s="5">
        <v>19923.78</v>
      </c>
      <c r="AJ3522">
        <v>2</v>
      </c>
      <c r="AK3522" s="5">
        <v>18065.77</v>
      </c>
      <c r="AL3522" s="5">
        <v>0</v>
      </c>
      <c r="AM3522" s="5">
        <v>39022.49</v>
      </c>
      <c r="AN3522">
        <v>4</v>
      </c>
      <c r="AO3522">
        <v>5</v>
      </c>
      <c r="AP3522" t="str">
        <f t="shared" ref="AP3522:AP3585" si="500">IF(AO3522&lt;=AN3522,"Yes","No")</f>
        <v>No</v>
      </c>
      <c r="AQ3522">
        <v>4</v>
      </c>
      <c r="AR3522" s="5">
        <f t="shared" ref="AR3522:AR3585" si="501">ROUND(SUM(AD3522:AI3522)+SUM(AK3522:AM3522),2)</f>
        <v>1594306.63</v>
      </c>
      <c r="AS3522" s="5">
        <f t="shared" ref="AS3522:AS3585" si="502">ROUND(AB3522-AR3522,2)</f>
        <v>634438.97</v>
      </c>
      <c r="AT3522" t="s">
        <v>1641</v>
      </c>
      <c r="AU3522" t="s">
        <v>6199</v>
      </c>
      <c r="AV3522" t="s">
        <v>6200</v>
      </c>
      <c r="AW3522" t="s">
        <v>6175</v>
      </c>
      <c r="AX3522" t="s">
        <v>6202</v>
      </c>
      <c r="AY3522">
        <v>63</v>
      </c>
      <c r="AZ3522">
        <v>0</v>
      </c>
      <c r="BA3522">
        <v>0</v>
      </c>
      <c r="BB3522" t="s">
        <v>6168</v>
      </c>
      <c r="BC3522">
        <v>1</v>
      </c>
      <c r="BD3522">
        <v>0</v>
      </c>
      <c r="BE3522" t="s">
        <v>6196</v>
      </c>
      <c r="BF3522" t="s">
        <v>6210</v>
      </c>
      <c r="BG3522">
        <v>0</v>
      </c>
      <c r="BH3522" t="s">
        <v>6171</v>
      </c>
      <c r="BI3522">
        <v>45</v>
      </c>
      <c r="BJ3522" t="s">
        <v>6172</v>
      </c>
      <c r="BK3522">
        <v>0</v>
      </c>
      <c r="BL3522">
        <v>71</v>
      </c>
      <c r="BM3522" s="3">
        <f t="shared" ref="BM3522:BM3585" si="503">IFERROR(R3522/BL3522,0)</f>
        <v>0.87323943661971826</v>
      </c>
    </row>
    <row r="3523" spans="1:65">
      <c r="A3523" t="s">
        <v>3660</v>
      </c>
      <c r="B3523" s="2">
        <v>45871</v>
      </c>
      <c r="C3523" t="s">
        <v>3137</v>
      </c>
      <c r="D3523" t="s">
        <v>3639</v>
      </c>
      <c r="E3523">
        <v>8</v>
      </c>
      <c r="F3523" t="s">
        <v>78</v>
      </c>
      <c r="G3523" t="s">
        <v>79</v>
      </c>
      <c r="H3523" t="s">
        <v>143</v>
      </c>
      <c r="I3523" t="s">
        <v>52</v>
      </c>
      <c r="J3523" t="s">
        <v>65</v>
      </c>
      <c r="K3523" t="s">
        <v>54</v>
      </c>
      <c r="L3523" t="s">
        <v>87</v>
      </c>
      <c r="M3523" t="s">
        <v>56</v>
      </c>
      <c r="N3523" t="s">
        <v>76</v>
      </c>
      <c r="O3523" t="s">
        <v>70</v>
      </c>
      <c r="P3523">
        <v>44</v>
      </c>
      <c r="Q3523">
        <v>46</v>
      </c>
      <c r="R3523">
        <v>43</v>
      </c>
      <c r="S3523">
        <v>1</v>
      </c>
      <c r="T3523">
        <f t="shared" si="495"/>
        <v>42</v>
      </c>
      <c r="U3523">
        <v>42</v>
      </c>
      <c r="V3523">
        <f t="shared" si="496"/>
        <v>0</v>
      </c>
      <c r="W3523" s="3">
        <f t="shared" si="497"/>
        <v>2.3255813953488372E-2</v>
      </c>
      <c r="X3523">
        <v>35</v>
      </c>
      <c r="Y3523" s="4">
        <v>5.6</v>
      </c>
      <c r="Z3523" s="4">
        <v>1.4</v>
      </c>
      <c r="AA3523" s="5">
        <v>56201.67</v>
      </c>
      <c r="AB3523" s="5">
        <f t="shared" si="498"/>
        <v>2360470.14</v>
      </c>
      <c r="AC3523" s="5">
        <v>35626.61</v>
      </c>
      <c r="AD3523" s="5">
        <f t="shared" si="499"/>
        <v>1531944.23</v>
      </c>
      <c r="AE3523" s="5">
        <v>100175.73</v>
      </c>
      <c r="AF3523" s="5">
        <v>30590.59</v>
      </c>
      <c r="AG3523" s="5">
        <v>9918.89</v>
      </c>
      <c r="AH3523" s="5">
        <v>2030</v>
      </c>
      <c r="AI3523" s="5">
        <v>4600</v>
      </c>
      <c r="AJ3523">
        <v>0</v>
      </c>
      <c r="AK3523" s="5">
        <v>0</v>
      </c>
      <c r="AL3523" s="5">
        <v>0</v>
      </c>
      <c r="AM3523" s="5">
        <v>28631.46</v>
      </c>
      <c r="AN3523">
        <v>4</v>
      </c>
      <c r="AO3523">
        <v>4</v>
      </c>
      <c r="AP3523" t="str">
        <f t="shared" si="500"/>
        <v>Yes</v>
      </c>
      <c r="AQ3523">
        <v>0</v>
      </c>
      <c r="AR3523" s="5">
        <f t="shared" si="501"/>
        <v>1707890.9</v>
      </c>
      <c r="AS3523" s="5">
        <f t="shared" si="502"/>
        <v>652579.24</v>
      </c>
      <c r="AT3523" t="s">
        <v>59</v>
      </c>
      <c r="AU3523" t="s">
        <v>6164</v>
      </c>
      <c r="AV3523" t="s">
        <v>6165</v>
      </c>
      <c r="AW3523" t="s">
        <v>6166</v>
      </c>
      <c r="AX3523" t="s">
        <v>6167</v>
      </c>
      <c r="AY3523">
        <v>47</v>
      </c>
      <c r="AZ3523">
        <v>2</v>
      </c>
      <c r="BA3523">
        <v>0</v>
      </c>
      <c r="BB3523" t="s">
        <v>6168</v>
      </c>
      <c r="BC3523">
        <v>0</v>
      </c>
      <c r="BD3523">
        <v>0</v>
      </c>
      <c r="BE3523" t="s">
        <v>6169</v>
      </c>
      <c r="BF3523" t="s">
        <v>6170</v>
      </c>
      <c r="BG3523">
        <v>0</v>
      </c>
      <c r="BH3523" t="s">
        <v>6171</v>
      </c>
      <c r="BI3523">
        <v>58</v>
      </c>
      <c r="BJ3523" t="s">
        <v>6187</v>
      </c>
      <c r="BK3523">
        <v>0</v>
      </c>
      <c r="BL3523">
        <v>62</v>
      </c>
      <c r="BM3523" s="3">
        <f t="shared" si="503"/>
        <v>0.69354838709677424</v>
      </c>
    </row>
    <row r="3524" spans="1:65">
      <c r="A3524" t="s">
        <v>3661</v>
      </c>
      <c r="B3524" s="2">
        <v>45871</v>
      </c>
      <c r="C3524" t="s">
        <v>3137</v>
      </c>
      <c r="D3524" t="s">
        <v>3639</v>
      </c>
      <c r="E3524">
        <v>8</v>
      </c>
      <c r="F3524" t="s">
        <v>49</v>
      </c>
      <c r="G3524" t="s">
        <v>50</v>
      </c>
      <c r="H3524" t="s">
        <v>89</v>
      </c>
      <c r="I3524" t="s">
        <v>52</v>
      </c>
      <c r="J3524" t="s">
        <v>53</v>
      </c>
      <c r="K3524" t="s">
        <v>75</v>
      </c>
      <c r="L3524" t="s">
        <v>55</v>
      </c>
      <c r="M3524" t="s">
        <v>56</v>
      </c>
      <c r="N3524" t="s">
        <v>69</v>
      </c>
      <c r="O3524" t="s">
        <v>70</v>
      </c>
      <c r="P3524">
        <v>63</v>
      </c>
      <c r="Q3524">
        <v>64</v>
      </c>
      <c r="R3524">
        <v>62</v>
      </c>
      <c r="S3524">
        <v>2</v>
      </c>
      <c r="T3524">
        <f t="shared" si="495"/>
        <v>60</v>
      </c>
      <c r="U3524">
        <v>60</v>
      </c>
      <c r="V3524">
        <f t="shared" si="496"/>
        <v>0</v>
      </c>
      <c r="W3524" s="3">
        <f t="shared" si="497"/>
        <v>3.2258064516129031E-2</v>
      </c>
      <c r="X3524">
        <v>28</v>
      </c>
      <c r="Y3524" s="4">
        <v>8.8000000000000007</v>
      </c>
      <c r="Z3524" s="4">
        <v>1.4</v>
      </c>
      <c r="AA3524" s="5">
        <v>36048.28</v>
      </c>
      <c r="AB3524" s="5">
        <f t="shared" si="498"/>
        <v>2162896.7999999998</v>
      </c>
      <c r="AC3524" s="5">
        <v>23586.57</v>
      </c>
      <c r="AD3524" s="5">
        <f t="shared" si="499"/>
        <v>1462367.34</v>
      </c>
      <c r="AE3524" s="5">
        <v>112130.93</v>
      </c>
      <c r="AF3524" s="5">
        <v>28365.759999999998</v>
      </c>
      <c r="AG3524" s="5">
        <v>9915.09</v>
      </c>
      <c r="AH3524" s="5">
        <v>2030</v>
      </c>
      <c r="AI3524" s="5">
        <v>6400</v>
      </c>
      <c r="AJ3524">
        <v>0</v>
      </c>
      <c r="AK3524" s="5">
        <v>0</v>
      </c>
      <c r="AL3524" s="5">
        <v>0</v>
      </c>
      <c r="AM3524" s="5">
        <v>37005.99</v>
      </c>
      <c r="AN3524">
        <v>4</v>
      </c>
      <c r="AO3524">
        <v>4</v>
      </c>
      <c r="AP3524" t="str">
        <f t="shared" si="500"/>
        <v>Yes</v>
      </c>
      <c r="AQ3524">
        <v>1</v>
      </c>
      <c r="AR3524" s="5">
        <f t="shared" si="501"/>
        <v>1658215.11</v>
      </c>
      <c r="AS3524" s="5">
        <f t="shared" si="502"/>
        <v>504681.69</v>
      </c>
      <c r="AT3524" t="s">
        <v>59</v>
      </c>
      <c r="AU3524" t="s">
        <v>6164</v>
      </c>
      <c r="AV3524" t="s">
        <v>6165</v>
      </c>
      <c r="AW3524" t="s">
        <v>6166</v>
      </c>
      <c r="AX3524" t="s">
        <v>6177</v>
      </c>
      <c r="AY3524">
        <v>64</v>
      </c>
      <c r="AZ3524">
        <v>0</v>
      </c>
      <c r="BA3524">
        <v>0</v>
      </c>
      <c r="BB3524" t="s">
        <v>6168</v>
      </c>
      <c r="BC3524">
        <v>0</v>
      </c>
      <c r="BD3524">
        <v>0</v>
      </c>
      <c r="BE3524" t="s">
        <v>6169</v>
      </c>
      <c r="BF3524" t="s">
        <v>6170</v>
      </c>
      <c r="BG3524">
        <v>1</v>
      </c>
      <c r="BH3524" t="s">
        <v>6186</v>
      </c>
      <c r="BI3524">
        <v>48</v>
      </c>
      <c r="BJ3524" t="s">
        <v>6172</v>
      </c>
      <c r="BK3524">
        <v>0</v>
      </c>
      <c r="BL3524">
        <v>71</v>
      </c>
      <c r="BM3524" s="3">
        <f t="shared" si="503"/>
        <v>0.87323943661971826</v>
      </c>
    </row>
    <row r="3525" spans="1:65">
      <c r="A3525" t="s">
        <v>3662</v>
      </c>
      <c r="B3525" s="2">
        <v>45871</v>
      </c>
      <c r="C3525" t="s">
        <v>3137</v>
      </c>
      <c r="D3525" t="s">
        <v>3639</v>
      </c>
      <c r="E3525">
        <v>8</v>
      </c>
      <c r="F3525" t="s">
        <v>61</v>
      </c>
      <c r="G3525" t="s">
        <v>62</v>
      </c>
      <c r="H3525" t="s">
        <v>63</v>
      </c>
      <c r="I3525" t="s">
        <v>64</v>
      </c>
      <c r="J3525" t="s">
        <v>53</v>
      </c>
      <c r="K3525" t="s">
        <v>75</v>
      </c>
      <c r="L3525" t="s">
        <v>92</v>
      </c>
      <c r="M3525" t="s">
        <v>56</v>
      </c>
      <c r="N3525" t="s">
        <v>69</v>
      </c>
      <c r="O3525" t="s">
        <v>58</v>
      </c>
      <c r="P3525">
        <v>59</v>
      </c>
      <c r="Q3525">
        <v>60</v>
      </c>
      <c r="R3525">
        <v>59</v>
      </c>
      <c r="S3525">
        <v>1</v>
      </c>
      <c r="T3525">
        <f t="shared" si="495"/>
        <v>58</v>
      </c>
      <c r="U3525">
        <v>57</v>
      </c>
      <c r="V3525">
        <f t="shared" si="496"/>
        <v>1</v>
      </c>
      <c r="W3525" s="3">
        <f t="shared" si="497"/>
        <v>1.6949152542372881E-2</v>
      </c>
      <c r="X3525">
        <v>12</v>
      </c>
      <c r="Y3525" s="4">
        <v>7.9</v>
      </c>
      <c r="Z3525" s="4">
        <v>1.2</v>
      </c>
      <c r="AA3525" s="5">
        <v>35579.199999999997</v>
      </c>
      <c r="AB3525" s="5">
        <f t="shared" si="498"/>
        <v>2028014.4</v>
      </c>
      <c r="AC3525" s="5">
        <v>23666.82</v>
      </c>
      <c r="AD3525" s="5">
        <f t="shared" si="499"/>
        <v>1396342.38</v>
      </c>
      <c r="AE3525" s="5">
        <v>98530.26</v>
      </c>
      <c r="AF3525" s="5">
        <v>25490.17</v>
      </c>
      <c r="AG3525" s="5">
        <v>7881.41</v>
      </c>
      <c r="AH3525" s="5">
        <v>1740</v>
      </c>
      <c r="AI3525" s="5">
        <v>3200</v>
      </c>
      <c r="AJ3525">
        <v>0</v>
      </c>
      <c r="AK3525" s="5">
        <v>0</v>
      </c>
      <c r="AL3525" s="5">
        <v>680.07</v>
      </c>
      <c r="AM3525" s="5">
        <v>34852.480000000003</v>
      </c>
      <c r="AN3525">
        <v>4</v>
      </c>
      <c r="AO3525">
        <v>4</v>
      </c>
      <c r="AP3525" t="str">
        <f t="shared" si="500"/>
        <v>Yes</v>
      </c>
      <c r="AQ3525">
        <v>1</v>
      </c>
      <c r="AR3525" s="5">
        <f t="shared" si="501"/>
        <v>1568716.77</v>
      </c>
      <c r="AS3525" s="5">
        <f t="shared" si="502"/>
        <v>459297.63</v>
      </c>
      <c r="AT3525" t="s">
        <v>59</v>
      </c>
      <c r="AU3525" t="s">
        <v>6164</v>
      </c>
      <c r="AV3525" t="s">
        <v>6165</v>
      </c>
      <c r="AW3525" t="s">
        <v>6166</v>
      </c>
      <c r="AX3525" t="s">
        <v>6177</v>
      </c>
      <c r="AY3525">
        <v>61</v>
      </c>
      <c r="AZ3525">
        <v>0</v>
      </c>
      <c r="BA3525">
        <v>13</v>
      </c>
      <c r="BB3525" t="s">
        <v>6191</v>
      </c>
      <c r="BC3525">
        <v>0</v>
      </c>
      <c r="BD3525">
        <v>0</v>
      </c>
      <c r="BE3525" t="s">
        <v>6169</v>
      </c>
      <c r="BF3525" t="s">
        <v>6170</v>
      </c>
      <c r="BG3525">
        <v>0</v>
      </c>
      <c r="BH3525" t="s">
        <v>6171</v>
      </c>
      <c r="BI3525">
        <v>27</v>
      </c>
      <c r="BJ3525" t="s">
        <v>6172</v>
      </c>
      <c r="BK3525">
        <v>0</v>
      </c>
      <c r="BL3525">
        <v>77</v>
      </c>
      <c r="BM3525" s="3">
        <f t="shared" si="503"/>
        <v>0.76623376623376627</v>
      </c>
    </row>
    <row r="3526" spans="1:65">
      <c r="A3526" t="s">
        <v>3663</v>
      </c>
      <c r="B3526" s="2">
        <v>45871</v>
      </c>
      <c r="C3526" t="s">
        <v>3137</v>
      </c>
      <c r="D3526" t="s">
        <v>3639</v>
      </c>
      <c r="E3526">
        <v>8</v>
      </c>
      <c r="F3526" t="s">
        <v>72</v>
      </c>
      <c r="G3526" t="s">
        <v>79</v>
      </c>
      <c r="H3526" t="s">
        <v>102</v>
      </c>
      <c r="I3526" t="s">
        <v>74</v>
      </c>
      <c r="J3526" t="s">
        <v>81</v>
      </c>
      <c r="K3526" t="s">
        <v>66</v>
      </c>
      <c r="L3526" t="s">
        <v>55</v>
      </c>
      <c r="M3526" t="s">
        <v>56</v>
      </c>
      <c r="N3526" t="s">
        <v>94</v>
      </c>
      <c r="O3526" t="s">
        <v>70</v>
      </c>
      <c r="P3526">
        <v>36</v>
      </c>
      <c r="Q3526">
        <v>36</v>
      </c>
      <c r="R3526">
        <v>36</v>
      </c>
      <c r="S3526">
        <v>1</v>
      </c>
      <c r="T3526">
        <f t="shared" si="495"/>
        <v>35</v>
      </c>
      <c r="U3526">
        <v>35</v>
      </c>
      <c r="V3526">
        <f t="shared" si="496"/>
        <v>0</v>
      </c>
      <c r="W3526" s="3">
        <f t="shared" si="497"/>
        <v>2.7777777777777776E-2</v>
      </c>
      <c r="X3526">
        <v>25</v>
      </c>
      <c r="Y3526" s="4">
        <v>6.8</v>
      </c>
      <c r="Z3526" s="4">
        <v>1.7</v>
      </c>
      <c r="AA3526" s="5">
        <v>73155.45</v>
      </c>
      <c r="AB3526" s="5">
        <f t="shared" si="498"/>
        <v>2560440.75</v>
      </c>
      <c r="AC3526" s="5">
        <v>53265.1</v>
      </c>
      <c r="AD3526" s="5">
        <f t="shared" si="499"/>
        <v>1917543.6</v>
      </c>
      <c r="AE3526" s="5">
        <v>110814.1</v>
      </c>
      <c r="AF3526" s="5">
        <v>29566.94</v>
      </c>
      <c r="AG3526" s="5">
        <v>9223.2800000000007</v>
      </c>
      <c r="AH3526" s="5">
        <v>2465</v>
      </c>
      <c r="AI3526" s="5">
        <v>6800</v>
      </c>
      <c r="AJ3526">
        <v>0</v>
      </c>
      <c r="AK3526" s="5">
        <v>0</v>
      </c>
      <c r="AL3526" s="5">
        <v>0</v>
      </c>
      <c r="AM3526" s="5">
        <v>24487.119999999999</v>
      </c>
      <c r="AN3526">
        <v>4</v>
      </c>
      <c r="AO3526">
        <v>4</v>
      </c>
      <c r="AP3526" t="str">
        <f t="shared" si="500"/>
        <v>Yes</v>
      </c>
      <c r="AQ3526">
        <v>1</v>
      </c>
      <c r="AR3526" s="5">
        <f t="shared" si="501"/>
        <v>2100900.04</v>
      </c>
      <c r="AS3526" s="5">
        <f t="shared" si="502"/>
        <v>459540.71</v>
      </c>
      <c r="AT3526" t="s">
        <v>59</v>
      </c>
      <c r="AU3526" t="s">
        <v>6164</v>
      </c>
      <c r="AV3526" t="s">
        <v>6165</v>
      </c>
      <c r="AW3526" t="s">
        <v>6166</v>
      </c>
      <c r="AX3526" t="s">
        <v>6184</v>
      </c>
      <c r="AY3526">
        <v>40</v>
      </c>
      <c r="AZ3526">
        <v>2</v>
      </c>
      <c r="BA3526">
        <v>0</v>
      </c>
      <c r="BB3526" t="s">
        <v>6168</v>
      </c>
      <c r="BC3526">
        <v>0</v>
      </c>
      <c r="BD3526">
        <v>0</v>
      </c>
      <c r="BE3526" t="s">
        <v>6169</v>
      </c>
      <c r="BF3526" t="s">
        <v>6170</v>
      </c>
      <c r="BG3526">
        <v>0</v>
      </c>
      <c r="BH3526" t="s">
        <v>6171</v>
      </c>
      <c r="BI3526">
        <v>53</v>
      </c>
      <c r="BJ3526" t="s">
        <v>6187</v>
      </c>
      <c r="BK3526">
        <v>0</v>
      </c>
      <c r="BL3526">
        <v>51</v>
      </c>
      <c r="BM3526" s="3">
        <f t="shared" si="503"/>
        <v>0.70588235294117652</v>
      </c>
    </row>
    <row r="3527" spans="1:65">
      <c r="A3527" t="s">
        <v>3664</v>
      </c>
      <c r="B3527" s="2">
        <v>45871</v>
      </c>
      <c r="C3527" t="s">
        <v>3137</v>
      </c>
      <c r="D3527" t="s">
        <v>3639</v>
      </c>
      <c r="E3527">
        <v>8</v>
      </c>
      <c r="F3527" t="s">
        <v>72</v>
      </c>
      <c r="G3527" t="s">
        <v>62</v>
      </c>
      <c r="H3527" t="s">
        <v>220</v>
      </c>
      <c r="I3527" t="s">
        <v>74</v>
      </c>
      <c r="J3527" t="s">
        <v>53</v>
      </c>
      <c r="K3527" t="s">
        <v>75</v>
      </c>
      <c r="L3527" t="s">
        <v>55</v>
      </c>
      <c r="M3527" t="s">
        <v>68</v>
      </c>
      <c r="N3527" t="s">
        <v>69</v>
      </c>
      <c r="O3527" t="s">
        <v>58</v>
      </c>
      <c r="P3527">
        <v>58</v>
      </c>
      <c r="Q3527">
        <v>62</v>
      </c>
      <c r="R3527">
        <v>62</v>
      </c>
      <c r="S3527">
        <v>2</v>
      </c>
      <c r="T3527">
        <f t="shared" si="495"/>
        <v>60</v>
      </c>
      <c r="U3527">
        <v>56</v>
      </c>
      <c r="V3527">
        <f t="shared" si="496"/>
        <v>4</v>
      </c>
      <c r="W3527" s="3">
        <f t="shared" si="497"/>
        <v>3.2258064516129031E-2</v>
      </c>
      <c r="X3527">
        <v>25</v>
      </c>
      <c r="Y3527" s="4">
        <v>2.9</v>
      </c>
      <c r="Z3527" s="4">
        <v>1.3</v>
      </c>
      <c r="AA3527" s="5">
        <v>36419.339999999997</v>
      </c>
      <c r="AB3527" s="5">
        <f t="shared" si="498"/>
        <v>2039483.04</v>
      </c>
      <c r="AC3527" s="5">
        <v>22580.06</v>
      </c>
      <c r="AD3527" s="5">
        <f t="shared" si="499"/>
        <v>1399963.72</v>
      </c>
      <c r="AE3527" s="5">
        <v>107367.45</v>
      </c>
      <c r="AF3527" s="5">
        <v>27361.96</v>
      </c>
      <c r="AG3527" s="5">
        <v>9708.4500000000007</v>
      </c>
      <c r="AH3527" s="5">
        <v>1885</v>
      </c>
      <c r="AI3527" s="5">
        <v>6400</v>
      </c>
      <c r="AJ3527">
        <v>1</v>
      </c>
      <c r="AK3527" s="5">
        <v>8468.52</v>
      </c>
      <c r="AL3527" s="5">
        <v>2582.38</v>
      </c>
      <c r="AM3527" s="5">
        <v>37771.18</v>
      </c>
      <c r="AN3527">
        <v>4</v>
      </c>
      <c r="AO3527">
        <v>2</v>
      </c>
      <c r="AP3527" t="str">
        <f t="shared" si="500"/>
        <v>Yes</v>
      </c>
      <c r="AQ3527">
        <v>2</v>
      </c>
      <c r="AR3527" s="5">
        <f t="shared" si="501"/>
        <v>1601508.66</v>
      </c>
      <c r="AS3527" s="5">
        <f t="shared" si="502"/>
        <v>437974.38</v>
      </c>
      <c r="AT3527" t="s">
        <v>59</v>
      </c>
      <c r="AU3527" t="s">
        <v>6189</v>
      </c>
      <c r="AV3527" t="s">
        <v>6190</v>
      </c>
      <c r="AW3527" t="s">
        <v>6183</v>
      </c>
      <c r="AX3527" t="s">
        <v>6184</v>
      </c>
      <c r="AY3527">
        <v>59</v>
      </c>
      <c r="AZ3527">
        <v>0</v>
      </c>
      <c r="BA3527">
        <v>26</v>
      </c>
      <c r="BB3527" t="s">
        <v>6180</v>
      </c>
      <c r="BC3527">
        <v>0</v>
      </c>
      <c r="BD3527">
        <v>0</v>
      </c>
      <c r="BE3527" t="s">
        <v>6169</v>
      </c>
      <c r="BF3527" t="s">
        <v>6170</v>
      </c>
      <c r="BG3527">
        <v>0</v>
      </c>
      <c r="BH3527" t="s">
        <v>6171</v>
      </c>
      <c r="BI3527">
        <v>53</v>
      </c>
      <c r="BJ3527" t="s">
        <v>6187</v>
      </c>
      <c r="BK3527">
        <v>0</v>
      </c>
      <c r="BL3527">
        <v>75</v>
      </c>
      <c r="BM3527" s="3">
        <f t="shared" si="503"/>
        <v>0.82666666666666666</v>
      </c>
    </row>
    <row r="3528" spans="1:65">
      <c r="A3528" t="s">
        <v>3665</v>
      </c>
      <c r="B3528" s="2">
        <v>45871</v>
      </c>
      <c r="C3528" t="s">
        <v>3137</v>
      </c>
      <c r="D3528" t="s">
        <v>3639</v>
      </c>
      <c r="E3528">
        <v>8</v>
      </c>
      <c r="F3528" t="s">
        <v>72</v>
      </c>
      <c r="G3528" t="s">
        <v>79</v>
      </c>
      <c r="H3528" t="s">
        <v>213</v>
      </c>
      <c r="I3528" t="s">
        <v>52</v>
      </c>
      <c r="J3528" t="s">
        <v>53</v>
      </c>
      <c r="K3528" t="s">
        <v>75</v>
      </c>
      <c r="L3528" t="s">
        <v>55</v>
      </c>
      <c r="M3528" t="s">
        <v>56</v>
      </c>
      <c r="N3528" t="s">
        <v>94</v>
      </c>
      <c r="O3528" t="s">
        <v>82</v>
      </c>
      <c r="P3528">
        <v>65</v>
      </c>
      <c r="Q3528">
        <v>67</v>
      </c>
      <c r="R3528">
        <v>69</v>
      </c>
      <c r="S3528">
        <v>2</v>
      </c>
      <c r="T3528">
        <f t="shared" si="495"/>
        <v>67</v>
      </c>
      <c r="U3528">
        <v>64</v>
      </c>
      <c r="V3528">
        <f t="shared" si="496"/>
        <v>3</v>
      </c>
      <c r="W3528" s="3">
        <f t="shared" si="497"/>
        <v>2.8985507246376812E-2</v>
      </c>
      <c r="X3528">
        <v>20</v>
      </c>
      <c r="Y3528" s="4">
        <v>3.7</v>
      </c>
      <c r="Z3528" s="4">
        <v>1.3</v>
      </c>
      <c r="AA3528" s="5">
        <v>35573</v>
      </c>
      <c r="AB3528" s="5">
        <f t="shared" si="498"/>
        <v>2276672</v>
      </c>
      <c r="AC3528" s="5">
        <v>23467.77</v>
      </c>
      <c r="AD3528" s="5">
        <f t="shared" si="499"/>
        <v>1619276.13</v>
      </c>
      <c r="AE3528" s="5">
        <v>122860.17</v>
      </c>
      <c r="AF3528" s="5">
        <v>29869.54</v>
      </c>
      <c r="AG3528" s="5">
        <v>8980.0499999999993</v>
      </c>
      <c r="AH3528" s="5">
        <v>1885</v>
      </c>
      <c r="AI3528" s="5">
        <v>6400</v>
      </c>
      <c r="AJ3528">
        <v>0</v>
      </c>
      <c r="AK3528" s="5">
        <v>0</v>
      </c>
      <c r="AL3528" s="5">
        <v>2076</v>
      </c>
      <c r="AM3528" s="5">
        <v>44497.48</v>
      </c>
      <c r="AN3528">
        <v>4</v>
      </c>
      <c r="AO3528">
        <v>2</v>
      </c>
      <c r="AP3528" t="str">
        <f t="shared" si="500"/>
        <v>Yes</v>
      </c>
      <c r="AQ3528">
        <v>1</v>
      </c>
      <c r="AR3528" s="5">
        <f t="shared" si="501"/>
        <v>1835844.37</v>
      </c>
      <c r="AS3528" s="5">
        <f t="shared" si="502"/>
        <v>440827.63</v>
      </c>
      <c r="AT3528" t="s">
        <v>59</v>
      </c>
      <c r="AU3528" t="s">
        <v>6164</v>
      </c>
      <c r="AV3528" t="s">
        <v>6165</v>
      </c>
      <c r="AW3528" t="s">
        <v>6166</v>
      </c>
      <c r="AX3528" t="s">
        <v>6184</v>
      </c>
      <c r="AY3528">
        <v>67</v>
      </c>
      <c r="AZ3528">
        <v>0</v>
      </c>
      <c r="BA3528">
        <v>18</v>
      </c>
      <c r="BB3528" t="s">
        <v>6180</v>
      </c>
      <c r="BC3528">
        <v>0</v>
      </c>
      <c r="BD3528">
        <v>0</v>
      </c>
      <c r="BE3528" t="s">
        <v>6169</v>
      </c>
      <c r="BF3528" t="s">
        <v>6170</v>
      </c>
      <c r="BG3528">
        <v>1</v>
      </c>
      <c r="BH3528" t="s">
        <v>6186</v>
      </c>
      <c r="BI3528">
        <v>60</v>
      </c>
      <c r="BJ3528" t="s">
        <v>6187</v>
      </c>
      <c r="BK3528">
        <v>0</v>
      </c>
      <c r="BL3528">
        <v>74</v>
      </c>
      <c r="BM3528" s="3">
        <f t="shared" si="503"/>
        <v>0.93243243243243246</v>
      </c>
    </row>
    <row r="3529" spans="1:65">
      <c r="A3529" t="s">
        <v>3666</v>
      </c>
      <c r="B3529" s="2">
        <v>45871</v>
      </c>
      <c r="C3529" t="s">
        <v>3137</v>
      </c>
      <c r="D3529" t="s">
        <v>3639</v>
      </c>
      <c r="E3529">
        <v>8</v>
      </c>
      <c r="F3529" t="s">
        <v>61</v>
      </c>
      <c r="G3529" t="s">
        <v>62</v>
      </c>
      <c r="H3529" t="s">
        <v>115</v>
      </c>
      <c r="I3529" t="s">
        <v>64</v>
      </c>
      <c r="J3529" t="s">
        <v>81</v>
      </c>
      <c r="K3529" t="s">
        <v>75</v>
      </c>
      <c r="L3529" t="s">
        <v>67</v>
      </c>
      <c r="M3529" t="s">
        <v>56</v>
      </c>
      <c r="N3529" t="s">
        <v>57</v>
      </c>
      <c r="O3529" t="s">
        <v>82</v>
      </c>
      <c r="P3529">
        <v>34</v>
      </c>
      <c r="Q3529">
        <v>37</v>
      </c>
      <c r="R3529">
        <v>37</v>
      </c>
      <c r="S3529">
        <v>1</v>
      </c>
      <c r="T3529">
        <f t="shared" si="495"/>
        <v>36</v>
      </c>
      <c r="U3529">
        <v>33</v>
      </c>
      <c r="V3529">
        <f t="shared" si="496"/>
        <v>3</v>
      </c>
      <c r="W3529" s="3">
        <f t="shared" si="497"/>
        <v>2.7027027027027029E-2</v>
      </c>
      <c r="X3529">
        <v>23</v>
      </c>
      <c r="Y3529" s="4">
        <v>6.2</v>
      </c>
      <c r="Z3529" s="4">
        <v>1.4</v>
      </c>
      <c r="AA3529" s="5">
        <v>78368.23</v>
      </c>
      <c r="AB3529" s="5">
        <f t="shared" si="498"/>
        <v>2586151.59</v>
      </c>
      <c r="AC3529" s="5">
        <v>51726.8</v>
      </c>
      <c r="AD3529" s="5">
        <f t="shared" si="499"/>
        <v>1913891.6</v>
      </c>
      <c r="AE3529" s="5">
        <v>110225.07</v>
      </c>
      <c r="AF3529" s="5">
        <v>31423.599999999999</v>
      </c>
      <c r="AG3529" s="5">
        <v>8922.3700000000008</v>
      </c>
      <c r="AH3529" s="5">
        <v>2030</v>
      </c>
      <c r="AI3529" s="5">
        <v>6800</v>
      </c>
      <c r="AJ3529">
        <v>0</v>
      </c>
      <c r="AK3529" s="5">
        <v>0</v>
      </c>
      <c r="AL3529" s="5">
        <v>4368.78</v>
      </c>
      <c r="AM3529" s="5">
        <v>21611.31</v>
      </c>
      <c r="AN3529">
        <v>4</v>
      </c>
      <c r="AO3529">
        <v>3</v>
      </c>
      <c r="AP3529" t="str">
        <f t="shared" si="500"/>
        <v>Yes</v>
      </c>
      <c r="AQ3529">
        <v>1</v>
      </c>
      <c r="AR3529" s="5">
        <f t="shared" si="501"/>
        <v>2099272.73</v>
      </c>
      <c r="AS3529" s="5">
        <f t="shared" si="502"/>
        <v>486878.86</v>
      </c>
      <c r="AT3529" t="s">
        <v>59</v>
      </c>
      <c r="AU3529" t="s">
        <v>6164</v>
      </c>
      <c r="AV3529" t="s">
        <v>6165</v>
      </c>
      <c r="AW3529" t="s">
        <v>6166</v>
      </c>
      <c r="AX3529" t="s">
        <v>6177</v>
      </c>
      <c r="AY3529">
        <v>35</v>
      </c>
      <c r="AZ3529">
        <v>1</v>
      </c>
      <c r="BA3529">
        <v>18</v>
      </c>
      <c r="BB3529" t="s">
        <v>6180</v>
      </c>
      <c r="BC3529">
        <v>0</v>
      </c>
      <c r="BD3529">
        <v>0</v>
      </c>
      <c r="BE3529" t="s">
        <v>6169</v>
      </c>
      <c r="BF3529" t="s">
        <v>6170</v>
      </c>
      <c r="BG3529">
        <v>0</v>
      </c>
      <c r="BH3529" t="s">
        <v>6171</v>
      </c>
      <c r="BI3529">
        <v>32</v>
      </c>
      <c r="BJ3529" t="s">
        <v>6172</v>
      </c>
      <c r="BK3529">
        <v>0</v>
      </c>
      <c r="BL3529">
        <v>48</v>
      </c>
      <c r="BM3529" s="3">
        <f t="shared" si="503"/>
        <v>0.77083333333333337</v>
      </c>
    </row>
    <row r="3530" spans="1:65">
      <c r="A3530" t="s">
        <v>3667</v>
      </c>
      <c r="B3530" s="2">
        <v>45871</v>
      </c>
      <c r="C3530" t="s">
        <v>3137</v>
      </c>
      <c r="D3530" t="s">
        <v>3639</v>
      </c>
      <c r="E3530">
        <v>8</v>
      </c>
      <c r="F3530" t="s">
        <v>78</v>
      </c>
      <c r="G3530" t="s">
        <v>62</v>
      </c>
      <c r="H3530" t="s">
        <v>91</v>
      </c>
      <c r="I3530" t="s">
        <v>52</v>
      </c>
      <c r="J3530" t="s">
        <v>65</v>
      </c>
      <c r="K3530" t="s">
        <v>75</v>
      </c>
      <c r="L3530" t="s">
        <v>67</v>
      </c>
      <c r="M3530" t="s">
        <v>68</v>
      </c>
      <c r="N3530" t="s">
        <v>69</v>
      </c>
      <c r="O3530" t="s">
        <v>58</v>
      </c>
      <c r="P3530">
        <v>51</v>
      </c>
      <c r="Q3530">
        <v>55</v>
      </c>
      <c r="R3530">
        <v>54</v>
      </c>
      <c r="S3530">
        <v>5</v>
      </c>
      <c r="T3530">
        <f t="shared" si="495"/>
        <v>49</v>
      </c>
      <c r="U3530">
        <v>49</v>
      </c>
      <c r="V3530">
        <f t="shared" si="496"/>
        <v>0</v>
      </c>
      <c r="W3530" s="3">
        <f t="shared" si="497"/>
        <v>9.2592592592592587E-2</v>
      </c>
      <c r="X3530">
        <v>36</v>
      </c>
      <c r="Y3530" s="4">
        <v>1.1000000000000001</v>
      </c>
      <c r="Z3530" s="4">
        <v>1.6</v>
      </c>
      <c r="AA3530" s="5">
        <v>52159.360000000001</v>
      </c>
      <c r="AB3530" s="5">
        <f t="shared" si="498"/>
        <v>2555808.64</v>
      </c>
      <c r="AC3530" s="5">
        <v>32609.79</v>
      </c>
      <c r="AD3530" s="5">
        <f t="shared" si="499"/>
        <v>1760928.66</v>
      </c>
      <c r="AE3530" s="5">
        <v>123803.86</v>
      </c>
      <c r="AF3530" s="5">
        <v>36843.75</v>
      </c>
      <c r="AG3530" s="5">
        <v>10505.9</v>
      </c>
      <c r="AH3530" s="5">
        <v>2320</v>
      </c>
      <c r="AI3530" s="5">
        <v>28944.17</v>
      </c>
      <c r="AJ3530">
        <v>1</v>
      </c>
      <c r="AK3530" s="5">
        <v>13776.75</v>
      </c>
      <c r="AL3530" s="5">
        <v>0</v>
      </c>
      <c r="AM3530" s="5">
        <v>33070.61</v>
      </c>
      <c r="AN3530">
        <v>4</v>
      </c>
      <c r="AO3530">
        <v>4</v>
      </c>
      <c r="AP3530" t="str">
        <f t="shared" si="500"/>
        <v>Yes</v>
      </c>
      <c r="AQ3530">
        <v>1</v>
      </c>
      <c r="AR3530" s="5">
        <f t="shared" si="501"/>
        <v>2010193.7</v>
      </c>
      <c r="AS3530" s="5">
        <f t="shared" si="502"/>
        <v>545614.93999999994</v>
      </c>
      <c r="AT3530" t="s">
        <v>1641</v>
      </c>
      <c r="AU3530" t="s">
        <v>6199</v>
      </c>
      <c r="AV3530" t="s">
        <v>6200</v>
      </c>
      <c r="AW3530" t="s">
        <v>6175</v>
      </c>
      <c r="AX3530" t="s">
        <v>6167</v>
      </c>
      <c r="AY3530">
        <v>52</v>
      </c>
      <c r="AZ3530">
        <v>0</v>
      </c>
      <c r="BA3530">
        <v>0</v>
      </c>
      <c r="BB3530" t="s">
        <v>6168</v>
      </c>
      <c r="BC3530">
        <v>0</v>
      </c>
      <c r="BD3530">
        <v>0</v>
      </c>
      <c r="BE3530" t="s">
        <v>6169</v>
      </c>
      <c r="BF3530" t="s">
        <v>6210</v>
      </c>
      <c r="BG3530">
        <v>1</v>
      </c>
      <c r="BH3530" t="s">
        <v>6186</v>
      </c>
      <c r="BI3530">
        <v>20</v>
      </c>
      <c r="BJ3530" t="s">
        <v>6172</v>
      </c>
      <c r="BK3530">
        <v>0</v>
      </c>
      <c r="BL3530">
        <v>61</v>
      </c>
      <c r="BM3530" s="3">
        <f t="shared" si="503"/>
        <v>0.88524590163934425</v>
      </c>
    </row>
    <row r="3531" spans="1:65">
      <c r="A3531" t="s">
        <v>3668</v>
      </c>
      <c r="B3531" s="2">
        <v>45871</v>
      </c>
      <c r="C3531" t="s">
        <v>3137</v>
      </c>
      <c r="D3531" t="s">
        <v>3639</v>
      </c>
      <c r="E3531">
        <v>8</v>
      </c>
      <c r="F3531" t="s">
        <v>49</v>
      </c>
      <c r="G3531" t="s">
        <v>79</v>
      </c>
      <c r="H3531" t="s">
        <v>260</v>
      </c>
      <c r="I3531" t="s">
        <v>52</v>
      </c>
      <c r="J3531" t="s">
        <v>81</v>
      </c>
      <c r="K3531" t="s">
        <v>75</v>
      </c>
      <c r="L3531" t="s">
        <v>67</v>
      </c>
      <c r="M3531" t="s">
        <v>56</v>
      </c>
      <c r="N3531" t="s">
        <v>57</v>
      </c>
      <c r="O3531" t="s">
        <v>82</v>
      </c>
      <c r="P3531">
        <v>32</v>
      </c>
      <c r="Q3531">
        <v>32</v>
      </c>
      <c r="R3531">
        <v>31</v>
      </c>
      <c r="S3531">
        <v>2</v>
      </c>
      <c r="T3531">
        <f t="shared" si="495"/>
        <v>29</v>
      </c>
      <c r="U3531">
        <v>29</v>
      </c>
      <c r="V3531">
        <f t="shared" si="496"/>
        <v>0</v>
      </c>
      <c r="W3531" s="3">
        <f t="shared" si="497"/>
        <v>6.4516129032258063E-2</v>
      </c>
      <c r="X3531">
        <v>127</v>
      </c>
      <c r="Y3531" s="4">
        <v>9.1999999999999993</v>
      </c>
      <c r="Z3531" s="4">
        <v>7.2</v>
      </c>
      <c r="AA3531" s="5">
        <v>78841.19</v>
      </c>
      <c r="AB3531" s="5">
        <f t="shared" si="498"/>
        <v>2286394.5099999998</v>
      </c>
      <c r="AC3531" s="5">
        <v>51785.17</v>
      </c>
      <c r="AD3531" s="5">
        <f t="shared" si="499"/>
        <v>1605340.27</v>
      </c>
      <c r="AE3531" s="5">
        <v>99291.25</v>
      </c>
      <c r="AF3531" s="5">
        <v>32674.34</v>
      </c>
      <c r="AG3531" s="5">
        <v>60588.33</v>
      </c>
      <c r="AH3531" s="5">
        <v>10440</v>
      </c>
      <c r="AI3531" s="5">
        <v>13600</v>
      </c>
      <c r="AJ3531">
        <v>0</v>
      </c>
      <c r="AK3531" s="5">
        <v>0</v>
      </c>
      <c r="AL3531" s="5">
        <v>0</v>
      </c>
      <c r="AM3531" s="5">
        <v>18784.919999999998</v>
      </c>
      <c r="AN3531">
        <v>4</v>
      </c>
      <c r="AO3531">
        <v>3</v>
      </c>
      <c r="AP3531" t="str">
        <f t="shared" si="500"/>
        <v>Yes</v>
      </c>
      <c r="AQ3531">
        <v>0</v>
      </c>
      <c r="AR3531" s="5">
        <f t="shared" si="501"/>
        <v>1840719.11</v>
      </c>
      <c r="AS3531" s="5">
        <f t="shared" si="502"/>
        <v>445675.4</v>
      </c>
      <c r="AT3531" t="s">
        <v>116</v>
      </c>
      <c r="AU3531" t="s">
        <v>6164</v>
      </c>
      <c r="AV3531" t="s">
        <v>6165</v>
      </c>
      <c r="AW3531" t="s">
        <v>6166</v>
      </c>
      <c r="AX3531" t="s">
        <v>6202</v>
      </c>
      <c r="AY3531">
        <v>33</v>
      </c>
      <c r="AZ3531">
        <v>0</v>
      </c>
      <c r="BA3531">
        <v>0</v>
      </c>
      <c r="BB3531" t="s">
        <v>6168</v>
      </c>
      <c r="BC3531">
        <v>0</v>
      </c>
      <c r="BD3531">
        <v>0</v>
      </c>
      <c r="BE3531" t="s">
        <v>6169</v>
      </c>
      <c r="BF3531" t="s">
        <v>6176</v>
      </c>
      <c r="BG3531">
        <v>5</v>
      </c>
      <c r="BH3531" t="s">
        <v>6211</v>
      </c>
      <c r="BI3531">
        <v>133</v>
      </c>
      <c r="BJ3531" t="s">
        <v>6193</v>
      </c>
      <c r="BK3531">
        <v>1</v>
      </c>
      <c r="BL3531">
        <v>50</v>
      </c>
      <c r="BM3531" s="3">
        <f t="shared" si="503"/>
        <v>0.62</v>
      </c>
    </row>
    <row r="3532" spans="1:65">
      <c r="A3532" t="s">
        <v>3669</v>
      </c>
      <c r="B3532" s="2">
        <v>45871</v>
      </c>
      <c r="C3532" t="s">
        <v>3137</v>
      </c>
      <c r="D3532" t="s">
        <v>3639</v>
      </c>
      <c r="E3532">
        <v>8</v>
      </c>
      <c r="F3532" t="s">
        <v>49</v>
      </c>
      <c r="G3532" t="s">
        <v>62</v>
      </c>
      <c r="H3532" t="s">
        <v>226</v>
      </c>
      <c r="I3532" t="s">
        <v>64</v>
      </c>
      <c r="J3532" t="s">
        <v>81</v>
      </c>
      <c r="K3532" t="s">
        <v>75</v>
      </c>
      <c r="L3532" t="s">
        <v>87</v>
      </c>
      <c r="M3532" t="s">
        <v>56</v>
      </c>
      <c r="N3532" t="s">
        <v>69</v>
      </c>
      <c r="O3532" t="s">
        <v>120</v>
      </c>
      <c r="P3532">
        <v>34</v>
      </c>
      <c r="Q3532">
        <v>35</v>
      </c>
      <c r="R3532">
        <v>33</v>
      </c>
      <c r="S3532">
        <v>1</v>
      </c>
      <c r="T3532">
        <f t="shared" si="495"/>
        <v>32</v>
      </c>
      <c r="U3532">
        <v>32</v>
      </c>
      <c r="V3532">
        <f t="shared" si="496"/>
        <v>0</v>
      </c>
      <c r="W3532" s="3">
        <f t="shared" si="497"/>
        <v>3.0303030303030304E-2</v>
      </c>
      <c r="X3532">
        <v>22</v>
      </c>
      <c r="Y3532" s="4">
        <v>9.1999999999999993</v>
      </c>
      <c r="Z3532" s="4">
        <v>1.2</v>
      </c>
      <c r="AA3532" s="5">
        <v>78960.83</v>
      </c>
      <c r="AB3532" s="5">
        <f t="shared" si="498"/>
        <v>2526746.56</v>
      </c>
      <c r="AC3532" s="5">
        <v>54772.27</v>
      </c>
      <c r="AD3532" s="5">
        <f t="shared" si="499"/>
        <v>1807484.91</v>
      </c>
      <c r="AE3532" s="5">
        <v>99103.63</v>
      </c>
      <c r="AF3532" s="5">
        <v>30028.5</v>
      </c>
      <c r="AG3532" s="5">
        <v>8548.5499999999993</v>
      </c>
      <c r="AH3532" s="5">
        <v>1740</v>
      </c>
      <c r="AI3532" s="5">
        <v>6800</v>
      </c>
      <c r="AJ3532">
        <v>0</v>
      </c>
      <c r="AK3532" s="5">
        <v>0</v>
      </c>
      <c r="AL3532" s="5">
        <v>0</v>
      </c>
      <c r="AM3532" s="5">
        <v>21713.32</v>
      </c>
      <c r="AN3532">
        <v>4</v>
      </c>
      <c r="AO3532">
        <v>4</v>
      </c>
      <c r="AP3532" t="str">
        <f t="shared" si="500"/>
        <v>Yes</v>
      </c>
      <c r="AQ3532">
        <v>0</v>
      </c>
      <c r="AR3532" s="5">
        <f t="shared" si="501"/>
        <v>1975418.91</v>
      </c>
      <c r="AS3532" s="5">
        <f t="shared" si="502"/>
        <v>551327.65</v>
      </c>
      <c r="AT3532" t="s">
        <v>59</v>
      </c>
      <c r="AU3532" t="s">
        <v>6164</v>
      </c>
      <c r="AV3532" t="s">
        <v>6165</v>
      </c>
      <c r="AW3532" t="s">
        <v>6166</v>
      </c>
      <c r="AX3532" t="s">
        <v>6177</v>
      </c>
      <c r="AY3532">
        <v>35</v>
      </c>
      <c r="AZ3532">
        <v>0</v>
      </c>
      <c r="BA3532">
        <v>0</v>
      </c>
      <c r="BB3532" t="s">
        <v>6168</v>
      </c>
      <c r="BC3532">
        <v>0</v>
      </c>
      <c r="BD3532">
        <v>0</v>
      </c>
      <c r="BE3532" t="s">
        <v>6169</v>
      </c>
      <c r="BF3532" t="s">
        <v>6170</v>
      </c>
      <c r="BG3532">
        <v>0</v>
      </c>
      <c r="BH3532" t="s">
        <v>6171</v>
      </c>
      <c r="BI3532">
        <v>56</v>
      </c>
      <c r="BJ3532" t="s">
        <v>6187</v>
      </c>
      <c r="BK3532">
        <v>0</v>
      </c>
      <c r="BL3532">
        <v>46</v>
      </c>
      <c r="BM3532" s="3">
        <f t="shared" si="503"/>
        <v>0.71739130434782605</v>
      </c>
    </row>
    <row r="3533" spans="1:65">
      <c r="A3533" t="s">
        <v>3670</v>
      </c>
      <c r="B3533" s="2">
        <v>45871</v>
      </c>
      <c r="C3533" t="s">
        <v>3137</v>
      </c>
      <c r="D3533" t="s">
        <v>3639</v>
      </c>
      <c r="E3533">
        <v>8</v>
      </c>
      <c r="F3533" t="s">
        <v>49</v>
      </c>
      <c r="G3533" t="s">
        <v>50</v>
      </c>
      <c r="H3533" t="s">
        <v>245</v>
      </c>
      <c r="I3533" t="s">
        <v>74</v>
      </c>
      <c r="J3533" t="s">
        <v>65</v>
      </c>
      <c r="K3533" t="s">
        <v>54</v>
      </c>
      <c r="L3533" t="s">
        <v>67</v>
      </c>
      <c r="M3533" t="s">
        <v>68</v>
      </c>
      <c r="N3533" t="s">
        <v>109</v>
      </c>
      <c r="O3533" t="s">
        <v>82</v>
      </c>
      <c r="P3533">
        <v>58</v>
      </c>
      <c r="Q3533">
        <v>61</v>
      </c>
      <c r="R3533">
        <v>59</v>
      </c>
      <c r="S3533">
        <v>5</v>
      </c>
      <c r="T3533">
        <f t="shared" si="495"/>
        <v>54</v>
      </c>
      <c r="U3533">
        <v>54</v>
      </c>
      <c r="V3533">
        <f t="shared" si="496"/>
        <v>0</v>
      </c>
      <c r="W3533" s="3">
        <f t="shared" si="497"/>
        <v>8.4745762711864403E-2</v>
      </c>
      <c r="X3533">
        <v>36</v>
      </c>
      <c r="Y3533" s="4">
        <v>3.3</v>
      </c>
      <c r="Z3533" s="4">
        <v>1.7</v>
      </c>
      <c r="AA3533" s="5">
        <v>56733.29</v>
      </c>
      <c r="AB3533" s="5">
        <f t="shared" si="498"/>
        <v>3063597.66</v>
      </c>
      <c r="AC3533" s="5">
        <v>32377.45</v>
      </c>
      <c r="AD3533" s="5">
        <f t="shared" si="499"/>
        <v>1910269.55</v>
      </c>
      <c r="AE3533" s="5">
        <v>132688.29999999999</v>
      </c>
      <c r="AF3533" s="5">
        <v>39685.14</v>
      </c>
      <c r="AG3533" s="5">
        <v>10790.65</v>
      </c>
      <c r="AH3533" s="5">
        <v>2465</v>
      </c>
      <c r="AI3533" s="5">
        <v>27513.48</v>
      </c>
      <c r="AJ3533">
        <v>1</v>
      </c>
      <c r="AK3533" s="5">
        <v>13716.4</v>
      </c>
      <c r="AL3533" s="5">
        <v>0</v>
      </c>
      <c r="AM3533" s="5">
        <v>76133.350000000006</v>
      </c>
      <c r="AN3533">
        <v>8</v>
      </c>
      <c r="AO3533">
        <v>8</v>
      </c>
      <c r="AP3533" t="str">
        <f t="shared" si="500"/>
        <v>Yes</v>
      </c>
      <c r="AQ3533">
        <v>2</v>
      </c>
      <c r="AR3533" s="5">
        <f t="shared" si="501"/>
        <v>2213261.87</v>
      </c>
      <c r="AS3533" s="5">
        <f t="shared" si="502"/>
        <v>850335.79</v>
      </c>
      <c r="AT3533" t="s">
        <v>1641</v>
      </c>
      <c r="AU3533" t="s">
        <v>6173</v>
      </c>
      <c r="AV3533" t="s">
        <v>6174</v>
      </c>
      <c r="AW3533" t="s">
        <v>6175</v>
      </c>
      <c r="AX3533" t="s">
        <v>6202</v>
      </c>
      <c r="AY3533">
        <v>61</v>
      </c>
      <c r="AZ3533">
        <v>0</v>
      </c>
      <c r="BA3533">
        <v>0</v>
      </c>
      <c r="BB3533" t="s">
        <v>6168</v>
      </c>
      <c r="BC3533">
        <v>0</v>
      </c>
      <c r="BD3533">
        <v>0</v>
      </c>
      <c r="BE3533" t="s">
        <v>6169</v>
      </c>
      <c r="BF3533" t="s">
        <v>6210</v>
      </c>
      <c r="BG3533">
        <v>1</v>
      </c>
      <c r="BH3533" t="s">
        <v>6186</v>
      </c>
      <c r="BI3533">
        <v>27</v>
      </c>
      <c r="BJ3533" t="s">
        <v>6172</v>
      </c>
      <c r="BK3533">
        <v>0</v>
      </c>
      <c r="BL3533">
        <v>64</v>
      </c>
      <c r="BM3533" s="3">
        <f t="shared" si="503"/>
        <v>0.921875</v>
      </c>
    </row>
    <row r="3534" spans="1:65">
      <c r="A3534" t="s">
        <v>3671</v>
      </c>
      <c r="B3534" s="2">
        <v>45871</v>
      </c>
      <c r="C3534" t="s">
        <v>3137</v>
      </c>
      <c r="D3534" t="s">
        <v>3639</v>
      </c>
      <c r="E3534">
        <v>8</v>
      </c>
      <c r="F3534" t="s">
        <v>72</v>
      </c>
      <c r="G3534" t="s">
        <v>50</v>
      </c>
      <c r="H3534" t="s">
        <v>119</v>
      </c>
      <c r="I3534" t="s">
        <v>74</v>
      </c>
      <c r="J3534" t="s">
        <v>53</v>
      </c>
      <c r="K3534" t="s">
        <v>54</v>
      </c>
      <c r="L3534" t="s">
        <v>67</v>
      </c>
      <c r="M3534" t="s">
        <v>56</v>
      </c>
      <c r="N3534" t="s">
        <v>57</v>
      </c>
      <c r="O3534" t="s">
        <v>82</v>
      </c>
      <c r="P3534">
        <v>61</v>
      </c>
      <c r="Q3534">
        <v>62</v>
      </c>
      <c r="R3534">
        <v>65</v>
      </c>
      <c r="S3534">
        <v>1</v>
      </c>
      <c r="T3534">
        <f t="shared" si="495"/>
        <v>64</v>
      </c>
      <c r="U3534">
        <v>61</v>
      </c>
      <c r="V3534">
        <f t="shared" si="496"/>
        <v>3</v>
      </c>
      <c r="W3534" s="3">
        <f t="shared" si="497"/>
        <v>1.5384615384615385E-2</v>
      </c>
      <c r="X3534">
        <v>33</v>
      </c>
      <c r="Y3534" s="4">
        <v>5.8</v>
      </c>
      <c r="Z3534" s="4">
        <v>1.7</v>
      </c>
      <c r="AA3534" s="5">
        <v>39110.36</v>
      </c>
      <c r="AB3534" s="5">
        <f t="shared" si="498"/>
        <v>2385731.96</v>
      </c>
      <c r="AC3534" s="5">
        <v>23073.56</v>
      </c>
      <c r="AD3534" s="5">
        <f t="shared" si="499"/>
        <v>1499781.4</v>
      </c>
      <c r="AE3534" s="5">
        <v>110485.11</v>
      </c>
      <c r="AF3534" s="5">
        <v>29563.439999999999</v>
      </c>
      <c r="AG3534" s="5">
        <v>10498.2</v>
      </c>
      <c r="AH3534" s="5">
        <v>2465</v>
      </c>
      <c r="AI3534" s="5">
        <v>3200</v>
      </c>
      <c r="AJ3534">
        <v>0</v>
      </c>
      <c r="AK3534" s="5">
        <v>0</v>
      </c>
      <c r="AL3534" s="5">
        <v>2082.04</v>
      </c>
      <c r="AM3534" s="5">
        <v>39634.559999999998</v>
      </c>
      <c r="AN3534">
        <v>4</v>
      </c>
      <c r="AO3534">
        <v>4</v>
      </c>
      <c r="AP3534" t="str">
        <f t="shared" si="500"/>
        <v>Yes</v>
      </c>
      <c r="AQ3534">
        <v>1</v>
      </c>
      <c r="AR3534" s="5">
        <f t="shared" si="501"/>
        <v>1697709.75</v>
      </c>
      <c r="AS3534" s="5">
        <f t="shared" si="502"/>
        <v>688022.21</v>
      </c>
      <c r="AT3534" t="s">
        <v>59</v>
      </c>
      <c r="AU3534" t="s">
        <v>6164</v>
      </c>
      <c r="AV3534" t="s">
        <v>6165</v>
      </c>
      <c r="AW3534" t="s">
        <v>6166</v>
      </c>
      <c r="AX3534" t="s">
        <v>6184</v>
      </c>
      <c r="AY3534">
        <v>63</v>
      </c>
      <c r="AZ3534">
        <v>2</v>
      </c>
      <c r="BA3534">
        <v>18</v>
      </c>
      <c r="BB3534" t="s">
        <v>6185</v>
      </c>
      <c r="BC3534">
        <v>0</v>
      </c>
      <c r="BD3534">
        <v>0</v>
      </c>
      <c r="BE3534" t="s">
        <v>6169</v>
      </c>
      <c r="BF3534" t="s">
        <v>6170</v>
      </c>
      <c r="BG3534">
        <v>1</v>
      </c>
      <c r="BH3534" t="s">
        <v>6186</v>
      </c>
      <c r="BI3534">
        <v>31</v>
      </c>
      <c r="BJ3534" t="s">
        <v>6172</v>
      </c>
      <c r="BK3534">
        <v>0</v>
      </c>
      <c r="BL3534">
        <v>77</v>
      </c>
      <c r="BM3534" s="3">
        <f t="shared" si="503"/>
        <v>0.8441558441558441</v>
      </c>
    </row>
    <row r="3535" spans="1:65">
      <c r="A3535" t="s">
        <v>3672</v>
      </c>
      <c r="B3535" s="2">
        <v>45871</v>
      </c>
      <c r="C3535" t="s">
        <v>3137</v>
      </c>
      <c r="D3535" t="s">
        <v>3639</v>
      </c>
      <c r="E3535">
        <v>8</v>
      </c>
      <c r="F3535" t="s">
        <v>49</v>
      </c>
      <c r="G3535" t="s">
        <v>62</v>
      </c>
      <c r="H3535" t="s">
        <v>226</v>
      </c>
      <c r="I3535" t="s">
        <v>74</v>
      </c>
      <c r="J3535" t="s">
        <v>81</v>
      </c>
      <c r="K3535" t="s">
        <v>75</v>
      </c>
      <c r="L3535" t="s">
        <v>67</v>
      </c>
      <c r="M3535" t="s">
        <v>68</v>
      </c>
      <c r="N3535" t="s">
        <v>76</v>
      </c>
      <c r="O3535" t="s">
        <v>70</v>
      </c>
      <c r="P3535">
        <v>42</v>
      </c>
      <c r="Q3535">
        <v>45</v>
      </c>
      <c r="R3535">
        <v>43</v>
      </c>
      <c r="S3535">
        <v>4</v>
      </c>
      <c r="T3535">
        <f t="shared" si="495"/>
        <v>39</v>
      </c>
      <c r="U3535">
        <v>39</v>
      </c>
      <c r="V3535">
        <f t="shared" si="496"/>
        <v>0</v>
      </c>
      <c r="W3535" s="3">
        <f t="shared" si="497"/>
        <v>9.3023255813953487E-2</v>
      </c>
      <c r="X3535">
        <v>37</v>
      </c>
      <c r="Y3535" s="4">
        <v>0</v>
      </c>
      <c r="Z3535" s="4">
        <v>1.2</v>
      </c>
      <c r="AA3535" s="5">
        <v>78614.37</v>
      </c>
      <c r="AB3535" s="5">
        <f t="shared" si="498"/>
        <v>3065960.43</v>
      </c>
      <c r="AC3535" s="5">
        <v>49663.6</v>
      </c>
      <c r="AD3535" s="5">
        <f t="shared" si="499"/>
        <v>2135534.7999999998</v>
      </c>
      <c r="AE3535" s="5">
        <v>129696.8</v>
      </c>
      <c r="AF3535" s="5">
        <v>38362.6</v>
      </c>
      <c r="AG3535" s="5">
        <v>9662.36</v>
      </c>
      <c r="AH3535" s="5">
        <v>1740</v>
      </c>
      <c r="AI3535" s="5">
        <v>34430.32</v>
      </c>
      <c r="AJ3535">
        <v>1</v>
      </c>
      <c r="AK3535" s="5">
        <v>21983.71</v>
      </c>
      <c r="AL3535" s="5">
        <v>0</v>
      </c>
      <c r="AM3535" s="5">
        <v>26133.439999999999</v>
      </c>
      <c r="AN3535">
        <v>4</v>
      </c>
      <c r="AO3535">
        <v>4</v>
      </c>
      <c r="AP3535" t="str">
        <f t="shared" si="500"/>
        <v>Yes</v>
      </c>
      <c r="AQ3535">
        <v>1</v>
      </c>
      <c r="AR3535" s="5">
        <f t="shared" si="501"/>
        <v>2397544.0299999998</v>
      </c>
      <c r="AS3535" s="5">
        <f t="shared" si="502"/>
        <v>668416.4</v>
      </c>
      <c r="AT3535" t="s">
        <v>1641</v>
      </c>
      <c r="AU3535" t="s">
        <v>6199</v>
      </c>
      <c r="AV3535" t="s">
        <v>6200</v>
      </c>
      <c r="AW3535" t="s">
        <v>6175</v>
      </c>
      <c r="AX3535" t="s">
        <v>6202</v>
      </c>
      <c r="AY3535">
        <v>45</v>
      </c>
      <c r="AZ3535">
        <v>0</v>
      </c>
      <c r="BA3535">
        <v>0</v>
      </c>
      <c r="BB3535" t="s">
        <v>6168</v>
      </c>
      <c r="BC3535">
        <v>0</v>
      </c>
      <c r="BD3535">
        <v>0</v>
      </c>
      <c r="BE3535" t="s">
        <v>6169</v>
      </c>
      <c r="BF3535" t="s">
        <v>6210</v>
      </c>
      <c r="BG3535">
        <v>0</v>
      </c>
      <c r="BH3535" t="s">
        <v>6171</v>
      </c>
      <c r="BI3535">
        <v>20</v>
      </c>
      <c r="BJ3535" t="s">
        <v>6172</v>
      </c>
      <c r="BK3535">
        <v>0</v>
      </c>
      <c r="BL3535">
        <v>51</v>
      </c>
      <c r="BM3535" s="3">
        <f t="shared" si="503"/>
        <v>0.84313725490196079</v>
      </c>
    </row>
    <row r="3536" spans="1:65">
      <c r="A3536" t="s">
        <v>3673</v>
      </c>
      <c r="B3536" s="2">
        <v>45871</v>
      </c>
      <c r="C3536" t="s">
        <v>3137</v>
      </c>
      <c r="D3536" t="s">
        <v>3639</v>
      </c>
      <c r="E3536">
        <v>8</v>
      </c>
      <c r="F3536" t="s">
        <v>72</v>
      </c>
      <c r="G3536" t="s">
        <v>50</v>
      </c>
      <c r="H3536" t="s">
        <v>179</v>
      </c>
      <c r="I3536" t="s">
        <v>52</v>
      </c>
      <c r="J3536" t="s">
        <v>65</v>
      </c>
      <c r="K3536" t="s">
        <v>75</v>
      </c>
      <c r="L3536" t="s">
        <v>92</v>
      </c>
      <c r="M3536" t="s">
        <v>56</v>
      </c>
      <c r="N3536" t="s">
        <v>109</v>
      </c>
      <c r="O3536" t="s">
        <v>70</v>
      </c>
      <c r="P3536">
        <v>43</v>
      </c>
      <c r="Q3536">
        <v>43</v>
      </c>
      <c r="R3536">
        <v>45</v>
      </c>
      <c r="S3536">
        <v>1</v>
      </c>
      <c r="T3536">
        <f t="shared" si="495"/>
        <v>44</v>
      </c>
      <c r="U3536">
        <v>41</v>
      </c>
      <c r="V3536">
        <f t="shared" si="496"/>
        <v>3</v>
      </c>
      <c r="W3536" s="3">
        <f t="shared" si="497"/>
        <v>2.2222222222222223E-2</v>
      </c>
      <c r="X3536">
        <v>30</v>
      </c>
      <c r="Y3536" s="4">
        <v>1.4</v>
      </c>
      <c r="Z3536" s="4">
        <v>1.1000000000000001</v>
      </c>
      <c r="AA3536" s="5">
        <v>51537.35</v>
      </c>
      <c r="AB3536" s="5">
        <f t="shared" si="498"/>
        <v>2113031.35</v>
      </c>
      <c r="AC3536" s="5">
        <v>35445.26</v>
      </c>
      <c r="AD3536" s="5">
        <f t="shared" si="499"/>
        <v>1595036.7</v>
      </c>
      <c r="AE3536" s="5">
        <v>104518.2</v>
      </c>
      <c r="AF3536" s="5">
        <v>28698.560000000001</v>
      </c>
      <c r="AG3536" s="5">
        <v>9342.98</v>
      </c>
      <c r="AH3536" s="5">
        <v>1595</v>
      </c>
      <c r="AI3536" s="5">
        <v>4600</v>
      </c>
      <c r="AJ3536">
        <v>0</v>
      </c>
      <c r="AK3536" s="5">
        <v>0</v>
      </c>
      <c r="AL3536" s="5">
        <v>2929.07</v>
      </c>
      <c r="AM3536" s="5">
        <v>66888.070000000007</v>
      </c>
      <c r="AN3536">
        <v>8</v>
      </c>
      <c r="AO3536">
        <v>10</v>
      </c>
      <c r="AP3536" t="str">
        <f t="shared" si="500"/>
        <v>No</v>
      </c>
      <c r="AQ3536">
        <v>2</v>
      </c>
      <c r="AR3536" s="5">
        <f t="shared" si="501"/>
        <v>1813608.58</v>
      </c>
      <c r="AS3536" s="5">
        <f t="shared" si="502"/>
        <v>299422.77</v>
      </c>
      <c r="AT3536" t="s">
        <v>59</v>
      </c>
      <c r="AU3536" t="s">
        <v>6164</v>
      </c>
      <c r="AV3536" t="s">
        <v>6165</v>
      </c>
      <c r="AW3536" t="s">
        <v>6166</v>
      </c>
      <c r="AX3536" t="s">
        <v>6184</v>
      </c>
      <c r="AY3536">
        <v>45</v>
      </c>
      <c r="AZ3536">
        <v>0</v>
      </c>
      <c r="BA3536">
        <v>23</v>
      </c>
      <c r="BB3536" t="s">
        <v>6180</v>
      </c>
      <c r="BC3536">
        <v>2</v>
      </c>
      <c r="BD3536">
        <v>0</v>
      </c>
      <c r="BE3536" t="s">
        <v>6178</v>
      </c>
      <c r="BF3536" t="s">
        <v>6170</v>
      </c>
      <c r="BG3536">
        <v>1</v>
      </c>
      <c r="BH3536" t="s">
        <v>6179</v>
      </c>
      <c r="BI3536">
        <v>48</v>
      </c>
      <c r="BJ3536" t="s">
        <v>6172</v>
      </c>
      <c r="BK3536">
        <v>0</v>
      </c>
      <c r="BL3536">
        <v>59</v>
      </c>
      <c r="BM3536" s="3">
        <f t="shared" si="503"/>
        <v>0.76271186440677963</v>
      </c>
    </row>
    <row r="3537" spans="1:65">
      <c r="A3537" t="s">
        <v>3674</v>
      </c>
      <c r="B3537" s="2">
        <v>45871</v>
      </c>
      <c r="C3537" t="s">
        <v>3137</v>
      </c>
      <c r="D3537" t="s">
        <v>3639</v>
      </c>
      <c r="E3537">
        <v>8</v>
      </c>
      <c r="F3537" t="s">
        <v>49</v>
      </c>
      <c r="G3537" t="s">
        <v>79</v>
      </c>
      <c r="H3537" t="s">
        <v>111</v>
      </c>
      <c r="I3537" t="s">
        <v>64</v>
      </c>
      <c r="J3537" t="s">
        <v>53</v>
      </c>
      <c r="K3537" t="s">
        <v>54</v>
      </c>
      <c r="L3537" t="s">
        <v>92</v>
      </c>
      <c r="M3537" t="s">
        <v>56</v>
      </c>
      <c r="N3537" t="s">
        <v>109</v>
      </c>
      <c r="O3537" t="s">
        <v>58</v>
      </c>
      <c r="P3537">
        <v>62</v>
      </c>
      <c r="Q3537">
        <v>65</v>
      </c>
      <c r="R3537">
        <v>65</v>
      </c>
      <c r="S3537">
        <v>1</v>
      </c>
      <c r="T3537">
        <f t="shared" si="495"/>
        <v>64</v>
      </c>
      <c r="U3537">
        <v>59</v>
      </c>
      <c r="V3537">
        <f t="shared" si="496"/>
        <v>5</v>
      </c>
      <c r="W3537" s="3">
        <f t="shared" si="497"/>
        <v>1.5384615384615385E-2</v>
      </c>
      <c r="X3537">
        <v>17</v>
      </c>
      <c r="Y3537" s="4">
        <v>1.8</v>
      </c>
      <c r="Z3537" s="4">
        <v>1.5</v>
      </c>
      <c r="AA3537" s="5">
        <v>38518.160000000003</v>
      </c>
      <c r="AB3537" s="5">
        <f t="shared" si="498"/>
        <v>2272571.44</v>
      </c>
      <c r="AC3537" s="5">
        <v>23696.61</v>
      </c>
      <c r="AD3537" s="5">
        <f t="shared" si="499"/>
        <v>1540279.65</v>
      </c>
      <c r="AE3537" s="5">
        <v>108129.43</v>
      </c>
      <c r="AF3537" s="5">
        <v>29106.74</v>
      </c>
      <c r="AG3537" s="5">
        <v>8335.93</v>
      </c>
      <c r="AH3537" s="5">
        <v>2175</v>
      </c>
      <c r="AI3537" s="5">
        <v>3200</v>
      </c>
      <c r="AJ3537">
        <v>0</v>
      </c>
      <c r="AK3537" s="5">
        <v>0</v>
      </c>
      <c r="AL3537" s="5">
        <v>3431.38</v>
      </c>
      <c r="AM3537" s="5">
        <v>86409.43</v>
      </c>
      <c r="AN3537">
        <v>8</v>
      </c>
      <c r="AO3537">
        <v>5</v>
      </c>
      <c r="AP3537" t="str">
        <f t="shared" si="500"/>
        <v>Yes</v>
      </c>
      <c r="AQ3537">
        <v>0</v>
      </c>
      <c r="AR3537" s="5">
        <f t="shared" si="501"/>
        <v>1781067.56</v>
      </c>
      <c r="AS3537" s="5">
        <f t="shared" si="502"/>
        <v>491503.88</v>
      </c>
      <c r="AT3537" t="s">
        <v>59</v>
      </c>
      <c r="AU3537" t="s">
        <v>6164</v>
      </c>
      <c r="AV3537" t="s">
        <v>6165</v>
      </c>
      <c r="AW3537" t="s">
        <v>6166</v>
      </c>
      <c r="AX3537" t="s">
        <v>6184</v>
      </c>
      <c r="AY3537">
        <v>62</v>
      </c>
      <c r="AZ3537">
        <v>0</v>
      </c>
      <c r="BA3537">
        <v>28</v>
      </c>
      <c r="BB3537" t="s">
        <v>6180</v>
      </c>
      <c r="BC3537">
        <v>0</v>
      </c>
      <c r="BD3537">
        <v>0</v>
      </c>
      <c r="BE3537" t="s">
        <v>6169</v>
      </c>
      <c r="BF3537" t="s">
        <v>6170</v>
      </c>
      <c r="BG3537">
        <v>0</v>
      </c>
      <c r="BH3537" t="s">
        <v>6171</v>
      </c>
      <c r="BI3537">
        <v>27</v>
      </c>
      <c r="BJ3537" t="s">
        <v>6172</v>
      </c>
      <c r="BK3537">
        <v>0</v>
      </c>
      <c r="BL3537">
        <v>73</v>
      </c>
      <c r="BM3537" s="3">
        <f t="shared" si="503"/>
        <v>0.8904109589041096</v>
      </c>
    </row>
    <row r="3538" spans="1:65">
      <c r="A3538" t="s">
        <v>3675</v>
      </c>
      <c r="B3538" s="2">
        <v>45871</v>
      </c>
      <c r="C3538" t="s">
        <v>3137</v>
      </c>
      <c r="D3538" t="s">
        <v>3639</v>
      </c>
      <c r="E3538">
        <v>8</v>
      </c>
      <c r="F3538" t="s">
        <v>78</v>
      </c>
      <c r="G3538" t="s">
        <v>62</v>
      </c>
      <c r="H3538" t="s">
        <v>153</v>
      </c>
      <c r="I3538" t="s">
        <v>52</v>
      </c>
      <c r="J3538" t="s">
        <v>81</v>
      </c>
      <c r="K3538" t="s">
        <v>54</v>
      </c>
      <c r="L3538" t="s">
        <v>92</v>
      </c>
      <c r="M3538" t="s">
        <v>56</v>
      </c>
      <c r="N3538" t="s">
        <v>69</v>
      </c>
      <c r="O3538" t="s">
        <v>58</v>
      </c>
      <c r="P3538">
        <v>32</v>
      </c>
      <c r="Q3538">
        <v>35</v>
      </c>
      <c r="R3538">
        <v>33</v>
      </c>
      <c r="S3538">
        <v>1</v>
      </c>
      <c r="T3538">
        <f t="shared" si="495"/>
        <v>32</v>
      </c>
      <c r="U3538">
        <v>31</v>
      </c>
      <c r="V3538">
        <f t="shared" si="496"/>
        <v>1</v>
      </c>
      <c r="W3538" s="3">
        <f t="shared" si="497"/>
        <v>3.0303030303030304E-2</v>
      </c>
      <c r="X3538">
        <v>29</v>
      </c>
      <c r="Y3538" s="4">
        <v>7.2</v>
      </c>
      <c r="Z3538" s="4">
        <v>2.2000000000000002</v>
      </c>
      <c r="AA3538" s="5">
        <v>84608</v>
      </c>
      <c r="AB3538" s="5">
        <f t="shared" si="498"/>
        <v>2622848</v>
      </c>
      <c r="AC3538" s="5">
        <v>53810.09</v>
      </c>
      <c r="AD3538" s="5">
        <f t="shared" si="499"/>
        <v>1775732.97</v>
      </c>
      <c r="AE3538" s="5">
        <v>106682.18</v>
      </c>
      <c r="AF3538" s="5">
        <v>31608.2</v>
      </c>
      <c r="AG3538" s="5">
        <v>9486.6200000000008</v>
      </c>
      <c r="AH3538" s="5">
        <v>3190</v>
      </c>
      <c r="AI3538" s="5">
        <v>6800</v>
      </c>
      <c r="AJ3538">
        <v>0</v>
      </c>
      <c r="AK3538" s="5">
        <v>0</v>
      </c>
      <c r="AL3538" s="5">
        <v>1552.14</v>
      </c>
      <c r="AM3538" s="5">
        <v>20817.73</v>
      </c>
      <c r="AN3538">
        <v>4</v>
      </c>
      <c r="AO3538">
        <v>4</v>
      </c>
      <c r="AP3538" t="str">
        <f t="shared" si="500"/>
        <v>Yes</v>
      </c>
      <c r="AQ3538">
        <v>1</v>
      </c>
      <c r="AR3538" s="5">
        <f t="shared" si="501"/>
        <v>1955869.84</v>
      </c>
      <c r="AS3538" s="5">
        <f t="shared" si="502"/>
        <v>666978.16</v>
      </c>
      <c r="AT3538" t="s">
        <v>59</v>
      </c>
      <c r="AU3538" t="s">
        <v>6164</v>
      </c>
      <c r="AV3538" t="s">
        <v>6165</v>
      </c>
      <c r="AW3538" t="s">
        <v>6166</v>
      </c>
      <c r="AX3538" t="s">
        <v>6167</v>
      </c>
      <c r="AY3538">
        <v>33</v>
      </c>
      <c r="AZ3538">
        <v>0</v>
      </c>
      <c r="BA3538">
        <v>15</v>
      </c>
      <c r="BB3538" t="s">
        <v>6198</v>
      </c>
      <c r="BC3538">
        <v>0</v>
      </c>
      <c r="BD3538">
        <v>0</v>
      </c>
      <c r="BE3538" t="s">
        <v>6169</v>
      </c>
      <c r="BF3538" t="s">
        <v>6170</v>
      </c>
      <c r="BG3538">
        <v>0</v>
      </c>
      <c r="BH3538" t="s">
        <v>6171</v>
      </c>
      <c r="BI3538">
        <v>32</v>
      </c>
      <c r="BJ3538" t="s">
        <v>6172</v>
      </c>
      <c r="BK3538">
        <v>0</v>
      </c>
      <c r="BL3538">
        <v>47</v>
      </c>
      <c r="BM3538" s="3">
        <f t="shared" si="503"/>
        <v>0.7021276595744681</v>
      </c>
    </row>
    <row r="3539" spans="1:65">
      <c r="A3539" t="s">
        <v>3676</v>
      </c>
      <c r="B3539" s="2">
        <v>45871</v>
      </c>
      <c r="C3539" t="s">
        <v>3137</v>
      </c>
      <c r="D3539" t="s">
        <v>3639</v>
      </c>
      <c r="E3539">
        <v>8</v>
      </c>
      <c r="F3539" t="s">
        <v>61</v>
      </c>
      <c r="G3539" t="s">
        <v>79</v>
      </c>
      <c r="H3539" t="s">
        <v>100</v>
      </c>
      <c r="I3539" t="s">
        <v>52</v>
      </c>
      <c r="J3539" t="s">
        <v>65</v>
      </c>
      <c r="K3539" t="s">
        <v>66</v>
      </c>
      <c r="L3539" t="s">
        <v>55</v>
      </c>
      <c r="M3539" t="s">
        <v>56</v>
      </c>
      <c r="N3539" t="s">
        <v>69</v>
      </c>
      <c r="O3539" t="s">
        <v>120</v>
      </c>
      <c r="P3539">
        <v>55</v>
      </c>
      <c r="Q3539">
        <v>57</v>
      </c>
      <c r="R3539">
        <v>54</v>
      </c>
      <c r="S3539">
        <v>1</v>
      </c>
      <c r="T3539">
        <f t="shared" si="495"/>
        <v>53</v>
      </c>
      <c r="U3539">
        <v>53</v>
      </c>
      <c r="V3539">
        <f t="shared" si="496"/>
        <v>0</v>
      </c>
      <c r="W3539" s="3">
        <f t="shared" si="497"/>
        <v>1.8518518518518517E-2</v>
      </c>
      <c r="X3539">
        <v>28</v>
      </c>
      <c r="Y3539" s="4">
        <v>5</v>
      </c>
      <c r="Z3539" s="4">
        <v>0.9</v>
      </c>
      <c r="AA3539" s="5">
        <v>49199.49</v>
      </c>
      <c r="AB3539" s="5">
        <f t="shared" si="498"/>
        <v>2607572.9700000002</v>
      </c>
      <c r="AC3539" s="5">
        <v>34982.720000000001</v>
      </c>
      <c r="AD3539" s="5">
        <f t="shared" si="499"/>
        <v>1889066.88</v>
      </c>
      <c r="AE3539" s="5">
        <v>127593.22</v>
      </c>
      <c r="AF3539" s="5">
        <v>33515.71</v>
      </c>
      <c r="AG3539" s="5">
        <v>9420.24</v>
      </c>
      <c r="AH3539" s="5">
        <v>1305</v>
      </c>
      <c r="AI3539" s="5">
        <v>4600</v>
      </c>
      <c r="AJ3539">
        <v>0</v>
      </c>
      <c r="AK3539" s="5">
        <v>0</v>
      </c>
      <c r="AL3539" s="5">
        <v>0</v>
      </c>
      <c r="AM3539" s="5">
        <v>36724.92</v>
      </c>
      <c r="AN3539">
        <v>4</v>
      </c>
      <c r="AO3539">
        <v>3</v>
      </c>
      <c r="AP3539" t="str">
        <f t="shared" si="500"/>
        <v>Yes</v>
      </c>
      <c r="AQ3539">
        <v>1</v>
      </c>
      <c r="AR3539" s="5">
        <f t="shared" si="501"/>
        <v>2102225.9700000002</v>
      </c>
      <c r="AS3539" s="5">
        <f t="shared" si="502"/>
        <v>505347</v>
      </c>
      <c r="AT3539" t="s">
        <v>59</v>
      </c>
      <c r="AU3539" t="s">
        <v>6164</v>
      </c>
      <c r="AV3539" t="s">
        <v>6165</v>
      </c>
      <c r="AW3539" t="s">
        <v>6166</v>
      </c>
      <c r="AX3539" t="s">
        <v>6167</v>
      </c>
      <c r="AY3539">
        <v>56</v>
      </c>
      <c r="AZ3539">
        <v>0</v>
      </c>
      <c r="BA3539">
        <v>0</v>
      </c>
      <c r="BB3539" t="s">
        <v>6168</v>
      </c>
      <c r="BC3539">
        <v>0</v>
      </c>
      <c r="BD3539">
        <v>0</v>
      </c>
      <c r="BE3539" t="s">
        <v>6169</v>
      </c>
      <c r="BF3539" t="s">
        <v>6170</v>
      </c>
      <c r="BG3539">
        <v>0</v>
      </c>
      <c r="BH3539" t="s">
        <v>6171</v>
      </c>
      <c r="BI3539">
        <v>42</v>
      </c>
      <c r="BJ3539" t="s">
        <v>6172</v>
      </c>
      <c r="BK3539">
        <v>0</v>
      </c>
      <c r="BL3539">
        <v>63</v>
      </c>
      <c r="BM3539" s="3">
        <f t="shared" si="503"/>
        <v>0.8571428571428571</v>
      </c>
    </row>
    <row r="3540" spans="1:65">
      <c r="A3540" t="s">
        <v>3677</v>
      </c>
      <c r="B3540" s="2">
        <v>45871</v>
      </c>
      <c r="C3540" t="s">
        <v>3137</v>
      </c>
      <c r="D3540" t="s">
        <v>3639</v>
      </c>
      <c r="E3540">
        <v>8</v>
      </c>
      <c r="F3540" t="s">
        <v>49</v>
      </c>
      <c r="G3540" t="s">
        <v>50</v>
      </c>
      <c r="H3540" t="s">
        <v>89</v>
      </c>
      <c r="I3540" t="s">
        <v>74</v>
      </c>
      <c r="J3540" t="s">
        <v>65</v>
      </c>
      <c r="K3540" t="s">
        <v>75</v>
      </c>
      <c r="L3540" t="s">
        <v>87</v>
      </c>
      <c r="M3540" t="s">
        <v>56</v>
      </c>
      <c r="N3540" t="s">
        <v>94</v>
      </c>
      <c r="O3540" t="s">
        <v>70</v>
      </c>
      <c r="P3540">
        <v>44</v>
      </c>
      <c r="Q3540">
        <v>44</v>
      </c>
      <c r="R3540">
        <v>42</v>
      </c>
      <c r="S3540">
        <v>1</v>
      </c>
      <c r="T3540">
        <f t="shared" si="495"/>
        <v>41</v>
      </c>
      <c r="U3540">
        <v>41</v>
      </c>
      <c r="V3540">
        <f t="shared" si="496"/>
        <v>0</v>
      </c>
      <c r="W3540" s="3">
        <f t="shared" si="497"/>
        <v>2.3809523809523808E-2</v>
      </c>
      <c r="X3540">
        <v>35</v>
      </c>
      <c r="Y3540" s="4">
        <v>8.4</v>
      </c>
      <c r="Z3540" s="4">
        <v>1.8</v>
      </c>
      <c r="AA3540" s="5">
        <v>52294.96</v>
      </c>
      <c r="AB3540" s="5">
        <f t="shared" si="498"/>
        <v>2144093.36</v>
      </c>
      <c r="AC3540" s="5">
        <v>35849.19</v>
      </c>
      <c r="AD3540" s="5">
        <f t="shared" si="499"/>
        <v>1505665.98</v>
      </c>
      <c r="AE3540" s="5">
        <v>92647.63</v>
      </c>
      <c r="AF3540" s="5">
        <v>29102.28</v>
      </c>
      <c r="AG3540" s="5">
        <v>9872</v>
      </c>
      <c r="AH3540" s="5">
        <v>2610</v>
      </c>
      <c r="AI3540" s="5">
        <v>4600</v>
      </c>
      <c r="AJ3540">
        <v>0</v>
      </c>
      <c r="AK3540" s="5">
        <v>0</v>
      </c>
      <c r="AL3540" s="5">
        <v>0</v>
      </c>
      <c r="AM3540" s="5">
        <v>27753.94</v>
      </c>
      <c r="AN3540">
        <v>4</v>
      </c>
      <c r="AO3540">
        <v>3</v>
      </c>
      <c r="AP3540" t="str">
        <f t="shared" si="500"/>
        <v>Yes</v>
      </c>
      <c r="AQ3540">
        <v>1</v>
      </c>
      <c r="AR3540" s="5">
        <f t="shared" si="501"/>
        <v>1672251.83</v>
      </c>
      <c r="AS3540" s="5">
        <f t="shared" si="502"/>
        <v>471841.53</v>
      </c>
      <c r="AT3540" t="s">
        <v>59</v>
      </c>
      <c r="AU3540" t="s">
        <v>6164</v>
      </c>
      <c r="AV3540" t="s">
        <v>6165</v>
      </c>
      <c r="AW3540" t="s">
        <v>6166</v>
      </c>
      <c r="AX3540" t="s">
        <v>6202</v>
      </c>
      <c r="AY3540">
        <v>46</v>
      </c>
      <c r="AZ3540">
        <v>0</v>
      </c>
      <c r="BA3540">
        <v>0</v>
      </c>
      <c r="BB3540" t="s">
        <v>6168</v>
      </c>
      <c r="BC3540">
        <v>0</v>
      </c>
      <c r="BD3540">
        <v>0</v>
      </c>
      <c r="BE3540" t="s">
        <v>6169</v>
      </c>
      <c r="BF3540" t="s">
        <v>6170</v>
      </c>
      <c r="BG3540">
        <v>0</v>
      </c>
      <c r="BH3540" t="s">
        <v>6171</v>
      </c>
      <c r="BI3540">
        <v>41</v>
      </c>
      <c r="BJ3540" t="s">
        <v>6172</v>
      </c>
      <c r="BK3540">
        <v>0</v>
      </c>
      <c r="BL3540">
        <v>64</v>
      </c>
      <c r="BM3540" s="3">
        <f t="shared" si="503"/>
        <v>0.65625</v>
      </c>
    </row>
    <row r="3541" spans="1:65">
      <c r="A3541" t="s">
        <v>3678</v>
      </c>
      <c r="B3541" s="2">
        <v>45872</v>
      </c>
      <c r="C3541" t="s">
        <v>3137</v>
      </c>
      <c r="D3541" t="s">
        <v>3639</v>
      </c>
      <c r="E3541">
        <v>8</v>
      </c>
      <c r="F3541" t="s">
        <v>72</v>
      </c>
      <c r="G3541" t="s">
        <v>79</v>
      </c>
      <c r="H3541" t="s">
        <v>213</v>
      </c>
      <c r="I3541" t="s">
        <v>64</v>
      </c>
      <c r="J3541" t="s">
        <v>53</v>
      </c>
      <c r="K3541" t="s">
        <v>66</v>
      </c>
      <c r="L3541" t="s">
        <v>55</v>
      </c>
      <c r="M3541" t="s">
        <v>56</v>
      </c>
      <c r="N3541" t="s">
        <v>57</v>
      </c>
      <c r="O3541" t="s">
        <v>70</v>
      </c>
      <c r="P3541">
        <v>59</v>
      </c>
      <c r="Q3541">
        <v>60</v>
      </c>
      <c r="R3541">
        <v>62</v>
      </c>
      <c r="S3541">
        <v>1</v>
      </c>
      <c r="T3541">
        <f t="shared" si="495"/>
        <v>61</v>
      </c>
      <c r="U3541">
        <v>59</v>
      </c>
      <c r="V3541">
        <f t="shared" si="496"/>
        <v>2</v>
      </c>
      <c r="W3541" s="3">
        <f t="shared" si="497"/>
        <v>1.6129032258064516E-2</v>
      </c>
      <c r="X3541">
        <v>8</v>
      </c>
      <c r="Y3541" s="4">
        <v>5</v>
      </c>
      <c r="Z3541" s="4">
        <v>1.4</v>
      </c>
      <c r="AA3541" s="5">
        <v>33841.51</v>
      </c>
      <c r="AB3541" s="5">
        <f t="shared" si="498"/>
        <v>1996649.09</v>
      </c>
      <c r="AC3541" s="5">
        <v>23721.84</v>
      </c>
      <c r="AD3541" s="5">
        <f t="shared" si="499"/>
        <v>1470754.08</v>
      </c>
      <c r="AE3541" s="5">
        <v>102929.56</v>
      </c>
      <c r="AF3541" s="5">
        <v>26499.3</v>
      </c>
      <c r="AG3541" s="5">
        <v>7196.13</v>
      </c>
      <c r="AH3541" s="5">
        <v>2030</v>
      </c>
      <c r="AI3541" s="5">
        <v>3200</v>
      </c>
      <c r="AJ3541">
        <v>0</v>
      </c>
      <c r="AK3541" s="5">
        <v>0</v>
      </c>
      <c r="AL3541" s="5">
        <v>1289.72</v>
      </c>
      <c r="AM3541" s="5">
        <v>38155.46</v>
      </c>
      <c r="AN3541">
        <v>4</v>
      </c>
      <c r="AO3541">
        <v>4</v>
      </c>
      <c r="AP3541" t="str">
        <f t="shared" si="500"/>
        <v>Yes</v>
      </c>
      <c r="AQ3541">
        <v>1</v>
      </c>
      <c r="AR3541" s="5">
        <f t="shared" si="501"/>
        <v>1652054.25</v>
      </c>
      <c r="AS3541" s="5">
        <f t="shared" si="502"/>
        <v>344594.84</v>
      </c>
      <c r="AT3541" t="s">
        <v>59</v>
      </c>
      <c r="AU3541" t="s">
        <v>6164</v>
      </c>
      <c r="AV3541" t="s">
        <v>6165</v>
      </c>
      <c r="AW3541" t="s">
        <v>6166</v>
      </c>
      <c r="AX3541" t="s">
        <v>6184</v>
      </c>
      <c r="AY3541">
        <v>61</v>
      </c>
      <c r="AZ3541">
        <v>0</v>
      </c>
      <c r="BA3541">
        <v>17</v>
      </c>
      <c r="BB3541" t="s">
        <v>6180</v>
      </c>
      <c r="BC3541">
        <v>0</v>
      </c>
      <c r="BD3541">
        <v>0</v>
      </c>
      <c r="BE3541" t="s">
        <v>6169</v>
      </c>
      <c r="BF3541" t="s">
        <v>6170</v>
      </c>
      <c r="BG3541">
        <v>0</v>
      </c>
      <c r="BH3541" t="s">
        <v>6171</v>
      </c>
      <c r="BI3541">
        <v>34</v>
      </c>
      <c r="BJ3541" t="s">
        <v>6172</v>
      </c>
      <c r="BK3541">
        <v>0</v>
      </c>
      <c r="BL3541">
        <v>75</v>
      </c>
      <c r="BM3541" s="3">
        <f t="shared" si="503"/>
        <v>0.82666666666666666</v>
      </c>
    </row>
    <row r="3542" spans="1:65">
      <c r="A3542" t="s">
        <v>3679</v>
      </c>
      <c r="B3542" s="2">
        <v>45872</v>
      </c>
      <c r="C3542" t="s">
        <v>3137</v>
      </c>
      <c r="D3542" t="s">
        <v>3639</v>
      </c>
      <c r="E3542">
        <v>8</v>
      </c>
      <c r="F3542" t="s">
        <v>49</v>
      </c>
      <c r="G3542" t="s">
        <v>79</v>
      </c>
      <c r="H3542" t="s">
        <v>111</v>
      </c>
      <c r="I3542" t="s">
        <v>52</v>
      </c>
      <c r="J3542" t="s">
        <v>53</v>
      </c>
      <c r="K3542" t="s">
        <v>75</v>
      </c>
      <c r="L3542" t="s">
        <v>67</v>
      </c>
      <c r="M3542" t="s">
        <v>68</v>
      </c>
      <c r="N3542" t="s">
        <v>76</v>
      </c>
      <c r="O3542" t="s">
        <v>58</v>
      </c>
      <c r="P3542">
        <v>60</v>
      </c>
      <c r="Q3542">
        <v>63</v>
      </c>
      <c r="R3542">
        <v>60</v>
      </c>
      <c r="S3542">
        <v>5</v>
      </c>
      <c r="T3542">
        <f t="shared" si="495"/>
        <v>55</v>
      </c>
      <c r="U3542">
        <v>55</v>
      </c>
      <c r="V3542">
        <f t="shared" si="496"/>
        <v>0</v>
      </c>
      <c r="W3542" s="3">
        <f t="shared" si="497"/>
        <v>8.3333333333333329E-2</v>
      </c>
      <c r="X3542">
        <v>27</v>
      </c>
      <c r="Y3542" s="4">
        <v>1.1000000000000001</v>
      </c>
      <c r="Z3542" s="4">
        <v>0.8</v>
      </c>
      <c r="AA3542" s="5">
        <v>35616.44</v>
      </c>
      <c r="AB3542" s="5">
        <f t="shared" si="498"/>
        <v>1958904.2</v>
      </c>
      <c r="AC3542" s="5">
        <v>22069.43</v>
      </c>
      <c r="AD3542" s="5">
        <f t="shared" si="499"/>
        <v>1324165.8</v>
      </c>
      <c r="AE3542" s="5">
        <v>106716.36</v>
      </c>
      <c r="AF3542" s="5">
        <v>27141.07</v>
      </c>
      <c r="AG3542" s="5">
        <v>9415.0300000000007</v>
      </c>
      <c r="AH3542" s="5">
        <v>1160</v>
      </c>
      <c r="AI3542" s="5">
        <v>20030.02</v>
      </c>
      <c r="AJ3542">
        <v>1</v>
      </c>
      <c r="AK3542" s="5">
        <v>8970.6</v>
      </c>
      <c r="AL3542" s="5">
        <v>0</v>
      </c>
      <c r="AM3542" s="5">
        <v>36917.870000000003</v>
      </c>
      <c r="AN3542">
        <v>4</v>
      </c>
      <c r="AO3542">
        <v>3</v>
      </c>
      <c r="AP3542" t="str">
        <f t="shared" si="500"/>
        <v>Yes</v>
      </c>
      <c r="AQ3542">
        <v>2</v>
      </c>
      <c r="AR3542" s="5">
        <f t="shared" si="501"/>
        <v>1534516.75</v>
      </c>
      <c r="AS3542" s="5">
        <f t="shared" si="502"/>
        <v>424387.45</v>
      </c>
      <c r="AT3542" t="s">
        <v>1641</v>
      </c>
      <c r="AU3542" t="s">
        <v>6199</v>
      </c>
      <c r="AV3542" t="s">
        <v>6200</v>
      </c>
      <c r="AW3542" t="s">
        <v>6175</v>
      </c>
      <c r="AX3542" t="s">
        <v>6167</v>
      </c>
      <c r="AY3542">
        <v>61</v>
      </c>
      <c r="AZ3542">
        <v>0</v>
      </c>
      <c r="BA3542">
        <v>0</v>
      </c>
      <c r="BB3542" t="s">
        <v>6168</v>
      </c>
      <c r="BC3542">
        <v>0</v>
      </c>
      <c r="BD3542">
        <v>0</v>
      </c>
      <c r="BE3542" t="s">
        <v>6169</v>
      </c>
      <c r="BF3542" t="s">
        <v>6210</v>
      </c>
      <c r="BG3542">
        <v>0</v>
      </c>
      <c r="BH3542" t="s">
        <v>6171</v>
      </c>
      <c r="BI3542">
        <v>57</v>
      </c>
      <c r="BJ3542" t="s">
        <v>6187</v>
      </c>
      <c r="BK3542">
        <v>0</v>
      </c>
      <c r="BL3542">
        <v>76</v>
      </c>
      <c r="BM3542" s="3">
        <f t="shared" si="503"/>
        <v>0.78947368421052633</v>
      </c>
    </row>
    <row r="3543" spans="1:65">
      <c r="A3543" t="s">
        <v>3680</v>
      </c>
      <c r="B3543" s="2">
        <v>45872</v>
      </c>
      <c r="C3543" t="s">
        <v>3137</v>
      </c>
      <c r="D3543" t="s">
        <v>3639</v>
      </c>
      <c r="E3543">
        <v>8</v>
      </c>
      <c r="F3543" t="s">
        <v>61</v>
      </c>
      <c r="G3543" t="s">
        <v>62</v>
      </c>
      <c r="H3543" t="s">
        <v>63</v>
      </c>
      <c r="I3543" t="s">
        <v>74</v>
      </c>
      <c r="J3543" t="s">
        <v>53</v>
      </c>
      <c r="K3543" t="s">
        <v>75</v>
      </c>
      <c r="L3543" t="s">
        <v>87</v>
      </c>
      <c r="M3543" t="s">
        <v>56</v>
      </c>
      <c r="N3543" t="s">
        <v>69</v>
      </c>
      <c r="O3543" t="s">
        <v>120</v>
      </c>
      <c r="P3543">
        <v>62</v>
      </c>
      <c r="Q3543">
        <v>67</v>
      </c>
      <c r="R3543">
        <v>68</v>
      </c>
      <c r="S3543">
        <v>1</v>
      </c>
      <c r="T3543">
        <f t="shared" si="495"/>
        <v>67</v>
      </c>
      <c r="U3543">
        <v>60</v>
      </c>
      <c r="V3543">
        <f t="shared" si="496"/>
        <v>7</v>
      </c>
      <c r="W3543" s="3">
        <f t="shared" si="497"/>
        <v>1.4705882352941176E-2</v>
      </c>
      <c r="X3543">
        <v>17</v>
      </c>
      <c r="Y3543" s="4">
        <v>3.5</v>
      </c>
      <c r="Z3543" s="4">
        <v>1.1000000000000001</v>
      </c>
      <c r="AA3543" s="5">
        <v>36415.08</v>
      </c>
      <c r="AB3543" s="5">
        <f t="shared" si="498"/>
        <v>2184904.7999999998</v>
      </c>
      <c r="AC3543" s="5">
        <v>24213.72</v>
      </c>
      <c r="AD3543" s="5">
        <f t="shared" si="499"/>
        <v>1646532.96</v>
      </c>
      <c r="AE3543" s="5">
        <v>114415.27</v>
      </c>
      <c r="AF3543" s="5">
        <v>29845.65</v>
      </c>
      <c r="AG3543" s="5">
        <v>8634.2199999999993</v>
      </c>
      <c r="AH3543" s="5">
        <v>1595</v>
      </c>
      <c r="AI3543" s="5">
        <v>3200</v>
      </c>
      <c r="AJ3543">
        <v>0</v>
      </c>
      <c r="AK3543" s="5">
        <v>0</v>
      </c>
      <c r="AL3543" s="5">
        <v>4526.03</v>
      </c>
      <c r="AM3543" s="5">
        <v>41267.440000000002</v>
      </c>
      <c r="AN3543">
        <v>4</v>
      </c>
      <c r="AO3543">
        <v>4</v>
      </c>
      <c r="AP3543" t="str">
        <f t="shared" si="500"/>
        <v>Yes</v>
      </c>
      <c r="AQ3543">
        <v>0</v>
      </c>
      <c r="AR3543" s="5">
        <f t="shared" si="501"/>
        <v>1850016.57</v>
      </c>
      <c r="AS3543" s="5">
        <f t="shared" si="502"/>
        <v>334888.23</v>
      </c>
      <c r="AT3543" t="s">
        <v>59</v>
      </c>
      <c r="AU3543" t="s">
        <v>6164</v>
      </c>
      <c r="AV3543" t="s">
        <v>6165</v>
      </c>
      <c r="AW3543" t="s">
        <v>6166</v>
      </c>
      <c r="AX3543" t="s">
        <v>6184</v>
      </c>
      <c r="AY3543">
        <v>62</v>
      </c>
      <c r="AZ3543">
        <v>0</v>
      </c>
      <c r="BA3543">
        <v>35</v>
      </c>
      <c r="BB3543" t="s">
        <v>6180</v>
      </c>
      <c r="BC3543">
        <v>0</v>
      </c>
      <c r="BD3543">
        <v>0</v>
      </c>
      <c r="BE3543" t="s">
        <v>6169</v>
      </c>
      <c r="BF3543" t="s">
        <v>6170</v>
      </c>
      <c r="BG3543">
        <v>0</v>
      </c>
      <c r="BH3543" t="s">
        <v>6171</v>
      </c>
      <c r="BI3543">
        <v>31</v>
      </c>
      <c r="BJ3543" t="s">
        <v>6172</v>
      </c>
      <c r="BK3543">
        <v>0</v>
      </c>
      <c r="BL3543">
        <v>76</v>
      </c>
      <c r="BM3543" s="3">
        <f t="shared" si="503"/>
        <v>0.89473684210526316</v>
      </c>
    </row>
    <row r="3544" spans="1:65">
      <c r="A3544" t="s">
        <v>3681</v>
      </c>
      <c r="B3544" s="2">
        <v>45872</v>
      </c>
      <c r="C3544" t="s">
        <v>3137</v>
      </c>
      <c r="D3544" t="s">
        <v>3639</v>
      </c>
      <c r="E3544">
        <v>8</v>
      </c>
      <c r="F3544" t="s">
        <v>72</v>
      </c>
      <c r="G3544" t="s">
        <v>62</v>
      </c>
      <c r="H3544" t="s">
        <v>175</v>
      </c>
      <c r="I3544" t="s">
        <v>64</v>
      </c>
      <c r="J3544" t="s">
        <v>81</v>
      </c>
      <c r="K3544" t="s">
        <v>54</v>
      </c>
      <c r="L3544" t="s">
        <v>92</v>
      </c>
      <c r="M3544" t="s">
        <v>56</v>
      </c>
      <c r="N3544" t="s">
        <v>57</v>
      </c>
      <c r="O3544" t="s">
        <v>58</v>
      </c>
      <c r="P3544">
        <v>34</v>
      </c>
      <c r="Q3544">
        <v>35</v>
      </c>
      <c r="R3544">
        <v>36</v>
      </c>
      <c r="S3544">
        <v>1</v>
      </c>
      <c r="T3544">
        <f t="shared" si="495"/>
        <v>35</v>
      </c>
      <c r="U3544">
        <v>34</v>
      </c>
      <c r="V3544">
        <f t="shared" si="496"/>
        <v>1</v>
      </c>
      <c r="W3544" s="3">
        <f t="shared" si="497"/>
        <v>2.7777777777777776E-2</v>
      </c>
      <c r="X3544">
        <v>22</v>
      </c>
      <c r="Y3544" s="4">
        <v>1</v>
      </c>
      <c r="Z3544" s="4">
        <v>2</v>
      </c>
      <c r="AA3544" s="5">
        <v>85231.31</v>
      </c>
      <c r="AB3544" s="5">
        <f t="shared" si="498"/>
        <v>2897864.54</v>
      </c>
      <c r="AC3544" s="5">
        <v>53614.53</v>
      </c>
      <c r="AD3544" s="5">
        <f t="shared" si="499"/>
        <v>1930123.08</v>
      </c>
      <c r="AE3544" s="5">
        <v>106959.95</v>
      </c>
      <c r="AF3544" s="5">
        <v>31114.81</v>
      </c>
      <c r="AG3544" s="5">
        <v>9348.66</v>
      </c>
      <c r="AH3544" s="5">
        <v>2900</v>
      </c>
      <c r="AI3544" s="5">
        <v>6800</v>
      </c>
      <c r="AJ3544">
        <v>0</v>
      </c>
      <c r="AK3544" s="5">
        <v>0</v>
      </c>
      <c r="AL3544" s="5">
        <v>1565.41</v>
      </c>
      <c r="AM3544" s="5">
        <v>23783.17</v>
      </c>
      <c r="AN3544">
        <v>4</v>
      </c>
      <c r="AO3544">
        <v>4</v>
      </c>
      <c r="AP3544" t="str">
        <f t="shared" si="500"/>
        <v>Yes</v>
      </c>
      <c r="AQ3544">
        <v>1</v>
      </c>
      <c r="AR3544" s="5">
        <f t="shared" si="501"/>
        <v>2112595.08</v>
      </c>
      <c r="AS3544" s="5">
        <f t="shared" si="502"/>
        <v>785269.46</v>
      </c>
      <c r="AT3544" t="s">
        <v>59</v>
      </c>
      <c r="AU3544" t="s">
        <v>6164</v>
      </c>
      <c r="AV3544" t="s">
        <v>6165</v>
      </c>
      <c r="AW3544" t="s">
        <v>6166</v>
      </c>
      <c r="AX3544" t="s">
        <v>6184</v>
      </c>
      <c r="AY3544">
        <v>40</v>
      </c>
      <c r="AZ3544">
        <v>3</v>
      </c>
      <c r="BA3544">
        <v>10</v>
      </c>
      <c r="BB3544" t="s">
        <v>6185</v>
      </c>
      <c r="BC3544">
        <v>0</v>
      </c>
      <c r="BD3544">
        <v>0</v>
      </c>
      <c r="BE3544" t="s">
        <v>6169</v>
      </c>
      <c r="BF3544" t="s">
        <v>6170</v>
      </c>
      <c r="BG3544">
        <v>0</v>
      </c>
      <c r="BH3544" t="s">
        <v>6171</v>
      </c>
      <c r="BI3544">
        <v>52</v>
      </c>
      <c r="BJ3544" t="s">
        <v>6187</v>
      </c>
      <c r="BK3544">
        <v>0</v>
      </c>
      <c r="BL3544">
        <v>52</v>
      </c>
      <c r="BM3544" s="3">
        <f t="shared" si="503"/>
        <v>0.69230769230769229</v>
      </c>
    </row>
    <row r="3545" spans="1:65">
      <c r="A3545" t="s">
        <v>3682</v>
      </c>
      <c r="B3545" s="2">
        <v>45872</v>
      </c>
      <c r="C3545" t="s">
        <v>3137</v>
      </c>
      <c r="D3545" t="s">
        <v>3639</v>
      </c>
      <c r="E3545">
        <v>8</v>
      </c>
      <c r="F3545" t="s">
        <v>78</v>
      </c>
      <c r="G3545" t="s">
        <v>62</v>
      </c>
      <c r="H3545" t="s">
        <v>190</v>
      </c>
      <c r="I3545" t="s">
        <v>52</v>
      </c>
      <c r="J3545" t="s">
        <v>53</v>
      </c>
      <c r="K3545" t="s">
        <v>66</v>
      </c>
      <c r="L3545" t="s">
        <v>87</v>
      </c>
      <c r="M3545" t="s">
        <v>56</v>
      </c>
      <c r="N3545" t="s">
        <v>57</v>
      </c>
      <c r="O3545" t="s">
        <v>70</v>
      </c>
      <c r="P3545">
        <v>59</v>
      </c>
      <c r="Q3545">
        <v>61</v>
      </c>
      <c r="R3545">
        <v>59</v>
      </c>
      <c r="S3545">
        <v>2</v>
      </c>
      <c r="T3545">
        <f t="shared" si="495"/>
        <v>57</v>
      </c>
      <c r="U3545">
        <v>57</v>
      </c>
      <c r="V3545">
        <f t="shared" si="496"/>
        <v>0</v>
      </c>
      <c r="W3545" s="3">
        <f t="shared" si="497"/>
        <v>3.3898305084745763E-2</v>
      </c>
      <c r="X3545">
        <v>36</v>
      </c>
      <c r="Y3545" s="4">
        <v>8</v>
      </c>
      <c r="Z3545" s="4">
        <v>1.5</v>
      </c>
      <c r="AA3545" s="5">
        <v>33976.06</v>
      </c>
      <c r="AB3545" s="5">
        <f t="shared" si="498"/>
        <v>1936635.42</v>
      </c>
      <c r="AC3545" s="5">
        <v>24302.05</v>
      </c>
      <c r="AD3545" s="5">
        <f t="shared" si="499"/>
        <v>1433820.95</v>
      </c>
      <c r="AE3545" s="5">
        <v>106424.54</v>
      </c>
      <c r="AF3545" s="5">
        <v>28663.7</v>
      </c>
      <c r="AG3545" s="5">
        <v>9788.6299999999992</v>
      </c>
      <c r="AH3545" s="5">
        <v>2175</v>
      </c>
      <c r="AI3545" s="5">
        <v>6400</v>
      </c>
      <c r="AJ3545">
        <v>0</v>
      </c>
      <c r="AK3545" s="5">
        <v>0</v>
      </c>
      <c r="AL3545" s="5">
        <v>0</v>
      </c>
      <c r="AM3545" s="5">
        <v>38005.919999999998</v>
      </c>
      <c r="AN3545">
        <v>4</v>
      </c>
      <c r="AO3545">
        <v>5</v>
      </c>
      <c r="AP3545" t="str">
        <f t="shared" si="500"/>
        <v>No</v>
      </c>
      <c r="AQ3545">
        <v>2</v>
      </c>
      <c r="AR3545" s="5">
        <f t="shared" si="501"/>
        <v>1625278.74</v>
      </c>
      <c r="AS3545" s="5">
        <f t="shared" si="502"/>
        <v>311356.68</v>
      </c>
      <c r="AT3545" t="s">
        <v>59</v>
      </c>
      <c r="AU3545" t="s">
        <v>6164</v>
      </c>
      <c r="AV3545" t="s">
        <v>6165</v>
      </c>
      <c r="AW3545" t="s">
        <v>6166</v>
      </c>
      <c r="AX3545" t="s">
        <v>6177</v>
      </c>
      <c r="AY3545">
        <v>60</v>
      </c>
      <c r="AZ3545">
        <v>0</v>
      </c>
      <c r="BA3545">
        <v>0</v>
      </c>
      <c r="BB3545" t="s">
        <v>6168</v>
      </c>
      <c r="BC3545">
        <v>0</v>
      </c>
      <c r="BD3545">
        <v>1</v>
      </c>
      <c r="BE3545" t="s">
        <v>6188</v>
      </c>
      <c r="BF3545" t="s">
        <v>6170</v>
      </c>
      <c r="BG3545">
        <v>0</v>
      </c>
      <c r="BH3545" t="s">
        <v>6171</v>
      </c>
      <c r="BI3545">
        <v>34</v>
      </c>
      <c r="BJ3545" t="s">
        <v>6172</v>
      </c>
      <c r="BK3545">
        <v>0</v>
      </c>
      <c r="BL3545">
        <v>76</v>
      </c>
      <c r="BM3545" s="3">
        <f t="shared" si="503"/>
        <v>0.77631578947368418</v>
      </c>
    </row>
    <row r="3546" spans="1:65">
      <c r="A3546" t="s">
        <v>3683</v>
      </c>
      <c r="B3546" s="2">
        <v>45872</v>
      </c>
      <c r="C3546" t="s">
        <v>3137</v>
      </c>
      <c r="D3546" t="s">
        <v>3639</v>
      </c>
      <c r="E3546">
        <v>8</v>
      </c>
      <c r="F3546" t="s">
        <v>61</v>
      </c>
      <c r="G3546" t="s">
        <v>50</v>
      </c>
      <c r="H3546" t="s">
        <v>127</v>
      </c>
      <c r="I3546" t="s">
        <v>52</v>
      </c>
      <c r="J3546" t="s">
        <v>81</v>
      </c>
      <c r="K3546" t="s">
        <v>75</v>
      </c>
      <c r="L3546" t="s">
        <v>55</v>
      </c>
      <c r="M3546" t="s">
        <v>56</v>
      </c>
      <c r="N3546" t="s">
        <v>57</v>
      </c>
      <c r="O3546" t="s">
        <v>70</v>
      </c>
      <c r="P3546">
        <v>39</v>
      </c>
      <c r="Q3546">
        <v>40</v>
      </c>
      <c r="R3546">
        <v>41</v>
      </c>
      <c r="S3546">
        <v>1</v>
      </c>
      <c r="T3546">
        <f t="shared" si="495"/>
        <v>40</v>
      </c>
      <c r="U3546">
        <v>38</v>
      </c>
      <c r="V3546">
        <f t="shared" si="496"/>
        <v>2</v>
      </c>
      <c r="W3546" s="3">
        <f t="shared" si="497"/>
        <v>2.4390243902439025E-2</v>
      </c>
      <c r="X3546">
        <v>36</v>
      </c>
      <c r="Y3546" s="4">
        <v>1.9</v>
      </c>
      <c r="Z3546" s="4">
        <v>1.5</v>
      </c>
      <c r="AA3546" s="5">
        <v>77976.78</v>
      </c>
      <c r="AB3546" s="5">
        <f t="shared" si="498"/>
        <v>2963117.64</v>
      </c>
      <c r="AC3546" s="5">
        <v>52913.45</v>
      </c>
      <c r="AD3546" s="5">
        <f t="shared" si="499"/>
        <v>2169451.4500000002</v>
      </c>
      <c r="AE3546" s="5">
        <v>130334.5</v>
      </c>
      <c r="AF3546" s="5">
        <v>35835.99</v>
      </c>
      <c r="AG3546" s="5">
        <v>9684.7199999999993</v>
      </c>
      <c r="AH3546" s="5">
        <v>2175</v>
      </c>
      <c r="AI3546" s="5">
        <v>6800</v>
      </c>
      <c r="AJ3546">
        <v>0</v>
      </c>
      <c r="AK3546" s="5">
        <v>0</v>
      </c>
      <c r="AL3546" s="5">
        <v>3058.61</v>
      </c>
      <c r="AM3546" s="5">
        <v>24758.400000000001</v>
      </c>
      <c r="AN3546">
        <v>4</v>
      </c>
      <c r="AO3546">
        <v>4</v>
      </c>
      <c r="AP3546" t="str">
        <f t="shared" si="500"/>
        <v>Yes</v>
      </c>
      <c r="AQ3546">
        <v>0</v>
      </c>
      <c r="AR3546" s="5">
        <f t="shared" si="501"/>
        <v>2382098.67</v>
      </c>
      <c r="AS3546" s="5">
        <f t="shared" si="502"/>
        <v>581018.97</v>
      </c>
      <c r="AT3546" t="s">
        <v>59</v>
      </c>
      <c r="AU3546" t="s">
        <v>6164</v>
      </c>
      <c r="AV3546" t="s">
        <v>6165</v>
      </c>
      <c r="AW3546" t="s">
        <v>6166</v>
      </c>
      <c r="AX3546" t="s">
        <v>6184</v>
      </c>
      <c r="AY3546">
        <v>41</v>
      </c>
      <c r="AZ3546">
        <v>0</v>
      </c>
      <c r="BA3546">
        <v>14</v>
      </c>
      <c r="BB3546" t="s">
        <v>6180</v>
      </c>
      <c r="BC3546">
        <v>0</v>
      </c>
      <c r="BD3546">
        <v>0</v>
      </c>
      <c r="BE3546" t="s">
        <v>6169</v>
      </c>
      <c r="BF3546" t="s">
        <v>6170</v>
      </c>
      <c r="BG3546">
        <v>1</v>
      </c>
      <c r="BH3546" t="s">
        <v>6186</v>
      </c>
      <c r="BI3546">
        <v>51</v>
      </c>
      <c r="BJ3546" t="s">
        <v>6187</v>
      </c>
      <c r="BK3546">
        <v>0</v>
      </c>
      <c r="BL3546">
        <v>46</v>
      </c>
      <c r="BM3546" s="3">
        <f t="shared" si="503"/>
        <v>0.89130434782608692</v>
      </c>
    </row>
    <row r="3547" spans="1:65">
      <c r="A3547" t="s">
        <v>3684</v>
      </c>
      <c r="B3547" s="2">
        <v>45872</v>
      </c>
      <c r="C3547" t="s">
        <v>3137</v>
      </c>
      <c r="D3547" t="s">
        <v>3639</v>
      </c>
      <c r="E3547">
        <v>8</v>
      </c>
      <c r="F3547" t="s">
        <v>49</v>
      </c>
      <c r="G3547" t="s">
        <v>79</v>
      </c>
      <c r="H3547" t="s">
        <v>262</v>
      </c>
      <c r="I3547" t="s">
        <v>74</v>
      </c>
      <c r="J3547" t="s">
        <v>81</v>
      </c>
      <c r="K3547" t="s">
        <v>75</v>
      </c>
      <c r="L3547" t="s">
        <v>92</v>
      </c>
      <c r="M3547" t="s">
        <v>68</v>
      </c>
      <c r="N3547" t="s">
        <v>69</v>
      </c>
      <c r="O3547" t="s">
        <v>120</v>
      </c>
      <c r="P3547">
        <v>36</v>
      </c>
      <c r="Q3547">
        <v>37</v>
      </c>
      <c r="R3547">
        <v>35</v>
      </c>
      <c r="S3547">
        <v>1</v>
      </c>
      <c r="T3547">
        <f t="shared" si="495"/>
        <v>34</v>
      </c>
      <c r="U3547">
        <v>34</v>
      </c>
      <c r="V3547">
        <f t="shared" si="496"/>
        <v>0</v>
      </c>
      <c r="W3547" s="3">
        <f t="shared" si="497"/>
        <v>2.8571428571428571E-2</v>
      </c>
      <c r="X3547">
        <v>31</v>
      </c>
      <c r="Y3547" s="4">
        <v>6.7</v>
      </c>
      <c r="Z3547" s="4">
        <v>1.4</v>
      </c>
      <c r="AA3547" s="5">
        <v>77816.66</v>
      </c>
      <c r="AB3547" s="5">
        <f t="shared" si="498"/>
        <v>2645766.44</v>
      </c>
      <c r="AC3547" s="5">
        <v>50930.47</v>
      </c>
      <c r="AD3547" s="5">
        <f t="shared" si="499"/>
        <v>1782566.45</v>
      </c>
      <c r="AE3547" s="5">
        <v>107380.19</v>
      </c>
      <c r="AF3547" s="5">
        <v>31613.61</v>
      </c>
      <c r="AG3547" s="5">
        <v>10000.780000000001</v>
      </c>
      <c r="AH3547" s="5">
        <v>2030</v>
      </c>
      <c r="AI3547" s="5">
        <v>6800</v>
      </c>
      <c r="AJ3547">
        <v>0</v>
      </c>
      <c r="AK3547" s="5">
        <v>0</v>
      </c>
      <c r="AL3547" s="5">
        <v>0</v>
      </c>
      <c r="AM3547" s="5">
        <v>21774.99</v>
      </c>
      <c r="AN3547">
        <v>4</v>
      </c>
      <c r="AO3547">
        <v>3</v>
      </c>
      <c r="AP3547" t="str">
        <f t="shared" si="500"/>
        <v>Yes</v>
      </c>
      <c r="AQ3547">
        <v>0</v>
      </c>
      <c r="AR3547" s="5">
        <f t="shared" si="501"/>
        <v>1962166.02</v>
      </c>
      <c r="AS3547" s="5">
        <f t="shared" si="502"/>
        <v>683600.42</v>
      </c>
      <c r="AT3547" t="s">
        <v>116</v>
      </c>
      <c r="AU3547" t="s">
        <v>6164</v>
      </c>
      <c r="AV3547" t="s">
        <v>6165</v>
      </c>
      <c r="AW3547" t="s">
        <v>6166</v>
      </c>
      <c r="AX3547" t="s">
        <v>6167</v>
      </c>
      <c r="AY3547">
        <v>38</v>
      </c>
      <c r="AZ3547">
        <v>0</v>
      </c>
      <c r="BA3547">
        <v>0</v>
      </c>
      <c r="BB3547" t="s">
        <v>6168</v>
      </c>
      <c r="BC3547">
        <v>0</v>
      </c>
      <c r="BD3547">
        <v>0</v>
      </c>
      <c r="BE3547" t="s">
        <v>6169</v>
      </c>
      <c r="BF3547" t="s">
        <v>6170</v>
      </c>
      <c r="BG3547">
        <v>1</v>
      </c>
      <c r="BH3547" t="s">
        <v>6186</v>
      </c>
      <c r="BI3547">
        <v>40</v>
      </c>
      <c r="BJ3547" t="s">
        <v>6172</v>
      </c>
      <c r="BK3547">
        <v>0</v>
      </c>
      <c r="BL3547">
        <v>48</v>
      </c>
      <c r="BM3547" s="3">
        <f t="shared" si="503"/>
        <v>0.72916666666666663</v>
      </c>
    </row>
    <row r="3548" spans="1:65">
      <c r="A3548" t="s">
        <v>3685</v>
      </c>
      <c r="B3548" s="2">
        <v>45872</v>
      </c>
      <c r="C3548" t="s">
        <v>3137</v>
      </c>
      <c r="D3548" t="s">
        <v>3639</v>
      </c>
      <c r="E3548">
        <v>8</v>
      </c>
      <c r="F3548" t="s">
        <v>49</v>
      </c>
      <c r="G3548" t="s">
        <v>50</v>
      </c>
      <c r="H3548" t="s">
        <v>51</v>
      </c>
      <c r="I3548" t="s">
        <v>52</v>
      </c>
      <c r="J3548" t="s">
        <v>65</v>
      </c>
      <c r="K3548" t="s">
        <v>75</v>
      </c>
      <c r="L3548" t="s">
        <v>87</v>
      </c>
      <c r="M3548" t="s">
        <v>56</v>
      </c>
      <c r="N3548" t="s">
        <v>69</v>
      </c>
      <c r="O3548" t="s">
        <v>58</v>
      </c>
      <c r="P3548">
        <v>40</v>
      </c>
      <c r="Q3548">
        <v>40</v>
      </c>
      <c r="R3548">
        <v>40</v>
      </c>
      <c r="S3548">
        <v>1</v>
      </c>
      <c r="T3548">
        <f t="shared" si="495"/>
        <v>39</v>
      </c>
      <c r="U3548">
        <v>38</v>
      </c>
      <c r="V3548">
        <f t="shared" si="496"/>
        <v>1</v>
      </c>
      <c r="W3548" s="3">
        <f t="shared" si="497"/>
        <v>2.5000000000000001E-2</v>
      </c>
      <c r="X3548">
        <v>18</v>
      </c>
      <c r="Y3548" s="4">
        <v>7.8</v>
      </c>
      <c r="Z3548" s="4">
        <v>1.7</v>
      </c>
      <c r="AA3548" s="5">
        <v>52065.2</v>
      </c>
      <c r="AB3548" s="5">
        <f t="shared" si="498"/>
        <v>1978477.6</v>
      </c>
      <c r="AC3548" s="5">
        <v>35508.53</v>
      </c>
      <c r="AD3548" s="5">
        <f t="shared" si="499"/>
        <v>1420341.2</v>
      </c>
      <c r="AE3548" s="5">
        <v>92309.65</v>
      </c>
      <c r="AF3548" s="5">
        <v>26328.42</v>
      </c>
      <c r="AG3548" s="5">
        <v>8636.81</v>
      </c>
      <c r="AH3548" s="5">
        <v>2465</v>
      </c>
      <c r="AI3548" s="5">
        <v>4600</v>
      </c>
      <c r="AJ3548">
        <v>0</v>
      </c>
      <c r="AK3548" s="5">
        <v>0</v>
      </c>
      <c r="AL3548" s="5">
        <v>953.4</v>
      </c>
      <c r="AM3548" s="5">
        <v>23537.63</v>
      </c>
      <c r="AN3548">
        <v>4</v>
      </c>
      <c r="AO3548">
        <v>2</v>
      </c>
      <c r="AP3548" t="str">
        <f t="shared" si="500"/>
        <v>Yes</v>
      </c>
      <c r="AQ3548">
        <v>0</v>
      </c>
      <c r="AR3548" s="5">
        <f t="shared" si="501"/>
        <v>1579172.11</v>
      </c>
      <c r="AS3548" s="5">
        <f t="shared" si="502"/>
        <v>399305.49</v>
      </c>
      <c r="AT3548" t="s">
        <v>59</v>
      </c>
      <c r="AU3548" t="s">
        <v>6164</v>
      </c>
      <c r="AV3548" t="s">
        <v>6165</v>
      </c>
      <c r="AW3548" t="s">
        <v>6166</v>
      </c>
      <c r="AX3548" t="s">
        <v>6184</v>
      </c>
      <c r="AY3548">
        <v>44</v>
      </c>
      <c r="AZ3548">
        <v>1</v>
      </c>
      <c r="BA3548">
        <v>18</v>
      </c>
      <c r="BB3548" t="s">
        <v>6191</v>
      </c>
      <c r="BC3548">
        <v>0</v>
      </c>
      <c r="BD3548">
        <v>0</v>
      </c>
      <c r="BE3548" t="s">
        <v>6169</v>
      </c>
      <c r="BF3548" t="s">
        <v>6170</v>
      </c>
      <c r="BG3548">
        <v>0</v>
      </c>
      <c r="BH3548" t="s">
        <v>6171</v>
      </c>
      <c r="BI3548">
        <v>6</v>
      </c>
      <c r="BJ3548" t="s">
        <v>6172</v>
      </c>
      <c r="BK3548">
        <v>0</v>
      </c>
      <c r="BL3548">
        <v>64</v>
      </c>
      <c r="BM3548" s="3">
        <f t="shared" si="503"/>
        <v>0.625</v>
      </c>
    </row>
    <row r="3549" spans="1:65">
      <c r="A3549" t="s">
        <v>3686</v>
      </c>
      <c r="B3549" s="2">
        <v>45872</v>
      </c>
      <c r="C3549" t="s">
        <v>3137</v>
      </c>
      <c r="D3549" t="s">
        <v>3639</v>
      </c>
      <c r="E3549">
        <v>8</v>
      </c>
      <c r="F3549" t="s">
        <v>61</v>
      </c>
      <c r="G3549" t="s">
        <v>50</v>
      </c>
      <c r="H3549" t="s">
        <v>170</v>
      </c>
      <c r="I3549" t="s">
        <v>74</v>
      </c>
      <c r="J3549" t="s">
        <v>65</v>
      </c>
      <c r="K3549" t="s">
        <v>54</v>
      </c>
      <c r="L3549" t="s">
        <v>92</v>
      </c>
      <c r="M3549" t="s">
        <v>56</v>
      </c>
      <c r="N3549" t="s">
        <v>109</v>
      </c>
      <c r="O3549" t="s">
        <v>120</v>
      </c>
      <c r="P3549">
        <v>46</v>
      </c>
      <c r="Q3549">
        <v>47</v>
      </c>
      <c r="R3549">
        <v>45</v>
      </c>
      <c r="S3549">
        <v>1</v>
      </c>
      <c r="T3549">
        <f t="shared" si="495"/>
        <v>44</v>
      </c>
      <c r="U3549">
        <v>44</v>
      </c>
      <c r="V3549">
        <f t="shared" si="496"/>
        <v>0</v>
      </c>
      <c r="W3549" s="3">
        <f t="shared" si="497"/>
        <v>2.2222222222222223E-2</v>
      </c>
      <c r="X3549">
        <v>25</v>
      </c>
      <c r="Y3549" s="4">
        <v>29.4</v>
      </c>
      <c r="Z3549" s="4">
        <v>3.2</v>
      </c>
      <c r="AA3549" s="5">
        <v>56169.57</v>
      </c>
      <c r="AB3549" s="5">
        <f t="shared" si="498"/>
        <v>2471461.08</v>
      </c>
      <c r="AC3549" s="5">
        <v>35144.01</v>
      </c>
      <c r="AD3549" s="5">
        <f t="shared" si="499"/>
        <v>1581480.45</v>
      </c>
      <c r="AE3549" s="5">
        <v>99269.15</v>
      </c>
      <c r="AF3549" s="5">
        <v>27348.36</v>
      </c>
      <c r="AG3549" s="5">
        <v>9418.08</v>
      </c>
      <c r="AH3549" s="5">
        <v>4640</v>
      </c>
      <c r="AI3549" s="5">
        <v>4600</v>
      </c>
      <c r="AJ3549">
        <v>0</v>
      </c>
      <c r="AK3549" s="5">
        <v>0</v>
      </c>
      <c r="AL3549" s="5">
        <v>0</v>
      </c>
      <c r="AM3549" s="5">
        <v>64656.58</v>
      </c>
      <c r="AN3549">
        <v>8</v>
      </c>
      <c r="AO3549">
        <v>8</v>
      </c>
      <c r="AP3549" t="str">
        <f t="shared" si="500"/>
        <v>Yes</v>
      </c>
      <c r="AQ3549">
        <v>0</v>
      </c>
      <c r="AR3549" s="5">
        <f t="shared" si="501"/>
        <v>1791412.62</v>
      </c>
      <c r="AS3549" s="5">
        <f t="shared" si="502"/>
        <v>680048.46</v>
      </c>
      <c r="AT3549" t="s">
        <v>59</v>
      </c>
      <c r="AU3549" t="s">
        <v>6164</v>
      </c>
      <c r="AV3549" t="s">
        <v>6165</v>
      </c>
      <c r="AW3549" t="s">
        <v>6166</v>
      </c>
      <c r="AX3549" t="s">
        <v>6177</v>
      </c>
      <c r="AY3549">
        <v>49</v>
      </c>
      <c r="AZ3549">
        <v>0</v>
      </c>
      <c r="BA3549">
        <v>0</v>
      </c>
      <c r="BB3549" t="s">
        <v>6168</v>
      </c>
      <c r="BC3549">
        <v>0</v>
      </c>
      <c r="BD3549">
        <v>0</v>
      </c>
      <c r="BE3549" t="s">
        <v>6169</v>
      </c>
      <c r="BF3549" t="s">
        <v>6170</v>
      </c>
      <c r="BG3549">
        <v>1</v>
      </c>
      <c r="BH3549" t="s">
        <v>6179</v>
      </c>
      <c r="BI3549">
        <v>33</v>
      </c>
      <c r="BJ3549" t="s">
        <v>6172</v>
      </c>
      <c r="BK3549">
        <v>0</v>
      </c>
      <c r="BL3549">
        <v>59</v>
      </c>
      <c r="BM3549" s="3">
        <f t="shared" si="503"/>
        <v>0.76271186440677963</v>
      </c>
    </row>
    <row r="3550" spans="1:65">
      <c r="A3550" t="s">
        <v>3687</v>
      </c>
      <c r="B3550" s="2">
        <v>45872</v>
      </c>
      <c r="C3550" t="s">
        <v>3137</v>
      </c>
      <c r="D3550" t="s">
        <v>3639</v>
      </c>
      <c r="E3550">
        <v>8</v>
      </c>
      <c r="F3550" t="s">
        <v>61</v>
      </c>
      <c r="G3550" t="s">
        <v>62</v>
      </c>
      <c r="H3550" t="s">
        <v>115</v>
      </c>
      <c r="I3550" t="s">
        <v>64</v>
      </c>
      <c r="J3550" t="s">
        <v>65</v>
      </c>
      <c r="K3550" t="s">
        <v>66</v>
      </c>
      <c r="L3550" t="s">
        <v>92</v>
      </c>
      <c r="M3550" t="s">
        <v>56</v>
      </c>
      <c r="N3550" t="s">
        <v>94</v>
      </c>
      <c r="O3550" t="s">
        <v>58</v>
      </c>
      <c r="P3550">
        <v>44</v>
      </c>
      <c r="Q3550">
        <v>45</v>
      </c>
      <c r="R3550">
        <v>43</v>
      </c>
      <c r="S3550">
        <v>1</v>
      </c>
      <c r="T3550">
        <f t="shared" si="495"/>
        <v>42</v>
      </c>
      <c r="U3550">
        <v>42</v>
      </c>
      <c r="V3550">
        <f t="shared" si="496"/>
        <v>0</v>
      </c>
      <c r="W3550" s="3">
        <f t="shared" si="497"/>
        <v>2.3255813953488372E-2</v>
      </c>
      <c r="X3550">
        <v>38</v>
      </c>
      <c r="Y3550" s="4">
        <v>1.2</v>
      </c>
      <c r="Z3550" s="4">
        <v>0.9</v>
      </c>
      <c r="AA3550" s="5">
        <v>49080.65</v>
      </c>
      <c r="AB3550" s="5">
        <f t="shared" si="498"/>
        <v>2061387.3</v>
      </c>
      <c r="AC3550" s="5">
        <v>35142.58</v>
      </c>
      <c r="AD3550" s="5">
        <f t="shared" si="499"/>
        <v>1511130.94</v>
      </c>
      <c r="AE3550" s="5">
        <v>94088.65</v>
      </c>
      <c r="AF3550" s="5">
        <v>27765.9</v>
      </c>
      <c r="AG3550" s="5">
        <v>9966.34</v>
      </c>
      <c r="AH3550" s="5">
        <v>1305</v>
      </c>
      <c r="AI3550" s="5">
        <v>4600</v>
      </c>
      <c r="AJ3550">
        <v>2</v>
      </c>
      <c r="AK3550" s="5">
        <v>28459.02</v>
      </c>
      <c r="AL3550" s="5">
        <v>0</v>
      </c>
      <c r="AM3550" s="5">
        <v>27826.49</v>
      </c>
      <c r="AN3550">
        <v>4</v>
      </c>
      <c r="AO3550">
        <v>3</v>
      </c>
      <c r="AP3550" t="str">
        <f t="shared" si="500"/>
        <v>Yes</v>
      </c>
      <c r="AQ3550">
        <v>2</v>
      </c>
      <c r="AR3550" s="5">
        <f t="shared" si="501"/>
        <v>1705142.34</v>
      </c>
      <c r="AS3550" s="5">
        <f t="shared" si="502"/>
        <v>356244.96</v>
      </c>
      <c r="AT3550" t="s">
        <v>59</v>
      </c>
      <c r="AU3550" t="s">
        <v>6181</v>
      </c>
      <c r="AV3550" t="s">
        <v>6182</v>
      </c>
      <c r="AW3550" t="s">
        <v>6213</v>
      </c>
      <c r="AX3550" t="s">
        <v>6167</v>
      </c>
      <c r="AY3550">
        <v>46</v>
      </c>
      <c r="AZ3550">
        <v>0</v>
      </c>
      <c r="BA3550">
        <v>0</v>
      </c>
      <c r="BB3550" t="s">
        <v>6168</v>
      </c>
      <c r="BC3550">
        <v>0</v>
      </c>
      <c r="BD3550">
        <v>0</v>
      </c>
      <c r="BE3550" t="s">
        <v>6169</v>
      </c>
      <c r="BF3550" t="s">
        <v>6214</v>
      </c>
      <c r="BG3550">
        <v>0</v>
      </c>
      <c r="BH3550" t="s">
        <v>6171</v>
      </c>
      <c r="BI3550">
        <v>21</v>
      </c>
      <c r="BJ3550" t="s">
        <v>6172</v>
      </c>
      <c r="BK3550">
        <v>0</v>
      </c>
      <c r="BL3550">
        <v>62</v>
      </c>
      <c r="BM3550" s="3">
        <f t="shared" si="503"/>
        <v>0.69354838709677424</v>
      </c>
    </row>
    <row r="3551" spans="1:65">
      <c r="A3551" t="s">
        <v>3688</v>
      </c>
      <c r="B3551" s="2">
        <v>45872</v>
      </c>
      <c r="C3551" t="s">
        <v>3137</v>
      </c>
      <c r="D3551" t="s">
        <v>3639</v>
      </c>
      <c r="E3551">
        <v>8</v>
      </c>
      <c r="F3551" t="s">
        <v>78</v>
      </c>
      <c r="G3551" t="s">
        <v>62</v>
      </c>
      <c r="H3551" t="s">
        <v>168</v>
      </c>
      <c r="I3551" t="s">
        <v>64</v>
      </c>
      <c r="J3551" t="s">
        <v>65</v>
      </c>
      <c r="K3551" t="s">
        <v>75</v>
      </c>
      <c r="L3551" t="s">
        <v>55</v>
      </c>
      <c r="M3551" t="s">
        <v>68</v>
      </c>
      <c r="N3551" t="s">
        <v>57</v>
      </c>
      <c r="O3551" t="s">
        <v>58</v>
      </c>
      <c r="P3551">
        <v>51</v>
      </c>
      <c r="Q3551">
        <v>54</v>
      </c>
      <c r="R3551">
        <v>51</v>
      </c>
      <c r="S3551">
        <v>2</v>
      </c>
      <c r="T3551">
        <f t="shared" si="495"/>
        <v>49</v>
      </c>
      <c r="U3551">
        <v>49</v>
      </c>
      <c r="V3551">
        <f t="shared" si="496"/>
        <v>0</v>
      </c>
      <c r="W3551" s="3">
        <f t="shared" si="497"/>
        <v>3.9215686274509803E-2</v>
      </c>
      <c r="X3551">
        <v>32</v>
      </c>
      <c r="Y3551" s="4">
        <v>2.8</v>
      </c>
      <c r="Z3551" s="4">
        <v>1.1000000000000001</v>
      </c>
      <c r="AA3551" s="5">
        <v>52113.45</v>
      </c>
      <c r="AB3551" s="5">
        <f t="shared" si="498"/>
        <v>2553559.0499999998</v>
      </c>
      <c r="AC3551" s="5">
        <v>33094.85</v>
      </c>
      <c r="AD3551" s="5">
        <f t="shared" si="499"/>
        <v>1687837.35</v>
      </c>
      <c r="AE3551" s="5">
        <v>109118.05</v>
      </c>
      <c r="AF3551" s="5">
        <v>35264.89</v>
      </c>
      <c r="AG3551" s="5">
        <v>9514.5499999999993</v>
      </c>
      <c r="AH3551" s="5">
        <v>1595</v>
      </c>
      <c r="AI3551" s="5">
        <v>9200</v>
      </c>
      <c r="AJ3551">
        <v>1</v>
      </c>
      <c r="AK3551" s="5">
        <v>13452.42</v>
      </c>
      <c r="AL3551" s="5">
        <v>0</v>
      </c>
      <c r="AM3551" s="5">
        <v>32279.56</v>
      </c>
      <c r="AN3551">
        <v>4</v>
      </c>
      <c r="AO3551">
        <v>4</v>
      </c>
      <c r="AP3551" t="str">
        <f t="shared" si="500"/>
        <v>Yes</v>
      </c>
      <c r="AQ3551">
        <v>2</v>
      </c>
      <c r="AR3551" s="5">
        <f t="shared" si="501"/>
        <v>1898261.82</v>
      </c>
      <c r="AS3551" s="5">
        <f t="shared" si="502"/>
        <v>655297.23</v>
      </c>
      <c r="AT3551" t="s">
        <v>59</v>
      </c>
      <c r="AU3551" t="s">
        <v>6189</v>
      </c>
      <c r="AV3551" t="s">
        <v>6190</v>
      </c>
      <c r="AW3551" t="s">
        <v>6183</v>
      </c>
      <c r="AX3551" t="s">
        <v>6167</v>
      </c>
      <c r="AY3551">
        <v>53</v>
      </c>
      <c r="AZ3551">
        <v>0</v>
      </c>
      <c r="BA3551">
        <v>0</v>
      </c>
      <c r="BB3551" t="s">
        <v>6168</v>
      </c>
      <c r="BC3551">
        <v>0</v>
      </c>
      <c r="BD3551">
        <v>0</v>
      </c>
      <c r="BE3551" t="s">
        <v>6169</v>
      </c>
      <c r="BF3551" t="s">
        <v>6170</v>
      </c>
      <c r="BG3551">
        <v>0</v>
      </c>
      <c r="BH3551" t="s">
        <v>6171</v>
      </c>
      <c r="BI3551">
        <v>47</v>
      </c>
      <c r="BJ3551" t="s">
        <v>6172</v>
      </c>
      <c r="BK3551">
        <v>0</v>
      </c>
      <c r="BL3551">
        <v>60</v>
      </c>
      <c r="BM3551" s="3">
        <f t="shared" si="503"/>
        <v>0.85</v>
      </c>
    </row>
    <row r="3552" spans="1:65">
      <c r="A3552" t="s">
        <v>3689</v>
      </c>
      <c r="B3552" s="2">
        <v>45872</v>
      </c>
      <c r="C3552" t="s">
        <v>3137</v>
      </c>
      <c r="D3552" t="s">
        <v>3639</v>
      </c>
      <c r="E3552">
        <v>8</v>
      </c>
      <c r="F3552" t="s">
        <v>72</v>
      </c>
      <c r="G3552" t="s">
        <v>50</v>
      </c>
      <c r="H3552" t="s">
        <v>138</v>
      </c>
      <c r="I3552" t="s">
        <v>52</v>
      </c>
      <c r="J3552" t="s">
        <v>81</v>
      </c>
      <c r="K3552" t="s">
        <v>75</v>
      </c>
      <c r="L3552" t="s">
        <v>55</v>
      </c>
      <c r="M3552" t="s">
        <v>56</v>
      </c>
      <c r="N3552" t="s">
        <v>94</v>
      </c>
      <c r="O3552" t="s">
        <v>58</v>
      </c>
      <c r="P3552">
        <v>38</v>
      </c>
      <c r="Q3552">
        <v>40</v>
      </c>
      <c r="R3552">
        <v>40</v>
      </c>
      <c r="S3552">
        <v>1</v>
      </c>
      <c r="T3552">
        <f t="shared" si="495"/>
        <v>39</v>
      </c>
      <c r="U3552">
        <v>36</v>
      </c>
      <c r="V3552">
        <f t="shared" si="496"/>
        <v>3</v>
      </c>
      <c r="W3552" s="3">
        <f t="shared" si="497"/>
        <v>2.5000000000000001E-2</v>
      </c>
      <c r="X3552">
        <v>31</v>
      </c>
      <c r="Y3552" s="4">
        <v>13.7</v>
      </c>
      <c r="Z3552" s="4">
        <v>2.4</v>
      </c>
      <c r="AA3552" s="5">
        <v>77728.429999999993</v>
      </c>
      <c r="AB3552" s="5">
        <f t="shared" si="498"/>
        <v>2798223.48</v>
      </c>
      <c r="AC3552" s="5">
        <v>53416.81</v>
      </c>
      <c r="AD3552" s="5">
        <f t="shared" si="499"/>
        <v>2136672.4</v>
      </c>
      <c r="AE3552" s="5">
        <v>127411.62</v>
      </c>
      <c r="AF3552" s="5">
        <v>33665.79</v>
      </c>
      <c r="AG3552" s="5">
        <v>9162.43</v>
      </c>
      <c r="AH3552" s="5">
        <v>3480</v>
      </c>
      <c r="AI3552" s="5">
        <v>6800</v>
      </c>
      <c r="AJ3552">
        <v>0</v>
      </c>
      <c r="AK3552" s="5">
        <v>0</v>
      </c>
      <c r="AL3552" s="5">
        <v>4321.18</v>
      </c>
      <c r="AM3552" s="5">
        <v>24349.32</v>
      </c>
      <c r="AN3552">
        <v>4</v>
      </c>
      <c r="AO3552">
        <v>5</v>
      </c>
      <c r="AP3552" t="str">
        <f t="shared" si="500"/>
        <v>No</v>
      </c>
      <c r="AQ3552">
        <v>2</v>
      </c>
      <c r="AR3552" s="5">
        <f t="shared" si="501"/>
        <v>2345862.7400000002</v>
      </c>
      <c r="AS3552" s="5">
        <f t="shared" si="502"/>
        <v>452360.74</v>
      </c>
      <c r="AT3552" t="s">
        <v>59</v>
      </c>
      <c r="AU3552" t="s">
        <v>6164</v>
      </c>
      <c r="AV3552" t="s">
        <v>6165</v>
      </c>
      <c r="AW3552" t="s">
        <v>6166</v>
      </c>
      <c r="AX3552" t="s">
        <v>6177</v>
      </c>
      <c r="AY3552">
        <v>39</v>
      </c>
      <c r="AZ3552">
        <v>0</v>
      </c>
      <c r="BA3552">
        <v>21</v>
      </c>
      <c r="BB3552" t="s">
        <v>6180</v>
      </c>
      <c r="BC3552">
        <v>0</v>
      </c>
      <c r="BD3552">
        <v>1</v>
      </c>
      <c r="BE3552" t="s">
        <v>6188</v>
      </c>
      <c r="BF3552" t="s">
        <v>6170</v>
      </c>
      <c r="BG3552">
        <v>0</v>
      </c>
      <c r="BH3552" t="s">
        <v>6171</v>
      </c>
      <c r="BI3552">
        <v>60</v>
      </c>
      <c r="BJ3552" t="s">
        <v>6187</v>
      </c>
      <c r="BK3552">
        <v>0</v>
      </c>
      <c r="BL3552">
        <v>52</v>
      </c>
      <c r="BM3552" s="3">
        <f t="shared" si="503"/>
        <v>0.76923076923076927</v>
      </c>
    </row>
    <row r="3553" spans="1:65">
      <c r="A3553" t="s">
        <v>3690</v>
      </c>
      <c r="B3553" s="2">
        <v>45872</v>
      </c>
      <c r="C3553" t="s">
        <v>3137</v>
      </c>
      <c r="D3553" t="s">
        <v>3639</v>
      </c>
      <c r="E3553">
        <v>8</v>
      </c>
      <c r="F3553" t="s">
        <v>78</v>
      </c>
      <c r="G3553" t="s">
        <v>50</v>
      </c>
      <c r="H3553" t="s">
        <v>185</v>
      </c>
      <c r="I3553" t="s">
        <v>64</v>
      </c>
      <c r="J3553" t="s">
        <v>53</v>
      </c>
      <c r="K3553" t="s">
        <v>75</v>
      </c>
      <c r="L3553" t="s">
        <v>87</v>
      </c>
      <c r="M3553" t="s">
        <v>68</v>
      </c>
      <c r="N3553" t="s">
        <v>94</v>
      </c>
      <c r="O3553" t="s">
        <v>70</v>
      </c>
      <c r="P3553">
        <v>63</v>
      </c>
      <c r="Q3553">
        <v>65</v>
      </c>
      <c r="R3553">
        <v>61</v>
      </c>
      <c r="S3553">
        <v>2</v>
      </c>
      <c r="T3553">
        <f t="shared" si="495"/>
        <v>59</v>
      </c>
      <c r="U3553">
        <v>59</v>
      </c>
      <c r="V3553">
        <f t="shared" si="496"/>
        <v>0</v>
      </c>
      <c r="W3553" s="3">
        <f t="shared" si="497"/>
        <v>3.2786885245901641E-2</v>
      </c>
      <c r="X3553">
        <v>19</v>
      </c>
      <c r="Y3553" s="4">
        <v>0.9</v>
      </c>
      <c r="Z3553" s="4">
        <v>0.7</v>
      </c>
      <c r="AA3553" s="5">
        <v>36015.21</v>
      </c>
      <c r="AB3553" s="5">
        <f t="shared" si="498"/>
        <v>2124897.39</v>
      </c>
      <c r="AC3553" s="5">
        <v>23123.51</v>
      </c>
      <c r="AD3553" s="5">
        <f t="shared" si="499"/>
        <v>1410534.11</v>
      </c>
      <c r="AE3553" s="5">
        <v>101658.6</v>
      </c>
      <c r="AF3553" s="5">
        <v>27896.67</v>
      </c>
      <c r="AG3553" s="5">
        <v>8558.25</v>
      </c>
      <c r="AH3553" s="5">
        <v>1015</v>
      </c>
      <c r="AI3553" s="5">
        <v>6400</v>
      </c>
      <c r="AJ3553">
        <v>1</v>
      </c>
      <c r="AK3553" s="5">
        <v>9103.0300000000007</v>
      </c>
      <c r="AL3553" s="5">
        <v>0</v>
      </c>
      <c r="AM3553" s="5">
        <v>38983.949999999997</v>
      </c>
      <c r="AN3553">
        <v>4</v>
      </c>
      <c r="AO3553">
        <v>3</v>
      </c>
      <c r="AP3553" t="str">
        <f t="shared" si="500"/>
        <v>Yes</v>
      </c>
      <c r="AQ3553">
        <v>1</v>
      </c>
      <c r="AR3553" s="5">
        <f t="shared" si="501"/>
        <v>1604149.61</v>
      </c>
      <c r="AS3553" s="5">
        <f t="shared" si="502"/>
        <v>520747.78</v>
      </c>
      <c r="AT3553" t="s">
        <v>59</v>
      </c>
      <c r="AU3553" t="s">
        <v>6189</v>
      </c>
      <c r="AV3553" t="s">
        <v>6190</v>
      </c>
      <c r="AW3553" t="s">
        <v>6183</v>
      </c>
      <c r="AX3553" t="s">
        <v>6167</v>
      </c>
      <c r="AY3553">
        <v>66</v>
      </c>
      <c r="AZ3553">
        <v>1</v>
      </c>
      <c r="BA3553">
        <v>0</v>
      </c>
      <c r="BB3553" t="s">
        <v>6168</v>
      </c>
      <c r="BC3553">
        <v>0</v>
      </c>
      <c r="BD3553">
        <v>0</v>
      </c>
      <c r="BE3553" t="s">
        <v>6169</v>
      </c>
      <c r="BF3553" t="s">
        <v>6170</v>
      </c>
      <c r="BG3553">
        <v>0</v>
      </c>
      <c r="BH3553" t="s">
        <v>6171</v>
      </c>
      <c r="BI3553">
        <v>17</v>
      </c>
      <c r="BJ3553" t="s">
        <v>6172</v>
      </c>
      <c r="BK3553">
        <v>0</v>
      </c>
      <c r="BL3553">
        <v>70</v>
      </c>
      <c r="BM3553" s="3">
        <f t="shared" si="503"/>
        <v>0.87142857142857144</v>
      </c>
    </row>
    <row r="3554" spans="1:65">
      <c r="A3554" t="s">
        <v>3691</v>
      </c>
      <c r="B3554" s="2">
        <v>45872</v>
      </c>
      <c r="C3554" t="s">
        <v>3137</v>
      </c>
      <c r="D3554" t="s">
        <v>3639</v>
      </c>
      <c r="E3554">
        <v>8</v>
      </c>
      <c r="F3554" t="s">
        <v>72</v>
      </c>
      <c r="G3554" t="s">
        <v>50</v>
      </c>
      <c r="H3554" t="s">
        <v>73</v>
      </c>
      <c r="I3554" t="s">
        <v>74</v>
      </c>
      <c r="J3554" t="s">
        <v>65</v>
      </c>
      <c r="K3554" t="s">
        <v>66</v>
      </c>
      <c r="L3554" t="s">
        <v>67</v>
      </c>
      <c r="M3554" t="s">
        <v>56</v>
      </c>
      <c r="N3554" t="s">
        <v>76</v>
      </c>
      <c r="O3554" t="s">
        <v>82</v>
      </c>
      <c r="P3554">
        <v>46</v>
      </c>
      <c r="Q3554">
        <v>47</v>
      </c>
      <c r="R3554">
        <v>48</v>
      </c>
      <c r="S3554">
        <v>1</v>
      </c>
      <c r="T3554">
        <f t="shared" si="495"/>
        <v>47</v>
      </c>
      <c r="U3554">
        <v>45</v>
      </c>
      <c r="V3554">
        <f t="shared" si="496"/>
        <v>2</v>
      </c>
      <c r="W3554" s="3">
        <f t="shared" si="497"/>
        <v>2.0833333333333332E-2</v>
      </c>
      <c r="X3554">
        <v>31</v>
      </c>
      <c r="Y3554" s="4">
        <v>3.7</v>
      </c>
      <c r="Z3554" s="4">
        <v>2</v>
      </c>
      <c r="AA3554" s="5">
        <v>49403.91</v>
      </c>
      <c r="AB3554" s="5">
        <f t="shared" si="498"/>
        <v>2223175.9500000002</v>
      </c>
      <c r="AC3554" s="5">
        <v>34010.26</v>
      </c>
      <c r="AD3554" s="5">
        <f t="shared" si="499"/>
        <v>1632492.48</v>
      </c>
      <c r="AE3554" s="5">
        <v>107622.21</v>
      </c>
      <c r="AF3554" s="5">
        <v>30369.06</v>
      </c>
      <c r="AG3554" s="5">
        <v>9411.2199999999993</v>
      </c>
      <c r="AH3554" s="5">
        <v>2900</v>
      </c>
      <c r="AI3554" s="5">
        <v>4600</v>
      </c>
      <c r="AJ3554">
        <v>0</v>
      </c>
      <c r="AK3554" s="5">
        <v>0</v>
      </c>
      <c r="AL3554" s="5">
        <v>2048.25</v>
      </c>
      <c r="AM3554" s="5">
        <v>27620.9</v>
      </c>
      <c r="AN3554">
        <v>4</v>
      </c>
      <c r="AO3554">
        <v>4</v>
      </c>
      <c r="AP3554" t="str">
        <f t="shared" si="500"/>
        <v>Yes</v>
      </c>
      <c r="AQ3554">
        <v>0</v>
      </c>
      <c r="AR3554" s="5">
        <f t="shared" si="501"/>
        <v>1817064.12</v>
      </c>
      <c r="AS3554" s="5">
        <f t="shared" si="502"/>
        <v>406111.83</v>
      </c>
      <c r="AT3554" t="s">
        <v>59</v>
      </c>
      <c r="AU3554" t="s">
        <v>6164</v>
      </c>
      <c r="AV3554" t="s">
        <v>6165</v>
      </c>
      <c r="AW3554" t="s">
        <v>6166</v>
      </c>
      <c r="AX3554" t="s">
        <v>6184</v>
      </c>
      <c r="AY3554">
        <v>46</v>
      </c>
      <c r="AZ3554">
        <v>0</v>
      </c>
      <c r="BA3554">
        <v>18</v>
      </c>
      <c r="BB3554" t="s">
        <v>6180</v>
      </c>
      <c r="BC3554">
        <v>0</v>
      </c>
      <c r="BD3554">
        <v>0</v>
      </c>
      <c r="BE3554" t="s">
        <v>6169</v>
      </c>
      <c r="BF3554" t="s">
        <v>6170</v>
      </c>
      <c r="BG3554">
        <v>1</v>
      </c>
      <c r="BH3554" t="s">
        <v>6186</v>
      </c>
      <c r="BI3554">
        <v>31</v>
      </c>
      <c r="BJ3554" t="s">
        <v>6172</v>
      </c>
      <c r="BK3554">
        <v>0</v>
      </c>
      <c r="BL3554">
        <v>61</v>
      </c>
      <c r="BM3554" s="3">
        <f t="shared" si="503"/>
        <v>0.78688524590163933</v>
      </c>
    </row>
    <row r="3555" spans="1:65">
      <c r="A3555" t="s">
        <v>3692</v>
      </c>
      <c r="B3555" s="2">
        <v>45873</v>
      </c>
      <c r="C3555" t="s">
        <v>3137</v>
      </c>
      <c r="D3555" t="s">
        <v>3639</v>
      </c>
      <c r="E3555">
        <v>8</v>
      </c>
      <c r="F3555" t="s">
        <v>72</v>
      </c>
      <c r="G3555" t="s">
        <v>79</v>
      </c>
      <c r="H3555" t="s">
        <v>102</v>
      </c>
      <c r="I3555" t="s">
        <v>52</v>
      </c>
      <c r="J3555" t="s">
        <v>81</v>
      </c>
      <c r="K3555" t="s">
        <v>75</v>
      </c>
      <c r="L3555" t="s">
        <v>92</v>
      </c>
      <c r="M3555" t="s">
        <v>56</v>
      </c>
      <c r="N3555" t="s">
        <v>69</v>
      </c>
      <c r="O3555" t="s">
        <v>120</v>
      </c>
      <c r="P3555">
        <v>40</v>
      </c>
      <c r="Q3555">
        <v>41</v>
      </c>
      <c r="R3555">
        <v>42</v>
      </c>
      <c r="S3555">
        <v>1</v>
      </c>
      <c r="T3555">
        <f t="shared" si="495"/>
        <v>41</v>
      </c>
      <c r="U3555">
        <v>38</v>
      </c>
      <c r="V3555">
        <f t="shared" si="496"/>
        <v>3</v>
      </c>
      <c r="W3555" s="3">
        <f t="shared" si="497"/>
        <v>2.3809523809523808E-2</v>
      </c>
      <c r="X3555">
        <v>28</v>
      </c>
      <c r="Y3555" s="4">
        <v>10.8</v>
      </c>
      <c r="Z3555" s="4">
        <v>2.7</v>
      </c>
      <c r="AA3555" s="5">
        <v>77468.88</v>
      </c>
      <c r="AB3555" s="5">
        <f t="shared" si="498"/>
        <v>2943817.44</v>
      </c>
      <c r="AC3555" s="5">
        <v>53633.440000000002</v>
      </c>
      <c r="AD3555" s="5">
        <f t="shared" si="499"/>
        <v>2252604.48</v>
      </c>
      <c r="AE3555" s="5">
        <v>136226.54</v>
      </c>
      <c r="AF3555" s="5">
        <v>35296.06</v>
      </c>
      <c r="AG3555" s="5">
        <v>9157.23</v>
      </c>
      <c r="AH3555" s="5">
        <v>3915</v>
      </c>
      <c r="AI3555" s="5">
        <v>6800</v>
      </c>
      <c r="AJ3555">
        <v>0</v>
      </c>
      <c r="AK3555" s="5">
        <v>0</v>
      </c>
      <c r="AL3555" s="5">
        <v>4523.49</v>
      </c>
      <c r="AM3555" s="5">
        <v>25746.71</v>
      </c>
      <c r="AN3555">
        <v>4</v>
      </c>
      <c r="AO3555">
        <v>2</v>
      </c>
      <c r="AP3555" t="str">
        <f t="shared" si="500"/>
        <v>Yes</v>
      </c>
      <c r="AQ3555">
        <v>1</v>
      </c>
      <c r="AR3555" s="5">
        <f t="shared" si="501"/>
        <v>2474269.5099999998</v>
      </c>
      <c r="AS3555" s="5">
        <f t="shared" si="502"/>
        <v>469547.93</v>
      </c>
      <c r="AT3555" t="s">
        <v>59</v>
      </c>
      <c r="AU3555" t="s">
        <v>6164</v>
      </c>
      <c r="AV3555" t="s">
        <v>6165</v>
      </c>
      <c r="AW3555" t="s">
        <v>6166</v>
      </c>
      <c r="AX3555" t="s">
        <v>6177</v>
      </c>
      <c r="AY3555">
        <v>40</v>
      </c>
      <c r="AZ3555">
        <v>0</v>
      </c>
      <c r="BA3555">
        <v>21</v>
      </c>
      <c r="BB3555" t="s">
        <v>6180</v>
      </c>
      <c r="BC3555">
        <v>0</v>
      </c>
      <c r="BD3555">
        <v>0</v>
      </c>
      <c r="BE3555" t="s">
        <v>6169</v>
      </c>
      <c r="BF3555" t="s">
        <v>6170</v>
      </c>
      <c r="BG3555">
        <v>1</v>
      </c>
      <c r="BH3555" t="s">
        <v>6186</v>
      </c>
      <c r="BI3555">
        <v>41</v>
      </c>
      <c r="BJ3555" t="s">
        <v>6172</v>
      </c>
      <c r="BK3555">
        <v>0</v>
      </c>
      <c r="BL3555">
        <v>46</v>
      </c>
      <c r="BM3555" s="3">
        <f t="shared" si="503"/>
        <v>0.91304347826086951</v>
      </c>
    </row>
    <row r="3556" spans="1:65">
      <c r="A3556" t="s">
        <v>3693</v>
      </c>
      <c r="B3556" s="2">
        <v>45873</v>
      </c>
      <c r="C3556" t="s">
        <v>3137</v>
      </c>
      <c r="D3556" t="s">
        <v>3639</v>
      </c>
      <c r="E3556">
        <v>8</v>
      </c>
      <c r="F3556" t="s">
        <v>72</v>
      </c>
      <c r="G3556" t="s">
        <v>79</v>
      </c>
      <c r="H3556" t="s">
        <v>102</v>
      </c>
      <c r="I3556" t="s">
        <v>74</v>
      </c>
      <c r="J3556" t="s">
        <v>81</v>
      </c>
      <c r="K3556" t="s">
        <v>66</v>
      </c>
      <c r="L3556" t="s">
        <v>55</v>
      </c>
      <c r="M3556" t="s">
        <v>56</v>
      </c>
      <c r="N3556" t="s">
        <v>57</v>
      </c>
      <c r="O3556" t="s">
        <v>70</v>
      </c>
      <c r="P3556">
        <v>35</v>
      </c>
      <c r="Q3556">
        <v>36</v>
      </c>
      <c r="R3556">
        <v>37</v>
      </c>
      <c r="S3556">
        <v>1</v>
      </c>
      <c r="T3556">
        <f t="shared" si="495"/>
        <v>36</v>
      </c>
      <c r="U3556">
        <v>34</v>
      </c>
      <c r="V3556">
        <f t="shared" si="496"/>
        <v>2</v>
      </c>
      <c r="W3556" s="3">
        <f t="shared" si="497"/>
        <v>2.7027027027027029E-2</v>
      </c>
      <c r="X3556">
        <v>19</v>
      </c>
      <c r="Y3556" s="4">
        <v>6.6</v>
      </c>
      <c r="Z3556" s="4">
        <v>1.6</v>
      </c>
      <c r="AA3556" s="5">
        <v>74154.570000000007</v>
      </c>
      <c r="AB3556" s="5">
        <f t="shared" si="498"/>
        <v>2521255.38</v>
      </c>
      <c r="AC3556" s="5">
        <v>53424.86</v>
      </c>
      <c r="AD3556" s="5">
        <f t="shared" si="499"/>
        <v>1976719.82</v>
      </c>
      <c r="AE3556" s="5">
        <v>113156.12</v>
      </c>
      <c r="AF3556" s="5">
        <v>31913.11</v>
      </c>
      <c r="AG3556" s="5">
        <v>8311.83</v>
      </c>
      <c r="AH3556" s="5">
        <v>2320</v>
      </c>
      <c r="AI3556" s="5">
        <v>6800</v>
      </c>
      <c r="AJ3556">
        <v>0</v>
      </c>
      <c r="AK3556" s="5">
        <v>0</v>
      </c>
      <c r="AL3556" s="5">
        <v>3092.32</v>
      </c>
      <c r="AM3556" s="5">
        <v>23506.13</v>
      </c>
      <c r="AN3556">
        <v>4</v>
      </c>
      <c r="AO3556">
        <v>4</v>
      </c>
      <c r="AP3556" t="str">
        <f t="shared" si="500"/>
        <v>Yes</v>
      </c>
      <c r="AQ3556">
        <v>1</v>
      </c>
      <c r="AR3556" s="5">
        <f t="shared" si="501"/>
        <v>2165819.33</v>
      </c>
      <c r="AS3556" s="5">
        <f t="shared" si="502"/>
        <v>355436.05</v>
      </c>
      <c r="AT3556" t="s">
        <v>59</v>
      </c>
      <c r="AU3556" t="s">
        <v>6164</v>
      </c>
      <c r="AV3556" t="s">
        <v>6165</v>
      </c>
      <c r="AW3556" t="s">
        <v>6166</v>
      </c>
      <c r="AX3556" t="s">
        <v>6184</v>
      </c>
      <c r="AY3556">
        <v>38</v>
      </c>
      <c r="AZ3556">
        <v>3</v>
      </c>
      <c r="BA3556">
        <v>16</v>
      </c>
      <c r="BB3556" t="s">
        <v>6185</v>
      </c>
      <c r="BC3556">
        <v>0</v>
      </c>
      <c r="BD3556">
        <v>0</v>
      </c>
      <c r="BE3556" t="s">
        <v>6169</v>
      </c>
      <c r="BF3556" t="s">
        <v>6170</v>
      </c>
      <c r="BG3556">
        <v>0</v>
      </c>
      <c r="BH3556" t="s">
        <v>6171</v>
      </c>
      <c r="BI3556">
        <v>27</v>
      </c>
      <c r="BJ3556" t="s">
        <v>6172</v>
      </c>
      <c r="BK3556">
        <v>0</v>
      </c>
      <c r="BL3556">
        <v>47</v>
      </c>
      <c r="BM3556" s="3">
        <f t="shared" si="503"/>
        <v>0.78723404255319152</v>
      </c>
    </row>
    <row r="3557" spans="1:65">
      <c r="A3557" t="s">
        <v>3694</v>
      </c>
      <c r="B3557" s="2">
        <v>45873</v>
      </c>
      <c r="C3557" t="s">
        <v>3137</v>
      </c>
      <c r="D3557" t="s">
        <v>3639</v>
      </c>
      <c r="E3557">
        <v>8</v>
      </c>
      <c r="F3557" t="s">
        <v>49</v>
      </c>
      <c r="G3557" t="s">
        <v>79</v>
      </c>
      <c r="H3557" t="s">
        <v>111</v>
      </c>
      <c r="I3557" t="s">
        <v>74</v>
      </c>
      <c r="J3557" t="s">
        <v>65</v>
      </c>
      <c r="K3557" t="s">
        <v>54</v>
      </c>
      <c r="L3557" t="s">
        <v>55</v>
      </c>
      <c r="M3557" t="s">
        <v>68</v>
      </c>
      <c r="N3557" t="s">
        <v>69</v>
      </c>
      <c r="O3557" t="s">
        <v>120</v>
      </c>
      <c r="P3557">
        <v>44</v>
      </c>
      <c r="Q3557">
        <v>46</v>
      </c>
      <c r="R3557">
        <v>44</v>
      </c>
      <c r="S3557">
        <v>1</v>
      </c>
      <c r="T3557">
        <f t="shared" si="495"/>
        <v>43</v>
      </c>
      <c r="U3557">
        <v>43</v>
      </c>
      <c r="V3557">
        <f t="shared" si="496"/>
        <v>0</v>
      </c>
      <c r="W3557" s="3">
        <f t="shared" si="497"/>
        <v>2.2727272727272728E-2</v>
      </c>
      <c r="X3557">
        <v>23</v>
      </c>
      <c r="Y3557" s="4">
        <v>4.4000000000000004</v>
      </c>
      <c r="Z3557" s="4">
        <v>1.3</v>
      </c>
      <c r="AA3557" s="5">
        <v>56589.14</v>
      </c>
      <c r="AB3557" s="5">
        <f t="shared" si="498"/>
        <v>2433333.02</v>
      </c>
      <c r="AC3557" s="5">
        <v>33323.81</v>
      </c>
      <c r="AD3557" s="5">
        <f t="shared" si="499"/>
        <v>1466247.64</v>
      </c>
      <c r="AE3557" s="5">
        <v>99345.66</v>
      </c>
      <c r="AF3557" s="5">
        <v>29080.880000000001</v>
      </c>
      <c r="AG3557" s="5">
        <v>9151.2999999999993</v>
      </c>
      <c r="AH3557" s="5">
        <v>1885</v>
      </c>
      <c r="AI3557" s="5">
        <v>4600</v>
      </c>
      <c r="AJ3557">
        <v>1</v>
      </c>
      <c r="AK3557" s="5">
        <v>13757.06</v>
      </c>
      <c r="AL3557" s="5">
        <v>0</v>
      </c>
      <c r="AM3557" s="5">
        <v>31066.3</v>
      </c>
      <c r="AN3557">
        <v>4</v>
      </c>
      <c r="AO3557">
        <v>5</v>
      </c>
      <c r="AP3557" t="str">
        <f t="shared" si="500"/>
        <v>No</v>
      </c>
      <c r="AQ3557">
        <v>2</v>
      </c>
      <c r="AR3557" s="5">
        <f t="shared" si="501"/>
        <v>1655133.84</v>
      </c>
      <c r="AS3557" s="5">
        <f t="shared" si="502"/>
        <v>778199.18</v>
      </c>
      <c r="AT3557" t="s">
        <v>59</v>
      </c>
      <c r="AU3557" t="s">
        <v>6194</v>
      </c>
      <c r="AV3557" t="s">
        <v>6195</v>
      </c>
      <c r="AW3557" t="s">
        <v>6183</v>
      </c>
      <c r="AX3557" t="s">
        <v>6167</v>
      </c>
      <c r="AY3557">
        <v>49</v>
      </c>
      <c r="AZ3557">
        <v>3</v>
      </c>
      <c r="BA3557">
        <v>0</v>
      </c>
      <c r="BB3557" t="s">
        <v>6168</v>
      </c>
      <c r="BC3557">
        <v>0</v>
      </c>
      <c r="BD3557">
        <v>1</v>
      </c>
      <c r="BE3557" t="s">
        <v>6196</v>
      </c>
      <c r="BF3557" t="s">
        <v>6170</v>
      </c>
      <c r="BG3557">
        <v>1</v>
      </c>
      <c r="BH3557" t="s">
        <v>6186</v>
      </c>
      <c r="BI3557">
        <v>24</v>
      </c>
      <c r="BJ3557" t="s">
        <v>6172</v>
      </c>
      <c r="BK3557">
        <v>0</v>
      </c>
      <c r="BL3557">
        <v>63</v>
      </c>
      <c r="BM3557" s="3">
        <f t="shared" si="503"/>
        <v>0.69841269841269837</v>
      </c>
    </row>
    <row r="3558" spans="1:65">
      <c r="A3558" t="s">
        <v>3695</v>
      </c>
      <c r="B3558" s="2">
        <v>45873</v>
      </c>
      <c r="C3558" t="s">
        <v>3137</v>
      </c>
      <c r="D3558" t="s">
        <v>3639</v>
      </c>
      <c r="E3558">
        <v>8</v>
      </c>
      <c r="F3558" t="s">
        <v>49</v>
      </c>
      <c r="G3558" t="s">
        <v>62</v>
      </c>
      <c r="H3558" t="s">
        <v>133</v>
      </c>
      <c r="I3558" t="s">
        <v>64</v>
      </c>
      <c r="J3558" t="s">
        <v>53</v>
      </c>
      <c r="K3558" t="s">
        <v>75</v>
      </c>
      <c r="L3558" t="s">
        <v>67</v>
      </c>
      <c r="M3558" t="s">
        <v>68</v>
      </c>
      <c r="N3558" t="s">
        <v>57</v>
      </c>
      <c r="O3558" t="s">
        <v>82</v>
      </c>
      <c r="P3558">
        <v>51</v>
      </c>
      <c r="Q3558">
        <v>55</v>
      </c>
      <c r="R3558">
        <v>52</v>
      </c>
      <c r="S3558">
        <v>4</v>
      </c>
      <c r="T3558">
        <f t="shared" si="495"/>
        <v>48</v>
      </c>
      <c r="U3558">
        <v>48</v>
      </c>
      <c r="V3558">
        <f t="shared" si="496"/>
        <v>0</v>
      </c>
      <c r="W3558" s="3">
        <f t="shared" si="497"/>
        <v>7.6923076923076927E-2</v>
      </c>
      <c r="X3558">
        <v>13</v>
      </c>
      <c r="Y3558" s="4">
        <v>8.1999999999999993</v>
      </c>
      <c r="Z3558" s="4">
        <v>1.7</v>
      </c>
      <c r="AA3558" s="5">
        <v>35807.339999999997</v>
      </c>
      <c r="AB3558" s="5">
        <f t="shared" si="498"/>
        <v>1718752.32</v>
      </c>
      <c r="AC3558" s="5">
        <v>22024.55</v>
      </c>
      <c r="AD3558" s="5">
        <f t="shared" si="499"/>
        <v>1145276.6000000001</v>
      </c>
      <c r="AE3558" s="5">
        <v>86375.24</v>
      </c>
      <c r="AF3558" s="5">
        <v>23018.16</v>
      </c>
      <c r="AG3558" s="5">
        <v>7913.69</v>
      </c>
      <c r="AH3558" s="5">
        <v>2465</v>
      </c>
      <c r="AI3558" s="5">
        <v>16152.6</v>
      </c>
      <c r="AJ3558">
        <v>2</v>
      </c>
      <c r="AK3558" s="5">
        <v>16484.95</v>
      </c>
      <c r="AL3558" s="5">
        <v>0</v>
      </c>
      <c r="AM3558" s="5">
        <v>35256.839999999997</v>
      </c>
      <c r="AN3558">
        <v>4</v>
      </c>
      <c r="AO3558">
        <v>5</v>
      </c>
      <c r="AP3558" t="str">
        <f t="shared" si="500"/>
        <v>No</v>
      </c>
      <c r="AQ3558">
        <v>3</v>
      </c>
      <c r="AR3558" s="5">
        <f t="shared" si="501"/>
        <v>1332943.08</v>
      </c>
      <c r="AS3558" s="5">
        <f t="shared" si="502"/>
        <v>385809.24</v>
      </c>
      <c r="AT3558" t="s">
        <v>1641</v>
      </c>
      <c r="AU3558" t="s">
        <v>6189</v>
      </c>
      <c r="AV3558" t="s">
        <v>6201</v>
      </c>
      <c r="AW3558" t="s">
        <v>6175</v>
      </c>
      <c r="AX3558" t="s">
        <v>6177</v>
      </c>
      <c r="AY3558">
        <v>54</v>
      </c>
      <c r="AZ3558">
        <v>2</v>
      </c>
      <c r="BA3558">
        <v>0</v>
      </c>
      <c r="BB3558" t="s">
        <v>6168</v>
      </c>
      <c r="BC3558">
        <v>0</v>
      </c>
      <c r="BD3558">
        <v>1</v>
      </c>
      <c r="BE3558" t="s">
        <v>6188</v>
      </c>
      <c r="BF3558" t="s">
        <v>6210</v>
      </c>
      <c r="BG3558">
        <v>0</v>
      </c>
      <c r="BH3558" t="s">
        <v>6171</v>
      </c>
      <c r="BI3558">
        <v>34</v>
      </c>
      <c r="BJ3558" t="s">
        <v>6172</v>
      </c>
      <c r="BK3558">
        <v>0</v>
      </c>
      <c r="BL3558">
        <v>77</v>
      </c>
      <c r="BM3558" s="3">
        <f t="shared" si="503"/>
        <v>0.67532467532467533</v>
      </c>
    </row>
    <row r="3559" spans="1:65">
      <c r="A3559" t="s">
        <v>3696</v>
      </c>
      <c r="B3559" s="2">
        <v>45873</v>
      </c>
      <c r="C3559" t="s">
        <v>3137</v>
      </c>
      <c r="D3559" t="s">
        <v>3639</v>
      </c>
      <c r="E3559">
        <v>8</v>
      </c>
      <c r="F3559" t="s">
        <v>72</v>
      </c>
      <c r="G3559" t="s">
        <v>50</v>
      </c>
      <c r="H3559" t="s">
        <v>138</v>
      </c>
      <c r="I3559" t="s">
        <v>64</v>
      </c>
      <c r="J3559" t="s">
        <v>53</v>
      </c>
      <c r="K3559" t="s">
        <v>75</v>
      </c>
      <c r="L3559" t="s">
        <v>87</v>
      </c>
      <c r="M3559" t="s">
        <v>68</v>
      </c>
      <c r="N3559" t="s">
        <v>57</v>
      </c>
      <c r="O3559" t="s">
        <v>58</v>
      </c>
      <c r="P3559">
        <v>56</v>
      </c>
      <c r="Q3559">
        <v>59</v>
      </c>
      <c r="R3559">
        <v>59</v>
      </c>
      <c r="S3559">
        <v>1</v>
      </c>
      <c r="T3559">
        <f t="shared" si="495"/>
        <v>58</v>
      </c>
      <c r="U3559">
        <v>56</v>
      </c>
      <c r="V3559">
        <f t="shared" si="496"/>
        <v>2</v>
      </c>
      <c r="W3559" s="3">
        <f t="shared" si="497"/>
        <v>1.6949152542372881E-2</v>
      </c>
      <c r="X3559">
        <v>13</v>
      </c>
      <c r="Y3559" s="4">
        <v>4.2</v>
      </c>
      <c r="Z3559" s="4">
        <v>0.9</v>
      </c>
      <c r="AA3559" s="5">
        <v>36356.129999999997</v>
      </c>
      <c r="AB3559" s="5">
        <f t="shared" si="498"/>
        <v>2035943.28</v>
      </c>
      <c r="AC3559" s="5">
        <v>22935.599999999999</v>
      </c>
      <c r="AD3559" s="5">
        <f t="shared" si="499"/>
        <v>1353200.4</v>
      </c>
      <c r="AE3559" s="5">
        <v>97727.81</v>
      </c>
      <c r="AF3559" s="5">
        <v>25476.25</v>
      </c>
      <c r="AG3559" s="5">
        <v>8077.51</v>
      </c>
      <c r="AH3559" s="5">
        <v>1305</v>
      </c>
      <c r="AI3559" s="5">
        <v>3200</v>
      </c>
      <c r="AJ3559">
        <v>1</v>
      </c>
      <c r="AK3559" s="5">
        <v>8899.7900000000009</v>
      </c>
      <c r="AL3559" s="5">
        <v>1293.52</v>
      </c>
      <c r="AM3559" s="5">
        <v>34764.01</v>
      </c>
      <c r="AN3559">
        <v>4</v>
      </c>
      <c r="AO3559">
        <v>4</v>
      </c>
      <c r="AP3559" t="str">
        <f t="shared" si="500"/>
        <v>Yes</v>
      </c>
      <c r="AQ3559">
        <v>1</v>
      </c>
      <c r="AR3559" s="5">
        <f t="shared" si="501"/>
        <v>1533944.29</v>
      </c>
      <c r="AS3559" s="5">
        <f t="shared" si="502"/>
        <v>501998.99</v>
      </c>
      <c r="AT3559" t="s">
        <v>59</v>
      </c>
      <c r="AU3559" t="s">
        <v>6181</v>
      </c>
      <c r="AV3559" t="s">
        <v>6182</v>
      </c>
      <c r="AW3559" t="s">
        <v>6183</v>
      </c>
      <c r="AX3559" t="s">
        <v>6184</v>
      </c>
      <c r="AY3559">
        <v>58</v>
      </c>
      <c r="AZ3559">
        <v>0</v>
      </c>
      <c r="BA3559">
        <v>21</v>
      </c>
      <c r="BB3559" t="s">
        <v>6180</v>
      </c>
      <c r="BC3559">
        <v>0</v>
      </c>
      <c r="BD3559">
        <v>0</v>
      </c>
      <c r="BE3559" t="s">
        <v>6169</v>
      </c>
      <c r="BF3559" t="s">
        <v>6170</v>
      </c>
      <c r="BG3559">
        <v>0</v>
      </c>
      <c r="BH3559" t="s">
        <v>6171</v>
      </c>
      <c r="BI3559">
        <v>39</v>
      </c>
      <c r="BJ3559" t="s">
        <v>6172</v>
      </c>
      <c r="BK3559">
        <v>0</v>
      </c>
      <c r="BL3559">
        <v>74</v>
      </c>
      <c r="BM3559" s="3">
        <f t="shared" si="503"/>
        <v>0.79729729729729726</v>
      </c>
    </row>
    <row r="3560" spans="1:65">
      <c r="A3560" t="s">
        <v>3697</v>
      </c>
      <c r="B3560" s="2">
        <v>45873</v>
      </c>
      <c r="C3560" t="s">
        <v>3137</v>
      </c>
      <c r="D3560" t="s">
        <v>3639</v>
      </c>
      <c r="E3560">
        <v>8</v>
      </c>
      <c r="F3560" t="s">
        <v>72</v>
      </c>
      <c r="G3560" t="s">
        <v>62</v>
      </c>
      <c r="H3560" t="s">
        <v>150</v>
      </c>
      <c r="I3560" t="s">
        <v>64</v>
      </c>
      <c r="J3560" t="s">
        <v>81</v>
      </c>
      <c r="K3560" t="s">
        <v>75</v>
      </c>
      <c r="L3560" t="s">
        <v>87</v>
      </c>
      <c r="M3560" t="s">
        <v>56</v>
      </c>
      <c r="N3560" t="s">
        <v>69</v>
      </c>
      <c r="O3560" t="s">
        <v>82</v>
      </c>
      <c r="P3560">
        <v>35</v>
      </c>
      <c r="Q3560">
        <v>35</v>
      </c>
      <c r="R3560">
        <v>34</v>
      </c>
      <c r="S3560">
        <v>1</v>
      </c>
      <c r="T3560">
        <f t="shared" si="495"/>
        <v>33</v>
      </c>
      <c r="U3560">
        <v>33</v>
      </c>
      <c r="V3560">
        <f t="shared" si="496"/>
        <v>0</v>
      </c>
      <c r="W3560" s="3">
        <f t="shared" si="497"/>
        <v>2.9411764705882353E-2</v>
      </c>
      <c r="X3560">
        <v>16</v>
      </c>
      <c r="Y3560" s="4">
        <v>5.0999999999999996</v>
      </c>
      <c r="Z3560" s="4">
        <v>0.8</v>
      </c>
      <c r="AA3560" s="5">
        <v>78766.31</v>
      </c>
      <c r="AB3560" s="5">
        <f t="shared" si="498"/>
        <v>2599288.23</v>
      </c>
      <c r="AC3560" s="5">
        <v>54462.57</v>
      </c>
      <c r="AD3560" s="5">
        <f t="shared" si="499"/>
        <v>1851727.38</v>
      </c>
      <c r="AE3560" s="5">
        <v>101719.03</v>
      </c>
      <c r="AF3560" s="5">
        <v>27944.57</v>
      </c>
      <c r="AG3560" s="5">
        <v>8348.57</v>
      </c>
      <c r="AH3560" s="5">
        <v>1160</v>
      </c>
      <c r="AI3560" s="5">
        <v>6800</v>
      </c>
      <c r="AJ3560">
        <v>0</v>
      </c>
      <c r="AK3560" s="5">
        <v>0</v>
      </c>
      <c r="AL3560" s="5">
        <v>0</v>
      </c>
      <c r="AM3560" s="5">
        <v>22640.17</v>
      </c>
      <c r="AN3560">
        <v>4</v>
      </c>
      <c r="AO3560">
        <v>2</v>
      </c>
      <c r="AP3560" t="str">
        <f t="shared" si="500"/>
        <v>Yes</v>
      </c>
      <c r="AQ3560">
        <v>0</v>
      </c>
      <c r="AR3560" s="5">
        <f t="shared" si="501"/>
        <v>2020339.72</v>
      </c>
      <c r="AS3560" s="5">
        <f t="shared" si="502"/>
        <v>578948.51</v>
      </c>
      <c r="AT3560" t="s">
        <v>59</v>
      </c>
      <c r="AU3560" t="s">
        <v>6164</v>
      </c>
      <c r="AV3560" t="s">
        <v>6165</v>
      </c>
      <c r="AW3560" t="s">
        <v>6166</v>
      </c>
      <c r="AX3560" t="s">
        <v>6167</v>
      </c>
      <c r="AY3560">
        <v>35</v>
      </c>
      <c r="AZ3560">
        <v>0</v>
      </c>
      <c r="BA3560">
        <v>0</v>
      </c>
      <c r="BB3560" t="s">
        <v>6168</v>
      </c>
      <c r="BC3560">
        <v>0</v>
      </c>
      <c r="BD3560">
        <v>0</v>
      </c>
      <c r="BE3560" t="s">
        <v>6169</v>
      </c>
      <c r="BF3560" t="s">
        <v>6170</v>
      </c>
      <c r="BG3560">
        <v>0</v>
      </c>
      <c r="BH3560" t="s">
        <v>6171</v>
      </c>
      <c r="BI3560">
        <v>20</v>
      </c>
      <c r="BJ3560" t="s">
        <v>6172</v>
      </c>
      <c r="BK3560">
        <v>0</v>
      </c>
      <c r="BL3560">
        <v>45</v>
      </c>
      <c r="BM3560" s="3">
        <f t="shared" si="503"/>
        <v>0.75555555555555554</v>
      </c>
    </row>
    <row r="3561" spans="1:65">
      <c r="A3561" t="s">
        <v>3698</v>
      </c>
      <c r="B3561" s="2">
        <v>45873</v>
      </c>
      <c r="C3561" t="s">
        <v>3137</v>
      </c>
      <c r="D3561" t="s">
        <v>3639</v>
      </c>
      <c r="E3561">
        <v>8</v>
      </c>
      <c r="F3561" t="s">
        <v>72</v>
      </c>
      <c r="G3561" t="s">
        <v>50</v>
      </c>
      <c r="H3561" t="s">
        <v>119</v>
      </c>
      <c r="I3561" t="s">
        <v>52</v>
      </c>
      <c r="J3561" t="s">
        <v>53</v>
      </c>
      <c r="K3561" t="s">
        <v>75</v>
      </c>
      <c r="L3561" t="s">
        <v>87</v>
      </c>
      <c r="M3561" t="s">
        <v>56</v>
      </c>
      <c r="N3561" t="s">
        <v>76</v>
      </c>
      <c r="O3561" t="s">
        <v>120</v>
      </c>
      <c r="P3561">
        <v>58</v>
      </c>
      <c r="Q3561">
        <v>61</v>
      </c>
      <c r="R3561">
        <v>61</v>
      </c>
      <c r="S3561">
        <v>1</v>
      </c>
      <c r="T3561">
        <f t="shared" si="495"/>
        <v>60</v>
      </c>
      <c r="U3561">
        <v>56</v>
      </c>
      <c r="V3561">
        <f t="shared" si="496"/>
        <v>4</v>
      </c>
      <c r="W3561" s="3">
        <f t="shared" si="497"/>
        <v>1.6393442622950821E-2</v>
      </c>
      <c r="X3561">
        <v>29</v>
      </c>
      <c r="Y3561" s="4">
        <v>2.9</v>
      </c>
      <c r="Z3561" s="4">
        <v>1.4</v>
      </c>
      <c r="AA3561" s="5">
        <v>36256.11</v>
      </c>
      <c r="AB3561" s="5">
        <f t="shared" si="498"/>
        <v>2030342.16</v>
      </c>
      <c r="AC3561" s="5">
        <v>24266.2</v>
      </c>
      <c r="AD3561" s="5">
        <f t="shared" si="499"/>
        <v>1480238.2</v>
      </c>
      <c r="AE3561" s="5">
        <v>110853.06</v>
      </c>
      <c r="AF3561" s="5">
        <v>27754.22</v>
      </c>
      <c r="AG3561" s="5">
        <v>9542.81</v>
      </c>
      <c r="AH3561" s="5">
        <v>2030</v>
      </c>
      <c r="AI3561" s="5">
        <v>3200</v>
      </c>
      <c r="AJ3561">
        <v>0</v>
      </c>
      <c r="AK3561" s="5">
        <v>0</v>
      </c>
      <c r="AL3561" s="5">
        <v>2577</v>
      </c>
      <c r="AM3561" s="5">
        <v>35689.269999999997</v>
      </c>
      <c r="AN3561">
        <v>4</v>
      </c>
      <c r="AO3561">
        <v>2</v>
      </c>
      <c r="AP3561" t="str">
        <f t="shared" si="500"/>
        <v>Yes</v>
      </c>
      <c r="AQ3561">
        <v>1</v>
      </c>
      <c r="AR3561" s="5">
        <f t="shared" si="501"/>
        <v>1671884.56</v>
      </c>
      <c r="AS3561" s="5">
        <f t="shared" si="502"/>
        <v>358457.59999999998</v>
      </c>
      <c r="AT3561" t="s">
        <v>59</v>
      </c>
      <c r="AU3561" t="s">
        <v>6164</v>
      </c>
      <c r="AV3561" t="s">
        <v>6165</v>
      </c>
      <c r="AW3561" t="s">
        <v>6166</v>
      </c>
      <c r="AX3561" t="s">
        <v>6184</v>
      </c>
      <c r="AY3561">
        <v>60</v>
      </c>
      <c r="AZ3561">
        <v>0</v>
      </c>
      <c r="BA3561">
        <v>25</v>
      </c>
      <c r="BB3561" t="s">
        <v>6180</v>
      </c>
      <c r="BC3561">
        <v>0</v>
      </c>
      <c r="BD3561">
        <v>0</v>
      </c>
      <c r="BE3561" t="s">
        <v>6169</v>
      </c>
      <c r="BF3561" t="s">
        <v>6170</v>
      </c>
      <c r="BG3561">
        <v>0</v>
      </c>
      <c r="BH3561" t="s">
        <v>6171</v>
      </c>
      <c r="BI3561">
        <v>58</v>
      </c>
      <c r="BJ3561" t="s">
        <v>6187</v>
      </c>
      <c r="BK3561">
        <v>0</v>
      </c>
      <c r="BL3561">
        <v>73</v>
      </c>
      <c r="BM3561" s="3">
        <f t="shared" si="503"/>
        <v>0.83561643835616439</v>
      </c>
    </row>
    <row r="3562" spans="1:65">
      <c r="A3562" t="s">
        <v>3699</v>
      </c>
      <c r="B3562" s="2">
        <v>45873</v>
      </c>
      <c r="C3562" t="s">
        <v>3137</v>
      </c>
      <c r="D3562" t="s">
        <v>3639</v>
      </c>
      <c r="E3562">
        <v>8</v>
      </c>
      <c r="F3562" t="s">
        <v>49</v>
      </c>
      <c r="G3562" t="s">
        <v>79</v>
      </c>
      <c r="H3562" t="s">
        <v>260</v>
      </c>
      <c r="I3562" t="s">
        <v>52</v>
      </c>
      <c r="J3562" t="s">
        <v>65</v>
      </c>
      <c r="K3562" t="s">
        <v>66</v>
      </c>
      <c r="L3562" t="s">
        <v>55</v>
      </c>
      <c r="M3562" t="s">
        <v>56</v>
      </c>
      <c r="N3562" t="s">
        <v>57</v>
      </c>
      <c r="O3562" t="s">
        <v>82</v>
      </c>
      <c r="P3562">
        <v>44</v>
      </c>
      <c r="Q3562">
        <v>46</v>
      </c>
      <c r="R3562">
        <v>44</v>
      </c>
      <c r="S3562">
        <v>2</v>
      </c>
      <c r="T3562">
        <f t="shared" si="495"/>
        <v>42</v>
      </c>
      <c r="U3562">
        <v>42</v>
      </c>
      <c r="V3562">
        <f t="shared" si="496"/>
        <v>0</v>
      </c>
      <c r="W3562" s="3">
        <f t="shared" si="497"/>
        <v>4.5454545454545456E-2</v>
      </c>
      <c r="X3562">
        <v>121</v>
      </c>
      <c r="Y3562" s="4">
        <v>3.7</v>
      </c>
      <c r="Z3562" s="4">
        <v>5.2</v>
      </c>
      <c r="AA3562" s="5">
        <v>48273.77</v>
      </c>
      <c r="AB3562" s="5">
        <f t="shared" si="498"/>
        <v>2027498.34</v>
      </c>
      <c r="AC3562" s="5">
        <v>34748.980000000003</v>
      </c>
      <c r="AD3562" s="5">
        <f t="shared" si="499"/>
        <v>1528955.12</v>
      </c>
      <c r="AE3562" s="5">
        <v>101133.4</v>
      </c>
      <c r="AF3562" s="5">
        <v>32585.43</v>
      </c>
      <c r="AG3562" s="5">
        <v>46885.3</v>
      </c>
      <c r="AH3562" s="5">
        <v>7540</v>
      </c>
      <c r="AI3562" s="5">
        <v>9200</v>
      </c>
      <c r="AJ3562">
        <v>0</v>
      </c>
      <c r="AK3562" s="5">
        <v>0</v>
      </c>
      <c r="AL3562" s="5">
        <v>0</v>
      </c>
      <c r="AM3562" s="5">
        <v>28426.25</v>
      </c>
      <c r="AN3562">
        <v>4</v>
      </c>
      <c r="AO3562">
        <v>3</v>
      </c>
      <c r="AP3562" t="str">
        <f t="shared" si="500"/>
        <v>Yes</v>
      </c>
      <c r="AQ3562">
        <v>1</v>
      </c>
      <c r="AR3562" s="5">
        <f t="shared" si="501"/>
        <v>1754725.5</v>
      </c>
      <c r="AS3562" s="5">
        <f t="shared" si="502"/>
        <v>272772.84000000003</v>
      </c>
      <c r="AT3562" t="s">
        <v>116</v>
      </c>
      <c r="AU3562" t="s">
        <v>6164</v>
      </c>
      <c r="AV3562" t="s">
        <v>6165</v>
      </c>
      <c r="AW3562" t="s">
        <v>6166</v>
      </c>
      <c r="AX3562" t="s">
        <v>6202</v>
      </c>
      <c r="AY3562">
        <v>44</v>
      </c>
      <c r="AZ3562">
        <v>0</v>
      </c>
      <c r="BA3562">
        <v>0</v>
      </c>
      <c r="BB3562" t="s">
        <v>6168</v>
      </c>
      <c r="BC3562">
        <v>0</v>
      </c>
      <c r="BD3562">
        <v>0</v>
      </c>
      <c r="BE3562" t="s">
        <v>6169</v>
      </c>
      <c r="BF3562" t="s">
        <v>6176</v>
      </c>
      <c r="BG3562">
        <v>5</v>
      </c>
      <c r="BH3562" t="s">
        <v>6211</v>
      </c>
      <c r="BI3562">
        <v>124</v>
      </c>
      <c r="BJ3562" t="s">
        <v>6193</v>
      </c>
      <c r="BK3562">
        <v>0</v>
      </c>
      <c r="BL3562">
        <v>64</v>
      </c>
      <c r="BM3562" s="3">
        <f t="shared" si="503"/>
        <v>0.6875</v>
      </c>
    </row>
    <row r="3563" spans="1:65">
      <c r="A3563" t="s">
        <v>3700</v>
      </c>
      <c r="B3563" s="2">
        <v>45873</v>
      </c>
      <c r="C3563" t="s">
        <v>3137</v>
      </c>
      <c r="D3563" t="s">
        <v>3639</v>
      </c>
      <c r="E3563">
        <v>8</v>
      </c>
      <c r="F3563" t="s">
        <v>78</v>
      </c>
      <c r="G3563" t="s">
        <v>62</v>
      </c>
      <c r="H3563" t="s">
        <v>153</v>
      </c>
      <c r="I3563" t="s">
        <v>52</v>
      </c>
      <c r="J3563" t="s">
        <v>65</v>
      </c>
      <c r="K3563" t="s">
        <v>75</v>
      </c>
      <c r="L3563" t="s">
        <v>92</v>
      </c>
      <c r="M3563" t="s">
        <v>56</v>
      </c>
      <c r="N3563" t="s">
        <v>57</v>
      </c>
      <c r="O3563" t="s">
        <v>70</v>
      </c>
      <c r="P3563">
        <v>39</v>
      </c>
      <c r="Q3563">
        <v>41</v>
      </c>
      <c r="R3563">
        <v>40</v>
      </c>
      <c r="S3563">
        <v>1</v>
      </c>
      <c r="T3563">
        <f t="shared" si="495"/>
        <v>39</v>
      </c>
      <c r="U3563">
        <v>38</v>
      </c>
      <c r="V3563">
        <f t="shared" si="496"/>
        <v>1</v>
      </c>
      <c r="W3563" s="3">
        <f t="shared" si="497"/>
        <v>2.5000000000000001E-2</v>
      </c>
      <c r="X3563">
        <v>18</v>
      </c>
      <c r="Y3563" s="4">
        <v>4.0999999999999996</v>
      </c>
      <c r="Z3563" s="4">
        <v>1.4</v>
      </c>
      <c r="AA3563" s="5">
        <v>52057.84</v>
      </c>
      <c r="AB3563" s="5">
        <f t="shared" si="498"/>
        <v>1978197.92</v>
      </c>
      <c r="AC3563" s="5">
        <v>35326.870000000003</v>
      </c>
      <c r="AD3563" s="5">
        <f t="shared" si="499"/>
        <v>1413074.8</v>
      </c>
      <c r="AE3563" s="5">
        <v>92562.3</v>
      </c>
      <c r="AF3563" s="5">
        <v>26084.03</v>
      </c>
      <c r="AG3563" s="5">
        <v>8708.39</v>
      </c>
      <c r="AH3563" s="5">
        <v>2030</v>
      </c>
      <c r="AI3563" s="5">
        <v>4600</v>
      </c>
      <c r="AJ3563">
        <v>0</v>
      </c>
      <c r="AK3563" s="5">
        <v>0</v>
      </c>
      <c r="AL3563" s="5">
        <v>1026.1300000000001</v>
      </c>
      <c r="AM3563" s="5">
        <v>28098.54</v>
      </c>
      <c r="AN3563">
        <v>4</v>
      </c>
      <c r="AO3563">
        <v>5</v>
      </c>
      <c r="AP3563" t="str">
        <f t="shared" si="500"/>
        <v>No</v>
      </c>
      <c r="AQ3563">
        <v>2</v>
      </c>
      <c r="AR3563" s="5">
        <f t="shared" si="501"/>
        <v>1576184.19</v>
      </c>
      <c r="AS3563" s="5">
        <f t="shared" si="502"/>
        <v>402013.73</v>
      </c>
      <c r="AT3563" t="s">
        <v>59</v>
      </c>
      <c r="AU3563" t="s">
        <v>6164</v>
      </c>
      <c r="AV3563" t="s">
        <v>6165</v>
      </c>
      <c r="AW3563" t="s">
        <v>6166</v>
      </c>
      <c r="AX3563" t="s">
        <v>6167</v>
      </c>
      <c r="AY3563">
        <v>42</v>
      </c>
      <c r="AZ3563">
        <v>0</v>
      </c>
      <c r="BA3563">
        <v>16</v>
      </c>
      <c r="BB3563" t="s">
        <v>6191</v>
      </c>
      <c r="BC3563">
        <v>0</v>
      </c>
      <c r="BD3563">
        <v>1</v>
      </c>
      <c r="BE3563" t="s">
        <v>6188</v>
      </c>
      <c r="BF3563" t="s">
        <v>6170</v>
      </c>
      <c r="BG3563">
        <v>0</v>
      </c>
      <c r="BH3563" t="s">
        <v>6171</v>
      </c>
      <c r="BI3563">
        <v>29</v>
      </c>
      <c r="BJ3563" t="s">
        <v>6172</v>
      </c>
      <c r="BK3563">
        <v>0</v>
      </c>
      <c r="BL3563">
        <v>63</v>
      </c>
      <c r="BM3563" s="3">
        <f t="shared" si="503"/>
        <v>0.63492063492063489</v>
      </c>
    </row>
    <row r="3564" spans="1:65">
      <c r="A3564" t="s">
        <v>3701</v>
      </c>
      <c r="B3564" s="2">
        <v>45873</v>
      </c>
      <c r="C3564" t="s">
        <v>3137</v>
      </c>
      <c r="D3564" t="s">
        <v>3639</v>
      </c>
      <c r="E3564">
        <v>8</v>
      </c>
      <c r="F3564" t="s">
        <v>72</v>
      </c>
      <c r="G3564" t="s">
        <v>50</v>
      </c>
      <c r="H3564" t="s">
        <v>73</v>
      </c>
      <c r="I3564" t="s">
        <v>64</v>
      </c>
      <c r="J3564" t="s">
        <v>65</v>
      </c>
      <c r="K3564" t="s">
        <v>75</v>
      </c>
      <c r="L3564" t="s">
        <v>92</v>
      </c>
      <c r="M3564" t="s">
        <v>56</v>
      </c>
      <c r="N3564" t="s">
        <v>109</v>
      </c>
      <c r="O3564" t="s">
        <v>70</v>
      </c>
      <c r="P3564">
        <v>54</v>
      </c>
      <c r="Q3564">
        <v>58</v>
      </c>
      <c r="R3564">
        <v>59</v>
      </c>
      <c r="S3564">
        <v>1</v>
      </c>
      <c r="T3564">
        <f t="shared" si="495"/>
        <v>58</v>
      </c>
      <c r="U3564">
        <v>54</v>
      </c>
      <c r="V3564">
        <f t="shared" si="496"/>
        <v>4</v>
      </c>
      <c r="W3564" s="3">
        <f t="shared" si="497"/>
        <v>1.6949152542372881E-2</v>
      </c>
      <c r="X3564">
        <v>13</v>
      </c>
      <c r="Y3564" s="4">
        <v>5.4</v>
      </c>
      <c r="Z3564" s="4">
        <v>1.3</v>
      </c>
      <c r="AA3564" s="5">
        <v>51337.71</v>
      </c>
      <c r="AB3564" s="5">
        <f t="shared" si="498"/>
        <v>2772236.34</v>
      </c>
      <c r="AC3564" s="5">
        <v>35001.07</v>
      </c>
      <c r="AD3564" s="5">
        <f t="shared" si="499"/>
        <v>2065063.13</v>
      </c>
      <c r="AE3564" s="5">
        <v>129201.22</v>
      </c>
      <c r="AF3564" s="5">
        <v>35494.949999999997</v>
      </c>
      <c r="AG3564" s="5">
        <v>7870.1</v>
      </c>
      <c r="AH3564" s="5">
        <v>1885</v>
      </c>
      <c r="AI3564" s="5">
        <v>4600</v>
      </c>
      <c r="AJ3564">
        <v>0</v>
      </c>
      <c r="AK3564" s="5">
        <v>0</v>
      </c>
      <c r="AL3564" s="5">
        <v>4096.5</v>
      </c>
      <c r="AM3564" s="5">
        <v>80252.37</v>
      </c>
      <c r="AN3564">
        <v>8</v>
      </c>
      <c r="AO3564">
        <v>8</v>
      </c>
      <c r="AP3564" t="str">
        <f t="shared" si="500"/>
        <v>Yes</v>
      </c>
      <c r="AQ3564">
        <v>1</v>
      </c>
      <c r="AR3564" s="5">
        <f t="shared" si="501"/>
        <v>2328463.27</v>
      </c>
      <c r="AS3564" s="5">
        <f t="shared" si="502"/>
        <v>443773.07</v>
      </c>
      <c r="AT3564" t="s">
        <v>59</v>
      </c>
      <c r="AU3564" t="s">
        <v>6164</v>
      </c>
      <c r="AV3564" t="s">
        <v>6165</v>
      </c>
      <c r="AW3564" t="s">
        <v>6166</v>
      </c>
      <c r="AX3564" t="s">
        <v>6184</v>
      </c>
      <c r="AY3564">
        <v>54</v>
      </c>
      <c r="AZ3564">
        <v>0</v>
      </c>
      <c r="BA3564">
        <v>24</v>
      </c>
      <c r="BB3564" t="s">
        <v>6180</v>
      </c>
      <c r="BC3564">
        <v>0</v>
      </c>
      <c r="BD3564">
        <v>0</v>
      </c>
      <c r="BE3564" t="s">
        <v>6169</v>
      </c>
      <c r="BF3564" t="s">
        <v>6170</v>
      </c>
      <c r="BG3564">
        <v>0</v>
      </c>
      <c r="BH3564" t="s">
        <v>6171</v>
      </c>
      <c r="BI3564">
        <v>13</v>
      </c>
      <c r="BJ3564" t="s">
        <v>6172</v>
      </c>
      <c r="BK3564">
        <v>0</v>
      </c>
      <c r="BL3564">
        <v>63</v>
      </c>
      <c r="BM3564" s="3">
        <f t="shared" si="503"/>
        <v>0.93650793650793651</v>
      </c>
    </row>
    <row r="3565" spans="1:65">
      <c r="A3565" t="s">
        <v>3702</v>
      </c>
      <c r="B3565" s="2">
        <v>45873</v>
      </c>
      <c r="C3565" t="s">
        <v>3137</v>
      </c>
      <c r="D3565" t="s">
        <v>3639</v>
      </c>
      <c r="E3565">
        <v>8</v>
      </c>
      <c r="F3565" t="s">
        <v>72</v>
      </c>
      <c r="G3565" t="s">
        <v>50</v>
      </c>
      <c r="H3565" t="s">
        <v>179</v>
      </c>
      <c r="I3565" t="s">
        <v>64</v>
      </c>
      <c r="J3565" t="s">
        <v>81</v>
      </c>
      <c r="K3565" t="s">
        <v>75</v>
      </c>
      <c r="L3565" t="s">
        <v>87</v>
      </c>
      <c r="M3565" t="s">
        <v>56</v>
      </c>
      <c r="N3565" t="s">
        <v>109</v>
      </c>
      <c r="O3565" t="s">
        <v>82</v>
      </c>
      <c r="P3565">
        <v>37</v>
      </c>
      <c r="Q3565">
        <v>39</v>
      </c>
      <c r="R3565">
        <v>40</v>
      </c>
      <c r="S3565">
        <v>1</v>
      </c>
      <c r="T3565">
        <f t="shared" si="495"/>
        <v>39</v>
      </c>
      <c r="U3565">
        <v>35</v>
      </c>
      <c r="V3565">
        <f t="shared" si="496"/>
        <v>4</v>
      </c>
      <c r="W3565" s="3">
        <f t="shared" si="497"/>
        <v>2.5000000000000001E-2</v>
      </c>
      <c r="X3565">
        <v>11</v>
      </c>
      <c r="Y3565" s="4">
        <v>5</v>
      </c>
      <c r="Z3565" s="4">
        <v>1.6</v>
      </c>
      <c r="AA3565" s="5">
        <v>78933.36</v>
      </c>
      <c r="AB3565" s="5">
        <f t="shared" si="498"/>
        <v>2762667.6</v>
      </c>
      <c r="AC3565" s="5">
        <v>54287.98</v>
      </c>
      <c r="AD3565" s="5">
        <f t="shared" si="499"/>
        <v>2171519.2000000002</v>
      </c>
      <c r="AE3565" s="5">
        <v>120328.31</v>
      </c>
      <c r="AF3565" s="5">
        <v>32637.27</v>
      </c>
      <c r="AG3565" s="5">
        <v>7754.38</v>
      </c>
      <c r="AH3565" s="5">
        <v>2320</v>
      </c>
      <c r="AI3565" s="5">
        <v>6800</v>
      </c>
      <c r="AJ3565">
        <v>0</v>
      </c>
      <c r="AK3565" s="5">
        <v>0</v>
      </c>
      <c r="AL3565" s="5">
        <v>5711.32</v>
      </c>
      <c r="AM3565" s="5">
        <v>52233.65</v>
      </c>
      <c r="AN3565">
        <v>8</v>
      </c>
      <c r="AO3565">
        <v>9</v>
      </c>
      <c r="AP3565" t="str">
        <f t="shared" si="500"/>
        <v>No</v>
      </c>
      <c r="AQ3565">
        <v>1</v>
      </c>
      <c r="AR3565" s="5">
        <f t="shared" si="501"/>
        <v>2399304.13</v>
      </c>
      <c r="AS3565" s="5">
        <f t="shared" si="502"/>
        <v>363363.47</v>
      </c>
      <c r="AT3565" t="s">
        <v>59</v>
      </c>
      <c r="AU3565" t="s">
        <v>6164</v>
      </c>
      <c r="AV3565" t="s">
        <v>6165</v>
      </c>
      <c r="AW3565" t="s">
        <v>6166</v>
      </c>
      <c r="AX3565" t="s">
        <v>6184</v>
      </c>
      <c r="AY3565">
        <v>38</v>
      </c>
      <c r="AZ3565">
        <v>0</v>
      </c>
      <c r="BA3565">
        <v>28</v>
      </c>
      <c r="BB3565" t="s">
        <v>6180</v>
      </c>
      <c r="BC3565">
        <v>0</v>
      </c>
      <c r="BD3565">
        <v>1</v>
      </c>
      <c r="BE3565" t="s">
        <v>6188</v>
      </c>
      <c r="BF3565" t="s">
        <v>6170</v>
      </c>
      <c r="BG3565">
        <v>0</v>
      </c>
      <c r="BH3565" t="s">
        <v>6171</v>
      </c>
      <c r="BI3565">
        <v>32</v>
      </c>
      <c r="BJ3565" t="s">
        <v>6172</v>
      </c>
      <c r="BK3565">
        <v>0</v>
      </c>
      <c r="BL3565">
        <v>45</v>
      </c>
      <c r="BM3565" s="3">
        <f t="shared" si="503"/>
        <v>0.88888888888888884</v>
      </c>
    </row>
    <row r="3566" spans="1:65">
      <c r="A3566" t="s">
        <v>3703</v>
      </c>
      <c r="B3566" s="2">
        <v>45873</v>
      </c>
      <c r="C3566" t="s">
        <v>3137</v>
      </c>
      <c r="D3566" t="s">
        <v>3639</v>
      </c>
      <c r="E3566">
        <v>8</v>
      </c>
      <c r="F3566" t="s">
        <v>61</v>
      </c>
      <c r="G3566" t="s">
        <v>62</v>
      </c>
      <c r="H3566" t="s">
        <v>96</v>
      </c>
      <c r="I3566" t="s">
        <v>52</v>
      </c>
      <c r="J3566" t="s">
        <v>65</v>
      </c>
      <c r="K3566" t="s">
        <v>75</v>
      </c>
      <c r="L3566" t="s">
        <v>92</v>
      </c>
      <c r="M3566" t="s">
        <v>56</v>
      </c>
      <c r="N3566" t="s">
        <v>69</v>
      </c>
      <c r="O3566" t="s">
        <v>82</v>
      </c>
      <c r="P3566">
        <v>50</v>
      </c>
      <c r="Q3566">
        <v>51</v>
      </c>
      <c r="R3566">
        <v>51</v>
      </c>
      <c r="S3566">
        <v>1</v>
      </c>
      <c r="T3566">
        <f t="shared" si="495"/>
        <v>50</v>
      </c>
      <c r="U3566">
        <v>48</v>
      </c>
      <c r="V3566">
        <f t="shared" si="496"/>
        <v>2</v>
      </c>
      <c r="W3566" s="3">
        <f t="shared" si="497"/>
        <v>1.9607843137254902E-2</v>
      </c>
      <c r="X3566">
        <v>23</v>
      </c>
      <c r="Y3566" s="4">
        <v>1.1000000000000001</v>
      </c>
      <c r="Z3566" s="4">
        <v>1.2</v>
      </c>
      <c r="AA3566" s="5">
        <v>52512.22</v>
      </c>
      <c r="AB3566" s="5">
        <f t="shared" si="498"/>
        <v>2520586.56</v>
      </c>
      <c r="AC3566" s="5">
        <v>35360.160000000003</v>
      </c>
      <c r="AD3566" s="5">
        <f t="shared" si="499"/>
        <v>1803368.16</v>
      </c>
      <c r="AE3566" s="5">
        <v>120365.43</v>
      </c>
      <c r="AF3566" s="5">
        <v>30826.49</v>
      </c>
      <c r="AG3566" s="5">
        <v>9077.69</v>
      </c>
      <c r="AH3566" s="5">
        <v>1740</v>
      </c>
      <c r="AI3566" s="5">
        <v>4600</v>
      </c>
      <c r="AJ3566">
        <v>3</v>
      </c>
      <c r="AK3566" s="5">
        <v>42948.6</v>
      </c>
      <c r="AL3566" s="5">
        <v>1965.64</v>
      </c>
      <c r="AM3566" s="5">
        <v>35343.440000000002</v>
      </c>
      <c r="AN3566">
        <v>4</v>
      </c>
      <c r="AO3566">
        <v>5</v>
      </c>
      <c r="AP3566" t="str">
        <f t="shared" si="500"/>
        <v>No</v>
      </c>
      <c r="AQ3566">
        <v>4</v>
      </c>
      <c r="AR3566" s="5">
        <f t="shared" si="501"/>
        <v>2050235.45</v>
      </c>
      <c r="AS3566" s="5">
        <f t="shared" si="502"/>
        <v>470351.11</v>
      </c>
      <c r="AT3566" t="s">
        <v>59</v>
      </c>
      <c r="AU3566" t="s">
        <v>6181</v>
      </c>
      <c r="AV3566" t="s">
        <v>6182</v>
      </c>
      <c r="AW3566" t="s">
        <v>6213</v>
      </c>
      <c r="AX3566" t="s">
        <v>6184</v>
      </c>
      <c r="AY3566">
        <v>50</v>
      </c>
      <c r="AZ3566">
        <v>0</v>
      </c>
      <c r="BA3566">
        <v>17</v>
      </c>
      <c r="BB3566" t="s">
        <v>6191</v>
      </c>
      <c r="BC3566">
        <v>0</v>
      </c>
      <c r="BD3566">
        <v>1</v>
      </c>
      <c r="BE3566" t="s">
        <v>6188</v>
      </c>
      <c r="BF3566" t="s">
        <v>6214</v>
      </c>
      <c r="BG3566">
        <v>1</v>
      </c>
      <c r="BH3566" t="s">
        <v>6179</v>
      </c>
      <c r="BI3566">
        <v>26</v>
      </c>
      <c r="BJ3566" t="s">
        <v>6172</v>
      </c>
      <c r="BK3566">
        <v>0</v>
      </c>
      <c r="BL3566">
        <v>64</v>
      </c>
      <c r="BM3566" s="3">
        <f t="shared" si="503"/>
        <v>0.796875</v>
      </c>
    </row>
    <row r="3567" spans="1:65">
      <c r="A3567" t="s">
        <v>3704</v>
      </c>
      <c r="B3567" s="2">
        <v>45873</v>
      </c>
      <c r="C3567" t="s">
        <v>3137</v>
      </c>
      <c r="D3567" t="s">
        <v>3639</v>
      </c>
      <c r="E3567">
        <v>8</v>
      </c>
      <c r="F3567" t="s">
        <v>78</v>
      </c>
      <c r="G3567" t="s">
        <v>50</v>
      </c>
      <c r="H3567" t="s">
        <v>161</v>
      </c>
      <c r="I3567" t="s">
        <v>64</v>
      </c>
      <c r="J3567" t="s">
        <v>53</v>
      </c>
      <c r="K3567" t="s">
        <v>75</v>
      </c>
      <c r="L3567" t="s">
        <v>92</v>
      </c>
      <c r="M3567" t="s">
        <v>56</v>
      </c>
      <c r="N3567" t="s">
        <v>57</v>
      </c>
      <c r="O3567" t="s">
        <v>120</v>
      </c>
      <c r="P3567">
        <v>63</v>
      </c>
      <c r="Q3567">
        <v>66</v>
      </c>
      <c r="R3567">
        <v>62</v>
      </c>
      <c r="S3567">
        <v>1</v>
      </c>
      <c r="T3567">
        <f t="shared" si="495"/>
        <v>61</v>
      </c>
      <c r="U3567">
        <v>60</v>
      </c>
      <c r="V3567">
        <f t="shared" si="496"/>
        <v>1</v>
      </c>
      <c r="W3567" s="3">
        <f t="shared" si="497"/>
        <v>1.6129032258064516E-2</v>
      </c>
      <c r="X3567">
        <v>32</v>
      </c>
      <c r="Y3567" s="4">
        <v>5.7</v>
      </c>
      <c r="Z3567" s="4">
        <v>1.8</v>
      </c>
      <c r="AA3567" s="5">
        <v>35706.379999999997</v>
      </c>
      <c r="AB3567" s="5">
        <f t="shared" si="498"/>
        <v>2142382.7999999998</v>
      </c>
      <c r="AC3567" s="5">
        <v>23832.33</v>
      </c>
      <c r="AD3567" s="5">
        <f t="shared" si="499"/>
        <v>1477604.46</v>
      </c>
      <c r="AE3567" s="5">
        <v>102963.75</v>
      </c>
      <c r="AF3567" s="5">
        <v>29073.61</v>
      </c>
      <c r="AG3567" s="5">
        <v>9750.91</v>
      </c>
      <c r="AH3567" s="5">
        <v>2610</v>
      </c>
      <c r="AI3567" s="5">
        <v>3200</v>
      </c>
      <c r="AJ3567">
        <v>0</v>
      </c>
      <c r="AK3567" s="5">
        <v>0</v>
      </c>
      <c r="AL3567" s="5">
        <v>636.74</v>
      </c>
      <c r="AM3567" s="5">
        <v>39626.629999999997</v>
      </c>
      <c r="AN3567">
        <v>4</v>
      </c>
      <c r="AO3567">
        <v>3</v>
      </c>
      <c r="AP3567" t="str">
        <f t="shared" si="500"/>
        <v>Yes</v>
      </c>
      <c r="AQ3567">
        <v>1</v>
      </c>
      <c r="AR3567" s="5">
        <f t="shared" si="501"/>
        <v>1665466.1</v>
      </c>
      <c r="AS3567" s="5">
        <f t="shared" si="502"/>
        <v>476916.7</v>
      </c>
      <c r="AT3567" t="s">
        <v>59</v>
      </c>
      <c r="AU3567" t="s">
        <v>6164</v>
      </c>
      <c r="AV3567" t="s">
        <v>6165</v>
      </c>
      <c r="AW3567" t="s">
        <v>6166</v>
      </c>
      <c r="AX3567" t="s">
        <v>6167</v>
      </c>
      <c r="AY3567">
        <v>66</v>
      </c>
      <c r="AZ3567">
        <v>3</v>
      </c>
      <c r="BA3567">
        <v>10</v>
      </c>
      <c r="BB3567" t="s">
        <v>6185</v>
      </c>
      <c r="BC3567">
        <v>0</v>
      </c>
      <c r="BD3567">
        <v>0</v>
      </c>
      <c r="BE3567" t="s">
        <v>6169</v>
      </c>
      <c r="BF3567" t="s">
        <v>6170</v>
      </c>
      <c r="BG3567">
        <v>0</v>
      </c>
      <c r="BH3567" t="s">
        <v>6171</v>
      </c>
      <c r="BI3567">
        <v>36</v>
      </c>
      <c r="BJ3567" t="s">
        <v>6172</v>
      </c>
      <c r="BK3567">
        <v>0</v>
      </c>
      <c r="BL3567">
        <v>77</v>
      </c>
      <c r="BM3567" s="3">
        <f t="shared" si="503"/>
        <v>0.80519480519480524</v>
      </c>
    </row>
    <row r="3568" spans="1:65">
      <c r="A3568" t="s">
        <v>3705</v>
      </c>
      <c r="B3568" s="2">
        <v>45873</v>
      </c>
      <c r="C3568" t="s">
        <v>3137</v>
      </c>
      <c r="D3568" t="s">
        <v>3639</v>
      </c>
      <c r="E3568">
        <v>8</v>
      </c>
      <c r="F3568" t="s">
        <v>61</v>
      </c>
      <c r="G3568" t="s">
        <v>79</v>
      </c>
      <c r="H3568" t="s">
        <v>123</v>
      </c>
      <c r="I3568" t="s">
        <v>64</v>
      </c>
      <c r="J3568" t="s">
        <v>53</v>
      </c>
      <c r="K3568" t="s">
        <v>66</v>
      </c>
      <c r="L3568" t="s">
        <v>87</v>
      </c>
      <c r="M3568" t="s">
        <v>68</v>
      </c>
      <c r="N3568" t="s">
        <v>57</v>
      </c>
      <c r="O3568" t="s">
        <v>120</v>
      </c>
      <c r="P3568">
        <v>51</v>
      </c>
      <c r="Q3568">
        <v>55</v>
      </c>
      <c r="R3568">
        <v>54</v>
      </c>
      <c r="S3568">
        <v>1</v>
      </c>
      <c r="T3568">
        <f t="shared" si="495"/>
        <v>53</v>
      </c>
      <c r="U3568">
        <v>51</v>
      </c>
      <c r="V3568">
        <f t="shared" si="496"/>
        <v>2</v>
      </c>
      <c r="W3568" s="3">
        <f t="shared" si="497"/>
        <v>1.8518518518518517E-2</v>
      </c>
      <c r="X3568">
        <v>23</v>
      </c>
      <c r="Y3568" s="4">
        <v>1.9</v>
      </c>
      <c r="Z3568" s="4">
        <v>0.6</v>
      </c>
      <c r="AA3568" s="5">
        <v>33638.67</v>
      </c>
      <c r="AB3568" s="5">
        <f t="shared" si="498"/>
        <v>1715572.17</v>
      </c>
      <c r="AC3568" s="5">
        <v>23063.16</v>
      </c>
      <c r="AD3568" s="5">
        <f t="shared" si="499"/>
        <v>1245410.6399999999</v>
      </c>
      <c r="AE3568" s="5">
        <v>88656.21</v>
      </c>
      <c r="AF3568" s="5">
        <v>23503.65</v>
      </c>
      <c r="AG3568" s="5">
        <v>8910.32</v>
      </c>
      <c r="AH3568" s="5">
        <v>870</v>
      </c>
      <c r="AI3568" s="5">
        <v>3200</v>
      </c>
      <c r="AJ3568">
        <v>1</v>
      </c>
      <c r="AK3568" s="5">
        <v>8173.34</v>
      </c>
      <c r="AL3568" s="5">
        <v>1310.2</v>
      </c>
      <c r="AM3568" s="5">
        <v>32250.89</v>
      </c>
      <c r="AN3568">
        <v>4</v>
      </c>
      <c r="AO3568">
        <v>4</v>
      </c>
      <c r="AP3568" t="str">
        <f t="shared" si="500"/>
        <v>Yes</v>
      </c>
      <c r="AQ3568">
        <v>1</v>
      </c>
      <c r="AR3568" s="5">
        <f t="shared" si="501"/>
        <v>1412285.25</v>
      </c>
      <c r="AS3568" s="5">
        <f t="shared" si="502"/>
        <v>303286.92</v>
      </c>
      <c r="AT3568" t="s">
        <v>59</v>
      </c>
      <c r="AU3568" t="s">
        <v>6189</v>
      </c>
      <c r="AV3568" t="s">
        <v>6190</v>
      </c>
      <c r="AW3568" t="s">
        <v>6183</v>
      </c>
      <c r="AX3568" t="s">
        <v>6167</v>
      </c>
      <c r="AY3568">
        <v>54</v>
      </c>
      <c r="AZ3568">
        <v>0</v>
      </c>
      <c r="BA3568">
        <v>16</v>
      </c>
      <c r="BB3568" t="s">
        <v>6180</v>
      </c>
      <c r="BC3568">
        <v>0</v>
      </c>
      <c r="BD3568">
        <v>0</v>
      </c>
      <c r="BE3568" t="s">
        <v>6169</v>
      </c>
      <c r="BF3568" t="s">
        <v>6170</v>
      </c>
      <c r="BG3568">
        <v>1</v>
      </c>
      <c r="BH3568" t="s">
        <v>6186</v>
      </c>
      <c r="BI3568">
        <v>29</v>
      </c>
      <c r="BJ3568" t="s">
        <v>6172</v>
      </c>
      <c r="BK3568">
        <v>0</v>
      </c>
      <c r="BL3568">
        <v>75</v>
      </c>
      <c r="BM3568" s="3">
        <f t="shared" si="503"/>
        <v>0.72</v>
      </c>
    </row>
    <row r="3569" spans="1:65">
      <c r="A3569" t="s">
        <v>3706</v>
      </c>
      <c r="B3569" s="2">
        <v>45873</v>
      </c>
      <c r="C3569" t="s">
        <v>3137</v>
      </c>
      <c r="D3569" t="s">
        <v>3639</v>
      </c>
      <c r="E3569">
        <v>8</v>
      </c>
      <c r="F3569" t="s">
        <v>49</v>
      </c>
      <c r="G3569" t="s">
        <v>79</v>
      </c>
      <c r="H3569" t="s">
        <v>106</v>
      </c>
      <c r="I3569" t="s">
        <v>64</v>
      </c>
      <c r="J3569" t="s">
        <v>81</v>
      </c>
      <c r="K3569" t="s">
        <v>66</v>
      </c>
      <c r="L3569" t="s">
        <v>67</v>
      </c>
      <c r="M3569" t="s">
        <v>56</v>
      </c>
      <c r="N3569" t="s">
        <v>94</v>
      </c>
      <c r="O3569" t="s">
        <v>82</v>
      </c>
      <c r="P3569">
        <v>33</v>
      </c>
      <c r="Q3569">
        <v>35</v>
      </c>
      <c r="R3569">
        <v>33</v>
      </c>
      <c r="S3569">
        <v>1</v>
      </c>
      <c r="T3569">
        <f t="shared" si="495"/>
        <v>32</v>
      </c>
      <c r="U3569">
        <v>31</v>
      </c>
      <c r="V3569">
        <f t="shared" si="496"/>
        <v>1</v>
      </c>
      <c r="W3569" s="3">
        <f t="shared" si="497"/>
        <v>3.0303030303030304E-2</v>
      </c>
      <c r="X3569">
        <v>4</v>
      </c>
      <c r="Y3569" s="4">
        <v>6.8</v>
      </c>
      <c r="Z3569" s="4">
        <v>1.1000000000000001</v>
      </c>
      <c r="AA3569" s="5">
        <v>73930.67</v>
      </c>
      <c r="AB3569" s="5">
        <f t="shared" si="498"/>
        <v>2291850.77</v>
      </c>
      <c r="AC3569" s="5">
        <v>51740.13</v>
      </c>
      <c r="AD3569" s="5">
        <f t="shared" si="499"/>
        <v>1707424.29</v>
      </c>
      <c r="AE3569" s="5">
        <v>96268.29</v>
      </c>
      <c r="AF3569" s="5">
        <v>29363.79</v>
      </c>
      <c r="AG3569" s="5">
        <v>6889</v>
      </c>
      <c r="AH3569" s="5">
        <v>1595</v>
      </c>
      <c r="AI3569" s="5">
        <v>6800</v>
      </c>
      <c r="AJ3569">
        <v>0</v>
      </c>
      <c r="AK3569" s="5">
        <v>0</v>
      </c>
      <c r="AL3569" s="5">
        <v>1546.42</v>
      </c>
      <c r="AM3569" s="5">
        <v>19397.03</v>
      </c>
      <c r="AN3569">
        <v>4</v>
      </c>
      <c r="AO3569">
        <v>3</v>
      </c>
      <c r="AP3569" t="str">
        <f t="shared" si="500"/>
        <v>Yes</v>
      </c>
      <c r="AQ3569">
        <v>0</v>
      </c>
      <c r="AR3569" s="5">
        <f t="shared" si="501"/>
        <v>1869283.82</v>
      </c>
      <c r="AS3569" s="5">
        <f t="shared" si="502"/>
        <v>422566.95</v>
      </c>
      <c r="AT3569" t="s">
        <v>59</v>
      </c>
      <c r="AU3569" t="s">
        <v>6164</v>
      </c>
      <c r="AV3569" t="s">
        <v>6165</v>
      </c>
      <c r="AW3569" t="s">
        <v>6166</v>
      </c>
      <c r="AX3569" t="s">
        <v>6167</v>
      </c>
      <c r="AY3569">
        <v>35</v>
      </c>
      <c r="AZ3569">
        <v>0</v>
      </c>
      <c r="BA3569">
        <v>10</v>
      </c>
      <c r="BB3569" t="s">
        <v>6198</v>
      </c>
      <c r="BC3569">
        <v>0</v>
      </c>
      <c r="BD3569">
        <v>0</v>
      </c>
      <c r="BE3569" t="s">
        <v>6169</v>
      </c>
      <c r="BF3569" t="s">
        <v>6170</v>
      </c>
      <c r="BG3569">
        <v>2</v>
      </c>
      <c r="BH3569" t="s">
        <v>6208</v>
      </c>
      <c r="BI3569">
        <v>121</v>
      </c>
      <c r="BJ3569" t="s">
        <v>6193</v>
      </c>
      <c r="BK3569">
        <v>0</v>
      </c>
      <c r="BL3569">
        <v>50</v>
      </c>
      <c r="BM3569" s="3">
        <f t="shared" si="503"/>
        <v>0.66</v>
      </c>
    </row>
    <row r="3570" spans="1:65">
      <c r="A3570" t="s">
        <v>3707</v>
      </c>
      <c r="B3570" s="2">
        <v>45874</v>
      </c>
      <c r="C3570" t="s">
        <v>3137</v>
      </c>
      <c r="D3570" t="s">
        <v>3639</v>
      </c>
      <c r="E3570">
        <v>8</v>
      </c>
      <c r="F3570" t="s">
        <v>49</v>
      </c>
      <c r="G3570" t="s">
        <v>50</v>
      </c>
      <c r="H3570" t="s">
        <v>245</v>
      </c>
      <c r="I3570" t="s">
        <v>64</v>
      </c>
      <c r="J3570" t="s">
        <v>65</v>
      </c>
      <c r="K3570" t="s">
        <v>75</v>
      </c>
      <c r="L3570" t="s">
        <v>92</v>
      </c>
      <c r="M3570" t="s">
        <v>56</v>
      </c>
      <c r="N3570" t="s">
        <v>76</v>
      </c>
      <c r="O3570" t="s">
        <v>120</v>
      </c>
      <c r="P3570">
        <v>45</v>
      </c>
      <c r="Q3570">
        <v>48</v>
      </c>
      <c r="R3570">
        <v>47</v>
      </c>
      <c r="S3570">
        <v>1</v>
      </c>
      <c r="T3570">
        <f t="shared" si="495"/>
        <v>46</v>
      </c>
      <c r="U3570">
        <v>43</v>
      </c>
      <c r="V3570">
        <f t="shared" si="496"/>
        <v>3</v>
      </c>
      <c r="W3570" s="3">
        <f t="shared" si="497"/>
        <v>2.1276595744680851E-2</v>
      </c>
      <c r="X3570">
        <v>21</v>
      </c>
      <c r="Y3570" s="4">
        <v>5.2</v>
      </c>
      <c r="Z3570" s="4">
        <v>1.7</v>
      </c>
      <c r="AA3570" s="5">
        <v>52381.67</v>
      </c>
      <c r="AB3570" s="5">
        <f t="shared" si="498"/>
        <v>2252411.81</v>
      </c>
      <c r="AC3570" s="5">
        <v>34997.839999999997</v>
      </c>
      <c r="AD3570" s="5">
        <f t="shared" si="499"/>
        <v>1644898.48</v>
      </c>
      <c r="AE3570" s="5">
        <v>103058.01</v>
      </c>
      <c r="AF3570" s="5">
        <v>29728.76</v>
      </c>
      <c r="AG3570" s="5">
        <v>8711.6</v>
      </c>
      <c r="AH3570" s="5">
        <v>2465</v>
      </c>
      <c r="AI3570" s="5">
        <v>4600</v>
      </c>
      <c r="AJ3570">
        <v>0</v>
      </c>
      <c r="AK3570" s="5">
        <v>0</v>
      </c>
      <c r="AL3570" s="5">
        <v>2939.02</v>
      </c>
      <c r="AM3570" s="5">
        <v>28185.51</v>
      </c>
      <c r="AN3570">
        <v>4</v>
      </c>
      <c r="AO3570">
        <v>2</v>
      </c>
      <c r="AP3570" t="str">
        <f t="shared" si="500"/>
        <v>Yes</v>
      </c>
      <c r="AQ3570">
        <v>1</v>
      </c>
      <c r="AR3570" s="5">
        <f t="shared" si="501"/>
        <v>1824586.38</v>
      </c>
      <c r="AS3570" s="5">
        <f t="shared" si="502"/>
        <v>427825.43</v>
      </c>
      <c r="AT3570" t="s">
        <v>59</v>
      </c>
      <c r="AU3570" t="s">
        <v>6164</v>
      </c>
      <c r="AV3570" t="s">
        <v>6165</v>
      </c>
      <c r="AW3570" t="s">
        <v>6166</v>
      </c>
      <c r="AX3570" t="s">
        <v>6167</v>
      </c>
      <c r="AY3570">
        <v>45</v>
      </c>
      <c r="AZ3570">
        <v>0</v>
      </c>
      <c r="BA3570">
        <v>18</v>
      </c>
      <c r="BB3570" t="s">
        <v>6180</v>
      </c>
      <c r="BC3570">
        <v>0</v>
      </c>
      <c r="BD3570">
        <v>0</v>
      </c>
      <c r="BE3570" t="s">
        <v>6169</v>
      </c>
      <c r="BF3570" t="s">
        <v>6170</v>
      </c>
      <c r="BG3570">
        <v>1</v>
      </c>
      <c r="BH3570" t="s">
        <v>6179</v>
      </c>
      <c r="BI3570">
        <v>40</v>
      </c>
      <c r="BJ3570" t="s">
        <v>6172</v>
      </c>
      <c r="BK3570">
        <v>0</v>
      </c>
      <c r="BL3570">
        <v>62</v>
      </c>
      <c r="BM3570" s="3">
        <f t="shared" si="503"/>
        <v>0.75806451612903225</v>
      </c>
    </row>
    <row r="3571" spans="1:65">
      <c r="A3571" t="s">
        <v>3708</v>
      </c>
      <c r="B3571" s="2">
        <v>45874</v>
      </c>
      <c r="C3571" t="s">
        <v>3137</v>
      </c>
      <c r="D3571" t="s">
        <v>3639</v>
      </c>
      <c r="E3571">
        <v>8</v>
      </c>
      <c r="F3571" t="s">
        <v>61</v>
      </c>
      <c r="G3571" t="s">
        <v>50</v>
      </c>
      <c r="H3571" t="s">
        <v>183</v>
      </c>
      <c r="I3571" t="s">
        <v>64</v>
      </c>
      <c r="J3571" t="s">
        <v>65</v>
      </c>
      <c r="K3571" t="s">
        <v>66</v>
      </c>
      <c r="L3571" t="s">
        <v>67</v>
      </c>
      <c r="M3571" t="s">
        <v>56</v>
      </c>
      <c r="N3571" t="s">
        <v>76</v>
      </c>
      <c r="O3571" t="s">
        <v>70</v>
      </c>
      <c r="P3571">
        <v>50</v>
      </c>
      <c r="Q3571">
        <v>50</v>
      </c>
      <c r="R3571">
        <v>49</v>
      </c>
      <c r="S3571">
        <v>1</v>
      </c>
      <c r="T3571">
        <f t="shared" si="495"/>
        <v>48</v>
      </c>
      <c r="U3571">
        <v>48</v>
      </c>
      <c r="V3571">
        <f t="shared" si="496"/>
        <v>0</v>
      </c>
      <c r="W3571" s="3">
        <f t="shared" si="497"/>
        <v>2.0408163265306121E-2</v>
      </c>
      <c r="X3571">
        <v>16</v>
      </c>
      <c r="Y3571" s="4">
        <v>0</v>
      </c>
      <c r="Z3571" s="4">
        <v>0.7</v>
      </c>
      <c r="AA3571" s="5">
        <v>49035.37</v>
      </c>
      <c r="AB3571" s="5">
        <f t="shared" si="498"/>
        <v>2353697.7599999998</v>
      </c>
      <c r="AC3571" s="5">
        <v>33910.19</v>
      </c>
      <c r="AD3571" s="5">
        <f t="shared" si="499"/>
        <v>1661599.31</v>
      </c>
      <c r="AE3571" s="5">
        <v>106687.39</v>
      </c>
      <c r="AF3571" s="5">
        <v>29756.94</v>
      </c>
      <c r="AG3571" s="5">
        <v>8332.08</v>
      </c>
      <c r="AH3571" s="5">
        <v>1015</v>
      </c>
      <c r="AI3571" s="5">
        <v>4600</v>
      </c>
      <c r="AJ3571">
        <v>0</v>
      </c>
      <c r="AK3571" s="5">
        <v>0</v>
      </c>
      <c r="AL3571" s="5">
        <v>0</v>
      </c>
      <c r="AM3571" s="5">
        <v>32547.15</v>
      </c>
      <c r="AN3571">
        <v>4</v>
      </c>
      <c r="AO3571">
        <v>4</v>
      </c>
      <c r="AP3571" t="str">
        <f t="shared" si="500"/>
        <v>Yes</v>
      </c>
      <c r="AQ3571">
        <v>0</v>
      </c>
      <c r="AR3571" s="5">
        <f t="shared" si="501"/>
        <v>1844537.87</v>
      </c>
      <c r="AS3571" s="5">
        <f t="shared" si="502"/>
        <v>509159.89</v>
      </c>
      <c r="AT3571" t="s">
        <v>59</v>
      </c>
      <c r="AU3571" t="s">
        <v>6164</v>
      </c>
      <c r="AV3571" t="s">
        <v>6165</v>
      </c>
      <c r="AW3571" t="s">
        <v>6166</v>
      </c>
      <c r="AX3571" t="s">
        <v>6167</v>
      </c>
      <c r="AY3571">
        <v>52</v>
      </c>
      <c r="AZ3571">
        <v>0</v>
      </c>
      <c r="BA3571">
        <v>0</v>
      </c>
      <c r="BB3571" t="s">
        <v>6168</v>
      </c>
      <c r="BC3571">
        <v>0</v>
      </c>
      <c r="BD3571">
        <v>0</v>
      </c>
      <c r="BE3571" t="s">
        <v>6169</v>
      </c>
      <c r="BF3571" t="s">
        <v>6170</v>
      </c>
      <c r="BG3571">
        <v>0</v>
      </c>
      <c r="BH3571" t="s">
        <v>6171</v>
      </c>
      <c r="BI3571">
        <v>14</v>
      </c>
      <c r="BJ3571" t="s">
        <v>6172</v>
      </c>
      <c r="BK3571">
        <v>0</v>
      </c>
      <c r="BL3571">
        <v>58</v>
      </c>
      <c r="BM3571" s="3">
        <f t="shared" si="503"/>
        <v>0.84482758620689657</v>
      </c>
    </row>
    <row r="3572" spans="1:65">
      <c r="A3572" t="s">
        <v>3709</v>
      </c>
      <c r="B3572" s="2">
        <v>45874</v>
      </c>
      <c r="C3572" t="s">
        <v>3137</v>
      </c>
      <c r="D3572" t="s">
        <v>3639</v>
      </c>
      <c r="E3572">
        <v>8</v>
      </c>
      <c r="F3572" t="s">
        <v>78</v>
      </c>
      <c r="G3572" t="s">
        <v>62</v>
      </c>
      <c r="H3572" t="s">
        <v>190</v>
      </c>
      <c r="I3572" t="s">
        <v>74</v>
      </c>
      <c r="J3572" t="s">
        <v>65</v>
      </c>
      <c r="K3572" t="s">
        <v>66</v>
      </c>
      <c r="L3572" t="s">
        <v>67</v>
      </c>
      <c r="M3572" t="s">
        <v>56</v>
      </c>
      <c r="N3572" t="s">
        <v>76</v>
      </c>
      <c r="O3572" t="s">
        <v>82</v>
      </c>
      <c r="P3572">
        <v>56</v>
      </c>
      <c r="Q3572">
        <v>60</v>
      </c>
      <c r="R3572">
        <v>56</v>
      </c>
      <c r="S3572">
        <v>2</v>
      </c>
      <c r="T3572">
        <f t="shared" si="495"/>
        <v>54</v>
      </c>
      <c r="U3572">
        <v>54</v>
      </c>
      <c r="V3572">
        <f t="shared" si="496"/>
        <v>0</v>
      </c>
      <c r="W3572" s="3">
        <f t="shared" si="497"/>
        <v>3.5714285714285712E-2</v>
      </c>
      <c r="X3572">
        <v>27</v>
      </c>
      <c r="Y3572" s="4">
        <v>5.8</v>
      </c>
      <c r="Z3572" s="4">
        <v>1.2</v>
      </c>
      <c r="AA3572" s="5">
        <v>49290.63</v>
      </c>
      <c r="AB3572" s="5">
        <f t="shared" si="498"/>
        <v>2661694.02</v>
      </c>
      <c r="AC3572" s="5">
        <v>33773.410000000003</v>
      </c>
      <c r="AD3572" s="5">
        <f t="shared" si="499"/>
        <v>1891310.96</v>
      </c>
      <c r="AE3572" s="5">
        <v>122759.95</v>
      </c>
      <c r="AF3572" s="5">
        <v>37013.35</v>
      </c>
      <c r="AG3572" s="5">
        <v>9379.49</v>
      </c>
      <c r="AH3572" s="5">
        <v>1740</v>
      </c>
      <c r="AI3572" s="5">
        <v>9200</v>
      </c>
      <c r="AJ3572">
        <v>0</v>
      </c>
      <c r="AK3572" s="5">
        <v>0</v>
      </c>
      <c r="AL3572" s="5">
        <v>0</v>
      </c>
      <c r="AM3572" s="5">
        <v>35703.26</v>
      </c>
      <c r="AN3572">
        <v>4</v>
      </c>
      <c r="AO3572">
        <v>4</v>
      </c>
      <c r="AP3572" t="str">
        <f t="shared" si="500"/>
        <v>Yes</v>
      </c>
      <c r="AQ3572">
        <v>0</v>
      </c>
      <c r="AR3572" s="5">
        <f t="shared" si="501"/>
        <v>2107107.0099999998</v>
      </c>
      <c r="AS3572" s="5">
        <f t="shared" si="502"/>
        <v>554587.01</v>
      </c>
      <c r="AT3572" t="s">
        <v>59</v>
      </c>
      <c r="AU3572" t="s">
        <v>6164</v>
      </c>
      <c r="AV3572" t="s">
        <v>6165</v>
      </c>
      <c r="AW3572" t="s">
        <v>6166</v>
      </c>
      <c r="AX3572" t="s">
        <v>6167</v>
      </c>
      <c r="AY3572">
        <v>59</v>
      </c>
      <c r="AZ3572">
        <v>0</v>
      </c>
      <c r="BA3572">
        <v>0</v>
      </c>
      <c r="BB3572" t="s">
        <v>6168</v>
      </c>
      <c r="BC3572">
        <v>0</v>
      </c>
      <c r="BD3572">
        <v>0</v>
      </c>
      <c r="BE3572" t="s">
        <v>6169</v>
      </c>
      <c r="BF3572" t="s">
        <v>6170</v>
      </c>
      <c r="BG3572">
        <v>0</v>
      </c>
      <c r="BH3572" t="s">
        <v>6171</v>
      </c>
      <c r="BI3572">
        <v>23</v>
      </c>
      <c r="BJ3572" t="s">
        <v>6172</v>
      </c>
      <c r="BK3572">
        <v>0</v>
      </c>
      <c r="BL3572">
        <v>64</v>
      </c>
      <c r="BM3572" s="3">
        <f t="shared" si="503"/>
        <v>0.875</v>
      </c>
    </row>
    <row r="3573" spans="1:65">
      <c r="A3573" t="s">
        <v>3710</v>
      </c>
      <c r="B3573" s="2">
        <v>45874</v>
      </c>
      <c r="C3573" t="s">
        <v>3137</v>
      </c>
      <c r="D3573" t="s">
        <v>3639</v>
      </c>
      <c r="E3573">
        <v>8</v>
      </c>
      <c r="F3573" t="s">
        <v>61</v>
      </c>
      <c r="G3573" t="s">
        <v>79</v>
      </c>
      <c r="H3573" t="s">
        <v>100</v>
      </c>
      <c r="I3573" t="s">
        <v>52</v>
      </c>
      <c r="J3573" t="s">
        <v>81</v>
      </c>
      <c r="K3573" t="s">
        <v>75</v>
      </c>
      <c r="L3573" t="s">
        <v>87</v>
      </c>
      <c r="M3573" t="s">
        <v>56</v>
      </c>
      <c r="N3573" t="s">
        <v>76</v>
      </c>
      <c r="O3573" t="s">
        <v>120</v>
      </c>
      <c r="P3573">
        <v>30</v>
      </c>
      <c r="Q3573">
        <v>31</v>
      </c>
      <c r="R3573">
        <v>31</v>
      </c>
      <c r="S3573">
        <v>1</v>
      </c>
      <c r="T3573">
        <f t="shared" si="495"/>
        <v>30</v>
      </c>
      <c r="U3573">
        <v>29</v>
      </c>
      <c r="V3573">
        <f t="shared" si="496"/>
        <v>1</v>
      </c>
      <c r="W3573" s="3">
        <f t="shared" si="497"/>
        <v>3.2258064516129031E-2</v>
      </c>
      <c r="X3573">
        <v>27</v>
      </c>
      <c r="Y3573" s="4">
        <v>0</v>
      </c>
      <c r="Z3573" s="4">
        <v>1.7</v>
      </c>
      <c r="AA3573" s="5">
        <v>77273.070000000007</v>
      </c>
      <c r="AB3573" s="5">
        <f t="shared" si="498"/>
        <v>2240919.0299999998</v>
      </c>
      <c r="AC3573" s="5">
        <v>54670.34</v>
      </c>
      <c r="AD3573" s="5">
        <f t="shared" si="499"/>
        <v>1694780.54</v>
      </c>
      <c r="AE3573" s="5">
        <v>99047.13</v>
      </c>
      <c r="AF3573" s="5">
        <v>26996.03</v>
      </c>
      <c r="AG3573" s="5">
        <v>9558.49</v>
      </c>
      <c r="AH3573" s="5">
        <v>2465</v>
      </c>
      <c r="AI3573" s="5">
        <v>6800</v>
      </c>
      <c r="AJ3573">
        <v>0</v>
      </c>
      <c r="AK3573" s="5">
        <v>0</v>
      </c>
      <c r="AL3573" s="5">
        <v>1508.63</v>
      </c>
      <c r="AM3573" s="5">
        <v>17810.66</v>
      </c>
      <c r="AN3573">
        <v>4</v>
      </c>
      <c r="AO3573">
        <v>4</v>
      </c>
      <c r="AP3573" t="str">
        <f t="shared" si="500"/>
        <v>Yes</v>
      </c>
      <c r="AQ3573">
        <v>1</v>
      </c>
      <c r="AR3573" s="5">
        <f t="shared" si="501"/>
        <v>1858966.48</v>
      </c>
      <c r="AS3573" s="5">
        <f t="shared" si="502"/>
        <v>381952.55</v>
      </c>
      <c r="AT3573" t="s">
        <v>59</v>
      </c>
      <c r="AU3573" t="s">
        <v>6164</v>
      </c>
      <c r="AV3573" t="s">
        <v>6165</v>
      </c>
      <c r="AW3573" t="s">
        <v>6166</v>
      </c>
      <c r="AX3573" t="s">
        <v>6184</v>
      </c>
      <c r="AY3573">
        <v>32</v>
      </c>
      <c r="AZ3573">
        <v>0</v>
      </c>
      <c r="BA3573">
        <v>12</v>
      </c>
      <c r="BB3573" t="s">
        <v>6191</v>
      </c>
      <c r="BC3573">
        <v>0</v>
      </c>
      <c r="BD3573">
        <v>0</v>
      </c>
      <c r="BE3573" t="s">
        <v>6169</v>
      </c>
      <c r="BF3573" t="s">
        <v>6170</v>
      </c>
      <c r="BG3573">
        <v>0</v>
      </c>
      <c r="BH3573" t="s">
        <v>6171</v>
      </c>
      <c r="BI3573">
        <v>33</v>
      </c>
      <c r="BJ3573" t="s">
        <v>6172</v>
      </c>
      <c r="BK3573">
        <v>0</v>
      </c>
      <c r="BL3573">
        <v>49</v>
      </c>
      <c r="BM3573" s="3">
        <f t="shared" si="503"/>
        <v>0.63265306122448983</v>
      </c>
    </row>
    <row r="3574" spans="1:65">
      <c r="A3574" t="s">
        <v>3711</v>
      </c>
      <c r="B3574" s="2">
        <v>45874</v>
      </c>
      <c r="C3574" t="s">
        <v>3137</v>
      </c>
      <c r="D3574" t="s">
        <v>3639</v>
      </c>
      <c r="E3574">
        <v>8</v>
      </c>
      <c r="F3574" t="s">
        <v>61</v>
      </c>
      <c r="G3574" t="s">
        <v>79</v>
      </c>
      <c r="H3574" t="s">
        <v>98</v>
      </c>
      <c r="I3574" t="s">
        <v>64</v>
      </c>
      <c r="J3574" t="s">
        <v>53</v>
      </c>
      <c r="K3574" t="s">
        <v>75</v>
      </c>
      <c r="L3574" t="s">
        <v>87</v>
      </c>
      <c r="M3574" t="s">
        <v>56</v>
      </c>
      <c r="N3574" t="s">
        <v>109</v>
      </c>
      <c r="O3574" t="s">
        <v>120</v>
      </c>
      <c r="P3574">
        <v>64</v>
      </c>
      <c r="Q3574">
        <v>64</v>
      </c>
      <c r="R3574">
        <v>65</v>
      </c>
      <c r="S3574">
        <v>1</v>
      </c>
      <c r="T3574">
        <f t="shared" si="495"/>
        <v>64</v>
      </c>
      <c r="U3574">
        <v>62</v>
      </c>
      <c r="V3574">
        <f t="shared" si="496"/>
        <v>2</v>
      </c>
      <c r="W3574" s="3">
        <f t="shared" si="497"/>
        <v>1.5384615384615385E-2</v>
      </c>
      <c r="X3574">
        <v>18</v>
      </c>
      <c r="Y3574" s="4">
        <v>7.1</v>
      </c>
      <c r="Z3574" s="4">
        <v>1.1000000000000001</v>
      </c>
      <c r="AA3574" s="5">
        <v>35845.629999999997</v>
      </c>
      <c r="AB3574" s="5">
        <f t="shared" si="498"/>
        <v>2222429.06</v>
      </c>
      <c r="AC3574" s="5">
        <v>24220.19</v>
      </c>
      <c r="AD3574" s="5">
        <f t="shared" si="499"/>
        <v>1574312.35</v>
      </c>
      <c r="AE3574" s="5">
        <v>109106.9</v>
      </c>
      <c r="AF3574" s="5">
        <v>28518.63</v>
      </c>
      <c r="AG3574" s="5">
        <v>8707.59</v>
      </c>
      <c r="AH3574" s="5">
        <v>1595</v>
      </c>
      <c r="AI3574" s="5">
        <v>3200</v>
      </c>
      <c r="AJ3574">
        <v>0</v>
      </c>
      <c r="AK3574" s="5">
        <v>0</v>
      </c>
      <c r="AL3574" s="5">
        <v>1362.57</v>
      </c>
      <c r="AM3574" s="5">
        <v>92901.64</v>
      </c>
      <c r="AN3574">
        <v>8</v>
      </c>
      <c r="AO3574">
        <v>10</v>
      </c>
      <c r="AP3574" t="str">
        <f t="shared" si="500"/>
        <v>No</v>
      </c>
      <c r="AQ3574">
        <v>2</v>
      </c>
      <c r="AR3574" s="5">
        <f t="shared" si="501"/>
        <v>1819704.68</v>
      </c>
      <c r="AS3574" s="5">
        <f t="shared" si="502"/>
        <v>402724.38</v>
      </c>
      <c r="AT3574" t="s">
        <v>59</v>
      </c>
      <c r="AU3574" t="s">
        <v>6164</v>
      </c>
      <c r="AV3574" t="s">
        <v>6165</v>
      </c>
      <c r="AW3574" t="s">
        <v>6166</v>
      </c>
      <c r="AX3574" t="s">
        <v>6177</v>
      </c>
      <c r="AY3574">
        <v>66</v>
      </c>
      <c r="AZ3574">
        <v>0</v>
      </c>
      <c r="BA3574">
        <v>21</v>
      </c>
      <c r="BB3574" t="s">
        <v>6191</v>
      </c>
      <c r="BC3574">
        <v>1</v>
      </c>
      <c r="BD3574">
        <v>1</v>
      </c>
      <c r="BE3574" t="s">
        <v>6188</v>
      </c>
      <c r="BF3574" t="s">
        <v>6170</v>
      </c>
      <c r="BG3574">
        <v>0</v>
      </c>
      <c r="BH3574" t="s">
        <v>6171</v>
      </c>
      <c r="BI3574">
        <v>29</v>
      </c>
      <c r="BJ3574" t="s">
        <v>6172</v>
      </c>
      <c r="BK3574">
        <v>0</v>
      </c>
      <c r="BL3574">
        <v>77</v>
      </c>
      <c r="BM3574" s="3">
        <f t="shared" si="503"/>
        <v>0.8441558441558441</v>
      </c>
    </row>
    <row r="3575" spans="1:65">
      <c r="A3575" t="s">
        <v>3712</v>
      </c>
      <c r="B3575" s="2">
        <v>45874</v>
      </c>
      <c r="C3575" t="s">
        <v>3137</v>
      </c>
      <c r="D3575" t="s">
        <v>3639</v>
      </c>
      <c r="E3575">
        <v>8</v>
      </c>
      <c r="F3575" t="s">
        <v>61</v>
      </c>
      <c r="G3575" t="s">
        <v>50</v>
      </c>
      <c r="H3575" t="s">
        <v>183</v>
      </c>
      <c r="I3575" t="s">
        <v>52</v>
      </c>
      <c r="J3575" t="s">
        <v>65</v>
      </c>
      <c r="K3575" t="s">
        <v>75</v>
      </c>
      <c r="L3575" t="s">
        <v>87</v>
      </c>
      <c r="M3575" t="s">
        <v>56</v>
      </c>
      <c r="N3575" t="s">
        <v>69</v>
      </c>
      <c r="O3575" t="s">
        <v>70</v>
      </c>
      <c r="P3575">
        <v>47</v>
      </c>
      <c r="Q3575">
        <v>49</v>
      </c>
      <c r="R3575">
        <v>47</v>
      </c>
      <c r="S3575">
        <v>1</v>
      </c>
      <c r="T3575">
        <f t="shared" si="495"/>
        <v>46</v>
      </c>
      <c r="U3575">
        <v>46</v>
      </c>
      <c r="V3575">
        <f t="shared" si="496"/>
        <v>0</v>
      </c>
      <c r="W3575" s="3">
        <f t="shared" si="497"/>
        <v>2.1276595744680851E-2</v>
      </c>
      <c r="X3575">
        <v>39</v>
      </c>
      <c r="Y3575" s="4">
        <v>7.1</v>
      </c>
      <c r="Z3575" s="4">
        <v>1.6</v>
      </c>
      <c r="AA3575" s="5">
        <v>51514.79</v>
      </c>
      <c r="AB3575" s="5">
        <f t="shared" si="498"/>
        <v>2369680.34</v>
      </c>
      <c r="AC3575" s="5">
        <v>35689.629999999997</v>
      </c>
      <c r="AD3575" s="5">
        <f t="shared" si="499"/>
        <v>1677412.61</v>
      </c>
      <c r="AE3575" s="5">
        <v>109900.9</v>
      </c>
      <c r="AF3575" s="5">
        <v>29563.35</v>
      </c>
      <c r="AG3575" s="5">
        <v>11226.01</v>
      </c>
      <c r="AH3575" s="5">
        <v>2320</v>
      </c>
      <c r="AI3575" s="5">
        <v>4600</v>
      </c>
      <c r="AJ3575">
        <v>0</v>
      </c>
      <c r="AK3575" s="5">
        <v>0</v>
      </c>
      <c r="AL3575" s="5">
        <v>0</v>
      </c>
      <c r="AM3575" s="5">
        <v>30018.55</v>
      </c>
      <c r="AN3575">
        <v>4</v>
      </c>
      <c r="AO3575">
        <v>3</v>
      </c>
      <c r="AP3575" t="str">
        <f t="shared" si="500"/>
        <v>Yes</v>
      </c>
      <c r="AQ3575">
        <v>0</v>
      </c>
      <c r="AR3575" s="5">
        <f t="shared" si="501"/>
        <v>1865041.42</v>
      </c>
      <c r="AS3575" s="5">
        <f t="shared" si="502"/>
        <v>504638.92</v>
      </c>
      <c r="AT3575" t="s">
        <v>59</v>
      </c>
      <c r="AU3575" t="s">
        <v>6164</v>
      </c>
      <c r="AV3575" t="s">
        <v>6165</v>
      </c>
      <c r="AW3575" t="s">
        <v>6166</v>
      </c>
      <c r="AX3575" t="s">
        <v>6177</v>
      </c>
      <c r="AY3575">
        <v>53</v>
      </c>
      <c r="AZ3575">
        <v>3</v>
      </c>
      <c r="BA3575">
        <v>0</v>
      </c>
      <c r="BB3575" t="s">
        <v>6168</v>
      </c>
      <c r="BC3575">
        <v>0</v>
      </c>
      <c r="BD3575">
        <v>0</v>
      </c>
      <c r="BE3575" t="s">
        <v>6169</v>
      </c>
      <c r="BF3575" t="s">
        <v>6170</v>
      </c>
      <c r="BG3575">
        <v>1</v>
      </c>
      <c r="BH3575" t="s">
        <v>6179</v>
      </c>
      <c r="BI3575">
        <v>23</v>
      </c>
      <c r="BJ3575" t="s">
        <v>6172</v>
      </c>
      <c r="BK3575">
        <v>0</v>
      </c>
      <c r="BL3575">
        <v>58</v>
      </c>
      <c r="BM3575" s="3">
        <f t="shared" si="503"/>
        <v>0.81034482758620685</v>
      </c>
    </row>
    <row r="3576" spans="1:65">
      <c r="A3576" t="s">
        <v>3713</v>
      </c>
      <c r="B3576" s="2">
        <v>45874</v>
      </c>
      <c r="C3576" t="s">
        <v>3137</v>
      </c>
      <c r="D3576" t="s">
        <v>3639</v>
      </c>
      <c r="E3576">
        <v>8</v>
      </c>
      <c r="F3576" t="s">
        <v>49</v>
      </c>
      <c r="G3576" t="s">
        <v>79</v>
      </c>
      <c r="H3576" t="s">
        <v>111</v>
      </c>
      <c r="I3576" t="s">
        <v>74</v>
      </c>
      <c r="J3576" t="s">
        <v>65</v>
      </c>
      <c r="K3576" t="s">
        <v>66</v>
      </c>
      <c r="L3576" t="s">
        <v>67</v>
      </c>
      <c r="M3576" t="s">
        <v>68</v>
      </c>
      <c r="N3576" t="s">
        <v>94</v>
      </c>
      <c r="O3576" t="s">
        <v>70</v>
      </c>
      <c r="P3576">
        <v>45</v>
      </c>
      <c r="Q3576">
        <v>48</v>
      </c>
      <c r="R3576">
        <v>48</v>
      </c>
      <c r="S3576">
        <v>4</v>
      </c>
      <c r="T3576">
        <f t="shared" si="495"/>
        <v>44</v>
      </c>
      <c r="U3576">
        <v>43</v>
      </c>
      <c r="V3576">
        <f t="shared" si="496"/>
        <v>1</v>
      </c>
      <c r="W3576" s="3">
        <f t="shared" si="497"/>
        <v>8.3333333333333329E-2</v>
      </c>
      <c r="X3576">
        <v>34</v>
      </c>
      <c r="Y3576" s="4">
        <v>4</v>
      </c>
      <c r="Z3576" s="4">
        <v>1.7</v>
      </c>
      <c r="AA3576" s="5">
        <v>48794.89</v>
      </c>
      <c r="AB3576" s="5">
        <f t="shared" si="498"/>
        <v>2098180.27</v>
      </c>
      <c r="AC3576" s="5">
        <v>32647.32</v>
      </c>
      <c r="AD3576" s="5">
        <f t="shared" si="499"/>
        <v>1567071.36</v>
      </c>
      <c r="AE3576" s="5">
        <v>106554.83</v>
      </c>
      <c r="AF3576" s="5">
        <v>31800.19</v>
      </c>
      <c r="AG3576" s="5">
        <v>9700.8799999999992</v>
      </c>
      <c r="AH3576" s="5">
        <v>2465</v>
      </c>
      <c r="AI3576" s="5">
        <v>21311.54</v>
      </c>
      <c r="AJ3576">
        <v>1</v>
      </c>
      <c r="AK3576" s="5">
        <v>13669.29</v>
      </c>
      <c r="AL3576" s="5">
        <v>1006.32</v>
      </c>
      <c r="AM3576" s="5">
        <v>28100.91</v>
      </c>
      <c r="AN3576">
        <v>4</v>
      </c>
      <c r="AO3576">
        <v>4</v>
      </c>
      <c r="AP3576" t="str">
        <f t="shared" si="500"/>
        <v>Yes</v>
      </c>
      <c r="AQ3576">
        <v>1</v>
      </c>
      <c r="AR3576" s="5">
        <f t="shared" si="501"/>
        <v>1781680.32</v>
      </c>
      <c r="AS3576" s="5">
        <f t="shared" si="502"/>
        <v>316499.95</v>
      </c>
      <c r="AT3576" t="s">
        <v>1641</v>
      </c>
      <c r="AU3576" t="s">
        <v>6199</v>
      </c>
      <c r="AV3576" t="s">
        <v>6200</v>
      </c>
      <c r="AW3576" t="s">
        <v>6175</v>
      </c>
      <c r="AX3576" t="s">
        <v>6184</v>
      </c>
      <c r="AY3576">
        <v>45</v>
      </c>
      <c r="AZ3576">
        <v>0</v>
      </c>
      <c r="BA3576">
        <v>12</v>
      </c>
      <c r="BB3576" t="s">
        <v>6198</v>
      </c>
      <c r="BC3576">
        <v>0</v>
      </c>
      <c r="BD3576">
        <v>0</v>
      </c>
      <c r="BE3576" t="s">
        <v>6169</v>
      </c>
      <c r="BF3576" t="s">
        <v>6210</v>
      </c>
      <c r="BG3576">
        <v>0</v>
      </c>
      <c r="BH3576" t="s">
        <v>6171</v>
      </c>
      <c r="BI3576">
        <v>58</v>
      </c>
      <c r="BJ3576" t="s">
        <v>6187</v>
      </c>
      <c r="BK3576">
        <v>0</v>
      </c>
      <c r="BL3576">
        <v>62</v>
      </c>
      <c r="BM3576" s="3">
        <f t="shared" si="503"/>
        <v>0.77419354838709675</v>
      </c>
    </row>
    <row r="3577" spans="1:65">
      <c r="A3577" t="s">
        <v>3714</v>
      </c>
      <c r="B3577" s="2">
        <v>45874</v>
      </c>
      <c r="C3577" t="s">
        <v>3137</v>
      </c>
      <c r="D3577" t="s">
        <v>3639</v>
      </c>
      <c r="E3577">
        <v>8</v>
      </c>
      <c r="F3577" t="s">
        <v>61</v>
      </c>
      <c r="G3577" t="s">
        <v>62</v>
      </c>
      <c r="H3577" t="s">
        <v>96</v>
      </c>
      <c r="I3577" t="s">
        <v>74</v>
      </c>
      <c r="J3577" t="s">
        <v>81</v>
      </c>
      <c r="K3577" t="s">
        <v>75</v>
      </c>
      <c r="L3577" t="s">
        <v>55</v>
      </c>
      <c r="M3577" t="s">
        <v>56</v>
      </c>
      <c r="N3577" t="s">
        <v>57</v>
      </c>
      <c r="O3577" t="s">
        <v>70</v>
      </c>
      <c r="P3577">
        <v>36</v>
      </c>
      <c r="Q3577">
        <v>37</v>
      </c>
      <c r="R3577">
        <v>35</v>
      </c>
      <c r="S3577">
        <v>1</v>
      </c>
      <c r="T3577">
        <f t="shared" si="495"/>
        <v>34</v>
      </c>
      <c r="U3577">
        <v>34</v>
      </c>
      <c r="V3577">
        <f t="shared" si="496"/>
        <v>0</v>
      </c>
      <c r="W3577" s="3">
        <f t="shared" si="497"/>
        <v>2.8571428571428571E-2</v>
      </c>
      <c r="X3577">
        <v>23</v>
      </c>
      <c r="Y3577" s="4">
        <v>2</v>
      </c>
      <c r="Z3577" s="4">
        <v>1.3</v>
      </c>
      <c r="AA3577" s="5">
        <v>78540.289999999994</v>
      </c>
      <c r="AB3577" s="5">
        <f t="shared" si="498"/>
        <v>2670369.86</v>
      </c>
      <c r="AC3577" s="5">
        <v>53238.47</v>
      </c>
      <c r="AD3577" s="5">
        <f t="shared" si="499"/>
        <v>1863346.45</v>
      </c>
      <c r="AE3577" s="5">
        <v>105033.62</v>
      </c>
      <c r="AF3577" s="5">
        <v>30207.13</v>
      </c>
      <c r="AG3577" s="5">
        <v>9545.7199999999993</v>
      </c>
      <c r="AH3577" s="5">
        <v>1885</v>
      </c>
      <c r="AI3577" s="5">
        <v>6800</v>
      </c>
      <c r="AJ3577">
        <v>0</v>
      </c>
      <c r="AK3577" s="5">
        <v>0</v>
      </c>
      <c r="AL3577" s="5">
        <v>0</v>
      </c>
      <c r="AM3577" s="5">
        <v>22253.91</v>
      </c>
      <c r="AN3577">
        <v>4</v>
      </c>
      <c r="AO3577">
        <v>4</v>
      </c>
      <c r="AP3577" t="str">
        <f t="shared" si="500"/>
        <v>Yes</v>
      </c>
      <c r="AQ3577">
        <v>1</v>
      </c>
      <c r="AR3577" s="5">
        <f t="shared" si="501"/>
        <v>2039071.83</v>
      </c>
      <c r="AS3577" s="5">
        <f t="shared" si="502"/>
        <v>631298.03</v>
      </c>
      <c r="AT3577" t="s">
        <v>59</v>
      </c>
      <c r="AU3577" t="s">
        <v>6164</v>
      </c>
      <c r="AV3577" t="s">
        <v>6165</v>
      </c>
      <c r="AW3577" t="s">
        <v>6166</v>
      </c>
      <c r="AX3577" t="s">
        <v>6167</v>
      </c>
      <c r="AY3577">
        <v>37</v>
      </c>
      <c r="AZ3577">
        <v>0</v>
      </c>
      <c r="BA3577">
        <v>0</v>
      </c>
      <c r="BB3577" t="s">
        <v>6168</v>
      </c>
      <c r="BC3577">
        <v>0</v>
      </c>
      <c r="BD3577">
        <v>0</v>
      </c>
      <c r="BE3577" t="s">
        <v>6169</v>
      </c>
      <c r="BF3577" t="s">
        <v>6170</v>
      </c>
      <c r="BG3577">
        <v>0</v>
      </c>
      <c r="BH3577" t="s">
        <v>6171</v>
      </c>
      <c r="BI3577">
        <v>38</v>
      </c>
      <c r="BJ3577" t="s">
        <v>6172</v>
      </c>
      <c r="BK3577">
        <v>0</v>
      </c>
      <c r="BL3577">
        <v>50</v>
      </c>
      <c r="BM3577" s="3">
        <f t="shared" si="503"/>
        <v>0.7</v>
      </c>
    </row>
    <row r="3578" spans="1:65">
      <c r="A3578" t="s">
        <v>3715</v>
      </c>
      <c r="B3578" s="2">
        <v>45874</v>
      </c>
      <c r="C3578" t="s">
        <v>3137</v>
      </c>
      <c r="D3578" t="s">
        <v>3639</v>
      </c>
      <c r="E3578">
        <v>8</v>
      </c>
      <c r="F3578" t="s">
        <v>72</v>
      </c>
      <c r="G3578" t="s">
        <v>79</v>
      </c>
      <c r="H3578" t="s">
        <v>86</v>
      </c>
      <c r="I3578" t="s">
        <v>64</v>
      </c>
      <c r="J3578" t="s">
        <v>65</v>
      </c>
      <c r="K3578" t="s">
        <v>54</v>
      </c>
      <c r="L3578" t="s">
        <v>55</v>
      </c>
      <c r="M3578" t="s">
        <v>56</v>
      </c>
      <c r="N3578" t="s">
        <v>94</v>
      </c>
      <c r="O3578" t="s">
        <v>82</v>
      </c>
      <c r="P3578">
        <v>48</v>
      </c>
      <c r="Q3578">
        <v>51</v>
      </c>
      <c r="R3578">
        <v>53</v>
      </c>
      <c r="S3578">
        <v>1</v>
      </c>
      <c r="T3578">
        <f t="shared" si="495"/>
        <v>52</v>
      </c>
      <c r="U3578">
        <v>46</v>
      </c>
      <c r="V3578">
        <f t="shared" si="496"/>
        <v>6</v>
      </c>
      <c r="W3578" s="3">
        <f t="shared" si="497"/>
        <v>1.8867924528301886E-2</v>
      </c>
      <c r="X3578">
        <v>18</v>
      </c>
      <c r="Y3578" s="4">
        <v>10.6</v>
      </c>
      <c r="Z3578" s="4">
        <v>1.5</v>
      </c>
      <c r="AA3578" s="5">
        <v>55981.29</v>
      </c>
      <c r="AB3578" s="5">
        <f t="shared" si="498"/>
        <v>2575139.34</v>
      </c>
      <c r="AC3578" s="5">
        <v>34744.69</v>
      </c>
      <c r="AD3578" s="5">
        <f t="shared" si="499"/>
        <v>1841468.57</v>
      </c>
      <c r="AE3578" s="5">
        <v>113082.9</v>
      </c>
      <c r="AF3578" s="5">
        <v>32326.39</v>
      </c>
      <c r="AG3578" s="5">
        <v>8350.7099999999991</v>
      </c>
      <c r="AH3578" s="5">
        <v>2175</v>
      </c>
      <c r="AI3578" s="5">
        <v>4600</v>
      </c>
      <c r="AJ3578">
        <v>0</v>
      </c>
      <c r="AK3578" s="5">
        <v>0</v>
      </c>
      <c r="AL3578" s="5">
        <v>5882.69</v>
      </c>
      <c r="AM3578" s="5">
        <v>30391.9</v>
      </c>
      <c r="AN3578">
        <v>4</v>
      </c>
      <c r="AO3578">
        <v>4</v>
      </c>
      <c r="AP3578" t="str">
        <f t="shared" si="500"/>
        <v>Yes</v>
      </c>
      <c r="AQ3578">
        <v>0</v>
      </c>
      <c r="AR3578" s="5">
        <f t="shared" si="501"/>
        <v>2038278.16</v>
      </c>
      <c r="AS3578" s="5">
        <f t="shared" si="502"/>
        <v>536861.18000000005</v>
      </c>
      <c r="AT3578" t="s">
        <v>59</v>
      </c>
      <c r="AU3578" t="s">
        <v>6164</v>
      </c>
      <c r="AV3578" t="s">
        <v>6165</v>
      </c>
      <c r="AW3578" t="s">
        <v>6166</v>
      </c>
      <c r="AX3578" t="s">
        <v>6177</v>
      </c>
      <c r="AY3578">
        <v>51</v>
      </c>
      <c r="AZ3578">
        <v>0</v>
      </c>
      <c r="BA3578">
        <v>31</v>
      </c>
      <c r="BB3578" t="s">
        <v>6180</v>
      </c>
      <c r="BC3578">
        <v>0</v>
      </c>
      <c r="BD3578">
        <v>0</v>
      </c>
      <c r="BE3578" t="s">
        <v>6169</v>
      </c>
      <c r="BF3578" t="s">
        <v>6170</v>
      </c>
      <c r="BG3578">
        <v>0</v>
      </c>
      <c r="BH3578" t="s">
        <v>6171</v>
      </c>
      <c r="BI3578">
        <v>39</v>
      </c>
      <c r="BJ3578" t="s">
        <v>6172</v>
      </c>
      <c r="BK3578">
        <v>0</v>
      </c>
      <c r="BL3578">
        <v>64</v>
      </c>
      <c r="BM3578" s="3">
        <f t="shared" si="503"/>
        <v>0.828125</v>
      </c>
    </row>
    <row r="3579" spans="1:65">
      <c r="A3579" t="s">
        <v>3716</v>
      </c>
      <c r="B3579" s="2">
        <v>45874</v>
      </c>
      <c r="C3579" t="s">
        <v>3137</v>
      </c>
      <c r="D3579" t="s">
        <v>3639</v>
      </c>
      <c r="E3579">
        <v>8</v>
      </c>
      <c r="F3579" t="s">
        <v>78</v>
      </c>
      <c r="G3579" t="s">
        <v>50</v>
      </c>
      <c r="H3579" t="s">
        <v>181</v>
      </c>
      <c r="I3579" t="s">
        <v>74</v>
      </c>
      <c r="J3579" t="s">
        <v>53</v>
      </c>
      <c r="K3579" t="s">
        <v>75</v>
      </c>
      <c r="L3579" t="s">
        <v>67</v>
      </c>
      <c r="M3579" t="s">
        <v>68</v>
      </c>
      <c r="N3579" t="s">
        <v>94</v>
      </c>
      <c r="O3579" t="s">
        <v>70</v>
      </c>
      <c r="P3579">
        <v>46</v>
      </c>
      <c r="Q3579">
        <v>47</v>
      </c>
      <c r="R3579">
        <v>46</v>
      </c>
      <c r="S3579">
        <v>4</v>
      </c>
      <c r="T3579">
        <f t="shared" si="495"/>
        <v>42</v>
      </c>
      <c r="U3579">
        <v>42</v>
      </c>
      <c r="V3579">
        <f t="shared" si="496"/>
        <v>0</v>
      </c>
      <c r="W3579" s="3">
        <f t="shared" si="497"/>
        <v>8.6956521739130432E-2</v>
      </c>
      <c r="X3579">
        <v>28</v>
      </c>
      <c r="Y3579" s="4">
        <v>4</v>
      </c>
      <c r="Z3579" s="4">
        <v>0.8</v>
      </c>
      <c r="AA3579" s="5">
        <v>35687.14</v>
      </c>
      <c r="AB3579" s="5">
        <f t="shared" si="498"/>
        <v>1498859.88</v>
      </c>
      <c r="AC3579" s="5">
        <v>21932.98</v>
      </c>
      <c r="AD3579" s="5">
        <f t="shared" si="499"/>
        <v>1008917.08</v>
      </c>
      <c r="AE3579" s="5">
        <v>77573.320000000007</v>
      </c>
      <c r="AF3579" s="5">
        <v>22361.279999999999</v>
      </c>
      <c r="AG3579" s="5">
        <v>9121.08</v>
      </c>
      <c r="AH3579" s="5">
        <v>1160</v>
      </c>
      <c r="AI3579" s="5">
        <v>15794.94</v>
      </c>
      <c r="AJ3579">
        <v>1</v>
      </c>
      <c r="AK3579" s="5">
        <v>8953.6200000000008</v>
      </c>
      <c r="AL3579" s="5">
        <v>0</v>
      </c>
      <c r="AM3579" s="5">
        <v>27312.49</v>
      </c>
      <c r="AN3579">
        <v>4</v>
      </c>
      <c r="AO3579">
        <v>4</v>
      </c>
      <c r="AP3579" t="str">
        <f t="shared" si="500"/>
        <v>Yes</v>
      </c>
      <c r="AQ3579">
        <v>1</v>
      </c>
      <c r="AR3579" s="5">
        <f t="shared" si="501"/>
        <v>1171193.81</v>
      </c>
      <c r="AS3579" s="5">
        <f t="shared" si="502"/>
        <v>327666.07</v>
      </c>
      <c r="AT3579" t="s">
        <v>1641</v>
      </c>
      <c r="AU3579" t="s">
        <v>6189</v>
      </c>
      <c r="AV3579" t="s">
        <v>6201</v>
      </c>
      <c r="AW3579" t="s">
        <v>6175</v>
      </c>
      <c r="AX3579" t="s">
        <v>6167</v>
      </c>
      <c r="AY3579">
        <v>46</v>
      </c>
      <c r="AZ3579">
        <v>0</v>
      </c>
      <c r="BA3579">
        <v>0</v>
      </c>
      <c r="BB3579" t="s">
        <v>6168</v>
      </c>
      <c r="BC3579">
        <v>0</v>
      </c>
      <c r="BD3579">
        <v>0</v>
      </c>
      <c r="BE3579" t="s">
        <v>6169</v>
      </c>
      <c r="BF3579" t="s">
        <v>6210</v>
      </c>
      <c r="BG3579">
        <v>0</v>
      </c>
      <c r="BH3579" t="s">
        <v>6171</v>
      </c>
      <c r="BI3579">
        <v>28</v>
      </c>
      <c r="BJ3579" t="s">
        <v>6172</v>
      </c>
      <c r="BK3579">
        <v>0</v>
      </c>
      <c r="BL3579">
        <v>77</v>
      </c>
      <c r="BM3579" s="3">
        <f t="shared" si="503"/>
        <v>0.59740259740259738</v>
      </c>
    </row>
    <row r="3580" spans="1:65">
      <c r="A3580" t="s">
        <v>3717</v>
      </c>
      <c r="B3580" s="2">
        <v>45874</v>
      </c>
      <c r="C3580" t="s">
        <v>3137</v>
      </c>
      <c r="D3580" t="s">
        <v>3639</v>
      </c>
      <c r="E3580">
        <v>8</v>
      </c>
      <c r="F3580" t="s">
        <v>78</v>
      </c>
      <c r="G3580" t="s">
        <v>79</v>
      </c>
      <c r="H3580" t="s">
        <v>136</v>
      </c>
      <c r="I3580" t="s">
        <v>74</v>
      </c>
      <c r="J3580" t="s">
        <v>53</v>
      </c>
      <c r="K3580" t="s">
        <v>75</v>
      </c>
      <c r="L3580" t="s">
        <v>55</v>
      </c>
      <c r="M3580" t="s">
        <v>56</v>
      </c>
      <c r="N3580" t="s">
        <v>94</v>
      </c>
      <c r="O3580" t="s">
        <v>120</v>
      </c>
      <c r="P3580">
        <v>75</v>
      </c>
      <c r="Q3580">
        <v>80</v>
      </c>
      <c r="R3580">
        <v>76</v>
      </c>
      <c r="S3580">
        <v>2</v>
      </c>
      <c r="T3580">
        <f t="shared" si="495"/>
        <v>74</v>
      </c>
      <c r="U3580">
        <v>71</v>
      </c>
      <c r="V3580">
        <f t="shared" si="496"/>
        <v>3</v>
      </c>
      <c r="W3580" s="3">
        <f t="shared" si="497"/>
        <v>2.6315789473684209E-2</v>
      </c>
      <c r="X3580">
        <v>32</v>
      </c>
      <c r="Y3580" s="4">
        <v>4</v>
      </c>
      <c r="Z3580" s="4">
        <v>2.2000000000000002</v>
      </c>
      <c r="AA3580" s="5">
        <v>35671.129999999997</v>
      </c>
      <c r="AB3580" s="5">
        <f t="shared" si="498"/>
        <v>2532650.23</v>
      </c>
      <c r="AC3580" s="5">
        <v>23705.4</v>
      </c>
      <c r="AD3580" s="5">
        <f t="shared" si="499"/>
        <v>1801610.4</v>
      </c>
      <c r="AE3580" s="5">
        <v>129799.55</v>
      </c>
      <c r="AF3580" s="5">
        <v>35447.599999999999</v>
      </c>
      <c r="AG3580" s="5">
        <v>10813.46</v>
      </c>
      <c r="AH3580" s="5">
        <v>3190</v>
      </c>
      <c r="AI3580" s="5">
        <v>6400</v>
      </c>
      <c r="AJ3580">
        <v>0</v>
      </c>
      <c r="AK3580" s="5">
        <v>0</v>
      </c>
      <c r="AL3580" s="5">
        <v>2034.16</v>
      </c>
      <c r="AM3580" s="5">
        <v>46866.96</v>
      </c>
      <c r="AN3580">
        <v>4</v>
      </c>
      <c r="AO3580">
        <v>3</v>
      </c>
      <c r="AP3580" t="str">
        <f t="shared" si="500"/>
        <v>Yes</v>
      </c>
      <c r="AQ3580">
        <v>1</v>
      </c>
      <c r="AR3580" s="5">
        <f t="shared" si="501"/>
        <v>2036162.13</v>
      </c>
      <c r="AS3580" s="5">
        <f t="shared" si="502"/>
        <v>496488.1</v>
      </c>
      <c r="AT3580" t="s">
        <v>59</v>
      </c>
      <c r="AU3580" t="s">
        <v>6164</v>
      </c>
      <c r="AV3580" t="s">
        <v>6165</v>
      </c>
      <c r="AW3580" t="s">
        <v>6166</v>
      </c>
      <c r="AX3580" t="s">
        <v>6167</v>
      </c>
      <c r="AY3580">
        <v>75</v>
      </c>
      <c r="AZ3580">
        <v>0</v>
      </c>
      <c r="BA3580">
        <v>25</v>
      </c>
      <c r="BB3580" t="s">
        <v>6191</v>
      </c>
      <c r="BC3580">
        <v>0</v>
      </c>
      <c r="BD3580">
        <v>0</v>
      </c>
      <c r="BE3580" t="s">
        <v>6169</v>
      </c>
      <c r="BF3580" t="s">
        <v>6170</v>
      </c>
      <c r="BG3580">
        <v>1</v>
      </c>
      <c r="BH3580" t="s">
        <v>6179</v>
      </c>
      <c r="BI3580">
        <v>32</v>
      </c>
      <c r="BJ3580" t="s">
        <v>6172</v>
      </c>
      <c r="BK3580">
        <v>1</v>
      </c>
      <c r="BL3580">
        <v>82</v>
      </c>
      <c r="BM3580" s="3">
        <f t="shared" si="503"/>
        <v>0.92682926829268297</v>
      </c>
    </row>
    <row r="3581" spans="1:65">
      <c r="A3581" t="s">
        <v>3718</v>
      </c>
      <c r="B3581" s="2">
        <v>45874</v>
      </c>
      <c r="C3581" t="s">
        <v>3137</v>
      </c>
      <c r="D3581" t="s">
        <v>3639</v>
      </c>
      <c r="E3581">
        <v>8</v>
      </c>
      <c r="F3581" t="s">
        <v>61</v>
      </c>
      <c r="G3581" t="s">
        <v>50</v>
      </c>
      <c r="H3581" t="s">
        <v>127</v>
      </c>
      <c r="I3581" t="s">
        <v>74</v>
      </c>
      <c r="J3581" t="s">
        <v>65</v>
      </c>
      <c r="K3581" t="s">
        <v>54</v>
      </c>
      <c r="L3581" t="s">
        <v>87</v>
      </c>
      <c r="M3581" t="s">
        <v>56</v>
      </c>
      <c r="N3581" t="s">
        <v>69</v>
      </c>
      <c r="O3581" t="s">
        <v>120</v>
      </c>
      <c r="P3581">
        <v>48</v>
      </c>
      <c r="Q3581">
        <v>48</v>
      </c>
      <c r="R3581">
        <v>47</v>
      </c>
      <c r="S3581">
        <v>1</v>
      </c>
      <c r="T3581">
        <f t="shared" si="495"/>
        <v>46</v>
      </c>
      <c r="U3581">
        <v>46</v>
      </c>
      <c r="V3581">
        <f t="shared" si="496"/>
        <v>0</v>
      </c>
      <c r="W3581" s="3">
        <f t="shared" si="497"/>
        <v>2.1276595744680851E-2</v>
      </c>
      <c r="X3581">
        <v>34</v>
      </c>
      <c r="Y3581" s="4">
        <v>30.6</v>
      </c>
      <c r="Z3581" s="4">
        <v>3.7</v>
      </c>
      <c r="AA3581" s="5">
        <v>56178.879999999997</v>
      </c>
      <c r="AB3581" s="5">
        <f t="shared" si="498"/>
        <v>2584228.48</v>
      </c>
      <c r="AC3581" s="5">
        <v>35679.199999999997</v>
      </c>
      <c r="AD3581" s="5">
        <f t="shared" si="499"/>
        <v>1676922.4</v>
      </c>
      <c r="AE3581" s="5">
        <v>103845.77</v>
      </c>
      <c r="AF3581" s="5">
        <v>29054.82</v>
      </c>
      <c r="AG3581" s="5">
        <v>9882.0300000000007</v>
      </c>
      <c r="AH3581" s="5">
        <v>5365</v>
      </c>
      <c r="AI3581" s="5">
        <v>4600</v>
      </c>
      <c r="AJ3581">
        <v>0</v>
      </c>
      <c r="AK3581" s="5">
        <v>0</v>
      </c>
      <c r="AL3581" s="5">
        <v>0</v>
      </c>
      <c r="AM3581" s="5">
        <v>31926.5</v>
      </c>
      <c r="AN3581">
        <v>4</v>
      </c>
      <c r="AO3581">
        <v>2</v>
      </c>
      <c r="AP3581" t="str">
        <f t="shared" si="500"/>
        <v>Yes</v>
      </c>
      <c r="AQ3581">
        <v>1</v>
      </c>
      <c r="AR3581" s="5">
        <f t="shared" si="501"/>
        <v>1861596.52</v>
      </c>
      <c r="AS3581" s="5">
        <f t="shared" si="502"/>
        <v>722631.96</v>
      </c>
      <c r="AT3581" t="s">
        <v>59</v>
      </c>
      <c r="AU3581" t="s">
        <v>6164</v>
      </c>
      <c r="AV3581" t="s">
        <v>6165</v>
      </c>
      <c r="AW3581" t="s">
        <v>6166</v>
      </c>
      <c r="AX3581" t="s">
        <v>6177</v>
      </c>
      <c r="AY3581">
        <v>50</v>
      </c>
      <c r="AZ3581">
        <v>0</v>
      </c>
      <c r="BA3581">
        <v>0</v>
      </c>
      <c r="BB3581" t="s">
        <v>6168</v>
      </c>
      <c r="BC3581">
        <v>0</v>
      </c>
      <c r="BD3581">
        <v>0</v>
      </c>
      <c r="BE3581" t="s">
        <v>6169</v>
      </c>
      <c r="BF3581" t="s">
        <v>6170</v>
      </c>
      <c r="BG3581">
        <v>1</v>
      </c>
      <c r="BH3581" t="s">
        <v>6186</v>
      </c>
      <c r="BI3581">
        <v>21</v>
      </c>
      <c r="BJ3581" t="s">
        <v>6172</v>
      </c>
      <c r="BK3581">
        <v>0</v>
      </c>
      <c r="BL3581">
        <v>60</v>
      </c>
      <c r="BM3581" s="3">
        <f t="shared" si="503"/>
        <v>0.78333333333333333</v>
      </c>
    </row>
    <row r="3582" spans="1:65">
      <c r="A3582" t="s">
        <v>3719</v>
      </c>
      <c r="B3582" s="2">
        <v>45874</v>
      </c>
      <c r="C3582" t="s">
        <v>3137</v>
      </c>
      <c r="D3582" t="s">
        <v>3639</v>
      </c>
      <c r="E3582">
        <v>8</v>
      </c>
      <c r="F3582" t="s">
        <v>72</v>
      </c>
      <c r="G3582" t="s">
        <v>79</v>
      </c>
      <c r="H3582" t="s">
        <v>86</v>
      </c>
      <c r="I3582" t="s">
        <v>64</v>
      </c>
      <c r="J3582" t="s">
        <v>81</v>
      </c>
      <c r="K3582" t="s">
        <v>75</v>
      </c>
      <c r="L3582" t="s">
        <v>87</v>
      </c>
      <c r="M3582" t="s">
        <v>56</v>
      </c>
      <c r="N3582" t="s">
        <v>57</v>
      </c>
      <c r="O3582" t="s">
        <v>70</v>
      </c>
      <c r="P3582">
        <v>38</v>
      </c>
      <c r="Q3582">
        <v>40</v>
      </c>
      <c r="R3582">
        <v>41</v>
      </c>
      <c r="S3582">
        <v>1</v>
      </c>
      <c r="T3582">
        <f t="shared" si="495"/>
        <v>40</v>
      </c>
      <c r="U3582">
        <v>38</v>
      </c>
      <c r="V3582">
        <f t="shared" si="496"/>
        <v>2</v>
      </c>
      <c r="W3582" s="3">
        <f t="shared" si="497"/>
        <v>2.4390243902439025E-2</v>
      </c>
      <c r="X3582">
        <v>20</v>
      </c>
      <c r="Y3582" s="4">
        <v>8.8000000000000007</v>
      </c>
      <c r="Z3582" s="4">
        <v>1.5</v>
      </c>
      <c r="AA3582" s="5">
        <v>77792.509999999995</v>
      </c>
      <c r="AB3582" s="5">
        <f t="shared" si="498"/>
        <v>2956115.38</v>
      </c>
      <c r="AC3582" s="5">
        <v>54554.94</v>
      </c>
      <c r="AD3582" s="5">
        <f t="shared" si="499"/>
        <v>2236752.54</v>
      </c>
      <c r="AE3582" s="5">
        <v>121929.43</v>
      </c>
      <c r="AF3582" s="5">
        <v>35297.93</v>
      </c>
      <c r="AG3582" s="5">
        <v>9177.33</v>
      </c>
      <c r="AH3582" s="5">
        <v>2175</v>
      </c>
      <c r="AI3582" s="5">
        <v>6800</v>
      </c>
      <c r="AJ3582">
        <v>0</v>
      </c>
      <c r="AK3582" s="5">
        <v>0</v>
      </c>
      <c r="AL3582" s="5">
        <v>3023.8</v>
      </c>
      <c r="AM3582" s="5">
        <v>24375.01</v>
      </c>
      <c r="AN3582">
        <v>4</v>
      </c>
      <c r="AO3582">
        <v>3</v>
      </c>
      <c r="AP3582" t="str">
        <f t="shared" si="500"/>
        <v>Yes</v>
      </c>
      <c r="AQ3582">
        <v>1</v>
      </c>
      <c r="AR3582" s="5">
        <f t="shared" si="501"/>
        <v>2439531.04</v>
      </c>
      <c r="AS3582" s="5">
        <f t="shared" si="502"/>
        <v>516584.34</v>
      </c>
      <c r="AT3582" t="s">
        <v>59</v>
      </c>
      <c r="AU3582" t="s">
        <v>6164</v>
      </c>
      <c r="AV3582" t="s">
        <v>6165</v>
      </c>
      <c r="AW3582" t="s">
        <v>6166</v>
      </c>
      <c r="AX3582" t="s">
        <v>6177</v>
      </c>
      <c r="AY3582">
        <v>38</v>
      </c>
      <c r="AZ3582">
        <v>0</v>
      </c>
      <c r="BA3582">
        <v>21</v>
      </c>
      <c r="BB3582" t="s">
        <v>6180</v>
      </c>
      <c r="BC3582">
        <v>0</v>
      </c>
      <c r="BD3582">
        <v>0</v>
      </c>
      <c r="BE3582" t="s">
        <v>6169</v>
      </c>
      <c r="BF3582" t="s">
        <v>6170</v>
      </c>
      <c r="BG3582">
        <v>1</v>
      </c>
      <c r="BH3582" t="s">
        <v>6179</v>
      </c>
      <c r="BI3582">
        <v>49</v>
      </c>
      <c r="BJ3582" t="s">
        <v>6172</v>
      </c>
      <c r="BK3582">
        <v>0</v>
      </c>
      <c r="BL3582">
        <v>51</v>
      </c>
      <c r="BM3582" s="3">
        <f t="shared" si="503"/>
        <v>0.80392156862745101</v>
      </c>
    </row>
    <row r="3583" spans="1:65">
      <c r="A3583" t="s">
        <v>3720</v>
      </c>
      <c r="B3583" s="2">
        <v>45874</v>
      </c>
      <c r="C3583" t="s">
        <v>3137</v>
      </c>
      <c r="D3583" t="s">
        <v>3639</v>
      </c>
      <c r="E3583">
        <v>8</v>
      </c>
      <c r="F3583" t="s">
        <v>49</v>
      </c>
      <c r="G3583" t="s">
        <v>50</v>
      </c>
      <c r="H3583" t="s">
        <v>108</v>
      </c>
      <c r="I3583" t="s">
        <v>64</v>
      </c>
      <c r="J3583" t="s">
        <v>53</v>
      </c>
      <c r="K3583" t="s">
        <v>75</v>
      </c>
      <c r="L3583" t="s">
        <v>67</v>
      </c>
      <c r="M3583" t="s">
        <v>68</v>
      </c>
      <c r="N3583" t="s">
        <v>76</v>
      </c>
      <c r="O3583" t="s">
        <v>82</v>
      </c>
      <c r="P3583">
        <v>63</v>
      </c>
      <c r="Q3583">
        <v>67</v>
      </c>
      <c r="R3583">
        <v>66</v>
      </c>
      <c r="S3583">
        <v>5</v>
      </c>
      <c r="T3583">
        <f t="shared" si="495"/>
        <v>61</v>
      </c>
      <c r="U3583">
        <v>61</v>
      </c>
      <c r="V3583">
        <f t="shared" si="496"/>
        <v>0</v>
      </c>
      <c r="W3583" s="3">
        <f t="shared" si="497"/>
        <v>7.575757575757576E-2</v>
      </c>
      <c r="X3583">
        <v>30</v>
      </c>
      <c r="Y3583" s="4">
        <v>6.9</v>
      </c>
      <c r="Z3583" s="4">
        <v>1.7</v>
      </c>
      <c r="AA3583" s="5">
        <v>35592.26</v>
      </c>
      <c r="AB3583" s="5">
        <f t="shared" si="498"/>
        <v>2171127.86</v>
      </c>
      <c r="AC3583" s="5">
        <v>22063.43</v>
      </c>
      <c r="AD3583" s="5">
        <f t="shared" si="499"/>
        <v>1456186.38</v>
      </c>
      <c r="AE3583" s="5">
        <v>109956.76</v>
      </c>
      <c r="AF3583" s="5">
        <v>30763.68</v>
      </c>
      <c r="AG3583" s="5">
        <v>9669.02</v>
      </c>
      <c r="AH3583" s="5">
        <v>2465</v>
      </c>
      <c r="AI3583" s="5">
        <v>20357.830000000002</v>
      </c>
      <c r="AJ3583">
        <v>2</v>
      </c>
      <c r="AK3583" s="5">
        <v>18211.52</v>
      </c>
      <c r="AL3583" s="5">
        <v>0</v>
      </c>
      <c r="AM3583" s="5">
        <v>39543.4</v>
      </c>
      <c r="AN3583">
        <v>4</v>
      </c>
      <c r="AO3583">
        <v>3</v>
      </c>
      <c r="AP3583" t="str">
        <f t="shared" si="500"/>
        <v>Yes</v>
      </c>
      <c r="AQ3583">
        <v>3</v>
      </c>
      <c r="AR3583" s="5">
        <f t="shared" si="501"/>
        <v>1687153.59</v>
      </c>
      <c r="AS3583" s="5">
        <f t="shared" si="502"/>
        <v>483974.27</v>
      </c>
      <c r="AT3583" t="s">
        <v>1641</v>
      </c>
      <c r="AU3583" t="s">
        <v>6199</v>
      </c>
      <c r="AV3583" t="s">
        <v>6200</v>
      </c>
      <c r="AW3583" t="s">
        <v>6175</v>
      </c>
      <c r="AX3583" t="s">
        <v>6167</v>
      </c>
      <c r="AY3583">
        <v>64</v>
      </c>
      <c r="AZ3583">
        <v>0</v>
      </c>
      <c r="BA3583">
        <v>0</v>
      </c>
      <c r="BB3583" t="s">
        <v>6168</v>
      </c>
      <c r="BC3583">
        <v>0</v>
      </c>
      <c r="BD3583">
        <v>0</v>
      </c>
      <c r="BE3583" t="s">
        <v>6169</v>
      </c>
      <c r="BF3583" t="s">
        <v>6210</v>
      </c>
      <c r="BG3583">
        <v>0</v>
      </c>
      <c r="BH3583" t="s">
        <v>6171</v>
      </c>
      <c r="BI3583">
        <v>43</v>
      </c>
      <c r="BJ3583" t="s">
        <v>6172</v>
      </c>
      <c r="BK3583">
        <v>0</v>
      </c>
      <c r="BL3583">
        <v>74</v>
      </c>
      <c r="BM3583" s="3">
        <f t="shared" si="503"/>
        <v>0.89189189189189189</v>
      </c>
    </row>
    <row r="3584" spans="1:65">
      <c r="A3584" t="s">
        <v>3721</v>
      </c>
      <c r="B3584" s="2">
        <v>45875</v>
      </c>
      <c r="C3584" t="s">
        <v>3137</v>
      </c>
      <c r="D3584" t="s">
        <v>3639</v>
      </c>
      <c r="E3584">
        <v>8</v>
      </c>
      <c r="F3584" t="s">
        <v>61</v>
      </c>
      <c r="G3584" t="s">
        <v>62</v>
      </c>
      <c r="H3584" t="s">
        <v>115</v>
      </c>
      <c r="I3584" t="s">
        <v>64</v>
      </c>
      <c r="J3584" t="s">
        <v>53</v>
      </c>
      <c r="K3584" t="s">
        <v>75</v>
      </c>
      <c r="L3584" t="s">
        <v>87</v>
      </c>
      <c r="M3584" t="s">
        <v>56</v>
      </c>
      <c r="N3584" t="s">
        <v>57</v>
      </c>
      <c r="O3584" t="s">
        <v>70</v>
      </c>
      <c r="P3584">
        <v>56</v>
      </c>
      <c r="Q3584">
        <v>57</v>
      </c>
      <c r="R3584">
        <v>54</v>
      </c>
      <c r="S3584">
        <v>1</v>
      </c>
      <c r="T3584">
        <f t="shared" si="495"/>
        <v>53</v>
      </c>
      <c r="U3584">
        <v>53</v>
      </c>
      <c r="V3584">
        <f t="shared" si="496"/>
        <v>0</v>
      </c>
      <c r="W3584" s="3">
        <f t="shared" si="497"/>
        <v>1.8518518518518517E-2</v>
      </c>
      <c r="X3584">
        <v>5</v>
      </c>
      <c r="Y3584" s="4">
        <v>2.6</v>
      </c>
      <c r="Z3584" s="4">
        <v>0.7</v>
      </c>
      <c r="AA3584" s="5">
        <v>35608.92</v>
      </c>
      <c r="AB3584" s="5">
        <f t="shared" si="498"/>
        <v>1887272.76</v>
      </c>
      <c r="AC3584" s="5">
        <v>24100.9</v>
      </c>
      <c r="AD3584" s="5">
        <f t="shared" si="499"/>
        <v>1301448.6000000001</v>
      </c>
      <c r="AE3584" s="5">
        <v>89683.35</v>
      </c>
      <c r="AF3584" s="5">
        <v>23168.3</v>
      </c>
      <c r="AG3584" s="5">
        <v>6947.19</v>
      </c>
      <c r="AH3584" s="5">
        <v>1015</v>
      </c>
      <c r="AI3584" s="5">
        <v>3200</v>
      </c>
      <c r="AJ3584">
        <v>0</v>
      </c>
      <c r="AK3584" s="5">
        <v>0</v>
      </c>
      <c r="AL3584" s="5">
        <v>0</v>
      </c>
      <c r="AM3584" s="5">
        <v>34675.9</v>
      </c>
      <c r="AN3584">
        <v>4</v>
      </c>
      <c r="AO3584">
        <v>3</v>
      </c>
      <c r="AP3584" t="str">
        <f t="shared" si="500"/>
        <v>Yes</v>
      </c>
      <c r="AQ3584">
        <v>1</v>
      </c>
      <c r="AR3584" s="5">
        <f t="shared" si="501"/>
        <v>1460138.34</v>
      </c>
      <c r="AS3584" s="5">
        <f t="shared" si="502"/>
        <v>427134.42</v>
      </c>
      <c r="AT3584" t="s">
        <v>59</v>
      </c>
      <c r="AU3584" t="s">
        <v>6164</v>
      </c>
      <c r="AV3584" t="s">
        <v>6165</v>
      </c>
      <c r="AW3584" t="s">
        <v>6166</v>
      </c>
      <c r="AX3584" t="s">
        <v>6167</v>
      </c>
      <c r="AY3584">
        <v>56</v>
      </c>
      <c r="AZ3584">
        <v>0</v>
      </c>
      <c r="BA3584">
        <v>0</v>
      </c>
      <c r="BB3584" t="s">
        <v>6168</v>
      </c>
      <c r="BC3584">
        <v>0</v>
      </c>
      <c r="BD3584">
        <v>0</v>
      </c>
      <c r="BE3584" t="s">
        <v>6169</v>
      </c>
      <c r="BF3584" t="s">
        <v>6170</v>
      </c>
      <c r="BG3584">
        <v>0</v>
      </c>
      <c r="BH3584" t="s">
        <v>6171</v>
      </c>
      <c r="BI3584">
        <v>14</v>
      </c>
      <c r="BJ3584" t="s">
        <v>6172</v>
      </c>
      <c r="BK3584">
        <v>0</v>
      </c>
      <c r="BL3584">
        <v>74</v>
      </c>
      <c r="BM3584" s="3">
        <f t="shared" si="503"/>
        <v>0.72972972972972971</v>
      </c>
    </row>
    <row r="3585" spans="1:65">
      <c r="A3585" t="s">
        <v>3722</v>
      </c>
      <c r="B3585" s="2">
        <v>45875</v>
      </c>
      <c r="C3585" t="s">
        <v>3137</v>
      </c>
      <c r="D3585" t="s">
        <v>3639</v>
      </c>
      <c r="E3585">
        <v>8</v>
      </c>
      <c r="F3585" t="s">
        <v>61</v>
      </c>
      <c r="G3585" t="s">
        <v>50</v>
      </c>
      <c r="H3585" t="s">
        <v>157</v>
      </c>
      <c r="I3585" t="s">
        <v>64</v>
      </c>
      <c r="J3585" t="s">
        <v>65</v>
      </c>
      <c r="K3585" t="s">
        <v>75</v>
      </c>
      <c r="L3585" t="s">
        <v>55</v>
      </c>
      <c r="M3585" t="s">
        <v>56</v>
      </c>
      <c r="N3585" t="s">
        <v>94</v>
      </c>
      <c r="O3585" t="s">
        <v>82</v>
      </c>
      <c r="P3585">
        <v>50</v>
      </c>
      <c r="Q3585">
        <v>50</v>
      </c>
      <c r="R3585">
        <v>49</v>
      </c>
      <c r="S3585">
        <v>1</v>
      </c>
      <c r="T3585">
        <f t="shared" si="495"/>
        <v>48</v>
      </c>
      <c r="U3585">
        <v>48</v>
      </c>
      <c r="V3585">
        <f t="shared" si="496"/>
        <v>0</v>
      </c>
      <c r="W3585" s="3">
        <f t="shared" si="497"/>
        <v>2.0408163265306121E-2</v>
      </c>
      <c r="X3585">
        <v>14</v>
      </c>
      <c r="Y3585" s="4">
        <v>8</v>
      </c>
      <c r="Z3585" s="4">
        <v>1.7</v>
      </c>
      <c r="AA3585" s="5">
        <v>51974.97</v>
      </c>
      <c r="AB3585" s="5">
        <f t="shared" si="498"/>
        <v>2494798.56</v>
      </c>
      <c r="AC3585" s="5">
        <v>34769.01</v>
      </c>
      <c r="AD3585" s="5">
        <f t="shared" si="499"/>
        <v>1703681.49</v>
      </c>
      <c r="AE3585" s="5">
        <v>106941.69</v>
      </c>
      <c r="AF3585" s="5">
        <v>29932.85</v>
      </c>
      <c r="AG3585" s="5">
        <v>7932.49</v>
      </c>
      <c r="AH3585" s="5">
        <v>2465</v>
      </c>
      <c r="AI3585" s="5">
        <v>4600</v>
      </c>
      <c r="AJ3585">
        <v>0</v>
      </c>
      <c r="AK3585" s="5">
        <v>0</v>
      </c>
      <c r="AL3585" s="5">
        <v>0</v>
      </c>
      <c r="AM3585" s="5">
        <v>33213.879999999997</v>
      </c>
      <c r="AN3585">
        <v>4</v>
      </c>
      <c r="AO3585">
        <v>3</v>
      </c>
      <c r="AP3585" t="str">
        <f t="shared" si="500"/>
        <v>Yes</v>
      </c>
      <c r="AQ3585">
        <v>1</v>
      </c>
      <c r="AR3585" s="5">
        <f t="shared" si="501"/>
        <v>1888767.4</v>
      </c>
      <c r="AS3585" s="5">
        <f t="shared" si="502"/>
        <v>606031.16</v>
      </c>
      <c r="AT3585" t="s">
        <v>59</v>
      </c>
      <c r="AU3585" t="s">
        <v>6164</v>
      </c>
      <c r="AV3585" t="s">
        <v>6165</v>
      </c>
      <c r="AW3585" t="s">
        <v>6166</v>
      </c>
      <c r="AX3585" t="s">
        <v>6177</v>
      </c>
      <c r="AY3585">
        <v>53</v>
      </c>
      <c r="AZ3585">
        <v>0</v>
      </c>
      <c r="BA3585">
        <v>0</v>
      </c>
      <c r="BB3585" t="s">
        <v>6168</v>
      </c>
      <c r="BC3585">
        <v>0</v>
      </c>
      <c r="BD3585">
        <v>0</v>
      </c>
      <c r="BE3585" t="s">
        <v>6169</v>
      </c>
      <c r="BF3585" t="s">
        <v>6170</v>
      </c>
      <c r="BG3585">
        <v>0</v>
      </c>
      <c r="BH3585" t="s">
        <v>6171</v>
      </c>
      <c r="BI3585">
        <v>22</v>
      </c>
      <c r="BJ3585" t="s">
        <v>6172</v>
      </c>
      <c r="BK3585">
        <v>0</v>
      </c>
      <c r="BL3585">
        <v>58</v>
      </c>
      <c r="BM3585" s="3">
        <f t="shared" si="503"/>
        <v>0.84482758620689657</v>
      </c>
    </row>
    <row r="3586" spans="1:65">
      <c r="A3586" t="s">
        <v>3723</v>
      </c>
      <c r="B3586" s="2">
        <v>45875</v>
      </c>
      <c r="C3586" t="s">
        <v>3137</v>
      </c>
      <c r="D3586" t="s">
        <v>3639</v>
      </c>
      <c r="E3586">
        <v>8</v>
      </c>
      <c r="F3586" t="s">
        <v>78</v>
      </c>
      <c r="G3586" t="s">
        <v>50</v>
      </c>
      <c r="H3586" t="s">
        <v>181</v>
      </c>
      <c r="I3586" t="s">
        <v>52</v>
      </c>
      <c r="J3586" t="s">
        <v>53</v>
      </c>
      <c r="K3586" t="s">
        <v>75</v>
      </c>
      <c r="L3586" t="s">
        <v>87</v>
      </c>
      <c r="M3586" t="s">
        <v>56</v>
      </c>
      <c r="N3586" t="s">
        <v>109</v>
      </c>
      <c r="O3586" t="s">
        <v>82</v>
      </c>
      <c r="P3586">
        <v>58</v>
      </c>
      <c r="Q3586">
        <v>62</v>
      </c>
      <c r="R3586">
        <v>58</v>
      </c>
      <c r="S3586">
        <v>2</v>
      </c>
      <c r="T3586">
        <f t="shared" ref="T3586:T3649" si="504">R3586-S3586</f>
        <v>56</v>
      </c>
      <c r="U3586">
        <v>56</v>
      </c>
      <c r="V3586">
        <f t="shared" ref="V3586:V3649" si="505">T3586-U3586</f>
        <v>0</v>
      </c>
      <c r="W3586" s="3">
        <f t="shared" ref="W3586:W3649" si="506">IFERROR(S3586/R3586,0)</f>
        <v>3.4482758620689655E-2</v>
      </c>
      <c r="X3586">
        <v>32</v>
      </c>
      <c r="Y3586" s="4">
        <v>1.6</v>
      </c>
      <c r="Z3586" s="4">
        <v>1.3</v>
      </c>
      <c r="AA3586" s="5">
        <v>36053.08</v>
      </c>
      <c r="AB3586" s="5">
        <f t="shared" ref="AB3586:AB3649" si="507">ROUND(U3586*AA3586,2)</f>
        <v>2018972.48</v>
      </c>
      <c r="AC3586" s="5">
        <v>24323.59</v>
      </c>
      <c r="AD3586" s="5">
        <f t="shared" ref="AD3586:AD3649" si="508">ROUND(R3586*AC3586,2)</f>
        <v>1410768.22</v>
      </c>
      <c r="AE3586" s="5">
        <v>102234.06</v>
      </c>
      <c r="AF3586" s="5">
        <v>27967.360000000001</v>
      </c>
      <c r="AG3586" s="5">
        <v>10499.57</v>
      </c>
      <c r="AH3586" s="5">
        <v>1885</v>
      </c>
      <c r="AI3586" s="5">
        <v>6400</v>
      </c>
      <c r="AJ3586">
        <v>0</v>
      </c>
      <c r="AK3586" s="5">
        <v>0</v>
      </c>
      <c r="AL3586" s="5">
        <v>0</v>
      </c>
      <c r="AM3586" s="5">
        <v>77453.42</v>
      </c>
      <c r="AN3586">
        <v>8</v>
      </c>
      <c r="AO3586">
        <v>8</v>
      </c>
      <c r="AP3586" t="str">
        <f t="shared" ref="AP3586:AP3649" si="509">IF(AO3586&lt;=AN3586,"Yes","No")</f>
        <v>Yes</v>
      </c>
      <c r="AQ3586">
        <v>1</v>
      </c>
      <c r="AR3586" s="5">
        <f t="shared" ref="AR3586:AR3649" si="510">ROUND(SUM(AD3586:AI3586)+SUM(AK3586:AM3586),2)</f>
        <v>1637207.63</v>
      </c>
      <c r="AS3586" s="5">
        <f t="shared" ref="AS3586:AS3649" si="511">ROUND(AB3586-AR3586,2)</f>
        <v>381764.85</v>
      </c>
      <c r="AT3586" t="s">
        <v>59</v>
      </c>
      <c r="AU3586" t="s">
        <v>6164</v>
      </c>
      <c r="AV3586" t="s">
        <v>6165</v>
      </c>
      <c r="AW3586" t="s">
        <v>6166</v>
      </c>
      <c r="AX3586" t="s">
        <v>6167</v>
      </c>
      <c r="AY3586">
        <v>60</v>
      </c>
      <c r="AZ3586">
        <v>0</v>
      </c>
      <c r="BA3586">
        <v>0</v>
      </c>
      <c r="BB3586" t="s">
        <v>6168</v>
      </c>
      <c r="BC3586">
        <v>0</v>
      </c>
      <c r="BD3586">
        <v>0</v>
      </c>
      <c r="BE3586" t="s">
        <v>6169</v>
      </c>
      <c r="BF3586" t="s">
        <v>6170</v>
      </c>
      <c r="BG3586">
        <v>0</v>
      </c>
      <c r="BH3586" t="s">
        <v>6171</v>
      </c>
      <c r="BI3586">
        <v>58</v>
      </c>
      <c r="BJ3586" t="s">
        <v>6187</v>
      </c>
      <c r="BK3586">
        <v>0</v>
      </c>
      <c r="BL3586">
        <v>73</v>
      </c>
      <c r="BM3586" s="3">
        <f t="shared" ref="BM3586:BM3649" si="512">IFERROR(R3586/BL3586,0)</f>
        <v>0.79452054794520544</v>
      </c>
    </row>
    <row r="3587" spans="1:65">
      <c r="A3587" t="s">
        <v>3724</v>
      </c>
      <c r="B3587" s="2">
        <v>45875</v>
      </c>
      <c r="C3587" t="s">
        <v>3137</v>
      </c>
      <c r="D3587" t="s">
        <v>3639</v>
      </c>
      <c r="E3587">
        <v>8</v>
      </c>
      <c r="F3587" t="s">
        <v>61</v>
      </c>
      <c r="G3587" t="s">
        <v>50</v>
      </c>
      <c r="H3587" t="s">
        <v>127</v>
      </c>
      <c r="I3587" t="s">
        <v>52</v>
      </c>
      <c r="J3587" t="s">
        <v>53</v>
      </c>
      <c r="K3587" t="s">
        <v>75</v>
      </c>
      <c r="L3587" t="s">
        <v>92</v>
      </c>
      <c r="M3587" t="s">
        <v>56</v>
      </c>
      <c r="N3587" t="s">
        <v>57</v>
      </c>
      <c r="O3587" t="s">
        <v>58</v>
      </c>
      <c r="P3587">
        <v>57</v>
      </c>
      <c r="Q3587">
        <v>60</v>
      </c>
      <c r="R3587">
        <v>58</v>
      </c>
      <c r="S3587">
        <v>1</v>
      </c>
      <c r="T3587">
        <f t="shared" si="504"/>
        <v>57</v>
      </c>
      <c r="U3587">
        <v>55</v>
      </c>
      <c r="V3587">
        <f t="shared" si="505"/>
        <v>2</v>
      </c>
      <c r="W3587" s="3">
        <f t="shared" si="506"/>
        <v>1.7241379310344827E-2</v>
      </c>
      <c r="X3587">
        <v>34</v>
      </c>
      <c r="Y3587" s="4">
        <v>5</v>
      </c>
      <c r="Z3587" s="4">
        <v>1.6</v>
      </c>
      <c r="AA3587" s="5">
        <v>36010.480000000003</v>
      </c>
      <c r="AB3587" s="5">
        <f t="shared" si="507"/>
        <v>1980576.4</v>
      </c>
      <c r="AC3587" s="5">
        <v>23884.2</v>
      </c>
      <c r="AD3587" s="5">
        <f t="shared" si="508"/>
        <v>1385283.6</v>
      </c>
      <c r="AE3587" s="5">
        <v>105284.9</v>
      </c>
      <c r="AF3587" s="5">
        <v>26231.02</v>
      </c>
      <c r="AG3587" s="5">
        <v>9442.52</v>
      </c>
      <c r="AH3587" s="5">
        <v>2320</v>
      </c>
      <c r="AI3587" s="5">
        <v>3200</v>
      </c>
      <c r="AJ3587">
        <v>0</v>
      </c>
      <c r="AK3587" s="5">
        <v>0</v>
      </c>
      <c r="AL3587" s="5">
        <v>1322.09</v>
      </c>
      <c r="AM3587" s="5">
        <v>43168.160000000003</v>
      </c>
      <c r="AN3587">
        <v>4</v>
      </c>
      <c r="AO3587">
        <v>6</v>
      </c>
      <c r="AP3587" t="str">
        <f t="shared" si="509"/>
        <v>No</v>
      </c>
      <c r="AQ3587">
        <v>2</v>
      </c>
      <c r="AR3587" s="5">
        <f t="shared" si="510"/>
        <v>1576252.29</v>
      </c>
      <c r="AS3587" s="5">
        <f t="shared" si="511"/>
        <v>404324.11</v>
      </c>
      <c r="AT3587" t="s">
        <v>59</v>
      </c>
      <c r="AU3587" t="s">
        <v>6164</v>
      </c>
      <c r="AV3587" t="s">
        <v>6165</v>
      </c>
      <c r="AW3587" t="s">
        <v>6166</v>
      </c>
      <c r="AX3587" t="s">
        <v>6167</v>
      </c>
      <c r="AY3587">
        <v>60</v>
      </c>
      <c r="AZ3587">
        <v>0</v>
      </c>
      <c r="BA3587">
        <v>17</v>
      </c>
      <c r="BB3587" t="s">
        <v>6191</v>
      </c>
      <c r="BC3587">
        <v>0</v>
      </c>
      <c r="BD3587">
        <v>2</v>
      </c>
      <c r="BE3587" t="s">
        <v>6188</v>
      </c>
      <c r="BF3587" t="s">
        <v>6170</v>
      </c>
      <c r="BG3587">
        <v>1</v>
      </c>
      <c r="BH3587" t="s">
        <v>6179</v>
      </c>
      <c r="BI3587">
        <v>39</v>
      </c>
      <c r="BJ3587" t="s">
        <v>6172</v>
      </c>
      <c r="BK3587">
        <v>0</v>
      </c>
      <c r="BL3587">
        <v>71</v>
      </c>
      <c r="BM3587" s="3">
        <f t="shared" si="512"/>
        <v>0.81690140845070425</v>
      </c>
    </row>
    <row r="3588" spans="1:65">
      <c r="A3588" t="s">
        <v>3725</v>
      </c>
      <c r="B3588" s="2">
        <v>45875</v>
      </c>
      <c r="C3588" t="s">
        <v>3137</v>
      </c>
      <c r="D3588" t="s">
        <v>3639</v>
      </c>
      <c r="E3588">
        <v>8</v>
      </c>
      <c r="F3588" t="s">
        <v>72</v>
      </c>
      <c r="G3588" t="s">
        <v>50</v>
      </c>
      <c r="H3588" t="s">
        <v>179</v>
      </c>
      <c r="I3588" t="s">
        <v>52</v>
      </c>
      <c r="J3588" t="s">
        <v>53</v>
      </c>
      <c r="K3588" t="s">
        <v>54</v>
      </c>
      <c r="L3588" t="s">
        <v>67</v>
      </c>
      <c r="M3588" t="s">
        <v>56</v>
      </c>
      <c r="N3588" t="s">
        <v>69</v>
      </c>
      <c r="O3588" t="s">
        <v>82</v>
      </c>
      <c r="P3588">
        <v>59</v>
      </c>
      <c r="Q3588">
        <v>59</v>
      </c>
      <c r="R3588">
        <v>61</v>
      </c>
      <c r="S3588">
        <v>2</v>
      </c>
      <c r="T3588">
        <f t="shared" si="504"/>
        <v>59</v>
      </c>
      <c r="U3588">
        <v>58</v>
      </c>
      <c r="V3588">
        <f t="shared" si="505"/>
        <v>1</v>
      </c>
      <c r="W3588" s="3">
        <f t="shared" si="506"/>
        <v>3.2786885245901641E-2</v>
      </c>
      <c r="X3588">
        <v>46</v>
      </c>
      <c r="Y3588" s="4">
        <v>6.5</v>
      </c>
      <c r="Z3588" s="4">
        <v>2.7</v>
      </c>
      <c r="AA3588" s="5">
        <v>38564.36</v>
      </c>
      <c r="AB3588" s="5">
        <f t="shared" si="507"/>
        <v>2236732.88</v>
      </c>
      <c r="AC3588" s="5">
        <v>22909.47</v>
      </c>
      <c r="AD3588" s="5">
        <f t="shared" si="508"/>
        <v>1397477.67</v>
      </c>
      <c r="AE3588" s="5">
        <v>109512.9</v>
      </c>
      <c r="AF3588" s="5">
        <v>26829.87</v>
      </c>
      <c r="AG3588" s="5">
        <v>10490.07</v>
      </c>
      <c r="AH3588" s="5">
        <v>3915</v>
      </c>
      <c r="AI3588" s="5">
        <v>6400</v>
      </c>
      <c r="AJ3588">
        <v>0</v>
      </c>
      <c r="AK3588" s="5">
        <v>0</v>
      </c>
      <c r="AL3588" s="5">
        <v>666.6</v>
      </c>
      <c r="AM3588" s="5">
        <v>37158.81</v>
      </c>
      <c r="AN3588">
        <v>4</v>
      </c>
      <c r="AO3588">
        <v>4</v>
      </c>
      <c r="AP3588" t="str">
        <f t="shared" si="509"/>
        <v>Yes</v>
      </c>
      <c r="AQ3588">
        <v>1</v>
      </c>
      <c r="AR3588" s="5">
        <f t="shared" si="510"/>
        <v>1592450.92</v>
      </c>
      <c r="AS3588" s="5">
        <f t="shared" si="511"/>
        <v>644281.96</v>
      </c>
      <c r="AT3588" t="s">
        <v>59</v>
      </c>
      <c r="AU3588" t="s">
        <v>6164</v>
      </c>
      <c r="AV3588" t="s">
        <v>6165</v>
      </c>
      <c r="AW3588" t="s">
        <v>6166</v>
      </c>
      <c r="AX3588" t="s">
        <v>6184</v>
      </c>
      <c r="AY3588">
        <v>60</v>
      </c>
      <c r="AZ3588">
        <v>0</v>
      </c>
      <c r="BA3588">
        <v>15</v>
      </c>
      <c r="BB3588" t="s">
        <v>6198</v>
      </c>
      <c r="BC3588">
        <v>0</v>
      </c>
      <c r="BD3588">
        <v>0</v>
      </c>
      <c r="BE3588" t="s">
        <v>6169</v>
      </c>
      <c r="BF3588" t="s">
        <v>6170</v>
      </c>
      <c r="BG3588">
        <v>2</v>
      </c>
      <c r="BH3588" t="s">
        <v>6197</v>
      </c>
      <c r="BI3588">
        <v>68</v>
      </c>
      <c r="BJ3588" t="s">
        <v>6187</v>
      </c>
      <c r="BK3588">
        <v>0</v>
      </c>
      <c r="BL3588">
        <v>71</v>
      </c>
      <c r="BM3588" s="3">
        <f t="shared" si="512"/>
        <v>0.85915492957746475</v>
      </c>
    </row>
    <row r="3589" spans="1:65">
      <c r="A3589" t="s">
        <v>3726</v>
      </c>
      <c r="B3589" s="2">
        <v>45875</v>
      </c>
      <c r="C3589" t="s">
        <v>3137</v>
      </c>
      <c r="D3589" t="s">
        <v>3639</v>
      </c>
      <c r="E3589">
        <v>8</v>
      </c>
      <c r="F3589" t="s">
        <v>49</v>
      </c>
      <c r="G3589" t="s">
        <v>50</v>
      </c>
      <c r="H3589" t="s">
        <v>51</v>
      </c>
      <c r="I3589" t="s">
        <v>64</v>
      </c>
      <c r="J3589" t="s">
        <v>65</v>
      </c>
      <c r="K3589" t="s">
        <v>75</v>
      </c>
      <c r="L3589" t="s">
        <v>92</v>
      </c>
      <c r="M3589" t="s">
        <v>56</v>
      </c>
      <c r="N3589" t="s">
        <v>57</v>
      </c>
      <c r="O3589" t="s">
        <v>82</v>
      </c>
      <c r="P3589">
        <v>46</v>
      </c>
      <c r="Q3589">
        <v>48</v>
      </c>
      <c r="R3589">
        <v>48</v>
      </c>
      <c r="S3589">
        <v>1</v>
      </c>
      <c r="T3589">
        <f t="shared" si="504"/>
        <v>47</v>
      </c>
      <c r="U3589">
        <v>44</v>
      </c>
      <c r="V3589">
        <f t="shared" si="505"/>
        <v>3</v>
      </c>
      <c r="W3589" s="3">
        <f t="shared" si="506"/>
        <v>2.0833333333333332E-2</v>
      </c>
      <c r="X3589">
        <v>22</v>
      </c>
      <c r="Y3589" s="4">
        <v>7.7</v>
      </c>
      <c r="Z3589" s="4">
        <v>2</v>
      </c>
      <c r="AA3589" s="5">
        <v>51831.45</v>
      </c>
      <c r="AB3589" s="5">
        <f t="shared" si="507"/>
        <v>2280583.7999999998</v>
      </c>
      <c r="AC3589" s="5">
        <v>35419.230000000003</v>
      </c>
      <c r="AD3589" s="5">
        <f t="shared" si="508"/>
        <v>1700123.04</v>
      </c>
      <c r="AE3589" s="5">
        <v>104958.8</v>
      </c>
      <c r="AF3589" s="5">
        <v>31681.81</v>
      </c>
      <c r="AG3589" s="5">
        <v>8598.3700000000008</v>
      </c>
      <c r="AH3589" s="5">
        <v>2900</v>
      </c>
      <c r="AI3589" s="5">
        <v>4600</v>
      </c>
      <c r="AJ3589">
        <v>0</v>
      </c>
      <c r="AK3589" s="5">
        <v>0</v>
      </c>
      <c r="AL3589" s="5">
        <v>2986.94</v>
      </c>
      <c r="AM3589" s="5">
        <v>34454.410000000003</v>
      </c>
      <c r="AN3589">
        <v>4</v>
      </c>
      <c r="AO3589">
        <v>6</v>
      </c>
      <c r="AP3589" t="str">
        <f t="shared" si="509"/>
        <v>No</v>
      </c>
      <c r="AQ3589">
        <v>3</v>
      </c>
      <c r="AR3589" s="5">
        <f t="shared" si="510"/>
        <v>1890303.37</v>
      </c>
      <c r="AS3589" s="5">
        <f t="shared" si="511"/>
        <v>390280.43</v>
      </c>
      <c r="AT3589" t="s">
        <v>59</v>
      </c>
      <c r="AU3589" t="s">
        <v>6164</v>
      </c>
      <c r="AV3589" t="s">
        <v>6165</v>
      </c>
      <c r="AW3589" t="s">
        <v>6166</v>
      </c>
      <c r="AX3589" t="s">
        <v>6184</v>
      </c>
      <c r="AY3589">
        <v>47</v>
      </c>
      <c r="AZ3589">
        <v>1</v>
      </c>
      <c r="BA3589">
        <v>24</v>
      </c>
      <c r="BB3589" t="s">
        <v>6180</v>
      </c>
      <c r="BC3589">
        <v>2</v>
      </c>
      <c r="BD3589">
        <v>0</v>
      </c>
      <c r="BE3589" t="s">
        <v>6178</v>
      </c>
      <c r="BF3589" t="s">
        <v>6170</v>
      </c>
      <c r="BG3589">
        <v>0</v>
      </c>
      <c r="BH3589" t="s">
        <v>6171</v>
      </c>
      <c r="BI3589">
        <v>44</v>
      </c>
      <c r="BJ3589" t="s">
        <v>6172</v>
      </c>
      <c r="BK3589">
        <v>0</v>
      </c>
      <c r="BL3589">
        <v>59</v>
      </c>
      <c r="BM3589" s="3">
        <f t="shared" si="512"/>
        <v>0.81355932203389836</v>
      </c>
    </row>
    <row r="3590" spans="1:65">
      <c r="A3590" t="s">
        <v>3727</v>
      </c>
      <c r="B3590" s="2">
        <v>45875</v>
      </c>
      <c r="C3590" t="s">
        <v>3137</v>
      </c>
      <c r="D3590" t="s">
        <v>3639</v>
      </c>
      <c r="E3590">
        <v>8</v>
      </c>
      <c r="F3590" t="s">
        <v>49</v>
      </c>
      <c r="G3590" t="s">
        <v>50</v>
      </c>
      <c r="H3590" t="s">
        <v>245</v>
      </c>
      <c r="I3590" t="s">
        <v>64</v>
      </c>
      <c r="J3590" t="s">
        <v>65</v>
      </c>
      <c r="K3590" t="s">
        <v>66</v>
      </c>
      <c r="L3590" t="s">
        <v>87</v>
      </c>
      <c r="M3590" t="s">
        <v>68</v>
      </c>
      <c r="N3590" t="s">
        <v>109</v>
      </c>
      <c r="O3590" t="s">
        <v>70</v>
      </c>
      <c r="P3590">
        <v>45</v>
      </c>
      <c r="Q3590">
        <v>47</v>
      </c>
      <c r="R3590">
        <v>45</v>
      </c>
      <c r="S3590">
        <v>1</v>
      </c>
      <c r="T3590">
        <f t="shared" si="504"/>
        <v>44</v>
      </c>
      <c r="U3590">
        <v>44</v>
      </c>
      <c r="V3590">
        <f t="shared" si="505"/>
        <v>0</v>
      </c>
      <c r="W3590" s="3">
        <f t="shared" si="506"/>
        <v>2.2222222222222223E-2</v>
      </c>
      <c r="X3590">
        <v>26</v>
      </c>
      <c r="Y3590" s="4">
        <v>2.9</v>
      </c>
      <c r="Z3590" s="4">
        <v>1</v>
      </c>
      <c r="AA3590" s="5">
        <v>49031.12</v>
      </c>
      <c r="AB3590" s="5">
        <f t="shared" si="507"/>
        <v>2157369.2799999998</v>
      </c>
      <c r="AC3590" s="5">
        <v>34333.699999999997</v>
      </c>
      <c r="AD3590" s="5">
        <f t="shared" si="508"/>
        <v>1545016.5</v>
      </c>
      <c r="AE3590" s="5">
        <v>96358.8</v>
      </c>
      <c r="AF3590" s="5">
        <v>30083.11</v>
      </c>
      <c r="AG3590" s="5">
        <v>8781.07</v>
      </c>
      <c r="AH3590" s="5">
        <v>1450</v>
      </c>
      <c r="AI3590" s="5">
        <v>4600</v>
      </c>
      <c r="AJ3590">
        <v>1</v>
      </c>
      <c r="AK3590" s="5">
        <v>14424.39</v>
      </c>
      <c r="AL3590" s="5">
        <v>0</v>
      </c>
      <c r="AM3590" s="5">
        <v>71048.03</v>
      </c>
      <c r="AN3590">
        <v>8</v>
      </c>
      <c r="AO3590">
        <v>10</v>
      </c>
      <c r="AP3590" t="str">
        <f t="shared" si="509"/>
        <v>No</v>
      </c>
      <c r="AQ3590">
        <v>3</v>
      </c>
      <c r="AR3590" s="5">
        <f t="shared" si="510"/>
        <v>1771761.9</v>
      </c>
      <c r="AS3590" s="5">
        <f t="shared" si="511"/>
        <v>385607.38</v>
      </c>
      <c r="AT3590" t="s">
        <v>59</v>
      </c>
      <c r="AU3590" t="s">
        <v>6181</v>
      </c>
      <c r="AV3590" t="s">
        <v>6182</v>
      </c>
      <c r="AW3590" t="s">
        <v>6183</v>
      </c>
      <c r="AX3590" t="s">
        <v>6167</v>
      </c>
      <c r="AY3590">
        <v>45</v>
      </c>
      <c r="AZ3590">
        <v>0</v>
      </c>
      <c r="BA3590">
        <v>0</v>
      </c>
      <c r="BB3590" t="s">
        <v>6168</v>
      </c>
      <c r="BC3590">
        <v>1</v>
      </c>
      <c r="BD3590">
        <v>1</v>
      </c>
      <c r="BE3590" t="s">
        <v>6188</v>
      </c>
      <c r="BF3590" t="s">
        <v>6170</v>
      </c>
      <c r="BG3590">
        <v>0</v>
      </c>
      <c r="BH3590" t="s">
        <v>6171</v>
      </c>
      <c r="BI3590">
        <v>43</v>
      </c>
      <c r="BJ3590" t="s">
        <v>6172</v>
      </c>
      <c r="BK3590">
        <v>0</v>
      </c>
      <c r="BL3590">
        <v>62</v>
      </c>
      <c r="BM3590" s="3">
        <f t="shared" si="512"/>
        <v>0.72580645161290325</v>
      </c>
    </row>
    <row r="3591" spans="1:65">
      <c r="A3591" t="s">
        <v>3728</v>
      </c>
      <c r="B3591" s="2">
        <v>45875</v>
      </c>
      <c r="C3591" t="s">
        <v>3137</v>
      </c>
      <c r="D3591" t="s">
        <v>3639</v>
      </c>
      <c r="E3591">
        <v>8</v>
      </c>
      <c r="F3591" t="s">
        <v>61</v>
      </c>
      <c r="G3591" t="s">
        <v>62</v>
      </c>
      <c r="H3591" t="s">
        <v>104</v>
      </c>
      <c r="I3591" t="s">
        <v>52</v>
      </c>
      <c r="J3591" t="s">
        <v>65</v>
      </c>
      <c r="K3591" t="s">
        <v>54</v>
      </c>
      <c r="L3591" t="s">
        <v>92</v>
      </c>
      <c r="M3591" t="s">
        <v>68</v>
      </c>
      <c r="N3591" t="s">
        <v>109</v>
      </c>
      <c r="O3591" t="s">
        <v>58</v>
      </c>
      <c r="P3591">
        <v>49</v>
      </c>
      <c r="Q3591">
        <v>52</v>
      </c>
      <c r="R3591">
        <v>53</v>
      </c>
      <c r="S3591">
        <v>2</v>
      </c>
      <c r="T3591">
        <f t="shared" si="504"/>
        <v>51</v>
      </c>
      <c r="U3591">
        <v>49</v>
      </c>
      <c r="V3591">
        <f t="shared" si="505"/>
        <v>2</v>
      </c>
      <c r="W3591" s="3">
        <f t="shared" si="506"/>
        <v>3.7735849056603772E-2</v>
      </c>
      <c r="X3591">
        <v>44</v>
      </c>
      <c r="Y3591" s="4">
        <v>7.7</v>
      </c>
      <c r="Z3591" s="4">
        <v>2.1</v>
      </c>
      <c r="AA3591" s="5">
        <v>55791.63</v>
      </c>
      <c r="AB3591" s="5">
        <f t="shared" si="507"/>
        <v>2733789.87</v>
      </c>
      <c r="AC3591" s="5">
        <v>33407.29</v>
      </c>
      <c r="AD3591" s="5">
        <f t="shared" si="508"/>
        <v>1770586.37</v>
      </c>
      <c r="AE3591" s="5">
        <v>122726.62</v>
      </c>
      <c r="AF3591" s="5">
        <v>33052.230000000003</v>
      </c>
      <c r="AG3591" s="5">
        <v>11216.54</v>
      </c>
      <c r="AH3591" s="5">
        <v>3045</v>
      </c>
      <c r="AI3591" s="5">
        <v>9200</v>
      </c>
      <c r="AJ3591">
        <v>3</v>
      </c>
      <c r="AK3591" s="5">
        <v>42591.89</v>
      </c>
      <c r="AL3591" s="5">
        <v>2017.59</v>
      </c>
      <c r="AM3591" s="5">
        <v>71666.58</v>
      </c>
      <c r="AN3591">
        <v>8</v>
      </c>
      <c r="AO3591">
        <v>7</v>
      </c>
      <c r="AP3591" t="str">
        <f t="shared" si="509"/>
        <v>Yes</v>
      </c>
      <c r="AQ3591">
        <v>4</v>
      </c>
      <c r="AR3591" s="5">
        <f t="shared" si="510"/>
        <v>2066102.82</v>
      </c>
      <c r="AS3591" s="5">
        <f t="shared" si="511"/>
        <v>667687.05000000005</v>
      </c>
      <c r="AT3591" t="s">
        <v>59</v>
      </c>
      <c r="AU3591" t="s">
        <v>6181</v>
      </c>
      <c r="AV3591" t="s">
        <v>6182</v>
      </c>
      <c r="AW3591" t="s">
        <v>6213</v>
      </c>
      <c r="AX3591" t="s">
        <v>6177</v>
      </c>
      <c r="AY3591">
        <v>49</v>
      </c>
      <c r="AZ3591">
        <v>0</v>
      </c>
      <c r="BA3591">
        <v>14</v>
      </c>
      <c r="BB3591" t="s">
        <v>6180</v>
      </c>
      <c r="BC3591">
        <v>0</v>
      </c>
      <c r="BD3591">
        <v>0</v>
      </c>
      <c r="BE3591" t="s">
        <v>6169</v>
      </c>
      <c r="BF3591" t="s">
        <v>6214</v>
      </c>
      <c r="BG3591">
        <v>0</v>
      </c>
      <c r="BH3591" t="s">
        <v>6171</v>
      </c>
      <c r="BI3591">
        <v>32</v>
      </c>
      <c r="BJ3591" t="s">
        <v>6172</v>
      </c>
      <c r="BK3591">
        <v>0</v>
      </c>
      <c r="BL3591">
        <v>65</v>
      </c>
      <c r="BM3591" s="3">
        <f t="shared" si="512"/>
        <v>0.81538461538461537</v>
      </c>
    </row>
    <row r="3592" spans="1:65">
      <c r="A3592" t="s">
        <v>3729</v>
      </c>
      <c r="B3592" s="2">
        <v>45875</v>
      </c>
      <c r="C3592" t="s">
        <v>3137</v>
      </c>
      <c r="D3592" t="s">
        <v>3639</v>
      </c>
      <c r="E3592">
        <v>8</v>
      </c>
      <c r="F3592" t="s">
        <v>72</v>
      </c>
      <c r="G3592" t="s">
        <v>50</v>
      </c>
      <c r="H3592" t="s">
        <v>73</v>
      </c>
      <c r="I3592" t="s">
        <v>64</v>
      </c>
      <c r="J3592" t="s">
        <v>53</v>
      </c>
      <c r="K3592" t="s">
        <v>75</v>
      </c>
      <c r="L3592" t="s">
        <v>87</v>
      </c>
      <c r="M3592" t="s">
        <v>56</v>
      </c>
      <c r="N3592" t="s">
        <v>94</v>
      </c>
      <c r="O3592" t="s">
        <v>120</v>
      </c>
      <c r="P3592">
        <v>63</v>
      </c>
      <c r="Q3592">
        <v>68</v>
      </c>
      <c r="R3592">
        <v>70</v>
      </c>
      <c r="S3592">
        <v>1</v>
      </c>
      <c r="T3592">
        <f t="shared" si="504"/>
        <v>69</v>
      </c>
      <c r="U3592">
        <v>60</v>
      </c>
      <c r="V3592">
        <f t="shared" si="505"/>
        <v>9</v>
      </c>
      <c r="W3592" s="3">
        <f t="shared" si="506"/>
        <v>1.4285714285714285E-2</v>
      </c>
      <c r="X3592">
        <v>11</v>
      </c>
      <c r="Y3592" s="4">
        <v>7.1</v>
      </c>
      <c r="Z3592" s="4">
        <v>1.9</v>
      </c>
      <c r="AA3592" s="5">
        <v>35729.760000000002</v>
      </c>
      <c r="AB3592" s="5">
        <f t="shared" si="507"/>
        <v>2143785.6</v>
      </c>
      <c r="AC3592" s="5">
        <v>24078.61</v>
      </c>
      <c r="AD3592" s="5">
        <f t="shared" si="508"/>
        <v>1685502.7</v>
      </c>
      <c r="AE3592" s="5">
        <v>115134.43</v>
      </c>
      <c r="AF3592" s="5">
        <v>29300.12</v>
      </c>
      <c r="AG3592" s="5">
        <v>7578.51</v>
      </c>
      <c r="AH3592" s="5">
        <v>2755</v>
      </c>
      <c r="AI3592" s="5">
        <v>3200</v>
      </c>
      <c r="AJ3592">
        <v>0</v>
      </c>
      <c r="AK3592" s="5">
        <v>0</v>
      </c>
      <c r="AL3592" s="5">
        <v>6025.46</v>
      </c>
      <c r="AM3592" s="5">
        <v>36667.769999999997</v>
      </c>
      <c r="AN3592">
        <v>4</v>
      </c>
      <c r="AO3592">
        <v>2</v>
      </c>
      <c r="AP3592" t="str">
        <f t="shared" si="509"/>
        <v>Yes</v>
      </c>
      <c r="AQ3592">
        <v>0</v>
      </c>
      <c r="AR3592" s="5">
        <f t="shared" si="510"/>
        <v>1886163.99</v>
      </c>
      <c r="AS3592" s="5">
        <f t="shared" si="511"/>
        <v>257621.61</v>
      </c>
      <c r="AT3592" t="s">
        <v>59</v>
      </c>
      <c r="AU3592" t="s">
        <v>6164</v>
      </c>
      <c r="AV3592" t="s">
        <v>6165</v>
      </c>
      <c r="AW3592" t="s">
        <v>6166</v>
      </c>
      <c r="AX3592" t="s">
        <v>6184</v>
      </c>
      <c r="AY3592">
        <v>63</v>
      </c>
      <c r="AZ3592">
        <v>0</v>
      </c>
      <c r="BA3592">
        <v>43</v>
      </c>
      <c r="BB3592" t="s">
        <v>6180</v>
      </c>
      <c r="BC3592">
        <v>0</v>
      </c>
      <c r="BD3592">
        <v>0</v>
      </c>
      <c r="BE3592" t="s">
        <v>6169</v>
      </c>
      <c r="BF3592" t="s">
        <v>6170</v>
      </c>
      <c r="BG3592">
        <v>0</v>
      </c>
      <c r="BH3592" t="s">
        <v>6171</v>
      </c>
      <c r="BI3592">
        <v>28</v>
      </c>
      <c r="BJ3592" t="s">
        <v>6172</v>
      </c>
      <c r="BK3592">
        <v>0</v>
      </c>
      <c r="BL3592">
        <v>77</v>
      </c>
      <c r="BM3592" s="3">
        <f t="shared" si="512"/>
        <v>0.90909090909090906</v>
      </c>
    </row>
    <row r="3593" spans="1:65">
      <c r="A3593" t="s">
        <v>3730</v>
      </c>
      <c r="B3593" s="2">
        <v>45875</v>
      </c>
      <c r="C3593" t="s">
        <v>3137</v>
      </c>
      <c r="D3593" t="s">
        <v>3639</v>
      </c>
      <c r="E3593">
        <v>8</v>
      </c>
      <c r="F3593" t="s">
        <v>49</v>
      </c>
      <c r="G3593" t="s">
        <v>62</v>
      </c>
      <c r="H3593" t="s">
        <v>226</v>
      </c>
      <c r="I3593" t="s">
        <v>52</v>
      </c>
      <c r="J3593" t="s">
        <v>53</v>
      </c>
      <c r="K3593" t="s">
        <v>75</v>
      </c>
      <c r="L3593" t="s">
        <v>92</v>
      </c>
      <c r="M3593" t="s">
        <v>56</v>
      </c>
      <c r="N3593" t="s">
        <v>76</v>
      </c>
      <c r="O3593" t="s">
        <v>58</v>
      </c>
      <c r="P3593">
        <v>62</v>
      </c>
      <c r="Q3593">
        <v>63</v>
      </c>
      <c r="R3593">
        <v>62</v>
      </c>
      <c r="S3593">
        <v>2</v>
      </c>
      <c r="T3593">
        <f t="shared" si="504"/>
        <v>60</v>
      </c>
      <c r="U3593">
        <v>59</v>
      </c>
      <c r="V3593">
        <f t="shared" si="505"/>
        <v>1</v>
      </c>
      <c r="W3593" s="3">
        <f t="shared" si="506"/>
        <v>3.2258064516129031E-2</v>
      </c>
      <c r="X3593">
        <v>19</v>
      </c>
      <c r="Y3593" s="4">
        <v>6.1</v>
      </c>
      <c r="Z3593" s="4">
        <v>1.1000000000000001</v>
      </c>
      <c r="AA3593" s="5">
        <v>36180.559999999998</v>
      </c>
      <c r="AB3593" s="5">
        <f t="shared" si="507"/>
        <v>2134653.04</v>
      </c>
      <c r="AC3593" s="5">
        <v>23690.34</v>
      </c>
      <c r="AD3593" s="5">
        <f t="shared" si="508"/>
        <v>1468801.08</v>
      </c>
      <c r="AE3593" s="5">
        <v>110261.88</v>
      </c>
      <c r="AF3593" s="5">
        <v>29141.83</v>
      </c>
      <c r="AG3593" s="5">
        <v>8546.76</v>
      </c>
      <c r="AH3593" s="5">
        <v>1595</v>
      </c>
      <c r="AI3593" s="5">
        <v>6400</v>
      </c>
      <c r="AJ3593">
        <v>0</v>
      </c>
      <c r="AK3593" s="5">
        <v>0</v>
      </c>
      <c r="AL3593" s="5">
        <v>653.72</v>
      </c>
      <c r="AM3593" s="5">
        <v>41004.480000000003</v>
      </c>
      <c r="AN3593">
        <v>4</v>
      </c>
      <c r="AO3593">
        <v>4</v>
      </c>
      <c r="AP3593" t="str">
        <f t="shared" si="509"/>
        <v>Yes</v>
      </c>
      <c r="AQ3593">
        <v>1</v>
      </c>
      <c r="AR3593" s="5">
        <f t="shared" si="510"/>
        <v>1666404.75</v>
      </c>
      <c r="AS3593" s="5">
        <f t="shared" si="511"/>
        <v>468248.29</v>
      </c>
      <c r="AT3593" t="s">
        <v>59</v>
      </c>
      <c r="AU3593" t="s">
        <v>6164</v>
      </c>
      <c r="AV3593" t="s">
        <v>6165</v>
      </c>
      <c r="AW3593" t="s">
        <v>6166</v>
      </c>
      <c r="AX3593" t="s">
        <v>6167</v>
      </c>
      <c r="AY3593">
        <v>65</v>
      </c>
      <c r="AZ3593">
        <v>2</v>
      </c>
      <c r="BA3593">
        <v>11</v>
      </c>
      <c r="BB3593" t="s">
        <v>6185</v>
      </c>
      <c r="BC3593">
        <v>0</v>
      </c>
      <c r="BD3593">
        <v>0</v>
      </c>
      <c r="BE3593" t="s">
        <v>6169</v>
      </c>
      <c r="BF3593" t="s">
        <v>6170</v>
      </c>
      <c r="BG3593">
        <v>0</v>
      </c>
      <c r="BH3593" t="s">
        <v>6171</v>
      </c>
      <c r="BI3593">
        <v>29</v>
      </c>
      <c r="BJ3593" t="s">
        <v>6172</v>
      </c>
      <c r="BK3593">
        <v>0</v>
      </c>
      <c r="BL3593">
        <v>71</v>
      </c>
      <c r="BM3593" s="3">
        <f t="shared" si="512"/>
        <v>0.87323943661971826</v>
      </c>
    </row>
    <row r="3594" spans="1:65">
      <c r="A3594" t="s">
        <v>3731</v>
      </c>
      <c r="B3594" s="2">
        <v>45875</v>
      </c>
      <c r="C3594" t="s">
        <v>3137</v>
      </c>
      <c r="D3594" t="s">
        <v>3639</v>
      </c>
      <c r="E3594">
        <v>8</v>
      </c>
      <c r="F3594" t="s">
        <v>61</v>
      </c>
      <c r="G3594" t="s">
        <v>62</v>
      </c>
      <c r="H3594" t="s">
        <v>104</v>
      </c>
      <c r="I3594" t="s">
        <v>74</v>
      </c>
      <c r="J3594" t="s">
        <v>81</v>
      </c>
      <c r="K3594" t="s">
        <v>75</v>
      </c>
      <c r="L3594" t="s">
        <v>55</v>
      </c>
      <c r="M3594" t="s">
        <v>56</v>
      </c>
      <c r="N3594" t="s">
        <v>76</v>
      </c>
      <c r="O3594" t="s">
        <v>120</v>
      </c>
      <c r="P3594">
        <v>36</v>
      </c>
      <c r="Q3594">
        <v>38</v>
      </c>
      <c r="R3594">
        <v>36</v>
      </c>
      <c r="S3594">
        <v>1</v>
      </c>
      <c r="T3594">
        <f t="shared" si="504"/>
        <v>35</v>
      </c>
      <c r="U3594">
        <v>35</v>
      </c>
      <c r="V3594">
        <f t="shared" si="505"/>
        <v>0</v>
      </c>
      <c r="W3594" s="3">
        <f t="shared" si="506"/>
        <v>2.7777777777777776E-2</v>
      </c>
      <c r="X3594">
        <v>34</v>
      </c>
      <c r="Y3594" s="4">
        <v>7.1</v>
      </c>
      <c r="Z3594" s="4">
        <v>1.3</v>
      </c>
      <c r="AA3594" s="5">
        <v>77436.97</v>
      </c>
      <c r="AB3594" s="5">
        <f t="shared" si="507"/>
        <v>2710293.95</v>
      </c>
      <c r="AC3594" s="5">
        <v>53075.07</v>
      </c>
      <c r="AD3594" s="5">
        <f t="shared" si="508"/>
        <v>1910702.52</v>
      </c>
      <c r="AE3594" s="5">
        <v>109236.58</v>
      </c>
      <c r="AF3594" s="5">
        <v>30425.74</v>
      </c>
      <c r="AG3594" s="5">
        <v>10982.82</v>
      </c>
      <c r="AH3594" s="5">
        <v>1885</v>
      </c>
      <c r="AI3594" s="5">
        <v>6800</v>
      </c>
      <c r="AJ3594">
        <v>0</v>
      </c>
      <c r="AK3594" s="5">
        <v>0</v>
      </c>
      <c r="AL3594" s="5">
        <v>0</v>
      </c>
      <c r="AM3594" s="5">
        <v>22564.38</v>
      </c>
      <c r="AN3594">
        <v>4</v>
      </c>
      <c r="AO3594">
        <v>4</v>
      </c>
      <c r="AP3594" t="str">
        <f t="shared" si="509"/>
        <v>Yes</v>
      </c>
      <c r="AQ3594">
        <v>0</v>
      </c>
      <c r="AR3594" s="5">
        <f t="shared" si="510"/>
        <v>2092597.04</v>
      </c>
      <c r="AS3594" s="5">
        <f t="shared" si="511"/>
        <v>617696.91</v>
      </c>
      <c r="AT3594" t="s">
        <v>59</v>
      </c>
      <c r="AU3594" t="s">
        <v>6164</v>
      </c>
      <c r="AV3594" t="s">
        <v>6165</v>
      </c>
      <c r="AW3594" t="s">
        <v>6166</v>
      </c>
      <c r="AX3594" t="s">
        <v>6177</v>
      </c>
      <c r="AY3594">
        <v>41</v>
      </c>
      <c r="AZ3594">
        <v>4</v>
      </c>
      <c r="BA3594">
        <v>0</v>
      </c>
      <c r="BB3594" t="s">
        <v>6168</v>
      </c>
      <c r="BC3594">
        <v>0</v>
      </c>
      <c r="BD3594">
        <v>0</v>
      </c>
      <c r="BE3594" t="s">
        <v>6169</v>
      </c>
      <c r="BF3594" t="s">
        <v>6170</v>
      </c>
      <c r="BG3594">
        <v>1</v>
      </c>
      <c r="BH3594" t="s">
        <v>6179</v>
      </c>
      <c r="BI3594">
        <v>32</v>
      </c>
      <c r="BJ3594" t="s">
        <v>6172</v>
      </c>
      <c r="BK3594">
        <v>0</v>
      </c>
      <c r="BL3594">
        <v>51</v>
      </c>
      <c r="BM3594" s="3">
        <f t="shared" si="512"/>
        <v>0.70588235294117652</v>
      </c>
    </row>
    <row r="3595" spans="1:65">
      <c r="A3595" t="s">
        <v>3732</v>
      </c>
      <c r="B3595" s="2">
        <v>45875</v>
      </c>
      <c r="C3595" t="s">
        <v>3137</v>
      </c>
      <c r="D3595" t="s">
        <v>3639</v>
      </c>
      <c r="E3595">
        <v>8</v>
      </c>
      <c r="F3595" t="s">
        <v>61</v>
      </c>
      <c r="G3595" t="s">
        <v>79</v>
      </c>
      <c r="H3595" t="s">
        <v>123</v>
      </c>
      <c r="I3595" t="s">
        <v>52</v>
      </c>
      <c r="J3595" t="s">
        <v>65</v>
      </c>
      <c r="K3595" t="s">
        <v>75</v>
      </c>
      <c r="L3595" t="s">
        <v>92</v>
      </c>
      <c r="M3595" t="s">
        <v>56</v>
      </c>
      <c r="N3595" t="s">
        <v>69</v>
      </c>
      <c r="O3595" t="s">
        <v>58</v>
      </c>
      <c r="P3595">
        <v>53</v>
      </c>
      <c r="Q3595">
        <v>55</v>
      </c>
      <c r="R3595">
        <v>54</v>
      </c>
      <c r="S3595">
        <v>1</v>
      </c>
      <c r="T3595">
        <f t="shared" si="504"/>
        <v>53</v>
      </c>
      <c r="U3595">
        <v>51</v>
      </c>
      <c r="V3595">
        <f t="shared" si="505"/>
        <v>2</v>
      </c>
      <c r="W3595" s="3">
        <f t="shared" si="506"/>
        <v>1.8518518518518517E-2</v>
      </c>
      <c r="X3595">
        <v>26</v>
      </c>
      <c r="Y3595" s="4">
        <v>2.2000000000000002</v>
      </c>
      <c r="Z3595" s="4">
        <v>1.5</v>
      </c>
      <c r="AA3595" s="5">
        <v>51340.79</v>
      </c>
      <c r="AB3595" s="5">
        <f t="shared" si="507"/>
        <v>2618380.29</v>
      </c>
      <c r="AC3595" s="5">
        <v>35135.879999999997</v>
      </c>
      <c r="AD3595" s="5">
        <f t="shared" si="508"/>
        <v>1897337.52</v>
      </c>
      <c r="AE3595" s="5">
        <v>125907.11</v>
      </c>
      <c r="AF3595" s="5">
        <v>32985.22</v>
      </c>
      <c r="AG3595" s="5">
        <v>9006.2800000000007</v>
      </c>
      <c r="AH3595" s="5">
        <v>2175</v>
      </c>
      <c r="AI3595" s="5">
        <v>4600</v>
      </c>
      <c r="AJ3595">
        <v>0</v>
      </c>
      <c r="AK3595" s="5">
        <v>0</v>
      </c>
      <c r="AL3595" s="5">
        <v>1885.07</v>
      </c>
      <c r="AM3595" s="5">
        <v>36130.53</v>
      </c>
      <c r="AN3595">
        <v>4</v>
      </c>
      <c r="AO3595">
        <v>5</v>
      </c>
      <c r="AP3595" t="str">
        <f t="shared" si="509"/>
        <v>No</v>
      </c>
      <c r="AQ3595">
        <v>2</v>
      </c>
      <c r="AR3595" s="5">
        <f t="shared" si="510"/>
        <v>2110026.73</v>
      </c>
      <c r="AS3595" s="5">
        <f t="shared" si="511"/>
        <v>508353.56</v>
      </c>
      <c r="AT3595" t="s">
        <v>59</v>
      </c>
      <c r="AU3595" t="s">
        <v>6164</v>
      </c>
      <c r="AV3595" t="s">
        <v>6165</v>
      </c>
      <c r="AW3595" t="s">
        <v>6166</v>
      </c>
      <c r="AX3595" t="s">
        <v>6167</v>
      </c>
      <c r="AY3595">
        <v>54</v>
      </c>
      <c r="AZ3595">
        <v>0</v>
      </c>
      <c r="BA3595">
        <v>15</v>
      </c>
      <c r="BB3595" t="s">
        <v>6191</v>
      </c>
      <c r="BC3595">
        <v>0</v>
      </c>
      <c r="BD3595">
        <v>1</v>
      </c>
      <c r="BE3595" t="s">
        <v>6188</v>
      </c>
      <c r="BF3595" t="s">
        <v>6170</v>
      </c>
      <c r="BG3595">
        <v>1</v>
      </c>
      <c r="BH3595" t="s">
        <v>6186</v>
      </c>
      <c r="BI3595">
        <v>49</v>
      </c>
      <c r="BJ3595" t="s">
        <v>6172</v>
      </c>
      <c r="BK3595">
        <v>0</v>
      </c>
      <c r="BL3595">
        <v>65</v>
      </c>
      <c r="BM3595" s="3">
        <f t="shared" si="512"/>
        <v>0.83076923076923082</v>
      </c>
    </row>
    <row r="3596" spans="1:65">
      <c r="A3596" t="s">
        <v>3733</v>
      </c>
      <c r="B3596" s="2">
        <v>45875</v>
      </c>
      <c r="C3596" t="s">
        <v>3137</v>
      </c>
      <c r="D3596" t="s">
        <v>3639</v>
      </c>
      <c r="E3596">
        <v>8</v>
      </c>
      <c r="F3596" t="s">
        <v>78</v>
      </c>
      <c r="G3596" t="s">
        <v>50</v>
      </c>
      <c r="H3596" t="s">
        <v>185</v>
      </c>
      <c r="I3596" t="s">
        <v>52</v>
      </c>
      <c r="J3596" t="s">
        <v>53</v>
      </c>
      <c r="K3596" t="s">
        <v>54</v>
      </c>
      <c r="L3596" t="s">
        <v>67</v>
      </c>
      <c r="M3596" t="s">
        <v>68</v>
      </c>
      <c r="N3596" t="s">
        <v>109</v>
      </c>
      <c r="O3596" t="s">
        <v>58</v>
      </c>
      <c r="P3596">
        <v>57</v>
      </c>
      <c r="Q3596">
        <v>59</v>
      </c>
      <c r="R3596">
        <v>57</v>
      </c>
      <c r="S3596">
        <v>5</v>
      </c>
      <c r="T3596">
        <f t="shared" si="504"/>
        <v>52</v>
      </c>
      <c r="U3596">
        <v>52</v>
      </c>
      <c r="V3596">
        <f t="shared" si="505"/>
        <v>0</v>
      </c>
      <c r="W3596" s="3">
        <f t="shared" si="506"/>
        <v>8.771929824561403E-2</v>
      </c>
      <c r="X3596">
        <v>60</v>
      </c>
      <c r="Y3596" s="4">
        <v>7.4</v>
      </c>
      <c r="Z3596" s="4">
        <v>1.9</v>
      </c>
      <c r="AA3596" s="5">
        <v>39037.339999999997</v>
      </c>
      <c r="AB3596" s="5">
        <f t="shared" si="507"/>
        <v>2029941.68</v>
      </c>
      <c r="AC3596" s="5">
        <v>22047.59</v>
      </c>
      <c r="AD3596" s="5">
        <f t="shared" si="508"/>
        <v>1256712.6299999999</v>
      </c>
      <c r="AE3596" s="5">
        <v>101421.87</v>
      </c>
      <c r="AF3596" s="5">
        <v>28611.06</v>
      </c>
      <c r="AG3596" s="5">
        <v>13931.97</v>
      </c>
      <c r="AH3596" s="5">
        <v>2755</v>
      </c>
      <c r="AI3596" s="5">
        <v>18272.82</v>
      </c>
      <c r="AJ3596">
        <v>1</v>
      </c>
      <c r="AK3596" s="5">
        <v>8217.5300000000007</v>
      </c>
      <c r="AL3596" s="5">
        <v>0</v>
      </c>
      <c r="AM3596" s="5">
        <v>81484.649999999994</v>
      </c>
      <c r="AN3596">
        <v>8</v>
      </c>
      <c r="AO3596">
        <v>9</v>
      </c>
      <c r="AP3596" t="str">
        <f t="shared" si="509"/>
        <v>No</v>
      </c>
      <c r="AQ3596">
        <v>3</v>
      </c>
      <c r="AR3596" s="5">
        <f t="shared" si="510"/>
        <v>1511407.53</v>
      </c>
      <c r="AS3596" s="5">
        <f t="shared" si="511"/>
        <v>518534.15</v>
      </c>
      <c r="AT3596" t="s">
        <v>1641</v>
      </c>
      <c r="AU3596" t="s">
        <v>6173</v>
      </c>
      <c r="AV3596" t="s">
        <v>6174</v>
      </c>
      <c r="AW3596" t="s">
        <v>6175</v>
      </c>
      <c r="AX3596" t="s">
        <v>6202</v>
      </c>
      <c r="AY3596">
        <v>58</v>
      </c>
      <c r="AZ3596">
        <v>0</v>
      </c>
      <c r="BA3596">
        <v>0</v>
      </c>
      <c r="BB3596" t="s">
        <v>6168</v>
      </c>
      <c r="BC3596">
        <v>1</v>
      </c>
      <c r="BD3596">
        <v>0</v>
      </c>
      <c r="BE3596" t="s">
        <v>6196</v>
      </c>
      <c r="BF3596" t="s">
        <v>6212</v>
      </c>
      <c r="BG3596">
        <v>2</v>
      </c>
      <c r="BH3596" t="s">
        <v>6192</v>
      </c>
      <c r="BI3596">
        <v>53</v>
      </c>
      <c r="BJ3596" t="s">
        <v>6187</v>
      </c>
      <c r="BK3596">
        <v>0</v>
      </c>
      <c r="BL3596">
        <v>76</v>
      </c>
      <c r="BM3596" s="3">
        <f t="shared" si="512"/>
        <v>0.75</v>
      </c>
    </row>
    <row r="3597" spans="1:65">
      <c r="A3597" t="s">
        <v>3734</v>
      </c>
      <c r="B3597" s="2">
        <v>45875</v>
      </c>
      <c r="C3597" t="s">
        <v>3137</v>
      </c>
      <c r="D3597" t="s">
        <v>3639</v>
      </c>
      <c r="E3597">
        <v>8</v>
      </c>
      <c r="F3597" t="s">
        <v>72</v>
      </c>
      <c r="G3597" t="s">
        <v>50</v>
      </c>
      <c r="H3597" t="s">
        <v>119</v>
      </c>
      <c r="I3597" t="s">
        <v>52</v>
      </c>
      <c r="J3597" t="s">
        <v>65</v>
      </c>
      <c r="K3597" t="s">
        <v>75</v>
      </c>
      <c r="L3597" t="s">
        <v>55</v>
      </c>
      <c r="M3597" t="s">
        <v>68</v>
      </c>
      <c r="N3597" t="s">
        <v>57</v>
      </c>
      <c r="O3597" t="s">
        <v>70</v>
      </c>
      <c r="P3597">
        <v>50</v>
      </c>
      <c r="Q3597">
        <v>51</v>
      </c>
      <c r="R3597">
        <v>50</v>
      </c>
      <c r="S3597">
        <v>2</v>
      </c>
      <c r="T3597">
        <f t="shared" si="504"/>
        <v>48</v>
      </c>
      <c r="U3597">
        <v>48</v>
      </c>
      <c r="V3597">
        <f t="shared" si="505"/>
        <v>0</v>
      </c>
      <c r="W3597" s="3">
        <f t="shared" si="506"/>
        <v>0.04</v>
      </c>
      <c r="X3597">
        <v>34</v>
      </c>
      <c r="Y3597" s="4">
        <v>3.6</v>
      </c>
      <c r="Z3597" s="4">
        <v>0.9</v>
      </c>
      <c r="AA3597" s="5">
        <v>51386.86</v>
      </c>
      <c r="AB3597" s="5">
        <f t="shared" si="507"/>
        <v>2466569.2799999998</v>
      </c>
      <c r="AC3597" s="5">
        <v>33263.81</v>
      </c>
      <c r="AD3597" s="5">
        <f t="shared" si="508"/>
        <v>1663190.5</v>
      </c>
      <c r="AE3597" s="5">
        <v>114652.68</v>
      </c>
      <c r="AF3597" s="5">
        <v>32757.16</v>
      </c>
      <c r="AG3597" s="5">
        <v>9962.16</v>
      </c>
      <c r="AH3597" s="5">
        <v>1305</v>
      </c>
      <c r="AI3597" s="5">
        <v>9200</v>
      </c>
      <c r="AJ3597">
        <v>1</v>
      </c>
      <c r="AK3597" s="5">
        <v>14274.96</v>
      </c>
      <c r="AL3597" s="5">
        <v>0</v>
      </c>
      <c r="AM3597" s="5">
        <v>31487.31</v>
      </c>
      <c r="AN3597">
        <v>4</v>
      </c>
      <c r="AO3597">
        <v>2</v>
      </c>
      <c r="AP3597" t="str">
        <f t="shared" si="509"/>
        <v>Yes</v>
      </c>
      <c r="AQ3597">
        <v>2</v>
      </c>
      <c r="AR3597" s="5">
        <f t="shared" si="510"/>
        <v>1876829.77</v>
      </c>
      <c r="AS3597" s="5">
        <f t="shared" si="511"/>
        <v>589739.51</v>
      </c>
      <c r="AT3597" t="s">
        <v>59</v>
      </c>
      <c r="AU3597" t="s">
        <v>6189</v>
      </c>
      <c r="AV3597" t="s">
        <v>6190</v>
      </c>
      <c r="AW3597" t="s">
        <v>6183</v>
      </c>
      <c r="AX3597" t="s">
        <v>6167</v>
      </c>
      <c r="AY3597">
        <v>53</v>
      </c>
      <c r="AZ3597">
        <v>1</v>
      </c>
      <c r="BA3597">
        <v>0</v>
      </c>
      <c r="BB3597" t="s">
        <v>6168</v>
      </c>
      <c r="BC3597">
        <v>0</v>
      </c>
      <c r="BD3597">
        <v>0</v>
      </c>
      <c r="BE3597" t="s">
        <v>6169</v>
      </c>
      <c r="BF3597" t="s">
        <v>6176</v>
      </c>
      <c r="BG3597">
        <v>1</v>
      </c>
      <c r="BH3597" t="s">
        <v>6179</v>
      </c>
      <c r="BI3597">
        <v>39</v>
      </c>
      <c r="BJ3597" t="s">
        <v>6172</v>
      </c>
      <c r="BK3597">
        <v>0</v>
      </c>
      <c r="BL3597">
        <v>58</v>
      </c>
      <c r="BM3597" s="3">
        <f t="shared" si="512"/>
        <v>0.86206896551724133</v>
      </c>
    </row>
    <row r="3598" spans="1:65">
      <c r="A3598" t="s">
        <v>3735</v>
      </c>
      <c r="B3598" s="2">
        <v>45875</v>
      </c>
      <c r="C3598" t="s">
        <v>3137</v>
      </c>
      <c r="D3598" t="s">
        <v>3639</v>
      </c>
      <c r="E3598">
        <v>8</v>
      </c>
      <c r="F3598" t="s">
        <v>61</v>
      </c>
      <c r="G3598" t="s">
        <v>50</v>
      </c>
      <c r="H3598" t="s">
        <v>170</v>
      </c>
      <c r="I3598" t="s">
        <v>74</v>
      </c>
      <c r="J3598" t="s">
        <v>53</v>
      </c>
      <c r="K3598" t="s">
        <v>75</v>
      </c>
      <c r="L3598" t="s">
        <v>92</v>
      </c>
      <c r="M3598" t="s">
        <v>56</v>
      </c>
      <c r="N3598" t="s">
        <v>76</v>
      </c>
      <c r="O3598" t="s">
        <v>58</v>
      </c>
      <c r="P3598">
        <v>58</v>
      </c>
      <c r="Q3598">
        <v>60</v>
      </c>
      <c r="R3598">
        <v>59</v>
      </c>
      <c r="S3598">
        <v>1</v>
      </c>
      <c r="T3598">
        <f t="shared" si="504"/>
        <v>58</v>
      </c>
      <c r="U3598">
        <v>55</v>
      </c>
      <c r="V3598">
        <f t="shared" si="505"/>
        <v>3</v>
      </c>
      <c r="W3598" s="3">
        <f t="shared" si="506"/>
        <v>1.6949152542372881E-2</v>
      </c>
      <c r="X3598">
        <v>31</v>
      </c>
      <c r="Y3598" s="4">
        <v>33.700000000000003</v>
      </c>
      <c r="Z3598" s="4">
        <v>3.8</v>
      </c>
      <c r="AA3598" s="5">
        <v>35826.79</v>
      </c>
      <c r="AB3598" s="5">
        <f t="shared" si="507"/>
        <v>1970473.45</v>
      </c>
      <c r="AC3598" s="5">
        <v>23883.94</v>
      </c>
      <c r="AD3598" s="5">
        <f t="shared" si="508"/>
        <v>1409152.46</v>
      </c>
      <c r="AE3598" s="5">
        <v>100824.28</v>
      </c>
      <c r="AF3598" s="5">
        <v>25584.21</v>
      </c>
      <c r="AG3598" s="5">
        <v>9857.86</v>
      </c>
      <c r="AH3598" s="5">
        <v>5510</v>
      </c>
      <c r="AI3598" s="5">
        <v>3200</v>
      </c>
      <c r="AJ3598">
        <v>0</v>
      </c>
      <c r="AK3598" s="5">
        <v>0</v>
      </c>
      <c r="AL3598" s="5">
        <v>2016.78</v>
      </c>
      <c r="AM3598" s="5">
        <v>36528.660000000003</v>
      </c>
      <c r="AN3598">
        <v>4</v>
      </c>
      <c r="AO3598">
        <v>3</v>
      </c>
      <c r="AP3598" t="str">
        <f t="shared" si="509"/>
        <v>Yes</v>
      </c>
      <c r="AQ3598">
        <v>0</v>
      </c>
      <c r="AR3598" s="5">
        <f t="shared" si="510"/>
        <v>1592674.25</v>
      </c>
      <c r="AS3598" s="5">
        <f t="shared" si="511"/>
        <v>377799.2</v>
      </c>
      <c r="AT3598" t="s">
        <v>59</v>
      </c>
      <c r="AU3598" t="s">
        <v>6164</v>
      </c>
      <c r="AV3598" t="s">
        <v>6165</v>
      </c>
      <c r="AW3598" t="s">
        <v>6166</v>
      </c>
      <c r="AX3598" t="s">
        <v>6177</v>
      </c>
      <c r="AY3598">
        <v>65</v>
      </c>
      <c r="AZ3598">
        <v>4</v>
      </c>
      <c r="BA3598">
        <v>24</v>
      </c>
      <c r="BB3598" t="s">
        <v>6185</v>
      </c>
      <c r="BC3598">
        <v>0</v>
      </c>
      <c r="BD3598">
        <v>0</v>
      </c>
      <c r="BE3598" t="s">
        <v>6169</v>
      </c>
      <c r="BF3598" t="s">
        <v>6170</v>
      </c>
      <c r="BG3598">
        <v>1</v>
      </c>
      <c r="BH3598" t="s">
        <v>6179</v>
      </c>
      <c r="BI3598">
        <v>55</v>
      </c>
      <c r="BJ3598" t="s">
        <v>6187</v>
      </c>
      <c r="BK3598">
        <v>0</v>
      </c>
      <c r="BL3598">
        <v>75</v>
      </c>
      <c r="BM3598" s="3">
        <f t="shared" si="512"/>
        <v>0.78666666666666663</v>
      </c>
    </row>
    <row r="3599" spans="1:65">
      <c r="A3599" t="s">
        <v>3736</v>
      </c>
      <c r="B3599" s="2">
        <v>45875</v>
      </c>
      <c r="C3599" t="s">
        <v>3137</v>
      </c>
      <c r="D3599" t="s">
        <v>3639</v>
      </c>
      <c r="E3599">
        <v>8</v>
      </c>
      <c r="F3599" t="s">
        <v>49</v>
      </c>
      <c r="G3599" t="s">
        <v>79</v>
      </c>
      <c r="H3599" t="s">
        <v>106</v>
      </c>
      <c r="I3599" t="s">
        <v>74</v>
      </c>
      <c r="J3599" t="s">
        <v>53</v>
      </c>
      <c r="K3599" t="s">
        <v>75</v>
      </c>
      <c r="L3599" t="s">
        <v>92</v>
      </c>
      <c r="M3599" t="s">
        <v>56</v>
      </c>
      <c r="N3599" t="s">
        <v>76</v>
      </c>
      <c r="O3599" t="s">
        <v>82</v>
      </c>
      <c r="P3599">
        <v>56</v>
      </c>
      <c r="Q3599">
        <v>59</v>
      </c>
      <c r="R3599">
        <v>57</v>
      </c>
      <c r="S3599">
        <v>1</v>
      </c>
      <c r="T3599">
        <f t="shared" si="504"/>
        <v>56</v>
      </c>
      <c r="U3599">
        <v>53</v>
      </c>
      <c r="V3599">
        <f t="shared" si="505"/>
        <v>3</v>
      </c>
      <c r="W3599" s="3">
        <f t="shared" si="506"/>
        <v>1.7543859649122806E-2</v>
      </c>
      <c r="X3599">
        <v>23</v>
      </c>
      <c r="Y3599" s="4">
        <v>5.2</v>
      </c>
      <c r="Z3599" s="4">
        <v>1.6</v>
      </c>
      <c r="AA3599" s="5">
        <v>35646.839999999997</v>
      </c>
      <c r="AB3599" s="5">
        <f t="shared" si="507"/>
        <v>1889282.52</v>
      </c>
      <c r="AC3599" s="5">
        <v>23722.44</v>
      </c>
      <c r="AD3599" s="5">
        <f t="shared" si="508"/>
        <v>1352179.08</v>
      </c>
      <c r="AE3599" s="5">
        <v>96778.5</v>
      </c>
      <c r="AF3599" s="5">
        <v>26728.43</v>
      </c>
      <c r="AG3599" s="5">
        <v>9134.3799999999992</v>
      </c>
      <c r="AH3599" s="5">
        <v>2320</v>
      </c>
      <c r="AI3599" s="5">
        <v>3200</v>
      </c>
      <c r="AJ3599">
        <v>0</v>
      </c>
      <c r="AK3599" s="5">
        <v>0</v>
      </c>
      <c r="AL3599" s="5">
        <v>2070.36</v>
      </c>
      <c r="AM3599" s="5">
        <v>36551.629999999997</v>
      </c>
      <c r="AN3599">
        <v>4</v>
      </c>
      <c r="AO3599">
        <v>4</v>
      </c>
      <c r="AP3599" t="str">
        <f t="shared" si="509"/>
        <v>Yes</v>
      </c>
      <c r="AQ3599">
        <v>1</v>
      </c>
      <c r="AR3599" s="5">
        <f t="shared" si="510"/>
        <v>1528962.38</v>
      </c>
      <c r="AS3599" s="5">
        <f t="shared" si="511"/>
        <v>360320.14</v>
      </c>
      <c r="AT3599" t="s">
        <v>59</v>
      </c>
      <c r="AU3599" t="s">
        <v>6164</v>
      </c>
      <c r="AV3599" t="s">
        <v>6165</v>
      </c>
      <c r="AW3599" t="s">
        <v>6166</v>
      </c>
      <c r="AX3599" t="s">
        <v>6167</v>
      </c>
      <c r="AY3599">
        <v>57</v>
      </c>
      <c r="AZ3599">
        <v>0</v>
      </c>
      <c r="BA3599">
        <v>26</v>
      </c>
      <c r="BB3599" t="s">
        <v>6191</v>
      </c>
      <c r="BC3599">
        <v>0</v>
      </c>
      <c r="BD3599">
        <v>0</v>
      </c>
      <c r="BE3599" t="s">
        <v>6169</v>
      </c>
      <c r="BF3599" t="s">
        <v>6170</v>
      </c>
      <c r="BG3599">
        <v>3</v>
      </c>
      <c r="BH3599" t="s">
        <v>6208</v>
      </c>
      <c r="BI3599">
        <v>102</v>
      </c>
      <c r="BJ3599" t="s">
        <v>6193</v>
      </c>
      <c r="BK3599">
        <v>0</v>
      </c>
      <c r="BL3599">
        <v>72</v>
      </c>
      <c r="BM3599" s="3">
        <f t="shared" si="512"/>
        <v>0.79166666666666663</v>
      </c>
    </row>
    <row r="3600" spans="1:65">
      <c r="A3600" t="s">
        <v>3737</v>
      </c>
      <c r="B3600" s="2">
        <v>45876</v>
      </c>
      <c r="C3600" t="s">
        <v>3137</v>
      </c>
      <c r="D3600" t="s">
        <v>3639</v>
      </c>
      <c r="E3600">
        <v>8</v>
      </c>
      <c r="F3600" t="s">
        <v>78</v>
      </c>
      <c r="G3600" t="s">
        <v>79</v>
      </c>
      <c r="H3600" t="s">
        <v>80</v>
      </c>
      <c r="I3600" t="s">
        <v>52</v>
      </c>
      <c r="J3600" t="s">
        <v>53</v>
      </c>
      <c r="K3600" t="s">
        <v>66</v>
      </c>
      <c r="L3600" t="s">
        <v>67</v>
      </c>
      <c r="M3600" t="s">
        <v>68</v>
      </c>
      <c r="N3600" t="s">
        <v>69</v>
      </c>
      <c r="O3600" t="s">
        <v>120</v>
      </c>
      <c r="P3600">
        <v>71</v>
      </c>
      <c r="Q3600">
        <v>74</v>
      </c>
      <c r="R3600">
        <v>70</v>
      </c>
      <c r="S3600">
        <v>7</v>
      </c>
      <c r="T3600">
        <f t="shared" si="504"/>
        <v>63</v>
      </c>
      <c r="U3600">
        <v>63</v>
      </c>
      <c r="V3600">
        <f t="shared" si="505"/>
        <v>0</v>
      </c>
      <c r="W3600" s="3">
        <f t="shared" si="506"/>
        <v>0.1</v>
      </c>
      <c r="X3600">
        <v>32</v>
      </c>
      <c r="Y3600" s="4">
        <v>5.4</v>
      </c>
      <c r="Z3600" s="4">
        <v>1.6</v>
      </c>
      <c r="AA3600" s="5">
        <v>33956.199999999997</v>
      </c>
      <c r="AB3600" s="5">
        <f t="shared" si="507"/>
        <v>2139240.6</v>
      </c>
      <c r="AC3600" s="5">
        <v>21948.46</v>
      </c>
      <c r="AD3600" s="5">
        <f t="shared" si="508"/>
        <v>1536392.2</v>
      </c>
      <c r="AE3600" s="5">
        <v>126279.26</v>
      </c>
      <c r="AF3600" s="5">
        <v>33318.85</v>
      </c>
      <c r="AG3600" s="5">
        <v>9513.48</v>
      </c>
      <c r="AH3600" s="5">
        <v>2320</v>
      </c>
      <c r="AI3600" s="5">
        <v>26583.09</v>
      </c>
      <c r="AJ3600">
        <v>2</v>
      </c>
      <c r="AK3600" s="5">
        <v>17268.080000000002</v>
      </c>
      <c r="AL3600" s="5">
        <v>0</v>
      </c>
      <c r="AM3600" s="5">
        <v>41190.410000000003</v>
      </c>
      <c r="AN3600">
        <v>4</v>
      </c>
      <c r="AO3600">
        <v>2</v>
      </c>
      <c r="AP3600" t="str">
        <f t="shared" si="509"/>
        <v>Yes</v>
      </c>
      <c r="AQ3600">
        <v>3</v>
      </c>
      <c r="AR3600" s="5">
        <f t="shared" si="510"/>
        <v>1792865.37</v>
      </c>
      <c r="AS3600" s="5">
        <f t="shared" si="511"/>
        <v>346375.23</v>
      </c>
      <c r="AT3600" t="s">
        <v>1641</v>
      </c>
      <c r="AU3600" t="s">
        <v>6199</v>
      </c>
      <c r="AV3600" t="s">
        <v>6200</v>
      </c>
      <c r="AW3600" t="s">
        <v>6175</v>
      </c>
      <c r="AX3600" t="s">
        <v>6167</v>
      </c>
      <c r="AY3600">
        <v>71</v>
      </c>
      <c r="AZ3600">
        <v>0</v>
      </c>
      <c r="BA3600">
        <v>0</v>
      </c>
      <c r="BB3600" t="s">
        <v>6168</v>
      </c>
      <c r="BC3600">
        <v>0</v>
      </c>
      <c r="BD3600">
        <v>0</v>
      </c>
      <c r="BE3600" t="s">
        <v>6169</v>
      </c>
      <c r="BF3600" t="s">
        <v>6210</v>
      </c>
      <c r="BG3600">
        <v>0</v>
      </c>
      <c r="BH3600" t="s">
        <v>6171</v>
      </c>
      <c r="BI3600">
        <v>41</v>
      </c>
      <c r="BJ3600" t="s">
        <v>6172</v>
      </c>
      <c r="BK3600">
        <v>0</v>
      </c>
      <c r="BL3600">
        <v>77</v>
      </c>
      <c r="BM3600" s="3">
        <f t="shared" si="512"/>
        <v>0.90909090909090906</v>
      </c>
    </row>
    <row r="3601" spans="1:65">
      <c r="A3601" t="s">
        <v>3738</v>
      </c>
      <c r="B3601" s="2">
        <v>45876</v>
      </c>
      <c r="C3601" t="s">
        <v>3137</v>
      </c>
      <c r="D3601" t="s">
        <v>3639</v>
      </c>
      <c r="E3601">
        <v>8</v>
      </c>
      <c r="F3601" t="s">
        <v>78</v>
      </c>
      <c r="G3601" t="s">
        <v>62</v>
      </c>
      <c r="H3601" t="s">
        <v>91</v>
      </c>
      <c r="I3601" t="s">
        <v>64</v>
      </c>
      <c r="J3601" t="s">
        <v>65</v>
      </c>
      <c r="K3601" t="s">
        <v>66</v>
      </c>
      <c r="L3601" t="s">
        <v>67</v>
      </c>
      <c r="M3601" t="s">
        <v>68</v>
      </c>
      <c r="N3601" t="s">
        <v>69</v>
      </c>
      <c r="O3601" t="s">
        <v>58</v>
      </c>
      <c r="P3601">
        <v>54</v>
      </c>
      <c r="Q3601">
        <v>54</v>
      </c>
      <c r="R3601">
        <v>53</v>
      </c>
      <c r="S3601">
        <v>4</v>
      </c>
      <c r="T3601">
        <f t="shared" si="504"/>
        <v>49</v>
      </c>
      <c r="U3601">
        <v>49</v>
      </c>
      <c r="V3601">
        <f t="shared" si="505"/>
        <v>0</v>
      </c>
      <c r="W3601" s="3">
        <f t="shared" si="506"/>
        <v>7.5471698113207544E-2</v>
      </c>
      <c r="X3601">
        <v>24</v>
      </c>
      <c r="Y3601" s="4">
        <v>2</v>
      </c>
      <c r="Z3601" s="4">
        <v>0.7</v>
      </c>
      <c r="AA3601" s="5">
        <v>48464.27</v>
      </c>
      <c r="AB3601" s="5">
        <f t="shared" si="507"/>
        <v>2374749.23</v>
      </c>
      <c r="AC3601" s="5">
        <v>32334.34</v>
      </c>
      <c r="AD3601" s="5">
        <f t="shared" si="508"/>
        <v>1713720.02</v>
      </c>
      <c r="AE3601" s="5">
        <v>113913.1</v>
      </c>
      <c r="AF3601" s="5">
        <v>36278.97</v>
      </c>
      <c r="AG3601" s="5">
        <v>8607.92</v>
      </c>
      <c r="AH3601" s="5">
        <v>1015</v>
      </c>
      <c r="AI3601" s="5">
        <v>23274.22</v>
      </c>
      <c r="AJ3601">
        <v>1</v>
      </c>
      <c r="AK3601" s="5">
        <v>14176.87</v>
      </c>
      <c r="AL3601" s="5">
        <v>0</v>
      </c>
      <c r="AM3601" s="5">
        <v>30891.599999999999</v>
      </c>
      <c r="AN3601">
        <v>4</v>
      </c>
      <c r="AO3601">
        <v>3</v>
      </c>
      <c r="AP3601" t="str">
        <f t="shared" si="509"/>
        <v>Yes</v>
      </c>
      <c r="AQ3601">
        <v>1</v>
      </c>
      <c r="AR3601" s="5">
        <f t="shared" si="510"/>
        <v>1941877.7</v>
      </c>
      <c r="AS3601" s="5">
        <f t="shared" si="511"/>
        <v>432871.53</v>
      </c>
      <c r="AT3601" t="s">
        <v>1641</v>
      </c>
      <c r="AU3601" t="s">
        <v>6199</v>
      </c>
      <c r="AV3601" t="s">
        <v>6200</v>
      </c>
      <c r="AW3601" t="s">
        <v>6175</v>
      </c>
      <c r="AX3601" t="s">
        <v>6167</v>
      </c>
      <c r="AY3601">
        <v>57</v>
      </c>
      <c r="AZ3601">
        <v>0</v>
      </c>
      <c r="BA3601">
        <v>0</v>
      </c>
      <c r="BB3601" t="s">
        <v>6168</v>
      </c>
      <c r="BC3601">
        <v>0</v>
      </c>
      <c r="BD3601">
        <v>0</v>
      </c>
      <c r="BE3601" t="s">
        <v>6169</v>
      </c>
      <c r="BF3601" t="s">
        <v>6210</v>
      </c>
      <c r="BG3601">
        <v>1</v>
      </c>
      <c r="BH3601" t="s">
        <v>6186</v>
      </c>
      <c r="BI3601">
        <v>51</v>
      </c>
      <c r="BJ3601" t="s">
        <v>6187</v>
      </c>
      <c r="BK3601">
        <v>0</v>
      </c>
      <c r="BL3601">
        <v>62</v>
      </c>
      <c r="BM3601" s="3">
        <f t="shared" si="512"/>
        <v>0.85483870967741937</v>
      </c>
    </row>
    <row r="3602" spans="1:65">
      <c r="A3602" t="s">
        <v>3739</v>
      </c>
      <c r="B3602" s="2">
        <v>45876</v>
      </c>
      <c r="C3602" t="s">
        <v>3137</v>
      </c>
      <c r="D3602" t="s">
        <v>3639</v>
      </c>
      <c r="E3602">
        <v>8</v>
      </c>
      <c r="F3602" t="s">
        <v>78</v>
      </c>
      <c r="G3602" t="s">
        <v>50</v>
      </c>
      <c r="H3602" t="s">
        <v>181</v>
      </c>
      <c r="I3602" t="s">
        <v>74</v>
      </c>
      <c r="J3602" t="s">
        <v>65</v>
      </c>
      <c r="K3602" t="s">
        <v>66</v>
      </c>
      <c r="L3602" t="s">
        <v>55</v>
      </c>
      <c r="M3602" t="s">
        <v>56</v>
      </c>
      <c r="N3602" t="s">
        <v>69</v>
      </c>
      <c r="O3602" t="s">
        <v>70</v>
      </c>
      <c r="P3602">
        <v>51</v>
      </c>
      <c r="Q3602">
        <v>55</v>
      </c>
      <c r="R3602">
        <v>53</v>
      </c>
      <c r="S3602">
        <v>1</v>
      </c>
      <c r="T3602">
        <f t="shared" si="504"/>
        <v>52</v>
      </c>
      <c r="U3602">
        <v>51</v>
      </c>
      <c r="V3602">
        <f t="shared" si="505"/>
        <v>1</v>
      </c>
      <c r="W3602" s="3">
        <f t="shared" si="506"/>
        <v>1.8867924528301886E-2</v>
      </c>
      <c r="X3602">
        <v>30</v>
      </c>
      <c r="Y3602" s="4">
        <v>5.3</v>
      </c>
      <c r="Z3602" s="4">
        <v>1.6</v>
      </c>
      <c r="AA3602" s="5">
        <v>49197.2</v>
      </c>
      <c r="AB3602" s="5">
        <f t="shared" si="507"/>
        <v>2509057.2000000002</v>
      </c>
      <c r="AC3602" s="5">
        <v>34681.1</v>
      </c>
      <c r="AD3602" s="5">
        <f t="shared" si="508"/>
        <v>1838098.3</v>
      </c>
      <c r="AE3602" s="5">
        <v>118401.94</v>
      </c>
      <c r="AF3602" s="5">
        <v>36596.07</v>
      </c>
      <c r="AG3602" s="5">
        <v>9639.83</v>
      </c>
      <c r="AH3602" s="5">
        <v>2320</v>
      </c>
      <c r="AI3602" s="5">
        <v>4600</v>
      </c>
      <c r="AJ3602">
        <v>0</v>
      </c>
      <c r="AK3602" s="5">
        <v>0</v>
      </c>
      <c r="AL3602" s="5">
        <v>961.15</v>
      </c>
      <c r="AM3602" s="5">
        <v>37675.96</v>
      </c>
      <c r="AN3602">
        <v>4</v>
      </c>
      <c r="AO3602">
        <v>5</v>
      </c>
      <c r="AP3602" t="str">
        <f t="shared" si="509"/>
        <v>No</v>
      </c>
      <c r="AQ3602">
        <v>1</v>
      </c>
      <c r="AR3602" s="5">
        <f t="shared" si="510"/>
        <v>2048293.25</v>
      </c>
      <c r="AS3602" s="5">
        <f t="shared" si="511"/>
        <v>460763.95</v>
      </c>
      <c r="AT3602" t="s">
        <v>59</v>
      </c>
      <c r="AU3602" t="s">
        <v>6164</v>
      </c>
      <c r="AV3602" t="s">
        <v>6165</v>
      </c>
      <c r="AW3602" t="s">
        <v>6166</v>
      </c>
      <c r="AX3602" t="s">
        <v>6167</v>
      </c>
      <c r="AY3602">
        <v>53</v>
      </c>
      <c r="AZ3602">
        <v>0</v>
      </c>
      <c r="BA3602">
        <v>11</v>
      </c>
      <c r="BB3602" t="s">
        <v>6180</v>
      </c>
      <c r="BC3602">
        <v>0</v>
      </c>
      <c r="BD3602">
        <v>1</v>
      </c>
      <c r="BE3602" t="s">
        <v>6188</v>
      </c>
      <c r="BF3602" t="s">
        <v>6170</v>
      </c>
      <c r="BG3602">
        <v>0</v>
      </c>
      <c r="BH3602" t="s">
        <v>6171</v>
      </c>
      <c r="BI3602">
        <v>58</v>
      </c>
      <c r="BJ3602" t="s">
        <v>6187</v>
      </c>
      <c r="BK3602">
        <v>0</v>
      </c>
      <c r="BL3602">
        <v>65</v>
      </c>
      <c r="BM3602" s="3">
        <f t="shared" si="512"/>
        <v>0.81538461538461537</v>
      </c>
    </row>
    <row r="3603" spans="1:65">
      <c r="A3603" t="s">
        <v>3740</v>
      </c>
      <c r="B3603" s="2">
        <v>45876</v>
      </c>
      <c r="C3603" t="s">
        <v>3137</v>
      </c>
      <c r="D3603" t="s">
        <v>3639</v>
      </c>
      <c r="E3603">
        <v>8</v>
      </c>
      <c r="F3603" t="s">
        <v>78</v>
      </c>
      <c r="G3603" t="s">
        <v>62</v>
      </c>
      <c r="H3603" t="s">
        <v>168</v>
      </c>
      <c r="I3603" t="s">
        <v>74</v>
      </c>
      <c r="J3603" t="s">
        <v>53</v>
      </c>
      <c r="K3603" t="s">
        <v>75</v>
      </c>
      <c r="L3603" t="s">
        <v>87</v>
      </c>
      <c r="M3603" t="s">
        <v>68</v>
      </c>
      <c r="N3603" t="s">
        <v>94</v>
      </c>
      <c r="O3603" t="s">
        <v>82</v>
      </c>
      <c r="P3603">
        <v>45</v>
      </c>
      <c r="Q3603">
        <v>47</v>
      </c>
      <c r="R3603">
        <v>47</v>
      </c>
      <c r="S3603">
        <v>2</v>
      </c>
      <c r="T3603">
        <f t="shared" si="504"/>
        <v>45</v>
      </c>
      <c r="U3603">
        <v>45</v>
      </c>
      <c r="V3603">
        <f t="shared" si="505"/>
        <v>0</v>
      </c>
      <c r="W3603" s="3">
        <f t="shared" si="506"/>
        <v>4.2553191489361701E-2</v>
      </c>
      <c r="X3603">
        <v>21</v>
      </c>
      <c r="Y3603" s="4">
        <v>5</v>
      </c>
      <c r="Z3603" s="4">
        <v>1.2</v>
      </c>
      <c r="AA3603" s="5">
        <v>35711.550000000003</v>
      </c>
      <c r="AB3603" s="5">
        <f t="shared" si="507"/>
        <v>1607019.75</v>
      </c>
      <c r="AC3603" s="5">
        <v>23031.06</v>
      </c>
      <c r="AD3603" s="5">
        <f t="shared" si="508"/>
        <v>1082459.82</v>
      </c>
      <c r="AE3603" s="5">
        <v>81404.22</v>
      </c>
      <c r="AF3603" s="5">
        <v>22156.37</v>
      </c>
      <c r="AG3603" s="5">
        <v>9072.2900000000009</v>
      </c>
      <c r="AH3603" s="5">
        <v>1740</v>
      </c>
      <c r="AI3603" s="5">
        <v>6400</v>
      </c>
      <c r="AJ3603">
        <v>1</v>
      </c>
      <c r="AK3603" s="5">
        <v>8187.96</v>
      </c>
      <c r="AL3603" s="5">
        <v>0</v>
      </c>
      <c r="AM3603" s="5">
        <v>30990.2</v>
      </c>
      <c r="AN3603">
        <v>4</v>
      </c>
      <c r="AO3603">
        <v>3</v>
      </c>
      <c r="AP3603" t="str">
        <f t="shared" si="509"/>
        <v>Yes</v>
      </c>
      <c r="AQ3603">
        <v>2</v>
      </c>
      <c r="AR3603" s="5">
        <f t="shared" si="510"/>
        <v>1242410.8600000001</v>
      </c>
      <c r="AS3603" s="5">
        <f t="shared" si="511"/>
        <v>364608.89</v>
      </c>
      <c r="AT3603" t="s">
        <v>59</v>
      </c>
      <c r="AU3603" t="s">
        <v>6181</v>
      </c>
      <c r="AV3603" t="s">
        <v>6182</v>
      </c>
      <c r="AW3603" t="s">
        <v>6183</v>
      </c>
      <c r="AX3603" t="s">
        <v>6184</v>
      </c>
      <c r="AY3603">
        <v>46</v>
      </c>
      <c r="AZ3603">
        <v>0</v>
      </c>
      <c r="BA3603">
        <v>0</v>
      </c>
      <c r="BB3603" t="s">
        <v>6168</v>
      </c>
      <c r="BC3603">
        <v>0</v>
      </c>
      <c r="BD3603">
        <v>0</v>
      </c>
      <c r="BE3603" t="s">
        <v>6169</v>
      </c>
      <c r="BF3603" t="s">
        <v>6176</v>
      </c>
      <c r="BG3603">
        <v>1</v>
      </c>
      <c r="BH3603" t="s">
        <v>6179</v>
      </c>
      <c r="BI3603">
        <v>60</v>
      </c>
      <c r="BJ3603" t="s">
        <v>6187</v>
      </c>
      <c r="BK3603">
        <v>0</v>
      </c>
      <c r="BL3603">
        <v>71</v>
      </c>
      <c r="BM3603" s="3">
        <f t="shared" si="512"/>
        <v>0.6619718309859155</v>
      </c>
    </row>
    <row r="3604" spans="1:65">
      <c r="A3604" t="s">
        <v>3741</v>
      </c>
      <c r="B3604" s="2">
        <v>45876</v>
      </c>
      <c r="C3604" t="s">
        <v>3137</v>
      </c>
      <c r="D3604" t="s">
        <v>3639</v>
      </c>
      <c r="E3604">
        <v>8</v>
      </c>
      <c r="F3604" t="s">
        <v>72</v>
      </c>
      <c r="G3604" t="s">
        <v>62</v>
      </c>
      <c r="H3604" t="s">
        <v>175</v>
      </c>
      <c r="I3604" t="s">
        <v>74</v>
      </c>
      <c r="J3604" t="s">
        <v>53</v>
      </c>
      <c r="K3604" t="s">
        <v>66</v>
      </c>
      <c r="L3604" t="s">
        <v>55</v>
      </c>
      <c r="M3604" t="s">
        <v>56</v>
      </c>
      <c r="N3604" t="s">
        <v>57</v>
      </c>
      <c r="O3604" t="s">
        <v>58</v>
      </c>
      <c r="P3604">
        <v>58</v>
      </c>
      <c r="Q3604">
        <v>60</v>
      </c>
      <c r="R3604">
        <v>62</v>
      </c>
      <c r="S3604">
        <v>2</v>
      </c>
      <c r="T3604">
        <f t="shared" si="504"/>
        <v>60</v>
      </c>
      <c r="U3604">
        <v>55</v>
      </c>
      <c r="V3604">
        <f t="shared" si="505"/>
        <v>5</v>
      </c>
      <c r="W3604" s="3">
        <f t="shared" si="506"/>
        <v>3.2258064516129031E-2</v>
      </c>
      <c r="X3604">
        <v>23</v>
      </c>
      <c r="Y3604" s="4">
        <v>0</v>
      </c>
      <c r="Z3604" s="4">
        <v>0.8</v>
      </c>
      <c r="AA3604" s="5">
        <v>33444.379999999997</v>
      </c>
      <c r="AB3604" s="5">
        <f t="shared" si="507"/>
        <v>1839440.9</v>
      </c>
      <c r="AC3604" s="5">
        <v>23595.9</v>
      </c>
      <c r="AD3604" s="5">
        <f t="shared" si="508"/>
        <v>1462945.8</v>
      </c>
      <c r="AE3604" s="5">
        <v>103882.72</v>
      </c>
      <c r="AF3604" s="5">
        <v>26847.21</v>
      </c>
      <c r="AG3604" s="5">
        <v>9141.92</v>
      </c>
      <c r="AH3604" s="5">
        <v>1160</v>
      </c>
      <c r="AI3604" s="5">
        <v>6400</v>
      </c>
      <c r="AJ3604">
        <v>0</v>
      </c>
      <c r="AK3604" s="5">
        <v>0</v>
      </c>
      <c r="AL3604" s="5">
        <v>3434.39</v>
      </c>
      <c r="AM3604" s="5">
        <v>37275.370000000003</v>
      </c>
      <c r="AN3604">
        <v>4</v>
      </c>
      <c r="AO3604">
        <v>4</v>
      </c>
      <c r="AP3604" t="str">
        <f t="shared" si="509"/>
        <v>Yes</v>
      </c>
      <c r="AQ3604">
        <v>1</v>
      </c>
      <c r="AR3604" s="5">
        <f t="shared" si="510"/>
        <v>1651087.41</v>
      </c>
      <c r="AS3604" s="5">
        <f t="shared" si="511"/>
        <v>188353.49</v>
      </c>
      <c r="AT3604" t="s">
        <v>59</v>
      </c>
      <c r="AU3604" t="s">
        <v>6164</v>
      </c>
      <c r="AV3604" t="s">
        <v>6165</v>
      </c>
      <c r="AW3604" t="s">
        <v>6166</v>
      </c>
      <c r="AX3604" t="s">
        <v>6184</v>
      </c>
      <c r="AY3604">
        <v>60</v>
      </c>
      <c r="AZ3604">
        <v>0</v>
      </c>
      <c r="BA3604">
        <v>32</v>
      </c>
      <c r="BB3604" t="s">
        <v>6180</v>
      </c>
      <c r="BC3604">
        <v>0</v>
      </c>
      <c r="BD3604">
        <v>0</v>
      </c>
      <c r="BE3604" t="s">
        <v>6169</v>
      </c>
      <c r="BF3604" t="s">
        <v>6170</v>
      </c>
      <c r="BG3604">
        <v>0</v>
      </c>
      <c r="BH3604" t="s">
        <v>6171</v>
      </c>
      <c r="BI3604">
        <v>35</v>
      </c>
      <c r="BJ3604" t="s">
        <v>6172</v>
      </c>
      <c r="BK3604">
        <v>0</v>
      </c>
      <c r="BL3604">
        <v>76</v>
      </c>
      <c r="BM3604" s="3">
        <f t="shared" si="512"/>
        <v>0.81578947368421051</v>
      </c>
    </row>
    <row r="3605" spans="1:65">
      <c r="A3605" t="s">
        <v>3742</v>
      </c>
      <c r="B3605" s="2">
        <v>45876</v>
      </c>
      <c r="C3605" t="s">
        <v>3137</v>
      </c>
      <c r="D3605" t="s">
        <v>3639</v>
      </c>
      <c r="E3605">
        <v>8</v>
      </c>
      <c r="F3605" t="s">
        <v>49</v>
      </c>
      <c r="G3605" t="s">
        <v>50</v>
      </c>
      <c r="H3605" t="s">
        <v>108</v>
      </c>
      <c r="I3605" t="s">
        <v>74</v>
      </c>
      <c r="J3605" t="s">
        <v>65</v>
      </c>
      <c r="K3605" t="s">
        <v>75</v>
      </c>
      <c r="L3605" t="s">
        <v>55</v>
      </c>
      <c r="M3605" t="s">
        <v>56</v>
      </c>
      <c r="N3605" t="s">
        <v>69</v>
      </c>
      <c r="O3605" t="s">
        <v>58</v>
      </c>
      <c r="P3605">
        <v>49</v>
      </c>
      <c r="Q3605">
        <v>53</v>
      </c>
      <c r="R3605">
        <v>50</v>
      </c>
      <c r="S3605">
        <v>1</v>
      </c>
      <c r="T3605">
        <f t="shared" si="504"/>
        <v>49</v>
      </c>
      <c r="U3605">
        <v>48</v>
      </c>
      <c r="V3605">
        <f t="shared" si="505"/>
        <v>1</v>
      </c>
      <c r="W3605" s="3">
        <f t="shared" si="506"/>
        <v>0.02</v>
      </c>
      <c r="X3605">
        <v>32</v>
      </c>
      <c r="Y3605" s="4">
        <v>3</v>
      </c>
      <c r="Z3605" s="4">
        <v>1.5</v>
      </c>
      <c r="AA3605" s="5">
        <v>52293.68</v>
      </c>
      <c r="AB3605" s="5">
        <f t="shared" si="507"/>
        <v>2510096.64</v>
      </c>
      <c r="AC3605" s="5">
        <v>34823.019999999997</v>
      </c>
      <c r="AD3605" s="5">
        <f t="shared" si="508"/>
        <v>1741151</v>
      </c>
      <c r="AE3605" s="5">
        <v>110112.49</v>
      </c>
      <c r="AF3605" s="5">
        <v>32815.01</v>
      </c>
      <c r="AG3605" s="5">
        <v>10370.26</v>
      </c>
      <c r="AH3605" s="5">
        <v>2175</v>
      </c>
      <c r="AI3605" s="5">
        <v>4600</v>
      </c>
      <c r="AJ3605">
        <v>0</v>
      </c>
      <c r="AK3605" s="5">
        <v>0</v>
      </c>
      <c r="AL3605" s="5">
        <v>1030.78</v>
      </c>
      <c r="AM3605" s="5">
        <v>32178.99</v>
      </c>
      <c r="AN3605">
        <v>4</v>
      </c>
      <c r="AO3605">
        <v>5</v>
      </c>
      <c r="AP3605" t="str">
        <f t="shared" si="509"/>
        <v>No</v>
      </c>
      <c r="AQ3605">
        <v>2</v>
      </c>
      <c r="AR3605" s="5">
        <f t="shared" si="510"/>
        <v>1934433.53</v>
      </c>
      <c r="AS3605" s="5">
        <f t="shared" si="511"/>
        <v>575663.11</v>
      </c>
      <c r="AT3605" t="s">
        <v>59</v>
      </c>
      <c r="AU3605" t="s">
        <v>6164</v>
      </c>
      <c r="AV3605" t="s">
        <v>6165</v>
      </c>
      <c r="AW3605" t="s">
        <v>6166</v>
      </c>
      <c r="AX3605" t="s">
        <v>6167</v>
      </c>
      <c r="AY3605">
        <v>49</v>
      </c>
      <c r="AZ3605">
        <v>0</v>
      </c>
      <c r="BA3605">
        <v>18</v>
      </c>
      <c r="BB3605" t="s">
        <v>6191</v>
      </c>
      <c r="BC3605">
        <v>0</v>
      </c>
      <c r="BD3605">
        <v>1</v>
      </c>
      <c r="BE3605" t="s">
        <v>6188</v>
      </c>
      <c r="BF3605" t="s">
        <v>6170</v>
      </c>
      <c r="BG3605">
        <v>1</v>
      </c>
      <c r="BH3605" t="s">
        <v>6179</v>
      </c>
      <c r="BI3605">
        <v>56</v>
      </c>
      <c r="BJ3605" t="s">
        <v>6187</v>
      </c>
      <c r="BK3605">
        <v>0</v>
      </c>
      <c r="BL3605">
        <v>62</v>
      </c>
      <c r="BM3605" s="3">
        <f t="shared" si="512"/>
        <v>0.80645161290322576</v>
      </c>
    </row>
    <row r="3606" spans="1:65">
      <c r="A3606" t="s">
        <v>3743</v>
      </c>
      <c r="B3606" s="2">
        <v>45876</v>
      </c>
      <c r="C3606" t="s">
        <v>3137</v>
      </c>
      <c r="D3606" t="s">
        <v>3639</v>
      </c>
      <c r="E3606">
        <v>8</v>
      </c>
      <c r="F3606" t="s">
        <v>49</v>
      </c>
      <c r="G3606" t="s">
        <v>62</v>
      </c>
      <c r="H3606" t="s">
        <v>125</v>
      </c>
      <c r="I3606" t="s">
        <v>64</v>
      </c>
      <c r="J3606" t="s">
        <v>53</v>
      </c>
      <c r="K3606" t="s">
        <v>75</v>
      </c>
      <c r="L3606" t="s">
        <v>67</v>
      </c>
      <c r="M3606" t="s">
        <v>68</v>
      </c>
      <c r="N3606" t="s">
        <v>94</v>
      </c>
      <c r="O3606" t="s">
        <v>120</v>
      </c>
      <c r="P3606">
        <v>54</v>
      </c>
      <c r="Q3606">
        <v>55</v>
      </c>
      <c r="R3606">
        <v>55</v>
      </c>
      <c r="S3606">
        <v>5</v>
      </c>
      <c r="T3606">
        <f t="shared" si="504"/>
        <v>50</v>
      </c>
      <c r="U3606">
        <v>50</v>
      </c>
      <c r="V3606">
        <f t="shared" si="505"/>
        <v>0</v>
      </c>
      <c r="W3606" s="3">
        <f t="shared" si="506"/>
        <v>9.0909090909090912E-2</v>
      </c>
      <c r="X3606">
        <v>30</v>
      </c>
      <c r="Y3606" s="4">
        <v>4.2</v>
      </c>
      <c r="Z3606" s="4">
        <v>1.7</v>
      </c>
      <c r="AA3606" s="5">
        <v>36099.79</v>
      </c>
      <c r="AB3606" s="5">
        <f t="shared" si="507"/>
        <v>1804989.5</v>
      </c>
      <c r="AC3606" s="5">
        <v>21929.45</v>
      </c>
      <c r="AD3606" s="5">
        <f t="shared" si="508"/>
        <v>1206119.75</v>
      </c>
      <c r="AE3606" s="5">
        <v>89824.73</v>
      </c>
      <c r="AF3606" s="5">
        <v>25555.48</v>
      </c>
      <c r="AG3606" s="5">
        <v>10412.91</v>
      </c>
      <c r="AH3606" s="5">
        <v>2465</v>
      </c>
      <c r="AI3606" s="5">
        <v>18997.75</v>
      </c>
      <c r="AJ3606">
        <v>2</v>
      </c>
      <c r="AK3606" s="5">
        <v>16746.650000000001</v>
      </c>
      <c r="AL3606" s="5">
        <v>0</v>
      </c>
      <c r="AM3606" s="5">
        <v>34393.300000000003</v>
      </c>
      <c r="AN3606">
        <v>4</v>
      </c>
      <c r="AO3606">
        <v>4</v>
      </c>
      <c r="AP3606" t="str">
        <f t="shared" si="509"/>
        <v>Yes</v>
      </c>
      <c r="AQ3606">
        <v>2</v>
      </c>
      <c r="AR3606" s="5">
        <f t="shared" si="510"/>
        <v>1404515.57</v>
      </c>
      <c r="AS3606" s="5">
        <f t="shared" si="511"/>
        <v>400473.93</v>
      </c>
      <c r="AT3606" t="s">
        <v>1641</v>
      </c>
      <c r="AU3606" t="s">
        <v>6189</v>
      </c>
      <c r="AV3606" t="s">
        <v>6201</v>
      </c>
      <c r="AW3606" t="s">
        <v>6175</v>
      </c>
      <c r="AX3606" t="s">
        <v>6184</v>
      </c>
      <c r="AY3606">
        <v>55</v>
      </c>
      <c r="AZ3606">
        <v>0</v>
      </c>
      <c r="BA3606">
        <v>0</v>
      </c>
      <c r="BB3606" t="s">
        <v>6168</v>
      </c>
      <c r="BC3606">
        <v>0</v>
      </c>
      <c r="BD3606">
        <v>0</v>
      </c>
      <c r="BE3606" t="s">
        <v>6169</v>
      </c>
      <c r="BF3606" t="s">
        <v>6210</v>
      </c>
      <c r="BG3606">
        <v>1</v>
      </c>
      <c r="BH3606" t="s">
        <v>6186</v>
      </c>
      <c r="BI3606">
        <v>55</v>
      </c>
      <c r="BJ3606" t="s">
        <v>6187</v>
      </c>
      <c r="BK3606">
        <v>0</v>
      </c>
      <c r="BL3606">
        <v>72</v>
      </c>
      <c r="BM3606" s="3">
        <f t="shared" si="512"/>
        <v>0.76388888888888884</v>
      </c>
    </row>
    <row r="3607" spans="1:65">
      <c r="A3607" t="s">
        <v>3744</v>
      </c>
      <c r="B3607" s="2">
        <v>45876</v>
      </c>
      <c r="C3607" t="s">
        <v>3137</v>
      </c>
      <c r="D3607" t="s">
        <v>3639</v>
      </c>
      <c r="E3607">
        <v>8</v>
      </c>
      <c r="F3607" t="s">
        <v>78</v>
      </c>
      <c r="G3607" t="s">
        <v>62</v>
      </c>
      <c r="H3607" t="s">
        <v>190</v>
      </c>
      <c r="I3607" t="s">
        <v>74</v>
      </c>
      <c r="J3607" t="s">
        <v>53</v>
      </c>
      <c r="K3607" t="s">
        <v>54</v>
      </c>
      <c r="L3607" t="s">
        <v>67</v>
      </c>
      <c r="M3607" t="s">
        <v>68</v>
      </c>
      <c r="N3607" t="s">
        <v>57</v>
      </c>
      <c r="O3607" t="s">
        <v>82</v>
      </c>
      <c r="P3607">
        <v>64</v>
      </c>
      <c r="Q3607">
        <v>68</v>
      </c>
      <c r="R3607">
        <v>64</v>
      </c>
      <c r="S3607">
        <v>6</v>
      </c>
      <c r="T3607">
        <f t="shared" si="504"/>
        <v>58</v>
      </c>
      <c r="U3607">
        <v>58</v>
      </c>
      <c r="V3607">
        <f t="shared" si="505"/>
        <v>0</v>
      </c>
      <c r="W3607" s="3">
        <f t="shared" si="506"/>
        <v>9.375E-2</v>
      </c>
      <c r="X3607">
        <v>30</v>
      </c>
      <c r="Y3607" s="4">
        <v>5.9</v>
      </c>
      <c r="Z3607" s="4">
        <v>1.6</v>
      </c>
      <c r="AA3607" s="5">
        <v>38787.26</v>
      </c>
      <c r="AB3607" s="5">
        <f t="shared" si="507"/>
        <v>2249661.08</v>
      </c>
      <c r="AC3607" s="5">
        <v>22035.65</v>
      </c>
      <c r="AD3607" s="5">
        <f t="shared" si="508"/>
        <v>1410281.6</v>
      </c>
      <c r="AE3607" s="5">
        <v>110057.89</v>
      </c>
      <c r="AF3607" s="5">
        <v>31830.18</v>
      </c>
      <c r="AG3607" s="5">
        <v>9148.6299999999992</v>
      </c>
      <c r="AH3607" s="5">
        <v>2320</v>
      </c>
      <c r="AI3607" s="5">
        <v>23315.29</v>
      </c>
      <c r="AJ3607">
        <v>2</v>
      </c>
      <c r="AK3607" s="5">
        <v>16944.48</v>
      </c>
      <c r="AL3607" s="5">
        <v>0</v>
      </c>
      <c r="AM3607" s="5">
        <v>41105.58</v>
      </c>
      <c r="AN3607">
        <v>4</v>
      </c>
      <c r="AO3607">
        <v>5</v>
      </c>
      <c r="AP3607" t="str">
        <f t="shared" si="509"/>
        <v>No</v>
      </c>
      <c r="AQ3607">
        <v>3</v>
      </c>
      <c r="AR3607" s="5">
        <f t="shared" si="510"/>
        <v>1645003.65</v>
      </c>
      <c r="AS3607" s="5">
        <f t="shared" si="511"/>
        <v>604657.43000000005</v>
      </c>
      <c r="AT3607" t="s">
        <v>1641</v>
      </c>
      <c r="AU3607" t="s">
        <v>6173</v>
      </c>
      <c r="AV3607" t="s">
        <v>6174</v>
      </c>
      <c r="AW3607" t="s">
        <v>6175</v>
      </c>
      <c r="AX3607" t="s">
        <v>6167</v>
      </c>
      <c r="AY3607">
        <v>67</v>
      </c>
      <c r="AZ3607">
        <v>0</v>
      </c>
      <c r="BA3607">
        <v>0</v>
      </c>
      <c r="BB3607" t="s">
        <v>6168</v>
      </c>
      <c r="BC3607">
        <v>1</v>
      </c>
      <c r="BD3607">
        <v>0</v>
      </c>
      <c r="BE3607" t="s">
        <v>6196</v>
      </c>
      <c r="BF3607" t="s">
        <v>6210</v>
      </c>
      <c r="BG3607">
        <v>1</v>
      </c>
      <c r="BH3607" t="s">
        <v>6179</v>
      </c>
      <c r="BI3607">
        <v>51</v>
      </c>
      <c r="BJ3607" t="s">
        <v>6187</v>
      </c>
      <c r="BK3607">
        <v>0</v>
      </c>
      <c r="BL3607">
        <v>75</v>
      </c>
      <c r="BM3607" s="3">
        <f t="shared" si="512"/>
        <v>0.85333333333333339</v>
      </c>
    </row>
    <row r="3608" spans="1:65">
      <c r="A3608" t="s">
        <v>3745</v>
      </c>
      <c r="B3608" s="2">
        <v>45876</v>
      </c>
      <c r="C3608" t="s">
        <v>3137</v>
      </c>
      <c r="D3608" t="s">
        <v>3639</v>
      </c>
      <c r="E3608">
        <v>8</v>
      </c>
      <c r="F3608" t="s">
        <v>61</v>
      </c>
      <c r="G3608" t="s">
        <v>79</v>
      </c>
      <c r="H3608" t="s">
        <v>98</v>
      </c>
      <c r="I3608" t="s">
        <v>64</v>
      </c>
      <c r="J3608" t="s">
        <v>81</v>
      </c>
      <c r="K3608" t="s">
        <v>75</v>
      </c>
      <c r="L3608" t="s">
        <v>87</v>
      </c>
      <c r="M3608" t="s">
        <v>56</v>
      </c>
      <c r="N3608" t="s">
        <v>76</v>
      </c>
      <c r="O3608" t="s">
        <v>82</v>
      </c>
      <c r="P3608">
        <v>40</v>
      </c>
      <c r="Q3608">
        <v>43</v>
      </c>
      <c r="R3608">
        <v>44</v>
      </c>
      <c r="S3608">
        <v>1</v>
      </c>
      <c r="T3608">
        <f t="shared" si="504"/>
        <v>43</v>
      </c>
      <c r="U3608">
        <v>39</v>
      </c>
      <c r="V3608">
        <f t="shared" si="505"/>
        <v>4</v>
      </c>
      <c r="W3608" s="3">
        <f t="shared" si="506"/>
        <v>2.2727272727272728E-2</v>
      </c>
      <c r="X3608">
        <v>13</v>
      </c>
      <c r="Y3608" s="4">
        <v>2.1</v>
      </c>
      <c r="Z3608" s="4">
        <v>0.8</v>
      </c>
      <c r="AA3608" s="5">
        <v>77342.12</v>
      </c>
      <c r="AB3608" s="5">
        <f t="shared" si="507"/>
        <v>3016342.68</v>
      </c>
      <c r="AC3608" s="5">
        <v>54215.4</v>
      </c>
      <c r="AD3608" s="5">
        <f t="shared" si="508"/>
        <v>2385477.6</v>
      </c>
      <c r="AE3608" s="5">
        <v>128138.19</v>
      </c>
      <c r="AF3608" s="5">
        <v>35763.39</v>
      </c>
      <c r="AG3608" s="5">
        <v>7739.79</v>
      </c>
      <c r="AH3608" s="5">
        <v>1160</v>
      </c>
      <c r="AI3608" s="5">
        <v>6800</v>
      </c>
      <c r="AJ3608">
        <v>0</v>
      </c>
      <c r="AK3608" s="5">
        <v>0</v>
      </c>
      <c r="AL3608" s="5">
        <v>5723.59</v>
      </c>
      <c r="AM3608" s="5">
        <v>25451.49</v>
      </c>
      <c r="AN3608">
        <v>4</v>
      </c>
      <c r="AO3608">
        <v>4</v>
      </c>
      <c r="AP3608" t="str">
        <f t="shared" si="509"/>
        <v>Yes</v>
      </c>
      <c r="AQ3608">
        <v>1</v>
      </c>
      <c r="AR3608" s="5">
        <f t="shared" si="510"/>
        <v>2596254.0499999998</v>
      </c>
      <c r="AS3608" s="5">
        <f t="shared" si="511"/>
        <v>420088.63</v>
      </c>
      <c r="AT3608" t="s">
        <v>59</v>
      </c>
      <c r="AU3608" t="s">
        <v>6164</v>
      </c>
      <c r="AV3608" t="s">
        <v>6165</v>
      </c>
      <c r="AW3608" t="s">
        <v>6166</v>
      </c>
      <c r="AX3608" t="s">
        <v>6184</v>
      </c>
      <c r="AY3608">
        <v>43</v>
      </c>
      <c r="AZ3608">
        <v>0</v>
      </c>
      <c r="BA3608">
        <v>29</v>
      </c>
      <c r="BB3608" t="s">
        <v>6180</v>
      </c>
      <c r="BC3608">
        <v>0</v>
      </c>
      <c r="BD3608">
        <v>0</v>
      </c>
      <c r="BE3608" t="s">
        <v>6169</v>
      </c>
      <c r="BF3608" t="s">
        <v>6170</v>
      </c>
      <c r="BG3608">
        <v>0</v>
      </c>
      <c r="BH3608" t="s">
        <v>6171</v>
      </c>
      <c r="BI3608">
        <v>27</v>
      </c>
      <c r="BJ3608" t="s">
        <v>6172</v>
      </c>
      <c r="BK3608">
        <v>0</v>
      </c>
      <c r="BL3608">
        <v>46</v>
      </c>
      <c r="BM3608" s="3">
        <f t="shared" si="512"/>
        <v>0.95652173913043481</v>
      </c>
    </row>
    <row r="3609" spans="1:65">
      <c r="A3609" t="s">
        <v>3746</v>
      </c>
      <c r="B3609" s="2">
        <v>45876</v>
      </c>
      <c r="C3609" t="s">
        <v>3137</v>
      </c>
      <c r="D3609" t="s">
        <v>3639</v>
      </c>
      <c r="E3609">
        <v>8</v>
      </c>
      <c r="F3609" t="s">
        <v>78</v>
      </c>
      <c r="G3609" t="s">
        <v>50</v>
      </c>
      <c r="H3609" t="s">
        <v>185</v>
      </c>
      <c r="I3609" t="s">
        <v>74</v>
      </c>
      <c r="J3609" t="s">
        <v>53</v>
      </c>
      <c r="K3609" t="s">
        <v>75</v>
      </c>
      <c r="L3609" t="s">
        <v>87</v>
      </c>
      <c r="M3609" t="s">
        <v>56</v>
      </c>
      <c r="N3609" t="s">
        <v>94</v>
      </c>
      <c r="O3609" t="s">
        <v>82</v>
      </c>
      <c r="P3609">
        <v>58</v>
      </c>
      <c r="Q3609">
        <v>59</v>
      </c>
      <c r="R3609">
        <v>57</v>
      </c>
      <c r="S3609">
        <v>1</v>
      </c>
      <c r="T3609">
        <f t="shared" si="504"/>
        <v>56</v>
      </c>
      <c r="U3609">
        <v>56</v>
      </c>
      <c r="V3609">
        <f t="shared" si="505"/>
        <v>0</v>
      </c>
      <c r="W3609" s="3">
        <f t="shared" si="506"/>
        <v>1.7543859649122806E-2</v>
      </c>
      <c r="X3609">
        <v>28</v>
      </c>
      <c r="Y3609" s="4">
        <v>0</v>
      </c>
      <c r="Z3609" s="4">
        <v>0.8</v>
      </c>
      <c r="AA3609" s="5">
        <v>36392.230000000003</v>
      </c>
      <c r="AB3609" s="5">
        <f t="shared" si="507"/>
        <v>2037964.88</v>
      </c>
      <c r="AC3609" s="5">
        <v>24171.3</v>
      </c>
      <c r="AD3609" s="5">
        <f t="shared" si="508"/>
        <v>1377764.1</v>
      </c>
      <c r="AE3609" s="5">
        <v>96222.21</v>
      </c>
      <c r="AF3609" s="5">
        <v>27107.95</v>
      </c>
      <c r="AG3609" s="5">
        <v>9986.9</v>
      </c>
      <c r="AH3609" s="5">
        <v>1160</v>
      </c>
      <c r="AI3609" s="5">
        <v>3200</v>
      </c>
      <c r="AJ3609">
        <v>0</v>
      </c>
      <c r="AK3609" s="5">
        <v>0</v>
      </c>
      <c r="AL3609" s="5">
        <v>0</v>
      </c>
      <c r="AM3609" s="5">
        <v>38357.79</v>
      </c>
      <c r="AN3609">
        <v>4</v>
      </c>
      <c r="AO3609">
        <v>3</v>
      </c>
      <c r="AP3609" t="str">
        <f t="shared" si="509"/>
        <v>Yes</v>
      </c>
      <c r="AQ3609">
        <v>1</v>
      </c>
      <c r="AR3609" s="5">
        <f t="shared" si="510"/>
        <v>1553798.95</v>
      </c>
      <c r="AS3609" s="5">
        <f t="shared" si="511"/>
        <v>484165.93</v>
      </c>
      <c r="AT3609" t="s">
        <v>59</v>
      </c>
      <c r="AU3609" t="s">
        <v>6164</v>
      </c>
      <c r="AV3609" t="s">
        <v>6165</v>
      </c>
      <c r="AW3609" t="s">
        <v>6166</v>
      </c>
      <c r="AX3609" t="s">
        <v>6167</v>
      </c>
      <c r="AY3609">
        <v>62</v>
      </c>
      <c r="AZ3609">
        <v>2</v>
      </c>
      <c r="BA3609">
        <v>0</v>
      </c>
      <c r="BB3609" t="s">
        <v>6168</v>
      </c>
      <c r="BC3609">
        <v>0</v>
      </c>
      <c r="BD3609">
        <v>0</v>
      </c>
      <c r="BE3609" t="s">
        <v>6169</v>
      </c>
      <c r="BF3609" t="s">
        <v>6170</v>
      </c>
      <c r="BG3609">
        <v>1</v>
      </c>
      <c r="BH3609" t="s">
        <v>6179</v>
      </c>
      <c r="BI3609">
        <v>60</v>
      </c>
      <c r="BJ3609" t="s">
        <v>6187</v>
      </c>
      <c r="BK3609">
        <v>0</v>
      </c>
      <c r="BL3609">
        <v>70</v>
      </c>
      <c r="BM3609" s="3">
        <f t="shared" si="512"/>
        <v>0.81428571428571428</v>
      </c>
    </row>
    <row r="3610" spans="1:65">
      <c r="A3610" t="s">
        <v>3747</v>
      </c>
      <c r="B3610" s="2">
        <v>45876</v>
      </c>
      <c r="C3610" t="s">
        <v>3137</v>
      </c>
      <c r="D3610" t="s">
        <v>3639</v>
      </c>
      <c r="E3610">
        <v>8</v>
      </c>
      <c r="F3610" t="s">
        <v>72</v>
      </c>
      <c r="G3610" t="s">
        <v>79</v>
      </c>
      <c r="H3610" t="s">
        <v>213</v>
      </c>
      <c r="I3610" t="s">
        <v>52</v>
      </c>
      <c r="J3610" t="s">
        <v>65</v>
      </c>
      <c r="K3610" t="s">
        <v>75</v>
      </c>
      <c r="L3610" t="s">
        <v>92</v>
      </c>
      <c r="M3610" t="s">
        <v>56</v>
      </c>
      <c r="N3610" t="s">
        <v>69</v>
      </c>
      <c r="O3610" t="s">
        <v>70</v>
      </c>
      <c r="P3610">
        <v>44</v>
      </c>
      <c r="Q3610">
        <v>45</v>
      </c>
      <c r="R3610">
        <v>45</v>
      </c>
      <c r="S3610">
        <v>1</v>
      </c>
      <c r="T3610">
        <f t="shared" si="504"/>
        <v>44</v>
      </c>
      <c r="U3610">
        <v>43</v>
      </c>
      <c r="V3610">
        <f t="shared" si="505"/>
        <v>1</v>
      </c>
      <c r="W3610" s="3">
        <f t="shared" si="506"/>
        <v>2.2222222222222223E-2</v>
      </c>
      <c r="X3610">
        <v>33</v>
      </c>
      <c r="Y3610" s="4">
        <v>5.9</v>
      </c>
      <c r="Z3610" s="4">
        <v>1.9</v>
      </c>
      <c r="AA3610" s="5">
        <v>52220.17</v>
      </c>
      <c r="AB3610" s="5">
        <f t="shared" si="507"/>
        <v>2245467.31</v>
      </c>
      <c r="AC3610" s="5">
        <v>35393.919999999998</v>
      </c>
      <c r="AD3610" s="5">
        <f t="shared" si="508"/>
        <v>1592726.4</v>
      </c>
      <c r="AE3610" s="5">
        <v>104561.8</v>
      </c>
      <c r="AF3610" s="5">
        <v>29059.63</v>
      </c>
      <c r="AG3610" s="5">
        <v>9985.43</v>
      </c>
      <c r="AH3610" s="5">
        <v>2755</v>
      </c>
      <c r="AI3610" s="5">
        <v>4600</v>
      </c>
      <c r="AJ3610">
        <v>0</v>
      </c>
      <c r="AK3610" s="5">
        <v>0</v>
      </c>
      <c r="AL3610" s="5">
        <v>971.08</v>
      </c>
      <c r="AM3610" s="5">
        <v>28374.65</v>
      </c>
      <c r="AN3610">
        <v>4</v>
      </c>
      <c r="AO3610">
        <v>3</v>
      </c>
      <c r="AP3610" t="str">
        <f t="shared" si="509"/>
        <v>Yes</v>
      </c>
      <c r="AQ3610">
        <v>1</v>
      </c>
      <c r="AR3610" s="5">
        <f t="shared" si="510"/>
        <v>1773033.99</v>
      </c>
      <c r="AS3610" s="5">
        <f t="shared" si="511"/>
        <v>472433.32</v>
      </c>
      <c r="AT3610" t="s">
        <v>59</v>
      </c>
      <c r="AU3610" t="s">
        <v>6164</v>
      </c>
      <c r="AV3610" t="s">
        <v>6165</v>
      </c>
      <c r="AW3610" t="s">
        <v>6166</v>
      </c>
      <c r="AX3610" t="s">
        <v>6184</v>
      </c>
      <c r="AY3610">
        <v>45</v>
      </c>
      <c r="AZ3610">
        <v>0</v>
      </c>
      <c r="BA3610">
        <v>12</v>
      </c>
      <c r="BB3610" t="s">
        <v>6191</v>
      </c>
      <c r="BC3610">
        <v>0</v>
      </c>
      <c r="BD3610">
        <v>0</v>
      </c>
      <c r="BE3610" t="s">
        <v>6169</v>
      </c>
      <c r="BF3610" t="s">
        <v>6170</v>
      </c>
      <c r="BG3610">
        <v>1</v>
      </c>
      <c r="BH3610" t="s">
        <v>6179</v>
      </c>
      <c r="BI3610">
        <v>54</v>
      </c>
      <c r="BJ3610" t="s">
        <v>6187</v>
      </c>
      <c r="BK3610">
        <v>0</v>
      </c>
      <c r="BL3610">
        <v>58</v>
      </c>
      <c r="BM3610" s="3">
        <f t="shared" si="512"/>
        <v>0.77586206896551724</v>
      </c>
    </row>
    <row r="3611" spans="1:65">
      <c r="A3611" t="s">
        <v>3748</v>
      </c>
      <c r="B3611" s="2">
        <v>45877</v>
      </c>
      <c r="C3611" t="s">
        <v>3137</v>
      </c>
      <c r="D3611" t="s">
        <v>3639</v>
      </c>
      <c r="E3611">
        <v>8</v>
      </c>
      <c r="F3611" t="s">
        <v>61</v>
      </c>
      <c r="G3611" t="s">
        <v>79</v>
      </c>
      <c r="H3611" t="s">
        <v>100</v>
      </c>
      <c r="I3611" t="s">
        <v>74</v>
      </c>
      <c r="J3611" t="s">
        <v>53</v>
      </c>
      <c r="K3611" t="s">
        <v>75</v>
      </c>
      <c r="L3611" t="s">
        <v>55</v>
      </c>
      <c r="M3611" t="s">
        <v>68</v>
      </c>
      <c r="N3611" t="s">
        <v>109</v>
      </c>
      <c r="O3611" t="s">
        <v>82</v>
      </c>
      <c r="P3611">
        <v>52</v>
      </c>
      <c r="Q3611">
        <v>54</v>
      </c>
      <c r="R3611">
        <v>53</v>
      </c>
      <c r="S3611">
        <v>2</v>
      </c>
      <c r="T3611">
        <f t="shared" si="504"/>
        <v>51</v>
      </c>
      <c r="U3611">
        <v>50</v>
      </c>
      <c r="V3611">
        <f t="shared" si="505"/>
        <v>1</v>
      </c>
      <c r="W3611" s="3">
        <f t="shared" si="506"/>
        <v>3.7735849056603772E-2</v>
      </c>
      <c r="X3611">
        <v>37</v>
      </c>
      <c r="Y3611" s="4">
        <v>8.9</v>
      </c>
      <c r="Z3611" s="4">
        <v>1.7</v>
      </c>
      <c r="AA3611" s="5">
        <v>35649.49</v>
      </c>
      <c r="AB3611" s="5">
        <f t="shared" si="507"/>
        <v>1782474.5</v>
      </c>
      <c r="AC3611" s="5">
        <v>22636.98</v>
      </c>
      <c r="AD3611" s="5">
        <f t="shared" si="508"/>
        <v>1199759.94</v>
      </c>
      <c r="AE3611" s="5">
        <v>90523.64</v>
      </c>
      <c r="AF3611" s="5">
        <v>24283.71</v>
      </c>
      <c r="AG3611" s="5">
        <v>10175.69</v>
      </c>
      <c r="AH3611" s="5">
        <v>2465</v>
      </c>
      <c r="AI3611" s="5">
        <v>6400</v>
      </c>
      <c r="AJ3611">
        <v>1</v>
      </c>
      <c r="AK3611" s="5">
        <v>8586.41</v>
      </c>
      <c r="AL3611" s="5">
        <v>660.8</v>
      </c>
      <c r="AM3611" s="5">
        <v>68963.47</v>
      </c>
      <c r="AN3611">
        <v>8</v>
      </c>
      <c r="AO3611">
        <v>6</v>
      </c>
      <c r="AP3611" t="str">
        <f t="shared" si="509"/>
        <v>Yes</v>
      </c>
      <c r="AQ3611">
        <v>2</v>
      </c>
      <c r="AR3611" s="5">
        <f t="shared" si="510"/>
        <v>1411818.66</v>
      </c>
      <c r="AS3611" s="5">
        <f t="shared" si="511"/>
        <v>370655.84</v>
      </c>
      <c r="AT3611" t="s">
        <v>116</v>
      </c>
      <c r="AU3611" t="s">
        <v>6189</v>
      </c>
      <c r="AV3611" t="s">
        <v>6190</v>
      </c>
      <c r="AW3611" t="s">
        <v>6183</v>
      </c>
      <c r="AX3611" t="s">
        <v>6177</v>
      </c>
      <c r="AY3611">
        <v>58</v>
      </c>
      <c r="AZ3611">
        <v>4</v>
      </c>
      <c r="BA3611">
        <v>16</v>
      </c>
      <c r="BB3611" t="s">
        <v>6185</v>
      </c>
      <c r="BC3611">
        <v>0</v>
      </c>
      <c r="BD3611">
        <v>0</v>
      </c>
      <c r="BE3611" t="s">
        <v>6169</v>
      </c>
      <c r="BF3611" t="s">
        <v>6170</v>
      </c>
      <c r="BG3611">
        <v>0</v>
      </c>
      <c r="BH3611" t="s">
        <v>6171</v>
      </c>
      <c r="BI3611">
        <v>46</v>
      </c>
      <c r="BJ3611" t="s">
        <v>6172</v>
      </c>
      <c r="BK3611">
        <v>0</v>
      </c>
      <c r="BL3611">
        <v>76</v>
      </c>
      <c r="BM3611" s="3">
        <f t="shared" si="512"/>
        <v>0.69736842105263153</v>
      </c>
    </row>
    <row r="3612" spans="1:65">
      <c r="A3612" t="s">
        <v>3749</v>
      </c>
      <c r="B3612" s="2">
        <v>45877</v>
      </c>
      <c r="C3612" t="s">
        <v>3137</v>
      </c>
      <c r="D3612" t="s">
        <v>3639</v>
      </c>
      <c r="E3612">
        <v>8</v>
      </c>
      <c r="F3612" t="s">
        <v>72</v>
      </c>
      <c r="G3612" t="s">
        <v>62</v>
      </c>
      <c r="H3612" t="s">
        <v>155</v>
      </c>
      <c r="I3612" t="s">
        <v>52</v>
      </c>
      <c r="J3612" t="s">
        <v>65</v>
      </c>
      <c r="K3612" t="s">
        <v>75</v>
      </c>
      <c r="L3612" t="s">
        <v>55</v>
      </c>
      <c r="M3612" t="s">
        <v>68</v>
      </c>
      <c r="N3612" t="s">
        <v>94</v>
      </c>
      <c r="O3612" t="s">
        <v>70</v>
      </c>
      <c r="P3612">
        <v>41</v>
      </c>
      <c r="Q3612">
        <v>42</v>
      </c>
      <c r="R3612">
        <v>44</v>
      </c>
      <c r="S3612">
        <v>1</v>
      </c>
      <c r="T3612">
        <f t="shared" si="504"/>
        <v>43</v>
      </c>
      <c r="U3612">
        <v>41</v>
      </c>
      <c r="V3612">
        <f t="shared" si="505"/>
        <v>2</v>
      </c>
      <c r="W3612" s="3">
        <f t="shared" si="506"/>
        <v>2.2727272727272728E-2</v>
      </c>
      <c r="X3612">
        <v>23</v>
      </c>
      <c r="Y3612" s="4">
        <v>3.4</v>
      </c>
      <c r="Z3612" s="4">
        <v>1.3</v>
      </c>
      <c r="AA3612" s="5">
        <v>51459.35</v>
      </c>
      <c r="AB3612" s="5">
        <f t="shared" si="507"/>
        <v>2109833.35</v>
      </c>
      <c r="AC3612" s="5">
        <v>33358.89</v>
      </c>
      <c r="AD3612" s="5">
        <f t="shared" si="508"/>
        <v>1467791.16</v>
      </c>
      <c r="AE3612" s="5">
        <v>101368.52</v>
      </c>
      <c r="AF3612" s="5">
        <v>27563.75</v>
      </c>
      <c r="AG3612" s="5">
        <v>9219.41</v>
      </c>
      <c r="AH3612" s="5">
        <v>1885</v>
      </c>
      <c r="AI3612" s="5">
        <v>4600</v>
      </c>
      <c r="AJ3612">
        <v>0</v>
      </c>
      <c r="AK3612" s="5">
        <v>0</v>
      </c>
      <c r="AL3612" s="5">
        <v>1935.83</v>
      </c>
      <c r="AM3612" s="5">
        <v>25955.02</v>
      </c>
      <c r="AN3612">
        <v>4</v>
      </c>
      <c r="AO3612">
        <v>4</v>
      </c>
      <c r="AP3612" t="str">
        <f t="shared" si="509"/>
        <v>Yes</v>
      </c>
      <c r="AQ3612">
        <v>0</v>
      </c>
      <c r="AR3612" s="5">
        <f t="shared" si="510"/>
        <v>1640318.69</v>
      </c>
      <c r="AS3612" s="5">
        <f t="shared" si="511"/>
        <v>469514.66</v>
      </c>
      <c r="AT3612" t="s">
        <v>59</v>
      </c>
      <c r="AU3612" t="s">
        <v>6164</v>
      </c>
      <c r="AV3612" t="s">
        <v>6165</v>
      </c>
      <c r="AW3612" t="s">
        <v>6166</v>
      </c>
      <c r="AX3612" t="s">
        <v>6184</v>
      </c>
      <c r="AY3612">
        <v>43</v>
      </c>
      <c r="AZ3612">
        <v>0</v>
      </c>
      <c r="BA3612">
        <v>22</v>
      </c>
      <c r="BB3612" t="s">
        <v>6180</v>
      </c>
      <c r="BC3612">
        <v>0</v>
      </c>
      <c r="BD3612">
        <v>0</v>
      </c>
      <c r="BE3612" t="s">
        <v>6169</v>
      </c>
      <c r="BF3612" t="s">
        <v>6170</v>
      </c>
      <c r="BG3612">
        <v>0</v>
      </c>
      <c r="BH3612" t="s">
        <v>6171</v>
      </c>
      <c r="BI3612">
        <v>21</v>
      </c>
      <c r="BJ3612" t="s">
        <v>6172</v>
      </c>
      <c r="BK3612">
        <v>0</v>
      </c>
      <c r="BL3612">
        <v>63</v>
      </c>
      <c r="BM3612" s="3">
        <f t="shared" si="512"/>
        <v>0.69841269841269837</v>
      </c>
    </row>
    <row r="3613" spans="1:65">
      <c r="A3613" t="s">
        <v>3750</v>
      </c>
      <c r="B3613" s="2">
        <v>45877</v>
      </c>
      <c r="C3613" t="s">
        <v>3137</v>
      </c>
      <c r="D3613" t="s">
        <v>3639</v>
      </c>
      <c r="E3613">
        <v>8</v>
      </c>
      <c r="F3613" t="s">
        <v>49</v>
      </c>
      <c r="G3613" t="s">
        <v>79</v>
      </c>
      <c r="H3613" t="s">
        <v>262</v>
      </c>
      <c r="I3613" t="s">
        <v>74</v>
      </c>
      <c r="J3613" t="s">
        <v>53</v>
      </c>
      <c r="K3613" t="s">
        <v>75</v>
      </c>
      <c r="L3613" t="s">
        <v>87</v>
      </c>
      <c r="M3613" t="s">
        <v>56</v>
      </c>
      <c r="N3613" t="s">
        <v>69</v>
      </c>
      <c r="O3613" t="s">
        <v>70</v>
      </c>
      <c r="P3613">
        <v>50</v>
      </c>
      <c r="Q3613">
        <v>51</v>
      </c>
      <c r="R3613">
        <v>50</v>
      </c>
      <c r="S3613">
        <v>1</v>
      </c>
      <c r="T3613">
        <f t="shared" si="504"/>
        <v>49</v>
      </c>
      <c r="U3613">
        <v>49</v>
      </c>
      <c r="V3613">
        <f t="shared" si="505"/>
        <v>0</v>
      </c>
      <c r="W3613" s="3">
        <f t="shared" si="506"/>
        <v>0.02</v>
      </c>
      <c r="X3613">
        <v>34</v>
      </c>
      <c r="Y3613" s="4">
        <v>3.8</v>
      </c>
      <c r="Z3613" s="4">
        <v>1.6</v>
      </c>
      <c r="AA3613" s="5">
        <v>35731.69</v>
      </c>
      <c r="AB3613" s="5">
        <f t="shared" si="507"/>
        <v>1750852.81</v>
      </c>
      <c r="AC3613" s="5">
        <v>24116.52</v>
      </c>
      <c r="AD3613" s="5">
        <f t="shared" si="508"/>
        <v>1205826</v>
      </c>
      <c r="AE3613" s="5">
        <v>85112.14</v>
      </c>
      <c r="AF3613" s="5">
        <v>23605.72</v>
      </c>
      <c r="AG3613" s="5">
        <v>9810.44</v>
      </c>
      <c r="AH3613" s="5">
        <v>2320</v>
      </c>
      <c r="AI3613" s="5">
        <v>3200</v>
      </c>
      <c r="AJ3613">
        <v>0</v>
      </c>
      <c r="AK3613" s="5">
        <v>0</v>
      </c>
      <c r="AL3613" s="5">
        <v>0</v>
      </c>
      <c r="AM3613" s="5">
        <v>30738.37</v>
      </c>
      <c r="AN3613">
        <v>4</v>
      </c>
      <c r="AO3613">
        <v>4</v>
      </c>
      <c r="AP3613" t="str">
        <f t="shared" si="509"/>
        <v>Yes</v>
      </c>
      <c r="AQ3613">
        <v>1</v>
      </c>
      <c r="AR3613" s="5">
        <f t="shared" si="510"/>
        <v>1360612.67</v>
      </c>
      <c r="AS3613" s="5">
        <f t="shared" si="511"/>
        <v>390240.14</v>
      </c>
      <c r="AT3613" t="s">
        <v>59</v>
      </c>
      <c r="AU3613" t="s">
        <v>6164</v>
      </c>
      <c r="AV3613" t="s">
        <v>6165</v>
      </c>
      <c r="AW3613" t="s">
        <v>6166</v>
      </c>
      <c r="AX3613" t="s">
        <v>6167</v>
      </c>
      <c r="AY3613">
        <v>51</v>
      </c>
      <c r="AZ3613">
        <v>0</v>
      </c>
      <c r="BA3613">
        <v>0</v>
      </c>
      <c r="BB3613" t="s">
        <v>6168</v>
      </c>
      <c r="BC3613">
        <v>0</v>
      </c>
      <c r="BD3613">
        <v>0</v>
      </c>
      <c r="BE3613" t="s">
        <v>6169</v>
      </c>
      <c r="BF3613" t="s">
        <v>6170</v>
      </c>
      <c r="BG3613">
        <v>0</v>
      </c>
      <c r="BH3613" t="s">
        <v>6171</v>
      </c>
      <c r="BI3613">
        <v>56</v>
      </c>
      <c r="BJ3613" t="s">
        <v>6187</v>
      </c>
      <c r="BK3613">
        <v>0</v>
      </c>
      <c r="BL3613">
        <v>77</v>
      </c>
      <c r="BM3613" s="3">
        <f t="shared" si="512"/>
        <v>0.64935064935064934</v>
      </c>
    </row>
    <row r="3614" spans="1:65">
      <c r="A3614" t="s">
        <v>3751</v>
      </c>
      <c r="B3614" s="2">
        <v>45877</v>
      </c>
      <c r="C3614" t="s">
        <v>3137</v>
      </c>
      <c r="D3614" t="s">
        <v>3639</v>
      </c>
      <c r="E3614">
        <v>8</v>
      </c>
      <c r="F3614" t="s">
        <v>61</v>
      </c>
      <c r="G3614" t="s">
        <v>79</v>
      </c>
      <c r="H3614" t="s">
        <v>98</v>
      </c>
      <c r="I3614" t="s">
        <v>64</v>
      </c>
      <c r="J3614" t="s">
        <v>53</v>
      </c>
      <c r="K3614" t="s">
        <v>75</v>
      </c>
      <c r="L3614" t="s">
        <v>67</v>
      </c>
      <c r="M3614" t="s">
        <v>68</v>
      </c>
      <c r="N3614" t="s">
        <v>76</v>
      </c>
      <c r="O3614" t="s">
        <v>82</v>
      </c>
      <c r="P3614">
        <v>65</v>
      </c>
      <c r="Q3614">
        <v>65</v>
      </c>
      <c r="R3614">
        <v>65</v>
      </c>
      <c r="S3614">
        <v>3</v>
      </c>
      <c r="T3614">
        <f t="shared" si="504"/>
        <v>62</v>
      </c>
      <c r="U3614">
        <v>62</v>
      </c>
      <c r="V3614">
        <f t="shared" si="505"/>
        <v>0</v>
      </c>
      <c r="W3614" s="3">
        <f t="shared" si="506"/>
        <v>4.6153846153846156E-2</v>
      </c>
      <c r="X3614">
        <v>18</v>
      </c>
      <c r="Y3614" s="4">
        <v>0</v>
      </c>
      <c r="Z3614" s="4">
        <v>0.8</v>
      </c>
      <c r="AA3614" s="5">
        <v>36134.14</v>
      </c>
      <c r="AB3614" s="5">
        <f t="shared" si="507"/>
        <v>2240316.6800000002</v>
      </c>
      <c r="AC3614" s="5">
        <v>21796.37</v>
      </c>
      <c r="AD3614" s="5">
        <f t="shared" si="508"/>
        <v>1416764.05</v>
      </c>
      <c r="AE3614" s="5">
        <v>106813.77</v>
      </c>
      <c r="AF3614" s="5">
        <v>28034.84</v>
      </c>
      <c r="AG3614" s="5">
        <v>8260.09</v>
      </c>
      <c r="AH3614" s="5">
        <v>1160</v>
      </c>
      <c r="AI3614" s="5">
        <v>9600</v>
      </c>
      <c r="AJ3614">
        <v>1</v>
      </c>
      <c r="AK3614" s="5">
        <v>8718.64</v>
      </c>
      <c r="AL3614" s="5">
        <v>0</v>
      </c>
      <c r="AM3614" s="5">
        <v>42039.12</v>
      </c>
      <c r="AN3614">
        <v>4</v>
      </c>
      <c r="AO3614">
        <v>4</v>
      </c>
      <c r="AP3614" t="str">
        <f t="shared" si="509"/>
        <v>Yes</v>
      </c>
      <c r="AQ3614">
        <v>2</v>
      </c>
      <c r="AR3614" s="5">
        <f t="shared" si="510"/>
        <v>1621390.51</v>
      </c>
      <c r="AS3614" s="5">
        <f t="shared" si="511"/>
        <v>618926.17000000004</v>
      </c>
      <c r="AT3614" t="s">
        <v>116</v>
      </c>
      <c r="AU3614" t="s">
        <v>6173</v>
      </c>
      <c r="AV3614" t="s">
        <v>6174</v>
      </c>
      <c r="AW3614" t="s">
        <v>6175</v>
      </c>
      <c r="AX3614" t="s">
        <v>6184</v>
      </c>
      <c r="AY3614">
        <v>68</v>
      </c>
      <c r="AZ3614">
        <v>1</v>
      </c>
      <c r="BA3614">
        <v>0</v>
      </c>
      <c r="BB3614" t="s">
        <v>6168</v>
      </c>
      <c r="BC3614">
        <v>0</v>
      </c>
      <c r="BD3614">
        <v>0</v>
      </c>
      <c r="BE3614" t="s">
        <v>6169</v>
      </c>
      <c r="BF3614" t="s">
        <v>6212</v>
      </c>
      <c r="BG3614">
        <v>0</v>
      </c>
      <c r="BH3614" t="s">
        <v>6171</v>
      </c>
      <c r="BI3614">
        <v>16</v>
      </c>
      <c r="BJ3614" t="s">
        <v>6172</v>
      </c>
      <c r="BK3614">
        <v>0</v>
      </c>
      <c r="BL3614">
        <v>72</v>
      </c>
      <c r="BM3614" s="3">
        <f t="shared" si="512"/>
        <v>0.90277777777777779</v>
      </c>
    </row>
    <row r="3615" spans="1:65">
      <c r="A3615" t="s">
        <v>3752</v>
      </c>
      <c r="B3615" s="2">
        <v>45877</v>
      </c>
      <c r="C3615" t="s">
        <v>3137</v>
      </c>
      <c r="D3615" t="s">
        <v>3639</v>
      </c>
      <c r="E3615">
        <v>8</v>
      </c>
      <c r="F3615" t="s">
        <v>49</v>
      </c>
      <c r="G3615" t="s">
        <v>50</v>
      </c>
      <c r="H3615" t="s">
        <v>245</v>
      </c>
      <c r="I3615" t="s">
        <v>74</v>
      </c>
      <c r="J3615" t="s">
        <v>53</v>
      </c>
      <c r="K3615" t="s">
        <v>66</v>
      </c>
      <c r="L3615" t="s">
        <v>92</v>
      </c>
      <c r="M3615" t="s">
        <v>68</v>
      </c>
      <c r="N3615" t="s">
        <v>109</v>
      </c>
      <c r="O3615" t="s">
        <v>70</v>
      </c>
      <c r="P3615">
        <v>65</v>
      </c>
      <c r="Q3615">
        <v>70</v>
      </c>
      <c r="R3615">
        <v>66</v>
      </c>
      <c r="S3615">
        <v>2</v>
      </c>
      <c r="T3615">
        <f t="shared" si="504"/>
        <v>64</v>
      </c>
      <c r="U3615">
        <v>62</v>
      </c>
      <c r="V3615">
        <f t="shared" si="505"/>
        <v>2</v>
      </c>
      <c r="W3615" s="3">
        <f t="shared" si="506"/>
        <v>3.0303030303030304E-2</v>
      </c>
      <c r="X3615">
        <v>36</v>
      </c>
      <c r="Y3615" s="4">
        <v>2.7</v>
      </c>
      <c r="Z3615" s="4">
        <v>1.8</v>
      </c>
      <c r="AA3615" s="5">
        <v>33673.629999999997</v>
      </c>
      <c r="AB3615" s="5">
        <f t="shared" si="507"/>
        <v>2087765.06</v>
      </c>
      <c r="AC3615" s="5">
        <v>22753.66</v>
      </c>
      <c r="AD3615" s="5">
        <f t="shared" si="508"/>
        <v>1501741.56</v>
      </c>
      <c r="AE3615" s="5">
        <v>110962.49</v>
      </c>
      <c r="AF3615" s="5">
        <v>30695.97</v>
      </c>
      <c r="AG3615" s="5">
        <v>10539.33</v>
      </c>
      <c r="AH3615" s="5">
        <v>2610</v>
      </c>
      <c r="AI3615" s="5">
        <v>6400</v>
      </c>
      <c r="AJ3615">
        <v>1</v>
      </c>
      <c r="AK3615" s="5">
        <v>8641.09</v>
      </c>
      <c r="AL3615" s="5">
        <v>1334.64</v>
      </c>
      <c r="AM3615" s="5">
        <v>92316.61</v>
      </c>
      <c r="AN3615">
        <v>8</v>
      </c>
      <c r="AO3615">
        <v>9</v>
      </c>
      <c r="AP3615" t="str">
        <f t="shared" si="509"/>
        <v>No</v>
      </c>
      <c r="AQ3615">
        <v>2</v>
      </c>
      <c r="AR3615" s="5">
        <f t="shared" si="510"/>
        <v>1765241.69</v>
      </c>
      <c r="AS3615" s="5">
        <f t="shared" si="511"/>
        <v>322523.37</v>
      </c>
      <c r="AT3615" t="s">
        <v>59</v>
      </c>
      <c r="AU3615" t="s">
        <v>6189</v>
      </c>
      <c r="AV3615" t="s">
        <v>6190</v>
      </c>
      <c r="AW3615" t="s">
        <v>6183</v>
      </c>
      <c r="AX3615" t="s">
        <v>6202</v>
      </c>
      <c r="AY3615">
        <v>65</v>
      </c>
      <c r="AZ3615">
        <v>0</v>
      </c>
      <c r="BA3615">
        <v>22</v>
      </c>
      <c r="BB3615" t="s">
        <v>6198</v>
      </c>
      <c r="BC3615">
        <v>1</v>
      </c>
      <c r="BD3615">
        <v>0</v>
      </c>
      <c r="BE3615" t="s">
        <v>6178</v>
      </c>
      <c r="BF3615" t="s">
        <v>6170</v>
      </c>
      <c r="BG3615">
        <v>1</v>
      </c>
      <c r="BH3615" t="s">
        <v>6186</v>
      </c>
      <c r="BI3615">
        <v>23</v>
      </c>
      <c r="BJ3615" t="s">
        <v>6172</v>
      </c>
      <c r="BK3615">
        <v>0</v>
      </c>
      <c r="BL3615">
        <v>76</v>
      </c>
      <c r="BM3615" s="3">
        <f t="shared" si="512"/>
        <v>0.86842105263157898</v>
      </c>
    </row>
    <row r="3616" spans="1:65">
      <c r="A3616" t="s">
        <v>3753</v>
      </c>
      <c r="B3616" s="2">
        <v>45877</v>
      </c>
      <c r="C3616" t="s">
        <v>3137</v>
      </c>
      <c r="D3616" t="s">
        <v>3639</v>
      </c>
      <c r="E3616">
        <v>8</v>
      </c>
      <c r="F3616" t="s">
        <v>49</v>
      </c>
      <c r="G3616" t="s">
        <v>50</v>
      </c>
      <c r="H3616" t="s">
        <v>108</v>
      </c>
      <c r="I3616" t="s">
        <v>74</v>
      </c>
      <c r="J3616" t="s">
        <v>81</v>
      </c>
      <c r="K3616" t="s">
        <v>66</v>
      </c>
      <c r="L3616" t="s">
        <v>67</v>
      </c>
      <c r="M3616" t="s">
        <v>56</v>
      </c>
      <c r="N3616" t="s">
        <v>94</v>
      </c>
      <c r="O3616" t="s">
        <v>58</v>
      </c>
      <c r="P3616">
        <v>35</v>
      </c>
      <c r="Q3616">
        <v>36</v>
      </c>
      <c r="R3616">
        <v>36</v>
      </c>
      <c r="S3616">
        <v>1</v>
      </c>
      <c r="T3616">
        <f t="shared" si="504"/>
        <v>35</v>
      </c>
      <c r="U3616">
        <v>34</v>
      </c>
      <c r="V3616">
        <f t="shared" si="505"/>
        <v>1</v>
      </c>
      <c r="W3616" s="3">
        <f t="shared" si="506"/>
        <v>2.7777777777777776E-2</v>
      </c>
      <c r="X3616">
        <v>38</v>
      </c>
      <c r="Y3616" s="4">
        <v>5.5</v>
      </c>
      <c r="Z3616" s="4">
        <v>2</v>
      </c>
      <c r="AA3616" s="5">
        <v>72441.179999999993</v>
      </c>
      <c r="AB3616" s="5">
        <f t="shared" si="507"/>
        <v>2463000.12</v>
      </c>
      <c r="AC3616" s="5">
        <v>51784.33</v>
      </c>
      <c r="AD3616" s="5">
        <f t="shared" si="508"/>
        <v>1864235.88</v>
      </c>
      <c r="AE3616" s="5">
        <v>111207.49</v>
      </c>
      <c r="AF3616" s="5">
        <v>34526.019999999997</v>
      </c>
      <c r="AG3616" s="5">
        <v>10084.83</v>
      </c>
      <c r="AH3616" s="5">
        <v>2900</v>
      </c>
      <c r="AI3616" s="5">
        <v>6800</v>
      </c>
      <c r="AJ3616">
        <v>0</v>
      </c>
      <c r="AK3616" s="5">
        <v>0</v>
      </c>
      <c r="AL3616" s="5">
        <v>1566.2</v>
      </c>
      <c r="AM3616" s="5">
        <v>22845.94</v>
      </c>
      <c r="AN3616">
        <v>4</v>
      </c>
      <c r="AO3616">
        <v>5</v>
      </c>
      <c r="AP3616" t="str">
        <f t="shared" si="509"/>
        <v>No</v>
      </c>
      <c r="AQ3616">
        <v>1</v>
      </c>
      <c r="AR3616" s="5">
        <f t="shared" si="510"/>
        <v>2054166.36</v>
      </c>
      <c r="AS3616" s="5">
        <f t="shared" si="511"/>
        <v>408833.76</v>
      </c>
      <c r="AT3616" t="s">
        <v>116</v>
      </c>
      <c r="AU3616" t="s">
        <v>6164</v>
      </c>
      <c r="AV3616" t="s">
        <v>6165</v>
      </c>
      <c r="AW3616" t="s">
        <v>6166</v>
      </c>
      <c r="AX3616" t="s">
        <v>6202</v>
      </c>
      <c r="AY3616">
        <v>38</v>
      </c>
      <c r="AZ3616">
        <v>0</v>
      </c>
      <c r="BA3616">
        <v>12</v>
      </c>
      <c r="BB3616" t="s">
        <v>6198</v>
      </c>
      <c r="BC3616">
        <v>1</v>
      </c>
      <c r="BD3616">
        <v>0</v>
      </c>
      <c r="BE3616" t="s">
        <v>6178</v>
      </c>
      <c r="BF3616" t="s">
        <v>6170</v>
      </c>
      <c r="BG3616">
        <v>0</v>
      </c>
      <c r="BH3616" t="s">
        <v>6171</v>
      </c>
      <c r="BI3616">
        <v>48</v>
      </c>
      <c r="BJ3616" t="s">
        <v>6172</v>
      </c>
      <c r="BK3616">
        <v>0</v>
      </c>
      <c r="BL3616">
        <v>52</v>
      </c>
      <c r="BM3616" s="3">
        <f t="shared" si="512"/>
        <v>0.69230769230769229</v>
      </c>
    </row>
    <row r="3617" spans="1:65">
      <c r="A3617" t="s">
        <v>3754</v>
      </c>
      <c r="B3617" s="2">
        <v>45877</v>
      </c>
      <c r="C3617" t="s">
        <v>3137</v>
      </c>
      <c r="D3617" t="s">
        <v>3639</v>
      </c>
      <c r="E3617">
        <v>8</v>
      </c>
      <c r="F3617" t="s">
        <v>49</v>
      </c>
      <c r="G3617" t="s">
        <v>50</v>
      </c>
      <c r="H3617" t="s">
        <v>89</v>
      </c>
      <c r="I3617" t="s">
        <v>64</v>
      </c>
      <c r="J3617" t="s">
        <v>53</v>
      </c>
      <c r="K3617" t="s">
        <v>75</v>
      </c>
      <c r="L3617" t="s">
        <v>87</v>
      </c>
      <c r="M3617" t="s">
        <v>56</v>
      </c>
      <c r="N3617" t="s">
        <v>57</v>
      </c>
      <c r="O3617" t="s">
        <v>82</v>
      </c>
      <c r="P3617">
        <v>65</v>
      </c>
      <c r="Q3617">
        <v>65</v>
      </c>
      <c r="R3617">
        <v>65</v>
      </c>
      <c r="S3617">
        <v>1</v>
      </c>
      <c r="T3617">
        <f t="shared" si="504"/>
        <v>64</v>
      </c>
      <c r="U3617">
        <v>63</v>
      </c>
      <c r="V3617">
        <f t="shared" si="505"/>
        <v>1</v>
      </c>
      <c r="W3617" s="3">
        <f t="shared" si="506"/>
        <v>1.5384615384615385E-2</v>
      </c>
      <c r="X3617">
        <v>28</v>
      </c>
      <c r="Y3617" s="4">
        <v>6.7</v>
      </c>
      <c r="Z3617" s="4">
        <v>1.2</v>
      </c>
      <c r="AA3617" s="5">
        <v>36047.410000000003</v>
      </c>
      <c r="AB3617" s="5">
        <f t="shared" si="507"/>
        <v>2270986.83</v>
      </c>
      <c r="AC3617" s="5">
        <v>24287.08</v>
      </c>
      <c r="AD3617" s="5">
        <f t="shared" si="508"/>
        <v>1578660.2</v>
      </c>
      <c r="AE3617" s="5">
        <v>108915.07</v>
      </c>
      <c r="AF3617" s="5">
        <v>30154.9</v>
      </c>
      <c r="AG3617" s="5">
        <v>9610.41</v>
      </c>
      <c r="AH3617" s="5">
        <v>1740</v>
      </c>
      <c r="AI3617" s="5">
        <v>3200</v>
      </c>
      <c r="AJ3617">
        <v>0</v>
      </c>
      <c r="AK3617" s="5">
        <v>0</v>
      </c>
      <c r="AL3617" s="5">
        <v>694.54</v>
      </c>
      <c r="AM3617" s="5">
        <v>43198.12</v>
      </c>
      <c r="AN3617">
        <v>4</v>
      </c>
      <c r="AO3617">
        <v>5</v>
      </c>
      <c r="AP3617" t="str">
        <f t="shared" si="509"/>
        <v>No</v>
      </c>
      <c r="AQ3617">
        <v>3</v>
      </c>
      <c r="AR3617" s="5">
        <f t="shared" si="510"/>
        <v>1776173.24</v>
      </c>
      <c r="AS3617" s="5">
        <f t="shared" si="511"/>
        <v>494813.59</v>
      </c>
      <c r="AT3617" t="s">
        <v>59</v>
      </c>
      <c r="AU3617" t="s">
        <v>6164</v>
      </c>
      <c r="AV3617" t="s">
        <v>6165</v>
      </c>
      <c r="AW3617" t="s">
        <v>6166</v>
      </c>
      <c r="AX3617" t="s">
        <v>6184</v>
      </c>
      <c r="AY3617">
        <v>69</v>
      </c>
      <c r="AZ3617">
        <v>3</v>
      </c>
      <c r="BA3617">
        <v>11</v>
      </c>
      <c r="BB3617" t="s">
        <v>6185</v>
      </c>
      <c r="BC3617">
        <v>0</v>
      </c>
      <c r="BD3617">
        <v>1</v>
      </c>
      <c r="BE3617" t="s">
        <v>6188</v>
      </c>
      <c r="BF3617" t="s">
        <v>6170</v>
      </c>
      <c r="BG3617">
        <v>1</v>
      </c>
      <c r="BH3617" t="s">
        <v>6186</v>
      </c>
      <c r="BI3617">
        <v>34</v>
      </c>
      <c r="BJ3617" t="s">
        <v>6172</v>
      </c>
      <c r="BK3617">
        <v>0</v>
      </c>
      <c r="BL3617">
        <v>72</v>
      </c>
      <c r="BM3617" s="3">
        <f t="shared" si="512"/>
        <v>0.90277777777777779</v>
      </c>
    </row>
    <row r="3618" spans="1:65">
      <c r="A3618" t="s">
        <v>3755</v>
      </c>
      <c r="B3618" s="2">
        <v>45877</v>
      </c>
      <c r="C3618" t="s">
        <v>3137</v>
      </c>
      <c r="D3618" t="s">
        <v>3639</v>
      </c>
      <c r="E3618">
        <v>8</v>
      </c>
      <c r="F3618" t="s">
        <v>61</v>
      </c>
      <c r="G3618" t="s">
        <v>79</v>
      </c>
      <c r="H3618" t="s">
        <v>100</v>
      </c>
      <c r="I3618" t="s">
        <v>52</v>
      </c>
      <c r="J3618" t="s">
        <v>53</v>
      </c>
      <c r="K3618" t="s">
        <v>66</v>
      </c>
      <c r="L3618" t="s">
        <v>87</v>
      </c>
      <c r="M3618" t="s">
        <v>56</v>
      </c>
      <c r="N3618" t="s">
        <v>109</v>
      </c>
      <c r="O3618" t="s">
        <v>70</v>
      </c>
      <c r="P3618">
        <v>55</v>
      </c>
      <c r="Q3618">
        <v>56</v>
      </c>
      <c r="R3618">
        <v>56</v>
      </c>
      <c r="S3618">
        <v>2</v>
      </c>
      <c r="T3618">
        <f t="shared" si="504"/>
        <v>54</v>
      </c>
      <c r="U3618">
        <v>54</v>
      </c>
      <c r="V3618">
        <f t="shared" si="505"/>
        <v>0</v>
      </c>
      <c r="W3618" s="3">
        <f t="shared" si="506"/>
        <v>3.5714285714285712E-2</v>
      </c>
      <c r="X3618">
        <v>29</v>
      </c>
      <c r="Y3618" s="4">
        <v>2.9</v>
      </c>
      <c r="Z3618" s="4">
        <v>2.1</v>
      </c>
      <c r="AA3618" s="5">
        <v>33748.57</v>
      </c>
      <c r="AB3618" s="5">
        <f t="shared" si="507"/>
        <v>1822422.78</v>
      </c>
      <c r="AC3618" s="5">
        <v>23991.26</v>
      </c>
      <c r="AD3618" s="5">
        <f t="shared" si="508"/>
        <v>1343510.56</v>
      </c>
      <c r="AE3618" s="5">
        <v>99318.19</v>
      </c>
      <c r="AF3618" s="5">
        <v>24197.360000000001</v>
      </c>
      <c r="AG3618" s="5">
        <v>9260.77</v>
      </c>
      <c r="AH3618" s="5">
        <v>3045</v>
      </c>
      <c r="AI3618" s="5">
        <v>6400</v>
      </c>
      <c r="AJ3618">
        <v>0</v>
      </c>
      <c r="AK3618" s="5">
        <v>0</v>
      </c>
      <c r="AL3618" s="5">
        <v>0</v>
      </c>
      <c r="AM3618" s="5">
        <v>77596.59</v>
      </c>
      <c r="AN3618">
        <v>8</v>
      </c>
      <c r="AO3618">
        <v>9</v>
      </c>
      <c r="AP3618" t="str">
        <f t="shared" si="509"/>
        <v>No</v>
      </c>
      <c r="AQ3618">
        <v>3</v>
      </c>
      <c r="AR3618" s="5">
        <f t="shared" si="510"/>
        <v>1563328.47</v>
      </c>
      <c r="AS3618" s="5">
        <f t="shared" si="511"/>
        <v>259094.31</v>
      </c>
      <c r="AT3618" t="s">
        <v>59</v>
      </c>
      <c r="AU3618" t="s">
        <v>6164</v>
      </c>
      <c r="AV3618" t="s">
        <v>6165</v>
      </c>
      <c r="AW3618" t="s">
        <v>6166</v>
      </c>
      <c r="AX3618" t="s">
        <v>6184</v>
      </c>
      <c r="AY3618">
        <v>59</v>
      </c>
      <c r="AZ3618">
        <v>2</v>
      </c>
      <c r="BA3618">
        <v>0</v>
      </c>
      <c r="BB3618" t="s">
        <v>6168</v>
      </c>
      <c r="BC3618">
        <v>1</v>
      </c>
      <c r="BD3618">
        <v>0</v>
      </c>
      <c r="BE3618" t="s">
        <v>6178</v>
      </c>
      <c r="BF3618" t="s">
        <v>6170</v>
      </c>
      <c r="BG3618">
        <v>0</v>
      </c>
      <c r="BH3618" t="s">
        <v>6171</v>
      </c>
      <c r="BI3618">
        <v>38</v>
      </c>
      <c r="BJ3618" t="s">
        <v>6172</v>
      </c>
      <c r="BK3618">
        <v>0</v>
      </c>
      <c r="BL3618">
        <v>71</v>
      </c>
      <c r="BM3618" s="3">
        <f t="shared" si="512"/>
        <v>0.78873239436619713</v>
      </c>
    </row>
    <row r="3619" spans="1:65">
      <c r="A3619" t="s">
        <v>3756</v>
      </c>
      <c r="B3619" s="2">
        <v>45877</v>
      </c>
      <c r="C3619" t="s">
        <v>3137</v>
      </c>
      <c r="D3619" t="s">
        <v>3639</v>
      </c>
      <c r="E3619">
        <v>8</v>
      </c>
      <c r="F3619" t="s">
        <v>61</v>
      </c>
      <c r="G3619" t="s">
        <v>50</v>
      </c>
      <c r="H3619" t="s">
        <v>127</v>
      </c>
      <c r="I3619" t="s">
        <v>64</v>
      </c>
      <c r="J3619" t="s">
        <v>53</v>
      </c>
      <c r="K3619" t="s">
        <v>66</v>
      </c>
      <c r="L3619" t="s">
        <v>67</v>
      </c>
      <c r="M3619" t="s">
        <v>56</v>
      </c>
      <c r="N3619" t="s">
        <v>109</v>
      </c>
      <c r="O3619" t="s">
        <v>58</v>
      </c>
      <c r="P3619">
        <v>66</v>
      </c>
      <c r="Q3619">
        <v>66</v>
      </c>
      <c r="R3619">
        <v>65</v>
      </c>
      <c r="S3619">
        <v>2</v>
      </c>
      <c r="T3619">
        <f t="shared" si="504"/>
        <v>63</v>
      </c>
      <c r="U3619">
        <v>63</v>
      </c>
      <c r="V3619">
        <f t="shared" si="505"/>
        <v>0</v>
      </c>
      <c r="W3619" s="3">
        <f t="shared" si="506"/>
        <v>3.0769230769230771E-2</v>
      </c>
      <c r="X3619">
        <v>38</v>
      </c>
      <c r="Y3619" s="4">
        <v>5.8</v>
      </c>
      <c r="Z3619" s="4">
        <v>1.3</v>
      </c>
      <c r="AA3619" s="5">
        <v>34193.839999999997</v>
      </c>
      <c r="AB3619" s="5">
        <f t="shared" si="507"/>
        <v>2154211.92</v>
      </c>
      <c r="AC3619" s="5">
        <v>23085.21</v>
      </c>
      <c r="AD3619" s="5">
        <f t="shared" si="508"/>
        <v>1500538.65</v>
      </c>
      <c r="AE3619" s="5">
        <v>105695.37</v>
      </c>
      <c r="AF3619" s="5">
        <v>28960.38</v>
      </c>
      <c r="AG3619" s="5">
        <v>10157.469999999999</v>
      </c>
      <c r="AH3619" s="5">
        <v>1885</v>
      </c>
      <c r="AI3619" s="5">
        <v>6400</v>
      </c>
      <c r="AJ3619">
        <v>0</v>
      </c>
      <c r="AK3619" s="5">
        <v>0</v>
      </c>
      <c r="AL3619" s="5">
        <v>0</v>
      </c>
      <c r="AM3619" s="5">
        <v>98354.6</v>
      </c>
      <c r="AN3619">
        <v>8</v>
      </c>
      <c r="AO3619">
        <v>8</v>
      </c>
      <c r="AP3619" t="str">
        <f t="shared" si="509"/>
        <v>Yes</v>
      </c>
      <c r="AQ3619">
        <v>0</v>
      </c>
      <c r="AR3619" s="5">
        <f t="shared" si="510"/>
        <v>1751991.47</v>
      </c>
      <c r="AS3619" s="5">
        <f t="shared" si="511"/>
        <v>402220.45</v>
      </c>
      <c r="AT3619" t="s">
        <v>59</v>
      </c>
      <c r="AU3619" t="s">
        <v>6164</v>
      </c>
      <c r="AV3619" t="s">
        <v>6165</v>
      </c>
      <c r="AW3619" t="s">
        <v>6166</v>
      </c>
      <c r="AX3619" t="s">
        <v>6177</v>
      </c>
      <c r="AY3619">
        <v>72</v>
      </c>
      <c r="AZ3619">
        <v>3</v>
      </c>
      <c r="BA3619">
        <v>0</v>
      </c>
      <c r="BB3619" t="s">
        <v>6168</v>
      </c>
      <c r="BC3619">
        <v>0</v>
      </c>
      <c r="BD3619">
        <v>0</v>
      </c>
      <c r="BE3619" t="s">
        <v>6169</v>
      </c>
      <c r="BF3619" t="s">
        <v>6170</v>
      </c>
      <c r="BG3619">
        <v>1</v>
      </c>
      <c r="BH3619" t="s">
        <v>6179</v>
      </c>
      <c r="BI3619">
        <v>33</v>
      </c>
      <c r="BJ3619" t="s">
        <v>6172</v>
      </c>
      <c r="BK3619">
        <v>0</v>
      </c>
      <c r="BL3619">
        <v>70</v>
      </c>
      <c r="BM3619" s="3">
        <f t="shared" si="512"/>
        <v>0.9285714285714286</v>
      </c>
    </row>
    <row r="3620" spans="1:65">
      <c r="A3620" t="s">
        <v>3757</v>
      </c>
      <c r="B3620" s="2">
        <v>45877</v>
      </c>
      <c r="C3620" t="s">
        <v>3137</v>
      </c>
      <c r="D3620" t="s">
        <v>3639</v>
      </c>
      <c r="E3620">
        <v>8</v>
      </c>
      <c r="F3620" t="s">
        <v>78</v>
      </c>
      <c r="G3620" t="s">
        <v>50</v>
      </c>
      <c r="H3620" t="s">
        <v>181</v>
      </c>
      <c r="I3620" t="s">
        <v>52</v>
      </c>
      <c r="J3620" t="s">
        <v>65</v>
      </c>
      <c r="K3620" t="s">
        <v>75</v>
      </c>
      <c r="L3620" t="s">
        <v>67</v>
      </c>
      <c r="M3620" t="s">
        <v>68</v>
      </c>
      <c r="N3620" t="s">
        <v>76</v>
      </c>
      <c r="O3620" t="s">
        <v>58</v>
      </c>
      <c r="P3620">
        <v>49</v>
      </c>
      <c r="Q3620">
        <v>51</v>
      </c>
      <c r="R3620">
        <v>48</v>
      </c>
      <c r="S3620">
        <v>4</v>
      </c>
      <c r="T3620">
        <f t="shared" si="504"/>
        <v>44</v>
      </c>
      <c r="U3620">
        <v>44</v>
      </c>
      <c r="V3620">
        <f t="shared" si="505"/>
        <v>0</v>
      </c>
      <c r="W3620" s="3">
        <f t="shared" si="506"/>
        <v>8.3333333333333329E-2</v>
      </c>
      <c r="X3620">
        <v>32</v>
      </c>
      <c r="Y3620" s="4">
        <v>5.3</v>
      </c>
      <c r="Z3620" s="4">
        <v>1.2</v>
      </c>
      <c r="AA3620" s="5">
        <v>51485.02</v>
      </c>
      <c r="AB3620" s="5">
        <f t="shared" si="507"/>
        <v>2265340.88</v>
      </c>
      <c r="AC3620" s="5">
        <v>32516.720000000001</v>
      </c>
      <c r="AD3620" s="5">
        <f t="shared" si="508"/>
        <v>1560802.56</v>
      </c>
      <c r="AE3620" s="5">
        <v>110664.17</v>
      </c>
      <c r="AF3620" s="5">
        <v>32928.17</v>
      </c>
      <c r="AG3620" s="5">
        <v>10156.36</v>
      </c>
      <c r="AH3620" s="5">
        <v>1740</v>
      </c>
      <c r="AI3620" s="5">
        <v>22856.9</v>
      </c>
      <c r="AJ3620">
        <v>2</v>
      </c>
      <c r="AK3620" s="5">
        <v>26890.23</v>
      </c>
      <c r="AL3620" s="5">
        <v>0</v>
      </c>
      <c r="AM3620" s="5">
        <v>28582.21</v>
      </c>
      <c r="AN3620">
        <v>4</v>
      </c>
      <c r="AO3620">
        <v>3</v>
      </c>
      <c r="AP3620" t="str">
        <f t="shared" si="509"/>
        <v>Yes</v>
      </c>
      <c r="AQ3620">
        <v>3</v>
      </c>
      <c r="AR3620" s="5">
        <f t="shared" si="510"/>
        <v>1794620.6</v>
      </c>
      <c r="AS3620" s="5">
        <f t="shared" si="511"/>
        <v>470720.28</v>
      </c>
      <c r="AT3620" t="s">
        <v>1641</v>
      </c>
      <c r="AU3620" t="s">
        <v>6173</v>
      </c>
      <c r="AV3620" t="s">
        <v>6174</v>
      </c>
      <c r="AW3620" t="s">
        <v>6175</v>
      </c>
      <c r="AX3620" t="s">
        <v>6167</v>
      </c>
      <c r="AY3620">
        <v>52</v>
      </c>
      <c r="AZ3620">
        <v>0</v>
      </c>
      <c r="BA3620">
        <v>0</v>
      </c>
      <c r="BB3620" t="s">
        <v>6168</v>
      </c>
      <c r="BC3620">
        <v>0</v>
      </c>
      <c r="BD3620">
        <v>0</v>
      </c>
      <c r="BE3620" t="s">
        <v>6169</v>
      </c>
      <c r="BF3620" t="s">
        <v>6210</v>
      </c>
      <c r="BG3620">
        <v>0</v>
      </c>
      <c r="BH3620" t="s">
        <v>6171</v>
      </c>
      <c r="BI3620">
        <v>32</v>
      </c>
      <c r="BJ3620" t="s">
        <v>6172</v>
      </c>
      <c r="BK3620">
        <v>0</v>
      </c>
      <c r="BL3620">
        <v>63</v>
      </c>
      <c r="BM3620" s="3">
        <f t="shared" si="512"/>
        <v>0.76190476190476186</v>
      </c>
    </row>
    <row r="3621" spans="1:65">
      <c r="A3621" t="s">
        <v>3758</v>
      </c>
      <c r="B3621" s="2">
        <v>45877</v>
      </c>
      <c r="C3621" t="s">
        <v>3137</v>
      </c>
      <c r="D3621" t="s">
        <v>3639</v>
      </c>
      <c r="E3621">
        <v>8</v>
      </c>
      <c r="F3621" t="s">
        <v>72</v>
      </c>
      <c r="G3621" t="s">
        <v>50</v>
      </c>
      <c r="H3621" t="s">
        <v>138</v>
      </c>
      <c r="I3621" t="s">
        <v>64</v>
      </c>
      <c r="J3621" t="s">
        <v>65</v>
      </c>
      <c r="K3621" t="s">
        <v>75</v>
      </c>
      <c r="L3621" t="s">
        <v>87</v>
      </c>
      <c r="M3621" t="s">
        <v>56</v>
      </c>
      <c r="N3621" t="s">
        <v>69</v>
      </c>
      <c r="O3621" t="s">
        <v>82</v>
      </c>
      <c r="P3621">
        <v>42</v>
      </c>
      <c r="Q3621">
        <v>44</v>
      </c>
      <c r="R3621">
        <v>44</v>
      </c>
      <c r="S3621">
        <v>0</v>
      </c>
      <c r="T3621">
        <f t="shared" si="504"/>
        <v>44</v>
      </c>
      <c r="U3621">
        <v>40</v>
      </c>
      <c r="V3621">
        <f t="shared" si="505"/>
        <v>4</v>
      </c>
      <c r="W3621" s="3">
        <f t="shared" si="506"/>
        <v>0</v>
      </c>
      <c r="X3621">
        <v>24</v>
      </c>
      <c r="Y3621" s="4">
        <v>0.3</v>
      </c>
      <c r="Z3621" s="4">
        <v>1</v>
      </c>
      <c r="AA3621" s="5">
        <v>51851.88</v>
      </c>
      <c r="AB3621" s="5">
        <f t="shared" si="507"/>
        <v>2074075.2</v>
      </c>
      <c r="AC3621" s="5">
        <v>35733.82</v>
      </c>
      <c r="AD3621" s="5">
        <f t="shared" si="508"/>
        <v>1572288.08</v>
      </c>
      <c r="AE3621" s="5">
        <v>95587.86</v>
      </c>
      <c r="AF3621" s="5">
        <v>26533.37</v>
      </c>
      <c r="AG3621" s="5">
        <v>9069.86</v>
      </c>
      <c r="AH3621" s="5">
        <v>1450</v>
      </c>
      <c r="AI3621" s="5">
        <v>0</v>
      </c>
      <c r="AJ3621">
        <v>0</v>
      </c>
      <c r="AK3621" s="5">
        <v>0</v>
      </c>
      <c r="AL3621" s="5">
        <v>3983.23</v>
      </c>
      <c r="AM3621" s="5">
        <v>25405.1</v>
      </c>
      <c r="AN3621">
        <v>4</v>
      </c>
      <c r="AO3621">
        <v>4</v>
      </c>
      <c r="AP3621" t="str">
        <f t="shared" si="509"/>
        <v>Yes</v>
      </c>
      <c r="AQ3621">
        <v>0</v>
      </c>
      <c r="AR3621" s="5">
        <f t="shared" si="510"/>
        <v>1734317.5</v>
      </c>
      <c r="AS3621" s="5">
        <f t="shared" si="511"/>
        <v>339757.7</v>
      </c>
      <c r="AT3621" t="s">
        <v>59</v>
      </c>
      <c r="AU3621" t="s">
        <v>6164</v>
      </c>
      <c r="AV3621" t="s">
        <v>6165</v>
      </c>
      <c r="AW3621" t="s">
        <v>6166</v>
      </c>
      <c r="AX3621" t="s">
        <v>6184</v>
      </c>
      <c r="AY3621">
        <v>44</v>
      </c>
      <c r="AZ3621">
        <v>0</v>
      </c>
      <c r="BA3621">
        <v>24</v>
      </c>
      <c r="BB3621" t="s">
        <v>6180</v>
      </c>
      <c r="BC3621">
        <v>0</v>
      </c>
      <c r="BD3621">
        <v>0</v>
      </c>
      <c r="BE3621" t="s">
        <v>6169</v>
      </c>
      <c r="BF3621" t="s">
        <v>6170</v>
      </c>
      <c r="BG3621">
        <v>0</v>
      </c>
      <c r="BH3621" t="s">
        <v>6171</v>
      </c>
      <c r="BI3621">
        <v>31</v>
      </c>
      <c r="BJ3621" t="s">
        <v>6172</v>
      </c>
      <c r="BK3621">
        <v>0</v>
      </c>
      <c r="BL3621">
        <v>58</v>
      </c>
      <c r="BM3621" s="3">
        <f t="shared" si="512"/>
        <v>0.75862068965517238</v>
      </c>
    </row>
    <row r="3622" spans="1:65">
      <c r="A3622" t="s">
        <v>3759</v>
      </c>
      <c r="B3622" s="2">
        <v>45877</v>
      </c>
      <c r="C3622" t="s">
        <v>3137</v>
      </c>
      <c r="D3622" t="s">
        <v>3639</v>
      </c>
      <c r="E3622">
        <v>8</v>
      </c>
      <c r="F3622" t="s">
        <v>78</v>
      </c>
      <c r="G3622" t="s">
        <v>79</v>
      </c>
      <c r="H3622" t="s">
        <v>80</v>
      </c>
      <c r="I3622" t="s">
        <v>52</v>
      </c>
      <c r="J3622" t="s">
        <v>53</v>
      </c>
      <c r="K3622" t="s">
        <v>66</v>
      </c>
      <c r="L3622" t="s">
        <v>67</v>
      </c>
      <c r="M3622" t="s">
        <v>56</v>
      </c>
      <c r="N3622" t="s">
        <v>94</v>
      </c>
      <c r="O3622" t="s">
        <v>120</v>
      </c>
      <c r="P3622">
        <v>55</v>
      </c>
      <c r="Q3622">
        <v>58</v>
      </c>
      <c r="R3622">
        <v>57</v>
      </c>
      <c r="S3622">
        <v>2</v>
      </c>
      <c r="T3622">
        <f t="shared" si="504"/>
        <v>55</v>
      </c>
      <c r="U3622">
        <v>53</v>
      </c>
      <c r="V3622">
        <f t="shared" si="505"/>
        <v>2</v>
      </c>
      <c r="W3622" s="3">
        <f t="shared" si="506"/>
        <v>3.5087719298245612E-2</v>
      </c>
      <c r="X3622">
        <v>33</v>
      </c>
      <c r="Y3622" s="4">
        <v>2.4</v>
      </c>
      <c r="Z3622" s="4">
        <v>1.1000000000000001</v>
      </c>
      <c r="AA3622" s="5">
        <v>34129.15</v>
      </c>
      <c r="AB3622" s="5">
        <f t="shared" si="507"/>
        <v>1808844.95</v>
      </c>
      <c r="AC3622" s="5">
        <v>23076.73</v>
      </c>
      <c r="AD3622" s="5">
        <f t="shared" si="508"/>
        <v>1315373.6100000001</v>
      </c>
      <c r="AE3622" s="5">
        <v>100664.28</v>
      </c>
      <c r="AF3622" s="5">
        <v>28112.799999999999</v>
      </c>
      <c r="AG3622" s="5">
        <v>9401.2199999999993</v>
      </c>
      <c r="AH3622" s="5">
        <v>1595</v>
      </c>
      <c r="AI3622" s="5">
        <v>6400</v>
      </c>
      <c r="AJ3622">
        <v>0</v>
      </c>
      <c r="AK3622" s="5">
        <v>0</v>
      </c>
      <c r="AL3622" s="5">
        <v>1272.23</v>
      </c>
      <c r="AM3622" s="5">
        <v>36480.35</v>
      </c>
      <c r="AN3622">
        <v>4</v>
      </c>
      <c r="AO3622">
        <v>3</v>
      </c>
      <c r="AP3622" t="str">
        <f t="shared" si="509"/>
        <v>Yes</v>
      </c>
      <c r="AQ3622">
        <v>0</v>
      </c>
      <c r="AR3622" s="5">
        <f t="shared" si="510"/>
        <v>1499299.49</v>
      </c>
      <c r="AS3622" s="5">
        <f t="shared" si="511"/>
        <v>309545.46000000002</v>
      </c>
      <c r="AT3622" t="s">
        <v>59</v>
      </c>
      <c r="AU3622" t="s">
        <v>6164</v>
      </c>
      <c r="AV3622" t="s">
        <v>6165</v>
      </c>
      <c r="AW3622" t="s">
        <v>6166</v>
      </c>
      <c r="AX3622" t="s">
        <v>6167</v>
      </c>
      <c r="AY3622">
        <v>56</v>
      </c>
      <c r="AZ3622">
        <v>0</v>
      </c>
      <c r="BA3622">
        <v>16</v>
      </c>
      <c r="BB3622" t="s">
        <v>6198</v>
      </c>
      <c r="BC3622">
        <v>0</v>
      </c>
      <c r="BD3622">
        <v>0</v>
      </c>
      <c r="BE3622" t="s">
        <v>6169</v>
      </c>
      <c r="BF3622" t="s">
        <v>6170</v>
      </c>
      <c r="BG3622">
        <v>1</v>
      </c>
      <c r="BH3622" t="s">
        <v>6186</v>
      </c>
      <c r="BI3622">
        <v>41</v>
      </c>
      <c r="BJ3622" t="s">
        <v>6172</v>
      </c>
      <c r="BK3622">
        <v>0</v>
      </c>
      <c r="BL3622">
        <v>77</v>
      </c>
      <c r="BM3622" s="3">
        <f t="shared" si="512"/>
        <v>0.74025974025974028</v>
      </c>
    </row>
    <row r="3623" spans="1:65">
      <c r="A3623" t="s">
        <v>3760</v>
      </c>
      <c r="B3623" s="2">
        <v>45877</v>
      </c>
      <c r="C3623" t="s">
        <v>3137</v>
      </c>
      <c r="D3623" t="s">
        <v>3639</v>
      </c>
      <c r="E3623">
        <v>8</v>
      </c>
      <c r="F3623" t="s">
        <v>61</v>
      </c>
      <c r="G3623" t="s">
        <v>50</v>
      </c>
      <c r="H3623" t="s">
        <v>170</v>
      </c>
      <c r="I3623" t="s">
        <v>52</v>
      </c>
      <c r="J3623" t="s">
        <v>81</v>
      </c>
      <c r="K3623" t="s">
        <v>75</v>
      </c>
      <c r="L3623" t="s">
        <v>55</v>
      </c>
      <c r="M3623" t="s">
        <v>56</v>
      </c>
      <c r="N3623" t="s">
        <v>109</v>
      </c>
      <c r="O3623" t="s">
        <v>82</v>
      </c>
      <c r="P3623">
        <v>36</v>
      </c>
      <c r="Q3623">
        <v>38</v>
      </c>
      <c r="R3623">
        <v>37</v>
      </c>
      <c r="S3623">
        <v>1</v>
      </c>
      <c r="T3623">
        <f t="shared" si="504"/>
        <v>36</v>
      </c>
      <c r="U3623">
        <v>35</v>
      </c>
      <c r="V3623">
        <f t="shared" si="505"/>
        <v>1</v>
      </c>
      <c r="W3623" s="3">
        <f t="shared" si="506"/>
        <v>2.7027027027027029E-2</v>
      </c>
      <c r="X3623">
        <v>20</v>
      </c>
      <c r="Y3623" s="4">
        <v>7.6</v>
      </c>
      <c r="Z3623" s="4">
        <v>2.2999999999999998</v>
      </c>
      <c r="AA3623" s="5">
        <v>77341.56</v>
      </c>
      <c r="AB3623" s="5">
        <f t="shared" si="507"/>
        <v>2706954.6</v>
      </c>
      <c r="AC3623" s="5">
        <v>52884.69</v>
      </c>
      <c r="AD3623" s="5">
        <f t="shared" si="508"/>
        <v>1956733.53</v>
      </c>
      <c r="AE3623" s="5">
        <v>118159.74</v>
      </c>
      <c r="AF3623" s="5">
        <v>30544.560000000001</v>
      </c>
      <c r="AG3623" s="5">
        <v>8413.5400000000009</v>
      </c>
      <c r="AH3623" s="5">
        <v>3335</v>
      </c>
      <c r="AI3623" s="5">
        <v>6800</v>
      </c>
      <c r="AJ3623">
        <v>0</v>
      </c>
      <c r="AK3623" s="5">
        <v>0</v>
      </c>
      <c r="AL3623" s="5">
        <v>1497.97</v>
      </c>
      <c r="AM3623" s="5">
        <v>53499.68</v>
      </c>
      <c r="AN3623">
        <v>8</v>
      </c>
      <c r="AO3623">
        <v>8</v>
      </c>
      <c r="AP3623" t="str">
        <f t="shared" si="509"/>
        <v>Yes</v>
      </c>
      <c r="AQ3623">
        <v>1</v>
      </c>
      <c r="AR3623" s="5">
        <f t="shared" si="510"/>
        <v>2178984.02</v>
      </c>
      <c r="AS3623" s="5">
        <f t="shared" si="511"/>
        <v>527970.57999999996</v>
      </c>
      <c r="AT3623" t="s">
        <v>59</v>
      </c>
      <c r="AU3623" t="s">
        <v>6164</v>
      </c>
      <c r="AV3623" t="s">
        <v>6165</v>
      </c>
      <c r="AW3623" t="s">
        <v>6166</v>
      </c>
      <c r="AX3623" t="s">
        <v>6177</v>
      </c>
      <c r="AY3623">
        <v>41</v>
      </c>
      <c r="AZ3623">
        <v>2</v>
      </c>
      <c r="BA3623">
        <v>13</v>
      </c>
      <c r="BB3623" t="s">
        <v>6185</v>
      </c>
      <c r="BC3623">
        <v>0</v>
      </c>
      <c r="BD3623">
        <v>0</v>
      </c>
      <c r="BE3623" t="s">
        <v>6169</v>
      </c>
      <c r="BF3623" t="s">
        <v>6170</v>
      </c>
      <c r="BG3623">
        <v>0</v>
      </c>
      <c r="BH3623" t="s">
        <v>6171</v>
      </c>
      <c r="BI3623">
        <v>24</v>
      </c>
      <c r="BJ3623" t="s">
        <v>6172</v>
      </c>
      <c r="BK3623">
        <v>0</v>
      </c>
      <c r="BL3623">
        <v>49</v>
      </c>
      <c r="BM3623" s="3">
        <f t="shared" si="512"/>
        <v>0.75510204081632648</v>
      </c>
    </row>
    <row r="3624" spans="1:65">
      <c r="A3624" t="s">
        <v>3761</v>
      </c>
      <c r="B3624" s="2">
        <v>45877</v>
      </c>
      <c r="C3624" t="s">
        <v>3137</v>
      </c>
      <c r="D3624" t="s">
        <v>3639</v>
      </c>
      <c r="E3624">
        <v>8</v>
      </c>
      <c r="F3624" t="s">
        <v>61</v>
      </c>
      <c r="G3624" t="s">
        <v>62</v>
      </c>
      <c r="H3624" t="s">
        <v>63</v>
      </c>
      <c r="I3624" t="s">
        <v>74</v>
      </c>
      <c r="J3624" t="s">
        <v>65</v>
      </c>
      <c r="K3624" t="s">
        <v>75</v>
      </c>
      <c r="L3624" t="s">
        <v>87</v>
      </c>
      <c r="M3624" t="s">
        <v>56</v>
      </c>
      <c r="N3624" t="s">
        <v>69</v>
      </c>
      <c r="O3624" t="s">
        <v>70</v>
      </c>
      <c r="P3624">
        <v>54</v>
      </c>
      <c r="Q3624">
        <v>57</v>
      </c>
      <c r="R3624">
        <v>57</v>
      </c>
      <c r="S3624">
        <v>1</v>
      </c>
      <c r="T3624">
        <f t="shared" si="504"/>
        <v>56</v>
      </c>
      <c r="U3624">
        <v>52</v>
      </c>
      <c r="V3624">
        <f t="shared" si="505"/>
        <v>4</v>
      </c>
      <c r="W3624" s="3">
        <f t="shared" si="506"/>
        <v>1.7543859649122806E-2</v>
      </c>
      <c r="X3624">
        <v>24</v>
      </c>
      <c r="Y3624" s="4">
        <v>0</v>
      </c>
      <c r="Z3624" s="4">
        <v>1.5</v>
      </c>
      <c r="AA3624" s="5">
        <v>52484.49</v>
      </c>
      <c r="AB3624" s="5">
        <f t="shared" si="507"/>
        <v>2729193.48</v>
      </c>
      <c r="AC3624" s="5">
        <v>35951.14</v>
      </c>
      <c r="AD3624" s="5">
        <f t="shared" si="508"/>
        <v>2049214.98</v>
      </c>
      <c r="AE3624" s="5">
        <v>125327.45</v>
      </c>
      <c r="AF3624" s="5">
        <v>35564.99</v>
      </c>
      <c r="AG3624" s="5">
        <v>9508.35</v>
      </c>
      <c r="AH3624" s="5">
        <v>2175</v>
      </c>
      <c r="AI3624" s="5">
        <v>4600</v>
      </c>
      <c r="AJ3624">
        <v>0</v>
      </c>
      <c r="AK3624" s="5">
        <v>0</v>
      </c>
      <c r="AL3624" s="5">
        <v>3931.99</v>
      </c>
      <c r="AM3624" s="5">
        <v>35088.550000000003</v>
      </c>
      <c r="AN3624">
        <v>4</v>
      </c>
      <c r="AO3624">
        <v>3</v>
      </c>
      <c r="AP3624" t="str">
        <f t="shared" si="509"/>
        <v>Yes</v>
      </c>
      <c r="AQ3624">
        <v>1</v>
      </c>
      <c r="AR3624" s="5">
        <f t="shared" si="510"/>
        <v>2265411.31</v>
      </c>
      <c r="AS3624" s="5">
        <f t="shared" si="511"/>
        <v>463782.17</v>
      </c>
      <c r="AT3624" t="s">
        <v>59</v>
      </c>
      <c r="AU3624" t="s">
        <v>6164</v>
      </c>
      <c r="AV3624" t="s">
        <v>6165</v>
      </c>
      <c r="AW3624" t="s">
        <v>6166</v>
      </c>
      <c r="AX3624" t="s">
        <v>6184</v>
      </c>
      <c r="AY3624">
        <v>59</v>
      </c>
      <c r="AZ3624">
        <v>3</v>
      </c>
      <c r="BA3624">
        <v>30</v>
      </c>
      <c r="BB3624" t="s">
        <v>6185</v>
      </c>
      <c r="BC3624">
        <v>0</v>
      </c>
      <c r="BD3624">
        <v>0</v>
      </c>
      <c r="BE3624" t="s">
        <v>6169</v>
      </c>
      <c r="BF3624" t="s">
        <v>6170</v>
      </c>
      <c r="BG3624">
        <v>1</v>
      </c>
      <c r="BH3624" t="s">
        <v>6186</v>
      </c>
      <c r="BI3624">
        <v>54</v>
      </c>
      <c r="BJ3624" t="s">
        <v>6187</v>
      </c>
      <c r="BK3624">
        <v>0</v>
      </c>
      <c r="BL3624">
        <v>60</v>
      </c>
      <c r="BM3624" s="3">
        <f t="shared" si="512"/>
        <v>0.95</v>
      </c>
    </row>
    <row r="3625" spans="1:65">
      <c r="A3625" t="s">
        <v>3762</v>
      </c>
      <c r="B3625" s="2">
        <v>45877</v>
      </c>
      <c r="C3625" t="s">
        <v>3137</v>
      </c>
      <c r="D3625" t="s">
        <v>3639</v>
      </c>
      <c r="E3625">
        <v>8</v>
      </c>
      <c r="F3625" t="s">
        <v>61</v>
      </c>
      <c r="G3625" t="s">
        <v>50</v>
      </c>
      <c r="H3625" t="s">
        <v>127</v>
      </c>
      <c r="I3625" t="s">
        <v>52</v>
      </c>
      <c r="J3625" t="s">
        <v>53</v>
      </c>
      <c r="K3625" t="s">
        <v>54</v>
      </c>
      <c r="L3625" t="s">
        <v>55</v>
      </c>
      <c r="M3625" t="s">
        <v>56</v>
      </c>
      <c r="N3625" t="s">
        <v>69</v>
      </c>
      <c r="O3625" t="s">
        <v>58</v>
      </c>
      <c r="P3625">
        <v>51</v>
      </c>
      <c r="Q3625">
        <v>54</v>
      </c>
      <c r="R3625">
        <v>54</v>
      </c>
      <c r="S3625">
        <v>1</v>
      </c>
      <c r="T3625">
        <f t="shared" si="504"/>
        <v>53</v>
      </c>
      <c r="U3625">
        <v>49</v>
      </c>
      <c r="V3625">
        <f t="shared" si="505"/>
        <v>4</v>
      </c>
      <c r="W3625" s="3">
        <f t="shared" si="506"/>
        <v>1.8518518518518517E-2</v>
      </c>
      <c r="X3625">
        <v>26</v>
      </c>
      <c r="Y3625" s="4">
        <v>5.6</v>
      </c>
      <c r="Z3625" s="4">
        <v>1.1000000000000001</v>
      </c>
      <c r="AA3625" s="5">
        <v>39012.04</v>
      </c>
      <c r="AB3625" s="5">
        <f t="shared" si="507"/>
        <v>1911589.96</v>
      </c>
      <c r="AC3625" s="5">
        <v>23588.5</v>
      </c>
      <c r="AD3625" s="5">
        <f t="shared" si="508"/>
        <v>1273779</v>
      </c>
      <c r="AE3625" s="5">
        <v>95546.31</v>
      </c>
      <c r="AF3625" s="5">
        <v>23500.83</v>
      </c>
      <c r="AG3625" s="5">
        <v>9546.2900000000009</v>
      </c>
      <c r="AH3625" s="5">
        <v>1595</v>
      </c>
      <c r="AI3625" s="5">
        <v>3200</v>
      </c>
      <c r="AJ3625">
        <v>0</v>
      </c>
      <c r="AK3625" s="5">
        <v>0</v>
      </c>
      <c r="AL3625" s="5">
        <v>2768.75</v>
      </c>
      <c r="AM3625" s="5">
        <v>33507.800000000003</v>
      </c>
      <c r="AN3625">
        <v>4</v>
      </c>
      <c r="AO3625">
        <v>4</v>
      </c>
      <c r="AP3625" t="str">
        <f t="shared" si="509"/>
        <v>Yes</v>
      </c>
      <c r="AQ3625">
        <v>0</v>
      </c>
      <c r="AR3625" s="5">
        <f t="shared" si="510"/>
        <v>1443443.98</v>
      </c>
      <c r="AS3625" s="5">
        <f t="shared" si="511"/>
        <v>468145.98</v>
      </c>
      <c r="AT3625" t="s">
        <v>59</v>
      </c>
      <c r="AU3625" t="s">
        <v>6164</v>
      </c>
      <c r="AV3625" t="s">
        <v>6165</v>
      </c>
      <c r="AW3625" t="s">
        <v>6166</v>
      </c>
      <c r="AX3625" t="s">
        <v>6177</v>
      </c>
      <c r="AY3625">
        <v>54</v>
      </c>
      <c r="AZ3625">
        <v>0</v>
      </c>
      <c r="BA3625">
        <v>27</v>
      </c>
      <c r="BB3625" t="s">
        <v>6180</v>
      </c>
      <c r="BC3625">
        <v>0</v>
      </c>
      <c r="BD3625">
        <v>0</v>
      </c>
      <c r="BE3625" t="s">
        <v>6169</v>
      </c>
      <c r="BF3625" t="s">
        <v>6170</v>
      </c>
      <c r="BG3625">
        <v>0</v>
      </c>
      <c r="BH3625" t="s">
        <v>6171</v>
      </c>
      <c r="BI3625">
        <v>35</v>
      </c>
      <c r="BJ3625" t="s">
        <v>6172</v>
      </c>
      <c r="BK3625">
        <v>0</v>
      </c>
      <c r="BL3625">
        <v>72</v>
      </c>
      <c r="BM3625" s="3">
        <f t="shared" si="512"/>
        <v>0.75</v>
      </c>
    </row>
    <row r="3626" spans="1:65">
      <c r="A3626" t="s">
        <v>3763</v>
      </c>
      <c r="B3626" s="2">
        <v>45877</v>
      </c>
      <c r="C3626" t="s">
        <v>3137</v>
      </c>
      <c r="D3626" t="s">
        <v>3639</v>
      </c>
      <c r="E3626">
        <v>8</v>
      </c>
      <c r="F3626" t="s">
        <v>61</v>
      </c>
      <c r="G3626" t="s">
        <v>62</v>
      </c>
      <c r="H3626" t="s">
        <v>63</v>
      </c>
      <c r="I3626" t="s">
        <v>52</v>
      </c>
      <c r="J3626" t="s">
        <v>53</v>
      </c>
      <c r="K3626" t="s">
        <v>75</v>
      </c>
      <c r="L3626" t="s">
        <v>67</v>
      </c>
      <c r="M3626" t="s">
        <v>56</v>
      </c>
      <c r="N3626" t="s">
        <v>69</v>
      </c>
      <c r="O3626" t="s">
        <v>120</v>
      </c>
      <c r="P3626">
        <v>60</v>
      </c>
      <c r="Q3626">
        <v>64</v>
      </c>
      <c r="R3626">
        <v>64</v>
      </c>
      <c r="S3626">
        <v>2</v>
      </c>
      <c r="T3626">
        <f t="shared" si="504"/>
        <v>62</v>
      </c>
      <c r="U3626">
        <v>57</v>
      </c>
      <c r="V3626">
        <f t="shared" si="505"/>
        <v>5</v>
      </c>
      <c r="W3626" s="3">
        <f t="shared" si="506"/>
        <v>3.125E-2</v>
      </c>
      <c r="X3626">
        <v>32</v>
      </c>
      <c r="Y3626" s="4">
        <v>4.4000000000000004</v>
      </c>
      <c r="Z3626" s="4">
        <v>1.2</v>
      </c>
      <c r="AA3626" s="5">
        <v>35738.46</v>
      </c>
      <c r="AB3626" s="5">
        <f t="shared" si="507"/>
        <v>2037092.22</v>
      </c>
      <c r="AC3626" s="5">
        <v>22807.96</v>
      </c>
      <c r="AD3626" s="5">
        <f t="shared" si="508"/>
        <v>1459709.44</v>
      </c>
      <c r="AE3626" s="5">
        <v>115555</v>
      </c>
      <c r="AF3626" s="5">
        <v>27992.41</v>
      </c>
      <c r="AG3626" s="5">
        <v>9975.17</v>
      </c>
      <c r="AH3626" s="5">
        <v>1740</v>
      </c>
      <c r="AI3626" s="5">
        <v>6400</v>
      </c>
      <c r="AJ3626">
        <v>0</v>
      </c>
      <c r="AK3626" s="5">
        <v>0</v>
      </c>
      <c r="AL3626" s="5">
        <v>3496.16</v>
      </c>
      <c r="AM3626" s="5">
        <v>37151.42</v>
      </c>
      <c r="AN3626">
        <v>4</v>
      </c>
      <c r="AO3626">
        <v>4</v>
      </c>
      <c r="AP3626" t="str">
        <f t="shared" si="509"/>
        <v>Yes</v>
      </c>
      <c r="AQ3626">
        <v>0</v>
      </c>
      <c r="AR3626" s="5">
        <f t="shared" si="510"/>
        <v>1662019.6</v>
      </c>
      <c r="AS3626" s="5">
        <f t="shared" si="511"/>
        <v>375072.62</v>
      </c>
      <c r="AT3626" t="s">
        <v>116</v>
      </c>
      <c r="AU3626" t="s">
        <v>6164</v>
      </c>
      <c r="AV3626" t="s">
        <v>6165</v>
      </c>
      <c r="AW3626" t="s">
        <v>6166</v>
      </c>
      <c r="AX3626" t="s">
        <v>6184</v>
      </c>
      <c r="AY3626">
        <v>62</v>
      </c>
      <c r="AZ3626">
        <v>0</v>
      </c>
      <c r="BA3626">
        <v>34</v>
      </c>
      <c r="BB3626" t="s">
        <v>6180</v>
      </c>
      <c r="BC3626">
        <v>0</v>
      </c>
      <c r="BD3626">
        <v>0</v>
      </c>
      <c r="BE3626" t="s">
        <v>6169</v>
      </c>
      <c r="BF3626" t="s">
        <v>6170</v>
      </c>
      <c r="BG3626">
        <v>0</v>
      </c>
      <c r="BH3626" t="s">
        <v>6171</v>
      </c>
      <c r="BI3626">
        <v>31</v>
      </c>
      <c r="BJ3626" t="s">
        <v>6172</v>
      </c>
      <c r="BK3626">
        <v>0</v>
      </c>
      <c r="BL3626">
        <v>70</v>
      </c>
      <c r="BM3626" s="3">
        <f t="shared" si="512"/>
        <v>0.91428571428571426</v>
      </c>
    </row>
    <row r="3627" spans="1:65">
      <c r="A3627" t="s">
        <v>3764</v>
      </c>
      <c r="B3627" s="2">
        <v>45877</v>
      </c>
      <c r="C3627" t="s">
        <v>3137</v>
      </c>
      <c r="D3627" t="s">
        <v>3639</v>
      </c>
      <c r="E3627">
        <v>8</v>
      </c>
      <c r="F3627" t="s">
        <v>49</v>
      </c>
      <c r="G3627" t="s">
        <v>62</v>
      </c>
      <c r="H3627" t="s">
        <v>141</v>
      </c>
      <c r="I3627" t="s">
        <v>64</v>
      </c>
      <c r="J3627" t="s">
        <v>65</v>
      </c>
      <c r="K3627" t="s">
        <v>66</v>
      </c>
      <c r="L3627" t="s">
        <v>67</v>
      </c>
      <c r="M3627" t="s">
        <v>68</v>
      </c>
      <c r="N3627" t="s">
        <v>109</v>
      </c>
      <c r="O3627" t="s">
        <v>120</v>
      </c>
      <c r="P3627">
        <v>46</v>
      </c>
      <c r="Q3627">
        <v>48</v>
      </c>
      <c r="R3627">
        <v>48</v>
      </c>
      <c r="S3627">
        <v>4</v>
      </c>
      <c r="T3627">
        <f t="shared" si="504"/>
        <v>44</v>
      </c>
      <c r="U3627">
        <v>44</v>
      </c>
      <c r="V3627">
        <f t="shared" si="505"/>
        <v>0</v>
      </c>
      <c r="W3627" s="3">
        <f t="shared" si="506"/>
        <v>8.3333333333333329E-2</v>
      </c>
      <c r="X3627">
        <v>30</v>
      </c>
      <c r="Y3627" s="4">
        <v>0</v>
      </c>
      <c r="Z3627" s="4">
        <v>1.7</v>
      </c>
      <c r="AA3627" s="5">
        <v>48245.08</v>
      </c>
      <c r="AB3627" s="5">
        <f t="shared" si="507"/>
        <v>2122783.52</v>
      </c>
      <c r="AC3627" s="5">
        <v>32391.42</v>
      </c>
      <c r="AD3627" s="5">
        <f t="shared" si="508"/>
        <v>1554788.16</v>
      </c>
      <c r="AE3627" s="5">
        <v>102363.73</v>
      </c>
      <c r="AF3627" s="5">
        <v>31197.57</v>
      </c>
      <c r="AG3627" s="5">
        <v>9845.7800000000007</v>
      </c>
      <c r="AH3627" s="5">
        <v>2465</v>
      </c>
      <c r="AI3627" s="5">
        <v>22021.279999999999</v>
      </c>
      <c r="AJ3627">
        <v>2</v>
      </c>
      <c r="AK3627" s="5">
        <v>27550.85</v>
      </c>
      <c r="AL3627" s="5">
        <v>0</v>
      </c>
      <c r="AM3627" s="5">
        <v>62990.11</v>
      </c>
      <c r="AN3627">
        <v>8</v>
      </c>
      <c r="AO3627">
        <v>7</v>
      </c>
      <c r="AP3627" t="str">
        <f t="shared" si="509"/>
        <v>Yes</v>
      </c>
      <c r="AQ3627">
        <v>2</v>
      </c>
      <c r="AR3627" s="5">
        <f t="shared" si="510"/>
        <v>1813222.48</v>
      </c>
      <c r="AS3627" s="5">
        <f t="shared" si="511"/>
        <v>309561.03999999998</v>
      </c>
      <c r="AT3627" t="s">
        <v>1641</v>
      </c>
      <c r="AU3627" t="s">
        <v>6199</v>
      </c>
      <c r="AV3627" t="s">
        <v>6200</v>
      </c>
      <c r="AW3627" t="s">
        <v>6175</v>
      </c>
      <c r="AX3627" t="s">
        <v>6184</v>
      </c>
      <c r="AY3627">
        <v>48</v>
      </c>
      <c r="AZ3627">
        <v>0</v>
      </c>
      <c r="BA3627">
        <v>0</v>
      </c>
      <c r="BB3627" t="s">
        <v>6168</v>
      </c>
      <c r="BC3627">
        <v>0</v>
      </c>
      <c r="BD3627">
        <v>0</v>
      </c>
      <c r="BE3627" t="s">
        <v>6169</v>
      </c>
      <c r="BF3627" t="s">
        <v>6210</v>
      </c>
      <c r="BG3627">
        <v>1</v>
      </c>
      <c r="BH3627" t="s">
        <v>6179</v>
      </c>
      <c r="BI3627">
        <v>23</v>
      </c>
      <c r="BJ3627" t="s">
        <v>6172</v>
      </c>
      <c r="BK3627">
        <v>0</v>
      </c>
      <c r="BL3627">
        <v>62</v>
      </c>
      <c r="BM3627" s="3">
        <f t="shared" si="512"/>
        <v>0.77419354838709675</v>
      </c>
    </row>
    <row r="3628" spans="1:65">
      <c r="A3628" t="s">
        <v>3765</v>
      </c>
      <c r="B3628" s="2">
        <v>45877</v>
      </c>
      <c r="C3628" t="s">
        <v>3137</v>
      </c>
      <c r="D3628" t="s">
        <v>3639</v>
      </c>
      <c r="E3628">
        <v>8</v>
      </c>
      <c r="F3628" t="s">
        <v>72</v>
      </c>
      <c r="G3628" t="s">
        <v>62</v>
      </c>
      <c r="H3628" t="s">
        <v>220</v>
      </c>
      <c r="I3628" t="s">
        <v>74</v>
      </c>
      <c r="J3628" t="s">
        <v>65</v>
      </c>
      <c r="K3628" t="s">
        <v>66</v>
      </c>
      <c r="L3628" t="s">
        <v>92</v>
      </c>
      <c r="M3628" t="s">
        <v>56</v>
      </c>
      <c r="N3628" t="s">
        <v>76</v>
      </c>
      <c r="O3628" t="s">
        <v>120</v>
      </c>
      <c r="P3628">
        <v>44</v>
      </c>
      <c r="Q3628">
        <v>46</v>
      </c>
      <c r="R3628">
        <v>46</v>
      </c>
      <c r="S3628">
        <v>1</v>
      </c>
      <c r="T3628">
        <f t="shared" si="504"/>
        <v>45</v>
      </c>
      <c r="U3628">
        <v>43</v>
      </c>
      <c r="V3628">
        <f t="shared" si="505"/>
        <v>2</v>
      </c>
      <c r="W3628" s="3">
        <f t="shared" si="506"/>
        <v>2.1739130434782608E-2</v>
      </c>
      <c r="X3628">
        <v>35</v>
      </c>
      <c r="Y3628" s="4">
        <v>9.3000000000000007</v>
      </c>
      <c r="Z3628" s="4">
        <v>2</v>
      </c>
      <c r="AA3628" s="5">
        <v>49013.1</v>
      </c>
      <c r="AB3628" s="5">
        <f t="shared" si="507"/>
        <v>2107563.2999999998</v>
      </c>
      <c r="AC3628" s="5">
        <v>35191.72</v>
      </c>
      <c r="AD3628" s="5">
        <f t="shared" si="508"/>
        <v>1618819.12</v>
      </c>
      <c r="AE3628" s="5">
        <v>103437.02</v>
      </c>
      <c r="AF3628" s="5">
        <v>29848.55</v>
      </c>
      <c r="AG3628" s="5">
        <v>10873.08</v>
      </c>
      <c r="AH3628" s="5">
        <v>2900</v>
      </c>
      <c r="AI3628" s="5">
        <v>4600</v>
      </c>
      <c r="AJ3628">
        <v>0</v>
      </c>
      <c r="AK3628" s="5">
        <v>0</v>
      </c>
      <c r="AL3628" s="5">
        <v>1900.62</v>
      </c>
      <c r="AM3628" s="5">
        <v>33373.040000000001</v>
      </c>
      <c r="AN3628">
        <v>4</v>
      </c>
      <c r="AO3628">
        <v>6</v>
      </c>
      <c r="AP3628" t="str">
        <f t="shared" si="509"/>
        <v>No</v>
      </c>
      <c r="AQ3628">
        <v>1</v>
      </c>
      <c r="AR3628" s="5">
        <f t="shared" si="510"/>
        <v>1805751.43</v>
      </c>
      <c r="AS3628" s="5">
        <f t="shared" si="511"/>
        <v>301811.87</v>
      </c>
      <c r="AT3628" t="s">
        <v>59</v>
      </c>
      <c r="AU3628" t="s">
        <v>6164</v>
      </c>
      <c r="AV3628" t="s">
        <v>6165</v>
      </c>
      <c r="AW3628" t="s">
        <v>6166</v>
      </c>
      <c r="AX3628" t="s">
        <v>6177</v>
      </c>
      <c r="AY3628">
        <v>46</v>
      </c>
      <c r="AZ3628">
        <v>0</v>
      </c>
      <c r="BA3628">
        <v>16</v>
      </c>
      <c r="BB3628" t="s">
        <v>6180</v>
      </c>
      <c r="BC3628">
        <v>0</v>
      </c>
      <c r="BD3628">
        <v>2</v>
      </c>
      <c r="BE3628" t="s">
        <v>6188</v>
      </c>
      <c r="BF3628" t="s">
        <v>6170</v>
      </c>
      <c r="BG3628">
        <v>0</v>
      </c>
      <c r="BH3628" t="s">
        <v>6171</v>
      </c>
      <c r="BI3628">
        <v>30</v>
      </c>
      <c r="BJ3628" t="s">
        <v>6172</v>
      </c>
      <c r="BK3628">
        <v>0</v>
      </c>
      <c r="BL3628">
        <v>62</v>
      </c>
      <c r="BM3628" s="3">
        <f t="shared" si="512"/>
        <v>0.74193548387096775</v>
      </c>
    </row>
    <row r="3629" spans="1:65">
      <c r="A3629" t="s">
        <v>3766</v>
      </c>
      <c r="B3629" s="2">
        <v>45877</v>
      </c>
      <c r="C3629" t="s">
        <v>3137</v>
      </c>
      <c r="D3629" t="s">
        <v>3639</v>
      </c>
      <c r="E3629">
        <v>8</v>
      </c>
      <c r="F3629" t="s">
        <v>78</v>
      </c>
      <c r="G3629" t="s">
        <v>79</v>
      </c>
      <c r="H3629" t="s">
        <v>136</v>
      </c>
      <c r="I3629" t="s">
        <v>74</v>
      </c>
      <c r="J3629" t="s">
        <v>53</v>
      </c>
      <c r="K3629" t="s">
        <v>66</v>
      </c>
      <c r="L3629" t="s">
        <v>67</v>
      </c>
      <c r="M3629" t="s">
        <v>68</v>
      </c>
      <c r="N3629" t="s">
        <v>76</v>
      </c>
      <c r="O3629" t="s">
        <v>58</v>
      </c>
      <c r="P3629">
        <v>64</v>
      </c>
      <c r="Q3629">
        <v>69</v>
      </c>
      <c r="R3629">
        <v>65</v>
      </c>
      <c r="S3629">
        <v>6</v>
      </c>
      <c r="T3629">
        <f t="shared" si="504"/>
        <v>59</v>
      </c>
      <c r="U3629">
        <v>59</v>
      </c>
      <c r="V3629">
        <f t="shared" si="505"/>
        <v>0</v>
      </c>
      <c r="W3629" s="3">
        <f t="shared" si="506"/>
        <v>9.2307692307692313E-2</v>
      </c>
      <c r="X3629">
        <v>21</v>
      </c>
      <c r="Y3629" s="4">
        <v>4.5999999999999996</v>
      </c>
      <c r="Z3629" s="4">
        <v>2.2000000000000002</v>
      </c>
      <c r="AA3629" s="5">
        <v>34042.129999999997</v>
      </c>
      <c r="AB3629" s="5">
        <f t="shared" si="507"/>
        <v>2008485.67</v>
      </c>
      <c r="AC3629" s="5">
        <v>21932.25</v>
      </c>
      <c r="AD3629" s="5">
        <f t="shared" si="508"/>
        <v>1425596.25</v>
      </c>
      <c r="AE3629" s="5">
        <v>110556.23</v>
      </c>
      <c r="AF3629" s="5">
        <v>30174.16</v>
      </c>
      <c r="AG3629" s="5">
        <v>8503.2800000000007</v>
      </c>
      <c r="AH3629" s="5">
        <v>3190</v>
      </c>
      <c r="AI3629" s="5">
        <v>22929.87</v>
      </c>
      <c r="AJ3629">
        <v>2</v>
      </c>
      <c r="AK3629" s="5">
        <v>18261.43</v>
      </c>
      <c r="AL3629" s="5">
        <v>0</v>
      </c>
      <c r="AM3629" s="5">
        <v>43812.639999999999</v>
      </c>
      <c r="AN3629">
        <v>4</v>
      </c>
      <c r="AO3629">
        <v>5</v>
      </c>
      <c r="AP3629" t="str">
        <f t="shared" si="509"/>
        <v>No</v>
      </c>
      <c r="AQ3629">
        <v>4</v>
      </c>
      <c r="AR3629" s="5">
        <f t="shared" si="510"/>
        <v>1663023.86</v>
      </c>
      <c r="AS3629" s="5">
        <f t="shared" si="511"/>
        <v>345461.81</v>
      </c>
      <c r="AT3629" t="s">
        <v>1641</v>
      </c>
      <c r="AU3629" t="s">
        <v>6199</v>
      </c>
      <c r="AV3629" t="s">
        <v>6200</v>
      </c>
      <c r="AW3629" t="s">
        <v>6175</v>
      </c>
      <c r="AX3629" t="s">
        <v>6167</v>
      </c>
      <c r="AY3629">
        <v>67</v>
      </c>
      <c r="AZ3629">
        <v>0</v>
      </c>
      <c r="BA3629">
        <v>0</v>
      </c>
      <c r="BB3629" t="s">
        <v>6168</v>
      </c>
      <c r="BC3629">
        <v>1</v>
      </c>
      <c r="BD3629">
        <v>0</v>
      </c>
      <c r="BE3629" t="s">
        <v>6178</v>
      </c>
      <c r="BF3629" t="s">
        <v>6212</v>
      </c>
      <c r="BG3629">
        <v>0</v>
      </c>
      <c r="BH3629" t="s">
        <v>6171</v>
      </c>
      <c r="BI3629">
        <v>21</v>
      </c>
      <c r="BJ3629" t="s">
        <v>6172</v>
      </c>
      <c r="BK3629">
        <v>0</v>
      </c>
      <c r="BL3629">
        <v>72</v>
      </c>
      <c r="BM3629" s="3">
        <f t="shared" si="512"/>
        <v>0.90277777777777779</v>
      </c>
    </row>
    <row r="3630" spans="1:65">
      <c r="A3630" t="s">
        <v>3767</v>
      </c>
      <c r="B3630" s="2">
        <v>45877</v>
      </c>
      <c r="C3630" t="s">
        <v>3137</v>
      </c>
      <c r="D3630" t="s">
        <v>3639</v>
      </c>
      <c r="E3630">
        <v>8</v>
      </c>
      <c r="F3630" t="s">
        <v>72</v>
      </c>
      <c r="G3630" t="s">
        <v>62</v>
      </c>
      <c r="H3630" t="s">
        <v>155</v>
      </c>
      <c r="I3630" t="s">
        <v>74</v>
      </c>
      <c r="J3630" t="s">
        <v>65</v>
      </c>
      <c r="K3630" t="s">
        <v>54</v>
      </c>
      <c r="L3630" t="s">
        <v>92</v>
      </c>
      <c r="M3630" t="s">
        <v>56</v>
      </c>
      <c r="N3630" t="s">
        <v>94</v>
      </c>
      <c r="O3630" t="s">
        <v>82</v>
      </c>
      <c r="P3630">
        <v>48</v>
      </c>
      <c r="Q3630">
        <v>50</v>
      </c>
      <c r="R3630">
        <v>49</v>
      </c>
      <c r="S3630">
        <v>1</v>
      </c>
      <c r="T3630">
        <f t="shared" si="504"/>
        <v>48</v>
      </c>
      <c r="U3630">
        <v>47</v>
      </c>
      <c r="V3630">
        <f t="shared" si="505"/>
        <v>1</v>
      </c>
      <c r="W3630" s="3">
        <f t="shared" si="506"/>
        <v>2.0408163265306121E-2</v>
      </c>
      <c r="X3630">
        <v>14</v>
      </c>
      <c r="Y3630" s="4">
        <v>8.6</v>
      </c>
      <c r="Z3630" s="4">
        <v>2.2999999999999998</v>
      </c>
      <c r="AA3630" s="5">
        <v>56050.22</v>
      </c>
      <c r="AB3630" s="5">
        <f t="shared" si="507"/>
        <v>2634360.34</v>
      </c>
      <c r="AC3630" s="5">
        <v>35130.239999999998</v>
      </c>
      <c r="AD3630" s="5">
        <f t="shared" si="508"/>
        <v>1721381.76</v>
      </c>
      <c r="AE3630" s="5">
        <v>107356.07</v>
      </c>
      <c r="AF3630" s="5">
        <v>29204.95</v>
      </c>
      <c r="AG3630" s="5">
        <v>7812.35</v>
      </c>
      <c r="AH3630" s="5">
        <v>3335</v>
      </c>
      <c r="AI3630" s="5">
        <v>4600</v>
      </c>
      <c r="AJ3630">
        <v>0</v>
      </c>
      <c r="AK3630" s="5">
        <v>0</v>
      </c>
      <c r="AL3630" s="5">
        <v>975.04</v>
      </c>
      <c r="AM3630" s="5">
        <v>31229.48</v>
      </c>
      <c r="AN3630">
        <v>4</v>
      </c>
      <c r="AO3630">
        <v>4</v>
      </c>
      <c r="AP3630" t="str">
        <f t="shared" si="509"/>
        <v>Yes</v>
      </c>
      <c r="AQ3630">
        <v>1</v>
      </c>
      <c r="AR3630" s="5">
        <f t="shared" si="510"/>
        <v>1905894.65</v>
      </c>
      <c r="AS3630" s="5">
        <f t="shared" si="511"/>
        <v>728465.69</v>
      </c>
      <c r="AT3630" t="s">
        <v>59</v>
      </c>
      <c r="AU3630" t="s">
        <v>6164</v>
      </c>
      <c r="AV3630" t="s">
        <v>6165</v>
      </c>
      <c r="AW3630" t="s">
        <v>6166</v>
      </c>
      <c r="AX3630" t="s">
        <v>6177</v>
      </c>
      <c r="AY3630">
        <v>52</v>
      </c>
      <c r="AZ3630">
        <v>2</v>
      </c>
      <c r="BA3630">
        <v>13</v>
      </c>
      <c r="BB3630" t="s">
        <v>6185</v>
      </c>
      <c r="BC3630">
        <v>0</v>
      </c>
      <c r="BD3630">
        <v>0</v>
      </c>
      <c r="BE3630" t="s">
        <v>6169</v>
      </c>
      <c r="BF3630" t="s">
        <v>6170</v>
      </c>
      <c r="BG3630">
        <v>0</v>
      </c>
      <c r="BH3630" t="s">
        <v>6171</v>
      </c>
      <c r="BI3630">
        <v>38</v>
      </c>
      <c r="BJ3630" t="s">
        <v>6172</v>
      </c>
      <c r="BK3630">
        <v>0</v>
      </c>
      <c r="BL3630">
        <v>64</v>
      </c>
      <c r="BM3630" s="3">
        <f t="shared" si="512"/>
        <v>0.765625</v>
      </c>
    </row>
    <row r="3631" spans="1:65">
      <c r="A3631" t="s">
        <v>3768</v>
      </c>
      <c r="B3631" s="2">
        <v>45877</v>
      </c>
      <c r="C3631" t="s">
        <v>3137</v>
      </c>
      <c r="D3631" t="s">
        <v>3639</v>
      </c>
      <c r="E3631">
        <v>8</v>
      </c>
      <c r="F3631" t="s">
        <v>61</v>
      </c>
      <c r="G3631" t="s">
        <v>50</v>
      </c>
      <c r="H3631" t="s">
        <v>183</v>
      </c>
      <c r="I3631" t="s">
        <v>64</v>
      </c>
      <c r="J3631" t="s">
        <v>53</v>
      </c>
      <c r="K3631" t="s">
        <v>75</v>
      </c>
      <c r="L3631" t="s">
        <v>55</v>
      </c>
      <c r="M3631" t="s">
        <v>56</v>
      </c>
      <c r="N3631" t="s">
        <v>109</v>
      </c>
      <c r="O3631" t="s">
        <v>70</v>
      </c>
      <c r="P3631">
        <v>62</v>
      </c>
      <c r="Q3631">
        <v>63</v>
      </c>
      <c r="R3631">
        <v>62</v>
      </c>
      <c r="S3631">
        <v>1</v>
      </c>
      <c r="T3631">
        <f t="shared" si="504"/>
        <v>61</v>
      </c>
      <c r="U3631">
        <v>60</v>
      </c>
      <c r="V3631">
        <f t="shared" si="505"/>
        <v>1</v>
      </c>
      <c r="W3631" s="3">
        <f t="shared" si="506"/>
        <v>1.6129032258064516E-2</v>
      </c>
      <c r="X3631">
        <v>20</v>
      </c>
      <c r="Y3631" s="4">
        <v>4.9000000000000004</v>
      </c>
      <c r="Z3631" s="4">
        <v>0.9</v>
      </c>
      <c r="AA3631" s="5">
        <v>35824.15</v>
      </c>
      <c r="AB3631" s="5">
        <f t="shared" si="507"/>
        <v>2149449</v>
      </c>
      <c r="AC3631" s="5">
        <v>23402.26</v>
      </c>
      <c r="AD3631" s="5">
        <f t="shared" si="508"/>
        <v>1450940.12</v>
      </c>
      <c r="AE3631" s="5">
        <v>100921.77</v>
      </c>
      <c r="AF3631" s="5">
        <v>26681.13</v>
      </c>
      <c r="AG3631" s="5">
        <v>9188.42</v>
      </c>
      <c r="AH3631" s="5">
        <v>1305</v>
      </c>
      <c r="AI3631" s="5">
        <v>3200</v>
      </c>
      <c r="AJ3631">
        <v>0</v>
      </c>
      <c r="AK3631" s="5">
        <v>0</v>
      </c>
      <c r="AL3631" s="5">
        <v>679.15</v>
      </c>
      <c r="AM3631" s="5">
        <v>85670.89</v>
      </c>
      <c r="AN3631">
        <v>8</v>
      </c>
      <c r="AO3631">
        <v>9</v>
      </c>
      <c r="AP3631" t="str">
        <f t="shared" si="509"/>
        <v>No</v>
      </c>
      <c r="AQ3631">
        <v>2</v>
      </c>
      <c r="AR3631" s="5">
        <f t="shared" si="510"/>
        <v>1678586.48</v>
      </c>
      <c r="AS3631" s="5">
        <f t="shared" si="511"/>
        <v>470862.52</v>
      </c>
      <c r="AT3631" t="s">
        <v>59</v>
      </c>
      <c r="AU3631" t="s">
        <v>6164</v>
      </c>
      <c r="AV3631" t="s">
        <v>6165</v>
      </c>
      <c r="AW3631" t="s">
        <v>6166</v>
      </c>
      <c r="AX3631" t="s">
        <v>6167</v>
      </c>
      <c r="AY3631">
        <v>62</v>
      </c>
      <c r="AZ3631">
        <v>0</v>
      </c>
      <c r="BA3631">
        <v>14</v>
      </c>
      <c r="BB3631" t="s">
        <v>6191</v>
      </c>
      <c r="BC3631">
        <v>0</v>
      </c>
      <c r="BD3631">
        <v>1</v>
      </c>
      <c r="BE3631" t="s">
        <v>6188</v>
      </c>
      <c r="BF3631" t="s">
        <v>6170</v>
      </c>
      <c r="BG3631">
        <v>1</v>
      </c>
      <c r="BH3631" t="s">
        <v>6179</v>
      </c>
      <c r="BI3631">
        <v>56</v>
      </c>
      <c r="BJ3631" t="s">
        <v>6187</v>
      </c>
      <c r="BK3631">
        <v>0</v>
      </c>
      <c r="BL3631">
        <v>71</v>
      </c>
      <c r="BM3631" s="3">
        <f t="shared" si="512"/>
        <v>0.87323943661971826</v>
      </c>
    </row>
    <row r="3632" spans="1:65">
      <c r="A3632" t="s">
        <v>3769</v>
      </c>
      <c r="B3632" s="2">
        <v>45878</v>
      </c>
      <c r="C3632" t="s">
        <v>3137</v>
      </c>
      <c r="D3632" t="s">
        <v>3639</v>
      </c>
      <c r="E3632">
        <v>8</v>
      </c>
      <c r="F3632" t="s">
        <v>61</v>
      </c>
      <c r="G3632" t="s">
        <v>62</v>
      </c>
      <c r="H3632" t="s">
        <v>63</v>
      </c>
      <c r="I3632" t="s">
        <v>52</v>
      </c>
      <c r="J3632" t="s">
        <v>53</v>
      </c>
      <c r="K3632" t="s">
        <v>54</v>
      </c>
      <c r="L3632" t="s">
        <v>55</v>
      </c>
      <c r="M3632" t="s">
        <v>68</v>
      </c>
      <c r="N3632" t="s">
        <v>109</v>
      </c>
      <c r="O3632" t="s">
        <v>120</v>
      </c>
      <c r="P3632">
        <v>55</v>
      </c>
      <c r="Q3632">
        <v>59</v>
      </c>
      <c r="R3632">
        <v>60</v>
      </c>
      <c r="S3632">
        <v>2</v>
      </c>
      <c r="T3632">
        <f t="shared" si="504"/>
        <v>58</v>
      </c>
      <c r="U3632">
        <v>55</v>
      </c>
      <c r="V3632">
        <f t="shared" si="505"/>
        <v>3</v>
      </c>
      <c r="W3632" s="3">
        <f t="shared" si="506"/>
        <v>3.3333333333333333E-2</v>
      </c>
      <c r="X3632">
        <v>40</v>
      </c>
      <c r="Y3632" s="4">
        <v>4.0999999999999996</v>
      </c>
      <c r="Z3632" s="4">
        <v>1.8</v>
      </c>
      <c r="AA3632" s="5">
        <v>38635.83</v>
      </c>
      <c r="AB3632" s="5">
        <f t="shared" si="507"/>
        <v>2124970.65</v>
      </c>
      <c r="AC3632" s="5">
        <v>22651.3</v>
      </c>
      <c r="AD3632" s="5">
        <f t="shared" si="508"/>
        <v>1359078</v>
      </c>
      <c r="AE3632" s="5">
        <v>105887.33</v>
      </c>
      <c r="AF3632" s="5">
        <v>26809.040000000001</v>
      </c>
      <c r="AG3632" s="5">
        <v>10681.69</v>
      </c>
      <c r="AH3632" s="5">
        <v>2610</v>
      </c>
      <c r="AI3632" s="5">
        <v>6400</v>
      </c>
      <c r="AJ3632">
        <v>1</v>
      </c>
      <c r="AK3632" s="5">
        <v>8979.9599999999991</v>
      </c>
      <c r="AL3632" s="5">
        <v>1932.04</v>
      </c>
      <c r="AM3632" s="5">
        <v>86231.14</v>
      </c>
      <c r="AN3632">
        <v>8</v>
      </c>
      <c r="AO3632">
        <v>10</v>
      </c>
      <c r="AP3632" t="str">
        <f t="shared" si="509"/>
        <v>No</v>
      </c>
      <c r="AQ3632">
        <v>3</v>
      </c>
      <c r="AR3632" s="5">
        <f t="shared" si="510"/>
        <v>1608609.2</v>
      </c>
      <c r="AS3632" s="5">
        <f t="shared" si="511"/>
        <v>516361.45</v>
      </c>
      <c r="AT3632" t="s">
        <v>59</v>
      </c>
      <c r="AU3632" t="s">
        <v>6181</v>
      </c>
      <c r="AV3632" t="s">
        <v>6182</v>
      </c>
      <c r="AW3632" t="s">
        <v>6183</v>
      </c>
      <c r="AX3632" t="s">
        <v>6184</v>
      </c>
      <c r="AY3632">
        <v>59</v>
      </c>
      <c r="AZ3632">
        <v>1</v>
      </c>
      <c r="BA3632">
        <v>20</v>
      </c>
      <c r="BB3632" t="s">
        <v>6180</v>
      </c>
      <c r="BC3632">
        <v>0</v>
      </c>
      <c r="BD3632">
        <v>2</v>
      </c>
      <c r="BE3632" t="s">
        <v>6196</v>
      </c>
      <c r="BF3632" t="s">
        <v>6170</v>
      </c>
      <c r="BG3632">
        <v>0</v>
      </c>
      <c r="BH3632" t="s">
        <v>6171</v>
      </c>
      <c r="BI3632">
        <v>44</v>
      </c>
      <c r="BJ3632" t="s">
        <v>6172</v>
      </c>
      <c r="BK3632">
        <v>0</v>
      </c>
      <c r="BL3632">
        <v>73</v>
      </c>
      <c r="BM3632" s="3">
        <f t="shared" si="512"/>
        <v>0.82191780821917804</v>
      </c>
    </row>
    <row r="3633" spans="1:65">
      <c r="A3633" t="s">
        <v>3770</v>
      </c>
      <c r="B3633" s="2">
        <v>45878</v>
      </c>
      <c r="C3633" t="s">
        <v>3137</v>
      </c>
      <c r="D3633" t="s">
        <v>3639</v>
      </c>
      <c r="E3633">
        <v>8</v>
      </c>
      <c r="F3633" t="s">
        <v>49</v>
      </c>
      <c r="G3633" t="s">
        <v>62</v>
      </c>
      <c r="H3633" t="s">
        <v>226</v>
      </c>
      <c r="I3633" t="s">
        <v>52</v>
      </c>
      <c r="J3633" t="s">
        <v>65</v>
      </c>
      <c r="K3633" t="s">
        <v>75</v>
      </c>
      <c r="L3633" t="s">
        <v>67</v>
      </c>
      <c r="M3633" t="s">
        <v>68</v>
      </c>
      <c r="N3633" t="s">
        <v>76</v>
      </c>
      <c r="O3633" t="s">
        <v>70</v>
      </c>
      <c r="P3633">
        <v>42</v>
      </c>
      <c r="Q3633">
        <v>44</v>
      </c>
      <c r="R3633">
        <v>42</v>
      </c>
      <c r="S3633">
        <v>4</v>
      </c>
      <c r="T3633">
        <f t="shared" si="504"/>
        <v>38</v>
      </c>
      <c r="U3633">
        <v>38</v>
      </c>
      <c r="V3633">
        <f t="shared" si="505"/>
        <v>0</v>
      </c>
      <c r="W3633" s="3">
        <f t="shared" si="506"/>
        <v>9.5238095238095233E-2</v>
      </c>
      <c r="X3633">
        <v>39</v>
      </c>
      <c r="Y3633" s="4">
        <v>3.9</v>
      </c>
      <c r="Z3633" s="4">
        <v>1.3</v>
      </c>
      <c r="AA3633" s="5">
        <v>52403.78</v>
      </c>
      <c r="AB3633" s="5">
        <f t="shared" si="507"/>
        <v>1991343.64</v>
      </c>
      <c r="AC3633" s="5">
        <v>32562.71</v>
      </c>
      <c r="AD3633" s="5">
        <f t="shared" si="508"/>
        <v>1367633.82</v>
      </c>
      <c r="AE3633" s="5">
        <v>96280.16</v>
      </c>
      <c r="AF3633" s="5">
        <v>29252.36</v>
      </c>
      <c r="AG3633" s="5">
        <v>11590.08</v>
      </c>
      <c r="AH3633" s="5">
        <v>1885</v>
      </c>
      <c r="AI3633" s="5">
        <v>20649.310000000001</v>
      </c>
      <c r="AJ3633">
        <v>1</v>
      </c>
      <c r="AK3633" s="5">
        <v>13941.11</v>
      </c>
      <c r="AL3633" s="5">
        <v>0</v>
      </c>
      <c r="AM3633" s="5">
        <v>25755.47</v>
      </c>
      <c r="AN3633">
        <v>4</v>
      </c>
      <c r="AO3633">
        <v>3</v>
      </c>
      <c r="AP3633" t="str">
        <f t="shared" si="509"/>
        <v>Yes</v>
      </c>
      <c r="AQ3633">
        <v>1</v>
      </c>
      <c r="AR3633" s="5">
        <f t="shared" si="510"/>
        <v>1566987.31</v>
      </c>
      <c r="AS3633" s="5">
        <f t="shared" si="511"/>
        <v>424356.33</v>
      </c>
      <c r="AT3633" t="s">
        <v>1641</v>
      </c>
      <c r="AU3633" t="s">
        <v>6199</v>
      </c>
      <c r="AV3633" t="s">
        <v>6200</v>
      </c>
      <c r="AW3633" t="s">
        <v>6175</v>
      </c>
      <c r="AX3633" t="s">
        <v>6202</v>
      </c>
      <c r="AY3633">
        <v>45</v>
      </c>
      <c r="AZ3633">
        <v>0</v>
      </c>
      <c r="BA3633">
        <v>0</v>
      </c>
      <c r="BB3633" t="s">
        <v>6168</v>
      </c>
      <c r="BC3633">
        <v>0</v>
      </c>
      <c r="BD3633">
        <v>0</v>
      </c>
      <c r="BE3633" t="s">
        <v>6169</v>
      </c>
      <c r="BF3633" t="s">
        <v>6212</v>
      </c>
      <c r="BG3633">
        <v>0</v>
      </c>
      <c r="BH3633" t="s">
        <v>6171</v>
      </c>
      <c r="BI3633">
        <v>26</v>
      </c>
      <c r="BJ3633" t="s">
        <v>6172</v>
      </c>
      <c r="BK3633">
        <v>0</v>
      </c>
      <c r="BL3633">
        <v>62</v>
      </c>
      <c r="BM3633" s="3">
        <f t="shared" si="512"/>
        <v>0.67741935483870963</v>
      </c>
    </row>
    <row r="3634" spans="1:65">
      <c r="A3634" t="s">
        <v>3771</v>
      </c>
      <c r="B3634" s="2">
        <v>45878</v>
      </c>
      <c r="C3634" t="s">
        <v>3137</v>
      </c>
      <c r="D3634" t="s">
        <v>3639</v>
      </c>
      <c r="E3634">
        <v>8</v>
      </c>
      <c r="F3634" t="s">
        <v>61</v>
      </c>
      <c r="G3634" t="s">
        <v>50</v>
      </c>
      <c r="H3634" t="s">
        <v>183</v>
      </c>
      <c r="I3634" t="s">
        <v>52</v>
      </c>
      <c r="J3634" t="s">
        <v>53</v>
      </c>
      <c r="K3634" t="s">
        <v>66</v>
      </c>
      <c r="L3634" t="s">
        <v>67</v>
      </c>
      <c r="M3634" t="s">
        <v>56</v>
      </c>
      <c r="N3634" t="s">
        <v>76</v>
      </c>
      <c r="O3634" t="s">
        <v>70</v>
      </c>
      <c r="P3634">
        <v>55</v>
      </c>
      <c r="Q3634">
        <v>56</v>
      </c>
      <c r="R3634">
        <v>57</v>
      </c>
      <c r="S3634">
        <v>2</v>
      </c>
      <c r="T3634">
        <f t="shared" si="504"/>
        <v>55</v>
      </c>
      <c r="U3634">
        <v>55</v>
      </c>
      <c r="V3634">
        <f t="shared" si="505"/>
        <v>0</v>
      </c>
      <c r="W3634" s="3">
        <f t="shared" si="506"/>
        <v>3.5087719298245612E-2</v>
      </c>
      <c r="X3634">
        <v>7</v>
      </c>
      <c r="Y3634" s="4">
        <v>3.4</v>
      </c>
      <c r="Z3634" s="4">
        <v>1.4</v>
      </c>
      <c r="AA3634" s="5">
        <v>33531.410000000003</v>
      </c>
      <c r="AB3634" s="5">
        <f t="shared" si="507"/>
        <v>1844227.55</v>
      </c>
      <c r="AC3634" s="5">
        <v>23125.68</v>
      </c>
      <c r="AD3634" s="5">
        <f t="shared" si="508"/>
        <v>1318163.76</v>
      </c>
      <c r="AE3634" s="5">
        <v>102633.56</v>
      </c>
      <c r="AF3634" s="5">
        <v>23480.799999999999</v>
      </c>
      <c r="AG3634" s="5">
        <v>7435.45</v>
      </c>
      <c r="AH3634" s="5">
        <v>2030</v>
      </c>
      <c r="AI3634" s="5">
        <v>6400</v>
      </c>
      <c r="AJ3634">
        <v>0</v>
      </c>
      <c r="AK3634" s="5">
        <v>0</v>
      </c>
      <c r="AL3634" s="5">
        <v>0</v>
      </c>
      <c r="AM3634" s="5">
        <v>34436.39</v>
      </c>
      <c r="AN3634">
        <v>4</v>
      </c>
      <c r="AO3634">
        <v>3</v>
      </c>
      <c r="AP3634" t="str">
        <f t="shared" si="509"/>
        <v>Yes</v>
      </c>
      <c r="AQ3634">
        <v>1</v>
      </c>
      <c r="AR3634" s="5">
        <f t="shared" si="510"/>
        <v>1494579.96</v>
      </c>
      <c r="AS3634" s="5">
        <f t="shared" si="511"/>
        <v>349647.59</v>
      </c>
      <c r="AT3634" t="s">
        <v>59</v>
      </c>
      <c r="AU3634" t="s">
        <v>6164</v>
      </c>
      <c r="AV3634" t="s">
        <v>6165</v>
      </c>
      <c r="AW3634" t="s">
        <v>6166</v>
      </c>
      <c r="AX3634" t="s">
        <v>6184</v>
      </c>
      <c r="AY3634">
        <v>55</v>
      </c>
      <c r="AZ3634">
        <v>0</v>
      </c>
      <c r="BA3634">
        <v>0</v>
      </c>
      <c r="BB3634" t="s">
        <v>6168</v>
      </c>
      <c r="BC3634">
        <v>0</v>
      </c>
      <c r="BD3634">
        <v>0</v>
      </c>
      <c r="BE3634" t="s">
        <v>6169</v>
      </c>
      <c r="BF3634" t="s">
        <v>6170</v>
      </c>
      <c r="BG3634">
        <v>0</v>
      </c>
      <c r="BH3634" t="s">
        <v>6171</v>
      </c>
      <c r="BI3634">
        <v>26</v>
      </c>
      <c r="BJ3634" t="s">
        <v>6172</v>
      </c>
      <c r="BK3634">
        <v>0</v>
      </c>
      <c r="BL3634">
        <v>70</v>
      </c>
      <c r="BM3634" s="3">
        <f t="shared" si="512"/>
        <v>0.81428571428571428</v>
      </c>
    </row>
    <row r="3635" spans="1:65">
      <c r="A3635" t="s">
        <v>3772</v>
      </c>
      <c r="B3635" s="2">
        <v>45878</v>
      </c>
      <c r="C3635" t="s">
        <v>3137</v>
      </c>
      <c r="D3635" t="s">
        <v>3639</v>
      </c>
      <c r="E3635">
        <v>8</v>
      </c>
      <c r="F3635" t="s">
        <v>61</v>
      </c>
      <c r="G3635" t="s">
        <v>50</v>
      </c>
      <c r="H3635" t="s">
        <v>170</v>
      </c>
      <c r="I3635" t="s">
        <v>52</v>
      </c>
      <c r="J3635" t="s">
        <v>81</v>
      </c>
      <c r="K3635" t="s">
        <v>75</v>
      </c>
      <c r="L3635" t="s">
        <v>67</v>
      </c>
      <c r="M3635" t="s">
        <v>56</v>
      </c>
      <c r="N3635" t="s">
        <v>94</v>
      </c>
      <c r="O3635" t="s">
        <v>70</v>
      </c>
      <c r="P3635">
        <v>38</v>
      </c>
      <c r="Q3635">
        <v>40</v>
      </c>
      <c r="R3635">
        <v>39</v>
      </c>
      <c r="S3635">
        <v>2</v>
      </c>
      <c r="T3635">
        <f t="shared" si="504"/>
        <v>37</v>
      </c>
      <c r="U3635">
        <v>37</v>
      </c>
      <c r="V3635">
        <f t="shared" si="505"/>
        <v>0</v>
      </c>
      <c r="W3635" s="3">
        <f t="shared" si="506"/>
        <v>5.128205128205128E-2</v>
      </c>
      <c r="X3635">
        <v>36</v>
      </c>
      <c r="Y3635" s="4">
        <v>0.9</v>
      </c>
      <c r="Z3635" s="4">
        <v>1</v>
      </c>
      <c r="AA3635" s="5">
        <v>78281.17</v>
      </c>
      <c r="AB3635" s="5">
        <f t="shared" si="507"/>
        <v>2896403.29</v>
      </c>
      <c r="AC3635" s="5">
        <v>51774.68</v>
      </c>
      <c r="AD3635" s="5">
        <f t="shared" si="508"/>
        <v>2019212.52</v>
      </c>
      <c r="AE3635" s="5">
        <v>125187.28</v>
      </c>
      <c r="AF3635" s="5">
        <v>33924.639999999999</v>
      </c>
      <c r="AG3635" s="5">
        <v>10021.299999999999</v>
      </c>
      <c r="AH3635" s="5">
        <v>1450</v>
      </c>
      <c r="AI3635" s="5">
        <v>13600</v>
      </c>
      <c r="AJ3635">
        <v>0</v>
      </c>
      <c r="AK3635" s="5">
        <v>0</v>
      </c>
      <c r="AL3635" s="5">
        <v>0</v>
      </c>
      <c r="AM3635" s="5">
        <v>24948.66</v>
      </c>
      <c r="AN3635">
        <v>4</v>
      </c>
      <c r="AO3635">
        <v>3</v>
      </c>
      <c r="AP3635" t="str">
        <f t="shared" si="509"/>
        <v>Yes</v>
      </c>
      <c r="AQ3635">
        <v>0</v>
      </c>
      <c r="AR3635" s="5">
        <f t="shared" si="510"/>
        <v>2228344.4</v>
      </c>
      <c r="AS3635" s="5">
        <f t="shared" si="511"/>
        <v>668058.89</v>
      </c>
      <c r="AT3635" t="s">
        <v>116</v>
      </c>
      <c r="AU3635" t="s">
        <v>6164</v>
      </c>
      <c r="AV3635" t="s">
        <v>6165</v>
      </c>
      <c r="AW3635" t="s">
        <v>6166</v>
      </c>
      <c r="AX3635" t="s">
        <v>6167</v>
      </c>
      <c r="AY3635">
        <v>43</v>
      </c>
      <c r="AZ3635">
        <v>3</v>
      </c>
      <c r="BA3635">
        <v>0</v>
      </c>
      <c r="BB3635" t="s">
        <v>6168</v>
      </c>
      <c r="BC3635">
        <v>0</v>
      </c>
      <c r="BD3635">
        <v>0</v>
      </c>
      <c r="BE3635" t="s">
        <v>6169</v>
      </c>
      <c r="BF3635" t="s">
        <v>6176</v>
      </c>
      <c r="BG3635">
        <v>0</v>
      </c>
      <c r="BH3635" t="s">
        <v>6171</v>
      </c>
      <c r="BI3635">
        <v>38</v>
      </c>
      <c r="BJ3635" t="s">
        <v>6172</v>
      </c>
      <c r="BK3635">
        <v>0</v>
      </c>
      <c r="BL3635">
        <v>47</v>
      </c>
      <c r="BM3635" s="3">
        <f t="shared" si="512"/>
        <v>0.82978723404255317</v>
      </c>
    </row>
    <row r="3636" spans="1:65">
      <c r="A3636" t="s">
        <v>3773</v>
      </c>
      <c r="B3636" s="2">
        <v>45878</v>
      </c>
      <c r="C3636" t="s">
        <v>3137</v>
      </c>
      <c r="D3636" t="s">
        <v>3639</v>
      </c>
      <c r="E3636">
        <v>8</v>
      </c>
      <c r="F3636" t="s">
        <v>78</v>
      </c>
      <c r="G3636" t="s">
        <v>79</v>
      </c>
      <c r="H3636" t="s">
        <v>143</v>
      </c>
      <c r="I3636" t="s">
        <v>52</v>
      </c>
      <c r="J3636" t="s">
        <v>65</v>
      </c>
      <c r="K3636" t="s">
        <v>75</v>
      </c>
      <c r="L3636" t="s">
        <v>67</v>
      </c>
      <c r="M3636" t="s">
        <v>68</v>
      </c>
      <c r="N3636" t="s">
        <v>94</v>
      </c>
      <c r="O3636" t="s">
        <v>120</v>
      </c>
      <c r="P3636">
        <v>54</v>
      </c>
      <c r="Q3636">
        <v>57</v>
      </c>
      <c r="R3636">
        <v>54</v>
      </c>
      <c r="S3636">
        <v>5</v>
      </c>
      <c r="T3636">
        <f t="shared" si="504"/>
        <v>49</v>
      </c>
      <c r="U3636">
        <v>49</v>
      </c>
      <c r="V3636">
        <f t="shared" si="505"/>
        <v>0</v>
      </c>
      <c r="W3636" s="3">
        <f t="shared" si="506"/>
        <v>9.2592592592592587E-2</v>
      </c>
      <c r="X3636">
        <v>31</v>
      </c>
      <c r="Y3636" s="4">
        <v>0.7</v>
      </c>
      <c r="Z3636" s="4">
        <v>1</v>
      </c>
      <c r="AA3636" s="5">
        <v>52673.760000000002</v>
      </c>
      <c r="AB3636" s="5">
        <f t="shared" si="507"/>
        <v>2581014.2400000002</v>
      </c>
      <c r="AC3636" s="5">
        <v>32263.34</v>
      </c>
      <c r="AD3636" s="5">
        <f t="shared" si="508"/>
        <v>1742220.36</v>
      </c>
      <c r="AE3636" s="5">
        <v>125790.63</v>
      </c>
      <c r="AF3636" s="5">
        <v>37505.769999999997</v>
      </c>
      <c r="AG3636" s="5">
        <v>9794.4</v>
      </c>
      <c r="AH3636" s="5">
        <v>1450</v>
      </c>
      <c r="AI3636" s="5">
        <v>27598.71</v>
      </c>
      <c r="AJ3636">
        <v>1</v>
      </c>
      <c r="AK3636" s="5">
        <v>13612.48</v>
      </c>
      <c r="AL3636" s="5">
        <v>0</v>
      </c>
      <c r="AM3636" s="5">
        <v>32495.77</v>
      </c>
      <c r="AN3636">
        <v>4</v>
      </c>
      <c r="AO3636">
        <v>4</v>
      </c>
      <c r="AP3636" t="str">
        <f t="shared" si="509"/>
        <v>Yes</v>
      </c>
      <c r="AQ3636">
        <v>1</v>
      </c>
      <c r="AR3636" s="5">
        <f t="shared" si="510"/>
        <v>1990468.12</v>
      </c>
      <c r="AS3636" s="5">
        <f t="shared" si="511"/>
        <v>590546.12</v>
      </c>
      <c r="AT3636" t="s">
        <v>1641</v>
      </c>
      <c r="AU3636" t="s">
        <v>6199</v>
      </c>
      <c r="AV3636" t="s">
        <v>6200</v>
      </c>
      <c r="AW3636" t="s">
        <v>6175</v>
      </c>
      <c r="AX3636" t="s">
        <v>6167</v>
      </c>
      <c r="AY3636">
        <v>54</v>
      </c>
      <c r="AZ3636">
        <v>0</v>
      </c>
      <c r="BA3636">
        <v>0</v>
      </c>
      <c r="BB3636" t="s">
        <v>6168</v>
      </c>
      <c r="BC3636">
        <v>0</v>
      </c>
      <c r="BD3636">
        <v>0</v>
      </c>
      <c r="BE3636" t="s">
        <v>6169</v>
      </c>
      <c r="BF3636" t="s">
        <v>6212</v>
      </c>
      <c r="BG3636">
        <v>0</v>
      </c>
      <c r="BH3636" t="s">
        <v>6171</v>
      </c>
      <c r="BI3636">
        <v>55</v>
      </c>
      <c r="BJ3636" t="s">
        <v>6187</v>
      </c>
      <c r="BK3636">
        <v>0</v>
      </c>
      <c r="BL3636">
        <v>61</v>
      </c>
      <c r="BM3636" s="3">
        <f t="shared" si="512"/>
        <v>0.88524590163934425</v>
      </c>
    </row>
    <row r="3637" spans="1:65">
      <c r="A3637" t="s">
        <v>3774</v>
      </c>
      <c r="B3637" s="2">
        <v>45878</v>
      </c>
      <c r="C3637" t="s">
        <v>3137</v>
      </c>
      <c r="D3637" t="s">
        <v>3639</v>
      </c>
      <c r="E3637">
        <v>8</v>
      </c>
      <c r="F3637" t="s">
        <v>78</v>
      </c>
      <c r="G3637" t="s">
        <v>50</v>
      </c>
      <c r="H3637" t="s">
        <v>181</v>
      </c>
      <c r="I3637" t="s">
        <v>64</v>
      </c>
      <c r="J3637" t="s">
        <v>65</v>
      </c>
      <c r="K3637" t="s">
        <v>75</v>
      </c>
      <c r="L3637" t="s">
        <v>87</v>
      </c>
      <c r="M3637" t="s">
        <v>68</v>
      </c>
      <c r="N3637" t="s">
        <v>76</v>
      </c>
      <c r="O3637" t="s">
        <v>70</v>
      </c>
      <c r="P3637">
        <v>49</v>
      </c>
      <c r="Q3637">
        <v>49</v>
      </c>
      <c r="R3637">
        <v>47</v>
      </c>
      <c r="S3637">
        <v>1</v>
      </c>
      <c r="T3637">
        <f t="shared" si="504"/>
        <v>46</v>
      </c>
      <c r="U3637">
        <v>46</v>
      </c>
      <c r="V3637">
        <f t="shared" si="505"/>
        <v>0</v>
      </c>
      <c r="W3637" s="3">
        <f t="shared" si="506"/>
        <v>2.1276595744680851E-2</v>
      </c>
      <c r="X3637">
        <v>4</v>
      </c>
      <c r="Y3637" s="4">
        <v>4.9000000000000004</v>
      </c>
      <c r="Z3637" s="4">
        <v>0.5</v>
      </c>
      <c r="AA3637" s="5">
        <v>51941.64</v>
      </c>
      <c r="AB3637" s="5">
        <f t="shared" si="507"/>
        <v>2389315.44</v>
      </c>
      <c r="AC3637" s="5">
        <v>34015</v>
      </c>
      <c r="AD3637" s="5">
        <f t="shared" si="508"/>
        <v>1598705</v>
      </c>
      <c r="AE3637" s="5">
        <v>102157.6</v>
      </c>
      <c r="AF3637" s="5">
        <v>29638.639999999999</v>
      </c>
      <c r="AG3637" s="5">
        <v>7035.25</v>
      </c>
      <c r="AH3637" s="5">
        <v>725</v>
      </c>
      <c r="AI3637" s="5">
        <v>4600</v>
      </c>
      <c r="AJ3637">
        <v>1</v>
      </c>
      <c r="AK3637" s="5">
        <v>13886.61</v>
      </c>
      <c r="AL3637" s="5">
        <v>0</v>
      </c>
      <c r="AM3637" s="5">
        <v>31525.439999999999</v>
      </c>
      <c r="AN3637">
        <v>4</v>
      </c>
      <c r="AO3637">
        <v>4</v>
      </c>
      <c r="AP3637" t="str">
        <f t="shared" si="509"/>
        <v>Yes</v>
      </c>
      <c r="AQ3637">
        <v>1</v>
      </c>
      <c r="AR3637" s="5">
        <f t="shared" si="510"/>
        <v>1788273.54</v>
      </c>
      <c r="AS3637" s="5">
        <f t="shared" si="511"/>
        <v>601041.9</v>
      </c>
      <c r="AT3637" t="s">
        <v>59</v>
      </c>
      <c r="AU3637" t="s">
        <v>6189</v>
      </c>
      <c r="AV3637" t="s">
        <v>6190</v>
      </c>
      <c r="AW3637" t="s">
        <v>6183</v>
      </c>
      <c r="AX3637" t="s">
        <v>6207</v>
      </c>
      <c r="AY3637">
        <v>49</v>
      </c>
      <c r="AZ3637">
        <v>0</v>
      </c>
      <c r="BA3637">
        <v>0</v>
      </c>
      <c r="BB3637" t="s">
        <v>6168</v>
      </c>
      <c r="BC3637">
        <v>0</v>
      </c>
      <c r="BD3637">
        <v>0</v>
      </c>
      <c r="BE3637" t="s">
        <v>6169</v>
      </c>
      <c r="BF3637" t="s">
        <v>6170</v>
      </c>
      <c r="BG3637">
        <v>0</v>
      </c>
      <c r="BH3637" t="s">
        <v>6171</v>
      </c>
      <c r="BI3637">
        <v>11</v>
      </c>
      <c r="BJ3637" t="s">
        <v>6172</v>
      </c>
      <c r="BK3637">
        <v>0</v>
      </c>
      <c r="BL3637">
        <v>62</v>
      </c>
      <c r="BM3637" s="3">
        <f t="shared" si="512"/>
        <v>0.75806451612903225</v>
      </c>
    </row>
    <row r="3638" spans="1:65">
      <c r="A3638" t="s">
        <v>3775</v>
      </c>
      <c r="B3638" s="2">
        <v>45878</v>
      </c>
      <c r="C3638" t="s">
        <v>3137</v>
      </c>
      <c r="D3638" t="s">
        <v>3639</v>
      </c>
      <c r="E3638">
        <v>8</v>
      </c>
      <c r="F3638" t="s">
        <v>61</v>
      </c>
      <c r="G3638" t="s">
        <v>50</v>
      </c>
      <c r="H3638" t="s">
        <v>170</v>
      </c>
      <c r="I3638" t="s">
        <v>64</v>
      </c>
      <c r="J3638" t="s">
        <v>53</v>
      </c>
      <c r="K3638" t="s">
        <v>75</v>
      </c>
      <c r="L3638" t="s">
        <v>55</v>
      </c>
      <c r="M3638" t="s">
        <v>56</v>
      </c>
      <c r="N3638" t="s">
        <v>57</v>
      </c>
      <c r="O3638" t="s">
        <v>70</v>
      </c>
      <c r="P3638">
        <v>65</v>
      </c>
      <c r="Q3638">
        <v>67</v>
      </c>
      <c r="R3638">
        <v>67</v>
      </c>
      <c r="S3638">
        <v>2</v>
      </c>
      <c r="T3638">
        <f t="shared" si="504"/>
        <v>65</v>
      </c>
      <c r="U3638">
        <v>62</v>
      </c>
      <c r="V3638">
        <f t="shared" si="505"/>
        <v>3</v>
      </c>
      <c r="W3638" s="3">
        <f t="shared" si="506"/>
        <v>2.9850746268656716E-2</v>
      </c>
      <c r="X3638">
        <v>27</v>
      </c>
      <c r="Y3638" s="4">
        <v>4</v>
      </c>
      <c r="Z3638" s="4">
        <v>2.1</v>
      </c>
      <c r="AA3638" s="5">
        <v>35995.99</v>
      </c>
      <c r="AB3638" s="5">
        <f t="shared" si="507"/>
        <v>2231751.38</v>
      </c>
      <c r="AC3638" s="5">
        <v>23586.74</v>
      </c>
      <c r="AD3638" s="5">
        <f t="shared" si="508"/>
        <v>1580311.58</v>
      </c>
      <c r="AE3638" s="5">
        <v>109304.77</v>
      </c>
      <c r="AF3638" s="5">
        <v>28696.22</v>
      </c>
      <c r="AG3638" s="5">
        <v>9083.2800000000007</v>
      </c>
      <c r="AH3638" s="5">
        <v>3045</v>
      </c>
      <c r="AI3638" s="5">
        <v>6400</v>
      </c>
      <c r="AJ3638">
        <v>0</v>
      </c>
      <c r="AK3638" s="5">
        <v>0</v>
      </c>
      <c r="AL3638" s="5">
        <v>2036.86</v>
      </c>
      <c r="AM3638" s="5">
        <v>38787.440000000002</v>
      </c>
      <c r="AN3638">
        <v>4</v>
      </c>
      <c r="AO3638">
        <v>4</v>
      </c>
      <c r="AP3638" t="str">
        <f t="shared" si="509"/>
        <v>Yes</v>
      </c>
      <c r="AQ3638">
        <v>1</v>
      </c>
      <c r="AR3638" s="5">
        <f t="shared" si="510"/>
        <v>1777665.15</v>
      </c>
      <c r="AS3638" s="5">
        <f t="shared" si="511"/>
        <v>454086.23</v>
      </c>
      <c r="AT3638" t="s">
        <v>59</v>
      </c>
      <c r="AU3638" t="s">
        <v>6164</v>
      </c>
      <c r="AV3638" t="s">
        <v>6165</v>
      </c>
      <c r="AW3638" t="s">
        <v>6166</v>
      </c>
      <c r="AX3638" t="s">
        <v>6184</v>
      </c>
      <c r="AY3638">
        <v>69</v>
      </c>
      <c r="AZ3638">
        <v>3</v>
      </c>
      <c r="BA3638">
        <v>20</v>
      </c>
      <c r="BB3638" t="s">
        <v>6185</v>
      </c>
      <c r="BC3638">
        <v>0</v>
      </c>
      <c r="BD3638">
        <v>0</v>
      </c>
      <c r="BE3638" t="s">
        <v>6169</v>
      </c>
      <c r="BF3638" t="s">
        <v>6170</v>
      </c>
      <c r="BG3638">
        <v>1</v>
      </c>
      <c r="BH3638" t="s">
        <v>6186</v>
      </c>
      <c r="BI3638">
        <v>25</v>
      </c>
      <c r="BJ3638" t="s">
        <v>6172</v>
      </c>
      <c r="BK3638">
        <v>0</v>
      </c>
      <c r="BL3638">
        <v>75</v>
      </c>
      <c r="BM3638" s="3">
        <f t="shared" si="512"/>
        <v>0.89333333333333331</v>
      </c>
    </row>
    <row r="3639" spans="1:65">
      <c r="A3639" t="s">
        <v>3776</v>
      </c>
      <c r="B3639" s="2">
        <v>45878</v>
      </c>
      <c r="C3639" t="s">
        <v>3137</v>
      </c>
      <c r="D3639" t="s">
        <v>3639</v>
      </c>
      <c r="E3639">
        <v>8</v>
      </c>
      <c r="F3639" t="s">
        <v>49</v>
      </c>
      <c r="G3639" t="s">
        <v>50</v>
      </c>
      <c r="H3639" t="s">
        <v>108</v>
      </c>
      <c r="I3639" t="s">
        <v>64</v>
      </c>
      <c r="J3639" t="s">
        <v>65</v>
      </c>
      <c r="K3639" t="s">
        <v>75</v>
      </c>
      <c r="L3639" t="s">
        <v>92</v>
      </c>
      <c r="M3639" t="s">
        <v>56</v>
      </c>
      <c r="N3639" t="s">
        <v>94</v>
      </c>
      <c r="O3639" t="s">
        <v>120</v>
      </c>
      <c r="P3639">
        <v>49</v>
      </c>
      <c r="Q3639">
        <v>49</v>
      </c>
      <c r="R3639">
        <v>47</v>
      </c>
      <c r="S3639">
        <v>1</v>
      </c>
      <c r="T3639">
        <f t="shared" si="504"/>
        <v>46</v>
      </c>
      <c r="U3639">
        <v>46</v>
      </c>
      <c r="V3639">
        <f t="shared" si="505"/>
        <v>0</v>
      </c>
      <c r="W3639" s="3">
        <f t="shared" si="506"/>
        <v>2.1276595744680851E-2</v>
      </c>
      <c r="X3639">
        <v>26</v>
      </c>
      <c r="Y3639" s="4">
        <v>8.6999999999999993</v>
      </c>
      <c r="Z3639" s="4">
        <v>1.9</v>
      </c>
      <c r="AA3639" s="5">
        <v>52527.71</v>
      </c>
      <c r="AB3639" s="5">
        <f t="shared" si="507"/>
        <v>2416274.66</v>
      </c>
      <c r="AC3639" s="5">
        <v>35431.29</v>
      </c>
      <c r="AD3639" s="5">
        <f t="shared" si="508"/>
        <v>1665270.63</v>
      </c>
      <c r="AE3639" s="5">
        <v>101780.62</v>
      </c>
      <c r="AF3639" s="5">
        <v>30870.65</v>
      </c>
      <c r="AG3639" s="5">
        <v>9291.36</v>
      </c>
      <c r="AH3639" s="5">
        <v>2755</v>
      </c>
      <c r="AI3639" s="5">
        <v>4600</v>
      </c>
      <c r="AJ3639">
        <v>0</v>
      </c>
      <c r="AK3639" s="5">
        <v>0</v>
      </c>
      <c r="AL3639" s="5">
        <v>0</v>
      </c>
      <c r="AM3639" s="5">
        <v>30399.02</v>
      </c>
      <c r="AN3639">
        <v>4</v>
      </c>
      <c r="AO3639">
        <v>3</v>
      </c>
      <c r="AP3639" t="str">
        <f t="shared" si="509"/>
        <v>Yes</v>
      </c>
      <c r="AQ3639">
        <v>1</v>
      </c>
      <c r="AR3639" s="5">
        <f t="shared" si="510"/>
        <v>1844967.28</v>
      </c>
      <c r="AS3639" s="5">
        <f t="shared" si="511"/>
        <v>571307.38</v>
      </c>
      <c r="AT3639" t="s">
        <v>59</v>
      </c>
      <c r="AU3639" t="s">
        <v>6164</v>
      </c>
      <c r="AV3639" t="s">
        <v>6165</v>
      </c>
      <c r="AW3639" t="s">
        <v>6166</v>
      </c>
      <c r="AX3639" t="s">
        <v>6177</v>
      </c>
      <c r="AY3639">
        <v>52</v>
      </c>
      <c r="AZ3639">
        <v>0</v>
      </c>
      <c r="BA3639">
        <v>0</v>
      </c>
      <c r="BB3639" t="s">
        <v>6168</v>
      </c>
      <c r="BC3639">
        <v>0</v>
      </c>
      <c r="BD3639">
        <v>0</v>
      </c>
      <c r="BE3639" t="s">
        <v>6169</v>
      </c>
      <c r="BF3639" t="s">
        <v>6170</v>
      </c>
      <c r="BG3639">
        <v>1</v>
      </c>
      <c r="BH3639" t="s">
        <v>6179</v>
      </c>
      <c r="BI3639">
        <v>35</v>
      </c>
      <c r="BJ3639" t="s">
        <v>6172</v>
      </c>
      <c r="BK3639">
        <v>0</v>
      </c>
      <c r="BL3639">
        <v>62</v>
      </c>
      <c r="BM3639" s="3">
        <f t="shared" si="512"/>
        <v>0.75806451612903225</v>
      </c>
    </row>
    <row r="3640" spans="1:65">
      <c r="A3640" t="s">
        <v>3777</v>
      </c>
      <c r="B3640" s="2">
        <v>45878</v>
      </c>
      <c r="C3640" t="s">
        <v>3137</v>
      </c>
      <c r="D3640" t="s">
        <v>3639</v>
      </c>
      <c r="E3640">
        <v>8</v>
      </c>
      <c r="F3640" t="s">
        <v>49</v>
      </c>
      <c r="G3640" t="s">
        <v>79</v>
      </c>
      <c r="H3640" t="s">
        <v>111</v>
      </c>
      <c r="I3640" t="s">
        <v>64</v>
      </c>
      <c r="J3640" t="s">
        <v>53</v>
      </c>
      <c r="K3640" t="s">
        <v>75</v>
      </c>
      <c r="L3640" t="s">
        <v>67</v>
      </c>
      <c r="M3640" t="s">
        <v>68</v>
      </c>
      <c r="N3640" t="s">
        <v>94</v>
      </c>
      <c r="O3640" t="s">
        <v>82</v>
      </c>
      <c r="P3640">
        <v>63</v>
      </c>
      <c r="Q3640">
        <v>66</v>
      </c>
      <c r="R3640">
        <v>64</v>
      </c>
      <c r="S3640">
        <v>5</v>
      </c>
      <c r="T3640">
        <f t="shared" si="504"/>
        <v>59</v>
      </c>
      <c r="U3640">
        <v>59</v>
      </c>
      <c r="V3640">
        <f t="shared" si="505"/>
        <v>0</v>
      </c>
      <c r="W3640" s="3">
        <f t="shared" si="506"/>
        <v>7.8125E-2</v>
      </c>
      <c r="X3640">
        <v>28</v>
      </c>
      <c r="Y3640" s="4">
        <v>5.7</v>
      </c>
      <c r="Z3640" s="4">
        <v>1.6</v>
      </c>
      <c r="AA3640" s="5">
        <v>36278.68</v>
      </c>
      <c r="AB3640" s="5">
        <f t="shared" si="507"/>
        <v>2140442.12</v>
      </c>
      <c r="AC3640" s="5">
        <v>21905.35</v>
      </c>
      <c r="AD3640" s="5">
        <f t="shared" si="508"/>
        <v>1401942.4</v>
      </c>
      <c r="AE3640" s="5">
        <v>107035.32</v>
      </c>
      <c r="AF3640" s="5">
        <v>30764.9</v>
      </c>
      <c r="AG3640" s="5">
        <v>9781.2099999999991</v>
      </c>
      <c r="AH3640" s="5">
        <v>2320</v>
      </c>
      <c r="AI3640" s="5">
        <v>20353.919999999998</v>
      </c>
      <c r="AJ3640">
        <v>2</v>
      </c>
      <c r="AK3640" s="5">
        <v>17290.18</v>
      </c>
      <c r="AL3640" s="5">
        <v>0</v>
      </c>
      <c r="AM3640" s="5">
        <v>39368.559999999998</v>
      </c>
      <c r="AN3640">
        <v>4</v>
      </c>
      <c r="AO3640">
        <v>3</v>
      </c>
      <c r="AP3640" t="str">
        <f t="shared" si="509"/>
        <v>Yes</v>
      </c>
      <c r="AQ3640">
        <v>2</v>
      </c>
      <c r="AR3640" s="5">
        <f t="shared" si="510"/>
        <v>1628856.49</v>
      </c>
      <c r="AS3640" s="5">
        <f t="shared" si="511"/>
        <v>511585.63</v>
      </c>
      <c r="AT3640" t="s">
        <v>1641</v>
      </c>
      <c r="AU3640" t="s">
        <v>6173</v>
      </c>
      <c r="AV3640" t="s">
        <v>6174</v>
      </c>
      <c r="AW3640" t="s">
        <v>6175</v>
      </c>
      <c r="AX3640" t="s">
        <v>6167</v>
      </c>
      <c r="AY3640">
        <v>63</v>
      </c>
      <c r="AZ3640">
        <v>0</v>
      </c>
      <c r="BA3640">
        <v>0</v>
      </c>
      <c r="BB3640" t="s">
        <v>6168</v>
      </c>
      <c r="BC3640">
        <v>0</v>
      </c>
      <c r="BD3640">
        <v>0</v>
      </c>
      <c r="BE3640" t="s">
        <v>6169</v>
      </c>
      <c r="BF3640" t="s">
        <v>6210</v>
      </c>
      <c r="BG3640">
        <v>0</v>
      </c>
      <c r="BH3640" t="s">
        <v>6171</v>
      </c>
      <c r="BI3640">
        <v>52</v>
      </c>
      <c r="BJ3640" t="s">
        <v>6187</v>
      </c>
      <c r="BK3640">
        <v>0</v>
      </c>
      <c r="BL3640">
        <v>76</v>
      </c>
      <c r="BM3640" s="3">
        <f t="shared" si="512"/>
        <v>0.84210526315789469</v>
      </c>
    </row>
    <row r="3641" spans="1:65">
      <c r="A3641" t="s">
        <v>3778</v>
      </c>
      <c r="B3641" s="2">
        <v>45878</v>
      </c>
      <c r="C3641" t="s">
        <v>3137</v>
      </c>
      <c r="D3641" t="s">
        <v>3639</v>
      </c>
      <c r="E3641">
        <v>8</v>
      </c>
      <c r="F3641" t="s">
        <v>78</v>
      </c>
      <c r="G3641" t="s">
        <v>62</v>
      </c>
      <c r="H3641" t="s">
        <v>190</v>
      </c>
      <c r="I3641" t="s">
        <v>52</v>
      </c>
      <c r="J3641" t="s">
        <v>53</v>
      </c>
      <c r="K3641" t="s">
        <v>75</v>
      </c>
      <c r="L3641" t="s">
        <v>92</v>
      </c>
      <c r="M3641" t="s">
        <v>68</v>
      </c>
      <c r="N3641" t="s">
        <v>69</v>
      </c>
      <c r="O3641" t="s">
        <v>82</v>
      </c>
      <c r="P3641">
        <v>60</v>
      </c>
      <c r="Q3641">
        <v>62</v>
      </c>
      <c r="R3641">
        <v>60</v>
      </c>
      <c r="S3641">
        <v>2</v>
      </c>
      <c r="T3641">
        <f t="shared" si="504"/>
        <v>58</v>
      </c>
      <c r="U3641">
        <v>57</v>
      </c>
      <c r="V3641">
        <f t="shared" si="505"/>
        <v>1</v>
      </c>
      <c r="W3641" s="3">
        <f t="shared" si="506"/>
        <v>3.3333333333333333E-2</v>
      </c>
      <c r="X3641">
        <v>37</v>
      </c>
      <c r="Y3641" s="4">
        <v>3.3</v>
      </c>
      <c r="Z3641" s="4">
        <v>1.5</v>
      </c>
      <c r="AA3641" s="5">
        <v>35974.03</v>
      </c>
      <c r="AB3641" s="5">
        <f t="shared" si="507"/>
        <v>2050519.71</v>
      </c>
      <c r="AC3641" s="5">
        <v>22772.36</v>
      </c>
      <c r="AD3641" s="5">
        <f t="shared" si="508"/>
        <v>1366341.6</v>
      </c>
      <c r="AE3641" s="5">
        <v>106283.44</v>
      </c>
      <c r="AF3641" s="5">
        <v>30485.97</v>
      </c>
      <c r="AG3641" s="5">
        <v>9915.74</v>
      </c>
      <c r="AH3641" s="5">
        <v>2175</v>
      </c>
      <c r="AI3641" s="5">
        <v>6400</v>
      </c>
      <c r="AJ3641">
        <v>1</v>
      </c>
      <c r="AK3641" s="5">
        <v>8429.35</v>
      </c>
      <c r="AL3641" s="5">
        <v>688.08</v>
      </c>
      <c r="AM3641" s="5">
        <v>35622.089999999997</v>
      </c>
      <c r="AN3641">
        <v>4</v>
      </c>
      <c r="AO3641">
        <v>4</v>
      </c>
      <c r="AP3641" t="str">
        <f t="shared" si="509"/>
        <v>Yes</v>
      </c>
      <c r="AQ3641">
        <v>2</v>
      </c>
      <c r="AR3641" s="5">
        <f t="shared" si="510"/>
        <v>1566341.27</v>
      </c>
      <c r="AS3641" s="5">
        <f t="shared" si="511"/>
        <v>484178.44</v>
      </c>
      <c r="AT3641" t="s">
        <v>116</v>
      </c>
      <c r="AU3641" t="s">
        <v>6194</v>
      </c>
      <c r="AV3641" t="s">
        <v>6195</v>
      </c>
      <c r="AW3641" t="s">
        <v>6183</v>
      </c>
      <c r="AX3641" t="s">
        <v>6167</v>
      </c>
      <c r="AY3641">
        <v>63</v>
      </c>
      <c r="AZ3641">
        <v>0</v>
      </c>
      <c r="BA3641">
        <v>17</v>
      </c>
      <c r="BB3641" t="s">
        <v>6191</v>
      </c>
      <c r="BC3641">
        <v>0</v>
      </c>
      <c r="BD3641">
        <v>0</v>
      </c>
      <c r="BE3641" t="s">
        <v>6169</v>
      </c>
      <c r="BF3641" t="s">
        <v>6170</v>
      </c>
      <c r="BG3641">
        <v>1</v>
      </c>
      <c r="BH3641" t="s">
        <v>6186</v>
      </c>
      <c r="BI3641">
        <v>59</v>
      </c>
      <c r="BJ3641" t="s">
        <v>6187</v>
      </c>
      <c r="BK3641">
        <v>0</v>
      </c>
      <c r="BL3641">
        <v>70</v>
      </c>
      <c r="BM3641" s="3">
        <f t="shared" si="512"/>
        <v>0.8571428571428571</v>
      </c>
    </row>
    <row r="3642" spans="1:65">
      <c r="A3642" t="s">
        <v>3779</v>
      </c>
      <c r="B3642" s="2">
        <v>45878</v>
      </c>
      <c r="C3642" t="s">
        <v>3137</v>
      </c>
      <c r="D3642" t="s">
        <v>3639</v>
      </c>
      <c r="E3642">
        <v>8</v>
      </c>
      <c r="F3642" t="s">
        <v>49</v>
      </c>
      <c r="G3642" t="s">
        <v>50</v>
      </c>
      <c r="H3642" t="s">
        <v>51</v>
      </c>
      <c r="I3642" t="s">
        <v>52</v>
      </c>
      <c r="J3642" t="s">
        <v>81</v>
      </c>
      <c r="K3642" t="s">
        <v>66</v>
      </c>
      <c r="L3642" t="s">
        <v>92</v>
      </c>
      <c r="M3642" t="s">
        <v>56</v>
      </c>
      <c r="N3642" t="s">
        <v>57</v>
      </c>
      <c r="O3642" t="s">
        <v>58</v>
      </c>
      <c r="P3642">
        <v>40</v>
      </c>
      <c r="Q3642">
        <v>43</v>
      </c>
      <c r="R3642">
        <v>42</v>
      </c>
      <c r="S3642">
        <v>1</v>
      </c>
      <c r="T3642">
        <f t="shared" si="504"/>
        <v>41</v>
      </c>
      <c r="U3642">
        <v>39</v>
      </c>
      <c r="V3642">
        <f t="shared" si="505"/>
        <v>2</v>
      </c>
      <c r="W3642" s="3">
        <f t="shared" si="506"/>
        <v>2.3809523809523808E-2</v>
      </c>
      <c r="X3642">
        <v>40</v>
      </c>
      <c r="Y3642" s="4">
        <v>5.4</v>
      </c>
      <c r="Z3642" s="4">
        <v>1.6</v>
      </c>
      <c r="AA3642" s="5">
        <v>74122.27</v>
      </c>
      <c r="AB3642" s="5">
        <f t="shared" si="507"/>
        <v>2890768.53</v>
      </c>
      <c r="AC3642" s="5">
        <v>53919.86</v>
      </c>
      <c r="AD3642" s="5">
        <f t="shared" si="508"/>
        <v>2264634.12</v>
      </c>
      <c r="AE3642" s="5">
        <v>135345.76</v>
      </c>
      <c r="AF3642" s="5">
        <v>39252.519999999997</v>
      </c>
      <c r="AG3642" s="5">
        <v>10817.06</v>
      </c>
      <c r="AH3642" s="5">
        <v>2320</v>
      </c>
      <c r="AI3642" s="5">
        <v>6800</v>
      </c>
      <c r="AJ3642">
        <v>0</v>
      </c>
      <c r="AK3642" s="5">
        <v>0</v>
      </c>
      <c r="AL3642" s="5">
        <v>2861.92</v>
      </c>
      <c r="AM3642" s="5">
        <v>25006.86</v>
      </c>
      <c r="AN3642">
        <v>4</v>
      </c>
      <c r="AO3642">
        <v>3</v>
      </c>
      <c r="AP3642" t="str">
        <f t="shared" si="509"/>
        <v>Yes</v>
      </c>
      <c r="AQ3642">
        <v>0</v>
      </c>
      <c r="AR3642" s="5">
        <f t="shared" si="510"/>
        <v>2487038.2400000002</v>
      </c>
      <c r="AS3642" s="5">
        <f t="shared" si="511"/>
        <v>403730.29</v>
      </c>
      <c r="AT3642" t="s">
        <v>59</v>
      </c>
      <c r="AU3642" t="s">
        <v>6164</v>
      </c>
      <c r="AV3642" t="s">
        <v>6165</v>
      </c>
      <c r="AW3642" t="s">
        <v>6166</v>
      </c>
      <c r="AX3642" t="s">
        <v>6202</v>
      </c>
      <c r="AY3642">
        <v>42</v>
      </c>
      <c r="AZ3642">
        <v>0</v>
      </c>
      <c r="BA3642">
        <v>19</v>
      </c>
      <c r="BB3642" t="s">
        <v>6180</v>
      </c>
      <c r="BC3642">
        <v>0</v>
      </c>
      <c r="BD3642">
        <v>0</v>
      </c>
      <c r="BE3642" t="s">
        <v>6169</v>
      </c>
      <c r="BF3642" t="s">
        <v>6170</v>
      </c>
      <c r="BG3642">
        <v>0</v>
      </c>
      <c r="BH3642" t="s">
        <v>6171</v>
      </c>
      <c r="BI3642">
        <v>31</v>
      </c>
      <c r="BJ3642" t="s">
        <v>6172</v>
      </c>
      <c r="BK3642">
        <v>0</v>
      </c>
      <c r="BL3642">
        <v>48</v>
      </c>
      <c r="BM3642" s="3">
        <f t="shared" si="512"/>
        <v>0.875</v>
      </c>
    </row>
    <row r="3643" spans="1:65">
      <c r="A3643" t="s">
        <v>3780</v>
      </c>
      <c r="B3643" s="2">
        <v>45878</v>
      </c>
      <c r="C3643" t="s">
        <v>3137</v>
      </c>
      <c r="D3643" t="s">
        <v>3639</v>
      </c>
      <c r="E3643">
        <v>8</v>
      </c>
      <c r="F3643" t="s">
        <v>72</v>
      </c>
      <c r="G3643" t="s">
        <v>79</v>
      </c>
      <c r="H3643" t="s">
        <v>159</v>
      </c>
      <c r="I3643" t="s">
        <v>74</v>
      </c>
      <c r="J3643" t="s">
        <v>53</v>
      </c>
      <c r="K3643" t="s">
        <v>75</v>
      </c>
      <c r="L3643" t="s">
        <v>67</v>
      </c>
      <c r="M3643" t="s">
        <v>56</v>
      </c>
      <c r="N3643" t="s">
        <v>69</v>
      </c>
      <c r="O3643" t="s">
        <v>58</v>
      </c>
      <c r="P3643">
        <v>55</v>
      </c>
      <c r="Q3643">
        <v>58</v>
      </c>
      <c r="R3643">
        <v>60</v>
      </c>
      <c r="S3643">
        <v>2</v>
      </c>
      <c r="T3643">
        <f t="shared" si="504"/>
        <v>58</v>
      </c>
      <c r="U3643">
        <v>53</v>
      </c>
      <c r="V3643">
        <f t="shared" si="505"/>
        <v>5</v>
      </c>
      <c r="W3643" s="3">
        <f t="shared" si="506"/>
        <v>3.3333333333333333E-2</v>
      </c>
      <c r="X3643">
        <v>39</v>
      </c>
      <c r="Y3643" s="4">
        <v>0</v>
      </c>
      <c r="Z3643" s="4">
        <v>1.5</v>
      </c>
      <c r="AA3643" s="5">
        <v>35661.56</v>
      </c>
      <c r="AB3643" s="5">
        <f t="shared" si="507"/>
        <v>1890062.68</v>
      </c>
      <c r="AC3643" s="5">
        <v>23014.21</v>
      </c>
      <c r="AD3643" s="5">
        <f t="shared" si="508"/>
        <v>1380852.6</v>
      </c>
      <c r="AE3643" s="5">
        <v>101679.12</v>
      </c>
      <c r="AF3643" s="5">
        <v>28055.599999999999</v>
      </c>
      <c r="AG3643" s="5">
        <v>9815.99</v>
      </c>
      <c r="AH3643" s="5">
        <v>2175</v>
      </c>
      <c r="AI3643" s="5">
        <v>6400</v>
      </c>
      <c r="AJ3643">
        <v>0</v>
      </c>
      <c r="AK3643" s="5">
        <v>0</v>
      </c>
      <c r="AL3643" s="5">
        <v>3357.58</v>
      </c>
      <c r="AM3643" s="5">
        <v>34672.47</v>
      </c>
      <c r="AN3643">
        <v>4</v>
      </c>
      <c r="AO3643">
        <v>3</v>
      </c>
      <c r="AP3643" t="str">
        <f t="shared" si="509"/>
        <v>Yes</v>
      </c>
      <c r="AQ3643">
        <v>0</v>
      </c>
      <c r="AR3643" s="5">
        <f t="shared" si="510"/>
        <v>1567008.36</v>
      </c>
      <c r="AS3643" s="5">
        <f t="shared" si="511"/>
        <v>323054.32</v>
      </c>
      <c r="AT3643" t="s">
        <v>59</v>
      </c>
      <c r="AU3643" t="s">
        <v>6164</v>
      </c>
      <c r="AV3643" t="s">
        <v>6165</v>
      </c>
      <c r="AW3643" t="s">
        <v>6166</v>
      </c>
      <c r="AX3643" t="s">
        <v>6184</v>
      </c>
      <c r="AY3643">
        <v>55</v>
      </c>
      <c r="AZ3643">
        <v>0</v>
      </c>
      <c r="BA3643">
        <v>32</v>
      </c>
      <c r="BB3643" t="s">
        <v>6180</v>
      </c>
      <c r="BC3643">
        <v>0</v>
      </c>
      <c r="BD3643">
        <v>0</v>
      </c>
      <c r="BE3643" t="s">
        <v>6169</v>
      </c>
      <c r="BF3643" t="s">
        <v>6170</v>
      </c>
      <c r="BG3643">
        <v>0</v>
      </c>
      <c r="BH3643" t="s">
        <v>6171</v>
      </c>
      <c r="BI3643">
        <v>34</v>
      </c>
      <c r="BJ3643" t="s">
        <v>6172</v>
      </c>
      <c r="BK3643">
        <v>0</v>
      </c>
      <c r="BL3643">
        <v>72</v>
      </c>
      <c r="BM3643" s="3">
        <f t="shared" si="512"/>
        <v>0.83333333333333337</v>
      </c>
    </row>
    <row r="3644" spans="1:65">
      <c r="A3644" t="s">
        <v>3781</v>
      </c>
      <c r="B3644" s="2">
        <v>45878</v>
      </c>
      <c r="C3644" t="s">
        <v>3137</v>
      </c>
      <c r="D3644" t="s">
        <v>3639</v>
      </c>
      <c r="E3644">
        <v>8</v>
      </c>
      <c r="F3644" t="s">
        <v>49</v>
      </c>
      <c r="G3644" t="s">
        <v>79</v>
      </c>
      <c r="H3644" t="s">
        <v>106</v>
      </c>
      <c r="I3644" t="s">
        <v>52</v>
      </c>
      <c r="J3644" t="s">
        <v>53</v>
      </c>
      <c r="K3644" t="s">
        <v>75</v>
      </c>
      <c r="L3644" t="s">
        <v>55</v>
      </c>
      <c r="M3644" t="s">
        <v>56</v>
      </c>
      <c r="N3644" t="s">
        <v>69</v>
      </c>
      <c r="O3644" t="s">
        <v>120</v>
      </c>
      <c r="P3644">
        <v>75</v>
      </c>
      <c r="Q3644">
        <v>80</v>
      </c>
      <c r="R3644">
        <v>78</v>
      </c>
      <c r="S3644">
        <v>3</v>
      </c>
      <c r="T3644">
        <f t="shared" si="504"/>
        <v>75</v>
      </c>
      <c r="U3644">
        <v>73</v>
      </c>
      <c r="V3644">
        <f t="shared" si="505"/>
        <v>2</v>
      </c>
      <c r="W3644" s="3">
        <f t="shared" si="506"/>
        <v>3.8461538461538464E-2</v>
      </c>
      <c r="X3644">
        <v>161</v>
      </c>
      <c r="Y3644" s="4">
        <v>3.2</v>
      </c>
      <c r="Z3644" s="4">
        <v>7.2</v>
      </c>
      <c r="AA3644" s="5">
        <v>35674.019999999997</v>
      </c>
      <c r="AB3644" s="5">
        <f t="shared" si="507"/>
        <v>2604203.46</v>
      </c>
      <c r="AC3644" s="5">
        <v>23591.86</v>
      </c>
      <c r="AD3644" s="5">
        <f t="shared" si="508"/>
        <v>1840165.08</v>
      </c>
      <c r="AE3644" s="5">
        <v>139670.84</v>
      </c>
      <c r="AF3644" s="5">
        <v>43549.86</v>
      </c>
      <c r="AG3644" s="5">
        <v>65894.47</v>
      </c>
      <c r="AH3644" s="5">
        <v>10440</v>
      </c>
      <c r="AI3644" s="5">
        <v>9600</v>
      </c>
      <c r="AJ3644">
        <v>0</v>
      </c>
      <c r="AK3644" s="5">
        <v>0</v>
      </c>
      <c r="AL3644" s="5">
        <v>1273.94</v>
      </c>
      <c r="AM3644" s="5">
        <v>49159.88</v>
      </c>
      <c r="AN3644">
        <v>4</v>
      </c>
      <c r="AO3644">
        <v>5</v>
      </c>
      <c r="AP3644" t="str">
        <f t="shared" si="509"/>
        <v>No</v>
      </c>
      <c r="AQ3644">
        <v>2</v>
      </c>
      <c r="AR3644" s="5">
        <f t="shared" si="510"/>
        <v>2159754.0699999998</v>
      </c>
      <c r="AS3644" s="5">
        <f t="shared" si="511"/>
        <v>444449.39</v>
      </c>
      <c r="AT3644" t="s">
        <v>116</v>
      </c>
      <c r="AU3644" t="s">
        <v>6164</v>
      </c>
      <c r="AV3644" t="s">
        <v>6165</v>
      </c>
      <c r="AW3644" t="s">
        <v>6166</v>
      </c>
      <c r="AX3644" t="s">
        <v>6202</v>
      </c>
      <c r="AY3644">
        <v>77</v>
      </c>
      <c r="AZ3644">
        <v>1</v>
      </c>
      <c r="BA3644">
        <v>22</v>
      </c>
      <c r="BB3644" t="s">
        <v>6180</v>
      </c>
      <c r="BC3644">
        <v>1</v>
      </c>
      <c r="BD3644">
        <v>0</v>
      </c>
      <c r="BE3644" t="s">
        <v>6178</v>
      </c>
      <c r="BF3644" t="s">
        <v>6170</v>
      </c>
      <c r="BG3644">
        <v>4</v>
      </c>
      <c r="BH3644" t="s">
        <v>6208</v>
      </c>
      <c r="BI3644">
        <v>85</v>
      </c>
      <c r="BJ3644" t="s">
        <v>6193</v>
      </c>
      <c r="BK3644">
        <v>0</v>
      </c>
      <c r="BL3644">
        <v>84</v>
      </c>
      <c r="BM3644" s="3">
        <f t="shared" si="512"/>
        <v>0.9285714285714286</v>
      </c>
    </row>
    <row r="3645" spans="1:65">
      <c r="A3645" t="s">
        <v>3782</v>
      </c>
      <c r="B3645" s="2">
        <v>45878</v>
      </c>
      <c r="C3645" t="s">
        <v>3137</v>
      </c>
      <c r="D3645" t="s">
        <v>3639</v>
      </c>
      <c r="E3645">
        <v>8</v>
      </c>
      <c r="F3645" t="s">
        <v>61</v>
      </c>
      <c r="G3645" t="s">
        <v>62</v>
      </c>
      <c r="H3645" t="s">
        <v>63</v>
      </c>
      <c r="I3645" t="s">
        <v>74</v>
      </c>
      <c r="J3645" t="s">
        <v>53</v>
      </c>
      <c r="K3645" t="s">
        <v>75</v>
      </c>
      <c r="L3645" t="s">
        <v>55</v>
      </c>
      <c r="M3645" t="s">
        <v>68</v>
      </c>
      <c r="N3645" t="s">
        <v>69</v>
      </c>
      <c r="O3645" t="s">
        <v>120</v>
      </c>
      <c r="P3645">
        <v>56</v>
      </c>
      <c r="Q3645">
        <v>58</v>
      </c>
      <c r="R3645">
        <v>59</v>
      </c>
      <c r="S3645">
        <v>2</v>
      </c>
      <c r="T3645">
        <f t="shared" si="504"/>
        <v>57</v>
      </c>
      <c r="U3645">
        <v>54</v>
      </c>
      <c r="V3645">
        <f t="shared" si="505"/>
        <v>3</v>
      </c>
      <c r="W3645" s="3">
        <f t="shared" si="506"/>
        <v>3.3898305084745763E-2</v>
      </c>
      <c r="X3645">
        <v>18</v>
      </c>
      <c r="Y3645" s="4">
        <v>7.3</v>
      </c>
      <c r="Z3645" s="4">
        <v>2.2999999999999998</v>
      </c>
      <c r="AA3645" s="5">
        <v>36182.68</v>
      </c>
      <c r="AB3645" s="5">
        <f t="shared" si="507"/>
        <v>1953864.72</v>
      </c>
      <c r="AC3645" s="5">
        <v>22517.8</v>
      </c>
      <c r="AD3645" s="5">
        <f t="shared" si="508"/>
        <v>1328550.2</v>
      </c>
      <c r="AE3645" s="5">
        <v>99842.01</v>
      </c>
      <c r="AF3645" s="5">
        <v>25255.71</v>
      </c>
      <c r="AG3645" s="5">
        <v>8437.57</v>
      </c>
      <c r="AH3645" s="5">
        <v>3335</v>
      </c>
      <c r="AI3645" s="5">
        <v>6400</v>
      </c>
      <c r="AJ3645">
        <v>1</v>
      </c>
      <c r="AK3645" s="5">
        <v>9069.4500000000007</v>
      </c>
      <c r="AL3645" s="5">
        <v>1919.21</v>
      </c>
      <c r="AM3645" s="5">
        <v>37031.599999999999</v>
      </c>
      <c r="AN3645">
        <v>4</v>
      </c>
      <c r="AO3645">
        <v>5</v>
      </c>
      <c r="AP3645" t="str">
        <f t="shared" si="509"/>
        <v>No</v>
      </c>
      <c r="AQ3645">
        <v>2</v>
      </c>
      <c r="AR3645" s="5">
        <f t="shared" si="510"/>
        <v>1519840.75</v>
      </c>
      <c r="AS3645" s="5">
        <f t="shared" si="511"/>
        <v>434023.97</v>
      </c>
      <c r="AT3645" t="s">
        <v>116</v>
      </c>
      <c r="AU3645" t="s">
        <v>6194</v>
      </c>
      <c r="AV3645" t="s">
        <v>6195</v>
      </c>
      <c r="AW3645" t="s">
        <v>6183</v>
      </c>
      <c r="AX3645" t="s">
        <v>6177</v>
      </c>
      <c r="AY3645">
        <v>58</v>
      </c>
      <c r="AZ3645">
        <v>0</v>
      </c>
      <c r="BA3645">
        <v>20</v>
      </c>
      <c r="BB3645" t="s">
        <v>6180</v>
      </c>
      <c r="BC3645">
        <v>0</v>
      </c>
      <c r="BD3645">
        <v>1</v>
      </c>
      <c r="BE3645" t="s">
        <v>6188</v>
      </c>
      <c r="BF3645" t="s">
        <v>6170</v>
      </c>
      <c r="BG3645">
        <v>0</v>
      </c>
      <c r="BH3645" t="s">
        <v>6171</v>
      </c>
      <c r="BI3645">
        <v>32</v>
      </c>
      <c r="BJ3645" t="s">
        <v>6172</v>
      </c>
      <c r="BK3645">
        <v>0</v>
      </c>
      <c r="BL3645">
        <v>72</v>
      </c>
      <c r="BM3645" s="3">
        <f t="shared" si="512"/>
        <v>0.81944444444444442</v>
      </c>
    </row>
    <row r="3646" spans="1:65">
      <c r="A3646" t="s">
        <v>3783</v>
      </c>
      <c r="B3646" s="2">
        <v>45879</v>
      </c>
      <c r="C3646" t="s">
        <v>3137</v>
      </c>
      <c r="D3646" t="s">
        <v>3639</v>
      </c>
      <c r="E3646">
        <v>8</v>
      </c>
      <c r="F3646" t="s">
        <v>49</v>
      </c>
      <c r="G3646" t="s">
        <v>79</v>
      </c>
      <c r="H3646" t="s">
        <v>106</v>
      </c>
      <c r="I3646" t="s">
        <v>74</v>
      </c>
      <c r="J3646" t="s">
        <v>81</v>
      </c>
      <c r="K3646" t="s">
        <v>75</v>
      </c>
      <c r="L3646" t="s">
        <v>67</v>
      </c>
      <c r="M3646" t="s">
        <v>56</v>
      </c>
      <c r="N3646" t="s">
        <v>76</v>
      </c>
      <c r="O3646" t="s">
        <v>82</v>
      </c>
      <c r="P3646">
        <v>39</v>
      </c>
      <c r="Q3646">
        <v>42</v>
      </c>
      <c r="R3646">
        <v>42</v>
      </c>
      <c r="S3646">
        <v>1</v>
      </c>
      <c r="T3646">
        <f t="shared" si="504"/>
        <v>41</v>
      </c>
      <c r="U3646">
        <v>37</v>
      </c>
      <c r="V3646">
        <f t="shared" si="505"/>
        <v>4</v>
      </c>
      <c r="W3646" s="3">
        <f t="shared" si="506"/>
        <v>2.3809523809523808E-2</v>
      </c>
      <c r="X3646">
        <v>24</v>
      </c>
      <c r="Y3646" s="4">
        <v>9.9</v>
      </c>
      <c r="Z3646" s="4">
        <v>2</v>
      </c>
      <c r="AA3646" s="5">
        <v>78929.16</v>
      </c>
      <c r="AB3646" s="5">
        <f t="shared" si="507"/>
        <v>2920378.92</v>
      </c>
      <c r="AC3646" s="5">
        <v>51981.09</v>
      </c>
      <c r="AD3646" s="5">
        <f t="shared" si="508"/>
        <v>2183205.7799999998</v>
      </c>
      <c r="AE3646" s="5">
        <v>129896.24</v>
      </c>
      <c r="AF3646" s="5">
        <v>38962.629999999997</v>
      </c>
      <c r="AG3646" s="5">
        <v>9575.19</v>
      </c>
      <c r="AH3646" s="5">
        <v>2900</v>
      </c>
      <c r="AI3646" s="5">
        <v>6800</v>
      </c>
      <c r="AJ3646">
        <v>0</v>
      </c>
      <c r="AK3646" s="5">
        <v>0</v>
      </c>
      <c r="AL3646" s="5">
        <v>6275.4</v>
      </c>
      <c r="AM3646" s="5">
        <v>25745.759999999998</v>
      </c>
      <c r="AN3646">
        <v>4</v>
      </c>
      <c r="AO3646">
        <v>3</v>
      </c>
      <c r="AP3646" t="str">
        <f t="shared" si="509"/>
        <v>Yes</v>
      </c>
      <c r="AQ3646">
        <v>0</v>
      </c>
      <c r="AR3646" s="5">
        <f t="shared" si="510"/>
        <v>2403361</v>
      </c>
      <c r="AS3646" s="5">
        <f t="shared" si="511"/>
        <v>517017.92</v>
      </c>
      <c r="AT3646" t="s">
        <v>59</v>
      </c>
      <c r="AU3646" t="s">
        <v>6164</v>
      </c>
      <c r="AV3646" t="s">
        <v>6165</v>
      </c>
      <c r="AW3646" t="s">
        <v>6166</v>
      </c>
      <c r="AX3646" t="s">
        <v>6177</v>
      </c>
      <c r="AY3646">
        <v>42</v>
      </c>
      <c r="AZ3646">
        <v>0</v>
      </c>
      <c r="BA3646">
        <v>22</v>
      </c>
      <c r="BB3646" t="s">
        <v>6180</v>
      </c>
      <c r="BC3646">
        <v>0</v>
      </c>
      <c r="BD3646">
        <v>0</v>
      </c>
      <c r="BE3646" t="s">
        <v>6169</v>
      </c>
      <c r="BF3646" t="s">
        <v>6170</v>
      </c>
      <c r="BG3646">
        <v>3</v>
      </c>
      <c r="BH3646" t="s">
        <v>6208</v>
      </c>
      <c r="BI3646">
        <v>100</v>
      </c>
      <c r="BJ3646" t="s">
        <v>6193</v>
      </c>
      <c r="BK3646">
        <v>0</v>
      </c>
      <c r="BL3646">
        <v>50</v>
      </c>
      <c r="BM3646" s="3">
        <f t="shared" si="512"/>
        <v>0.84</v>
      </c>
    </row>
    <row r="3647" spans="1:65">
      <c r="A3647" t="s">
        <v>3784</v>
      </c>
      <c r="B3647" s="2">
        <v>45879</v>
      </c>
      <c r="C3647" t="s">
        <v>3137</v>
      </c>
      <c r="D3647" t="s">
        <v>3639</v>
      </c>
      <c r="E3647">
        <v>8</v>
      </c>
      <c r="F3647" t="s">
        <v>72</v>
      </c>
      <c r="G3647" t="s">
        <v>62</v>
      </c>
      <c r="H3647" t="s">
        <v>175</v>
      </c>
      <c r="I3647" t="s">
        <v>74</v>
      </c>
      <c r="J3647" t="s">
        <v>53</v>
      </c>
      <c r="K3647" t="s">
        <v>75</v>
      </c>
      <c r="L3647" t="s">
        <v>67</v>
      </c>
      <c r="M3647" t="s">
        <v>56</v>
      </c>
      <c r="N3647" t="s">
        <v>57</v>
      </c>
      <c r="O3647" t="s">
        <v>58</v>
      </c>
      <c r="P3647">
        <v>62</v>
      </c>
      <c r="Q3647">
        <v>65</v>
      </c>
      <c r="R3647">
        <v>65</v>
      </c>
      <c r="S3647">
        <v>2</v>
      </c>
      <c r="T3647">
        <f t="shared" si="504"/>
        <v>63</v>
      </c>
      <c r="U3647">
        <v>61</v>
      </c>
      <c r="V3647">
        <f t="shared" si="505"/>
        <v>2</v>
      </c>
      <c r="W3647" s="3">
        <f t="shared" si="506"/>
        <v>3.0769230769230771E-2</v>
      </c>
      <c r="X3647">
        <v>19</v>
      </c>
      <c r="Y3647" s="4">
        <v>4.0999999999999996</v>
      </c>
      <c r="Z3647" s="4">
        <v>0.8</v>
      </c>
      <c r="AA3647" s="5">
        <v>36145.71</v>
      </c>
      <c r="AB3647" s="5">
        <f t="shared" si="507"/>
        <v>2204888.31</v>
      </c>
      <c r="AC3647" s="5">
        <v>22956.45</v>
      </c>
      <c r="AD3647" s="5">
        <f t="shared" si="508"/>
        <v>1492169.25</v>
      </c>
      <c r="AE3647" s="5">
        <v>112179.42</v>
      </c>
      <c r="AF3647" s="5">
        <v>28567.66</v>
      </c>
      <c r="AG3647" s="5">
        <v>8836</v>
      </c>
      <c r="AH3647" s="5">
        <v>1160</v>
      </c>
      <c r="AI3647" s="5">
        <v>6400</v>
      </c>
      <c r="AJ3647">
        <v>0</v>
      </c>
      <c r="AK3647" s="5">
        <v>0</v>
      </c>
      <c r="AL3647" s="5">
        <v>1394.79</v>
      </c>
      <c r="AM3647" s="5">
        <v>38910.019999999997</v>
      </c>
      <c r="AN3647">
        <v>4</v>
      </c>
      <c r="AO3647">
        <v>3</v>
      </c>
      <c r="AP3647" t="str">
        <f t="shared" si="509"/>
        <v>Yes</v>
      </c>
      <c r="AQ3647">
        <v>1</v>
      </c>
      <c r="AR3647" s="5">
        <f t="shared" si="510"/>
        <v>1689617.14</v>
      </c>
      <c r="AS3647" s="5">
        <f t="shared" si="511"/>
        <v>515271.17</v>
      </c>
      <c r="AT3647" t="s">
        <v>59</v>
      </c>
      <c r="AU3647" t="s">
        <v>6164</v>
      </c>
      <c r="AV3647" t="s">
        <v>6165</v>
      </c>
      <c r="AW3647" t="s">
        <v>6166</v>
      </c>
      <c r="AX3647" t="s">
        <v>6184</v>
      </c>
      <c r="AY3647">
        <v>64</v>
      </c>
      <c r="AZ3647">
        <v>0</v>
      </c>
      <c r="BA3647">
        <v>20</v>
      </c>
      <c r="BB3647" t="s">
        <v>6180</v>
      </c>
      <c r="BC3647">
        <v>0</v>
      </c>
      <c r="BD3647">
        <v>0</v>
      </c>
      <c r="BE3647" t="s">
        <v>6169</v>
      </c>
      <c r="BF3647" t="s">
        <v>6170</v>
      </c>
      <c r="BG3647">
        <v>0</v>
      </c>
      <c r="BH3647" t="s">
        <v>6171</v>
      </c>
      <c r="BI3647">
        <v>30</v>
      </c>
      <c r="BJ3647" t="s">
        <v>6172</v>
      </c>
      <c r="BK3647">
        <v>0</v>
      </c>
      <c r="BL3647">
        <v>76</v>
      </c>
      <c r="BM3647" s="3">
        <f t="shared" si="512"/>
        <v>0.85526315789473684</v>
      </c>
    </row>
    <row r="3648" spans="1:65">
      <c r="A3648" t="s">
        <v>3785</v>
      </c>
      <c r="B3648" s="2">
        <v>45879</v>
      </c>
      <c r="C3648" t="s">
        <v>3137</v>
      </c>
      <c r="D3648" t="s">
        <v>3639</v>
      </c>
      <c r="E3648">
        <v>8</v>
      </c>
      <c r="F3648" t="s">
        <v>72</v>
      </c>
      <c r="G3648" t="s">
        <v>62</v>
      </c>
      <c r="H3648" t="s">
        <v>150</v>
      </c>
      <c r="I3648" t="s">
        <v>74</v>
      </c>
      <c r="J3648" t="s">
        <v>53</v>
      </c>
      <c r="K3648" t="s">
        <v>54</v>
      </c>
      <c r="L3648" t="s">
        <v>55</v>
      </c>
      <c r="M3648" t="s">
        <v>56</v>
      </c>
      <c r="N3648" t="s">
        <v>57</v>
      </c>
      <c r="O3648" t="s">
        <v>70</v>
      </c>
      <c r="P3648">
        <v>60</v>
      </c>
      <c r="Q3648">
        <v>61</v>
      </c>
      <c r="R3648">
        <v>61</v>
      </c>
      <c r="S3648">
        <v>1</v>
      </c>
      <c r="T3648">
        <f t="shared" si="504"/>
        <v>60</v>
      </c>
      <c r="U3648">
        <v>58</v>
      </c>
      <c r="V3648">
        <f t="shared" si="505"/>
        <v>2</v>
      </c>
      <c r="W3648" s="3">
        <f t="shared" si="506"/>
        <v>1.6393442622950821E-2</v>
      </c>
      <c r="X3648">
        <v>19</v>
      </c>
      <c r="Y3648" s="4">
        <v>2.6</v>
      </c>
      <c r="Z3648" s="4">
        <v>1.4</v>
      </c>
      <c r="AA3648" s="5">
        <v>38449.699999999997</v>
      </c>
      <c r="AB3648" s="5">
        <f t="shared" si="507"/>
        <v>2230082.6</v>
      </c>
      <c r="AC3648" s="5">
        <v>23460.46</v>
      </c>
      <c r="AD3648" s="5">
        <f t="shared" si="508"/>
        <v>1431088.06</v>
      </c>
      <c r="AE3648" s="5">
        <v>104431.18</v>
      </c>
      <c r="AF3648" s="5">
        <v>25889.65</v>
      </c>
      <c r="AG3648" s="5">
        <v>9061.35</v>
      </c>
      <c r="AH3648" s="5">
        <v>2030</v>
      </c>
      <c r="AI3648" s="5">
        <v>3200</v>
      </c>
      <c r="AJ3648">
        <v>0</v>
      </c>
      <c r="AK3648" s="5">
        <v>0</v>
      </c>
      <c r="AL3648" s="5">
        <v>1364.45</v>
      </c>
      <c r="AM3648" s="5">
        <v>38154.22</v>
      </c>
      <c r="AN3648">
        <v>4</v>
      </c>
      <c r="AO3648">
        <v>4</v>
      </c>
      <c r="AP3648" t="str">
        <f t="shared" si="509"/>
        <v>Yes</v>
      </c>
      <c r="AQ3648">
        <v>1</v>
      </c>
      <c r="AR3648" s="5">
        <f t="shared" si="510"/>
        <v>1615218.91</v>
      </c>
      <c r="AS3648" s="5">
        <f t="shared" si="511"/>
        <v>614863.68999999994</v>
      </c>
      <c r="AT3648" t="s">
        <v>59</v>
      </c>
      <c r="AU3648" t="s">
        <v>6164</v>
      </c>
      <c r="AV3648" t="s">
        <v>6165</v>
      </c>
      <c r="AW3648" t="s">
        <v>6166</v>
      </c>
      <c r="AX3648" t="s">
        <v>6184</v>
      </c>
      <c r="AY3648">
        <v>63</v>
      </c>
      <c r="AZ3648">
        <v>2</v>
      </c>
      <c r="BA3648">
        <v>19</v>
      </c>
      <c r="BB3648" t="s">
        <v>6185</v>
      </c>
      <c r="BC3648">
        <v>0</v>
      </c>
      <c r="BD3648">
        <v>0</v>
      </c>
      <c r="BE3648" t="s">
        <v>6169</v>
      </c>
      <c r="BF3648" t="s">
        <v>6170</v>
      </c>
      <c r="BG3648">
        <v>0</v>
      </c>
      <c r="BH3648" t="s">
        <v>6171</v>
      </c>
      <c r="BI3648">
        <v>17</v>
      </c>
      <c r="BJ3648" t="s">
        <v>6172</v>
      </c>
      <c r="BK3648">
        <v>0</v>
      </c>
      <c r="BL3648">
        <v>75</v>
      </c>
      <c r="BM3648" s="3">
        <f t="shared" si="512"/>
        <v>0.81333333333333335</v>
      </c>
    </row>
    <row r="3649" spans="1:65">
      <c r="A3649" t="s">
        <v>3786</v>
      </c>
      <c r="B3649" s="2">
        <v>45879</v>
      </c>
      <c r="C3649" t="s">
        <v>3137</v>
      </c>
      <c r="D3649" t="s">
        <v>3639</v>
      </c>
      <c r="E3649">
        <v>8</v>
      </c>
      <c r="F3649" t="s">
        <v>49</v>
      </c>
      <c r="G3649" t="s">
        <v>62</v>
      </c>
      <c r="H3649" t="s">
        <v>133</v>
      </c>
      <c r="I3649" t="s">
        <v>74</v>
      </c>
      <c r="J3649" t="s">
        <v>81</v>
      </c>
      <c r="K3649" t="s">
        <v>66</v>
      </c>
      <c r="L3649" t="s">
        <v>87</v>
      </c>
      <c r="M3649" t="s">
        <v>68</v>
      </c>
      <c r="N3649" t="s">
        <v>69</v>
      </c>
      <c r="O3649" t="s">
        <v>70</v>
      </c>
      <c r="P3649">
        <v>38</v>
      </c>
      <c r="Q3649">
        <v>39</v>
      </c>
      <c r="R3649">
        <v>37</v>
      </c>
      <c r="S3649">
        <v>1</v>
      </c>
      <c r="T3649">
        <f t="shared" si="504"/>
        <v>36</v>
      </c>
      <c r="U3649">
        <v>36</v>
      </c>
      <c r="V3649">
        <f t="shared" si="505"/>
        <v>0</v>
      </c>
      <c r="W3649" s="3">
        <f t="shared" si="506"/>
        <v>2.7027027027027029E-2</v>
      </c>
      <c r="X3649">
        <v>18</v>
      </c>
      <c r="Y3649" s="4">
        <v>5.7</v>
      </c>
      <c r="Z3649" s="4">
        <v>1.4</v>
      </c>
      <c r="AA3649" s="5">
        <v>73726.539999999994</v>
      </c>
      <c r="AB3649" s="5">
        <f t="shared" si="507"/>
        <v>2654155.44</v>
      </c>
      <c r="AC3649" s="5">
        <v>51603.55</v>
      </c>
      <c r="AD3649" s="5">
        <f t="shared" si="508"/>
        <v>1909331.35</v>
      </c>
      <c r="AE3649" s="5">
        <v>113168.21</v>
      </c>
      <c r="AF3649" s="5">
        <v>32988.01</v>
      </c>
      <c r="AG3649" s="5">
        <v>8382.43</v>
      </c>
      <c r="AH3649" s="5">
        <v>2030</v>
      </c>
      <c r="AI3649" s="5">
        <v>6800</v>
      </c>
      <c r="AJ3649">
        <v>0</v>
      </c>
      <c r="AK3649" s="5">
        <v>0</v>
      </c>
      <c r="AL3649" s="5">
        <v>0</v>
      </c>
      <c r="AM3649" s="5">
        <v>24263.27</v>
      </c>
      <c r="AN3649">
        <v>4</v>
      </c>
      <c r="AO3649">
        <v>4</v>
      </c>
      <c r="AP3649" t="str">
        <f t="shared" si="509"/>
        <v>Yes</v>
      </c>
      <c r="AQ3649">
        <v>1</v>
      </c>
      <c r="AR3649" s="5">
        <f t="shared" si="510"/>
        <v>2096963.27</v>
      </c>
      <c r="AS3649" s="5">
        <f t="shared" si="511"/>
        <v>557192.17000000004</v>
      </c>
      <c r="AT3649" t="s">
        <v>59</v>
      </c>
      <c r="AU3649" t="s">
        <v>6164</v>
      </c>
      <c r="AV3649" t="s">
        <v>6165</v>
      </c>
      <c r="AW3649" t="s">
        <v>6166</v>
      </c>
      <c r="AX3649" t="s">
        <v>6167</v>
      </c>
      <c r="AY3649">
        <v>38</v>
      </c>
      <c r="AZ3649">
        <v>0</v>
      </c>
      <c r="BA3649">
        <v>0</v>
      </c>
      <c r="BB3649" t="s">
        <v>6168</v>
      </c>
      <c r="BC3649">
        <v>0</v>
      </c>
      <c r="BD3649">
        <v>0</v>
      </c>
      <c r="BE3649" t="s">
        <v>6169</v>
      </c>
      <c r="BF3649" t="s">
        <v>6170</v>
      </c>
      <c r="BG3649">
        <v>0</v>
      </c>
      <c r="BH3649" t="s">
        <v>6171</v>
      </c>
      <c r="BI3649">
        <v>14</v>
      </c>
      <c r="BJ3649" t="s">
        <v>6172</v>
      </c>
      <c r="BK3649">
        <v>0</v>
      </c>
      <c r="BL3649">
        <v>51</v>
      </c>
      <c r="BM3649" s="3">
        <f t="shared" si="512"/>
        <v>0.72549019607843135</v>
      </c>
    </row>
    <row r="3650" spans="1:65">
      <c r="A3650" t="s">
        <v>3787</v>
      </c>
      <c r="B3650" s="2">
        <v>45879</v>
      </c>
      <c r="C3650" t="s">
        <v>3137</v>
      </c>
      <c r="D3650" t="s">
        <v>3639</v>
      </c>
      <c r="E3650">
        <v>8</v>
      </c>
      <c r="F3650" t="s">
        <v>72</v>
      </c>
      <c r="G3650" t="s">
        <v>50</v>
      </c>
      <c r="H3650" t="s">
        <v>73</v>
      </c>
      <c r="I3650" t="s">
        <v>74</v>
      </c>
      <c r="J3650" t="s">
        <v>53</v>
      </c>
      <c r="K3650" t="s">
        <v>75</v>
      </c>
      <c r="L3650" t="s">
        <v>87</v>
      </c>
      <c r="M3650" t="s">
        <v>56</v>
      </c>
      <c r="N3650" t="s">
        <v>94</v>
      </c>
      <c r="O3650" t="s">
        <v>70</v>
      </c>
      <c r="P3650">
        <v>63</v>
      </c>
      <c r="Q3650">
        <v>67</v>
      </c>
      <c r="R3650">
        <v>67</v>
      </c>
      <c r="S3650">
        <v>1</v>
      </c>
      <c r="T3650">
        <f t="shared" ref="T3650:T3713" si="513">R3650-S3650</f>
        <v>66</v>
      </c>
      <c r="U3650">
        <v>61</v>
      </c>
      <c r="V3650">
        <f t="shared" ref="V3650:V3713" si="514">T3650-U3650</f>
        <v>5</v>
      </c>
      <c r="W3650" s="3">
        <f t="shared" ref="W3650:W3713" si="515">IFERROR(S3650/R3650,0)</f>
        <v>1.4925373134328358E-2</v>
      </c>
      <c r="X3650">
        <v>19</v>
      </c>
      <c r="Y3650" s="4">
        <v>1.5</v>
      </c>
      <c r="Z3650" s="4">
        <v>1.5</v>
      </c>
      <c r="AA3650" s="5">
        <v>36147.769999999997</v>
      </c>
      <c r="AB3650" s="5">
        <f t="shared" ref="AB3650:AB3713" si="516">ROUND(U3650*AA3650,2)</f>
        <v>2205013.9700000002</v>
      </c>
      <c r="AC3650" s="5">
        <v>24113.64</v>
      </c>
      <c r="AD3650" s="5">
        <f t="shared" ref="AD3650:AD3713" si="517">ROUND(R3650*AC3650,2)</f>
        <v>1615613.88</v>
      </c>
      <c r="AE3650" s="5">
        <v>113501.93</v>
      </c>
      <c r="AF3650" s="5">
        <v>30025.78</v>
      </c>
      <c r="AG3650" s="5">
        <v>8917.68</v>
      </c>
      <c r="AH3650" s="5">
        <v>2175</v>
      </c>
      <c r="AI3650" s="5">
        <v>3200</v>
      </c>
      <c r="AJ3650">
        <v>0</v>
      </c>
      <c r="AK3650" s="5">
        <v>0</v>
      </c>
      <c r="AL3650" s="5">
        <v>3464.68</v>
      </c>
      <c r="AM3650" s="5">
        <v>42110.49</v>
      </c>
      <c r="AN3650">
        <v>4</v>
      </c>
      <c r="AO3650">
        <v>4</v>
      </c>
      <c r="AP3650" t="str">
        <f t="shared" ref="AP3650:AP3713" si="518">IF(AO3650&lt;=AN3650,"Yes","No")</f>
        <v>Yes</v>
      </c>
      <c r="AQ3650">
        <v>1</v>
      </c>
      <c r="AR3650" s="5">
        <f t="shared" ref="AR3650:AR3713" si="519">ROUND(SUM(AD3650:AI3650)+SUM(AK3650:AM3650),2)</f>
        <v>1819009.44</v>
      </c>
      <c r="AS3650" s="5">
        <f t="shared" ref="AS3650:AS3713" si="520">ROUND(AB3650-AR3650,2)</f>
        <v>386004.53</v>
      </c>
      <c r="AT3650" t="s">
        <v>59</v>
      </c>
      <c r="AU3650" t="s">
        <v>6164</v>
      </c>
      <c r="AV3650" t="s">
        <v>6165</v>
      </c>
      <c r="AW3650" t="s">
        <v>6166</v>
      </c>
      <c r="AX3650" t="s">
        <v>6184</v>
      </c>
      <c r="AY3650">
        <v>66</v>
      </c>
      <c r="AZ3650">
        <v>2</v>
      </c>
      <c r="BA3650">
        <v>28</v>
      </c>
      <c r="BB3650" t="s">
        <v>6185</v>
      </c>
      <c r="BC3650">
        <v>0</v>
      </c>
      <c r="BD3650">
        <v>0</v>
      </c>
      <c r="BE3650" t="s">
        <v>6169</v>
      </c>
      <c r="BF3650" t="s">
        <v>6170</v>
      </c>
      <c r="BG3650">
        <v>0</v>
      </c>
      <c r="BH3650" t="s">
        <v>6171</v>
      </c>
      <c r="BI3650">
        <v>22</v>
      </c>
      <c r="BJ3650" t="s">
        <v>6172</v>
      </c>
      <c r="BK3650">
        <v>0</v>
      </c>
      <c r="BL3650">
        <v>75</v>
      </c>
      <c r="BM3650" s="3">
        <f t="shared" ref="BM3650:BM3713" si="521">IFERROR(R3650/BL3650,0)</f>
        <v>0.89333333333333331</v>
      </c>
    </row>
    <row r="3651" spans="1:65">
      <c r="A3651" t="s">
        <v>3788</v>
      </c>
      <c r="B3651" s="2">
        <v>45879</v>
      </c>
      <c r="C3651" t="s">
        <v>3137</v>
      </c>
      <c r="D3651" t="s">
        <v>3639</v>
      </c>
      <c r="E3651">
        <v>8</v>
      </c>
      <c r="F3651" t="s">
        <v>78</v>
      </c>
      <c r="G3651" t="s">
        <v>79</v>
      </c>
      <c r="H3651" t="s">
        <v>113</v>
      </c>
      <c r="I3651" t="s">
        <v>74</v>
      </c>
      <c r="J3651" t="s">
        <v>65</v>
      </c>
      <c r="K3651" t="s">
        <v>75</v>
      </c>
      <c r="L3651" t="s">
        <v>67</v>
      </c>
      <c r="M3651" t="s">
        <v>68</v>
      </c>
      <c r="N3651" t="s">
        <v>109</v>
      </c>
      <c r="O3651" t="s">
        <v>70</v>
      </c>
      <c r="P3651">
        <v>46</v>
      </c>
      <c r="Q3651">
        <v>49</v>
      </c>
      <c r="R3651">
        <v>47</v>
      </c>
      <c r="S3651">
        <v>4</v>
      </c>
      <c r="T3651">
        <f t="shared" si="513"/>
        <v>43</v>
      </c>
      <c r="U3651">
        <v>43</v>
      </c>
      <c r="V3651">
        <f t="shared" si="514"/>
        <v>0</v>
      </c>
      <c r="W3651" s="3">
        <f t="shared" si="515"/>
        <v>8.5106382978723402E-2</v>
      </c>
      <c r="X3651">
        <v>31</v>
      </c>
      <c r="Y3651" s="4">
        <v>2.2000000000000002</v>
      </c>
      <c r="Z3651" s="4">
        <v>1.8</v>
      </c>
      <c r="AA3651" s="5">
        <v>52240.17</v>
      </c>
      <c r="AB3651" s="5">
        <f t="shared" si="516"/>
        <v>2246327.31</v>
      </c>
      <c r="AC3651" s="5">
        <v>32517.67</v>
      </c>
      <c r="AD3651" s="5">
        <f t="shared" si="517"/>
        <v>1528330.49</v>
      </c>
      <c r="AE3651" s="5">
        <v>104051.41</v>
      </c>
      <c r="AF3651" s="5">
        <v>31322.23</v>
      </c>
      <c r="AG3651" s="5">
        <v>9835.69</v>
      </c>
      <c r="AH3651" s="5">
        <v>2610</v>
      </c>
      <c r="AI3651" s="5">
        <v>22800.959999999999</v>
      </c>
      <c r="AJ3651">
        <v>2</v>
      </c>
      <c r="AK3651" s="5">
        <v>27120.720000000001</v>
      </c>
      <c r="AL3651" s="5">
        <v>0</v>
      </c>
      <c r="AM3651" s="5">
        <v>63545.2</v>
      </c>
      <c r="AN3651">
        <v>8</v>
      </c>
      <c r="AO3651">
        <v>8</v>
      </c>
      <c r="AP3651" t="str">
        <f t="shared" si="518"/>
        <v>Yes</v>
      </c>
      <c r="AQ3651">
        <v>3</v>
      </c>
      <c r="AR3651" s="5">
        <f t="shared" si="519"/>
        <v>1789616.7</v>
      </c>
      <c r="AS3651" s="5">
        <f t="shared" si="520"/>
        <v>456710.61</v>
      </c>
      <c r="AT3651" t="s">
        <v>1641</v>
      </c>
      <c r="AU3651" t="s">
        <v>6199</v>
      </c>
      <c r="AV3651" t="s">
        <v>6200</v>
      </c>
      <c r="AW3651" t="s">
        <v>6175</v>
      </c>
      <c r="AX3651" t="s">
        <v>6167</v>
      </c>
      <c r="AY3651">
        <v>46</v>
      </c>
      <c r="AZ3651">
        <v>0</v>
      </c>
      <c r="BA3651">
        <v>0</v>
      </c>
      <c r="BB3651" t="s">
        <v>6168</v>
      </c>
      <c r="BC3651">
        <v>0</v>
      </c>
      <c r="BD3651">
        <v>0</v>
      </c>
      <c r="BE3651" t="s">
        <v>6169</v>
      </c>
      <c r="BF3651" t="s">
        <v>6210</v>
      </c>
      <c r="BG3651">
        <v>1</v>
      </c>
      <c r="BH3651" t="s">
        <v>6186</v>
      </c>
      <c r="BI3651">
        <v>59</v>
      </c>
      <c r="BJ3651" t="s">
        <v>6187</v>
      </c>
      <c r="BK3651">
        <v>0</v>
      </c>
      <c r="BL3651">
        <v>65</v>
      </c>
      <c r="BM3651" s="3">
        <f t="shared" si="521"/>
        <v>0.72307692307692306</v>
      </c>
    </row>
    <row r="3652" spans="1:65">
      <c r="A3652" t="s">
        <v>3789</v>
      </c>
      <c r="B3652" s="2">
        <v>45879</v>
      </c>
      <c r="C3652" t="s">
        <v>3137</v>
      </c>
      <c r="D3652" t="s">
        <v>3639</v>
      </c>
      <c r="E3652">
        <v>8</v>
      </c>
      <c r="F3652" t="s">
        <v>61</v>
      </c>
      <c r="G3652" t="s">
        <v>62</v>
      </c>
      <c r="H3652" t="s">
        <v>104</v>
      </c>
      <c r="I3652" t="s">
        <v>64</v>
      </c>
      <c r="J3652" t="s">
        <v>53</v>
      </c>
      <c r="K3652" t="s">
        <v>75</v>
      </c>
      <c r="L3652" t="s">
        <v>55</v>
      </c>
      <c r="M3652" t="s">
        <v>56</v>
      </c>
      <c r="N3652" t="s">
        <v>76</v>
      </c>
      <c r="O3652" t="s">
        <v>120</v>
      </c>
      <c r="P3652">
        <v>61</v>
      </c>
      <c r="Q3652">
        <v>62</v>
      </c>
      <c r="R3652">
        <v>60</v>
      </c>
      <c r="S3652">
        <v>1</v>
      </c>
      <c r="T3652">
        <f t="shared" si="513"/>
        <v>59</v>
      </c>
      <c r="U3652">
        <v>58</v>
      </c>
      <c r="V3652">
        <f t="shared" si="514"/>
        <v>1</v>
      </c>
      <c r="W3652" s="3">
        <f t="shared" si="515"/>
        <v>1.6666666666666666E-2</v>
      </c>
      <c r="X3652">
        <v>24</v>
      </c>
      <c r="Y3652" s="4">
        <v>7.4</v>
      </c>
      <c r="Z3652" s="4">
        <v>1.6</v>
      </c>
      <c r="AA3652" s="5">
        <v>36254.67</v>
      </c>
      <c r="AB3652" s="5">
        <f t="shared" si="516"/>
        <v>2102770.86</v>
      </c>
      <c r="AC3652" s="5">
        <v>23546.91</v>
      </c>
      <c r="AD3652" s="5">
        <f t="shared" si="517"/>
        <v>1412814.6</v>
      </c>
      <c r="AE3652" s="5">
        <v>98693.92</v>
      </c>
      <c r="AF3652" s="5">
        <v>25256.240000000002</v>
      </c>
      <c r="AG3652" s="5">
        <v>9116.08</v>
      </c>
      <c r="AH3652" s="5">
        <v>2320</v>
      </c>
      <c r="AI3652" s="5">
        <v>3200</v>
      </c>
      <c r="AJ3652">
        <v>0</v>
      </c>
      <c r="AK3652" s="5">
        <v>0</v>
      </c>
      <c r="AL3652" s="5">
        <v>692.66</v>
      </c>
      <c r="AM3652" s="5">
        <v>40610.11</v>
      </c>
      <c r="AN3652">
        <v>4</v>
      </c>
      <c r="AO3652">
        <v>5</v>
      </c>
      <c r="AP3652" t="str">
        <f t="shared" si="518"/>
        <v>No</v>
      </c>
      <c r="AQ3652">
        <v>2</v>
      </c>
      <c r="AR3652" s="5">
        <f t="shared" si="519"/>
        <v>1592703.61</v>
      </c>
      <c r="AS3652" s="5">
        <f t="shared" si="520"/>
        <v>510067.25</v>
      </c>
      <c r="AT3652" t="s">
        <v>59</v>
      </c>
      <c r="AU3652" t="s">
        <v>6164</v>
      </c>
      <c r="AV3652" t="s">
        <v>6165</v>
      </c>
      <c r="AW3652" t="s">
        <v>6166</v>
      </c>
      <c r="AX3652" t="s">
        <v>6177</v>
      </c>
      <c r="AY3652">
        <v>63</v>
      </c>
      <c r="AZ3652">
        <v>0</v>
      </c>
      <c r="BA3652">
        <v>15</v>
      </c>
      <c r="BB3652" t="s">
        <v>6191</v>
      </c>
      <c r="BC3652">
        <v>1</v>
      </c>
      <c r="BD3652">
        <v>0</v>
      </c>
      <c r="BE3652" t="s">
        <v>6178</v>
      </c>
      <c r="BF3652" t="s">
        <v>6170</v>
      </c>
      <c r="BG3652">
        <v>1</v>
      </c>
      <c r="BH3652" t="s">
        <v>6179</v>
      </c>
      <c r="BI3652">
        <v>53</v>
      </c>
      <c r="BJ3652" t="s">
        <v>6187</v>
      </c>
      <c r="BK3652">
        <v>0</v>
      </c>
      <c r="BL3652">
        <v>71</v>
      </c>
      <c r="BM3652" s="3">
        <f t="shared" si="521"/>
        <v>0.84507042253521125</v>
      </c>
    </row>
    <row r="3653" spans="1:65">
      <c r="A3653" t="s">
        <v>3790</v>
      </c>
      <c r="B3653" s="2">
        <v>45879</v>
      </c>
      <c r="C3653" t="s">
        <v>3137</v>
      </c>
      <c r="D3653" t="s">
        <v>3639</v>
      </c>
      <c r="E3653">
        <v>8</v>
      </c>
      <c r="F3653" t="s">
        <v>78</v>
      </c>
      <c r="G3653" t="s">
        <v>62</v>
      </c>
      <c r="H3653" t="s">
        <v>190</v>
      </c>
      <c r="I3653" t="s">
        <v>64</v>
      </c>
      <c r="J3653" t="s">
        <v>65</v>
      </c>
      <c r="K3653" t="s">
        <v>75</v>
      </c>
      <c r="L3653" t="s">
        <v>92</v>
      </c>
      <c r="M3653" t="s">
        <v>56</v>
      </c>
      <c r="N3653" t="s">
        <v>94</v>
      </c>
      <c r="O3653" t="s">
        <v>82</v>
      </c>
      <c r="P3653">
        <v>47</v>
      </c>
      <c r="Q3653">
        <v>49</v>
      </c>
      <c r="R3653">
        <v>48</v>
      </c>
      <c r="S3653">
        <v>1</v>
      </c>
      <c r="T3653">
        <f t="shared" si="513"/>
        <v>47</v>
      </c>
      <c r="U3653">
        <v>45</v>
      </c>
      <c r="V3653">
        <f t="shared" si="514"/>
        <v>2</v>
      </c>
      <c r="W3653" s="3">
        <f t="shared" si="515"/>
        <v>2.0833333333333332E-2</v>
      </c>
      <c r="X3653">
        <v>23</v>
      </c>
      <c r="Y3653" s="4">
        <v>5.4</v>
      </c>
      <c r="Z3653" s="4">
        <v>1.3</v>
      </c>
      <c r="AA3653" s="5">
        <v>52554.38</v>
      </c>
      <c r="AB3653" s="5">
        <f t="shared" si="516"/>
        <v>2364947.1</v>
      </c>
      <c r="AC3653" s="5">
        <v>35083.300000000003</v>
      </c>
      <c r="AD3653" s="5">
        <f t="shared" si="517"/>
        <v>1683998.4</v>
      </c>
      <c r="AE3653" s="5">
        <v>104790.2</v>
      </c>
      <c r="AF3653" s="5">
        <v>31587.17</v>
      </c>
      <c r="AG3653" s="5">
        <v>8994.67</v>
      </c>
      <c r="AH3653" s="5">
        <v>1885</v>
      </c>
      <c r="AI3653" s="5">
        <v>4600</v>
      </c>
      <c r="AJ3653">
        <v>0</v>
      </c>
      <c r="AK3653" s="5">
        <v>0</v>
      </c>
      <c r="AL3653" s="5">
        <v>2029.71</v>
      </c>
      <c r="AM3653" s="5">
        <v>30281.02</v>
      </c>
      <c r="AN3653">
        <v>4</v>
      </c>
      <c r="AO3653">
        <v>3</v>
      </c>
      <c r="AP3653" t="str">
        <f t="shared" si="518"/>
        <v>Yes</v>
      </c>
      <c r="AQ3653">
        <v>0</v>
      </c>
      <c r="AR3653" s="5">
        <f t="shared" si="519"/>
        <v>1868166.17</v>
      </c>
      <c r="AS3653" s="5">
        <f t="shared" si="520"/>
        <v>496780.93</v>
      </c>
      <c r="AT3653" t="s">
        <v>59</v>
      </c>
      <c r="AU3653" t="s">
        <v>6164</v>
      </c>
      <c r="AV3653" t="s">
        <v>6165</v>
      </c>
      <c r="AW3653" t="s">
        <v>6166</v>
      </c>
      <c r="AX3653" t="s">
        <v>6167</v>
      </c>
      <c r="AY3653">
        <v>50</v>
      </c>
      <c r="AZ3653">
        <v>0</v>
      </c>
      <c r="BA3653">
        <v>18</v>
      </c>
      <c r="BB3653" t="s">
        <v>6191</v>
      </c>
      <c r="BC3653">
        <v>0</v>
      </c>
      <c r="BD3653">
        <v>0</v>
      </c>
      <c r="BE3653" t="s">
        <v>6169</v>
      </c>
      <c r="BF3653" t="s">
        <v>6170</v>
      </c>
      <c r="BG3653">
        <v>1</v>
      </c>
      <c r="BH3653" t="s">
        <v>6179</v>
      </c>
      <c r="BI3653">
        <v>32</v>
      </c>
      <c r="BJ3653" t="s">
        <v>6172</v>
      </c>
      <c r="BK3653">
        <v>0</v>
      </c>
      <c r="BL3653">
        <v>60</v>
      </c>
      <c r="BM3653" s="3">
        <f t="shared" si="521"/>
        <v>0.8</v>
      </c>
    </row>
    <row r="3654" spans="1:65">
      <c r="A3654" t="s">
        <v>3791</v>
      </c>
      <c r="B3654" s="2">
        <v>45879</v>
      </c>
      <c r="C3654" t="s">
        <v>3137</v>
      </c>
      <c r="D3654" t="s">
        <v>3639</v>
      </c>
      <c r="E3654">
        <v>8</v>
      </c>
      <c r="F3654" t="s">
        <v>78</v>
      </c>
      <c r="G3654" t="s">
        <v>50</v>
      </c>
      <c r="H3654" t="s">
        <v>185</v>
      </c>
      <c r="I3654" t="s">
        <v>74</v>
      </c>
      <c r="J3654" t="s">
        <v>53</v>
      </c>
      <c r="K3654" t="s">
        <v>75</v>
      </c>
      <c r="L3654" t="s">
        <v>67</v>
      </c>
      <c r="M3654" t="s">
        <v>56</v>
      </c>
      <c r="N3654" t="s">
        <v>69</v>
      </c>
      <c r="O3654" t="s">
        <v>120</v>
      </c>
      <c r="P3654">
        <v>67</v>
      </c>
      <c r="Q3654">
        <v>72</v>
      </c>
      <c r="R3654">
        <v>71</v>
      </c>
      <c r="S3654">
        <v>2</v>
      </c>
      <c r="T3654">
        <f t="shared" si="513"/>
        <v>69</v>
      </c>
      <c r="U3654">
        <v>66</v>
      </c>
      <c r="V3654">
        <f t="shared" si="514"/>
        <v>3</v>
      </c>
      <c r="W3654" s="3">
        <f t="shared" si="515"/>
        <v>2.8169014084507043E-2</v>
      </c>
      <c r="X3654">
        <v>18</v>
      </c>
      <c r="Y3654" s="4">
        <v>0.1</v>
      </c>
      <c r="Z3654" s="4">
        <v>1.3</v>
      </c>
      <c r="AA3654" s="5">
        <v>35712.46</v>
      </c>
      <c r="AB3654" s="5">
        <f t="shared" si="516"/>
        <v>2357022.36</v>
      </c>
      <c r="AC3654" s="5">
        <v>23081.45</v>
      </c>
      <c r="AD3654" s="5">
        <f t="shared" si="517"/>
        <v>1638782.95</v>
      </c>
      <c r="AE3654" s="5">
        <v>120128.47</v>
      </c>
      <c r="AF3654" s="5">
        <v>34176.83</v>
      </c>
      <c r="AG3654" s="5">
        <v>8380.8799999999992</v>
      </c>
      <c r="AH3654" s="5">
        <v>1885</v>
      </c>
      <c r="AI3654" s="5">
        <v>6400</v>
      </c>
      <c r="AJ3654">
        <v>0</v>
      </c>
      <c r="AK3654" s="5">
        <v>0</v>
      </c>
      <c r="AL3654" s="5">
        <v>1902.41</v>
      </c>
      <c r="AM3654" s="5">
        <v>43389.59</v>
      </c>
      <c r="AN3654">
        <v>4</v>
      </c>
      <c r="AO3654">
        <v>2</v>
      </c>
      <c r="AP3654" t="str">
        <f t="shared" si="518"/>
        <v>Yes</v>
      </c>
      <c r="AQ3654">
        <v>0</v>
      </c>
      <c r="AR3654" s="5">
        <f t="shared" si="519"/>
        <v>1855046.13</v>
      </c>
      <c r="AS3654" s="5">
        <f t="shared" si="520"/>
        <v>501976.23</v>
      </c>
      <c r="AT3654" t="s">
        <v>59</v>
      </c>
      <c r="AU3654" t="s">
        <v>6164</v>
      </c>
      <c r="AV3654" t="s">
        <v>6165</v>
      </c>
      <c r="AW3654" t="s">
        <v>6166</v>
      </c>
      <c r="AX3654" t="s">
        <v>6167</v>
      </c>
      <c r="AY3654">
        <v>69</v>
      </c>
      <c r="AZ3654">
        <v>0</v>
      </c>
      <c r="BA3654">
        <v>23</v>
      </c>
      <c r="BB3654" t="s">
        <v>6180</v>
      </c>
      <c r="BC3654">
        <v>0</v>
      </c>
      <c r="BD3654">
        <v>0</v>
      </c>
      <c r="BE3654" t="s">
        <v>6169</v>
      </c>
      <c r="BF3654" t="s">
        <v>6170</v>
      </c>
      <c r="BG3654">
        <v>0</v>
      </c>
      <c r="BH3654" t="s">
        <v>6171</v>
      </c>
      <c r="BI3654">
        <v>20</v>
      </c>
      <c r="BJ3654" t="s">
        <v>6172</v>
      </c>
      <c r="BK3654">
        <v>0</v>
      </c>
      <c r="BL3654">
        <v>77</v>
      </c>
      <c r="BM3654" s="3">
        <f t="shared" si="521"/>
        <v>0.92207792207792205</v>
      </c>
    </row>
    <row r="3655" spans="1:65">
      <c r="A3655" t="s">
        <v>3792</v>
      </c>
      <c r="B3655" s="2">
        <v>45879</v>
      </c>
      <c r="C3655" t="s">
        <v>3137</v>
      </c>
      <c r="D3655" t="s">
        <v>3639</v>
      </c>
      <c r="E3655">
        <v>8</v>
      </c>
      <c r="F3655" t="s">
        <v>78</v>
      </c>
      <c r="G3655" t="s">
        <v>50</v>
      </c>
      <c r="H3655" t="s">
        <v>161</v>
      </c>
      <c r="I3655" t="s">
        <v>74</v>
      </c>
      <c r="J3655" t="s">
        <v>53</v>
      </c>
      <c r="K3655" t="s">
        <v>75</v>
      </c>
      <c r="L3655" t="s">
        <v>67</v>
      </c>
      <c r="M3655" t="s">
        <v>68</v>
      </c>
      <c r="N3655" t="s">
        <v>109</v>
      </c>
      <c r="O3655" t="s">
        <v>82</v>
      </c>
      <c r="P3655">
        <v>62</v>
      </c>
      <c r="Q3655">
        <v>63</v>
      </c>
      <c r="R3655">
        <v>63</v>
      </c>
      <c r="S3655">
        <v>5</v>
      </c>
      <c r="T3655">
        <f t="shared" si="513"/>
        <v>58</v>
      </c>
      <c r="U3655">
        <v>58</v>
      </c>
      <c r="V3655">
        <f t="shared" si="514"/>
        <v>0</v>
      </c>
      <c r="W3655" s="3">
        <f t="shared" si="515"/>
        <v>7.9365079365079361E-2</v>
      </c>
      <c r="X3655">
        <v>30</v>
      </c>
      <c r="Y3655" s="4">
        <v>0</v>
      </c>
      <c r="Z3655" s="4">
        <v>1.4</v>
      </c>
      <c r="AA3655" s="5">
        <v>36216.949999999997</v>
      </c>
      <c r="AB3655" s="5">
        <f t="shared" si="516"/>
        <v>2100583.1</v>
      </c>
      <c r="AC3655" s="5">
        <v>22008.87</v>
      </c>
      <c r="AD3655" s="5">
        <f t="shared" si="517"/>
        <v>1386558.81</v>
      </c>
      <c r="AE3655" s="5">
        <v>106855.38</v>
      </c>
      <c r="AF3655" s="5">
        <v>30629.35</v>
      </c>
      <c r="AG3655" s="5">
        <v>9062.7999999999993</v>
      </c>
      <c r="AH3655" s="5">
        <v>2030</v>
      </c>
      <c r="AI3655" s="5">
        <v>19788.75</v>
      </c>
      <c r="AJ3655">
        <v>1</v>
      </c>
      <c r="AK3655" s="5">
        <v>8365.1299999999992</v>
      </c>
      <c r="AL3655" s="5">
        <v>0</v>
      </c>
      <c r="AM3655" s="5">
        <v>84084.03</v>
      </c>
      <c r="AN3655">
        <v>8</v>
      </c>
      <c r="AO3655">
        <v>9</v>
      </c>
      <c r="AP3655" t="str">
        <f t="shared" si="518"/>
        <v>No</v>
      </c>
      <c r="AQ3655">
        <v>3</v>
      </c>
      <c r="AR3655" s="5">
        <f t="shared" si="519"/>
        <v>1647374.25</v>
      </c>
      <c r="AS3655" s="5">
        <f t="shared" si="520"/>
        <v>453208.85</v>
      </c>
      <c r="AT3655" t="s">
        <v>1641</v>
      </c>
      <c r="AU3655" t="s">
        <v>6173</v>
      </c>
      <c r="AV3655" t="s">
        <v>6174</v>
      </c>
      <c r="AW3655" t="s">
        <v>6175</v>
      </c>
      <c r="AX3655" t="s">
        <v>6184</v>
      </c>
      <c r="AY3655">
        <v>65</v>
      </c>
      <c r="AZ3655">
        <v>0</v>
      </c>
      <c r="BA3655">
        <v>0</v>
      </c>
      <c r="BB3655" t="s">
        <v>6168</v>
      </c>
      <c r="BC3655">
        <v>1</v>
      </c>
      <c r="BD3655">
        <v>0</v>
      </c>
      <c r="BE3655" t="s">
        <v>6178</v>
      </c>
      <c r="BF3655" t="s">
        <v>6212</v>
      </c>
      <c r="BG3655">
        <v>1</v>
      </c>
      <c r="BH3655" t="s">
        <v>6179</v>
      </c>
      <c r="BI3655">
        <v>25</v>
      </c>
      <c r="BJ3655" t="s">
        <v>6172</v>
      </c>
      <c r="BK3655">
        <v>0</v>
      </c>
      <c r="BL3655">
        <v>73</v>
      </c>
      <c r="BM3655" s="3">
        <f t="shared" si="521"/>
        <v>0.86301369863013699</v>
      </c>
    </row>
    <row r="3656" spans="1:65">
      <c r="A3656" t="s">
        <v>3793</v>
      </c>
      <c r="B3656" s="2">
        <v>45879</v>
      </c>
      <c r="C3656" t="s">
        <v>3137</v>
      </c>
      <c r="D3656" t="s">
        <v>3639</v>
      </c>
      <c r="E3656">
        <v>8</v>
      </c>
      <c r="F3656" t="s">
        <v>49</v>
      </c>
      <c r="G3656" t="s">
        <v>50</v>
      </c>
      <c r="H3656" t="s">
        <v>51</v>
      </c>
      <c r="I3656" t="s">
        <v>64</v>
      </c>
      <c r="J3656" t="s">
        <v>53</v>
      </c>
      <c r="K3656" t="s">
        <v>54</v>
      </c>
      <c r="L3656" t="s">
        <v>87</v>
      </c>
      <c r="M3656" t="s">
        <v>56</v>
      </c>
      <c r="N3656" t="s">
        <v>69</v>
      </c>
      <c r="O3656" t="s">
        <v>70</v>
      </c>
      <c r="P3656">
        <v>56</v>
      </c>
      <c r="Q3656">
        <v>60</v>
      </c>
      <c r="R3656">
        <v>58</v>
      </c>
      <c r="S3656">
        <v>1</v>
      </c>
      <c r="T3656">
        <f t="shared" si="513"/>
        <v>57</v>
      </c>
      <c r="U3656">
        <v>56</v>
      </c>
      <c r="V3656">
        <f t="shared" si="514"/>
        <v>1</v>
      </c>
      <c r="W3656" s="3">
        <f t="shared" si="515"/>
        <v>1.7241379310344827E-2</v>
      </c>
      <c r="X3656">
        <v>34</v>
      </c>
      <c r="Y3656" s="4">
        <v>7.6</v>
      </c>
      <c r="Z3656" s="4">
        <v>2.5</v>
      </c>
      <c r="AA3656" s="5">
        <v>38375.19</v>
      </c>
      <c r="AB3656" s="5">
        <f t="shared" si="516"/>
        <v>2149010.64</v>
      </c>
      <c r="AC3656" s="5">
        <v>24307.26</v>
      </c>
      <c r="AD3656" s="5">
        <f t="shared" si="517"/>
        <v>1409821.08</v>
      </c>
      <c r="AE3656" s="5">
        <v>95835.07</v>
      </c>
      <c r="AF3656" s="5">
        <v>28364.11</v>
      </c>
      <c r="AG3656" s="5">
        <v>10602.54</v>
      </c>
      <c r="AH3656" s="5">
        <v>3625</v>
      </c>
      <c r="AI3656" s="5">
        <v>3200</v>
      </c>
      <c r="AJ3656">
        <v>0</v>
      </c>
      <c r="AK3656" s="5">
        <v>0</v>
      </c>
      <c r="AL3656" s="5">
        <v>644.29999999999995</v>
      </c>
      <c r="AM3656" s="5">
        <v>35736.160000000003</v>
      </c>
      <c r="AN3656">
        <v>4</v>
      </c>
      <c r="AO3656">
        <v>3</v>
      </c>
      <c r="AP3656" t="str">
        <f t="shared" si="518"/>
        <v>Yes</v>
      </c>
      <c r="AQ3656">
        <v>1</v>
      </c>
      <c r="AR3656" s="5">
        <f t="shared" si="519"/>
        <v>1587828.26</v>
      </c>
      <c r="AS3656" s="5">
        <f t="shared" si="520"/>
        <v>561182.38</v>
      </c>
      <c r="AT3656" t="s">
        <v>59</v>
      </c>
      <c r="AU3656" t="s">
        <v>6164</v>
      </c>
      <c r="AV3656" t="s">
        <v>6165</v>
      </c>
      <c r="AW3656" t="s">
        <v>6166</v>
      </c>
      <c r="AX3656" t="s">
        <v>6167</v>
      </c>
      <c r="AY3656">
        <v>59</v>
      </c>
      <c r="AZ3656">
        <v>0</v>
      </c>
      <c r="BA3656">
        <v>11</v>
      </c>
      <c r="BB3656" t="s">
        <v>6180</v>
      </c>
      <c r="BC3656">
        <v>0</v>
      </c>
      <c r="BD3656">
        <v>0</v>
      </c>
      <c r="BE3656" t="s">
        <v>6169</v>
      </c>
      <c r="BF3656" t="s">
        <v>6170</v>
      </c>
      <c r="BG3656">
        <v>1</v>
      </c>
      <c r="BH3656" t="s">
        <v>6186</v>
      </c>
      <c r="BI3656">
        <v>22</v>
      </c>
      <c r="BJ3656" t="s">
        <v>6172</v>
      </c>
      <c r="BK3656">
        <v>0</v>
      </c>
      <c r="BL3656">
        <v>71</v>
      </c>
      <c r="BM3656" s="3">
        <f t="shared" si="521"/>
        <v>0.81690140845070425</v>
      </c>
    </row>
    <row r="3657" spans="1:65">
      <c r="A3657" t="s">
        <v>3794</v>
      </c>
      <c r="B3657" s="2">
        <v>45879</v>
      </c>
      <c r="C3657" t="s">
        <v>3137</v>
      </c>
      <c r="D3657" t="s">
        <v>3639</v>
      </c>
      <c r="E3657">
        <v>8</v>
      </c>
      <c r="F3657" t="s">
        <v>49</v>
      </c>
      <c r="G3657" t="s">
        <v>79</v>
      </c>
      <c r="H3657" t="s">
        <v>106</v>
      </c>
      <c r="I3657" t="s">
        <v>64</v>
      </c>
      <c r="J3657" t="s">
        <v>53</v>
      </c>
      <c r="K3657" t="s">
        <v>54</v>
      </c>
      <c r="L3657" t="s">
        <v>87</v>
      </c>
      <c r="M3657" t="s">
        <v>56</v>
      </c>
      <c r="N3657" t="s">
        <v>76</v>
      </c>
      <c r="O3657" t="s">
        <v>82</v>
      </c>
      <c r="P3657">
        <v>43</v>
      </c>
      <c r="Q3657">
        <v>45</v>
      </c>
      <c r="R3657">
        <v>45</v>
      </c>
      <c r="S3657">
        <v>1</v>
      </c>
      <c r="T3657">
        <f t="shared" si="513"/>
        <v>44</v>
      </c>
      <c r="U3657">
        <v>42</v>
      </c>
      <c r="V3657">
        <f t="shared" si="514"/>
        <v>2</v>
      </c>
      <c r="W3657" s="3">
        <f t="shared" si="515"/>
        <v>2.2222222222222223E-2</v>
      </c>
      <c r="X3657">
        <v>37</v>
      </c>
      <c r="Y3657" s="4">
        <v>3.8</v>
      </c>
      <c r="Z3657" s="4">
        <v>1.2</v>
      </c>
      <c r="AA3657" s="5">
        <v>39297.74</v>
      </c>
      <c r="AB3657" s="5">
        <f t="shared" si="516"/>
        <v>1650505.08</v>
      </c>
      <c r="AC3657" s="5">
        <v>24081.08</v>
      </c>
      <c r="AD3657" s="5">
        <f t="shared" si="517"/>
        <v>1083648.6000000001</v>
      </c>
      <c r="AE3657" s="5">
        <v>75120.350000000006</v>
      </c>
      <c r="AF3657" s="5">
        <v>21160.35</v>
      </c>
      <c r="AG3657" s="5">
        <v>11082.42</v>
      </c>
      <c r="AH3657" s="5">
        <v>1740</v>
      </c>
      <c r="AI3657" s="5">
        <v>3200</v>
      </c>
      <c r="AJ3657">
        <v>0</v>
      </c>
      <c r="AK3657" s="5">
        <v>0</v>
      </c>
      <c r="AL3657" s="5">
        <v>1294.72</v>
      </c>
      <c r="AM3657" s="5">
        <v>26445.21</v>
      </c>
      <c r="AN3657">
        <v>4</v>
      </c>
      <c r="AO3657">
        <v>4</v>
      </c>
      <c r="AP3657" t="str">
        <f t="shared" si="518"/>
        <v>Yes</v>
      </c>
      <c r="AQ3657">
        <v>1</v>
      </c>
      <c r="AR3657" s="5">
        <f t="shared" si="519"/>
        <v>1223691.6499999999</v>
      </c>
      <c r="AS3657" s="5">
        <f t="shared" si="520"/>
        <v>426813.43</v>
      </c>
      <c r="AT3657" t="s">
        <v>59</v>
      </c>
      <c r="AU3657" t="s">
        <v>6164</v>
      </c>
      <c r="AV3657" t="s">
        <v>6165</v>
      </c>
      <c r="AW3657" t="s">
        <v>6166</v>
      </c>
      <c r="AX3657" t="s">
        <v>6202</v>
      </c>
      <c r="AY3657">
        <v>43</v>
      </c>
      <c r="AZ3657">
        <v>0</v>
      </c>
      <c r="BA3657">
        <v>22</v>
      </c>
      <c r="BB3657" t="s">
        <v>6180</v>
      </c>
      <c r="BC3657">
        <v>0</v>
      </c>
      <c r="BD3657">
        <v>0</v>
      </c>
      <c r="BE3657" t="s">
        <v>6169</v>
      </c>
      <c r="BF3657" t="s">
        <v>6170</v>
      </c>
      <c r="BG3657">
        <v>2</v>
      </c>
      <c r="BH3657" t="s">
        <v>6208</v>
      </c>
      <c r="BI3657">
        <v>123</v>
      </c>
      <c r="BJ3657" t="s">
        <v>6193</v>
      </c>
      <c r="BK3657">
        <v>0</v>
      </c>
      <c r="BL3657">
        <v>70</v>
      </c>
      <c r="BM3657" s="3">
        <f t="shared" si="521"/>
        <v>0.6428571428571429</v>
      </c>
    </row>
    <row r="3658" spans="1:65">
      <c r="A3658" t="s">
        <v>3795</v>
      </c>
      <c r="B3658" s="2">
        <v>45879</v>
      </c>
      <c r="C3658" t="s">
        <v>3137</v>
      </c>
      <c r="D3658" t="s">
        <v>3639</v>
      </c>
      <c r="E3658">
        <v>8</v>
      </c>
      <c r="F3658" t="s">
        <v>72</v>
      </c>
      <c r="G3658" t="s">
        <v>79</v>
      </c>
      <c r="H3658" t="s">
        <v>86</v>
      </c>
      <c r="I3658" t="s">
        <v>64</v>
      </c>
      <c r="J3658" t="s">
        <v>53</v>
      </c>
      <c r="K3658" t="s">
        <v>75</v>
      </c>
      <c r="L3658" t="s">
        <v>55</v>
      </c>
      <c r="M3658" t="s">
        <v>56</v>
      </c>
      <c r="N3658" t="s">
        <v>57</v>
      </c>
      <c r="O3658" t="s">
        <v>120</v>
      </c>
      <c r="P3658">
        <v>76</v>
      </c>
      <c r="Q3658">
        <v>77</v>
      </c>
      <c r="R3658">
        <v>79</v>
      </c>
      <c r="S3658">
        <v>1</v>
      </c>
      <c r="T3658">
        <f t="shared" si="513"/>
        <v>78</v>
      </c>
      <c r="U3658">
        <v>74</v>
      </c>
      <c r="V3658">
        <f t="shared" si="514"/>
        <v>4</v>
      </c>
      <c r="W3658" s="3">
        <f t="shared" si="515"/>
        <v>1.2658227848101266E-2</v>
      </c>
      <c r="X3658">
        <v>11</v>
      </c>
      <c r="Y3658" s="4">
        <v>6</v>
      </c>
      <c r="Z3658" s="4">
        <v>1.2</v>
      </c>
      <c r="AA3658" s="5">
        <v>35772.1</v>
      </c>
      <c r="AB3658" s="5">
        <f t="shared" si="516"/>
        <v>2647135.4</v>
      </c>
      <c r="AC3658" s="5">
        <v>23567.48</v>
      </c>
      <c r="AD3658" s="5">
        <f t="shared" si="517"/>
        <v>1861830.92</v>
      </c>
      <c r="AE3658" s="5">
        <v>129762.63</v>
      </c>
      <c r="AF3658" s="5">
        <v>33651.379999999997</v>
      </c>
      <c r="AG3658" s="5">
        <v>7630.85</v>
      </c>
      <c r="AH3658" s="5">
        <v>1740</v>
      </c>
      <c r="AI3658" s="5">
        <v>3200</v>
      </c>
      <c r="AJ3658">
        <v>0</v>
      </c>
      <c r="AK3658" s="5">
        <v>0</v>
      </c>
      <c r="AL3658" s="5">
        <v>2759.69</v>
      </c>
      <c r="AM3658" s="5">
        <v>49277.98</v>
      </c>
      <c r="AN3658">
        <v>4</v>
      </c>
      <c r="AO3658">
        <v>3</v>
      </c>
      <c r="AP3658" t="str">
        <f t="shared" si="518"/>
        <v>Yes</v>
      </c>
      <c r="AQ3658">
        <v>1</v>
      </c>
      <c r="AR3658" s="5">
        <f t="shared" si="519"/>
        <v>2089853.45</v>
      </c>
      <c r="AS3658" s="5">
        <f t="shared" si="520"/>
        <v>557281.94999999995</v>
      </c>
      <c r="AT3658" t="s">
        <v>59</v>
      </c>
      <c r="AU3658" t="s">
        <v>6164</v>
      </c>
      <c r="AV3658" t="s">
        <v>6165</v>
      </c>
      <c r="AW3658" t="s">
        <v>6166</v>
      </c>
      <c r="AX3658" t="s">
        <v>6184</v>
      </c>
      <c r="AY3658">
        <v>79</v>
      </c>
      <c r="AZ3658">
        <v>0</v>
      </c>
      <c r="BA3658">
        <v>29</v>
      </c>
      <c r="BB3658" t="s">
        <v>6180</v>
      </c>
      <c r="BC3658">
        <v>0</v>
      </c>
      <c r="BD3658">
        <v>0</v>
      </c>
      <c r="BE3658" t="s">
        <v>6169</v>
      </c>
      <c r="BF3658" t="s">
        <v>6170</v>
      </c>
      <c r="BG3658">
        <v>0</v>
      </c>
      <c r="BH3658" t="s">
        <v>6171</v>
      </c>
      <c r="BI3658">
        <v>10</v>
      </c>
      <c r="BJ3658" t="s">
        <v>6172</v>
      </c>
      <c r="BK3658">
        <v>0</v>
      </c>
      <c r="BL3658">
        <v>85</v>
      </c>
      <c r="BM3658" s="3">
        <f t="shared" si="521"/>
        <v>0.92941176470588238</v>
      </c>
    </row>
    <row r="3659" spans="1:65">
      <c r="A3659" t="s">
        <v>3796</v>
      </c>
      <c r="B3659" s="2">
        <v>45879</v>
      </c>
      <c r="C3659" t="s">
        <v>3137</v>
      </c>
      <c r="D3659" t="s">
        <v>3639</v>
      </c>
      <c r="E3659">
        <v>8</v>
      </c>
      <c r="F3659" t="s">
        <v>61</v>
      </c>
      <c r="G3659" t="s">
        <v>50</v>
      </c>
      <c r="H3659" t="s">
        <v>170</v>
      </c>
      <c r="I3659" t="s">
        <v>74</v>
      </c>
      <c r="J3659" t="s">
        <v>81</v>
      </c>
      <c r="K3659" t="s">
        <v>54</v>
      </c>
      <c r="L3659" t="s">
        <v>92</v>
      </c>
      <c r="M3659" t="s">
        <v>56</v>
      </c>
      <c r="N3659" t="s">
        <v>69</v>
      </c>
      <c r="O3659" t="s">
        <v>82</v>
      </c>
      <c r="P3659">
        <v>41</v>
      </c>
      <c r="Q3659">
        <v>43</v>
      </c>
      <c r="R3659">
        <v>42</v>
      </c>
      <c r="S3659">
        <v>1</v>
      </c>
      <c r="T3659">
        <f t="shared" si="513"/>
        <v>41</v>
      </c>
      <c r="U3659">
        <v>39</v>
      </c>
      <c r="V3659">
        <f t="shared" si="514"/>
        <v>2</v>
      </c>
      <c r="W3659" s="3">
        <f t="shared" si="515"/>
        <v>2.3809523809523808E-2</v>
      </c>
      <c r="X3659">
        <v>57</v>
      </c>
      <c r="Y3659" s="4">
        <v>32.5</v>
      </c>
      <c r="Z3659" s="4">
        <v>4.4000000000000004</v>
      </c>
      <c r="AA3659" s="5">
        <v>85280.320000000007</v>
      </c>
      <c r="AB3659" s="5">
        <f t="shared" si="516"/>
        <v>3325932.48</v>
      </c>
      <c r="AC3659" s="5">
        <v>53458.97</v>
      </c>
      <c r="AD3659" s="5">
        <f t="shared" si="517"/>
        <v>2245276.7400000002</v>
      </c>
      <c r="AE3659" s="5">
        <v>127669.92</v>
      </c>
      <c r="AF3659" s="5">
        <v>35913.08</v>
      </c>
      <c r="AG3659" s="5">
        <v>12228.27</v>
      </c>
      <c r="AH3659" s="5">
        <v>6380</v>
      </c>
      <c r="AI3659" s="5">
        <v>6800</v>
      </c>
      <c r="AJ3659">
        <v>0</v>
      </c>
      <c r="AK3659" s="5">
        <v>0</v>
      </c>
      <c r="AL3659" s="5">
        <v>2959</v>
      </c>
      <c r="AM3659" s="5">
        <v>26258.29</v>
      </c>
      <c r="AN3659">
        <v>4</v>
      </c>
      <c r="AO3659">
        <v>5</v>
      </c>
      <c r="AP3659" t="str">
        <f t="shared" si="518"/>
        <v>No</v>
      </c>
      <c r="AQ3659">
        <v>2</v>
      </c>
      <c r="AR3659" s="5">
        <f t="shared" si="519"/>
        <v>2463485.2999999998</v>
      </c>
      <c r="AS3659" s="5">
        <f t="shared" si="520"/>
        <v>862447.18</v>
      </c>
      <c r="AT3659" t="s">
        <v>59</v>
      </c>
      <c r="AU3659" t="s">
        <v>6164</v>
      </c>
      <c r="AV3659" t="s">
        <v>6165</v>
      </c>
      <c r="AW3659" t="s">
        <v>6166</v>
      </c>
      <c r="AX3659" t="s">
        <v>6177</v>
      </c>
      <c r="AY3659">
        <v>47</v>
      </c>
      <c r="AZ3659">
        <v>4</v>
      </c>
      <c r="BA3659">
        <v>19</v>
      </c>
      <c r="BB3659" t="s">
        <v>6185</v>
      </c>
      <c r="BC3659">
        <v>0</v>
      </c>
      <c r="BD3659">
        <v>1</v>
      </c>
      <c r="BE3659" t="s">
        <v>6196</v>
      </c>
      <c r="BF3659" t="s">
        <v>6170</v>
      </c>
      <c r="BG3659">
        <v>1</v>
      </c>
      <c r="BH3659" t="s">
        <v>6197</v>
      </c>
      <c r="BI3659">
        <v>46</v>
      </c>
      <c r="BJ3659" t="s">
        <v>6172</v>
      </c>
      <c r="BK3659">
        <v>0</v>
      </c>
      <c r="BL3659">
        <v>50</v>
      </c>
      <c r="BM3659" s="3">
        <f t="shared" si="521"/>
        <v>0.84</v>
      </c>
    </row>
    <row r="3660" spans="1:65">
      <c r="A3660" t="s">
        <v>3797</v>
      </c>
      <c r="B3660" s="2">
        <v>45879</v>
      </c>
      <c r="C3660" t="s">
        <v>3137</v>
      </c>
      <c r="D3660" t="s">
        <v>3639</v>
      </c>
      <c r="E3660">
        <v>8</v>
      </c>
      <c r="F3660" t="s">
        <v>78</v>
      </c>
      <c r="G3660" t="s">
        <v>62</v>
      </c>
      <c r="H3660" t="s">
        <v>91</v>
      </c>
      <c r="I3660" t="s">
        <v>64</v>
      </c>
      <c r="J3660" t="s">
        <v>81</v>
      </c>
      <c r="K3660" t="s">
        <v>66</v>
      </c>
      <c r="L3660" t="s">
        <v>55</v>
      </c>
      <c r="M3660" t="s">
        <v>68</v>
      </c>
      <c r="N3660" t="s">
        <v>94</v>
      </c>
      <c r="O3660" t="s">
        <v>120</v>
      </c>
      <c r="P3660">
        <v>30</v>
      </c>
      <c r="Q3660">
        <v>32</v>
      </c>
      <c r="R3660">
        <v>31</v>
      </c>
      <c r="S3660">
        <v>1</v>
      </c>
      <c r="T3660">
        <f t="shared" si="513"/>
        <v>30</v>
      </c>
      <c r="U3660">
        <v>29</v>
      </c>
      <c r="V3660">
        <f t="shared" si="514"/>
        <v>1</v>
      </c>
      <c r="W3660" s="3">
        <f t="shared" si="515"/>
        <v>3.2258064516129031E-2</v>
      </c>
      <c r="X3660">
        <v>30</v>
      </c>
      <c r="Y3660" s="4">
        <v>4.5999999999999996</v>
      </c>
      <c r="Z3660" s="4">
        <v>1.8</v>
      </c>
      <c r="AA3660" s="5">
        <v>72841.45</v>
      </c>
      <c r="AB3660" s="5">
        <f t="shared" si="516"/>
        <v>2112402.0499999998</v>
      </c>
      <c r="AC3660" s="5">
        <v>50857.06</v>
      </c>
      <c r="AD3660" s="5">
        <f t="shared" si="517"/>
        <v>1576568.86</v>
      </c>
      <c r="AE3660" s="5">
        <v>90477.62</v>
      </c>
      <c r="AF3660" s="5">
        <v>29746.9</v>
      </c>
      <c r="AG3660" s="5">
        <v>10501.48</v>
      </c>
      <c r="AH3660" s="5">
        <v>2610</v>
      </c>
      <c r="AI3660" s="5">
        <v>6800</v>
      </c>
      <c r="AJ3660">
        <v>0</v>
      </c>
      <c r="AK3660" s="5">
        <v>0</v>
      </c>
      <c r="AL3660" s="5">
        <v>1514.1</v>
      </c>
      <c r="AM3660" s="5">
        <v>19324.189999999999</v>
      </c>
      <c r="AN3660">
        <v>4</v>
      </c>
      <c r="AO3660">
        <v>4</v>
      </c>
      <c r="AP3660" t="str">
        <f t="shared" si="518"/>
        <v>Yes</v>
      </c>
      <c r="AQ3660">
        <v>1</v>
      </c>
      <c r="AR3660" s="5">
        <f t="shared" si="519"/>
        <v>1737543.15</v>
      </c>
      <c r="AS3660" s="5">
        <f t="shared" si="520"/>
        <v>374858.9</v>
      </c>
      <c r="AT3660" t="s">
        <v>116</v>
      </c>
      <c r="AU3660" t="s">
        <v>6164</v>
      </c>
      <c r="AV3660" t="s">
        <v>6165</v>
      </c>
      <c r="AW3660" t="s">
        <v>6166</v>
      </c>
      <c r="AX3660" t="s">
        <v>6167</v>
      </c>
      <c r="AY3660">
        <v>33</v>
      </c>
      <c r="AZ3660">
        <v>0</v>
      </c>
      <c r="BA3660">
        <v>13</v>
      </c>
      <c r="BB3660" t="s">
        <v>6198</v>
      </c>
      <c r="BC3660">
        <v>0</v>
      </c>
      <c r="BD3660">
        <v>0</v>
      </c>
      <c r="BE3660" t="s">
        <v>6169</v>
      </c>
      <c r="BF3660" t="s">
        <v>6170</v>
      </c>
      <c r="BG3660">
        <v>0</v>
      </c>
      <c r="BH3660" t="s">
        <v>6171</v>
      </c>
      <c r="BI3660">
        <v>46</v>
      </c>
      <c r="BJ3660" t="s">
        <v>6172</v>
      </c>
      <c r="BK3660">
        <v>0</v>
      </c>
      <c r="BL3660">
        <v>45</v>
      </c>
      <c r="BM3660" s="3">
        <f t="shared" si="521"/>
        <v>0.68888888888888888</v>
      </c>
    </row>
    <row r="3661" spans="1:65">
      <c r="A3661" t="s">
        <v>3798</v>
      </c>
      <c r="B3661" s="2">
        <v>45879</v>
      </c>
      <c r="C3661" t="s">
        <v>3137</v>
      </c>
      <c r="D3661" t="s">
        <v>3639</v>
      </c>
      <c r="E3661">
        <v>8</v>
      </c>
      <c r="F3661" t="s">
        <v>61</v>
      </c>
      <c r="G3661" t="s">
        <v>79</v>
      </c>
      <c r="H3661" t="s">
        <v>84</v>
      </c>
      <c r="I3661" t="s">
        <v>52</v>
      </c>
      <c r="J3661" t="s">
        <v>81</v>
      </c>
      <c r="K3661" t="s">
        <v>75</v>
      </c>
      <c r="L3661" t="s">
        <v>67</v>
      </c>
      <c r="M3661" t="s">
        <v>56</v>
      </c>
      <c r="N3661" t="s">
        <v>57</v>
      </c>
      <c r="O3661" t="s">
        <v>70</v>
      </c>
      <c r="P3661">
        <v>35</v>
      </c>
      <c r="Q3661">
        <v>35</v>
      </c>
      <c r="R3661">
        <v>35</v>
      </c>
      <c r="S3661">
        <v>1</v>
      </c>
      <c r="T3661">
        <f t="shared" si="513"/>
        <v>34</v>
      </c>
      <c r="U3661">
        <v>34</v>
      </c>
      <c r="V3661">
        <f t="shared" si="514"/>
        <v>0</v>
      </c>
      <c r="W3661" s="3">
        <f t="shared" si="515"/>
        <v>2.8571428571428571E-2</v>
      </c>
      <c r="X3661">
        <v>38</v>
      </c>
      <c r="Y3661" s="4">
        <v>1.5</v>
      </c>
      <c r="Z3661" s="4">
        <v>1.5</v>
      </c>
      <c r="AA3661" s="5">
        <v>78763.19</v>
      </c>
      <c r="AB3661" s="5">
        <f t="shared" si="516"/>
        <v>2677948.46</v>
      </c>
      <c r="AC3661" s="5">
        <v>51426.19</v>
      </c>
      <c r="AD3661" s="5">
        <f t="shared" si="517"/>
        <v>1799916.65</v>
      </c>
      <c r="AE3661" s="5">
        <v>110181.32</v>
      </c>
      <c r="AF3661" s="5">
        <v>30185.919999999998</v>
      </c>
      <c r="AG3661" s="5">
        <v>11536.82</v>
      </c>
      <c r="AH3661" s="5">
        <v>2175</v>
      </c>
      <c r="AI3661" s="5">
        <v>6800</v>
      </c>
      <c r="AJ3661">
        <v>0</v>
      </c>
      <c r="AK3661" s="5">
        <v>0</v>
      </c>
      <c r="AL3661" s="5">
        <v>0</v>
      </c>
      <c r="AM3661" s="5">
        <v>25610.99</v>
      </c>
      <c r="AN3661">
        <v>4</v>
      </c>
      <c r="AO3661">
        <v>5</v>
      </c>
      <c r="AP3661" t="str">
        <f t="shared" si="518"/>
        <v>No</v>
      </c>
      <c r="AQ3661">
        <v>1</v>
      </c>
      <c r="AR3661" s="5">
        <f t="shared" si="519"/>
        <v>1986406.7</v>
      </c>
      <c r="AS3661" s="5">
        <f t="shared" si="520"/>
        <v>691541.76</v>
      </c>
      <c r="AT3661" t="s">
        <v>116</v>
      </c>
      <c r="AU3661" t="s">
        <v>6164</v>
      </c>
      <c r="AV3661" t="s">
        <v>6165</v>
      </c>
      <c r="AW3661" t="s">
        <v>6166</v>
      </c>
      <c r="AX3661" t="s">
        <v>6184</v>
      </c>
      <c r="AY3661">
        <v>40</v>
      </c>
      <c r="AZ3661">
        <v>4</v>
      </c>
      <c r="BA3661">
        <v>0</v>
      </c>
      <c r="BB3661" t="s">
        <v>6168</v>
      </c>
      <c r="BC3661">
        <v>0</v>
      </c>
      <c r="BD3661">
        <v>1</v>
      </c>
      <c r="BE3661" t="s">
        <v>6188</v>
      </c>
      <c r="BF3661" t="s">
        <v>6170</v>
      </c>
      <c r="BG3661">
        <v>1</v>
      </c>
      <c r="BH3661" t="s">
        <v>6186</v>
      </c>
      <c r="BI3661">
        <v>45</v>
      </c>
      <c r="BJ3661" t="s">
        <v>6172</v>
      </c>
      <c r="BK3661">
        <v>0</v>
      </c>
      <c r="BL3661">
        <v>52</v>
      </c>
      <c r="BM3661" s="3">
        <f t="shared" si="521"/>
        <v>0.67307692307692313</v>
      </c>
    </row>
    <row r="3662" spans="1:65">
      <c r="A3662" t="s">
        <v>3799</v>
      </c>
      <c r="B3662" s="2">
        <v>45879</v>
      </c>
      <c r="C3662" t="s">
        <v>3137</v>
      </c>
      <c r="D3662" t="s">
        <v>3639</v>
      </c>
      <c r="E3662">
        <v>8</v>
      </c>
      <c r="F3662" t="s">
        <v>61</v>
      </c>
      <c r="G3662" t="s">
        <v>62</v>
      </c>
      <c r="H3662" t="s">
        <v>115</v>
      </c>
      <c r="I3662" t="s">
        <v>74</v>
      </c>
      <c r="J3662" t="s">
        <v>65</v>
      </c>
      <c r="K3662" t="s">
        <v>54</v>
      </c>
      <c r="L3662" t="s">
        <v>92</v>
      </c>
      <c r="M3662" t="s">
        <v>56</v>
      </c>
      <c r="N3662" t="s">
        <v>94</v>
      </c>
      <c r="O3662" t="s">
        <v>120</v>
      </c>
      <c r="P3662">
        <v>52</v>
      </c>
      <c r="Q3662">
        <v>53</v>
      </c>
      <c r="R3662">
        <v>52</v>
      </c>
      <c r="S3662">
        <v>1</v>
      </c>
      <c r="T3662">
        <f t="shared" si="513"/>
        <v>51</v>
      </c>
      <c r="U3662">
        <v>51</v>
      </c>
      <c r="V3662">
        <f t="shared" si="514"/>
        <v>0</v>
      </c>
      <c r="W3662" s="3">
        <f t="shared" si="515"/>
        <v>1.9230769230769232E-2</v>
      </c>
      <c r="X3662">
        <v>26</v>
      </c>
      <c r="Y3662" s="4">
        <v>4.3</v>
      </c>
      <c r="Z3662" s="4">
        <v>1.4</v>
      </c>
      <c r="AA3662" s="5">
        <v>55870.29</v>
      </c>
      <c r="AB3662" s="5">
        <f t="shared" si="516"/>
        <v>2849384.79</v>
      </c>
      <c r="AC3662" s="5">
        <v>35390.050000000003</v>
      </c>
      <c r="AD3662" s="5">
        <f t="shared" si="517"/>
        <v>1840282.6</v>
      </c>
      <c r="AE3662" s="5">
        <v>116713.59</v>
      </c>
      <c r="AF3662" s="5">
        <v>31084.39</v>
      </c>
      <c r="AG3662" s="5">
        <v>9215.2000000000007</v>
      </c>
      <c r="AH3662" s="5">
        <v>2030</v>
      </c>
      <c r="AI3662" s="5">
        <v>4600</v>
      </c>
      <c r="AJ3662">
        <v>2</v>
      </c>
      <c r="AK3662" s="5">
        <v>29142.19</v>
      </c>
      <c r="AL3662" s="5">
        <v>0</v>
      </c>
      <c r="AM3662" s="5">
        <v>35520.129999999997</v>
      </c>
      <c r="AN3662">
        <v>4</v>
      </c>
      <c r="AO3662">
        <v>4</v>
      </c>
      <c r="AP3662" t="str">
        <f t="shared" si="518"/>
        <v>Yes</v>
      </c>
      <c r="AQ3662">
        <v>2</v>
      </c>
      <c r="AR3662" s="5">
        <f t="shared" si="519"/>
        <v>2068588.1</v>
      </c>
      <c r="AS3662" s="5">
        <f t="shared" si="520"/>
        <v>780796.69</v>
      </c>
      <c r="AT3662" t="s">
        <v>59</v>
      </c>
      <c r="AU3662" t="s">
        <v>6181</v>
      </c>
      <c r="AV3662" t="s">
        <v>6182</v>
      </c>
      <c r="AW3662" t="s">
        <v>6213</v>
      </c>
      <c r="AX3662" t="s">
        <v>6167</v>
      </c>
      <c r="AY3662">
        <v>54</v>
      </c>
      <c r="AZ3662">
        <v>1</v>
      </c>
      <c r="BA3662">
        <v>0</v>
      </c>
      <c r="BB3662" t="s">
        <v>6168</v>
      </c>
      <c r="BC3662">
        <v>0</v>
      </c>
      <c r="BD3662">
        <v>0</v>
      </c>
      <c r="BE3662" t="s">
        <v>6169</v>
      </c>
      <c r="BF3662" t="s">
        <v>6214</v>
      </c>
      <c r="BG3662">
        <v>1</v>
      </c>
      <c r="BH3662" t="s">
        <v>6179</v>
      </c>
      <c r="BI3662">
        <v>39</v>
      </c>
      <c r="BJ3662" t="s">
        <v>6172</v>
      </c>
      <c r="BK3662">
        <v>0</v>
      </c>
      <c r="BL3662">
        <v>64</v>
      </c>
      <c r="BM3662" s="3">
        <f t="shared" si="521"/>
        <v>0.8125</v>
      </c>
    </row>
    <row r="3663" spans="1:65">
      <c r="A3663" t="s">
        <v>3800</v>
      </c>
      <c r="B3663" s="2">
        <v>45879</v>
      </c>
      <c r="C3663" t="s">
        <v>3137</v>
      </c>
      <c r="D3663" t="s">
        <v>3639</v>
      </c>
      <c r="E3663">
        <v>8</v>
      </c>
      <c r="F3663" t="s">
        <v>72</v>
      </c>
      <c r="G3663" t="s">
        <v>79</v>
      </c>
      <c r="H3663" t="s">
        <v>102</v>
      </c>
      <c r="I3663" t="s">
        <v>74</v>
      </c>
      <c r="J3663" t="s">
        <v>53</v>
      </c>
      <c r="K3663" t="s">
        <v>75</v>
      </c>
      <c r="L3663" t="s">
        <v>55</v>
      </c>
      <c r="M3663" t="s">
        <v>56</v>
      </c>
      <c r="N3663" t="s">
        <v>69</v>
      </c>
      <c r="O3663" t="s">
        <v>82</v>
      </c>
      <c r="P3663">
        <v>65</v>
      </c>
      <c r="Q3663">
        <v>69</v>
      </c>
      <c r="R3663">
        <v>72</v>
      </c>
      <c r="S3663">
        <v>1</v>
      </c>
      <c r="T3663">
        <f t="shared" si="513"/>
        <v>71</v>
      </c>
      <c r="U3663">
        <v>64</v>
      </c>
      <c r="V3663">
        <f t="shared" si="514"/>
        <v>7</v>
      </c>
      <c r="W3663" s="3">
        <f t="shared" si="515"/>
        <v>1.3888888888888888E-2</v>
      </c>
      <c r="X3663">
        <v>8</v>
      </c>
      <c r="Y3663" s="4">
        <v>2.2000000000000002</v>
      </c>
      <c r="Z3663" s="4">
        <v>1.2</v>
      </c>
      <c r="AA3663" s="5">
        <v>36157.949999999997</v>
      </c>
      <c r="AB3663" s="5">
        <f t="shared" si="516"/>
        <v>2314108.7999999998</v>
      </c>
      <c r="AC3663" s="5">
        <v>23432.68</v>
      </c>
      <c r="AD3663" s="5">
        <f t="shared" si="517"/>
        <v>1687152.96</v>
      </c>
      <c r="AE3663" s="5">
        <v>123765.72</v>
      </c>
      <c r="AF3663" s="5">
        <v>30806.49</v>
      </c>
      <c r="AG3663" s="5">
        <v>7567.37</v>
      </c>
      <c r="AH3663" s="5">
        <v>1740</v>
      </c>
      <c r="AI3663" s="5">
        <v>3200</v>
      </c>
      <c r="AJ3663">
        <v>0</v>
      </c>
      <c r="AK3663" s="5">
        <v>0</v>
      </c>
      <c r="AL3663" s="5">
        <v>4735.96</v>
      </c>
      <c r="AM3663" s="5">
        <v>42738.57</v>
      </c>
      <c r="AN3663">
        <v>4</v>
      </c>
      <c r="AO3663">
        <v>4</v>
      </c>
      <c r="AP3663" t="str">
        <f t="shared" si="518"/>
        <v>Yes</v>
      </c>
      <c r="AQ3663">
        <v>1</v>
      </c>
      <c r="AR3663" s="5">
        <f t="shared" si="519"/>
        <v>1901707.07</v>
      </c>
      <c r="AS3663" s="5">
        <f t="shared" si="520"/>
        <v>412401.73</v>
      </c>
      <c r="AT3663" t="s">
        <v>59</v>
      </c>
      <c r="AU3663" t="s">
        <v>6164</v>
      </c>
      <c r="AV3663" t="s">
        <v>6165</v>
      </c>
      <c r="AW3663" t="s">
        <v>6166</v>
      </c>
      <c r="AX3663" t="s">
        <v>6184</v>
      </c>
      <c r="AY3663">
        <v>65</v>
      </c>
      <c r="AZ3663">
        <v>0</v>
      </c>
      <c r="BA3663">
        <v>41</v>
      </c>
      <c r="BB3663" t="s">
        <v>6180</v>
      </c>
      <c r="BC3663">
        <v>0</v>
      </c>
      <c r="BD3663">
        <v>0</v>
      </c>
      <c r="BE3663" t="s">
        <v>6169</v>
      </c>
      <c r="BF3663" t="s">
        <v>6170</v>
      </c>
      <c r="BG3663">
        <v>0</v>
      </c>
      <c r="BH3663" t="s">
        <v>6171</v>
      </c>
      <c r="BI3663">
        <v>11</v>
      </c>
      <c r="BJ3663" t="s">
        <v>6172</v>
      </c>
      <c r="BK3663">
        <v>0</v>
      </c>
      <c r="BL3663">
        <v>75</v>
      </c>
      <c r="BM3663" s="3">
        <f t="shared" si="521"/>
        <v>0.96</v>
      </c>
    </row>
    <row r="3664" spans="1:65">
      <c r="A3664" t="s">
        <v>3801</v>
      </c>
      <c r="B3664" s="2">
        <v>45879</v>
      </c>
      <c r="C3664" t="s">
        <v>3137</v>
      </c>
      <c r="D3664" t="s">
        <v>3639</v>
      </c>
      <c r="E3664">
        <v>8</v>
      </c>
      <c r="F3664" t="s">
        <v>49</v>
      </c>
      <c r="G3664" t="s">
        <v>79</v>
      </c>
      <c r="H3664" t="s">
        <v>260</v>
      </c>
      <c r="I3664" t="s">
        <v>64</v>
      </c>
      <c r="J3664" t="s">
        <v>65</v>
      </c>
      <c r="K3664" t="s">
        <v>75</v>
      </c>
      <c r="L3664" t="s">
        <v>92</v>
      </c>
      <c r="M3664" t="s">
        <v>56</v>
      </c>
      <c r="N3664" t="s">
        <v>69</v>
      </c>
      <c r="O3664" t="s">
        <v>70</v>
      </c>
      <c r="P3664">
        <v>50</v>
      </c>
      <c r="Q3664">
        <v>52</v>
      </c>
      <c r="R3664">
        <v>52</v>
      </c>
      <c r="S3664">
        <v>1</v>
      </c>
      <c r="T3664">
        <f t="shared" si="513"/>
        <v>51</v>
      </c>
      <c r="U3664">
        <v>48</v>
      </c>
      <c r="V3664">
        <f t="shared" si="514"/>
        <v>3</v>
      </c>
      <c r="W3664" s="3">
        <f t="shared" si="515"/>
        <v>1.9230769230769232E-2</v>
      </c>
      <c r="X3664">
        <v>19</v>
      </c>
      <c r="Y3664" s="4">
        <v>2.6</v>
      </c>
      <c r="Z3664" s="4">
        <v>1.7</v>
      </c>
      <c r="AA3664" s="5">
        <v>51928.4</v>
      </c>
      <c r="AB3664" s="5">
        <f t="shared" si="516"/>
        <v>2492563.2000000002</v>
      </c>
      <c r="AC3664" s="5">
        <v>35392.75</v>
      </c>
      <c r="AD3664" s="5">
        <f t="shared" si="517"/>
        <v>1840423</v>
      </c>
      <c r="AE3664" s="5">
        <v>110682.29</v>
      </c>
      <c r="AF3664" s="5">
        <v>34516.49</v>
      </c>
      <c r="AG3664" s="5">
        <v>8303.6299999999992</v>
      </c>
      <c r="AH3664" s="5">
        <v>2465</v>
      </c>
      <c r="AI3664" s="5">
        <v>4600</v>
      </c>
      <c r="AJ3664">
        <v>0</v>
      </c>
      <c r="AK3664" s="5">
        <v>0</v>
      </c>
      <c r="AL3664" s="5">
        <v>2863.96</v>
      </c>
      <c r="AM3664" s="5">
        <v>33308.74</v>
      </c>
      <c r="AN3664">
        <v>4</v>
      </c>
      <c r="AO3664">
        <v>5</v>
      </c>
      <c r="AP3664" t="str">
        <f t="shared" si="518"/>
        <v>No</v>
      </c>
      <c r="AQ3664">
        <v>3</v>
      </c>
      <c r="AR3664" s="5">
        <f t="shared" si="519"/>
        <v>2037163.11</v>
      </c>
      <c r="AS3664" s="5">
        <f t="shared" si="520"/>
        <v>455400.09</v>
      </c>
      <c r="AT3664" t="s">
        <v>59</v>
      </c>
      <c r="AU3664" t="s">
        <v>6164</v>
      </c>
      <c r="AV3664" t="s">
        <v>6165</v>
      </c>
      <c r="AW3664" t="s">
        <v>6166</v>
      </c>
      <c r="AX3664" t="s">
        <v>6184</v>
      </c>
      <c r="AY3664">
        <v>55</v>
      </c>
      <c r="AZ3664">
        <v>2</v>
      </c>
      <c r="BA3664">
        <v>25</v>
      </c>
      <c r="BB3664" t="s">
        <v>6185</v>
      </c>
      <c r="BC3664">
        <v>0</v>
      </c>
      <c r="BD3664">
        <v>1</v>
      </c>
      <c r="BE3664" t="s">
        <v>6188</v>
      </c>
      <c r="BF3664" t="s">
        <v>6170</v>
      </c>
      <c r="BG3664">
        <v>3</v>
      </c>
      <c r="BH3664" t="s">
        <v>6211</v>
      </c>
      <c r="BI3664">
        <v>80</v>
      </c>
      <c r="BJ3664" t="s">
        <v>6193</v>
      </c>
      <c r="BK3664">
        <v>0</v>
      </c>
      <c r="BL3664">
        <v>62</v>
      </c>
      <c r="BM3664" s="3">
        <f t="shared" si="521"/>
        <v>0.83870967741935487</v>
      </c>
    </row>
    <row r="3665" spans="1:65">
      <c r="A3665" t="s">
        <v>3802</v>
      </c>
      <c r="B3665" s="2">
        <v>45879</v>
      </c>
      <c r="C3665" t="s">
        <v>3137</v>
      </c>
      <c r="D3665" t="s">
        <v>3639</v>
      </c>
      <c r="E3665">
        <v>8</v>
      </c>
      <c r="F3665" t="s">
        <v>61</v>
      </c>
      <c r="G3665" t="s">
        <v>79</v>
      </c>
      <c r="H3665" t="s">
        <v>84</v>
      </c>
      <c r="I3665" t="s">
        <v>74</v>
      </c>
      <c r="J3665" t="s">
        <v>65</v>
      </c>
      <c r="K3665" t="s">
        <v>66</v>
      </c>
      <c r="L3665" t="s">
        <v>92</v>
      </c>
      <c r="M3665" t="s">
        <v>56</v>
      </c>
      <c r="N3665" t="s">
        <v>94</v>
      </c>
      <c r="O3665" t="s">
        <v>120</v>
      </c>
      <c r="P3665">
        <v>41</v>
      </c>
      <c r="Q3665">
        <v>44</v>
      </c>
      <c r="R3665">
        <v>45</v>
      </c>
      <c r="S3665">
        <v>1</v>
      </c>
      <c r="T3665">
        <f t="shared" si="513"/>
        <v>44</v>
      </c>
      <c r="U3665">
        <v>39</v>
      </c>
      <c r="V3665">
        <f t="shared" si="514"/>
        <v>5</v>
      </c>
      <c r="W3665" s="3">
        <f t="shared" si="515"/>
        <v>2.2222222222222223E-2</v>
      </c>
      <c r="X3665">
        <v>26</v>
      </c>
      <c r="Y3665" s="4">
        <v>0.6</v>
      </c>
      <c r="Z3665" s="4">
        <v>1.6</v>
      </c>
      <c r="AA3665" s="5">
        <v>49439.28</v>
      </c>
      <c r="AB3665" s="5">
        <f t="shared" si="516"/>
        <v>1928131.92</v>
      </c>
      <c r="AC3665" s="5">
        <v>35294.400000000001</v>
      </c>
      <c r="AD3665" s="5">
        <f t="shared" si="517"/>
        <v>1588248</v>
      </c>
      <c r="AE3665" s="5">
        <v>101600.8</v>
      </c>
      <c r="AF3665" s="5">
        <v>28337.03</v>
      </c>
      <c r="AG3665" s="5">
        <v>9142.41</v>
      </c>
      <c r="AH3665" s="5">
        <v>2320</v>
      </c>
      <c r="AI3665" s="5">
        <v>4600</v>
      </c>
      <c r="AJ3665">
        <v>0</v>
      </c>
      <c r="AK3665" s="5">
        <v>0</v>
      </c>
      <c r="AL3665" s="5">
        <v>4927.62</v>
      </c>
      <c r="AM3665" s="5">
        <v>23984.7</v>
      </c>
      <c r="AN3665">
        <v>4</v>
      </c>
      <c r="AO3665">
        <v>3</v>
      </c>
      <c r="AP3665" t="str">
        <f t="shared" si="518"/>
        <v>Yes</v>
      </c>
      <c r="AQ3665">
        <v>1</v>
      </c>
      <c r="AR3665" s="5">
        <f t="shared" si="519"/>
        <v>1763160.56</v>
      </c>
      <c r="AS3665" s="5">
        <f t="shared" si="520"/>
        <v>164971.35999999999</v>
      </c>
      <c r="AT3665" t="s">
        <v>59</v>
      </c>
      <c r="AU3665" t="s">
        <v>6164</v>
      </c>
      <c r="AV3665" t="s">
        <v>6165</v>
      </c>
      <c r="AW3665" t="s">
        <v>6166</v>
      </c>
      <c r="AX3665" t="s">
        <v>6184</v>
      </c>
      <c r="AY3665">
        <v>45</v>
      </c>
      <c r="AZ3665">
        <v>4</v>
      </c>
      <c r="BA3665">
        <v>33</v>
      </c>
      <c r="BB3665" t="s">
        <v>6185</v>
      </c>
      <c r="BC3665">
        <v>0</v>
      </c>
      <c r="BD3665">
        <v>0</v>
      </c>
      <c r="BE3665" t="s">
        <v>6169</v>
      </c>
      <c r="BF3665" t="s">
        <v>6170</v>
      </c>
      <c r="BG3665">
        <v>0</v>
      </c>
      <c r="BH3665" t="s">
        <v>6171</v>
      </c>
      <c r="BI3665">
        <v>46</v>
      </c>
      <c r="BJ3665" t="s">
        <v>6172</v>
      </c>
      <c r="BK3665">
        <v>0</v>
      </c>
      <c r="BL3665">
        <v>65</v>
      </c>
      <c r="BM3665" s="3">
        <f t="shared" si="521"/>
        <v>0.69230769230769229</v>
      </c>
    </row>
    <row r="3666" spans="1:65">
      <c r="A3666" t="s">
        <v>3803</v>
      </c>
      <c r="B3666" s="2">
        <v>45879</v>
      </c>
      <c r="C3666" t="s">
        <v>3137</v>
      </c>
      <c r="D3666" t="s">
        <v>3639</v>
      </c>
      <c r="E3666">
        <v>8</v>
      </c>
      <c r="F3666" t="s">
        <v>78</v>
      </c>
      <c r="G3666" t="s">
        <v>50</v>
      </c>
      <c r="H3666" t="s">
        <v>161</v>
      </c>
      <c r="I3666" t="s">
        <v>52</v>
      </c>
      <c r="J3666" t="s">
        <v>53</v>
      </c>
      <c r="K3666" t="s">
        <v>75</v>
      </c>
      <c r="L3666" t="s">
        <v>87</v>
      </c>
      <c r="M3666" t="s">
        <v>56</v>
      </c>
      <c r="N3666" t="s">
        <v>69</v>
      </c>
      <c r="O3666" t="s">
        <v>58</v>
      </c>
      <c r="P3666">
        <v>46</v>
      </c>
      <c r="Q3666">
        <v>48</v>
      </c>
      <c r="R3666">
        <v>46</v>
      </c>
      <c r="S3666">
        <v>1</v>
      </c>
      <c r="T3666">
        <f t="shared" si="513"/>
        <v>45</v>
      </c>
      <c r="U3666">
        <v>45</v>
      </c>
      <c r="V3666">
        <f t="shared" si="514"/>
        <v>0</v>
      </c>
      <c r="W3666" s="3">
        <f t="shared" si="515"/>
        <v>2.1739130434782608E-2</v>
      </c>
      <c r="X3666">
        <v>42</v>
      </c>
      <c r="Y3666" s="4">
        <v>8.3000000000000007</v>
      </c>
      <c r="Z3666" s="4">
        <v>1.4</v>
      </c>
      <c r="AA3666" s="5">
        <v>35917.800000000003</v>
      </c>
      <c r="AB3666" s="5">
        <f t="shared" si="516"/>
        <v>1616301</v>
      </c>
      <c r="AC3666" s="5">
        <v>24161.08</v>
      </c>
      <c r="AD3666" s="5">
        <f t="shared" si="517"/>
        <v>1111409.68</v>
      </c>
      <c r="AE3666" s="5">
        <v>82407.710000000006</v>
      </c>
      <c r="AF3666" s="5">
        <v>23041.27</v>
      </c>
      <c r="AG3666" s="5">
        <v>11859.67</v>
      </c>
      <c r="AH3666" s="5">
        <v>2030</v>
      </c>
      <c r="AI3666" s="5">
        <v>3200</v>
      </c>
      <c r="AJ3666">
        <v>0</v>
      </c>
      <c r="AK3666" s="5">
        <v>0</v>
      </c>
      <c r="AL3666" s="5">
        <v>0</v>
      </c>
      <c r="AM3666" s="5">
        <v>29111.82</v>
      </c>
      <c r="AN3666">
        <v>4</v>
      </c>
      <c r="AO3666">
        <v>4</v>
      </c>
      <c r="AP3666" t="str">
        <f t="shared" si="518"/>
        <v>Yes</v>
      </c>
      <c r="AQ3666">
        <v>0</v>
      </c>
      <c r="AR3666" s="5">
        <f t="shared" si="519"/>
        <v>1263060.1499999999</v>
      </c>
      <c r="AS3666" s="5">
        <f t="shared" si="520"/>
        <v>353240.85</v>
      </c>
      <c r="AT3666" t="s">
        <v>59</v>
      </c>
      <c r="AU3666" t="s">
        <v>6164</v>
      </c>
      <c r="AV3666" t="s">
        <v>6165</v>
      </c>
      <c r="AW3666" t="s">
        <v>6166</v>
      </c>
      <c r="AX3666" t="s">
        <v>6177</v>
      </c>
      <c r="AY3666">
        <v>48</v>
      </c>
      <c r="AZ3666">
        <v>0</v>
      </c>
      <c r="BA3666">
        <v>0</v>
      </c>
      <c r="BB3666" t="s">
        <v>6168</v>
      </c>
      <c r="BC3666">
        <v>0</v>
      </c>
      <c r="BD3666">
        <v>0</v>
      </c>
      <c r="BE3666" t="s">
        <v>6169</v>
      </c>
      <c r="BF3666" t="s">
        <v>6170</v>
      </c>
      <c r="BG3666">
        <v>0</v>
      </c>
      <c r="BH3666" t="s">
        <v>6171</v>
      </c>
      <c r="BI3666">
        <v>41</v>
      </c>
      <c r="BJ3666" t="s">
        <v>6172</v>
      </c>
      <c r="BK3666">
        <v>0</v>
      </c>
      <c r="BL3666">
        <v>75</v>
      </c>
      <c r="BM3666" s="3">
        <f t="shared" si="521"/>
        <v>0.61333333333333329</v>
      </c>
    </row>
    <row r="3667" spans="1:65">
      <c r="A3667" t="s">
        <v>3804</v>
      </c>
      <c r="B3667" s="2">
        <v>45879</v>
      </c>
      <c r="C3667" t="s">
        <v>3137</v>
      </c>
      <c r="D3667" t="s">
        <v>3639</v>
      </c>
      <c r="E3667">
        <v>8</v>
      </c>
      <c r="F3667" t="s">
        <v>72</v>
      </c>
      <c r="G3667" t="s">
        <v>50</v>
      </c>
      <c r="H3667" t="s">
        <v>138</v>
      </c>
      <c r="I3667" t="s">
        <v>52</v>
      </c>
      <c r="J3667" t="s">
        <v>65</v>
      </c>
      <c r="K3667" t="s">
        <v>75</v>
      </c>
      <c r="L3667" t="s">
        <v>67</v>
      </c>
      <c r="M3667" t="s">
        <v>68</v>
      </c>
      <c r="N3667" t="s">
        <v>94</v>
      </c>
      <c r="O3667" t="s">
        <v>70</v>
      </c>
      <c r="P3667">
        <v>54</v>
      </c>
      <c r="Q3667">
        <v>56</v>
      </c>
      <c r="R3667">
        <v>59</v>
      </c>
      <c r="S3667">
        <v>2</v>
      </c>
      <c r="T3667">
        <f t="shared" si="513"/>
        <v>57</v>
      </c>
      <c r="U3667">
        <v>53</v>
      </c>
      <c r="V3667">
        <f t="shared" si="514"/>
        <v>4</v>
      </c>
      <c r="W3667" s="3">
        <f t="shared" si="515"/>
        <v>3.3898305084745763E-2</v>
      </c>
      <c r="X3667">
        <v>33</v>
      </c>
      <c r="Y3667" s="4">
        <v>4.9000000000000004</v>
      </c>
      <c r="Z3667" s="4">
        <v>2.2000000000000002</v>
      </c>
      <c r="AA3667" s="5">
        <v>51676.83</v>
      </c>
      <c r="AB3667" s="5">
        <f t="shared" si="516"/>
        <v>2738871.99</v>
      </c>
      <c r="AC3667" s="5">
        <v>32524.38</v>
      </c>
      <c r="AD3667" s="5">
        <f t="shared" si="517"/>
        <v>1918938.42</v>
      </c>
      <c r="AE3667" s="5">
        <v>138199.20000000001</v>
      </c>
      <c r="AF3667" s="5">
        <v>36439.58</v>
      </c>
      <c r="AG3667" s="5">
        <v>10600.04</v>
      </c>
      <c r="AH3667" s="5">
        <v>3190</v>
      </c>
      <c r="AI3667" s="5">
        <v>9200</v>
      </c>
      <c r="AJ3667">
        <v>1</v>
      </c>
      <c r="AK3667" s="5">
        <v>13338.1</v>
      </c>
      <c r="AL3667" s="5">
        <v>3924.64</v>
      </c>
      <c r="AM3667" s="5">
        <v>36886.11</v>
      </c>
      <c r="AN3667">
        <v>4</v>
      </c>
      <c r="AO3667">
        <v>5</v>
      </c>
      <c r="AP3667" t="str">
        <f t="shared" si="518"/>
        <v>No</v>
      </c>
      <c r="AQ3667">
        <v>3</v>
      </c>
      <c r="AR3667" s="5">
        <f t="shared" si="519"/>
        <v>2170716.09</v>
      </c>
      <c r="AS3667" s="5">
        <f t="shared" si="520"/>
        <v>568155.9</v>
      </c>
      <c r="AT3667" t="s">
        <v>59</v>
      </c>
      <c r="AU3667" t="s">
        <v>6173</v>
      </c>
      <c r="AV3667" t="s">
        <v>6174</v>
      </c>
      <c r="AW3667" t="s">
        <v>6175</v>
      </c>
      <c r="AX3667" t="s">
        <v>6184</v>
      </c>
      <c r="AY3667">
        <v>61</v>
      </c>
      <c r="AZ3667">
        <v>4</v>
      </c>
      <c r="BA3667">
        <v>26</v>
      </c>
      <c r="BB3667" t="s">
        <v>6185</v>
      </c>
      <c r="BC3667">
        <v>0</v>
      </c>
      <c r="BD3667">
        <v>1</v>
      </c>
      <c r="BE3667" t="s">
        <v>6188</v>
      </c>
      <c r="BF3667" t="s">
        <v>6210</v>
      </c>
      <c r="BG3667">
        <v>1</v>
      </c>
      <c r="BH3667" t="s">
        <v>6186</v>
      </c>
      <c r="BI3667">
        <v>58</v>
      </c>
      <c r="BJ3667" t="s">
        <v>6187</v>
      </c>
      <c r="BK3667">
        <v>0</v>
      </c>
      <c r="BL3667">
        <v>62</v>
      </c>
      <c r="BM3667" s="3">
        <f t="shared" si="521"/>
        <v>0.95161290322580649</v>
      </c>
    </row>
    <row r="3668" spans="1:65">
      <c r="A3668" t="s">
        <v>3805</v>
      </c>
      <c r="B3668" s="2">
        <v>45879</v>
      </c>
      <c r="C3668" t="s">
        <v>3137</v>
      </c>
      <c r="D3668" t="s">
        <v>3639</v>
      </c>
      <c r="E3668">
        <v>8</v>
      </c>
      <c r="F3668" t="s">
        <v>61</v>
      </c>
      <c r="G3668" t="s">
        <v>50</v>
      </c>
      <c r="H3668" t="s">
        <v>157</v>
      </c>
      <c r="I3668" t="s">
        <v>52</v>
      </c>
      <c r="J3668" t="s">
        <v>53</v>
      </c>
      <c r="K3668" t="s">
        <v>75</v>
      </c>
      <c r="L3668" t="s">
        <v>92</v>
      </c>
      <c r="M3668" t="s">
        <v>56</v>
      </c>
      <c r="N3668" t="s">
        <v>76</v>
      </c>
      <c r="O3668" t="s">
        <v>120</v>
      </c>
      <c r="P3668">
        <v>55</v>
      </c>
      <c r="Q3668">
        <v>56</v>
      </c>
      <c r="R3668">
        <v>55</v>
      </c>
      <c r="S3668">
        <v>2</v>
      </c>
      <c r="T3668">
        <f t="shared" si="513"/>
        <v>53</v>
      </c>
      <c r="U3668">
        <v>53</v>
      </c>
      <c r="V3668">
        <f t="shared" si="514"/>
        <v>0</v>
      </c>
      <c r="W3668" s="3">
        <f t="shared" si="515"/>
        <v>3.6363636363636362E-2</v>
      </c>
      <c r="X3668">
        <v>28</v>
      </c>
      <c r="Y3668" s="4">
        <v>6.6</v>
      </c>
      <c r="Z3668" s="4">
        <v>1.2</v>
      </c>
      <c r="AA3668" s="5">
        <v>36292.03</v>
      </c>
      <c r="AB3668" s="5">
        <f t="shared" si="516"/>
        <v>1923477.59</v>
      </c>
      <c r="AC3668" s="5">
        <v>23633.71</v>
      </c>
      <c r="AD3668" s="5">
        <f t="shared" si="517"/>
        <v>1299854.05</v>
      </c>
      <c r="AE3668" s="5">
        <v>98752.8</v>
      </c>
      <c r="AF3668" s="5">
        <v>24822.48</v>
      </c>
      <c r="AG3668" s="5">
        <v>9929.98</v>
      </c>
      <c r="AH3668" s="5">
        <v>1740</v>
      </c>
      <c r="AI3668" s="5">
        <v>6400</v>
      </c>
      <c r="AJ3668">
        <v>0</v>
      </c>
      <c r="AK3668" s="5">
        <v>0</v>
      </c>
      <c r="AL3668" s="5">
        <v>0</v>
      </c>
      <c r="AM3668" s="5">
        <v>35535.360000000001</v>
      </c>
      <c r="AN3668">
        <v>4</v>
      </c>
      <c r="AO3668">
        <v>3</v>
      </c>
      <c r="AP3668" t="str">
        <f t="shared" si="518"/>
        <v>Yes</v>
      </c>
      <c r="AQ3668">
        <v>0</v>
      </c>
      <c r="AR3668" s="5">
        <f t="shared" si="519"/>
        <v>1477034.67</v>
      </c>
      <c r="AS3668" s="5">
        <f t="shared" si="520"/>
        <v>446442.92</v>
      </c>
      <c r="AT3668" t="s">
        <v>59</v>
      </c>
      <c r="AU3668" t="s">
        <v>6164</v>
      </c>
      <c r="AV3668" t="s">
        <v>6165</v>
      </c>
      <c r="AW3668" t="s">
        <v>6166</v>
      </c>
      <c r="AX3668" t="s">
        <v>6177</v>
      </c>
      <c r="AY3668">
        <v>56</v>
      </c>
      <c r="AZ3668">
        <v>0</v>
      </c>
      <c r="BA3668">
        <v>0</v>
      </c>
      <c r="BB3668" t="s">
        <v>6168</v>
      </c>
      <c r="BC3668">
        <v>0</v>
      </c>
      <c r="BD3668">
        <v>0</v>
      </c>
      <c r="BE3668" t="s">
        <v>6169</v>
      </c>
      <c r="BF3668" t="s">
        <v>6170</v>
      </c>
      <c r="BG3668">
        <v>0</v>
      </c>
      <c r="BH3668" t="s">
        <v>6171</v>
      </c>
      <c r="BI3668">
        <v>56</v>
      </c>
      <c r="BJ3668" t="s">
        <v>6187</v>
      </c>
      <c r="BK3668">
        <v>0</v>
      </c>
      <c r="BL3668">
        <v>75</v>
      </c>
      <c r="BM3668" s="3">
        <f t="shared" si="521"/>
        <v>0.73333333333333328</v>
      </c>
    </row>
    <row r="3669" spans="1:65">
      <c r="A3669" t="s">
        <v>3806</v>
      </c>
      <c r="B3669" s="2">
        <v>45879</v>
      </c>
      <c r="C3669" t="s">
        <v>3137</v>
      </c>
      <c r="D3669" t="s">
        <v>3639</v>
      </c>
      <c r="E3669">
        <v>8</v>
      </c>
      <c r="F3669" t="s">
        <v>78</v>
      </c>
      <c r="G3669" t="s">
        <v>50</v>
      </c>
      <c r="H3669" t="s">
        <v>185</v>
      </c>
      <c r="I3669" t="s">
        <v>64</v>
      </c>
      <c r="J3669" t="s">
        <v>53</v>
      </c>
      <c r="K3669" t="s">
        <v>75</v>
      </c>
      <c r="L3669" t="s">
        <v>67</v>
      </c>
      <c r="M3669" t="s">
        <v>68</v>
      </c>
      <c r="N3669" t="s">
        <v>94</v>
      </c>
      <c r="O3669" t="s">
        <v>70</v>
      </c>
      <c r="P3669">
        <v>75</v>
      </c>
      <c r="Q3669">
        <v>78</v>
      </c>
      <c r="R3669">
        <v>75</v>
      </c>
      <c r="S3669">
        <v>7</v>
      </c>
      <c r="T3669">
        <f t="shared" si="513"/>
        <v>68</v>
      </c>
      <c r="U3669">
        <v>68</v>
      </c>
      <c r="V3669">
        <f t="shared" si="514"/>
        <v>0</v>
      </c>
      <c r="W3669" s="3">
        <f t="shared" si="515"/>
        <v>9.3333333333333338E-2</v>
      </c>
      <c r="X3669">
        <v>36</v>
      </c>
      <c r="Y3669" s="4">
        <v>5.5</v>
      </c>
      <c r="Z3669" s="4">
        <v>1.5</v>
      </c>
      <c r="AA3669" s="5">
        <v>35977.120000000003</v>
      </c>
      <c r="AB3669" s="5">
        <f t="shared" si="516"/>
        <v>2446444.16</v>
      </c>
      <c r="AC3669" s="5">
        <v>22066.23</v>
      </c>
      <c r="AD3669" s="5">
        <f t="shared" si="517"/>
        <v>1654967.25</v>
      </c>
      <c r="AE3669" s="5">
        <v>123938.55</v>
      </c>
      <c r="AF3669" s="5">
        <v>34789.68</v>
      </c>
      <c r="AG3669" s="5">
        <v>9686.3799999999992</v>
      </c>
      <c r="AH3669" s="5">
        <v>2175</v>
      </c>
      <c r="AI3669" s="5">
        <v>27617.78</v>
      </c>
      <c r="AJ3669">
        <v>2</v>
      </c>
      <c r="AK3669" s="5">
        <v>17260.240000000002</v>
      </c>
      <c r="AL3669" s="5">
        <v>0</v>
      </c>
      <c r="AM3669" s="5">
        <v>48429.91</v>
      </c>
      <c r="AN3669">
        <v>4</v>
      </c>
      <c r="AO3669">
        <v>5</v>
      </c>
      <c r="AP3669" t="str">
        <f t="shared" si="518"/>
        <v>No</v>
      </c>
      <c r="AQ3669">
        <v>4</v>
      </c>
      <c r="AR3669" s="5">
        <f t="shared" si="519"/>
        <v>1918864.79</v>
      </c>
      <c r="AS3669" s="5">
        <f t="shared" si="520"/>
        <v>527579.37</v>
      </c>
      <c r="AT3669" t="s">
        <v>1641</v>
      </c>
      <c r="AU3669" t="s">
        <v>6173</v>
      </c>
      <c r="AV3669" t="s">
        <v>6174</v>
      </c>
      <c r="AW3669" t="s">
        <v>6175</v>
      </c>
      <c r="AX3669" t="s">
        <v>6167</v>
      </c>
      <c r="AY3669">
        <v>80</v>
      </c>
      <c r="AZ3669">
        <v>4</v>
      </c>
      <c r="BA3669">
        <v>0</v>
      </c>
      <c r="BB3669" t="s">
        <v>6168</v>
      </c>
      <c r="BC3669">
        <v>1</v>
      </c>
      <c r="BD3669">
        <v>0</v>
      </c>
      <c r="BE3669" t="s">
        <v>6178</v>
      </c>
      <c r="BF3669" t="s">
        <v>6210</v>
      </c>
      <c r="BG3669">
        <v>0</v>
      </c>
      <c r="BH3669" t="s">
        <v>6171</v>
      </c>
      <c r="BI3669">
        <v>39</v>
      </c>
      <c r="BJ3669" t="s">
        <v>6172</v>
      </c>
      <c r="BK3669">
        <v>0</v>
      </c>
      <c r="BL3669">
        <v>82</v>
      </c>
      <c r="BM3669" s="3">
        <f t="shared" si="521"/>
        <v>0.91463414634146345</v>
      </c>
    </row>
    <row r="3670" spans="1:65">
      <c r="A3670" t="s">
        <v>3807</v>
      </c>
      <c r="B3670" s="2">
        <v>45880</v>
      </c>
      <c r="C3670" t="s">
        <v>3137</v>
      </c>
      <c r="D3670" t="s">
        <v>3639</v>
      </c>
      <c r="E3670">
        <v>8</v>
      </c>
      <c r="F3670" t="s">
        <v>61</v>
      </c>
      <c r="G3670" t="s">
        <v>50</v>
      </c>
      <c r="H3670" t="s">
        <v>170</v>
      </c>
      <c r="I3670" t="s">
        <v>64</v>
      </c>
      <c r="J3670" t="s">
        <v>81</v>
      </c>
      <c r="K3670" t="s">
        <v>75</v>
      </c>
      <c r="L3670" t="s">
        <v>55</v>
      </c>
      <c r="M3670" t="s">
        <v>56</v>
      </c>
      <c r="N3670" t="s">
        <v>94</v>
      </c>
      <c r="O3670" t="s">
        <v>70</v>
      </c>
      <c r="P3670">
        <v>41</v>
      </c>
      <c r="Q3670">
        <v>42</v>
      </c>
      <c r="R3670">
        <v>40</v>
      </c>
      <c r="S3670">
        <v>1</v>
      </c>
      <c r="T3670">
        <f t="shared" si="513"/>
        <v>39</v>
      </c>
      <c r="U3670">
        <v>39</v>
      </c>
      <c r="V3670">
        <f t="shared" si="514"/>
        <v>0</v>
      </c>
      <c r="W3670" s="3">
        <f t="shared" si="515"/>
        <v>2.5000000000000001E-2</v>
      </c>
      <c r="X3670">
        <v>17</v>
      </c>
      <c r="Y3670" s="4">
        <v>3.9</v>
      </c>
      <c r="Z3670" s="4">
        <v>0.9</v>
      </c>
      <c r="AA3670" s="5">
        <v>77227.34</v>
      </c>
      <c r="AB3670" s="5">
        <f t="shared" si="516"/>
        <v>3011866.26</v>
      </c>
      <c r="AC3670" s="5">
        <v>52959.95</v>
      </c>
      <c r="AD3670" s="5">
        <f t="shared" si="517"/>
        <v>2118398</v>
      </c>
      <c r="AE3670" s="5">
        <v>116639.26</v>
      </c>
      <c r="AF3670" s="5">
        <v>34003.519999999997</v>
      </c>
      <c r="AG3670" s="5">
        <v>8391.9699999999993</v>
      </c>
      <c r="AH3670" s="5">
        <v>1305</v>
      </c>
      <c r="AI3670" s="5">
        <v>6800</v>
      </c>
      <c r="AJ3670">
        <v>0</v>
      </c>
      <c r="AK3670" s="5">
        <v>0</v>
      </c>
      <c r="AL3670" s="5">
        <v>0</v>
      </c>
      <c r="AM3670" s="5">
        <v>26182.87</v>
      </c>
      <c r="AN3670">
        <v>4</v>
      </c>
      <c r="AO3670">
        <v>3</v>
      </c>
      <c r="AP3670" t="str">
        <f t="shared" si="518"/>
        <v>Yes</v>
      </c>
      <c r="AQ3670">
        <v>0</v>
      </c>
      <c r="AR3670" s="5">
        <f t="shared" si="519"/>
        <v>2311720.62</v>
      </c>
      <c r="AS3670" s="5">
        <f t="shared" si="520"/>
        <v>700145.64</v>
      </c>
      <c r="AT3670" t="s">
        <v>59</v>
      </c>
      <c r="AU3670" t="s">
        <v>6164</v>
      </c>
      <c r="AV3670" t="s">
        <v>6165</v>
      </c>
      <c r="AW3670" t="s">
        <v>6166</v>
      </c>
      <c r="AX3670" t="s">
        <v>6167</v>
      </c>
      <c r="AY3670">
        <v>47</v>
      </c>
      <c r="AZ3670">
        <v>4</v>
      </c>
      <c r="BA3670">
        <v>0</v>
      </c>
      <c r="BB3670" t="s">
        <v>6168</v>
      </c>
      <c r="BC3670">
        <v>0</v>
      </c>
      <c r="BD3670">
        <v>0</v>
      </c>
      <c r="BE3670" t="s">
        <v>6169</v>
      </c>
      <c r="BF3670" t="s">
        <v>6170</v>
      </c>
      <c r="BG3670">
        <v>0</v>
      </c>
      <c r="BH3670" t="s">
        <v>6171</v>
      </c>
      <c r="BI3670">
        <v>40</v>
      </c>
      <c r="BJ3670" t="s">
        <v>6172</v>
      </c>
      <c r="BK3670">
        <v>0</v>
      </c>
      <c r="BL3670">
        <v>51</v>
      </c>
      <c r="BM3670" s="3">
        <f t="shared" si="521"/>
        <v>0.78431372549019607</v>
      </c>
    </row>
    <row r="3671" spans="1:65">
      <c r="A3671" t="s">
        <v>3808</v>
      </c>
      <c r="B3671" s="2">
        <v>45880</v>
      </c>
      <c r="C3671" t="s">
        <v>3137</v>
      </c>
      <c r="D3671" t="s">
        <v>3639</v>
      </c>
      <c r="E3671">
        <v>8</v>
      </c>
      <c r="F3671" t="s">
        <v>49</v>
      </c>
      <c r="G3671" t="s">
        <v>50</v>
      </c>
      <c r="H3671" t="s">
        <v>51</v>
      </c>
      <c r="I3671" t="s">
        <v>52</v>
      </c>
      <c r="J3671" t="s">
        <v>53</v>
      </c>
      <c r="K3671" t="s">
        <v>54</v>
      </c>
      <c r="L3671" t="s">
        <v>55</v>
      </c>
      <c r="M3671" t="s">
        <v>56</v>
      </c>
      <c r="N3671" t="s">
        <v>94</v>
      </c>
      <c r="O3671" t="s">
        <v>70</v>
      </c>
      <c r="P3671">
        <v>64</v>
      </c>
      <c r="Q3671">
        <v>69</v>
      </c>
      <c r="R3671">
        <v>66</v>
      </c>
      <c r="S3671">
        <v>2</v>
      </c>
      <c r="T3671">
        <f t="shared" si="513"/>
        <v>64</v>
      </c>
      <c r="U3671">
        <v>64</v>
      </c>
      <c r="V3671">
        <f t="shared" si="514"/>
        <v>0</v>
      </c>
      <c r="W3671" s="3">
        <f t="shared" si="515"/>
        <v>3.0303030303030304E-2</v>
      </c>
      <c r="X3671">
        <v>34</v>
      </c>
      <c r="Y3671" s="4">
        <v>5.0999999999999996</v>
      </c>
      <c r="Z3671" s="4">
        <v>1.3</v>
      </c>
      <c r="AA3671" s="5">
        <v>38943.58</v>
      </c>
      <c r="AB3671" s="5">
        <f t="shared" si="516"/>
        <v>2492389.12</v>
      </c>
      <c r="AC3671" s="5">
        <v>23673.119999999999</v>
      </c>
      <c r="AD3671" s="5">
        <f t="shared" si="517"/>
        <v>1562425.92</v>
      </c>
      <c r="AE3671" s="5">
        <v>116362.37</v>
      </c>
      <c r="AF3671" s="5">
        <v>30482.12</v>
      </c>
      <c r="AG3671" s="5">
        <v>10473.709999999999</v>
      </c>
      <c r="AH3671" s="5">
        <v>1885</v>
      </c>
      <c r="AI3671" s="5">
        <v>6400</v>
      </c>
      <c r="AJ3671">
        <v>0</v>
      </c>
      <c r="AK3671" s="5">
        <v>0</v>
      </c>
      <c r="AL3671" s="5">
        <v>0</v>
      </c>
      <c r="AM3671" s="5">
        <v>40072.6</v>
      </c>
      <c r="AN3671">
        <v>4</v>
      </c>
      <c r="AO3671">
        <v>3</v>
      </c>
      <c r="AP3671" t="str">
        <f t="shared" si="518"/>
        <v>Yes</v>
      </c>
      <c r="AQ3671">
        <v>1</v>
      </c>
      <c r="AR3671" s="5">
        <f t="shared" si="519"/>
        <v>1768101.72</v>
      </c>
      <c r="AS3671" s="5">
        <f t="shared" si="520"/>
        <v>724287.4</v>
      </c>
      <c r="AT3671" t="s">
        <v>59</v>
      </c>
      <c r="AU3671" t="s">
        <v>6164</v>
      </c>
      <c r="AV3671" t="s">
        <v>6165</v>
      </c>
      <c r="AW3671" t="s">
        <v>6166</v>
      </c>
      <c r="AX3671" t="s">
        <v>6167</v>
      </c>
      <c r="AY3671">
        <v>67</v>
      </c>
      <c r="AZ3671">
        <v>0</v>
      </c>
      <c r="BA3671">
        <v>0</v>
      </c>
      <c r="BB3671" t="s">
        <v>6168</v>
      </c>
      <c r="BC3671">
        <v>0</v>
      </c>
      <c r="BD3671">
        <v>0</v>
      </c>
      <c r="BE3671" t="s">
        <v>6169</v>
      </c>
      <c r="BF3671" t="s">
        <v>6170</v>
      </c>
      <c r="BG3671">
        <v>0</v>
      </c>
      <c r="BH3671" t="s">
        <v>6171</v>
      </c>
      <c r="BI3671">
        <v>55</v>
      </c>
      <c r="BJ3671" t="s">
        <v>6187</v>
      </c>
      <c r="BK3671">
        <v>0</v>
      </c>
      <c r="BL3671">
        <v>77</v>
      </c>
      <c r="BM3671" s="3">
        <f t="shared" si="521"/>
        <v>0.8571428571428571</v>
      </c>
    </row>
    <row r="3672" spans="1:65">
      <c r="A3672" t="s">
        <v>3809</v>
      </c>
      <c r="B3672" s="2">
        <v>45880</v>
      </c>
      <c r="C3672" t="s">
        <v>3137</v>
      </c>
      <c r="D3672" t="s">
        <v>3639</v>
      </c>
      <c r="E3672">
        <v>8</v>
      </c>
      <c r="F3672" t="s">
        <v>61</v>
      </c>
      <c r="G3672" t="s">
        <v>50</v>
      </c>
      <c r="H3672" t="s">
        <v>157</v>
      </c>
      <c r="I3672" t="s">
        <v>52</v>
      </c>
      <c r="J3672" t="s">
        <v>65</v>
      </c>
      <c r="K3672" t="s">
        <v>75</v>
      </c>
      <c r="L3672" t="s">
        <v>92</v>
      </c>
      <c r="M3672" t="s">
        <v>56</v>
      </c>
      <c r="N3672" t="s">
        <v>69</v>
      </c>
      <c r="O3672" t="s">
        <v>120</v>
      </c>
      <c r="P3672">
        <v>53</v>
      </c>
      <c r="Q3672">
        <v>57</v>
      </c>
      <c r="R3672">
        <v>55</v>
      </c>
      <c r="S3672">
        <v>1</v>
      </c>
      <c r="T3672">
        <f t="shared" si="513"/>
        <v>54</v>
      </c>
      <c r="U3672">
        <v>51</v>
      </c>
      <c r="V3672">
        <f t="shared" si="514"/>
        <v>3</v>
      </c>
      <c r="W3672" s="3">
        <f t="shared" si="515"/>
        <v>1.8181818181818181E-2</v>
      </c>
      <c r="X3672">
        <v>14</v>
      </c>
      <c r="Y3672" s="4">
        <v>7.2</v>
      </c>
      <c r="Z3672" s="4">
        <v>1.4</v>
      </c>
      <c r="AA3672" s="5">
        <v>51442.23</v>
      </c>
      <c r="AB3672" s="5">
        <f t="shared" si="516"/>
        <v>2623553.73</v>
      </c>
      <c r="AC3672" s="5">
        <v>34975.15</v>
      </c>
      <c r="AD3672" s="5">
        <f t="shared" si="517"/>
        <v>1923633.25</v>
      </c>
      <c r="AE3672" s="5">
        <v>126593.32</v>
      </c>
      <c r="AF3672" s="5">
        <v>34106.6</v>
      </c>
      <c r="AG3672" s="5">
        <v>8098.66</v>
      </c>
      <c r="AH3672" s="5">
        <v>2030</v>
      </c>
      <c r="AI3672" s="5">
        <v>4600</v>
      </c>
      <c r="AJ3672">
        <v>0</v>
      </c>
      <c r="AK3672" s="5">
        <v>0</v>
      </c>
      <c r="AL3672" s="5">
        <v>2855.15</v>
      </c>
      <c r="AM3672" s="5">
        <v>34071.32</v>
      </c>
      <c r="AN3672">
        <v>4</v>
      </c>
      <c r="AO3672">
        <v>4</v>
      </c>
      <c r="AP3672" t="str">
        <f t="shared" si="518"/>
        <v>Yes</v>
      </c>
      <c r="AQ3672">
        <v>1</v>
      </c>
      <c r="AR3672" s="5">
        <f t="shared" si="519"/>
        <v>2135988.2999999998</v>
      </c>
      <c r="AS3672" s="5">
        <f t="shared" si="520"/>
        <v>487565.43</v>
      </c>
      <c r="AT3672" t="s">
        <v>59</v>
      </c>
      <c r="AU3672" t="s">
        <v>6164</v>
      </c>
      <c r="AV3672" t="s">
        <v>6165</v>
      </c>
      <c r="AW3672" t="s">
        <v>6166</v>
      </c>
      <c r="AX3672" t="s">
        <v>6177</v>
      </c>
      <c r="AY3672">
        <v>56</v>
      </c>
      <c r="AZ3672">
        <v>1</v>
      </c>
      <c r="BA3672">
        <v>25</v>
      </c>
      <c r="BB3672" t="s">
        <v>6180</v>
      </c>
      <c r="BC3672">
        <v>0</v>
      </c>
      <c r="BD3672">
        <v>0</v>
      </c>
      <c r="BE3672" t="s">
        <v>6169</v>
      </c>
      <c r="BF3672" t="s">
        <v>6170</v>
      </c>
      <c r="BG3672">
        <v>0</v>
      </c>
      <c r="BH3672" t="s">
        <v>6171</v>
      </c>
      <c r="BI3672">
        <v>18</v>
      </c>
      <c r="BJ3672" t="s">
        <v>6172</v>
      </c>
      <c r="BK3672">
        <v>0</v>
      </c>
      <c r="BL3672">
        <v>62</v>
      </c>
      <c r="BM3672" s="3">
        <f t="shared" si="521"/>
        <v>0.88709677419354838</v>
      </c>
    </row>
    <row r="3673" spans="1:65">
      <c r="A3673" t="s">
        <v>3810</v>
      </c>
      <c r="B3673" s="2">
        <v>45880</v>
      </c>
      <c r="C3673" t="s">
        <v>3137</v>
      </c>
      <c r="D3673" t="s">
        <v>3639</v>
      </c>
      <c r="E3673">
        <v>8</v>
      </c>
      <c r="F3673" t="s">
        <v>72</v>
      </c>
      <c r="G3673" t="s">
        <v>62</v>
      </c>
      <c r="H3673" t="s">
        <v>155</v>
      </c>
      <c r="I3673" t="s">
        <v>64</v>
      </c>
      <c r="J3673" t="s">
        <v>65</v>
      </c>
      <c r="K3673" t="s">
        <v>75</v>
      </c>
      <c r="L3673" t="s">
        <v>55</v>
      </c>
      <c r="M3673" t="s">
        <v>56</v>
      </c>
      <c r="N3673" t="s">
        <v>69</v>
      </c>
      <c r="O3673" t="s">
        <v>70</v>
      </c>
      <c r="P3673">
        <v>54</v>
      </c>
      <c r="Q3673">
        <v>54</v>
      </c>
      <c r="R3673">
        <v>55</v>
      </c>
      <c r="S3673">
        <v>1</v>
      </c>
      <c r="T3673">
        <f t="shared" si="513"/>
        <v>54</v>
      </c>
      <c r="U3673">
        <v>53</v>
      </c>
      <c r="V3673">
        <f t="shared" si="514"/>
        <v>1</v>
      </c>
      <c r="W3673" s="3">
        <f t="shared" si="515"/>
        <v>1.8181818181818181E-2</v>
      </c>
      <c r="X3673">
        <v>23</v>
      </c>
      <c r="Y3673" s="4">
        <v>4.8</v>
      </c>
      <c r="Z3673" s="4">
        <v>1.2</v>
      </c>
      <c r="AA3673" s="5">
        <v>52037.48</v>
      </c>
      <c r="AB3673" s="5">
        <f t="shared" si="516"/>
        <v>2757986.44</v>
      </c>
      <c r="AC3673" s="5">
        <v>35031.65</v>
      </c>
      <c r="AD3673" s="5">
        <f t="shared" si="517"/>
        <v>1926740.75</v>
      </c>
      <c r="AE3673" s="5">
        <v>116554.82</v>
      </c>
      <c r="AF3673" s="5">
        <v>32786.49</v>
      </c>
      <c r="AG3673" s="5">
        <v>9289.14</v>
      </c>
      <c r="AH3673" s="5">
        <v>1740</v>
      </c>
      <c r="AI3673" s="5">
        <v>4600</v>
      </c>
      <c r="AJ3673">
        <v>0</v>
      </c>
      <c r="AK3673" s="5">
        <v>0</v>
      </c>
      <c r="AL3673" s="5">
        <v>973.02</v>
      </c>
      <c r="AM3673" s="5">
        <v>32960.69</v>
      </c>
      <c r="AN3673">
        <v>4</v>
      </c>
      <c r="AO3673">
        <v>4</v>
      </c>
      <c r="AP3673" t="str">
        <f t="shared" si="518"/>
        <v>Yes</v>
      </c>
      <c r="AQ3673">
        <v>0</v>
      </c>
      <c r="AR3673" s="5">
        <f t="shared" si="519"/>
        <v>2125644.91</v>
      </c>
      <c r="AS3673" s="5">
        <f t="shared" si="520"/>
        <v>632341.53</v>
      </c>
      <c r="AT3673" t="s">
        <v>59</v>
      </c>
      <c r="AU3673" t="s">
        <v>6164</v>
      </c>
      <c r="AV3673" t="s">
        <v>6165</v>
      </c>
      <c r="AW3673" t="s">
        <v>6166</v>
      </c>
      <c r="AX3673" t="s">
        <v>6184</v>
      </c>
      <c r="AY3673">
        <v>54</v>
      </c>
      <c r="AZ3673">
        <v>0</v>
      </c>
      <c r="BA3673">
        <v>16</v>
      </c>
      <c r="BB3673" t="s">
        <v>6191</v>
      </c>
      <c r="BC3673">
        <v>0</v>
      </c>
      <c r="BD3673">
        <v>0</v>
      </c>
      <c r="BE3673" t="s">
        <v>6169</v>
      </c>
      <c r="BF3673" t="s">
        <v>6170</v>
      </c>
      <c r="BG3673">
        <v>0</v>
      </c>
      <c r="BH3673" t="s">
        <v>6171</v>
      </c>
      <c r="BI3673">
        <v>36</v>
      </c>
      <c r="BJ3673" t="s">
        <v>6172</v>
      </c>
      <c r="BK3673">
        <v>0</v>
      </c>
      <c r="BL3673">
        <v>61</v>
      </c>
      <c r="BM3673" s="3">
        <f t="shared" si="521"/>
        <v>0.90163934426229508</v>
      </c>
    </row>
    <row r="3674" spans="1:65">
      <c r="A3674" t="s">
        <v>3811</v>
      </c>
      <c r="B3674" s="2">
        <v>45880</v>
      </c>
      <c r="C3674" t="s">
        <v>3137</v>
      </c>
      <c r="D3674" t="s">
        <v>3639</v>
      </c>
      <c r="E3674">
        <v>8</v>
      </c>
      <c r="F3674" t="s">
        <v>72</v>
      </c>
      <c r="G3674" t="s">
        <v>50</v>
      </c>
      <c r="H3674" t="s">
        <v>73</v>
      </c>
      <c r="I3674" t="s">
        <v>52</v>
      </c>
      <c r="J3674" t="s">
        <v>53</v>
      </c>
      <c r="K3674" t="s">
        <v>54</v>
      </c>
      <c r="L3674" t="s">
        <v>87</v>
      </c>
      <c r="M3674" t="s">
        <v>56</v>
      </c>
      <c r="N3674" t="s">
        <v>109</v>
      </c>
      <c r="O3674" t="s">
        <v>82</v>
      </c>
      <c r="P3674">
        <v>63</v>
      </c>
      <c r="Q3674">
        <v>64</v>
      </c>
      <c r="R3674">
        <v>65</v>
      </c>
      <c r="S3674">
        <v>2</v>
      </c>
      <c r="T3674">
        <f t="shared" si="513"/>
        <v>63</v>
      </c>
      <c r="U3674">
        <v>61</v>
      </c>
      <c r="V3674">
        <f t="shared" si="514"/>
        <v>2</v>
      </c>
      <c r="W3674" s="3">
        <f t="shared" si="515"/>
        <v>3.0769230769230771E-2</v>
      </c>
      <c r="X3674">
        <v>36</v>
      </c>
      <c r="Y3674" s="4">
        <v>7.6</v>
      </c>
      <c r="Z3674" s="4">
        <v>2.1</v>
      </c>
      <c r="AA3674" s="5">
        <v>38962.51</v>
      </c>
      <c r="AB3674" s="5">
        <f t="shared" si="516"/>
        <v>2376713.11</v>
      </c>
      <c r="AC3674" s="5">
        <v>24185.119999999999</v>
      </c>
      <c r="AD3674" s="5">
        <f t="shared" si="517"/>
        <v>1572032.8</v>
      </c>
      <c r="AE3674" s="5">
        <v>116913.41</v>
      </c>
      <c r="AF3674" s="5">
        <v>28605.87</v>
      </c>
      <c r="AG3674" s="5">
        <v>10676.85</v>
      </c>
      <c r="AH3674" s="5">
        <v>3045</v>
      </c>
      <c r="AI3674" s="5">
        <v>6400</v>
      </c>
      <c r="AJ3674">
        <v>0</v>
      </c>
      <c r="AK3674" s="5">
        <v>0</v>
      </c>
      <c r="AL3674" s="5">
        <v>1394.49</v>
      </c>
      <c r="AM3674" s="5">
        <v>87264.39</v>
      </c>
      <c r="AN3674">
        <v>8</v>
      </c>
      <c r="AO3674">
        <v>8</v>
      </c>
      <c r="AP3674" t="str">
        <f t="shared" si="518"/>
        <v>Yes</v>
      </c>
      <c r="AQ3674">
        <v>1</v>
      </c>
      <c r="AR3674" s="5">
        <f t="shared" si="519"/>
        <v>1826332.81</v>
      </c>
      <c r="AS3674" s="5">
        <f t="shared" si="520"/>
        <v>550380.30000000005</v>
      </c>
      <c r="AT3674" t="s">
        <v>59</v>
      </c>
      <c r="AU3674" t="s">
        <v>6164</v>
      </c>
      <c r="AV3674" t="s">
        <v>6165</v>
      </c>
      <c r="AW3674" t="s">
        <v>6166</v>
      </c>
      <c r="AX3674" t="s">
        <v>6184</v>
      </c>
      <c r="AY3674">
        <v>65</v>
      </c>
      <c r="AZ3674">
        <v>0</v>
      </c>
      <c r="BA3674">
        <v>22</v>
      </c>
      <c r="BB3674" t="s">
        <v>6198</v>
      </c>
      <c r="BC3674">
        <v>0</v>
      </c>
      <c r="BD3674">
        <v>0</v>
      </c>
      <c r="BE3674" t="s">
        <v>6169</v>
      </c>
      <c r="BF3674" t="s">
        <v>6170</v>
      </c>
      <c r="BG3674">
        <v>0</v>
      </c>
      <c r="BH3674" t="s">
        <v>6171</v>
      </c>
      <c r="BI3674">
        <v>43</v>
      </c>
      <c r="BJ3674" t="s">
        <v>6172</v>
      </c>
      <c r="BK3674">
        <v>0</v>
      </c>
      <c r="BL3674">
        <v>70</v>
      </c>
      <c r="BM3674" s="3">
        <f t="shared" si="521"/>
        <v>0.9285714285714286</v>
      </c>
    </row>
    <row r="3675" spans="1:65">
      <c r="A3675" t="s">
        <v>3812</v>
      </c>
      <c r="B3675" s="2">
        <v>45880</v>
      </c>
      <c r="C3675" t="s">
        <v>3137</v>
      </c>
      <c r="D3675" t="s">
        <v>3639</v>
      </c>
      <c r="E3675">
        <v>8</v>
      </c>
      <c r="F3675" t="s">
        <v>72</v>
      </c>
      <c r="G3675" t="s">
        <v>79</v>
      </c>
      <c r="H3675" t="s">
        <v>159</v>
      </c>
      <c r="I3675" t="s">
        <v>52</v>
      </c>
      <c r="J3675" t="s">
        <v>53</v>
      </c>
      <c r="K3675" t="s">
        <v>75</v>
      </c>
      <c r="L3675" t="s">
        <v>92</v>
      </c>
      <c r="M3675" t="s">
        <v>56</v>
      </c>
      <c r="N3675" t="s">
        <v>57</v>
      </c>
      <c r="O3675" t="s">
        <v>58</v>
      </c>
      <c r="P3675">
        <v>68</v>
      </c>
      <c r="Q3675">
        <v>73</v>
      </c>
      <c r="R3675">
        <v>72</v>
      </c>
      <c r="S3675">
        <v>2</v>
      </c>
      <c r="T3675">
        <f t="shared" si="513"/>
        <v>70</v>
      </c>
      <c r="U3675">
        <v>66</v>
      </c>
      <c r="V3675">
        <f t="shared" si="514"/>
        <v>4</v>
      </c>
      <c r="W3675" s="3">
        <f t="shared" si="515"/>
        <v>2.7777777777777776E-2</v>
      </c>
      <c r="X3675">
        <v>29</v>
      </c>
      <c r="Y3675" s="4">
        <v>5</v>
      </c>
      <c r="Z3675" s="4">
        <v>1.4</v>
      </c>
      <c r="AA3675" s="5">
        <v>35729.199999999997</v>
      </c>
      <c r="AB3675" s="5">
        <f t="shared" si="516"/>
        <v>2358127.2000000002</v>
      </c>
      <c r="AC3675" s="5">
        <v>23893.52</v>
      </c>
      <c r="AD3675" s="5">
        <f t="shared" si="517"/>
        <v>1720333.44</v>
      </c>
      <c r="AE3675" s="5">
        <v>130666.8</v>
      </c>
      <c r="AF3675" s="5">
        <v>32493.37</v>
      </c>
      <c r="AG3675" s="5">
        <v>9236.6200000000008</v>
      </c>
      <c r="AH3675" s="5">
        <v>2030</v>
      </c>
      <c r="AI3675" s="5">
        <v>6400</v>
      </c>
      <c r="AJ3675">
        <v>0</v>
      </c>
      <c r="AK3675" s="5">
        <v>0</v>
      </c>
      <c r="AL3675" s="5">
        <v>2603.3000000000002</v>
      </c>
      <c r="AM3675" s="5">
        <v>44054.25</v>
      </c>
      <c r="AN3675">
        <v>4</v>
      </c>
      <c r="AO3675">
        <v>4</v>
      </c>
      <c r="AP3675" t="str">
        <f t="shared" si="518"/>
        <v>Yes</v>
      </c>
      <c r="AQ3675">
        <v>1</v>
      </c>
      <c r="AR3675" s="5">
        <f t="shared" si="519"/>
        <v>1947817.78</v>
      </c>
      <c r="AS3675" s="5">
        <f t="shared" si="520"/>
        <v>410309.42</v>
      </c>
      <c r="AT3675" t="s">
        <v>59</v>
      </c>
      <c r="AU3675" t="s">
        <v>6164</v>
      </c>
      <c r="AV3675" t="s">
        <v>6165</v>
      </c>
      <c r="AW3675" t="s">
        <v>6166</v>
      </c>
      <c r="AX3675" t="s">
        <v>6167</v>
      </c>
      <c r="AY3675">
        <v>70</v>
      </c>
      <c r="AZ3675">
        <v>0</v>
      </c>
      <c r="BA3675">
        <v>30</v>
      </c>
      <c r="BB3675" t="s">
        <v>6180</v>
      </c>
      <c r="BC3675">
        <v>0</v>
      </c>
      <c r="BD3675">
        <v>0</v>
      </c>
      <c r="BE3675" t="s">
        <v>6169</v>
      </c>
      <c r="BF3675" t="s">
        <v>6170</v>
      </c>
      <c r="BG3675">
        <v>0</v>
      </c>
      <c r="BH3675" t="s">
        <v>6171</v>
      </c>
      <c r="BI3675">
        <v>40</v>
      </c>
      <c r="BJ3675" t="s">
        <v>6172</v>
      </c>
      <c r="BK3675">
        <v>0</v>
      </c>
      <c r="BL3675">
        <v>79</v>
      </c>
      <c r="BM3675" s="3">
        <f t="shared" si="521"/>
        <v>0.91139240506329111</v>
      </c>
    </row>
    <row r="3676" spans="1:65">
      <c r="A3676" t="s">
        <v>3813</v>
      </c>
      <c r="B3676" s="2">
        <v>45880</v>
      </c>
      <c r="C3676" t="s">
        <v>3137</v>
      </c>
      <c r="D3676" t="s">
        <v>3639</v>
      </c>
      <c r="E3676">
        <v>8</v>
      </c>
      <c r="F3676" t="s">
        <v>78</v>
      </c>
      <c r="G3676" t="s">
        <v>62</v>
      </c>
      <c r="H3676" t="s">
        <v>153</v>
      </c>
      <c r="I3676" t="s">
        <v>52</v>
      </c>
      <c r="J3676" t="s">
        <v>53</v>
      </c>
      <c r="K3676" t="s">
        <v>75</v>
      </c>
      <c r="L3676" t="s">
        <v>87</v>
      </c>
      <c r="M3676" t="s">
        <v>56</v>
      </c>
      <c r="N3676" t="s">
        <v>94</v>
      </c>
      <c r="O3676" t="s">
        <v>120</v>
      </c>
      <c r="P3676">
        <v>71</v>
      </c>
      <c r="Q3676">
        <v>76</v>
      </c>
      <c r="R3676">
        <v>71</v>
      </c>
      <c r="S3676">
        <v>2</v>
      </c>
      <c r="T3676">
        <f t="shared" si="513"/>
        <v>69</v>
      </c>
      <c r="U3676">
        <v>68</v>
      </c>
      <c r="V3676">
        <f t="shared" si="514"/>
        <v>1</v>
      </c>
      <c r="W3676" s="3">
        <f t="shared" si="515"/>
        <v>2.8169014084507043E-2</v>
      </c>
      <c r="X3676">
        <v>38</v>
      </c>
      <c r="Y3676" s="4">
        <v>5.9</v>
      </c>
      <c r="Z3676" s="4">
        <v>1.3</v>
      </c>
      <c r="AA3676" s="5">
        <v>35845.35</v>
      </c>
      <c r="AB3676" s="5">
        <f t="shared" si="516"/>
        <v>2437483.7999999998</v>
      </c>
      <c r="AC3676" s="5">
        <v>24088.02</v>
      </c>
      <c r="AD3676" s="5">
        <f t="shared" si="517"/>
        <v>1710249.42</v>
      </c>
      <c r="AE3676" s="5">
        <v>124677.09</v>
      </c>
      <c r="AF3676" s="5">
        <v>35460.379999999997</v>
      </c>
      <c r="AG3676" s="5">
        <v>10724.88</v>
      </c>
      <c r="AH3676" s="5">
        <v>1885</v>
      </c>
      <c r="AI3676" s="5">
        <v>6400</v>
      </c>
      <c r="AJ3676">
        <v>0</v>
      </c>
      <c r="AK3676" s="5">
        <v>0</v>
      </c>
      <c r="AL3676" s="5">
        <v>633.83000000000004</v>
      </c>
      <c r="AM3676" s="5">
        <v>42402.68</v>
      </c>
      <c r="AN3676">
        <v>4</v>
      </c>
      <c r="AO3676">
        <v>4</v>
      </c>
      <c r="AP3676" t="str">
        <f t="shared" si="518"/>
        <v>Yes</v>
      </c>
      <c r="AQ3676">
        <v>0</v>
      </c>
      <c r="AR3676" s="5">
        <f t="shared" si="519"/>
        <v>1932433.28</v>
      </c>
      <c r="AS3676" s="5">
        <f t="shared" si="520"/>
        <v>505050.52</v>
      </c>
      <c r="AT3676" t="s">
        <v>59</v>
      </c>
      <c r="AU3676" t="s">
        <v>6164</v>
      </c>
      <c r="AV3676" t="s">
        <v>6165</v>
      </c>
      <c r="AW3676" t="s">
        <v>6166</v>
      </c>
      <c r="AX3676" t="s">
        <v>6167</v>
      </c>
      <c r="AY3676">
        <v>72</v>
      </c>
      <c r="AZ3676">
        <v>0</v>
      </c>
      <c r="BA3676">
        <v>16</v>
      </c>
      <c r="BB3676" t="s">
        <v>6191</v>
      </c>
      <c r="BC3676">
        <v>0</v>
      </c>
      <c r="BD3676">
        <v>0</v>
      </c>
      <c r="BE3676" t="s">
        <v>6169</v>
      </c>
      <c r="BF3676" t="s">
        <v>6170</v>
      </c>
      <c r="BG3676">
        <v>0</v>
      </c>
      <c r="BH3676" t="s">
        <v>6171</v>
      </c>
      <c r="BI3676">
        <v>55</v>
      </c>
      <c r="BJ3676" t="s">
        <v>6187</v>
      </c>
      <c r="BK3676">
        <v>0</v>
      </c>
      <c r="BL3676">
        <v>79</v>
      </c>
      <c r="BM3676" s="3">
        <f t="shared" si="521"/>
        <v>0.89873417721518989</v>
      </c>
    </row>
    <row r="3677" spans="1:65">
      <c r="A3677" t="s">
        <v>3814</v>
      </c>
      <c r="B3677" s="2">
        <v>45880</v>
      </c>
      <c r="C3677" t="s">
        <v>3137</v>
      </c>
      <c r="D3677" t="s">
        <v>3639</v>
      </c>
      <c r="E3677">
        <v>8</v>
      </c>
      <c r="F3677" t="s">
        <v>72</v>
      </c>
      <c r="G3677" t="s">
        <v>50</v>
      </c>
      <c r="H3677" t="s">
        <v>179</v>
      </c>
      <c r="I3677" t="s">
        <v>74</v>
      </c>
      <c r="J3677" t="s">
        <v>53</v>
      </c>
      <c r="K3677" t="s">
        <v>75</v>
      </c>
      <c r="L3677" t="s">
        <v>67</v>
      </c>
      <c r="M3677" t="s">
        <v>68</v>
      </c>
      <c r="N3677" t="s">
        <v>76</v>
      </c>
      <c r="O3677" t="s">
        <v>70</v>
      </c>
      <c r="P3677">
        <v>65</v>
      </c>
      <c r="Q3677">
        <v>66</v>
      </c>
      <c r="R3677">
        <v>66</v>
      </c>
      <c r="S3677">
        <v>2</v>
      </c>
      <c r="T3677">
        <f t="shared" si="513"/>
        <v>64</v>
      </c>
      <c r="U3677">
        <v>64</v>
      </c>
      <c r="V3677">
        <f t="shared" si="514"/>
        <v>0</v>
      </c>
      <c r="W3677" s="3">
        <f t="shared" si="515"/>
        <v>3.0303030303030304E-2</v>
      </c>
      <c r="X3677">
        <v>24</v>
      </c>
      <c r="Y3677" s="4">
        <v>6.3</v>
      </c>
      <c r="Z3677" s="4">
        <v>1.7</v>
      </c>
      <c r="AA3677" s="5">
        <v>36077.4</v>
      </c>
      <c r="AB3677" s="5">
        <f t="shared" si="516"/>
        <v>2308953.6</v>
      </c>
      <c r="AC3677" s="5">
        <v>22033.13</v>
      </c>
      <c r="AD3677" s="5">
        <f t="shared" si="517"/>
        <v>1454186.58</v>
      </c>
      <c r="AE3677" s="5">
        <v>112599.31</v>
      </c>
      <c r="AF3677" s="5">
        <v>28296.080000000002</v>
      </c>
      <c r="AG3677" s="5">
        <v>8760.81</v>
      </c>
      <c r="AH3677" s="5">
        <v>2465</v>
      </c>
      <c r="AI3677" s="5">
        <v>6400</v>
      </c>
      <c r="AJ3677">
        <v>1</v>
      </c>
      <c r="AK3677" s="5">
        <v>8432.8700000000008</v>
      </c>
      <c r="AL3677" s="5">
        <v>0</v>
      </c>
      <c r="AM3677" s="5">
        <v>43972.45</v>
      </c>
      <c r="AN3677">
        <v>4</v>
      </c>
      <c r="AO3677">
        <v>4</v>
      </c>
      <c r="AP3677" t="str">
        <f t="shared" si="518"/>
        <v>Yes</v>
      </c>
      <c r="AQ3677">
        <v>2</v>
      </c>
      <c r="AR3677" s="5">
        <f t="shared" si="519"/>
        <v>1665113.1</v>
      </c>
      <c r="AS3677" s="5">
        <f t="shared" si="520"/>
        <v>643840.5</v>
      </c>
      <c r="AT3677" t="s">
        <v>59</v>
      </c>
      <c r="AU3677" t="s">
        <v>6189</v>
      </c>
      <c r="AV3677" t="s">
        <v>6201</v>
      </c>
      <c r="AW3677" t="s">
        <v>6175</v>
      </c>
      <c r="AX3677" t="s">
        <v>6184</v>
      </c>
      <c r="AY3677">
        <v>68</v>
      </c>
      <c r="AZ3677">
        <v>0</v>
      </c>
      <c r="BA3677">
        <v>0</v>
      </c>
      <c r="BB3677" t="s">
        <v>6168</v>
      </c>
      <c r="BC3677">
        <v>0</v>
      </c>
      <c r="BD3677">
        <v>0</v>
      </c>
      <c r="BE3677" t="s">
        <v>6169</v>
      </c>
      <c r="BF3677" t="s">
        <v>6210</v>
      </c>
      <c r="BG3677">
        <v>0</v>
      </c>
      <c r="BH3677" t="s">
        <v>6171</v>
      </c>
      <c r="BI3677">
        <v>41</v>
      </c>
      <c r="BJ3677" t="s">
        <v>6172</v>
      </c>
      <c r="BK3677">
        <v>0</v>
      </c>
      <c r="BL3677">
        <v>74</v>
      </c>
      <c r="BM3677" s="3">
        <f t="shared" si="521"/>
        <v>0.89189189189189189</v>
      </c>
    </row>
    <row r="3678" spans="1:65">
      <c r="A3678" t="s">
        <v>3815</v>
      </c>
      <c r="B3678" s="2">
        <v>45880</v>
      </c>
      <c r="C3678" t="s">
        <v>3137</v>
      </c>
      <c r="D3678" t="s">
        <v>3639</v>
      </c>
      <c r="E3678">
        <v>8</v>
      </c>
      <c r="F3678" t="s">
        <v>61</v>
      </c>
      <c r="G3678" t="s">
        <v>62</v>
      </c>
      <c r="H3678" t="s">
        <v>115</v>
      </c>
      <c r="I3678" t="s">
        <v>52</v>
      </c>
      <c r="J3678" t="s">
        <v>53</v>
      </c>
      <c r="K3678" t="s">
        <v>75</v>
      </c>
      <c r="L3678" t="s">
        <v>55</v>
      </c>
      <c r="M3678" t="s">
        <v>68</v>
      </c>
      <c r="N3678" t="s">
        <v>109</v>
      </c>
      <c r="O3678" t="s">
        <v>58</v>
      </c>
      <c r="P3678">
        <v>64</v>
      </c>
      <c r="Q3678">
        <v>66</v>
      </c>
      <c r="R3678">
        <v>64</v>
      </c>
      <c r="S3678">
        <v>2</v>
      </c>
      <c r="T3678">
        <f t="shared" si="513"/>
        <v>62</v>
      </c>
      <c r="U3678">
        <v>62</v>
      </c>
      <c r="V3678">
        <f t="shared" si="514"/>
        <v>0</v>
      </c>
      <c r="W3678" s="3">
        <f t="shared" si="515"/>
        <v>3.125E-2</v>
      </c>
      <c r="X3678">
        <v>17</v>
      </c>
      <c r="Y3678" s="4">
        <v>0</v>
      </c>
      <c r="Z3678" s="4">
        <v>1</v>
      </c>
      <c r="AA3678" s="5">
        <v>36428.32</v>
      </c>
      <c r="AB3678" s="5">
        <f t="shared" si="516"/>
        <v>2258555.84</v>
      </c>
      <c r="AC3678" s="5">
        <v>22573.91</v>
      </c>
      <c r="AD3678" s="5">
        <f t="shared" si="517"/>
        <v>1444730.24</v>
      </c>
      <c r="AE3678" s="5">
        <v>114530.84</v>
      </c>
      <c r="AF3678" s="5">
        <v>27181.32</v>
      </c>
      <c r="AG3678" s="5">
        <v>8412.36</v>
      </c>
      <c r="AH3678" s="5">
        <v>1450</v>
      </c>
      <c r="AI3678" s="5">
        <v>6400</v>
      </c>
      <c r="AJ3678">
        <v>1</v>
      </c>
      <c r="AK3678" s="5">
        <v>8137.77</v>
      </c>
      <c r="AL3678" s="5">
        <v>0</v>
      </c>
      <c r="AM3678" s="5">
        <v>91232.2</v>
      </c>
      <c r="AN3678">
        <v>8</v>
      </c>
      <c r="AO3678">
        <v>7</v>
      </c>
      <c r="AP3678" t="str">
        <f t="shared" si="518"/>
        <v>Yes</v>
      </c>
      <c r="AQ3678">
        <v>2</v>
      </c>
      <c r="AR3678" s="5">
        <f t="shared" si="519"/>
        <v>1702074.73</v>
      </c>
      <c r="AS3678" s="5">
        <f t="shared" si="520"/>
        <v>556481.11</v>
      </c>
      <c r="AT3678" t="s">
        <v>59</v>
      </c>
      <c r="AU3678" t="s">
        <v>6194</v>
      </c>
      <c r="AV3678" t="s">
        <v>6195</v>
      </c>
      <c r="AW3678" t="s">
        <v>6183</v>
      </c>
      <c r="AX3678" t="s">
        <v>6167</v>
      </c>
      <c r="AY3678">
        <v>70</v>
      </c>
      <c r="AZ3678">
        <v>3</v>
      </c>
      <c r="BA3678">
        <v>0</v>
      </c>
      <c r="BB3678" t="s">
        <v>6168</v>
      </c>
      <c r="BC3678">
        <v>0</v>
      </c>
      <c r="BD3678">
        <v>0</v>
      </c>
      <c r="BE3678" t="s">
        <v>6169</v>
      </c>
      <c r="BF3678" t="s">
        <v>6170</v>
      </c>
      <c r="BG3678">
        <v>0</v>
      </c>
      <c r="BH3678" t="s">
        <v>6171</v>
      </c>
      <c r="BI3678">
        <v>31</v>
      </c>
      <c r="BJ3678" t="s">
        <v>6172</v>
      </c>
      <c r="BK3678">
        <v>0</v>
      </c>
      <c r="BL3678">
        <v>75</v>
      </c>
      <c r="BM3678" s="3">
        <f t="shared" si="521"/>
        <v>0.85333333333333339</v>
      </c>
    </row>
    <row r="3679" spans="1:65">
      <c r="A3679" t="s">
        <v>3816</v>
      </c>
      <c r="B3679" s="2">
        <v>45880</v>
      </c>
      <c r="C3679" t="s">
        <v>3137</v>
      </c>
      <c r="D3679" t="s">
        <v>3639</v>
      </c>
      <c r="E3679">
        <v>8</v>
      </c>
      <c r="F3679" t="s">
        <v>72</v>
      </c>
      <c r="G3679" t="s">
        <v>50</v>
      </c>
      <c r="H3679" t="s">
        <v>138</v>
      </c>
      <c r="I3679" t="s">
        <v>74</v>
      </c>
      <c r="J3679" t="s">
        <v>53</v>
      </c>
      <c r="K3679" t="s">
        <v>75</v>
      </c>
      <c r="L3679" t="s">
        <v>55</v>
      </c>
      <c r="M3679" t="s">
        <v>56</v>
      </c>
      <c r="N3679" t="s">
        <v>76</v>
      </c>
      <c r="O3679" t="s">
        <v>70</v>
      </c>
      <c r="P3679">
        <v>58</v>
      </c>
      <c r="Q3679">
        <v>60</v>
      </c>
      <c r="R3679">
        <v>59</v>
      </c>
      <c r="S3679">
        <v>1</v>
      </c>
      <c r="T3679">
        <f t="shared" si="513"/>
        <v>58</v>
      </c>
      <c r="U3679">
        <v>57</v>
      </c>
      <c r="V3679">
        <f t="shared" si="514"/>
        <v>1</v>
      </c>
      <c r="W3679" s="3">
        <f t="shared" si="515"/>
        <v>1.6949152542372881E-2</v>
      </c>
      <c r="X3679">
        <v>8</v>
      </c>
      <c r="Y3679" s="4">
        <v>1.1000000000000001</v>
      </c>
      <c r="Z3679" s="4">
        <v>1.1000000000000001</v>
      </c>
      <c r="AA3679" s="5">
        <v>35774.67</v>
      </c>
      <c r="AB3679" s="5">
        <f t="shared" si="516"/>
        <v>2039156.19</v>
      </c>
      <c r="AC3679" s="5">
        <v>23467.35</v>
      </c>
      <c r="AD3679" s="5">
        <f t="shared" si="517"/>
        <v>1384573.65</v>
      </c>
      <c r="AE3679" s="5">
        <v>100977.1</v>
      </c>
      <c r="AF3679" s="5">
        <v>26009.94</v>
      </c>
      <c r="AG3679" s="5">
        <v>7227.94</v>
      </c>
      <c r="AH3679" s="5">
        <v>1595</v>
      </c>
      <c r="AI3679" s="5">
        <v>3200</v>
      </c>
      <c r="AJ3679">
        <v>0</v>
      </c>
      <c r="AK3679" s="5">
        <v>0</v>
      </c>
      <c r="AL3679" s="5">
        <v>686.85</v>
      </c>
      <c r="AM3679" s="5">
        <v>44339.61</v>
      </c>
      <c r="AN3679">
        <v>4</v>
      </c>
      <c r="AO3679">
        <v>6</v>
      </c>
      <c r="AP3679" t="str">
        <f t="shared" si="518"/>
        <v>No</v>
      </c>
      <c r="AQ3679">
        <v>3</v>
      </c>
      <c r="AR3679" s="5">
        <f t="shared" si="519"/>
        <v>1568610.09</v>
      </c>
      <c r="AS3679" s="5">
        <f t="shared" si="520"/>
        <v>470546.1</v>
      </c>
      <c r="AT3679" t="s">
        <v>59</v>
      </c>
      <c r="AU3679" t="s">
        <v>6164</v>
      </c>
      <c r="AV3679" t="s">
        <v>6165</v>
      </c>
      <c r="AW3679" t="s">
        <v>6166</v>
      </c>
      <c r="AX3679" t="s">
        <v>6167</v>
      </c>
      <c r="AY3679">
        <v>58</v>
      </c>
      <c r="AZ3679">
        <v>0</v>
      </c>
      <c r="BA3679">
        <v>12</v>
      </c>
      <c r="BB3679" t="s">
        <v>6191</v>
      </c>
      <c r="BC3679">
        <v>0</v>
      </c>
      <c r="BD3679">
        <v>2</v>
      </c>
      <c r="BE3679" t="s">
        <v>6188</v>
      </c>
      <c r="BF3679" t="s">
        <v>6170</v>
      </c>
      <c r="BG3679">
        <v>0</v>
      </c>
      <c r="BH3679" t="s">
        <v>6171</v>
      </c>
      <c r="BI3679">
        <v>34</v>
      </c>
      <c r="BJ3679" t="s">
        <v>6172</v>
      </c>
      <c r="BK3679">
        <v>0</v>
      </c>
      <c r="BL3679">
        <v>74</v>
      </c>
      <c r="BM3679" s="3">
        <f t="shared" si="521"/>
        <v>0.79729729729729726</v>
      </c>
    </row>
    <row r="3680" spans="1:65">
      <c r="A3680" t="s">
        <v>3817</v>
      </c>
      <c r="B3680" s="2">
        <v>45880</v>
      </c>
      <c r="C3680" t="s">
        <v>3137</v>
      </c>
      <c r="D3680" t="s">
        <v>3639</v>
      </c>
      <c r="E3680">
        <v>8</v>
      </c>
      <c r="F3680" t="s">
        <v>72</v>
      </c>
      <c r="G3680" t="s">
        <v>79</v>
      </c>
      <c r="H3680" t="s">
        <v>213</v>
      </c>
      <c r="I3680" t="s">
        <v>64</v>
      </c>
      <c r="J3680" t="s">
        <v>65</v>
      </c>
      <c r="K3680" t="s">
        <v>75</v>
      </c>
      <c r="L3680" t="s">
        <v>92</v>
      </c>
      <c r="M3680" t="s">
        <v>68</v>
      </c>
      <c r="N3680" t="s">
        <v>76</v>
      </c>
      <c r="O3680" t="s">
        <v>58</v>
      </c>
      <c r="P3680">
        <v>42</v>
      </c>
      <c r="Q3680">
        <v>45</v>
      </c>
      <c r="R3680">
        <v>44</v>
      </c>
      <c r="S3680">
        <v>1</v>
      </c>
      <c r="T3680">
        <f t="shared" si="513"/>
        <v>43</v>
      </c>
      <c r="U3680">
        <v>41</v>
      </c>
      <c r="V3680">
        <f t="shared" si="514"/>
        <v>2</v>
      </c>
      <c r="W3680" s="3">
        <f t="shared" si="515"/>
        <v>2.2727272727272728E-2</v>
      </c>
      <c r="X3680">
        <v>4</v>
      </c>
      <c r="Y3680" s="4">
        <v>5</v>
      </c>
      <c r="Z3680" s="4">
        <v>1.8</v>
      </c>
      <c r="AA3680" s="5">
        <v>52446.9</v>
      </c>
      <c r="AB3680" s="5">
        <f t="shared" si="516"/>
        <v>2150322.9</v>
      </c>
      <c r="AC3680" s="5">
        <v>33590.35</v>
      </c>
      <c r="AD3680" s="5">
        <f t="shared" si="517"/>
        <v>1477975.4</v>
      </c>
      <c r="AE3680" s="5">
        <v>94344.26</v>
      </c>
      <c r="AF3680" s="5">
        <v>26916.93</v>
      </c>
      <c r="AG3680" s="5">
        <v>7008.69</v>
      </c>
      <c r="AH3680" s="5">
        <v>2610</v>
      </c>
      <c r="AI3680" s="5">
        <v>4600</v>
      </c>
      <c r="AJ3680">
        <v>0</v>
      </c>
      <c r="AK3680" s="5">
        <v>0</v>
      </c>
      <c r="AL3680" s="5">
        <v>1903.24</v>
      </c>
      <c r="AM3680" s="5">
        <v>28156.44</v>
      </c>
      <c r="AN3680">
        <v>4</v>
      </c>
      <c r="AO3680">
        <v>5</v>
      </c>
      <c r="AP3680" t="str">
        <f t="shared" si="518"/>
        <v>No</v>
      </c>
      <c r="AQ3680">
        <v>2</v>
      </c>
      <c r="AR3680" s="5">
        <f t="shared" si="519"/>
        <v>1643514.96</v>
      </c>
      <c r="AS3680" s="5">
        <f t="shared" si="520"/>
        <v>506807.94</v>
      </c>
      <c r="AT3680" t="s">
        <v>59</v>
      </c>
      <c r="AU3680" t="s">
        <v>6164</v>
      </c>
      <c r="AV3680" t="s">
        <v>6165</v>
      </c>
      <c r="AW3680" t="s">
        <v>6166</v>
      </c>
      <c r="AX3680" t="s">
        <v>6167</v>
      </c>
      <c r="AY3680">
        <v>43</v>
      </c>
      <c r="AZ3680">
        <v>0</v>
      </c>
      <c r="BA3680">
        <v>22</v>
      </c>
      <c r="BB3680" t="s">
        <v>6180</v>
      </c>
      <c r="BC3680">
        <v>1</v>
      </c>
      <c r="BD3680">
        <v>0</v>
      </c>
      <c r="BE3680" t="s">
        <v>6178</v>
      </c>
      <c r="BF3680" t="s">
        <v>6170</v>
      </c>
      <c r="BG3680">
        <v>0</v>
      </c>
      <c r="BH3680" t="s">
        <v>6171</v>
      </c>
      <c r="BI3680">
        <v>26</v>
      </c>
      <c r="BJ3680" t="s">
        <v>6172</v>
      </c>
      <c r="BK3680">
        <v>0</v>
      </c>
      <c r="BL3680">
        <v>60</v>
      </c>
      <c r="BM3680" s="3">
        <f t="shared" si="521"/>
        <v>0.73333333333333328</v>
      </c>
    </row>
    <row r="3681" spans="1:65">
      <c r="A3681" t="s">
        <v>3818</v>
      </c>
      <c r="B3681" s="2">
        <v>45880</v>
      </c>
      <c r="C3681" t="s">
        <v>3137</v>
      </c>
      <c r="D3681" t="s">
        <v>3639</v>
      </c>
      <c r="E3681">
        <v>8</v>
      </c>
      <c r="F3681" t="s">
        <v>49</v>
      </c>
      <c r="G3681" t="s">
        <v>50</v>
      </c>
      <c r="H3681" t="s">
        <v>51</v>
      </c>
      <c r="I3681" t="s">
        <v>74</v>
      </c>
      <c r="J3681" t="s">
        <v>65</v>
      </c>
      <c r="K3681" t="s">
        <v>66</v>
      </c>
      <c r="L3681" t="s">
        <v>67</v>
      </c>
      <c r="M3681" t="s">
        <v>68</v>
      </c>
      <c r="N3681" t="s">
        <v>94</v>
      </c>
      <c r="O3681" t="s">
        <v>82</v>
      </c>
      <c r="P3681">
        <v>45</v>
      </c>
      <c r="Q3681">
        <v>47</v>
      </c>
      <c r="R3681">
        <v>47</v>
      </c>
      <c r="S3681">
        <v>4</v>
      </c>
      <c r="T3681">
        <f t="shared" si="513"/>
        <v>43</v>
      </c>
      <c r="U3681">
        <v>43</v>
      </c>
      <c r="V3681">
        <f t="shared" si="514"/>
        <v>0</v>
      </c>
      <c r="W3681" s="3">
        <f t="shared" si="515"/>
        <v>8.5106382978723402E-2</v>
      </c>
      <c r="X3681">
        <v>27</v>
      </c>
      <c r="Y3681" s="4">
        <v>6.9</v>
      </c>
      <c r="Z3681" s="4">
        <v>1</v>
      </c>
      <c r="AA3681" s="5">
        <v>48550.59</v>
      </c>
      <c r="AB3681" s="5">
        <f t="shared" si="516"/>
        <v>2087675.37</v>
      </c>
      <c r="AC3681" s="5">
        <v>32605.95</v>
      </c>
      <c r="AD3681" s="5">
        <f t="shared" si="517"/>
        <v>1532479.65</v>
      </c>
      <c r="AE3681" s="5">
        <v>103167.83</v>
      </c>
      <c r="AF3681" s="5">
        <v>29960.01</v>
      </c>
      <c r="AG3681" s="5">
        <v>9268.6</v>
      </c>
      <c r="AH3681" s="5">
        <v>1450</v>
      </c>
      <c r="AI3681" s="5">
        <v>20844.03</v>
      </c>
      <c r="AJ3681">
        <v>1</v>
      </c>
      <c r="AK3681" s="5">
        <v>14045.25</v>
      </c>
      <c r="AL3681" s="5">
        <v>0</v>
      </c>
      <c r="AM3681" s="5">
        <v>29729.38</v>
      </c>
      <c r="AN3681">
        <v>4</v>
      </c>
      <c r="AO3681">
        <v>3</v>
      </c>
      <c r="AP3681" t="str">
        <f t="shared" si="518"/>
        <v>Yes</v>
      </c>
      <c r="AQ3681">
        <v>2</v>
      </c>
      <c r="AR3681" s="5">
        <f t="shared" si="519"/>
        <v>1740944.75</v>
      </c>
      <c r="AS3681" s="5">
        <f t="shared" si="520"/>
        <v>346730.62</v>
      </c>
      <c r="AT3681" t="s">
        <v>1641</v>
      </c>
      <c r="AU3681" t="s">
        <v>6199</v>
      </c>
      <c r="AV3681" t="s">
        <v>6200</v>
      </c>
      <c r="AW3681" t="s">
        <v>6175</v>
      </c>
      <c r="AX3681" t="s">
        <v>6184</v>
      </c>
      <c r="AY3681">
        <v>49</v>
      </c>
      <c r="AZ3681">
        <v>4</v>
      </c>
      <c r="BA3681">
        <v>0</v>
      </c>
      <c r="BB3681" t="s">
        <v>6168</v>
      </c>
      <c r="BC3681">
        <v>0</v>
      </c>
      <c r="BD3681">
        <v>0</v>
      </c>
      <c r="BE3681" t="s">
        <v>6169</v>
      </c>
      <c r="BF3681" t="s">
        <v>6212</v>
      </c>
      <c r="BG3681">
        <v>1</v>
      </c>
      <c r="BH3681" t="s">
        <v>6186</v>
      </c>
      <c r="BI3681">
        <v>24</v>
      </c>
      <c r="BJ3681" t="s">
        <v>6172</v>
      </c>
      <c r="BK3681">
        <v>0</v>
      </c>
      <c r="BL3681">
        <v>63</v>
      </c>
      <c r="BM3681" s="3">
        <f t="shared" si="521"/>
        <v>0.74603174603174605</v>
      </c>
    </row>
    <row r="3682" spans="1:65">
      <c r="A3682" t="s">
        <v>3819</v>
      </c>
      <c r="B3682" s="2">
        <v>45880</v>
      </c>
      <c r="C3682" t="s">
        <v>3137</v>
      </c>
      <c r="D3682" t="s">
        <v>3639</v>
      </c>
      <c r="E3682">
        <v>8</v>
      </c>
      <c r="F3682" t="s">
        <v>49</v>
      </c>
      <c r="G3682" t="s">
        <v>50</v>
      </c>
      <c r="H3682" t="s">
        <v>108</v>
      </c>
      <c r="I3682" t="s">
        <v>74</v>
      </c>
      <c r="J3682" t="s">
        <v>53</v>
      </c>
      <c r="K3682" t="s">
        <v>66</v>
      </c>
      <c r="L3682" t="s">
        <v>87</v>
      </c>
      <c r="M3682" t="s">
        <v>56</v>
      </c>
      <c r="N3682" t="s">
        <v>57</v>
      </c>
      <c r="O3682" t="s">
        <v>82</v>
      </c>
      <c r="P3682">
        <v>61</v>
      </c>
      <c r="Q3682">
        <v>64</v>
      </c>
      <c r="R3682">
        <v>63</v>
      </c>
      <c r="S3682">
        <v>1</v>
      </c>
      <c r="T3682">
        <f t="shared" si="513"/>
        <v>62</v>
      </c>
      <c r="U3682">
        <v>59</v>
      </c>
      <c r="V3682">
        <f t="shared" si="514"/>
        <v>3</v>
      </c>
      <c r="W3682" s="3">
        <f t="shared" si="515"/>
        <v>1.5873015873015872E-2</v>
      </c>
      <c r="X3682">
        <v>21</v>
      </c>
      <c r="Y3682" s="4">
        <v>5.6</v>
      </c>
      <c r="Z3682" s="4">
        <v>1.7</v>
      </c>
      <c r="AA3682" s="5">
        <v>33907.33</v>
      </c>
      <c r="AB3682" s="5">
        <f t="shared" si="516"/>
        <v>2000532.47</v>
      </c>
      <c r="AC3682" s="5">
        <v>24108.87</v>
      </c>
      <c r="AD3682" s="5">
        <f t="shared" si="517"/>
        <v>1518858.81</v>
      </c>
      <c r="AE3682" s="5">
        <v>107769.58</v>
      </c>
      <c r="AF3682" s="5">
        <v>28695.31</v>
      </c>
      <c r="AG3682" s="5">
        <v>8353.91</v>
      </c>
      <c r="AH3682" s="5">
        <v>2465</v>
      </c>
      <c r="AI3682" s="5">
        <v>3200</v>
      </c>
      <c r="AJ3682">
        <v>0</v>
      </c>
      <c r="AK3682" s="5">
        <v>0</v>
      </c>
      <c r="AL3682" s="5">
        <v>1974.63</v>
      </c>
      <c r="AM3682" s="5">
        <v>44270.43</v>
      </c>
      <c r="AN3682">
        <v>4</v>
      </c>
      <c r="AO3682">
        <v>5</v>
      </c>
      <c r="AP3682" t="str">
        <f t="shared" si="518"/>
        <v>No</v>
      </c>
      <c r="AQ3682">
        <v>3</v>
      </c>
      <c r="AR3682" s="5">
        <f t="shared" si="519"/>
        <v>1715587.67</v>
      </c>
      <c r="AS3682" s="5">
        <f t="shared" si="520"/>
        <v>284944.8</v>
      </c>
      <c r="AT3682" t="s">
        <v>59</v>
      </c>
      <c r="AU3682" t="s">
        <v>6164</v>
      </c>
      <c r="AV3682" t="s">
        <v>6165</v>
      </c>
      <c r="AW3682" t="s">
        <v>6166</v>
      </c>
      <c r="AX3682" t="s">
        <v>6167</v>
      </c>
      <c r="AY3682">
        <v>61</v>
      </c>
      <c r="AZ3682">
        <v>0</v>
      </c>
      <c r="BA3682">
        <v>21</v>
      </c>
      <c r="BB3682" t="s">
        <v>6180</v>
      </c>
      <c r="BC3682">
        <v>0</v>
      </c>
      <c r="BD3682">
        <v>1</v>
      </c>
      <c r="BE3682" t="s">
        <v>6188</v>
      </c>
      <c r="BF3682" t="s">
        <v>6170</v>
      </c>
      <c r="BG3682">
        <v>0</v>
      </c>
      <c r="BH3682" t="s">
        <v>6171</v>
      </c>
      <c r="BI3682">
        <v>36</v>
      </c>
      <c r="BJ3682" t="s">
        <v>6172</v>
      </c>
      <c r="BK3682">
        <v>0</v>
      </c>
      <c r="BL3682">
        <v>73</v>
      </c>
      <c r="BM3682" s="3">
        <f t="shared" si="521"/>
        <v>0.86301369863013699</v>
      </c>
    </row>
    <row r="3683" spans="1:65">
      <c r="A3683" t="s">
        <v>3820</v>
      </c>
      <c r="B3683" s="2">
        <v>45880</v>
      </c>
      <c r="C3683" t="s">
        <v>3137</v>
      </c>
      <c r="D3683" t="s">
        <v>3639</v>
      </c>
      <c r="E3683">
        <v>8</v>
      </c>
      <c r="F3683" t="s">
        <v>49</v>
      </c>
      <c r="G3683" t="s">
        <v>79</v>
      </c>
      <c r="H3683" t="s">
        <v>262</v>
      </c>
      <c r="I3683" t="s">
        <v>74</v>
      </c>
      <c r="J3683" t="s">
        <v>53</v>
      </c>
      <c r="K3683" t="s">
        <v>75</v>
      </c>
      <c r="L3683" t="s">
        <v>92</v>
      </c>
      <c r="M3683" t="s">
        <v>56</v>
      </c>
      <c r="N3683" t="s">
        <v>69</v>
      </c>
      <c r="O3683" t="s">
        <v>70</v>
      </c>
      <c r="P3683">
        <v>65</v>
      </c>
      <c r="Q3683">
        <v>65</v>
      </c>
      <c r="R3683">
        <v>62</v>
      </c>
      <c r="S3683">
        <v>1</v>
      </c>
      <c r="T3683">
        <f t="shared" si="513"/>
        <v>61</v>
      </c>
      <c r="U3683">
        <v>61</v>
      </c>
      <c r="V3683">
        <f t="shared" si="514"/>
        <v>0</v>
      </c>
      <c r="W3683" s="3">
        <f t="shared" si="515"/>
        <v>1.6129032258064516E-2</v>
      </c>
      <c r="X3683">
        <v>14</v>
      </c>
      <c r="Y3683" s="4">
        <v>0.4</v>
      </c>
      <c r="Z3683" s="4">
        <v>0.7</v>
      </c>
      <c r="AA3683" s="5">
        <v>35805.14</v>
      </c>
      <c r="AB3683" s="5">
        <f t="shared" si="516"/>
        <v>2184113.54</v>
      </c>
      <c r="AC3683" s="5">
        <v>23646.12</v>
      </c>
      <c r="AD3683" s="5">
        <f t="shared" si="517"/>
        <v>1466059.44</v>
      </c>
      <c r="AE3683" s="5">
        <v>107191.26</v>
      </c>
      <c r="AF3683" s="5">
        <v>29066.9</v>
      </c>
      <c r="AG3683" s="5">
        <v>8273.77</v>
      </c>
      <c r="AH3683" s="5">
        <v>1015</v>
      </c>
      <c r="AI3683" s="5">
        <v>3200</v>
      </c>
      <c r="AJ3683">
        <v>0</v>
      </c>
      <c r="AK3683" s="5">
        <v>0</v>
      </c>
      <c r="AL3683" s="5">
        <v>0</v>
      </c>
      <c r="AM3683" s="5">
        <v>41363.79</v>
      </c>
      <c r="AN3683">
        <v>4</v>
      </c>
      <c r="AO3683">
        <v>3</v>
      </c>
      <c r="AP3683" t="str">
        <f t="shared" si="518"/>
        <v>Yes</v>
      </c>
      <c r="AQ3683">
        <v>1</v>
      </c>
      <c r="AR3683" s="5">
        <f t="shared" si="519"/>
        <v>1656170.16</v>
      </c>
      <c r="AS3683" s="5">
        <f t="shared" si="520"/>
        <v>527943.38</v>
      </c>
      <c r="AT3683" t="s">
        <v>59</v>
      </c>
      <c r="AU3683" t="s">
        <v>6164</v>
      </c>
      <c r="AV3683" t="s">
        <v>6165</v>
      </c>
      <c r="AW3683" t="s">
        <v>6166</v>
      </c>
      <c r="AX3683" t="s">
        <v>6167</v>
      </c>
      <c r="AY3683">
        <v>65</v>
      </c>
      <c r="AZ3683">
        <v>0</v>
      </c>
      <c r="BA3683">
        <v>0</v>
      </c>
      <c r="BB3683" t="s">
        <v>6168</v>
      </c>
      <c r="BC3683">
        <v>0</v>
      </c>
      <c r="BD3683">
        <v>0</v>
      </c>
      <c r="BE3683" t="s">
        <v>6169</v>
      </c>
      <c r="BF3683" t="s">
        <v>6170</v>
      </c>
      <c r="BG3683">
        <v>0</v>
      </c>
      <c r="BH3683" t="s">
        <v>6171</v>
      </c>
      <c r="BI3683">
        <v>35</v>
      </c>
      <c r="BJ3683" t="s">
        <v>6172</v>
      </c>
      <c r="BK3683">
        <v>0</v>
      </c>
      <c r="BL3683">
        <v>70</v>
      </c>
      <c r="BM3683" s="3">
        <f t="shared" si="521"/>
        <v>0.88571428571428568</v>
      </c>
    </row>
    <row r="3684" spans="1:65">
      <c r="A3684" t="s">
        <v>3821</v>
      </c>
      <c r="B3684" s="2">
        <v>45880</v>
      </c>
      <c r="C3684" t="s">
        <v>3137</v>
      </c>
      <c r="D3684" t="s">
        <v>3639</v>
      </c>
      <c r="E3684">
        <v>8</v>
      </c>
      <c r="F3684" t="s">
        <v>78</v>
      </c>
      <c r="G3684" t="s">
        <v>79</v>
      </c>
      <c r="H3684" t="s">
        <v>143</v>
      </c>
      <c r="I3684" t="s">
        <v>52</v>
      </c>
      <c r="J3684" t="s">
        <v>65</v>
      </c>
      <c r="K3684" t="s">
        <v>75</v>
      </c>
      <c r="L3684" t="s">
        <v>92</v>
      </c>
      <c r="M3684" t="s">
        <v>56</v>
      </c>
      <c r="N3684" t="s">
        <v>57</v>
      </c>
      <c r="O3684" t="s">
        <v>82</v>
      </c>
      <c r="P3684">
        <v>49</v>
      </c>
      <c r="Q3684">
        <v>53</v>
      </c>
      <c r="R3684">
        <v>50</v>
      </c>
      <c r="S3684">
        <v>1</v>
      </c>
      <c r="T3684">
        <f t="shared" si="513"/>
        <v>49</v>
      </c>
      <c r="U3684">
        <v>47</v>
      </c>
      <c r="V3684">
        <f t="shared" si="514"/>
        <v>2</v>
      </c>
      <c r="W3684" s="3">
        <f t="shared" si="515"/>
        <v>0.02</v>
      </c>
      <c r="X3684">
        <v>28</v>
      </c>
      <c r="Y3684" s="4">
        <v>4.0999999999999996</v>
      </c>
      <c r="Z3684" s="4">
        <v>2.2000000000000002</v>
      </c>
      <c r="AA3684" s="5">
        <v>52010.35</v>
      </c>
      <c r="AB3684" s="5">
        <f t="shared" si="516"/>
        <v>2444486.4500000002</v>
      </c>
      <c r="AC3684" s="5">
        <v>35138.35</v>
      </c>
      <c r="AD3684" s="5">
        <f t="shared" si="517"/>
        <v>1756917.5</v>
      </c>
      <c r="AE3684" s="5">
        <v>116170.89</v>
      </c>
      <c r="AF3684" s="5">
        <v>32513.66</v>
      </c>
      <c r="AG3684" s="5">
        <v>9032.33</v>
      </c>
      <c r="AH3684" s="5">
        <v>3190</v>
      </c>
      <c r="AI3684" s="5">
        <v>4600</v>
      </c>
      <c r="AJ3684">
        <v>0</v>
      </c>
      <c r="AK3684" s="5">
        <v>0</v>
      </c>
      <c r="AL3684" s="5">
        <v>2045.09</v>
      </c>
      <c r="AM3684" s="5">
        <v>31643.08</v>
      </c>
      <c r="AN3684">
        <v>4</v>
      </c>
      <c r="AO3684">
        <v>5</v>
      </c>
      <c r="AP3684" t="str">
        <f t="shared" si="518"/>
        <v>No</v>
      </c>
      <c r="AQ3684">
        <v>2</v>
      </c>
      <c r="AR3684" s="5">
        <f t="shared" si="519"/>
        <v>1956112.55</v>
      </c>
      <c r="AS3684" s="5">
        <f t="shared" si="520"/>
        <v>488373.9</v>
      </c>
      <c r="AT3684" t="s">
        <v>59</v>
      </c>
      <c r="AU3684" t="s">
        <v>6164</v>
      </c>
      <c r="AV3684" t="s">
        <v>6165</v>
      </c>
      <c r="AW3684" t="s">
        <v>6166</v>
      </c>
      <c r="AX3684" t="s">
        <v>6167</v>
      </c>
      <c r="AY3684">
        <v>52</v>
      </c>
      <c r="AZ3684">
        <v>0</v>
      </c>
      <c r="BA3684">
        <v>16</v>
      </c>
      <c r="BB3684" t="s">
        <v>6191</v>
      </c>
      <c r="BC3684">
        <v>0</v>
      </c>
      <c r="BD3684">
        <v>1</v>
      </c>
      <c r="BE3684" t="s">
        <v>6188</v>
      </c>
      <c r="BF3684" t="s">
        <v>6170</v>
      </c>
      <c r="BG3684">
        <v>1</v>
      </c>
      <c r="BH3684" t="s">
        <v>6179</v>
      </c>
      <c r="BI3684">
        <v>46</v>
      </c>
      <c r="BJ3684" t="s">
        <v>6172</v>
      </c>
      <c r="BK3684">
        <v>0</v>
      </c>
      <c r="BL3684">
        <v>65</v>
      </c>
      <c r="BM3684" s="3">
        <f t="shared" si="521"/>
        <v>0.76923076923076927</v>
      </c>
    </row>
    <row r="3685" spans="1:65">
      <c r="A3685" t="s">
        <v>3822</v>
      </c>
      <c r="B3685" s="2">
        <v>45880</v>
      </c>
      <c r="C3685" t="s">
        <v>3137</v>
      </c>
      <c r="D3685" t="s">
        <v>3639</v>
      </c>
      <c r="E3685">
        <v>8</v>
      </c>
      <c r="F3685" t="s">
        <v>78</v>
      </c>
      <c r="G3685" t="s">
        <v>79</v>
      </c>
      <c r="H3685" t="s">
        <v>113</v>
      </c>
      <c r="I3685" t="s">
        <v>52</v>
      </c>
      <c r="J3685" t="s">
        <v>81</v>
      </c>
      <c r="K3685" t="s">
        <v>54</v>
      </c>
      <c r="L3685" t="s">
        <v>55</v>
      </c>
      <c r="M3685" t="s">
        <v>56</v>
      </c>
      <c r="N3685" t="s">
        <v>94</v>
      </c>
      <c r="O3685" t="s">
        <v>120</v>
      </c>
      <c r="P3685">
        <v>39</v>
      </c>
      <c r="Q3685">
        <v>41</v>
      </c>
      <c r="R3685">
        <v>39</v>
      </c>
      <c r="S3685">
        <v>1</v>
      </c>
      <c r="T3685">
        <f t="shared" si="513"/>
        <v>38</v>
      </c>
      <c r="U3685">
        <v>38</v>
      </c>
      <c r="V3685">
        <f t="shared" si="514"/>
        <v>0</v>
      </c>
      <c r="W3685" s="3">
        <f t="shared" si="515"/>
        <v>2.564102564102564E-2</v>
      </c>
      <c r="X3685">
        <v>17</v>
      </c>
      <c r="Y3685" s="4">
        <v>0</v>
      </c>
      <c r="Z3685" s="4">
        <v>0.4</v>
      </c>
      <c r="AA3685" s="5">
        <v>83272.77</v>
      </c>
      <c r="AB3685" s="5">
        <f t="shared" si="516"/>
        <v>3164365.26</v>
      </c>
      <c r="AC3685" s="5">
        <v>53115.92</v>
      </c>
      <c r="AD3685" s="5">
        <f t="shared" si="517"/>
        <v>2071520.88</v>
      </c>
      <c r="AE3685" s="5">
        <v>124565.13</v>
      </c>
      <c r="AF3685" s="5">
        <v>35266.230000000003</v>
      </c>
      <c r="AG3685" s="5">
        <v>8569.1</v>
      </c>
      <c r="AH3685" s="5">
        <v>580</v>
      </c>
      <c r="AI3685" s="5">
        <v>6800</v>
      </c>
      <c r="AJ3685">
        <v>0</v>
      </c>
      <c r="AK3685" s="5">
        <v>0</v>
      </c>
      <c r="AL3685" s="5">
        <v>0</v>
      </c>
      <c r="AM3685" s="5">
        <v>27155.22</v>
      </c>
      <c r="AN3685">
        <v>4</v>
      </c>
      <c r="AO3685">
        <v>5</v>
      </c>
      <c r="AP3685" t="str">
        <f t="shared" si="518"/>
        <v>No</v>
      </c>
      <c r="AQ3685">
        <v>2</v>
      </c>
      <c r="AR3685" s="5">
        <f t="shared" si="519"/>
        <v>2274456.56</v>
      </c>
      <c r="AS3685" s="5">
        <f t="shared" si="520"/>
        <v>889908.7</v>
      </c>
      <c r="AT3685" t="s">
        <v>116</v>
      </c>
      <c r="AU3685" t="s">
        <v>6164</v>
      </c>
      <c r="AV3685" t="s">
        <v>6165</v>
      </c>
      <c r="AW3685" t="s">
        <v>6166</v>
      </c>
      <c r="AX3685" t="s">
        <v>6207</v>
      </c>
      <c r="AY3685">
        <v>42</v>
      </c>
      <c r="AZ3685">
        <v>0</v>
      </c>
      <c r="BA3685">
        <v>0</v>
      </c>
      <c r="BB3685" t="s">
        <v>6168</v>
      </c>
      <c r="BC3685">
        <v>1</v>
      </c>
      <c r="BD3685">
        <v>0</v>
      </c>
      <c r="BE3685" t="s">
        <v>6196</v>
      </c>
      <c r="BF3685" t="s">
        <v>6170</v>
      </c>
      <c r="BG3685">
        <v>0</v>
      </c>
      <c r="BH3685" t="s">
        <v>6171</v>
      </c>
      <c r="BI3685">
        <v>32</v>
      </c>
      <c r="BJ3685" t="s">
        <v>6172</v>
      </c>
      <c r="BK3685">
        <v>0</v>
      </c>
      <c r="BL3685">
        <v>52</v>
      </c>
      <c r="BM3685" s="3">
        <f t="shared" si="521"/>
        <v>0.75</v>
      </c>
    </row>
    <row r="3686" spans="1:65">
      <c r="A3686" t="s">
        <v>3823</v>
      </c>
      <c r="B3686" s="2">
        <v>45880</v>
      </c>
      <c r="C3686" t="s">
        <v>3137</v>
      </c>
      <c r="D3686" t="s">
        <v>3639</v>
      </c>
      <c r="E3686">
        <v>8</v>
      </c>
      <c r="F3686" t="s">
        <v>72</v>
      </c>
      <c r="G3686" t="s">
        <v>79</v>
      </c>
      <c r="H3686" t="s">
        <v>102</v>
      </c>
      <c r="I3686" t="s">
        <v>74</v>
      </c>
      <c r="J3686" t="s">
        <v>53</v>
      </c>
      <c r="K3686" t="s">
        <v>75</v>
      </c>
      <c r="L3686" t="s">
        <v>67</v>
      </c>
      <c r="M3686" t="s">
        <v>56</v>
      </c>
      <c r="N3686" t="s">
        <v>94</v>
      </c>
      <c r="O3686" t="s">
        <v>58</v>
      </c>
      <c r="P3686">
        <v>64</v>
      </c>
      <c r="Q3686">
        <v>65</v>
      </c>
      <c r="R3686">
        <v>66</v>
      </c>
      <c r="S3686">
        <v>2</v>
      </c>
      <c r="T3686">
        <f t="shared" si="513"/>
        <v>64</v>
      </c>
      <c r="U3686">
        <v>62</v>
      </c>
      <c r="V3686">
        <f t="shared" si="514"/>
        <v>2</v>
      </c>
      <c r="W3686" s="3">
        <f t="shared" si="515"/>
        <v>3.0303030303030304E-2</v>
      </c>
      <c r="X3686">
        <v>16</v>
      </c>
      <c r="Y3686" s="4">
        <v>6.3</v>
      </c>
      <c r="Z3686" s="4">
        <v>1.1000000000000001</v>
      </c>
      <c r="AA3686" s="5">
        <v>35953.160000000003</v>
      </c>
      <c r="AB3686" s="5">
        <f t="shared" si="516"/>
        <v>2229095.92</v>
      </c>
      <c r="AC3686" s="5">
        <v>23018.04</v>
      </c>
      <c r="AD3686" s="5">
        <f t="shared" si="517"/>
        <v>1519190.64</v>
      </c>
      <c r="AE3686" s="5">
        <v>113512.3</v>
      </c>
      <c r="AF3686" s="5">
        <v>28911.99</v>
      </c>
      <c r="AG3686" s="5">
        <v>8527.11</v>
      </c>
      <c r="AH3686" s="5">
        <v>1595</v>
      </c>
      <c r="AI3686" s="5">
        <v>6400</v>
      </c>
      <c r="AJ3686">
        <v>0</v>
      </c>
      <c r="AK3686" s="5">
        <v>0</v>
      </c>
      <c r="AL3686" s="5">
        <v>1298.08</v>
      </c>
      <c r="AM3686" s="5">
        <v>41512.519999999997</v>
      </c>
      <c r="AN3686">
        <v>4</v>
      </c>
      <c r="AO3686">
        <v>4</v>
      </c>
      <c r="AP3686" t="str">
        <f t="shared" si="518"/>
        <v>Yes</v>
      </c>
      <c r="AQ3686">
        <v>0</v>
      </c>
      <c r="AR3686" s="5">
        <f t="shared" si="519"/>
        <v>1720947.64</v>
      </c>
      <c r="AS3686" s="5">
        <f t="shared" si="520"/>
        <v>508148.28</v>
      </c>
      <c r="AT3686" t="s">
        <v>59</v>
      </c>
      <c r="AU3686" t="s">
        <v>6164</v>
      </c>
      <c r="AV3686" t="s">
        <v>6165</v>
      </c>
      <c r="AW3686" t="s">
        <v>6166</v>
      </c>
      <c r="AX3686" t="s">
        <v>6184</v>
      </c>
      <c r="AY3686">
        <v>67</v>
      </c>
      <c r="AZ3686">
        <v>0</v>
      </c>
      <c r="BA3686">
        <v>17</v>
      </c>
      <c r="BB3686" t="s">
        <v>6191</v>
      </c>
      <c r="BC3686">
        <v>0</v>
      </c>
      <c r="BD3686">
        <v>0</v>
      </c>
      <c r="BE3686" t="s">
        <v>6169</v>
      </c>
      <c r="BF3686" t="s">
        <v>6170</v>
      </c>
      <c r="BG3686">
        <v>0</v>
      </c>
      <c r="BH3686" t="s">
        <v>6171</v>
      </c>
      <c r="BI3686">
        <v>13</v>
      </c>
      <c r="BJ3686" t="s">
        <v>6172</v>
      </c>
      <c r="BK3686">
        <v>0</v>
      </c>
      <c r="BL3686">
        <v>74</v>
      </c>
      <c r="BM3686" s="3">
        <f t="shared" si="521"/>
        <v>0.89189189189189189</v>
      </c>
    </row>
    <row r="3687" spans="1:65">
      <c r="A3687" t="s">
        <v>3824</v>
      </c>
      <c r="B3687" s="2">
        <v>45880</v>
      </c>
      <c r="C3687" t="s">
        <v>3137</v>
      </c>
      <c r="D3687" t="s">
        <v>3639</v>
      </c>
      <c r="E3687">
        <v>8</v>
      </c>
      <c r="F3687" t="s">
        <v>49</v>
      </c>
      <c r="G3687" t="s">
        <v>50</v>
      </c>
      <c r="H3687" t="s">
        <v>245</v>
      </c>
      <c r="I3687" t="s">
        <v>64</v>
      </c>
      <c r="J3687" t="s">
        <v>53</v>
      </c>
      <c r="K3687" t="s">
        <v>75</v>
      </c>
      <c r="L3687" t="s">
        <v>92</v>
      </c>
      <c r="M3687" t="s">
        <v>56</v>
      </c>
      <c r="N3687" t="s">
        <v>76</v>
      </c>
      <c r="O3687" t="s">
        <v>58</v>
      </c>
      <c r="P3687">
        <v>63</v>
      </c>
      <c r="Q3687">
        <v>65</v>
      </c>
      <c r="R3687">
        <v>61</v>
      </c>
      <c r="S3687">
        <v>1</v>
      </c>
      <c r="T3687">
        <f t="shared" si="513"/>
        <v>60</v>
      </c>
      <c r="U3687">
        <v>60</v>
      </c>
      <c r="V3687">
        <f t="shared" si="514"/>
        <v>0</v>
      </c>
      <c r="W3687" s="3">
        <f t="shared" si="515"/>
        <v>1.6393442622950821E-2</v>
      </c>
      <c r="X3687">
        <v>42</v>
      </c>
      <c r="Y3687" s="4">
        <v>5.3</v>
      </c>
      <c r="Z3687" s="4">
        <v>1.5</v>
      </c>
      <c r="AA3687" s="5">
        <v>35648.18</v>
      </c>
      <c r="AB3687" s="5">
        <f t="shared" si="516"/>
        <v>2138890.7999999998</v>
      </c>
      <c r="AC3687" s="5">
        <v>23867.52</v>
      </c>
      <c r="AD3687" s="5">
        <f t="shared" si="517"/>
        <v>1455918.72</v>
      </c>
      <c r="AE3687" s="5">
        <v>101729.46</v>
      </c>
      <c r="AF3687" s="5">
        <v>30027.86</v>
      </c>
      <c r="AG3687" s="5">
        <v>11135.17</v>
      </c>
      <c r="AH3687" s="5">
        <v>2175</v>
      </c>
      <c r="AI3687" s="5">
        <v>3200</v>
      </c>
      <c r="AJ3687">
        <v>0</v>
      </c>
      <c r="AK3687" s="5">
        <v>0</v>
      </c>
      <c r="AL3687" s="5">
        <v>0</v>
      </c>
      <c r="AM3687" s="5">
        <v>41141.39</v>
      </c>
      <c r="AN3687">
        <v>4</v>
      </c>
      <c r="AO3687">
        <v>3</v>
      </c>
      <c r="AP3687" t="str">
        <f t="shared" si="518"/>
        <v>Yes</v>
      </c>
      <c r="AQ3687">
        <v>1</v>
      </c>
      <c r="AR3687" s="5">
        <f t="shared" si="519"/>
        <v>1645327.6</v>
      </c>
      <c r="AS3687" s="5">
        <f t="shared" si="520"/>
        <v>493563.2</v>
      </c>
      <c r="AT3687" t="s">
        <v>59</v>
      </c>
      <c r="AU3687" t="s">
        <v>6164</v>
      </c>
      <c r="AV3687" t="s">
        <v>6165</v>
      </c>
      <c r="AW3687" t="s">
        <v>6166</v>
      </c>
      <c r="AX3687" t="s">
        <v>6202</v>
      </c>
      <c r="AY3687">
        <v>64</v>
      </c>
      <c r="AZ3687">
        <v>0</v>
      </c>
      <c r="BA3687">
        <v>0</v>
      </c>
      <c r="BB3687" t="s">
        <v>6168</v>
      </c>
      <c r="BC3687">
        <v>0</v>
      </c>
      <c r="BD3687">
        <v>0</v>
      </c>
      <c r="BE3687" t="s">
        <v>6169</v>
      </c>
      <c r="BF3687" t="s">
        <v>6170</v>
      </c>
      <c r="BG3687">
        <v>0</v>
      </c>
      <c r="BH3687" t="s">
        <v>6171</v>
      </c>
      <c r="BI3687">
        <v>27</v>
      </c>
      <c r="BJ3687" t="s">
        <v>6172</v>
      </c>
      <c r="BK3687">
        <v>0</v>
      </c>
      <c r="BL3687">
        <v>72</v>
      </c>
      <c r="BM3687" s="3">
        <f t="shared" si="521"/>
        <v>0.84722222222222221</v>
      </c>
    </row>
    <row r="3688" spans="1:65">
      <c r="A3688" t="s">
        <v>3825</v>
      </c>
      <c r="B3688" s="2">
        <v>45881</v>
      </c>
      <c r="C3688" t="s">
        <v>3137</v>
      </c>
      <c r="D3688" t="s">
        <v>3639</v>
      </c>
      <c r="E3688">
        <v>8</v>
      </c>
      <c r="F3688" t="s">
        <v>72</v>
      </c>
      <c r="G3688" t="s">
        <v>79</v>
      </c>
      <c r="H3688" t="s">
        <v>213</v>
      </c>
      <c r="I3688" t="s">
        <v>52</v>
      </c>
      <c r="J3688" t="s">
        <v>53</v>
      </c>
      <c r="K3688" t="s">
        <v>66</v>
      </c>
      <c r="L3688" t="s">
        <v>55</v>
      </c>
      <c r="M3688" t="s">
        <v>56</v>
      </c>
      <c r="N3688" t="s">
        <v>94</v>
      </c>
      <c r="O3688" t="s">
        <v>58</v>
      </c>
      <c r="P3688">
        <v>56</v>
      </c>
      <c r="Q3688">
        <v>58</v>
      </c>
      <c r="R3688">
        <v>60</v>
      </c>
      <c r="S3688">
        <v>1</v>
      </c>
      <c r="T3688">
        <f t="shared" si="513"/>
        <v>59</v>
      </c>
      <c r="U3688">
        <v>56</v>
      </c>
      <c r="V3688">
        <f t="shared" si="514"/>
        <v>3</v>
      </c>
      <c r="W3688" s="3">
        <f t="shared" si="515"/>
        <v>1.6666666666666666E-2</v>
      </c>
      <c r="X3688">
        <v>23</v>
      </c>
      <c r="Y3688" s="4">
        <v>2.8</v>
      </c>
      <c r="Z3688" s="4">
        <v>0.7</v>
      </c>
      <c r="AA3688" s="5">
        <v>34116.94</v>
      </c>
      <c r="AB3688" s="5">
        <f t="shared" si="516"/>
        <v>1910548.64</v>
      </c>
      <c r="AC3688" s="5">
        <v>23581.58</v>
      </c>
      <c r="AD3688" s="5">
        <f t="shared" si="517"/>
        <v>1414894.8</v>
      </c>
      <c r="AE3688" s="5">
        <v>106316.53</v>
      </c>
      <c r="AF3688" s="5">
        <v>26393.79</v>
      </c>
      <c r="AG3688" s="5">
        <v>9075.75</v>
      </c>
      <c r="AH3688" s="5">
        <v>1015</v>
      </c>
      <c r="AI3688" s="5">
        <v>3200</v>
      </c>
      <c r="AJ3688">
        <v>0</v>
      </c>
      <c r="AK3688" s="5">
        <v>0</v>
      </c>
      <c r="AL3688" s="5">
        <v>2059.4899999999998</v>
      </c>
      <c r="AM3688" s="5">
        <v>34712.03</v>
      </c>
      <c r="AN3688">
        <v>4</v>
      </c>
      <c r="AO3688">
        <v>4</v>
      </c>
      <c r="AP3688" t="str">
        <f t="shared" si="518"/>
        <v>Yes</v>
      </c>
      <c r="AQ3688">
        <v>1</v>
      </c>
      <c r="AR3688" s="5">
        <f t="shared" si="519"/>
        <v>1597667.39</v>
      </c>
      <c r="AS3688" s="5">
        <f t="shared" si="520"/>
        <v>312881.25</v>
      </c>
      <c r="AT3688" t="s">
        <v>59</v>
      </c>
      <c r="AU3688" t="s">
        <v>6164</v>
      </c>
      <c r="AV3688" t="s">
        <v>6165</v>
      </c>
      <c r="AW3688" t="s">
        <v>6166</v>
      </c>
      <c r="AX3688" t="s">
        <v>6184</v>
      </c>
      <c r="AY3688">
        <v>60</v>
      </c>
      <c r="AZ3688">
        <v>1</v>
      </c>
      <c r="BA3688">
        <v>22</v>
      </c>
      <c r="BB3688" t="s">
        <v>6180</v>
      </c>
      <c r="BC3688">
        <v>0</v>
      </c>
      <c r="BD3688">
        <v>0</v>
      </c>
      <c r="BE3688" t="s">
        <v>6169</v>
      </c>
      <c r="BF3688" t="s">
        <v>6170</v>
      </c>
      <c r="BG3688">
        <v>1</v>
      </c>
      <c r="BH3688" t="s">
        <v>6179</v>
      </c>
      <c r="BI3688">
        <v>56</v>
      </c>
      <c r="BJ3688" t="s">
        <v>6187</v>
      </c>
      <c r="BK3688">
        <v>0</v>
      </c>
      <c r="BL3688">
        <v>70</v>
      </c>
      <c r="BM3688" s="3">
        <f t="shared" si="521"/>
        <v>0.8571428571428571</v>
      </c>
    </row>
    <row r="3689" spans="1:65">
      <c r="A3689" t="s">
        <v>3826</v>
      </c>
      <c r="B3689" s="2">
        <v>45881</v>
      </c>
      <c r="C3689" t="s">
        <v>3137</v>
      </c>
      <c r="D3689" t="s">
        <v>3639</v>
      </c>
      <c r="E3689">
        <v>8</v>
      </c>
      <c r="F3689" t="s">
        <v>49</v>
      </c>
      <c r="G3689" t="s">
        <v>62</v>
      </c>
      <c r="H3689" t="s">
        <v>226</v>
      </c>
      <c r="I3689" t="s">
        <v>74</v>
      </c>
      <c r="J3689" t="s">
        <v>53</v>
      </c>
      <c r="K3689" t="s">
        <v>54</v>
      </c>
      <c r="L3689" t="s">
        <v>92</v>
      </c>
      <c r="M3689" t="s">
        <v>56</v>
      </c>
      <c r="N3689" t="s">
        <v>76</v>
      </c>
      <c r="O3689" t="s">
        <v>70</v>
      </c>
      <c r="P3689">
        <v>46</v>
      </c>
      <c r="Q3689">
        <v>49</v>
      </c>
      <c r="R3689">
        <v>47</v>
      </c>
      <c r="S3689">
        <v>1</v>
      </c>
      <c r="T3689">
        <f t="shared" si="513"/>
        <v>46</v>
      </c>
      <c r="U3689">
        <v>44</v>
      </c>
      <c r="V3689">
        <f t="shared" si="514"/>
        <v>2</v>
      </c>
      <c r="W3689" s="3">
        <f t="shared" si="515"/>
        <v>2.1276595744680851E-2</v>
      </c>
      <c r="X3689">
        <v>39</v>
      </c>
      <c r="Y3689" s="4">
        <v>6.8</v>
      </c>
      <c r="Z3689" s="4">
        <v>2</v>
      </c>
      <c r="AA3689" s="5">
        <v>38935.769999999997</v>
      </c>
      <c r="AB3689" s="5">
        <f t="shared" si="516"/>
        <v>1713173.88</v>
      </c>
      <c r="AC3689" s="5">
        <v>23910.42</v>
      </c>
      <c r="AD3689" s="5">
        <f t="shared" si="517"/>
        <v>1123789.74</v>
      </c>
      <c r="AE3689" s="5">
        <v>78746.850000000006</v>
      </c>
      <c r="AF3689" s="5">
        <v>22996.05</v>
      </c>
      <c r="AG3689" s="5">
        <v>9985.9</v>
      </c>
      <c r="AH3689" s="5">
        <v>2900</v>
      </c>
      <c r="AI3689" s="5">
        <v>3200</v>
      </c>
      <c r="AJ3689">
        <v>0</v>
      </c>
      <c r="AK3689" s="5">
        <v>0</v>
      </c>
      <c r="AL3689" s="5">
        <v>1376.91</v>
      </c>
      <c r="AM3689" s="5">
        <v>31928.59</v>
      </c>
      <c r="AN3689">
        <v>4</v>
      </c>
      <c r="AO3689">
        <v>5</v>
      </c>
      <c r="AP3689" t="str">
        <f t="shared" si="518"/>
        <v>No</v>
      </c>
      <c r="AQ3689">
        <v>1</v>
      </c>
      <c r="AR3689" s="5">
        <f t="shared" si="519"/>
        <v>1274924.04</v>
      </c>
      <c r="AS3689" s="5">
        <f t="shared" si="520"/>
        <v>438249.84</v>
      </c>
      <c r="AT3689" t="s">
        <v>59</v>
      </c>
      <c r="AU3689" t="s">
        <v>6164</v>
      </c>
      <c r="AV3689" t="s">
        <v>6165</v>
      </c>
      <c r="AW3689" t="s">
        <v>6166</v>
      </c>
      <c r="AX3689" t="s">
        <v>6202</v>
      </c>
      <c r="AY3689">
        <v>47</v>
      </c>
      <c r="AZ3689">
        <v>0</v>
      </c>
      <c r="BA3689">
        <v>22</v>
      </c>
      <c r="BB3689" t="s">
        <v>6198</v>
      </c>
      <c r="BC3689">
        <v>1</v>
      </c>
      <c r="BD3689">
        <v>0</v>
      </c>
      <c r="BE3689" t="s">
        <v>6196</v>
      </c>
      <c r="BF3689" t="s">
        <v>6170</v>
      </c>
      <c r="BG3689">
        <v>1</v>
      </c>
      <c r="BH3689" t="s">
        <v>6186</v>
      </c>
      <c r="BI3689">
        <v>31</v>
      </c>
      <c r="BJ3689" t="s">
        <v>6172</v>
      </c>
      <c r="BK3689">
        <v>0</v>
      </c>
      <c r="BL3689">
        <v>71</v>
      </c>
      <c r="BM3689" s="3">
        <f t="shared" si="521"/>
        <v>0.6619718309859155</v>
      </c>
    </row>
    <row r="3690" spans="1:65">
      <c r="A3690" t="s">
        <v>3827</v>
      </c>
      <c r="B3690" s="2">
        <v>45881</v>
      </c>
      <c r="C3690" t="s">
        <v>3137</v>
      </c>
      <c r="D3690" t="s">
        <v>3639</v>
      </c>
      <c r="E3690">
        <v>8</v>
      </c>
      <c r="F3690" t="s">
        <v>78</v>
      </c>
      <c r="G3690" t="s">
        <v>79</v>
      </c>
      <c r="H3690" t="s">
        <v>113</v>
      </c>
      <c r="I3690" t="s">
        <v>64</v>
      </c>
      <c r="J3690" t="s">
        <v>65</v>
      </c>
      <c r="K3690" t="s">
        <v>75</v>
      </c>
      <c r="L3690" t="s">
        <v>67</v>
      </c>
      <c r="M3690" t="s">
        <v>68</v>
      </c>
      <c r="N3690" t="s">
        <v>109</v>
      </c>
      <c r="O3690" t="s">
        <v>82</v>
      </c>
      <c r="P3690">
        <v>54</v>
      </c>
      <c r="Q3690">
        <v>57</v>
      </c>
      <c r="R3690">
        <v>56</v>
      </c>
      <c r="S3690">
        <v>5</v>
      </c>
      <c r="T3690">
        <f t="shared" si="513"/>
        <v>51</v>
      </c>
      <c r="U3690">
        <v>51</v>
      </c>
      <c r="V3690">
        <f t="shared" si="514"/>
        <v>0</v>
      </c>
      <c r="W3690" s="3">
        <f t="shared" si="515"/>
        <v>8.9285714285714288E-2</v>
      </c>
      <c r="X3690">
        <v>33</v>
      </c>
      <c r="Y3690" s="4">
        <v>2.1</v>
      </c>
      <c r="Z3690" s="4">
        <v>1.6</v>
      </c>
      <c r="AA3690" s="5">
        <v>52149.1</v>
      </c>
      <c r="AB3690" s="5">
        <f t="shared" si="516"/>
        <v>2659604.1</v>
      </c>
      <c r="AC3690" s="5">
        <v>32512.84</v>
      </c>
      <c r="AD3690" s="5">
        <f t="shared" si="517"/>
        <v>1820719.04</v>
      </c>
      <c r="AE3690" s="5">
        <v>119794.9</v>
      </c>
      <c r="AF3690" s="5">
        <v>38001.51</v>
      </c>
      <c r="AG3690" s="5">
        <v>9484.5</v>
      </c>
      <c r="AH3690" s="5">
        <v>2320</v>
      </c>
      <c r="AI3690" s="5">
        <v>29070.799999999999</v>
      </c>
      <c r="AJ3690">
        <v>1</v>
      </c>
      <c r="AK3690" s="5">
        <v>13900.39</v>
      </c>
      <c r="AL3690" s="5">
        <v>0</v>
      </c>
      <c r="AM3690" s="5">
        <v>80032.39</v>
      </c>
      <c r="AN3690">
        <v>8</v>
      </c>
      <c r="AO3690">
        <v>10</v>
      </c>
      <c r="AP3690" t="str">
        <f t="shared" si="518"/>
        <v>No</v>
      </c>
      <c r="AQ3690">
        <v>3</v>
      </c>
      <c r="AR3690" s="5">
        <f t="shared" si="519"/>
        <v>2113323.5299999998</v>
      </c>
      <c r="AS3690" s="5">
        <f t="shared" si="520"/>
        <v>546280.56999999995</v>
      </c>
      <c r="AT3690" t="s">
        <v>1641</v>
      </c>
      <c r="AU3690" t="s">
        <v>6189</v>
      </c>
      <c r="AV3690" t="s">
        <v>6201</v>
      </c>
      <c r="AW3690" t="s">
        <v>6175</v>
      </c>
      <c r="AX3690" t="s">
        <v>6167</v>
      </c>
      <c r="AY3690">
        <v>55</v>
      </c>
      <c r="AZ3690">
        <v>0</v>
      </c>
      <c r="BA3690">
        <v>0</v>
      </c>
      <c r="BB3690" t="s">
        <v>6168</v>
      </c>
      <c r="BC3690">
        <v>2</v>
      </c>
      <c r="BD3690">
        <v>0</v>
      </c>
      <c r="BE3690" t="s">
        <v>6178</v>
      </c>
      <c r="BF3690" t="s">
        <v>6210</v>
      </c>
      <c r="BG3690">
        <v>1</v>
      </c>
      <c r="BH3690" t="s">
        <v>6179</v>
      </c>
      <c r="BI3690">
        <v>42</v>
      </c>
      <c r="BJ3690" t="s">
        <v>6172</v>
      </c>
      <c r="BK3690">
        <v>0</v>
      </c>
      <c r="BL3690">
        <v>62</v>
      </c>
      <c r="BM3690" s="3">
        <f t="shared" si="521"/>
        <v>0.90322580645161288</v>
      </c>
    </row>
    <row r="3691" spans="1:65">
      <c r="A3691" t="s">
        <v>3828</v>
      </c>
      <c r="B3691" s="2">
        <v>45881</v>
      </c>
      <c r="C3691" t="s">
        <v>3137</v>
      </c>
      <c r="D3691" t="s">
        <v>3639</v>
      </c>
      <c r="E3691">
        <v>8</v>
      </c>
      <c r="F3691" t="s">
        <v>49</v>
      </c>
      <c r="G3691" t="s">
        <v>62</v>
      </c>
      <c r="H3691" t="s">
        <v>133</v>
      </c>
      <c r="I3691" t="s">
        <v>52</v>
      </c>
      <c r="J3691" t="s">
        <v>53</v>
      </c>
      <c r="K3691" t="s">
        <v>75</v>
      </c>
      <c r="L3691" t="s">
        <v>92</v>
      </c>
      <c r="M3691" t="s">
        <v>56</v>
      </c>
      <c r="N3691" t="s">
        <v>76</v>
      </c>
      <c r="O3691" t="s">
        <v>70</v>
      </c>
      <c r="P3691">
        <v>69</v>
      </c>
      <c r="Q3691">
        <v>69</v>
      </c>
      <c r="R3691">
        <v>69</v>
      </c>
      <c r="S3691">
        <v>2</v>
      </c>
      <c r="T3691">
        <f t="shared" si="513"/>
        <v>67</v>
      </c>
      <c r="U3691">
        <v>66</v>
      </c>
      <c r="V3691">
        <f t="shared" si="514"/>
        <v>1</v>
      </c>
      <c r="W3691" s="3">
        <f t="shared" si="515"/>
        <v>2.8985507246376812E-2</v>
      </c>
      <c r="X3691">
        <v>41</v>
      </c>
      <c r="Y3691" s="4">
        <v>10.4</v>
      </c>
      <c r="Z3691" s="4">
        <v>1.7</v>
      </c>
      <c r="AA3691" s="5">
        <v>36012.019999999997</v>
      </c>
      <c r="AB3691" s="5">
        <f t="shared" si="516"/>
        <v>2376793.3199999998</v>
      </c>
      <c r="AC3691" s="5">
        <v>23957.34</v>
      </c>
      <c r="AD3691" s="5">
        <f t="shared" si="517"/>
        <v>1653056.46</v>
      </c>
      <c r="AE3691" s="5">
        <v>122271.07</v>
      </c>
      <c r="AF3691" s="5">
        <v>32126.19</v>
      </c>
      <c r="AG3691" s="5">
        <v>10343.68</v>
      </c>
      <c r="AH3691" s="5">
        <v>2465</v>
      </c>
      <c r="AI3691" s="5">
        <v>6400</v>
      </c>
      <c r="AJ3691">
        <v>0</v>
      </c>
      <c r="AK3691" s="5">
        <v>0</v>
      </c>
      <c r="AL3691" s="5">
        <v>637.44000000000005</v>
      </c>
      <c r="AM3691" s="5">
        <v>44950.7</v>
      </c>
      <c r="AN3691">
        <v>4</v>
      </c>
      <c r="AO3691">
        <v>3</v>
      </c>
      <c r="AP3691" t="str">
        <f t="shared" si="518"/>
        <v>Yes</v>
      </c>
      <c r="AQ3691">
        <v>1</v>
      </c>
      <c r="AR3691" s="5">
        <f t="shared" si="519"/>
        <v>1872250.54</v>
      </c>
      <c r="AS3691" s="5">
        <f t="shared" si="520"/>
        <v>504542.78</v>
      </c>
      <c r="AT3691" t="s">
        <v>59</v>
      </c>
      <c r="AU3691" t="s">
        <v>6164</v>
      </c>
      <c r="AV3691" t="s">
        <v>6165</v>
      </c>
      <c r="AW3691" t="s">
        <v>6166</v>
      </c>
      <c r="AX3691" t="s">
        <v>6202</v>
      </c>
      <c r="AY3691">
        <v>69</v>
      </c>
      <c r="AZ3691">
        <v>0</v>
      </c>
      <c r="BA3691">
        <v>14</v>
      </c>
      <c r="BB3691" t="s">
        <v>6191</v>
      </c>
      <c r="BC3691">
        <v>0</v>
      </c>
      <c r="BD3691">
        <v>0</v>
      </c>
      <c r="BE3691" t="s">
        <v>6169</v>
      </c>
      <c r="BF3691" t="s">
        <v>6170</v>
      </c>
      <c r="BG3691">
        <v>1</v>
      </c>
      <c r="BH3691" t="s">
        <v>6186</v>
      </c>
      <c r="BI3691">
        <v>49</v>
      </c>
      <c r="BJ3691" t="s">
        <v>6172</v>
      </c>
      <c r="BK3691">
        <v>0</v>
      </c>
      <c r="BL3691">
        <v>75</v>
      </c>
      <c r="BM3691" s="3">
        <f t="shared" si="521"/>
        <v>0.92</v>
      </c>
    </row>
    <row r="3692" spans="1:65">
      <c r="A3692" t="s">
        <v>3829</v>
      </c>
      <c r="B3692" s="2">
        <v>45881</v>
      </c>
      <c r="C3692" t="s">
        <v>3137</v>
      </c>
      <c r="D3692" t="s">
        <v>3639</v>
      </c>
      <c r="E3692">
        <v>8</v>
      </c>
      <c r="F3692" t="s">
        <v>78</v>
      </c>
      <c r="G3692" t="s">
        <v>50</v>
      </c>
      <c r="H3692" t="s">
        <v>185</v>
      </c>
      <c r="I3692" t="s">
        <v>64</v>
      </c>
      <c r="J3692" t="s">
        <v>81</v>
      </c>
      <c r="K3692" t="s">
        <v>75</v>
      </c>
      <c r="L3692" t="s">
        <v>92</v>
      </c>
      <c r="M3692" t="s">
        <v>56</v>
      </c>
      <c r="N3692" t="s">
        <v>57</v>
      </c>
      <c r="O3692" t="s">
        <v>70</v>
      </c>
      <c r="P3692">
        <v>37</v>
      </c>
      <c r="Q3692">
        <v>40</v>
      </c>
      <c r="R3692">
        <v>37</v>
      </c>
      <c r="S3692">
        <v>1</v>
      </c>
      <c r="T3692">
        <f t="shared" si="513"/>
        <v>36</v>
      </c>
      <c r="U3692">
        <v>36</v>
      </c>
      <c r="V3692">
        <f t="shared" si="514"/>
        <v>0</v>
      </c>
      <c r="W3692" s="3">
        <f t="shared" si="515"/>
        <v>2.7027027027027029E-2</v>
      </c>
      <c r="X3692">
        <v>22</v>
      </c>
      <c r="Y3692" s="4">
        <v>0</v>
      </c>
      <c r="Z3692" s="4">
        <v>0.8</v>
      </c>
      <c r="AA3692" s="5">
        <v>78600.02</v>
      </c>
      <c r="AB3692" s="5">
        <f t="shared" si="516"/>
        <v>2829600.72</v>
      </c>
      <c r="AC3692" s="5">
        <v>53860.95</v>
      </c>
      <c r="AD3692" s="5">
        <f t="shared" si="517"/>
        <v>1992855.15</v>
      </c>
      <c r="AE3692" s="5">
        <v>109152.66</v>
      </c>
      <c r="AF3692" s="5">
        <v>34254.99</v>
      </c>
      <c r="AG3692" s="5">
        <v>9157.7900000000009</v>
      </c>
      <c r="AH3692" s="5">
        <v>1160</v>
      </c>
      <c r="AI3692" s="5">
        <v>6800</v>
      </c>
      <c r="AJ3692">
        <v>0</v>
      </c>
      <c r="AK3692" s="5">
        <v>0</v>
      </c>
      <c r="AL3692" s="5">
        <v>0</v>
      </c>
      <c r="AM3692" s="5">
        <v>22312.81</v>
      </c>
      <c r="AN3692">
        <v>4</v>
      </c>
      <c r="AO3692">
        <v>3</v>
      </c>
      <c r="AP3692" t="str">
        <f t="shared" si="518"/>
        <v>Yes</v>
      </c>
      <c r="AQ3692">
        <v>0</v>
      </c>
      <c r="AR3692" s="5">
        <f t="shared" si="519"/>
        <v>2175693.4</v>
      </c>
      <c r="AS3692" s="5">
        <f t="shared" si="520"/>
        <v>653907.31999999995</v>
      </c>
      <c r="AT3692" t="s">
        <v>59</v>
      </c>
      <c r="AU3692" t="s">
        <v>6164</v>
      </c>
      <c r="AV3692" t="s">
        <v>6165</v>
      </c>
      <c r="AW3692" t="s">
        <v>6166</v>
      </c>
      <c r="AX3692" t="s">
        <v>6167</v>
      </c>
      <c r="AY3692">
        <v>41</v>
      </c>
      <c r="AZ3692">
        <v>2</v>
      </c>
      <c r="BA3692">
        <v>0</v>
      </c>
      <c r="BB3692" t="s">
        <v>6168</v>
      </c>
      <c r="BC3692">
        <v>0</v>
      </c>
      <c r="BD3692">
        <v>0</v>
      </c>
      <c r="BE3692" t="s">
        <v>6169</v>
      </c>
      <c r="BF3692" t="s">
        <v>6170</v>
      </c>
      <c r="BG3692">
        <v>1</v>
      </c>
      <c r="BH3692" t="s">
        <v>6179</v>
      </c>
      <c r="BI3692">
        <v>50</v>
      </c>
      <c r="BJ3692" t="s">
        <v>6172</v>
      </c>
      <c r="BK3692">
        <v>0</v>
      </c>
      <c r="BL3692">
        <v>49</v>
      </c>
      <c r="BM3692" s="3">
        <f t="shared" si="521"/>
        <v>0.75510204081632648</v>
      </c>
    </row>
    <row r="3693" spans="1:65">
      <c r="A3693" t="s">
        <v>3830</v>
      </c>
      <c r="B3693" s="2">
        <v>45881</v>
      </c>
      <c r="C3693" t="s">
        <v>3137</v>
      </c>
      <c r="D3693" t="s">
        <v>3639</v>
      </c>
      <c r="E3693">
        <v>8</v>
      </c>
      <c r="F3693" t="s">
        <v>72</v>
      </c>
      <c r="G3693" t="s">
        <v>62</v>
      </c>
      <c r="H3693" t="s">
        <v>220</v>
      </c>
      <c r="I3693" t="s">
        <v>64</v>
      </c>
      <c r="J3693" t="s">
        <v>81</v>
      </c>
      <c r="K3693" t="s">
        <v>75</v>
      </c>
      <c r="L3693" t="s">
        <v>92</v>
      </c>
      <c r="M3693" t="s">
        <v>56</v>
      </c>
      <c r="N3693" t="s">
        <v>76</v>
      </c>
      <c r="O3693" t="s">
        <v>120</v>
      </c>
      <c r="P3693">
        <v>35</v>
      </c>
      <c r="Q3693">
        <v>36</v>
      </c>
      <c r="R3693">
        <v>37</v>
      </c>
      <c r="S3693">
        <v>1</v>
      </c>
      <c r="T3693">
        <f t="shared" si="513"/>
        <v>36</v>
      </c>
      <c r="U3693">
        <v>34</v>
      </c>
      <c r="V3693">
        <f t="shared" si="514"/>
        <v>2</v>
      </c>
      <c r="W3693" s="3">
        <f t="shared" si="515"/>
        <v>2.7027027027027029E-2</v>
      </c>
      <c r="X3693">
        <v>24</v>
      </c>
      <c r="Y3693" s="4">
        <v>5.3</v>
      </c>
      <c r="Z3693" s="4">
        <v>1.1000000000000001</v>
      </c>
      <c r="AA3693" s="5">
        <v>78324.09</v>
      </c>
      <c r="AB3693" s="5">
        <f t="shared" si="516"/>
        <v>2663019.06</v>
      </c>
      <c r="AC3693" s="5">
        <v>53920.89</v>
      </c>
      <c r="AD3693" s="5">
        <f t="shared" si="517"/>
        <v>1995072.93</v>
      </c>
      <c r="AE3693" s="5">
        <v>108403.83</v>
      </c>
      <c r="AF3693" s="5">
        <v>32258.01</v>
      </c>
      <c r="AG3693" s="5">
        <v>9438.1200000000008</v>
      </c>
      <c r="AH3693" s="5">
        <v>1595</v>
      </c>
      <c r="AI3693" s="5">
        <v>6800</v>
      </c>
      <c r="AJ3693">
        <v>0</v>
      </c>
      <c r="AK3693" s="5">
        <v>0</v>
      </c>
      <c r="AL3693" s="5">
        <v>3082.78</v>
      </c>
      <c r="AM3693" s="5">
        <v>23665.94</v>
      </c>
      <c r="AN3693">
        <v>4</v>
      </c>
      <c r="AO3693">
        <v>3</v>
      </c>
      <c r="AP3693" t="str">
        <f t="shared" si="518"/>
        <v>Yes</v>
      </c>
      <c r="AQ3693">
        <v>1</v>
      </c>
      <c r="AR3693" s="5">
        <f t="shared" si="519"/>
        <v>2180316.61</v>
      </c>
      <c r="AS3693" s="5">
        <f t="shared" si="520"/>
        <v>482702.45</v>
      </c>
      <c r="AT3693" t="s">
        <v>59</v>
      </c>
      <c r="AU3693" t="s">
        <v>6164</v>
      </c>
      <c r="AV3693" t="s">
        <v>6165</v>
      </c>
      <c r="AW3693" t="s">
        <v>6166</v>
      </c>
      <c r="AX3693" t="s">
        <v>6184</v>
      </c>
      <c r="AY3693">
        <v>35</v>
      </c>
      <c r="AZ3693">
        <v>0</v>
      </c>
      <c r="BA3693">
        <v>18</v>
      </c>
      <c r="BB3693" t="s">
        <v>6180</v>
      </c>
      <c r="BC3693">
        <v>0</v>
      </c>
      <c r="BD3693">
        <v>0</v>
      </c>
      <c r="BE3693" t="s">
        <v>6169</v>
      </c>
      <c r="BF3693" t="s">
        <v>6170</v>
      </c>
      <c r="BG3693">
        <v>0</v>
      </c>
      <c r="BH3693" t="s">
        <v>6171</v>
      </c>
      <c r="BI3693">
        <v>47</v>
      </c>
      <c r="BJ3693" t="s">
        <v>6172</v>
      </c>
      <c r="BK3693">
        <v>0</v>
      </c>
      <c r="BL3693">
        <v>47</v>
      </c>
      <c r="BM3693" s="3">
        <f t="shared" si="521"/>
        <v>0.78723404255319152</v>
      </c>
    </row>
    <row r="3694" spans="1:65">
      <c r="A3694" t="s">
        <v>3831</v>
      </c>
      <c r="B3694" s="2">
        <v>45881</v>
      </c>
      <c r="C3694" t="s">
        <v>3137</v>
      </c>
      <c r="D3694" t="s">
        <v>3639</v>
      </c>
      <c r="E3694">
        <v>8</v>
      </c>
      <c r="F3694" t="s">
        <v>49</v>
      </c>
      <c r="G3694" t="s">
        <v>62</v>
      </c>
      <c r="H3694" t="s">
        <v>141</v>
      </c>
      <c r="I3694" t="s">
        <v>74</v>
      </c>
      <c r="J3694" t="s">
        <v>65</v>
      </c>
      <c r="K3694" t="s">
        <v>75</v>
      </c>
      <c r="L3694" t="s">
        <v>67</v>
      </c>
      <c r="M3694" t="s">
        <v>68</v>
      </c>
      <c r="N3694" t="s">
        <v>94</v>
      </c>
      <c r="O3694" t="s">
        <v>58</v>
      </c>
      <c r="P3694">
        <v>48</v>
      </c>
      <c r="Q3694">
        <v>50</v>
      </c>
      <c r="R3694">
        <v>49</v>
      </c>
      <c r="S3694">
        <v>4</v>
      </c>
      <c r="T3694">
        <f t="shared" si="513"/>
        <v>45</v>
      </c>
      <c r="U3694">
        <v>45</v>
      </c>
      <c r="V3694">
        <f t="shared" si="514"/>
        <v>0</v>
      </c>
      <c r="W3694" s="3">
        <f t="shared" si="515"/>
        <v>8.1632653061224483E-2</v>
      </c>
      <c r="X3694">
        <v>41</v>
      </c>
      <c r="Y3694" s="4">
        <v>6.7</v>
      </c>
      <c r="Z3694" s="4">
        <v>2.1</v>
      </c>
      <c r="AA3694" s="5">
        <v>51819.67</v>
      </c>
      <c r="AB3694" s="5">
        <f t="shared" si="516"/>
        <v>2331885.15</v>
      </c>
      <c r="AC3694" s="5">
        <v>32583.38</v>
      </c>
      <c r="AD3694" s="5">
        <f t="shared" si="517"/>
        <v>1596585.62</v>
      </c>
      <c r="AE3694" s="5">
        <v>110678.56</v>
      </c>
      <c r="AF3694" s="5">
        <v>31749.69</v>
      </c>
      <c r="AG3694" s="5">
        <v>11811.8</v>
      </c>
      <c r="AH3694" s="5">
        <v>3045</v>
      </c>
      <c r="AI3694" s="5">
        <v>21881.74</v>
      </c>
      <c r="AJ3694">
        <v>1</v>
      </c>
      <c r="AK3694" s="5">
        <v>14429.51</v>
      </c>
      <c r="AL3694" s="5">
        <v>0</v>
      </c>
      <c r="AM3694" s="5">
        <v>28099.55</v>
      </c>
      <c r="AN3694">
        <v>4</v>
      </c>
      <c r="AO3694">
        <v>3</v>
      </c>
      <c r="AP3694" t="str">
        <f t="shared" si="518"/>
        <v>Yes</v>
      </c>
      <c r="AQ3694">
        <v>1</v>
      </c>
      <c r="AR3694" s="5">
        <f t="shared" si="519"/>
        <v>1818281.47</v>
      </c>
      <c r="AS3694" s="5">
        <f t="shared" si="520"/>
        <v>513603.68</v>
      </c>
      <c r="AT3694" t="s">
        <v>1641</v>
      </c>
      <c r="AU3694" t="s">
        <v>6173</v>
      </c>
      <c r="AV3694" t="s">
        <v>6174</v>
      </c>
      <c r="AW3694" t="s">
        <v>6175</v>
      </c>
      <c r="AX3694" t="s">
        <v>6202</v>
      </c>
      <c r="AY3694">
        <v>53</v>
      </c>
      <c r="AZ3694">
        <v>4</v>
      </c>
      <c r="BA3694">
        <v>0</v>
      </c>
      <c r="BB3694" t="s">
        <v>6168</v>
      </c>
      <c r="BC3694">
        <v>0</v>
      </c>
      <c r="BD3694">
        <v>0</v>
      </c>
      <c r="BE3694" t="s">
        <v>6169</v>
      </c>
      <c r="BF3694" t="s">
        <v>6210</v>
      </c>
      <c r="BG3694">
        <v>1</v>
      </c>
      <c r="BH3694" t="s">
        <v>6186</v>
      </c>
      <c r="BI3694">
        <v>32</v>
      </c>
      <c r="BJ3694" t="s">
        <v>6172</v>
      </c>
      <c r="BK3694">
        <v>0</v>
      </c>
      <c r="BL3694">
        <v>58</v>
      </c>
      <c r="BM3694" s="3">
        <f t="shared" si="521"/>
        <v>0.84482758620689657</v>
      </c>
    </row>
    <row r="3695" spans="1:65">
      <c r="A3695" t="s">
        <v>3832</v>
      </c>
      <c r="B3695" s="2">
        <v>45881</v>
      </c>
      <c r="C3695" t="s">
        <v>3137</v>
      </c>
      <c r="D3695" t="s">
        <v>3639</v>
      </c>
      <c r="E3695">
        <v>8</v>
      </c>
      <c r="F3695" t="s">
        <v>72</v>
      </c>
      <c r="G3695" t="s">
        <v>79</v>
      </c>
      <c r="H3695" t="s">
        <v>86</v>
      </c>
      <c r="I3695" t="s">
        <v>52</v>
      </c>
      <c r="J3695" t="s">
        <v>65</v>
      </c>
      <c r="K3695" t="s">
        <v>66</v>
      </c>
      <c r="L3695" t="s">
        <v>87</v>
      </c>
      <c r="M3695" t="s">
        <v>56</v>
      </c>
      <c r="N3695" t="s">
        <v>69</v>
      </c>
      <c r="O3695" t="s">
        <v>58</v>
      </c>
      <c r="P3695">
        <v>51</v>
      </c>
      <c r="Q3695">
        <v>53</v>
      </c>
      <c r="R3695">
        <v>55</v>
      </c>
      <c r="S3695">
        <v>1</v>
      </c>
      <c r="T3695">
        <f t="shared" si="513"/>
        <v>54</v>
      </c>
      <c r="U3695">
        <v>50</v>
      </c>
      <c r="V3695">
        <f t="shared" si="514"/>
        <v>4</v>
      </c>
      <c r="W3695" s="3">
        <f t="shared" si="515"/>
        <v>1.8181818181818181E-2</v>
      </c>
      <c r="X3695">
        <v>24</v>
      </c>
      <c r="Y3695" s="4">
        <v>4.4000000000000004</v>
      </c>
      <c r="Z3695" s="4">
        <v>1.7</v>
      </c>
      <c r="AA3695" s="5">
        <v>48778.68</v>
      </c>
      <c r="AB3695" s="5">
        <f t="shared" si="516"/>
        <v>2438934</v>
      </c>
      <c r="AC3695" s="5">
        <v>35885.050000000003</v>
      </c>
      <c r="AD3695" s="5">
        <f t="shared" si="517"/>
        <v>1973677.75</v>
      </c>
      <c r="AE3695" s="5">
        <v>128979.04</v>
      </c>
      <c r="AF3695" s="5">
        <v>34452.699999999997</v>
      </c>
      <c r="AG3695" s="5">
        <v>9072.4500000000007</v>
      </c>
      <c r="AH3695" s="5">
        <v>2465</v>
      </c>
      <c r="AI3695" s="5">
        <v>4600</v>
      </c>
      <c r="AJ3695">
        <v>0</v>
      </c>
      <c r="AK3695" s="5">
        <v>0</v>
      </c>
      <c r="AL3695" s="5">
        <v>3811.68</v>
      </c>
      <c r="AM3695" s="5">
        <v>35361.629999999997</v>
      </c>
      <c r="AN3695">
        <v>4</v>
      </c>
      <c r="AO3695">
        <v>5</v>
      </c>
      <c r="AP3695" t="str">
        <f t="shared" si="518"/>
        <v>No</v>
      </c>
      <c r="AQ3695">
        <v>2</v>
      </c>
      <c r="AR3695" s="5">
        <f t="shared" si="519"/>
        <v>2192420.25</v>
      </c>
      <c r="AS3695" s="5">
        <f t="shared" si="520"/>
        <v>246513.75</v>
      </c>
      <c r="AT3695" t="s">
        <v>59</v>
      </c>
      <c r="AU3695" t="s">
        <v>6164</v>
      </c>
      <c r="AV3695" t="s">
        <v>6165</v>
      </c>
      <c r="AW3695" t="s">
        <v>6166</v>
      </c>
      <c r="AX3695" t="s">
        <v>6184</v>
      </c>
      <c r="AY3695">
        <v>54</v>
      </c>
      <c r="AZ3695">
        <v>0</v>
      </c>
      <c r="BA3695">
        <v>30</v>
      </c>
      <c r="BB3695" t="s">
        <v>6180</v>
      </c>
      <c r="BC3695">
        <v>0</v>
      </c>
      <c r="BD3695">
        <v>1</v>
      </c>
      <c r="BE3695" t="s">
        <v>6188</v>
      </c>
      <c r="BF3695" t="s">
        <v>6170</v>
      </c>
      <c r="BG3695">
        <v>1</v>
      </c>
      <c r="BH3695" t="s">
        <v>6179</v>
      </c>
      <c r="BI3695">
        <v>60</v>
      </c>
      <c r="BJ3695" t="s">
        <v>6187</v>
      </c>
      <c r="BK3695">
        <v>0</v>
      </c>
      <c r="BL3695">
        <v>62</v>
      </c>
      <c r="BM3695" s="3">
        <f t="shared" si="521"/>
        <v>0.88709677419354838</v>
      </c>
    </row>
    <row r="3696" spans="1:65">
      <c r="A3696" t="s">
        <v>3833</v>
      </c>
      <c r="B3696" s="2">
        <v>45881</v>
      </c>
      <c r="C3696" t="s">
        <v>3137</v>
      </c>
      <c r="D3696" t="s">
        <v>3639</v>
      </c>
      <c r="E3696">
        <v>8</v>
      </c>
      <c r="F3696" t="s">
        <v>78</v>
      </c>
      <c r="G3696" t="s">
        <v>50</v>
      </c>
      <c r="H3696" t="s">
        <v>181</v>
      </c>
      <c r="I3696" t="s">
        <v>64</v>
      </c>
      <c r="J3696" t="s">
        <v>53</v>
      </c>
      <c r="K3696" t="s">
        <v>75</v>
      </c>
      <c r="L3696" t="s">
        <v>92</v>
      </c>
      <c r="M3696" t="s">
        <v>56</v>
      </c>
      <c r="N3696" t="s">
        <v>76</v>
      </c>
      <c r="O3696" t="s">
        <v>82</v>
      </c>
      <c r="P3696">
        <v>57</v>
      </c>
      <c r="Q3696">
        <v>59</v>
      </c>
      <c r="R3696">
        <v>58</v>
      </c>
      <c r="S3696">
        <v>1</v>
      </c>
      <c r="T3696">
        <f t="shared" si="513"/>
        <v>57</v>
      </c>
      <c r="U3696">
        <v>55</v>
      </c>
      <c r="V3696">
        <f t="shared" si="514"/>
        <v>2</v>
      </c>
      <c r="W3696" s="3">
        <f t="shared" si="515"/>
        <v>1.7241379310344827E-2</v>
      </c>
      <c r="X3696">
        <v>44</v>
      </c>
      <c r="Y3696" s="4">
        <v>0</v>
      </c>
      <c r="Z3696" s="4">
        <v>1.6</v>
      </c>
      <c r="AA3696" s="5">
        <v>35938.17</v>
      </c>
      <c r="AB3696" s="5">
        <f t="shared" si="516"/>
        <v>1976599.35</v>
      </c>
      <c r="AC3696" s="5">
        <v>23692.36</v>
      </c>
      <c r="AD3696" s="5">
        <f t="shared" si="517"/>
        <v>1374156.88</v>
      </c>
      <c r="AE3696" s="5">
        <v>95479.73</v>
      </c>
      <c r="AF3696" s="5">
        <v>28749.55</v>
      </c>
      <c r="AG3696" s="5">
        <v>10875.9</v>
      </c>
      <c r="AH3696" s="5">
        <v>2320</v>
      </c>
      <c r="AI3696" s="5">
        <v>3200</v>
      </c>
      <c r="AJ3696">
        <v>0</v>
      </c>
      <c r="AK3696" s="5">
        <v>0</v>
      </c>
      <c r="AL3696" s="5">
        <v>1383.51</v>
      </c>
      <c r="AM3696" s="5">
        <v>36682.86</v>
      </c>
      <c r="AN3696">
        <v>4</v>
      </c>
      <c r="AO3696">
        <v>4</v>
      </c>
      <c r="AP3696" t="str">
        <f t="shared" si="518"/>
        <v>Yes</v>
      </c>
      <c r="AQ3696">
        <v>1</v>
      </c>
      <c r="AR3696" s="5">
        <f t="shared" si="519"/>
        <v>1552848.43</v>
      </c>
      <c r="AS3696" s="5">
        <f t="shared" si="520"/>
        <v>423750.92</v>
      </c>
      <c r="AT3696" t="s">
        <v>59</v>
      </c>
      <c r="AU3696" t="s">
        <v>6164</v>
      </c>
      <c r="AV3696" t="s">
        <v>6165</v>
      </c>
      <c r="AW3696" t="s">
        <v>6166</v>
      </c>
      <c r="AX3696" t="s">
        <v>6167</v>
      </c>
      <c r="AY3696">
        <v>58</v>
      </c>
      <c r="AZ3696">
        <v>0</v>
      </c>
      <c r="BA3696">
        <v>14</v>
      </c>
      <c r="BB3696" t="s">
        <v>6191</v>
      </c>
      <c r="BC3696">
        <v>0</v>
      </c>
      <c r="BD3696">
        <v>0</v>
      </c>
      <c r="BE3696" t="s">
        <v>6169</v>
      </c>
      <c r="BF3696" t="s">
        <v>6170</v>
      </c>
      <c r="BG3696">
        <v>1</v>
      </c>
      <c r="BH3696" t="s">
        <v>6186</v>
      </c>
      <c r="BI3696">
        <v>28</v>
      </c>
      <c r="BJ3696" t="s">
        <v>6172</v>
      </c>
      <c r="BK3696">
        <v>0</v>
      </c>
      <c r="BL3696">
        <v>73</v>
      </c>
      <c r="BM3696" s="3">
        <f t="shared" si="521"/>
        <v>0.79452054794520544</v>
      </c>
    </row>
    <row r="3697" spans="1:65">
      <c r="A3697" t="s">
        <v>3834</v>
      </c>
      <c r="B3697" s="2">
        <v>45881</v>
      </c>
      <c r="C3697" t="s">
        <v>3137</v>
      </c>
      <c r="D3697" t="s">
        <v>3639</v>
      </c>
      <c r="E3697">
        <v>8</v>
      </c>
      <c r="F3697" t="s">
        <v>78</v>
      </c>
      <c r="G3697" t="s">
        <v>50</v>
      </c>
      <c r="H3697" t="s">
        <v>173</v>
      </c>
      <c r="I3697" t="s">
        <v>64</v>
      </c>
      <c r="J3697" t="s">
        <v>81</v>
      </c>
      <c r="K3697" t="s">
        <v>66</v>
      </c>
      <c r="L3697" t="s">
        <v>67</v>
      </c>
      <c r="M3697" t="s">
        <v>68</v>
      </c>
      <c r="N3697" t="s">
        <v>109</v>
      </c>
      <c r="O3697" t="s">
        <v>70</v>
      </c>
      <c r="P3697">
        <v>39</v>
      </c>
      <c r="Q3697">
        <v>39</v>
      </c>
      <c r="R3697">
        <v>37</v>
      </c>
      <c r="S3697">
        <v>3</v>
      </c>
      <c r="T3697">
        <f t="shared" si="513"/>
        <v>34</v>
      </c>
      <c r="U3697">
        <v>34</v>
      </c>
      <c r="V3697">
        <f t="shared" si="514"/>
        <v>0</v>
      </c>
      <c r="W3697" s="3">
        <f t="shared" si="515"/>
        <v>8.1081081081081086E-2</v>
      </c>
      <c r="X3697">
        <v>26</v>
      </c>
      <c r="Y3697" s="4">
        <v>8.1999999999999993</v>
      </c>
      <c r="Z3697" s="4">
        <v>1.8</v>
      </c>
      <c r="AA3697" s="5">
        <v>74006.509999999995</v>
      </c>
      <c r="AB3697" s="5">
        <f t="shared" si="516"/>
        <v>2516221.34</v>
      </c>
      <c r="AC3697" s="5">
        <v>49256.01</v>
      </c>
      <c r="AD3697" s="5">
        <f t="shared" si="517"/>
        <v>1822472.37</v>
      </c>
      <c r="AE3697" s="5">
        <v>110649.47</v>
      </c>
      <c r="AF3697" s="5">
        <v>33185.31</v>
      </c>
      <c r="AG3697" s="5">
        <v>9433.9500000000007</v>
      </c>
      <c r="AH3697" s="5">
        <v>2610</v>
      </c>
      <c r="AI3697" s="5">
        <v>22914.880000000001</v>
      </c>
      <c r="AJ3697">
        <v>1</v>
      </c>
      <c r="AK3697" s="5">
        <v>22325.58</v>
      </c>
      <c r="AL3697" s="5">
        <v>0</v>
      </c>
      <c r="AM3697" s="5">
        <v>54966.89</v>
      </c>
      <c r="AN3697">
        <v>8</v>
      </c>
      <c r="AO3697">
        <v>9</v>
      </c>
      <c r="AP3697" t="str">
        <f t="shared" si="518"/>
        <v>No</v>
      </c>
      <c r="AQ3697">
        <v>2</v>
      </c>
      <c r="AR3697" s="5">
        <f t="shared" si="519"/>
        <v>2078558.45</v>
      </c>
      <c r="AS3697" s="5">
        <f t="shared" si="520"/>
        <v>437662.89</v>
      </c>
      <c r="AT3697" t="s">
        <v>1641</v>
      </c>
      <c r="AU3697" t="s">
        <v>6189</v>
      </c>
      <c r="AV3697" t="s">
        <v>6201</v>
      </c>
      <c r="AW3697" t="s">
        <v>6175</v>
      </c>
      <c r="AX3697" t="s">
        <v>6177</v>
      </c>
      <c r="AY3697">
        <v>42</v>
      </c>
      <c r="AZ3697">
        <v>0</v>
      </c>
      <c r="BA3697">
        <v>0</v>
      </c>
      <c r="BB3697" t="s">
        <v>6168</v>
      </c>
      <c r="BC3697">
        <v>0</v>
      </c>
      <c r="BD3697">
        <v>1</v>
      </c>
      <c r="BE3697" t="s">
        <v>6188</v>
      </c>
      <c r="BF3697" t="s">
        <v>6210</v>
      </c>
      <c r="BG3697">
        <v>4</v>
      </c>
      <c r="BH3697" t="s">
        <v>6209</v>
      </c>
      <c r="BI3697">
        <v>108</v>
      </c>
      <c r="BJ3697" t="s">
        <v>6193</v>
      </c>
      <c r="BK3697">
        <v>0</v>
      </c>
      <c r="BL3697">
        <v>45</v>
      </c>
      <c r="BM3697" s="3">
        <f t="shared" si="521"/>
        <v>0.82222222222222219</v>
      </c>
    </row>
    <row r="3698" spans="1:65">
      <c r="A3698" t="s">
        <v>3835</v>
      </c>
      <c r="B3698" s="2">
        <v>45882</v>
      </c>
      <c r="C3698" t="s">
        <v>3137</v>
      </c>
      <c r="D3698" t="s">
        <v>3639</v>
      </c>
      <c r="E3698">
        <v>8</v>
      </c>
      <c r="F3698" t="s">
        <v>61</v>
      </c>
      <c r="G3698" t="s">
        <v>62</v>
      </c>
      <c r="H3698" t="s">
        <v>115</v>
      </c>
      <c r="I3698" t="s">
        <v>74</v>
      </c>
      <c r="J3698" t="s">
        <v>53</v>
      </c>
      <c r="K3698" t="s">
        <v>75</v>
      </c>
      <c r="L3698" t="s">
        <v>67</v>
      </c>
      <c r="M3698" t="s">
        <v>56</v>
      </c>
      <c r="N3698" t="s">
        <v>69</v>
      </c>
      <c r="O3698" t="s">
        <v>70</v>
      </c>
      <c r="P3698">
        <v>54</v>
      </c>
      <c r="Q3698">
        <v>58</v>
      </c>
      <c r="R3698">
        <v>56</v>
      </c>
      <c r="S3698">
        <v>2</v>
      </c>
      <c r="T3698">
        <f t="shared" si="513"/>
        <v>54</v>
      </c>
      <c r="U3698">
        <v>52</v>
      </c>
      <c r="V3698">
        <f t="shared" si="514"/>
        <v>2</v>
      </c>
      <c r="W3698" s="3">
        <f t="shared" si="515"/>
        <v>3.5714285714285712E-2</v>
      </c>
      <c r="X3698">
        <v>33</v>
      </c>
      <c r="Y3698" s="4">
        <v>5.2</v>
      </c>
      <c r="Z3698" s="4">
        <v>1.5</v>
      </c>
      <c r="AA3698" s="5">
        <v>36032.129999999997</v>
      </c>
      <c r="AB3698" s="5">
        <f t="shared" si="516"/>
        <v>1873670.76</v>
      </c>
      <c r="AC3698" s="5">
        <v>23082.16</v>
      </c>
      <c r="AD3698" s="5">
        <f t="shared" si="517"/>
        <v>1292600.96</v>
      </c>
      <c r="AE3698" s="5">
        <v>94705.59</v>
      </c>
      <c r="AF3698" s="5">
        <v>24731.439999999999</v>
      </c>
      <c r="AG3698" s="5">
        <v>9851.75</v>
      </c>
      <c r="AH3698" s="5">
        <v>2175</v>
      </c>
      <c r="AI3698" s="5">
        <v>6400</v>
      </c>
      <c r="AJ3698">
        <v>0</v>
      </c>
      <c r="AK3698" s="5">
        <v>0</v>
      </c>
      <c r="AL3698" s="5">
        <v>1278.96</v>
      </c>
      <c r="AM3698" s="5">
        <v>36086.050000000003</v>
      </c>
      <c r="AN3698">
        <v>4</v>
      </c>
      <c r="AO3698">
        <v>3</v>
      </c>
      <c r="AP3698" t="str">
        <f t="shared" si="518"/>
        <v>Yes</v>
      </c>
      <c r="AQ3698">
        <v>0</v>
      </c>
      <c r="AR3698" s="5">
        <f t="shared" si="519"/>
        <v>1467829.75</v>
      </c>
      <c r="AS3698" s="5">
        <f t="shared" si="520"/>
        <v>405841.01</v>
      </c>
      <c r="AT3698" t="s">
        <v>59</v>
      </c>
      <c r="AU3698" t="s">
        <v>6164</v>
      </c>
      <c r="AV3698" t="s">
        <v>6165</v>
      </c>
      <c r="AW3698" t="s">
        <v>6166</v>
      </c>
      <c r="AX3698" t="s">
        <v>6167</v>
      </c>
      <c r="AY3698">
        <v>56</v>
      </c>
      <c r="AZ3698">
        <v>0</v>
      </c>
      <c r="BA3698">
        <v>21</v>
      </c>
      <c r="BB3698" t="s">
        <v>6191</v>
      </c>
      <c r="BC3698">
        <v>0</v>
      </c>
      <c r="BD3698">
        <v>0</v>
      </c>
      <c r="BE3698" t="s">
        <v>6169</v>
      </c>
      <c r="BF3698" t="s">
        <v>6170</v>
      </c>
      <c r="BG3698">
        <v>1</v>
      </c>
      <c r="BH3698" t="s">
        <v>6186</v>
      </c>
      <c r="BI3698">
        <v>59</v>
      </c>
      <c r="BJ3698" t="s">
        <v>6187</v>
      </c>
      <c r="BK3698">
        <v>0</v>
      </c>
      <c r="BL3698">
        <v>70</v>
      </c>
      <c r="BM3698" s="3">
        <f t="shared" si="521"/>
        <v>0.8</v>
      </c>
    </row>
    <row r="3699" spans="1:65">
      <c r="A3699" t="s">
        <v>3836</v>
      </c>
      <c r="B3699" s="2">
        <v>45882</v>
      </c>
      <c r="C3699" t="s">
        <v>3137</v>
      </c>
      <c r="D3699" t="s">
        <v>3639</v>
      </c>
      <c r="E3699">
        <v>8</v>
      </c>
      <c r="F3699" t="s">
        <v>78</v>
      </c>
      <c r="G3699" t="s">
        <v>50</v>
      </c>
      <c r="H3699" t="s">
        <v>185</v>
      </c>
      <c r="I3699" t="s">
        <v>74</v>
      </c>
      <c r="J3699" t="s">
        <v>53</v>
      </c>
      <c r="K3699" t="s">
        <v>75</v>
      </c>
      <c r="L3699" t="s">
        <v>87</v>
      </c>
      <c r="M3699" t="s">
        <v>56</v>
      </c>
      <c r="N3699" t="s">
        <v>69</v>
      </c>
      <c r="O3699" t="s">
        <v>120</v>
      </c>
      <c r="P3699">
        <v>52</v>
      </c>
      <c r="Q3699">
        <v>54</v>
      </c>
      <c r="R3699">
        <v>50</v>
      </c>
      <c r="S3699">
        <v>1</v>
      </c>
      <c r="T3699">
        <f t="shared" si="513"/>
        <v>49</v>
      </c>
      <c r="U3699">
        <v>49</v>
      </c>
      <c r="V3699">
        <f t="shared" si="514"/>
        <v>0</v>
      </c>
      <c r="W3699" s="3">
        <f t="shared" si="515"/>
        <v>0.02</v>
      </c>
      <c r="X3699">
        <v>33</v>
      </c>
      <c r="Y3699" s="4">
        <v>1.8</v>
      </c>
      <c r="Z3699" s="4">
        <v>1.4</v>
      </c>
      <c r="AA3699" s="5">
        <v>36377.910000000003</v>
      </c>
      <c r="AB3699" s="5">
        <f t="shared" si="516"/>
        <v>1782517.59</v>
      </c>
      <c r="AC3699" s="5">
        <v>23990.91</v>
      </c>
      <c r="AD3699" s="5">
        <f t="shared" si="517"/>
        <v>1199545.5</v>
      </c>
      <c r="AE3699" s="5">
        <v>85568.94</v>
      </c>
      <c r="AF3699" s="5">
        <v>25236.67</v>
      </c>
      <c r="AG3699" s="5">
        <v>10078.870000000001</v>
      </c>
      <c r="AH3699" s="5">
        <v>2030</v>
      </c>
      <c r="AI3699" s="5">
        <v>3200</v>
      </c>
      <c r="AJ3699">
        <v>0</v>
      </c>
      <c r="AK3699" s="5">
        <v>0</v>
      </c>
      <c r="AL3699" s="5">
        <v>0</v>
      </c>
      <c r="AM3699" s="5">
        <v>34263.49</v>
      </c>
      <c r="AN3699">
        <v>4</v>
      </c>
      <c r="AO3699">
        <v>5</v>
      </c>
      <c r="AP3699" t="str">
        <f t="shared" si="518"/>
        <v>No</v>
      </c>
      <c r="AQ3699">
        <v>2</v>
      </c>
      <c r="AR3699" s="5">
        <f t="shared" si="519"/>
        <v>1359923.47</v>
      </c>
      <c r="AS3699" s="5">
        <f t="shared" si="520"/>
        <v>422594.12</v>
      </c>
      <c r="AT3699" t="s">
        <v>59</v>
      </c>
      <c r="AU3699" t="s">
        <v>6164</v>
      </c>
      <c r="AV3699" t="s">
        <v>6165</v>
      </c>
      <c r="AW3699" t="s">
        <v>6166</v>
      </c>
      <c r="AX3699" t="s">
        <v>6167</v>
      </c>
      <c r="AY3699">
        <v>54</v>
      </c>
      <c r="AZ3699">
        <v>0</v>
      </c>
      <c r="BA3699">
        <v>0</v>
      </c>
      <c r="BB3699" t="s">
        <v>6168</v>
      </c>
      <c r="BC3699">
        <v>1</v>
      </c>
      <c r="BD3699">
        <v>0</v>
      </c>
      <c r="BE3699" t="s">
        <v>6178</v>
      </c>
      <c r="BF3699" t="s">
        <v>6170</v>
      </c>
      <c r="BG3699">
        <v>0</v>
      </c>
      <c r="BH3699" t="s">
        <v>6171</v>
      </c>
      <c r="BI3699">
        <v>37</v>
      </c>
      <c r="BJ3699" t="s">
        <v>6172</v>
      </c>
      <c r="BK3699">
        <v>0</v>
      </c>
      <c r="BL3699">
        <v>77</v>
      </c>
      <c r="BM3699" s="3">
        <f t="shared" si="521"/>
        <v>0.64935064935064934</v>
      </c>
    </row>
    <row r="3700" spans="1:65">
      <c r="A3700" t="s">
        <v>3837</v>
      </c>
      <c r="B3700" s="2">
        <v>45882</v>
      </c>
      <c r="C3700" t="s">
        <v>3137</v>
      </c>
      <c r="D3700" t="s">
        <v>3639</v>
      </c>
      <c r="E3700">
        <v>8</v>
      </c>
      <c r="F3700" t="s">
        <v>78</v>
      </c>
      <c r="G3700" t="s">
        <v>62</v>
      </c>
      <c r="H3700" t="s">
        <v>190</v>
      </c>
      <c r="I3700" t="s">
        <v>52</v>
      </c>
      <c r="J3700" t="s">
        <v>65</v>
      </c>
      <c r="K3700" t="s">
        <v>66</v>
      </c>
      <c r="L3700" t="s">
        <v>67</v>
      </c>
      <c r="M3700" t="s">
        <v>56</v>
      </c>
      <c r="N3700" t="s">
        <v>109</v>
      </c>
      <c r="O3700" t="s">
        <v>82</v>
      </c>
      <c r="P3700">
        <v>48</v>
      </c>
      <c r="Q3700">
        <v>49</v>
      </c>
      <c r="R3700">
        <v>47</v>
      </c>
      <c r="S3700">
        <v>2</v>
      </c>
      <c r="T3700">
        <f t="shared" si="513"/>
        <v>45</v>
      </c>
      <c r="U3700">
        <v>45</v>
      </c>
      <c r="V3700">
        <f t="shared" si="514"/>
        <v>0</v>
      </c>
      <c r="W3700" s="3">
        <f t="shared" si="515"/>
        <v>4.2553191489361701E-2</v>
      </c>
      <c r="X3700">
        <v>16</v>
      </c>
      <c r="Y3700" s="4">
        <v>3.5</v>
      </c>
      <c r="Z3700" s="4">
        <v>0.9</v>
      </c>
      <c r="AA3700" s="5">
        <v>48400.38</v>
      </c>
      <c r="AB3700" s="5">
        <f t="shared" si="516"/>
        <v>2178017.1</v>
      </c>
      <c r="AC3700" s="5">
        <v>34164.36</v>
      </c>
      <c r="AD3700" s="5">
        <f t="shared" si="517"/>
        <v>1605724.92</v>
      </c>
      <c r="AE3700" s="5">
        <v>108828.74</v>
      </c>
      <c r="AF3700" s="5">
        <v>31781.31</v>
      </c>
      <c r="AG3700" s="5">
        <v>8391.06</v>
      </c>
      <c r="AH3700" s="5">
        <v>1305</v>
      </c>
      <c r="AI3700" s="5">
        <v>9200</v>
      </c>
      <c r="AJ3700">
        <v>0</v>
      </c>
      <c r="AK3700" s="5">
        <v>0</v>
      </c>
      <c r="AL3700" s="5">
        <v>0</v>
      </c>
      <c r="AM3700" s="5">
        <v>69132.41</v>
      </c>
      <c r="AN3700">
        <v>8</v>
      </c>
      <c r="AO3700">
        <v>8</v>
      </c>
      <c r="AP3700" t="str">
        <f t="shared" si="518"/>
        <v>Yes</v>
      </c>
      <c r="AQ3700">
        <v>0</v>
      </c>
      <c r="AR3700" s="5">
        <f t="shared" si="519"/>
        <v>1834363.44</v>
      </c>
      <c r="AS3700" s="5">
        <f t="shared" si="520"/>
        <v>343653.66</v>
      </c>
      <c r="AT3700" t="s">
        <v>116</v>
      </c>
      <c r="AU3700" t="s">
        <v>6164</v>
      </c>
      <c r="AV3700" t="s">
        <v>6165</v>
      </c>
      <c r="AW3700" t="s">
        <v>6166</v>
      </c>
      <c r="AX3700" t="s">
        <v>6167</v>
      </c>
      <c r="AY3700">
        <v>51</v>
      </c>
      <c r="AZ3700">
        <v>0</v>
      </c>
      <c r="BA3700">
        <v>0</v>
      </c>
      <c r="BB3700" t="s">
        <v>6168</v>
      </c>
      <c r="BC3700">
        <v>0</v>
      </c>
      <c r="BD3700">
        <v>0</v>
      </c>
      <c r="BE3700" t="s">
        <v>6169</v>
      </c>
      <c r="BF3700" t="s">
        <v>6176</v>
      </c>
      <c r="BG3700">
        <v>0</v>
      </c>
      <c r="BH3700" t="s">
        <v>6171</v>
      </c>
      <c r="BI3700">
        <v>25</v>
      </c>
      <c r="BJ3700" t="s">
        <v>6172</v>
      </c>
      <c r="BK3700">
        <v>0</v>
      </c>
      <c r="BL3700">
        <v>63</v>
      </c>
      <c r="BM3700" s="3">
        <f t="shared" si="521"/>
        <v>0.74603174603174605</v>
      </c>
    </row>
    <row r="3701" spans="1:65">
      <c r="A3701" t="s">
        <v>3838</v>
      </c>
      <c r="B3701" s="2">
        <v>45882</v>
      </c>
      <c r="C3701" t="s">
        <v>3137</v>
      </c>
      <c r="D3701" t="s">
        <v>3639</v>
      </c>
      <c r="E3701">
        <v>8</v>
      </c>
      <c r="F3701" t="s">
        <v>61</v>
      </c>
      <c r="G3701" t="s">
        <v>50</v>
      </c>
      <c r="H3701" t="s">
        <v>157</v>
      </c>
      <c r="I3701" t="s">
        <v>74</v>
      </c>
      <c r="J3701" t="s">
        <v>65</v>
      </c>
      <c r="K3701" t="s">
        <v>75</v>
      </c>
      <c r="L3701" t="s">
        <v>87</v>
      </c>
      <c r="M3701" t="s">
        <v>56</v>
      </c>
      <c r="N3701" t="s">
        <v>76</v>
      </c>
      <c r="O3701" t="s">
        <v>82</v>
      </c>
      <c r="P3701">
        <v>43</v>
      </c>
      <c r="Q3701">
        <v>46</v>
      </c>
      <c r="R3701">
        <v>46</v>
      </c>
      <c r="S3701">
        <v>1</v>
      </c>
      <c r="T3701">
        <f t="shared" si="513"/>
        <v>45</v>
      </c>
      <c r="U3701">
        <v>42</v>
      </c>
      <c r="V3701">
        <f t="shared" si="514"/>
        <v>3</v>
      </c>
      <c r="W3701" s="3">
        <f t="shared" si="515"/>
        <v>2.1739130434782608E-2</v>
      </c>
      <c r="X3701">
        <v>32</v>
      </c>
      <c r="Y3701" s="4">
        <v>29.7</v>
      </c>
      <c r="Z3701" s="4">
        <v>4.3</v>
      </c>
      <c r="AA3701" s="5">
        <v>52451.56</v>
      </c>
      <c r="AB3701" s="5">
        <f t="shared" si="516"/>
        <v>2202965.52</v>
      </c>
      <c r="AC3701" s="5">
        <v>35518.080000000002</v>
      </c>
      <c r="AD3701" s="5">
        <f t="shared" si="517"/>
        <v>1633831.68</v>
      </c>
      <c r="AE3701" s="5">
        <v>103752.45</v>
      </c>
      <c r="AF3701" s="5">
        <v>28468.57</v>
      </c>
      <c r="AG3701" s="5">
        <v>10519.76</v>
      </c>
      <c r="AH3701" s="5">
        <v>6235</v>
      </c>
      <c r="AI3701" s="5">
        <v>4600</v>
      </c>
      <c r="AJ3701">
        <v>0</v>
      </c>
      <c r="AK3701" s="5">
        <v>0</v>
      </c>
      <c r="AL3701" s="5">
        <v>3034.93</v>
      </c>
      <c r="AM3701" s="5">
        <v>27012.1</v>
      </c>
      <c r="AN3701">
        <v>4</v>
      </c>
      <c r="AO3701">
        <v>4</v>
      </c>
      <c r="AP3701" t="str">
        <f t="shared" si="518"/>
        <v>Yes</v>
      </c>
      <c r="AQ3701">
        <v>1</v>
      </c>
      <c r="AR3701" s="5">
        <f t="shared" si="519"/>
        <v>1817454.49</v>
      </c>
      <c r="AS3701" s="5">
        <f t="shared" si="520"/>
        <v>385511.03</v>
      </c>
      <c r="AT3701" t="s">
        <v>59</v>
      </c>
      <c r="AU3701" t="s">
        <v>6164</v>
      </c>
      <c r="AV3701" t="s">
        <v>6165</v>
      </c>
      <c r="AW3701" t="s">
        <v>6166</v>
      </c>
      <c r="AX3701" t="s">
        <v>6177</v>
      </c>
      <c r="AY3701">
        <v>43</v>
      </c>
      <c r="AZ3701">
        <v>0</v>
      </c>
      <c r="BA3701">
        <v>20</v>
      </c>
      <c r="BB3701" t="s">
        <v>6180</v>
      </c>
      <c r="BC3701">
        <v>0</v>
      </c>
      <c r="BD3701">
        <v>0</v>
      </c>
      <c r="BE3701" t="s">
        <v>6169</v>
      </c>
      <c r="BF3701" t="s">
        <v>6170</v>
      </c>
      <c r="BG3701">
        <v>0</v>
      </c>
      <c r="BH3701" t="s">
        <v>6171</v>
      </c>
      <c r="BI3701">
        <v>43</v>
      </c>
      <c r="BJ3701" t="s">
        <v>6172</v>
      </c>
      <c r="BK3701">
        <v>0</v>
      </c>
      <c r="BL3701">
        <v>58</v>
      </c>
      <c r="BM3701" s="3">
        <f t="shared" si="521"/>
        <v>0.7931034482758621</v>
      </c>
    </row>
    <row r="3702" spans="1:65">
      <c r="A3702" t="s">
        <v>3839</v>
      </c>
      <c r="B3702" s="2">
        <v>45882</v>
      </c>
      <c r="C3702" t="s">
        <v>3137</v>
      </c>
      <c r="D3702" t="s">
        <v>3639</v>
      </c>
      <c r="E3702">
        <v>8</v>
      </c>
      <c r="F3702" t="s">
        <v>49</v>
      </c>
      <c r="G3702" t="s">
        <v>50</v>
      </c>
      <c r="H3702" t="s">
        <v>245</v>
      </c>
      <c r="I3702" t="s">
        <v>52</v>
      </c>
      <c r="J3702" t="s">
        <v>65</v>
      </c>
      <c r="K3702" t="s">
        <v>66</v>
      </c>
      <c r="L3702" t="s">
        <v>67</v>
      </c>
      <c r="M3702" t="s">
        <v>68</v>
      </c>
      <c r="N3702" t="s">
        <v>109</v>
      </c>
      <c r="O3702" t="s">
        <v>58</v>
      </c>
      <c r="P3702">
        <v>52</v>
      </c>
      <c r="Q3702">
        <v>55</v>
      </c>
      <c r="R3702">
        <v>53</v>
      </c>
      <c r="S3702">
        <v>5</v>
      </c>
      <c r="T3702">
        <f t="shared" si="513"/>
        <v>48</v>
      </c>
      <c r="U3702">
        <v>48</v>
      </c>
      <c r="V3702">
        <f t="shared" si="514"/>
        <v>0</v>
      </c>
      <c r="W3702" s="3">
        <f t="shared" si="515"/>
        <v>9.4339622641509441E-2</v>
      </c>
      <c r="X3702">
        <v>36</v>
      </c>
      <c r="Y3702" s="4">
        <v>1.2</v>
      </c>
      <c r="Z3702" s="4">
        <v>1.1000000000000001</v>
      </c>
      <c r="AA3702" s="5">
        <v>48719.82</v>
      </c>
      <c r="AB3702" s="5">
        <f t="shared" si="516"/>
        <v>2338551.36</v>
      </c>
      <c r="AC3702" s="5">
        <v>32402.69</v>
      </c>
      <c r="AD3702" s="5">
        <f t="shared" si="517"/>
        <v>1717342.57</v>
      </c>
      <c r="AE3702" s="5">
        <v>123991.76</v>
      </c>
      <c r="AF3702" s="5">
        <v>34973.42</v>
      </c>
      <c r="AG3702" s="5">
        <v>10232.67</v>
      </c>
      <c r="AH3702" s="5">
        <v>1595</v>
      </c>
      <c r="AI3702" s="5">
        <v>28484.27</v>
      </c>
      <c r="AJ3702">
        <v>2</v>
      </c>
      <c r="AK3702" s="5">
        <v>28498.97</v>
      </c>
      <c r="AL3702" s="5">
        <v>0</v>
      </c>
      <c r="AM3702" s="5">
        <v>72390.28</v>
      </c>
      <c r="AN3702">
        <v>8</v>
      </c>
      <c r="AO3702">
        <v>9</v>
      </c>
      <c r="AP3702" t="str">
        <f t="shared" si="518"/>
        <v>No</v>
      </c>
      <c r="AQ3702">
        <v>3</v>
      </c>
      <c r="AR3702" s="5">
        <f t="shared" si="519"/>
        <v>2017508.94</v>
      </c>
      <c r="AS3702" s="5">
        <f t="shared" si="520"/>
        <v>321042.42</v>
      </c>
      <c r="AT3702" t="s">
        <v>1641</v>
      </c>
      <c r="AU3702" t="s">
        <v>6189</v>
      </c>
      <c r="AV3702" t="s">
        <v>6201</v>
      </c>
      <c r="AW3702" t="s">
        <v>6175</v>
      </c>
      <c r="AX3702" t="s">
        <v>6202</v>
      </c>
      <c r="AY3702">
        <v>55</v>
      </c>
      <c r="AZ3702">
        <v>0</v>
      </c>
      <c r="BA3702">
        <v>0</v>
      </c>
      <c r="BB3702" t="s">
        <v>6168</v>
      </c>
      <c r="BC3702">
        <v>1</v>
      </c>
      <c r="BD3702">
        <v>0</v>
      </c>
      <c r="BE3702" t="s">
        <v>6178</v>
      </c>
      <c r="BF3702" t="s">
        <v>6212</v>
      </c>
      <c r="BG3702">
        <v>0</v>
      </c>
      <c r="BH3702" t="s">
        <v>6171</v>
      </c>
      <c r="BI3702">
        <v>58</v>
      </c>
      <c r="BJ3702" t="s">
        <v>6187</v>
      </c>
      <c r="BK3702">
        <v>0</v>
      </c>
      <c r="BL3702">
        <v>61</v>
      </c>
      <c r="BM3702" s="3">
        <f t="shared" si="521"/>
        <v>0.86885245901639341</v>
      </c>
    </row>
    <row r="3703" spans="1:65">
      <c r="A3703" t="s">
        <v>3840</v>
      </c>
      <c r="B3703" s="2">
        <v>45882</v>
      </c>
      <c r="C3703" t="s">
        <v>3137</v>
      </c>
      <c r="D3703" t="s">
        <v>3639</v>
      </c>
      <c r="E3703">
        <v>8</v>
      </c>
      <c r="F3703" t="s">
        <v>78</v>
      </c>
      <c r="G3703" t="s">
        <v>79</v>
      </c>
      <c r="H3703" t="s">
        <v>80</v>
      </c>
      <c r="I3703" t="s">
        <v>64</v>
      </c>
      <c r="J3703" t="s">
        <v>81</v>
      </c>
      <c r="K3703" t="s">
        <v>66</v>
      </c>
      <c r="L3703" t="s">
        <v>87</v>
      </c>
      <c r="M3703" t="s">
        <v>68</v>
      </c>
      <c r="N3703" t="s">
        <v>76</v>
      </c>
      <c r="O3703" t="s">
        <v>70</v>
      </c>
      <c r="P3703">
        <v>33</v>
      </c>
      <c r="Q3703">
        <v>35</v>
      </c>
      <c r="R3703">
        <v>35</v>
      </c>
      <c r="S3703">
        <v>1</v>
      </c>
      <c r="T3703">
        <f t="shared" si="513"/>
        <v>34</v>
      </c>
      <c r="U3703">
        <v>33</v>
      </c>
      <c r="V3703">
        <f t="shared" si="514"/>
        <v>1</v>
      </c>
      <c r="W3703" s="3">
        <f t="shared" si="515"/>
        <v>2.8571428571428571E-2</v>
      </c>
      <c r="X3703">
        <v>25</v>
      </c>
      <c r="Y3703" s="4">
        <v>1.3</v>
      </c>
      <c r="Z3703" s="4">
        <v>1.5</v>
      </c>
      <c r="AA3703" s="5">
        <v>73569.53</v>
      </c>
      <c r="AB3703" s="5">
        <f t="shared" si="516"/>
        <v>2427794.4900000002</v>
      </c>
      <c r="AC3703" s="5">
        <v>51832.1</v>
      </c>
      <c r="AD3703" s="5">
        <f t="shared" si="517"/>
        <v>1814123.5</v>
      </c>
      <c r="AE3703" s="5">
        <v>104217.27</v>
      </c>
      <c r="AF3703" s="5">
        <v>33487.94</v>
      </c>
      <c r="AG3703" s="5">
        <v>8967.84</v>
      </c>
      <c r="AH3703" s="5">
        <v>2175</v>
      </c>
      <c r="AI3703" s="5">
        <v>6800</v>
      </c>
      <c r="AJ3703">
        <v>0</v>
      </c>
      <c r="AK3703" s="5">
        <v>0</v>
      </c>
      <c r="AL3703" s="5">
        <v>1564.81</v>
      </c>
      <c r="AM3703" s="5">
        <v>21455.75</v>
      </c>
      <c r="AN3703">
        <v>4</v>
      </c>
      <c r="AO3703">
        <v>3</v>
      </c>
      <c r="AP3703" t="str">
        <f t="shared" si="518"/>
        <v>Yes</v>
      </c>
      <c r="AQ3703">
        <v>1</v>
      </c>
      <c r="AR3703" s="5">
        <f t="shared" si="519"/>
        <v>1992792.11</v>
      </c>
      <c r="AS3703" s="5">
        <f t="shared" si="520"/>
        <v>435002.38</v>
      </c>
      <c r="AT3703" t="s">
        <v>116</v>
      </c>
      <c r="AU3703" t="s">
        <v>6164</v>
      </c>
      <c r="AV3703" t="s">
        <v>6165</v>
      </c>
      <c r="AW3703" t="s">
        <v>6166</v>
      </c>
      <c r="AX3703" t="s">
        <v>6184</v>
      </c>
      <c r="AY3703">
        <v>35</v>
      </c>
      <c r="AZ3703">
        <v>1</v>
      </c>
      <c r="BA3703">
        <v>16</v>
      </c>
      <c r="BB3703" t="s">
        <v>6180</v>
      </c>
      <c r="BC3703">
        <v>0</v>
      </c>
      <c r="BD3703">
        <v>0</v>
      </c>
      <c r="BE3703" t="s">
        <v>6169</v>
      </c>
      <c r="BF3703" t="s">
        <v>6170</v>
      </c>
      <c r="BG3703">
        <v>1</v>
      </c>
      <c r="BH3703" t="s">
        <v>6186</v>
      </c>
      <c r="BI3703">
        <v>45</v>
      </c>
      <c r="BJ3703" t="s">
        <v>6172</v>
      </c>
      <c r="BK3703">
        <v>0</v>
      </c>
      <c r="BL3703">
        <v>52</v>
      </c>
      <c r="BM3703" s="3">
        <f t="shared" si="521"/>
        <v>0.67307692307692313</v>
      </c>
    </row>
    <row r="3704" spans="1:65">
      <c r="A3704" t="s">
        <v>3841</v>
      </c>
      <c r="B3704" s="2">
        <v>45882</v>
      </c>
      <c r="C3704" t="s">
        <v>3137</v>
      </c>
      <c r="D3704" t="s">
        <v>3639</v>
      </c>
      <c r="E3704">
        <v>8</v>
      </c>
      <c r="F3704" t="s">
        <v>78</v>
      </c>
      <c r="G3704" t="s">
        <v>50</v>
      </c>
      <c r="H3704" t="s">
        <v>173</v>
      </c>
      <c r="I3704" t="s">
        <v>74</v>
      </c>
      <c r="J3704" t="s">
        <v>53</v>
      </c>
      <c r="K3704" t="s">
        <v>75</v>
      </c>
      <c r="L3704" t="s">
        <v>67</v>
      </c>
      <c r="M3704" t="s">
        <v>68</v>
      </c>
      <c r="N3704" t="s">
        <v>76</v>
      </c>
      <c r="O3704" t="s">
        <v>120</v>
      </c>
      <c r="P3704">
        <v>64</v>
      </c>
      <c r="Q3704">
        <v>67</v>
      </c>
      <c r="R3704">
        <v>66</v>
      </c>
      <c r="S3704">
        <v>6</v>
      </c>
      <c r="T3704">
        <f t="shared" si="513"/>
        <v>60</v>
      </c>
      <c r="U3704">
        <v>60</v>
      </c>
      <c r="V3704">
        <f t="shared" si="514"/>
        <v>0</v>
      </c>
      <c r="W3704" s="3">
        <f t="shared" si="515"/>
        <v>9.0909090909090912E-2</v>
      </c>
      <c r="X3704">
        <v>39</v>
      </c>
      <c r="Y3704" s="4">
        <v>2.7</v>
      </c>
      <c r="Z3704" s="4">
        <v>2.2999999999999998</v>
      </c>
      <c r="AA3704" s="5">
        <v>35997.51</v>
      </c>
      <c r="AB3704" s="5">
        <f t="shared" si="516"/>
        <v>2159850.6</v>
      </c>
      <c r="AC3704" s="5">
        <v>22041.35</v>
      </c>
      <c r="AD3704" s="5">
        <f t="shared" si="517"/>
        <v>1454729.1</v>
      </c>
      <c r="AE3704" s="5">
        <v>111789.85</v>
      </c>
      <c r="AF3704" s="5">
        <v>32802.239999999998</v>
      </c>
      <c r="AG3704" s="5">
        <v>10912.41</v>
      </c>
      <c r="AH3704" s="5">
        <v>3335</v>
      </c>
      <c r="AI3704" s="5">
        <v>22746.82</v>
      </c>
      <c r="AJ3704">
        <v>2</v>
      </c>
      <c r="AK3704" s="5">
        <v>16388.080000000002</v>
      </c>
      <c r="AL3704" s="5">
        <v>0</v>
      </c>
      <c r="AM3704" s="5">
        <v>41798.629999999997</v>
      </c>
      <c r="AN3704">
        <v>4</v>
      </c>
      <c r="AO3704">
        <v>5</v>
      </c>
      <c r="AP3704" t="str">
        <f t="shared" si="518"/>
        <v>No</v>
      </c>
      <c r="AQ3704">
        <v>4</v>
      </c>
      <c r="AR3704" s="5">
        <f t="shared" si="519"/>
        <v>1694502.13</v>
      </c>
      <c r="AS3704" s="5">
        <f t="shared" si="520"/>
        <v>465348.47</v>
      </c>
      <c r="AT3704" t="s">
        <v>1641</v>
      </c>
      <c r="AU3704" t="s">
        <v>6199</v>
      </c>
      <c r="AV3704" t="s">
        <v>6200</v>
      </c>
      <c r="AW3704" t="s">
        <v>6175</v>
      </c>
      <c r="AX3704" t="s">
        <v>6167</v>
      </c>
      <c r="AY3704">
        <v>67</v>
      </c>
      <c r="AZ3704">
        <v>0</v>
      </c>
      <c r="BA3704">
        <v>0</v>
      </c>
      <c r="BB3704" t="s">
        <v>6168</v>
      </c>
      <c r="BC3704">
        <v>0</v>
      </c>
      <c r="BD3704">
        <v>1</v>
      </c>
      <c r="BE3704" t="s">
        <v>6188</v>
      </c>
      <c r="BF3704" t="s">
        <v>6210</v>
      </c>
      <c r="BG3704">
        <v>5</v>
      </c>
      <c r="BH3704" t="s">
        <v>6209</v>
      </c>
      <c r="BI3704">
        <v>79</v>
      </c>
      <c r="BJ3704" t="s">
        <v>6193</v>
      </c>
      <c r="BK3704">
        <v>0</v>
      </c>
      <c r="BL3704">
        <v>75</v>
      </c>
      <c r="BM3704" s="3">
        <f t="shared" si="521"/>
        <v>0.88</v>
      </c>
    </row>
    <row r="3705" spans="1:65">
      <c r="A3705" t="s">
        <v>3842</v>
      </c>
      <c r="B3705" s="2">
        <v>45882</v>
      </c>
      <c r="C3705" t="s">
        <v>3137</v>
      </c>
      <c r="D3705" t="s">
        <v>3639</v>
      </c>
      <c r="E3705">
        <v>8</v>
      </c>
      <c r="F3705" t="s">
        <v>61</v>
      </c>
      <c r="G3705" t="s">
        <v>79</v>
      </c>
      <c r="H3705" t="s">
        <v>84</v>
      </c>
      <c r="I3705" t="s">
        <v>74</v>
      </c>
      <c r="J3705" t="s">
        <v>53</v>
      </c>
      <c r="K3705" t="s">
        <v>54</v>
      </c>
      <c r="L3705" t="s">
        <v>67</v>
      </c>
      <c r="M3705" t="s">
        <v>56</v>
      </c>
      <c r="N3705" t="s">
        <v>57</v>
      </c>
      <c r="O3705" t="s">
        <v>58</v>
      </c>
      <c r="P3705">
        <v>61</v>
      </c>
      <c r="Q3705">
        <v>62</v>
      </c>
      <c r="R3705">
        <v>61</v>
      </c>
      <c r="S3705">
        <v>2</v>
      </c>
      <c r="T3705">
        <f t="shared" si="513"/>
        <v>59</v>
      </c>
      <c r="U3705">
        <v>59</v>
      </c>
      <c r="V3705">
        <f t="shared" si="514"/>
        <v>0</v>
      </c>
      <c r="W3705" s="3">
        <f t="shared" si="515"/>
        <v>3.2786885245901641E-2</v>
      </c>
      <c r="X3705">
        <v>22</v>
      </c>
      <c r="Y3705" s="4">
        <v>0</v>
      </c>
      <c r="Z3705" s="4">
        <v>0.9</v>
      </c>
      <c r="AA3705" s="5">
        <v>38401.25</v>
      </c>
      <c r="AB3705" s="5">
        <f t="shared" si="516"/>
        <v>2265673.75</v>
      </c>
      <c r="AC3705" s="5">
        <v>23074.49</v>
      </c>
      <c r="AD3705" s="5">
        <f t="shared" si="517"/>
        <v>1407543.89</v>
      </c>
      <c r="AE3705" s="5">
        <v>103057.4</v>
      </c>
      <c r="AF3705" s="5">
        <v>26086.26</v>
      </c>
      <c r="AG3705" s="5">
        <v>9189.89</v>
      </c>
      <c r="AH3705" s="5">
        <v>1305</v>
      </c>
      <c r="AI3705" s="5">
        <v>6400</v>
      </c>
      <c r="AJ3705">
        <v>0</v>
      </c>
      <c r="AK3705" s="5">
        <v>0</v>
      </c>
      <c r="AL3705" s="5">
        <v>0</v>
      </c>
      <c r="AM3705" s="5">
        <v>39986.559999999998</v>
      </c>
      <c r="AN3705">
        <v>4</v>
      </c>
      <c r="AO3705">
        <v>4</v>
      </c>
      <c r="AP3705" t="str">
        <f t="shared" si="518"/>
        <v>Yes</v>
      </c>
      <c r="AQ3705">
        <v>1</v>
      </c>
      <c r="AR3705" s="5">
        <f t="shared" si="519"/>
        <v>1593569</v>
      </c>
      <c r="AS3705" s="5">
        <f t="shared" si="520"/>
        <v>672104.75</v>
      </c>
      <c r="AT3705" t="s">
        <v>59</v>
      </c>
      <c r="AU3705" t="s">
        <v>6164</v>
      </c>
      <c r="AV3705" t="s">
        <v>6165</v>
      </c>
      <c r="AW3705" t="s">
        <v>6166</v>
      </c>
      <c r="AX3705" t="s">
        <v>6167</v>
      </c>
      <c r="AY3705">
        <v>63</v>
      </c>
      <c r="AZ3705">
        <v>1</v>
      </c>
      <c r="BA3705">
        <v>0</v>
      </c>
      <c r="BB3705" t="s">
        <v>6168</v>
      </c>
      <c r="BC3705">
        <v>0</v>
      </c>
      <c r="BD3705">
        <v>0</v>
      </c>
      <c r="BE3705" t="s">
        <v>6169</v>
      </c>
      <c r="BF3705" t="s">
        <v>6170</v>
      </c>
      <c r="BG3705">
        <v>1</v>
      </c>
      <c r="BH3705" t="s">
        <v>6179</v>
      </c>
      <c r="BI3705">
        <v>50</v>
      </c>
      <c r="BJ3705" t="s">
        <v>6172</v>
      </c>
      <c r="BK3705">
        <v>0</v>
      </c>
      <c r="BL3705">
        <v>75</v>
      </c>
      <c r="BM3705" s="3">
        <f t="shared" si="521"/>
        <v>0.81333333333333335</v>
      </c>
    </row>
    <row r="3706" spans="1:65">
      <c r="A3706" t="s">
        <v>3843</v>
      </c>
      <c r="B3706" s="2">
        <v>45882</v>
      </c>
      <c r="C3706" t="s">
        <v>3137</v>
      </c>
      <c r="D3706" t="s">
        <v>3639</v>
      </c>
      <c r="E3706">
        <v>8</v>
      </c>
      <c r="F3706" t="s">
        <v>78</v>
      </c>
      <c r="G3706" t="s">
        <v>79</v>
      </c>
      <c r="H3706" t="s">
        <v>136</v>
      </c>
      <c r="I3706" t="s">
        <v>52</v>
      </c>
      <c r="J3706" t="s">
        <v>53</v>
      </c>
      <c r="K3706" t="s">
        <v>75</v>
      </c>
      <c r="L3706" t="s">
        <v>92</v>
      </c>
      <c r="M3706" t="s">
        <v>56</v>
      </c>
      <c r="N3706" t="s">
        <v>109</v>
      </c>
      <c r="O3706" t="s">
        <v>82</v>
      </c>
      <c r="P3706">
        <v>66</v>
      </c>
      <c r="Q3706">
        <v>71</v>
      </c>
      <c r="R3706">
        <v>67</v>
      </c>
      <c r="S3706">
        <v>2</v>
      </c>
      <c r="T3706">
        <f t="shared" si="513"/>
        <v>65</v>
      </c>
      <c r="U3706">
        <v>64</v>
      </c>
      <c r="V3706">
        <f t="shared" si="514"/>
        <v>1</v>
      </c>
      <c r="W3706" s="3">
        <f t="shared" si="515"/>
        <v>2.9850746268656716E-2</v>
      </c>
      <c r="X3706">
        <v>37</v>
      </c>
      <c r="Y3706" s="4">
        <v>0</v>
      </c>
      <c r="Z3706" s="4">
        <v>2</v>
      </c>
      <c r="AA3706" s="5">
        <v>35757.919999999998</v>
      </c>
      <c r="AB3706" s="5">
        <f t="shared" si="516"/>
        <v>2288506.8799999999</v>
      </c>
      <c r="AC3706" s="5">
        <v>23726.2</v>
      </c>
      <c r="AD3706" s="5">
        <f t="shared" si="517"/>
        <v>1589655.4</v>
      </c>
      <c r="AE3706" s="5">
        <v>121742.45</v>
      </c>
      <c r="AF3706" s="5">
        <v>32469.51</v>
      </c>
      <c r="AG3706" s="5">
        <v>10899.05</v>
      </c>
      <c r="AH3706" s="5">
        <v>2900</v>
      </c>
      <c r="AI3706" s="5">
        <v>6400</v>
      </c>
      <c r="AJ3706">
        <v>0</v>
      </c>
      <c r="AK3706" s="5">
        <v>0</v>
      </c>
      <c r="AL3706" s="5">
        <v>650.92999999999995</v>
      </c>
      <c r="AM3706" s="5">
        <v>99213.54</v>
      </c>
      <c r="AN3706">
        <v>8</v>
      </c>
      <c r="AO3706">
        <v>9</v>
      </c>
      <c r="AP3706" t="str">
        <f t="shared" si="518"/>
        <v>No</v>
      </c>
      <c r="AQ3706">
        <v>2</v>
      </c>
      <c r="AR3706" s="5">
        <f t="shared" si="519"/>
        <v>1863930.8799999999</v>
      </c>
      <c r="AS3706" s="5">
        <f t="shared" si="520"/>
        <v>424576</v>
      </c>
      <c r="AT3706" t="s">
        <v>59</v>
      </c>
      <c r="AU3706" t="s">
        <v>6164</v>
      </c>
      <c r="AV3706" t="s">
        <v>6165</v>
      </c>
      <c r="AW3706" t="s">
        <v>6166</v>
      </c>
      <c r="AX3706" t="s">
        <v>6167</v>
      </c>
      <c r="AY3706">
        <v>69</v>
      </c>
      <c r="AZ3706">
        <v>0</v>
      </c>
      <c r="BA3706">
        <v>15</v>
      </c>
      <c r="BB3706" t="s">
        <v>6191</v>
      </c>
      <c r="BC3706">
        <v>1</v>
      </c>
      <c r="BD3706">
        <v>0</v>
      </c>
      <c r="BE3706" t="s">
        <v>6178</v>
      </c>
      <c r="BF3706" t="s">
        <v>6170</v>
      </c>
      <c r="BG3706">
        <v>0</v>
      </c>
      <c r="BH3706" t="s">
        <v>6171</v>
      </c>
      <c r="BI3706">
        <v>28</v>
      </c>
      <c r="BJ3706" t="s">
        <v>6172</v>
      </c>
      <c r="BK3706">
        <v>0</v>
      </c>
      <c r="BL3706">
        <v>77</v>
      </c>
      <c r="BM3706" s="3">
        <f t="shared" si="521"/>
        <v>0.87012987012987009</v>
      </c>
    </row>
    <row r="3707" spans="1:65">
      <c r="A3707" t="s">
        <v>3844</v>
      </c>
      <c r="B3707" s="2">
        <v>45882</v>
      </c>
      <c r="C3707" t="s">
        <v>3137</v>
      </c>
      <c r="D3707" t="s">
        <v>3639</v>
      </c>
      <c r="E3707">
        <v>8</v>
      </c>
      <c r="F3707" t="s">
        <v>78</v>
      </c>
      <c r="G3707" t="s">
        <v>79</v>
      </c>
      <c r="H3707" t="s">
        <v>80</v>
      </c>
      <c r="I3707" t="s">
        <v>64</v>
      </c>
      <c r="J3707" t="s">
        <v>65</v>
      </c>
      <c r="K3707" t="s">
        <v>75</v>
      </c>
      <c r="L3707" t="s">
        <v>87</v>
      </c>
      <c r="M3707" t="s">
        <v>56</v>
      </c>
      <c r="N3707" t="s">
        <v>57</v>
      </c>
      <c r="O3707" t="s">
        <v>82</v>
      </c>
      <c r="P3707">
        <v>48</v>
      </c>
      <c r="Q3707">
        <v>49</v>
      </c>
      <c r="R3707">
        <v>47</v>
      </c>
      <c r="S3707">
        <v>1</v>
      </c>
      <c r="T3707">
        <f t="shared" si="513"/>
        <v>46</v>
      </c>
      <c r="U3707">
        <v>46</v>
      </c>
      <c r="V3707">
        <f t="shared" si="514"/>
        <v>0</v>
      </c>
      <c r="W3707" s="3">
        <f t="shared" si="515"/>
        <v>2.1276595744680851E-2</v>
      </c>
      <c r="X3707">
        <v>20</v>
      </c>
      <c r="Y3707" s="4">
        <v>8.6</v>
      </c>
      <c r="Z3707" s="4">
        <v>1.4</v>
      </c>
      <c r="AA3707" s="5">
        <v>51896.36</v>
      </c>
      <c r="AB3707" s="5">
        <f t="shared" si="516"/>
        <v>2387232.56</v>
      </c>
      <c r="AC3707" s="5">
        <v>35786.269999999997</v>
      </c>
      <c r="AD3707" s="5">
        <f t="shared" si="517"/>
        <v>1681954.69</v>
      </c>
      <c r="AE3707" s="5">
        <v>102204.31</v>
      </c>
      <c r="AF3707" s="5">
        <v>31530.1</v>
      </c>
      <c r="AG3707" s="5">
        <v>8635.6</v>
      </c>
      <c r="AH3707" s="5">
        <v>2030</v>
      </c>
      <c r="AI3707" s="5">
        <v>4600</v>
      </c>
      <c r="AJ3707">
        <v>0</v>
      </c>
      <c r="AK3707" s="5">
        <v>0</v>
      </c>
      <c r="AL3707" s="5">
        <v>0</v>
      </c>
      <c r="AM3707" s="5">
        <v>32145.5</v>
      </c>
      <c r="AN3707">
        <v>4</v>
      </c>
      <c r="AO3707">
        <v>4</v>
      </c>
      <c r="AP3707" t="str">
        <f t="shared" si="518"/>
        <v>Yes</v>
      </c>
      <c r="AQ3707">
        <v>1</v>
      </c>
      <c r="AR3707" s="5">
        <f t="shared" si="519"/>
        <v>1863100.2</v>
      </c>
      <c r="AS3707" s="5">
        <f t="shared" si="520"/>
        <v>524132.36</v>
      </c>
      <c r="AT3707" t="s">
        <v>59</v>
      </c>
      <c r="AU3707" t="s">
        <v>6164</v>
      </c>
      <c r="AV3707" t="s">
        <v>6165</v>
      </c>
      <c r="AW3707" t="s">
        <v>6166</v>
      </c>
      <c r="AX3707" t="s">
        <v>6177</v>
      </c>
      <c r="AY3707">
        <v>48</v>
      </c>
      <c r="AZ3707">
        <v>0</v>
      </c>
      <c r="BA3707">
        <v>0</v>
      </c>
      <c r="BB3707" t="s">
        <v>6168</v>
      </c>
      <c r="BC3707">
        <v>0</v>
      </c>
      <c r="BD3707">
        <v>0</v>
      </c>
      <c r="BE3707" t="s">
        <v>6169</v>
      </c>
      <c r="BF3707" t="s">
        <v>6170</v>
      </c>
      <c r="BG3707">
        <v>1</v>
      </c>
      <c r="BH3707" t="s">
        <v>6186</v>
      </c>
      <c r="BI3707">
        <v>46</v>
      </c>
      <c r="BJ3707" t="s">
        <v>6172</v>
      </c>
      <c r="BK3707">
        <v>0</v>
      </c>
      <c r="BL3707">
        <v>62</v>
      </c>
      <c r="BM3707" s="3">
        <f t="shared" si="521"/>
        <v>0.75806451612903225</v>
      </c>
    </row>
    <row r="3708" spans="1:65">
      <c r="A3708" t="s">
        <v>3845</v>
      </c>
      <c r="B3708" s="2">
        <v>45882</v>
      </c>
      <c r="C3708" t="s">
        <v>3137</v>
      </c>
      <c r="D3708" t="s">
        <v>3639</v>
      </c>
      <c r="E3708">
        <v>8</v>
      </c>
      <c r="F3708" t="s">
        <v>61</v>
      </c>
      <c r="G3708" t="s">
        <v>79</v>
      </c>
      <c r="H3708" t="s">
        <v>100</v>
      </c>
      <c r="I3708" t="s">
        <v>74</v>
      </c>
      <c r="J3708" t="s">
        <v>53</v>
      </c>
      <c r="K3708" t="s">
        <v>75</v>
      </c>
      <c r="L3708" t="s">
        <v>92</v>
      </c>
      <c r="M3708" t="s">
        <v>68</v>
      </c>
      <c r="N3708" t="s">
        <v>57</v>
      </c>
      <c r="O3708" t="s">
        <v>70</v>
      </c>
      <c r="P3708">
        <v>56</v>
      </c>
      <c r="Q3708">
        <v>58</v>
      </c>
      <c r="R3708">
        <v>59</v>
      </c>
      <c r="S3708">
        <v>2</v>
      </c>
      <c r="T3708">
        <f t="shared" si="513"/>
        <v>57</v>
      </c>
      <c r="U3708">
        <v>54</v>
      </c>
      <c r="V3708">
        <f t="shared" si="514"/>
        <v>3</v>
      </c>
      <c r="W3708" s="3">
        <f t="shared" si="515"/>
        <v>3.3898305084745763E-2</v>
      </c>
      <c r="X3708">
        <v>20</v>
      </c>
      <c r="Y3708" s="4">
        <v>2.1</v>
      </c>
      <c r="Z3708" s="4">
        <v>1.2</v>
      </c>
      <c r="AA3708" s="5">
        <v>36398.089999999997</v>
      </c>
      <c r="AB3708" s="5">
        <f t="shared" si="516"/>
        <v>1965496.86</v>
      </c>
      <c r="AC3708" s="5">
        <v>22647.61</v>
      </c>
      <c r="AD3708" s="5">
        <f t="shared" si="517"/>
        <v>1336208.99</v>
      </c>
      <c r="AE3708" s="5">
        <v>101030.36</v>
      </c>
      <c r="AF3708" s="5">
        <v>26037.91</v>
      </c>
      <c r="AG3708" s="5">
        <v>9119.59</v>
      </c>
      <c r="AH3708" s="5">
        <v>1740</v>
      </c>
      <c r="AI3708" s="5">
        <v>6400</v>
      </c>
      <c r="AJ3708">
        <v>1</v>
      </c>
      <c r="AK3708" s="5">
        <v>8241.9599999999991</v>
      </c>
      <c r="AL3708" s="5">
        <v>1961.4</v>
      </c>
      <c r="AM3708" s="5">
        <v>33375.61</v>
      </c>
      <c r="AN3708">
        <v>4</v>
      </c>
      <c r="AO3708">
        <v>4</v>
      </c>
      <c r="AP3708" t="str">
        <f t="shared" si="518"/>
        <v>Yes</v>
      </c>
      <c r="AQ3708">
        <v>1</v>
      </c>
      <c r="AR3708" s="5">
        <f t="shared" si="519"/>
        <v>1524115.82</v>
      </c>
      <c r="AS3708" s="5">
        <f t="shared" si="520"/>
        <v>441381.04</v>
      </c>
      <c r="AT3708" t="s">
        <v>59</v>
      </c>
      <c r="AU3708" t="s">
        <v>6181</v>
      </c>
      <c r="AV3708" t="s">
        <v>6182</v>
      </c>
      <c r="AW3708" t="s">
        <v>6183</v>
      </c>
      <c r="AX3708" t="s">
        <v>6184</v>
      </c>
      <c r="AY3708">
        <v>56</v>
      </c>
      <c r="AZ3708">
        <v>0</v>
      </c>
      <c r="BA3708">
        <v>20</v>
      </c>
      <c r="BB3708" t="s">
        <v>6180</v>
      </c>
      <c r="BC3708">
        <v>0</v>
      </c>
      <c r="BD3708">
        <v>0</v>
      </c>
      <c r="BE3708" t="s">
        <v>6169</v>
      </c>
      <c r="BF3708" t="s">
        <v>6170</v>
      </c>
      <c r="BG3708">
        <v>0</v>
      </c>
      <c r="BH3708" t="s">
        <v>6171</v>
      </c>
      <c r="BI3708">
        <v>49</v>
      </c>
      <c r="BJ3708" t="s">
        <v>6172</v>
      </c>
      <c r="BK3708">
        <v>0</v>
      </c>
      <c r="BL3708">
        <v>73</v>
      </c>
      <c r="BM3708" s="3">
        <f t="shared" si="521"/>
        <v>0.80821917808219179</v>
      </c>
    </row>
    <row r="3709" spans="1:65">
      <c r="A3709" t="s">
        <v>3846</v>
      </c>
      <c r="B3709" s="2">
        <v>45882</v>
      </c>
      <c r="C3709" t="s">
        <v>3137</v>
      </c>
      <c r="D3709" t="s">
        <v>3639</v>
      </c>
      <c r="E3709">
        <v>8</v>
      </c>
      <c r="F3709" t="s">
        <v>78</v>
      </c>
      <c r="G3709" t="s">
        <v>79</v>
      </c>
      <c r="H3709" t="s">
        <v>113</v>
      </c>
      <c r="I3709" t="s">
        <v>64</v>
      </c>
      <c r="J3709" t="s">
        <v>65</v>
      </c>
      <c r="K3709" t="s">
        <v>75</v>
      </c>
      <c r="L3709" t="s">
        <v>92</v>
      </c>
      <c r="M3709" t="s">
        <v>56</v>
      </c>
      <c r="N3709" t="s">
        <v>76</v>
      </c>
      <c r="O3709" t="s">
        <v>58</v>
      </c>
      <c r="P3709">
        <v>39</v>
      </c>
      <c r="Q3709">
        <v>40</v>
      </c>
      <c r="R3709">
        <v>37</v>
      </c>
      <c r="S3709">
        <v>1</v>
      </c>
      <c r="T3709">
        <f t="shared" si="513"/>
        <v>36</v>
      </c>
      <c r="U3709">
        <v>36</v>
      </c>
      <c r="V3709">
        <f t="shared" si="514"/>
        <v>0</v>
      </c>
      <c r="W3709" s="3">
        <f t="shared" si="515"/>
        <v>2.7027027027027029E-2</v>
      </c>
      <c r="X3709">
        <v>42</v>
      </c>
      <c r="Y3709" s="4">
        <v>5.6</v>
      </c>
      <c r="Z3709" s="4">
        <v>1.6</v>
      </c>
      <c r="AA3709" s="5">
        <v>51441.03</v>
      </c>
      <c r="AB3709" s="5">
        <f t="shared" si="516"/>
        <v>1851877.08</v>
      </c>
      <c r="AC3709" s="5">
        <v>35280.44</v>
      </c>
      <c r="AD3709" s="5">
        <f t="shared" si="517"/>
        <v>1305376.28</v>
      </c>
      <c r="AE3709" s="5">
        <v>80287.94</v>
      </c>
      <c r="AF3709" s="5">
        <v>26101.83</v>
      </c>
      <c r="AG3709" s="5">
        <v>10720.45</v>
      </c>
      <c r="AH3709" s="5">
        <v>2320</v>
      </c>
      <c r="AI3709" s="5">
        <v>4600</v>
      </c>
      <c r="AJ3709">
        <v>0</v>
      </c>
      <c r="AK3709" s="5">
        <v>0</v>
      </c>
      <c r="AL3709" s="5">
        <v>0</v>
      </c>
      <c r="AM3709" s="5">
        <v>23919.14</v>
      </c>
      <c r="AN3709">
        <v>4</v>
      </c>
      <c r="AO3709">
        <v>2</v>
      </c>
      <c r="AP3709" t="str">
        <f t="shared" si="518"/>
        <v>Yes</v>
      </c>
      <c r="AQ3709">
        <v>1</v>
      </c>
      <c r="AR3709" s="5">
        <f t="shared" si="519"/>
        <v>1453325.64</v>
      </c>
      <c r="AS3709" s="5">
        <f t="shared" si="520"/>
        <v>398551.44</v>
      </c>
      <c r="AT3709" t="s">
        <v>59</v>
      </c>
      <c r="AU3709" t="s">
        <v>6164</v>
      </c>
      <c r="AV3709" t="s">
        <v>6165</v>
      </c>
      <c r="AW3709" t="s">
        <v>6166</v>
      </c>
      <c r="AX3709" t="s">
        <v>6167</v>
      </c>
      <c r="AY3709">
        <v>41</v>
      </c>
      <c r="AZ3709">
        <v>0</v>
      </c>
      <c r="BA3709">
        <v>0</v>
      </c>
      <c r="BB3709" t="s">
        <v>6168</v>
      </c>
      <c r="BC3709">
        <v>0</v>
      </c>
      <c r="BD3709">
        <v>0</v>
      </c>
      <c r="BE3709" t="s">
        <v>6169</v>
      </c>
      <c r="BF3709" t="s">
        <v>6170</v>
      </c>
      <c r="BG3709">
        <v>0</v>
      </c>
      <c r="BH3709" t="s">
        <v>6171</v>
      </c>
      <c r="BI3709">
        <v>29</v>
      </c>
      <c r="BJ3709" t="s">
        <v>6172</v>
      </c>
      <c r="BK3709">
        <v>0</v>
      </c>
      <c r="BL3709">
        <v>64</v>
      </c>
      <c r="BM3709" s="3">
        <f t="shared" si="521"/>
        <v>0.578125</v>
      </c>
    </row>
    <row r="3710" spans="1:65">
      <c r="A3710" t="s">
        <v>3847</v>
      </c>
      <c r="B3710" s="2">
        <v>45882</v>
      </c>
      <c r="C3710" t="s">
        <v>3137</v>
      </c>
      <c r="D3710" t="s">
        <v>3639</v>
      </c>
      <c r="E3710">
        <v>8</v>
      </c>
      <c r="F3710" t="s">
        <v>78</v>
      </c>
      <c r="G3710" t="s">
        <v>79</v>
      </c>
      <c r="H3710" t="s">
        <v>113</v>
      </c>
      <c r="I3710" t="s">
        <v>64</v>
      </c>
      <c r="J3710" t="s">
        <v>65</v>
      </c>
      <c r="K3710" t="s">
        <v>75</v>
      </c>
      <c r="L3710" t="s">
        <v>92</v>
      </c>
      <c r="M3710" t="s">
        <v>68</v>
      </c>
      <c r="N3710" t="s">
        <v>69</v>
      </c>
      <c r="O3710" t="s">
        <v>120</v>
      </c>
      <c r="P3710">
        <v>46</v>
      </c>
      <c r="Q3710">
        <v>47</v>
      </c>
      <c r="R3710">
        <v>45</v>
      </c>
      <c r="S3710">
        <v>1</v>
      </c>
      <c r="T3710">
        <f t="shared" si="513"/>
        <v>44</v>
      </c>
      <c r="U3710">
        <v>44</v>
      </c>
      <c r="V3710">
        <f t="shared" si="514"/>
        <v>0</v>
      </c>
      <c r="W3710" s="3">
        <f t="shared" si="515"/>
        <v>2.2222222222222223E-2</v>
      </c>
      <c r="X3710">
        <v>28</v>
      </c>
      <c r="Y3710" s="4">
        <v>6.9</v>
      </c>
      <c r="Z3710" s="4">
        <v>1.8</v>
      </c>
      <c r="AA3710" s="5">
        <v>51771.87</v>
      </c>
      <c r="AB3710" s="5">
        <f t="shared" si="516"/>
        <v>2277962.2799999998</v>
      </c>
      <c r="AC3710" s="5">
        <v>33647.82</v>
      </c>
      <c r="AD3710" s="5">
        <f t="shared" si="517"/>
        <v>1514151.9</v>
      </c>
      <c r="AE3710" s="5">
        <v>95394.34</v>
      </c>
      <c r="AF3710" s="5">
        <v>29886.87</v>
      </c>
      <c r="AG3710" s="5">
        <v>9368.7800000000007</v>
      </c>
      <c r="AH3710" s="5">
        <v>2610</v>
      </c>
      <c r="AI3710" s="5">
        <v>4600</v>
      </c>
      <c r="AJ3710">
        <v>1</v>
      </c>
      <c r="AK3710" s="5">
        <v>13217.93</v>
      </c>
      <c r="AL3710" s="5">
        <v>0</v>
      </c>
      <c r="AM3710" s="5">
        <v>34279.46</v>
      </c>
      <c r="AN3710">
        <v>4</v>
      </c>
      <c r="AO3710">
        <v>6</v>
      </c>
      <c r="AP3710" t="str">
        <f t="shared" si="518"/>
        <v>No</v>
      </c>
      <c r="AQ3710">
        <v>2</v>
      </c>
      <c r="AR3710" s="5">
        <f t="shared" si="519"/>
        <v>1703509.28</v>
      </c>
      <c r="AS3710" s="5">
        <f t="shared" si="520"/>
        <v>574453</v>
      </c>
      <c r="AT3710" t="s">
        <v>59</v>
      </c>
      <c r="AU3710" t="s">
        <v>6189</v>
      </c>
      <c r="AV3710" t="s">
        <v>6190</v>
      </c>
      <c r="AW3710" t="s">
        <v>6183</v>
      </c>
      <c r="AX3710" t="s">
        <v>6167</v>
      </c>
      <c r="AY3710">
        <v>47</v>
      </c>
      <c r="AZ3710">
        <v>1</v>
      </c>
      <c r="BA3710">
        <v>0</v>
      </c>
      <c r="BB3710" t="s">
        <v>6168</v>
      </c>
      <c r="BC3710">
        <v>0</v>
      </c>
      <c r="BD3710">
        <v>2</v>
      </c>
      <c r="BE3710" t="s">
        <v>6188</v>
      </c>
      <c r="BF3710" t="s">
        <v>6170</v>
      </c>
      <c r="BG3710">
        <v>1</v>
      </c>
      <c r="BH3710" t="s">
        <v>6186</v>
      </c>
      <c r="BI3710">
        <v>24</v>
      </c>
      <c r="BJ3710" t="s">
        <v>6172</v>
      </c>
      <c r="BK3710">
        <v>0</v>
      </c>
      <c r="BL3710">
        <v>58</v>
      </c>
      <c r="BM3710" s="3">
        <f t="shared" si="521"/>
        <v>0.77586206896551724</v>
      </c>
    </row>
    <row r="3711" spans="1:65">
      <c r="A3711" t="s">
        <v>3848</v>
      </c>
      <c r="B3711" s="2">
        <v>45882</v>
      </c>
      <c r="C3711" t="s">
        <v>3137</v>
      </c>
      <c r="D3711" t="s">
        <v>3639</v>
      </c>
      <c r="E3711">
        <v>8</v>
      </c>
      <c r="F3711" t="s">
        <v>49</v>
      </c>
      <c r="G3711" t="s">
        <v>79</v>
      </c>
      <c r="H3711" t="s">
        <v>260</v>
      </c>
      <c r="I3711" t="s">
        <v>52</v>
      </c>
      <c r="J3711" t="s">
        <v>53</v>
      </c>
      <c r="K3711" t="s">
        <v>66</v>
      </c>
      <c r="L3711" t="s">
        <v>67</v>
      </c>
      <c r="M3711" t="s">
        <v>68</v>
      </c>
      <c r="N3711" t="s">
        <v>76</v>
      </c>
      <c r="O3711" t="s">
        <v>70</v>
      </c>
      <c r="P3711">
        <v>60</v>
      </c>
      <c r="Q3711">
        <v>61</v>
      </c>
      <c r="R3711">
        <v>59</v>
      </c>
      <c r="S3711">
        <v>6</v>
      </c>
      <c r="T3711">
        <f t="shared" si="513"/>
        <v>53</v>
      </c>
      <c r="U3711">
        <v>53</v>
      </c>
      <c r="V3711">
        <f t="shared" si="514"/>
        <v>0</v>
      </c>
      <c r="W3711" s="3">
        <f t="shared" si="515"/>
        <v>0.10169491525423729</v>
      </c>
      <c r="X3711">
        <v>136</v>
      </c>
      <c r="Y3711" s="4">
        <v>2.4</v>
      </c>
      <c r="Z3711" s="4">
        <v>5.0999999999999996</v>
      </c>
      <c r="AA3711" s="5">
        <v>33717.440000000002</v>
      </c>
      <c r="AB3711" s="5">
        <f t="shared" si="516"/>
        <v>1787024.32</v>
      </c>
      <c r="AC3711" s="5">
        <v>22057.02</v>
      </c>
      <c r="AD3711" s="5">
        <f t="shared" si="517"/>
        <v>1301364.18</v>
      </c>
      <c r="AE3711" s="5">
        <v>105972.76</v>
      </c>
      <c r="AF3711" s="5">
        <v>34792.949999999997</v>
      </c>
      <c r="AG3711" s="5">
        <v>47705.13</v>
      </c>
      <c r="AH3711" s="5">
        <v>7395</v>
      </c>
      <c r="AI3711" s="5">
        <v>22183.42</v>
      </c>
      <c r="AJ3711">
        <v>1</v>
      </c>
      <c r="AK3711" s="5">
        <v>8417.2000000000007</v>
      </c>
      <c r="AL3711" s="5">
        <v>0</v>
      </c>
      <c r="AM3711" s="5">
        <v>36669.33</v>
      </c>
      <c r="AN3711">
        <v>4</v>
      </c>
      <c r="AO3711">
        <v>3</v>
      </c>
      <c r="AP3711" t="str">
        <f t="shared" si="518"/>
        <v>Yes</v>
      </c>
      <c r="AQ3711">
        <v>1</v>
      </c>
      <c r="AR3711" s="5">
        <f t="shared" si="519"/>
        <v>1564499.97</v>
      </c>
      <c r="AS3711" s="5">
        <f t="shared" si="520"/>
        <v>222524.35</v>
      </c>
      <c r="AT3711" t="s">
        <v>1641</v>
      </c>
      <c r="AU3711" t="s">
        <v>6199</v>
      </c>
      <c r="AV3711" t="s">
        <v>6200</v>
      </c>
      <c r="AW3711" t="s">
        <v>6175</v>
      </c>
      <c r="AX3711" t="s">
        <v>6202</v>
      </c>
      <c r="AY3711">
        <v>60</v>
      </c>
      <c r="AZ3711">
        <v>0</v>
      </c>
      <c r="BA3711">
        <v>0</v>
      </c>
      <c r="BB3711" t="s">
        <v>6168</v>
      </c>
      <c r="BC3711">
        <v>0</v>
      </c>
      <c r="BD3711">
        <v>0</v>
      </c>
      <c r="BE3711" t="s">
        <v>6169</v>
      </c>
      <c r="BF3711" t="s">
        <v>6210</v>
      </c>
      <c r="BG3711">
        <v>4</v>
      </c>
      <c r="BH3711" t="s">
        <v>6211</v>
      </c>
      <c r="BI3711">
        <v>124</v>
      </c>
      <c r="BJ3711" t="s">
        <v>6193</v>
      </c>
      <c r="BK3711">
        <v>0</v>
      </c>
      <c r="BL3711">
        <v>72</v>
      </c>
      <c r="BM3711" s="3">
        <f t="shared" si="521"/>
        <v>0.81944444444444442</v>
      </c>
    </row>
    <row r="3712" spans="1:65">
      <c r="A3712" t="s">
        <v>3849</v>
      </c>
      <c r="B3712" s="2">
        <v>45883</v>
      </c>
      <c r="C3712" t="s">
        <v>3137</v>
      </c>
      <c r="D3712" t="s">
        <v>3639</v>
      </c>
      <c r="E3712">
        <v>8</v>
      </c>
      <c r="F3712" t="s">
        <v>61</v>
      </c>
      <c r="G3712" t="s">
        <v>50</v>
      </c>
      <c r="H3712" t="s">
        <v>183</v>
      </c>
      <c r="I3712" t="s">
        <v>74</v>
      </c>
      <c r="J3712" t="s">
        <v>65</v>
      </c>
      <c r="K3712" t="s">
        <v>75</v>
      </c>
      <c r="L3712" t="s">
        <v>55</v>
      </c>
      <c r="M3712" t="s">
        <v>56</v>
      </c>
      <c r="N3712" t="s">
        <v>76</v>
      </c>
      <c r="O3712" t="s">
        <v>70</v>
      </c>
      <c r="P3712">
        <v>50</v>
      </c>
      <c r="Q3712">
        <v>51</v>
      </c>
      <c r="R3712">
        <v>50</v>
      </c>
      <c r="S3712">
        <v>1</v>
      </c>
      <c r="T3712">
        <f t="shared" si="513"/>
        <v>49</v>
      </c>
      <c r="U3712">
        <v>49</v>
      </c>
      <c r="V3712">
        <f t="shared" si="514"/>
        <v>0</v>
      </c>
      <c r="W3712" s="3">
        <f t="shared" si="515"/>
        <v>0.02</v>
      </c>
      <c r="X3712">
        <v>40</v>
      </c>
      <c r="Y3712" s="4">
        <v>43.9</v>
      </c>
      <c r="Z3712" s="4">
        <v>5.0999999999999996</v>
      </c>
      <c r="AA3712" s="5">
        <v>51963.17</v>
      </c>
      <c r="AB3712" s="5">
        <f t="shared" si="516"/>
        <v>2546195.33</v>
      </c>
      <c r="AC3712" s="5">
        <v>35031.21</v>
      </c>
      <c r="AD3712" s="5">
        <f t="shared" si="517"/>
        <v>1751560.5</v>
      </c>
      <c r="AE3712" s="5">
        <v>110901.58</v>
      </c>
      <c r="AF3712" s="5">
        <v>30326.02</v>
      </c>
      <c r="AG3712" s="5">
        <v>9920.94</v>
      </c>
      <c r="AH3712" s="5">
        <v>7395</v>
      </c>
      <c r="AI3712" s="5">
        <v>4600</v>
      </c>
      <c r="AJ3712">
        <v>0</v>
      </c>
      <c r="AK3712" s="5">
        <v>0</v>
      </c>
      <c r="AL3712" s="5">
        <v>0</v>
      </c>
      <c r="AM3712" s="5">
        <v>34961.040000000001</v>
      </c>
      <c r="AN3712">
        <v>4</v>
      </c>
      <c r="AO3712">
        <v>5</v>
      </c>
      <c r="AP3712" t="str">
        <f t="shared" si="518"/>
        <v>No</v>
      </c>
      <c r="AQ3712">
        <v>3</v>
      </c>
      <c r="AR3712" s="5">
        <f t="shared" si="519"/>
        <v>1949665.08</v>
      </c>
      <c r="AS3712" s="5">
        <f t="shared" si="520"/>
        <v>596530.25</v>
      </c>
      <c r="AT3712" t="s">
        <v>59</v>
      </c>
      <c r="AU3712" t="s">
        <v>6164</v>
      </c>
      <c r="AV3712" t="s">
        <v>6165</v>
      </c>
      <c r="AW3712" t="s">
        <v>6166</v>
      </c>
      <c r="AX3712" t="s">
        <v>6177</v>
      </c>
      <c r="AY3712">
        <v>56</v>
      </c>
      <c r="AZ3712">
        <v>4</v>
      </c>
      <c r="BA3712">
        <v>0</v>
      </c>
      <c r="BB3712" t="s">
        <v>6168</v>
      </c>
      <c r="BC3712">
        <v>1</v>
      </c>
      <c r="BD3712">
        <v>0</v>
      </c>
      <c r="BE3712" t="s">
        <v>6178</v>
      </c>
      <c r="BF3712" t="s">
        <v>6170</v>
      </c>
      <c r="BG3712">
        <v>0</v>
      </c>
      <c r="BH3712" t="s">
        <v>6171</v>
      </c>
      <c r="BI3712">
        <v>24</v>
      </c>
      <c r="BJ3712" t="s">
        <v>6172</v>
      </c>
      <c r="BK3712">
        <v>0</v>
      </c>
      <c r="BL3712">
        <v>63</v>
      </c>
      <c r="BM3712" s="3">
        <f t="shared" si="521"/>
        <v>0.79365079365079361</v>
      </c>
    </row>
    <row r="3713" spans="1:65">
      <c r="A3713" t="s">
        <v>3850</v>
      </c>
      <c r="B3713" s="2">
        <v>45883</v>
      </c>
      <c r="C3713" t="s">
        <v>3137</v>
      </c>
      <c r="D3713" t="s">
        <v>3639</v>
      </c>
      <c r="E3713">
        <v>8</v>
      </c>
      <c r="F3713" t="s">
        <v>49</v>
      </c>
      <c r="G3713" t="s">
        <v>62</v>
      </c>
      <c r="H3713" t="s">
        <v>226</v>
      </c>
      <c r="I3713" t="s">
        <v>64</v>
      </c>
      <c r="J3713" t="s">
        <v>53</v>
      </c>
      <c r="K3713" t="s">
        <v>75</v>
      </c>
      <c r="L3713" t="s">
        <v>87</v>
      </c>
      <c r="M3713" t="s">
        <v>56</v>
      </c>
      <c r="N3713" t="s">
        <v>76</v>
      </c>
      <c r="O3713" t="s">
        <v>82</v>
      </c>
      <c r="P3713">
        <v>58</v>
      </c>
      <c r="Q3713">
        <v>61</v>
      </c>
      <c r="R3713">
        <v>58</v>
      </c>
      <c r="S3713">
        <v>1</v>
      </c>
      <c r="T3713">
        <f t="shared" si="513"/>
        <v>57</v>
      </c>
      <c r="U3713">
        <v>56</v>
      </c>
      <c r="V3713">
        <f t="shared" si="514"/>
        <v>1</v>
      </c>
      <c r="W3713" s="3">
        <f t="shared" si="515"/>
        <v>1.7241379310344827E-2</v>
      </c>
      <c r="X3713">
        <v>15</v>
      </c>
      <c r="Y3713" s="4">
        <v>4.0999999999999996</v>
      </c>
      <c r="Z3713" s="4">
        <v>0.7</v>
      </c>
      <c r="AA3713" s="5">
        <v>35866.89</v>
      </c>
      <c r="AB3713" s="5">
        <f t="shared" si="516"/>
        <v>2008545.84</v>
      </c>
      <c r="AC3713" s="5">
        <v>24104.3</v>
      </c>
      <c r="AD3713" s="5">
        <f t="shared" si="517"/>
        <v>1398049.4</v>
      </c>
      <c r="AE3713" s="5">
        <v>97297.97</v>
      </c>
      <c r="AF3713" s="5">
        <v>26154.43</v>
      </c>
      <c r="AG3713" s="5">
        <v>8482.4</v>
      </c>
      <c r="AH3713" s="5">
        <v>1015</v>
      </c>
      <c r="AI3713" s="5">
        <v>3200</v>
      </c>
      <c r="AJ3713">
        <v>0</v>
      </c>
      <c r="AK3713" s="5">
        <v>0</v>
      </c>
      <c r="AL3713" s="5">
        <v>657.93</v>
      </c>
      <c r="AM3713" s="5">
        <v>36072.949999999997</v>
      </c>
      <c r="AN3713">
        <v>4</v>
      </c>
      <c r="AO3713">
        <v>4</v>
      </c>
      <c r="AP3713" t="str">
        <f t="shared" si="518"/>
        <v>Yes</v>
      </c>
      <c r="AQ3713">
        <v>0</v>
      </c>
      <c r="AR3713" s="5">
        <f t="shared" si="519"/>
        <v>1570930.08</v>
      </c>
      <c r="AS3713" s="5">
        <f t="shared" si="520"/>
        <v>437615.76</v>
      </c>
      <c r="AT3713" t="s">
        <v>59</v>
      </c>
      <c r="AU3713" t="s">
        <v>6164</v>
      </c>
      <c r="AV3713" t="s">
        <v>6165</v>
      </c>
      <c r="AW3713" t="s">
        <v>6166</v>
      </c>
      <c r="AX3713" t="s">
        <v>6167</v>
      </c>
      <c r="AY3713">
        <v>61</v>
      </c>
      <c r="AZ3713">
        <v>0</v>
      </c>
      <c r="BA3713">
        <v>17</v>
      </c>
      <c r="BB3713" t="s">
        <v>6191</v>
      </c>
      <c r="BC3713">
        <v>0</v>
      </c>
      <c r="BD3713">
        <v>0</v>
      </c>
      <c r="BE3713" t="s">
        <v>6169</v>
      </c>
      <c r="BF3713" t="s">
        <v>6170</v>
      </c>
      <c r="BG3713">
        <v>0</v>
      </c>
      <c r="BH3713" t="s">
        <v>6171</v>
      </c>
      <c r="BI3713">
        <v>24</v>
      </c>
      <c r="BJ3713" t="s">
        <v>6172</v>
      </c>
      <c r="BK3713">
        <v>0</v>
      </c>
      <c r="BL3713">
        <v>76</v>
      </c>
      <c r="BM3713" s="3">
        <f t="shared" si="521"/>
        <v>0.76315789473684215</v>
      </c>
    </row>
    <row r="3714" spans="1:65">
      <c r="A3714" t="s">
        <v>3851</v>
      </c>
      <c r="B3714" s="2">
        <v>45883</v>
      </c>
      <c r="C3714" t="s">
        <v>3137</v>
      </c>
      <c r="D3714" t="s">
        <v>3639</v>
      </c>
      <c r="E3714">
        <v>8</v>
      </c>
      <c r="F3714" t="s">
        <v>72</v>
      </c>
      <c r="G3714" t="s">
        <v>62</v>
      </c>
      <c r="H3714" t="s">
        <v>175</v>
      </c>
      <c r="I3714" t="s">
        <v>52</v>
      </c>
      <c r="J3714" t="s">
        <v>81</v>
      </c>
      <c r="K3714" t="s">
        <v>75</v>
      </c>
      <c r="L3714" t="s">
        <v>87</v>
      </c>
      <c r="M3714" t="s">
        <v>56</v>
      </c>
      <c r="N3714" t="s">
        <v>69</v>
      </c>
      <c r="O3714" t="s">
        <v>82</v>
      </c>
      <c r="P3714">
        <v>34</v>
      </c>
      <c r="Q3714">
        <v>35</v>
      </c>
      <c r="R3714">
        <v>35</v>
      </c>
      <c r="S3714">
        <v>1</v>
      </c>
      <c r="T3714">
        <f t="shared" ref="T3714:T3777" si="522">R3714-S3714</f>
        <v>34</v>
      </c>
      <c r="U3714">
        <v>33</v>
      </c>
      <c r="V3714">
        <f t="shared" ref="V3714:V3777" si="523">T3714-U3714</f>
        <v>1</v>
      </c>
      <c r="W3714" s="3">
        <f t="shared" ref="W3714:W3777" si="524">IFERROR(S3714/R3714,0)</f>
        <v>2.8571428571428571E-2</v>
      </c>
      <c r="X3714">
        <v>15</v>
      </c>
      <c r="Y3714" s="4">
        <v>1.9</v>
      </c>
      <c r="Z3714" s="4">
        <v>1</v>
      </c>
      <c r="AA3714" s="5">
        <v>78062.58</v>
      </c>
      <c r="AB3714" s="5">
        <f t="shared" ref="AB3714:AB3777" si="525">ROUND(U3714*AA3714,2)</f>
        <v>2576065.14</v>
      </c>
      <c r="AC3714" s="5">
        <v>54755.71</v>
      </c>
      <c r="AD3714" s="5">
        <f t="shared" ref="AD3714:AD3777" si="526">ROUND(R3714*AC3714,2)</f>
        <v>1916449.85</v>
      </c>
      <c r="AE3714" s="5">
        <v>112764.17</v>
      </c>
      <c r="AF3714" s="5">
        <v>30542.5</v>
      </c>
      <c r="AG3714" s="5">
        <v>8380.39</v>
      </c>
      <c r="AH3714" s="5">
        <v>1450</v>
      </c>
      <c r="AI3714" s="5">
        <v>6800</v>
      </c>
      <c r="AJ3714">
        <v>0</v>
      </c>
      <c r="AK3714" s="5">
        <v>0</v>
      </c>
      <c r="AL3714" s="5">
        <v>1452.29</v>
      </c>
      <c r="AM3714" s="5">
        <v>22407.89</v>
      </c>
      <c r="AN3714">
        <v>4</v>
      </c>
      <c r="AO3714">
        <v>4</v>
      </c>
      <c r="AP3714" t="str">
        <f t="shared" ref="AP3714:AP3777" si="527">IF(AO3714&lt;=AN3714,"Yes","No")</f>
        <v>Yes</v>
      </c>
      <c r="AQ3714">
        <v>1</v>
      </c>
      <c r="AR3714" s="5">
        <f t="shared" ref="AR3714:AR3777" si="528">ROUND(SUM(AD3714:AI3714)+SUM(AK3714:AM3714),2)</f>
        <v>2100247.09</v>
      </c>
      <c r="AS3714" s="5">
        <f t="shared" ref="AS3714:AS3777" si="529">ROUND(AB3714-AR3714,2)</f>
        <v>475818.05</v>
      </c>
      <c r="AT3714" t="s">
        <v>59</v>
      </c>
      <c r="AU3714" t="s">
        <v>6164</v>
      </c>
      <c r="AV3714" t="s">
        <v>6165</v>
      </c>
      <c r="AW3714" t="s">
        <v>6166</v>
      </c>
      <c r="AX3714" t="s">
        <v>6184</v>
      </c>
      <c r="AY3714">
        <v>38</v>
      </c>
      <c r="AZ3714">
        <v>4</v>
      </c>
      <c r="BA3714">
        <v>14</v>
      </c>
      <c r="BB3714" t="s">
        <v>6185</v>
      </c>
      <c r="BC3714">
        <v>0</v>
      </c>
      <c r="BD3714">
        <v>0</v>
      </c>
      <c r="BE3714" t="s">
        <v>6169</v>
      </c>
      <c r="BF3714" t="s">
        <v>6170</v>
      </c>
      <c r="BG3714">
        <v>0</v>
      </c>
      <c r="BH3714" t="s">
        <v>6171</v>
      </c>
      <c r="BI3714">
        <v>12</v>
      </c>
      <c r="BJ3714" t="s">
        <v>6172</v>
      </c>
      <c r="BK3714">
        <v>0</v>
      </c>
      <c r="BL3714">
        <v>48</v>
      </c>
      <c r="BM3714" s="3">
        <f t="shared" ref="BM3714:BM3777" si="530">IFERROR(R3714/BL3714,0)</f>
        <v>0.72916666666666663</v>
      </c>
    </row>
    <row r="3715" spans="1:65">
      <c r="A3715" t="s">
        <v>3852</v>
      </c>
      <c r="B3715" s="2">
        <v>45883</v>
      </c>
      <c r="C3715" t="s">
        <v>3137</v>
      </c>
      <c r="D3715" t="s">
        <v>3639</v>
      </c>
      <c r="E3715">
        <v>8</v>
      </c>
      <c r="F3715" t="s">
        <v>72</v>
      </c>
      <c r="G3715" t="s">
        <v>79</v>
      </c>
      <c r="H3715" t="s">
        <v>102</v>
      </c>
      <c r="I3715" t="s">
        <v>64</v>
      </c>
      <c r="J3715" t="s">
        <v>65</v>
      </c>
      <c r="K3715" t="s">
        <v>75</v>
      </c>
      <c r="L3715" t="s">
        <v>92</v>
      </c>
      <c r="M3715" t="s">
        <v>56</v>
      </c>
      <c r="N3715" t="s">
        <v>94</v>
      </c>
      <c r="O3715" t="s">
        <v>70</v>
      </c>
      <c r="P3715">
        <v>51</v>
      </c>
      <c r="Q3715">
        <v>54</v>
      </c>
      <c r="R3715">
        <v>56</v>
      </c>
      <c r="S3715">
        <v>1</v>
      </c>
      <c r="T3715">
        <f t="shared" si="522"/>
        <v>55</v>
      </c>
      <c r="U3715">
        <v>50</v>
      </c>
      <c r="V3715">
        <f t="shared" si="523"/>
        <v>5</v>
      </c>
      <c r="W3715" s="3">
        <f t="shared" si="524"/>
        <v>1.7857142857142856E-2</v>
      </c>
      <c r="X3715">
        <v>23</v>
      </c>
      <c r="Y3715" s="4">
        <v>1.1000000000000001</v>
      </c>
      <c r="Z3715" s="4">
        <v>1.3</v>
      </c>
      <c r="AA3715" s="5">
        <v>52646.54</v>
      </c>
      <c r="AB3715" s="5">
        <f t="shared" si="525"/>
        <v>2632327</v>
      </c>
      <c r="AC3715" s="5">
        <v>35401.440000000002</v>
      </c>
      <c r="AD3715" s="5">
        <f t="shared" si="526"/>
        <v>1982480.64</v>
      </c>
      <c r="AE3715" s="5">
        <v>122650.6</v>
      </c>
      <c r="AF3715" s="5">
        <v>34171.4</v>
      </c>
      <c r="AG3715" s="5">
        <v>9438.59</v>
      </c>
      <c r="AH3715" s="5">
        <v>1885</v>
      </c>
      <c r="AI3715" s="5">
        <v>4600</v>
      </c>
      <c r="AJ3715">
        <v>0</v>
      </c>
      <c r="AK3715" s="5">
        <v>0</v>
      </c>
      <c r="AL3715" s="5">
        <v>4779.75</v>
      </c>
      <c r="AM3715" s="5">
        <v>33983.99</v>
      </c>
      <c r="AN3715">
        <v>4</v>
      </c>
      <c r="AO3715">
        <v>4</v>
      </c>
      <c r="AP3715" t="str">
        <f t="shared" si="527"/>
        <v>Yes</v>
      </c>
      <c r="AQ3715">
        <v>0</v>
      </c>
      <c r="AR3715" s="5">
        <f t="shared" si="528"/>
        <v>2193989.9700000002</v>
      </c>
      <c r="AS3715" s="5">
        <f t="shared" si="529"/>
        <v>438337.03</v>
      </c>
      <c r="AT3715" t="s">
        <v>59</v>
      </c>
      <c r="AU3715" t="s">
        <v>6164</v>
      </c>
      <c r="AV3715" t="s">
        <v>6165</v>
      </c>
      <c r="AW3715" t="s">
        <v>6166</v>
      </c>
      <c r="AX3715" t="s">
        <v>6184</v>
      </c>
      <c r="AY3715">
        <v>55</v>
      </c>
      <c r="AZ3715">
        <v>4</v>
      </c>
      <c r="BA3715">
        <v>31</v>
      </c>
      <c r="BB3715" t="s">
        <v>6185</v>
      </c>
      <c r="BC3715">
        <v>0</v>
      </c>
      <c r="BD3715">
        <v>0</v>
      </c>
      <c r="BE3715" t="s">
        <v>6169</v>
      </c>
      <c r="BF3715" t="s">
        <v>6170</v>
      </c>
      <c r="BG3715">
        <v>1</v>
      </c>
      <c r="BH3715" t="s">
        <v>6179</v>
      </c>
      <c r="BI3715">
        <v>59</v>
      </c>
      <c r="BJ3715" t="s">
        <v>6187</v>
      </c>
      <c r="BK3715">
        <v>0</v>
      </c>
      <c r="BL3715">
        <v>63</v>
      </c>
      <c r="BM3715" s="3">
        <f t="shared" si="530"/>
        <v>0.88888888888888884</v>
      </c>
    </row>
    <row r="3716" spans="1:65">
      <c r="A3716" t="s">
        <v>3853</v>
      </c>
      <c r="B3716" s="2">
        <v>45883</v>
      </c>
      <c r="C3716" t="s">
        <v>3137</v>
      </c>
      <c r="D3716" t="s">
        <v>3639</v>
      </c>
      <c r="E3716">
        <v>8</v>
      </c>
      <c r="F3716" t="s">
        <v>49</v>
      </c>
      <c r="G3716" t="s">
        <v>62</v>
      </c>
      <c r="H3716" t="s">
        <v>141</v>
      </c>
      <c r="I3716" t="s">
        <v>52</v>
      </c>
      <c r="J3716" t="s">
        <v>65</v>
      </c>
      <c r="K3716" t="s">
        <v>75</v>
      </c>
      <c r="L3716" t="s">
        <v>67</v>
      </c>
      <c r="M3716" t="s">
        <v>68</v>
      </c>
      <c r="N3716" t="s">
        <v>69</v>
      </c>
      <c r="O3716" t="s">
        <v>58</v>
      </c>
      <c r="P3716">
        <v>45</v>
      </c>
      <c r="Q3716">
        <v>47</v>
      </c>
      <c r="R3716">
        <v>46</v>
      </c>
      <c r="S3716">
        <v>3</v>
      </c>
      <c r="T3716">
        <f t="shared" si="522"/>
        <v>43</v>
      </c>
      <c r="U3716">
        <v>43</v>
      </c>
      <c r="V3716">
        <f t="shared" si="523"/>
        <v>0</v>
      </c>
      <c r="W3716" s="3">
        <f t="shared" si="524"/>
        <v>6.5217391304347824E-2</v>
      </c>
      <c r="X3716">
        <v>30</v>
      </c>
      <c r="Y3716" s="4">
        <v>9</v>
      </c>
      <c r="Z3716" s="4">
        <v>2</v>
      </c>
      <c r="AA3716" s="5">
        <v>51526.91</v>
      </c>
      <c r="AB3716" s="5">
        <f t="shared" si="525"/>
        <v>2215657.13</v>
      </c>
      <c r="AC3716" s="5">
        <v>32292.14</v>
      </c>
      <c r="AD3716" s="5">
        <f t="shared" si="526"/>
        <v>1485438.44</v>
      </c>
      <c r="AE3716" s="5">
        <v>105987.65</v>
      </c>
      <c r="AF3716" s="5">
        <v>30726.07</v>
      </c>
      <c r="AG3716" s="5">
        <v>9234.4699999999993</v>
      </c>
      <c r="AH3716" s="5">
        <v>2900</v>
      </c>
      <c r="AI3716" s="5">
        <v>17054.68</v>
      </c>
      <c r="AJ3716">
        <v>1</v>
      </c>
      <c r="AK3716" s="5">
        <v>13257.57</v>
      </c>
      <c r="AL3716" s="5">
        <v>0</v>
      </c>
      <c r="AM3716" s="5">
        <v>26641.18</v>
      </c>
      <c r="AN3716">
        <v>4</v>
      </c>
      <c r="AO3716">
        <v>4</v>
      </c>
      <c r="AP3716" t="str">
        <f t="shared" si="527"/>
        <v>Yes</v>
      </c>
      <c r="AQ3716">
        <v>1</v>
      </c>
      <c r="AR3716" s="5">
        <f t="shared" si="528"/>
        <v>1691240.06</v>
      </c>
      <c r="AS3716" s="5">
        <f t="shared" si="529"/>
        <v>524417.06999999995</v>
      </c>
      <c r="AT3716" t="s">
        <v>116</v>
      </c>
      <c r="AU3716" t="s">
        <v>6189</v>
      </c>
      <c r="AV3716" t="s">
        <v>6201</v>
      </c>
      <c r="AW3716" t="s">
        <v>6175</v>
      </c>
      <c r="AX3716" t="s">
        <v>6177</v>
      </c>
      <c r="AY3716">
        <v>49</v>
      </c>
      <c r="AZ3716">
        <v>2</v>
      </c>
      <c r="BA3716">
        <v>0</v>
      </c>
      <c r="BB3716" t="s">
        <v>6168</v>
      </c>
      <c r="BC3716">
        <v>0</v>
      </c>
      <c r="BD3716">
        <v>0</v>
      </c>
      <c r="BE3716" t="s">
        <v>6169</v>
      </c>
      <c r="BF3716" t="s">
        <v>6210</v>
      </c>
      <c r="BG3716">
        <v>1</v>
      </c>
      <c r="BH3716" t="s">
        <v>6179</v>
      </c>
      <c r="BI3716">
        <v>27</v>
      </c>
      <c r="BJ3716" t="s">
        <v>6172</v>
      </c>
      <c r="BK3716">
        <v>0</v>
      </c>
      <c r="BL3716">
        <v>61</v>
      </c>
      <c r="BM3716" s="3">
        <f t="shared" si="530"/>
        <v>0.75409836065573765</v>
      </c>
    </row>
    <row r="3717" spans="1:65">
      <c r="A3717" t="s">
        <v>3854</v>
      </c>
      <c r="B3717" s="2">
        <v>45883</v>
      </c>
      <c r="C3717" t="s">
        <v>3137</v>
      </c>
      <c r="D3717" t="s">
        <v>3639</v>
      </c>
      <c r="E3717">
        <v>8</v>
      </c>
      <c r="F3717" t="s">
        <v>78</v>
      </c>
      <c r="G3717" t="s">
        <v>50</v>
      </c>
      <c r="H3717" t="s">
        <v>173</v>
      </c>
      <c r="I3717" t="s">
        <v>52</v>
      </c>
      <c r="J3717" t="s">
        <v>53</v>
      </c>
      <c r="K3717" t="s">
        <v>54</v>
      </c>
      <c r="L3717" t="s">
        <v>55</v>
      </c>
      <c r="M3717" t="s">
        <v>68</v>
      </c>
      <c r="N3717" t="s">
        <v>76</v>
      </c>
      <c r="O3717" t="s">
        <v>70</v>
      </c>
      <c r="P3717">
        <v>64</v>
      </c>
      <c r="Q3717">
        <v>64</v>
      </c>
      <c r="R3717">
        <v>63</v>
      </c>
      <c r="S3717">
        <v>3</v>
      </c>
      <c r="T3717">
        <f t="shared" si="522"/>
        <v>60</v>
      </c>
      <c r="U3717">
        <v>60</v>
      </c>
      <c r="V3717">
        <f t="shared" si="523"/>
        <v>0</v>
      </c>
      <c r="W3717" s="3">
        <f t="shared" si="524"/>
        <v>4.7619047619047616E-2</v>
      </c>
      <c r="X3717">
        <v>84</v>
      </c>
      <c r="Y3717" s="4">
        <v>5.2</v>
      </c>
      <c r="Z3717" s="4">
        <v>4.3</v>
      </c>
      <c r="AA3717" s="5">
        <v>39119.96</v>
      </c>
      <c r="AB3717" s="5">
        <f t="shared" si="525"/>
        <v>2347197.6</v>
      </c>
      <c r="AC3717" s="5">
        <v>22491.55</v>
      </c>
      <c r="AD3717" s="5">
        <f t="shared" si="526"/>
        <v>1416967.65</v>
      </c>
      <c r="AE3717" s="5">
        <v>114155.17</v>
      </c>
      <c r="AF3717" s="5">
        <v>32876.449999999997</v>
      </c>
      <c r="AG3717" s="5">
        <v>39983.86</v>
      </c>
      <c r="AH3717" s="5">
        <v>6235</v>
      </c>
      <c r="AI3717" s="5">
        <v>9600</v>
      </c>
      <c r="AJ3717">
        <v>1</v>
      </c>
      <c r="AK3717" s="5">
        <v>8978.89</v>
      </c>
      <c r="AL3717" s="5">
        <v>0</v>
      </c>
      <c r="AM3717" s="5">
        <v>38119.69</v>
      </c>
      <c r="AN3717">
        <v>4</v>
      </c>
      <c r="AO3717">
        <v>3</v>
      </c>
      <c r="AP3717" t="str">
        <f t="shared" si="527"/>
        <v>Yes</v>
      </c>
      <c r="AQ3717">
        <v>1</v>
      </c>
      <c r="AR3717" s="5">
        <f t="shared" si="528"/>
        <v>1666916.71</v>
      </c>
      <c r="AS3717" s="5">
        <f t="shared" si="529"/>
        <v>680280.89</v>
      </c>
      <c r="AT3717" t="s">
        <v>116</v>
      </c>
      <c r="AU3717" t="s">
        <v>6194</v>
      </c>
      <c r="AV3717" t="s">
        <v>6195</v>
      </c>
      <c r="AW3717" t="s">
        <v>6183</v>
      </c>
      <c r="AX3717" t="s">
        <v>6202</v>
      </c>
      <c r="AY3717">
        <v>67</v>
      </c>
      <c r="AZ3717">
        <v>0</v>
      </c>
      <c r="BA3717">
        <v>0</v>
      </c>
      <c r="BB3717" t="s">
        <v>6168</v>
      </c>
      <c r="BC3717">
        <v>0</v>
      </c>
      <c r="BD3717">
        <v>0</v>
      </c>
      <c r="BE3717" t="s">
        <v>6169</v>
      </c>
      <c r="BF3717" t="s">
        <v>6176</v>
      </c>
      <c r="BG3717">
        <v>3</v>
      </c>
      <c r="BH3717" t="s">
        <v>6209</v>
      </c>
      <c r="BI3717">
        <v>85</v>
      </c>
      <c r="BJ3717" t="s">
        <v>6193</v>
      </c>
      <c r="BK3717">
        <v>0</v>
      </c>
      <c r="BL3717">
        <v>75</v>
      </c>
      <c r="BM3717" s="3">
        <f t="shared" si="530"/>
        <v>0.84</v>
      </c>
    </row>
    <row r="3718" spans="1:65">
      <c r="A3718" t="s">
        <v>3855</v>
      </c>
      <c r="B3718" s="2">
        <v>45883</v>
      </c>
      <c r="C3718" t="s">
        <v>3137</v>
      </c>
      <c r="D3718" t="s">
        <v>3639</v>
      </c>
      <c r="E3718">
        <v>8</v>
      </c>
      <c r="F3718" t="s">
        <v>49</v>
      </c>
      <c r="G3718" t="s">
        <v>79</v>
      </c>
      <c r="H3718" t="s">
        <v>111</v>
      </c>
      <c r="I3718" t="s">
        <v>64</v>
      </c>
      <c r="J3718" t="s">
        <v>81</v>
      </c>
      <c r="K3718" t="s">
        <v>75</v>
      </c>
      <c r="L3718" t="s">
        <v>55</v>
      </c>
      <c r="M3718" t="s">
        <v>56</v>
      </c>
      <c r="N3718" t="s">
        <v>69</v>
      </c>
      <c r="O3718" t="s">
        <v>120</v>
      </c>
      <c r="P3718">
        <v>34</v>
      </c>
      <c r="Q3718">
        <v>34</v>
      </c>
      <c r="R3718">
        <v>33</v>
      </c>
      <c r="S3718">
        <v>1</v>
      </c>
      <c r="T3718">
        <f t="shared" si="522"/>
        <v>32</v>
      </c>
      <c r="U3718">
        <v>32</v>
      </c>
      <c r="V3718">
        <f t="shared" si="523"/>
        <v>0</v>
      </c>
      <c r="W3718" s="3">
        <f t="shared" si="524"/>
        <v>3.0303030303030304E-2</v>
      </c>
      <c r="X3718">
        <v>23</v>
      </c>
      <c r="Y3718" s="4">
        <v>11.1</v>
      </c>
      <c r="Z3718" s="4">
        <v>1.8</v>
      </c>
      <c r="AA3718" s="5">
        <v>78606.7</v>
      </c>
      <c r="AB3718" s="5">
        <f t="shared" si="525"/>
        <v>2515414.4</v>
      </c>
      <c r="AC3718" s="5">
        <v>52970.83</v>
      </c>
      <c r="AD3718" s="5">
        <f t="shared" si="526"/>
        <v>1748037.39</v>
      </c>
      <c r="AE3718" s="5">
        <v>96931.21</v>
      </c>
      <c r="AF3718" s="5">
        <v>30657.919999999998</v>
      </c>
      <c r="AG3718" s="5">
        <v>9018.09</v>
      </c>
      <c r="AH3718" s="5">
        <v>2610</v>
      </c>
      <c r="AI3718" s="5">
        <v>6800</v>
      </c>
      <c r="AJ3718">
        <v>0</v>
      </c>
      <c r="AK3718" s="5">
        <v>0</v>
      </c>
      <c r="AL3718" s="5">
        <v>0</v>
      </c>
      <c r="AM3718" s="5">
        <v>20768.87</v>
      </c>
      <c r="AN3718">
        <v>4</v>
      </c>
      <c r="AO3718">
        <v>4</v>
      </c>
      <c r="AP3718" t="str">
        <f t="shared" si="527"/>
        <v>Yes</v>
      </c>
      <c r="AQ3718">
        <v>1</v>
      </c>
      <c r="AR3718" s="5">
        <f t="shared" si="528"/>
        <v>1914823.48</v>
      </c>
      <c r="AS3718" s="5">
        <f t="shared" si="529"/>
        <v>600590.92000000004</v>
      </c>
      <c r="AT3718" t="s">
        <v>59</v>
      </c>
      <c r="AU3718" t="s">
        <v>6164</v>
      </c>
      <c r="AV3718" t="s">
        <v>6165</v>
      </c>
      <c r="AW3718" t="s">
        <v>6166</v>
      </c>
      <c r="AX3718" t="s">
        <v>6177</v>
      </c>
      <c r="AY3718">
        <v>37</v>
      </c>
      <c r="AZ3718">
        <v>0</v>
      </c>
      <c r="BA3718">
        <v>0</v>
      </c>
      <c r="BB3718" t="s">
        <v>6168</v>
      </c>
      <c r="BC3718">
        <v>0</v>
      </c>
      <c r="BD3718">
        <v>0</v>
      </c>
      <c r="BE3718" t="s">
        <v>6169</v>
      </c>
      <c r="BF3718" t="s">
        <v>6170</v>
      </c>
      <c r="BG3718">
        <v>1</v>
      </c>
      <c r="BH3718" t="s">
        <v>6186</v>
      </c>
      <c r="BI3718">
        <v>56</v>
      </c>
      <c r="BJ3718" t="s">
        <v>6187</v>
      </c>
      <c r="BK3718">
        <v>0</v>
      </c>
      <c r="BL3718">
        <v>47</v>
      </c>
      <c r="BM3718" s="3">
        <f t="shared" si="530"/>
        <v>0.7021276595744681</v>
      </c>
    </row>
    <row r="3719" spans="1:65">
      <c r="A3719" t="s">
        <v>3856</v>
      </c>
      <c r="B3719" s="2">
        <v>45883</v>
      </c>
      <c r="C3719" t="s">
        <v>3137</v>
      </c>
      <c r="D3719" t="s">
        <v>3639</v>
      </c>
      <c r="E3719">
        <v>8</v>
      </c>
      <c r="F3719" t="s">
        <v>49</v>
      </c>
      <c r="G3719" t="s">
        <v>62</v>
      </c>
      <c r="H3719" t="s">
        <v>141</v>
      </c>
      <c r="I3719" t="s">
        <v>64</v>
      </c>
      <c r="J3719" t="s">
        <v>53</v>
      </c>
      <c r="K3719" t="s">
        <v>75</v>
      </c>
      <c r="L3719" t="s">
        <v>67</v>
      </c>
      <c r="M3719" t="s">
        <v>68</v>
      </c>
      <c r="N3719" t="s">
        <v>76</v>
      </c>
      <c r="O3719" t="s">
        <v>58</v>
      </c>
      <c r="P3719">
        <v>49</v>
      </c>
      <c r="Q3719">
        <v>51</v>
      </c>
      <c r="R3719">
        <v>51</v>
      </c>
      <c r="S3719">
        <v>4</v>
      </c>
      <c r="T3719">
        <f t="shared" si="522"/>
        <v>47</v>
      </c>
      <c r="U3719">
        <v>47</v>
      </c>
      <c r="V3719">
        <f t="shared" si="523"/>
        <v>0</v>
      </c>
      <c r="W3719" s="3">
        <f t="shared" si="524"/>
        <v>7.8431372549019607E-2</v>
      </c>
      <c r="X3719">
        <v>15</v>
      </c>
      <c r="Y3719" s="4">
        <v>3.4</v>
      </c>
      <c r="Z3719" s="4">
        <v>1</v>
      </c>
      <c r="AA3719" s="5">
        <v>35640.82</v>
      </c>
      <c r="AB3719" s="5">
        <f t="shared" si="525"/>
        <v>1675118.54</v>
      </c>
      <c r="AC3719" s="5">
        <v>22036.560000000001</v>
      </c>
      <c r="AD3719" s="5">
        <f t="shared" si="526"/>
        <v>1123864.56</v>
      </c>
      <c r="AE3719" s="5">
        <v>83335.34</v>
      </c>
      <c r="AF3719" s="5">
        <v>24023.87</v>
      </c>
      <c r="AG3719" s="5">
        <v>7796.5</v>
      </c>
      <c r="AH3719" s="5">
        <v>1450</v>
      </c>
      <c r="AI3719" s="5">
        <v>15745.13</v>
      </c>
      <c r="AJ3719">
        <v>1</v>
      </c>
      <c r="AK3719" s="5">
        <v>8665.1299999999992</v>
      </c>
      <c r="AL3719" s="5">
        <v>0</v>
      </c>
      <c r="AM3719" s="5">
        <v>32064.19</v>
      </c>
      <c r="AN3719">
        <v>4</v>
      </c>
      <c r="AO3719">
        <v>4</v>
      </c>
      <c r="AP3719" t="str">
        <f t="shared" si="527"/>
        <v>Yes</v>
      </c>
      <c r="AQ3719">
        <v>2</v>
      </c>
      <c r="AR3719" s="5">
        <f t="shared" si="528"/>
        <v>1296944.72</v>
      </c>
      <c r="AS3719" s="5">
        <f t="shared" si="529"/>
        <v>378173.82</v>
      </c>
      <c r="AT3719" t="s">
        <v>1641</v>
      </c>
      <c r="AU3719" t="s">
        <v>6189</v>
      </c>
      <c r="AV3719" t="s">
        <v>6201</v>
      </c>
      <c r="AW3719" t="s">
        <v>6175</v>
      </c>
      <c r="AX3719" t="s">
        <v>6184</v>
      </c>
      <c r="AY3719">
        <v>50</v>
      </c>
      <c r="AZ3719">
        <v>0</v>
      </c>
      <c r="BA3719">
        <v>0</v>
      </c>
      <c r="BB3719" t="s">
        <v>6168</v>
      </c>
      <c r="BC3719">
        <v>0</v>
      </c>
      <c r="BD3719">
        <v>0</v>
      </c>
      <c r="BE3719" t="s">
        <v>6169</v>
      </c>
      <c r="BF3719" t="s">
        <v>6210</v>
      </c>
      <c r="BG3719">
        <v>0</v>
      </c>
      <c r="BH3719" t="s">
        <v>6171</v>
      </c>
      <c r="BI3719">
        <v>12</v>
      </c>
      <c r="BJ3719" t="s">
        <v>6172</v>
      </c>
      <c r="BK3719">
        <v>0</v>
      </c>
      <c r="BL3719">
        <v>71</v>
      </c>
      <c r="BM3719" s="3">
        <f t="shared" si="530"/>
        <v>0.71830985915492962</v>
      </c>
    </row>
    <row r="3720" spans="1:65">
      <c r="A3720" t="s">
        <v>3857</v>
      </c>
      <c r="B3720" s="2">
        <v>45883</v>
      </c>
      <c r="C3720" t="s">
        <v>3137</v>
      </c>
      <c r="D3720" t="s">
        <v>3639</v>
      </c>
      <c r="E3720">
        <v>8</v>
      </c>
      <c r="F3720" t="s">
        <v>49</v>
      </c>
      <c r="G3720" t="s">
        <v>50</v>
      </c>
      <c r="H3720" t="s">
        <v>245</v>
      </c>
      <c r="I3720" t="s">
        <v>52</v>
      </c>
      <c r="J3720" t="s">
        <v>65</v>
      </c>
      <c r="K3720" t="s">
        <v>54</v>
      </c>
      <c r="L3720" t="s">
        <v>92</v>
      </c>
      <c r="M3720" t="s">
        <v>56</v>
      </c>
      <c r="N3720" t="s">
        <v>109</v>
      </c>
      <c r="O3720" t="s">
        <v>58</v>
      </c>
      <c r="P3720">
        <v>41</v>
      </c>
      <c r="Q3720">
        <v>44</v>
      </c>
      <c r="R3720">
        <v>43</v>
      </c>
      <c r="S3720">
        <v>1</v>
      </c>
      <c r="T3720">
        <f t="shared" si="522"/>
        <v>42</v>
      </c>
      <c r="U3720">
        <v>40</v>
      </c>
      <c r="V3720">
        <f t="shared" si="523"/>
        <v>2</v>
      </c>
      <c r="W3720" s="3">
        <f t="shared" si="524"/>
        <v>2.3255813953488372E-2</v>
      </c>
      <c r="X3720">
        <v>19</v>
      </c>
      <c r="Y3720" s="4">
        <v>0</v>
      </c>
      <c r="Z3720" s="4">
        <v>1.7</v>
      </c>
      <c r="AA3720" s="5">
        <v>56203.35</v>
      </c>
      <c r="AB3720" s="5">
        <f t="shared" si="525"/>
        <v>2248134</v>
      </c>
      <c r="AC3720" s="5">
        <v>35109.18</v>
      </c>
      <c r="AD3720" s="5">
        <f t="shared" si="526"/>
        <v>1509694.74</v>
      </c>
      <c r="AE3720" s="5">
        <v>99418.880000000005</v>
      </c>
      <c r="AF3720" s="5">
        <v>27514.82</v>
      </c>
      <c r="AG3720" s="5">
        <v>8915.49</v>
      </c>
      <c r="AH3720" s="5">
        <v>2465</v>
      </c>
      <c r="AI3720" s="5">
        <v>4600</v>
      </c>
      <c r="AJ3720">
        <v>0</v>
      </c>
      <c r="AK3720" s="5">
        <v>0</v>
      </c>
      <c r="AL3720" s="5">
        <v>1873.58</v>
      </c>
      <c r="AM3720" s="5">
        <v>57985.01</v>
      </c>
      <c r="AN3720">
        <v>8</v>
      </c>
      <c r="AO3720">
        <v>7</v>
      </c>
      <c r="AP3720" t="str">
        <f t="shared" si="527"/>
        <v>Yes</v>
      </c>
      <c r="AQ3720">
        <v>1</v>
      </c>
      <c r="AR3720" s="5">
        <f t="shared" si="528"/>
        <v>1712467.52</v>
      </c>
      <c r="AS3720" s="5">
        <f t="shared" si="529"/>
        <v>535666.48</v>
      </c>
      <c r="AT3720" t="s">
        <v>59</v>
      </c>
      <c r="AU3720" t="s">
        <v>6164</v>
      </c>
      <c r="AV3720" t="s">
        <v>6165</v>
      </c>
      <c r="AW3720" t="s">
        <v>6166</v>
      </c>
      <c r="AX3720" t="s">
        <v>6167</v>
      </c>
      <c r="AY3720">
        <v>41</v>
      </c>
      <c r="AZ3720">
        <v>0</v>
      </c>
      <c r="BA3720">
        <v>19</v>
      </c>
      <c r="BB3720" t="s">
        <v>6180</v>
      </c>
      <c r="BC3720">
        <v>0</v>
      </c>
      <c r="BD3720">
        <v>0</v>
      </c>
      <c r="BE3720" t="s">
        <v>6169</v>
      </c>
      <c r="BF3720" t="s">
        <v>6170</v>
      </c>
      <c r="BG3720">
        <v>0</v>
      </c>
      <c r="BH3720" t="s">
        <v>6171</v>
      </c>
      <c r="BI3720">
        <v>40</v>
      </c>
      <c r="BJ3720" t="s">
        <v>6172</v>
      </c>
      <c r="BK3720">
        <v>0</v>
      </c>
      <c r="BL3720">
        <v>58</v>
      </c>
      <c r="BM3720" s="3">
        <f t="shared" si="530"/>
        <v>0.74137931034482762</v>
      </c>
    </row>
    <row r="3721" spans="1:65">
      <c r="A3721" t="s">
        <v>3858</v>
      </c>
      <c r="B3721" s="2">
        <v>45883</v>
      </c>
      <c r="C3721" t="s">
        <v>3137</v>
      </c>
      <c r="D3721" t="s">
        <v>3639</v>
      </c>
      <c r="E3721">
        <v>8</v>
      </c>
      <c r="F3721" t="s">
        <v>72</v>
      </c>
      <c r="G3721" t="s">
        <v>62</v>
      </c>
      <c r="H3721" t="s">
        <v>175</v>
      </c>
      <c r="I3721" t="s">
        <v>64</v>
      </c>
      <c r="J3721" t="s">
        <v>81</v>
      </c>
      <c r="K3721" t="s">
        <v>66</v>
      </c>
      <c r="L3721" t="s">
        <v>67</v>
      </c>
      <c r="M3721" t="s">
        <v>56</v>
      </c>
      <c r="N3721" t="s">
        <v>109</v>
      </c>
      <c r="O3721" t="s">
        <v>82</v>
      </c>
      <c r="P3721">
        <v>40</v>
      </c>
      <c r="Q3721">
        <v>41</v>
      </c>
      <c r="R3721">
        <v>40</v>
      </c>
      <c r="S3721">
        <v>1</v>
      </c>
      <c r="T3721">
        <f t="shared" si="522"/>
        <v>39</v>
      </c>
      <c r="U3721">
        <v>38</v>
      </c>
      <c r="V3721">
        <f t="shared" si="523"/>
        <v>1</v>
      </c>
      <c r="W3721" s="3">
        <f t="shared" si="524"/>
        <v>2.5000000000000001E-2</v>
      </c>
      <c r="X3721">
        <v>19</v>
      </c>
      <c r="Y3721" s="4">
        <v>0</v>
      </c>
      <c r="Z3721" s="4">
        <v>0.7</v>
      </c>
      <c r="AA3721" s="5">
        <v>73004.97</v>
      </c>
      <c r="AB3721" s="5">
        <f t="shared" si="525"/>
        <v>2774188.86</v>
      </c>
      <c r="AC3721" s="5">
        <v>52078.98</v>
      </c>
      <c r="AD3721" s="5">
        <f t="shared" si="526"/>
        <v>2083159.2</v>
      </c>
      <c r="AE3721" s="5">
        <v>116569.42</v>
      </c>
      <c r="AF3721" s="5">
        <v>34174.550000000003</v>
      </c>
      <c r="AG3721" s="5">
        <v>8699.75</v>
      </c>
      <c r="AH3721" s="5">
        <v>1015</v>
      </c>
      <c r="AI3721" s="5">
        <v>6800</v>
      </c>
      <c r="AJ3721">
        <v>0</v>
      </c>
      <c r="AK3721" s="5">
        <v>0</v>
      </c>
      <c r="AL3721" s="5">
        <v>1480</v>
      </c>
      <c r="AM3721" s="5">
        <v>52078.32</v>
      </c>
      <c r="AN3721">
        <v>8</v>
      </c>
      <c r="AO3721">
        <v>8</v>
      </c>
      <c r="AP3721" t="str">
        <f t="shared" si="527"/>
        <v>Yes</v>
      </c>
      <c r="AQ3721">
        <v>1</v>
      </c>
      <c r="AR3721" s="5">
        <f t="shared" si="528"/>
        <v>2303976.2400000002</v>
      </c>
      <c r="AS3721" s="5">
        <f t="shared" si="529"/>
        <v>470212.62</v>
      </c>
      <c r="AT3721" t="s">
        <v>59</v>
      </c>
      <c r="AU3721" t="s">
        <v>6164</v>
      </c>
      <c r="AV3721" t="s">
        <v>6165</v>
      </c>
      <c r="AW3721" t="s">
        <v>6166</v>
      </c>
      <c r="AX3721" t="s">
        <v>6167</v>
      </c>
      <c r="AY3721">
        <v>42</v>
      </c>
      <c r="AZ3721">
        <v>2</v>
      </c>
      <c r="BA3721">
        <v>13</v>
      </c>
      <c r="BB3721" t="s">
        <v>6185</v>
      </c>
      <c r="BC3721">
        <v>0</v>
      </c>
      <c r="BD3721">
        <v>0</v>
      </c>
      <c r="BE3721" t="s">
        <v>6169</v>
      </c>
      <c r="BF3721" t="s">
        <v>6170</v>
      </c>
      <c r="BG3721">
        <v>0</v>
      </c>
      <c r="BH3721" t="s">
        <v>6171</v>
      </c>
      <c r="BI3721">
        <v>8</v>
      </c>
      <c r="BJ3721" t="s">
        <v>6172</v>
      </c>
      <c r="BK3721">
        <v>0</v>
      </c>
      <c r="BL3721">
        <v>47</v>
      </c>
      <c r="BM3721" s="3">
        <f t="shared" si="530"/>
        <v>0.85106382978723405</v>
      </c>
    </row>
    <row r="3722" spans="1:65">
      <c r="A3722" t="s">
        <v>3859</v>
      </c>
      <c r="B3722" s="2">
        <v>45883</v>
      </c>
      <c r="C3722" t="s">
        <v>3137</v>
      </c>
      <c r="D3722" t="s">
        <v>3639</v>
      </c>
      <c r="E3722">
        <v>8</v>
      </c>
      <c r="F3722" t="s">
        <v>72</v>
      </c>
      <c r="G3722" t="s">
        <v>79</v>
      </c>
      <c r="H3722" t="s">
        <v>86</v>
      </c>
      <c r="I3722" t="s">
        <v>74</v>
      </c>
      <c r="J3722" t="s">
        <v>53</v>
      </c>
      <c r="K3722" t="s">
        <v>66</v>
      </c>
      <c r="L3722" t="s">
        <v>92</v>
      </c>
      <c r="M3722" t="s">
        <v>56</v>
      </c>
      <c r="N3722" t="s">
        <v>94</v>
      </c>
      <c r="O3722" t="s">
        <v>58</v>
      </c>
      <c r="P3722">
        <v>59</v>
      </c>
      <c r="Q3722">
        <v>59</v>
      </c>
      <c r="R3722">
        <v>59</v>
      </c>
      <c r="S3722">
        <v>1</v>
      </c>
      <c r="T3722">
        <f t="shared" si="522"/>
        <v>58</v>
      </c>
      <c r="U3722">
        <v>58</v>
      </c>
      <c r="V3722">
        <f t="shared" si="523"/>
        <v>0</v>
      </c>
      <c r="W3722" s="3">
        <f t="shared" si="524"/>
        <v>1.6949152542372881E-2</v>
      </c>
      <c r="X3722">
        <v>23</v>
      </c>
      <c r="Y3722" s="4">
        <v>1.1000000000000001</v>
      </c>
      <c r="Z3722" s="4">
        <v>0.6</v>
      </c>
      <c r="AA3722" s="5">
        <v>34215.69</v>
      </c>
      <c r="AB3722" s="5">
        <f t="shared" si="525"/>
        <v>1984510.02</v>
      </c>
      <c r="AC3722" s="5">
        <v>23760.43</v>
      </c>
      <c r="AD3722" s="5">
        <f t="shared" si="526"/>
        <v>1401865.37</v>
      </c>
      <c r="AE3722" s="5">
        <v>98867.04</v>
      </c>
      <c r="AF3722" s="5">
        <v>26515.1</v>
      </c>
      <c r="AG3722" s="5">
        <v>9109.77</v>
      </c>
      <c r="AH3722" s="5">
        <v>870</v>
      </c>
      <c r="AI3722" s="5">
        <v>3200</v>
      </c>
      <c r="AJ3722">
        <v>0</v>
      </c>
      <c r="AK3722" s="5">
        <v>0</v>
      </c>
      <c r="AL3722" s="5">
        <v>0</v>
      </c>
      <c r="AM3722" s="5">
        <v>39730.54</v>
      </c>
      <c r="AN3722">
        <v>4</v>
      </c>
      <c r="AO3722">
        <v>5</v>
      </c>
      <c r="AP3722" t="str">
        <f t="shared" si="527"/>
        <v>No</v>
      </c>
      <c r="AQ3722">
        <v>2</v>
      </c>
      <c r="AR3722" s="5">
        <f t="shared" si="528"/>
        <v>1580157.82</v>
      </c>
      <c r="AS3722" s="5">
        <f t="shared" si="529"/>
        <v>404352.2</v>
      </c>
      <c r="AT3722" t="s">
        <v>59</v>
      </c>
      <c r="AU3722" t="s">
        <v>6164</v>
      </c>
      <c r="AV3722" t="s">
        <v>6165</v>
      </c>
      <c r="AW3722" t="s">
        <v>6166</v>
      </c>
      <c r="AX3722" t="s">
        <v>6184</v>
      </c>
      <c r="AY3722">
        <v>59</v>
      </c>
      <c r="AZ3722">
        <v>0</v>
      </c>
      <c r="BA3722">
        <v>0</v>
      </c>
      <c r="BB3722" t="s">
        <v>6168</v>
      </c>
      <c r="BC3722">
        <v>1</v>
      </c>
      <c r="BD3722">
        <v>0</v>
      </c>
      <c r="BE3722" t="s">
        <v>6178</v>
      </c>
      <c r="BF3722" t="s">
        <v>6170</v>
      </c>
      <c r="BG3722">
        <v>1</v>
      </c>
      <c r="BH3722" t="s">
        <v>6186</v>
      </c>
      <c r="BI3722">
        <v>43</v>
      </c>
      <c r="BJ3722" t="s">
        <v>6172</v>
      </c>
      <c r="BK3722">
        <v>0</v>
      </c>
      <c r="BL3722">
        <v>77</v>
      </c>
      <c r="BM3722" s="3">
        <f t="shared" si="530"/>
        <v>0.76623376623376627</v>
      </c>
    </row>
    <row r="3723" spans="1:65">
      <c r="A3723" t="s">
        <v>3860</v>
      </c>
      <c r="B3723" s="2">
        <v>45883</v>
      </c>
      <c r="C3723" t="s">
        <v>3137</v>
      </c>
      <c r="D3723" t="s">
        <v>3639</v>
      </c>
      <c r="E3723">
        <v>8</v>
      </c>
      <c r="F3723" t="s">
        <v>61</v>
      </c>
      <c r="G3723" t="s">
        <v>79</v>
      </c>
      <c r="H3723" t="s">
        <v>100</v>
      </c>
      <c r="I3723" t="s">
        <v>52</v>
      </c>
      <c r="J3723" t="s">
        <v>53</v>
      </c>
      <c r="K3723" t="s">
        <v>66</v>
      </c>
      <c r="L3723" t="s">
        <v>67</v>
      </c>
      <c r="M3723" t="s">
        <v>56</v>
      </c>
      <c r="N3723" t="s">
        <v>94</v>
      </c>
      <c r="O3723" t="s">
        <v>58</v>
      </c>
      <c r="P3723">
        <v>68</v>
      </c>
      <c r="Q3723">
        <v>71</v>
      </c>
      <c r="R3723">
        <v>69</v>
      </c>
      <c r="S3723">
        <v>3</v>
      </c>
      <c r="T3723">
        <f t="shared" si="522"/>
        <v>66</v>
      </c>
      <c r="U3723">
        <v>66</v>
      </c>
      <c r="V3723">
        <f t="shared" si="523"/>
        <v>0</v>
      </c>
      <c r="W3723" s="3">
        <f t="shared" si="524"/>
        <v>4.3478260869565216E-2</v>
      </c>
      <c r="X3723">
        <v>22</v>
      </c>
      <c r="Y3723" s="4">
        <v>1.5</v>
      </c>
      <c r="Z3723" s="4">
        <v>0.7</v>
      </c>
      <c r="AA3723" s="5">
        <v>33713.08</v>
      </c>
      <c r="AB3723" s="5">
        <f t="shared" si="525"/>
        <v>2225063.2799999998</v>
      </c>
      <c r="AC3723" s="5">
        <v>23024.52</v>
      </c>
      <c r="AD3723" s="5">
        <f t="shared" si="526"/>
        <v>1588691.88</v>
      </c>
      <c r="AE3723" s="5">
        <v>123207.65</v>
      </c>
      <c r="AF3723" s="5">
        <v>29742.16</v>
      </c>
      <c r="AG3723" s="5">
        <v>8616.17</v>
      </c>
      <c r="AH3723" s="5">
        <v>1015</v>
      </c>
      <c r="AI3723" s="5">
        <v>9600</v>
      </c>
      <c r="AJ3723">
        <v>0</v>
      </c>
      <c r="AK3723" s="5">
        <v>0</v>
      </c>
      <c r="AL3723" s="5">
        <v>0</v>
      </c>
      <c r="AM3723" s="5">
        <v>45424.28</v>
      </c>
      <c r="AN3723">
        <v>4</v>
      </c>
      <c r="AO3723">
        <v>3</v>
      </c>
      <c r="AP3723" t="str">
        <f t="shared" si="527"/>
        <v>Yes</v>
      </c>
      <c r="AQ3723">
        <v>1</v>
      </c>
      <c r="AR3723" s="5">
        <f t="shared" si="528"/>
        <v>1806297.14</v>
      </c>
      <c r="AS3723" s="5">
        <f t="shared" si="529"/>
        <v>418766.14</v>
      </c>
      <c r="AT3723" t="s">
        <v>116</v>
      </c>
      <c r="AU3723" t="s">
        <v>6164</v>
      </c>
      <c r="AV3723" t="s">
        <v>6165</v>
      </c>
      <c r="AW3723" t="s">
        <v>6166</v>
      </c>
      <c r="AX3723" t="s">
        <v>6167</v>
      </c>
      <c r="AY3723">
        <v>71</v>
      </c>
      <c r="AZ3723">
        <v>0</v>
      </c>
      <c r="BA3723">
        <v>0</v>
      </c>
      <c r="BB3723" t="s">
        <v>6168</v>
      </c>
      <c r="BC3723">
        <v>0</v>
      </c>
      <c r="BD3723">
        <v>0</v>
      </c>
      <c r="BE3723" t="s">
        <v>6169</v>
      </c>
      <c r="BF3723" t="s">
        <v>6176</v>
      </c>
      <c r="BG3723">
        <v>0</v>
      </c>
      <c r="BH3723" t="s">
        <v>6171</v>
      </c>
      <c r="BI3723">
        <v>30</v>
      </c>
      <c r="BJ3723" t="s">
        <v>6172</v>
      </c>
      <c r="BK3723">
        <v>0</v>
      </c>
      <c r="BL3723">
        <v>77</v>
      </c>
      <c r="BM3723" s="3">
        <f t="shared" si="530"/>
        <v>0.89610389610389607</v>
      </c>
    </row>
    <row r="3724" spans="1:65">
      <c r="A3724" t="s">
        <v>3861</v>
      </c>
      <c r="B3724" s="2">
        <v>45883</v>
      </c>
      <c r="C3724" t="s">
        <v>3137</v>
      </c>
      <c r="D3724" t="s">
        <v>3639</v>
      </c>
      <c r="E3724">
        <v>8</v>
      </c>
      <c r="F3724" t="s">
        <v>72</v>
      </c>
      <c r="G3724" t="s">
        <v>79</v>
      </c>
      <c r="H3724" t="s">
        <v>102</v>
      </c>
      <c r="I3724" t="s">
        <v>52</v>
      </c>
      <c r="J3724" t="s">
        <v>65</v>
      </c>
      <c r="K3724" t="s">
        <v>66</v>
      </c>
      <c r="L3724" t="s">
        <v>55</v>
      </c>
      <c r="M3724" t="s">
        <v>56</v>
      </c>
      <c r="N3724" t="s">
        <v>94</v>
      </c>
      <c r="O3724" t="s">
        <v>120</v>
      </c>
      <c r="P3724">
        <v>48</v>
      </c>
      <c r="Q3724">
        <v>50</v>
      </c>
      <c r="R3724">
        <v>50</v>
      </c>
      <c r="S3724">
        <v>1</v>
      </c>
      <c r="T3724">
        <f t="shared" si="522"/>
        <v>49</v>
      </c>
      <c r="U3724">
        <v>46</v>
      </c>
      <c r="V3724">
        <f t="shared" si="523"/>
        <v>3</v>
      </c>
      <c r="W3724" s="3">
        <f t="shared" si="524"/>
        <v>0.02</v>
      </c>
      <c r="X3724">
        <v>31</v>
      </c>
      <c r="Y3724" s="4">
        <v>6.4</v>
      </c>
      <c r="Z3724" s="4">
        <v>1.6</v>
      </c>
      <c r="AA3724" s="5">
        <v>48766.02</v>
      </c>
      <c r="AB3724" s="5">
        <f t="shared" si="525"/>
        <v>2243236.92</v>
      </c>
      <c r="AC3724" s="5">
        <v>34835.360000000001</v>
      </c>
      <c r="AD3724" s="5">
        <f t="shared" si="526"/>
        <v>1741768</v>
      </c>
      <c r="AE3724" s="5">
        <v>114997.21</v>
      </c>
      <c r="AF3724" s="5">
        <v>32028.62</v>
      </c>
      <c r="AG3724" s="5">
        <v>10297.16</v>
      </c>
      <c r="AH3724" s="5">
        <v>2320</v>
      </c>
      <c r="AI3724" s="5">
        <v>4600</v>
      </c>
      <c r="AJ3724">
        <v>0</v>
      </c>
      <c r="AK3724" s="5">
        <v>0</v>
      </c>
      <c r="AL3724" s="5">
        <v>2878.44</v>
      </c>
      <c r="AM3724" s="5">
        <v>31296.41</v>
      </c>
      <c r="AN3724">
        <v>4</v>
      </c>
      <c r="AO3724">
        <v>4</v>
      </c>
      <c r="AP3724" t="str">
        <f t="shared" si="527"/>
        <v>Yes</v>
      </c>
      <c r="AQ3724">
        <v>1</v>
      </c>
      <c r="AR3724" s="5">
        <f t="shared" si="528"/>
        <v>1940185.84</v>
      </c>
      <c r="AS3724" s="5">
        <f t="shared" si="529"/>
        <v>303051.08</v>
      </c>
      <c r="AT3724" t="s">
        <v>59</v>
      </c>
      <c r="AU3724" t="s">
        <v>6164</v>
      </c>
      <c r="AV3724" t="s">
        <v>6165</v>
      </c>
      <c r="AW3724" t="s">
        <v>6166</v>
      </c>
      <c r="AX3724" t="s">
        <v>6184</v>
      </c>
      <c r="AY3724">
        <v>48</v>
      </c>
      <c r="AZ3724">
        <v>0</v>
      </c>
      <c r="BA3724">
        <v>23</v>
      </c>
      <c r="BB3724" t="s">
        <v>6180</v>
      </c>
      <c r="BC3724">
        <v>0</v>
      </c>
      <c r="BD3724">
        <v>0</v>
      </c>
      <c r="BE3724" t="s">
        <v>6169</v>
      </c>
      <c r="BF3724" t="s">
        <v>6170</v>
      </c>
      <c r="BG3724">
        <v>1</v>
      </c>
      <c r="BH3724" t="s">
        <v>6179</v>
      </c>
      <c r="BI3724">
        <v>52</v>
      </c>
      <c r="BJ3724" t="s">
        <v>6187</v>
      </c>
      <c r="BK3724">
        <v>0</v>
      </c>
      <c r="BL3724">
        <v>62</v>
      </c>
      <c r="BM3724" s="3">
        <f t="shared" si="530"/>
        <v>0.80645161290322576</v>
      </c>
    </row>
    <row r="3725" spans="1:65">
      <c r="A3725" t="s">
        <v>3862</v>
      </c>
      <c r="B3725" s="2">
        <v>45883</v>
      </c>
      <c r="C3725" t="s">
        <v>3137</v>
      </c>
      <c r="D3725" t="s">
        <v>3639</v>
      </c>
      <c r="E3725">
        <v>8</v>
      </c>
      <c r="F3725" t="s">
        <v>61</v>
      </c>
      <c r="G3725" t="s">
        <v>62</v>
      </c>
      <c r="H3725" t="s">
        <v>104</v>
      </c>
      <c r="I3725" t="s">
        <v>64</v>
      </c>
      <c r="J3725" t="s">
        <v>81</v>
      </c>
      <c r="K3725" t="s">
        <v>66</v>
      </c>
      <c r="L3725" t="s">
        <v>55</v>
      </c>
      <c r="M3725" t="s">
        <v>56</v>
      </c>
      <c r="N3725" t="s">
        <v>57</v>
      </c>
      <c r="O3725" t="s">
        <v>70</v>
      </c>
      <c r="P3725">
        <v>42</v>
      </c>
      <c r="Q3725">
        <v>42</v>
      </c>
      <c r="R3725">
        <v>40</v>
      </c>
      <c r="S3725">
        <v>1</v>
      </c>
      <c r="T3725">
        <f t="shared" si="522"/>
        <v>39</v>
      </c>
      <c r="U3725">
        <v>39</v>
      </c>
      <c r="V3725">
        <f t="shared" si="523"/>
        <v>0</v>
      </c>
      <c r="W3725" s="3">
        <f t="shared" si="524"/>
        <v>2.5000000000000001E-2</v>
      </c>
      <c r="X3725">
        <v>5</v>
      </c>
      <c r="Y3725" s="4">
        <v>5.8</v>
      </c>
      <c r="Z3725" s="4">
        <v>0.7</v>
      </c>
      <c r="AA3725" s="5">
        <v>73685.850000000006</v>
      </c>
      <c r="AB3725" s="5">
        <f t="shared" si="525"/>
        <v>2873748.15</v>
      </c>
      <c r="AC3725" s="5">
        <v>52786.47</v>
      </c>
      <c r="AD3725" s="5">
        <f t="shared" si="526"/>
        <v>2111458.7999999998</v>
      </c>
      <c r="AE3725" s="5">
        <v>118533.81</v>
      </c>
      <c r="AF3725" s="5">
        <v>32794.870000000003</v>
      </c>
      <c r="AG3725" s="5">
        <v>7085.68</v>
      </c>
      <c r="AH3725" s="5">
        <v>1015</v>
      </c>
      <c r="AI3725" s="5">
        <v>6800</v>
      </c>
      <c r="AJ3725">
        <v>0</v>
      </c>
      <c r="AK3725" s="5">
        <v>0</v>
      </c>
      <c r="AL3725" s="5">
        <v>0</v>
      </c>
      <c r="AM3725" s="5">
        <v>25689.279999999999</v>
      </c>
      <c r="AN3725">
        <v>4</v>
      </c>
      <c r="AO3725">
        <v>3</v>
      </c>
      <c r="AP3725" t="str">
        <f t="shared" si="527"/>
        <v>Yes</v>
      </c>
      <c r="AQ3725">
        <v>1</v>
      </c>
      <c r="AR3725" s="5">
        <f t="shared" si="528"/>
        <v>2303377.44</v>
      </c>
      <c r="AS3725" s="5">
        <f t="shared" si="529"/>
        <v>570370.71</v>
      </c>
      <c r="AT3725" t="s">
        <v>59</v>
      </c>
      <c r="AU3725" t="s">
        <v>6164</v>
      </c>
      <c r="AV3725" t="s">
        <v>6165</v>
      </c>
      <c r="AW3725" t="s">
        <v>6166</v>
      </c>
      <c r="AX3725" t="s">
        <v>6177</v>
      </c>
      <c r="AY3725">
        <v>45</v>
      </c>
      <c r="AZ3725">
        <v>0</v>
      </c>
      <c r="BA3725">
        <v>0</v>
      </c>
      <c r="BB3725" t="s">
        <v>6168</v>
      </c>
      <c r="BC3725">
        <v>0</v>
      </c>
      <c r="BD3725">
        <v>0</v>
      </c>
      <c r="BE3725" t="s">
        <v>6169</v>
      </c>
      <c r="BF3725" t="s">
        <v>6170</v>
      </c>
      <c r="BG3725">
        <v>0</v>
      </c>
      <c r="BH3725" t="s">
        <v>6171</v>
      </c>
      <c r="BI3725">
        <v>12</v>
      </c>
      <c r="BJ3725" t="s">
        <v>6172</v>
      </c>
      <c r="BK3725">
        <v>0</v>
      </c>
      <c r="BL3725">
        <v>48</v>
      </c>
      <c r="BM3725" s="3">
        <f t="shared" si="530"/>
        <v>0.83333333333333337</v>
      </c>
    </row>
    <row r="3726" spans="1:65">
      <c r="A3726" t="s">
        <v>3863</v>
      </c>
      <c r="B3726" s="2">
        <v>45883</v>
      </c>
      <c r="C3726" t="s">
        <v>3137</v>
      </c>
      <c r="D3726" t="s">
        <v>3639</v>
      </c>
      <c r="E3726">
        <v>8</v>
      </c>
      <c r="F3726" t="s">
        <v>61</v>
      </c>
      <c r="G3726" t="s">
        <v>62</v>
      </c>
      <c r="H3726" t="s">
        <v>115</v>
      </c>
      <c r="I3726" t="s">
        <v>64</v>
      </c>
      <c r="J3726" t="s">
        <v>65</v>
      </c>
      <c r="K3726" t="s">
        <v>66</v>
      </c>
      <c r="L3726" t="s">
        <v>92</v>
      </c>
      <c r="M3726" t="s">
        <v>56</v>
      </c>
      <c r="N3726" t="s">
        <v>109</v>
      </c>
      <c r="O3726" t="s">
        <v>120</v>
      </c>
      <c r="P3726">
        <v>42</v>
      </c>
      <c r="Q3726">
        <v>45</v>
      </c>
      <c r="R3726">
        <v>43</v>
      </c>
      <c r="S3726">
        <v>1</v>
      </c>
      <c r="T3726">
        <f t="shared" si="522"/>
        <v>42</v>
      </c>
      <c r="U3726">
        <v>40</v>
      </c>
      <c r="V3726">
        <f t="shared" si="523"/>
        <v>2</v>
      </c>
      <c r="W3726" s="3">
        <f t="shared" si="524"/>
        <v>2.3255813953488372E-2</v>
      </c>
      <c r="X3726">
        <v>24</v>
      </c>
      <c r="Y3726" s="4">
        <v>6.3</v>
      </c>
      <c r="Z3726" s="4">
        <v>2.2000000000000002</v>
      </c>
      <c r="AA3726" s="5">
        <v>49006.36</v>
      </c>
      <c r="AB3726" s="5">
        <f t="shared" si="525"/>
        <v>1960254.4</v>
      </c>
      <c r="AC3726" s="5">
        <v>35265.550000000003</v>
      </c>
      <c r="AD3726" s="5">
        <f t="shared" si="526"/>
        <v>1516418.65</v>
      </c>
      <c r="AE3726" s="5">
        <v>91869.92</v>
      </c>
      <c r="AF3726" s="5">
        <v>27140.76</v>
      </c>
      <c r="AG3726" s="5">
        <v>9131.09</v>
      </c>
      <c r="AH3726" s="5">
        <v>3190</v>
      </c>
      <c r="AI3726" s="5">
        <v>4600</v>
      </c>
      <c r="AJ3726">
        <v>2</v>
      </c>
      <c r="AK3726" s="5">
        <v>27251.95</v>
      </c>
      <c r="AL3726" s="5">
        <v>1922.77</v>
      </c>
      <c r="AM3726" s="5">
        <v>61127.66</v>
      </c>
      <c r="AN3726">
        <v>8</v>
      </c>
      <c r="AO3726">
        <v>9</v>
      </c>
      <c r="AP3726" t="str">
        <f t="shared" si="527"/>
        <v>No</v>
      </c>
      <c r="AQ3726">
        <v>3</v>
      </c>
      <c r="AR3726" s="5">
        <f t="shared" si="528"/>
        <v>1742652.8</v>
      </c>
      <c r="AS3726" s="5">
        <f t="shared" si="529"/>
        <v>217601.6</v>
      </c>
      <c r="AT3726" t="s">
        <v>59</v>
      </c>
      <c r="AU3726" t="s">
        <v>6181</v>
      </c>
      <c r="AV3726" t="s">
        <v>6182</v>
      </c>
      <c r="AW3726" t="s">
        <v>6213</v>
      </c>
      <c r="AX3726" t="s">
        <v>6177</v>
      </c>
      <c r="AY3726">
        <v>43</v>
      </c>
      <c r="AZ3726">
        <v>0</v>
      </c>
      <c r="BA3726">
        <v>17</v>
      </c>
      <c r="BB3726" t="s">
        <v>6198</v>
      </c>
      <c r="BC3726">
        <v>1</v>
      </c>
      <c r="BD3726">
        <v>0</v>
      </c>
      <c r="BE3726" t="s">
        <v>6178</v>
      </c>
      <c r="BF3726" t="s">
        <v>6214</v>
      </c>
      <c r="BG3726">
        <v>0</v>
      </c>
      <c r="BH3726" t="s">
        <v>6171</v>
      </c>
      <c r="BI3726">
        <v>34</v>
      </c>
      <c r="BJ3726" t="s">
        <v>6172</v>
      </c>
      <c r="BK3726">
        <v>0</v>
      </c>
      <c r="BL3726">
        <v>63</v>
      </c>
      <c r="BM3726" s="3">
        <f t="shared" si="530"/>
        <v>0.68253968253968256</v>
      </c>
    </row>
    <row r="3727" spans="1:65">
      <c r="A3727" t="s">
        <v>3864</v>
      </c>
      <c r="B3727" s="2">
        <v>45884</v>
      </c>
      <c r="C3727" t="s">
        <v>3137</v>
      </c>
      <c r="D3727" t="s">
        <v>3639</v>
      </c>
      <c r="E3727">
        <v>8</v>
      </c>
      <c r="F3727" t="s">
        <v>61</v>
      </c>
      <c r="G3727" t="s">
        <v>79</v>
      </c>
      <c r="H3727" t="s">
        <v>84</v>
      </c>
      <c r="I3727" t="s">
        <v>52</v>
      </c>
      <c r="J3727" t="s">
        <v>81</v>
      </c>
      <c r="K3727" t="s">
        <v>75</v>
      </c>
      <c r="L3727" t="s">
        <v>55</v>
      </c>
      <c r="M3727" t="s">
        <v>68</v>
      </c>
      <c r="N3727" t="s">
        <v>94</v>
      </c>
      <c r="O3727" t="s">
        <v>120</v>
      </c>
      <c r="P3727">
        <v>36</v>
      </c>
      <c r="Q3727">
        <v>37</v>
      </c>
      <c r="R3727">
        <v>38</v>
      </c>
      <c r="S3727">
        <v>2</v>
      </c>
      <c r="T3727">
        <f t="shared" si="522"/>
        <v>36</v>
      </c>
      <c r="U3727">
        <v>35</v>
      </c>
      <c r="V3727">
        <f t="shared" si="523"/>
        <v>1</v>
      </c>
      <c r="W3727" s="3">
        <f t="shared" si="524"/>
        <v>5.2631578947368418E-2</v>
      </c>
      <c r="X3727">
        <v>29</v>
      </c>
      <c r="Y3727" s="4">
        <v>0</v>
      </c>
      <c r="Z3727" s="4">
        <v>0.8</v>
      </c>
      <c r="AA3727" s="5">
        <v>78098.880000000005</v>
      </c>
      <c r="AB3727" s="5">
        <f t="shared" si="525"/>
        <v>2733460.8</v>
      </c>
      <c r="AC3727" s="5">
        <v>50855.46</v>
      </c>
      <c r="AD3727" s="5">
        <f t="shared" si="526"/>
        <v>1932507.48</v>
      </c>
      <c r="AE3727" s="5">
        <v>119369.81</v>
      </c>
      <c r="AF3727" s="5">
        <v>31752.62</v>
      </c>
      <c r="AG3727" s="5">
        <v>9527.61</v>
      </c>
      <c r="AH3727" s="5">
        <v>1160</v>
      </c>
      <c r="AI3727" s="5">
        <v>13600</v>
      </c>
      <c r="AJ3727">
        <v>0</v>
      </c>
      <c r="AK3727" s="5">
        <v>0</v>
      </c>
      <c r="AL3727" s="5">
        <v>1531.44</v>
      </c>
      <c r="AM3727" s="5">
        <v>21576.12</v>
      </c>
      <c r="AN3727">
        <v>4</v>
      </c>
      <c r="AO3727">
        <v>3</v>
      </c>
      <c r="AP3727" t="str">
        <f t="shared" si="527"/>
        <v>Yes</v>
      </c>
      <c r="AQ3727">
        <v>1</v>
      </c>
      <c r="AR3727" s="5">
        <f t="shared" si="528"/>
        <v>2131025.08</v>
      </c>
      <c r="AS3727" s="5">
        <f t="shared" si="529"/>
        <v>602435.72</v>
      </c>
      <c r="AT3727" t="s">
        <v>116</v>
      </c>
      <c r="AU3727" t="s">
        <v>6164</v>
      </c>
      <c r="AV3727" t="s">
        <v>6165</v>
      </c>
      <c r="AW3727" t="s">
        <v>6166</v>
      </c>
      <c r="AX3727" t="s">
        <v>6184</v>
      </c>
      <c r="AY3727">
        <v>39</v>
      </c>
      <c r="AZ3727">
        <v>0</v>
      </c>
      <c r="BA3727">
        <v>11</v>
      </c>
      <c r="BB3727" t="s">
        <v>6191</v>
      </c>
      <c r="BC3727">
        <v>0</v>
      </c>
      <c r="BD3727">
        <v>0</v>
      </c>
      <c r="BE3727" t="s">
        <v>6169</v>
      </c>
      <c r="BF3727" t="s">
        <v>6176</v>
      </c>
      <c r="BG3727">
        <v>0</v>
      </c>
      <c r="BH3727" t="s">
        <v>6171</v>
      </c>
      <c r="BI3727">
        <v>27</v>
      </c>
      <c r="BJ3727" t="s">
        <v>6172</v>
      </c>
      <c r="BK3727">
        <v>0</v>
      </c>
      <c r="BL3727">
        <v>50</v>
      </c>
      <c r="BM3727" s="3">
        <f t="shared" si="530"/>
        <v>0.76</v>
      </c>
    </row>
    <row r="3728" spans="1:65">
      <c r="A3728" t="s">
        <v>3865</v>
      </c>
      <c r="B3728" s="2">
        <v>45884</v>
      </c>
      <c r="C3728" t="s">
        <v>3137</v>
      </c>
      <c r="D3728" t="s">
        <v>3639</v>
      </c>
      <c r="E3728">
        <v>8</v>
      </c>
      <c r="F3728" t="s">
        <v>78</v>
      </c>
      <c r="G3728" t="s">
        <v>50</v>
      </c>
      <c r="H3728" t="s">
        <v>173</v>
      </c>
      <c r="I3728" t="s">
        <v>64</v>
      </c>
      <c r="J3728" t="s">
        <v>65</v>
      </c>
      <c r="K3728" t="s">
        <v>54</v>
      </c>
      <c r="L3728" t="s">
        <v>55</v>
      </c>
      <c r="M3728" t="s">
        <v>68</v>
      </c>
      <c r="N3728" t="s">
        <v>76</v>
      </c>
      <c r="O3728" t="s">
        <v>82</v>
      </c>
      <c r="P3728">
        <v>53</v>
      </c>
      <c r="Q3728">
        <v>57</v>
      </c>
      <c r="R3728">
        <v>57</v>
      </c>
      <c r="S3728">
        <v>2</v>
      </c>
      <c r="T3728">
        <f t="shared" si="522"/>
        <v>55</v>
      </c>
      <c r="U3728">
        <v>51</v>
      </c>
      <c r="V3728">
        <f t="shared" si="523"/>
        <v>4</v>
      </c>
      <c r="W3728" s="3">
        <f t="shared" si="524"/>
        <v>3.5087719298245612E-2</v>
      </c>
      <c r="X3728">
        <v>19</v>
      </c>
      <c r="Y3728" s="4">
        <v>4.9000000000000004</v>
      </c>
      <c r="Z3728" s="4">
        <v>1.9</v>
      </c>
      <c r="AA3728" s="5">
        <v>56009.69</v>
      </c>
      <c r="AB3728" s="5">
        <f t="shared" si="525"/>
        <v>2856494.19</v>
      </c>
      <c r="AC3728" s="5">
        <v>33096.089999999997</v>
      </c>
      <c r="AD3728" s="5">
        <f t="shared" si="526"/>
        <v>1886477.13</v>
      </c>
      <c r="AE3728" s="5">
        <v>123111.26</v>
      </c>
      <c r="AF3728" s="5">
        <v>38126.42</v>
      </c>
      <c r="AG3728" s="5">
        <v>8707.81</v>
      </c>
      <c r="AH3728" s="5">
        <v>2755</v>
      </c>
      <c r="AI3728" s="5">
        <v>9200</v>
      </c>
      <c r="AJ3728">
        <v>1</v>
      </c>
      <c r="AK3728" s="5">
        <v>13117.88</v>
      </c>
      <c r="AL3728" s="5">
        <v>3833.24</v>
      </c>
      <c r="AM3728" s="5">
        <v>34223.269999999997</v>
      </c>
      <c r="AN3728">
        <v>4</v>
      </c>
      <c r="AO3728">
        <v>4</v>
      </c>
      <c r="AP3728" t="str">
        <f t="shared" si="527"/>
        <v>Yes</v>
      </c>
      <c r="AQ3728">
        <v>1</v>
      </c>
      <c r="AR3728" s="5">
        <f t="shared" si="528"/>
        <v>2119552.0099999998</v>
      </c>
      <c r="AS3728" s="5">
        <f t="shared" si="529"/>
        <v>736942.18</v>
      </c>
      <c r="AT3728" t="s">
        <v>59</v>
      </c>
      <c r="AU3728" t="s">
        <v>6189</v>
      </c>
      <c r="AV3728" t="s">
        <v>6190</v>
      </c>
      <c r="AW3728" t="s">
        <v>6183</v>
      </c>
      <c r="AX3728" t="s">
        <v>6184</v>
      </c>
      <c r="AY3728">
        <v>54</v>
      </c>
      <c r="AZ3728">
        <v>0</v>
      </c>
      <c r="BA3728">
        <v>28</v>
      </c>
      <c r="BB3728" t="s">
        <v>6180</v>
      </c>
      <c r="BC3728">
        <v>0</v>
      </c>
      <c r="BD3728">
        <v>0</v>
      </c>
      <c r="BE3728" t="s">
        <v>6169</v>
      </c>
      <c r="BF3728" t="s">
        <v>6170</v>
      </c>
      <c r="BG3728">
        <v>5</v>
      </c>
      <c r="BH3728" t="s">
        <v>6209</v>
      </c>
      <c r="BI3728">
        <v>106</v>
      </c>
      <c r="BJ3728" t="s">
        <v>6193</v>
      </c>
      <c r="BK3728">
        <v>0</v>
      </c>
      <c r="BL3728">
        <v>64</v>
      </c>
      <c r="BM3728" s="3">
        <f t="shared" si="530"/>
        <v>0.890625</v>
      </c>
    </row>
    <row r="3729" spans="1:65">
      <c r="A3729" t="s">
        <v>3866</v>
      </c>
      <c r="B3729" s="2">
        <v>45884</v>
      </c>
      <c r="C3729" t="s">
        <v>3137</v>
      </c>
      <c r="D3729" t="s">
        <v>3639</v>
      </c>
      <c r="E3729">
        <v>8</v>
      </c>
      <c r="F3729" t="s">
        <v>49</v>
      </c>
      <c r="G3729" t="s">
        <v>50</v>
      </c>
      <c r="H3729" t="s">
        <v>108</v>
      </c>
      <c r="I3729" t="s">
        <v>64</v>
      </c>
      <c r="J3729" t="s">
        <v>53</v>
      </c>
      <c r="K3729" t="s">
        <v>66</v>
      </c>
      <c r="L3729" t="s">
        <v>87</v>
      </c>
      <c r="M3729" t="s">
        <v>56</v>
      </c>
      <c r="N3729" t="s">
        <v>76</v>
      </c>
      <c r="O3729" t="s">
        <v>70</v>
      </c>
      <c r="P3729">
        <v>70</v>
      </c>
      <c r="Q3729">
        <v>74</v>
      </c>
      <c r="R3729">
        <v>73</v>
      </c>
      <c r="S3729">
        <v>1</v>
      </c>
      <c r="T3729">
        <f t="shared" si="522"/>
        <v>72</v>
      </c>
      <c r="U3729">
        <v>67</v>
      </c>
      <c r="V3729">
        <f t="shared" si="523"/>
        <v>5</v>
      </c>
      <c r="W3729" s="3">
        <f t="shared" si="524"/>
        <v>1.3698630136986301E-2</v>
      </c>
      <c r="X3729">
        <v>26</v>
      </c>
      <c r="Y3729" s="4">
        <v>2.2999999999999998</v>
      </c>
      <c r="Z3729" s="4">
        <v>1.4</v>
      </c>
      <c r="AA3729" s="5">
        <v>33708.21</v>
      </c>
      <c r="AB3729" s="5">
        <f t="shared" si="525"/>
        <v>2258450.0699999998</v>
      </c>
      <c r="AC3729" s="5">
        <v>24169.46</v>
      </c>
      <c r="AD3729" s="5">
        <f t="shared" si="526"/>
        <v>1764370.58</v>
      </c>
      <c r="AE3729" s="5">
        <v>119195.51</v>
      </c>
      <c r="AF3729" s="5">
        <v>34197.339999999997</v>
      </c>
      <c r="AG3729" s="5">
        <v>9152.89</v>
      </c>
      <c r="AH3729" s="5">
        <v>2030</v>
      </c>
      <c r="AI3729" s="5">
        <v>3200</v>
      </c>
      <c r="AJ3729">
        <v>0</v>
      </c>
      <c r="AK3729" s="5">
        <v>0</v>
      </c>
      <c r="AL3729" s="5">
        <v>3458.68</v>
      </c>
      <c r="AM3729" s="5">
        <v>43142.39</v>
      </c>
      <c r="AN3729">
        <v>4</v>
      </c>
      <c r="AO3729">
        <v>2</v>
      </c>
      <c r="AP3729" t="str">
        <f t="shared" si="527"/>
        <v>Yes</v>
      </c>
      <c r="AQ3729">
        <v>0</v>
      </c>
      <c r="AR3729" s="5">
        <f t="shared" si="528"/>
        <v>1978747.39</v>
      </c>
      <c r="AS3729" s="5">
        <f t="shared" si="529"/>
        <v>279702.68</v>
      </c>
      <c r="AT3729" t="s">
        <v>59</v>
      </c>
      <c r="AU3729" t="s">
        <v>6164</v>
      </c>
      <c r="AV3729" t="s">
        <v>6165</v>
      </c>
      <c r="AW3729" t="s">
        <v>6166</v>
      </c>
      <c r="AX3729" t="s">
        <v>6167</v>
      </c>
      <c r="AY3729">
        <v>70</v>
      </c>
      <c r="AZ3729">
        <v>0</v>
      </c>
      <c r="BA3729">
        <v>26</v>
      </c>
      <c r="BB3729" t="s">
        <v>6180</v>
      </c>
      <c r="BC3729">
        <v>0</v>
      </c>
      <c r="BD3729">
        <v>0</v>
      </c>
      <c r="BE3729" t="s">
        <v>6169</v>
      </c>
      <c r="BF3729" t="s">
        <v>6170</v>
      </c>
      <c r="BG3729">
        <v>1</v>
      </c>
      <c r="BH3729" t="s">
        <v>6186</v>
      </c>
      <c r="BI3729">
        <v>30</v>
      </c>
      <c r="BJ3729" t="s">
        <v>6172</v>
      </c>
      <c r="BK3729">
        <v>0</v>
      </c>
      <c r="BL3729">
        <v>81</v>
      </c>
      <c r="BM3729" s="3">
        <f t="shared" si="530"/>
        <v>0.90123456790123457</v>
      </c>
    </row>
    <row r="3730" spans="1:65">
      <c r="A3730" t="s">
        <v>3867</v>
      </c>
      <c r="B3730" s="2">
        <v>45884</v>
      </c>
      <c r="C3730" t="s">
        <v>3137</v>
      </c>
      <c r="D3730" t="s">
        <v>3639</v>
      </c>
      <c r="E3730">
        <v>8</v>
      </c>
      <c r="F3730" t="s">
        <v>72</v>
      </c>
      <c r="G3730" t="s">
        <v>79</v>
      </c>
      <c r="H3730" t="s">
        <v>86</v>
      </c>
      <c r="I3730" t="s">
        <v>64</v>
      </c>
      <c r="J3730" t="s">
        <v>65</v>
      </c>
      <c r="K3730" t="s">
        <v>75</v>
      </c>
      <c r="L3730" t="s">
        <v>67</v>
      </c>
      <c r="M3730" t="s">
        <v>56</v>
      </c>
      <c r="N3730" t="s">
        <v>109</v>
      </c>
      <c r="O3730" t="s">
        <v>58</v>
      </c>
      <c r="P3730">
        <v>43</v>
      </c>
      <c r="Q3730">
        <v>46</v>
      </c>
      <c r="R3730">
        <v>46</v>
      </c>
      <c r="S3730">
        <v>1</v>
      </c>
      <c r="T3730">
        <f t="shared" si="522"/>
        <v>45</v>
      </c>
      <c r="U3730">
        <v>41</v>
      </c>
      <c r="V3730">
        <f t="shared" si="523"/>
        <v>4</v>
      </c>
      <c r="W3730" s="3">
        <f t="shared" si="524"/>
        <v>2.1739130434782608E-2</v>
      </c>
      <c r="X3730">
        <v>25</v>
      </c>
      <c r="Y3730" s="4">
        <v>3</v>
      </c>
      <c r="Z3730" s="4">
        <v>1.5</v>
      </c>
      <c r="AA3730" s="5">
        <v>51389.57</v>
      </c>
      <c r="AB3730" s="5">
        <f t="shared" si="525"/>
        <v>2106972.37</v>
      </c>
      <c r="AC3730" s="5">
        <v>34039.550000000003</v>
      </c>
      <c r="AD3730" s="5">
        <f t="shared" si="526"/>
        <v>1565819.3</v>
      </c>
      <c r="AE3730" s="5">
        <v>98480.35</v>
      </c>
      <c r="AF3730" s="5">
        <v>27985.58</v>
      </c>
      <c r="AG3730" s="5">
        <v>9715.6</v>
      </c>
      <c r="AH3730" s="5">
        <v>2175</v>
      </c>
      <c r="AI3730" s="5">
        <v>4600</v>
      </c>
      <c r="AJ3730">
        <v>0</v>
      </c>
      <c r="AK3730" s="5">
        <v>0</v>
      </c>
      <c r="AL3730" s="5">
        <v>3763.55</v>
      </c>
      <c r="AM3730" s="5">
        <v>62540.67</v>
      </c>
      <c r="AN3730">
        <v>8</v>
      </c>
      <c r="AO3730">
        <v>9</v>
      </c>
      <c r="AP3730" t="str">
        <f t="shared" si="527"/>
        <v>No</v>
      </c>
      <c r="AQ3730">
        <v>2</v>
      </c>
      <c r="AR3730" s="5">
        <f t="shared" si="528"/>
        <v>1775080.05</v>
      </c>
      <c r="AS3730" s="5">
        <f t="shared" si="529"/>
        <v>331892.32</v>
      </c>
      <c r="AT3730" t="s">
        <v>59</v>
      </c>
      <c r="AU3730" t="s">
        <v>6164</v>
      </c>
      <c r="AV3730" t="s">
        <v>6165</v>
      </c>
      <c r="AW3730" t="s">
        <v>6166</v>
      </c>
      <c r="AX3730" t="s">
        <v>6184</v>
      </c>
      <c r="AY3730">
        <v>44</v>
      </c>
      <c r="AZ3730">
        <v>1</v>
      </c>
      <c r="BA3730">
        <v>27</v>
      </c>
      <c r="BB3730" t="s">
        <v>6180</v>
      </c>
      <c r="BC3730">
        <v>1</v>
      </c>
      <c r="BD3730">
        <v>0</v>
      </c>
      <c r="BE3730" t="s">
        <v>6178</v>
      </c>
      <c r="BF3730" t="s">
        <v>6170</v>
      </c>
      <c r="BG3730">
        <v>1</v>
      </c>
      <c r="BH3730" t="s">
        <v>6186</v>
      </c>
      <c r="BI3730">
        <v>27</v>
      </c>
      <c r="BJ3730" t="s">
        <v>6172</v>
      </c>
      <c r="BK3730">
        <v>0</v>
      </c>
      <c r="BL3730">
        <v>63</v>
      </c>
      <c r="BM3730" s="3">
        <f t="shared" si="530"/>
        <v>0.73015873015873012</v>
      </c>
    </row>
    <row r="3731" spans="1:65">
      <c r="A3731" t="s">
        <v>3868</v>
      </c>
      <c r="B3731" s="2">
        <v>45884</v>
      </c>
      <c r="C3731" t="s">
        <v>3137</v>
      </c>
      <c r="D3731" t="s">
        <v>3639</v>
      </c>
      <c r="E3731">
        <v>8</v>
      </c>
      <c r="F3731" t="s">
        <v>72</v>
      </c>
      <c r="G3731" t="s">
        <v>62</v>
      </c>
      <c r="H3731" t="s">
        <v>150</v>
      </c>
      <c r="I3731" t="s">
        <v>64</v>
      </c>
      <c r="J3731" t="s">
        <v>81</v>
      </c>
      <c r="K3731" t="s">
        <v>54</v>
      </c>
      <c r="L3731" t="s">
        <v>55</v>
      </c>
      <c r="M3731" t="s">
        <v>56</v>
      </c>
      <c r="N3731" t="s">
        <v>69</v>
      </c>
      <c r="O3731" t="s">
        <v>70</v>
      </c>
      <c r="P3731">
        <v>35</v>
      </c>
      <c r="Q3731">
        <v>37</v>
      </c>
      <c r="R3731">
        <v>37</v>
      </c>
      <c r="S3731">
        <v>1</v>
      </c>
      <c r="T3731">
        <f t="shared" si="522"/>
        <v>36</v>
      </c>
      <c r="U3731">
        <v>35</v>
      </c>
      <c r="V3731">
        <f t="shared" si="523"/>
        <v>1</v>
      </c>
      <c r="W3731" s="3">
        <f t="shared" si="524"/>
        <v>2.7027027027027029E-2</v>
      </c>
      <c r="X3731">
        <v>18</v>
      </c>
      <c r="Y3731" s="4">
        <v>4.5</v>
      </c>
      <c r="Z3731" s="4">
        <v>1.5</v>
      </c>
      <c r="AA3731" s="5">
        <v>83411.17</v>
      </c>
      <c r="AB3731" s="5">
        <f t="shared" si="525"/>
        <v>2919390.95</v>
      </c>
      <c r="AC3731" s="5">
        <v>53194.63</v>
      </c>
      <c r="AD3731" s="5">
        <f t="shared" si="526"/>
        <v>1968201.31</v>
      </c>
      <c r="AE3731" s="5">
        <v>108541.5</v>
      </c>
      <c r="AF3731" s="5">
        <v>32335.09</v>
      </c>
      <c r="AG3731" s="5">
        <v>8632.27</v>
      </c>
      <c r="AH3731" s="5">
        <v>2175</v>
      </c>
      <c r="AI3731" s="5">
        <v>6800</v>
      </c>
      <c r="AJ3731">
        <v>0</v>
      </c>
      <c r="AK3731" s="5">
        <v>0</v>
      </c>
      <c r="AL3731" s="5">
        <v>1528.98</v>
      </c>
      <c r="AM3731" s="5">
        <v>22723.91</v>
      </c>
      <c r="AN3731">
        <v>4</v>
      </c>
      <c r="AO3731">
        <v>4</v>
      </c>
      <c r="AP3731" t="str">
        <f t="shared" si="527"/>
        <v>Yes</v>
      </c>
      <c r="AQ3731">
        <v>1</v>
      </c>
      <c r="AR3731" s="5">
        <f t="shared" si="528"/>
        <v>2150938.06</v>
      </c>
      <c r="AS3731" s="5">
        <f t="shared" si="529"/>
        <v>768452.89</v>
      </c>
      <c r="AT3731" t="s">
        <v>59</v>
      </c>
      <c r="AU3731" t="s">
        <v>6164</v>
      </c>
      <c r="AV3731" t="s">
        <v>6165</v>
      </c>
      <c r="AW3731" t="s">
        <v>6166</v>
      </c>
      <c r="AX3731" t="s">
        <v>6184</v>
      </c>
      <c r="AY3731">
        <v>38</v>
      </c>
      <c r="AZ3731">
        <v>0</v>
      </c>
      <c r="BA3731">
        <v>12</v>
      </c>
      <c r="BB3731" t="s">
        <v>6180</v>
      </c>
      <c r="BC3731">
        <v>0</v>
      </c>
      <c r="BD3731">
        <v>0</v>
      </c>
      <c r="BE3731" t="s">
        <v>6169</v>
      </c>
      <c r="BF3731" t="s">
        <v>6170</v>
      </c>
      <c r="BG3731">
        <v>0</v>
      </c>
      <c r="BH3731" t="s">
        <v>6171</v>
      </c>
      <c r="BI3731">
        <v>40</v>
      </c>
      <c r="BJ3731" t="s">
        <v>6172</v>
      </c>
      <c r="BK3731">
        <v>0</v>
      </c>
      <c r="BL3731">
        <v>52</v>
      </c>
      <c r="BM3731" s="3">
        <f t="shared" si="530"/>
        <v>0.71153846153846156</v>
      </c>
    </row>
    <row r="3732" spans="1:65">
      <c r="A3732" t="s">
        <v>3869</v>
      </c>
      <c r="B3732" s="2">
        <v>45884</v>
      </c>
      <c r="C3732" t="s">
        <v>3137</v>
      </c>
      <c r="D3732" t="s">
        <v>3639</v>
      </c>
      <c r="E3732">
        <v>8</v>
      </c>
      <c r="F3732" t="s">
        <v>72</v>
      </c>
      <c r="G3732" t="s">
        <v>50</v>
      </c>
      <c r="H3732" t="s">
        <v>119</v>
      </c>
      <c r="I3732" t="s">
        <v>52</v>
      </c>
      <c r="J3732" t="s">
        <v>53</v>
      </c>
      <c r="K3732" t="s">
        <v>75</v>
      </c>
      <c r="L3732" t="s">
        <v>87</v>
      </c>
      <c r="M3732" t="s">
        <v>56</v>
      </c>
      <c r="N3732" t="s">
        <v>76</v>
      </c>
      <c r="O3732" t="s">
        <v>58</v>
      </c>
      <c r="P3732">
        <v>65</v>
      </c>
      <c r="Q3732">
        <v>68</v>
      </c>
      <c r="R3732">
        <v>68</v>
      </c>
      <c r="S3732">
        <v>2</v>
      </c>
      <c r="T3732">
        <f t="shared" si="522"/>
        <v>66</v>
      </c>
      <c r="U3732">
        <v>62</v>
      </c>
      <c r="V3732">
        <f t="shared" si="523"/>
        <v>4</v>
      </c>
      <c r="W3732" s="3">
        <f t="shared" si="524"/>
        <v>2.9411764705882353E-2</v>
      </c>
      <c r="X3732">
        <v>40</v>
      </c>
      <c r="Y3732" s="4">
        <v>3.2</v>
      </c>
      <c r="Z3732" s="4">
        <v>1.5</v>
      </c>
      <c r="AA3732" s="5">
        <v>35619.82</v>
      </c>
      <c r="AB3732" s="5">
        <f t="shared" si="525"/>
        <v>2208428.84</v>
      </c>
      <c r="AC3732" s="5">
        <v>24057.279999999999</v>
      </c>
      <c r="AD3732" s="5">
        <f t="shared" si="526"/>
        <v>1635895.04</v>
      </c>
      <c r="AE3732" s="5">
        <v>120485.91</v>
      </c>
      <c r="AF3732" s="5">
        <v>31374.94</v>
      </c>
      <c r="AG3732" s="5">
        <v>10900.51</v>
      </c>
      <c r="AH3732" s="5">
        <v>2175</v>
      </c>
      <c r="AI3732" s="5">
        <v>6400</v>
      </c>
      <c r="AJ3732">
        <v>0</v>
      </c>
      <c r="AK3732" s="5">
        <v>0</v>
      </c>
      <c r="AL3732" s="5">
        <v>2702.41</v>
      </c>
      <c r="AM3732" s="5">
        <v>38091.040000000001</v>
      </c>
      <c r="AN3732">
        <v>4</v>
      </c>
      <c r="AO3732">
        <v>4</v>
      </c>
      <c r="AP3732" t="str">
        <f t="shared" si="527"/>
        <v>Yes</v>
      </c>
      <c r="AQ3732">
        <v>1</v>
      </c>
      <c r="AR3732" s="5">
        <f t="shared" si="528"/>
        <v>1848024.85</v>
      </c>
      <c r="AS3732" s="5">
        <f t="shared" si="529"/>
        <v>360403.99</v>
      </c>
      <c r="AT3732" t="s">
        <v>59</v>
      </c>
      <c r="AU3732" t="s">
        <v>6164</v>
      </c>
      <c r="AV3732" t="s">
        <v>6165</v>
      </c>
      <c r="AW3732" t="s">
        <v>6166</v>
      </c>
      <c r="AX3732" t="s">
        <v>6184</v>
      </c>
      <c r="AY3732">
        <v>65</v>
      </c>
      <c r="AZ3732">
        <v>0</v>
      </c>
      <c r="BA3732">
        <v>25</v>
      </c>
      <c r="BB3732" t="s">
        <v>6180</v>
      </c>
      <c r="BC3732">
        <v>0</v>
      </c>
      <c r="BD3732">
        <v>0</v>
      </c>
      <c r="BE3732" t="s">
        <v>6169</v>
      </c>
      <c r="BF3732" t="s">
        <v>6170</v>
      </c>
      <c r="BG3732">
        <v>0</v>
      </c>
      <c r="BH3732" t="s">
        <v>6171</v>
      </c>
      <c r="BI3732">
        <v>48</v>
      </c>
      <c r="BJ3732" t="s">
        <v>6172</v>
      </c>
      <c r="BK3732">
        <v>0</v>
      </c>
      <c r="BL3732">
        <v>75</v>
      </c>
      <c r="BM3732" s="3">
        <f t="shared" si="530"/>
        <v>0.90666666666666662</v>
      </c>
    </row>
    <row r="3733" spans="1:65">
      <c r="A3733" t="s">
        <v>3870</v>
      </c>
      <c r="B3733" s="2">
        <v>45884</v>
      </c>
      <c r="C3733" t="s">
        <v>3137</v>
      </c>
      <c r="D3733" t="s">
        <v>3639</v>
      </c>
      <c r="E3733">
        <v>8</v>
      </c>
      <c r="F3733" t="s">
        <v>72</v>
      </c>
      <c r="G3733" t="s">
        <v>50</v>
      </c>
      <c r="H3733" t="s">
        <v>119</v>
      </c>
      <c r="I3733" t="s">
        <v>74</v>
      </c>
      <c r="J3733" t="s">
        <v>53</v>
      </c>
      <c r="K3733" t="s">
        <v>66</v>
      </c>
      <c r="L3733" t="s">
        <v>87</v>
      </c>
      <c r="M3733" t="s">
        <v>56</v>
      </c>
      <c r="N3733" t="s">
        <v>109</v>
      </c>
      <c r="O3733" t="s">
        <v>70</v>
      </c>
      <c r="P3733">
        <v>69</v>
      </c>
      <c r="Q3733">
        <v>72</v>
      </c>
      <c r="R3733">
        <v>73</v>
      </c>
      <c r="S3733">
        <v>1</v>
      </c>
      <c r="T3733">
        <f t="shared" si="522"/>
        <v>72</v>
      </c>
      <c r="U3733">
        <v>69</v>
      </c>
      <c r="V3733">
        <f t="shared" si="523"/>
        <v>3</v>
      </c>
      <c r="W3733" s="3">
        <f t="shared" si="524"/>
        <v>1.3698630136986301E-2</v>
      </c>
      <c r="X3733">
        <v>17</v>
      </c>
      <c r="Y3733" s="4">
        <v>1.8</v>
      </c>
      <c r="Z3733" s="4">
        <v>0.8</v>
      </c>
      <c r="AA3733" s="5">
        <v>33597.160000000003</v>
      </c>
      <c r="AB3733" s="5">
        <f t="shared" si="525"/>
        <v>2318204.04</v>
      </c>
      <c r="AC3733" s="5">
        <v>24009.38</v>
      </c>
      <c r="AD3733" s="5">
        <f t="shared" si="526"/>
        <v>1752684.74</v>
      </c>
      <c r="AE3733" s="5">
        <v>124340.11</v>
      </c>
      <c r="AF3733" s="5">
        <v>31880.67</v>
      </c>
      <c r="AG3733" s="5">
        <v>7997.37</v>
      </c>
      <c r="AH3733" s="5">
        <v>1160</v>
      </c>
      <c r="AI3733" s="5">
        <v>3200</v>
      </c>
      <c r="AJ3733">
        <v>0</v>
      </c>
      <c r="AK3733" s="5">
        <v>0</v>
      </c>
      <c r="AL3733" s="5">
        <v>2073.52</v>
      </c>
      <c r="AM3733" s="5">
        <v>107843.11</v>
      </c>
      <c r="AN3733">
        <v>8</v>
      </c>
      <c r="AO3733">
        <v>8</v>
      </c>
      <c r="AP3733" t="str">
        <f t="shared" si="527"/>
        <v>Yes</v>
      </c>
      <c r="AQ3733">
        <v>1</v>
      </c>
      <c r="AR3733" s="5">
        <f t="shared" si="528"/>
        <v>2031179.52</v>
      </c>
      <c r="AS3733" s="5">
        <f t="shared" si="529"/>
        <v>287024.52</v>
      </c>
      <c r="AT3733" t="s">
        <v>59</v>
      </c>
      <c r="AU3733" t="s">
        <v>6164</v>
      </c>
      <c r="AV3733" t="s">
        <v>6165</v>
      </c>
      <c r="AW3733" t="s">
        <v>6166</v>
      </c>
      <c r="AX3733" t="s">
        <v>6184</v>
      </c>
      <c r="AY3733">
        <v>72</v>
      </c>
      <c r="AZ3733">
        <v>0</v>
      </c>
      <c r="BA3733">
        <v>22</v>
      </c>
      <c r="BB3733" t="s">
        <v>6180</v>
      </c>
      <c r="BC3733">
        <v>0</v>
      </c>
      <c r="BD3733">
        <v>0</v>
      </c>
      <c r="BE3733" t="s">
        <v>6169</v>
      </c>
      <c r="BF3733" t="s">
        <v>6170</v>
      </c>
      <c r="BG3733">
        <v>0</v>
      </c>
      <c r="BH3733" t="s">
        <v>6171</v>
      </c>
      <c r="BI3733">
        <v>12</v>
      </c>
      <c r="BJ3733" t="s">
        <v>6172</v>
      </c>
      <c r="BK3733">
        <v>0</v>
      </c>
      <c r="BL3733">
        <v>78</v>
      </c>
      <c r="BM3733" s="3">
        <f t="shared" si="530"/>
        <v>0.9358974358974359</v>
      </c>
    </row>
    <row r="3734" spans="1:65">
      <c r="A3734" t="s">
        <v>3871</v>
      </c>
      <c r="B3734" s="2">
        <v>45884</v>
      </c>
      <c r="C3734" t="s">
        <v>3137</v>
      </c>
      <c r="D3734" t="s">
        <v>3639</v>
      </c>
      <c r="E3734">
        <v>8</v>
      </c>
      <c r="F3734" t="s">
        <v>49</v>
      </c>
      <c r="G3734" t="s">
        <v>50</v>
      </c>
      <c r="H3734" t="s">
        <v>89</v>
      </c>
      <c r="I3734" t="s">
        <v>74</v>
      </c>
      <c r="J3734" t="s">
        <v>53</v>
      </c>
      <c r="K3734" t="s">
        <v>75</v>
      </c>
      <c r="L3734" t="s">
        <v>67</v>
      </c>
      <c r="M3734" t="s">
        <v>56</v>
      </c>
      <c r="N3734" t="s">
        <v>94</v>
      </c>
      <c r="O3734" t="s">
        <v>70</v>
      </c>
      <c r="P3734">
        <v>61</v>
      </c>
      <c r="Q3734">
        <v>62</v>
      </c>
      <c r="R3734">
        <v>60</v>
      </c>
      <c r="S3734">
        <v>2</v>
      </c>
      <c r="T3734">
        <f t="shared" si="522"/>
        <v>58</v>
      </c>
      <c r="U3734">
        <v>58</v>
      </c>
      <c r="V3734">
        <f t="shared" si="523"/>
        <v>0</v>
      </c>
      <c r="W3734" s="3">
        <f t="shared" si="524"/>
        <v>3.3333333333333333E-2</v>
      </c>
      <c r="X3734">
        <v>37</v>
      </c>
      <c r="Y3734" s="4">
        <v>1.1000000000000001</v>
      </c>
      <c r="Z3734" s="4">
        <v>1.2</v>
      </c>
      <c r="AA3734" s="5">
        <v>35579.33</v>
      </c>
      <c r="AB3734" s="5">
        <f t="shared" si="525"/>
        <v>2063601.14</v>
      </c>
      <c r="AC3734" s="5">
        <v>22895.05</v>
      </c>
      <c r="AD3734" s="5">
        <f t="shared" si="526"/>
        <v>1373703</v>
      </c>
      <c r="AE3734" s="5">
        <v>103196.44</v>
      </c>
      <c r="AF3734" s="5">
        <v>27829.68</v>
      </c>
      <c r="AG3734" s="5">
        <v>9937.1200000000008</v>
      </c>
      <c r="AH3734" s="5">
        <v>1740</v>
      </c>
      <c r="AI3734" s="5">
        <v>6400</v>
      </c>
      <c r="AJ3734">
        <v>0</v>
      </c>
      <c r="AK3734" s="5">
        <v>0</v>
      </c>
      <c r="AL3734" s="5">
        <v>0</v>
      </c>
      <c r="AM3734" s="5">
        <v>40414.22</v>
      </c>
      <c r="AN3734">
        <v>4</v>
      </c>
      <c r="AO3734">
        <v>5</v>
      </c>
      <c r="AP3734" t="str">
        <f t="shared" si="527"/>
        <v>No</v>
      </c>
      <c r="AQ3734">
        <v>2</v>
      </c>
      <c r="AR3734" s="5">
        <f t="shared" si="528"/>
        <v>1563220.46</v>
      </c>
      <c r="AS3734" s="5">
        <f t="shared" si="529"/>
        <v>500380.68</v>
      </c>
      <c r="AT3734" t="s">
        <v>59</v>
      </c>
      <c r="AU3734" t="s">
        <v>6164</v>
      </c>
      <c r="AV3734" t="s">
        <v>6165</v>
      </c>
      <c r="AW3734" t="s">
        <v>6166</v>
      </c>
      <c r="AX3734" t="s">
        <v>6202</v>
      </c>
      <c r="AY3734">
        <v>63</v>
      </c>
      <c r="AZ3734">
        <v>0</v>
      </c>
      <c r="BA3734">
        <v>0</v>
      </c>
      <c r="BB3734" t="s">
        <v>6168</v>
      </c>
      <c r="BC3734">
        <v>0</v>
      </c>
      <c r="BD3734">
        <v>1</v>
      </c>
      <c r="BE3734" t="s">
        <v>6188</v>
      </c>
      <c r="BF3734" t="s">
        <v>6170</v>
      </c>
      <c r="BG3734">
        <v>0</v>
      </c>
      <c r="BH3734" t="s">
        <v>6171</v>
      </c>
      <c r="BI3734">
        <v>33</v>
      </c>
      <c r="BJ3734" t="s">
        <v>6172</v>
      </c>
      <c r="BK3734">
        <v>0</v>
      </c>
      <c r="BL3734">
        <v>76</v>
      </c>
      <c r="BM3734" s="3">
        <f t="shared" si="530"/>
        <v>0.78947368421052633</v>
      </c>
    </row>
    <row r="3735" spans="1:65">
      <c r="A3735" t="s">
        <v>3872</v>
      </c>
      <c r="B3735" s="2">
        <v>45884</v>
      </c>
      <c r="C3735" t="s">
        <v>3137</v>
      </c>
      <c r="D3735" t="s">
        <v>3639</v>
      </c>
      <c r="E3735">
        <v>8</v>
      </c>
      <c r="F3735" t="s">
        <v>49</v>
      </c>
      <c r="G3735" t="s">
        <v>79</v>
      </c>
      <c r="H3735" t="s">
        <v>260</v>
      </c>
      <c r="I3735" t="s">
        <v>52</v>
      </c>
      <c r="J3735" t="s">
        <v>53</v>
      </c>
      <c r="K3735" t="s">
        <v>75</v>
      </c>
      <c r="L3735" t="s">
        <v>92</v>
      </c>
      <c r="M3735" t="s">
        <v>56</v>
      </c>
      <c r="N3735" t="s">
        <v>109</v>
      </c>
      <c r="O3735" t="s">
        <v>70</v>
      </c>
      <c r="P3735">
        <v>68</v>
      </c>
      <c r="Q3735">
        <v>71</v>
      </c>
      <c r="R3735">
        <v>72</v>
      </c>
      <c r="S3735">
        <v>3</v>
      </c>
      <c r="T3735">
        <f t="shared" si="522"/>
        <v>69</v>
      </c>
      <c r="U3735">
        <v>67</v>
      </c>
      <c r="V3735">
        <f t="shared" si="523"/>
        <v>2</v>
      </c>
      <c r="W3735" s="3">
        <f t="shared" si="524"/>
        <v>4.1666666666666664E-2</v>
      </c>
      <c r="X3735">
        <v>124</v>
      </c>
      <c r="Y3735" s="4">
        <v>3.6</v>
      </c>
      <c r="Z3735" s="4">
        <v>5.3</v>
      </c>
      <c r="AA3735" s="5">
        <v>35837.040000000001</v>
      </c>
      <c r="AB3735" s="5">
        <f t="shared" si="525"/>
        <v>2401081.6800000002</v>
      </c>
      <c r="AC3735" s="5">
        <v>23843.05</v>
      </c>
      <c r="AD3735" s="5">
        <f t="shared" si="526"/>
        <v>1716699.6</v>
      </c>
      <c r="AE3735" s="5">
        <v>130626.15</v>
      </c>
      <c r="AF3735" s="5">
        <v>39257.129999999997</v>
      </c>
      <c r="AG3735" s="5">
        <v>54757.58</v>
      </c>
      <c r="AH3735" s="5">
        <v>7685</v>
      </c>
      <c r="AI3735" s="5">
        <v>9600</v>
      </c>
      <c r="AJ3735">
        <v>0</v>
      </c>
      <c r="AK3735" s="5">
        <v>0</v>
      </c>
      <c r="AL3735" s="5">
        <v>1317.27</v>
      </c>
      <c r="AM3735" s="5">
        <v>99869.42</v>
      </c>
      <c r="AN3735">
        <v>8</v>
      </c>
      <c r="AO3735">
        <v>10</v>
      </c>
      <c r="AP3735" t="str">
        <f t="shared" si="527"/>
        <v>No</v>
      </c>
      <c r="AQ3735">
        <v>3</v>
      </c>
      <c r="AR3735" s="5">
        <f t="shared" si="528"/>
        <v>2059812.15</v>
      </c>
      <c r="AS3735" s="5">
        <f t="shared" si="529"/>
        <v>341269.53</v>
      </c>
      <c r="AT3735" t="s">
        <v>116</v>
      </c>
      <c r="AU3735" t="s">
        <v>6164</v>
      </c>
      <c r="AV3735" t="s">
        <v>6165</v>
      </c>
      <c r="AW3735" t="s">
        <v>6166</v>
      </c>
      <c r="AX3735" t="s">
        <v>6202</v>
      </c>
      <c r="AY3735">
        <v>71</v>
      </c>
      <c r="AZ3735">
        <v>0</v>
      </c>
      <c r="BA3735">
        <v>15</v>
      </c>
      <c r="BB3735" t="s">
        <v>6180</v>
      </c>
      <c r="BC3735">
        <v>1</v>
      </c>
      <c r="BD3735">
        <v>1</v>
      </c>
      <c r="BE3735" t="s">
        <v>6178</v>
      </c>
      <c r="BF3735" t="s">
        <v>6176</v>
      </c>
      <c r="BG3735">
        <v>2</v>
      </c>
      <c r="BH3735" t="s">
        <v>6211</v>
      </c>
      <c r="BI3735">
        <v>84</v>
      </c>
      <c r="BJ3735" t="s">
        <v>6193</v>
      </c>
      <c r="BK3735">
        <v>0</v>
      </c>
      <c r="BL3735">
        <v>77</v>
      </c>
      <c r="BM3735" s="3">
        <f t="shared" si="530"/>
        <v>0.93506493506493504</v>
      </c>
    </row>
    <row r="3736" spans="1:65">
      <c r="A3736" t="s">
        <v>3873</v>
      </c>
      <c r="B3736" s="2">
        <v>45884</v>
      </c>
      <c r="C3736" t="s">
        <v>3137</v>
      </c>
      <c r="D3736" t="s">
        <v>3639</v>
      </c>
      <c r="E3736">
        <v>8</v>
      </c>
      <c r="F3736" t="s">
        <v>72</v>
      </c>
      <c r="G3736" t="s">
        <v>50</v>
      </c>
      <c r="H3736" t="s">
        <v>138</v>
      </c>
      <c r="I3736" t="s">
        <v>74</v>
      </c>
      <c r="J3736" t="s">
        <v>65</v>
      </c>
      <c r="K3736" t="s">
        <v>54</v>
      </c>
      <c r="L3736" t="s">
        <v>92</v>
      </c>
      <c r="M3736" t="s">
        <v>68</v>
      </c>
      <c r="N3736" t="s">
        <v>69</v>
      </c>
      <c r="O3736" t="s">
        <v>58</v>
      </c>
      <c r="P3736">
        <v>38</v>
      </c>
      <c r="Q3736">
        <v>39</v>
      </c>
      <c r="R3736">
        <v>40</v>
      </c>
      <c r="S3736">
        <v>1</v>
      </c>
      <c r="T3736">
        <f t="shared" si="522"/>
        <v>39</v>
      </c>
      <c r="U3736">
        <v>36</v>
      </c>
      <c r="V3736">
        <f t="shared" si="523"/>
        <v>3</v>
      </c>
      <c r="W3736" s="3">
        <f t="shared" si="524"/>
        <v>2.5000000000000001E-2</v>
      </c>
      <c r="X3736">
        <v>21</v>
      </c>
      <c r="Y3736" s="4">
        <v>0</v>
      </c>
      <c r="Z3736" s="4">
        <v>1.1000000000000001</v>
      </c>
      <c r="AA3736" s="5">
        <v>55922.74</v>
      </c>
      <c r="AB3736" s="5">
        <f t="shared" si="525"/>
        <v>2013218.64</v>
      </c>
      <c r="AC3736" s="5">
        <v>33747.14</v>
      </c>
      <c r="AD3736" s="5">
        <f t="shared" si="526"/>
        <v>1349885.6</v>
      </c>
      <c r="AE3736" s="5">
        <v>89499.26</v>
      </c>
      <c r="AF3736" s="5">
        <v>25858.080000000002</v>
      </c>
      <c r="AG3736" s="5">
        <v>9163.77</v>
      </c>
      <c r="AH3736" s="5">
        <v>1595</v>
      </c>
      <c r="AI3736" s="5">
        <v>4600</v>
      </c>
      <c r="AJ3736">
        <v>0</v>
      </c>
      <c r="AK3736" s="5">
        <v>0</v>
      </c>
      <c r="AL3736" s="5">
        <v>2966.32</v>
      </c>
      <c r="AM3736" s="5">
        <v>24774.67</v>
      </c>
      <c r="AN3736">
        <v>4</v>
      </c>
      <c r="AO3736">
        <v>4</v>
      </c>
      <c r="AP3736" t="str">
        <f t="shared" si="527"/>
        <v>Yes</v>
      </c>
      <c r="AQ3736">
        <v>0</v>
      </c>
      <c r="AR3736" s="5">
        <f t="shared" si="528"/>
        <v>1508342.7</v>
      </c>
      <c r="AS3736" s="5">
        <f t="shared" si="529"/>
        <v>504875.94</v>
      </c>
      <c r="AT3736" t="s">
        <v>59</v>
      </c>
      <c r="AU3736" t="s">
        <v>6164</v>
      </c>
      <c r="AV3736" t="s">
        <v>6165</v>
      </c>
      <c r="AW3736" t="s">
        <v>6166</v>
      </c>
      <c r="AX3736" t="s">
        <v>6184</v>
      </c>
      <c r="AY3736">
        <v>41</v>
      </c>
      <c r="AZ3736">
        <v>0</v>
      </c>
      <c r="BA3736">
        <v>26</v>
      </c>
      <c r="BB3736" t="s">
        <v>6180</v>
      </c>
      <c r="BC3736">
        <v>0</v>
      </c>
      <c r="BD3736">
        <v>0</v>
      </c>
      <c r="BE3736" t="s">
        <v>6169</v>
      </c>
      <c r="BF3736" t="s">
        <v>6170</v>
      </c>
      <c r="BG3736">
        <v>0</v>
      </c>
      <c r="BH3736" t="s">
        <v>6171</v>
      </c>
      <c r="BI3736">
        <v>38</v>
      </c>
      <c r="BJ3736" t="s">
        <v>6172</v>
      </c>
      <c r="BK3736">
        <v>0</v>
      </c>
      <c r="BL3736">
        <v>58</v>
      </c>
      <c r="BM3736" s="3">
        <f t="shared" si="530"/>
        <v>0.68965517241379315</v>
      </c>
    </row>
    <row r="3737" spans="1:65">
      <c r="A3737" t="s">
        <v>3874</v>
      </c>
      <c r="B3737" s="2">
        <v>45884</v>
      </c>
      <c r="C3737" t="s">
        <v>3137</v>
      </c>
      <c r="D3737" t="s">
        <v>3639</v>
      </c>
      <c r="E3737">
        <v>8</v>
      </c>
      <c r="F3737" t="s">
        <v>72</v>
      </c>
      <c r="G3737" t="s">
        <v>50</v>
      </c>
      <c r="H3737" t="s">
        <v>73</v>
      </c>
      <c r="I3737" t="s">
        <v>52</v>
      </c>
      <c r="J3737" t="s">
        <v>65</v>
      </c>
      <c r="K3737" t="s">
        <v>75</v>
      </c>
      <c r="L3737" t="s">
        <v>55</v>
      </c>
      <c r="M3737" t="s">
        <v>56</v>
      </c>
      <c r="N3737" t="s">
        <v>76</v>
      </c>
      <c r="O3737" t="s">
        <v>70</v>
      </c>
      <c r="P3737">
        <v>47</v>
      </c>
      <c r="Q3737">
        <v>50</v>
      </c>
      <c r="R3737">
        <v>50</v>
      </c>
      <c r="S3737">
        <v>1</v>
      </c>
      <c r="T3737">
        <f t="shared" si="522"/>
        <v>49</v>
      </c>
      <c r="U3737">
        <v>45</v>
      </c>
      <c r="V3737">
        <f t="shared" si="523"/>
        <v>4</v>
      </c>
      <c r="W3737" s="3">
        <f t="shared" si="524"/>
        <v>0.02</v>
      </c>
      <c r="X3737">
        <v>26</v>
      </c>
      <c r="Y3737" s="4">
        <v>0</v>
      </c>
      <c r="Z3737" s="4">
        <v>1.5</v>
      </c>
      <c r="AA3737" s="5">
        <v>52032.46</v>
      </c>
      <c r="AB3737" s="5">
        <f t="shared" si="525"/>
        <v>2341460.7000000002</v>
      </c>
      <c r="AC3737" s="5">
        <v>34607.56</v>
      </c>
      <c r="AD3737" s="5">
        <f t="shared" si="526"/>
        <v>1730378</v>
      </c>
      <c r="AE3737" s="5">
        <v>117544.25</v>
      </c>
      <c r="AF3737" s="5">
        <v>31525.07</v>
      </c>
      <c r="AG3737" s="5">
        <v>8965.7900000000009</v>
      </c>
      <c r="AH3737" s="5">
        <v>2175</v>
      </c>
      <c r="AI3737" s="5">
        <v>4600</v>
      </c>
      <c r="AJ3737">
        <v>0</v>
      </c>
      <c r="AK3737" s="5">
        <v>0</v>
      </c>
      <c r="AL3737" s="5">
        <v>3981.21</v>
      </c>
      <c r="AM3737" s="5">
        <v>34215.67</v>
      </c>
      <c r="AN3737">
        <v>4</v>
      </c>
      <c r="AO3737">
        <v>6</v>
      </c>
      <c r="AP3737" t="str">
        <f t="shared" si="527"/>
        <v>No</v>
      </c>
      <c r="AQ3737">
        <v>2</v>
      </c>
      <c r="AR3737" s="5">
        <f t="shared" si="528"/>
        <v>1933384.99</v>
      </c>
      <c r="AS3737" s="5">
        <f t="shared" si="529"/>
        <v>408075.71</v>
      </c>
      <c r="AT3737" t="s">
        <v>59</v>
      </c>
      <c r="AU3737" t="s">
        <v>6164</v>
      </c>
      <c r="AV3737" t="s">
        <v>6165</v>
      </c>
      <c r="AW3737" t="s">
        <v>6166</v>
      </c>
      <c r="AX3737" t="s">
        <v>6184</v>
      </c>
      <c r="AY3737">
        <v>50</v>
      </c>
      <c r="AZ3737">
        <v>0</v>
      </c>
      <c r="BA3737">
        <v>22</v>
      </c>
      <c r="BB3737" t="s">
        <v>6180</v>
      </c>
      <c r="BC3737">
        <v>2</v>
      </c>
      <c r="BD3737">
        <v>0</v>
      </c>
      <c r="BE3737" t="s">
        <v>6178</v>
      </c>
      <c r="BF3737" t="s">
        <v>6170</v>
      </c>
      <c r="BG3737">
        <v>1</v>
      </c>
      <c r="BH3737" t="s">
        <v>6186</v>
      </c>
      <c r="BI3737">
        <v>51</v>
      </c>
      <c r="BJ3737" t="s">
        <v>6187</v>
      </c>
      <c r="BK3737">
        <v>0</v>
      </c>
      <c r="BL3737">
        <v>59</v>
      </c>
      <c r="BM3737" s="3">
        <f t="shared" si="530"/>
        <v>0.84745762711864403</v>
      </c>
    </row>
    <row r="3738" spans="1:65">
      <c r="A3738" t="s">
        <v>3875</v>
      </c>
      <c r="B3738" s="2">
        <v>45884</v>
      </c>
      <c r="C3738" t="s">
        <v>3137</v>
      </c>
      <c r="D3738" t="s">
        <v>3639</v>
      </c>
      <c r="E3738">
        <v>8</v>
      </c>
      <c r="F3738" t="s">
        <v>49</v>
      </c>
      <c r="G3738" t="s">
        <v>62</v>
      </c>
      <c r="H3738" t="s">
        <v>226</v>
      </c>
      <c r="I3738" t="s">
        <v>64</v>
      </c>
      <c r="J3738" t="s">
        <v>65</v>
      </c>
      <c r="K3738" t="s">
        <v>66</v>
      </c>
      <c r="L3738" t="s">
        <v>92</v>
      </c>
      <c r="M3738" t="s">
        <v>56</v>
      </c>
      <c r="N3738" t="s">
        <v>69</v>
      </c>
      <c r="O3738" t="s">
        <v>70</v>
      </c>
      <c r="P3738">
        <v>38</v>
      </c>
      <c r="Q3738">
        <v>39</v>
      </c>
      <c r="R3738">
        <v>38</v>
      </c>
      <c r="S3738">
        <v>1</v>
      </c>
      <c r="T3738">
        <f t="shared" si="522"/>
        <v>37</v>
      </c>
      <c r="U3738">
        <v>37</v>
      </c>
      <c r="V3738">
        <f t="shared" si="523"/>
        <v>0</v>
      </c>
      <c r="W3738" s="3">
        <f t="shared" si="524"/>
        <v>2.6315789473684209E-2</v>
      </c>
      <c r="X3738">
        <v>24</v>
      </c>
      <c r="Y3738" s="4">
        <v>4.5999999999999996</v>
      </c>
      <c r="Z3738" s="4">
        <v>1.4</v>
      </c>
      <c r="AA3738" s="5">
        <v>49283.55</v>
      </c>
      <c r="AB3738" s="5">
        <f t="shared" si="525"/>
        <v>1823491.35</v>
      </c>
      <c r="AC3738" s="5">
        <v>35381.050000000003</v>
      </c>
      <c r="AD3738" s="5">
        <f t="shared" si="526"/>
        <v>1344479.9</v>
      </c>
      <c r="AE3738" s="5">
        <v>82039</v>
      </c>
      <c r="AF3738" s="5">
        <v>24445.03</v>
      </c>
      <c r="AG3738" s="5">
        <v>8870.1</v>
      </c>
      <c r="AH3738" s="5">
        <v>2030</v>
      </c>
      <c r="AI3738" s="5">
        <v>4600</v>
      </c>
      <c r="AJ3738">
        <v>0</v>
      </c>
      <c r="AK3738" s="5">
        <v>0</v>
      </c>
      <c r="AL3738" s="5">
        <v>0</v>
      </c>
      <c r="AM3738" s="5">
        <v>25892.78</v>
      </c>
      <c r="AN3738">
        <v>4</v>
      </c>
      <c r="AO3738">
        <v>3</v>
      </c>
      <c r="AP3738" t="str">
        <f t="shared" si="527"/>
        <v>Yes</v>
      </c>
      <c r="AQ3738">
        <v>0</v>
      </c>
      <c r="AR3738" s="5">
        <f t="shared" si="528"/>
        <v>1492356.81</v>
      </c>
      <c r="AS3738" s="5">
        <f t="shared" si="529"/>
        <v>331134.53999999998</v>
      </c>
      <c r="AT3738" t="s">
        <v>59</v>
      </c>
      <c r="AU3738" t="s">
        <v>6164</v>
      </c>
      <c r="AV3738" t="s">
        <v>6165</v>
      </c>
      <c r="AW3738" t="s">
        <v>6166</v>
      </c>
      <c r="AX3738" t="s">
        <v>6167</v>
      </c>
      <c r="AY3738">
        <v>39</v>
      </c>
      <c r="AZ3738">
        <v>0</v>
      </c>
      <c r="BA3738">
        <v>0</v>
      </c>
      <c r="BB3738" t="s">
        <v>6168</v>
      </c>
      <c r="BC3738">
        <v>0</v>
      </c>
      <c r="BD3738">
        <v>0</v>
      </c>
      <c r="BE3738" t="s">
        <v>6169</v>
      </c>
      <c r="BF3738" t="s">
        <v>6170</v>
      </c>
      <c r="BG3738">
        <v>0</v>
      </c>
      <c r="BH3738" t="s">
        <v>6171</v>
      </c>
      <c r="BI3738">
        <v>29</v>
      </c>
      <c r="BJ3738" t="s">
        <v>6172</v>
      </c>
      <c r="BK3738">
        <v>0</v>
      </c>
      <c r="BL3738">
        <v>60</v>
      </c>
      <c r="BM3738" s="3">
        <f t="shared" si="530"/>
        <v>0.6333333333333333</v>
      </c>
    </row>
    <row r="3739" spans="1:65">
      <c r="A3739" t="s">
        <v>3876</v>
      </c>
      <c r="B3739" s="2">
        <v>45884</v>
      </c>
      <c r="C3739" t="s">
        <v>3137</v>
      </c>
      <c r="D3739" t="s">
        <v>3639</v>
      </c>
      <c r="E3739">
        <v>8</v>
      </c>
      <c r="F3739" t="s">
        <v>72</v>
      </c>
      <c r="G3739" t="s">
        <v>50</v>
      </c>
      <c r="H3739" t="s">
        <v>119</v>
      </c>
      <c r="I3739" t="s">
        <v>52</v>
      </c>
      <c r="J3739" t="s">
        <v>53</v>
      </c>
      <c r="K3739" t="s">
        <v>66</v>
      </c>
      <c r="L3739" t="s">
        <v>92</v>
      </c>
      <c r="M3739" t="s">
        <v>56</v>
      </c>
      <c r="N3739" t="s">
        <v>69</v>
      </c>
      <c r="O3739" t="s">
        <v>82</v>
      </c>
      <c r="P3739">
        <v>63</v>
      </c>
      <c r="Q3739">
        <v>64</v>
      </c>
      <c r="R3739">
        <v>64</v>
      </c>
      <c r="S3739">
        <v>1</v>
      </c>
      <c r="T3739">
        <f t="shared" si="522"/>
        <v>63</v>
      </c>
      <c r="U3739">
        <v>62</v>
      </c>
      <c r="V3739">
        <f t="shared" si="523"/>
        <v>1</v>
      </c>
      <c r="W3739" s="3">
        <f t="shared" si="524"/>
        <v>1.5625E-2</v>
      </c>
      <c r="X3739">
        <v>31</v>
      </c>
      <c r="Y3739" s="4">
        <v>3.6</v>
      </c>
      <c r="Z3739" s="4">
        <v>1.4</v>
      </c>
      <c r="AA3739" s="5">
        <v>34112.42</v>
      </c>
      <c r="AB3739" s="5">
        <f t="shared" si="525"/>
        <v>2114970.04</v>
      </c>
      <c r="AC3739" s="5">
        <v>23790.42</v>
      </c>
      <c r="AD3739" s="5">
        <f t="shared" si="526"/>
        <v>1522586.88</v>
      </c>
      <c r="AE3739" s="5">
        <v>116214.08</v>
      </c>
      <c r="AF3739" s="5">
        <v>28495.8</v>
      </c>
      <c r="AG3739" s="5">
        <v>9678.52</v>
      </c>
      <c r="AH3739" s="5">
        <v>2030</v>
      </c>
      <c r="AI3739" s="5">
        <v>3200</v>
      </c>
      <c r="AJ3739">
        <v>0</v>
      </c>
      <c r="AK3739" s="5">
        <v>0</v>
      </c>
      <c r="AL3739" s="5">
        <v>637.82000000000005</v>
      </c>
      <c r="AM3739" s="5">
        <v>38622.370000000003</v>
      </c>
      <c r="AN3739">
        <v>4</v>
      </c>
      <c r="AO3739">
        <v>3</v>
      </c>
      <c r="AP3739" t="str">
        <f t="shared" si="527"/>
        <v>Yes</v>
      </c>
      <c r="AQ3739">
        <v>1</v>
      </c>
      <c r="AR3739" s="5">
        <f t="shared" si="528"/>
        <v>1721465.47</v>
      </c>
      <c r="AS3739" s="5">
        <f t="shared" si="529"/>
        <v>393504.57</v>
      </c>
      <c r="AT3739" t="s">
        <v>59</v>
      </c>
      <c r="AU3739" t="s">
        <v>6164</v>
      </c>
      <c r="AV3739" t="s">
        <v>6165</v>
      </c>
      <c r="AW3739" t="s">
        <v>6166</v>
      </c>
      <c r="AX3739" t="s">
        <v>6184</v>
      </c>
      <c r="AY3739">
        <v>63</v>
      </c>
      <c r="AZ3739">
        <v>0</v>
      </c>
      <c r="BA3739">
        <v>17</v>
      </c>
      <c r="BB3739" t="s">
        <v>6198</v>
      </c>
      <c r="BC3739">
        <v>0</v>
      </c>
      <c r="BD3739">
        <v>0</v>
      </c>
      <c r="BE3739" t="s">
        <v>6169</v>
      </c>
      <c r="BF3739" t="s">
        <v>6170</v>
      </c>
      <c r="BG3739">
        <v>0</v>
      </c>
      <c r="BH3739" t="s">
        <v>6171</v>
      </c>
      <c r="BI3739">
        <v>38</v>
      </c>
      <c r="BJ3739" t="s">
        <v>6172</v>
      </c>
      <c r="BK3739">
        <v>0</v>
      </c>
      <c r="BL3739">
        <v>72</v>
      </c>
      <c r="BM3739" s="3">
        <f t="shared" si="530"/>
        <v>0.88888888888888884</v>
      </c>
    </row>
    <row r="3740" spans="1:65">
      <c r="A3740" t="s">
        <v>3877</v>
      </c>
      <c r="B3740" s="2">
        <v>45884</v>
      </c>
      <c r="C3740" t="s">
        <v>3137</v>
      </c>
      <c r="D3740" t="s">
        <v>3639</v>
      </c>
      <c r="E3740">
        <v>8</v>
      </c>
      <c r="F3740" t="s">
        <v>72</v>
      </c>
      <c r="G3740" t="s">
        <v>62</v>
      </c>
      <c r="H3740" t="s">
        <v>155</v>
      </c>
      <c r="I3740" t="s">
        <v>52</v>
      </c>
      <c r="J3740" t="s">
        <v>53</v>
      </c>
      <c r="K3740" t="s">
        <v>75</v>
      </c>
      <c r="L3740" t="s">
        <v>87</v>
      </c>
      <c r="M3740" t="s">
        <v>56</v>
      </c>
      <c r="N3740" t="s">
        <v>76</v>
      </c>
      <c r="O3740" t="s">
        <v>82</v>
      </c>
      <c r="P3740">
        <v>63</v>
      </c>
      <c r="Q3740">
        <v>68</v>
      </c>
      <c r="R3740">
        <v>68</v>
      </c>
      <c r="S3740">
        <v>1</v>
      </c>
      <c r="T3740">
        <f t="shared" si="522"/>
        <v>67</v>
      </c>
      <c r="U3740">
        <v>61</v>
      </c>
      <c r="V3740">
        <f t="shared" si="523"/>
        <v>6</v>
      </c>
      <c r="W3740" s="3">
        <f t="shared" si="524"/>
        <v>1.4705882352941176E-2</v>
      </c>
      <c r="X3740">
        <v>20</v>
      </c>
      <c r="Y3740" s="4">
        <v>5.0999999999999996</v>
      </c>
      <c r="Z3740" s="4">
        <v>1.4</v>
      </c>
      <c r="AA3740" s="5">
        <v>35790.230000000003</v>
      </c>
      <c r="AB3740" s="5">
        <f t="shared" si="525"/>
        <v>2183204.0299999998</v>
      </c>
      <c r="AC3740" s="5">
        <v>24321.81</v>
      </c>
      <c r="AD3740" s="5">
        <f t="shared" si="526"/>
        <v>1653883.08</v>
      </c>
      <c r="AE3740" s="5">
        <v>123568.37</v>
      </c>
      <c r="AF3740" s="5">
        <v>30307.54</v>
      </c>
      <c r="AG3740" s="5">
        <v>9104.69</v>
      </c>
      <c r="AH3740" s="5">
        <v>2030</v>
      </c>
      <c r="AI3740" s="5">
        <v>3200</v>
      </c>
      <c r="AJ3740">
        <v>0</v>
      </c>
      <c r="AK3740" s="5">
        <v>0</v>
      </c>
      <c r="AL3740" s="5">
        <v>4126.7700000000004</v>
      </c>
      <c r="AM3740" s="5">
        <v>41187.089999999997</v>
      </c>
      <c r="AN3740">
        <v>4</v>
      </c>
      <c r="AO3740">
        <v>4</v>
      </c>
      <c r="AP3740" t="str">
        <f t="shared" si="527"/>
        <v>Yes</v>
      </c>
      <c r="AQ3740">
        <v>1</v>
      </c>
      <c r="AR3740" s="5">
        <f t="shared" si="528"/>
        <v>1867407.54</v>
      </c>
      <c r="AS3740" s="5">
        <f t="shared" si="529"/>
        <v>315796.49</v>
      </c>
      <c r="AT3740" t="s">
        <v>59</v>
      </c>
      <c r="AU3740" t="s">
        <v>6164</v>
      </c>
      <c r="AV3740" t="s">
        <v>6165</v>
      </c>
      <c r="AW3740" t="s">
        <v>6166</v>
      </c>
      <c r="AX3740" t="s">
        <v>6184</v>
      </c>
      <c r="AY3740">
        <v>63</v>
      </c>
      <c r="AZ3740">
        <v>0</v>
      </c>
      <c r="BA3740">
        <v>35</v>
      </c>
      <c r="BB3740" t="s">
        <v>6180</v>
      </c>
      <c r="BC3740">
        <v>0</v>
      </c>
      <c r="BD3740">
        <v>0</v>
      </c>
      <c r="BE3740" t="s">
        <v>6169</v>
      </c>
      <c r="BF3740" t="s">
        <v>6170</v>
      </c>
      <c r="BG3740">
        <v>1</v>
      </c>
      <c r="BH3740" t="s">
        <v>6186</v>
      </c>
      <c r="BI3740">
        <v>45</v>
      </c>
      <c r="BJ3740" t="s">
        <v>6172</v>
      </c>
      <c r="BK3740">
        <v>0</v>
      </c>
      <c r="BL3740">
        <v>74</v>
      </c>
      <c r="BM3740" s="3">
        <f t="shared" si="530"/>
        <v>0.91891891891891897</v>
      </c>
    </row>
    <row r="3741" spans="1:65">
      <c r="A3741" t="s">
        <v>3878</v>
      </c>
      <c r="B3741" s="2">
        <v>45884</v>
      </c>
      <c r="C3741" t="s">
        <v>3137</v>
      </c>
      <c r="D3741" t="s">
        <v>3639</v>
      </c>
      <c r="E3741">
        <v>8</v>
      </c>
      <c r="F3741" t="s">
        <v>61</v>
      </c>
      <c r="G3741" t="s">
        <v>62</v>
      </c>
      <c r="H3741" t="s">
        <v>115</v>
      </c>
      <c r="I3741" t="s">
        <v>52</v>
      </c>
      <c r="J3741" t="s">
        <v>65</v>
      </c>
      <c r="K3741" t="s">
        <v>75</v>
      </c>
      <c r="L3741" t="s">
        <v>92</v>
      </c>
      <c r="M3741" t="s">
        <v>56</v>
      </c>
      <c r="N3741" t="s">
        <v>94</v>
      </c>
      <c r="O3741" t="s">
        <v>70</v>
      </c>
      <c r="P3741">
        <v>35</v>
      </c>
      <c r="Q3741">
        <v>37</v>
      </c>
      <c r="R3741">
        <v>38</v>
      </c>
      <c r="S3741">
        <v>1</v>
      </c>
      <c r="T3741">
        <f t="shared" si="522"/>
        <v>37</v>
      </c>
      <c r="U3741">
        <v>34</v>
      </c>
      <c r="V3741">
        <f t="shared" si="523"/>
        <v>3</v>
      </c>
      <c r="W3741" s="3">
        <f t="shared" si="524"/>
        <v>2.6315789473684209E-2</v>
      </c>
      <c r="X3741">
        <v>27</v>
      </c>
      <c r="Y3741" s="4">
        <v>1.8</v>
      </c>
      <c r="Z3741" s="4">
        <v>1.5</v>
      </c>
      <c r="AA3741" s="5">
        <v>51488.17</v>
      </c>
      <c r="AB3741" s="5">
        <f t="shared" si="525"/>
        <v>1750597.78</v>
      </c>
      <c r="AC3741" s="5">
        <v>35440.589999999997</v>
      </c>
      <c r="AD3741" s="5">
        <f t="shared" si="526"/>
        <v>1346742.42</v>
      </c>
      <c r="AE3741" s="5">
        <v>87288.34</v>
      </c>
      <c r="AF3741" s="5">
        <v>24623.94</v>
      </c>
      <c r="AG3741" s="5">
        <v>9453.74</v>
      </c>
      <c r="AH3741" s="5">
        <v>2175</v>
      </c>
      <c r="AI3741" s="5">
        <v>4600</v>
      </c>
      <c r="AJ3741">
        <v>2</v>
      </c>
      <c r="AK3741" s="5">
        <v>28813.75</v>
      </c>
      <c r="AL3741" s="5">
        <v>2900.53</v>
      </c>
      <c r="AM3741" s="5">
        <v>21503.040000000001</v>
      </c>
      <c r="AN3741">
        <v>4</v>
      </c>
      <c r="AO3741">
        <v>2</v>
      </c>
      <c r="AP3741" t="str">
        <f t="shared" si="527"/>
        <v>Yes</v>
      </c>
      <c r="AQ3741">
        <v>2</v>
      </c>
      <c r="AR3741" s="5">
        <f t="shared" si="528"/>
        <v>1528100.76</v>
      </c>
      <c r="AS3741" s="5">
        <f t="shared" si="529"/>
        <v>222497.02</v>
      </c>
      <c r="AT3741" t="s">
        <v>59</v>
      </c>
      <c r="AU3741" t="s">
        <v>6181</v>
      </c>
      <c r="AV3741" t="s">
        <v>6182</v>
      </c>
      <c r="AW3741" t="s">
        <v>6213</v>
      </c>
      <c r="AX3741" t="s">
        <v>6184</v>
      </c>
      <c r="AY3741">
        <v>36</v>
      </c>
      <c r="AZ3741">
        <v>0</v>
      </c>
      <c r="BA3741">
        <v>20</v>
      </c>
      <c r="BB3741" t="s">
        <v>6180</v>
      </c>
      <c r="BC3741">
        <v>0</v>
      </c>
      <c r="BD3741">
        <v>0</v>
      </c>
      <c r="BE3741" t="s">
        <v>6169</v>
      </c>
      <c r="BF3741" t="s">
        <v>6214</v>
      </c>
      <c r="BG3741">
        <v>1</v>
      </c>
      <c r="BH3741" t="s">
        <v>6179</v>
      </c>
      <c r="BI3741">
        <v>23</v>
      </c>
      <c r="BJ3741" t="s">
        <v>6172</v>
      </c>
      <c r="BK3741">
        <v>0</v>
      </c>
      <c r="BL3741">
        <v>60</v>
      </c>
      <c r="BM3741" s="3">
        <f t="shared" si="530"/>
        <v>0.6333333333333333</v>
      </c>
    </row>
    <row r="3742" spans="1:65">
      <c r="A3742" t="s">
        <v>3879</v>
      </c>
      <c r="B3742" s="2">
        <v>45884</v>
      </c>
      <c r="C3742" t="s">
        <v>3137</v>
      </c>
      <c r="D3742" t="s">
        <v>3639</v>
      </c>
      <c r="E3742">
        <v>8</v>
      </c>
      <c r="F3742" t="s">
        <v>61</v>
      </c>
      <c r="G3742" t="s">
        <v>79</v>
      </c>
      <c r="H3742" t="s">
        <v>98</v>
      </c>
      <c r="I3742" t="s">
        <v>74</v>
      </c>
      <c r="J3742" t="s">
        <v>65</v>
      </c>
      <c r="K3742" t="s">
        <v>54</v>
      </c>
      <c r="L3742" t="s">
        <v>55</v>
      </c>
      <c r="M3742" t="s">
        <v>68</v>
      </c>
      <c r="N3742" t="s">
        <v>57</v>
      </c>
      <c r="O3742" t="s">
        <v>82</v>
      </c>
      <c r="P3742">
        <v>45</v>
      </c>
      <c r="Q3742">
        <v>47</v>
      </c>
      <c r="R3742">
        <v>45</v>
      </c>
      <c r="S3742">
        <v>1</v>
      </c>
      <c r="T3742">
        <f t="shared" si="522"/>
        <v>44</v>
      </c>
      <c r="U3742">
        <v>44</v>
      </c>
      <c r="V3742">
        <f t="shared" si="523"/>
        <v>0</v>
      </c>
      <c r="W3742" s="3">
        <f t="shared" si="524"/>
        <v>2.2222222222222223E-2</v>
      </c>
      <c r="X3742">
        <v>20</v>
      </c>
      <c r="Y3742" s="4">
        <v>1.5</v>
      </c>
      <c r="Z3742" s="4">
        <v>1.1000000000000001</v>
      </c>
      <c r="AA3742" s="5">
        <v>55804.5</v>
      </c>
      <c r="AB3742" s="5">
        <f t="shared" si="525"/>
        <v>2455398</v>
      </c>
      <c r="AC3742" s="5">
        <v>33241.82</v>
      </c>
      <c r="AD3742" s="5">
        <f t="shared" si="526"/>
        <v>1495881.9</v>
      </c>
      <c r="AE3742" s="5">
        <v>101398.99</v>
      </c>
      <c r="AF3742" s="5">
        <v>27769.9</v>
      </c>
      <c r="AG3742" s="5">
        <v>8454.89</v>
      </c>
      <c r="AH3742" s="5">
        <v>1595</v>
      </c>
      <c r="AI3742" s="5">
        <v>4600</v>
      </c>
      <c r="AJ3742">
        <v>1</v>
      </c>
      <c r="AK3742" s="5">
        <v>14167.56</v>
      </c>
      <c r="AL3742" s="5">
        <v>0</v>
      </c>
      <c r="AM3742" s="5">
        <v>34907.699999999997</v>
      </c>
      <c r="AN3742">
        <v>4</v>
      </c>
      <c r="AO3742">
        <v>6</v>
      </c>
      <c r="AP3742" t="str">
        <f t="shared" si="527"/>
        <v>No</v>
      </c>
      <c r="AQ3742">
        <v>3</v>
      </c>
      <c r="AR3742" s="5">
        <f t="shared" si="528"/>
        <v>1688775.94</v>
      </c>
      <c r="AS3742" s="5">
        <f t="shared" si="529"/>
        <v>766622.06</v>
      </c>
      <c r="AT3742" t="s">
        <v>59</v>
      </c>
      <c r="AU3742" t="s">
        <v>6189</v>
      </c>
      <c r="AV3742" t="s">
        <v>6190</v>
      </c>
      <c r="AW3742" t="s">
        <v>6183</v>
      </c>
      <c r="AX3742" t="s">
        <v>6167</v>
      </c>
      <c r="AY3742">
        <v>50</v>
      </c>
      <c r="AZ3742">
        <v>4</v>
      </c>
      <c r="BA3742">
        <v>0</v>
      </c>
      <c r="BB3742" t="s">
        <v>6168</v>
      </c>
      <c r="BC3742">
        <v>0</v>
      </c>
      <c r="BD3742">
        <v>2</v>
      </c>
      <c r="BE3742" t="s">
        <v>6196</v>
      </c>
      <c r="BF3742" t="s">
        <v>6170</v>
      </c>
      <c r="BG3742">
        <v>1</v>
      </c>
      <c r="BH3742" t="s">
        <v>6179</v>
      </c>
      <c r="BI3742">
        <v>57</v>
      </c>
      <c r="BJ3742" t="s">
        <v>6187</v>
      </c>
      <c r="BK3742">
        <v>0</v>
      </c>
      <c r="BL3742">
        <v>62</v>
      </c>
      <c r="BM3742" s="3">
        <f t="shared" si="530"/>
        <v>0.72580645161290325</v>
      </c>
    </row>
    <row r="3743" spans="1:65">
      <c r="A3743" t="s">
        <v>3880</v>
      </c>
      <c r="B3743" s="2">
        <v>45884</v>
      </c>
      <c r="C3743" t="s">
        <v>3137</v>
      </c>
      <c r="D3743" t="s">
        <v>3639</v>
      </c>
      <c r="E3743">
        <v>8</v>
      </c>
      <c r="F3743" t="s">
        <v>78</v>
      </c>
      <c r="G3743" t="s">
        <v>79</v>
      </c>
      <c r="H3743" t="s">
        <v>143</v>
      </c>
      <c r="I3743" t="s">
        <v>64</v>
      </c>
      <c r="J3743" t="s">
        <v>53</v>
      </c>
      <c r="K3743" t="s">
        <v>66</v>
      </c>
      <c r="L3743" t="s">
        <v>67</v>
      </c>
      <c r="M3743" t="s">
        <v>56</v>
      </c>
      <c r="N3743" t="s">
        <v>76</v>
      </c>
      <c r="O3743" t="s">
        <v>82</v>
      </c>
      <c r="P3743">
        <v>58</v>
      </c>
      <c r="Q3743">
        <v>60</v>
      </c>
      <c r="R3743">
        <v>59</v>
      </c>
      <c r="S3743">
        <v>2</v>
      </c>
      <c r="T3743">
        <f t="shared" si="522"/>
        <v>57</v>
      </c>
      <c r="U3743">
        <v>57</v>
      </c>
      <c r="V3743">
        <f t="shared" si="523"/>
        <v>0</v>
      </c>
      <c r="W3743" s="3">
        <f t="shared" si="524"/>
        <v>3.3898305084745763E-2</v>
      </c>
      <c r="X3743">
        <v>26</v>
      </c>
      <c r="Y3743" s="4">
        <v>0.1</v>
      </c>
      <c r="Z3743" s="4">
        <v>0.9</v>
      </c>
      <c r="AA3743" s="5">
        <v>33979.78</v>
      </c>
      <c r="AB3743" s="5">
        <f t="shared" si="525"/>
        <v>1936847.46</v>
      </c>
      <c r="AC3743" s="5">
        <v>23048.15</v>
      </c>
      <c r="AD3743" s="5">
        <f t="shared" si="526"/>
        <v>1359840.85</v>
      </c>
      <c r="AE3743" s="5">
        <v>98871.45</v>
      </c>
      <c r="AF3743" s="5">
        <v>27338.67</v>
      </c>
      <c r="AG3743" s="5">
        <v>9439.19</v>
      </c>
      <c r="AH3743" s="5">
        <v>1305</v>
      </c>
      <c r="AI3743" s="5">
        <v>6400</v>
      </c>
      <c r="AJ3743">
        <v>0</v>
      </c>
      <c r="AK3743" s="5">
        <v>0</v>
      </c>
      <c r="AL3743" s="5">
        <v>0</v>
      </c>
      <c r="AM3743" s="5">
        <v>39205.839999999997</v>
      </c>
      <c r="AN3743">
        <v>4</v>
      </c>
      <c r="AO3743">
        <v>4</v>
      </c>
      <c r="AP3743" t="str">
        <f t="shared" si="527"/>
        <v>Yes</v>
      </c>
      <c r="AQ3743">
        <v>0</v>
      </c>
      <c r="AR3743" s="5">
        <f t="shared" si="528"/>
        <v>1542401</v>
      </c>
      <c r="AS3743" s="5">
        <f t="shared" si="529"/>
        <v>394446.46</v>
      </c>
      <c r="AT3743" t="s">
        <v>59</v>
      </c>
      <c r="AU3743" t="s">
        <v>6164</v>
      </c>
      <c r="AV3743" t="s">
        <v>6165</v>
      </c>
      <c r="AW3743" t="s">
        <v>6166</v>
      </c>
      <c r="AX3743" t="s">
        <v>6167</v>
      </c>
      <c r="AY3743">
        <v>61</v>
      </c>
      <c r="AZ3743">
        <v>0</v>
      </c>
      <c r="BA3743">
        <v>0</v>
      </c>
      <c r="BB3743" t="s">
        <v>6168</v>
      </c>
      <c r="BC3743">
        <v>0</v>
      </c>
      <c r="BD3743">
        <v>0</v>
      </c>
      <c r="BE3743" t="s">
        <v>6169</v>
      </c>
      <c r="BF3743" t="s">
        <v>6170</v>
      </c>
      <c r="BG3743">
        <v>0</v>
      </c>
      <c r="BH3743" t="s">
        <v>6171</v>
      </c>
      <c r="BI3743">
        <v>24</v>
      </c>
      <c r="BJ3743" t="s">
        <v>6172</v>
      </c>
      <c r="BK3743">
        <v>0</v>
      </c>
      <c r="BL3743">
        <v>77</v>
      </c>
      <c r="BM3743" s="3">
        <f t="shared" si="530"/>
        <v>0.76623376623376627</v>
      </c>
    </row>
    <row r="3744" spans="1:65">
      <c r="A3744" t="s">
        <v>3881</v>
      </c>
      <c r="B3744" s="2">
        <v>45884</v>
      </c>
      <c r="C3744" t="s">
        <v>3137</v>
      </c>
      <c r="D3744" t="s">
        <v>3639</v>
      </c>
      <c r="E3744">
        <v>8</v>
      </c>
      <c r="F3744" t="s">
        <v>78</v>
      </c>
      <c r="G3744" t="s">
        <v>79</v>
      </c>
      <c r="H3744" t="s">
        <v>136</v>
      </c>
      <c r="I3744" t="s">
        <v>52</v>
      </c>
      <c r="J3744" t="s">
        <v>65</v>
      </c>
      <c r="K3744" t="s">
        <v>75</v>
      </c>
      <c r="L3744" t="s">
        <v>67</v>
      </c>
      <c r="M3744" t="s">
        <v>68</v>
      </c>
      <c r="N3744" t="s">
        <v>76</v>
      </c>
      <c r="O3744" t="s">
        <v>70</v>
      </c>
      <c r="P3744">
        <v>53</v>
      </c>
      <c r="Q3744">
        <v>54</v>
      </c>
      <c r="R3744">
        <v>52</v>
      </c>
      <c r="S3744">
        <v>5</v>
      </c>
      <c r="T3744">
        <f t="shared" si="522"/>
        <v>47</v>
      </c>
      <c r="U3744">
        <v>47</v>
      </c>
      <c r="V3744">
        <f t="shared" si="523"/>
        <v>0</v>
      </c>
      <c r="W3744" s="3">
        <f t="shared" si="524"/>
        <v>9.6153846153846159E-2</v>
      </c>
      <c r="X3744">
        <v>40</v>
      </c>
      <c r="Y3744" s="4">
        <v>6.7</v>
      </c>
      <c r="Z3744" s="4">
        <v>1.4</v>
      </c>
      <c r="AA3744" s="5">
        <v>51935.6</v>
      </c>
      <c r="AB3744" s="5">
        <f t="shared" si="525"/>
        <v>2440973.2000000002</v>
      </c>
      <c r="AC3744" s="5">
        <v>32608.29</v>
      </c>
      <c r="AD3744" s="5">
        <f t="shared" si="526"/>
        <v>1695631.08</v>
      </c>
      <c r="AE3744" s="5">
        <v>119267.16</v>
      </c>
      <c r="AF3744" s="5">
        <v>35416.89</v>
      </c>
      <c r="AG3744" s="5">
        <v>10490.62</v>
      </c>
      <c r="AH3744" s="5">
        <v>2030</v>
      </c>
      <c r="AI3744" s="5">
        <v>27065.71</v>
      </c>
      <c r="AJ3744">
        <v>1</v>
      </c>
      <c r="AK3744" s="5">
        <v>13446.59</v>
      </c>
      <c r="AL3744" s="5">
        <v>0</v>
      </c>
      <c r="AM3744" s="5">
        <v>32541.61</v>
      </c>
      <c r="AN3744">
        <v>4</v>
      </c>
      <c r="AO3744">
        <v>5</v>
      </c>
      <c r="AP3744" t="str">
        <f t="shared" si="527"/>
        <v>No</v>
      </c>
      <c r="AQ3744">
        <v>3</v>
      </c>
      <c r="AR3744" s="5">
        <f t="shared" si="528"/>
        <v>1935889.66</v>
      </c>
      <c r="AS3744" s="5">
        <f t="shared" si="529"/>
        <v>505083.54</v>
      </c>
      <c r="AT3744" t="s">
        <v>1641</v>
      </c>
      <c r="AU3744" t="s">
        <v>6199</v>
      </c>
      <c r="AV3744" t="s">
        <v>6200</v>
      </c>
      <c r="AW3744" t="s">
        <v>6175</v>
      </c>
      <c r="AX3744" t="s">
        <v>6167</v>
      </c>
      <c r="AY3744">
        <v>56</v>
      </c>
      <c r="AZ3744">
        <v>0</v>
      </c>
      <c r="BA3744">
        <v>0</v>
      </c>
      <c r="BB3744" t="s">
        <v>6168</v>
      </c>
      <c r="BC3744">
        <v>0</v>
      </c>
      <c r="BD3744">
        <v>1</v>
      </c>
      <c r="BE3744" t="s">
        <v>6188</v>
      </c>
      <c r="BF3744" t="s">
        <v>6210</v>
      </c>
      <c r="BG3744">
        <v>1</v>
      </c>
      <c r="BH3744" t="s">
        <v>6179</v>
      </c>
      <c r="BI3744">
        <v>39</v>
      </c>
      <c r="BJ3744" t="s">
        <v>6172</v>
      </c>
      <c r="BK3744">
        <v>0</v>
      </c>
      <c r="BL3744">
        <v>60</v>
      </c>
      <c r="BM3744" s="3">
        <f t="shared" si="530"/>
        <v>0.8666666666666667</v>
      </c>
    </row>
    <row r="3745" spans="1:65">
      <c r="A3745" t="s">
        <v>3882</v>
      </c>
      <c r="B3745" s="2">
        <v>45884</v>
      </c>
      <c r="C3745" t="s">
        <v>3137</v>
      </c>
      <c r="D3745" t="s">
        <v>3639</v>
      </c>
      <c r="E3745">
        <v>8</v>
      </c>
      <c r="F3745" t="s">
        <v>61</v>
      </c>
      <c r="G3745" t="s">
        <v>79</v>
      </c>
      <c r="H3745" t="s">
        <v>123</v>
      </c>
      <c r="I3745" t="s">
        <v>64</v>
      </c>
      <c r="J3745" t="s">
        <v>53</v>
      </c>
      <c r="K3745" t="s">
        <v>75</v>
      </c>
      <c r="L3745" t="s">
        <v>92</v>
      </c>
      <c r="M3745" t="s">
        <v>56</v>
      </c>
      <c r="N3745" t="s">
        <v>109</v>
      </c>
      <c r="O3745" t="s">
        <v>82</v>
      </c>
      <c r="P3745">
        <v>52</v>
      </c>
      <c r="Q3745">
        <v>54</v>
      </c>
      <c r="R3745">
        <v>54</v>
      </c>
      <c r="S3745">
        <v>1</v>
      </c>
      <c r="T3745">
        <f t="shared" si="522"/>
        <v>53</v>
      </c>
      <c r="U3745">
        <v>51</v>
      </c>
      <c r="V3745">
        <f t="shared" si="523"/>
        <v>2</v>
      </c>
      <c r="W3745" s="3">
        <f t="shared" si="524"/>
        <v>1.8518518518518517E-2</v>
      </c>
      <c r="X3745">
        <v>18</v>
      </c>
      <c r="Y3745" s="4">
        <v>4.2</v>
      </c>
      <c r="Z3745" s="4">
        <v>1.5</v>
      </c>
      <c r="AA3745" s="5">
        <v>35705.96</v>
      </c>
      <c r="AB3745" s="5">
        <f t="shared" si="525"/>
        <v>1821003.96</v>
      </c>
      <c r="AC3745" s="5">
        <v>23766.47</v>
      </c>
      <c r="AD3745" s="5">
        <f t="shared" si="526"/>
        <v>1283389.3799999999</v>
      </c>
      <c r="AE3745" s="5">
        <v>88482.35</v>
      </c>
      <c r="AF3745" s="5">
        <v>23677.05</v>
      </c>
      <c r="AG3745" s="5">
        <v>8727.57</v>
      </c>
      <c r="AH3745" s="5">
        <v>2175</v>
      </c>
      <c r="AI3745" s="5">
        <v>3200</v>
      </c>
      <c r="AJ3745">
        <v>0</v>
      </c>
      <c r="AK3745" s="5">
        <v>0</v>
      </c>
      <c r="AL3745" s="5">
        <v>1394.6</v>
      </c>
      <c r="AM3745" s="5">
        <v>78352.97</v>
      </c>
      <c r="AN3745">
        <v>8</v>
      </c>
      <c r="AO3745">
        <v>6</v>
      </c>
      <c r="AP3745" t="str">
        <f t="shared" si="527"/>
        <v>Yes</v>
      </c>
      <c r="AQ3745">
        <v>1</v>
      </c>
      <c r="AR3745" s="5">
        <f t="shared" si="528"/>
        <v>1489398.92</v>
      </c>
      <c r="AS3745" s="5">
        <f t="shared" si="529"/>
        <v>331605.03999999998</v>
      </c>
      <c r="AT3745" t="s">
        <v>59</v>
      </c>
      <c r="AU3745" t="s">
        <v>6164</v>
      </c>
      <c r="AV3745" t="s">
        <v>6165</v>
      </c>
      <c r="AW3745" t="s">
        <v>6166</v>
      </c>
      <c r="AX3745" t="s">
        <v>6184</v>
      </c>
      <c r="AY3745">
        <v>53</v>
      </c>
      <c r="AZ3745">
        <v>0</v>
      </c>
      <c r="BA3745">
        <v>16</v>
      </c>
      <c r="BB3745" t="s">
        <v>6180</v>
      </c>
      <c r="BC3745">
        <v>0</v>
      </c>
      <c r="BD3745">
        <v>0</v>
      </c>
      <c r="BE3745" t="s">
        <v>6169</v>
      </c>
      <c r="BF3745" t="s">
        <v>6170</v>
      </c>
      <c r="BG3745">
        <v>0</v>
      </c>
      <c r="BH3745" t="s">
        <v>6171</v>
      </c>
      <c r="BI3745">
        <v>35</v>
      </c>
      <c r="BJ3745" t="s">
        <v>6172</v>
      </c>
      <c r="BK3745">
        <v>0</v>
      </c>
      <c r="BL3745">
        <v>77</v>
      </c>
      <c r="BM3745" s="3">
        <f t="shared" si="530"/>
        <v>0.70129870129870131</v>
      </c>
    </row>
    <row r="3746" spans="1:65">
      <c r="A3746" t="s">
        <v>3883</v>
      </c>
      <c r="B3746" s="2">
        <v>45884</v>
      </c>
      <c r="C3746" t="s">
        <v>3137</v>
      </c>
      <c r="D3746" t="s">
        <v>3639</v>
      </c>
      <c r="E3746">
        <v>8</v>
      </c>
      <c r="F3746" t="s">
        <v>78</v>
      </c>
      <c r="G3746" t="s">
        <v>62</v>
      </c>
      <c r="H3746" t="s">
        <v>153</v>
      </c>
      <c r="I3746" t="s">
        <v>74</v>
      </c>
      <c r="J3746" t="s">
        <v>81</v>
      </c>
      <c r="K3746" t="s">
        <v>66</v>
      </c>
      <c r="L3746" t="s">
        <v>87</v>
      </c>
      <c r="M3746" t="s">
        <v>68</v>
      </c>
      <c r="N3746" t="s">
        <v>69</v>
      </c>
      <c r="O3746" t="s">
        <v>58</v>
      </c>
      <c r="P3746">
        <v>37</v>
      </c>
      <c r="Q3746">
        <v>39</v>
      </c>
      <c r="R3746">
        <v>38</v>
      </c>
      <c r="S3746">
        <v>1</v>
      </c>
      <c r="T3746">
        <f t="shared" si="522"/>
        <v>37</v>
      </c>
      <c r="U3746">
        <v>36</v>
      </c>
      <c r="V3746">
        <f t="shared" si="523"/>
        <v>1</v>
      </c>
      <c r="W3746" s="3">
        <f t="shared" si="524"/>
        <v>2.6315789473684209E-2</v>
      </c>
      <c r="X3746">
        <v>8</v>
      </c>
      <c r="Y3746" s="4">
        <v>4.0999999999999996</v>
      </c>
      <c r="Z3746" s="4">
        <v>1.8</v>
      </c>
      <c r="AA3746" s="5">
        <v>72642.05</v>
      </c>
      <c r="AB3746" s="5">
        <f t="shared" si="525"/>
        <v>2615113.7999999998</v>
      </c>
      <c r="AC3746" s="5">
        <v>51905.73</v>
      </c>
      <c r="AD3746" s="5">
        <f t="shared" si="526"/>
        <v>1972417.74</v>
      </c>
      <c r="AE3746" s="5">
        <v>117579.06</v>
      </c>
      <c r="AF3746" s="5">
        <v>33535.199999999997</v>
      </c>
      <c r="AG3746" s="5">
        <v>7271.82</v>
      </c>
      <c r="AH3746" s="5">
        <v>2610</v>
      </c>
      <c r="AI3746" s="5">
        <v>6800</v>
      </c>
      <c r="AJ3746">
        <v>0</v>
      </c>
      <c r="AK3746" s="5">
        <v>0</v>
      </c>
      <c r="AL3746" s="5">
        <v>1552.73</v>
      </c>
      <c r="AM3746" s="5">
        <v>24832.57</v>
      </c>
      <c r="AN3746">
        <v>4</v>
      </c>
      <c r="AO3746">
        <v>4</v>
      </c>
      <c r="AP3746" t="str">
        <f t="shared" si="527"/>
        <v>Yes</v>
      </c>
      <c r="AQ3746">
        <v>1</v>
      </c>
      <c r="AR3746" s="5">
        <f t="shared" si="528"/>
        <v>2166599.12</v>
      </c>
      <c r="AS3746" s="5">
        <f t="shared" si="529"/>
        <v>448514.68</v>
      </c>
      <c r="AT3746" t="s">
        <v>59</v>
      </c>
      <c r="AU3746" t="s">
        <v>6164</v>
      </c>
      <c r="AV3746" t="s">
        <v>6165</v>
      </c>
      <c r="AW3746" t="s">
        <v>6166</v>
      </c>
      <c r="AX3746" t="s">
        <v>6167</v>
      </c>
      <c r="AY3746">
        <v>38</v>
      </c>
      <c r="AZ3746">
        <v>0</v>
      </c>
      <c r="BA3746">
        <v>10</v>
      </c>
      <c r="BB3746" t="s">
        <v>6198</v>
      </c>
      <c r="BC3746">
        <v>0</v>
      </c>
      <c r="BD3746">
        <v>0</v>
      </c>
      <c r="BE3746" t="s">
        <v>6169</v>
      </c>
      <c r="BF3746" t="s">
        <v>6170</v>
      </c>
      <c r="BG3746">
        <v>0</v>
      </c>
      <c r="BH3746" t="s">
        <v>6171</v>
      </c>
      <c r="BI3746">
        <v>9</v>
      </c>
      <c r="BJ3746" t="s">
        <v>6172</v>
      </c>
      <c r="BK3746">
        <v>0</v>
      </c>
      <c r="BL3746">
        <v>52</v>
      </c>
      <c r="BM3746" s="3">
        <f t="shared" si="530"/>
        <v>0.73076923076923073</v>
      </c>
    </row>
    <row r="3747" spans="1:65">
      <c r="A3747" t="s">
        <v>3884</v>
      </c>
      <c r="B3747" s="2">
        <v>45884</v>
      </c>
      <c r="C3747" t="s">
        <v>3137</v>
      </c>
      <c r="D3747" t="s">
        <v>3639</v>
      </c>
      <c r="E3747">
        <v>8</v>
      </c>
      <c r="F3747" t="s">
        <v>78</v>
      </c>
      <c r="G3747" t="s">
        <v>79</v>
      </c>
      <c r="H3747" t="s">
        <v>143</v>
      </c>
      <c r="I3747" t="s">
        <v>74</v>
      </c>
      <c r="J3747" t="s">
        <v>81</v>
      </c>
      <c r="K3747" t="s">
        <v>75</v>
      </c>
      <c r="L3747" t="s">
        <v>92</v>
      </c>
      <c r="M3747" t="s">
        <v>68</v>
      </c>
      <c r="N3747" t="s">
        <v>57</v>
      </c>
      <c r="O3747" t="s">
        <v>70</v>
      </c>
      <c r="P3747">
        <v>34</v>
      </c>
      <c r="Q3747">
        <v>35</v>
      </c>
      <c r="R3747">
        <v>34</v>
      </c>
      <c r="S3747">
        <v>1</v>
      </c>
      <c r="T3747">
        <f t="shared" si="522"/>
        <v>33</v>
      </c>
      <c r="U3747">
        <v>33</v>
      </c>
      <c r="V3747">
        <f t="shared" si="523"/>
        <v>0</v>
      </c>
      <c r="W3747" s="3">
        <f t="shared" si="524"/>
        <v>2.9411764705882353E-2</v>
      </c>
      <c r="X3747">
        <v>32</v>
      </c>
      <c r="Y3747" s="4">
        <v>7.9</v>
      </c>
      <c r="Z3747" s="4">
        <v>1.5</v>
      </c>
      <c r="AA3747" s="5">
        <v>78796.61</v>
      </c>
      <c r="AB3747" s="5">
        <f t="shared" si="525"/>
        <v>2600288.13</v>
      </c>
      <c r="AC3747" s="5">
        <v>51257.279999999999</v>
      </c>
      <c r="AD3747" s="5">
        <f t="shared" si="526"/>
        <v>1742747.52</v>
      </c>
      <c r="AE3747" s="5">
        <v>102492.6</v>
      </c>
      <c r="AF3747" s="5">
        <v>32307.37</v>
      </c>
      <c r="AG3747" s="5">
        <v>10507.35</v>
      </c>
      <c r="AH3747" s="5">
        <v>2175</v>
      </c>
      <c r="AI3747" s="5">
        <v>6800</v>
      </c>
      <c r="AJ3747">
        <v>0</v>
      </c>
      <c r="AK3747" s="5">
        <v>0</v>
      </c>
      <c r="AL3747" s="5">
        <v>0</v>
      </c>
      <c r="AM3747" s="5">
        <v>21675.98</v>
      </c>
      <c r="AN3747">
        <v>4</v>
      </c>
      <c r="AO3747">
        <v>4</v>
      </c>
      <c r="AP3747" t="str">
        <f t="shared" si="527"/>
        <v>Yes</v>
      </c>
      <c r="AQ3747">
        <v>1</v>
      </c>
      <c r="AR3747" s="5">
        <f t="shared" si="528"/>
        <v>1918705.82</v>
      </c>
      <c r="AS3747" s="5">
        <f t="shared" si="529"/>
        <v>681582.31</v>
      </c>
      <c r="AT3747" t="s">
        <v>116</v>
      </c>
      <c r="AU3747" t="s">
        <v>6164</v>
      </c>
      <c r="AV3747" t="s">
        <v>6165</v>
      </c>
      <c r="AW3747" t="s">
        <v>6166</v>
      </c>
      <c r="AX3747" t="s">
        <v>6167</v>
      </c>
      <c r="AY3747">
        <v>39</v>
      </c>
      <c r="AZ3747">
        <v>2</v>
      </c>
      <c r="BA3747">
        <v>0</v>
      </c>
      <c r="BB3747" t="s">
        <v>6168</v>
      </c>
      <c r="BC3747">
        <v>0</v>
      </c>
      <c r="BD3747">
        <v>0</v>
      </c>
      <c r="BE3747" t="s">
        <v>6169</v>
      </c>
      <c r="BF3747" t="s">
        <v>6170</v>
      </c>
      <c r="BG3747">
        <v>0</v>
      </c>
      <c r="BH3747" t="s">
        <v>6171</v>
      </c>
      <c r="BI3747">
        <v>32</v>
      </c>
      <c r="BJ3747" t="s">
        <v>6172</v>
      </c>
      <c r="BK3747">
        <v>0</v>
      </c>
      <c r="BL3747">
        <v>52</v>
      </c>
      <c r="BM3747" s="3">
        <f t="shared" si="530"/>
        <v>0.65384615384615385</v>
      </c>
    </row>
    <row r="3748" spans="1:65">
      <c r="A3748" t="s">
        <v>3885</v>
      </c>
      <c r="B3748" s="2">
        <v>45884</v>
      </c>
      <c r="C3748" t="s">
        <v>3137</v>
      </c>
      <c r="D3748" t="s">
        <v>3639</v>
      </c>
      <c r="E3748">
        <v>8</v>
      </c>
      <c r="F3748" t="s">
        <v>78</v>
      </c>
      <c r="G3748" t="s">
        <v>79</v>
      </c>
      <c r="H3748" t="s">
        <v>136</v>
      </c>
      <c r="I3748" t="s">
        <v>64</v>
      </c>
      <c r="J3748" t="s">
        <v>65</v>
      </c>
      <c r="K3748" t="s">
        <v>75</v>
      </c>
      <c r="L3748" t="s">
        <v>55</v>
      </c>
      <c r="M3748" t="s">
        <v>56</v>
      </c>
      <c r="N3748" t="s">
        <v>69</v>
      </c>
      <c r="O3748" t="s">
        <v>82</v>
      </c>
      <c r="P3748">
        <v>49</v>
      </c>
      <c r="Q3748">
        <v>51</v>
      </c>
      <c r="R3748">
        <v>50</v>
      </c>
      <c r="S3748">
        <v>1</v>
      </c>
      <c r="T3748">
        <f t="shared" si="522"/>
        <v>49</v>
      </c>
      <c r="U3748">
        <v>49</v>
      </c>
      <c r="V3748">
        <f t="shared" si="523"/>
        <v>0</v>
      </c>
      <c r="W3748" s="3">
        <f t="shared" si="524"/>
        <v>0.02</v>
      </c>
      <c r="X3748">
        <v>36</v>
      </c>
      <c r="Y3748" s="4">
        <v>0.6</v>
      </c>
      <c r="Z3748" s="4">
        <v>1.3</v>
      </c>
      <c r="AA3748" s="5">
        <v>51406.94</v>
      </c>
      <c r="AB3748" s="5">
        <f t="shared" si="525"/>
        <v>2518940.06</v>
      </c>
      <c r="AC3748" s="5">
        <v>34799.919999999998</v>
      </c>
      <c r="AD3748" s="5">
        <f t="shared" si="526"/>
        <v>1739996</v>
      </c>
      <c r="AE3748" s="5">
        <v>108472.27</v>
      </c>
      <c r="AF3748" s="5">
        <v>34693.93</v>
      </c>
      <c r="AG3748" s="5">
        <v>11058.69</v>
      </c>
      <c r="AH3748" s="5">
        <v>1885</v>
      </c>
      <c r="AI3748" s="5">
        <v>4600</v>
      </c>
      <c r="AJ3748">
        <v>0</v>
      </c>
      <c r="AK3748" s="5">
        <v>0</v>
      </c>
      <c r="AL3748" s="5">
        <v>0</v>
      </c>
      <c r="AM3748" s="5">
        <v>34049.81</v>
      </c>
      <c r="AN3748">
        <v>4</v>
      </c>
      <c r="AO3748">
        <v>3</v>
      </c>
      <c r="AP3748" t="str">
        <f t="shared" si="527"/>
        <v>Yes</v>
      </c>
      <c r="AQ3748">
        <v>1</v>
      </c>
      <c r="AR3748" s="5">
        <f t="shared" si="528"/>
        <v>1934755.7</v>
      </c>
      <c r="AS3748" s="5">
        <f t="shared" si="529"/>
        <v>584184.36</v>
      </c>
      <c r="AT3748" t="s">
        <v>59</v>
      </c>
      <c r="AU3748" t="s">
        <v>6164</v>
      </c>
      <c r="AV3748" t="s">
        <v>6165</v>
      </c>
      <c r="AW3748" t="s">
        <v>6166</v>
      </c>
      <c r="AX3748" t="s">
        <v>6167</v>
      </c>
      <c r="AY3748">
        <v>53</v>
      </c>
      <c r="AZ3748">
        <v>1</v>
      </c>
      <c r="BA3748">
        <v>0</v>
      </c>
      <c r="BB3748" t="s">
        <v>6168</v>
      </c>
      <c r="BC3748">
        <v>0</v>
      </c>
      <c r="BD3748">
        <v>0</v>
      </c>
      <c r="BE3748" t="s">
        <v>6169</v>
      </c>
      <c r="BF3748" t="s">
        <v>6170</v>
      </c>
      <c r="BG3748">
        <v>1</v>
      </c>
      <c r="BH3748" t="s">
        <v>6186</v>
      </c>
      <c r="BI3748">
        <v>38</v>
      </c>
      <c r="BJ3748" t="s">
        <v>6172</v>
      </c>
      <c r="BK3748">
        <v>0</v>
      </c>
      <c r="BL3748">
        <v>61</v>
      </c>
      <c r="BM3748" s="3">
        <f t="shared" si="530"/>
        <v>0.81967213114754101</v>
      </c>
    </row>
    <row r="3749" spans="1:65">
      <c r="A3749" t="s">
        <v>3886</v>
      </c>
      <c r="B3749" s="2">
        <v>45884</v>
      </c>
      <c r="C3749" t="s">
        <v>3137</v>
      </c>
      <c r="D3749" t="s">
        <v>3639</v>
      </c>
      <c r="E3749">
        <v>8</v>
      </c>
      <c r="F3749" t="s">
        <v>49</v>
      </c>
      <c r="G3749" t="s">
        <v>50</v>
      </c>
      <c r="H3749" t="s">
        <v>51</v>
      </c>
      <c r="I3749" t="s">
        <v>64</v>
      </c>
      <c r="J3749" t="s">
        <v>65</v>
      </c>
      <c r="K3749" t="s">
        <v>75</v>
      </c>
      <c r="L3749" t="s">
        <v>55</v>
      </c>
      <c r="M3749" t="s">
        <v>56</v>
      </c>
      <c r="N3749" t="s">
        <v>109</v>
      </c>
      <c r="O3749" t="s">
        <v>82</v>
      </c>
      <c r="P3749">
        <v>53</v>
      </c>
      <c r="Q3749">
        <v>55</v>
      </c>
      <c r="R3749">
        <v>54</v>
      </c>
      <c r="S3749">
        <v>1</v>
      </c>
      <c r="T3749">
        <f t="shared" si="522"/>
        <v>53</v>
      </c>
      <c r="U3749">
        <v>52</v>
      </c>
      <c r="V3749">
        <f t="shared" si="523"/>
        <v>1</v>
      </c>
      <c r="W3749" s="3">
        <f t="shared" si="524"/>
        <v>1.8518518518518517E-2</v>
      </c>
      <c r="X3749">
        <v>24</v>
      </c>
      <c r="Y3749" s="4">
        <v>3</v>
      </c>
      <c r="Z3749" s="4">
        <v>1</v>
      </c>
      <c r="AA3749" s="5">
        <v>51421.91</v>
      </c>
      <c r="AB3749" s="5">
        <f t="shared" si="525"/>
        <v>2673939.3199999998</v>
      </c>
      <c r="AC3749" s="5">
        <v>34693.25</v>
      </c>
      <c r="AD3749" s="5">
        <f t="shared" si="526"/>
        <v>1873435.5</v>
      </c>
      <c r="AE3749" s="5">
        <v>118373.41</v>
      </c>
      <c r="AF3749" s="5">
        <v>35376.019999999997</v>
      </c>
      <c r="AG3749" s="5">
        <v>8791.6299999999992</v>
      </c>
      <c r="AH3749" s="5">
        <v>1450</v>
      </c>
      <c r="AI3749" s="5">
        <v>4600</v>
      </c>
      <c r="AJ3749">
        <v>0</v>
      </c>
      <c r="AK3749" s="5">
        <v>0</v>
      </c>
      <c r="AL3749" s="5">
        <v>989.33</v>
      </c>
      <c r="AM3749" s="5">
        <v>74157.97</v>
      </c>
      <c r="AN3749">
        <v>8</v>
      </c>
      <c r="AO3749">
        <v>9</v>
      </c>
      <c r="AP3749" t="str">
        <f t="shared" si="527"/>
        <v>No</v>
      </c>
      <c r="AQ3749">
        <v>2</v>
      </c>
      <c r="AR3749" s="5">
        <f t="shared" si="528"/>
        <v>2117173.86</v>
      </c>
      <c r="AS3749" s="5">
        <f t="shared" si="529"/>
        <v>556765.46</v>
      </c>
      <c r="AT3749" t="s">
        <v>59</v>
      </c>
      <c r="AU3749" t="s">
        <v>6164</v>
      </c>
      <c r="AV3749" t="s">
        <v>6165</v>
      </c>
      <c r="AW3749" t="s">
        <v>6166</v>
      </c>
      <c r="AX3749" t="s">
        <v>6167</v>
      </c>
      <c r="AY3749">
        <v>53</v>
      </c>
      <c r="AZ3749">
        <v>0</v>
      </c>
      <c r="BA3749">
        <v>10</v>
      </c>
      <c r="BB3749" t="s">
        <v>6191</v>
      </c>
      <c r="BC3749">
        <v>0</v>
      </c>
      <c r="BD3749">
        <v>1</v>
      </c>
      <c r="BE3749" t="s">
        <v>6188</v>
      </c>
      <c r="BF3749" t="s">
        <v>6170</v>
      </c>
      <c r="BG3749">
        <v>0</v>
      </c>
      <c r="BH3749" t="s">
        <v>6171</v>
      </c>
      <c r="BI3749">
        <v>37</v>
      </c>
      <c r="BJ3749" t="s">
        <v>6172</v>
      </c>
      <c r="BK3749">
        <v>0</v>
      </c>
      <c r="BL3749">
        <v>59</v>
      </c>
      <c r="BM3749" s="3">
        <f t="shared" si="530"/>
        <v>0.9152542372881356</v>
      </c>
    </row>
    <row r="3750" spans="1:65">
      <c r="A3750" t="s">
        <v>3887</v>
      </c>
      <c r="B3750" s="2">
        <v>45885</v>
      </c>
      <c r="C3750" t="s">
        <v>3137</v>
      </c>
      <c r="D3750" t="s">
        <v>3639</v>
      </c>
      <c r="E3750">
        <v>8</v>
      </c>
      <c r="F3750" t="s">
        <v>61</v>
      </c>
      <c r="G3750" t="s">
        <v>79</v>
      </c>
      <c r="H3750" t="s">
        <v>123</v>
      </c>
      <c r="I3750" t="s">
        <v>52</v>
      </c>
      <c r="J3750" t="s">
        <v>65</v>
      </c>
      <c r="K3750" t="s">
        <v>54</v>
      </c>
      <c r="L3750" t="s">
        <v>92</v>
      </c>
      <c r="M3750" t="s">
        <v>68</v>
      </c>
      <c r="N3750" t="s">
        <v>76</v>
      </c>
      <c r="O3750" t="s">
        <v>120</v>
      </c>
      <c r="P3750">
        <v>48</v>
      </c>
      <c r="Q3750">
        <v>50</v>
      </c>
      <c r="R3750">
        <v>50</v>
      </c>
      <c r="S3750">
        <v>2</v>
      </c>
      <c r="T3750">
        <f t="shared" si="522"/>
        <v>48</v>
      </c>
      <c r="U3750">
        <v>47</v>
      </c>
      <c r="V3750">
        <f t="shared" si="523"/>
        <v>1</v>
      </c>
      <c r="W3750" s="3">
        <f t="shared" si="524"/>
        <v>0.04</v>
      </c>
      <c r="X3750">
        <v>29</v>
      </c>
      <c r="Y3750" s="4">
        <v>6.3</v>
      </c>
      <c r="Z3750" s="4">
        <v>1.8</v>
      </c>
      <c r="AA3750" s="5">
        <v>55733.06</v>
      </c>
      <c r="AB3750" s="5">
        <f t="shared" si="525"/>
        <v>2619453.8199999998</v>
      </c>
      <c r="AC3750" s="5">
        <v>33741.129999999997</v>
      </c>
      <c r="AD3750" s="5">
        <f t="shared" si="526"/>
        <v>1687056.5</v>
      </c>
      <c r="AE3750" s="5">
        <v>117657.06</v>
      </c>
      <c r="AF3750" s="5">
        <v>30245.68</v>
      </c>
      <c r="AG3750" s="5">
        <v>9255.64</v>
      </c>
      <c r="AH3750" s="5">
        <v>2610</v>
      </c>
      <c r="AI3750" s="5">
        <v>9200</v>
      </c>
      <c r="AJ3750">
        <v>1</v>
      </c>
      <c r="AK3750" s="5">
        <v>13189.5</v>
      </c>
      <c r="AL3750" s="5">
        <v>1005.15</v>
      </c>
      <c r="AM3750" s="5">
        <v>32383.98</v>
      </c>
      <c r="AN3750">
        <v>4</v>
      </c>
      <c r="AO3750">
        <v>4</v>
      </c>
      <c r="AP3750" t="str">
        <f t="shared" si="527"/>
        <v>Yes</v>
      </c>
      <c r="AQ3750">
        <v>2</v>
      </c>
      <c r="AR3750" s="5">
        <f t="shared" si="528"/>
        <v>1902603.51</v>
      </c>
      <c r="AS3750" s="5">
        <f t="shared" si="529"/>
        <v>716850.31</v>
      </c>
      <c r="AT3750" t="s">
        <v>59</v>
      </c>
      <c r="AU3750" t="s">
        <v>6189</v>
      </c>
      <c r="AV3750" t="s">
        <v>6190</v>
      </c>
      <c r="AW3750" t="s">
        <v>6183</v>
      </c>
      <c r="AX3750" t="s">
        <v>6177</v>
      </c>
      <c r="AY3750">
        <v>49</v>
      </c>
      <c r="AZ3750">
        <v>0</v>
      </c>
      <c r="BA3750">
        <v>18</v>
      </c>
      <c r="BB3750" t="s">
        <v>6198</v>
      </c>
      <c r="BC3750">
        <v>0</v>
      </c>
      <c r="BD3750">
        <v>0</v>
      </c>
      <c r="BE3750" t="s">
        <v>6169</v>
      </c>
      <c r="BF3750" t="s">
        <v>6176</v>
      </c>
      <c r="BG3750">
        <v>0</v>
      </c>
      <c r="BH3750" t="s">
        <v>6171</v>
      </c>
      <c r="BI3750">
        <v>30</v>
      </c>
      <c r="BJ3750" t="s">
        <v>6172</v>
      </c>
      <c r="BK3750">
        <v>0</v>
      </c>
      <c r="BL3750">
        <v>65</v>
      </c>
      <c r="BM3750" s="3">
        <f t="shared" si="530"/>
        <v>0.76923076923076927</v>
      </c>
    </row>
    <row r="3751" spans="1:65">
      <c r="A3751" t="s">
        <v>3888</v>
      </c>
      <c r="B3751" s="2">
        <v>45885</v>
      </c>
      <c r="C3751" t="s">
        <v>3137</v>
      </c>
      <c r="D3751" t="s">
        <v>3639</v>
      </c>
      <c r="E3751">
        <v>8</v>
      </c>
      <c r="F3751" t="s">
        <v>49</v>
      </c>
      <c r="G3751" t="s">
        <v>79</v>
      </c>
      <c r="H3751" t="s">
        <v>111</v>
      </c>
      <c r="I3751" t="s">
        <v>64</v>
      </c>
      <c r="J3751" t="s">
        <v>65</v>
      </c>
      <c r="K3751" t="s">
        <v>75</v>
      </c>
      <c r="L3751" t="s">
        <v>67</v>
      </c>
      <c r="M3751" t="s">
        <v>68</v>
      </c>
      <c r="N3751" t="s">
        <v>94</v>
      </c>
      <c r="O3751" t="s">
        <v>120</v>
      </c>
      <c r="P3751">
        <v>51</v>
      </c>
      <c r="Q3751">
        <v>53</v>
      </c>
      <c r="R3751">
        <v>52</v>
      </c>
      <c r="S3751">
        <v>4</v>
      </c>
      <c r="T3751">
        <f t="shared" si="522"/>
        <v>48</v>
      </c>
      <c r="U3751">
        <v>48</v>
      </c>
      <c r="V3751">
        <f t="shared" si="523"/>
        <v>0</v>
      </c>
      <c r="W3751" s="3">
        <f t="shared" si="524"/>
        <v>7.6923076923076927E-2</v>
      </c>
      <c r="X3751">
        <v>23</v>
      </c>
      <c r="Y3751" s="4">
        <v>5.2</v>
      </c>
      <c r="Z3751" s="4">
        <v>1.7</v>
      </c>
      <c r="AA3751" s="5">
        <v>51808.05</v>
      </c>
      <c r="AB3751" s="5">
        <f t="shared" si="525"/>
        <v>2486786.4</v>
      </c>
      <c r="AC3751" s="5">
        <v>32304.99</v>
      </c>
      <c r="AD3751" s="5">
        <f t="shared" si="526"/>
        <v>1679859.48</v>
      </c>
      <c r="AE3751" s="5">
        <v>113341.56</v>
      </c>
      <c r="AF3751" s="5">
        <v>34156.629999999997</v>
      </c>
      <c r="AG3751" s="5">
        <v>8727.2199999999993</v>
      </c>
      <c r="AH3751" s="5">
        <v>2465</v>
      </c>
      <c r="AI3751" s="5">
        <v>21390.21</v>
      </c>
      <c r="AJ3751">
        <v>1</v>
      </c>
      <c r="AK3751" s="5">
        <v>13439.41</v>
      </c>
      <c r="AL3751" s="5">
        <v>0</v>
      </c>
      <c r="AM3751" s="5">
        <v>37239.21</v>
      </c>
      <c r="AN3751">
        <v>4</v>
      </c>
      <c r="AO3751">
        <v>6</v>
      </c>
      <c r="AP3751" t="str">
        <f t="shared" si="527"/>
        <v>No</v>
      </c>
      <c r="AQ3751">
        <v>3</v>
      </c>
      <c r="AR3751" s="5">
        <f t="shared" si="528"/>
        <v>1910618.72</v>
      </c>
      <c r="AS3751" s="5">
        <f t="shared" si="529"/>
        <v>576167.68000000005</v>
      </c>
      <c r="AT3751" t="s">
        <v>116</v>
      </c>
      <c r="AU3751" t="s">
        <v>6189</v>
      </c>
      <c r="AV3751" t="s">
        <v>6201</v>
      </c>
      <c r="AW3751" t="s">
        <v>6175</v>
      </c>
      <c r="AX3751" t="s">
        <v>6167</v>
      </c>
      <c r="AY3751">
        <v>51</v>
      </c>
      <c r="AZ3751">
        <v>0</v>
      </c>
      <c r="BA3751">
        <v>0</v>
      </c>
      <c r="BB3751" t="s">
        <v>6168</v>
      </c>
      <c r="BC3751">
        <v>1</v>
      </c>
      <c r="BD3751">
        <v>1</v>
      </c>
      <c r="BE3751" t="s">
        <v>6188</v>
      </c>
      <c r="BF3751" t="s">
        <v>6210</v>
      </c>
      <c r="BG3751">
        <v>0</v>
      </c>
      <c r="BH3751" t="s">
        <v>6171</v>
      </c>
      <c r="BI3751">
        <v>45</v>
      </c>
      <c r="BJ3751" t="s">
        <v>6172</v>
      </c>
      <c r="BK3751">
        <v>0</v>
      </c>
      <c r="BL3751">
        <v>63</v>
      </c>
      <c r="BM3751" s="3">
        <f t="shared" si="530"/>
        <v>0.82539682539682535</v>
      </c>
    </row>
    <row r="3752" spans="1:65">
      <c r="A3752" t="s">
        <v>3889</v>
      </c>
      <c r="B3752" s="2">
        <v>45885</v>
      </c>
      <c r="C3752" t="s">
        <v>3137</v>
      </c>
      <c r="D3752" t="s">
        <v>3639</v>
      </c>
      <c r="E3752">
        <v>8</v>
      </c>
      <c r="F3752" t="s">
        <v>78</v>
      </c>
      <c r="G3752" t="s">
        <v>79</v>
      </c>
      <c r="H3752" t="s">
        <v>113</v>
      </c>
      <c r="I3752" t="s">
        <v>52</v>
      </c>
      <c r="J3752" t="s">
        <v>53</v>
      </c>
      <c r="K3752" t="s">
        <v>75</v>
      </c>
      <c r="L3752" t="s">
        <v>67</v>
      </c>
      <c r="M3752" t="s">
        <v>56</v>
      </c>
      <c r="N3752" t="s">
        <v>109</v>
      </c>
      <c r="O3752" t="s">
        <v>70</v>
      </c>
      <c r="P3752">
        <v>61</v>
      </c>
      <c r="Q3752">
        <v>61</v>
      </c>
      <c r="R3752">
        <v>57</v>
      </c>
      <c r="S3752">
        <v>2</v>
      </c>
      <c r="T3752">
        <f t="shared" si="522"/>
        <v>55</v>
      </c>
      <c r="U3752">
        <v>55</v>
      </c>
      <c r="V3752">
        <f t="shared" si="523"/>
        <v>0</v>
      </c>
      <c r="W3752" s="3">
        <f t="shared" si="524"/>
        <v>3.5087719298245612E-2</v>
      </c>
      <c r="X3752">
        <v>30</v>
      </c>
      <c r="Y3752" s="4">
        <v>3.8</v>
      </c>
      <c r="Z3752" s="4">
        <v>0.9</v>
      </c>
      <c r="AA3752" s="5">
        <v>36283.910000000003</v>
      </c>
      <c r="AB3752" s="5">
        <f t="shared" si="525"/>
        <v>1995615.05</v>
      </c>
      <c r="AC3752" s="5">
        <v>23075</v>
      </c>
      <c r="AD3752" s="5">
        <f t="shared" si="526"/>
        <v>1315275</v>
      </c>
      <c r="AE3752" s="5">
        <v>101119.48</v>
      </c>
      <c r="AF3752" s="5">
        <v>28162.89</v>
      </c>
      <c r="AG3752" s="5">
        <v>9416.15</v>
      </c>
      <c r="AH3752" s="5">
        <v>1305</v>
      </c>
      <c r="AI3752" s="5">
        <v>6400</v>
      </c>
      <c r="AJ3752">
        <v>0</v>
      </c>
      <c r="AK3752" s="5">
        <v>0</v>
      </c>
      <c r="AL3752" s="5">
        <v>0</v>
      </c>
      <c r="AM3752" s="5">
        <v>85839.1</v>
      </c>
      <c r="AN3752">
        <v>8</v>
      </c>
      <c r="AO3752">
        <v>8</v>
      </c>
      <c r="AP3752" t="str">
        <f t="shared" si="527"/>
        <v>Yes</v>
      </c>
      <c r="AQ3752">
        <v>1</v>
      </c>
      <c r="AR3752" s="5">
        <f t="shared" si="528"/>
        <v>1547517.62</v>
      </c>
      <c r="AS3752" s="5">
        <f t="shared" si="529"/>
        <v>448097.43</v>
      </c>
      <c r="AT3752" t="s">
        <v>116</v>
      </c>
      <c r="AU3752" t="s">
        <v>6164</v>
      </c>
      <c r="AV3752" t="s">
        <v>6165</v>
      </c>
      <c r="AW3752" t="s">
        <v>6166</v>
      </c>
      <c r="AX3752" t="s">
        <v>6167</v>
      </c>
      <c r="AY3752">
        <v>62</v>
      </c>
      <c r="AZ3752">
        <v>0</v>
      </c>
      <c r="BA3752">
        <v>0</v>
      </c>
      <c r="BB3752" t="s">
        <v>6168</v>
      </c>
      <c r="BC3752">
        <v>0</v>
      </c>
      <c r="BD3752">
        <v>0</v>
      </c>
      <c r="BE3752" t="s">
        <v>6169</v>
      </c>
      <c r="BF3752" t="s">
        <v>6170</v>
      </c>
      <c r="BG3752">
        <v>1</v>
      </c>
      <c r="BH3752" t="s">
        <v>6186</v>
      </c>
      <c r="BI3752">
        <v>55</v>
      </c>
      <c r="BJ3752" t="s">
        <v>6187</v>
      </c>
      <c r="BK3752">
        <v>0</v>
      </c>
      <c r="BL3752">
        <v>71</v>
      </c>
      <c r="BM3752" s="3">
        <f t="shared" si="530"/>
        <v>0.80281690140845074</v>
      </c>
    </row>
    <row r="3753" spans="1:65">
      <c r="A3753" t="s">
        <v>3890</v>
      </c>
      <c r="B3753" s="2">
        <v>45885</v>
      </c>
      <c r="C3753" t="s">
        <v>3137</v>
      </c>
      <c r="D3753" t="s">
        <v>3639</v>
      </c>
      <c r="E3753">
        <v>8</v>
      </c>
      <c r="F3753" t="s">
        <v>49</v>
      </c>
      <c r="G3753" t="s">
        <v>50</v>
      </c>
      <c r="H3753" t="s">
        <v>89</v>
      </c>
      <c r="I3753" t="s">
        <v>74</v>
      </c>
      <c r="J3753" t="s">
        <v>81</v>
      </c>
      <c r="K3753" t="s">
        <v>66</v>
      </c>
      <c r="L3753" t="s">
        <v>87</v>
      </c>
      <c r="M3753" t="s">
        <v>56</v>
      </c>
      <c r="N3753" t="s">
        <v>109</v>
      </c>
      <c r="O3753" t="s">
        <v>120</v>
      </c>
      <c r="P3753">
        <v>39</v>
      </c>
      <c r="Q3753">
        <v>41</v>
      </c>
      <c r="R3753">
        <v>41</v>
      </c>
      <c r="S3753">
        <v>1</v>
      </c>
      <c r="T3753">
        <f t="shared" si="522"/>
        <v>40</v>
      </c>
      <c r="U3753">
        <v>38</v>
      </c>
      <c r="V3753">
        <f t="shared" si="523"/>
        <v>2</v>
      </c>
      <c r="W3753" s="3">
        <f t="shared" si="524"/>
        <v>2.4390243902439025E-2</v>
      </c>
      <c r="X3753">
        <v>18</v>
      </c>
      <c r="Y3753" s="4">
        <v>4</v>
      </c>
      <c r="Z3753" s="4">
        <v>1.7</v>
      </c>
      <c r="AA3753" s="5">
        <v>72956.42</v>
      </c>
      <c r="AB3753" s="5">
        <f t="shared" si="525"/>
        <v>2772343.96</v>
      </c>
      <c r="AC3753" s="5">
        <v>54464.45</v>
      </c>
      <c r="AD3753" s="5">
        <f t="shared" si="526"/>
        <v>2233042.4500000002</v>
      </c>
      <c r="AE3753" s="5">
        <v>123137.26</v>
      </c>
      <c r="AF3753" s="5">
        <v>36037.47</v>
      </c>
      <c r="AG3753" s="5">
        <v>8868.1</v>
      </c>
      <c r="AH3753" s="5">
        <v>2465</v>
      </c>
      <c r="AI3753" s="5">
        <v>6800</v>
      </c>
      <c r="AJ3753">
        <v>0</v>
      </c>
      <c r="AK3753" s="5">
        <v>0</v>
      </c>
      <c r="AL3753" s="5">
        <v>3025.17</v>
      </c>
      <c r="AM3753" s="5">
        <v>64775.11</v>
      </c>
      <c r="AN3753">
        <v>8</v>
      </c>
      <c r="AO3753">
        <v>12</v>
      </c>
      <c r="AP3753" t="str">
        <f t="shared" si="527"/>
        <v>No</v>
      </c>
      <c r="AQ3753">
        <v>2</v>
      </c>
      <c r="AR3753" s="5">
        <f t="shared" si="528"/>
        <v>2478150.56</v>
      </c>
      <c r="AS3753" s="5">
        <f t="shared" si="529"/>
        <v>294193.40000000002</v>
      </c>
      <c r="AT3753" t="s">
        <v>59</v>
      </c>
      <c r="AU3753" t="s">
        <v>6164</v>
      </c>
      <c r="AV3753" t="s">
        <v>6165</v>
      </c>
      <c r="AW3753" t="s">
        <v>6166</v>
      </c>
      <c r="AX3753" t="s">
        <v>6184</v>
      </c>
      <c r="AY3753">
        <v>42</v>
      </c>
      <c r="AZ3753">
        <v>0</v>
      </c>
      <c r="BA3753">
        <v>22</v>
      </c>
      <c r="BB3753" t="s">
        <v>6180</v>
      </c>
      <c r="BC3753">
        <v>3</v>
      </c>
      <c r="BD3753">
        <v>1</v>
      </c>
      <c r="BE3753" t="s">
        <v>6178</v>
      </c>
      <c r="BF3753" t="s">
        <v>6170</v>
      </c>
      <c r="BG3753">
        <v>0</v>
      </c>
      <c r="BH3753" t="s">
        <v>6171</v>
      </c>
      <c r="BI3753">
        <v>9</v>
      </c>
      <c r="BJ3753" t="s">
        <v>6172</v>
      </c>
      <c r="BK3753">
        <v>0</v>
      </c>
      <c r="BL3753">
        <v>49</v>
      </c>
      <c r="BM3753" s="3">
        <f t="shared" si="530"/>
        <v>0.83673469387755106</v>
      </c>
    </row>
    <row r="3754" spans="1:65">
      <c r="A3754" t="s">
        <v>3891</v>
      </c>
      <c r="B3754" s="2">
        <v>45885</v>
      </c>
      <c r="C3754" t="s">
        <v>3137</v>
      </c>
      <c r="D3754" t="s">
        <v>3639</v>
      </c>
      <c r="E3754">
        <v>8</v>
      </c>
      <c r="F3754" t="s">
        <v>49</v>
      </c>
      <c r="G3754" t="s">
        <v>50</v>
      </c>
      <c r="H3754" t="s">
        <v>51</v>
      </c>
      <c r="I3754" t="s">
        <v>74</v>
      </c>
      <c r="J3754" t="s">
        <v>53</v>
      </c>
      <c r="K3754" t="s">
        <v>75</v>
      </c>
      <c r="L3754" t="s">
        <v>92</v>
      </c>
      <c r="M3754" t="s">
        <v>68</v>
      </c>
      <c r="N3754" t="s">
        <v>76</v>
      </c>
      <c r="O3754" t="s">
        <v>120</v>
      </c>
      <c r="P3754">
        <v>63</v>
      </c>
      <c r="Q3754">
        <v>65</v>
      </c>
      <c r="R3754">
        <v>63</v>
      </c>
      <c r="S3754">
        <v>2</v>
      </c>
      <c r="T3754">
        <f t="shared" si="522"/>
        <v>61</v>
      </c>
      <c r="U3754">
        <v>61</v>
      </c>
      <c r="V3754">
        <f t="shared" si="523"/>
        <v>0</v>
      </c>
      <c r="W3754" s="3">
        <f t="shared" si="524"/>
        <v>3.1746031746031744E-2</v>
      </c>
      <c r="X3754">
        <v>30</v>
      </c>
      <c r="Y3754" s="4">
        <v>2.5</v>
      </c>
      <c r="Z3754" s="4">
        <v>0.8</v>
      </c>
      <c r="AA3754" s="5">
        <v>36137.57</v>
      </c>
      <c r="AB3754" s="5">
        <f t="shared" si="525"/>
        <v>2204391.77</v>
      </c>
      <c r="AC3754" s="5">
        <v>22722.59</v>
      </c>
      <c r="AD3754" s="5">
        <f t="shared" si="526"/>
        <v>1431523.17</v>
      </c>
      <c r="AE3754" s="5">
        <v>105945.75</v>
      </c>
      <c r="AF3754" s="5">
        <v>29892.18</v>
      </c>
      <c r="AG3754" s="5">
        <v>9446.35</v>
      </c>
      <c r="AH3754" s="5">
        <v>1160</v>
      </c>
      <c r="AI3754" s="5">
        <v>6400</v>
      </c>
      <c r="AJ3754">
        <v>1</v>
      </c>
      <c r="AK3754" s="5">
        <v>8405.99</v>
      </c>
      <c r="AL3754" s="5">
        <v>0</v>
      </c>
      <c r="AM3754" s="5">
        <v>38216.28</v>
      </c>
      <c r="AN3754">
        <v>4</v>
      </c>
      <c r="AO3754">
        <v>2</v>
      </c>
      <c r="AP3754" t="str">
        <f t="shared" si="527"/>
        <v>Yes</v>
      </c>
      <c r="AQ3754">
        <v>2</v>
      </c>
      <c r="AR3754" s="5">
        <f t="shared" si="528"/>
        <v>1630989.72</v>
      </c>
      <c r="AS3754" s="5">
        <f t="shared" si="529"/>
        <v>573402.05000000005</v>
      </c>
      <c r="AT3754" t="s">
        <v>59</v>
      </c>
      <c r="AU3754" t="s">
        <v>6194</v>
      </c>
      <c r="AV3754" t="s">
        <v>6195</v>
      </c>
      <c r="AW3754" t="s">
        <v>6183</v>
      </c>
      <c r="AX3754" t="s">
        <v>6167</v>
      </c>
      <c r="AY3754">
        <v>66</v>
      </c>
      <c r="AZ3754">
        <v>0</v>
      </c>
      <c r="BA3754">
        <v>0</v>
      </c>
      <c r="BB3754" t="s">
        <v>6168</v>
      </c>
      <c r="BC3754">
        <v>0</v>
      </c>
      <c r="BD3754">
        <v>0</v>
      </c>
      <c r="BE3754" t="s">
        <v>6169</v>
      </c>
      <c r="BF3754" t="s">
        <v>6170</v>
      </c>
      <c r="BG3754">
        <v>1</v>
      </c>
      <c r="BH3754" t="s">
        <v>6186</v>
      </c>
      <c r="BI3754">
        <v>56</v>
      </c>
      <c r="BJ3754" t="s">
        <v>6187</v>
      </c>
      <c r="BK3754">
        <v>0</v>
      </c>
      <c r="BL3754">
        <v>76</v>
      </c>
      <c r="BM3754" s="3">
        <f t="shared" si="530"/>
        <v>0.82894736842105265</v>
      </c>
    </row>
    <row r="3755" spans="1:65">
      <c r="A3755" t="s">
        <v>3892</v>
      </c>
      <c r="B3755" s="2">
        <v>45885</v>
      </c>
      <c r="C3755" t="s">
        <v>3137</v>
      </c>
      <c r="D3755" t="s">
        <v>3639</v>
      </c>
      <c r="E3755">
        <v>8</v>
      </c>
      <c r="F3755" t="s">
        <v>72</v>
      </c>
      <c r="G3755" t="s">
        <v>62</v>
      </c>
      <c r="H3755" t="s">
        <v>155</v>
      </c>
      <c r="I3755" t="s">
        <v>64</v>
      </c>
      <c r="J3755" t="s">
        <v>53</v>
      </c>
      <c r="K3755" t="s">
        <v>75</v>
      </c>
      <c r="L3755" t="s">
        <v>92</v>
      </c>
      <c r="M3755" t="s">
        <v>56</v>
      </c>
      <c r="N3755" t="s">
        <v>57</v>
      </c>
      <c r="O3755" t="s">
        <v>120</v>
      </c>
      <c r="P3755">
        <v>66</v>
      </c>
      <c r="Q3755">
        <v>68</v>
      </c>
      <c r="R3755">
        <v>70</v>
      </c>
      <c r="S3755">
        <v>1</v>
      </c>
      <c r="T3755">
        <f t="shared" si="522"/>
        <v>69</v>
      </c>
      <c r="U3755">
        <v>66</v>
      </c>
      <c r="V3755">
        <f t="shared" si="523"/>
        <v>3</v>
      </c>
      <c r="W3755" s="3">
        <f t="shared" si="524"/>
        <v>1.4285714285714285E-2</v>
      </c>
      <c r="X3755">
        <v>21</v>
      </c>
      <c r="Y3755" s="4">
        <v>6.1</v>
      </c>
      <c r="Z3755" s="4">
        <v>1.5</v>
      </c>
      <c r="AA3755" s="5">
        <v>36410.58</v>
      </c>
      <c r="AB3755" s="5">
        <f t="shared" si="525"/>
        <v>2403098.2799999998</v>
      </c>
      <c r="AC3755" s="5">
        <v>23814.13</v>
      </c>
      <c r="AD3755" s="5">
        <f t="shared" si="526"/>
        <v>1666989.1</v>
      </c>
      <c r="AE3755" s="5">
        <v>115540.56</v>
      </c>
      <c r="AF3755" s="5">
        <v>31393.75</v>
      </c>
      <c r="AG3755" s="5">
        <v>8517.41</v>
      </c>
      <c r="AH3755" s="5">
        <v>2175</v>
      </c>
      <c r="AI3755" s="5">
        <v>3200</v>
      </c>
      <c r="AJ3755">
        <v>0</v>
      </c>
      <c r="AK3755" s="5">
        <v>0</v>
      </c>
      <c r="AL3755" s="5">
        <v>1907.55</v>
      </c>
      <c r="AM3755" s="5">
        <v>43845.66</v>
      </c>
      <c r="AN3755">
        <v>4</v>
      </c>
      <c r="AO3755">
        <v>4</v>
      </c>
      <c r="AP3755" t="str">
        <f t="shared" si="527"/>
        <v>Yes</v>
      </c>
      <c r="AQ3755">
        <v>1</v>
      </c>
      <c r="AR3755" s="5">
        <f t="shared" si="528"/>
        <v>1873569.03</v>
      </c>
      <c r="AS3755" s="5">
        <f t="shared" si="529"/>
        <v>529529.25</v>
      </c>
      <c r="AT3755" t="s">
        <v>59</v>
      </c>
      <c r="AU3755" t="s">
        <v>6164</v>
      </c>
      <c r="AV3755" t="s">
        <v>6165</v>
      </c>
      <c r="AW3755" t="s">
        <v>6166</v>
      </c>
      <c r="AX3755" t="s">
        <v>6184</v>
      </c>
      <c r="AY3755">
        <v>68</v>
      </c>
      <c r="AZ3755">
        <v>0</v>
      </c>
      <c r="BA3755">
        <v>22</v>
      </c>
      <c r="BB3755" t="s">
        <v>6180</v>
      </c>
      <c r="BC3755">
        <v>0</v>
      </c>
      <c r="BD3755">
        <v>0</v>
      </c>
      <c r="BE3755" t="s">
        <v>6169</v>
      </c>
      <c r="BF3755" t="s">
        <v>6170</v>
      </c>
      <c r="BG3755">
        <v>0</v>
      </c>
      <c r="BH3755" t="s">
        <v>6171</v>
      </c>
      <c r="BI3755">
        <v>59</v>
      </c>
      <c r="BJ3755" t="s">
        <v>6187</v>
      </c>
      <c r="BK3755">
        <v>0</v>
      </c>
      <c r="BL3755">
        <v>74</v>
      </c>
      <c r="BM3755" s="3">
        <f t="shared" si="530"/>
        <v>0.94594594594594594</v>
      </c>
    </row>
    <row r="3756" spans="1:65">
      <c r="A3756" t="s">
        <v>3893</v>
      </c>
      <c r="B3756" s="2">
        <v>45885</v>
      </c>
      <c r="C3756" t="s">
        <v>3137</v>
      </c>
      <c r="D3756" t="s">
        <v>3639</v>
      </c>
      <c r="E3756">
        <v>8</v>
      </c>
      <c r="F3756" t="s">
        <v>61</v>
      </c>
      <c r="G3756" t="s">
        <v>62</v>
      </c>
      <c r="H3756" t="s">
        <v>104</v>
      </c>
      <c r="I3756" t="s">
        <v>74</v>
      </c>
      <c r="J3756" t="s">
        <v>65</v>
      </c>
      <c r="K3756" t="s">
        <v>75</v>
      </c>
      <c r="L3756" t="s">
        <v>92</v>
      </c>
      <c r="M3756" t="s">
        <v>56</v>
      </c>
      <c r="N3756" t="s">
        <v>57</v>
      </c>
      <c r="O3756" t="s">
        <v>82</v>
      </c>
      <c r="P3756">
        <v>44</v>
      </c>
      <c r="Q3756">
        <v>44</v>
      </c>
      <c r="R3756">
        <v>44</v>
      </c>
      <c r="S3756">
        <v>1</v>
      </c>
      <c r="T3756">
        <f t="shared" si="522"/>
        <v>43</v>
      </c>
      <c r="U3756">
        <v>43</v>
      </c>
      <c r="V3756">
        <f t="shared" si="523"/>
        <v>0</v>
      </c>
      <c r="W3756" s="3">
        <f t="shared" si="524"/>
        <v>2.2727272727272728E-2</v>
      </c>
      <c r="X3756">
        <v>21</v>
      </c>
      <c r="Y3756" s="4">
        <v>0</v>
      </c>
      <c r="Z3756" s="4">
        <v>0.9</v>
      </c>
      <c r="AA3756" s="5">
        <v>51420.88</v>
      </c>
      <c r="AB3756" s="5">
        <f t="shared" si="525"/>
        <v>2211097.84</v>
      </c>
      <c r="AC3756" s="5">
        <v>35153.86</v>
      </c>
      <c r="AD3756" s="5">
        <f t="shared" si="526"/>
        <v>1546769.84</v>
      </c>
      <c r="AE3756" s="5">
        <v>99143.87</v>
      </c>
      <c r="AF3756" s="5">
        <v>27522.6</v>
      </c>
      <c r="AG3756" s="5">
        <v>9014.9599999999991</v>
      </c>
      <c r="AH3756" s="5">
        <v>1305</v>
      </c>
      <c r="AI3756" s="5">
        <v>4600</v>
      </c>
      <c r="AJ3756">
        <v>2</v>
      </c>
      <c r="AK3756" s="5">
        <v>28599.07</v>
      </c>
      <c r="AL3756" s="5">
        <v>0</v>
      </c>
      <c r="AM3756" s="5">
        <v>26279.03</v>
      </c>
      <c r="AN3756">
        <v>4</v>
      </c>
      <c r="AO3756">
        <v>4</v>
      </c>
      <c r="AP3756" t="str">
        <f t="shared" si="527"/>
        <v>Yes</v>
      </c>
      <c r="AQ3756">
        <v>2</v>
      </c>
      <c r="AR3756" s="5">
        <f t="shared" si="528"/>
        <v>1743234.37</v>
      </c>
      <c r="AS3756" s="5">
        <f t="shared" si="529"/>
        <v>467863.47</v>
      </c>
      <c r="AT3756" t="s">
        <v>59</v>
      </c>
      <c r="AU3756" t="s">
        <v>6215</v>
      </c>
      <c r="AV3756" t="s">
        <v>6216</v>
      </c>
      <c r="AW3756" t="s">
        <v>6213</v>
      </c>
      <c r="AX3756" t="s">
        <v>6184</v>
      </c>
      <c r="AY3756">
        <v>44</v>
      </c>
      <c r="AZ3756">
        <v>0</v>
      </c>
      <c r="BA3756">
        <v>0</v>
      </c>
      <c r="BB3756" t="s">
        <v>6168</v>
      </c>
      <c r="BC3756">
        <v>0</v>
      </c>
      <c r="BD3756">
        <v>0</v>
      </c>
      <c r="BE3756" t="s">
        <v>6169</v>
      </c>
      <c r="BF3756" t="s">
        <v>6214</v>
      </c>
      <c r="BG3756">
        <v>0</v>
      </c>
      <c r="BH3756" t="s">
        <v>6171</v>
      </c>
      <c r="BI3756">
        <v>60</v>
      </c>
      <c r="BJ3756" t="s">
        <v>6187</v>
      </c>
      <c r="BK3756">
        <v>0</v>
      </c>
      <c r="BL3756">
        <v>58</v>
      </c>
      <c r="BM3756" s="3">
        <f t="shared" si="530"/>
        <v>0.75862068965517238</v>
      </c>
    </row>
    <row r="3757" spans="1:65">
      <c r="A3757" t="s">
        <v>3894</v>
      </c>
      <c r="B3757" s="2">
        <v>45885</v>
      </c>
      <c r="C3757" t="s">
        <v>3137</v>
      </c>
      <c r="D3757" t="s">
        <v>3639</v>
      </c>
      <c r="E3757">
        <v>8</v>
      </c>
      <c r="F3757" t="s">
        <v>72</v>
      </c>
      <c r="G3757" t="s">
        <v>50</v>
      </c>
      <c r="H3757" t="s">
        <v>119</v>
      </c>
      <c r="I3757" t="s">
        <v>64</v>
      </c>
      <c r="J3757" t="s">
        <v>65</v>
      </c>
      <c r="K3757" t="s">
        <v>54</v>
      </c>
      <c r="L3757" t="s">
        <v>55</v>
      </c>
      <c r="M3757" t="s">
        <v>56</v>
      </c>
      <c r="N3757" t="s">
        <v>57</v>
      </c>
      <c r="O3757" t="s">
        <v>70</v>
      </c>
      <c r="P3757">
        <v>44</v>
      </c>
      <c r="Q3757">
        <v>47</v>
      </c>
      <c r="R3757">
        <v>49</v>
      </c>
      <c r="S3757">
        <v>0</v>
      </c>
      <c r="T3757">
        <f t="shared" si="522"/>
        <v>49</v>
      </c>
      <c r="U3757">
        <v>42</v>
      </c>
      <c r="V3757">
        <f t="shared" si="523"/>
        <v>7</v>
      </c>
      <c r="W3757" s="3">
        <f t="shared" si="524"/>
        <v>0</v>
      </c>
      <c r="X3757">
        <v>20</v>
      </c>
      <c r="Y3757" s="4">
        <v>3</v>
      </c>
      <c r="Z3757" s="4">
        <v>1.3</v>
      </c>
      <c r="AA3757" s="5">
        <v>55871.6</v>
      </c>
      <c r="AB3757" s="5">
        <f t="shared" si="525"/>
        <v>2346607.2000000002</v>
      </c>
      <c r="AC3757" s="5">
        <v>35042.33</v>
      </c>
      <c r="AD3757" s="5">
        <f t="shared" si="526"/>
        <v>1717074.17</v>
      </c>
      <c r="AE3757" s="5">
        <v>105980.27</v>
      </c>
      <c r="AF3757" s="5">
        <v>30087</v>
      </c>
      <c r="AG3757" s="5">
        <v>8769.25</v>
      </c>
      <c r="AH3757" s="5">
        <v>1885</v>
      </c>
      <c r="AI3757" s="5">
        <v>0</v>
      </c>
      <c r="AJ3757">
        <v>0</v>
      </c>
      <c r="AK3757" s="5">
        <v>0</v>
      </c>
      <c r="AL3757" s="5">
        <v>6648.99</v>
      </c>
      <c r="AM3757" s="5">
        <v>26286.51</v>
      </c>
      <c r="AN3757">
        <v>4</v>
      </c>
      <c r="AO3757">
        <v>3</v>
      </c>
      <c r="AP3757" t="str">
        <f t="shared" si="527"/>
        <v>Yes</v>
      </c>
      <c r="AQ3757">
        <v>0</v>
      </c>
      <c r="AR3757" s="5">
        <f t="shared" si="528"/>
        <v>1896731.19</v>
      </c>
      <c r="AS3757" s="5">
        <f t="shared" si="529"/>
        <v>449876.01</v>
      </c>
      <c r="AT3757" t="s">
        <v>59</v>
      </c>
      <c r="AU3757" t="s">
        <v>6164</v>
      </c>
      <c r="AV3757" t="s">
        <v>6165</v>
      </c>
      <c r="AW3757" t="s">
        <v>6166</v>
      </c>
      <c r="AX3757" t="s">
        <v>6184</v>
      </c>
      <c r="AY3757">
        <v>46</v>
      </c>
      <c r="AZ3757">
        <v>0</v>
      </c>
      <c r="BA3757">
        <v>40</v>
      </c>
      <c r="BB3757" t="s">
        <v>6180</v>
      </c>
      <c r="BC3757">
        <v>0</v>
      </c>
      <c r="BD3757">
        <v>0</v>
      </c>
      <c r="BE3757" t="s">
        <v>6169</v>
      </c>
      <c r="BF3757" t="s">
        <v>6170</v>
      </c>
      <c r="BG3757">
        <v>0</v>
      </c>
      <c r="BH3757" t="s">
        <v>6171</v>
      </c>
      <c r="BI3757">
        <v>46</v>
      </c>
      <c r="BJ3757" t="s">
        <v>6172</v>
      </c>
      <c r="BK3757">
        <v>0</v>
      </c>
      <c r="BL3757">
        <v>60</v>
      </c>
      <c r="BM3757" s="3">
        <f t="shared" si="530"/>
        <v>0.81666666666666665</v>
      </c>
    </row>
    <row r="3758" spans="1:65">
      <c r="A3758" t="s">
        <v>3895</v>
      </c>
      <c r="B3758" s="2">
        <v>45885</v>
      </c>
      <c r="C3758" t="s">
        <v>3137</v>
      </c>
      <c r="D3758" t="s">
        <v>3639</v>
      </c>
      <c r="E3758">
        <v>8</v>
      </c>
      <c r="F3758" t="s">
        <v>72</v>
      </c>
      <c r="G3758" t="s">
        <v>62</v>
      </c>
      <c r="H3758" t="s">
        <v>150</v>
      </c>
      <c r="I3758" t="s">
        <v>52</v>
      </c>
      <c r="J3758" t="s">
        <v>65</v>
      </c>
      <c r="K3758" t="s">
        <v>75</v>
      </c>
      <c r="L3758" t="s">
        <v>87</v>
      </c>
      <c r="M3758" t="s">
        <v>56</v>
      </c>
      <c r="N3758" t="s">
        <v>94</v>
      </c>
      <c r="O3758" t="s">
        <v>120</v>
      </c>
      <c r="P3758">
        <v>55</v>
      </c>
      <c r="Q3758">
        <v>59</v>
      </c>
      <c r="R3758">
        <v>61</v>
      </c>
      <c r="S3758">
        <v>1</v>
      </c>
      <c r="T3758">
        <f t="shared" si="522"/>
        <v>60</v>
      </c>
      <c r="U3758">
        <v>55</v>
      </c>
      <c r="V3758">
        <f t="shared" si="523"/>
        <v>5</v>
      </c>
      <c r="W3758" s="3">
        <f t="shared" si="524"/>
        <v>1.6393442622950821E-2</v>
      </c>
      <c r="X3758">
        <v>43</v>
      </c>
      <c r="Y3758" s="4">
        <v>6.3</v>
      </c>
      <c r="Z3758" s="4">
        <v>1.9</v>
      </c>
      <c r="AA3758" s="5">
        <v>51998.8</v>
      </c>
      <c r="AB3758" s="5">
        <f t="shared" si="525"/>
        <v>2859934</v>
      </c>
      <c r="AC3758" s="5">
        <v>35864.21</v>
      </c>
      <c r="AD3758" s="5">
        <f t="shared" si="526"/>
        <v>2187716.81</v>
      </c>
      <c r="AE3758" s="5">
        <v>140221.64000000001</v>
      </c>
      <c r="AF3758" s="5">
        <v>37695.03</v>
      </c>
      <c r="AG3758" s="5">
        <v>12121.74</v>
      </c>
      <c r="AH3758" s="5">
        <v>2755</v>
      </c>
      <c r="AI3758" s="5">
        <v>4600</v>
      </c>
      <c r="AJ3758">
        <v>0</v>
      </c>
      <c r="AK3758" s="5">
        <v>0</v>
      </c>
      <c r="AL3758" s="5">
        <v>5002.8999999999996</v>
      </c>
      <c r="AM3758" s="5">
        <v>33763.31</v>
      </c>
      <c r="AN3758">
        <v>4</v>
      </c>
      <c r="AO3758">
        <v>4</v>
      </c>
      <c r="AP3758" t="str">
        <f t="shared" si="527"/>
        <v>Yes</v>
      </c>
      <c r="AQ3758">
        <v>1</v>
      </c>
      <c r="AR3758" s="5">
        <f t="shared" si="528"/>
        <v>2423876.4300000002</v>
      </c>
      <c r="AS3758" s="5">
        <f t="shared" si="529"/>
        <v>436057.57</v>
      </c>
      <c r="AT3758" t="s">
        <v>59</v>
      </c>
      <c r="AU3758" t="s">
        <v>6164</v>
      </c>
      <c r="AV3758" t="s">
        <v>6165</v>
      </c>
      <c r="AW3758" t="s">
        <v>6166</v>
      </c>
      <c r="AX3758" t="s">
        <v>6184</v>
      </c>
      <c r="AY3758">
        <v>56</v>
      </c>
      <c r="AZ3758">
        <v>0</v>
      </c>
      <c r="BA3758">
        <v>30</v>
      </c>
      <c r="BB3758" t="s">
        <v>6180</v>
      </c>
      <c r="BC3758">
        <v>0</v>
      </c>
      <c r="BD3758">
        <v>0</v>
      </c>
      <c r="BE3758" t="s">
        <v>6169</v>
      </c>
      <c r="BF3758" t="s">
        <v>6170</v>
      </c>
      <c r="BG3758">
        <v>1</v>
      </c>
      <c r="BH3758" t="s">
        <v>6179</v>
      </c>
      <c r="BI3758">
        <v>41</v>
      </c>
      <c r="BJ3758" t="s">
        <v>6172</v>
      </c>
      <c r="BK3758">
        <v>0</v>
      </c>
      <c r="BL3758">
        <v>66</v>
      </c>
      <c r="BM3758" s="3">
        <f t="shared" si="530"/>
        <v>0.9242424242424242</v>
      </c>
    </row>
    <row r="3759" spans="1:65">
      <c r="A3759" t="s">
        <v>3896</v>
      </c>
      <c r="B3759" s="2">
        <v>45885</v>
      </c>
      <c r="C3759" t="s">
        <v>3137</v>
      </c>
      <c r="D3759" t="s">
        <v>3639</v>
      </c>
      <c r="E3759">
        <v>8</v>
      </c>
      <c r="F3759" t="s">
        <v>72</v>
      </c>
      <c r="G3759" t="s">
        <v>79</v>
      </c>
      <c r="H3759" t="s">
        <v>159</v>
      </c>
      <c r="I3759" t="s">
        <v>74</v>
      </c>
      <c r="J3759" t="s">
        <v>65</v>
      </c>
      <c r="K3759" t="s">
        <v>75</v>
      </c>
      <c r="L3759" t="s">
        <v>87</v>
      </c>
      <c r="M3759" t="s">
        <v>56</v>
      </c>
      <c r="N3759" t="s">
        <v>109</v>
      </c>
      <c r="O3759" t="s">
        <v>58</v>
      </c>
      <c r="P3759">
        <v>42</v>
      </c>
      <c r="Q3759">
        <v>42</v>
      </c>
      <c r="R3759">
        <v>44</v>
      </c>
      <c r="S3759">
        <v>0</v>
      </c>
      <c r="T3759">
        <f t="shared" si="522"/>
        <v>44</v>
      </c>
      <c r="U3759">
        <v>41</v>
      </c>
      <c r="V3759">
        <f t="shared" si="523"/>
        <v>3</v>
      </c>
      <c r="W3759" s="3">
        <f t="shared" si="524"/>
        <v>0</v>
      </c>
      <c r="X3759">
        <v>35</v>
      </c>
      <c r="Y3759" s="4">
        <v>5.2</v>
      </c>
      <c r="Z3759" s="4">
        <v>1.6</v>
      </c>
      <c r="AA3759" s="5">
        <v>52629.98</v>
      </c>
      <c r="AB3759" s="5">
        <f t="shared" si="525"/>
        <v>2157829.1800000002</v>
      </c>
      <c r="AC3759" s="5">
        <v>35879.24</v>
      </c>
      <c r="AD3759" s="5">
        <f t="shared" si="526"/>
        <v>1578686.56</v>
      </c>
      <c r="AE3759" s="5">
        <v>97096.87</v>
      </c>
      <c r="AF3759" s="5">
        <v>28835.02</v>
      </c>
      <c r="AG3759" s="5">
        <v>11124.11</v>
      </c>
      <c r="AH3759" s="5">
        <v>2320</v>
      </c>
      <c r="AI3759" s="5">
        <v>0</v>
      </c>
      <c r="AJ3759">
        <v>0</v>
      </c>
      <c r="AK3759" s="5">
        <v>0</v>
      </c>
      <c r="AL3759" s="5">
        <v>3066.21</v>
      </c>
      <c r="AM3759" s="5">
        <v>58468.33</v>
      </c>
      <c r="AN3759">
        <v>8</v>
      </c>
      <c r="AO3759">
        <v>9</v>
      </c>
      <c r="AP3759" t="str">
        <f t="shared" si="527"/>
        <v>No</v>
      </c>
      <c r="AQ3759">
        <v>2</v>
      </c>
      <c r="AR3759" s="5">
        <f t="shared" si="528"/>
        <v>1779597.1</v>
      </c>
      <c r="AS3759" s="5">
        <f t="shared" si="529"/>
        <v>378232.08</v>
      </c>
      <c r="AT3759" t="s">
        <v>59</v>
      </c>
      <c r="AU3759" t="s">
        <v>6164</v>
      </c>
      <c r="AV3759" t="s">
        <v>6165</v>
      </c>
      <c r="AW3759" t="s">
        <v>6166</v>
      </c>
      <c r="AX3759" t="s">
        <v>6184</v>
      </c>
      <c r="AY3759">
        <v>44</v>
      </c>
      <c r="AZ3759">
        <v>2</v>
      </c>
      <c r="BA3759">
        <v>26</v>
      </c>
      <c r="BB3759" t="s">
        <v>6185</v>
      </c>
      <c r="BC3759">
        <v>1</v>
      </c>
      <c r="BD3759">
        <v>0</v>
      </c>
      <c r="BE3759" t="s">
        <v>6178</v>
      </c>
      <c r="BF3759" t="s">
        <v>6170</v>
      </c>
      <c r="BG3759">
        <v>1</v>
      </c>
      <c r="BH3759" t="s">
        <v>6179</v>
      </c>
      <c r="BI3759">
        <v>32</v>
      </c>
      <c r="BJ3759" t="s">
        <v>6172</v>
      </c>
      <c r="BK3759">
        <v>0</v>
      </c>
      <c r="BL3759">
        <v>60</v>
      </c>
      <c r="BM3759" s="3">
        <f t="shared" si="530"/>
        <v>0.73333333333333328</v>
      </c>
    </row>
    <row r="3760" spans="1:65">
      <c r="A3760" t="s">
        <v>3897</v>
      </c>
      <c r="B3760" s="2">
        <v>45885</v>
      </c>
      <c r="C3760" t="s">
        <v>3137</v>
      </c>
      <c r="D3760" t="s">
        <v>3639</v>
      </c>
      <c r="E3760">
        <v>8</v>
      </c>
      <c r="F3760" t="s">
        <v>78</v>
      </c>
      <c r="G3760" t="s">
        <v>50</v>
      </c>
      <c r="H3760" t="s">
        <v>181</v>
      </c>
      <c r="I3760" t="s">
        <v>64</v>
      </c>
      <c r="J3760" t="s">
        <v>53</v>
      </c>
      <c r="K3760" t="s">
        <v>66</v>
      </c>
      <c r="L3760" t="s">
        <v>55</v>
      </c>
      <c r="M3760" t="s">
        <v>68</v>
      </c>
      <c r="N3760" t="s">
        <v>57</v>
      </c>
      <c r="O3760" t="s">
        <v>120</v>
      </c>
      <c r="P3760">
        <v>52</v>
      </c>
      <c r="Q3760">
        <v>52</v>
      </c>
      <c r="R3760">
        <v>52</v>
      </c>
      <c r="S3760">
        <v>2</v>
      </c>
      <c r="T3760">
        <f t="shared" si="522"/>
        <v>50</v>
      </c>
      <c r="U3760">
        <v>50</v>
      </c>
      <c r="V3760">
        <f t="shared" si="523"/>
        <v>0</v>
      </c>
      <c r="W3760" s="3">
        <f t="shared" si="524"/>
        <v>3.8461538461538464E-2</v>
      </c>
      <c r="X3760">
        <v>26</v>
      </c>
      <c r="Y3760" s="4">
        <v>4.7</v>
      </c>
      <c r="Z3760" s="4">
        <v>1</v>
      </c>
      <c r="AA3760" s="5">
        <v>34212.21</v>
      </c>
      <c r="AB3760" s="5">
        <f t="shared" si="525"/>
        <v>1710610.5</v>
      </c>
      <c r="AC3760" s="5">
        <v>22517.09</v>
      </c>
      <c r="AD3760" s="5">
        <f t="shared" si="526"/>
        <v>1170888.68</v>
      </c>
      <c r="AE3760" s="5">
        <v>85232.48</v>
      </c>
      <c r="AF3760" s="5">
        <v>25653.5</v>
      </c>
      <c r="AG3760" s="5">
        <v>8751.84</v>
      </c>
      <c r="AH3760" s="5">
        <v>1450</v>
      </c>
      <c r="AI3760" s="5">
        <v>6400</v>
      </c>
      <c r="AJ3760">
        <v>1</v>
      </c>
      <c r="AK3760" s="5">
        <v>8469.73</v>
      </c>
      <c r="AL3760" s="5">
        <v>0</v>
      </c>
      <c r="AM3760" s="5">
        <v>32318.41</v>
      </c>
      <c r="AN3760">
        <v>4</v>
      </c>
      <c r="AO3760">
        <v>3</v>
      </c>
      <c r="AP3760" t="str">
        <f t="shared" si="527"/>
        <v>Yes</v>
      </c>
      <c r="AQ3760">
        <v>2</v>
      </c>
      <c r="AR3760" s="5">
        <f t="shared" si="528"/>
        <v>1339164.6399999999</v>
      </c>
      <c r="AS3760" s="5">
        <f t="shared" si="529"/>
        <v>371445.86</v>
      </c>
      <c r="AT3760" t="s">
        <v>59</v>
      </c>
      <c r="AU3760" t="s">
        <v>6194</v>
      </c>
      <c r="AV3760" t="s">
        <v>6195</v>
      </c>
      <c r="AW3760" t="s">
        <v>6183</v>
      </c>
      <c r="AX3760" t="s">
        <v>6184</v>
      </c>
      <c r="AY3760">
        <v>54</v>
      </c>
      <c r="AZ3760">
        <v>0</v>
      </c>
      <c r="BA3760">
        <v>0</v>
      </c>
      <c r="BB3760" t="s">
        <v>6168</v>
      </c>
      <c r="BC3760">
        <v>0</v>
      </c>
      <c r="BD3760">
        <v>0</v>
      </c>
      <c r="BE3760" t="s">
        <v>6169</v>
      </c>
      <c r="BF3760" t="s">
        <v>6170</v>
      </c>
      <c r="BG3760">
        <v>1</v>
      </c>
      <c r="BH3760" t="s">
        <v>6186</v>
      </c>
      <c r="BI3760">
        <v>34</v>
      </c>
      <c r="BJ3760" t="s">
        <v>6172</v>
      </c>
      <c r="BK3760">
        <v>0</v>
      </c>
      <c r="BL3760">
        <v>72</v>
      </c>
      <c r="BM3760" s="3">
        <f t="shared" si="530"/>
        <v>0.72222222222222221</v>
      </c>
    </row>
    <row r="3761" spans="1:65">
      <c r="A3761" t="s">
        <v>3898</v>
      </c>
      <c r="B3761" s="2">
        <v>45885</v>
      </c>
      <c r="C3761" t="s">
        <v>3137</v>
      </c>
      <c r="D3761" t="s">
        <v>3639</v>
      </c>
      <c r="E3761">
        <v>8</v>
      </c>
      <c r="F3761" t="s">
        <v>61</v>
      </c>
      <c r="G3761" t="s">
        <v>50</v>
      </c>
      <c r="H3761" t="s">
        <v>183</v>
      </c>
      <c r="I3761" t="s">
        <v>52</v>
      </c>
      <c r="J3761" t="s">
        <v>53</v>
      </c>
      <c r="K3761" t="s">
        <v>75</v>
      </c>
      <c r="L3761" t="s">
        <v>87</v>
      </c>
      <c r="M3761" t="s">
        <v>56</v>
      </c>
      <c r="N3761" t="s">
        <v>69</v>
      </c>
      <c r="O3761" t="s">
        <v>58</v>
      </c>
      <c r="P3761">
        <v>63</v>
      </c>
      <c r="Q3761">
        <v>63</v>
      </c>
      <c r="R3761">
        <v>61</v>
      </c>
      <c r="S3761">
        <v>1</v>
      </c>
      <c r="T3761">
        <f t="shared" si="522"/>
        <v>60</v>
      </c>
      <c r="U3761">
        <v>60</v>
      </c>
      <c r="V3761">
        <f t="shared" si="523"/>
        <v>0</v>
      </c>
      <c r="W3761" s="3">
        <f t="shared" si="524"/>
        <v>1.6393442622950821E-2</v>
      </c>
      <c r="X3761">
        <v>9</v>
      </c>
      <c r="Y3761" s="4">
        <v>5.4</v>
      </c>
      <c r="Z3761" s="4">
        <v>1</v>
      </c>
      <c r="AA3761" s="5">
        <v>36347.18</v>
      </c>
      <c r="AB3761" s="5">
        <f t="shared" si="525"/>
        <v>2180830.7999999998</v>
      </c>
      <c r="AC3761" s="5">
        <v>24269.22</v>
      </c>
      <c r="AD3761" s="5">
        <f t="shared" si="526"/>
        <v>1480422.42</v>
      </c>
      <c r="AE3761" s="5">
        <v>110390.44</v>
      </c>
      <c r="AF3761" s="5">
        <v>25147.61</v>
      </c>
      <c r="AG3761" s="5">
        <v>7331.38</v>
      </c>
      <c r="AH3761" s="5">
        <v>1450</v>
      </c>
      <c r="AI3761" s="5">
        <v>3200</v>
      </c>
      <c r="AJ3761">
        <v>0</v>
      </c>
      <c r="AK3761" s="5">
        <v>0</v>
      </c>
      <c r="AL3761" s="5">
        <v>0</v>
      </c>
      <c r="AM3761" s="5">
        <v>40111.74</v>
      </c>
      <c r="AN3761">
        <v>4</v>
      </c>
      <c r="AO3761">
        <v>4</v>
      </c>
      <c r="AP3761" t="str">
        <f t="shared" si="527"/>
        <v>Yes</v>
      </c>
      <c r="AQ3761">
        <v>1</v>
      </c>
      <c r="AR3761" s="5">
        <f t="shared" si="528"/>
        <v>1668053.59</v>
      </c>
      <c r="AS3761" s="5">
        <f t="shared" si="529"/>
        <v>512777.21</v>
      </c>
      <c r="AT3761" t="s">
        <v>59</v>
      </c>
      <c r="AU3761" t="s">
        <v>6164</v>
      </c>
      <c r="AV3761" t="s">
        <v>6165</v>
      </c>
      <c r="AW3761" t="s">
        <v>6166</v>
      </c>
      <c r="AX3761" t="s">
        <v>6167</v>
      </c>
      <c r="AY3761">
        <v>65</v>
      </c>
      <c r="AZ3761">
        <v>1</v>
      </c>
      <c r="BA3761">
        <v>0</v>
      </c>
      <c r="BB3761" t="s">
        <v>6168</v>
      </c>
      <c r="BC3761">
        <v>0</v>
      </c>
      <c r="BD3761">
        <v>0</v>
      </c>
      <c r="BE3761" t="s">
        <v>6169</v>
      </c>
      <c r="BF3761" t="s">
        <v>6170</v>
      </c>
      <c r="BG3761">
        <v>0</v>
      </c>
      <c r="BH3761" t="s">
        <v>6171</v>
      </c>
      <c r="BI3761">
        <v>40</v>
      </c>
      <c r="BJ3761" t="s">
        <v>6172</v>
      </c>
      <c r="BK3761">
        <v>0</v>
      </c>
      <c r="BL3761">
        <v>73</v>
      </c>
      <c r="BM3761" s="3">
        <f t="shared" si="530"/>
        <v>0.83561643835616439</v>
      </c>
    </row>
    <row r="3762" spans="1:65">
      <c r="A3762" t="s">
        <v>3899</v>
      </c>
      <c r="B3762" s="2">
        <v>45885</v>
      </c>
      <c r="C3762" t="s">
        <v>3137</v>
      </c>
      <c r="D3762" t="s">
        <v>3639</v>
      </c>
      <c r="E3762">
        <v>8</v>
      </c>
      <c r="F3762" t="s">
        <v>49</v>
      </c>
      <c r="G3762" t="s">
        <v>50</v>
      </c>
      <c r="H3762" t="s">
        <v>89</v>
      </c>
      <c r="I3762" t="s">
        <v>74</v>
      </c>
      <c r="J3762" t="s">
        <v>81</v>
      </c>
      <c r="K3762" t="s">
        <v>66</v>
      </c>
      <c r="L3762" t="s">
        <v>55</v>
      </c>
      <c r="M3762" t="s">
        <v>56</v>
      </c>
      <c r="N3762" t="s">
        <v>69</v>
      </c>
      <c r="O3762" t="s">
        <v>120</v>
      </c>
      <c r="P3762">
        <v>31</v>
      </c>
      <c r="Q3762">
        <v>31</v>
      </c>
      <c r="R3762">
        <v>30</v>
      </c>
      <c r="S3762">
        <v>1</v>
      </c>
      <c r="T3762">
        <f t="shared" si="522"/>
        <v>29</v>
      </c>
      <c r="U3762">
        <v>29</v>
      </c>
      <c r="V3762">
        <f t="shared" si="523"/>
        <v>0</v>
      </c>
      <c r="W3762" s="3">
        <f t="shared" si="524"/>
        <v>3.3333333333333333E-2</v>
      </c>
      <c r="X3762">
        <v>38</v>
      </c>
      <c r="Y3762" s="4">
        <v>4.5999999999999996</v>
      </c>
      <c r="Z3762" s="4">
        <v>1.5</v>
      </c>
      <c r="AA3762" s="5">
        <v>73001.25</v>
      </c>
      <c r="AB3762" s="5">
        <f t="shared" si="525"/>
        <v>2117036.25</v>
      </c>
      <c r="AC3762" s="5">
        <v>53020.07</v>
      </c>
      <c r="AD3762" s="5">
        <f t="shared" si="526"/>
        <v>1590602.1</v>
      </c>
      <c r="AE3762" s="5">
        <v>92308.71</v>
      </c>
      <c r="AF3762" s="5">
        <v>27676.2</v>
      </c>
      <c r="AG3762" s="5">
        <v>10323.64</v>
      </c>
      <c r="AH3762" s="5">
        <v>2175</v>
      </c>
      <c r="AI3762" s="5">
        <v>6800</v>
      </c>
      <c r="AJ3762">
        <v>0</v>
      </c>
      <c r="AK3762" s="5">
        <v>0</v>
      </c>
      <c r="AL3762" s="5">
        <v>0</v>
      </c>
      <c r="AM3762" s="5">
        <v>17826.8</v>
      </c>
      <c r="AN3762">
        <v>4</v>
      </c>
      <c r="AO3762">
        <v>2</v>
      </c>
      <c r="AP3762" t="str">
        <f t="shared" si="527"/>
        <v>Yes</v>
      </c>
      <c r="AQ3762">
        <v>0</v>
      </c>
      <c r="AR3762" s="5">
        <f t="shared" si="528"/>
        <v>1747712.45</v>
      </c>
      <c r="AS3762" s="5">
        <f t="shared" si="529"/>
        <v>369323.8</v>
      </c>
      <c r="AT3762" t="s">
        <v>59</v>
      </c>
      <c r="AU3762" t="s">
        <v>6164</v>
      </c>
      <c r="AV3762" t="s">
        <v>6165</v>
      </c>
      <c r="AW3762" t="s">
        <v>6166</v>
      </c>
      <c r="AX3762" t="s">
        <v>6202</v>
      </c>
      <c r="AY3762">
        <v>34</v>
      </c>
      <c r="AZ3762">
        <v>1</v>
      </c>
      <c r="BA3762">
        <v>0</v>
      </c>
      <c r="BB3762" t="s">
        <v>6168</v>
      </c>
      <c r="BC3762">
        <v>0</v>
      </c>
      <c r="BD3762">
        <v>0</v>
      </c>
      <c r="BE3762" t="s">
        <v>6169</v>
      </c>
      <c r="BF3762" t="s">
        <v>6170</v>
      </c>
      <c r="BG3762">
        <v>0</v>
      </c>
      <c r="BH3762" t="s">
        <v>6171</v>
      </c>
      <c r="BI3762">
        <v>36</v>
      </c>
      <c r="BJ3762" t="s">
        <v>6172</v>
      </c>
      <c r="BK3762">
        <v>0</v>
      </c>
      <c r="BL3762">
        <v>48</v>
      </c>
      <c r="BM3762" s="3">
        <f t="shared" si="530"/>
        <v>0.625</v>
      </c>
    </row>
    <row r="3763" spans="1:65">
      <c r="A3763" t="s">
        <v>3900</v>
      </c>
      <c r="B3763" s="2">
        <v>45885</v>
      </c>
      <c r="C3763" t="s">
        <v>3137</v>
      </c>
      <c r="D3763" t="s">
        <v>3639</v>
      </c>
      <c r="E3763">
        <v>8</v>
      </c>
      <c r="F3763" t="s">
        <v>78</v>
      </c>
      <c r="G3763" t="s">
        <v>62</v>
      </c>
      <c r="H3763" t="s">
        <v>153</v>
      </c>
      <c r="I3763" t="s">
        <v>64</v>
      </c>
      <c r="J3763" t="s">
        <v>65</v>
      </c>
      <c r="K3763" t="s">
        <v>75</v>
      </c>
      <c r="L3763" t="s">
        <v>87</v>
      </c>
      <c r="M3763" t="s">
        <v>68</v>
      </c>
      <c r="N3763" t="s">
        <v>94</v>
      </c>
      <c r="O3763" t="s">
        <v>70</v>
      </c>
      <c r="P3763">
        <v>44</v>
      </c>
      <c r="Q3763">
        <v>45</v>
      </c>
      <c r="R3763">
        <v>43</v>
      </c>
      <c r="S3763">
        <v>1</v>
      </c>
      <c r="T3763">
        <f t="shared" si="522"/>
        <v>42</v>
      </c>
      <c r="U3763">
        <v>42</v>
      </c>
      <c r="V3763">
        <f t="shared" si="523"/>
        <v>0</v>
      </c>
      <c r="W3763" s="3">
        <f t="shared" si="524"/>
        <v>2.3255813953488372E-2</v>
      </c>
      <c r="X3763">
        <v>15</v>
      </c>
      <c r="Y3763" s="4">
        <v>5.6</v>
      </c>
      <c r="Z3763" s="4">
        <v>1.1000000000000001</v>
      </c>
      <c r="AA3763" s="5">
        <v>51449.62</v>
      </c>
      <c r="AB3763" s="5">
        <f t="shared" si="525"/>
        <v>2160884.04</v>
      </c>
      <c r="AC3763" s="5">
        <v>34159.019999999997</v>
      </c>
      <c r="AD3763" s="5">
        <f t="shared" si="526"/>
        <v>1468837.86</v>
      </c>
      <c r="AE3763" s="5">
        <v>94034.8</v>
      </c>
      <c r="AF3763" s="5">
        <v>27669.56</v>
      </c>
      <c r="AG3763" s="5">
        <v>8006.08</v>
      </c>
      <c r="AH3763" s="5">
        <v>1595</v>
      </c>
      <c r="AI3763" s="5">
        <v>4600</v>
      </c>
      <c r="AJ3763">
        <v>1</v>
      </c>
      <c r="AK3763" s="5">
        <v>14253</v>
      </c>
      <c r="AL3763" s="5">
        <v>0</v>
      </c>
      <c r="AM3763" s="5">
        <v>26204.5</v>
      </c>
      <c r="AN3763">
        <v>4</v>
      </c>
      <c r="AO3763">
        <v>4</v>
      </c>
      <c r="AP3763" t="str">
        <f t="shared" si="527"/>
        <v>Yes</v>
      </c>
      <c r="AQ3763">
        <v>1</v>
      </c>
      <c r="AR3763" s="5">
        <f t="shared" si="528"/>
        <v>1645200.8</v>
      </c>
      <c r="AS3763" s="5">
        <f t="shared" si="529"/>
        <v>515683.24</v>
      </c>
      <c r="AT3763" t="s">
        <v>59</v>
      </c>
      <c r="AU3763" t="s">
        <v>6194</v>
      </c>
      <c r="AV3763" t="s">
        <v>6195</v>
      </c>
      <c r="AW3763" t="s">
        <v>6183</v>
      </c>
      <c r="AX3763" t="s">
        <v>6167</v>
      </c>
      <c r="AY3763">
        <v>47</v>
      </c>
      <c r="AZ3763">
        <v>0</v>
      </c>
      <c r="BA3763">
        <v>0</v>
      </c>
      <c r="BB3763" t="s">
        <v>6168</v>
      </c>
      <c r="BC3763">
        <v>0</v>
      </c>
      <c r="BD3763">
        <v>0</v>
      </c>
      <c r="BE3763" t="s">
        <v>6169</v>
      </c>
      <c r="BF3763" t="s">
        <v>6170</v>
      </c>
      <c r="BG3763">
        <v>0</v>
      </c>
      <c r="BH3763" t="s">
        <v>6171</v>
      </c>
      <c r="BI3763">
        <v>13</v>
      </c>
      <c r="BJ3763" t="s">
        <v>6172</v>
      </c>
      <c r="BK3763">
        <v>0</v>
      </c>
      <c r="BL3763">
        <v>58</v>
      </c>
      <c r="BM3763" s="3">
        <f t="shared" si="530"/>
        <v>0.74137931034482762</v>
      </c>
    </row>
    <row r="3764" spans="1:65">
      <c r="A3764" t="s">
        <v>3901</v>
      </c>
      <c r="B3764" s="2">
        <v>45885</v>
      </c>
      <c r="C3764" t="s">
        <v>3137</v>
      </c>
      <c r="D3764" t="s">
        <v>3639</v>
      </c>
      <c r="E3764">
        <v>8</v>
      </c>
      <c r="F3764" t="s">
        <v>49</v>
      </c>
      <c r="G3764" t="s">
        <v>50</v>
      </c>
      <c r="H3764" t="s">
        <v>245</v>
      </c>
      <c r="I3764" t="s">
        <v>64</v>
      </c>
      <c r="J3764" t="s">
        <v>53</v>
      </c>
      <c r="K3764" t="s">
        <v>66</v>
      </c>
      <c r="L3764" t="s">
        <v>67</v>
      </c>
      <c r="M3764" t="s">
        <v>68</v>
      </c>
      <c r="N3764" t="s">
        <v>109</v>
      </c>
      <c r="O3764" t="s">
        <v>82</v>
      </c>
      <c r="P3764">
        <v>59</v>
      </c>
      <c r="Q3764">
        <v>60</v>
      </c>
      <c r="R3764">
        <v>58</v>
      </c>
      <c r="S3764">
        <v>5</v>
      </c>
      <c r="T3764">
        <f t="shared" si="522"/>
        <v>53</v>
      </c>
      <c r="U3764">
        <v>53</v>
      </c>
      <c r="V3764">
        <f t="shared" si="523"/>
        <v>0</v>
      </c>
      <c r="W3764" s="3">
        <f t="shared" si="524"/>
        <v>8.6206896551724144E-2</v>
      </c>
      <c r="X3764">
        <v>26</v>
      </c>
      <c r="Y3764" s="4">
        <v>4.9000000000000004</v>
      </c>
      <c r="Z3764" s="4">
        <v>1</v>
      </c>
      <c r="AA3764" s="5">
        <v>33622.71</v>
      </c>
      <c r="AB3764" s="5">
        <f t="shared" si="525"/>
        <v>1782003.63</v>
      </c>
      <c r="AC3764" s="5">
        <v>22011.56</v>
      </c>
      <c r="AD3764" s="5">
        <f t="shared" si="526"/>
        <v>1276670.48</v>
      </c>
      <c r="AE3764" s="5">
        <v>96788.86</v>
      </c>
      <c r="AF3764" s="5">
        <v>27888.99</v>
      </c>
      <c r="AG3764" s="5">
        <v>9613.17</v>
      </c>
      <c r="AH3764" s="5">
        <v>1450</v>
      </c>
      <c r="AI3764" s="5">
        <v>19929.77</v>
      </c>
      <c r="AJ3764">
        <v>1</v>
      </c>
      <c r="AK3764" s="5">
        <v>8755.9</v>
      </c>
      <c r="AL3764" s="5">
        <v>0</v>
      </c>
      <c r="AM3764" s="5">
        <v>85342.34</v>
      </c>
      <c r="AN3764">
        <v>8</v>
      </c>
      <c r="AO3764">
        <v>12</v>
      </c>
      <c r="AP3764" t="str">
        <f t="shared" si="527"/>
        <v>No</v>
      </c>
      <c r="AQ3764">
        <v>3</v>
      </c>
      <c r="AR3764" s="5">
        <f t="shared" si="528"/>
        <v>1526439.51</v>
      </c>
      <c r="AS3764" s="5">
        <f t="shared" si="529"/>
        <v>255564.12</v>
      </c>
      <c r="AT3764" t="s">
        <v>1641</v>
      </c>
      <c r="AU3764" t="s">
        <v>6199</v>
      </c>
      <c r="AV3764" t="s">
        <v>6200</v>
      </c>
      <c r="AW3764" t="s">
        <v>6175</v>
      </c>
      <c r="AX3764" t="s">
        <v>6167</v>
      </c>
      <c r="AY3764">
        <v>60</v>
      </c>
      <c r="AZ3764">
        <v>0</v>
      </c>
      <c r="BA3764">
        <v>0</v>
      </c>
      <c r="BB3764" t="s">
        <v>6168</v>
      </c>
      <c r="BC3764">
        <v>3</v>
      </c>
      <c r="BD3764">
        <v>1</v>
      </c>
      <c r="BE3764" t="s">
        <v>6178</v>
      </c>
      <c r="BF3764" t="s">
        <v>6210</v>
      </c>
      <c r="BG3764">
        <v>0</v>
      </c>
      <c r="BH3764" t="s">
        <v>6171</v>
      </c>
      <c r="BI3764">
        <v>23</v>
      </c>
      <c r="BJ3764" t="s">
        <v>6172</v>
      </c>
      <c r="BK3764">
        <v>0</v>
      </c>
      <c r="BL3764">
        <v>70</v>
      </c>
      <c r="BM3764" s="3">
        <f t="shared" si="530"/>
        <v>0.82857142857142863</v>
      </c>
    </row>
    <row r="3765" spans="1:65">
      <c r="A3765" t="s">
        <v>3902</v>
      </c>
      <c r="B3765" s="2">
        <v>45885</v>
      </c>
      <c r="C3765" t="s">
        <v>3137</v>
      </c>
      <c r="D3765" t="s">
        <v>3639</v>
      </c>
      <c r="E3765">
        <v>8</v>
      </c>
      <c r="F3765" t="s">
        <v>72</v>
      </c>
      <c r="G3765" t="s">
        <v>50</v>
      </c>
      <c r="H3765" t="s">
        <v>73</v>
      </c>
      <c r="I3765" t="s">
        <v>52</v>
      </c>
      <c r="J3765" t="s">
        <v>53</v>
      </c>
      <c r="K3765" t="s">
        <v>66</v>
      </c>
      <c r="L3765" t="s">
        <v>92</v>
      </c>
      <c r="M3765" t="s">
        <v>56</v>
      </c>
      <c r="N3765" t="s">
        <v>76</v>
      </c>
      <c r="O3765" t="s">
        <v>58</v>
      </c>
      <c r="P3765">
        <v>50</v>
      </c>
      <c r="Q3765">
        <v>51</v>
      </c>
      <c r="R3765">
        <v>50</v>
      </c>
      <c r="S3765">
        <v>1</v>
      </c>
      <c r="T3765">
        <f t="shared" si="522"/>
        <v>49</v>
      </c>
      <c r="U3765">
        <v>48</v>
      </c>
      <c r="V3765">
        <f t="shared" si="523"/>
        <v>1</v>
      </c>
      <c r="W3765" s="3">
        <f t="shared" si="524"/>
        <v>0.02</v>
      </c>
      <c r="X3765">
        <v>27</v>
      </c>
      <c r="Y3765" s="4">
        <v>2.9</v>
      </c>
      <c r="Z3765" s="4">
        <v>0.7</v>
      </c>
      <c r="AA3765" s="5">
        <v>33771.46</v>
      </c>
      <c r="AB3765" s="5">
        <f t="shared" si="525"/>
        <v>1621030.08</v>
      </c>
      <c r="AC3765" s="5">
        <v>23902.799999999999</v>
      </c>
      <c r="AD3765" s="5">
        <f t="shared" si="526"/>
        <v>1195140</v>
      </c>
      <c r="AE3765" s="5">
        <v>90712.92</v>
      </c>
      <c r="AF3765" s="5">
        <v>23284.21</v>
      </c>
      <c r="AG3765" s="5">
        <v>9079.49</v>
      </c>
      <c r="AH3765" s="5">
        <v>1015</v>
      </c>
      <c r="AI3765" s="5">
        <v>3200</v>
      </c>
      <c r="AJ3765">
        <v>0</v>
      </c>
      <c r="AK3765" s="5">
        <v>0</v>
      </c>
      <c r="AL3765" s="5">
        <v>685.24</v>
      </c>
      <c r="AM3765" s="5">
        <v>29694.15</v>
      </c>
      <c r="AN3765">
        <v>4</v>
      </c>
      <c r="AO3765">
        <v>3</v>
      </c>
      <c r="AP3765" t="str">
        <f t="shared" si="527"/>
        <v>Yes</v>
      </c>
      <c r="AQ3765">
        <v>1</v>
      </c>
      <c r="AR3765" s="5">
        <f t="shared" si="528"/>
        <v>1352811.01</v>
      </c>
      <c r="AS3765" s="5">
        <f t="shared" si="529"/>
        <v>268219.07</v>
      </c>
      <c r="AT3765" t="s">
        <v>59</v>
      </c>
      <c r="AU3765" t="s">
        <v>6164</v>
      </c>
      <c r="AV3765" t="s">
        <v>6165</v>
      </c>
      <c r="AW3765" t="s">
        <v>6166</v>
      </c>
      <c r="AX3765" t="s">
        <v>6167</v>
      </c>
      <c r="AY3765">
        <v>53</v>
      </c>
      <c r="AZ3765">
        <v>0</v>
      </c>
      <c r="BA3765">
        <v>13</v>
      </c>
      <c r="BB3765" t="s">
        <v>6198</v>
      </c>
      <c r="BC3765">
        <v>0</v>
      </c>
      <c r="BD3765">
        <v>0</v>
      </c>
      <c r="BE3765" t="s">
        <v>6169</v>
      </c>
      <c r="BF3765" t="s">
        <v>6170</v>
      </c>
      <c r="BG3765">
        <v>1</v>
      </c>
      <c r="BH3765" t="s">
        <v>6186</v>
      </c>
      <c r="BI3765">
        <v>26</v>
      </c>
      <c r="BJ3765" t="s">
        <v>6172</v>
      </c>
      <c r="BK3765">
        <v>0</v>
      </c>
      <c r="BL3765">
        <v>72</v>
      </c>
      <c r="BM3765" s="3">
        <f t="shared" si="530"/>
        <v>0.69444444444444442</v>
      </c>
    </row>
    <row r="3766" spans="1:65">
      <c r="A3766" t="s">
        <v>3903</v>
      </c>
      <c r="B3766" s="2">
        <v>45885</v>
      </c>
      <c r="C3766" t="s">
        <v>3137</v>
      </c>
      <c r="D3766" t="s">
        <v>3639</v>
      </c>
      <c r="E3766">
        <v>8</v>
      </c>
      <c r="F3766" t="s">
        <v>72</v>
      </c>
      <c r="G3766" t="s">
        <v>79</v>
      </c>
      <c r="H3766" t="s">
        <v>159</v>
      </c>
      <c r="I3766" t="s">
        <v>64</v>
      </c>
      <c r="J3766" t="s">
        <v>65</v>
      </c>
      <c r="K3766" t="s">
        <v>75</v>
      </c>
      <c r="L3766" t="s">
        <v>67</v>
      </c>
      <c r="M3766" t="s">
        <v>68</v>
      </c>
      <c r="N3766" t="s">
        <v>76</v>
      </c>
      <c r="O3766" t="s">
        <v>120</v>
      </c>
      <c r="P3766">
        <v>48</v>
      </c>
      <c r="Q3766">
        <v>50</v>
      </c>
      <c r="R3766">
        <v>50</v>
      </c>
      <c r="S3766">
        <v>1</v>
      </c>
      <c r="T3766">
        <f t="shared" si="522"/>
        <v>49</v>
      </c>
      <c r="U3766">
        <v>47</v>
      </c>
      <c r="V3766">
        <f t="shared" si="523"/>
        <v>2</v>
      </c>
      <c r="W3766" s="3">
        <f t="shared" si="524"/>
        <v>0.02</v>
      </c>
      <c r="X3766">
        <v>16</v>
      </c>
      <c r="Y3766" s="4">
        <v>4.9000000000000004</v>
      </c>
      <c r="Z3766" s="4">
        <v>0.9</v>
      </c>
      <c r="AA3766" s="5">
        <v>51817.09</v>
      </c>
      <c r="AB3766" s="5">
        <f t="shared" si="525"/>
        <v>2435403.23</v>
      </c>
      <c r="AC3766" s="5">
        <v>32378.77</v>
      </c>
      <c r="AD3766" s="5">
        <f t="shared" si="526"/>
        <v>1618938.5</v>
      </c>
      <c r="AE3766" s="5">
        <v>107595.77</v>
      </c>
      <c r="AF3766" s="5">
        <v>30708.68</v>
      </c>
      <c r="AG3766" s="5">
        <v>8599.9699999999993</v>
      </c>
      <c r="AH3766" s="5">
        <v>1305</v>
      </c>
      <c r="AI3766" s="5">
        <v>4600</v>
      </c>
      <c r="AJ3766">
        <v>1</v>
      </c>
      <c r="AK3766" s="5">
        <v>13764.3</v>
      </c>
      <c r="AL3766" s="5">
        <v>1875.87</v>
      </c>
      <c r="AM3766" s="5">
        <v>28783.06</v>
      </c>
      <c r="AN3766">
        <v>4</v>
      </c>
      <c r="AO3766">
        <v>4</v>
      </c>
      <c r="AP3766" t="str">
        <f t="shared" si="527"/>
        <v>Yes</v>
      </c>
      <c r="AQ3766">
        <v>1</v>
      </c>
      <c r="AR3766" s="5">
        <f t="shared" si="528"/>
        <v>1816171.15</v>
      </c>
      <c r="AS3766" s="5">
        <f t="shared" si="529"/>
        <v>619232.07999999996</v>
      </c>
      <c r="AT3766" t="s">
        <v>59</v>
      </c>
      <c r="AU3766" t="s">
        <v>6173</v>
      </c>
      <c r="AV3766" t="s">
        <v>6174</v>
      </c>
      <c r="AW3766" t="s">
        <v>6175</v>
      </c>
      <c r="AX3766" t="s">
        <v>6184</v>
      </c>
      <c r="AY3766">
        <v>52</v>
      </c>
      <c r="AZ3766">
        <v>2</v>
      </c>
      <c r="BA3766">
        <v>21</v>
      </c>
      <c r="BB3766" t="s">
        <v>6185</v>
      </c>
      <c r="BC3766">
        <v>0</v>
      </c>
      <c r="BD3766">
        <v>0</v>
      </c>
      <c r="BE3766" t="s">
        <v>6169</v>
      </c>
      <c r="BF3766" t="s">
        <v>6210</v>
      </c>
      <c r="BG3766">
        <v>0</v>
      </c>
      <c r="BH3766" t="s">
        <v>6171</v>
      </c>
      <c r="BI3766">
        <v>18</v>
      </c>
      <c r="BJ3766" t="s">
        <v>6172</v>
      </c>
      <c r="BK3766">
        <v>0</v>
      </c>
      <c r="BL3766">
        <v>62</v>
      </c>
      <c r="BM3766" s="3">
        <f t="shared" si="530"/>
        <v>0.80645161290322576</v>
      </c>
    </row>
    <row r="3767" spans="1:65">
      <c r="A3767" t="s">
        <v>3904</v>
      </c>
      <c r="B3767" s="2">
        <v>45885</v>
      </c>
      <c r="C3767" t="s">
        <v>3137</v>
      </c>
      <c r="D3767" t="s">
        <v>3639</v>
      </c>
      <c r="E3767">
        <v>8</v>
      </c>
      <c r="F3767" t="s">
        <v>61</v>
      </c>
      <c r="G3767" t="s">
        <v>62</v>
      </c>
      <c r="H3767" t="s">
        <v>96</v>
      </c>
      <c r="I3767" t="s">
        <v>52</v>
      </c>
      <c r="J3767" t="s">
        <v>53</v>
      </c>
      <c r="K3767" t="s">
        <v>75</v>
      </c>
      <c r="L3767" t="s">
        <v>55</v>
      </c>
      <c r="M3767" t="s">
        <v>56</v>
      </c>
      <c r="N3767" t="s">
        <v>94</v>
      </c>
      <c r="O3767" t="s">
        <v>70</v>
      </c>
      <c r="P3767">
        <v>65</v>
      </c>
      <c r="Q3767">
        <v>67</v>
      </c>
      <c r="R3767">
        <v>65</v>
      </c>
      <c r="S3767">
        <v>2</v>
      </c>
      <c r="T3767">
        <f t="shared" si="522"/>
        <v>63</v>
      </c>
      <c r="U3767">
        <v>62</v>
      </c>
      <c r="V3767">
        <f t="shared" si="523"/>
        <v>1</v>
      </c>
      <c r="W3767" s="3">
        <f t="shared" si="524"/>
        <v>3.0769230769230771E-2</v>
      </c>
      <c r="X3767">
        <v>38</v>
      </c>
      <c r="Y3767" s="4">
        <v>2.9</v>
      </c>
      <c r="Z3767" s="4">
        <v>0.9</v>
      </c>
      <c r="AA3767" s="5">
        <v>35967.67</v>
      </c>
      <c r="AB3767" s="5">
        <f t="shared" si="525"/>
        <v>2229995.54</v>
      </c>
      <c r="AC3767" s="5">
        <v>23559.57</v>
      </c>
      <c r="AD3767" s="5">
        <f t="shared" si="526"/>
        <v>1531372.05</v>
      </c>
      <c r="AE3767" s="5">
        <v>115402.13</v>
      </c>
      <c r="AF3767" s="5">
        <v>29098.89</v>
      </c>
      <c r="AG3767" s="5">
        <v>10311.51</v>
      </c>
      <c r="AH3767" s="5">
        <v>1305</v>
      </c>
      <c r="AI3767" s="5">
        <v>6400</v>
      </c>
      <c r="AJ3767">
        <v>0</v>
      </c>
      <c r="AK3767" s="5">
        <v>0</v>
      </c>
      <c r="AL3767" s="5">
        <v>636.21</v>
      </c>
      <c r="AM3767" s="5">
        <v>39842.839999999997</v>
      </c>
      <c r="AN3767">
        <v>4</v>
      </c>
      <c r="AO3767">
        <v>3</v>
      </c>
      <c r="AP3767" t="str">
        <f t="shared" si="527"/>
        <v>Yes</v>
      </c>
      <c r="AQ3767">
        <v>1</v>
      </c>
      <c r="AR3767" s="5">
        <f t="shared" si="528"/>
        <v>1734368.63</v>
      </c>
      <c r="AS3767" s="5">
        <f t="shared" si="529"/>
        <v>495626.91</v>
      </c>
      <c r="AT3767" t="s">
        <v>59</v>
      </c>
      <c r="AU3767" t="s">
        <v>6164</v>
      </c>
      <c r="AV3767" t="s">
        <v>6165</v>
      </c>
      <c r="AW3767" t="s">
        <v>6166</v>
      </c>
      <c r="AX3767" t="s">
        <v>6167</v>
      </c>
      <c r="AY3767">
        <v>68</v>
      </c>
      <c r="AZ3767">
        <v>1</v>
      </c>
      <c r="BA3767">
        <v>11</v>
      </c>
      <c r="BB3767" t="s">
        <v>6191</v>
      </c>
      <c r="BC3767">
        <v>0</v>
      </c>
      <c r="BD3767">
        <v>0</v>
      </c>
      <c r="BE3767" t="s">
        <v>6169</v>
      </c>
      <c r="BF3767" t="s">
        <v>6170</v>
      </c>
      <c r="BG3767">
        <v>1</v>
      </c>
      <c r="BH3767" t="s">
        <v>6179</v>
      </c>
      <c r="BI3767">
        <v>37</v>
      </c>
      <c r="BJ3767" t="s">
        <v>6172</v>
      </c>
      <c r="BK3767">
        <v>0</v>
      </c>
      <c r="BL3767">
        <v>70</v>
      </c>
      <c r="BM3767" s="3">
        <f t="shared" si="530"/>
        <v>0.9285714285714286</v>
      </c>
    </row>
    <row r="3768" spans="1:65">
      <c r="A3768" t="s">
        <v>3905</v>
      </c>
      <c r="B3768" s="2">
        <v>45886</v>
      </c>
      <c r="C3768" t="s">
        <v>3137</v>
      </c>
      <c r="D3768" t="s">
        <v>3639</v>
      </c>
      <c r="E3768">
        <v>8</v>
      </c>
      <c r="F3768" t="s">
        <v>78</v>
      </c>
      <c r="G3768" t="s">
        <v>62</v>
      </c>
      <c r="H3768" t="s">
        <v>168</v>
      </c>
      <c r="I3768" t="s">
        <v>64</v>
      </c>
      <c r="J3768" t="s">
        <v>53</v>
      </c>
      <c r="K3768" t="s">
        <v>66</v>
      </c>
      <c r="L3768" t="s">
        <v>92</v>
      </c>
      <c r="M3768" t="s">
        <v>56</v>
      </c>
      <c r="N3768" t="s">
        <v>69</v>
      </c>
      <c r="O3768" t="s">
        <v>82</v>
      </c>
      <c r="P3768">
        <v>70</v>
      </c>
      <c r="Q3768">
        <v>71</v>
      </c>
      <c r="R3768">
        <v>68</v>
      </c>
      <c r="S3768">
        <v>1</v>
      </c>
      <c r="T3768">
        <f t="shared" si="522"/>
        <v>67</v>
      </c>
      <c r="U3768">
        <v>67</v>
      </c>
      <c r="V3768">
        <f t="shared" si="523"/>
        <v>0</v>
      </c>
      <c r="W3768" s="3">
        <f t="shared" si="524"/>
        <v>1.4705882352941176E-2</v>
      </c>
      <c r="X3768">
        <v>22</v>
      </c>
      <c r="Y3768" s="4">
        <v>2.1</v>
      </c>
      <c r="Z3768" s="4">
        <v>1.3</v>
      </c>
      <c r="AA3768" s="5">
        <v>33610.25</v>
      </c>
      <c r="AB3768" s="5">
        <f t="shared" si="525"/>
        <v>2251886.75</v>
      </c>
      <c r="AC3768" s="5">
        <v>23769.39</v>
      </c>
      <c r="AD3768" s="5">
        <f t="shared" si="526"/>
        <v>1616318.52</v>
      </c>
      <c r="AE3768" s="5">
        <v>112815.54</v>
      </c>
      <c r="AF3768" s="5">
        <v>31850.76</v>
      </c>
      <c r="AG3768" s="5">
        <v>9349.1</v>
      </c>
      <c r="AH3768" s="5">
        <v>1885</v>
      </c>
      <c r="AI3768" s="5">
        <v>3200</v>
      </c>
      <c r="AJ3768">
        <v>0</v>
      </c>
      <c r="AK3768" s="5">
        <v>0</v>
      </c>
      <c r="AL3768" s="5">
        <v>0</v>
      </c>
      <c r="AM3768" s="5">
        <v>44777.04</v>
      </c>
      <c r="AN3768">
        <v>4</v>
      </c>
      <c r="AO3768">
        <v>4</v>
      </c>
      <c r="AP3768" t="str">
        <f t="shared" si="527"/>
        <v>Yes</v>
      </c>
      <c r="AQ3768">
        <v>1</v>
      </c>
      <c r="AR3768" s="5">
        <f t="shared" si="528"/>
        <v>1820195.96</v>
      </c>
      <c r="AS3768" s="5">
        <f t="shared" si="529"/>
        <v>431690.79</v>
      </c>
      <c r="AT3768" t="s">
        <v>59</v>
      </c>
      <c r="AU3768" t="s">
        <v>6164</v>
      </c>
      <c r="AV3768" t="s">
        <v>6165</v>
      </c>
      <c r="AW3768" t="s">
        <v>6166</v>
      </c>
      <c r="AX3768" t="s">
        <v>6167</v>
      </c>
      <c r="AY3768">
        <v>72</v>
      </c>
      <c r="AZ3768">
        <v>2</v>
      </c>
      <c r="BA3768">
        <v>0</v>
      </c>
      <c r="BB3768" t="s">
        <v>6168</v>
      </c>
      <c r="BC3768">
        <v>0</v>
      </c>
      <c r="BD3768">
        <v>0</v>
      </c>
      <c r="BE3768" t="s">
        <v>6169</v>
      </c>
      <c r="BF3768" t="s">
        <v>6170</v>
      </c>
      <c r="BG3768">
        <v>0</v>
      </c>
      <c r="BH3768" t="s">
        <v>6171</v>
      </c>
      <c r="BI3768">
        <v>22</v>
      </c>
      <c r="BJ3768" t="s">
        <v>6172</v>
      </c>
      <c r="BK3768">
        <v>0</v>
      </c>
      <c r="BL3768">
        <v>76</v>
      </c>
      <c r="BM3768" s="3">
        <f t="shared" si="530"/>
        <v>0.89473684210526316</v>
      </c>
    </row>
    <row r="3769" spans="1:65">
      <c r="A3769" t="s">
        <v>3906</v>
      </c>
      <c r="B3769" s="2">
        <v>45886</v>
      </c>
      <c r="C3769" t="s">
        <v>3137</v>
      </c>
      <c r="D3769" t="s">
        <v>3639</v>
      </c>
      <c r="E3769">
        <v>8</v>
      </c>
      <c r="F3769" t="s">
        <v>49</v>
      </c>
      <c r="G3769" t="s">
        <v>62</v>
      </c>
      <c r="H3769" t="s">
        <v>141</v>
      </c>
      <c r="I3769" t="s">
        <v>64</v>
      </c>
      <c r="J3769" t="s">
        <v>65</v>
      </c>
      <c r="K3769" t="s">
        <v>75</v>
      </c>
      <c r="L3769" t="s">
        <v>87</v>
      </c>
      <c r="M3769" t="s">
        <v>56</v>
      </c>
      <c r="N3769" t="s">
        <v>69</v>
      </c>
      <c r="O3769" t="s">
        <v>82</v>
      </c>
      <c r="P3769">
        <v>47</v>
      </c>
      <c r="Q3769">
        <v>47</v>
      </c>
      <c r="R3769">
        <v>47</v>
      </c>
      <c r="S3769">
        <v>1</v>
      </c>
      <c r="T3769">
        <f t="shared" si="522"/>
        <v>46</v>
      </c>
      <c r="U3769">
        <v>46</v>
      </c>
      <c r="V3769">
        <f t="shared" si="523"/>
        <v>0</v>
      </c>
      <c r="W3769" s="3">
        <f t="shared" si="524"/>
        <v>2.1276595744680851E-2</v>
      </c>
      <c r="X3769">
        <v>23</v>
      </c>
      <c r="Y3769" s="4">
        <v>6.2</v>
      </c>
      <c r="Z3769" s="4">
        <v>1.1000000000000001</v>
      </c>
      <c r="AA3769" s="5">
        <v>52161.54</v>
      </c>
      <c r="AB3769" s="5">
        <f t="shared" si="525"/>
        <v>2399430.84</v>
      </c>
      <c r="AC3769" s="5">
        <v>35498.019999999997</v>
      </c>
      <c r="AD3769" s="5">
        <f t="shared" si="526"/>
        <v>1668406.94</v>
      </c>
      <c r="AE3769" s="5">
        <v>101265.35</v>
      </c>
      <c r="AF3769" s="5">
        <v>30722.18</v>
      </c>
      <c r="AG3769" s="5">
        <v>9157.81</v>
      </c>
      <c r="AH3769" s="5">
        <v>1595</v>
      </c>
      <c r="AI3769" s="5">
        <v>4600</v>
      </c>
      <c r="AJ3769">
        <v>0</v>
      </c>
      <c r="AK3769" s="5">
        <v>0</v>
      </c>
      <c r="AL3769" s="5">
        <v>0</v>
      </c>
      <c r="AM3769" s="5">
        <v>28977.86</v>
      </c>
      <c r="AN3769">
        <v>4</v>
      </c>
      <c r="AO3769">
        <v>2</v>
      </c>
      <c r="AP3769" t="str">
        <f t="shared" si="527"/>
        <v>Yes</v>
      </c>
      <c r="AQ3769">
        <v>1</v>
      </c>
      <c r="AR3769" s="5">
        <f t="shared" si="528"/>
        <v>1844725.14</v>
      </c>
      <c r="AS3769" s="5">
        <f t="shared" si="529"/>
        <v>554705.69999999995</v>
      </c>
      <c r="AT3769" t="s">
        <v>59</v>
      </c>
      <c r="AU3769" t="s">
        <v>6164</v>
      </c>
      <c r="AV3769" t="s">
        <v>6165</v>
      </c>
      <c r="AW3769" t="s">
        <v>6166</v>
      </c>
      <c r="AX3769" t="s">
        <v>6184</v>
      </c>
      <c r="AY3769">
        <v>47</v>
      </c>
      <c r="AZ3769">
        <v>0</v>
      </c>
      <c r="BA3769">
        <v>0</v>
      </c>
      <c r="BB3769" t="s">
        <v>6168</v>
      </c>
      <c r="BC3769">
        <v>0</v>
      </c>
      <c r="BD3769">
        <v>0</v>
      </c>
      <c r="BE3769" t="s">
        <v>6169</v>
      </c>
      <c r="BF3769" t="s">
        <v>6170</v>
      </c>
      <c r="BG3769">
        <v>0</v>
      </c>
      <c r="BH3769" t="s">
        <v>6171</v>
      </c>
      <c r="BI3769">
        <v>39</v>
      </c>
      <c r="BJ3769" t="s">
        <v>6172</v>
      </c>
      <c r="BK3769">
        <v>0</v>
      </c>
      <c r="BL3769">
        <v>59</v>
      </c>
      <c r="BM3769" s="3">
        <f t="shared" si="530"/>
        <v>0.79661016949152541</v>
      </c>
    </row>
    <row r="3770" spans="1:65">
      <c r="A3770" t="s">
        <v>3907</v>
      </c>
      <c r="B3770" s="2">
        <v>45886</v>
      </c>
      <c r="C3770" t="s">
        <v>3137</v>
      </c>
      <c r="D3770" t="s">
        <v>3639</v>
      </c>
      <c r="E3770">
        <v>8</v>
      </c>
      <c r="F3770" t="s">
        <v>72</v>
      </c>
      <c r="G3770" t="s">
        <v>50</v>
      </c>
      <c r="H3770" t="s">
        <v>73</v>
      </c>
      <c r="I3770" t="s">
        <v>64</v>
      </c>
      <c r="J3770" t="s">
        <v>65</v>
      </c>
      <c r="K3770" t="s">
        <v>75</v>
      </c>
      <c r="L3770" t="s">
        <v>92</v>
      </c>
      <c r="M3770" t="s">
        <v>56</v>
      </c>
      <c r="N3770" t="s">
        <v>76</v>
      </c>
      <c r="O3770" t="s">
        <v>82</v>
      </c>
      <c r="P3770">
        <v>47</v>
      </c>
      <c r="Q3770">
        <v>49</v>
      </c>
      <c r="R3770">
        <v>49</v>
      </c>
      <c r="S3770">
        <v>1</v>
      </c>
      <c r="T3770">
        <f t="shared" si="522"/>
        <v>48</v>
      </c>
      <c r="U3770">
        <v>46</v>
      </c>
      <c r="V3770">
        <f t="shared" si="523"/>
        <v>2</v>
      </c>
      <c r="W3770" s="3">
        <f t="shared" si="524"/>
        <v>2.0408163265306121E-2</v>
      </c>
      <c r="X3770">
        <v>25</v>
      </c>
      <c r="Y3770" s="4">
        <v>2.1</v>
      </c>
      <c r="Z3770" s="4">
        <v>0.9</v>
      </c>
      <c r="AA3770" s="5">
        <v>51402.080000000002</v>
      </c>
      <c r="AB3770" s="5">
        <f t="shared" si="525"/>
        <v>2364495.6800000002</v>
      </c>
      <c r="AC3770" s="5">
        <v>35325.760000000002</v>
      </c>
      <c r="AD3770" s="5">
        <f t="shared" si="526"/>
        <v>1730962.24</v>
      </c>
      <c r="AE3770" s="5">
        <v>104950.83</v>
      </c>
      <c r="AF3770" s="5">
        <v>29864.98</v>
      </c>
      <c r="AG3770" s="5">
        <v>9182.5400000000009</v>
      </c>
      <c r="AH3770" s="5">
        <v>1305</v>
      </c>
      <c r="AI3770" s="5">
        <v>4600</v>
      </c>
      <c r="AJ3770">
        <v>0</v>
      </c>
      <c r="AK3770" s="5">
        <v>0</v>
      </c>
      <c r="AL3770" s="5">
        <v>1995.86</v>
      </c>
      <c r="AM3770" s="5">
        <v>32880.199999999997</v>
      </c>
      <c r="AN3770">
        <v>4</v>
      </c>
      <c r="AO3770">
        <v>5</v>
      </c>
      <c r="AP3770" t="str">
        <f t="shared" si="527"/>
        <v>No</v>
      </c>
      <c r="AQ3770">
        <v>1</v>
      </c>
      <c r="AR3770" s="5">
        <f t="shared" si="528"/>
        <v>1915741.65</v>
      </c>
      <c r="AS3770" s="5">
        <f t="shared" si="529"/>
        <v>448754.03</v>
      </c>
      <c r="AT3770" t="s">
        <v>59</v>
      </c>
      <c r="AU3770" t="s">
        <v>6164</v>
      </c>
      <c r="AV3770" t="s">
        <v>6165</v>
      </c>
      <c r="AW3770" t="s">
        <v>6166</v>
      </c>
      <c r="AX3770" t="s">
        <v>6184</v>
      </c>
      <c r="AY3770">
        <v>50</v>
      </c>
      <c r="AZ3770">
        <v>0</v>
      </c>
      <c r="BA3770">
        <v>22</v>
      </c>
      <c r="BB3770" t="s">
        <v>6180</v>
      </c>
      <c r="BC3770">
        <v>0</v>
      </c>
      <c r="BD3770">
        <v>1</v>
      </c>
      <c r="BE3770" t="s">
        <v>6188</v>
      </c>
      <c r="BF3770" t="s">
        <v>6170</v>
      </c>
      <c r="BG3770">
        <v>0</v>
      </c>
      <c r="BH3770" t="s">
        <v>6171</v>
      </c>
      <c r="BI3770">
        <v>56</v>
      </c>
      <c r="BJ3770" t="s">
        <v>6187</v>
      </c>
      <c r="BK3770">
        <v>0</v>
      </c>
      <c r="BL3770">
        <v>61</v>
      </c>
      <c r="BM3770" s="3">
        <f t="shared" si="530"/>
        <v>0.80327868852459017</v>
      </c>
    </row>
    <row r="3771" spans="1:65">
      <c r="A3771" t="s">
        <v>3908</v>
      </c>
      <c r="B3771" s="2">
        <v>45886</v>
      </c>
      <c r="C3771" t="s">
        <v>3137</v>
      </c>
      <c r="D3771" t="s">
        <v>3639</v>
      </c>
      <c r="E3771">
        <v>8</v>
      </c>
      <c r="F3771" t="s">
        <v>72</v>
      </c>
      <c r="G3771" t="s">
        <v>50</v>
      </c>
      <c r="H3771" t="s">
        <v>179</v>
      </c>
      <c r="I3771" t="s">
        <v>74</v>
      </c>
      <c r="J3771" t="s">
        <v>81</v>
      </c>
      <c r="K3771" t="s">
        <v>54</v>
      </c>
      <c r="L3771" t="s">
        <v>87</v>
      </c>
      <c r="M3771" t="s">
        <v>56</v>
      </c>
      <c r="N3771" t="s">
        <v>94</v>
      </c>
      <c r="O3771" t="s">
        <v>70</v>
      </c>
      <c r="P3771">
        <v>36</v>
      </c>
      <c r="Q3771">
        <v>38</v>
      </c>
      <c r="R3771">
        <v>40</v>
      </c>
      <c r="S3771">
        <v>1</v>
      </c>
      <c r="T3771">
        <f t="shared" si="522"/>
        <v>39</v>
      </c>
      <c r="U3771">
        <v>35</v>
      </c>
      <c r="V3771">
        <f t="shared" si="523"/>
        <v>4</v>
      </c>
      <c r="W3771" s="3">
        <f t="shared" si="524"/>
        <v>2.5000000000000001E-2</v>
      </c>
      <c r="X3771">
        <v>28</v>
      </c>
      <c r="Y3771" s="4">
        <v>3.3</v>
      </c>
      <c r="Z3771" s="4">
        <v>0.9</v>
      </c>
      <c r="AA3771" s="5">
        <v>83215.350000000006</v>
      </c>
      <c r="AB3771" s="5">
        <f t="shared" si="525"/>
        <v>2912537.25</v>
      </c>
      <c r="AC3771" s="5">
        <v>54738.45</v>
      </c>
      <c r="AD3771" s="5">
        <f t="shared" si="526"/>
        <v>2189538</v>
      </c>
      <c r="AE3771" s="5">
        <v>122656.88</v>
      </c>
      <c r="AF3771" s="5">
        <v>35021.019999999997</v>
      </c>
      <c r="AG3771" s="5">
        <v>9590.0499999999993</v>
      </c>
      <c r="AH3771" s="5">
        <v>1305</v>
      </c>
      <c r="AI3771" s="5">
        <v>6800</v>
      </c>
      <c r="AJ3771">
        <v>0</v>
      </c>
      <c r="AK3771" s="5">
        <v>0</v>
      </c>
      <c r="AL3771" s="5">
        <v>6197.67</v>
      </c>
      <c r="AM3771" s="5">
        <v>21812.880000000001</v>
      </c>
      <c r="AN3771">
        <v>4</v>
      </c>
      <c r="AO3771">
        <v>4</v>
      </c>
      <c r="AP3771" t="str">
        <f t="shared" si="527"/>
        <v>Yes</v>
      </c>
      <c r="AQ3771">
        <v>1</v>
      </c>
      <c r="AR3771" s="5">
        <f t="shared" si="528"/>
        <v>2392921.5</v>
      </c>
      <c r="AS3771" s="5">
        <f t="shared" si="529"/>
        <v>519615.75</v>
      </c>
      <c r="AT3771" t="s">
        <v>59</v>
      </c>
      <c r="AU3771" t="s">
        <v>6164</v>
      </c>
      <c r="AV3771" t="s">
        <v>6165</v>
      </c>
      <c r="AW3771" t="s">
        <v>6166</v>
      </c>
      <c r="AX3771" t="s">
        <v>6184</v>
      </c>
      <c r="AY3771">
        <v>37</v>
      </c>
      <c r="AZ3771">
        <v>0</v>
      </c>
      <c r="BA3771">
        <v>24</v>
      </c>
      <c r="BB3771" t="s">
        <v>6180</v>
      </c>
      <c r="BC3771">
        <v>0</v>
      </c>
      <c r="BD3771">
        <v>0</v>
      </c>
      <c r="BE3771" t="s">
        <v>6169</v>
      </c>
      <c r="BF3771" t="s">
        <v>6170</v>
      </c>
      <c r="BG3771">
        <v>0</v>
      </c>
      <c r="BH3771" t="s">
        <v>6171</v>
      </c>
      <c r="BI3771">
        <v>37</v>
      </c>
      <c r="BJ3771" t="s">
        <v>6172</v>
      </c>
      <c r="BK3771">
        <v>0</v>
      </c>
      <c r="BL3771">
        <v>46</v>
      </c>
      <c r="BM3771" s="3">
        <f t="shared" si="530"/>
        <v>0.86956521739130432</v>
      </c>
    </row>
    <row r="3772" spans="1:65">
      <c r="A3772" t="s">
        <v>3909</v>
      </c>
      <c r="B3772" s="2">
        <v>45886</v>
      </c>
      <c r="C3772" t="s">
        <v>3137</v>
      </c>
      <c r="D3772" t="s">
        <v>3639</v>
      </c>
      <c r="E3772">
        <v>8</v>
      </c>
      <c r="F3772" t="s">
        <v>49</v>
      </c>
      <c r="G3772" t="s">
        <v>79</v>
      </c>
      <c r="H3772" t="s">
        <v>260</v>
      </c>
      <c r="I3772" t="s">
        <v>74</v>
      </c>
      <c r="J3772" t="s">
        <v>81</v>
      </c>
      <c r="K3772" t="s">
        <v>75</v>
      </c>
      <c r="L3772" t="s">
        <v>67</v>
      </c>
      <c r="M3772" t="s">
        <v>68</v>
      </c>
      <c r="N3772" t="s">
        <v>69</v>
      </c>
      <c r="O3772" t="s">
        <v>58</v>
      </c>
      <c r="P3772">
        <v>38</v>
      </c>
      <c r="Q3772">
        <v>39</v>
      </c>
      <c r="R3772">
        <v>39</v>
      </c>
      <c r="S3772">
        <v>3</v>
      </c>
      <c r="T3772">
        <f t="shared" si="522"/>
        <v>36</v>
      </c>
      <c r="U3772">
        <v>36</v>
      </c>
      <c r="V3772">
        <f t="shared" si="523"/>
        <v>0</v>
      </c>
      <c r="W3772" s="3">
        <f t="shared" si="524"/>
        <v>7.6923076923076927E-2</v>
      </c>
      <c r="X3772">
        <v>27</v>
      </c>
      <c r="Y3772" s="4">
        <v>11.5</v>
      </c>
      <c r="Z3772" s="4">
        <v>2.8</v>
      </c>
      <c r="AA3772" s="5">
        <v>77705.88</v>
      </c>
      <c r="AB3772" s="5">
        <f t="shared" si="525"/>
        <v>2797411.68</v>
      </c>
      <c r="AC3772" s="5">
        <v>49301.07</v>
      </c>
      <c r="AD3772" s="5">
        <f t="shared" si="526"/>
        <v>1922741.73</v>
      </c>
      <c r="AE3772" s="5">
        <v>117229.66</v>
      </c>
      <c r="AF3772" s="5">
        <v>35920.06</v>
      </c>
      <c r="AG3772" s="5">
        <v>10143.42</v>
      </c>
      <c r="AH3772" s="5">
        <v>4060</v>
      </c>
      <c r="AI3772" s="5">
        <v>25716.62</v>
      </c>
      <c r="AJ3772">
        <v>1</v>
      </c>
      <c r="AK3772" s="5">
        <v>22012.66</v>
      </c>
      <c r="AL3772" s="5">
        <v>0</v>
      </c>
      <c r="AM3772" s="5">
        <v>22285.360000000001</v>
      </c>
      <c r="AN3772">
        <v>4</v>
      </c>
      <c r="AO3772">
        <v>4</v>
      </c>
      <c r="AP3772" t="str">
        <f t="shared" si="527"/>
        <v>Yes</v>
      </c>
      <c r="AQ3772">
        <v>1</v>
      </c>
      <c r="AR3772" s="5">
        <f t="shared" si="528"/>
        <v>2160109.5099999998</v>
      </c>
      <c r="AS3772" s="5">
        <f t="shared" si="529"/>
        <v>637302.17000000004</v>
      </c>
      <c r="AT3772" t="s">
        <v>1641</v>
      </c>
      <c r="AU3772" t="s">
        <v>6189</v>
      </c>
      <c r="AV3772" t="s">
        <v>6201</v>
      </c>
      <c r="AW3772" t="s">
        <v>6175</v>
      </c>
      <c r="AX3772" t="s">
        <v>6177</v>
      </c>
      <c r="AY3772">
        <v>38</v>
      </c>
      <c r="AZ3772">
        <v>0</v>
      </c>
      <c r="BA3772">
        <v>0</v>
      </c>
      <c r="BB3772" t="s">
        <v>6168</v>
      </c>
      <c r="BC3772">
        <v>0</v>
      </c>
      <c r="BD3772">
        <v>0</v>
      </c>
      <c r="BE3772" t="s">
        <v>6169</v>
      </c>
      <c r="BF3772" t="s">
        <v>6210</v>
      </c>
      <c r="BG3772">
        <v>4</v>
      </c>
      <c r="BH3772" t="s">
        <v>6211</v>
      </c>
      <c r="BI3772">
        <v>104</v>
      </c>
      <c r="BJ3772" t="s">
        <v>6193</v>
      </c>
      <c r="BK3772">
        <v>0</v>
      </c>
      <c r="BL3772">
        <v>48</v>
      </c>
      <c r="BM3772" s="3">
        <f t="shared" si="530"/>
        <v>0.8125</v>
      </c>
    </row>
    <row r="3773" spans="1:65">
      <c r="A3773" t="s">
        <v>3910</v>
      </c>
      <c r="B3773" s="2">
        <v>45886</v>
      </c>
      <c r="C3773" t="s">
        <v>3137</v>
      </c>
      <c r="D3773" t="s">
        <v>3639</v>
      </c>
      <c r="E3773">
        <v>8</v>
      </c>
      <c r="F3773" t="s">
        <v>78</v>
      </c>
      <c r="G3773" t="s">
        <v>62</v>
      </c>
      <c r="H3773" t="s">
        <v>153</v>
      </c>
      <c r="I3773" t="s">
        <v>64</v>
      </c>
      <c r="J3773" t="s">
        <v>65</v>
      </c>
      <c r="K3773" t="s">
        <v>66</v>
      </c>
      <c r="L3773" t="s">
        <v>92</v>
      </c>
      <c r="M3773" t="s">
        <v>56</v>
      </c>
      <c r="N3773" t="s">
        <v>94</v>
      </c>
      <c r="O3773" t="s">
        <v>70</v>
      </c>
      <c r="P3773">
        <v>51</v>
      </c>
      <c r="Q3773">
        <v>55</v>
      </c>
      <c r="R3773">
        <v>55</v>
      </c>
      <c r="S3773">
        <v>1</v>
      </c>
      <c r="T3773">
        <f t="shared" si="522"/>
        <v>54</v>
      </c>
      <c r="U3773">
        <v>49</v>
      </c>
      <c r="V3773">
        <f t="shared" si="523"/>
        <v>5</v>
      </c>
      <c r="W3773" s="3">
        <f t="shared" si="524"/>
        <v>1.8181818181818181E-2</v>
      </c>
      <c r="X3773">
        <v>21</v>
      </c>
      <c r="Y3773" s="4">
        <v>4</v>
      </c>
      <c r="Z3773" s="4">
        <v>0.8</v>
      </c>
      <c r="AA3773" s="5">
        <v>48872.1</v>
      </c>
      <c r="AB3773" s="5">
        <f t="shared" si="525"/>
        <v>2394732.9</v>
      </c>
      <c r="AC3773" s="5">
        <v>35012.33</v>
      </c>
      <c r="AD3773" s="5">
        <f t="shared" si="526"/>
        <v>1925678.15</v>
      </c>
      <c r="AE3773" s="5">
        <v>119429.42</v>
      </c>
      <c r="AF3773" s="5">
        <v>36655.4</v>
      </c>
      <c r="AG3773" s="5">
        <v>9273.98</v>
      </c>
      <c r="AH3773" s="5">
        <v>1160</v>
      </c>
      <c r="AI3773" s="5">
        <v>4600</v>
      </c>
      <c r="AJ3773">
        <v>0</v>
      </c>
      <c r="AK3773" s="5">
        <v>0</v>
      </c>
      <c r="AL3773" s="5">
        <v>4981.0200000000004</v>
      </c>
      <c r="AM3773" s="5">
        <v>33020.269999999997</v>
      </c>
      <c r="AN3773">
        <v>4</v>
      </c>
      <c r="AO3773">
        <v>3</v>
      </c>
      <c r="AP3773" t="str">
        <f t="shared" si="527"/>
        <v>Yes</v>
      </c>
      <c r="AQ3773">
        <v>1</v>
      </c>
      <c r="AR3773" s="5">
        <f t="shared" si="528"/>
        <v>2134798.2400000002</v>
      </c>
      <c r="AS3773" s="5">
        <f t="shared" si="529"/>
        <v>259934.66</v>
      </c>
      <c r="AT3773" t="s">
        <v>59</v>
      </c>
      <c r="AU3773" t="s">
        <v>6164</v>
      </c>
      <c r="AV3773" t="s">
        <v>6165</v>
      </c>
      <c r="AW3773" t="s">
        <v>6166</v>
      </c>
      <c r="AX3773" t="s">
        <v>6184</v>
      </c>
      <c r="AY3773">
        <v>53</v>
      </c>
      <c r="AZ3773">
        <v>0</v>
      </c>
      <c r="BA3773">
        <v>34</v>
      </c>
      <c r="BB3773" t="s">
        <v>6180</v>
      </c>
      <c r="BC3773">
        <v>0</v>
      </c>
      <c r="BD3773">
        <v>0</v>
      </c>
      <c r="BE3773" t="s">
        <v>6169</v>
      </c>
      <c r="BF3773" t="s">
        <v>6170</v>
      </c>
      <c r="BG3773">
        <v>1</v>
      </c>
      <c r="BH3773" t="s">
        <v>6179</v>
      </c>
      <c r="BI3773">
        <v>44</v>
      </c>
      <c r="BJ3773" t="s">
        <v>6172</v>
      </c>
      <c r="BK3773">
        <v>0</v>
      </c>
      <c r="BL3773">
        <v>61</v>
      </c>
      <c r="BM3773" s="3">
        <f t="shared" si="530"/>
        <v>0.90163934426229508</v>
      </c>
    </row>
    <row r="3774" spans="1:65">
      <c r="A3774" t="s">
        <v>3911</v>
      </c>
      <c r="B3774" s="2">
        <v>45886</v>
      </c>
      <c r="C3774" t="s">
        <v>3137</v>
      </c>
      <c r="D3774" t="s">
        <v>3639</v>
      </c>
      <c r="E3774">
        <v>8</v>
      </c>
      <c r="F3774" t="s">
        <v>49</v>
      </c>
      <c r="G3774" t="s">
        <v>50</v>
      </c>
      <c r="H3774" t="s">
        <v>245</v>
      </c>
      <c r="I3774" t="s">
        <v>52</v>
      </c>
      <c r="J3774" t="s">
        <v>53</v>
      </c>
      <c r="K3774" t="s">
        <v>75</v>
      </c>
      <c r="L3774" t="s">
        <v>92</v>
      </c>
      <c r="M3774" t="s">
        <v>56</v>
      </c>
      <c r="N3774" t="s">
        <v>76</v>
      </c>
      <c r="O3774" t="s">
        <v>120</v>
      </c>
      <c r="P3774">
        <v>61</v>
      </c>
      <c r="Q3774">
        <v>62</v>
      </c>
      <c r="R3774">
        <v>59</v>
      </c>
      <c r="S3774">
        <v>1</v>
      </c>
      <c r="T3774">
        <f t="shared" si="522"/>
        <v>58</v>
      </c>
      <c r="U3774">
        <v>58</v>
      </c>
      <c r="V3774">
        <f t="shared" si="523"/>
        <v>0</v>
      </c>
      <c r="W3774" s="3">
        <f t="shared" si="524"/>
        <v>1.6949152542372881E-2</v>
      </c>
      <c r="X3774">
        <v>11</v>
      </c>
      <c r="Y3774" s="4">
        <v>7</v>
      </c>
      <c r="Z3774" s="4">
        <v>1.3</v>
      </c>
      <c r="AA3774" s="5">
        <v>36182.51</v>
      </c>
      <c r="AB3774" s="5">
        <f t="shared" si="525"/>
        <v>2098585.58</v>
      </c>
      <c r="AC3774" s="5">
        <v>23949.22</v>
      </c>
      <c r="AD3774" s="5">
        <f t="shared" si="526"/>
        <v>1413003.98</v>
      </c>
      <c r="AE3774" s="5">
        <v>106133.55</v>
      </c>
      <c r="AF3774" s="5">
        <v>27579.89</v>
      </c>
      <c r="AG3774" s="5">
        <v>7936.04</v>
      </c>
      <c r="AH3774" s="5">
        <v>1885</v>
      </c>
      <c r="AI3774" s="5">
        <v>3200</v>
      </c>
      <c r="AJ3774">
        <v>0</v>
      </c>
      <c r="AK3774" s="5">
        <v>0</v>
      </c>
      <c r="AL3774" s="5">
        <v>0</v>
      </c>
      <c r="AM3774" s="5">
        <v>36471.949999999997</v>
      </c>
      <c r="AN3774">
        <v>4</v>
      </c>
      <c r="AO3774">
        <v>2</v>
      </c>
      <c r="AP3774" t="str">
        <f t="shared" si="527"/>
        <v>Yes</v>
      </c>
      <c r="AQ3774">
        <v>0</v>
      </c>
      <c r="AR3774" s="5">
        <f t="shared" si="528"/>
        <v>1596210.41</v>
      </c>
      <c r="AS3774" s="5">
        <f t="shared" si="529"/>
        <v>502375.17</v>
      </c>
      <c r="AT3774" t="s">
        <v>59</v>
      </c>
      <c r="AU3774" t="s">
        <v>6164</v>
      </c>
      <c r="AV3774" t="s">
        <v>6165</v>
      </c>
      <c r="AW3774" t="s">
        <v>6166</v>
      </c>
      <c r="AX3774" t="s">
        <v>6167</v>
      </c>
      <c r="AY3774">
        <v>64</v>
      </c>
      <c r="AZ3774">
        <v>0</v>
      </c>
      <c r="BA3774">
        <v>0</v>
      </c>
      <c r="BB3774" t="s">
        <v>6168</v>
      </c>
      <c r="BC3774">
        <v>0</v>
      </c>
      <c r="BD3774">
        <v>0</v>
      </c>
      <c r="BE3774" t="s">
        <v>6169</v>
      </c>
      <c r="BF3774" t="s">
        <v>6170</v>
      </c>
      <c r="BG3774">
        <v>0</v>
      </c>
      <c r="BH3774" t="s">
        <v>6171</v>
      </c>
      <c r="BI3774">
        <v>20</v>
      </c>
      <c r="BJ3774" t="s">
        <v>6172</v>
      </c>
      <c r="BK3774">
        <v>0</v>
      </c>
      <c r="BL3774">
        <v>70</v>
      </c>
      <c r="BM3774" s="3">
        <f t="shared" si="530"/>
        <v>0.84285714285714286</v>
      </c>
    </row>
    <row r="3775" spans="1:65">
      <c r="A3775" t="s">
        <v>3912</v>
      </c>
      <c r="B3775" s="2">
        <v>45886</v>
      </c>
      <c r="C3775" t="s">
        <v>3137</v>
      </c>
      <c r="D3775" t="s">
        <v>3639</v>
      </c>
      <c r="E3775">
        <v>8</v>
      </c>
      <c r="F3775" t="s">
        <v>49</v>
      </c>
      <c r="G3775" t="s">
        <v>62</v>
      </c>
      <c r="H3775" t="s">
        <v>133</v>
      </c>
      <c r="I3775" t="s">
        <v>74</v>
      </c>
      <c r="J3775" t="s">
        <v>53</v>
      </c>
      <c r="K3775" t="s">
        <v>66</v>
      </c>
      <c r="L3775" t="s">
        <v>87</v>
      </c>
      <c r="M3775" t="s">
        <v>56</v>
      </c>
      <c r="N3775" t="s">
        <v>57</v>
      </c>
      <c r="O3775" t="s">
        <v>82</v>
      </c>
      <c r="P3775">
        <v>58</v>
      </c>
      <c r="Q3775">
        <v>60</v>
      </c>
      <c r="R3775">
        <v>60</v>
      </c>
      <c r="S3775">
        <v>1</v>
      </c>
      <c r="T3775">
        <f t="shared" si="522"/>
        <v>59</v>
      </c>
      <c r="U3775">
        <v>56</v>
      </c>
      <c r="V3775">
        <f t="shared" si="523"/>
        <v>3</v>
      </c>
      <c r="W3775" s="3">
        <f t="shared" si="524"/>
        <v>1.6666666666666666E-2</v>
      </c>
      <c r="X3775">
        <v>23</v>
      </c>
      <c r="Y3775" s="4">
        <v>4.7</v>
      </c>
      <c r="Z3775" s="4">
        <v>1.5</v>
      </c>
      <c r="AA3775" s="5">
        <v>33798.400000000001</v>
      </c>
      <c r="AB3775" s="5">
        <f t="shared" si="525"/>
        <v>1892710.3999999999</v>
      </c>
      <c r="AC3775" s="5">
        <v>24080.45</v>
      </c>
      <c r="AD3775" s="5">
        <f t="shared" si="526"/>
        <v>1444827</v>
      </c>
      <c r="AE3775" s="5">
        <v>102202.2</v>
      </c>
      <c r="AF3775" s="5">
        <v>27536.38</v>
      </c>
      <c r="AG3775" s="5">
        <v>9352.9699999999993</v>
      </c>
      <c r="AH3775" s="5">
        <v>2175</v>
      </c>
      <c r="AI3775" s="5">
        <v>3200</v>
      </c>
      <c r="AJ3775">
        <v>0</v>
      </c>
      <c r="AK3775" s="5">
        <v>0</v>
      </c>
      <c r="AL3775" s="5">
        <v>1971.37</v>
      </c>
      <c r="AM3775" s="5">
        <v>37318.480000000003</v>
      </c>
      <c r="AN3775">
        <v>4</v>
      </c>
      <c r="AO3775">
        <v>3</v>
      </c>
      <c r="AP3775" t="str">
        <f t="shared" si="527"/>
        <v>Yes</v>
      </c>
      <c r="AQ3775">
        <v>0</v>
      </c>
      <c r="AR3775" s="5">
        <f t="shared" si="528"/>
        <v>1628583.4</v>
      </c>
      <c r="AS3775" s="5">
        <f t="shared" si="529"/>
        <v>264127</v>
      </c>
      <c r="AT3775" t="s">
        <v>59</v>
      </c>
      <c r="AU3775" t="s">
        <v>6164</v>
      </c>
      <c r="AV3775" t="s">
        <v>6165</v>
      </c>
      <c r="AW3775" t="s">
        <v>6166</v>
      </c>
      <c r="AX3775" t="s">
        <v>6184</v>
      </c>
      <c r="AY3775">
        <v>59</v>
      </c>
      <c r="AZ3775">
        <v>0</v>
      </c>
      <c r="BA3775">
        <v>18</v>
      </c>
      <c r="BB3775" t="s">
        <v>6180</v>
      </c>
      <c r="BC3775">
        <v>0</v>
      </c>
      <c r="BD3775">
        <v>0</v>
      </c>
      <c r="BE3775" t="s">
        <v>6169</v>
      </c>
      <c r="BF3775" t="s">
        <v>6170</v>
      </c>
      <c r="BG3775">
        <v>0</v>
      </c>
      <c r="BH3775" t="s">
        <v>6171</v>
      </c>
      <c r="BI3775">
        <v>54</v>
      </c>
      <c r="BJ3775" t="s">
        <v>6187</v>
      </c>
      <c r="BK3775">
        <v>0</v>
      </c>
      <c r="BL3775">
        <v>70</v>
      </c>
      <c r="BM3775" s="3">
        <f t="shared" si="530"/>
        <v>0.8571428571428571</v>
      </c>
    </row>
    <row r="3776" spans="1:65">
      <c r="A3776" t="s">
        <v>3913</v>
      </c>
      <c r="B3776" s="2">
        <v>45886</v>
      </c>
      <c r="C3776" t="s">
        <v>3137</v>
      </c>
      <c r="D3776" t="s">
        <v>3639</v>
      </c>
      <c r="E3776">
        <v>8</v>
      </c>
      <c r="F3776" t="s">
        <v>61</v>
      </c>
      <c r="G3776" t="s">
        <v>50</v>
      </c>
      <c r="H3776" t="s">
        <v>183</v>
      </c>
      <c r="I3776" t="s">
        <v>74</v>
      </c>
      <c r="J3776" t="s">
        <v>53</v>
      </c>
      <c r="K3776" t="s">
        <v>75</v>
      </c>
      <c r="L3776" t="s">
        <v>55</v>
      </c>
      <c r="M3776" t="s">
        <v>56</v>
      </c>
      <c r="N3776" t="s">
        <v>69</v>
      </c>
      <c r="O3776" t="s">
        <v>70</v>
      </c>
      <c r="P3776">
        <v>47</v>
      </c>
      <c r="Q3776">
        <v>47</v>
      </c>
      <c r="R3776">
        <v>47</v>
      </c>
      <c r="S3776">
        <v>1</v>
      </c>
      <c r="T3776">
        <f t="shared" si="522"/>
        <v>46</v>
      </c>
      <c r="U3776">
        <v>46</v>
      </c>
      <c r="V3776">
        <f t="shared" si="523"/>
        <v>0</v>
      </c>
      <c r="W3776" s="3">
        <f t="shared" si="524"/>
        <v>2.1276595744680851E-2</v>
      </c>
      <c r="X3776">
        <v>24</v>
      </c>
      <c r="Y3776" s="4">
        <v>44.1</v>
      </c>
      <c r="Z3776" s="4">
        <v>4.3</v>
      </c>
      <c r="AA3776" s="5">
        <v>36389.339999999997</v>
      </c>
      <c r="AB3776" s="5">
        <f t="shared" si="525"/>
        <v>1673909.64</v>
      </c>
      <c r="AC3776" s="5">
        <v>23502.77</v>
      </c>
      <c r="AD3776" s="5">
        <f t="shared" si="526"/>
        <v>1104630.19</v>
      </c>
      <c r="AE3776" s="5">
        <v>80899.67</v>
      </c>
      <c r="AF3776" s="5">
        <v>21119.98</v>
      </c>
      <c r="AG3776" s="5">
        <v>9107.31</v>
      </c>
      <c r="AH3776" s="5">
        <v>6235</v>
      </c>
      <c r="AI3776" s="5">
        <v>3200</v>
      </c>
      <c r="AJ3776">
        <v>0</v>
      </c>
      <c r="AK3776" s="5">
        <v>0</v>
      </c>
      <c r="AL3776" s="5">
        <v>0</v>
      </c>
      <c r="AM3776" s="5">
        <v>28875.16</v>
      </c>
      <c r="AN3776">
        <v>4</v>
      </c>
      <c r="AO3776">
        <v>2</v>
      </c>
      <c r="AP3776" t="str">
        <f t="shared" si="527"/>
        <v>Yes</v>
      </c>
      <c r="AQ3776">
        <v>0</v>
      </c>
      <c r="AR3776" s="5">
        <f t="shared" si="528"/>
        <v>1254067.31</v>
      </c>
      <c r="AS3776" s="5">
        <f t="shared" si="529"/>
        <v>419842.33</v>
      </c>
      <c r="AT3776" t="s">
        <v>59</v>
      </c>
      <c r="AU3776" t="s">
        <v>6164</v>
      </c>
      <c r="AV3776" t="s">
        <v>6165</v>
      </c>
      <c r="AW3776" t="s">
        <v>6166</v>
      </c>
      <c r="AX3776" t="s">
        <v>6177</v>
      </c>
      <c r="AY3776">
        <v>50</v>
      </c>
      <c r="AZ3776">
        <v>0</v>
      </c>
      <c r="BA3776">
        <v>0</v>
      </c>
      <c r="BB3776" t="s">
        <v>6168</v>
      </c>
      <c r="BC3776">
        <v>0</v>
      </c>
      <c r="BD3776">
        <v>0</v>
      </c>
      <c r="BE3776" t="s">
        <v>6169</v>
      </c>
      <c r="BF3776" t="s">
        <v>6170</v>
      </c>
      <c r="BG3776">
        <v>0</v>
      </c>
      <c r="BH3776" t="s">
        <v>6171</v>
      </c>
      <c r="BI3776">
        <v>52</v>
      </c>
      <c r="BJ3776" t="s">
        <v>6187</v>
      </c>
      <c r="BK3776">
        <v>0</v>
      </c>
      <c r="BL3776">
        <v>77</v>
      </c>
      <c r="BM3776" s="3">
        <f t="shared" si="530"/>
        <v>0.61038961038961037</v>
      </c>
    </row>
    <row r="3777" spans="1:65">
      <c r="A3777" t="s">
        <v>3914</v>
      </c>
      <c r="B3777" s="2">
        <v>45886</v>
      </c>
      <c r="C3777" t="s">
        <v>3137</v>
      </c>
      <c r="D3777" t="s">
        <v>3639</v>
      </c>
      <c r="E3777">
        <v>8</v>
      </c>
      <c r="F3777" t="s">
        <v>49</v>
      </c>
      <c r="G3777" t="s">
        <v>62</v>
      </c>
      <c r="H3777" t="s">
        <v>141</v>
      </c>
      <c r="I3777" t="s">
        <v>52</v>
      </c>
      <c r="J3777" t="s">
        <v>53</v>
      </c>
      <c r="K3777" t="s">
        <v>75</v>
      </c>
      <c r="L3777" t="s">
        <v>92</v>
      </c>
      <c r="M3777" t="s">
        <v>56</v>
      </c>
      <c r="N3777" t="s">
        <v>57</v>
      </c>
      <c r="O3777" t="s">
        <v>58</v>
      </c>
      <c r="P3777">
        <v>62</v>
      </c>
      <c r="Q3777">
        <v>66</v>
      </c>
      <c r="R3777">
        <v>63</v>
      </c>
      <c r="S3777">
        <v>2</v>
      </c>
      <c r="T3777">
        <f t="shared" si="522"/>
        <v>61</v>
      </c>
      <c r="U3777">
        <v>61</v>
      </c>
      <c r="V3777">
        <f t="shared" si="523"/>
        <v>0</v>
      </c>
      <c r="W3777" s="3">
        <f t="shared" si="524"/>
        <v>3.1746031746031744E-2</v>
      </c>
      <c r="X3777">
        <v>30</v>
      </c>
      <c r="Y3777" s="4">
        <v>3.6</v>
      </c>
      <c r="Z3777" s="4">
        <v>2.2999999999999998</v>
      </c>
      <c r="AA3777" s="5">
        <v>36459.47</v>
      </c>
      <c r="AB3777" s="5">
        <f t="shared" si="525"/>
        <v>2224027.67</v>
      </c>
      <c r="AC3777" s="5">
        <v>23837.85</v>
      </c>
      <c r="AD3777" s="5">
        <f t="shared" si="526"/>
        <v>1501784.55</v>
      </c>
      <c r="AE3777" s="5">
        <v>111141.43</v>
      </c>
      <c r="AF3777" s="5">
        <v>30343.69</v>
      </c>
      <c r="AG3777" s="5">
        <v>9859.32</v>
      </c>
      <c r="AH3777" s="5">
        <v>3335</v>
      </c>
      <c r="AI3777" s="5">
        <v>6400</v>
      </c>
      <c r="AJ3777">
        <v>0</v>
      </c>
      <c r="AK3777" s="5">
        <v>0</v>
      </c>
      <c r="AL3777" s="5">
        <v>0</v>
      </c>
      <c r="AM3777" s="5">
        <v>46044.51</v>
      </c>
      <c r="AN3777">
        <v>4</v>
      </c>
      <c r="AO3777">
        <v>5</v>
      </c>
      <c r="AP3777" t="str">
        <f t="shared" si="527"/>
        <v>No</v>
      </c>
      <c r="AQ3777">
        <v>3</v>
      </c>
      <c r="AR3777" s="5">
        <f t="shared" si="528"/>
        <v>1708908.5</v>
      </c>
      <c r="AS3777" s="5">
        <f t="shared" si="529"/>
        <v>515119.17</v>
      </c>
      <c r="AT3777" t="s">
        <v>59</v>
      </c>
      <c r="AU3777" t="s">
        <v>6164</v>
      </c>
      <c r="AV3777" t="s">
        <v>6165</v>
      </c>
      <c r="AW3777" t="s">
        <v>6166</v>
      </c>
      <c r="AX3777" t="s">
        <v>6167</v>
      </c>
      <c r="AY3777">
        <v>64</v>
      </c>
      <c r="AZ3777">
        <v>0</v>
      </c>
      <c r="BA3777">
        <v>0</v>
      </c>
      <c r="BB3777" t="s">
        <v>6168</v>
      </c>
      <c r="BC3777">
        <v>0</v>
      </c>
      <c r="BD3777">
        <v>1</v>
      </c>
      <c r="BE3777" t="s">
        <v>6188</v>
      </c>
      <c r="BF3777" t="s">
        <v>6170</v>
      </c>
      <c r="BG3777">
        <v>0</v>
      </c>
      <c r="BH3777" t="s">
        <v>6171</v>
      </c>
      <c r="BI3777">
        <v>26</v>
      </c>
      <c r="BJ3777" t="s">
        <v>6172</v>
      </c>
      <c r="BK3777">
        <v>0</v>
      </c>
      <c r="BL3777">
        <v>77</v>
      </c>
      <c r="BM3777" s="3">
        <f t="shared" si="530"/>
        <v>0.81818181818181823</v>
      </c>
    </row>
    <row r="3778" spans="1:65">
      <c r="A3778" t="s">
        <v>3915</v>
      </c>
      <c r="B3778" s="2">
        <v>45886</v>
      </c>
      <c r="C3778" t="s">
        <v>3137</v>
      </c>
      <c r="D3778" t="s">
        <v>3639</v>
      </c>
      <c r="E3778">
        <v>8</v>
      </c>
      <c r="F3778" t="s">
        <v>49</v>
      </c>
      <c r="G3778" t="s">
        <v>79</v>
      </c>
      <c r="H3778" t="s">
        <v>262</v>
      </c>
      <c r="I3778" t="s">
        <v>64</v>
      </c>
      <c r="J3778" t="s">
        <v>81</v>
      </c>
      <c r="K3778" t="s">
        <v>75</v>
      </c>
      <c r="L3778" t="s">
        <v>67</v>
      </c>
      <c r="M3778" t="s">
        <v>68</v>
      </c>
      <c r="N3778" t="s">
        <v>109</v>
      </c>
      <c r="O3778" t="s">
        <v>70</v>
      </c>
      <c r="P3778">
        <v>43</v>
      </c>
      <c r="Q3778">
        <v>44</v>
      </c>
      <c r="R3778">
        <v>42</v>
      </c>
      <c r="S3778">
        <v>3</v>
      </c>
      <c r="T3778">
        <f t="shared" ref="T3778:T3841" si="531">R3778-S3778</f>
        <v>39</v>
      </c>
      <c r="U3778">
        <v>39</v>
      </c>
      <c r="V3778">
        <f t="shared" ref="V3778:V3841" si="532">T3778-U3778</f>
        <v>0</v>
      </c>
      <c r="W3778" s="3">
        <f t="shared" ref="W3778:W3841" si="533">IFERROR(S3778/R3778,0)</f>
        <v>7.1428571428571425E-2</v>
      </c>
      <c r="X3778">
        <v>19</v>
      </c>
      <c r="Y3778" s="4">
        <v>5.3</v>
      </c>
      <c r="Z3778" s="4">
        <v>0.8</v>
      </c>
      <c r="AA3778" s="5">
        <v>77489.62</v>
      </c>
      <c r="AB3778" s="5">
        <f t="shared" ref="AB3778:AB3841" si="534">ROUND(U3778*AA3778,2)</f>
        <v>3022095.18</v>
      </c>
      <c r="AC3778" s="5">
        <v>49139.44</v>
      </c>
      <c r="AD3778" s="5">
        <f t="shared" ref="AD3778:AD3841" si="535">ROUND(R3778*AC3778,2)</f>
        <v>2063856.48</v>
      </c>
      <c r="AE3778" s="5">
        <v>122415.56</v>
      </c>
      <c r="AF3778" s="5">
        <v>37058.46</v>
      </c>
      <c r="AG3778" s="5">
        <v>8489.01</v>
      </c>
      <c r="AH3778" s="5">
        <v>1160</v>
      </c>
      <c r="AI3778" s="5">
        <v>25811.4</v>
      </c>
      <c r="AJ3778">
        <v>1</v>
      </c>
      <c r="AK3778" s="5">
        <v>22165.79</v>
      </c>
      <c r="AL3778" s="5">
        <v>0</v>
      </c>
      <c r="AM3778" s="5">
        <v>64304</v>
      </c>
      <c r="AN3778">
        <v>8</v>
      </c>
      <c r="AO3778">
        <v>10</v>
      </c>
      <c r="AP3778" t="str">
        <f t="shared" ref="AP3778:AP3841" si="536">IF(AO3778&lt;=AN3778,"Yes","No")</f>
        <v>No</v>
      </c>
      <c r="AQ3778">
        <v>3</v>
      </c>
      <c r="AR3778" s="5">
        <f t="shared" ref="AR3778:AR3841" si="537">ROUND(SUM(AD3778:AI3778)+SUM(AK3778:AM3778),2)</f>
        <v>2345260.7000000002</v>
      </c>
      <c r="AS3778" s="5">
        <f t="shared" ref="AS3778:AS3841" si="538">ROUND(AB3778-AR3778,2)</f>
        <v>676834.48</v>
      </c>
      <c r="AT3778" t="s">
        <v>1641</v>
      </c>
      <c r="AU3778" t="s">
        <v>6173</v>
      </c>
      <c r="AV3778" t="s">
        <v>6174</v>
      </c>
      <c r="AW3778" t="s">
        <v>6175</v>
      </c>
      <c r="AX3778" t="s">
        <v>6167</v>
      </c>
      <c r="AY3778">
        <v>44</v>
      </c>
      <c r="AZ3778">
        <v>0</v>
      </c>
      <c r="BA3778">
        <v>0</v>
      </c>
      <c r="BB3778" t="s">
        <v>6168</v>
      </c>
      <c r="BC3778">
        <v>0</v>
      </c>
      <c r="BD3778">
        <v>2</v>
      </c>
      <c r="BE3778" t="s">
        <v>6188</v>
      </c>
      <c r="BF3778" t="s">
        <v>6210</v>
      </c>
      <c r="BG3778">
        <v>0</v>
      </c>
      <c r="BH3778" t="s">
        <v>6171</v>
      </c>
      <c r="BI3778">
        <v>33</v>
      </c>
      <c r="BJ3778" t="s">
        <v>6172</v>
      </c>
      <c r="BK3778">
        <v>0</v>
      </c>
      <c r="BL3778">
        <v>48</v>
      </c>
      <c r="BM3778" s="3">
        <f t="shared" ref="BM3778:BM3841" si="539">IFERROR(R3778/BL3778,0)</f>
        <v>0.875</v>
      </c>
    </row>
    <row r="3779" spans="1:65">
      <c r="A3779" t="s">
        <v>3916</v>
      </c>
      <c r="B3779" s="2">
        <v>45886</v>
      </c>
      <c r="C3779" t="s">
        <v>3137</v>
      </c>
      <c r="D3779" t="s">
        <v>3639</v>
      </c>
      <c r="E3779">
        <v>8</v>
      </c>
      <c r="F3779" t="s">
        <v>78</v>
      </c>
      <c r="G3779" t="s">
        <v>62</v>
      </c>
      <c r="H3779" t="s">
        <v>91</v>
      </c>
      <c r="I3779" t="s">
        <v>52</v>
      </c>
      <c r="J3779" t="s">
        <v>81</v>
      </c>
      <c r="K3779" t="s">
        <v>66</v>
      </c>
      <c r="L3779" t="s">
        <v>55</v>
      </c>
      <c r="M3779" t="s">
        <v>68</v>
      </c>
      <c r="N3779" t="s">
        <v>69</v>
      </c>
      <c r="O3779" t="s">
        <v>70</v>
      </c>
      <c r="P3779">
        <v>42</v>
      </c>
      <c r="Q3779">
        <v>45</v>
      </c>
      <c r="R3779">
        <v>42</v>
      </c>
      <c r="S3779">
        <v>2</v>
      </c>
      <c r="T3779">
        <f t="shared" si="531"/>
        <v>40</v>
      </c>
      <c r="U3779">
        <v>40</v>
      </c>
      <c r="V3779">
        <f t="shared" si="532"/>
        <v>0</v>
      </c>
      <c r="W3779" s="3">
        <f t="shared" si="533"/>
        <v>4.7619047619047616E-2</v>
      </c>
      <c r="X3779">
        <v>22</v>
      </c>
      <c r="Y3779" s="4">
        <v>0</v>
      </c>
      <c r="Z3779" s="4">
        <v>0.9</v>
      </c>
      <c r="AA3779" s="5">
        <v>73814.78</v>
      </c>
      <c r="AB3779" s="5">
        <f t="shared" si="534"/>
        <v>2952591.2</v>
      </c>
      <c r="AC3779" s="5">
        <v>50973.52</v>
      </c>
      <c r="AD3779" s="5">
        <f t="shared" si="535"/>
        <v>2140887.84</v>
      </c>
      <c r="AE3779" s="5">
        <v>133723.51</v>
      </c>
      <c r="AF3779" s="5">
        <v>38548.550000000003</v>
      </c>
      <c r="AG3779" s="5">
        <v>9203.75</v>
      </c>
      <c r="AH3779" s="5">
        <v>1305</v>
      </c>
      <c r="AI3779" s="5">
        <v>13600</v>
      </c>
      <c r="AJ3779">
        <v>0</v>
      </c>
      <c r="AK3779" s="5">
        <v>0</v>
      </c>
      <c r="AL3779" s="5">
        <v>0</v>
      </c>
      <c r="AM3779" s="5">
        <v>28067.57</v>
      </c>
      <c r="AN3779">
        <v>4</v>
      </c>
      <c r="AO3779">
        <v>4</v>
      </c>
      <c r="AP3779" t="str">
        <f t="shared" si="536"/>
        <v>Yes</v>
      </c>
      <c r="AQ3779">
        <v>1</v>
      </c>
      <c r="AR3779" s="5">
        <f t="shared" si="537"/>
        <v>2365336.2200000002</v>
      </c>
      <c r="AS3779" s="5">
        <f t="shared" si="538"/>
        <v>587254.98</v>
      </c>
      <c r="AT3779" t="s">
        <v>116</v>
      </c>
      <c r="AU3779" t="s">
        <v>6164</v>
      </c>
      <c r="AV3779" t="s">
        <v>6165</v>
      </c>
      <c r="AW3779" t="s">
        <v>6166</v>
      </c>
      <c r="AX3779" t="s">
        <v>6167</v>
      </c>
      <c r="AY3779">
        <v>45</v>
      </c>
      <c r="AZ3779">
        <v>0</v>
      </c>
      <c r="BA3779">
        <v>0</v>
      </c>
      <c r="BB3779" t="s">
        <v>6168</v>
      </c>
      <c r="BC3779">
        <v>0</v>
      </c>
      <c r="BD3779">
        <v>0</v>
      </c>
      <c r="BE3779" t="s">
        <v>6169</v>
      </c>
      <c r="BF3779" t="s">
        <v>6176</v>
      </c>
      <c r="BG3779">
        <v>0</v>
      </c>
      <c r="BH3779" t="s">
        <v>6171</v>
      </c>
      <c r="BI3779">
        <v>55</v>
      </c>
      <c r="BJ3779" t="s">
        <v>6187</v>
      </c>
      <c r="BK3779">
        <v>0</v>
      </c>
      <c r="BL3779">
        <v>52</v>
      </c>
      <c r="BM3779" s="3">
        <f t="shared" si="539"/>
        <v>0.80769230769230771</v>
      </c>
    </row>
    <row r="3780" spans="1:65">
      <c r="A3780" t="s">
        <v>3917</v>
      </c>
      <c r="B3780" s="2">
        <v>45886</v>
      </c>
      <c r="C3780" t="s">
        <v>3137</v>
      </c>
      <c r="D3780" t="s">
        <v>3639</v>
      </c>
      <c r="E3780">
        <v>8</v>
      </c>
      <c r="F3780" t="s">
        <v>61</v>
      </c>
      <c r="G3780" t="s">
        <v>50</v>
      </c>
      <c r="H3780" t="s">
        <v>127</v>
      </c>
      <c r="I3780" t="s">
        <v>52</v>
      </c>
      <c r="J3780" t="s">
        <v>53</v>
      </c>
      <c r="K3780" t="s">
        <v>75</v>
      </c>
      <c r="L3780" t="s">
        <v>55</v>
      </c>
      <c r="M3780" t="s">
        <v>56</v>
      </c>
      <c r="N3780" t="s">
        <v>76</v>
      </c>
      <c r="O3780" t="s">
        <v>82</v>
      </c>
      <c r="P3780">
        <v>57</v>
      </c>
      <c r="Q3780">
        <v>59</v>
      </c>
      <c r="R3780">
        <v>58</v>
      </c>
      <c r="S3780">
        <v>1</v>
      </c>
      <c r="T3780">
        <f t="shared" si="531"/>
        <v>57</v>
      </c>
      <c r="U3780">
        <v>55</v>
      </c>
      <c r="V3780">
        <f t="shared" si="532"/>
        <v>2</v>
      </c>
      <c r="W3780" s="3">
        <f t="shared" si="533"/>
        <v>1.7241379310344827E-2</v>
      </c>
      <c r="X3780">
        <v>28</v>
      </c>
      <c r="Y3780" s="4">
        <v>4.5</v>
      </c>
      <c r="Z3780" s="4">
        <v>1.5</v>
      </c>
      <c r="AA3780" s="5">
        <v>36324.800000000003</v>
      </c>
      <c r="AB3780" s="5">
        <f t="shared" si="534"/>
        <v>1997864</v>
      </c>
      <c r="AC3780" s="5">
        <v>23451.63</v>
      </c>
      <c r="AD3780" s="5">
        <f t="shared" si="535"/>
        <v>1360194.54</v>
      </c>
      <c r="AE3780" s="5">
        <v>104723.69</v>
      </c>
      <c r="AF3780" s="5">
        <v>26603.26</v>
      </c>
      <c r="AG3780" s="5">
        <v>9588.44</v>
      </c>
      <c r="AH3780" s="5">
        <v>2175</v>
      </c>
      <c r="AI3780" s="5">
        <v>3200</v>
      </c>
      <c r="AJ3780">
        <v>0</v>
      </c>
      <c r="AK3780" s="5">
        <v>0</v>
      </c>
      <c r="AL3780" s="5">
        <v>1291.25</v>
      </c>
      <c r="AM3780" s="5">
        <v>40690.629999999997</v>
      </c>
      <c r="AN3780">
        <v>4</v>
      </c>
      <c r="AO3780">
        <v>5</v>
      </c>
      <c r="AP3780" t="str">
        <f t="shared" si="536"/>
        <v>No</v>
      </c>
      <c r="AQ3780">
        <v>2</v>
      </c>
      <c r="AR3780" s="5">
        <f t="shared" si="537"/>
        <v>1548466.81</v>
      </c>
      <c r="AS3780" s="5">
        <f t="shared" si="538"/>
        <v>449397.19</v>
      </c>
      <c r="AT3780" t="s">
        <v>59</v>
      </c>
      <c r="AU3780" t="s">
        <v>6164</v>
      </c>
      <c r="AV3780" t="s">
        <v>6165</v>
      </c>
      <c r="AW3780" t="s">
        <v>6166</v>
      </c>
      <c r="AX3780" t="s">
        <v>6167</v>
      </c>
      <c r="AY3780">
        <v>58</v>
      </c>
      <c r="AZ3780">
        <v>0</v>
      </c>
      <c r="BA3780">
        <v>18</v>
      </c>
      <c r="BB3780" t="s">
        <v>6191</v>
      </c>
      <c r="BC3780">
        <v>1</v>
      </c>
      <c r="BD3780">
        <v>0</v>
      </c>
      <c r="BE3780" t="s">
        <v>6178</v>
      </c>
      <c r="BF3780" t="s">
        <v>6170</v>
      </c>
      <c r="BG3780">
        <v>0</v>
      </c>
      <c r="BH3780" t="s">
        <v>6171</v>
      </c>
      <c r="BI3780">
        <v>41</v>
      </c>
      <c r="BJ3780" t="s">
        <v>6172</v>
      </c>
      <c r="BK3780">
        <v>0</v>
      </c>
      <c r="BL3780">
        <v>76</v>
      </c>
      <c r="BM3780" s="3">
        <f t="shared" si="539"/>
        <v>0.76315789473684215</v>
      </c>
    </row>
    <row r="3781" spans="1:65">
      <c r="A3781" t="s">
        <v>3918</v>
      </c>
      <c r="B3781" s="2">
        <v>45886</v>
      </c>
      <c r="C3781" t="s">
        <v>3137</v>
      </c>
      <c r="D3781" t="s">
        <v>3639</v>
      </c>
      <c r="E3781">
        <v>8</v>
      </c>
      <c r="F3781" t="s">
        <v>72</v>
      </c>
      <c r="G3781" t="s">
        <v>79</v>
      </c>
      <c r="H3781" t="s">
        <v>86</v>
      </c>
      <c r="I3781" t="s">
        <v>74</v>
      </c>
      <c r="J3781" t="s">
        <v>53</v>
      </c>
      <c r="K3781" t="s">
        <v>54</v>
      </c>
      <c r="L3781" t="s">
        <v>92</v>
      </c>
      <c r="M3781" t="s">
        <v>56</v>
      </c>
      <c r="N3781" t="s">
        <v>109</v>
      </c>
      <c r="O3781" t="s">
        <v>70</v>
      </c>
      <c r="P3781">
        <v>55</v>
      </c>
      <c r="Q3781">
        <v>57</v>
      </c>
      <c r="R3781">
        <v>58</v>
      </c>
      <c r="S3781">
        <v>1</v>
      </c>
      <c r="T3781">
        <f t="shared" si="531"/>
        <v>57</v>
      </c>
      <c r="U3781">
        <v>54</v>
      </c>
      <c r="V3781">
        <f t="shared" si="532"/>
        <v>3</v>
      </c>
      <c r="W3781" s="3">
        <f t="shared" si="533"/>
        <v>1.7241379310344827E-2</v>
      </c>
      <c r="X3781">
        <v>24</v>
      </c>
      <c r="Y3781" s="4">
        <v>0</v>
      </c>
      <c r="Z3781" s="4">
        <v>0.6</v>
      </c>
      <c r="AA3781" s="5">
        <v>39192.68</v>
      </c>
      <c r="AB3781" s="5">
        <f t="shared" si="534"/>
        <v>2116404.7200000002</v>
      </c>
      <c r="AC3781" s="5">
        <v>23761.279999999999</v>
      </c>
      <c r="AD3781" s="5">
        <f t="shared" si="535"/>
        <v>1378154.24</v>
      </c>
      <c r="AE3781" s="5">
        <v>99041.04</v>
      </c>
      <c r="AF3781" s="5">
        <v>26353.15</v>
      </c>
      <c r="AG3781" s="5">
        <v>9303.82</v>
      </c>
      <c r="AH3781" s="5">
        <v>870</v>
      </c>
      <c r="AI3781" s="5">
        <v>3200</v>
      </c>
      <c r="AJ3781">
        <v>0</v>
      </c>
      <c r="AK3781" s="5">
        <v>0</v>
      </c>
      <c r="AL3781" s="5">
        <v>1957.4</v>
      </c>
      <c r="AM3781" s="5">
        <v>75512.100000000006</v>
      </c>
      <c r="AN3781">
        <v>8</v>
      </c>
      <c r="AO3781">
        <v>7</v>
      </c>
      <c r="AP3781" t="str">
        <f t="shared" si="536"/>
        <v>Yes</v>
      </c>
      <c r="AQ3781">
        <v>1</v>
      </c>
      <c r="AR3781" s="5">
        <f t="shared" si="537"/>
        <v>1594391.75</v>
      </c>
      <c r="AS3781" s="5">
        <f t="shared" si="538"/>
        <v>522012.97</v>
      </c>
      <c r="AT3781" t="s">
        <v>59</v>
      </c>
      <c r="AU3781" t="s">
        <v>6164</v>
      </c>
      <c r="AV3781" t="s">
        <v>6165</v>
      </c>
      <c r="AW3781" t="s">
        <v>6166</v>
      </c>
      <c r="AX3781" t="s">
        <v>6184</v>
      </c>
      <c r="AY3781">
        <v>56</v>
      </c>
      <c r="AZ3781">
        <v>0</v>
      </c>
      <c r="BA3781">
        <v>24</v>
      </c>
      <c r="BB3781" t="s">
        <v>6180</v>
      </c>
      <c r="BC3781">
        <v>0</v>
      </c>
      <c r="BD3781">
        <v>0</v>
      </c>
      <c r="BE3781" t="s">
        <v>6169</v>
      </c>
      <c r="BF3781" t="s">
        <v>6170</v>
      </c>
      <c r="BG3781">
        <v>0</v>
      </c>
      <c r="BH3781" t="s">
        <v>6171</v>
      </c>
      <c r="BI3781">
        <v>53</v>
      </c>
      <c r="BJ3781" t="s">
        <v>6187</v>
      </c>
      <c r="BK3781">
        <v>0</v>
      </c>
      <c r="BL3781">
        <v>74</v>
      </c>
      <c r="BM3781" s="3">
        <f t="shared" si="539"/>
        <v>0.78378378378378377</v>
      </c>
    </row>
    <row r="3782" spans="1:65">
      <c r="A3782" t="s">
        <v>3919</v>
      </c>
      <c r="B3782" s="2">
        <v>45887</v>
      </c>
      <c r="C3782" t="s">
        <v>3137</v>
      </c>
      <c r="D3782" t="s">
        <v>3639</v>
      </c>
      <c r="E3782">
        <v>8</v>
      </c>
      <c r="F3782" t="s">
        <v>49</v>
      </c>
      <c r="G3782" t="s">
        <v>50</v>
      </c>
      <c r="H3782" t="s">
        <v>89</v>
      </c>
      <c r="I3782" t="s">
        <v>52</v>
      </c>
      <c r="J3782" t="s">
        <v>65</v>
      </c>
      <c r="K3782" t="s">
        <v>75</v>
      </c>
      <c r="L3782" t="s">
        <v>87</v>
      </c>
      <c r="M3782" t="s">
        <v>56</v>
      </c>
      <c r="N3782" t="s">
        <v>57</v>
      </c>
      <c r="O3782" t="s">
        <v>120</v>
      </c>
      <c r="P3782">
        <v>51</v>
      </c>
      <c r="Q3782">
        <v>52</v>
      </c>
      <c r="R3782">
        <v>52</v>
      </c>
      <c r="S3782">
        <v>1</v>
      </c>
      <c r="T3782">
        <f t="shared" si="531"/>
        <v>51</v>
      </c>
      <c r="U3782">
        <v>51</v>
      </c>
      <c r="V3782">
        <f t="shared" si="532"/>
        <v>0</v>
      </c>
      <c r="W3782" s="3">
        <f t="shared" si="533"/>
        <v>1.9230769230769232E-2</v>
      </c>
      <c r="X3782">
        <v>38</v>
      </c>
      <c r="Y3782" s="4">
        <v>0.4</v>
      </c>
      <c r="Z3782" s="4">
        <v>1.8</v>
      </c>
      <c r="AA3782" s="5">
        <v>51564.01</v>
      </c>
      <c r="AB3782" s="5">
        <f t="shared" si="534"/>
        <v>2629764.5099999998</v>
      </c>
      <c r="AC3782" s="5">
        <v>35750.06</v>
      </c>
      <c r="AD3782" s="5">
        <f t="shared" si="535"/>
        <v>1859003.12</v>
      </c>
      <c r="AE3782" s="5">
        <v>120857.67</v>
      </c>
      <c r="AF3782" s="5">
        <v>35088.29</v>
      </c>
      <c r="AG3782" s="5">
        <v>10171.700000000001</v>
      </c>
      <c r="AH3782" s="5">
        <v>2610</v>
      </c>
      <c r="AI3782" s="5">
        <v>4600</v>
      </c>
      <c r="AJ3782">
        <v>0</v>
      </c>
      <c r="AK3782" s="5">
        <v>0</v>
      </c>
      <c r="AL3782" s="5">
        <v>0</v>
      </c>
      <c r="AM3782" s="5">
        <v>36308.959999999999</v>
      </c>
      <c r="AN3782">
        <v>4</v>
      </c>
      <c r="AO3782">
        <v>5</v>
      </c>
      <c r="AP3782" t="str">
        <f t="shared" si="536"/>
        <v>No</v>
      </c>
      <c r="AQ3782">
        <v>2</v>
      </c>
      <c r="AR3782" s="5">
        <f t="shared" si="537"/>
        <v>2068639.74</v>
      </c>
      <c r="AS3782" s="5">
        <f t="shared" si="538"/>
        <v>561124.77</v>
      </c>
      <c r="AT3782" t="s">
        <v>59</v>
      </c>
      <c r="AU3782" t="s">
        <v>6164</v>
      </c>
      <c r="AV3782" t="s">
        <v>6165</v>
      </c>
      <c r="AW3782" t="s">
        <v>6166</v>
      </c>
      <c r="AX3782" t="s">
        <v>6202</v>
      </c>
      <c r="AY3782">
        <v>55</v>
      </c>
      <c r="AZ3782">
        <v>2</v>
      </c>
      <c r="BA3782">
        <v>0</v>
      </c>
      <c r="BB3782" t="s">
        <v>6168</v>
      </c>
      <c r="BC3782">
        <v>1</v>
      </c>
      <c r="BD3782">
        <v>0</v>
      </c>
      <c r="BE3782" t="s">
        <v>6178</v>
      </c>
      <c r="BF3782" t="s">
        <v>6170</v>
      </c>
      <c r="BG3782">
        <v>1</v>
      </c>
      <c r="BH3782" t="s">
        <v>6179</v>
      </c>
      <c r="BI3782">
        <v>33</v>
      </c>
      <c r="BJ3782" t="s">
        <v>6172</v>
      </c>
      <c r="BK3782">
        <v>0</v>
      </c>
      <c r="BL3782">
        <v>64</v>
      </c>
      <c r="BM3782" s="3">
        <f t="shared" si="539"/>
        <v>0.8125</v>
      </c>
    </row>
    <row r="3783" spans="1:65">
      <c r="A3783" t="s">
        <v>3920</v>
      </c>
      <c r="B3783" s="2">
        <v>45887</v>
      </c>
      <c r="C3783" t="s">
        <v>3137</v>
      </c>
      <c r="D3783" t="s">
        <v>3639</v>
      </c>
      <c r="E3783">
        <v>8</v>
      </c>
      <c r="F3783" t="s">
        <v>78</v>
      </c>
      <c r="G3783" t="s">
        <v>50</v>
      </c>
      <c r="H3783" t="s">
        <v>173</v>
      </c>
      <c r="I3783" t="s">
        <v>52</v>
      </c>
      <c r="J3783" t="s">
        <v>53</v>
      </c>
      <c r="K3783" t="s">
        <v>66</v>
      </c>
      <c r="L3783" t="s">
        <v>92</v>
      </c>
      <c r="M3783" t="s">
        <v>56</v>
      </c>
      <c r="N3783" t="s">
        <v>109</v>
      </c>
      <c r="O3783" t="s">
        <v>70</v>
      </c>
      <c r="P3783">
        <v>62</v>
      </c>
      <c r="Q3783">
        <v>65</v>
      </c>
      <c r="R3783">
        <v>61</v>
      </c>
      <c r="S3783">
        <v>3</v>
      </c>
      <c r="T3783">
        <f t="shared" si="531"/>
        <v>58</v>
      </c>
      <c r="U3783">
        <v>58</v>
      </c>
      <c r="V3783">
        <f t="shared" si="532"/>
        <v>0</v>
      </c>
      <c r="W3783" s="3">
        <f t="shared" si="533"/>
        <v>4.9180327868852458E-2</v>
      </c>
      <c r="X3783">
        <v>107</v>
      </c>
      <c r="Y3783" s="4">
        <v>2.4</v>
      </c>
      <c r="Z3783" s="4">
        <v>4.0999999999999996</v>
      </c>
      <c r="AA3783" s="5">
        <v>34047.49</v>
      </c>
      <c r="AB3783" s="5">
        <f t="shared" si="534"/>
        <v>1974754.42</v>
      </c>
      <c r="AC3783" s="5">
        <v>23894.76</v>
      </c>
      <c r="AD3783" s="5">
        <f t="shared" si="535"/>
        <v>1457580.36</v>
      </c>
      <c r="AE3783" s="5">
        <v>109860</v>
      </c>
      <c r="AF3783" s="5">
        <v>34845.839999999997</v>
      </c>
      <c r="AG3783" s="5">
        <v>33880.589999999997</v>
      </c>
      <c r="AH3783" s="5">
        <v>5945</v>
      </c>
      <c r="AI3783" s="5">
        <v>9600</v>
      </c>
      <c r="AJ3783">
        <v>0</v>
      </c>
      <c r="AK3783" s="5">
        <v>0</v>
      </c>
      <c r="AL3783" s="5">
        <v>0</v>
      </c>
      <c r="AM3783" s="5">
        <v>91817.63</v>
      </c>
      <c r="AN3783">
        <v>8</v>
      </c>
      <c r="AO3783">
        <v>9</v>
      </c>
      <c r="AP3783" t="str">
        <f t="shared" si="536"/>
        <v>No</v>
      </c>
      <c r="AQ3783">
        <v>3</v>
      </c>
      <c r="AR3783" s="5">
        <f t="shared" si="537"/>
        <v>1743529.42</v>
      </c>
      <c r="AS3783" s="5">
        <f t="shared" si="538"/>
        <v>231225</v>
      </c>
      <c r="AT3783" t="s">
        <v>116</v>
      </c>
      <c r="AU3783" t="s">
        <v>6164</v>
      </c>
      <c r="AV3783" t="s">
        <v>6165</v>
      </c>
      <c r="AW3783" t="s">
        <v>6166</v>
      </c>
      <c r="AX3783" t="s">
        <v>6202</v>
      </c>
      <c r="AY3783">
        <v>64</v>
      </c>
      <c r="AZ3783">
        <v>0</v>
      </c>
      <c r="BA3783">
        <v>0</v>
      </c>
      <c r="BB3783" t="s">
        <v>6168</v>
      </c>
      <c r="BC3783">
        <v>1</v>
      </c>
      <c r="BD3783">
        <v>0</v>
      </c>
      <c r="BE3783" t="s">
        <v>6178</v>
      </c>
      <c r="BF3783" t="s">
        <v>6176</v>
      </c>
      <c r="BG3783">
        <v>3</v>
      </c>
      <c r="BH3783" t="s">
        <v>6209</v>
      </c>
      <c r="BI3783">
        <v>114</v>
      </c>
      <c r="BJ3783" t="s">
        <v>6193</v>
      </c>
      <c r="BK3783">
        <v>0</v>
      </c>
      <c r="BL3783">
        <v>75</v>
      </c>
      <c r="BM3783" s="3">
        <f t="shared" si="539"/>
        <v>0.81333333333333335</v>
      </c>
    </row>
    <row r="3784" spans="1:65">
      <c r="A3784" t="s">
        <v>3921</v>
      </c>
      <c r="B3784" s="2">
        <v>45887</v>
      </c>
      <c r="C3784" t="s">
        <v>3137</v>
      </c>
      <c r="D3784" t="s">
        <v>3639</v>
      </c>
      <c r="E3784">
        <v>8</v>
      </c>
      <c r="F3784" t="s">
        <v>72</v>
      </c>
      <c r="G3784" t="s">
        <v>62</v>
      </c>
      <c r="H3784" t="s">
        <v>175</v>
      </c>
      <c r="I3784" t="s">
        <v>64</v>
      </c>
      <c r="J3784" t="s">
        <v>53</v>
      </c>
      <c r="K3784" t="s">
        <v>75</v>
      </c>
      <c r="L3784" t="s">
        <v>87</v>
      </c>
      <c r="M3784" t="s">
        <v>56</v>
      </c>
      <c r="N3784" t="s">
        <v>76</v>
      </c>
      <c r="O3784" t="s">
        <v>120</v>
      </c>
      <c r="P3784">
        <v>58</v>
      </c>
      <c r="Q3784">
        <v>61</v>
      </c>
      <c r="R3784">
        <v>61</v>
      </c>
      <c r="S3784">
        <v>1</v>
      </c>
      <c r="T3784">
        <f t="shared" si="531"/>
        <v>60</v>
      </c>
      <c r="U3784">
        <v>56</v>
      </c>
      <c r="V3784">
        <f t="shared" si="532"/>
        <v>4</v>
      </c>
      <c r="W3784" s="3">
        <f t="shared" si="533"/>
        <v>1.6393442622950821E-2</v>
      </c>
      <c r="X3784">
        <v>25</v>
      </c>
      <c r="Y3784" s="4">
        <v>2.8</v>
      </c>
      <c r="Z3784" s="4">
        <v>1.3</v>
      </c>
      <c r="AA3784" s="5">
        <v>35962.89</v>
      </c>
      <c r="AB3784" s="5">
        <f t="shared" si="534"/>
        <v>2013921.84</v>
      </c>
      <c r="AC3784" s="5">
        <v>24202.47</v>
      </c>
      <c r="AD3784" s="5">
        <f t="shared" si="535"/>
        <v>1476350.67</v>
      </c>
      <c r="AE3784" s="5">
        <v>100513.41</v>
      </c>
      <c r="AF3784" s="5">
        <v>26128.66</v>
      </c>
      <c r="AG3784" s="5">
        <v>8808.7199999999993</v>
      </c>
      <c r="AH3784" s="5">
        <v>1885</v>
      </c>
      <c r="AI3784" s="5">
        <v>3200</v>
      </c>
      <c r="AJ3784">
        <v>0</v>
      </c>
      <c r="AK3784" s="5">
        <v>0</v>
      </c>
      <c r="AL3784" s="5">
        <v>2731.83</v>
      </c>
      <c r="AM3784" s="5">
        <v>35724.83</v>
      </c>
      <c r="AN3784">
        <v>4</v>
      </c>
      <c r="AO3784">
        <v>3</v>
      </c>
      <c r="AP3784" t="str">
        <f t="shared" si="536"/>
        <v>Yes</v>
      </c>
      <c r="AQ3784">
        <v>0</v>
      </c>
      <c r="AR3784" s="5">
        <f t="shared" si="537"/>
        <v>1655343.12</v>
      </c>
      <c r="AS3784" s="5">
        <f t="shared" si="538"/>
        <v>358578.72</v>
      </c>
      <c r="AT3784" t="s">
        <v>59</v>
      </c>
      <c r="AU3784" t="s">
        <v>6164</v>
      </c>
      <c r="AV3784" t="s">
        <v>6165</v>
      </c>
      <c r="AW3784" t="s">
        <v>6166</v>
      </c>
      <c r="AX3784" t="s">
        <v>6184</v>
      </c>
      <c r="AY3784">
        <v>61</v>
      </c>
      <c r="AZ3784">
        <v>0</v>
      </c>
      <c r="BA3784">
        <v>30</v>
      </c>
      <c r="BB3784" t="s">
        <v>6180</v>
      </c>
      <c r="BC3784">
        <v>0</v>
      </c>
      <c r="BD3784">
        <v>0</v>
      </c>
      <c r="BE3784" t="s">
        <v>6169</v>
      </c>
      <c r="BF3784" t="s">
        <v>6170</v>
      </c>
      <c r="BG3784">
        <v>1</v>
      </c>
      <c r="BH3784" t="s">
        <v>6186</v>
      </c>
      <c r="BI3784">
        <v>58</v>
      </c>
      <c r="BJ3784" t="s">
        <v>6187</v>
      </c>
      <c r="BK3784">
        <v>0</v>
      </c>
      <c r="BL3784">
        <v>76</v>
      </c>
      <c r="BM3784" s="3">
        <f t="shared" si="539"/>
        <v>0.80263157894736847</v>
      </c>
    </row>
    <row r="3785" spans="1:65">
      <c r="A3785" t="s">
        <v>3922</v>
      </c>
      <c r="B3785" s="2">
        <v>45887</v>
      </c>
      <c r="C3785" t="s">
        <v>3137</v>
      </c>
      <c r="D3785" t="s">
        <v>3639</v>
      </c>
      <c r="E3785">
        <v>8</v>
      </c>
      <c r="F3785" t="s">
        <v>61</v>
      </c>
      <c r="G3785" t="s">
        <v>79</v>
      </c>
      <c r="H3785" t="s">
        <v>98</v>
      </c>
      <c r="I3785" t="s">
        <v>74</v>
      </c>
      <c r="J3785" t="s">
        <v>65</v>
      </c>
      <c r="K3785" t="s">
        <v>75</v>
      </c>
      <c r="L3785" t="s">
        <v>55</v>
      </c>
      <c r="M3785" t="s">
        <v>56</v>
      </c>
      <c r="N3785" t="s">
        <v>94</v>
      </c>
      <c r="O3785" t="s">
        <v>70</v>
      </c>
      <c r="P3785">
        <v>47</v>
      </c>
      <c r="Q3785">
        <v>47</v>
      </c>
      <c r="R3785">
        <v>46</v>
      </c>
      <c r="S3785">
        <v>1</v>
      </c>
      <c r="T3785">
        <f t="shared" si="531"/>
        <v>45</v>
      </c>
      <c r="U3785">
        <v>45</v>
      </c>
      <c r="V3785">
        <f t="shared" si="532"/>
        <v>0</v>
      </c>
      <c r="W3785" s="3">
        <f t="shared" si="533"/>
        <v>2.1739130434782608E-2</v>
      </c>
      <c r="X3785">
        <v>19</v>
      </c>
      <c r="Y3785" s="4">
        <v>1.1000000000000001</v>
      </c>
      <c r="Z3785" s="4">
        <v>0.6</v>
      </c>
      <c r="AA3785" s="5">
        <v>51421.51</v>
      </c>
      <c r="AB3785" s="5">
        <f t="shared" si="534"/>
        <v>2313967.9500000002</v>
      </c>
      <c r="AC3785" s="5">
        <v>34615.49</v>
      </c>
      <c r="AD3785" s="5">
        <f t="shared" si="535"/>
        <v>1592312.54</v>
      </c>
      <c r="AE3785" s="5">
        <v>103244.41</v>
      </c>
      <c r="AF3785" s="5">
        <v>28328.15</v>
      </c>
      <c r="AG3785" s="5">
        <v>8878.2099999999991</v>
      </c>
      <c r="AH3785" s="5">
        <v>870</v>
      </c>
      <c r="AI3785" s="5">
        <v>4600</v>
      </c>
      <c r="AJ3785">
        <v>0</v>
      </c>
      <c r="AK3785" s="5">
        <v>0</v>
      </c>
      <c r="AL3785" s="5">
        <v>0</v>
      </c>
      <c r="AM3785" s="5">
        <v>30556.49</v>
      </c>
      <c r="AN3785">
        <v>4</v>
      </c>
      <c r="AO3785">
        <v>3</v>
      </c>
      <c r="AP3785" t="str">
        <f t="shared" si="536"/>
        <v>Yes</v>
      </c>
      <c r="AQ3785">
        <v>1</v>
      </c>
      <c r="AR3785" s="5">
        <f t="shared" si="537"/>
        <v>1768789.8</v>
      </c>
      <c r="AS3785" s="5">
        <f t="shared" si="538"/>
        <v>545178.15</v>
      </c>
      <c r="AT3785" t="s">
        <v>59</v>
      </c>
      <c r="AU3785" t="s">
        <v>6164</v>
      </c>
      <c r="AV3785" t="s">
        <v>6165</v>
      </c>
      <c r="AW3785" t="s">
        <v>6166</v>
      </c>
      <c r="AX3785" t="s">
        <v>6167</v>
      </c>
      <c r="AY3785">
        <v>48</v>
      </c>
      <c r="AZ3785">
        <v>0</v>
      </c>
      <c r="BA3785">
        <v>0</v>
      </c>
      <c r="BB3785" t="s">
        <v>6168</v>
      </c>
      <c r="BC3785">
        <v>0</v>
      </c>
      <c r="BD3785">
        <v>0</v>
      </c>
      <c r="BE3785" t="s">
        <v>6169</v>
      </c>
      <c r="BF3785" t="s">
        <v>6170</v>
      </c>
      <c r="BG3785">
        <v>0</v>
      </c>
      <c r="BH3785" t="s">
        <v>6171</v>
      </c>
      <c r="BI3785">
        <v>38</v>
      </c>
      <c r="BJ3785" t="s">
        <v>6172</v>
      </c>
      <c r="BK3785">
        <v>0</v>
      </c>
      <c r="BL3785">
        <v>59</v>
      </c>
      <c r="BM3785" s="3">
        <f t="shared" si="539"/>
        <v>0.77966101694915257</v>
      </c>
    </row>
    <row r="3786" spans="1:65">
      <c r="A3786" t="s">
        <v>3923</v>
      </c>
      <c r="B3786" s="2">
        <v>45887</v>
      </c>
      <c r="C3786" t="s">
        <v>3137</v>
      </c>
      <c r="D3786" t="s">
        <v>3639</v>
      </c>
      <c r="E3786">
        <v>8</v>
      </c>
      <c r="F3786" t="s">
        <v>72</v>
      </c>
      <c r="G3786" t="s">
        <v>79</v>
      </c>
      <c r="H3786" t="s">
        <v>159</v>
      </c>
      <c r="I3786" t="s">
        <v>74</v>
      </c>
      <c r="J3786" t="s">
        <v>53</v>
      </c>
      <c r="K3786" t="s">
        <v>75</v>
      </c>
      <c r="L3786" t="s">
        <v>87</v>
      </c>
      <c r="M3786" t="s">
        <v>56</v>
      </c>
      <c r="N3786" t="s">
        <v>76</v>
      </c>
      <c r="O3786" t="s">
        <v>82</v>
      </c>
      <c r="P3786">
        <v>64</v>
      </c>
      <c r="Q3786">
        <v>66</v>
      </c>
      <c r="R3786">
        <v>68</v>
      </c>
      <c r="S3786">
        <v>1</v>
      </c>
      <c r="T3786">
        <f t="shared" si="531"/>
        <v>67</v>
      </c>
      <c r="U3786">
        <v>62</v>
      </c>
      <c r="V3786">
        <f t="shared" si="532"/>
        <v>5</v>
      </c>
      <c r="W3786" s="3">
        <f t="shared" si="533"/>
        <v>1.4705882352941176E-2</v>
      </c>
      <c r="X3786">
        <v>27</v>
      </c>
      <c r="Y3786" s="4">
        <v>2.2999999999999998</v>
      </c>
      <c r="Z3786" s="4">
        <v>1.3</v>
      </c>
      <c r="AA3786" s="5">
        <v>35576.44</v>
      </c>
      <c r="AB3786" s="5">
        <f t="shared" si="534"/>
        <v>2205739.2799999998</v>
      </c>
      <c r="AC3786" s="5">
        <v>24309.919999999998</v>
      </c>
      <c r="AD3786" s="5">
        <f t="shared" si="535"/>
        <v>1653074.56</v>
      </c>
      <c r="AE3786" s="5">
        <v>116602.34</v>
      </c>
      <c r="AF3786" s="5">
        <v>30813.84</v>
      </c>
      <c r="AG3786" s="5">
        <v>9645.16</v>
      </c>
      <c r="AH3786" s="5">
        <v>1885</v>
      </c>
      <c r="AI3786" s="5">
        <v>3200</v>
      </c>
      <c r="AJ3786">
        <v>0</v>
      </c>
      <c r="AK3786" s="5">
        <v>0</v>
      </c>
      <c r="AL3786" s="5">
        <v>3226.09</v>
      </c>
      <c r="AM3786" s="5">
        <v>38257.339999999997</v>
      </c>
      <c r="AN3786">
        <v>4</v>
      </c>
      <c r="AO3786">
        <v>4</v>
      </c>
      <c r="AP3786" t="str">
        <f t="shared" si="536"/>
        <v>Yes</v>
      </c>
      <c r="AQ3786">
        <v>1</v>
      </c>
      <c r="AR3786" s="5">
        <f t="shared" si="537"/>
        <v>1856704.33</v>
      </c>
      <c r="AS3786" s="5">
        <f t="shared" si="538"/>
        <v>349034.95</v>
      </c>
      <c r="AT3786" t="s">
        <v>59</v>
      </c>
      <c r="AU3786" t="s">
        <v>6164</v>
      </c>
      <c r="AV3786" t="s">
        <v>6165</v>
      </c>
      <c r="AW3786" t="s">
        <v>6166</v>
      </c>
      <c r="AX3786" t="s">
        <v>6184</v>
      </c>
      <c r="AY3786">
        <v>65</v>
      </c>
      <c r="AZ3786">
        <v>0</v>
      </c>
      <c r="BA3786">
        <v>28</v>
      </c>
      <c r="BB3786" t="s">
        <v>6180</v>
      </c>
      <c r="BC3786">
        <v>0</v>
      </c>
      <c r="BD3786">
        <v>0</v>
      </c>
      <c r="BE3786" t="s">
        <v>6169</v>
      </c>
      <c r="BF3786" t="s">
        <v>6170</v>
      </c>
      <c r="BG3786">
        <v>1</v>
      </c>
      <c r="BH3786" t="s">
        <v>6186</v>
      </c>
      <c r="BI3786">
        <v>47</v>
      </c>
      <c r="BJ3786" t="s">
        <v>6172</v>
      </c>
      <c r="BK3786">
        <v>0</v>
      </c>
      <c r="BL3786">
        <v>71</v>
      </c>
      <c r="BM3786" s="3">
        <f t="shared" si="539"/>
        <v>0.95774647887323938</v>
      </c>
    </row>
    <row r="3787" spans="1:65">
      <c r="A3787" t="s">
        <v>3924</v>
      </c>
      <c r="B3787" s="2">
        <v>45887</v>
      </c>
      <c r="C3787" t="s">
        <v>3137</v>
      </c>
      <c r="D3787" t="s">
        <v>3639</v>
      </c>
      <c r="E3787">
        <v>8</v>
      </c>
      <c r="F3787" t="s">
        <v>61</v>
      </c>
      <c r="G3787" t="s">
        <v>62</v>
      </c>
      <c r="H3787" t="s">
        <v>63</v>
      </c>
      <c r="I3787" t="s">
        <v>52</v>
      </c>
      <c r="J3787" t="s">
        <v>65</v>
      </c>
      <c r="K3787" t="s">
        <v>75</v>
      </c>
      <c r="L3787" t="s">
        <v>92</v>
      </c>
      <c r="M3787" t="s">
        <v>56</v>
      </c>
      <c r="N3787" t="s">
        <v>76</v>
      </c>
      <c r="O3787" t="s">
        <v>58</v>
      </c>
      <c r="P3787">
        <v>46</v>
      </c>
      <c r="Q3787">
        <v>46</v>
      </c>
      <c r="R3787">
        <v>44</v>
      </c>
      <c r="S3787">
        <v>1</v>
      </c>
      <c r="T3787">
        <f t="shared" si="531"/>
        <v>43</v>
      </c>
      <c r="U3787">
        <v>43</v>
      </c>
      <c r="V3787">
        <f t="shared" si="532"/>
        <v>0</v>
      </c>
      <c r="W3787" s="3">
        <f t="shared" si="533"/>
        <v>2.2727272727272728E-2</v>
      </c>
      <c r="X3787">
        <v>29</v>
      </c>
      <c r="Y3787" s="4">
        <v>3.2</v>
      </c>
      <c r="Z3787" s="4">
        <v>0.8</v>
      </c>
      <c r="AA3787" s="5">
        <v>51881.65</v>
      </c>
      <c r="AB3787" s="5">
        <f t="shared" si="534"/>
        <v>2230910.9500000002</v>
      </c>
      <c r="AC3787" s="5">
        <v>35026.04</v>
      </c>
      <c r="AD3787" s="5">
        <f t="shared" si="535"/>
        <v>1541145.76</v>
      </c>
      <c r="AE3787" s="5">
        <v>102496.05</v>
      </c>
      <c r="AF3787" s="5">
        <v>28494.49</v>
      </c>
      <c r="AG3787" s="5">
        <v>10321.870000000001</v>
      </c>
      <c r="AH3787" s="5">
        <v>1160</v>
      </c>
      <c r="AI3787" s="5">
        <v>4600</v>
      </c>
      <c r="AJ3787">
        <v>2</v>
      </c>
      <c r="AK3787" s="5">
        <v>28259.33</v>
      </c>
      <c r="AL3787" s="5">
        <v>0</v>
      </c>
      <c r="AM3787" s="5">
        <v>28334.240000000002</v>
      </c>
      <c r="AN3787">
        <v>4</v>
      </c>
      <c r="AO3787">
        <v>2</v>
      </c>
      <c r="AP3787" t="str">
        <f t="shared" si="536"/>
        <v>Yes</v>
      </c>
      <c r="AQ3787">
        <v>2</v>
      </c>
      <c r="AR3787" s="5">
        <f t="shared" si="537"/>
        <v>1744811.74</v>
      </c>
      <c r="AS3787" s="5">
        <f t="shared" si="538"/>
        <v>486099.21</v>
      </c>
      <c r="AT3787" t="s">
        <v>59</v>
      </c>
      <c r="AU3787" t="s">
        <v>6181</v>
      </c>
      <c r="AV3787" t="s">
        <v>6182</v>
      </c>
      <c r="AW3787" t="s">
        <v>6213</v>
      </c>
      <c r="AX3787" t="s">
        <v>6167</v>
      </c>
      <c r="AY3787">
        <v>52</v>
      </c>
      <c r="AZ3787">
        <v>4</v>
      </c>
      <c r="BA3787">
        <v>0</v>
      </c>
      <c r="BB3787" t="s">
        <v>6168</v>
      </c>
      <c r="BC3787">
        <v>0</v>
      </c>
      <c r="BD3787">
        <v>0</v>
      </c>
      <c r="BE3787" t="s">
        <v>6169</v>
      </c>
      <c r="BF3787" t="s">
        <v>6214</v>
      </c>
      <c r="BG3787">
        <v>1</v>
      </c>
      <c r="BH3787" t="s">
        <v>6179</v>
      </c>
      <c r="BI3787">
        <v>45</v>
      </c>
      <c r="BJ3787" t="s">
        <v>6172</v>
      </c>
      <c r="BK3787">
        <v>0</v>
      </c>
      <c r="BL3787">
        <v>65</v>
      </c>
      <c r="BM3787" s="3">
        <f t="shared" si="539"/>
        <v>0.67692307692307696</v>
      </c>
    </row>
    <row r="3788" spans="1:65">
      <c r="A3788" t="s">
        <v>3925</v>
      </c>
      <c r="B3788" s="2">
        <v>45887</v>
      </c>
      <c r="C3788" t="s">
        <v>3137</v>
      </c>
      <c r="D3788" t="s">
        <v>3639</v>
      </c>
      <c r="E3788">
        <v>8</v>
      </c>
      <c r="F3788" t="s">
        <v>78</v>
      </c>
      <c r="G3788" t="s">
        <v>79</v>
      </c>
      <c r="H3788" t="s">
        <v>136</v>
      </c>
      <c r="I3788" t="s">
        <v>74</v>
      </c>
      <c r="J3788" t="s">
        <v>81</v>
      </c>
      <c r="K3788" t="s">
        <v>54</v>
      </c>
      <c r="L3788" t="s">
        <v>87</v>
      </c>
      <c r="M3788" t="s">
        <v>56</v>
      </c>
      <c r="N3788" t="s">
        <v>69</v>
      </c>
      <c r="O3788" t="s">
        <v>58</v>
      </c>
      <c r="P3788">
        <v>33</v>
      </c>
      <c r="Q3788">
        <v>33</v>
      </c>
      <c r="R3788">
        <v>32</v>
      </c>
      <c r="S3788">
        <v>1</v>
      </c>
      <c r="T3788">
        <f t="shared" si="531"/>
        <v>31</v>
      </c>
      <c r="U3788">
        <v>31</v>
      </c>
      <c r="V3788">
        <f t="shared" si="532"/>
        <v>0</v>
      </c>
      <c r="W3788" s="3">
        <f t="shared" si="533"/>
        <v>3.125E-2</v>
      </c>
      <c r="X3788">
        <v>44</v>
      </c>
      <c r="Y3788" s="4">
        <v>2.6</v>
      </c>
      <c r="Z3788" s="4">
        <v>1.7</v>
      </c>
      <c r="AA3788" s="5">
        <v>83372.429999999993</v>
      </c>
      <c r="AB3788" s="5">
        <f t="shared" si="534"/>
        <v>2584545.33</v>
      </c>
      <c r="AC3788" s="5">
        <v>54701.7</v>
      </c>
      <c r="AD3788" s="5">
        <f t="shared" si="535"/>
        <v>1750454.4</v>
      </c>
      <c r="AE3788" s="5">
        <v>98107.06</v>
      </c>
      <c r="AF3788" s="5">
        <v>29882.91</v>
      </c>
      <c r="AG3788" s="5">
        <v>10458.790000000001</v>
      </c>
      <c r="AH3788" s="5">
        <v>2465</v>
      </c>
      <c r="AI3788" s="5">
        <v>6800</v>
      </c>
      <c r="AJ3788">
        <v>0</v>
      </c>
      <c r="AK3788" s="5">
        <v>0</v>
      </c>
      <c r="AL3788" s="5">
        <v>0</v>
      </c>
      <c r="AM3788" s="5">
        <v>22790.83</v>
      </c>
      <c r="AN3788">
        <v>4</v>
      </c>
      <c r="AO3788">
        <v>5</v>
      </c>
      <c r="AP3788" t="str">
        <f t="shared" si="536"/>
        <v>No</v>
      </c>
      <c r="AQ3788">
        <v>1</v>
      </c>
      <c r="AR3788" s="5">
        <f t="shared" si="537"/>
        <v>1920958.99</v>
      </c>
      <c r="AS3788" s="5">
        <f t="shared" si="538"/>
        <v>663586.34</v>
      </c>
      <c r="AT3788" t="s">
        <v>59</v>
      </c>
      <c r="AU3788" t="s">
        <v>6164</v>
      </c>
      <c r="AV3788" t="s">
        <v>6165</v>
      </c>
      <c r="AW3788" t="s">
        <v>6166</v>
      </c>
      <c r="AX3788" t="s">
        <v>6167</v>
      </c>
      <c r="AY3788">
        <v>38</v>
      </c>
      <c r="AZ3788">
        <v>3</v>
      </c>
      <c r="BA3788">
        <v>0</v>
      </c>
      <c r="BB3788" t="s">
        <v>6168</v>
      </c>
      <c r="BC3788">
        <v>1</v>
      </c>
      <c r="BD3788">
        <v>0</v>
      </c>
      <c r="BE3788" t="s">
        <v>6196</v>
      </c>
      <c r="BF3788" t="s">
        <v>6170</v>
      </c>
      <c r="BG3788">
        <v>1</v>
      </c>
      <c r="BH3788" t="s">
        <v>6179</v>
      </c>
      <c r="BI3788">
        <v>42</v>
      </c>
      <c r="BJ3788" t="s">
        <v>6172</v>
      </c>
      <c r="BK3788">
        <v>0</v>
      </c>
      <c r="BL3788">
        <v>47</v>
      </c>
      <c r="BM3788" s="3">
        <f t="shared" si="539"/>
        <v>0.68085106382978722</v>
      </c>
    </row>
    <row r="3789" spans="1:65">
      <c r="A3789" t="s">
        <v>3926</v>
      </c>
      <c r="B3789" s="2">
        <v>45887</v>
      </c>
      <c r="C3789" t="s">
        <v>3137</v>
      </c>
      <c r="D3789" t="s">
        <v>3639</v>
      </c>
      <c r="E3789">
        <v>8</v>
      </c>
      <c r="F3789" t="s">
        <v>49</v>
      </c>
      <c r="G3789" t="s">
        <v>50</v>
      </c>
      <c r="H3789" t="s">
        <v>89</v>
      </c>
      <c r="I3789" t="s">
        <v>64</v>
      </c>
      <c r="J3789" t="s">
        <v>81</v>
      </c>
      <c r="K3789" t="s">
        <v>75</v>
      </c>
      <c r="L3789" t="s">
        <v>55</v>
      </c>
      <c r="M3789" t="s">
        <v>56</v>
      </c>
      <c r="N3789" t="s">
        <v>94</v>
      </c>
      <c r="O3789" t="s">
        <v>70</v>
      </c>
      <c r="P3789">
        <v>38</v>
      </c>
      <c r="Q3789">
        <v>39</v>
      </c>
      <c r="R3789">
        <v>38</v>
      </c>
      <c r="S3789">
        <v>1</v>
      </c>
      <c r="T3789">
        <f t="shared" si="531"/>
        <v>37</v>
      </c>
      <c r="U3789">
        <v>37</v>
      </c>
      <c r="V3789">
        <f t="shared" si="532"/>
        <v>0</v>
      </c>
      <c r="W3789" s="3">
        <f t="shared" si="533"/>
        <v>2.6315789473684209E-2</v>
      </c>
      <c r="X3789">
        <v>23</v>
      </c>
      <c r="Y3789" s="4">
        <v>6.6</v>
      </c>
      <c r="Z3789" s="4">
        <v>1.4</v>
      </c>
      <c r="AA3789" s="5">
        <v>78883.850000000006</v>
      </c>
      <c r="AB3789" s="5">
        <f t="shared" si="534"/>
        <v>2918702.45</v>
      </c>
      <c r="AC3789" s="5">
        <v>52880.13</v>
      </c>
      <c r="AD3789" s="5">
        <f t="shared" si="535"/>
        <v>2009444.94</v>
      </c>
      <c r="AE3789" s="5">
        <v>114251.02</v>
      </c>
      <c r="AF3789" s="5">
        <v>33540.339999999997</v>
      </c>
      <c r="AG3789" s="5">
        <v>9501.7900000000009</v>
      </c>
      <c r="AH3789" s="5">
        <v>2030</v>
      </c>
      <c r="AI3789" s="5">
        <v>6800</v>
      </c>
      <c r="AJ3789">
        <v>0</v>
      </c>
      <c r="AK3789" s="5">
        <v>0</v>
      </c>
      <c r="AL3789" s="5">
        <v>0</v>
      </c>
      <c r="AM3789" s="5">
        <v>23699.52</v>
      </c>
      <c r="AN3789">
        <v>4</v>
      </c>
      <c r="AO3789">
        <v>4</v>
      </c>
      <c r="AP3789" t="str">
        <f t="shared" si="536"/>
        <v>Yes</v>
      </c>
      <c r="AQ3789">
        <v>0</v>
      </c>
      <c r="AR3789" s="5">
        <f t="shared" si="537"/>
        <v>2199267.61</v>
      </c>
      <c r="AS3789" s="5">
        <f t="shared" si="538"/>
        <v>719434.84</v>
      </c>
      <c r="AT3789" t="s">
        <v>59</v>
      </c>
      <c r="AU3789" t="s">
        <v>6164</v>
      </c>
      <c r="AV3789" t="s">
        <v>6165</v>
      </c>
      <c r="AW3789" t="s">
        <v>6166</v>
      </c>
      <c r="AX3789" t="s">
        <v>6167</v>
      </c>
      <c r="AY3789">
        <v>41</v>
      </c>
      <c r="AZ3789">
        <v>0</v>
      </c>
      <c r="BA3789">
        <v>0</v>
      </c>
      <c r="BB3789" t="s">
        <v>6168</v>
      </c>
      <c r="BC3789">
        <v>0</v>
      </c>
      <c r="BD3789">
        <v>0</v>
      </c>
      <c r="BE3789" t="s">
        <v>6169</v>
      </c>
      <c r="BF3789" t="s">
        <v>6170</v>
      </c>
      <c r="BG3789">
        <v>1</v>
      </c>
      <c r="BH3789" t="s">
        <v>6186</v>
      </c>
      <c r="BI3789">
        <v>42</v>
      </c>
      <c r="BJ3789" t="s">
        <v>6172</v>
      </c>
      <c r="BK3789">
        <v>0</v>
      </c>
      <c r="BL3789">
        <v>46</v>
      </c>
      <c r="BM3789" s="3">
        <f t="shared" si="539"/>
        <v>0.82608695652173914</v>
      </c>
    </row>
    <row r="3790" spans="1:65">
      <c r="A3790" t="s">
        <v>3927</v>
      </c>
      <c r="B3790" s="2">
        <v>45887</v>
      </c>
      <c r="C3790" t="s">
        <v>3137</v>
      </c>
      <c r="D3790" t="s">
        <v>3639</v>
      </c>
      <c r="E3790">
        <v>8</v>
      </c>
      <c r="F3790" t="s">
        <v>61</v>
      </c>
      <c r="G3790" t="s">
        <v>62</v>
      </c>
      <c r="H3790" t="s">
        <v>104</v>
      </c>
      <c r="I3790" t="s">
        <v>52</v>
      </c>
      <c r="J3790" t="s">
        <v>81</v>
      </c>
      <c r="K3790" t="s">
        <v>66</v>
      </c>
      <c r="L3790" t="s">
        <v>87</v>
      </c>
      <c r="M3790" t="s">
        <v>68</v>
      </c>
      <c r="N3790" t="s">
        <v>76</v>
      </c>
      <c r="O3790" t="s">
        <v>82</v>
      </c>
      <c r="P3790">
        <v>33</v>
      </c>
      <c r="Q3790">
        <v>33</v>
      </c>
      <c r="R3790">
        <v>32</v>
      </c>
      <c r="S3790">
        <v>1</v>
      </c>
      <c r="T3790">
        <f t="shared" si="531"/>
        <v>31</v>
      </c>
      <c r="U3790">
        <v>31</v>
      </c>
      <c r="V3790">
        <f t="shared" si="532"/>
        <v>0</v>
      </c>
      <c r="W3790" s="3">
        <f t="shared" si="533"/>
        <v>3.125E-2</v>
      </c>
      <c r="X3790">
        <v>46</v>
      </c>
      <c r="Y3790" s="4">
        <v>0</v>
      </c>
      <c r="Z3790" s="4">
        <v>0.8</v>
      </c>
      <c r="AA3790" s="5">
        <v>72498.759999999995</v>
      </c>
      <c r="AB3790" s="5">
        <f t="shared" si="534"/>
        <v>2247461.56</v>
      </c>
      <c r="AC3790" s="5">
        <v>51988.33</v>
      </c>
      <c r="AD3790" s="5">
        <f t="shared" si="535"/>
        <v>1663626.56</v>
      </c>
      <c r="AE3790" s="5">
        <v>100497.71</v>
      </c>
      <c r="AF3790" s="5">
        <v>27689.33</v>
      </c>
      <c r="AG3790" s="5">
        <v>11710.73</v>
      </c>
      <c r="AH3790" s="5">
        <v>1160</v>
      </c>
      <c r="AI3790" s="5">
        <v>6800</v>
      </c>
      <c r="AJ3790">
        <v>0</v>
      </c>
      <c r="AK3790" s="5">
        <v>0</v>
      </c>
      <c r="AL3790" s="5">
        <v>0</v>
      </c>
      <c r="AM3790" s="5">
        <v>21460.87</v>
      </c>
      <c r="AN3790">
        <v>4</v>
      </c>
      <c r="AO3790">
        <v>5</v>
      </c>
      <c r="AP3790" t="str">
        <f t="shared" si="536"/>
        <v>No</v>
      </c>
      <c r="AQ3790">
        <v>1</v>
      </c>
      <c r="AR3790" s="5">
        <f t="shared" si="537"/>
        <v>1832945.2</v>
      </c>
      <c r="AS3790" s="5">
        <f t="shared" si="538"/>
        <v>414516.36</v>
      </c>
      <c r="AT3790" t="s">
        <v>116</v>
      </c>
      <c r="AU3790" t="s">
        <v>6164</v>
      </c>
      <c r="AV3790" t="s">
        <v>6165</v>
      </c>
      <c r="AW3790" t="s">
        <v>6166</v>
      </c>
      <c r="AX3790" t="s">
        <v>6167</v>
      </c>
      <c r="AY3790">
        <v>35</v>
      </c>
      <c r="AZ3790">
        <v>0</v>
      </c>
      <c r="BA3790">
        <v>0</v>
      </c>
      <c r="BB3790" t="s">
        <v>6168</v>
      </c>
      <c r="BC3790">
        <v>0</v>
      </c>
      <c r="BD3790">
        <v>1</v>
      </c>
      <c r="BE3790" t="s">
        <v>6188</v>
      </c>
      <c r="BF3790" t="s">
        <v>6170</v>
      </c>
      <c r="BG3790">
        <v>3</v>
      </c>
      <c r="BH3790" t="s">
        <v>6206</v>
      </c>
      <c r="BI3790">
        <v>68</v>
      </c>
      <c r="BJ3790" t="s">
        <v>6193</v>
      </c>
      <c r="BK3790">
        <v>0</v>
      </c>
      <c r="BL3790">
        <v>45</v>
      </c>
      <c r="BM3790" s="3">
        <f t="shared" si="539"/>
        <v>0.71111111111111114</v>
      </c>
    </row>
    <row r="3791" spans="1:65">
      <c r="A3791" t="s">
        <v>3928</v>
      </c>
      <c r="B3791" s="2">
        <v>45887</v>
      </c>
      <c r="C3791" t="s">
        <v>3137</v>
      </c>
      <c r="D3791" t="s">
        <v>3639</v>
      </c>
      <c r="E3791">
        <v>8</v>
      </c>
      <c r="F3791" t="s">
        <v>61</v>
      </c>
      <c r="G3791" t="s">
        <v>50</v>
      </c>
      <c r="H3791" t="s">
        <v>157</v>
      </c>
      <c r="I3791" t="s">
        <v>74</v>
      </c>
      <c r="J3791" t="s">
        <v>53</v>
      </c>
      <c r="K3791" t="s">
        <v>75</v>
      </c>
      <c r="L3791" t="s">
        <v>87</v>
      </c>
      <c r="M3791" t="s">
        <v>56</v>
      </c>
      <c r="N3791" t="s">
        <v>57</v>
      </c>
      <c r="O3791" t="s">
        <v>120</v>
      </c>
      <c r="P3791">
        <v>60</v>
      </c>
      <c r="Q3791">
        <v>63</v>
      </c>
      <c r="R3791">
        <v>63</v>
      </c>
      <c r="S3791">
        <v>1</v>
      </c>
      <c r="T3791">
        <f t="shared" si="531"/>
        <v>62</v>
      </c>
      <c r="U3791">
        <v>59</v>
      </c>
      <c r="V3791">
        <f t="shared" si="532"/>
        <v>3</v>
      </c>
      <c r="W3791" s="3">
        <f t="shared" si="533"/>
        <v>1.5873015873015872E-2</v>
      </c>
      <c r="X3791">
        <v>44</v>
      </c>
      <c r="Y3791" s="4">
        <v>40.1</v>
      </c>
      <c r="Z3791" s="4">
        <v>5.2</v>
      </c>
      <c r="AA3791" s="5">
        <v>35707.089999999997</v>
      </c>
      <c r="AB3791" s="5">
        <f t="shared" si="534"/>
        <v>2106718.31</v>
      </c>
      <c r="AC3791" s="5">
        <v>24077.06</v>
      </c>
      <c r="AD3791" s="5">
        <f t="shared" si="535"/>
        <v>1516854.78</v>
      </c>
      <c r="AE3791" s="5">
        <v>105546.09</v>
      </c>
      <c r="AF3791" s="5">
        <v>28953.88</v>
      </c>
      <c r="AG3791" s="5">
        <v>11804.24</v>
      </c>
      <c r="AH3791" s="5">
        <v>7540</v>
      </c>
      <c r="AI3791" s="5">
        <v>3200</v>
      </c>
      <c r="AJ3791">
        <v>0</v>
      </c>
      <c r="AK3791" s="5">
        <v>0</v>
      </c>
      <c r="AL3791" s="5">
        <v>1905.7</v>
      </c>
      <c r="AM3791" s="5">
        <v>41201.769999999997</v>
      </c>
      <c r="AN3791">
        <v>4</v>
      </c>
      <c r="AO3791">
        <v>3</v>
      </c>
      <c r="AP3791" t="str">
        <f t="shared" si="536"/>
        <v>Yes</v>
      </c>
      <c r="AQ3791">
        <v>1</v>
      </c>
      <c r="AR3791" s="5">
        <f t="shared" si="537"/>
        <v>1717006.46</v>
      </c>
      <c r="AS3791" s="5">
        <f t="shared" si="538"/>
        <v>389711.85</v>
      </c>
      <c r="AT3791" t="s">
        <v>59</v>
      </c>
      <c r="AU3791" t="s">
        <v>6164</v>
      </c>
      <c r="AV3791" t="s">
        <v>6165</v>
      </c>
      <c r="AW3791" t="s">
        <v>6166</v>
      </c>
      <c r="AX3791" t="s">
        <v>6177</v>
      </c>
      <c r="AY3791">
        <v>63</v>
      </c>
      <c r="AZ3791">
        <v>3</v>
      </c>
      <c r="BA3791">
        <v>20</v>
      </c>
      <c r="BB3791" t="s">
        <v>6185</v>
      </c>
      <c r="BC3791">
        <v>0</v>
      </c>
      <c r="BD3791">
        <v>0</v>
      </c>
      <c r="BE3791" t="s">
        <v>6169</v>
      </c>
      <c r="BF3791" t="s">
        <v>6170</v>
      </c>
      <c r="BG3791">
        <v>0</v>
      </c>
      <c r="BH3791" t="s">
        <v>6171</v>
      </c>
      <c r="BI3791">
        <v>24</v>
      </c>
      <c r="BJ3791" t="s">
        <v>6172</v>
      </c>
      <c r="BK3791">
        <v>0</v>
      </c>
      <c r="BL3791">
        <v>75</v>
      </c>
      <c r="BM3791" s="3">
        <f t="shared" si="539"/>
        <v>0.84</v>
      </c>
    </row>
    <row r="3792" spans="1:65">
      <c r="A3792" t="s">
        <v>3929</v>
      </c>
      <c r="B3792" s="2">
        <v>45887</v>
      </c>
      <c r="C3792" t="s">
        <v>3137</v>
      </c>
      <c r="D3792" t="s">
        <v>3639</v>
      </c>
      <c r="E3792">
        <v>8</v>
      </c>
      <c r="F3792" t="s">
        <v>61</v>
      </c>
      <c r="G3792" t="s">
        <v>62</v>
      </c>
      <c r="H3792" t="s">
        <v>96</v>
      </c>
      <c r="I3792" t="s">
        <v>74</v>
      </c>
      <c r="J3792" t="s">
        <v>81</v>
      </c>
      <c r="K3792" t="s">
        <v>75</v>
      </c>
      <c r="L3792" t="s">
        <v>67</v>
      </c>
      <c r="M3792" t="s">
        <v>68</v>
      </c>
      <c r="N3792" t="s">
        <v>57</v>
      </c>
      <c r="O3792" t="s">
        <v>82</v>
      </c>
      <c r="P3792">
        <v>34</v>
      </c>
      <c r="Q3792">
        <v>34</v>
      </c>
      <c r="R3792">
        <v>33</v>
      </c>
      <c r="S3792">
        <v>2</v>
      </c>
      <c r="T3792">
        <f t="shared" si="531"/>
        <v>31</v>
      </c>
      <c r="U3792">
        <v>31</v>
      </c>
      <c r="V3792">
        <f t="shared" si="532"/>
        <v>0</v>
      </c>
      <c r="W3792" s="3">
        <f t="shared" si="533"/>
        <v>6.0606060606060608E-2</v>
      </c>
      <c r="X3792">
        <v>35</v>
      </c>
      <c r="Y3792" s="4">
        <v>4.0999999999999996</v>
      </c>
      <c r="Z3792" s="4">
        <v>1</v>
      </c>
      <c r="AA3792" s="5">
        <v>77242.240000000005</v>
      </c>
      <c r="AB3792" s="5">
        <f t="shared" si="534"/>
        <v>2394509.44</v>
      </c>
      <c r="AC3792" s="5">
        <v>49514.64</v>
      </c>
      <c r="AD3792" s="5">
        <f t="shared" si="535"/>
        <v>1633983.12</v>
      </c>
      <c r="AE3792" s="5">
        <v>100582.13</v>
      </c>
      <c r="AF3792" s="5">
        <v>29811.58</v>
      </c>
      <c r="AG3792" s="5">
        <v>10907.58</v>
      </c>
      <c r="AH3792" s="5">
        <v>1450</v>
      </c>
      <c r="AI3792" s="5">
        <v>13600</v>
      </c>
      <c r="AJ3792">
        <v>0</v>
      </c>
      <c r="AK3792" s="5">
        <v>0</v>
      </c>
      <c r="AL3792" s="5">
        <v>0</v>
      </c>
      <c r="AM3792" s="5">
        <v>21034.92</v>
      </c>
      <c r="AN3792">
        <v>4</v>
      </c>
      <c r="AO3792">
        <v>4</v>
      </c>
      <c r="AP3792" t="str">
        <f t="shared" si="536"/>
        <v>Yes</v>
      </c>
      <c r="AQ3792">
        <v>1</v>
      </c>
      <c r="AR3792" s="5">
        <f t="shared" si="537"/>
        <v>1811369.33</v>
      </c>
      <c r="AS3792" s="5">
        <f t="shared" si="538"/>
        <v>583140.11</v>
      </c>
      <c r="AT3792" t="s">
        <v>116</v>
      </c>
      <c r="AU3792" t="s">
        <v>6164</v>
      </c>
      <c r="AV3792" t="s">
        <v>6165</v>
      </c>
      <c r="AW3792" t="s">
        <v>6166</v>
      </c>
      <c r="AX3792" t="s">
        <v>6167</v>
      </c>
      <c r="AY3792">
        <v>38</v>
      </c>
      <c r="AZ3792">
        <v>1</v>
      </c>
      <c r="BA3792">
        <v>0</v>
      </c>
      <c r="BB3792" t="s">
        <v>6168</v>
      </c>
      <c r="BC3792">
        <v>0</v>
      </c>
      <c r="BD3792">
        <v>0</v>
      </c>
      <c r="BE3792" t="s">
        <v>6169</v>
      </c>
      <c r="BF3792" t="s">
        <v>6210</v>
      </c>
      <c r="BG3792">
        <v>0</v>
      </c>
      <c r="BH3792" t="s">
        <v>6171</v>
      </c>
      <c r="BI3792">
        <v>35</v>
      </c>
      <c r="BJ3792" t="s">
        <v>6172</v>
      </c>
      <c r="BK3792">
        <v>0</v>
      </c>
      <c r="BL3792">
        <v>46</v>
      </c>
      <c r="BM3792" s="3">
        <f t="shared" si="539"/>
        <v>0.71739130434782605</v>
      </c>
    </row>
    <row r="3793" spans="1:65">
      <c r="A3793" t="s">
        <v>3930</v>
      </c>
      <c r="B3793" s="2">
        <v>45887</v>
      </c>
      <c r="C3793" t="s">
        <v>3137</v>
      </c>
      <c r="D3793" t="s">
        <v>3639</v>
      </c>
      <c r="E3793">
        <v>8</v>
      </c>
      <c r="F3793" t="s">
        <v>78</v>
      </c>
      <c r="G3793" t="s">
        <v>62</v>
      </c>
      <c r="H3793" t="s">
        <v>168</v>
      </c>
      <c r="I3793" t="s">
        <v>74</v>
      </c>
      <c r="J3793" t="s">
        <v>53</v>
      </c>
      <c r="K3793" t="s">
        <v>75</v>
      </c>
      <c r="L3793" t="s">
        <v>92</v>
      </c>
      <c r="M3793" t="s">
        <v>56</v>
      </c>
      <c r="N3793" t="s">
        <v>76</v>
      </c>
      <c r="O3793" t="s">
        <v>82</v>
      </c>
      <c r="P3793">
        <v>43</v>
      </c>
      <c r="Q3793">
        <v>44</v>
      </c>
      <c r="R3793">
        <v>43</v>
      </c>
      <c r="S3793">
        <v>1</v>
      </c>
      <c r="T3793">
        <f t="shared" si="531"/>
        <v>42</v>
      </c>
      <c r="U3793">
        <v>42</v>
      </c>
      <c r="V3793">
        <f t="shared" si="532"/>
        <v>0</v>
      </c>
      <c r="W3793" s="3">
        <f t="shared" si="533"/>
        <v>2.3255813953488372E-2</v>
      </c>
      <c r="X3793">
        <v>5</v>
      </c>
      <c r="Y3793" s="4">
        <v>2.8</v>
      </c>
      <c r="Z3793" s="4">
        <v>0.5</v>
      </c>
      <c r="AA3793" s="5">
        <v>36055.629999999997</v>
      </c>
      <c r="AB3793" s="5">
        <f t="shared" si="534"/>
        <v>1514336.46</v>
      </c>
      <c r="AC3793" s="5">
        <v>23730.83</v>
      </c>
      <c r="AD3793" s="5">
        <f t="shared" si="535"/>
        <v>1020425.69</v>
      </c>
      <c r="AE3793" s="5">
        <v>73010.3</v>
      </c>
      <c r="AF3793" s="5">
        <v>20393.34</v>
      </c>
      <c r="AG3793" s="5">
        <v>7088.38</v>
      </c>
      <c r="AH3793" s="5">
        <v>725</v>
      </c>
      <c r="AI3793" s="5">
        <v>3200</v>
      </c>
      <c r="AJ3793">
        <v>0</v>
      </c>
      <c r="AK3793" s="5">
        <v>0</v>
      </c>
      <c r="AL3793" s="5">
        <v>0</v>
      </c>
      <c r="AM3793" s="5">
        <v>29415.279999999999</v>
      </c>
      <c r="AN3793">
        <v>4</v>
      </c>
      <c r="AO3793">
        <v>2</v>
      </c>
      <c r="AP3793" t="str">
        <f t="shared" si="536"/>
        <v>Yes</v>
      </c>
      <c r="AQ3793">
        <v>0</v>
      </c>
      <c r="AR3793" s="5">
        <f t="shared" si="537"/>
        <v>1154257.99</v>
      </c>
      <c r="AS3793" s="5">
        <f t="shared" si="538"/>
        <v>360078.47</v>
      </c>
      <c r="AT3793" t="s">
        <v>59</v>
      </c>
      <c r="AU3793" t="s">
        <v>6164</v>
      </c>
      <c r="AV3793" t="s">
        <v>6165</v>
      </c>
      <c r="AW3793" t="s">
        <v>6166</v>
      </c>
      <c r="AX3793" t="s">
        <v>6207</v>
      </c>
      <c r="AY3793">
        <v>43</v>
      </c>
      <c r="AZ3793">
        <v>0</v>
      </c>
      <c r="BA3793">
        <v>0</v>
      </c>
      <c r="BB3793" t="s">
        <v>6168</v>
      </c>
      <c r="BC3793">
        <v>0</v>
      </c>
      <c r="BD3793">
        <v>0</v>
      </c>
      <c r="BE3793" t="s">
        <v>6169</v>
      </c>
      <c r="BF3793" t="s">
        <v>6170</v>
      </c>
      <c r="BG3793">
        <v>0</v>
      </c>
      <c r="BH3793" t="s">
        <v>6171</v>
      </c>
      <c r="BI3793">
        <v>23</v>
      </c>
      <c r="BJ3793" t="s">
        <v>6172</v>
      </c>
      <c r="BK3793">
        <v>0</v>
      </c>
      <c r="BL3793">
        <v>77</v>
      </c>
      <c r="BM3793" s="3">
        <f t="shared" si="539"/>
        <v>0.55844155844155841</v>
      </c>
    </row>
    <row r="3794" spans="1:65">
      <c r="A3794" t="s">
        <v>3931</v>
      </c>
      <c r="B3794" s="2">
        <v>45887</v>
      </c>
      <c r="C3794" t="s">
        <v>3137</v>
      </c>
      <c r="D3794" t="s">
        <v>3639</v>
      </c>
      <c r="E3794">
        <v>8</v>
      </c>
      <c r="F3794" t="s">
        <v>72</v>
      </c>
      <c r="G3794" t="s">
        <v>62</v>
      </c>
      <c r="H3794" t="s">
        <v>220</v>
      </c>
      <c r="I3794" t="s">
        <v>64</v>
      </c>
      <c r="J3794" t="s">
        <v>53</v>
      </c>
      <c r="K3794" t="s">
        <v>54</v>
      </c>
      <c r="L3794" t="s">
        <v>92</v>
      </c>
      <c r="M3794" t="s">
        <v>56</v>
      </c>
      <c r="N3794" t="s">
        <v>76</v>
      </c>
      <c r="O3794" t="s">
        <v>120</v>
      </c>
      <c r="P3794">
        <v>58</v>
      </c>
      <c r="Q3794">
        <v>58</v>
      </c>
      <c r="R3794">
        <v>58</v>
      </c>
      <c r="S3794">
        <v>1</v>
      </c>
      <c r="T3794">
        <f t="shared" si="531"/>
        <v>57</v>
      </c>
      <c r="U3794">
        <v>57</v>
      </c>
      <c r="V3794">
        <f t="shared" si="532"/>
        <v>0</v>
      </c>
      <c r="W3794" s="3">
        <f t="shared" si="533"/>
        <v>1.7241379310344827E-2</v>
      </c>
      <c r="X3794">
        <v>24</v>
      </c>
      <c r="Y3794" s="4">
        <v>1.3</v>
      </c>
      <c r="Z3794" s="4">
        <v>1</v>
      </c>
      <c r="AA3794" s="5">
        <v>39163.86</v>
      </c>
      <c r="AB3794" s="5">
        <f t="shared" si="534"/>
        <v>2232340.02</v>
      </c>
      <c r="AC3794" s="5">
        <v>23635.27</v>
      </c>
      <c r="AD3794" s="5">
        <f t="shared" si="535"/>
        <v>1370845.66</v>
      </c>
      <c r="AE3794" s="5">
        <v>95318.97</v>
      </c>
      <c r="AF3794" s="5">
        <v>24665.91</v>
      </c>
      <c r="AG3794" s="5">
        <v>9535.27</v>
      </c>
      <c r="AH3794" s="5">
        <v>1450</v>
      </c>
      <c r="AI3794" s="5">
        <v>3200</v>
      </c>
      <c r="AJ3794">
        <v>0</v>
      </c>
      <c r="AK3794" s="5">
        <v>0</v>
      </c>
      <c r="AL3794" s="5">
        <v>0</v>
      </c>
      <c r="AM3794" s="5">
        <v>34945.35</v>
      </c>
      <c r="AN3794">
        <v>4</v>
      </c>
      <c r="AO3794">
        <v>4</v>
      </c>
      <c r="AP3794" t="str">
        <f t="shared" si="536"/>
        <v>Yes</v>
      </c>
      <c r="AQ3794">
        <v>1</v>
      </c>
      <c r="AR3794" s="5">
        <f t="shared" si="537"/>
        <v>1539961.16</v>
      </c>
      <c r="AS3794" s="5">
        <f t="shared" si="538"/>
        <v>692378.86</v>
      </c>
      <c r="AT3794" t="s">
        <v>59</v>
      </c>
      <c r="AU3794" t="s">
        <v>6164</v>
      </c>
      <c r="AV3794" t="s">
        <v>6165</v>
      </c>
      <c r="AW3794" t="s">
        <v>6166</v>
      </c>
      <c r="AX3794" t="s">
        <v>6184</v>
      </c>
      <c r="AY3794">
        <v>62</v>
      </c>
      <c r="AZ3794">
        <v>3</v>
      </c>
      <c r="BA3794">
        <v>0</v>
      </c>
      <c r="BB3794" t="s">
        <v>6168</v>
      </c>
      <c r="BC3794">
        <v>0</v>
      </c>
      <c r="BD3794">
        <v>0</v>
      </c>
      <c r="BE3794" t="s">
        <v>6169</v>
      </c>
      <c r="BF3794" t="s">
        <v>6170</v>
      </c>
      <c r="BG3794">
        <v>1</v>
      </c>
      <c r="BH3794" t="s">
        <v>6186</v>
      </c>
      <c r="BI3794">
        <v>35</v>
      </c>
      <c r="BJ3794" t="s">
        <v>6172</v>
      </c>
      <c r="BK3794">
        <v>0</v>
      </c>
      <c r="BL3794">
        <v>77</v>
      </c>
      <c r="BM3794" s="3">
        <f t="shared" si="539"/>
        <v>0.75324675324675328</v>
      </c>
    </row>
    <row r="3795" spans="1:65">
      <c r="A3795" t="s">
        <v>3932</v>
      </c>
      <c r="B3795" s="2">
        <v>45887</v>
      </c>
      <c r="C3795" t="s">
        <v>3137</v>
      </c>
      <c r="D3795" t="s">
        <v>3639</v>
      </c>
      <c r="E3795">
        <v>8</v>
      </c>
      <c r="F3795" t="s">
        <v>49</v>
      </c>
      <c r="G3795" t="s">
        <v>62</v>
      </c>
      <c r="H3795" t="s">
        <v>125</v>
      </c>
      <c r="I3795" t="s">
        <v>74</v>
      </c>
      <c r="J3795" t="s">
        <v>65</v>
      </c>
      <c r="K3795" t="s">
        <v>66</v>
      </c>
      <c r="L3795" t="s">
        <v>67</v>
      </c>
      <c r="M3795" t="s">
        <v>56</v>
      </c>
      <c r="N3795" t="s">
        <v>76</v>
      </c>
      <c r="O3795" t="s">
        <v>58</v>
      </c>
      <c r="P3795">
        <v>55</v>
      </c>
      <c r="Q3795">
        <v>57</v>
      </c>
      <c r="R3795">
        <v>57</v>
      </c>
      <c r="S3795">
        <v>2</v>
      </c>
      <c r="T3795">
        <f t="shared" si="531"/>
        <v>55</v>
      </c>
      <c r="U3795">
        <v>52</v>
      </c>
      <c r="V3795">
        <f t="shared" si="532"/>
        <v>3</v>
      </c>
      <c r="W3795" s="3">
        <f t="shared" si="533"/>
        <v>3.5087719298245612E-2</v>
      </c>
      <c r="X3795">
        <v>31</v>
      </c>
      <c r="Y3795" s="4">
        <v>6</v>
      </c>
      <c r="Z3795" s="4">
        <v>1.7</v>
      </c>
      <c r="AA3795" s="5">
        <v>48622.96</v>
      </c>
      <c r="AB3795" s="5">
        <f t="shared" si="534"/>
        <v>2528393.92</v>
      </c>
      <c r="AC3795" s="5">
        <v>33850.879999999997</v>
      </c>
      <c r="AD3795" s="5">
        <f t="shared" si="535"/>
        <v>1929500.16</v>
      </c>
      <c r="AE3795" s="5">
        <v>125258.22</v>
      </c>
      <c r="AF3795" s="5">
        <v>36494.25</v>
      </c>
      <c r="AG3795" s="5">
        <v>9831.02</v>
      </c>
      <c r="AH3795" s="5">
        <v>2465</v>
      </c>
      <c r="AI3795" s="5">
        <v>9200</v>
      </c>
      <c r="AJ3795">
        <v>0</v>
      </c>
      <c r="AK3795" s="5">
        <v>0</v>
      </c>
      <c r="AL3795" s="5">
        <v>3015.19</v>
      </c>
      <c r="AM3795" s="5">
        <v>32954.14</v>
      </c>
      <c r="AN3795">
        <v>4</v>
      </c>
      <c r="AO3795">
        <v>3</v>
      </c>
      <c r="AP3795" t="str">
        <f t="shared" si="536"/>
        <v>Yes</v>
      </c>
      <c r="AQ3795">
        <v>0</v>
      </c>
      <c r="AR3795" s="5">
        <f t="shared" si="537"/>
        <v>2148717.98</v>
      </c>
      <c r="AS3795" s="5">
        <f t="shared" si="538"/>
        <v>379675.94</v>
      </c>
      <c r="AT3795" t="s">
        <v>59</v>
      </c>
      <c r="AU3795" t="s">
        <v>6164</v>
      </c>
      <c r="AV3795" t="s">
        <v>6165</v>
      </c>
      <c r="AW3795" t="s">
        <v>6166</v>
      </c>
      <c r="AX3795" t="s">
        <v>6184</v>
      </c>
      <c r="AY3795">
        <v>56</v>
      </c>
      <c r="AZ3795">
        <v>0</v>
      </c>
      <c r="BA3795">
        <v>26</v>
      </c>
      <c r="BB3795" t="s">
        <v>6198</v>
      </c>
      <c r="BC3795">
        <v>0</v>
      </c>
      <c r="BD3795">
        <v>0</v>
      </c>
      <c r="BE3795" t="s">
        <v>6169</v>
      </c>
      <c r="BF3795" t="s">
        <v>6170</v>
      </c>
      <c r="BG3795">
        <v>0</v>
      </c>
      <c r="BH3795" t="s">
        <v>6171</v>
      </c>
      <c r="BI3795">
        <v>58</v>
      </c>
      <c r="BJ3795" t="s">
        <v>6187</v>
      </c>
      <c r="BK3795">
        <v>0</v>
      </c>
      <c r="BL3795">
        <v>65</v>
      </c>
      <c r="BM3795" s="3">
        <f t="shared" si="539"/>
        <v>0.87692307692307692</v>
      </c>
    </row>
    <row r="3796" spans="1:65">
      <c r="A3796" t="s">
        <v>3933</v>
      </c>
      <c r="B3796" s="2">
        <v>45887</v>
      </c>
      <c r="C3796" t="s">
        <v>3137</v>
      </c>
      <c r="D3796" t="s">
        <v>3639</v>
      </c>
      <c r="E3796">
        <v>8</v>
      </c>
      <c r="F3796" t="s">
        <v>72</v>
      </c>
      <c r="G3796" t="s">
        <v>50</v>
      </c>
      <c r="H3796" t="s">
        <v>179</v>
      </c>
      <c r="I3796" t="s">
        <v>74</v>
      </c>
      <c r="J3796" t="s">
        <v>53</v>
      </c>
      <c r="K3796" t="s">
        <v>54</v>
      </c>
      <c r="L3796" t="s">
        <v>67</v>
      </c>
      <c r="M3796" t="s">
        <v>56</v>
      </c>
      <c r="N3796" t="s">
        <v>94</v>
      </c>
      <c r="O3796" t="s">
        <v>70</v>
      </c>
      <c r="P3796">
        <v>60</v>
      </c>
      <c r="Q3796">
        <v>63</v>
      </c>
      <c r="R3796">
        <v>64</v>
      </c>
      <c r="S3796">
        <v>1</v>
      </c>
      <c r="T3796">
        <f t="shared" si="531"/>
        <v>63</v>
      </c>
      <c r="U3796">
        <v>59</v>
      </c>
      <c r="V3796">
        <f t="shared" si="532"/>
        <v>4</v>
      </c>
      <c r="W3796" s="3">
        <f t="shared" si="533"/>
        <v>1.5625E-2</v>
      </c>
      <c r="X3796">
        <v>19</v>
      </c>
      <c r="Y3796" s="4">
        <v>2.2999999999999998</v>
      </c>
      <c r="Z3796" s="4">
        <v>1.9</v>
      </c>
      <c r="AA3796" s="5">
        <v>39221.870000000003</v>
      </c>
      <c r="AB3796" s="5">
        <f t="shared" si="534"/>
        <v>2314090.33</v>
      </c>
      <c r="AC3796" s="5">
        <v>23090.78</v>
      </c>
      <c r="AD3796" s="5">
        <f t="shared" si="535"/>
        <v>1477809.92</v>
      </c>
      <c r="AE3796" s="5">
        <v>108547.41</v>
      </c>
      <c r="AF3796" s="5">
        <v>28487.99</v>
      </c>
      <c r="AG3796" s="5">
        <v>8936.91</v>
      </c>
      <c r="AH3796" s="5">
        <v>2755</v>
      </c>
      <c r="AI3796" s="5">
        <v>3200</v>
      </c>
      <c r="AJ3796">
        <v>0</v>
      </c>
      <c r="AK3796" s="5">
        <v>0</v>
      </c>
      <c r="AL3796" s="5">
        <v>2641.67</v>
      </c>
      <c r="AM3796" s="5">
        <v>36064.800000000003</v>
      </c>
      <c r="AN3796">
        <v>4</v>
      </c>
      <c r="AO3796">
        <v>3</v>
      </c>
      <c r="AP3796" t="str">
        <f t="shared" si="536"/>
        <v>Yes</v>
      </c>
      <c r="AQ3796">
        <v>0</v>
      </c>
      <c r="AR3796" s="5">
        <f t="shared" si="537"/>
        <v>1668443.7</v>
      </c>
      <c r="AS3796" s="5">
        <f t="shared" si="538"/>
        <v>645646.63</v>
      </c>
      <c r="AT3796" t="s">
        <v>59</v>
      </c>
      <c r="AU3796" t="s">
        <v>6164</v>
      </c>
      <c r="AV3796" t="s">
        <v>6165</v>
      </c>
      <c r="AW3796" t="s">
        <v>6166</v>
      </c>
      <c r="AX3796" t="s">
        <v>6184</v>
      </c>
      <c r="AY3796">
        <v>63</v>
      </c>
      <c r="AZ3796">
        <v>0</v>
      </c>
      <c r="BA3796">
        <v>22</v>
      </c>
      <c r="BB3796" t="s">
        <v>6180</v>
      </c>
      <c r="BC3796">
        <v>0</v>
      </c>
      <c r="BD3796">
        <v>0</v>
      </c>
      <c r="BE3796" t="s">
        <v>6169</v>
      </c>
      <c r="BF3796" t="s">
        <v>6170</v>
      </c>
      <c r="BG3796">
        <v>0</v>
      </c>
      <c r="BH3796" t="s">
        <v>6171</v>
      </c>
      <c r="BI3796">
        <v>25</v>
      </c>
      <c r="BJ3796" t="s">
        <v>6172</v>
      </c>
      <c r="BK3796">
        <v>0</v>
      </c>
      <c r="BL3796">
        <v>75</v>
      </c>
      <c r="BM3796" s="3">
        <f t="shared" si="539"/>
        <v>0.85333333333333339</v>
      </c>
    </row>
    <row r="3797" spans="1:65">
      <c r="A3797" t="s">
        <v>3934</v>
      </c>
      <c r="B3797" s="2">
        <v>45887</v>
      </c>
      <c r="C3797" t="s">
        <v>3137</v>
      </c>
      <c r="D3797" t="s">
        <v>3639</v>
      </c>
      <c r="E3797">
        <v>8</v>
      </c>
      <c r="F3797" t="s">
        <v>72</v>
      </c>
      <c r="G3797" t="s">
        <v>79</v>
      </c>
      <c r="H3797" t="s">
        <v>213</v>
      </c>
      <c r="I3797" t="s">
        <v>74</v>
      </c>
      <c r="J3797" t="s">
        <v>65</v>
      </c>
      <c r="K3797" t="s">
        <v>75</v>
      </c>
      <c r="L3797" t="s">
        <v>92</v>
      </c>
      <c r="M3797" t="s">
        <v>68</v>
      </c>
      <c r="N3797" t="s">
        <v>69</v>
      </c>
      <c r="O3797" t="s">
        <v>82</v>
      </c>
      <c r="P3797">
        <v>51</v>
      </c>
      <c r="Q3797">
        <v>55</v>
      </c>
      <c r="R3797">
        <v>54</v>
      </c>
      <c r="S3797">
        <v>1</v>
      </c>
      <c r="T3797">
        <f t="shared" si="531"/>
        <v>53</v>
      </c>
      <c r="U3797">
        <v>49</v>
      </c>
      <c r="V3797">
        <f t="shared" si="532"/>
        <v>4</v>
      </c>
      <c r="W3797" s="3">
        <f t="shared" si="533"/>
        <v>1.8518518518518517E-2</v>
      </c>
      <c r="X3797">
        <v>19</v>
      </c>
      <c r="Y3797" s="4">
        <v>4.0999999999999996</v>
      </c>
      <c r="Z3797" s="4">
        <v>0.8</v>
      </c>
      <c r="AA3797" s="5">
        <v>52208.66</v>
      </c>
      <c r="AB3797" s="5">
        <f t="shared" si="534"/>
        <v>2558224.34</v>
      </c>
      <c r="AC3797" s="5">
        <v>33455.61</v>
      </c>
      <c r="AD3797" s="5">
        <f t="shared" si="535"/>
        <v>1806602.94</v>
      </c>
      <c r="AE3797" s="5">
        <v>119469.09</v>
      </c>
      <c r="AF3797" s="5">
        <v>33518.14</v>
      </c>
      <c r="AG3797" s="5">
        <v>8186.78</v>
      </c>
      <c r="AH3797" s="5">
        <v>1160</v>
      </c>
      <c r="AI3797" s="5">
        <v>4600</v>
      </c>
      <c r="AJ3797">
        <v>1</v>
      </c>
      <c r="AK3797" s="5">
        <v>13565.79</v>
      </c>
      <c r="AL3797" s="5">
        <v>3885.35</v>
      </c>
      <c r="AM3797" s="5">
        <v>31809.37</v>
      </c>
      <c r="AN3797">
        <v>4</v>
      </c>
      <c r="AO3797">
        <v>4</v>
      </c>
      <c r="AP3797" t="str">
        <f t="shared" si="536"/>
        <v>Yes</v>
      </c>
      <c r="AQ3797">
        <v>2</v>
      </c>
      <c r="AR3797" s="5">
        <f t="shared" si="537"/>
        <v>2022797.46</v>
      </c>
      <c r="AS3797" s="5">
        <f t="shared" si="538"/>
        <v>535426.88</v>
      </c>
      <c r="AT3797" t="s">
        <v>59</v>
      </c>
      <c r="AU3797" t="s">
        <v>6189</v>
      </c>
      <c r="AV3797" t="s">
        <v>6190</v>
      </c>
      <c r="AW3797" t="s">
        <v>6183</v>
      </c>
      <c r="AX3797" t="s">
        <v>6167</v>
      </c>
      <c r="AY3797">
        <v>57</v>
      </c>
      <c r="AZ3797">
        <v>4</v>
      </c>
      <c r="BA3797">
        <v>24</v>
      </c>
      <c r="BB3797" t="s">
        <v>6185</v>
      </c>
      <c r="BC3797">
        <v>0</v>
      </c>
      <c r="BD3797">
        <v>0</v>
      </c>
      <c r="BE3797" t="s">
        <v>6169</v>
      </c>
      <c r="BF3797" t="s">
        <v>6170</v>
      </c>
      <c r="BG3797">
        <v>0</v>
      </c>
      <c r="BH3797" t="s">
        <v>6171</v>
      </c>
      <c r="BI3797">
        <v>7</v>
      </c>
      <c r="BJ3797" t="s">
        <v>6172</v>
      </c>
      <c r="BK3797">
        <v>0</v>
      </c>
      <c r="BL3797">
        <v>65</v>
      </c>
      <c r="BM3797" s="3">
        <f t="shared" si="539"/>
        <v>0.83076923076923082</v>
      </c>
    </row>
    <row r="3798" spans="1:65">
      <c r="A3798" t="s">
        <v>3935</v>
      </c>
      <c r="B3798" s="2">
        <v>45887</v>
      </c>
      <c r="C3798" t="s">
        <v>3137</v>
      </c>
      <c r="D3798" t="s">
        <v>3639</v>
      </c>
      <c r="E3798">
        <v>8</v>
      </c>
      <c r="F3798" t="s">
        <v>78</v>
      </c>
      <c r="G3798" t="s">
        <v>79</v>
      </c>
      <c r="H3798" t="s">
        <v>136</v>
      </c>
      <c r="I3798" t="s">
        <v>64</v>
      </c>
      <c r="J3798" t="s">
        <v>65</v>
      </c>
      <c r="K3798" t="s">
        <v>54</v>
      </c>
      <c r="L3798" t="s">
        <v>67</v>
      </c>
      <c r="M3798" t="s">
        <v>68</v>
      </c>
      <c r="N3798" t="s">
        <v>76</v>
      </c>
      <c r="O3798" t="s">
        <v>82</v>
      </c>
      <c r="P3798">
        <v>51</v>
      </c>
      <c r="Q3798">
        <v>52</v>
      </c>
      <c r="R3798">
        <v>50</v>
      </c>
      <c r="S3798">
        <v>4</v>
      </c>
      <c r="T3798">
        <f t="shared" si="531"/>
        <v>46</v>
      </c>
      <c r="U3798">
        <v>46</v>
      </c>
      <c r="V3798">
        <f t="shared" si="532"/>
        <v>0</v>
      </c>
      <c r="W3798" s="3">
        <f t="shared" si="533"/>
        <v>0.08</v>
      </c>
      <c r="X3798">
        <v>16</v>
      </c>
      <c r="Y3798" s="4">
        <v>2.8</v>
      </c>
      <c r="Z3798" s="4">
        <v>0.9</v>
      </c>
      <c r="AA3798" s="5">
        <v>56781.86</v>
      </c>
      <c r="AB3798" s="5">
        <f t="shared" si="534"/>
        <v>2611965.56</v>
      </c>
      <c r="AC3798" s="5">
        <v>32428.98</v>
      </c>
      <c r="AD3798" s="5">
        <f t="shared" si="535"/>
        <v>1621449</v>
      </c>
      <c r="AE3798" s="5">
        <v>105963.93</v>
      </c>
      <c r="AF3798" s="5">
        <v>33084.75</v>
      </c>
      <c r="AG3798" s="5">
        <v>8593</v>
      </c>
      <c r="AH3798" s="5">
        <v>1305</v>
      </c>
      <c r="AI3798" s="5">
        <v>23299.88</v>
      </c>
      <c r="AJ3798">
        <v>2</v>
      </c>
      <c r="AK3798" s="5">
        <v>26605.83</v>
      </c>
      <c r="AL3798" s="5">
        <v>0</v>
      </c>
      <c r="AM3798" s="5">
        <v>28918.6</v>
      </c>
      <c r="AN3798">
        <v>4</v>
      </c>
      <c r="AO3798">
        <v>3</v>
      </c>
      <c r="AP3798" t="str">
        <f t="shared" si="536"/>
        <v>Yes</v>
      </c>
      <c r="AQ3798">
        <v>2</v>
      </c>
      <c r="AR3798" s="5">
        <f t="shared" si="537"/>
        <v>1849219.99</v>
      </c>
      <c r="AS3798" s="5">
        <f t="shared" si="538"/>
        <v>762745.57</v>
      </c>
      <c r="AT3798" t="s">
        <v>1641</v>
      </c>
      <c r="AU3798" t="s">
        <v>6189</v>
      </c>
      <c r="AV3798" t="s">
        <v>6201</v>
      </c>
      <c r="AW3798" t="s">
        <v>6175</v>
      </c>
      <c r="AX3798" t="s">
        <v>6167</v>
      </c>
      <c r="AY3798">
        <v>52</v>
      </c>
      <c r="AZ3798">
        <v>0</v>
      </c>
      <c r="BA3798">
        <v>0</v>
      </c>
      <c r="BB3798" t="s">
        <v>6168</v>
      </c>
      <c r="BC3798">
        <v>0</v>
      </c>
      <c r="BD3798">
        <v>0</v>
      </c>
      <c r="BE3798" t="s">
        <v>6169</v>
      </c>
      <c r="BF3798" t="s">
        <v>6210</v>
      </c>
      <c r="BG3798">
        <v>0</v>
      </c>
      <c r="BH3798" t="s">
        <v>6171</v>
      </c>
      <c r="BI3798">
        <v>22</v>
      </c>
      <c r="BJ3798" t="s">
        <v>6172</v>
      </c>
      <c r="BK3798">
        <v>0</v>
      </c>
      <c r="BL3798">
        <v>59</v>
      </c>
      <c r="BM3798" s="3">
        <f t="shared" si="539"/>
        <v>0.84745762711864403</v>
      </c>
    </row>
    <row r="3799" spans="1:65">
      <c r="A3799" t="s">
        <v>3936</v>
      </c>
      <c r="B3799" s="2">
        <v>45888</v>
      </c>
      <c r="C3799" t="s">
        <v>3137</v>
      </c>
      <c r="D3799" t="s">
        <v>3639</v>
      </c>
      <c r="E3799">
        <v>8</v>
      </c>
      <c r="F3799" t="s">
        <v>49</v>
      </c>
      <c r="G3799" t="s">
        <v>62</v>
      </c>
      <c r="H3799" t="s">
        <v>125</v>
      </c>
      <c r="I3799" t="s">
        <v>74</v>
      </c>
      <c r="J3799" t="s">
        <v>65</v>
      </c>
      <c r="K3799" t="s">
        <v>66</v>
      </c>
      <c r="L3799" t="s">
        <v>92</v>
      </c>
      <c r="M3799" t="s">
        <v>56</v>
      </c>
      <c r="N3799" t="s">
        <v>69</v>
      </c>
      <c r="O3799" t="s">
        <v>58</v>
      </c>
      <c r="P3799">
        <v>43</v>
      </c>
      <c r="Q3799">
        <v>44</v>
      </c>
      <c r="R3799">
        <v>42</v>
      </c>
      <c r="S3799">
        <v>1</v>
      </c>
      <c r="T3799">
        <f t="shared" si="531"/>
        <v>41</v>
      </c>
      <c r="U3799">
        <v>41</v>
      </c>
      <c r="V3799">
        <f t="shared" si="532"/>
        <v>0</v>
      </c>
      <c r="W3799" s="3">
        <f t="shared" si="533"/>
        <v>2.3809523809523808E-2</v>
      </c>
      <c r="X3799">
        <v>28</v>
      </c>
      <c r="Y3799" s="4">
        <v>3.9</v>
      </c>
      <c r="Z3799" s="4">
        <v>1.2</v>
      </c>
      <c r="AA3799" s="5">
        <v>49244.98</v>
      </c>
      <c r="AB3799" s="5">
        <f t="shared" si="534"/>
        <v>2019044.18</v>
      </c>
      <c r="AC3799" s="5">
        <v>35092.379999999997</v>
      </c>
      <c r="AD3799" s="5">
        <f t="shared" si="535"/>
        <v>1473879.96</v>
      </c>
      <c r="AE3799" s="5">
        <v>92196.99</v>
      </c>
      <c r="AF3799" s="5">
        <v>27540.76</v>
      </c>
      <c r="AG3799" s="5">
        <v>9636.6299999999992</v>
      </c>
      <c r="AH3799" s="5">
        <v>1740</v>
      </c>
      <c r="AI3799" s="5">
        <v>4600</v>
      </c>
      <c r="AJ3799">
        <v>0</v>
      </c>
      <c r="AK3799" s="5">
        <v>0</v>
      </c>
      <c r="AL3799" s="5">
        <v>0</v>
      </c>
      <c r="AM3799" s="5">
        <v>26732.89</v>
      </c>
      <c r="AN3799">
        <v>4</v>
      </c>
      <c r="AO3799">
        <v>3</v>
      </c>
      <c r="AP3799" t="str">
        <f t="shared" si="536"/>
        <v>Yes</v>
      </c>
      <c r="AQ3799">
        <v>1</v>
      </c>
      <c r="AR3799" s="5">
        <f t="shared" si="537"/>
        <v>1636327.23</v>
      </c>
      <c r="AS3799" s="5">
        <f t="shared" si="538"/>
        <v>382716.95</v>
      </c>
      <c r="AT3799" t="s">
        <v>59</v>
      </c>
      <c r="AU3799" t="s">
        <v>6164</v>
      </c>
      <c r="AV3799" t="s">
        <v>6165</v>
      </c>
      <c r="AW3799" t="s">
        <v>6166</v>
      </c>
      <c r="AX3799" t="s">
        <v>6167</v>
      </c>
      <c r="AY3799">
        <v>44</v>
      </c>
      <c r="AZ3799">
        <v>0</v>
      </c>
      <c r="BA3799">
        <v>0</v>
      </c>
      <c r="BB3799" t="s">
        <v>6168</v>
      </c>
      <c r="BC3799">
        <v>0</v>
      </c>
      <c r="BD3799">
        <v>0</v>
      </c>
      <c r="BE3799" t="s">
        <v>6169</v>
      </c>
      <c r="BF3799" t="s">
        <v>6170</v>
      </c>
      <c r="BG3799">
        <v>0</v>
      </c>
      <c r="BH3799" t="s">
        <v>6171</v>
      </c>
      <c r="BI3799">
        <v>53</v>
      </c>
      <c r="BJ3799" t="s">
        <v>6187</v>
      </c>
      <c r="BK3799">
        <v>0</v>
      </c>
      <c r="BL3799">
        <v>65</v>
      </c>
      <c r="BM3799" s="3">
        <f t="shared" si="539"/>
        <v>0.64615384615384619</v>
      </c>
    </row>
    <row r="3800" spans="1:65">
      <c r="A3800" t="s">
        <v>3937</v>
      </c>
      <c r="B3800" s="2">
        <v>45888</v>
      </c>
      <c r="C3800" t="s">
        <v>3137</v>
      </c>
      <c r="D3800" t="s">
        <v>3639</v>
      </c>
      <c r="E3800">
        <v>8</v>
      </c>
      <c r="F3800" t="s">
        <v>72</v>
      </c>
      <c r="G3800" t="s">
        <v>79</v>
      </c>
      <c r="H3800" t="s">
        <v>159</v>
      </c>
      <c r="I3800" t="s">
        <v>52</v>
      </c>
      <c r="J3800" t="s">
        <v>65</v>
      </c>
      <c r="K3800" t="s">
        <v>66</v>
      </c>
      <c r="L3800" t="s">
        <v>92</v>
      </c>
      <c r="M3800" t="s">
        <v>56</v>
      </c>
      <c r="N3800" t="s">
        <v>76</v>
      </c>
      <c r="O3800" t="s">
        <v>120</v>
      </c>
      <c r="P3800">
        <v>57</v>
      </c>
      <c r="Q3800">
        <v>59</v>
      </c>
      <c r="R3800">
        <v>61</v>
      </c>
      <c r="S3800">
        <v>1</v>
      </c>
      <c r="T3800">
        <f t="shared" si="531"/>
        <v>60</v>
      </c>
      <c r="U3800">
        <v>57</v>
      </c>
      <c r="V3800">
        <f t="shared" si="532"/>
        <v>3</v>
      </c>
      <c r="W3800" s="3">
        <f t="shared" si="533"/>
        <v>1.6393442622950821E-2</v>
      </c>
      <c r="X3800">
        <v>33</v>
      </c>
      <c r="Y3800" s="4">
        <v>6.8</v>
      </c>
      <c r="Z3800" s="4">
        <v>1.4</v>
      </c>
      <c r="AA3800" s="5">
        <v>48521.39</v>
      </c>
      <c r="AB3800" s="5">
        <f t="shared" si="534"/>
        <v>2765719.23</v>
      </c>
      <c r="AC3800" s="5">
        <v>35071.440000000002</v>
      </c>
      <c r="AD3800" s="5">
        <f t="shared" si="535"/>
        <v>2139357.84</v>
      </c>
      <c r="AE3800" s="5">
        <v>142844.68</v>
      </c>
      <c r="AF3800" s="5">
        <v>38711.53</v>
      </c>
      <c r="AG3800" s="5">
        <v>9746.4699999999993</v>
      </c>
      <c r="AH3800" s="5">
        <v>2030</v>
      </c>
      <c r="AI3800" s="5">
        <v>4600</v>
      </c>
      <c r="AJ3800">
        <v>0</v>
      </c>
      <c r="AK3800" s="5">
        <v>0</v>
      </c>
      <c r="AL3800" s="5">
        <v>3016.91</v>
      </c>
      <c r="AM3800" s="5">
        <v>39623.050000000003</v>
      </c>
      <c r="AN3800">
        <v>4</v>
      </c>
      <c r="AO3800">
        <v>3</v>
      </c>
      <c r="AP3800" t="str">
        <f t="shared" si="536"/>
        <v>Yes</v>
      </c>
      <c r="AQ3800">
        <v>1</v>
      </c>
      <c r="AR3800" s="5">
        <f t="shared" si="537"/>
        <v>2379930.48</v>
      </c>
      <c r="AS3800" s="5">
        <f t="shared" si="538"/>
        <v>385788.75</v>
      </c>
      <c r="AT3800" t="s">
        <v>59</v>
      </c>
      <c r="AU3800" t="s">
        <v>6164</v>
      </c>
      <c r="AV3800" t="s">
        <v>6165</v>
      </c>
      <c r="AW3800" t="s">
        <v>6166</v>
      </c>
      <c r="AX3800" t="s">
        <v>6184</v>
      </c>
      <c r="AY3800">
        <v>60</v>
      </c>
      <c r="AZ3800">
        <v>1</v>
      </c>
      <c r="BA3800">
        <v>18</v>
      </c>
      <c r="BB3800" t="s">
        <v>6180</v>
      </c>
      <c r="BC3800">
        <v>0</v>
      </c>
      <c r="BD3800">
        <v>0</v>
      </c>
      <c r="BE3800" t="s">
        <v>6169</v>
      </c>
      <c r="BF3800" t="s">
        <v>6170</v>
      </c>
      <c r="BG3800">
        <v>1</v>
      </c>
      <c r="BH3800" t="s">
        <v>6186</v>
      </c>
      <c r="BI3800">
        <v>38</v>
      </c>
      <c r="BJ3800" t="s">
        <v>6172</v>
      </c>
      <c r="BK3800">
        <v>0</v>
      </c>
      <c r="BL3800">
        <v>65</v>
      </c>
      <c r="BM3800" s="3">
        <f t="shared" si="539"/>
        <v>0.93846153846153846</v>
      </c>
    </row>
    <row r="3801" spans="1:65">
      <c r="A3801" t="s">
        <v>3938</v>
      </c>
      <c r="B3801" s="2">
        <v>45888</v>
      </c>
      <c r="C3801" t="s">
        <v>3137</v>
      </c>
      <c r="D3801" t="s">
        <v>3639</v>
      </c>
      <c r="E3801">
        <v>8</v>
      </c>
      <c r="F3801" t="s">
        <v>78</v>
      </c>
      <c r="G3801" t="s">
        <v>79</v>
      </c>
      <c r="H3801" t="s">
        <v>136</v>
      </c>
      <c r="I3801" t="s">
        <v>64</v>
      </c>
      <c r="J3801" t="s">
        <v>53</v>
      </c>
      <c r="K3801" t="s">
        <v>75</v>
      </c>
      <c r="L3801" t="s">
        <v>67</v>
      </c>
      <c r="M3801" t="s">
        <v>68</v>
      </c>
      <c r="N3801" t="s">
        <v>94</v>
      </c>
      <c r="O3801" t="s">
        <v>120</v>
      </c>
      <c r="P3801">
        <v>58</v>
      </c>
      <c r="Q3801">
        <v>61</v>
      </c>
      <c r="R3801">
        <v>59</v>
      </c>
      <c r="S3801">
        <v>6</v>
      </c>
      <c r="T3801">
        <f t="shared" si="531"/>
        <v>53</v>
      </c>
      <c r="U3801">
        <v>53</v>
      </c>
      <c r="V3801">
        <f t="shared" si="532"/>
        <v>0</v>
      </c>
      <c r="W3801" s="3">
        <f t="shared" si="533"/>
        <v>0.10169491525423729</v>
      </c>
      <c r="X3801">
        <v>45</v>
      </c>
      <c r="Y3801" s="4">
        <v>7.2</v>
      </c>
      <c r="Z3801" s="4">
        <v>2.4</v>
      </c>
      <c r="AA3801" s="5">
        <v>35928.5</v>
      </c>
      <c r="AB3801" s="5">
        <f t="shared" si="534"/>
        <v>1904210.5</v>
      </c>
      <c r="AC3801" s="5">
        <v>21872.43</v>
      </c>
      <c r="AD3801" s="5">
        <f t="shared" si="535"/>
        <v>1290473.3700000001</v>
      </c>
      <c r="AE3801" s="5">
        <v>98961.31</v>
      </c>
      <c r="AF3801" s="5">
        <v>29338.65</v>
      </c>
      <c r="AG3801" s="5">
        <v>11031.8</v>
      </c>
      <c r="AH3801" s="5">
        <v>3480</v>
      </c>
      <c r="AI3801" s="5">
        <v>22143.41</v>
      </c>
      <c r="AJ3801">
        <v>2</v>
      </c>
      <c r="AK3801" s="5">
        <v>17962.669999999998</v>
      </c>
      <c r="AL3801" s="5">
        <v>0</v>
      </c>
      <c r="AM3801" s="5">
        <v>39342.97</v>
      </c>
      <c r="AN3801">
        <v>4</v>
      </c>
      <c r="AO3801">
        <v>5</v>
      </c>
      <c r="AP3801" t="str">
        <f t="shared" si="536"/>
        <v>No</v>
      </c>
      <c r="AQ3801">
        <v>3</v>
      </c>
      <c r="AR3801" s="5">
        <f t="shared" si="537"/>
        <v>1512734.18</v>
      </c>
      <c r="AS3801" s="5">
        <f t="shared" si="538"/>
        <v>391476.32</v>
      </c>
      <c r="AT3801" t="s">
        <v>1641</v>
      </c>
      <c r="AU3801" t="s">
        <v>6199</v>
      </c>
      <c r="AV3801" t="s">
        <v>6200</v>
      </c>
      <c r="AW3801" t="s">
        <v>6175</v>
      </c>
      <c r="AX3801" t="s">
        <v>6167</v>
      </c>
      <c r="AY3801">
        <v>60</v>
      </c>
      <c r="AZ3801">
        <v>0</v>
      </c>
      <c r="BA3801">
        <v>0</v>
      </c>
      <c r="BB3801" t="s">
        <v>6168</v>
      </c>
      <c r="BC3801">
        <v>0</v>
      </c>
      <c r="BD3801">
        <v>1</v>
      </c>
      <c r="BE3801" t="s">
        <v>6188</v>
      </c>
      <c r="BF3801" t="s">
        <v>6210</v>
      </c>
      <c r="BG3801">
        <v>3</v>
      </c>
      <c r="BH3801" t="s">
        <v>6192</v>
      </c>
      <c r="BI3801">
        <v>57</v>
      </c>
      <c r="BJ3801" t="s">
        <v>6193</v>
      </c>
      <c r="BK3801">
        <v>0</v>
      </c>
      <c r="BL3801">
        <v>71</v>
      </c>
      <c r="BM3801" s="3">
        <f t="shared" si="539"/>
        <v>0.83098591549295775</v>
      </c>
    </row>
    <row r="3802" spans="1:65">
      <c r="A3802" t="s">
        <v>3939</v>
      </c>
      <c r="B3802" s="2">
        <v>45888</v>
      </c>
      <c r="C3802" t="s">
        <v>3137</v>
      </c>
      <c r="D3802" t="s">
        <v>3639</v>
      </c>
      <c r="E3802">
        <v>8</v>
      </c>
      <c r="F3802" t="s">
        <v>72</v>
      </c>
      <c r="G3802" t="s">
        <v>50</v>
      </c>
      <c r="H3802" t="s">
        <v>119</v>
      </c>
      <c r="I3802" t="s">
        <v>74</v>
      </c>
      <c r="J3802" t="s">
        <v>81</v>
      </c>
      <c r="K3802" t="s">
        <v>66</v>
      </c>
      <c r="L3802" t="s">
        <v>67</v>
      </c>
      <c r="M3802" t="s">
        <v>56</v>
      </c>
      <c r="N3802" t="s">
        <v>69</v>
      </c>
      <c r="O3802" t="s">
        <v>120</v>
      </c>
      <c r="P3802">
        <v>33</v>
      </c>
      <c r="Q3802">
        <v>35</v>
      </c>
      <c r="R3802">
        <v>35</v>
      </c>
      <c r="S3802">
        <v>1</v>
      </c>
      <c r="T3802">
        <f t="shared" si="531"/>
        <v>34</v>
      </c>
      <c r="U3802">
        <v>32</v>
      </c>
      <c r="V3802">
        <f t="shared" si="532"/>
        <v>2</v>
      </c>
      <c r="W3802" s="3">
        <f t="shared" si="533"/>
        <v>2.8571428571428571E-2</v>
      </c>
      <c r="X3802">
        <v>17</v>
      </c>
      <c r="Y3802" s="4">
        <v>10.8</v>
      </c>
      <c r="Z3802" s="4">
        <v>1.3</v>
      </c>
      <c r="AA3802" s="5">
        <v>73075.13</v>
      </c>
      <c r="AB3802" s="5">
        <f t="shared" si="534"/>
        <v>2338404.16</v>
      </c>
      <c r="AC3802" s="5">
        <v>51402.75</v>
      </c>
      <c r="AD3802" s="5">
        <f t="shared" si="535"/>
        <v>1799096.25</v>
      </c>
      <c r="AE3802" s="5">
        <v>106084.31</v>
      </c>
      <c r="AF3802" s="5">
        <v>28801.439999999999</v>
      </c>
      <c r="AG3802" s="5">
        <v>8620.5300000000007</v>
      </c>
      <c r="AH3802" s="5">
        <v>1885</v>
      </c>
      <c r="AI3802" s="5">
        <v>6800</v>
      </c>
      <c r="AJ3802">
        <v>0</v>
      </c>
      <c r="AK3802" s="5">
        <v>0</v>
      </c>
      <c r="AL3802" s="5">
        <v>3048.98</v>
      </c>
      <c r="AM3802" s="5">
        <v>21907.79</v>
      </c>
      <c r="AN3802">
        <v>4</v>
      </c>
      <c r="AO3802">
        <v>3</v>
      </c>
      <c r="AP3802" t="str">
        <f t="shared" si="536"/>
        <v>Yes</v>
      </c>
      <c r="AQ3802">
        <v>1</v>
      </c>
      <c r="AR3802" s="5">
        <f t="shared" si="537"/>
        <v>1976244.3</v>
      </c>
      <c r="AS3802" s="5">
        <f t="shared" si="538"/>
        <v>362159.86</v>
      </c>
      <c r="AT3802" t="s">
        <v>59</v>
      </c>
      <c r="AU3802" t="s">
        <v>6164</v>
      </c>
      <c r="AV3802" t="s">
        <v>6165</v>
      </c>
      <c r="AW3802" t="s">
        <v>6166</v>
      </c>
      <c r="AX3802" t="s">
        <v>6177</v>
      </c>
      <c r="AY3802">
        <v>34</v>
      </c>
      <c r="AZ3802">
        <v>0</v>
      </c>
      <c r="BA3802">
        <v>21</v>
      </c>
      <c r="BB3802" t="s">
        <v>6180</v>
      </c>
      <c r="BC3802">
        <v>0</v>
      </c>
      <c r="BD3802">
        <v>0</v>
      </c>
      <c r="BE3802" t="s">
        <v>6169</v>
      </c>
      <c r="BF3802" t="s">
        <v>6170</v>
      </c>
      <c r="BG3802">
        <v>0</v>
      </c>
      <c r="BH3802" t="s">
        <v>6171</v>
      </c>
      <c r="BI3802">
        <v>35</v>
      </c>
      <c r="BJ3802" t="s">
        <v>6172</v>
      </c>
      <c r="BK3802">
        <v>0</v>
      </c>
      <c r="BL3802">
        <v>51</v>
      </c>
      <c r="BM3802" s="3">
        <f t="shared" si="539"/>
        <v>0.68627450980392157</v>
      </c>
    </row>
    <row r="3803" spans="1:65">
      <c r="A3803" t="s">
        <v>3940</v>
      </c>
      <c r="B3803" s="2">
        <v>45888</v>
      </c>
      <c r="C3803" t="s">
        <v>3137</v>
      </c>
      <c r="D3803" t="s">
        <v>3639</v>
      </c>
      <c r="E3803">
        <v>8</v>
      </c>
      <c r="F3803" t="s">
        <v>61</v>
      </c>
      <c r="G3803" t="s">
        <v>62</v>
      </c>
      <c r="H3803" t="s">
        <v>96</v>
      </c>
      <c r="I3803" t="s">
        <v>64</v>
      </c>
      <c r="J3803" t="s">
        <v>81</v>
      </c>
      <c r="K3803" t="s">
        <v>66</v>
      </c>
      <c r="L3803" t="s">
        <v>87</v>
      </c>
      <c r="M3803" t="s">
        <v>56</v>
      </c>
      <c r="N3803" t="s">
        <v>57</v>
      </c>
      <c r="O3803" t="s">
        <v>82</v>
      </c>
      <c r="P3803">
        <v>39</v>
      </c>
      <c r="Q3803">
        <v>42</v>
      </c>
      <c r="R3803">
        <v>41</v>
      </c>
      <c r="S3803">
        <v>1</v>
      </c>
      <c r="T3803">
        <f t="shared" si="531"/>
        <v>40</v>
      </c>
      <c r="U3803">
        <v>37</v>
      </c>
      <c r="V3803">
        <f t="shared" si="532"/>
        <v>3</v>
      </c>
      <c r="W3803" s="3">
        <f t="shared" si="533"/>
        <v>2.4390243902439025E-2</v>
      </c>
      <c r="X3803">
        <v>29</v>
      </c>
      <c r="Y3803" s="4">
        <v>4.0999999999999996</v>
      </c>
      <c r="Z3803" s="4">
        <v>2</v>
      </c>
      <c r="AA3803" s="5">
        <v>73036.47</v>
      </c>
      <c r="AB3803" s="5">
        <f t="shared" si="534"/>
        <v>2702349.39</v>
      </c>
      <c r="AC3803" s="5">
        <v>54620.94</v>
      </c>
      <c r="AD3803" s="5">
        <f t="shared" si="535"/>
        <v>2239458.54</v>
      </c>
      <c r="AE3803" s="5">
        <v>121668.9</v>
      </c>
      <c r="AF3803" s="5">
        <v>35084.230000000003</v>
      </c>
      <c r="AG3803" s="5">
        <v>9907.31</v>
      </c>
      <c r="AH3803" s="5">
        <v>2900</v>
      </c>
      <c r="AI3803" s="5">
        <v>6800</v>
      </c>
      <c r="AJ3803">
        <v>0</v>
      </c>
      <c r="AK3803" s="5">
        <v>0</v>
      </c>
      <c r="AL3803" s="5">
        <v>4298.75</v>
      </c>
      <c r="AM3803" s="5">
        <v>23225.77</v>
      </c>
      <c r="AN3803">
        <v>4</v>
      </c>
      <c r="AO3803">
        <v>3</v>
      </c>
      <c r="AP3803" t="str">
        <f t="shared" si="536"/>
        <v>Yes</v>
      </c>
      <c r="AQ3803">
        <v>0</v>
      </c>
      <c r="AR3803" s="5">
        <f t="shared" si="537"/>
        <v>2443343.5</v>
      </c>
      <c r="AS3803" s="5">
        <f t="shared" si="538"/>
        <v>259005.89</v>
      </c>
      <c r="AT3803" t="s">
        <v>59</v>
      </c>
      <c r="AU3803" t="s">
        <v>6164</v>
      </c>
      <c r="AV3803" t="s">
        <v>6165</v>
      </c>
      <c r="AW3803" t="s">
        <v>6166</v>
      </c>
      <c r="AX3803" t="s">
        <v>6167</v>
      </c>
      <c r="AY3803">
        <v>39</v>
      </c>
      <c r="AZ3803">
        <v>0</v>
      </c>
      <c r="BA3803">
        <v>23</v>
      </c>
      <c r="BB3803" t="s">
        <v>6180</v>
      </c>
      <c r="BC3803">
        <v>0</v>
      </c>
      <c r="BD3803">
        <v>0</v>
      </c>
      <c r="BE3803" t="s">
        <v>6169</v>
      </c>
      <c r="BF3803" t="s">
        <v>6170</v>
      </c>
      <c r="BG3803">
        <v>1</v>
      </c>
      <c r="BH3803" t="s">
        <v>6186</v>
      </c>
      <c r="BI3803">
        <v>55</v>
      </c>
      <c r="BJ3803" t="s">
        <v>6187</v>
      </c>
      <c r="BK3803">
        <v>0</v>
      </c>
      <c r="BL3803">
        <v>52</v>
      </c>
      <c r="BM3803" s="3">
        <f t="shared" si="539"/>
        <v>0.78846153846153844</v>
      </c>
    </row>
    <row r="3804" spans="1:65">
      <c r="A3804" t="s">
        <v>3941</v>
      </c>
      <c r="B3804" s="2">
        <v>45888</v>
      </c>
      <c r="C3804" t="s">
        <v>3137</v>
      </c>
      <c r="D3804" t="s">
        <v>3639</v>
      </c>
      <c r="E3804">
        <v>8</v>
      </c>
      <c r="F3804" t="s">
        <v>72</v>
      </c>
      <c r="G3804" t="s">
        <v>79</v>
      </c>
      <c r="H3804" t="s">
        <v>102</v>
      </c>
      <c r="I3804" t="s">
        <v>64</v>
      </c>
      <c r="J3804" t="s">
        <v>65</v>
      </c>
      <c r="K3804" t="s">
        <v>66</v>
      </c>
      <c r="L3804" t="s">
        <v>67</v>
      </c>
      <c r="M3804" t="s">
        <v>68</v>
      </c>
      <c r="N3804" t="s">
        <v>94</v>
      </c>
      <c r="O3804" t="s">
        <v>120</v>
      </c>
      <c r="P3804">
        <v>49</v>
      </c>
      <c r="Q3804">
        <v>49</v>
      </c>
      <c r="R3804">
        <v>50</v>
      </c>
      <c r="S3804">
        <v>2</v>
      </c>
      <c r="T3804">
        <f t="shared" si="531"/>
        <v>48</v>
      </c>
      <c r="U3804">
        <v>47</v>
      </c>
      <c r="V3804">
        <f t="shared" si="532"/>
        <v>1</v>
      </c>
      <c r="W3804" s="3">
        <f t="shared" si="533"/>
        <v>0.04</v>
      </c>
      <c r="X3804">
        <v>15</v>
      </c>
      <c r="Y3804" s="4">
        <v>4.4000000000000004</v>
      </c>
      <c r="Z3804" s="4">
        <v>1.6</v>
      </c>
      <c r="AA3804" s="5">
        <v>49271.85</v>
      </c>
      <c r="AB3804" s="5">
        <f t="shared" si="534"/>
        <v>2315776.9500000002</v>
      </c>
      <c r="AC3804" s="5">
        <v>32304.3</v>
      </c>
      <c r="AD3804" s="5">
        <f t="shared" si="535"/>
        <v>1615215</v>
      </c>
      <c r="AE3804" s="5">
        <v>108181.2</v>
      </c>
      <c r="AF3804" s="5">
        <v>30445.439999999999</v>
      </c>
      <c r="AG3804" s="5">
        <v>8088.68</v>
      </c>
      <c r="AH3804" s="5">
        <v>2320</v>
      </c>
      <c r="AI3804" s="5">
        <v>9200</v>
      </c>
      <c r="AJ3804">
        <v>1</v>
      </c>
      <c r="AK3804" s="5">
        <v>14369.68</v>
      </c>
      <c r="AL3804" s="5">
        <v>950.82</v>
      </c>
      <c r="AM3804" s="5">
        <v>33068.65</v>
      </c>
      <c r="AN3804">
        <v>4</v>
      </c>
      <c r="AO3804">
        <v>5</v>
      </c>
      <c r="AP3804" t="str">
        <f t="shared" si="536"/>
        <v>No</v>
      </c>
      <c r="AQ3804">
        <v>3</v>
      </c>
      <c r="AR3804" s="5">
        <f t="shared" si="537"/>
        <v>1821839.47</v>
      </c>
      <c r="AS3804" s="5">
        <f t="shared" si="538"/>
        <v>493937.48</v>
      </c>
      <c r="AT3804" t="s">
        <v>59</v>
      </c>
      <c r="AU3804" t="s">
        <v>6199</v>
      </c>
      <c r="AV3804" t="s">
        <v>6200</v>
      </c>
      <c r="AW3804" t="s">
        <v>6175</v>
      </c>
      <c r="AX3804" t="s">
        <v>6184</v>
      </c>
      <c r="AY3804">
        <v>49</v>
      </c>
      <c r="AZ3804">
        <v>0</v>
      </c>
      <c r="BA3804">
        <v>14</v>
      </c>
      <c r="BB3804" t="s">
        <v>6198</v>
      </c>
      <c r="BC3804">
        <v>0</v>
      </c>
      <c r="BD3804">
        <v>1</v>
      </c>
      <c r="BE3804" t="s">
        <v>6188</v>
      </c>
      <c r="BF3804" t="s">
        <v>6212</v>
      </c>
      <c r="BG3804">
        <v>0</v>
      </c>
      <c r="BH3804" t="s">
        <v>6171</v>
      </c>
      <c r="BI3804">
        <v>39</v>
      </c>
      <c r="BJ3804" t="s">
        <v>6172</v>
      </c>
      <c r="BK3804">
        <v>0</v>
      </c>
      <c r="BL3804">
        <v>59</v>
      </c>
      <c r="BM3804" s="3">
        <f t="shared" si="539"/>
        <v>0.84745762711864403</v>
      </c>
    </row>
    <row r="3805" spans="1:65">
      <c r="A3805" t="s">
        <v>3942</v>
      </c>
      <c r="B3805" s="2">
        <v>45888</v>
      </c>
      <c r="C3805" t="s">
        <v>3137</v>
      </c>
      <c r="D3805" t="s">
        <v>3639</v>
      </c>
      <c r="E3805">
        <v>8</v>
      </c>
      <c r="F3805" t="s">
        <v>72</v>
      </c>
      <c r="G3805" t="s">
        <v>79</v>
      </c>
      <c r="H3805" t="s">
        <v>213</v>
      </c>
      <c r="I3805" t="s">
        <v>74</v>
      </c>
      <c r="J3805" t="s">
        <v>65</v>
      </c>
      <c r="K3805" t="s">
        <v>54</v>
      </c>
      <c r="L3805" t="s">
        <v>92</v>
      </c>
      <c r="M3805" t="s">
        <v>56</v>
      </c>
      <c r="N3805" t="s">
        <v>109</v>
      </c>
      <c r="O3805" t="s">
        <v>70</v>
      </c>
      <c r="P3805">
        <v>43</v>
      </c>
      <c r="Q3805">
        <v>45</v>
      </c>
      <c r="R3805">
        <v>46</v>
      </c>
      <c r="S3805">
        <v>0</v>
      </c>
      <c r="T3805">
        <f t="shared" si="531"/>
        <v>46</v>
      </c>
      <c r="U3805">
        <v>43</v>
      </c>
      <c r="V3805">
        <f t="shared" si="532"/>
        <v>3</v>
      </c>
      <c r="W3805" s="3">
        <f t="shared" si="533"/>
        <v>0</v>
      </c>
      <c r="X3805">
        <v>7</v>
      </c>
      <c r="Y3805" s="4">
        <v>1.8</v>
      </c>
      <c r="Z3805" s="4">
        <v>1</v>
      </c>
      <c r="AA3805" s="5">
        <v>56727.79</v>
      </c>
      <c r="AB3805" s="5">
        <f t="shared" si="534"/>
        <v>2439294.9700000002</v>
      </c>
      <c r="AC3805" s="5">
        <v>34962.65</v>
      </c>
      <c r="AD3805" s="5">
        <f t="shared" si="535"/>
        <v>1608281.9</v>
      </c>
      <c r="AE3805" s="5">
        <v>102586.13</v>
      </c>
      <c r="AF3805" s="5">
        <v>28348.17</v>
      </c>
      <c r="AG3805" s="5">
        <v>7222.5</v>
      </c>
      <c r="AH3805" s="5">
        <v>1450</v>
      </c>
      <c r="AI3805" s="5">
        <v>0</v>
      </c>
      <c r="AJ3805">
        <v>0</v>
      </c>
      <c r="AK3805" s="5">
        <v>0</v>
      </c>
      <c r="AL3805" s="5">
        <v>2872.37</v>
      </c>
      <c r="AM3805" s="5">
        <v>64023.37</v>
      </c>
      <c r="AN3805">
        <v>8</v>
      </c>
      <c r="AO3805">
        <v>9</v>
      </c>
      <c r="AP3805" t="str">
        <f t="shared" si="536"/>
        <v>No</v>
      </c>
      <c r="AQ3805">
        <v>2</v>
      </c>
      <c r="AR3805" s="5">
        <f t="shared" si="537"/>
        <v>1814784.44</v>
      </c>
      <c r="AS3805" s="5">
        <f t="shared" si="538"/>
        <v>624510.53</v>
      </c>
      <c r="AT3805" t="s">
        <v>59</v>
      </c>
      <c r="AU3805" t="s">
        <v>6164</v>
      </c>
      <c r="AV3805" t="s">
        <v>6165</v>
      </c>
      <c r="AW3805" t="s">
        <v>6166</v>
      </c>
      <c r="AX3805" t="s">
        <v>6184</v>
      </c>
      <c r="AY3805">
        <v>45</v>
      </c>
      <c r="AZ3805">
        <v>0</v>
      </c>
      <c r="BA3805">
        <v>23</v>
      </c>
      <c r="BB3805" t="s">
        <v>6180</v>
      </c>
      <c r="BC3805">
        <v>0</v>
      </c>
      <c r="BD3805">
        <v>1</v>
      </c>
      <c r="BE3805" t="s">
        <v>6196</v>
      </c>
      <c r="BF3805" t="s">
        <v>6170</v>
      </c>
      <c r="BG3805">
        <v>0</v>
      </c>
      <c r="BH3805" t="s">
        <v>6171</v>
      </c>
      <c r="BI3805">
        <v>6</v>
      </c>
      <c r="BJ3805" t="s">
        <v>6172</v>
      </c>
      <c r="BK3805">
        <v>0</v>
      </c>
      <c r="BL3805">
        <v>58</v>
      </c>
      <c r="BM3805" s="3">
        <f t="shared" si="539"/>
        <v>0.7931034482758621</v>
      </c>
    </row>
    <row r="3806" spans="1:65">
      <c r="A3806" t="s">
        <v>3943</v>
      </c>
      <c r="B3806" s="2">
        <v>45888</v>
      </c>
      <c r="C3806" t="s">
        <v>3137</v>
      </c>
      <c r="D3806" t="s">
        <v>3639</v>
      </c>
      <c r="E3806">
        <v>8</v>
      </c>
      <c r="F3806" t="s">
        <v>78</v>
      </c>
      <c r="G3806" t="s">
        <v>79</v>
      </c>
      <c r="H3806" t="s">
        <v>113</v>
      </c>
      <c r="I3806" t="s">
        <v>74</v>
      </c>
      <c r="J3806" t="s">
        <v>53</v>
      </c>
      <c r="K3806" t="s">
        <v>66</v>
      </c>
      <c r="L3806" t="s">
        <v>55</v>
      </c>
      <c r="M3806" t="s">
        <v>68</v>
      </c>
      <c r="N3806" t="s">
        <v>94</v>
      </c>
      <c r="O3806" t="s">
        <v>82</v>
      </c>
      <c r="P3806">
        <v>65</v>
      </c>
      <c r="Q3806">
        <v>70</v>
      </c>
      <c r="R3806">
        <v>68</v>
      </c>
      <c r="S3806">
        <v>3</v>
      </c>
      <c r="T3806">
        <f t="shared" si="531"/>
        <v>65</v>
      </c>
      <c r="U3806">
        <v>64</v>
      </c>
      <c r="V3806">
        <f t="shared" si="532"/>
        <v>1</v>
      </c>
      <c r="W3806" s="3">
        <f t="shared" si="533"/>
        <v>4.4117647058823532E-2</v>
      </c>
      <c r="X3806">
        <v>24</v>
      </c>
      <c r="Y3806" s="4">
        <v>5.0999999999999996</v>
      </c>
      <c r="Z3806" s="4">
        <v>1.3</v>
      </c>
      <c r="AA3806" s="5">
        <v>33485.21</v>
      </c>
      <c r="AB3806" s="5">
        <f t="shared" si="534"/>
        <v>2143053.44</v>
      </c>
      <c r="AC3806" s="5">
        <v>22642.54</v>
      </c>
      <c r="AD3806" s="5">
        <f t="shared" si="535"/>
        <v>1539692.72</v>
      </c>
      <c r="AE3806" s="5">
        <v>116739.55</v>
      </c>
      <c r="AF3806" s="5">
        <v>31813.41</v>
      </c>
      <c r="AG3806" s="5">
        <v>9256.48</v>
      </c>
      <c r="AH3806" s="5">
        <v>1885</v>
      </c>
      <c r="AI3806" s="5">
        <v>9600</v>
      </c>
      <c r="AJ3806">
        <v>1</v>
      </c>
      <c r="AK3806" s="5">
        <v>8439.36</v>
      </c>
      <c r="AL3806" s="5">
        <v>637.25</v>
      </c>
      <c r="AM3806" s="5">
        <v>43606.77</v>
      </c>
      <c r="AN3806">
        <v>4</v>
      </c>
      <c r="AO3806">
        <v>4</v>
      </c>
      <c r="AP3806" t="str">
        <f t="shared" si="536"/>
        <v>Yes</v>
      </c>
      <c r="AQ3806">
        <v>2</v>
      </c>
      <c r="AR3806" s="5">
        <f t="shared" si="537"/>
        <v>1761670.54</v>
      </c>
      <c r="AS3806" s="5">
        <f t="shared" si="538"/>
        <v>381382.9</v>
      </c>
      <c r="AT3806" t="s">
        <v>116</v>
      </c>
      <c r="AU3806" t="s">
        <v>6181</v>
      </c>
      <c r="AV3806" t="s">
        <v>6182</v>
      </c>
      <c r="AW3806" t="s">
        <v>6183</v>
      </c>
      <c r="AX3806" t="s">
        <v>6167</v>
      </c>
      <c r="AY3806">
        <v>67</v>
      </c>
      <c r="AZ3806">
        <v>2</v>
      </c>
      <c r="BA3806">
        <v>12</v>
      </c>
      <c r="BB3806" t="s">
        <v>6185</v>
      </c>
      <c r="BC3806">
        <v>0</v>
      </c>
      <c r="BD3806">
        <v>0</v>
      </c>
      <c r="BE3806" t="s">
        <v>6169</v>
      </c>
      <c r="BF3806" t="s">
        <v>6176</v>
      </c>
      <c r="BG3806">
        <v>0</v>
      </c>
      <c r="BH3806" t="s">
        <v>6171</v>
      </c>
      <c r="BI3806">
        <v>45</v>
      </c>
      <c r="BJ3806" t="s">
        <v>6172</v>
      </c>
      <c r="BK3806">
        <v>0</v>
      </c>
      <c r="BL3806">
        <v>77</v>
      </c>
      <c r="BM3806" s="3">
        <f t="shared" si="539"/>
        <v>0.88311688311688308</v>
      </c>
    </row>
    <row r="3807" spans="1:65">
      <c r="A3807" t="s">
        <v>3944</v>
      </c>
      <c r="B3807" s="2">
        <v>45889</v>
      </c>
      <c r="C3807" t="s">
        <v>3137</v>
      </c>
      <c r="D3807" t="s">
        <v>3639</v>
      </c>
      <c r="E3807">
        <v>8</v>
      </c>
      <c r="F3807" t="s">
        <v>61</v>
      </c>
      <c r="G3807" t="s">
        <v>79</v>
      </c>
      <c r="H3807" t="s">
        <v>98</v>
      </c>
      <c r="I3807" t="s">
        <v>52</v>
      </c>
      <c r="J3807" t="s">
        <v>81</v>
      </c>
      <c r="K3807" t="s">
        <v>75</v>
      </c>
      <c r="L3807" t="s">
        <v>87</v>
      </c>
      <c r="M3807" t="s">
        <v>56</v>
      </c>
      <c r="N3807" t="s">
        <v>57</v>
      </c>
      <c r="O3807" t="s">
        <v>58</v>
      </c>
      <c r="P3807">
        <v>37</v>
      </c>
      <c r="Q3807">
        <v>38</v>
      </c>
      <c r="R3807">
        <v>37</v>
      </c>
      <c r="S3807">
        <v>1</v>
      </c>
      <c r="T3807">
        <f t="shared" si="531"/>
        <v>36</v>
      </c>
      <c r="U3807">
        <v>36</v>
      </c>
      <c r="V3807">
        <f t="shared" si="532"/>
        <v>0</v>
      </c>
      <c r="W3807" s="3">
        <f t="shared" si="533"/>
        <v>2.7027027027027029E-2</v>
      </c>
      <c r="X3807">
        <v>34</v>
      </c>
      <c r="Y3807" s="4">
        <v>6.3</v>
      </c>
      <c r="Z3807" s="4">
        <v>1.7</v>
      </c>
      <c r="AA3807" s="5">
        <v>77646.34</v>
      </c>
      <c r="AB3807" s="5">
        <f t="shared" si="534"/>
        <v>2795268.24</v>
      </c>
      <c r="AC3807" s="5">
        <v>54778.66</v>
      </c>
      <c r="AD3807" s="5">
        <f t="shared" si="535"/>
        <v>2026810.42</v>
      </c>
      <c r="AE3807" s="5">
        <v>117331.14</v>
      </c>
      <c r="AF3807" s="5">
        <v>32918.589999999997</v>
      </c>
      <c r="AG3807" s="5">
        <v>10063.4</v>
      </c>
      <c r="AH3807" s="5">
        <v>2465</v>
      </c>
      <c r="AI3807" s="5">
        <v>6800</v>
      </c>
      <c r="AJ3807">
        <v>0</v>
      </c>
      <c r="AK3807" s="5">
        <v>0</v>
      </c>
      <c r="AL3807" s="5">
        <v>0</v>
      </c>
      <c r="AM3807" s="5">
        <v>24089.38</v>
      </c>
      <c r="AN3807">
        <v>4</v>
      </c>
      <c r="AO3807">
        <v>5</v>
      </c>
      <c r="AP3807" t="str">
        <f t="shared" si="536"/>
        <v>No</v>
      </c>
      <c r="AQ3807">
        <v>1</v>
      </c>
      <c r="AR3807" s="5">
        <f t="shared" si="537"/>
        <v>2220477.9300000002</v>
      </c>
      <c r="AS3807" s="5">
        <f t="shared" si="538"/>
        <v>574790.31000000006</v>
      </c>
      <c r="AT3807" t="s">
        <v>59</v>
      </c>
      <c r="AU3807" t="s">
        <v>6164</v>
      </c>
      <c r="AV3807" t="s">
        <v>6165</v>
      </c>
      <c r="AW3807" t="s">
        <v>6166</v>
      </c>
      <c r="AX3807" t="s">
        <v>6177</v>
      </c>
      <c r="AY3807">
        <v>37</v>
      </c>
      <c r="AZ3807">
        <v>0</v>
      </c>
      <c r="BA3807">
        <v>0</v>
      </c>
      <c r="BB3807" t="s">
        <v>6168</v>
      </c>
      <c r="BC3807">
        <v>1</v>
      </c>
      <c r="BD3807">
        <v>0</v>
      </c>
      <c r="BE3807" t="s">
        <v>6178</v>
      </c>
      <c r="BF3807" t="s">
        <v>6170</v>
      </c>
      <c r="BG3807">
        <v>0</v>
      </c>
      <c r="BH3807" t="s">
        <v>6171</v>
      </c>
      <c r="BI3807">
        <v>34</v>
      </c>
      <c r="BJ3807" t="s">
        <v>6172</v>
      </c>
      <c r="BK3807">
        <v>0</v>
      </c>
      <c r="BL3807">
        <v>52</v>
      </c>
      <c r="BM3807" s="3">
        <f t="shared" si="539"/>
        <v>0.71153846153846156</v>
      </c>
    </row>
    <row r="3808" spans="1:65">
      <c r="A3808" t="s">
        <v>3945</v>
      </c>
      <c r="B3808" s="2">
        <v>45889</v>
      </c>
      <c r="C3808" t="s">
        <v>3137</v>
      </c>
      <c r="D3808" t="s">
        <v>3639</v>
      </c>
      <c r="E3808">
        <v>8</v>
      </c>
      <c r="F3808" t="s">
        <v>78</v>
      </c>
      <c r="G3808" t="s">
        <v>62</v>
      </c>
      <c r="H3808" t="s">
        <v>168</v>
      </c>
      <c r="I3808" t="s">
        <v>74</v>
      </c>
      <c r="J3808" t="s">
        <v>53</v>
      </c>
      <c r="K3808" t="s">
        <v>75</v>
      </c>
      <c r="L3808" t="s">
        <v>87</v>
      </c>
      <c r="M3808" t="s">
        <v>56</v>
      </c>
      <c r="N3808" t="s">
        <v>94</v>
      </c>
      <c r="O3808" t="s">
        <v>120</v>
      </c>
      <c r="P3808">
        <v>64</v>
      </c>
      <c r="Q3808">
        <v>68</v>
      </c>
      <c r="R3808">
        <v>66</v>
      </c>
      <c r="S3808">
        <v>1</v>
      </c>
      <c r="T3808">
        <f t="shared" si="531"/>
        <v>65</v>
      </c>
      <c r="U3808">
        <v>62</v>
      </c>
      <c r="V3808">
        <f t="shared" si="532"/>
        <v>3</v>
      </c>
      <c r="W3808" s="3">
        <f t="shared" si="533"/>
        <v>1.5151515151515152E-2</v>
      </c>
      <c r="X3808">
        <v>15</v>
      </c>
      <c r="Y3808" s="4">
        <v>1.8</v>
      </c>
      <c r="Z3808" s="4">
        <v>1.8</v>
      </c>
      <c r="AA3808" s="5">
        <v>35671.410000000003</v>
      </c>
      <c r="AB3808" s="5">
        <f t="shared" si="534"/>
        <v>2211627.42</v>
      </c>
      <c r="AC3808" s="5">
        <v>24195.21</v>
      </c>
      <c r="AD3808" s="5">
        <f t="shared" si="535"/>
        <v>1596883.86</v>
      </c>
      <c r="AE3808" s="5">
        <v>113364.58</v>
      </c>
      <c r="AF3808" s="5">
        <v>31155.32</v>
      </c>
      <c r="AG3808" s="5">
        <v>7910.63</v>
      </c>
      <c r="AH3808" s="5">
        <v>2610</v>
      </c>
      <c r="AI3808" s="5">
        <v>3200</v>
      </c>
      <c r="AJ3808">
        <v>0</v>
      </c>
      <c r="AK3808" s="5">
        <v>0</v>
      </c>
      <c r="AL3808" s="5">
        <v>1980.87</v>
      </c>
      <c r="AM3808" s="5">
        <v>39502.5</v>
      </c>
      <c r="AN3808">
        <v>4</v>
      </c>
      <c r="AO3808">
        <v>4</v>
      </c>
      <c r="AP3808" t="str">
        <f t="shared" si="536"/>
        <v>Yes</v>
      </c>
      <c r="AQ3808">
        <v>0</v>
      </c>
      <c r="AR3808" s="5">
        <f t="shared" si="537"/>
        <v>1796607.76</v>
      </c>
      <c r="AS3808" s="5">
        <f t="shared" si="538"/>
        <v>415019.66</v>
      </c>
      <c r="AT3808" t="s">
        <v>59</v>
      </c>
      <c r="AU3808" t="s">
        <v>6164</v>
      </c>
      <c r="AV3808" t="s">
        <v>6165</v>
      </c>
      <c r="AW3808" t="s">
        <v>6166</v>
      </c>
      <c r="AX3808" t="s">
        <v>6167</v>
      </c>
      <c r="AY3808">
        <v>67</v>
      </c>
      <c r="AZ3808">
        <v>0</v>
      </c>
      <c r="BA3808">
        <v>18</v>
      </c>
      <c r="BB3808" t="s">
        <v>6180</v>
      </c>
      <c r="BC3808">
        <v>0</v>
      </c>
      <c r="BD3808">
        <v>0</v>
      </c>
      <c r="BE3808" t="s">
        <v>6169</v>
      </c>
      <c r="BF3808" t="s">
        <v>6170</v>
      </c>
      <c r="BG3808">
        <v>0</v>
      </c>
      <c r="BH3808" t="s">
        <v>6171</v>
      </c>
      <c r="BI3808">
        <v>19</v>
      </c>
      <c r="BJ3808" t="s">
        <v>6172</v>
      </c>
      <c r="BK3808">
        <v>0</v>
      </c>
      <c r="BL3808">
        <v>75</v>
      </c>
      <c r="BM3808" s="3">
        <f t="shared" si="539"/>
        <v>0.88</v>
      </c>
    </row>
    <row r="3809" spans="1:65">
      <c r="A3809" t="s">
        <v>3946</v>
      </c>
      <c r="B3809" s="2">
        <v>45889</v>
      </c>
      <c r="C3809" t="s">
        <v>3137</v>
      </c>
      <c r="D3809" t="s">
        <v>3639</v>
      </c>
      <c r="E3809">
        <v>8</v>
      </c>
      <c r="F3809" t="s">
        <v>61</v>
      </c>
      <c r="G3809" t="s">
        <v>50</v>
      </c>
      <c r="H3809" t="s">
        <v>127</v>
      </c>
      <c r="I3809" t="s">
        <v>64</v>
      </c>
      <c r="J3809" t="s">
        <v>65</v>
      </c>
      <c r="K3809" t="s">
        <v>66</v>
      </c>
      <c r="L3809" t="s">
        <v>67</v>
      </c>
      <c r="M3809" t="s">
        <v>56</v>
      </c>
      <c r="N3809" t="s">
        <v>76</v>
      </c>
      <c r="O3809" t="s">
        <v>58</v>
      </c>
      <c r="P3809">
        <v>48</v>
      </c>
      <c r="Q3809">
        <v>52</v>
      </c>
      <c r="R3809">
        <v>50</v>
      </c>
      <c r="S3809">
        <v>1</v>
      </c>
      <c r="T3809">
        <f t="shared" si="531"/>
        <v>49</v>
      </c>
      <c r="U3809">
        <v>46</v>
      </c>
      <c r="V3809">
        <f t="shared" si="532"/>
        <v>3</v>
      </c>
      <c r="W3809" s="3">
        <f t="shared" si="533"/>
        <v>0.02</v>
      </c>
      <c r="X3809">
        <v>18</v>
      </c>
      <c r="Y3809" s="4">
        <v>0</v>
      </c>
      <c r="Z3809" s="4">
        <v>1.2</v>
      </c>
      <c r="AA3809" s="5">
        <v>48757.4</v>
      </c>
      <c r="AB3809" s="5">
        <f t="shared" si="534"/>
        <v>2242840.4</v>
      </c>
      <c r="AC3809" s="5">
        <v>34202.39</v>
      </c>
      <c r="AD3809" s="5">
        <f t="shared" si="535"/>
        <v>1710119.5</v>
      </c>
      <c r="AE3809" s="5">
        <v>107887.77</v>
      </c>
      <c r="AF3809" s="5">
        <v>30229.98</v>
      </c>
      <c r="AG3809" s="5">
        <v>8614.7999999999993</v>
      </c>
      <c r="AH3809" s="5">
        <v>1740</v>
      </c>
      <c r="AI3809" s="5">
        <v>4600</v>
      </c>
      <c r="AJ3809">
        <v>0</v>
      </c>
      <c r="AK3809" s="5">
        <v>0</v>
      </c>
      <c r="AL3809" s="5">
        <v>2976.38</v>
      </c>
      <c r="AM3809" s="5">
        <v>31773.4</v>
      </c>
      <c r="AN3809">
        <v>4</v>
      </c>
      <c r="AO3809">
        <v>5</v>
      </c>
      <c r="AP3809" t="str">
        <f t="shared" si="536"/>
        <v>No</v>
      </c>
      <c r="AQ3809">
        <v>1</v>
      </c>
      <c r="AR3809" s="5">
        <f t="shared" si="537"/>
        <v>1897941.83</v>
      </c>
      <c r="AS3809" s="5">
        <f t="shared" si="538"/>
        <v>344898.57</v>
      </c>
      <c r="AT3809" t="s">
        <v>59</v>
      </c>
      <c r="AU3809" t="s">
        <v>6164</v>
      </c>
      <c r="AV3809" t="s">
        <v>6165</v>
      </c>
      <c r="AW3809" t="s">
        <v>6166</v>
      </c>
      <c r="AX3809" t="s">
        <v>6167</v>
      </c>
      <c r="AY3809">
        <v>50</v>
      </c>
      <c r="AZ3809">
        <v>0</v>
      </c>
      <c r="BA3809">
        <v>18</v>
      </c>
      <c r="BB3809" t="s">
        <v>6180</v>
      </c>
      <c r="BC3809">
        <v>1</v>
      </c>
      <c r="BD3809">
        <v>0</v>
      </c>
      <c r="BE3809" t="s">
        <v>6178</v>
      </c>
      <c r="BF3809" t="s">
        <v>6170</v>
      </c>
      <c r="BG3809">
        <v>0</v>
      </c>
      <c r="BH3809" t="s">
        <v>6171</v>
      </c>
      <c r="BI3809">
        <v>19</v>
      </c>
      <c r="BJ3809" t="s">
        <v>6172</v>
      </c>
      <c r="BK3809">
        <v>1</v>
      </c>
      <c r="BL3809">
        <v>60</v>
      </c>
      <c r="BM3809" s="3">
        <f t="shared" si="539"/>
        <v>0.83333333333333337</v>
      </c>
    </row>
    <row r="3810" spans="1:65">
      <c r="A3810" t="s">
        <v>3947</v>
      </c>
      <c r="B3810" s="2">
        <v>45889</v>
      </c>
      <c r="C3810" t="s">
        <v>3137</v>
      </c>
      <c r="D3810" t="s">
        <v>3639</v>
      </c>
      <c r="E3810">
        <v>8</v>
      </c>
      <c r="F3810" t="s">
        <v>49</v>
      </c>
      <c r="G3810" t="s">
        <v>79</v>
      </c>
      <c r="H3810" t="s">
        <v>260</v>
      </c>
      <c r="I3810" t="s">
        <v>64</v>
      </c>
      <c r="J3810" t="s">
        <v>65</v>
      </c>
      <c r="K3810" t="s">
        <v>66</v>
      </c>
      <c r="L3810" t="s">
        <v>67</v>
      </c>
      <c r="M3810" t="s">
        <v>68</v>
      </c>
      <c r="N3810" t="s">
        <v>109</v>
      </c>
      <c r="O3810" t="s">
        <v>70</v>
      </c>
      <c r="P3810">
        <v>44</v>
      </c>
      <c r="Q3810">
        <v>47</v>
      </c>
      <c r="R3810">
        <v>45</v>
      </c>
      <c r="S3810">
        <v>4</v>
      </c>
      <c r="T3810">
        <f t="shared" si="531"/>
        <v>41</v>
      </c>
      <c r="U3810">
        <v>41</v>
      </c>
      <c r="V3810">
        <f t="shared" si="532"/>
        <v>0</v>
      </c>
      <c r="W3810" s="3">
        <f t="shared" si="533"/>
        <v>8.8888888888888892E-2</v>
      </c>
      <c r="X3810">
        <v>29</v>
      </c>
      <c r="Y3810" s="4">
        <v>7.9</v>
      </c>
      <c r="Z3810" s="4">
        <v>1.6</v>
      </c>
      <c r="AA3810" s="5">
        <v>49421.17</v>
      </c>
      <c r="AB3810" s="5">
        <f t="shared" si="534"/>
        <v>2026267.97</v>
      </c>
      <c r="AC3810" s="5">
        <v>32371.64</v>
      </c>
      <c r="AD3810" s="5">
        <f t="shared" si="535"/>
        <v>1456723.8</v>
      </c>
      <c r="AE3810" s="5">
        <v>96596.28</v>
      </c>
      <c r="AF3810" s="5">
        <v>29592.09</v>
      </c>
      <c r="AG3810" s="5">
        <v>9003.9599999999991</v>
      </c>
      <c r="AH3810" s="5">
        <v>2320</v>
      </c>
      <c r="AI3810" s="5">
        <v>20703.32</v>
      </c>
      <c r="AJ3810">
        <v>1</v>
      </c>
      <c r="AK3810" s="5">
        <v>13675.16</v>
      </c>
      <c r="AL3810" s="5">
        <v>0</v>
      </c>
      <c r="AM3810" s="5">
        <v>63946.9</v>
      </c>
      <c r="AN3810">
        <v>8</v>
      </c>
      <c r="AO3810">
        <v>9</v>
      </c>
      <c r="AP3810" t="str">
        <f t="shared" si="536"/>
        <v>No</v>
      </c>
      <c r="AQ3810">
        <v>3</v>
      </c>
      <c r="AR3810" s="5">
        <f t="shared" si="537"/>
        <v>1692561.51</v>
      </c>
      <c r="AS3810" s="5">
        <f t="shared" si="538"/>
        <v>333706.46000000002</v>
      </c>
      <c r="AT3810" t="s">
        <v>1641</v>
      </c>
      <c r="AU3810" t="s">
        <v>6189</v>
      </c>
      <c r="AV3810" t="s">
        <v>6201</v>
      </c>
      <c r="AW3810" t="s">
        <v>6175</v>
      </c>
      <c r="AX3810" t="s">
        <v>6167</v>
      </c>
      <c r="AY3810">
        <v>45</v>
      </c>
      <c r="AZ3810">
        <v>1</v>
      </c>
      <c r="BA3810">
        <v>0</v>
      </c>
      <c r="BB3810" t="s">
        <v>6168</v>
      </c>
      <c r="BC3810">
        <v>1</v>
      </c>
      <c r="BD3810">
        <v>0</v>
      </c>
      <c r="BE3810" t="s">
        <v>6178</v>
      </c>
      <c r="BF3810" t="s">
        <v>6210</v>
      </c>
      <c r="BG3810">
        <v>5</v>
      </c>
      <c r="BH3810" t="s">
        <v>6211</v>
      </c>
      <c r="BI3810">
        <v>98</v>
      </c>
      <c r="BJ3810" t="s">
        <v>6193</v>
      </c>
      <c r="BK3810">
        <v>0</v>
      </c>
      <c r="BL3810">
        <v>64</v>
      </c>
      <c r="BM3810" s="3">
        <f t="shared" si="539"/>
        <v>0.703125</v>
      </c>
    </row>
    <row r="3811" spans="1:65">
      <c r="A3811" t="s">
        <v>3948</v>
      </c>
      <c r="B3811" s="2">
        <v>45889</v>
      </c>
      <c r="C3811" t="s">
        <v>3137</v>
      </c>
      <c r="D3811" t="s">
        <v>3639</v>
      </c>
      <c r="E3811">
        <v>8</v>
      </c>
      <c r="F3811" t="s">
        <v>61</v>
      </c>
      <c r="G3811" t="s">
        <v>50</v>
      </c>
      <c r="H3811" t="s">
        <v>170</v>
      </c>
      <c r="I3811" t="s">
        <v>74</v>
      </c>
      <c r="J3811" t="s">
        <v>81</v>
      </c>
      <c r="K3811" t="s">
        <v>75</v>
      </c>
      <c r="L3811" t="s">
        <v>92</v>
      </c>
      <c r="M3811" t="s">
        <v>68</v>
      </c>
      <c r="N3811" t="s">
        <v>57</v>
      </c>
      <c r="O3811" t="s">
        <v>58</v>
      </c>
      <c r="P3811">
        <v>40</v>
      </c>
      <c r="Q3811">
        <v>42</v>
      </c>
      <c r="R3811">
        <v>42</v>
      </c>
      <c r="S3811">
        <v>1</v>
      </c>
      <c r="T3811">
        <f t="shared" si="531"/>
        <v>41</v>
      </c>
      <c r="U3811">
        <v>39</v>
      </c>
      <c r="V3811">
        <f t="shared" si="532"/>
        <v>2</v>
      </c>
      <c r="W3811" s="3">
        <f t="shared" si="533"/>
        <v>2.3809523809523808E-2</v>
      </c>
      <c r="X3811">
        <v>25</v>
      </c>
      <c r="Y3811" s="4">
        <v>43.9</v>
      </c>
      <c r="Z3811" s="4">
        <v>4.5</v>
      </c>
      <c r="AA3811" s="5">
        <v>77935.789999999994</v>
      </c>
      <c r="AB3811" s="5">
        <f t="shared" si="534"/>
        <v>3039495.81</v>
      </c>
      <c r="AC3811" s="5">
        <v>51135.14</v>
      </c>
      <c r="AD3811" s="5">
        <f t="shared" si="535"/>
        <v>2147675.88</v>
      </c>
      <c r="AE3811" s="5">
        <v>128940.69</v>
      </c>
      <c r="AF3811" s="5">
        <v>35003.71</v>
      </c>
      <c r="AG3811" s="5">
        <v>9251.7199999999993</v>
      </c>
      <c r="AH3811" s="5">
        <v>6525</v>
      </c>
      <c r="AI3811" s="5">
        <v>6800</v>
      </c>
      <c r="AJ3811">
        <v>0</v>
      </c>
      <c r="AK3811" s="5">
        <v>0</v>
      </c>
      <c r="AL3811" s="5">
        <v>3080.65</v>
      </c>
      <c r="AM3811" s="5">
        <v>25555.06</v>
      </c>
      <c r="AN3811">
        <v>4</v>
      </c>
      <c r="AO3811">
        <v>4</v>
      </c>
      <c r="AP3811" t="str">
        <f t="shared" si="536"/>
        <v>Yes</v>
      </c>
      <c r="AQ3811">
        <v>1</v>
      </c>
      <c r="AR3811" s="5">
        <f t="shared" si="537"/>
        <v>2362832.71</v>
      </c>
      <c r="AS3811" s="5">
        <f t="shared" si="538"/>
        <v>676663.1</v>
      </c>
      <c r="AT3811" t="s">
        <v>59</v>
      </c>
      <c r="AU3811" t="s">
        <v>6164</v>
      </c>
      <c r="AV3811" t="s">
        <v>6165</v>
      </c>
      <c r="AW3811" t="s">
        <v>6166</v>
      </c>
      <c r="AX3811" t="s">
        <v>6177</v>
      </c>
      <c r="AY3811">
        <v>44</v>
      </c>
      <c r="AZ3811">
        <v>2</v>
      </c>
      <c r="BA3811">
        <v>20</v>
      </c>
      <c r="BB3811" t="s">
        <v>6185</v>
      </c>
      <c r="BC3811">
        <v>0</v>
      </c>
      <c r="BD3811">
        <v>0</v>
      </c>
      <c r="BE3811" t="s">
        <v>6169</v>
      </c>
      <c r="BF3811" t="s">
        <v>6170</v>
      </c>
      <c r="BG3811">
        <v>0</v>
      </c>
      <c r="BH3811" t="s">
        <v>6171</v>
      </c>
      <c r="BI3811">
        <v>37</v>
      </c>
      <c r="BJ3811" t="s">
        <v>6172</v>
      </c>
      <c r="BK3811">
        <v>0</v>
      </c>
      <c r="BL3811">
        <v>46</v>
      </c>
      <c r="BM3811" s="3">
        <f t="shared" si="539"/>
        <v>0.91304347826086951</v>
      </c>
    </row>
    <row r="3812" spans="1:65">
      <c r="A3812" t="s">
        <v>3949</v>
      </c>
      <c r="B3812" s="2">
        <v>45889</v>
      </c>
      <c r="C3812" t="s">
        <v>3137</v>
      </c>
      <c r="D3812" t="s">
        <v>3639</v>
      </c>
      <c r="E3812">
        <v>8</v>
      </c>
      <c r="F3812" t="s">
        <v>78</v>
      </c>
      <c r="G3812" t="s">
        <v>50</v>
      </c>
      <c r="H3812" t="s">
        <v>185</v>
      </c>
      <c r="I3812" t="s">
        <v>64</v>
      </c>
      <c r="J3812" t="s">
        <v>53</v>
      </c>
      <c r="K3812" t="s">
        <v>75</v>
      </c>
      <c r="L3812" t="s">
        <v>87</v>
      </c>
      <c r="M3812" t="s">
        <v>56</v>
      </c>
      <c r="N3812" t="s">
        <v>57</v>
      </c>
      <c r="O3812" t="s">
        <v>58</v>
      </c>
      <c r="P3812">
        <v>60</v>
      </c>
      <c r="Q3812">
        <v>61</v>
      </c>
      <c r="R3812">
        <v>61</v>
      </c>
      <c r="S3812">
        <v>1</v>
      </c>
      <c r="T3812">
        <f t="shared" si="531"/>
        <v>60</v>
      </c>
      <c r="U3812">
        <v>60</v>
      </c>
      <c r="V3812">
        <f t="shared" si="532"/>
        <v>0</v>
      </c>
      <c r="W3812" s="3">
        <f t="shared" si="533"/>
        <v>1.6393442622950821E-2</v>
      </c>
      <c r="X3812">
        <v>8</v>
      </c>
      <c r="Y3812" s="4">
        <v>2.6</v>
      </c>
      <c r="Z3812" s="4">
        <v>1.5</v>
      </c>
      <c r="AA3812" s="5">
        <v>36213.56</v>
      </c>
      <c r="AB3812" s="5">
        <f t="shared" si="534"/>
        <v>2172813.6</v>
      </c>
      <c r="AC3812" s="5">
        <v>24253.25</v>
      </c>
      <c r="AD3812" s="5">
        <f t="shared" si="535"/>
        <v>1479448.25</v>
      </c>
      <c r="AE3812" s="5">
        <v>99848.16</v>
      </c>
      <c r="AF3812" s="5">
        <v>27461.84</v>
      </c>
      <c r="AG3812" s="5">
        <v>7466.75</v>
      </c>
      <c r="AH3812" s="5">
        <v>2175</v>
      </c>
      <c r="AI3812" s="5">
        <v>3200</v>
      </c>
      <c r="AJ3812">
        <v>0</v>
      </c>
      <c r="AK3812" s="5">
        <v>0</v>
      </c>
      <c r="AL3812" s="5">
        <v>0</v>
      </c>
      <c r="AM3812" s="5">
        <v>40650.46</v>
      </c>
      <c r="AN3812">
        <v>4</v>
      </c>
      <c r="AO3812">
        <v>4</v>
      </c>
      <c r="AP3812" t="str">
        <f t="shared" si="536"/>
        <v>Yes</v>
      </c>
      <c r="AQ3812">
        <v>0</v>
      </c>
      <c r="AR3812" s="5">
        <f t="shared" si="537"/>
        <v>1660250.46</v>
      </c>
      <c r="AS3812" s="5">
        <f t="shared" si="538"/>
        <v>512563.14</v>
      </c>
      <c r="AT3812" t="s">
        <v>59</v>
      </c>
      <c r="AU3812" t="s">
        <v>6164</v>
      </c>
      <c r="AV3812" t="s">
        <v>6165</v>
      </c>
      <c r="AW3812" t="s">
        <v>6166</v>
      </c>
      <c r="AX3812" t="s">
        <v>6184</v>
      </c>
      <c r="AY3812">
        <v>60</v>
      </c>
      <c r="AZ3812">
        <v>0</v>
      </c>
      <c r="BA3812">
        <v>0</v>
      </c>
      <c r="BB3812" t="s">
        <v>6168</v>
      </c>
      <c r="BC3812">
        <v>0</v>
      </c>
      <c r="BD3812">
        <v>0</v>
      </c>
      <c r="BE3812" t="s">
        <v>6169</v>
      </c>
      <c r="BF3812" t="s">
        <v>6170</v>
      </c>
      <c r="BG3812">
        <v>0</v>
      </c>
      <c r="BH3812" t="s">
        <v>6171</v>
      </c>
      <c r="BI3812">
        <v>27</v>
      </c>
      <c r="BJ3812" t="s">
        <v>6172</v>
      </c>
      <c r="BK3812">
        <v>0</v>
      </c>
      <c r="BL3812">
        <v>77</v>
      </c>
      <c r="BM3812" s="3">
        <f t="shared" si="539"/>
        <v>0.79220779220779225</v>
      </c>
    </row>
    <row r="3813" spans="1:65">
      <c r="A3813" t="s">
        <v>3950</v>
      </c>
      <c r="B3813" s="2">
        <v>45889</v>
      </c>
      <c r="C3813" t="s">
        <v>3137</v>
      </c>
      <c r="D3813" t="s">
        <v>3639</v>
      </c>
      <c r="E3813">
        <v>8</v>
      </c>
      <c r="F3813" t="s">
        <v>78</v>
      </c>
      <c r="G3813" t="s">
        <v>50</v>
      </c>
      <c r="H3813" t="s">
        <v>185</v>
      </c>
      <c r="I3813" t="s">
        <v>52</v>
      </c>
      <c r="J3813" t="s">
        <v>65</v>
      </c>
      <c r="K3813" t="s">
        <v>75</v>
      </c>
      <c r="L3813" t="s">
        <v>67</v>
      </c>
      <c r="M3813" t="s">
        <v>56</v>
      </c>
      <c r="N3813" t="s">
        <v>109</v>
      </c>
      <c r="O3813" t="s">
        <v>58</v>
      </c>
      <c r="P3813">
        <v>47</v>
      </c>
      <c r="Q3813">
        <v>49</v>
      </c>
      <c r="R3813">
        <v>49</v>
      </c>
      <c r="S3813">
        <v>2</v>
      </c>
      <c r="T3813">
        <f t="shared" si="531"/>
        <v>47</v>
      </c>
      <c r="U3813">
        <v>47</v>
      </c>
      <c r="V3813">
        <f t="shared" si="532"/>
        <v>0</v>
      </c>
      <c r="W3813" s="3">
        <f t="shared" si="533"/>
        <v>4.0816326530612242E-2</v>
      </c>
      <c r="X3813">
        <v>55</v>
      </c>
      <c r="Y3813" s="4">
        <v>5.4</v>
      </c>
      <c r="Z3813" s="4">
        <v>1.9</v>
      </c>
      <c r="AA3813" s="5">
        <v>52094.75</v>
      </c>
      <c r="AB3813" s="5">
        <f t="shared" si="534"/>
        <v>2448453.25</v>
      </c>
      <c r="AC3813" s="5">
        <v>34145.14</v>
      </c>
      <c r="AD3813" s="5">
        <f t="shared" si="535"/>
        <v>1673111.86</v>
      </c>
      <c r="AE3813" s="5">
        <v>113433.56</v>
      </c>
      <c r="AF3813" s="5">
        <v>35604.97</v>
      </c>
      <c r="AG3813" s="5">
        <v>12046.28</v>
      </c>
      <c r="AH3813" s="5">
        <v>2755</v>
      </c>
      <c r="AI3813" s="5">
        <v>9200</v>
      </c>
      <c r="AJ3813">
        <v>0</v>
      </c>
      <c r="AK3813" s="5">
        <v>0</v>
      </c>
      <c r="AL3813" s="5">
        <v>0</v>
      </c>
      <c r="AM3813" s="5">
        <v>65220.81</v>
      </c>
      <c r="AN3813">
        <v>8</v>
      </c>
      <c r="AO3813">
        <v>6</v>
      </c>
      <c r="AP3813" t="str">
        <f t="shared" si="536"/>
        <v>Yes</v>
      </c>
      <c r="AQ3813">
        <v>1</v>
      </c>
      <c r="AR3813" s="5">
        <f t="shared" si="537"/>
        <v>1911372.48</v>
      </c>
      <c r="AS3813" s="5">
        <f t="shared" si="538"/>
        <v>537080.77</v>
      </c>
      <c r="AT3813" t="s">
        <v>59</v>
      </c>
      <c r="AU3813" t="s">
        <v>6164</v>
      </c>
      <c r="AV3813" t="s">
        <v>6165</v>
      </c>
      <c r="AW3813" t="s">
        <v>6166</v>
      </c>
      <c r="AX3813" t="s">
        <v>6202</v>
      </c>
      <c r="AY3813">
        <v>48</v>
      </c>
      <c r="AZ3813">
        <v>0</v>
      </c>
      <c r="BA3813">
        <v>0</v>
      </c>
      <c r="BB3813" t="s">
        <v>6168</v>
      </c>
      <c r="BC3813">
        <v>0</v>
      </c>
      <c r="BD3813">
        <v>0</v>
      </c>
      <c r="BE3813" t="s">
        <v>6169</v>
      </c>
      <c r="BF3813" t="s">
        <v>6176</v>
      </c>
      <c r="BG3813">
        <v>3</v>
      </c>
      <c r="BH3813" t="s">
        <v>6206</v>
      </c>
      <c r="BI3813">
        <v>49</v>
      </c>
      <c r="BJ3813" t="s">
        <v>6193</v>
      </c>
      <c r="BK3813">
        <v>0</v>
      </c>
      <c r="BL3813">
        <v>63</v>
      </c>
      <c r="BM3813" s="3">
        <f t="shared" si="539"/>
        <v>0.77777777777777779</v>
      </c>
    </row>
    <row r="3814" spans="1:65">
      <c r="A3814" t="s">
        <v>3951</v>
      </c>
      <c r="B3814" s="2">
        <v>45889</v>
      </c>
      <c r="C3814" t="s">
        <v>3137</v>
      </c>
      <c r="D3814" t="s">
        <v>3639</v>
      </c>
      <c r="E3814">
        <v>8</v>
      </c>
      <c r="F3814" t="s">
        <v>49</v>
      </c>
      <c r="G3814" t="s">
        <v>79</v>
      </c>
      <c r="H3814" t="s">
        <v>262</v>
      </c>
      <c r="I3814" t="s">
        <v>64</v>
      </c>
      <c r="J3814" t="s">
        <v>65</v>
      </c>
      <c r="K3814" t="s">
        <v>75</v>
      </c>
      <c r="L3814" t="s">
        <v>55</v>
      </c>
      <c r="M3814" t="s">
        <v>56</v>
      </c>
      <c r="N3814" t="s">
        <v>57</v>
      </c>
      <c r="O3814" t="s">
        <v>70</v>
      </c>
      <c r="P3814">
        <v>54</v>
      </c>
      <c r="Q3814">
        <v>56</v>
      </c>
      <c r="R3814">
        <v>53</v>
      </c>
      <c r="S3814">
        <v>1</v>
      </c>
      <c r="T3814">
        <f t="shared" si="531"/>
        <v>52</v>
      </c>
      <c r="U3814">
        <v>52</v>
      </c>
      <c r="V3814">
        <f t="shared" si="532"/>
        <v>0</v>
      </c>
      <c r="W3814" s="3">
        <f t="shared" si="533"/>
        <v>1.8867924528301886E-2</v>
      </c>
      <c r="X3814">
        <v>24</v>
      </c>
      <c r="Y3814" s="4">
        <v>4.0999999999999996</v>
      </c>
      <c r="Z3814" s="4">
        <v>1.3</v>
      </c>
      <c r="AA3814" s="5">
        <v>52221.14</v>
      </c>
      <c r="AB3814" s="5">
        <f t="shared" si="534"/>
        <v>2715499.28</v>
      </c>
      <c r="AC3814" s="5">
        <v>34871.85</v>
      </c>
      <c r="AD3814" s="5">
        <f t="shared" si="535"/>
        <v>1848208.05</v>
      </c>
      <c r="AE3814" s="5">
        <v>113262.55</v>
      </c>
      <c r="AF3814" s="5">
        <v>33380.720000000001</v>
      </c>
      <c r="AG3814" s="5">
        <v>8735.34</v>
      </c>
      <c r="AH3814" s="5">
        <v>1885</v>
      </c>
      <c r="AI3814" s="5">
        <v>4600</v>
      </c>
      <c r="AJ3814">
        <v>0</v>
      </c>
      <c r="AK3814" s="5">
        <v>0</v>
      </c>
      <c r="AL3814" s="5">
        <v>0</v>
      </c>
      <c r="AM3814" s="5">
        <v>36971.96</v>
      </c>
      <c r="AN3814">
        <v>4</v>
      </c>
      <c r="AO3814">
        <v>5</v>
      </c>
      <c r="AP3814" t="str">
        <f t="shared" si="536"/>
        <v>No</v>
      </c>
      <c r="AQ3814">
        <v>1</v>
      </c>
      <c r="AR3814" s="5">
        <f t="shared" si="537"/>
        <v>2047043.62</v>
      </c>
      <c r="AS3814" s="5">
        <f t="shared" si="538"/>
        <v>668455.66</v>
      </c>
      <c r="AT3814" t="s">
        <v>59</v>
      </c>
      <c r="AU3814" t="s">
        <v>6164</v>
      </c>
      <c r="AV3814" t="s">
        <v>6165</v>
      </c>
      <c r="AW3814" t="s">
        <v>6166</v>
      </c>
      <c r="AX3814" t="s">
        <v>6167</v>
      </c>
      <c r="AY3814">
        <v>54</v>
      </c>
      <c r="AZ3814">
        <v>0</v>
      </c>
      <c r="BA3814">
        <v>0</v>
      </c>
      <c r="BB3814" t="s">
        <v>6168</v>
      </c>
      <c r="BC3814">
        <v>1</v>
      </c>
      <c r="BD3814">
        <v>0</v>
      </c>
      <c r="BE3814" t="s">
        <v>6178</v>
      </c>
      <c r="BF3814" t="s">
        <v>6170</v>
      </c>
      <c r="BG3814">
        <v>1</v>
      </c>
      <c r="BH3814" t="s">
        <v>6179</v>
      </c>
      <c r="BI3814">
        <v>52</v>
      </c>
      <c r="BJ3814" t="s">
        <v>6187</v>
      </c>
      <c r="BK3814">
        <v>0</v>
      </c>
      <c r="BL3814">
        <v>61</v>
      </c>
      <c r="BM3814" s="3">
        <f t="shared" si="539"/>
        <v>0.86885245901639341</v>
      </c>
    </row>
    <row r="3815" spans="1:65">
      <c r="A3815" t="s">
        <v>3952</v>
      </c>
      <c r="B3815" s="2">
        <v>45889</v>
      </c>
      <c r="C3815" t="s">
        <v>3137</v>
      </c>
      <c r="D3815" t="s">
        <v>3639</v>
      </c>
      <c r="E3815">
        <v>8</v>
      </c>
      <c r="F3815" t="s">
        <v>49</v>
      </c>
      <c r="G3815" t="s">
        <v>50</v>
      </c>
      <c r="H3815" t="s">
        <v>108</v>
      </c>
      <c r="I3815" t="s">
        <v>52</v>
      </c>
      <c r="J3815" t="s">
        <v>65</v>
      </c>
      <c r="K3815" t="s">
        <v>75</v>
      </c>
      <c r="L3815" t="s">
        <v>92</v>
      </c>
      <c r="M3815" t="s">
        <v>68</v>
      </c>
      <c r="N3815" t="s">
        <v>94</v>
      </c>
      <c r="O3815" t="s">
        <v>70</v>
      </c>
      <c r="P3815">
        <v>41</v>
      </c>
      <c r="Q3815">
        <v>42</v>
      </c>
      <c r="R3815">
        <v>40</v>
      </c>
      <c r="S3815">
        <v>1</v>
      </c>
      <c r="T3815">
        <f t="shared" si="531"/>
        <v>39</v>
      </c>
      <c r="U3815">
        <v>39</v>
      </c>
      <c r="V3815">
        <f t="shared" si="532"/>
        <v>0</v>
      </c>
      <c r="W3815" s="3">
        <f t="shared" si="533"/>
        <v>2.5000000000000001E-2</v>
      </c>
      <c r="X3815">
        <v>47</v>
      </c>
      <c r="Y3815" s="4">
        <v>4.2</v>
      </c>
      <c r="Z3815" s="4">
        <v>1.2</v>
      </c>
      <c r="AA3815" s="5">
        <v>51676.81</v>
      </c>
      <c r="AB3815" s="5">
        <f t="shared" si="534"/>
        <v>2015395.59</v>
      </c>
      <c r="AC3815" s="5">
        <v>33422.28</v>
      </c>
      <c r="AD3815" s="5">
        <f t="shared" si="535"/>
        <v>1336891.2</v>
      </c>
      <c r="AE3815" s="5">
        <v>91526.54</v>
      </c>
      <c r="AF3815" s="5">
        <v>27543.77</v>
      </c>
      <c r="AG3815" s="5">
        <v>12309.6</v>
      </c>
      <c r="AH3815" s="5">
        <v>1740</v>
      </c>
      <c r="AI3815" s="5">
        <v>4600</v>
      </c>
      <c r="AJ3815">
        <v>0</v>
      </c>
      <c r="AK3815" s="5">
        <v>0</v>
      </c>
      <c r="AL3815" s="5">
        <v>0</v>
      </c>
      <c r="AM3815" s="5">
        <v>26365.59</v>
      </c>
      <c r="AN3815">
        <v>4</v>
      </c>
      <c r="AO3815">
        <v>3</v>
      </c>
      <c r="AP3815" t="str">
        <f t="shared" si="536"/>
        <v>Yes</v>
      </c>
      <c r="AQ3815">
        <v>0</v>
      </c>
      <c r="AR3815" s="5">
        <f t="shared" si="537"/>
        <v>1500976.7</v>
      </c>
      <c r="AS3815" s="5">
        <f t="shared" si="538"/>
        <v>514418.89</v>
      </c>
      <c r="AT3815" t="s">
        <v>59</v>
      </c>
      <c r="AU3815" t="s">
        <v>6164</v>
      </c>
      <c r="AV3815" t="s">
        <v>6165</v>
      </c>
      <c r="AW3815" t="s">
        <v>6166</v>
      </c>
      <c r="AX3815" t="s">
        <v>6202</v>
      </c>
      <c r="AY3815">
        <v>44</v>
      </c>
      <c r="AZ3815">
        <v>0</v>
      </c>
      <c r="BA3815">
        <v>0</v>
      </c>
      <c r="BB3815" t="s">
        <v>6168</v>
      </c>
      <c r="BC3815">
        <v>0</v>
      </c>
      <c r="BD3815">
        <v>0</v>
      </c>
      <c r="BE3815" t="s">
        <v>6169</v>
      </c>
      <c r="BF3815" t="s">
        <v>6170</v>
      </c>
      <c r="BG3815">
        <v>3</v>
      </c>
      <c r="BH3815" t="s">
        <v>6192</v>
      </c>
      <c r="BI3815">
        <v>81</v>
      </c>
      <c r="BJ3815" t="s">
        <v>6193</v>
      </c>
      <c r="BK3815">
        <v>0</v>
      </c>
      <c r="BL3815">
        <v>65</v>
      </c>
      <c r="BM3815" s="3">
        <f t="shared" si="539"/>
        <v>0.61538461538461542</v>
      </c>
    </row>
    <row r="3816" spans="1:65">
      <c r="A3816" t="s">
        <v>3953</v>
      </c>
      <c r="B3816" s="2">
        <v>45889</v>
      </c>
      <c r="C3816" t="s">
        <v>3137</v>
      </c>
      <c r="D3816" t="s">
        <v>3639</v>
      </c>
      <c r="E3816">
        <v>8</v>
      </c>
      <c r="F3816" t="s">
        <v>61</v>
      </c>
      <c r="G3816" t="s">
        <v>79</v>
      </c>
      <c r="H3816" t="s">
        <v>100</v>
      </c>
      <c r="I3816" t="s">
        <v>64</v>
      </c>
      <c r="J3816" t="s">
        <v>53</v>
      </c>
      <c r="K3816" t="s">
        <v>54</v>
      </c>
      <c r="L3816" t="s">
        <v>55</v>
      </c>
      <c r="M3816" t="s">
        <v>56</v>
      </c>
      <c r="N3816" t="s">
        <v>94</v>
      </c>
      <c r="O3816" t="s">
        <v>120</v>
      </c>
      <c r="P3816">
        <v>60</v>
      </c>
      <c r="Q3816">
        <v>60</v>
      </c>
      <c r="R3816">
        <v>58</v>
      </c>
      <c r="S3816">
        <v>1</v>
      </c>
      <c r="T3816">
        <f t="shared" si="531"/>
        <v>57</v>
      </c>
      <c r="U3816">
        <v>57</v>
      </c>
      <c r="V3816">
        <f t="shared" si="532"/>
        <v>0</v>
      </c>
      <c r="W3816" s="3">
        <f t="shared" si="533"/>
        <v>1.7241379310344827E-2</v>
      </c>
      <c r="X3816">
        <v>5</v>
      </c>
      <c r="Y3816" s="4">
        <v>3</v>
      </c>
      <c r="Z3816" s="4">
        <v>1</v>
      </c>
      <c r="AA3816" s="5">
        <v>38571.839999999997</v>
      </c>
      <c r="AB3816" s="5">
        <f t="shared" si="534"/>
        <v>2198594.88</v>
      </c>
      <c r="AC3816" s="5">
        <v>23670.49</v>
      </c>
      <c r="AD3816" s="5">
        <f t="shared" si="535"/>
        <v>1372888.42</v>
      </c>
      <c r="AE3816" s="5">
        <v>97376.05</v>
      </c>
      <c r="AF3816" s="5">
        <v>24616.57</v>
      </c>
      <c r="AG3816" s="5">
        <v>7039.08</v>
      </c>
      <c r="AH3816" s="5">
        <v>1450</v>
      </c>
      <c r="AI3816" s="5">
        <v>3200</v>
      </c>
      <c r="AJ3816">
        <v>0</v>
      </c>
      <c r="AK3816" s="5">
        <v>0</v>
      </c>
      <c r="AL3816" s="5">
        <v>0</v>
      </c>
      <c r="AM3816" s="5">
        <v>35313.01</v>
      </c>
      <c r="AN3816">
        <v>4</v>
      </c>
      <c r="AO3816">
        <v>2</v>
      </c>
      <c r="AP3816" t="str">
        <f t="shared" si="536"/>
        <v>Yes</v>
      </c>
      <c r="AQ3816">
        <v>0</v>
      </c>
      <c r="AR3816" s="5">
        <f t="shared" si="537"/>
        <v>1541883.13</v>
      </c>
      <c r="AS3816" s="5">
        <f t="shared" si="538"/>
        <v>656711.75</v>
      </c>
      <c r="AT3816" t="s">
        <v>59</v>
      </c>
      <c r="AU3816" t="s">
        <v>6164</v>
      </c>
      <c r="AV3816" t="s">
        <v>6165</v>
      </c>
      <c r="AW3816" t="s">
        <v>6166</v>
      </c>
      <c r="AX3816" t="s">
        <v>6167</v>
      </c>
      <c r="AY3816">
        <v>61</v>
      </c>
      <c r="AZ3816">
        <v>0</v>
      </c>
      <c r="BA3816">
        <v>0</v>
      </c>
      <c r="BB3816" t="s">
        <v>6168</v>
      </c>
      <c r="BC3816">
        <v>0</v>
      </c>
      <c r="BD3816">
        <v>0</v>
      </c>
      <c r="BE3816" t="s">
        <v>6169</v>
      </c>
      <c r="BF3816" t="s">
        <v>6170</v>
      </c>
      <c r="BG3816">
        <v>0</v>
      </c>
      <c r="BH3816" t="s">
        <v>6171</v>
      </c>
      <c r="BI3816">
        <v>9</v>
      </c>
      <c r="BJ3816" t="s">
        <v>6172</v>
      </c>
      <c r="BK3816">
        <v>0</v>
      </c>
      <c r="BL3816">
        <v>75</v>
      </c>
      <c r="BM3816" s="3">
        <f t="shared" si="539"/>
        <v>0.77333333333333332</v>
      </c>
    </row>
    <row r="3817" spans="1:65">
      <c r="A3817" t="s">
        <v>3954</v>
      </c>
      <c r="B3817" s="2">
        <v>45889</v>
      </c>
      <c r="C3817" t="s">
        <v>3137</v>
      </c>
      <c r="D3817" t="s">
        <v>3639</v>
      </c>
      <c r="E3817">
        <v>8</v>
      </c>
      <c r="F3817" t="s">
        <v>78</v>
      </c>
      <c r="G3817" t="s">
        <v>79</v>
      </c>
      <c r="H3817" t="s">
        <v>136</v>
      </c>
      <c r="I3817" t="s">
        <v>64</v>
      </c>
      <c r="J3817" t="s">
        <v>81</v>
      </c>
      <c r="K3817" t="s">
        <v>66</v>
      </c>
      <c r="L3817" t="s">
        <v>55</v>
      </c>
      <c r="M3817" t="s">
        <v>56</v>
      </c>
      <c r="N3817" t="s">
        <v>94</v>
      </c>
      <c r="O3817" t="s">
        <v>120</v>
      </c>
      <c r="P3817">
        <v>33</v>
      </c>
      <c r="Q3817">
        <v>34</v>
      </c>
      <c r="R3817">
        <v>33</v>
      </c>
      <c r="S3817">
        <v>1</v>
      </c>
      <c r="T3817">
        <f t="shared" si="531"/>
        <v>32</v>
      </c>
      <c r="U3817">
        <v>32</v>
      </c>
      <c r="V3817">
        <f t="shared" si="532"/>
        <v>0</v>
      </c>
      <c r="W3817" s="3">
        <f t="shared" si="533"/>
        <v>3.0303030303030304E-2</v>
      </c>
      <c r="X3817">
        <v>12</v>
      </c>
      <c r="Y3817" s="4">
        <v>6.5</v>
      </c>
      <c r="Z3817" s="4">
        <v>1.4</v>
      </c>
      <c r="AA3817" s="5">
        <v>73237.350000000006</v>
      </c>
      <c r="AB3817" s="5">
        <f t="shared" si="534"/>
        <v>2343595.2000000002</v>
      </c>
      <c r="AC3817" s="5">
        <v>53424.49</v>
      </c>
      <c r="AD3817" s="5">
        <f t="shared" si="535"/>
        <v>1763008.17</v>
      </c>
      <c r="AE3817" s="5">
        <v>97249.69</v>
      </c>
      <c r="AF3817" s="5">
        <v>30049.69</v>
      </c>
      <c r="AG3817" s="5">
        <v>7877.73</v>
      </c>
      <c r="AH3817" s="5">
        <v>2030</v>
      </c>
      <c r="AI3817" s="5">
        <v>6800</v>
      </c>
      <c r="AJ3817">
        <v>0</v>
      </c>
      <c r="AK3817" s="5">
        <v>0</v>
      </c>
      <c r="AL3817" s="5">
        <v>0</v>
      </c>
      <c r="AM3817" s="5">
        <v>22287.42</v>
      </c>
      <c r="AN3817">
        <v>4</v>
      </c>
      <c r="AO3817">
        <v>4</v>
      </c>
      <c r="AP3817" t="str">
        <f t="shared" si="536"/>
        <v>Yes</v>
      </c>
      <c r="AQ3817">
        <v>1</v>
      </c>
      <c r="AR3817" s="5">
        <f t="shared" si="537"/>
        <v>1929302.7</v>
      </c>
      <c r="AS3817" s="5">
        <f t="shared" si="538"/>
        <v>414292.5</v>
      </c>
      <c r="AT3817" t="s">
        <v>59</v>
      </c>
      <c r="AU3817" t="s">
        <v>6164</v>
      </c>
      <c r="AV3817" t="s">
        <v>6165</v>
      </c>
      <c r="AW3817" t="s">
        <v>6166</v>
      </c>
      <c r="AX3817" t="s">
        <v>6167</v>
      </c>
      <c r="AY3817">
        <v>35</v>
      </c>
      <c r="AZ3817">
        <v>0</v>
      </c>
      <c r="BA3817">
        <v>0</v>
      </c>
      <c r="BB3817" t="s">
        <v>6168</v>
      </c>
      <c r="BC3817">
        <v>0</v>
      </c>
      <c r="BD3817">
        <v>0</v>
      </c>
      <c r="BE3817" t="s">
        <v>6169</v>
      </c>
      <c r="BF3817" t="s">
        <v>6170</v>
      </c>
      <c r="BG3817">
        <v>0</v>
      </c>
      <c r="BH3817" t="s">
        <v>6171</v>
      </c>
      <c r="BI3817">
        <v>23</v>
      </c>
      <c r="BJ3817" t="s">
        <v>6172</v>
      </c>
      <c r="BK3817">
        <v>0</v>
      </c>
      <c r="BL3817">
        <v>45</v>
      </c>
      <c r="BM3817" s="3">
        <f t="shared" si="539"/>
        <v>0.73333333333333328</v>
      </c>
    </row>
    <row r="3818" spans="1:65">
      <c r="A3818" t="s">
        <v>3955</v>
      </c>
      <c r="B3818" s="2">
        <v>45889</v>
      </c>
      <c r="C3818" t="s">
        <v>3137</v>
      </c>
      <c r="D3818" t="s">
        <v>3639</v>
      </c>
      <c r="E3818">
        <v>8</v>
      </c>
      <c r="F3818" t="s">
        <v>72</v>
      </c>
      <c r="G3818" t="s">
        <v>62</v>
      </c>
      <c r="H3818" t="s">
        <v>155</v>
      </c>
      <c r="I3818" t="s">
        <v>74</v>
      </c>
      <c r="J3818" t="s">
        <v>81</v>
      </c>
      <c r="K3818" t="s">
        <v>66</v>
      </c>
      <c r="L3818" t="s">
        <v>87</v>
      </c>
      <c r="M3818" t="s">
        <v>56</v>
      </c>
      <c r="N3818" t="s">
        <v>69</v>
      </c>
      <c r="O3818" t="s">
        <v>82</v>
      </c>
      <c r="P3818">
        <v>37</v>
      </c>
      <c r="Q3818">
        <v>39</v>
      </c>
      <c r="R3818">
        <v>38</v>
      </c>
      <c r="S3818">
        <v>1</v>
      </c>
      <c r="T3818">
        <f t="shared" si="531"/>
        <v>37</v>
      </c>
      <c r="U3818">
        <v>36</v>
      </c>
      <c r="V3818">
        <f t="shared" si="532"/>
        <v>1</v>
      </c>
      <c r="W3818" s="3">
        <f t="shared" si="533"/>
        <v>2.6315789473684209E-2</v>
      </c>
      <c r="X3818">
        <v>16</v>
      </c>
      <c r="Y3818" s="4">
        <v>6.8</v>
      </c>
      <c r="Z3818" s="4">
        <v>1.2</v>
      </c>
      <c r="AA3818" s="5">
        <v>73683.47</v>
      </c>
      <c r="AB3818" s="5">
        <f t="shared" si="534"/>
        <v>2652604.92</v>
      </c>
      <c r="AC3818" s="5">
        <v>54780.01</v>
      </c>
      <c r="AD3818" s="5">
        <f t="shared" si="535"/>
        <v>2081640.38</v>
      </c>
      <c r="AE3818" s="5">
        <v>117754.03</v>
      </c>
      <c r="AF3818" s="5">
        <v>31944.6</v>
      </c>
      <c r="AG3818" s="5">
        <v>8095</v>
      </c>
      <c r="AH3818" s="5">
        <v>1740</v>
      </c>
      <c r="AI3818" s="5">
        <v>6800</v>
      </c>
      <c r="AJ3818">
        <v>0</v>
      </c>
      <c r="AK3818" s="5">
        <v>0</v>
      </c>
      <c r="AL3818" s="5">
        <v>1451.08</v>
      </c>
      <c r="AM3818" s="5">
        <v>25610.52</v>
      </c>
      <c r="AN3818">
        <v>4</v>
      </c>
      <c r="AO3818">
        <v>5</v>
      </c>
      <c r="AP3818" t="str">
        <f t="shared" si="536"/>
        <v>No</v>
      </c>
      <c r="AQ3818">
        <v>1</v>
      </c>
      <c r="AR3818" s="5">
        <f t="shared" si="537"/>
        <v>2275035.61</v>
      </c>
      <c r="AS3818" s="5">
        <f t="shared" si="538"/>
        <v>377569.31</v>
      </c>
      <c r="AT3818" t="s">
        <v>59</v>
      </c>
      <c r="AU3818" t="s">
        <v>6164</v>
      </c>
      <c r="AV3818" t="s">
        <v>6165</v>
      </c>
      <c r="AW3818" t="s">
        <v>6166</v>
      </c>
      <c r="AX3818" t="s">
        <v>6167</v>
      </c>
      <c r="AY3818">
        <v>40</v>
      </c>
      <c r="AZ3818">
        <v>0</v>
      </c>
      <c r="BA3818">
        <v>18</v>
      </c>
      <c r="BB3818" t="s">
        <v>6198</v>
      </c>
      <c r="BC3818">
        <v>1</v>
      </c>
      <c r="BD3818">
        <v>0</v>
      </c>
      <c r="BE3818" t="s">
        <v>6178</v>
      </c>
      <c r="BF3818" t="s">
        <v>6170</v>
      </c>
      <c r="BG3818">
        <v>0</v>
      </c>
      <c r="BH3818" t="s">
        <v>6171</v>
      </c>
      <c r="BI3818">
        <v>36</v>
      </c>
      <c r="BJ3818" t="s">
        <v>6172</v>
      </c>
      <c r="BK3818">
        <v>0</v>
      </c>
      <c r="BL3818">
        <v>46</v>
      </c>
      <c r="BM3818" s="3">
        <f t="shared" si="539"/>
        <v>0.82608695652173914</v>
      </c>
    </row>
    <row r="3819" spans="1:65">
      <c r="A3819" t="s">
        <v>3956</v>
      </c>
      <c r="B3819" s="2">
        <v>45889</v>
      </c>
      <c r="C3819" t="s">
        <v>3137</v>
      </c>
      <c r="D3819" t="s">
        <v>3639</v>
      </c>
      <c r="E3819">
        <v>8</v>
      </c>
      <c r="F3819" t="s">
        <v>49</v>
      </c>
      <c r="G3819" t="s">
        <v>79</v>
      </c>
      <c r="H3819" t="s">
        <v>260</v>
      </c>
      <c r="I3819" t="s">
        <v>64</v>
      </c>
      <c r="J3819" t="s">
        <v>53</v>
      </c>
      <c r="K3819" t="s">
        <v>75</v>
      </c>
      <c r="L3819" t="s">
        <v>67</v>
      </c>
      <c r="M3819" t="s">
        <v>68</v>
      </c>
      <c r="N3819" t="s">
        <v>69</v>
      </c>
      <c r="O3819" t="s">
        <v>70</v>
      </c>
      <c r="P3819">
        <v>67</v>
      </c>
      <c r="Q3819">
        <v>69</v>
      </c>
      <c r="R3819">
        <v>70</v>
      </c>
      <c r="S3819">
        <v>5</v>
      </c>
      <c r="T3819">
        <f t="shared" si="531"/>
        <v>65</v>
      </c>
      <c r="U3819">
        <v>64</v>
      </c>
      <c r="V3819">
        <f t="shared" si="532"/>
        <v>1</v>
      </c>
      <c r="W3819" s="3">
        <f t="shared" si="533"/>
        <v>7.1428571428571425E-2</v>
      </c>
      <c r="X3819">
        <v>30</v>
      </c>
      <c r="Y3819" s="4">
        <v>0</v>
      </c>
      <c r="Z3819" s="4">
        <v>1.2</v>
      </c>
      <c r="AA3819" s="5">
        <v>36300.18</v>
      </c>
      <c r="AB3819" s="5">
        <f t="shared" si="534"/>
        <v>2323211.52</v>
      </c>
      <c r="AC3819" s="5">
        <v>21890.55</v>
      </c>
      <c r="AD3819" s="5">
        <f t="shared" si="535"/>
        <v>1532338.5</v>
      </c>
      <c r="AE3819" s="5">
        <v>114974.47</v>
      </c>
      <c r="AF3819" s="5">
        <v>32377.65</v>
      </c>
      <c r="AG3819" s="5">
        <v>9504.41</v>
      </c>
      <c r="AH3819" s="5">
        <v>1740</v>
      </c>
      <c r="AI3819" s="5">
        <v>20228.16</v>
      </c>
      <c r="AJ3819">
        <v>2</v>
      </c>
      <c r="AK3819" s="5">
        <v>16345.89</v>
      </c>
      <c r="AL3819" s="5">
        <v>676.5</v>
      </c>
      <c r="AM3819" s="5">
        <v>39398.25</v>
      </c>
      <c r="AN3819">
        <v>4</v>
      </c>
      <c r="AO3819">
        <v>4</v>
      </c>
      <c r="AP3819" t="str">
        <f t="shared" si="536"/>
        <v>Yes</v>
      </c>
      <c r="AQ3819">
        <v>2</v>
      </c>
      <c r="AR3819" s="5">
        <f t="shared" si="537"/>
        <v>1767583.83</v>
      </c>
      <c r="AS3819" s="5">
        <f t="shared" si="538"/>
        <v>555627.68999999994</v>
      </c>
      <c r="AT3819" t="s">
        <v>116</v>
      </c>
      <c r="AU3819" t="s">
        <v>6189</v>
      </c>
      <c r="AV3819" t="s">
        <v>6201</v>
      </c>
      <c r="AW3819" t="s">
        <v>6175</v>
      </c>
      <c r="AX3819" t="s">
        <v>6184</v>
      </c>
      <c r="AY3819">
        <v>68</v>
      </c>
      <c r="AZ3819">
        <v>0</v>
      </c>
      <c r="BA3819">
        <v>14</v>
      </c>
      <c r="BB3819" t="s">
        <v>6191</v>
      </c>
      <c r="BC3819">
        <v>0</v>
      </c>
      <c r="BD3819">
        <v>0</v>
      </c>
      <c r="BE3819" t="s">
        <v>6169</v>
      </c>
      <c r="BF3819" t="s">
        <v>6212</v>
      </c>
      <c r="BG3819">
        <v>3</v>
      </c>
      <c r="BH3819" t="s">
        <v>6211</v>
      </c>
      <c r="BI3819">
        <v>122</v>
      </c>
      <c r="BJ3819" t="s">
        <v>6193</v>
      </c>
      <c r="BK3819">
        <v>0</v>
      </c>
      <c r="BL3819">
        <v>78</v>
      </c>
      <c r="BM3819" s="3">
        <f t="shared" si="539"/>
        <v>0.89743589743589747</v>
      </c>
    </row>
    <row r="3820" spans="1:65">
      <c r="A3820" t="s">
        <v>3957</v>
      </c>
      <c r="B3820" s="2">
        <v>45889</v>
      </c>
      <c r="C3820" t="s">
        <v>3137</v>
      </c>
      <c r="D3820" t="s">
        <v>3639</v>
      </c>
      <c r="E3820">
        <v>8</v>
      </c>
      <c r="F3820" t="s">
        <v>72</v>
      </c>
      <c r="G3820" t="s">
        <v>62</v>
      </c>
      <c r="H3820" t="s">
        <v>155</v>
      </c>
      <c r="I3820" t="s">
        <v>74</v>
      </c>
      <c r="J3820" t="s">
        <v>53</v>
      </c>
      <c r="K3820" t="s">
        <v>66</v>
      </c>
      <c r="L3820" t="s">
        <v>87</v>
      </c>
      <c r="M3820" t="s">
        <v>56</v>
      </c>
      <c r="N3820" t="s">
        <v>76</v>
      </c>
      <c r="O3820" t="s">
        <v>82</v>
      </c>
      <c r="P3820">
        <v>66</v>
      </c>
      <c r="Q3820">
        <v>71</v>
      </c>
      <c r="R3820">
        <v>74</v>
      </c>
      <c r="S3820">
        <v>1</v>
      </c>
      <c r="T3820">
        <f t="shared" si="531"/>
        <v>73</v>
      </c>
      <c r="U3820">
        <v>64</v>
      </c>
      <c r="V3820">
        <f t="shared" si="532"/>
        <v>9</v>
      </c>
      <c r="W3820" s="3">
        <f t="shared" si="533"/>
        <v>1.3513513513513514E-2</v>
      </c>
      <c r="X3820">
        <v>37</v>
      </c>
      <c r="Y3820" s="4">
        <v>0.8</v>
      </c>
      <c r="Z3820" s="4">
        <v>0.8</v>
      </c>
      <c r="AA3820" s="5">
        <v>33584.589999999997</v>
      </c>
      <c r="AB3820" s="5">
        <f t="shared" si="534"/>
        <v>2149413.7599999998</v>
      </c>
      <c r="AC3820" s="5">
        <v>24278.73</v>
      </c>
      <c r="AD3820" s="5">
        <f t="shared" si="535"/>
        <v>1796626.02</v>
      </c>
      <c r="AE3820" s="5">
        <v>127332.32</v>
      </c>
      <c r="AF3820" s="5">
        <v>33031.82</v>
      </c>
      <c r="AG3820" s="5">
        <v>10849.37</v>
      </c>
      <c r="AH3820" s="5">
        <v>1160</v>
      </c>
      <c r="AI3820" s="5">
        <v>3200</v>
      </c>
      <c r="AJ3820">
        <v>0</v>
      </c>
      <c r="AK3820" s="5">
        <v>0</v>
      </c>
      <c r="AL3820" s="5">
        <v>6170.8</v>
      </c>
      <c r="AM3820" s="5">
        <v>43864.7</v>
      </c>
      <c r="AN3820">
        <v>4</v>
      </c>
      <c r="AO3820">
        <v>3</v>
      </c>
      <c r="AP3820" t="str">
        <f t="shared" si="536"/>
        <v>Yes</v>
      </c>
      <c r="AQ3820">
        <v>1</v>
      </c>
      <c r="AR3820" s="5">
        <f t="shared" si="537"/>
        <v>2022235.03</v>
      </c>
      <c r="AS3820" s="5">
        <f t="shared" si="538"/>
        <v>127178.73</v>
      </c>
      <c r="AT3820" t="s">
        <v>59</v>
      </c>
      <c r="AU3820" t="s">
        <v>6164</v>
      </c>
      <c r="AV3820" t="s">
        <v>6165</v>
      </c>
      <c r="AW3820" t="s">
        <v>6166</v>
      </c>
      <c r="AX3820" t="s">
        <v>6184</v>
      </c>
      <c r="AY3820">
        <v>66</v>
      </c>
      <c r="AZ3820">
        <v>0</v>
      </c>
      <c r="BA3820">
        <v>45</v>
      </c>
      <c r="BB3820" t="s">
        <v>6180</v>
      </c>
      <c r="BC3820">
        <v>0</v>
      </c>
      <c r="BD3820">
        <v>0</v>
      </c>
      <c r="BE3820" t="s">
        <v>6169</v>
      </c>
      <c r="BF3820" t="s">
        <v>6170</v>
      </c>
      <c r="BG3820">
        <v>0</v>
      </c>
      <c r="BH3820" t="s">
        <v>6171</v>
      </c>
      <c r="BI3820">
        <v>54</v>
      </c>
      <c r="BJ3820" t="s">
        <v>6187</v>
      </c>
      <c r="BK3820">
        <v>0</v>
      </c>
      <c r="BL3820">
        <v>80</v>
      </c>
      <c r="BM3820" s="3">
        <f t="shared" si="539"/>
        <v>0.92500000000000004</v>
      </c>
    </row>
    <row r="3821" spans="1:65">
      <c r="A3821" t="s">
        <v>3958</v>
      </c>
      <c r="B3821" s="2">
        <v>45889</v>
      </c>
      <c r="C3821" t="s">
        <v>3137</v>
      </c>
      <c r="D3821" t="s">
        <v>3639</v>
      </c>
      <c r="E3821">
        <v>8</v>
      </c>
      <c r="F3821" t="s">
        <v>49</v>
      </c>
      <c r="G3821" t="s">
        <v>79</v>
      </c>
      <c r="H3821" t="s">
        <v>111</v>
      </c>
      <c r="I3821" t="s">
        <v>74</v>
      </c>
      <c r="J3821" t="s">
        <v>53</v>
      </c>
      <c r="K3821" t="s">
        <v>75</v>
      </c>
      <c r="L3821" t="s">
        <v>87</v>
      </c>
      <c r="M3821" t="s">
        <v>68</v>
      </c>
      <c r="N3821" t="s">
        <v>69</v>
      </c>
      <c r="O3821" t="s">
        <v>120</v>
      </c>
      <c r="P3821">
        <v>61</v>
      </c>
      <c r="Q3821">
        <v>65</v>
      </c>
      <c r="R3821">
        <v>62</v>
      </c>
      <c r="S3821">
        <v>2</v>
      </c>
      <c r="T3821">
        <f t="shared" si="531"/>
        <v>60</v>
      </c>
      <c r="U3821">
        <v>59</v>
      </c>
      <c r="V3821">
        <f t="shared" si="532"/>
        <v>1</v>
      </c>
      <c r="W3821" s="3">
        <f t="shared" si="533"/>
        <v>3.2258064516129031E-2</v>
      </c>
      <c r="X3821">
        <v>21</v>
      </c>
      <c r="Y3821" s="4">
        <v>6.5</v>
      </c>
      <c r="Z3821" s="4">
        <v>1.7</v>
      </c>
      <c r="AA3821" s="5">
        <v>35582.1</v>
      </c>
      <c r="AB3821" s="5">
        <f t="shared" si="534"/>
        <v>2099343.9</v>
      </c>
      <c r="AC3821" s="5">
        <v>22970.45</v>
      </c>
      <c r="AD3821" s="5">
        <f t="shared" si="535"/>
        <v>1424167.9</v>
      </c>
      <c r="AE3821" s="5">
        <v>104904.43</v>
      </c>
      <c r="AF3821" s="5">
        <v>27974.04</v>
      </c>
      <c r="AG3821" s="5">
        <v>8356.4599999999991</v>
      </c>
      <c r="AH3821" s="5">
        <v>2465</v>
      </c>
      <c r="AI3821" s="5">
        <v>6400</v>
      </c>
      <c r="AJ3821">
        <v>1</v>
      </c>
      <c r="AK3821" s="5">
        <v>8086.99</v>
      </c>
      <c r="AL3821" s="5">
        <v>659.33</v>
      </c>
      <c r="AM3821" s="5">
        <v>39633.129999999997</v>
      </c>
      <c r="AN3821">
        <v>4</v>
      </c>
      <c r="AO3821">
        <v>4</v>
      </c>
      <c r="AP3821" t="str">
        <f t="shared" si="536"/>
        <v>Yes</v>
      </c>
      <c r="AQ3821">
        <v>1</v>
      </c>
      <c r="AR3821" s="5">
        <f t="shared" si="537"/>
        <v>1622647.28</v>
      </c>
      <c r="AS3821" s="5">
        <f t="shared" si="538"/>
        <v>476696.62</v>
      </c>
      <c r="AT3821" t="s">
        <v>59</v>
      </c>
      <c r="AU3821" t="s">
        <v>6181</v>
      </c>
      <c r="AV3821" t="s">
        <v>6182</v>
      </c>
      <c r="AW3821" t="s">
        <v>6183</v>
      </c>
      <c r="AX3821" t="s">
        <v>6167</v>
      </c>
      <c r="AY3821">
        <v>61</v>
      </c>
      <c r="AZ3821">
        <v>0</v>
      </c>
      <c r="BA3821">
        <v>16</v>
      </c>
      <c r="BB3821" t="s">
        <v>6191</v>
      </c>
      <c r="BC3821">
        <v>0</v>
      </c>
      <c r="BD3821">
        <v>0</v>
      </c>
      <c r="BE3821" t="s">
        <v>6169</v>
      </c>
      <c r="BF3821" t="s">
        <v>6170</v>
      </c>
      <c r="BG3821">
        <v>1</v>
      </c>
      <c r="BH3821" t="s">
        <v>6186</v>
      </c>
      <c r="BI3821">
        <v>25</v>
      </c>
      <c r="BJ3821" t="s">
        <v>6172</v>
      </c>
      <c r="BK3821">
        <v>0</v>
      </c>
      <c r="BL3821">
        <v>71</v>
      </c>
      <c r="BM3821" s="3">
        <f t="shared" si="539"/>
        <v>0.87323943661971826</v>
      </c>
    </row>
    <row r="3822" spans="1:65">
      <c r="A3822" t="s">
        <v>3959</v>
      </c>
      <c r="B3822" s="2">
        <v>45889</v>
      </c>
      <c r="C3822" t="s">
        <v>3137</v>
      </c>
      <c r="D3822" t="s">
        <v>3639</v>
      </c>
      <c r="E3822">
        <v>8</v>
      </c>
      <c r="F3822" t="s">
        <v>49</v>
      </c>
      <c r="G3822" t="s">
        <v>79</v>
      </c>
      <c r="H3822" t="s">
        <v>111</v>
      </c>
      <c r="I3822" t="s">
        <v>52</v>
      </c>
      <c r="J3822" t="s">
        <v>53</v>
      </c>
      <c r="K3822" t="s">
        <v>75</v>
      </c>
      <c r="L3822" t="s">
        <v>67</v>
      </c>
      <c r="M3822" t="s">
        <v>68</v>
      </c>
      <c r="N3822" t="s">
        <v>69</v>
      </c>
      <c r="O3822" t="s">
        <v>70</v>
      </c>
      <c r="P3822">
        <v>49</v>
      </c>
      <c r="Q3822">
        <v>50</v>
      </c>
      <c r="R3822">
        <v>48</v>
      </c>
      <c r="S3822">
        <v>4</v>
      </c>
      <c r="T3822">
        <f t="shared" si="531"/>
        <v>44</v>
      </c>
      <c r="U3822">
        <v>44</v>
      </c>
      <c r="V3822">
        <f t="shared" si="532"/>
        <v>0</v>
      </c>
      <c r="W3822" s="3">
        <f t="shared" si="533"/>
        <v>8.3333333333333329E-2</v>
      </c>
      <c r="X3822">
        <v>16</v>
      </c>
      <c r="Y3822" s="4">
        <v>9.4</v>
      </c>
      <c r="Z3822" s="4">
        <v>1.3</v>
      </c>
      <c r="AA3822" s="5">
        <v>36180.69</v>
      </c>
      <c r="AB3822" s="5">
        <f t="shared" si="534"/>
        <v>1591950.36</v>
      </c>
      <c r="AC3822" s="5">
        <v>22011.45</v>
      </c>
      <c r="AD3822" s="5">
        <f t="shared" si="535"/>
        <v>1056549.6000000001</v>
      </c>
      <c r="AE3822" s="5">
        <v>86498.04</v>
      </c>
      <c r="AF3822" s="5">
        <v>22447.41</v>
      </c>
      <c r="AG3822" s="5">
        <v>8137.46</v>
      </c>
      <c r="AH3822" s="5">
        <v>1885</v>
      </c>
      <c r="AI3822" s="5">
        <v>15567.58</v>
      </c>
      <c r="AJ3822">
        <v>1</v>
      </c>
      <c r="AK3822" s="5">
        <v>8550.02</v>
      </c>
      <c r="AL3822" s="5">
        <v>0</v>
      </c>
      <c r="AM3822" s="5">
        <v>28956.29</v>
      </c>
      <c r="AN3822">
        <v>4</v>
      </c>
      <c r="AO3822">
        <v>3</v>
      </c>
      <c r="AP3822" t="str">
        <f t="shared" si="536"/>
        <v>Yes</v>
      </c>
      <c r="AQ3822">
        <v>2</v>
      </c>
      <c r="AR3822" s="5">
        <f t="shared" si="537"/>
        <v>1228591.3999999999</v>
      </c>
      <c r="AS3822" s="5">
        <f t="shared" si="538"/>
        <v>363358.96</v>
      </c>
      <c r="AT3822" t="s">
        <v>1641</v>
      </c>
      <c r="AU3822" t="s">
        <v>6173</v>
      </c>
      <c r="AV3822" t="s">
        <v>6174</v>
      </c>
      <c r="AW3822" t="s">
        <v>6175</v>
      </c>
      <c r="AX3822" t="s">
        <v>6177</v>
      </c>
      <c r="AY3822">
        <v>51</v>
      </c>
      <c r="AZ3822">
        <v>0</v>
      </c>
      <c r="BA3822">
        <v>0</v>
      </c>
      <c r="BB3822" t="s">
        <v>6168</v>
      </c>
      <c r="BC3822">
        <v>0</v>
      </c>
      <c r="BD3822">
        <v>0</v>
      </c>
      <c r="BE3822" t="s">
        <v>6169</v>
      </c>
      <c r="BF3822" t="s">
        <v>6210</v>
      </c>
      <c r="BG3822">
        <v>0</v>
      </c>
      <c r="BH3822" t="s">
        <v>6171</v>
      </c>
      <c r="BI3822">
        <v>18</v>
      </c>
      <c r="BJ3822" t="s">
        <v>6172</v>
      </c>
      <c r="BK3822">
        <v>0</v>
      </c>
      <c r="BL3822">
        <v>74</v>
      </c>
      <c r="BM3822" s="3">
        <f t="shared" si="539"/>
        <v>0.64864864864864868</v>
      </c>
    </row>
    <row r="3823" spans="1:65">
      <c r="A3823" t="s">
        <v>3960</v>
      </c>
      <c r="B3823" s="2">
        <v>45889</v>
      </c>
      <c r="C3823" t="s">
        <v>3137</v>
      </c>
      <c r="D3823" t="s">
        <v>3639</v>
      </c>
      <c r="E3823">
        <v>8</v>
      </c>
      <c r="F3823" t="s">
        <v>78</v>
      </c>
      <c r="G3823" t="s">
        <v>62</v>
      </c>
      <c r="H3823" t="s">
        <v>190</v>
      </c>
      <c r="I3823" t="s">
        <v>64</v>
      </c>
      <c r="J3823" t="s">
        <v>65</v>
      </c>
      <c r="K3823" t="s">
        <v>66</v>
      </c>
      <c r="L3823" t="s">
        <v>67</v>
      </c>
      <c r="M3823" t="s">
        <v>56</v>
      </c>
      <c r="N3823" t="s">
        <v>57</v>
      </c>
      <c r="O3823" t="s">
        <v>120</v>
      </c>
      <c r="P3823">
        <v>45</v>
      </c>
      <c r="Q3823">
        <v>48</v>
      </c>
      <c r="R3823">
        <v>45</v>
      </c>
      <c r="S3823">
        <v>1</v>
      </c>
      <c r="T3823">
        <f t="shared" si="531"/>
        <v>44</v>
      </c>
      <c r="U3823">
        <v>43</v>
      </c>
      <c r="V3823">
        <f t="shared" si="532"/>
        <v>1</v>
      </c>
      <c r="W3823" s="3">
        <f t="shared" si="533"/>
        <v>2.2222222222222223E-2</v>
      </c>
      <c r="X3823">
        <v>18</v>
      </c>
      <c r="Y3823" s="4">
        <v>3.9</v>
      </c>
      <c r="Z3823" s="4">
        <v>0.7</v>
      </c>
      <c r="AA3823" s="5">
        <v>49322.95</v>
      </c>
      <c r="AB3823" s="5">
        <f t="shared" si="534"/>
        <v>2120886.85</v>
      </c>
      <c r="AC3823" s="5">
        <v>34204.019999999997</v>
      </c>
      <c r="AD3823" s="5">
        <f t="shared" si="535"/>
        <v>1539180.9</v>
      </c>
      <c r="AE3823" s="5">
        <v>98292.34</v>
      </c>
      <c r="AF3823" s="5">
        <v>29303.9</v>
      </c>
      <c r="AG3823" s="5">
        <v>8632.94</v>
      </c>
      <c r="AH3823" s="5">
        <v>1015</v>
      </c>
      <c r="AI3823" s="5">
        <v>4600</v>
      </c>
      <c r="AJ3823">
        <v>0</v>
      </c>
      <c r="AK3823" s="5">
        <v>0</v>
      </c>
      <c r="AL3823" s="5">
        <v>987.01</v>
      </c>
      <c r="AM3823" s="5">
        <v>27977.91</v>
      </c>
      <c r="AN3823">
        <v>4</v>
      </c>
      <c r="AO3823">
        <v>4</v>
      </c>
      <c r="AP3823" t="str">
        <f t="shared" si="536"/>
        <v>Yes</v>
      </c>
      <c r="AQ3823">
        <v>1</v>
      </c>
      <c r="AR3823" s="5">
        <f t="shared" si="537"/>
        <v>1709990</v>
      </c>
      <c r="AS3823" s="5">
        <f t="shared" si="538"/>
        <v>410896.85</v>
      </c>
      <c r="AT3823" t="s">
        <v>59</v>
      </c>
      <c r="AU3823" t="s">
        <v>6164</v>
      </c>
      <c r="AV3823" t="s">
        <v>6165</v>
      </c>
      <c r="AW3823" t="s">
        <v>6166</v>
      </c>
      <c r="AX3823" t="s">
        <v>6167</v>
      </c>
      <c r="AY3823">
        <v>45</v>
      </c>
      <c r="AZ3823">
        <v>0</v>
      </c>
      <c r="BA3823">
        <v>14</v>
      </c>
      <c r="BB3823" t="s">
        <v>6198</v>
      </c>
      <c r="BC3823">
        <v>0</v>
      </c>
      <c r="BD3823">
        <v>0</v>
      </c>
      <c r="BE3823" t="s">
        <v>6169</v>
      </c>
      <c r="BF3823" t="s">
        <v>6170</v>
      </c>
      <c r="BG3823">
        <v>0</v>
      </c>
      <c r="BH3823" t="s">
        <v>6171</v>
      </c>
      <c r="BI3823">
        <v>36</v>
      </c>
      <c r="BJ3823" t="s">
        <v>6172</v>
      </c>
      <c r="BK3823">
        <v>0</v>
      </c>
      <c r="BL3823">
        <v>60</v>
      </c>
      <c r="BM3823" s="3">
        <f t="shared" si="539"/>
        <v>0.75</v>
      </c>
    </row>
    <row r="3824" spans="1:65">
      <c r="A3824" t="s">
        <v>3961</v>
      </c>
      <c r="B3824" s="2">
        <v>45889</v>
      </c>
      <c r="C3824" t="s">
        <v>3137</v>
      </c>
      <c r="D3824" t="s">
        <v>3639</v>
      </c>
      <c r="E3824">
        <v>8</v>
      </c>
      <c r="F3824" t="s">
        <v>49</v>
      </c>
      <c r="G3824" t="s">
        <v>50</v>
      </c>
      <c r="H3824" t="s">
        <v>108</v>
      </c>
      <c r="I3824" t="s">
        <v>64</v>
      </c>
      <c r="J3824" t="s">
        <v>53</v>
      </c>
      <c r="K3824" t="s">
        <v>75</v>
      </c>
      <c r="L3824" t="s">
        <v>67</v>
      </c>
      <c r="M3824" t="s">
        <v>68</v>
      </c>
      <c r="N3824" t="s">
        <v>69</v>
      </c>
      <c r="O3824" t="s">
        <v>58</v>
      </c>
      <c r="P3824">
        <v>71</v>
      </c>
      <c r="Q3824">
        <v>77</v>
      </c>
      <c r="R3824">
        <v>75</v>
      </c>
      <c r="S3824">
        <v>5</v>
      </c>
      <c r="T3824">
        <f t="shared" si="531"/>
        <v>70</v>
      </c>
      <c r="U3824">
        <v>67</v>
      </c>
      <c r="V3824">
        <f t="shared" si="532"/>
        <v>3</v>
      </c>
      <c r="W3824" s="3">
        <f t="shared" si="533"/>
        <v>6.6666666666666666E-2</v>
      </c>
      <c r="X3824">
        <v>6</v>
      </c>
      <c r="Y3824" s="4">
        <v>6.9</v>
      </c>
      <c r="Z3824" s="4">
        <v>1.3</v>
      </c>
      <c r="AA3824" s="5">
        <v>35866.46</v>
      </c>
      <c r="AB3824" s="5">
        <f t="shared" si="534"/>
        <v>2403052.8199999998</v>
      </c>
      <c r="AC3824" s="5">
        <v>21904.55</v>
      </c>
      <c r="AD3824" s="5">
        <f t="shared" si="535"/>
        <v>1642841.25</v>
      </c>
      <c r="AE3824" s="5">
        <v>123103.33</v>
      </c>
      <c r="AF3824" s="5">
        <v>34037.269999999997</v>
      </c>
      <c r="AG3824" s="5">
        <v>7165.02</v>
      </c>
      <c r="AH3824" s="5">
        <v>1885</v>
      </c>
      <c r="AI3824" s="5">
        <v>18719.009999999998</v>
      </c>
      <c r="AJ3824">
        <v>2</v>
      </c>
      <c r="AK3824" s="5">
        <v>17422.490000000002</v>
      </c>
      <c r="AL3824" s="5">
        <v>2041.93</v>
      </c>
      <c r="AM3824" s="5">
        <v>45918.49</v>
      </c>
      <c r="AN3824">
        <v>4</v>
      </c>
      <c r="AO3824">
        <v>3</v>
      </c>
      <c r="AP3824" t="str">
        <f t="shared" si="536"/>
        <v>Yes</v>
      </c>
      <c r="AQ3824">
        <v>2</v>
      </c>
      <c r="AR3824" s="5">
        <f t="shared" si="537"/>
        <v>1893133.79</v>
      </c>
      <c r="AS3824" s="5">
        <f t="shared" si="538"/>
        <v>509919.03</v>
      </c>
      <c r="AT3824" t="s">
        <v>116</v>
      </c>
      <c r="AU3824" t="s">
        <v>6189</v>
      </c>
      <c r="AV3824" t="s">
        <v>6201</v>
      </c>
      <c r="AW3824" t="s">
        <v>6175</v>
      </c>
      <c r="AX3824" t="s">
        <v>6167</v>
      </c>
      <c r="AY3824">
        <v>74</v>
      </c>
      <c r="AZ3824">
        <v>1</v>
      </c>
      <c r="BA3824">
        <v>22</v>
      </c>
      <c r="BB3824" t="s">
        <v>6191</v>
      </c>
      <c r="BC3824">
        <v>0</v>
      </c>
      <c r="BD3824">
        <v>0</v>
      </c>
      <c r="BE3824" t="s">
        <v>6169</v>
      </c>
      <c r="BF3824" t="s">
        <v>6210</v>
      </c>
      <c r="BG3824">
        <v>0</v>
      </c>
      <c r="BH3824" t="s">
        <v>6171</v>
      </c>
      <c r="BI3824">
        <v>34</v>
      </c>
      <c r="BJ3824" t="s">
        <v>6172</v>
      </c>
      <c r="BK3824">
        <v>0</v>
      </c>
      <c r="BL3824">
        <v>83</v>
      </c>
      <c r="BM3824" s="3">
        <f t="shared" si="539"/>
        <v>0.90361445783132532</v>
      </c>
    </row>
    <row r="3825" spans="1:65">
      <c r="A3825" t="s">
        <v>3962</v>
      </c>
      <c r="B3825" s="2">
        <v>45889</v>
      </c>
      <c r="C3825" t="s">
        <v>3137</v>
      </c>
      <c r="D3825" t="s">
        <v>3639</v>
      </c>
      <c r="E3825">
        <v>8</v>
      </c>
      <c r="F3825" t="s">
        <v>49</v>
      </c>
      <c r="G3825" t="s">
        <v>62</v>
      </c>
      <c r="H3825" t="s">
        <v>125</v>
      </c>
      <c r="I3825" t="s">
        <v>64</v>
      </c>
      <c r="J3825" t="s">
        <v>53</v>
      </c>
      <c r="K3825" t="s">
        <v>66</v>
      </c>
      <c r="L3825" t="s">
        <v>55</v>
      </c>
      <c r="M3825" t="s">
        <v>56</v>
      </c>
      <c r="N3825" t="s">
        <v>69</v>
      </c>
      <c r="O3825" t="s">
        <v>82</v>
      </c>
      <c r="P3825">
        <v>54</v>
      </c>
      <c r="Q3825">
        <v>54</v>
      </c>
      <c r="R3825">
        <v>54</v>
      </c>
      <c r="S3825">
        <v>1</v>
      </c>
      <c r="T3825">
        <f t="shared" si="531"/>
        <v>53</v>
      </c>
      <c r="U3825">
        <v>52</v>
      </c>
      <c r="V3825">
        <f t="shared" si="532"/>
        <v>1</v>
      </c>
      <c r="W3825" s="3">
        <f t="shared" si="533"/>
        <v>1.8518518518518517E-2</v>
      </c>
      <c r="X3825">
        <v>8</v>
      </c>
      <c r="Y3825" s="4">
        <v>10.8</v>
      </c>
      <c r="Z3825" s="4">
        <v>1.6</v>
      </c>
      <c r="AA3825" s="5">
        <v>33862.99</v>
      </c>
      <c r="AB3825" s="5">
        <f t="shared" si="534"/>
        <v>1760875.48</v>
      </c>
      <c r="AC3825" s="5">
        <v>23512.85</v>
      </c>
      <c r="AD3825" s="5">
        <f t="shared" si="535"/>
        <v>1269693.8999999999</v>
      </c>
      <c r="AE3825" s="5">
        <v>87781.46</v>
      </c>
      <c r="AF3825" s="5">
        <v>24706.29</v>
      </c>
      <c r="AG3825" s="5">
        <v>7554.95</v>
      </c>
      <c r="AH3825" s="5">
        <v>2320</v>
      </c>
      <c r="AI3825" s="5">
        <v>3200</v>
      </c>
      <c r="AJ3825">
        <v>0</v>
      </c>
      <c r="AK3825" s="5">
        <v>0</v>
      </c>
      <c r="AL3825" s="5">
        <v>680.41</v>
      </c>
      <c r="AM3825" s="5">
        <v>36020.720000000001</v>
      </c>
      <c r="AN3825">
        <v>4</v>
      </c>
      <c r="AO3825">
        <v>5</v>
      </c>
      <c r="AP3825" t="str">
        <f t="shared" si="536"/>
        <v>No</v>
      </c>
      <c r="AQ3825">
        <v>2</v>
      </c>
      <c r="AR3825" s="5">
        <f t="shared" si="537"/>
        <v>1431957.73</v>
      </c>
      <c r="AS3825" s="5">
        <f t="shared" si="538"/>
        <v>328917.75</v>
      </c>
      <c r="AT3825" t="s">
        <v>59</v>
      </c>
      <c r="AU3825" t="s">
        <v>6164</v>
      </c>
      <c r="AV3825" t="s">
        <v>6165</v>
      </c>
      <c r="AW3825" t="s">
        <v>6166</v>
      </c>
      <c r="AX3825" t="s">
        <v>6177</v>
      </c>
      <c r="AY3825">
        <v>55</v>
      </c>
      <c r="AZ3825">
        <v>0</v>
      </c>
      <c r="BA3825">
        <v>18</v>
      </c>
      <c r="BB3825" t="s">
        <v>6198</v>
      </c>
      <c r="BC3825">
        <v>1</v>
      </c>
      <c r="BD3825">
        <v>0</v>
      </c>
      <c r="BE3825" t="s">
        <v>6178</v>
      </c>
      <c r="BF3825" t="s">
        <v>6170</v>
      </c>
      <c r="BG3825">
        <v>0</v>
      </c>
      <c r="BH3825" t="s">
        <v>6171</v>
      </c>
      <c r="BI3825">
        <v>15</v>
      </c>
      <c r="BJ3825" t="s">
        <v>6172</v>
      </c>
      <c r="BK3825">
        <v>0</v>
      </c>
      <c r="BL3825">
        <v>75</v>
      </c>
      <c r="BM3825" s="3">
        <f t="shared" si="539"/>
        <v>0.72</v>
      </c>
    </row>
    <row r="3826" spans="1:65">
      <c r="A3826" t="s">
        <v>3963</v>
      </c>
      <c r="B3826" s="2">
        <v>45889</v>
      </c>
      <c r="C3826" t="s">
        <v>3137</v>
      </c>
      <c r="D3826" t="s">
        <v>3639</v>
      </c>
      <c r="E3826">
        <v>8</v>
      </c>
      <c r="F3826" t="s">
        <v>78</v>
      </c>
      <c r="G3826" t="s">
        <v>62</v>
      </c>
      <c r="H3826" t="s">
        <v>190</v>
      </c>
      <c r="I3826" t="s">
        <v>64</v>
      </c>
      <c r="J3826" t="s">
        <v>53</v>
      </c>
      <c r="K3826" t="s">
        <v>75</v>
      </c>
      <c r="L3826" t="s">
        <v>67</v>
      </c>
      <c r="M3826" t="s">
        <v>56</v>
      </c>
      <c r="N3826" t="s">
        <v>94</v>
      </c>
      <c r="O3826" t="s">
        <v>82</v>
      </c>
      <c r="P3826">
        <v>56</v>
      </c>
      <c r="Q3826">
        <v>60</v>
      </c>
      <c r="R3826">
        <v>59</v>
      </c>
      <c r="S3826">
        <v>2</v>
      </c>
      <c r="T3826">
        <f t="shared" si="531"/>
        <v>57</v>
      </c>
      <c r="U3826">
        <v>54</v>
      </c>
      <c r="V3826">
        <f t="shared" si="532"/>
        <v>3</v>
      </c>
      <c r="W3826" s="3">
        <f t="shared" si="533"/>
        <v>3.3898305084745763E-2</v>
      </c>
      <c r="X3826">
        <v>11</v>
      </c>
      <c r="Y3826" s="4">
        <v>1.4</v>
      </c>
      <c r="Z3826" s="4">
        <v>1.1000000000000001</v>
      </c>
      <c r="AA3826" s="5">
        <v>35783</v>
      </c>
      <c r="AB3826" s="5">
        <f t="shared" si="534"/>
        <v>1932282</v>
      </c>
      <c r="AC3826" s="5">
        <v>22861.599999999999</v>
      </c>
      <c r="AD3826" s="5">
        <f t="shared" si="535"/>
        <v>1348834.4</v>
      </c>
      <c r="AE3826" s="5">
        <v>96915</v>
      </c>
      <c r="AF3826" s="5">
        <v>26641.599999999999</v>
      </c>
      <c r="AG3826" s="5">
        <v>7948.8</v>
      </c>
      <c r="AH3826" s="5">
        <v>1595</v>
      </c>
      <c r="AI3826" s="5">
        <v>6400</v>
      </c>
      <c r="AJ3826">
        <v>0</v>
      </c>
      <c r="AK3826" s="5">
        <v>0</v>
      </c>
      <c r="AL3826" s="5">
        <v>2091.54</v>
      </c>
      <c r="AM3826" s="5">
        <v>39719.79</v>
      </c>
      <c r="AN3826">
        <v>4</v>
      </c>
      <c r="AO3826">
        <v>5</v>
      </c>
      <c r="AP3826" t="str">
        <f t="shared" si="536"/>
        <v>No</v>
      </c>
      <c r="AQ3826">
        <v>2</v>
      </c>
      <c r="AR3826" s="5">
        <f t="shared" si="537"/>
        <v>1530146.13</v>
      </c>
      <c r="AS3826" s="5">
        <f t="shared" si="538"/>
        <v>402135.87</v>
      </c>
      <c r="AT3826" t="s">
        <v>59</v>
      </c>
      <c r="AU3826" t="s">
        <v>6164</v>
      </c>
      <c r="AV3826" t="s">
        <v>6165</v>
      </c>
      <c r="AW3826" t="s">
        <v>6166</v>
      </c>
      <c r="AX3826" t="s">
        <v>6167</v>
      </c>
      <c r="AY3826">
        <v>61</v>
      </c>
      <c r="AZ3826">
        <v>2</v>
      </c>
      <c r="BA3826">
        <v>25</v>
      </c>
      <c r="BB3826" t="s">
        <v>6185</v>
      </c>
      <c r="BC3826">
        <v>0</v>
      </c>
      <c r="BD3826">
        <v>1</v>
      </c>
      <c r="BE3826" t="s">
        <v>6188</v>
      </c>
      <c r="BF3826" t="s">
        <v>6170</v>
      </c>
      <c r="BG3826">
        <v>0</v>
      </c>
      <c r="BH3826" t="s">
        <v>6171</v>
      </c>
      <c r="BI3826">
        <v>6</v>
      </c>
      <c r="BJ3826" t="s">
        <v>6172</v>
      </c>
      <c r="BK3826">
        <v>0</v>
      </c>
      <c r="BL3826">
        <v>70</v>
      </c>
      <c r="BM3826" s="3">
        <f t="shared" si="539"/>
        <v>0.84285714285714286</v>
      </c>
    </row>
    <row r="3827" spans="1:65">
      <c r="A3827" t="s">
        <v>3964</v>
      </c>
      <c r="B3827" s="2">
        <v>45889</v>
      </c>
      <c r="C3827" t="s">
        <v>3137</v>
      </c>
      <c r="D3827" t="s">
        <v>3639</v>
      </c>
      <c r="E3827">
        <v>8</v>
      </c>
      <c r="F3827" t="s">
        <v>49</v>
      </c>
      <c r="G3827" t="s">
        <v>50</v>
      </c>
      <c r="H3827" t="s">
        <v>89</v>
      </c>
      <c r="I3827" t="s">
        <v>52</v>
      </c>
      <c r="J3827" t="s">
        <v>53</v>
      </c>
      <c r="K3827" t="s">
        <v>75</v>
      </c>
      <c r="L3827" t="s">
        <v>87</v>
      </c>
      <c r="M3827" t="s">
        <v>56</v>
      </c>
      <c r="N3827" t="s">
        <v>69</v>
      </c>
      <c r="O3827" t="s">
        <v>82</v>
      </c>
      <c r="P3827">
        <v>63</v>
      </c>
      <c r="Q3827">
        <v>67</v>
      </c>
      <c r="R3827">
        <v>65</v>
      </c>
      <c r="S3827">
        <v>2</v>
      </c>
      <c r="T3827">
        <f t="shared" si="531"/>
        <v>63</v>
      </c>
      <c r="U3827">
        <v>63</v>
      </c>
      <c r="V3827">
        <f t="shared" si="532"/>
        <v>0</v>
      </c>
      <c r="W3827" s="3">
        <f t="shared" si="533"/>
        <v>3.0769230769230771E-2</v>
      </c>
      <c r="X3827">
        <v>10</v>
      </c>
      <c r="Y3827" s="4">
        <v>2.9</v>
      </c>
      <c r="Z3827" s="4">
        <v>1.6</v>
      </c>
      <c r="AA3827" s="5">
        <v>36222.79</v>
      </c>
      <c r="AB3827" s="5">
        <f t="shared" si="534"/>
        <v>2282035.77</v>
      </c>
      <c r="AC3827" s="5">
        <v>24195.94</v>
      </c>
      <c r="AD3827" s="5">
        <f t="shared" si="535"/>
        <v>1572736.1</v>
      </c>
      <c r="AE3827" s="5">
        <v>117980.51</v>
      </c>
      <c r="AF3827" s="5">
        <v>28500.43</v>
      </c>
      <c r="AG3827" s="5">
        <v>7766.63</v>
      </c>
      <c r="AH3827" s="5">
        <v>2320</v>
      </c>
      <c r="AI3827" s="5">
        <v>6400</v>
      </c>
      <c r="AJ3827">
        <v>0</v>
      </c>
      <c r="AK3827" s="5">
        <v>0</v>
      </c>
      <c r="AL3827" s="5">
        <v>0</v>
      </c>
      <c r="AM3827" s="5">
        <v>42707.45</v>
      </c>
      <c r="AN3827">
        <v>4</v>
      </c>
      <c r="AO3827">
        <v>4</v>
      </c>
      <c r="AP3827" t="str">
        <f t="shared" si="536"/>
        <v>Yes</v>
      </c>
      <c r="AQ3827">
        <v>0</v>
      </c>
      <c r="AR3827" s="5">
        <f t="shared" si="537"/>
        <v>1778411.12</v>
      </c>
      <c r="AS3827" s="5">
        <f t="shared" si="538"/>
        <v>503624.65</v>
      </c>
      <c r="AT3827" t="s">
        <v>59</v>
      </c>
      <c r="AU3827" t="s">
        <v>6164</v>
      </c>
      <c r="AV3827" t="s">
        <v>6165</v>
      </c>
      <c r="AW3827" t="s">
        <v>6166</v>
      </c>
      <c r="AX3827" t="s">
        <v>6167</v>
      </c>
      <c r="AY3827">
        <v>66</v>
      </c>
      <c r="AZ3827">
        <v>0</v>
      </c>
      <c r="BA3827">
        <v>0</v>
      </c>
      <c r="BB3827" t="s">
        <v>6168</v>
      </c>
      <c r="BC3827">
        <v>0</v>
      </c>
      <c r="BD3827">
        <v>0</v>
      </c>
      <c r="BE3827" t="s">
        <v>6169</v>
      </c>
      <c r="BF3827" t="s">
        <v>6170</v>
      </c>
      <c r="BG3827">
        <v>0</v>
      </c>
      <c r="BH3827" t="s">
        <v>6171</v>
      </c>
      <c r="BI3827">
        <v>23</v>
      </c>
      <c r="BJ3827" t="s">
        <v>6172</v>
      </c>
      <c r="BK3827">
        <v>0</v>
      </c>
      <c r="BL3827">
        <v>72</v>
      </c>
      <c r="BM3827" s="3">
        <f t="shared" si="539"/>
        <v>0.90277777777777779</v>
      </c>
    </row>
    <row r="3828" spans="1:65">
      <c r="A3828" t="s">
        <v>3965</v>
      </c>
      <c r="B3828" s="2">
        <v>45889</v>
      </c>
      <c r="C3828" t="s">
        <v>3137</v>
      </c>
      <c r="D3828" t="s">
        <v>3639</v>
      </c>
      <c r="E3828">
        <v>8</v>
      </c>
      <c r="F3828" t="s">
        <v>61</v>
      </c>
      <c r="G3828" t="s">
        <v>62</v>
      </c>
      <c r="H3828" t="s">
        <v>96</v>
      </c>
      <c r="I3828" t="s">
        <v>74</v>
      </c>
      <c r="J3828" t="s">
        <v>53</v>
      </c>
      <c r="K3828" t="s">
        <v>75</v>
      </c>
      <c r="L3828" t="s">
        <v>92</v>
      </c>
      <c r="M3828" t="s">
        <v>56</v>
      </c>
      <c r="N3828" t="s">
        <v>109</v>
      </c>
      <c r="O3828" t="s">
        <v>82</v>
      </c>
      <c r="P3828">
        <v>65</v>
      </c>
      <c r="Q3828">
        <v>69</v>
      </c>
      <c r="R3828">
        <v>68</v>
      </c>
      <c r="S3828">
        <v>2</v>
      </c>
      <c r="T3828">
        <f t="shared" si="531"/>
        <v>66</v>
      </c>
      <c r="U3828">
        <v>65</v>
      </c>
      <c r="V3828">
        <f t="shared" si="532"/>
        <v>1</v>
      </c>
      <c r="W3828" s="3">
        <f t="shared" si="533"/>
        <v>2.9411764705882353E-2</v>
      </c>
      <c r="X3828">
        <v>49</v>
      </c>
      <c r="Y3828" s="4">
        <v>2.6</v>
      </c>
      <c r="Z3828" s="4">
        <v>2.1</v>
      </c>
      <c r="AA3828" s="5">
        <v>35602.19</v>
      </c>
      <c r="AB3828" s="5">
        <f t="shared" si="534"/>
        <v>2314142.35</v>
      </c>
      <c r="AC3828" s="5">
        <v>23835.69</v>
      </c>
      <c r="AD3828" s="5">
        <f t="shared" si="535"/>
        <v>1620826.92</v>
      </c>
      <c r="AE3828" s="5">
        <v>116756.59</v>
      </c>
      <c r="AF3828" s="5">
        <v>32131.5</v>
      </c>
      <c r="AG3828" s="5">
        <v>11729.97</v>
      </c>
      <c r="AH3828" s="5">
        <v>3045</v>
      </c>
      <c r="AI3828" s="5">
        <v>6400</v>
      </c>
      <c r="AJ3828">
        <v>0</v>
      </c>
      <c r="AK3828" s="5">
        <v>0</v>
      </c>
      <c r="AL3828" s="5">
        <v>656.3</v>
      </c>
      <c r="AM3828" s="5">
        <v>96666.31</v>
      </c>
      <c r="AN3828">
        <v>8</v>
      </c>
      <c r="AO3828">
        <v>9</v>
      </c>
      <c r="AP3828" t="str">
        <f t="shared" si="536"/>
        <v>No</v>
      </c>
      <c r="AQ3828">
        <v>2</v>
      </c>
      <c r="AR3828" s="5">
        <f t="shared" si="537"/>
        <v>1888212.59</v>
      </c>
      <c r="AS3828" s="5">
        <f t="shared" si="538"/>
        <v>425929.76</v>
      </c>
      <c r="AT3828" t="s">
        <v>59</v>
      </c>
      <c r="AU3828" t="s">
        <v>6164</v>
      </c>
      <c r="AV3828" t="s">
        <v>6165</v>
      </c>
      <c r="AW3828" t="s">
        <v>6166</v>
      </c>
      <c r="AX3828" t="s">
        <v>6167</v>
      </c>
      <c r="AY3828">
        <v>69</v>
      </c>
      <c r="AZ3828">
        <v>1</v>
      </c>
      <c r="BA3828">
        <v>16</v>
      </c>
      <c r="BB3828" t="s">
        <v>6180</v>
      </c>
      <c r="BC3828">
        <v>0</v>
      </c>
      <c r="BD3828">
        <v>1</v>
      </c>
      <c r="BE3828" t="s">
        <v>6188</v>
      </c>
      <c r="BF3828" t="s">
        <v>6170</v>
      </c>
      <c r="BG3828">
        <v>1</v>
      </c>
      <c r="BH3828" t="s">
        <v>6192</v>
      </c>
      <c r="BI3828">
        <v>59</v>
      </c>
      <c r="BJ3828" t="s">
        <v>6187</v>
      </c>
      <c r="BK3828">
        <v>0</v>
      </c>
      <c r="BL3828">
        <v>75</v>
      </c>
      <c r="BM3828" s="3">
        <f t="shared" si="539"/>
        <v>0.90666666666666662</v>
      </c>
    </row>
    <row r="3829" spans="1:65">
      <c r="A3829" t="s">
        <v>3966</v>
      </c>
      <c r="B3829" s="2">
        <v>45890</v>
      </c>
      <c r="C3829" t="s">
        <v>3137</v>
      </c>
      <c r="D3829" t="s">
        <v>3639</v>
      </c>
      <c r="E3829">
        <v>8</v>
      </c>
      <c r="F3829" t="s">
        <v>78</v>
      </c>
      <c r="G3829" t="s">
        <v>50</v>
      </c>
      <c r="H3829" t="s">
        <v>161</v>
      </c>
      <c r="I3829" t="s">
        <v>52</v>
      </c>
      <c r="J3829" t="s">
        <v>65</v>
      </c>
      <c r="K3829" t="s">
        <v>75</v>
      </c>
      <c r="L3829" t="s">
        <v>92</v>
      </c>
      <c r="M3829" t="s">
        <v>56</v>
      </c>
      <c r="N3829" t="s">
        <v>76</v>
      </c>
      <c r="O3829" t="s">
        <v>70</v>
      </c>
      <c r="P3829">
        <v>45</v>
      </c>
      <c r="Q3829">
        <v>46</v>
      </c>
      <c r="R3829">
        <v>45</v>
      </c>
      <c r="S3829">
        <v>1</v>
      </c>
      <c r="T3829">
        <f t="shared" si="531"/>
        <v>44</v>
      </c>
      <c r="U3829">
        <v>43</v>
      </c>
      <c r="V3829">
        <f t="shared" si="532"/>
        <v>1</v>
      </c>
      <c r="W3829" s="3">
        <f t="shared" si="533"/>
        <v>2.2222222222222223E-2</v>
      </c>
      <c r="X3829">
        <v>30</v>
      </c>
      <c r="Y3829" s="4">
        <v>3.2</v>
      </c>
      <c r="Z3829" s="4">
        <v>1.3</v>
      </c>
      <c r="AA3829" s="5">
        <v>52075.07</v>
      </c>
      <c r="AB3829" s="5">
        <f t="shared" si="534"/>
        <v>2239228.0099999998</v>
      </c>
      <c r="AC3829" s="5">
        <v>35376.660000000003</v>
      </c>
      <c r="AD3829" s="5">
        <f t="shared" si="535"/>
        <v>1591949.7</v>
      </c>
      <c r="AE3829" s="5">
        <v>104453.63</v>
      </c>
      <c r="AF3829" s="5">
        <v>31014.99</v>
      </c>
      <c r="AG3829" s="5">
        <v>9440.1</v>
      </c>
      <c r="AH3829" s="5">
        <v>1885</v>
      </c>
      <c r="AI3829" s="5">
        <v>4600</v>
      </c>
      <c r="AJ3829">
        <v>0</v>
      </c>
      <c r="AK3829" s="5">
        <v>0</v>
      </c>
      <c r="AL3829" s="5">
        <v>976.61</v>
      </c>
      <c r="AM3829" s="5">
        <v>26471.7</v>
      </c>
      <c r="AN3829">
        <v>4</v>
      </c>
      <c r="AO3829">
        <v>4</v>
      </c>
      <c r="AP3829" t="str">
        <f t="shared" si="536"/>
        <v>Yes</v>
      </c>
      <c r="AQ3829">
        <v>1</v>
      </c>
      <c r="AR3829" s="5">
        <f t="shared" si="537"/>
        <v>1770791.73</v>
      </c>
      <c r="AS3829" s="5">
        <f t="shared" si="538"/>
        <v>468436.28</v>
      </c>
      <c r="AT3829" t="s">
        <v>59</v>
      </c>
      <c r="AU3829" t="s">
        <v>6164</v>
      </c>
      <c r="AV3829" t="s">
        <v>6165</v>
      </c>
      <c r="AW3829" t="s">
        <v>6166</v>
      </c>
      <c r="AX3829" t="s">
        <v>6167</v>
      </c>
      <c r="AY3829">
        <v>50</v>
      </c>
      <c r="AZ3829">
        <v>3</v>
      </c>
      <c r="BA3829">
        <v>14</v>
      </c>
      <c r="BB3829" t="s">
        <v>6185</v>
      </c>
      <c r="BC3829">
        <v>0</v>
      </c>
      <c r="BD3829">
        <v>0</v>
      </c>
      <c r="BE3829" t="s">
        <v>6169</v>
      </c>
      <c r="BF3829" t="s">
        <v>6170</v>
      </c>
      <c r="BG3829">
        <v>0</v>
      </c>
      <c r="BH3829" t="s">
        <v>6171</v>
      </c>
      <c r="BI3829">
        <v>24</v>
      </c>
      <c r="BJ3829" t="s">
        <v>6172</v>
      </c>
      <c r="BK3829">
        <v>0</v>
      </c>
      <c r="BL3829">
        <v>59</v>
      </c>
      <c r="BM3829" s="3">
        <f t="shared" si="539"/>
        <v>0.76271186440677963</v>
      </c>
    </row>
    <row r="3830" spans="1:65">
      <c r="A3830" t="s">
        <v>3967</v>
      </c>
      <c r="B3830" s="2">
        <v>45890</v>
      </c>
      <c r="C3830" t="s">
        <v>3137</v>
      </c>
      <c r="D3830" t="s">
        <v>3639</v>
      </c>
      <c r="E3830">
        <v>8</v>
      </c>
      <c r="F3830" t="s">
        <v>49</v>
      </c>
      <c r="G3830" t="s">
        <v>79</v>
      </c>
      <c r="H3830" t="s">
        <v>106</v>
      </c>
      <c r="I3830" t="s">
        <v>52</v>
      </c>
      <c r="J3830" t="s">
        <v>53</v>
      </c>
      <c r="K3830" t="s">
        <v>75</v>
      </c>
      <c r="L3830" t="s">
        <v>67</v>
      </c>
      <c r="M3830" t="s">
        <v>68</v>
      </c>
      <c r="N3830" t="s">
        <v>94</v>
      </c>
      <c r="O3830" t="s">
        <v>58</v>
      </c>
      <c r="P3830">
        <v>54</v>
      </c>
      <c r="Q3830">
        <v>57</v>
      </c>
      <c r="R3830">
        <v>55</v>
      </c>
      <c r="S3830">
        <v>5</v>
      </c>
      <c r="T3830">
        <f t="shared" si="531"/>
        <v>50</v>
      </c>
      <c r="U3830">
        <v>50</v>
      </c>
      <c r="V3830">
        <f t="shared" si="532"/>
        <v>0</v>
      </c>
      <c r="W3830" s="3">
        <f t="shared" si="533"/>
        <v>9.0909090909090912E-2</v>
      </c>
      <c r="X3830">
        <v>121</v>
      </c>
      <c r="Y3830" s="4">
        <v>3.3</v>
      </c>
      <c r="Z3830" s="4">
        <v>5.4</v>
      </c>
      <c r="AA3830" s="5">
        <v>35879.01</v>
      </c>
      <c r="AB3830" s="5">
        <f t="shared" si="534"/>
        <v>1793950.5</v>
      </c>
      <c r="AC3830" s="5">
        <v>21785.95</v>
      </c>
      <c r="AD3830" s="5">
        <f t="shared" si="535"/>
        <v>1198227.25</v>
      </c>
      <c r="AE3830" s="5">
        <v>99146.68</v>
      </c>
      <c r="AF3830" s="5">
        <v>30199.06</v>
      </c>
      <c r="AG3830" s="5">
        <v>55783.58</v>
      </c>
      <c r="AH3830" s="5">
        <v>7830</v>
      </c>
      <c r="AI3830" s="5">
        <v>17959.5</v>
      </c>
      <c r="AJ3830">
        <v>2</v>
      </c>
      <c r="AK3830" s="5">
        <v>17100.53</v>
      </c>
      <c r="AL3830" s="5">
        <v>0</v>
      </c>
      <c r="AM3830" s="5">
        <v>31084.6</v>
      </c>
      <c r="AN3830">
        <v>4</v>
      </c>
      <c r="AO3830">
        <v>4</v>
      </c>
      <c r="AP3830" t="str">
        <f t="shared" si="536"/>
        <v>Yes</v>
      </c>
      <c r="AQ3830">
        <v>3</v>
      </c>
      <c r="AR3830" s="5">
        <f t="shared" si="537"/>
        <v>1457331.2</v>
      </c>
      <c r="AS3830" s="5">
        <f t="shared" si="538"/>
        <v>336619.3</v>
      </c>
      <c r="AT3830" t="s">
        <v>1641</v>
      </c>
      <c r="AU3830" t="s">
        <v>6199</v>
      </c>
      <c r="AV3830" t="s">
        <v>6200</v>
      </c>
      <c r="AW3830" t="s">
        <v>6175</v>
      </c>
      <c r="AX3830" t="s">
        <v>6202</v>
      </c>
      <c r="AY3830">
        <v>54</v>
      </c>
      <c r="AZ3830">
        <v>0</v>
      </c>
      <c r="BA3830">
        <v>0</v>
      </c>
      <c r="BB3830" t="s">
        <v>6168</v>
      </c>
      <c r="BC3830">
        <v>0</v>
      </c>
      <c r="BD3830">
        <v>0</v>
      </c>
      <c r="BE3830" t="s">
        <v>6169</v>
      </c>
      <c r="BF3830" t="s">
        <v>6212</v>
      </c>
      <c r="BG3830">
        <v>4</v>
      </c>
      <c r="BH3830" t="s">
        <v>6208</v>
      </c>
      <c r="BI3830">
        <v>78</v>
      </c>
      <c r="BJ3830" t="s">
        <v>6193</v>
      </c>
      <c r="BK3830">
        <v>0</v>
      </c>
      <c r="BL3830">
        <v>71</v>
      </c>
      <c r="BM3830" s="3">
        <f t="shared" si="539"/>
        <v>0.77464788732394363</v>
      </c>
    </row>
    <row r="3831" spans="1:65">
      <c r="A3831" t="s">
        <v>3968</v>
      </c>
      <c r="B3831" s="2">
        <v>45890</v>
      </c>
      <c r="C3831" t="s">
        <v>3137</v>
      </c>
      <c r="D3831" t="s">
        <v>3639</v>
      </c>
      <c r="E3831">
        <v>8</v>
      </c>
      <c r="F3831" t="s">
        <v>72</v>
      </c>
      <c r="G3831" t="s">
        <v>79</v>
      </c>
      <c r="H3831" t="s">
        <v>159</v>
      </c>
      <c r="I3831" t="s">
        <v>64</v>
      </c>
      <c r="J3831" t="s">
        <v>65</v>
      </c>
      <c r="K3831" t="s">
        <v>75</v>
      </c>
      <c r="L3831" t="s">
        <v>55</v>
      </c>
      <c r="M3831" t="s">
        <v>56</v>
      </c>
      <c r="N3831" t="s">
        <v>69</v>
      </c>
      <c r="O3831" t="s">
        <v>58</v>
      </c>
      <c r="P3831">
        <v>58</v>
      </c>
      <c r="Q3831">
        <v>60</v>
      </c>
      <c r="R3831">
        <v>62</v>
      </c>
      <c r="S3831">
        <v>1</v>
      </c>
      <c r="T3831">
        <f t="shared" si="531"/>
        <v>61</v>
      </c>
      <c r="U3831">
        <v>55</v>
      </c>
      <c r="V3831">
        <f t="shared" si="532"/>
        <v>6</v>
      </c>
      <c r="W3831" s="3">
        <f t="shared" si="533"/>
        <v>1.6129032258064516E-2</v>
      </c>
      <c r="X3831">
        <v>28</v>
      </c>
      <c r="Y3831" s="4">
        <v>0</v>
      </c>
      <c r="Z3831" s="4">
        <v>1.2</v>
      </c>
      <c r="AA3831" s="5">
        <v>51351.97</v>
      </c>
      <c r="AB3831" s="5">
        <f t="shared" si="534"/>
        <v>2824358.35</v>
      </c>
      <c r="AC3831" s="5">
        <v>34833.120000000003</v>
      </c>
      <c r="AD3831" s="5">
        <f t="shared" si="535"/>
        <v>2159653.44</v>
      </c>
      <c r="AE3831" s="5">
        <v>132766.87</v>
      </c>
      <c r="AF3831" s="5">
        <v>37311.910000000003</v>
      </c>
      <c r="AG3831" s="5">
        <v>9619.27</v>
      </c>
      <c r="AH3831" s="5">
        <v>1740</v>
      </c>
      <c r="AI3831" s="5">
        <v>4600</v>
      </c>
      <c r="AJ3831">
        <v>0</v>
      </c>
      <c r="AK3831" s="5">
        <v>0</v>
      </c>
      <c r="AL3831" s="5">
        <v>6107.24</v>
      </c>
      <c r="AM3831" s="5">
        <v>38683.379999999997</v>
      </c>
      <c r="AN3831">
        <v>4</v>
      </c>
      <c r="AO3831">
        <v>5</v>
      </c>
      <c r="AP3831" t="str">
        <f t="shared" si="536"/>
        <v>No</v>
      </c>
      <c r="AQ3831">
        <v>2</v>
      </c>
      <c r="AR3831" s="5">
        <f t="shared" si="537"/>
        <v>2390482.11</v>
      </c>
      <c r="AS3831" s="5">
        <f t="shared" si="538"/>
        <v>433876.24</v>
      </c>
      <c r="AT3831" t="s">
        <v>59</v>
      </c>
      <c r="AU3831" t="s">
        <v>6164</v>
      </c>
      <c r="AV3831" t="s">
        <v>6165</v>
      </c>
      <c r="AW3831" t="s">
        <v>6166</v>
      </c>
      <c r="AX3831" t="s">
        <v>6184</v>
      </c>
      <c r="AY3831">
        <v>60</v>
      </c>
      <c r="AZ3831">
        <v>0</v>
      </c>
      <c r="BA3831">
        <v>30</v>
      </c>
      <c r="BB3831" t="s">
        <v>6180</v>
      </c>
      <c r="BC3831">
        <v>0</v>
      </c>
      <c r="BD3831">
        <v>1</v>
      </c>
      <c r="BE3831" t="s">
        <v>6188</v>
      </c>
      <c r="BF3831" t="s">
        <v>6170</v>
      </c>
      <c r="BG3831">
        <v>0</v>
      </c>
      <c r="BH3831" t="s">
        <v>6171</v>
      </c>
      <c r="BI3831">
        <v>48</v>
      </c>
      <c r="BJ3831" t="s">
        <v>6172</v>
      </c>
      <c r="BK3831">
        <v>0</v>
      </c>
      <c r="BL3831">
        <v>65</v>
      </c>
      <c r="BM3831" s="3">
        <f t="shared" si="539"/>
        <v>0.9538461538461539</v>
      </c>
    </row>
    <row r="3832" spans="1:65">
      <c r="A3832" t="s">
        <v>3969</v>
      </c>
      <c r="B3832" s="2">
        <v>45890</v>
      </c>
      <c r="C3832" t="s">
        <v>3137</v>
      </c>
      <c r="D3832" t="s">
        <v>3639</v>
      </c>
      <c r="E3832">
        <v>8</v>
      </c>
      <c r="F3832" t="s">
        <v>49</v>
      </c>
      <c r="G3832" t="s">
        <v>62</v>
      </c>
      <c r="H3832" t="s">
        <v>226</v>
      </c>
      <c r="I3832" t="s">
        <v>74</v>
      </c>
      <c r="J3832" t="s">
        <v>53</v>
      </c>
      <c r="K3832" t="s">
        <v>75</v>
      </c>
      <c r="L3832" t="s">
        <v>67</v>
      </c>
      <c r="M3832" t="s">
        <v>68</v>
      </c>
      <c r="N3832" t="s">
        <v>76</v>
      </c>
      <c r="O3832" t="s">
        <v>70</v>
      </c>
      <c r="P3832">
        <v>66</v>
      </c>
      <c r="Q3832">
        <v>70</v>
      </c>
      <c r="R3832">
        <v>67</v>
      </c>
      <c r="S3832">
        <v>5</v>
      </c>
      <c r="T3832">
        <f t="shared" si="531"/>
        <v>62</v>
      </c>
      <c r="U3832">
        <v>62</v>
      </c>
      <c r="V3832">
        <f t="shared" si="532"/>
        <v>0</v>
      </c>
      <c r="W3832" s="3">
        <f t="shared" si="533"/>
        <v>7.4626865671641784E-2</v>
      </c>
      <c r="X3832">
        <v>35</v>
      </c>
      <c r="Y3832" s="4">
        <v>1</v>
      </c>
      <c r="Z3832" s="4">
        <v>1.1000000000000001</v>
      </c>
      <c r="AA3832" s="5">
        <v>35583.599999999999</v>
      </c>
      <c r="AB3832" s="5">
        <f t="shared" si="534"/>
        <v>2206183.2000000002</v>
      </c>
      <c r="AC3832" s="5">
        <v>21898.06</v>
      </c>
      <c r="AD3832" s="5">
        <f t="shared" si="535"/>
        <v>1467170.02</v>
      </c>
      <c r="AE3832" s="5">
        <v>113098.2</v>
      </c>
      <c r="AF3832" s="5">
        <v>32303.43</v>
      </c>
      <c r="AG3832" s="5">
        <v>10109.58</v>
      </c>
      <c r="AH3832" s="5">
        <v>1595</v>
      </c>
      <c r="AI3832" s="5">
        <v>18112.669999999998</v>
      </c>
      <c r="AJ3832">
        <v>2</v>
      </c>
      <c r="AK3832" s="5">
        <v>16516.439999999999</v>
      </c>
      <c r="AL3832" s="5">
        <v>0</v>
      </c>
      <c r="AM3832" s="5">
        <v>41651.379999999997</v>
      </c>
      <c r="AN3832">
        <v>4</v>
      </c>
      <c r="AO3832">
        <v>2</v>
      </c>
      <c r="AP3832" t="str">
        <f t="shared" si="536"/>
        <v>Yes</v>
      </c>
      <c r="AQ3832">
        <v>3</v>
      </c>
      <c r="AR3832" s="5">
        <f t="shared" si="537"/>
        <v>1700556.72</v>
      </c>
      <c r="AS3832" s="5">
        <f t="shared" si="538"/>
        <v>505626.48</v>
      </c>
      <c r="AT3832" t="s">
        <v>116</v>
      </c>
      <c r="AU3832" t="s">
        <v>6199</v>
      </c>
      <c r="AV3832" t="s">
        <v>6200</v>
      </c>
      <c r="AW3832" t="s">
        <v>6175</v>
      </c>
      <c r="AX3832" t="s">
        <v>6202</v>
      </c>
      <c r="AY3832">
        <v>69</v>
      </c>
      <c r="AZ3832">
        <v>0</v>
      </c>
      <c r="BA3832">
        <v>0</v>
      </c>
      <c r="BB3832" t="s">
        <v>6168</v>
      </c>
      <c r="BC3832">
        <v>0</v>
      </c>
      <c r="BD3832">
        <v>0</v>
      </c>
      <c r="BE3832" t="s">
        <v>6169</v>
      </c>
      <c r="BF3832" t="s">
        <v>6212</v>
      </c>
      <c r="BG3832">
        <v>1</v>
      </c>
      <c r="BH3832" t="s">
        <v>6186</v>
      </c>
      <c r="BI3832">
        <v>48</v>
      </c>
      <c r="BJ3832" t="s">
        <v>6172</v>
      </c>
      <c r="BK3832">
        <v>0</v>
      </c>
      <c r="BL3832">
        <v>75</v>
      </c>
      <c r="BM3832" s="3">
        <f t="shared" si="539"/>
        <v>0.89333333333333331</v>
      </c>
    </row>
    <row r="3833" spans="1:65">
      <c r="A3833" t="s">
        <v>3970</v>
      </c>
      <c r="B3833" s="2">
        <v>45890</v>
      </c>
      <c r="C3833" t="s">
        <v>3137</v>
      </c>
      <c r="D3833" t="s">
        <v>3639</v>
      </c>
      <c r="E3833">
        <v>8</v>
      </c>
      <c r="F3833" t="s">
        <v>49</v>
      </c>
      <c r="G3833" t="s">
        <v>79</v>
      </c>
      <c r="H3833" t="s">
        <v>260</v>
      </c>
      <c r="I3833" t="s">
        <v>74</v>
      </c>
      <c r="J3833" t="s">
        <v>65</v>
      </c>
      <c r="K3833" t="s">
        <v>75</v>
      </c>
      <c r="L3833" t="s">
        <v>67</v>
      </c>
      <c r="M3833" t="s">
        <v>68</v>
      </c>
      <c r="N3833" t="s">
        <v>76</v>
      </c>
      <c r="O3833" t="s">
        <v>82</v>
      </c>
      <c r="P3833">
        <v>43</v>
      </c>
      <c r="Q3833">
        <v>44</v>
      </c>
      <c r="R3833">
        <v>43</v>
      </c>
      <c r="S3833">
        <v>3</v>
      </c>
      <c r="T3833">
        <f t="shared" si="531"/>
        <v>40</v>
      </c>
      <c r="U3833">
        <v>40</v>
      </c>
      <c r="V3833">
        <f t="shared" si="532"/>
        <v>0</v>
      </c>
      <c r="W3833" s="3">
        <f t="shared" si="533"/>
        <v>6.9767441860465115E-2</v>
      </c>
      <c r="X3833">
        <v>41</v>
      </c>
      <c r="Y3833" s="4">
        <v>9.3000000000000007</v>
      </c>
      <c r="Z3833" s="4">
        <v>2</v>
      </c>
      <c r="AA3833" s="5">
        <v>51783.27</v>
      </c>
      <c r="AB3833" s="5">
        <f t="shared" si="534"/>
        <v>2071330.8</v>
      </c>
      <c r="AC3833" s="5">
        <v>32382.01</v>
      </c>
      <c r="AD3833" s="5">
        <f t="shared" si="535"/>
        <v>1392426.43</v>
      </c>
      <c r="AE3833" s="5">
        <v>94596.55</v>
      </c>
      <c r="AF3833" s="5">
        <v>29824.21</v>
      </c>
      <c r="AG3833" s="5">
        <v>11014.29</v>
      </c>
      <c r="AH3833" s="5">
        <v>2900</v>
      </c>
      <c r="AI3833" s="5">
        <v>17585.009999999998</v>
      </c>
      <c r="AJ3833">
        <v>1</v>
      </c>
      <c r="AK3833" s="5">
        <v>13942.49</v>
      </c>
      <c r="AL3833" s="5">
        <v>0</v>
      </c>
      <c r="AM3833" s="5">
        <v>28072.31</v>
      </c>
      <c r="AN3833">
        <v>4</v>
      </c>
      <c r="AO3833">
        <v>5</v>
      </c>
      <c r="AP3833" t="str">
        <f t="shared" si="536"/>
        <v>No</v>
      </c>
      <c r="AQ3833">
        <v>3</v>
      </c>
      <c r="AR3833" s="5">
        <f t="shared" si="537"/>
        <v>1590361.29</v>
      </c>
      <c r="AS3833" s="5">
        <f t="shared" si="538"/>
        <v>480969.51</v>
      </c>
      <c r="AT3833" t="s">
        <v>1641</v>
      </c>
      <c r="AU3833" t="s">
        <v>6173</v>
      </c>
      <c r="AV3833" t="s">
        <v>6174</v>
      </c>
      <c r="AW3833" t="s">
        <v>6175</v>
      </c>
      <c r="AX3833" t="s">
        <v>6202</v>
      </c>
      <c r="AY3833">
        <v>46</v>
      </c>
      <c r="AZ3833">
        <v>0</v>
      </c>
      <c r="BA3833">
        <v>0</v>
      </c>
      <c r="BB3833" t="s">
        <v>6168</v>
      </c>
      <c r="BC3833">
        <v>1</v>
      </c>
      <c r="BD3833">
        <v>0</v>
      </c>
      <c r="BE3833" t="s">
        <v>6178</v>
      </c>
      <c r="BF3833" t="s">
        <v>6210</v>
      </c>
      <c r="BG3833">
        <v>4</v>
      </c>
      <c r="BH3833" t="s">
        <v>6211</v>
      </c>
      <c r="BI3833">
        <v>95</v>
      </c>
      <c r="BJ3833" t="s">
        <v>6193</v>
      </c>
      <c r="BK3833">
        <v>0</v>
      </c>
      <c r="BL3833">
        <v>59</v>
      </c>
      <c r="BM3833" s="3">
        <f t="shared" si="539"/>
        <v>0.72881355932203384</v>
      </c>
    </row>
    <row r="3834" spans="1:65">
      <c r="A3834" t="s">
        <v>3971</v>
      </c>
      <c r="B3834" s="2">
        <v>45890</v>
      </c>
      <c r="C3834" t="s">
        <v>3137</v>
      </c>
      <c r="D3834" t="s">
        <v>3639</v>
      </c>
      <c r="E3834">
        <v>8</v>
      </c>
      <c r="F3834" t="s">
        <v>72</v>
      </c>
      <c r="G3834" t="s">
        <v>79</v>
      </c>
      <c r="H3834" t="s">
        <v>102</v>
      </c>
      <c r="I3834" t="s">
        <v>52</v>
      </c>
      <c r="J3834" t="s">
        <v>53</v>
      </c>
      <c r="K3834" t="s">
        <v>66</v>
      </c>
      <c r="L3834" t="s">
        <v>67</v>
      </c>
      <c r="M3834" t="s">
        <v>56</v>
      </c>
      <c r="N3834" t="s">
        <v>76</v>
      </c>
      <c r="O3834" t="s">
        <v>58</v>
      </c>
      <c r="P3834">
        <v>65</v>
      </c>
      <c r="Q3834">
        <v>70</v>
      </c>
      <c r="R3834">
        <v>71</v>
      </c>
      <c r="S3834">
        <v>2</v>
      </c>
      <c r="T3834">
        <f t="shared" si="531"/>
        <v>69</v>
      </c>
      <c r="U3834">
        <v>64</v>
      </c>
      <c r="V3834">
        <f t="shared" si="532"/>
        <v>5</v>
      </c>
      <c r="W3834" s="3">
        <f t="shared" si="533"/>
        <v>2.8169014084507043E-2</v>
      </c>
      <c r="X3834">
        <v>23</v>
      </c>
      <c r="Y3834" s="4">
        <v>3.9</v>
      </c>
      <c r="Z3834" s="4">
        <v>1.6</v>
      </c>
      <c r="AA3834" s="5">
        <v>33580.050000000003</v>
      </c>
      <c r="AB3834" s="5">
        <f t="shared" si="534"/>
        <v>2149123.2000000002</v>
      </c>
      <c r="AC3834" s="5">
        <v>22931.95</v>
      </c>
      <c r="AD3834" s="5">
        <f t="shared" si="535"/>
        <v>1628168.45</v>
      </c>
      <c r="AE3834" s="5">
        <v>125184.36</v>
      </c>
      <c r="AF3834" s="5">
        <v>30460.65</v>
      </c>
      <c r="AG3834" s="5">
        <v>9310.2099999999991</v>
      </c>
      <c r="AH3834" s="5">
        <v>2320</v>
      </c>
      <c r="AI3834" s="5">
        <v>6400</v>
      </c>
      <c r="AJ3834">
        <v>0</v>
      </c>
      <c r="AK3834" s="5">
        <v>0</v>
      </c>
      <c r="AL3834" s="5">
        <v>3447.33</v>
      </c>
      <c r="AM3834" s="5">
        <v>44285.41</v>
      </c>
      <c r="AN3834">
        <v>4</v>
      </c>
      <c r="AO3834">
        <v>4</v>
      </c>
      <c r="AP3834" t="str">
        <f t="shared" si="536"/>
        <v>Yes</v>
      </c>
      <c r="AQ3834">
        <v>1</v>
      </c>
      <c r="AR3834" s="5">
        <f t="shared" si="537"/>
        <v>1849576.41</v>
      </c>
      <c r="AS3834" s="5">
        <f t="shared" si="538"/>
        <v>299546.78999999998</v>
      </c>
      <c r="AT3834" t="s">
        <v>59</v>
      </c>
      <c r="AU3834" t="s">
        <v>6164</v>
      </c>
      <c r="AV3834" t="s">
        <v>6165</v>
      </c>
      <c r="AW3834" t="s">
        <v>6166</v>
      </c>
      <c r="AX3834" t="s">
        <v>6184</v>
      </c>
      <c r="AY3834">
        <v>65</v>
      </c>
      <c r="AZ3834">
        <v>0</v>
      </c>
      <c r="BA3834">
        <v>28</v>
      </c>
      <c r="BB3834" t="s">
        <v>6180</v>
      </c>
      <c r="BC3834">
        <v>0</v>
      </c>
      <c r="BD3834">
        <v>0</v>
      </c>
      <c r="BE3834" t="s">
        <v>6169</v>
      </c>
      <c r="BF3834" t="s">
        <v>6170</v>
      </c>
      <c r="BG3834">
        <v>1</v>
      </c>
      <c r="BH3834" t="s">
        <v>6186</v>
      </c>
      <c r="BI3834">
        <v>43</v>
      </c>
      <c r="BJ3834" t="s">
        <v>6172</v>
      </c>
      <c r="BK3834">
        <v>0</v>
      </c>
      <c r="BL3834">
        <v>79</v>
      </c>
      <c r="BM3834" s="3">
        <f t="shared" si="539"/>
        <v>0.89873417721518989</v>
      </c>
    </row>
    <row r="3835" spans="1:65">
      <c r="A3835" t="s">
        <v>3972</v>
      </c>
      <c r="B3835" s="2">
        <v>45890</v>
      </c>
      <c r="C3835" t="s">
        <v>3137</v>
      </c>
      <c r="D3835" t="s">
        <v>3639</v>
      </c>
      <c r="E3835">
        <v>8</v>
      </c>
      <c r="F3835" t="s">
        <v>78</v>
      </c>
      <c r="G3835" t="s">
        <v>79</v>
      </c>
      <c r="H3835" t="s">
        <v>143</v>
      </c>
      <c r="I3835" t="s">
        <v>64</v>
      </c>
      <c r="J3835" t="s">
        <v>53</v>
      </c>
      <c r="K3835" t="s">
        <v>54</v>
      </c>
      <c r="L3835" t="s">
        <v>92</v>
      </c>
      <c r="M3835" t="s">
        <v>56</v>
      </c>
      <c r="N3835" t="s">
        <v>76</v>
      </c>
      <c r="O3835" t="s">
        <v>82</v>
      </c>
      <c r="P3835">
        <v>56</v>
      </c>
      <c r="Q3835">
        <v>59</v>
      </c>
      <c r="R3835">
        <v>55</v>
      </c>
      <c r="S3835">
        <v>1</v>
      </c>
      <c r="T3835">
        <f t="shared" si="531"/>
        <v>54</v>
      </c>
      <c r="U3835">
        <v>54</v>
      </c>
      <c r="V3835">
        <f t="shared" si="532"/>
        <v>0</v>
      </c>
      <c r="W3835" s="3">
        <f t="shared" si="533"/>
        <v>1.8181818181818181E-2</v>
      </c>
      <c r="X3835">
        <v>31</v>
      </c>
      <c r="Y3835" s="4">
        <v>4.9000000000000004</v>
      </c>
      <c r="Z3835" s="4">
        <v>1.4</v>
      </c>
      <c r="AA3835" s="5">
        <v>39237.629999999997</v>
      </c>
      <c r="AB3835" s="5">
        <f t="shared" si="534"/>
        <v>2118832.02</v>
      </c>
      <c r="AC3835" s="5">
        <v>23909.119999999999</v>
      </c>
      <c r="AD3835" s="5">
        <f t="shared" si="535"/>
        <v>1315001.6000000001</v>
      </c>
      <c r="AE3835" s="5">
        <v>89752.3</v>
      </c>
      <c r="AF3835" s="5">
        <v>26587</v>
      </c>
      <c r="AG3835" s="5">
        <v>10189.91</v>
      </c>
      <c r="AH3835" s="5">
        <v>2030</v>
      </c>
      <c r="AI3835" s="5">
        <v>3200</v>
      </c>
      <c r="AJ3835">
        <v>0</v>
      </c>
      <c r="AK3835" s="5">
        <v>0</v>
      </c>
      <c r="AL3835" s="5">
        <v>0</v>
      </c>
      <c r="AM3835" s="5">
        <v>36886.019999999997</v>
      </c>
      <c r="AN3835">
        <v>4</v>
      </c>
      <c r="AO3835">
        <v>4</v>
      </c>
      <c r="AP3835" t="str">
        <f t="shared" si="536"/>
        <v>Yes</v>
      </c>
      <c r="AQ3835">
        <v>1</v>
      </c>
      <c r="AR3835" s="5">
        <f t="shared" si="537"/>
        <v>1483646.83</v>
      </c>
      <c r="AS3835" s="5">
        <f t="shared" si="538"/>
        <v>635185.18999999994</v>
      </c>
      <c r="AT3835" t="s">
        <v>59</v>
      </c>
      <c r="AU3835" t="s">
        <v>6164</v>
      </c>
      <c r="AV3835" t="s">
        <v>6165</v>
      </c>
      <c r="AW3835" t="s">
        <v>6166</v>
      </c>
      <c r="AX3835" t="s">
        <v>6167</v>
      </c>
      <c r="AY3835">
        <v>60</v>
      </c>
      <c r="AZ3835">
        <v>4</v>
      </c>
      <c r="BA3835">
        <v>0</v>
      </c>
      <c r="BB3835" t="s">
        <v>6168</v>
      </c>
      <c r="BC3835">
        <v>0</v>
      </c>
      <c r="BD3835">
        <v>0</v>
      </c>
      <c r="BE3835" t="s">
        <v>6169</v>
      </c>
      <c r="BF3835" t="s">
        <v>6170</v>
      </c>
      <c r="BG3835">
        <v>0</v>
      </c>
      <c r="BH3835" t="s">
        <v>6171</v>
      </c>
      <c r="BI3835">
        <v>53</v>
      </c>
      <c r="BJ3835" t="s">
        <v>6187</v>
      </c>
      <c r="BK3835">
        <v>0</v>
      </c>
      <c r="BL3835">
        <v>74</v>
      </c>
      <c r="BM3835" s="3">
        <f t="shared" si="539"/>
        <v>0.7432432432432432</v>
      </c>
    </row>
    <row r="3836" spans="1:65">
      <c r="A3836" t="s">
        <v>3973</v>
      </c>
      <c r="B3836" s="2">
        <v>45890</v>
      </c>
      <c r="C3836" t="s">
        <v>3137</v>
      </c>
      <c r="D3836" t="s">
        <v>3639</v>
      </c>
      <c r="E3836">
        <v>8</v>
      </c>
      <c r="F3836" t="s">
        <v>61</v>
      </c>
      <c r="G3836" t="s">
        <v>50</v>
      </c>
      <c r="H3836" t="s">
        <v>157</v>
      </c>
      <c r="I3836" t="s">
        <v>52</v>
      </c>
      <c r="J3836" t="s">
        <v>53</v>
      </c>
      <c r="K3836" t="s">
        <v>66</v>
      </c>
      <c r="L3836" t="s">
        <v>92</v>
      </c>
      <c r="M3836" t="s">
        <v>56</v>
      </c>
      <c r="N3836" t="s">
        <v>76</v>
      </c>
      <c r="O3836" t="s">
        <v>58</v>
      </c>
      <c r="P3836">
        <v>56</v>
      </c>
      <c r="Q3836">
        <v>60</v>
      </c>
      <c r="R3836">
        <v>59</v>
      </c>
      <c r="S3836">
        <v>1</v>
      </c>
      <c r="T3836">
        <f t="shared" si="531"/>
        <v>58</v>
      </c>
      <c r="U3836">
        <v>54</v>
      </c>
      <c r="V3836">
        <f t="shared" si="532"/>
        <v>4</v>
      </c>
      <c r="W3836" s="3">
        <f t="shared" si="533"/>
        <v>1.6949152542372881E-2</v>
      </c>
      <c r="X3836">
        <v>23</v>
      </c>
      <c r="Y3836" s="4">
        <v>7.2</v>
      </c>
      <c r="Z3836" s="4">
        <v>1.9</v>
      </c>
      <c r="AA3836" s="5">
        <v>33525.760000000002</v>
      </c>
      <c r="AB3836" s="5">
        <f t="shared" si="534"/>
        <v>1810391.04</v>
      </c>
      <c r="AC3836" s="5">
        <v>23954.87</v>
      </c>
      <c r="AD3836" s="5">
        <f t="shared" si="535"/>
        <v>1413337.33</v>
      </c>
      <c r="AE3836" s="5">
        <v>104330.88</v>
      </c>
      <c r="AF3836" s="5">
        <v>25732.51</v>
      </c>
      <c r="AG3836" s="5">
        <v>8775.3700000000008</v>
      </c>
      <c r="AH3836" s="5">
        <v>2755</v>
      </c>
      <c r="AI3836" s="5">
        <v>3200</v>
      </c>
      <c r="AJ3836">
        <v>0</v>
      </c>
      <c r="AK3836" s="5">
        <v>0</v>
      </c>
      <c r="AL3836" s="5">
        <v>2743.56</v>
      </c>
      <c r="AM3836" s="5">
        <v>37880.83</v>
      </c>
      <c r="AN3836">
        <v>4</v>
      </c>
      <c r="AO3836">
        <v>5</v>
      </c>
      <c r="AP3836" t="str">
        <f t="shared" si="536"/>
        <v>No</v>
      </c>
      <c r="AQ3836">
        <v>2</v>
      </c>
      <c r="AR3836" s="5">
        <f t="shared" si="537"/>
        <v>1598755.48</v>
      </c>
      <c r="AS3836" s="5">
        <f t="shared" si="538"/>
        <v>211635.56</v>
      </c>
      <c r="AT3836" t="s">
        <v>59</v>
      </c>
      <c r="AU3836" t="s">
        <v>6164</v>
      </c>
      <c r="AV3836" t="s">
        <v>6165</v>
      </c>
      <c r="AW3836" t="s">
        <v>6166</v>
      </c>
      <c r="AX3836" t="s">
        <v>6177</v>
      </c>
      <c r="AY3836">
        <v>59</v>
      </c>
      <c r="AZ3836">
        <v>0</v>
      </c>
      <c r="BA3836">
        <v>30</v>
      </c>
      <c r="BB3836" t="s">
        <v>6180</v>
      </c>
      <c r="BC3836">
        <v>1</v>
      </c>
      <c r="BD3836">
        <v>0</v>
      </c>
      <c r="BE3836" t="s">
        <v>6178</v>
      </c>
      <c r="BF3836" t="s">
        <v>6170</v>
      </c>
      <c r="BG3836">
        <v>1</v>
      </c>
      <c r="BH3836" t="s">
        <v>6186</v>
      </c>
      <c r="BI3836">
        <v>35</v>
      </c>
      <c r="BJ3836" t="s">
        <v>6172</v>
      </c>
      <c r="BK3836">
        <v>0</v>
      </c>
      <c r="BL3836">
        <v>76</v>
      </c>
      <c r="BM3836" s="3">
        <f t="shared" si="539"/>
        <v>0.77631578947368418</v>
      </c>
    </row>
    <row r="3837" spans="1:65">
      <c r="A3837" t="s">
        <v>3974</v>
      </c>
      <c r="B3837" s="2">
        <v>45890</v>
      </c>
      <c r="C3837" t="s">
        <v>3137</v>
      </c>
      <c r="D3837" t="s">
        <v>3639</v>
      </c>
      <c r="E3837">
        <v>8</v>
      </c>
      <c r="F3837" t="s">
        <v>61</v>
      </c>
      <c r="G3837" t="s">
        <v>50</v>
      </c>
      <c r="H3837" t="s">
        <v>170</v>
      </c>
      <c r="I3837" t="s">
        <v>64</v>
      </c>
      <c r="J3837" t="s">
        <v>53</v>
      </c>
      <c r="K3837" t="s">
        <v>66</v>
      </c>
      <c r="L3837" t="s">
        <v>92</v>
      </c>
      <c r="M3837" t="s">
        <v>56</v>
      </c>
      <c r="N3837" t="s">
        <v>76</v>
      </c>
      <c r="O3837" t="s">
        <v>70</v>
      </c>
      <c r="P3837">
        <v>52</v>
      </c>
      <c r="Q3837">
        <v>52</v>
      </c>
      <c r="R3837">
        <v>51</v>
      </c>
      <c r="S3837">
        <v>1</v>
      </c>
      <c r="T3837">
        <f t="shared" si="531"/>
        <v>50</v>
      </c>
      <c r="U3837">
        <v>50</v>
      </c>
      <c r="V3837">
        <f t="shared" si="532"/>
        <v>0</v>
      </c>
      <c r="W3837" s="3">
        <f t="shared" si="533"/>
        <v>1.9607843137254902E-2</v>
      </c>
      <c r="X3837">
        <v>32</v>
      </c>
      <c r="Y3837" s="4">
        <v>2</v>
      </c>
      <c r="Z3837" s="4">
        <v>1.4</v>
      </c>
      <c r="AA3837" s="5">
        <v>33913.49</v>
      </c>
      <c r="AB3837" s="5">
        <f t="shared" si="534"/>
        <v>1695674.5</v>
      </c>
      <c r="AC3837" s="5">
        <v>23827.1</v>
      </c>
      <c r="AD3837" s="5">
        <f t="shared" si="535"/>
        <v>1215182.1000000001</v>
      </c>
      <c r="AE3837" s="5">
        <v>85451.76</v>
      </c>
      <c r="AF3837" s="5">
        <v>22907.86</v>
      </c>
      <c r="AG3837" s="5">
        <v>9488.64</v>
      </c>
      <c r="AH3837" s="5">
        <v>2030</v>
      </c>
      <c r="AI3837" s="5">
        <v>3200</v>
      </c>
      <c r="AJ3837">
        <v>0</v>
      </c>
      <c r="AK3837" s="5">
        <v>0</v>
      </c>
      <c r="AL3837" s="5">
        <v>0</v>
      </c>
      <c r="AM3837" s="5">
        <v>30940.53</v>
      </c>
      <c r="AN3837">
        <v>4</v>
      </c>
      <c r="AO3837">
        <v>4</v>
      </c>
      <c r="AP3837" t="str">
        <f t="shared" si="536"/>
        <v>Yes</v>
      </c>
      <c r="AQ3837">
        <v>1</v>
      </c>
      <c r="AR3837" s="5">
        <f t="shared" si="537"/>
        <v>1369200.89</v>
      </c>
      <c r="AS3837" s="5">
        <f t="shared" si="538"/>
        <v>326473.61</v>
      </c>
      <c r="AT3837" t="s">
        <v>59</v>
      </c>
      <c r="AU3837" t="s">
        <v>6164</v>
      </c>
      <c r="AV3837" t="s">
        <v>6165</v>
      </c>
      <c r="AW3837" t="s">
        <v>6166</v>
      </c>
      <c r="AX3837" t="s">
        <v>6167</v>
      </c>
      <c r="AY3837">
        <v>52</v>
      </c>
      <c r="AZ3837">
        <v>0</v>
      </c>
      <c r="BA3837">
        <v>0</v>
      </c>
      <c r="BB3837" t="s">
        <v>6168</v>
      </c>
      <c r="BC3837">
        <v>0</v>
      </c>
      <c r="BD3837">
        <v>0</v>
      </c>
      <c r="BE3837" t="s">
        <v>6169</v>
      </c>
      <c r="BF3837" t="s">
        <v>6170</v>
      </c>
      <c r="BG3837">
        <v>1</v>
      </c>
      <c r="BH3837" t="s">
        <v>6186</v>
      </c>
      <c r="BI3837">
        <v>44</v>
      </c>
      <c r="BJ3837" t="s">
        <v>6172</v>
      </c>
      <c r="BK3837">
        <v>0</v>
      </c>
      <c r="BL3837">
        <v>76</v>
      </c>
      <c r="BM3837" s="3">
        <f t="shared" si="539"/>
        <v>0.67105263157894735</v>
      </c>
    </row>
    <row r="3838" spans="1:65">
      <c r="A3838" t="s">
        <v>3975</v>
      </c>
      <c r="B3838" s="2">
        <v>45890</v>
      </c>
      <c r="C3838" t="s">
        <v>3137</v>
      </c>
      <c r="D3838" t="s">
        <v>3639</v>
      </c>
      <c r="E3838">
        <v>8</v>
      </c>
      <c r="F3838" t="s">
        <v>61</v>
      </c>
      <c r="G3838" t="s">
        <v>50</v>
      </c>
      <c r="H3838" t="s">
        <v>183</v>
      </c>
      <c r="I3838" t="s">
        <v>64</v>
      </c>
      <c r="J3838" t="s">
        <v>81</v>
      </c>
      <c r="K3838" t="s">
        <v>66</v>
      </c>
      <c r="L3838" t="s">
        <v>55</v>
      </c>
      <c r="M3838" t="s">
        <v>56</v>
      </c>
      <c r="N3838" t="s">
        <v>57</v>
      </c>
      <c r="O3838" t="s">
        <v>58</v>
      </c>
      <c r="P3838">
        <v>38</v>
      </c>
      <c r="Q3838">
        <v>40</v>
      </c>
      <c r="R3838">
        <v>40</v>
      </c>
      <c r="S3838">
        <v>1</v>
      </c>
      <c r="T3838">
        <f t="shared" si="531"/>
        <v>39</v>
      </c>
      <c r="U3838">
        <v>38</v>
      </c>
      <c r="V3838">
        <f t="shared" si="532"/>
        <v>1</v>
      </c>
      <c r="W3838" s="3">
        <f t="shared" si="533"/>
        <v>2.5000000000000001E-2</v>
      </c>
      <c r="X3838">
        <v>32</v>
      </c>
      <c r="Y3838" s="4">
        <v>0</v>
      </c>
      <c r="Z3838" s="4">
        <v>1.9</v>
      </c>
      <c r="AA3838" s="5">
        <v>73993.86</v>
      </c>
      <c r="AB3838" s="5">
        <f t="shared" si="534"/>
        <v>2811766.68</v>
      </c>
      <c r="AC3838" s="5">
        <v>52849.73</v>
      </c>
      <c r="AD3838" s="5">
        <f t="shared" si="535"/>
        <v>2113989.2000000002</v>
      </c>
      <c r="AE3838" s="5">
        <v>117915.13</v>
      </c>
      <c r="AF3838" s="5">
        <v>34966.58</v>
      </c>
      <c r="AG3838" s="5">
        <v>9628.49</v>
      </c>
      <c r="AH3838" s="5">
        <v>2755</v>
      </c>
      <c r="AI3838" s="5">
        <v>6800</v>
      </c>
      <c r="AJ3838">
        <v>0</v>
      </c>
      <c r="AK3838" s="5">
        <v>0</v>
      </c>
      <c r="AL3838" s="5">
        <v>1549.6</v>
      </c>
      <c r="AM3838" s="5">
        <v>24877.38</v>
      </c>
      <c r="AN3838">
        <v>4</v>
      </c>
      <c r="AO3838">
        <v>3</v>
      </c>
      <c r="AP3838" t="str">
        <f t="shared" si="536"/>
        <v>Yes</v>
      </c>
      <c r="AQ3838">
        <v>1</v>
      </c>
      <c r="AR3838" s="5">
        <f t="shared" si="537"/>
        <v>2312481.38</v>
      </c>
      <c r="AS3838" s="5">
        <f t="shared" si="538"/>
        <v>499285.3</v>
      </c>
      <c r="AT3838" t="s">
        <v>59</v>
      </c>
      <c r="AU3838" t="s">
        <v>6164</v>
      </c>
      <c r="AV3838" t="s">
        <v>6165</v>
      </c>
      <c r="AW3838" t="s">
        <v>6166</v>
      </c>
      <c r="AX3838" t="s">
        <v>6184</v>
      </c>
      <c r="AY3838">
        <v>41</v>
      </c>
      <c r="AZ3838">
        <v>0</v>
      </c>
      <c r="BA3838">
        <v>10</v>
      </c>
      <c r="BB3838" t="s">
        <v>6180</v>
      </c>
      <c r="BC3838">
        <v>0</v>
      </c>
      <c r="BD3838">
        <v>0</v>
      </c>
      <c r="BE3838" t="s">
        <v>6169</v>
      </c>
      <c r="BF3838" t="s">
        <v>6170</v>
      </c>
      <c r="BG3838">
        <v>0</v>
      </c>
      <c r="BH3838" t="s">
        <v>6171</v>
      </c>
      <c r="BI3838">
        <v>49</v>
      </c>
      <c r="BJ3838" t="s">
        <v>6172</v>
      </c>
      <c r="BK3838">
        <v>0</v>
      </c>
      <c r="BL3838">
        <v>50</v>
      </c>
      <c r="BM3838" s="3">
        <f t="shared" si="539"/>
        <v>0.8</v>
      </c>
    </row>
    <row r="3839" spans="1:65">
      <c r="A3839" t="s">
        <v>3976</v>
      </c>
      <c r="B3839" s="2">
        <v>45890</v>
      </c>
      <c r="C3839" t="s">
        <v>3137</v>
      </c>
      <c r="D3839" t="s">
        <v>3639</v>
      </c>
      <c r="E3839">
        <v>8</v>
      </c>
      <c r="F3839" t="s">
        <v>72</v>
      </c>
      <c r="G3839" t="s">
        <v>79</v>
      </c>
      <c r="H3839" t="s">
        <v>159</v>
      </c>
      <c r="I3839" t="s">
        <v>52</v>
      </c>
      <c r="J3839" t="s">
        <v>53</v>
      </c>
      <c r="K3839" t="s">
        <v>66</v>
      </c>
      <c r="L3839" t="s">
        <v>55</v>
      </c>
      <c r="M3839" t="s">
        <v>56</v>
      </c>
      <c r="N3839" t="s">
        <v>69</v>
      </c>
      <c r="O3839" t="s">
        <v>70</v>
      </c>
      <c r="P3839">
        <v>57</v>
      </c>
      <c r="Q3839">
        <v>59</v>
      </c>
      <c r="R3839">
        <v>59</v>
      </c>
      <c r="S3839">
        <v>2</v>
      </c>
      <c r="T3839">
        <f t="shared" si="531"/>
        <v>57</v>
      </c>
      <c r="U3839">
        <v>56</v>
      </c>
      <c r="V3839">
        <f t="shared" si="532"/>
        <v>1</v>
      </c>
      <c r="W3839" s="3">
        <f t="shared" si="533"/>
        <v>3.3898305084745763E-2</v>
      </c>
      <c r="X3839">
        <v>30</v>
      </c>
      <c r="Y3839" s="4">
        <v>2.4</v>
      </c>
      <c r="Z3839" s="4">
        <v>1.2</v>
      </c>
      <c r="AA3839" s="5">
        <v>33536.51</v>
      </c>
      <c r="AB3839" s="5">
        <f t="shared" si="534"/>
        <v>1878044.56</v>
      </c>
      <c r="AC3839" s="5">
        <v>23606.39</v>
      </c>
      <c r="AD3839" s="5">
        <f t="shared" si="535"/>
        <v>1392777.01</v>
      </c>
      <c r="AE3839" s="5">
        <v>107148.95</v>
      </c>
      <c r="AF3839" s="5">
        <v>26489.64</v>
      </c>
      <c r="AG3839" s="5">
        <v>9379.4</v>
      </c>
      <c r="AH3839" s="5">
        <v>1740</v>
      </c>
      <c r="AI3839" s="5">
        <v>6400</v>
      </c>
      <c r="AJ3839">
        <v>0</v>
      </c>
      <c r="AK3839" s="5">
        <v>0</v>
      </c>
      <c r="AL3839" s="5">
        <v>658.49</v>
      </c>
      <c r="AM3839" s="5">
        <v>36259.22</v>
      </c>
      <c r="AN3839">
        <v>4</v>
      </c>
      <c r="AO3839">
        <v>4</v>
      </c>
      <c r="AP3839" t="str">
        <f t="shared" si="536"/>
        <v>Yes</v>
      </c>
      <c r="AQ3839">
        <v>0</v>
      </c>
      <c r="AR3839" s="5">
        <f t="shared" si="537"/>
        <v>1580852.71</v>
      </c>
      <c r="AS3839" s="5">
        <f t="shared" si="538"/>
        <v>297191.84999999998</v>
      </c>
      <c r="AT3839" t="s">
        <v>59</v>
      </c>
      <c r="AU3839" t="s">
        <v>6164</v>
      </c>
      <c r="AV3839" t="s">
        <v>6165</v>
      </c>
      <c r="AW3839" t="s">
        <v>6166</v>
      </c>
      <c r="AX3839" t="s">
        <v>6184</v>
      </c>
      <c r="AY3839">
        <v>61</v>
      </c>
      <c r="AZ3839">
        <v>3</v>
      </c>
      <c r="BA3839">
        <v>15</v>
      </c>
      <c r="BB3839" t="s">
        <v>6185</v>
      </c>
      <c r="BC3839">
        <v>0</v>
      </c>
      <c r="BD3839">
        <v>0</v>
      </c>
      <c r="BE3839" t="s">
        <v>6169</v>
      </c>
      <c r="BF3839" t="s">
        <v>6170</v>
      </c>
      <c r="BG3839">
        <v>0</v>
      </c>
      <c r="BH3839" t="s">
        <v>6171</v>
      </c>
      <c r="BI3839">
        <v>57</v>
      </c>
      <c r="BJ3839" t="s">
        <v>6187</v>
      </c>
      <c r="BK3839">
        <v>0</v>
      </c>
      <c r="BL3839">
        <v>72</v>
      </c>
      <c r="BM3839" s="3">
        <f t="shared" si="539"/>
        <v>0.81944444444444442</v>
      </c>
    </row>
    <row r="3840" spans="1:65">
      <c r="A3840" t="s">
        <v>3977</v>
      </c>
      <c r="B3840" s="2">
        <v>45890</v>
      </c>
      <c r="C3840" t="s">
        <v>3137</v>
      </c>
      <c r="D3840" t="s">
        <v>3639</v>
      </c>
      <c r="E3840">
        <v>8</v>
      </c>
      <c r="F3840" t="s">
        <v>61</v>
      </c>
      <c r="G3840" t="s">
        <v>50</v>
      </c>
      <c r="H3840" t="s">
        <v>183</v>
      </c>
      <c r="I3840" t="s">
        <v>74</v>
      </c>
      <c r="J3840" t="s">
        <v>81</v>
      </c>
      <c r="K3840" t="s">
        <v>54</v>
      </c>
      <c r="L3840" t="s">
        <v>67</v>
      </c>
      <c r="M3840" t="s">
        <v>56</v>
      </c>
      <c r="N3840" t="s">
        <v>69</v>
      </c>
      <c r="O3840" t="s">
        <v>70</v>
      </c>
      <c r="P3840">
        <v>51</v>
      </c>
      <c r="Q3840">
        <v>53</v>
      </c>
      <c r="R3840">
        <v>53</v>
      </c>
      <c r="S3840">
        <v>2</v>
      </c>
      <c r="T3840">
        <f t="shared" si="531"/>
        <v>51</v>
      </c>
      <c r="U3840">
        <v>49</v>
      </c>
      <c r="V3840">
        <f t="shared" si="532"/>
        <v>2</v>
      </c>
      <c r="W3840" s="3">
        <f t="shared" si="533"/>
        <v>3.7735849056603772E-2</v>
      </c>
      <c r="X3840">
        <v>58</v>
      </c>
      <c r="Y3840" s="4">
        <v>44.7</v>
      </c>
      <c r="Z3840" s="4">
        <v>5.9</v>
      </c>
      <c r="AA3840" s="5">
        <v>84506.66</v>
      </c>
      <c r="AB3840" s="5">
        <f t="shared" si="534"/>
        <v>4140826.34</v>
      </c>
      <c r="AC3840" s="5">
        <v>51755.88</v>
      </c>
      <c r="AD3840" s="5">
        <f t="shared" si="535"/>
        <v>2743061.64</v>
      </c>
      <c r="AE3840" s="5">
        <v>163696.26999999999</v>
      </c>
      <c r="AF3840" s="5">
        <v>45763.839999999997</v>
      </c>
      <c r="AG3840" s="5">
        <v>11556.46</v>
      </c>
      <c r="AH3840" s="5">
        <v>8555</v>
      </c>
      <c r="AI3840" s="5">
        <v>13600</v>
      </c>
      <c r="AJ3840">
        <v>0</v>
      </c>
      <c r="AK3840" s="5">
        <v>0</v>
      </c>
      <c r="AL3840" s="5">
        <v>3017.17</v>
      </c>
      <c r="AM3840" s="5">
        <v>33776.550000000003</v>
      </c>
      <c r="AN3840">
        <v>4</v>
      </c>
      <c r="AO3840">
        <v>4</v>
      </c>
      <c r="AP3840" t="str">
        <f t="shared" si="536"/>
        <v>Yes</v>
      </c>
      <c r="AQ3840">
        <v>1</v>
      </c>
      <c r="AR3840" s="5">
        <f t="shared" si="537"/>
        <v>3023026.93</v>
      </c>
      <c r="AS3840" s="5">
        <f t="shared" si="538"/>
        <v>1117799.4099999999</v>
      </c>
      <c r="AT3840" t="s">
        <v>59</v>
      </c>
      <c r="AU3840" t="s">
        <v>6164</v>
      </c>
      <c r="AV3840" t="s">
        <v>6165</v>
      </c>
      <c r="AW3840" t="s">
        <v>6166</v>
      </c>
      <c r="AX3840" t="s">
        <v>6177</v>
      </c>
      <c r="AY3840">
        <v>51</v>
      </c>
      <c r="AZ3840">
        <v>0</v>
      </c>
      <c r="BA3840">
        <v>18</v>
      </c>
      <c r="BB3840" t="s">
        <v>6198</v>
      </c>
      <c r="BC3840">
        <v>0</v>
      </c>
      <c r="BD3840">
        <v>0</v>
      </c>
      <c r="BE3840" t="s">
        <v>6169</v>
      </c>
      <c r="BF3840" t="s">
        <v>6170</v>
      </c>
      <c r="BG3840">
        <v>1</v>
      </c>
      <c r="BH3840" t="s">
        <v>6192</v>
      </c>
      <c r="BI3840">
        <v>63</v>
      </c>
      <c r="BJ3840" t="s">
        <v>6187</v>
      </c>
      <c r="BK3840">
        <v>0</v>
      </c>
      <c r="BL3840">
        <v>56</v>
      </c>
      <c r="BM3840" s="3">
        <f t="shared" si="539"/>
        <v>0.9464285714285714</v>
      </c>
    </row>
    <row r="3841" spans="1:65">
      <c r="A3841" t="s">
        <v>3978</v>
      </c>
      <c r="B3841" s="2">
        <v>45890</v>
      </c>
      <c r="C3841" t="s">
        <v>3137</v>
      </c>
      <c r="D3841" t="s">
        <v>3639</v>
      </c>
      <c r="E3841">
        <v>8</v>
      </c>
      <c r="F3841" t="s">
        <v>72</v>
      </c>
      <c r="G3841" t="s">
        <v>62</v>
      </c>
      <c r="H3841" t="s">
        <v>150</v>
      </c>
      <c r="I3841" t="s">
        <v>52</v>
      </c>
      <c r="J3841" t="s">
        <v>65</v>
      </c>
      <c r="K3841" t="s">
        <v>66</v>
      </c>
      <c r="L3841" t="s">
        <v>92</v>
      </c>
      <c r="M3841" t="s">
        <v>56</v>
      </c>
      <c r="N3841" t="s">
        <v>57</v>
      </c>
      <c r="O3841" t="s">
        <v>120</v>
      </c>
      <c r="P3841">
        <v>51</v>
      </c>
      <c r="Q3841">
        <v>53</v>
      </c>
      <c r="R3841">
        <v>54</v>
      </c>
      <c r="S3841">
        <v>1</v>
      </c>
      <c r="T3841">
        <f t="shared" si="531"/>
        <v>53</v>
      </c>
      <c r="U3841">
        <v>49</v>
      </c>
      <c r="V3841">
        <f t="shared" si="532"/>
        <v>4</v>
      </c>
      <c r="W3841" s="3">
        <f t="shared" si="533"/>
        <v>1.8518518518518517E-2</v>
      </c>
      <c r="X3841">
        <v>30</v>
      </c>
      <c r="Y3841" s="4">
        <v>1.1000000000000001</v>
      </c>
      <c r="Z3841" s="4">
        <v>1.4</v>
      </c>
      <c r="AA3841" s="5">
        <v>49157.36</v>
      </c>
      <c r="AB3841" s="5">
        <f t="shared" si="534"/>
        <v>2408710.64</v>
      </c>
      <c r="AC3841" s="5">
        <v>35124.239999999998</v>
      </c>
      <c r="AD3841" s="5">
        <f t="shared" si="535"/>
        <v>1896708.96</v>
      </c>
      <c r="AE3841" s="5">
        <v>123786.81</v>
      </c>
      <c r="AF3841" s="5">
        <v>33375.879999999997</v>
      </c>
      <c r="AG3841" s="5">
        <v>9476.41</v>
      </c>
      <c r="AH3841" s="5">
        <v>2030</v>
      </c>
      <c r="AI3841" s="5">
        <v>4600</v>
      </c>
      <c r="AJ3841">
        <v>0</v>
      </c>
      <c r="AK3841" s="5">
        <v>0</v>
      </c>
      <c r="AL3841" s="5">
        <v>3792.42</v>
      </c>
      <c r="AM3841" s="5">
        <v>32139.26</v>
      </c>
      <c r="AN3841">
        <v>4</v>
      </c>
      <c r="AO3841">
        <v>2</v>
      </c>
      <c r="AP3841" t="str">
        <f t="shared" si="536"/>
        <v>Yes</v>
      </c>
      <c r="AQ3841">
        <v>1</v>
      </c>
      <c r="AR3841" s="5">
        <f t="shared" si="537"/>
        <v>2105909.7400000002</v>
      </c>
      <c r="AS3841" s="5">
        <f t="shared" si="538"/>
        <v>302800.90000000002</v>
      </c>
      <c r="AT3841" t="s">
        <v>59</v>
      </c>
      <c r="AU3841" t="s">
        <v>6164</v>
      </c>
      <c r="AV3841" t="s">
        <v>6165</v>
      </c>
      <c r="AW3841" t="s">
        <v>6166</v>
      </c>
      <c r="AX3841" t="s">
        <v>6184</v>
      </c>
      <c r="AY3841">
        <v>51</v>
      </c>
      <c r="AZ3841">
        <v>0</v>
      </c>
      <c r="BA3841">
        <v>24</v>
      </c>
      <c r="BB3841" t="s">
        <v>6180</v>
      </c>
      <c r="BC3841">
        <v>0</v>
      </c>
      <c r="BD3841">
        <v>0</v>
      </c>
      <c r="BE3841" t="s">
        <v>6169</v>
      </c>
      <c r="BF3841" t="s">
        <v>6170</v>
      </c>
      <c r="BG3841">
        <v>1</v>
      </c>
      <c r="BH3841" t="s">
        <v>6186</v>
      </c>
      <c r="BI3841">
        <v>42</v>
      </c>
      <c r="BJ3841" t="s">
        <v>6172</v>
      </c>
      <c r="BK3841">
        <v>0</v>
      </c>
      <c r="BL3841">
        <v>62</v>
      </c>
      <c r="BM3841" s="3">
        <f t="shared" si="539"/>
        <v>0.87096774193548387</v>
      </c>
    </row>
    <row r="3842" spans="1:65">
      <c r="A3842" t="s">
        <v>3979</v>
      </c>
      <c r="B3842" s="2">
        <v>45890</v>
      </c>
      <c r="C3842" t="s">
        <v>3137</v>
      </c>
      <c r="D3842" t="s">
        <v>3639</v>
      </c>
      <c r="E3842">
        <v>8</v>
      </c>
      <c r="F3842" t="s">
        <v>49</v>
      </c>
      <c r="G3842" t="s">
        <v>50</v>
      </c>
      <c r="H3842" t="s">
        <v>89</v>
      </c>
      <c r="I3842" t="s">
        <v>52</v>
      </c>
      <c r="J3842" t="s">
        <v>53</v>
      </c>
      <c r="K3842" t="s">
        <v>75</v>
      </c>
      <c r="L3842" t="s">
        <v>67</v>
      </c>
      <c r="M3842" t="s">
        <v>68</v>
      </c>
      <c r="N3842" t="s">
        <v>94</v>
      </c>
      <c r="O3842" t="s">
        <v>70</v>
      </c>
      <c r="P3842">
        <v>60</v>
      </c>
      <c r="Q3842">
        <v>64</v>
      </c>
      <c r="R3842">
        <v>60</v>
      </c>
      <c r="S3842">
        <v>5</v>
      </c>
      <c r="T3842">
        <f t="shared" ref="T3842:T3905" si="540">R3842-S3842</f>
        <v>55</v>
      </c>
      <c r="U3842">
        <v>55</v>
      </c>
      <c r="V3842">
        <f t="shared" ref="V3842:V3905" si="541">T3842-U3842</f>
        <v>0</v>
      </c>
      <c r="W3842" s="3">
        <f t="shared" ref="W3842:W3905" si="542">IFERROR(S3842/R3842,0)</f>
        <v>8.3333333333333329E-2</v>
      </c>
      <c r="X3842">
        <v>37</v>
      </c>
      <c r="Y3842" s="4">
        <v>4.8</v>
      </c>
      <c r="Z3842" s="4">
        <v>1.4</v>
      </c>
      <c r="AA3842" s="5">
        <v>35667.74</v>
      </c>
      <c r="AB3842" s="5">
        <f t="shared" ref="AB3842:AB3905" si="543">ROUND(U3842*AA3842,2)</f>
        <v>1961725.7</v>
      </c>
      <c r="AC3842" s="5">
        <v>21976.26</v>
      </c>
      <c r="AD3842" s="5">
        <f t="shared" ref="AD3842:AD3905" si="544">ROUND(R3842*AC3842,2)</f>
        <v>1318575.6000000001</v>
      </c>
      <c r="AE3842" s="5">
        <v>106078.77</v>
      </c>
      <c r="AF3842" s="5">
        <v>28097.49</v>
      </c>
      <c r="AG3842" s="5">
        <v>11311.69</v>
      </c>
      <c r="AH3842" s="5">
        <v>2030</v>
      </c>
      <c r="AI3842" s="5">
        <v>20274.62</v>
      </c>
      <c r="AJ3842">
        <v>2</v>
      </c>
      <c r="AK3842" s="5">
        <v>18286.599999999999</v>
      </c>
      <c r="AL3842" s="5">
        <v>0</v>
      </c>
      <c r="AM3842" s="5">
        <v>35472.21</v>
      </c>
      <c r="AN3842">
        <v>4</v>
      </c>
      <c r="AO3842">
        <v>2</v>
      </c>
      <c r="AP3842" t="str">
        <f t="shared" ref="AP3842:AP3905" si="545">IF(AO3842&lt;=AN3842,"Yes","No")</f>
        <v>Yes</v>
      </c>
      <c r="AQ3842">
        <v>2</v>
      </c>
      <c r="AR3842" s="5">
        <f t="shared" ref="AR3842:AR3905" si="546">ROUND(SUM(AD3842:AI3842)+SUM(AK3842:AM3842),2)</f>
        <v>1540126.98</v>
      </c>
      <c r="AS3842" s="5">
        <f t="shared" ref="AS3842:AS3905" si="547">ROUND(AB3842-AR3842,2)</f>
        <v>421598.71999999997</v>
      </c>
      <c r="AT3842" t="s">
        <v>1641</v>
      </c>
      <c r="AU3842" t="s">
        <v>6189</v>
      </c>
      <c r="AV3842" t="s">
        <v>6201</v>
      </c>
      <c r="AW3842" t="s">
        <v>6175</v>
      </c>
      <c r="AX3842" t="s">
        <v>6202</v>
      </c>
      <c r="AY3842">
        <v>62</v>
      </c>
      <c r="AZ3842">
        <v>2</v>
      </c>
      <c r="BA3842">
        <v>0</v>
      </c>
      <c r="BB3842" t="s">
        <v>6168</v>
      </c>
      <c r="BC3842">
        <v>0</v>
      </c>
      <c r="BD3842">
        <v>0</v>
      </c>
      <c r="BE3842" t="s">
        <v>6169</v>
      </c>
      <c r="BF3842" t="s">
        <v>6210</v>
      </c>
      <c r="BG3842">
        <v>1</v>
      </c>
      <c r="BH3842" t="s">
        <v>6186</v>
      </c>
      <c r="BI3842">
        <v>48</v>
      </c>
      <c r="BJ3842" t="s">
        <v>6172</v>
      </c>
      <c r="BK3842">
        <v>0</v>
      </c>
      <c r="BL3842">
        <v>72</v>
      </c>
      <c r="BM3842" s="3">
        <f t="shared" ref="BM3842:BM3905" si="548">IFERROR(R3842/BL3842,0)</f>
        <v>0.83333333333333337</v>
      </c>
    </row>
    <row r="3843" spans="1:65">
      <c r="A3843" t="s">
        <v>3980</v>
      </c>
      <c r="B3843" s="2">
        <v>45890</v>
      </c>
      <c r="C3843" t="s">
        <v>3137</v>
      </c>
      <c r="D3843" t="s">
        <v>3639</v>
      </c>
      <c r="E3843">
        <v>8</v>
      </c>
      <c r="F3843" t="s">
        <v>61</v>
      </c>
      <c r="G3843" t="s">
        <v>79</v>
      </c>
      <c r="H3843" t="s">
        <v>100</v>
      </c>
      <c r="I3843" t="s">
        <v>64</v>
      </c>
      <c r="J3843" t="s">
        <v>53</v>
      </c>
      <c r="K3843" t="s">
        <v>75</v>
      </c>
      <c r="L3843" t="s">
        <v>92</v>
      </c>
      <c r="M3843" t="s">
        <v>56</v>
      </c>
      <c r="N3843" t="s">
        <v>76</v>
      </c>
      <c r="O3843" t="s">
        <v>120</v>
      </c>
      <c r="P3843">
        <v>50</v>
      </c>
      <c r="Q3843">
        <v>51</v>
      </c>
      <c r="R3843">
        <v>52</v>
      </c>
      <c r="S3843">
        <v>1</v>
      </c>
      <c r="T3843">
        <f t="shared" si="540"/>
        <v>51</v>
      </c>
      <c r="U3843">
        <v>50</v>
      </c>
      <c r="V3843">
        <f t="shared" si="541"/>
        <v>1</v>
      </c>
      <c r="W3843" s="3">
        <f t="shared" si="542"/>
        <v>1.9230769230769232E-2</v>
      </c>
      <c r="X3843">
        <v>31</v>
      </c>
      <c r="Y3843" s="4">
        <v>3</v>
      </c>
      <c r="Z3843" s="4">
        <v>1.5</v>
      </c>
      <c r="AA3843" s="5">
        <v>36063.360000000001</v>
      </c>
      <c r="AB3843" s="5">
        <f t="shared" si="543"/>
        <v>1803168</v>
      </c>
      <c r="AC3843" s="5">
        <v>23925.32</v>
      </c>
      <c r="AD3843" s="5">
        <f t="shared" si="544"/>
        <v>1244116.6399999999</v>
      </c>
      <c r="AE3843" s="5">
        <v>86114.53</v>
      </c>
      <c r="AF3843" s="5">
        <v>23727.93</v>
      </c>
      <c r="AG3843" s="5">
        <v>10192.200000000001</v>
      </c>
      <c r="AH3843" s="5">
        <v>2175</v>
      </c>
      <c r="AI3843" s="5">
        <v>3200</v>
      </c>
      <c r="AJ3843">
        <v>0</v>
      </c>
      <c r="AK3843" s="5">
        <v>0</v>
      </c>
      <c r="AL3843" s="5">
        <v>697.57</v>
      </c>
      <c r="AM3843" s="5">
        <v>34687.99</v>
      </c>
      <c r="AN3843">
        <v>4</v>
      </c>
      <c r="AO3843">
        <v>4</v>
      </c>
      <c r="AP3843" t="str">
        <f t="shared" si="545"/>
        <v>Yes</v>
      </c>
      <c r="AQ3843">
        <v>1</v>
      </c>
      <c r="AR3843" s="5">
        <f t="shared" si="546"/>
        <v>1404911.86</v>
      </c>
      <c r="AS3843" s="5">
        <f t="shared" si="547"/>
        <v>398256.14</v>
      </c>
      <c r="AT3843" t="s">
        <v>59</v>
      </c>
      <c r="AU3843" t="s">
        <v>6164</v>
      </c>
      <c r="AV3843" t="s">
        <v>6165</v>
      </c>
      <c r="AW3843" t="s">
        <v>6166</v>
      </c>
      <c r="AX3843" t="s">
        <v>6184</v>
      </c>
      <c r="AY3843">
        <v>50</v>
      </c>
      <c r="AZ3843">
        <v>0</v>
      </c>
      <c r="BA3843">
        <v>11</v>
      </c>
      <c r="BB3843" t="s">
        <v>6180</v>
      </c>
      <c r="BC3843">
        <v>0</v>
      </c>
      <c r="BD3843">
        <v>0</v>
      </c>
      <c r="BE3843" t="s">
        <v>6169</v>
      </c>
      <c r="BF3843" t="s">
        <v>6170</v>
      </c>
      <c r="BG3843">
        <v>1</v>
      </c>
      <c r="BH3843" t="s">
        <v>6186</v>
      </c>
      <c r="BI3843">
        <v>34</v>
      </c>
      <c r="BJ3843" t="s">
        <v>6172</v>
      </c>
      <c r="BK3843">
        <v>0</v>
      </c>
      <c r="BL3843">
        <v>71</v>
      </c>
      <c r="BM3843" s="3">
        <f t="shared" si="548"/>
        <v>0.73239436619718312</v>
      </c>
    </row>
    <row r="3844" spans="1:65">
      <c r="A3844" t="s">
        <v>3981</v>
      </c>
      <c r="B3844" s="2">
        <v>45890</v>
      </c>
      <c r="C3844" t="s">
        <v>3137</v>
      </c>
      <c r="D3844" t="s">
        <v>3639</v>
      </c>
      <c r="E3844">
        <v>8</v>
      </c>
      <c r="F3844" t="s">
        <v>72</v>
      </c>
      <c r="G3844" t="s">
        <v>79</v>
      </c>
      <c r="H3844" t="s">
        <v>159</v>
      </c>
      <c r="I3844" t="s">
        <v>52</v>
      </c>
      <c r="J3844" t="s">
        <v>53</v>
      </c>
      <c r="K3844" t="s">
        <v>66</v>
      </c>
      <c r="L3844" t="s">
        <v>67</v>
      </c>
      <c r="M3844" t="s">
        <v>56</v>
      </c>
      <c r="N3844" t="s">
        <v>94</v>
      </c>
      <c r="O3844" t="s">
        <v>82</v>
      </c>
      <c r="P3844">
        <v>57</v>
      </c>
      <c r="Q3844">
        <v>58</v>
      </c>
      <c r="R3844">
        <v>59</v>
      </c>
      <c r="S3844">
        <v>2</v>
      </c>
      <c r="T3844">
        <f t="shared" si="540"/>
        <v>57</v>
      </c>
      <c r="U3844">
        <v>56</v>
      </c>
      <c r="V3844">
        <f t="shared" si="541"/>
        <v>1</v>
      </c>
      <c r="W3844" s="3">
        <f t="shared" si="542"/>
        <v>3.3898305084745763E-2</v>
      </c>
      <c r="X3844">
        <v>24</v>
      </c>
      <c r="Y3844" s="4">
        <v>6.3</v>
      </c>
      <c r="Z3844" s="4">
        <v>1.8</v>
      </c>
      <c r="AA3844" s="5">
        <v>34274.79</v>
      </c>
      <c r="AB3844" s="5">
        <f t="shared" si="543"/>
        <v>1919388.24</v>
      </c>
      <c r="AC3844" s="5">
        <v>23103</v>
      </c>
      <c r="AD3844" s="5">
        <f t="shared" si="544"/>
        <v>1363077</v>
      </c>
      <c r="AE3844" s="5">
        <v>103697.85</v>
      </c>
      <c r="AF3844" s="5">
        <v>26518.94</v>
      </c>
      <c r="AG3844" s="5">
        <v>8968.98</v>
      </c>
      <c r="AH3844" s="5">
        <v>2610</v>
      </c>
      <c r="AI3844" s="5">
        <v>6400</v>
      </c>
      <c r="AJ3844">
        <v>0</v>
      </c>
      <c r="AK3844" s="5">
        <v>0</v>
      </c>
      <c r="AL3844" s="5">
        <v>656.05</v>
      </c>
      <c r="AM3844" s="5">
        <v>39308.660000000003</v>
      </c>
      <c r="AN3844">
        <v>4</v>
      </c>
      <c r="AO3844">
        <v>4</v>
      </c>
      <c r="AP3844" t="str">
        <f t="shared" si="545"/>
        <v>Yes</v>
      </c>
      <c r="AQ3844">
        <v>1</v>
      </c>
      <c r="AR3844" s="5">
        <f t="shared" si="546"/>
        <v>1551237.48</v>
      </c>
      <c r="AS3844" s="5">
        <f t="shared" si="547"/>
        <v>368150.76</v>
      </c>
      <c r="AT3844" t="s">
        <v>59</v>
      </c>
      <c r="AU3844" t="s">
        <v>6164</v>
      </c>
      <c r="AV3844" t="s">
        <v>6165</v>
      </c>
      <c r="AW3844" t="s">
        <v>6166</v>
      </c>
      <c r="AX3844" t="s">
        <v>6184</v>
      </c>
      <c r="AY3844">
        <v>57</v>
      </c>
      <c r="AZ3844">
        <v>0</v>
      </c>
      <c r="BA3844">
        <v>15</v>
      </c>
      <c r="BB3844" t="s">
        <v>6198</v>
      </c>
      <c r="BC3844">
        <v>0</v>
      </c>
      <c r="BD3844">
        <v>0</v>
      </c>
      <c r="BE3844" t="s">
        <v>6169</v>
      </c>
      <c r="BF3844" t="s">
        <v>6170</v>
      </c>
      <c r="BG3844">
        <v>0</v>
      </c>
      <c r="BH3844" t="s">
        <v>6171</v>
      </c>
      <c r="BI3844">
        <v>58</v>
      </c>
      <c r="BJ3844" t="s">
        <v>6187</v>
      </c>
      <c r="BK3844">
        <v>0</v>
      </c>
      <c r="BL3844">
        <v>73</v>
      </c>
      <c r="BM3844" s="3">
        <f t="shared" si="548"/>
        <v>0.80821917808219179</v>
      </c>
    </row>
    <row r="3845" spans="1:65">
      <c r="A3845" t="s">
        <v>3982</v>
      </c>
      <c r="B3845" s="2">
        <v>45890</v>
      </c>
      <c r="C3845" t="s">
        <v>3137</v>
      </c>
      <c r="D3845" t="s">
        <v>3639</v>
      </c>
      <c r="E3845">
        <v>8</v>
      </c>
      <c r="F3845" t="s">
        <v>61</v>
      </c>
      <c r="G3845" t="s">
        <v>50</v>
      </c>
      <c r="H3845" t="s">
        <v>170</v>
      </c>
      <c r="I3845" t="s">
        <v>64</v>
      </c>
      <c r="J3845" t="s">
        <v>81</v>
      </c>
      <c r="K3845" t="s">
        <v>54</v>
      </c>
      <c r="L3845" t="s">
        <v>55</v>
      </c>
      <c r="M3845" t="s">
        <v>56</v>
      </c>
      <c r="N3845" t="s">
        <v>76</v>
      </c>
      <c r="O3845" t="s">
        <v>70</v>
      </c>
      <c r="P3845">
        <v>36</v>
      </c>
      <c r="Q3845">
        <v>38</v>
      </c>
      <c r="R3845">
        <v>36</v>
      </c>
      <c r="S3845">
        <v>1</v>
      </c>
      <c r="T3845">
        <f t="shared" si="540"/>
        <v>35</v>
      </c>
      <c r="U3845">
        <v>34</v>
      </c>
      <c r="V3845">
        <f t="shared" si="541"/>
        <v>1</v>
      </c>
      <c r="W3845" s="3">
        <f t="shared" si="542"/>
        <v>2.7777777777777776E-2</v>
      </c>
      <c r="X3845">
        <v>21</v>
      </c>
      <c r="Y3845" s="4">
        <v>8.3000000000000007</v>
      </c>
      <c r="Z3845" s="4">
        <v>1.1000000000000001</v>
      </c>
      <c r="AA3845" s="5">
        <v>84983.88</v>
      </c>
      <c r="AB3845" s="5">
        <f t="shared" si="543"/>
        <v>2889451.92</v>
      </c>
      <c r="AC3845" s="5">
        <v>52719.25</v>
      </c>
      <c r="AD3845" s="5">
        <f t="shared" si="544"/>
        <v>1897893</v>
      </c>
      <c r="AE3845" s="5">
        <v>105861.28</v>
      </c>
      <c r="AF3845" s="5">
        <v>31092.18</v>
      </c>
      <c r="AG3845" s="5">
        <v>8580.93</v>
      </c>
      <c r="AH3845" s="5">
        <v>1595</v>
      </c>
      <c r="AI3845" s="5">
        <v>6800</v>
      </c>
      <c r="AJ3845">
        <v>0</v>
      </c>
      <c r="AK3845" s="5">
        <v>0</v>
      </c>
      <c r="AL3845" s="5">
        <v>1569.63</v>
      </c>
      <c r="AM3845" s="5">
        <v>24990.13</v>
      </c>
      <c r="AN3845">
        <v>4</v>
      </c>
      <c r="AO3845">
        <v>5</v>
      </c>
      <c r="AP3845" t="str">
        <f t="shared" si="545"/>
        <v>No</v>
      </c>
      <c r="AQ3845">
        <v>2</v>
      </c>
      <c r="AR3845" s="5">
        <f t="shared" si="546"/>
        <v>2078382.15</v>
      </c>
      <c r="AS3845" s="5">
        <f t="shared" si="547"/>
        <v>811069.77</v>
      </c>
      <c r="AT3845" t="s">
        <v>59</v>
      </c>
      <c r="AU3845" t="s">
        <v>6164</v>
      </c>
      <c r="AV3845" t="s">
        <v>6165</v>
      </c>
      <c r="AW3845" t="s">
        <v>6166</v>
      </c>
      <c r="AX3845" t="s">
        <v>6177</v>
      </c>
      <c r="AY3845">
        <v>39</v>
      </c>
      <c r="AZ3845">
        <v>0</v>
      </c>
      <c r="BA3845">
        <v>16</v>
      </c>
      <c r="BB3845" t="s">
        <v>6198</v>
      </c>
      <c r="BC3845">
        <v>1</v>
      </c>
      <c r="BD3845">
        <v>0</v>
      </c>
      <c r="BE3845" t="s">
        <v>6196</v>
      </c>
      <c r="BF3845" t="s">
        <v>6170</v>
      </c>
      <c r="BG3845">
        <v>1</v>
      </c>
      <c r="BH3845" t="s">
        <v>6186</v>
      </c>
      <c r="BI3845">
        <v>20</v>
      </c>
      <c r="BJ3845" t="s">
        <v>6172</v>
      </c>
      <c r="BK3845">
        <v>0</v>
      </c>
      <c r="BL3845">
        <v>50</v>
      </c>
      <c r="BM3845" s="3">
        <f t="shared" si="548"/>
        <v>0.72</v>
      </c>
    </row>
    <row r="3846" spans="1:65">
      <c r="A3846" t="s">
        <v>3983</v>
      </c>
      <c r="B3846" s="2">
        <v>45890</v>
      </c>
      <c r="C3846" t="s">
        <v>3137</v>
      </c>
      <c r="D3846" t="s">
        <v>3639</v>
      </c>
      <c r="E3846">
        <v>8</v>
      </c>
      <c r="F3846" t="s">
        <v>61</v>
      </c>
      <c r="G3846" t="s">
        <v>62</v>
      </c>
      <c r="H3846" t="s">
        <v>104</v>
      </c>
      <c r="I3846" t="s">
        <v>52</v>
      </c>
      <c r="J3846" t="s">
        <v>53</v>
      </c>
      <c r="K3846" t="s">
        <v>75</v>
      </c>
      <c r="L3846" t="s">
        <v>92</v>
      </c>
      <c r="M3846" t="s">
        <v>56</v>
      </c>
      <c r="N3846" t="s">
        <v>69</v>
      </c>
      <c r="O3846" t="s">
        <v>120</v>
      </c>
      <c r="P3846">
        <v>60</v>
      </c>
      <c r="Q3846">
        <v>63</v>
      </c>
      <c r="R3846">
        <v>62</v>
      </c>
      <c r="S3846">
        <v>2</v>
      </c>
      <c r="T3846">
        <f t="shared" si="540"/>
        <v>60</v>
      </c>
      <c r="U3846">
        <v>58</v>
      </c>
      <c r="V3846">
        <f t="shared" si="541"/>
        <v>2</v>
      </c>
      <c r="W3846" s="3">
        <f t="shared" si="542"/>
        <v>3.2258064516129031E-2</v>
      </c>
      <c r="X3846">
        <v>18</v>
      </c>
      <c r="Y3846" s="4">
        <v>0</v>
      </c>
      <c r="Z3846" s="4">
        <v>1.3</v>
      </c>
      <c r="AA3846" s="5">
        <v>35583.699999999997</v>
      </c>
      <c r="AB3846" s="5">
        <f t="shared" si="543"/>
        <v>2063854.6</v>
      </c>
      <c r="AC3846" s="5">
        <v>23809.26</v>
      </c>
      <c r="AD3846" s="5">
        <f t="shared" si="544"/>
        <v>1476174.12</v>
      </c>
      <c r="AE3846" s="5">
        <v>110048.94</v>
      </c>
      <c r="AF3846" s="5">
        <v>26669.27</v>
      </c>
      <c r="AG3846" s="5">
        <v>8925.34</v>
      </c>
      <c r="AH3846" s="5">
        <v>1885</v>
      </c>
      <c r="AI3846" s="5">
        <v>6400</v>
      </c>
      <c r="AJ3846">
        <v>0</v>
      </c>
      <c r="AK3846" s="5">
        <v>0</v>
      </c>
      <c r="AL3846" s="5">
        <v>1324.06</v>
      </c>
      <c r="AM3846" s="5">
        <v>36392.559999999998</v>
      </c>
      <c r="AN3846">
        <v>4</v>
      </c>
      <c r="AO3846">
        <v>2</v>
      </c>
      <c r="AP3846" t="str">
        <f t="shared" si="545"/>
        <v>Yes</v>
      </c>
      <c r="AQ3846">
        <v>1</v>
      </c>
      <c r="AR3846" s="5">
        <f t="shared" si="546"/>
        <v>1667819.29</v>
      </c>
      <c r="AS3846" s="5">
        <f t="shared" si="547"/>
        <v>396035.31</v>
      </c>
      <c r="AT3846" t="s">
        <v>59</v>
      </c>
      <c r="AU3846" t="s">
        <v>6164</v>
      </c>
      <c r="AV3846" t="s">
        <v>6165</v>
      </c>
      <c r="AW3846" t="s">
        <v>6166</v>
      </c>
      <c r="AX3846" t="s">
        <v>6167</v>
      </c>
      <c r="AY3846">
        <v>63</v>
      </c>
      <c r="AZ3846">
        <v>0</v>
      </c>
      <c r="BA3846">
        <v>19</v>
      </c>
      <c r="BB3846" t="s">
        <v>6191</v>
      </c>
      <c r="BC3846">
        <v>0</v>
      </c>
      <c r="BD3846">
        <v>0</v>
      </c>
      <c r="BE3846" t="s">
        <v>6169</v>
      </c>
      <c r="BF3846" t="s">
        <v>6170</v>
      </c>
      <c r="BG3846">
        <v>0</v>
      </c>
      <c r="BH3846" t="s">
        <v>6171</v>
      </c>
      <c r="BI3846">
        <v>17</v>
      </c>
      <c r="BJ3846" t="s">
        <v>6172</v>
      </c>
      <c r="BK3846">
        <v>0</v>
      </c>
      <c r="BL3846">
        <v>77</v>
      </c>
      <c r="BM3846" s="3">
        <f t="shared" si="548"/>
        <v>0.80519480519480524</v>
      </c>
    </row>
    <row r="3847" spans="1:65">
      <c r="A3847" t="s">
        <v>3984</v>
      </c>
      <c r="B3847" s="2">
        <v>45890</v>
      </c>
      <c r="C3847" t="s">
        <v>3137</v>
      </c>
      <c r="D3847" t="s">
        <v>3639</v>
      </c>
      <c r="E3847">
        <v>8</v>
      </c>
      <c r="F3847" t="s">
        <v>78</v>
      </c>
      <c r="G3847" t="s">
        <v>50</v>
      </c>
      <c r="H3847" t="s">
        <v>185</v>
      </c>
      <c r="I3847" t="s">
        <v>74</v>
      </c>
      <c r="J3847" t="s">
        <v>53</v>
      </c>
      <c r="K3847" t="s">
        <v>75</v>
      </c>
      <c r="L3847" t="s">
        <v>67</v>
      </c>
      <c r="M3847" t="s">
        <v>56</v>
      </c>
      <c r="N3847" t="s">
        <v>69</v>
      </c>
      <c r="O3847" t="s">
        <v>70</v>
      </c>
      <c r="P3847">
        <v>55</v>
      </c>
      <c r="Q3847">
        <v>57</v>
      </c>
      <c r="R3847">
        <v>56</v>
      </c>
      <c r="S3847">
        <v>2</v>
      </c>
      <c r="T3847">
        <f t="shared" si="540"/>
        <v>54</v>
      </c>
      <c r="U3847">
        <v>54</v>
      </c>
      <c r="V3847">
        <f t="shared" si="541"/>
        <v>0</v>
      </c>
      <c r="W3847" s="3">
        <f t="shared" si="542"/>
        <v>3.5714285714285712E-2</v>
      </c>
      <c r="X3847">
        <v>43</v>
      </c>
      <c r="Y3847" s="4">
        <v>3.6</v>
      </c>
      <c r="Z3847" s="4">
        <v>1.8</v>
      </c>
      <c r="AA3847" s="5">
        <v>35980.800000000003</v>
      </c>
      <c r="AB3847" s="5">
        <f t="shared" si="543"/>
        <v>1942963.2</v>
      </c>
      <c r="AC3847" s="5">
        <v>22845.78</v>
      </c>
      <c r="AD3847" s="5">
        <f t="shared" si="544"/>
        <v>1279363.68</v>
      </c>
      <c r="AE3847" s="5">
        <v>94959.25</v>
      </c>
      <c r="AF3847" s="5">
        <v>27800.98</v>
      </c>
      <c r="AG3847" s="5">
        <v>10411.040000000001</v>
      </c>
      <c r="AH3847" s="5">
        <v>2610</v>
      </c>
      <c r="AI3847" s="5">
        <v>6400</v>
      </c>
      <c r="AJ3847">
        <v>0</v>
      </c>
      <c r="AK3847" s="5">
        <v>0</v>
      </c>
      <c r="AL3847" s="5">
        <v>0</v>
      </c>
      <c r="AM3847" s="5">
        <v>34684.15</v>
      </c>
      <c r="AN3847">
        <v>4</v>
      </c>
      <c r="AO3847">
        <v>4</v>
      </c>
      <c r="AP3847" t="str">
        <f t="shared" si="545"/>
        <v>Yes</v>
      </c>
      <c r="AQ3847">
        <v>0</v>
      </c>
      <c r="AR3847" s="5">
        <f t="shared" si="546"/>
        <v>1456229.1</v>
      </c>
      <c r="AS3847" s="5">
        <f t="shared" si="547"/>
        <v>486734.1</v>
      </c>
      <c r="AT3847" t="s">
        <v>59</v>
      </c>
      <c r="AU3847" t="s">
        <v>6164</v>
      </c>
      <c r="AV3847" t="s">
        <v>6165</v>
      </c>
      <c r="AW3847" t="s">
        <v>6166</v>
      </c>
      <c r="AX3847" t="s">
        <v>6167</v>
      </c>
      <c r="AY3847">
        <v>58</v>
      </c>
      <c r="AZ3847">
        <v>0</v>
      </c>
      <c r="BA3847">
        <v>0</v>
      </c>
      <c r="BB3847" t="s">
        <v>6168</v>
      </c>
      <c r="BC3847">
        <v>0</v>
      </c>
      <c r="BD3847">
        <v>0</v>
      </c>
      <c r="BE3847" t="s">
        <v>6169</v>
      </c>
      <c r="BF3847" t="s">
        <v>6170</v>
      </c>
      <c r="BG3847">
        <v>0</v>
      </c>
      <c r="BH3847" t="s">
        <v>6171</v>
      </c>
      <c r="BI3847">
        <v>22</v>
      </c>
      <c r="BJ3847" t="s">
        <v>6172</v>
      </c>
      <c r="BK3847">
        <v>0</v>
      </c>
      <c r="BL3847">
        <v>74</v>
      </c>
      <c r="BM3847" s="3">
        <f t="shared" si="548"/>
        <v>0.7567567567567568</v>
      </c>
    </row>
    <row r="3848" spans="1:65">
      <c r="A3848" t="s">
        <v>3985</v>
      </c>
      <c r="B3848" s="2">
        <v>45891</v>
      </c>
      <c r="C3848" t="s">
        <v>3137</v>
      </c>
      <c r="D3848" t="s">
        <v>3639</v>
      </c>
      <c r="E3848">
        <v>8</v>
      </c>
      <c r="F3848" t="s">
        <v>61</v>
      </c>
      <c r="G3848" t="s">
        <v>62</v>
      </c>
      <c r="H3848" t="s">
        <v>96</v>
      </c>
      <c r="I3848" t="s">
        <v>74</v>
      </c>
      <c r="J3848" t="s">
        <v>81</v>
      </c>
      <c r="K3848" t="s">
        <v>54</v>
      </c>
      <c r="L3848" t="s">
        <v>67</v>
      </c>
      <c r="M3848" t="s">
        <v>56</v>
      </c>
      <c r="N3848" t="s">
        <v>57</v>
      </c>
      <c r="O3848" t="s">
        <v>70</v>
      </c>
      <c r="P3848">
        <v>35</v>
      </c>
      <c r="Q3848">
        <v>36</v>
      </c>
      <c r="R3848">
        <v>35</v>
      </c>
      <c r="S3848">
        <v>1</v>
      </c>
      <c r="T3848">
        <f t="shared" si="540"/>
        <v>34</v>
      </c>
      <c r="U3848">
        <v>34</v>
      </c>
      <c r="V3848">
        <f t="shared" si="541"/>
        <v>0</v>
      </c>
      <c r="W3848" s="3">
        <f t="shared" si="542"/>
        <v>2.8571428571428571E-2</v>
      </c>
      <c r="X3848">
        <v>17</v>
      </c>
      <c r="Y3848" s="4">
        <v>4</v>
      </c>
      <c r="Z3848" s="4">
        <v>1.1000000000000001</v>
      </c>
      <c r="AA3848" s="5">
        <v>84609.52</v>
      </c>
      <c r="AB3848" s="5">
        <f t="shared" si="543"/>
        <v>2876723.68</v>
      </c>
      <c r="AC3848" s="5">
        <v>51507.34</v>
      </c>
      <c r="AD3848" s="5">
        <f t="shared" si="544"/>
        <v>1802756.9</v>
      </c>
      <c r="AE3848" s="5">
        <v>107442.05</v>
      </c>
      <c r="AF3848" s="5">
        <v>28571.06</v>
      </c>
      <c r="AG3848" s="5">
        <v>8537.25</v>
      </c>
      <c r="AH3848" s="5">
        <v>1595</v>
      </c>
      <c r="AI3848" s="5">
        <v>6800</v>
      </c>
      <c r="AJ3848">
        <v>0</v>
      </c>
      <c r="AK3848" s="5">
        <v>0</v>
      </c>
      <c r="AL3848" s="5">
        <v>0</v>
      </c>
      <c r="AM3848" s="5">
        <v>23179.759999999998</v>
      </c>
      <c r="AN3848">
        <v>4</v>
      </c>
      <c r="AO3848">
        <v>3</v>
      </c>
      <c r="AP3848" t="str">
        <f t="shared" si="545"/>
        <v>Yes</v>
      </c>
      <c r="AQ3848">
        <v>1</v>
      </c>
      <c r="AR3848" s="5">
        <f t="shared" si="546"/>
        <v>1978882.02</v>
      </c>
      <c r="AS3848" s="5">
        <f t="shared" si="547"/>
        <v>897841.66</v>
      </c>
      <c r="AT3848" t="s">
        <v>116</v>
      </c>
      <c r="AU3848" t="s">
        <v>6164</v>
      </c>
      <c r="AV3848" t="s">
        <v>6165</v>
      </c>
      <c r="AW3848" t="s">
        <v>6166</v>
      </c>
      <c r="AX3848" t="s">
        <v>6167</v>
      </c>
      <c r="AY3848">
        <v>38</v>
      </c>
      <c r="AZ3848">
        <v>0</v>
      </c>
      <c r="BA3848">
        <v>0</v>
      </c>
      <c r="BB3848" t="s">
        <v>6168</v>
      </c>
      <c r="BC3848">
        <v>0</v>
      </c>
      <c r="BD3848">
        <v>0</v>
      </c>
      <c r="BE3848" t="s">
        <v>6169</v>
      </c>
      <c r="BF3848" t="s">
        <v>6170</v>
      </c>
      <c r="BG3848">
        <v>0</v>
      </c>
      <c r="BH3848" t="s">
        <v>6171</v>
      </c>
      <c r="BI3848">
        <v>29</v>
      </c>
      <c r="BJ3848" t="s">
        <v>6172</v>
      </c>
      <c r="BK3848">
        <v>0</v>
      </c>
      <c r="BL3848">
        <v>45</v>
      </c>
      <c r="BM3848" s="3">
        <f t="shared" si="548"/>
        <v>0.77777777777777779</v>
      </c>
    </row>
    <row r="3849" spans="1:65">
      <c r="A3849" t="s">
        <v>3986</v>
      </c>
      <c r="B3849" s="2">
        <v>45891</v>
      </c>
      <c r="C3849" t="s">
        <v>3137</v>
      </c>
      <c r="D3849" t="s">
        <v>3639</v>
      </c>
      <c r="E3849">
        <v>8</v>
      </c>
      <c r="F3849" t="s">
        <v>72</v>
      </c>
      <c r="G3849" t="s">
        <v>50</v>
      </c>
      <c r="H3849" t="s">
        <v>119</v>
      </c>
      <c r="I3849" t="s">
        <v>64</v>
      </c>
      <c r="J3849" t="s">
        <v>65</v>
      </c>
      <c r="K3849" t="s">
        <v>75</v>
      </c>
      <c r="L3849" t="s">
        <v>67</v>
      </c>
      <c r="M3849" t="s">
        <v>68</v>
      </c>
      <c r="N3849" t="s">
        <v>76</v>
      </c>
      <c r="O3849" t="s">
        <v>58</v>
      </c>
      <c r="P3849">
        <v>44</v>
      </c>
      <c r="Q3849">
        <v>46</v>
      </c>
      <c r="R3849">
        <v>48</v>
      </c>
      <c r="S3849">
        <v>2</v>
      </c>
      <c r="T3849">
        <f t="shared" si="540"/>
        <v>46</v>
      </c>
      <c r="U3849">
        <v>44</v>
      </c>
      <c r="V3849">
        <f t="shared" si="541"/>
        <v>2</v>
      </c>
      <c r="W3849" s="3">
        <f t="shared" si="542"/>
        <v>4.1666666666666664E-2</v>
      </c>
      <c r="X3849">
        <v>26</v>
      </c>
      <c r="Y3849" s="4">
        <v>1.8</v>
      </c>
      <c r="Z3849" s="4">
        <v>1.1000000000000001</v>
      </c>
      <c r="AA3849" s="5">
        <v>51398.16</v>
      </c>
      <c r="AB3849" s="5">
        <f t="shared" si="543"/>
        <v>2261519.04</v>
      </c>
      <c r="AC3849" s="5">
        <v>32557.51</v>
      </c>
      <c r="AD3849" s="5">
        <f t="shared" si="544"/>
        <v>1562760.48</v>
      </c>
      <c r="AE3849" s="5">
        <v>103230.66</v>
      </c>
      <c r="AF3849" s="5">
        <v>29445.55</v>
      </c>
      <c r="AG3849" s="5">
        <v>9450.64</v>
      </c>
      <c r="AH3849" s="5">
        <v>1595</v>
      </c>
      <c r="AI3849" s="5">
        <v>9200</v>
      </c>
      <c r="AJ3849">
        <v>1</v>
      </c>
      <c r="AK3849" s="5">
        <v>14486.16</v>
      </c>
      <c r="AL3849" s="5">
        <v>1903.34</v>
      </c>
      <c r="AM3849" s="5">
        <v>32726.2</v>
      </c>
      <c r="AN3849">
        <v>4</v>
      </c>
      <c r="AO3849">
        <v>5</v>
      </c>
      <c r="AP3849" t="str">
        <f t="shared" si="545"/>
        <v>No</v>
      </c>
      <c r="AQ3849">
        <v>3</v>
      </c>
      <c r="AR3849" s="5">
        <f t="shared" si="546"/>
        <v>1764798.03</v>
      </c>
      <c r="AS3849" s="5">
        <f t="shared" si="547"/>
        <v>496721.01</v>
      </c>
      <c r="AT3849" t="s">
        <v>59</v>
      </c>
      <c r="AU3849" t="s">
        <v>6189</v>
      </c>
      <c r="AV3849" t="s">
        <v>6201</v>
      </c>
      <c r="AW3849" t="s">
        <v>6175</v>
      </c>
      <c r="AX3849" t="s">
        <v>6184</v>
      </c>
      <c r="AY3849">
        <v>47</v>
      </c>
      <c r="AZ3849">
        <v>0</v>
      </c>
      <c r="BA3849">
        <v>14</v>
      </c>
      <c r="BB3849" t="s">
        <v>6180</v>
      </c>
      <c r="BC3849">
        <v>0</v>
      </c>
      <c r="BD3849">
        <v>1</v>
      </c>
      <c r="BE3849" t="s">
        <v>6188</v>
      </c>
      <c r="BF3849" t="s">
        <v>6210</v>
      </c>
      <c r="BG3849">
        <v>0</v>
      </c>
      <c r="BH3849" t="s">
        <v>6171</v>
      </c>
      <c r="BI3849">
        <v>49</v>
      </c>
      <c r="BJ3849" t="s">
        <v>6172</v>
      </c>
      <c r="BK3849">
        <v>0</v>
      </c>
      <c r="BL3849">
        <v>64</v>
      </c>
      <c r="BM3849" s="3">
        <f t="shared" si="548"/>
        <v>0.75</v>
      </c>
    </row>
    <row r="3850" spans="1:65">
      <c r="A3850" t="s">
        <v>3987</v>
      </c>
      <c r="B3850" s="2">
        <v>45891</v>
      </c>
      <c r="C3850" t="s">
        <v>3137</v>
      </c>
      <c r="D3850" t="s">
        <v>3639</v>
      </c>
      <c r="E3850">
        <v>8</v>
      </c>
      <c r="F3850" t="s">
        <v>78</v>
      </c>
      <c r="G3850" t="s">
        <v>50</v>
      </c>
      <c r="H3850" t="s">
        <v>173</v>
      </c>
      <c r="I3850" t="s">
        <v>64</v>
      </c>
      <c r="J3850" t="s">
        <v>65</v>
      </c>
      <c r="K3850" t="s">
        <v>66</v>
      </c>
      <c r="L3850" t="s">
        <v>92</v>
      </c>
      <c r="M3850" t="s">
        <v>56</v>
      </c>
      <c r="N3850" t="s">
        <v>94</v>
      </c>
      <c r="O3850" t="s">
        <v>70</v>
      </c>
      <c r="P3850">
        <v>55</v>
      </c>
      <c r="Q3850">
        <v>56</v>
      </c>
      <c r="R3850">
        <v>54</v>
      </c>
      <c r="S3850">
        <v>1</v>
      </c>
      <c r="T3850">
        <f t="shared" si="540"/>
        <v>53</v>
      </c>
      <c r="U3850">
        <v>53</v>
      </c>
      <c r="V3850">
        <f t="shared" si="541"/>
        <v>0</v>
      </c>
      <c r="W3850" s="3">
        <f t="shared" si="542"/>
        <v>1.8518518518518517E-2</v>
      </c>
      <c r="X3850">
        <v>12</v>
      </c>
      <c r="Y3850" s="4">
        <v>6.4</v>
      </c>
      <c r="Z3850" s="4">
        <v>1.1000000000000001</v>
      </c>
      <c r="AA3850" s="5">
        <v>48357.91</v>
      </c>
      <c r="AB3850" s="5">
        <f t="shared" si="543"/>
        <v>2562969.23</v>
      </c>
      <c r="AC3850" s="5">
        <v>35373.06</v>
      </c>
      <c r="AD3850" s="5">
        <f t="shared" si="544"/>
        <v>1910145.24</v>
      </c>
      <c r="AE3850" s="5">
        <v>117479.82</v>
      </c>
      <c r="AF3850" s="5">
        <v>35977.160000000003</v>
      </c>
      <c r="AG3850" s="5">
        <v>7593.92</v>
      </c>
      <c r="AH3850" s="5">
        <v>1595</v>
      </c>
      <c r="AI3850" s="5">
        <v>4600</v>
      </c>
      <c r="AJ3850">
        <v>0</v>
      </c>
      <c r="AK3850" s="5">
        <v>0</v>
      </c>
      <c r="AL3850" s="5">
        <v>0</v>
      </c>
      <c r="AM3850" s="5">
        <v>34045.11</v>
      </c>
      <c r="AN3850">
        <v>4</v>
      </c>
      <c r="AO3850">
        <v>3</v>
      </c>
      <c r="AP3850" t="str">
        <f t="shared" si="545"/>
        <v>Yes</v>
      </c>
      <c r="AQ3850">
        <v>0</v>
      </c>
      <c r="AR3850" s="5">
        <f t="shared" si="546"/>
        <v>2111436.25</v>
      </c>
      <c r="AS3850" s="5">
        <f t="shared" si="547"/>
        <v>451532.98</v>
      </c>
      <c r="AT3850" t="s">
        <v>59</v>
      </c>
      <c r="AU3850" t="s">
        <v>6164</v>
      </c>
      <c r="AV3850" t="s">
        <v>6165</v>
      </c>
      <c r="AW3850" t="s">
        <v>6166</v>
      </c>
      <c r="AX3850" t="s">
        <v>6167</v>
      </c>
      <c r="AY3850">
        <v>55</v>
      </c>
      <c r="AZ3850">
        <v>0</v>
      </c>
      <c r="BA3850">
        <v>0</v>
      </c>
      <c r="BB3850" t="s">
        <v>6168</v>
      </c>
      <c r="BC3850">
        <v>0</v>
      </c>
      <c r="BD3850">
        <v>0</v>
      </c>
      <c r="BE3850" t="s">
        <v>6169</v>
      </c>
      <c r="BF3850" t="s">
        <v>6170</v>
      </c>
      <c r="BG3850">
        <v>3</v>
      </c>
      <c r="BH3850" t="s">
        <v>6209</v>
      </c>
      <c r="BI3850">
        <v>84</v>
      </c>
      <c r="BJ3850" t="s">
        <v>6193</v>
      </c>
      <c r="BK3850">
        <v>0</v>
      </c>
      <c r="BL3850">
        <v>64</v>
      </c>
      <c r="BM3850" s="3">
        <f t="shared" si="548"/>
        <v>0.84375</v>
      </c>
    </row>
    <row r="3851" spans="1:65">
      <c r="A3851" t="s">
        <v>3988</v>
      </c>
      <c r="B3851" s="2">
        <v>45891</v>
      </c>
      <c r="C3851" t="s">
        <v>3137</v>
      </c>
      <c r="D3851" t="s">
        <v>3639</v>
      </c>
      <c r="E3851">
        <v>8</v>
      </c>
      <c r="F3851" t="s">
        <v>78</v>
      </c>
      <c r="G3851" t="s">
        <v>50</v>
      </c>
      <c r="H3851" t="s">
        <v>185</v>
      </c>
      <c r="I3851" t="s">
        <v>52</v>
      </c>
      <c r="J3851" t="s">
        <v>65</v>
      </c>
      <c r="K3851" t="s">
        <v>66</v>
      </c>
      <c r="L3851" t="s">
        <v>87</v>
      </c>
      <c r="M3851" t="s">
        <v>56</v>
      </c>
      <c r="N3851" t="s">
        <v>76</v>
      </c>
      <c r="O3851" t="s">
        <v>58</v>
      </c>
      <c r="P3851">
        <v>55</v>
      </c>
      <c r="Q3851">
        <v>59</v>
      </c>
      <c r="R3851">
        <v>57</v>
      </c>
      <c r="S3851">
        <v>1</v>
      </c>
      <c r="T3851">
        <f t="shared" si="540"/>
        <v>56</v>
      </c>
      <c r="U3851">
        <v>53</v>
      </c>
      <c r="V3851">
        <f t="shared" si="541"/>
        <v>3</v>
      </c>
      <c r="W3851" s="3">
        <f t="shared" si="542"/>
        <v>1.7543859649122806E-2</v>
      </c>
      <c r="X3851">
        <v>28</v>
      </c>
      <c r="Y3851" s="4">
        <v>12.1</v>
      </c>
      <c r="Z3851" s="4">
        <v>1.9</v>
      </c>
      <c r="AA3851" s="5">
        <v>48447.17</v>
      </c>
      <c r="AB3851" s="5">
        <f t="shared" si="543"/>
        <v>2567700.0099999998</v>
      </c>
      <c r="AC3851" s="5">
        <v>35964.980000000003</v>
      </c>
      <c r="AD3851" s="5">
        <f t="shared" si="544"/>
        <v>2050003.86</v>
      </c>
      <c r="AE3851" s="5">
        <v>131497.23000000001</v>
      </c>
      <c r="AF3851" s="5">
        <v>39512.44</v>
      </c>
      <c r="AG3851" s="5">
        <v>9231.3799999999992</v>
      </c>
      <c r="AH3851" s="5">
        <v>2755</v>
      </c>
      <c r="AI3851" s="5">
        <v>4600</v>
      </c>
      <c r="AJ3851">
        <v>0</v>
      </c>
      <c r="AK3851" s="5">
        <v>0</v>
      </c>
      <c r="AL3851" s="5">
        <v>3023.78</v>
      </c>
      <c r="AM3851" s="5">
        <v>36810.949999999997</v>
      </c>
      <c r="AN3851">
        <v>4</v>
      </c>
      <c r="AO3851">
        <v>4</v>
      </c>
      <c r="AP3851" t="str">
        <f t="shared" si="545"/>
        <v>Yes</v>
      </c>
      <c r="AQ3851">
        <v>1</v>
      </c>
      <c r="AR3851" s="5">
        <f t="shared" si="546"/>
        <v>2277434.64</v>
      </c>
      <c r="AS3851" s="5">
        <f t="shared" si="547"/>
        <v>290265.37</v>
      </c>
      <c r="AT3851" t="s">
        <v>59</v>
      </c>
      <c r="AU3851" t="s">
        <v>6164</v>
      </c>
      <c r="AV3851" t="s">
        <v>6165</v>
      </c>
      <c r="AW3851" t="s">
        <v>6166</v>
      </c>
      <c r="AX3851" t="s">
        <v>6177</v>
      </c>
      <c r="AY3851">
        <v>59</v>
      </c>
      <c r="AZ3851">
        <v>1</v>
      </c>
      <c r="BA3851">
        <v>18</v>
      </c>
      <c r="BB3851" t="s">
        <v>6180</v>
      </c>
      <c r="BC3851">
        <v>0</v>
      </c>
      <c r="BD3851">
        <v>0</v>
      </c>
      <c r="BE3851" t="s">
        <v>6169</v>
      </c>
      <c r="BF3851" t="s">
        <v>6170</v>
      </c>
      <c r="BG3851">
        <v>0</v>
      </c>
      <c r="BH3851" t="s">
        <v>6171</v>
      </c>
      <c r="BI3851">
        <v>31</v>
      </c>
      <c r="BJ3851" t="s">
        <v>6172</v>
      </c>
      <c r="BK3851">
        <v>0</v>
      </c>
      <c r="BL3851">
        <v>64</v>
      </c>
      <c r="BM3851" s="3">
        <f t="shared" si="548"/>
        <v>0.890625</v>
      </c>
    </row>
    <row r="3852" spans="1:65">
      <c r="A3852" t="s">
        <v>3989</v>
      </c>
      <c r="B3852" s="2">
        <v>45891</v>
      </c>
      <c r="C3852" t="s">
        <v>3137</v>
      </c>
      <c r="D3852" t="s">
        <v>3639</v>
      </c>
      <c r="E3852">
        <v>8</v>
      </c>
      <c r="F3852" t="s">
        <v>78</v>
      </c>
      <c r="G3852" t="s">
        <v>62</v>
      </c>
      <c r="H3852" t="s">
        <v>168</v>
      </c>
      <c r="I3852" t="s">
        <v>52</v>
      </c>
      <c r="J3852" t="s">
        <v>53</v>
      </c>
      <c r="K3852" t="s">
        <v>75</v>
      </c>
      <c r="L3852" t="s">
        <v>92</v>
      </c>
      <c r="M3852" t="s">
        <v>56</v>
      </c>
      <c r="N3852" t="s">
        <v>69</v>
      </c>
      <c r="O3852" t="s">
        <v>70</v>
      </c>
      <c r="P3852">
        <v>64</v>
      </c>
      <c r="Q3852">
        <v>66</v>
      </c>
      <c r="R3852">
        <v>64</v>
      </c>
      <c r="S3852">
        <v>2</v>
      </c>
      <c r="T3852">
        <f t="shared" si="540"/>
        <v>62</v>
      </c>
      <c r="U3852">
        <v>62</v>
      </c>
      <c r="V3852">
        <f t="shared" si="541"/>
        <v>0</v>
      </c>
      <c r="W3852" s="3">
        <f t="shared" si="542"/>
        <v>3.125E-2</v>
      </c>
      <c r="X3852">
        <v>42</v>
      </c>
      <c r="Y3852" s="4">
        <v>0</v>
      </c>
      <c r="Z3852" s="4">
        <v>1.2</v>
      </c>
      <c r="AA3852" s="5">
        <v>36098.58</v>
      </c>
      <c r="AB3852" s="5">
        <f t="shared" si="543"/>
        <v>2238111.96</v>
      </c>
      <c r="AC3852" s="5">
        <v>23914.14</v>
      </c>
      <c r="AD3852" s="5">
        <f t="shared" si="544"/>
        <v>1530504.96</v>
      </c>
      <c r="AE3852" s="5">
        <v>115446.54</v>
      </c>
      <c r="AF3852" s="5">
        <v>31049.35</v>
      </c>
      <c r="AG3852" s="5">
        <v>10868.69</v>
      </c>
      <c r="AH3852" s="5">
        <v>1740</v>
      </c>
      <c r="AI3852" s="5">
        <v>6400</v>
      </c>
      <c r="AJ3852">
        <v>0</v>
      </c>
      <c r="AK3852" s="5">
        <v>0</v>
      </c>
      <c r="AL3852" s="5">
        <v>0</v>
      </c>
      <c r="AM3852" s="5">
        <v>45012.94</v>
      </c>
      <c r="AN3852">
        <v>4</v>
      </c>
      <c r="AO3852">
        <v>5</v>
      </c>
      <c r="AP3852" t="str">
        <f t="shared" si="545"/>
        <v>No</v>
      </c>
      <c r="AQ3852">
        <v>2</v>
      </c>
      <c r="AR3852" s="5">
        <f t="shared" si="546"/>
        <v>1741022.48</v>
      </c>
      <c r="AS3852" s="5">
        <f t="shared" si="547"/>
        <v>497089.48</v>
      </c>
      <c r="AT3852" t="s">
        <v>59</v>
      </c>
      <c r="AU3852" t="s">
        <v>6164</v>
      </c>
      <c r="AV3852" t="s">
        <v>6165</v>
      </c>
      <c r="AW3852" t="s">
        <v>6166</v>
      </c>
      <c r="AX3852" t="s">
        <v>6167</v>
      </c>
      <c r="AY3852">
        <v>66</v>
      </c>
      <c r="AZ3852">
        <v>0</v>
      </c>
      <c r="BA3852">
        <v>0</v>
      </c>
      <c r="BB3852" t="s">
        <v>6168</v>
      </c>
      <c r="BC3852">
        <v>0</v>
      </c>
      <c r="BD3852">
        <v>1</v>
      </c>
      <c r="BE3852" t="s">
        <v>6188</v>
      </c>
      <c r="BF3852" t="s">
        <v>6170</v>
      </c>
      <c r="BG3852">
        <v>0</v>
      </c>
      <c r="BH3852" t="s">
        <v>6171</v>
      </c>
      <c r="BI3852">
        <v>44</v>
      </c>
      <c r="BJ3852" t="s">
        <v>6172</v>
      </c>
      <c r="BK3852">
        <v>0</v>
      </c>
      <c r="BL3852">
        <v>72</v>
      </c>
      <c r="BM3852" s="3">
        <f t="shared" si="548"/>
        <v>0.88888888888888884</v>
      </c>
    </row>
    <row r="3853" spans="1:65">
      <c r="A3853" t="s">
        <v>3990</v>
      </c>
      <c r="B3853" s="2">
        <v>45891</v>
      </c>
      <c r="C3853" t="s">
        <v>3137</v>
      </c>
      <c r="D3853" t="s">
        <v>3639</v>
      </c>
      <c r="E3853">
        <v>8</v>
      </c>
      <c r="F3853" t="s">
        <v>61</v>
      </c>
      <c r="G3853" t="s">
        <v>79</v>
      </c>
      <c r="H3853" t="s">
        <v>84</v>
      </c>
      <c r="I3853" t="s">
        <v>64</v>
      </c>
      <c r="J3853" t="s">
        <v>65</v>
      </c>
      <c r="K3853" t="s">
        <v>75</v>
      </c>
      <c r="L3853" t="s">
        <v>55</v>
      </c>
      <c r="M3853" t="s">
        <v>68</v>
      </c>
      <c r="N3853" t="s">
        <v>76</v>
      </c>
      <c r="O3853" t="s">
        <v>70</v>
      </c>
      <c r="P3853">
        <v>47</v>
      </c>
      <c r="Q3853">
        <v>47</v>
      </c>
      <c r="R3853">
        <v>48</v>
      </c>
      <c r="S3853">
        <v>2</v>
      </c>
      <c r="T3853">
        <f t="shared" si="540"/>
        <v>46</v>
      </c>
      <c r="U3853">
        <v>45</v>
      </c>
      <c r="V3853">
        <f t="shared" si="541"/>
        <v>1</v>
      </c>
      <c r="W3853" s="3">
        <f t="shared" si="542"/>
        <v>4.1666666666666664E-2</v>
      </c>
      <c r="X3853">
        <v>50</v>
      </c>
      <c r="Y3853" s="4">
        <v>5.0999999999999996</v>
      </c>
      <c r="Z3853" s="4">
        <v>2.2000000000000002</v>
      </c>
      <c r="AA3853" s="5">
        <v>52186.37</v>
      </c>
      <c r="AB3853" s="5">
        <f t="shared" si="543"/>
        <v>2348386.65</v>
      </c>
      <c r="AC3853" s="5">
        <v>33443.19</v>
      </c>
      <c r="AD3853" s="5">
        <f t="shared" si="544"/>
        <v>1605273.12</v>
      </c>
      <c r="AE3853" s="5">
        <v>102740.34</v>
      </c>
      <c r="AF3853" s="5">
        <v>30237.32</v>
      </c>
      <c r="AG3853" s="5">
        <v>13149.51</v>
      </c>
      <c r="AH3853" s="5">
        <v>3190</v>
      </c>
      <c r="AI3853" s="5">
        <v>9200</v>
      </c>
      <c r="AJ3853">
        <v>1</v>
      </c>
      <c r="AK3853" s="5">
        <v>14299.16</v>
      </c>
      <c r="AL3853" s="5">
        <v>945.96</v>
      </c>
      <c r="AM3853" s="5">
        <v>30407.53</v>
      </c>
      <c r="AN3853">
        <v>4</v>
      </c>
      <c r="AO3853">
        <v>4</v>
      </c>
      <c r="AP3853" t="str">
        <f t="shared" si="545"/>
        <v>Yes</v>
      </c>
      <c r="AQ3853">
        <v>2</v>
      </c>
      <c r="AR3853" s="5">
        <f t="shared" si="546"/>
        <v>1809442.94</v>
      </c>
      <c r="AS3853" s="5">
        <f t="shared" si="547"/>
        <v>538943.71</v>
      </c>
      <c r="AT3853" t="s">
        <v>59</v>
      </c>
      <c r="AU3853" t="s">
        <v>6194</v>
      </c>
      <c r="AV3853" t="s">
        <v>6195</v>
      </c>
      <c r="AW3853" t="s">
        <v>6183</v>
      </c>
      <c r="AX3853" t="s">
        <v>6202</v>
      </c>
      <c r="AY3853">
        <v>49</v>
      </c>
      <c r="AZ3853">
        <v>0</v>
      </c>
      <c r="BA3853">
        <v>15</v>
      </c>
      <c r="BB3853" t="s">
        <v>6191</v>
      </c>
      <c r="BC3853">
        <v>0</v>
      </c>
      <c r="BD3853">
        <v>0</v>
      </c>
      <c r="BE3853" t="s">
        <v>6169</v>
      </c>
      <c r="BF3853" t="s">
        <v>6176</v>
      </c>
      <c r="BG3853">
        <v>3</v>
      </c>
      <c r="BH3853" t="s">
        <v>6192</v>
      </c>
      <c r="BI3853">
        <v>67</v>
      </c>
      <c r="BJ3853" t="s">
        <v>6193</v>
      </c>
      <c r="BK3853">
        <v>0</v>
      </c>
      <c r="BL3853">
        <v>58</v>
      </c>
      <c r="BM3853" s="3">
        <f t="shared" si="548"/>
        <v>0.82758620689655171</v>
      </c>
    </row>
    <row r="3854" spans="1:65">
      <c r="A3854" t="s">
        <v>3991</v>
      </c>
      <c r="B3854" s="2">
        <v>45891</v>
      </c>
      <c r="C3854" t="s">
        <v>3137</v>
      </c>
      <c r="D3854" t="s">
        <v>3639</v>
      </c>
      <c r="E3854">
        <v>8</v>
      </c>
      <c r="F3854" t="s">
        <v>49</v>
      </c>
      <c r="G3854" t="s">
        <v>79</v>
      </c>
      <c r="H3854" t="s">
        <v>106</v>
      </c>
      <c r="I3854" t="s">
        <v>64</v>
      </c>
      <c r="J3854" t="s">
        <v>53</v>
      </c>
      <c r="K3854" t="s">
        <v>75</v>
      </c>
      <c r="L3854" t="s">
        <v>67</v>
      </c>
      <c r="M3854" t="s">
        <v>68</v>
      </c>
      <c r="N3854" t="s">
        <v>69</v>
      </c>
      <c r="O3854" t="s">
        <v>70</v>
      </c>
      <c r="P3854">
        <v>56</v>
      </c>
      <c r="Q3854">
        <v>59</v>
      </c>
      <c r="R3854">
        <v>59</v>
      </c>
      <c r="S3854">
        <v>6</v>
      </c>
      <c r="T3854">
        <f t="shared" si="540"/>
        <v>53</v>
      </c>
      <c r="U3854">
        <v>53</v>
      </c>
      <c r="V3854">
        <f t="shared" si="541"/>
        <v>0</v>
      </c>
      <c r="W3854" s="3">
        <f t="shared" si="542"/>
        <v>0.10169491525423729</v>
      </c>
      <c r="X3854">
        <v>31</v>
      </c>
      <c r="Y3854" s="4">
        <v>5.9</v>
      </c>
      <c r="Z3854" s="4">
        <v>1.2</v>
      </c>
      <c r="AA3854" s="5">
        <v>36341.1</v>
      </c>
      <c r="AB3854" s="5">
        <f t="shared" si="543"/>
        <v>1926078.3</v>
      </c>
      <c r="AC3854" s="5">
        <v>22072.91</v>
      </c>
      <c r="AD3854" s="5">
        <f t="shared" si="544"/>
        <v>1302301.69</v>
      </c>
      <c r="AE3854" s="5">
        <v>97935.33</v>
      </c>
      <c r="AF3854" s="5">
        <v>26732</v>
      </c>
      <c r="AG3854" s="5">
        <v>9817.4500000000007</v>
      </c>
      <c r="AH3854" s="5">
        <v>1740</v>
      </c>
      <c r="AI3854" s="5">
        <v>22668.1</v>
      </c>
      <c r="AJ3854">
        <v>2</v>
      </c>
      <c r="AK3854" s="5">
        <v>17514.47</v>
      </c>
      <c r="AL3854" s="5">
        <v>0</v>
      </c>
      <c r="AM3854" s="5">
        <v>33571.79</v>
      </c>
      <c r="AN3854">
        <v>4</v>
      </c>
      <c r="AO3854">
        <v>3</v>
      </c>
      <c r="AP3854" t="str">
        <f t="shared" si="545"/>
        <v>Yes</v>
      </c>
      <c r="AQ3854">
        <v>3</v>
      </c>
      <c r="AR3854" s="5">
        <f t="shared" si="546"/>
        <v>1512280.83</v>
      </c>
      <c r="AS3854" s="5">
        <f t="shared" si="547"/>
        <v>413797.47</v>
      </c>
      <c r="AT3854" t="s">
        <v>1641</v>
      </c>
      <c r="AU3854" t="s">
        <v>6199</v>
      </c>
      <c r="AV3854" t="s">
        <v>6200</v>
      </c>
      <c r="AW3854" t="s">
        <v>6175</v>
      </c>
      <c r="AX3854" t="s">
        <v>6184</v>
      </c>
      <c r="AY3854">
        <v>58</v>
      </c>
      <c r="AZ3854">
        <v>0</v>
      </c>
      <c r="BA3854">
        <v>0</v>
      </c>
      <c r="BB3854" t="s">
        <v>6168</v>
      </c>
      <c r="BC3854">
        <v>0</v>
      </c>
      <c r="BD3854">
        <v>0</v>
      </c>
      <c r="BE3854" t="s">
        <v>6169</v>
      </c>
      <c r="BF3854" t="s">
        <v>6210</v>
      </c>
      <c r="BG3854">
        <v>4</v>
      </c>
      <c r="BH3854" t="s">
        <v>6208</v>
      </c>
      <c r="BI3854">
        <v>112</v>
      </c>
      <c r="BJ3854" t="s">
        <v>6193</v>
      </c>
      <c r="BK3854">
        <v>0</v>
      </c>
      <c r="BL3854">
        <v>73</v>
      </c>
      <c r="BM3854" s="3">
        <f t="shared" si="548"/>
        <v>0.80821917808219179</v>
      </c>
    </row>
    <row r="3855" spans="1:65">
      <c r="A3855" t="s">
        <v>3992</v>
      </c>
      <c r="B3855" s="2">
        <v>45891</v>
      </c>
      <c r="C3855" t="s">
        <v>3137</v>
      </c>
      <c r="D3855" t="s">
        <v>3639</v>
      </c>
      <c r="E3855">
        <v>8</v>
      </c>
      <c r="F3855" t="s">
        <v>49</v>
      </c>
      <c r="G3855" t="s">
        <v>79</v>
      </c>
      <c r="H3855" t="s">
        <v>260</v>
      </c>
      <c r="I3855" t="s">
        <v>74</v>
      </c>
      <c r="J3855" t="s">
        <v>53</v>
      </c>
      <c r="K3855" t="s">
        <v>54</v>
      </c>
      <c r="L3855" t="s">
        <v>92</v>
      </c>
      <c r="M3855" t="s">
        <v>68</v>
      </c>
      <c r="N3855" t="s">
        <v>109</v>
      </c>
      <c r="O3855" t="s">
        <v>70</v>
      </c>
      <c r="P3855">
        <v>59</v>
      </c>
      <c r="Q3855">
        <v>61</v>
      </c>
      <c r="R3855">
        <v>58</v>
      </c>
      <c r="S3855">
        <v>2</v>
      </c>
      <c r="T3855">
        <f t="shared" si="540"/>
        <v>56</v>
      </c>
      <c r="U3855">
        <v>56</v>
      </c>
      <c r="V3855">
        <f t="shared" si="541"/>
        <v>0</v>
      </c>
      <c r="W3855" s="3">
        <f t="shared" si="542"/>
        <v>3.4482758620689655E-2</v>
      </c>
      <c r="X3855">
        <v>44</v>
      </c>
      <c r="Y3855" s="4">
        <v>2.1</v>
      </c>
      <c r="Z3855" s="4">
        <v>1.2</v>
      </c>
      <c r="AA3855" s="5">
        <v>38582.25</v>
      </c>
      <c r="AB3855" s="5">
        <f t="shared" si="543"/>
        <v>2160606</v>
      </c>
      <c r="AC3855" s="5">
        <v>22804.17</v>
      </c>
      <c r="AD3855" s="5">
        <f t="shared" si="544"/>
        <v>1322641.8600000001</v>
      </c>
      <c r="AE3855" s="5">
        <v>98965.119999999995</v>
      </c>
      <c r="AF3855" s="5">
        <v>27320.22</v>
      </c>
      <c r="AG3855" s="5">
        <v>12303.24</v>
      </c>
      <c r="AH3855" s="5">
        <v>1740</v>
      </c>
      <c r="AI3855" s="5">
        <v>6400</v>
      </c>
      <c r="AJ3855">
        <v>1</v>
      </c>
      <c r="AK3855" s="5">
        <v>8541.17</v>
      </c>
      <c r="AL3855" s="5">
        <v>0</v>
      </c>
      <c r="AM3855" s="5">
        <v>85025.41</v>
      </c>
      <c r="AN3855">
        <v>8</v>
      </c>
      <c r="AO3855">
        <v>7</v>
      </c>
      <c r="AP3855" t="str">
        <f t="shared" si="545"/>
        <v>Yes</v>
      </c>
      <c r="AQ3855">
        <v>2</v>
      </c>
      <c r="AR3855" s="5">
        <f t="shared" si="546"/>
        <v>1562937.02</v>
      </c>
      <c r="AS3855" s="5">
        <f t="shared" si="547"/>
        <v>597668.98</v>
      </c>
      <c r="AT3855" t="s">
        <v>59</v>
      </c>
      <c r="AU3855" t="s">
        <v>6194</v>
      </c>
      <c r="AV3855" t="s">
        <v>6195</v>
      </c>
      <c r="AW3855" t="s">
        <v>6183</v>
      </c>
      <c r="AX3855" t="s">
        <v>6202</v>
      </c>
      <c r="AY3855">
        <v>60</v>
      </c>
      <c r="AZ3855">
        <v>0</v>
      </c>
      <c r="BA3855">
        <v>0</v>
      </c>
      <c r="BB3855" t="s">
        <v>6168</v>
      </c>
      <c r="BC3855">
        <v>0</v>
      </c>
      <c r="BD3855">
        <v>0</v>
      </c>
      <c r="BE3855" t="s">
        <v>6169</v>
      </c>
      <c r="BF3855" t="s">
        <v>6170</v>
      </c>
      <c r="BG3855">
        <v>5</v>
      </c>
      <c r="BH3855" t="s">
        <v>6211</v>
      </c>
      <c r="BI3855">
        <v>90</v>
      </c>
      <c r="BJ3855" t="s">
        <v>6193</v>
      </c>
      <c r="BK3855">
        <v>0</v>
      </c>
      <c r="BL3855">
        <v>74</v>
      </c>
      <c r="BM3855" s="3">
        <f t="shared" si="548"/>
        <v>0.78378378378378377</v>
      </c>
    </row>
    <row r="3856" spans="1:65">
      <c r="A3856" t="s">
        <v>3993</v>
      </c>
      <c r="B3856" s="2">
        <v>45891</v>
      </c>
      <c r="C3856" t="s">
        <v>3137</v>
      </c>
      <c r="D3856" t="s">
        <v>3639</v>
      </c>
      <c r="E3856">
        <v>8</v>
      </c>
      <c r="F3856" t="s">
        <v>49</v>
      </c>
      <c r="G3856" t="s">
        <v>62</v>
      </c>
      <c r="H3856" t="s">
        <v>226</v>
      </c>
      <c r="I3856" t="s">
        <v>74</v>
      </c>
      <c r="J3856" t="s">
        <v>65</v>
      </c>
      <c r="K3856" t="s">
        <v>66</v>
      </c>
      <c r="L3856" t="s">
        <v>92</v>
      </c>
      <c r="M3856" t="s">
        <v>56</v>
      </c>
      <c r="N3856" t="s">
        <v>76</v>
      </c>
      <c r="O3856" t="s">
        <v>70</v>
      </c>
      <c r="P3856">
        <v>44</v>
      </c>
      <c r="Q3856">
        <v>46</v>
      </c>
      <c r="R3856">
        <v>46</v>
      </c>
      <c r="S3856">
        <v>1</v>
      </c>
      <c r="T3856">
        <f t="shared" si="540"/>
        <v>45</v>
      </c>
      <c r="U3856">
        <v>44</v>
      </c>
      <c r="V3856">
        <f t="shared" si="541"/>
        <v>1</v>
      </c>
      <c r="W3856" s="3">
        <f t="shared" si="542"/>
        <v>2.1739130434782608E-2</v>
      </c>
      <c r="X3856">
        <v>20</v>
      </c>
      <c r="Y3856" s="4">
        <v>0.6</v>
      </c>
      <c r="Z3856" s="4">
        <v>1.6</v>
      </c>
      <c r="AA3856" s="5">
        <v>49285.68</v>
      </c>
      <c r="AB3856" s="5">
        <f t="shared" si="543"/>
        <v>2168569.92</v>
      </c>
      <c r="AC3856" s="5">
        <v>35251.69</v>
      </c>
      <c r="AD3856" s="5">
        <f t="shared" si="544"/>
        <v>1621577.74</v>
      </c>
      <c r="AE3856" s="5">
        <v>101104.76</v>
      </c>
      <c r="AF3856" s="5">
        <v>29831.9</v>
      </c>
      <c r="AG3856" s="5">
        <v>9155.7000000000007</v>
      </c>
      <c r="AH3856" s="5">
        <v>2320</v>
      </c>
      <c r="AI3856" s="5">
        <v>4600</v>
      </c>
      <c r="AJ3856">
        <v>0</v>
      </c>
      <c r="AK3856" s="5">
        <v>0</v>
      </c>
      <c r="AL3856" s="5">
        <v>996.95</v>
      </c>
      <c r="AM3856" s="5">
        <v>29970.61</v>
      </c>
      <c r="AN3856">
        <v>4</v>
      </c>
      <c r="AO3856">
        <v>4</v>
      </c>
      <c r="AP3856" t="str">
        <f t="shared" si="545"/>
        <v>Yes</v>
      </c>
      <c r="AQ3856">
        <v>1</v>
      </c>
      <c r="AR3856" s="5">
        <f t="shared" si="546"/>
        <v>1799557.66</v>
      </c>
      <c r="AS3856" s="5">
        <f t="shared" si="547"/>
        <v>369012.26</v>
      </c>
      <c r="AT3856" t="s">
        <v>59</v>
      </c>
      <c r="AU3856" t="s">
        <v>6164</v>
      </c>
      <c r="AV3856" t="s">
        <v>6165</v>
      </c>
      <c r="AW3856" t="s">
        <v>6166</v>
      </c>
      <c r="AX3856" t="s">
        <v>6184</v>
      </c>
      <c r="AY3856">
        <v>47</v>
      </c>
      <c r="AZ3856">
        <v>0</v>
      </c>
      <c r="BA3856">
        <v>15</v>
      </c>
      <c r="BB3856" t="s">
        <v>6180</v>
      </c>
      <c r="BC3856">
        <v>0</v>
      </c>
      <c r="BD3856">
        <v>0</v>
      </c>
      <c r="BE3856" t="s">
        <v>6169</v>
      </c>
      <c r="BF3856" t="s">
        <v>6170</v>
      </c>
      <c r="BG3856">
        <v>0</v>
      </c>
      <c r="BH3856" t="s">
        <v>6171</v>
      </c>
      <c r="BI3856">
        <v>54</v>
      </c>
      <c r="BJ3856" t="s">
        <v>6187</v>
      </c>
      <c r="BK3856">
        <v>0</v>
      </c>
      <c r="BL3856">
        <v>65</v>
      </c>
      <c r="BM3856" s="3">
        <f t="shared" si="548"/>
        <v>0.70769230769230773</v>
      </c>
    </row>
    <row r="3857" spans="1:65">
      <c r="A3857" t="s">
        <v>3994</v>
      </c>
      <c r="B3857" s="2">
        <v>45891</v>
      </c>
      <c r="C3857" t="s">
        <v>3137</v>
      </c>
      <c r="D3857" t="s">
        <v>3639</v>
      </c>
      <c r="E3857">
        <v>8</v>
      </c>
      <c r="F3857" t="s">
        <v>72</v>
      </c>
      <c r="G3857" t="s">
        <v>62</v>
      </c>
      <c r="H3857" t="s">
        <v>175</v>
      </c>
      <c r="I3857" t="s">
        <v>74</v>
      </c>
      <c r="J3857" t="s">
        <v>65</v>
      </c>
      <c r="K3857" t="s">
        <v>66</v>
      </c>
      <c r="L3857" t="s">
        <v>55</v>
      </c>
      <c r="M3857" t="s">
        <v>56</v>
      </c>
      <c r="N3857" t="s">
        <v>109</v>
      </c>
      <c r="O3857" t="s">
        <v>58</v>
      </c>
      <c r="P3857">
        <v>55</v>
      </c>
      <c r="Q3857">
        <v>57</v>
      </c>
      <c r="R3857">
        <v>60</v>
      </c>
      <c r="S3857">
        <v>1</v>
      </c>
      <c r="T3857">
        <f t="shared" si="540"/>
        <v>59</v>
      </c>
      <c r="U3857">
        <v>53</v>
      </c>
      <c r="V3857">
        <f t="shared" si="541"/>
        <v>6</v>
      </c>
      <c r="W3857" s="3">
        <f t="shared" si="542"/>
        <v>1.6666666666666666E-2</v>
      </c>
      <c r="X3857">
        <v>16</v>
      </c>
      <c r="Y3857" s="4">
        <v>9.1999999999999993</v>
      </c>
      <c r="Z3857" s="4">
        <v>1.5</v>
      </c>
      <c r="AA3857" s="5">
        <v>49078.63</v>
      </c>
      <c r="AB3857" s="5">
        <f t="shared" si="543"/>
        <v>2601167.39</v>
      </c>
      <c r="AC3857" s="5">
        <v>34734.910000000003</v>
      </c>
      <c r="AD3857" s="5">
        <f t="shared" si="544"/>
        <v>2084094.6</v>
      </c>
      <c r="AE3857" s="5">
        <v>130896.89</v>
      </c>
      <c r="AF3857" s="5">
        <v>36304.120000000003</v>
      </c>
      <c r="AG3857" s="5">
        <v>7870.93</v>
      </c>
      <c r="AH3857" s="5">
        <v>2175</v>
      </c>
      <c r="AI3857" s="5">
        <v>4600</v>
      </c>
      <c r="AJ3857">
        <v>0</v>
      </c>
      <c r="AK3857" s="5">
        <v>0</v>
      </c>
      <c r="AL3857" s="5">
        <v>5677.41</v>
      </c>
      <c r="AM3857" s="5">
        <v>81777.55</v>
      </c>
      <c r="AN3857">
        <v>8</v>
      </c>
      <c r="AO3857">
        <v>8</v>
      </c>
      <c r="AP3857" t="str">
        <f t="shared" si="545"/>
        <v>Yes</v>
      </c>
      <c r="AQ3857">
        <v>1</v>
      </c>
      <c r="AR3857" s="5">
        <f t="shared" si="546"/>
        <v>2353396.5</v>
      </c>
      <c r="AS3857" s="5">
        <f t="shared" si="547"/>
        <v>247770.89</v>
      </c>
      <c r="AT3857" t="s">
        <v>59</v>
      </c>
      <c r="AU3857" t="s">
        <v>6164</v>
      </c>
      <c r="AV3857" t="s">
        <v>6165</v>
      </c>
      <c r="AW3857" t="s">
        <v>6166</v>
      </c>
      <c r="AX3857" t="s">
        <v>6177</v>
      </c>
      <c r="AY3857">
        <v>58</v>
      </c>
      <c r="AZ3857">
        <v>0</v>
      </c>
      <c r="BA3857">
        <v>33</v>
      </c>
      <c r="BB3857" t="s">
        <v>6180</v>
      </c>
      <c r="BC3857">
        <v>0</v>
      </c>
      <c r="BD3857">
        <v>0</v>
      </c>
      <c r="BE3857" t="s">
        <v>6169</v>
      </c>
      <c r="BF3857" t="s">
        <v>6170</v>
      </c>
      <c r="BG3857">
        <v>0</v>
      </c>
      <c r="BH3857" t="s">
        <v>6171</v>
      </c>
      <c r="BI3857">
        <v>7</v>
      </c>
      <c r="BJ3857" t="s">
        <v>6172</v>
      </c>
      <c r="BK3857">
        <v>0</v>
      </c>
      <c r="BL3857">
        <v>67</v>
      </c>
      <c r="BM3857" s="3">
        <f t="shared" si="548"/>
        <v>0.89552238805970152</v>
      </c>
    </row>
    <row r="3858" spans="1:65">
      <c r="A3858" t="s">
        <v>3995</v>
      </c>
      <c r="B3858" s="2">
        <v>45891</v>
      </c>
      <c r="C3858" t="s">
        <v>3137</v>
      </c>
      <c r="D3858" t="s">
        <v>3639</v>
      </c>
      <c r="E3858">
        <v>8</v>
      </c>
      <c r="F3858" t="s">
        <v>49</v>
      </c>
      <c r="G3858" t="s">
        <v>62</v>
      </c>
      <c r="H3858" t="s">
        <v>141</v>
      </c>
      <c r="I3858" t="s">
        <v>64</v>
      </c>
      <c r="J3858" t="s">
        <v>65</v>
      </c>
      <c r="K3858" t="s">
        <v>75</v>
      </c>
      <c r="L3858" t="s">
        <v>67</v>
      </c>
      <c r="M3858" t="s">
        <v>56</v>
      </c>
      <c r="N3858" t="s">
        <v>94</v>
      </c>
      <c r="O3858" t="s">
        <v>120</v>
      </c>
      <c r="P3858">
        <v>52</v>
      </c>
      <c r="Q3858">
        <v>55</v>
      </c>
      <c r="R3858">
        <v>53</v>
      </c>
      <c r="S3858">
        <v>2</v>
      </c>
      <c r="T3858">
        <f t="shared" si="540"/>
        <v>51</v>
      </c>
      <c r="U3858">
        <v>49</v>
      </c>
      <c r="V3858">
        <f t="shared" si="541"/>
        <v>2</v>
      </c>
      <c r="W3858" s="3">
        <f t="shared" si="542"/>
        <v>3.7735849056603772E-2</v>
      </c>
      <c r="X3858">
        <v>28</v>
      </c>
      <c r="Y3858" s="4">
        <v>0.8</v>
      </c>
      <c r="Z3858" s="4">
        <v>1.7</v>
      </c>
      <c r="AA3858" s="5">
        <v>52670.39</v>
      </c>
      <c r="AB3858" s="5">
        <f t="shared" si="543"/>
        <v>2580849.11</v>
      </c>
      <c r="AC3858" s="5">
        <v>33911.33</v>
      </c>
      <c r="AD3858" s="5">
        <f t="shared" si="544"/>
        <v>1797300.49</v>
      </c>
      <c r="AE3858" s="5">
        <v>112368.4</v>
      </c>
      <c r="AF3858" s="5">
        <v>35513.120000000003</v>
      </c>
      <c r="AG3858" s="5">
        <v>10032.620000000001</v>
      </c>
      <c r="AH3858" s="5">
        <v>2465</v>
      </c>
      <c r="AI3858" s="5">
        <v>9200</v>
      </c>
      <c r="AJ3858">
        <v>0</v>
      </c>
      <c r="AK3858" s="5">
        <v>0</v>
      </c>
      <c r="AL3858" s="5">
        <v>2062.37</v>
      </c>
      <c r="AM3858" s="5">
        <v>35398.93</v>
      </c>
      <c r="AN3858">
        <v>4</v>
      </c>
      <c r="AO3858">
        <v>6</v>
      </c>
      <c r="AP3858" t="str">
        <f t="shared" si="545"/>
        <v>No</v>
      </c>
      <c r="AQ3858">
        <v>2</v>
      </c>
      <c r="AR3858" s="5">
        <f t="shared" si="546"/>
        <v>2004340.93</v>
      </c>
      <c r="AS3858" s="5">
        <f t="shared" si="547"/>
        <v>576508.18000000005</v>
      </c>
      <c r="AT3858" t="s">
        <v>59</v>
      </c>
      <c r="AU3858" t="s">
        <v>6164</v>
      </c>
      <c r="AV3858" t="s">
        <v>6165</v>
      </c>
      <c r="AW3858" t="s">
        <v>6166</v>
      </c>
      <c r="AX3858" t="s">
        <v>6167</v>
      </c>
      <c r="AY3858">
        <v>52</v>
      </c>
      <c r="AZ3858">
        <v>0</v>
      </c>
      <c r="BA3858">
        <v>19</v>
      </c>
      <c r="BB3858" t="s">
        <v>6191</v>
      </c>
      <c r="BC3858">
        <v>2</v>
      </c>
      <c r="BD3858">
        <v>0</v>
      </c>
      <c r="BE3858" t="s">
        <v>6178</v>
      </c>
      <c r="BF3858" t="s">
        <v>6170</v>
      </c>
      <c r="BG3858">
        <v>1</v>
      </c>
      <c r="BH3858" t="s">
        <v>6179</v>
      </c>
      <c r="BI3858">
        <v>49</v>
      </c>
      <c r="BJ3858" t="s">
        <v>6172</v>
      </c>
      <c r="BK3858">
        <v>0</v>
      </c>
      <c r="BL3858">
        <v>63</v>
      </c>
      <c r="BM3858" s="3">
        <f t="shared" si="548"/>
        <v>0.84126984126984128</v>
      </c>
    </row>
    <row r="3859" spans="1:65">
      <c r="A3859" t="s">
        <v>3996</v>
      </c>
      <c r="B3859" s="2">
        <v>45892</v>
      </c>
      <c r="C3859" t="s">
        <v>3137</v>
      </c>
      <c r="D3859" t="s">
        <v>3639</v>
      </c>
      <c r="E3859">
        <v>8</v>
      </c>
      <c r="F3859" t="s">
        <v>78</v>
      </c>
      <c r="G3859" t="s">
        <v>79</v>
      </c>
      <c r="H3859" t="s">
        <v>143</v>
      </c>
      <c r="I3859" t="s">
        <v>64</v>
      </c>
      <c r="J3859" t="s">
        <v>53</v>
      </c>
      <c r="K3859" t="s">
        <v>66</v>
      </c>
      <c r="L3859" t="s">
        <v>67</v>
      </c>
      <c r="M3859" t="s">
        <v>68</v>
      </c>
      <c r="N3859" t="s">
        <v>94</v>
      </c>
      <c r="O3859" t="s">
        <v>70</v>
      </c>
      <c r="P3859">
        <v>63</v>
      </c>
      <c r="Q3859">
        <v>64</v>
      </c>
      <c r="R3859">
        <v>61</v>
      </c>
      <c r="S3859">
        <v>5</v>
      </c>
      <c r="T3859">
        <f t="shared" si="540"/>
        <v>56</v>
      </c>
      <c r="U3859">
        <v>56</v>
      </c>
      <c r="V3859">
        <f t="shared" si="541"/>
        <v>0</v>
      </c>
      <c r="W3859" s="3">
        <f t="shared" si="542"/>
        <v>8.1967213114754092E-2</v>
      </c>
      <c r="X3859">
        <v>24</v>
      </c>
      <c r="Y3859" s="4">
        <v>0.8</v>
      </c>
      <c r="Z3859" s="4">
        <v>0.9</v>
      </c>
      <c r="AA3859" s="5">
        <v>33495.919999999998</v>
      </c>
      <c r="AB3859" s="5">
        <f t="shared" si="543"/>
        <v>1875771.52</v>
      </c>
      <c r="AC3859" s="5">
        <v>21838.63</v>
      </c>
      <c r="AD3859" s="5">
        <f t="shared" si="544"/>
        <v>1332156.43</v>
      </c>
      <c r="AE3859" s="5">
        <v>100689.26</v>
      </c>
      <c r="AF3859" s="5">
        <v>28056.53</v>
      </c>
      <c r="AG3859" s="5">
        <v>9683.4500000000007</v>
      </c>
      <c r="AH3859" s="5">
        <v>1305</v>
      </c>
      <c r="AI3859" s="5">
        <v>18649.11</v>
      </c>
      <c r="AJ3859">
        <v>2</v>
      </c>
      <c r="AK3859" s="5">
        <v>18073.919999999998</v>
      </c>
      <c r="AL3859" s="5">
        <v>0</v>
      </c>
      <c r="AM3859" s="5">
        <v>38858.51</v>
      </c>
      <c r="AN3859">
        <v>4</v>
      </c>
      <c r="AO3859">
        <v>5</v>
      </c>
      <c r="AP3859" t="str">
        <f t="shared" si="545"/>
        <v>No</v>
      </c>
      <c r="AQ3859">
        <v>3</v>
      </c>
      <c r="AR3859" s="5">
        <f t="shared" si="546"/>
        <v>1547472.21</v>
      </c>
      <c r="AS3859" s="5">
        <f t="shared" si="547"/>
        <v>328299.31</v>
      </c>
      <c r="AT3859" t="s">
        <v>1641</v>
      </c>
      <c r="AU3859" t="s">
        <v>6199</v>
      </c>
      <c r="AV3859" t="s">
        <v>6200</v>
      </c>
      <c r="AW3859" t="s">
        <v>6175</v>
      </c>
      <c r="AX3859" t="s">
        <v>6167</v>
      </c>
      <c r="AY3859">
        <v>63</v>
      </c>
      <c r="AZ3859">
        <v>0</v>
      </c>
      <c r="BA3859">
        <v>0</v>
      </c>
      <c r="BB3859" t="s">
        <v>6168</v>
      </c>
      <c r="BC3859">
        <v>0</v>
      </c>
      <c r="BD3859">
        <v>1</v>
      </c>
      <c r="BE3859" t="s">
        <v>6188</v>
      </c>
      <c r="BF3859" t="s">
        <v>6210</v>
      </c>
      <c r="BG3859">
        <v>0</v>
      </c>
      <c r="BH3859" t="s">
        <v>6171</v>
      </c>
      <c r="BI3859">
        <v>20</v>
      </c>
      <c r="BJ3859" t="s">
        <v>6172</v>
      </c>
      <c r="BK3859">
        <v>0</v>
      </c>
      <c r="BL3859">
        <v>72</v>
      </c>
      <c r="BM3859" s="3">
        <f t="shared" si="548"/>
        <v>0.84722222222222221</v>
      </c>
    </row>
    <row r="3860" spans="1:65">
      <c r="A3860" t="s">
        <v>3997</v>
      </c>
      <c r="B3860" s="2">
        <v>45892</v>
      </c>
      <c r="C3860" t="s">
        <v>3137</v>
      </c>
      <c r="D3860" t="s">
        <v>3639</v>
      </c>
      <c r="E3860">
        <v>8</v>
      </c>
      <c r="F3860" t="s">
        <v>72</v>
      </c>
      <c r="G3860" t="s">
        <v>79</v>
      </c>
      <c r="H3860" t="s">
        <v>86</v>
      </c>
      <c r="I3860" t="s">
        <v>52</v>
      </c>
      <c r="J3860" t="s">
        <v>81</v>
      </c>
      <c r="K3860" t="s">
        <v>75</v>
      </c>
      <c r="L3860" t="s">
        <v>67</v>
      </c>
      <c r="M3860" t="s">
        <v>56</v>
      </c>
      <c r="N3860" t="s">
        <v>76</v>
      </c>
      <c r="O3860" t="s">
        <v>70</v>
      </c>
      <c r="P3860">
        <v>31</v>
      </c>
      <c r="Q3860">
        <v>33</v>
      </c>
      <c r="R3860">
        <v>34</v>
      </c>
      <c r="S3860">
        <v>1</v>
      </c>
      <c r="T3860">
        <f t="shared" si="540"/>
        <v>33</v>
      </c>
      <c r="U3860">
        <v>30</v>
      </c>
      <c r="V3860">
        <f t="shared" si="541"/>
        <v>3</v>
      </c>
      <c r="W3860" s="3">
        <f t="shared" si="542"/>
        <v>2.9411764705882353E-2</v>
      </c>
      <c r="X3860">
        <v>37</v>
      </c>
      <c r="Y3860" s="4">
        <v>0</v>
      </c>
      <c r="Z3860" s="4">
        <v>1.6</v>
      </c>
      <c r="AA3860" s="5">
        <v>77229.990000000005</v>
      </c>
      <c r="AB3860" s="5">
        <f t="shared" si="543"/>
        <v>2316899.7000000002</v>
      </c>
      <c r="AC3860" s="5">
        <v>52042.82</v>
      </c>
      <c r="AD3860" s="5">
        <f t="shared" si="544"/>
        <v>1769455.88</v>
      </c>
      <c r="AE3860" s="5">
        <v>109355.6</v>
      </c>
      <c r="AF3860" s="5">
        <v>29855.18</v>
      </c>
      <c r="AG3860" s="5">
        <v>9872.44</v>
      </c>
      <c r="AH3860" s="5">
        <v>2320</v>
      </c>
      <c r="AI3860" s="5">
        <v>6800</v>
      </c>
      <c r="AJ3860">
        <v>0</v>
      </c>
      <c r="AK3860" s="5">
        <v>0</v>
      </c>
      <c r="AL3860" s="5">
        <v>4704.8</v>
      </c>
      <c r="AM3860" s="5">
        <v>20407.91</v>
      </c>
      <c r="AN3860">
        <v>4</v>
      </c>
      <c r="AO3860">
        <v>4</v>
      </c>
      <c r="AP3860" t="str">
        <f t="shared" si="545"/>
        <v>Yes</v>
      </c>
      <c r="AQ3860">
        <v>1</v>
      </c>
      <c r="AR3860" s="5">
        <f t="shared" si="546"/>
        <v>1952771.81</v>
      </c>
      <c r="AS3860" s="5">
        <f t="shared" si="547"/>
        <v>364127.89</v>
      </c>
      <c r="AT3860" t="s">
        <v>59</v>
      </c>
      <c r="AU3860" t="s">
        <v>6164</v>
      </c>
      <c r="AV3860" t="s">
        <v>6165</v>
      </c>
      <c r="AW3860" t="s">
        <v>6166</v>
      </c>
      <c r="AX3860" t="s">
        <v>6184</v>
      </c>
      <c r="AY3860">
        <v>34</v>
      </c>
      <c r="AZ3860">
        <v>0</v>
      </c>
      <c r="BA3860">
        <v>24</v>
      </c>
      <c r="BB3860" t="s">
        <v>6180</v>
      </c>
      <c r="BC3860">
        <v>0</v>
      </c>
      <c r="BD3860">
        <v>0</v>
      </c>
      <c r="BE3860" t="s">
        <v>6169</v>
      </c>
      <c r="BF3860" t="s">
        <v>6170</v>
      </c>
      <c r="BG3860">
        <v>0</v>
      </c>
      <c r="BH3860" t="s">
        <v>6171</v>
      </c>
      <c r="BI3860">
        <v>41</v>
      </c>
      <c r="BJ3860" t="s">
        <v>6172</v>
      </c>
      <c r="BK3860">
        <v>0</v>
      </c>
      <c r="BL3860">
        <v>48</v>
      </c>
      <c r="BM3860" s="3">
        <f t="shared" si="548"/>
        <v>0.70833333333333337</v>
      </c>
    </row>
    <row r="3861" spans="1:65">
      <c r="A3861" t="s">
        <v>3998</v>
      </c>
      <c r="B3861" s="2">
        <v>45892</v>
      </c>
      <c r="C3861" t="s">
        <v>3137</v>
      </c>
      <c r="D3861" t="s">
        <v>3639</v>
      </c>
      <c r="E3861">
        <v>8</v>
      </c>
      <c r="F3861" t="s">
        <v>78</v>
      </c>
      <c r="G3861" t="s">
        <v>62</v>
      </c>
      <c r="H3861" t="s">
        <v>153</v>
      </c>
      <c r="I3861" t="s">
        <v>64</v>
      </c>
      <c r="J3861" t="s">
        <v>81</v>
      </c>
      <c r="K3861" t="s">
        <v>75</v>
      </c>
      <c r="L3861" t="s">
        <v>55</v>
      </c>
      <c r="M3861" t="s">
        <v>56</v>
      </c>
      <c r="N3861" t="s">
        <v>69</v>
      </c>
      <c r="O3861" t="s">
        <v>82</v>
      </c>
      <c r="P3861">
        <v>34</v>
      </c>
      <c r="Q3861">
        <v>35</v>
      </c>
      <c r="R3861">
        <v>33</v>
      </c>
      <c r="S3861">
        <v>1</v>
      </c>
      <c r="T3861">
        <f t="shared" si="540"/>
        <v>32</v>
      </c>
      <c r="U3861">
        <v>32</v>
      </c>
      <c r="V3861">
        <f t="shared" si="541"/>
        <v>0</v>
      </c>
      <c r="W3861" s="3">
        <f t="shared" si="542"/>
        <v>3.0303030303030304E-2</v>
      </c>
      <c r="X3861">
        <v>2</v>
      </c>
      <c r="Y3861" s="4">
        <v>3.8</v>
      </c>
      <c r="Z3861" s="4">
        <v>1.1000000000000001</v>
      </c>
      <c r="AA3861" s="5">
        <v>77976.639999999999</v>
      </c>
      <c r="AB3861" s="5">
        <f t="shared" si="543"/>
        <v>2495252.48</v>
      </c>
      <c r="AC3861" s="5">
        <v>53206.34</v>
      </c>
      <c r="AD3861" s="5">
        <f t="shared" si="544"/>
        <v>1755809.22</v>
      </c>
      <c r="AE3861" s="5">
        <v>98180.84</v>
      </c>
      <c r="AF3861" s="5">
        <v>28402.86</v>
      </c>
      <c r="AG3861" s="5">
        <v>6744.28</v>
      </c>
      <c r="AH3861" s="5">
        <v>1595</v>
      </c>
      <c r="AI3861" s="5">
        <v>6800</v>
      </c>
      <c r="AJ3861">
        <v>0</v>
      </c>
      <c r="AK3861" s="5">
        <v>0</v>
      </c>
      <c r="AL3861" s="5">
        <v>0</v>
      </c>
      <c r="AM3861" s="5">
        <v>22255.119999999999</v>
      </c>
      <c r="AN3861">
        <v>4</v>
      </c>
      <c r="AO3861">
        <v>5</v>
      </c>
      <c r="AP3861" t="str">
        <f t="shared" si="545"/>
        <v>No</v>
      </c>
      <c r="AQ3861">
        <v>1</v>
      </c>
      <c r="AR3861" s="5">
        <f t="shared" si="546"/>
        <v>1919787.32</v>
      </c>
      <c r="AS3861" s="5">
        <f t="shared" si="547"/>
        <v>575465.16</v>
      </c>
      <c r="AT3861" t="s">
        <v>59</v>
      </c>
      <c r="AU3861" t="s">
        <v>6164</v>
      </c>
      <c r="AV3861" t="s">
        <v>6165</v>
      </c>
      <c r="AW3861" t="s">
        <v>6166</v>
      </c>
      <c r="AX3861" t="s">
        <v>6167</v>
      </c>
      <c r="AY3861">
        <v>39</v>
      </c>
      <c r="AZ3861">
        <v>3</v>
      </c>
      <c r="BA3861">
        <v>0</v>
      </c>
      <c r="BB3861" t="s">
        <v>6168</v>
      </c>
      <c r="BC3861">
        <v>0</v>
      </c>
      <c r="BD3861">
        <v>1</v>
      </c>
      <c r="BE3861" t="s">
        <v>6188</v>
      </c>
      <c r="BF3861" t="s">
        <v>6170</v>
      </c>
      <c r="BG3861">
        <v>0</v>
      </c>
      <c r="BH3861" t="s">
        <v>6171</v>
      </c>
      <c r="BI3861">
        <v>28</v>
      </c>
      <c r="BJ3861" t="s">
        <v>6172</v>
      </c>
      <c r="BK3861">
        <v>0</v>
      </c>
      <c r="BL3861">
        <v>47</v>
      </c>
      <c r="BM3861" s="3">
        <f t="shared" si="548"/>
        <v>0.7021276595744681</v>
      </c>
    </row>
    <row r="3862" spans="1:65">
      <c r="A3862" t="s">
        <v>3999</v>
      </c>
      <c r="B3862" s="2">
        <v>45892</v>
      </c>
      <c r="C3862" t="s">
        <v>3137</v>
      </c>
      <c r="D3862" t="s">
        <v>3639</v>
      </c>
      <c r="E3862">
        <v>8</v>
      </c>
      <c r="F3862" t="s">
        <v>78</v>
      </c>
      <c r="G3862" t="s">
        <v>62</v>
      </c>
      <c r="H3862" t="s">
        <v>91</v>
      </c>
      <c r="I3862" t="s">
        <v>74</v>
      </c>
      <c r="J3862" t="s">
        <v>53</v>
      </c>
      <c r="K3862" t="s">
        <v>75</v>
      </c>
      <c r="L3862" t="s">
        <v>67</v>
      </c>
      <c r="M3862" t="s">
        <v>68</v>
      </c>
      <c r="N3862" t="s">
        <v>69</v>
      </c>
      <c r="O3862" t="s">
        <v>70</v>
      </c>
      <c r="P3862">
        <v>62</v>
      </c>
      <c r="Q3862">
        <v>64</v>
      </c>
      <c r="R3862">
        <v>63</v>
      </c>
      <c r="S3862">
        <v>5</v>
      </c>
      <c r="T3862">
        <f t="shared" si="540"/>
        <v>58</v>
      </c>
      <c r="U3862">
        <v>58</v>
      </c>
      <c r="V3862">
        <f t="shared" si="541"/>
        <v>0</v>
      </c>
      <c r="W3862" s="3">
        <f t="shared" si="542"/>
        <v>7.9365079365079361E-2</v>
      </c>
      <c r="X3862">
        <v>42</v>
      </c>
      <c r="Y3862" s="4">
        <v>0</v>
      </c>
      <c r="Z3862" s="4">
        <v>1.8</v>
      </c>
      <c r="AA3862" s="5">
        <v>35582.79</v>
      </c>
      <c r="AB3862" s="5">
        <f t="shared" si="543"/>
        <v>2063801.82</v>
      </c>
      <c r="AC3862" s="5">
        <v>21942.83</v>
      </c>
      <c r="AD3862" s="5">
        <f t="shared" si="544"/>
        <v>1382398.29</v>
      </c>
      <c r="AE3862" s="5">
        <v>105672.11</v>
      </c>
      <c r="AF3862" s="5">
        <v>30437.82</v>
      </c>
      <c r="AG3862" s="5">
        <v>11510.43</v>
      </c>
      <c r="AH3862" s="5">
        <v>2610</v>
      </c>
      <c r="AI3862" s="5">
        <v>18619.64</v>
      </c>
      <c r="AJ3862">
        <v>2</v>
      </c>
      <c r="AK3862" s="5">
        <v>16244.86</v>
      </c>
      <c r="AL3862" s="5">
        <v>0</v>
      </c>
      <c r="AM3862" s="5">
        <v>38982.79</v>
      </c>
      <c r="AN3862">
        <v>4</v>
      </c>
      <c r="AO3862">
        <v>5</v>
      </c>
      <c r="AP3862" t="str">
        <f t="shared" si="545"/>
        <v>No</v>
      </c>
      <c r="AQ3862">
        <v>3</v>
      </c>
      <c r="AR3862" s="5">
        <f t="shared" si="546"/>
        <v>1606475.94</v>
      </c>
      <c r="AS3862" s="5">
        <f t="shared" si="547"/>
        <v>457325.88</v>
      </c>
      <c r="AT3862" t="s">
        <v>1641</v>
      </c>
      <c r="AU3862" t="s">
        <v>6189</v>
      </c>
      <c r="AV3862" t="s">
        <v>6201</v>
      </c>
      <c r="AW3862" t="s">
        <v>6175</v>
      </c>
      <c r="AX3862" t="s">
        <v>6167</v>
      </c>
      <c r="AY3862">
        <v>62</v>
      </c>
      <c r="AZ3862">
        <v>0</v>
      </c>
      <c r="BA3862">
        <v>0</v>
      </c>
      <c r="BB3862" t="s">
        <v>6168</v>
      </c>
      <c r="BC3862">
        <v>1</v>
      </c>
      <c r="BD3862">
        <v>0</v>
      </c>
      <c r="BE3862" t="s">
        <v>6178</v>
      </c>
      <c r="BF3862" t="s">
        <v>6210</v>
      </c>
      <c r="BG3862">
        <v>0</v>
      </c>
      <c r="BH3862" t="s">
        <v>6171</v>
      </c>
      <c r="BI3862">
        <v>23</v>
      </c>
      <c r="BJ3862" t="s">
        <v>6172</v>
      </c>
      <c r="BK3862">
        <v>0</v>
      </c>
      <c r="BL3862">
        <v>76</v>
      </c>
      <c r="BM3862" s="3">
        <f t="shared" si="548"/>
        <v>0.82894736842105265</v>
      </c>
    </row>
    <row r="3863" spans="1:65">
      <c r="A3863" t="s">
        <v>4000</v>
      </c>
      <c r="B3863" s="2">
        <v>45892</v>
      </c>
      <c r="C3863" t="s">
        <v>3137</v>
      </c>
      <c r="D3863" t="s">
        <v>3639</v>
      </c>
      <c r="E3863">
        <v>8</v>
      </c>
      <c r="F3863" t="s">
        <v>49</v>
      </c>
      <c r="G3863" t="s">
        <v>50</v>
      </c>
      <c r="H3863" t="s">
        <v>245</v>
      </c>
      <c r="I3863" t="s">
        <v>74</v>
      </c>
      <c r="J3863" t="s">
        <v>53</v>
      </c>
      <c r="K3863" t="s">
        <v>66</v>
      </c>
      <c r="L3863" t="s">
        <v>67</v>
      </c>
      <c r="M3863" t="s">
        <v>68</v>
      </c>
      <c r="N3863" t="s">
        <v>57</v>
      </c>
      <c r="O3863" t="s">
        <v>58</v>
      </c>
      <c r="P3863">
        <v>68</v>
      </c>
      <c r="Q3863">
        <v>72</v>
      </c>
      <c r="R3863">
        <v>71</v>
      </c>
      <c r="S3863">
        <v>7</v>
      </c>
      <c r="T3863">
        <f t="shared" si="540"/>
        <v>64</v>
      </c>
      <c r="U3863">
        <v>64</v>
      </c>
      <c r="V3863">
        <f t="shared" si="541"/>
        <v>0</v>
      </c>
      <c r="W3863" s="3">
        <f t="shared" si="542"/>
        <v>9.8591549295774641E-2</v>
      </c>
      <c r="X3863">
        <v>31</v>
      </c>
      <c r="Y3863" s="4">
        <v>5.8</v>
      </c>
      <c r="Z3863" s="4">
        <v>1.6</v>
      </c>
      <c r="AA3863" s="5">
        <v>33927.519999999997</v>
      </c>
      <c r="AB3863" s="5">
        <f t="shared" si="543"/>
        <v>2171361.2799999998</v>
      </c>
      <c r="AC3863" s="5">
        <v>21979.84</v>
      </c>
      <c r="AD3863" s="5">
        <f t="shared" si="544"/>
        <v>1560568.64</v>
      </c>
      <c r="AE3863" s="5">
        <v>118873.56</v>
      </c>
      <c r="AF3863" s="5">
        <v>32987.949999999997</v>
      </c>
      <c r="AG3863" s="5">
        <v>9736.2000000000007</v>
      </c>
      <c r="AH3863" s="5">
        <v>2320</v>
      </c>
      <c r="AI3863" s="5">
        <v>26897.82</v>
      </c>
      <c r="AJ3863">
        <v>2</v>
      </c>
      <c r="AK3863" s="5">
        <v>16609.37</v>
      </c>
      <c r="AL3863" s="5">
        <v>0</v>
      </c>
      <c r="AM3863" s="5">
        <v>41732.129999999997</v>
      </c>
      <c r="AN3863">
        <v>4</v>
      </c>
      <c r="AO3863">
        <v>3</v>
      </c>
      <c r="AP3863" t="str">
        <f t="shared" si="545"/>
        <v>Yes</v>
      </c>
      <c r="AQ3863">
        <v>2</v>
      </c>
      <c r="AR3863" s="5">
        <f t="shared" si="546"/>
        <v>1809725.67</v>
      </c>
      <c r="AS3863" s="5">
        <f t="shared" si="547"/>
        <v>361635.61</v>
      </c>
      <c r="AT3863" t="s">
        <v>1641</v>
      </c>
      <c r="AU3863" t="s">
        <v>6173</v>
      </c>
      <c r="AV3863" t="s">
        <v>6174</v>
      </c>
      <c r="AW3863" t="s">
        <v>6175</v>
      </c>
      <c r="AX3863" t="s">
        <v>6167</v>
      </c>
      <c r="AY3863">
        <v>69</v>
      </c>
      <c r="AZ3863">
        <v>0</v>
      </c>
      <c r="BA3863">
        <v>0</v>
      </c>
      <c r="BB3863" t="s">
        <v>6168</v>
      </c>
      <c r="BC3863">
        <v>0</v>
      </c>
      <c r="BD3863">
        <v>0</v>
      </c>
      <c r="BE3863" t="s">
        <v>6169</v>
      </c>
      <c r="BF3863" t="s">
        <v>6210</v>
      </c>
      <c r="BG3863">
        <v>0</v>
      </c>
      <c r="BH3863" t="s">
        <v>6171</v>
      </c>
      <c r="BI3863">
        <v>29</v>
      </c>
      <c r="BJ3863" t="s">
        <v>6172</v>
      </c>
      <c r="BK3863">
        <v>0</v>
      </c>
      <c r="BL3863">
        <v>77</v>
      </c>
      <c r="BM3863" s="3">
        <f t="shared" si="548"/>
        <v>0.92207792207792205</v>
      </c>
    </row>
    <row r="3864" spans="1:65">
      <c r="A3864" t="s">
        <v>4001</v>
      </c>
      <c r="B3864" s="2">
        <v>45892</v>
      </c>
      <c r="C3864" t="s">
        <v>3137</v>
      </c>
      <c r="D3864" t="s">
        <v>3639</v>
      </c>
      <c r="E3864">
        <v>8</v>
      </c>
      <c r="F3864" t="s">
        <v>78</v>
      </c>
      <c r="G3864" t="s">
        <v>79</v>
      </c>
      <c r="H3864" t="s">
        <v>143</v>
      </c>
      <c r="I3864" t="s">
        <v>74</v>
      </c>
      <c r="J3864" t="s">
        <v>65</v>
      </c>
      <c r="K3864" t="s">
        <v>75</v>
      </c>
      <c r="L3864" t="s">
        <v>87</v>
      </c>
      <c r="M3864" t="s">
        <v>56</v>
      </c>
      <c r="N3864" t="s">
        <v>69</v>
      </c>
      <c r="O3864" t="s">
        <v>70</v>
      </c>
      <c r="P3864">
        <v>43</v>
      </c>
      <c r="Q3864">
        <v>45</v>
      </c>
      <c r="R3864">
        <v>43</v>
      </c>
      <c r="S3864">
        <v>1</v>
      </c>
      <c r="T3864">
        <f t="shared" si="540"/>
        <v>42</v>
      </c>
      <c r="U3864">
        <v>42</v>
      </c>
      <c r="V3864">
        <f t="shared" si="541"/>
        <v>0</v>
      </c>
      <c r="W3864" s="3">
        <f t="shared" si="542"/>
        <v>2.3255813953488372E-2</v>
      </c>
      <c r="X3864">
        <v>42</v>
      </c>
      <c r="Y3864" s="4">
        <v>2.5</v>
      </c>
      <c r="Z3864" s="4">
        <v>1.3</v>
      </c>
      <c r="AA3864" s="5">
        <v>52497.75</v>
      </c>
      <c r="AB3864" s="5">
        <f t="shared" si="543"/>
        <v>2204905.5</v>
      </c>
      <c r="AC3864" s="5">
        <v>35934.81</v>
      </c>
      <c r="AD3864" s="5">
        <f t="shared" si="544"/>
        <v>1545196.83</v>
      </c>
      <c r="AE3864" s="5">
        <v>96098.29</v>
      </c>
      <c r="AF3864" s="5">
        <v>29442.04</v>
      </c>
      <c r="AG3864" s="5">
        <v>10355.370000000001</v>
      </c>
      <c r="AH3864" s="5">
        <v>1885</v>
      </c>
      <c r="AI3864" s="5">
        <v>4600</v>
      </c>
      <c r="AJ3864">
        <v>0</v>
      </c>
      <c r="AK3864" s="5">
        <v>0</v>
      </c>
      <c r="AL3864" s="5">
        <v>0</v>
      </c>
      <c r="AM3864" s="5">
        <v>30455.35</v>
      </c>
      <c r="AN3864">
        <v>4</v>
      </c>
      <c r="AO3864">
        <v>5</v>
      </c>
      <c r="AP3864" t="str">
        <f t="shared" si="545"/>
        <v>No</v>
      </c>
      <c r="AQ3864">
        <v>2</v>
      </c>
      <c r="AR3864" s="5">
        <f t="shared" si="546"/>
        <v>1718032.88</v>
      </c>
      <c r="AS3864" s="5">
        <f t="shared" si="547"/>
        <v>486872.62</v>
      </c>
      <c r="AT3864" t="s">
        <v>59</v>
      </c>
      <c r="AU3864" t="s">
        <v>6164</v>
      </c>
      <c r="AV3864" t="s">
        <v>6165</v>
      </c>
      <c r="AW3864" t="s">
        <v>6166</v>
      </c>
      <c r="AX3864" t="s">
        <v>6167</v>
      </c>
      <c r="AY3864">
        <v>43</v>
      </c>
      <c r="AZ3864">
        <v>0</v>
      </c>
      <c r="BA3864">
        <v>0</v>
      </c>
      <c r="BB3864" t="s">
        <v>6168</v>
      </c>
      <c r="BC3864">
        <v>1</v>
      </c>
      <c r="BD3864">
        <v>0</v>
      </c>
      <c r="BE3864" t="s">
        <v>6178</v>
      </c>
      <c r="BF3864" t="s">
        <v>6170</v>
      </c>
      <c r="BG3864">
        <v>0</v>
      </c>
      <c r="BH3864" t="s">
        <v>6171</v>
      </c>
      <c r="BI3864">
        <v>35</v>
      </c>
      <c r="BJ3864" t="s">
        <v>6172</v>
      </c>
      <c r="BK3864">
        <v>0</v>
      </c>
      <c r="BL3864">
        <v>60</v>
      </c>
      <c r="BM3864" s="3">
        <f t="shared" si="548"/>
        <v>0.71666666666666667</v>
      </c>
    </row>
    <row r="3865" spans="1:65">
      <c r="A3865" t="s">
        <v>4002</v>
      </c>
      <c r="B3865" s="2">
        <v>45892</v>
      </c>
      <c r="C3865" t="s">
        <v>3137</v>
      </c>
      <c r="D3865" t="s">
        <v>3639</v>
      </c>
      <c r="E3865">
        <v>8</v>
      </c>
      <c r="F3865" t="s">
        <v>49</v>
      </c>
      <c r="G3865" t="s">
        <v>79</v>
      </c>
      <c r="H3865" t="s">
        <v>106</v>
      </c>
      <c r="I3865" t="s">
        <v>52</v>
      </c>
      <c r="J3865" t="s">
        <v>53</v>
      </c>
      <c r="K3865" t="s">
        <v>54</v>
      </c>
      <c r="L3865" t="s">
        <v>55</v>
      </c>
      <c r="M3865" t="s">
        <v>56</v>
      </c>
      <c r="N3865" t="s">
        <v>109</v>
      </c>
      <c r="O3865" t="s">
        <v>82</v>
      </c>
      <c r="P3865">
        <v>56</v>
      </c>
      <c r="Q3865">
        <v>60</v>
      </c>
      <c r="R3865">
        <v>59</v>
      </c>
      <c r="S3865">
        <v>2</v>
      </c>
      <c r="T3865">
        <f t="shared" si="540"/>
        <v>57</v>
      </c>
      <c r="U3865">
        <v>55</v>
      </c>
      <c r="V3865">
        <f t="shared" si="541"/>
        <v>2</v>
      </c>
      <c r="W3865" s="3">
        <f t="shared" si="542"/>
        <v>3.3898305084745763E-2</v>
      </c>
      <c r="X3865">
        <v>129</v>
      </c>
      <c r="Y3865" s="4">
        <v>1.8</v>
      </c>
      <c r="Z3865" s="4">
        <v>6.1</v>
      </c>
      <c r="AA3865" s="5">
        <v>39188.89</v>
      </c>
      <c r="AB3865" s="5">
        <f t="shared" si="543"/>
        <v>2155388.9500000002</v>
      </c>
      <c r="AC3865" s="5">
        <v>23643.67</v>
      </c>
      <c r="AD3865" s="5">
        <f t="shared" si="544"/>
        <v>1394976.53</v>
      </c>
      <c r="AE3865" s="5">
        <v>106817.48</v>
      </c>
      <c r="AF3865" s="5">
        <v>32794.17</v>
      </c>
      <c r="AG3865" s="5">
        <v>57171.46</v>
      </c>
      <c r="AH3865" s="5">
        <v>8845</v>
      </c>
      <c r="AI3865" s="5">
        <v>6400</v>
      </c>
      <c r="AJ3865">
        <v>0</v>
      </c>
      <c r="AK3865" s="5">
        <v>0</v>
      </c>
      <c r="AL3865" s="5">
        <v>1280.46</v>
      </c>
      <c r="AM3865" s="5">
        <v>87098.37</v>
      </c>
      <c r="AN3865">
        <v>8</v>
      </c>
      <c r="AO3865">
        <v>10</v>
      </c>
      <c r="AP3865" t="str">
        <f t="shared" si="545"/>
        <v>No</v>
      </c>
      <c r="AQ3865">
        <v>2</v>
      </c>
      <c r="AR3865" s="5">
        <f t="shared" si="546"/>
        <v>1695383.47</v>
      </c>
      <c r="AS3865" s="5">
        <f t="shared" si="547"/>
        <v>460005.48</v>
      </c>
      <c r="AT3865" t="s">
        <v>116</v>
      </c>
      <c r="AU3865" t="s">
        <v>6164</v>
      </c>
      <c r="AV3865" t="s">
        <v>6165</v>
      </c>
      <c r="AW3865" t="s">
        <v>6166</v>
      </c>
      <c r="AX3865" t="s">
        <v>6202</v>
      </c>
      <c r="AY3865">
        <v>59</v>
      </c>
      <c r="AZ3865">
        <v>0</v>
      </c>
      <c r="BA3865">
        <v>19</v>
      </c>
      <c r="BB3865" t="s">
        <v>6180</v>
      </c>
      <c r="BC3865">
        <v>0</v>
      </c>
      <c r="BD3865">
        <v>2</v>
      </c>
      <c r="BE3865" t="s">
        <v>6196</v>
      </c>
      <c r="BF3865" t="s">
        <v>6170</v>
      </c>
      <c r="BG3865">
        <v>5</v>
      </c>
      <c r="BH3865" t="s">
        <v>6208</v>
      </c>
      <c r="BI3865">
        <v>79</v>
      </c>
      <c r="BJ3865" t="s">
        <v>6193</v>
      </c>
      <c r="BK3865">
        <v>0</v>
      </c>
      <c r="BL3865">
        <v>72</v>
      </c>
      <c r="BM3865" s="3">
        <f t="shared" si="548"/>
        <v>0.81944444444444442</v>
      </c>
    </row>
    <row r="3866" spans="1:65">
      <c r="A3866" t="s">
        <v>4003</v>
      </c>
      <c r="B3866" s="2">
        <v>45892</v>
      </c>
      <c r="C3866" t="s">
        <v>3137</v>
      </c>
      <c r="D3866" t="s">
        <v>3639</v>
      </c>
      <c r="E3866">
        <v>8</v>
      </c>
      <c r="F3866" t="s">
        <v>49</v>
      </c>
      <c r="G3866" t="s">
        <v>50</v>
      </c>
      <c r="H3866" t="s">
        <v>89</v>
      </c>
      <c r="I3866" t="s">
        <v>64</v>
      </c>
      <c r="J3866" t="s">
        <v>65</v>
      </c>
      <c r="K3866" t="s">
        <v>66</v>
      </c>
      <c r="L3866" t="s">
        <v>67</v>
      </c>
      <c r="M3866" t="s">
        <v>56</v>
      </c>
      <c r="N3866" t="s">
        <v>69</v>
      </c>
      <c r="O3866" t="s">
        <v>120</v>
      </c>
      <c r="P3866">
        <v>45</v>
      </c>
      <c r="Q3866">
        <v>45</v>
      </c>
      <c r="R3866">
        <v>43</v>
      </c>
      <c r="S3866">
        <v>1</v>
      </c>
      <c r="T3866">
        <f t="shared" si="540"/>
        <v>42</v>
      </c>
      <c r="U3866">
        <v>42</v>
      </c>
      <c r="V3866">
        <f t="shared" si="541"/>
        <v>0</v>
      </c>
      <c r="W3866" s="3">
        <f t="shared" si="542"/>
        <v>2.3255813953488372E-2</v>
      </c>
      <c r="X3866">
        <v>23</v>
      </c>
      <c r="Y3866" s="4">
        <v>4.8</v>
      </c>
      <c r="Z3866" s="4">
        <v>1.5</v>
      </c>
      <c r="AA3866" s="5">
        <v>48301.29</v>
      </c>
      <c r="AB3866" s="5">
        <f t="shared" si="543"/>
        <v>2028654.18</v>
      </c>
      <c r="AC3866" s="5">
        <v>33753.75</v>
      </c>
      <c r="AD3866" s="5">
        <f t="shared" si="544"/>
        <v>1451411.25</v>
      </c>
      <c r="AE3866" s="5">
        <v>91716.25</v>
      </c>
      <c r="AF3866" s="5">
        <v>27835.08</v>
      </c>
      <c r="AG3866" s="5">
        <v>8954.81</v>
      </c>
      <c r="AH3866" s="5">
        <v>2175</v>
      </c>
      <c r="AI3866" s="5">
        <v>4600</v>
      </c>
      <c r="AJ3866">
        <v>0</v>
      </c>
      <c r="AK3866" s="5">
        <v>0</v>
      </c>
      <c r="AL3866" s="5">
        <v>0</v>
      </c>
      <c r="AM3866" s="5">
        <v>28786.5</v>
      </c>
      <c r="AN3866">
        <v>4</v>
      </c>
      <c r="AO3866">
        <v>5</v>
      </c>
      <c r="AP3866" t="str">
        <f t="shared" si="545"/>
        <v>No</v>
      </c>
      <c r="AQ3866">
        <v>1</v>
      </c>
      <c r="AR3866" s="5">
        <f t="shared" si="546"/>
        <v>1615478.89</v>
      </c>
      <c r="AS3866" s="5">
        <f t="shared" si="547"/>
        <v>413175.29</v>
      </c>
      <c r="AT3866" t="s">
        <v>59</v>
      </c>
      <c r="AU3866" t="s">
        <v>6164</v>
      </c>
      <c r="AV3866" t="s">
        <v>6165</v>
      </c>
      <c r="AW3866" t="s">
        <v>6166</v>
      </c>
      <c r="AX3866" t="s">
        <v>6167</v>
      </c>
      <c r="AY3866">
        <v>48</v>
      </c>
      <c r="AZ3866">
        <v>1</v>
      </c>
      <c r="BA3866">
        <v>0</v>
      </c>
      <c r="BB3866" t="s">
        <v>6168</v>
      </c>
      <c r="BC3866">
        <v>1</v>
      </c>
      <c r="BD3866">
        <v>0</v>
      </c>
      <c r="BE3866" t="s">
        <v>6178</v>
      </c>
      <c r="BF3866" t="s">
        <v>6170</v>
      </c>
      <c r="BG3866">
        <v>1</v>
      </c>
      <c r="BH3866" t="s">
        <v>6186</v>
      </c>
      <c r="BI3866">
        <v>60</v>
      </c>
      <c r="BJ3866" t="s">
        <v>6187</v>
      </c>
      <c r="BK3866">
        <v>0</v>
      </c>
      <c r="BL3866">
        <v>64</v>
      </c>
      <c r="BM3866" s="3">
        <f t="shared" si="548"/>
        <v>0.671875</v>
      </c>
    </row>
    <row r="3867" spans="1:65">
      <c r="A3867" t="s">
        <v>4004</v>
      </c>
      <c r="B3867" s="2">
        <v>45892</v>
      </c>
      <c r="C3867" t="s">
        <v>3137</v>
      </c>
      <c r="D3867" t="s">
        <v>3639</v>
      </c>
      <c r="E3867">
        <v>8</v>
      </c>
      <c r="F3867" t="s">
        <v>61</v>
      </c>
      <c r="G3867" t="s">
        <v>79</v>
      </c>
      <c r="H3867" t="s">
        <v>123</v>
      </c>
      <c r="I3867" t="s">
        <v>74</v>
      </c>
      <c r="J3867" t="s">
        <v>65</v>
      </c>
      <c r="K3867" t="s">
        <v>75</v>
      </c>
      <c r="L3867" t="s">
        <v>67</v>
      </c>
      <c r="M3867" t="s">
        <v>68</v>
      </c>
      <c r="N3867" t="s">
        <v>57</v>
      </c>
      <c r="O3867" t="s">
        <v>58</v>
      </c>
      <c r="P3867">
        <v>41</v>
      </c>
      <c r="Q3867">
        <v>42</v>
      </c>
      <c r="R3867">
        <v>43</v>
      </c>
      <c r="S3867">
        <v>1</v>
      </c>
      <c r="T3867">
        <f t="shared" si="540"/>
        <v>42</v>
      </c>
      <c r="U3867">
        <v>41</v>
      </c>
      <c r="V3867">
        <f t="shared" si="541"/>
        <v>1</v>
      </c>
      <c r="W3867" s="3">
        <f t="shared" si="542"/>
        <v>2.3255813953488372E-2</v>
      </c>
      <c r="X3867">
        <v>4</v>
      </c>
      <c r="Y3867" s="4">
        <v>2.8</v>
      </c>
      <c r="Z3867" s="4">
        <v>1.3</v>
      </c>
      <c r="AA3867" s="5">
        <v>52381.82</v>
      </c>
      <c r="AB3867" s="5">
        <f t="shared" si="543"/>
        <v>2147654.62</v>
      </c>
      <c r="AC3867" s="5">
        <v>32474.32</v>
      </c>
      <c r="AD3867" s="5">
        <f t="shared" si="544"/>
        <v>1396395.76</v>
      </c>
      <c r="AE3867" s="5">
        <v>94314.57</v>
      </c>
      <c r="AF3867" s="5">
        <v>25666.57</v>
      </c>
      <c r="AG3867" s="5">
        <v>6844.19</v>
      </c>
      <c r="AH3867" s="5">
        <v>1885</v>
      </c>
      <c r="AI3867" s="5">
        <v>4600</v>
      </c>
      <c r="AJ3867">
        <v>0</v>
      </c>
      <c r="AK3867" s="5">
        <v>0</v>
      </c>
      <c r="AL3867" s="5">
        <v>992.45</v>
      </c>
      <c r="AM3867" s="5">
        <v>27327.61</v>
      </c>
      <c r="AN3867">
        <v>4</v>
      </c>
      <c r="AO3867">
        <v>3</v>
      </c>
      <c r="AP3867" t="str">
        <f t="shared" si="545"/>
        <v>Yes</v>
      </c>
      <c r="AQ3867">
        <v>0</v>
      </c>
      <c r="AR3867" s="5">
        <f t="shared" si="546"/>
        <v>1558026.15</v>
      </c>
      <c r="AS3867" s="5">
        <f t="shared" si="547"/>
        <v>589628.47</v>
      </c>
      <c r="AT3867" t="s">
        <v>59</v>
      </c>
      <c r="AU3867" t="s">
        <v>6164</v>
      </c>
      <c r="AV3867" t="s">
        <v>6165</v>
      </c>
      <c r="AW3867" t="s">
        <v>6166</v>
      </c>
      <c r="AX3867" t="s">
        <v>6184</v>
      </c>
      <c r="AY3867">
        <v>43</v>
      </c>
      <c r="AZ3867">
        <v>0</v>
      </c>
      <c r="BA3867">
        <v>15</v>
      </c>
      <c r="BB3867" t="s">
        <v>6180</v>
      </c>
      <c r="BC3867">
        <v>0</v>
      </c>
      <c r="BD3867">
        <v>0</v>
      </c>
      <c r="BE3867" t="s">
        <v>6169</v>
      </c>
      <c r="BF3867" t="s">
        <v>6210</v>
      </c>
      <c r="BG3867">
        <v>0</v>
      </c>
      <c r="BH3867" t="s">
        <v>6171</v>
      </c>
      <c r="BI3867">
        <v>35</v>
      </c>
      <c r="BJ3867" t="s">
        <v>6172</v>
      </c>
      <c r="BK3867">
        <v>0</v>
      </c>
      <c r="BL3867">
        <v>63</v>
      </c>
      <c r="BM3867" s="3">
        <f t="shared" si="548"/>
        <v>0.68253968253968256</v>
      </c>
    </row>
    <row r="3868" spans="1:65">
      <c r="A3868" t="s">
        <v>4005</v>
      </c>
      <c r="B3868" s="2">
        <v>45892</v>
      </c>
      <c r="C3868" t="s">
        <v>3137</v>
      </c>
      <c r="D3868" t="s">
        <v>3639</v>
      </c>
      <c r="E3868">
        <v>8</v>
      </c>
      <c r="F3868" t="s">
        <v>78</v>
      </c>
      <c r="G3868" t="s">
        <v>79</v>
      </c>
      <c r="H3868" t="s">
        <v>113</v>
      </c>
      <c r="I3868" t="s">
        <v>52</v>
      </c>
      <c r="J3868" t="s">
        <v>65</v>
      </c>
      <c r="K3868" t="s">
        <v>66</v>
      </c>
      <c r="L3868" t="s">
        <v>67</v>
      </c>
      <c r="M3868" t="s">
        <v>68</v>
      </c>
      <c r="N3868" t="s">
        <v>76</v>
      </c>
      <c r="O3868" t="s">
        <v>82</v>
      </c>
      <c r="P3868">
        <v>54</v>
      </c>
      <c r="Q3868">
        <v>56</v>
      </c>
      <c r="R3868">
        <v>54</v>
      </c>
      <c r="S3868">
        <v>4</v>
      </c>
      <c r="T3868">
        <f t="shared" si="540"/>
        <v>50</v>
      </c>
      <c r="U3868">
        <v>50</v>
      </c>
      <c r="V3868">
        <f t="shared" si="541"/>
        <v>0</v>
      </c>
      <c r="W3868" s="3">
        <f t="shared" si="542"/>
        <v>7.407407407407407E-2</v>
      </c>
      <c r="X3868">
        <v>26</v>
      </c>
      <c r="Y3868" s="4">
        <v>9</v>
      </c>
      <c r="Z3868" s="4">
        <v>1.3</v>
      </c>
      <c r="AA3868" s="5">
        <v>48773.09</v>
      </c>
      <c r="AB3868" s="5">
        <f t="shared" si="543"/>
        <v>2438654.5</v>
      </c>
      <c r="AC3868" s="5">
        <v>32258.93</v>
      </c>
      <c r="AD3868" s="5">
        <f t="shared" si="544"/>
        <v>1741982.22</v>
      </c>
      <c r="AE3868" s="5">
        <v>127433.9</v>
      </c>
      <c r="AF3868" s="5">
        <v>36408.559999999998</v>
      </c>
      <c r="AG3868" s="5">
        <v>9497.7900000000009</v>
      </c>
      <c r="AH3868" s="5">
        <v>1885</v>
      </c>
      <c r="AI3868" s="5">
        <v>22638.43</v>
      </c>
      <c r="AJ3868">
        <v>1</v>
      </c>
      <c r="AK3868" s="5">
        <v>14342.75</v>
      </c>
      <c r="AL3868" s="5">
        <v>0</v>
      </c>
      <c r="AM3868" s="5">
        <v>32814.35</v>
      </c>
      <c r="AN3868">
        <v>4</v>
      </c>
      <c r="AO3868">
        <v>1</v>
      </c>
      <c r="AP3868" t="str">
        <f t="shared" si="545"/>
        <v>Yes</v>
      </c>
      <c r="AQ3868">
        <v>2</v>
      </c>
      <c r="AR3868" s="5">
        <f t="shared" si="546"/>
        <v>1987003</v>
      </c>
      <c r="AS3868" s="5">
        <f t="shared" si="547"/>
        <v>451651.5</v>
      </c>
      <c r="AT3868" t="s">
        <v>1641</v>
      </c>
      <c r="AU3868" t="s">
        <v>6173</v>
      </c>
      <c r="AV3868" t="s">
        <v>6174</v>
      </c>
      <c r="AW3868" t="s">
        <v>6175</v>
      </c>
      <c r="AX3868" t="s">
        <v>6177</v>
      </c>
      <c r="AY3868">
        <v>56</v>
      </c>
      <c r="AZ3868">
        <v>0</v>
      </c>
      <c r="BA3868">
        <v>0</v>
      </c>
      <c r="BB3868" t="s">
        <v>6168</v>
      </c>
      <c r="BC3868">
        <v>0</v>
      </c>
      <c r="BD3868">
        <v>0</v>
      </c>
      <c r="BE3868" t="s">
        <v>6169</v>
      </c>
      <c r="BF3868" t="s">
        <v>6212</v>
      </c>
      <c r="BG3868">
        <v>0</v>
      </c>
      <c r="BH3868" t="s">
        <v>6171</v>
      </c>
      <c r="BI3868">
        <v>51</v>
      </c>
      <c r="BJ3868" t="s">
        <v>6187</v>
      </c>
      <c r="BK3868">
        <v>0</v>
      </c>
      <c r="BL3868">
        <v>61</v>
      </c>
      <c r="BM3868" s="3">
        <f t="shared" si="548"/>
        <v>0.88524590163934425</v>
      </c>
    </row>
    <row r="3869" spans="1:65">
      <c r="A3869" t="s">
        <v>4006</v>
      </c>
      <c r="B3869" s="2">
        <v>45892</v>
      </c>
      <c r="C3869" t="s">
        <v>3137</v>
      </c>
      <c r="D3869" t="s">
        <v>3639</v>
      </c>
      <c r="E3869">
        <v>8</v>
      </c>
      <c r="F3869" t="s">
        <v>78</v>
      </c>
      <c r="G3869" t="s">
        <v>62</v>
      </c>
      <c r="H3869" t="s">
        <v>168</v>
      </c>
      <c r="I3869" t="s">
        <v>74</v>
      </c>
      <c r="J3869" t="s">
        <v>65</v>
      </c>
      <c r="K3869" t="s">
        <v>54</v>
      </c>
      <c r="L3869" t="s">
        <v>92</v>
      </c>
      <c r="M3869" t="s">
        <v>68</v>
      </c>
      <c r="N3869" t="s">
        <v>69</v>
      </c>
      <c r="O3869" t="s">
        <v>82</v>
      </c>
      <c r="P3869">
        <v>38</v>
      </c>
      <c r="Q3869">
        <v>38</v>
      </c>
      <c r="R3869">
        <v>37</v>
      </c>
      <c r="S3869">
        <v>1</v>
      </c>
      <c r="T3869">
        <f t="shared" si="540"/>
        <v>36</v>
      </c>
      <c r="U3869">
        <v>36</v>
      </c>
      <c r="V3869">
        <f t="shared" si="541"/>
        <v>0</v>
      </c>
      <c r="W3869" s="3">
        <f t="shared" si="542"/>
        <v>2.7027027027027029E-2</v>
      </c>
      <c r="X3869">
        <v>57</v>
      </c>
      <c r="Y3869" s="4">
        <v>8.9</v>
      </c>
      <c r="Z3869" s="4">
        <v>1.9</v>
      </c>
      <c r="AA3869" s="5">
        <v>55804.160000000003</v>
      </c>
      <c r="AB3869" s="5">
        <f t="shared" si="543"/>
        <v>2008949.76</v>
      </c>
      <c r="AC3869" s="5">
        <v>33697.74</v>
      </c>
      <c r="AD3869" s="5">
        <f t="shared" si="544"/>
        <v>1246816.3799999999</v>
      </c>
      <c r="AE3869" s="5">
        <v>81675.05</v>
      </c>
      <c r="AF3869" s="5">
        <v>25980.93</v>
      </c>
      <c r="AG3869" s="5">
        <v>12902.99</v>
      </c>
      <c r="AH3869" s="5">
        <v>2755</v>
      </c>
      <c r="AI3869" s="5">
        <v>4600</v>
      </c>
      <c r="AJ3869">
        <v>0</v>
      </c>
      <c r="AK3869" s="5">
        <v>0</v>
      </c>
      <c r="AL3869" s="5">
        <v>0</v>
      </c>
      <c r="AM3869" s="5">
        <v>22999.3</v>
      </c>
      <c r="AN3869">
        <v>4</v>
      </c>
      <c r="AO3869">
        <v>4</v>
      </c>
      <c r="AP3869" t="str">
        <f t="shared" si="545"/>
        <v>Yes</v>
      </c>
      <c r="AQ3869">
        <v>1</v>
      </c>
      <c r="AR3869" s="5">
        <f t="shared" si="546"/>
        <v>1397729.65</v>
      </c>
      <c r="AS3869" s="5">
        <f t="shared" si="547"/>
        <v>611220.11</v>
      </c>
      <c r="AT3869" t="s">
        <v>59</v>
      </c>
      <c r="AU3869" t="s">
        <v>6164</v>
      </c>
      <c r="AV3869" t="s">
        <v>6165</v>
      </c>
      <c r="AW3869" t="s">
        <v>6166</v>
      </c>
      <c r="AX3869" t="s">
        <v>6202</v>
      </c>
      <c r="AY3869">
        <v>41</v>
      </c>
      <c r="AZ3869">
        <v>0</v>
      </c>
      <c r="BA3869">
        <v>0</v>
      </c>
      <c r="BB3869" t="s">
        <v>6168</v>
      </c>
      <c r="BC3869">
        <v>0</v>
      </c>
      <c r="BD3869">
        <v>0</v>
      </c>
      <c r="BE3869" t="s">
        <v>6169</v>
      </c>
      <c r="BF3869" t="s">
        <v>6170</v>
      </c>
      <c r="BG3869">
        <v>3</v>
      </c>
      <c r="BH3869" t="s">
        <v>6192</v>
      </c>
      <c r="BI3869">
        <v>78</v>
      </c>
      <c r="BJ3869" t="s">
        <v>6193</v>
      </c>
      <c r="BK3869">
        <v>0</v>
      </c>
      <c r="BL3869">
        <v>60</v>
      </c>
      <c r="BM3869" s="3">
        <f t="shared" si="548"/>
        <v>0.6166666666666667</v>
      </c>
    </row>
    <row r="3870" spans="1:65">
      <c r="A3870" t="s">
        <v>4007</v>
      </c>
      <c r="B3870" s="2">
        <v>45892</v>
      </c>
      <c r="C3870" t="s">
        <v>3137</v>
      </c>
      <c r="D3870" t="s">
        <v>3639</v>
      </c>
      <c r="E3870">
        <v>8</v>
      </c>
      <c r="F3870" t="s">
        <v>61</v>
      </c>
      <c r="G3870" t="s">
        <v>62</v>
      </c>
      <c r="H3870" t="s">
        <v>115</v>
      </c>
      <c r="I3870" t="s">
        <v>52</v>
      </c>
      <c r="J3870" t="s">
        <v>53</v>
      </c>
      <c r="K3870" t="s">
        <v>66</v>
      </c>
      <c r="L3870" t="s">
        <v>67</v>
      </c>
      <c r="M3870" t="s">
        <v>56</v>
      </c>
      <c r="N3870" t="s">
        <v>76</v>
      </c>
      <c r="O3870" t="s">
        <v>120</v>
      </c>
      <c r="P3870">
        <v>64</v>
      </c>
      <c r="Q3870">
        <v>67</v>
      </c>
      <c r="R3870">
        <v>67</v>
      </c>
      <c r="S3870">
        <v>2</v>
      </c>
      <c r="T3870">
        <f t="shared" si="540"/>
        <v>65</v>
      </c>
      <c r="U3870">
        <v>63</v>
      </c>
      <c r="V3870">
        <f t="shared" si="541"/>
        <v>2</v>
      </c>
      <c r="W3870" s="3">
        <f t="shared" si="542"/>
        <v>2.9850746268656716E-2</v>
      </c>
      <c r="X3870">
        <v>42</v>
      </c>
      <c r="Y3870" s="4">
        <v>5.0999999999999996</v>
      </c>
      <c r="Z3870" s="4">
        <v>2.2000000000000002</v>
      </c>
      <c r="AA3870" s="5">
        <v>33730.94</v>
      </c>
      <c r="AB3870" s="5">
        <f t="shared" si="543"/>
        <v>2125049.2200000002</v>
      </c>
      <c r="AC3870" s="5">
        <v>23113.61</v>
      </c>
      <c r="AD3870" s="5">
        <f t="shared" si="544"/>
        <v>1548611.87</v>
      </c>
      <c r="AE3870" s="5">
        <v>120442.85</v>
      </c>
      <c r="AF3870" s="5">
        <v>30691.61</v>
      </c>
      <c r="AG3870" s="5">
        <v>10195.64</v>
      </c>
      <c r="AH3870" s="5">
        <v>3190</v>
      </c>
      <c r="AI3870" s="5">
        <v>6400</v>
      </c>
      <c r="AJ3870">
        <v>0</v>
      </c>
      <c r="AK3870" s="5">
        <v>0</v>
      </c>
      <c r="AL3870" s="5">
        <v>1394.05</v>
      </c>
      <c r="AM3870" s="5">
        <v>39841.550000000003</v>
      </c>
      <c r="AN3870">
        <v>4</v>
      </c>
      <c r="AO3870">
        <v>2</v>
      </c>
      <c r="AP3870" t="str">
        <f t="shared" si="545"/>
        <v>Yes</v>
      </c>
      <c r="AQ3870">
        <v>0</v>
      </c>
      <c r="AR3870" s="5">
        <f t="shared" si="546"/>
        <v>1760767.57</v>
      </c>
      <c r="AS3870" s="5">
        <f t="shared" si="547"/>
        <v>364281.65</v>
      </c>
      <c r="AT3870" t="s">
        <v>59</v>
      </c>
      <c r="AU3870" t="s">
        <v>6164</v>
      </c>
      <c r="AV3870" t="s">
        <v>6165</v>
      </c>
      <c r="AW3870" t="s">
        <v>6166</v>
      </c>
      <c r="AX3870" t="s">
        <v>6184</v>
      </c>
      <c r="AY3870">
        <v>64</v>
      </c>
      <c r="AZ3870">
        <v>0</v>
      </c>
      <c r="BA3870">
        <v>21</v>
      </c>
      <c r="BB3870" t="s">
        <v>6180</v>
      </c>
      <c r="BC3870">
        <v>0</v>
      </c>
      <c r="BD3870">
        <v>0</v>
      </c>
      <c r="BE3870" t="s">
        <v>6169</v>
      </c>
      <c r="BF3870" t="s">
        <v>6170</v>
      </c>
      <c r="BG3870">
        <v>1</v>
      </c>
      <c r="BH3870" t="s">
        <v>6179</v>
      </c>
      <c r="BI3870">
        <v>22</v>
      </c>
      <c r="BJ3870" t="s">
        <v>6172</v>
      </c>
      <c r="BK3870">
        <v>0</v>
      </c>
      <c r="BL3870">
        <v>77</v>
      </c>
      <c r="BM3870" s="3">
        <f t="shared" si="548"/>
        <v>0.87012987012987009</v>
      </c>
    </row>
    <row r="3871" spans="1:65">
      <c r="A3871" t="s">
        <v>4008</v>
      </c>
      <c r="B3871" s="2">
        <v>45892</v>
      </c>
      <c r="C3871" t="s">
        <v>3137</v>
      </c>
      <c r="D3871" t="s">
        <v>3639</v>
      </c>
      <c r="E3871">
        <v>8</v>
      </c>
      <c r="F3871" t="s">
        <v>49</v>
      </c>
      <c r="G3871" t="s">
        <v>79</v>
      </c>
      <c r="H3871" t="s">
        <v>111</v>
      </c>
      <c r="I3871" t="s">
        <v>52</v>
      </c>
      <c r="J3871" t="s">
        <v>53</v>
      </c>
      <c r="K3871" t="s">
        <v>66</v>
      </c>
      <c r="L3871" t="s">
        <v>87</v>
      </c>
      <c r="M3871" t="s">
        <v>56</v>
      </c>
      <c r="N3871" t="s">
        <v>69</v>
      </c>
      <c r="O3871" t="s">
        <v>70</v>
      </c>
      <c r="P3871">
        <v>52</v>
      </c>
      <c r="Q3871">
        <v>56</v>
      </c>
      <c r="R3871">
        <v>55</v>
      </c>
      <c r="S3871">
        <v>1</v>
      </c>
      <c r="T3871">
        <f t="shared" si="540"/>
        <v>54</v>
      </c>
      <c r="U3871">
        <v>51</v>
      </c>
      <c r="V3871">
        <f t="shared" si="541"/>
        <v>3</v>
      </c>
      <c r="W3871" s="3">
        <f t="shared" si="542"/>
        <v>1.8181818181818181E-2</v>
      </c>
      <c r="X3871">
        <v>38</v>
      </c>
      <c r="Y3871" s="4">
        <v>8.5</v>
      </c>
      <c r="Z3871" s="4">
        <v>2</v>
      </c>
      <c r="AA3871" s="5">
        <v>33593.67</v>
      </c>
      <c r="AB3871" s="5">
        <f t="shared" si="543"/>
        <v>1713277.17</v>
      </c>
      <c r="AC3871" s="5">
        <v>24051.77</v>
      </c>
      <c r="AD3871" s="5">
        <f t="shared" si="544"/>
        <v>1322847.3500000001</v>
      </c>
      <c r="AE3871" s="5">
        <v>99309.03</v>
      </c>
      <c r="AF3871" s="5">
        <v>25831.16</v>
      </c>
      <c r="AG3871" s="5">
        <v>11548.25</v>
      </c>
      <c r="AH3871" s="5">
        <v>2900</v>
      </c>
      <c r="AI3871" s="5">
        <v>3200</v>
      </c>
      <c r="AJ3871">
        <v>0</v>
      </c>
      <c r="AK3871" s="5">
        <v>0</v>
      </c>
      <c r="AL3871" s="5">
        <v>2019.39</v>
      </c>
      <c r="AM3871" s="5">
        <v>35884.339999999997</v>
      </c>
      <c r="AN3871">
        <v>4</v>
      </c>
      <c r="AO3871">
        <v>5</v>
      </c>
      <c r="AP3871" t="str">
        <f t="shared" si="545"/>
        <v>No</v>
      </c>
      <c r="AQ3871">
        <v>3</v>
      </c>
      <c r="AR3871" s="5">
        <f t="shared" si="546"/>
        <v>1503539.52</v>
      </c>
      <c r="AS3871" s="5">
        <f t="shared" si="547"/>
        <v>209737.65</v>
      </c>
      <c r="AT3871" t="s">
        <v>59</v>
      </c>
      <c r="AU3871" t="s">
        <v>6164</v>
      </c>
      <c r="AV3871" t="s">
        <v>6165</v>
      </c>
      <c r="AW3871" t="s">
        <v>6166</v>
      </c>
      <c r="AX3871" t="s">
        <v>6202</v>
      </c>
      <c r="AY3871">
        <v>54</v>
      </c>
      <c r="AZ3871">
        <v>0</v>
      </c>
      <c r="BA3871">
        <v>24</v>
      </c>
      <c r="BB3871" t="s">
        <v>6180</v>
      </c>
      <c r="BC3871">
        <v>0</v>
      </c>
      <c r="BD3871">
        <v>1</v>
      </c>
      <c r="BE3871" t="s">
        <v>6188</v>
      </c>
      <c r="BF3871" t="s">
        <v>6170</v>
      </c>
      <c r="BG3871">
        <v>0</v>
      </c>
      <c r="BH3871" t="s">
        <v>6171</v>
      </c>
      <c r="BI3871">
        <v>58</v>
      </c>
      <c r="BJ3871" t="s">
        <v>6187</v>
      </c>
      <c r="BK3871">
        <v>0</v>
      </c>
      <c r="BL3871">
        <v>70</v>
      </c>
      <c r="BM3871" s="3">
        <f t="shared" si="548"/>
        <v>0.7857142857142857</v>
      </c>
    </row>
    <row r="3872" spans="1:65">
      <c r="A3872" t="s">
        <v>4009</v>
      </c>
      <c r="B3872" s="2">
        <v>45893</v>
      </c>
      <c r="C3872" t="s">
        <v>3137</v>
      </c>
      <c r="D3872" t="s">
        <v>3639</v>
      </c>
      <c r="E3872">
        <v>8</v>
      </c>
      <c r="F3872" t="s">
        <v>72</v>
      </c>
      <c r="G3872" t="s">
        <v>50</v>
      </c>
      <c r="H3872" t="s">
        <v>179</v>
      </c>
      <c r="I3872" t="s">
        <v>64</v>
      </c>
      <c r="J3872" t="s">
        <v>81</v>
      </c>
      <c r="K3872" t="s">
        <v>75</v>
      </c>
      <c r="L3872" t="s">
        <v>67</v>
      </c>
      <c r="M3872" t="s">
        <v>56</v>
      </c>
      <c r="N3872" t="s">
        <v>57</v>
      </c>
      <c r="O3872" t="s">
        <v>120</v>
      </c>
      <c r="P3872">
        <v>35</v>
      </c>
      <c r="Q3872">
        <v>37</v>
      </c>
      <c r="R3872">
        <v>37</v>
      </c>
      <c r="S3872">
        <v>1</v>
      </c>
      <c r="T3872">
        <f t="shared" si="540"/>
        <v>36</v>
      </c>
      <c r="U3872">
        <v>34</v>
      </c>
      <c r="V3872">
        <f t="shared" si="541"/>
        <v>2</v>
      </c>
      <c r="W3872" s="3">
        <f t="shared" si="542"/>
        <v>2.7027027027027029E-2</v>
      </c>
      <c r="X3872">
        <v>27</v>
      </c>
      <c r="Y3872" s="4">
        <v>6.6</v>
      </c>
      <c r="Z3872" s="4">
        <v>1.8</v>
      </c>
      <c r="AA3872" s="5">
        <v>78131.320000000007</v>
      </c>
      <c r="AB3872" s="5">
        <f t="shared" si="543"/>
        <v>2656464.88</v>
      </c>
      <c r="AC3872" s="5">
        <v>51426.75</v>
      </c>
      <c r="AD3872" s="5">
        <f t="shared" si="544"/>
        <v>1902789.75</v>
      </c>
      <c r="AE3872" s="5">
        <v>109987.18</v>
      </c>
      <c r="AF3872" s="5">
        <v>32411.05</v>
      </c>
      <c r="AG3872" s="5">
        <v>9861.7199999999993</v>
      </c>
      <c r="AH3872" s="5">
        <v>2610</v>
      </c>
      <c r="AI3872" s="5">
        <v>6800</v>
      </c>
      <c r="AJ3872">
        <v>0</v>
      </c>
      <c r="AK3872" s="5">
        <v>0</v>
      </c>
      <c r="AL3872" s="5">
        <v>2877.07</v>
      </c>
      <c r="AM3872" s="5">
        <v>22106.720000000001</v>
      </c>
      <c r="AN3872">
        <v>4</v>
      </c>
      <c r="AO3872">
        <v>4</v>
      </c>
      <c r="AP3872" t="str">
        <f t="shared" si="545"/>
        <v>Yes</v>
      </c>
      <c r="AQ3872">
        <v>1</v>
      </c>
      <c r="AR3872" s="5">
        <f t="shared" si="546"/>
        <v>2089443.49</v>
      </c>
      <c r="AS3872" s="5">
        <f t="shared" si="547"/>
        <v>567021.39</v>
      </c>
      <c r="AT3872" t="s">
        <v>59</v>
      </c>
      <c r="AU3872" t="s">
        <v>6164</v>
      </c>
      <c r="AV3872" t="s">
        <v>6165</v>
      </c>
      <c r="AW3872" t="s">
        <v>6166</v>
      </c>
      <c r="AX3872" t="s">
        <v>6184</v>
      </c>
      <c r="AY3872">
        <v>35</v>
      </c>
      <c r="AZ3872">
        <v>0</v>
      </c>
      <c r="BA3872">
        <v>20</v>
      </c>
      <c r="BB3872" t="s">
        <v>6180</v>
      </c>
      <c r="BC3872">
        <v>0</v>
      </c>
      <c r="BD3872">
        <v>0</v>
      </c>
      <c r="BE3872" t="s">
        <v>6169</v>
      </c>
      <c r="BF3872" t="s">
        <v>6170</v>
      </c>
      <c r="BG3872">
        <v>0</v>
      </c>
      <c r="BH3872" t="s">
        <v>6171</v>
      </c>
      <c r="BI3872">
        <v>50</v>
      </c>
      <c r="BJ3872" t="s">
        <v>6172</v>
      </c>
      <c r="BK3872">
        <v>0</v>
      </c>
      <c r="BL3872">
        <v>47</v>
      </c>
      <c r="BM3872" s="3">
        <f t="shared" si="548"/>
        <v>0.78723404255319152</v>
      </c>
    </row>
    <row r="3873" spans="1:65">
      <c r="A3873" t="s">
        <v>4010</v>
      </c>
      <c r="B3873" s="2">
        <v>45893</v>
      </c>
      <c r="C3873" t="s">
        <v>3137</v>
      </c>
      <c r="D3873" t="s">
        <v>3639</v>
      </c>
      <c r="E3873">
        <v>8</v>
      </c>
      <c r="F3873" t="s">
        <v>78</v>
      </c>
      <c r="G3873" t="s">
        <v>62</v>
      </c>
      <c r="H3873" t="s">
        <v>168</v>
      </c>
      <c r="I3873" t="s">
        <v>52</v>
      </c>
      <c r="J3873" t="s">
        <v>81</v>
      </c>
      <c r="K3873" t="s">
        <v>54</v>
      </c>
      <c r="L3873" t="s">
        <v>55</v>
      </c>
      <c r="M3873" t="s">
        <v>56</v>
      </c>
      <c r="N3873" t="s">
        <v>57</v>
      </c>
      <c r="O3873" t="s">
        <v>120</v>
      </c>
      <c r="P3873">
        <v>35</v>
      </c>
      <c r="Q3873">
        <v>36</v>
      </c>
      <c r="R3873">
        <v>35</v>
      </c>
      <c r="S3873">
        <v>1</v>
      </c>
      <c r="T3873">
        <f t="shared" si="540"/>
        <v>34</v>
      </c>
      <c r="U3873">
        <v>33</v>
      </c>
      <c r="V3873">
        <f t="shared" si="541"/>
        <v>1</v>
      </c>
      <c r="W3873" s="3">
        <f t="shared" si="542"/>
        <v>2.8571428571428571E-2</v>
      </c>
      <c r="X3873">
        <v>41</v>
      </c>
      <c r="Y3873" s="4">
        <v>5.0999999999999996</v>
      </c>
      <c r="Z3873" s="4">
        <v>1.4</v>
      </c>
      <c r="AA3873" s="5">
        <v>83810.679999999993</v>
      </c>
      <c r="AB3873" s="5">
        <f t="shared" si="543"/>
        <v>2765752.44</v>
      </c>
      <c r="AC3873" s="5">
        <v>52967.199999999997</v>
      </c>
      <c r="AD3873" s="5">
        <f t="shared" si="544"/>
        <v>1853852</v>
      </c>
      <c r="AE3873" s="5">
        <v>113369.51</v>
      </c>
      <c r="AF3873" s="5">
        <v>33336.54</v>
      </c>
      <c r="AG3873" s="5">
        <v>10123.42</v>
      </c>
      <c r="AH3873" s="5">
        <v>2030</v>
      </c>
      <c r="AI3873" s="5">
        <v>6800</v>
      </c>
      <c r="AJ3873">
        <v>0</v>
      </c>
      <c r="AK3873" s="5">
        <v>0</v>
      </c>
      <c r="AL3873" s="5">
        <v>1429.79</v>
      </c>
      <c r="AM3873" s="5">
        <v>21414.36</v>
      </c>
      <c r="AN3873">
        <v>4</v>
      </c>
      <c r="AO3873">
        <v>3</v>
      </c>
      <c r="AP3873" t="str">
        <f t="shared" si="545"/>
        <v>Yes</v>
      </c>
      <c r="AQ3873">
        <v>0</v>
      </c>
      <c r="AR3873" s="5">
        <f t="shared" si="546"/>
        <v>2042355.62</v>
      </c>
      <c r="AS3873" s="5">
        <f t="shared" si="547"/>
        <v>723396.82</v>
      </c>
      <c r="AT3873" t="s">
        <v>59</v>
      </c>
      <c r="AU3873" t="s">
        <v>6164</v>
      </c>
      <c r="AV3873" t="s">
        <v>6165</v>
      </c>
      <c r="AW3873" t="s">
        <v>6166</v>
      </c>
      <c r="AX3873" t="s">
        <v>6167</v>
      </c>
      <c r="AY3873">
        <v>35</v>
      </c>
      <c r="AZ3873">
        <v>0</v>
      </c>
      <c r="BA3873">
        <v>15</v>
      </c>
      <c r="BB3873" t="s">
        <v>6198</v>
      </c>
      <c r="BC3873">
        <v>0</v>
      </c>
      <c r="BD3873">
        <v>0</v>
      </c>
      <c r="BE3873" t="s">
        <v>6169</v>
      </c>
      <c r="BF3873" t="s">
        <v>6170</v>
      </c>
      <c r="BG3873">
        <v>0</v>
      </c>
      <c r="BH3873" t="s">
        <v>6171</v>
      </c>
      <c r="BI3873">
        <v>31</v>
      </c>
      <c r="BJ3873" t="s">
        <v>6172</v>
      </c>
      <c r="BK3873">
        <v>0</v>
      </c>
      <c r="BL3873">
        <v>51</v>
      </c>
      <c r="BM3873" s="3">
        <f t="shared" si="548"/>
        <v>0.68627450980392157</v>
      </c>
    </row>
    <row r="3874" spans="1:65">
      <c r="A3874" t="s">
        <v>4011</v>
      </c>
      <c r="B3874" s="2">
        <v>45893</v>
      </c>
      <c r="C3874" t="s">
        <v>3137</v>
      </c>
      <c r="D3874" t="s">
        <v>3639</v>
      </c>
      <c r="E3874">
        <v>8</v>
      </c>
      <c r="F3874" t="s">
        <v>78</v>
      </c>
      <c r="G3874" t="s">
        <v>50</v>
      </c>
      <c r="H3874" t="s">
        <v>161</v>
      </c>
      <c r="I3874" t="s">
        <v>74</v>
      </c>
      <c r="J3874" t="s">
        <v>53</v>
      </c>
      <c r="K3874" t="s">
        <v>75</v>
      </c>
      <c r="L3874" t="s">
        <v>55</v>
      </c>
      <c r="M3874" t="s">
        <v>56</v>
      </c>
      <c r="N3874" t="s">
        <v>57</v>
      </c>
      <c r="O3874" t="s">
        <v>58</v>
      </c>
      <c r="P3874">
        <v>58</v>
      </c>
      <c r="Q3874">
        <v>62</v>
      </c>
      <c r="R3874">
        <v>62</v>
      </c>
      <c r="S3874">
        <v>2</v>
      </c>
      <c r="T3874">
        <f t="shared" si="540"/>
        <v>60</v>
      </c>
      <c r="U3874">
        <v>55</v>
      </c>
      <c r="V3874">
        <f t="shared" si="541"/>
        <v>5</v>
      </c>
      <c r="W3874" s="3">
        <f t="shared" si="542"/>
        <v>3.2258064516129031E-2</v>
      </c>
      <c r="X3874">
        <v>34</v>
      </c>
      <c r="Y3874" s="4">
        <v>5.3</v>
      </c>
      <c r="Z3874" s="4">
        <v>2</v>
      </c>
      <c r="AA3874" s="5">
        <v>35830.19</v>
      </c>
      <c r="AB3874" s="5">
        <f t="shared" si="543"/>
        <v>1970660.45</v>
      </c>
      <c r="AC3874" s="5">
        <v>23448.47</v>
      </c>
      <c r="AD3874" s="5">
        <f t="shared" si="544"/>
        <v>1453805.14</v>
      </c>
      <c r="AE3874" s="5">
        <v>106490.66</v>
      </c>
      <c r="AF3874" s="5">
        <v>29629.8</v>
      </c>
      <c r="AG3874" s="5">
        <v>9843.49</v>
      </c>
      <c r="AH3874" s="5">
        <v>2900</v>
      </c>
      <c r="AI3874" s="5">
        <v>6400</v>
      </c>
      <c r="AJ3874">
        <v>0</v>
      </c>
      <c r="AK3874" s="5">
        <v>0</v>
      </c>
      <c r="AL3874" s="5">
        <v>3251.56</v>
      </c>
      <c r="AM3874" s="5">
        <v>36163.53</v>
      </c>
      <c r="AN3874">
        <v>4</v>
      </c>
      <c r="AO3874">
        <v>4</v>
      </c>
      <c r="AP3874" t="str">
        <f t="shared" si="545"/>
        <v>Yes</v>
      </c>
      <c r="AQ3874">
        <v>0</v>
      </c>
      <c r="AR3874" s="5">
        <f t="shared" si="546"/>
        <v>1648484.18</v>
      </c>
      <c r="AS3874" s="5">
        <f t="shared" si="547"/>
        <v>322176.27</v>
      </c>
      <c r="AT3874" t="s">
        <v>59</v>
      </c>
      <c r="AU3874" t="s">
        <v>6164</v>
      </c>
      <c r="AV3874" t="s">
        <v>6165</v>
      </c>
      <c r="AW3874" t="s">
        <v>6166</v>
      </c>
      <c r="AX3874" t="s">
        <v>6184</v>
      </c>
      <c r="AY3874">
        <v>59</v>
      </c>
      <c r="AZ3874">
        <v>0</v>
      </c>
      <c r="BA3874">
        <v>34</v>
      </c>
      <c r="BB3874" t="s">
        <v>6180</v>
      </c>
      <c r="BC3874">
        <v>0</v>
      </c>
      <c r="BD3874">
        <v>0</v>
      </c>
      <c r="BE3874" t="s">
        <v>6169</v>
      </c>
      <c r="BF3874" t="s">
        <v>6170</v>
      </c>
      <c r="BG3874">
        <v>1</v>
      </c>
      <c r="BH3874" t="s">
        <v>6179</v>
      </c>
      <c r="BI3874">
        <v>48</v>
      </c>
      <c r="BJ3874" t="s">
        <v>6172</v>
      </c>
      <c r="BK3874">
        <v>0</v>
      </c>
      <c r="BL3874">
        <v>72</v>
      </c>
      <c r="BM3874" s="3">
        <f t="shared" si="548"/>
        <v>0.86111111111111116</v>
      </c>
    </row>
    <row r="3875" spans="1:65">
      <c r="A3875" t="s">
        <v>4012</v>
      </c>
      <c r="B3875" s="2">
        <v>45893</v>
      </c>
      <c r="C3875" t="s">
        <v>3137</v>
      </c>
      <c r="D3875" t="s">
        <v>3639</v>
      </c>
      <c r="E3875">
        <v>8</v>
      </c>
      <c r="F3875" t="s">
        <v>72</v>
      </c>
      <c r="G3875" t="s">
        <v>79</v>
      </c>
      <c r="H3875" t="s">
        <v>86</v>
      </c>
      <c r="I3875" t="s">
        <v>74</v>
      </c>
      <c r="J3875" t="s">
        <v>53</v>
      </c>
      <c r="K3875" t="s">
        <v>54</v>
      </c>
      <c r="L3875" t="s">
        <v>92</v>
      </c>
      <c r="M3875" t="s">
        <v>56</v>
      </c>
      <c r="N3875" t="s">
        <v>76</v>
      </c>
      <c r="O3875" t="s">
        <v>82</v>
      </c>
      <c r="P3875">
        <v>66</v>
      </c>
      <c r="Q3875">
        <v>69</v>
      </c>
      <c r="R3875">
        <v>70</v>
      </c>
      <c r="S3875">
        <v>1</v>
      </c>
      <c r="T3875">
        <f t="shared" si="540"/>
        <v>69</v>
      </c>
      <c r="U3875">
        <v>63</v>
      </c>
      <c r="V3875">
        <f t="shared" si="541"/>
        <v>6</v>
      </c>
      <c r="W3875" s="3">
        <f t="shared" si="542"/>
        <v>1.4285714285714285E-2</v>
      </c>
      <c r="X3875">
        <v>22</v>
      </c>
      <c r="Y3875" s="4">
        <v>5.3</v>
      </c>
      <c r="Z3875" s="4">
        <v>1.5</v>
      </c>
      <c r="AA3875" s="5">
        <v>39187.35</v>
      </c>
      <c r="AB3875" s="5">
        <f t="shared" si="543"/>
        <v>2468803.0499999998</v>
      </c>
      <c r="AC3875" s="5">
        <v>23765.02</v>
      </c>
      <c r="AD3875" s="5">
        <f t="shared" si="544"/>
        <v>1663551.4</v>
      </c>
      <c r="AE3875" s="5">
        <v>117815.11</v>
      </c>
      <c r="AF3875" s="5">
        <v>29623.46</v>
      </c>
      <c r="AG3875" s="5">
        <v>9205.11</v>
      </c>
      <c r="AH3875" s="5">
        <v>2175</v>
      </c>
      <c r="AI3875" s="5">
        <v>3200</v>
      </c>
      <c r="AJ3875">
        <v>0</v>
      </c>
      <c r="AK3875" s="5">
        <v>0</v>
      </c>
      <c r="AL3875" s="5">
        <v>4161.83</v>
      </c>
      <c r="AM3875" s="5">
        <v>46456.79</v>
      </c>
      <c r="AN3875">
        <v>4</v>
      </c>
      <c r="AO3875">
        <v>5</v>
      </c>
      <c r="AP3875" t="str">
        <f t="shared" si="545"/>
        <v>No</v>
      </c>
      <c r="AQ3875">
        <v>2</v>
      </c>
      <c r="AR3875" s="5">
        <f t="shared" si="546"/>
        <v>1876188.7</v>
      </c>
      <c r="AS3875" s="5">
        <f t="shared" si="547"/>
        <v>592614.35</v>
      </c>
      <c r="AT3875" t="s">
        <v>59</v>
      </c>
      <c r="AU3875" t="s">
        <v>6164</v>
      </c>
      <c r="AV3875" t="s">
        <v>6165</v>
      </c>
      <c r="AW3875" t="s">
        <v>6166</v>
      </c>
      <c r="AX3875" t="s">
        <v>6184</v>
      </c>
      <c r="AY3875">
        <v>69</v>
      </c>
      <c r="AZ3875">
        <v>0</v>
      </c>
      <c r="BA3875">
        <v>34</v>
      </c>
      <c r="BB3875" t="s">
        <v>6180</v>
      </c>
      <c r="BC3875">
        <v>1</v>
      </c>
      <c r="BD3875">
        <v>0</v>
      </c>
      <c r="BE3875" t="s">
        <v>6196</v>
      </c>
      <c r="BF3875" t="s">
        <v>6170</v>
      </c>
      <c r="BG3875">
        <v>0</v>
      </c>
      <c r="BH3875" t="s">
        <v>6171</v>
      </c>
      <c r="BI3875">
        <v>50</v>
      </c>
      <c r="BJ3875" t="s">
        <v>6172</v>
      </c>
      <c r="BK3875">
        <v>0</v>
      </c>
      <c r="BL3875">
        <v>75</v>
      </c>
      <c r="BM3875" s="3">
        <f t="shared" si="548"/>
        <v>0.93333333333333335</v>
      </c>
    </row>
    <row r="3876" spans="1:65">
      <c r="A3876" t="s">
        <v>4013</v>
      </c>
      <c r="B3876" s="2">
        <v>45893</v>
      </c>
      <c r="C3876" t="s">
        <v>3137</v>
      </c>
      <c r="D3876" t="s">
        <v>3639</v>
      </c>
      <c r="E3876">
        <v>8</v>
      </c>
      <c r="F3876" t="s">
        <v>49</v>
      </c>
      <c r="G3876" t="s">
        <v>62</v>
      </c>
      <c r="H3876" t="s">
        <v>133</v>
      </c>
      <c r="I3876" t="s">
        <v>64</v>
      </c>
      <c r="J3876" t="s">
        <v>53</v>
      </c>
      <c r="K3876" t="s">
        <v>75</v>
      </c>
      <c r="L3876" t="s">
        <v>67</v>
      </c>
      <c r="M3876" t="s">
        <v>68</v>
      </c>
      <c r="N3876" t="s">
        <v>94</v>
      </c>
      <c r="O3876" t="s">
        <v>58</v>
      </c>
      <c r="P3876">
        <v>66</v>
      </c>
      <c r="Q3876">
        <v>70</v>
      </c>
      <c r="R3876">
        <v>68</v>
      </c>
      <c r="S3876">
        <v>6</v>
      </c>
      <c r="T3876">
        <f t="shared" si="540"/>
        <v>62</v>
      </c>
      <c r="U3876">
        <v>62</v>
      </c>
      <c r="V3876">
        <f t="shared" si="541"/>
        <v>0</v>
      </c>
      <c r="W3876" s="3">
        <f t="shared" si="542"/>
        <v>8.8235294117647065E-2</v>
      </c>
      <c r="X3876">
        <v>32</v>
      </c>
      <c r="Y3876" s="4">
        <v>4.3</v>
      </c>
      <c r="Z3876" s="4">
        <v>0.9</v>
      </c>
      <c r="AA3876" s="5">
        <v>36287.01</v>
      </c>
      <c r="AB3876" s="5">
        <f t="shared" si="543"/>
        <v>2249794.62</v>
      </c>
      <c r="AC3876" s="5">
        <v>21913.31</v>
      </c>
      <c r="AD3876" s="5">
        <f t="shared" si="544"/>
        <v>1490105.08</v>
      </c>
      <c r="AE3876" s="5">
        <v>111352.03</v>
      </c>
      <c r="AF3876" s="5">
        <v>31573.56</v>
      </c>
      <c r="AG3876" s="5">
        <v>10498.95</v>
      </c>
      <c r="AH3876" s="5">
        <v>1305</v>
      </c>
      <c r="AI3876" s="5">
        <v>24511.41</v>
      </c>
      <c r="AJ3876">
        <v>2</v>
      </c>
      <c r="AK3876" s="5">
        <v>17697.39</v>
      </c>
      <c r="AL3876" s="5">
        <v>0</v>
      </c>
      <c r="AM3876" s="5">
        <v>40883.699999999997</v>
      </c>
      <c r="AN3876">
        <v>4</v>
      </c>
      <c r="AO3876">
        <v>3</v>
      </c>
      <c r="AP3876" t="str">
        <f t="shared" si="545"/>
        <v>Yes</v>
      </c>
      <c r="AQ3876">
        <v>3</v>
      </c>
      <c r="AR3876" s="5">
        <f t="shared" si="546"/>
        <v>1727927.12</v>
      </c>
      <c r="AS3876" s="5">
        <f t="shared" si="547"/>
        <v>521867.5</v>
      </c>
      <c r="AT3876" t="s">
        <v>1641</v>
      </c>
      <c r="AU3876" t="s">
        <v>6189</v>
      </c>
      <c r="AV3876" t="s">
        <v>6201</v>
      </c>
      <c r="AW3876" t="s">
        <v>6175</v>
      </c>
      <c r="AX3876" t="s">
        <v>6167</v>
      </c>
      <c r="AY3876">
        <v>70</v>
      </c>
      <c r="AZ3876">
        <v>3</v>
      </c>
      <c r="BA3876">
        <v>0</v>
      </c>
      <c r="BB3876" t="s">
        <v>6168</v>
      </c>
      <c r="BC3876">
        <v>0</v>
      </c>
      <c r="BD3876">
        <v>0</v>
      </c>
      <c r="BE3876" t="s">
        <v>6169</v>
      </c>
      <c r="BF3876" t="s">
        <v>6212</v>
      </c>
      <c r="BG3876">
        <v>1</v>
      </c>
      <c r="BH3876" t="s">
        <v>6179</v>
      </c>
      <c r="BI3876">
        <v>53</v>
      </c>
      <c r="BJ3876" t="s">
        <v>6187</v>
      </c>
      <c r="BK3876">
        <v>0</v>
      </c>
      <c r="BL3876">
        <v>75</v>
      </c>
      <c r="BM3876" s="3">
        <f t="shared" si="548"/>
        <v>0.90666666666666662</v>
      </c>
    </row>
    <row r="3877" spans="1:65">
      <c r="A3877" t="s">
        <v>4014</v>
      </c>
      <c r="B3877" s="2">
        <v>45893</v>
      </c>
      <c r="C3877" t="s">
        <v>3137</v>
      </c>
      <c r="D3877" t="s">
        <v>3639</v>
      </c>
      <c r="E3877">
        <v>8</v>
      </c>
      <c r="F3877" t="s">
        <v>78</v>
      </c>
      <c r="G3877" t="s">
        <v>79</v>
      </c>
      <c r="H3877" t="s">
        <v>113</v>
      </c>
      <c r="I3877" t="s">
        <v>64</v>
      </c>
      <c r="J3877" t="s">
        <v>53</v>
      </c>
      <c r="K3877" t="s">
        <v>75</v>
      </c>
      <c r="L3877" t="s">
        <v>67</v>
      </c>
      <c r="M3877" t="s">
        <v>56</v>
      </c>
      <c r="N3877" t="s">
        <v>69</v>
      </c>
      <c r="O3877" t="s">
        <v>58</v>
      </c>
      <c r="P3877">
        <v>53</v>
      </c>
      <c r="Q3877">
        <v>57</v>
      </c>
      <c r="R3877">
        <v>56</v>
      </c>
      <c r="S3877">
        <v>2</v>
      </c>
      <c r="T3877">
        <f t="shared" si="540"/>
        <v>54</v>
      </c>
      <c r="U3877">
        <v>51</v>
      </c>
      <c r="V3877">
        <f t="shared" si="541"/>
        <v>3</v>
      </c>
      <c r="W3877" s="3">
        <f t="shared" si="542"/>
        <v>3.5714285714285712E-2</v>
      </c>
      <c r="X3877">
        <v>36</v>
      </c>
      <c r="Y3877" s="4">
        <v>11.4</v>
      </c>
      <c r="Z3877" s="4">
        <v>2.6</v>
      </c>
      <c r="AA3877" s="5">
        <v>36182.01</v>
      </c>
      <c r="AB3877" s="5">
        <f t="shared" si="543"/>
        <v>1845282.51</v>
      </c>
      <c r="AC3877" s="5">
        <v>23031.360000000001</v>
      </c>
      <c r="AD3877" s="5">
        <f t="shared" si="544"/>
        <v>1289756.1599999999</v>
      </c>
      <c r="AE3877" s="5">
        <v>92968.3</v>
      </c>
      <c r="AF3877" s="5">
        <v>27992.240000000002</v>
      </c>
      <c r="AG3877" s="5">
        <v>9873.91</v>
      </c>
      <c r="AH3877" s="5">
        <v>3770</v>
      </c>
      <c r="AI3877" s="5">
        <v>6400</v>
      </c>
      <c r="AJ3877">
        <v>0</v>
      </c>
      <c r="AK3877" s="5">
        <v>0</v>
      </c>
      <c r="AL3877" s="5">
        <v>2023.09</v>
      </c>
      <c r="AM3877" s="5">
        <v>32028.49</v>
      </c>
      <c r="AN3877">
        <v>4</v>
      </c>
      <c r="AO3877">
        <v>3</v>
      </c>
      <c r="AP3877" t="str">
        <f t="shared" si="545"/>
        <v>Yes</v>
      </c>
      <c r="AQ3877">
        <v>0</v>
      </c>
      <c r="AR3877" s="5">
        <f t="shared" si="546"/>
        <v>1464812.19</v>
      </c>
      <c r="AS3877" s="5">
        <f t="shared" si="547"/>
        <v>380470.32</v>
      </c>
      <c r="AT3877" t="s">
        <v>59</v>
      </c>
      <c r="AU3877" t="s">
        <v>6164</v>
      </c>
      <c r="AV3877" t="s">
        <v>6165</v>
      </c>
      <c r="AW3877" t="s">
        <v>6166</v>
      </c>
      <c r="AX3877" t="s">
        <v>6177</v>
      </c>
      <c r="AY3877">
        <v>53</v>
      </c>
      <c r="AZ3877">
        <v>0</v>
      </c>
      <c r="BA3877">
        <v>20</v>
      </c>
      <c r="BB3877" t="s">
        <v>6180</v>
      </c>
      <c r="BC3877">
        <v>0</v>
      </c>
      <c r="BD3877">
        <v>0</v>
      </c>
      <c r="BE3877" t="s">
        <v>6169</v>
      </c>
      <c r="BF3877" t="s">
        <v>6170</v>
      </c>
      <c r="BG3877">
        <v>1</v>
      </c>
      <c r="BH3877" t="s">
        <v>6179</v>
      </c>
      <c r="BI3877">
        <v>49</v>
      </c>
      <c r="BJ3877" t="s">
        <v>6172</v>
      </c>
      <c r="BK3877">
        <v>1</v>
      </c>
      <c r="BL3877">
        <v>71</v>
      </c>
      <c r="BM3877" s="3">
        <f t="shared" si="548"/>
        <v>0.78873239436619713</v>
      </c>
    </row>
    <row r="3878" spans="1:65">
      <c r="A3878" t="s">
        <v>4015</v>
      </c>
      <c r="B3878" s="2">
        <v>45893</v>
      </c>
      <c r="C3878" t="s">
        <v>3137</v>
      </c>
      <c r="D3878" t="s">
        <v>3639</v>
      </c>
      <c r="E3878">
        <v>8</v>
      </c>
      <c r="F3878" t="s">
        <v>72</v>
      </c>
      <c r="G3878" t="s">
        <v>79</v>
      </c>
      <c r="H3878" t="s">
        <v>86</v>
      </c>
      <c r="I3878" t="s">
        <v>74</v>
      </c>
      <c r="J3878" t="s">
        <v>81</v>
      </c>
      <c r="K3878" t="s">
        <v>75</v>
      </c>
      <c r="L3878" t="s">
        <v>55</v>
      </c>
      <c r="M3878" t="s">
        <v>68</v>
      </c>
      <c r="N3878" t="s">
        <v>76</v>
      </c>
      <c r="O3878" t="s">
        <v>70</v>
      </c>
      <c r="P3878">
        <v>42</v>
      </c>
      <c r="Q3878">
        <v>42</v>
      </c>
      <c r="R3878">
        <v>43</v>
      </c>
      <c r="S3878">
        <v>2</v>
      </c>
      <c r="T3878">
        <f t="shared" si="540"/>
        <v>41</v>
      </c>
      <c r="U3878">
        <v>40</v>
      </c>
      <c r="V3878">
        <f t="shared" si="541"/>
        <v>1</v>
      </c>
      <c r="W3878" s="3">
        <f t="shared" si="542"/>
        <v>4.6511627906976744E-2</v>
      </c>
      <c r="X3878">
        <v>10</v>
      </c>
      <c r="Y3878" s="4">
        <v>8.6</v>
      </c>
      <c r="Z3878" s="4">
        <v>1.7</v>
      </c>
      <c r="AA3878" s="5">
        <v>77664.66</v>
      </c>
      <c r="AB3878" s="5">
        <f t="shared" si="543"/>
        <v>3106586.4</v>
      </c>
      <c r="AC3878" s="5">
        <v>50665.27</v>
      </c>
      <c r="AD3878" s="5">
        <f t="shared" si="544"/>
        <v>2178606.61</v>
      </c>
      <c r="AE3878" s="5">
        <v>128791.94</v>
      </c>
      <c r="AF3878" s="5">
        <v>36670</v>
      </c>
      <c r="AG3878" s="5">
        <v>7770.64</v>
      </c>
      <c r="AH3878" s="5">
        <v>2465</v>
      </c>
      <c r="AI3878" s="5">
        <v>13600</v>
      </c>
      <c r="AJ3878">
        <v>0</v>
      </c>
      <c r="AK3878" s="5">
        <v>0</v>
      </c>
      <c r="AL3878" s="5">
        <v>1526.74</v>
      </c>
      <c r="AM3878" s="5">
        <v>26315.200000000001</v>
      </c>
      <c r="AN3878">
        <v>4</v>
      </c>
      <c r="AO3878">
        <v>4</v>
      </c>
      <c r="AP3878" t="str">
        <f t="shared" si="545"/>
        <v>Yes</v>
      </c>
      <c r="AQ3878">
        <v>0</v>
      </c>
      <c r="AR3878" s="5">
        <f t="shared" si="546"/>
        <v>2395746.13</v>
      </c>
      <c r="AS3878" s="5">
        <f t="shared" si="547"/>
        <v>710840.27</v>
      </c>
      <c r="AT3878" t="s">
        <v>116</v>
      </c>
      <c r="AU3878" t="s">
        <v>6164</v>
      </c>
      <c r="AV3878" t="s">
        <v>6165</v>
      </c>
      <c r="AW3878" t="s">
        <v>6166</v>
      </c>
      <c r="AX3878" t="s">
        <v>6177</v>
      </c>
      <c r="AY3878">
        <v>43</v>
      </c>
      <c r="AZ3878">
        <v>0</v>
      </c>
      <c r="BA3878">
        <v>14</v>
      </c>
      <c r="BB3878" t="s">
        <v>6191</v>
      </c>
      <c r="BC3878">
        <v>0</v>
      </c>
      <c r="BD3878">
        <v>0</v>
      </c>
      <c r="BE3878" t="s">
        <v>6169</v>
      </c>
      <c r="BF3878" t="s">
        <v>6176</v>
      </c>
      <c r="BG3878">
        <v>0</v>
      </c>
      <c r="BH3878" t="s">
        <v>6171</v>
      </c>
      <c r="BI3878">
        <v>24</v>
      </c>
      <c r="BJ3878" t="s">
        <v>6172</v>
      </c>
      <c r="BK3878">
        <v>0</v>
      </c>
      <c r="BL3878">
        <v>51</v>
      </c>
      <c r="BM3878" s="3">
        <f t="shared" si="548"/>
        <v>0.84313725490196079</v>
      </c>
    </row>
    <row r="3879" spans="1:65">
      <c r="A3879" t="s">
        <v>4016</v>
      </c>
      <c r="B3879" s="2">
        <v>45893</v>
      </c>
      <c r="C3879" t="s">
        <v>3137</v>
      </c>
      <c r="D3879" t="s">
        <v>3639</v>
      </c>
      <c r="E3879">
        <v>8</v>
      </c>
      <c r="F3879" t="s">
        <v>49</v>
      </c>
      <c r="G3879" t="s">
        <v>62</v>
      </c>
      <c r="H3879" t="s">
        <v>125</v>
      </c>
      <c r="I3879" t="s">
        <v>52</v>
      </c>
      <c r="J3879" t="s">
        <v>53</v>
      </c>
      <c r="K3879" t="s">
        <v>75</v>
      </c>
      <c r="L3879" t="s">
        <v>67</v>
      </c>
      <c r="M3879" t="s">
        <v>56</v>
      </c>
      <c r="N3879" t="s">
        <v>94</v>
      </c>
      <c r="O3879" t="s">
        <v>70</v>
      </c>
      <c r="P3879">
        <v>70</v>
      </c>
      <c r="Q3879">
        <v>70</v>
      </c>
      <c r="R3879">
        <v>67</v>
      </c>
      <c r="S3879">
        <v>3</v>
      </c>
      <c r="T3879">
        <f t="shared" si="540"/>
        <v>64</v>
      </c>
      <c r="U3879">
        <v>64</v>
      </c>
      <c r="V3879">
        <f t="shared" si="541"/>
        <v>0</v>
      </c>
      <c r="W3879" s="3">
        <f t="shared" si="542"/>
        <v>4.4776119402985072E-2</v>
      </c>
      <c r="X3879">
        <v>18</v>
      </c>
      <c r="Y3879" s="4">
        <v>0</v>
      </c>
      <c r="Z3879" s="4">
        <v>0.4</v>
      </c>
      <c r="AA3879" s="5">
        <v>36044.129999999997</v>
      </c>
      <c r="AB3879" s="5">
        <f t="shared" si="543"/>
        <v>2306824.3199999998</v>
      </c>
      <c r="AC3879" s="5">
        <v>22856.71</v>
      </c>
      <c r="AD3879" s="5">
        <f t="shared" si="544"/>
        <v>1531399.57</v>
      </c>
      <c r="AE3879" s="5">
        <v>118278.99</v>
      </c>
      <c r="AF3879" s="5">
        <v>30536.06</v>
      </c>
      <c r="AG3879" s="5">
        <v>8902.5499999999993</v>
      </c>
      <c r="AH3879" s="5">
        <v>580</v>
      </c>
      <c r="AI3879" s="5">
        <v>9600</v>
      </c>
      <c r="AJ3879">
        <v>0</v>
      </c>
      <c r="AK3879" s="5">
        <v>0</v>
      </c>
      <c r="AL3879" s="5">
        <v>0</v>
      </c>
      <c r="AM3879" s="5">
        <v>39282</v>
      </c>
      <c r="AN3879">
        <v>4</v>
      </c>
      <c r="AO3879">
        <v>3</v>
      </c>
      <c r="AP3879" t="str">
        <f t="shared" si="545"/>
        <v>Yes</v>
      </c>
      <c r="AQ3879">
        <v>1</v>
      </c>
      <c r="AR3879" s="5">
        <f t="shared" si="546"/>
        <v>1738579.17</v>
      </c>
      <c r="AS3879" s="5">
        <f t="shared" si="547"/>
        <v>568245.15</v>
      </c>
      <c r="AT3879" t="s">
        <v>116</v>
      </c>
      <c r="AU3879" t="s">
        <v>6164</v>
      </c>
      <c r="AV3879" t="s">
        <v>6165</v>
      </c>
      <c r="AW3879" t="s">
        <v>6166</v>
      </c>
      <c r="AX3879" t="s">
        <v>6207</v>
      </c>
      <c r="AY3879">
        <v>73</v>
      </c>
      <c r="AZ3879">
        <v>0</v>
      </c>
      <c r="BA3879">
        <v>0</v>
      </c>
      <c r="BB3879" t="s">
        <v>6168</v>
      </c>
      <c r="BC3879">
        <v>0</v>
      </c>
      <c r="BD3879">
        <v>0</v>
      </c>
      <c r="BE3879" t="s">
        <v>6169</v>
      </c>
      <c r="BF3879" t="s">
        <v>6176</v>
      </c>
      <c r="BG3879">
        <v>0</v>
      </c>
      <c r="BH3879" t="s">
        <v>6171</v>
      </c>
      <c r="BI3879">
        <v>6</v>
      </c>
      <c r="BJ3879" t="s">
        <v>6172</v>
      </c>
      <c r="BK3879">
        <v>0</v>
      </c>
      <c r="BL3879">
        <v>74</v>
      </c>
      <c r="BM3879" s="3">
        <f t="shared" si="548"/>
        <v>0.90540540540540537</v>
      </c>
    </row>
    <row r="3880" spans="1:65">
      <c r="A3880" t="s">
        <v>4017</v>
      </c>
      <c r="B3880" s="2">
        <v>45893</v>
      </c>
      <c r="C3880" t="s">
        <v>3137</v>
      </c>
      <c r="D3880" t="s">
        <v>3639</v>
      </c>
      <c r="E3880">
        <v>8</v>
      </c>
      <c r="F3880" t="s">
        <v>61</v>
      </c>
      <c r="G3880" t="s">
        <v>62</v>
      </c>
      <c r="H3880" t="s">
        <v>96</v>
      </c>
      <c r="I3880" t="s">
        <v>52</v>
      </c>
      <c r="J3880" t="s">
        <v>81</v>
      </c>
      <c r="K3880" t="s">
        <v>54</v>
      </c>
      <c r="L3880" t="s">
        <v>67</v>
      </c>
      <c r="M3880" t="s">
        <v>56</v>
      </c>
      <c r="N3880" t="s">
        <v>69</v>
      </c>
      <c r="O3880" t="s">
        <v>70</v>
      </c>
      <c r="P3880">
        <v>38</v>
      </c>
      <c r="Q3880">
        <v>41</v>
      </c>
      <c r="R3880">
        <v>41</v>
      </c>
      <c r="S3880">
        <v>2</v>
      </c>
      <c r="T3880">
        <f t="shared" si="540"/>
        <v>39</v>
      </c>
      <c r="U3880">
        <v>38</v>
      </c>
      <c r="V3880">
        <f t="shared" si="541"/>
        <v>1</v>
      </c>
      <c r="W3880" s="3">
        <f t="shared" si="542"/>
        <v>4.878048780487805E-2</v>
      </c>
      <c r="X3880">
        <v>41</v>
      </c>
      <c r="Y3880" s="4">
        <v>2.5</v>
      </c>
      <c r="Z3880" s="4">
        <v>1.7</v>
      </c>
      <c r="AA3880" s="5">
        <v>84653.38</v>
      </c>
      <c r="AB3880" s="5">
        <f t="shared" si="543"/>
        <v>3216828.44</v>
      </c>
      <c r="AC3880" s="5">
        <v>52032.31</v>
      </c>
      <c r="AD3880" s="5">
        <f t="shared" si="544"/>
        <v>2133324.71</v>
      </c>
      <c r="AE3880" s="5">
        <v>130637.42</v>
      </c>
      <c r="AF3880" s="5">
        <v>34767.29</v>
      </c>
      <c r="AG3880" s="5">
        <v>10468.07</v>
      </c>
      <c r="AH3880" s="5">
        <v>2465</v>
      </c>
      <c r="AI3880" s="5">
        <v>13600</v>
      </c>
      <c r="AJ3880">
        <v>0</v>
      </c>
      <c r="AK3880" s="5">
        <v>0</v>
      </c>
      <c r="AL3880" s="5">
        <v>1555.99</v>
      </c>
      <c r="AM3880" s="5">
        <v>26588.71</v>
      </c>
      <c r="AN3880">
        <v>4</v>
      </c>
      <c r="AO3880">
        <v>5</v>
      </c>
      <c r="AP3880" t="str">
        <f t="shared" si="545"/>
        <v>No</v>
      </c>
      <c r="AQ3880">
        <v>2</v>
      </c>
      <c r="AR3880" s="5">
        <f t="shared" si="546"/>
        <v>2353407.19</v>
      </c>
      <c r="AS3880" s="5">
        <f t="shared" si="547"/>
        <v>863421.25</v>
      </c>
      <c r="AT3880" t="s">
        <v>116</v>
      </c>
      <c r="AU3880" t="s">
        <v>6164</v>
      </c>
      <c r="AV3880" t="s">
        <v>6165</v>
      </c>
      <c r="AW3880" t="s">
        <v>6166</v>
      </c>
      <c r="AX3880" t="s">
        <v>6184</v>
      </c>
      <c r="AY3880">
        <v>39</v>
      </c>
      <c r="AZ3880">
        <v>1</v>
      </c>
      <c r="BA3880">
        <v>18</v>
      </c>
      <c r="BB3880" t="s">
        <v>6180</v>
      </c>
      <c r="BC3880">
        <v>1</v>
      </c>
      <c r="BD3880">
        <v>0</v>
      </c>
      <c r="BE3880" t="s">
        <v>6196</v>
      </c>
      <c r="BF3880" t="s">
        <v>6176</v>
      </c>
      <c r="BG3880">
        <v>0</v>
      </c>
      <c r="BH3880" t="s">
        <v>6171</v>
      </c>
      <c r="BI3880">
        <v>43</v>
      </c>
      <c r="BJ3880" t="s">
        <v>6172</v>
      </c>
      <c r="BK3880">
        <v>0</v>
      </c>
      <c r="BL3880">
        <v>48</v>
      </c>
      <c r="BM3880" s="3">
        <f t="shared" si="548"/>
        <v>0.85416666666666663</v>
      </c>
    </row>
    <row r="3881" spans="1:65">
      <c r="A3881" t="s">
        <v>4018</v>
      </c>
      <c r="B3881" s="2">
        <v>45893</v>
      </c>
      <c r="C3881" t="s">
        <v>3137</v>
      </c>
      <c r="D3881" t="s">
        <v>3639</v>
      </c>
      <c r="E3881">
        <v>8</v>
      </c>
      <c r="F3881" t="s">
        <v>61</v>
      </c>
      <c r="G3881" t="s">
        <v>50</v>
      </c>
      <c r="H3881" t="s">
        <v>127</v>
      </c>
      <c r="I3881" t="s">
        <v>64</v>
      </c>
      <c r="J3881" t="s">
        <v>53</v>
      </c>
      <c r="K3881" t="s">
        <v>66</v>
      </c>
      <c r="L3881" t="s">
        <v>87</v>
      </c>
      <c r="M3881" t="s">
        <v>56</v>
      </c>
      <c r="N3881" t="s">
        <v>76</v>
      </c>
      <c r="O3881" t="s">
        <v>82</v>
      </c>
      <c r="P3881">
        <v>61</v>
      </c>
      <c r="Q3881">
        <v>65</v>
      </c>
      <c r="R3881">
        <v>63</v>
      </c>
      <c r="S3881">
        <v>1</v>
      </c>
      <c r="T3881">
        <f t="shared" si="540"/>
        <v>62</v>
      </c>
      <c r="U3881">
        <v>60</v>
      </c>
      <c r="V3881">
        <f t="shared" si="541"/>
        <v>2</v>
      </c>
      <c r="W3881" s="3">
        <f t="shared" si="542"/>
        <v>1.5873015873015872E-2</v>
      </c>
      <c r="X3881">
        <v>35</v>
      </c>
      <c r="Y3881" s="4">
        <v>3.7</v>
      </c>
      <c r="Z3881" s="4">
        <v>2.1</v>
      </c>
      <c r="AA3881" s="5">
        <v>33770.129999999997</v>
      </c>
      <c r="AB3881" s="5">
        <f t="shared" si="543"/>
        <v>2026207.8</v>
      </c>
      <c r="AC3881" s="5">
        <v>24111.37</v>
      </c>
      <c r="AD3881" s="5">
        <f t="shared" si="544"/>
        <v>1519016.31</v>
      </c>
      <c r="AE3881" s="5">
        <v>102709.6</v>
      </c>
      <c r="AF3881" s="5">
        <v>27571.84</v>
      </c>
      <c r="AG3881" s="5">
        <v>10287.98</v>
      </c>
      <c r="AH3881" s="5">
        <v>3045</v>
      </c>
      <c r="AI3881" s="5">
        <v>3200</v>
      </c>
      <c r="AJ3881">
        <v>0</v>
      </c>
      <c r="AK3881" s="5">
        <v>0</v>
      </c>
      <c r="AL3881" s="5">
        <v>1314.42</v>
      </c>
      <c r="AM3881" s="5">
        <v>40062.22</v>
      </c>
      <c r="AN3881">
        <v>4</v>
      </c>
      <c r="AO3881">
        <v>5</v>
      </c>
      <c r="AP3881" t="str">
        <f t="shared" si="545"/>
        <v>No</v>
      </c>
      <c r="AQ3881">
        <v>2</v>
      </c>
      <c r="AR3881" s="5">
        <f t="shared" si="546"/>
        <v>1707207.37</v>
      </c>
      <c r="AS3881" s="5">
        <f t="shared" si="547"/>
        <v>319000.43</v>
      </c>
      <c r="AT3881" t="s">
        <v>59</v>
      </c>
      <c r="AU3881" t="s">
        <v>6164</v>
      </c>
      <c r="AV3881" t="s">
        <v>6165</v>
      </c>
      <c r="AW3881" t="s">
        <v>6166</v>
      </c>
      <c r="AX3881" t="s">
        <v>6167</v>
      </c>
      <c r="AY3881">
        <v>62</v>
      </c>
      <c r="AZ3881">
        <v>0</v>
      </c>
      <c r="BA3881">
        <v>20</v>
      </c>
      <c r="BB3881" t="s">
        <v>6180</v>
      </c>
      <c r="BC3881">
        <v>0</v>
      </c>
      <c r="BD3881">
        <v>1</v>
      </c>
      <c r="BE3881" t="s">
        <v>6188</v>
      </c>
      <c r="BF3881" t="s">
        <v>6170</v>
      </c>
      <c r="BG3881">
        <v>0</v>
      </c>
      <c r="BH3881" t="s">
        <v>6171</v>
      </c>
      <c r="BI3881">
        <v>52</v>
      </c>
      <c r="BJ3881" t="s">
        <v>6187</v>
      </c>
      <c r="BK3881">
        <v>0</v>
      </c>
      <c r="BL3881">
        <v>76</v>
      </c>
      <c r="BM3881" s="3">
        <f t="shared" si="548"/>
        <v>0.82894736842105265</v>
      </c>
    </row>
    <row r="3882" spans="1:65">
      <c r="A3882" t="s">
        <v>4019</v>
      </c>
      <c r="B3882" s="2">
        <v>45893</v>
      </c>
      <c r="C3882" t="s">
        <v>3137</v>
      </c>
      <c r="D3882" t="s">
        <v>3639</v>
      </c>
      <c r="E3882">
        <v>8</v>
      </c>
      <c r="F3882" t="s">
        <v>72</v>
      </c>
      <c r="G3882" t="s">
        <v>62</v>
      </c>
      <c r="H3882" t="s">
        <v>150</v>
      </c>
      <c r="I3882" t="s">
        <v>64</v>
      </c>
      <c r="J3882" t="s">
        <v>81</v>
      </c>
      <c r="K3882" t="s">
        <v>75</v>
      </c>
      <c r="L3882" t="s">
        <v>67</v>
      </c>
      <c r="M3882" t="s">
        <v>56</v>
      </c>
      <c r="N3882" t="s">
        <v>76</v>
      </c>
      <c r="O3882" t="s">
        <v>70</v>
      </c>
      <c r="P3882">
        <v>33</v>
      </c>
      <c r="Q3882">
        <v>35</v>
      </c>
      <c r="R3882">
        <v>36</v>
      </c>
      <c r="S3882">
        <v>1</v>
      </c>
      <c r="T3882">
        <f t="shared" si="540"/>
        <v>35</v>
      </c>
      <c r="U3882">
        <v>31</v>
      </c>
      <c r="V3882">
        <f t="shared" si="541"/>
        <v>4</v>
      </c>
      <c r="W3882" s="3">
        <f t="shared" si="542"/>
        <v>2.7777777777777776E-2</v>
      </c>
      <c r="X3882">
        <v>13</v>
      </c>
      <c r="Y3882" s="4">
        <v>8.6</v>
      </c>
      <c r="Z3882" s="4">
        <v>1.8</v>
      </c>
      <c r="AA3882" s="5">
        <v>77540.75</v>
      </c>
      <c r="AB3882" s="5">
        <f t="shared" si="543"/>
        <v>2403763.25</v>
      </c>
      <c r="AC3882" s="5">
        <v>52001.78</v>
      </c>
      <c r="AD3882" s="5">
        <f t="shared" si="544"/>
        <v>1872064.08</v>
      </c>
      <c r="AE3882" s="5">
        <v>106826.31</v>
      </c>
      <c r="AF3882" s="5">
        <v>29209.05</v>
      </c>
      <c r="AG3882" s="5">
        <v>8157.13</v>
      </c>
      <c r="AH3882" s="5">
        <v>2610</v>
      </c>
      <c r="AI3882" s="5">
        <v>6800</v>
      </c>
      <c r="AJ3882">
        <v>0</v>
      </c>
      <c r="AK3882" s="5">
        <v>0</v>
      </c>
      <c r="AL3882" s="5">
        <v>6240.72</v>
      </c>
      <c r="AM3882" s="5">
        <v>19738.54</v>
      </c>
      <c r="AN3882">
        <v>4</v>
      </c>
      <c r="AO3882">
        <v>4</v>
      </c>
      <c r="AP3882" t="str">
        <f t="shared" si="545"/>
        <v>Yes</v>
      </c>
      <c r="AQ3882">
        <v>1</v>
      </c>
      <c r="AR3882" s="5">
        <f t="shared" si="546"/>
        <v>2051645.83</v>
      </c>
      <c r="AS3882" s="5">
        <f t="shared" si="547"/>
        <v>352117.42</v>
      </c>
      <c r="AT3882" t="s">
        <v>59</v>
      </c>
      <c r="AU3882" t="s">
        <v>6164</v>
      </c>
      <c r="AV3882" t="s">
        <v>6165</v>
      </c>
      <c r="AW3882" t="s">
        <v>6166</v>
      </c>
      <c r="AX3882" t="s">
        <v>6177</v>
      </c>
      <c r="AY3882">
        <v>39</v>
      </c>
      <c r="AZ3882">
        <v>3</v>
      </c>
      <c r="BA3882">
        <v>26</v>
      </c>
      <c r="BB3882" t="s">
        <v>6185</v>
      </c>
      <c r="BC3882">
        <v>0</v>
      </c>
      <c r="BD3882">
        <v>0</v>
      </c>
      <c r="BE3882" t="s">
        <v>6169</v>
      </c>
      <c r="BF3882" t="s">
        <v>6170</v>
      </c>
      <c r="BG3882">
        <v>0</v>
      </c>
      <c r="BH3882" t="s">
        <v>6171</v>
      </c>
      <c r="BI3882">
        <v>11</v>
      </c>
      <c r="BJ3882" t="s">
        <v>6172</v>
      </c>
      <c r="BK3882">
        <v>0</v>
      </c>
      <c r="BL3882">
        <v>45</v>
      </c>
      <c r="BM3882" s="3">
        <f t="shared" si="548"/>
        <v>0.8</v>
      </c>
    </row>
    <row r="3883" spans="1:65">
      <c r="A3883" t="s">
        <v>4020</v>
      </c>
      <c r="B3883" s="2">
        <v>45893</v>
      </c>
      <c r="C3883" t="s">
        <v>3137</v>
      </c>
      <c r="D3883" t="s">
        <v>3639</v>
      </c>
      <c r="E3883">
        <v>8</v>
      </c>
      <c r="F3883" t="s">
        <v>49</v>
      </c>
      <c r="G3883" t="s">
        <v>62</v>
      </c>
      <c r="H3883" t="s">
        <v>133</v>
      </c>
      <c r="I3883" t="s">
        <v>64</v>
      </c>
      <c r="J3883" t="s">
        <v>53</v>
      </c>
      <c r="K3883" t="s">
        <v>75</v>
      </c>
      <c r="L3883" t="s">
        <v>92</v>
      </c>
      <c r="M3883" t="s">
        <v>56</v>
      </c>
      <c r="N3883" t="s">
        <v>57</v>
      </c>
      <c r="O3883" t="s">
        <v>58</v>
      </c>
      <c r="P3883">
        <v>54</v>
      </c>
      <c r="Q3883">
        <v>55</v>
      </c>
      <c r="R3883">
        <v>55</v>
      </c>
      <c r="S3883">
        <v>1</v>
      </c>
      <c r="T3883">
        <f t="shared" si="540"/>
        <v>54</v>
      </c>
      <c r="U3883">
        <v>51</v>
      </c>
      <c r="V3883">
        <f t="shared" si="541"/>
        <v>3</v>
      </c>
      <c r="W3883" s="3">
        <f t="shared" si="542"/>
        <v>1.8181818181818181E-2</v>
      </c>
      <c r="X3883">
        <v>35</v>
      </c>
      <c r="Y3883" s="4">
        <v>1.5</v>
      </c>
      <c r="Z3883" s="4">
        <v>2.2000000000000002</v>
      </c>
      <c r="AA3883" s="5">
        <v>36319.79</v>
      </c>
      <c r="AB3883" s="5">
        <f t="shared" si="543"/>
        <v>1852309.29</v>
      </c>
      <c r="AC3883" s="5">
        <v>23759.58</v>
      </c>
      <c r="AD3883" s="5">
        <f t="shared" si="544"/>
        <v>1306776.8999999999</v>
      </c>
      <c r="AE3883" s="5">
        <v>90936.81</v>
      </c>
      <c r="AF3883" s="5">
        <v>27044.14</v>
      </c>
      <c r="AG3883" s="5">
        <v>10017.33</v>
      </c>
      <c r="AH3883" s="5">
        <v>3190</v>
      </c>
      <c r="AI3883" s="5">
        <v>3200</v>
      </c>
      <c r="AJ3883">
        <v>0</v>
      </c>
      <c r="AK3883" s="5">
        <v>0</v>
      </c>
      <c r="AL3883" s="5">
        <v>1970.28</v>
      </c>
      <c r="AM3883" s="5">
        <v>33012.379999999997</v>
      </c>
      <c r="AN3883">
        <v>4</v>
      </c>
      <c r="AO3883">
        <v>4</v>
      </c>
      <c r="AP3883" t="str">
        <f t="shared" si="545"/>
        <v>Yes</v>
      </c>
      <c r="AQ3883">
        <v>1</v>
      </c>
      <c r="AR3883" s="5">
        <f t="shared" si="546"/>
        <v>1476147.84</v>
      </c>
      <c r="AS3883" s="5">
        <f t="shared" si="547"/>
        <v>376161.45</v>
      </c>
      <c r="AT3883" t="s">
        <v>59</v>
      </c>
      <c r="AU3883" t="s">
        <v>6164</v>
      </c>
      <c r="AV3883" t="s">
        <v>6165</v>
      </c>
      <c r="AW3883" t="s">
        <v>6166</v>
      </c>
      <c r="AX3883" t="s">
        <v>6202</v>
      </c>
      <c r="AY3883">
        <v>57</v>
      </c>
      <c r="AZ3883">
        <v>0</v>
      </c>
      <c r="BA3883">
        <v>26</v>
      </c>
      <c r="BB3883" t="s">
        <v>6191</v>
      </c>
      <c r="BC3883">
        <v>0</v>
      </c>
      <c r="BD3883">
        <v>0</v>
      </c>
      <c r="BE3883" t="s">
        <v>6169</v>
      </c>
      <c r="BF3883" t="s">
        <v>6170</v>
      </c>
      <c r="BG3883">
        <v>0</v>
      </c>
      <c r="BH3883" t="s">
        <v>6171</v>
      </c>
      <c r="BI3883">
        <v>39</v>
      </c>
      <c r="BJ3883" t="s">
        <v>6172</v>
      </c>
      <c r="BK3883">
        <v>0</v>
      </c>
      <c r="BL3883">
        <v>73</v>
      </c>
      <c r="BM3883" s="3">
        <f t="shared" si="548"/>
        <v>0.75342465753424659</v>
      </c>
    </row>
    <row r="3884" spans="1:65">
      <c r="A3884" t="s">
        <v>4021</v>
      </c>
      <c r="B3884" s="2">
        <v>45893</v>
      </c>
      <c r="C3884" t="s">
        <v>3137</v>
      </c>
      <c r="D3884" t="s">
        <v>3639</v>
      </c>
      <c r="E3884">
        <v>8</v>
      </c>
      <c r="F3884" t="s">
        <v>49</v>
      </c>
      <c r="G3884" t="s">
        <v>62</v>
      </c>
      <c r="H3884" t="s">
        <v>125</v>
      </c>
      <c r="I3884" t="s">
        <v>64</v>
      </c>
      <c r="J3884" t="s">
        <v>53</v>
      </c>
      <c r="K3884" t="s">
        <v>75</v>
      </c>
      <c r="L3884" t="s">
        <v>87</v>
      </c>
      <c r="M3884" t="s">
        <v>56</v>
      </c>
      <c r="N3884" t="s">
        <v>57</v>
      </c>
      <c r="O3884" t="s">
        <v>70</v>
      </c>
      <c r="P3884">
        <v>65</v>
      </c>
      <c r="Q3884">
        <v>69</v>
      </c>
      <c r="R3884">
        <v>68</v>
      </c>
      <c r="S3884">
        <v>1</v>
      </c>
      <c r="T3884">
        <f t="shared" si="540"/>
        <v>67</v>
      </c>
      <c r="U3884">
        <v>63</v>
      </c>
      <c r="V3884">
        <f t="shared" si="541"/>
        <v>4</v>
      </c>
      <c r="W3884" s="3">
        <f t="shared" si="542"/>
        <v>1.4705882352941176E-2</v>
      </c>
      <c r="X3884">
        <v>31</v>
      </c>
      <c r="Y3884" s="4">
        <v>4.2</v>
      </c>
      <c r="Z3884" s="4">
        <v>1.9</v>
      </c>
      <c r="AA3884" s="5">
        <v>35613.97</v>
      </c>
      <c r="AB3884" s="5">
        <f t="shared" si="543"/>
        <v>2243680.11</v>
      </c>
      <c r="AC3884" s="5">
        <v>24123.46</v>
      </c>
      <c r="AD3884" s="5">
        <f t="shared" si="544"/>
        <v>1640395.28</v>
      </c>
      <c r="AE3884" s="5">
        <v>114284.98</v>
      </c>
      <c r="AF3884" s="5">
        <v>32115.200000000001</v>
      </c>
      <c r="AG3884" s="5">
        <v>10562.23</v>
      </c>
      <c r="AH3884" s="5">
        <v>2755</v>
      </c>
      <c r="AI3884" s="5">
        <v>3200</v>
      </c>
      <c r="AJ3884">
        <v>0</v>
      </c>
      <c r="AK3884" s="5">
        <v>0</v>
      </c>
      <c r="AL3884" s="5">
        <v>2697.05</v>
      </c>
      <c r="AM3884" s="5">
        <v>39092.959999999999</v>
      </c>
      <c r="AN3884">
        <v>4</v>
      </c>
      <c r="AO3884">
        <v>2</v>
      </c>
      <c r="AP3884" t="str">
        <f t="shared" si="545"/>
        <v>Yes</v>
      </c>
      <c r="AQ3884">
        <v>0</v>
      </c>
      <c r="AR3884" s="5">
        <f t="shared" si="546"/>
        <v>1845102.7</v>
      </c>
      <c r="AS3884" s="5">
        <f t="shared" si="547"/>
        <v>398577.41</v>
      </c>
      <c r="AT3884" t="s">
        <v>59</v>
      </c>
      <c r="AU3884" t="s">
        <v>6164</v>
      </c>
      <c r="AV3884" t="s">
        <v>6165</v>
      </c>
      <c r="AW3884" t="s">
        <v>6166</v>
      </c>
      <c r="AX3884" t="s">
        <v>6167</v>
      </c>
      <c r="AY3884">
        <v>65</v>
      </c>
      <c r="AZ3884">
        <v>0</v>
      </c>
      <c r="BA3884">
        <v>23</v>
      </c>
      <c r="BB3884" t="s">
        <v>6180</v>
      </c>
      <c r="BC3884">
        <v>0</v>
      </c>
      <c r="BD3884">
        <v>0</v>
      </c>
      <c r="BE3884" t="s">
        <v>6169</v>
      </c>
      <c r="BF3884" t="s">
        <v>6170</v>
      </c>
      <c r="BG3884">
        <v>1</v>
      </c>
      <c r="BH3884" t="s">
        <v>6186</v>
      </c>
      <c r="BI3884">
        <v>49</v>
      </c>
      <c r="BJ3884" t="s">
        <v>6172</v>
      </c>
      <c r="BK3884">
        <v>0</v>
      </c>
      <c r="BL3884">
        <v>77</v>
      </c>
      <c r="BM3884" s="3">
        <f t="shared" si="548"/>
        <v>0.88311688311688308</v>
      </c>
    </row>
    <row r="3885" spans="1:65">
      <c r="A3885" t="s">
        <v>4022</v>
      </c>
      <c r="B3885" s="2">
        <v>45893</v>
      </c>
      <c r="C3885" t="s">
        <v>3137</v>
      </c>
      <c r="D3885" t="s">
        <v>3639</v>
      </c>
      <c r="E3885">
        <v>8</v>
      </c>
      <c r="F3885" t="s">
        <v>78</v>
      </c>
      <c r="G3885" t="s">
        <v>79</v>
      </c>
      <c r="H3885" t="s">
        <v>80</v>
      </c>
      <c r="I3885" t="s">
        <v>52</v>
      </c>
      <c r="J3885" t="s">
        <v>81</v>
      </c>
      <c r="K3885" t="s">
        <v>75</v>
      </c>
      <c r="L3885" t="s">
        <v>92</v>
      </c>
      <c r="M3885" t="s">
        <v>56</v>
      </c>
      <c r="N3885" t="s">
        <v>94</v>
      </c>
      <c r="O3885" t="s">
        <v>120</v>
      </c>
      <c r="P3885">
        <v>34</v>
      </c>
      <c r="Q3885">
        <v>36</v>
      </c>
      <c r="R3885">
        <v>35</v>
      </c>
      <c r="S3885">
        <v>1</v>
      </c>
      <c r="T3885">
        <f t="shared" si="540"/>
        <v>34</v>
      </c>
      <c r="U3885">
        <v>32</v>
      </c>
      <c r="V3885">
        <f t="shared" si="541"/>
        <v>2</v>
      </c>
      <c r="W3885" s="3">
        <f t="shared" si="542"/>
        <v>2.8571428571428571E-2</v>
      </c>
      <c r="X3885">
        <v>48</v>
      </c>
      <c r="Y3885" s="4">
        <v>4.9000000000000004</v>
      </c>
      <c r="Z3885" s="4">
        <v>2.2999999999999998</v>
      </c>
      <c r="AA3885" s="5">
        <v>77143.839999999997</v>
      </c>
      <c r="AB3885" s="5">
        <f t="shared" si="543"/>
        <v>2468602.8799999999</v>
      </c>
      <c r="AC3885" s="5">
        <v>53346.65</v>
      </c>
      <c r="AD3885" s="5">
        <f t="shared" si="544"/>
        <v>1867132.75</v>
      </c>
      <c r="AE3885" s="5">
        <v>109903.82</v>
      </c>
      <c r="AF3885" s="5">
        <v>34451.17</v>
      </c>
      <c r="AG3885" s="5">
        <v>10965.42</v>
      </c>
      <c r="AH3885" s="5">
        <v>3335</v>
      </c>
      <c r="AI3885" s="5">
        <v>6800</v>
      </c>
      <c r="AJ3885">
        <v>0</v>
      </c>
      <c r="AK3885" s="5">
        <v>0</v>
      </c>
      <c r="AL3885" s="5">
        <v>3140.49</v>
      </c>
      <c r="AM3885" s="5">
        <v>22060.6</v>
      </c>
      <c r="AN3885">
        <v>4</v>
      </c>
      <c r="AO3885">
        <v>3</v>
      </c>
      <c r="AP3885" t="str">
        <f t="shared" si="545"/>
        <v>Yes</v>
      </c>
      <c r="AQ3885">
        <v>0</v>
      </c>
      <c r="AR3885" s="5">
        <f t="shared" si="546"/>
        <v>2057789.25</v>
      </c>
      <c r="AS3885" s="5">
        <f t="shared" si="547"/>
        <v>410813.63</v>
      </c>
      <c r="AT3885" t="s">
        <v>59</v>
      </c>
      <c r="AU3885" t="s">
        <v>6164</v>
      </c>
      <c r="AV3885" t="s">
        <v>6165</v>
      </c>
      <c r="AW3885" t="s">
        <v>6166</v>
      </c>
      <c r="AX3885" t="s">
        <v>6167</v>
      </c>
      <c r="AY3885">
        <v>35</v>
      </c>
      <c r="AZ3885">
        <v>0</v>
      </c>
      <c r="BA3885">
        <v>17</v>
      </c>
      <c r="BB3885" t="s">
        <v>6191</v>
      </c>
      <c r="BC3885">
        <v>0</v>
      </c>
      <c r="BD3885">
        <v>0</v>
      </c>
      <c r="BE3885" t="s">
        <v>6169</v>
      </c>
      <c r="BF3885" t="s">
        <v>6170</v>
      </c>
      <c r="BG3885">
        <v>1</v>
      </c>
      <c r="BH3885" t="s">
        <v>6192</v>
      </c>
      <c r="BI3885">
        <v>63</v>
      </c>
      <c r="BJ3885" t="s">
        <v>6187</v>
      </c>
      <c r="BK3885">
        <v>0</v>
      </c>
      <c r="BL3885">
        <v>50</v>
      </c>
      <c r="BM3885" s="3">
        <f t="shared" si="548"/>
        <v>0.7</v>
      </c>
    </row>
    <row r="3886" spans="1:65">
      <c r="A3886" t="s">
        <v>4023</v>
      </c>
      <c r="B3886" s="2">
        <v>45893</v>
      </c>
      <c r="C3886" t="s">
        <v>3137</v>
      </c>
      <c r="D3886" t="s">
        <v>3639</v>
      </c>
      <c r="E3886">
        <v>8</v>
      </c>
      <c r="F3886" t="s">
        <v>49</v>
      </c>
      <c r="G3886" t="s">
        <v>79</v>
      </c>
      <c r="H3886" t="s">
        <v>260</v>
      </c>
      <c r="I3886" t="s">
        <v>64</v>
      </c>
      <c r="J3886" t="s">
        <v>81</v>
      </c>
      <c r="K3886" t="s">
        <v>75</v>
      </c>
      <c r="L3886" t="s">
        <v>67</v>
      </c>
      <c r="M3886" t="s">
        <v>68</v>
      </c>
      <c r="N3886" t="s">
        <v>69</v>
      </c>
      <c r="O3886" t="s">
        <v>58</v>
      </c>
      <c r="P3886">
        <v>32</v>
      </c>
      <c r="Q3886">
        <v>33</v>
      </c>
      <c r="R3886">
        <v>32</v>
      </c>
      <c r="S3886">
        <v>3</v>
      </c>
      <c r="T3886">
        <f t="shared" si="540"/>
        <v>29</v>
      </c>
      <c r="U3886">
        <v>29</v>
      </c>
      <c r="V3886">
        <f t="shared" si="541"/>
        <v>0</v>
      </c>
      <c r="W3886" s="3">
        <f t="shared" si="542"/>
        <v>9.375E-2</v>
      </c>
      <c r="X3886">
        <v>28</v>
      </c>
      <c r="Y3886" s="4">
        <v>8.6999999999999993</v>
      </c>
      <c r="Z3886" s="4">
        <v>1.6</v>
      </c>
      <c r="AA3886" s="5">
        <v>78279.28</v>
      </c>
      <c r="AB3886" s="5">
        <f t="shared" si="543"/>
        <v>2270099.12</v>
      </c>
      <c r="AC3886" s="5">
        <v>49471.19</v>
      </c>
      <c r="AD3886" s="5">
        <f t="shared" si="544"/>
        <v>1583078.08</v>
      </c>
      <c r="AE3886" s="5">
        <v>93410.6</v>
      </c>
      <c r="AF3886" s="5">
        <v>29088.26</v>
      </c>
      <c r="AG3886" s="5">
        <v>10127.09</v>
      </c>
      <c r="AH3886" s="5">
        <v>2320</v>
      </c>
      <c r="AI3886" s="5">
        <v>23434.82</v>
      </c>
      <c r="AJ3886">
        <v>1</v>
      </c>
      <c r="AK3886" s="5">
        <v>22756.45</v>
      </c>
      <c r="AL3886" s="5">
        <v>0</v>
      </c>
      <c r="AM3886" s="5">
        <v>19957.88</v>
      </c>
      <c r="AN3886">
        <v>4</v>
      </c>
      <c r="AO3886">
        <v>4</v>
      </c>
      <c r="AP3886" t="str">
        <f t="shared" si="545"/>
        <v>Yes</v>
      </c>
      <c r="AQ3886">
        <v>2</v>
      </c>
      <c r="AR3886" s="5">
        <f t="shared" si="546"/>
        <v>1784173.18</v>
      </c>
      <c r="AS3886" s="5">
        <f t="shared" si="547"/>
        <v>485925.94</v>
      </c>
      <c r="AT3886" t="s">
        <v>1641</v>
      </c>
      <c r="AU3886" t="s">
        <v>6173</v>
      </c>
      <c r="AV3886" t="s">
        <v>6174</v>
      </c>
      <c r="AW3886" t="s">
        <v>6175</v>
      </c>
      <c r="AX3886" t="s">
        <v>6177</v>
      </c>
      <c r="AY3886">
        <v>34</v>
      </c>
      <c r="AZ3886">
        <v>0</v>
      </c>
      <c r="BA3886">
        <v>0</v>
      </c>
      <c r="BB3886" t="s">
        <v>6168</v>
      </c>
      <c r="BC3886">
        <v>0</v>
      </c>
      <c r="BD3886">
        <v>0</v>
      </c>
      <c r="BE3886" t="s">
        <v>6169</v>
      </c>
      <c r="BF3886" t="s">
        <v>6210</v>
      </c>
      <c r="BG3886">
        <v>4</v>
      </c>
      <c r="BH3886" t="s">
        <v>6211</v>
      </c>
      <c r="BI3886">
        <v>76</v>
      </c>
      <c r="BJ3886" t="s">
        <v>6193</v>
      </c>
      <c r="BK3886">
        <v>0</v>
      </c>
      <c r="BL3886">
        <v>49</v>
      </c>
      <c r="BM3886" s="3">
        <f t="shared" si="548"/>
        <v>0.65306122448979587</v>
      </c>
    </row>
    <row r="3887" spans="1:65">
      <c r="A3887" t="s">
        <v>4024</v>
      </c>
      <c r="B3887" s="2">
        <v>45893</v>
      </c>
      <c r="C3887" t="s">
        <v>3137</v>
      </c>
      <c r="D3887" t="s">
        <v>3639</v>
      </c>
      <c r="E3887">
        <v>8</v>
      </c>
      <c r="F3887" t="s">
        <v>49</v>
      </c>
      <c r="G3887" t="s">
        <v>62</v>
      </c>
      <c r="H3887" t="s">
        <v>133</v>
      </c>
      <c r="I3887" t="s">
        <v>52</v>
      </c>
      <c r="J3887" t="s">
        <v>81</v>
      </c>
      <c r="K3887" t="s">
        <v>54</v>
      </c>
      <c r="L3887" t="s">
        <v>67</v>
      </c>
      <c r="M3887" t="s">
        <v>68</v>
      </c>
      <c r="N3887" t="s">
        <v>109</v>
      </c>
      <c r="O3887" t="s">
        <v>58</v>
      </c>
      <c r="P3887">
        <v>28</v>
      </c>
      <c r="Q3887">
        <v>29</v>
      </c>
      <c r="R3887">
        <v>28</v>
      </c>
      <c r="S3887">
        <v>3</v>
      </c>
      <c r="T3887">
        <f t="shared" si="540"/>
        <v>25</v>
      </c>
      <c r="U3887">
        <v>25</v>
      </c>
      <c r="V3887">
        <f t="shared" si="541"/>
        <v>0</v>
      </c>
      <c r="W3887" s="3">
        <f t="shared" si="542"/>
        <v>0.10714285714285714</v>
      </c>
      <c r="X3887">
        <v>38</v>
      </c>
      <c r="Y3887" s="4">
        <v>1.2</v>
      </c>
      <c r="Z3887" s="4">
        <v>1.3</v>
      </c>
      <c r="AA3887" s="5">
        <v>84411.1</v>
      </c>
      <c r="AB3887" s="5">
        <f t="shared" si="543"/>
        <v>2110277.5</v>
      </c>
      <c r="AC3887" s="5">
        <v>49335.48</v>
      </c>
      <c r="AD3887" s="5">
        <f t="shared" si="544"/>
        <v>1381393.44</v>
      </c>
      <c r="AE3887" s="5">
        <v>88385.77</v>
      </c>
      <c r="AF3887" s="5">
        <v>26271.14</v>
      </c>
      <c r="AG3887" s="5">
        <v>11276</v>
      </c>
      <c r="AH3887" s="5">
        <v>1885</v>
      </c>
      <c r="AI3887" s="5">
        <v>23048.15</v>
      </c>
      <c r="AJ3887">
        <v>1</v>
      </c>
      <c r="AK3887" s="5">
        <v>20996.65</v>
      </c>
      <c r="AL3887" s="5">
        <v>0</v>
      </c>
      <c r="AM3887" s="5">
        <v>37232.199999999997</v>
      </c>
      <c r="AN3887">
        <v>8</v>
      </c>
      <c r="AO3887">
        <v>8</v>
      </c>
      <c r="AP3887" t="str">
        <f t="shared" si="545"/>
        <v>Yes</v>
      </c>
      <c r="AQ3887">
        <v>1</v>
      </c>
      <c r="AR3887" s="5">
        <f t="shared" si="546"/>
        <v>1590488.35</v>
      </c>
      <c r="AS3887" s="5">
        <f t="shared" si="547"/>
        <v>519789.15</v>
      </c>
      <c r="AT3887" t="s">
        <v>1641</v>
      </c>
      <c r="AU3887" t="s">
        <v>6173</v>
      </c>
      <c r="AV3887" t="s">
        <v>6174</v>
      </c>
      <c r="AW3887" t="s">
        <v>6175</v>
      </c>
      <c r="AX3887" t="s">
        <v>6202</v>
      </c>
      <c r="AY3887">
        <v>31</v>
      </c>
      <c r="AZ3887">
        <v>3</v>
      </c>
      <c r="BA3887">
        <v>0</v>
      </c>
      <c r="BB3887" t="s">
        <v>6168</v>
      </c>
      <c r="BC3887">
        <v>0</v>
      </c>
      <c r="BD3887">
        <v>0</v>
      </c>
      <c r="BE3887" t="s">
        <v>6169</v>
      </c>
      <c r="BF3887" t="s">
        <v>6210</v>
      </c>
      <c r="BG3887">
        <v>1</v>
      </c>
      <c r="BH3887" t="s">
        <v>6179</v>
      </c>
      <c r="BI3887">
        <v>41</v>
      </c>
      <c r="BJ3887" t="s">
        <v>6172</v>
      </c>
      <c r="BK3887">
        <v>0</v>
      </c>
      <c r="BL3887">
        <v>52</v>
      </c>
      <c r="BM3887" s="3">
        <f t="shared" si="548"/>
        <v>0.53846153846153844</v>
      </c>
    </row>
    <row r="3888" spans="1:65">
      <c r="A3888" t="s">
        <v>4025</v>
      </c>
      <c r="B3888" s="2">
        <v>45893</v>
      </c>
      <c r="C3888" t="s">
        <v>3137</v>
      </c>
      <c r="D3888" t="s">
        <v>3639</v>
      </c>
      <c r="E3888">
        <v>8</v>
      </c>
      <c r="F3888" t="s">
        <v>61</v>
      </c>
      <c r="G3888" t="s">
        <v>50</v>
      </c>
      <c r="H3888" t="s">
        <v>183</v>
      </c>
      <c r="I3888" t="s">
        <v>52</v>
      </c>
      <c r="J3888" t="s">
        <v>65</v>
      </c>
      <c r="K3888" t="s">
        <v>75</v>
      </c>
      <c r="L3888" t="s">
        <v>92</v>
      </c>
      <c r="M3888" t="s">
        <v>56</v>
      </c>
      <c r="N3888" t="s">
        <v>69</v>
      </c>
      <c r="O3888" t="s">
        <v>70</v>
      </c>
      <c r="P3888">
        <v>40</v>
      </c>
      <c r="Q3888">
        <v>41</v>
      </c>
      <c r="R3888">
        <v>42</v>
      </c>
      <c r="S3888">
        <v>1</v>
      </c>
      <c r="T3888">
        <f t="shared" si="540"/>
        <v>41</v>
      </c>
      <c r="U3888">
        <v>38</v>
      </c>
      <c r="V3888">
        <f t="shared" si="541"/>
        <v>3</v>
      </c>
      <c r="W3888" s="3">
        <f t="shared" si="542"/>
        <v>2.3809523809523808E-2</v>
      </c>
      <c r="X3888">
        <v>31</v>
      </c>
      <c r="Y3888" s="4">
        <v>1.7</v>
      </c>
      <c r="Z3888" s="4">
        <v>0.8</v>
      </c>
      <c r="AA3888" s="5">
        <v>51858.59</v>
      </c>
      <c r="AB3888" s="5">
        <f t="shared" si="543"/>
        <v>1970626.42</v>
      </c>
      <c r="AC3888" s="5">
        <v>35278.800000000003</v>
      </c>
      <c r="AD3888" s="5">
        <f t="shared" si="544"/>
        <v>1481709.6</v>
      </c>
      <c r="AE3888" s="5">
        <v>96175.1</v>
      </c>
      <c r="AF3888" s="5">
        <v>26666.29</v>
      </c>
      <c r="AG3888" s="5">
        <v>9367.77</v>
      </c>
      <c r="AH3888" s="5">
        <v>1160</v>
      </c>
      <c r="AI3888" s="5">
        <v>4600</v>
      </c>
      <c r="AJ3888">
        <v>0</v>
      </c>
      <c r="AK3888" s="5">
        <v>0</v>
      </c>
      <c r="AL3888" s="5">
        <v>3098.67</v>
      </c>
      <c r="AM3888" s="5">
        <v>25264.39</v>
      </c>
      <c r="AN3888">
        <v>4</v>
      </c>
      <c r="AO3888">
        <v>4</v>
      </c>
      <c r="AP3888" t="str">
        <f t="shared" si="545"/>
        <v>Yes</v>
      </c>
      <c r="AQ3888">
        <v>0</v>
      </c>
      <c r="AR3888" s="5">
        <f t="shared" si="546"/>
        <v>1648041.82</v>
      </c>
      <c r="AS3888" s="5">
        <f t="shared" si="547"/>
        <v>322584.59999999998</v>
      </c>
      <c r="AT3888" t="s">
        <v>59</v>
      </c>
      <c r="AU3888" t="s">
        <v>6164</v>
      </c>
      <c r="AV3888" t="s">
        <v>6165</v>
      </c>
      <c r="AW3888" t="s">
        <v>6166</v>
      </c>
      <c r="AX3888" t="s">
        <v>6184</v>
      </c>
      <c r="AY3888">
        <v>41</v>
      </c>
      <c r="AZ3888">
        <v>0</v>
      </c>
      <c r="BA3888">
        <v>19</v>
      </c>
      <c r="BB3888" t="s">
        <v>6180</v>
      </c>
      <c r="BC3888">
        <v>0</v>
      </c>
      <c r="BD3888">
        <v>0</v>
      </c>
      <c r="BE3888" t="s">
        <v>6169</v>
      </c>
      <c r="BF3888" t="s">
        <v>6170</v>
      </c>
      <c r="BG3888">
        <v>1</v>
      </c>
      <c r="BH3888" t="s">
        <v>6179</v>
      </c>
      <c r="BI3888">
        <v>59</v>
      </c>
      <c r="BJ3888" t="s">
        <v>6187</v>
      </c>
      <c r="BK3888">
        <v>0</v>
      </c>
      <c r="BL3888">
        <v>65</v>
      </c>
      <c r="BM3888" s="3">
        <f t="shared" si="548"/>
        <v>0.64615384615384619</v>
      </c>
    </row>
    <row r="3889" spans="1:65">
      <c r="A3889" t="s">
        <v>4026</v>
      </c>
      <c r="B3889" s="2">
        <v>45893</v>
      </c>
      <c r="C3889" t="s">
        <v>3137</v>
      </c>
      <c r="D3889" t="s">
        <v>3639</v>
      </c>
      <c r="E3889">
        <v>8</v>
      </c>
      <c r="F3889" t="s">
        <v>72</v>
      </c>
      <c r="G3889" t="s">
        <v>79</v>
      </c>
      <c r="H3889" t="s">
        <v>102</v>
      </c>
      <c r="I3889" t="s">
        <v>64</v>
      </c>
      <c r="J3889" t="s">
        <v>53</v>
      </c>
      <c r="K3889" t="s">
        <v>66</v>
      </c>
      <c r="L3889" t="s">
        <v>55</v>
      </c>
      <c r="M3889" t="s">
        <v>68</v>
      </c>
      <c r="N3889" t="s">
        <v>94</v>
      </c>
      <c r="O3889" t="s">
        <v>58</v>
      </c>
      <c r="P3889">
        <v>51</v>
      </c>
      <c r="Q3889">
        <v>55</v>
      </c>
      <c r="R3889">
        <v>57</v>
      </c>
      <c r="S3889">
        <v>2</v>
      </c>
      <c r="T3889">
        <f t="shared" si="540"/>
        <v>55</v>
      </c>
      <c r="U3889">
        <v>49</v>
      </c>
      <c r="V3889">
        <f t="shared" si="541"/>
        <v>6</v>
      </c>
      <c r="W3889" s="3">
        <f t="shared" si="542"/>
        <v>3.5087719298245612E-2</v>
      </c>
      <c r="X3889">
        <v>33</v>
      </c>
      <c r="Y3889" s="4">
        <v>2.8</v>
      </c>
      <c r="Z3889" s="4">
        <v>1.4</v>
      </c>
      <c r="AA3889" s="5">
        <v>33918.519999999997</v>
      </c>
      <c r="AB3889" s="5">
        <f t="shared" si="543"/>
        <v>1662007.48</v>
      </c>
      <c r="AC3889" s="5">
        <v>22594.83</v>
      </c>
      <c r="AD3889" s="5">
        <f t="shared" si="544"/>
        <v>1287905.31</v>
      </c>
      <c r="AE3889" s="5">
        <v>94870.19</v>
      </c>
      <c r="AF3889" s="5">
        <v>25223.599999999999</v>
      </c>
      <c r="AG3889" s="5">
        <v>9681.08</v>
      </c>
      <c r="AH3889" s="5">
        <v>2030</v>
      </c>
      <c r="AI3889" s="5">
        <v>6400</v>
      </c>
      <c r="AJ3889">
        <v>1</v>
      </c>
      <c r="AK3889" s="5">
        <v>8385.1</v>
      </c>
      <c r="AL3889" s="5">
        <v>3883.35</v>
      </c>
      <c r="AM3889" s="5">
        <v>33059.89</v>
      </c>
      <c r="AN3889">
        <v>4</v>
      </c>
      <c r="AO3889">
        <v>5</v>
      </c>
      <c r="AP3889" t="str">
        <f t="shared" si="545"/>
        <v>No</v>
      </c>
      <c r="AQ3889">
        <v>2</v>
      </c>
      <c r="AR3889" s="5">
        <f t="shared" si="546"/>
        <v>1471438.52</v>
      </c>
      <c r="AS3889" s="5">
        <f t="shared" si="547"/>
        <v>190568.95999999999</v>
      </c>
      <c r="AT3889" t="s">
        <v>59</v>
      </c>
      <c r="AU3889" t="s">
        <v>6194</v>
      </c>
      <c r="AV3889" t="s">
        <v>6195</v>
      </c>
      <c r="AW3889" t="s">
        <v>6183</v>
      </c>
      <c r="AX3889" t="s">
        <v>6184</v>
      </c>
      <c r="AY3889">
        <v>54</v>
      </c>
      <c r="AZ3889">
        <v>0</v>
      </c>
      <c r="BA3889">
        <v>37</v>
      </c>
      <c r="BB3889" t="s">
        <v>6180</v>
      </c>
      <c r="BC3889">
        <v>0</v>
      </c>
      <c r="BD3889">
        <v>1</v>
      </c>
      <c r="BE3889" t="s">
        <v>6188</v>
      </c>
      <c r="BF3889" t="s">
        <v>6170</v>
      </c>
      <c r="BG3889">
        <v>0</v>
      </c>
      <c r="BH3889" t="s">
        <v>6171</v>
      </c>
      <c r="BI3889">
        <v>53</v>
      </c>
      <c r="BJ3889" t="s">
        <v>6187</v>
      </c>
      <c r="BK3889">
        <v>0</v>
      </c>
      <c r="BL3889">
        <v>72</v>
      </c>
      <c r="BM3889" s="3">
        <f t="shared" si="548"/>
        <v>0.79166666666666663</v>
      </c>
    </row>
    <row r="3890" spans="1:65">
      <c r="A3890" t="s">
        <v>4027</v>
      </c>
      <c r="B3890" s="2">
        <v>45893</v>
      </c>
      <c r="C3890" t="s">
        <v>3137</v>
      </c>
      <c r="D3890" t="s">
        <v>3639</v>
      </c>
      <c r="E3890">
        <v>8</v>
      </c>
      <c r="F3890" t="s">
        <v>72</v>
      </c>
      <c r="G3890" t="s">
        <v>50</v>
      </c>
      <c r="H3890" t="s">
        <v>179</v>
      </c>
      <c r="I3890" t="s">
        <v>74</v>
      </c>
      <c r="J3890" t="s">
        <v>81</v>
      </c>
      <c r="K3890" t="s">
        <v>66</v>
      </c>
      <c r="L3890" t="s">
        <v>87</v>
      </c>
      <c r="M3890" t="s">
        <v>68</v>
      </c>
      <c r="N3890" t="s">
        <v>57</v>
      </c>
      <c r="O3890" t="s">
        <v>82</v>
      </c>
      <c r="P3890">
        <v>38</v>
      </c>
      <c r="Q3890">
        <v>39</v>
      </c>
      <c r="R3890">
        <v>39</v>
      </c>
      <c r="S3890">
        <v>1</v>
      </c>
      <c r="T3890">
        <f t="shared" si="540"/>
        <v>38</v>
      </c>
      <c r="U3890">
        <v>37</v>
      </c>
      <c r="V3890">
        <f t="shared" si="541"/>
        <v>1</v>
      </c>
      <c r="W3890" s="3">
        <f t="shared" si="542"/>
        <v>2.564102564102564E-2</v>
      </c>
      <c r="X3890">
        <v>19</v>
      </c>
      <c r="Y3890" s="4">
        <v>1.5</v>
      </c>
      <c r="Z3890" s="4">
        <v>1.8</v>
      </c>
      <c r="AA3890" s="5">
        <v>73822.05</v>
      </c>
      <c r="AB3890" s="5">
        <f t="shared" si="543"/>
        <v>2731415.85</v>
      </c>
      <c r="AC3890" s="5">
        <v>51914.83</v>
      </c>
      <c r="AD3890" s="5">
        <f t="shared" si="544"/>
        <v>2024678.37</v>
      </c>
      <c r="AE3890" s="5">
        <v>120488.77</v>
      </c>
      <c r="AF3890" s="5">
        <v>31907.34</v>
      </c>
      <c r="AG3890" s="5">
        <v>8522.91</v>
      </c>
      <c r="AH3890" s="5">
        <v>2610</v>
      </c>
      <c r="AI3890" s="5">
        <v>6800</v>
      </c>
      <c r="AJ3890">
        <v>0</v>
      </c>
      <c r="AK3890" s="5">
        <v>0</v>
      </c>
      <c r="AL3890" s="5">
        <v>1485.35</v>
      </c>
      <c r="AM3890" s="5">
        <v>24911.33</v>
      </c>
      <c r="AN3890">
        <v>4</v>
      </c>
      <c r="AO3890">
        <v>4</v>
      </c>
      <c r="AP3890" t="str">
        <f t="shared" si="545"/>
        <v>Yes</v>
      </c>
      <c r="AQ3890">
        <v>1</v>
      </c>
      <c r="AR3890" s="5">
        <f t="shared" si="546"/>
        <v>2221404.0699999998</v>
      </c>
      <c r="AS3890" s="5">
        <f t="shared" si="547"/>
        <v>510011.78</v>
      </c>
      <c r="AT3890" t="s">
        <v>59</v>
      </c>
      <c r="AU3890" t="s">
        <v>6164</v>
      </c>
      <c r="AV3890" t="s">
        <v>6165</v>
      </c>
      <c r="AW3890" t="s">
        <v>6166</v>
      </c>
      <c r="AX3890" t="s">
        <v>6184</v>
      </c>
      <c r="AY3890">
        <v>41</v>
      </c>
      <c r="AZ3890">
        <v>0</v>
      </c>
      <c r="BA3890">
        <v>14</v>
      </c>
      <c r="BB3890" t="s">
        <v>6198</v>
      </c>
      <c r="BC3890">
        <v>0</v>
      </c>
      <c r="BD3890">
        <v>0</v>
      </c>
      <c r="BE3890" t="s">
        <v>6169</v>
      </c>
      <c r="BF3890" t="s">
        <v>6170</v>
      </c>
      <c r="BG3890">
        <v>0</v>
      </c>
      <c r="BH3890" t="s">
        <v>6171</v>
      </c>
      <c r="BI3890">
        <v>5</v>
      </c>
      <c r="BJ3890" t="s">
        <v>6172</v>
      </c>
      <c r="BK3890">
        <v>0</v>
      </c>
      <c r="BL3890">
        <v>48</v>
      </c>
      <c r="BM3890" s="3">
        <f t="shared" si="548"/>
        <v>0.8125</v>
      </c>
    </row>
    <row r="3891" spans="1:65">
      <c r="A3891" t="s">
        <v>4028</v>
      </c>
      <c r="B3891" s="2">
        <v>45894</v>
      </c>
      <c r="C3891" t="s">
        <v>3137</v>
      </c>
      <c r="D3891" t="s">
        <v>3639</v>
      </c>
      <c r="E3891">
        <v>8</v>
      </c>
      <c r="F3891" t="s">
        <v>72</v>
      </c>
      <c r="G3891" t="s">
        <v>50</v>
      </c>
      <c r="H3891" t="s">
        <v>138</v>
      </c>
      <c r="I3891" t="s">
        <v>74</v>
      </c>
      <c r="J3891" t="s">
        <v>53</v>
      </c>
      <c r="K3891" t="s">
        <v>75</v>
      </c>
      <c r="L3891" t="s">
        <v>87</v>
      </c>
      <c r="M3891" t="s">
        <v>56</v>
      </c>
      <c r="N3891" t="s">
        <v>109</v>
      </c>
      <c r="O3891" t="s">
        <v>120</v>
      </c>
      <c r="P3891">
        <v>54</v>
      </c>
      <c r="Q3891">
        <v>55</v>
      </c>
      <c r="R3891">
        <v>56</v>
      </c>
      <c r="S3891">
        <v>1</v>
      </c>
      <c r="T3891">
        <f t="shared" si="540"/>
        <v>55</v>
      </c>
      <c r="U3891">
        <v>54</v>
      </c>
      <c r="V3891">
        <f t="shared" si="541"/>
        <v>1</v>
      </c>
      <c r="W3891" s="3">
        <f t="shared" si="542"/>
        <v>1.7857142857142856E-2</v>
      </c>
      <c r="X3891">
        <v>29</v>
      </c>
      <c r="Y3891" s="4">
        <v>4.3</v>
      </c>
      <c r="Z3891" s="4">
        <v>1.6</v>
      </c>
      <c r="AA3891" s="5">
        <v>36399.08</v>
      </c>
      <c r="AB3891" s="5">
        <f t="shared" si="543"/>
        <v>1965550.32</v>
      </c>
      <c r="AC3891" s="5">
        <v>24268.16</v>
      </c>
      <c r="AD3891" s="5">
        <f t="shared" si="544"/>
        <v>1359016.96</v>
      </c>
      <c r="AE3891" s="5">
        <v>96970.46</v>
      </c>
      <c r="AF3891" s="5">
        <v>24864.39</v>
      </c>
      <c r="AG3891" s="5">
        <v>10262.129999999999</v>
      </c>
      <c r="AH3891" s="5">
        <v>2320</v>
      </c>
      <c r="AI3891" s="5">
        <v>3200</v>
      </c>
      <c r="AJ3891">
        <v>0</v>
      </c>
      <c r="AK3891" s="5">
        <v>0</v>
      </c>
      <c r="AL3891" s="5">
        <v>642.79999999999995</v>
      </c>
      <c r="AM3891" s="5">
        <v>79619.48</v>
      </c>
      <c r="AN3891">
        <v>8</v>
      </c>
      <c r="AO3891">
        <v>10</v>
      </c>
      <c r="AP3891" t="str">
        <f t="shared" si="545"/>
        <v>No</v>
      </c>
      <c r="AQ3891">
        <v>2</v>
      </c>
      <c r="AR3891" s="5">
        <f t="shared" si="546"/>
        <v>1576896.22</v>
      </c>
      <c r="AS3891" s="5">
        <f t="shared" si="547"/>
        <v>388654.1</v>
      </c>
      <c r="AT3891" t="s">
        <v>59</v>
      </c>
      <c r="AU3891" t="s">
        <v>6164</v>
      </c>
      <c r="AV3891" t="s">
        <v>6165</v>
      </c>
      <c r="AW3891" t="s">
        <v>6166</v>
      </c>
      <c r="AX3891" t="s">
        <v>6184</v>
      </c>
      <c r="AY3891">
        <v>55</v>
      </c>
      <c r="AZ3891">
        <v>0</v>
      </c>
      <c r="BA3891">
        <v>10</v>
      </c>
      <c r="BB3891" t="s">
        <v>6180</v>
      </c>
      <c r="BC3891">
        <v>1</v>
      </c>
      <c r="BD3891">
        <v>1</v>
      </c>
      <c r="BE3891" t="s">
        <v>6188</v>
      </c>
      <c r="BF3891" t="s">
        <v>6170</v>
      </c>
      <c r="BG3891">
        <v>0</v>
      </c>
      <c r="BH3891" t="s">
        <v>6171</v>
      </c>
      <c r="BI3891">
        <v>50</v>
      </c>
      <c r="BJ3891" t="s">
        <v>6172</v>
      </c>
      <c r="BK3891">
        <v>0</v>
      </c>
      <c r="BL3891">
        <v>74</v>
      </c>
      <c r="BM3891" s="3">
        <f t="shared" si="548"/>
        <v>0.7567567567567568</v>
      </c>
    </row>
    <row r="3892" spans="1:65">
      <c r="A3892" t="s">
        <v>4029</v>
      </c>
      <c r="B3892" s="2">
        <v>45894</v>
      </c>
      <c r="C3892" t="s">
        <v>3137</v>
      </c>
      <c r="D3892" t="s">
        <v>3639</v>
      </c>
      <c r="E3892">
        <v>8</v>
      </c>
      <c r="F3892" t="s">
        <v>49</v>
      </c>
      <c r="G3892" t="s">
        <v>79</v>
      </c>
      <c r="H3892" t="s">
        <v>111</v>
      </c>
      <c r="I3892" t="s">
        <v>52</v>
      </c>
      <c r="J3892" t="s">
        <v>65</v>
      </c>
      <c r="K3892" t="s">
        <v>54</v>
      </c>
      <c r="L3892" t="s">
        <v>67</v>
      </c>
      <c r="M3892" t="s">
        <v>68</v>
      </c>
      <c r="N3892" t="s">
        <v>109</v>
      </c>
      <c r="O3892" t="s">
        <v>70</v>
      </c>
      <c r="P3892">
        <v>50</v>
      </c>
      <c r="Q3892">
        <v>52</v>
      </c>
      <c r="R3892">
        <v>51</v>
      </c>
      <c r="S3892">
        <v>4</v>
      </c>
      <c r="T3892">
        <f t="shared" si="540"/>
        <v>47</v>
      </c>
      <c r="U3892">
        <v>47</v>
      </c>
      <c r="V3892">
        <f t="shared" si="541"/>
        <v>0</v>
      </c>
      <c r="W3892" s="3">
        <f t="shared" si="542"/>
        <v>7.8431372549019607E-2</v>
      </c>
      <c r="X3892">
        <v>38</v>
      </c>
      <c r="Y3892" s="4">
        <v>3.6</v>
      </c>
      <c r="Z3892" s="4">
        <v>1.7</v>
      </c>
      <c r="AA3892" s="5">
        <v>56602.6</v>
      </c>
      <c r="AB3892" s="5">
        <f t="shared" si="543"/>
        <v>2660322.2000000002</v>
      </c>
      <c r="AC3892" s="5">
        <v>32629.9</v>
      </c>
      <c r="AD3892" s="5">
        <f t="shared" si="544"/>
        <v>1664124.9</v>
      </c>
      <c r="AE3892" s="5">
        <v>118817.18</v>
      </c>
      <c r="AF3892" s="5">
        <v>34395.230000000003</v>
      </c>
      <c r="AG3892" s="5">
        <v>10426.299999999999</v>
      </c>
      <c r="AH3892" s="5">
        <v>2465</v>
      </c>
      <c r="AI3892" s="5">
        <v>23220.03</v>
      </c>
      <c r="AJ3892">
        <v>2</v>
      </c>
      <c r="AK3892" s="5">
        <v>28859</v>
      </c>
      <c r="AL3892" s="5">
        <v>0</v>
      </c>
      <c r="AM3892" s="5">
        <v>65492.06</v>
      </c>
      <c r="AN3892">
        <v>8</v>
      </c>
      <c r="AO3892">
        <v>8</v>
      </c>
      <c r="AP3892" t="str">
        <f t="shared" si="545"/>
        <v>Yes</v>
      </c>
      <c r="AQ3892">
        <v>2</v>
      </c>
      <c r="AR3892" s="5">
        <f t="shared" si="546"/>
        <v>1947799.7</v>
      </c>
      <c r="AS3892" s="5">
        <f t="shared" si="547"/>
        <v>712522.5</v>
      </c>
      <c r="AT3892" t="s">
        <v>1641</v>
      </c>
      <c r="AU3892" t="s">
        <v>6189</v>
      </c>
      <c r="AV3892" t="s">
        <v>6201</v>
      </c>
      <c r="AW3892" t="s">
        <v>6175</v>
      </c>
      <c r="AX3892" t="s">
        <v>6202</v>
      </c>
      <c r="AY3892">
        <v>55</v>
      </c>
      <c r="AZ3892">
        <v>3</v>
      </c>
      <c r="BA3892">
        <v>0</v>
      </c>
      <c r="BB3892" t="s">
        <v>6168</v>
      </c>
      <c r="BC3892">
        <v>0</v>
      </c>
      <c r="BD3892">
        <v>0</v>
      </c>
      <c r="BE3892" t="s">
        <v>6169</v>
      </c>
      <c r="BF3892" t="s">
        <v>6210</v>
      </c>
      <c r="BG3892">
        <v>1</v>
      </c>
      <c r="BH3892" t="s">
        <v>6186</v>
      </c>
      <c r="BI3892">
        <v>21</v>
      </c>
      <c r="BJ3892" t="s">
        <v>6172</v>
      </c>
      <c r="BK3892">
        <v>0</v>
      </c>
      <c r="BL3892">
        <v>63</v>
      </c>
      <c r="BM3892" s="3">
        <f t="shared" si="548"/>
        <v>0.80952380952380953</v>
      </c>
    </row>
    <row r="3893" spans="1:65">
      <c r="A3893" t="s">
        <v>4030</v>
      </c>
      <c r="B3893" s="2">
        <v>45894</v>
      </c>
      <c r="C3893" t="s">
        <v>3137</v>
      </c>
      <c r="D3893" t="s">
        <v>3639</v>
      </c>
      <c r="E3893">
        <v>8</v>
      </c>
      <c r="F3893" t="s">
        <v>78</v>
      </c>
      <c r="G3893" t="s">
        <v>50</v>
      </c>
      <c r="H3893" t="s">
        <v>161</v>
      </c>
      <c r="I3893" t="s">
        <v>52</v>
      </c>
      <c r="J3893" t="s">
        <v>53</v>
      </c>
      <c r="K3893" t="s">
        <v>54</v>
      </c>
      <c r="L3893" t="s">
        <v>67</v>
      </c>
      <c r="M3893" t="s">
        <v>68</v>
      </c>
      <c r="N3893" t="s">
        <v>76</v>
      </c>
      <c r="O3893" t="s">
        <v>120</v>
      </c>
      <c r="P3893">
        <v>63</v>
      </c>
      <c r="Q3893">
        <v>66</v>
      </c>
      <c r="R3893">
        <v>66</v>
      </c>
      <c r="S3893">
        <v>5</v>
      </c>
      <c r="T3893">
        <f t="shared" si="540"/>
        <v>61</v>
      </c>
      <c r="U3893">
        <v>61</v>
      </c>
      <c r="V3893">
        <f t="shared" si="541"/>
        <v>0</v>
      </c>
      <c r="W3893" s="3">
        <f t="shared" si="542"/>
        <v>7.575757575757576E-2</v>
      </c>
      <c r="X3893">
        <v>29</v>
      </c>
      <c r="Y3893" s="4">
        <v>1.2</v>
      </c>
      <c r="Z3893" s="4">
        <v>1.3</v>
      </c>
      <c r="AA3893" s="5">
        <v>38397.53</v>
      </c>
      <c r="AB3893" s="5">
        <f t="shared" si="543"/>
        <v>2342249.33</v>
      </c>
      <c r="AC3893" s="5">
        <v>21790.28</v>
      </c>
      <c r="AD3893" s="5">
        <f t="shared" si="544"/>
        <v>1438158.48</v>
      </c>
      <c r="AE3893" s="5">
        <v>119777.68</v>
      </c>
      <c r="AF3893" s="5">
        <v>30808.85</v>
      </c>
      <c r="AG3893" s="5">
        <v>9715.81</v>
      </c>
      <c r="AH3893" s="5">
        <v>1885</v>
      </c>
      <c r="AI3893" s="5">
        <v>18950.689999999999</v>
      </c>
      <c r="AJ3893">
        <v>2</v>
      </c>
      <c r="AK3893" s="5">
        <v>18104.95</v>
      </c>
      <c r="AL3893" s="5">
        <v>0</v>
      </c>
      <c r="AM3893" s="5">
        <v>42470.64</v>
      </c>
      <c r="AN3893">
        <v>4</v>
      </c>
      <c r="AO3893">
        <v>5</v>
      </c>
      <c r="AP3893" t="str">
        <f t="shared" si="545"/>
        <v>No</v>
      </c>
      <c r="AQ3893">
        <v>3</v>
      </c>
      <c r="AR3893" s="5">
        <f t="shared" si="546"/>
        <v>1679872.1</v>
      </c>
      <c r="AS3893" s="5">
        <f t="shared" si="547"/>
        <v>662377.23</v>
      </c>
      <c r="AT3893" t="s">
        <v>1641</v>
      </c>
      <c r="AU3893" t="s">
        <v>6199</v>
      </c>
      <c r="AV3893" t="s">
        <v>6200</v>
      </c>
      <c r="AW3893" t="s">
        <v>6175</v>
      </c>
      <c r="AX3893" t="s">
        <v>6184</v>
      </c>
      <c r="AY3893">
        <v>66</v>
      </c>
      <c r="AZ3893">
        <v>0</v>
      </c>
      <c r="BA3893">
        <v>0</v>
      </c>
      <c r="BB3893" t="s">
        <v>6168</v>
      </c>
      <c r="BC3893">
        <v>0</v>
      </c>
      <c r="BD3893">
        <v>1</v>
      </c>
      <c r="BE3893" t="s">
        <v>6196</v>
      </c>
      <c r="BF3893" t="s">
        <v>6210</v>
      </c>
      <c r="BG3893">
        <v>0</v>
      </c>
      <c r="BH3893" t="s">
        <v>6171</v>
      </c>
      <c r="BI3893">
        <v>56</v>
      </c>
      <c r="BJ3893" t="s">
        <v>6187</v>
      </c>
      <c r="BK3893">
        <v>0</v>
      </c>
      <c r="BL3893">
        <v>72</v>
      </c>
      <c r="BM3893" s="3">
        <f t="shared" si="548"/>
        <v>0.91666666666666663</v>
      </c>
    </row>
    <row r="3894" spans="1:65">
      <c r="A3894" t="s">
        <v>4031</v>
      </c>
      <c r="B3894" s="2">
        <v>45894</v>
      </c>
      <c r="C3894" t="s">
        <v>3137</v>
      </c>
      <c r="D3894" t="s">
        <v>3639</v>
      </c>
      <c r="E3894">
        <v>8</v>
      </c>
      <c r="F3894" t="s">
        <v>78</v>
      </c>
      <c r="G3894" t="s">
        <v>62</v>
      </c>
      <c r="H3894" t="s">
        <v>168</v>
      </c>
      <c r="I3894" t="s">
        <v>64</v>
      </c>
      <c r="J3894" t="s">
        <v>65</v>
      </c>
      <c r="K3894" t="s">
        <v>75</v>
      </c>
      <c r="L3894" t="s">
        <v>87</v>
      </c>
      <c r="M3894" t="s">
        <v>56</v>
      </c>
      <c r="N3894" t="s">
        <v>94</v>
      </c>
      <c r="O3894" t="s">
        <v>58</v>
      </c>
      <c r="P3894">
        <v>42</v>
      </c>
      <c r="Q3894">
        <v>45</v>
      </c>
      <c r="R3894">
        <v>44</v>
      </c>
      <c r="S3894">
        <v>1</v>
      </c>
      <c r="T3894">
        <f t="shared" si="540"/>
        <v>43</v>
      </c>
      <c r="U3894">
        <v>40</v>
      </c>
      <c r="V3894">
        <f t="shared" si="541"/>
        <v>3</v>
      </c>
      <c r="W3894" s="3">
        <f t="shared" si="542"/>
        <v>2.2727272727272728E-2</v>
      </c>
      <c r="X3894">
        <v>17</v>
      </c>
      <c r="Y3894" s="4">
        <v>3.8</v>
      </c>
      <c r="Z3894" s="4">
        <v>1</v>
      </c>
      <c r="AA3894" s="5">
        <v>51465.68</v>
      </c>
      <c r="AB3894" s="5">
        <f t="shared" si="543"/>
        <v>2058627.2</v>
      </c>
      <c r="AC3894" s="5">
        <v>35786.71</v>
      </c>
      <c r="AD3894" s="5">
        <f t="shared" si="544"/>
        <v>1574615.24</v>
      </c>
      <c r="AE3894" s="5">
        <v>96213.24</v>
      </c>
      <c r="AF3894" s="5">
        <v>29606.47</v>
      </c>
      <c r="AG3894" s="5">
        <v>8786.32</v>
      </c>
      <c r="AH3894" s="5">
        <v>1450</v>
      </c>
      <c r="AI3894" s="5">
        <v>4600</v>
      </c>
      <c r="AJ3894">
        <v>0</v>
      </c>
      <c r="AK3894" s="5">
        <v>0</v>
      </c>
      <c r="AL3894" s="5">
        <v>2899.31</v>
      </c>
      <c r="AM3894" s="5">
        <v>26598.86</v>
      </c>
      <c r="AN3894">
        <v>4</v>
      </c>
      <c r="AO3894">
        <v>3</v>
      </c>
      <c r="AP3894" t="str">
        <f t="shared" si="545"/>
        <v>Yes</v>
      </c>
      <c r="AQ3894">
        <v>1</v>
      </c>
      <c r="AR3894" s="5">
        <f t="shared" si="546"/>
        <v>1744769.44</v>
      </c>
      <c r="AS3894" s="5">
        <f t="shared" si="547"/>
        <v>313857.76</v>
      </c>
      <c r="AT3894" t="s">
        <v>59</v>
      </c>
      <c r="AU3894" t="s">
        <v>6164</v>
      </c>
      <c r="AV3894" t="s">
        <v>6165</v>
      </c>
      <c r="AW3894" t="s">
        <v>6166</v>
      </c>
      <c r="AX3894" t="s">
        <v>6167</v>
      </c>
      <c r="AY3894">
        <v>44</v>
      </c>
      <c r="AZ3894">
        <v>0</v>
      </c>
      <c r="BA3894">
        <v>21</v>
      </c>
      <c r="BB3894" t="s">
        <v>6180</v>
      </c>
      <c r="BC3894">
        <v>0</v>
      </c>
      <c r="BD3894">
        <v>0</v>
      </c>
      <c r="BE3894" t="s">
        <v>6169</v>
      </c>
      <c r="BF3894" t="s">
        <v>6170</v>
      </c>
      <c r="BG3894">
        <v>0</v>
      </c>
      <c r="BH3894" t="s">
        <v>6171</v>
      </c>
      <c r="BI3894">
        <v>11</v>
      </c>
      <c r="BJ3894" t="s">
        <v>6172</v>
      </c>
      <c r="BK3894">
        <v>0</v>
      </c>
      <c r="BL3894">
        <v>59</v>
      </c>
      <c r="BM3894" s="3">
        <f t="shared" si="548"/>
        <v>0.74576271186440679</v>
      </c>
    </row>
    <row r="3895" spans="1:65">
      <c r="A3895" t="s">
        <v>4032</v>
      </c>
      <c r="B3895" s="2">
        <v>45894</v>
      </c>
      <c r="C3895" t="s">
        <v>3137</v>
      </c>
      <c r="D3895" t="s">
        <v>3639</v>
      </c>
      <c r="E3895">
        <v>8</v>
      </c>
      <c r="F3895" t="s">
        <v>61</v>
      </c>
      <c r="G3895" t="s">
        <v>50</v>
      </c>
      <c r="H3895" t="s">
        <v>157</v>
      </c>
      <c r="I3895" t="s">
        <v>74</v>
      </c>
      <c r="J3895" t="s">
        <v>81</v>
      </c>
      <c r="K3895" t="s">
        <v>54</v>
      </c>
      <c r="L3895" t="s">
        <v>92</v>
      </c>
      <c r="M3895" t="s">
        <v>56</v>
      </c>
      <c r="N3895" t="s">
        <v>69</v>
      </c>
      <c r="O3895" t="s">
        <v>58</v>
      </c>
      <c r="P3895">
        <v>35</v>
      </c>
      <c r="Q3895">
        <v>35</v>
      </c>
      <c r="R3895">
        <v>35</v>
      </c>
      <c r="S3895">
        <v>1</v>
      </c>
      <c r="T3895">
        <f t="shared" si="540"/>
        <v>34</v>
      </c>
      <c r="U3895">
        <v>34</v>
      </c>
      <c r="V3895">
        <f t="shared" si="541"/>
        <v>0</v>
      </c>
      <c r="W3895" s="3">
        <f t="shared" si="542"/>
        <v>2.8571428571428571E-2</v>
      </c>
      <c r="X3895">
        <v>35</v>
      </c>
      <c r="Y3895" s="4">
        <v>38.6</v>
      </c>
      <c r="Z3895" s="4">
        <v>4.3</v>
      </c>
      <c r="AA3895" s="5">
        <v>83614.259999999995</v>
      </c>
      <c r="AB3895" s="5">
        <f t="shared" si="543"/>
        <v>2842884.84</v>
      </c>
      <c r="AC3895" s="5">
        <v>53389.29</v>
      </c>
      <c r="AD3895" s="5">
        <f t="shared" si="544"/>
        <v>1868625.15</v>
      </c>
      <c r="AE3895" s="5">
        <v>105810.44</v>
      </c>
      <c r="AF3895" s="5">
        <v>29351.06</v>
      </c>
      <c r="AG3895" s="5">
        <v>10579.14</v>
      </c>
      <c r="AH3895" s="5">
        <v>6235</v>
      </c>
      <c r="AI3895" s="5">
        <v>6800</v>
      </c>
      <c r="AJ3895">
        <v>0</v>
      </c>
      <c r="AK3895" s="5">
        <v>0</v>
      </c>
      <c r="AL3895" s="5">
        <v>0</v>
      </c>
      <c r="AM3895" s="5">
        <v>23193.4</v>
      </c>
      <c r="AN3895">
        <v>4</v>
      </c>
      <c r="AO3895">
        <v>3</v>
      </c>
      <c r="AP3895" t="str">
        <f t="shared" si="545"/>
        <v>Yes</v>
      </c>
      <c r="AQ3895">
        <v>1</v>
      </c>
      <c r="AR3895" s="5">
        <f t="shared" si="546"/>
        <v>2050594.19</v>
      </c>
      <c r="AS3895" s="5">
        <f t="shared" si="547"/>
        <v>792290.65</v>
      </c>
      <c r="AT3895" t="s">
        <v>59</v>
      </c>
      <c r="AU3895" t="s">
        <v>6164</v>
      </c>
      <c r="AV3895" t="s">
        <v>6165</v>
      </c>
      <c r="AW3895" t="s">
        <v>6166</v>
      </c>
      <c r="AX3895" t="s">
        <v>6177</v>
      </c>
      <c r="AY3895">
        <v>39</v>
      </c>
      <c r="AZ3895">
        <v>3</v>
      </c>
      <c r="BA3895">
        <v>0</v>
      </c>
      <c r="BB3895" t="s">
        <v>6168</v>
      </c>
      <c r="BC3895">
        <v>0</v>
      </c>
      <c r="BD3895">
        <v>0</v>
      </c>
      <c r="BE3895" t="s">
        <v>6169</v>
      </c>
      <c r="BF3895" t="s">
        <v>6170</v>
      </c>
      <c r="BG3895">
        <v>1</v>
      </c>
      <c r="BH3895" t="s">
        <v>6179</v>
      </c>
      <c r="BI3895">
        <v>37</v>
      </c>
      <c r="BJ3895" t="s">
        <v>6172</v>
      </c>
      <c r="BK3895">
        <v>0</v>
      </c>
      <c r="BL3895">
        <v>45</v>
      </c>
      <c r="BM3895" s="3">
        <f t="shared" si="548"/>
        <v>0.77777777777777779</v>
      </c>
    </row>
    <row r="3896" spans="1:65">
      <c r="A3896" t="s">
        <v>4033</v>
      </c>
      <c r="B3896" s="2">
        <v>45894</v>
      </c>
      <c r="C3896" t="s">
        <v>3137</v>
      </c>
      <c r="D3896" t="s">
        <v>3639</v>
      </c>
      <c r="E3896">
        <v>8</v>
      </c>
      <c r="F3896" t="s">
        <v>78</v>
      </c>
      <c r="G3896" t="s">
        <v>50</v>
      </c>
      <c r="H3896" t="s">
        <v>161</v>
      </c>
      <c r="I3896" t="s">
        <v>64</v>
      </c>
      <c r="J3896" t="s">
        <v>65</v>
      </c>
      <c r="K3896" t="s">
        <v>54</v>
      </c>
      <c r="L3896" t="s">
        <v>55</v>
      </c>
      <c r="M3896" t="s">
        <v>68</v>
      </c>
      <c r="N3896" t="s">
        <v>69</v>
      </c>
      <c r="O3896" t="s">
        <v>58</v>
      </c>
      <c r="P3896">
        <v>44</v>
      </c>
      <c r="Q3896">
        <v>45</v>
      </c>
      <c r="R3896">
        <v>43</v>
      </c>
      <c r="S3896">
        <v>1</v>
      </c>
      <c r="T3896">
        <f t="shared" si="540"/>
        <v>42</v>
      </c>
      <c r="U3896">
        <v>42</v>
      </c>
      <c r="V3896">
        <f t="shared" si="541"/>
        <v>0</v>
      </c>
      <c r="W3896" s="3">
        <f t="shared" si="542"/>
        <v>2.3255813953488372E-2</v>
      </c>
      <c r="X3896">
        <v>12</v>
      </c>
      <c r="Y3896" s="4">
        <v>2.8</v>
      </c>
      <c r="Z3896" s="4">
        <v>1</v>
      </c>
      <c r="AA3896" s="5">
        <v>56362.48</v>
      </c>
      <c r="AB3896" s="5">
        <f t="shared" si="543"/>
        <v>2367224.16</v>
      </c>
      <c r="AC3896" s="5">
        <v>33354.99</v>
      </c>
      <c r="AD3896" s="5">
        <f t="shared" si="544"/>
        <v>1434264.57</v>
      </c>
      <c r="AE3896" s="5">
        <v>93582.91</v>
      </c>
      <c r="AF3896" s="5">
        <v>27667.040000000001</v>
      </c>
      <c r="AG3896" s="5">
        <v>7856.07</v>
      </c>
      <c r="AH3896" s="5">
        <v>1450</v>
      </c>
      <c r="AI3896" s="5">
        <v>4600</v>
      </c>
      <c r="AJ3896">
        <v>1</v>
      </c>
      <c r="AK3896" s="5">
        <v>13965.78</v>
      </c>
      <c r="AL3896" s="5">
        <v>0</v>
      </c>
      <c r="AM3896" s="5">
        <v>28068.93</v>
      </c>
      <c r="AN3896">
        <v>4</v>
      </c>
      <c r="AO3896">
        <v>4</v>
      </c>
      <c r="AP3896" t="str">
        <f t="shared" si="545"/>
        <v>Yes</v>
      </c>
      <c r="AQ3896">
        <v>2</v>
      </c>
      <c r="AR3896" s="5">
        <f t="shared" si="546"/>
        <v>1611455.3</v>
      </c>
      <c r="AS3896" s="5">
        <f t="shared" si="547"/>
        <v>755768.86</v>
      </c>
      <c r="AT3896" t="s">
        <v>59</v>
      </c>
      <c r="AU3896" t="s">
        <v>6181</v>
      </c>
      <c r="AV3896" t="s">
        <v>6182</v>
      </c>
      <c r="AW3896" t="s">
        <v>6183</v>
      </c>
      <c r="AX3896" t="s">
        <v>6167</v>
      </c>
      <c r="AY3896">
        <v>45</v>
      </c>
      <c r="AZ3896">
        <v>0</v>
      </c>
      <c r="BA3896">
        <v>0</v>
      </c>
      <c r="BB3896" t="s">
        <v>6168</v>
      </c>
      <c r="BC3896">
        <v>0</v>
      </c>
      <c r="BD3896">
        <v>0</v>
      </c>
      <c r="BE3896" t="s">
        <v>6169</v>
      </c>
      <c r="BF3896" t="s">
        <v>6170</v>
      </c>
      <c r="BG3896">
        <v>0</v>
      </c>
      <c r="BH3896" t="s">
        <v>6171</v>
      </c>
      <c r="BI3896">
        <v>31</v>
      </c>
      <c r="BJ3896" t="s">
        <v>6172</v>
      </c>
      <c r="BK3896">
        <v>0</v>
      </c>
      <c r="BL3896">
        <v>58</v>
      </c>
      <c r="BM3896" s="3">
        <f t="shared" si="548"/>
        <v>0.74137931034482762</v>
      </c>
    </row>
    <row r="3897" spans="1:65">
      <c r="A3897" t="s">
        <v>4034</v>
      </c>
      <c r="B3897" s="2">
        <v>45894</v>
      </c>
      <c r="C3897" t="s">
        <v>3137</v>
      </c>
      <c r="D3897" t="s">
        <v>3639</v>
      </c>
      <c r="E3897">
        <v>8</v>
      </c>
      <c r="F3897" t="s">
        <v>78</v>
      </c>
      <c r="G3897" t="s">
        <v>62</v>
      </c>
      <c r="H3897" t="s">
        <v>91</v>
      </c>
      <c r="I3897" t="s">
        <v>64</v>
      </c>
      <c r="J3897" t="s">
        <v>53</v>
      </c>
      <c r="K3897" t="s">
        <v>75</v>
      </c>
      <c r="L3897" t="s">
        <v>92</v>
      </c>
      <c r="M3897" t="s">
        <v>56</v>
      </c>
      <c r="N3897" t="s">
        <v>57</v>
      </c>
      <c r="O3897" t="s">
        <v>82</v>
      </c>
      <c r="P3897">
        <v>67</v>
      </c>
      <c r="Q3897">
        <v>69</v>
      </c>
      <c r="R3897">
        <v>66</v>
      </c>
      <c r="S3897">
        <v>2</v>
      </c>
      <c r="T3897">
        <f t="shared" si="540"/>
        <v>64</v>
      </c>
      <c r="U3897">
        <v>64</v>
      </c>
      <c r="V3897">
        <f t="shared" si="541"/>
        <v>0</v>
      </c>
      <c r="W3897" s="3">
        <f t="shared" si="542"/>
        <v>3.0303030303030304E-2</v>
      </c>
      <c r="X3897">
        <v>22</v>
      </c>
      <c r="Y3897" s="4">
        <v>2.6</v>
      </c>
      <c r="Z3897" s="4">
        <v>0.6</v>
      </c>
      <c r="AA3897" s="5">
        <v>35752.239999999998</v>
      </c>
      <c r="AB3897" s="5">
        <f t="shared" si="543"/>
        <v>2288143.3599999999</v>
      </c>
      <c r="AC3897" s="5">
        <v>23736.93</v>
      </c>
      <c r="AD3897" s="5">
        <f t="shared" si="544"/>
        <v>1566637.38</v>
      </c>
      <c r="AE3897" s="5">
        <v>107439.96</v>
      </c>
      <c r="AF3897" s="5">
        <v>30231.74</v>
      </c>
      <c r="AG3897" s="5">
        <v>9175.5300000000007</v>
      </c>
      <c r="AH3897" s="5">
        <v>870</v>
      </c>
      <c r="AI3897" s="5">
        <v>6400</v>
      </c>
      <c r="AJ3897">
        <v>0</v>
      </c>
      <c r="AK3897" s="5">
        <v>0</v>
      </c>
      <c r="AL3897" s="5">
        <v>0</v>
      </c>
      <c r="AM3897" s="5">
        <v>42267.25</v>
      </c>
      <c r="AN3897">
        <v>4</v>
      </c>
      <c r="AO3897">
        <v>4</v>
      </c>
      <c r="AP3897" t="str">
        <f t="shared" si="545"/>
        <v>Yes</v>
      </c>
      <c r="AQ3897">
        <v>1</v>
      </c>
      <c r="AR3897" s="5">
        <f t="shared" si="546"/>
        <v>1763021.86</v>
      </c>
      <c r="AS3897" s="5">
        <f t="shared" si="547"/>
        <v>525121.5</v>
      </c>
      <c r="AT3897" t="s">
        <v>59</v>
      </c>
      <c r="AU3897" t="s">
        <v>6164</v>
      </c>
      <c r="AV3897" t="s">
        <v>6165</v>
      </c>
      <c r="AW3897" t="s">
        <v>6166</v>
      </c>
      <c r="AX3897" t="s">
        <v>6167</v>
      </c>
      <c r="AY3897">
        <v>69</v>
      </c>
      <c r="AZ3897">
        <v>0</v>
      </c>
      <c r="BA3897">
        <v>0</v>
      </c>
      <c r="BB3897" t="s">
        <v>6168</v>
      </c>
      <c r="BC3897">
        <v>0</v>
      </c>
      <c r="BD3897">
        <v>0</v>
      </c>
      <c r="BE3897" t="s">
        <v>6169</v>
      </c>
      <c r="BF3897" t="s">
        <v>6170</v>
      </c>
      <c r="BG3897">
        <v>0</v>
      </c>
      <c r="BH3897" t="s">
        <v>6171</v>
      </c>
      <c r="BI3897">
        <v>49</v>
      </c>
      <c r="BJ3897" t="s">
        <v>6172</v>
      </c>
      <c r="BK3897">
        <v>0</v>
      </c>
      <c r="BL3897">
        <v>75</v>
      </c>
      <c r="BM3897" s="3">
        <f t="shared" si="548"/>
        <v>0.88</v>
      </c>
    </row>
    <row r="3898" spans="1:65">
      <c r="A3898" t="s">
        <v>4035</v>
      </c>
      <c r="B3898" s="2">
        <v>45894</v>
      </c>
      <c r="C3898" t="s">
        <v>3137</v>
      </c>
      <c r="D3898" t="s">
        <v>3639</v>
      </c>
      <c r="E3898">
        <v>8</v>
      </c>
      <c r="F3898" t="s">
        <v>61</v>
      </c>
      <c r="G3898" t="s">
        <v>50</v>
      </c>
      <c r="H3898" t="s">
        <v>127</v>
      </c>
      <c r="I3898" t="s">
        <v>74</v>
      </c>
      <c r="J3898" t="s">
        <v>53</v>
      </c>
      <c r="K3898" t="s">
        <v>66</v>
      </c>
      <c r="L3898" t="s">
        <v>87</v>
      </c>
      <c r="M3898" t="s">
        <v>56</v>
      </c>
      <c r="N3898" t="s">
        <v>76</v>
      </c>
      <c r="O3898" t="s">
        <v>58</v>
      </c>
      <c r="P3898">
        <v>48</v>
      </c>
      <c r="Q3898">
        <v>50</v>
      </c>
      <c r="R3898">
        <v>49</v>
      </c>
      <c r="S3898">
        <v>1</v>
      </c>
      <c r="T3898">
        <f t="shared" si="540"/>
        <v>48</v>
      </c>
      <c r="U3898">
        <v>48</v>
      </c>
      <c r="V3898">
        <f t="shared" si="541"/>
        <v>0</v>
      </c>
      <c r="W3898" s="3">
        <f t="shared" si="542"/>
        <v>2.0408163265306121E-2</v>
      </c>
      <c r="X3898">
        <v>36</v>
      </c>
      <c r="Y3898" s="4">
        <v>44.8</v>
      </c>
      <c r="Z3898" s="4">
        <v>5.3</v>
      </c>
      <c r="AA3898" s="5">
        <v>33957.599999999999</v>
      </c>
      <c r="AB3898" s="5">
        <f t="shared" si="543"/>
        <v>1629964.8</v>
      </c>
      <c r="AC3898" s="5">
        <v>24124.03</v>
      </c>
      <c r="AD3898" s="5">
        <f t="shared" si="544"/>
        <v>1182077.47</v>
      </c>
      <c r="AE3898" s="5">
        <v>82138.14</v>
      </c>
      <c r="AF3898" s="5">
        <v>22612.39</v>
      </c>
      <c r="AG3898" s="5">
        <v>10560.89</v>
      </c>
      <c r="AH3898" s="5">
        <v>7685</v>
      </c>
      <c r="AI3898" s="5">
        <v>3200</v>
      </c>
      <c r="AJ3898">
        <v>0</v>
      </c>
      <c r="AK3898" s="5">
        <v>0</v>
      </c>
      <c r="AL3898" s="5">
        <v>0</v>
      </c>
      <c r="AM3898" s="5">
        <v>33119.5</v>
      </c>
      <c r="AN3898">
        <v>4</v>
      </c>
      <c r="AO3898">
        <v>4</v>
      </c>
      <c r="AP3898" t="str">
        <f t="shared" si="545"/>
        <v>Yes</v>
      </c>
      <c r="AQ3898">
        <v>1</v>
      </c>
      <c r="AR3898" s="5">
        <f t="shared" si="546"/>
        <v>1341393.3899999999</v>
      </c>
      <c r="AS3898" s="5">
        <f t="shared" si="547"/>
        <v>288571.40999999997</v>
      </c>
      <c r="AT3898" t="s">
        <v>59</v>
      </c>
      <c r="AU3898" t="s">
        <v>6164</v>
      </c>
      <c r="AV3898" t="s">
        <v>6165</v>
      </c>
      <c r="AW3898" t="s">
        <v>6166</v>
      </c>
      <c r="AX3898" t="s">
        <v>6177</v>
      </c>
      <c r="AY3898">
        <v>48</v>
      </c>
      <c r="AZ3898">
        <v>0</v>
      </c>
      <c r="BA3898">
        <v>0</v>
      </c>
      <c r="BB3898" t="s">
        <v>6168</v>
      </c>
      <c r="BC3898">
        <v>0</v>
      </c>
      <c r="BD3898">
        <v>0</v>
      </c>
      <c r="BE3898" t="s">
        <v>6169</v>
      </c>
      <c r="BF3898" t="s">
        <v>6170</v>
      </c>
      <c r="BG3898">
        <v>1</v>
      </c>
      <c r="BH3898" t="s">
        <v>6186</v>
      </c>
      <c r="BI3898">
        <v>28</v>
      </c>
      <c r="BJ3898" t="s">
        <v>6172</v>
      </c>
      <c r="BK3898">
        <v>0</v>
      </c>
      <c r="BL3898">
        <v>74</v>
      </c>
      <c r="BM3898" s="3">
        <f t="shared" si="548"/>
        <v>0.66216216216216217</v>
      </c>
    </row>
    <row r="3899" spans="1:65">
      <c r="A3899" t="s">
        <v>4036</v>
      </c>
      <c r="B3899" s="2">
        <v>45894</v>
      </c>
      <c r="C3899" t="s">
        <v>3137</v>
      </c>
      <c r="D3899" t="s">
        <v>3639</v>
      </c>
      <c r="E3899">
        <v>8</v>
      </c>
      <c r="F3899" t="s">
        <v>61</v>
      </c>
      <c r="G3899" t="s">
        <v>79</v>
      </c>
      <c r="H3899" t="s">
        <v>100</v>
      </c>
      <c r="I3899" t="s">
        <v>74</v>
      </c>
      <c r="J3899" t="s">
        <v>53</v>
      </c>
      <c r="K3899" t="s">
        <v>66</v>
      </c>
      <c r="L3899" t="s">
        <v>55</v>
      </c>
      <c r="M3899" t="s">
        <v>68</v>
      </c>
      <c r="N3899" t="s">
        <v>94</v>
      </c>
      <c r="O3899" t="s">
        <v>82</v>
      </c>
      <c r="P3899">
        <v>61</v>
      </c>
      <c r="Q3899">
        <v>65</v>
      </c>
      <c r="R3899">
        <v>63</v>
      </c>
      <c r="S3899">
        <v>2</v>
      </c>
      <c r="T3899">
        <f t="shared" si="540"/>
        <v>61</v>
      </c>
      <c r="U3899">
        <v>61</v>
      </c>
      <c r="V3899">
        <f t="shared" si="541"/>
        <v>0</v>
      </c>
      <c r="W3899" s="3">
        <f t="shared" si="542"/>
        <v>3.1746031746031744E-2</v>
      </c>
      <c r="X3899">
        <v>27</v>
      </c>
      <c r="Y3899" s="4">
        <v>4.8</v>
      </c>
      <c r="Z3899" s="4">
        <v>1.5</v>
      </c>
      <c r="AA3899" s="5">
        <v>33455.339999999997</v>
      </c>
      <c r="AB3899" s="5">
        <f t="shared" si="543"/>
        <v>2040775.74</v>
      </c>
      <c r="AC3899" s="5">
        <v>22591.71</v>
      </c>
      <c r="AD3899" s="5">
        <f t="shared" si="544"/>
        <v>1423277.73</v>
      </c>
      <c r="AE3899" s="5">
        <v>108378.53</v>
      </c>
      <c r="AF3899" s="5">
        <v>26841.25</v>
      </c>
      <c r="AG3899" s="5">
        <v>10048.049999999999</v>
      </c>
      <c r="AH3899" s="5">
        <v>2175</v>
      </c>
      <c r="AI3899" s="5">
        <v>6400</v>
      </c>
      <c r="AJ3899">
        <v>1</v>
      </c>
      <c r="AK3899" s="5">
        <v>8687.48</v>
      </c>
      <c r="AL3899" s="5">
        <v>0</v>
      </c>
      <c r="AM3899" s="5">
        <v>39952.65</v>
      </c>
      <c r="AN3899">
        <v>4</v>
      </c>
      <c r="AO3899">
        <v>4</v>
      </c>
      <c r="AP3899" t="str">
        <f t="shared" si="545"/>
        <v>Yes</v>
      </c>
      <c r="AQ3899">
        <v>1</v>
      </c>
      <c r="AR3899" s="5">
        <f t="shared" si="546"/>
        <v>1625760.69</v>
      </c>
      <c r="AS3899" s="5">
        <f t="shared" si="547"/>
        <v>415015.05</v>
      </c>
      <c r="AT3899" t="s">
        <v>59</v>
      </c>
      <c r="AU3899" t="s">
        <v>6194</v>
      </c>
      <c r="AV3899" t="s">
        <v>6195</v>
      </c>
      <c r="AW3899" t="s">
        <v>6183</v>
      </c>
      <c r="AX3899" t="s">
        <v>6167</v>
      </c>
      <c r="AY3899">
        <v>61</v>
      </c>
      <c r="AZ3899">
        <v>0</v>
      </c>
      <c r="BA3899">
        <v>0</v>
      </c>
      <c r="BB3899" t="s">
        <v>6168</v>
      </c>
      <c r="BC3899">
        <v>0</v>
      </c>
      <c r="BD3899">
        <v>0</v>
      </c>
      <c r="BE3899" t="s">
        <v>6169</v>
      </c>
      <c r="BF3899" t="s">
        <v>6170</v>
      </c>
      <c r="BG3899">
        <v>0</v>
      </c>
      <c r="BH3899" t="s">
        <v>6171</v>
      </c>
      <c r="BI3899">
        <v>21</v>
      </c>
      <c r="BJ3899" t="s">
        <v>6172</v>
      </c>
      <c r="BK3899">
        <v>0</v>
      </c>
      <c r="BL3899">
        <v>77</v>
      </c>
      <c r="BM3899" s="3">
        <f t="shared" si="548"/>
        <v>0.81818181818181823</v>
      </c>
    </row>
    <row r="3900" spans="1:65">
      <c r="A3900" t="s">
        <v>4037</v>
      </c>
      <c r="B3900" s="2">
        <v>45894</v>
      </c>
      <c r="C3900" t="s">
        <v>3137</v>
      </c>
      <c r="D3900" t="s">
        <v>3639</v>
      </c>
      <c r="E3900">
        <v>8</v>
      </c>
      <c r="F3900" t="s">
        <v>72</v>
      </c>
      <c r="G3900" t="s">
        <v>62</v>
      </c>
      <c r="H3900" t="s">
        <v>220</v>
      </c>
      <c r="I3900" t="s">
        <v>52</v>
      </c>
      <c r="J3900" t="s">
        <v>65</v>
      </c>
      <c r="K3900" t="s">
        <v>54</v>
      </c>
      <c r="L3900" t="s">
        <v>55</v>
      </c>
      <c r="M3900" t="s">
        <v>56</v>
      </c>
      <c r="N3900" t="s">
        <v>57</v>
      </c>
      <c r="O3900" t="s">
        <v>70</v>
      </c>
      <c r="P3900">
        <v>54</v>
      </c>
      <c r="Q3900">
        <v>57</v>
      </c>
      <c r="R3900">
        <v>57</v>
      </c>
      <c r="S3900">
        <v>1</v>
      </c>
      <c r="T3900">
        <f t="shared" si="540"/>
        <v>56</v>
      </c>
      <c r="U3900">
        <v>54</v>
      </c>
      <c r="V3900">
        <f t="shared" si="541"/>
        <v>2</v>
      </c>
      <c r="W3900" s="3">
        <f t="shared" si="542"/>
        <v>1.7543859649122806E-2</v>
      </c>
      <c r="X3900">
        <v>34</v>
      </c>
      <c r="Y3900" s="4">
        <v>5.6</v>
      </c>
      <c r="Z3900" s="4">
        <v>2.2000000000000002</v>
      </c>
      <c r="AA3900" s="5">
        <v>56360.9</v>
      </c>
      <c r="AB3900" s="5">
        <f t="shared" si="543"/>
        <v>3043488.6</v>
      </c>
      <c r="AC3900" s="5">
        <v>34753.06</v>
      </c>
      <c r="AD3900" s="5">
        <f t="shared" si="544"/>
        <v>1980924.42</v>
      </c>
      <c r="AE3900" s="5">
        <v>133337.07</v>
      </c>
      <c r="AF3900" s="5">
        <v>35899.47</v>
      </c>
      <c r="AG3900" s="5">
        <v>10117.030000000001</v>
      </c>
      <c r="AH3900" s="5">
        <v>3190</v>
      </c>
      <c r="AI3900" s="5">
        <v>4600</v>
      </c>
      <c r="AJ3900">
        <v>0</v>
      </c>
      <c r="AK3900" s="5">
        <v>0</v>
      </c>
      <c r="AL3900" s="5">
        <v>2060.54</v>
      </c>
      <c r="AM3900" s="5">
        <v>34717.64</v>
      </c>
      <c r="AN3900">
        <v>4</v>
      </c>
      <c r="AO3900">
        <v>3</v>
      </c>
      <c r="AP3900" t="str">
        <f t="shared" si="545"/>
        <v>Yes</v>
      </c>
      <c r="AQ3900">
        <v>1</v>
      </c>
      <c r="AR3900" s="5">
        <f t="shared" si="546"/>
        <v>2204846.17</v>
      </c>
      <c r="AS3900" s="5">
        <f t="shared" si="547"/>
        <v>838642.43</v>
      </c>
      <c r="AT3900" t="s">
        <v>59</v>
      </c>
      <c r="AU3900" t="s">
        <v>6164</v>
      </c>
      <c r="AV3900" t="s">
        <v>6165</v>
      </c>
      <c r="AW3900" t="s">
        <v>6166</v>
      </c>
      <c r="AX3900" t="s">
        <v>6184</v>
      </c>
      <c r="AY3900">
        <v>54</v>
      </c>
      <c r="AZ3900">
        <v>0</v>
      </c>
      <c r="BA3900">
        <v>14</v>
      </c>
      <c r="BB3900" t="s">
        <v>6180</v>
      </c>
      <c r="BC3900">
        <v>0</v>
      </c>
      <c r="BD3900">
        <v>0</v>
      </c>
      <c r="BE3900" t="s">
        <v>6169</v>
      </c>
      <c r="BF3900" t="s">
        <v>6170</v>
      </c>
      <c r="BG3900">
        <v>1</v>
      </c>
      <c r="BH3900" t="s">
        <v>6186</v>
      </c>
      <c r="BI3900">
        <v>57</v>
      </c>
      <c r="BJ3900" t="s">
        <v>6187</v>
      </c>
      <c r="BK3900">
        <v>0</v>
      </c>
      <c r="BL3900">
        <v>62</v>
      </c>
      <c r="BM3900" s="3">
        <f t="shared" si="548"/>
        <v>0.91935483870967738</v>
      </c>
    </row>
    <row r="3901" spans="1:65">
      <c r="A3901" t="s">
        <v>4038</v>
      </c>
      <c r="B3901" s="2">
        <v>45894</v>
      </c>
      <c r="C3901" t="s">
        <v>3137</v>
      </c>
      <c r="D3901" t="s">
        <v>3639</v>
      </c>
      <c r="E3901">
        <v>8</v>
      </c>
      <c r="F3901" t="s">
        <v>72</v>
      </c>
      <c r="G3901" t="s">
        <v>62</v>
      </c>
      <c r="H3901" t="s">
        <v>220</v>
      </c>
      <c r="I3901" t="s">
        <v>74</v>
      </c>
      <c r="J3901" t="s">
        <v>53</v>
      </c>
      <c r="K3901" t="s">
        <v>54</v>
      </c>
      <c r="L3901" t="s">
        <v>87</v>
      </c>
      <c r="M3901" t="s">
        <v>56</v>
      </c>
      <c r="N3901" t="s">
        <v>57</v>
      </c>
      <c r="O3901" t="s">
        <v>120</v>
      </c>
      <c r="P3901">
        <v>56</v>
      </c>
      <c r="Q3901">
        <v>59</v>
      </c>
      <c r="R3901">
        <v>62</v>
      </c>
      <c r="S3901">
        <v>1</v>
      </c>
      <c r="T3901">
        <f t="shared" si="540"/>
        <v>61</v>
      </c>
      <c r="U3901">
        <v>54</v>
      </c>
      <c r="V3901">
        <f t="shared" si="541"/>
        <v>7</v>
      </c>
      <c r="W3901" s="3">
        <f t="shared" si="542"/>
        <v>1.6129032258064516E-2</v>
      </c>
      <c r="X3901">
        <v>28</v>
      </c>
      <c r="Y3901" s="4">
        <v>1.4</v>
      </c>
      <c r="Z3901" s="4">
        <v>2</v>
      </c>
      <c r="AA3901" s="5">
        <v>38640.800000000003</v>
      </c>
      <c r="AB3901" s="5">
        <f t="shared" si="543"/>
        <v>2086603.2</v>
      </c>
      <c r="AC3901" s="5">
        <v>24078.17</v>
      </c>
      <c r="AD3901" s="5">
        <f t="shared" si="544"/>
        <v>1492846.54</v>
      </c>
      <c r="AE3901" s="5">
        <v>106330.58</v>
      </c>
      <c r="AF3901" s="5">
        <v>27161.71</v>
      </c>
      <c r="AG3901" s="5">
        <v>9457.0499999999993</v>
      </c>
      <c r="AH3901" s="5">
        <v>2900</v>
      </c>
      <c r="AI3901" s="5">
        <v>3200</v>
      </c>
      <c r="AJ3901">
        <v>0</v>
      </c>
      <c r="AK3901" s="5">
        <v>0</v>
      </c>
      <c r="AL3901" s="5">
        <v>4816.43</v>
      </c>
      <c r="AM3901" s="5">
        <v>36382.17</v>
      </c>
      <c r="AN3901">
        <v>4</v>
      </c>
      <c r="AO3901">
        <v>3</v>
      </c>
      <c r="AP3901" t="str">
        <f t="shared" si="545"/>
        <v>Yes</v>
      </c>
      <c r="AQ3901">
        <v>1</v>
      </c>
      <c r="AR3901" s="5">
        <f t="shared" si="546"/>
        <v>1683094.48</v>
      </c>
      <c r="AS3901" s="5">
        <f t="shared" si="547"/>
        <v>403508.72</v>
      </c>
      <c r="AT3901" t="s">
        <v>59</v>
      </c>
      <c r="AU3901" t="s">
        <v>6164</v>
      </c>
      <c r="AV3901" t="s">
        <v>6165</v>
      </c>
      <c r="AW3901" t="s">
        <v>6166</v>
      </c>
      <c r="AX3901" t="s">
        <v>6184</v>
      </c>
      <c r="AY3901">
        <v>57</v>
      </c>
      <c r="AZ3901">
        <v>0</v>
      </c>
      <c r="BA3901">
        <v>34</v>
      </c>
      <c r="BB3901" t="s">
        <v>6180</v>
      </c>
      <c r="BC3901">
        <v>0</v>
      </c>
      <c r="BD3901">
        <v>0</v>
      </c>
      <c r="BE3901" t="s">
        <v>6169</v>
      </c>
      <c r="BF3901" t="s">
        <v>6170</v>
      </c>
      <c r="BG3901">
        <v>0</v>
      </c>
      <c r="BH3901" t="s">
        <v>6171</v>
      </c>
      <c r="BI3901">
        <v>31</v>
      </c>
      <c r="BJ3901" t="s">
        <v>6172</v>
      </c>
      <c r="BK3901">
        <v>0</v>
      </c>
      <c r="BL3901">
        <v>76</v>
      </c>
      <c r="BM3901" s="3">
        <f t="shared" si="548"/>
        <v>0.81578947368421051</v>
      </c>
    </row>
    <row r="3902" spans="1:65">
      <c r="A3902" t="s">
        <v>4039</v>
      </c>
      <c r="B3902" s="2">
        <v>45894</v>
      </c>
      <c r="C3902" t="s">
        <v>3137</v>
      </c>
      <c r="D3902" t="s">
        <v>3639</v>
      </c>
      <c r="E3902">
        <v>8</v>
      </c>
      <c r="F3902" t="s">
        <v>61</v>
      </c>
      <c r="G3902" t="s">
        <v>50</v>
      </c>
      <c r="H3902" t="s">
        <v>127</v>
      </c>
      <c r="I3902" t="s">
        <v>74</v>
      </c>
      <c r="J3902" t="s">
        <v>53</v>
      </c>
      <c r="K3902" t="s">
        <v>66</v>
      </c>
      <c r="L3902" t="s">
        <v>87</v>
      </c>
      <c r="M3902" t="s">
        <v>56</v>
      </c>
      <c r="N3902" t="s">
        <v>94</v>
      </c>
      <c r="O3902" t="s">
        <v>70</v>
      </c>
      <c r="P3902">
        <v>58</v>
      </c>
      <c r="Q3902">
        <v>61</v>
      </c>
      <c r="R3902">
        <v>61</v>
      </c>
      <c r="S3902">
        <v>1</v>
      </c>
      <c r="T3902">
        <f t="shared" si="540"/>
        <v>60</v>
      </c>
      <c r="U3902">
        <v>56</v>
      </c>
      <c r="V3902">
        <f t="shared" si="541"/>
        <v>4</v>
      </c>
      <c r="W3902" s="3">
        <f t="shared" si="542"/>
        <v>1.6393442622950821E-2</v>
      </c>
      <c r="X3902">
        <v>29</v>
      </c>
      <c r="Y3902" s="4">
        <v>43.8</v>
      </c>
      <c r="Z3902" s="4">
        <v>4.8</v>
      </c>
      <c r="AA3902" s="5">
        <v>33840.99</v>
      </c>
      <c r="AB3902" s="5">
        <f t="shared" si="543"/>
        <v>1895095.44</v>
      </c>
      <c r="AC3902" s="5">
        <v>24064.84</v>
      </c>
      <c r="AD3902" s="5">
        <f t="shared" si="544"/>
        <v>1467955.24</v>
      </c>
      <c r="AE3902" s="5">
        <v>105191.75</v>
      </c>
      <c r="AF3902" s="5">
        <v>27747.86</v>
      </c>
      <c r="AG3902" s="5">
        <v>9516.52</v>
      </c>
      <c r="AH3902" s="5">
        <v>6960</v>
      </c>
      <c r="AI3902" s="5">
        <v>3200</v>
      </c>
      <c r="AJ3902">
        <v>0</v>
      </c>
      <c r="AK3902" s="5">
        <v>0</v>
      </c>
      <c r="AL3902" s="5">
        <v>2746.7</v>
      </c>
      <c r="AM3902" s="5">
        <v>34755.980000000003</v>
      </c>
      <c r="AN3902">
        <v>4</v>
      </c>
      <c r="AO3902">
        <v>3</v>
      </c>
      <c r="AP3902" t="str">
        <f t="shared" si="545"/>
        <v>Yes</v>
      </c>
      <c r="AQ3902">
        <v>0</v>
      </c>
      <c r="AR3902" s="5">
        <f t="shared" si="546"/>
        <v>1658074.05</v>
      </c>
      <c r="AS3902" s="5">
        <f t="shared" si="547"/>
        <v>237021.39</v>
      </c>
      <c r="AT3902" t="s">
        <v>59</v>
      </c>
      <c r="AU3902" t="s">
        <v>6164</v>
      </c>
      <c r="AV3902" t="s">
        <v>6165</v>
      </c>
      <c r="AW3902" t="s">
        <v>6166</v>
      </c>
      <c r="AX3902" t="s">
        <v>6177</v>
      </c>
      <c r="AY3902">
        <v>59</v>
      </c>
      <c r="AZ3902">
        <v>0</v>
      </c>
      <c r="BA3902">
        <v>24</v>
      </c>
      <c r="BB3902" t="s">
        <v>6180</v>
      </c>
      <c r="BC3902">
        <v>0</v>
      </c>
      <c r="BD3902">
        <v>0</v>
      </c>
      <c r="BE3902" t="s">
        <v>6169</v>
      </c>
      <c r="BF3902" t="s">
        <v>6170</v>
      </c>
      <c r="BG3902">
        <v>1</v>
      </c>
      <c r="BH3902" t="s">
        <v>6186</v>
      </c>
      <c r="BI3902">
        <v>57</v>
      </c>
      <c r="BJ3902" t="s">
        <v>6187</v>
      </c>
      <c r="BK3902">
        <v>0</v>
      </c>
      <c r="BL3902">
        <v>77</v>
      </c>
      <c r="BM3902" s="3">
        <f t="shared" si="548"/>
        <v>0.79220779220779225</v>
      </c>
    </row>
    <row r="3903" spans="1:65">
      <c r="A3903" t="s">
        <v>4040</v>
      </c>
      <c r="B3903" s="2">
        <v>45894</v>
      </c>
      <c r="C3903" t="s">
        <v>3137</v>
      </c>
      <c r="D3903" t="s">
        <v>3639</v>
      </c>
      <c r="E3903">
        <v>8</v>
      </c>
      <c r="F3903" t="s">
        <v>78</v>
      </c>
      <c r="G3903" t="s">
        <v>62</v>
      </c>
      <c r="H3903" t="s">
        <v>190</v>
      </c>
      <c r="I3903" t="s">
        <v>74</v>
      </c>
      <c r="J3903" t="s">
        <v>53</v>
      </c>
      <c r="K3903" t="s">
        <v>54</v>
      </c>
      <c r="L3903" t="s">
        <v>67</v>
      </c>
      <c r="M3903" t="s">
        <v>56</v>
      </c>
      <c r="N3903" t="s">
        <v>94</v>
      </c>
      <c r="O3903" t="s">
        <v>82</v>
      </c>
      <c r="P3903">
        <v>62</v>
      </c>
      <c r="Q3903">
        <v>63</v>
      </c>
      <c r="R3903">
        <v>61</v>
      </c>
      <c r="S3903">
        <v>2</v>
      </c>
      <c r="T3903">
        <f t="shared" si="540"/>
        <v>59</v>
      </c>
      <c r="U3903">
        <v>59</v>
      </c>
      <c r="V3903">
        <f t="shared" si="541"/>
        <v>0</v>
      </c>
      <c r="W3903" s="3">
        <f t="shared" si="542"/>
        <v>3.2786885245901641E-2</v>
      </c>
      <c r="X3903">
        <v>34</v>
      </c>
      <c r="Y3903" s="4">
        <v>2.4</v>
      </c>
      <c r="Z3903" s="4">
        <v>1.5</v>
      </c>
      <c r="AA3903" s="5">
        <v>38944.58</v>
      </c>
      <c r="AB3903" s="5">
        <f t="shared" si="543"/>
        <v>2297730.2200000002</v>
      </c>
      <c r="AC3903" s="5">
        <v>22982.21</v>
      </c>
      <c r="AD3903" s="5">
        <f t="shared" si="544"/>
        <v>1401914.81</v>
      </c>
      <c r="AE3903" s="5">
        <v>102696.01</v>
      </c>
      <c r="AF3903" s="5">
        <v>30256.05</v>
      </c>
      <c r="AG3903" s="5">
        <v>10053.549999999999</v>
      </c>
      <c r="AH3903" s="5">
        <v>2175</v>
      </c>
      <c r="AI3903" s="5">
        <v>6400</v>
      </c>
      <c r="AJ3903">
        <v>0</v>
      </c>
      <c r="AK3903" s="5">
        <v>0</v>
      </c>
      <c r="AL3903" s="5">
        <v>0</v>
      </c>
      <c r="AM3903" s="5">
        <v>36590.17</v>
      </c>
      <c r="AN3903">
        <v>4</v>
      </c>
      <c r="AO3903">
        <v>3</v>
      </c>
      <c r="AP3903" t="str">
        <f t="shared" si="545"/>
        <v>Yes</v>
      </c>
      <c r="AQ3903">
        <v>1</v>
      </c>
      <c r="AR3903" s="5">
        <f t="shared" si="546"/>
        <v>1590085.59</v>
      </c>
      <c r="AS3903" s="5">
        <f t="shared" si="547"/>
        <v>707644.63</v>
      </c>
      <c r="AT3903" t="s">
        <v>59</v>
      </c>
      <c r="AU3903" t="s">
        <v>6164</v>
      </c>
      <c r="AV3903" t="s">
        <v>6165</v>
      </c>
      <c r="AW3903" t="s">
        <v>6166</v>
      </c>
      <c r="AX3903" t="s">
        <v>6167</v>
      </c>
      <c r="AY3903">
        <v>63</v>
      </c>
      <c r="AZ3903">
        <v>0</v>
      </c>
      <c r="BA3903">
        <v>0</v>
      </c>
      <c r="BB3903" t="s">
        <v>6168</v>
      </c>
      <c r="BC3903">
        <v>0</v>
      </c>
      <c r="BD3903">
        <v>0</v>
      </c>
      <c r="BE3903" t="s">
        <v>6169</v>
      </c>
      <c r="BF3903" t="s">
        <v>6170</v>
      </c>
      <c r="BG3903">
        <v>0</v>
      </c>
      <c r="BH3903" t="s">
        <v>6171</v>
      </c>
      <c r="BI3903">
        <v>60</v>
      </c>
      <c r="BJ3903" t="s">
        <v>6187</v>
      </c>
      <c r="BK3903">
        <v>0</v>
      </c>
      <c r="BL3903">
        <v>73</v>
      </c>
      <c r="BM3903" s="3">
        <f t="shared" si="548"/>
        <v>0.83561643835616439</v>
      </c>
    </row>
    <row r="3904" spans="1:65">
      <c r="A3904" t="s">
        <v>4041</v>
      </c>
      <c r="B3904" s="2">
        <v>45895</v>
      </c>
      <c r="C3904" t="s">
        <v>3137</v>
      </c>
      <c r="D3904" t="s">
        <v>3639</v>
      </c>
      <c r="E3904">
        <v>8</v>
      </c>
      <c r="F3904" t="s">
        <v>61</v>
      </c>
      <c r="G3904" t="s">
        <v>79</v>
      </c>
      <c r="H3904" t="s">
        <v>84</v>
      </c>
      <c r="I3904" t="s">
        <v>74</v>
      </c>
      <c r="J3904" t="s">
        <v>81</v>
      </c>
      <c r="K3904" t="s">
        <v>66</v>
      </c>
      <c r="L3904" t="s">
        <v>92</v>
      </c>
      <c r="M3904" t="s">
        <v>56</v>
      </c>
      <c r="N3904" t="s">
        <v>94</v>
      </c>
      <c r="O3904" t="s">
        <v>58</v>
      </c>
      <c r="P3904">
        <v>34</v>
      </c>
      <c r="Q3904">
        <v>35</v>
      </c>
      <c r="R3904">
        <v>34</v>
      </c>
      <c r="S3904">
        <v>1</v>
      </c>
      <c r="T3904">
        <f t="shared" si="540"/>
        <v>33</v>
      </c>
      <c r="U3904">
        <v>33</v>
      </c>
      <c r="V3904">
        <f t="shared" si="541"/>
        <v>0</v>
      </c>
      <c r="W3904" s="3">
        <f t="shared" si="542"/>
        <v>2.9411764705882353E-2</v>
      </c>
      <c r="X3904">
        <v>27</v>
      </c>
      <c r="Y3904" s="4">
        <v>5.4</v>
      </c>
      <c r="Z3904" s="4">
        <v>1.5</v>
      </c>
      <c r="AA3904" s="5">
        <v>73493.8</v>
      </c>
      <c r="AB3904" s="5">
        <f t="shared" si="543"/>
        <v>2425295.4</v>
      </c>
      <c r="AC3904" s="5">
        <v>53973.34</v>
      </c>
      <c r="AD3904" s="5">
        <f t="shared" si="544"/>
        <v>1835093.56</v>
      </c>
      <c r="AE3904" s="5">
        <v>101822.3</v>
      </c>
      <c r="AF3904" s="5">
        <v>29068.44</v>
      </c>
      <c r="AG3904" s="5">
        <v>9865.2900000000009</v>
      </c>
      <c r="AH3904" s="5">
        <v>2175</v>
      </c>
      <c r="AI3904" s="5">
        <v>6800</v>
      </c>
      <c r="AJ3904">
        <v>0</v>
      </c>
      <c r="AK3904" s="5">
        <v>0</v>
      </c>
      <c r="AL3904" s="5">
        <v>0</v>
      </c>
      <c r="AM3904" s="5">
        <v>22251.3</v>
      </c>
      <c r="AN3904">
        <v>4</v>
      </c>
      <c r="AO3904">
        <v>4</v>
      </c>
      <c r="AP3904" t="str">
        <f t="shared" si="545"/>
        <v>Yes</v>
      </c>
      <c r="AQ3904">
        <v>0</v>
      </c>
      <c r="AR3904" s="5">
        <f t="shared" si="546"/>
        <v>2007075.89</v>
      </c>
      <c r="AS3904" s="5">
        <f t="shared" si="547"/>
        <v>418219.51</v>
      </c>
      <c r="AT3904" t="s">
        <v>59</v>
      </c>
      <c r="AU3904" t="s">
        <v>6164</v>
      </c>
      <c r="AV3904" t="s">
        <v>6165</v>
      </c>
      <c r="AW3904" t="s">
        <v>6166</v>
      </c>
      <c r="AX3904" t="s">
        <v>6167</v>
      </c>
      <c r="AY3904">
        <v>35</v>
      </c>
      <c r="AZ3904">
        <v>0</v>
      </c>
      <c r="BA3904">
        <v>0</v>
      </c>
      <c r="BB3904" t="s">
        <v>6168</v>
      </c>
      <c r="BC3904">
        <v>0</v>
      </c>
      <c r="BD3904">
        <v>0</v>
      </c>
      <c r="BE3904" t="s">
        <v>6169</v>
      </c>
      <c r="BF3904" t="s">
        <v>6170</v>
      </c>
      <c r="BG3904">
        <v>0</v>
      </c>
      <c r="BH3904" t="s">
        <v>6171</v>
      </c>
      <c r="BI3904">
        <v>27</v>
      </c>
      <c r="BJ3904" t="s">
        <v>6172</v>
      </c>
      <c r="BK3904">
        <v>0</v>
      </c>
      <c r="BL3904">
        <v>52</v>
      </c>
      <c r="BM3904" s="3">
        <f t="shared" si="548"/>
        <v>0.65384615384615385</v>
      </c>
    </row>
    <row r="3905" spans="1:65">
      <c r="A3905" t="s">
        <v>4042</v>
      </c>
      <c r="B3905" s="2">
        <v>45895</v>
      </c>
      <c r="C3905" t="s">
        <v>3137</v>
      </c>
      <c r="D3905" t="s">
        <v>3639</v>
      </c>
      <c r="E3905">
        <v>8</v>
      </c>
      <c r="F3905" t="s">
        <v>49</v>
      </c>
      <c r="G3905" t="s">
        <v>79</v>
      </c>
      <c r="H3905" t="s">
        <v>106</v>
      </c>
      <c r="I3905" t="s">
        <v>64</v>
      </c>
      <c r="J3905" t="s">
        <v>81</v>
      </c>
      <c r="K3905" t="s">
        <v>54</v>
      </c>
      <c r="L3905" t="s">
        <v>55</v>
      </c>
      <c r="M3905" t="s">
        <v>56</v>
      </c>
      <c r="N3905" t="s">
        <v>69</v>
      </c>
      <c r="O3905" t="s">
        <v>58</v>
      </c>
      <c r="P3905">
        <v>39</v>
      </c>
      <c r="Q3905">
        <v>42</v>
      </c>
      <c r="R3905">
        <v>41</v>
      </c>
      <c r="S3905">
        <v>1</v>
      </c>
      <c r="T3905">
        <f t="shared" si="540"/>
        <v>40</v>
      </c>
      <c r="U3905">
        <v>38</v>
      </c>
      <c r="V3905">
        <f t="shared" si="541"/>
        <v>2</v>
      </c>
      <c r="W3905" s="3">
        <f t="shared" si="542"/>
        <v>2.4390243902439025E-2</v>
      </c>
      <c r="X3905">
        <v>33</v>
      </c>
      <c r="Y3905" s="4">
        <v>5.2</v>
      </c>
      <c r="Z3905" s="4">
        <v>2.5</v>
      </c>
      <c r="AA3905" s="5">
        <v>83155.899999999994</v>
      </c>
      <c r="AB3905" s="5">
        <f t="shared" si="543"/>
        <v>3159924.2</v>
      </c>
      <c r="AC3905" s="5">
        <v>52816.97</v>
      </c>
      <c r="AD3905" s="5">
        <f t="shared" si="544"/>
        <v>2165495.77</v>
      </c>
      <c r="AE3905" s="5">
        <v>119812.01</v>
      </c>
      <c r="AF3905" s="5">
        <v>37689.879999999997</v>
      </c>
      <c r="AG3905" s="5">
        <v>10682.41</v>
      </c>
      <c r="AH3905" s="5">
        <v>3625</v>
      </c>
      <c r="AI3905" s="5">
        <v>6800</v>
      </c>
      <c r="AJ3905">
        <v>0</v>
      </c>
      <c r="AK3905" s="5">
        <v>0</v>
      </c>
      <c r="AL3905" s="5">
        <v>2986.97</v>
      </c>
      <c r="AM3905" s="5">
        <v>25543.33</v>
      </c>
      <c r="AN3905">
        <v>4</v>
      </c>
      <c r="AO3905">
        <v>4</v>
      </c>
      <c r="AP3905" t="str">
        <f t="shared" si="545"/>
        <v>Yes</v>
      </c>
      <c r="AQ3905">
        <v>0</v>
      </c>
      <c r="AR3905" s="5">
        <f t="shared" si="546"/>
        <v>2372635.37</v>
      </c>
      <c r="AS3905" s="5">
        <f t="shared" si="547"/>
        <v>787288.83</v>
      </c>
      <c r="AT3905" t="s">
        <v>59</v>
      </c>
      <c r="AU3905" t="s">
        <v>6164</v>
      </c>
      <c r="AV3905" t="s">
        <v>6165</v>
      </c>
      <c r="AW3905" t="s">
        <v>6166</v>
      </c>
      <c r="AX3905" t="s">
        <v>6167</v>
      </c>
      <c r="AY3905">
        <v>41</v>
      </c>
      <c r="AZ3905">
        <v>0</v>
      </c>
      <c r="BA3905">
        <v>14</v>
      </c>
      <c r="BB3905" t="s">
        <v>6180</v>
      </c>
      <c r="BC3905">
        <v>0</v>
      </c>
      <c r="BD3905">
        <v>0</v>
      </c>
      <c r="BE3905" t="s">
        <v>6169</v>
      </c>
      <c r="BF3905" t="s">
        <v>6170</v>
      </c>
      <c r="BG3905">
        <v>5</v>
      </c>
      <c r="BH3905" t="s">
        <v>6208</v>
      </c>
      <c r="BI3905">
        <v>107</v>
      </c>
      <c r="BJ3905" t="s">
        <v>6193</v>
      </c>
      <c r="BK3905">
        <v>0</v>
      </c>
      <c r="BL3905">
        <v>47</v>
      </c>
      <c r="BM3905" s="3">
        <f t="shared" si="548"/>
        <v>0.87234042553191493</v>
      </c>
    </row>
    <row r="3906" spans="1:65">
      <c r="A3906" t="s">
        <v>4043</v>
      </c>
      <c r="B3906" s="2">
        <v>45895</v>
      </c>
      <c r="C3906" t="s">
        <v>3137</v>
      </c>
      <c r="D3906" t="s">
        <v>3639</v>
      </c>
      <c r="E3906">
        <v>8</v>
      </c>
      <c r="F3906" t="s">
        <v>61</v>
      </c>
      <c r="G3906" t="s">
        <v>62</v>
      </c>
      <c r="H3906" t="s">
        <v>104</v>
      </c>
      <c r="I3906" t="s">
        <v>52</v>
      </c>
      <c r="J3906" t="s">
        <v>53</v>
      </c>
      <c r="K3906" t="s">
        <v>54</v>
      </c>
      <c r="L3906" t="s">
        <v>87</v>
      </c>
      <c r="M3906" t="s">
        <v>56</v>
      </c>
      <c r="N3906" t="s">
        <v>57</v>
      </c>
      <c r="O3906" t="s">
        <v>120</v>
      </c>
      <c r="P3906">
        <v>64</v>
      </c>
      <c r="Q3906">
        <v>65</v>
      </c>
      <c r="R3906">
        <v>64</v>
      </c>
      <c r="S3906">
        <v>1</v>
      </c>
      <c r="T3906">
        <f t="shared" ref="T3906:T3969" si="549">R3906-S3906</f>
        <v>63</v>
      </c>
      <c r="U3906">
        <v>62</v>
      </c>
      <c r="V3906">
        <f t="shared" ref="V3906:V3969" si="550">T3906-U3906</f>
        <v>1</v>
      </c>
      <c r="W3906" s="3">
        <f t="shared" ref="W3906:W3969" si="551">IFERROR(S3906/R3906,0)</f>
        <v>1.5625E-2</v>
      </c>
      <c r="X3906">
        <v>39</v>
      </c>
      <c r="Y3906" s="4">
        <v>6.7</v>
      </c>
      <c r="Z3906" s="4">
        <v>1.3</v>
      </c>
      <c r="AA3906" s="5">
        <v>38564.589999999997</v>
      </c>
      <c r="AB3906" s="5">
        <f t="shared" ref="AB3906:AB3969" si="552">ROUND(U3906*AA3906,2)</f>
        <v>2391004.58</v>
      </c>
      <c r="AC3906" s="5">
        <v>24015.03</v>
      </c>
      <c r="AD3906" s="5">
        <f t="shared" ref="AD3906:AD3969" si="553">ROUND(R3906*AC3906,2)</f>
        <v>1536961.92</v>
      </c>
      <c r="AE3906" s="5">
        <v>112846.05</v>
      </c>
      <c r="AF3906" s="5">
        <v>28525.42</v>
      </c>
      <c r="AG3906" s="5">
        <v>10258.620000000001</v>
      </c>
      <c r="AH3906" s="5">
        <v>1885</v>
      </c>
      <c r="AI3906" s="5">
        <v>3200</v>
      </c>
      <c r="AJ3906">
        <v>0</v>
      </c>
      <c r="AK3906" s="5">
        <v>0</v>
      </c>
      <c r="AL3906" s="5">
        <v>681.56</v>
      </c>
      <c r="AM3906" s="5">
        <v>39345.51</v>
      </c>
      <c r="AN3906">
        <v>4</v>
      </c>
      <c r="AO3906">
        <v>4</v>
      </c>
      <c r="AP3906" t="str">
        <f t="shared" ref="AP3906:AP3969" si="554">IF(AO3906&lt;=AN3906,"Yes","No")</f>
        <v>Yes</v>
      </c>
      <c r="AQ3906">
        <v>1</v>
      </c>
      <c r="AR3906" s="5">
        <f t="shared" ref="AR3906:AR3969" si="555">ROUND(SUM(AD3906:AI3906)+SUM(AK3906:AM3906),2)</f>
        <v>1733704.08</v>
      </c>
      <c r="AS3906" s="5">
        <f t="shared" ref="AS3906:AS3969" si="556">ROUND(AB3906-AR3906,2)</f>
        <v>657300.5</v>
      </c>
      <c r="AT3906" t="s">
        <v>59</v>
      </c>
      <c r="AU3906" t="s">
        <v>6164</v>
      </c>
      <c r="AV3906" t="s">
        <v>6165</v>
      </c>
      <c r="AW3906" t="s">
        <v>6166</v>
      </c>
      <c r="AX3906" t="s">
        <v>6177</v>
      </c>
      <c r="AY3906">
        <v>65</v>
      </c>
      <c r="AZ3906">
        <v>0</v>
      </c>
      <c r="BA3906">
        <v>18</v>
      </c>
      <c r="BB3906" t="s">
        <v>6198</v>
      </c>
      <c r="BC3906">
        <v>0</v>
      </c>
      <c r="BD3906">
        <v>0</v>
      </c>
      <c r="BE3906" t="s">
        <v>6169</v>
      </c>
      <c r="BF3906" t="s">
        <v>6170</v>
      </c>
      <c r="BG3906">
        <v>1</v>
      </c>
      <c r="BH3906" t="s">
        <v>6186</v>
      </c>
      <c r="BI3906">
        <v>35</v>
      </c>
      <c r="BJ3906" t="s">
        <v>6172</v>
      </c>
      <c r="BK3906">
        <v>0</v>
      </c>
      <c r="BL3906">
        <v>73</v>
      </c>
      <c r="BM3906" s="3">
        <f t="shared" ref="BM3906:BM3969" si="557">IFERROR(R3906/BL3906,0)</f>
        <v>0.87671232876712324</v>
      </c>
    </row>
    <row r="3907" spans="1:65">
      <c r="A3907" t="s">
        <v>4044</v>
      </c>
      <c r="B3907" s="2">
        <v>45895</v>
      </c>
      <c r="C3907" t="s">
        <v>3137</v>
      </c>
      <c r="D3907" t="s">
        <v>3639</v>
      </c>
      <c r="E3907">
        <v>8</v>
      </c>
      <c r="F3907" t="s">
        <v>78</v>
      </c>
      <c r="G3907" t="s">
        <v>50</v>
      </c>
      <c r="H3907" t="s">
        <v>161</v>
      </c>
      <c r="I3907" t="s">
        <v>64</v>
      </c>
      <c r="J3907" t="s">
        <v>65</v>
      </c>
      <c r="K3907" t="s">
        <v>66</v>
      </c>
      <c r="L3907" t="s">
        <v>67</v>
      </c>
      <c r="M3907" t="s">
        <v>68</v>
      </c>
      <c r="N3907" t="s">
        <v>69</v>
      </c>
      <c r="O3907" t="s">
        <v>70</v>
      </c>
      <c r="P3907">
        <v>41</v>
      </c>
      <c r="Q3907">
        <v>41</v>
      </c>
      <c r="R3907">
        <v>40</v>
      </c>
      <c r="S3907">
        <v>3</v>
      </c>
      <c r="T3907">
        <f t="shared" si="549"/>
        <v>37</v>
      </c>
      <c r="U3907">
        <v>37</v>
      </c>
      <c r="V3907">
        <f t="shared" si="550"/>
        <v>0</v>
      </c>
      <c r="W3907" s="3">
        <f t="shared" si="551"/>
        <v>7.4999999999999997E-2</v>
      </c>
      <c r="X3907">
        <v>32</v>
      </c>
      <c r="Y3907" s="4">
        <v>4.0999999999999996</v>
      </c>
      <c r="Z3907" s="4">
        <v>1.1000000000000001</v>
      </c>
      <c r="AA3907" s="5">
        <v>48842.05</v>
      </c>
      <c r="AB3907" s="5">
        <f t="shared" si="552"/>
        <v>1807155.85</v>
      </c>
      <c r="AC3907" s="5">
        <v>32321.5</v>
      </c>
      <c r="AD3907" s="5">
        <f t="shared" si="553"/>
        <v>1292860</v>
      </c>
      <c r="AE3907" s="5">
        <v>86316.99</v>
      </c>
      <c r="AF3907" s="5">
        <v>27384.25</v>
      </c>
      <c r="AG3907" s="5">
        <v>9662.14</v>
      </c>
      <c r="AH3907" s="5">
        <v>1595</v>
      </c>
      <c r="AI3907" s="5">
        <v>16209.15</v>
      </c>
      <c r="AJ3907">
        <v>1</v>
      </c>
      <c r="AK3907" s="5">
        <v>13226.09</v>
      </c>
      <c r="AL3907" s="5">
        <v>0</v>
      </c>
      <c r="AM3907" s="5">
        <v>23397.77</v>
      </c>
      <c r="AN3907">
        <v>4</v>
      </c>
      <c r="AO3907">
        <v>3</v>
      </c>
      <c r="AP3907" t="str">
        <f t="shared" si="554"/>
        <v>Yes</v>
      </c>
      <c r="AQ3907">
        <v>2</v>
      </c>
      <c r="AR3907" s="5">
        <f t="shared" si="555"/>
        <v>1470651.39</v>
      </c>
      <c r="AS3907" s="5">
        <f t="shared" si="556"/>
        <v>336504.46</v>
      </c>
      <c r="AT3907" t="s">
        <v>1641</v>
      </c>
      <c r="AU3907" t="s">
        <v>6199</v>
      </c>
      <c r="AV3907" t="s">
        <v>6200</v>
      </c>
      <c r="AW3907" t="s">
        <v>6175</v>
      </c>
      <c r="AX3907" t="s">
        <v>6167</v>
      </c>
      <c r="AY3907">
        <v>42</v>
      </c>
      <c r="AZ3907">
        <v>1</v>
      </c>
      <c r="BA3907">
        <v>0</v>
      </c>
      <c r="BB3907" t="s">
        <v>6168</v>
      </c>
      <c r="BC3907">
        <v>0</v>
      </c>
      <c r="BD3907">
        <v>0</v>
      </c>
      <c r="BE3907" t="s">
        <v>6169</v>
      </c>
      <c r="BF3907" t="s">
        <v>6212</v>
      </c>
      <c r="BG3907">
        <v>1</v>
      </c>
      <c r="BH3907" t="s">
        <v>6186</v>
      </c>
      <c r="BI3907">
        <v>43</v>
      </c>
      <c r="BJ3907" t="s">
        <v>6172</v>
      </c>
      <c r="BK3907">
        <v>0</v>
      </c>
      <c r="BL3907">
        <v>58</v>
      </c>
      <c r="BM3907" s="3">
        <f t="shared" si="557"/>
        <v>0.68965517241379315</v>
      </c>
    </row>
    <row r="3908" spans="1:65">
      <c r="A3908" t="s">
        <v>4045</v>
      </c>
      <c r="B3908" s="2">
        <v>45895</v>
      </c>
      <c r="C3908" t="s">
        <v>3137</v>
      </c>
      <c r="D3908" t="s">
        <v>3639</v>
      </c>
      <c r="E3908">
        <v>8</v>
      </c>
      <c r="F3908" t="s">
        <v>78</v>
      </c>
      <c r="G3908" t="s">
        <v>79</v>
      </c>
      <c r="H3908" t="s">
        <v>113</v>
      </c>
      <c r="I3908" t="s">
        <v>74</v>
      </c>
      <c r="J3908" t="s">
        <v>53</v>
      </c>
      <c r="K3908" t="s">
        <v>75</v>
      </c>
      <c r="L3908" t="s">
        <v>92</v>
      </c>
      <c r="M3908" t="s">
        <v>56</v>
      </c>
      <c r="N3908" t="s">
        <v>94</v>
      </c>
      <c r="O3908" t="s">
        <v>70</v>
      </c>
      <c r="P3908">
        <v>58</v>
      </c>
      <c r="Q3908">
        <v>59</v>
      </c>
      <c r="R3908">
        <v>56</v>
      </c>
      <c r="S3908">
        <v>2</v>
      </c>
      <c r="T3908">
        <f t="shared" si="549"/>
        <v>54</v>
      </c>
      <c r="U3908">
        <v>54</v>
      </c>
      <c r="V3908">
        <f t="shared" si="550"/>
        <v>0</v>
      </c>
      <c r="W3908" s="3">
        <f t="shared" si="551"/>
        <v>3.5714285714285712E-2</v>
      </c>
      <c r="X3908">
        <v>40</v>
      </c>
      <c r="Y3908" s="4">
        <v>1.6</v>
      </c>
      <c r="Z3908" s="4">
        <v>0.9</v>
      </c>
      <c r="AA3908" s="5">
        <v>36307.480000000003</v>
      </c>
      <c r="AB3908" s="5">
        <f t="shared" si="552"/>
        <v>1960603.92</v>
      </c>
      <c r="AC3908" s="5">
        <v>23940.22</v>
      </c>
      <c r="AD3908" s="5">
        <f t="shared" si="553"/>
        <v>1340652.32</v>
      </c>
      <c r="AE3908" s="5">
        <v>95225.86</v>
      </c>
      <c r="AF3908" s="5">
        <v>27905.11</v>
      </c>
      <c r="AG3908" s="5">
        <v>10796.18</v>
      </c>
      <c r="AH3908" s="5">
        <v>1305</v>
      </c>
      <c r="AI3908" s="5">
        <v>6400</v>
      </c>
      <c r="AJ3908">
        <v>0</v>
      </c>
      <c r="AK3908" s="5">
        <v>0</v>
      </c>
      <c r="AL3908" s="5">
        <v>0</v>
      </c>
      <c r="AM3908" s="5">
        <v>37377.360000000001</v>
      </c>
      <c r="AN3908">
        <v>4</v>
      </c>
      <c r="AO3908">
        <v>4</v>
      </c>
      <c r="AP3908" t="str">
        <f t="shared" si="554"/>
        <v>Yes</v>
      </c>
      <c r="AQ3908">
        <v>1</v>
      </c>
      <c r="AR3908" s="5">
        <f t="shared" si="555"/>
        <v>1519661.83</v>
      </c>
      <c r="AS3908" s="5">
        <f t="shared" si="556"/>
        <v>440942.09</v>
      </c>
      <c r="AT3908" t="s">
        <v>59</v>
      </c>
      <c r="AU3908" t="s">
        <v>6164</v>
      </c>
      <c r="AV3908" t="s">
        <v>6165</v>
      </c>
      <c r="AW3908" t="s">
        <v>6166</v>
      </c>
      <c r="AX3908" t="s">
        <v>6167</v>
      </c>
      <c r="AY3908">
        <v>59</v>
      </c>
      <c r="AZ3908">
        <v>0</v>
      </c>
      <c r="BA3908">
        <v>0</v>
      </c>
      <c r="BB3908" t="s">
        <v>6168</v>
      </c>
      <c r="BC3908">
        <v>0</v>
      </c>
      <c r="BD3908">
        <v>0</v>
      </c>
      <c r="BE3908" t="s">
        <v>6169</v>
      </c>
      <c r="BF3908" t="s">
        <v>6170</v>
      </c>
      <c r="BG3908">
        <v>0</v>
      </c>
      <c r="BH3908" t="s">
        <v>6171</v>
      </c>
      <c r="BI3908">
        <v>31</v>
      </c>
      <c r="BJ3908" t="s">
        <v>6172</v>
      </c>
      <c r="BK3908">
        <v>0</v>
      </c>
      <c r="BL3908">
        <v>77</v>
      </c>
      <c r="BM3908" s="3">
        <f t="shared" si="557"/>
        <v>0.72727272727272729</v>
      </c>
    </row>
    <row r="3909" spans="1:65">
      <c r="A3909" t="s">
        <v>4046</v>
      </c>
      <c r="B3909" s="2">
        <v>45895</v>
      </c>
      <c r="C3909" t="s">
        <v>3137</v>
      </c>
      <c r="D3909" t="s">
        <v>3639</v>
      </c>
      <c r="E3909">
        <v>8</v>
      </c>
      <c r="F3909" t="s">
        <v>61</v>
      </c>
      <c r="G3909" t="s">
        <v>79</v>
      </c>
      <c r="H3909" t="s">
        <v>123</v>
      </c>
      <c r="I3909" t="s">
        <v>64</v>
      </c>
      <c r="J3909" t="s">
        <v>81</v>
      </c>
      <c r="K3909" t="s">
        <v>75</v>
      </c>
      <c r="L3909" t="s">
        <v>87</v>
      </c>
      <c r="M3909" t="s">
        <v>56</v>
      </c>
      <c r="N3909" t="s">
        <v>94</v>
      </c>
      <c r="O3909" t="s">
        <v>120</v>
      </c>
      <c r="P3909">
        <v>31</v>
      </c>
      <c r="Q3909">
        <v>33</v>
      </c>
      <c r="R3909">
        <v>32</v>
      </c>
      <c r="S3909">
        <v>1</v>
      </c>
      <c r="T3909">
        <f t="shared" si="549"/>
        <v>31</v>
      </c>
      <c r="U3909">
        <v>30</v>
      </c>
      <c r="V3909">
        <f t="shared" si="550"/>
        <v>1</v>
      </c>
      <c r="W3909" s="3">
        <f t="shared" si="551"/>
        <v>3.125E-2</v>
      </c>
      <c r="X3909">
        <v>11</v>
      </c>
      <c r="Y3909" s="4">
        <v>0</v>
      </c>
      <c r="Z3909" s="4">
        <v>0.9</v>
      </c>
      <c r="AA3909" s="5">
        <v>78834.289999999994</v>
      </c>
      <c r="AB3909" s="5">
        <f t="shared" si="552"/>
        <v>2365028.7000000002</v>
      </c>
      <c r="AC3909" s="5">
        <v>54667.55</v>
      </c>
      <c r="AD3909" s="5">
        <f t="shared" si="553"/>
        <v>1749361.6</v>
      </c>
      <c r="AE3909" s="5">
        <v>94459.87</v>
      </c>
      <c r="AF3909" s="5">
        <v>26050.57</v>
      </c>
      <c r="AG3909" s="5">
        <v>7907.48</v>
      </c>
      <c r="AH3909" s="5">
        <v>1305</v>
      </c>
      <c r="AI3909" s="5">
        <v>6800</v>
      </c>
      <c r="AJ3909">
        <v>0</v>
      </c>
      <c r="AK3909" s="5">
        <v>0</v>
      </c>
      <c r="AL3909" s="5">
        <v>1512.53</v>
      </c>
      <c r="AM3909" s="5">
        <v>19535.46</v>
      </c>
      <c r="AN3909">
        <v>4</v>
      </c>
      <c r="AO3909">
        <v>3</v>
      </c>
      <c r="AP3909" t="str">
        <f t="shared" si="554"/>
        <v>Yes</v>
      </c>
      <c r="AQ3909">
        <v>1</v>
      </c>
      <c r="AR3909" s="5">
        <f t="shared" si="555"/>
        <v>1906932.51</v>
      </c>
      <c r="AS3909" s="5">
        <f t="shared" si="556"/>
        <v>458096.19</v>
      </c>
      <c r="AT3909" t="s">
        <v>59</v>
      </c>
      <c r="AU3909" t="s">
        <v>6164</v>
      </c>
      <c r="AV3909" t="s">
        <v>6165</v>
      </c>
      <c r="AW3909" t="s">
        <v>6166</v>
      </c>
      <c r="AX3909" t="s">
        <v>6167</v>
      </c>
      <c r="AY3909">
        <v>33</v>
      </c>
      <c r="AZ3909">
        <v>0</v>
      </c>
      <c r="BA3909">
        <v>14</v>
      </c>
      <c r="BB3909" t="s">
        <v>6191</v>
      </c>
      <c r="BC3909">
        <v>0</v>
      </c>
      <c r="BD3909">
        <v>0</v>
      </c>
      <c r="BE3909" t="s">
        <v>6169</v>
      </c>
      <c r="BF3909" t="s">
        <v>6170</v>
      </c>
      <c r="BG3909">
        <v>0</v>
      </c>
      <c r="BH3909" t="s">
        <v>6171</v>
      </c>
      <c r="BI3909">
        <v>35</v>
      </c>
      <c r="BJ3909" t="s">
        <v>6172</v>
      </c>
      <c r="BK3909">
        <v>0</v>
      </c>
      <c r="BL3909">
        <v>46</v>
      </c>
      <c r="BM3909" s="3">
        <f t="shared" si="557"/>
        <v>0.69565217391304346</v>
      </c>
    </row>
    <row r="3910" spans="1:65">
      <c r="A3910" t="s">
        <v>4047</v>
      </c>
      <c r="B3910" s="2">
        <v>45895</v>
      </c>
      <c r="C3910" t="s">
        <v>3137</v>
      </c>
      <c r="D3910" t="s">
        <v>3639</v>
      </c>
      <c r="E3910">
        <v>8</v>
      </c>
      <c r="F3910" t="s">
        <v>72</v>
      </c>
      <c r="G3910" t="s">
        <v>62</v>
      </c>
      <c r="H3910" t="s">
        <v>150</v>
      </c>
      <c r="I3910" t="s">
        <v>74</v>
      </c>
      <c r="J3910" t="s">
        <v>53</v>
      </c>
      <c r="K3910" t="s">
        <v>54</v>
      </c>
      <c r="L3910" t="s">
        <v>55</v>
      </c>
      <c r="M3910" t="s">
        <v>56</v>
      </c>
      <c r="N3910" t="s">
        <v>94</v>
      </c>
      <c r="O3910" t="s">
        <v>120</v>
      </c>
      <c r="P3910">
        <v>54</v>
      </c>
      <c r="Q3910">
        <v>58</v>
      </c>
      <c r="R3910">
        <v>57</v>
      </c>
      <c r="S3910">
        <v>1</v>
      </c>
      <c r="T3910">
        <f t="shared" si="549"/>
        <v>56</v>
      </c>
      <c r="U3910">
        <v>53</v>
      </c>
      <c r="V3910">
        <f t="shared" si="550"/>
        <v>3</v>
      </c>
      <c r="W3910" s="3">
        <f t="shared" si="551"/>
        <v>1.7543859649122806E-2</v>
      </c>
      <c r="X3910">
        <v>24</v>
      </c>
      <c r="Y3910" s="4">
        <v>0</v>
      </c>
      <c r="Z3910" s="4">
        <v>1.1000000000000001</v>
      </c>
      <c r="AA3910" s="5">
        <v>39013.26</v>
      </c>
      <c r="AB3910" s="5">
        <f t="shared" si="552"/>
        <v>2067702.78</v>
      </c>
      <c r="AC3910" s="5">
        <v>23474.78</v>
      </c>
      <c r="AD3910" s="5">
        <f t="shared" si="553"/>
        <v>1338062.46</v>
      </c>
      <c r="AE3910" s="5">
        <v>96106.81</v>
      </c>
      <c r="AF3910" s="5">
        <v>24598.91</v>
      </c>
      <c r="AG3910" s="5">
        <v>9455.9599999999991</v>
      </c>
      <c r="AH3910" s="5">
        <v>1595</v>
      </c>
      <c r="AI3910" s="5">
        <v>3200</v>
      </c>
      <c r="AJ3910">
        <v>0</v>
      </c>
      <c r="AK3910" s="5">
        <v>0</v>
      </c>
      <c r="AL3910" s="5">
        <v>2021.93</v>
      </c>
      <c r="AM3910" s="5">
        <v>36384.99</v>
      </c>
      <c r="AN3910">
        <v>4</v>
      </c>
      <c r="AO3910">
        <v>3</v>
      </c>
      <c r="AP3910" t="str">
        <f t="shared" si="554"/>
        <v>Yes</v>
      </c>
      <c r="AQ3910">
        <v>1</v>
      </c>
      <c r="AR3910" s="5">
        <f t="shared" si="555"/>
        <v>1511426.06</v>
      </c>
      <c r="AS3910" s="5">
        <f t="shared" si="556"/>
        <v>556276.72</v>
      </c>
      <c r="AT3910" t="s">
        <v>59</v>
      </c>
      <c r="AU3910" t="s">
        <v>6164</v>
      </c>
      <c r="AV3910" t="s">
        <v>6165</v>
      </c>
      <c r="AW3910" t="s">
        <v>6166</v>
      </c>
      <c r="AX3910" t="s">
        <v>6167</v>
      </c>
      <c r="AY3910">
        <v>57</v>
      </c>
      <c r="AZ3910">
        <v>0</v>
      </c>
      <c r="BA3910">
        <v>19</v>
      </c>
      <c r="BB3910" t="s">
        <v>6180</v>
      </c>
      <c r="BC3910">
        <v>0</v>
      </c>
      <c r="BD3910">
        <v>0</v>
      </c>
      <c r="BE3910" t="s">
        <v>6169</v>
      </c>
      <c r="BF3910" t="s">
        <v>6170</v>
      </c>
      <c r="BG3910">
        <v>0</v>
      </c>
      <c r="BH3910" t="s">
        <v>6171</v>
      </c>
      <c r="BI3910">
        <v>59</v>
      </c>
      <c r="BJ3910" t="s">
        <v>6187</v>
      </c>
      <c r="BK3910">
        <v>0</v>
      </c>
      <c r="BL3910">
        <v>71</v>
      </c>
      <c r="BM3910" s="3">
        <f t="shared" si="557"/>
        <v>0.80281690140845074</v>
      </c>
    </row>
    <row r="3911" spans="1:65">
      <c r="A3911" t="s">
        <v>4048</v>
      </c>
      <c r="B3911" s="2">
        <v>45895</v>
      </c>
      <c r="C3911" t="s">
        <v>3137</v>
      </c>
      <c r="D3911" t="s">
        <v>3639</v>
      </c>
      <c r="E3911">
        <v>8</v>
      </c>
      <c r="F3911" t="s">
        <v>61</v>
      </c>
      <c r="G3911" t="s">
        <v>79</v>
      </c>
      <c r="H3911" t="s">
        <v>98</v>
      </c>
      <c r="I3911" t="s">
        <v>74</v>
      </c>
      <c r="J3911" t="s">
        <v>81</v>
      </c>
      <c r="K3911" t="s">
        <v>54</v>
      </c>
      <c r="L3911" t="s">
        <v>87</v>
      </c>
      <c r="M3911" t="s">
        <v>56</v>
      </c>
      <c r="N3911" t="s">
        <v>94</v>
      </c>
      <c r="O3911" t="s">
        <v>70</v>
      </c>
      <c r="P3911">
        <v>35</v>
      </c>
      <c r="Q3911">
        <v>36</v>
      </c>
      <c r="R3911">
        <v>35</v>
      </c>
      <c r="S3911">
        <v>1</v>
      </c>
      <c r="T3911">
        <f t="shared" si="549"/>
        <v>34</v>
      </c>
      <c r="U3911">
        <v>34</v>
      </c>
      <c r="V3911">
        <f t="shared" si="550"/>
        <v>0</v>
      </c>
      <c r="W3911" s="3">
        <f t="shared" si="551"/>
        <v>2.8571428571428571E-2</v>
      </c>
      <c r="X3911">
        <v>36</v>
      </c>
      <c r="Y3911" s="4">
        <v>8.6999999999999993</v>
      </c>
      <c r="Z3911" s="4">
        <v>2</v>
      </c>
      <c r="AA3911" s="5">
        <v>83262.73</v>
      </c>
      <c r="AB3911" s="5">
        <f t="shared" si="552"/>
        <v>2830932.82</v>
      </c>
      <c r="AC3911" s="5">
        <v>54628.24</v>
      </c>
      <c r="AD3911" s="5">
        <f t="shared" si="553"/>
        <v>1911988.4</v>
      </c>
      <c r="AE3911" s="5">
        <v>104858.93</v>
      </c>
      <c r="AF3911" s="5">
        <v>30618.06</v>
      </c>
      <c r="AG3911" s="5">
        <v>11087.41</v>
      </c>
      <c r="AH3911" s="5">
        <v>2900</v>
      </c>
      <c r="AI3911" s="5">
        <v>6800</v>
      </c>
      <c r="AJ3911">
        <v>0</v>
      </c>
      <c r="AK3911" s="5">
        <v>0</v>
      </c>
      <c r="AL3911" s="5">
        <v>0</v>
      </c>
      <c r="AM3911" s="5">
        <v>22602.799999999999</v>
      </c>
      <c r="AN3911">
        <v>4</v>
      </c>
      <c r="AO3911">
        <v>4</v>
      </c>
      <c r="AP3911" t="str">
        <f t="shared" si="554"/>
        <v>Yes</v>
      </c>
      <c r="AQ3911">
        <v>1</v>
      </c>
      <c r="AR3911" s="5">
        <f t="shared" si="555"/>
        <v>2090855.6</v>
      </c>
      <c r="AS3911" s="5">
        <f t="shared" si="556"/>
        <v>740077.22</v>
      </c>
      <c r="AT3911" t="s">
        <v>59</v>
      </c>
      <c r="AU3911" t="s">
        <v>6164</v>
      </c>
      <c r="AV3911" t="s">
        <v>6165</v>
      </c>
      <c r="AW3911" t="s">
        <v>6166</v>
      </c>
      <c r="AX3911" t="s">
        <v>6177</v>
      </c>
      <c r="AY3911">
        <v>37</v>
      </c>
      <c r="AZ3911">
        <v>0</v>
      </c>
      <c r="BA3911">
        <v>0</v>
      </c>
      <c r="BB3911" t="s">
        <v>6168</v>
      </c>
      <c r="BC3911">
        <v>0</v>
      </c>
      <c r="BD3911">
        <v>0</v>
      </c>
      <c r="BE3911" t="s">
        <v>6169</v>
      </c>
      <c r="BF3911" t="s">
        <v>6170</v>
      </c>
      <c r="BG3911">
        <v>1</v>
      </c>
      <c r="BH3911" t="s">
        <v>6186</v>
      </c>
      <c r="BI3911">
        <v>27</v>
      </c>
      <c r="BJ3911" t="s">
        <v>6172</v>
      </c>
      <c r="BK3911">
        <v>0</v>
      </c>
      <c r="BL3911">
        <v>51</v>
      </c>
      <c r="BM3911" s="3">
        <f t="shared" si="557"/>
        <v>0.68627450980392157</v>
      </c>
    </row>
    <row r="3912" spans="1:65">
      <c r="A3912" t="s">
        <v>4049</v>
      </c>
      <c r="B3912" s="2">
        <v>45895</v>
      </c>
      <c r="C3912" t="s">
        <v>3137</v>
      </c>
      <c r="D3912" t="s">
        <v>3639</v>
      </c>
      <c r="E3912">
        <v>8</v>
      </c>
      <c r="F3912" t="s">
        <v>49</v>
      </c>
      <c r="G3912" t="s">
        <v>62</v>
      </c>
      <c r="H3912" t="s">
        <v>141</v>
      </c>
      <c r="I3912" t="s">
        <v>74</v>
      </c>
      <c r="J3912" t="s">
        <v>65</v>
      </c>
      <c r="K3912" t="s">
        <v>54</v>
      </c>
      <c r="L3912" t="s">
        <v>87</v>
      </c>
      <c r="M3912" t="s">
        <v>56</v>
      </c>
      <c r="N3912" t="s">
        <v>109</v>
      </c>
      <c r="O3912" t="s">
        <v>70</v>
      </c>
      <c r="P3912">
        <v>44</v>
      </c>
      <c r="Q3912">
        <v>46</v>
      </c>
      <c r="R3912">
        <v>44</v>
      </c>
      <c r="S3912">
        <v>1</v>
      </c>
      <c r="T3912">
        <f t="shared" si="549"/>
        <v>43</v>
      </c>
      <c r="U3912">
        <v>43</v>
      </c>
      <c r="V3912">
        <f t="shared" si="550"/>
        <v>0</v>
      </c>
      <c r="W3912" s="3">
        <f t="shared" si="551"/>
        <v>2.2727272727272728E-2</v>
      </c>
      <c r="X3912">
        <v>42</v>
      </c>
      <c r="Y3912" s="4">
        <v>10.8</v>
      </c>
      <c r="Z3912" s="4">
        <v>2.2000000000000002</v>
      </c>
      <c r="AA3912" s="5">
        <v>56859.87</v>
      </c>
      <c r="AB3912" s="5">
        <f t="shared" si="552"/>
        <v>2444974.41</v>
      </c>
      <c r="AC3912" s="5">
        <v>35952.29</v>
      </c>
      <c r="AD3912" s="5">
        <f t="shared" si="553"/>
        <v>1581900.76</v>
      </c>
      <c r="AE3912" s="5">
        <v>96860.71</v>
      </c>
      <c r="AF3912" s="5">
        <v>29942.55</v>
      </c>
      <c r="AG3912" s="5">
        <v>10235.209999999999</v>
      </c>
      <c r="AH3912" s="5">
        <v>3190</v>
      </c>
      <c r="AI3912" s="5">
        <v>4600</v>
      </c>
      <c r="AJ3912">
        <v>0</v>
      </c>
      <c r="AK3912" s="5">
        <v>0</v>
      </c>
      <c r="AL3912" s="5">
        <v>0</v>
      </c>
      <c r="AM3912" s="5">
        <v>65830.179999999993</v>
      </c>
      <c r="AN3912">
        <v>8</v>
      </c>
      <c r="AO3912">
        <v>8</v>
      </c>
      <c r="AP3912" t="str">
        <f t="shared" si="554"/>
        <v>Yes</v>
      </c>
      <c r="AQ3912">
        <v>1</v>
      </c>
      <c r="AR3912" s="5">
        <f t="shared" si="555"/>
        <v>1792559.41</v>
      </c>
      <c r="AS3912" s="5">
        <f t="shared" si="556"/>
        <v>652415</v>
      </c>
      <c r="AT3912" t="s">
        <v>59</v>
      </c>
      <c r="AU3912" t="s">
        <v>6164</v>
      </c>
      <c r="AV3912" t="s">
        <v>6165</v>
      </c>
      <c r="AW3912" t="s">
        <v>6166</v>
      </c>
      <c r="AX3912" t="s">
        <v>6202</v>
      </c>
      <c r="AY3912">
        <v>45</v>
      </c>
      <c r="AZ3912">
        <v>0</v>
      </c>
      <c r="BA3912">
        <v>0</v>
      </c>
      <c r="BB3912" t="s">
        <v>6168</v>
      </c>
      <c r="BC3912">
        <v>0</v>
      </c>
      <c r="BD3912">
        <v>0</v>
      </c>
      <c r="BE3912" t="s">
        <v>6169</v>
      </c>
      <c r="BF3912" t="s">
        <v>6170</v>
      </c>
      <c r="BG3912">
        <v>0</v>
      </c>
      <c r="BH3912" t="s">
        <v>6171</v>
      </c>
      <c r="BI3912">
        <v>53</v>
      </c>
      <c r="BJ3912" t="s">
        <v>6187</v>
      </c>
      <c r="BK3912">
        <v>0</v>
      </c>
      <c r="BL3912">
        <v>65</v>
      </c>
      <c r="BM3912" s="3">
        <f t="shared" si="557"/>
        <v>0.67692307692307696</v>
      </c>
    </row>
    <row r="3913" spans="1:65">
      <c r="A3913" t="s">
        <v>4050</v>
      </c>
      <c r="B3913" s="2">
        <v>45895</v>
      </c>
      <c r="C3913" t="s">
        <v>3137</v>
      </c>
      <c r="D3913" t="s">
        <v>3639</v>
      </c>
      <c r="E3913">
        <v>8</v>
      </c>
      <c r="F3913" t="s">
        <v>72</v>
      </c>
      <c r="G3913" t="s">
        <v>50</v>
      </c>
      <c r="H3913" t="s">
        <v>179</v>
      </c>
      <c r="I3913" t="s">
        <v>52</v>
      </c>
      <c r="J3913" t="s">
        <v>53</v>
      </c>
      <c r="K3913" t="s">
        <v>75</v>
      </c>
      <c r="L3913" t="s">
        <v>87</v>
      </c>
      <c r="M3913" t="s">
        <v>56</v>
      </c>
      <c r="N3913" t="s">
        <v>94</v>
      </c>
      <c r="O3913" t="s">
        <v>58</v>
      </c>
      <c r="P3913">
        <v>67</v>
      </c>
      <c r="Q3913">
        <v>72</v>
      </c>
      <c r="R3913">
        <v>75</v>
      </c>
      <c r="S3913">
        <v>1</v>
      </c>
      <c r="T3913">
        <f t="shared" si="549"/>
        <v>74</v>
      </c>
      <c r="U3913">
        <v>66</v>
      </c>
      <c r="V3913">
        <f t="shared" si="550"/>
        <v>8</v>
      </c>
      <c r="W3913" s="3">
        <f t="shared" si="551"/>
        <v>1.3333333333333334E-2</v>
      </c>
      <c r="X3913">
        <v>26</v>
      </c>
      <c r="Y3913" s="4">
        <v>2.7</v>
      </c>
      <c r="Z3913" s="4">
        <v>1.9</v>
      </c>
      <c r="AA3913" s="5">
        <v>35579.480000000003</v>
      </c>
      <c r="AB3913" s="5">
        <f t="shared" si="552"/>
        <v>2348245.6800000002</v>
      </c>
      <c r="AC3913" s="5">
        <v>24047.439999999999</v>
      </c>
      <c r="AD3913" s="5">
        <f t="shared" si="553"/>
        <v>1803558</v>
      </c>
      <c r="AE3913" s="5">
        <v>134162.67000000001</v>
      </c>
      <c r="AF3913" s="5">
        <v>33421.39</v>
      </c>
      <c r="AG3913" s="5">
        <v>9204.94</v>
      </c>
      <c r="AH3913" s="5">
        <v>2755</v>
      </c>
      <c r="AI3913" s="5">
        <v>3200</v>
      </c>
      <c r="AJ3913">
        <v>0</v>
      </c>
      <c r="AK3913" s="5">
        <v>0</v>
      </c>
      <c r="AL3913" s="5">
        <v>5386.66</v>
      </c>
      <c r="AM3913" s="5">
        <v>41239.910000000003</v>
      </c>
      <c r="AN3913">
        <v>4</v>
      </c>
      <c r="AO3913">
        <v>3</v>
      </c>
      <c r="AP3913" t="str">
        <f t="shared" si="554"/>
        <v>Yes</v>
      </c>
      <c r="AQ3913">
        <v>1</v>
      </c>
      <c r="AR3913" s="5">
        <f t="shared" si="555"/>
        <v>2032928.57</v>
      </c>
      <c r="AS3913" s="5">
        <f t="shared" si="556"/>
        <v>315317.11</v>
      </c>
      <c r="AT3913" t="s">
        <v>59</v>
      </c>
      <c r="AU3913" t="s">
        <v>6164</v>
      </c>
      <c r="AV3913" t="s">
        <v>6165</v>
      </c>
      <c r="AW3913" t="s">
        <v>6166</v>
      </c>
      <c r="AX3913" t="s">
        <v>6184</v>
      </c>
      <c r="AY3913">
        <v>70</v>
      </c>
      <c r="AZ3913">
        <v>2</v>
      </c>
      <c r="BA3913">
        <v>41</v>
      </c>
      <c r="BB3913" t="s">
        <v>6180</v>
      </c>
      <c r="BC3913">
        <v>0</v>
      </c>
      <c r="BD3913">
        <v>0</v>
      </c>
      <c r="BE3913" t="s">
        <v>6169</v>
      </c>
      <c r="BF3913" t="s">
        <v>6170</v>
      </c>
      <c r="BG3913">
        <v>1</v>
      </c>
      <c r="BH3913" t="s">
        <v>6179</v>
      </c>
      <c r="BI3913">
        <v>25</v>
      </c>
      <c r="BJ3913" t="s">
        <v>6172</v>
      </c>
      <c r="BK3913">
        <v>0</v>
      </c>
      <c r="BL3913">
        <v>82</v>
      </c>
      <c r="BM3913" s="3">
        <f t="shared" si="557"/>
        <v>0.91463414634146345</v>
      </c>
    </row>
    <row r="3914" spans="1:65">
      <c r="A3914" t="s">
        <v>4051</v>
      </c>
      <c r="B3914" s="2">
        <v>45895</v>
      </c>
      <c r="C3914" t="s">
        <v>3137</v>
      </c>
      <c r="D3914" t="s">
        <v>3639</v>
      </c>
      <c r="E3914">
        <v>8</v>
      </c>
      <c r="F3914" t="s">
        <v>61</v>
      </c>
      <c r="G3914" t="s">
        <v>50</v>
      </c>
      <c r="H3914" t="s">
        <v>183</v>
      </c>
      <c r="I3914" t="s">
        <v>64</v>
      </c>
      <c r="J3914" t="s">
        <v>81</v>
      </c>
      <c r="K3914" t="s">
        <v>75</v>
      </c>
      <c r="L3914" t="s">
        <v>92</v>
      </c>
      <c r="M3914" t="s">
        <v>68</v>
      </c>
      <c r="N3914" t="s">
        <v>57</v>
      </c>
      <c r="O3914" t="s">
        <v>70</v>
      </c>
      <c r="P3914">
        <v>39</v>
      </c>
      <c r="Q3914">
        <v>40</v>
      </c>
      <c r="R3914">
        <v>40</v>
      </c>
      <c r="S3914">
        <v>1</v>
      </c>
      <c r="T3914">
        <f t="shared" si="549"/>
        <v>39</v>
      </c>
      <c r="U3914">
        <v>37</v>
      </c>
      <c r="V3914">
        <f t="shared" si="550"/>
        <v>2</v>
      </c>
      <c r="W3914" s="3">
        <f t="shared" si="551"/>
        <v>2.5000000000000001E-2</v>
      </c>
      <c r="X3914">
        <v>27</v>
      </c>
      <c r="Y3914" s="4">
        <v>5.2</v>
      </c>
      <c r="Z3914" s="4">
        <v>1.5</v>
      </c>
      <c r="AA3914" s="5">
        <v>78888.58</v>
      </c>
      <c r="AB3914" s="5">
        <f t="shared" si="552"/>
        <v>2918877.46</v>
      </c>
      <c r="AC3914" s="5">
        <v>51067.95</v>
      </c>
      <c r="AD3914" s="5">
        <f t="shared" si="553"/>
        <v>2042718</v>
      </c>
      <c r="AE3914" s="5">
        <v>120115.76</v>
      </c>
      <c r="AF3914" s="5">
        <v>33763.1</v>
      </c>
      <c r="AG3914" s="5">
        <v>8862.42</v>
      </c>
      <c r="AH3914" s="5">
        <v>2175</v>
      </c>
      <c r="AI3914" s="5">
        <v>6800</v>
      </c>
      <c r="AJ3914">
        <v>0</v>
      </c>
      <c r="AK3914" s="5">
        <v>0</v>
      </c>
      <c r="AL3914" s="5">
        <v>2998.13</v>
      </c>
      <c r="AM3914" s="5">
        <v>25075.8</v>
      </c>
      <c r="AN3914">
        <v>4</v>
      </c>
      <c r="AO3914">
        <v>2</v>
      </c>
      <c r="AP3914" t="str">
        <f t="shared" si="554"/>
        <v>Yes</v>
      </c>
      <c r="AQ3914">
        <v>0</v>
      </c>
      <c r="AR3914" s="5">
        <f t="shared" si="555"/>
        <v>2242508.21</v>
      </c>
      <c r="AS3914" s="5">
        <f t="shared" si="556"/>
        <v>676369.25</v>
      </c>
      <c r="AT3914" t="s">
        <v>59</v>
      </c>
      <c r="AU3914" t="s">
        <v>6164</v>
      </c>
      <c r="AV3914" t="s">
        <v>6165</v>
      </c>
      <c r="AW3914" t="s">
        <v>6166</v>
      </c>
      <c r="AX3914" t="s">
        <v>6184</v>
      </c>
      <c r="AY3914">
        <v>40</v>
      </c>
      <c r="AZ3914">
        <v>0</v>
      </c>
      <c r="BA3914">
        <v>19</v>
      </c>
      <c r="BB3914" t="s">
        <v>6191</v>
      </c>
      <c r="BC3914">
        <v>0</v>
      </c>
      <c r="BD3914">
        <v>0</v>
      </c>
      <c r="BE3914" t="s">
        <v>6169</v>
      </c>
      <c r="BF3914" t="s">
        <v>6170</v>
      </c>
      <c r="BG3914">
        <v>1</v>
      </c>
      <c r="BH3914" t="s">
        <v>6186</v>
      </c>
      <c r="BI3914">
        <v>47</v>
      </c>
      <c r="BJ3914" t="s">
        <v>6172</v>
      </c>
      <c r="BK3914">
        <v>0</v>
      </c>
      <c r="BL3914">
        <v>49</v>
      </c>
      <c r="BM3914" s="3">
        <f t="shared" si="557"/>
        <v>0.81632653061224492</v>
      </c>
    </row>
    <row r="3915" spans="1:65">
      <c r="A3915" t="s">
        <v>4052</v>
      </c>
      <c r="B3915" s="2">
        <v>45895</v>
      </c>
      <c r="C3915" t="s">
        <v>3137</v>
      </c>
      <c r="D3915" t="s">
        <v>3639</v>
      </c>
      <c r="E3915">
        <v>8</v>
      </c>
      <c r="F3915" t="s">
        <v>78</v>
      </c>
      <c r="G3915" t="s">
        <v>50</v>
      </c>
      <c r="H3915" t="s">
        <v>161</v>
      </c>
      <c r="I3915" t="s">
        <v>74</v>
      </c>
      <c r="J3915" t="s">
        <v>65</v>
      </c>
      <c r="K3915" t="s">
        <v>66</v>
      </c>
      <c r="L3915" t="s">
        <v>67</v>
      </c>
      <c r="M3915" t="s">
        <v>68</v>
      </c>
      <c r="N3915" t="s">
        <v>69</v>
      </c>
      <c r="O3915" t="s">
        <v>120</v>
      </c>
      <c r="P3915">
        <v>50</v>
      </c>
      <c r="Q3915">
        <v>51</v>
      </c>
      <c r="R3915">
        <v>51</v>
      </c>
      <c r="S3915">
        <v>4</v>
      </c>
      <c r="T3915">
        <f t="shared" si="549"/>
        <v>47</v>
      </c>
      <c r="U3915">
        <v>47</v>
      </c>
      <c r="V3915">
        <f t="shared" si="550"/>
        <v>0</v>
      </c>
      <c r="W3915" s="3">
        <f t="shared" si="551"/>
        <v>7.8431372549019607E-2</v>
      </c>
      <c r="X3915">
        <v>33</v>
      </c>
      <c r="Y3915" s="4">
        <v>1.3</v>
      </c>
      <c r="Z3915" s="4">
        <v>1.3</v>
      </c>
      <c r="AA3915" s="5">
        <v>49178.61</v>
      </c>
      <c r="AB3915" s="5">
        <f t="shared" si="552"/>
        <v>2311394.67</v>
      </c>
      <c r="AC3915" s="5">
        <v>32325.11</v>
      </c>
      <c r="AD3915" s="5">
        <f t="shared" si="553"/>
        <v>1648580.61</v>
      </c>
      <c r="AE3915" s="5">
        <v>111990.51</v>
      </c>
      <c r="AF3915" s="5">
        <v>34686.42</v>
      </c>
      <c r="AG3915" s="5">
        <v>10255.02</v>
      </c>
      <c r="AH3915" s="5">
        <v>1885</v>
      </c>
      <c r="AI3915" s="5">
        <v>23097.38</v>
      </c>
      <c r="AJ3915">
        <v>2</v>
      </c>
      <c r="AK3915" s="5">
        <v>28568.75</v>
      </c>
      <c r="AL3915" s="5">
        <v>0</v>
      </c>
      <c r="AM3915" s="5">
        <v>28816.76</v>
      </c>
      <c r="AN3915">
        <v>4</v>
      </c>
      <c r="AO3915">
        <v>4</v>
      </c>
      <c r="AP3915" t="str">
        <f t="shared" si="554"/>
        <v>Yes</v>
      </c>
      <c r="AQ3915">
        <v>2</v>
      </c>
      <c r="AR3915" s="5">
        <f t="shared" si="555"/>
        <v>1887880.45</v>
      </c>
      <c r="AS3915" s="5">
        <f t="shared" si="556"/>
        <v>423514.22</v>
      </c>
      <c r="AT3915" t="s">
        <v>1641</v>
      </c>
      <c r="AU3915" t="s">
        <v>6199</v>
      </c>
      <c r="AV3915" t="s">
        <v>6200</v>
      </c>
      <c r="AW3915" t="s">
        <v>6175</v>
      </c>
      <c r="AX3915" t="s">
        <v>6184</v>
      </c>
      <c r="AY3915">
        <v>53</v>
      </c>
      <c r="AZ3915">
        <v>0</v>
      </c>
      <c r="BA3915">
        <v>0</v>
      </c>
      <c r="BB3915" t="s">
        <v>6168</v>
      </c>
      <c r="BC3915">
        <v>0</v>
      </c>
      <c r="BD3915">
        <v>0</v>
      </c>
      <c r="BE3915" t="s">
        <v>6169</v>
      </c>
      <c r="BF3915" t="s">
        <v>6210</v>
      </c>
      <c r="BG3915">
        <v>1</v>
      </c>
      <c r="BH3915" t="s">
        <v>6186</v>
      </c>
      <c r="BI3915">
        <v>50</v>
      </c>
      <c r="BJ3915" t="s">
        <v>6172</v>
      </c>
      <c r="BK3915">
        <v>0</v>
      </c>
      <c r="BL3915">
        <v>65</v>
      </c>
      <c r="BM3915" s="3">
        <f t="shared" si="557"/>
        <v>0.7846153846153846</v>
      </c>
    </row>
    <row r="3916" spans="1:65">
      <c r="A3916" t="s">
        <v>4053</v>
      </c>
      <c r="B3916" s="2">
        <v>45895</v>
      </c>
      <c r="C3916" t="s">
        <v>3137</v>
      </c>
      <c r="D3916" t="s">
        <v>3639</v>
      </c>
      <c r="E3916">
        <v>8</v>
      </c>
      <c r="F3916" t="s">
        <v>61</v>
      </c>
      <c r="G3916" t="s">
        <v>79</v>
      </c>
      <c r="H3916" t="s">
        <v>84</v>
      </c>
      <c r="I3916" t="s">
        <v>74</v>
      </c>
      <c r="J3916" t="s">
        <v>65</v>
      </c>
      <c r="K3916" t="s">
        <v>75</v>
      </c>
      <c r="L3916" t="s">
        <v>55</v>
      </c>
      <c r="M3916" t="s">
        <v>56</v>
      </c>
      <c r="N3916" t="s">
        <v>57</v>
      </c>
      <c r="O3916" t="s">
        <v>120</v>
      </c>
      <c r="P3916">
        <v>50</v>
      </c>
      <c r="Q3916">
        <v>54</v>
      </c>
      <c r="R3916">
        <v>52</v>
      </c>
      <c r="S3916">
        <v>1</v>
      </c>
      <c r="T3916">
        <f t="shared" si="549"/>
        <v>51</v>
      </c>
      <c r="U3916">
        <v>49</v>
      </c>
      <c r="V3916">
        <f t="shared" si="550"/>
        <v>2</v>
      </c>
      <c r="W3916" s="3">
        <f t="shared" si="551"/>
        <v>1.9230769230769232E-2</v>
      </c>
      <c r="X3916">
        <v>27</v>
      </c>
      <c r="Y3916" s="4">
        <v>7.9</v>
      </c>
      <c r="Z3916" s="4">
        <v>1.5</v>
      </c>
      <c r="AA3916" s="5">
        <v>51773.25</v>
      </c>
      <c r="AB3916" s="5">
        <f t="shared" si="552"/>
        <v>2536889.25</v>
      </c>
      <c r="AC3916" s="5">
        <v>34710.800000000003</v>
      </c>
      <c r="AD3916" s="5">
        <f t="shared" si="553"/>
        <v>1804961.6</v>
      </c>
      <c r="AE3916" s="5">
        <v>115572.84</v>
      </c>
      <c r="AF3916" s="5">
        <v>32092.29</v>
      </c>
      <c r="AG3916" s="5">
        <v>9713.9</v>
      </c>
      <c r="AH3916" s="5">
        <v>2175</v>
      </c>
      <c r="AI3916" s="5">
        <v>4600</v>
      </c>
      <c r="AJ3916">
        <v>0</v>
      </c>
      <c r="AK3916" s="5">
        <v>0</v>
      </c>
      <c r="AL3916" s="5">
        <v>1897.98</v>
      </c>
      <c r="AM3916" s="5">
        <v>33155.61</v>
      </c>
      <c r="AN3916">
        <v>4</v>
      </c>
      <c r="AO3916">
        <v>4</v>
      </c>
      <c r="AP3916" t="str">
        <f t="shared" si="554"/>
        <v>Yes</v>
      </c>
      <c r="AQ3916">
        <v>1</v>
      </c>
      <c r="AR3916" s="5">
        <f t="shared" si="555"/>
        <v>2004169.22</v>
      </c>
      <c r="AS3916" s="5">
        <f t="shared" si="556"/>
        <v>532720.03</v>
      </c>
      <c r="AT3916" t="s">
        <v>59</v>
      </c>
      <c r="AU3916" t="s">
        <v>6164</v>
      </c>
      <c r="AV3916" t="s">
        <v>6165</v>
      </c>
      <c r="AW3916" t="s">
        <v>6166</v>
      </c>
      <c r="AX3916" t="s">
        <v>6177</v>
      </c>
      <c r="AY3916">
        <v>53</v>
      </c>
      <c r="AZ3916">
        <v>0</v>
      </c>
      <c r="BA3916">
        <v>22</v>
      </c>
      <c r="BB3916" t="s">
        <v>6180</v>
      </c>
      <c r="BC3916">
        <v>0</v>
      </c>
      <c r="BD3916">
        <v>0</v>
      </c>
      <c r="BE3916" t="s">
        <v>6169</v>
      </c>
      <c r="BF3916" t="s">
        <v>6170</v>
      </c>
      <c r="BG3916">
        <v>0</v>
      </c>
      <c r="BH3916" t="s">
        <v>6171</v>
      </c>
      <c r="BI3916">
        <v>42</v>
      </c>
      <c r="BJ3916" t="s">
        <v>6172</v>
      </c>
      <c r="BK3916">
        <v>0</v>
      </c>
      <c r="BL3916">
        <v>63</v>
      </c>
      <c r="BM3916" s="3">
        <f t="shared" si="557"/>
        <v>0.82539682539682535</v>
      </c>
    </row>
    <row r="3917" spans="1:65">
      <c r="A3917" t="s">
        <v>4054</v>
      </c>
      <c r="B3917" s="2">
        <v>45895</v>
      </c>
      <c r="C3917" t="s">
        <v>3137</v>
      </c>
      <c r="D3917" t="s">
        <v>3639</v>
      </c>
      <c r="E3917">
        <v>8</v>
      </c>
      <c r="F3917" t="s">
        <v>49</v>
      </c>
      <c r="G3917" t="s">
        <v>79</v>
      </c>
      <c r="H3917" t="s">
        <v>106</v>
      </c>
      <c r="I3917" t="s">
        <v>74</v>
      </c>
      <c r="J3917" t="s">
        <v>81</v>
      </c>
      <c r="K3917" t="s">
        <v>66</v>
      </c>
      <c r="L3917" t="s">
        <v>67</v>
      </c>
      <c r="M3917" t="s">
        <v>68</v>
      </c>
      <c r="N3917" t="s">
        <v>57</v>
      </c>
      <c r="O3917" t="s">
        <v>82</v>
      </c>
      <c r="P3917">
        <v>28</v>
      </c>
      <c r="Q3917">
        <v>30</v>
      </c>
      <c r="R3917">
        <v>29</v>
      </c>
      <c r="S3917">
        <v>3</v>
      </c>
      <c r="T3917">
        <f t="shared" si="549"/>
        <v>26</v>
      </c>
      <c r="U3917">
        <v>26</v>
      </c>
      <c r="V3917">
        <f t="shared" si="550"/>
        <v>0</v>
      </c>
      <c r="W3917" s="3">
        <f t="shared" si="551"/>
        <v>0.10344827586206896</v>
      </c>
      <c r="X3917">
        <v>52</v>
      </c>
      <c r="Y3917" s="4">
        <v>3.1</v>
      </c>
      <c r="Z3917" s="4">
        <v>1.7</v>
      </c>
      <c r="AA3917" s="5">
        <v>72791.17</v>
      </c>
      <c r="AB3917" s="5">
        <f t="shared" si="552"/>
        <v>1892570.42</v>
      </c>
      <c r="AC3917" s="5">
        <v>49694.23</v>
      </c>
      <c r="AD3917" s="5">
        <f t="shared" si="553"/>
        <v>1441132.67</v>
      </c>
      <c r="AE3917" s="5">
        <v>88532.28</v>
      </c>
      <c r="AF3917" s="5">
        <v>27571.77</v>
      </c>
      <c r="AG3917" s="5">
        <v>13214.04</v>
      </c>
      <c r="AH3917" s="5">
        <v>2465</v>
      </c>
      <c r="AI3917" s="5">
        <v>23103.94</v>
      </c>
      <c r="AJ3917">
        <v>1</v>
      </c>
      <c r="AK3917" s="5">
        <v>23378.9</v>
      </c>
      <c r="AL3917" s="5">
        <v>0</v>
      </c>
      <c r="AM3917" s="5">
        <v>17805.830000000002</v>
      </c>
      <c r="AN3917">
        <v>4</v>
      </c>
      <c r="AO3917">
        <v>5</v>
      </c>
      <c r="AP3917" t="str">
        <f t="shared" si="554"/>
        <v>No</v>
      </c>
      <c r="AQ3917">
        <v>2</v>
      </c>
      <c r="AR3917" s="5">
        <f t="shared" si="555"/>
        <v>1637204.43</v>
      </c>
      <c r="AS3917" s="5">
        <f t="shared" si="556"/>
        <v>255365.99</v>
      </c>
      <c r="AT3917" t="s">
        <v>1641</v>
      </c>
      <c r="AU3917" t="s">
        <v>6189</v>
      </c>
      <c r="AV3917" t="s">
        <v>6201</v>
      </c>
      <c r="AW3917" t="s">
        <v>6175</v>
      </c>
      <c r="AX3917" t="s">
        <v>6202</v>
      </c>
      <c r="AY3917">
        <v>33</v>
      </c>
      <c r="AZ3917">
        <v>4</v>
      </c>
      <c r="BA3917">
        <v>0</v>
      </c>
      <c r="BB3917" t="s">
        <v>6168</v>
      </c>
      <c r="BC3917">
        <v>0</v>
      </c>
      <c r="BD3917">
        <v>1</v>
      </c>
      <c r="BE3917" t="s">
        <v>6188</v>
      </c>
      <c r="BF3917" t="s">
        <v>6212</v>
      </c>
      <c r="BG3917">
        <v>3</v>
      </c>
      <c r="BH3917" t="s">
        <v>6208</v>
      </c>
      <c r="BI3917">
        <v>123</v>
      </c>
      <c r="BJ3917" t="s">
        <v>6193</v>
      </c>
      <c r="BK3917">
        <v>0</v>
      </c>
      <c r="BL3917">
        <v>46</v>
      </c>
      <c r="BM3917" s="3">
        <f t="shared" si="557"/>
        <v>0.63043478260869568</v>
      </c>
    </row>
    <row r="3918" spans="1:65">
      <c r="A3918" t="s">
        <v>4055</v>
      </c>
      <c r="B3918" s="2">
        <v>45895</v>
      </c>
      <c r="C3918" t="s">
        <v>3137</v>
      </c>
      <c r="D3918" t="s">
        <v>3639</v>
      </c>
      <c r="E3918">
        <v>8</v>
      </c>
      <c r="F3918" t="s">
        <v>78</v>
      </c>
      <c r="G3918" t="s">
        <v>79</v>
      </c>
      <c r="H3918" t="s">
        <v>80</v>
      </c>
      <c r="I3918" t="s">
        <v>74</v>
      </c>
      <c r="J3918" t="s">
        <v>65</v>
      </c>
      <c r="K3918" t="s">
        <v>66</v>
      </c>
      <c r="L3918" t="s">
        <v>67</v>
      </c>
      <c r="M3918" t="s">
        <v>68</v>
      </c>
      <c r="N3918" t="s">
        <v>57</v>
      </c>
      <c r="O3918" t="s">
        <v>82</v>
      </c>
      <c r="P3918">
        <v>53</v>
      </c>
      <c r="Q3918">
        <v>54</v>
      </c>
      <c r="R3918">
        <v>51</v>
      </c>
      <c r="S3918">
        <v>4</v>
      </c>
      <c r="T3918">
        <f t="shared" si="549"/>
        <v>47</v>
      </c>
      <c r="U3918">
        <v>47</v>
      </c>
      <c r="V3918">
        <f t="shared" si="550"/>
        <v>0</v>
      </c>
      <c r="W3918" s="3">
        <f t="shared" si="551"/>
        <v>7.8431372549019607E-2</v>
      </c>
      <c r="X3918">
        <v>26</v>
      </c>
      <c r="Y3918" s="4">
        <v>4.9000000000000004</v>
      </c>
      <c r="Z3918" s="4">
        <v>1.2</v>
      </c>
      <c r="AA3918" s="5">
        <v>49045.14</v>
      </c>
      <c r="AB3918" s="5">
        <f t="shared" si="552"/>
        <v>2305121.58</v>
      </c>
      <c r="AC3918" s="5">
        <v>32409.57</v>
      </c>
      <c r="AD3918" s="5">
        <f t="shared" si="553"/>
        <v>1652888.07</v>
      </c>
      <c r="AE3918" s="5">
        <v>113787.91</v>
      </c>
      <c r="AF3918" s="5">
        <v>35157.99</v>
      </c>
      <c r="AG3918" s="5">
        <v>9330.34</v>
      </c>
      <c r="AH3918" s="5">
        <v>1740</v>
      </c>
      <c r="AI3918" s="5">
        <v>22516.52</v>
      </c>
      <c r="AJ3918">
        <v>2</v>
      </c>
      <c r="AK3918" s="5">
        <v>27403.82</v>
      </c>
      <c r="AL3918" s="5">
        <v>0</v>
      </c>
      <c r="AM3918" s="5">
        <v>34211.050000000003</v>
      </c>
      <c r="AN3918">
        <v>4</v>
      </c>
      <c r="AO3918">
        <v>5</v>
      </c>
      <c r="AP3918" t="str">
        <f t="shared" si="554"/>
        <v>No</v>
      </c>
      <c r="AQ3918">
        <v>3</v>
      </c>
      <c r="AR3918" s="5">
        <f t="shared" si="555"/>
        <v>1897035.7</v>
      </c>
      <c r="AS3918" s="5">
        <f t="shared" si="556"/>
        <v>408085.88</v>
      </c>
      <c r="AT3918" t="s">
        <v>1641</v>
      </c>
      <c r="AU3918" t="s">
        <v>6189</v>
      </c>
      <c r="AV3918" t="s">
        <v>6201</v>
      </c>
      <c r="AW3918" t="s">
        <v>6175</v>
      </c>
      <c r="AX3918" t="s">
        <v>6167</v>
      </c>
      <c r="AY3918">
        <v>55</v>
      </c>
      <c r="AZ3918">
        <v>0</v>
      </c>
      <c r="BA3918">
        <v>0</v>
      </c>
      <c r="BB3918" t="s">
        <v>6168</v>
      </c>
      <c r="BC3918">
        <v>0</v>
      </c>
      <c r="BD3918">
        <v>1</v>
      </c>
      <c r="BE3918" t="s">
        <v>6188</v>
      </c>
      <c r="BF3918" t="s">
        <v>6212</v>
      </c>
      <c r="BG3918">
        <v>0</v>
      </c>
      <c r="BH3918" t="s">
        <v>6171</v>
      </c>
      <c r="BI3918">
        <v>55</v>
      </c>
      <c r="BJ3918" t="s">
        <v>6187</v>
      </c>
      <c r="BK3918">
        <v>0</v>
      </c>
      <c r="BL3918">
        <v>60</v>
      </c>
      <c r="BM3918" s="3">
        <f t="shared" si="557"/>
        <v>0.85</v>
      </c>
    </row>
    <row r="3919" spans="1:65">
      <c r="A3919" t="s">
        <v>4056</v>
      </c>
      <c r="B3919" s="2">
        <v>45895</v>
      </c>
      <c r="C3919" t="s">
        <v>3137</v>
      </c>
      <c r="D3919" t="s">
        <v>3639</v>
      </c>
      <c r="E3919">
        <v>8</v>
      </c>
      <c r="F3919" t="s">
        <v>78</v>
      </c>
      <c r="G3919" t="s">
        <v>79</v>
      </c>
      <c r="H3919" t="s">
        <v>80</v>
      </c>
      <c r="I3919" t="s">
        <v>52</v>
      </c>
      <c r="J3919" t="s">
        <v>53</v>
      </c>
      <c r="K3919" t="s">
        <v>75</v>
      </c>
      <c r="L3919" t="s">
        <v>87</v>
      </c>
      <c r="M3919" t="s">
        <v>68</v>
      </c>
      <c r="N3919" t="s">
        <v>69</v>
      </c>
      <c r="O3919" t="s">
        <v>82</v>
      </c>
      <c r="P3919">
        <v>69</v>
      </c>
      <c r="Q3919">
        <v>74</v>
      </c>
      <c r="R3919">
        <v>70</v>
      </c>
      <c r="S3919">
        <v>3</v>
      </c>
      <c r="T3919">
        <f t="shared" si="549"/>
        <v>67</v>
      </c>
      <c r="U3919">
        <v>66</v>
      </c>
      <c r="V3919">
        <f t="shared" si="550"/>
        <v>1</v>
      </c>
      <c r="W3919" s="3">
        <f t="shared" si="551"/>
        <v>4.2857142857142858E-2</v>
      </c>
      <c r="X3919">
        <v>51</v>
      </c>
      <c r="Y3919" s="4">
        <v>1.8</v>
      </c>
      <c r="Z3919" s="4">
        <v>1.5</v>
      </c>
      <c r="AA3919" s="5">
        <v>35580.25</v>
      </c>
      <c r="AB3919" s="5">
        <f t="shared" si="552"/>
        <v>2348296.5</v>
      </c>
      <c r="AC3919" s="5">
        <v>23189.51</v>
      </c>
      <c r="AD3919" s="5">
        <f t="shared" si="553"/>
        <v>1623265.7</v>
      </c>
      <c r="AE3919" s="5">
        <v>124958.47</v>
      </c>
      <c r="AF3919" s="5">
        <v>33717.43</v>
      </c>
      <c r="AG3919" s="5">
        <v>11857.35</v>
      </c>
      <c r="AH3919" s="5">
        <v>2175</v>
      </c>
      <c r="AI3919" s="5">
        <v>9600</v>
      </c>
      <c r="AJ3919">
        <v>1</v>
      </c>
      <c r="AK3919" s="5">
        <v>9137.5300000000007</v>
      </c>
      <c r="AL3919" s="5">
        <v>669.73</v>
      </c>
      <c r="AM3919" s="5">
        <v>45212.89</v>
      </c>
      <c r="AN3919">
        <v>4</v>
      </c>
      <c r="AO3919">
        <v>4</v>
      </c>
      <c r="AP3919" t="str">
        <f t="shared" si="554"/>
        <v>Yes</v>
      </c>
      <c r="AQ3919">
        <v>2</v>
      </c>
      <c r="AR3919" s="5">
        <f t="shared" si="555"/>
        <v>1860594.1</v>
      </c>
      <c r="AS3919" s="5">
        <f t="shared" si="556"/>
        <v>487702.4</v>
      </c>
      <c r="AT3919" t="s">
        <v>116</v>
      </c>
      <c r="AU3919" t="s">
        <v>6189</v>
      </c>
      <c r="AV3919" t="s">
        <v>6190</v>
      </c>
      <c r="AW3919" t="s">
        <v>6183</v>
      </c>
      <c r="AX3919" t="s">
        <v>6202</v>
      </c>
      <c r="AY3919">
        <v>71</v>
      </c>
      <c r="AZ3919">
        <v>0</v>
      </c>
      <c r="BA3919">
        <v>13</v>
      </c>
      <c r="BB3919" t="s">
        <v>6191</v>
      </c>
      <c r="BC3919">
        <v>0</v>
      </c>
      <c r="BD3919">
        <v>0</v>
      </c>
      <c r="BE3919" t="s">
        <v>6169</v>
      </c>
      <c r="BF3919" t="s">
        <v>6176</v>
      </c>
      <c r="BG3919">
        <v>1</v>
      </c>
      <c r="BH3919" t="s">
        <v>6192</v>
      </c>
      <c r="BI3919">
        <v>66</v>
      </c>
      <c r="BJ3919" t="s">
        <v>6187</v>
      </c>
      <c r="BK3919">
        <v>0</v>
      </c>
      <c r="BL3919">
        <v>79</v>
      </c>
      <c r="BM3919" s="3">
        <f t="shared" si="557"/>
        <v>0.88607594936708856</v>
      </c>
    </row>
    <row r="3920" spans="1:65">
      <c r="A3920" t="s">
        <v>4057</v>
      </c>
      <c r="B3920" s="2">
        <v>45895</v>
      </c>
      <c r="C3920" t="s">
        <v>3137</v>
      </c>
      <c r="D3920" t="s">
        <v>3639</v>
      </c>
      <c r="E3920">
        <v>8</v>
      </c>
      <c r="F3920" t="s">
        <v>72</v>
      </c>
      <c r="G3920" t="s">
        <v>50</v>
      </c>
      <c r="H3920" t="s">
        <v>138</v>
      </c>
      <c r="I3920" t="s">
        <v>64</v>
      </c>
      <c r="J3920" t="s">
        <v>53</v>
      </c>
      <c r="K3920" t="s">
        <v>75</v>
      </c>
      <c r="L3920" t="s">
        <v>92</v>
      </c>
      <c r="M3920" t="s">
        <v>56</v>
      </c>
      <c r="N3920" t="s">
        <v>94</v>
      </c>
      <c r="O3920" t="s">
        <v>120</v>
      </c>
      <c r="P3920">
        <v>57</v>
      </c>
      <c r="Q3920">
        <v>60</v>
      </c>
      <c r="R3920">
        <v>62</v>
      </c>
      <c r="S3920">
        <v>1</v>
      </c>
      <c r="T3920">
        <f t="shared" si="549"/>
        <v>61</v>
      </c>
      <c r="U3920">
        <v>57</v>
      </c>
      <c r="V3920">
        <f t="shared" si="550"/>
        <v>4</v>
      </c>
      <c r="W3920" s="3">
        <f t="shared" si="551"/>
        <v>1.6129032258064516E-2</v>
      </c>
      <c r="X3920">
        <v>20</v>
      </c>
      <c r="Y3920" s="4">
        <v>1.5</v>
      </c>
      <c r="Z3920" s="4">
        <v>1.3</v>
      </c>
      <c r="AA3920" s="5">
        <v>36209.300000000003</v>
      </c>
      <c r="AB3920" s="5">
        <f t="shared" si="552"/>
        <v>2063930.1</v>
      </c>
      <c r="AC3920" s="5">
        <v>23639.52</v>
      </c>
      <c r="AD3920" s="5">
        <f t="shared" si="553"/>
        <v>1465650.24</v>
      </c>
      <c r="AE3920" s="5">
        <v>103693.68</v>
      </c>
      <c r="AF3920" s="5">
        <v>27615.29</v>
      </c>
      <c r="AG3920" s="5">
        <v>8644.19</v>
      </c>
      <c r="AH3920" s="5">
        <v>1885</v>
      </c>
      <c r="AI3920" s="5">
        <v>3200</v>
      </c>
      <c r="AJ3920">
        <v>0</v>
      </c>
      <c r="AK3920" s="5">
        <v>0</v>
      </c>
      <c r="AL3920" s="5">
        <v>2564.19</v>
      </c>
      <c r="AM3920" s="5">
        <v>39415.99</v>
      </c>
      <c r="AN3920">
        <v>4</v>
      </c>
      <c r="AO3920">
        <v>3</v>
      </c>
      <c r="AP3920" t="str">
        <f t="shared" si="554"/>
        <v>Yes</v>
      </c>
      <c r="AQ3920">
        <v>0</v>
      </c>
      <c r="AR3920" s="5">
        <f t="shared" si="555"/>
        <v>1652668.58</v>
      </c>
      <c r="AS3920" s="5">
        <f t="shared" si="556"/>
        <v>411261.52</v>
      </c>
      <c r="AT3920" t="s">
        <v>59</v>
      </c>
      <c r="AU3920" t="s">
        <v>6164</v>
      </c>
      <c r="AV3920" t="s">
        <v>6165</v>
      </c>
      <c r="AW3920" t="s">
        <v>6166</v>
      </c>
      <c r="AX3920" t="s">
        <v>6184</v>
      </c>
      <c r="AY3920">
        <v>58</v>
      </c>
      <c r="AZ3920">
        <v>0</v>
      </c>
      <c r="BA3920">
        <v>28</v>
      </c>
      <c r="BB3920" t="s">
        <v>6180</v>
      </c>
      <c r="BC3920">
        <v>0</v>
      </c>
      <c r="BD3920">
        <v>0</v>
      </c>
      <c r="BE3920" t="s">
        <v>6169</v>
      </c>
      <c r="BF3920" t="s">
        <v>6170</v>
      </c>
      <c r="BG3920">
        <v>0</v>
      </c>
      <c r="BH3920" t="s">
        <v>6171</v>
      </c>
      <c r="BI3920">
        <v>52</v>
      </c>
      <c r="BJ3920" t="s">
        <v>6187</v>
      </c>
      <c r="BK3920">
        <v>0</v>
      </c>
      <c r="BL3920">
        <v>70</v>
      </c>
      <c r="BM3920" s="3">
        <f t="shared" si="557"/>
        <v>0.88571428571428568</v>
      </c>
    </row>
    <row r="3921" spans="1:65">
      <c r="A3921" t="s">
        <v>4058</v>
      </c>
      <c r="B3921" s="2">
        <v>45896</v>
      </c>
      <c r="C3921" t="s">
        <v>3137</v>
      </c>
      <c r="D3921" t="s">
        <v>3639</v>
      </c>
      <c r="E3921">
        <v>8</v>
      </c>
      <c r="F3921" t="s">
        <v>61</v>
      </c>
      <c r="G3921" t="s">
        <v>62</v>
      </c>
      <c r="H3921" t="s">
        <v>104</v>
      </c>
      <c r="I3921" t="s">
        <v>64</v>
      </c>
      <c r="J3921" t="s">
        <v>65</v>
      </c>
      <c r="K3921" t="s">
        <v>75</v>
      </c>
      <c r="L3921" t="s">
        <v>92</v>
      </c>
      <c r="M3921" t="s">
        <v>56</v>
      </c>
      <c r="N3921" t="s">
        <v>109</v>
      </c>
      <c r="O3921" t="s">
        <v>120</v>
      </c>
      <c r="P3921">
        <v>56</v>
      </c>
      <c r="Q3921">
        <v>56</v>
      </c>
      <c r="R3921">
        <v>53</v>
      </c>
      <c r="S3921">
        <v>1</v>
      </c>
      <c r="T3921">
        <f t="shared" si="549"/>
        <v>52</v>
      </c>
      <c r="U3921">
        <v>52</v>
      </c>
      <c r="V3921">
        <f t="shared" si="550"/>
        <v>0</v>
      </c>
      <c r="W3921" s="3">
        <f t="shared" si="551"/>
        <v>1.8867924528301886E-2</v>
      </c>
      <c r="X3921">
        <v>41</v>
      </c>
      <c r="Y3921" s="4">
        <v>3.1</v>
      </c>
      <c r="Z3921" s="4">
        <v>1.5</v>
      </c>
      <c r="AA3921" s="5">
        <v>51952.07</v>
      </c>
      <c r="AB3921" s="5">
        <f t="shared" si="552"/>
        <v>2701507.64</v>
      </c>
      <c r="AC3921" s="5">
        <v>35058.32</v>
      </c>
      <c r="AD3921" s="5">
        <f t="shared" si="553"/>
        <v>1858090.96</v>
      </c>
      <c r="AE3921" s="5">
        <v>113142.3</v>
      </c>
      <c r="AF3921" s="5">
        <v>32966.21</v>
      </c>
      <c r="AG3921" s="5">
        <v>11224.75</v>
      </c>
      <c r="AH3921" s="5">
        <v>2175</v>
      </c>
      <c r="AI3921" s="5">
        <v>4600</v>
      </c>
      <c r="AJ3921">
        <v>3</v>
      </c>
      <c r="AK3921" s="5">
        <v>41838.35</v>
      </c>
      <c r="AL3921" s="5">
        <v>0</v>
      </c>
      <c r="AM3921" s="5">
        <v>77951.69</v>
      </c>
      <c r="AN3921">
        <v>8</v>
      </c>
      <c r="AO3921">
        <v>10</v>
      </c>
      <c r="AP3921" t="str">
        <f t="shared" si="554"/>
        <v>No</v>
      </c>
      <c r="AQ3921">
        <v>4</v>
      </c>
      <c r="AR3921" s="5">
        <f t="shared" si="555"/>
        <v>2141989.2599999998</v>
      </c>
      <c r="AS3921" s="5">
        <f t="shared" si="556"/>
        <v>559518.38</v>
      </c>
      <c r="AT3921" t="s">
        <v>59</v>
      </c>
      <c r="AU3921" t="s">
        <v>6181</v>
      </c>
      <c r="AV3921" t="s">
        <v>6182</v>
      </c>
      <c r="AW3921" t="s">
        <v>6213</v>
      </c>
      <c r="AX3921" t="s">
        <v>6167</v>
      </c>
      <c r="AY3921">
        <v>58</v>
      </c>
      <c r="AZ3921">
        <v>0</v>
      </c>
      <c r="BA3921">
        <v>0</v>
      </c>
      <c r="BB3921" t="s">
        <v>6168</v>
      </c>
      <c r="BC3921">
        <v>2</v>
      </c>
      <c r="BD3921">
        <v>0</v>
      </c>
      <c r="BE3921" t="s">
        <v>6178</v>
      </c>
      <c r="BF3921" t="s">
        <v>6214</v>
      </c>
      <c r="BG3921">
        <v>1</v>
      </c>
      <c r="BH3921" t="s">
        <v>6179</v>
      </c>
      <c r="BI3921">
        <v>22</v>
      </c>
      <c r="BJ3921" t="s">
        <v>6172</v>
      </c>
      <c r="BK3921">
        <v>0</v>
      </c>
      <c r="BL3921">
        <v>60</v>
      </c>
      <c r="BM3921" s="3">
        <f t="shared" si="557"/>
        <v>0.8833333333333333</v>
      </c>
    </row>
    <row r="3922" spans="1:65">
      <c r="A3922" t="s">
        <v>4059</v>
      </c>
      <c r="B3922" s="2">
        <v>45896</v>
      </c>
      <c r="C3922" t="s">
        <v>3137</v>
      </c>
      <c r="D3922" t="s">
        <v>3639</v>
      </c>
      <c r="E3922">
        <v>8</v>
      </c>
      <c r="F3922" t="s">
        <v>78</v>
      </c>
      <c r="G3922" t="s">
        <v>62</v>
      </c>
      <c r="H3922" t="s">
        <v>153</v>
      </c>
      <c r="I3922" t="s">
        <v>74</v>
      </c>
      <c r="J3922" t="s">
        <v>53</v>
      </c>
      <c r="K3922" t="s">
        <v>75</v>
      </c>
      <c r="L3922" t="s">
        <v>55</v>
      </c>
      <c r="M3922" t="s">
        <v>56</v>
      </c>
      <c r="N3922" t="s">
        <v>69</v>
      </c>
      <c r="O3922" t="s">
        <v>120</v>
      </c>
      <c r="P3922">
        <v>42</v>
      </c>
      <c r="Q3922">
        <v>43</v>
      </c>
      <c r="R3922">
        <v>40</v>
      </c>
      <c r="S3922">
        <v>1</v>
      </c>
      <c r="T3922">
        <f t="shared" si="549"/>
        <v>39</v>
      </c>
      <c r="U3922">
        <v>39</v>
      </c>
      <c r="V3922">
        <f t="shared" si="550"/>
        <v>0</v>
      </c>
      <c r="W3922" s="3">
        <f t="shared" si="551"/>
        <v>2.5000000000000001E-2</v>
      </c>
      <c r="X3922">
        <v>23</v>
      </c>
      <c r="Y3922" s="4">
        <v>2.2999999999999998</v>
      </c>
      <c r="Z3922" s="4">
        <v>0.7</v>
      </c>
      <c r="AA3922" s="5">
        <v>35759.97</v>
      </c>
      <c r="AB3922" s="5">
        <f t="shared" si="552"/>
        <v>1394638.83</v>
      </c>
      <c r="AC3922" s="5">
        <v>23546.12</v>
      </c>
      <c r="AD3922" s="5">
        <f t="shared" si="553"/>
        <v>941844.8</v>
      </c>
      <c r="AE3922" s="5">
        <v>68162.31</v>
      </c>
      <c r="AF3922" s="5">
        <v>19543.439999999999</v>
      </c>
      <c r="AG3922" s="5">
        <v>9438.7099999999991</v>
      </c>
      <c r="AH3922" s="5">
        <v>1015</v>
      </c>
      <c r="AI3922" s="5">
        <v>3200</v>
      </c>
      <c r="AJ3922">
        <v>0</v>
      </c>
      <c r="AK3922" s="5">
        <v>0</v>
      </c>
      <c r="AL3922" s="5">
        <v>0</v>
      </c>
      <c r="AM3922" s="5">
        <v>24619.5</v>
      </c>
      <c r="AN3922">
        <v>4</v>
      </c>
      <c r="AO3922">
        <v>4</v>
      </c>
      <c r="AP3922" t="str">
        <f t="shared" si="554"/>
        <v>Yes</v>
      </c>
      <c r="AQ3922">
        <v>0</v>
      </c>
      <c r="AR3922" s="5">
        <f t="shared" si="555"/>
        <v>1067823.76</v>
      </c>
      <c r="AS3922" s="5">
        <f t="shared" si="556"/>
        <v>326815.07</v>
      </c>
      <c r="AT3922" t="s">
        <v>59</v>
      </c>
      <c r="AU3922" t="s">
        <v>6164</v>
      </c>
      <c r="AV3922" t="s">
        <v>6165</v>
      </c>
      <c r="AW3922" t="s">
        <v>6166</v>
      </c>
      <c r="AX3922" t="s">
        <v>6167</v>
      </c>
      <c r="AY3922">
        <v>45</v>
      </c>
      <c r="AZ3922">
        <v>0</v>
      </c>
      <c r="BA3922">
        <v>0</v>
      </c>
      <c r="BB3922" t="s">
        <v>6168</v>
      </c>
      <c r="BC3922">
        <v>0</v>
      </c>
      <c r="BD3922">
        <v>0</v>
      </c>
      <c r="BE3922" t="s">
        <v>6169</v>
      </c>
      <c r="BF3922" t="s">
        <v>6170</v>
      </c>
      <c r="BG3922">
        <v>1</v>
      </c>
      <c r="BH3922" t="s">
        <v>6186</v>
      </c>
      <c r="BI3922">
        <v>30</v>
      </c>
      <c r="BJ3922" t="s">
        <v>6172</v>
      </c>
      <c r="BK3922">
        <v>0</v>
      </c>
      <c r="BL3922">
        <v>71</v>
      </c>
      <c r="BM3922" s="3">
        <f t="shared" si="557"/>
        <v>0.56338028169014087</v>
      </c>
    </row>
    <row r="3923" spans="1:65">
      <c r="A3923" t="s">
        <v>4060</v>
      </c>
      <c r="B3923" s="2">
        <v>45896</v>
      </c>
      <c r="C3923" t="s">
        <v>3137</v>
      </c>
      <c r="D3923" t="s">
        <v>3639</v>
      </c>
      <c r="E3923">
        <v>8</v>
      </c>
      <c r="F3923" t="s">
        <v>61</v>
      </c>
      <c r="G3923" t="s">
        <v>62</v>
      </c>
      <c r="H3923" t="s">
        <v>63</v>
      </c>
      <c r="I3923" t="s">
        <v>74</v>
      </c>
      <c r="J3923" t="s">
        <v>81</v>
      </c>
      <c r="K3923" t="s">
        <v>66</v>
      </c>
      <c r="L3923" t="s">
        <v>87</v>
      </c>
      <c r="M3923" t="s">
        <v>56</v>
      </c>
      <c r="N3923" t="s">
        <v>76</v>
      </c>
      <c r="O3923" t="s">
        <v>82</v>
      </c>
      <c r="P3923">
        <v>38</v>
      </c>
      <c r="Q3923">
        <v>39</v>
      </c>
      <c r="R3923">
        <v>38</v>
      </c>
      <c r="S3923">
        <v>1</v>
      </c>
      <c r="T3923">
        <f t="shared" si="549"/>
        <v>37</v>
      </c>
      <c r="U3923">
        <v>36</v>
      </c>
      <c r="V3923">
        <f t="shared" si="550"/>
        <v>1</v>
      </c>
      <c r="W3923" s="3">
        <f t="shared" si="551"/>
        <v>2.6315789473684209E-2</v>
      </c>
      <c r="X3923">
        <v>35</v>
      </c>
      <c r="Y3923" s="4">
        <v>0.4</v>
      </c>
      <c r="Z3923" s="4">
        <v>0.9</v>
      </c>
      <c r="AA3923" s="5">
        <v>73793.11</v>
      </c>
      <c r="AB3923" s="5">
        <f t="shared" si="552"/>
        <v>2656551.96</v>
      </c>
      <c r="AC3923" s="5">
        <v>54314.29</v>
      </c>
      <c r="AD3923" s="5">
        <f t="shared" si="553"/>
        <v>2063943.02</v>
      </c>
      <c r="AE3923" s="5">
        <v>114966.88</v>
      </c>
      <c r="AF3923" s="5">
        <v>33782.43</v>
      </c>
      <c r="AG3923" s="5">
        <v>9554.3700000000008</v>
      </c>
      <c r="AH3923" s="5">
        <v>1305</v>
      </c>
      <c r="AI3923" s="5">
        <v>6800</v>
      </c>
      <c r="AJ3923">
        <v>0</v>
      </c>
      <c r="AK3923" s="5">
        <v>0</v>
      </c>
      <c r="AL3923" s="5">
        <v>1542.76</v>
      </c>
      <c r="AM3923" s="5">
        <v>25456.16</v>
      </c>
      <c r="AN3923">
        <v>4</v>
      </c>
      <c r="AO3923">
        <v>5</v>
      </c>
      <c r="AP3923" t="str">
        <f t="shared" si="554"/>
        <v>No</v>
      </c>
      <c r="AQ3923">
        <v>1</v>
      </c>
      <c r="AR3923" s="5">
        <f t="shared" si="555"/>
        <v>2257350.62</v>
      </c>
      <c r="AS3923" s="5">
        <f t="shared" si="556"/>
        <v>399201.34</v>
      </c>
      <c r="AT3923" t="s">
        <v>59</v>
      </c>
      <c r="AU3923" t="s">
        <v>6164</v>
      </c>
      <c r="AV3923" t="s">
        <v>6165</v>
      </c>
      <c r="AW3923" t="s">
        <v>6166</v>
      </c>
      <c r="AX3923" t="s">
        <v>6167</v>
      </c>
      <c r="AY3923">
        <v>39</v>
      </c>
      <c r="AZ3923">
        <v>0</v>
      </c>
      <c r="BA3923">
        <v>14</v>
      </c>
      <c r="BB3923" t="s">
        <v>6198</v>
      </c>
      <c r="BC3923">
        <v>0</v>
      </c>
      <c r="BD3923">
        <v>1</v>
      </c>
      <c r="BE3923" t="s">
        <v>6188</v>
      </c>
      <c r="BF3923" t="s">
        <v>6170</v>
      </c>
      <c r="BG3923">
        <v>0</v>
      </c>
      <c r="BH3923" t="s">
        <v>6171</v>
      </c>
      <c r="BI3923">
        <v>31</v>
      </c>
      <c r="BJ3923" t="s">
        <v>6172</v>
      </c>
      <c r="BK3923">
        <v>0</v>
      </c>
      <c r="BL3923">
        <v>50</v>
      </c>
      <c r="BM3923" s="3">
        <f t="shared" si="557"/>
        <v>0.76</v>
      </c>
    </row>
    <row r="3924" spans="1:65">
      <c r="A3924" t="s">
        <v>4061</v>
      </c>
      <c r="B3924" s="2">
        <v>45896</v>
      </c>
      <c r="C3924" t="s">
        <v>3137</v>
      </c>
      <c r="D3924" t="s">
        <v>3639</v>
      </c>
      <c r="E3924">
        <v>8</v>
      </c>
      <c r="F3924" t="s">
        <v>61</v>
      </c>
      <c r="G3924" t="s">
        <v>62</v>
      </c>
      <c r="H3924" t="s">
        <v>96</v>
      </c>
      <c r="I3924" t="s">
        <v>52</v>
      </c>
      <c r="J3924" t="s">
        <v>65</v>
      </c>
      <c r="K3924" t="s">
        <v>54</v>
      </c>
      <c r="L3924" t="s">
        <v>87</v>
      </c>
      <c r="M3924" t="s">
        <v>68</v>
      </c>
      <c r="N3924" t="s">
        <v>69</v>
      </c>
      <c r="O3924" t="s">
        <v>58</v>
      </c>
      <c r="P3924">
        <v>44</v>
      </c>
      <c r="Q3924">
        <v>44</v>
      </c>
      <c r="R3924">
        <v>45</v>
      </c>
      <c r="S3924">
        <v>2</v>
      </c>
      <c r="T3924">
        <f t="shared" si="549"/>
        <v>43</v>
      </c>
      <c r="U3924">
        <v>42</v>
      </c>
      <c r="V3924">
        <f t="shared" si="550"/>
        <v>1</v>
      </c>
      <c r="W3924" s="3">
        <f t="shared" si="551"/>
        <v>4.4444444444444446E-2</v>
      </c>
      <c r="X3924">
        <v>34</v>
      </c>
      <c r="Y3924" s="4">
        <v>1.2</v>
      </c>
      <c r="Z3924" s="4">
        <v>1.4</v>
      </c>
      <c r="AA3924" s="5">
        <v>55929.78</v>
      </c>
      <c r="AB3924" s="5">
        <f t="shared" si="552"/>
        <v>2349050.7599999998</v>
      </c>
      <c r="AC3924" s="5">
        <v>34266.769999999997</v>
      </c>
      <c r="AD3924" s="5">
        <f t="shared" si="553"/>
        <v>1542004.65</v>
      </c>
      <c r="AE3924" s="5">
        <v>103481.92</v>
      </c>
      <c r="AF3924" s="5">
        <v>28603.15</v>
      </c>
      <c r="AG3924" s="5">
        <v>10747.22</v>
      </c>
      <c r="AH3924" s="5">
        <v>2030</v>
      </c>
      <c r="AI3924" s="5">
        <v>9200</v>
      </c>
      <c r="AJ3924">
        <v>1</v>
      </c>
      <c r="AK3924" s="5">
        <v>13161.46</v>
      </c>
      <c r="AL3924" s="5">
        <v>942.2</v>
      </c>
      <c r="AM3924" s="5">
        <v>27505.54</v>
      </c>
      <c r="AN3924">
        <v>4</v>
      </c>
      <c r="AO3924">
        <v>3</v>
      </c>
      <c r="AP3924" t="str">
        <f t="shared" si="554"/>
        <v>Yes</v>
      </c>
      <c r="AQ3924">
        <v>2</v>
      </c>
      <c r="AR3924" s="5">
        <f t="shared" si="555"/>
        <v>1737676.14</v>
      </c>
      <c r="AS3924" s="5">
        <f t="shared" si="556"/>
        <v>611374.62</v>
      </c>
      <c r="AT3924" t="s">
        <v>59</v>
      </c>
      <c r="AU3924" t="s">
        <v>6194</v>
      </c>
      <c r="AV3924" t="s">
        <v>6195</v>
      </c>
      <c r="AW3924" t="s">
        <v>6183</v>
      </c>
      <c r="AX3924" t="s">
        <v>6184</v>
      </c>
      <c r="AY3924">
        <v>44</v>
      </c>
      <c r="AZ3924">
        <v>0</v>
      </c>
      <c r="BA3924">
        <v>10</v>
      </c>
      <c r="BB3924" t="s">
        <v>6198</v>
      </c>
      <c r="BC3924">
        <v>0</v>
      </c>
      <c r="BD3924">
        <v>0</v>
      </c>
      <c r="BE3924" t="s">
        <v>6169</v>
      </c>
      <c r="BF3924" t="s">
        <v>6176</v>
      </c>
      <c r="BG3924">
        <v>1</v>
      </c>
      <c r="BH3924" t="s">
        <v>6179</v>
      </c>
      <c r="BI3924">
        <v>23</v>
      </c>
      <c r="BJ3924" t="s">
        <v>6172</v>
      </c>
      <c r="BK3924">
        <v>0</v>
      </c>
      <c r="BL3924">
        <v>60</v>
      </c>
      <c r="BM3924" s="3">
        <f t="shared" si="557"/>
        <v>0.75</v>
      </c>
    </row>
    <row r="3925" spans="1:65">
      <c r="A3925" t="s">
        <v>4062</v>
      </c>
      <c r="B3925" s="2">
        <v>45896</v>
      </c>
      <c r="C3925" t="s">
        <v>3137</v>
      </c>
      <c r="D3925" t="s">
        <v>3639</v>
      </c>
      <c r="E3925">
        <v>8</v>
      </c>
      <c r="F3925" t="s">
        <v>49</v>
      </c>
      <c r="G3925" t="s">
        <v>62</v>
      </c>
      <c r="H3925" t="s">
        <v>141</v>
      </c>
      <c r="I3925" t="s">
        <v>52</v>
      </c>
      <c r="J3925" t="s">
        <v>81</v>
      </c>
      <c r="K3925" t="s">
        <v>66</v>
      </c>
      <c r="L3925" t="s">
        <v>67</v>
      </c>
      <c r="M3925" t="s">
        <v>68</v>
      </c>
      <c r="N3925" t="s">
        <v>94</v>
      </c>
      <c r="O3925" t="s">
        <v>120</v>
      </c>
      <c r="P3925">
        <v>32</v>
      </c>
      <c r="Q3925">
        <v>32</v>
      </c>
      <c r="R3925">
        <v>31</v>
      </c>
      <c r="S3925">
        <v>3</v>
      </c>
      <c r="T3925">
        <f t="shared" si="549"/>
        <v>28</v>
      </c>
      <c r="U3925">
        <v>28</v>
      </c>
      <c r="V3925">
        <f t="shared" si="550"/>
        <v>0</v>
      </c>
      <c r="W3925" s="3">
        <f t="shared" si="551"/>
        <v>9.6774193548387094E-2</v>
      </c>
      <c r="X3925">
        <v>35</v>
      </c>
      <c r="Y3925" s="4">
        <v>3.1</v>
      </c>
      <c r="Z3925" s="4">
        <v>1.3</v>
      </c>
      <c r="AA3925" s="5">
        <v>73068.070000000007</v>
      </c>
      <c r="AB3925" s="5">
        <f t="shared" si="552"/>
        <v>2045905.96</v>
      </c>
      <c r="AC3925" s="5">
        <v>49260.4</v>
      </c>
      <c r="AD3925" s="5">
        <f t="shared" si="553"/>
        <v>1527072.4</v>
      </c>
      <c r="AE3925" s="5">
        <v>100649.87</v>
      </c>
      <c r="AF3925" s="5">
        <v>28423.919999999998</v>
      </c>
      <c r="AG3925" s="5">
        <v>9525.8700000000008</v>
      </c>
      <c r="AH3925" s="5">
        <v>1885</v>
      </c>
      <c r="AI3925" s="5">
        <v>23147.3</v>
      </c>
      <c r="AJ3925">
        <v>1</v>
      </c>
      <c r="AK3925" s="5">
        <v>22128.400000000001</v>
      </c>
      <c r="AL3925" s="5">
        <v>0</v>
      </c>
      <c r="AM3925" s="5">
        <v>18283.12</v>
      </c>
      <c r="AN3925">
        <v>4</v>
      </c>
      <c r="AO3925">
        <v>4</v>
      </c>
      <c r="AP3925" t="str">
        <f t="shared" si="554"/>
        <v>Yes</v>
      </c>
      <c r="AQ3925">
        <v>1</v>
      </c>
      <c r="AR3925" s="5">
        <f t="shared" si="555"/>
        <v>1731115.88</v>
      </c>
      <c r="AS3925" s="5">
        <f t="shared" si="556"/>
        <v>314790.08</v>
      </c>
      <c r="AT3925" t="s">
        <v>1641</v>
      </c>
      <c r="AU3925" t="s">
        <v>6173</v>
      </c>
      <c r="AV3925" t="s">
        <v>6174</v>
      </c>
      <c r="AW3925" t="s">
        <v>6175</v>
      </c>
      <c r="AX3925" t="s">
        <v>6202</v>
      </c>
      <c r="AY3925">
        <v>34</v>
      </c>
      <c r="AZ3925">
        <v>1</v>
      </c>
      <c r="BA3925">
        <v>0</v>
      </c>
      <c r="BB3925" t="s">
        <v>6168</v>
      </c>
      <c r="BC3925">
        <v>0</v>
      </c>
      <c r="BD3925">
        <v>0</v>
      </c>
      <c r="BE3925" t="s">
        <v>6169</v>
      </c>
      <c r="BF3925" t="s">
        <v>6212</v>
      </c>
      <c r="BG3925">
        <v>0</v>
      </c>
      <c r="BH3925" t="s">
        <v>6171</v>
      </c>
      <c r="BI3925">
        <v>58</v>
      </c>
      <c r="BJ3925" t="s">
        <v>6187</v>
      </c>
      <c r="BK3925">
        <v>0</v>
      </c>
      <c r="BL3925">
        <v>51</v>
      </c>
      <c r="BM3925" s="3">
        <f t="shared" si="557"/>
        <v>0.60784313725490191</v>
      </c>
    </row>
    <row r="3926" spans="1:65">
      <c r="A3926" t="s">
        <v>4063</v>
      </c>
      <c r="B3926" s="2">
        <v>45896</v>
      </c>
      <c r="C3926" t="s">
        <v>3137</v>
      </c>
      <c r="D3926" t="s">
        <v>3639</v>
      </c>
      <c r="E3926">
        <v>8</v>
      </c>
      <c r="F3926" t="s">
        <v>49</v>
      </c>
      <c r="G3926" t="s">
        <v>62</v>
      </c>
      <c r="H3926" t="s">
        <v>125</v>
      </c>
      <c r="I3926" t="s">
        <v>64</v>
      </c>
      <c r="J3926" t="s">
        <v>81</v>
      </c>
      <c r="K3926" t="s">
        <v>66</v>
      </c>
      <c r="L3926" t="s">
        <v>67</v>
      </c>
      <c r="M3926" t="s">
        <v>68</v>
      </c>
      <c r="N3926" t="s">
        <v>69</v>
      </c>
      <c r="O3926" t="s">
        <v>58</v>
      </c>
      <c r="P3926">
        <v>38</v>
      </c>
      <c r="Q3926">
        <v>39</v>
      </c>
      <c r="R3926">
        <v>38</v>
      </c>
      <c r="S3926">
        <v>3</v>
      </c>
      <c r="T3926">
        <f t="shared" si="549"/>
        <v>35</v>
      </c>
      <c r="U3926">
        <v>35</v>
      </c>
      <c r="V3926">
        <f t="shared" si="550"/>
        <v>0</v>
      </c>
      <c r="W3926" s="3">
        <f t="shared" si="551"/>
        <v>7.8947368421052627E-2</v>
      </c>
      <c r="X3926">
        <v>26</v>
      </c>
      <c r="Y3926" s="4">
        <v>6.1</v>
      </c>
      <c r="Z3926" s="4">
        <v>1.7</v>
      </c>
      <c r="AA3926" s="5">
        <v>74010.81</v>
      </c>
      <c r="AB3926" s="5">
        <f t="shared" si="552"/>
        <v>2590378.35</v>
      </c>
      <c r="AC3926" s="5">
        <v>49487.43</v>
      </c>
      <c r="AD3926" s="5">
        <f t="shared" si="553"/>
        <v>1880522.34</v>
      </c>
      <c r="AE3926" s="5">
        <v>111298.51</v>
      </c>
      <c r="AF3926" s="5">
        <v>32853.629999999997</v>
      </c>
      <c r="AG3926" s="5">
        <v>9421.61</v>
      </c>
      <c r="AH3926" s="5">
        <v>2465</v>
      </c>
      <c r="AI3926" s="5">
        <v>24834.74</v>
      </c>
      <c r="AJ3926">
        <v>1</v>
      </c>
      <c r="AK3926" s="5">
        <v>21917.09</v>
      </c>
      <c r="AL3926" s="5">
        <v>0</v>
      </c>
      <c r="AM3926" s="5">
        <v>22815.34</v>
      </c>
      <c r="AN3926">
        <v>4</v>
      </c>
      <c r="AO3926">
        <v>2</v>
      </c>
      <c r="AP3926" t="str">
        <f t="shared" si="554"/>
        <v>Yes</v>
      </c>
      <c r="AQ3926">
        <v>2</v>
      </c>
      <c r="AR3926" s="5">
        <f t="shared" si="555"/>
        <v>2106128.2599999998</v>
      </c>
      <c r="AS3926" s="5">
        <f t="shared" si="556"/>
        <v>484250.09</v>
      </c>
      <c r="AT3926" t="s">
        <v>1641</v>
      </c>
      <c r="AU3926" t="s">
        <v>6199</v>
      </c>
      <c r="AV3926" t="s">
        <v>6200</v>
      </c>
      <c r="AW3926" t="s">
        <v>6175</v>
      </c>
      <c r="AX3926" t="s">
        <v>6167</v>
      </c>
      <c r="AY3926">
        <v>42</v>
      </c>
      <c r="AZ3926">
        <v>2</v>
      </c>
      <c r="BA3926">
        <v>0</v>
      </c>
      <c r="BB3926" t="s">
        <v>6168</v>
      </c>
      <c r="BC3926">
        <v>0</v>
      </c>
      <c r="BD3926">
        <v>0</v>
      </c>
      <c r="BE3926" t="s">
        <v>6169</v>
      </c>
      <c r="BF3926" t="s">
        <v>6210</v>
      </c>
      <c r="BG3926">
        <v>0</v>
      </c>
      <c r="BH3926" t="s">
        <v>6171</v>
      </c>
      <c r="BI3926">
        <v>29</v>
      </c>
      <c r="BJ3926" t="s">
        <v>6172</v>
      </c>
      <c r="BK3926">
        <v>0</v>
      </c>
      <c r="BL3926">
        <v>47</v>
      </c>
      <c r="BM3926" s="3">
        <f t="shared" si="557"/>
        <v>0.80851063829787229</v>
      </c>
    </row>
    <row r="3927" spans="1:65">
      <c r="A3927" t="s">
        <v>4064</v>
      </c>
      <c r="B3927" s="2">
        <v>45896</v>
      </c>
      <c r="C3927" t="s">
        <v>3137</v>
      </c>
      <c r="D3927" t="s">
        <v>3639</v>
      </c>
      <c r="E3927">
        <v>8</v>
      </c>
      <c r="F3927" t="s">
        <v>78</v>
      </c>
      <c r="G3927" t="s">
        <v>62</v>
      </c>
      <c r="H3927" t="s">
        <v>91</v>
      </c>
      <c r="I3927" t="s">
        <v>74</v>
      </c>
      <c r="J3927" t="s">
        <v>65</v>
      </c>
      <c r="K3927" t="s">
        <v>75</v>
      </c>
      <c r="L3927" t="s">
        <v>87</v>
      </c>
      <c r="M3927" t="s">
        <v>68</v>
      </c>
      <c r="N3927" t="s">
        <v>57</v>
      </c>
      <c r="O3927" t="s">
        <v>82</v>
      </c>
      <c r="P3927">
        <v>51</v>
      </c>
      <c r="Q3927">
        <v>55</v>
      </c>
      <c r="R3927">
        <v>55</v>
      </c>
      <c r="S3927">
        <v>1</v>
      </c>
      <c r="T3927">
        <f t="shared" si="549"/>
        <v>54</v>
      </c>
      <c r="U3927">
        <v>50</v>
      </c>
      <c r="V3927">
        <f t="shared" si="550"/>
        <v>4</v>
      </c>
      <c r="W3927" s="3">
        <f t="shared" si="551"/>
        <v>1.8181818181818181E-2</v>
      </c>
      <c r="X3927">
        <v>15</v>
      </c>
      <c r="Y3927" s="4">
        <v>2.1</v>
      </c>
      <c r="Z3927" s="4">
        <v>1.4</v>
      </c>
      <c r="AA3927" s="5">
        <v>52166.69</v>
      </c>
      <c r="AB3927" s="5">
        <f t="shared" si="552"/>
        <v>2608334.5</v>
      </c>
      <c r="AC3927" s="5">
        <v>34128.83</v>
      </c>
      <c r="AD3927" s="5">
        <f t="shared" si="553"/>
        <v>1877085.65</v>
      </c>
      <c r="AE3927" s="5">
        <v>120194.38</v>
      </c>
      <c r="AF3927" s="5">
        <v>35450.29</v>
      </c>
      <c r="AG3927" s="5">
        <v>8059.45</v>
      </c>
      <c r="AH3927" s="5">
        <v>2030</v>
      </c>
      <c r="AI3927" s="5">
        <v>4600</v>
      </c>
      <c r="AJ3927">
        <v>1</v>
      </c>
      <c r="AK3927" s="5">
        <v>14293.17</v>
      </c>
      <c r="AL3927" s="5">
        <v>4003.99</v>
      </c>
      <c r="AM3927" s="5">
        <v>30874.880000000001</v>
      </c>
      <c r="AN3927">
        <v>4</v>
      </c>
      <c r="AO3927">
        <v>4</v>
      </c>
      <c r="AP3927" t="str">
        <f t="shared" si="554"/>
        <v>Yes</v>
      </c>
      <c r="AQ3927">
        <v>1</v>
      </c>
      <c r="AR3927" s="5">
        <f t="shared" si="555"/>
        <v>2096591.81</v>
      </c>
      <c r="AS3927" s="5">
        <f t="shared" si="556"/>
        <v>511742.69</v>
      </c>
      <c r="AT3927" t="s">
        <v>59</v>
      </c>
      <c r="AU3927" t="s">
        <v>6189</v>
      </c>
      <c r="AV3927" t="s">
        <v>6190</v>
      </c>
      <c r="AW3927" t="s">
        <v>6183</v>
      </c>
      <c r="AX3927" t="s">
        <v>6184</v>
      </c>
      <c r="AY3927">
        <v>53</v>
      </c>
      <c r="AZ3927">
        <v>0</v>
      </c>
      <c r="BA3927">
        <v>24</v>
      </c>
      <c r="BB3927" t="s">
        <v>6180</v>
      </c>
      <c r="BC3927">
        <v>0</v>
      </c>
      <c r="BD3927">
        <v>0</v>
      </c>
      <c r="BE3927" t="s">
        <v>6169</v>
      </c>
      <c r="BF3927" t="s">
        <v>6170</v>
      </c>
      <c r="BG3927">
        <v>0</v>
      </c>
      <c r="BH3927" t="s">
        <v>6171</v>
      </c>
      <c r="BI3927">
        <v>19</v>
      </c>
      <c r="BJ3927" t="s">
        <v>6172</v>
      </c>
      <c r="BK3927">
        <v>0</v>
      </c>
      <c r="BL3927">
        <v>63</v>
      </c>
      <c r="BM3927" s="3">
        <f t="shared" si="557"/>
        <v>0.87301587301587302</v>
      </c>
    </row>
    <row r="3928" spans="1:65">
      <c r="A3928" t="s">
        <v>4065</v>
      </c>
      <c r="B3928" s="2">
        <v>45896</v>
      </c>
      <c r="C3928" t="s">
        <v>3137</v>
      </c>
      <c r="D3928" t="s">
        <v>3639</v>
      </c>
      <c r="E3928">
        <v>8</v>
      </c>
      <c r="F3928" t="s">
        <v>78</v>
      </c>
      <c r="G3928" t="s">
        <v>62</v>
      </c>
      <c r="H3928" t="s">
        <v>153</v>
      </c>
      <c r="I3928" t="s">
        <v>52</v>
      </c>
      <c r="J3928" t="s">
        <v>53</v>
      </c>
      <c r="K3928" t="s">
        <v>75</v>
      </c>
      <c r="L3928" t="s">
        <v>55</v>
      </c>
      <c r="M3928" t="s">
        <v>56</v>
      </c>
      <c r="N3928" t="s">
        <v>69</v>
      </c>
      <c r="O3928" t="s">
        <v>82</v>
      </c>
      <c r="P3928">
        <v>56</v>
      </c>
      <c r="Q3928">
        <v>58</v>
      </c>
      <c r="R3928">
        <v>57</v>
      </c>
      <c r="S3928">
        <v>2</v>
      </c>
      <c r="T3928">
        <f t="shared" si="549"/>
        <v>55</v>
      </c>
      <c r="U3928">
        <v>55</v>
      </c>
      <c r="V3928">
        <f t="shared" si="550"/>
        <v>0</v>
      </c>
      <c r="W3928" s="3">
        <f t="shared" si="551"/>
        <v>3.5087719298245612E-2</v>
      </c>
      <c r="X3928">
        <v>30</v>
      </c>
      <c r="Y3928" s="4">
        <v>1.6</v>
      </c>
      <c r="Z3928" s="4">
        <v>1.6</v>
      </c>
      <c r="AA3928" s="5">
        <v>36165.980000000003</v>
      </c>
      <c r="AB3928" s="5">
        <f t="shared" si="552"/>
        <v>1989128.9</v>
      </c>
      <c r="AC3928" s="5">
        <v>23535.439999999999</v>
      </c>
      <c r="AD3928" s="5">
        <f t="shared" si="553"/>
        <v>1341520.08</v>
      </c>
      <c r="AE3928" s="5">
        <v>100646.23</v>
      </c>
      <c r="AF3928" s="5">
        <v>27456.27</v>
      </c>
      <c r="AG3928" s="5">
        <v>10410.14</v>
      </c>
      <c r="AH3928" s="5">
        <v>2320</v>
      </c>
      <c r="AI3928" s="5">
        <v>6400</v>
      </c>
      <c r="AJ3928">
        <v>0</v>
      </c>
      <c r="AK3928" s="5">
        <v>0</v>
      </c>
      <c r="AL3928" s="5">
        <v>0</v>
      </c>
      <c r="AM3928" s="5">
        <v>36745.67</v>
      </c>
      <c r="AN3928">
        <v>4</v>
      </c>
      <c r="AO3928">
        <v>2</v>
      </c>
      <c r="AP3928" t="str">
        <f t="shared" si="554"/>
        <v>Yes</v>
      </c>
      <c r="AQ3928">
        <v>1</v>
      </c>
      <c r="AR3928" s="5">
        <f t="shared" si="555"/>
        <v>1525498.39</v>
      </c>
      <c r="AS3928" s="5">
        <f t="shared" si="556"/>
        <v>463630.51</v>
      </c>
      <c r="AT3928" t="s">
        <v>59</v>
      </c>
      <c r="AU3928" t="s">
        <v>6164</v>
      </c>
      <c r="AV3928" t="s">
        <v>6165</v>
      </c>
      <c r="AW3928" t="s">
        <v>6166</v>
      </c>
      <c r="AX3928" t="s">
        <v>6167</v>
      </c>
      <c r="AY3928">
        <v>58</v>
      </c>
      <c r="AZ3928">
        <v>0</v>
      </c>
      <c r="BA3928">
        <v>0</v>
      </c>
      <c r="BB3928" t="s">
        <v>6168</v>
      </c>
      <c r="BC3928">
        <v>0</v>
      </c>
      <c r="BD3928">
        <v>0</v>
      </c>
      <c r="BE3928" t="s">
        <v>6169</v>
      </c>
      <c r="BF3928" t="s">
        <v>6170</v>
      </c>
      <c r="BG3928">
        <v>1</v>
      </c>
      <c r="BH3928" t="s">
        <v>6179</v>
      </c>
      <c r="BI3928">
        <v>33</v>
      </c>
      <c r="BJ3928" t="s">
        <v>6172</v>
      </c>
      <c r="BK3928">
        <v>0</v>
      </c>
      <c r="BL3928">
        <v>73</v>
      </c>
      <c r="BM3928" s="3">
        <f t="shared" si="557"/>
        <v>0.78082191780821919</v>
      </c>
    </row>
    <row r="3929" spans="1:65">
      <c r="A3929" t="s">
        <v>4066</v>
      </c>
      <c r="B3929" s="2">
        <v>45896</v>
      </c>
      <c r="C3929" t="s">
        <v>3137</v>
      </c>
      <c r="D3929" t="s">
        <v>3639</v>
      </c>
      <c r="E3929">
        <v>8</v>
      </c>
      <c r="F3929" t="s">
        <v>72</v>
      </c>
      <c r="G3929" t="s">
        <v>62</v>
      </c>
      <c r="H3929" t="s">
        <v>220</v>
      </c>
      <c r="I3929" t="s">
        <v>52</v>
      </c>
      <c r="J3929" t="s">
        <v>65</v>
      </c>
      <c r="K3929" t="s">
        <v>75</v>
      </c>
      <c r="L3929" t="s">
        <v>92</v>
      </c>
      <c r="M3929" t="s">
        <v>56</v>
      </c>
      <c r="N3929" t="s">
        <v>76</v>
      </c>
      <c r="O3929" t="s">
        <v>58</v>
      </c>
      <c r="P3929">
        <v>47</v>
      </c>
      <c r="Q3929">
        <v>47</v>
      </c>
      <c r="R3929">
        <v>48</v>
      </c>
      <c r="S3929">
        <v>1</v>
      </c>
      <c r="T3929">
        <f t="shared" si="549"/>
        <v>47</v>
      </c>
      <c r="U3929">
        <v>45</v>
      </c>
      <c r="V3929">
        <f t="shared" si="550"/>
        <v>2</v>
      </c>
      <c r="W3929" s="3">
        <f t="shared" si="551"/>
        <v>2.0833333333333332E-2</v>
      </c>
      <c r="X3929">
        <v>27</v>
      </c>
      <c r="Y3929" s="4">
        <v>4</v>
      </c>
      <c r="Z3929" s="4">
        <v>1.8</v>
      </c>
      <c r="AA3929" s="5">
        <v>51991.51</v>
      </c>
      <c r="AB3929" s="5">
        <f t="shared" si="552"/>
        <v>2339617.9500000002</v>
      </c>
      <c r="AC3929" s="5">
        <v>35351.47</v>
      </c>
      <c r="AD3929" s="5">
        <f t="shared" si="553"/>
        <v>1696870.56</v>
      </c>
      <c r="AE3929" s="5">
        <v>110270.1</v>
      </c>
      <c r="AF3929" s="5">
        <v>29468.83</v>
      </c>
      <c r="AG3929" s="5">
        <v>9008.74</v>
      </c>
      <c r="AH3929" s="5">
        <v>2610</v>
      </c>
      <c r="AI3929" s="5">
        <v>4600</v>
      </c>
      <c r="AJ3929">
        <v>0</v>
      </c>
      <c r="AK3929" s="5">
        <v>0</v>
      </c>
      <c r="AL3929" s="5">
        <v>1929.05</v>
      </c>
      <c r="AM3929" s="5">
        <v>30070.75</v>
      </c>
      <c r="AN3929">
        <v>4</v>
      </c>
      <c r="AO3929">
        <v>5</v>
      </c>
      <c r="AP3929" t="str">
        <f t="shared" si="554"/>
        <v>No</v>
      </c>
      <c r="AQ3929">
        <v>3</v>
      </c>
      <c r="AR3929" s="5">
        <f t="shared" si="555"/>
        <v>1884828.03</v>
      </c>
      <c r="AS3929" s="5">
        <f t="shared" si="556"/>
        <v>454789.92</v>
      </c>
      <c r="AT3929" t="s">
        <v>59</v>
      </c>
      <c r="AU3929" t="s">
        <v>6164</v>
      </c>
      <c r="AV3929" t="s">
        <v>6165</v>
      </c>
      <c r="AW3929" t="s">
        <v>6166</v>
      </c>
      <c r="AX3929" t="s">
        <v>6184</v>
      </c>
      <c r="AY3929">
        <v>51</v>
      </c>
      <c r="AZ3929">
        <v>3</v>
      </c>
      <c r="BA3929">
        <v>14</v>
      </c>
      <c r="BB3929" t="s">
        <v>6185</v>
      </c>
      <c r="BC3929">
        <v>0</v>
      </c>
      <c r="BD3929">
        <v>1</v>
      </c>
      <c r="BE3929" t="s">
        <v>6188</v>
      </c>
      <c r="BF3929" t="s">
        <v>6170</v>
      </c>
      <c r="BG3929">
        <v>0</v>
      </c>
      <c r="BH3929" t="s">
        <v>6171</v>
      </c>
      <c r="BI3929">
        <v>26</v>
      </c>
      <c r="BJ3929" t="s">
        <v>6172</v>
      </c>
      <c r="BK3929">
        <v>0</v>
      </c>
      <c r="BL3929">
        <v>59</v>
      </c>
      <c r="BM3929" s="3">
        <f t="shared" si="557"/>
        <v>0.81355932203389836</v>
      </c>
    </row>
    <row r="3930" spans="1:65">
      <c r="A3930" t="s">
        <v>4067</v>
      </c>
      <c r="B3930" s="2">
        <v>45896</v>
      </c>
      <c r="C3930" t="s">
        <v>3137</v>
      </c>
      <c r="D3930" t="s">
        <v>3639</v>
      </c>
      <c r="E3930">
        <v>8</v>
      </c>
      <c r="F3930" t="s">
        <v>49</v>
      </c>
      <c r="G3930" t="s">
        <v>62</v>
      </c>
      <c r="H3930" t="s">
        <v>125</v>
      </c>
      <c r="I3930" t="s">
        <v>74</v>
      </c>
      <c r="J3930" t="s">
        <v>65</v>
      </c>
      <c r="K3930" t="s">
        <v>66</v>
      </c>
      <c r="L3930" t="s">
        <v>67</v>
      </c>
      <c r="M3930" t="s">
        <v>68</v>
      </c>
      <c r="N3930" t="s">
        <v>94</v>
      </c>
      <c r="O3930" t="s">
        <v>70</v>
      </c>
      <c r="P3930">
        <v>48</v>
      </c>
      <c r="Q3930">
        <v>52</v>
      </c>
      <c r="R3930">
        <v>52</v>
      </c>
      <c r="S3930">
        <v>5</v>
      </c>
      <c r="T3930">
        <f t="shared" si="549"/>
        <v>47</v>
      </c>
      <c r="U3930">
        <v>47</v>
      </c>
      <c r="V3930">
        <f t="shared" si="550"/>
        <v>0</v>
      </c>
      <c r="W3930" s="3">
        <f t="shared" si="551"/>
        <v>9.6153846153846159E-2</v>
      </c>
      <c r="X3930">
        <v>32</v>
      </c>
      <c r="Y3930" s="4">
        <v>0</v>
      </c>
      <c r="Z3930" s="4">
        <v>0.6</v>
      </c>
      <c r="AA3930" s="5">
        <v>48514.43</v>
      </c>
      <c r="AB3930" s="5">
        <f t="shared" si="552"/>
        <v>2280178.21</v>
      </c>
      <c r="AC3930" s="5">
        <v>32611.82</v>
      </c>
      <c r="AD3930" s="5">
        <f t="shared" si="553"/>
        <v>1695814.64</v>
      </c>
      <c r="AE3930" s="5">
        <v>115193.74</v>
      </c>
      <c r="AF3930" s="5">
        <v>34155.769999999997</v>
      </c>
      <c r="AG3930" s="5">
        <v>9795.26</v>
      </c>
      <c r="AH3930" s="5">
        <v>870</v>
      </c>
      <c r="AI3930" s="5">
        <v>28117.23</v>
      </c>
      <c r="AJ3930">
        <v>2</v>
      </c>
      <c r="AK3930" s="5">
        <v>27667.02</v>
      </c>
      <c r="AL3930" s="5">
        <v>0</v>
      </c>
      <c r="AM3930" s="5">
        <v>37613.22</v>
      </c>
      <c r="AN3930">
        <v>4</v>
      </c>
      <c r="AO3930">
        <v>6</v>
      </c>
      <c r="AP3930" t="str">
        <f t="shared" si="554"/>
        <v>No</v>
      </c>
      <c r="AQ3930">
        <v>4</v>
      </c>
      <c r="AR3930" s="5">
        <f t="shared" si="555"/>
        <v>1949226.88</v>
      </c>
      <c r="AS3930" s="5">
        <f t="shared" si="556"/>
        <v>330951.33</v>
      </c>
      <c r="AT3930" t="s">
        <v>1641</v>
      </c>
      <c r="AU3930" t="s">
        <v>6173</v>
      </c>
      <c r="AV3930" t="s">
        <v>6174</v>
      </c>
      <c r="AW3930" t="s">
        <v>6175</v>
      </c>
      <c r="AX3930" t="s">
        <v>6184</v>
      </c>
      <c r="AY3930">
        <v>50</v>
      </c>
      <c r="AZ3930">
        <v>0</v>
      </c>
      <c r="BA3930">
        <v>0</v>
      </c>
      <c r="BB3930" t="s">
        <v>6168</v>
      </c>
      <c r="BC3930">
        <v>0</v>
      </c>
      <c r="BD3930">
        <v>2</v>
      </c>
      <c r="BE3930" t="s">
        <v>6188</v>
      </c>
      <c r="BF3930" t="s">
        <v>6210</v>
      </c>
      <c r="BG3930">
        <v>0</v>
      </c>
      <c r="BH3930" t="s">
        <v>6171</v>
      </c>
      <c r="BI3930">
        <v>42</v>
      </c>
      <c r="BJ3930" t="s">
        <v>6172</v>
      </c>
      <c r="BK3930">
        <v>0</v>
      </c>
      <c r="BL3930">
        <v>62</v>
      </c>
      <c r="BM3930" s="3">
        <f t="shared" si="557"/>
        <v>0.83870967741935487</v>
      </c>
    </row>
    <row r="3931" spans="1:65">
      <c r="A3931" t="s">
        <v>4068</v>
      </c>
      <c r="B3931" s="2">
        <v>45896</v>
      </c>
      <c r="C3931" t="s">
        <v>3137</v>
      </c>
      <c r="D3931" t="s">
        <v>3639</v>
      </c>
      <c r="E3931">
        <v>8</v>
      </c>
      <c r="F3931" t="s">
        <v>72</v>
      </c>
      <c r="G3931" t="s">
        <v>79</v>
      </c>
      <c r="H3931" t="s">
        <v>86</v>
      </c>
      <c r="I3931" t="s">
        <v>52</v>
      </c>
      <c r="J3931" t="s">
        <v>53</v>
      </c>
      <c r="K3931" t="s">
        <v>66</v>
      </c>
      <c r="L3931" t="s">
        <v>87</v>
      </c>
      <c r="M3931" t="s">
        <v>56</v>
      </c>
      <c r="N3931" t="s">
        <v>57</v>
      </c>
      <c r="O3931" t="s">
        <v>70</v>
      </c>
      <c r="P3931">
        <v>55</v>
      </c>
      <c r="Q3931">
        <v>59</v>
      </c>
      <c r="R3931">
        <v>58</v>
      </c>
      <c r="S3931">
        <v>1</v>
      </c>
      <c r="T3931">
        <f t="shared" si="549"/>
        <v>57</v>
      </c>
      <c r="U3931">
        <v>53</v>
      </c>
      <c r="V3931">
        <f t="shared" si="550"/>
        <v>4</v>
      </c>
      <c r="W3931" s="3">
        <f t="shared" si="551"/>
        <v>1.7241379310344827E-2</v>
      </c>
      <c r="X3931">
        <v>30</v>
      </c>
      <c r="Y3931" s="4">
        <v>2.9</v>
      </c>
      <c r="Z3931" s="4">
        <v>1.4</v>
      </c>
      <c r="AA3931" s="5">
        <v>34024.42</v>
      </c>
      <c r="AB3931" s="5">
        <f t="shared" si="552"/>
        <v>1803294.26</v>
      </c>
      <c r="AC3931" s="5">
        <v>24135.74</v>
      </c>
      <c r="AD3931" s="5">
        <f t="shared" si="553"/>
        <v>1399872.92</v>
      </c>
      <c r="AE3931" s="5">
        <v>103751.23</v>
      </c>
      <c r="AF3931" s="5">
        <v>27077.1</v>
      </c>
      <c r="AG3931" s="5">
        <v>9145.82</v>
      </c>
      <c r="AH3931" s="5">
        <v>2030</v>
      </c>
      <c r="AI3931" s="5">
        <v>3200</v>
      </c>
      <c r="AJ3931">
        <v>0</v>
      </c>
      <c r="AK3931" s="5">
        <v>0</v>
      </c>
      <c r="AL3931" s="5">
        <v>2689.19</v>
      </c>
      <c r="AM3931" s="5">
        <v>36698.720000000001</v>
      </c>
      <c r="AN3931">
        <v>4</v>
      </c>
      <c r="AO3931">
        <v>4</v>
      </c>
      <c r="AP3931" t="str">
        <f t="shared" si="554"/>
        <v>Yes</v>
      </c>
      <c r="AQ3931">
        <v>1</v>
      </c>
      <c r="AR3931" s="5">
        <f t="shared" si="555"/>
        <v>1584464.98</v>
      </c>
      <c r="AS3931" s="5">
        <f t="shared" si="556"/>
        <v>218829.28</v>
      </c>
      <c r="AT3931" t="s">
        <v>59</v>
      </c>
      <c r="AU3931" t="s">
        <v>6164</v>
      </c>
      <c r="AV3931" t="s">
        <v>6165</v>
      </c>
      <c r="AW3931" t="s">
        <v>6166</v>
      </c>
      <c r="AX3931" t="s">
        <v>6167</v>
      </c>
      <c r="AY3931">
        <v>59</v>
      </c>
      <c r="AZ3931">
        <v>4</v>
      </c>
      <c r="BA3931">
        <v>26</v>
      </c>
      <c r="BB3931" t="s">
        <v>6185</v>
      </c>
      <c r="BC3931">
        <v>0</v>
      </c>
      <c r="BD3931">
        <v>0</v>
      </c>
      <c r="BE3931" t="s">
        <v>6169</v>
      </c>
      <c r="BF3931" t="s">
        <v>6170</v>
      </c>
      <c r="BG3931">
        <v>1</v>
      </c>
      <c r="BH3931" t="s">
        <v>6186</v>
      </c>
      <c r="BI3931">
        <v>40</v>
      </c>
      <c r="BJ3931" t="s">
        <v>6172</v>
      </c>
      <c r="BK3931">
        <v>0</v>
      </c>
      <c r="BL3931">
        <v>76</v>
      </c>
      <c r="BM3931" s="3">
        <f t="shared" si="557"/>
        <v>0.76315789473684215</v>
      </c>
    </row>
    <row r="3932" spans="1:65">
      <c r="A3932" t="s">
        <v>4069</v>
      </c>
      <c r="B3932" s="2">
        <v>45896</v>
      </c>
      <c r="C3932" t="s">
        <v>3137</v>
      </c>
      <c r="D3932" t="s">
        <v>3639</v>
      </c>
      <c r="E3932">
        <v>8</v>
      </c>
      <c r="F3932" t="s">
        <v>61</v>
      </c>
      <c r="G3932" t="s">
        <v>79</v>
      </c>
      <c r="H3932" t="s">
        <v>123</v>
      </c>
      <c r="I3932" t="s">
        <v>74</v>
      </c>
      <c r="J3932" t="s">
        <v>65</v>
      </c>
      <c r="K3932" t="s">
        <v>75</v>
      </c>
      <c r="L3932" t="s">
        <v>55</v>
      </c>
      <c r="M3932" t="s">
        <v>56</v>
      </c>
      <c r="N3932" t="s">
        <v>109</v>
      </c>
      <c r="O3932" t="s">
        <v>70</v>
      </c>
      <c r="P3932">
        <v>45</v>
      </c>
      <c r="Q3932">
        <v>47</v>
      </c>
      <c r="R3932">
        <v>45</v>
      </c>
      <c r="S3932">
        <v>1</v>
      </c>
      <c r="T3932">
        <f t="shared" si="549"/>
        <v>44</v>
      </c>
      <c r="U3932">
        <v>43</v>
      </c>
      <c r="V3932">
        <f t="shared" si="550"/>
        <v>1</v>
      </c>
      <c r="W3932" s="3">
        <f t="shared" si="551"/>
        <v>2.2222222222222223E-2</v>
      </c>
      <c r="X3932">
        <v>34</v>
      </c>
      <c r="Y3932" s="4">
        <v>3.7</v>
      </c>
      <c r="Z3932" s="4">
        <v>1</v>
      </c>
      <c r="AA3932" s="5">
        <v>51892.63</v>
      </c>
      <c r="AB3932" s="5">
        <f t="shared" si="552"/>
        <v>2231383.09</v>
      </c>
      <c r="AC3932" s="5">
        <v>34977.78</v>
      </c>
      <c r="AD3932" s="5">
        <f t="shared" si="553"/>
        <v>1574000.1</v>
      </c>
      <c r="AE3932" s="5">
        <v>98161.23</v>
      </c>
      <c r="AF3932" s="5">
        <v>29381.37</v>
      </c>
      <c r="AG3932" s="5">
        <v>9546.66</v>
      </c>
      <c r="AH3932" s="5">
        <v>1450</v>
      </c>
      <c r="AI3932" s="5">
        <v>4600</v>
      </c>
      <c r="AJ3932">
        <v>0</v>
      </c>
      <c r="AK3932" s="5">
        <v>0</v>
      </c>
      <c r="AL3932" s="5">
        <v>1005.33</v>
      </c>
      <c r="AM3932" s="5">
        <v>65737.52</v>
      </c>
      <c r="AN3932">
        <v>8</v>
      </c>
      <c r="AO3932">
        <v>10</v>
      </c>
      <c r="AP3932" t="str">
        <f t="shared" si="554"/>
        <v>No</v>
      </c>
      <c r="AQ3932">
        <v>2</v>
      </c>
      <c r="AR3932" s="5">
        <f t="shared" si="555"/>
        <v>1783882.21</v>
      </c>
      <c r="AS3932" s="5">
        <f t="shared" si="556"/>
        <v>447500.88</v>
      </c>
      <c r="AT3932" t="s">
        <v>59</v>
      </c>
      <c r="AU3932" t="s">
        <v>6164</v>
      </c>
      <c r="AV3932" t="s">
        <v>6165</v>
      </c>
      <c r="AW3932" t="s">
        <v>6166</v>
      </c>
      <c r="AX3932" t="s">
        <v>6167</v>
      </c>
      <c r="AY3932">
        <v>50</v>
      </c>
      <c r="AZ3932">
        <v>3</v>
      </c>
      <c r="BA3932">
        <v>11</v>
      </c>
      <c r="BB3932" t="s">
        <v>6185</v>
      </c>
      <c r="BC3932">
        <v>2</v>
      </c>
      <c r="BD3932">
        <v>0</v>
      </c>
      <c r="BE3932" t="s">
        <v>6178</v>
      </c>
      <c r="BF3932" t="s">
        <v>6170</v>
      </c>
      <c r="BG3932">
        <v>0</v>
      </c>
      <c r="BH3932" t="s">
        <v>6171</v>
      </c>
      <c r="BI3932">
        <v>21</v>
      </c>
      <c r="BJ3932" t="s">
        <v>6172</v>
      </c>
      <c r="BK3932">
        <v>0</v>
      </c>
      <c r="BL3932">
        <v>64</v>
      </c>
      <c r="BM3932" s="3">
        <f t="shared" si="557"/>
        <v>0.703125</v>
      </c>
    </row>
    <row r="3933" spans="1:65">
      <c r="A3933" t="s">
        <v>4070</v>
      </c>
      <c r="B3933" s="2">
        <v>45896</v>
      </c>
      <c r="C3933" t="s">
        <v>3137</v>
      </c>
      <c r="D3933" t="s">
        <v>3639</v>
      </c>
      <c r="E3933">
        <v>8</v>
      </c>
      <c r="F3933" t="s">
        <v>78</v>
      </c>
      <c r="G3933" t="s">
        <v>62</v>
      </c>
      <c r="H3933" t="s">
        <v>153</v>
      </c>
      <c r="I3933" t="s">
        <v>74</v>
      </c>
      <c r="J3933" t="s">
        <v>65</v>
      </c>
      <c r="K3933" t="s">
        <v>54</v>
      </c>
      <c r="L3933" t="s">
        <v>67</v>
      </c>
      <c r="M3933" t="s">
        <v>68</v>
      </c>
      <c r="N3933" t="s">
        <v>69</v>
      </c>
      <c r="O3933" t="s">
        <v>58</v>
      </c>
      <c r="P3933">
        <v>49</v>
      </c>
      <c r="Q3933">
        <v>52</v>
      </c>
      <c r="R3933">
        <v>50</v>
      </c>
      <c r="S3933">
        <v>5</v>
      </c>
      <c r="T3933">
        <f t="shared" si="549"/>
        <v>45</v>
      </c>
      <c r="U3933">
        <v>45</v>
      </c>
      <c r="V3933">
        <f t="shared" si="550"/>
        <v>0</v>
      </c>
      <c r="W3933" s="3">
        <f t="shared" si="551"/>
        <v>0.1</v>
      </c>
      <c r="X3933">
        <v>31</v>
      </c>
      <c r="Y3933" s="4">
        <v>3.2</v>
      </c>
      <c r="Z3933" s="4">
        <v>2</v>
      </c>
      <c r="AA3933" s="5">
        <v>56463.15</v>
      </c>
      <c r="AB3933" s="5">
        <f t="shared" si="552"/>
        <v>2540841.75</v>
      </c>
      <c r="AC3933" s="5">
        <v>32388.54</v>
      </c>
      <c r="AD3933" s="5">
        <f t="shared" si="553"/>
        <v>1619427</v>
      </c>
      <c r="AE3933" s="5">
        <v>110742.73</v>
      </c>
      <c r="AF3933" s="5">
        <v>34606.49</v>
      </c>
      <c r="AG3933" s="5">
        <v>10641.1</v>
      </c>
      <c r="AH3933" s="5">
        <v>2900</v>
      </c>
      <c r="AI3933" s="5">
        <v>26540.42</v>
      </c>
      <c r="AJ3933">
        <v>1</v>
      </c>
      <c r="AK3933" s="5">
        <v>13979.55</v>
      </c>
      <c r="AL3933" s="5">
        <v>0</v>
      </c>
      <c r="AM3933" s="5">
        <v>31357.48</v>
      </c>
      <c r="AN3933">
        <v>4</v>
      </c>
      <c r="AO3933">
        <v>5</v>
      </c>
      <c r="AP3933" t="str">
        <f t="shared" si="554"/>
        <v>No</v>
      </c>
      <c r="AQ3933">
        <v>3</v>
      </c>
      <c r="AR3933" s="5">
        <f t="shared" si="555"/>
        <v>1850194.77</v>
      </c>
      <c r="AS3933" s="5">
        <f t="shared" si="556"/>
        <v>690646.98</v>
      </c>
      <c r="AT3933" t="s">
        <v>1641</v>
      </c>
      <c r="AU3933" t="s">
        <v>6189</v>
      </c>
      <c r="AV3933" t="s">
        <v>6201</v>
      </c>
      <c r="AW3933" t="s">
        <v>6175</v>
      </c>
      <c r="AX3933" t="s">
        <v>6167</v>
      </c>
      <c r="AY3933">
        <v>52</v>
      </c>
      <c r="AZ3933">
        <v>0</v>
      </c>
      <c r="BA3933">
        <v>0</v>
      </c>
      <c r="BB3933" t="s">
        <v>6168</v>
      </c>
      <c r="BC3933">
        <v>1</v>
      </c>
      <c r="BD3933">
        <v>0</v>
      </c>
      <c r="BE3933" t="s">
        <v>6196</v>
      </c>
      <c r="BF3933" t="s">
        <v>6210</v>
      </c>
      <c r="BG3933">
        <v>1</v>
      </c>
      <c r="BH3933" t="s">
        <v>6186</v>
      </c>
      <c r="BI3933">
        <v>22</v>
      </c>
      <c r="BJ3933" t="s">
        <v>6172</v>
      </c>
      <c r="BK3933">
        <v>0</v>
      </c>
      <c r="BL3933">
        <v>61</v>
      </c>
      <c r="BM3933" s="3">
        <f t="shared" si="557"/>
        <v>0.81967213114754101</v>
      </c>
    </row>
    <row r="3934" spans="1:65">
      <c r="A3934" t="s">
        <v>4071</v>
      </c>
      <c r="B3934" s="2">
        <v>45896</v>
      </c>
      <c r="C3934" t="s">
        <v>3137</v>
      </c>
      <c r="D3934" t="s">
        <v>3639</v>
      </c>
      <c r="E3934">
        <v>8</v>
      </c>
      <c r="F3934" t="s">
        <v>49</v>
      </c>
      <c r="G3934" t="s">
        <v>62</v>
      </c>
      <c r="H3934" t="s">
        <v>226</v>
      </c>
      <c r="I3934" t="s">
        <v>52</v>
      </c>
      <c r="J3934" t="s">
        <v>65</v>
      </c>
      <c r="K3934" t="s">
        <v>54</v>
      </c>
      <c r="L3934" t="s">
        <v>92</v>
      </c>
      <c r="M3934" t="s">
        <v>68</v>
      </c>
      <c r="N3934" t="s">
        <v>94</v>
      </c>
      <c r="O3934" t="s">
        <v>82</v>
      </c>
      <c r="P3934">
        <v>41</v>
      </c>
      <c r="Q3934">
        <v>41</v>
      </c>
      <c r="R3934">
        <v>41</v>
      </c>
      <c r="S3934">
        <v>1</v>
      </c>
      <c r="T3934">
        <f t="shared" si="549"/>
        <v>40</v>
      </c>
      <c r="U3934">
        <v>40</v>
      </c>
      <c r="V3934">
        <f t="shared" si="550"/>
        <v>0</v>
      </c>
      <c r="W3934" s="3">
        <f t="shared" si="551"/>
        <v>2.4390243902439025E-2</v>
      </c>
      <c r="X3934">
        <v>10</v>
      </c>
      <c r="Y3934" s="4">
        <v>0</v>
      </c>
      <c r="Z3934" s="4">
        <v>0.9</v>
      </c>
      <c r="AA3934" s="5">
        <v>56203.24</v>
      </c>
      <c r="AB3934" s="5">
        <f t="shared" si="552"/>
        <v>2248129.6</v>
      </c>
      <c r="AC3934" s="5">
        <v>33573.51</v>
      </c>
      <c r="AD3934" s="5">
        <f t="shared" si="553"/>
        <v>1376513.91</v>
      </c>
      <c r="AE3934" s="5">
        <v>95442.15</v>
      </c>
      <c r="AF3934" s="5">
        <v>26914.36</v>
      </c>
      <c r="AG3934" s="5">
        <v>7538.11</v>
      </c>
      <c r="AH3934" s="5">
        <v>1305</v>
      </c>
      <c r="AI3934" s="5">
        <v>4600</v>
      </c>
      <c r="AJ3934">
        <v>0</v>
      </c>
      <c r="AK3934" s="5">
        <v>0</v>
      </c>
      <c r="AL3934" s="5">
        <v>0</v>
      </c>
      <c r="AM3934" s="5">
        <v>26941.41</v>
      </c>
      <c r="AN3934">
        <v>4</v>
      </c>
      <c r="AO3934">
        <v>4</v>
      </c>
      <c r="AP3934" t="str">
        <f t="shared" si="554"/>
        <v>Yes</v>
      </c>
      <c r="AQ3934">
        <v>0</v>
      </c>
      <c r="AR3934" s="5">
        <f t="shared" si="555"/>
        <v>1539254.94</v>
      </c>
      <c r="AS3934" s="5">
        <f t="shared" si="556"/>
        <v>708874.66</v>
      </c>
      <c r="AT3934" t="s">
        <v>59</v>
      </c>
      <c r="AU3934" t="s">
        <v>6164</v>
      </c>
      <c r="AV3934" t="s">
        <v>6165</v>
      </c>
      <c r="AW3934" t="s">
        <v>6166</v>
      </c>
      <c r="AX3934" t="s">
        <v>6184</v>
      </c>
      <c r="AY3934">
        <v>45</v>
      </c>
      <c r="AZ3934">
        <v>1</v>
      </c>
      <c r="BA3934">
        <v>0</v>
      </c>
      <c r="BB3934" t="s">
        <v>6168</v>
      </c>
      <c r="BC3934">
        <v>0</v>
      </c>
      <c r="BD3934">
        <v>0</v>
      </c>
      <c r="BE3934" t="s">
        <v>6169</v>
      </c>
      <c r="BF3934" t="s">
        <v>6170</v>
      </c>
      <c r="BG3934">
        <v>0</v>
      </c>
      <c r="BH3934" t="s">
        <v>6171</v>
      </c>
      <c r="BI3934">
        <v>7</v>
      </c>
      <c r="BJ3934" t="s">
        <v>6172</v>
      </c>
      <c r="BK3934">
        <v>0</v>
      </c>
      <c r="BL3934">
        <v>59</v>
      </c>
      <c r="BM3934" s="3">
        <f t="shared" si="557"/>
        <v>0.69491525423728817</v>
      </c>
    </row>
    <row r="3935" spans="1:65">
      <c r="A3935" t="s">
        <v>4072</v>
      </c>
      <c r="B3935" s="2">
        <v>45896</v>
      </c>
      <c r="C3935" t="s">
        <v>3137</v>
      </c>
      <c r="D3935" t="s">
        <v>3639</v>
      </c>
      <c r="E3935">
        <v>8</v>
      </c>
      <c r="F3935" t="s">
        <v>49</v>
      </c>
      <c r="G3935" t="s">
        <v>79</v>
      </c>
      <c r="H3935" t="s">
        <v>106</v>
      </c>
      <c r="I3935" t="s">
        <v>74</v>
      </c>
      <c r="J3935" t="s">
        <v>65</v>
      </c>
      <c r="K3935" t="s">
        <v>66</v>
      </c>
      <c r="L3935" t="s">
        <v>87</v>
      </c>
      <c r="M3935" t="s">
        <v>56</v>
      </c>
      <c r="N3935" t="s">
        <v>76</v>
      </c>
      <c r="O3935" t="s">
        <v>120</v>
      </c>
      <c r="P3935">
        <v>44</v>
      </c>
      <c r="Q3935">
        <v>44</v>
      </c>
      <c r="R3935">
        <v>42</v>
      </c>
      <c r="S3935">
        <v>1</v>
      </c>
      <c r="T3935">
        <f t="shared" si="549"/>
        <v>41</v>
      </c>
      <c r="U3935">
        <v>41</v>
      </c>
      <c r="V3935">
        <f t="shared" si="550"/>
        <v>0</v>
      </c>
      <c r="W3935" s="3">
        <f t="shared" si="551"/>
        <v>2.3809523809523808E-2</v>
      </c>
      <c r="X3935">
        <v>40</v>
      </c>
      <c r="Y3935" s="4">
        <v>5.4</v>
      </c>
      <c r="Z3935" s="4">
        <v>1.2</v>
      </c>
      <c r="AA3935" s="5">
        <v>49482.01</v>
      </c>
      <c r="AB3935" s="5">
        <f t="shared" si="552"/>
        <v>2028762.41</v>
      </c>
      <c r="AC3935" s="5">
        <v>35820.99</v>
      </c>
      <c r="AD3935" s="5">
        <f t="shared" si="553"/>
        <v>1504481.58</v>
      </c>
      <c r="AE3935" s="5">
        <v>91811.22</v>
      </c>
      <c r="AF3935" s="5">
        <v>28885</v>
      </c>
      <c r="AG3935" s="5">
        <v>11431.82</v>
      </c>
      <c r="AH3935" s="5">
        <v>1740</v>
      </c>
      <c r="AI3935" s="5">
        <v>4600</v>
      </c>
      <c r="AJ3935">
        <v>0</v>
      </c>
      <c r="AK3935" s="5">
        <v>0</v>
      </c>
      <c r="AL3935" s="5">
        <v>0</v>
      </c>
      <c r="AM3935" s="5">
        <v>27473.59</v>
      </c>
      <c r="AN3935">
        <v>4</v>
      </c>
      <c r="AO3935">
        <v>5</v>
      </c>
      <c r="AP3935" t="str">
        <f t="shared" si="554"/>
        <v>No</v>
      </c>
      <c r="AQ3935">
        <v>2</v>
      </c>
      <c r="AR3935" s="5">
        <f t="shared" si="555"/>
        <v>1670423.21</v>
      </c>
      <c r="AS3935" s="5">
        <f t="shared" si="556"/>
        <v>358339.2</v>
      </c>
      <c r="AT3935" t="s">
        <v>59</v>
      </c>
      <c r="AU3935" t="s">
        <v>6164</v>
      </c>
      <c r="AV3935" t="s">
        <v>6165</v>
      </c>
      <c r="AW3935" t="s">
        <v>6166</v>
      </c>
      <c r="AX3935" t="s">
        <v>6202</v>
      </c>
      <c r="AY3935">
        <v>45</v>
      </c>
      <c r="AZ3935">
        <v>0</v>
      </c>
      <c r="BA3935">
        <v>0</v>
      </c>
      <c r="BB3935" t="s">
        <v>6168</v>
      </c>
      <c r="BC3935">
        <v>0</v>
      </c>
      <c r="BD3935">
        <v>1</v>
      </c>
      <c r="BE3935" t="s">
        <v>6188</v>
      </c>
      <c r="BF3935" t="s">
        <v>6170</v>
      </c>
      <c r="BG3935">
        <v>2</v>
      </c>
      <c r="BH3935" t="s">
        <v>6208</v>
      </c>
      <c r="BI3935">
        <v>134</v>
      </c>
      <c r="BJ3935" t="s">
        <v>6193</v>
      </c>
      <c r="BK3935">
        <v>0</v>
      </c>
      <c r="BL3935">
        <v>61</v>
      </c>
      <c r="BM3935" s="3">
        <f t="shared" si="557"/>
        <v>0.68852459016393441</v>
      </c>
    </row>
    <row r="3936" spans="1:65">
      <c r="A3936" t="s">
        <v>4073</v>
      </c>
      <c r="B3936" s="2">
        <v>45896</v>
      </c>
      <c r="C3936" t="s">
        <v>3137</v>
      </c>
      <c r="D3936" t="s">
        <v>3639</v>
      </c>
      <c r="E3936">
        <v>8</v>
      </c>
      <c r="F3936" t="s">
        <v>78</v>
      </c>
      <c r="G3936" t="s">
        <v>50</v>
      </c>
      <c r="H3936" t="s">
        <v>181</v>
      </c>
      <c r="I3936" t="s">
        <v>74</v>
      </c>
      <c r="J3936" t="s">
        <v>53</v>
      </c>
      <c r="K3936" t="s">
        <v>75</v>
      </c>
      <c r="L3936" t="s">
        <v>92</v>
      </c>
      <c r="M3936" t="s">
        <v>56</v>
      </c>
      <c r="N3936" t="s">
        <v>94</v>
      </c>
      <c r="O3936" t="s">
        <v>120</v>
      </c>
      <c r="P3936">
        <v>44</v>
      </c>
      <c r="Q3936">
        <v>44</v>
      </c>
      <c r="R3936">
        <v>42</v>
      </c>
      <c r="S3936">
        <v>1</v>
      </c>
      <c r="T3936">
        <f t="shared" si="549"/>
        <v>41</v>
      </c>
      <c r="U3936">
        <v>41</v>
      </c>
      <c r="V3936">
        <f t="shared" si="550"/>
        <v>0</v>
      </c>
      <c r="W3936" s="3">
        <f t="shared" si="551"/>
        <v>2.3809523809523808E-2</v>
      </c>
      <c r="X3936">
        <v>24</v>
      </c>
      <c r="Y3936" s="4">
        <v>1.2</v>
      </c>
      <c r="Z3936" s="4">
        <v>1.2</v>
      </c>
      <c r="AA3936" s="5">
        <v>35933.199999999997</v>
      </c>
      <c r="AB3936" s="5">
        <f t="shared" si="552"/>
        <v>1473261.2</v>
      </c>
      <c r="AC3936" s="5">
        <v>23654.91</v>
      </c>
      <c r="AD3936" s="5">
        <f t="shared" si="553"/>
        <v>993506.22</v>
      </c>
      <c r="AE3936" s="5">
        <v>72110.17</v>
      </c>
      <c r="AF3936" s="5">
        <v>20983.26</v>
      </c>
      <c r="AG3936" s="5">
        <v>8977.0499999999993</v>
      </c>
      <c r="AH3936" s="5">
        <v>1740</v>
      </c>
      <c r="AI3936" s="5">
        <v>3200</v>
      </c>
      <c r="AJ3936">
        <v>0</v>
      </c>
      <c r="AK3936" s="5">
        <v>0</v>
      </c>
      <c r="AL3936" s="5">
        <v>0</v>
      </c>
      <c r="AM3936" s="5">
        <v>28228.42</v>
      </c>
      <c r="AN3936">
        <v>4</v>
      </c>
      <c r="AO3936">
        <v>3</v>
      </c>
      <c r="AP3936" t="str">
        <f t="shared" si="554"/>
        <v>Yes</v>
      </c>
      <c r="AQ3936">
        <v>1</v>
      </c>
      <c r="AR3936" s="5">
        <f t="shared" si="555"/>
        <v>1128745.1200000001</v>
      </c>
      <c r="AS3936" s="5">
        <f t="shared" si="556"/>
        <v>344516.08</v>
      </c>
      <c r="AT3936" t="s">
        <v>59</v>
      </c>
      <c r="AU3936" t="s">
        <v>6164</v>
      </c>
      <c r="AV3936" t="s">
        <v>6165</v>
      </c>
      <c r="AW3936" t="s">
        <v>6166</v>
      </c>
      <c r="AX3936" t="s">
        <v>6167</v>
      </c>
      <c r="AY3936">
        <v>48</v>
      </c>
      <c r="AZ3936">
        <v>1</v>
      </c>
      <c r="BA3936">
        <v>0</v>
      </c>
      <c r="BB3936" t="s">
        <v>6168</v>
      </c>
      <c r="BC3936">
        <v>0</v>
      </c>
      <c r="BD3936">
        <v>0</v>
      </c>
      <c r="BE3936" t="s">
        <v>6169</v>
      </c>
      <c r="BF3936" t="s">
        <v>6170</v>
      </c>
      <c r="BG3936">
        <v>0</v>
      </c>
      <c r="BH3936" t="s">
        <v>6171</v>
      </c>
      <c r="BI3936">
        <v>45</v>
      </c>
      <c r="BJ3936" t="s">
        <v>6172</v>
      </c>
      <c r="BK3936">
        <v>0</v>
      </c>
      <c r="BL3936">
        <v>73</v>
      </c>
      <c r="BM3936" s="3">
        <f t="shared" si="557"/>
        <v>0.57534246575342463</v>
      </c>
    </row>
    <row r="3937" spans="1:65">
      <c r="A3937" t="s">
        <v>4074</v>
      </c>
      <c r="B3937" s="2">
        <v>45896</v>
      </c>
      <c r="C3937" t="s">
        <v>3137</v>
      </c>
      <c r="D3937" t="s">
        <v>3639</v>
      </c>
      <c r="E3937">
        <v>8</v>
      </c>
      <c r="F3937" t="s">
        <v>72</v>
      </c>
      <c r="G3937" t="s">
        <v>79</v>
      </c>
      <c r="H3937" t="s">
        <v>213</v>
      </c>
      <c r="I3937" t="s">
        <v>64</v>
      </c>
      <c r="J3937" t="s">
        <v>65</v>
      </c>
      <c r="K3937" t="s">
        <v>75</v>
      </c>
      <c r="L3937" t="s">
        <v>67</v>
      </c>
      <c r="M3937" t="s">
        <v>56</v>
      </c>
      <c r="N3937" t="s">
        <v>57</v>
      </c>
      <c r="O3937" t="s">
        <v>82</v>
      </c>
      <c r="P3937">
        <v>51</v>
      </c>
      <c r="Q3937">
        <v>54</v>
      </c>
      <c r="R3937">
        <v>57</v>
      </c>
      <c r="S3937">
        <v>1</v>
      </c>
      <c r="T3937">
        <f t="shared" si="549"/>
        <v>56</v>
      </c>
      <c r="U3937">
        <v>49</v>
      </c>
      <c r="V3937">
        <f t="shared" si="550"/>
        <v>7</v>
      </c>
      <c r="W3937" s="3">
        <f t="shared" si="551"/>
        <v>1.7543859649122806E-2</v>
      </c>
      <c r="X3937">
        <v>24</v>
      </c>
      <c r="Y3937" s="4">
        <v>4.5</v>
      </c>
      <c r="Z3937" s="4">
        <v>1.7</v>
      </c>
      <c r="AA3937" s="5">
        <v>51732.56</v>
      </c>
      <c r="AB3937" s="5">
        <f t="shared" si="552"/>
        <v>2534895.44</v>
      </c>
      <c r="AC3937" s="5">
        <v>33895.14</v>
      </c>
      <c r="AD3937" s="5">
        <f t="shared" si="553"/>
        <v>1932022.98</v>
      </c>
      <c r="AE3937" s="5">
        <v>120829.43</v>
      </c>
      <c r="AF3937" s="5">
        <v>35462.51</v>
      </c>
      <c r="AG3937" s="5">
        <v>9022.83</v>
      </c>
      <c r="AH3937" s="5">
        <v>2465</v>
      </c>
      <c r="AI3937" s="5">
        <v>4600</v>
      </c>
      <c r="AJ3937">
        <v>0</v>
      </c>
      <c r="AK3937" s="5">
        <v>0</v>
      </c>
      <c r="AL3937" s="5">
        <v>6899.19</v>
      </c>
      <c r="AM3937" s="5">
        <v>31667.31</v>
      </c>
      <c r="AN3937">
        <v>4</v>
      </c>
      <c r="AO3937">
        <v>3</v>
      </c>
      <c r="AP3937" t="str">
        <f t="shared" si="554"/>
        <v>Yes</v>
      </c>
      <c r="AQ3937">
        <v>0</v>
      </c>
      <c r="AR3937" s="5">
        <f t="shared" si="555"/>
        <v>2142969.25</v>
      </c>
      <c r="AS3937" s="5">
        <f t="shared" si="556"/>
        <v>391926.19</v>
      </c>
      <c r="AT3937" t="s">
        <v>59</v>
      </c>
      <c r="AU3937" t="s">
        <v>6164</v>
      </c>
      <c r="AV3937" t="s">
        <v>6165</v>
      </c>
      <c r="AW3937" t="s">
        <v>6166</v>
      </c>
      <c r="AX3937" t="s">
        <v>6184</v>
      </c>
      <c r="AY3937">
        <v>51</v>
      </c>
      <c r="AZ3937">
        <v>0</v>
      </c>
      <c r="BA3937">
        <v>34</v>
      </c>
      <c r="BB3937" t="s">
        <v>6180</v>
      </c>
      <c r="BC3937">
        <v>0</v>
      </c>
      <c r="BD3937">
        <v>0</v>
      </c>
      <c r="BE3937" t="s">
        <v>6169</v>
      </c>
      <c r="BF3937" t="s">
        <v>6170</v>
      </c>
      <c r="BG3937">
        <v>0</v>
      </c>
      <c r="BH3937" t="s">
        <v>6171</v>
      </c>
      <c r="BI3937">
        <v>29</v>
      </c>
      <c r="BJ3937" t="s">
        <v>6172</v>
      </c>
      <c r="BK3937">
        <v>0</v>
      </c>
      <c r="BL3937">
        <v>62</v>
      </c>
      <c r="BM3937" s="3">
        <f t="shared" si="557"/>
        <v>0.91935483870967738</v>
      </c>
    </row>
    <row r="3938" spans="1:65">
      <c r="A3938" t="s">
        <v>4075</v>
      </c>
      <c r="B3938" s="2">
        <v>45896</v>
      </c>
      <c r="C3938" t="s">
        <v>3137</v>
      </c>
      <c r="D3938" t="s">
        <v>3639</v>
      </c>
      <c r="E3938">
        <v>8</v>
      </c>
      <c r="F3938" t="s">
        <v>78</v>
      </c>
      <c r="G3938" t="s">
        <v>62</v>
      </c>
      <c r="H3938" t="s">
        <v>190</v>
      </c>
      <c r="I3938" t="s">
        <v>74</v>
      </c>
      <c r="J3938" t="s">
        <v>53</v>
      </c>
      <c r="K3938" t="s">
        <v>75</v>
      </c>
      <c r="L3938" t="s">
        <v>92</v>
      </c>
      <c r="M3938" t="s">
        <v>56</v>
      </c>
      <c r="N3938" t="s">
        <v>69</v>
      </c>
      <c r="O3938" t="s">
        <v>70</v>
      </c>
      <c r="P3938">
        <v>61</v>
      </c>
      <c r="Q3938">
        <v>63</v>
      </c>
      <c r="R3938">
        <v>60</v>
      </c>
      <c r="S3938">
        <v>2</v>
      </c>
      <c r="T3938">
        <f t="shared" si="549"/>
        <v>58</v>
      </c>
      <c r="U3938">
        <v>58</v>
      </c>
      <c r="V3938">
        <f t="shared" si="550"/>
        <v>0</v>
      </c>
      <c r="W3938" s="3">
        <f t="shared" si="551"/>
        <v>3.3333333333333333E-2</v>
      </c>
      <c r="X3938">
        <v>33</v>
      </c>
      <c r="Y3938" s="4">
        <v>1.6</v>
      </c>
      <c r="Z3938" s="4">
        <v>0.9</v>
      </c>
      <c r="AA3938" s="5">
        <v>36224.67</v>
      </c>
      <c r="AB3938" s="5">
        <f t="shared" si="552"/>
        <v>2101030.86</v>
      </c>
      <c r="AC3938" s="5">
        <v>23684.47</v>
      </c>
      <c r="AD3938" s="5">
        <f t="shared" si="553"/>
        <v>1421068.2</v>
      </c>
      <c r="AE3938" s="5">
        <v>102420.49</v>
      </c>
      <c r="AF3938" s="5">
        <v>29769.98</v>
      </c>
      <c r="AG3938" s="5">
        <v>10371.56</v>
      </c>
      <c r="AH3938" s="5">
        <v>1305</v>
      </c>
      <c r="AI3938" s="5">
        <v>6400</v>
      </c>
      <c r="AJ3938">
        <v>0</v>
      </c>
      <c r="AK3938" s="5">
        <v>0</v>
      </c>
      <c r="AL3938" s="5">
        <v>0</v>
      </c>
      <c r="AM3938" s="5">
        <v>37891.26</v>
      </c>
      <c r="AN3938">
        <v>4</v>
      </c>
      <c r="AO3938">
        <v>4</v>
      </c>
      <c r="AP3938" t="str">
        <f t="shared" si="554"/>
        <v>Yes</v>
      </c>
      <c r="AQ3938">
        <v>1</v>
      </c>
      <c r="AR3938" s="5">
        <f t="shared" si="555"/>
        <v>1609226.49</v>
      </c>
      <c r="AS3938" s="5">
        <f t="shared" si="556"/>
        <v>491804.37</v>
      </c>
      <c r="AT3938" t="s">
        <v>59</v>
      </c>
      <c r="AU3938" t="s">
        <v>6164</v>
      </c>
      <c r="AV3938" t="s">
        <v>6165</v>
      </c>
      <c r="AW3938" t="s">
        <v>6166</v>
      </c>
      <c r="AX3938" t="s">
        <v>6167</v>
      </c>
      <c r="AY3938">
        <v>64</v>
      </c>
      <c r="AZ3938">
        <v>0</v>
      </c>
      <c r="BA3938">
        <v>0</v>
      </c>
      <c r="BB3938" t="s">
        <v>6168</v>
      </c>
      <c r="BC3938">
        <v>0</v>
      </c>
      <c r="BD3938">
        <v>0</v>
      </c>
      <c r="BE3938" t="s">
        <v>6169</v>
      </c>
      <c r="BF3938" t="s">
        <v>6170</v>
      </c>
      <c r="BG3938">
        <v>1</v>
      </c>
      <c r="BH3938" t="s">
        <v>6179</v>
      </c>
      <c r="BI3938">
        <v>60</v>
      </c>
      <c r="BJ3938" t="s">
        <v>6187</v>
      </c>
      <c r="BK3938">
        <v>0</v>
      </c>
      <c r="BL3938">
        <v>76</v>
      </c>
      <c r="BM3938" s="3">
        <f t="shared" si="557"/>
        <v>0.78947368421052633</v>
      </c>
    </row>
    <row r="3939" spans="1:65">
      <c r="A3939" t="s">
        <v>4076</v>
      </c>
      <c r="B3939" s="2">
        <v>45896</v>
      </c>
      <c r="C3939" t="s">
        <v>3137</v>
      </c>
      <c r="D3939" t="s">
        <v>3639</v>
      </c>
      <c r="E3939">
        <v>8</v>
      </c>
      <c r="F3939" t="s">
        <v>72</v>
      </c>
      <c r="G3939" t="s">
        <v>79</v>
      </c>
      <c r="H3939" t="s">
        <v>159</v>
      </c>
      <c r="I3939" t="s">
        <v>64</v>
      </c>
      <c r="J3939" t="s">
        <v>65</v>
      </c>
      <c r="K3939" t="s">
        <v>54</v>
      </c>
      <c r="L3939" t="s">
        <v>55</v>
      </c>
      <c r="M3939" t="s">
        <v>68</v>
      </c>
      <c r="N3939" t="s">
        <v>57</v>
      </c>
      <c r="O3939" t="s">
        <v>58</v>
      </c>
      <c r="P3939">
        <v>49</v>
      </c>
      <c r="Q3939">
        <v>52</v>
      </c>
      <c r="R3939">
        <v>51</v>
      </c>
      <c r="S3939">
        <v>1</v>
      </c>
      <c r="T3939">
        <f t="shared" si="549"/>
        <v>50</v>
      </c>
      <c r="U3939">
        <v>48</v>
      </c>
      <c r="V3939">
        <f t="shared" si="550"/>
        <v>2</v>
      </c>
      <c r="W3939" s="3">
        <f t="shared" si="551"/>
        <v>1.9607843137254902E-2</v>
      </c>
      <c r="X3939">
        <v>11</v>
      </c>
      <c r="Y3939" s="4">
        <v>6.1</v>
      </c>
      <c r="Z3939" s="4">
        <v>1.3</v>
      </c>
      <c r="AA3939" s="5">
        <v>56451</v>
      </c>
      <c r="AB3939" s="5">
        <f t="shared" si="552"/>
        <v>2709648</v>
      </c>
      <c r="AC3939" s="5">
        <v>33074.129999999997</v>
      </c>
      <c r="AD3939" s="5">
        <f t="shared" si="553"/>
        <v>1686780.63</v>
      </c>
      <c r="AE3939" s="5">
        <v>109944.4</v>
      </c>
      <c r="AF3939" s="5">
        <v>31869.67</v>
      </c>
      <c r="AG3939" s="5">
        <v>7505.19</v>
      </c>
      <c r="AH3939" s="5">
        <v>1885</v>
      </c>
      <c r="AI3939" s="5">
        <v>4600</v>
      </c>
      <c r="AJ3939">
        <v>1</v>
      </c>
      <c r="AK3939" s="5">
        <v>13593.44</v>
      </c>
      <c r="AL3939" s="5">
        <v>1925.75</v>
      </c>
      <c r="AM3939" s="5">
        <v>32499.360000000001</v>
      </c>
      <c r="AN3939">
        <v>4</v>
      </c>
      <c r="AO3939">
        <v>5</v>
      </c>
      <c r="AP3939" t="str">
        <f t="shared" si="554"/>
        <v>No</v>
      </c>
      <c r="AQ3939">
        <v>2</v>
      </c>
      <c r="AR3939" s="5">
        <f t="shared" si="555"/>
        <v>1890603.44</v>
      </c>
      <c r="AS3939" s="5">
        <f t="shared" si="556"/>
        <v>819044.56</v>
      </c>
      <c r="AT3939" t="s">
        <v>59</v>
      </c>
      <c r="AU3939" t="s">
        <v>6194</v>
      </c>
      <c r="AV3939" t="s">
        <v>6195</v>
      </c>
      <c r="AW3939" t="s">
        <v>6183</v>
      </c>
      <c r="AX3939" t="s">
        <v>6167</v>
      </c>
      <c r="AY3939">
        <v>49</v>
      </c>
      <c r="AZ3939">
        <v>0</v>
      </c>
      <c r="BA3939">
        <v>17</v>
      </c>
      <c r="BB3939" t="s">
        <v>6180</v>
      </c>
      <c r="BC3939">
        <v>1</v>
      </c>
      <c r="BD3939">
        <v>0</v>
      </c>
      <c r="BE3939" t="s">
        <v>6196</v>
      </c>
      <c r="BF3939" t="s">
        <v>6170</v>
      </c>
      <c r="BG3939">
        <v>0</v>
      </c>
      <c r="BH3939" t="s">
        <v>6171</v>
      </c>
      <c r="BI3939">
        <v>16</v>
      </c>
      <c r="BJ3939" t="s">
        <v>6172</v>
      </c>
      <c r="BK3939">
        <v>0</v>
      </c>
      <c r="BL3939">
        <v>62</v>
      </c>
      <c r="BM3939" s="3">
        <f t="shared" si="557"/>
        <v>0.82258064516129037</v>
      </c>
    </row>
    <row r="3940" spans="1:65">
      <c r="A3940" t="s">
        <v>4077</v>
      </c>
      <c r="B3940" s="2">
        <v>45896</v>
      </c>
      <c r="C3940" t="s">
        <v>3137</v>
      </c>
      <c r="D3940" t="s">
        <v>3639</v>
      </c>
      <c r="E3940">
        <v>8</v>
      </c>
      <c r="F3940" t="s">
        <v>78</v>
      </c>
      <c r="G3940" t="s">
        <v>50</v>
      </c>
      <c r="H3940" t="s">
        <v>173</v>
      </c>
      <c r="I3940" t="s">
        <v>64</v>
      </c>
      <c r="J3940" t="s">
        <v>81</v>
      </c>
      <c r="K3940" t="s">
        <v>54</v>
      </c>
      <c r="L3940" t="s">
        <v>67</v>
      </c>
      <c r="M3940" t="s">
        <v>56</v>
      </c>
      <c r="N3940" t="s">
        <v>69</v>
      </c>
      <c r="O3940" t="s">
        <v>120</v>
      </c>
      <c r="P3940">
        <v>30</v>
      </c>
      <c r="Q3940">
        <v>31</v>
      </c>
      <c r="R3940">
        <v>31</v>
      </c>
      <c r="S3940">
        <v>1</v>
      </c>
      <c r="T3940">
        <f t="shared" si="549"/>
        <v>30</v>
      </c>
      <c r="U3940">
        <v>29</v>
      </c>
      <c r="V3940">
        <f t="shared" si="550"/>
        <v>1</v>
      </c>
      <c r="W3940" s="3">
        <f t="shared" si="551"/>
        <v>3.2258064516129031E-2</v>
      </c>
      <c r="X3940">
        <v>37</v>
      </c>
      <c r="Y3940" s="4">
        <v>6</v>
      </c>
      <c r="Z3940" s="4">
        <v>2.2000000000000002</v>
      </c>
      <c r="AA3940" s="5">
        <v>83383.98</v>
      </c>
      <c r="AB3940" s="5">
        <f t="shared" si="552"/>
        <v>2418135.42</v>
      </c>
      <c r="AC3940" s="5">
        <v>51841.59</v>
      </c>
      <c r="AD3940" s="5">
        <f t="shared" si="553"/>
        <v>1607089.29</v>
      </c>
      <c r="AE3940" s="5">
        <v>92389.95</v>
      </c>
      <c r="AF3940" s="5">
        <v>29420.03</v>
      </c>
      <c r="AG3940" s="5">
        <v>9841.42</v>
      </c>
      <c r="AH3940" s="5">
        <v>3190</v>
      </c>
      <c r="AI3940" s="5">
        <v>6800</v>
      </c>
      <c r="AJ3940">
        <v>0</v>
      </c>
      <c r="AK3940" s="5">
        <v>0</v>
      </c>
      <c r="AL3940" s="5">
        <v>1559.48</v>
      </c>
      <c r="AM3940" s="5">
        <v>19291.580000000002</v>
      </c>
      <c r="AN3940">
        <v>4</v>
      </c>
      <c r="AO3940">
        <v>4</v>
      </c>
      <c r="AP3940" t="str">
        <f t="shared" si="554"/>
        <v>Yes</v>
      </c>
      <c r="AQ3940">
        <v>1</v>
      </c>
      <c r="AR3940" s="5">
        <f t="shared" si="555"/>
        <v>1769581.75</v>
      </c>
      <c r="AS3940" s="5">
        <f t="shared" si="556"/>
        <v>648553.67000000004</v>
      </c>
      <c r="AT3940" t="s">
        <v>116</v>
      </c>
      <c r="AU3940" t="s">
        <v>6164</v>
      </c>
      <c r="AV3940" t="s">
        <v>6165</v>
      </c>
      <c r="AW3940" t="s">
        <v>6166</v>
      </c>
      <c r="AX3940" t="s">
        <v>6184</v>
      </c>
      <c r="AY3940">
        <v>32</v>
      </c>
      <c r="AZ3940">
        <v>0</v>
      </c>
      <c r="BA3940">
        <v>14</v>
      </c>
      <c r="BB3940" t="s">
        <v>6198</v>
      </c>
      <c r="BC3940">
        <v>0</v>
      </c>
      <c r="BD3940">
        <v>0</v>
      </c>
      <c r="BE3940" t="s">
        <v>6169</v>
      </c>
      <c r="BF3940" t="s">
        <v>6170</v>
      </c>
      <c r="BG3940">
        <v>2</v>
      </c>
      <c r="BH3940" t="s">
        <v>6209</v>
      </c>
      <c r="BI3940">
        <v>121</v>
      </c>
      <c r="BJ3940" t="s">
        <v>6193</v>
      </c>
      <c r="BK3940">
        <v>0</v>
      </c>
      <c r="BL3940">
        <v>51</v>
      </c>
      <c r="BM3940" s="3">
        <f t="shared" si="557"/>
        <v>0.60784313725490191</v>
      </c>
    </row>
    <row r="3941" spans="1:65">
      <c r="A3941" t="s">
        <v>4078</v>
      </c>
      <c r="B3941" s="2">
        <v>45896</v>
      </c>
      <c r="C3941" t="s">
        <v>3137</v>
      </c>
      <c r="D3941" t="s">
        <v>3639</v>
      </c>
      <c r="E3941">
        <v>8</v>
      </c>
      <c r="F3941" t="s">
        <v>72</v>
      </c>
      <c r="G3941" t="s">
        <v>79</v>
      </c>
      <c r="H3941" t="s">
        <v>213</v>
      </c>
      <c r="I3941" t="s">
        <v>52</v>
      </c>
      <c r="J3941" t="s">
        <v>81</v>
      </c>
      <c r="K3941" t="s">
        <v>75</v>
      </c>
      <c r="L3941" t="s">
        <v>67</v>
      </c>
      <c r="M3941" t="s">
        <v>56</v>
      </c>
      <c r="N3941" t="s">
        <v>57</v>
      </c>
      <c r="O3941" t="s">
        <v>58</v>
      </c>
      <c r="P3941">
        <v>36</v>
      </c>
      <c r="Q3941">
        <v>38</v>
      </c>
      <c r="R3941">
        <v>37</v>
      </c>
      <c r="S3941">
        <v>1</v>
      </c>
      <c r="T3941">
        <f t="shared" si="549"/>
        <v>36</v>
      </c>
      <c r="U3941">
        <v>36</v>
      </c>
      <c r="V3941">
        <f t="shared" si="550"/>
        <v>0</v>
      </c>
      <c r="W3941" s="3">
        <f t="shared" si="551"/>
        <v>2.7027027027027029E-2</v>
      </c>
      <c r="X3941">
        <v>37</v>
      </c>
      <c r="Y3941" s="4">
        <v>7</v>
      </c>
      <c r="Z3941" s="4">
        <v>1.9</v>
      </c>
      <c r="AA3941" s="5">
        <v>77888.490000000005</v>
      </c>
      <c r="AB3941" s="5">
        <f t="shared" si="552"/>
        <v>2803985.64</v>
      </c>
      <c r="AC3941" s="5">
        <v>51370.8</v>
      </c>
      <c r="AD3941" s="5">
        <f t="shared" si="553"/>
        <v>1900719.6</v>
      </c>
      <c r="AE3941" s="5">
        <v>116746.57</v>
      </c>
      <c r="AF3941" s="5">
        <v>32518.2</v>
      </c>
      <c r="AG3941" s="5">
        <v>10675.19</v>
      </c>
      <c r="AH3941" s="5">
        <v>2755</v>
      </c>
      <c r="AI3941" s="5">
        <v>6800</v>
      </c>
      <c r="AJ3941">
        <v>0</v>
      </c>
      <c r="AK3941" s="5">
        <v>0</v>
      </c>
      <c r="AL3941" s="5">
        <v>0</v>
      </c>
      <c r="AM3941" s="5">
        <v>22102.54</v>
      </c>
      <c r="AN3941">
        <v>4</v>
      </c>
      <c r="AO3941">
        <v>4</v>
      </c>
      <c r="AP3941" t="str">
        <f t="shared" si="554"/>
        <v>Yes</v>
      </c>
      <c r="AQ3941">
        <v>1</v>
      </c>
      <c r="AR3941" s="5">
        <f t="shared" si="555"/>
        <v>2092317.1</v>
      </c>
      <c r="AS3941" s="5">
        <f t="shared" si="556"/>
        <v>711668.54</v>
      </c>
      <c r="AT3941" t="s">
        <v>59</v>
      </c>
      <c r="AU3941" t="s">
        <v>6164</v>
      </c>
      <c r="AV3941" t="s">
        <v>6165</v>
      </c>
      <c r="AW3941" t="s">
        <v>6166</v>
      </c>
      <c r="AX3941" t="s">
        <v>6167</v>
      </c>
      <c r="AY3941">
        <v>37</v>
      </c>
      <c r="AZ3941">
        <v>0</v>
      </c>
      <c r="BA3941">
        <v>0</v>
      </c>
      <c r="BB3941" t="s">
        <v>6168</v>
      </c>
      <c r="BC3941">
        <v>0</v>
      </c>
      <c r="BD3941">
        <v>0</v>
      </c>
      <c r="BE3941" t="s">
        <v>6169</v>
      </c>
      <c r="BF3941" t="s">
        <v>6170</v>
      </c>
      <c r="BG3941">
        <v>0</v>
      </c>
      <c r="BH3941" t="s">
        <v>6171</v>
      </c>
      <c r="BI3941">
        <v>37</v>
      </c>
      <c r="BJ3941" t="s">
        <v>6172</v>
      </c>
      <c r="BK3941">
        <v>0</v>
      </c>
      <c r="BL3941">
        <v>49</v>
      </c>
      <c r="BM3941" s="3">
        <f t="shared" si="557"/>
        <v>0.75510204081632648</v>
      </c>
    </row>
    <row r="3942" spans="1:65">
      <c r="A3942" t="s">
        <v>4079</v>
      </c>
      <c r="B3942" s="2">
        <v>45896</v>
      </c>
      <c r="C3942" t="s">
        <v>3137</v>
      </c>
      <c r="D3942" t="s">
        <v>3639</v>
      </c>
      <c r="E3942">
        <v>8</v>
      </c>
      <c r="F3942" t="s">
        <v>78</v>
      </c>
      <c r="G3942" t="s">
        <v>50</v>
      </c>
      <c r="H3942" t="s">
        <v>173</v>
      </c>
      <c r="I3942" t="s">
        <v>52</v>
      </c>
      <c r="J3942" t="s">
        <v>65</v>
      </c>
      <c r="K3942" t="s">
        <v>75</v>
      </c>
      <c r="L3942" t="s">
        <v>92</v>
      </c>
      <c r="M3942" t="s">
        <v>56</v>
      </c>
      <c r="N3942" t="s">
        <v>76</v>
      </c>
      <c r="O3942" t="s">
        <v>58</v>
      </c>
      <c r="P3942">
        <v>57</v>
      </c>
      <c r="Q3942">
        <v>58</v>
      </c>
      <c r="R3942">
        <v>57</v>
      </c>
      <c r="S3942">
        <v>2</v>
      </c>
      <c r="T3942">
        <f t="shared" si="549"/>
        <v>55</v>
      </c>
      <c r="U3942">
        <v>55</v>
      </c>
      <c r="V3942">
        <f t="shared" si="550"/>
        <v>0</v>
      </c>
      <c r="W3942" s="3">
        <f t="shared" si="551"/>
        <v>3.5087719298245612E-2</v>
      </c>
      <c r="X3942">
        <v>110</v>
      </c>
      <c r="Y3942" s="4">
        <v>7.3</v>
      </c>
      <c r="Z3942" s="4">
        <v>5.2</v>
      </c>
      <c r="AA3942" s="5">
        <v>51957.8</v>
      </c>
      <c r="AB3942" s="5">
        <f t="shared" si="552"/>
        <v>2857679</v>
      </c>
      <c r="AC3942" s="5">
        <v>35080.99</v>
      </c>
      <c r="AD3942" s="5">
        <f t="shared" si="553"/>
        <v>1999616.43</v>
      </c>
      <c r="AE3942" s="5">
        <v>133103.78</v>
      </c>
      <c r="AF3942" s="5">
        <v>43586.64</v>
      </c>
      <c r="AG3942" s="5">
        <v>44106.1</v>
      </c>
      <c r="AH3942" s="5">
        <v>7540</v>
      </c>
      <c r="AI3942" s="5">
        <v>9200</v>
      </c>
      <c r="AJ3942">
        <v>0</v>
      </c>
      <c r="AK3942" s="5">
        <v>0</v>
      </c>
      <c r="AL3942" s="5">
        <v>0</v>
      </c>
      <c r="AM3942" s="5">
        <v>37506.14</v>
      </c>
      <c r="AN3942">
        <v>4</v>
      </c>
      <c r="AO3942">
        <v>5</v>
      </c>
      <c r="AP3942" t="str">
        <f t="shared" si="554"/>
        <v>No</v>
      </c>
      <c r="AQ3942">
        <v>3</v>
      </c>
      <c r="AR3942" s="5">
        <f t="shared" si="555"/>
        <v>2274659.09</v>
      </c>
      <c r="AS3942" s="5">
        <f t="shared" si="556"/>
        <v>583019.91</v>
      </c>
      <c r="AT3942" t="s">
        <v>116</v>
      </c>
      <c r="AU3942" t="s">
        <v>6164</v>
      </c>
      <c r="AV3942" t="s">
        <v>6165</v>
      </c>
      <c r="AW3942" t="s">
        <v>6166</v>
      </c>
      <c r="AX3942" t="s">
        <v>6202</v>
      </c>
      <c r="AY3942">
        <v>60</v>
      </c>
      <c r="AZ3942">
        <v>0</v>
      </c>
      <c r="BA3942">
        <v>0</v>
      </c>
      <c r="BB3942" t="s">
        <v>6168</v>
      </c>
      <c r="BC3942">
        <v>1</v>
      </c>
      <c r="BD3942">
        <v>0</v>
      </c>
      <c r="BE3942" t="s">
        <v>6178</v>
      </c>
      <c r="BF3942" t="s">
        <v>6170</v>
      </c>
      <c r="BG3942">
        <v>2</v>
      </c>
      <c r="BH3942" t="s">
        <v>6209</v>
      </c>
      <c r="BI3942">
        <v>84</v>
      </c>
      <c r="BJ3942" t="s">
        <v>6193</v>
      </c>
      <c r="BK3942">
        <v>0</v>
      </c>
      <c r="BL3942">
        <v>62</v>
      </c>
      <c r="BM3942" s="3">
        <f t="shared" si="557"/>
        <v>0.91935483870967738</v>
      </c>
    </row>
    <row r="3943" spans="1:65">
      <c r="A3943" t="s">
        <v>4080</v>
      </c>
      <c r="B3943" s="2">
        <v>45897</v>
      </c>
      <c r="C3943" t="s">
        <v>3137</v>
      </c>
      <c r="D3943" t="s">
        <v>3639</v>
      </c>
      <c r="E3943">
        <v>8</v>
      </c>
      <c r="F3943" t="s">
        <v>61</v>
      </c>
      <c r="G3943" t="s">
        <v>79</v>
      </c>
      <c r="H3943" t="s">
        <v>84</v>
      </c>
      <c r="I3943" t="s">
        <v>64</v>
      </c>
      <c r="J3943" t="s">
        <v>65</v>
      </c>
      <c r="K3943" t="s">
        <v>75</v>
      </c>
      <c r="L3943" t="s">
        <v>92</v>
      </c>
      <c r="M3943" t="s">
        <v>56</v>
      </c>
      <c r="N3943" t="s">
        <v>76</v>
      </c>
      <c r="O3943" t="s">
        <v>58</v>
      </c>
      <c r="P3943">
        <v>51</v>
      </c>
      <c r="Q3943">
        <v>55</v>
      </c>
      <c r="R3943">
        <v>53</v>
      </c>
      <c r="S3943">
        <v>1</v>
      </c>
      <c r="T3943">
        <f t="shared" si="549"/>
        <v>52</v>
      </c>
      <c r="U3943">
        <v>49</v>
      </c>
      <c r="V3943">
        <f t="shared" si="550"/>
        <v>3</v>
      </c>
      <c r="W3943" s="3">
        <f t="shared" si="551"/>
        <v>1.8867924528301886E-2</v>
      </c>
      <c r="X3943">
        <v>12</v>
      </c>
      <c r="Y3943" s="4">
        <v>5.6</v>
      </c>
      <c r="Z3943" s="4">
        <v>1.5</v>
      </c>
      <c r="AA3943" s="5">
        <v>51700.3</v>
      </c>
      <c r="AB3943" s="5">
        <f t="shared" si="552"/>
        <v>2533314.7000000002</v>
      </c>
      <c r="AC3943" s="5">
        <v>35133.5</v>
      </c>
      <c r="AD3943" s="5">
        <f t="shared" si="553"/>
        <v>1862075.5</v>
      </c>
      <c r="AE3943" s="5">
        <v>115559.56</v>
      </c>
      <c r="AF3943" s="5">
        <v>31695.35</v>
      </c>
      <c r="AG3943" s="5">
        <v>7921.58</v>
      </c>
      <c r="AH3943" s="5">
        <v>2175</v>
      </c>
      <c r="AI3943" s="5">
        <v>4600</v>
      </c>
      <c r="AJ3943">
        <v>0</v>
      </c>
      <c r="AK3943" s="5">
        <v>0</v>
      </c>
      <c r="AL3943" s="5">
        <v>2856.87</v>
      </c>
      <c r="AM3943" s="5">
        <v>36031.47</v>
      </c>
      <c r="AN3943">
        <v>4</v>
      </c>
      <c r="AO3943">
        <v>5</v>
      </c>
      <c r="AP3943" t="str">
        <f t="shared" si="554"/>
        <v>No</v>
      </c>
      <c r="AQ3943">
        <v>2</v>
      </c>
      <c r="AR3943" s="5">
        <f t="shared" si="555"/>
        <v>2062915.33</v>
      </c>
      <c r="AS3943" s="5">
        <f t="shared" si="556"/>
        <v>470399.37</v>
      </c>
      <c r="AT3943" t="s">
        <v>59</v>
      </c>
      <c r="AU3943" t="s">
        <v>6164</v>
      </c>
      <c r="AV3943" t="s">
        <v>6165</v>
      </c>
      <c r="AW3943" t="s">
        <v>6166</v>
      </c>
      <c r="AX3943" t="s">
        <v>6177</v>
      </c>
      <c r="AY3943">
        <v>53</v>
      </c>
      <c r="AZ3943">
        <v>2</v>
      </c>
      <c r="BA3943">
        <v>18</v>
      </c>
      <c r="BB3943" t="s">
        <v>6185</v>
      </c>
      <c r="BC3943">
        <v>1</v>
      </c>
      <c r="BD3943">
        <v>0</v>
      </c>
      <c r="BE3943" t="s">
        <v>6178</v>
      </c>
      <c r="BF3943" t="s">
        <v>6170</v>
      </c>
      <c r="BG3943">
        <v>0</v>
      </c>
      <c r="BH3943" t="s">
        <v>6171</v>
      </c>
      <c r="BI3943">
        <v>28</v>
      </c>
      <c r="BJ3943" t="s">
        <v>6172</v>
      </c>
      <c r="BK3943">
        <v>0</v>
      </c>
      <c r="BL3943">
        <v>61</v>
      </c>
      <c r="BM3943" s="3">
        <f t="shared" si="557"/>
        <v>0.86885245901639341</v>
      </c>
    </row>
    <row r="3944" spans="1:65">
      <c r="A3944" t="s">
        <v>4081</v>
      </c>
      <c r="B3944" s="2">
        <v>45897</v>
      </c>
      <c r="C3944" t="s">
        <v>3137</v>
      </c>
      <c r="D3944" t="s">
        <v>3639</v>
      </c>
      <c r="E3944">
        <v>8</v>
      </c>
      <c r="F3944" t="s">
        <v>78</v>
      </c>
      <c r="G3944" t="s">
        <v>79</v>
      </c>
      <c r="H3944" t="s">
        <v>80</v>
      </c>
      <c r="I3944" t="s">
        <v>74</v>
      </c>
      <c r="J3944" t="s">
        <v>65</v>
      </c>
      <c r="K3944" t="s">
        <v>75</v>
      </c>
      <c r="L3944" t="s">
        <v>67</v>
      </c>
      <c r="M3944" t="s">
        <v>68</v>
      </c>
      <c r="N3944" t="s">
        <v>57</v>
      </c>
      <c r="O3944" t="s">
        <v>70</v>
      </c>
      <c r="P3944">
        <v>48</v>
      </c>
      <c r="Q3944">
        <v>50</v>
      </c>
      <c r="R3944">
        <v>47</v>
      </c>
      <c r="S3944">
        <v>3</v>
      </c>
      <c r="T3944">
        <f t="shared" si="549"/>
        <v>44</v>
      </c>
      <c r="U3944">
        <v>44</v>
      </c>
      <c r="V3944">
        <f t="shared" si="550"/>
        <v>0</v>
      </c>
      <c r="W3944" s="3">
        <f t="shared" si="551"/>
        <v>6.3829787234042548E-2</v>
      </c>
      <c r="X3944">
        <v>26</v>
      </c>
      <c r="Y3944" s="4">
        <v>1.8</v>
      </c>
      <c r="Z3944" s="4">
        <v>1.1000000000000001</v>
      </c>
      <c r="AA3944" s="5">
        <v>52197.88</v>
      </c>
      <c r="AB3944" s="5">
        <f t="shared" si="552"/>
        <v>2296706.7200000002</v>
      </c>
      <c r="AC3944" s="5">
        <v>32389.19</v>
      </c>
      <c r="AD3944" s="5">
        <f t="shared" si="553"/>
        <v>1522291.93</v>
      </c>
      <c r="AE3944" s="5">
        <v>105614.79</v>
      </c>
      <c r="AF3944" s="5">
        <v>31932.81</v>
      </c>
      <c r="AG3944" s="5">
        <v>9525.0400000000009</v>
      </c>
      <c r="AH3944" s="5">
        <v>1595</v>
      </c>
      <c r="AI3944" s="5">
        <v>16030.8</v>
      </c>
      <c r="AJ3944">
        <v>1</v>
      </c>
      <c r="AK3944" s="5">
        <v>12855</v>
      </c>
      <c r="AL3944" s="5">
        <v>0</v>
      </c>
      <c r="AM3944" s="5">
        <v>28138.76</v>
      </c>
      <c r="AN3944">
        <v>4</v>
      </c>
      <c r="AO3944">
        <v>3</v>
      </c>
      <c r="AP3944" t="str">
        <f t="shared" si="554"/>
        <v>Yes</v>
      </c>
      <c r="AQ3944">
        <v>2</v>
      </c>
      <c r="AR3944" s="5">
        <f t="shared" si="555"/>
        <v>1727984.13</v>
      </c>
      <c r="AS3944" s="5">
        <f t="shared" si="556"/>
        <v>568722.59</v>
      </c>
      <c r="AT3944" t="s">
        <v>116</v>
      </c>
      <c r="AU3944" t="s">
        <v>6173</v>
      </c>
      <c r="AV3944" t="s">
        <v>6174</v>
      </c>
      <c r="AW3944" t="s">
        <v>6175</v>
      </c>
      <c r="AX3944" t="s">
        <v>6167</v>
      </c>
      <c r="AY3944">
        <v>51</v>
      </c>
      <c r="AZ3944">
        <v>3</v>
      </c>
      <c r="BA3944">
        <v>0</v>
      </c>
      <c r="BB3944" t="s">
        <v>6168</v>
      </c>
      <c r="BC3944">
        <v>0</v>
      </c>
      <c r="BD3944">
        <v>0</v>
      </c>
      <c r="BE3944" t="s">
        <v>6169</v>
      </c>
      <c r="BF3944" t="s">
        <v>6210</v>
      </c>
      <c r="BG3944">
        <v>1</v>
      </c>
      <c r="BH3944" t="s">
        <v>6186</v>
      </c>
      <c r="BI3944">
        <v>22</v>
      </c>
      <c r="BJ3944" t="s">
        <v>6172</v>
      </c>
      <c r="BK3944">
        <v>0</v>
      </c>
      <c r="BL3944">
        <v>61</v>
      </c>
      <c r="BM3944" s="3">
        <f t="shared" si="557"/>
        <v>0.77049180327868849</v>
      </c>
    </row>
    <row r="3945" spans="1:65">
      <c r="A3945" t="s">
        <v>4082</v>
      </c>
      <c r="B3945" s="2">
        <v>45897</v>
      </c>
      <c r="C3945" t="s">
        <v>3137</v>
      </c>
      <c r="D3945" t="s">
        <v>3639</v>
      </c>
      <c r="E3945">
        <v>8</v>
      </c>
      <c r="F3945" t="s">
        <v>78</v>
      </c>
      <c r="G3945" t="s">
        <v>79</v>
      </c>
      <c r="H3945" t="s">
        <v>143</v>
      </c>
      <c r="I3945" t="s">
        <v>74</v>
      </c>
      <c r="J3945" t="s">
        <v>53</v>
      </c>
      <c r="K3945" t="s">
        <v>66</v>
      </c>
      <c r="L3945" t="s">
        <v>67</v>
      </c>
      <c r="M3945" t="s">
        <v>56</v>
      </c>
      <c r="N3945" t="s">
        <v>109</v>
      </c>
      <c r="O3945" t="s">
        <v>70</v>
      </c>
      <c r="P3945">
        <v>69</v>
      </c>
      <c r="Q3945">
        <v>73</v>
      </c>
      <c r="R3945">
        <v>72</v>
      </c>
      <c r="S3945">
        <v>2</v>
      </c>
      <c r="T3945">
        <f t="shared" si="549"/>
        <v>70</v>
      </c>
      <c r="U3945">
        <v>67</v>
      </c>
      <c r="V3945">
        <f t="shared" si="550"/>
        <v>3</v>
      </c>
      <c r="W3945" s="3">
        <f t="shared" si="551"/>
        <v>2.7777777777777776E-2</v>
      </c>
      <c r="X3945">
        <v>43</v>
      </c>
      <c r="Y3945" s="4">
        <v>4.5</v>
      </c>
      <c r="Z3945" s="4">
        <v>1.5</v>
      </c>
      <c r="AA3945" s="5">
        <v>33595.03</v>
      </c>
      <c r="AB3945" s="5">
        <f t="shared" si="552"/>
        <v>2250867.0099999998</v>
      </c>
      <c r="AC3945" s="5">
        <v>22998.48</v>
      </c>
      <c r="AD3945" s="5">
        <f t="shared" si="553"/>
        <v>1655890.56</v>
      </c>
      <c r="AE3945" s="5">
        <v>124539.79</v>
      </c>
      <c r="AF3945" s="5">
        <v>35336.43</v>
      </c>
      <c r="AG3945" s="5">
        <v>10627.59</v>
      </c>
      <c r="AH3945" s="5">
        <v>2175</v>
      </c>
      <c r="AI3945" s="5">
        <v>6400</v>
      </c>
      <c r="AJ3945">
        <v>0</v>
      </c>
      <c r="AK3945" s="5">
        <v>0</v>
      </c>
      <c r="AL3945" s="5">
        <v>2080.13</v>
      </c>
      <c r="AM3945" s="5">
        <v>98094.33</v>
      </c>
      <c r="AN3945">
        <v>8</v>
      </c>
      <c r="AO3945">
        <v>9</v>
      </c>
      <c r="AP3945" t="str">
        <f t="shared" si="554"/>
        <v>No</v>
      </c>
      <c r="AQ3945">
        <v>3</v>
      </c>
      <c r="AR3945" s="5">
        <f t="shared" si="555"/>
        <v>1935143.83</v>
      </c>
      <c r="AS3945" s="5">
        <f t="shared" si="556"/>
        <v>315723.18</v>
      </c>
      <c r="AT3945" t="s">
        <v>59</v>
      </c>
      <c r="AU3945" t="s">
        <v>6164</v>
      </c>
      <c r="AV3945" t="s">
        <v>6165</v>
      </c>
      <c r="AW3945" t="s">
        <v>6166</v>
      </c>
      <c r="AX3945" t="s">
        <v>6167</v>
      </c>
      <c r="AY3945">
        <v>71</v>
      </c>
      <c r="AZ3945">
        <v>0</v>
      </c>
      <c r="BA3945">
        <v>22</v>
      </c>
      <c r="BB3945" t="s">
        <v>6180</v>
      </c>
      <c r="BC3945">
        <v>1</v>
      </c>
      <c r="BD3945">
        <v>0</v>
      </c>
      <c r="BE3945" t="s">
        <v>6178</v>
      </c>
      <c r="BF3945" t="s">
        <v>6170</v>
      </c>
      <c r="BG3945">
        <v>0</v>
      </c>
      <c r="BH3945" t="s">
        <v>6171</v>
      </c>
      <c r="BI3945">
        <v>20</v>
      </c>
      <c r="BJ3945" t="s">
        <v>6172</v>
      </c>
      <c r="BK3945">
        <v>0</v>
      </c>
      <c r="BL3945">
        <v>79</v>
      </c>
      <c r="BM3945" s="3">
        <f t="shared" si="557"/>
        <v>0.91139240506329111</v>
      </c>
    </row>
    <row r="3946" spans="1:65">
      <c r="A3946" t="s">
        <v>4083</v>
      </c>
      <c r="B3946" s="2">
        <v>45897</v>
      </c>
      <c r="C3946" t="s">
        <v>3137</v>
      </c>
      <c r="D3946" t="s">
        <v>3639</v>
      </c>
      <c r="E3946">
        <v>8</v>
      </c>
      <c r="F3946" t="s">
        <v>78</v>
      </c>
      <c r="G3946" t="s">
        <v>79</v>
      </c>
      <c r="H3946" t="s">
        <v>136</v>
      </c>
      <c r="I3946" t="s">
        <v>52</v>
      </c>
      <c r="J3946" t="s">
        <v>53</v>
      </c>
      <c r="K3946" t="s">
        <v>54</v>
      </c>
      <c r="L3946" t="s">
        <v>67</v>
      </c>
      <c r="M3946" t="s">
        <v>68</v>
      </c>
      <c r="N3946" t="s">
        <v>69</v>
      </c>
      <c r="O3946" t="s">
        <v>70</v>
      </c>
      <c r="P3946">
        <v>52</v>
      </c>
      <c r="Q3946">
        <v>54</v>
      </c>
      <c r="R3946">
        <v>54</v>
      </c>
      <c r="S3946">
        <v>5</v>
      </c>
      <c r="T3946">
        <f t="shared" si="549"/>
        <v>49</v>
      </c>
      <c r="U3946">
        <v>49</v>
      </c>
      <c r="V3946">
        <f t="shared" si="550"/>
        <v>0</v>
      </c>
      <c r="W3946" s="3">
        <f t="shared" si="551"/>
        <v>9.2592592592592587E-2</v>
      </c>
      <c r="X3946">
        <v>24</v>
      </c>
      <c r="Y3946" s="4">
        <v>2.9</v>
      </c>
      <c r="Z3946" s="4">
        <v>1.6</v>
      </c>
      <c r="AA3946" s="5">
        <v>38854.32</v>
      </c>
      <c r="AB3946" s="5">
        <f t="shared" si="552"/>
        <v>1903861.68</v>
      </c>
      <c r="AC3946" s="5">
        <v>21991.34</v>
      </c>
      <c r="AD3946" s="5">
        <f t="shared" si="553"/>
        <v>1187532.3600000001</v>
      </c>
      <c r="AE3946" s="5">
        <v>97060.800000000003</v>
      </c>
      <c r="AF3946" s="5">
        <v>25745.99</v>
      </c>
      <c r="AG3946" s="5">
        <v>8866.65</v>
      </c>
      <c r="AH3946" s="5">
        <v>2320</v>
      </c>
      <c r="AI3946" s="5">
        <v>18231.29</v>
      </c>
      <c r="AJ3946">
        <v>1</v>
      </c>
      <c r="AK3946" s="5">
        <v>8155.53</v>
      </c>
      <c r="AL3946" s="5">
        <v>0</v>
      </c>
      <c r="AM3946" s="5">
        <v>31870.18</v>
      </c>
      <c r="AN3946">
        <v>4</v>
      </c>
      <c r="AO3946">
        <v>2</v>
      </c>
      <c r="AP3946" t="str">
        <f t="shared" si="554"/>
        <v>Yes</v>
      </c>
      <c r="AQ3946">
        <v>2</v>
      </c>
      <c r="AR3946" s="5">
        <f t="shared" si="555"/>
        <v>1379782.8</v>
      </c>
      <c r="AS3946" s="5">
        <f t="shared" si="556"/>
        <v>524078.88</v>
      </c>
      <c r="AT3946" t="s">
        <v>1641</v>
      </c>
      <c r="AU3946" t="s">
        <v>6189</v>
      </c>
      <c r="AV3946" t="s">
        <v>6201</v>
      </c>
      <c r="AW3946" t="s">
        <v>6175</v>
      </c>
      <c r="AX3946" t="s">
        <v>6184</v>
      </c>
      <c r="AY3946">
        <v>52</v>
      </c>
      <c r="AZ3946">
        <v>0</v>
      </c>
      <c r="BA3946">
        <v>0</v>
      </c>
      <c r="BB3946" t="s">
        <v>6168</v>
      </c>
      <c r="BC3946">
        <v>0</v>
      </c>
      <c r="BD3946">
        <v>0</v>
      </c>
      <c r="BE3946" t="s">
        <v>6169</v>
      </c>
      <c r="BF3946" t="s">
        <v>6210</v>
      </c>
      <c r="BG3946">
        <v>1</v>
      </c>
      <c r="BH3946" t="s">
        <v>6179</v>
      </c>
      <c r="BI3946">
        <v>36</v>
      </c>
      <c r="BJ3946" t="s">
        <v>6172</v>
      </c>
      <c r="BK3946">
        <v>0</v>
      </c>
      <c r="BL3946">
        <v>71</v>
      </c>
      <c r="BM3946" s="3">
        <f t="shared" si="557"/>
        <v>0.76056338028169013</v>
      </c>
    </row>
    <row r="3947" spans="1:65">
      <c r="A3947" t="s">
        <v>4084</v>
      </c>
      <c r="B3947" s="2">
        <v>45897</v>
      </c>
      <c r="C3947" t="s">
        <v>3137</v>
      </c>
      <c r="D3947" t="s">
        <v>3639</v>
      </c>
      <c r="E3947">
        <v>8</v>
      </c>
      <c r="F3947" t="s">
        <v>61</v>
      </c>
      <c r="G3947" t="s">
        <v>79</v>
      </c>
      <c r="H3947" t="s">
        <v>123</v>
      </c>
      <c r="I3947" t="s">
        <v>64</v>
      </c>
      <c r="J3947" t="s">
        <v>65</v>
      </c>
      <c r="K3947" t="s">
        <v>66</v>
      </c>
      <c r="L3947" t="s">
        <v>55</v>
      </c>
      <c r="M3947" t="s">
        <v>56</v>
      </c>
      <c r="N3947" t="s">
        <v>94</v>
      </c>
      <c r="O3947" t="s">
        <v>70</v>
      </c>
      <c r="P3947">
        <v>48</v>
      </c>
      <c r="Q3947">
        <v>49</v>
      </c>
      <c r="R3947">
        <v>47</v>
      </c>
      <c r="S3947">
        <v>1</v>
      </c>
      <c r="T3947">
        <f t="shared" si="549"/>
        <v>46</v>
      </c>
      <c r="U3947">
        <v>46</v>
      </c>
      <c r="V3947">
        <f t="shared" si="550"/>
        <v>0</v>
      </c>
      <c r="W3947" s="3">
        <f t="shared" si="551"/>
        <v>2.1276595744680851E-2</v>
      </c>
      <c r="X3947">
        <v>32</v>
      </c>
      <c r="Y3947" s="4">
        <v>0.2</v>
      </c>
      <c r="Z3947" s="4">
        <v>0.6</v>
      </c>
      <c r="AA3947" s="5">
        <v>48826.6</v>
      </c>
      <c r="AB3947" s="5">
        <f t="shared" si="552"/>
        <v>2246023.6</v>
      </c>
      <c r="AC3947" s="5">
        <v>34884.800000000003</v>
      </c>
      <c r="AD3947" s="5">
        <f t="shared" si="553"/>
        <v>1639585.6</v>
      </c>
      <c r="AE3947" s="5">
        <v>100116.14</v>
      </c>
      <c r="AF3947" s="5">
        <v>29550.68</v>
      </c>
      <c r="AG3947" s="5">
        <v>9575.33</v>
      </c>
      <c r="AH3947" s="5">
        <v>870</v>
      </c>
      <c r="AI3947" s="5">
        <v>4600</v>
      </c>
      <c r="AJ3947">
        <v>0</v>
      </c>
      <c r="AK3947" s="5">
        <v>0</v>
      </c>
      <c r="AL3947" s="5">
        <v>0</v>
      </c>
      <c r="AM3947" s="5">
        <v>32096.560000000001</v>
      </c>
      <c r="AN3947">
        <v>4</v>
      </c>
      <c r="AO3947">
        <v>4</v>
      </c>
      <c r="AP3947" t="str">
        <f t="shared" si="554"/>
        <v>Yes</v>
      </c>
      <c r="AQ3947">
        <v>1</v>
      </c>
      <c r="AR3947" s="5">
        <f t="shared" si="555"/>
        <v>1816394.31</v>
      </c>
      <c r="AS3947" s="5">
        <f t="shared" si="556"/>
        <v>429629.29</v>
      </c>
      <c r="AT3947" t="s">
        <v>59</v>
      </c>
      <c r="AU3947" t="s">
        <v>6164</v>
      </c>
      <c r="AV3947" t="s">
        <v>6165</v>
      </c>
      <c r="AW3947" t="s">
        <v>6166</v>
      </c>
      <c r="AX3947" t="s">
        <v>6167</v>
      </c>
      <c r="AY3947">
        <v>53</v>
      </c>
      <c r="AZ3947">
        <v>3</v>
      </c>
      <c r="BA3947">
        <v>0</v>
      </c>
      <c r="BB3947" t="s">
        <v>6168</v>
      </c>
      <c r="BC3947">
        <v>0</v>
      </c>
      <c r="BD3947">
        <v>0</v>
      </c>
      <c r="BE3947" t="s">
        <v>6169</v>
      </c>
      <c r="BF3947" t="s">
        <v>6170</v>
      </c>
      <c r="BG3947">
        <v>1</v>
      </c>
      <c r="BH3947" t="s">
        <v>6179</v>
      </c>
      <c r="BI3947">
        <v>22</v>
      </c>
      <c r="BJ3947" t="s">
        <v>6172</v>
      </c>
      <c r="BK3947">
        <v>0</v>
      </c>
      <c r="BL3947">
        <v>59</v>
      </c>
      <c r="BM3947" s="3">
        <f t="shared" si="557"/>
        <v>0.79661016949152541</v>
      </c>
    </row>
    <row r="3948" spans="1:65">
      <c r="A3948" t="s">
        <v>4085</v>
      </c>
      <c r="B3948" s="2">
        <v>45897</v>
      </c>
      <c r="C3948" t="s">
        <v>3137</v>
      </c>
      <c r="D3948" t="s">
        <v>3639</v>
      </c>
      <c r="E3948">
        <v>8</v>
      </c>
      <c r="F3948" t="s">
        <v>61</v>
      </c>
      <c r="G3948" t="s">
        <v>50</v>
      </c>
      <c r="H3948" t="s">
        <v>157</v>
      </c>
      <c r="I3948" t="s">
        <v>64</v>
      </c>
      <c r="J3948" t="s">
        <v>65</v>
      </c>
      <c r="K3948" t="s">
        <v>75</v>
      </c>
      <c r="L3948" t="s">
        <v>55</v>
      </c>
      <c r="M3948" t="s">
        <v>68</v>
      </c>
      <c r="N3948" t="s">
        <v>76</v>
      </c>
      <c r="O3948" t="s">
        <v>58</v>
      </c>
      <c r="P3948">
        <v>47</v>
      </c>
      <c r="Q3948">
        <v>49</v>
      </c>
      <c r="R3948">
        <v>49</v>
      </c>
      <c r="S3948">
        <v>1</v>
      </c>
      <c r="T3948">
        <f t="shared" si="549"/>
        <v>48</v>
      </c>
      <c r="U3948">
        <v>45</v>
      </c>
      <c r="V3948">
        <f t="shared" si="550"/>
        <v>3</v>
      </c>
      <c r="W3948" s="3">
        <f t="shared" si="551"/>
        <v>2.0408163265306121E-2</v>
      </c>
      <c r="X3948">
        <v>21</v>
      </c>
      <c r="Y3948" s="4">
        <v>2.6</v>
      </c>
      <c r="Z3948" s="4">
        <v>1</v>
      </c>
      <c r="AA3948" s="5">
        <v>52540.06</v>
      </c>
      <c r="AB3948" s="5">
        <f t="shared" si="552"/>
        <v>2364302.7000000002</v>
      </c>
      <c r="AC3948" s="5">
        <v>33345.879999999997</v>
      </c>
      <c r="AD3948" s="5">
        <f t="shared" si="553"/>
        <v>1633948.12</v>
      </c>
      <c r="AE3948" s="5">
        <v>107454.41</v>
      </c>
      <c r="AF3948" s="5">
        <v>29502.3</v>
      </c>
      <c r="AG3948" s="5">
        <v>8839.2199999999993</v>
      </c>
      <c r="AH3948" s="5">
        <v>1450</v>
      </c>
      <c r="AI3948" s="5">
        <v>4600</v>
      </c>
      <c r="AJ3948">
        <v>1</v>
      </c>
      <c r="AK3948" s="5">
        <v>14115.12</v>
      </c>
      <c r="AL3948" s="5">
        <v>2860.3</v>
      </c>
      <c r="AM3948" s="5">
        <v>33979.64</v>
      </c>
      <c r="AN3948">
        <v>4</v>
      </c>
      <c r="AO3948">
        <v>5</v>
      </c>
      <c r="AP3948" t="str">
        <f t="shared" si="554"/>
        <v>No</v>
      </c>
      <c r="AQ3948">
        <v>3</v>
      </c>
      <c r="AR3948" s="5">
        <f t="shared" si="555"/>
        <v>1836749.11</v>
      </c>
      <c r="AS3948" s="5">
        <f t="shared" si="556"/>
        <v>527553.59</v>
      </c>
      <c r="AT3948" t="s">
        <v>59</v>
      </c>
      <c r="AU3948" t="s">
        <v>6181</v>
      </c>
      <c r="AV3948" t="s">
        <v>6182</v>
      </c>
      <c r="AW3948" t="s">
        <v>6183</v>
      </c>
      <c r="AX3948" t="s">
        <v>6184</v>
      </c>
      <c r="AY3948">
        <v>49</v>
      </c>
      <c r="AZ3948">
        <v>0</v>
      </c>
      <c r="BA3948">
        <v>18</v>
      </c>
      <c r="BB3948" t="s">
        <v>6180</v>
      </c>
      <c r="BC3948">
        <v>1</v>
      </c>
      <c r="BD3948">
        <v>0</v>
      </c>
      <c r="BE3948" t="s">
        <v>6178</v>
      </c>
      <c r="BF3948" t="s">
        <v>6170</v>
      </c>
      <c r="BG3948">
        <v>1</v>
      </c>
      <c r="BH3948" t="s">
        <v>6186</v>
      </c>
      <c r="BI3948">
        <v>36</v>
      </c>
      <c r="BJ3948" t="s">
        <v>6172</v>
      </c>
      <c r="BK3948">
        <v>0</v>
      </c>
      <c r="BL3948">
        <v>61</v>
      </c>
      <c r="BM3948" s="3">
        <f t="shared" si="557"/>
        <v>0.80327868852459017</v>
      </c>
    </row>
    <row r="3949" spans="1:65">
      <c r="A3949" t="s">
        <v>4086</v>
      </c>
      <c r="B3949" s="2">
        <v>45897</v>
      </c>
      <c r="C3949" t="s">
        <v>3137</v>
      </c>
      <c r="D3949" t="s">
        <v>3639</v>
      </c>
      <c r="E3949">
        <v>8</v>
      </c>
      <c r="F3949" t="s">
        <v>61</v>
      </c>
      <c r="G3949" t="s">
        <v>79</v>
      </c>
      <c r="H3949" t="s">
        <v>84</v>
      </c>
      <c r="I3949" t="s">
        <v>64</v>
      </c>
      <c r="J3949" t="s">
        <v>53</v>
      </c>
      <c r="K3949" t="s">
        <v>75</v>
      </c>
      <c r="L3949" t="s">
        <v>55</v>
      </c>
      <c r="M3949" t="s">
        <v>56</v>
      </c>
      <c r="N3949" t="s">
        <v>69</v>
      </c>
      <c r="O3949" t="s">
        <v>82</v>
      </c>
      <c r="P3949">
        <v>63</v>
      </c>
      <c r="Q3949">
        <v>67</v>
      </c>
      <c r="R3949">
        <v>67</v>
      </c>
      <c r="S3949">
        <v>1</v>
      </c>
      <c r="T3949">
        <f t="shared" si="549"/>
        <v>66</v>
      </c>
      <c r="U3949">
        <v>63</v>
      </c>
      <c r="V3949">
        <f t="shared" si="550"/>
        <v>3</v>
      </c>
      <c r="W3949" s="3">
        <f t="shared" si="551"/>
        <v>1.4925373134328358E-2</v>
      </c>
      <c r="X3949">
        <v>23</v>
      </c>
      <c r="Y3949" s="4">
        <v>5.0999999999999996</v>
      </c>
      <c r="Z3949" s="4">
        <v>1.9</v>
      </c>
      <c r="AA3949" s="5">
        <v>35809.160000000003</v>
      </c>
      <c r="AB3949" s="5">
        <f t="shared" si="552"/>
        <v>2255977.08</v>
      </c>
      <c r="AC3949" s="5">
        <v>23724.18</v>
      </c>
      <c r="AD3949" s="5">
        <f t="shared" si="553"/>
        <v>1589520.06</v>
      </c>
      <c r="AE3949" s="5">
        <v>110694.69</v>
      </c>
      <c r="AF3949" s="5">
        <v>28696.09</v>
      </c>
      <c r="AG3949" s="5">
        <v>8879</v>
      </c>
      <c r="AH3949" s="5">
        <v>2755</v>
      </c>
      <c r="AI3949" s="5">
        <v>3200</v>
      </c>
      <c r="AJ3949">
        <v>0</v>
      </c>
      <c r="AK3949" s="5">
        <v>0</v>
      </c>
      <c r="AL3949" s="5">
        <v>1947.26</v>
      </c>
      <c r="AM3949" s="5">
        <v>39316.04</v>
      </c>
      <c r="AN3949">
        <v>4</v>
      </c>
      <c r="AO3949">
        <v>3</v>
      </c>
      <c r="AP3949" t="str">
        <f t="shared" si="554"/>
        <v>Yes</v>
      </c>
      <c r="AQ3949">
        <v>1</v>
      </c>
      <c r="AR3949" s="5">
        <f t="shared" si="555"/>
        <v>1785008.14</v>
      </c>
      <c r="AS3949" s="5">
        <f t="shared" si="556"/>
        <v>470968.94</v>
      </c>
      <c r="AT3949" t="s">
        <v>59</v>
      </c>
      <c r="AU3949" t="s">
        <v>6164</v>
      </c>
      <c r="AV3949" t="s">
        <v>6165</v>
      </c>
      <c r="AW3949" t="s">
        <v>6166</v>
      </c>
      <c r="AX3949" t="s">
        <v>6184</v>
      </c>
      <c r="AY3949">
        <v>65</v>
      </c>
      <c r="AZ3949">
        <v>0</v>
      </c>
      <c r="BA3949">
        <v>19</v>
      </c>
      <c r="BB3949" t="s">
        <v>6180</v>
      </c>
      <c r="BC3949">
        <v>0</v>
      </c>
      <c r="BD3949">
        <v>0</v>
      </c>
      <c r="BE3949" t="s">
        <v>6169</v>
      </c>
      <c r="BF3949" t="s">
        <v>6170</v>
      </c>
      <c r="BG3949">
        <v>0</v>
      </c>
      <c r="BH3949" t="s">
        <v>6171</v>
      </c>
      <c r="BI3949">
        <v>33</v>
      </c>
      <c r="BJ3949" t="s">
        <v>6172</v>
      </c>
      <c r="BK3949">
        <v>0</v>
      </c>
      <c r="BL3949">
        <v>73</v>
      </c>
      <c r="BM3949" s="3">
        <f t="shared" si="557"/>
        <v>0.9178082191780822</v>
      </c>
    </row>
    <row r="3950" spans="1:65">
      <c r="A3950" t="s">
        <v>4087</v>
      </c>
      <c r="B3950" s="2">
        <v>45897</v>
      </c>
      <c r="C3950" t="s">
        <v>3137</v>
      </c>
      <c r="D3950" t="s">
        <v>3639</v>
      </c>
      <c r="E3950">
        <v>8</v>
      </c>
      <c r="F3950" t="s">
        <v>72</v>
      </c>
      <c r="G3950" t="s">
        <v>62</v>
      </c>
      <c r="H3950" t="s">
        <v>155</v>
      </c>
      <c r="I3950" t="s">
        <v>64</v>
      </c>
      <c r="J3950" t="s">
        <v>53</v>
      </c>
      <c r="K3950" t="s">
        <v>66</v>
      </c>
      <c r="L3950" t="s">
        <v>92</v>
      </c>
      <c r="M3950" t="s">
        <v>56</v>
      </c>
      <c r="N3950" t="s">
        <v>76</v>
      </c>
      <c r="O3950" t="s">
        <v>82</v>
      </c>
      <c r="P3950">
        <v>59</v>
      </c>
      <c r="Q3950">
        <v>62</v>
      </c>
      <c r="R3950">
        <v>63</v>
      </c>
      <c r="S3950">
        <v>1</v>
      </c>
      <c r="T3950">
        <f t="shared" si="549"/>
        <v>62</v>
      </c>
      <c r="U3950">
        <v>57</v>
      </c>
      <c r="V3950">
        <f t="shared" si="550"/>
        <v>5</v>
      </c>
      <c r="W3950" s="3">
        <f t="shared" si="551"/>
        <v>1.5873015873015872E-2</v>
      </c>
      <c r="X3950">
        <v>14</v>
      </c>
      <c r="Y3950" s="4">
        <v>5.8</v>
      </c>
      <c r="Z3950" s="4">
        <v>0.9</v>
      </c>
      <c r="AA3950" s="5">
        <v>34003.050000000003</v>
      </c>
      <c r="AB3950" s="5">
        <f t="shared" si="552"/>
        <v>1938173.85</v>
      </c>
      <c r="AC3950" s="5">
        <v>23732.58</v>
      </c>
      <c r="AD3950" s="5">
        <f t="shared" si="553"/>
        <v>1495152.54</v>
      </c>
      <c r="AE3950" s="5">
        <v>103084.71</v>
      </c>
      <c r="AF3950" s="5">
        <v>27272.44</v>
      </c>
      <c r="AG3950" s="5">
        <v>7855.48</v>
      </c>
      <c r="AH3950" s="5">
        <v>1305</v>
      </c>
      <c r="AI3950" s="5">
        <v>3200</v>
      </c>
      <c r="AJ3950">
        <v>0</v>
      </c>
      <c r="AK3950" s="5">
        <v>0</v>
      </c>
      <c r="AL3950" s="5">
        <v>3396.12</v>
      </c>
      <c r="AM3950" s="5">
        <v>35900.28</v>
      </c>
      <c r="AN3950">
        <v>4</v>
      </c>
      <c r="AO3950">
        <v>4</v>
      </c>
      <c r="AP3950" t="str">
        <f t="shared" si="554"/>
        <v>Yes</v>
      </c>
      <c r="AQ3950">
        <v>0</v>
      </c>
      <c r="AR3950" s="5">
        <f t="shared" si="555"/>
        <v>1677166.57</v>
      </c>
      <c r="AS3950" s="5">
        <f t="shared" si="556"/>
        <v>261007.28</v>
      </c>
      <c r="AT3950" t="s">
        <v>59</v>
      </c>
      <c r="AU3950" t="s">
        <v>6164</v>
      </c>
      <c r="AV3950" t="s">
        <v>6165</v>
      </c>
      <c r="AW3950" t="s">
        <v>6166</v>
      </c>
      <c r="AX3950" t="s">
        <v>6184</v>
      </c>
      <c r="AY3950">
        <v>61</v>
      </c>
      <c r="AZ3950">
        <v>0</v>
      </c>
      <c r="BA3950">
        <v>29</v>
      </c>
      <c r="BB3950" t="s">
        <v>6180</v>
      </c>
      <c r="BC3950">
        <v>0</v>
      </c>
      <c r="BD3950">
        <v>0</v>
      </c>
      <c r="BE3950" t="s">
        <v>6169</v>
      </c>
      <c r="BF3950" t="s">
        <v>6170</v>
      </c>
      <c r="BG3950">
        <v>0</v>
      </c>
      <c r="BH3950" t="s">
        <v>6171</v>
      </c>
      <c r="BI3950">
        <v>24</v>
      </c>
      <c r="BJ3950" t="s">
        <v>6172</v>
      </c>
      <c r="BK3950">
        <v>0</v>
      </c>
      <c r="BL3950">
        <v>72</v>
      </c>
      <c r="BM3950" s="3">
        <f t="shared" si="557"/>
        <v>0.875</v>
      </c>
    </row>
    <row r="3951" spans="1:65">
      <c r="A3951" t="s">
        <v>4088</v>
      </c>
      <c r="B3951" s="2">
        <v>45897</v>
      </c>
      <c r="C3951" t="s">
        <v>3137</v>
      </c>
      <c r="D3951" t="s">
        <v>3639</v>
      </c>
      <c r="E3951">
        <v>8</v>
      </c>
      <c r="F3951" t="s">
        <v>72</v>
      </c>
      <c r="G3951" t="s">
        <v>62</v>
      </c>
      <c r="H3951" t="s">
        <v>175</v>
      </c>
      <c r="I3951" t="s">
        <v>74</v>
      </c>
      <c r="J3951" t="s">
        <v>53</v>
      </c>
      <c r="K3951" t="s">
        <v>66</v>
      </c>
      <c r="L3951" t="s">
        <v>92</v>
      </c>
      <c r="M3951" t="s">
        <v>56</v>
      </c>
      <c r="N3951" t="s">
        <v>94</v>
      </c>
      <c r="O3951" t="s">
        <v>120</v>
      </c>
      <c r="P3951">
        <v>46</v>
      </c>
      <c r="Q3951">
        <v>46</v>
      </c>
      <c r="R3951">
        <v>46</v>
      </c>
      <c r="S3951">
        <v>1</v>
      </c>
      <c r="T3951">
        <f t="shared" si="549"/>
        <v>45</v>
      </c>
      <c r="U3951">
        <v>45</v>
      </c>
      <c r="V3951">
        <f t="shared" si="550"/>
        <v>0</v>
      </c>
      <c r="W3951" s="3">
        <f t="shared" si="551"/>
        <v>2.1739130434782608E-2</v>
      </c>
      <c r="X3951">
        <v>23</v>
      </c>
      <c r="Y3951" s="4">
        <v>8.1999999999999993</v>
      </c>
      <c r="Z3951" s="4">
        <v>1.5</v>
      </c>
      <c r="AA3951" s="5">
        <v>34117.24</v>
      </c>
      <c r="AB3951" s="5">
        <f t="shared" si="552"/>
        <v>1535275.8</v>
      </c>
      <c r="AC3951" s="5">
        <v>23662.31</v>
      </c>
      <c r="AD3951" s="5">
        <f t="shared" si="553"/>
        <v>1088466.26</v>
      </c>
      <c r="AE3951" s="5">
        <v>79687.25</v>
      </c>
      <c r="AF3951" s="5">
        <v>20602.8</v>
      </c>
      <c r="AG3951" s="5">
        <v>9329.59</v>
      </c>
      <c r="AH3951" s="5">
        <v>2175</v>
      </c>
      <c r="AI3951" s="5">
        <v>3200</v>
      </c>
      <c r="AJ3951">
        <v>0</v>
      </c>
      <c r="AK3951" s="5">
        <v>0</v>
      </c>
      <c r="AL3951" s="5">
        <v>0</v>
      </c>
      <c r="AM3951" s="5">
        <v>30317.94</v>
      </c>
      <c r="AN3951">
        <v>4</v>
      </c>
      <c r="AO3951">
        <v>5</v>
      </c>
      <c r="AP3951" t="str">
        <f t="shared" si="554"/>
        <v>No</v>
      </c>
      <c r="AQ3951">
        <v>2</v>
      </c>
      <c r="AR3951" s="5">
        <f t="shared" si="555"/>
        <v>1233778.8400000001</v>
      </c>
      <c r="AS3951" s="5">
        <f t="shared" si="556"/>
        <v>301496.96000000002</v>
      </c>
      <c r="AT3951" t="s">
        <v>59</v>
      </c>
      <c r="AU3951" t="s">
        <v>6164</v>
      </c>
      <c r="AV3951" t="s">
        <v>6165</v>
      </c>
      <c r="AW3951" t="s">
        <v>6166</v>
      </c>
      <c r="AX3951" t="s">
        <v>6177</v>
      </c>
      <c r="AY3951">
        <v>49</v>
      </c>
      <c r="AZ3951">
        <v>0</v>
      </c>
      <c r="BA3951">
        <v>0</v>
      </c>
      <c r="BB3951" t="s">
        <v>6168</v>
      </c>
      <c r="BC3951">
        <v>0</v>
      </c>
      <c r="BD3951">
        <v>1</v>
      </c>
      <c r="BE3951" t="s">
        <v>6188</v>
      </c>
      <c r="BF3951" t="s">
        <v>6170</v>
      </c>
      <c r="BG3951">
        <v>0</v>
      </c>
      <c r="BH3951" t="s">
        <v>6171</v>
      </c>
      <c r="BI3951">
        <v>59</v>
      </c>
      <c r="BJ3951" t="s">
        <v>6187</v>
      </c>
      <c r="BK3951">
        <v>0</v>
      </c>
      <c r="BL3951">
        <v>72</v>
      </c>
      <c r="BM3951" s="3">
        <f t="shared" si="557"/>
        <v>0.63888888888888884</v>
      </c>
    </row>
    <row r="3952" spans="1:65">
      <c r="A3952" t="s">
        <v>4089</v>
      </c>
      <c r="B3952" s="2">
        <v>45897</v>
      </c>
      <c r="C3952" t="s">
        <v>3137</v>
      </c>
      <c r="D3952" t="s">
        <v>3639</v>
      </c>
      <c r="E3952">
        <v>8</v>
      </c>
      <c r="F3952" t="s">
        <v>72</v>
      </c>
      <c r="G3952" t="s">
        <v>50</v>
      </c>
      <c r="H3952" t="s">
        <v>138</v>
      </c>
      <c r="I3952" t="s">
        <v>64</v>
      </c>
      <c r="J3952" t="s">
        <v>65</v>
      </c>
      <c r="K3952" t="s">
        <v>75</v>
      </c>
      <c r="L3952" t="s">
        <v>87</v>
      </c>
      <c r="M3952" t="s">
        <v>56</v>
      </c>
      <c r="N3952" t="s">
        <v>94</v>
      </c>
      <c r="O3952" t="s">
        <v>70</v>
      </c>
      <c r="P3952">
        <v>42</v>
      </c>
      <c r="Q3952">
        <v>45</v>
      </c>
      <c r="R3952">
        <v>45</v>
      </c>
      <c r="S3952">
        <v>1</v>
      </c>
      <c r="T3952">
        <f t="shared" si="549"/>
        <v>44</v>
      </c>
      <c r="U3952">
        <v>40</v>
      </c>
      <c r="V3952">
        <f t="shared" si="550"/>
        <v>4</v>
      </c>
      <c r="W3952" s="3">
        <f t="shared" si="551"/>
        <v>2.2222222222222223E-2</v>
      </c>
      <c r="X3952">
        <v>18</v>
      </c>
      <c r="Y3952" s="4">
        <v>0</v>
      </c>
      <c r="Z3952" s="4">
        <v>0.8</v>
      </c>
      <c r="AA3952" s="5">
        <v>52367.6</v>
      </c>
      <c r="AB3952" s="5">
        <f t="shared" si="552"/>
        <v>2094704</v>
      </c>
      <c r="AC3952" s="5">
        <v>35721.69</v>
      </c>
      <c r="AD3952" s="5">
        <f t="shared" si="553"/>
        <v>1607476.05</v>
      </c>
      <c r="AE3952" s="5">
        <v>97423.81</v>
      </c>
      <c r="AF3952" s="5">
        <v>28087.65</v>
      </c>
      <c r="AG3952" s="5">
        <v>8503.7800000000007</v>
      </c>
      <c r="AH3952" s="5">
        <v>1160</v>
      </c>
      <c r="AI3952" s="5">
        <v>4600</v>
      </c>
      <c r="AJ3952">
        <v>0</v>
      </c>
      <c r="AK3952" s="5">
        <v>0</v>
      </c>
      <c r="AL3952" s="5">
        <v>3799.14</v>
      </c>
      <c r="AM3952" s="5">
        <v>27265.56</v>
      </c>
      <c r="AN3952">
        <v>4</v>
      </c>
      <c r="AO3952">
        <v>2</v>
      </c>
      <c r="AP3952" t="str">
        <f t="shared" si="554"/>
        <v>Yes</v>
      </c>
      <c r="AQ3952">
        <v>1</v>
      </c>
      <c r="AR3952" s="5">
        <f t="shared" si="555"/>
        <v>1778315.99</v>
      </c>
      <c r="AS3952" s="5">
        <f t="shared" si="556"/>
        <v>316388.01</v>
      </c>
      <c r="AT3952" t="s">
        <v>59</v>
      </c>
      <c r="AU3952" t="s">
        <v>6164</v>
      </c>
      <c r="AV3952" t="s">
        <v>6165</v>
      </c>
      <c r="AW3952" t="s">
        <v>6166</v>
      </c>
      <c r="AX3952" t="s">
        <v>6184</v>
      </c>
      <c r="AY3952">
        <v>45</v>
      </c>
      <c r="AZ3952">
        <v>0</v>
      </c>
      <c r="BA3952">
        <v>22</v>
      </c>
      <c r="BB3952" t="s">
        <v>6180</v>
      </c>
      <c r="BC3952">
        <v>0</v>
      </c>
      <c r="BD3952">
        <v>0</v>
      </c>
      <c r="BE3952" t="s">
        <v>6169</v>
      </c>
      <c r="BF3952" t="s">
        <v>6170</v>
      </c>
      <c r="BG3952">
        <v>0</v>
      </c>
      <c r="BH3952" t="s">
        <v>6171</v>
      </c>
      <c r="BI3952">
        <v>24</v>
      </c>
      <c r="BJ3952" t="s">
        <v>6172</v>
      </c>
      <c r="BK3952">
        <v>0</v>
      </c>
      <c r="BL3952">
        <v>63</v>
      </c>
      <c r="BM3952" s="3">
        <f t="shared" si="557"/>
        <v>0.7142857142857143</v>
      </c>
    </row>
    <row r="3953" spans="1:65">
      <c r="A3953" t="s">
        <v>4090</v>
      </c>
      <c r="B3953" s="2">
        <v>45897</v>
      </c>
      <c r="C3953" t="s">
        <v>3137</v>
      </c>
      <c r="D3953" t="s">
        <v>3639</v>
      </c>
      <c r="E3953">
        <v>8</v>
      </c>
      <c r="F3953" t="s">
        <v>78</v>
      </c>
      <c r="G3953" t="s">
        <v>62</v>
      </c>
      <c r="H3953" t="s">
        <v>168</v>
      </c>
      <c r="I3953" t="s">
        <v>52</v>
      </c>
      <c r="J3953" t="s">
        <v>53</v>
      </c>
      <c r="K3953" t="s">
        <v>75</v>
      </c>
      <c r="L3953" t="s">
        <v>67</v>
      </c>
      <c r="M3953" t="s">
        <v>68</v>
      </c>
      <c r="N3953" t="s">
        <v>109</v>
      </c>
      <c r="O3953" t="s">
        <v>58</v>
      </c>
      <c r="P3953">
        <v>53</v>
      </c>
      <c r="Q3953">
        <v>55</v>
      </c>
      <c r="R3953">
        <v>54</v>
      </c>
      <c r="S3953">
        <v>5</v>
      </c>
      <c r="T3953">
        <f t="shared" si="549"/>
        <v>49</v>
      </c>
      <c r="U3953">
        <v>49</v>
      </c>
      <c r="V3953">
        <f t="shared" si="550"/>
        <v>0</v>
      </c>
      <c r="W3953" s="3">
        <f t="shared" si="551"/>
        <v>9.2592592592592587E-2</v>
      </c>
      <c r="X3953">
        <v>37</v>
      </c>
      <c r="Y3953" s="4">
        <v>1.2</v>
      </c>
      <c r="Z3953" s="4">
        <v>0.9</v>
      </c>
      <c r="AA3953" s="5">
        <v>36446.769999999997</v>
      </c>
      <c r="AB3953" s="5">
        <f t="shared" si="552"/>
        <v>1785891.73</v>
      </c>
      <c r="AC3953" s="5">
        <v>22022.61</v>
      </c>
      <c r="AD3953" s="5">
        <f t="shared" si="553"/>
        <v>1189220.94</v>
      </c>
      <c r="AE3953" s="5">
        <v>96917.99</v>
      </c>
      <c r="AF3953" s="5">
        <v>27049.21</v>
      </c>
      <c r="AG3953" s="5">
        <v>10648.1</v>
      </c>
      <c r="AH3953" s="5">
        <v>1305</v>
      </c>
      <c r="AI3953" s="5">
        <v>18190.48</v>
      </c>
      <c r="AJ3953">
        <v>2</v>
      </c>
      <c r="AK3953" s="5">
        <v>17898.52</v>
      </c>
      <c r="AL3953" s="5">
        <v>0</v>
      </c>
      <c r="AM3953" s="5">
        <v>67397.14</v>
      </c>
      <c r="AN3953">
        <v>8</v>
      </c>
      <c r="AO3953">
        <v>8</v>
      </c>
      <c r="AP3953" t="str">
        <f t="shared" si="554"/>
        <v>Yes</v>
      </c>
      <c r="AQ3953">
        <v>2</v>
      </c>
      <c r="AR3953" s="5">
        <f t="shared" si="555"/>
        <v>1428627.38</v>
      </c>
      <c r="AS3953" s="5">
        <f t="shared" si="556"/>
        <v>357264.35</v>
      </c>
      <c r="AT3953" t="s">
        <v>1641</v>
      </c>
      <c r="AU3953" t="s">
        <v>6199</v>
      </c>
      <c r="AV3953" t="s">
        <v>6200</v>
      </c>
      <c r="AW3953" t="s">
        <v>6175</v>
      </c>
      <c r="AX3953" t="s">
        <v>6167</v>
      </c>
      <c r="AY3953">
        <v>55</v>
      </c>
      <c r="AZ3953">
        <v>0</v>
      </c>
      <c r="BA3953">
        <v>0</v>
      </c>
      <c r="BB3953" t="s">
        <v>6168</v>
      </c>
      <c r="BC3953">
        <v>0</v>
      </c>
      <c r="BD3953">
        <v>0</v>
      </c>
      <c r="BE3953" t="s">
        <v>6169</v>
      </c>
      <c r="BF3953" t="s">
        <v>6210</v>
      </c>
      <c r="BG3953">
        <v>1</v>
      </c>
      <c r="BH3953" t="s">
        <v>6179</v>
      </c>
      <c r="BI3953">
        <v>41</v>
      </c>
      <c r="BJ3953" t="s">
        <v>6172</v>
      </c>
      <c r="BK3953">
        <v>0</v>
      </c>
      <c r="BL3953">
        <v>72</v>
      </c>
      <c r="BM3953" s="3">
        <f t="shared" si="557"/>
        <v>0.75</v>
      </c>
    </row>
    <row r="3954" spans="1:65">
      <c r="A3954" t="s">
        <v>4091</v>
      </c>
      <c r="B3954" s="2">
        <v>45897</v>
      </c>
      <c r="C3954" t="s">
        <v>3137</v>
      </c>
      <c r="D3954" t="s">
        <v>3639</v>
      </c>
      <c r="E3954">
        <v>8</v>
      </c>
      <c r="F3954" t="s">
        <v>78</v>
      </c>
      <c r="G3954" t="s">
        <v>79</v>
      </c>
      <c r="H3954" t="s">
        <v>80</v>
      </c>
      <c r="I3954" t="s">
        <v>74</v>
      </c>
      <c r="J3954" t="s">
        <v>53</v>
      </c>
      <c r="K3954" t="s">
        <v>54</v>
      </c>
      <c r="L3954" t="s">
        <v>87</v>
      </c>
      <c r="M3954" t="s">
        <v>68</v>
      </c>
      <c r="N3954" t="s">
        <v>69</v>
      </c>
      <c r="O3954" t="s">
        <v>70</v>
      </c>
      <c r="P3954">
        <v>65</v>
      </c>
      <c r="Q3954">
        <v>68</v>
      </c>
      <c r="R3954">
        <v>66</v>
      </c>
      <c r="S3954">
        <v>2</v>
      </c>
      <c r="T3954">
        <f t="shared" si="549"/>
        <v>64</v>
      </c>
      <c r="U3954">
        <v>63</v>
      </c>
      <c r="V3954">
        <f t="shared" si="550"/>
        <v>1</v>
      </c>
      <c r="W3954" s="3">
        <f t="shared" si="551"/>
        <v>3.0303030303030304E-2</v>
      </c>
      <c r="X3954">
        <v>36</v>
      </c>
      <c r="Y3954" s="4">
        <v>4.0999999999999996</v>
      </c>
      <c r="Z3954" s="4">
        <v>1.5</v>
      </c>
      <c r="AA3954" s="5">
        <v>38399.919999999998</v>
      </c>
      <c r="AB3954" s="5">
        <f t="shared" si="552"/>
        <v>2419194.96</v>
      </c>
      <c r="AC3954" s="5">
        <v>23150.06</v>
      </c>
      <c r="AD3954" s="5">
        <f t="shared" si="553"/>
        <v>1527903.96</v>
      </c>
      <c r="AE3954" s="5">
        <v>112749.79</v>
      </c>
      <c r="AF3954" s="5">
        <v>31539.51</v>
      </c>
      <c r="AG3954" s="5">
        <v>10215.67</v>
      </c>
      <c r="AH3954" s="5">
        <v>2175</v>
      </c>
      <c r="AI3954" s="5">
        <v>6400</v>
      </c>
      <c r="AJ3954">
        <v>1</v>
      </c>
      <c r="AK3954" s="5">
        <v>8472.82</v>
      </c>
      <c r="AL3954" s="5">
        <v>658.79</v>
      </c>
      <c r="AM3954" s="5">
        <v>40528.81</v>
      </c>
      <c r="AN3954">
        <v>4</v>
      </c>
      <c r="AO3954">
        <v>4</v>
      </c>
      <c r="AP3954" t="str">
        <f t="shared" si="554"/>
        <v>Yes</v>
      </c>
      <c r="AQ3954">
        <v>2</v>
      </c>
      <c r="AR3954" s="5">
        <f t="shared" si="555"/>
        <v>1740644.35</v>
      </c>
      <c r="AS3954" s="5">
        <f t="shared" si="556"/>
        <v>678550.61</v>
      </c>
      <c r="AT3954" t="s">
        <v>116</v>
      </c>
      <c r="AU3954" t="s">
        <v>6189</v>
      </c>
      <c r="AV3954" t="s">
        <v>6190</v>
      </c>
      <c r="AW3954" t="s">
        <v>6183</v>
      </c>
      <c r="AX3954" t="s">
        <v>6167</v>
      </c>
      <c r="AY3954">
        <v>71</v>
      </c>
      <c r="AZ3954">
        <v>3</v>
      </c>
      <c r="BA3954">
        <v>13</v>
      </c>
      <c r="BB3954" t="s">
        <v>6185</v>
      </c>
      <c r="BC3954">
        <v>0</v>
      </c>
      <c r="BD3954">
        <v>0</v>
      </c>
      <c r="BE3954" t="s">
        <v>6169</v>
      </c>
      <c r="BF3954" t="s">
        <v>6170</v>
      </c>
      <c r="BG3954">
        <v>0</v>
      </c>
      <c r="BH3954" t="s">
        <v>6171</v>
      </c>
      <c r="BI3954">
        <v>26</v>
      </c>
      <c r="BJ3954" t="s">
        <v>6172</v>
      </c>
      <c r="BK3954">
        <v>0</v>
      </c>
      <c r="BL3954">
        <v>76</v>
      </c>
      <c r="BM3954" s="3">
        <f t="shared" si="557"/>
        <v>0.86842105263157898</v>
      </c>
    </row>
    <row r="3955" spans="1:65">
      <c r="A3955" t="s">
        <v>4092</v>
      </c>
      <c r="B3955" s="2">
        <v>45898</v>
      </c>
      <c r="C3955" t="s">
        <v>3137</v>
      </c>
      <c r="D3955" t="s">
        <v>3639</v>
      </c>
      <c r="E3955">
        <v>8</v>
      </c>
      <c r="F3955" t="s">
        <v>78</v>
      </c>
      <c r="G3955" t="s">
        <v>62</v>
      </c>
      <c r="H3955" t="s">
        <v>91</v>
      </c>
      <c r="I3955" t="s">
        <v>52</v>
      </c>
      <c r="J3955" t="s">
        <v>81</v>
      </c>
      <c r="K3955" t="s">
        <v>75</v>
      </c>
      <c r="L3955" t="s">
        <v>67</v>
      </c>
      <c r="M3955" t="s">
        <v>68</v>
      </c>
      <c r="N3955" t="s">
        <v>69</v>
      </c>
      <c r="O3955" t="s">
        <v>82</v>
      </c>
      <c r="P3955">
        <v>35</v>
      </c>
      <c r="Q3955">
        <v>36</v>
      </c>
      <c r="R3955">
        <v>36</v>
      </c>
      <c r="S3955">
        <v>4</v>
      </c>
      <c r="T3955">
        <f t="shared" si="549"/>
        <v>32</v>
      </c>
      <c r="U3955">
        <v>32</v>
      </c>
      <c r="V3955">
        <f t="shared" si="550"/>
        <v>0</v>
      </c>
      <c r="W3955" s="3">
        <f t="shared" si="551"/>
        <v>0.1111111111111111</v>
      </c>
      <c r="X3955">
        <v>37</v>
      </c>
      <c r="Y3955" s="4">
        <v>2</v>
      </c>
      <c r="Z3955" s="4">
        <v>2</v>
      </c>
      <c r="AA3955" s="5">
        <v>78751.429999999993</v>
      </c>
      <c r="AB3955" s="5">
        <f t="shared" si="552"/>
        <v>2520045.7599999998</v>
      </c>
      <c r="AC3955" s="5">
        <v>49268.639999999999</v>
      </c>
      <c r="AD3955" s="5">
        <f t="shared" si="553"/>
        <v>1773671.04</v>
      </c>
      <c r="AE3955" s="5">
        <v>113984.88</v>
      </c>
      <c r="AF3955" s="5">
        <v>32557</v>
      </c>
      <c r="AG3955" s="5">
        <v>10142.030000000001</v>
      </c>
      <c r="AH3955" s="5">
        <v>2900</v>
      </c>
      <c r="AI3955" s="5">
        <v>33669.449999999997</v>
      </c>
      <c r="AJ3955">
        <v>1</v>
      </c>
      <c r="AK3955" s="5">
        <v>21097.01</v>
      </c>
      <c r="AL3955" s="5">
        <v>0</v>
      </c>
      <c r="AM3955" s="5">
        <v>20695.36</v>
      </c>
      <c r="AN3955">
        <v>4</v>
      </c>
      <c r="AO3955">
        <v>4</v>
      </c>
      <c r="AP3955" t="str">
        <f t="shared" si="554"/>
        <v>Yes</v>
      </c>
      <c r="AQ3955">
        <v>1</v>
      </c>
      <c r="AR3955" s="5">
        <f t="shared" si="555"/>
        <v>2008716.77</v>
      </c>
      <c r="AS3955" s="5">
        <f t="shared" si="556"/>
        <v>511328.99</v>
      </c>
      <c r="AT3955" t="s">
        <v>1641</v>
      </c>
      <c r="AU3955" t="s">
        <v>6173</v>
      </c>
      <c r="AV3955" t="s">
        <v>6174</v>
      </c>
      <c r="AW3955" t="s">
        <v>6175</v>
      </c>
      <c r="AX3955" t="s">
        <v>6184</v>
      </c>
      <c r="AY3955">
        <v>38</v>
      </c>
      <c r="AZ3955">
        <v>1</v>
      </c>
      <c r="BA3955">
        <v>0</v>
      </c>
      <c r="BB3955" t="s">
        <v>6168</v>
      </c>
      <c r="BC3955">
        <v>0</v>
      </c>
      <c r="BD3955">
        <v>0</v>
      </c>
      <c r="BE3955" t="s">
        <v>6169</v>
      </c>
      <c r="BF3955" t="s">
        <v>6210</v>
      </c>
      <c r="BG3955">
        <v>1</v>
      </c>
      <c r="BH3955" t="s">
        <v>6186</v>
      </c>
      <c r="BI3955">
        <v>25</v>
      </c>
      <c r="BJ3955" t="s">
        <v>6172</v>
      </c>
      <c r="BK3955">
        <v>0</v>
      </c>
      <c r="BL3955">
        <v>47</v>
      </c>
      <c r="BM3955" s="3">
        <f t="shared" si="557"/>
        <v>0.76595744680851063</v>
      </c>
    </row>
    <row r="3956" spans="1:65">
      <c r="A3956" t="s">
        <v>4093</v>
      </c>
      <c r="B3956" s="2">
        <v>45898</v>
      </c>
      <c r="C3956" t="s">
        <v>3137</v>
      </c>
      <c r="D3956" t="s">
        <v>3639</v>
      </c>
      <c r="E3956">
        <v>8</v>
      </c>
      <c r="F3956" t="s">
        <v>49</v>
      </c>
      <c r="G3956" t="s">
        <v>79</v>
      </c>
      <c r="H3956" t="s">
        <v>262</v>
      </c>
      <c r="I3956" t="s">
        <v>52</v>
      </c>
      <c r="J3956" t="s">
        <v>65</v>
      </c>
      <c r="K3956" t="s">
        <v>66</v>
      </c>
      <c r="L3956" t="s">
        <v>55</v>
      </c>
      <c r="M3956" t="s">
        <v>56</v>
      </c>
      <c r="N3956" t="s">
        <v>94</v>
      </c>
      <c r="O3956" t="s">
        <v>82</v>
      </c>
      <c r="P3956">
        <v>51</v>
      </c>
      <c r="Q3956">
        <v>54</v>
      </c>
      <c r="R3956">
        <v>54</v>
      </c>
      <c r="S3956">
        <v>1</v>
      </c>
      <c r="T3956">
        <f t="shared" si="549"/>
        <v>53</v>
      </c>
      <c r="U3956">
        <v>49</v>
      </c>
      <c r="V3956">
        <f t="shared" si="550"/>
        <v>4</v>
      </c>
      <c r="W3956" s="3">
        <f t="shared" si="551"/>
        <v>1.8518518518518517E-2</v>
      </c>
      <c r="X3956">
        <v>33</v>
      </c>
      <c r="Y3956" s="4">
        <v>11.8</v>
      </c>
      <c r="Z3956" s="4">
        <v>2.7</v>
      </c>
      <c r="AA3956" s="5">
        <v>49065.06</v>
      </c>
      <c r="AB3956" s="5">
        <f t="shared" si="552"/>
        <v>2404187.94</v>
      </c>
      <c r="AC3956" s="5">
        <v>34959.440000000002</v>
      </c>
      <c r="AD3956" s="5">
        <f t="shared" si="553"/>
        <v>1887809.76</v>
      </c>
      <c r="AE3956" s="5">
        <v>124146.43</v>
      </c>
      <c r="AF3956" s="5">
        <v>35337.019999999997</v>
      </c>
      <c r="AG3956" s="5">
        <v>10689.57</v>
      </c>
      <c r="AH3956" s="5">
        <v>3915</v>
      </c>
      <c r="AI3956" s="5">
        <v>4600</v>
      </c>
      <c r="AJ3956">
        <v>0</v>
      </c>
      <c r="AK3956" s="5">
        <v>0</v>
      </c>
      <c r="AL3956" s="5">
        <v>3957.46</v>
      </c>
      <c r="AM3956" s="5">
        <v>33962.94</v>
      </c>
      <c r="AN3956">
        <v>4</v>
      </c>
      <c r="AO3956">
        <v>4</v>
      </c>
      <c r="AP3956" t="str">
        <f t="shared" si="554"/>
        <v>Yes</v>
      </c>
      <c r="AQ3956">
        <v>1</v>
      </c>
      <c r="AR3956" s="5">
        <f t="shared" si="555"/>
        <v>2104418.1800000002</v>
      </c>
      <c r="AS3956" s="5">
        <f t="shared" si="556"/>
        <v>299769.76</v>
      </c>
      <c r="AT3956" t="s">
        <v>59</v>
      </c>
      <c r="AU3956" t="s">
        <v>6164</v>
      </c>
      <c r="AV3956" t="s">
        <v>6165</v>
      </c>
      <c r="AW3956" t="s">
        <v>6166</v>
      </c>
      <c r="AX3956" t="s">
        <v>6177</v>
      </c>
      <c r="AY3956">
        <v>52</v>
      </c>
      <c r="AZ3956">
        <v>0</v>
      </c>
      <c r="BA3956">
        <v>29</v>
      </c>
      <c r="BB3956" t="s">
        <v>6180</v>
      </c>
      <c r="BC3956">
        <v>0</v>
      </c>
      <c r="BD3956">
        <v>0</v>
      </c>
      <c r="BE3956" t="s">
        <v>6169</v>
      </c>
      <c r="BF3956" t="s">
        <v>6170</v>
      </c>
      <c r="BG3956">
        <v>1</v>
      </c>
      <c r="BH3956" t="s">
        <v>6179</v>
      </c>
      <c r="BI3956">
        <v>40</v>
      </c>
      <c r="BJ3956" t="s">
        <v>6172</v>
      </c>
      <c r="BK3956">
        <v>0</v>
      </c>
      <c r="BL3956">
        <v>64</v>
      </c>
      <c r="BM3956" s="3">
        <f t="shared" si="557"/>
        <v>0.84375</v>
      </c>
    </row>
    <row r="3957" spans="1:65">
      <c r="A3957" t="s">
        <v>4094</v>
      </c>
      <c r="B3957" s="2">
        <v>45898</v>
      </c>
      <c r="C3957" t="s">
        <v>3137</v>
      </c>
      <c r="D3957" t="s">
        <v>3639</v>
      </c>
      <c r="E3957">
        <v>8</v>
      </c>
      <c r="F3957" t="s">
        <v>72</v>
      </c>
      <c r="G3957" t="s">
        <v>62</v>
      </c>
      <c r="H3957" t="s">
        <v>220</v>
      </c>
      <c r="I3957" t="s">
        <v>52</v>
      </c>
      <c r="J3957" t="s">
        <v>65</v>
      </c>
      <c r="K3957" t="s">
        <v>75</v>
      </c>
      <c r="L3957" t="s">
        <v>87</v>
      </c>
      <c r="M3957" t="s">
        <v>56</v>
      </c>
      <c r="N3957" t="s">
        <v>76</v>
      </c>
      <c r="O3957" t="s">
        <v>120</v>
      </c>
      <c r="P3957">
        <v>57</v>
      </c>
      <c r="Q3957">
        <v>59</v>
      </c>
      <c r="R3957">
        <v>60</v>
      </c>
      <c r="S3957">
        <v>1</v>
      </c>
      <c r="T3957">
        <f t="shared" si="549"/>
        <v>59</v>
      </c>
      <c r="U3957">
        <v>54</v>
      </c>
      <c r="V3957">
        <f t="shared" si="550"/>
        <v>5</v>
      </c>
      <c r="W3957" s="3">
        <f t="shared" si="551"/>
        <v>1.6666666666666666E-2</v>
      </c>
      <c r="X3957">
        <v>26</v>
      </c>
      <c r="Y3957" s="4">
        <v>4</v>
      </c>
      <c r="Z3957" s="4">
        <v>1.5</v>
      </c>
      <c r="AA3957" s="5">
        <v>51908.99</v>
      </c>
      <c r="AB3957" s="5">
        <f t="shared" si="552"/>
        <v>2803085.46</v>
      </c>
      <c r="AC3957" s="5">
        <v>35955.589999999997</v>
      </c>
      <c r="AD3957" s="5">
        <f t="shared" si="553"/>
        <v>2157335.4</v>
      </c>
      <c r="AE3957" s="5">
        <v>137325.41</v>
      </c>
      <c r="AF3957" s="5">
        <v>38184.080000000002</v>
      </c>
      <c r="AG3957" s="5">
        <v>8827.68</v>
      </c>
      <c r="AH3957" s="5">
        <v>2175</v>
      </c>
      <c r="AI3957" s="5">
        <v>4600</v>
      </c>
      <c r="AJ3957">
        <v>0</v>
      </c>
      <c r="AK3957" s="5">
        <v>0</v>
      </c>
      <c r="AL3957" s="5">
        <v>4979.1899999999996</v>
      </c>
      <c r="AM3957" s="5">
        <v>37623.050000000003</v>
      </c>
      <c r="AN3957">
        <v>4</v>
      </c>
      <c r="AO3957">
        <v>5</v>
      </c>
      <c r="AP3957" t="str">
        <f t="shared" si="554"/>
        <v>No</v>
      </c>
      <c r="AQ3957">
        <v>2</v>
      </c>
      <c r="AR3957" s="5">
        <f t="shared" si="555"/>
        <v>2391049.81</v>
      </c>
      <c r="AS3957" s="5">
        <f t="shared" si="556"/>
        <v>412035.65</v>
      </c>
      <c r="AT3957" t="s">
        <v>59</v>
      </c>
      <c r="AU3957" t="s">
        <v>6164</v>
      </c>
      <c r="AV3957" t="s">
        <v>6165</v>
      </c>
      <c r="AW3957" t="s">
        <v>6166</v>
      </c>
      <c r="AX3957" t="s">
        <v>6184</v>
      </c>
      <c r="AY3957">
        <v>58</v>
      </c>
      <c r="AZ3957">
        <v>0</v>
      </c>
      <c r="BA3957">
        <v>27</v>
      </c>
      <c r="BB3957" t="s">
        <v>6180</v>
      </c>
      <c r="BC3957">
        <v>0</v>
      </c>
      <c r="BD3957">
        <v>1</v>
      </c>
      <c r="BE3957" t="s">
        <v>6188</v>
      </c>
      <c r="BF3957" t="s">
        <v>6170</v>
      </c>
      <c r="BG3957">
        <v>1</v>
      </c>
      <c r="BH3957" t="s">
        <v>6186</v>
      </c>
      <c r="BI3957">
        <v>25</v>
      </c>
      <c r="BJ3957" t="s">
        <v>6172</v>
      </c>
      <c r="BK3957">
        <v>0</v>
      </c>
      <c r="BL3957">
        <v>68</v>
      </c>
      <c r="BM3957" s="3">
        <f t="shared" si="557"/>
        <v>0.88235294117647056</v>
      </c>
    </row>
    <row r="3958" spans="1:65">
      <c r="A3958" t="s">
        <v>4095</v>
      </c>
      <c r="B3958" s="2">
        <v>45898</v>
      </c>
      <c r="C3958" t="s">
        <v>3137</v>
      </c>
      <c r="D3958" t="s">
        <v>3639</v>
      </c>
      <c r="E3958">
        <v>8</v>
      </c>
      <c r="F3958" t="s">
        <v>72</v>
      </c>
      <c r="G3958" t="s">
        <v>79</v>
      </c>
      <c r="H3958" t="s">
        <v>159</v>
      </c>
      <c r="I3958" t="s">
        <v>64</v>
      </c>
      <c r="J3958" t="s">
        <v>65</v>
      </c>
      <c r="K3958" t="s">
        <v>75</v>
      </c>
      <c r="L3958" t="s">
        <v>92</v>
      </c>
      <c r="M3958" t="s">
        <v>56</v>
      </c>
      <c r="N3958" t="s">
        <v>57</v>
      </c>
      <c r="O3958" t="s">
        <v>82</v>
      </c>
      <c r="P3958">
        <v>44</v>
      </c>
      <c r="Q3958">
        <v>47</v>
      </c>
      <c r="R3958">
        <v>49</v>
      </c>
      <c r="S3958">
        <v>1</v>
      </c>
      <c r="T3958">
        <f t="shared" si="549"/>
        <v>48</v>
      </c>
      <c r="U3958">
        <v>42</v>
      </c>
      <c r="V3958">
        <f t="shared" si="550"/>
        <v>6</v>
      </c>
      <c r="W3958" s="3">
        <f t="shared" si="551"/>
        <v>2.0408163265306121E-2</v>
      </c>
      <c r="X3958">
        <v>20</v>
      </c>
      <c r="Y3958" s="4">
        <v>3.7</v>
      </c>
      <c r="Z3958" s="4">
        <v>2</v>
      </c>
      <c r="AA3958" s="5">
        <v>52361.760000000002</v>
      </c>
      <c r="AB3958" s="5">
        <f t="shared" si="552"/>
        <v>2199193.92</v>
      </c>
      <c r="AC3958" s="5">
        <v>35284.6</v>
      </c>
      <c r="AD3958" s="5">
        <f t="shared" si="553"/>
        <v>1728945.4</v>
      </c>
      <c r="AE3958" s="5">
        <v>106606.23</v>
      </c>
      <c r="AF3958" s="5">
        <v>30250.89</v>
      </c>
      <c r="AG3958" s="5">
        <v>9047.81</v>
      </c>
      <c r="AH3958" s="5">
        <v>2900</v>
      </c>
      <c r="AI3958" s="5">
        <v>4600</v>
      </c>
      <c r="AJ3958">
        <v>0</v>
      </c>
      <c r="AK3958" s="5">
        <v>0</v>
      </c>
      <c r="AL3958" s="5">
        <v>6189.45</v>
      </c>
      <c r="AM3958" s="5">
        <v>29106.93</v>
      </c>
      <c r="AN3958">
        <v>4</v>
      </c>
      <c r="AO3958">
        <v>3</v>
      </c>
      <c r="AP3958" t="str">
        <f t="shared" si="554"/>
        <v>Yes</v>
      </c>
      <c r="AQ3958">
        <v>1</v>
      </c>
      <c r="AR3958" s="5">
        <f t="shared" si="555"/>
        <v>1917646.71</v>
      </c>
      <c r="AS3958" s="5">
        <f t="shared" si="556"/>
        <v>281547.21000000002</v>
      </c>
      <c r="AT3958" t="s">
        <v>59</v>
      </c>
      <c r="AU3958" t="s">
        <v>6164</v>
      </c>
      <c r="AV3958" t="s">
        <v>6165</v>
      </c>
      <c r="AW3958" t="s">
        <v>6166</v>
      </c>
      <c r="AX3958" t="s">
        <v>6184</v>
      </c>
      <c r="AY3958">
        <v>48</v>
      </c>
      <c r="AZ3958">
        <v>3</v>
      </c>
      <c r="BA3958">
        <v>37</v>
      </c>
      <c r="BB3958" t="s">
        <v>6185</v>
      </c>
      <c r="BC3958">
        <v>0</v>
      </c>
      <c r="BD3958">
        <v>0</v>
      </c>
      <c r="BE3958" t="s">
        <v>6169</v>
      </c>
      <c r="BF3958" t="s">
        <v>6170</v>
      </c>
      <c r="BG3958">
        <v>1</v>
      </c>
      <c r="BH3958" t="s">
        <v>6179</v>
      </c>
      <c r="BI3958">
        <v>41</v>
      </c>
      <c r="BJ3958" t="s">
        <v>6172</v>
      </c>
      <c r="BK3958">
        <v>0</v>
      </c>
      <c r="BL3958">
        <v>62</v>
      </c>
      <c r="BM3958" s="3">
        <f t="shared" si="557"/>
        <v>0.79032258064516125</v>
      </c>
    </row>
    <row r="3959" spans="1:65">
      <c r="A3959" t="s">
        <v>4096</v>
      </c>
      <c r="B3959" s="2">
        <v>45898</v>
      </c>
      <c r="C3959" t="s">
        <v>3137</v>
      </c>
      <c r="D3959" t="s">
        <v>3639</v>
      </c>
      <c r="E3959">
        <v>8</v>
      </c>
      <c r="F3959" t="s">
        <v>61</v>
      </c>
      <c r="G3959" t="s">
        <v>62</v>
      </c>
      <c r="H3959" t="s">
        <v>63</v>
      </c>
      <c r="I3959" t="s">
        <v>64</v>
      </c>
      <c r="J3959" t="s">
        <v>65</v>
      </c>
      <c r="K3959" t="s">
        <v>54</v>
      </c>
      <c r="L3959" t="s">
        <v>92</v>
      </c>
      <c r="M3959" t="s">
        <v>68</v>
      </c>
      <c r="N3959" t="s">
        <v>109</v>
      </c>
      <c r="O3959" t="s">
        <v>70</v>
      </c>
      <c r="P3959">
        <v>47</v>
      </c>
      <c r="Q3959">
        <v>47</v>
      </c>
      <c r="R3959">
        <v>47</v>
      </c>
      <c r="S3959">
        <v>1</v>
      </c>
      <c r="T3959">
        <f t="shared" si="549"/>
        <v>46</v>
      </c>
      <c r="U3959">
        <v>46</v>
      </c>
      <c r="V3959">
        <f t="shared" si="550"/>
        <v>0</v>
      </c>
      <c r="W3959" s="3">
        <f t="shared" si="551"/>
        <v>2.1276595744680851E-2</v>
      </c>
      <c r="X3959">
        <v>25</v>
      </c>
      <c r="Y3959" s="4">
        <v>0.6</v>
      </c>
      <c r="Z3959" s="4">
        <v>0.8</v>
      </c>
      <c r="AA3959" s="5">
        <v>56397.9</v>
      </c>
      <c r="AB3959" s="5">
        <f t="shared" si="552"/>
        <v>2594303.4</v>
      </c>
      <c r="AC3959" s="5">
        <v>33535.379999999997</v>
      </c>
      <c r="AD3959" s="5">
        <f t="shared" si="553"/>
        <v>1576162.86</v>
      </c>
      <c r="AE3959" s="5">
        <v>101621.14</v>
      </c>
      <c r="AF3959" s="5">
        <v>28472.799999999999</v>
      </c>
      <c r="AG3959" s="5">
        <v>9153.8700000000008</v>
      </c>
      <c r="AH3959" s="5">
        <v>1160</v>
      </c>
      <c r="AI3959" s="5">
        <v>4600</v>
      </c>
      <c r="AJ3959">
        <v>2</v>
      </c>
      <c r="AK3959" s="5">
        <v>26358.69</v>
      </c>
      <c r="AL3959" s="5">
        <v>0</v>
      </c>
      <c r="AM3959" s="5">
        <v>69182.97</v>
      </c>
      <c r="AN3959">
        <v>8</v>
      </c>
      <c r="AO3959">
        <v>9</v>
      </c>
      <c r="AP3959" t="str">
        <f t="shared" si="554"/>
        <v>No</v>
      </c>
      <c r="AQ3959">
        <v>3</v>
      </c>
      <c r="AR3959" s="5">
        <f t="shared" si="555"/>
        <v>1816712.33</v>
      </c>
      <c r="AS3959" s="5">
        <f t="shared" si="556"/>
        <v>777591.07</v>
      </c>
      <c r="AT3959" t="s">
        <v>59</v>
      </c>
      <c r="AU3959" t="s">
        <v>6181</v>
      </c>
      <c r="AV3959" t="s">
        <v>6182</v>
      </c>
      <c r="AW3959" t="s">
        <v>6213</v>
      </c>
      <c r="AX3959" t="s">
        <v>6184</v>
      </c>
      <c r="AY3959">
        <v>50</v>
      </c>
      <c r="AZ3959">
        <v>3</v>
      </c>
      <c r="BA3959">
        <v>0</v>
      </c>
      <c r="BB3959" t="s">
        <v>6168</v>
      </c>
      <c r="BC3959">
        <v>1</v>
      </c>
      <c r="BD3959">
        <v>0</v>
      </c>
      <c r="BE3959" t="s">
        <v>6196</v>
      </c>
      <c r="BF3959" t="s">
        <v>6214</v>
      </c>
      <c r="BG3959">
        <v>1</v>
      </c>
      <c r="BH3959" t="s">
        <v>6186</v>
      </c>
      <c r="BI3959">
        <v>38</v>
      </c>
      <c r="BJ3959" t="s">
        <v>6172</v>
      </c>
      <c r="BK3959">
        <v>0</v>
      </c>
      <c r="BL3959">
        <v>65</v>
      </c>
      <c r="BM3959" s="3">
        <f t="shared" si="557"/>
        <v>0.72307692307692306</v>
      </c>
    </row>
    <row r="3960" spans="1:65">
      <c r="A3960" t="s">
        <v>4097</v>
      </c>
      <c r="B3960" s="2">
        <v>45898</v>
      </c>
      <c r="C3960" t="s">
        <v>3137</v>
      </c>
      <c r="D3960" t="s">
        <v>3639</v>
      </c>
      <c r="E3960">
        <v>8</v>
      </c>
      <c r="F3960" t="s">
        <v>72</v>
      </c>
      <c r="G3960" t="s">
        <v>50</v>
      </c>
      <c r="H3960" t="s">
        <v>73</v>
      </c>
      <c r="I3960" t="s">
        <v>74</v>
      </c>
      <c r="J3960" t="s">
        <v>65</v>
      </c>
      <c r="K3960" t="s">
        <v>75</v>
      </c>
      <c r="L3960" t="s">
        <v>92</v>
      </c>
      <c r="M3960" t="s">
        <v>56</v>
      </c>
      <c r="N3960" t="s">
        <v>69</v>
      </c>
      <c r="O3960" t="s">
        <v>70</v>
      </c>
      <c r="P3960">
        <v>47</v>
      </c>
      <c r="Q3960">
        <v>50</v>
      </c>
      <c r="R3960">
        <v>52</v>
      </c>
      <c r="S3960">
        <v>1</v>
      </c>
      <c r="T3960">
        <f t="shared" si="549"/>
        <v>51</v>
      </c>
      <c r="U3960">
        <v>46</v>
      </c>
      <c r="V3960">
        <f t="shared" si="550"/>
        <v>5</v>
      </c>
      <c r="W3960" s="3">
        <f t="shared" si="551"/>
        <v>1.9230769230769232E-2</v>
      </c>
      <c r="X3960">
        <v>26</v>
      </c>
      <c r="Y3960" s="4">
        <v>9</v>
      </c>
      <c r="Z3960" s="4">
        <v>2.2000000000000002</v>
      </c>
      <c r="AA3960" s="5">
        <v>51517.04</v>
      </c>
      <c r="AB3960" s="5">
        <f t="shared" si="552"/>
        <v>2369783.84</v>
      </c>
      <c r="AC3960" s="5">
        <v>35100.06</v>
      </c>
      <c r="AD3960" s="5">
        <f t="shared" si="553"/>
        <v>1825203.12</v>
      </c>
      <c r="AE3960" s="5">
        <v>114124.53</v>
      </c>
      <c r="AF3960" s="5">
        <v>31649.65</v>
      </c>
      <c r="AG3960" s="5">
        <v>9719.6200000000008</v>
      </c>
      <c r="AH3960" s="5">
        <v>3190</v>
      </c>
      <c r="AI3960" s="5">
        <v>4600</v>
      </c>
      <c r="AJ3960">
        <v>0</v>
      </c>
      <c r="AK3960" s="5">
        <v>0</v>
      </c>
      <c r="AL3960" s="5">
        <v>5140.21</v>
      </c>
      <c r="AM3960" s="5">
        <v>31845.75</v>
      </c>
      <c r="AN3960">
        <v>4</v>
      </c>
      <c r="AO3960">
        <v>5</v>
      </c>
      <c r="AP3960" t="str">
        <f t="shared" si="554"/>
        <v>No</v>
      </c>
      <c r="AQ3960">
        <v>1</v>
      </c>
      <c r="AR3960" s="5">
        <f t="shared" si="555"/>
        <v>2025472.88</v>
      </c>
      <c r="AS3960" s="5">
        <f t="shared" si="556"/>
        <v>344310.96</v>
      </c>
      <c r="AT3960" t="s">
        <v>59</v>
      </c>
      <c r="AU3960" t="s">
        <v>6164</v>
      </c>
      <c r="AV3960" t="s">
        <v>6165</v>
      </c>
      <c r="AW3960" t="s">
        <v>6166</v>
      </c>
      <c r="AX3960" t="s">
        <v>6177</v>
      </c>
      <c r="AY3960">
        <v>50</v>
      </c>
      <c r="AZ3960">
        <v>0</v>
      </c>
      <c r="BA3960">
        <v>29</v>
      </c>
      <c r="BB3960" t="s">
        <v>6180</v>
      </c>
      <c r="BC3960">
        <v>0</v>
      </c>
      <c r="BD3960">
        <v>1</v>
      </c>
      <c r="BE3960" t="s">
        <v>6188</v>
      </c>
      <c r="BF3960" t="s">
        <v>6170</v>
      </c>
      <c r="BG3960">
        <v>0</v>
      </c>
      <c r="BH3960" t="s">
        <v>6171</v>
      </c>
      <c r="BI3960">
        <v>43</v>
      </c>
      <c r="BJ3960" t="s">
        <v>6172</v>
      </c>
      <c r="BK3960">
        <v>0</v>
      </c>
      <c r="BL3960">
        <v>58</v>
      </c>
      <c r="BM3960" s="3">
        <f t="shared" si="557"/>
        <v>0.89655172413793105</v>
      </c>
    </row>
    <row r="3961" spans="1:65">
      <c r="A3961" t="s">
        <v>4098</v>
      </c>
      <c r="B3961" s="2">
        <v>45898</v>
      </c>
      <c r="C3961" t="s">
        <v>3137</v>
      </c>
      <c r="D3961" t="s">
        <v>3639</v>
      </c>
      <c r="E3961">
        <v>8</v>
      </c>
      <c r="F3961" t="s">
        <v>61</v>
      </c>
      <c r="G3961" t="s">
        <v>62</v>
      </c>
      <c r="H3961" t="s">
        <v>115</v>
      </c>
      <c r="I3961" t="s">
        <v>74</v>
      </c>
      <c r="J3961" t="s">
        <v>65</v>
      </c>
      <c r="K3961" t="s">
        <v>75</v>
      </c>
      <c r="L3961" t="s">
        <v>92</v>
      </c>
      <c r="M3961" t="s">
        <v>56</v>
      </c>
      <c r="N3961" t="s">
        <v>109</v>
      </c>
      <c r="O3961" t="s">
        <v>82</v>
      </c>
      <c r="P3961">
        <v>47</v>
      </c>
      <c r="Q3961">
        <v>51</v>
      </c>
      <c r="R3961">
        <v>49</v>
      </c>
      <c r="S3961">
        <v>1</v>
      </c>
      <c r="T3961">
        <f t="shared" si="549"/>
        <v>48</v>
      </c>
      <c r="U3961">
        <v>46</v>
      </c>
      <c r="V3961">
        <f t="shared" si="550"/>
        <v>2</v>
      </c>
      <c r="W3961" s="3">
        <f t="shared" si="551"/>
        <v>2.0408163265306121E-2</v>
      </c>
      <c r="X3961">
        <v>33</v>
      </c>
      <c r="Y3961" s="4">
        <v>4.2</v>
      </c>
      <c r="Z3961" s="4">
        <v>2.1</v>
      </c>
      <c r="AA3961" s="5">
        <v>52088.77</v>
      </c>
      <c r="AB3961" s="5">
        <f t="shared" si="552"/>
        <v>2396083.42</v>
      </c>
      <c r="AC3961" s="5">
        <v>35330.97</v>
      </c>
      <c r="AD3961" s="5">
        <f t="shared" si="553"/>
        <v>1731217.53</v>
      </c>
      <c r="AE3961" s="5">
        <v>107080.29</v>
      </c>
      <c r="AF3961" s="5">
        <v>30546.62</v>
      </c>
      <c r="AG3961" s="5">
        <v>10807.19</v>
      </c>
      <c r="AH3961" s="5">
        <v>3045</v>
      </c>
      <c r="AI3961" s="5">
        <v>4600</v>
      </c>
      <c r="AJ3961">
        <v>2</v>
      </c>
      <c r="AK3961" s="5">
        <v>27689.33</v>
      </c>
      <c r="AL3961" s="5">
        <v>2024.76</v>
      </c>
      <c r="AM3961" s="5">
        <v>77682.740000000005</v>
      </c>
      <c r="AN3961">
        <v>8</v>
      </c>
      <c r="AO3961">
        <v>12</v>
      </c>
      <c r="AP3961" t="str">
        <f t="shared" si="554"/>
        <v>No</v>
      </c>
      <c r="AQ3961">
        <v>3</v>
      </c>
      <c r="AR3961" s="5">
        <f t="shared" si="555"/>
        <v>1994693.46</v>
      </c>
      <c r="AS3961" s="5">
        <f t="shared" si="556"/>
        <v>401389.96</v>
      </c>
      <c r="AT3961" t="s">
        <v>59</v>
      </c>
      <c r="AU3961" t="s">
        <v>6181</v>
      </c>
      <c r="AV3961" t="s">
        <v>6182</v>
      </c>
      <c r="AW3961" t="s">
        <v>6213</v>
      </c>
      <c r="AX3961" t="s">
        <v>6167</v>
      </c>
      <c r="AY3961">
        <v>51</v>
      </c>
      <c r="AZ3961">
        <v>1</v>
      </c>
      <c r="BA3961">
        <v>15</v>
      </c>
      <c r="BB3961" t="s">
        <v>6180</v>
      </c>
      <c r="BC3961">
        <v>0</v>
      </c>
      <c r="BD3961">
        <v>4</v>
      </c>
      <c r="BE3961" t="s">
        <v>6188</v>
      </c>
      <c r="BF3961" t="s">
        <v>6214</v>
      </c>
      <c r="BG3961">
        <v>0</v>
      </c>
      <c r="BH3961" t="s">
        <v>6171</v>
      </c>
      <c r="BI3961">
        <v>31</v>
      </c>
      <c r="BJ3961" t="s">
        <v>6172</v>
      </c>
      <c r="BK3961">
        <v>0</v>
      </c>
      <c r="BL3961">
        <v>62</v>
      </c>
      <c r="BM3961" s="3">
        <f t="shared" si="557"/>
        <v>0.79032258064516125</v>
      </c>
    </row>
    <row r="3962" spans="1:65">
      <c r="A3962" t="s">
        <v>4099</v>
      </c>
      <c r="B3962" s="2">
        <v>45898</v>
      </c>
      <c r="C3962" t="s">
        <v>3137</v>
      </c>
      <c r="D3962" t="s">
        <v>3639</v>
      </c>
      <c r="E3962">
        <v>8</v>
      </c>
      <c r="F3962" t="s">
        <v>61</v>
      </c>
      <c r="G3962" t="s">
        <v>50</v>
      </c>
      <c r="H3962" t="s">
        <v>170</v>
      </c>
      <c r="I3962" t="s">
        <v>52</v>
      </c>
      <c r="J3962" t="s">
        <v>81</v>
      </c>
      <c r="K3962" t="s">
        <v>75</v>
      </c>
      <c r="L3962" t="s">
        <v>92</v>
      </c>
      <c r="M3962" t="s">
        <v>56</v>
      </c>
      <c r="N3962" t="s">
        <v>69</v>
      </c>
      <c r="O3962" t="s">
        <v>120</v>
      </c>
      <c r="P3962">
        <v>35</v>
      </c>
      <c r="Q3962">
        <v>37</v>
      </c>
      <c r="R3962">
        <v>37</v>
      </c>
      <c r="S3962">
        <v>1</v>
      </c>
      <c r="T3962">
        <f t="shared" si="549"/>
        <v>36</v>
      </c>
      <c r="U3962">
        <v>34</v>
      </c>
      <c r="V3962">
        <f t="shared" si="550"/>
        <v>2</v>
      </c>
      <c r="W3962" s="3">
        <f t="shared" si="551"/>
        <v>2.7027027027027029E-2</v>
      </c>
      <c r="X3962">
        <v>26</v>
      </c>
      <c r="Y3962" s="4">
        <v>1.5</v>
      </c>
      <c r="Z3962" s="4">
        <v>1.7</v>
      </c>
      <c r="AA3962" s="5">
        <v>78036.08</v>
      </c>
      <c r="AB3962" s="5">
        <f t="shared" si="552"/>
        <v>2653226.7200000002</v>
      </c>
      <c r="AC3962" s="5">
        <v>53943.91</v>
      </c>
      <c r="AD3962" s="5">
        <f t="shared" si="553"/>
        <v>1995924.67</v>
      </c>
      <c r="AE3962" s="5">
        <v>118777.93</v>
      </c>
      <c r="AF3962" s="5">
        <v>31483.79</v>
      </c>
      <c r="AG3962" s="5">
        <v>8894.0499999999993</v>
      </c>
      <c r="AH3962" s="5">
        <v>2465</v>
      </c>
      <c r="AI3962" s="5">
        <v>6800</v>
      </c>
      <c r="AJ3962">
        <v>0</v>
      </c>
      <c r="AK3962" s="5">
        <v>0</v>
      </c>
      <c r="AL3962" s="5">
        <v>3115.56</v>
      </c>
      <c r="AM3962" s="5">
        <v>21551.86</v>
      </c>
      <c r="AN3962">
        <v>4</v>
      </c>
      <c r="AO3962">
        <v>4</v>
      </c>
      <c r="AP3962" t="str">
        <f t="shared" si="554"/>
        <v>Yes</v>
      </c>
      <c r="AQ3962">
        <v>1</v>
      </c>
      <c r="AR3962" s="5">
        <f t="shared" si="555"/>
        <v>2189012.86</v>
      </c>
      <c r="AS3962" s="5">
        <f t="shared" si="556"/>
        <v>464213.86</v>
      </c>
      <c r="AT3962" t="s">
        <v>59</v>
      </c>
      <c r="AU3962" t="s">
        <v>6164</v>
      </c>
      <c r="AV3962" t="s">
        <v>6165</v>
      </c>
      <c r="AW3962" t="s">
        <v>6166</v>
      </c>
      <c r="AX3962" t="s">
        <v>6184</v>
      </c>
      <c r="AY3962">
        <v>38</v>
      </c>
      <c r="AZ3962">
        <v>1</v>
      </c>
      <c r="BA3962">
        <v>18</v>
      </c>
      <c r="BB3962" t="s">
        <v>6180</v>
      </c>
      <c r="BC3962">
        <v>0</v>
      </c>
      <c r="BD3962">
        <v>0</v>
      </c>
      <c r="BE3962" t="s">
        <v>6169</v>
      </c>
      <c r="BF3962" t="s">
        <v>6170</v>
      </c>
      <c r="BG3962">
        <v>1</v>
      </c>
      <c r="BH3962" t="s">
        <v>6179</v>
      </c>
      <c r="BI3962">
        <v>45</v>
      </c>
      <c r="BJ3962" t="s">
        <v>6172</v>
      </c>
      <c r="BK3962">
        <v>0</v>
      </c>
      <c r="BL3962">
        <v>51</v>
      </c>
      <c r="BM3962" s="3">
        <f t="shared" si="557"/>
        <v>0.72549019607843135</v>
      </c>
    </row>
    <row r="3963" spans="1:65">
      <c r="A3963" t="s">
        <v>4100</v>
      </c>
      <c r="B3963" s="2">
        <v>45898</v>
      </c>
      <c r="C3963" t="s">
        <v>3137</v>
      </c>
      <c r="D3963" t="s">
        <v>3639</v>
      </c>
      <c r="E3963">
        <v>8</v>
      </c>
      <c r="F3963" t="s">
        <v>61</v>
      </c>
      <c r="G3963" t="s">
        <v>62</v>
      </c>
      <c r="H3963" t="s">
        <v>96</v>
      </c>
      <c r="I3963" t="s">
        <v>64</v>
      </c>
      <c r="J3963" t="s">
        <v>81</v>
      </c>
      <c r="K3963" t="s">
        <v>66</v>
      </c>
      <c r="L3963" t="s">
        <v>92</v>
      </c>
      <c r="M3963" t="s">
        <v>56</v>
      </c>
      <c r="N3963" t="s">
        <v>76</v>
      </c>
      <c r="O3963" t="s">
        <v>120</v>
      </c>
      <c r="P3963">
        <v>39</v>
      </c>
      <c r="Q3963">
        <v>41</v>
      </c>
      <c r="R3963">
        <v>39</v>
      </c>
      <c r="S3963">
        <v>1</v>
      </c>
      <c r="T3963">
        <f t="shared" si="549"/>
        <v>38</v>
      </c>
      <c r="U3963">
        <v>38</v>
      </c>
      <c r="V3963">
        <f t="shared" si="550"/>
        <v>0</v>
      </c>
      <c r="W3963" s="3">
        <f t="shared" si="551"/>
        <v>2.564102564102564E-2</v>
      </c>
      <c r="X3963">
        <v>23</v>
      </c>
      <c r="Y3963" s="4">
        <v>5.0999999999999996</v>
      </c>
      <c r="Z3963" s="4">
        <v>1.5</v>
      </c>
      <c r="AA3963" s="5">
        <v>73857.070000000007</v>
      </c>
      <c r="AB3963" s="5">
        <f t="shared" si="552"/>
        <v>2806568.66</v>
      </c>
      <c r="AC3963" s="5">
        <v>53228.82</v>
      </c>
      <c r="AD3963" s="5">
        <f t="shared" si="553"/>
        <v>2075923.98</v>
      </c>
      <c r="AE3963" s="5">
        <v>113405.34</v>
      </c>
      <c r="AF3963" s="5">
        <v>32785.93</v>
      </c>
      <c r="AG3963" s="5">
        <v>8668.2099999999991</v>
      </c>
      <c r="AH3963" s="5">
        <v>2175</v>
      </c>
      <c r="AI3963" s="5">
        <v>6800</v>
      </c>
      <c r="AJ3963">
        <v>0</v>
      </c>
      <c r="AK3963" s="5">
        <v>0</v>
      </c>
      <c r="AL3963" s="5">
        <v>0</v>
      </c>
      <c r="AM3963" s="5">
        <v>26553.35</v>
      </c>
      <c r="AN3963">
        <v>4</v>
      </c>
      <c r="AO3963">
        <v>4</v>
      </c>
      <c r="AP3963" t="str">
        <f t="shared" si="554"/>
        <v>Yes</v>
      </c>
      <c r="AQ3963">
        <v>0</v>
      </c>
      <c r="AR3963" s="5">
        <f t="shared" si="555"/>
        <v>2266311.81</v>
      </c>
      <c r="AS3963" s="5">
        <f t="shared" si="556"/>
        <v>540256.85</v>
      </c>
      <c r="AT3963" t="s">
        <v>59</v>
      </c>
      <c r="AU3963" t="s">
        <v>6164</v>
      </c>
      <c r="AV3963" t="s">
        <v>6165</v>
      </c>
      <c r="AW3963" t="s">
        <v>6166</v>
      </c>
      <c r="AX3963" t="s">
        <v>6167</v>
      </c>
      <c r="AY3963">
        <v>40</v>
      </c>
      <c r="AZ3963">
        <v>1</v>
      </c>
      <c r="BA3963">
        <v>0</v>
      </c>
      <c r="BB3963" t="s">
        <v>6168</v>
      </c>
      <c r="BC3963">
        <v>0</v>
      </c>
      <c r="BD3963">
        <v>0</v>
      </c>
      <c r="BE3963" t="s">
        <v>6169</v>
      </c>
      <c r="BF3963" t="s">
        <v>6170</v>
      </c>
      <c r="BG3963">
        <v>0</v>
      </c>
      <c r="BH3963" t="s">
        <v>6171</v>
      </c>
      <c r="BI3963">
        <v>50</v>
      </c>
      <c r="BJ3963" t="s">
        <v>6172</v>
      </c>
      <c r="BK3963">
        <v>0</v>
      </c>
      <c r="BL3963">
        <v>48</v>
      </c>
      <c r="BM3963" s="3">
        <f t="shared" si="557"/>
        <v>0.8125</v>
      </c>
    </row>
    <row r="3964" spans="1:65">
      <c r="A3964" t="s">
        <v>4101</v>
      </c>
      <c r="B3964" s="2">
        <v>45898</v>
      </c>
      <c r="C3964" t="s">
        <v>3137</v>
      </c>
      <c r="D3964" t="s">
        <v>3639</v>
      </c>
      <c r="E3964">
        <v>8</v>
      </c>
      <c r="F3964" t="s">
        <v>61</v>
      </c>
      <c r="G3964" t="s">
        <v>62</v>
      </c>
      <c r="H3964" t="s">
        <v>63</v>
      </c>
      <c r="I3964" t="s">
        <v>64</v>
      </c>
      <c r="J3964" t="s">
        <v>65</v>
      </c>
      <c r="K3964" t="s">
        <v>75</v>
      </c>
      <c r="L3964" t="s">
        <v>55</v>
      </c>
      <c r="M3964" t="s">
        <v>56</v>
      </c>
      <c r="N3964" t="s">
        <v>94</v>
      </c>
      <c r="O3964" t="s">
        <v>120</v>
      </c>
      <c r="P3964">
        <v>51</v>
      </c>
      <c r="Q3964">
        <v>55</v>
      </c>
      <c r="R3964">
        <v>54</v>
      </c>
      <c r="S3964">
        <v>1</v>
      </c>
      <c r="T3964">
        <f t="shared" si="549"/>
        <v>53</v>
      </c>
      <c r="U3964">
        <v>50</v>
      </c>
      <c r="V3964">
        <f t="shared" si="550"/>
        <v>3</v>
      </c>
      <c r="W3964" s="3">
        <f t="shared" si="551"/>
        <v>1.8518518518518517E-2</v>
      </c>
      <c r="X3964">
        <v>26</v>
      </c>
      <c r="Y3964" s="4">
        <v>0</v>
      </c>
      <c r="Z3964" s="4">
        <v>1.6</v>
      </c>
      <c r="AA3964" s="5">
        <v>51768.84</v>
      </c>
      <c r="AB3964" s="5">
        <f t="shared" si="552"/>
        <v>2588442</v>
      </c>
      <c r="AC3964" s="5">
        <v>34750.49</v>
      </c>
      <c r="AD3964" s="5">
        <f t="shared" si="553"/>
        <v>1876526.46</v>
      </c>
      <c r="AE3964" s="5">
        <v>117608.87</v>
      </c>
      <c r="AF3964" s="5">
        <v>34192.199999999997</v>
      </c>
      <c r="AG3964" s="5">
        <v>9812.15</v>
      </c>
      <c r="AH3964" s="5">
        <v>2320</v>
      </c>
      <c r="AI3964" s="5">
        <v>4600</v>
      </c>
      <c r="AJ3964">
        <v>0</v>
      </c>
      <c r="AK3964" s="5">
        <v>0</v>
      </c>
      <c r="AL3964" s="5">
        <v>2972.45</v>
      </c>
      <c r="AM3964" s="5">
        <v>30663.39</v>
      </c>
      <c r="AN3964">
        <v>4</v>
      </c>
      <c r="AO3964">
        <v>2</v>
      </c>
      <c r="AP3964" t="str">
        <f t="shared" si="554"/>
        <v>Yes</v>
      </c>
      <c r="AQ3964">
        <v>0</v>
      </c>
      <c r="AR3964" s="5">
        <f t="shared" si="555"/>
        <v>2078695.52</v>
      </c>
      <c r="AS3964" s="5">
        <f t="shared" si="556"/>
        <v>509746.48</v>
      </c>
      <c r="AT3964" t="s">
        <v>59</v>
      </c>
      <c r="AU3964" t="s">
        <v>6164</v>
      </c>
      <c r="AV3964" t="s">
        <v>6165</v>
      </c>
      <c r="AW3964" t="s">
        <v>6166</v>
      </c>
      <c r="AX3964" t="s">
        <v>6167</v>
      </c>
      <c r="AY3964">
        <v>54</v>
      </c>
      <c r="AZ3964">
        <v>2</v>
      </c>
      <c r="BA3964">
        <v>24</v>
      </c>
      <c r="BB3964" t="s">
        <v>6185</v>
      </c>
      <c r="BC3964">
        <v>0</v>
      </c>
      <c r="BD3964">
        <v>0</v>
      </c>
      <c r="BE3964" t="s">
        <v>6169</v>
      </c>
      <c r="BF3964" t="s">
        <v>6170</v>
      </c>
      <c r="BG3964">
        <v>0</v>
      </c>
      <c r="BH3964" t="s">
        <v>6171</v>
      </c>
      <c r="BI3964">
        <v>33</v>
      </c>
      <c r="BJ3964" t="s">
        <v>6172</v>
      </c>
      <c r="BK3964">
        <v>0</v>
      </c>
      <c r="BL3964">
        <v>62</v>
      </c>
      <c r="BM3964" s="3">
        <f t="shared" si="557"/>
        <v>0.87096774193548387</v>
      </c>
    </row>
    <row r="3965" spans="1:65">
      <c r="A3965" t="s">
        <v>4102</v>
      </c>
      <c r="B3965" s="2">
        <v>45898</v>
      </c>
      <c r="C3965" t="s">
        <v>3137</v>
      </c>
      <c r="D3965" t="s">
        <v>3639</v>
      </c>
      <c r="E3965">
        <v>8</v>
      </c>
      <c r="F3965" t="s">
        <v>61</v>
      </c>
      <c r="G3965" t="s">
        <v>50</v>
      </c>
      <c r="H3965" t="s">
        <v>157</v>
      </c>
      <c r="I3965" t="s">
        <v>64</v>
      </c>
      <c r="J3965" t="s">
        <v>65</v>
      </c>
      <c r="K3965" t="s">
        <v>66</v>
      </c>
      <c r="L3965" t="s">
        <v>92</v>
      </c>
      <c r="M3965" t="s">
        <v>56</v>
      </c>
      <c r="N3965" t="s">
        <v>109</v>
      </c>
      <c r="O3965" t="s">
        <v>82</v>
      </c>
      <c r="P3965">
        <v>48</v>
      </c>
      <c r="Q3965">
        <v>50</v>
      </c>
      <c r="R3965">
        <v>48</v>
      </c>
      <c r="S3965">
        <v>1</v>
      </c>
      <c r="T3965">
        <f t="shared" si="549"/>
        <v>47</v>
      </c>
      <c r="U3965">
        <v>47</v>
      </c>
      <c r="V3965">
        <f t="shared" si="550"/>
        <v>0</v>
      </c>
      <c r="W3965" s="3">
        <f t="shared" si="551"/>
        <v>2.0833333333333332E-2</v>
      </c>
      <c r="X3965">
        <v>35</v>
      </c>
      <c r="Y3965" s="4">
        <v>1</v>
      </c>
      <c r="Z3965" s="4">
        <v>1.4</v>
      </c>
      <c r="AA3965" s="5">
        <v>48869.97</v>
      </c>
      <c r="AB3965" s="5">
        <f t="shared" si="552"/>
        <v>2296888.59</v>
      </c>
      <c r="AC3965" s="5">
        <v>35282.980000000003</v>
      </c>
      <c r="AD3965" s="5">
        <f t="shared" si="553"/>
        <v>1693583.04</v>
      </c>
      <c r="AE3965" s="5">
        <v>104848.24</v>
      </c>
      <c r="AF3965" s="5">
        <v>30346.37</v>
      </c>
      <c r="AG3965" s="5">
        <v>11143.09</v>
      </c>
      <c r="AH3965" s="5">
        <v>2030</v>
      </c>
      <c r="AI3965" s="5">
        <v>4600</v>
      </c>
      <c r="AJ3965">
        <v>0</v>
      </c>
      <c r="AK3965" s="5">
        <v>0</v>
      </c>
      <c r="AL3965" s="5">
        <v>0</v>
      </c>
      <c r="AM3965" s="5">
        <v>70648.88</v>
      </c>
      <c r="AN3965">
        <v>8</v>
      </c>
      <c r="AO3965">
        <v>7</v>
      </c>
      <c r="AP3965" t="str">
        <f t="shared" si="554"/>
        <v>Yes</v>
      </c>
      <c r="AQ3965">
        <v>0</v>
      </c>
      <c r="AR3965" s="5">
        <f t="shared" si="555"/>
        <v>1917199.62</v>
      </c>
      <c r="AS3965" s="5">
        <f t="shared" si="556"/>
        <v>379688.97</v>
      </c>
      <c r="AT3965" t="s">
        <v>59</v>
      </c>
      <c r="AU3965" t="s">
        <v>6164</v>
      </c>
      <c r="AV3965" t="s">
        <v>6165</v>
      </c>
      <c r="AW3965" t="s">
        <v>6166</v>
      </c>
      <c r="AX3965" t="s">
        <v>6167</v>
      </c>
      <c r="AY3965">
        <v>48</v>
      </c>
      <c r="AZ3965">
        <v>0</v>
      </c>
      <c r="BA3965">
        <v>0</v>
      </c>
      <c r="BB3965" t="s">
        <v>6168</v>
      </c>
      <c r="BC3965">
        <v>0</v>
      </c>
      <c r="BD3965">
        <v>0</v>
      </c>
      <c r="BE3965" t="s">
        <v>6169</v>
      </c>
      <c r="BF3965" t="s">
        <v>6170</v>
      </c>
      <c r="BG3965">
        <v>1</v>
      </c>
      <c r="BH3965" t="s">
        <v>6186</v>
      </c>
      <c r="BI3965">
        <v>57</v>
      </c>
      <c r="BJ3965" t="s">
        <v>6187</v>
      </c>
      <c r="BK3965">
        <v>0</v>
      </c>
      <c r="BL3965">
        <v>62</v>
      </c>
      <c r="BM3965" s="3">
        <f t="shared" si="557"/>
        <v>0.77419354838709675</v>
      </c>
    </row>
    <row r="3966" spans="1:65">
      <c r="A3966" t="s">
        <v>4103</v>
      </c>
      <c r="B3966" s="2">
        <v>45898</v>
      </c>
      <c r="C3966" t="s">
        <v>3137</v>
      </c>
      <c r="D3966" t="s">
        <v>3639</v>
      </c>
      <c r="E3966">
        <v>8</v>
      </c>
      <c r="F3966" t="s">
        <v>72</v>
      </c>
      <c r="G3966" t="s">
        <v>50</v>
      </c>
      <c r="H3966" t="s">
        <v>119</v>
      </c>
      <c r="I3966" t="s">
        <v>64</v>
      </c>
      <c r="J3966" t="s">
        <v>53</v>
      </c>
      <c r="K3966" t="s">
        <v>54</v>
      </c>
      <c r="L3966" t="s">
        <v>67</v>
      </c>
      <c r="M3966" t="s">
        <v>56</v>
      </c>
      <c r="N3966" t="s">
        <v>94</v>
      </c>
      <c r="O3966" t="s">
        <v>58</v>
      </c>
      <c r="P3966">
        <v>66</v>
      </c>
      <c r="Q3966">
        <v>70</v>
      </c>
      <c r="R3966">
        <v>69</v>
      </c>
      <c r="S3966">
        <v>2</v>
      </c>
      <c r="T3966">
        <f t="shared" si="549"/>
        <v>67</v>
      </c>
      <c r="U3966">
        <v>63</v>
      </c>
      <c r="V3966">
        <f t="shared" si="550"/>
        <v>4</v>
      </c>
      <c r="W3966" s="3">
        <f t="shared" si="551"/>
        <v>2.8985507246376812E-2</v>
      </c>
      <c r="X3966">
        <v>33</v>
      </c>
      <c r="Y3966" s="4">
        <v>8.3000000000000007</v>
      </c>
      <c r="Z3966" s="4">
        <v>2.1</v>
      </c>
      <c r="AA3966" s="5">
        <v>38534.94</v>
      </c>
      <c r="AB3966" s="5">
        <f t="shared" si="552"/>
        <v>2427701.2200000002</v>
      </c>
      <c r="AC3966" s="5">
        <v>22888.14</v>
      </c>
      <c r="AD3966" s="5">
        <f t="shared" si="553"/>
        <v>1579281.66</v>
      </c>
      <c r="AE3966" s="5">
        <v>112593.21</v>
      </c>
      <c r="AF3966" s="5">
        <v>31426.48</v>
      </c>
      <c r="AG3966" s="5">
        <v>9894.06</v>
      </c>
      <c r="AH3966" s="5">
        <v>3045</v>
      </c>
      <c r="AI3966" s="5">
        <v>6400</v>
      </c>
      <c r="AJ3966">
        <v>0</v>
      </c>
      <c r="AK3966" s="5">
        <v>0</v>
      </c>
      <c r="AL3966" s="5">
        <v>2631.08</v>
      </c>
      <c r="AM3966" s="5">
        <v>42452.9</v>
      </c>
      <c r="AN3966">
        <v>4</v>
      </c>
      <c r="AO3966">
        <v>3</v>
      </c>
      <c r="AP3966" t="str">
        <f t="shared" si="554"/>
        <v>Yes</v>
      </c>
      <c r="AQ3966">
        <v>1</v>
      </c>
      <c r="AR3966" s="5">
        <f t="shared" si="555"/>
        <v>1787724.39</v>
      </c>
      <c r="AS3966" s="5">
        <f t="shared" si="556"/>
        <v>639976.82999999996</v>
      </c>
      <c r="AT3966" t="s">
        <v>59</v>
      </c>
      <c r="AU3966" t="s">
        <v>6164</v>
      </c>
      <c r="AV3966" t="s">
        <v>6165</v>
      </c>
      <c r="AW3966" t="s">
        <v>6166</v>
      </c>
      <c r="AX3966" t="s">
        <v>6177</v>
      </c>
      <c r="AY3966">
        <v>69</v>
      </c>
      <c r="AZ3966">
        <v>0</v>
      </c>
      <c r="BA3966">
        <v>28</v>
      </c>
      <c r="BB3966" t="s">
        <v>6180</v>
      </c>
      <c r="BC3966">
        <v>0</v>
      </c>
      <c r="BD3966">
        <v>0</v>
      </c>
      <c r="BE3966" t="s">
        <v>6169</v>
      </c>
      <c r="BF3966" t="s">
        <v>6170</v>
      </c>
      <c r="BG3966">
        <v>1</v>
      </c>
      <c r="BH3966" t="s">
        <v>6186</v>
      </c>
      <c r="BI3966">
        <v>30</v>
      </c>
      <c r="BJ3966" t="s">
        <v>6172</v>
      </c>
      <c r="BK3966">
        <v>0</v>
      </c>
      <c r="BL3966">
        <v>77</v>
      </c>
      <c r="BM3966" s="3">
        <f t="shared" si="557"/>
        <v>0.89610389610389607</v>
      </c>
    </row>
    <row r="3967" spans="1:65">
      <c r="A3967" t="s">
        <v>4104</v>
      </c>
      <c r="B3967" s="2">
        <v>45898</v>
      </c>
      <c r="C3967" t="s">
        <v>3137</v>
      </c>
      <c r="D3967" t="s">
        <v>3639</v>
      </c>
      <c r="E3967">
        <v>8</v>
      </c>
      <c r="F3967" t="s">
        <v>72</v>
      </c>
      <c r="G3967" t="s">
        <v>62</v>
      </c>
      <c r="H3967" t="s">
        <v>175</v>
      </c>
      <c r="I3967" t="s">
        <v>52</v>
      </c>
      <c r="J3967" t="s">
        <v>81</v>
      </c>
      <c r="K3967" t="s">
        <v>75</v>
      </c>
      <c r="L3967" t="s">
        <v>92</v>
      </c>
      <c r="M3967" t="s">
        <v>56</v>
      </c>
      <c r="N3967" t="s">
        <v>57</v>
      </c>
      <c r="O3967" t="s">
        <v>82</v>
      </c>
      <c r="P3967">
        <v>42</v>
      </c>
      <c r="Q3967">
        <v>43</v>
      </c>
      <c r="R3967">
        <v>45</v>
      </c>
      <c r="S3967">
        <v>1</v>
      </c>
      <c r="T3967">
        <f t="shared" si="549"/>
        <v>44</v>
      </c>
      <c r="U3967">
        <v>41</v>
      </c>
      <c r="V3967">
        <f t="shared" si="550"/>
        <v>3</v>
      </c>
      <c r="W3967" s="3">
        <f t="shared" si="551"/>
        <v>2.2222222222222223E-2</v>
      </c>
      <c r="X3967">
        <v>30</v>
      </c>
      <c r="Y3967" s="4">
        <v>2.5</v>
      </c>
      <c r="Z3967" s="4">
        <v>1.6</v>
      </c>
      <c r="AA3967" s="5">
        <v>77420.78</v>
      </c>
      <c r="AB3967" s="5">
        <f t="shared" si="552"/>
        <v>3174251.98</v>
      </c>
      <c r="AC3967" s="5">
        <v>53801.21</v>
      </c>
      <c r="AD3967" s="5">
        <f t="shared" si="553"/>
        <v>2421054.4500000002</v>
      </c>
      <c r="AE3967" s="5">
        <v>143972.6</v>
      </c>
      <c r="AF3967" s="5">
        <v>39376.699999999997</v>
      </c>
      <c r="AG3967" s="5">
        <v>9888.91</v>
      </c>
      <c r="AH3967" s="5">
        <v>2320</v>
      </c>
      <c r="AI3967" s="5">
        <v>6800</v>
      </c>
      <c r="AJ3967">
        <v>0</v>
      </c>
      <c r="AK3967" s="5">
        <v>0</v>
      </c>
      <c r="AL3967" s="5">
        <v>4506.28</v>
      </c>
      <c r="AM3967" s="5">
        <v>26555.18</v>
      </c>
      <c r="AN3967">
        <v>4</v>
      </c>
      <c r="AO3967">
        <v>4</v>
      </c>
      <c r="AP3967" t="str">
        <f t="shared" si="554"/>
        <v>Yes</v>
      </c>
      <c r="AQ3967">
        <v>1</v>
      </c>
      <c r="AR3967" s="5">
        <f t="shared" si="555"/>
        <v>2654474.12</v>
      </c>
      <c r="AS3967" s="5">
        <f t="shared" si="556"/>
        <v>519777.86</v>
      </c>
      <c r="AT3967" t="s">
        <v>59</v>
      </c>
      <c r="AU3967" t="s">
        <v>6164</v>
      </c>
      <c r="AV3967" t="s">
        <v>6165</v>
      </c>
      <c r="AW3967" t="s">
        <v>6166</v>
      </c>
      <c r="AX3967" t="s">
        <v>6184</v>
      </c>
      <c r="AY3967">
        <v>45</v>
      </c>
      <c r="AZ3967">
        <v>0</v>
      </c>
      <c r="BA3967">
        <v>22</v>
      </c>
      <c r="BB3967" t="s">
        <v>6180</v>
      </c>
      <c r="BC3967">
        <v>0</v>
      </c>
      <c r="BD3967">
        <v>0</v>
      </c>
      <c r="BE3967" t="s">
        <v>6169</v>
      </c>
      <c r="BF3967" t="s">
        <v>6170</v>
      </c>
      <c r="BG3967">
        <v>1</v>
      </c>
      <c r="BH3967" t="s">
        <v>6186</v>
      </c>
      <c r="BI3967">
        <v>41</v>
      </c>
      <c r="BJ3967" t="s">
        <v>6172</v>
      </c>
      <c r="BK3967">
        <v>0</v>
      </c>
      <c r="BL3967">
        <v>49</v>
      </c>
      <c r="BM3967" s="3">
        <f t="shared" si="557"/>
        <v>0.91836734693877553</v>
      </c>
    </row>
    <row r="3968" spans="1:65">
      <c r="A3968" t="s">
        <v>4105</v>
      </c>
      <c r="B3968" s="2">
        <v>45898</v>
      </c>
      <c r="C3968" t="s">
        <v>3137</v>
      </c>
      <c r="D3968" t="s">
        <v>3639</v>
      </c>
      <c r="E3968">
        <v>8</v>
      </c>
      <c r="F3968" t="s">
        <v>72</v>
      </c>
      <c r="G3968" t="s">
        <v>62</v>
      </c>
      <c r="H3968" t="s">
        <v>150</v>
      </c>
      <c r="I3968" t="s">
        <v>74</v>
      </c>
      <c r="J3968" t="s">
        <v>81</v>
      </c>
      <c r="K3968" t="s">
        <v>75</v>
      </c>
      <c r="L3968" t="s">
        <v>92</v>
      </c>
      <c r="M3968" t="s">
        <v>56</v>
      </c>
      <c r="N3968" t="s">
        <v>69</v>
      </c>
      <c r="O3968" t="s">
        <v>58</v>
      </c>
      <c r="P3968">
        <v>37</v>
      </c>
      <c r="Q3968">
        <v>37</v>
      </c>
      <c r="R3968">
        <v>38</v>
      </c>
      <c r="S3968">
        <v>1</v>
      </c>
      <c r="T3968">
        <f t="shared" si="549"/>
        <v>37</v>
      </c>
      <c r="U3968">
        <v>37</v>
      </c>
      <c r="V3968">
        <f t="shared" si="550"/>
        <v>0</v>
      </c>
      <c r="W3968" s="3">
        <f t="shared" si="551"/>
        <v>2.6315789473684209E-2</v>
      </c>
      <c r="X3968">
        <v>10</v>
      </c>
      <c r="Y3968" s="4">
        <v>3.7</v>
      </c>
      <c r="Z3968" s="4">
        <v>1.1000000000000001</v>
      </c>
      <c r="AA3968" s="5">
        <v>78384.77</v>
      </c>
      <c r="AB3968" s="5">
        <f t="shared" si="552"/>
        <v>2900236.49</v>
      </c>
      <c r="AC3968" s="5">
        <v>53283.53</v>
      </c>
      <c r="AD3968" s="5">
        <f t="shared" si="553"/>
        <v>2024774.14</v>
      </c>
      <c r="AE3968" s="5">
        <v>113922.5</v>
      </c>
      <c r="AF3968" s="5">
        <v>32646.07</v>
      </c>
      <c r="AG3968" s="5">
        <v>7841.06</v>
      </c>
      <c r="AH3968" s="5">
        <v>1595</v>
      </c>
      <c r="AI3968" s="5">
        <v>6800</v>
      </c>
      <c r="AJ3968">
        <v>0</v>
      </c>
      <c r="AK3968" s="5">
        <v>0</v>
      </c>
      <c r="AL3968" s="5">
        <v>0</v>
      </c>
      <c r="AM3968" s="5">
        <v>25355.66</v>
      </c>
      <c r="AN3968">
        <v>4</v>
      </c>
      <c r="AO3968">
        <v>4</v>
      </c>
      <c r="AP3968" t="str">
        <f t="shared" si="554"/>
        <v>Yes</v>
      </c>
      <c r="AQ3968">
        <v>1</v>
      </c>
      <c r="AR3968" s="5">
        <f t="shared" si="555"/>
        <v>2212934.4300000002</v>
      </c>
      <c r="AS3968" s="5">
        <f t="shared" si="556"/>
        <v>687302.06</v>
      </c>
      <c r="AT3968" t="s">
        <v>59</v>
      </c>
      <c r="AU3968" t="s">
        <v>6164</v>
      </c>
      <c r="AV3968" t="s">
        <v>6165</v>
      </c>
      <c r="AW3968" t="s">
        <v>6166</v>
      </c>
      <c r="AX3968" t="s">
        <v>6184</v>
      </c>
      <c r="AY3968">
        <v>37</v>
      </c>
      <c r="AZ3968">
        <v>0</v>
      </c>
      <c r="BA3968">
        <v>0</v>
      </c>
      <c r="BB3968" t="s">
        <v>6168</v>
      </c>
      <c r="BC3968">
        <v>0</v>
      </c>
      <c r="BD3968">
        <v>0</v>
      </c>
      <c r="BE3968" t="s">
        <v>6169</v>
      </c>
      <c r="BF3968" t="s">
        <v>6170</v>
      </c>
      <c r="BG3968">
        <v>0</v>
      </c>
      <c r="BH3968" t="s">
        <v>6171</v>
      </c>
      <c r="BI3968">
        <v>10</v>
      </c>
      <c r="BJ3968" t="s">
        <v>6172</v>
      </c>
      <c r="BK3968">
        <v>0</v>
      </c>
      <c r="BL3968">
        <v>51</v>
      </c>
      <c r="BM3968" s="3">
        <f t="shared" si="557"/>
        <v>0.74509803921568629</v>
      </c>
    </row>
    <row r="3969" spans="1:65">
      <c r="A3969" t="s">
        <v>4106</v>
      </c>
      <c r="B3969" s="2">
        <v>45899</v>
      </c>
      <c r="C3969" t="s">
        <v>3137</v>
      </c>
      <c r="D3969" t="s">
        <v>3639</v>
      </c>
      <c r="E3969">
        <v>8</v>
      </c>
      <c r="F3969" t="s">
        <v>72</v>
      </c>
      <c r="G3969" t="s">
        <v>62</v>
      </c>
      <c r="H3969" t="s">
        <v>220</v>
      </c>
      <c r="I3969" t="s">
        <v>64</v>
      </c>
      <c r="J3969" t="s">
        <v>53</v>
      </c>
      <c r="K3969" t="s">
        <v>75</v>
      </c>
      <c r="L3969" t="s">
        <v>55</v>
      </c>
      <c r="M3969" t="s">
        <v>56</v>
      </c>
      <c r="N3969" t="s">
        <v>109</v>
      </c>
      <c r="O3969" t="s">
        <v>58</v>
      </c>
      <c r="P3969">
        <v>58</v>
      </c>
      <c r="Q3969">
        <v>58</v>
      </c>
      <c r="R3969">
        <v>59</v>
      </c>
      <c r="S3969">
        <v>1</v>
      </c>
      <c r="T3969">
        <f t="shared" si="549"/>
        <v>58</v>
      </c>
      <c r="U3969">
        <v>57</v>
      </c>
      <c r="V3969">
        <f t="shared" si="550"/>
        <v>1</v>
      </c>
      <c r="W3969" s="3">
        <f t="shared" si="551"/>
        <v>1.6949152542372881E-2</v>
      </c>
      <c r="X3969">
        <v>24</v>
      </c>
      <c r="Y3969" s="4">
        <v>1.9</v>
      </c>
      <c r="Z3969" s="4">
        <v>1.7</v>
      </c>
      <c r="AA3969" s="5">
        <v>36456.910000000003</v>
      </c>
      <c r="AB3969" s="5">
        <f t="shared" si="552"/>
        <v>2078043.87</v>
      </c>
      <c r="AC3969" s="5">
        <v>23526.03</v>
      </c>
      <c r="AD3969" s="5">
        <f t="shared" si="553"/>
        <v>1388035.77</v>
      </c>
      <c r="AE3969" s="5">
        <v>97688.79</v>
      </c>
      <c r="AF3969" s="5">
        <v>25410.31</v>
      </c>
      <c r="AG3969" s="5">
        <v>9369.2000000000007</v>
      </c>
      <c r="AH3969" s="5">
        <v>2465</v>
      </c>
      <c r="AI3969" s="5">
        <v>3200</v>
      </c>
      <c r="AJ3969">
        <v>0</v>
      </c>
      <c r="AK3969" s="5">
        <v>0</v>
      </c>
      <c r="AL3969" s="5">
        <v>647.16</v>
      </c>
      <c r="AM3969" s="5">
        <v>87738.66</v>
      </c>
      <c r="AN3969">
        <v>8</v>
      </c>
      <c r="AO3969">
        <v>8</v>
      </c>
      <c r="AP3969" t="str">
        <f t="shared" si="554"/>
        <v>Yes</v>
      </c>
      <c r="AQ3969">
        <v>1</v>
      </c>
      <c r="AR3969" s="5">
        <f t="shared" si="555"/>
        <v>1614554.89</v>
      </c>
      <c r="AS3969" s="5">
        <f t="shared" si="556"/>
        <v>463488.98</v>
      </c>
      <c r="AT3969" t="s">
        <v>59</v>
      </c>
      <c r="AU3969" t="s">
        <v>6164</v>
      </c>
      <c r="AV3969" t="s">
        <v>6165</v>
      </c>
      <c r="AW3969" t="s">
        <v>6166</v>
      </c>
      <c r="AX3969" t="s">
        <v>6184</v>
      </c>
      <c r="AY3969">
        <v>60</v>
      </c>
      <c r="AZ3969">
        <v>0</v>
      </c>
      <c r="BA3969">
        <v>10</v>
      </c>
      <c r="BB3969" t="s">
        <v>6191</v>
      </c>
      <c r="BC3969">
        <v>0</v>
      </c>
      <c r="BD3969">
        <v>0</v>
      </c>
      <c r="BE3969" t="s">
        <v>6169</v>
      </c>
      <c r="BF3969" t="s">
        <v>6170</v>
      </c>
      <c r="BG3969">
        <v>0</v>
      </c>
      <c r="BH3969" t="s">
        <v>6171</v>
      </c>
      <c r="BI3969">
        <v>32</v>
      </c>
      <c r="BJ3969" t="s">
        <v>6172</v>
      </c>
      <c r="BK3969">
        <v>0</v>
      </c>
      <c r="BL3969">
        <v>77</v>
      </c>
      <c r="BM3969" s="3">
        <f t="shared" si="557"/>
        <v>0.76623376623376627</v>
      </c>
    </row>
    <row r="3970" spans="1:65">
      <c r="A3970" t="s">
        <v>4107</v>
      </c>
      <c r="B3970" s="2">
        <v>45899</v>
      </c>
      <c r="C3970" t="s">
        <v>3137</v>
      </c>
      <c r="D3970" t="s">
        <v>3639</v>
      </c>
      <c r="E3970">
        <v>8</v>
      </c>
      <c r="F3970" t="s">
        <v>78</v>
      </c>
      <c r="G3970" t="s">
        <v>62</v>
      </c>
      <c r="H3970" t="s">
        <v>190</v>
      </c>
      <c r="I3970" t="s">
        <v>64</v>
      </c>
      <c r="J3970" t="s">
        <v>65</v>
      </c>
      <c r="K3970" t="s">
        <v>75</v>
      </c>
      <c r="L3970" t="s">
        <v>92</v>
      </c>
      <c r="M3970" t="s">
        <v>68</v>
      </c>
      <c r="N3970" t="s">
        <v>57</v>
      </c>
      <c r="O3970" t="s">
        <v>120</v>
      </c>
      <c r="P3970">
        <v>45</v>
      </c>
      <c r="Q3970">
        <v>45</v>
      </c>
      <c r="R3970">
        <v>44</v>
      </c>
      <c r="S3970">
        <v>1</v>
      </c>
      <c r="T3970">
        <f t="shared" ref="T3970:T4033" si="558">R3970-S3970</f>
        <v>43</v>
      </c>
      <c r="U3970">
        <v>43</v>
      </c>
      <c r="V3970">
        <f t="shared" ref="V3970:V4033" si="559">T3970-U3970</f>
        <v>0</v>
      </c>
      <c r="W3970" s="3">
        <f t="shared" ref="W3970:W4033" si="560">IFERROR(S3970/R3970,0)</f>
        <v>2.2727272727272728E-2</v>
      </c>
      <c r="X3970">
        <v>24</v>
      </c>
      <c r="Y3970" s="4">
        <v>1.5</v>
      </c>
      <c r="Z3970" s="4">
        <v>0.7</v>
      </c>
      <c r="AA3970" s="5">
        <v>51389.27</v>
      </c>
      <c r="AB3970" s="5">
        <f t="shared" ref="AB3970:AB4033" si="561">ROUND(U3970*AA3970,2)</f>
        <v>2209738.61</v>
      </c>
      <c r="AC3970" s="5">
        <v>33417.86</v>
      </c>
      <c r="AD3970" s="5">
        <f t="shared" ref="AD3970:AD4033" si="562">ROUND(R3970*AC3970,2)</f>
        <v>1470385.84</v>
      </c>
      <c r="AE3970" s="5">
        <v>96365.32</v>
      </c>
      <c r="AF3970" s="5">
        <v>30222.52</v>
      </c>
      <c r="AG3970" s="5">
        <v>9483.67</v>
      </c>
      <c r="AH3970" s="5">
        <v>1015</v>
      </c>
      <c r="AI3970" s="5">
        <v>4600</v>
      </c>
      <c r="AJ3970">
        <v>1</v>
      </c>
      <c r="AK3970" s="5">
        <v>14084.6</v>
      </c>
      <c r="AL3970" s="5">
        <v>0</v>
      </c>
      <c r="AM3970" s="5">
        <v>27213</v>
      </c>
      <c r="AN3970">
        <v>4</v>
      </c>
      <c r="AO3970">
        <v>3</v>
      </c>
      <c r="AP3970" t="str">
        <f t="shared" ref="AP3970:AP4033" si="563">IF(AO3970&lt;=AN3970,"Yes","No")</f>
        <v>Yes</v>
      </c>
      <c r="AQ3970">
        <v>1</v>
      </c>
      <c r="AR3970" s="5">
        <f t="shared" ref="AR3970:AR4033" si="564">ROUND(SUM(AD3970:AI3970)+SUM(AK3970:AM3970),2)</f>
        <v>1653369.95</v>
      </c>
      <c r="AS3970" s="5">
        <f t="shared" ref="AS3970:AS4033" si="565">ROUND(AB3970-AR3970,2)</f>
        <v>556368.66</v>
      </c>
      <c r="AT3970" t="s">
        <v>59</v>
      </c>
      <c r="AU3970" t="s">
        <v>6181</v>
      </c>
      <c r="AV3970" t="s">
        <v>6182</v>
      </c>
      <c r="AW3970" t="s">
        <v>6183</v>
      </c>
      <c r="AX3970" t="s">
        <v>6167</v>
      </c>
      <c r="AY3970">
        <v>47</v>
      </c>
      <c r="AZ3970">
        <v>0</v>
      </c>
      <c r="BA3970">
        <v>0</v>
      </c>
      <c r="BB3970" t="s">
        <v>6168</v>
      </c>
      <c r="BC3970">
        <v>0</v>
      </c>
      <c r="BD3970">
        <v>0</v>
      </c>
      <c r="BE3970" t="s">
        <v>6169</v>
      </c>
      <c r="BF3970" t="s">
        <v>6170</v>
      </c>
      <c r="BG3970">
        <v>0</v>
      </c>
      <c r="BH3970" t="s">
        <v>6171</v>
      </c>
      <c r="BI3970">
        <v>54</v>
      </c>
      <c r="BJ3970" t="s">
        <v>6187</v>
      </c>
      <c r="BK3970">
        <v>0</v>
      </c>
      <c r="BL3970">
        <v>61</v>
      </c>
      <c r="BM3970" s="3">
        <f t="shared" ref="BM3970:BM4033" si="566">IFERROR(R3970/BL3970,0)</f>
        <v>0.72131147540983609</v>
      </c>
    </row>
    <row r="3971" spans="1:65">
      <c r="A3971" t="s">
        <v>4108</v>
      </c>
      <c r="B3971" s="2">
        <v>45899</v>
      </c>
      <c r="C3971" t="s">
        <v>3137</v>
      </c>
      <c r="D3971" t="s">
        <v>3639</v>
      </c>
      <c r="E3971">
        <v>8</v>
      </c>
      <c r="F3971" t="s">
        <v>78</v>
      </c>
      <c r="G3971" t="s">
        <v>50</v>
      </c>
      <c r="H3971" t="s">
        <v>173</v>
      </c>
      <c r="I3971" t="s">
        <v>74</v>
      </c>
      <c r="J3971" t="s">
        <v>65</v>
      </c>
      <c r="K3971" t="s">
        <v>75</v>
      </c>
      <c r="L3971" t="s">
        <v>67</v>
      </c>
      <c r="M3971" t="s">
        <v>68</v>
      </c>
      <c r="N3971" t="s">
        <v>69</v>
      </c>
      <c r="O3971" t="s">
        <v>120</v>
      </c>
      <c r="P3971">
        <v>49</v>
      </c>
      <c r="Q3971">
        <v>50</v>
      </c>
      <c r="R3971">
        <v>47</v>
      </c>
      <c r="S3971">
        <v>4</v>
      </c>
      <c r="T3971">
        <f t="shared" si="558"/>
        <v>43</v>
      </c>
      <c r="U3971">
        <v>43</v>
      </c>
      <c r="V3971">
        <f t="shared" si="559"/>
        <v>0</v>
      </c>
      <c r="W3971" s="3">
        <f t="shared" si="560"/>
        <v>8.5106382978723402E-2</v>
      </c>
      <c r="X3971">
        <v>14</v>
      </c>
      <c r="Y3971" s="4">
        <v>4.2</v>
      </c>
      <c r="Z3971" s="4">
        <v>1.1000000000000001</v>
      </c>
      <c r="AA3971" s="5">
        <v>52267.94</v>
      </c>
      <c r="AB3971" s="5">
        <f t="shared" si="561"/>
        <v>2247521.42</v>
      </c>
      <c r="AC3971" s="5">
        <v>32248.78</v>
      </c>
      <c r="AD3971" s="5">
        <f t="shared" si="562"/>
        <v>1515692.66</v>
      </c>
      <c r="AE3971" s="5">
        <v>103287.48</v>
      </c>
      <c r="AF3971" s="5">
        <v>30379.96</v>
      </c>
      <c r="AG3971" s="5">
        <v>8142.17</v>
      </c>
      <c r="AH3971" s="5">
        <v>1595</v>
      </c>
      <c r="AI3971" s="5">
        <v>21946.03</v>
      </c>
      <c r="AJ3971">
        <v>1</v>
      </c>
      <c r="AK3971" s="5">
        <v>12908.05</v>
      </c>
      <c r="AL3971" s="5">
        <v>0</v>
      </c>
      <c r="AM3971" s="5">
        <v>26717.35</v>
      </c>
      <c r="AN3971">
        <v>4</v>
      </c>
      <c r="AO3971">
        <v>3</v>
      </c>
      <c r="AP3971" t="str">
        <f t="shared" si="563"/>
        <v>Yes</v>
      </c>
      <c r="AQ3971">
        <v>2</v>
      </c>
      <c r="AR3971" s="5">
        <f t="shared" si="564"/>
        <v>1720668.7</v>
      </c>
      <c r="AS3971" s="5">
        <f t="shared" si="565"/>
        <v>526852.72</v>
      </c>
      <c r="AT3971" t="s">
        <v>1641</v>
      </c>
      <c r="AU3971" t="s">
        <v>6189</v>
      </c>
      <c r="AV3971" t="s">
        <v>6201</v>
      </c>
      <c r="AW3971" t="s">
        <v>6175</v>
      </c>
      <c r="AX3971" t="s">
        <v>6167</v>
      </c>
      <c r="AY3971">
        <v>52</v>
      </c>
      <c r="AZ3971">
        <v>3</v>
      </c>
      <c r="BA3971">
        <v>0</v>
      </c>
      <c r="BB3971" t="s">
        <v>6168</v>
      </c>
      <c r="BC3971">
        <v>0</v>
      </c>
      <c r="BD3971">
        <v>0</v>
      </c>
      <c r="BE3971" t="s">
        <v>6169</v>
      </c>
      <c r="BF3971" t="s">
        <v>6210</v>
      </c>
      <c r="BG3971">
        <v>5</v>
      </c>
      <c r="BH3971" t="s">
        <v>6209</v>
      </c>
      <c r="BI3971">
        <v>90</v>
      </c>
      <c r="BJ3971" t="s">
        <v>6193</v>
      </c>
      <c r="BK3971">
        <v>0</v>
      </c>
      <c r="BL3971">
        <v>65</v>
      </c>
      <c r="BM3971" s="3">
        <f t="shared" si="566"/>
        <v>0.72307692307692306</v>
      </c>
    </row>
    <row r="3972" spans="1:65">
      <c r="A3972" t="s">
        <v>4109</v>
      </c>
      <c r="B3972" s="2">
        <v>45899</v>
      </c>
      <c r="C3972" t="s">
        <v>3137</v>
      </c>
      <c r="D3972" t="s">
        <v>3639</v>
      </c>
      <c r="E3972">
        <v>8</v>
      </c>
      <c r="F3972" t="s">
        <v>49</v>
      </c>
      <c r="G3972" t="s">
        <v>62</v>
      </c>
      <c r="H3972" t="s">
        <v>133</v>
      </c>
      <c r="I3972" t="s">
        <v>52</v>
      </c>
      <c r="J3972" t="s">
        <v>65</v>
      </c>
      <c r="K3972" t="s">
        <v>75</v>
      </c>
      <c r="L3972" t="s">
        <v>92</v>
      </c>
      <c r="M3972" t="s">
        <v>56</v>
      </c>
      <c r="N3972" t="s">
        <v>109</v>
      </c>
      <c r="O3972" t="s">
        <v>120</v>
      </c>
      <c r="P3972">
        <v>49</v>
      </c>
      <c r="Q3972">
        <v>51</v>
      </c>
      <c r="R3972">
        <v>49</v>
      </c>
      <c r="S3972">
        <v>1</v>
      </c>
      <c r="T3972">
        <f t="shared" si="558"/>
        <v>48</v>
      </c>
      <c r="U3972">
        <v>47</v>
      </c>
      <c r="V3972">
        <f t="shared" si="559"/>
        <v>1</v>
      </c>
      <c r="W3972" s="3">
        <f t="shared" si="560"/>
        <v>2.0408163265306121E-2</v>
      </c>
      <c r="X3972">
        <v>46</v>
      </c>
      <c r="Y3972" s="4">
        <v>5.8</v>
      </c>
      <c r="Z3972" s="4">
        <v>1.8</v>
      </c>
      <c r="AA3972" s="5">
        <v>52598.39</v>
      </c>
      <c r="AB3972" s="5">
        <f t="shared" si="561"/>
        <v>2472124.33</v>
      </c>
      <c r="AC3972" s="5">
        <v>35194.769999999997</v>
      </c>
      <c r="AD3972" s="5">
        <f t="shared" si="562"/>
        <v>1724543.73</v>
      </c>
      <c r="AE3972" s="5">
        <v>113090.84</v>
      </c>
      <c r="AF3972" s="5">
        <v>32435.39</v>
      </c>
      <c r="AG3972" s="5">
        <v>10680.35</v>
      </c>
      <c r="AH3972" s="5">
        <v>2610</v>
      </c>
      <c r="AI3972" s="5">
        <v>4600</v>
      </c>
      <c r="AJ3972">
        <v>0</v>
      </c>
      <c r="AK3972" s="5">
        <v>0</v>
      </c>
      <c r="AL3972" s="5">
        <v>958.37</v>
      </c>
      <c r="AM3972" s="5">
        <v>73386.64</v>
      </c>
      <c r="AN3972">
        <v>8</v>
      </c>
      <c r="AO3972">
        <v>8</v>
      </c>
      <c r="AP3972" t="str">
        <f t="shared" si="563"/>
        <v>Yes</v>
      </c>
      <c r="AQ3972">
        <v>1</v>
      </c>
      <c r="AR3972" s="5">
        <f t="shared" si="564"/>
        <v>1962305.32</v>
      </c>
      <c r="AS3972" s="5">
        <f t="shared" si="565"/>
        <v>509819.01</v>
      </c>
      <c r="AT3972" t="s">
        <v>59</v>
      </c>
      <c r="AU3972" t="s">
        <v>6164</v>
      </c>
      <c r="AV3972" t="s">
        <v>6165</v>
      </c>
      <c r="AW3972" t="s">
        <v>6166</v>
      </c>
      <c r="AX3972" t="s">
        <v>6202</v>
      </c>
      <c r="AY3972">
        <v>52</v>
      </c>
      <c r="AZ3972">
        <v>1</v>
      </c>
      <c r="BA3972">
        <v>13</v>
      </c>
      <c r="BB3972" t="s">
        <v>6191</v>
      </c>
      <c r="BC3972">
        <v>0</v>
      </c>
      <c r="BD3972">
        <v>0</v>
      </c>
      <c r="BE3972" t="s">
        <v>6169</v>
      </c>
      <c r="BF3972" t="s">
        <v>6170</v>
      </c>
      <c r="BG3972">
        <v>1</v>
      </c>
      <c r="BH3972" t="s">
        <v>6197</v>
      </c>
      <c r="BI3972">
        <v>46</v>
      </c>
      <c r="BJ3972" t="s">
        <v>6172</v>
      </c>
      <c r="BK3972">
        <v>0</v>
      </c>
      <c r="BL3972">
        <v>60</v>
      </c>
      <c r="BM3972" s="3">
        <f t="shared" si="566"/>
        <v>0.81666666666666665</v>
      </c>
    </row>
    <row r="3973" spans="1:65">
      <c r="A3973" t="s">
        <v>4110</v>
      </c>
      <c r="B3973" s="2">
        <v>45899</v>
      </c>
      <c r="C3973" t="s">
        <v>3137</v>
      </c>
      <c r="D3973" t="s">
        <v>3639</v>
      </c>
      <c r="E3973">
        <v>8</v>
      </c>
      <c r="F3973" t="s">
        <v>72</v>
      </c>
      <c r="G3973" t="s">
        <v>62</v>
      </c>
      <c r="H3973" t="s">
        <v>155</v>
      </c>
      <c r="I3973" t="s">
        <v>74</v>
      </c>
      <c r="J3973" t="s">
        <v>81</v>
      </c>
      <c r="K3973" t="s">
        <v>54</v>
      </c>
      <c r="L3973" t="s">
        <v>87</v>
      </c>
      <c r="M3973" t="s">
        <v>56</v>
      </c>
      <c r="N3973" t="s">
        <v>94</v>
      </c>
      <c r="O3973" t="s">
        <v>82</v>
      </c>
      <c r="P3973">
        <v>31</v>
      </c>
      <c r="Q3973">
        <v>33</v>
      </c>
      <c r="R3973">
        <v>34</v>
      </c>
      <c r="S3973">
        <v>1</v>
      </c>
      <c r="T3973">
        <f t="shared" si="558"/>
        <v>33</v>
      </c>
      <c r="U3973">
        <v>30</v>
      </c>
      <c r="V3973">
        <f t="shared" si="559"/>
        <v>3</v>
      </c>
      <c r="W3973" s="3">
        <f t="shared" si="560"/>
        <v>2.9411764705882353E-2</v>
      </c>
      <c r="X3973">
        <v>22</v>
      </c>
      <c r="Y3973" s="4">
        <v>7.7</v>
      </c>
      <c r="Z3973" s="4">
        <v>1.7</v>
      </c>
      <c r="AA3973" s="5">
        <v>84432.6</v>
      </c>
      <c r="AB3973" s="5">
        <f t="shared" si="561"/>
        <v>2532978</v>
      </c>
      <c r="AC3973" s="5">
        <v>54692.91</v>
      </c>
      <c r="AD3973" s="5">
        <f t="shared" si="562"/>
        <v>1859558.94</v>
      </c>
      <c r="AE3973" s="5">
        <v>101879.39</v>
      </c>
      <c r="AF3973" s="5">
        <v>28140.240000000002</v>
      </c>
      <c r="AG3973" s="5">
        <v>9441.7099999999991</v>
      </c>
      <c r="AH3973" s="5">
        <v>2465</v>
      </c>
      <c r="AI3973" s="5">
        <v>6800</v>
      </c>
      <c r="AJ3973">
        <v>0</v>
      </c>
      <c r="AK3973" s="5">
        <v>0</v>
      </c>
      <c r="AL3973" s="5">
        <v>4290.25</v>
      </c>
      <c r="AM3973" s="5">
        <v>21810.23</v>
      </c>
      <c r="AN3973">
        <v>4</v>
      </c>
      <c r="AO3973">
        <v>5</v>
      </c>
      <c r="AP3973" t="str">
        <f t="shared" si="563"/>
        <v>No</v>
      </c>
      <c r="AQ3973">
        <v>2</v>
      </c>
      <c r="AR3973" s="5">
        <f t="shared" si="564"/>
        <v>2034385.76</v>
      </c>
      <c r="AS3973" s="5">
        <f t="shared" si="565"/>
        <v>498592.24</v>
      </c>
      <c r="AT3973" t="s">
        <v>59</v>
      </c>
      <c r="AU3973" t="s">
        <v>6164</v>
      </c>
      <c r="AV3973" t="s">
        <v>6165</v>
      </c>
      <c r="AW3973" t="s">
        <v>6166</v>
      </c>
      <c r="AX3973" t="s">
        <v>6184</v>
      </c>
      <c r="AY3973">
        <v>32</v>
      </c>
      <c r="AZ3973">
        <v>0</v>
      </c>
      <c r="BA3973">
        <v>23</v>
      </c>
      <c r="BB3973" t="s">
        <v>6180</v>
      </c>
      <c r="BC3973">
        <v>0</v>
      </c>
      <c r="BD3973">
        <v>1</v>
      </c>
      <c r="BE3973" t="s">
        <v>6196</v>
      </c>
      <c r="BF3973" t="s">
        <v>6170</v>
      </c>
      <c r="BG3973">
        <v>0</v>
      </c>
      <c r="BH3973" t="s">
        <v>6171</v>
      </c>
      <c r="BI3973">
        <v>37</v>
      </c>
      <c r="BJ3973" t="s">
        <v>6172</v>
      </c>
      <c r="BK3973">
        <v>0</v>
      </c>
      <c r="BL3973">
        <v>48</v>
      </c>
      <c r="BM3973" s="3">
        <f t="shared" si="566"/>
        <v>0.70833333333333337</v>
      </c>
    </row>
    <row r="3974" spans="1:65">
      <c r="A3974" t="s">
        <v>4111</v>
      </c>
      <c r="B3974" s="2">
        <v>45899</v>
      </c>
      <c r="C3974" t="s">
        <v>3137</v>
      </c>
      <c r="D3974" t="s">
        <v>3639</v>
      </c>
      <c r="E3974">
        <v>8</v>
      </c>
      <c r="F3974" t="s">
        <v>72</v>
      </c>
      <c r="G3974" t="s">
        <v>62</v>
      </c>
      <c r="H3974" t="s">
        <v>150</v>
      </c>
      <c r="I3974" t="s">
        <v>52</v>
      </c>
      <c r="J3974" t="s">
        <v>53</v>
      </c>
      <c r="K3974" t="s">
        <v>66</v>
      </c>
      <c r="L3974" t="s">
        <v>92</v>
      </c>
      <c r="M3974" t="s">
        <v>56</v>
      </c>
      <c r="N3974" t="s">
        <v>57</v>
      </c>
      <c r="O3974" t="s">
        <v>58</v>
      </c>
      <c r="P3974">
        <v>66</v>
      </c>
      <c r="Q3974">
        <v>68</v>
      </c>
      <c r="R3974">
        <v>67</v>
      </c>
      <c r="S3974">
        <v>2</v>
      </c>
      <c r="T3974">
        <f t="shared" si="558"/>
        <v>65</v>
      </c>
      <c r="U3974">
        <v>64</v>
      </c>
      <c r="V3974">
        <f t="shared" si="559"/>
        <v>1</v>
      </c>
      <c r="W3974" s="3">
        <f t="shared" si="560"/>
        <v>2.9850746268656716E-2</v>
      </c>
      <c r="X3974">
        <v>31</v>
      </c>
      <c r="Y3974" s="4">
        <v>6.8</v>
      </c>
      <c r="Z3974" s="4">
        <v>1.9</v>
      </c>
      <c r="AA3974" s="5">
        <v>33762.49</v>
      </c>
      <c r="AB3974" s="5">
        <f t="shared" si="561"/>
        <v>2160799.36</v>
      </c>
      <c r="AC3974" s="5">
        <v>23713.7</v>
      </c>
      <c r="AD3974" s="5">
        <f t="shared" si="562"/>
        <v>1588817.9</v>
      </c>
      <c r="AE3974" s="5">
        <v>120148.04</v>
      </c>
      <c r="AF3974" s="5">
        <v>29851.86</v>
      </c>
      <c r="AG3974" s="5">
        <v>10448.93</v>
      </c>
      <c r="AH3974" s="5">
        <v>2755</v>
      </c>
      <c r="AI3974" s="5">
        <v>6400</v>
      </c>
      <c r="AJ3974">
        <v>0</v>
      </c>
      <c r="AK3974" s="5">
        <v>0</v>
      </c>
      <c r="AL3974" s="5">
        <v>683.54</v>
      </c>
      <c r="AM3974" s="5">
        <v>44554.98</v>
      </c>
      <c r="AN3974">
        <v>4</v>
      </c>
      <c r="AO3974">
        <v>5</v>
      </c>
      <c r="AP3974" t="str">
        <f t="shared" si="563"/>
        <v>No</v>
      </c>
      <c r="AQ3974">
        <v>3</v>
      </c>
      <c r="AR3974" s="5">
        <f t="shared" si="564"/>
        <v>1803660.25</v>
      </c>
      <c r="AS3974" s="5">
        <f t="shared" si="565"/>
        <v>357139.11</v>
      </c>
      <c r="AT3974" t="s">
        <v>59</v>
      </c>
      <c r="AU3974" t="s">
        <v>6164</v>
      </c>
      <c r="AV3974" t="s">
        <v>6165</v>
      </c>
      <c r="AW3974" t="s">
        <v>6166</v>
      </c>
      <c r="AX3974" t="s">
        <v>6167</v>
      </c>
      <c r="AY3974">
        <v>68</v>
      </c>
      <c r="AZ3974">
        <v>0</v>
      </c>
      <c r="BA3974">
        <v>11</v>
      </c>
      <c r="BB3974" t="s">
        <v>6198</v>
      </c>
      <c r="BC3974">
        <v>0</v>
      </c>
      <c r="BD3974">
        <v>1</v>
      </c>
      <c r="BE3974" t="s">
        <v>6188</v>
      </c>
      <c r="BF3974" t="s">
        <v>6170</v>
      </c>
      <c r="BG3974">
        <v>1</v>
      </c>
      <c r="BH3974" t="s">
        <v>6186</v>
      </c>
      <c r="BI3974">
        <v>35</v>
      </c>
      <c r="BJ3974" t="s">
        <v>6172</v>
      </c>
      <c r="BK3974">
        <v>0</v>
      </c>
      <c r="BL3974">
        <v>76</v>
      </c>
      <c r="BM3974" s="3">
        <f t="shared" si="566"/>
        <v>0.88157894736842102</v>
      </c>
    </row>
    <row r="3975" spans="1:65">
      <c r="A3975" t="s">
        <v>4112</v>
      </c>
      <c r="B3975" s="2">
        <v>45899</v>
      </c>
      <c r="C3975" t="s">
        <v>3137</v>
      </c>
      <c r="D3975" t="s">
        <v>3639</v>
      </c>
      <c r="E3975">
        <v>8</v>
      </c>
      <c r="F3975" t="s">
        <v>72</v>
      </c>
      <c r="G3975" t="s">
        <v>50</v>
      </c>
      <c r="H3975" t="s">
        <v>138</v>
      </c>
      <c r="I3975" t="s">
        <v>52</v>
      </c>
      <c r="J3975" t="s">
        <v>53</v>
      </c>
      <c r="K3975" t="s">
        <v>75</v>
      </c>
      <c r="L3975" t="s">
        <v>55</v>
      </c>
      <c r="M3975" t="s">
        <v>56</v>
      </c>
      <c r="N3975" t="s">
        <v>76</v>
      </c>
      <c r="O3975" t="s">
        <v>58</v>
      </c>
      <c r="P3975">
        <v>57</v>
      </c>
      <c r="Q3975">
        <v>58</v>
      </c>
      <c r="R3975">
        <v>58</v>
      </c>
      <c r="S3975">
        <v>1</v>
      </c>
      <c r="T3975">
        <f t="shared" si="558"/>
        <v>57</v>
      </c>
      <c r="U3975">
        <v>57</v>
      </c>
      <c r="V3975">
        <f t="shared" si="559"/>
        <v>0</v>
      </c>
      <c r="W3975" s="3">
        <f t="shared" si="560"/>
        <v>1.7241379310344827E-2</v>
      </c>
      <c r="X3975">
        <v>27</v>
      </c>
      <c r="Y3975" s="4">
        <v>5.8</v>
      </c>
      <c r="Z3975" s="4">
        <v>1.9</v>
      </c>
      <c r="AA3975" s="5">
        <v>36419.1</v>
      </c>
      <c r="AB3975" s="5">
        <f t="shared" si="561"/>
        <v>2075888.7</v>
      </c>
      <c r="AC3975" s="5">
        <v>23647.64</v>
      </c>
      <c r="AD3975" s="5">
        <f t="shared" si="562"/>
        <v>1371563.12</v>
      </c>
      <c r="AE3975" s="5">
        <v>104916.82</v>
      </c>
      <c r="AF3975" s="5">
        <v>25667.07</v>
      </c>
      <c r="AG3975" s="5">
        <v>9186.8700000000008</v>
      </c>
      <c r="AH3975" s="5">
        <v>2755</v>
      </c>
      <c r="AI3975" s="5">
        <v>3200</v>
      </c>
      <c r="AJ3975">
        <v>0</v>
      </c>
      <c r="AK3975" s="5">
        <v>0</v>
      </c>
      <c r="AL3975" s="5">
        <v>0</v>
      </c>
      <c r="AM3975" s="5">
        <v>39901.800000000003</v>
      </c>
      <c r="AN3975">
        <v>4</v>
      </c>
      <c r="AO3975">
        <v>4</v>
      </c>
      <c r="AP3975" t="str">
        <f t="shared" si="563"/>
        <v>Yes</v>
      </c>
      <c r="AQ3975">
        <v>0</v>
      </c>
      <c r="AR3975" s="5">
        <f t="shared" si="564"/>
        <v>1557190.68</v>
      </c>
      <c r="AS3975" s="5">
        <f t="shared" si="565"/>
        <v>518698.02</v>
      </c>
      <c r="AT3975" t="s">
        <v>59</v>
      </c>
      <c r="AU3975" t="s">
        <v>6164</v>
      </c>
      <c r="AV3975" t="s">
        <v>6165</v>
      </c>
      <c r="AW3975" t="s">
        <v>6166</v>
      </c>
      <c r="AX3975" t="s">
        <v>6184</v>
      </c>
      <c r="AY3975">
        <v>57</v>
      </c>
      <c r="AZ3975">
        <v>0</v>
      </c>
      <c r="BA3975">
        <v>0</v>
      </c>
      <c r="BB3975" t="s">
        <v>6168</v>
      </c>
      <c r="BC3975">
        <v>0</v>
      </c>
      <c r="BD3975">
        <v>0</v>
      </c>
      <c r="BE3975" t="s">
        <v>6169</v>
      </c>
      <c r="BF3975" t="s">
        <v>6170</v>
      </c>
      <c r="BG3975">
        <v>0</v>
      </c>
      <c r="BH3975" t="s">
        <v>6171</v>
      </c>
      <c r="BI3975">
        <v>35</v>
      </c>
      <c r="BJ3975" t="s">
        <v>6172</v>
      </c>
      <c r="BK3975">
        <v>0</v>
      </c>
      <c r="BL3975">
        <v>74</v>
      </c>
      <c r="BM3975" s="3">
        <f t="shared" si="566"/>
        <v>0.78378378378378377</v>
      </c>
    </row>
    <row r="3976" spans="1:65">
      <c r="A3976" t="s">
        <v>4113</v>
      </c>
      <c r="B3976" s="2">
        <v>45899</v>
      </c>
      <c r="C3976" t="s">
        <v>3137</v>
      </c>
      <c r="D3976" t="s">
        <v>3639</v>
      </c>
      <c r="E3976">
        <v>8</v>
      </c>
      <c r="F3976" t="s">
        <v>61</v>
      </c>
      <c r="G3976" t="s">
        <v>62</v>
      </c>
      <c r="H3976" t="s">
        <v>104</v>
      </c>
      <c r="I3976" t="s">
        <v>74</v>
      </c>
      <c r="J3976" t="s">
        <v>53</v>
      </c>
      <c r="K3976" t="s">
        <v>66</v>
      </c>
      <c r="L3976" t="s">
        <v>87</v>
      </c>
      <c r="M3976" t="s">
        <v>56</v>
      </c>
      <c r="N3976" t="s">
        <v>109</v>
      </c>
      <c r="O3976" t="s">
        <v>120</v>
      </c>
      <c r="P3976">
        <v>59</v>
      </c>
      <c r="Q3976">
        <v>63</v>
      </c>
      <c r="R3976">
        <v>61</v>
      </c>
      <c r="S3976">
        <v>1</v>
      </c>
      <c r="T3976">
        <f t="shared" si="558"/>
        <v>60</v>
      </c>
      <c r="U3976">
        <v>58</v>
      </c>
      <c r="V3976">
        <f t="shared" si="559"/>
        <v>2</v>
      </c>
      <c r="W3976" s="3">
        <f t="shared" si="560"/>
        <v>1.6393442622950821E-2</v>
      </c>
      <c r="X3976">
        <v>24</v>
      </c>
      <c r="Y3976" s="4">
        <v>2.2000000000000002</v>
      </c>
      <c r="Z3976" s="4">
        <v>1.5</v>
      </c>
      <c r="AA3976" s="5">
        <v>33988.65</v>
      </c>
      <c r="AB3976" s="5">
        <f t="shared" si="561"/>
        <v>1971341.7</v>
      </c>
      <c r="AC3976" s="5">
        <v>24315.72</v>
      </c>
      <c r="AD3976" s="5">
        <f t="shared" si="562"/>
        <v>1483258.92</v>
      </c>
      <c r="AE3976" s="5">
        <v>105066.67</v>
      </c>
      <c r="AF3976" s="5">
        <v>26919.69</v>
      </c>
      <c r="AG3976" s="5">
        <v>9179.02</v>
      </c>
      <c r="AH3976" s="5">
        <v>2175</v>
      </c>
      <c r="AI3976" s="5">
        <v>3200</v>
      </c>
      <c r="AJ3976">
        <v>0</v>
      </c>
      <c r="AK3976" s="5">
        <v>0</v>
      </c>
      <c r="AL3976" s="5">
        <v>1309.93</v>
      </c>
      <c r="AM3976" s="5">
        <v>91257.77</v>
      </c>
      <c r="AN3976">
        <v>8</v>
      </c>
      <c r="AO3976">
        <v>9</v>
      </c>
      <c r="AP3976" t="str">
        <f t="shared" si="563"/>
        <v>No</v>
      </c>
      <c r="AQ3976">
        <v>2</v>
      </c>
      <c r="AR3976" s="5">
        <f t="shared" si="564"/>
        <v>1722367</v>
      </c>
      <c r="AS3976" s="5">
        <f t="shared" si="565"/>
        <v>248974.7</v>
      </c>
      <c r="AT3976" t="s">
        <v>59</v>
      </c>
      <c r="AU3976" t="s">
        <v>6164</v>
      </c>
      <c r="AV3976" t="s">
        <v>6165</v>
      </c>
      <c r="AW3976" t="s">
        <v>6166</v>
      </c>
      <c r="AX3976" t="s">
        <v>6167</v>
      </c>
      <c r="AY3976">
        <v>62</v>
      </c>
      <c r="AZ3976">
        <v>0</v>
      </c>
      <c r="BA3976">
        <v>22</v>
      </c>
      <c r="BB3976" t="s">
        <v>6180</v>
      </c>
      <c r="BC3976">
        <v>1</v>
      </c>
      <c r="BD3976">
        <v>0</v>
      </c>
      <c r="BE3976" t="s">
        <v>6178</v>
      </c>
      <c r="BF3976" t="s">
        <v>6170</v>
      </c>
      <c r="BG3976">
        <v>0</v>
      </c>
      <c r="BH3976" t="s">
        <v>6171</v>
      </c>
      <c r="BI3976">
        <v>35</v>
      </c>
      <c r="BJ3976" t="s">
        <v>6172</v>
      </c>
      <c r="BK3976">
        <v>0</v>
      </c>
      <c r="BL3976">
        <v>75</v>
      </c>
      <c r="BM3976" s="3">
        <f t="shared" si="566"/>
        <v>0.81333333333333335</v>
      </c>
    </row>
    <row r="3977" spans="1:65">
      <c r="A3977" t="s">
        <v>4114</v>
      </c>
      <c r="B3977" s="2">
        <v>45899</v>
      </c>
      <c r="C3977" t="s">
        <v>3137</v>
      </c>
      <c r="D3977" t="s">
        <v>3639</v>
      </c>
      <c r="E3977">
        <v>8</v>
      </c>
      <c r="F3977" t="s">
        <v>78</v>
      </c>
      <c r="G3977" t="s">
        <v>79</v>
      </c>
      <c r="H3977" t="s">
        <v>136</v>
      </c>
      <c r="I3977" t="s">
        <v>74</v>
      </c>
      <c r="J3977" t="s">
        <v>53</v>
      </c>
      <c r="K3977" t="s">
        <v>54</v>
      </c>
      <c r="L3977" t="s">
        <v>55</v>
      </c>
      <c r="M3977" t="s">
        <v>56</v>
      </c>
      <c r="N3977" t="s">
        <v>57</v>
      </c>
      <c r="O3977" t="s">
        <v>120</v>
      </c>
      <c r="P3977">
        <v>59</v>
      </c>
      <c r="Q3977">
        <v>62</v>
      </c>
      <c r="R3977">
        <v>62</v>
      </c>
      <c r="S3977">
        <v>1</v>
      </c>
      <c r="T3977">
        <f t="shared" si="558"/>
        <v>61</v>
      </c>
      <c r="U3977">
        <v>57</v>
      </c>
      <c r="V3977">
        <f t="shared" si="559"/>
        <v>4</v>
      </c>
      <c r="W3977" s="3">
        <f t="shared" si="560"/>
        <v>1.6129032258064516E-2</v>
      </c>
      <c r="X3977">
        <v>41</v>
      </c>
      <c r="Y3977" s="4">
        <v>2.9</v>
      </c>
      <c r="Z3977" s="4">
        <v>1.7</v>
      </c>
      <c r="AA3977" s="5">
        <v>38760.550000000003</v>
      </c>
      <c r="AB3977" s="5">
        <f t="shared" si="561"/>
        <v>2209351.35</v>
      </c>
      <c r="AC3977" s="5">
        <v>23411.48</v>
      </c>
      <c r="AD3977" s="5">
        <f t="shared" si="562"/>
        <v>1451511.76</v>
      </c>
      <c r="AE3977" s="5">
        <v>104495.77</v>
      </c>
      <c r="AF3977" s="5">
        <v>30449.1</v>
      </c>
      <c r="AG3977" s="5">
        <v>11819.25</v>
      </c>
      <c r="AH3977" s="5">
        <v>2465</v>
      </c>
      <c r="AI3977" s="5">
        <v>3200</v>
      </c>
      <c r="AJ3977">
        <v>0</v>
      </c>
      <c r="AK3977" s="5">
        <v>0</v>
      </c>
      <c r="AL3977" s="5">
        <v>2631.21</v>
      </c>
      <c r="AM3977" s="5">
        <v>42872.480000000003</v>
      </c>
      <c r="AN3977">
        <v>4</v>
      </c>
      <c r="AO3977">
        <v>5</v>
      </c>
      <c r="AP3977" t="str">
        <f t="shared" si="563"/>
        <v>No</v>
      </c>
      <c r="AQ3977">
        <v>1</v>
      </c>
      <c r="AR3977" s="5">
        <f t="shared" si="564"/>
        <v>1649444.57</v>
      </c>
      <c r="AS3977" s="5">
        <f t="shared" si="565"/>
        <v>559906.78</v>
      </c>
      <c r="AT3977" t="s">
        <v>59</v>
      </c>
      <c r="AU3977" t="s">
        <v>6164</v>
      </c>
      <c r="AV3977" t="s">
        <v>6165</v>
      </c>
      <c r="AW3977" t="s">
        <v>6166</v>
      </c>
      <c r="AX3977" t="s">
        <v>6184</v>
      </c>
      <c r="AY3977">
        <v>63</v>
      </c>
      <c r="AZ3977">
        <v>1</v>
      </c>
      <c r="BA3977">
        <v>27</v>
      </c>
      <c r="BB3977" t="s">
        <v>6180</v>
      </c>
      <c r="BC3977">
        <v>0</v>
      </c>
      <c r="BD3977">
        <v>1</v>
      </c>
      <c r="BE3977" t="s">
        <v>6196</v>
      </c>
      <c r="BF3977" t="s">
        <v>6170</v>
      </c>
      <c r="BG3977">
        <v>0</v>
      </c>
      <c r="BH3977" t="s">
        <v>6171</v>
      </c>
      <c r="BI3977">
        <v>26</v>
      </c>
      <c r="BJ3977" t="s">
        <v>6172</v>
      </c>
      <c r="BK3977">
        <v>0</v>
      </c>
      <c r="BL3977">
        <v>70</v>
      </c>
      <c r="BM3977" s="3">
        <f t="shared" si="566"/>
        <v>0.88571428571428568</v>
      </c>
    </row>
    <row r="3978" spans="1:65">
      <c r="A3978" t="s">
        <v>4115</v>
      </c>
      <c r="B3978" s="2">
        <v>45899</v>
      </c>
      <c r="C3978" t="s">
        <v>3137</v>
      </c>
      <c r="D3978" t="s">
        <v>3639</v>
      </c>
      <c r="E3978">
        <v>8</v>
      </c>
      <c r="F3978" t="s">
        <v>78</v>
      </c>
      <c r="G3978" t="s">
        <v>79</v>
      </c>
      <c r="H3978" t="s">
        <v>113</v>
      </c>
      <c r="I3978" t="s">
        <v>52</v>
      </c>
      <c r="J3978" t="s">
        <v>53</v>
      </c>
      <c r="K3978" t="s">
        <v>66</v>
      </c>
      <c r="L3978" t="s">
        <v>87</v>
      </c>
      <c r="M3978" t="s">
        <v>56</v>
      </c>
      <c r="N3978" t="s">
        <v>57</v>
      </c>
      <c r="O3978" t="s">
        <v>70</v>
      </c>
      <c r="P3978">
        <v>69</v>
      </c>
      <c r="Q3978">
        <v>72</v>
      </c>
      <c r="R3978">
        <v>71</v>
      </c>
      <c r="S3978">
        <v>2</v>
      </c>
      <c r="T3978">
        <f t="shared" si="558"/>
        <v>69</v>
      </c>
      <c r="U3978">
        <v>67</v>
      </c>
      <c r="V3978">
        <f t="shared" si="559"/>
        <v>2</v>
      </c>
      <c r="W3978" s="3">
        <f t="shared" si="560"/>
        <v>2.8169014084507043E-2</v>
      </c>
      <c r="X3978">
        <v>32</v>
      </c>
      <c r="Y3978" s="4">
        <v>6</v>
      </c>
      <c r="Z3978" s="4">
        <v>2.2000000000000002</v>
      </c>
      <c r="AA3978" s="5">
        <v>34191.040000000001</v>
      </c>
      <c r="AB3978" s="5">
        <f t="shared" si="561"/>
        <v>2290799.6800000002</v>
      </c>
      <c r="AC3978" s="5">
        <v>24040.7</v>
      </c>
      <c r="AD3978" s="5">
        <f t="shared" si="562"/>
        <v>1706889.7</v>
      </c>
      <c r="AE3978" s="5">
        <v>127342.81</v>
      </c>
      <c r="AF3978" s="5">
        <v>33132.29</v>
      </c>
      <c r="AG3978" s="5">
        <v>9645.6200000000008</v>
      </c>
      <c r="AH3978" s="5">
        <v>3190</v>
      </c>
      <c r="AI3978" s="5">
        <v>6400</v>
      </c>
      <c r="AJ3978">
        <v>0</v>
      </c>
      <c r="AK3978" s="5">
        <v>0</v>
      </c>
      <c r="AL3978" s="5">
        <v>1383.58</v>
      </c>
      <c r="AM3978" s="5">
        <v>43440.25</v>
      </c>
      <c r="AN3978">
        <v>4</v>
      </c>
      <c r="AO3978">
        <v>3</v>
      </c>
      <c r="AP3978" t="str">
        <f t="shared" si="563"/>
        <v>Yes</v>
      </c>
      <c r="AQ3978">
        <v>1</v>
      </c>
      <c r="AR3978" s="5">
        <f t="shared" si="564"/>
        <v>1931424.25</v>
      </c>
      <c r="AS3978" s="5">
        <f t="shared" si="565"/>
        <v>359375.43</v>
      </c>
      <c r="AT3978" t="s">
        <v>59</v>
      </c>
      <c r="AU3978" t="s">
        <v>6164</v>
      </c>
      <c r="AV3978" t="s">
        <v>6165</v>
      </c>
      <c r="AW3978" t="s">
        <v>6166</v>
      </c>
      <c r="AX3978" t="s">
        <v>6167</v>
      </c>
      <c r="AY3978">
        <v>72</v>
      </c>
      <c r="AZ3978">
        <v>0</v>
      </c>
      <c r="BA3978">
        <v>20</v>
      </c>
      <c r="BB3978" t="s">
        <v>6198</v>
      </c>
      <c r="BC3978">
        <v>0</v>
      </c>
      <c r="BD3978">
        <v>0</v>
      </c>
      <c r="BE3978" t="s">
        <v>6169</v>
      </c>
      <c r="BF3978" t="s">
        <v>6170</v>
      </c>
      <c r="BG3978">
        <v>0</v>
      </c>
      <c r="BH3978" t="s">
        <v>6171</v>
      </c>
      <c r="BI3978">
        <v>46</v>
      </c>
      <c r="BJ3978" t="s">
        <v>6172</v>
      </c>
      <c r="BK3978">
        <v>0</v>
      </c>
      <c r="BL3978">
        <v>76</v>
      </c>
      <c r="BM3978" s="3">
        <f t="shared" si="566"/>
        <v>0.93421052631578949</v>
      </c>
    </row>
    <row r="3979" spans="1:65">
      <c r="A3979" t="s">
        <v>4116</v>
      </c>
      <c r="B3979" s="2">
        <v>45899</v>
      </c>
      <c r="C3979" t="s">
        <v>3137</v>
      </c>
      <c r="D3979" t="s">
        <v>3639</v>
      </c>
      <c r="E3979">
        <v>8</v>
      </c>
      <c r="F3979" t="s">
        <v>61</v>
      </c>
      <c r="G3979" t="s">
        <v>79</v>
      </c>
      <c r="H3979" t="s">
        <v>123</v>
      </c>
      <c r="I3979" t="s">
        <v>52</v>
      </c>
      <c r="J3979" t="s">
        <v>53</v>
      </c>
      <c r="K3979" t="s">
        <v>54</v>
      </c>
      <c r="L3979" t="s">
        <v>67</v>
      </c>
      <c r="M3979" t="s">
        <v>56</v>
      </c>
      <c r="N3979" t="s">
        <v>76</v>
      </c>
      <c r="O3979" t="s">
        <v>58</v>
      </c>
      <c r="P3979">
        <v>54</v>
      </c>
      <c r="Q3979">
        <v>54</v>
      </c>
      <c r="R3979">
        <v>53</v>
      </c>
      <c r="S3979">
        <v>2</v>
      </c>
      <c r="T3979">
        <f t="shared" si="558"/>
        <v>51</v>
      </c>
      <c r="U3979">
        <v>51</v>
      </c>
      <c r="V3979">
        <f t="shared" si="559"/>
        <v>0</v>
      </c>
      <c r="W3979" s="3">
        <f t="shared" si="560"/>
        <v>3.7735849056603772E-2</v>
      </c>
      <c r="X3979">
        <v>19</v>
      </c>
      <c r="Y3979" s="4">
        <v>3.5</v>
      </c>
      <c r="Z3979" s="4">
        <v>1.2</v>
      </c>
      <c r="AA3979" s="5">
        <v>38465.480000000003</v>
      </c>
      <c r="AB3979" s="5">
        <f t="shared" si="561"/>
        <v>1961739.48</v>
      </c>
      <c r="AC3979" s="5">
        <v>22888.05</v>
      </c>
      <c r="AD3979" s="5">
        <f t="shared" si="562"/>
        <v>1213066.6499999999</v>
      </c>
      <c r="AE3979" s="5">
        <v>95938.68</v>
      </c>
      <c r="AF3979" s="5">
        <v>22621.5</v>
      </c>
      <c r="AG3979" s="5">
        <v>8663.92</v>
      </c>
      <c r="AH3979" s="5">
        <v>1740</v>
      </c>
      <c r="AI3979" s="5">
        <v>6400</v>
      </c>
      <c r="AJ3979">
        <v>0</v>
      </c>
      <c r="AK3979" s="5">
        <v>0</v>
      </c>
      <c r="AL3979" s="5">
        <v>0</v>
      </c>
      <c r="AM3979" s="5">
        <v>35633.019999999997</v>
      </c>
      <c r="AN3979">
        <v>4</v>
      </c>
      <c r="AO3979">
        <v>5</v>
      </c>
      <c r="AP3979" t="str">
        <f t="shared" si="563"/>
        <v>No</v>
      </c>
      <c r="AQ3979">
        <v>2</v>
      </c>
      <c r="AR3979" s="5">
        <f t="shared" si="564"/>
        <v>1384063.77</v>
      </c>
      <c r="AS3979" s="5">
        <f t="shared" si="565"/>
        <v>577675.71</v>
      </c>
      <c r="AT3979" t="s">
        <v>59</v>
      </c>
      <c r="AU3979" t="s">
        <v>6164</v>
      </c>
      <c r="AV3979" t="s">
        <v>6165</v>
      </c>
      <c r="AW3979" t="s">
        <v>6166</v>
      </c>
      <c r="AX3979" t="s">
        <v>6167</v>
      </c>
      <c r="AY3979">
        <v>54</v>
      </c>
      <c r="AZ3979">
        <v>0</v>
      </c>
      <c r="BA3979">
        <v>0</v>
      </c>
      <c r="BB3979" t="s">
        <v>6168</v>
      </c>
      <c r="BC3979">
        <v>1</v>
      </c>
      <c r="BD3979">
        <v>0</v>
      </c>
      <c r="BE3979" t="s">
        <v>6196</v>
      </c>
      <c r="BF3979" t="s">
        <v>6170</v>
      </c>
      <c r="BG3979">
        <v>0</v>
      </c>
      <c r="BH3979" t="s">
        <v>6171</v>
      </c>
      <c r="BI3979">
        <v>24</v>
      </c>
      <c r="BJ3979" t="s">
        <v>6172</v>
      </c>
      <c r="BK3979">
        <v>0</v>
      </c>
      <c r="BL3979">
        <v>76</v>
      </c>
      <c r="BM3979" s="3">
        <f t="shared" si="566"/>
        <v>0.69736842105263153</v>
      </c>
    </row>
    <row r="3980" spans="1:65">
      <c r="A3980" t="s">
        <v>4117</v>
      </c>
      <c r="B3980" s="2">
        <v>45899</v>
      </c>
      <c r="C3980" t="s">
        <v>3137</v>
      </c>
      <c r="D3980" t="s">
        <v>3639</v>
      </c>
      <c r="E3980">
        <v>8</v>
      </c>
      <c r="F3980" t="s">
        <v>78</v>
      </c>
      <c r="G3980" t="s">
        <v>79</v>
      </c>
      <c r="H3980" t="s">
        <v>80</v>
      </c>
      <c r="I3980" t="s">
        <v>74</v>
      </c>
      <c r="J3980" t="s">
        <v>81</v>
      </c>
      <c r="K3980" t="s">
        <v>66</v>
      </c>
      <c r="L3980" t="s">
        <v>67</v>
      </c>
      <c r="M3980" t="s">
        <v>56</v>
      </c>
      <c r="N3980" t="s">
        <v>57</v>
      </c>
      <c r="O3980" t="s">
        <v>82</v>
      </c>
      <c r="P3980">
        <v>31</v>
      </c>
      <c r="Q3980">
        <v>32</v>
      </c>
      <c r="R3980">
        <v>32</v>
      </c>
      <c r="S3980">
        <v>1</v>
      </c>
      <c r="T3980">
        <f t="shared" si="558"/>
        <v>31</v>
      </c>
      <c r="U3980">
        <v>30</v>
      </c>
      <c r="V3980">
        <f t="shared" si="559"/>
        <v>1</v>
      </c>
      <c r="W3980" s="3">
        <f t="shared" si="560"/>
        <v>3.125E-2</v>
      </c>
      <c r="X3980">
        <v>36</v>
      </c>
      <c r="Y3980" s="4">
        <v>9.1</v>
      </c>
      <c r="Z3980" s="4">
        <v>2</v>
      </c>
      <c r="AA3980" s="5">
        <v>72505.440000000002</v>
      </c>
      <c r="AB3980" s="5">
        <f t="shared" si="561"/>
        <v>2175163.2000000002</v>
      </c>
      <c r="AC3980" s="5">
        <v>51367.68</v>
      </c>
      <c r="AD3980" s="5">
        <f t="shared" si="562"/>
        <v>1643765.76</v>
      </c>
      <c r="AE3980" s="5">
        <v>96356.71</v>
      </c>
      <c r="AF3980" s="5">
        <v>30783.05</v>
      </c>
      <c r="AG3980" s="5">
        <v>9674.67</v>
      </c>
      <c r="AH3980" s="5">
        <v>2900</v>
      </c>
      <c r="AI3980" s="5">
        <v>6800</v>
      </c>
      <c r="AJ3980">
        <v>0</v>
      </c>
      <c r="AK3980" s="5">
        <v>0</v>
      </c>
      <c r="AL3980" s="5">
        <v>1445.69</v>
      </c>
      <c r="AM3980" s="5">
        <v>18610.66</v>
      </c>
      <c r="AN3980">
        <v>4</v>
      </c>
      <c r="AO3980">
        <v>4</v>
      </c>
      <c r="AP3980" t="str">
        <f t="shared" si="563"/>
        <v>Yes</v>
      </c>
      <c r="AQ3980">
        <v>1</v>
      </c>
      <c r="AR3980" s="5">
        <f t="shared" si="564"/>
        <v>1810336.54</v>
      </c>
      <c r="AS3980" s="5">
        <f t="shared" si="565"/>
        <v>364826.66</v>
      </c>
      <c r="AT3980" t="s">
        <v>59</v>
      </c>
      <c r="AU3980" t="s">
        <v>6164</v>
      </c>
      <c r="AV3980" t="s">
        <v>6165</v>
      </c>
      <c r="AW3980" t="s">
        <v>6166</v>
      </c>
      <c r="AX3980" t="s">
        <v>6177</v>
      </c>
      <c r="AY3980">
        <v>35</v>
      </c>
      <c r="AZ3980">
        <v>2</v>
      </c>
      <c r="BA3980">
        <v>15</v>
      </c>
      <c r="BB3980" t="s">
        <v>6185</v>
      </c>
      <c r="BC3980">
        <v>0</v>
      </c>
      <c r="BD3980">
        <v>0</v>
      </c>
      <c r="BE3980" t="s">
        <v>6169</v>
      </c>
      <c r="BF3980" t="s">
        <v>6170</v>
      </c>
      <c r="BG3980">
        <v>1</v>
      </c>
      <c r="BH3980" t="s">
        <v>6179</v>
      </c>
      <c r="BI3980">
        <v>59</v>
      </c>
      <c r="BJ3980" t="s">
        <v>6187</v>
      </c>
      <c r="BK3980">
        <v>0</v>
      </c>
      <c r="BL3980">
        <v>46</v>
      </c>
      <c r="BM3980" s="3">
        <f t="shared" si="566"/>
        <v>0.69565217391304346</v>
      </c>
    </row>
    <row r="3981" spans="1:65">
      <c r="A3981" t="s">
        <v>4118</v>
      </c>
      <c r="B3981" s="2">
        <v>45899</v>
      </c>
      <c r="C3981" t="s">
        <v>3137</v>
      </c>
      <c r="D3981" t="s">
        <v>3639</v>
      </c>
      <c r="E3981">
        <v>8</v>
      </c>
      <c r="F3981" t="s">
        <v>72</v>
      </c>
      <c r="G3981" t="s">
        <v>79</v>
      </c>
      <c r="H3981" t="s">
        <v>102</v>
      </c>
      <c r="I3981" t="s">
        <v>64</v>
      </c>
      <c r="J3981" t="s">
        <v>65</v>
      </c>
      <c r="K3981" t="s">
        <v>66</v>
      </c>
      <c r="L3981" t="s">
        <v>92</v>
      </c>
      <c r="M3981" t="s">
        <v>68</v>
      </c>
      <c r="N3981" t="s">
        <v>57</v>
      </c>
      <c r="O3981" t="s">
        <v>70</v>
      </c>
      <c r="P3981">
        <v>57</v>
      </c>
      <c r="Q3981">
        <v>59</v>
      </c>
      <c r="R3981">
        <v>61</v>
      </c>
      <c r="S3981">
        <v>1</v>
      </c>
      <c r="T3981">
        <f t="shared" si="558"/>
        <v>60</v>
      </c>
      <c r="U3981">
        <v>57</v>
      </c>
      <c r="V3981">
        <f t="shared" si="559"/>
        <v>3</v>
      </c>
      <c r="W3981" s="3">
        <f t="shared" si="560"/>
        <v>1.6393442622950821E-2</v>
      </c>
      <c r="X3981">
        <v>19</v>
      </c>
      <c r="Y3981" s="4">
        <v>6.2</v>
      </c>
      <c r="Z3981" s="4">
        <v>1.7</v>
      </c>
      <c r="AA3981" s="5">
        <v>48726.74</v>
      </c>
      <c r="AB3981" s="5">
        <f t="shared" si="561"/>
        <v>2777424.18</v>
      </c>
      <c r="AC3981" s="5">
        <v>33676.480000000003</v>
      </c>
      <c r="AD3981" s="5">
        <f t="shared" si="562"/>
        <v>2054265.28</v>
      </c>
      <c r="AE3981" s="5">
        <v>129567.2</v>
      </c>
      <c r="AF3981" s="5">
        <v>38276.870000000003</v>
      </c>
      <c r="AG3981" s="5">
        <v>9002.06</v>
      </c>
      <c r="AH3981" s="5">
        <v>2465</v>
      </c>
      <c r="AI3981" s="5">
        <v>4600</v>
      </c>
      <c r="AJ3981">
        <v>1</v>
      </c>
      <c r="AK3981" s="5">
        <v>13917.05</v>
      </c>
      <c r="AL3981" s="5">
        <v>2977.08</v>
      </c>
      <c r="AM3981" s="5">
        <v>37817.94</v>
      </c>
      <c r="AN3981">
        <v>4</v>
      </c>
      <c r="AO3981">
        <v>3</v>
      </c>
      <c r="AP3981" t="str">
        <f t="shared" si="563"/>
        <v>Yes</v>
      </c>
      <c r="AQ3981">
        <v>2</v>
      </c>
      <c r="AR3981" s="5">
        <f t="shared" si="564"/>
        <v>2292888.48</v>
      </c>
      <c r="AS3981" s="5">
        <f t="shared" si="565"/>
        <v>484535.7</v>
      </c>
      <c r="AT3981" t="s">
        <v>59</v>
      </c>
      <c r="AU3981" t="s">
        <v>6194</v>
      </c>
      <c r="AV3981" t="s">
        <v>6195</v>
      </c>
      <c r="AW3981" t="s">
        <v>6183</v>
      </c>
      <c r="AX3981" t="s">
        <v>6184</v>
      </c>
      <c r="AY3981">
        <v>63</v>
      </c>
      <c r="AZ3981">
        <v>3</v>
      </c>
      <c r="BA3981">
        <v>22</v>
      </c>
      <c r="BB3981" t="s">
        <v>6185</v>
      </c>
      <c r="BC3981">
        <v>0</v>
      </c>
      <c r="BD3981">
        <v>0</v>
      </c>
      <c r="BE3981" t="s">
        <v>6169</v>
      </c>
      <c r="BF3981" t="s">
        <v>6170</v>
      </c>
      <c r="BG3981">
        <v>0</v>
      </c>
      <c r="BH3981" t="s">
        <v>6171</v>
      </c>
      <c r="BI3981">
        <v>19</v>
      </c>
      <c r="BJ3981" t="s">
        <v>6172</v>
      </c>
      <c r="BK3981">
        <v>0</v>
      </c>
      <c r="BL3981">
        <v>68</v>
      </c>
      <c r="BM3981" s="3">
        <f t="shared" si="566"/>
        <v>0.8970588235294118</v>
      </c>
    </row>
    <row r="3982" spans="1:65">
      <c r="A3982" t="s">
        <v>4119</v>
      </c>
      <c r="B3982" s="2">
        <v>45899</v>
      </c>
      <c r="C3982" t="s">
        <v>3137</v>
      </c>
      <c r="D3982" t="s">
        <v>3639</v>
      </c>
      <c r="E3982">
        <v>8</v>
      </c>
      <c r="F3982" t="s">
        <v>61</v>
      </c>
      <c r="G3982" t="s">
        <v>50</v>
      </c>
      <c r="H3982" t="s">
        <v>157</v>
      </c>
      <c r="I3982" t="s">
        <v>52</v>
      </c>
      <c r="J3982" t="s">
        <v>81</v>
      </c>
      <c r="K3982" t="s">
        <v>66</v>
      </c>
      <c r="L3982" t="s">
        <v>87</v>
      </c>
      <c r="M3982" t="s">
        <v>56</v>
      </c>
      <c r="N3982" t="s">
        <v>109</v>
      </c>
      <c r="O3982" t="s">
        <v>70</v>
      </c>
      <c r="P3982">
        <v>38</v>
      </c>
      <c r="Q3982">
        <v>40</v>
      </c>
      <c r="R3982">
        <v>40</v>
      </c>
      <c r="S3982">
        <v>1</v>
      </c>
      <c r="T3982">
        <f t="shared" si="558"/>
        <v>39</v>
      </c>
      <c r="U3982">
        <v>36</v>
      </c>
      <c r="V3982">
        <f t="shared" si="559"/>
        <v>3</v>
      </c>
      <c r="W3982" s="3">
        <f t="shared" si="560"/>
        <v>2.5000000000000001E-2</v>
      </c>
      <c r="X3982">
        <v>32</v>
      </c>
      <c r="Y3982" s="4">
        <v>3.7</v>
      </c>
      <c r="Z3982" s="4">
        <v>1.8</v>
      </c>
      <c r="AA3982" s="5">
        <v>73332.94</v>
      </c>
      <c r="AB3982" s="5">
        <f t="shared" si="561"/>
        <v>2639985.84</v>
      </c>
      <c r="AC3982" s="5">
        <v>54441.53</v>
      </c>
      <c r="AD3982" s="5">
        <f t="shared" si="562"/>
        <v>2177661.2000000002</v>
      </c>
      <c r="AE3982" s="5">
        <v>129793.5</v>
      </c>
      <c r="AF3982" s="5">
        <v>34745.79</v>
      </c>
      <c r="AG3982" s="5">
        <v>10239.5</v>
      </c>
      <c r="AH3982" s="5">
        <v>2610</v>
      </c>
      <c r="AI3982" s="5">
        <v>6800</v>
      </c>
      <c r="AJ3982">
        <v>0</v>
      </c>
      <c r="AK3982" s="5">
        <v>0</v>
      </c>
      <c r="AL3982" s="5">
        <v>4635.05</v>
      </c>
      <c r="AM3982" s="5">
        <v>53270.87</v>
      </c>
      <c r="AN3982">
        <v>8</v>
      </c>
      <c r="AO3982">
        <v>8</v>
      </c>
      <c r="AP3982" t="str">
        <f t="shared" si="563"/>
        <v>Yes</v>
      </c>
      <c r="AQ3982">
        <v>0</v>
      </c>
      <c r="AR3982" s="5">
        <f t="shared" si="564"/>
        <v>2419755.91</v>
      </c>
      <c r="AS3982" s="5">
        <f t="shared" si="565"/>
        <v>220229.93</v>
      </c>
      <c r="AT3982" t="s">
        <v>59</v>
      </c>
      <c r="AU3982" t="s">
        <v>6164</v>
      </c>
      <c r="AV3982" t="s">
        <v>6165</v>
      </c>
      <c r="AW3982" t="s">
        <v>6166</v>
      </c>
      <c r="AX3982" t="s">
        <v>6184</v>
      </c>
      <c r="AY3982">
        <v>42</v>
      </c>
      <c r="AZ3982">
        <v>4</v>
      </c>
      <c r="BA3982">
        <v>26</v>
      </c>
      <c r="BB3982" t="s">
        <v>6185</v>
      </c>
      <c r="BC3982">
        <v>0</v>
      </c>
      <c r="BD3982">
        <v>0</v>
      </c>
      <c r="BE3982" t="s">
        <v>6169</v>
      </c>
      <c r="BF3982" t="s">
        <v>6170</v>
      </c>
      <c r="BG3982">
        <v>1</v>
      </c>
      <c r="BH3982" t="s">
        <v>6186</v>
      </c>
      <c r="BI3982">
        <v>41</v>
      </c>
      <c r="BJ3982" t="s">
        <v>6172</v>
      </c>
      <c r="BK3982">
        <v>0</v>
      </c>
      <c r="BL3982">
        <v>45</v>
      </c>
      <c r="BM3982" s="3">
        <f t="shared" si="566"/>
        <v>0.88888888888888884</v>
      </c>
    </row>
    <row r="3983" spans="1:65">
      <c r="A3983" t="s">
        <v>4120</v>
      </c>
      <c r="B3983" s="2">
        <v>45899</v>
      </c>
      <c r="C3983" t="s">
        <v>3137</v>
      </c>
      <c r="D3983" t="s">
        <v>3639</v>
      </c>
      <c r="E3983">
        <v>8</v>
      </c>
      <c r="F3983" t="s">
        <v>49</v>
      </c>
      <c r="G3983" t="s">
        <v>79</v>
      </c>
      <c r="H3983" t="s">
        <v>262</v>
      </c>
      <c r="I3983" t="s">
        <v>52</v>
      </c>
      <c r="J3983" t="s">
        <v>65</v>
      </c>
      <c r="K3983" t="s">
        <v>54</v>
      </c>
      <c r="L3983" t="s">
        <v>67</v>
      </c>
      <c r="M3983" t="s">
        <v>68</v>
      </c>
      <c r="N3983" t="s">
        <v>57</v>
      </c>
      <c r="O3983" t="s">
        <v>58</v>
      </c>
      <c r="P3983">
        <v>51</v>
      </c>
      <c r="Q3983">
        <v>51</v>
      </c>
      <c r="R3983">
        <v>50</v>
      </c>
      <c r="S3983">
        <v>4</v>
      </c>
      <c r="T3983">
        <f t="shared" si="558"/>
        <v>46</v>
      </c>
      <c r="U3983">
        <v>46</v>
      </c>
      <c r="V3983">
        <f t="shared" si="559"/>
        <v>0</v>
      </c>
      <c r="W3983" s="3">
        <f t="shared" si="560"/>
        <v>0.08</v>
      </c>
      <c r="X3983">
        <v>46</v>
      </c>
      <c r="Y3983" s="4">
        <v>5.2</v>
      </c>
      <c r="Z3983" s="4">
        <v>1.4</v>
      </c>
      <c r="AA3983" s="5">
        <v>56339.53</v>
      </c>
      <c r="AB3983" s="5">
        <f t="shared" si="561"/>
        <v>2591618.38</v>
      </c>
      <c r="AC3983" s="5">
        <v>32448.240000000002</v>
      </c>
      <c r="AD3983" s="5">
        <f t="shared" si="562"/>
        <v>1622412</v>
      </c>
      <c r="AE3983" s="5">
        <v>114733.93</v>
      </c>
      <c r="AF3983" s="5">
        <v>33505.67</v>
      </c>
      <c r="AG3983" s="5">
        <v>10783.07</v>
      </c>
      <c r="AH3983" s="5">
        <v>2030</v>
      </c>
      <c r="AI3983" s="5">
        <v>22469.18</v>
      </c>
      <c r="AJ3983">
        <v>1</v>
      </c>
      <c r="AK3983" s="5">
        <v>13681.08</v>
      </c>
      <c r="AL3983" s="5">
        <v>0</v>
      </c>
      <c r="AM3983" s="5">
        <v>34393.379999999997</v>
      </c>
      <c r="AN3983">
        <v>4</v>
      </c>
      <c r="AO3983">
        <v>5</v>
      </c>
      <c r="AP3983" t="str">
        <f t="shared" si="563"/>
        <v>No</v>
      </c>
      <c r="AQ3983">
        <v>2</v>
      </c>
      <c r="AR3983" s="5">
        <f t="shared" si="564"/>
        <v>1854008.31</v>
      </c>
      <c r="AS3983" s="5">
        <f t="shared" si="565"/>
        <v>737610.07</v>
      </c>
      <c r="AT3983" t="s">
        <v>1641</v>
      </c>
      <c r="AU3983" t="s">
        <v>6189</v>
      </c>
      <c r="AV3983" t="s">
        <v>6201</v>
      </c>
      <c r="AW3983" t="s">
        <v>6175</v>
      </c>
      <c r="AX3983" t="s">
        <v>6202</v>
      </c>
      <c r="AY3983">
        <v>54</v>
      </c>
      <c r="AZ3983">
        <v>0</v>
      </c>
      <c r="BA3983">
        <v>0</v>
      </c>
      <c r="BB3983" t="s">
        <v>6168</v>
      </c>
      <c r="BC3983">
        <v>0</v>
      </c>
      <c r="BD3983">
        <v>1</v>
      </c>
      <c r="BE3983" t="s">
        <v>6196</v>
      </c>
      <c r="BF3983" t="s">
        <v>6210</v>
      </c>
      <c r="BG3983">
        <v>1</v>
      </c>
      <c r="BH3983" t="s">
        <v>6197</v>
      </c>
      <c r="BI3983">
        <v>51</v>
      </c>
      <c r="BJ3983" t="s">
        <v>6187</v>
      </c>
      <c r="BK3983">
        <v>0</v>
      </c>
      <c r="BL3983">
        <v>63</v>
      </c>
      <c r="BM3983" s="3">
        <f t="shared" si="566"/>
        <v>0.79365079365079361</v>
      </c>
    </row>
    <row r="3984" spans="1:65">
      <c r="A3984" t="s">
        <v>4121</v>
      </c>
      <c r="B3984" s="2">
        <v>45899</v>
      </c>
      <c r="C3984" t="s">
        <v>3137</v>
      </c>
      <c r="D3984" t="s">
        <v>3639</v>
      </c>
      <c r="E3984">
        <v>8</v>
      </c>
      <c r="F3984" t="s">
        <v>78</v>
      </c>
      <c r="G3984" t="s">
        <v>79</v>
      </c>
      <c r="H3984" t="s">
        <v>80</v>
      </c>
      <c r="I3984" t="s">
        <v>64</v>
      </c>
      <c r="J3984" t="s">
        <v>53</v>
      </c>
      <c r="K3984" t="s">
        <v>66</v>
      </c>
      <c r="L3984" t="s">
        <v>67</v>
      </c>
      <c r="M3984" t="s">
        <v>68</v>
      </c>
      <c r="N3984" t="s">
        <v>94</v>
      </c>
      <c r="O3984" t="s">
        <v>70</v>
      </c>
      <c r="P3984">
        <v>55</v>
      </c>
      <c r="Q3984">
        <v>57</v>
      </c>
      <c r="R3984">
        <v>55</v>
      </c>
      <c r="S3984">
        <v>4</v>
      </c>
      <c r="T3984">
        <f t="shared" si="558"/>
        <v>51</v>
      </c>
      <c r="U3984">
        <v>51</v>
      </c>
      <c r="V3984">
        <f t="shared" si="559"/>
        <v>0</v>
      </c>
      <c r="W3984" s="3">
        <f t="shared" si="560"/>
        <v>7.2727272727272724E-2</v>
      </c>
      <c r="X3984">
        <v>13</v>
      </c>
      <c r="Y3984" s="4">
        <v>4.7</v>
      </c>
      <c r="Z3984" s="4">
        <v>1.1000000000000001</v>
      </c>
      <c r="AA3984" s="5">
        <v>33501.01</v>
      </c>
      <c r="AB3984" s="5">
        <f t="shared" si="561"/>
        <v>1708551.51</v>
      </c>
      <c r="AC3984" s="5">
        <v>22043.89</v>
      </c>
      <c r="AD3984" s="5">
        <f t="shared" si="562"/>
        <v>1212413.95</v>
      </c>
      <c r="AE3984" s="5">
        <v>90247.66</v>
      </c>
      <c r="AF3984" s="5">
        <v>25348.38</v>
      </c>
      <c r="AG3984" s="5">
        <v>8154.57</v>
      </c>
      <c r="AH3984" s="5">
        <v>1595</v>
      </c>
      <c r="AI3984" s="5">
        <v>15923.06</v>
      </c>
      <c r="AJ3984">
        <v>2</v>
      </c>
      <c r="AK3984" s="5">
        <v>18093.64</v>
      </c>
      <c r="AL3984" s="5">
        <v>0</v>
      </c>
      <c r="AM3984" s="5">
        <v>33573.96</v>
      </c>
      <c r="AN3984">
        <v>4</v>
      </c>
      <c r="AO3984">
        <v>4</v>
      </c>
      <c r="AP3984" t="str">
        <f t="shared" si="563"/>
        <v>Yes</v>
      </c>
      <c r="AQ3984">
        <v>3</v>
      </c>
      <c r="AR3984" s="5">
        <f t="shared" si="564"/>
        <v>1405350.22</v>
      </c>
      <c r="AS3984" s="5">
        <f t="shared" si="565"/>
        <v>303201.28999999998</v>
      </c>
      <c r="AT3984" t="s">
        <v>116</v>
      </c>
      <c r="AU3984" t="s">
        <v>6199</v>
      </c>
      <c r="AV3984" t="s">
        <v>6200</v>
      </c>
      <c r="AW3984" t="s">
        <v>6175</v>
      </c>
      <c r="AX3984" t="s">
        <v>6167</v>
      </c>
      <c r="AY3984">
        <v>58</v>
      </c>
      <c r="AZ3984">
        <v>0</v>
      </c>
      <c r="BA3984">
        <v>0</v>
      </c>
      <c r="BB3984" t="s">
        <v>6168</v>
      </c>
      <c r="BC3984">
        <v>0</v>
      </c>
      <c r="BD3984">
        <v>0</v>
      </c>
      <c r="BE3984" t="s">
        <v>6169</v>
      </c>
      <c r="BF3984" t="s">
        <v>6212</v>
      </c>
      <c r="BG3984">
        <v>0</v>
      </c>
      <c r="BH3984" t="s">
        <v>6171</v>
      </c>
      <c r="BI3984">
        <v>24</v>
      </c>
      <c r="BJ3984" t="s">
        <v>6172</v>
      </c>
      <c r="BK3984">
        <v>0</v>
      </c>
      <c r="BL3984">
        <v>73</v>
      </c>
      <c r="BM3984" s="3">
        <f t="shared" si="566"/>
        <v>0.75342465753424659</v>
      </c>
    </row>
    <row r="3985" spans="1:65">
      <c r="A3985" t="s">
        <v>4122</v>
      </c>
      <c r="B3985" s="2">
        <v>45899</v>
      </c>
      <c r="C3985" t="s">
        <v>3137</v>
      </c>
      <c r="D3985" t="s">
        <v>3639</v>
      </c>
      <c r="E3985">
        <v>8</v>
      </c>
      <c r="F3985" t="s">
        <v>72</v>
      </c>
      <c r="G3985" t="s">
        <v>79</v>
      </c>
      <c r="H3985" t="s">
        <v>86</v>
      </c>
      <c r="I3985" t="s">
        <v>52</v>
      </c>
      <c r="J3985" t="s">
        <v>81</v>
      </c>
      <c r="K3985" t="s">
        <v>75</v>
      </c>
      <c r="L3985" t="s">
        <v>87</v>
      </c>
      <c r="M3985" t="s">
        <v>56</v>
      </c>
      <c r="N3985" t="s">
        <v>109</v>
      </c>
      <c r="O3985" t="s">
        <v>82</v>
      </c>
      <c r="P3985">
        <v>38</v>
      </c>
      <c r="Q3985">
        <v>39</v>
      </c>
      <c r="R3985">
        <v>39</v>
      </c>
      <c r="S3985">
        <v>1</v>
      </c>
      <c r="T3985">
        <f t="shared" si="558"/>
        <v>38</v>
      </c>
      <c r="U3985">
        <v>37</v>
      </c>
      <c r="V3985">
        <f t="shared" si="559"/>
        <v>1</v>
      </c>
      <c r="W3985" s="3">
        <f t="shared" si="560"/>
        <v>2.564102564102564E-2</v>
      </c>
      <c r="X3985">
        <v>27</v>
      </c>
      <c r="Y3985" s="4">
        <v>2.6</v>
      </c>
      <c r="Z3985" s="4">
        <v>1.2</v>
      </c>
      <c r="AA3985" s="5">
        <v>77956.679999999993</v>
      </c>
      <c r="AB3985" s="5">
        <f t="shared" si="561"/>
        <v>2884397.16</v>
      </c>
      <c r="AC3985" s="5">
        <v>54151.54</v>
      </c>
      <c r="AD3985" s="5">
        <f t="shared" si="562"/>
        <v>2111910.06</v>
      </c>
      <c r="AE3985" s="5">
        <v>124774.39</v>
      </c>
      <c r="AF3985" s="5">
        <v>34246.230000000003</v>
      </c>
      <c r="AG3985" s="5">
        <v>9981.18</v>
      </c>
      <c r="AH3985" s="5">
        <v>1740</v>
      </c>
      <c r="AI3985" s="5">
        <v>6800</v>
      </c>
      <c r="AJ3985">
        <v>0</v>
      </c>
      <c r="AK3985" s="5">
        <v>0</v>
      </c>
      <c r="AL3985" s="5">
        <v>1450.28</v>
      </c>
      <c r="AM3985" s="5">
        <v>55523.07</v>
      </c>
      <c r="AN3985">
        <v>8</v>
      </c>
      <c r="AO3985">
        <v>7</v>
      </c>
      <c r="AP3985" t="str">
        <f t="shared" si="563"/>
        <v>Yes</v>
      </c>
      <c r="AQ3985">
        <v>0</v>
      </c>
      <c r="AR3985" s="5">
        <f t="shared" si="564"/>
        <v>2346425.21</v>
      </c>
      <c r="AS3985" s="5">
        <f t="shared" si="565"/>
        <v>537971.94999999995</v>
      </c>
      <c r="AT3985" t="s">
        <v>59</v>
      </c>
      <c r="AU3985" t="s">
        <v>6164</v>
      </c>
      <c r="AV3985" t="s">
        <v>6165</v>
      </c>
      <c r="AW3985" t="s">
        <v>6166</v>
      </c>
      <c r="AX3985" t="s">
        <v>6184</v>
      </c>
      <c r="AY3985">
        <v>43</v>
      </c>
      <c r="AZ3985">
        <v>2</v>
      </c>
      <c r="BA3985">
        <v>10</v>
      </c>
      <c r="BB3985" t="s">
        <v>6185</v>
      </c>
      <c r="BC3985">
        <v>0</v>
      </c>
      <c r="BD3985">
        <v>0</v>
      </c>
      <c r="BE3985" t="s">
        <v>6169</v>
      </c>
      <c r="BF3985" t="s">
        <v>6170</v>
      </c>
      <c r="BG3985">
        <v>1</v>
      </c>
      <c r="BH3985" t="s">
        <v>6186</v>
      </c>
      <c r="BI3985">
        <v>21</v>
      </c>
      <c r="BJ3985" t="s">
        <v>6172</v>
      </c>
      <c r="BK3985">
        <v>0</v>
      </c>
      <c r="BL3985">
        <v>51</v>
      </c>
      <c r="BM3985" s="3">
        <f t="shared" si="566"/>
        <v>0.76470588235294112</v>
      </c>
    </row>
    <row r="3986" spans="1:65">
      <c r="A3986" t="s">
        <v>4123</v>
      </c>
      <c r="B3986" s="2">
        <v>45899</v>
      </c>
      <c r="C3986" t="s">
        <v>3137</v>
      </c>
      <c r="D3986" t="s">
        <v>3639</v>
      </c>
      <c r="E3986">
        <v>8</v>
      </c>
      <c r="F3986" t="s">
        <v>72</v>
      </c>
      <c r="G3986" t="s">
        <v>62</v>
      </c>
      <c r="H3986" t="s">
        <v>220</v>
      </c>
      <c r="I3986" t="s">
        <v>52</v>
      </c>
      <c r="J3986" t="s">
        <v>65</v>
      </c>
      <c r="K3986" t="s">
        <v>54</v>
      </c>
      <c r="L3986" t="s">
        <v>67</v>
      </c>
      <c r="M3986" t="s">
        <v>56</v>
      </c>
      <c r="N3986" t="s">
        <v>69</v>
      </c>
      <c r="O3986" t="s">
        <v>120</v>
      </c>
      <c r="P3986">
        <v>42</v>
      </c>
      <c r="Q3986">
        <v>44</v>
      </c>
      <c r="R3986">
        <v>44</v>
      </c>
      <c r="S3986">
        <v>1</v>
      </c>
      <c r="T3986">
        <f t="shared" si="558"/>
        <v>43</v>
      </c>
      <c r="U3986">
        <v>40</v>
      </c>
      <c r="V3986">
        <f t="shared" si="559"/>
        <v>3</v>
      </c>
      <c r="W3986" s="3">
        <f t="shared" si="560"/>
        <v>2.2727272727272728E-2</v>
      </c>
      <c r="X3986">
        <v>27</v>
      </c>
      <c r="Y3986" s="4">
        <v>2.2000000000000002</v>
      </c>
      <c r="Z3986" s="4">
        <v>1.6</v>
      </c>
      <c r="AA3986" s="5">
        <v>55586.07</v>
      </c>
      <c r="AB3986" s="5">
        <f t="shared" si="561"/>
        <v>2223442.7999999998</v>
      </c>
      <c r="AC3986" s="5">
        <v>34168.910000000003</v>
      </c>
      <c r="AD3986" s="5">
        <f t="shared" si="562"/>
        <v>1503432.04</v>
      </c>
      <c r="AE3986" s="5">
        <v>103235.99</v>
      </c>
      <c r="AF3986" s="5">
        <v>27158.76</v>
      </c>
      <c r="AG3986" s="5">
        <v>9226.2900000000009</v>
      </c>
      <c r="AH3986" s="5">
        <v>2320</v>
      </c>
      <c r="AI3986" s="5">
        <v>4600</v>
      </c>
      <c r="AJ3986">
        <v>0</v>
      </c>
      <c r="AK3986" s="5">
        <v>0</v>
      </c>
      <c r="AL3986" s="5">
        <v>2899.46</v>
      </c>
      <c r="AM3986" s="5">
        <v>24693.05</v>
      </c>
      <c r="AN3986">
        <v>4</v>
      </c>
      <c r="AO3986">
        <v>4</v>
      </c>
      <c r="AP3986" t="str">
        <f t="shared" si="563"/>
        <v>Yes</v>
      </c>
      <c r="AQ3986">
        <v>0</v>
      </c>
      <c r="AR3986" s="5">
        <f t="shared" si="564"/>
        <v>1677565.59</v>
      </c>
      <c r="AS3986" s="5">
        <f t="shared" si="565"/>
        <v>545877.21</v>
      </c>
      <c r="AT3986" t="s">
        <v>59</v>
      </c>
      <c r="AU3986" t="s">
        <v>6164</v>
      </c>
      <c r="AV3986" t="s">
        <v>6165</v>
      </c>
      <c r="AW3986" t="s">
        <v>6166</v>
      </c>
      <c r="AX3986" t="s">
        <v>6184</v>
      </c>
      <c r="AY3986">
        <v>42</v>
      </c>
      <c r="AZ3986">
        <v>0</v>
      </c>
      <c r="BA3986">
        <v>23</v>
      </c>
      <c r="BB3986" t="s">
        <v>6180</v>
      </c>
      <c r="BC3986">
        <v>0</v>
      </c>
      <c r="BD3986">
        <v>0</v>
      </c>
      <c r="BE3986" t="s">
        <v>6169</v>
      </c>
      <c r="BF3986" t="s">
        <v>6170</v>
      </c>
      <c r="BG3986">
        <v>0</v>
      </c>
      <c r="BH3986" t="s">
        <v>6171</v>
      </c>
      <c r="BI3986">
        <v>35</v>
      </c>
      <c r="BJ3986" t="s">
        <v>6172</v>
      </c>
      <c r="BK3986">
        <v>0</v>
      </c>
      <c r="BL3986">
        <v>63</v>
      </c>
      <c r="BM3986" s="3">
        <f t="shared" si="566"/>
        <v>0.69841269841269837</v>
      </c>
    </row>
    <row r="3987" spans="1:65">
      <c r="A3987" t="s">
        <v>4124</v>
      </c>
      <c r="B3987" s="2">
        <v>45899</v>
      </c>
      <c r="C3987" t="s">
        <v>3137</v>
      </c>
      <c r="D3987" t="s">
        <v>3639</v>
      </c>
      <c r="E3987">
        <v>8</v>
      </c>
      <c r="F3987" t="s">
        <v>49</v>
      </c>
      <c r="G3987" t="s">
        <v>79</v>
      </c>
      <c r="H3987" t="s">
        <v>111</v>
      </c>
      <c r="I3987" t="s">
        <v>74</v>
      </c>
      <c r="J3987" t="s">
        <v>53</v>
      </c>
      <c r="K3987" t="s">
        <v>75</v>
      </c>
      <c r="L3987" t="s">
        <v>55</v>
      </c>
      <c r="M3987" t="s">
        <v>56</v>
      </c>
      <c r="N3987" t="s">
        <v>69</v>
      </c>
      <c r="O3987" t="s">
        <v>70</v>
      </c>
      <c r="P3987">
        <v>58</v>
      </c>
      <c r="Q3987">
        <v>62</v>
      </c>
      <c r="R3987">
        <v>59</v>
      </c>
      <c r="S3987">
        <v>2</v>
      </c>
      <c r="T3987">
        <f t="shared" si="558"/>
        <v>57</v>
      </c>
      <c r="U3987">
        <v>57</v>
      </c>
      <c r="V3987">
        <f t="shared" si="559"/>
        <v>0</v>
      </c>
      <c r="W3987" s="3">
        <f t="shared" si="560"/>
        <v>3.3898305084745763E-2</v>
      </c>
      <c r="X3987">
        <v>15</v>
      </c>
      <c r="Y3987" s="4">
        <v>7.7</v>
      </c>
      <c r="Z3987" s="4">
        <v>1.5</v>
      </c>
      <c r="AA3987" s="5">
        <v>35743.449999999997</v>
      </c>
      <c r="AB3987" s="5">
        <f t="shared" si="561"/>
        <v>2037376.65</v>
      </c>
      <c r="AC3987" s="5">
        <v>23623.35</v>
      </c>
      <c r="AD3987" s="5">
        <f t="shared" si="562"/>
        <v>1393777.65</v>
      </c>
      <c r="AE3987" s="5">
        <v>100739.7</v>
      </c>
      <c r="AF3987" s="5">
        <v>26288.63</v>
      </c>
      <c r="AG3987" s="5">
        <v>8383.17</v>
      </c>
      <c r="AH3987" s="5">
        <v>2175</v>
      </c>
      <c r="AI3987" s="5">
        <v>6400</v>
      </c>
      <c r="AJ3987">
        <v>0</v>
      </c>
      <c r="AK3987" s="5">
        <v>0</v>
      </c>
      <c r="AL3987" s="5">
        <v>0</v>
      </c>
      <c r="AM3987" s="5">
        <v>38899.730000000003</v>
      </c>
      <c r="AN3987">
        <v>4</v>
      </c>
      <c r="AO3987">
        <v>3</v>
      </c>
      <c r="AP3987" t="str">
        <f t="shared" si="563"/>
        <v>Yes</v>
      </c>
      <c r="AQ3987">
        <v>1</v>
      </c>
      <c r="AR3987" s="5">
        <f t="shared" si="564"/>
        <v>1576663.88</v>
      </c>
      <c r="AS3987" s="5">
        <f t="shared" si="565"/>
        <v>460712.77</v>
      </c>
      <c r="AT3987" t="s">
        <v>59</v>
      </c>
      <c r="AU3987" t="s">
        <v>6164</v>
      </c>
      <c r="AV3987" t="s">
        <v>6165</v>
      </c>
      <c r="AW3987" t="s">
        <v>6166</v>
      </c>
      <c r="AX3987" t="s">
        <v>6167</v>
      </c>
      <c r="AY3987">
        <v>61</v>
      </c>
      <c r="AZ3987">
        <v>1</v>
      </c>
      <c r="BA3987">
        <v>0</v>
      </c>
      <c r="BB3987" t="s">
        <v>6168</v>
      </c>
      <c r="BC3987">
        <v>0</v>
      </c>
      <c r="BD3987">
        <v>0</v>
      </c>
      <c r="BE3987" t="s">
        <v>6169</v>
      </c>
      <c r="BF3987" t="s">
        <v>6170</v>
      </c>
      <c r="BG3987">
        <v>0</v>
      </c>
      <c r="BH3987" t="s">
        <v>6171</v>
      </c>
      <c r="BI3987">
        <v>16</v>
      </c>
      <c r="BJ3987" t="s">
        <v>6172</v>
      </c>
      <c r="BK3987">
        <v>0</v>
      </c>
      <c r="BL3987">
        <v>70</v>
      </c>
      <c r="BM3987" s="3">
        <f t="shared" si="566"/>
        <v>0.84285714285714286</v>
      </c>
    </row>
    <row r="3988" spans="1:65">
      <c r="A3988" t="s">
        <v>4125</v>
      </c>
      <c r="B3988" s="2">
        <v>45899</v>
      </c>
      <c r="C3988" t="s">
        <v>3137</v>
      </c>
      <c r="D3988" t="s">
        <v>3639</v>
      </c>
      <c r="E3988">
        <v>8</v>
      </c>
      <c r="F3988" t="s">
        <v>49</v>
      </c>
      <c r="G3988" t="s">
        <v>79</v>
      </c>
      <c r="H3988" t="s">
        <v>260</v>
      </c>
      <c r="I3988" t="s">
        <v>74</v>
      </c>
      <c r="J3988" t="s">
        <v>53</v>
      </c>
      <c r="K3988" t="s">
        <v>66</v>
      </c>
      <c r="L3988" t="s">
        <v>67</v>
      </c>
      <c r="M3988" t="s">
        <v>68</v>
      </c>
      <c r="N3988" t="s">
        <v>76</v>
      </c>
      <c r="O3988" t="s">
        <v>82</v>
      </c>
      <c r="P3988">
        <v>61</v>
      </c>
      <c r="Q3988">
        <v>65</v>
      </c>
      <c r="R3988">
        <v>65</v>
      </c>
      <c r="S3988">
        <v>6</v>
      </c>
      <c r="T3988">
        <f t="shared" si="558"/>
        <v>59</v>
      </c>
      <c r="U3988">
        <v>59</v>
      </c>
      <c r="V3988">
        <f t="shared" si="559"/>
        <v>0</v>
      </c>
      <c r="W3988" s="3">
        <f t="shared" si="560"/>
        <v>9.2307692307692313E-2</v>
      </c>
      <c r="X3988">
        <v>29</v>
      </c>
      <c r="Y3988" s="4">
        <v>7.6</v>
      </c>
      <c r="Z3988" s="4">
        <v>2.1</v>
      </c>
      <c r="AA3988" s="5">
        <v>33439.83</v>
      </c>
      <c r="AB3988" s="5">
        <f t="shared" si="561"/>
        <v>1972949.97</v>
      </c>
      <c r="AC3988" s="5">
        <v>22000.42</v>
      </c>
      <c r="AD3988" s="5">
        <f t="shared" si="562"/>
        <v>1430027.3</v>
      </c>
      <c r="AE3988" s="5">
        <v>110928.49</v>
      </c>
      <c r="AF3988" s="5">
        <v>29533.49</v>
      </c>
      <c r="AG3988" s="5">
        <v>9519.75</v>
      </c>
      <c r="AH3988" s="5">
        <v>3045</v>
      </c>
      <c r="AI3988" s="5">
        <v>22425.08</v>
      </c>
      <c r="AJ3988">
        <v>2</v>
      </c>
      <c r="AK3988" s="5">
        <v>17657.48</v>
      </c>
      <c r="AL3988" s="5">
        <v>0</v>
      </c>
      <c r="AM3988" s="5">
        <v>40346.089999999997</v>
      </c>
      <c r="AN3988">
        <v>4</v>
      </c>
      <c r="AO3988">
        <v>2</v>
      </c>
      <c r="AP3988" t="str">
        <f t="shared" si="563"/>
        <v>Yes</v>
      </c>
      <c r="AQ3988">
        <v>3</v>
      </c>
      <c r="AR3988" s="5">
        <f t="shared" si="564"/>
        <v>1663482.68</v>
      </c>
      <c r="AS3988" s="5">
        <f t="shared" si="565"/>
        <v>309467.28999999998</v>
      </c>
      <c r="AT3988" t="s">
        <v>1641</v>
      </c>
      <c r="AU3988" t="s">
        <v>6199</v>
      </c>
      <c r="AV3988" t="s">
        <v>6200</v>
      </c>
      <c r="AW3988" t="s">
        <v>6175</v>
      </c>
      <c r="AX3988" t="s">
        <v>6184</v>
      </c>
      <c r="AY3988">
        <v>63</v>
      </c>
      <c r="AZ3988">
        <v>0</v>
      </c>
      <c r="BA3988">
        <v>0</v>
      </c>
      <c r="BB3988" t="s">
        <v>6168</v>
      </c>
      <c r="BC3988">
        <v>0</v>
      </c>
      <c r="BD3988">
        <v>0</v>
      </c>
      <c r="BE3988" t="s">
        <v>6169</v>
      </c>
      <c r="BF3988" t="s">
        <v>6210</v>
      </c>
      <c r="BG3988">
        <v>4</v>
      </c>
      <c r="BH3988" t="s">
        <v>6211</v>
      </c>
      <c r="BI3988">
        <v>113</v>
      </c>
      <c r="BJ3988" t="s">
        <v>6193</v>
      </c>
      <c r="BK3988">
        <v>0</v>
      </c>
      <c r="BL3988">
        <v>73</v>
      </c>
      <c r="BM3988" s="3">
        <f t="shared" si="566"/>
        <v>0.8904109589041096</v>
      </c>
    </row>
    <row r="3989" spans="1:65">
      <c r="A3989" t="s">
        <v>4126</v>
      </c>
      <c r="B3989" s="2">
        <v>45899</v>
      </c>
      <c r="C3989" t="s">
        <v>3137</v>
      </c>
      <c r="D3989" t="s">
        <v>3639</v>
      </c>
      <c r="E3989">
        <v>8</v>
      </c>
      <c r="F3989" t="s">
        <v>78</v>
      </c>
      <c r="G3989" t="s">
        <v>62</v>
      </c>
      <c r="H3989" t="s">
        <v>91</v>
      </c>
      <c r="I3989" t="s">
        <v>74</v>
      </c>
      <c r="J3989" t="s">
        <v>65</v>
      </c>
      <c r="K3989" t="s">
        <v>54</v>
      </c>
      <c r="L3989" t="s">
        <v>67</v>
      </c>
      <c r="M3989" t="s">
        <v>56</v>
      </c>
      <c r="N3989" t="s">
        <v>69</v>
      </c>
      <c r="O3989" t="s">
        <v>82</v>
      </c>
      <c r="P3989">
        <v>56</v>
      </c>
      <c r="Q3989">
        <v>59</v>
      </c>
      <c r="R3989">
        <v>57</v>
      </c>
      <c r="S3989">
        <v>2</v>
      </c>
      <c r="T3989">
        <f t="shared" si="558"/>
        <v>55</v>
      </c>
      <c r="U3989">
        <v>54</v>
      </c>
      <c r="V3989">
        <f t="shared" si="559"/>
        <v>1</v>
      </c>
      <c r="W3989" s="3">
        <f t="shared" si="560"/>
        <v>3.5087719298245612E-2</v>
      </c>
      <c r="X3989">
        <v>37</v>
      </c>
      <c r="Y3989" s="4">
        <v>3.5</v>
      </c>
      <c r="Z3989" s="4">
        <v>1.7</v>
      </c>
      <c r="AA3989" s="5">
        <v>55609.41</v>
      </c>
      <c r="AB3989" s="5">
        <f t="shared" si="561"/>
        <v>3002908.14</v>
      </c>
      <c r="AC3989" s="5">
        <v>33778.15</v>
      </c>
      <c r="AD3989" s="5">
        <f t="shared" si="562"/>
        <v>1925354.55</v>
      </c>
      <c r="AE3989" s="5">
        <v>126493.31</v>
      </c>
      <c r="AF3989" s="5">
        <v>39070.79</v>
      </c>
      <c r="AG3989" s="5">
        <v>10521.74</v>
      </c>
      <c r="AH3989" s="5">
        <v>2465</v>
      </c>
      <c r="AI3989" s="5">
        <v>9200</v>
      </c>
      <c r="AJ3989">
        <v>0</v>
      </c>
      <c r="AK3989" s="5">
        <v>0</v>
      </c>
      <c r="AL3989" s="5">
        <v>990.6</v>
      </c>
      <c r="AM3989" s="5">
        <v>39489.61</v>
      </c>
      <c r="AN3989">
        <v>4</v>
      </c>
      <c r="AO3989">
        <v>5</v>
      </c>
      <c r="AP3989" t="str">
        <f t="shared" si="563"/>
        <v>No</v>
      </c>
      <c r="AQ3989">
        <v>2</v>
      </c>
      <c r="AR3989" s="5">
        <f t="shared" si="564"/>
        <v>2153585.6</v>
      </c>
      <c r="AS3989" s="5">
        <f t="shared" si="565"/>
        <v>849322.54</v>
      </c>
      <c r="AT3989" t="s">
        <v>59</v>
      </c>
      <c r="AU3989" t="s">
        <v>6164</v>
      </c>
      <c r="AV3989" t="s">
        <v>6165</v>
      </c>
      <c r="AW3989" t="s">
        <v>6166</v>
      </c>
      <c r="AX3989" t="s">
        <v>6167</v>
      </c>
      <c r="AY3989">
        <v>57</v>
      </c>
      <c r="AZ3989">
        <v>0</v>
      </c>
      <c r="BA3989">
        <v>11</v>
      </c>
      <c r="BB3989" t="s">
        <v>6198</v>
      </c>
      <c r="BC3989">
        <v>0</v>
      </c>
      <c r="BD3989">
        <v>1</v>
      </c>
      <c r="BE3989" t="s">
        <v>6196</v>
      </c>
      <c r="BF3989" t="s">
        <v>6170</v>
      </c>
      <c r="BG3989">
        <v>1</v>
      </c>
      <c r="BH3989" t="s">
        <v>6179</v>
      </c>
      <c r="BI3989">
        <v>36</v>
      </c>
      <c r="BJ3989" t="s">
        <v>6172</v>
      </c>
      <c r="BK3989">
        <v>0</v>
      </c>
      <c r="BL3989">
        <v>64</v>
      </c>
      <c r="BM3989" s="3">
        <f t="shared" si="566"/>
        <v>0.890625</v>
      </c>
    </row>
    <row r="3990" spans="1:65">
      <c r="A3990" t="s">
        <v>4127</v>
      </c>
      <c r="B3990" s="2">
        <v>45900</v>
      </c>
      <c r="C3990" t="s">
        <v>3137</v>
      </c>
      <c r="D3990" t="s">
        <v>3639</v>
      </c>
      <c r="E3990">
        <v>8</v>
      </c>
      <c r="F3990" t="s">
        <v>72</v>
      </c>
      <c r="G3990" t="s">
        <v>79</v>
      </c>
      <c r="H3990" t="s">
        <v>213</v>
      </c>
      <c r="I3990" t="s">
        <v>74</v>
      </c>
      <c r="J3990" t="s">
        <v>53</v>
      </c>
      <c r="K3990" t="s">
        <v>66</v>
      </c>
      <c r="L3990" t="s">
        <v>55</v>
      </c>
      <c r="M3990" t="s">
        <v>56</v>
      </c>
      <c r="N3990" t="s">
        <v>109</v>
      </c>
      <c r="O3990" t="s">
        <v>82</v>
      </c>
      <c r="P3990">
        <v>59</v>
      </c>
      <c r="Q3990">
        <v>64</v>
      </c>
      <c r="R3990">
        <v>64</v>
      </c>
      <c r="S3990">
        <v>1</v>
      </c>
      <c r="T3990">
        <f t="shared" si="558"/>
        <v>63</v>
      </c>
      <c r="U3990">
        <v>56</v>
      </c>
      <c r="V3990">
        <f t="shared" si="559"/>
        <v>7</v>
      </c>
      <c r="W3990" s="3">
        <f t="shared" si="560"/>
        <v>1.5625E-2</v>
      </c>
      <c r="X3990">
        <v>19</v>
      </c>
      <c r="Y3990" s="4">
        <v>4.8</v>
      </c>
      <c r="Z3990" s="4">
        <v>1.5</v>
      </c>
      <c r="AA3990" s="5">
        <v>33449.910000000003</v>
      </c>
      <c r="AB3990" s="5">
        <f t="shared" si="561"/>
        <v>1873194.96</v>
      </c>
      <c r="AC3990" s="5">
        <v>23456.55</v>
      </c>
      <c r="AD3990" s="5">
        <f t="shared" si="562"/>
        <v>1501219.2</v>
      </c>
      <c r="AE3990" s="5">
        <v>109650.94</v>
      </c>
      <c r="AF3990" s="5">
        <v>27520.12</v>
      </c>
      <c r="AG3990" s="5">
        <v>9014.67</v>
      </c>
      <c r="AH3990" s="5">
        <v>2175</v>
      </c>
      <c r="AI3990" s="5">
        <v>3200</v>
      </c>
      <c r="AJ3990">
        <v>0</v>
      </c>
      <c r="AK3990" s="5">
        <v>0</v>
      </c>
      <c r="AL3990" s="5">
        <v>4528.99</v>
      </c>
      <c r="AM3990" s="5">
        <v>76742.179999999993</v>
      </c>
      <c r="AN3990">
        <v>8</v>
      </c>
      <c r="AO3990">
        <v>7</v>
      </c>
      <c r="AP3990" t="str">
        <f t="shared" si="563"/>
        <v>Yes</v>
      </c>
      <c r="AQ3990">
        <v>0</v>
      </c>
      <c r="AR3990" s="5">
        <f t="shared" si="564"/>
        <v>1734051.1</v>
      </c>
      <c r="AS3990" s="5">
        <f t="shared" si="565"/>
        <v>139143.85999999999</v>
      </c>
      <c r="AT3990" t="s">
        <v>59</v>
      </c>
      <c r="AU3990" t="s">
        <v>6164</v>
      </c>
      <c r="AV3990" t="s">
        <v>6165</v>
      </c>
      <c r="AW3990" t="s">
        <v>6166</v>
      </c>
      <c r="AX3990" t="s">
        <v>6184</v>
      </c>
      <c r="AY3990">
        <v>59</v>
      </c>
      <c r="AZ3990">
        <v>0</v>
      </c>
      <c r="BA3990">
        <v>34</v>
      </c>
      <c r="BB3990" t="s">
        <v>6180</v>
      </c>
      <c r="BC3990">
        <v>0</v>
      </c>
      <c r="BD3990">
        <v>0</v>
      </c>
      <c r="BE3990" t="s">
        <v>6169</v>
      </c>
      <c r="BF3990" t="s">
        <v>6170</v>
      </c>
      <c r="BG3990">
        <v>0</v>
      </c>
      <c r="BH3990" t="s">
        <v>6171</v>
      </c>
      <c r="BI3990">
        <v>37</v>
      </c>
      <c r="BJ3990" t="s">
        <v>6172</v>
      </c>
      <c r="BK3990">
        <v>0</v>
      </c>
      <c r="BL3990">
        <v>72</v>
      </c>
      <c r="BM3990" s="3">
        <f t="shared" si="566"/>
        <v>0.88888888888888884</v>
      </c>
    </row>
    <row r="3991" spans="1:65">
      <c r="A3991" t="s">
        <v>4128</v>
      </c>
      <c r="B3991" s="2">
        <v>45900</v>
      </c>
      <c r="C3991" t="s">
        <v>3137</v>
      </c>
      <c r="D3991" t="s">
        <v>3639</v>
      </c>
      <c r="E3991">
        <v>8</v>
      </c>
      <c r="F3991" t="s">
        <v>49</v>
      </c>
      <c r="G3991" t="s">
        <v>62</v>
      </c>
      <c r="H3991" t="s">
        <v>125</v>
      </c>
      <c r="I3991" t="s">
        <v>52</v>
      </c>
      <c r="J3991" t="s">
        <v>81</v>
      </c>
      <c r="K3991" t="s">
        <v>75</v>
      </c>
      <c r="L3991" t="s">
        <v>87</v>
      </c>
      <c r="M3991" t="s">
        <v>68</v>
      </c>
      <c r="N3991" t="s">
        <v>109</v>
      </c>
      <c r="O3991" t="s">
        <v>58</v>
      </c>
      <c r="P3991">
        <v>33</v>
      </c>
      <c r="Q3991">
        <v>33</v>
      </c>
      <c r="R3991">
        <v>31</v>
      </c>
      <c r="S3991">
        <v>1</v>
      </c>
      <c r="T3991">
        <f t="shared" si="558"/>
        <v>30</v>
      </c>
      <c r="U3991">
        <v>30</v>
      </c>
      <c r="V3991">
        <f t="shared" si="559"/>
        <v>0</v>
      </c>
      <c r="W3991" s="3">
        <f t="shared" si="560"/>
        <v>3.2258064516129031E-2</v>
      </c>
      <c r="X3991">
        <v>25</v>
      </c>
      <c r="Y3991" s="4">
        <v>3.4</v>
      </c>
      <c r="Z3991" s="4">
        <v>1.2</v>
      </c>
      <c r="AA3991" s="5">
        <v>78050.22</v>
      </c>
      <c r="AB3991" s="5">
        <f t="shared" si="561"/>
        <v>2341506.6</v>
      </c>
      <c r="AC3991" s="5">
        <v>52011.75</v>
      </c>
      <c r="AD3991" s="5">
        <f t="shared" si="562"/>
        <v>1612364.25</v>
      </c>
      <c r="AE3991" s="5">
        <v>99761.29</v>
      </c>
      <c r="AF3991" s="5">
        <v>28906.83</v>
      </c>
      <c r="AG3991" s="5">
        <v>8995.5</v>
      </c>
      <c r="AH3991" s="5">
        <v>1740</v>
      </c>
      <c r="AI3991" s="5">
        <v>6800</v>
      </c>
      <c r="AJ3991">
        <v>0</v>
      </c>
      <c r="AK3991" s="5">
        <v>0</v>
      </c>
      <c r="AL3991" s="5">
        <v>0</v>
      </c>
      <c r="AM3991" s="5">
        <v>41943.4</v>
      </c>
      <c r="AN3991">
        <v>8</v>
      </c>
      <c r="AO3991">
        <v>7</v>
      </c>
      <c r="AP3991" t="str">
        <f t="shared" si="563"/>
        <v>Yes</v>
      </c>
      <c r="AQ3991">
        <v>1</v>
      </c>
      <c r="AR3991" s="5">
        <f t="shared" si="564"/>
        <v>1800511.27</v>
      </c>
      <c r="AS3991" s="5">
        <f t="shared" si="565"/>
        <v>540995.32999999996</v>
      </c>
      <c r="AT3991" t="s">
        <v>116</v>
      </c>
      <c r="AU3991" t="s">
        <v>6164</v>
      </c>
      <c r="AV3991" t="s">
        <v>6165</v>
      </c>
      <c r="AW3991" t="s">
        <v>6166</v>
      </c>
      <c r="AX3991" t="s">
        <v>6167</v>
      </c>
      <c r="AY3991">
        <v>33</v>
      </c>
      <c r="AZ3991">
        <v>0</v>
      </c>
      <c r="BA3991">
        <v>0</v>
      </c>
      <c r="BB3991" t="s">
        <v>6168</v>
      </c>
      <c r="BC3991">
        <v>0</v>
      </c>
      <c r="BD3991">
        <v>0</v>
      </c>
      <c r="BE3991" t="s">
        <v>6169</v>
      </c>
      <c r="BF3991" t="s">
        <v>6170</v>
      </c>
      <c r="BG3991">
        <v>1</v>
      </c>
      <c r="BH3991" t="s">
        <v>6186</v>
      </c>
      <c r="BI3991">
        <v>59</v>
      </c>
      <c r="BJ3991" t="s">
        <v>6187</v>
      </c>
      <c r="BK3991">
        <v>0</v>
      </c>
      <c r="BL3991">
        <v>45</v>
      </c>
      <c r="BM3991" s="3">
        <f t="shared" si="566"/>
        <v>0.68888888888888888</v>
      </c>
    </row>
    <row r="3992" spans="1:65">
      <c r="A3992" t="s">
        <v>4129</v>
      </c>
      <c r="B3992" s="2">
        <v>45900</v>
      </c>
      <c r="C3992" t="s">
        <v>3137</v>
      </c>
      <c r="D3992" t="s">
        <v>3639</v>
      </c>
      <c r="E3992">
        <v>8</v>
      </c>
      <c r="F3992" t="s">
        <v>61</v>
      </c>
      <c r="G3992" t="s">
        <v>79</v>
      </c>
      <c r="H3992" t="s">
        <v>123</v>
      </c>
      <c r="I3992" t="s">
        <v>74</v>
      </c>
      <c r="J3992" t="s">
        <v>53</v>
      </c>
      <c r="K3992" t="s">
        <v>75</v>
      </c>
      <c r="L3992" t="s">
        <v>55</v>
      </c>
      <c r="M3992" t="s">
        <v>56</v>
      </c>
      <c r="N3992" t="s">
        <v>94</v>
      </c>
      <c r="O3992" t="s">
        <v>82</v>
      </c>
      <c r="P3992">
        <v>54</v>
      </c>
      <c r="Q3992">
        <v>54</v>
      </c>
      <c r="R3992">
        <v>53</v>
      </c>
      <c r="S3992">
        <v>1</v>
      </c>
      <c r="T3992">
        <f t="shared" si="558"/>
        <v>52</v>
      </c>
      <c r="U3992">
        <v>52</v>
      </c>
      <c r="V3992">
        <f t="shared" si="559"/>
        <v>0</v>
      </c>
      <c r="W3992" s="3">
        <f t="shared" si="560"/>
        <v>1.8867924528301886E-2</v>
      </c>
      <c r="X3992">
        <v>17</v>
      </c>
      <c r="Y3992" s="4">
        <v>8.1999999999999993</v>
      </c>
      <c r="Z3992" s="4">
        <v>1.7</v>
      </c>
      <c r="AA3992" s="5">
        <v>35929.53</v>
      </c>
      <c r="AB3992" s="5">
        <f t="shared" si="561"/>
        <v>1868335.56</v>
      </c>
      <c r="AC3992" s="5">
        <v>23698.11</v>
      </c>
      <c r="AD3992" s="5">
        <f t="shared" si="562"/>
        <v>1255999.83</v>
      </c>
      <c r="AE3992" s="5">
        <v>90462.48</v>
      </c>
      <c r="AF3992" s="5">
        <v>22392.15</v>
      </c>
      <c r="AG3992" s="5">
        <v>8243.09</v>
      </c>
      <c r="AH3992" s="5">
        <v>2465</v>
      </c>
      <c r="AI3992" s="5">
        <v>3200</v>
      </c>
      <c r="AJ3992">
        <v>0</v>
      </c>
      <c r="AK3992" s="5">
        <v>0</v>
      </c>
      <c r="AL3992" s="5">
        <v>0</v>
      </c>
      <c r="AM3992" s="5">
        <v>33403.629999999997</v>
      </c>
      <c r="AN3992">
        <v>4</v>
      </c>
      <c r="AO3992">
        <v>4</v>
      </c>
      <c r="AP3992" t="str">
        <f t="shared" si="563"/>
        <v>Yes</v>
      </c>
      <c r="AQ3992">
        <v>0</v>
      </c>
      <c r="AR3992" s="5">
        <f t="shared" si="564"/>
        <v>1416166.18</v>
      </c>
      <c r="AS3992" s="5">
        <f t="shared" si="565"/>
        <v>452169.38</v>
      </c>
      <c r="AT3992" t="s">
        <v>59</v>
      </c>
      <c r="AU3992" t="s">
        <v>6164</v>
      </c>
      <c r="AV3992" t="s">
        <v>6165</v>
      </c>
      <c r="AW3992" t="s">
        <v>6166</v>
      </c>
      <c r="AX3992" t="s">
        <v>6177</v>
      </c>
      <c r="AY3992">
        <v>56</v>
      </c>
      <c r="AZ3992">
        <v>0</v>
      </c>
      <c r="BA3992">
        <v>0</v>
      </c>
      <c r="BB3992" t="s">
        <v>6168</v>
      </c>
      <c r="BC3992">
        <v>0</v>
      </c>
      <c r="BD3992">
        <v>0</v>
      </c>
      <c r="BE3992" t="s">
        <v>6169</v>
      </c>
      <c r="BF3992" t="s">
        <v>6170</v>
      </c>
      <c r="BG3992">
        <v>0</v>
      </c>
      <c r="BH3992" t="s">
        <v>6171</v>
      </c>
      <c r="BI3992">
        <v>39</v>
      </c>
      <c r="BJ3992" t="s">
        <v>6172</v>
      </c>
      <c r="BK3992">
        <v>0</v>
      </c>
      <c r="BL3992">
        <v>74</v>
      </c>
      <c r="BM3992" s="3">
        <f t="shared" si="566"/>
        <v>0.71621621621621623</v>
      </c>
    </row>
    <row r="3993" spans="1:65">
      <c r="A3993" t="s">
        <v>4130</v>
      </c>
      <c r="B3993" s="2">
        <v>45900</v>
      </c>
      <c r="C3993" t="s">
        <v>3137</v>
      </c>
      <c r="D3993" t="s">
        <v>3639</v>
      </c>
      <c r="E3993">
        <v>8</v>
      </c>
      <c r="F3993" t="s">
        <v>49</v>
      </c>
      <c r="G3993" t="s">
        <v>79</v>
      </c>
      <c r="H3993" t="s">
        <v>262</v>
      </c>
      <c r="I3993" t="s">
        <v>52</v>
      </c>
      <c r="J3993" t="s">
        <v>65</v>
      </c>
      <c r="K3993" t="s">
        <v>75</v>
      </c>
      <c r="L3993" t="s">
        <v>87</v>
      </c>
      <c r="M3993" t="s">
        <v>56</v>
      </c>
      <c r="N3993" t="s">
        <v>94</v>
      </c>
      <c r="O3993" t="s">
        <v>82</v>
      </c>
      <c r="P3993">
        <v>47</v>
      </c>
      <c r="Q3993">
        <v>51</v>
      </c>
      <c r="R3993">
        <v>49</v>
      </c>
      <c r="S3993">
        <v>1</v>
      </c>
      <c r="T3993">
        <f t="shared" si="558"/>
        <v>48</v>
      </c>
      <c r="U3993">
        <v>46</v>
      </c>
      <c r="V3993">
        <f t="shared" si="559"/>
        <v>2</v>
      </c>
      <c r="W3993" s="3">
        <f t="shared" si="560"/>
        <v>2.0408163265306121E-2</v>
      </c>
      <c r="X3993">
        <v>23</v>
      </c>
      <c r="Y3993" s="4">
        <v>2.1</v>
      </c>
      <c r="Z3993" s="4">
        <v>1.3</v>
      </c>
      <c r="AA3993" s="5">
        <v>52425.13</v>
      </c>
      <c r="AB3993" s="5">
        <f t="shared" si="561"/>
        <v>2411555.98</v>
      </c>
      <c r="AC3993" s="5">
        <v>35830.550000000003</v>
      </c>
      <c r="AD3993" s="5">
        <f t="shared" si="562"/>
        <v>1755696.95</v>
      </c>
      <c r="AE3993" s="5">
        <v>115515.05</v>
      </c>
      <c r="AF3993" s="5">
        <v>31782.77</v>
      </c>
      <c r="AG3993" s="5">
        <v>8482.4599999999991</v>
      </c>
      <c r="AH3993" s="5">
        <v>1885</v>
      </c>
      <c r="AI3993" s="5">
        <v>4600</v>
      </c>
      <c r="AJ3993">
        <v>0</v>
      </c>
      <c r="AK3993" s="5">
        <v>0</v>
      </c>
      <c r="AL3993" s="5">
        <v>2066.2399999999998</v>
      </c>
      <c r="AM3993" s="5">
        <v>28189.75</v>
      </c>
      <c r="AN3993">
        <v>4</v>
      </c>
      <c r="AO3993">
        <v>3</v>
      </c>
      <c r="AP3993" t="str">
        <f t="shared" si="563"/>
        <v>Yes</v>
      </c>
      <c r="AQ3993">
        <v>1</v>
      </c>
      <c r="AR3993" s="5">
        <f t="shared" si="564"/>
        <v>1948218.22</v>
      </c>
      <c r="AS3993" s="5">
        <f t="shared" si="565"/>
        <v>463337.76</v>
      </c>
      <c r="AT3993" t="s">
        <v>59</v>
      </c>
      <c r="AU3993" t="s">
        <v>6164</v>
      </c>
      <c r="AV3993" t="s">
        <v>6165</v>
      </c>
      <c r="AW3993" t="s">
        <v>6166</v>
      </c>
      <c r="AX3993" t="s">
        <v>6167</v>
      </c>
      <c r="AY3993">
        <v>50</v>
      </c>
      <c r="AZ3993">
        <v>1</v>
      </c>
      <c r="BA3993">
        <v>16</v>
      </c>
      <c r="BB3993" t="s">
        <v>6180</v>
      </c>
      <c r="BC3993">
        <v>0</v>
      </c>
      <c r="BD3993">
        <v>0</v>
      </c>
      <c r="BE3993" t="s">
        <v>6169</v>
      </c>
      <c r="BF3993" t="s">
        <v>6170</v>
      </c>
      <c r="BG3993">
        <v>0</v>
      </c>
      <c r="BH3993" t="s">
        <v>6171</v>
      </c>
      <c r="BI3993">
        <v>29</v>
      </c>
      <c r="BJ3993" t="s">
        <v>6172</v>
      </c>
      <c r="BK3993">
        <v>0</v>
      </c>
      <c r="BL3993">
        <v>60</v>
      </c>
      <c r="BM3993" s="3">
        <f t="shared" si="566"/>
        <v>0.81666666666666665</v>
      </c>
    </row>
    <row r="3994" spans="1:65">
      <c r="A3994" t="s">
        <v>4131</v>
      </c>
      <c r="B3994" s="2">
        <v>45900</v>
      </c>
      <c r="C3994" t="s">
        <v>3137</v>
      </c>
      <c r="D3994" t="s">
        <v>3639</v>
      </c>
      <c r="E3994">
        <v>8</v>
      </c>
      <c r="F3994" t="s">
        <v>72</v>
      </c>
      <c r="G3994" t="s">
        <v>50</v>
      </c>
      <c r="H3994" t="s">
        <v>138</v>
      </c>
      <c r="I3994" t="s">
        <v>52</v>
      </c>
      <c r="J3994" t="s">
        <v>65</v>
      </c>
      <c r="K3994" t="s">
        <v>75</v>
      </c>
      <c r="L3994" t="s">
        <v>87</v>
      </c>
      <c r="M3994" t="s">
        <v>68</v>
      </c>
      <c r="N3994" t="s">
        <v>76</v>
      </c>
      <c r="O3994" t="s">
        <v>70</v>
      </c>
      <c r="P3994">
        <v>50</v>
      </c>
      <c r="Q3994">
        <v>51</v>
      </c>
      <c r="R3994">
        <v>53</v>
      </c>
      <c r="S3994">
        <v>1</v>
      </c>
      <c r="T3994">
        <f t="shared" si="558"/>
        <v>52</v>
      </c>
      <c r="U3994">
        <v>48</v>
      </c>
      <c r="V3994">
        <f t="shared" si="559"/>
        <v>4</v>
      </c>
      <c r="W3994" s="3">
        <f t="shared" si="560"/>
        <v>1.8867924528301886E-2</v>
      </c>
      <c r="X3994">
        <v>26</v>
      </c>
      <c r="Y3994" s="4">
        <v>7.6</v>
      </c>
      <c r="Z3994" s="4">
        <v>2</v>
      </c>
      <c r="AA3994" s="5">
        <v>52621.7</v>
      </c>
      <c r="AB3994" s="5">
        <f t="shared" si="561"/>
        <v>2525841.6</v>
      </c>
      <c r="AC3994" s="5">
        <v>33945.42</v>
      </c>
      <c r="AD3994" s="5">
        <f t="shared" si="562"/>
        <v>1799107.26</v>
      </c>
      <c r="AE3994" s="5">
        <v>123399.95</v>
      </c>
      <c r="AF3994" s="5">
        <v>33937.440000000002</v>
      </c>
      <c r="AG3994" s="5">
        <v>8734.02</v>
      </c>
      <c r="AH3994" s="5">
        <v>2900</v>
      </c>
      <c r="AI3994" s="5">
        <v>4600</v>
      </c>
      <c r="AJ3994">
        <v>1</v>
      </c>
      <c r="AK3994" s="5">
        <v>14501.28</v>
      </c>
      <c r="AL3994" s="5">
        <v>3819.37</v>
      </c>
      <c r="AM3994" s="5">
        <v>31584.44</v>
      </c>
      <c r="AN3994">
        <v>4</v>
      </c>
      <c r="AO3994">
        <v>4</v>
      </c>
      <c r="AP3994" t="str">
        <f t="shared" si="563"/>
        <v>Yes</v>
      </c>
      <c r="AQ3994">
        <v>1</v>
      </c>
      <c r="AR3994" s="5">
        <f t="shared" si="564"/>
        <v>2022583.76</v>
      </c>
      <c r="AS3994" s="5">
        <f t="shared" si="565"/>
        <v>503257.84</v>
      </c>
      <c r="AT3994" t="s">
        <v>59</v>
      </c>
      <c r="AU3994" t="s">
        <v>6194</v>
      </c>
      <c r="AV3994" t="s">
        <v>6195</v>
      </c>
      <c r="AW3994" t="s">
        <v>6183</v>
      </c>
      <c r="AX3994" t="s">
        <v>6184</v>
      </c>
      <c r="AY3994">
        <v>52</v>
      </c>
      <c r="AZ3994">
        <v>0</v>
      </c>
      <c r="BA3994">
        <v>24</v>
      </c>
      <c r="BB3994" t="s">
        <v>6180</v>
      </c>
      <c r="BC3994">
        <v>0</v>
      </c>
      <c r="BD3994">
        <v>0</v>
      </c>
      <c r="BE3994" t="s">
        <v>6169</v>
      </c>
      <c r="BF3994" t="s">
        <v>6170</v>
      </c>
      <c r="BG3994">
        <v>0</v>
      </c>
      <c r="BH3994" t="s">
        <v>6171</v>
      </c>
      <c r="BI3994">
        <v>45</v>
      </c>
      <c r="BJ3994" t="s">
        <v>6172</v>
      </c>
      <c r="BK3994">
        <v>0</v>
      </c>
      <c r="BL3994">
        <v>65</v>
      </c>
      <c r="BM3994" s="3">
        <f t="shared" si="566"/>
        <v>0.81538461538461537</v>
      </c>
    </row>
    <row r="3995" spans="1:65">
      <c r="A3995" t="s">
        <v>4132</v>
      </c>
      <c r="B3995" s="2">
        <v>45900</v>
      </c>
      <c r="C3995" t="s">
        <v>3137</v>
      </c>
      <c r="D3995" t="s">
        <v>3639</v>
      </c>
      <c r="E3995">
        <v>8</v>
      </c>
      <c r="F3995" t="s">
        <v>72</v>
      </c>
      <c r="G3995" t="s">
        <v>62</v>
      </c>
      <c r="H3995" t="s">
        <v>175</v>
      </c>
      <c r="I3995" t="s">
        <v>52</v>
      </c>
      <c r="J3995" t="s">
        <v>53</v>
      </c>
      <c r="K3995" t="s">
        <v>75</v>
      </c>
      <c r="L3995" t="s">
        <v>92</v>
      </c>
      <c r="M3995" t="s">
        <v>56</v>
      </c>
      <c r="N3995" t="s">
        <v>57</v>
      </c>
      <c r="O3995" t="s">
        <v>120</v>
      </c>
      <c r="P3995">
        <v>61</v>
      </c>
      <c r="Q3995">
        <v>61</v>
      </c>
      <c r="R3995">
        <v>60</v>
      </c>
      <c r="S3995">
        <v>1</v>
      </c>
      <c r="T3995">
        <f t="shared" si="558"/>
        <v>59</v>
      </c>
      <c r="U3995">
        <v>59</v>
      </c>
      <c r="V3995">
        <f t="shared" si="559"/>
        <v>0</v>
      </c>
      <c r="W3995" s="3">
        <f t="shared" si="560"/>
        <v>1.6666666666666666E-2</v>
      </c>
      <c r="X3995">
        <v>39</v>
      </c>
      <c r="Y3995" s="4">
        <v>4.9000000000000004</v>
      </c>
      <c r="Z3995" s="4">
        <v>1.6</v>
      </c>
      <c r="AA3995" s="5">
        <v>36084.22</v>
      </c>
      <c r="AB3995" s="5">
        <f t="shared" si="561"/>
        <v>2128968.98</v>
      </c>
      <c r="AC3995" s="5">
        <v>23923.4</v>
      </c>
      <c r="AD3995" s="5">
        <f t="shared" si="562"/>
        <v>1435404</v>
      </c>
      <c r="AE3995" s="5">
        <v>106723.42</v>
      </c>
      <c r="AF3995" s="5">
        <v>26759.96</v>
      </c>
      <c r="AG3995" s="5">
        <v>11288.49</v>
      </c>
      <c r="AH3995" s="5">
        <v>2320</v>
      </c>
      <c r="AI3995" s="5">
        <v>3200</v>
      </c>
      <c r="AJ3995">
        <v>0</v>
      </c>
      <c r="AK3995" s="5">
        <v>0</v>
      </c>
      <c r="AL3995" s="5">
        <v>0</v>
      </c>
      <c r="AM3995" s="5">
        <v>41643.17</v>
      </c>
      <c r="AN3995">
        <v>4</v>
      </c>
      <c r="AO3995">
        <v>5</v>
      </c>
      <c r="AP3995" t="str">
        <f t="shared" si="563"/>
        <v>No</v>
      </c>
      <c r="AQ3995">
        <v>3</v>
      </c>
      <c r="AR3995" s="5">
        <f t="shared" si="564"/>
        <v>1627339.04</v>
      </c>
      <c r="AS3995" s="5">
        <f t="shared" si="565"/>
        <v>501629.94</v>
      </c>
      <c r="AT3995" t="s">
        <v>59</v>
      </c>
      <c r="AU3995" t="s">
        <v>6164</v>
      </c>
      <c r="AV3995" t="s">
        <v>6165</v>
      </c>
      <c r="AW3995" t="s">
        <v>6166</v>
      </c>
      <c r="AX3995" t="s">
        <v>6167</v>
      </c>
      <c r="AY3995">
        <v>63</v>
      </c>
      <c r="AZ3995">
        <v>0</v>
      </c>
      <c r="BA3995">
        <v>0</v>
      </c>
      <c r="BB3995" t="s">
        <v>6168</v>
      </c>
      <c r="BC3995">
        <v>1</v>
      </c>
      <c r="BD3995">
        <v>0</v>
      </c>
      <c r="BE3995" t="s">
        <v>6178</v>
      </c>
      <c r="BF3995" t="s">
        <v>6170</v>
      </c>
      <c r="BG3995">
        <v>0</v>
      </c>
      <c r="BH3995" t="s">
        <v>6171</v>
      </c>
      <c r="BI3995">
        <v>31</v>
      </c>
      <c r="BJ3995" t="s">
        <v>6172</v>
      </c>
      <c r="BK3995">
        <v>0</v>
      </c>
      <c r="BL3995">
        <v>72</v>
      </c>
      <c r="BM3995" s="3">
        <f t="shared" si="566"/>
        <v>0.83333333333333337</v>
      </c>
    </row>
    <row r="3996" spans="1:65">
      <c r="A3996" t="s">
        <v>4133</v>
      </c>
      <c r="B3996" s="2">
        <v>45900</v>
      </c>
      <c r="C3996" t="s">
        <v>3137</v>
      </c>
      <c r="D3996" t="s">
        <v>3639</v>
      </c>
      <c r="E3996">
        <v>8</v>
      </c>
      <c r="F3996" t="s">
        <v>72</v>
      </c>
      <c r="G3996" t="s">
        <v>50</v>
      </c>
      <c r="H3996" t="s">
        <v>179</v>
      </c>
      <c r="I3996" t="s">
        <v>64</v>
      </c>
      <c r="J3996" t="s">
        <v>53</v>
      </c>
      <c r="K3996" t="s">
        <v>66</v>
      </c>
      <c r="L3996" t="s">
        <v>87</v>
      </c>
      <c r="M3996" t="s">
        <v>56</v>
      </c>
      <c r="N3996" t="s">
        <v>76</v>
      </c>
      <c r="O3996" t="s">
        <v>58</v>
      </c>
      <c r="P3996">
        <v>44</v>
      </c>
      <c r="Q3996">
        <v>47</v>
      </c>
      <c r="R3996">
        <v>48</v>
      </c>
      <c r="S3996">
        <v>0</v>
      </c>
      <c r="T3996">
        <f t="shared" si="558"/>
        <v>48</v>
      </c>
      <c r="U3996">
        <v>44</v>
      </c>
      <c r="V3996">
        <f t="shared" si="559"/>
        <v>4</v>
      </c>
      <c r="W3996" s="3">
        <f t="shared" si="560"/>
        <v>0</v>
      </c>
      <c r="X3996">
        <v>31</v>
      </c>
      <c r="Y3996" s="4">
        <v>5.3</v>
      </c>
      <c r="Z3996" s="4">
        <v>2.1</v>
      </c>
      <c r="AA3996" s="5">
        <v>33538.269999999997</v>
      </c>
      <c r="AB3996" s="5">
        <f t="shared" si="561"/>
        <v>1475683.88</v>
      </c>
      <c r="AC3996" s="5">
        <v>24032.48</v>
      </c>
      <c r="AD3996" s="5">
        <f t="shared" si="562"/>
        <v>1153559.04</v>
      </c>
      <c r="AE3996" s="5">
        <v>78969.87</v>
      </c>
      <c r="AF3996" s="5">
        <v>21750.05</v>
      </c>
      <c r="AG3996" s="5">
        <v>10512.44</v>
      </c>
      <c r="AH3996" s="5">
        <v>3045</v>
      </c>
      <c r="AI3996" s="5">
        <v>0</v>
      </c>
      <c r="AJ3996">
        <v>0</v>
      </c>
      <c r="AK3996" s="5">
        <v>0</v>
      </c>
      <c r="AL3996" s="5">
        <v>2651.04</v>
      </c>
      <c r="AM3996" s="5">
        <v>27234.2</v>
      </c>
      <c r="AN3996">
        <v>4</v>
      </c>
      <c r="AO3996">
        <v>3</v>
      </c>
      <c r="AP3996" t="str">
        <f t="shared" si="563"/>
        <v>Yes</v>
      </c>
      <c r="AQ3996">
        <v>0</v>
      </c>
      <c r="AR3996" s="5">
        <f t="shared" si="564"/>
        <v>1297721.6399999999</v>
      </c>
      <c r="AS3996" s="5">
        <f t="shared" si="565"/>
        <v>177962.23999999999</v>
      </c>
      <c r="AT3996" t="s">
        <v>59</v>
      </c>
      <c r="AU3996" t="s">
        <v>6164</v>
      </c>
      <c r="AV3996" t="s">
        <v>6165</v>
      </c>
      <c r="AW3996" t="s">
        <v>6166</v>
      </c>
      <c r="AX3996" t="s">
        <v>6184</v>
      </c>
      <c r="AY3996">
        <v>45</v>
      </c>
      <c r="AZ3996">
        <v>0</v>
      </c>
      <c r="BA3996">
        <v>27</v>
      </c>
      <c r="BB3996" t="s">
        <v>6180</v>
      </c>
      <c r="BC3996">
        <v>0</v>
      </c>
      <c r="BD3996">
        <v>0</v>
      </c>
      <c r="BE3996" t="s">
        <v>6169</v>
      </c>
      <c r="BF3996" t="s">
        <v>6170</v>
      </c>
      <c r="BG3996">
        <v>0</v>
      </c>
      <c r="BH3996" t="s">
        <v>6171</v>
      </c>
      <c r="BI3996">
        <v>57</v>
      </c>
      <c r="BJ3996" t="s">
        <v>6187</v>
      </c>
      <c r="BK3996">
        <v>0</v>
      </c>
      <c r="BL3996">
        <v>71</v>
      </c>
      <c r="BM3996" s="3">
        <f t="shared" si="566"/>
        <v>0.676056338028169</v>
      </c>
    </row>
    <row r="3997" spans="1:65">
      <c r="A3997" t="s">
        <v>4134</v>
      </c>
      <c r="B3997" s="2">
        <v>45900</v>
      </c>
      <c r="C3997" t="s">
        <v>3137</v>
      </c>
      <c r="D3997" t="s">
        <v>3639</v>
      </c>
      <c r="E3997">
        <v>8</v>
      </c>
      <c r="F3997" t="s">
        <v>49</v>
      </c>
      <c r="G3997" t="s">
        <v>79</v>
      </c>
      <c r="H3997" t="s">
        <v>262</v>
      </c>
      <c r="I3997" t="s">
        <v>64</v>
      </c>
      <c r="J3997" t="s">
        <v>53</v>
      </c>
      <c r="K3997" t="s">
        <v>54</v>
      </c>
      <c r="L3997" t="s">
        <v>92</v>
      </c>
      <c r="M3997" t="s">
        <v>68</v>
      </c>
      <c r="N3997" t="s">
        <v>76</v>
      </c>
      <c r="O3997" t="s">
        <v>58</v>
      </c>
      <c r="P3997">
        <v>58</v>
      </c>
      <c r="Q3997">
        <v>59</v>
      </c>
      <c r="R3997">
        <v>58</v>
      </c>
      <c r="S3997">
        <v>2</v>
      </c>
      <c r="T3997">
        <f t="shared" si="558"/>
        <v>56</v>
      </c>
      <c r="U3997">
        <v>56</v>
      </c>
      <c r="V3997">
        <f t="shared" si="559"/>
        <v>0</v>
      </c>
      <c r="W3997" s="3">
        <f t="shared" si="560"/>
        <v>3.4482758620689655E-2</v>
      </c>
      <c r="X3997">
        <v>42</v>
      </c>
      <c r="Y3997" s="4">
        <v>5.7</v>
      </c>
      <c r="Z3997" s="4">
        <v>1.3</v>
      </c>
      <c r="AA3997" s="5">
        <v>39005.089999999997</v>
      </c>
      <c r="AB3997" s="5">
        <f t="shared" si="561"/>
        <v>2184285.04</v>
      </c>
      <c r="AC3997" s="5">
        <v>22752.22</v>
      </c>
      <c r="AD3997" s="5">
        <f t="shared" si="562"/>
        <v>1319628.76</v>
      </c>
      <c r="AE3997" s="5">
        <v>94337.86</v>
      </c>
      <c r="AF3997" s="5">
        <v>27548.880000000001</v>
      </c>
      <c r="AG3997" s="5">
        <v>10740.79</v>
      </c>
      <c r="AH3997" s="5">
        <v>1885</v>
      </c>
      <c r="AI3997" s="5">
        <v>6400</v>
      </c>
      <c r="AJ3997">
        <v>1</v>
      </c>
      <c r="AK3997" s="5">
        <v>8458.84</v>
      </c>
      <c r="AL3997" s="5">
        <v>0</v>
      </c>
      <c r="AM3997" s="5">
        <v>37358.92</v>
      </c>
      <c r="AN3997">
        <v>4</v>
      </c>
      <c r="AO3997">
        <v>3</v>
      </c>
      <c r="AP3997" t="str">
        <f t="shared" si="563"/>
        <v>Yes</v>
      </c>
      <c r="AQ3997">
        <v>1</v>
      </c>
      <c r="AR3997" s="5">
        <f t="shared" si="564"/>
        <v>1506359.05</v>
      </c>
      <c r="AS3997" s="5">
        <f t="shared" si="565"/>
        <v>677925.99</v>
      </c>
      <c r="AT3997" t="s">
        <v>59</v>
      </c>
      <c r="AU3997" t="s">
        <v>6194</v>
      </c>
      <c r="AV3997" t="s">
        <v>6195</v>
      </c>
      <c r="AW3997" t="s">
        <v>6183</v>
      </c>
      <c r="AX3997" t="s">
        <v>6202</v>
      </c>
      <c r="AY3997">
        <v>60</v>
      </c>
      <c r="AZ3997">
        <v>1</v>
      </c>
      <c r="BA3997">
        <v>0</v>
      </c>
      <c r="BB3997" t="s">
        <v>6168</v>
      </c>
      <c r="BC3997">
        <v>0</v>
      </c>
      <c r="BD3997">
        <v>0</v>
      </c>
      <c r="BE3997" t="s">
        <v>6169</v>
      </c>
      <c r="BF3997" t="s">
        <v>6170</v>
      </c>
      <c r="BG3997">
        <v>1</v>
      </c>
      <c r="BH3997" t="s">
        <v>6179</v>
      </c>
      <c r="BI3997">
        <v>29</v>
      </c>
      <c r="BJ3997" t="s">
        <v>6172</v>
      </c>
      <c r="BK3997">
        <v>0</v>
      </c>
      <c r="BL3997">
        <v>75</v>
      </c>
      <c r="BM3997" s="3">
        <f t="shared" si="566"/>
        <v>0.77333333333333332</v>
      </c>
    </row>
    <row r="3998" spans="1:65">
      <c r="A3998" t="s">
        <v>4135</v>
      </c>
      <c r="B3998" s="2">
        <v>45900</v>
      </c>
      <c r="C3998" t="s">
        <v>3137</v>
      </c>
      <c r="D3998" t="s">
        <v>3639</v>
      </c>
      <c r="E3998">
        <v>8</v>
      </c>
      <c r="F3998" t="s">
        <v>61</v>
      </c>
      <c r="G3998" t="s">
        <v>79</v>
      </c>
      <c r="H3998" t="s">
        <v>98</v>
      </c>
      <c r="I3998" t="s">
        <v>52</v>
      </c>
      <c r="J3998" t="s">
        <v>65</v>
      </c>
      <c r="K3998" t="s">
        <v>66</v>
      </c>
      <c r="L3998" t="s">
        <v>87</v>
      </c>
      <c r="M3998" t="s">
        <v>56</v>
      </c>
      <c r="N3998" t="s">
        <v>69</v>
      </c>
      <c r="O3998" t="s">
        <v>58</v>
      </c>
      <c r="P3998">
        <v>48</v>
      </c>
      <c r="Q3998">
        <v>49</v>
      </c>
      <c r="R3998">
        <v>48</v>
      </c>
      <c r="S3998">
        <v>1</v>
      </c>
      <c r="T3998">
        <f t="shared" si="558"/>
        <v>47</v>
      </c>
      <c r="U3998">
        <v>47</v>
      </c>
      <c r="V3998">
        <f t="shared" si="559"/>
        <v>0</v>
      </c>
      <c r="W3998" s="3">
        <f t="shared" si="560"/>
        <v>2.0833333333333332E-2</v>
      </c>
      <c r="X3998">
        <v>38</v>
      </c>
      <c r="Y3998" s="4">
        <v>4.0999999999999996</v>
      </c>
      <c r="Z3998" s="4">
        <v>1.4</v>
      </c>
      <c r="AA3998" s="5">
        <v>48656.83</v>
      </c>
      <c r="AB3998" s="5">
        <f t="shared" si="561"/>
        <v>2286871.0099999998</v>
      </c>
      <c r="AC3998" s="5">
        <v>35724.879999999997</v>
      </c>
      <c r="AD3998" s="5">
        <f t="shared" si="562"/>
        <v>1714794.24</v>
      </c>
      <c r="AE3998" s="5">
        <v>111615.45</v>
      </c>
      <c r="AF3998" s="5">
        <v>29358.84</v>
      </c>
      <c r="AG3998" s="5">
        <v>11540.69</v>
      </c>
      <c r="AH3998" s="5">
        <v>2030</v>
      </c>
      <c r="AI3998" s="5">
        <v>4600</v>
      </c>
      <c r="AJ3998">
        <v>0</v>
      </c>
      <c r="AK3998" s="5">
        <v>0</v>
      </c>
      <c r="AL3998" s="5">
        <v>0</v>
      </c>
      <c r="AM3998" s="5">
        <v>32432.21</v>
      </c>
      <c r="AN3998">
        <v>4</v>
      </c>
      <c r="AO3998">
        <v>5</v>
      </c>
      <c r="AP3998" t="str">
        <f t="shared" si="563"/>
        <v>No</v>
      </c>
      <c r="AQ3998">
        <v>2</v>
      </c>
      <c r="AR3998" s="5">
        <f t="shared" si="564"/>
        <v>1906371.43</v>
      </c>
      <c r="AS3998" s="5">
        <f t="shared" si="565"/>
        <v>380499.58</v>
      </c>
      <c r="AT3998" t="s">
        <v>59</v>
      </c>
      <c r="AU3998" t="s">
        <v>6164</v>
      </c>
      <c r="AV3998" t="s">
        <v>6165</v>
      </c>
      <c r="AW3998" t="s">
        <v>6166</v>
      </c>
      <c r="AX3998" t="s">
        <v>6167</v>
      </c>
      <c r="AY3998">
        <v>49</v>
      </c>
      <c r="AZ3998">
        <v>0</v>
      </c>
      <c r="BA3998">
        <v>0</v>
      </c>
      <c r="BB3998" t="s">
        <v>6168</v>
      </c>
      <c r="BC3998">
        <v>0</v>
      </c>
      <c r="BD3998">
        <v>1</v>
      </c>
      <c r="BE3998" t="s">
        <v>6188</v>
      </c>
      <c r="BF3998" t="s">
        <v>6170</v>
      </c>
      <c r="BG3998">
        <v>1</v>
      </c>
      <c r="BH3998" t="s">
        <v>6186</v>
      </c>
      <c r="BI3998">
        <v>53</v>
      </c>
      <c r="BJ3998" t="s">
        <v>6187</v>
      </c>
      <c r="BK3998">
        <v>0</v>
      </c>
      <c r="BL3998">
        <v>58</v>
      </c>
      <c r="BM3998" s="3">
        <f t="shared" si="566"/>
        <v>0.82758620689655171</v>
      </c>
    </row>
    <row r="3999" spans="1:65">
      <c r="A3999" t="s">
        <v>4136</v>
      </c>
      <c r="B3999" s="2">
        <v>45900</v>
      </c>
      <c r="C3999" t="s">
        <v>3137</v>
      </c>
      <c r="D3999" t="s">
        <v>3639</v>
      </c>
      <c r="E3999">
        <v>8</v>
      </c>
      <c r="F3999" t="s">
        <v>49</v>
      </c>
      <c r="G3999" t="s">
        <v>62</v>
      </c>
      <c r="H3999" t="s">
        <v>125</v>
      </c>
      <c r="I3999" t="s">
        <v>52</v>
      </c>
      <c r="J3999" t="s">
        <v>65</v>
      </c>
      <c r="K3999" t="s">
        <v>75</v>
      </c>
      <c r="L3999" t="s">
        <v>55</v>
      </c>
      <c r="M3999" t="s">
        <v>56</v>
      </c>
      <c r="N3999" t="s">
        <v>69</v>
      </c>
      <c r="O3999" t="s">
        <v>82</v>
      </c>
      <c r="P3999">
        <v>40</v>
      </c>
      <c r="Q3999">
        <v>42</v>
      </c>
      <c r="R3999">
        <v>42</v>
      </c>
      <c r="S3999">
        <v>1</v>
      </c>
      <c r="T3999">
        <f t="shared" si="558"/>
        <v>41</v>
      </c>
      <c r="U3999">
        <v>39</v>
      </c>
      <c r="V3999">
        <f t="shared" si="559"/>
        <v>2</v>
      </c>
      <c r="W3999" s="3">
        <f t="shared" si="560"/>
        <v>2.3809523809523808E-2</v>
      </c>
      <c r="X3999">
        <v>30</v>
      </c>
      <c r="Y3999" s="4">
        <v>8.8000000000000007</v>
      </c>
      <c r="Z3999" s="4">
        <v>2.4</v>
      </c>
      <c r="AA3999" s="5">
        <v>51656.3</v>
      </c>
      <c r="AB3999" s="5">
        <f t="shared" si="561"/>
        <v>2014595.7</v>
      </c>
      <c r="AC3999" s="5">
        <v>34672.199999999997</v>
      </c>
      <c r="AD3999" s="5">
        <f t="shared" si="562"/>
        <v>1456232.4</v>
      </c>
      <c r="AE3999" s="5">
        <v>96881.08</v>
      </c>
      <c r="AF3999" s="5">
        <v>27221.85</v>
      </c>
      <c r="AG3999" s="5">
        <v>10131.959999999999</v>
      </c>
      <c r="AH3999" s="5">
        <v>3480</v>
      </c>
      <c r="AI3999" s="5">
        <v>4600</v>
      </c>
      <c r="AJ3999">
        <v>0</v>
      </c>
      <c r="AK3999" s="5">
        <v>0</v>
      </c>
      <c r="AL3999" s="5">
        <v>1949.04</v>
      </c>
      <c r="AM3999" s="5">
        <v>24296.639999999999</v>
      </c>
      <c r="AN3999">
        <v>4</v>
      </c>
      <c r="AO3999">
        <v>4</v>
      </c>
      <c r="AP3999" t="str">
        <f t="shared" si="563"/>
        <v>Yes</v>
      </c>
      <c r="AQ3999">
        <v>1</v>
      </c>
      <c r="AR3999" s="5">
        <f t="shared" si="564"/>
        <v>1624792.97</v>
      </c>
      <c r="AS3999" s="5">
        <f t="shared" si="565"/>
        <v>389802.73</v>
      </c>
      <c r="AT3999" t="s">
        <v>59</v>
      </c>
      <c r="AU3999" t="s">
        <v>6164</v>
      </c>
      <c r="AV3999" t="s">
        <v>6165</v>
      </c>
      <c r="AW3999" t="s">
        <v>6166</v>
      </c>
      <c r="AX3999" t="s">
        <v>6177</v>
      </c>
      <c r="AY3999">
        <v>40</v>
      </c>
      <c r="AZ3999">
        <v>0</v>
      </c>
      <c r="BA3999">
        <v>16</v>
      </c>
      <c r="BB3999" t="s">
        <v>6180</v>
      </c>
      <c r="BC3999">
        <v>0</v>
      </c>
      <c r="BD3999">
        <v>0</v>
      </c>
      <c r="BE3999" t="s">
        <v>6169</v>
      </c>
      <c r="BF3999" t="s">
        <v>6170</v>
      </c>
      <c r="BG3999">
        <v>1</v>
      </c>
      <c r="BH3999" t="s">
        <v>6186</v>
      </c>
      <c r="BI3999">
        <v>29</v>
      </c>
      <c r="BJ3999" t="s">
        <v>6172</v>
      </c>
      <c r="BK3999">
        <v>0</v>
      </c>
      <c r="BL3999">
        <v>65</v>
      </c>
      <c r="BM3999" s="3">
        <f t="shared" si="566"/>
        <v>0.64615384615384619</v>
      </c>
    </row>
    <row r="4000" spans="1:65">
      <c r="A4000" t="s">
        <v>4137</v>
      </c>
      <c r="B4000" s="2">
        <v>45900</v>
      </c>
      <c r="C4000" t="s">
        <v>3137</v>
      </c>
      <c r="D4000" t="s">
        <v>3639</v>
      </c>
      <c r="E4000">
        <v>8</v>
      </c>
      <c r="F4000" t="s">
        <v>78</v>
      </c>
      <c r="G4000" t="s">
        <v>50</v>
      </c>
      <c r="H4000" t="s">
        <v>181</v>
      </c>
      <c r="I4000" t="s">
        <v>52</v>
      </c>
      <c r="J4000" t="s">
        <v>65</v>
      </c>
      <c r="K4000" t="s">
        <v>75</v>
      </c>
      <c r="L4000" t="s">
        <v>87</v>
      </c>
      <c r="M4000" t="s">
        <v>56</v>
      </c>
      <c r="N4000" t="s">
        <v>109</v>
      </c>
      <c r="O4000" t="s">
        <v>70</v>
      </c>
      <c r="P4000">
        <v>42</v>
      </c>
      <c r="Q4000">
        <v>42</v>
      </c>
      <c r="R4000">
        <v>40</v>
      </c>
      <c r="S4000">
        <v>1</v>
      </c>
      <c r="T4000">
        <f t="shared" si="558"/>
        <v>39</v>
      </c>
      <c r="U4000">
        <v>39</v>
      </c>
      <c r="V4000">
        <f t="shared" si="559"/>
        <v>0</v>
      </c>
      <c r="W4000" s="3">
        <f t="shared" si="560"/>
        <v>2.5000000000000001E-2</v>
      </c>
      <c r="X4000">
        <v>41</v>
      </c>
      <c r="Y4000" s="4">
        <v>2.1</v>
      </c>
      <c r="Z4000" s="4">
        <v>1</v>
      </c>
      <c r="AA4000" s="5">
        <v>52401.65</v>
      </c>
      <c r="AB4000" s="5">
        <f t="shared" si="561"/>
        <v>2043664.35</v>
      </c>
      <c r="AC4000" s="5">
        <v>35721.19</v>
      </c>
      <c r="AD4000" s="5">
        <f t="shared" si="562"/>
        <v>1428847.6</v>
      </c>
      <c r="AE4000" s="5">
        <v>92973.41</v>
      </c>
      <c r="AF4000" s="5">
        <v>28119.31</v>
      </c>
      <c r="AG4000" s="5">
        <v>10064.379999999999</v>
      </c>
      <c r="AH4000" s="5">
        <v>1450</v>
      </c>
      <c r="AI4000" s="5">
        <v>4600</v>
      </c>
      <c r="AJ4000">
        <v>0</v>
      </c>
      <c r="AK4000" s="5">
        <v>0</v>
      </c>
      <c r="AL4000" s="5">
        <v>0</v>
      </c>
      <c r="AM4000" s="5">
        <v>63932.37</v>
      </c>
      <c r="AN4000">
        <v>8</v>
      </c>
      <c r="AO4000">
        <v>10</v>
      </c>
      <c r="AP4000" t="str">
        <f t="shared" si="563"/>
        <v>No</v>
      </c>
      <c r="AQ4000">
        <v>2</v>
      </c>
      <c r="AR4000" s="5">
        <f t="shared" si="564"/>
        <v>1629987.07</v>
      </c>
      <c r="AS4000" s="5">
        <f t="shared" si="565"/>
        <v>413677.28</v>
      </c>
      <c r="AT4000" t="s">
        <v>59</v>
      </c>
      <c r="AU4000" t="s">
        <v>6164</v>
      </c>
      <c r="AV4000" t="s">
        <v>6165</v>
      </c>
      <c r="AW4000" t="s">
        <v>6166</v>
      </c>
      <c r="AX4000" t="s">
        <v>6167</v>
      </c>
      <c r="AY4000">
        <v>46</v>
      </c>
      <c r="AZ4000">
        <v>3</v>
      </c>
      <c r="BA4000">
        <v>0</v>
      </c>
      <c r="BB4000" t="s">
        <v>6168</v>
      </c>
      <c r="BC4000">
        <v>2</v>
      </c>
      <c r="BD4000">
        <v>0</v>
      </c>
      <c r="BE4000" t="s">
        <v>6178</v>
      </c>
      <c r="BF4000" t="s">
        <v>6170</v>
      </c>
      <c r="BG4000">
        <v>1</v>
      </c>
      <c r="BH4000" t="s">
        <v>6179</v>
      </c>
      <c r="BI4000">
        <v>43</v>
      </c>
      <c r="BJ4000" t="s">
        <v>6172</v>
      </c>
      <c r="BK4000">
        <v>0</v>
      </c>
      <c r="BL4000">
        <v>59</v>
      </c>
      <c r="BM4000" s="3">
        <f t="shared" si="566"/>
        <v>0.67796610169491522</v>
      </c>
    </row>
    <row r="4001" spans="1:65">
      <c r="A4001" t="s">
        <v>4138</v>
      </c>
      <c r="B4001" s="2">
        <v>45900</v>
      </c>
      <c r="C4001" t="s">
        <v>3137</v>
      </c>
      <c r="D4001" t="s">
        <v>3639</v>
      </c>
      <c r="E4001">
        <v>8</v>
      </c>
      <c r="F4001" t="s">
        <v>78</v>
      </c>
      <c r="G4001" t="s">
        <v>62</v>
      </c>
      <c r="H4001" t="s">
        <v>91</v>
      </c>
      <c r="I4001" t="s">
        <v>74</v>
      </c>
      <c r="J4001" t="s">
        <v>65</v>
      </c>
      <c r="K4001" t="s">
        <v>66</v>
      </c>
      <c r="L4001" t="s">
        <v>67</v>
      </c>
      <c r="M4001" t="s">
        <v>68</v>
      </c>
      <c r="N4001" t="s">
        <v>69</v>
      </c>
      <c r="O4001" t="s">
        <v>58</v>
      </c>
      <c r="P4001">
        <v>49</v>
      </c>
      <c r="Q4001">
        <v>50</v>
      </c>
      <c r="R4001">
        <v>48</v>
      </c>
      <c r="S4001">
        <v>3</v>
      </c>
      <c r="T4001">
        <f t="shared" si="558"/>
        <v>45</v>
      </c>
      <c r="U4001">
        <v>45</v>
      </c>
      <c r="V4001">
        <f t="shared" si="559"/>
        <v>0</v>
      </c>
      <c r="W4001" s="3">
        <f t="shared" si="560"/>
        <v>6.25E-2</v>
      </c>
      <c r="X4001">
        <v>39</v>
      </c>
      <c r="Y4001" s="4">
        <v>4.5</v>
      </c>
      <c r="Z4001" s="4">
        <v>1.2</v>
      </c>
      <c r="AA4001" s="5">
        <v>49460.08</v>
      </c>
      <c r="AB4001" s="5">
        <f t="shared" si="561"/>
        <v>2225703.6</v>
      </c>
      <c r="AC4001" s="5">
        <v>32399.55</v>
      </c>
      <c r="AD4001" s="5">
        <f t="shared" si="562"/>
        <v>1555178.4</v>
      </c>
      <c r="AE4001" s="5">
        <v>105258.69</v>
      </c>
      <c r="AF4001" s="5">
        <v>32702.81</v>
      </c>
      <c r="AG4001" s="5">
        <v>11602.24</v>
      </c>
      <c r="AH4001" s="5">
        <v>1740</v>
      </c>
      <c r="AI4001" s="5">
        <v>16370.76</v>
      </c>
      <c r="AJ4001">
        <v>1</v>
      </c>
      <c r="AK4001" s="5">
        <v>13424.01</v>
      </c>
      <c r="AL4001" s="5">
        <v>0</v>
      </c>
      <c r="AM4001" s="5">
        <v>31668.91</v>
      </c>
      <c r="AN4001">
        <v>4</v>
      </c>
      <c r="AO4001">
        <v>5</v>
      </c>
      <c r="AP4001" t="str">
        <f t="shared" si="563"/>
        <v>No</v>
      </c>
      <c r="AQ4001">
        <v>2</v>
      </c>
      <c r="AR4001" s="5">
        <f t="shared" si="564"/>
        <v>1767945.82</v>
      </c>
      <c r="AS4001" s="5">
        <f t="shared" si="565"/>
        <v>457757.78</v>
      </c>
      <c r="AT4001" t="s">
        <v>116</v>
      </c>
      <c r="AU4001" t="s">
        <v>6199</v>
      </c>
      <c r="AV4001" t="s">
        <v>6200</v>
      </c>
      <c r="AW4001" t="s">
        <v>6175</v>
      </c>
      <c r="AX4001" t="s">
        <v>6167</v>
      </c>
      <c r="AY4001">
        <v>53</v>
      </c>
      <c r="AZ4001">
        <v>2</v>
      </c>
      <c r="BA4001">
        <v>0</v>
      </c>
      <c r="BB4001" t="s">
        <v>6168</v>
      </c>
      <c r="BC4001">
        <v>0</v>
      </c>
      <c r="BD4001">
        <v>1</v>
      </c>
      <c r="BE4001" t="s">
        <v>6188</v>
      </c>
      <c r="BF4001" t="s">
        <v>6210</v>
      </c>
      <c r="BG4001">
        <v>1</v>
      </c>
      <c r="BH4001" t="s">
        <v>6186</v>
      </c>
      <c r="BI4001">
        <v>41</v>
      </c>
      <c r="BJ4001" t="s">
        <v>6172</v>
      </c>
      <c r="BK4001">
        <v>0</v>
      </c>
      <c r="BL4001">
        <v>63</v>
      </c>
      <c r="BM4001" s="3">
        <f t="shared" si="566"/>
        <v>0.76190476190476186</v>
      </c>
    </row>
    <row r="4002" spans="1:65">
      <c r="A4002" t="s">
        <v>4139</v>
      </c>
      <c r="B4002" s="2">
        <v>45901</v>
      </c>
      <c r="C4002" t="s">
        <v>3137</v>
      </c>
      <c r="D4002" t="s">
        <v>4140</v>
      </c>
      <c r="E4002">
        <v>9</v>
      </c>
      <c r="F4002" t="s">
        <v>78</v>
      </c>
      <c r="G4002" t="s">
        <v>50</v>
      </c>
      <c r="H4002" t="s">
        <v>185</v>
      </c>
      <c r="I4002" t="s">
        <v>64</v>
      </c>
      <c r="J4002" t="s">
        <v>53</v>
      </c>
      <c r="K4002" t="s">
        <v>75</v>
      </c>
      <c r="L4002" t="s">
        <v>87</v>
      </c>
      <c r="M4002" t="s">
        <v>56</v>
      </c>
      <c r="N4002" t="s">
        <v>69</v>
      </c>
      <c r="O4002" t="s">
        <v>70</v>
      </c>
      <c r="P4002">
        <v>66</v>
      </c>
      <c r="Q4002">
        <v>69</v>
      </c>
      <c r="R4002">
        <v>64</v>
      </c>
      <c r="S4002">
        <v>2</v>
      </c>
      <c r="T4002">
        <f t="shared" si="558"/>
        <v>62</v>
      </c>
      <c r="U4002">
        <v>62</v>
      </c>
      <c r="V4002">
        <f t="shared" si="559"/>
        <v>0</v>
      </c>
      <c r="W4002" s="3">
        <f t="shared" si="560"/>
        <v>3.125E-2</v>
      </c>
      <c r="X4002">
        <v>31</v>
      </c>
      <c r="Y4002" s="4">
        <v>5.3</v>
      </c>
      <c r="Z4002" s="4">
        <v>1.6</v>
      </c>
      <c r="AA4002" s="5">
        <v>35607.89</v>
      </c>
      <c r="AB4002" s="5">
        <f t="shared" si="561"/>
        <v>2207689.1800000002</v>
      </c>
      <c r="AC4002" s="5">
        <v>24253.56</v>
      </c>
      <c r="AD4002" s="5">
        <f t="shared" si="562"/>
        <v>1552227.84</v>
      </c>
      <c r="AE4002" s="5">
        <v>104783.72</v>
      </c>
      <c r="AF4002" s="5">
        <v>31843.34</v>
      </c>
      <c r="AG4002" s="5">
        <v>10129.92</v>
      </c>
      <c r="AH4002" s="5">
        <v>2320</v>
      </c>
      <c r="AI4002" s="5">
        <v>6400</v>
      </c>
      <c r="AJ4002">
        <v>0</v>
      </c>
      <c r="AK4002" s="5">
        <v>0</v>
      </c>
      <c r="AL4002" s="5">
        <v>0</v>
      </c>
      <c r="AM4002" s="5">
        <v>41388.370000000003</v>
      </c>
      <c r="AN4002">
        <v>4</v>
      </c>
      <c r="AO4002">
        <v>4</v>
      </c>
      <c r="AP4002" t="str">
        <f t="shared" si="563"/>
        <v>Yes</v>
      </c>
      <c r="AQ4002">
        <v>1</v>
      </c>
      <c r="AR4002" s="5">
        <f t="shared" si="564"/>
        <v>1749093.19</v>
      </c>
      <c r="AS4002" s="5">
        <f t="shared" si="565"/>
        <v>458595.99</v>
      </c>
      <c r="AT4002" t="s">
        <v>59</v>
      </c>
      <c r="AU4002" t="s">
        <v>6164</v>
      </c>
      <c r="AV4002" t="s">
        <v>6165</v>
      </c>
      <c r="AW4002" t="s">
        <v>6166</v>
      </c>
      <c r="AX4002" t="s">
        <v>6167</v>
      </c>
      <c r="AY4002">
        <v>67</v>
      </c>
      <c r="AZ4002">
        <v>0</v>
      </c>
      <c r="BA4002">
        <v>0</v>
      </c>
      <c r="BB4002" t="s">
        <v>6168</v>
      </c>
      <c r="BC4002">
        <v>0</v>
      </c>
      <c r="BD4002">
        <v>0</v>
      </c>
      <c r="BE4002" t="s">
        <v>6169</v>
      </c>
      <c r="BF4002" t="s">
        <v>6170</v>
      </c>
      <c r="BG4002">
        <v>0</v>
      </c>
      <c r="BH4002" t="s">
        <v>6171</v>
      </c>
      <c r="BI4002">
        <v>32</v>
      </c>
      <c r="BJ4002" t="s">
        <v>6172</v>
      </c>
      <c r="BK4002">
        <v>0</v>
      </c>
      <c r="BL4002">
        <v>72</v>
      </c>
      <c r="BM4002" s="3">
        <f t="shared" si="566"/>
        <v>0.88888888888888884</v>
      </c>
    </row>
    <row r="4003" spans="1:65">
      <c r="A4003" t="s">
        <v>4141</v>
      </c>
      <c r="B4003" s="2">
        <v>45901</v>
      </c>
      <c r="C4003" t="s">
        <v>3137</v>
      </c>
      <c r="D4003" t="s">
        <v>4140</v>
      </c>
      <c r="E4003">
        <v>9</v>
      </c>
      <c r="F4003" t="s">
        <v>61</v>
      </c>
      <c r="G4003" t="s">
        <v>50</v>
      </c>
      <c r="H4003" t="s">
        <v>157</v>
      </c>
      <c r="I4003" t="s">
        <v>74</v>
      </c>
      <c r="J4003" t="s">
        <v>53</v>
      </c>
      <c r="K4003" t="s">
        <v>54</v>
      </c>
      <c r="L4003" t="s">
        <v>67</v>
      </c>
      <c r="M4003" t="s">
        <v>56</v>
      </c>
      <c r="N4003" t="s">
        <v>69</v>
      </c>
      <c r="O4003" t="s">
        <v>120</v>
      </c>
      <c r="P4003">
        <v>71</v>
      </c>
      <c r="Q4003">
        <v>75</v>
      </c>
      <c r="R4003">
        <v>73</v>
      </c>
      <c r="S4003">
        <v>2</v>
      </c>
      <c r="T4003">
        <f t="shared" si="558"/>
        <v>71</v>
      </c>
      <c r="U4003">
        <v>69</v>
      </c>
      <c r="V4003">
        <f t="shared" si="559"/>
        <v>2</v>
      </c>
      <c r="W4003" s="3">
        <f t="shared" si="560"/>
        <v>2.7397260273972601E-2</v>
      </c>
      <c r="X4003">
        <v>22</v>
      </c>
      <c r="Y4003" s="4">
        <v>7.4</v>
      </c>
      <c r="Z4003" s="4">
        <v>2</v>
      </c>
      <c r="AA4003" s="5">
        <v>38509.11</v>
      </c>
      <c r="AB4003" s="5">
        <f t="shared" si="561"/>
        <v>2657128.59</v>
      </c>
      <c r="AC4003" s="5">
        <v>22930.03</v>
      </c>
      <c r="AD4003" s="5">
        <f t="shared" si="562"/>
        <v>1673892.19</v>
      </c>
      <c r="AE4003" s="5">
        <v>122380</v>
      </c>
      <c r="AF4003" s="5">
        <v>32592.03</v>
      </c>
      <c r="AG4003" s="5">
        <v>8897.57</v>
      </c>
      <c r="AH4003" s="5">
        <v>2900</v>
      </c>
      <c r="AI4003" s="5">
        <v>6400</v>
      </c>
      <c r="AJ4003">
        <v>0</v>
      </c>
      <c r="AK4003" s="5">
        <v>0</v>
      </c>
      <c r="AL4003" s="5">
        <v>1358.97</v>
      </c>
      <c r="AM4003" s="5">
        <v>47096.66</v>
      </c>
      <c r="AN4003">
        <v>4</v>
      </c>
      <c r="AO4003">
        <v>3</v>
      </c>
      <c r="AP4003" t="str">
        <f t="shared" si="563"/>
        <v>Yes</v>
      </c>
      <c r="AQ4003">
        <v>1</v>
      </c>
      <c r="AR4003" s="5">
        <f t="shared" si="564"/>
        <v>1895517.42</v>
      </c>
      <c r="AS4003" s="5">
        <f t="shared" si="565"/>
        <v>761611.17</v>
      </c>
      <c r="AT4003" t="s">
        <v>59</v>
      </c>
      <c r="AU4003" t="s">
        <v>6164</v>
      </c>
      <c r="AV4003" t="s">
        <v>6165</v>
      </c>
      <c r="AW4003" t="s">
        <v>6166</v>
      </c>
      <c r="AX4003" t="s">
        <v>6167</v>
      </c>
      <c r="AY4003">
        <v>74</v>
      </c>
      <c r="AZ4003">
        <v>0</v>
      </c>
      <c r="BA4003">
        <v>22</v>
      </c>
      <c r="BB4003" t="s">
        <v>6198</v>
      </c>
      <c r="BC4003">
        <v>0</v>
      </c>
      <c r="BD4003">
        <v>0</v>
      </c>
      <c r="BE4003" t="s">
        <v>6169</v>
      </c>
      <c r="BF4003" t="s">
        <v>6170</v>
      </c>
      <c r="BG4003">
        <v>1</v>
      </c>
      <c r="BH4003" t="s">
        <v>6186</v>
      </c>
      <c r="BI4003">
        <v>53</v>
      </c>
      <c r="BJ4003" t="s">
        <v>6187</v>
      </c>
      <c r="BK4003">
        <v>0</v>
      </c>
      <c r="BL4003">
        <v>81</v>
      </c>
      <c r="BM4003" s="3">
        <f t="shared" si="566"/>
        <v>0.90123456790123457</v>
      </c>
    </row>
    <row r="4004" spans="1:65">
      <c r="A4004" t="s">
        <v>4142</v>
      </c>
      <c r="B4004" s="2">
        <v>45901</v>
      </c>
      <c r="C4004" t="s">
        <v>3137</v>
      </c>
      <c r="D4004" t="s">
        <v>4140</v>
      </c>
      <c r="E4004">
        <v>9</v>
      </c>
      <c r="F4004" t="s">
        <v>61</v>
      </c>
      <c r="G4004" t="s">
        <v>62</v>
      </c>
      <c r="H4004" t="s">
        <v>63</v>
      </c>
      <c r="I4004" t="s">
        <v>52</v>
      </c>
      <c r="J4004" t="s">
        <v>53</v>
      </c>
      <c r="K4004" t="s">
        <v>66</v>
      </c>
      <c r="L4004" t="s">
        <v>55</v>
      </c>
      <c r="M4004" t="s">
        <v>68</v>
      </c>
      <c r="N4004" t="s">
        <v>57</v>
      </c>
      <c r="O4004" t="s">
        <v>120</v>
      </c>
      <c r="P4004">
        <v>58</v>
      </c>
      <c r="Q4004">
        <v>60</v>
      </c>
      <c r="R4004">
        <v>59</v>
      </c>
      <c r="S4004">
        <v>2</v>
      </c>
      <c r="T4004">
        <f t="shared" si="558"/>
        <v>57</v>
      </c>
      <c r="U4004">
        <v>57</v>
      </c>
      <c r="V4004">
        <f t="shared" si="559"/>
        <v>0</v>
      </c>
      <c r="W4004" s="3">
        <f t="shared" si="560"/>
        <v>3.3898305084745763E-2</v>
      </c>
      <c r="X4004">
        <v>31</v>
      </c>
      <c r="Y4004" s="4">
        <v>4.9000000000000004</v>
      </c>
      <c r="Z4004" s="4">
        <v>2</v>
      </c>
      <c r="AA4004" s="5">
        <v>33893.89</v>
      </c>
      <c r="AB4004" s="5">
        <f t="shared" si="561"/>
        <v>1931951.73</v>
      </c>
      <c r="AC4004" s="5">
        <v>22389.71</v>
      </c>
      <c r="AD4004" s="5">
        <f t="shared" si="562"/>
        <v>1320992.8899999999</v>
      </c>
      <c r="AE4004" s="5">
        <v>106116.5</v>
      </c>
      <c r="AF4004" s="5">
        <v>26498.1</v>
      </c>
      <c r="AG4004" s="5">
        <v>9628.2900000000009</v>
      </c>
      <c r="AH4004" s="5">
        <v>2900</v>
      </c>
      <c r="AI4004" s="5">
        <v>6400</v>
      </c>
      <c r="AJ4004">
        <v>1</v>
      </c>
      <c r="AK4004" s="5">
        <v>8570.41</v>
      </c>
      <c r="AL4004" s="5">
        <v>0</v>
      </c>
      <c r="AM4004" s="5">
        <v>36641.78</v>
      </c>
      <c r="AN4004">
        <v>4</v>
      </c>
      <c r="AO4004">
        <v>2</v>
      </c>
      <c r="AP4004" t="str">
        <f t="shared" si="563"/>
        <v>Yes</v>
      </c>
      <c r="AQ4004">
        <v>2</v>
      </c>
      <c r="AR4004" s="5">
        <f t="shared" si="564"/>
        <v>1517747.97</v>
      </c>
      <c r="AS4004" s="5">
        <f t="shared" si="565"/>
        <v>414203.76</v>
      </c>
      <c r="AT4004" t="s">
        <v>116</v>
      </c>
      <c r="AU4004" t="s">
        <v>6194</v>
      </c>
      <c r="AV4004" t="s">
        <v>6195</v>
      </c>
      <c r="AW4004" t="s">
        <v>6183</v>
      </c>
      <c r="AX4004" t="s">
        <v>6167</v>
      </c>
      <c r="AY4004">
        <v>61</v>
      </c>
      <c r="AZ4004">
        <v>0</v>
      </c>
      <c r="BA4004">
        <v>0</v>
      </c>
      <c r="BB4004" t="s">
        <v>6168</v>
      </c>
      <c r="BC4004">
        <v>0</v>
      </c>
      <c r="BD4004">
        <v>0</v>
      </c>
      <c r="BE4004" t="s">
        <v>6169</v>
      </c>
      <c r="BF4004" t="s">
        <v>6170</v>
      </c>
      <c r="BG4004">
        <v>1</v>
      </c>
      <c r="BH4004" t="s">
        <v>6179</v>
      </c>
      <c r="BI4004">
        <v>20</v>
      </c>
      <c r="BJ4004" t="s">
        <v>6172</v>
      </c>
      <c r="BK4004">
        <v>0</v>
      </c>
      <c r="BL4004">
        <v>77</v>
      </c>
      <c r="BM4004" s="3">
        <f t="shared" si="566"/>
        <v>0.76623376623376627</v>
      </c>
    </row>
    <row r="4005" spans="1:65">
      <c r="A4005" t="s">
        <v>4143</v>
      </c>
      <c r="B4005" s="2">
        <v>45901</v>
      </c>
      <c r="C4005" t="s">
        <v>3137</v>
      </c>
      <c r="D4005" t="s">
        <v>4140</v>
      </c>
      <c r="E4005">
        <v>9</v>
      </c>
      <c r="F4005" t="s">
        <v>72</v>
      </c>
      <c r="G4005" t="s">
        <v>62</v>
      </c>
      <c r="H4005" t="s">
        <v>150</v>
      </c>
      <c r="I4005" t="s">
        <v>64</v>
      </c>
      <c r="J4005" t="s">
        <v>53</v>
      </c>
      <c r="K4005" t="s">
        <v>75</v>
      </c>
      <c r="L4005" t="s">
        <v>92</v>
      </c>
      <c r="M4005" t="s">
        <v>68</v>
      </c>
      <c r="N4005" t="s">
        <v>76</v>
      </c>
      <c r="O4005" t="s">
        <v>70</v>
      </c>
      <c r="P4005">
        <v>57</v>
      </c>
      <c r="Q4005">
        <v>61</v>
      </c>
      <c r="R4005">
        <v>64</v>
      </c>
      <c r="S4005">
        <v>1</v>
      </c>
      <c r="T4005">
        <f t="shared" si="558"/>
        <v>63</v>
      </c>
      <c r="U4005">
        <v>55</v>
      </c>
      <c r="V4005">
        <f t="shared" si="559"/>
        <v>8</v>
      </c>
      <c r="W4005" s="3">
        <f t="shared" si="560"/>
        <v>1.5625E-2</v>
      </c>
      <c r="X4005">
        <v>15</v>
      </c>
      <c r="Y4005" s="4">
        <v>4.4000000000000004</v>
      </c>
      <c r="Z4005" s="4">
        <v>2.2000000000000002</v>
      </c>
      <c r="AA4005" s="5">
        <v>35544.120000000003</v>
      </c>
      <c r="AB4005" s="5">
        <f t="shared" si="561"/>
        <v>1954926.6</v>
      </c>
      <c r="AC4005" s="5">
        <v>22846.62</v>
      </c>
      <c r="AD4005" s="5">
        <f t="shared" si="562"/>
        <v>1462183.68</v>
      </c>
      <c r="AE4005" s="5">
        <v>106447.69</v>
      </c>
      <c r="AF4005" s="5">
        <v>28296.41</v>
      </c>
      <c r="AG4005" s="5">
        <v>8088.57</v>
      </c>
      <c r="AH4005" s="5">
        <v>3190</v>
      </c>
      <c r="AI4005" s="5">
        <v>3200</v>
      </c>
      <c r="AJ4005">
        <v>1</v>
      </c>
      <c r="AK4005" s="5">
        <v>8781.2199999999993</v>
      </c>
      <c r="AL4005" s="5">
        <v>5123.49</v>
      </c>
      <c r="AM4005" s="5">
        <v>35469.33</v>
      </c>
      <c r="AN4005">
        <v>4</v>
      </c>
      <c r="AO4005">
        <v>4</v>
      </c>
      <c r="AP4005" t="str">
        <f t="shared" si="563"/>
        <v>Yes</v>
      </c>
      <c r="AQ4005">
        <v>2</v>
      </c>
      <c r="AR4005" s="5">
        <f t="shared" si="564"/>
        <v>1660780.39</v>
      </c>
      <c r="AS4005" s="5">
        <f t="shared" si="565"/>
        <v>294146.21000000002</v>
      </c>
      <c r="AT4005" t="s">
        <v>59</v>
      </c>
      <c r="AU4005" t="s">
        <v>6194</v>
      </c>
      <c r="AV4005" t="s">
        <v>6195</v>
      </c>
      <c r="AW4005" t="s">
        <v>6183</v>
      </c>
      <c r="AX4005" t="s">
        <v>6184</v>
      </c>
      <c r="AY4005">
        <v>60</v>
      </c>
      <c r="AZ4005">
        <v>1</v>
      </c>
      <c r="BA4005">
        <v>44</v>
      </c>
      <c r="BB4005" t="s">
        <v>6180</v>
      </c>
      <c r="BC4005">
        <v>0</v>
      </c>
      <c r="BD4005">
        <v>0</v>
      </c>
      <c r="BE4005" t="s">
        <v>6169</v>
      </c>
      <c r="BF4005" t="s">
        <v>6170</v>
      </c>
      <c r="BG4005">
        <v>0</v>
      </c>
      <c r="BH4005" t="s">
        <v>6171</v>
      </c>
      <c r="BI4005">
        <v>16</v>
      </c>
      <c r="BJ4005" t="s">
        <v>6172</v>
      </c>
      <c r="BK4005">
        <v>0</v>
      </c>
      <c r="BL4005">
        <v>76</v>
      </c>
      <c r="BM4005" s="3">
        <f t="shared" si="566"/>
        <v>0.84210526315789469</v>
      </c>
    </row>
    <row r="4006" spans="1:65">
      <c r="A4006" t="s">
        <v>4144</v>
      </c>
      <c r="B4006" s="2">
        <v>45901</v>
      </c>
      <c r="C4006" t="s">
        <v>3137</v>
      </c>
      <c r="D4006" t="s">
        <v>4140</v>
      </c>
      <c r="E4006">
        <v>9</v>
      </c>
      <c r="F4006" t="s">
        <v>61</v>
      </c>
      <c r="G4006" t="s">
        <v>50</v>
      </c>
      <c r="H4006" t="s">
        <v>183</v>
      </c>
      <c r="I4006" t="s">
        <v>64</v>
      </c>
      <c r="J4006" t="s">
        <v>53</v>
      </c>
      <c r="K4006" t="s">
        <v>66</v>
      </c>
      <c r="L4006" t="s">
        <v>92</v>
      </c>
      <c r="M4006" t="s">
        <v>56</v>
      </c>
      <c r="N4006" t="s">
        <v>76</v>
      </c>
      <c r="O4006" t="s">
        <v>70</v>
      </c>
      <c r="P4006">
        <v>67</v>
      </c>
      <c r="Q4006">
        <v>68</v>
      </c>
      <c r="R4006">
        <v>67</v>
      </c>
      <c r="S4006">
        <v>1</v>
      </c>
      <c r="T4006">
        <f t="shared" si="558"/>
        <v>66</v>
      </c>
      <c r="U4006">
        <v>66</v>
      </c>
      <c r="V4006">
        <f t="shared" si="559"/>
        <v>0</v>
      </c>
      <c r="W4006" s="3">
        <f t="shared" si="560"/>
        <v>1.4925373134328358E-2</v>
      </c>
      <c r="X4006">
        <v>25</v>
      </c>
      <c r="Y4006" s="4">
        <v>3.1</v>
      </c>
      <c r="Z4006" s="4">
        <v>1.2</v>
      </c>
      <c r="AA4006" s="5">
        <v>33419.910000000003</v>
      </c>
      <c r="AB4006" s="5">
        <f t="shared" si="561"/>
        <v>2205714.06</v>
      </c>
      <c r="AC4006" s="5">
        <v>23940.04</v>
      </c>
      <c r="AD4006" s="5">
        <f t="shared" si="562"/>
        <v>1603982.68</v>
      </c>
      <c r="AE4006" s="5">
        <v>110382.91</v>
      </c>
      <c r="AF4006" s="5">
        <v>28599.56</v>
      </c>
      <c r="AG4006" s="5">
        <v>9384.18</v>
      </c>
      <c r="AH4006" s="5">
        <v>1740</v>
      </c>
      <c r="AI4006" s="5">
        <v>3200</v>
      </c>
      <c r="AJ4006">
        <v>0</v>
      </c>
      <c r="AK4006" s="5">
        <v>0</v>
      </c>
      <c r="AL4006" s="5">
        <v>0</v>
      </c>
      <c r="AM4006" s="5">
        <v>41095.81</v>
      </c>
      <c r="AN4006">
        <v>4</v>
      </c>
      <c r="AO4006">
        <v>4</v>
      </c>
      <c r="AP4006" t="str">
        <f t="shared" si="563"/>
        <v>Yes</v>
      </c>
      <c r="AQ4006">
        <v>1</v>
      </c>
      <c r="AR4006" s="5">
        <f t="shared" si="564"/>
        <v>1798385.14</v>
      </c>
      <c r="AS4006" s="5">
        <f t="shared" si="565"/>
        <v>407328.92</v>
      </c>
      <c r="AT4006" t="s">
        <v>59</v>
      </c>
      <c r="AU4006" t="s">
        <v>6164</v>
      </c>
      <c r="AV4006" t="s">
        <v>6165</v>
      </c>
      <c r="AW4006" t="s">
        <v>6166</v>
      </c>
      <c r="AX4006" t="s">
        <v>6167</v>
      </c>
      <c r="AY4006">
        <v>69</v>
      </c>
      <c r="AZ4006">
        <v>0</v>
      </c>
      <c r="BA4006">
        <v>0</v>
      </c>
      <c r="BB4006" t="s">
        <v>6168</v>
      </c>
      <c r="BC4006">
        <v>0</v>
      </c>
      <c r="BD4006">
        <v>0</v>
      </c>
      <c r="BE4006" t="s">
        <v>6169</v>
      </c>
      <c r="BF4006" t="s">
        <v>6170</v>
      </c>
      <c r="BG4006">
        <v>1</v>
      </c>
      <c r="BH4006" t="s">
        <v>6179</v>
      </c>
      <c r="BI4006">
        <v>47</v>
      </c>
      <c r="BJ4006" t="s">
        <v>6172</v>
      </c>
      <c r="BK4006">
        <v>0</v>
      </c>
      <c r="BL4006">
        <v>72</v>
      </c>
      <c r="BM4006" s="3">
        <f t="shared" si="566"/>
        <v>0.93055555555555558</v>
      </c>
    </row>
    <row r="4007" spans="1:65">
      <c r="A4007" t="s">
        <v>4145</v>
      </c>
      <c r="B4007" s="2">
        <v>45901</v>
      </c>
      <c r="C4007" t="s">
        <v>3137</v>
      </c>
      <c r="D4007" t="s">
        <v>4140</v>
      </c>
      <c r="E4007">
        <v>9</v>
      </c>
      <c r="F4007" t="s">
        <v>78</v>
      </c>
      <c r="G4007" t="s">
        <v>50</v>
      </c>
      <c r="H4007" t="s">
        <v>181</v>
      </c>
      <c r="I4007" t="s">
        <v>74</v>
      </c>
      <c r="J4007" t="s">
        <v>53</v>
      </c>
      <c r="K4007" t="s">
        <v>75</v>
      </c>
      <c r="L4007" t="s">
        <v>92</v>
      </c>
      <c r="M4007" t="s">
        <v>56</v>
      </c>
      <c r="N4007" t="s">
        <v>57</v>
      </c>
      <c r="O4007" t="s">
        <v>70</v>
      </c>
      <c r="P4007">
        <v>63</v>
      </c>
      <c r="Q4007">
        <v>65</v>
      </c>
      <c r="R4007">
        <v>65</v>
      </c>
      <c r="S4007">
        <v>2</v>
      </c>
      <c r="T4007">
        <f t="shared" si="558"/>
        <v>63</v>
      </c>
      <c r="U4007">
        <v>62</v>
      </c>
      <c r="V4007">
        <f t="shared" si="559"/>
        <v>1</v>
      </c>
      <c r="W4007" s="3">
        <f t="shared" si="560"/>
        <v>3.0769230769230771E-2</v>
      </c>
      <c r="X4007">
        <v>31</v>
      </c>
      <c r="Y4007" s="4">
        <v>3.5</v>
      </c>
      <c r="Z4007" s="4">
        <v>2</v>
      </c>
      <c r="AA4007" s="5">
        <v>36396.53</v>
      </c>
      <c r="AB4007" s="5">
        <f t="shared" si="561"/>
        <v>2256584.86</v>
      </c>
      <c r="AC4007" s="5">
        <v>23928.2</v>
      </c>
      <c r="AD4007" s="5">
        <f t="shared" si="562"/>
        <v>1555333</v>
      </c>
      <c r="AE4007" s="5">
        <v>111503.51</v>
      </c>
      <c r="AF4007" s="5">
        <v>31013.45</v>
      </c>
      <c r="AG4007" s="5">
        <v>10058.540000000001</v>
      </c>
      <c r="AH4007" s="5">
        <v>2900</v>
      </c>
      <c r="AI4007" s="5">
        <v>6400</v>
      </c>
      <c r="AJ4007">
        <v>0</v>
      </c>
      <c r="AK4007" s="5">
        <v>0</v>
      </c>
      <c r="AL4007" s="5">
        <v>674.82</v>
      </c>
      <c r="AM4007" s="5">
        <v>41822.980000000003</v>
      </c>
      <c r="AN4007">
        <v>4</v>
      </c>
      <c r="AO4007">
        <v>4</v>
      </c>
      <c r="AP4007" t="str">
        <f t="shared" si="563"/>
        <v>Yes</v>
      </c>
      <c r="AQ4007">
        <v>1</v>
      </c>
      <c r="AR4007" s="5">
        <f t="shared" si="564"/>
        <v>1759706.3</v>
      </c>
      <c r="AS4007" s="5">
        <f t="shared" si="565"/>
        <v>496878.56</v>
      </c>
      <c r="AT4007" t="s">
        <v>59</v>
      </c>
      <c r="AU4007" t="s">
        <v>6164</v>
      </c>
      <c r="AV4007" t="s">
        <v>6165</v>
      </c>
      <c r="AW4007" t="s">
        <v>6166</v>
      </c>
      <c r="AX4007" t="s">
        <v>6184</v>
      </c>
      <c r="AY4007">
        <v>63</v>
      </c>
      <c r="AZ4007">
        <v>0</v>
      </c>
      <c r="BA4007">
        <v>17</v>
      </c>
      <c r="BB4007" t="s">
        <v>6191</v>
      </c>
      <c r="BC4007">
        <v>0</v>
      </c>
      <c r="BD4007">
        <v>0</v>
      </c>
      <c r="BE4007" t="s">
        <v>6169</v>
      </c>
      <c r="BF4007" t="s">
        <v>6170</v>
      </c>
      <c r="BG4007">
        <v>1</v>
      </c>
      <c r="BH4007" t="s">
        <v>6179</v>
      </c>
      <c r="BI4007">
        <v>24</v>
      </c>
      <c r="BJ4007" t="s">
        <v>6172</v>
      </c>
      <c r="BK4007">
        <v>0</v>
      </c>
      <c r="BL4007">
        <v>71</v>
      </c>
      <c r="BM4007" s="3">
        <f t="shared" si="566"/>
        <v>0.91549295774647887</v>
      </c>
    </row>
    <row r="4008" spans="1:65">
      <c r="A4008" t="s">
        <v>4146</v>
      </c>
      <c r="B4008" s="2">
        <v>45901</v>
      </c>
      <c r="C4008" t="s">
        <v>3137</v>
      </c>
      <c r="D4008" t="s">
        <v>4140</v>
      </c>
      <c r="E4008">
        <v>9</v>
      </c>
      <c r="F4008" t="s">
        <v>61</v>
      </c>
      <c r="G4008" t="s">
        <v>79</v>
      </c>
      <c r="H4008" t="s">
        <v>123</v>
      </c>
      <c r="I4008" t="s">
        <v>52</v>
      </c>
      <c r="J4008" t="s">
        <v>65</v>
      </c>
      <c r="K4008" t="s">
        <v>75</v>
      </c>
      <c r="L4008" t="s">
        <v>87</v>
      </c>
      <c r="M4008" t="s">
        <v>68</v>
      </c>
      <c r="N4008" t="s">
        <v>76</v>
      </c>
      <c r="O4008" t="s">
        <v>70</v>
      </c>
      <c r="P4008">
        <v>49</v>
      </c>
      <c r="Q4008">
        <v>52</v>
      </c>
      <c r="R4008">
        <v>52</v>
      </c>
      <c r="S4008">
        <v>2</v>
      </c>
      <c r="T4008">
        <f t="shared" si="558"/>
        <v>50</v>
      </c>
      <c r="U4008">
        <v>49</v>
      </c>
      <c r="V4008">
        <f t="shared" si="559"/>
        <v>1</v>
      </c>
      <c r="W4008" s="3">
        <f t="shared" si="560"/>
        <v>3.8461538461538464E-2</v>
      </c>
      <c r="X4008">
        <v>29</v>
      </c>
      <c r="Y4008" s="4">
        <v>0</v>
      </c>
      <c r="Z4008" s="4">
        <v>1</v>
      </c>
      <c r="AA4008" s="5">
        <v>52465.9</v>
      </c>
      <c r="AB4008" s="5">
        <f t="shared" si="561"/>
        <v>2570829.1</v>
      </c>
      <c r="AC4008" s="5">
        <v>34272.47</v>
      </c>
      <c r="AD4008" s="5">
        <f t="shared" si="562"/>
        <v>1782168.44</v>
      </c>
      <c r="AE4008" s="5">
        <v>119763.85</v>
      </c>
      <c r="AF4008" s="5">
        <v>32286.12</v>
      </c>
      <c r="AG4008" s="5">
        <v>10058.92</v>
      </c>
      <c r="AH4008" s="5">
        <v>1450</v>
      </c>
      <c r="AI4008" s="5">
        <v>9200</v>
      </c>
      <c r="AJ4008">
        <v>1</v>
      </c>
      <c r="AK4008" s="5">
        <v>14400.85</v>
      </c>
      <c r="AL4008" s="5">
        <v>991.44</v>
      </c>
      <c r="AM4008" s="5">
        <v>33241.97</v>
      </c>
      <c r="AN4008">
        <v>4</v>
      </c>
      <c r="AO4008">
        <v>3</v>
      </c>
      <c r="AP4008" t="str">
        <f t="shared" si="563"/>
        <v>Yes</v>
      </c>
      <c r="AQ4008">
        <v>2</v>
      </c>
      <c r="AR4008" s="5">
        <f t="shared" si="564"/>
        <v>2003561.59</v>
      </c>
      <c r="AS4008" s="5">
        <f t="shared" si="565"/>
        <v>567267.51</v>
      </c>
      <c r="AT4008" t="s">
        <v>59</v>
      </c>
      <c r="AU4008" t="s">
        <v>6181</v>
      </c>
      <c r="AV4008" t="s">
        <v>6182</v>
      </c>
      <c r="AW4008" t="s">
        <v>6183</v>
      </c>
      <c r="AX4008" t="s">
        <v>6184</v>
      </c>
      <c r="AY4008">
        <v>51</v>
      </c>
      <c r="AZ4008">
        <v>0</v>
      </c>
      <c r="BA4008">
        <v>17</v>
      </c>
      <c r="BB4008" t="s">
        <v>6180</v>
      </c>
      <c r="BC4008">
        <v>0</v>
      </c>
      <c r="BD4008">
        <v>0</v>
      </c>
      <c r="BE4008" t="s">
        <v>6169</v>
      </c>
      <c r="BF4008" t="s">
        <v>6170</v>
      </c>
      <c r="BG4008">
        <v>1</v>
      </c>
      <c r="BH4008" t="s">
        <v>6186</v>
      </c>
      <c r="BI4008">
        <v>42</v>
      </c>
      <c r="BJ4008" t="s">
        <v>6172</v>
      </c>
      <c r="BK4008">
        <v>0</v>
      </c>
      <c r="BL4008">
        <v>61</v>
      </c>
      <c r="BM4008" s="3">
        <f t="shared" si="566"/>
        <v>0.85245901639344257</v>
      </c>
    </row>
    <row r="4009" spans="1:65">
      <c r="A4009" t="s">
        <v>4147</v>
      </c>
      <c r="B4009" s="2">
        <v>45901</v>
      </c>
      <c r="C4009" t="s">
        <v>3137</v>
      </c>
      <c r="D4009" t="s">
        <v>4140</v>
      </c>
      <c r="E4009">
        <v>9</v>
      </c>
      <c r="F4009" t="s">
        <v>49</v>
      </c>
      <c r="G4009" t="s">
        <v>79</v>
      </c>
      <c r="H4009" t="s">
        <v>106</v>
      </c>
      <c r="I4009" t="s">
        <v>52</v>
      </c>
      <c r="J4009" t="s">
        <v>65</v>
      </c>
      <c r="K4009" t="s">
        <v>54</v>
      </c>
      <c r="L4009" t="s">
        <v>67</v>
      </c>
      <c r="M4009" t="s">
        <v>68</v>
      </c>
      <c r="N4009" t="s">
        <v>94</v>
      </c>
      <c r="O4009" t="s">
        <v>58</v>
      </c>
      <c r="P4009">
        <v>40</v>
      </c>
      <c r="Q4009">
        <v>42</v>
      </c>
      <c r="R4009">
        <v>40</v>
      </c>
      <c r="S4009">
        <v>4</v>
      </c>
      <c r="T4009">
        <f t="shared" si="558"/>
        <v>36</v>
      </c>
      <c r="U4009">
        <v>36</v>
      </c>
      <c r="V4009">
        <f t="shared" si="559"/>
        <v>0</v>
      </c>
      <c r="W4009" s="3">
        <f t="shared" si="560"/>
        <v>0.1</v>
      </c>
      <c r="X4009">
        <v>144</v>
      </c>
      <c r="Y4009" s="4">
        <v>5.5</v>
      </c>
      <c r="Z4009" s="4">
        <v>7.2</v>
      </c>
      <c r="AA4009" s="5">
        <v>56436.4</v>
      </c>
      <c r="AB4009" s="5">
        <f t="shared" si="561"/>
        <v>2031710.4</v>
      </c>
      <c r="AC4009" s="5">
        <v>32294.01</v>
      </c>
      <c r="AD4009" s="5">
        <f t="shared" si="562"/>
        <v>1291760.3999999999</v>
      </c>
      <c r="AE4009" s="5">
        <v>94711.24</v>
      </c>
      <c r="AF4009" s="5">
        <v>33260.089999999997</v>
      </c>
      <c r="AG4009" s="5">
        <v>54556.29</v>
      </c>
      <c r="AH4009" s="5">
        <v>10440</v>
      </c>
      <c r="AI4009" s="5">
        <v>22984.58</v>
      </c>
      <c r="AJ4009">
        <v>1</v>
      </c>
      <c r="AK4009" s="5">
        <v>13971.15</v>
      </c>
      <c r="AL4009" s="5">
        <v>0</v>
      </c>
      <c r="AM4009" s="5">
        <v>24022.63</v>
      </c>
      <c r="AN4009">
        <v>4</v>
      </c>
      <c r="AO4009">
        <v>3</v>
      </c>
      <c r="AP4009" t="str">
        <f t="shared" si="563"/>
        <v>Yes</v>
      </c>
      <c r="AQ4009">
        <v>1</v>
      </c>
      <c r="AR4009" s="5">
        <f t="shared" si="564"/>
        <v>1545706.38</v>
      </c>
      <c r="AS4009" s="5">
        <f t="shared" si="565"/>
        <v>486004.02</v>
      </c>
      <c r="AT4009" t="s">
        <v>1641</v>
      </c>
      <c r="AU4009" t="s">
        <v>6199</v>
      </c>
      <c r="AV4009" t="s">
        <v>6200</v>
      </c>
      <c r="AW4009" t="s">
        <v>6175</v>
      </c>
      <c r="AX4009" t="s">
        <v>6202</v>
      </c>
      <c r="AY4009">
        <v>41</v>
      </c>
      <c r="AZ4009">
        <v>0</v>
      </c>
      <c r="BA4009">
        <v>0</v>
      </c>
      <c r="BB4009" t="s">
        <v>6168</v>
      </c>
      <c r="BC4009">
        <v>0</v>
      </c>
      <c r="BD4009">
        <v>0</v>
      </c>
      <c r="BE4009" t="s">
        <v>6169</v>
      </c>
      <c r="BF4009" t="s">
        <v>6210</v>
      </c>
      <c r="BG4009">
        <v>5</v>
      </c>
      <c r="BH4009" t="s">
        <v>6208</v>
      </c>
      <c r="BI4009">
        <v>109</v>
      </c>
      <c r="BJ4009" t="s">
        <v>6193</v>
      </c>
      <c r="BK4009">
        <v>0</v>
      </c>
      <c r="BL4009">
        <v>62</v>
      </c>
      <c r="BM4009" s="3">
        <f t="shared" si="566"/>
        <v>0.64516129032258063</v>
      </c>
    </row>
    <row r="4010" spans="1:65">
      <c r="A4010" t="s">
        <v>4148</v>
      </c>
      <c r="B4010" s="2">
        <v>45901</v>
      </c>
      <c r="C4010" t="s">
        <v>3137</v>
      </c>
      <c r="D4010" t="s">
        <v>4140</v>
      </c>
      <c r="E4010">
        <v>9</v>
      </c>
      <c r="F4010" t="s">
        <v>61</v>
      </c>
      <c r="G4010" t="s">
        <v>79</v>
      </c>
      <c r="H4010" t="s">
        <v>84</v>
      </c>
      <c r="I4010" t="s">
        <v>52</v>
      </c>
      <c r="J4010" t="s">
        <v>81</v>
      </c>
      <c r="K4010" t="s">
        <v>75</v>
      </c>
      <c r="L4010" t="s">
        <v>67</v>
      </c>
      <c r="M4010" t="s">
        <v>56</v>
      </c>
      <c r="N4010" t="s">
        <v>76</v>
      </c>
      <c r="O4010" t="s">
        <v>82</v>
      </c>
      <c r="P4010">
        <v>39</v>
      </c>
      <c r="Q4010">
        <v>40</v>
      </c>
      <c r="R4010">
        <v>40</v>
      </c>
      <c r="S4010">
        <v>2</v>
      </c>
      <c r="T4010">
        <f t="shared" si="558"/>
        <v>38</v>
      </c>
      <c r="U4010">
        <v>38</v>
      </c>
      <c r="V4010">
        <f t="shared" si="559"/>
        <v>0</v>
      </c>
      <c r="W4010" s="3">
        <f t="shared" si="560"/>
        <v>0.05</v>
      </c>
      <c r="X4010">
        <v>36</v>
      </c>
      <c r="Y4010" s="4">
        <v>3.4</v>
      </c>
      <c r="Z4010" s="4">
        <v>1</v>
      </c>
      <c r="AA4010" s="5">
        <v>77021.679999999993</v>
      </c>
      <c r="AB4010" s="5">
        <f t="shared" si="561"/>
        <v>2926823.84</v>
      </c>
      <c r="AC4010" s="5">
        <v>51803.94</v>
      </c>
      <c r="AD4010" s="5">
        <f t="shared" si="562"/>
        <v>2072157.6</v>
      </c>
      <c r="AE4010" s="5">
        <v>128090.22</v>
      </c>
      <c r="AF4010" s="5">
        <v>34315.82</v>
      </c>
      <c r="AG4010" s="5">
        <v>9838.25</v>
      </c>
      <c r="AH4010" s="5">
        <v>1450</v>
      </c>
      <c r="AI4010" s="5">
        <v>13600</v>
      </c>
      <c r="AJ4010">
        <v>0</v>
      </c>
      <c r="AK4010" s="5">
        <v>0</v>
      </c>
      <c r="AL4010" s="5">
        <v>0</v>
      </c>
      <c r="AM4010" s="5">
        <v>23355.74</v>
      </c>
      <c r="AN4010">
        <v>4</v>
      </c>
      <c r="AO4010">
        <v>4</v>
      </c>
      <c r="AP4010" t="str">
        <f t="shared" si="563"/>
        <v>Yes</v>
      </c>
      <c r="AQ4010">
        <v>0</v>
      </c>
      <c r="AR4010" s="5">
        <f t="shared" si="564"/>
        <v>2282807.63</v>
      </c>
      <c r="AS4010" s="5">
        <f t="shared" si="565"/>
        <v>644016.21</v>
      </c>
      <c r="AT4010" t="s">
        <v>116</v>
      </c>
      <c r="AU4010" t="s">
        <v>6164</v>
      </c>
      <c r="AV4010" t="s">
        <v>6165</v>
      </c>
      <c r="AW4010" t="s">
        <v>6166</v>
      </c>
      <c r="AX4010" t="s">
        <v>6184</v>
      </c>
      <c r="AY4010">
        <v>42</v>
      </c>
      <c r="AZ4010">
        <v>2</v>
      </c>
      <c r="BA4010">
        <v>0</v>
      </c>
      <c r="BB4010" t="s">
        <v>6168</v>
      </c>
      <c r="BC4010">
        <v>0</v>
      </c>
      <c r="BD4010">
        <v>0</v>
      </c>
      <c r="BE4010" t="s">
        <v>6169</v>
      </c>
      <c r="BF4010" t="s">
        <v>6176</v>
      </c>
      <c r="BG4010">
        <v>0</v>
      </c>
      <c r="BH4010" t="s">
        <v>6171</v>
      </c>
      <c r="BI4010">
        <v>34</v>
      </c>
      <c r="BJ4010" t="s">
        <v>6172</v>
      </c>
      <c r="BK4010">
        <v>0</v>
      </c>
      <c r="BL4010">
        <v>51</v>
      </c>
      <c r="BM4010" s="3">
        <f t="shared" si="566"/>
        <v>0.78431372549019607</v>
      </c>
    </row>
    <row r="4011" spans="1:65">
      <c r="A4011" t="s">
        <v>4149</v>
      </c>
      <c r="B4011" s="2">
        <v>45901</v>
      </c>
      <c r="C4011" t="s">
        <v>3137</v>
      </c>
      <c r="D4011" t="s">
        <v>4140</v>
      </c>
      <c r="E4011">
        <v>9</v>
      </c>
      <c r="F4011" t="s">
        <v>49</v>
      </c>
      <c r="G4011" t="s">
        <v>50</v>
      </c>
      <c r="H4011" t="s">
        <v>245</v>
      </c>
      <c r="I4011" t="s">
        <v>74</v>
      </c>
      <c r="J4011" t="s">
        <v>53</v>
      </c>
      <c r="K4011" t="s">
        <v>66</v>
      </c>
      <c r="L4011" t="s">
        <v>67</v>
      </c>
      <c r="M4011" t="s">
        <v>56</v>
      </c>
      <c r="N4011" t="s">
        <v>94</v>
      </c>
      <c r="O4011" t="s">
        <v>120</v>
      </c>
      <c r="P4011">
        <v>53</v>
      </c>
      <c r="Q4011">
        <v>54</v>
      </c>
      <c r="R4011">
        <v>53</v>
      </c>
      <c r="S4011">
        <v>1</v>
      </c>
      <c r="T4011">
        <f t="shared" si="558"/>
        <v>52</v>
      </c>
      <c r="U4011">
        <v>52</v>
      </c>
      <c r="V4011">
        <f t="shared" si="559"/>
        <v>0</v>
      </c>
      <c r="W4011" s="3">
        <f t="shared" si="560"/>
        <v>1.8867924528301886E-2</v>
      </c>
      <c r="X4011">
        <v>23</v>
      </c>
      <c r="Y4011" s="4">
        <v>6.1</v>
      </c>
      <c r="Z4011" s="4">
        <v>1.4</v>
      </c>
      <c r="AA4011" s="5">
        <v>33831.120000000003</v>
      </c>
      <c r="AB4011" s="5">
        <f t="shared" si="561"/>
        <v>1759218.24</v>
      </c>
      <c r="AC4011" s="5">
        <v>22996.03</v>
      </c>
      <c r="AD4011" s="5">
        <f t="shared" si="562"/>
        <v>1218789.5900000001</v>
      </c>
      <c r="AE4011" s="5">
        <v>91194.72</v>
      </c>
      <c r="AF4011" s="5">
        <v>24902.89</v>
      </c>
      <c r="AG4011" s="5">
        <v>8478.16</v>
      </c>
      <c r="AH4011" s="5">
        <v>2030</v>
      </c>
      <c r="AI4011" s="5">
        <v>3200</v>
      </c>
      <c r="AJ4011">
        <v>0</v>
      </c>
      <c r="AK4011" s="5">
        <v>0</v>
      </c>
      <c r="AL4011" s="5">
        <v>0</v>
      </c>
      <c r="AM4011" s="5">
        <v>32579.14</v>
      </c>
      <c r="AN4011">
        <v>4</v>
      </c>
      <c r="AO4011">
        <v>4</v>
      </c>
      <c r="AP4011" t="str">
        <f t="shared" si="563"/>
        <v>Yes</v>
      </c>
      <c r="AQ4011">
        <v>0</v>
      </c>
      <c r="AR4011" s="5">
        <f t="shared" si="564"/>
        <v>1381174.5</v>
      </c>
      <c r="AS4011" s="5">
        <f t="shared" si="565"/>
        <v>378043.74</v>
      </c>
      <c r="AT4011" t="s">
        <v>59</v>
      </c>
      <c r="AU4011" t="s">
        <v>6164</v>
      </c>
      <c r="AV4011" t="s">
        <v>6165</v>
      </c>
      <c r="AW4011" t="s">
        <v>6166</v>
      </c>
      <c r="AX4011" t="s">
        <v>6167</v>
      </c>
      <c r="AY4011">
        <v>56</v>
      </c>
      <c r="AZ4011">
        <v>0</v>
      </c>
      <c r="BA4011">
        <v>0</v>
      </c>
      <c r="BB4011" t="s">
        <v>6168</v>
      </c>
      <c r="BC4011">
        <v>0</v>
      </c>
      <c r="BD4011">
        <v>0</v>
      </c>
      <c r="BE4011" t="s">
        <v>6169</v>
      </c>
      <c r="BF4011" t="s">
        <v>6170</v>
      </c>
      <c r="BG4011">
        <v>1</v>
      </c>
      <c r="BH4011" t="s">
        <v>6186</v>
      </c>
      <c r="BI4011">
        <v>43</v>
      </c>
      <c r="BJ4011" t="s">
        <v>6172</v>
      </c>
      <c r="BK4011">
        <v>0</v>
      </c>
      <c r="BL4011">
        <v>74</v>
      </c>
      <c r="BM4011" s="3">
        <f t="shared" si="566"/>
        <v>0.71621621621621623</v>
      </c>
    </row>
    <row r="4012" spans="1:65">
      <c r="A4012" t="s">
        <v>4150</v>
      </c>
      <c r="B4012" s="2">
        <v>45901</v>
      </c>
      <c r="C4012" t="s">
        <v>3137</v>
      </c>
      <c r="D4012" t="s">
        <v>4140</v>
      </c>
      <c r="E4012">
        <v>9</v>
      </c>
      <c r="F4012" t="s">
        <v>49</v>
      </c>
      <c r="G4012" t="s">
        <v>50</v>
      </c>
      <c r="H4012" t="s">
        <v>89</v>
      </c>
      <c r="I4012" t="s">
        <v>74</v>
      </c>
      <c r="J4012" t="s">
        <v>53</v>
      </c>
      <c r="K4012" t="s">
        <v>75</v>
      </c>
      <c r="L4012" t="s">
        <v>55</v>
      </c>
      <c r="M4012" t="s">
        <v>56</v>
      </c>
      <c r="N4012" t="s">
        <v>94</v>
      </c>
      <c r="O4012" t="s">
        <v>58</v>
      </c>
      <c r="P4012">
        <v>61</v>
      </c>
      <c r="Q4012">
        <v>61</v>
      </c>
      <c r="R4012">
        <v>60</v>
      </c>
      <c r="S4012">
        <v>2</v>
      </c>
      <c r="T4012">
        <f t="shared" si="558"/>
        <v>58</v>
      </c>
      <c r="U4012">
        <v>58</v>
      </c>
      <c r="V4012">
        <f t="shared" si="559"/>
        <v>0</v>
      </c>
      <c r="W4012" s="3">
        <f t="shared" si="560"/>
        <v>3.3333333333333333E-2</v>
      </c>
      <c r="X4012">
        <v>33</v>
      </c>
      <c r="Y4012" s="4">
        <v>3.3</v>
      </c>
      <c r="Z4012" s="4">
        <v>1.6</v>
      </c>
      <c r="AA4012" s="5">
        <v>35652.29</v>
      </c>
      <c r="AB4012" s="5">
        <f t="shared" si="561"/>
        <v>2067832.82</v>
      </c>
      <c r="AC4012" s="5">
        <v>23447.56</v>
      </c>
      <c r="AD4012" s="5">
        <f t="shared" si="562"/>
        <v>1406853.6</v>
      </c>
      <c r="AE4012" s="5">
        <v>103927.28</v>
      </c>
      <c r="AF4012" s="5">
        <v>27547.11</v>
      </c>
      <c r="AG4012" s="5">
        <v>9460.83</v>
      </c>
      <c r="AH4012" s="5">
        <v>2320</v>
      </c>
      <c r="AI4012" s="5">
        <v>6400</v>
      </c>
      <c r="AJ4012">
        <v>0</v>
      </c>
      <c r="AK4012" s="5">
        <v>0</v>
      </c>
      <c r="AL4012" s="5">
        <v>0</v>
      </c>
      <c r="AM4012" s="5">
        <v>37936.06</v>
      </c>
      <c r="AN4012">
        <v>4</v>
      </c>
      <c r="AO4012">
        <v>4</v>
      </c>
      <c r="AP4012" t="str">
        <f t="shared" si="563"/>
        <v>Yes</v>
      </c>
      <c r="AQ4012">
        <v>1</v>
      </c>
      <c r="AR4012" s="5">
        <f t="shared" si="564"/>
        <v>1594444.88</v>
      </c>
      <c r="AS4012" s="5">
        <f t="shared" si="565"/>
        <v>473387.94</v>
      </c>
      <c r="AT4012" t="s">
        <v>59</v>
      </c>
      <c r="AU4012" t="s">
        <v>6164</v>
      </c>
      <c r="AV4012" t="s">
        <v>6165</v>
      </c>
      <c r="AW4012" t="s">
        <v>6166</v>
      </c>
      <c r="AX4012" t="s">
        <v>6167</v>
      </c>
      <c r="AY4012">
        <v>64</v>
      </c>
      <c r="AZ4012">
        <v>0</v>
      </c>
      <c r="BA4012">
        <v>0</v>
      </c>
      <c r="BB4012" t="s">
        <v>6168</v>
      </c>
      <c r="BC4012">
        <v>0</v>
      </c>
      <c r="BD4012">
        <v>0</v>
      </c>
      <c r="BE4012" t="s">
        <v>6169</v>
      </c>
      <c r="BF4012" t="s">
        <v>6170</v>
      </c>
      <c r="BG4012">
        <v>0</v>
      </c>
      <c r="BH4012" t="s">
        <v>6171</v>
      </c>
      <c r="BI4012">
        <v>29</v>
      </c>
      <c r="BJ4012" t="s">
        <v>6172</v>
      </c>
      <c r="BK4012">
        <v>0</v>
      </c>
      <c r="BL4012">
        <v>73</v>
      </c>
      <c r="BM4012" s="3">
        <f t="shared" si="566"/>
        <v>0.82191780821917804</v>
      </c>
    </row>
    <row r="4013" spans="1:65">
      <c r="A4013" t="s">
        <v>4151</v>
      </c>
      <c r="B4013" s="2">
        <v>45901</v>
      </c>
      <c r="C4013" t="s">
        <v>3137</v>
      </c>
      <c r="D4013" t="s">
        <v>4140</v>
      </c>
      <c r="E4013">
        <v>9</v>
      </c>
      <c r="F4013" t="s">
        <v>72</v>
      </c>
      <c r="G4013" t="s">
        <v>79</v>
      </c>
      <c r="H4013" t="s">
        <v>159</v>
      </c>
      <c r="I4013" t="s">
        <v>64</v>
      </c>
      <c r="J4013" t="s">
        <v>81</v>
      </c>
      <c r="K4013" t="s">
        <v>75</v>
      </c>
      <c r="L4013" t="s">
        <v>87</v>
      </c>
      <c r="M4013" t="s">
        <v>56</v>
      </c>
      <c r="N4013" t="s">
        <v>69</v>
      </c>
      <c r="O4013" t="s">
        <v>58</v>
      </c>
      <c r="P4013">
        <v>40</v>
      </c>
      <c r="Q4013">
        <v>41</v>
      </c>
      <c r="R4013">
        <v>42</v>
      </c>
      <c r="S4013">
        <v>1</v>
      </c>
      <c r="T4013">
        <f t="shared" si="558"/>
        <v>41</v>
      </c>
      <c r="U4013">
        <v>40</v>
      </c>
      <c r="V4013">
        <f t="shared" si="559"/>
        <v>1</v>
      </c>
      <c r="W4013" s="3">
        <f t="shared" si="560"/>
        <v>2.3809523809523808E-2</v>
      </c>
      <c r="X4013">
        <v>18</v>
      </c>
      <c r="Y4013" s="4">
        <v>5.0999999999999996</v>
      </c>
      <c r="Z4013" s="4">
        <v>1</v>
      </c>
      <c r="AA4013" s="5">
        <v>78861.56</v>
      </c>
      <c r="AB4013" s="5">
        <f t="shared" si="561"/>
        <v>3154462.4</v>
      </c>
      <c r="AC4013" s="5">
        <v>54237.22</v>
      </c>
      <c r="AD4013" s="5">
        <f t="shared" si="562"/>
        <v>2277963.2400000002</v>
      </c>
      <c r="AE4013" s="5">
        <v>124919.07</v>
      </c>
      <c r="AF4013" s="5">
        <v>35062.83</v>
      </c>
      <c r="AG4013" s="5">
        <v>8559.68</v>
      </c>
      <c r="AH4013" s="5">
        <v>1450</v>
      </c>
      <c r="AI4013" s="5">
        <v>6800</v>
      </c>
      <c r="AJ4013">
        <v>0</v>
      </c>
      <c r="AK4013" s="5">
        <v>0</v>
      </c>
      <c r="AL4013" s="5">
        <v>1436.68</v>
      </c>
      <c r="AM4013" s="5">
        <v>26829.13</v>
      </c>
      <c r="AN4013">
        <v>4</v>
      </c>
      <c r="AO4013">
        <v>3</v>
      </c>
      <c r="AP4013" t="str">
        <f t="shared" si="563"/>
        <v>Yes</v>
      </c>
      <c r="AQ4013">
        <v>0</v>
      </c>
      <c r="AR4013" s="5">
        <f t="shared" si="564"/>
        <v>2483020.63</v>
      </c>
      <c r="AS4013" s="5">
        <f t="shared" si="565"/>
        <v>671441.77</v>
      </c>
      <c r="AT4013" t="s">
        <v>59</v>
      </c>
      <c r="AU4013" t="s">
        <v>6164</v>
      </c>
      <c r="AV4013" t="s">
        <v>6165</v>
      </c>
      <c r="AW4013" t="s">
        <v>6166</v>
      </c>
      <c r="AX4013" t="s">
        <v>6184</v>
      </c>
      <c r="AY4013">
        <v>44</v>
      </c>
      <c r="AZ4013">
        <v>4</v>
      </c>
      <c r="BA4013">
        <v>12</v>
      </c>
      <c r="BB4013" t="s">
        <v>6185</v>
      </c>
      <c r="BC4013">
        <v>0</v>
      </c>
      <c r="BD4013">
        <v>0</v>
      </c>
      <c r="BE4013" t="s">
        <v>6169</v>
      </c>
      <c r="BF4013" t="s">
        <v>6170</v>
      </c>
      <c r="BG4013">
        <v>0</v>
      </c>
      <c r="BH4013" t="s">
        <v>6171</v>
      </c>
      <c r="BI4013">
        <v>36</v>
      </c>
      <c r="BJ4013" t="s">
        <v>6172</v>
      </c>
      <c r="BK4013">
        <v>0</v>
      </c>
      <c r="BL4013">
        <v>47</v>
      </c>
      <c r="BM4013" s="3">
        <f t="shared" si="566"/>
        <v>0.8936170212765957</v>
      </c>
    </row>
    <row r="4014" spans="1:65">
      <c r="A4014" t="s">
        <v>4152</v>
      </c>
      <c r="B4014" s="2">
        <v>45901</v>
      </c>
      <c r="C4014" t="s">
        <v>3137</v>
      </c>
      <c r="D4014" t="s">
        <v>4140</v>
      </c>
      <c r="E4014">
        <v>9</v>
      </c>
      <c r="F4014" t="s">
        <v>61</v>
      </c>
      <c r="G4014" t="s">
        <v>79</v>
      </c>
      <c r="H4014" t="s">
        <v>100</v>
      </c>
      <c r="I4014" t="s">
        <v>52</v>
      </c>
      <c r="J4014" t="s">
        <v>65</v>
      </c>
      <c r="K4014" t="s">
        <v>75</v>
      </c>
      <c r="L4014" t="s">
        <v>92</v>
      </c>
      <c r="M4014" t="s">
        <v>56</v>
      </c>
      <c r="N4014" t="s">
        <v>109</v>
      </c>
      <c r="O4014" t="s">
        <v>58</v>
      </c>
      <c r="P4014">
        <v>49</v>
      </c>
      <c r="Q4014">
        <v>53</v>
      </c>
      <c r="R4014">
        <v>52</v>
      </c>
      <c r="S4014">
        <v>1</v>
      </c>
      <c r="T4014">
        <f t="shared" si="558"/>
        <v>51</v>
      </c>
      <c r="U4014">
        <v>48</v>
      </c>
      <c r="V4014">
        <f t="shared" si="559"/>
        <v>3</v>
      </c>
      <c r="W4014" s="3">
        <f t="shared" si="560"/>
        <v>1.9230769230769232E-2</v>
      </c>
      <c r="X4014">
        <v>25</v>
      </c>
      <c r="Y4014" s="4">
        <v>0.7</v>
      </c>
      <c r="Z4014" s="4">
        <v>1.4</v>
      </c>
      <c r="AA4014" s="5">
        <v>52486.28</v>
      </c>
      <c r="AB4014" s="5">
        <f t="shared" si="561"/>
        <v>2519341.44</v>
      </c>
      <c r="AC4014" s="5">
        <v>35227.29</v>
      </c>
      <c r="AD4014" s="5">
        <f t="shared" si="562"/>
        <v>1831819.08</v>
      </c>
      <c r="AE4014" s="5">
        <v>122709.21</v>
      </c>
      <c r="AF4014" s="5">
        <v>31985.69</v>
      </c>
      <c r="AG4014" s="5">
        <v>9574.9599999999991</v>
      </c>
      <c r="AH4014" s="5">
        <v>2030</v>
      </c>
      <c r="AI4014" s="5">
        <v>4600</v>
      </c>
      <c r="AJ4014">
        <v>0</v>
      </c>
      <c r="AK4014" s="5">
        <v>0</v>
      </c>
      <c r="AL4014" s="5">
        <v>2916.08</v>
      </c>
      <c r="AM4014" s="5">
        <v>74484.22</v>
      </c>
      <c r="AN4014">
        <v>8</v>
      </c>
      <c r="AO4014">
        <v>9</v>
      </c>
      <c r="AP4014" t="str">
        <f t="shared" si="563"/>
        <v>No</v>
      </c>
      <c r="AQ4014">
        <v>2</v>
      </c>
      <c r="AR4014" s="5">
        <f t="shared" si="564"/>
        <v>2080119.24</v>
      </c>
      <c r="AS4014" s="5">
        <f t="shared" si="565"/>
        <v>439222.2</v>
      </c>
      <c r="AT4014" t="s">
        <v>59</v>
      </c>
      <c r="AU4014" t="s">
        <v>6164</v>
      </c>
      <c r="AV4014" t="s">
        <v>6165</v>
      </c>
      <c r="AW4014" t="s">
        <v>6166</v>
      </c>
      <c r="AX4014" t="s">
        <v>6167</v>
      </c>
      <c r="AY4014">
        <v>53</v>
      </c>
      <c r="AZ4014">
        <v>1</v>
      </c>
      <c r="BA4014">
        <v>20</v>
      </c>
      <c r="BB4014" t="s">
        <v>6180</v>
      </c>
      <c r="BC4014">
        <v>0</v>
      </c>
      <c r="BD4014">
        <v>1</v>
      </c>
      <c r="BE4014" t="s">
        <v>6188</v>
      </c>
      <c r="BF4014" t="s">
        <v>6170</v>
      </c>
      <c r="BG4014">
        <v>1</v>
      </c>
      <c r="BH4014" t="s">
        <v>6186</v>
      </c>
      <c r="BI4014">
        <v>51</v>
      </c>
      <c r="BJ4014" t="s">
        <v>6187</v>
      </c>
      <c r="BK4014">
        <v>0</v>
      </c>
      <c r="BL4014">
        <v>61</v>
      </c>
      <c r="BM4014" s="3">
        <f t="shared" si="566"/>
        <v>0.85245901639344257</v>
      </c>
    </row>
    <row r="4015" spans="1:65">
      <c r="A4015" t="s">
        <v>4153</v>
      </c>
      <c r="B4015" s="2">
        <v>45901</v>
      </c>
      <c r="C4015" t="s">
        <v>3137</v>
      </c>
      <c r="D4015" t="s">
        <v>4140</v>
      </c>
      <c r="E4015">
        <v>9</v>
      </c>
      <c r="F4015" t="s">
        <v>72</v>
      </c>
      <c r="G4015" t="s">
        <v>79</v>
      </c>
      <c r="H4015" t="s">
        <v>102</v>
      </c>
      <c r="I4015" t="s">
        <v>52</v>
      </c>
      <c r="J4015" t="s">
        <v>53</v>
      </c>
      <c r="K4015" t="s">
        <v>54</v>
      </c>
      <c r="L4015" t="s">
        <v>67</v>
      </c>
      <c r="M4015" t="s">
        <v>56</v>
      </c>
      <c r="N4015" t="s">
        <v>57</v>
      </c>
      <c r="O4015" t="s">
        <v>70</v>
      </c>
      <c r="P4015">
        <v>51</v>
      </c>
      <c r="Q4015">
        <v>52</v>
      </c>
      <c r="R4015">
        <v>53</v>
      </c>
      <c r="S4015">
        <v>1</v>
      </c>
      <c r="T4015">
        <f t="shared" si="558"/>
        <v>52</v>
      </c>
      <c r="U4015">
        <v>51</v>
      </c>
      <c r="V4015">
        <f t="shared" si="559"/>
        <v>1</v>
      </c>
      <c r="W4015" s="3">
        <f t="shared" si="560"/>
        <v>1.8867924528301886E-2</v>
      </c>
      <c r="X4015">
        <v>18</v>
      </c>
      <c r="Y4015" s="4">
        <v>8</v>
      </c>
      <c r="Z4015" s="4">
        <v>2.2999999999999998</v>
      </c>
      <c r="AA4015" s="5">
        <v>39312.03</v>
      </c>
      <c r="AB4015" s="5">
        <f t="shared" si="561"/>
        <v>2004913.53</v>
      </c>
      <c r="AC4015" s="5">
        <v>22946.41</v>
      </c>
      <c r="AD4015" s="5">
        <f t="shared" si="562"/>
        <v>1216159.73</v>
      </c>
      <c r="AE4015" s="5">
        <v>96119.13</v>
      </c>
      <c r="AF4015" s="5">
        <v>23627.14</v>
      </c>
      <c r="AG4015" s="5">
        <v>8674.1200000000008</v>
      </c>
      <c r="AH4015" s="5">
        <v>3335</v>
      </c>
      <c r="AI4015" s="5">
        <v>3200</v>
      </c>
      <c r="AJ4015">
        <v>0</v>
      </c>
      <c r="AK4015" s="5">
        <v>0</v>
      </c>
      <c r="AL4015" s="5">
        <v>653.65</v>
      </c>
      <c r="AM4015" s="5">
        <v>33378.339999999997</v>
      </c>
      <c r="AN4015">
        <v>4</v>
      </c>
      <c r="AO4015">
        <v>4</v>
      </c>
      <c r="AP4015" t="str">
        <f t="shared" si="563"/>
        <v>Yes</v>
      </c>
      <c r="AQ4015">
        <v>1</v>
      </c>
      <c r="AR4015" s="5">
        <f t="shared" si="564"/>
        <v>1385147.11</v>
      </c>
      <c r="AS4015" s="5">
        <f t="shared" si="565"/>
        <v>619766.42000000004</v>
      </c>
      <c r="AT4015" t="s">
        <v>59</v>
      </c>
      <c r="AU4015" t="s">
        <v>6164</v>
      </c>
      <c r="AV4015" t="s">
        <v>6165</v>
      </c>
      <c r="AW4015" t="s">
        <v>6166</v>
      </c>
      <c r="AX4015" t="s">
        <v>6177</v>
      </c>
      <c r="AY4015">
        <v>54</v>
      </c>
      <c r="AZ4015">
        <v>0</v>
      </c>
      <c r="BA4015">
        <v>15</v>
      </c>
      <c r="BB4015" t="s">
        <v>6180</v>
      </c>
      <c r="BC4015">
        <v>0</v>
      </c>
      <c r="BD4015">
        <v>0</v>
      </c>
      <c r="BE4015" t="s">
        <v>6169</v>
      </c>
      <c r="BF4015" t="s">
        <v>6170</v>
      </c>
      <c r="BG4015">
        <v>0</v>
      </c>
      <c r="BH4015" t="s">
        <v>6171</v>
      </c>
      <c r="BI4015">
        <v>12</v>
      </c>
      <c r="BJ4015" t="s">
        <v>6172</v>
      </c>
      <c r="BK4015">
        <v>0</v>
      </c>
      <c r="BL4015">
        <v>71</v>
      </c>
      <c r="BM4015" s="3">
        <f t="shared" si="566"/>
        <v>0.74647887323943662</v>
      </c>
    </row>
    <row r="4016" spans="1:65">
      <c r="A4016" t="s">
        <v>4154</v>
      </c>
      <c r="B4016" s="2">
        <v>45901</v>
      </c>
      <c r="C4016" t="s">
        <v>3137</v>
      </c>
      <c r="D4016" t="s">
        <v>4140</v>
      </c>
      <c r="E4016">
        <v>9</v>
      </c>
      <c r="F4016" t="s">
        <v>72</v>
      </c>
      <c r="G4016" t="s">
        <v>79</v>
      </c>
      <c r="H4016" t="s">
        <v>86</v>
      </c>
      <c r="I4016" t="s">
        <v>52</v>
      </c>
      <c r="J4016" t="s">
        <v>65</v>
      </c>
      <c r="K4016" t="s">
        <v>75</v>
      </c>
      <c r="L4016" t="s">
        <v>87</v>
      </c>
      <c r="M4016" t="s">
        <v>68</v>
      </c>
      <c r="N4016" t="s">
        <v>76</v>
      </c>
      <c r="O4016" t="s">
        <v>120</v>
      </c>
      <c r="P4016">
        <v>46</v>
      </c>
      <c r="Q4016">
        <v>47</v>
      </c>
      <c r="R4016">
        <v>48</v>
      </c>
      <c r="S4016">
        <v>1</v>
      </c>
      <c r="T4016">
        <f t="shared" si="558"/>
        <v>47</v>
      </c>
      <c r="U4016">
        <v>45</v>
      </c>
      <c r="V4016">
        <f t="shared" si="559"/>
        <v>2</v>
      </c>
      <c r="W4016" s="3">
        <f t="shared" si="560"/>
        <v>2.0833333333333332E-2</v>
      </c>
      <c r="X4016">
        <v>31</v>
      </c>
      <c r="Y4016" s="4">
        <v>0</v>
      </c>
      <c r="Z4016" s="4">
        <v>1.9</v>
      </c>
      <c r="AA4016" s="5">
        <v>51409.93</v>
      </c>
      <c r="AB4016" s="5">
        <f t="shared" si="561"/>
        <v>2313446.85</v>
      </c>
      <c r="AC4016" s="5">
        <v>34075.760000000002</v>
      </c>
      <c r="AD4016" s="5">
        <f t="shared" si="562"/>
        <v>1635636.48</v>
      </c>
      <c r="AE4016" s="5">
        <v>110022</v>
      </c>
      <c r="AF4016" s="5">
        <v>30613.13</v>
      </c>
      <c r="AG4016" s="5">
        <v>9638.73</v>
      </c>
      <c r="AH4016" s="5">
        <v>2755</v>
      </c>
      <c r="AI4016" s="5">
        <v>4600</v>
      </c>
      <c r="AJ4016">
        <v>1</v>
      </c>
      <c r="AK4016" s="5">
        <v>13075.45</v>
      </c>
      <c r="AL4016" s="5">
        <v>1989.29</v>
      </c>
      <c r="AM4016" s="5">
        <v>28857.1</v>
      </c>
      <c r="AN4016">
        <v>4</v>
      </c>
      <c r="AO4016">
        <v>3</v>
      </c>
      <c r="AP4016" t="str">
        <f t="shared" si="563"/>
        <v>Yes</v>
      </c>
      <c r="AQ4016">
        <v>1</v>
      </c>
      <c r="AR4016" s="5">
        <f t="shared" si="564"/>
        <v>1837187.18</v>
      </c>
      <c r="AS4016" s="5">
        <f t="shared" si="565"/>
        <v>476259.67</v>
      </c>
      <c r="AT4016" t="s">
        <v>59</v>
      </c>
      <c r="AU4016" t="s">
        <v>6194</v>
      </c>
      <c r="AV4016" t="s">
        <v>6195</v>
      </c>
      <c r="AW4016" t="s">
        <v>6183</v>
      </c>
      <c r="AX4016" t="s">
        <v>6184</v>
      </c>
      <c r="AY4016">
        <v>47</v>
      </c>
      <c r="AZ4016">
        <v>0</v>
      </c>
      <c r="BA4016">
        <v>14</v>
      </c>
      <c r="BB4016" t="s">
        <v>6180</v>
      </c>
      <c r="BC4016">
        <v>0</v>
      </c>
      <c r="BD4016">
        <v>0</v>
      </c>
      <c r="BE4016" t="s">
        <v>6169</v>
      </c>
      <c r="BF4016" t="s">
        <v>6170</v>
      </c>
      <c r="BG4016">
        <v>0</v>
      </c>
      <c r="BH4016" t="s">
        <v>6171</v>
      </c>
      <c r="BI4016">
        <v>56</v>
      </c>
      <c r="BJ4016" t="s">
        <v>6187</v>
      </c>
      <c r="BK4016">
        <v>0</v>
      </c>
      <c r="BL4016">
        <v>61</v>
      </c>
      <c r="BM4016" s="3">
        <f t="shared" si="566"/>
        <v>0.78688524590163933</v>
      </c>
    </row>
    <row r="4017" spans="1:65">
      <c r="A4017" t="s">
        <v>4155</v>
      </c>
      <c r="B4017" s="2">
        <v>45902</v>
      </c>
      <c r="C4017" t="s">
        <v>3137</v>
      </c>
      <c r="D4017" t="s">
        <v>4140</v>
      </c>
      <c r="E4017">
        <v>9</v>
      </c>
      <c r="F4017" t="s">
        <v>72</v>
      </c>
      <c r="G4017" t="s">
        <v>62</v>
      </c>
      <c r="H4017" t="s">
        <v>150</v>
      </c>
      <c r="I4017" t="s">
        <v>52</v>
      </c>
      <c r="J4017" t="s">
        <v>53</v>
      </c>
      <c r="K4017" t="s">
        <v>75</v>
      </c>
      <c r="L4017" t="s">
        <v>55</v>
      </c>
      <c r="M4017" t="s">
        <v>56</v>
      </c>
      <c r="N4017" t="s">
        <v>76</v>
      </c>
      <c r="O4017" t="s">
        <v>120</v>
      </c>
      <c r="P4017">
        <v>62</v>
      </c>
      <c r="Q4017">
        <v>64</v>
      </c>
      <c r="R4017">
        <v>67</v>
      </c>
      <c r="S4017">
        <v>2</v>
      </c>
      <c r="T4017">
        <f t="shared" si="558"/>
        <v>65</v>
      </c>
      <c r="U4017">
        <v>60</v>
      </c>
      <c r="V4017">
        <f t="shared" si="559"/>
        <v>5</v>
      </c>
      <c r="W4017" s="3">
        <f t="shared" si="560"/>
        <v>2.9850746268656716E-2</v>
      </c>
      <c r="X4017">
        <v>10</v>
      </c>
      <c r="Y4017" s="4">
        <v>5.3</v>
      </c>
      <c r="Z4017" s="4">
        <v>1.7</v>
      </c>
      <c r="AA4017" s="5">
        <v>35939.89</v>
      </c>
      <c r="AB4017" s="5">
        <f t="shared" si="561"/>
        <v>2156393.4</v>
      </c>
      <c r="AC4017" s="5">
        <v>23570.94</v>
      </c>
      <c r="AD4017" s="5">
        <f t="shared" si="562"/>
        <v>1579252.98</v>
      </c>
      <c r="AE4017" s="5">
        <v>120501.35</v>
      </c>
      <c r="AF4017" s="5">
        <v>29673.85</v>
      </c>
      <c r="AG4017" s="5">
        <v>7625.88</v>
      </c>
      <c r="AH4017" s="5">
        <v>2465</v>
      </c>
      <c r="AI4017" s="5">
        <v>6400</v>
      </c>
      <c r="AJ4017">
        <v>0</v>
      </c>
      <c r="AK4017" s="5">
        <v>0</v>
      </c>
      <c r="AL4017" s="5">
        <v>3496.51</v>
      </c>
      <c r="AM4017" s="5">
        <v>40420.03</v>
      </c>
      <c r="AN4017">
        <v>4</v>
      </c>
      <c r="AO4017">
        <v>4</v>
      </c>
      <c r="AP4017" t="str">
        <f t="shared" si="563"/>
        <v>Yes</v>
      </c>
      <c r="AQ4017">
        <v>0</v>
      </c>
      <c r="AR4017" s="5">
        <f t="shared" si="564"/>
        <v>1789835.6</v>
      </c>
      <c r="AS4017" s="5">
        <f t="shared" si="565"/>
        <v>366557.8</v>
      </c>
      <c r="AT4017" t="s">
        <v>59</v>
      </c>
      <c r="AU4017" t="s">
        <v>6164</v>
      </c>
      <c r="AV4017" t="s">
        <v>6165</v>
      </c>
      <c r="AW4017" t="s">
        <v>6166</v>
      </c>
      <c r="AX4017" t="s">
        <v>6184</v>
      </c>
      <c r="AY4017">
        <v>69</v>
      </c>
      <c r="AZ4017">
        <v>4</v>
      </c>
      <c r="BA4017">
        <v>28</v>
      </c>
      <c r="BB4017" t="s">
        <v>6185</v>
      </c>
      <c r="BC4017">
        <v>0</v>
      </c>
      <c r="BD4017">
        <v>0</v>
      </c>
      <c r="BE4017" t="s">
        <v>6169</v>
      </c>
      <c r="BF4017" t="s">
        <v>6170</v>
      </c>
      <c r="BG4017">
        <v>0</v>
      </c>
      <c r="BH4017" t="s">
        <v>6171</v>
      </c>
      <c r="BI4017">
        <v>31</v>
      </c>
      <c r="BJ4017" t="s">
        <v>6172</v>
      </c>
      <c r="BK4017">
        <v>0</v>
      </c>
      <c r="BL4017">
        <v>74</v>
      </c>
      <c r="BM4017" s="3">
        <f t="shared" si="566"/>
        <v>0.90540540540540537</v>
      </c>
    </row>
    <row r="4018" spans="1:65">
      <c r="A4018" t="s">
        <v>4156</v>
      </c>
      <c r="B4018" s="2">
        <v>45902</v>
      </c>
      <c r="C4018" t="s">
        <v>3137</v>
      </c>
      <c r="D4018" t="s">
        <v>4140</v>
      </c>
      <c r="E4018">
        <v>9</v>
      </c>
      <c r="F4018" t="s">
        <v>49</v>
      </c>
      <c r="G4018" t="s">
        <v>62</v>
      </c>
      <c r="H4018" t="s">
        <v>226</v>
      </c>
      <c r="I4018" t="s">
        <v>64</v>
      </c>
      <c r="J4018" t="s">
        <v>53</v>
      </c>
      <c r="K4018" t="s">
        <v>54</v>
      </c>
      <c r="L4018" t="s">
        <v>87</v>
      </c>
      <c r="M4018" t="s">
        <v>56</v>
      </c>
      <c r="N4018" t="s">
        <v>57</v>
      </c>
      <c r="O4018" t="s">
        <v>58</v>
      </c>
      <c r="P4018">
        <v>57</v>
      </c>
      <c r="Q4018">
        <v>60</v>
      </c>
      <c r="R4018">
        <v>59</v>
      </c>
      <c r="S4018">
        <v>1</v>
      </c>
      <c r="T4018">
        <f t="shared" si="558"/>
        <v>58</v>
      </c>
      <c r="U4018">
        <v>55</v>
      </c>
      <c r="V4018">
        <f t="shared" si="559"/>
        <v>3</v>
      </c>
      <c r="W4018" s="3">
        <f t="shared" si="560"/>
        <v>1.6949152542372881E-2</v>
      </c>
      <c r="X4018">
        <v>29</v>
      </c>
      <c r="Y4018" s="4">
        <v>5.6</v>
      </c>
      <c r="Z4018" s="4">
        <v>2</v>
      </c>
      <c r="AA4018" s="5">
        <v>38664.36</v>
      </c>
      <c r="AB4018" s="5">
        <f t="shared" si="561"/>
        <v>2126539.7999999998</v>
      </c>
      <c r="AC4018" s="5">
        <v>24115.8</v>
      </c>
      <c r="AD4018" s="5">
        <f t="shared" si="562"/>
        <v>1422832.2</v>
      </c>
      <c r="AE4018" s="5">
        <v>99229.759999999995</v>
      </c>
      <c r="AF4018" s="5">
        <v>26655.32</v>
      </c>
      <c r="AG4018" s="5">
        <v>9694.11</v>
      </c>
      <c r="AH4018" s="5">
        <v>2900</v>
      </c>
      <c r="AI4018" s="5">
        <v>3200</v>
      </c>
      <c r="AJ4018">
        <v>0</v>
      </c>
      <c r="AK4018" s="5">
        <v>0</v>
      </c>
      <c r="AL4018" s="5">
        <v>2009.28</v>
      </c>
      <c r="AM4018" s="5">
        <v>36744.39</v>
      </c>
      <c r="AN4018">
        <v>4</v>
      </c>
      <c r="AO4018">
        <v>2</v>
      </c>
      <c r="AP4018" t="str">
        <f t="shared" si="563"/>
        <v>Yes</v>
      </c>
      <c r="AQ4018">
        <v>1</v>
      </c>
      <c r="AR4018" s="5">
        <f t="shared" si="564"/>
        <v>1603265.06</v>
      </c>
      <c r="AS4018" s="5">
        <f t="shared" si="565"/>
        <v>523274.74</v>
      </c>
      <c r="AT4018" t="s">
        <v>59</v>
      </c>
      <c r="AU4018" t="s">
        <v>6164</v>
      </c>
      <c r="AV4018" t="s">
        <v>6165</v>
      </c>
      <c r="AW4018" t="s">
        <v>6166</v>
      </c>
      <c r="AX4018" t="s">
        <v>6167</v>
      </c>
      <c r="AY4018">
        <v>58</v>
      </c>
      <c r="AZ4018">
        <v>0</v>
      </c>
      <c r="BA4018">
        <v>20</v>
      </c>
      <c r="BB4018" t="s">
        <v>6180</v>
      </c>
      <c r="BC4018">
        <v>0</v>
      </c>
      <c r="BD4018">
        <v>0</v>
      </c>
      <c r="BE4018" t="s">
        <v>6169</v>
      </c>
      <c r="BF4018" t="s">
        <v>6170</v>
      </c>
      <c r="BG4018">
        <v>0</v>
      </c>
      <c r="BH4018" t="s">
        <v>6171</v>
      </c>
      <c r="BI4018">
        <v>25</v>
      </c>
      <c r="BJ4018" t="s">
        <v>6172</v>
      </c>
      <c r="BK4018">
        <v>0</v>
      </c>
      <c r="BL4018">
        <v>73</v>
      </c>
      <c r="BM4018" s="3">
        <f t="shared" si="566"/>
        <v>0.80821917808219179</v>
      </c>
    </row>
    <row r="4019" spans="1:65">
      <c r="A4019" t="s">
        <v>4157</v>
      </c>
      <c r="B4019" s="2">
        <v>45902</v>
      </c>
      <c r="C4019" t="s">
        <v>3137</v>
      </c>
      <c r="D4019" t="s">
        <v>4140</v>
      </c>
      <c r="E4019">
        <v>9</v>
      </c>
      <c r="F4019" t="s">
        <v>61</v>
      </c>
      <c r="G4019" t="s">
        <v>50</v>
      </c>
      <c r="H4019" t="s">
        <v>157</v>
      </c>
      <c r="I4019" t="s">
        <v>64</v>
      </c>
      <c r="J4019" t="s">
        <v>81</v>
      </c>
      <c r="K4019" t="s">
        <v>54</v>
      </c>
      <c r="L4019" t="s">
        <v>92</v>
      </c>
      <c r="M4019" t="s">
        <v>68</v>
      </c>
      <c r="N4019" t="s">
        <v>76</v>
      </c>
      <c r="O4019" t="s">
        <v>58</v>
      </c>
      <c r="P4019">
        <v>41</v>
      </c>
      <c r="Q4019">
        <v>43</v>
      </c>
      <c r="R4019">
        <v>43</v>
      </c>
      <c r="S4019">
        <v>2</v>
      </c>
      <c r="T4019">
        <f t="shared" si="558"/>
        <v>41</v>
      </c>
      <c r="U4019">
        <v>40</v>
      </c>
      <c r="V4019">
        <f t="shared" si="559"/>
        <v>1</v>
      </c>
      <c r="W4019" s="3">
        <f t="shared" si="560"/>
        <v>4.6511627906976744E-2</v>
      </c>
      <c r="X4019">
        <v>17</v>
      </c>
      <c r="Y4019" s="4">
        <v>3</v>
      </c>
      <c r="Z4019" s="4">
        <v>1.6</v>
      </c>
      <c r="AA4019" s="5">
        <v>85319.48</v>
      </c>
      <c r="AB4019" s="5">
        <f t="shared" si="561"/>
        <v>3412779.2</v>
      </c>
      <c r="AC4019" s="5">
        <v>51213.1</v>
      </c>
      <c r="AD4019" s="5">
        <f t="shared" si="562"/>
        <v>2202163.2999999998</v>
      </c>
      <c r="AE4019" s="5">
        <v>126774.64</v>
      </c>
      <c r="AF4019" s="5">
        <v>36818.370000000003</v>
      </c>
      <c r="AG4019" s="5">
        <v>8428.89</v>
      </c>
      <c r="AH4019" s="5">
        <v>2320</v>
      </c>
      <c r="AI4019" s="5">
        <v>13600</v>
      </c>
      <c r="AJ4019">
        <v>0</v>
      </c>
      <c r="AK4019" s="5">
        <v>0</v>
      </c>
      <c r="AL4019" s="5">
        <v>1462.94</v>
      </c>
      <c r="AM4019" s="5">
        <v>26074.880000000001</v>
      </c>
      <c r="AN4019">
        <v>4</v>
      </c>
      <c r="AO4019">
        <v>2</v>
      </c>
      <c r="AP4019" t="str">
        <f t="shared" si="563"/>
        <v>Yes</v>
      </c>
      <c r="AQ4019">
        <v>1</v>
      </c>
      <c r="AR4019" s="5">
        <f t="shared" si="564"/>
        <v>2417643.02</v>
      </c>
      <c r="AS4019" s="5">
        <f t="shared" si="565"/>
        <v>995136.18</v>
      </c>
      <c r="AT4019" t="s">
        <v>116</v>
      </c>
      <c r="AU4019" t="s">
        <v>6164</v>
      </c>
      <c r="AV4019" t="s">
        <v>6165</v>
      </c>
      <c r="AW4019" t="s">
        <v>6166</v>
      </c>
      <c r="AX4019" t="s">
        <v>6184</v>
      </c>
      <c r="AY4019">
        <v>43</v>
      </c>
      <c r="AZ4019">
        <v>0</v>
      </c>
      <c r="BA4019">
        <v>10</v>
      </c>
      <c r="BB4019" t="s">
        <v>6198</v>
      </c>
      <c r="BC4019">
        <v>0</v>
      </c>
      <c r="BD4019">
        <v>0</v>
      </c>
      <c r="BE4019" t="s">
        <v>6169</v>
      </c>
      <c r="BF4019" t="s">
        <v>6176</v>
      </c>
      <c r="BG4019">
        <v>0</v>
      </c>
      <c r="BH4019" t="s">
        <v>6171</v>
      </c>
      <c r="BI4019">
        <v>20</v>
      </c>
      <c r="BJ4019" t="s">
        <v>6172</v>
      </c>
      <c r="BK4019">
        <v>0</v>
      </c>
      <c r="BL4019">
        <v>50</v>
      </c>
      <c r="BM4019" s="3">
        <f t="shared" si="566"/>
        <v>0.86</v>
      </c>
    </row>
    <row r="4020" spans="1:65">
      <c r="A4020" t="s">
        <v>4158</v>
      </c>
      <c r="B4020" s="2">
        <v>45902</v>
      </c>
      <c r="C4020" t="s">
        <v>3137</v>
      </c>
      <c r="D4020" t="s">
        <v>4140</v>
      </c>
      <c r="E4020">
        <v>9</v>
      </c>
      <c r="F4020" t="s">
        <v>49</v>
      </c>
      <c r="G4020" t="s">
        <v>62</v>
      </c>
      <c r="H4020" t="s">
        <v>133</v>
      </c>
      <c r="I4020" t="s">
        <v>64</v>
      </c>
      <c r="J4020" t="s">
        <v>65</v>
      </c>
      <c r="K4020" t="s">
        <v>75</v>
      </c>
      <c r="L4020" t="s">
        <v>67</v>
      </c>
      <c r="M4020" t="s">
        <v>56</v>
      </c>
      <c r="N4020" t="s">
        <v>69</v>
      </c>
      <c r="O4020" t="s">
        <v>82</v>
      </c>
      <c r="P4020">
        <v>57</v>
      </c>
      <c r="Q4020">
        <v>60</v>
      </c>
      <c r="R4020">
        <v>58</v>
      </c>
      <c r="S4020">
        <v>1</v>
      </c>
      <c r="T4020">
        <f t="shared" si="558"/>
        <v>57</v>
      </c>
      <c r="U4020">
        <v>57</v>
      </c>
      <c r="V4020">
        <f t="shared" si="559"/>
        <v>0</v>
      </c>
      <c r="W4020" s="3">
        <f t="shared" si="560"/>
        <v>1.7241379310344827E-2</v>
      </c>
      <c r="X4020">
        <v>14</v>
      </c>
      <c r="Y4020" s="4">
        <v>4.8</v>
      </c>
      <c r="Z4020" s="4">
        <v>1.5</v>
      </c>
      <c r="AA4020" s="5">
        <v>52639.12</v>
      </c>
      <c r="AB4020" s="5">
        <f t="shared" si="561"/>
        <v>3000429.84</v>
      </c>
      <c r="AC4020" s="5">
        <v>33870.300000000003</v>
      </c>
      <c r="AD4020" s="5">
        <f t="shared" si="562"/>
        <v>1964477.4</v>
      </c>
      <c r="AE4020" s="5">
        <v>126479.45</v>
      </c>
      <c r="AF4020" s="5">
        <v>36121.760000000002</v>
      </c>
      <c r="AG4020" s="5">
        <v>8315.2900000000009</v>
      </c>
      <c r="AH4020" s="5">
        <v>2175</v>
      </c>
      <c r="AI4020" s="5">
        <v>4600</v>
      </c>
      <c r="AJ4020">
        <v>0</v>
      </c>
      <c r="AK4020" s="5">
        <v>0</v>
      </c>
      <c r="AL4020" s="5">
        <v>0</v>
      </c>
      <c r="AM4020" s="5">
        <v>40050.730000000003</v>
      </c>
      <c r="AN4020">
        <v>4</v>
      </c>
      <c r="AO4020">
        <v>5</v>
      </c>
      <c r="AP4020" t="str">
        <f t="shared" si="563"/>
        <v>No</v>
      </c>
      <c r="AQ4020">
        <v>3</v>
      </c>
      <c r="AR4020" s="5">
        <f t="shared" si="564"/>
        <v>2182219.63</v>
      </c>
      <c r="AS4020" s="5">
        <f t="shared" si="565"/>
        <v>818210.21</v>
      </c>
      <c r="AT4020" t="s">
        <v>59</v>
      </c>
      <c r="AU4020" t="s">
        <v>6164</v>
      </c>
      <c r="AV4020" t="s">
        <v>6165</v>
      </c>
      <c r="AW4020" t="s">
        <v>6166</v>
      </c>
      <c r="AX4020" t="s">
        <v>6167</v>
      </c>
      <c r="AY4020">
        <v>61</v>
      </c>
      <c r="AZ4020">
        <v>3</v>
      </c>
      <c r="BA4020">
        <v>0</v>
      </c>
      <c r="BB4020" t="s">
        <v>6168</v>
      </c>
      <c r="BC4020">
        <v>1</v>
      </c>
      <c r="BD4020">
        <v>0</v>
      </c>
      <c r="BE4020" t="s">
        <v>6178</v>
      </c>
      <c r="BF4020" t="s">
        <v>6170</v>
      </c>
      <c r="BG4020">
        <v>0</v>
      </c>
      <c r="BH4020" t="s">
        <v>6171</v>
      </c>
      <c r="BI4020">
        <v>21</v>
      </c>
      <c r="BJ4020" t="s">
        <v>6172</v>
      </c>
      <c r="BK4020">
        <v>0</v>
      </c>
      <c r="BL4020">
        <v>66</v>
      </c>
      <c r="BM4020" s="3">
        <f t="shared" si="566"/>
        <v>0.87878787878787878</v>
      </c>
    </row>
    <row r="4021" spans="1:65">
      <c r="A4021" t="s">
        <v>4159</v>
      </c>
      <c r="B4021" s="2">
        <v>45902</v>
      </c>
      <c r="C4021" t="s">
        <v>3137</v>
      </c>
      <c r="D4021" t="s">
        <v>4140</v>
      </c>
      <c r="E4021">
        <v>9</v>
      </c>
      <c r="F4021" t="s">
        <v>49</v>
      </c>
      <c r="G4021" t="s">
        <v>62</v>
      </c>
      <c r="H4021" t="s">
        <v>141</v>
      </c>
      <c r="I4021" t="s">
        <v>64</v>
      </c>
      <c r="J4021" t="s">
        <v>81</v>
      </c>
      <c r="K4021" t="s">
        <v>75</v>
      </c>
      <c r="L4021" t="s">
        <v>67</v>
      </c>
      <c r="M4021" t="s">
        <v>68</v>
      </c>
      <c r="N4021" t="s">
        <v>109</v>
      </c>
      <c r="O4021" t="s">
        <v>70</v>
      </c>
      <c r="P4021">
        <v>38</v>
      </c>
      <c r="Q4021">
        <v>41</v>
      </c>
      <c r="R4021">
        <v>39</v>
      </c>
      <c r="S4021">
        <v>3</v>
      </c>
      <c r="T4021">
        <f t="shared" si="558"/>
        <v>36</v>
      </c>
      <c r="U4021">
        <v>36</v>
      </c>
      <c r="V4021">
        <f t="shared" si="559"/>
        <v>0</v>
      </c>
      <c r="W4021" s="3">
        <f t="shared" si="560"/>
        <v>7.6923076923076927E-2</v>
      </c>
      <c r="X4021">
        <v>36</v>
      </c>
      <c r="Y4021" s="4">
        <v>0</v>
      </c>
      <c r="Z4021" s="4">
        <v>1.2</v>
      </c>
      <c r="AA4021" s="5">
        <v>78871.86</v>
      </c>
      <c r="AB4021" s="5">
        <f t="shared" si="561"/>
        <v>2839386.96</v>
      </c>
      <c r="AC4021" s="5">
        <v>49501.2</v>
      </c>
      <c r="AD4021" s="5">
        <f t="shared" si="562"/>
        <v>1930546.8</v>
      </c>
      <c r="AE4021" s="5">
        <v>115343.74</v>
      </c>
      <c r="AF4021" s="5">
        <v>34868.03</v>
      </c>
      <c r="AG4021" s="5">
        <v>9961.91</v>
      </c>
      <c r="AH4021" s="5">
        <v>1740</v>
      </c>
      <c r="AI4021" s="5">
        <v>23431.360000000001</v>
      </c>
      <c r="AJ4021">
        <v>1</v>
      </c>
      <c r="AK4021" s="5">
        <v>23115.54</v>
      </c>
      <c r="AL4021" s="5">
        <v>0</v>
      </c>
      <c r="AM4021" s="5">
        <v>57212.42</v>
      </c>
      <c r="AN4021">
        <v>8</v>
      </c>
      <c r="AO4021">
        <v>10</v>
      </c>
      <c r="AP4021" t="str">
        <f t="shared" si="563"/>
        <v>No</v>
      </c>
      <c r="AQ4021">
        <v>3</v>
      </c>
      <c r="AR4021" s="5">
        <f t="shared" si="564"/>
        <v>2196219.7999999998</v>
      </c>
      <c r="AS4021" s="5">
        <f t="shared" si="565"/>
        <v>643167.16</v>
      </c>
      <c r="AT4021" t="s">
        <v>1641</v>
      </c>
      <c r="AU4021" t="s">
        <v>6189</v>
      </c>
      <c r="AV4021" t="s">
        <v>6201</v>
      </c>
      <c r="AW4021" t="s">
        <v>6175</v>
      </c>
      <c r="AX4021" t="s">
        <v>6167</v>
      </c>
      <c r="AY4021">
        <v>41</v>
      </c>
      <c r="AZ4021">
        <v>0</v>
      </c>
      <c r="BA4021">
        <v>0</v>
      </c>
      <c r="BB4021" t="s">
        <v>6168</v>
      </c>
      <c r="BC4021">
        <v>2</v>
      </c>
      <c r="BD4021">
        <v>0</v>
      </c>
      <c r="BE4021" t="s">
        <v>6178</v>
      </c>
      <c r="BF4021" t="s">
        <v>6210</v>
      </c>
      <c r="BG4021">
        <v>1</v>
      </c>
      <c r="BH4021" t="s">
        <v>6186</v>
      </c>
      <c r="BI4021">
        <v>55</v>
      </c>
      <c r="BJ4021" t="s">
        <v>6187</v>
      </c>
      <c r="BK4021">
        <v>0</v>
      </c>
      <c r="BL4021">
        <v>46</v>
      </c>
      <c r="BM4021" s="3">
        <f t="shared" si="566"/>
        <v>0.84782608695652173</v>
      </c>
    </row>
    <row r="4022" spans="1:65">
      <c r="A4022" t="s">
        <v>4160</v>
      </c>
      <c r="B4022" s="2">
        <v>45902</v>
      </c>
      <c r="C4022" t="s">
        <v>3137</v>
      </c>
      <c r="D4022" t="s">
        <v>4140</v>
      </c>
      <c r="E4022">
        <v>9</v>
      </c>
      <c r="F4022" t="s">
        <v>78</v>
      </c>
      <c r="G4022" t="s">
        <v>62</v>
      </c>
      <c r="H4022" t="s">
        <v>168</v>
      </c>
      <c r="I4022" t="s">
        <v>74</v>
      </c>
      <c r="J4022" t="s">
        <v>81</v>
      </c>
      <c r="K4022" t="s">
        <v>75</v>
      </c>
      <c r="L4022" t="s">
        <v>87</v>
      </c>
      <c r="M4022" t="s">
        <v>56</v>
      </c>
      <c r="N4022" t="s">
        <v>69</v>
      </c>
      <c r="O4022" t="s">
        <v>70</v>
      </c>
      <c r="P4022">
        <v>34</v>
      </c>
      <c r="Q4022">
        <v>36</v>
      </c>
      <c r="R4022">
        <v>35</v>
      </c>
      <c r="S4022">
        <v>1</v>
      </c>
      <c r="T4022">
        <f t="shared" si="558"/>
        <v>34</v>
      </c>
      <c r="U4022">
        <v>33</v>
      </c>
      <c r="V4022">
        <f t="shared" si="559"/>
        <v>1</v>
      </c>
      <c r="W4022" s="3">
        <f t="shared" si="560"/>
        <v>2.8571428571428571E-2</v>
      </c>
      <c r="X4022">
        <v>44</v>
      </c>
      <c r="Y4022" s="4">
        <v>1.6</v>
      </c>
      <c r="Z4022" s="4">
        <v>1.3</v>
      </c>
      <c r="AA4022" s="5">
        <v>77514.63</v>
      </c>
      <c r="AB4022" s="5">
        <f t="shared" si="561"/>
        <v>2557982.79</v>
      </c>
      <c r="AC4022" s="5">
        <v>54677.5</v>
      </c>
      <c r="AD4022" s="5">
        <f t="shared" si="562"/>
        <v>1913712.5</v>
      </c>
      <c r="AE4022" s="5">
        <v>106510.04</v>
      </c>
      <c r="AF4022" s="5">
        <v>33801.4</v>
      </c>
      <c r="AG4022" s="5">
        <v>11296.02</v>
      </c>
      <c r="AH4022" s="5">
        <v>1885</v>
      </c>
      <c r="AI4022" s="5">
        <v>6800</v>
      </c>
      <c r="AJ4022">
        <v>0</v>
      </c>
      <c r="AK4022" s="5">
        <v>0</v>
      </c>
      <c r="AL4022" s="5">
        <v>1476.79</v>
      </c>
      <c r="AM4022" s="5">
        <v>20850.8</v>
      </c>
      <c r="AN4022">
        <v>4</v>
      </c>
      <c r="AO4022">
        <v>3</v>
      </c>
      <c r="AP4022" t="str">
        <f t="shared" si="563"/>
        <v>Yes</v>
      </c>
      <c r="AQ4022">
        <v>0</v>
      </c>
      <c r="AR4022" s="5">
        <f t="shared" si="564"/>
        <v>2096332.55</v>
      </c>
      <c r="AS4022" s="5">
        <f t="shared" si="565"/>
        <v>461650.24</v>
      </c>
      <c r="AT4022" t="s">
        <v>59</v>
      </c>
      <c r="AU4022" t="s">
        <v>6164</v>
      </c>
      <c r="AV4022" t="s">
        <v>6165</v>
      </c>
      <c r="AW4022" t="s">
        <v>6166</v>
      </c>
      <c r="AX4022" t="s">
        <v>6167</v>
      </c>
      <c r="AY4022">
        <v>36</v>
      </c>
      <c r="AZ4022">
        <v>0</v>
      </c>
      <c r="BA4022">
        <v>14</v>
      </c>
      <c r="BB4022" t="s">
        <v>6191</v>
      </c>
      <c r="BC4022">
        <v>0</v>
      </c>
      <c r="BD4022">
        <v>0</v>
      </c>
      <c r="BE4022" t="s">
        <v>6169</v>
      </c>
      <c r="BF4022" t="s">
        <v>6170</v>
      </c>
      <c r="BG4022">
        <v>0</v>
      </c>
      <c r="BH4022" t="s">
        <v>6171</v>
      </c>
      <c r="BI4022">
        <v>44</v>
      </c>
      <c r="BJ4022" t="s">
        <v>6172</v>
      </c>
      <c r="BK4022">
        <v>0</v>
      </c>
      <c r="BL4022">
        <v>48</v>
      </c>
      <c r="BM4022" s="3">
        <f t="shared" si="566"/>
        <v>0.72916666666666663</v>
      </c>
    </row>
    <row r="4023" spans="1:65">
      <c r="A4023" t="s">
        <v>4161</v>
      </c>
      <c r="B4023" s="2">
        <v>45902</v>
      </c>
      <c r="C4023" t="s">
        <v>3137</v>
      </c>
      <c r="D4023" t="s">
        <v>4140</v>
      </c>
      <c r="E4023">
        <v>9</v>
      </c>
      <c r="F4023" t="s">
        <v>72</v>
      </c>
      <c r="G4023" t="s">
        <v>62</v>
      </c>
      <c r="H4023" t="s">
        <v>220</v>
      </c>
      <c r="I4023" t="s">
        <v>64</v>
      </c>
      <c r="J4023" t="s">
        <v>53</v>
      </c>
      <c r="K4023" t="s">
        <v>66</v>
      </c>
      <c r="L4023" t="s">
        <v>55</v>
      </c>
      <c r="M4023" t="s">
        <v>56</v>
      </c>
      <c r="N4023" t="s">
        <v>57</v>
      </c>
      <c r="O4023" t="s">
        <v>70</v>
      </c>
      <c r="P4023">
        <v>62</v>
      </c>
      <c r="Q4023">
        <v>67</v>
      </c>
      <c r="R4023">
        <v>67</v>
      </c>
      <c r="S4023">
        <v>1</v>
      </c>
      <c r="T4023">
        <f t="shared" si="558"/>
        <v>66</v>
      </c>
      <c r="U4023">
        <v>59</v>
      </c>
      <c r="V4023">
        <f t="shared" si="559"/>
        <v>7</v>
      </c>
      <c r="W4023" s="3">
        <f t="shared" si="560"/>
        <v>1.4925373134328358E-2</v>
      </c>
      <c r="X4023">
        <v>20</v>
      </c>
      <c r="Y4023" s="4">
        <v>4.4000000000000004</v>
      </c>
      <c r="Z4023" s="4">
        <v>1.5</v>
      </c>
      <c r="AA4023" s="5">
        <v>34235.71</v>
      </c>
      <c r="AB4023" s="5">
        <f t="shared" si="561"/>
        <v>2019906.89</v>
      </c>
      <c r="AC4023" s="5">
        <v>23537.759999999998</v>
      </c>
      <c r="AD4023" s="5">
        <f t="shared" si="562"/>
        <v>1577029.92</v>
      </c>
      <c r="AE4023" s="5">
        <v>112662.38</v>
      </c>
      <c r="AF4023" s="5">
        <v>29512.34</v>
      </c>
      <c r="AG4023" s="5">
        <v>9122.9599999999991</v>
      </c>
      <c r="AH4023" s="5">
        <v>2175</v>
      </c>
      <c r="AI4023" s="5">
        <v>3200</v>
      </c>
      <c r="AJ4023">
        <v>0</v>
      </c>
      <c r="AK4023" s="5">
        <v>0</v>
      </c>
      <c r="AL4023" s="5">
        <v>4454.8900000000003</v>
      </c>
      <c r="AM4023" s="5">
        <v>36997.99</v>
      </c>
      <c r="AN4023">
        <v>4</v>
      </c>
      <c r="AO4023">
        <v>4</v>
      </c>
      <c r="AP4023" t="str">
        <f t="shared" si="563"/>
        <v>Yes</v>
      </c>
      <c r="AQ4023">
        <v>0</v>
      </c>
      <c r="AR4023" s="5">
        <f t="shared" si="564"/>
        <v>1775155.48</v>
      </c>
      <c r="AS4023" s="5">
        <f t="shared" si="565"/>
        <v>244751.41</v>
      </c>
      <c r="AT4023" t="s">
        <v>59</v>
      </c>
      <c r="AU4023" t="s">
        <v>6164</v>
      </c>
      <c r="AV4023" t="s">
        <v>6165</v>
      </c>
      <c r="AW4023" t="s">
        <v>6166</v>
      </c>
      <c r="AX4023" t="s">
        <v>6184</v>
      </c>
      <c r="AY4023">
        <v>63</v>
      </c>
      <c r="AZ4023">
        <v>0</v>
      </c>
      <c r="BA4023">
        <v>40</v>
      </c>
      <c r="BB4023" t="s">
        <v>6180</v>
      </c>
      <c r="BC4023">
        <v>0</v>
      </c>
      <c r="BD4023">
        <v>0</v>
      </c>
      <c r="BE4023" t="s">
        <v>6169</v>
      </c>
      <c r="BF4023" t="s">
        <v>6170</v>
      </c>
      <c r="BG4023">
        <v>0</v>
      </c>
      <c r="BH4023" t="s">
        <v>6171</v>
      </c>
      <c r="BI4023">
        <v>27</v>
      </c>
      <c r="BJ4023" t="s">
        <v>6172</v>
      </c>
      <c r="BK4023">
        <v>0</v>
      </c>
      <c r="BL4023">
        <v>74</v>
      </c>
      <c r="BM4023" s="3">
        <f t="shared" si="566"/>
        <v>0.90540540540540537</v>
      </c>
    </row>
    <row r="4024" spans="1:65">
      <c r="A4024" t="s">
        <v>4162</v>
      </c>
      <c r="B4024" s="2">
        <v>45902</v>
      </c>
      <c r="C4024" t="s">
        <v>3137</v>
      </c>
      <c r="D4024" t="s">
        <v>4140</v>
      </c>
      <c r="E4024">
        <v>9</v>
      </c>
      <c r="F4024" t="s">
        <v>61</v>
      </c>
      <c r="G4024" t="s">
        <v>50</v>
      </c>
      <c r="H4024" t="s">
        <v>127</v>
      </c>
      <c r="I4024" t="s">
        <v>64</v>
      </c>
      <c r="J4024" t="s">
        <v>65</v>
      </c>
      <c r="K4024" t="s">
        <v>66</v>
      </c>
      <c r="L4024" t="s">
        <v>87</v>
      </c>
      <c r="M4024" t="s">
        <v>56</v>
      </c>
      <c r="N4024" t="s">
        <v>109</v>
      </c>
      <c r="O4024" t="s">
        <v>58</v>
      </c>
      <c r="P4024">
        <v>44</v>
      </c>
      <c r="Q4024">
        <v>47</v>
      </c>
      <c r="R4024">
        <v>48</v>
      </c>
      <c r="S4024">
        <v>1</v>
      </c>
      <c r="T4024">
        <f t="shared" si="558"/>
        <v>47</v>
      </c>
      <c r="U4024">
        <v>43</v>
      </c>
      <c r="V4024">
        <f t="shared" si="559"/>
        <v>4</v>
      </c>
      <c r="W4024" s="3">
        <f t="shared" si="560"/>
        <v>2.0833333333333332E-2</v>
      </c>
      <c r="X4024">
        <v>28</v>
      </c>
      <c r="Y4024" s="4">
        <v>3.3</v>
      </c>
      <c r="Z4024" s="4">
        <v>1.5</v>
      </c>
      <c r="AA4024" s="5">
        <v>49415.07</v>
      </c>
      <c r="AB4024" s="5">
        <f t="shared" si="561"/>
        <v>2124848.0099999998</v>
      </c>
      <c r="AC4024" s="5">
        <v>35586.83</v>
      </c>
      <c r="AD4024" s="5">
        <f t="shared" si="562"/>
        <v>1708167.84</v>
      </c>
      <c r="AE4024" s="5">
        <v>105142.05</v>
      </c>
      <c r="AF4024" s="5">
        <v>29875.97</v>
      </c>
      <c r="AG4024" s="5">
        <v>9562.82</v>
      </c>
      <c r="AH4024" s="5">
        <v>2175</v>
      </c>
      <c r="AI4024" s="5">
        <v>4600</v>
      </c>
      <c r="AJ4024">
        <v>0</v>
      </c>
      <c r="AK4024" s="5">
        <v>0</v>
      </c>
      <c r="AL4024" s="5">
        <v>3983.52</v>
      </c>
      <c r="AM4024" s="5">
        <v>60080.66</v>
      </c>
      <c r="AN4024">
        <v>8</v>
      </c>
      <c r="AO4024">
        <v>8</v>
      </c>
      <c r="AP4024" t="str">
        <f t="shared" si="563"/>
        <v>Yes</v>
      </c>
      <c r="AQ4024">
        <v>1</v>
      </c>
      <c r="AR4024" s="5">
        <f t="shared" si="564"/>
        <v>1923587.86</v>
      </c>
      <c r="AS4024" s="5">
        <f t="shared" si="565"/>
        <v>201260.15</v>
      </c>
      <c r="AT4024" t="s">
        <v>59</v>
      </c>
      <c r="AU4024" t="s">
        <v>6164</v>
      </c>
      <c r="AV4024" t="s">
        <v>6165</v>
      </c>
      <c r="AW4024" t="s">
        <v>6166</v>
      </c>
      <c r="AX4024" t="s">
        <v>6184</v>
      </c>
      <c r="AY4024">
        <v>48</v>
      </c>
      <c r="AZ4024">
        <v>2</v>
      </c>
      <c r="BA4024">
        <v>30</v>
      </c>
      <c r="BB4024" t="s">
        <v>6185</v>
      </c>
      <c r="BC4024">
        <v>0</v>
      </c>
      <c r="BD4024">
        <v>0</v>
      </c>
      <c r="BE4024" t="s">
        <v>6169</v>
      </c>
      <c r="BF4024" t="s">
        <v>6170</v>
      </c>
      <c r="BG4024">
        <v>1</v>
      </c>
      <c r="BH4024" t="s">
        <v>6186</v>
      </c>
      <c r="BI4024">
        <v>36</v>
      </c>
      <c r="BJ4024" t="s">
        <v>6172</v>
      </c>
      <c r="BK4024">
        <v>0</v>
      </c>
      <c r="BL4024">
        <v>65</v>
      </c>
      <c r="BM4024" s="3">
        <f t="shared" si="566"/>
        <v>0.7384615384615385</v>
      </c>
    </row>
    <row r="4025" spans="1:65">
      <c r="A4025" t="s">
        <v>4163</v>
      </c>
      <c r="B4025" s="2">
        <v>45902</v>
      </c>
      <c r="C4025" t="s">
        <v>3137</v>
      </c>
      <c r="D4025" t="s">
        <v>4140</v>
      </c>
      <c r="E4025">
        <v>9</v>
      </c>
      <c r="F4025" t="s">
        <v>72</v>
      </c>
      <c r="G4025" t="s">
        <v>62</v>
      </c>
      <c r="H4025" t="s">
        <v>175</v>
      </c>
      <c r="I4025" t="s">
        <v>74</v>
      </c>
      <c r="J4025" t="s">
        <v>65</v>
      </c>
      <c r="K4025" t="s">
        <v>66</v>
      </c>
      <c r="L4025" t="s">
        <v>55</v>
      </c>
      <c r="M4025" t="s">
        <v>56</v>
      </c>
      <c r="N4025" t="s">
        <v>94</v>
      </c>
      <c r="O4025" t="s">
        <v>82</v>
      </c>
      <c r="P4025">
        <v>48</v>
      </c>
      <c r="Q4025">
        <v>50</v>
      </c>
      <c r="R4025">
        <v>49</v>
      </c>
      <c r="S4025">
        <v>1</v>
      </c>
      <c r="T4025">
        <f t="shared" si="558"/>
        <v>48</v>
      </c>
      <c r="U4025">
        <v>46</v>
      </c>
      <c r="V4025">
        <f t="shared" si="559"/>
        <v>2</v>
      </c>
      <c r="W4025" s="3">
        <f t="shared" si="560"/>
        <v>2.0408163265306121E-2</v>
      </c>
      <c r="X4025">
        <v>22</v>
      </c>
      <c r="Y4025" s="4">
        <v>0.3</v>
      </c>
      <c r="Z4025" s="4">
        <v>1.7</v>
      </c>
      <c r="AA4025" s="5">
        <v>48297.77</v>
      </c>
      <c r="AB4025" s="5">
        <f t="shared" si="561"/>
        <v>2221697.42</v>
      </c>
      <c r="AC4025" s="5">
        <v>34926.07</v>
      </c>
      <c r="AD4025" s="5">
        <f t="shared" si="562"/>
        <v>1711377.43</v>
      </c>
      <c r="AE4025" s="5">
        <v>108320.67</v>
      </c>
      <c r="AF4025" s="5">
        <v>29461.68</v>
      </c>
      <c r="AG4025" s="5">
        <v>9289.74</v>
      </c>
      <c r="AH4025" s="5">
        <v>2465</v>
      </c>
      <c r="AI4025" s="5">
        <v>4600</v>
      </c>
      <c r="AJ4025">
        <v>0</v>
      </c>
      <c r="AK4025" s="5">
        <v>0</v>
      </c>
      <c r="AL4025" s="5">
        <v>1938.29</v>
      </c>
      <c r="AM4025" s="5">
        <v>31284.49</v>
      </c>
      <c r="AN4025">
        <v>4</v>
      </c>
      <c r="AO4025">
        <v>5</v>
      </c>
      <c r="AP4025" t="str">
        <f t="shared" si="563"/>
        <v>No</v>
      </c>
      <c r="AQ4025">
        <v>2</v>
      </c>
      <c r="AR4025" s="5">
        <f t="shared" si="564"/>
        <v>1898737.3</v>
      </c>
      <c r="AS4025" s="5">
        <f t="shared" si="565"/>
        <v>322960.12</v>
      </c>
      <c r="AT4025" t="s">
        <v>59</v>
      </c>
      <c r="AU4025" t="s">
        <v>6164</v>
      </c>
      <c r="AV4025" t="s">
        <v>6165</v>
      </c>
      <c r="AW4025" t="s">
        <v>6166</v>
      </c>
      <c r="AX4025" t="s">
        <v>6167</v>
      </c>
      <c r="AY4025">
        <v>50</v>
      </c>
      <c r="AZ4025">
        <v>1</v>
      </c>
      <c r="BA4025">
        <v>22</v>
      </c>
      <c r="BB4025" t="s">
        <v>6180</v>
      </c>
      <c r="BC4025">
        <v>0</v>
      </c>
      <c r="BD4025">
        <v>1</v>
      </c>
      <c r="BE4025" t="s">
        <v>6188</v>
      </c>
      <c r="BF4025" t="s">
        <v>6170</v>
      </c>
      <c r="BG4025">
        <v>1</v>
      </c>
      <c r="BH4025" t="s">
        <v>6179</v>
      </c>
      <c r="BI4025">
        <v>39</v>
      </c>
      <c r="BJ4025" t="s">
        <v>6172</v>
      </c>
      <c r="BK4025">
        <v>0</v>
      </c>
      <c r="BL4025">
        <v>65</v>
      </c>
      <c r="BM4025" s="3">
        <f t="shared" si="566"/>
        <v>0.75384615384615383</v>
      </c>
    </row>
    <row r="4026" spans="1:65">
      <c r="A4026" t="s">
        <v>4164</v>
      </c>
      <c r="B4026" s="2">
        <v>45902</v>
      </c>
      <c r="C4026" t="s">
        <v>3137</v>
      </c>
      <c r="D4026" t="s">
        <v>4140</v>
      </c>
      <c r="E4026">
        <v>9</v>
      </c>
      <c r="F4026" t="s">
        <v>78</v>
      </c>
      <c r="G4026" t="s">
        <v>79</v>
      </c>
      <c r="H4026" t="s">
        <v>80</v>
      </c>
      <c r="I4026" t="s">
        <v>74</v>
      </c>
      <c r="J4026" t="s">
        <v>65</v>
      </c>
      <c r="K4026" t="s">
        <v>75</v>
      </c>
      <c r="L4026" t="s">
        <v>67</v>
      </c>
      <c r="M4026" t="s">
        <v>68</v>
      </c>
      <c r="N4026" t="s">
        <v>76</v>
      </c>
      <c r="O4026" t="s">
        <v>58</v>
      </c>
      <c r="P4026">
        <v>50</v>
      </c>
      <c r="Q4026">
        <v>54</v>
      </c>
      <c r="R4026">
        <v>50</v>
      </c>
      <c r="S4026">
        <v>4</v>
      </c>
      <c r="T4026">
        <f t="shared" si="558"/>
        <v>46</v>
      </c>
      <c r="U4026">
        <v>46</v>
      </c>
      <c r="V4026">
        <f t="shared" si="559"/>
        <v>0</v>
      </c>
      <c r="W4026" s="3">
        <f t="shared" si="560"/>
        <v>0.08</v>
      </c>
      <c r="X4026">
        <v>30</v>
      </c>
      <c r="Y4026" s="4">
        <v>0</v>
      </c>
      <c r="Z4026" s="4">
        <v>0.8</v>
      </c>
      <c r="AA4026" s="5">
        <v>52347.8</v>
      </c>
      <c r="AB4026" s="5">
        <f t="shared" si="561"/>
        <v>2407998.7999999998</v>
      </c>
      <c r="AC4026" s="5">
        <v>32529.81</v>
      </c>
      <c r="AD4026" s="5">
        <f t="shared" si="562"/>
        <v>1626490.5</v>
      </c>
      <c r="AE4026" s="5">
        <v>111140.09</v>
      </c>
      <c r="AF4026" s="5">
        <v>33870.949999999997</v>
      </c>
      <c r="AG4026" s="5">
        <v>9133.57</v>
      </c>
      <c r="AH4026" s="5">
        <v>1160</v>
      </c>
      <c r="AI4026" s="5">
        <v>21540.46</v>
      </c>
      <c r="AJ4026">
        <v>1</v>
      </c>
      <c r="AK4026" s="5">
        <v>14044.44</v>
      </c>
      <c r="AL4026" s="5">
        <v>0</v>
      </c>
      <c r="AM4026" s="5">
        <v>31526.39</v>
      </c>
      <c r="AN4026">
        <v>4</v>
      </c>
      <c r="AO4026">
        <v>2</v>
      </c>
      <c r="AP4026" t="str">
        <f t="shared" si="563"/>
        <v>Yes</v>
      </c>
      <c r="AQ4026">
        <v>2</v>
      </c>
      <c r="AR4026" s="5">
        <f t="shared" si="564"/>
        <v>1848906.4</v>
      </c>
      <c r="AS4026" s="5">
        <f t="shared" si="565"/>
        <v>559092.4</v>
      </c>
      <c r="AT4026" t="s">
        <v>1641</v>
      </c>
      <c r="AU4026" t="s">
        <v>6199</v>
      </c>
      <c r="AV4026" t="s">
        <v>6200</v>
      </c>
      <c r="AW4026" t="s">
        <v>6175</v>
      </c>
      <c r="AX4026" t="s">
        <v>6167</v>
      </c>
      <c r="AY4026">
        <v>55</v>
      </c>
      <c r="AZ4026">
        <v>2</v>
      </c>
      <c r="BA4026">
        <v>0</v>
      </c>
      <c r="BB4026" t="s">
        <v>6168</v>
      </c>
      <c r="BC4026">
        <v>0</v>
      </c>
      <c r="BD4026">
        <v>0</v>
      </c>
      <c r="BE4026" t="s">
        <v>6169</v>
      </c>
      <c r="BF4026" t="s">
        <v>6210</v>
      </c>
      <c r="BG4026">
        <v>0</v>
      </c>
      <c r="BH4026" t="s">
        <v>6171</v>
      </c>
      <c r="BI4026">
        <v>31</v>
      </c>
      <c r="BJ4026" t="s">
        <v>6172</v>
      </c>
      <c r="BK4026">
        <v>0</v>
      </c>
      <c r="BL4026">
        <v>59</v>
      </c>
      <c r="BM4026" s="3">
        <f t="shared" si="566"/>
        <v>0.84745762711864403</v>
      </c>
    </row>
    <row r="4027" spans="1:65">
      <c r="A4027" t="s">
        <v>4165</v>
      </c>
      <c r="B4027" s="2">
        <v>45903</v>
      </c>
      <c r="C4027" t="s">
        <v>3137</v>
      </c>
      <c r="D4027" t="s">
        <v>4140</v>
      </c>
      <c r="E4027">
        <v>9</v>
      </c>
      <c r="F4027" t="s">
        <v>72</v>
      </c>
      <c r="G4027" t="s">
        <v>79</v>
      </c>
      <c r="H4027" t="s">
        <v>159</v>
      </c>
      <c r="I4027" t="s">
        <v>52</v>
      </c>
      <c r="J4027" t="s">
        <v>81</v>
      </c>
      <c r="K4027" t="s">
        <v>75</v>
      </c>
      <c r="L4027" t="s">
        <v>92</v>
      </c>
      <c r="M4027" t="s">
        <v>56</v>
      </c>
      <c r="N4027" t="s">
        <v>94</v>
      </c>
      <c r="O4027" t="s">
        <v>82</v>
      </c>
      <c r="P4027">
        <v>40</v>
      </c>
      <c r="Q4027">
        <v>41</v>
      </c>
      <c r="R4027">
        <v>40</v>
      </c>
      <c r="S4027">
        <v>1</v>
      </c>
      <c r="T4027">
        <f t="shared" si="558"/>
        <v>39</v>
      </c>
      <c r="U4027">
        <v>39</v>
      </c>
      <c r="V4027">
        <f t="shared" si="559"/>
        <v>0</v>
      </c>
      <c r="W4027" s="3">
        <f t="shared" si="560"/>
        <v>2.5000000000000001E-2</v>
      </c>
      <c r="X4027">
        <v>28</v>
      </c>
      <c r="Y4027" s="4">
        <v>6.5</v>
      </c>
      <c r="Z4027" s="4">
        <v>1.7</v>
      </c>
      <c r="AA4027" s="5">
        <v>77758.12</v>
      </c>
      <c r="AB4027" s="5">
        <f t="shared" si="561"/>
        <v>3032566.68</v>
      </c>
      <c r="AC4027" s="5">
        <v>53950.11</v>
      </c>
      <c r="AD4027" s="5">
        <f t="shared" si="562"/>
        <v>2158004.4</v>
      </c>
      <c r="AE4027" s="5">
        <v>129484.56</v>
      </c>
      <c r="AF4027" s="5">
        <v>33950.58</v>
      </c>
      <c r="AG4027" s="5">
        <v>9803.76</v>
      </c>
      <c r="AH4027" s="5">
        <v>2465</v>
      </c>
      <c r="AI4027" s="5">
        <v>6800</v>
      </c>
      <c r="AJ4027">
        <v>0</v>
      </c>
      <c r="AK4027" s="5">
        <v>0</v>
      </c>
      <c r="AL4027" s="5">
        <v>0</v>
      </c>
      <c r="AM4027" s="5">
        <v>27538.06</v>
      </c>
      <c r="AN4027">
        <v>4</v>
      </c>
      <c r="AO4027">
        <v>5</v>
      </c>
      <c r="AP4027" t="str">
        <f t="shared" si="563"/>
        <v>No</v>
      </c>
      <c r="AQ4027">
        <v>2</v>
      </c>
      <c r="AR4027" s="5">
        <f t="shared" si="564"/>
        <v>2368046.36</v>
      </c>
      <c r="AS4027" s="5">
        <f t="shared" si="565"/>
        <v>664520.31999999995</v>
      </c>
      <c r="AT4027" t="s">
        <v>59</v>
      </c>
      <c r="AU4027" t="s">
        <v>6164</v>
      </c>
      <c r="AV4027" t="s">
        <v>6165</v>
      </c>
      <c r="AW4027" t="s">
        <v>6166</v>
      </c>
      <c r="AX4027" t="s">
        <v>6167</v>
      </c>
      <c r="AY4027">
        <v>40</v>
      </c>
      <c r="AZ4027">
        <v>0</v>
      </c>
      <c r="BA4027">
        <v>0</v>
      </c>
      <c r="BB4027" t="s">
        <v>6168</v>
      </c>
      <c r="BC4027">
        <v>1</v>
      </c>
      <c r="BD4027">
        <v>0</v>
      </c>
      <c r="BE4027" t="s">
        <v>6178</v>
      </c>
      <c r="BF4027" t="s">
        <v>6170</v>
      </c>
      <c r="BG4027">
        <v>1</v>
      </c>
      <c r="BH4027" t="s">
        <v>6179</v>
      </c>
      <c r="BI4027">
        <v>34</v>
      </c>
      <c r="BJ4027" t="s">
        <v>6172</v>
      </c>
      <c r="BK4027">
        <v>0</v>
      </c>
      <c r="BL4027">
        <v>51</v>
      </c>
      <c r="BM4027" s="3">
        <f t="shared" si="566"/>
        <v>0.78431372549019607</v>
      </c>
    </row>
    <row r="4028" spans="1:65">
      <c r="A4028" t="s">
        <v>4166</v>
      </c>
      <c r="B4028" s="2">
        <v>45903</v>
      </c>
      <c r="C4028" t="s">
        <v>3137</v>
      </c>
      <c r="D4028" t="s">
        <v>4140</v>
      </c>
      <c r="E4028">
        <v>9</v>
      </c>
      <c r="F4028" t="s">
        <v>49</v>
      </c>
      <c r="G4028" t="s">
        <v>62</v>
      </c>
      <c r="H4028" t="s">
        <v>125</v>
      </c>
      <c r="I4028" t="s">
        <v>64</v>
      </c>
      <c r="J4028" t="s">
        <v>65</v>
      </c>
      <c r="K4028" t="s">
        <v>75</v>
      </c>
      <c r="L4028" t="s">
        <v>92</v>
      </c>
      <c r="M4028" t="s">
        <v>56</v>
      </c>
      <c r="N4028" t="s">
        <v>69</v>
      </c>
      <c r="O4028" t="s">
        <v>70</v>
      </c>
      <c r="P4028">
        <v>52</v>
      </c>
      <c r="Q4028">
        <v>54</v>
      </c>
      <c r="R4028">
        <v>51</v>
      </c>
      <c r="S4028">
        <v>1</v>
      </c>
      <c r="T4028">
        <f t="shared" si="558"/>
        <v>50</v>
      </c>
      <c r="U4028">
        <v>50</v>
      </c>
      <c r="V4028">
        <f t="shared" si="559"/>
        <v>0</v>
      </c>
      <c r="W4028" s="3">
        <f t="shared" si="560"/>
        <v>1.9607843137254902E-2</v>
      </c>
      <c r="X4028">
        <v>20</v>
      </c>
      <c r="Y4028" s="4">
        <v>5.2</v>
      </c>
      <c r="Z4028" s="4">
        <v>1.6</v>
      </c>
      <c r="AA4028" s="5">
        <v>52527.98</v>
      </c>
      <c r="AB4028" s="5">
        <f t="shared" si="561"/>
        <v>2626399</v>
      </c>
      <c r="AC4028" s="5">
        <v>34986.53</v>
      </c>
      <c r="AD4028" s="5">
        <f t="shared" si="562"/>
        <v>1784313.03</v>
      </c>
      <c r="AE4028" s="5">
        <v>109797.71</v>
      </c>
      <c r="AF4028" s="5">
        <v>33867.29</v>
      </c>
      <c r="AG4028" s="5">
        <v>8959.92</v>
      </c>
      <c r="AH4028" s="5">
        <v>2320</v>
      </c>
      <c r="AI4028" s="5">
        <v>4600</v>
      </c>
      <c r="AJ4028">
        <v>0</v>
      </c>
      <c r="AK4028" s="5">
        <v>0</v>
      </c>
      <c r="AL4028" s="5">
        <v>0</v>
      </c>
      <c r="AM4028" s="5">
        <v>34767.56</v>
      </c>
      <c r="AN4028">
        <v>4</v>
      </c>
      <c r="AO4028">
        <v>4</v>
      </c>
      <c r="AP4028" t="str">
        <f t="shared" si="563"/>
        <v>Yes</v>
      </c>
      <c r="AQ4028">
        <v>1</v>
      </c>
      <c r="AR4028" s="5">
        <f t="shared" si="564"/>
        <v>1978625.51</v>
      </c>
      <c r="AS4028" s="5">
        <f t="shared" si="565"/>
        <v>647773.49</v>
      </c>
      <c r="AT4028" t="s">
        <v>59</v>
      </c>
      <c r="AU4028" t="s">
        <v>6164</v>
      </c>
      <c r="AV4028" t="s">
        <v>6165</v>
      </c>
      <c r="AW4028" t="s">
        <v>6166</v>
      </c>
      <c r="AX4028" t="s">
        <v>6167</v>
      </c>
      <c r="AY4028">
        <v>55</v>
      </c>
      <c r="AZ4028">
        <v>0</v>
      </c>
      <c r="BA4028">
        <v>0</v>
      </c>
      <c r="BB4028" t="s">
        <v>6168</v>
      </c>
      <c r="BC4028">
        <v>0</v>
      </c>
      <c r="BD4028">
        <v>0</v>
      </c>
      <c r="BE4028" t="s">
        <v>6169</v>
      </c>
      <c r="BF4028" t="s">
        <v>6170</v>
      </c>
      <c r="BG4028">
        <v>1</v>
      </c>
      <c r="BH4028" t="s">
        <v>6179</v>
      </c>
      <c r="BI4028">
        <v>46</v>
      </c>
      <c r="BJ4028" t="s">
        <v>6172</v>
      </c>
      <c r="BK4028">
        <v>0</v>
      </c>
      <c r="BL4028">
        <v>61</v>
      </c>
      <c r="BM4028" s="3">
        <f t="shared" si="566"/>
        <v>0.83606557377049184</v>
      </c>
    </row>
    <row r="4029" spans="1:65">
      <c r="A4029" t="s">
        <v>4167</v>
      </c>
      <c r="B4029" s="2">
        <v>45903</v>
      </c>
      <c r="C4029" t="s">
        <v>3137</v>
      </c>
      <c r="D4029" t="s">
        <v>4140</v>
      </c>
      <c r="E4029">
        <v>9</v>
      </c>
      <c r="F4029" t="s">
        <v>78</v>
      </c>
      <c r="G4029" t="s">
        <v>50</v>
      </c>
      <c r="H4029" t="s">
        <v>173</v>
      </c>
      <c r="I4029" t="s">
        <v>64</v>
      </c>
      <c r="J4029" t="s">
        <v>81</v>
      </c>
      <c r="K4029" t="s">
        <v>66</v>
      </c>
      <c r="L4029" t="s">
        <v>67</v>
      </c>
      <c r="M4029" t="s">
        <v>68</v>
      </c>
      <c r="N4029" t="s">
        <v>76</v>
      </c>
      <c r="O4029" t="s">
        <v>82</v>
      </c>
      <c r="P4029">
        <v>34</v>
      </c>
      <c r="Q4029">
        <v>34</v>
      </c>
      <c r="R4029">
        <v>34</v>
      </c>
      <c r="S4029">
        <v>3</v>
      </c>
      <c r="T4029">
        <f t="shared" si="558"/>
        <v>31</v>
      </c>
      <c r="U4029">
        <v>31</v>
      </c>
      <c r="V4029">
        <f t="shared" si="559"/>
        <v>0</v>
      </c>
      <c r="W4029" s="3">
        <f t="shared" si="560"/>
        <v>8.8235294117647065E-2</v>
      </c>
      <c r="X4029">
        <v>33</v>
      </c>
      <c r="Y4029" s="4">
        <v>3</v>
      </c>
      <c r="Z4029" s="4">
        <v>1.5</v>
      </c>
      <c r="AA4029" s="5">
        <v>73736.62</v>
      </c>
      <c r="AB4029" s="5">
        <f t="shared" si="561"/>
        <v>2285835.2200000002</v>
      </c>
      <c r="AC4029" s="5">
        <v>49680.61</v>
      </c>
      <c r="AD4029" s="5">
        <f t="shared" si="562"/>
        <v>1689140.74</v>
      </c>
      <c r="AE4029" s="5">
        <v>99191.01</v>
      </c>
      <c r="AF4029" s="5">
        <v>31864.38</v>
      </c>
      <c r="AG4029" s="5">
        <v>10141.31</v>
      </c>
      <c r="AH4029" s="5">
        <v>2175</v>
      </c>
      <c r="AI4029" s="5">
        <v>24563.49</v>
      </c>
      <c r="AJ4029">
        <v>1</v>
      </c>
      <c r="AK4029" s="5">
        <v>21825.63</v>
      </c>
      <c r="AL4029" s="5">
        <v>0</v>
      </c>
      <c r="AM4029" s="5">
        <v>20510.04</v>
      </c>
      <c r="AN4029">
        <v>4</v>
      </c>
      <c r="AO4029">
        <v>4</v>
      </c>
      <c r="AP4029" t="str">
        <f t="shared" si="563"/>
        <v>Yes</v>
      </c>
      <c r="AQ4029">
        <v>1</v>
      </c>
      <c r="AR4029" s="5">
        <f t="shared" si="564"/>
        <v>1899411.6</v>
      </c>
      <c r="AS4029" s="5">
        <f t="shared" si="565"/>
        <v>386423.62</v>
      </c>
      <c r="AT4029" t="s">
        <v>1641</v>
      </c>
      <c r="AU4029" t="s">
        <v>6199</v>
      </c>
      <c r="AV4029" t="s">
        <v>6200</v>
      </c>
      <c r="AW4029" t="s">
        <v>6175</v>
      </c>
      <c r="AX4029" t="s">
        <v>6184</v>
      </c>
      <c r="AY4029">
        <v>37</v>
      </c>
      <c r="AZ4029">
        <v>0</v>
      </c>
      <c r="BA4029">
        <v>0</v>
      </c>
      <c r="BB4029" t="s">
        <v>6168</v>
      </c>
      <c r="BC4029">
        <v>0</v>
      </c>
      <c r="BD4029">
        <v>0</v>
      </c>
      <c r="BE4029" t="s">
        <v>6169</v>
      </c>
      <c r="BF4029" t="s">
        <v>6210</v>
      </c>
      <c r="BG4029">
        <v>5</v>
      </c>
      <c r="BH4029" t="s">
        <v>6209</v>
      </c>
      <c r="BI4029">
        <v>81</v>
      </c>
      <c r="BJ4029" t="s">
        <v>6193</v>
      </c>
      <c r="BK4029">
        <v>0</v>
      </c>
      <c r="BL4029">
        <v>47</v>
      </c>
      <c r="BM4029" s="3">
        <f t="shared" si="566"/>
        <v>0.72340425531914898</v>
      </c>
    </row>
    <row r="4030" spans="1:65">
      <c r="A4030" t="s">
        <v>4168</v>
      </c>
      <c r="B4030" s="2">
        <v>45903</v>
      </c>
      <c r="C4030" t="s">
        <v>3137</v>
      </c>
      <c r="D4030" t="s">
        <v>4140</v>
      </c>
      <c r="E4030">
        <v>9</v>
      </c>
      <c r="F4030" t="s">
        <v>49</v>
      </c>
      <c r="G4030" t="s">
        <v>79</v>
      </c>
      <c r="H4030" t="s">
        <v>260</v>
      </c>
      <c r="I4030" t="s">
        <v>52</v>
      </c>
      <c r="J4030" t="s">
        <v>65</v>
      </c>
      <c r="K4030" t="s">
        <v>75</v>
      </c>
      <c r="L4030" t="s">
        <v>92</v>
      </c>
      <c r="M4030" t="s">
        <v>56</v>
      </c>
      <c r="N4030" t="s">
        <v>76</v>
      </c>
      <c r="O4030" t="s">
        <v>82</v>
      </c>
      <c r="P4030">
        <v>48</v>
      </c>
      <c r="Q4030">
        <v>51</v>
      </c>
      <c r="R4030">
        <v>50</v>
      </c>
      <c r="S4030">
        <v>2</v>
      </c>
      <c r="T4030">
        <f t="shared" si="558"/>
        <v>48</v>
      </c>
      <c r="U4030">
        <v>46</v>
      </c>
      <c r="V4030">
        <f t="shared" si="559"/>
        <v>2</v>
      </c>
      <c r="W4030" s="3">
        <f t="shared" si="560"/>
        <v>0.04</v>
      </c>
      <c r="X4030">
        <v>116</v>
      </c>
      <c r="Y4030" s="4">
        <v>6.8</v>
      </c>
      <c r="Z4030" s="4">
        <v>6.8</v>
      </c>
      <c r="AA4030" s="5">
        <v>52490.67</v>
      </c>
      <c r="AB4030" s="5">
        <f t="shared" si="561"/>
        <v>2414570.8199999998</v>
      </c>
      <c r="AC4030" s="5">
        <v>35057.24</v>
      </c>
      <c r="AD4030" s="5">
        <f t="shared" si="562"/>
        <v>1752862</v>
      </c>
      <c r="AE4030" s="5">
        <v>116172.94</v>
      </c>
      <c r="AF4030" s="5">
        <v>38139.599999999999</v>
      </c>
      <c r="AG4030" s="5">
        <v>62745.65</v>
      </c>
      <c r="AH4030" s="5">
        <v>9860</v>
      </c>
      <c r="AI4030" s="5">
        <v>9200</v>
      </c>
      <c r="AJ4030">
        <v>0</v>
      </c>
      <c r="AK4030" s="5">
        <v>0</v>
      </c>
      <c r="AL4030" s="5">
        <v>1951.37</v>
      </c>
      <c r="AM4030" s="5">
        <v>31386.68</v>
      </c>
      <c r="AN4030">
        <v>4</v>
      </c>
      <c r="AO4030">
        <v>5</v>
      </c>
      <c r="AP4030" t="str">
        <f t="shared" si="563"/>
        <v>No</v>
      </c>
      <c r="AQ4030">
        <v>2</v>
      </c>
      <c r="AR4030" s="5">
        <f t="shared" si="564"/>
        <v>2022318.24</v>
      </c>
      <c r="AS4030" s="5">
        <f t="shared" si="565"/>
        <v>392252.58</v>
      </c>
      <c r="AT4030" t="s">
        <v>116</v>
      </c>
      <c r="AU4030" t="s">
        <v>6164</v>
      </c>
      <c r="AV4030" t="s">
        <v>6165</v>
      </c>
      <c r="AW4030" t="s">
        <v>6166</v>
      </c>
      <c r="AX4030" t="s">
        <v>6202</v>
      </c>
      <c r="AY4030">
        <v>48</v>
      </c>
      <c r="AZ4030">
        <v>0</v>
      </c>
      <c r="BA4030">
        <v>16</v>
      </c>
      <c r="BB4030" t="s">
        <v>6191</v>
      </c>
      <c r="BC4030">
        <v>1</v>
      </c>
      <c r="BD4030">
        <v>0</v>
      </c>
      <c r="BE4030" t="s">
        <v>6178</v>
      </c>
      <c r="BF4030" t="s">
        <v>6176</v>
      </c>
      <c r="BG4030">
        <v>3</v>
      </c>
      <c r="BH4030" t="s">
        <v>6211</v>
      </c>
      <c r="BI4030">
        <v>123</v>
      </c>
      <c r="BJ4030" t="s">
        <v>6193</v>
      </c>
      <c r="BK4030">
        <v>0</v>
      </c>
      <c r="BL4030">
        <v>58</v>
      </c>
      <c r="BM4030" s="3">
        <f t="shared" si="566"/>
        <v>0.86206896551724133</v>
      </c>
    </row>
    <row r="4031" spans="1:65">
      <c r="A4031" t="s">
        <v>4169</v>
      </c>
      <c r="B4031" s="2">
        <v>45903</v>
      </c>
      <c r="C4031" t="s">
        <v>3137</v>
      </c>
      <c r="D4031" t="s">
        <v>4140</v>
      </c>
      <c r="E4031">
        <v>9</v>
      </c>
      <c r="F4031" t="s">
        <v>61</v>
      </c>
      <c r="G4031" t="s">
        <v>79</v>
      </c>
      <c r="H4031" t="s">
        <v>100</v>
      </c>
      <c r="I4031" t="s">
        <v>74</v>
      </c>
      <c r="J4031" t="s">
        <v>53</v>
      </c>
      <c r="K4031" t="s">
        <v>66</v>
      </c>
      <c r="L4031" t="s">
        <v>87</v>
      </c>
      <c r="M4031" t="s">
        <v>56</v>
      </c>
      <c r="N4031" t="s">
        <v>69</v>
      </c>
      <c r="O4031" t="s">
        <v>120</v>
      </c>
      <c r="P4031">
        <v>61</v>
      </c>
      <c r="Q4031">
        <v>63</v>
      </c>
      <c r="R4031">
        <v>62</v>
      </c>
      <c r="S4031">
        <v>1</v>
      </c>
      <c r="T4031">
        <f t="shared" si="558"/>
        <v>61</v>
      </c>
      <c r="U4031">
        <v>60</v>
      </c>
      <c r="V4031">
        <f t="shared" si="559"/>
        <v>1</v>
      </c>
      <c r="W4031" s="3">
        <f t="shared" si="560"/>
        <v>1.6129032258064516E-2</v>
      </c>
      <c r="X4031">
        <v>23</v>
      </c>
      <c r="Y4031" s="4">
        <v>0.9</v>
      </c>
      <c r="Z4031" s="4">
        <v>0.7</v>
      </c>
      <c r="AA4031" s="5">
        <v>34100.980000000003</v>
      </c>
      <c r="AB4031" s="5">
        <f t="shared" si="561"/>
        <v>2046058.8</v>
      </c>
      <c r="AC4031" s="5">
        <v>24024.560000000001</v>
      </c>
      <c r="AD4031" s="5">
        <f t="shared" si="562"/>
        <v>1489522.72</v>
      </c>
      <c r="AE4031" s="5">
        <v>106918.24</v>
      </c>
      <c r="AF4031" s="5">
        <v>27595.14</v>
      </c>
      <c r="AG4031" s="5">
        <v>9184.89</v>
      </c>
      <c r="AH4031" s="5">
        <v>1015</v>
      </c>
      <c r="AI4031" s="5">
        <v>3200</v>
      </c>
      <c r="AJ4031">
        <v>0</v>
      </c>
      <c r="AK4031" s="5">
        <v>0</v>
      </c>
      <c r="AL4031" s="5">
        <v>642</v>
      </c>
      <c r="AM4031" s="5">
        <v>38691.69</v>
      </c>
      <c r="AN4031">
        <v>4</v>
      </c>
      <c r="AO4031">
        <v>4</v>
      </c>
      <c r="AP4031" t="str">
        <f t="shared" si="563"/>
        <v>Yes</v>
      </c>
      <c r="AQ4031">
        <v>1</v>
      </c>
      <c r="AR4031" s="5">
        <f t="shared" si="564"/>
        <v>1676769.68</v>
      </c>
      <c r="AS4031" s="5">
        <f t="shared" si="565"/>
        <v>369289.12</v>
      </c>
      <c r="AT4031" t="s">
        <v>59</v>
      </c>
      <c r="AU4031" t="s">
        <v>6164</v>
      </c>
      <c r="AV4031" t="s">
        <v>6165</v>
      </c>
      <c r="AW4031" t="s">
        <v>6166</v>
      </c>
      <c r="AX4031" t="s">
        <v>6167</v>
      </c>
      <c r="AY4031">
        <v>66</v>
      </c>
      <c r="AZ4031">
        <v>4</v>
      </c>
      <c r="BA4031">
        <v>10</v>
      </c>
      <c r="BB4031" t="s">
        <v>6185</v>
      </c>
      <c r="BC4031">
        <v>0</v>
      </c>
      <c r="BD4031">
        <v>0</v>
      </c>
      <c r="BE4031" t="s">
        <v>6169</v>
      </c>
      <c r="BF4031" t="s">
        <v>6170</v>
      </c>
      <c r="BG4031">
        <v>1</v>
      </c>
      <c r="BH4031" t="s">
        <v>6186</v>
      </c>
      <c r="BI4031">
        <v>44</v>
      </c>
      <c r="BJ4031" t="s">
        <v>6172</v>
      </c>
      <c r="BK4031">
        <v>0</v>
      </c>
      <c r="BL4031">
        <v>72</v>
      </c>
      <c r="BM4031" s="3">
        <f t="shared" si="566"/>
        <v>0.86111111111111116</v>
      </c>
    </row>
    <row r="4032" spans="1:65">
      <c r="A4032" t="s">
        <v>4170</v>
      </c>
      <c r="B4032" s="2">
        <v>45903</v>
      </c>
      <c r="C4032" t="s">
        <v>3137</v>
      </c>
      <c r="D4032" t="s">
        <v>4140</v>
      </c>
      <c r="E4032">
        <v>9</v>
      </c>
      <c r="F4032" t="s">
        <v>72</v>
      </c>
      <c r="G4032" t="s">
        <v>79</v>
      </c>
      <c r="H4032" t="s">
        <v>213</v>
      </c>
      <c r="I4032" t="s">
        <v>52</v>
      </c>
      <c r="J4032" t="s">
        <v>53</v>
      </c>
      <c r="K4032" t="s">
        <v>75</v>
      </c>
      <c r="L4032" t="s">
        <v>55</v>
      </c>
      <c r="M4032" t="s">
        <v>56</v>
      </c>
      <c r="N4032" t="s">
        <v>69</v>
      </c>
      <c r="O4032" t="s">
        <v>70</v>
      </c>
      <c r="P4032">
        <v>52</v>
      </c>
      <c r="Q4032">
        <v>55</v>
      </c>
      <c r="R4032">
        <v>54</v>
      </c>
      <c r="S4032">
        <v>1</v>
      </c>
      <c r="T4032">
        <f t="shared" si="558"/>
        <v>53</v>
      </c>
      <c r="U4032">
        <v>52</v>
      </c>
      <c r="V4032">
        <f t="shared" si="559"/>
        <v>1</v>
      </c>
      <c r="W4032" s="3">
        <f t="shared" si="560"/>
        <v>1.8518518518518517E-2</v>
      </c>
      <c r="X4032">
        <v>23</v>
      </c>
      <c r="Y4032" s="4">
        <v>0.4</v>
      </c>
      <c r="Z4032" s="4">
        <v>1.1000000000000001</v>
      </c>
      <c r="AA4032" s="5">
        <v>35950.699999999997</v>
      </c>
      <c r="AB4032" s="5">
        <f t="shared" si="561"/>
        <v>1869436.4</v>
      </c>
      <c r="AC4032" s="5">
        <v>23688.5</v>
      </c>
      <c r="AD4032" s="5">
        <f t="shared" si="562"/>
        <v>1279179</v>
      </c>
      <c r="AE4032" s="5">
        <v>96578.73</v>
      </c>
      <c r="AF4032" s="5">
        <v>24234.18</v>
      </c>
      <c r="AG4032" s="5">
        <v>8768.24</v>
      </c>
      <c r="AH4032" s="5">
        <v>1595</v>
      </c>
      <c r="AI4032" s="5">
        <v>3200</v>
      </c>
      <c r="AJ4032">
        <v>0</v>
      </c>
      <c r="AK4032" s="5">
        <v>0</v>
      </c>
      <c r="AL4032" s="5">
        <v>633.44000000000005</v>
      </c>
      <c r="AM4032" s="5">
        <v>34759.08</v>
      </c>
      <c r="AN4032">
        <v>4</v>
      </c>
      <c r="AO4032">
        <v>5</v>
      </c>
      <c r="AP4032" t="str">
        <f t="shared" si="563"/>
        <v>No</v>
      </c>
      <c r="AQ4032">
        <v>3</v>
      </c>
      <c r="AR4032" s="5">
        <f t="shared" si="564"/>
        <v>1448947.67</v>
      </c>
      <c r="AS4032" s="5">
        <f t="shared" si="565"/>
        <v>420488.73</v>
      </c>
      <c r="AT4032" t="s">
        <v>59</v>
      </c>
      <c r="AU4032" t="s">
        <v>6164</v>
      </c>
      <c r="AV4032" t="s">
        <v>6165</v>
      </c>
      <c r="AW4032" t="s">
        <v>6166</v>
      </c>
      <c r="AX4032" t="s">
        <v>6167</v>
      </c>
      <c r="AY4032">
        <v>55</v>
      </c>
      <c r="AZ4032">
        <v>0</v>
      </c>
      <c r="BA4032">
        <v>12</v>
      </c>
      <c r="BB4032" t="s">
        <v>6180</v>
      </c>
      <c r="BC4032">
        <v>1</v>
      </c>
      <c r="BD4032">
        <v>0</v>
      </c>
      <c r="BE4032" t="s">
        <v>6178</v>
      </c>
      <c r="BF4032" t="s">
        <v>6170</v>
      </c>
      <c r="BG4032">
        <v>0</v>
      </c>
      <c r="BH4032" t="s">
        <v>6171</v>
      </c>
      <c r="BI4032">
        <v>50</v>
      </c>
      <c r="BJ4032" t="s">
        <v>6172</v>
      </c>
      <c r="BK4032">
        <v>0</v>
      </c>
      <c r="BL4032">
        <v>77</v>
      </c>
      <c r="BM4032" s="3">
        <f t="shared" si="566"/>
        <v>0.70129870129870131</v>
      </c>
    </row>
    <row r="4033" spans="1:65">
      <c r="A4033" t="s">
        <v>4171</v>
      </c>
      <c r="B4033" s="2">
        <v>45903</v>
      </c>
      <c r="C4033" t="s">
        <v>3137</v>
      </c>
      <c r="D4033" t="s">
        <v>4140</v>
      </c>
      <c r="E4033">
        <v>9</v>
      </c>
      <c r="F4033" t="s">
        <v>78</v>
      </c>
      <c r="G4033" t="s">
        <v>50</v>
      </c>
      <c r="H4033" t="s">
        <v>181</v>
      </c>
      <c r="I4033" t="s">
        <v>52</v>
      </c>
      <c r="J4033" t="s">
        <v>53</v>
      </c>
      <c r="K4033" t="s">
        <v>75</v>
      </c>
      <c r="L4033" t="s">
        <v>55</v>
      </c>
      <c r="M4033" t="s">
        <v>56</v>
      </c>
      <c r="N4033" t="s">
        <v>69</v>
      </c>
      <c r="O4033" t="s">
        <v>82</v>
      </c>
      <c r="P4033">
        <v>55</v>
      </c>
      <c r="Q4033">
        <v>58</v>
      </c>
      <c r="R4033">
        <v>55</v>
      </c>
      <c r="S4033">
        <v>1</v>
      </c>
      <c r="T4033">
        <f t="shared" si="558"/>
        <v>54</v>
      </c>
      <c r="U4033">
        <v>54</v>
      </c>
      <c r="V4033">
        <f t="shared" si="559"/>
        <v>0</v>
      </c>
      <c r="W4033" s="3">
        <f t="shared" si="560"/>
        <v>1.8181818181818181E-2</v>
      </c>
      <c r="X4033">
        <v>29</v>
      </c>
      <c r="Y4033" s="4">
        <v>3</v>
      </c>
      <c r="Z4033" s="4">
        <v>1</v>
      </c>
      <c r="AA4033" s="5">
        <v>35597.24</v>
      </c>
      <c r="AB4033" s="5">
        <f t="shared" si="561"/>
        <v>1922250.96</v>
      </c>
      <c r="AC4033" s="5">
        <v>23508.7</v>
      </c>
      <c r="AD4033" s="5">
        <f t="shared" si="562"/>
        <v>1292978.5</v>
      </c>
      <c r="AE4033" s="5">
        <v>99375.79</v>
      </c>
      <c r="AF4033" s="5">
        <v>26416.82</v>
      </c>
      <c r="AG4033" s="5">
        <v>10392.200000000001</v>
      </c>
      <c r="AH4033" s="5">
        <v>1450</v>
      </c>
      <c r="AI4033" s="5">
        <v>3200</v>
      </c>
      <c r="AJ4033">
        <v>0</v>
      </c>
      <c r="AK4033" s="5">
        <v>0</v>
      </c>
      <c r="AL4033" s="5">
        <v>0</v>
      </c>
      <c r="AM4033" s="5">
        <v>33546.35</v>
      </c>
      <c r="AN4033">
        <v>4</v>
      </c>
      <c r="AO4033">
        <v>2</v>
      </c>
      <c r="AP4033" t="str">
        <f t="shared" si="563"/>
        <v>Yes</v>
      </c>
      <c r="AQ4033">
        <v>0</v>
      </c>
      <c r="AR4033" s="5">
        <f t="shared" si="564"/>
        <v>1467359.66</v>
      </c>
      <c r="AS4033" s="5">
        <f t="shared" si="565"/>
        <v>454891.3</v>
      </c>
      <c r="AT4033" t="s">
        <v>59</v>
      </c>
      <c r="AU4033" t="s">
        <v>6164</v>
      </c>
      <c r="AV4033" t="s">
        <v>6165</v>
      </c>
      <c r="AW4033" t="s">
        <v>6166</v>
      </c>
      <c r="AX4033" t="s">
        <v>6167</v>
      </c>
      <c r="AY4033">
        <v>55</v>
      </c>
      <c r="AZ4033">
        <v>0</v>
      </c>
      <c r="BA4033">
        <v>0</v>
      </c>
      <c r="BB4033" t="s">
        <v>6168</v>
      </c>
      <c r="BC4033">
        <v>0</v>
      </c>
      <c r="BD4033">
        <v>0</v>
      </c>
      <c r="BE4033" t="s">
        <v>6169</v>
      </c>
      <c r="BF4033" t="s">
        <v>6170</v>
      </c>
      <c r="BG4033">
        <v>0</v>
      </c>
      <c r="BH4033" t="s">
        <v>6171</v>
      </c>
      <c r="BI4033">
        <v>38</v>
      </c>
      <c r="BJ4033" t="s">
        <v>6172</v>
      </c>
      <c r="BK4033">
        <v>0</v>
      </c>
      <c r="BL4033">
        <v>77</v>
      </c>
      <c r="BM4033" s="3">
        <f t="shared" si="566"/>
        <v>0.7142857142857143</v>
      </c>
    </row>
    <row r="4034" spans="1:65">
      <c r="A4034" t="s">
        <v>4172</v>
      </c>
      <c r="B4034" s="2">
        <v>45903</v>
      </c>
      <c r="C4034" t="s">
        <v>3137</v>
      </c>
      <c r="D4034" t="s">
        <v>4140</v>
      </c>
      <c r="E4034">
        <v>9</v>
      </c>
      <c r="F4034" t="s">
        <v>72</v>
      </c>
      <c r="G4034" t="s">
        <v>79</v>
      </c>
      <c r="H4034" t="s">
        <v>159</v>
      </c>
      <c r="I4034" t="s">
        <v>52</v>
      </c>
      <c r="J4034" t="s">
        <v>81</v>
      </c>
      <c r="K4034" t="s">
        <v>75</v>
      </c>
      <c r="L4034" t="s">
        <v>92</v>
      </c>
      <c r="M4034" t="s">
        <v>56</v>
      </c>
      <c r="N4034" t="s">
        <v>57</v>
      </c>
      <c r="O4034" t="s">
        <v>120</v>
      </c>
      <c r="P4034">
        <v>37</v>
      </c>
      <c r="Q4034">
        <v>39</v>
      </c>
      <c r="R4034">
        <v>38</v>
      </c>
      <c r="S4034">
        <v>1</v>
      </c>
      <c r="T4034">
        <f t="shared" ref="T4034:T4097" si="567">R4034-S4034</f>
        <v>37</v>
      </c>
      <c r="U4034">
        <v>37</v>
      </c>
      <c r="V4034">
        <f t="shared" ref="V4034:V4097" si="568">T4034-U4034</f>
        <v>0</v>
      </c>
      <c r="W4034" s="3">
        <f t="shared" ref="W4034:W4097" si="569">IFERROR(S4034/R4034,0)</f>
        <v>2.6315789473684209E-2</v>
      </c>
      <c r="X4034">
        <v>15</v>
      </c>
      <c r="Y4034" s="4">
        <v>1.9</v>
      </c>
      <c r="Z4034" s="4">
        <v>1.3</v>
      </c>
      <c r="AA4034" s="5">
        <v>77457.509999999995</v>
      </c>
      <c r="AB4034" s="5">
        <f t="shared" ref="AB4034:AB4097" si="570">ROUND(U4034*AA4034,2)</f>
        <v>2865927.87</v>
      </c>
      <c r="AC4034" s="5">
        <v>53540</v>
      </c>
      <c r="AD4034" s="5">
        <f t="shared" ref="AD4034:AD4097" si="571">ROUND(R4034*AC4034,2)</f>
        <v>2034520</v>
      </c>
      <c r="AE4034" s="5">
        <v>119757.8</v>
      </c>
      <c r="AF4034" s="5">
        <v>32732.09</v>
      </c>
      <c r="AG4034" s="5">
        <v>7833.19</v>
      </c>
      <c r="AH4034" s="5">
        <v>1885</v>
      </c>
      <c r="AI4034" s="5">
        <v>6800</v>
      </c>
      <c r="AJ4034">
        <v>0</v>
      </c>
      <c r="AK4034" s="5">
        <v>0</v>
      </c>
      <c r="AL4034" s="5">
        <v>0</v>
      </c>
      <c r="AM4034" s="5">
        <v>27933.69</v>
      </c>
      <c r="AN4034">
        <v>4</v>
      </c>
      <c r="AO4034">
        <v>5</v>
      </c>
      <c r="AP4034" t="str">
        <f t="shared" ref="AP4034:AP4097" si="572">IF(AO4034&lt;=AN4034,"Yes","No")</f>
        <v>No</v>
      </c>
      <c r="AQ4034">
        <v>2</v>
      </c>
      <c r="AR4034" s="5">
        <f t="shared" ref="AR4034:AR4097" si="573">ROUND(SUM(AD4034:AI4034)+SUM(AK4034:AM4034),2)</f>
        <v>2231461.77</v>
      </c>
      <c r="AS4034" s="5">
        <f t="shared" ref="AS4034:AS4097" si="574">ROUND(AB4034-AR4034,2)</f>
        <v>634466.1</v>
      </c>
      <c r="AT4034" t="s">
        <v>59</v>
      </c>
      <c r="AU4034" t="s">
        <v>6164</v>
      </c>
      <c r="AV4034" t="s">
        <v>6165</v>
      </c>
      <c r="AW4034" t="s">
        <v>6166</v>
      </c>
      <c r="AX4034" t="s">
        <v>6167</v>
      </c>
      <c r="AY4034">
        <v>39</v>
      </c>
      <c r="AZ4034">
        <v>0</v>
      </c>
      <c r="BA4034">
        <v>0</v>
      </c>
      <c r="BB4034" t="s">
        <v>6168</v>
      </c>
      <c r="BC4034">
        <v>0</v>
      </c>
      <c r="BD4034">
        <v>1</v>
      </c>
      <c r="BE4034" t="s">
        <v>6188</v>
      </c>
      <c r="BF4034" t="s">
        <v>6170</v>
      </c>
      <c r="BG4034">
        <v>0</v>
      </c>
      <c r="BH4034" t="s">
        <v>6171</v>
      </c>
      <c r="BI4034">
        <v>12</v>
      </c>
      <c r="BJ4034" t="s">
        <v>6172</v>
      </c>
      <c r="BK4034">
        <v>0</v>
      </c>
      <c r="BL4034">
        <v>50</v>
      </c>
      <c r="BM4034" s="3">
        <f t="shared" ref="BM4034:BM4097" si="575">IFERROR(R4034/BL4034,0)</f>
        <v>0.76</v>
      </c>
    </row>
    <row r="4035" spans="1:65">
      <c r="A4035" t="s">
        <v>4173</v>
      </c>
      <c r="B4035" s="2">
        <v>45903</v>
      </c>
      <c r="C4035" t="s">
        <v>3137</v>
      </c>
      <c r="D4035" t="s">
        <v>4140</v>
      </c>
      <c r="E4035">
        <v>9</v>
      </c>
      <c r="F4035" t="s">
        <v>72</v>
      </c>
      <c r="G4035" t="s">
        <v>50</v>
      </c>
      <c r="H4035" t="s">
        <v>179</v>
      </c>
      <c r="I4035" t="s">
        <v>52</v>
      </c>
      <c r="J4035" t="s">
        <v>53</v>
      </c>
      <c r="K4035" t="s">
        <v>75</v>
      </c>
      <c r="L4035" t="s">
        <v>92</v>
      </c>
      <c r="M4035" t="s">
        <v>56</v>
      </c>
      <c r="N4035" t="s">
        <v>69</v>
      </c>
      <c r="O4035" t="s">
        <v>120</v>
      </c>
      <c r="P4035">
        <v>52</v>
      </c>
      <c r="Q4035">
        <v>52</v>
      </c>
      <c r="R4035">
        <v>51</v>
      </c>
      <c r="S4035">
        <v>1</v>
      </c>
      <c r="T4035">
        <f t="shared" si="567"/>
        <v>50</v>
      </c>
      <c r="U4035">
        <v>50</v>
      </c>
      <c r="V4035">
        <f t="shared" si="568"/>
        <v>0</v>
      </c>
      <c r="W4035" s="3">
        <f t="shared" si="569"/>
        <v>1.9607843137254902E-2</v>
      </c>
      <c r="X4035">
        <v>19</v>
      </c>
      <c r="Y4035" s="4">
        <v>7.8</v>
      </c>
      <c r="Z4035" s="4">
        <v>1.6</v>
      </c>
      <c r="AA4035" s="5">
        <v>36073.519999999997</v>
      </c>
      <c r="AB4035" s="5">
        <f t="shared" si="570"/>
        <v>1803676</v>
      </c>
      <c r="AC4035" s="5">
        <v>23855.91</v>
      </c>
      <c r="AD4035" s="5">
        <f t="shared" si="571"/>
        <v>1216651.4099999999</v>
      </c>
      <c r="AE4035" s="5">
        <v>92467.31</v>
      </c>
      <c r="AF4035" s="5">
        <v>22106.38</v>
      </c>
      <c r="AG4035" s="5">
        <v>8438.9500000000007</v>
      </c>
      <c r="AH4035" s="5">
        <v>2320</v>
      </c>
      <c r="AI4035" s="5">
        <v>3200</v>
      </c>
      <c r="AJ4035">
        <v>0</v>
      </c>
      <c r="AK4035" s="5">
        <v>0</v>
      </c>
      <c r="AL4035" s="5">
        <v>0</v>
      </c>
      <c r="AM4035" s="5">
        <v>34294.18</v>
      </c>
      <c r="AN4035">
        <v>4</v>
      </c>
      <c r="AO4035">
        <v>3</v>
      </c>
      <c r="AP4035" t="str">
        <f t="shared" si="572"/>
        <v>Yes</v>
      </c>
      <c r="AQ4035">
        <v>0</v>
      </c>
      <c r="AR4035" s="5">
        <f t="shared" si="573"/>
        <v>1379478.23</v>
      </c>
      <c r="AS4035" s="5">
        <f t="shared" si="574"/>
        <v>424197.77</v>
      </c>
      <c r="AT4035" t="s">
        <v>59</v>
      </c>
      <c r="AU4035" t="s">
        <v>6164</v>
      </c>
      <c r="AV4035" t="s">
        <v>6165</v>
      </c>
      <c r="AW4035" t="s">
        <v>6166</v>
      </c>
      <c r="AX4035" t="s">
        <v>6167</v>
      </c>
      <c r="AY4035">
        <v>52</v>
      </c>
      <c r="AZ4035">
        <v>0</v>
      </c>
      <c r="BA4035">
        <v>0</v>
      </c>
      <c r="BB4035" t="s">
        <v>6168</v>
      </c>
      <c r="BC4035">
        <v>0</v>
      </c>
      <c r="BD4035">
        <v>0</v>
      </c>
      <c r="BE4035" t="s">
        <v>6169</v>
      </c>
      <c r="BF4035" t="s">
        <v>6170</v>
      </c>
      <c r="BG4035">
        <v>0</v>
      </c>
      <c r="BH4035" t="s">
        <v>6171</v>
      </c>
      <c r="BI4035">
        <v>8</v>
      </c>
      <c r="BJ4035" t="s">
        <v>6172</v>
      </c>
      <c r="BK4035">
        <v>0</v>
      </c>
      <c r="BL4035">
        <v>71</v>
      </c>
      <c r="BM4035" s="3">
        <f t="shared" si="575"/>
        <v>0.71830985915492962</v>
      </c>
    </row>
    <row r="4036" spans="1:65">
      <c r="A4036" t="s">
        <v>4174</v>
      </c>
      <c r="B4036" s="2">
        <v>45903</v>
      </c>
      <c r="C4036" t="s">
        <v>3137</v>
      </c>
      <c r="D4036" t="s">
        <v>4140</v>
      </c>
      <c r="E4036">
        <v>9</v>
      </c>
      <c r="F4036" t="s">
        <v>49</v>
      </c>
      <c r="G4036" t="s">
        <v>79</v>
      </c>
      <c r="H4036" t="s">
        <v>111</v>
      </c>
      <c r="I4036" t="s">
        <v>52</v>
      </c>
      <c r="J4036" t="s">
        <v>53</v>
      </c>
      <c r="K4036" t="s">
        <v>75</v>
      </c>
      <c r="L4036" t="s">
        <v>55</v>
      </c>
      <c r="M4036" t="s">
        <v>56</v>
      </c>
      <c r="N4036" t="s">
        <v>94</v>
      </c>
      <c r="O4036" t="s">
        <v>58</v>
      </c>
      <c r="P4036">
        <v>60</v>
      </c>
      <c r="Q4036">
        <v>61</v>
      </c>
      <c r="R4036">
        <v>58</v>
      </c>
      <c r="S4036">
        <v>2</v>
      </c>
      <c r="T4036">
        <f t="shared" si="567"/>
        <v>56</v>
      </c>
      <c r="U4036">
        <v>56</v>
      </c>
      <c r="V4036">
        <f t="shared" si="568"/>
        <v>0</v>
      </c>
      <c r="W4036" s="3">
        <f t="shared" si="569"/>
        <v>3.4482758620689655E-2</v>
      </c>
      <c r="X4036">
        <v>27</v>
      </c>
      <c r="Y4036" s="4">
        <v>5.6</v>
      </c>
      <c r="Z4036" s="4">
        <v>1.2</v>
      </c>
      <c r="AA4036" s="5">
        <v>36423.89</v>
      </c>
      <c r="AB4036" s="5">
        <f t="shared" si="570"/>
        <v>2039737.84</v>
      </c>
      <c r="AC4036" s="5">
        <v>23687.51</v>
      </c>
      <c r="AD4036" s="5">
        <f t="shared" si="571"/>
        <v>1373875.58</v>
      </c>
      <c r="AE4036" s="5">
        <v>104325.94</v>
      </c>
      <c r="AF4036" s="5">
        <v>28078.32</v>
      </c>
      <c r="AG4036" s="5">
        <v>10101.94</v>
      </c>
      <c r="AH4036" s="5">
        <v>1740</v>
      </c>
      <c r="AI4036" s="5">
        <v>6400</v>
      </c>
      <c r="AJ4036">
        <v>0</v>
      </c>
      <c r="AK4036" s="5">
        <v>0</v>
      </c>
      <c r="AL4036" s="5">
        <v>0</v>
      </c>
      <c r="AM4036" s="5">
        <v>38999.08</v>
      </c>
      <c r="AN4036">
        <v>4</v>
      </c>
      <c r="AO4036">
        <v>3</v>
      </c>
      <c r="AP4036" t="str">
        <f t="shared" si="572"/>
        <v>Yes</v>
      </c>
      <c r="AQ4036">
        <v>1</v>
      </c>
      <c r="AR4036" s="5">
        <f t="shared" si="573"/>
        <v>1563520.86</v>
      </c>
      <c r="AS4036" s="5">
        <f t="shared" si="574"/>
        <v>476216.98</v>
      </c>
      <c r="AT4036" t="s">
        <v>59</v>
      </c>
      <c r="AU4036" t="s">
        <v>6164</v>
      </c>
      <c r="AV4036" t="s">
        <v>6165</v>
      </c>
      <c r="AW4036" t="s">
        <v>6166</v>
      </c>
      <c r="AX4036" t="s">
        <v>6167</v>
      </c>
      <c r="AY4036">
        <v>60</v>
      </c>
      <c r="AZ4036">
        <v>0</v>
      </c>
      <c r="BA4036">
        <v>0</v>
      </c>
      <c r="BB4036" t="s">
        <v>6168</v>
      </c>
      <c r="BC4036">
        <v>0</v>
      </c>
      <c r="BD4036">
        <v>0</v>
      </c>
      <c r="BE4036" t="s">
        <v>6169</v>
      </c>
      <c r="BF4036" t="s">
        <v>6170</v>
      </c>
      <c r="BG4036">
        <v>0</v>
      </c>
      <c r="BH4036" t="s">
        <v>6171</v>
      </c>
      <c r="BI4036">
        <v>32</v>
      </c>
      <c r="BJ4036" t="s">
        <v>6172</v>
      </c>
      <c r="BK4036">
        <v>0</v>
      </c>
      <c r="BL4036">
        <v>75</v>
      </c>
      <c r="BM4036" s="3">
        <f t="shared" si="575"/>
        <v>0.77333333333333332</v>
      </c>
    </row>
    <row r="4037" spans="1:65">
      <c r="A4037" t="s">
        <v>4175</v>
      </c>
      <c r="B4037" s="2">
        <v>45903</v>
      </c>
      <c r="C4037" t="s">
        <v>3137</v>
      </c>
      <c r="D4037" t="s">
        <v>4140</v>
      </c>
      <c r="E4037">
        <v>9</v>
      </c>
      <c r="F4037" t="s">
        <v>49</v>
      </c>
      <c r="G4037" t="s">
        <v>62</v>
      </c>
      <c r="H4037" t="s">
        <v>133</v>
      </c>
      <c r="I4037" t="s">
        <v>64</v>
      </c>
      <c r="J4037" t="s">
        <v>65</v>
      </c>
      <c r="K4037" t="s">
        <v>75</v>
      </c>
      <c r="L4037" t="s">
        <v>55</v>
      </c>
      <c r="M4037" t="s">
        <v>56</v>
      </c>
      <c r="N4037" t="s">
        <v>69</v>
      </c>
      <c r="O4037" t="s">
        <v>58</v>
      </c>
      <c r="P4037">
        <v>46</v>
      </c>
      <c r="Q4037">
        <v>49</v>
      </c>
      <c r="R4037">
        <v>49</v>
      </c>
      <c r="S4037">
        <v>1</v>
      </c>
      <c r="T4037">
        <f t="shared" si="567"/>
        <v>48</v>
      </c>
      <c r="U4037">
        <v>45</v>
      </c>
      <c r="V4037">
        <f t="shared" si="568"/>
        <v>3</v>
      </c>
      <c r="W4037" s="3">
        <f t="shared" si="569"/>
        <v>2.0408163265306121E-2</v>
      </c>
      <c r="X4037">
        <v>36</v>
      </c>
      <c r="Y4037" s="4">
        <v>0</v>
      </c>
      <c r="Z4037" s="4">
        <v>1.6</v>
      </c>
      <c r="AA4037" s="5">
        <v>52297.72</v>
      </c>
      <c r="AB4037" s="5">
        <f t="shared" si="570"/>
        <v>2353397.4</v>
      </c>
      <c r="AC4037" s="5">
        <v>34695.42</v>
      </c>
      <c r="AD4037" s="5">
        <f t="shared" si="571"/>
        <v>1700075.58</v>
      </c>
      <c r="AE4037" s="5">
        <v>104106.22</v>
      </c>
      <c r="AF4037" s="5">
        <v>32335.13</v>
      </c>
      <c r="AG4037" s="5">
        <v>10231.61</v>
      </c>
      <c r="AH4037" s="5">
        <v>2320</v>
      </c>
      <c r="AI4037" s="5">
        <v>4600</v>
      </c>
      <c r="AJ4037">
        <v>0</v>
      </c>
      <c r="AK4037" s="5">
        <v>0</v>
      </c>
      <c r="AL4037" s="5">
        <v>2825.82</v>
      </c>
      <c r="AM4037" s="5">
        <v>30924.04</v>
      </c>
      <c r="AN4037">
        <v>4</v>
      </c>
      <c r="AO4037">
        <v>4</v>
      </c>
      <c r="AP4037" t="str">
        <f t="shared" si="572"/>
        <v>Yes</v>
      </c>
      <c r="AQ4037">
        <v>1</v>
      </c>
      <c r="AR4037" s="5">
        <f t="shared" si="573"/>
        <v>1887418.4</v>
      </c>
      <c r="AS4037" s="5">
        <f t="shared" si="574"/>
        <v>465979</v>
      </c>
      <c r="AT4037" t="s">
        <v>59</v>
      </c>
      <c r="AU4037" t="s">
        <v>6164</v>
      </c>
      <c r="AV4037" t="s">
        <v>6165</v>
      </c>
      <c r="AW4037" t="s">
        <v>6166</v>
      </c>
      <c r="AX4037" t="s">
        <v>6184</v>
      </c>
      <c r="AY4037">
        <v>47</v>
      </c>
      <c r="AZ4037">
        <v>0</v>
      </c>
      <c r="BA4037">
        <v>25</v>
      </c>
      <c r="BB4037" t="s">
        <v>6180</v>
      </c>
      <c r="BC4037">
        <v>0</v>
      </c>
      <c r="BD4037">
        <v>0</v>
      </c>
      <c r="BE4037" t="s">
        <v>6169</v>
      </c>
      <c r="BF4037" t="s">
        <v>6170</v>
      </c>
      <c r="BG4037">
        <v>0</v>
      </c>
      <c r="BH4037" t="s">
        <v>6171</v>
      </c>
      <c r="BI4037">
        <v>32</v>
      </c>
      <c r="BJ4037" t="s">
        <v>6172</v>
      </c>
      <c r="BK4037">
        <v>0</v>
      </c>
      <c r="BL4037">
        <v>60</v>
      </c>
      <c r="BM4037" s="3">
        <f t="shared" si="575"/>
        <v>0.81666666666666665</v>
      </c>
    </row>
    <row r="4038" spans="1:65">
      <c r="A4038" t="s">
        <v>4176</v>
      </c>
      <c r="B4038" s="2">
        <v>45903</v>
      </c>
      <c r="C4038" t="s">
        <v>3137</v>
      </c>
      <c r="D4038" t="s">
        <v>4140</v>
      </c>
      <c r="E4038">
        <v>9</v>
      </c>
      <c r="F4038" t="s">
        <v>61</v>
      </c>
      <c r="G4038" t="s">
        <v>62</v>
      </c>
      <c r="H4038" t="s">
        <v>63</v>
      </c>
      <c r="I4038" t="s">
        <v>74</v>
      </c>
      <c r="J4038" t="s">
        <v>53</v>
      </c>
      <c r="K4038" t="s">
        <v>66</v>
      </c>
      <c r="L4038" t="s">
        <v>92</v>
      </c>
      <c r="M4038" t="s">
        <v>68</v>
      </c>
      <c r="N4038" t="s">
        <v>57</v>
      </c>
      <c r="O4038" t="s">
        <v>120</v>
      </c>
      <c r="P4038">
        <v>69</v>
      </c>
      <c r="Q4038">
        <v>74</v>
      </c>
      <c r="R4038">
        <v>72</v>
      </c>
      <c r="S4038">
        <v>2</v>
      </c>
      <c r="T4038">
        <f t="shared" si="567"/>
        <v>70</v>
      </c>
      <c r="U4038">
        <v>67</v>
      </c>
      <c r="V4038">
        <f t="shared" si="568"/>
        <v>3</v>
      </c>
      <c r="W4038" s="3">
        <f t="shared" si="569"/>
        <v>2.7777777777777776E-2</v>
      </c>
      <c r="X4038">
        <v>25</v>
      </c>
      <c r="Y4038" s="4">
        <v>4.0999999999999996</v>
      </c>
      <c r="Z4038" s="4">
        <v>1.5</v>
      </c>
      <c r="AA4038" s="5">
        <v>33923.61</v>
      </c>
      <c r="AB4038" s="5">
        <f t="shared" si="570"/>
        <v>2272881.87</v>
      </c>
      <c r="AC4038" s="5">
        <v>22743.1</v>
      </c>
      <c r="AD4038" s="5">
        <f t="shared" si="571"/>
        <v>1637503.2</v>
      </c>
      <c r="AE4038" s="5">
        <v>123921.85</v>
      </c>
      <c r="AF4038" s="5">
        <v>31840.94</v>
      </c>
      <c r="AG4038" s="5">
        <v>9160.09</v>
      </c>
      <c r="AH4038" s="5">
        <v>2175</v>
      </c>
      <c r="AI4038" s="5">
        <v>6400</v>
      </c>
      <c r="AJ4038">
        <v>1</v>
      </c>
      <c r="AK4038" s="5">
        <v>8987.7900000000009</v>
      </c>
      <c r="AL4038" s="5">
        <v>2010.94</v>
      </c>
      <c r="AM4038" s="5">
        <v>46801.49</v>
      </c>
      <c r="AN4038">
        <v>4</v>
      </c>
      <c r="AO4038">
        <v>2</v>
      </c>
      <c r="AP4038" t="str">
        <f t="shared" si="572"/>
        <v>Yes</v>
      </c>
      <c r="AQ4038">
        <v>1</v>
      </c>
      <c r="AR4038" s="5">
        <f t="shared" si="573"/>
        <v>1868801.3</v>
      </c>
      <c r="AS4038" s="5">
        <f t="shared" si="574"/>
        <v>404080.57</v>
      </c>
      <c r="AT4038" t="s">
        <v>59</v>
      </c>
      <c r="AU4038" t="s">
        <v>6181</v>
      </c>
      <c r="AV4038" t="s">
        <v>6182</v>
      </c>
      <c r="AW4038" t="s">
        <v>6183</v>
      </c>
      <c r="AX4038" t="s">
        <v>6167</v>
      </c>
      <c r="AY4038">
        <v>72</v>
      </c>
      <c r="AZ4038">
        <v>0</v>
      </c>
      <c r="BA4038">
        <v>19</v>
      </c>
      <c r="BB4038" t="s">
        <v>6180</v>
      </c>
      <c r="BC4038">
        <v>0</v>
      </c>
      <c r="BD4038">
        <v>0</v>
      </c>
      <c r="BE4038" t="s">
        <v>6169</v>
      </c>
      <c r="BF4038" t="s">
        <v>6170</v>
      </c>
      <c r="BG4038">
        <v>1</v>
      </c>
      <c r="BH4038" t="s">
        <v>6179</v>
      </c>
      <c r="BI4038">
        <v>60</v>
      </c>
      <c r="BJ4038" t="s">
        <v>6187</v>
      </c>
      <c r="BK4038">
        <v>0</v>
      </c>
      <c r="BL4038">
        <v>77</v>
      </c>
      <c r="BM4038" s="3">
        <f t="shared" si="575"/>
        <v>0.93506493506493504</v>
      </c>
    </row>
    <row r="4039" spans="1:65">
      <c r="A4039" t="s">
        <v>4177</v>
      </c>
      <c r="B4039" s="2">
        <v>45903</v>
      </c>
      <c r="C4039" t="s">
        <v>3137</v>
      </c>
      <c r="D4039" t="s">
        <v>4140</v>
      </c>
      <c r="E4039">
        <v>9</v>
      </c>
      <c r="F4039" t="s">
        <v>78</v>
      </c>
      <c r="G4039" t="s">
        <v>62</v>
      </c>
      <c r="H4039" t="s">
        <v>153</v>
      </c>
      <c r="I4039" t="s">
        <v>64</v>
      </c>
      <c r="J4039" t="s">
        <v>65</v>
      </c>
      <c r="K4039" t="s">
        <v>75</v>
      </c>
      <c r="L4039" t="s">
        <v>67</v>
      </c>
      <c r="M4039" t="s">
        <v>56</v>
      </c>
      <c r="N4039" t="s">
        <v>57</v>
      </c>
      <c r="O4039" t="s">
        <v>82</v>
      </c>
      <c r="P4039">
        <v>46</v>
      </c>
      <c r="Q4039">
        <v>48</v>
      </c>
      <c r="R4039">
        <v>47</v>
      </c>
      <c r="S4039">
        <v>1</v>
      </c>
      <c r="T4039">
        <f t="shared" si="567"/>
        <v>46</v>
      </c>
      <c r="U4039">
        <v>44</v>
      </c>
      <c r="V4039">
        <f t="shared" si="568"/>
        <v>2</v>
      </c>
      <c r="W4039" s="3">
        <f t="shared" si="569"/>
        <v>2.1276595744680851E-2</v>
      </c>
      <c r="X4039">
        <v>24</v>
      </c>
      <c r="Y4039" s="4">
        <v>6.1</v>
      </c>
      <c r="Z4039" s="4">
        <v>1.8</v>
      </c>
      <c r="AA4039" s="5">
        <v>51603.86</v>
      </c>
      <c r="AB4039" s="5">
        <f t="shared" si="570"/>
        <v>2270569.84</v>
      </c>
      <c r="AC4039" s="5">
        <v>33910.300000000003</v>
      </c>
      <c r="AD4039" s="5">
        <f t="shared" si="571"/>
        <v>1593784.1</v>
      </c>
      <c r="AE4039" s="5">
        <v>100600</v>
      </c>
      <c r="AF4039" s="5">
        <v>32188.12</v>
      </c>
      <c r="AG4039" s="5">
        <v>9095.98</v>
      </c>
      <c r="AH4039" s="5">
        <v>2610</v>
      </c>
      <c r="AI4039" s="5">
        <v>4600</v>
      </c>
      <c r="AJ4039">
        <v>0</v>
      </c>
      <c r="AK4039" s="5">
        <v>0</v>
      </c>
      <c r="AL4039" s="5">
        <v>1982.9</v>
      </c>
      <c r="AM4039" s="5">
        <v>28518.73</v>
      </c>
      <c r="AN4039">
        <v>4</v>
      </c>
      <c r="AO4039">
        <v>4</v>
      </c>
      <c r="AP4039" t="str">
        <f t="shared" si="572"/>
        <v>Yes</v>
      </c>
      <c r="AQ4039">
        <v>1</v>
      </c>
      <c r="AR4039" s="5">
        <f t="shared" si="573"/>
        <v>1773379.83</v>
      </c>
      <c r="AS4039" s="5">
        <f t="shared" si="574"/>
        <v>497190.01</v>
      </c>
      <c r="AT4039" t="s">
        <v>59</v>
      </c>
      <c r="AU4039" t="s">
        <v>6164</v>
      </c>
      <c r="AV4039" t="s">
        <v>6165</v>
      </c>
      <c r="AW4039" t="s">
        <v>6166</v>
      </c>
      <c r="AX4039" t="s">
        <v>6167</v>
      </c>
      <c r="AY4039">
        <v>49</v>
      </c>
      <c r="AZ4039">
        <v>2</v>
      </c>
      <c r="BA4039">
        <v>20</v>
      </c>
      <c r="BB4039" t="s">
        <v>6185</v>
      </c>
      <c r="BC4039">
        <v>0</v>
      </c>
      <c r="BD4039">
        <v>0</v>
      </c>
      <c r="BE4039" t="s">
        <v>6169</v>
      </c>
      <c r="BF4039" t="s">
        <v>6170</v>
      </c>
      <c r="BG4039">
        <v>0</v>
      </c>
      <c r="BH4039" t="s">
        <v>6171</v>
      </c>
      <c r="BI4039">
        <v>48</v>
      </c>
      <c r="BJ4039" t="s">
        <v>6172</v>
      </c>
      <c r="BK4039">
        <v>0</v>
      </c>
      <c r="BL4039">
        <v>59</v>
      </c>
      <c r="BM4039" s="3">
        <f t="shared" si="575"/>
        <v>0.79661016949152541</v>
      </c>
    </row>
    <row r="4040" spans="1:65">
      <c r="A4040" t="s">
        <v>4178</v>
      </c>
      <c r="B4040" s="2">
        <v>45903</v>
      </c>
      <c r="C4040" t="s">
        <v>3137</v>
      </c>
      <c r="D4040" t="s">
        <v>4140</v>
      </c>
      <c r="E4040">
        <v>9</v>
      </c>
      <c r="F4040" t="s">
        <v>78</v>
      </c>
      <c r="G4040" t="s">
        <v>62</v>
      </c>
      <c r="H4040" t="s">
        <v>153</v>
      </c>
      <c r="I4040" t="s">
        <v>52</v>
      </c>
      <c r="J4040" t="s">
        <v>65</v>
      </c>
      <c r="K4040" t="s">
        <v>75</v>
      </c>
      <c r="L4040" t="s">
        <v>55</v>
      </c>
      <c r="M4040" t="s">
        <v>56</v>
      </c>
      <c r="N4040" t="s">
        <v>69</v>
      </c>
      <c r="O4040" t="s">
        <v>58</v>
      </c>
      <c r="P4040">
        <v>50</v>
      </c>
      <c r="Q4040">
        <v>51</v>
      </c>
      <c r="R4040">
        <v>49</v>
      </c>
      <c r="S4040">
        <v>1</v>
      </c>
      <c r="T4040">
        <f t="shared" si="567"/>
        <v>48</v>
      </c>
      <c r="U4040">
        <v>48</v>
      </c>
      <c r="V4040">
        <f t="shared" si="568"/>
        <v>0</v>
      </c>
      <c r="W4040" s="3">
        <f t="shared" si="569"/>
        <v>2.0408163265306121E-2</v>
      </c>
      <c r="X4040">
        <v>33</v>
      </c>
      <c r="Y4040" s="4">
        <v>7.1</v>
      </c>
      <c r="Z4040" s="4">
        <v>1.7</v>
      </c>
      <c r="AA4040" s="5">
        <v>51724.45</v>
      </c>
      <c r="AB4040" s="5">
        <f t="shared" si="570"/>
        <v>2482773.6</v>
      </c>
      <c r="AC4040" s="5">
        <v>35043.79</v>
      </c>
      <c r="AD4040" s="5">
        <f t="shared" si="571"/>
        <v>1717145.71</v>
      </c>
      <c r="AE4040" s="5">
        <v>113078.37</v>
      </c>
      <c r="AF4040" s="5">
        <v>32893.46</v>
      </c>
      <c r="AG4040" s="5">
        <v>9399.83</v>
      </c>
      <c r="AH4040" s="5">
        <v>2465</v>
      </c>
      <c r="AI4040" s="5">
        <v>4600</v>
      </c>
      <c r="AJ4040">
        <v>0</v>
      </c>
      <c r="AK4040" s="5">
        <v>0</v>
      </c>
      <c r="AL4040" s="5">
        <v>0</v>
      </c>
      <c r="AM4040" s="5">
        <v>33197.26</v>
      </c>
      <c r="AN4040">
        <v>4</v>
      </c>
      <c r="AO4040">
        <v>4</v>
      </c>
      <c r="AP4040" t="str">
        <f t="shared" si="572"/>
        <v>Yes</v>
      </c>
      <c r="AQ4040">
        <v>1</v>
      </c>
      <c r="AR4040" s="5">
        <f t="shared" si="573"/>
        <v>1912779.63</v>
      </c>
      <c r="AS4040" s="5">
        <f t="shared" si="574"/>
        <v>569993.97</v>
      </c>
      <c r="AT4040" t="s">
        <v>59</v>
      </c>
      <c r="AU4040" t="s">
        <v>6164</v>
      </c>
      <c r="AV4040" t="s">
        <v>6165</v>
      </c>
      <c r="AW4040" t="s">
        <v>6166</v>
      </c>
      <c r="AX4040" t="s">
        <v>6167</v>
      </c>
      <c r="AY4040">
        <v>53</v>
      </c>
      <c r="AZ4040">
        <v>0</v>
      </c>
      <c r="BA4040">
        <v>0</v>
      </c>
      <c r="BB4040" t="s">
        <v>6168</v>
      </c>
      <c r="BC4040">
        <v>0</v>
      </c>
      <c r="BD4040">
        <v>0</v>
      </c>
      <c r="BE4040" t="s">
        <v>6169</v>
      </c>
      <c r="BF4040" t="s">
        <v>6170</v>
      </c>
      <c r="BG4040">
        <v>0</v>
      </c>
      <c r="BH4040" t="s">
        <v>6171</v>
      </c>
      <c r="BI4040">
        <v>30</v>
      </c>
      <c r="BJ4040" t="s">
        <v>6172</v>
      </c>
      <c r="BK4040">
        <v>0</v>
      </c>
      <c r="BL4040">
        <v>63</v>
      </c>
      <c r="BM4040" s="3">
        <f t="shared" si="575"/>
        <v>0.77777777777777779</v>
      </c>
    </row>
    <row r="4041" spans="1:65">
      <c r="A4041" t="s">
        <v>4179</v>
      </c>
      <c r="B4041" s="2">
        <v>45903</v>
      </c>
      <c r="C4041" t="s">
        <v>3137</v>
      </c>
      <c r="D4041" t="s">
        <v>4140</v>
      </c>
      <c r="E4041">
        <v>9</v>
      </c>
      <c r="F4041" t="s">
        <v>61</v>
      </c>
      <c r="G4041" t="s">
        <v>79</v>
      </c>
      <c r="H4041" t="s">
        <v>100</v>
      </c>
      <c r="I4041" t="s">
        <v>52</v>
      </c>
      <c r="J4041" t="s">
        <v>81</v>
      </c>
      <c r="K4041" t="s">
        <v>54</v>
      </c>
      <c r="L4041" t="s">
        <v>55</v>
      </c>
      <c r="M4041" t="s">
        <v>56</v>
      </c>
      <c r="N4041" t="s">
        <v>69</v>
      </c>
      <c r="O4041" t="s">
        <v>82</v>
      </c>
      <c r="P4041">
        <v>34</v>
      </c>
      <c r="Q4041">
        <v>35</v>
      </c>
      <c r="R4041">
        <v>35</v>
      </c>
      <c r="S4041">
        <v>1</v>
      </c>
      <c r="T4041">
        <f t="shared" si="567"/>
        <v>34</v>
      </c>
      <c r="U4041">
        <v>33</v>
      </c>
      <c r="V4041">
        <f t="shared" si="568"/>
        <v>1</v>
      </c>
      <c r="W4041" s="3">
        <f t="shared" si="569"/>
        <v>2.8571428571428571E-2</v>
      </c>
      <c r="X4041">
        <v>31</v>
      </c>
      <c r="Y4041" s="4">
        <v>3.5</v>
      </c>
      <c r="Z4041" s="4">
        <v>1</v>
      </c>
      <c r="AA4041" s="5">
        <v>84376.54</v>
      </c>
      <c r="AB4041" s="5">
        <f t="shared" si="570"/>
        <v>2784425.82</v>
      </c>
      <c r="AC4041" s="5">
        <v>53334.68</v>
      </c>
      <c r="AD4041" s="5">
        <f t="shared" si="571"/>
        <v>1866713.8</v>
      </c>
      <c r="AE4041" s="5">
        <v>113662.49</v>
      </c>
      <c r="AF4041" s="5">
        <v>30199.53</v>
      </c>
      <c r="AG4041" s="5">
        <v>10610.79</v>
      </c>
      <c r="AH4041" s="5">
        <v>1450</v>
      </c>
      <c r="AI4041" s="5">
        <v>6800</v>
      </c>
      <c r="AJ4041">
        <v>0</v>
      </c>
      <c r="AK4041" s="5">
        <v>0</v>
      </c>
      <c r="AL4041" s="5">
        <v>1439.99</v>
      </c>
      <c r="AM4041" s="5">
        <v>21732.52</v>
      </c>
      <c r="AN4041">
        <v>4</v>
      </c>
      <c r="AO4041">
        <v>4</v>
      </c>
      <c r="AP4041" t="str">
        <f t="shared" si="572"/>
        <v>Yes</v>
      </c>
      <c r="AQ4041">
        <v>1</v>
      </c>
      <c r="AR4041" s="5">
        <f t="shared" si="573"/>
        <v>2052609.12</v>
      </c>
      <c r="AS4041" s="5">
        <f t="shared" si="574"/>
        <v>731816.7</v>
      </c>
      <c r="AT4041" t="s">
        <v>59</v>
      </c>
      <c r="AU4041" t="s">
        <v>6164</v>
      </c>
      <c r="AV4041" t="s">
        <v>6165</v>
      </c>
      <c r="AW4041" t="s">
        <v>6166</v>
      </c>
      <c r="AX4041" t="s">
        <v>6184</v>
      </c>
      <c r="AY4041">
        <v>34</v>
      </c>
      <c r="AZ4041">
        <v>0</v>
      </c>
      <c r="BA4041">
        <v>11</v>
      </c>
      <c r="BB4041" t="s">
        <v>6198</v>
      </c>
      <c r="BC4041">
        <v>0</v>
      </c>
      <c r="BD4041">
        <v>0</v>
      </c>
      <c r="BE4041" t="s">
        <v>6169</v>
      </c>
      <c r="BF4041" t="s">
        <v>6170</v>
      </c>
      <c r="BG4041">
        <v>1</v>
      </c>
      <c r="BH4041" t="s">
        <v>6179</v>
      </c>
      <c r="BI4041">
        <v>39</v>
      </c>
      <c r="BJ4041" t="s">
        <v>6172</v>
      </c>
      <c r="BK4041">
        <v>0</v>
      </c>
      <c r="BL4041">
        <v>45</v>
      </c>
      <c r="BM4041" s="3">
        <f t="shared" si="575"/>
        <v>0.77777777777777779</v>
      </c>
    </row>
    <row r="4042" spans="1:65">
      <c r="A4042" t="s">
        <v>4180</v>
      </c>
      <c r="B4042" s="2">
        <v>45903</v>
      </c>
      <c r="C4042" t="s">
        <v>3137</v>
      </c>
      <c r="D4042" t="s">
        <v>4140</v>
      </c>
      <c r="E4042">
        <v>9</v>
      </c>
      <c r="F4042" t="s">
        <v>72</v>
      </c>
      <c r="G4042" t="s">
        <v>50</v>
      </c>
      <c r="H4042" t="s">
        <v>138</v>
      </c>
      <c r="I4042" t="s">
        <v>64</v>
      </c>
      <c r="J4042" t="s">
        <v>65</v>
      </c>
      <c r="K4042" t="s">
        <v>66</v>
      </c>
      <c r="L4042" t="s">
        <v>92</v>
      </c>
      <c r="M4042" t="s">
        <v>56</v>
      </c>
      <c r="N4042" t="s">
        <v>94</v>
      </c>
      <c r="O4042" t="s">
        <v>70</v>
      </c>
      <c r="P4042">
        <v>43</v>
      </c>
      <c r="Q4042">
        <v>45</v>
      </c>
      <c r="R4042">
        <v>46</v>
      </c>
      <c r="S4042">
        <v>0</v>
      </c>
      <c r="T4042">
        <f t="shared" si="567"/>
        <v>46</v>
      </c>
      <c r="U4042">
        <v>41</v>
      </c>
      <c r="V4042">
        <f t="shared" si="568"/>
        <v>5</v>
      </c>
      <c r="W4042" s="3">
        <f t="shared" si="569"/>
        <v>0</v>
      </c>
      <c r="X4042">
        <v>30</v>
      </c>
      <c r="Y4042" s="4">
        <v>5.0999999999999996</v>
      </c>
      <c r="Z4042" s="4">
        <v>2.2000000000000002</v>
      </c>
      <c r="AA4042" s="5">
        <v>48618.93</v>
      </c>
      <c r="AB4042" s="5">
        <f t="shared" si="570"/>
        <v>1993376.13</v>
      </c>
      <c r="AC4042" s="5">
        <v>34996.71</v>
      </c>
      <c r="AD4042" s="5">
        <f t="shared" si="571"/>
        <v>1609848.66</v>
      </c>
      <c r="AE4042" s="5">
        <v>98074.54</v>
      </c>
      <c r="AF4042" s="5">
        <v>29313.87</v>
      </c>
      <c r="AG4042" s="5">
        <v>9266.65</v>
      </c>
      <c r="AH4042" s="5">
        <v>3190</v>
      </c>
      <c r="AI4042" s="5">
        <v>0</v>
      </c>
      <c r="AJ4042">
        <v>0</v>
      </c>
      <c r="AK4042" s="5">
        <v>0</v>
      </c>
      <c r="AL4042" s="5">
        <v>4796.3500000000004</v>
      </c>
      <c r="AM4042" s="5">
        <v>27964.74</v>
      </c>
      <c r="AN4042">
        <v>4</v>
      </c>
      <c r="AO4042">
        <v>3</v>
      </c>
      <c r="AP4042" t="str">
        <f t="shared" si="572"/>
        <v>Yes</v>
      </c>
      <c r="AQ4042">
        <v>1</v>
      </c>
      <c r="AR4042" s="5">
        <f t="shared" si="573"/>
        <v>1782454.81</v>
      </c>
      <c r="AS4042" s="5">
        <f t="shared" si="574"/>
        <v>210921.32</v>
      </c>
      <c r="AT4042" t="s">
        <v>59</v>
      </c>
      <c r="AU4042" t="s">
        <v>6164</v>
      </c>
      <c r="AV4042" t="s">
        <v>6165</v>
      </c>
      <c r="AW4042" t="s">
        <v>6166</v>
      </c>
      <c r="AX4042" t="s">
        <v>6184</v>
      </c>
      <c r="AY4042">
        <v>45</v>
      </c>
      <c r="AZ4042">
        <v>0</v>
      </c>
      <c r="BA4042">
        <v>31</v>
      </c>
      <c r="BB4042" t="s">
        <v>6180</v>
      </c>
      <c r="BC4042">
        <v>0</v>
      </c>
      <c r="BD4042">
        <v>0</v>
      </c>
      <c r="BE4042" t="s">
        <v>6169</v>
      </c>
      <c r="BF4042" t="s">
        <v>6170</v>
      </c>
      <c r="BG4042">
        <v>0</v>
      </c>
      <c r="BH4042" t="s">
        <v>6171</v>
      </c>
      <c r="BI4042">
        <v>45</v>
      </c>
      <c r="BJ4042" t="s">
        <v>6172</v>
      </c>
      <c r="BK4042">
        <v>0</v>
      </c>
      <c r="BL4042">
        <v>59</v>
      </c>
      <c r="BM4042" s="3">
        <f t="shared" si="575"/>
        <v>0.77966101694915257</v>
      </c>
    </row>
    <row r="4043" spans="1:65">
      <c r="A4043" t="s">
        <v>4181</v>
      </c>
      <c r="B4043" s="2">
        <v>45903</v>
      </c>
      <c r="C4043" t="s">
        <v>3137</v>
      </c>
      <c r="D4043" t="s">
        <v>4140</v>
      </c>
      <c r="E4043">
        <v>9</v>
      </c>
      <c r="F4043" t="s">
        <v>78</v>
      </c>
      <c r="G4043" t="s">
        <v>62</v>
      </c>
      <c r="H4043" t="s">
        <v>190</v>
      </c>
      <c r="I4043" t="s">
        <v>64</v>
      </c>
      <c r="J4043" t="s">
        <v>53</v>
      </c>
      <c r="K4043" t="s">
        <v>54</v>
      </c>
      <c r="L4043" t="s">
        <v>67</v>
      </c>
      <c r="M4043" t="s">
        <v>68</v>
      </c>
      <c r="N4043" t="s">
        <v>69</v>
      </c>
      <c r="O4043" t="s">
        <v>82</v>
      </c>
      <c r="P4043">
        <v>62</v>
      </c>
      <c r="Q4043">
        <v>64</v>
      </c>
      <c r="R4043">
        <v>62</v>
      </c>
      <c r="S4043">
        <v>5</v>
      </c>
      <c r="T4043">
        <f t="shared" si="567"/>
        <v>57</v>
      </c>
      <c r="U4043">
        <v>57</v>
      </c>
      <c r="V4043">
        <f t="shared" si="568"/>
        <v>0</v>
      </c>
      <c r="W4043" s="3">
        <f t="shared" si="569"/>
        <v>8.0645161290322578E-2</v>
      </c>
      <c r="X4043">
        <v>5</v>
      </c>
      <c r="Y4043" s="4">
        <v>6.8</v>
      </c>
      <c r="Z4043" s="4">
        <v>0.9</v>
      </c>
      <c r="AA4043" s="5">
        <v>38435.519999999997</v>
      </c>
      <c r="AB4043" s="5">
        <f t="shared" si="570"/>
        <v>2190824.64</v>
      </c>
      <c r="AC4043" s="5">
        <v>22021.01</v>
      </c>
      <c r="AD4043" s="5">
        <f t="shared" si="571"/>
        <v>1365302.62</v>
      </c>
      <c r="AE4043" s="5">
        <v>100781.73</v>
      </c>
      <c r="AF4043" s="5">
        <v>28051.03</v>
      </c>
      <c r="AG4043" s="5">
        <v>6937.82</v>
      </c>
      <c r="AH4043" s="5">
        <v>1305</v>
      </c>
      <c r="AI4043" s="5">
        <v>18908.87</v>
      </c>
      <c r="AJ4043">
        <v>2</v>
      </c>
      <c r="AK4043" s="5">
        <v>17765.66</v>
      </c>
      <c r="AL4043" s="5">
        <v>0</v>
      </c>
      <c r="AM4043" s="5">
        <v>39603.18</v>
      </c>
      <c r="AN4043">
        <v>4</v>
      </c>
      <c r="AO4043">
        <v>5</v>
      </c>
      <c r="AP4043" t="str">
        <f t="shared" si="572"/>
        <v>No</v>
      </c>
      <c r="AQ4043">
        <v>4</v>
      </c>
      <c r="AR4043" s="5">
        <f t="shared" si="573"/>
        <v>1578655.91</v>
      </c>
      <c r="AS4043" s="5">
        <f t="shared" si="574"/>
        <v>612168.73</v>
      </c>
      <c r="AT4043" t="s">
        <v>1641</v>
      </c>
      <c r="AU4043" t="s">
        <v>6199</v>
      </c>
      <c r="AV4043" t="s">
        <v>6200</v>
      </c>
      <c r="AW4043" t="s">
        <v>6175</v>
      </c>
      <c r="AX4043" t="s">
        <v>6167</v>
      </c>
      <c r="AY4043">
        <v>63</v>
      </c>
      <c r="AZ4043">
        <v>0</v>
      </c>
      <c r="BA4043">
        <v>0</v>
      </c>
      <c r="BB4043" t="s">
        <v>6168</v>
      </c>
      <c r="BC4043">
        <v>1</v>
      </c>
      <c r="BD4043">
        <v>0</v>
      </c>
      <c r="BE4043" t="s">
        <v>6196</v>
      </c>
      <c r="BF4043" t="s">
        <v>6210</v>
      </c>
      <c r="BG4043">
        <v>0</v>
      </c>
      <c r="BH4043" t="s">
        <v>6171</v>
      </c>
      <c r="BI4043">
        <v>18</v>
      </c>
      <c r="BJ4043" t="s">
        <v>6172</v>
      </c>
      <c r="BK4043">
        <v>0</v>
      </c>
      <c r="BL4043">
        <v>76</v>
      </c>
      <c r="BM4043" s="3">
        <f t="shared" si="575"/>
        <v>0.81578947368421051</v>
      </c>
    </row>
    <row r="4044" spans="1:65">
      <c r="A4044" t="s">
        <v>4182</v>
      </c>
      <c r="B4044" s="2">
        <v>45904</v>
      </c>
      <c r="C4044" t="s">
        <v>3137</v>
      </c>
      <c r="D4044" t="s">
        <v>4140</v>
      </c>
      <c r="E4044">
        <v>9</v>
      </c>
      <c r="F4044" t="s">
        <v>72</v>
      </c>
      <c r="G4044" t="s">
        <v>50</v>
      </c>
      <c r="H4044" t="s">
        <v>179</v>
      </c>
      <c r="I4044" t="s">
        <v>64</v>
      </c>
      <c r="J4044" t="s">
        <v>65</v>
      </c>
      <c r="K4044" t="s">
        <v>54</v>
      </c>
      <c r="L4044" t="s">
        <v>55</v>
      </c>
      <c r="M4044" t="s">
        <v>68</v>
      </c>
      <c r="N4044" t="s">
        <v>109</v>
      </c>
      <c r="O4044" t="s">
        <v>70</v>
      </c>
      <c r="P4044">
        <v>46</v>
      </c>
      <c r="Q4044">
        <v>47</v>
      </c>
      <c r="R4044">
        <v>49</v>
      </c>
      <c r="S4044">
        <v>1</v>
      </c>
      <c r="T4044">
        <f t="shared" si="567"/>
        <v>48</v>
      </c>
      <c r="U4044">
        <v>44</v>
      </c>
      <c r="V4044">
        <f t="shared" si="568"/>
        <v>4</v>
      </c>
      <c r="W4044" s="3">
        <f t="shared" si="569"/>
        <v>2.0408163265306121E-2</v>
      </c>
      <c r="X4044">
        <v>15</v>
      </c>
      <c r="Y4044" s="4">
        <v>5.2</v>
      </c>
      <c r="Z4044" s="4">
        <v>1.4</v>
      </c>
      <c r="AA4044" s="5">
        <v>56325.29</v>
      </c>
      <c r="AB4044" s="5">
        <f t="shared" si="570"/>
        <v>2478312.7599999998</v>
      </c>
      <c r="AC4044" s="5">
        <v>33203.78</v>
      </c>
      <c r="AD4044" s="5">
        <f t="shared" si="571"/>
        <v>1626985.22</v>
      </c>
      <c r="AE4044" s="5">
        <v>106574.11</v>
      </c>
      <c r="AF4044" s="5">
        <v>29683.759999999998</v>
      </c>
      <c r="AG4044" s="5">
        <v>7870.03</v>
      </c>
      <c r="AH4044" s="5">
        <v>2030</v>
      </c>
      <c r="AI4044" s="5">
        <v>4600</v>
      </c>
      <c r="AJ4044">
        <v>1</v>
      </c>
      <c r="AK4044" s="5">
        <v>13260.49</v>
      </c>
      <c r="AL4044" s="5">
        <v>4079.36</v>
      </c>
      <c r="AM4044" s="5">
        <v>63075.55</v>
      </c>
      <c r="AN4044">
        <v>8</v>
      </c>
      <c r="AO4044">
        <v>9</v>
      </c>
      <c r="AP4044" t="str">
        <f t="shared" si="572"/>
        <v>No</v>
      </c>
      <c r="AQ4044">
        <v>3</v>
      </c>
      <c r="AR4044" s="5">
        <f t="shared" si="573"/>
        <v>1858158.52</v>
      </c>
      <c r="AS4044" s="5">
        <f t="shared" si="574"/>
        <v>620154.24</v>
      </c>
      <c r="AT4044" t="s">
        <v>59</v>
      </c>
      <c r="AU4044" t="s">
        <v>6189</v>
      </c>
      <c r="AV4044" t="s">
        <v>6190</v>
      </c>
      <c r="AW4044" t="s">
        <v>6183</v>
      </c>
      <c r="AX4044" t="s">
        <v>6184</v>
      </c>
      <c r="AY4044">
        <v>50</v>
      </c>
      <c r="AZ4044">
        <v>3</v>
      </c>
      <c r="BA4044">
        <v>28</v>
      </c>
      <c r="BB4044" t="s">
        <v>6185</v>
      </c>
      <c r="BC4044">
        <v>1</v>
      </c>
      <c r="BD4044">
        <v>0</v>
      </c>
      <c r="BE4044" t="s">
        <v>6196</v>
      </c>
      <c r="BF4044" t="s">
        <v>6170</v>
      </c>
      <c r="BG4044">
        <v>0</v>
      </c>
      <c r="BH4044" t="s">
        <v>6171</v>
      </c>
      <c r="BI4044">
        <v>36</v>
      </c>
      <c r="BJ4044" t="s">
        <v>6172</v>
      </c>
      <c r="BK4044">
        <v>0</v>
      </c>
      <c r="BL4044">
        <v>60</v>
      </c>
      <c r="BM4044" s="3">
        <f t="shared" si="575"/>
        <v>0.81666666666666665</v>
      </c>
    </row>
    <row r="4045" spans="1:65">
      <c r="A4045" t="s">
        <v>4183</v>
      </c>
      <c r="B4045" s="2">
        <v>45904</v>
      </c>
      <c r="C4045" t="s">
        <v>3137</v>
      </c>
      <c r="D4045" t="s">
        <v>4140</v>
      </c>
      <c r="E4045">
        <v>9</v>
      </c>
      <c r="F4045" t="s">
        <v>78</v>
      </c>
      <c r="G4045" t="s">
        <v>62</v>
      </c>
      <c r="H4045" t="s">
        <v>91</v>
      </c>
      <c r="I4045" t="s">
        <v>64</v>
      </c>
      <c r="J4045" t="s">
        <v>65</v>
      </c>
      <c r="K4045" t="s">
        <v>75</v>
      </c>
      <c r="L4045" t="s">
        <v>67</v>
      </c>
      <c r="M4045" t="s">
        <v>56</v>
      </c>
      <c r="N4045" t="s">
        <v>69</v>
      </c>
      <c r="O4045" t="s">
        <v>82</v>
      </c>
      <c r="P4045">
        <v>45</v>
      </c>
      <c r="Q4045">
        <v>45</v>
      </c>
      <c r="R4045">
        <v>45</v>
      </c>
      <c r="S4045">
        <v>1</v>
      </c>
      <c r="T4045">
        <f t="shared" si="567"/>
        <v>44</v>
      </c>
      <c r="U4045">
        <v>44</v>
      </c>
      <c r="V4045">
        <f t="shared" si="568"/>
        <v>0</v>
      </c>
      <c r="W4045" s="3">
        <f t="shared" si="569"/>
        <v>2.2222222222222223E-2</v>
      </c>
      <c r="X4045">
        <v>36</v>
      </c>
      <c r="Y4045" s="4">
        <v>4.4000000000000004</v>
      </c>
      <c r="Z4045" s="4">
        <v>1.2</v>
      </c>
      <c r="AA4045" s="5">
        <v>52062.38</v>
      </c>
      <c r="AB4045" s="5">
        <f t="shared" si="570"/>
        <v>2290744.7200000002</v>
      </c>
      <c r="AC4045" s="5">
        <v>33932.410000000003</v>
      </c>
      <c r="AD4045" s="5">
        <f t="shared" si="571"/>
        <v>1526958.45</v>
      </c>
      <c r="AE4045" s="5">
        <v>97167.02</v>
      </c>
      <c r="AF4045" s="5">
        <v>31727.73</v>
      </c>
      <c r="AG4045" s="5">
        <v>10094.14</v>
      </c>
      <c r="AH4045" s="5">
        <v>1740</v>
      </c>
      <c r="AI4045" s="5">
        <v>4600</v>
      </c>
      <c r="AJ4045">
        <v>0</v>
      </c>
      <c r="AK4045" s="5">
        <v>0</v>
      </c>
      <c r="AL4045" s="5">
        <v>0</v>
      </c>
      <c r="AM4045" s="5">
        <v>30752.79</v>
      </c>
      <c r="AN4045">
        <v>4</v>
      </c>
      <c r="AO4045">
        <v>4</v>
      </c>
      <c r="AP4045" t="str">
        <f t="shared" si="572"/>
        <v>Yes</v>
      </c>
      <c r="AQ4045">
        <v>0</v>
      </c>
      <c r="AR4045" s="5">
        <f t="shared" si="573"/>
        <v>1703040.13</v>
      </c>
      <c r="AS4045" s="5">
        <f t="shared" si="574"/>
        <v>587704.59</v>
      </c>
      <c r="AT4045" t="s">
        <v>59</v>
      </c>
      <c r="AU4045" t="s">
        <v>6164</v>
      </c>
      <c r="AV4045" t="s">
        <v>6165</v>
      </c>
      <c r="AW4045" t="s">
        <v>6166</v>
      </c>
      <c r="AX4045" t="s">
        <v>6184</v>
      </c>
      <c r="AY4045">
        <v>50</v>
      </c>
      <c r="AZ4045">
        <v>4</v>
      </c>
      <c r="BA4045">
        <v>0</v>
      </c>
      <c r="BB4045" t="s">
        <v>6168</v>
      </c>
      <c r="BC4045">
        <v>0</v>
      </c>
      <c r="BD4045">
        <v>0</v>
      </c>
      <c r="BE4045" t="s">
        <v>6169</v>
      </c>
      <c r="BF4045" t="s">
        <v>6170</v>
      </c>
      <c r="BG4045">
        <v>0</v>
      </c>
      <c r="BH4045" t="s">
        <v>6171</v>
      </c>
      <c r="BI4045">
        <v>22</v>
      </c>
      <c r="BJ4045" t="s">
        <v>6172</v>
      </c>
      <c r="BK4045">
        <v>0</v>
      </c>
      <c r="BL4045">
        <v>65</v>
      </c>
      <c r="BM4045" s="3">
        <f t="shared" si="575"/>
        <v>0.69230769230769229</v>
      </c>
    </row>
    <row r="4046" spans="1:65">
      <c r="A4046" t="s">
        <v>4184</v>
      </c>
      <c r="B4046" s="2">
        <v>45904</v>
      </c>
      <c r="C4046" t="s">
        <v>3137</v>
      </c>
      <c r="D4046" t="s">
        <v>4140</v>
      </c>
      <c r="E4046">
        <v>9</v>
      </c>
      <c r="F4046" t="s">
        <v>49</v>
      </c>
      <c r="G4046" t="s">
        <v>62</v>
      </c>
      <c r="H4046" t="s">
        <v>141</v>
      </c>
      <c r="I4046" t="s">
        <v>74</v>
      </c>
      <c r="J4046" t="s">
        <v>53</v>
      </c>
      <c r="K4046" t="s">
        <v>66</v>
      </c>
      <c r="L4046" t="s">
        <v>67</v>
      </c>
      <c r="M4046" t="s">
        <v>68</v>
      </c>
      <c r="N4046" t="s">
        <v>76</v>
      </c>
      <c r="O4046" t="s">
        <v>82</v>
      </c>
      <c r="P4046">
        <v>57</v>
      </c>
      <c r="Q4046">
        <v>61</v>
      </c>
      <c r="R4046">
        <v>60</v>
      </c>
      <c r="S4046">
        <v>6</v>
      </c>
      <c r="T4046">
        <f t="shared" si="567"/>
        <v>54</v>
      </c>
      <c r="U4046">
        <v>54</v>
      </c>
      <c r="V4046">
        <f t="shared" si="568"/>
        <v>0</v>
      </c>
      <c r="W4046" s="3">
        <f t="shared" si="569"/>
        <v>0.1</v>
      </c>
      <c r="X4046">
        <v>31</v>
      </c>
      <c r="Y4046" s="4">
        <v>2.5</v>
      </c>
      <c r="Z4046" s="4">
        <v>1.1000000000000001</v>
      </c>
      <c r="AA4046" s="5">
        <v>33451.25</v>
      </c>
      <c r="AB4046" s="5">
        <f t="shared" si="570"/>
        <v>1806367.5</v>
      </c>
      <c r="AC4046" s="5">
        <v>21989.84</v>
      </c>
      <c r="AD4046" s="5">
        <f t="shared" si="571"/>
        <v>1319390.3999999999</v>
      </c>
      <c r="AE4046" s="5">
        <v>101964.59</v>
      </c>
      <c r="AF4046" s="5">
        <v>28325.56</v>
      </c>
      <c r="AG4046" s="5">
        <v>9777.11</v>
      </c>
      <c r="AH4046" s="5">
        <v>1595</v>
      </c>
      <c r="AI4046" s="5">
        <v>23203.25</v>
      </c>
      <c r="AJ4046">
        <v>2</v>
      </c>
      <c r="AK4046" s="5">
        <v>17061.28</v>
      </c>
      <c r="AL4046" s="5">
        <v>0</v>
      </c>
      <c r="AM4046" s="5">
        <v>34440.58</v>
      </c>
      <c r="AN4046">
        <v>4</v>
      </c>
      <c r="AO4046">
        <v>3</v>
      </c>
      <c r="AP4046" t="str">
        <f t="shared" si="572"/>
        <v>Yes</v>
      </c>
      <c r="AQ4046">
        <v>2</v>
      </c>
      <c r="AR4046" s="5">
        <f t="shared" si="573"/>
        <v>1535757.77</v>
      </c>
      <c r="AS4046" s="5">
        <f t="shared" si="574"/>
        <v>270609.73</v>
      </c>
      <c r="AT4046" t="s">
        <v>1641</v>
      </c>
      <c r="AU4046" t="s">
        <v>6189</v>
      </c>
      <c r="AV4046" t="s">
        <v>6201</v>
      </c>
      <c r="AW4046" t="s">
        <v>6175</v>
      </c>
      <c r="AX4046" t="s">
        <v>6167</v>
      </c>
      <c r="AY4046">
        <v>57</v>
      </c>
      <c r="AZ4046">
        <v>0</v>
      </c>
      <c r="BA4046">
        <v>0</v>
      </c>
      <c r="BB4046" t="s">
        <v>6168</v>
      </c>
      <c r="BC4046">
        <v>0</v>
      </c>
      <c r="BD4046">
        <v>0</v>
      </c>
      <c r="BE4046" t="s">
        <v>6169</v>
      </c>
      <c r="BF4046" t="s">
        <v>6210</v>
      </c>
      <c r="BG4046">
        <v>0</v>
      </c>
      <c r="BH4046" t="s">
        <v>6171</v>
      </c>
      <c r="BI4046">
        <v>23</v>
      </c>
      <c r="BJ4046" t="s">
        <v>6172</v>
      </c>
      <c r="BK4046">
        <v>0</v>
      </c>
      <c r="BL4046">
        <v>73</v>
      </c>
      <c r="BM4046" s="3">
        <f t="shared" si="575"/>
        <v>0.82191780821917804</v>
      </c>
    </row>
    <row r="4047" spans="1:65">
      <c r="A4047" t="s">
        <v>4185</v>
      </c>
      <c r="B4047" s="2">
        <v>45904</v>
      </c>
      <c r="C4047" t="s">
        <v>3137</v>
      </c>
      <c r="D4047" t="s">
        <v>4140</v>
      </c>
      <c r="E4047">
        <v>9</v>
      </c>
      <c r="F4047" t="s">
        <v>49</v>
      </c>
      <c r="G4047" t="s">
        <v>62</v>
      </c>
      <c r="H4047" t="s">
        <v>226</v>
      </c>
      <c r="I4047" t="s">
        <v>74</v>
      </c>
      <c r="J4047" t="s">
        <v>81</v>
      </c>
      <c r="K4047" t="s">
        <v>66</v>
      </c>
      <c r="L4047" t="s">
        <v>67</v>
      </c>
      <c r="M4047" t="s">
        <v>68</v>
      </c>
      <c r="N4047" t="s">
        <v>94</v>
      </c>
      <c r="O4047" t="s">
        <v>58</v>
      </c>
      <c r="P4047">
        <v>32</v>
      </c>
      <c r="Q4047">
        <v>33</v>
      </c>
      <c r="R4047">
        <v>31</v>
      </c>
      <c r="S4047">
        <v>3</v>
      </c>
      <c r="T4047">
        <f t="shared" si="567"/>
        <v>28</v>
      </c>
      <c r="U4047">
        <v>28</v>
      </c>
      <c r="V4047">
        <f t="shared" si="568"/>
        <v>0</v>
      </c>
      <c r="W4047" s="3">
        <f t="shared" si="569"/>
        <v>9.6774193548387094E-2</v>
      </c>
      <c r="X4047">
        <v>25</v>
      </c>
      <c r="Y4047" s="4">
        <v>4.5</v>
      </c>
      <c r="Z4047" s="4">
        <v>1.1000000000000001</v>
      </c>
      <c r="AA4047" s="5">
        <v>73450.59</v>
      </c>
      <c r="AB4047" s="5">
        <f t="shared" si="570"/>
        <v>2056616.52</v>
      </c>
      <c r="AC4047" s="5">
        <v>49589.61</v>
      </c>
      <c r="AD4047" s="5">
        <f t="shared" si="571"/>
        <v>1537277.91</v>
      </c>
      <c r="AE4047" s="5">
        <v>95735.88</v>
      </c>
      <c r="AF4047" s="5">
        <v>27772.92</v>
      </c>
      <c r="AG4047" s="5">
        <v>9190.1200000000008</v>
      </c>
      <c r="AH4047" s="5">
        <v>1595</v>
      </c>
      <c r="AI4047" s="5">
        <v>24720.74</v>
      </c>
      <c r="AJ4047">
        <v>1</v>
      </c>
      <c r="AK4047" s="5">
        <v>21089.66</v>
      </c>
      <c r="AL4047" s="5">
        <v>0</v>
      </c>
      <c r="AM4047" s="5">
        <v>18888.310000000001</v>
      </c>
      <c r="AN4047">
        <v>4</v>
      </c>
      <c r="AO4047">
        <v>3</v>
      </c>
      <c r="AP4047" t="str">
        <f t="shared" si="572"/>
        <v>Yes</v>
      </c>
      <c r="AQ4047">
        <v>1</v>
      </c>
      <c r="AR4047" s="5">
        <f t="shared" si="573"/>
        <v>1736270.54</v>
      </c>
      <c r="AS4047" s="5">
        <f t="shared" si="574"/>
        <v>320345.98</v>
      </c>
      <c r="AT4047" t="s">
        <v>1641</v>
      </c>
      <c r="AU4047" t="s">
        <v>6199</v>
      </c>
      <c r="AV4047" t="s">
        <v>6200</v>
      </c>
      <c r="AW4047" t="s">
        <v>6175</v>
      </c>
      <c r="AX4047" t="s">
        <v>6167</v>
      </c>
      <c r="AY4047">
        <v>34</v>
      </c>
      <c r="AZ4047">
        <v>0</v>
      </c>
      <c r="BA4047">
        <v>0</v>
      </c>
      <c r="BB4047" t="s">
        <v>6168</v>
      </c>
      <c r="BC4047">
        <v>0</v>
      </c>
      <c r="BD4047">
        <v>0</v>
      </c>
      <c r="BE4047" t="s">
        <v>6169</v>
      </c>
      <c r="BF4047" t="s">
        <v>6210</v>
      </c>
      <c r="BG4047">
        <v>0</v>
      </c>
      <c r="BH4047" t="s">
        <v>6171</v>
      </c>
      <c r="BI4047">
        <v>25</v>
      </c>
      <c r="BJ4047" t="s">
        <v>6172</v>
      </c>
      <c r="BK4047">
        <v>0</v>
      </c>
      <c r="BL4047">
        <v>51</v>
      </c>
      <c r="BM4047" s="3">
        <f t="shared" si="575"/>
        <v>0.60784313725490191</v>
      </c>
    </row>
    <row r="4048" spans="1:65">
      <c r="A4048" t="s">
        <v>4186</v>
      </c>
      <c r="B4048" s="2">
        <v>45904</v>
      </c>
      <c r="C4048" t="s">
        <v>3137</v>
      </c>
      <c r="D4048" t="s">
        <v>4140</v>
      </c>
      <c r="E4048">
        <v>9</v>
      </c>
      <c r="F4048" t="s">
        <v>49</v>
      </c>
      <c r="G4048" t="s">
        <v>50</v>
      </c>
      <c r="H4048" t="s">
        <v>108</v>
      </c>
      <c r="I4048" t="s">
        <v>52</v>
      </c>
      <c r="J4048" t="s">
        <v>65</v>
      </c>
      <c r="K4048" t="s">
        <v>75</v>
      </c>
      <c r="L4048" t="s">
        <v>67</v>
      </c>
      <c r="M4048" t="s">
        <v>68</v>
      </c>
      <c r="N4048" t="s">
        <v>109</v>
      </c>
      <c r="O4048" t="s">
        <v>58</v>
      </c>
      <c r="P4048">
        <v>48</v>
      </c>
      <c r="Q4048">
        <v>50</v>
      </c>
      <c r="R4048">
        <v>47</v>
      </c>
      <c r="S4048">
        <v>4</v>
      </c>
      <c r="T4048">
        <f t="shared" si="567"/>
        <v>43</v>
      </c>
      <c r="U4048">
        <v>43</v>
      </c>
      <c r="V4048">
        <f t="shared" si="568"/>
        <v>0</v>
      </c>
      <c r="W4048" s="3">
        <f t="shared" si="569"/>
        <v>8.5106382978723402E-2</v>
      </c>
      <c r="X4048">
        <v>17</v>
      </c>
      <c r="Y4048" s="4">
        <v>1.4</v>
      </c>
      <c r="Z4048" s="4">
        <v>0.5</v>
      </c>
      <c r="AA4048" s="5">
        <v>52259.07</v>
      </c>
      <c r="AB4048" s="5">
        <f t="shared" si="570"/>
        <v>2247140.0099999998</v>
      </c>
      <c r="AC4048" s="5">
        <v>32614.41</v>
      </c>
      <c r="AD4048" s="5">
        <f t="shared" si="571"/>
        <v>1532877.27</v>
      </c>
      <c r="AE4048" s="5">
        <v>110382.73</v>
      </c>
      <c r="AF4048" s="5">
        <v>30468.23</v>
      </c>
      <c r="AG4048" s="5">
        <v>8762.4</v>
      </c>
      <c r="AH4048" s="5">
        <v>725</v>
      </c>
      <c r="AI4048" s="5">
        <v>22154.16</v>
      </c>
      <c r="AJ4048">
        <v>1</v>
      </c>
      <c r="AK4048" s="5">
        <v>13711.87</v>
      </c>
      <c r="AL4048" s="5">
        <v>0</v>
      </c>
      <c r="AM4048" s="5">
        <v>68394.77</v>
      </c>
      <c r="AN4048">
        <v>8</v>
      </c>
      <c r="AO4048">
        <v>9</v>
      </c>
      <c r="AP4048" t="str">
        <f t="shared" si="572"/>
        <v>No</v>
      </c>
      <c r="AQ4048">
        <v>2</v>
      </c>
      <c r="AR4048" s="5">
        <f t="shared" si="573"/>
        <v>1787476.43</v>
      </c>
      <c r="AS4048" s="5">
        <f t="shared" si="574"/>
        <v>459663.58</v>
      </c>
      <c r="AT4048" t="s">
        <v>1641</v>
      </c>
      <c r="AU4048" t="s">
        <v>6199</v>
      </c>
      <c r="AV4048" t="s">
        <v>6200</v>
      </c>
      <c r="AW4048" t="s">
        <v>6175</v>
      </c>
      <c r="AX4048" t="s">
        <v>6207</v>
      </c>
      <c r="AY4048">
        <v>48</v>
      </c>
      <c r="AZ4048">
        <v>0</v>
      </c>
      <c r="BA4048">
        <v>0</v>
      </c>
      <c r="BB4048" t="s">
        <v>6168</v>
      </c>
      <c r="BC4048">
        <v>0</v>
      </c>
      <c r="BD4048">
        <v>1</v>
      </c>
      <c r="BE4048" t="s">
        <v>6188</v>
      </c>
      <c r="BF4048" t="s">
        <v>6210</v>
      </c>
      <c r="BG4048">
        <v>0</v>
      </c>
      <c r="BH4048" t="s">
        <v>6171</v>
      </c>
      <c r="BI4048">
        <v>11</v>
      </c>
      <c r="BJ4048" t="s">
        <v>6172</v>
      </c>
      <c r="BK4048">
        <v>0</v>
      </c>
      <c r="BL4048">
        <v>59</v>
      </c>
      <c r="BM4048" s="3">
        <f t="shared" si="575"/>
        <v>0.79661016949152541</v>
      </c>
    </row>
    <row r="4049" spans="1:65">
      <c r="A4049" t="s">
        <v>4187</v>
      </c>
      <c r="B4049" s="2">
        <v>45904</v>
      </c>
      <c r="C4049" t="s">
        <v>3137</v>
      </c>
      <c r="D4049" t="s">
        <v>4140</v>
      </c>
      <c r="E4049">
        <v>9</v>
      </c>
      <c r="F4049" t="s">
        <v>72</v>
      </c>
      <c r="G4049" t="s">
        <v>62</v>
      </c>
      <c r="H4049" t="s">
        <v>175</v>
      </c>
      <c r="I4049" t="s">
        <v>74</v>
      </c>
      <c r="J4049" t="s">
        <v>65</v>
      </c>
      <c r="K4049" t="s">
        <v>75</v>
      </c>
      <c r="L4049" t="s">
        <v>92</v>
      </c>
      <c r="M4049" t="s">
        <v>56</v>
      </c>
      <c r="N4049" t="s">
        <v>76</v>
      </c>
      <c r="O4049" t="s">
        <v>58</v>
      </c>
      <c r="P4049">
        <v>45</v>
      </c>
      <c r="Q4049">
        <v>45</v>
      </c>
      <c r="R4049">
        <v>44</v>
      </c>
      <c r="S4049">
        <v>1</v>
      </c>
      <c r="T4049">
        <f t="shared" si="567"/>
        <v>43</v>
      </c>
      <c r="U4049">
        <v>43</v>
      </c>
      <c r="V4049">
        <f t="shared" si="568"/>
        <v>0</v>
      </c>
      <c r="W4049" s="3">
        <f t="shared" si="569"/>
        <v>2.2727272727272728E-2</v>
      </c>
      <c r="X4049">
        <v>20</v>
      </c>
      <c r="Y4049" s="4">
        <v>5.7</v>
      </c>
      <c r="Z4049" s="4">
        <v>1.3</v>
      </c>
      <c r="AA4049" s="5">
        <v>52628.37</v>
      </c>
      <c r="AB4049" s="5">
        <f t="shared" si="570"/>
        <v>2263019.91</v>
      </c>
      <c r="AC4049" s="5">
        <v>35039.230000000003</v>
      </c>
      <c r="AD4049" s="5">
        <f t="shared" si="571"/>
        <v>1541726.12</v>
      </c>
      <c r="AE4049" s="5">
        <v>97914.67</v>
      </c>
      <c r="AF4049" s="5">
        <v>27160.74</v>
      </c>
      <c r="AG4049" s="5">
        <v>8825.0499999999993</v>
      </c>
      <c r="AH4049" s="5">
        <v>1885</v>
      </c>
      <c r="AI4049" s="5">
        <v>4600</v>
      </c>
      <c r="AJ4049">
        <v>0</v>
      </c>
      <c r="AK4049" s="5">
        <v>0</v>
      </c>
      <c r="AL4049" s="5">
        <v>0</v>
      </c>
      <c r="AM4049" s="5">
        <v>31303.38</v>
      </c>
      <c r="AN4049">
        <v>4</v>
      </c>
      <c r="AO4049">
        <v>5</v>
      </c>
      <c r="AP4049" t="str">
        <f t="shared" si="572"/>
        <v>No</v>
      </c>
      <c r="AQ4049">
        <v>1</v>
      </c>
      <c r="AR4049" s="5">
        <f t="shared" si="573"/>
        <v>1713414.96</v>
      </c>
      <c r="AS4049" s="5">
        <f t="shared" si="574"/>
        <v>549604.94999999995</v>
      </c>
      <c r="AT4049" t="s">
        <v>59</v>
      </c>
      <c r="AU4049" t="s">
        <v>6164</v>
      </c>
      <c r="AV4049" t="s">
        <v>6165</v>
      </c>
      <c r="AW4049" t="s">
        <v>6166</v>
      </c>
      <c r="AX4049" t="s">
        <v>6167</v>
      </c>
      <c r="AY4049">
        <v>48</v>
      </c>
      <c r="AZ4049">
        <v>0</v>
      </c>
      <c r="BA4049">
        <v>0</v>
      </c>
      <c r="BB4049" t="s">
        <v>6168</v>
      </c>
      <c r="BC4049">
        <v>0</v>
      </c>
      <c r="BD4049">
        <v>1</v>
      </c>
      <c r="BE4049" t="s">
        <v>6188</v>
      </c>
      <c r="BF4049" t="s">
        <v>6170</v>
      </c>
      <c r="BG4049">
        <v>0</v>
      </c>
      <c r="BH4049" t="s">
        <v>6171</v>
      </c>
      <c r="BI4049">
        <v>39</v>
      </c>
      <c r="BJ4049" t="s">
        <v>6172</v>
      </c>
      <c r="BK4049">
        <v>0</v>
      </c>
      <c r="BL4049">
        <v>60</v>
      </c>
      <c r="BM4049" s="3">
        <f t="shared" si="575"/>
        <v>0.73333333333333328</v>
      </c>
    </row>
    <row r="4050" spans="1:65">
      <c r="A4050" t="s">
        <v>4188</v>
      </c>
      <c r="B4050" s="2">
        <v>45904</v>
      </c>
      <c r="C4050" t="s">
        <v>3137</v>
      </c>
      <c r="D4050" t="s">
        <v>4140</v>
      </c>
      <c r="E4050">
        <v>9</v>
      </c>
      <c r="F4050" t="s">
        <v>78</v>
      </c>
      <c r="G4050" t="s">
        <v>62</v>
      </c>
      <c r="H4050" t="s">
        <v>168</v>
      </c>
      <c r="I4050" t="s">
        <v>52</v>
      </c>
      <c r="J4050" t="s">
        <v>53</v>
      </c>
      <c r="K4050" t="s">
        <v>66</v>
      </c>
      <c r="L4050" t="s">
        <v>55</v>
      </c>
      <c r="M4050" t="s">
        <v>56</v>
      </c>
      <c r="N4050" t="s">
        <v>109</v>
      </c>
      <c r="O4050" t="s">
        <v>70</v>
      </c>
      <c r="P4050">
        <v>58</v>
      </c>
      <c r="Q4050">
        <v>60</v>
      </c>
      <c r="R4050">
        <v>59</v>
      </c>
      <c r="S4050">
        <v>2</v>
      </c>
      <c r="T4050">
        <f t="shared" si="567"/>
        <v>57</v>
      </c>
      <c r="U4050">
        <v>57</v>
      </c>
      <c r="V4050">
        <f t="shared" si="568"/>
        <v>0</v>
      </c>
      <c r="W4050" s="3">
        <f t="shared" si="569"/>
        <v>3.3898305084745763E-2</v>
      </c>
      <c r="X4050">
        <v>18</v>
      </c>
      <c r="Y4050" s="4">
        <v>0</v>
      </c>
      <c r="Z4050" s="4">
        <v>0.9</v>
      </c>
      <c r="AA4050" s="5">
        <v>33643.620000000003</v>
      </c>
      <c r="AB4050" s="5">
        <f t="shared" si="570"/>
        <v>1917686.34</v>
      </c>
      <c r="AC4050" s="5">
        <v>23630.86</v>
      </c>
      <c r="AD4050" s="5">
        <f t="shared" si="571"/>
        <v>1394220.74</v>
      </c>
      <c r="AE4050" s="5">
        <v>106058.48</v>
      </c>
      <c r="AF4050" s="5">
        <v>28498.13</v>
      </c>
      <c r="AG4050" s="5">
        <v>8909.7000000000007</v>
      </c>
      <c r="AH4050" s="5">
        <v>1305</v>
      </c>
      <c r="AI4050" s="5">
        <v>6400</v>
      </c>
      <c r="AJ4050">
        <v>0</v>
      </c>
      <c r="AK4050" s="5">
        <v>0</v>
      </c>
      <c r="AL4050" s="5">
        <v>0</v>
      </c>
      <c r="AM4050" s="5">
        <v>95051.43</v>
      </c>
      <c r="AN4050">
        <v>8</v>
      </c>
      <c r="AO4050">
        <v>10</v>
      </c>
      <c r="AP4050" t="str">
        <f t="shared" si="572"/>
        <v>No</v>
      </c>
      <c r="AQ4050">
        <v>2</v>
      </c>
      <c r="AR4050" s="5">
        <f t="shared" si="573"/>
        <v>1640443.48</v>
      </c>
      <c r="AS4050" s="5">
        <f t="shared" si="574"/>
        <v>277242.86</v>
      </c>
      <c r="AT4050" t="s">
        <v>59</v>
      </c>
      <c r="AU4050" t="s">
        <v>6164</v>
      </c>
      <c r="AV4050" t="s">
        <v>6165</v>
      </c>
      <c r="AW4050" t="s">
        <v>6166</v>
      </c>
      <c r="AX4050" t="s">
        <v>6167</v>
      </c>
      <c r="AY4050">
        <v>59</v>
      </c>
      <c r="AZ4050">
        <v>0</v>
      </c>
      <c r="BA4050">
        <v>0</v>
      </c>
      <c r="BB4050" t="s">
        <v>6168</v>
      </c>
      <c r="BC4050">
        <v>0</v>
      </c>
      <c r="BD4050">
        <v>2</v>
      </c>
      <c r="BE4050" t="s">
        <v>6188</v>
      </c>
      <c r="BF4050" t="s">
        <v>6170</v>
      </c>
      <c r="BG4050">
        <v>0</v>
      </c>
      <c r="BH4050" t="s">
        <v>6171</v>
      </c>
      <c r="BI4050">
        <v>9</v>
      </c>
      <c r="BJ4050" t="s">
        <v>6172</v>
      </c>
      <c r="BK4050">
        <v>0</v>
      </c>
      <c r="BL4050">
        <v>73</v>
      </c>
      <c r="BM4050" s="3">
        <f t="shared" si="575"/>
        <v>0.80821917808219179</v>
      </c>
    </row>
    <row r="4051" spans="1:65">
      <c r="A4051" t="s">
        <v>4189</v>
      </c>
      <c r="B4051" s="2">
        <v>45904</v>
      </c>
      <c r="C4051" t="s">
        <v>3137</v>
      </c>
      <c r="D4051" t="s">
        <v>4140</v>
      </c>
      <c r="E4051">
        <v>9</v>
      </c>
      <c r="F4051" t="s">
        <v>78</v>
      </c>
      <c r="G4051" t="s">
        <v>79</v>
      </c>
      <c r="H4051" t="s">
        <v>143</v>
      </c>
      <c r="I4051" t="s">
        <v>74</v>
      </c>
      <c r="J4051" t="s">
        <v>53</v>
      </c>
      <c r="K4051" t="s">
        <v>75</v>
      </c>
      <c r="L4051" t="s">
        <v>92</v>
      </c>
      <c r="M4051" t="s">
        <v>56</v>
      </c>
      <c r="N4051" t="s">
        <v>69</v>
      </c>
      <c r="O4051" t="s">
        <v>120</v>
      </c>
      <c r="P4051">
        <v>71</v>
      </c>
      <c r="Q4051">
        <v>75</v>
      </c>
      <c r="R4051">
        <v>71</v>
      </c>
      <c r="S4051">
        <v>2</v>
      </c>
      <c r="T4051">
        <f t="shared" si="567"/>
        <v>69</v>
      </c>
      <c r="U4051">
        <v>69</v>
      </c>
      <c r="V4051">
        <f t="shared" si="568"/>
        <v>0</v>
      </c>
      <c r="W4051" s="3">
        <f t="shared" si="569"/>
        <v>2.8169014084507043E-2</v>
      </c>
      <c r="X4051">
        <v>26</v>
      </c>
      <c r="Y4051" s="4">
        <v>3.6</v>
      </c>
      <c r="Z4051" s="4">
        <v>1.2</v>
      </c>
      <c r="AA4051" s="5">
        <v>35925.06</v>
      </c>
      <c r="AB4051" s="5">
        <f t="shared" si="570"/>
        <v>2478829.14</v>
      </c>
      <c r="AC4051" s="5">
        <v>23809.69</v>
      </c>
      <c r="AD4051" s="5">
        <f t="shared" si="571"/>
        <v>1690487.99</v>
      </c>
      <c r="AE4051" s="5">
        <v>121874.87</v>
      </c>
      <c r="AF4051" s="5">
        <v>33472.26</v>
      </c>
      <c r="AG4051" s="5">
        <v>9683.99</v>
      </c>
      <c r="AH4051" s="5">
        <v>1740</v>
      </c>
      <c r="AI4051" s="5">
        <v>6400</v>
      </c>
      <c r="AJ4051">
        <v>0</v>
      </c>
      <c r="AK4051" s="5">
        <v>0</v>
      </c>
      <c r="AL4051" s="5">
        <v>0</v>
      </c>
      <c r="AM4051" s="5">
        <v>47221.83</v>
      </c>
      <c r="AN4051">
        <v>4</v>
      </c>
      <c r="AO4051">
        <v>2</v>
      </c>
      <c r="AP4051" t="str">
        <f t="shared" si="572"/>
        <v>Yes</v>
      </c>
      <c r="AQ4051">
        <v>0</v>
      </c>
      <c r="AR4051" s="5">
        <f t="shared" si="573"/>
        <v>1910880.94</v>
      </c>
      <c r="AS4051" s="5">
        <f t="shared" si="574"/>
        <v>567948.19999999995</v>
      </c>
      <c r="AT4051" t="s">
        <v>59</v>
      </c>
      <c r="AU4051" t="s">
        <v>6164</v>
      </c>
      <c r="AV4051" t="s">
        <v>6165</v>
      </c>
      <c r="AW4051" t="s">
        <v>6166</v>
      </c>
      <c r="AX4051" t="s">
        <v>6167</v>
      </c>
      <c r="AY4051">
        <v>71</v>
      </c>
      <c r="AZ4051">
        <v>0</v>
      </c>
      <c r="BA4051">
        <v>0</v>
      </c>
      <c r="BB4051" t="s">
        <v>6168</v>
      </c>
      <c r="BC4051">
        <v>0</v>
      </c>
      <c r="BD4051">
        <v>0</v>
      </c>
      <c r="BE4051" t="s">
        <v>6169</v>
      </c>
      <c r="BF4051" t="s">
        <v>6170</v>
      </c>
      <c r="BG4051">
        <v>0</v>
      </c>
      <c r="BH4051" t="s">
        <v>6171</v>
      </c>
      <c r="BI4051">
        <v>51</v>
      </c>
      <c r="BJ4051" t="s">
        <v>6187</v>
      </c>
      <c r="BK4051">
        <v>0</v>
      </c>
      <c r="BL4051">
        <v>79</v>
      </c>
      <c r="BM4051" s="3">
        <f t="shared" si="575"/>
        <v>0.89873417721518989</v>
      </c>
    </row>
    <row r="4052" spans="1:65">
      <c r="A4052" t="s">
        <v>4190</v>
      </c>
      <c r="B4052" s="2">
        <v>45904</v>
      </c>
      <c r="C4052" t="s">
        <v>3137</v>
      </c>
      <c r="D4052" t="s">
        <v>4140</v>
      </c>
      <c r="E4052">
        <v>9</v>
      </c>
      <c r="F4052" t="s">
        <v>49</v>
      </c>
      <c r="G4052" t="s">
        <v>50</v>
      </c>
      <c r="H4052" t="s">
        <v>108</v>
      </c>
      <c r="I4052" t="s">
        <v>74</v>
      </c>
      <c r="J4052" t="s">
        <v>65</v>
      </c>
      <c r="K4052" t="s">
        <v>54</v>
      </c>
      <c r="L4052" t="s">
        <v>67</v>
      </c>
      <c r="M4052" t="s">
        <v>68</v>
      </c>
      <c r="N4052" t="s">
        <v>57</v>
      </c>
      <c r="O4052" t="s">
        <v>82</v>
      </c>
      <c r="P4052">
        <v>53</v>
      </c>
      <c r="Q4052">
        <v>57</v>
      </c>
      <c r="R4052">
        <v>56</v>
      </c>
      <c r="S4052">
        <v>4</v>
      </c>
      <c r="T4052">
        <f t="shared" si="567"/>
        <v>52</v>
      </c>
      <c r="U4052">
        <v>50</v>
      </c>
      <c r="V4052">
        <f t="shared" si="568"/>
        <v>2</v>
      </c>
      <c r="W4052" s="3">
        <f t="shared" si="569"/>
        <v>7.1428571428571425E-2</v>
      </c>
      <c r="X4052">
        <v>3</v>
      </c>
      <c r="Y4052" s="4">
        <v>2.7</v>
      </c>
      <c r="Z4052" s="4">
        <v>1.5</v>
      </c>
      <c r="AA4052" s="5">
        <v>55766.26</v>
      </c>
      <c r="AB4052" s="5">
        <f t="shared" si="570"/>
        <v>2788313</v>
      </c>
      <c r="AC4052" s="5">
        <v>32376.41</v>
      </c>
      <c r="AD4052" s="5">
        <f t="shared" si="571"/>
        <v>1813078.96</v>
      </c>
      <c r="AE4052" s="5">
        <v>123623.26</v>
      </c>
      <c r="AF4052" s="5">
        <v>36153.93</v>
      </c>
      <c r="AG4052" s="5">
        <v>6901.63</v>
      </c>
      <c r="AH4052" s="5">
        <v>2175</v>
      </c>
      <c r="AI4052" s="5">
        <v>21052.5</v>
      </c>
      <c r="AJ4052">
        <v>1</v>
      </c>
      <c r="AK4052" s="5">
        <v>13592.25</v>
      </c>
      <c r="AL4052" s="5">
        <v>2049.9499999999998</v>
      </c>
      <c r="AM4052" s="5">
        <v>34866.81</v>
      </c>
      <c r="AN4052">
        <v>4</v>
      </c>
      <c r="AO4052">
        <v>4</v>
      </c>
      <c r="AP4052" t="str">
        <f t="shared" si="572"/>
        <v>Yes</v>
      </c>
      <c r="AQ4052">
        <v>1</v>
      </c>
      <c r="AR4052" s="5">
        <f t="shared" si="573"/>
        <v>2053494.29</v>
      </c>
      <c r="AS4052" s="5">
        <f t="shared" si="574"/>
        <v>734818.71</v>
      </c>
      <c r="AT4052" t="s">
        <v>116</v>
      </c>
      <c r="AU4052" t="s">
        <v>6189</v>
      </c>
      <c r="AV4052" t="s">
        <v>6201</v>
      </c>
      <c r="AW4052" t="s">
        <v>6175</v>
      </c>
      <c r="AX4052" t="s">
        <v>6167</v>
      </c>
      <c r="AY4052">
        <v>56</v>
      </c>
      <c r="AZ4052">
        <v>0</v>
      </c>
      <c r="BA4052">
        <v>16</v>
      </c>
      <c r="BB4052" t="s">
        <v>6198</v>
      </c>
      <c r="BC4052">
        <v>0</v>
      </c>
      <c r="BD4052">
        <v>0</v>
      </c>
      <c r="BE4052" t="s">
        <v>6169</v>
      </c>
      <c r="BF4052" t="s">
        <v>6210</v>
      </c>
      <c r="BG4052">
        <v>0</v>
      </c>
      <c r="BH4052" t="s">
        <v>6171</v>
      </c>
      <c r="BI4052">
        <v>20</v>
      </c>
      <c r="BJ4052" t="s">
        <v>6172</v>
      </c>
      <c r="BK4052">
        <v>0</v>
      </c>
      <c r="BL4052">
        <v>62</v>
      </c>
      <c r="BM4052" s="3">
        <f t="shared" si="575"/>
        <v>0.90322580645161288</v>
      </c>
    </row>
    <row r="4053" spans="1:65">
      <c r="A4053" t="s">
        <v>4191</v>
      </c>
      <c r="B4053" s="2">
        <v>45904</v>
      </c>
      <c r="C4053" t="s">
        <v>3137</v>
      </c>
      <c r="D4053" t="s">
        <v>4140</v>
      </c>
      <c r="E4053">
        <v>9</v>
      </c>
      <c r="F4053" t="s">
        <v>49</v>
      </c>
      <c r="G4053" t="s">
        <v>62</v>
      </c>
      <c r="H4053" t="s">
        <v>133</v>
      </c>
      <c r="I4053" t="s">
        <v>64</v>
      </c>
      <c r="J4053" t="s">
        <v>65</v>
      </c>
      <c r="K4053" t="s">
        <v>75</v>
      </c>
      <c r="L4053" t="s">
        <v>67</v>
      </c>
      <c r="M4053" t="s">
        <v>68</v>
      </c>
      <c r="N4053" t="s">
        <v>69</v>
      </c>
      <c r="O4053" t="s">
        <v>120</v>
      </c>
      <c r="P4053">
        <v>54</v>
      </c>
      <c r="Q4053">
        <v>54</v>
      </c>
      <c r="R4053">
        <v>53</v>
      </c>
      <c r="S4053">
        <v>4</v>
      </c>
      <c r="T4053">
        <f t="shared" si="567"/>
        <v>49</v>
      </c>
      <c r="U4053">
        <v>49</v>
      </c>
      <c r="V4053">
        <f t="shared" si="568"/>
        <v>0</v>
      </c>
      <c r="W4053" s="3">
        <f t="shared" si="569"/>
        <v>7.5471698113207544E-2</v>
      </c>
      <c r="X4053">
        <v>21</v>
      </c>
      <c r="Y4053" s="4">
        <v>7.9</v>
      </c>
      <c r="Z4053" s="4">
        <v>1.1000000000000001</v>
      </c>
      <c r="AA4053" s="5">
        <v>51891.89</v>
      </c>
      <c r="AB4053" s="5">
        <f t="shared" si="570"/>
        <v>2542702.61</v>
      </c>
      <c r="AC4053" s="5">
        <v>32455.01</v>
      </c>
      <c r="AD4053" s="5">
        <f t="shared" si="571"/>
        <v>1720115.53</v>
      </c>
      <c r="AE4053" s="5">
        <v>115547.12</v>
      </c>
      <c r="AF4053" s="5">
        <v>33689.01</v>
      </c>
      <c r="AG4053" s="5">
        <v>8903.81</v>
      </c>
      <c r="AH4053" s="5">
        <v>1595</v>
      </c>
      <c r="AI4053" s="5">
        <v>22202.080000000002</v>
      </c>
      <c r="AJ4053">
        <v>2</v>
      </c>
      <c r="AK4053" s="5">
        <v>27274.1</v>
      </c>
      <c r="AL4053" s="5">
        <v>0</v>
      </c>
      <c r="AM4053" s="5">
        <v>34209.33</v>
      </c>
      <c r="AN4053">
        <v>4</v>
      </c>
      <c r="AO4053">
        <v>5</v>
      </c>
      <c r="AP4053" t="str">
        <f t="shared" si="572"/>
        <v>No</v>
      </c>
      <c r="AQ4053">
        <v>3</v>
      </c>
      <c r="AR4053" s="5">
        <f t="shared" si="573"/>
        <v>1963535.98</v>
      </c>
      <c r="AS4053" s="5">
        <f t="shared" si="574"/>
        <v>579166.63</v>
      </c>
      <c r="AT4053" t="s">
        <v>1641</v>
      </c>
      <c r="AU4053" t="s">
        <v>6199</v>
      </c>
      <c r="AV4053" t="s">
        <v>6200</v>
      </c>
      <c r="AW4053" t="s">
        <v>6175</v>
      </c>
      <c r="AX4053" t="s">
        <v>6167</v>
      </c>
      <c r="AY4053">
        <v>55</v>
      </c>
      <c r="AZ4053">
        <v>0</v>
      </c>
      <c r="BA4053">
        <v>0</v>
      </c>
      <c r="BB4053" t="s">
        <v>6168</v>
      </c>
      <c r="BC4053">
        <v>1</v>
      </c>
      <c r="BD4053">
        <v>0</v>
      </c>
      <c r="BE4053" t="s">
        <v>6178</v>
      </c>
      <c r="BF4053" t="s">
        <v>6210</v>
      </c>
      <c r="BG4053">
        <v>0</v>
      </c>
      <c r="BH4053" t="s">
        <v>6171</v>
      </c>
      <c r="BI4053">
        <v>30</v>
      </c>
      <c r="BJ4053" t="s">
        <v>6172</v>
      </c>
      <c r="BK4053">
        <v>0</v>
      </c>
      <c r="BL4053">
        <v>64</v>
      </c>
      <c r="BM4053" s="3">
        <f t="shared" si="575"/>
        <v>0.828125</v>
      </c>
    </row>
    <row r="4054" spans="1:65">
      <c r="A4054" t="s">
        <v>4192</v>
      </c>
      <c r="B4054" s="2">
        <v>45904</v>
      </c>
      <c r="C4054" t="s">
        <v>3137</v>
      </c>
      <c r="D4054" t="s">
        <v>4140</v>
      </c>
      <c r="E4054">
        <v>9</v>
      </c>
      <c r="F4054" t="s">
        <v>61</v>
      </c>
      <c r="G4054" t="s">
        <v>50</v>
      </c>
      <c r="H4054" t="s">
        <v>157</v>
      </c>
      <c r="I4054" t="s">
        <v>52</v>
      </c>
      <c r="J4054" t="s">
        <v>53</v>
      </c>
      <c r="K4054" t="s">
        <v>75</v>
      </c>
      <c r="L4054" t="s">
        <v>92</v>
      </c>
      <c r="M4054" t="s">
        <v>56</v>
      </c>
      <c r="N4054" t="s">
        <v>69</v>
      </c>
      <c r="O4054" t="s">
        <v>58</v>
      </c>
      <c r="P4054">
        <v>66</v>
      </c>
      <c r="Q4054">
        <v>67</v>
      </c>
      <c r="R4054">
        <v>68</v>
      </c>
      <c r="S4054">
        <v>2</v>
      </c>
      <c r="T4054">
        <f t="shared" si="567"/>
        <v>66</v>
      </c>
      <c r="U4054">
        <v>63</v>
      </c>
      <c r="V4054">
        <f t="shared" si="568"/>
        <v>3</v>
      </c>
      <c r="W4054" s="3">
        <f t="shared" si="569"/>
        <v>2.9411764705882353E-2</v>
      </c>
      <c r="X4054">
        <v>27</v>
      </c>
      <c r="Y4054" s="4">
        <v>4.5999999999999996</v>
      </c>
      <c r="Z4054" s="4">
        <v>1.5</v>
      </c>
      <c r="AA4054" s="5">
        <v>35804.49</v>
      </c>
      <c r="AB4054" s="5">
        <f t="shared" si="570"/>
        <v>2255682.87</v>
      </c>
      <c r="AC4054" s="5">
        <v>23918.35</v>
      </c>
      <c r="AD4054" s="5">
        <f t="shared" si="571"/>
        <v>1626447.8</v>
      </c>
      <c r="AE4054" s="5">
        <v>120592.21</v>
      </c>
      <c r="AF4054" s="5">
        <v>29870.98</v>
      </c>
      <c r="AG4054" s="5">
        <v>9952.92</v>
      </c>
      <c r="AH4054" s="5">
        <v>2175</v>
      </c>
      <c r="AI4054" s="5">
        <v>6400</v>
      </c>
      <c r="AJ4054">
        <v>0</v>
      </c>
      <c r="AK4054" s="5">
        <v>0</v>
      </c>
      <c r="AL4054" s="5">
        <v>2076.38</v>
      </c>
      <c r="AM4054" s="5">
        <v>41964.49</v>
      </c>
      <c r="AN4054">
        <v>4</v>
      </c>
      <c r="AO4054">
        <v>4</v>
      </c>
      <c r="AP4054" t="str">
        <f t="shared" si="572"/>
        <v>Yes</v>
      </c>
      <c r="AQ4054">
        <v>1</v>
      </c>
      <c r="AR4054" s="5">
        <f t="shared" si="573"/>
        <v>1839479.78</v>
      </c>
      <c r="AS4054" s="5">
        <f t="shared" si="574"/>
        <v>416203.09</v>
      </c>
      <c r="AT4054" t="s">
        <v>59</v>
      </c>
      <c r="AU4054" t="s">
        <v>6164</v>
      </c>
      <c r="AV4054" t="s">
        <v>6165</v>
      </c>
      <c r="AW4054" t="s">
        <v>6166</v>
      </c>
      <c r="AX4054" t="s">
        <v>6184</v>
      </c>
      <c r="AY4054">
        <v>68</v>
      </c>
      <c r="AZ4054">
        <v>0</v>
      </c>
      <c r="BA4054">
        <v>18</v>
      </c>
      <c r="BB4054" t="s">
        <v>6191</v>
      </c>
      <c r="BC4054">
        <v>0</v>
      </c>
      <c r="BD4054">
        <v>0</v>
      </c>
      <c r="BE4054" t="s">
        <v>6169</v>
      </c>
      <c r="BF4054" t="s">
        <v>6170</v>
      </c>
      <c r="BG4054">
        <v>1</v>
      </c>
      <c r="BH4054" t="s">
        <v>6179</v>
      </c>
      <c r="BI4054">
        <v>53</v>
      </c>
      <c r="BJ4054" t="s">
        <v>6187</v>
      </c>
      <c r="BK4054">
        <v>0</v>
      </c>
      <c r="BL4054">
        <v>77</v>
      </c>
      <c r="BM4054" s="3">
        <f t="shared" si="575"/>
        <v>0.88311688311688308</v>
      </c>
    </row>
    <row r="4055" spans="1:65">
      <c r="A4055" t="s">
        <v>4193</v>
      </c>
      <c r="B4055" s="2">
        <v>45904</v>
      </c>
      <c r="C4055" t="s">
        <v>3137</v>
      </c>
      <c r="D4055" t="s">
        <v>4140</v>
      </c>
      <c r="E4055">
        <v>9</v>
      </c>
      <c r="F4055" t="s">
        <v>61</v>
      </c>
      <c r="G4055" t="s">
        <v>62</v>
      </c>
      <c r="H4055" t="s">
        <v>104</v>
      </c>
      <c r="I4055" t="s">
        <v>64</v>
      </c>
      <c r="J4055" t="s">
        <v>81</v>
      </c>
      <c r="K4055" t="s">
        <v>75</v>
      </c>
      <c r="L4055" t="s">
        <v>92</v>
      </c>
      <c r="M4055" t="s">
        <v>56</v>
      </c>
      <c r="N4055" t="s">
        <v>57</v>
      </c>
      <c r="O4055" t="s">
        <v>70</v>
      </c>
      <c r="P4055">
        <v>36</v>
      </c>
      <c r="Q4055">
        <v>37</v>
      </c>
      <c r="R4055">
        <v>37</v>
      </c>
      <c r="S4055">
        <v>1</v>
      </c>
      <c r="T4055">
        <f t="shared" si="567"/>
        <v>36</v>
      </c>
      <c r="U4055">
        <v>35</v>
      </c>
      <c r="V4055">
        <f t="shared" si="568"/>
        <v>1</v>
      </c>
      <c r="W4055" s="3">
        <f t="shared" si="569"/>
        <v>2.7027027027027029E-2</v>
      </c>
      <c r="X4055">
        <v>32</v>
      </c>
      <c r="Y4055" s="4">
        <v>4.7</v>
      </c>
      <c r="Z4055" s="4">
        <v>1.8</v>
      </c>
      <c r="AA4055" s="5">
        <v>78031.94</v>
      </c>
      <c r="AB4055" s="5">
        <f t="shared" si="570"/>
        <v>2731117.9</v>
      </c>
      <c r="AC4055" s="5">
        <v>53791.54</v>
      </c>
      <c r="AD4055" s="5">
        <f t="shared" si="571"/>
        <v>1990286.98</v>
      </c>
      <c r="AE4055" s="5">
        <v>110626.24000000001</v>
      </c>
      <c r="AF4055" s="5">
        <v>31958.41</v>
      </c>
      <c r="AG4055" s="5">
        <v>9696.16</v>
      </c>
      <c r="AH4055" s="5">
        <v>2610</v>
      </c>
      <c r="AI4055" s="5">
        <v>6800</v>
      </c>
      <c r="AJ4055">
        <v>0</v>
      </c>
      <c r="AK4055" s="5">
        <v>0</v>
      </c>
      <c r="AL4055" s="5">
        <v>1575.69</v>
      </c>
      <c r="AM4055" s="5">
        <v>24286.639999999999</v>
      </c>
      <c r="AN4055">
        <v>4</v>
      </c>
      <c r="AO4055">
        <v>3</v>
      </c>
      <c r="AP4055" t="str">
        <f t="shared" si="572"/>
        <v>Yes</v>
      </c>
      <c r="AQ4055">
        <v>0</v>
      </c>
      <c r="AR4055" s="5">
        <f t="shared" si="573"/>
        <v>2177840.12</v>
      </c>
      <c r="AS4055" s="5">
        <f t="shared" si="574"/>
        <v>553277.78</v>
      </c>
      <c r="AT4055" t="s">
        <v>59</v>
      </c>
      <c r="AU4055" t="s">
        <v>6164</v>
      </c>
      <c r="AV4055" t="s">
        <v>6165</v>
      </c>
      <c r="AW4055" t="s">
        <v>6166</v>
      </c>
      <c r="AX4055" t="s">
        <v>6184</v>
      </c>
      <c r="AY4055">
        <v>37</v>
      </c>
      <c r="AZ4055">
        <v>0</v>
      </c>
      <c r="BA4055">
        <v>17</v>
      </c>
      <c r="BB4055" t="s">
        <v>6191</v>
      </c>
      <c r="BC4055">
        <v>0</v>
      </c>
      <c r="BD4055">
        <v>0</v>
      </c>
      <c r="BE4055" t="s">
        <v>6169</v>
      </c>
      <c r="BF4055" t="s">
        <v>6170</v>
      </c>
      <c r="BG4055">
        <v>0</v>
      </c>
      <c r="BH4055" t="s">
        <v>6171</v>
      </c>
      <c r="BI4055">
        <v>43</v>
      </c>
      <c r="BJ4055" t="s">
        <v>6172</v>
      </c>
      <c r="BK4055">
        <v>0</v>
      </c>
      <c r="BL4055">
        <v>52</v>
      </c>
      <c r="BM4055" s="3">
        <f t="shared" si="575"/>
        <v>0.71153846153846156</v>
      </c>
    </row>
    <row r="4056" spans="1:65">
      <c r="A4056" t="s">
        <v>4194</v>
      </c>
      <c r="B4056" s="2">
        <v>45904</v>
      </c>
      <c r="C4056" t="s">
        <v>3137</v>
      </c>
      <c r="D4056" t="s">
        <v>4140</v>
      </c>
      <c r="E4056">
        <v>9</v>
      </c>
      <c r="F4056" t="s">
        <v>61</v>
      </c>
      <c r="G4056" t="s">
        <v>79</v>
      </c>
      <c r="H4056" t="s">
        <v>123</v>
      </c>
      <c r="I4056" t="s">
        <v>64</v>
      </c>
      <c r="J4056" t="s">
        <v>81</v>
      </c>
      <c r="K4056" t="s">
        <v>75</v>
      </c>
      <c r="L4056" t="s">
        <v>55</v>
      </c>
      <c r="M4056" t="s">
        <v>56</v>
      </c>
      <c r="N4056" t="s">
        <v>76</v>
      </c>
      <c r="O4056" t="s">
        <v>70</v>
      </c>
      <c r="P4056">
        <v>39</v>
      </c>
      <c r="Q4056">
        <v>41</v>
      </c>
      <c r="R4056">
        <v>39</v>
      </c>
      <c r="S4056">
        <v>1</v>
      </c>
      <c r="T4056">
        <f t="shared" si="567"/>
        <v>38</v>
      </c>
      <c r="U4056">
        <v>38</v>
      </c>
      <c r="V4056">
        <f t="shared" si="568"/>
        <v>0</v>
      </c>
      <c r="W4056" s="3">
        <f t="shared" si="569"/>
        <v>2.564102564102564E-2</v>
      </c>
      <c r="X4056">
        <v>31</v>
      </c>
      <c r="Y4056" s="4">
        <v>6.5</v>
      </c>
      <c r="Z4056" s="4">
        <v>1.6</v>
      </c>
      <c r="AA4056" s="5">
        <v>78773.48</v>
      </c>
      <c r="AB4056" s="5">
        <f t="shared" si="570"/>
        <v>2993392.24</v>
      </c>
      <c r="AC4056" s="5">
        <v>53272.21</v>
      </c>
      <c r="AD4056" s="5">
        <f t="shared" si="571"/>
        <v>2077616.19</v>
      </c>
      <c r="AE4056" s="5">
        <v>115392.33</v>
      </c>
      <c r="AF4056" s="5">
        <v>34346.5</v>
      </c>
      <c r="AG4056" s="5">
        <v>9395.3799999999992</v>
      </c>
      <c r="AH4056" s="5">
        <v>2320</v>
      </c>
      <c r="AI4056" s="5">
        <v>6800</v>
      </c>
      <c r="AJ4056">
        <v>0</v>
      </c>
      <c r="AK4056" s="5">
        <v>0</v>
      </c>
      <c r="AL4056" s="5">
        <v>0</v>
      </c>
      <c r="AM4056" s="5">
        <v>25323.24</v>
      </c>
      <c r="AN4056">
        <v>4</v>
      </c>
      <c r="AO4056">
        <v>3</v>
      </c>
      <c r="AP4056" t="str">
        <f t="shared" si="572"/>
        <v>Yes</v>
      </c>
      <c r="AQ4056">
        <v>0</v>
      </c>
      <c r="AR4056" s="5">
        <f t="shared" si="573"/>
        <v>2271193.64</v>
      </c>
      <c r="AS4056" s="5">
        <f t="shared" si="574"/>
        <v>722198.6</v>
      </c>
      <c r="AT4056" t="s">
        <v>59</v>
      </c>
      <c r="AU4056" t="s">
        <v>6164</v>
      </c>
      <c r="AV4056" t="s">
        <v>6165</v>
      </c>
      <c r="AW4056" t="s">
        <v>6166</v>
      </c>
      <c r="AX4056" t="s">
        <v>6167</v>
      </c>
      <c r="AY4056">
        <v>39</v>
      </c>
      <c r="AZ4056">
        <v>0</v>
      </c>
      <c r="BA4056">
        <v>0</v>
      </c>
      <c r="BB4056" t="s">
        <v>6168</v>
      </c>
      <c r="BC4056">
        <v>0</v>
      </c>
      <c r="BD4056">
        <v>0</v>
      </c>
      <c r="BE4056" t="s">
        <v>6169</v>
      </c>
      <c r="BF4056" t="s">
        <v>6170</v>
      </c>
      <c r="BG4056">
        <v>1</v>
      </c>
      <c r="BH4056" t="s">
        <v>6179</v>
      </c>
      <c r="BI4056">
        <v>29</v>
      </c>
      <c r="BJ4056" t="s">
        <v>6172</v>
      </c>
      <c r="BK4056">
        <v>0</v>
      </c>
      <c r="BL4056">
        <v>48</v>
      </c>
      <c r="BM4056" s="3">
        <f t="shared" si="575"/>
        <v>0.8125</v>
      </c>
    </row>
    <row r="4057" spans="1:65">
      <c r="A4057" t="s">
        <v>4195</v>
      </c>
      <c r="B4057" s="2">
        <v>45904</v>
      </c>
      <c r="C4057" t="s">
        <v>3137</v>
      </c>
      <c r="D4057" t="s">
        <v>4140</v>
      </c>
      <c r="E4057">
        <v>9</v>
      </c>
      <c r="F4057" t="s">
        <v>72</v>
      </c>
      <c r="G4057" t="s">
        <v>50</v>
      </c>
      <c r="H4057" t="s">
        <v>73</v>
      </c>
      <c r="I4057" t="s">
        <v>64</v>
      </c>
      <c r="J4057" t="s">
        <v>53</v>
      </c>
      <c r="K4057" t="s">
        <v>54</v>
      </c>
      <c r="L4057" t="s">
        <v>92</v>
      </c>
      <c r="M4057" t="s">
        <v>56</v>
      </c>
      <c r="N4057" t="s">
        <v>76</v>
      </c>
      <c r="O4057" t="s">
        <v>58</v>
      </c>
      <c r="P4057">
        <v>62</v>
      </c>
      <c r="Q4057">
        <v>64</v>
      </c>
      <c r="R4057">
        <v>65</v>
      </c>
      <c r="S4057">
        <v>1</v>
      </c>
      <c r="T4057">
        <f t="shared" si="567"/>
        <v>64</v>
      </c>
      <c r="U4057">
        <v>61</v>
      </c>
      <c r="V4057">
        <f t="shared" si="568"/>
        <v>3</v>
      </c>
      <c r="W4057" s="3">
        <f t="shared" si="569"/>
        <v>1.5384615384615385E-2</v>
      </c>
      <c r="X4057">
        <v>34</v>
      </c>
      <c r="Y4057" s="4">
        <v>6.9</v>
      </c>
      <c r="Z4057" s="4">
        <v>2.2999999999999998</v>
      </c>
      <c r="AA4057" s="5">
        <v>38465.07</v>
      </c>
      <c r="AB4057" s="5">
        <f t="shared" si="570"/>
        <v>2346369.27</v>
      </c>
      <c r="AC4057" s="5">
        <v>23689.78</v>
      </c>
      <c r="AD4057" s="5">
        <f t="shared" si="571"/>
        <v>1539835.7</v>
      </c>
      <c r="AE4057" s="5">
        <v>108418.83</v>
      </c>
      <c r="AF4057" s="5">
        <v>29232.51</v>
      </c>
      <c r="AG4057" s="5">
        <v>10158.35</v>
      </c>
      <c r="AH4057" s="5">
        <v>3335</v>
      </c>
      <c r="AI4057" s="5">
        <v>3200</v>
      </c>
      <c r="AJ4057">
        <v>0</v>
      </c>
      <c r="AK4057" s="5">
        <v>0</v>
      </c>
      <c r="AL4057" s="5">
        <v>1945.87</v>
      </c>
      <c r="AM4057" s="5">
        <v>40196.44</v>
      </c>
      <c r="AN4057">
        <v>4</v>
      </c>
      <c r="AO4057">
        <v>3</v>
      </c>
      <c r="AP4057" t="str">
        <f t="shared" si="572"/>
        <v>Yes</v>
      </c>
      <c r="AQ4057">
        <v>1</v>
      </c>
      <c r="AR4057" s="5">
        <f t="shared" si="573"/>
        <v>1736322.7</v>
      </c>
      <c r="AS4057" s="5">
        <f t="shared" si="574"/>
        <v>610046.56999999995</v>
      </c>
      <c r="AT4057" t="s">
        <v>59</v>
      </c>
      <c r="AU4057" t="s">
        <v>6164</v>
      </c>
      <c r="AV4057" t="s">
        <v>6165</v>
      </c>
      <c r="AW4057" t="s">
        <v>6166</v>
      </c>
      <c r="AX4057" t="s">
        <v>6184</v>
      </c>
      <c r="AY4057">
        <v>68</v>
      </c>
      <c r="AZ4057">
        <v>4</v>
      </c>
      <c r="BA4057">
        <v>26</v>
      </c>
      <c r="BB4057" t="s">
        <v>6185</v>
      </c>
      <c r="BC4057">
        <v>0</v>
      </c>
      <c r="BD4057">
        <v>0</v>
      </c>
      <c r="BE4057" t="s">
        <v>6169</v>
      </c>
      <c r="BF4057" t="s">
        <v>6170</v>
      </c>
      <c r="BG4057">
        <v>0</v>
      </c>
      <c r="BH4057" t="s">
        <v>6171</v>
      </c>
      <c r="BI4057">
        <v>48</v>
      </c>
      <c r="BJ4057" t="s">
        <v>6172</v>
      </c>
      <c r="BK4057">
        <v>0</v>
      </c>
      <c r="BL4057">
        <v>72</v>
      </c>
      <c r="BM4057" s="3">
        <f t="shared" si="575"/>
        <v>0.90277777777777779</v>
      </c>
    </row>
    <row r="4058" spans="1:65">
      <c r="A4058" t="s">
        <v>4196</v>
      </c>
      <c r="B4058" s="2">
        <v>45904</v>
      </c>
      <c r="C4058" t="s">
        <v>3137</v>
      </c>
      <c r="D4058" t="s">
        <v>4140</v>
      </c>
      <c r="E4058">
        <v>9</v>
      </c>
      <c r="F4058" t="s">
        <v>49</v>
      </c>
      <c r="G4058" t="s">
        <v>62</v>
      </c>
      <c r="H4058" t="s">
        <v>141</v>
      </c>
      <c r="I4058" t="s">
        <v>52</v>
      </c>
      <c r="J4058" t="s">
        <v>53</v>
      </c>
      <c r="K4058" t="s">
        <v>66</v>
      </c>
      <c r="L4058" t="s">
        <v>55</v>
      </c>
      <c r="M4058" t="s">
        <v>68</v>
      </c>
      <c r="N4058" t="s">
        <v>94</v>
      </c>
      <c r="O4058" t="s">
        <v>58</v>
      </c>
      <c r="P4058">
        <v>61</v>
      </c>
      <c r="Q4058">
        <v>64</v>
      </c>
      <c r="R4058">
        <v>60</v>
      </c>
      <c r="S4058">
        <v>3</v>
      </c>
      <c r="T4058">
        <f t="shared" si="567"/>
        <v>57</v>
      </c>
      <c r="U4058">
        <v>57</v>
      </c>
      <c r="V4058">
        <f t="shared" si="568"/>
        <v>0</v>
      </c>
      <c r="W4058" s="3">
        <f t="shared" si="569"/>
        <v>0.05</v>
      </c>
      <c r="X4058">
        <v>45</v>
      </c>
      <c r="Y4058" s="4">
        <v>3.3</v>
      </c>
      <c r="Z4058" s="4">
        <v>1.6</v>
      </c>
      <c r="AA4058" s="5">
        <v>34164.14</v>
      </c>
      <c r="AB4058" s="5">
        <f t="shared" si="570"/>
        <v>1947355.98</v>
      </c>
      <c r="AC4058" s="5">
        <v>22567.7</v>
      </c>
      <c r="AD4058" s="5">
        <f t="shared" si="571"/>
        <v>1354062</v>
      </c>
      <c r="AE4058" s="5">
        <v>109004.33</v>
      </c>
      <c r="AF4058" s="5">
        <v>28100.84</v>
      </c>
      <c r="AG4058" s="5">
        <v>12440.16</v>
      </c>
      <c r="AH4058" s="5">
        <v>2320</v>
      </c>
      <c r="AI4058" s="5">
        <v>9600</v>
      </c>
      <c r="AJ4058">
        <v>1</v>
      </c>
      <c r="AK4058" s="5">
        <v>8287.5</v>
      </c>
      <c r="AL4058" s="5">
        <v>0</v>
      </c>
      <c r="AM4058" s="5">
        <v>35096.74</v>
      </c>
      <c r="AN4058">
        <v>4</v>
      </c>
      <c r="AO4058">
        <v>3</v>
      </c>
      <c r="AP4058" t="str">
        <f t="shared" si="572"/>
        <v>Yes</v>
      </c>
      <c r="AQ4058">
        <v>1</v>
      </c>
      <c r="AR4058" s="5">
        <f t="shared" si="573"/>
        <v>1558911.57</v>
      </c>
      <c r="AS4058" s="5">
        <f t="shared" si="574"/>
        <v>388444.41</v>
      </c>
      <c r="AT4058" t="s">
        <v>116</v>
      </c>
      <c r="AU4058" t="s">
        <v>6181</v>
      </c>
      <c r="AV4058" t="s">
        <v>6182</v>
      </c>
      <c r="AW4058" t="s">
        <v>6183</v>
      </c>
      <c r="AX4058" t="s">
        <v>6167</v>
      </c>
      <c r="AY4058">
        <v>67</v>
      </c>
      <c r="AZ4058">
        <v>3</v>
      </c>
      <c r="BA4058">
        <v>0</v>
      </c>
      <c r="BB4058" t="s">
        <v>6168</v>
      </c>
      <c r="BC4058">
        <v>0</v>
      </c>
      <c r="BD4058">
        <v>0</v>
      </c>
      <c r="BE4058" t="s">
        <v>6169</v>
      </c>
      <c r="BF4058" t="s">
        <v>6176</v>
      </c>
      <c r="BG4058">
        <v>1</v>
      </c>
      <c r="BH4058" t="s">
        <v>6206</v>
      </c>
      <c r="BI4058">
        <v>63</v>
      </c>
      <c r="BJ4058" t="s">
        <v>6187</v>
      </c>
      <c r="BK4058">
        <v>0</v>
      </c>
      <c r="BL4058">
        <v>72</v>
      </c>
      <c r="BM4058" s="3">
        <f t="shared" si="575"/>
        <v>0.83333333333333337</v>
      </c>
    </row>
    <row r="4059" spans="1:65">
      <c r="A4059" t="s">
        <v>4197</v>
      </c>
      <c r="B4059" s="2">
        <v>45904</v>
      </c>
      <c r="C4059" t="s">
        <v>3137</v>
      </c>
      <c r="D4059" t="s">
        <v>4140</v>
      </c>
      <c r="E4059">
        <v>9</v>
      </c>
      <c r="F4059" t="s">
        <v>72</v>
      </c>
      <c r="G4059" t="s">
        <v>79</v>
      </c>
      <c r="H4059" t="s">
        <v>213</v>
      </c>
      <c r="I4059" t="s">
        <v>64</v>
      </c>
      <c r="J4059" t="s">
        <v>53</v>
      </c>
      <c r="K4059" t="s">
        <v>75</v>
      </c>
      <c r="L4059" t="s">
        <v>92</v>
      </c>
      <c r="M4059" t="s">
        <v>56</v>
      </c>
      <c r="N4059" t="s">
        <v>76</v>
      </c>
      <c r="O4059" t="s">
        <v>120</v>
      </c>
      <c r="P4059">
        <v>62</v>
      </c>
      <c r="Q4059">
        <v>64</v>
      </c>
      <c r="R4059">
        <v>66</v>
      </c>
      <c r="S4059">
        <v>1</v>
      </c>
      <c r="T4059">
        <f t="shared" si="567"/>
        <v>65</v>
      </c>
      <c r="U4059">
        <v>61</v>
      </c>
      <c r="V4059">
        <f t="shared" si="568"/>
        <v>4</v>
      </c>
      <c r="W4059" s="3">
        <f t="shared" si="569"/>
        <v>1.5151515151515152E-2</v>
      </c>
      <c r="X4059">
        <v>25</v>
      </c>
      <c r="Y4059" s="4">
        <v>10.7</v>
      </c>
      <c r="Z4059" s="4">
        <v>1.9</v>
      </c>
      <c r="AA4059" s="5">
        <v>35712.89</v>
      </c>
      <c r="AB4059" s="5">
        <f t="shared" si="570"/>
        <v>2178486.29</v>
      </c>
      <c r="AC4059" s="5">
        <v>23817.57</v>
      </c>
      <c r="AD4059" s="5">
        <f t="shared" si="571"/>
        <v>1571959.62</v>
      </c>
      <c r="AE4059" s="5">
        <v>108289</v>
      </c>
      <c r="AF4059" s="5">
        <v>29040.09</v>
      </c>
      <c r="AG4059" s="5">
        <v>9340.4599999999991</v>
      </c>
      <c r="AH4059" s="5">
        <v>2755</v>
      </c>
      <c r="AI4059" s="5">
        <v>3200</v>
      </c>
      <c r="AJ4059">
        <v>0</v>
      </c>
      <c r="AK4059" s="5">
        <v>0</v>
      </c>
      <c r="AL4059" s="5">
        <v>2548.35</v>
      </c>
      <c r="AM4059" s="5">
        <v>38766.559999999998</v>
      </c>
      <c r="AN4059">
        <v>4</v>
      </c>
      <c r="AO4059">
        <v>4</v>
      </c>
      <c r="AP4059" t="str">
        <f t="shared" si="572"/>
        <v>Yes</v>
      </c>
      <c r="AQ4059">
        <v>0</v>
      </c>
      <c r="AR4059" s="5">
        <f t="shared" si="573"/>
        <v>1765899.08</v>
      </c>
      <c r="AS4059" s="5">
        <f t="shared" si="574"/>
        <v>412587.21</v>
      </c>
      <c r="AT4059" t="s">
        <v>59</v>
      </c>
      <c r="AU4059" t="s">
        <v>6164</v>
      </c>
      <c r="AV4059" t="s">
        <v>6165</v>
      </c>
      <c r="AW4059" t="s">
        <v>6166</v>
      </c>
      <c r="AX4059" t="s">
        <v>6177</v>
      </c>
      <c r="AY4059">
        <v>64</v>
      </c>
      <c r="AZ4059">
        <v>0</v>
      </c>
      <c r="BA4059">
        <v>25</v>
      </c>
      <c r="BB4059" t="s">
        <v>6180</v>
      </c>
      <c r="BC4059">
        <v>0</v>
      </c>
      <c r="BD4059">
        <v>0</v>
      </c>
      <c r="BE4059" t="s">
        <v>6169</v>
      </c>
      <c r="BF4059" t="s">
        <v>6170</v>
      </c>
      <c r="BG4059">
        <v>0</v>
      </c>
      <c r="BH4059" t="s">
        <v>6171</v>
      </c>
      <c r="BI4059">
        <v>37</v>
      </c>
      <c r="BJ4059" t="s">
        <v>6172</v>
      </c>
      <c r="BK4059">
        <v>0</v>
      </c>
      <c r="BL4059">
        <v>75</v>
      </c>
      <c r="BM4059" s="3">
        <f t="shared" si="575"/>
        <v>0.88</v>
      </c>
    </row>
    <row r="4060" spans="1:65">
      <c r="A4060" t="s">
        <v>4198</v>
      </c>
      <c r="B4060" s="2">
        <v>45904</v>
      </c>
      <c r="C4060" t="s">
        <v>3137</v>
      </c>
      <c r="D4060" t="s">
        <v>4140</v>
      </c>
      <c r="E4060">
        <v>9</v>
      </c>
      <c r="F4060" t="s">
        <v>61</v>
      </c>
      <c r="G4060" t="s">
        <v>79</v>
      </c>
      <c r="H4060" t="s">
        <v>98</v>
      </c>
      <c r="I4060" t="s">
        <v>52</v>
      </c>
      <c r="J4060" t="s">
        <v>65</v>
      </c>
      <c r="K4060" t="s">
        <v>66</v>
      </c>
      <c r="L4060" t="s">
        <v>67</v>
      </c>
      <c r="M4060" t="s">
        <v>56</v>
      </c>
      <c r="N4060" t="s">
        <v>76</v>
      </c>
      <c r="O4060" t="s">
        <v>82</v>
      </c>
      <c r="P4060">
        <v>43</v>
      </c>
      <c r="Q4060">
        <v>45</v>
      </c>
      <c r="R4060">
        <v>44</v>
      </c>
      <c r="S4060">
        <v>1</v>
      </c>
      <c r="T4060">
        <f t="shared" si="567"/>
        <v>43</v>
      </c>
      <c r="U4060">
        <v>42</v>
      </c>
      <c r="V4060">
        <f t="shared" si="568"/>
        <v>1</v>
      </c>
      <c r="W4060" s="3">
        <f t="shared" si="569"/>
        <v>2.2727272727272728E-2</v>
      </c>
      <c r="X4060">
        <v>29</v>
      </c>
      <c r="Y4060" s="4">
        <v>2.6</v>
      </c>
      <c r="Z4060" s="4">
        <v>1.8</v>
      </c>
      <c r="AA4060" s="5">
        <v>48262.01</v>
      </c>
      <c r="AB4060" s="5">
        <f t="shared" si="570"/>
        <v>2027004.42</v>
      </c>
      <c r="AC4060" s="5">
        <v>34041.839999999997</v>
      </c>
      <c r="AD4060" s="5">
        <f t="shared" si="571"/>
        <v>1497840.96</v>
      </c>
      <c r="AE4060" s="5">
        <v>102678.88</v>
      </c>
      <c r="AF4060" s="5">
        <v>26941.73</v>
      </c>
      <c r="AG4060" s="5">
        <v>9100.98</v>
      </c>
      <c r="AH4060" s="5">
        <v>2610</v>
      </c>
      <c r="AI4060" s="5">
        <v>4600</v>
      </c>
      <c r="AJ4060">
        <v>0</v>
      </c>
      <c r="AK4060" s="5">
        <v>0</v>
      </c>
      <c r="AL4060" s="5">
        <v>986.68</v>
      </c>
      <c r="AM4060" s="5">
        <v>28348.61</v>
      </c>
      <c r="AN4060">
        <v>4</v>
      </c>
      <c r="AO4060">
        <v>4</v>
      </c>
      <c r="AP4060" t="str">
        <f t="shared" si="572"/>
        <v>Yes</v>
      </c>
      <c r="AQ4060">
        <v>1</v>
      </c>
      <c r="AR4060" s="5">
        <f t="shared" si="573"/>
        <v>1673107.84</v>
      </c>
      <c r="AS4060" s="5">
        <f t="shared" si="574"/>
        <v>353896.58</v>
      </c>
      <c r="AT4060" t="s">
        <v>59</v>
      </c>
      <c r="AU4060" t="s">
        <v>6164</v>
      </c>
      <c r="AV4060" t="s">
        <v>6165</v>
      </c>
      <c r="AW4060" t="s">
        <v>6166</v>
      </c>
      <c r="AX4060" t="s">
        <v>6167</v>
      </c>
      <c r="AY4060">
        <v>46</v>
      </c>
      <c r="AZ4060">
        <v>0</v>
      </c>
      <c r="BA4060">
        <v>10</v>
      </c>
      <c r="BB4060" t="s">
        <v>6198</v>
      </c>
      <c r="BC4060">
        <v>0</v>
      </c>
      <c r="BD4060">
        <v>0</v>
      </c>
      <c r="BE4060" t="s">
        <v>6169</v>
      </c>
      <c r="BF4060" t="s">
        <v>6170</v>
      </c>
      <c r="BG4060">
        <v>1</v>
      </c>
      <c r="BH4060" t="s">
        <v>6186</v>
      </c>
      <c r="BI4060">
        <v>33</v>
      </c>
      <c r="BJ4060" t="s">
        <v>6172</v>
      </c>
      <c r="BK4060">
        <v>0</v>
      </c>
      <c r="BL4060">
        <v>59</v>
      </c>
      <c r="BM4060" s="3">
        <f t="shared" si="575"/>
        <v>0.74576271186440679</v>
      </c>
    </row>
    <row r="4061" spans="1:65">
      <c r="A4061" t="s">
        <v>4199</v>
      </c>
      <c r="B4061" s="2">
        <v>45904</v>
      </c>
      <c r="C4061" t="s">
        <v>3137</v>
      </c>
      <c r="D4061" t="s">
        <v>4140</v>
      </c>
      <c r="E4061">
        <v>9</v>
      </c>
      <c r="F4061" t="s">
        <v>78</v>
      </c>
      <c r="G4061" t="s">
        <v>50</v>
      </c>
      <c r="H4061" t="s">
        <v>161</v>
      </c>
      <c r="I4061" t="s">
        <v>52</v>
      </c>
      <c r="J4061" t="s">
        <v>65</v>
      </c>
      <c r="K4061" t="s">
        <v>66</v>
      </c>
      <c r="L4061" t="s">
        <v>67</v>
      </c>
      <c r="M4061" t="s">
        <v>68</v>
      </c>
      <c r="N4061" t="s">
        <v>94</v>
      </c>
      <c r="O4061" t="s">
        <v>82</v>
      </c>
      <c r="P4061">
        <v>51</v>
      </c>
      <c r="Q4061">
        <v>52</v>
      </c>
      <c r="R4061">
        <v>51</v>
      </c>
      <c r="S4061">
        <v>4</v>
      </c>
      <c r="T4061">
        <f t="shared" si="567"/>
        <v>47</v>
      </c>
      <c r="U4061">
        <v>47</v>
      </c>
      <c r="V4061">
        <f t="shared" si="568"/>
        <v>0</v>
      </c>
      <c r="W4061" s="3">
        <f t="shared" si="569"/>
        <v>7.8431372549019607E-2</v>
      </c>
      <c r="X4061">
        <v>37</v>
      </c>
      <c r="Y4061" s="4">
        <v>1.4</v>
      </c>
      <c r="Z4061" s="4">
        <v>1.3</v>
      </c>
      <c r="AA4061" s="5">
        <v>49212.7</v>
      </c>
      <c r="AB4061" s="5">
        <f t="shared" si="570"/>
        <v>2312996.9</v>
      </c>
      <c r="AC4061" s="5">
        <v>32464.240000000002</v>
      </c>
      <c r="AD4061" s="5">
        <f t="shared" si="571"/>
        <v>1655676.24</v>
      </c>
      <c r="AE4061" s="5">
        <v>118988.32</v>
      </c>
      <c r="AF4061" s="5">
        <v>35480.949999999997</v>
      </c>
      <c r="AG4061" s="5">
        <v>10021.629999999999</v>
      </c>
      <c r="AH4061" s="5">
        <v>1885</v>
      </c>
      <c r="AI4061" s="5">
        <v>21716.73</v>
      </c>
      <c r="AJ4061">
        <v>2</v>
      </c>
      <c r="AK4061" s="5">
        <v>27333.74</v>
      </c>
      <c r="AL4061" s="5">
        <v>0</v>
      </c>
      <c r="AM4061" s="5">
        <v>30668.32</v>
      </c>
      <c r="AN4061">
        <v>4</v>
      </c>
      <c r="AO4061">
        <v>4</v>
      </c>
      <c r="AP4061" t="str">
        <f t="shared" si="572"/>
        <v>Yes</v>
      </c>
      <c r="AQ4061">
        <v>3</v>
      </c>
      <c r="AR4061" s="5">
        <f t="shared" si="573"/>
        <v>1901770.93</v>
      </c>
      <c r="AS4061" s="5">
        <f t="shared" si="574"/>
        <v>411225.97</v>
      </c>
      <c r="AT4061" t="s">
        <v>1641</v>
      </c>
      <c r="AU4061" t="s">
        <v>6199</v>
      </c>
      <c r="AV4061" t="s">
        <v>6200</v>
      </c>
      <c r="AW4061" t="s">
        <v>6175</v>
      </c>
      <c r="AX4061" t="s">
        <v>6167</v>
      </c>
      <c r="AY4061">
        <v>52</v>
      </c>
      <c r="AZ4061">
        <v>0</v>
      </c>
      <c r="BA4061">
        <v>0</v>
      </c>
      <c r="BB4061" t="s">
        <v>6168</v>
      </c>
      <c r="BC4061">
        <v>0</v>
      </c>
      <c r="BD4061">
        <v>0</v>
      </c>
      <c r="BE4061" t="s">
        <v>6169</v>
      </c>
      <c r="BF4061" t="s">
        <v>6210</v>
      </c>
      <c r="BG4061">
        <v>1</v>
      </c>
      <c r="BH4061" t="s">
        <v>6186</v>
      </c>
      <c r="BI4061">
        <v>54</v>
      </c>
      <c r="BJ4061" t="s">
        <v>6187</v>
      </c>
      <c r="BK4061">
        <v>0</v>
      </c>
      <c r="BL4061">
        <v>63</v>
      </c>
      <c r="BM4061" s="3">
        <f t="shared" si="575"/>
        <v>0.80952380952380953</v>
      </c>
    </row>
    <row r="4062" spans="1:65">
      <c r="A4062" t="s">
        <v>4200</v>
      </c>
      <c r="B4062" s="2">
        <v>45904</v>
      </c>
      <c r="C4062" t="s">
        <v>3137</v>
      </c>
      <c r="D4062" t="s">
        <v>4140</v>
      </c>
      <c r="E4062">
        <v>9</v>
      </c>
      <c r="F4062" t="s">
        <v>61</v>
      </c>
      <c r="G4062" t="s">
        <v>50</v>
      </c>
      <c r="H4062" t="s">
        <v>127</v>
      </c>
      <c r="I4062" t="s">
        <v>64</v>
      </c>
      <c r="J4062" t="s">
        <v>81</v>
      </c>
      <c r="K4062" t="s">
        <v>75</v>
      </c>
      <c r="L4062" t="s">
        <v>87</v>
      </c>
      <c r="M4062" t="s">
        <v>56</v>
      </c>
      <c r="N4062" t="s">
        <v>76</v>
      </c>
      <c r="O4062" t="s">
        <v>82</v>
      </c>
      <c r="P4062">
        <v>37</v>
      </c>
      <c r="Q4062">
        <v>38</v>
      </c>
      <c r="R4062">
        <v>38</v>
      </c>
      <c r="S4062">
        <v>1</v>
      </c>
      <c r="T4062">
        <f t="shared" si="567"/>
        <v>37</v>
      </c>
      <c r="U4062">
        <v>36</v>
      </c>
      <c r="V4062">
        <f t="shared" si="568"/>
        <v>1</v>
      </c>
      <c r="W4062" s="3">
        <f t="shared" si="569"/>
        <v>2.6315789473684209E-2</v>
      </c>
      <c r="X4062">
        <v>12</v>
      </c>
      <c r="Y4062" s="4">
        <v>5.8</v>
      </c>
      <c r="Z4062" s="4">
        <v>0.9</v>
      </c>
      <c r="AA4062" s="5">
        <v>78439.759999999995</v>
      </c>
      <c r="AB4062" s="5">
        <f t="shared" si="570"/>
        <v>2823831.36</v>
      </c>
      <c r="AC4062" s="5">
        <v>54666.28</v>
      </c>
      <c r="AD4062" s="5">
        <f t="shared" si="571"/>
        <v>2077318.64</v>
      </c>
      <c r="AE4062" s="5">
        <v>114162.32</v>
      </c>
      <c r="AF4062" s="5">
        <v>30570.01</v>
      </c>
      <c r="AG4062" s="5">
        <v>7819.73</v>
      </c>
      <c r="AH4062" s="5">
        <v>1305</v>
      </c>
      <c r="AI4062" s="5">
        <v>6800</v>
      </c>
      <c r="AJ4062">
        <v>0</v>
      </c>
      <c r="AK4062" s="5">
        <v>0</v>
      </c>
      <c r="AL4062" s="5">
        <v>1429.75</v>
      </c>
      <c r="AM4062" s="5">
        <v>22030.85</v>
      </c>
      <c r="AN4062">
        <v>4</v>
      </c>
      <c r="AO4062">
        <v>4</v>
      </c>
      <c r="AP4062" t="str">
        <f t="shared" si="572"/>
        <v>Yes</v>
      </c>
      <c r="AQ4062">
        <v>1</v>
      </c>
      <c r="AR4062" s="5">
        <f t="shared" si="573"/>
        <v>2261436.2999999998</v>
      </c>
      <c r="AS4062" s="5">
        <f t="shared" si="574"/>
        <v>562395.06000000006</v>
      </c>
      <c r="AT4062" t="s">
        <v>59</v>
      </c>
      <c r="AU4062" t="s">
        <v>6164</v>
      </c>
      <c r="AV4062" t="s">
        <v>6165</v>
      </c>
      <c r="AW4062" t="s">
        <v>6166</v>
      </c>
      <c r="AX4062" t="s">
        <v>6184</v>
      </c>
      <c r="AY4062">
        <v>40</v>
      </c>
      <c r="AZ4062">
        <v>0</v>
      </c>
      <c r="BA4062">
        <v>18</v>
      </c>
      <c r="BB4062" t="s">
        <v>6191</v>
      </c>
      <c r="BC4062">
        <v>0</v>
      </c>
      <c r="BD4062">
        <v>0</v>
      </c>
      <c r="BE4062" t="s">
        <v>6169</v>
      </c>
      <c r="BF4062" t="s">
        <v>6170</v>
      </c>
      <c r="BG4062">
        <v>0</v>
      </c>
      <c r="BH4062" t="s">
        <v>6171</v>
      </c>
      <c r="BI4062">
        <v>38</v>
      </c>
      <c r="BJ4062" t="s">
        <v>6172</v>
      </c>
      <c r="BK4062">
        <v>0</v>
      </c>
      <c r="BL4062">
        <v>49</v>
      </c>
      <c r="BM4062" s="3">
        <f t="shared" si="575"/>
        <v>0.77551020408163263</v>
      </c>
    </row>
    <row r="4063" spans="1:65">
      <c r="A4063" t="s">
        <v>4201</v>
      </c>
      <c r="B4063" s="2">
        <v>45904</v>
      </c>
      <c r="C4063" t="s">
        <v>3137</v>
      </c>
      <c r="D4063" t="s">
        <v>4140</v>
      </c>
      <c r="E4063">
        <v>9</v>
      </c>
      <c r="F4063" t="s">
        <v>78</v>
      </c>
      <c r="G4063" t="s">
        <v>62</v>
      </c>
      <c r="H4063" t="s">
        <v>168</v>
      </c>
      <c r="I4063" t="s">
        <v>74</v>
      </c>
      <c r="J4063" t="s">
        <v>65</v>
      </c>
      <c r="K4063" t="s">
        <v>75</v>
      </c>
      <c r="L4063" t="s">
        <v>67</v>
      </c>
      <c r="M4063" t="s">
        <v>68</v>
      </c>
      <c r="N4063" t="s">
        <v>76</v>
      </c>
      <c r="O4063" t="s">
        <v>82</v>
      </c>
      <c r="P4063">
        <v>51</v>
      </c>
      <c r="Q4063">
        <v>54</v>
      </c>
      <c r="R4063">
        <v>51</v>
      </c>
      <c r="S4063">
        <v>4</v>
      </c>
      <c r="T4063">
        <f t="shared" si="567"/>
        <v>47</v>
      </c>
      <c r="U4063">
        <v>47</v>
      </c>
      <c r="V4063">
        <f t="shared" si="568"/>
        <v>0</v>
      </c>
      <c r="W4063" s="3">
        <f t="shared" si="569"/>
        <v>7.8431372549019607E-2</v>
      </c>
      <c r="X4063">
        <v>22</v>
      </c>
      <c r="Y4063" s="4">
        <v>3.6</v>
      </c>
      <c r="Z4063" s="4">
        <v>0.9</v>
      </c>
      <c r="AA4063" s="5">
        <v>51831.62</v>
      </c>
      <c r="AB4063" s="5">
        <f t="shared" si="570"/>
        <v>2436086.14</v>
      </c>
      <c r="AC4063" s="5">
        <v>32321.41</v>
      </c>
      <c r="AD4063" s="5">
        <f t="shared" si="571"/>
        <v>1648391.91</v>
      </c>
      <c r="AE4063" s="5">
        <v>111791.89</v>
      </c>
      <c r="AF4063" s="5">
        <v>34030.410000000003</v>
      </c>
      <c r="AG4063" s="5">
        <v>8677.66</v>
      </c>
      <c r="AH4063" s="5">
        <v>1305</v>
      </c>
      <c r="AI4063" s="5">
        <v>23502.49</v>
      </c>
      <c r="AJ4063">
        <v>1</v>
      </c>
      <c r="AK4063" s="5">
        <v>14114.4</v>
      </c>
      <c r="AL4063" s="5">
        <v>0</v>
      </c>
      <c r="AM4063" s="5">
        <v>32418.04</v>
      </c>
      <c r="AN4063">
        <v>4</v>
      </c>
      <c r="AO4063">
        <v>4</v>
      </c>
      <c r="AP4063" t="str">
        <f t="shared" si="572"/>
        <v>Yes</v>
      </c>
      <c r="AQ4063">
        <v>2</v>
      </c>
      <c r="AR4063" s="5">
        <f t="shared" si="573"/>
        <v>1874231.8</v>
      </c>
      <c r="AS4063" s="5">
        <f t="shared" si="574"/>
        <v>561854.34</v>
      </c>
      <c r="AT4063" t="s">
        <v>1641</v>
      </c>
      <c r="AU4063" t="s">
        <v>6189</v>
      </c>
      <c r="AV4063" t="s">
        <v>6201</v>
      </c>
      <c r="AW4063" t="s">
        <v>6175</v>
      </c>
      <c r="AX4063" t="s">
        <v>6167</v>
      </c>
      <c r="AY4063">
        <v>54</v>
      </c>
      <c r="AZ4063">
        <v>0</v>
      </c>
      <c r="BA4063">
        <v>0</v>
      </c>
      <c r="BB4063" t="s">
        <v>6168</v>
      </c>
      <c r="BC4063">
        <v>0</v>
      </c>
      <c r="BD4063">
        <v>0</v>
      </c>
      <c r="BE4063" t="s">
        <v>6169</v>
      </c>
      <c r="BF4063" t="s">
        <v>6210</v>
      </c>
      <c r="BG4063">
        <v>0</v>
      </c>
      <c r="BH4063" t="s">
        <v>6171</v>
      </c>
      <c r="BI4063">
        <v>32</v>
      </c>
      <c r="BJ4063" t="s">
        <v>6172</v>
      </c>
      <c r="BK4063">
        <v>0</v>
      </c>
      <c r="BL4063">
        <v>60</v>
      </c>
      <c r="BM4063" s="3">
        <f t="shared" si="575"/>
        <v>0.85</v>
      </c>
    </row>
    <row r="4064" spans="1:65">
      <c r="A4064" t="s">
        <v>4202</v>
      </c>
      <c r="B4064" s="2">
        <v>45904</v>
      </c>
      <c r="C4064" t="s">
        <v>3137</v>
      </c>
      <c r="D4064" t="s">
        <v>4140</v>
      </c>
      <c r="E4064">
        <v>9</v>
      </c>
      <c r="F4064" t="s">
        <v>61</v>
      </c>
      <c r="G4064" t="s">
        <v>62</v>
      </c>
      <c r="H4064" t="s">
        <v>115</v>
      </c>
      <c r="I4064" t="s">
        <v>64</v>
      </c>
      <c r="J4064" t="s">
        <v>65</v>
      </c>
      <c r="K4064" t="s">
        <v>66</v>
      </c>
      <c r="L4064" t="s">
        <v>87</v>
      </c>
      <c r="M4064" t="s">
        <v>56</v>
      </c>
      <c r="N4064" t="s">
        <v>57</v>
      </c>
      <c r="O4064" t="s">
        <v>120</v>
      </c>
      <c r="P4064">
        <v>55</v>
      </c>
      <c r="Q4064">
        <v>56</v>
      </c>
      <c r="R4064">
        <v>57</v>
      </c>
      <c r="S4064">
        <v>1</v>
      </c>
      <c r="T4064">
        <f t="shared" si="567"/>
        <v>56</v>
      </c>
      <c r="U4064">
        <v>54</v>
      </c>
      <c r="V4064">
        <f t="shared" si="568"/>
        <v>2</v>
      </c>
      <c r="W4064" s="3">
        <f t="shared" si="569"/>
        <v>1.7543859649122806E-2</v>
      </c>
      <c r="X4064">
        <v>33</v>
      </c>
      <c r="Y4064" s="4">
        <v>8</v>
      </c>
      <c r="Z4064" s="4">
        <v>1.5</v>
      </c>
      <c r="AA4064" s="5">
        <v>49330.81</v>
      </c>
      <c r="AB4064" s="5">
        <f t="shared" si="570"/>
        <v>2663863.7400000002</v>
      </c>
      <c r="AC4064" s="5">
        <v>35911.89</v>
      </c>
      <c r="AD4064" s="5">
        <f t="shared" si="571"/>
        <v>2046977.73</v>
      </c>
      <c r="AE4064" s="5">
        <v>120920.65</v>
      </c>
      <c r="AF4064" s="5">
        <v>35051.57</v>
      </c>
      <c r="AG4064" s="5">
        <v>10349.94</v>
      </c>
      <c r="AH4064" s="5">
        <v>2175</v>
      </c>
      <c r="AI4064" s="5">
        <v>4600</v>
      </c>
      <c r="AJ4064">
        <v>0</v>
      </c>
      <c r="AK4064" s="5">
        <v>0</v>
      </c>
      <c r="AL4064" s="5">
        <v>1940.04</v>
      </c>
      <c r="AM4064" s="5">
        <v>36874.910000000003</v>
      </c>
      <c r="AN4064">
        <v>4</v>
      </c>
      <c r="AO4064">
        <v>3</v>
      </c>
      <c r="AP4064" t="str">
        <f t="shared" si="572"/>
        <v>Yes</v>
      </c>
      <c r="AQ4064">
        <v>1</v>
      </c>
      <c r="AR4064" s="5">
        <f t="shared" si="573"/>
        <v>2258889.84</v>
      </c>
      <c r="AS4064" s="5">
        <f t="shared" si="574"/>
        <v>404973.9</v>
      </c>
      <c r="AT4064" t="s">
        <v>59</v>
      </c>
      <c r="AU4064" t="s">
        <v>6164</v>
      </c>
      <c r="AV4064" t="s">
        <v>6165</v>
      </c>
      <c r="AW4064" t="s">
        <v>6166</v>
      </c>
      <c r="AX4064" t="s">
        <v>6177</v>
      </c>
      <c r="AY4064">
        <v>56</v>
      </c>
      <c r="AZ4064">
        <v>0</v>
      </c>
      <c r="BA4064">
        <v>21</v>
      </c>
      <c r="BB4064" t="s">
        <v>6180</v>
      </c>
      <c r="BC4064">
        <v>0</v>
      </c>
      <c r="BD4064">
        <v>0</v>
      </c>
      <c r="BE4064" t="s">
        <v>6169</v>
      </c>
      <c r="BF4064" t="s">
        <v>6170</v>
      </c>
      <c r="BG4064">
        <v>0</v>
      </c>
      <c r="BH4064" t="s">
        <v>6171</v>
      </c>
      <c r="BI4064">
        <v>54</v>
      </c>
      <c r="BJ4064" t="s">
        <v>6187</v>
      </c>
      <c r="BK4064">
        <v>0</v>
      </c>
      <c r="BL4064">
        <v>63</v>
      </c>
      <c r="BM4064" s="3">
        <f t="shared" si="575"/>
        <v>0.90476190476190477</v>
      </c>
    </row>
    <row r="4065" spans="1:65">
      <c r="A4065" t="s">
        <v>4203</v>
      </c>
      <c r="B4065" s="2">
        <v>45904</v>
      </c>
      <c r="C4065" t="s">
        <v>3137</v>
      </c>
      <c r="D4065" t="s">
        <v>4140</v>
      </c>
      <c r="E4065">
        <v>9</v>
      </c>
      <c r="F4065" t="s">
        <v>49</v>
      </c>
      <c r="G4065" t="s">
        <v>79</v>
      </c>
      <c r="H4065" t="s">
        <v>106</v>
      </c>
      <c r="I4065" t="s">
        <v>52</v>
      </c>
      <c r="J4065" t="s">
        <v>65</v>
      </c>
      <c r="K4065" t="s">
        <v>66</v>
      </c>
      <c r="L4065" t="s">
        <v>87</v>
      </c>
      <c r="M4065" t="s">
        <v>56</v>
      </c>
      <c r="N4065" t="s">
        <v>76</v>
      </c>
      <c r="O4065" t="s">
        <v>70</v>
      </c>
      <c r="P4065">
        <v>53</v>
      </c>
      <c r="Q4065">
        <v>55</v>
      </c>
      <c r="R4065">
        <v>53</v>
      </c>
      <c r="S4065">
        <v>2</v>
      </c>
      <c r="T4065">
        <f t="shared" si="567"/>
        <v>51</v>
      </c>
      <c r="U4065">
        <v>51</v>
      </c>
      <c r="V4065">
        <f t="shared" si="568"/>
        <v>0</v>
      </c>
      <c r="W4065" s="3">
        <f t="shared" si="569"/>
        <v>3.7735849056603772E-2</v>
      </c>
      <c r="X4065">
        <v>156</v>
      </c>
      <c r="Y4065" s="4">
        <v>4.8</v>
      </c>
      <c r="Z4065" s="4">
        <v>7</v>
      </c>
      <c r="AA4065" s="5">
        <v>49029.120000000003</v>
      </c>
      <c r="AB4065" s="5">
        <f t="shared" si="570"/>
        <v>2500485.1200000001</v>
      </c>
      <c r="AC4065" s="5">
        <v>35825.96</v>
      </c>
      <c r="AD4065" s="5">
        <f t="shared" si="571"/>
        <v>1898775.88</v>
      </c>
      <c r="AE4065" s="5">
        <v>122162.82</v>
      </c>
      <c r="AF4065" s="5">
        <v>43797.13</v>
      </c>
      <c r="AG4065" s="5">
        <v>54916.56</v>
      </c>
      <c r="AH4065" s="5">
        <v>10150</v>
      </c>
      <c r="AI4065" s="5">
        <v>9200</v>
      </c>
      <c r="AJ4065">
        <v>0</v>
      </c>
      <c r="AK4065" s="5">
        <v>0</v>
      </c>
      <c r="AL4065" s="5">
        <v>0</v>
      </c>
      <c r="AM4065" s="5">
        <v>34222.19</v>
      </c>
      <c r="AN4065">
        <v>4</v>
      </c>
      <c r="AO4065">
        <v>2</v>
      </c>
      <c r="AP4065" t="str">
        <f t="shared" si="572"/>
        <v>Yes</v>
      </c>
      <c r="AQ4065">
        <v>0</v>
      </c>
      <c r="AR4065" s="5">
        <f t="shared" si="573"/>
        <v>2173224.58</v>
      </c>
      <c r="AS4065" s="5">
        <f t="shared" si="574"/>
        <v>327260.53999999998</v>
      </c>
      <c r="AT4065" t="s">
        <v>116</v>
      </c>
      <c r="AU4065" t="s">
        <v>6164</v>
      </c>
      <c r="AV4065" t="s">
        <v>6165</v>
      </c>
      <c r="AW4065" t="s">
        <v>6166</v>
      </c>
      <c r="AX4065" t="s">
        <v>6202</v>
      </c>
      <c r="AY4065">
        <v>60</v>
      </c>
      <c r="AZ4065">
        <v>4</v>
      </c>
      <c r="BA4065">
        <v>0</v>
      </c>
      <c r="BB4065" t="s">
        <v>6168</v>
      </c>
      <c r="BC4065">
        <v>0</v>
      </c>
      <c r="BD4065">
        <v>0</v>
      </c>
      <c r="BE4065" t="s">
        <v>6169</v>
      </c>
      <c r="BF4065" t="s">
        <v>6170</v>
      </c>
      <c r="BG4065">
        <v>5</v>
      </c>
      <c r="BH4065" t="s">
        <v>6208</v>
      </c>
      <c r="BI4065">
        <v>129</v>
      </c>
      <c r="BJ4065" t="s">
        <v>6193</v>
      </c>
      <c r="BK4065">
        <v>0</v>
      </c>
      <c r="BL4065">
        <v>60</v>
      </c>
      <c r="BM4065" s="3">
        <f t="shared" si="575"/>
        <v>0.8833333333333333</v>
      </c>
    </row>
    <row r="4066" spans="1:65">
      <c r="A4066" t="s">
        <v>4204</v>
      </c>
      <c r="B4066" s="2">
        <v>45904</v>
      </c>
      <c r="C4066" t="s">
        <v>3137</v>
      </c>
      <c r="D4066" t="s">
        <v>4140</v>
      </c>
      <c r="E4066">
        <v>9</v>
      </c>
      <c r="F4066" t="s">
        <v>72</v>
      </c>
      <c r="G4066" t="s">
        <v>50</v>
      </c>
      <c r="H4066" t="s">
        <v>119</v>
      </c>
      <c r="I4066" t="s">
        <v>64</v>
      </c>
      <c r="J4066" t="s">
        <v>53</v>
      </c>
      <c r="K4066" t="s">
        <v>66</v>
      </c>
      <c r="L4066" t="s">
        <v>92</v>
      </c>
      <c r="M4066" t="s">
        <v>68</v>
      </c>
      <c r="N4066" t="s">
        <v>69</v>
      </c>
      <c r="O4066" t="s">
        <v>120</v>
      </c>
      <c r="P4066">
        <v>62</v>
      </c>
      <c r="Q4066">
        <v>65</v>
      </c>
      <c r="R4066">
        <v>67</v>
      </c>
      <c r="S4066">
        <v>2</v>
      </c>
      <c r="T4066">
        <f t="shared" si="567"/>
        <v>65</v>
      </c>
      <c r="U4066">
        <v>60</v>
      </c>
      <c r="V4066">
        <f t="shared" si="568"/>
        <v>5</v>
      </c>
      <c r="W4066" s="3">
        <f t="shared" si="569"/>
        <v>2.9850746268656716E-2</v>
      </c>
      <c r="X4066">
        <v>27</v>
      </c>
      <c r="Y4066" s="4">
        <v>0.5</v>
      </c>
      <c r="Z4066" s="4">
        <v>1.5</v>
      </c>
      <c r="AA4066" s="5">
        <v>34146.43</v>
      </c>
      <c r="AB4066" s="5">
        <f t="shared" si="570"/>
        <v>2048785.8</v>
      </c>
      <c r="AC4066" s="5">
        <v>22766.32</v>
      </c>
      <c r="AD4066" s="5">
        <f t="shared" si="571"/>
        <v>1525343.44</v>
      </c>
      <c r="AE4066" s="5">
        <v>110292.25</v>
      </c>
      <c r="AF4066" s="5">
        <v>29479.48</v>
      </c>
      <c r="AG4066" s="5">
        <v>10018.450000000001</v>
      </c>
      <c r="AH4066" s="5">
        <v>2175</v>
      </c>
      <c r="AI4066" s="5">
        <v>6400</v>
      </c>
      <c r="AJ4066">
        <v>1</v>
      </c>
      <c r="AK4066" s="5">
        <v>8779.7000000000007</v>
      </c>
      <c r="AL4066" s="5">
        <v>3445.63</v>
      </c>
      <c r="AM4066" s="5">
        <v>44505.62</v>
      </c>
      <c r="AN4066">
        <v>4</v>
      </c>
      <c r="AO4066">
        <v>6</v>
      </c>
      <c r="AP4066" t="str">
        <f t="shared" si="572"/>
        <v>No</v>
      </c>
      <c r="AQ4066">
        <v>4</v>
      </c>
      <c r="AR4066" s="5">
        <f t="shared" si="573"/>
        <v>1740439.57</v>
      </c>
      <c r="AS4066" s="5">
        <f t="shared" si="574"/>
        <v>308346.23</v>
      </c>
      <c r="AT4066" t="s">
        <v>59</v>
      </c>
      <c r="AU4066" t="s">
        <v>6189</v>
      </c>
      <c r="AV4066" t="s">
        <v>6190</v>
      </c>
      <c r="AW4066" t="s">
        <v>6183</v>
      </c>
      <c r="AX4066" t="s">
        <v>6184</v>
      </c>
      <c r="AY4066">
        <v>65</v>
      </c>
      <c r="AZ4066">
        <v>1</v>
      </c>
      <c r="BA4066">
        <v>29</v>
      </c>
      <c r="BB4066" t="s">
        <v>6180</v>
      </c>
      <c r="BC4066">
        <v>1</v>
      </c>
      <c r="BD4066">
        <v>1</v>
      </c>
      <c r="BE4066" t="s">
        <v>6188</v>
      </c>
      <c r="BF4066" t="s">
        <v>6170</v>
      </c>
      <c r="BG4066">
        <v>1</v>
      </c>
      <c r="BH4066" t="s">
        <v>6179</v>
      </c>
      <c r="BI4066">
        <v>39</v>
      </c>
      <c r="BJ4066" t="s">
        <v>6172</v>
      </c>
      <c r="BK4066">
        <v>0</v>
      </c>
      <c r="BL4066">
        <v>76</v>
      </c>
      <c r="BM4066" s="3">
        <f t="shared" si="575"/>
        <v>0.88157894736842102</v>
      </c>
    </row>
    <row r="4067" spans="1:65">
      <c r="A4067" t="s">
        <v>4205</v>
      </c>
      <c r="B4067" s="2">
        <v>45905</v>
      </c>
      <c r="C4067" t="s">
        <v>3137</v>
      </c>
      <c r="D4067" t="s">
        <v>4140</v>
      </c>
      <c r="E4067">
        <v>9</v>
      </c>
      <c r="F4067" t="s">
        <v>78</v>
      </c>
      <c r="G4067" t="s">
        <v>50</v>
      </c>
      <c r="H4067" t="s">
        <v>173</v>
      </c>
      <c r="I4067" t="s">
        <v>74</v>
      </c>
      <c r="J4067" t="s">
        <v>53</v>
      </c>
      <c r="K4067" t="s">
        <v>66</v>
      </c>
      <c r="L4067" t="s">
        <v>67</v>
      </c>
      <c r="M4067" t="s">
        <v>68</v>
      </c>
      <c r="N4067" t="s">
        <v>57</v>
      </c>
      <c r="O4067" t="s">
        <v>120</v>
      </c>
      <c r="P4067">
        <v>57</v>
      </c>
      <c r="Q4067">
        <v>58</v>
      </c>
      <c r="R4067">
        <v>56</v>
      </c>
      <c r="S4067">
        <v>5</v>
      </c>
      <c r="T4067">
        <f t="shared" si="567"/>
        <v>51</v>
      </c>
      <c r="U4067">
        <v>51</v>
      </c>
      <c r="V4067">
        <f t="shared" si="568"/>
        <v>0</v>
      </c>
      <c r="W4067" s="3">
        <f t="shared" si="569"/>
        <v>8.9285714285714288E-2</v>
      </c>
      <c r="X4067">
        <v>27</v>
      </c>
      <c r="Y4067" s="4">
        <v>6.3</v>
      </c>
      <c r="Z4067" s="4">
        <v>1.4</v>
      </c>
      <c r="AA4067" s="5">
        <v>34135.050000000003</v>
      </c>
      <c r="AB4067" s="5">
        <f t="shared" si="570"/>
        <v>1740887.55</v>
      </c>
      <c r="AC4067" s="5">
        <v>21956.65</v>
      </c>
      <c r="AD4067" s="5">
        <f t="shared" si="571"/>
        <v>1229572.3999999999</v>
      </c>
      <c r="AE4067" s="5">
        <v>95782.19</v>
      </c>
      <c r="AF4067" s="5">
        <v>26699.59</v>
      </c>
      <c r="AG4067" s="5">
        <v>9627.65</v>
      </c>
      <c r="AH4067" s="5">
        <v>2030</v>
      </c>
      <c r="AI4067" s="5">
        <v>18148.330000000002</v>
      </c>
      <c r="AJ4067">
        <v>2</v>
      </c>
      <c r="AK4067" s="5">
        <v>17412.189999999999</v>
      </c>
      <c r="AL4067" s="5">
        <v>0</v>
      </c>
      <c r="AM4067" s="5">
        <v>31454.57</v>
      </c>
      <c r="AN4067">
        <v>4</v>
      </c>
      <c r="AO4067">
        <v>3</v>
      </c>
      <c r="AP4067" t="str">
        <f t="shared" si="572"/>
        <v>Yes</v>
      </c>
      <c r="AQ4067">
        <v>2</v>
      </c>
      <c r="AR4067" s="5">
        <f t="shared" si="573"/>
        <v>1430726.92</v>
      </c>
      <c r="AS4067" s="5">
        <f t="shared" si="574"/>
        <v>310160.63</v>
      </c>
      <c r="AT4067" t="s">
        <v>1641</v>
      </c>
      <c r="AU4067" t="s">
        <v>6189</v>
      </c>
      <c r="AV4067" t="s">
        <v>6201</v>
      </c>
      <c r="AW4067" t="s">
        <v>6175</v>
      </c>
      <c r="AX4067" t="s">
        <v>6167</v>
      </c>
      <c r="AY4067">
        <v>61</v>
      </c>
      <c r="AZ4067">
        <v>3</v>
      </c>
      <c r="BA4067">
        <v>0</v>
      </c>
      <c r="BB4067" t="s">
        <v>6168</v>
      </c>
      <c r="BC4067">
        <v>0</v>
      </c>
      <c r="BD4067">
        <v>0</v>
      </c>
      <c r="BE4067" t="s">
        <v>6169</v>
      </c>
      <c r="BF4067" t="s">
        <v>6212</v>
      </c>
      <c r="BG4067">
        <v>4</v>
      </c>
      <c r="BH4067" t="s">
        <v>6209</v>
      </c>
      <c r="BI4067">
        <v>92</v>
      </c>
      <c r="BJ4067" t="s">
        <v>6193</v>
      </c>
      <c r="BK4067">
        <v>0</v>
      </c>
      <c r="BL4067">
        <v>76</v>
      </c>
      <c r="BM4067" s="3">
        <f t="shared" si="575"/>
        <v>0.73684210526315785</v>
      </c>
    </row>
    <row r="4068" spans="1:65">
      <c r="A4068" t="s">
        <v>4206</v>
      </c>
      <c r="B4068" s="2">
        <v>45905</v>
      </c>
      <c r="C4068" t="s">
        <v>3137</v>
      </c>
      <c r="D4068" t="s">
        <v>4140</v>
      </c>
      <c r="E4068">
        <v>9</v>
      </c>
      <c r="F4068" t="s">
        <v>72</v>
      </c>
      <c r="G4068" t="s">
        <v>79</v>
      </c>
      <c r="H4068" t="s">
        <v>102</v>
      </c>
      <c r="I4068" t="s">
        <v>52</v>
      </c>
      <c r="J4068" t="s">
        <v>81</v>
      </c>
      <c r="K4068" t="s">
        <v>75</v>
      </c>
      <c r="L4068" t="s">
        <v>87</v>
      </c>
      <c r="M4068" t="s">
        <v>56</v>
      </c>
      <c r="N4068" t="s">
        <v>76</v>
      </c>
      <c r="O4068" t="s">
        <v>58</v>
      </c>
      <c r="P4068">
        <v>35</v>
      </c>
      <c r="Q4068">
        <v>37</v>
      </c>
      <c r="R4068">
        <v>38</v>
      </c>
      <c r="S4068">
        <v>1</v>
      </c>
      <c r="T4068">
        <f t="shared" si="567"/>
        <v>37</v>
      </c>
      <c r="U4068">
        <v>34</v>
      </c>
      <c r="V4068">
        <f t="shared" si="568"/>
        <v>3</v>
      </c>
      <c r="W4068" s="3">
        <f t="shared" si="569"/>
        <v>2.6315789473684209E-2</v>
      </c>
      <c r="X4068">
        <v>31</v>
      </c>
      <c r="Y4068" s="4">
        <v>1.3</v>
      </c>
      <c r="Z4068" s="4">
        <v>1.1000000000000001</v>
      </c>
      <c r="AA4068" s="5">
        <v>77634.559999999998</v>
      </c>
      <c r="AB4068" s="5">
        <f t="shared" si="570"/>
        <v>2639575.04</v>
      </c>
      <c r="AC4068" s="5">
        <v>54096.18</v>
      </c>
      <c r="AD4068" s="5">
        <f t="shared" si="571"/>
        <v>2055654.84</v>
      </c>
      <c r="AE4068" s="5">
        <v>123228.63</v>
      </c>
      <c r="AF4068" s="5">
        <v>33528.269999999997</v>
      </c>
      <c r="AG4068" s="5">
        <v>10570.99</v>
      </c>
      <c r="AH4068" s="5">
        <v>1595</v>
      </c>
      <c r="AI4068" s="5">
        <v>6800</v>
      </c>
      <c r="AJ4068">
        <v>0</v>
      </c>
      <c r="AK4068" s="5">
        <v>0</v>
      </c>
      <c r="AL4068" s="5">
        <v>4320.1499999999996</v>
      </c>
      <c r="AM4068" s="5">
        <v>23208</v>
      </c>
      <c r="AN4068">
        <v>4</v>
      </c>
      <c r="AO4068">
        <v>4</v>
      </c>
      <c r="AP4068" t="str">
        <f t="shared" si="572"/>
        <v>Yes</v>
      </c>
      <c r="AQ4068">
        <v>1</v>
      </c>
      <c r="AR4068" s="5">
        <f t="shared" si="573"/>
        <v>2258905.88</v>
      </c>
      <c r="AS4068" s="5">
        <f t="shared" si="574"/>
        <v>380669.16</v>
      </c>
      <c r="AT4068" t="s">
        <v>59</v>
      </c>
      <c r="AU4068" t="s">
        <v>6164</v>
      </c>
      <c r="AV4068" t="s">
        <v>6165</v>
      </c>
      <c r="AW4068" t="s">
        <v>6166</v>
      </c>
      <c r="AX4068" t="s">
        <v>6184</v>
      </c>
      <c r="AY4068">
        <v>37</v>
      </c>
      <c r="AZ4068">
        <v>0</v>
      </c>
      <c r="BA4068">
        <v>19</v>
      </c>
      <c r="BB4068" t="s">
        <v>6180</v>
      </c>
      <c r="BC4068">
        <v>0</v>
      </c>
      <c r="BD4068">
        <v>0</v>
      </c>
      <c r="BE4068" t="s">
        <v>6169</v>
      </c>
      <c r="BF4068" t="s">
        <v>6170</v>
      </c>
      <c r="BG4068">
        <v>1</v>
      </c>
      <c r="BH4068" t="s">
        <v>6186</v>
      </c>
      <c r="BI4068">
        <v>31</v>
      </c>
      <c r="BJ4068" t="s">
        <v>6172</v>
      </c>
      <c r="BK4068">
        <v>0</v>
      </c>
      <c r="BL4068">
        <v>49</v>
      </c>
      <c r="BM4068" s="3">
        <f t="shared" si="575"/>
        <v>0.77551020408163263</v>
      </c>
    </row>
    <row r="4069" spans="1:65">
      <c r="A4069" t="s">
        <v>4207</v>
      </c>
      <c r="B4069" s="2">
        <v>45905</v>
      </c>
      <c r="C4069" t="s">
        <v>3137</v>
      </c>
      <c r="D4069" t="s">
        <v>4140</v>
      </c>
      <c r="E4069">
        <v>9</v>
      </c>
      <c r="F4069" t="s">
        <v>78</v>
      </c>
      <c r="G4069" t="s">
        <v>50</v>
      </c>
      <c r="H4069" t="s">
        <v>181</v>
      </c>
      <c r="I4069" t="s">
        <v>74</v>
      </c>
      <c r="J4069" t="s">
        <v>53</v>
      </c>
      <c r="K4069" t="s">
        <v>66</v>
      </c>
      <c r="L4069" t="s">
        <v>92</v>
      </c>
      <c r="M4069" t="s">
        <v>68</v>
      </c>
      <c r="N4069" t="s">
        <v>57</v>
      </c>
      <c r="O4069" t="s">
        <v>70</v>
      </c>
      <c r="P4069">
        <v>47</v>
      </c>
      <c r="Q4069">
        <v>49</v>
      </c>
      <c r="R4069">
        <v>46</v>
      </c>
      <c r="S4069">
        <v>2</v>
      </c>
      <c r="T4069">
        <f t="shared" si="567"/>
        <v>44</v>
      </c>
      <c r="U4069">
        <v>44</v>
      </c>
      <c r="V4069">
        <f t="shared" si="568"/>
        <v>0</v>
      </c>
      <c r="W4069" s="3">
        <f t="shared" si="569"/>
        <v>4.3478260869565216E-2</v>
      </c>
      <c r="X4069">
        <v>25</v>
      </c>
      <c r="Y4069" s="4">
        <v>2.7</v>
      </c>
      <c r="Z4069" s="4">
        <v>0.8</v>
      </c>
      <c r="AA4069" s="5">
        <v>33940.32</v>
      </c>
      <c r="AB4069" s="5">
        <f t="shared" si="570"/>
        <v>1493374.08</v>
      </c>
      <c r="AC4069" s="5">
        <v>22875.39</v>
      </c>
      <c r="AD4069" s="5">
        <f t="shared" si="571"/>
        <v>1052267.94</v>
      </c>
      <c r="AE4069" s="5">
        <v>77864.06</v>
      </c>
      <c r="AF4069" s="5">
        <v>22878.97</v>
      </c>
      <c r="AG4069" s="5">
        <v>8814.33</v>
      </c>
      <c r="AH4069" s="5">
        <v>1160</v>
      </c>
      <c r="AI4069" s="5">
        <v>6400</v>
      </c>
      <c r="AJ4069">
        <v>1</v>
      </c>
      <c r="AK4069" s="5">
        <v>8342.68</v>
      </c>
      <c r="AL4069" s="5">
        <v>0</v>
      </c>
      <c r="AM4069" s="5">
        <v>29865.13</v>
      </c>
      <c r="AN4069">
        <v>4</v>
      </c>
      <c r="AO4069">
        <v>3</v>
      </c>
      <c r="AP4069" t="str">
        <f t="shared" si="572"/>
        <v>Yes</v>
      </c>
      <c r="AQ4069">
        <v>1</v>
      </c>
      <c r="AR4069" s="5">
        <f t="shared" si="573"/>
        <v>1207593.1100000001</v>
      </c>
      <c r="AS4069" s="5">
        <f t="shared" si="574"/>
        <v>285780.96999999997</v>
      </c>
      <c r="AT4069" t="s">
        <v>116</v>
      </c>
      <c r="AU4069" t="s">
        <v>6181</v>
      </c>
      <c r="AV4069" t="s">
        <v>6182</v>
      </c>
      <c r="AW4069" t="s">
        <v>6183</v>
      </c>
      <c r="AX4069" t="s">
        <v>6167</v>
      </c>
      <c r="AY4069">
        <v>48</v>
      </c>
      <c r="AZ4069">
        <v>0</v>
      </c>
      <c r="BA4069">
        <v>0</v>
      </c>
      <c r="BB4069" t="s">
        <v>6168</v>
      </c>
      <c r="BC4069">
        <v>0</v>
      </c>
      <c r="BD4069">
        <v>0</v>
      </c>
      <c r="BE4069" t="s">
        <v>6169</v>
      </c>
      <c r="BF4069" t="s">
        <v>6176</v>
      </c>
      <c r="BG4069">
        <v>0</v>
      </c>
      <c r="BH4069" t="s">
        <v>6171</v>
      </c>
      <c r="BI4069">
        <v>37</v>
      </c>
      <c r="BJ4069" t="s">
        <v>6172</v>
      </c>
      <c r="BK4069">
        <v>0</v>
      </c>
      <c r="BL4069">
        <v>70</v>
      </c>
      <c r="BM4069" s="3">
        <f t="shared" si="575"/>
        <v>0.65714285714285714</v>
      </c>
    </row>
    <row r="4070" spans="1:65">
      <c r="A4070" t="s">
        <v>4208</v>
      </c>
      <c r="B4070" s="2">
        <v>45905</v>
      </c>
      <c r="C4070" t="s">
        <v>3137</v>
      </c>
      <c r="D4070" t="s">
        <v>4140</v>
      </c>
      <c r="E4070">
        <v>9</v>
      </c>
      <c r="F4070" t="s">
        <v>49</v>
      </c>
      <c r="G4070" t="s">
        <v>62</v>
      </c>
      <c r="H4070" t="s">
        <v>133</v>
      </c>
      <c r="I4070" t="s">
        <v>52</v>
      </c>
      <c r="J4070" t="s">
        <v>65</v>
      </c>
      <c r="K4070" t="s">
        <v>75</v>
      </c>
      <c r="L4070" t="s">
        <v>55</v>
      </c>
      <c r="M4070" t="s">
        <v>56</v>
      </c>
      <c r="N4070" t="s">
        <v>94</v>
      </c>
      <c r="O4070" t="s">
        <v>82</v>
      </c>
      <c r="P4070">
        <v>54</v>
      </c>
      <c r="Q4070">
        <v>54</v>
      </c>
      <c r="R4070">
        <v>54</v>
      </c>
      <c r="S4070">
        <v>1</v>
      </c>
      <c r="T4070">
        <f t="shared" si="567"/>
        <v>53</v>
      </c>
      <c r="U4070">
        <v>52</v>
      </c>
      <c r="V4070">
        <f t="shared" si="568"/>
        <v>1</v>
      </c>
      <c r="W4070" s="3">
        <f t="shared" si="569"/>
        <v>1.8518518518518517E-2</v>
      </c>
      <c r="X4070">
        <v>36</v>
      </c>
      <c r="Y4070" s="4">
        <v>5.9</v>
      </c>
      <c r="Z4070" s="4">
        <v>1.5</v>
      </c>
      <c r="AA4070" s="5">
        <v>51425.51</v>
      </c>
      <c r="AB4070" s="5">
        <f t="shared" si="570"/>
        <v>2674126.52</v>
      </c>
      <c r="AC4070" s="5">
        <v>34734.6</v>
      </c>
      <c r="AD4070" s="5">
        <f t="shared" si="571"/>
        <v>1875668.4</v>
      </c>
      <c r="AE4070" s="5">
        <v>126637.62</v>
      </c>
      <c r="AF4070" s="5">
        <v>34544.339999999997</v>
      </c>
      <c r="AG4070" s="5">
        <v>10679.51</v>
      </c>
      <c r="AH4070" s="5">
        <v>2175</v>
      </c>
      <c r="AI4070" s="5">
        <v>4600</v>
      </c>
      <c r="AJ4070">
        <v>0</v>
      </c>
      <c r="AK4070" s="5">
        <v>0</v>
      </c>
      <c r="AL4070" s="5">
        <v>960.06</v>
      </c>
      <c r="AM4070" s="5">
        <v>34793.81</v>
      </c>
      <c r="AN4070">
        <v>4</v>
      </c>
      <c r="AO4070">
        <v>4</v>
      </c>
      <c r="AP4070" t="str">
        <f t="shared" si="572"/>
        <v>Yes</v>
      </c>
      <c r="AQ4070">
        <v>1</v>
      </c>
      <c r="AR4070" s="5">
        <f t="shared" si="573"/>
        <v>2090058.74</v>
      </c>
      <c r="AS4070" s="5">
        <f t="shared" si="574"/>
        <v>584067.78</v>
      </c>
      <c r="AT4070" t="s">
        <v>59</v>
      </c>
      <c r="AU4070" t="s">
        <v>6164</v>
      </c>
      <c r="AV4070" t="s">
        <v>6165</v>
      </c>
      <c r="AW4070" t="s">
        <v>6166</v>
      </c>
      <c r="AX4070" t="s">
        <v>6184</v>
      </c>
      <c r="AY4070">
        <v>57</v>
      </c>
      <c r="AZ4070">
        <v>0</v>
      </c>
      <c r="BA4070">
        <v>12</v>
      </c>
      <c r="BB4070" t="s">
        <v>6191</v>
      </c>
      <c r="BC4070">
        <v>0</v>
      </c>
      <c r="BD4070">
        <v>0</v>
      </c>
      <c r="BE4070" t="s">
        <v>6169</v>
      </c>
      <c r="BF4070" t="s">
        <v>6170</v>
      </c>
      <c r="BG4070">
        <v>1</v>
      </c>
      <c r="BH4070" t="s">
        <v>6186</v>
      </c>
      <c r="BI4070">
        <v>23</v>
      </c>
      <c r="BJ4070" t="s">
        <v>6172</v>
      </c>
      <c r="BK4070">
        <v>0</v>
      </c>
      <c r="BL4070">
        <v>65</v>
      </c>
      <c r="BM4070" s="3">
        <f t="shared" si="575"/>
        <v>0.83076923076923082</v>
      </c>
    </row>
    <row r="4071" spans="1:65">
      <c r="A4071" t="s">
        <v>4209</v>
      </c>
      <c r="B4071" s="2">
        <v>45905</v>
      </c>
      <c r="C4071" t="s">
        <v>3137</v>
      </c>
      <c r="D4071" t="s">
        <v>4140</v>
      </c>
      <c r="E4071">
        <v>9</v>
      </c>
      <c r="F4071" t="s">
        <v>78</v>
      </c>
      <c r="G4071" t="s">
        <v>62</v>
      </c>
      <c r="H4071" t="s">
        <v>153</v>
      </c>
      <c r="I4071" t="s">
        <v>64</v>
      </c>
      <c r="J4071" t="s">
        <v>81</v>
      </c>
      <c r="K4071" t="s">
        <v>75</v>
      </c>
      <c r="L4071" t="s">
        <v>67</v>
      </c>
      <c r="M4071" t="s">
        <v>68</v>
      </c>
      <c r="N4071" t="s">
        <v>76</v>
      </c>
      <c r="O4071" t="s">
        <v>120</v>
      </c>
      <c r="P4071">
        <v>32</v>
      </c>
      <c r="Q4071">
        <v>33</v>
      </c>
      <c r="R4071">
        <v>32</v>
      </c>
      <c r="S4071">
        <v>2</v>
      </c>
      <c r="T4071">
        <f t="shared" si="567"/>
        <v>30</v>
      </c>
      <c r="U4071">
        <v>30</v>
      </c>
      <c r="V4071">
        <f t="shared" si="568"/>
        <v>0</v>
      </c>
      <c r="W4071" s="3">
        <f t="shared" si="569"/>
        <v>6.25E-2</v>
      </c>
      <c r="X4071">
        <v>45</v>
      </c>
      <c r="Y4071" s="4">
        <v>3.7</v>
      </c>
      <c r="Z4071" s="4">
        <v>1.5</v>
      </c>
      <c r="AA4071" s="5">
        <v>77805.759999999995</v>
      </c>
      <c r="AB4071" s="5">
        <f t="shared" si="570"/>
        <v>2334172.7999999998</v>
      </c>
      <c r="AC4071" s="5">
        <v>49276.04</v>
      </c>
      <c r="AD4071" s="5">
        <f t="shared" si="571"/>
        <v>1576833.28</v>
      </c>
      <c r="AE4071" s="5">
        <v>96053.14</v>
      </c>
      <c r="AF4071" s="5">
        <v>30388.26</v>
      </c>
      <c r="AG4071" s="5">
        <v>10700.96</v>
      </c>
      <c r="AH4071" s="5">
        <v>2175</v>
      </c>
      <c r="AI4071" s="5">
        <v>16727.11</v>
      </c>
      <c r="AJ4071">
        <v>1</v>
      </c>
      <c r="AK4071" s="5">
        <v>21428.06</v>
      </c>
      <c r="AL4071" s="5">
        <v>0</v>
      </c>
      <c r="AM4071" s="5">
        <v>20341</v>
      </c>
      <c r="AN4071">
        <v>4</v>
      </c>
      <c r="AO4071">
        <v>4</v>
      </c>
      <c r="AP4071" t="str">
        <f t="shared" si="572"/>
        <v>Yes</v>
      </c>
      <c r="AQ4071">
        <v>1</v>
      </c>
      <c r="AR4071" s="5">
        <f t="shared" si="573"/>
        <v>1774646.81</v>
      </c>
      <c r="AS4071" s="5">
        <f t="shared" si="574"/>
        <v>559525.99</v>
      </c>
      <c r="AT4071" t="s">
        <v>1641</v>
      </c>
      <c r="AU4071" t="s">
        <v>6199</v>
      </c>
      <c r="AV4071" t="s">
        <v>6200</v>
      </c>
      <c r="AW4071" t="s">
        <v>6175</v>
      </c>
      <c r="AX4071" t="s">
        <v>6167</v>
      </c>
      <c r="AY4071">
        <v>32</v>
      </c>
      <c r="AZ4071">
        <v>0</v>
      </c>
      <c r="BA4071">
        <v>0</v>
      </c>
      <c r="BB4071" t="s">
        <v>6168</v>
      </c>
      <c r="BC4071">
        <v>0</v>
      </c>
      <c r="BD4071">
        <v>0</v>
      </c>
      <c r="BE4071" t="s">
        <v>6169</v>
      </c>
      <c r="BF4071" t="s">
        <v>6210</v>
      </c>
      <c r="BG4071">
        <v>3</v>
      </c>
      <c r="BH4071" t="s">
        <v>6197</v>
      </c>
      <c r="BI4071">
        <v>48</v>
      </c>
      <c r="BJ4071" t="s">
        <v>6193</v>
      </c>
      <c r="BK4071">
        <v>0</v>
      </c>
      <c r="BL4071">
        <v>51</v>
      </c>
      <c r="BM4071" s="3">
        <f t="shared" si="575"/>
        <v>0.62745098039215685</v>
      </c>
    </row>
    <row r="4072" spans="1:65">
      <c r="A4072" t="s">
        <v>4210</v>
      </c>
      <c r="B4072" s="2">
        <v>45905</v>
      </c>
      <c r="C4072" t="s">
        <v>3137</v>
      </c>
      <c r="D4072" t="s">
        <v>4140</v>
      </c>
      <c r="E4072">
        <v>9</v>
      </c>
      <c r="F4072" t="s">
        <v>72</v>
      </c>
      <c r="G4072" t="s">
        <v>50</v>
      </c>
      <c r="H4072" t="s">
        <v>73</v>
      </c>
      <c r="I4072" t="s">
        <v>52</v>
      </c>
      <c r="J4072" t="s">
        <v>65</v>
      </c>
      <c r="K4072" t="s">
        <v>66</v>
      </c>
      <c r="L4072" t="s">
        <v>92</v>
      </c>
      <c r="M4072" t="s">
        <v>68</v>
      </c>
      <c r="N4072" t="s">
        <v>69</v>
      </c>
      <c r="O4072" t="s">
        <v>82</v>
      </c>
      <c r="P4072">
        <v>43</v>
      </c>
      <c r="Q4072">
        <v>45</v>
      </c>
      <c r="R4072">
        <v>46</v>
      </c>
      <c r="S4072">
        <v>1</v>
      </c>
      <c r="T4072">
        <f t="shared" si="567"/>
        <v>45</v>
      </c>
      <c r="U4072">
        <v>42</v>
      </c>
      <c r="V4072">
        <f t="shared" si="568"/>
        <v>3</v>
      </c>
      <c r="W4072" s="3">
        <f t="shared" si="569"/>
        <v>2.1739130434782608E-2</v>
      </c>
      <c r="X4072">
        <v>29</v>
      </c>
      <c r="Y4072" s="4">
        <v>3.2</v>
      </c>
      <c r="Z4072" s="4">
        <v>1.8</v>
      </c>
      <c r="AA4072" s="5">
        <v>48310.15</v>
      </c>
      <c r="AB4072" s="5">
        <f t="shared" si="570"/>
        <v>2029026.3</v>
      </c>
      <c r="AC4072" s="5">
        <v>33476.620000000003</v>
      </c>
      <c r="AD4072" s="5">
        <f t="shared" si="571"/>
        <v>1539924.52</v>
      </c>
      <c r="AE4072" s="5">
        <v>107668.72</v>
      </c>
      <c r="AF4072" s="5">
        <v>28428.54</v>
      </c>
      <c r="AG4072" s="5">
        <v>9149.5400000000009</v>
      </c>
      <c r="AH4072" s="5">
        <v>2610</v>
      </c>
      <c r="AI4072" s="5">
        <v>4600</v>
      </c>
      <c r="AJ4072">
        <v>1</v>
      </c>
      <c r="AK4072" s="5">
        <v>13244.06</v>
      </c>
      <c r="AL4072" s="5">
        <v>3034.6</v>
      </c>
      <c r="AM4072" s="5">
        <v>27361.919999999998</v>
      </c>
      <c r="AN4072">
        <v>4</v>
      </c>
      <c r="AO4072">
        <v>4</v>
      </c>
      <c r="AP4072" t="str">
        <f t="shared" si="572"/>
        <v>Yes</v>
      </c>
      <c r="AQ4072">
        <v>2</v>
      </c>
      <c r="AR4072" s="5">
        <f t="shared" si="573"/>
        <v>1736021.9</v>
      </c>
      <c r="AS4072" s="5">
        <f t="shared" si="574"/>
        <v>293004.40000000002</v>
      </c>
      <c r="AT4072" t="s">
        <v>59</v>
      </c>
      <c r="AU4072" t="s">
        <v>6189</v>
      </c>
      <c r="AV4072" t="s">
        <v>6190</v>
      </c>
      <c r="AW4072" t="s">
        <v>6183</v>
      </c>
      <c r="AX4072" t="s">
        <v>6184</v>
      </c>
      <c r="AY4072">
        <v>46</v>
      </c>
      <c r="AZ4072">
        <v>0</v>
      </c>
      <c r="BA4072">
        <v>21</v>
      </c>
      <c r="BB4072" t="s">
        <v>6180</v>
      </c>
      <c r="BC4072">
        <v>0</v>
      </c>
      <c r="BD4072">
        <v>0</v>
      </c>
      <c r="BE4072" t="s">
        <v>6169</v>
      </c>
      <c r="BF4072" t="s">
        <v>6170</v>
      </c>
      <c r="BG4072">
        <v>0</v>
      </c>
      <c r="BH4072" t="s">
        <v>6171</v>
      </c>
      <c r="BI4072">
        <v>27</v>
      </c>
      <c r="BJ4072" t="s">
        <v>6172</v>
      </c>
      <c r="BK4072">
        <v>0</v>
      </c>
      <c r="BL4072">
        <v>62</v>
      </c>
      <c r="BM4072" s="3">
        <f t="shared" si="575"/>
        <v>0.74193548387096775</v>
      </c>
    </row>
    <row r="4073" spans="1:65">
      <c r="A4073" t="s">
        <v>4211</v>
      </c>
      <c r="B4073" s="2">
        <v>45905</v>
      </c>
      <c r="C4073" t="s">
        <v>3137</v>
      </c>
      <c r="D4073" t="s">
        <v>4140</v>
      </c>
      <c r="E4073">
        <v>9</v>
      </c>
      <c r="F4073" t="s">
        <v>49</v>
      </c>
      <c r="G4073" t="s">
        <v>50</v>
      </c>
      <c r="H4073" t="s">
        <v>108</v>
      </c>
      <c r="I4073" t="s">
        <v>52</v>
      </c>
      <c r="J4073" t="s">
        <v>65</v>
      </c>
      <c r="K4073" t="s">
        <v>75</v>
      </c>
      <c r="L4073" t="s">
        <v>55</v>
      </c>
      <c r="M4073" t="s">
        <v>56</v>
      </c>
      <c r="N4073" t="s">
        <v>76</v>
      </c>
      <c r="O4073" t="s">
        <v>82</v>
      </c>
      <c r="P4073">
        <v>49</v>
      </c>
      <c r="Q4073">
        <v>53</v>
      </c>
      <c r="R4073">
        <v>52</v>
      </c>
      <c r="S4073">
        <v>1</v>
      </c>
      <c r="T4073">
        <f t="shared" si="567"/>
        <v>51</v>
      </c>
      <c r="U4073">
        <v>48</v>
      </c>
      <c r="V4073">
        <f t="shared" si="568"/>
        <v>3</v>
      </c>
      <c r="W4073" s="3">
        <f t="shared" si="569"/>
        <v>1.9230769230769232E-2</v>
      </c>
      <c r="X4073">
        <v>39</v>
      </c>
      <c r="Y4073" s="4">
        <v>2.5</v>
      </c>
      <c r="Z4073" s="4">
        <v>1.9</v>
      </c>
      <c r="AA4073" s="5">
        <v>51558.91</v>
      </c>
      <c r="AB4073" s="5">
        <f t="shared" si="570"/>
        <v>2474827.6800000002</v>
      </c>
      <c r="AC4073" s="5">
        <v>34828.26</v>
      </c>
      <c r="AD4073" s="5">
        <f t="shared" si="571"/>
        <v>1811069.52</v>
      </c>
      <c r="AE4073" s="5">
        <v>122315.66</v>
      </c>
      <c r="AF4073" s="5">
        <v>35131.480000000003</v>
      </c>
      <c r="AG4073" s="5">
        <v>11230.6</v>
      </c>
      <c r="AH4073" s="5">
        <v>2755</v>
      </c>
      <c r="AI4073" s="5">
        <v>4600</v>
      </c>
      <c r="AJ4073">
        <v>0</v>
      </c>
      <c r="AK4073" s="5">
        <v>0</v>
      </c>
      <c r="AL4073" s="5">
        <v>2998.36</v>
      </c>
      <c r="AM4073" s="5">
        <v>31302.41</v>
      </c>
      <c r="AN4073">
        <v>4</v>
      </c>
      <c r="AO4073">
        <v>2</v>
      </c>
      <c r="AP4073" t="str">
        <f t="shared" si="572"/>
        <v>Yes</v>
      </c>
      <c r="AQ4073">
        <v>0</v>
      </c>
      <c r="AR4073" s="5">
        <f t="shared" si="573"/>
        <v>2021403.03</v>
      </c>
      <c r="AS4073" s="5">
        <f t="shared" si="574"/>
        <v>453424.65</v>
      </c>
      <c r="AT4073" t="s">
        <v>59</v>
      </c>
      <c r="AU4073" t="s">
        <v>6164</v>
      </c>
      <c r="AV4073" t="s">
        <v>6165</v>
      </c>
      <c r="AW4073" t="s">
        <v>6166</v>
      </c>
      <c r="AX4073" t="s">
        <v>6167</v>
      </c>
      <c r="AY4073">
        <v>49</v>
      </c>
      <c r="AZ4073">
        <v>0</v>
      </c>
      <c r="BA4073">
        <v>23</v>
      </c>
      <c r="BB4073" t="s">
        <v>6180</v>
      </c>
      <c r="BC4073">
        <v>0</v>
      </c>
      <c r="BD4073">
        <v>0</v>
      </c>
      <c r="BE4073" t="s">
        <v>6169</v>
      </c>
      <c r="BF4073" t="s">
        <v>6170</v>
      </c>
      <c r="BG4073">
        <v>1</v>
      </c>
      <c r="BH4073" t="s">
        <v>6179</v>
      </c>
      <c r="BI4073">
        <v>43</v>
      </c>
      <c r="BJ4073" t="s">
        <v>6172</v>
      </c>
      <c r="BK4073">
        <v>0</v>
      </c>
      <c r="BL4073">
        <v>64</v>
      </c>
      <c r="BM4073" s="3">
        <f t="shared" si="575"/>
        <v>0.8125</v>
      </c>
    </row>
    <row r="4074" spans="1:65">
      <c r="A4074" t="s">
        <v>4212</v>
      </c>
      <c r="B4074" s="2">
        <v>45905</v>
      </c>
      <c r="C4074" t="s">
        <v>3137</v>
      </c>
      <c r="D4074" t="s">
        <v>4140</v>
      </c>
      <c r="E4074">
        <v>9</v>
      </c>
      <c r="F4074" t="s">
        <v>78</v>
      </c>
      <c r="G4074" t="s">
        <v>62</v>
      </c>
      <c r="H4074" t="s">
        <v>91</v>
      </c>
      <c r="I4074" t="s">
        <v>64</v>
      </c>
      <c r="J4074" t="s">
        <v>81</v>
      </c>
      <c r="K4074" t="s">
        <v>75</v>
      </c>
      <c r="L4074" t="s">
        <v>87</v>
      </c>
      <c r="M4074" t="s">
        <v>56</v>
      </c>
      <c r="N4074" t="s">
        <v>69</v>
      </c>
      <c r="O4074" t="s">
        <v>58</v>
      </c>
      <c r="P4074">
        <v>35</v>
      </c>
      <c r="Q4074">
        <v>36</v>
      </c>
      <c r="R4074">
        <v>36</v>
      </c>
      <c r="S4074">
        <v>1</v>
      </c>
      <c r="T4074">
        <f t="shared" si="567"/>
        <v>35</v>
      </c>
      <c r="U4074">
        <v>34</v>
      </c>
      <c r="V4074">
        <f t="shared" si="568"/>
        <v>1</v>
      </c>
      <c r="W4074" s="3">
        <f t="shared" si="569"/>
        <v>2.7777777777777776E-2</v>
      </c>
      <c r="X4074">
        <v>11</v>
      </c>
      <c r="Y4074" s="4">
        <v>7.9</v>
      </c>
      <c r="Z4074" s="4">
        <v>1.9</v>
      </c>
      <c r="AA4074" s="5">
        <v>77127.08</v>
      </c>
      <c r="AB4074" s="5">
        <f t="shared" si="570"/>
        <v>2622320.7200000002</v>
      </c>
      <c r="AC4074" s="5">
        <v>54149.279999999999</v>
      </c>
      <c r="AD4074" s="5">
        <f t="shared" si="571"/>
        <v>1949374.08</v>
      </c>
      <c r="AE4074" s="5">
        <v>107005.49</v>
      </c>
      <c r="AF4074" s="5">
        <v>33529.46</v>
      </c>
      <c r="AG4074" s="5">
        <v>7621.66</v>
      </c>
      <c r="AH4074" s="5">
        <v>2755</v>
      </c>
      <c r="AI4074" s="5">
        <v>6800</v>
      </c>
      <c r="AJ4074">
        <v>0</v>
      </c>
      <c r="AK4074" s="5">
        <v>0</v>
      </c>
      <c r="AL4074" s="5">
        <v>1429.91</v>
      </c>
      <c r="AM4074" s="5">
        <v>22430.12</v>
      </c>
      <c r="AN4074">
        <v>4</v>
      </c>
      <c r="AO4074">
        <v>4</v>
      </c>
      <c r="AP4074" t="str">
        <f t="shared" si="572"/>
        <v>Yes</v>
      </c>
      <c r="AQ4074">
        <v>1</v>
      </c>
      <c r="AR4074" s="5">
        <f t="shared" si="573"/>
        <v>2130945.7200000002</v>
      </c>
      <c r="AS4074" s="5">
        <f t="shared" si="574"/>
        <v>491375</v>
      </c>
      <c r="AT4074" t="s">
        <v>59</v>
      </c>
      <c r="AU4074" t="s">
        <v>6164</v>
      </c>
      <c r="AV4074" t="s">
        <v>6165</v>
      </c>
      <c r="AW4074" t="s">
        <v>6166</v>
      </c>
      <c r="AX4074" t="s">
        <v>6184</v>
      </c>
      <c r="AY4074">
        <v>36</v>
      </c>
      <c r="AZ4074">
        <v>1</v>
      </c>
      <c r="BA4074">
        <v>13</v>
      </c>
      <c r="BB4074" t="s">
        <v>6180</v>
      </c>
      <c r="BC4074">
        <v>0</v>
      </c>
      <c r="BD4074">
        <v>0</v>
      </c>
      <c r="BE4074" t="s">
        <v>6169</v>
      </c>
      <c r="BF4074" t="s">
        <v>6170</v>
      </c>
      <c r="BG4074">
        <v>0</v>
      </c>
      <c r="BH4074" t="s">
        <v>6171</v>
      </c>
      <c r="BI4074">
        <v>38</v>
      </c>
      <c r="BJ4074" t="s">
        <v>6172</v>
      </c>
      <c r="BK4074">
        <v>0</v>
      </c>
      <c r="BL4074">
        <v>52</v>
      </c>
      <c r="BM4074" s="3">
        <f t="shared" si="575"/>
        <v>0.69230769230769229</v>
      </c>
    </row>
    <row r="4075" spans="1:65">
      <c r="A4075" t="s">
        <v>4213</v>
      </c>
      <c r="B4075" s="2">
        <v>45905</v>
      </c>
      <c r="C4075" t="s">
        <v>3137</v>
      </c>
      <c r="D4075" t="s">
        <v>4140</v>
      </c>
      <c r="E4075">
        <v>9</v>
      </c>
      <c r="F4075" t="s">
        <v>72</v>
      </c>
      <c r="G4075" t="s">
        <v>79</v>
      </c>
      <c r="H4075" t="s">
        <v>86</v>
      </c>
      <c r="I4075" t="s">
        <v>64</v>
      </c>
      <c r="J4075" t="s">
        <v>81</v>
      </c>
      <c r="K4075" t="s">
        <v>66</v>
      </c>
      <c r="L4075" t="s">
        <v>55</v>
      </c>
      <c r="M4075" t="s">
        <v>56</v>
      </c>
      <c r="N4075" t="s">
        <v>69</v>
      </c>
      <c r="O4075" t="s">
        <v>58</v>
      </c>
      <c r="P4075">
        <v>36</v>
      </c>
      <c r="Q4075">
        <v>37</v>
      </c>
      <c r="R4075">
        <v>39</v>
      </c>
      <c r="S4075">
        <v>1</v>
      </c>
      <c r="T4075">
        <f t="shared" si="567"/>
        <v>38</v>
      </c>
      <c r="U4075">
        <v>35</v>
      </c>
      <c r="V4075">
        <f t="shared" si="568"/>
        <v>3</v>
      </c>
      <c r="W4075" s="3">
        <f t="shared" si="569"/>
        <v>2.564102564102564E-2</v>
      </c>
      <c r="X4075">
        <v>25</v>
      </c>
      <c r="Y4075" s="4">
        <v>6.7</v>
      </c>
      <c r="Z4075" s="4">
        <v>1.7</v>
      </c>
      <c r="AA4075" s="5">
        <v>73082.16</v>
      </c>
      <c r="AB4075" s="5">
        <f t="shared" si="570"/>
        <v>2557875.6</v>
      </c>
      <c r="AC4075" s="5">
        <v>52908.37</v>
      </c>
      <c r="AD4075" s="5">
        <f t="shared" si="571"/>
        <v>2063426.43</v>
      </c>
      <c r="AE4075" s="5">
        <v>115346.42</v>
      </c>
      <c r="AF4075" s="5">
        <v>32904.6</v>
      </c>
      <c r="AG4075" s="5">
        <v>9587.67</v>
      </c>
      <c r="AH4075" s="5">
        <v>2465</v>
      </c>
      <c r="AI4075" s="5">
        <v>6800</v>
      </c>
      <c r="AJ4075">
        <v>0</v>
      </c>
      <c r="AK4075" s="5">
        <v>0</v>
      </c>
      <c r="AL4075" s="5">
        <v>4432.46</v>
      </c>
      <c r="AM4075" s="5">
        <v>24155.85</v>
      </c>
      <c r="AN4075">
        <v>4</v>
      </c>
      <c r="AO4075">
        <v>3</v>
      </c>
      <c r="AP4075" t="str">
        <f t="shared" si="572"/>
        <v>Yes</v>
      </c>
      <c r="AQ4075">
        <v>0</v>
      </c>
      <c r="AR4075" s="5">
        <f t="shared" si="573"/>
        <v>2259118.4300000002</v>
      </c>
      <c r="AS4075" s="5">
        <f t="shared" si="574"/>
        <v>298757.17</v>
      </c>
      <c r="AT4075" t="s">
        <v>59</v>
      </c>
      <c r="AU4075" t="s">
        <v>6164</v>
      </c>
      <c r="AV4075" t="s">
        <v>6165</v>
      </c>
      <c r="AW4075" t="s">
        <v>6166</v>
      </c>
      <c r="AX4075" t="s">
        <v>6184</v>
      </c>
      <c r="AY4075">
        <v>38</v>
      </c>
      <c r="AZ4075">
        <v>0</v>
      </c>
      <c r="BA4075">
        <v>20</v>
      </c>
      <c r="BB4075" t="s">
        <v>6180</v>
      </c>
      <c r="BC4075">
        <v>0</v>
      </c>
      <c r="BD4075">
        <v>0</v>
      </c>
      <c r="BE4075" t="s">
        <v>6169</v>
      </c>
      <c r="BF4075" t="s">
        <v>6170</v>
      </c>
      <c r="BG4075">
        <v>1</v>
      </c>
      <c r="BH4075" t="s">
        <v>6179</v>
      </c>
      <c r="BI4075">
        <v>55</v>
      </c>
      <c r="BJ4075" t="s">
        <v>6187</v>
      </c>
      <c r="BK4075">
        <v>0</v>
      </c>
      <c r="BL4075">
        <v>47</v>
      </c>
      <c r="BM4075" s="3">
        <f t="shared" si="575"/>
        <v>0.82978723404255317</v>
      </c>
    </row>
    <row r="4076" spans="1:65">
      <c r="A4076" t="s">
        <v>4214</v>
      </c>
      <c r="B4076" s="2">
        <v>45905</v>
      </c>
      <c r="C4076" t="s">
        <v>3137</v>
      </c>
      <c r="D4076" t="s">
        <v>4140</v>
      </c>
      <c r="E4076">
        <v>9</v>
      </c>
      <c r="F4076" t="s">
        <v>78</v>
      </c>
      <c r="G4076" t="s">
        <v>79</v>
      </c>
      <c r="H4076" t="s">
        <v>113</v>
      </c>
      <c r="I4076" t="s">
        <v>64</v>
      </c>
      <c r="J4076" t="s">
        <v>53</v>
      </c>
      <c r="K4076" t="s">
        <v>66</v>
      </c>
      <c r="L4076" t="s">
        <v>67</v>
      </c>
      <c r="M4076" t="s">
        <v>68</v>
      </c>
      <c r="N4076" t="s">
        <v>69</v>
      </c>
      <c r="O4076" t="s">
        <v>70</v>
      </c>
      <c r="P4076">
        <v>60</v>
      </c>
      <c r="Q4076">
        <v>60</v>
      </c>
      <c r="R4076">
        <v>56</v>
      </c>
      <c r="S4076">
        <v>5</v>
      </c>
      <c r="T4076">
        <f t="shared" si="567"/>
        <v>51</v>
      </c>
      <c r="U4076">
        <v>51</v>
      </c>
      <c r="V4076">
        <f t="shared" si="568"/>
        <v>0</v>
      </c>
      <c r="W4076" s="3">
        <f t="shared" si="569"/>
        <v>8.9285714285714288E-2</v>
      </c>
      <c r="X4076">
        <v>37</v>
      </c>
      <c r="Y4076" s="4">
        <v>4.0999999999999996</v>
      </c>
      <c r="Z4076" s="4">
        <v>1.7</v>
      </c>
      <c r="AA4076" s="5">
        <v>33477.43</v>
      </c>
      <c r="AB4076" s="5">
        <f t="shared" si="570"/>
        <v>1707348.93</v>
      </c>
      <c r="AC4076" s="5">
        <v>22030.27</v>
      </c>
      <c r="AD4076" s="5">
        <f t="shared" si="571"/>
        <v>1233695.1200000001</v>
      </c>
      <c r="AE4076" s="5">
        <v>91197.41</v>
      </c>
      <c r="AF4076" s="5">
        <v>27226.63</v>
      </c>
      <c r="AG4076" s="5">
        <v>11421.08</v>
      </c>
      <c r="AH4076" s="5">
        <v>2465</v>
      </c>
      <c r="AI4076" s="5">
        <v>18769.849999999999</v>
      </c>
      <c r="AJ4076">
        <v>2</v>
      </c>
      <c r="AK4076" s="5">
        <v>18074.310000000001</v>
      </c>
      <c r="AL4076" s="5">
        <v>0</v>
      </c>
      <c r="AM4076" s="5">
        <v>37300.519999999997</v>
      </c>
      <c r="AN4076">
        <v>4</v>
      </c>
      <c r="AO4076">
        <v>5</v>
      </c>
      <c r="AP4076" t="str">
        <f t="shared" si="572"/>
        <v>No</v>
      </c>
      <c r="AQ4076">
        <v>3</v>
      </c>
      <c r="AR4076" s="5">
        <f t="shared" si="573"/>
        <v>1440149.92</v>
      </c>
      <c r="AS4076" s="5">
        <f t="shared" si="574"/>
        <v>267199.01</v>
      </c>
      <c r="AT4076" t="s">
        <v>1641</v>
      </c>
      <c r="AU4076" t="s">
        <v>6199</v>
      </c>
      <c r="AV4076" t="s">
        <v>6200</v>
      </c>
      <c r="AW4076" t="s">
        <v>6175</v>
      </c>
      <c r="AX4076" t="s">
        <v>6167</v>
      </c>
      <c r="AY4076">
        <v>60</v>
      </c>
      <c r="AZ4076">
        <v>0</v>
      </c>
      <c r="BA4076">
        <v>0</v>
      </c>
      <c r="BB4076" t="s">
        <v>6168</v>
      </c>
      <c r="BC4076">
        <v>1</v>
      </c>
      <c r="BD4076">
        <v>0</v>
      </c>
      <c r="BE4076" t="s">
        <v>6178</v>
      </c>
      <c r="BF4076" t="s">
        <v>6210</v>
      </c>
      <c r="BG4076">
        <v>1</v>
      </c>
      <c r="BH4076" t="s">
        <v>6186</v>
      </c>
      <c r="BI4076">
        <v>43</v>
      </c>
      <c r="BJ4076" t="s">
        <v>6172</v>
      </c>
      <c r="BK4076">
        <v>0</v>
      </c>
      <c r="BL4076">
        <v>75</v>
      </c>
      <c r="BM4076" s="3">
        <f t="shared" si="575"/>
        <v>0.7466666666666667</v>
      </c>
    </row>
    <row r="4077" spans="1:65">
      <c r="A4077" t="s">
        <v>4215</v>
      </c>
      <c r="B4077" s="2">
        <v>45905</v>
      </c>
      <c r="C4077" t="s">
        <v>3137</v>
      </c>
      <c r="D4077" t="s">
        <v>4140</v>
      </c>
      <c r="E4077">
        <v>9</v>
      </c>
      <c r="F4077" t="s">
        <v>61</v>
      </c>
      <c r="G4077" t="s">
        <v>79</v>
      </c>
      <c r="H4077" t="s">
        <v>98</v>
      </c>
      <c r="I4077" t="s">
        <v>74</v>
      </c>
      <c r="J4077" t="s">
        <v>65</v>
      </c>
      <c r="K4077" t="s">
        <v>75</v>
      </c>
      <c r="L4077" t="s">
        <v>55</v>
      </c>
      <c r="M4077" t="s">
        <v>56</v>
      </c>
      <c r="N4077" t="s">
        <v>109</v>
      </c>
      <c r="O4077" t="s">
        <v>70</v>
      </c>
      <c r="P4077">
        <v>47</v>
      </c>
      <c r="Q4077">
        <v>50</v>
      </c>
      <c r="R4077">
        <v>49</v>
      </c>
      <c r="S4077">
        <v>1</v>
      </c>
      <c r="T4077">
        <f t="shared" si="567"/>
        <v>48</v>
      </c>
      <c r="U4077">
        <v>46</v>
      </c>
      <c r="V4077">
        <f t="shared" si="568"/>
        <v>2</v>
      </c>
      <c r="W4077" s="3">
        <f t="shared" si="569"/>
        <v>2.0408163265306121E-2</v>
      </c>
      <c r="X4077">
        <v>20</v>
      </c>
      <c r="Y4077" s="4">
        <v>3.6</v>
      </c>
      <c r="Z4077" s="4">
        <v>1.4</v>
      </c>
      <c r="AA4077" s="5">
        <v>52344.61</v>
      </c>
      <c r="AB4077" s="5">
        <f t="shared" si="570"/>
        <v>2407852.06</v>
      </c>
      <c r="AC4077" s="5">
        <v>34758.54</v>
      </c>
      <c r="AD4077" s="5">
        <f t="shared" si="571"/>
        <v>1703168.46</v>
      </c>
      <c r="AE4077" s="5">
        <v>106968.05</v>
      </c>
      <c r="AF4077" s="5">
        <v>30491.93</v>
      </c>
      <c r="AG4077" s="5">
        <v>8814.2900000000009</v>
      </c>
      <c r="AH4077" s="5">
        <v>2030</v>
      </c>
      <c r="AI4077" s="5">
        <v>4600</v>
      </c>
      <c r="AJ4077">
        <v>0</v>
      </c>
      <c r="AK4077" s="5">
        <v>0</v>
      </c>
      <c r="AL4077" s="5">
        <v>1889.88</v>
      </c>
      <c r="AM4077" s="5">
        <v>65697.259999999995</v>
      </c>
      <c r="AN4077">
        <v>8</v>
      </c>
      <c r="AO4077">
        <v>8</v>
      </c>
      <c r="AP4077" t="str">
        <f t="shared" si="572"/>
        <v>Yes</v>
      </c>
      <c r="AQ4077">
        <v>1</v>
      </c>
      <c r="AR4077" s="5">
        <f t="shared" si="573"/>
        <v>1923659.87</v>
      </c>
      <c r="AS4077" s="5">
        <f t="shared" si="574"/>
        <v>484192.19</v>
      </c>
      <c r="AT4077" t="s">
        <v>59</v>
      </c>
      <c r="AU4077" t="s">
        <v>6164</v>
      </c>
      <c r="AV4077" t="s">
        <v>6165</v>
      </c>
      <c r="AW4077" t="s">
        <v>6166</v>
      </c>
      <c r="AX4077" t="s">
        <v>6167</v>
      </c>
      <c r="AY4077">
        <v>49</v>
      </c>
      <c r="AZ4077">
        <v>0</v>
      </c>
      <c r="BA4077">
        <v>18</v>
      </c>
      <c r="BB4077" t="s">
        <v>6180</v>
      </c>
      <c r="BC4077">
        <v>0</v>
      </c>
      <c r="BD4077">
        <v>0</v>
      </c>
      <c r="BE4077" t="s">
        <v>6169</v>
      </c>
      <c r="BF4077" t="s">
        <v>6170</v>
      </c>
      <c r="BG4077">
        <v>0</v>
      </c>
      <c r="BH4077" t="s">
        <v>6171</v>
      </c>
      <c r="BI4077">
        <v>43</v>
      </c>
      <c r="BJ4077" t="s">
        <v>6172</v>
      </c>
      <c r="BK4077">
        <v>0</v>
      </c>
      <c r="BL4077">
        <v>59</v>
      </c>
      <c r="BM4077" s="3">
        <f t="shared" si="575"/>
        <v>0.83050847457627119</v>
      </c>
    </row>
    <row r="4078" spans="1:65">
      <c r="A4078" t="s">
        <v>4216</v>
      </c>
      <c r="B4078" s="2">
        <v>45905</v>
      </c>
      <c r="C4078" t="s">
        <v>3137</v>
      </c>
      <c r="D4078" t="s">
        <v>4140</v>
      </c>
      <c r="E4078">
        <v>9</v>
      </c>
      <c r="F4078" t="s">
        <v>61</v>
      </c>
      <c r="G4078" t="s">
        <v>62</v>
      </c>
      <c r="H4078" t="s">
        <v>63</v>
      </c>
      <c r="I4078" t="s">
        <v>64</v>
      </c>
      <c r="J4078" t="s">
        <v>65</v>
      </c>
      <c r="K4078" t="s">
        <v>54</v>
      </c>
      <c r="L4078" t="s">
        <v>87</v>
      </c>
      <c r="M4078" t="s">
        <v>56</v>
      </c>
      <c r="N4078" t="s">
        <v>57</v>
      </c>
      <c r="O4078" t="s">
        <v>58</v>
      </c>
      <c r="P4078">
        <v>43</v>
      </c>
      <c r="Q4078">
        <v>45</v>
      </c>
      <c r="R4078">
        <v>45</v>
      </c>
      <c r="S4078">
        <v>1</v>
      </c>
      <c r="T4078">
        <f t="shared" si="567"/>
        <v>44</v>
      </c>
      <c r="U4078">
        <v>41</v>
      </c>
      <c r="V4078">
        <f t="shared" si="568"/>
        <v>3</v>
      </c>
      <c r="W4078" s="3">
        <f t="shared" si="569"/>
        <v>2.2222222222222223E-2</v>
      </c>
      <c r="X4078">
        <v>27</v>
      </c>
      <c r="Y4078" s="4">
        <v>4.7</v>
      </c>
      <c r="Z4078" s="4">
        <v>1.7</v>
      </c>
      <c r="AA4078" s="5">
        <v>56271.13</v>
      </c>
      <c r="AB4078" s="5">
        <f t="shared" si="570"/>
        <v>2307116.33</v>
      </c>
      <c r="AC4078" s="5">
        <v>35720.550000000003</v>
      </c>
      <c r="AD4078" s="5">
        <f t="shared" si="571"/>
        <v>1607424.75</v>
      </c>
      <c r="AE4078" s="5">
        <v>97152.91</v>
      </c>
      <c r="AF4078" s="5">
        <v>27086.31</v>
      </c>
      <c r="AG4078" s="5">
        <v>8981.4599999999991</v>
      </c>
      <c r="AH4078" s="5">
        <v>2465</v>
      </c>
      <c r="AI4078" s="5">
        <v>4600</v>
      </c>
      <c r="AJ4078">
        <v>0</v>
      </c>
      <c r="AK4078" s="5">
        <v>0</v>
      </c>
      <c r="AL4078" s="5">
        <v>2889.82</v>
      </c>
      <c r="AM4078" s="5">
        <v>27432.02</v>
      </c>
      <c r="AN4078">
        <v>4</v>
      </c>
      <c r="AO4078">
        <v>4</v>
      </c>
      <c r="AP4078" t="str">
        <f t="shared" si="572"/>
        <v>Yes</v>
      </c>
      <c r="AQ4078">
        <v>1</v>
      </c>
      <c r="AR4078" s="5">
        <f t="shared" si="573"/>
        <v>1778032.27</v>
      </c>
      <c r="AS4078" s="5">
        <f t="shared" si="574"/>
        <v>529084.06000000006</v>
      </c>
      <c r="AT4078" t="s">
        <v>59</v>
      </c>
      <c r="AU4078" t="s">
        <v>6164</v>
      </c>
      <c r="AV4078" t="s">
        <v>6165</v>
      </c>
      <c r="AW4078" t="s">
        <v>6166</v>
      </c>
      <c r="AX4078" t="s">
        <v>6184</v>
      </c>
      <c r="AY4078">
        <v>44</v>
      </c>
      <c r="AZ4078">
        <v>0</v>
      </c>
      <c r="BA4078">
        <v>21</v>
      </c>
      <c r="BB4078" t="s">
        <v>6180</v>
      </c>
      <c r="BC4078">
        <v>0</v>
      </c>
      <c r="BD4078">
        <v>0</v>
      </c>
      <c r="BE4078" t="s">
        <v>6169</v>
      </c>
      <c r="BF4078" t="s">
        <v>6170</v>
      </c>
      <c r="BG4078">
        <v>0</v>
      </c>
      <c r="BH4078" t="s">
        <v>6171</v>
      </c>
      <c r="BI4078">
        <v>35</v>
      </c>
      <c r="BJ4078" t="s">
        <v>6172</v>
      </c>
      <c r="BK4078">
        <v>0</v>
      </c>
      <c r="BL4078">
        <v>59</v>
      </c>
      <c r="BM4078" s="3">
        <f t="shared" si="575"/>
        <v>0.76271186440677963</v>
      </c>
    </row>
    <row r="4079" spans="1:65">
      <c r="A4079" t="s">
        <v>4217</v>
      </c>
      <c r="B4079" s="2">
        <v>45905</v>
      </c>
      <c r="C4079" t="s">
        <v>3137</v>
      </c>
      <c r="D4079" t="s">
        <v>4140</v>
      </c>
      <c r="E4079">
        <v>9</v>
      </c>
      <c r="F4079" t="s">
        <v>61</v>
      </c>
      <c r="G4079" t="s">
        <v>62</v>
      </c>
      <c r="H4079" t="s">
        <v>96</v>
      </c>
      <c r="I4079" t="s">
        <v>64</v>
      </c>
      <c r="J4079" t="s">
        <v>81</v>
      </c>
      <c r="K4079" t="s">
        <v>66</v>
      </c>
      <c r="L4079" t="s">
        <v>55</v>
      </c>
      <c r="M4079" t="s">
        <v>56</v>
      </c>
      <c r="N4079" t="s">
        <v>94</v>
      </c>
      <c r="O4079" t="s">
        <v>58</v>
      </c>
      <c r="P4079">
        <v>40</v>
      </c>
      <c r="Q4079">
        <v>40</v>
      </c>
      <c r="R4079">
        <v>40</v>
      </c>
      <c r="S4079">
        <v>1</v>
      </c>
      <c r="T4079">
        <f t="shared" si="567"/>
        <v>39</v>
      </c>
      <c r="U4079">
        <v>38</v>
      </c>
      <c r="V4079">
        <f t="shared" si="568"/>
        <v>1</v>
      </c>
      <c r="W4079" s="3">
        <f t="shared" si="569"/>
        <v>2.5000000000000001E-2</v>
      </c>
      <c r="X4079">
        <v>27</v>
      </c>
      <c r="Y4079" s="4">
        <v>0.2</v>
      </c>
      <c r="Z4079" s="4">
        <v>1.1000000000000001</v>
      </c>
      <c r="AA4079" s="5">
        <v>74255.210000000006</v>
      </c>
      <c r="AB4079" s="5">
        <f t="shared" si="570"/>
        <v>2821697.98</v>
      </c>
      <c r="AC4079" s="5">
        <v>52747.519999999997</v>
      </c>
      <c r="AD4079" s="5">
        <f t="shared" si="571"/>
        <v>2109900.7999999998</v>
      </c>
      <c r="AE4079" s="5">
        <v>119133.92</v>
      </c>
      <c r="AF4079" s="5">
        <v>33640.730000000003</v>
      </c>
      <c r="AG4079" s="5">
        <v>9981.8700000000008</v>
      </c>
      <c r="AH4079" s="5">
        <v>1595</v>
      </c>
      <c r="AI4079" s="5">
        <v>6800</v>
      </c>
      <c r="AJ4079">
        <v>0</v>
      </c>
      <c r="AK4079" s="5">
        <v>0</v>
      </c>
      <c r="AL4079" s="5">
        <v>1549.59</v>
      </c>
      <c r="AM4079" s="5">
        <v>26494.75</v>
      </c>
      <c r="AN4079">
        <v>4</v>
      </c>
      <c r="AO4079">
        <v>4</v>
      </c>
      <c r="AP4079" t="str">
        <f t="shared" si="572"/>
        <v>Yes</v>
      </c>
      <c r="AQ4079">
        <v>0</v>
      </c>
      <c r="AR4079" s="5">
        <f t="shared" si="573"/>
        <v>2309096.66</v>
      </c>
      <c r="AS4079" s="5">
        <f t="shared" si="574"/>
        <v>512601.32</v>
      </c>
      <c r="AT4079" t="s">
        <v>59</v>
      </c>
      <c r="AU4079" t="s">
        <v>6164</v>
      </c>
      <c r="AV4079" t="s">
        <v>6165</v>
      </c>
      <c r="AW4079" t="s">
        <v>6166</v>
      </c>
      <c r="AX4079" t="s">
        <v>6184</v>
      </c>
      <c r="AY4079">
        <v>43</v>
      </c>
      <c r="AZ4079">
        <v>0</v>
      </c>
      <c r="BA4079">
        <v>18</v>
      </c>
      <c r="BB4079" t="s">
        <v>6198</v>
      </c>
      <c r="BC4079">
        <v>0</v>
      </c>
      <c r="BD4079">
        <v>0</v>
      </c>
      <c r="BE4079" t="s">
        <v>6169</v>
      </c>
      <c r="BF4079" t="s">
        <v>6170</v>
      </c>
      <c r="BG4079">
        <v>1</v>
      </c>
      <c r="BH4079" t="s">
        <v>6179</v>
      </c>
      <c r="BI4079">
        <v>39</v>
      </c>
      <c r="BJ4079" t="s">
        <v>6172</v>
      </c>
      <c r="BK4079">
        <v>0</v>
      </c>
      <c r="BL4079">
        <v>46</v>
      </c>
      <c r="BM4079" s="3">
        <f t="shared" si="575"/>
        <v>0.86956521739130432</v>
      </c>
    </row>
    <row r="4080" spans="1:65">
      <c r="A4080" t="s">
        <v>4218</v>
      </c>
      <c r="B4080" s="2">
        <v>45905</v>
      </c>
      <c r="C4080" t="s">
        <v>3137</v>
      </c>
      <c r="D4080" t="s">
        <v>4140</v>
      </c>
      <c r="E4080">
        <v>9</v>
      </c>
      <c r="F4080" t="s">
        <v>61</v>
      </c>
      <c r="G4080" t="s">
        <v>62</v>
      </c>
      <c r="H4080" t="s">
        <v>115</v>
      </c>
      <c r="I4080" t="s">
        <v>52</v>
      </c>
      <c r="J4080" t="s">
        <v>53</v>
      </c>
      <c r="K4080" t="s">
        <v>75</v>
      </c>
      <c r="L4080" t="s">
        <v>87</v>
      </c>
      <c r="M4080" t="s">
        <v>68</v>
      </c>
      <c r="N4080" t="s">
        <v>109</v>
      </c>
      <c r="O4080" t="s">
        <v>58</v>
      </c>
      <c r="P4080">
        <v>63</v>
      </c>
      <c r="Q4080">
        <v>68</v>
      </c>
      <c r="R4080">
        <v>66</v>
      </c>
      <c r="S4080">
        <v>2</v>
      </c>
      <c r="T4080">
        <f t="shared" si="567"/>
        <v>64</v>
      </c>
      <c r="U4080">
        <v>62</v>
      </c>
      <c r="V4080">
        <f t="shared" si="568"/>
        <v>2</v>
      </c>
      <c r="W4080" s="3">
        <f t="shared" si="569"/>
        <v>3.0303030303030304E-2</v>
      </c>
      <c r="X4080">
        <v>31</v>
      </c>
      <c r="Y4080" s="4">
        <v>3.1</v>
      </c>
      <c r="Z4080" s="4">
        <v>1.1000000000000001</v>
      </c>
      <c r="AA4080" s="5">
        <v>36344.26</v>
      </c>
      <c r="AB4080" s="5">
        <f t="shared" si="570"/>
        <v>2253344.12</v>
      </c>
      <c r="AC4080" s="5">
        <v>23171.91</v>
      </c>
      <c r="AD4080" s="5">
        <f t="shared" si="571"/>
        <v>1529346.06</v>
      </c>
      <c r="AE4080" s="5">
        <v>116221.12</v>
      </c>
      <c r="AF4080" s="5">
        <v>29269.82</v>
      </c>
      <c r="AG4080" s="5">
        <v>9256.18</v>
      </c>
      <c r="AH4080" s="5">
        <v>1595</v>
      </c>
      <c r="AI4080" s="5">
        <v>6400</v>
      </c>
      <c r="AJ4080">
        <v>1</v>
      </c>
      <c r="AK4080" s="5">
        <v>9107.81</v>
      </c>
      <c r="AL4080" s="5">
        <v>1291.29</v>
      </c>
      <c r="AM4080" s="5">
        <v>91212.28</v>
      </c>
      <c r="AN4080">
        <v>8</v>
      </c>
      <c r="AO4080">
        <v>9</v>
      </c>
      <c r="AP4080" t="str">
        <f t="shared" si="572"/>
        <v>No</v>
      </c>
      <c r="AQ4080">
        <v>3</v>
      </c>
      <c r="AR4080" s="5">
        <f t="shared" si="573"/>
        <v>1793699.56</v>
      </c>
      <c r="AS4080" s="5">
        <f t="shared" si="574"/>
        <v>459644.56</v>
      </c>
      <c r="AT4080" t="s">
        <v>59</v>
      </c>
      <c r="AU4080" t="s">
        <v>6181</v>
      </c>
      <c r="AV4080" t="s">
        <v>6182</v>
      </c>
      <c r="AW4080" t="s">
        <v>6183</v>
      </c>
      <c r="AX4080" t="s">
        <v>6167</v>
      </c>
      <c r="AY4080">
        <v>63</v>
      </c>
      <c r="AZ4080">
        <v>0</v>
      </c>
      <c r="BA4080">
        <v>18</v>
      </c>
      <c r="BB4080" t="s">
        <v>6180</v>
      </c>
      <c r="BC4080">
        <v>1</v>
      </c>
      <c r="BD4080">
        <v>0</v>
      </c>
      <c r="BE4080" t="s">
        <v>6178</v>
      </c>
      <c r="BF4080" t="s">
        <v>6170</v>
      </c>
      <c r="BG4080">
        <v>1</v>
      </c>
      <c r="BH4080" t="s">
        <v>6186</v>
      </c>
      <c r="BI4080">
        <v>34</v>
      </c>
      <c r="BJ4080" t="s">
        <v>6172</v>
      </c>
      <c r="BK4080">
        <v>0</v>
      </c>
      <c r="BL4080">
        <v>77</v>
      </c>
      <c r="BM4080" s="3">
        <f t="shared" si="575"/>
        <v>0.8571428571428571</v>
      </c>
    </row>
    <row r="4081" spans="1:65">
      <c r="A4081" t="s">
        <v>4219</v>
      </c>
      <c r="B4081" s="2">
        <v>45905</v>
      </c>
      <c r="C4081" t="s">
        <v>3137</v>
      </c>
      <c r="D4081" t="s">
        <v>4140</v>
      </c>
      <c r="E4081">
        <v>9</v>
      </c>
      <c r="F4081" t="s">
        <v>61</v>
      </c>
      <c r="G4081" t="s">
        <v>50</v>
      </c>
      <c r="H4081" t="s">
        <v>127</v>
      </c>
      <c r="I4081" t="s">
        <v>52</v>
      </c>
      <c r="J4081" t="s">
        <v>81</v>
      </c>
      <c r="K4081" t="s">
        <v>75</v>
      </c>
      <c r="L4081" t="s">
        <v>55</v>
      </c>
      <c r="M4081" t="s">
        <v>56</v>
      </c>
      <c r="N4081" t="s">
        <v>94</v>
      </c>
      <c r="O4081" t="s">
        <v>120</v>
      </c>
      <c r="P4081">
        <v>34</v>
      </c>
      <c r="Q4081">
        <v>34</v>
      </c>
      <c r="R4081">
        <v>34</v>
      </c>
      <c r="S4081">
        <v>1</v>
      </c>
      <c r="T4081">
        <f t="shared" si="567"/>
        <v>33</v>
      </c>
      <c r="U4081">
        <v>33</v>
      </c>
      <c r="V4081">
        <f t="shared" si="568"/>
        <v>0</v>
      </c>
      <c r="W4081" s="3">
        <f t="shared" si="569"/>
        <v>2.9411764705882353E-2</v>
      </c>
      <c r="X4081">
        <v>31</v>
      </c>
      <c r="Y4081" s="4">
        <v>4.5999999999999996</v>
      </c>
      <c r="Z4081" s="4">
        <v>1.1000000000000001</v>
      </c>
      <c r="AA4081" s="5">
        <v>78060.17</v>
      </c>
      <c r="AB4081" s="5">
        <f t="shared" si="570"/>
        <v>2575985.61</v>
      </c>
      <c r="AC4081" s="5">
        <v>53420.65</v>
      </c>
      <c r="AD4081" s="5">
        <f t="shared" si="571"/>
        <v>1816302.1</v>
      </c>
      <c r="AE4081" s="5">
        <v>108385.12</v>
      </c>
      <c r="AF4081" s="5">
        <v>30201.29</v>
      </c>
      <c r="AG4081" s="5">
        <v>10330.370000000001</v>
      </c>
      <c r="AH4081" s="5">
        <v>1595</v>
      </c>
      <c r="AI4081" s="5">
        <v>6800</v>
      </c>
      <c r="AJ4081">
        <v>0</v>
      </c>
      <c r="AK4081" s="5">
        <v>0</v>
      </c>
      <c r="AL4081" s="5">
        <v>0</v>
      </c>
      <c r="AM4081" s="5">
        <v>22752.52</v>
      </c>
      <c r="AN4081">
        <v>4</v>
      </c>
      <c r="AO4081">
        <v>4</v>
      </c>
      <c r="AP4081" t="str">
        <f t="shared" si="572"/>
        <v>Yes</v>
      </c>
      <c r="AQ4081">
        <v>1</v>
      </c>
      <c r="AR4081" s="5">
        <f t="shared" si="573"/>
        <v>1996366.4</v>
      </c>
      <c r="AS4081" s="5">
        <f t="shared" si="574"/>
        <v>579619.21</v>
      </c>
      <c r="AT4081" t="s">
        <v>59</v>
      </c>
      <c r="AU4081" t="s">
        <v>6164</v>
      </c>
      <c r="AV4081" t="s">
        <v>6165</v>
      </c>
      <c r="AW4081" t="s">
        <v>6166</v>
      </c>
      <c r="AX4081" t="s">
        <v>6184</v>
      </c>
      <c r="AY4081">
        <v>41</v>
      </c>
      <c r="AZ4081">
        <v>4</v>
      </c>
      <c r="BA4081">
        <v>0</v>
      </c>
      <c r="BB4081" t="s">
        <v>6168</v>
      </c>
      <c r="BC4081">
        <v>0</v>
      </c>
      <c r="BD4081">
        <v>0</v>
      </c>
      <c r="BE4081" t="s">
        <v>6169</v>
      </c>
      <c r="BF4081" t="s">
        <v>6170</v>
      </c>
      <c r="BG4081">
        <v>1</v>
      </c>
      <c r="BH4081" t="s">
        <v>6179</v>
      </c>
      <c r="BI4081">
        <v>29</v>
      </c>
      <c r="BJ4081" t="s">
        <v>6172</v>
      </c>
      <c r="BK4081">
        <v>0</v>
      </c>
      <c r="BL4081">
        <v>52</v>
      </c>
      <c r="BM4081" s="3">
        <f t="shared" si="575"/>
        <v>0.65384615384615385</v>
      </c>
    </row>
    <row r="4082" spans="1:65">
      <c r="A4082" t="s">
        <v>4220</v>
      </c>
      <c r="B4082" s="2">
        <v>45906</v>
      </c>
      <c r="C4082" t="s">
        <v>3137</v>
      </c>
      <c r="D4082" t="s">
        <v>4140</v>
      </c>
      <c r="E4082">
        <v>9</v>
      </c>
      <c r="F4082" t="s">
        <v>78</v>
      </c>
      <c r="G4082" t="s">
        <v>79</v>
      </c>
      <c r="H4082" t="s">
        <v>80</v>
      </c>
      <c r="I4082" t="s">
        <v>64</v>
      </c>
      <c r="J4082" t="s">
        <v>81</v>
      </c>
      <c r="K4082" t="s">
        <v>66</v>
      </c>
      <c r="L4082" t="s">
        <v>67</v>
      </c>
      <c r="M4082" t="s">
        <v>68</v>
      </c>
      <c r="N4082" t="s">
        <v>109</v>
      </c>
      <c r="O4082" t="s">
        <v>70</v>
      </c>
      <c r="P4082">
        <v>36</v>
      </c>
      <c r="Q4082">
        <v>37</v>
      </c>
      <c r="R4082">
        <v>36</v>
      </c>
      <c r="S4082">
        <v>3</v>
      </c>
      <c r="T4082">
        <f t="shared" si="567"/>
        <v>33</v>
      </c>
      <c r="U4082">
        <v>33</v>
      </c>
      <c r="V4082">
        <f t="shared" si="568"/>
        <v>0</v>
      </c>
      <c r="W4082" s="3">
        <f t="shared" si="569"/>
        <v>8.3333333333333329E-2</v>
      </c>
      <c r="X4082">
        <v>26</v>
      </c>
      <c r="Y4082" s="4">
        <v>0</v>
      </c>
      <c r="Z4082" s="4">
        <v>1</v>
      </c>
      <c r="AA4082" s="5">
        <v>73623.759999999995</v>
      </c>
      <c r="AB4082" s="5">
        <f t="shared" si="570"/>
        <v>2429584.08</v>
      </c>
      <c r="AC4082" s="5">
        <v>49245.42</v>
      </c>
      <c r="AD4082" s="5">
        <f t="shared" si="571"/>
        <v>1772835.12</v>
      </c>
      <c r="AE4082" s="5">
        <v>106420.58</v>
      </c>
      <c r="AF4082" s="5">
        <v>34445.33</v>
      </c>
      <c r="AG4082" s="5">
        <v>9131.3700000000008</v>
      </c>
      <c r="AH4082" s="5">
        <v>1450</v>
      </c>
      <c r="AI4082" s="5">
        <v>24812.880000000001</v>
      </c>
      <c r="AJ4082">
        <v>1</v>
      </c>
      <c r="AK4082" s="5">
        <v>22906.35</v>
      </c>
      <c r="AL4082" s="5">
        <v>0</v>
      </c>
      <c r="AM4082" s="5">
        <v>50543.57</v>
      </c>
      <c r="AN4082">
        <v>8</v>
      </c>
      <c r="AO4082">
        <v>8</v>
      </c>
      <c r="AP4082" t="str">
        <f t="shared" si="572"/>
        <v>Yes</v>
      </c>
      <c r="AQ4082">
        <v>1</v>
      </c>
      <c r="AR4082" s="5">
        <f t="shared" si="573"/>
        <v>2022545.2</v>
      </c>
      <c r="AS4082" s="5">
        <f t="shared" si="574"/>
        <v>407038.88</v>
      </c>
      <c r="AT4082" t="s">
        <v>1641</v>
      </c>
      <c r="AU4082" t="s">
        <v>6189</v>
      </c>
      <c r="AV4082" t="s">
        <v>6201</v>
      </c>
      <c r="AW4082" t="s">
        <v>6175</v>
      </c>
      <c r="AX4082" t="s">
        <v>6167</v>
      </c>
      <c r="AY4082">
        <v>39</v>
      </c>
      <c r="AZ4082">
        <v>0</v>
      </c>
      <c r="BA4082">
        <v>0</v>
      </c>
      <c r="BB4082" t="s">
        <v>6168</v>
      </c>
      <c r="BC4082">
        <v>0</v>
      </c>
      <c r="BD4082">
        <v>0</v>
      </c>
      <c r="BE4082" t="s">
        <v>6169</v>
      </c>
      <c r="BF4082" t="s">
        <v>6210</v>
      </c>
      <c r="BG4082">
        <v>1</v>
      </c>
      <c r="BH4082" t="s">
        <v>6186</v>
      </c>
      <c r="BI4082">
        <v>40</v>
      </c>
      <c r="BJ4082" t="s">
        <v>6172</v>
      </c>
      <c r="BK4082">
        <v>0</v>
      </c>
      <c r="BL4082">
        <v>46</v>
      </c>
      <c r="BM4082" s="3">
        <f t="shared" si="575"/>
        <v>0.78260869565217395</v>
      </c>
    </row>
    <row r="4083" spans="1:65">
      <c r="A4083" t="s">
        <v>4221</v>
      </c>
      <c r="B4083" s="2">
        <v>45906</v>
      </c>
      <c r="C4083" t="s">
        <v>3137</v>
      </c>
      <c r="D4083" t="s">
        <v>4140</v>
      </c>
      <c r="E4083">
        <v>9</v>
      </c>
      <c r="F4083" t="s">
        <v>78</v>
      </c>
      <c r="G4083" t="s">
        <v>50</v>
      </c>
      <c r="H4083" t="s">
        <v>181</v>
      </c>
      <c r="I4083" t="s">
        <v>52</v>
      </c>
      <c r="J4083" t="s">
        <v>53</v>
      </c>
      <c r="K4083" t="s">
        <v>75</v>
      </c>
      <c r="L4083" t="s">
        <v>87</v>
      </c>
      <c r="M4083" t="s">
        <v>56</v>
      </c>
      <c r="N4083" t="s">
        <v>76</v>
      </c>
      <c r="O4083" t="s">
        <v>58</v>
      </c>
      <c r="P4083">
        <v>65</v>
      </c>
      <c r="Q4083">
        <v>65</v>
      </c>
      <c r="R4083">
        <v>64</v>
      </c>
      <c r="S4083">
        <v>1</v>
      </c>
      <c r="T4083">
        <f t="shared" si="567"/>
        <v>63</v>
      </c>
      <c r="U4083">
        <v>63</v>
      </c>
      <c r="V4083">
        <f t="shared" si="568"/>
        <v>0</v>
      </c>
      <c r="W4083" s="3">
        <f t="shared" si="569"/>
        <v>1.5625E-2</v>
      </c>
      <c r="X4083">
        <v>25</v>
      </c>
      <c r="Y4083" s="4">
        <v>6.9</v>
      </c>
      <c r="Z4083" s="4">
        <v>1.3</v>
      </c>
      <c r="AA4083" s="5">
        <v>35786.089999999997</v>
      </c>
      <c r="AB4083" s="5">
        <f t="shared" si="570"/>
        <v>2254523.67</v>
      </c>
      <c r="AC4083" s="5">
        <v>24053.9</v>
      </c>
      <c r="AD4083" s="5">
        <f t="shared" si="571"/>
        <v>1539449.6</v>
      </c>
      <c r="AE4083" s="5">
        <v>114314.48</v>
      </c>
      <c r="AF4083" s="5">
        <v>30266.58</v>
      </c>
      <c r="AG4083" s="5">
        <v>8673.6299999999992</v>
      </c>
      <c r="AH4083" s="5">
        <v>1885</v>
      </c>
      <c r="AI4083" s="5">
        <v>3200</v>
      </c>
      <c r="AJ4083">
        <v>0</v>
      </c>
      <c r="AK4083" s="5">
        <v>0</v>
      </c>
      <c r="AL4083" s="5">
        <v>0</v>
      </c>
      <c r="AM4083" s="5">
        <v>39865.32</v>
      </c>
      <c r="AN4083">
        <v>4</v>
      </c>
      <c r="AO4083">
        <v>3</v>
      </c>
      <c r="AP4083" t="str">
        <f t="shared" si="572"/>
        <v>Yes</v>
      </c>
      <c r="AQ4083">
        <v>1</v>
      </c>
      <c r="AR4083" s="5">
        <f t="shared" si="573"/>
        <v>1737654.61</v>
      </c>
      <c r="AS4083" s="5">
        <f t="shared" si="574"/>
        <v>516869.06</v>
      </c>
      <c r="AT4083" t="s">
        <v>59</v>
      </c>
      <c r="AU4083" t="s">
        <v>6164</v>
      </c>
      <c r="AV4083" t="s">
        <v>6165</v>
      </c>
      <c r="AW4083" t="s">
        <v>6166</v>
      </c>
      <c r="AX4083" t="s">
        <v>6167</v>
      </c>
      <c r="AY4083">
        <v>68</v>
      </c>
      <c r="AZ4083">
        <v>0</v>
      </c>
      <c r="BA4083">
        <v>0</v>
      </c>
      <c r="BB4083" t="s">
        <v>6168</v>
      </c>
      <c r="BC4083">
        <v>0</v>
      </c>
      <c r="BD4083">
        <v>0</v>
      </c>
      <c r="BE4083" t="s">
        <v>6169</v>
      </c>
      <c r="BF4083" t="s">
        <v>6170</v>
      </c>
      <c r="BG4083">
        <v>0</v>
      </c>
      <c r="BH4083" t="s">
        <v>6171</v>
      </c>
      <c r="BI4083">
        <v>49</v>
      </c>
      <c r="BJ4083" t="s">
        <v>6172</v>
      </c>
      <c r="BK4083">
        <v>0</v>
      </c>
      <c r="BL4083">
        <v>73</v>
      </c>
      <c r="BM4083" s="3">
        <f t="shared" si="575"/>
        <v>0.87671232876712324</v>
      </c>
    </row>
    <row r="4084" spans="1:65">
      <c r="A4084" t="s">
        <v>4222</v>
      </c>
      <c r="B4084" s="2">
        <v>45906</v>
      </c>
      <c r="C4084" t="s">
        <v>3137</v>
      </c>
      <c r="D4084" t="s">
        <v>4140</v>
      </c>
      <c r="E4084">
        <v>9</v>
      </c>
      <c r="F4084" t="s">
        <v>49</v>
      </c>
      <c r="G4084" t="s">
        <v>50</v>
      </c>
      <c r="H4084" t="s">
        <v>245</v>
      </c>
      <c r="I4084" t="s">
        <v>74</v>
      </c>
      <c r="J4084" t="s">
        <v>53</v>
      </c>
      <c r="K4084" t="s">
        <v>75</v>
      </c>
      <c r="L4084" t="s">
        <v>55</v>
      </c>
      <c r="M4084" t="s">
        <v>56</v>
      </c>
      <c r="N4084" t="s">
        <v>76</v>
      </c>
      <c r="O4084" t="s">
        <v>70</v>
      </c>
      <c r="P4084">
        <v>58</v>
      </c>
      <c r="Q4084">
        <v>61</v>
      </c>
      <c r="R4084">
        <v>59</v>
      </c>
      <c r="S4084">
        <v>1</v>
      </c>
      <c r="T4084">
        <f t="shared" si="567"/>
        <v>58</v>
      </c>
      <c r="U4084">
        <v>55</v>
      </c>
      <c r="V4084">
        <f t="shared" si="568"/>
        <v>3</v>
      </c>
      <c r="W4084" s="3">
        <f t="shared" si="569"/>
        <v>1.6949152542372881E-2</v>
      </c>
      <c r="X4084">
        <v>30</v>
      </c>
      <c r="Y4084" s="4">
        <v>0</v>
      </c>
      <c r="Z4084" s="4">
        <v>1.1000000000000001</v>
      </c>
      <c r="AA4084" s="5">
        <v>36203.11</v>
      </c>
      <c r="AB4084" s="5">
        <f t="shared" si="570"/>
        <v>1991171.05</v>
      </c>
      <c r="AC4084" s="5">
        <v>23408.39</v>
      </c>
      <c r="AD4084" s="5">
        <f t="shared" si="571"/>
        <v>1381095.01</v>
      </c>
      <c r="AE4084" s="5">
        <v>99601.44</v>
      </c>
      <c r="AF4084" s="5">
        <v>27809.58</v>
      </c>
      <c r="AG4084" s="5">
        <v>9391.48</v>
      </c>
      <c r="AH4084" s="5">
        <v>1595</v>
      </c>
      <c r="AI4084" s="5">
        <v>3200</v>
      </c>
      <c r="AJ4084">
        <v>0</v>
      </c>
      <c r="AK4084" s="5">
        <v>0</v>
      </c>
      <c r="AL4084" s="5">
        <v>1957.81</v>
      </c>
      <c r="AM4084" s="5">
        <v>40410.410000000003</v>
      </c>
      <c r="AN4084">
        <v>4</v>
      </c>
      <c r="AO4084">
        <v>5</v>
      </c>
      <c r="AP4084" t="str">
        <f t="shared" si="572"/>
        <v>No</v>
      </c>
      <c r="AQ4084">
        <v>2</v>
      </c>
      <c r="AR4084" s="5">
        <f t="shared" si="573"/>
        <v>1565060.73</v>
      </c>
      <c r="AS4084" s="5">
        <f t="shared" si="574"/>
        <v>426110.32</v>
      </c>
      <c r="AT4084" t="s">
        <v>59</v>
      </c>
      <c r="AU4084" t="s">
        <v>6164</v>
      </c>
      <c r="AV4084" t="s">
        <v>6165</v>
      </c>
      <c r="AW4084" t="s">
        <v>6166</v>
      </c>
      <c r="AX4084" t="s">
        <v>6167</v>
      </c>
      <c r="AY4084">
        <v>59</v>
      </c>
      <c r="AZ4084">
        <v>0</v>
      </c>
      <c r="BA4084">
        <v>20</v>
      </c>
      <c r="BB4084" t="s">
        <v>6191</v>
      </c>
      <c r="BC4084">
        <v>0</v>
      </c>
      <c r="BD4084">
        <v>1</v>
      </c>
      <c r="BE4084" t="s">
        <v>6188</v>
      </c>
      <c r="BF4084" t="s">
        <v>6170</v>
      </c>
      <c r="BG4084">
        <v>1</v>
      </c>
      <c r="BH4084" t="s">
        <v>6186</v>
      </c>
      <c r="BI4084">
        <v>22</v>
      </c>
      <c r="BJ4084" t="s">
        <v>6172</v>
      </c>
      <c r="BK4084">
        <v>0</v>
      </c>
      <c r="BL4084">
        <v>71</v>
      </c>
      <c r="BM4084" s="3">
        <f t="shared" si="575"/>
        <v>0.83098591549295775</v>
      </c>
    </row>
    <row r="4085" spans="1:65">
      <c r="A4085" t="s">
        <v>4223</v>
      </c>
      <c r="B4085" s="2">
        <v>45906</v>
      </c>
      <c r="C4085" t="s">
        <v>3137</v>
      </c>
      <c r="D4085" t="s">
        <v>4140</v>
      </c>
      <c r="E4085">
        <v>9</v>
      </c>
      <c r="F4085" t="s">
        <v>49</v>
      </c>
      <c r="G4085" t="s">
        <v>79</v>
      </c>
      <c r="H4085" t="s">
        <v>111</v>
      </c>
      <c r="I4085" t="s">
        <v>52</v>
      </c>
      <c r="J4085" t="s">
        <v>81</v>
      </c>
      <c r="K4085" t="s">
        <v>75</v>
      </c>
      <c r="L4085" t="s">
        <v>67</v>
      </c>
      <c r="M4085" t="s">
        <v>68</v>
      </c>
      <c r="N4085" t="s">
        <v>76</v>
      </c>
      <c r="O4085" t="s">
        <v>58</v>
      </c>
      <c r="P4085">
        <v>34</v>
      </c>
      <c r="Q4085">
        <v>36</v>
      </c>
      <c r="R4085">
        <v>36</v>
      </c>
      <c r="S4085">
        <v>3</v>
      </c>
      <c r="T4085">
        <f t="shared" si="567"/>
        <v>33</v>
      </c>
      <c r="U4085">
        <v>33</v>
      </c>
      <c r="V4085">
        <f t="shared" si="568"/>
        <v>0</v>
      </c>
      <c r="W4085" s="3">
        <f t="shared" si="569"/>
        <v>8.3333333333333329E-2</v>
      </c>
      <c r="X4085">
        <v>43</v>
      </c>
      <c r="Y4085" s="4">
        <v>2.1</v>
      </c>
      <c r="Z4085" s="4">
        <v>1.5</v>
      </c>
      <c r="AA4085" s="5">
        <v>77275.460000000006</v>
      </c>
      <c r="AB4085" s="5">
        <f t="shared" si="570"/>
        <v>2550090.1800000002</v>
      </c>
      <c r="AC4085" s="5">
        <v>49156.44</v>
      </c>
      <c r="AD4085" s="5">
        <f t="shared" si="571"/>
        <v>1769631.84</v>
      </c>
      <c r="AE4085" s="5">
        <v>115584.3</v>
      </c>
      <c r="AF4085" s="5">
        <v>33001.47</v>
      </c>
      <c r="AG4085" s="5">
        <v>11868.87</v>
      </c>
      <c r="AH4085" s="5">
        <v>2175</v>
      </c>
      <c r="AI4085" s="5">
        <v>26095.31</v>
      </c>
      <c r="AJ4085">
        <v>1</v>
      </c>
      <c r="AK4085" s="5">
        <v>22963.96</v>
      </c>
      <c r="AL4085" s="5">
        <v>0</v>
      </c>
      <c r="AM4085" s="5">
        <v>20691.5</v>
      </c>
      <c r="AN4085">
        <v>4</v>
      </c>
      <c r="AO4085">
        <v>2</v>
      </c>
      <c r="AP4085" t="str">
        <f t="shared" si="572"/>
        <v>Yes</v>
      </c>
      <c r="AQ4085">
        <v>2</v>
      </c>
      <c r="AR4085" s="5">
        <f t="shared" si="573"/>
        <v>2002012.25</v>
      </c>
      <c r="AS4085" s="5">
        <f t="shared" si="574"/>
        <v>548077.93000000005</v>
      </c>
      <c r="AT4085" t="s">
        <v>1641</v>
      </c>
      <c r="AU4085" t="s">
        <v>6189</v>
      </c>
      <c r="AV4085" t="s">
        <v>6201</v>
      </c>
      <c r="AW4085" t="s">
        <v>6175</v>
      </c>
      <c r="AX4085" t="s">
        <v>6184</v>
      </c>
      <c r="AY4085">
        <v>35</v>
      </c>
      <c r="AZ4085">
        <v>0</v>
      </c>
      <c r="BA4085">
        <v>0</v>
      </c>
      <c r="BB4085" t="s">
        <v>6168</v>
      </c>
      <c r="BC4085">
        <v>0</v>
      </c>
      <c r="BD4085">
        <v>0</v>
      </c>
      <c r="BE4085" t="s">
        <v>6169</v>
      </c>
      <c r="BF4085" t="s">
        <v>6212</v>
      </c>
      <c r="BG4085">
        <v>0</v>
      </c>
      <c r="BH4085" t="s">
        <v>6171</v>
      </c>
      <c r="BI4085">
        <v>50</v>
      </c>
      <c r="BJ4085" t="s">
        <v>6172</v>
      </c>
      <c r="BK4085">
        <v>0</v>
      </c>
      <c r="BL4085">
        <v>48</v>
      </c>
      <c r="BM4085" s="3">
        <f t="shared" si="575"/>
        <v>0.75</v>
      </c>
    </row>
    <row r="4086" spans="1:65">
      <c r="A4086" t="s">
        <v>4224</v>
      </c>
      <c r="B4086" s="2">
        <v>45906</v>
      </c>
      <c r="C4086" t="s">
        <v>3137</v>
      </c>
      <c r="D4086" t="s">
        <v>4140</v>
      </c>
      <c r="E4086">
        <v>9</v>
      </c>
      <c r="F4086" t="s">
        <v>61</v>
      </c>
      <c r="G4086" t="s">
        <v>79</v>
      </c>
      <c r="H4086" t="s">
        <v>98</v>
      </c>
      <c r="I4086" t="s">
        <v>52</v>
      </c>
      <c r="J4086" t="s">
        <v>81</v>
      </c>
      <c r="K4086" t="s">
        <v>54</v>
      </c>
      <c r="L4086" t="s">
        <v>55</v>
      </c>
      <c r="M4086" t="s">
        <v>68</v>
      </c>
      <c r="N4086" t="s">
        <v>94</v>
      </c>
      <c r="O4086" t="s">
        <v>70</v>
      </c>
      <c r="P4086">
        <v>42</v>
      </c>
      <c r="Q4086">
        <v>44</v>
      </c>
      <c r="R4086">
        <v>43</v>
      </c>
      <c r="S4086">
        <v>2</v>
      </c>
      <c r="T4086">
        <f t="shared" si="567"/>
        <v>41</v>
      </c>
      <c r="U4086">
        <v>41</v>
      </c>
      <c r="V4086">
        <f t="shared" si="568"/>
        <v>0</v>
      </c>
      <c r="W4086" s="3">
        <f t="shared" si="569"/>
        <v>4.6511627906976744E-2</v>
      </c>
      <c r="X4086">
        <v>41</v>
      </c>
      <c r="Y4086" s="4">
        <v>4.2</v>
      </c>
      <c r="Z4086" s="4">
        <v>1.5</v>
      </c>
      <c r="AA4086" s="5">
        <v>83710.13</v>
      </c>
      <c r="AB4086" s="5">
        <f t="shared" si="570"/>
        <v>3432115.33</v>
      </c>
      <c r="AC4086" s="5">
        <v>50348.78</v>
      </c>
      <c r="AD4086" s="5">
        <f t="shared" si="571"/>
        <v>2164997.54</v>
      </c>
      <c r="AE4086" s="5">
        <v>139692.66</v>
      </c>
      <c r="AF4086" s="5">
        <v>36849.32</v>
      </c>
      <c r="AG4086" s="5">
        <v>11156.26</v>
      </c>
      <c r="AH4086" s="5">
        <v>2175</v>
      </c>
      <c r="AI4086" s="5">
        <v>13600</v>
      </c>
      <c r="AJ4086">
        <v>0</v>
      </c>
      <c r="AK4086" s="5">
        <v>0</v>
      </c>
      <c r="AL4086" s="5">
        <v>0</v>
      </c>
      <c r="AM4086" s="5">
        <v>26698.959999999999</v>
      </c>
      <c r="AN4086">
        <v>4</v>
      </c>
      <c r="AO4086">
        <v>4</v>
      </c>
      <c r="AP4086" t="str">
        <f t="shared" si="572"/>
        <v>Yes</v>
      </c>
      <c r="AQ4086">
        <v>0</v>
      </c>
      <c r="AR4086" s="5">
        <f t="shared" si="573"/>
        <v>2395169.7400000002</v>
      </c>
      <c r="AS4086" s="5">
        <f t="shared" si="574"/>
        <v>1036945.59</v>
      </c>
      <c r="AT4086" t="s">
        <v>116</v>
      </c>
      <c r="AU4086" t="s">
        <v>6164</v>
      </c>
      <c r="AV4086" t="s">
        <v>6165</v>
      </c>
      <c r="AW4086" t="s">
        <v>6166</v>
      </c>
      <c r="AX4086" t="s">
        <v>6167</v>
      </c>
      <c r="AY4086">
        <v>43</v>
      </c>
      <c r="AZ4086">
        <v>0</v>
      </c>
      <c r="BA4086">
        <v>0</v>
      </c>
      <c r="BB4086" t="s">
        <v>6168</v>
      </c>
      <c r="BC4086">
        <v>0</v>
      </c>
      <c r="BD4086">
        <v>0</v>
      </c>
      <c r="BE4086" t="s">
        <v>6169</v>
      </c>
      <c r="BF4086" t="s">
        <v>6176</v>
      </c>
      <c r="BG4086">
        <v>0</v>
      </c>
      <c r="BH4086" t="s">
        <v>6171</v>
      </c>
      <c r="BI4086">
        <v>38</v>
      </c>
      <c r="BJ4086" t="s">
        <v>6172</v>
      </c>
      <c r="BK4086">
        <v>0</v>
      </c>
      <c r="BL4086">
        <v>50</v>
      </c>
      <c r="BM4086" s="3">
        <f t="shared" si="575"/>
        <v>0.86</v>
      </c>
    </row>
    <row r="4087" spans="1:65">
      <c r="A4087" t="s">
        <v>4225</v>
      </c>
      <c r="B4087" s="2">
        <v>45906</v>
      </c>
      <c r="C4087" t="s">
        <v>3137</v>
      </c>
      <c r="D4087" t="s">
        <v>4140</v>
      </c>
      <c r="E4087">
        <v>9</v>
      </c>
      <c r="F4087" t="s">
        <v>49</v>
      </c>
      <c r="G4087" t="s">
        <v>50</v>
      </c>
      <c r="H4087" t="s">
        <v>108</v>
      </c>
      <c r="I4087" t="s">
        <v>64</v>
      </c>
      <c r="J4087" t="s">
        <v>65</v>
      </c>
      <c r="K4087" t="s">
        <v>75</v>
      </c>
      <c r="L4087" t="s">
        <v>55</v>
      </c>
      <c r="M4087" t="s">
        <v>56</v>
      </c>
      <c r="N4087" t="s">
        <v>76</v>
      </c>
      <c r="O4087" t="s">
        <v>120</v>
      </c>
      <c r="P4087">
        <v>38</v>
      </c>
      <c r="Q4087">
        <v>39</v>
      </c>
      <c r="R4087">
        <v>38</v>
      </c>
      <c r="S4087">
        <v>1</v>
      </c>
      <c r="T4087">
        <f t="shared" si="567"/>
        <v>37</v>
      </c>
      <c r="U4087">
        <v>37</v>
      </c>
      <c r="V4087">
        <f t="shared" si="568"/>
        <v>0</v>
      </c>
      <c r="W4087" s="3">
        <f t="shared" si="569"/>
        <v>2.6315789473684209E-2</v>
      </c>
      <c r="X4087">
        <v>27</v>
      </c>
      <c r="Y4087" s="4">
        <v>7.2</v>
      </c>
      <c r="Z4087" s="4">
        <v>1.1000000000000001</v>
      </c>
      <c r="AA4087" s="5">
        <v>51648.87</v>
      </c>
      <c r="AB4087" s="5">
        <f t="shared" si="570"/>
        <v>1911008.19</v>
      </c>
      <c r="AC4087" s="5">
        <v>34825.31</v>
      </c>
      <c r="AD4087" s="5">
        <f t="shared" si="571"/>
        <v>1323361.78</v>
      </c>
      <c r="AE4087" s="5">
        <v>82857.789999999994</v>
      </c>
      <c r="AF4087" s="5">
        <v>25650.19</v>
      </c>
      <c r="AG4087" s="5">
        <v>8824.82</v>
      </c>
      <c r="AH4087" s="5">
        <v>1595</v>
      </c>
      <c r="AI4087" s="5">
        <v>4600</v>
      </c>
      <c r="AJ4087">
        <v>0</v>
      </c>
      <c r="AK4087" s="5">
        <v>0</v>
      </c>
      <c r="AL4087" s="5">
        <v>0</v>
      </c>
      <c r="AM4087" s="5">
        <v>24050.45</v>
      </c>
      <c r="AN4087">
        <v>4</v>
      </c>
      <c r="AO4087">
        <v>4</v>
      </c>
      <c r="AP4087" t="str">
        <f t="shared" si="572"/>
        <v>Yes</v>
      </c>
      <c r="AQ4087">
        <v>1</v>
      </c>
      <c r="AR4087" s="5">
        <f t="shared" si="573"/>
        <v>1470940.03</v>
      </c>
      <c r="AS4087" s="5">
        <f t="shared" si="574"/>
        <v>440068.16</v>
      </c>
      <c r="AT4087" t="s">
        <v>59</v>
      </c>
      <c r="AU4087" t="s">
        <v>6164</v>
      </c>
      <c r="AV4087" t="s">
        <v>6165</v>
      </c>
      <c r="AW4087" t="s">
        <v>6166</v>
      </c>
      <c r="AX4087" t="s">
        <v>6167</v>
      </c>
      <c r="AY4087">
        <v>38</v>
      </c>
      <c r="AZ4087">
        <v>0</v>
      </c>
      <c r="BA4087">
        <v>0</v>
      </c>
      <c r="BB4087" t="s">
        <v>6168</v>
      </c>
      <c r="BC4087">
        <v>0</v>
      </c>
      <c r="BD4087">
        <v>0</v>
      </c>
      <c r="BE4087" t="s">
        <v>6169</v>
      </c>
      <c r="BF4087" t="s">
        <v>6170</v>
      </c>
      <c r="BG4087">
        <v>1</v>
      </c>
      <c r="BH4087" t="s">
        <v>6186</v>
      </c>
      <c r="BI4087">
        <v>40</v>
      </c>
      <c r="BJ4087" t="s">
        <v>6172</v>
      </c>
      <c r="BK4087">
        <v>0</v>
      </c>
      <c r="BL4087">
        <v>63</v>
      </c>
      <c r="BM4087" s="3">
        <f t="shared" si="575"/>
        <v>0.60317460317460314</v>
      </c>
    </row>
    <row r="4088" spans="1:65">
      <c r="A4088" t="s">
        <v>4226</v>
      </c>
      <c r="B4088" s="2">
        <v>45906</v>
      </c>
      <c r="C4088" t="s">
        <v>3137</v>
      </c>
      <c r="D4088" t="s">
        <v>4140</v>
      </c>
      <c r="E4088">
        <v>9</v>
      </c>
      <c r="F4088" t="s">
        <v>61</v>
      </c>
      <c r="G4088" t="s">
        <v>79</v>
      </c>
      <c r="H4088" t="s">
        <v>100</v>
      </c>
      <c r="I4088" t="s">
        <v>52</v>
      </c>
      <c r="J4088" t="s">
        <v>53</v>
      </c>
      <c r="K4088" t="s">
        <v>75</v>
      </c>
      <c r="L4088" t="s">
        <v>55</v>
      </c>
      <c r="M4088" t="s">
        <v>56</v>
      </c>
      <c r="N4088" t="s">
        <v>94</v>
      </c>
      <c r="O4088" t="s">
        <v>70</v>
      </c>
      <c r="P4088">
        <v>55</v>
      </c>
      <c r="Q4088">
        <v>57</v>
      </c>
      <c r="R4088">
        <v>56</v>
      </c>
      <c r="S4088">
        <v>1</v>
      </c>
      <c r="T4088">
        <f t="shared" si="567"/>
        <v>55</v>
      </c>
      <c r="U4088">
        <v>53</v>
      </c>
      <c r="V4088">
        <f t="shared" si="568"/>
        <v>2</v>
      </c>
      <c r="W4088" s="3">
        <f t="shared" si="569"/>
        <v>1.7857142857142856E-2</v>
      </c>
      <c r="X4088">
        <v>31</v>
      </c>
      <c r="Y4088" s="4">
        <v>6.9</v>
      </c>
      <c r="Z4088" s="4">
        <v>2.6</v>
      </c>
      <c r="AA4088" s="5">
        <v>35722.93</v>
      </c>
      <c r="AB4088" s="5">
        <f t="shared" si="570"/>
        <v>1893315.29</v>
      </c>
      <c r="AC4088" s="5">
        <v>23559.3</v>
      </c>
      <c r="AD4088" s="5">
        <f t="shared" si="571"/>
        <v>1319320.8</v>
      </c>
      <c r="AE4088" s="5">
        <v>101647.88</v>
      </c>
      <c r="AF4088" s="5">
        <v>25317.35</v>
      </c>
      <c r="AG4088" s="5">
        <v>10552.08</v>
      </c>
      <c r="AH4088" s="5">
        <v>3770</v>
      </c>
      <c r="AI4088" s="5">
        <v>3200</v>
      </c>
      <c r="AJ4088">
        <v>0</v>
      </c>
      <c r="AK4088" s="5">
        <v>0</v>
      </c>
      <c r="AL4088" s="5">
        <v>1342.83</v>
      </c>
      <c r="AM4088" s="5">
        <v>32585.200000000001</v>
      </c>
      <c r="AN4088">
        <v>4</v>
      </c>
      <c r="AO4088">
        <v>4</v>
      </c>
      <c r="AP4088" t="str">
        <f t="shared" si="572"/>
        <v>Yes</v>
      </c>
      <c r="AQ4088">
        <v>1</v>
      </c>
      <c r="AR4088" s="5">
        <f t="shared" si="573"/>
        <v>1497736.14</v>
      </c>
      <c r="AS4088" s="5">
        <f t="shared" si="574"/>
        <v>395579.15</v>
      </c>
      <c r="AT4088" t="s">
        <v>59</v>
      </c>
      <c r="AU4088" t="s">
        <v>6164</v>
      </c>
      <c r="AV4088" t="s">
        <v>6165</v>
      </c>
      <c r="AW4088" t="s">
        <v>6166</v>
      </c>
      <c r="AX4088" t="s">
        <v>6167</v>
      </c>
      <c r="AY4088">
        <v>57</v>
      </c>
      <c r="AZ4088">
        <v>0</v>
      </c>
      <c r="BA4088">
        <v>19</v>
      </c>
      <c r="BB4088" t="s">
        <v>6191</v>
      </c>
      <c r="BC4088">
        <v>0</v>
      </c>
      <c r="BD4088">
        <v>0</v>
      </c>
      <c r="BE4088" t="s">
        <v>6169</v>
      </c>
      <c r="BF4088" t="s">
        <v>6170</v>
      </c>
      <c r="BG4088">
        <v>1</v>
      </c>
      <c r="BH4088" t="s">
        <v>6179</v>
      </c>
      <c r="BI4088">
        <v>41</v>
      </c>
      <c r="BJ4088" t="s">
        <v>6172</v>
      </c>
      <c r="BK4088">
        <v>0</v>
      </c>
      <c r="BL4088">
        <v>77</v>
      </c>
      <c r="BM4088" s="3">
        <f t="shared" si="575"/>
        <v>0.72727272727272729</v>
      </c>
    </row>
    <row r="4089" spans="1:65">
      <c r="A4089" t="s">
        <v>4227</v>
      </c>
      <c r="B4089" s="2">
        <v>45906</v>
      </c>
      <c r="C4089" t="s">
        <v>3137</v>
      </c>
      <c r="D4089" t="s">
        <v>4140</v>
      </c>
      <c r="E4089">
        <v>9</v>
      </c>
      <c r="F4089" t="s">
        <v>49</v>
      </c>
      <c r="G4089" t="s">
        <v>50</v>
      </c>
      <c r="H4089" t="s">
        <v>51</v>
      </c>
      <c r="I4089" t="s">
        <v>64</v>
      </c>
      <c r="J4089" t="s">
        <v>81</v>
      </c>
      <c r="K4089" t="s">
        <v>75</v>
      </c>
      <c r="L4089" t="s">
        <v>55</v>
      </c>
      <c r="M4089" t="s">
        <v>56</v>
      </c>
      <c r="N4089" t="s">
        <v>94</v>
      </c>
      <c r="O4089" t="s">
        <v>82</v>
      </c>
      <c r="P4089">
        <v>32</v>
      </c>
      <c r="Q4089">
        <v>33</v>
      </c>
      <c r="R4089">
        <v>31</v>
      </c>
      <c r="S4089">
        <v>1</v>
      </c>
      <c r="T4089">
        <f t="shared" si="567"/>
        <v>30</v>
      </c>
      <c r="U4089">
        <v>30</v>
      </c>
      <c r="V4089">
        <f t="shared" si="568"/>
        <v>0</v>
      </c>
      <c r="W4089" s="3">
        <f t="shared" si="569"/>
        <v>3.2258064516129031E-2</v>
      </c>
      <c r="X4089">
        <v>35</v>
      </c>
      <c r="Y4089" s="4">
        <v>5</v>
      </c>
      <c r="Z4089" s="4">
        <v>1</v>
      </c>
      <c r="AA4089" s="5">
        <v>77785.759999999995</v>
      </c>
      <c r="AB4089" s="5">
        <f t="shared" si="570"/>
        <v>2333572.7999999998</v>
      </c>
      <c r="AC4089" s="5">
        <v>53389.99</v>
      </c>
      <c r="AD4089" s="5">
        <f t="shared" si="571"/>
        <v>1655089.69</v>
      </c>
      <c r="AE4089" s="5">
        <v>92164.14</v>
      </c>
      <c r="AF4089" s="5">
        <v>28150.62</v>
      </c>
      <c r="AG4089" s="5">
        <v>10577.57</v>
      </c>
      <c r="AH4089" s="5">
        <v>1450</v>
      </c>
      <c r="AI4089" s="5">
        <v>6800</v>
      </c>
      <c r="AJ4089">
        <v>0</v>
      </c>
      <c r="AK4089" s="5">
        <v>0</v>
      </c>
      <c r="AL4089" s="5">
        <v>0</v>
      </c>
      <c r="AM4089" s="5">
        <v>19255.560000000001</v>
      </c>
      <c r="AN4089">
        <v>4</v>
      </c>
      <c r="AO4089">
        <v>3</v>
      </c>
      <c r="AP4089" t="str">
        <f t="shared" si="572"/>
        <v>Yes</v>
      </c>
      <c r="AQ4089">
        <v>1</v>
      </c>
      <c r="AR4089" s="5">
        <f t="shared" si="573"/>
        <v>1813487.58</v>
      </c>
      <c r="AS4089" s="5">
        <f t="shared" si="574"/>
        <v>520085.22</v>
      </c>
      <c r="AT4089" t="s">
        <v>59</v>
      </c>
      <c r="AU4089" t="s">
        <v>6164</v>
      </c>
      <c r="AV4089" t="s">
        <v>6165</v>
      </c>
      <c r="AW4089" t="s">
        <v>6166</v>
      </c>
      <c r="AX4089" t="s">
        <v>6167</v>
      </c>
      <c r="AY4089">
        <v>32</v>
      </c>
      <c r="AZ4089">
        <v>0</v>
      </c>
      <c r="BA4089">
        <v>0</v>
      </c>
      <c r="BB4089" t="s">
        <v>6168</v>
      </c>
      <c r="BC4089">
        <v>0</v>
      </c>
      <c r="BD4089">
        <v>0</v>
      </c>
      <c r="BE4089" t="s">
        <v>6169</v>
      </c>
      <c r="BF4089" t="s">
        <v>6170</v>
      </c>
      <c r="BG4089">
        <v>0</v>
      </c>
      <c r="BH4089" t="s">
        <v>6171</v>
      </c>
      <c r="BI4089">
        <v>42</v>
      </c>
      <c r="BJ4089" t="s">
        <v>6172</v>
      </c>
      <c r="BK4089">
        <v>0</v>
      </c>
      <c r="BL4089">
        <v>49</v>
      </c>
      <c r="BM4089" s="3">
        <f t="shared" si="575"/>
        <v>0.63265306122448983</v>
      </c>
    </row>
    <row r="4090" spans="1:65">
      <c r="A4090" t="s">
        <v>4228</v>
      </c>
      <c r="B4090" s="2">
        <v>45906</v>
      </c>
      <c r="C4090" t="s">
        <v>3137</v>
      </c>
      <c r="D4090" t="s">
        <v>4140</v>
      </c>
      <c r="E4090">
        <v>9</v>
      </c>
      <c r="F4090" t="s">
        <v>78</v>
      </c>
      <c r="G4090" t="s">
        <v>62</v>
      </c>
      <c r="H4090" t="s">
        <v>168</v>
      </c>
      <c r="I4090" t="s">
        <v>52</v>
      </c>
      <c r="J4090" t="s">
        <v>65</v>
      </c>
      <c r="K4090" t="s">
        <v>75</v>
      </c>
      <c r="L4090" t="s">
        <v>92</v>
      </c>
      <c r="M4090" t="s">
        <v>56</v>
      </c>
      <c r="N4090" t="s">
        <v>57</v>
      </c>
      <c r="O4090" t="s">
        <v>58</v>
      </c>
      <c r="P4090">
        <v>51</v>
      </c>
      <c r="Q4090">
        <v>53</v>
      </c>
      <c r="R4090">
        <v>52</v>
      </c>
      <c r="S4090">
        <v>1</v>
      </c>
      <c r="T4090">
        <f t="shared" si="567"/>
        <v>51</v>
      </c>
      <c r="U4090">
        <v>50</v>
      </c>
      <c r="V4090">
        <f t="shared" si="568"/>
        <v>1</v>
      </c>
      <c r="W4090" s="3">
        <f t="shared" si="569"/>
        <v>1.9230769230769232E-2</v>
      </c>
      <c r="X4090">
        <v>39</v>
      </c>
      <c r="Y4090" s="4">
        <v>7.2</v>
      </c>
      <c r="Z4090" s="4">
        <v>1.8</v>
      </c>
      <c r="AA4090" s="5">
        <v>52028.639999999999</v>
      </c>
      <c r="AB4090" s="5">
        <f t="shared" si="570"/>
        <v>2601432</v>
      </c>
      <c r="AC4090" s="5">
        <v>35368.949999999997</v>
      </c>
      <c r="AD4090" s="5">
        <f t="shared" si="571"/>
        <v>1839185.4</v>
      </c>
      <c r="AE4090" s="5">
        <v>121282.99</v>
      </c>
      <c r="AF4090" s="5">
        <v>35417.49</v>
      </c>
      <c r="AG4090" s="5">
        <v>11555.49</v>
      </c>
      <c r="AH4090" s="5">
        <v>2610</v>
      </c>
      <c r="AI4090" s="5">
        <v>4600</v>
      </c>
      <c r="AJ4090">
        <v>0</v>
      </c>
      <c r="AK4090" s="5">
        <v>0</v>
      </c>
      <c r="AL4090" s="5">
        <v>986.91</v>
      </c>
      <c r="AM4090" s="5">
        <v>32944.29</v>
      </c>
      <c r="AN4090">
        <v>4</v>
      </c>
      <c r="AO4090">
        <v>4</v>
      </c>
      <c r="AP4090" t="str">
        <f t="shared" si="572"/>
        <v>Yes</v>
      </c>
      <c r="AQ4090">
        <v>0</v>
      </c>
      <c r="AR4090" s="5">
        <f t="shared" si="573"/>
        <v>2048582.57</v>
      </c>
      <c r="AS4090" s="5">
        <f t="shared" si="574"/>
        <v>552849.43000000005</v>
      </c>
      <c r="AT4090" t="s">
        <v>59</v>
      </c>
      <c r="AU4090" t="s">
        <v>6164</v>
      </c>
      <c r="AV4090" t="s">
        <v>6165</v>
      </c>
      <c r="AW4090" t="s">
        <v>6166</v>
      </c>
      <c r="AX4090" t="s">
        <v>6167</v>
      </c>
      <c r="AY4090">
        <v>53</v>
      </c>
      <c r="AZ4090">
        <v>0</v>
      </c>
      <c r="BA4090">
        <v>12</v>
      </c>
      <c r="BB4090" t="s">
        <v>6191</v>
      </c>
      <c r="BC4090">
        <v>0</v>
      </c>
      <c r="BD4090">
        <v>0</v>
      </c>
      <c r="BE4090" t="s">
        <v>6169</v>
      </c>
      <c r="BF4090" t="s">
        <v>6170</v>
      </c>
      <c r="BG4090">
        <v>0</v>
      </c>
      <c r="BH4090" t="s">
        <v>6171</v>
      </c>
      <c r="BI4090">
        <v>55</v>
      </c>
      <c r="BJ4090" t="s">
        <v>6187</v>
      </c>
      <c r="BK4090">
        <v>0</v>
      </c>
      <c r="BL4090">
        <v>58</v>
      </c>
      <c r="BM4090" s="3">
        <f t="shared" si="575"/>
        <v>0.89655172413793105</v>
      </c>
    </row>
    <row r="4091" spans="1:65">
      <c r="A4091" t="s">
        <v>4229</v>
      </c>
      <c r="B4091" s="2">
        <v>45906</v>
      </c>
      <c r="C4091" t="s">
        <v>3137</v>
      </c>
      <c r="D4091" t="s">
        <v>4140</v>
      </c>
      <c r="E4091">
        <v>9</v>
      </c>
      <c r="F4091" t="s">
        <v>72</v>
      </c>
      <c r="G4091" t="s">
        <v>62</v>
      </c>
      <c r="H4091" t="s">
        <v>150</v>
      </c>
      <c r="I4091" t="s">
        <v>74</v>
      </c>
      <c r="J4091" t="s">
        <v>53</v>
      </c>
      <c r="K4091" t="s">
        <v>75</v>
      </c>
      <c r="L4091" t="s">
        <v>55</v>
      </c>
      <c r="M4091" t="s">
        <v>56</v>
      </c>
      <c r="N4091" t="s">
        <v>57</v>
      </c>
      <c r="O4091" t="s">
        <v>70</v>
      </c>
      <c r="P4091">
        <v>62</v>
      </c>
      <c r="Q4091">
        <v>67</v>
      </c>
      <c r="R4091">
        <v>66</v>
      </c>
      <c r="S4091">
        <v>1</v>
      </c>
      <c r="T4091">
        <f t="shared" si="567"/>
        <v>65</v>
      </c>
      <c r="U4091">
        <v>61</v>
      </c>
      <c r="V4091">
        <f t="shared" si="568"/>
        <v>4</v>
      </c>
      <c r="W4091" s="3">
        <f t="shared" si="569"/>
        <v>1.5151515151515152E-2</v>
      </c>
      <c r="X4091">
        <v>27</v>
      </c>
      <c r="Y4091" s="4">
        <v>0.5</v>
      </c>
      <c r="Z4091" s="4">
        <v>1.1000000000000001</v>
      </c>
      <c r="AA4091" s="5">
        <v>36377.769999999997</v>
      </c>
      <c r="AB4091" s="5">
        <f t="shared" si="570"/>
        <v>2219043.9700000002</v>
      </c>
      <c r="AC4091" s="5">
        <v>23693.77</v>
      </c>
      <c r="AD4091" s="5">
        <f t="shared" si="571"/>
        <v>1563788.82</v>
      </c>
      <c r="AE4091" s="5">
        <v>111278.56</v>
      </c>
      <c r="AF4091" s="5">
        <v>29395.23</v>
      </c>
      <c r="AG4091" s="5">
        <v>9948.0499999999993</v>
      </c>
      <c r="AH4091" s="5">
        <v>1595</v>
      </c>
      <c r="AI4091" s="5">
        <v>3200</v>
      </c>
      <c r="AJ4091">
        <v>0</v>
      </c>
      <c r="AK4091" s="5">
        <v>0</v>
      </c>
      <c r="AL4091" s="5">
        <v>2655.29</v>
      </c>
      <c r="AM4091" s="5">
        <v>38783.300000000003</v>
      </c>
      <c r="AN4091">
        <v>4</v>
      </c>
      <c r="AO4091">
        <v>4</v>
      </c>
      <c r="AP4091" t="str">
        <f t="shared" si="572"/>
        <v>Yes</v>
      </c>
      <c r="AQ4091">
        <v>1</v>
      </c>
      <c r="AR4091" s="5">
        <f t="shared" si="573"/>
        <v>1760644.25</v>
      </c>
      <c r="AS4091" s="5">
        <f t="shared" si="574"/>
        <v>458399.72</v>
      </c>
      <c r="AT4091" t="s">
        <v>59</v>
      </c>
      <c r="AU4091" t="s">
        <v>6164</v>
      </c>
      <c r="AV4091" t="s">
        <v>6165</v>
      </c>
      <c r="AW4091" t="s">
        <v>6166</v>
      </c>
      <c r="AX4091" t="s">
        <v>6167</v>
      </c>
      <c r="AY4091">
        <v>64</v>
      </c>
      <c r="AZ4091">
        <v>0</v>
      </c>
      <c r="BA4091">
        <v>24</v>
      </c>
      <c r="BB4091" t="s">
        <v>6180</v>
      </c>
      <c r="BC4091">
        <v>0</v>
      </c>
      <c r="BD4091">
        <v>0</v>
      </c>
      <c r="BE4091" t="s">
        <v>6169</v>
      </c>
      <c r="BF4091" t="s">
        <v>6170</v>
      </c>
      <c r="BG4091">
        <v>0</v>
      </c>
      <c r="BH4091" t="s">
        <v>6171</v>
      </c>
      <c r="BI4091">
        <v>31</v>
      </c>
      <c r="BJ4091" t="s">
        <v>6172</v>
      </c>
      <c r="BK4091">
        <v>0</v>
      </c>
      <c r="BL4091">
        <v>77</v>
      </c>
      <c r="BM4091" s="3">
        <f t="shared" si="575"/>
        <v>0.8571428571428571</v>
      </c>
    </row>
    <row r="4092" spans="1:65">
      <c r="A4092" t="s">
        <v>4230</v>
      </c>
      <c r="B4092" s="2">
        <v>45906</v>
      </c>
      <c r="C4092" t="s">
        <v>3137</v>
      </c>
      <c r="D4092" t="s">
        <v>4140</v>
      </c>
      <c r="E4092">
        <v>9</v>
      </c>
      <c r="F4092" t="s">
        <v>49</v>
      </c>
      <c r="G4092" t="s">
        <v>50</v>
      </c>
      <c r="H4092" t="s">
        <v>245</v>
      </c>
      <c r="I4092" t="s">
        <v>64</v>
      </c>
      <c r="J4092" t="s">
        <v>53</v>
      </c>
      <c r="K4092" t="s">
        <v>66</v>
      </c>
      <c r="L4092" t="s">
        <v>67</v>
      </c>
      <c r="M4092" t="s">
        <v>68</v>
      </c>
      <c r="N4092" t="s">
        <v>76</v>
      </c>
      <c r="O4092" t="s">
        <v>70</v>
      </c>
      <c r="P4092">
        <v>64</v>
      </c>
      <c r="Q4092">
        <v>65</v>
      </c>
      <c r="R4092">
        <v>65</v>
      </c>
      <c r="S4092">
        <v>5</v>
      </c>
      <c r="T4092">
        <f t="shared" si="567"/>
        <v>60</v>
      </c>
      <c r="U4092">
        <v>60</v>
      </c>
      <c r="V4092">
        <f t="shared" si="568"/>
        <v>0</v>
      </c>
      <c r="W4092" s="3">
        <f t="shared" si="569"/>
        <v>7.6923076923076927E-2</v>
      </c>
      <c r="X4092">
        <v>33</v>
      </c>
      <c r="Y4092" s="4">
        <v>0</v>
      </c>
      <c r="Z4092" s="4">
        <v>1.7</v>
      </c>
      <c r="AA4092" s="5">
        <v>33883.410000000003</v>
      </c>
      <c r="AB4092" s="5">
        <f t="shared" si="570"/>
        <v>2033004.6</v>
      </c>
      <c r="AC4092" s="5">
        <v>22062.81</v>
      </c>
      <c r="AD4092" s="5">
        <f t="shared" si="571"/>
        <v>1434082.65</v>
      </c>
      <c r="AE4092" s="5">
        <v>107983.98</v>
      </c>
      <c r="AF4092" s="5">
        <v>29715.54</v>
      </c>
      <c r="AG4092" s="5">
        <v>9916.5499999999993</v>
      </c>
      <c r="AH4092" s="5">
        <v>2465</v>
      </c>
      <c r="AI4092" s="5">
        <v>19320.05</v>
      </c>
      <c r="AJ4092">
        <v>2</v>
      </c>
      <c r="AK4092" s="5">
        <v>16219.04</v>
      </c>
      <c r="AL4092" s="5">
        <v>0</v>
      </c>
      <c r="AM4092" s="5">
        <v>37327.620000000003</v>
      </c>
      <c r="AN4092">
        <v>4</v>
      </c>
      <c r="AO4092">
        <v>2</v>
      </c>
      <c r="AP4092" t="str">
        <f t="shared" si="572"/>
        <v>Yes</v>
      </c>
      <c r="AQ4092">
        <v>3</v>
      </c>
      <c r="AR4092" s="5">
        <f t="shared" si="573"/>
        <v>1657030.43</v>
      </c>
      <c r="AS4092" s="5">
        <f t="shared" si="574"/>
        <v>375974.17</v>
      </c>
      <c r="AT4092" t="s">
        <v>1641</v>
      </c>
      <c r="AU4092" t="s">
        <v>6189</v>
      </c>
      <c r="AV4092" t="s">
        <v>6201</v>
      </c>
      <c r="AW4092" t="s">
        <v>6175</v>
      </c>
      <c r="AX4092" t="s">
        <v>6184</v>
      </c>
      <c r="AY4092">
        <v>64</v>
      </c>
      <c r="AZ4092">
        <v>0</v>
      </c>
      <c r="BA4092">
        <v>0</v>
      </c>
      <c r="BB4092" t="s">
        <v>6168</v>
      </c>
      <c r="BC4092">
        <v>0</v>
      </c>
      <c r="BD4092">
        <v>0</v>
      </c>
      <c r="BE4092" t="s">
        <v>6169</v>
      </c>
      <c r="BF4092" t="s">
        <v>6210</v>
      </c>
      <c r="BG4092">
        <v>0</v>
      </c>
      <c r="BH4092" t="s">
        <v>6171</v>
      </c>
      <c r="BI4092">
        <v>38</v>
      </c>
      <c r="BJ4092" t="s">
        <v>6172</v>
      </c>
      <c r="BK4092">
        <v>0</v>
      </c>
      <c r="BL4092">
        <v>76</v>
      </c>
      <c r="BM4092" s="3">
        <f t="shared" si="575"/>
        <v>0.85526315789473684</v>
      </c>
    </row>
    <row r="4093" spans="1:65">
      <c r="A4093" t="s">
        <v>4231</v>
      </c>
      <c r="B4093" s="2">
        <v>45906</v>
      </c>
      <c r="C4093" t="s">
        <v>3137</v>
      </c>
      <c r="D4093" t="s">
        <v>4140</v>
      </c>
      <c r="E4093">
        <v>9</v>
      </c>
      <c r="F4093" t="s">
        <v>72</v>
      </c>
      <c r="G4093" t="s">
        <v>62</v>
      </c>
      <c r="H4093" t="s">
        <v>155</v>
      </c>
      <c r="I4093" t="s">
        <v>52</v>
      </c>
      <c r="J4093" t="s">
        <v>53</v>
      </c>
      <c r="K4093" t="s">
        <v>75</v>
      </c>
      <c r="L4093" t="s">
        <v>55</v>
      </c>
      <c r="M4093" t="s">
        <v>56</v>
      </c>
      <c r="N4093" t="s">
        <v>69</v>
      </c>
      <c r="O4093" t="s">
        <v>70</v>
      </c>
      <c r="P4093">
        <v>73</v>
      </c>
      <c r="Q4093">
        <v>76</v>
      </c>
      <c r="R4093">
        <v>77</v>
      </c>
      <c r="S4093">
        <v>2</v>
      </c>
      <c r="T4093">
        <f t="shared" si="567"/>
        <v>75</v>
      </c>
      <c r="U4093">
        <v>72</v>
      </c>
      <c r="V4093">
        <f t="shared" si="568"/>
        <v>3</v>
      </c>
      <c r="W4093" s="3">
        <f t="shared" si="569"/>
        <v>2.5974025974025976E-2</v>
      </c>
      <c r="X4093">
        <v>31</v>
      </c>
      <c r="Y4093" s="4">
        <v>3.1</v>
      </c>
      <c r="Z4093" s="4">
        <v>1.9</v>
      </c>
      <c r="AA4093" s="5">
        <v>36065.67</v>
      </c>
      <c r="AB4093" s="5">
        <f t="shared" si="570"/>
        <v>2596728.2400000002</v>
      </c>
      <c r="AC4093" s="5">
        <v>23538.14</v>
      </c>
      <c r="AD4093" s="5">
        <f t="shared" si="571"/>
        <v>1812436.78</v>
      </c>
      <c r="AE4093" s="5">
        <v>137129.47</v>
      </c>
      <c r="AF4093" s="5">
        <v>34869.39</v>
      </c>
      <c r="AG4093" s="5">
        <v>9570.5499999999993</v>
      </c>
      <c r="AH4093" s="5">
        <v>2755</v>
      </c>
      <c r="AI4093" s="5">
        <v>6400</v>
      </c>
      <c r="AJ4093">
        <v>0</v>
      </c>
      <c r="AK4093" s="5">
        <v>0</v>
      </c>
      <c r="AL4093" s="5">
        <v>2063.9299999999998</v>
      </c>
      <c r="AM4093" s="5">
        <v>47433.06</v>
      </c>
      <c r="AN4093">
        <v>4</v>
      </c>
      <c r="AO4093">
        <v>4</v>
      </c>
      <c r="AP4093" t="str">
        <f t="shared" si="572"/>
        <v>Yes</v>
      </c>
      <c r="AQ4093">
        <v>1</v>
      </c>
      <c r="AR4093" s="5">
        <f t="shared" si="573"/>
        <v>2052658.18</v>
      </c>
      <c r="AS4093" s="5">
        <f t="shared" si="574"/>
        <v>544070.06000000006</v>
      </c>
      <c r="AT4093" t="s">
        <v>59</v>
      </c>
      <c r="AU4093" t="s">
        <v>6164</v>
      </c>
      <c r="AV4093" t="s">
        <v>6165</v>
      </c>
      <c r="AW4093" t="s">
        <v>6166</v>
      </c>
      <c r="AX4093" t="s">
        <v>6184</v>
      </c>
      <c r="AY4093">
        <v>78</v>
      </c>
      <c r="AZ4093">
        <v>2</v>
      </c>
      <c r="BA4093">
        <v>20</v>
      </c>
      <c r="BB4093" t="s">
        <v>6185</v>
      </c>
      <c r="BC4093">
        <v>0</v>
      </c>
      <c r="BD4093">
        <v>0</v>
      </c>
      <c r="BE4093" t="s">
        <v>6169</v>
      </c>
      <c r="BF4093" t="s">
        <v>6170</v>
      </c>
      <c r="BG4093">
        <v>0</v>
      </c>
      <c r="BH4093" t="s">
        <v>6171</v>
      </c>
      <c r="BI4093">
        <v>43</v>
      </c>
      <c r="BJ4093" t="s">
        <v>6172</v>
      </c>
      <c r="BK4093">
        <v>0</v>
      </c>
      <c r="BL4093">
        <v>85</v>
      </c>
      <c r="BM4093" s="3">
        <f t="shared" si="575"/>
        <v>0.90588235294117647</v>
      </c>
    </row>
    <row r="4094" spans="1:65">
      <c r="A4094" t="s">
        <v>4232</v>
      </c>
      <c r="B4094" s="2">
        <v>45907</v>
      </c>
      <c r="C4094" t="s">
        <v>3137</v>
      </c>
      <c r="D4094" t="s">
        <v>4140</v>
      </c>
      <c r="E4094">
        <v>9</v>
      </c>
      <c r="F4094" t="s">
        <v>61</v>
      </c>
      <c r="G4094" t="s">
        <v>62</v>
      </c>
      <c r="H4094" t="s">
        <v>63</v>
      </c>
      <c r="I4094" t="s">
        <v>74</v>
      </c>
      <c r="J4094" t="s">
        <v>65</v>
      </c>
      <c r="K4094" t="s">
        <v>75</v>
      </c>
      <c r="L4094" t="s">
        <v>92</v>
      </c>
      <c r="M4094" t="s">
        <v>56</v>
      </c>
      <c r="N4094" t="s">
        <v>69</v>
      </c>
      <c r="O4094" t="s">
        <v>70</v>
      </c>
      <c r="P4094">
        <v>40</v>
      </c>
      <c r="Q4094">
        <v>43</v>
      </c>
      <c r="R4094">
        <v>41</v>
      </c>
      <c r="S4094">
        <v>1</v>
      </c>
      <c r="T4094">
        <f t="shared" si="567"/>
        <v>40</v>
      </c>
      <c r="U4094">
        <v>38</v>
      </c>
      <c r="V4094">
        <f t="shared" si="568"/>
        <v>2</v>
      </c>
      <c r="W4094" s="3">
        <f t="shared" si="569"/>
        <v>2.4390243902439025E-2</v>
      </c>
      <c r="X4094">
        <v>24</v>
      </c>
      <c r="Y4094" s="4">
        <v>6.4</v>
      </c>
      <c r="Z4094" s="4">
        <v>1.9</v>
      </c>
      <c r="AA4094" s="5">
        <v>52150.42</v>
      </c>
      <c r="AB4094" s="5">
        <f t="shared" si="570"/>
        <v>1981715.96</v>
      </c>
      <c r="AC4094" s="5">
        <v>35403.85</v>
      </c>
      <c r="AD4094" s="5">
        <f t="shared" si="571"/>
        <v>1451557.85</v>
      </c>
      <c r="AE4094" s="5">
        <v>90600.99</v>
      </c>
      <c r="AF4094" s="5">
        <v>24516.37</v>
      </c>
      <c r="AG4094" s="5">
        <v>9041.76</v>
      </c>
      <c r="AH4094" s="5">
        <v>2755</v>
      </c>
      <c r="AI4094" s="5">
        <v>4600</v>
      </c>
      <c r="AJ4094">
        <v>2</v>
      </c>
      <c r="AK4094" s="5">
        <v>27803.83</v>
      </c>
      <c r="AL4094" s="5">
        <v>1999.96</v>
      </c>
      <c r="AM4094" s="5">
        <v>23248.99</v>
      </c>
      <c r="AN4094">
        <v>4</v>
      </c>
      <c r="AO4094">
        <v>4</v>
      </c>
      <c r="AP4094" t="str">
        <f t="shared" si="572"/>
        <v>Yes</v>
      </c>
      <c r="AQ4094">
        <v>2</v>
      </c>
      <c r="AR4094" s="5">
        <f t="shared" si="573"/>
        <v>1636124.75</v>
      </c>
      <c r="AS4094" s="5">
        <f t="shared" si="574"/>
        <v>345591.21</v>
      </c>
      <c r="AT4094" t="s">
        <v>59</v>
      </c>
      <c r="AU4094" t="s">
        <v>6215</v>
      </c>
      <c r="AV4094" t="s">
        <v>6216</v>
      </c>
      <c r="AW4094" t="s">
        <v>6213</v>
      </c>
      <c r="AX4094" t="s">
        <v>6167</v>
      </c>
      <c r="AY4094">
        <v>40</v>
      </c>
      <c r="AZ4094">
        <v>0</v>
      </c>
      <c r="BA4094">
        <v>17</v>
      </c>
      <c r="BB4094" t="s">
        <v>6191</v>
      </c>
      <c r="BC4094">
        <v>0</v>
      </c>
      <c r="BD4094">
        <v>0</v>
      </c>
      <c r="BE4094" t="s">
        <v>6169</v>
      </c>
      <c r="BF4094" t="s">
        <v>6214</v>
      </c>
      <c r="BG4094">
        <v>1</v>
      </c>
      <c r="BH4094" t="s">
        <v>6179</v>
      </c>
      <c r="BI4094">
        <v>31</v>
      </c>
      <c r="BJ4094" t="s">
        <v>6172</v>
      </c>
      <c r="BK4094">
        <v>0</v>
      </c>
      <c r="BL4094">
        <v>62</v>
      </c>
      <c r="BM4094" s="3">
        <f t="shared" si="575"/>
        <v>0.66129032258064513</v>
      </c>
    </row>
    <row r="4095" spans="1:65">
      <c r="A4095" t="s">
        <v>4233</v>
      </c>
      <c r="B4095" s="2">
        <v>45907</v>
      </c>
      <c r="C4095" t="s">
        <v>3137</v>
      </c>
      <c r="D4095" t="s">
        <v>4140</v>
      </c>
      <c r="E4095">
        <v>9</v>
      </c>
      <c r="F4095" t="s">
        <v>72</v>
      </c>
      <c r="G4095" t="s">
        <v>50</v>
      </c>
      <c r="H4095" t="s">
        <v>119</v>
      </c>
      <c r="I4095" t="s">
        <v>52</v>
      </c>
      <c r="J4095" t="s">
        <v>53</v>
      </c>
      <c r="K4095" t="s">
        <v>75</v>
      </c>
      <c r="L4095" t="s">
        <v>55</v>
      </c>
      <c r="M4095" t="s">
        <v>56</v>
      </c>
      <c r="N4095" t="s">
        <v>94</v>
      </c>
      <c r="O4095" t="s">
        <v>70</v>
      </c>
      <c r="P4095">
        <v>58</v>
      </c>
      <c r="Q4095">
        <v>62</v>
      </c>
      <c r="R4095">
        <v>63</v>
      </c>
      <c r="S4095">
        <v>1</v>
      </c>
      <c r="T4095">
        <f t="shared" si="567"/>
        <v>62</v>
      </c>
      <c r="U4095">
        <v>56</v>
      </c>
      <c r="V4095">
        <f t="shared" si="568"/>
        <v>6</v>
      </c>
      <c r="W4095" s="3">
        <f t="shared" si="569"/>
        <v>1.5873015873015872E-2</v>
      </c>
      <c r="X4095">
        <v>37</v>
      </c>
      <c r="Y4095" s="4">
        <v>2.7</v>
      </c>
      <c r="Z4095" s="4">
        <v>1.8</v>
      </c>
      <c r="AA4095" s="5">
        <v>36360.18</v>
      </c>
      <c r="AB4095" s="5">
        <f t="shared" si="570"/>
        <v>2036170.08</v>
      </c>
      <c r="AC4095" s="5">
        <v>23701.02</v>
      </c>
      <c r="AD4095" s="5">
        <f t="shared" si="571"/>
        <v>1493164.26</v>
      </c>
      <c r="AE4095" s="5">
        <v>113120.55</v>
      </c>
      <c r="AF4095" s="5">
        <v>29215.74</v>
      </c>
      <c r="AG4095" s="5">
        <v>10857.69</v>
      </c>
      <c r="AH4095" s="5">
        <v>2610</v>
      </c>
      <c r="AI4095" s="5">
        <v>3200</v>
      </c>
      <c r="AJ4095">
        <v>0</v>
      </c>
      <c r="AK4095" s="5">
        <v>0</v>
      </c>
      <c r="AL4095" s="5">
        <v>4000.64</v>
      </c>
      <c r="AM4095" s="5">
        <v>35284.76</v>
      </c>
      <c r="AN4095">
        <v>4</v>
      </c>
      <c r="AO4095">
        <v>2</v>
      </c>
      <c r="AP4095" t="str">
        <f t="shared" si="572"/>
        <v>Yes</v>
      </c>
      <c r="AQ4095">
        <v>1</v>
      </c>
      <c r="AR4095" s="5">
        <f t="shared" si="573"/>
        <v>1691453.64</v>
      </c>
      <c r="AS4095" s="5">
        <f t="shared" si="574"/>
        <v>344716.44</v>
      </c>
      <c r="AT4095" t="s">
        <v>59</v>
      </c>
      <c r="AU4095" t="s">
        <v>6164</v>
      </c>
      <c r="AV4095" t="s">
        <v>6165</v>
      </c>
      <c r="AW4095" t="s">
        <v>6166</v>
      </c>
      <c r="AX4095" t="s">
        <v>6184</v>
      </c>
      <c r="AY4095">
        <v>61</v>
      </c>
      <c r="AZ4095">
        <v>1</v>
      </c>
      <c r="BA4095">
        <v>30</v>
      </c>
      <c r="BB4095" t="s">
        <v>6180</v>
      </c>
      <c r="BC4095">
        <v>0</v>
      </c>
      <c r="BD4095">
        <v>0</v>
      </c>
      <c r="BE4095" t="s">
        <v>6169</v>
      </c>
      <c r="BF4095" t="s">
        <v>6170</v>
      </c>
      <c r="BG4095">
        <v>1</v>
      </c>
      <c r="BH4095" t="s">
        <v>6186</v>
      </c>
      <c r="BI4095">
        <v>29</v>
      </c>
      <c r="BJ4095" t="s">
        <v>6172</v>
      </c>
      <c r="BK4095">
        <v>0</v>
      </c>
      <c r="BL4095">
        <v>71</v>
      </c>
      <c r="BM4095" s="3">
        <f t="shared" si="575"/>
        <v>0.88732394366197187</v>
      </c>
    </row>
    <row r="4096" spans="1:65">
      <c r="A4096" t="s">
        <v>4234</v>
      </c>
      <c r="B4096" s="2">
        <v>45907</v>
      </c>
      <c r="C4096" t="s">
        <v>3137</v>
      </c>
      <c r="D4096" t="s">
        <v>4140</v>
      </c>
      <c r="E4096">
        <v>9</v>
      </c>
      <c r="F4096" t="s">
        <v>49</v>
      </c>
      <c r="G4096" t="s">
        <v>79</v>
      </c>
      <c r="H4096" t="s">
        <v>260</v>
      </c>
      <c r="I4096" t="s">
        <v>64</v>
      </c>
      <c r="J4096" t="s">
        <v>81</v>
      </c>
      <c r="K4096" t="s">
        <v>75</v>
      </c>
      <c r="L4096" t="s">
        <v>67</v>
      </c>
      <c r="M4096" t="s">
        <v>68</v>
      </c>
      <c r="N4096" t="s">
        <v>69</v>
      </c>
      <c r="O4096" t="s">
        <v>58</v>
      </c>
      <c r="P4096">
        <v>38</v>
      </c>
      <c r="Q4096">
        <v>40</v>
      </c>
      <c r="R4096">
        <v>39</v>
      </c>
      <c r="S4096">
        <v>3</v>
      </c>
      <c r="T4096">
        <f t="shared" si="567"/>
        <v>36</v>
      </c>
      <c r="U4096">
        <v>36</v>
      </c>
      <c r="V4096">
        <f t="shared" si="568"/>
        <v>0</v>
      </c>
      <c r="W4096" s="3">
        <f t="shared" si="569"/>
        <v>7.6923076923076927E-2</v>
      </c>
      <c r="X4096">
        <v>35</v>
      </c>
      <c r="Y4096" s="4">
        <v>0</v>
      </c>
      <c r="Z4096" s="4">
        <v>1.1000000000000001</v>
      </c>
      <c r="AA4096" s="5">
        <v>77484.75</v>
      </c>
      <c r="AB4096" s="5">
        <f t="shared" si="570"/>
        <v>2789451</v>
      </c>
      <c r="AC4096" s="5">
        <v>49436.65</v>
      </c>
      <c r="AD4096" s="5">
        <f t="shared" si="571"/>
        <v>1928029.35</v>
      </c>
      <c r="AE4096" s="5">
        <v>114401.48</v>
      </c>
      <c r="AF4096" s="5">
        <v>34562.910000000003</v>
      </c>
      <c r="AG4096" s="5">
        <v>10963.03</v>
      </c>
      <c r="AH4096" s="5">
        <v>1595</v>
      </c>
      <c r="AI4096" s="5">
        <v>26102.85</v>
      </c>
      <c r="AJ4096">
        <v>1</v>
      </c>
      <c r="AK4096" s="5">
        <v>23423.06</v>
      </c>
      <c r="AL4096" s="5">
        <v>0</v>
      </c>
      <c r="AM4096" s="5">
        <v>23448.9</v>
      </c>
      <c r="AN4096">
        <v>4</v>
      </c>
      <c r="AO4096">
        <v>4</v>
      </c>
      <c r="AP4096" t="str">
        <f t="shared" si="572"/>
        <v>Yes</v>
      </c>
      <c r="AQ4096">
        <v>2</v>
      </c>
      <c r="AR4096" s="5">
        <f t="shared" si="573"/>
        <v>2162526.58</v>
      </c>
      <c r="AS4096" s="5">
        <f t="shared" si="574"/>
        <v>626924.42000000004</v>
      </c>
      <c r="AT4096" t="s">
        <v>1641</v>
      </c>
      <c r="AU4096" t="s">
        <v>6189</v>
      </c>
      <c r="AV4096" t="s">
        <v>6201</v>
      </c>
      <c r="AW4096" t="s">
        <v>6175</v>
      </c>
      <c r="AX4096" t="s">
        <v>6167</v>
      </c>
      <c r="AY4096">
        <v>38</v>
      </c>
      <c r="AZ4096">
        <v>0</v>
      </c>
      <c r="BA4096">
        <v>0</v>
      </c>
      <c r="BB4096" t="s">
        <v>6168</v>
      </c>
      <c r="BC4096">
        <v>0</v>
      </c>
      <c r="BD4096">
        <v>0</v>
      </c>
      <c r="BE4096" t="s">
        <v>6169</v>
      </c>
      <c r="BF4096" t="s">
        <v>6210</v>
      </c>
      <c r="BG4096">
        <v>5</v>
      </c>
      <c r="BH4096" t="s">
        <v>6211</v>
      </c>
      <c r="BI4096">
        <v>121</v>
      </c>
      <c r="BJ4096" t="s">
        <v>6193</v>
      </c>
      <c r="BK4096">
        <v>0</v>
      </c>
      <c r="BL4096">
        <v>51</v>
      </c>
      <c r="BM4096" s="3">
        <f t="shared" si="575"/>
        <v>0.76470588235294112</v>
      </c>
    </row>
    <row r="4097" spans="1:65">
      <c r="A4097" t="s">
        <v>4235</v>
      </c>
      <c r="B4097" s="2">
        <v>45907</v>
      </c>
      <c r="C4097" t="s">
        <v>3137</v>
      </c>
      <c r="D4097" t="s">
        <v>4140</v>
      </c>
      <c r="E4097">
        <v>9</v>
      </c>
      <c r="F4097" t="s">
        <v>61</v>
      </c>
      <c r="G4097" t="s">
        <v>50</v>
      </c>
      <c r="H4097" t="s">
        <v>170</v>
      </c>
      <c r="I4097" t="s">
        <v>52</v>
      </c>
      <c r="J4097" t="s">
        <v>65</v>
      </c>
      <c r="K4097" t="s">
        <v>75</v>
      </c>
      <c r="L4097" t="s">
        <v>55</v>
      </c>
      <c r="M4097" t="s">
        <v>56</v>
      </c>
      <c r="N4097" t="s">
        <v>69</v>
      </c>
      <c r="O4097" t="s">
        <v>70</v>
      </c>
      <c r="P4097">
        <v>38</v>
      </c>
      <c r="Q4097">
        <v>38</v>
      </c>
      <c r="R4097">
        <v>39</v>
      </c>
      <c r="S4097">
        <v>1</v>
      </c>
      <c r="T4097">
        <f t="shared" si="567"/>
        <v>38</v>
      </c>
      <c r="U4097">
        <v>37</v>
      </c>
      <c r="V4097">
        <f t="shared" si="568"/>
        <v>1</v>
      </c>
      <c r="W4097" s="3">
        <f t="shared" si="569"/>
        <v>2.564102564102564E-2</v>
      </c>
      <c r="X4097">
        <v>42</v>
      </c>
      <c r="Y4097" s="4">
        <v>4.2</v>
      </c>
      <c r="Z4097" s="4">
        <v>2.4</v>
      </c>
      <c r="AA4097" s="5">
        <v>51592.92</v>
      </c>
      <c r="AB4097" s="5">
        <f t="shared" si="570"/>
        <v>1908938.04</v>
      </c>
      <c r="AC4097" s="5">
        <v>34651.440000000002</v>
      </c>
      <c r="AD4097" s="5">
        <f t="shared" si="571"/>
        <v>1351406.16</v>
      </c>
      <c r="AE4097" s="5">
        <v>91021.2</v>
      </c>
      <c r="AF4097" s="5">
        <v>25248.92</v>
      </c>
      <c r="AG4097" s="5">
        <v>11339.22</v>
      </c>
      <c r="AH4097" s="5">
        <v>3480</v>
      </c>
      <c r="AI4097" s="5">
        <v>4600</v>
      </c>
      <c r="AJ4097">
        <v>0</v>
      </c>
      <c r="AK4097" s="5">
        <v>0</v>
      </c>
      <c r="AL4097" s="5">
        <v>936.78</v>
      </c>
      <c r="AM4097" s="5">
        <v>23383.759999999998</v>
      </c>
      <c r="AN4097">
        <v>4</v>
      </c>
      <c r="AO4097">
        <v>2</v>
      </c>
      <c r="AP4097" t="str">
        <f t="shared" si="572"/>
        <v>Yes</v>
      </c>
      <c r="AQ4097">
        <v>0</v>
      </c>
      <c r="AR4097" s="5">
        <f t="shared" si="573"/>
        <v>1511416.04</v>
      </c>
      <c r="AS4097" s="5">
        <f t="shared" si="574"/>
        <v>397522</v>
      </c>
      <c r="AT4097" t="s">
        <v>59</v>
      </c>
      <c r="AU4097" t="s">
        <v>6164</v>
      </c>
      <c r="AV4097" t="s">
        <v>6165</v>
      </c>
      <c r="AW4097" t="s">
        <v>6166</v>
      </c>
      <c r="AX4097" t="s">
        <v>6184</v>
      </c>
      <c r="AY4097">
        <v>38</v>
      </c>
      <c r="AZ4097">
        <v>0</v>
      </c>
      <c r="BA4097">
        <v>14</v>
      </c>
      <c r="BB4097" t="s">
        <v>6191</v>
      </c>
      <c r="BC4097">
        <v>0</v>
      </c>
      <c r="BD4097">
        <v>0</v>
      </c>
      <c r="BE4097" t="s">
        <v>6169</v>
      </c>
      <c r="BF4097" t="s">
        <v>6170</v>
      </c>
      <c r="BG4097">
        <v>1</v>
      </c>
      <c r="BH4097" t="s">
        <v>6179</v>
      </c>
      <c r="BI4097">
        <v>41</v>
      </c>
      <c r="BJ4097" t="s">
        <v>6172</v>
      </c>
      <c r="BK4097">
        <v>0</v>
      </c>
      <c r="BL4097">
        <v>62</v>
      </c>
      <c r="BM4097" s="3">
        <f t="shared" si="575"/>
        <v>0.62903225806451613</v>
      </c>
    </row>
    <row r="4098" spans="1:65">
      <c r="A4098" t="s">
        <v>4236</v>
      </c>
      <c r="B4098" s="2">
        <v>45907</v>
      </c>
      <c r="C4098" t="s">
        <v>3137</v>
      </c>
      <c r="D4098" t="s">
        <v>4140</v>
      </c>
      <c r="E4098">
        <v>9</v>
      </c>
      <c r="F4098" t="s">
        <v>78</v>
      </c>
      <c r="G4098" t="s">
        <v>79</v>
      </c>
      <c r="H4098" t="s">
        <v>143</v>
      </c>
      <c r="I4098" t="s">
        <v>52</v>
      </c>
      <c r="J4098" t="s">
        <v>81</v>
      </c>
      <c r="K4098" t="s">
        <v>54</v>
      </c>
      <c r="L4098" t="s">
        <v>67</v>
      </c>
      <c r="M4098" t="s">
        <v>68</v>
      </c>
      <c r="N4098" t="s">
        <v>69</v>
      </c>
      <c r="O4098" t="s">
        <v>70</v>
      </c>
      <c r="P4098">
        <v>32</v>
      </c>
      <c r="Q4098">
        <v>33</v>
      </c>
      <c r="R4098">
        <v>33</v>
      </c>
      <c r="S4098">
        <v>3</v>
      </c>
      <c r="T4098">
        <f t="shared" ref="T4098:T4161" si="576">R4098-S4098</f>
        <v>30</v>
      </c>
      <c r="U4098">
        <v>30</v>
      </c>
      <c r="V4098">
        <f t="shared" ref="V4098:V4161" si="577">T4098-U4098</f>
        <v>0</v>
      </c>
      <c r="W4098" s="3">
        <f t="shared" ref="W4098:W4161" si="578">IFERROR(S4098/R4098,0)</f>
        <v>9.0909090909090912E-2</v>
      </c>
      <c r="X4098">
        <v>29</v>
      </c>
      <c r="Y4098" s="4">
        <v>5.2</v>
      </c>
      <c r="Z4098" s="4">
        <v>1.6</v>
      </c>
      <c r="AA4098" s="5">
        <v>84758.84</v>
      </c>
      <c r="AB4098" s="5">
        <f t="shared" ref="AB4098:AB4161" si="579">ROUND(U4098*AA4098,2)</f>
        <v>2542765.2000000002</v>
      </c>
      <c r="AC4098" s="5">
        <v>49136.66</v>
      </c>
      <c r="AD4098" s="5">
        <f t="shared" ref="AD4098:AD4161" si="580">ROUND(R4098*AC4098,2)</f>
        <v>1621509.78</v>
      </c>
      <c r="AE4098" s="5">
        <v>103648.02</v>
      </c>
      <c r="AF4098" s="5">
        <v>29990.37</v>
      </c>
      <c r="AG4098" s="5">
        <v>9552.67</v>
      </c>
      <c r="AH4098" s="5">
        <v>2320</v>
      </c>
      <c r="AI4098" s="5">
        <v>24835.200000000001</v>
      </c>
      <c r="AJ4098">
        <v>1</v>
      </c>
      <c r="AK4098" s="5">
        <v>21791.37</v>
      </c>
      <c r="AL4098" s="5">
        <v>0</v>
      </c>
      <c r="AM4098" s="5">
        <v>19781.3</v>
      </c>
      <c r="AN4098">
        <v>4</v>
      </c>
      <c r="AO4098">
        <v>4</v>
      </c>
      <c r="AP4098" t="str">
        <f t="shared" ref="AP4098:AP4161" si="581">IF(AO4098&lt;=AN4098,"Yes","No")</f>
        <v>Yes</v>
      </c>
      <c r="AQ4098">
        <v>1</v>
      </c>
      <c r="AR4098" s="5">
        <f t="shared" ref="AR4098:AR4161" si="582">ROUND(SUM(AD4098:AI4098)+SUM(AK4098:AM4098),2)</f>
        <v>1833428.71</v>
      </c>
      <c r="AS4098" s="5">
        <f t="shared" ref="AS4098:AS4161" si="583">ROUND(AB4098-AR4098,2)</f>
        <v>709336.49</v>
      </c>
      <c r="AT4098" t="s">
        <v>1641</v>
      </c>
      <c r="AU4098" t="s">
        <v>6199</v>
      </c>
      <c r="AV4098" t="s">
        <v>6200</v>
      </c>
      <c r="AW4098" t="s">
        <v>6175</v>
      </c>
      <c r="AX4098" t="s">
        <v>6184</v>
      </c>
      <c r="AY4098">
        <v>32</v>
      </c>
      <c r="AZ4098">
        <v>0</v>
      </c>
      <c r="BA4098">
        <v>0</v>
      </c>
      <c r="BB4098" t="s">
        <v>6168</v>
      </c>
      <c r="BC4098">
        <v>0</v>
      </c>
      <c r="BD4098">
        <v>0</v>
      </c>
      <c r="BE4098" t="s">
        <v>6169</v>
      </c>
      <c r="BF4098" t="s">
        <v>6210</v>
      </c>
      <c r="BG4098">
        <v>0</v>
      </c>
      <c r="BH4098" t="s">
        <v>6171</v>
      </c>
      <c r="BI4098">
        <v>26</v>
      </c>
      <c r="BJ4098" t="s">
        <v>6172</v>
      </c>
      <c r="BK4098">
        <v>1</v>
      </c>
      <c r="BL4098">
        <v>49</v>
      </c>
      <c r="BM4098" s="3">
        <f t="shared" ref="BM4098:BM4161" si="584">IFERROR(R4098/BL4098,0)</f>
        <v>0.67346938775510201</v>
      </c>
    </row>
    <row r="4099" spans="1:65">
      <c r="A4099" t="s">
        <v>4237</v>
      </c>
      <c r="B4099" s="2">
        <v>45907</v>
      </c>
      <c r="C4099" t="s">
        <v>3137</v>
      </c>
      <c r="D4099" t="s">
        <v>4140</v>
      </c>
      <c r="E4099">
        <v>9</v>
      </c>
      <c r="F4099" t="s">
        <v>49</v>
      </c>
      <c r="G4099" t="s">
        <v>50</v>
      </c>
      <c r="H4099" t="s">
        <v>245</v>
      </c>
      <c r="I4099" t="s">
        <v>74</v>
      </c>
      <c r="J4099" t="s">
        <v>65</v>
      </c>
      <c r="K4099" t="s">
        <v>75</v>
      </c>
      <c r="L4099" t="s">
        <v>92</v>
      </c>
      <c r="M4099" t="s">
        <v>56</v>
      </c>
      <c r="N4099" t="s">
        <v>57</v>
      </c>
      <c r="O4099" t="s">
        <v>82</v>
      </c>
      <c r="P4099">
        <v>47</v>
      </c>
      <c r="Q4099">
        <v>49</v>
      </c>
      <c r="R4099">
        <v>47</v>
      </c>
      <c r="S4099">
        <v>1</v>
      </c>
      <c r="T4099">
        <f t="shared" si="576"/>
        <v>46</v>
      </c>
      <c r="U4099">
        <v>46</v>
      </c>
      <c r="V4099">
        <f t="shared" si="577"/>
        <v>0</v>
      </c>
      <c r="W4099" s="3">
        <f t="shared" si="578"/>
        <v>2.1276595744680851E-2</v>
      </c>
      <c r="X4099">
        <v>35</v>
      </c>
      <c r="Y4099" s="4">
        <v>0.3</v>
      </c>
      <c r="Z4099" s="4">
        <v>0.8</v>
      </c>
      <c r="AA4099" s="5">
        <v>51647.53</v>
      </c>
      <c r="AB4099" s="5">
        <f t="shared" si="579"/>
        <v>2375786.38</v>
      </c>
      <c r="AC4099" s="5">
        <v>35342.39</v>
      </c>
      <c r="AD4099" s="5">
        <f t="shared" si="580"/>
        <v>1661092.33</v>
      </c>
      <c r="AE4099" s="5">
        <v>106105.46</v>
      </c>
      <c r="AF4099" s="5">
        <v>31530.07</v>
      </c>
      <c r="AG4099" s="5">
        <v>10147.39</v>
      </c>
      <c r="AH4099" s="5">
        <v>1160</v>
      </c>
      <c r="AI4099" s="5">
        <v>4600</v>
      </c>
      <c r="AJ4099">
        <v>0</v>
      </c>
      <c r="AK4099" s="5">
        <v>0</v>
      </c>
      <c r="AL4099" s="5">
        <v>0</v>
      </c>
      <c r="AM4099" s="5">
        <v>31278.62</v>
      </c>
      <c r="AN4099">
        <v>4</v>
      </c>
      <c r="AO4099">
        <v>3</v>
      </c>
      <c r="AP4099" t="str">
        <f t="shared" si="581"/>
        <v>Yes</v>
      </c>
      <c r="AQ4099">
        <v>1</v>
      </c>
      <c r="AR4099" s="5">
        <f t="shared" si="582"/>
        <v>1845913.87</v>
      </c>
      <c r="AS4099" s="5">
        <f t="shared" si="583"/>
        <v>529872.51</v>
      </c>
      <c r="AT4099" t="s">
        <v>59</v>
      </c>
      <c r="AU4099" t="s">
        <v>6164</v>
      </c>
      <c r="AV4099" t="s">
        <v>6165</v>
      </c>
      <c r="AW4099" t="s">
        <v>6166</v>
      </c>
      <c r="AX4099" t="s">
        <v>6167</v>
      </c>
      <c r="AY4099">
        <v>53</v>
      </c>
      <c r="AZ4099">
        <v>4</v>
      </c>
      <c r="BA4099">
        <v>0</v>
      </c>
      <c r="BB4099" t="s">
        <v>6168</v>
      </c>
      <c r="BC4099">
        <v>0</v>
      </c>
      <c r="BD4099">
        <v>0</v>
      </c>
      <c r="BE4099" t="s">
        <v>6169</v>
      </c>
      <c r="BF4099" t="s">
        <v>6170</v>
      </c>
      <c r="BG4099">
        <v>1</v>
      </c>
      <c r="BH4099" t="s">
        <v>6186</v>
      </c>
      <c r="BI4099">
        <v>30</v>
      </c>
      <c r="BJ4099" t="s">
        <v>6172</v>
      </c>
      <c r="BK4099">
        <v>0</v>
      </c>
      <c r="BL4099">
        <v>58</v>
      </c>
      <c r="BM4099" s="3">
        <f t="shared" si="584"/>
        <v>0.81034482758620685</v>
      </c>
    </row>
    <row r="4100" spans="1:65">
      <c r="A4100" t="s">
        <v>4238</v>
      </c>
      <c r="B4100" s="2">
        <v>45907</v>
      </c>
      <c r="C4100" t="s">
        <v>3137</v>
      </c>
      <c r="D4100" t="s">
        <v>4140</v>
      </c>
      <c r="E4100">
        <v>9</v>
      </c>
      <c r="F4100" t="s">
        <v>49</v>
      </c>
      <c r="G4100" t="s">
        <v>50</v>
      </c>
      <c r="H4100" t="s">
        <v>89</v>
      </c>
      <c r="I4100" t="s">
        <v>74</v>
      </c>
      <c r="J4100" t="s">
        <v>81</v>
      </c>
      <c r="K4100" t="s">
        <v>66</v>
      </c>
      <c r="L4100" t="s">
        <v>55</v>
      </c>
      <c r="M4100" t="s">
        <v>56</v>
      </c>
      <c r="N4100" t="s">
        <v>94</v>
      </c>
      <c r="O4100" t="s">
        <v>120</v>
      </c>
      <c r="P4100">
        <v>38</v>
      </c>
      <c r="Q4100">
        <v>38</v>
      </c>
      <c r="R4100">
        <v>36</v>
      </c>
      <c r="S4100">
        <v>1</v>
      </c>
      <c r="T4100">
        <f t="shared" si="576"/>
        <v>35</v>
      </c>
      <c r="U4100">
        <v>35</v>
      </c>
      <c r="V4100">
        <f t="shared" si="577"/>
        <v>0</v>
      </c>
      <c r="W4100" s="3">
        <f t="shared" si="578"/>
        <v>2.7777777777777776E-2</v>
      </c>
      <c r="X4100">
        <v>27</v>
      </c>
      <c r="Y4100" s="4">
        <v>2.8</v>
      </c>
      <c r="Z4100" s="4">
        <v>0.9</v>
      </c>
      <c r="AA4100" s="5">
        <v>74202.179999999993</v>
      </c>
      <c r="AB4100" s="5">
        <f t="shared" si="579"/>
        <v>2597076.2999999998</v>
      </c>
      <c r="AC4100" s="5">
        <v>53051.21</v>
      </c>
      <c r="AD4100" s="5">
        <f t="shared" si="580"/>
        <v>1909843.56</v>
      </c>
      <c r="AE4100" s="5">
        <v>109392.78</v>
      </c>
      <c r="AF4100" s="5">
        <v>32157.29</v>
      </c>
      <c r="AG4100" s="5">
        <v>9936.5400000000009</v>
      </c>
      <c r="AH4100" s="5">
        <v>1305</v>
      </c>
      <c r="AI4100" s="5">
        <v>6800</v>
      </c>
      <c r="AJ4100">
        <v>0</v>
      </c>
      <c r="AK4100" s="5">
        <v>0</v>
      </c>
      <c r="AL4100" s="5">
        <v>0</v>
      </c>
      <c r="AM4100" s="5">
        <v>21869.84</v>
      </c>
      <c r="AN4100">
        <v>4</v>
      </c>
      <c r="AO4100">
        <v>4</v>
      </c>
      <c r="AP4100" t="str">
        <f t="shared" si="581"/>
        <v>Yes</v>
      </c>
      <c r="AQ4100">
        <v>0</v>
      </c>
      <c r="AR4100" s="5">
        <f t="shared" si="582"/>
        <v>2091305.01</v>
      </c>
      <c r="AS4100" s="5">
        <f t="shared" si="583"/>
        <v>505771.29</v>
      </c>
      <c r="AT4100" t="s">
        <v>59</v>
      </c>
      <c r="AU4100" t="s">
        <v>6164</v>
      </c>
      <c r="AV4100" t="s">
        <v>6165</v>
      </c>
      <c r="AW4100" t="s">
        <v>6166</v>
      </c>
      <c r="AX4100" t="s">
        <v>6167</v>
      </c>
      <c r="AY4100">
        <v>39</v>
      </c>
      <c r="AZ4100">
        <v>0</v>
      </c>
      <c r="BA4100">
        <v>0</v>
      </c>
      <c r="BB4100" t="s">
        <v>6168</v>
      </c>
      <c r="BC4100">
        <v>0</v>
      </c>
      <c r="BD4100">
        <v>0</v>
      </c>
      <c r="BE4100" t="s">
        <v>6169</v>
      </c>
      <c r="BF4100" t="s">
        <v>6170</v>
      </c>
      <c r="BG4100">
        <v>1</v>
      </c>
      <c r="BH4100" t="s">
        <v>6179</v>
      </c>
      <c r="BI4100">
        <v>26</v>
      </c>
      <c r="BJ4100" t="s">
        <v>6172</v>
      </c>
      <c r="BK4100">
        <v>0</v>
      </c>
      <c r="BL4100">
        <v>46</v>
      </c>
      <c r="BM4100" s="3">
        <f t="shared" si="584"/>
        <v>0.78260869565217395</v>
      </c>
    </row>
    <row r="4101" spans="1:65">
      <c r="A4101" t="s">
        <v>4239</v>
      </c>
      <c r="B4101" s="2">
        <v>45907</v>
      </c>
      <c r="C4101" t="s">
        <v>3137</v>
      </c>
      <c r="D4101" t="s">
        <v>4140</v>
      </c>
      <c r="E4101">
        <v>9</v>
      </c>
      <c r="F4101" t="s">
        <v>72</v>
      </c>
      <c r="G4101" t="s">
        <v>50</v>
      </c>
      <c r="H4101" t="s">
        <v>138</v>
      </c>
      <c r="I4101" t="s">
        <v>64</v>
      </c>
      <c r="J4101" t="s">
        <v>65</v>
      </c>
      <c r="K4101" t="s">
        <v>75</v>
      </c>
      <c r="L4101" t="s">
        <v>67</v>
      </c>
      <c r="M4101" t="s">
        <v>56</v>
      </c>
      <c r="N4101" t="s">
        <v>57</v>
      </c>
      <c r="O4101" t="s">
        <v>70</v>
      </c>
      <c r="P4101">
        <v>65</v>
      </c>
      <c r="Q4101">
        <v>70</v>
      </c>
      <c r="R4101">
        <v>71</v>
      </c>
      <c r="S4101">
        <v>2</v>
      </c>
      <c r="T4101">
        <f t="shared" si="576"/>
        <v>69</v>
      </c>
      <c r="U4101">
        <v>62</v>
      </c>
      <c r="V4101">
        <f t="shared" si="577"/>
        <v>7</v>
      </c>
      <c r="W4101" s="3">
        <f t="shared" si="578"/>
        <v>2.8169014084507043E-2</v>
      </c>
      <c r="X4101">
        <v>23</v>
      </c>
      <c r="Y4101" s="4">
        <v>1.2</v>
      </c>
      <c r="Z4101" s="4">
        <v>0.8</v>
      </c>
      <c r="AA4101" s="5">
        <v>52297.48</v>
      </c>
      <c r="AB4101" s="5">
        <f t="shared" si="579"/>
        <v>3242443.76</v>
      </c>
      <c r="AC4101" s="5">
        <v>33755.39</v>
      </c>
      <c r="AD4101" s="5">
        <f t="shared" si="580"/>
        <v>2396632.69</v>
      </c>
      <c r="AE4101" s="5">
        <v>155681.4</v>
      </c>
      <c r="AF4101" s="5">
        <v>43561.39</v>
      </c>
      <c r="AG4101" s="5">
        <v>9162.2000000000007</v>
      </c>
      <c r="AH4101" s="5">
        <v>1160</v>
      </c>
      <c r="AI4101" s="5">
        <v>9200</v>
      </c>
      <c r="AJ4101">
        <v>0</v>
      </c>
      <c r="AK4101" s="5">
        <v>0</v>
      </c>
      <c r="AL4101" s="5">
        <v>7196.18</v>
      </c>
      <c r="AM4101" s="5">
        <v>41925.300000000003</v>
      </c>
      <c r="AN4101">
        <v>4</v>
      </c>
      <c r="AO4101">
        <v>5</v>
      </c>
      <c r="AP4101" t="str">
        <f t="shared" si="581"/>
        <v>No</v>
      </c>
      <c r="AQ4101">
        <v>3</v>
      </c>
      <c r="AR4101" s="5">
        <f t="shared" si="582"/>
        <v>2664519.16</v>
      </c>
      <c r="AS4101" s="5">
        <f t="shared" si="583"/>
        <v>577924.6</v>
      </c>
      <c r="AT4101" t="s">
        <v>59</v>
      </c>
      <c r="AU4101" t="s">
        <v>6164</v>
      </c>
      <c r="AV4101" t="s">
        <v>6165</v>
      </c>
      <c r="AW4101" t="s">
        <v>6166</v>
      </c>
      <c r="AX4101" t="s">
        <v>6184</v>
      </c>
      <c r="AY4101">
        <v>68</v>
      </c>
      <c r="AZ4101">
        <v>0</v>
      </c>
      <c r="BA4101">
        <v>38</v>
      </c>
      <c r="BB4101" t="s">
        <v>6180</v>
      </c>
      <c r="BC4101">
        <v>1</v>
      </c>
      <c r="BD4101">
        <v>0</v>
      </c>
      <c r="BE4101" t="s">
        <v>6178</v>
      </c>
      <c r="BF4101" t="s">
        <v>6170</v>
      </c>
      <c r="BG4101">
        <v>0</v>
      </c>
      <c r="BH4101" t="s">
        <v>6171</v>
      </c>
      <c r="BI4101">
        <v>20</v>
      </c>
      <c r="BJ4101" t="s">
        <v>6172</v>
      </c>
      <c r="BK4101">
        <v>0</v>
      </c>
      <c r="BL4101">
        <v>79</v>
      </c>
      <c r="BM4101" s="3">
        <f t="shared" si="584"/>
        <v>0.89873417721518989</v>
      </c>
    </row>
    <row r="4102" spans="1:65">
      <c r="A4102" t="s">
        <v>4240</v>
      </c>
      <c r="B4102" s="2">
        <v>45907</v>
      </c>
      <c r="C4102" t="s">
        <v>3137</v>
      </c>
      <c r="D4102" t="s">
        <v>4140</v>
      </c>
      <c r="E4102">
        <v>9</v>
      </c>
      <c r="F4102" t="s">
        <v>61</v>
      </c>
      <c r="G4102" t="s">
        <v>50</v>
      </c>
      <c r="H4102" t="s">
        <v>127</v>
      </c>
      <c r="I4102" t="s">
        <v>52</v>
      </c>
      <c r="J4102" t="s">
        <v>53</v>
      </c>
      <c r="K4102" t="s">
        <v>75</v>
      </c>
      <c r="L4102" t="s">
        <v>92</v>
      </c>
      <c r="M4102" t="s">
        <v>56</v>
      </c>
      <c r="N4102" t="s">
        <v>69</v>
      </c>
      <c r="O4102" t="s">
        <v>58</v>
      </c>
      <c r="P4102">
        <v>65</v>
      </c>
      <c r="Q4102">
        <v>70</v>
      </c>
      <c r="R4102">
        <v>67</v>
      </c>
      <c r="S4102">
        <v>2</v>
      </c>
      <c r="T4102">
        <f t="shared" si="576"/>
        <v>65</v>
      </c>
      <c r="U4102">
        <v>64</v>
      </c>
      <c r="V4102">
        <f t="shared" si="577"/>
        <v>1</v>
      </c>
      <c r="W4102" s="3">
        <f t="shared" si="578"/>
        <v>2.9850746268656716E-2</v>
      </c>
      <c r="X4102">
        <v>32</v>
      </c>
      <c r="Y4102" s="4">
        <v>0.2</v>
      </c>
      <c r="Z4102" s="4">
        <v>1.3</v>
      </c>
      <c r="AA4102" s="5">
        <v>35785.589999999997</v>
      </c>
      <c r="AB4102" s="5">
        <f t="shared" si="579"/>
        <v>2290277.7599999998</v>
      </c>
      <c r="AC4102" s="5">
        <v>23770.86</v>
      </c>
      <c r="AD4102" s="5">
        <f t="shared" si="580"/>
        <v>1592647.62</v>
      </c>
      <c r="AE4102" s="5">
        <v>119551.91</v>
      </c>
      <c r="AF4102" s="5">
        <v>29160.38</v>
      </c>
      <c r="AG4102" s="5">
        <v>9973.0499999999993</v>
      </c>
      <c r="AH4102" s="5">
        <v>1885</v>
      </c>
      <c r="AI4102" s="5">
        <v>6400</v>
      </c>
      <c r="AJ4102">
        <v>0</v>
      </c>
      <c r="AK4102" s="5">
        <v>0</v>
      </c>
      <c r="AL4102" s="5">
        <v>633.97</v>
      </c>
      <c r="AM4102" s="5">
        <v>51680.44</v>
      </c>
      <c r="AN4102">
        <v>4</v>
      </c>
      <c r="AO4102">
        <v>6</v>
      </c>
      <c r="AP4102" t="str">
        <f t="shared" si="581"/>
        <v>No</v>
      </c>
      <c r="AQ4102">
        <v>2</v>
      </c>
      <c r="AR4102" s="5">
        <f t="shared" si="582"/>
        <v>1811932.37</v>
      </c>
      <c r="AS4102" s="5">
        <f t="shared" si="583"/>
        <v>478345.39</v>
      </c>
      <c r="AT4102" t="s">
        <v>59</v>
      </c>
      <c r="AU4102" t="s">
        <v>6164</v>
      </c>
      <c r="AV4102" t="s">
        <v>6165</v>
      </c>
      <c r="AW4102" t="s">
        <v>6166</v>
      </c>
      <c r="AX4102" t="s">
        <v>6167</v>
      </c>
      <c r="AY4102">
        <v>70</v>
      </c>
      <c r="AZ4102">
        <v>2</v>
      </c>
      <c r="BA4102">
        <v>10</v>
      </c>
      <c r="BB4102" t="s">
        <v>6185</v>
      </c>
      <c r="BC4102">
        <v>0</v>
      </c>
      <c r="BD4102">
        <v>2</v>
      </c>
      <c r="BE4102" t="s">
        <v>6188</v>
      </c>
      <c r="BF4102" t="s">
        <v>6170</v>
      </c>
      <c r="BG4102">
        <v>1</v>
      </c>
      <c r="BH4102" t="s">
        <v>6179</v>
      </c>
      <c r="BI4102">
        <v>22</v>
      </c>
      <c r="BJ4102" t="s">
        <v>6172</v>
      </c>
      <c r="BK4102">
        <v>0</v>
      </c>
      <c r="BL4102">
        <v>75</v>
      </c>
      <c r="BM4102" s="3">
        <f t="shared" si="584"/>
        <v>0.89333333333333331</v>
      </c>
    </row>
    <row r="4103" spans="1:65">
      <c r="A4103" t="s">
        <v>4241</v>
      </c>
      <c r="B4103" s="2">
        <v>45907</v>
      </c>
      <c r="C4103" t="s">
        <v>3137</v>
      </c>
      <c r="D4103" t="s">
        <v>4140</v>
      </c>
      <c r="E4103">
        <v>9</v>
      </c>
      <c r="F4103" t="s">
        <v>78</v>
      </c>
      <c r="G4103" t="s">
        <v>50</v>
      </c>
      <c r="H4103" t="s">
        <v>173</v>
      </c>
      <c r="I4103" t="s">
        <v>52</v>
      </c>
      <c r="J4103" t="s">
        <v>65</v>
      </c>
      <c r="K4103" t="s">
        <v>75</v>
      </c>
      <c r="L4103" t="s">
        <v>55</v>
      </c>
      <c r="M4103" t="s">
        <v>56</v>
      </c>
      <c r="N4103" t="s">
        <v>109</v>
      </c>
      <c r="O4103" t="s">
        <v>120</v>
      </c>
      <c r="P4103">
        <v>49</v>
      </c>
      <c r="Q4103">
        <v>52</v>
      </c>
      <c r="R4103">
        <v>52</v>
      </c>
      <c r="S4103">
        <v>2</v>
      </c>
      <c r="T4103">
        <f t="shared" si="576"/>
        <v>50</v>
      </c>
      <c r="U4103">
        <v>48</v>
      </c>
      <c r="V4103">
        <f t="shared" si="577"/>
        <v>2</v>
      </c>
      <c r="W4103" s="3">
        <f t="shared" si="578"/>
        <v>3.8461538461538464E-2</v>
      </c>
      <c r="X4103">
        <v>88</v>
      </c>
      <c r="Y4103" s="4">
        <v>5.0999999999999996</v>
      </c>
      <c r="Z4103" s="4">
        <v>4.5999999999999996</v>
      </c>
      <c r="AA4103" s="5">
        <v>51884.06</v>
      </c>
      <c r="AB4103" s="5">
        <f t="shared" si="579"/>
        <v>2490434.88</v>
      </c>
      <c r="AC4103" s="5">
        <v>34637.410000000003</v>
      </c>
      <c r="AD4103" s="5">
        <f t="shared" si="580"/>
        <v>1801145.32</v>
      </c>
      <c r="AE4103" s="5">
        <v>120950.5</v>
      </c>
      <c r="AF4103" s="5">
        <v>39486.58</v>
      </c>
      <c r="AG4103" s="5">
        <v>33433.230000000003</v>
      </c>
      <c r="AH4103" s="5">
        <v>6670</v>
      </c>
      <c r="AI4103" s="5">
        <v>9200</v>
      </c>
      <c r="AJ4103">
        <v>0</v>
      </c>
      <c r="AK4103" s="5">
        <v>0</v>
      </c>
      <c r="AL4103" s="5">
        <v>1904.89</v>
      </c>
      <c r="AM4103" s="5">
        <v>72541.38</v>
      </c>
      <c r="AN4103">
        <v>8</v>
      </c>
      <c r="AO4103">
        <v>9</v>
      </c>
      <c r="AP4103" t="str">
        <f t="shared" si="581"/>
        <v>No</v>
      </c>
      <c r="AQ4103">
        <v>2</v>
      </c>
      <c r="AR4103" s="5">
        <f t="shared" si="582"/>
        <v>2085331.9</v>
      </c>
      <c r="AS4103" s="5">
        <f t="shared" si="583"/>
        <v>405102.98</v>
      </c>
      <c r="AT4103" t="s">
        <v>59</v>
      </c>
      <c r="AU4103" t="s">
        <v>6164</v>
      </c>
      <c r="AV4103" t="s">
        <v>6165</v>
      </c>
      <c r="AW4103" t="s">
        <v>6166</v>
      </c>
      <c r="AX4103" t="s">
        <v>6202</v>
      </c>
      <c r="AY4103">
        <v>50</v>
      </c>
      <c r="AZ4103">
        <v>0</v>
      </c>
      <c r="BA4103">
        <v>18</v>
      </c>
      <c r="BB4103" t="s">
        <v>6180</v>
      </c>
      <c r="BC4103">
        <v>1</v>
      </c>
      <c r="BD4103">
        <v>0</v>
      </c>
      <c r="BE4103" t="s">
        <v>6178</v>
      </c>
      <c r="BF4103" t="s">
        <v>6170</v>
      </c>
      <c r="BG4103">
        <v>3</v>
      </c>
      <c r="BH4103" t="s">
        <v>6209</v>
      </c>
      <c r="BI4103">
        <v>126</v>
      </c>
      <c r="BJ4103" t="s">
        <v>6193</v>
      </c>
      <c r="BK4103">
        <v>0</v>
      </c>
      <c r="BL4103">
        <v>59</v>
      </c>
      <c r="BM4103" s="3">
        <f t="shared" si="584"/>
        <v>0.88135593220338981</v>
      </c>
    </row>
    <row r="4104" spans="1:65">
      <c r="A4104" t="s">
        <v>4242</v>
      </c>
      <c r="B4104" s="2">
        <v>45907</v>
      </c>
      <c r="C4104" t="s">
        <v>3137</v>
      </c>
      <c r="D4104" t="s">
        <v>4140</v>
      </c>
      <c r="E4104">
        <v>9</v>
      </c>
      <c r="F4104" t="s">
        <v>49</v>
      </c>
      <c r="G4104" t="s">
        <v>50</v>
      </c>
      <c r="H4104" t="s">
        <v>89</v>
      </c>
      <c r="I4104" t="s">
        <v>52</v>
      </c>
      <c r="J4104" t="s">
        <v>53</v>
      </c>
      <c r="K4104" t="s">
        <v>75</v>
      </c>
      <c r="L4104" t="s">
        <v>92</v>
      </c>
      <c r="M4104" t="s">
        <v>56</v>
      </c>
      <c r="N4104" t="s">
        <v>69</v>
      </c>
      <c r="O4104" t="s">
        <v>120</v>
      </c>
      <c r="P4104">
        <v>57</v>
      </c>
      <c r="Q4104">
        <v>59</v>
      </c>
      <c r="R4104">
        <v>59</v>
      </c>
      <c r="S4104">
        <v>1</v>
      </c>
      <c r="T4104">
        <f t="shared" si="576"/>
        <v>58</v>
      </c>
      <c r="U4104">
        <v>56</v>
      </c>
      <c r="V4104">
        <f t="shared" si="577"/>
        <v>2</v>
      </c>
      <c r="W4104" s="3">
        <f t="shared" si="578"/>
        <v>1.6949152542372881E-2</v>
      </c>
      <c r="X4104">
        <v>43</v>
      </c>
      <c r="Y4104" s="4">
        <v>6.6</v>
      </c>
      <c r="Z4104" s="4">
        <v>2.4</v>
      </c>
      <c r="AA4104" s="5">
        <v>36101.79</v>
      </c>
      <c r="AB4104" s="5">
        <f t="shared" si="579"/>
        <v>2021700.24</v>
      </c>
      <c r="AC4104" s="5">
        <v>23664.560000000001</v>
      </c>
      <c r="AD4104" s="5">
        <f t="shared" si="580"/>
        <v>1396209.04</v>
      </c>
      <c r="AE4104" s="5">
        <v>106274.26</v>
      </c>
      <c r="AF4104" s="5">
        <v>28154.79</v>
      </c>
      <c r="AG4104" s="5">
        <v>12006.07</v>
      </c>
      <c r="AH4104" s="5">
        <v>3480</v>
      </c>
      <c r="AI4104" s="5">
        <v>3200</v>
      </c>
      <c r="AJ4104">
        <v>0</v>
      </c>
      <c r="AK4104" s="5">
        <v>0</v>
      </c>
      <c r="AL4104" s="5">
        <v>1310.74</v>
      </c>
      <c r="AM4104" s="5">
        <v>34518.03</v>
      </c>
      <c r="AN4104">
        <v>4</v>
      </c>
      <c r="AO4104">
        <v>3</v>
      </c>
      <c r="AP4104" t="str">
        <f t="shared" si="581"/>
        <v>Yes</v>
      </c>
      <c r="AQ4104">
        <v>1</v>
      </c>
      <c r="AR4104" s="5">
        <f t="shared" si="582"/>
        <v>1585152.93</v>
      </c>
      <c r="AS4104" s="5">
        <f t="shared" si="583"/>
        <v>436547.31</v>
      </c>
      <c r="AT4104" t="s">
        <v>59</v>
      </c>
      <c r="AU4104" t="s">
        <v>6164</v>
      </c>
      <c r="AV4104" t="s">
        <v>6165</v>
      </c>
      <c r="AW4104" t="s">
        <v>6166</v>
      </c>
      <c r="AX4104" t="s">
        <v>6184</v>
      </c>
      <c r="AY4104">
        <v>57</v>
      </c>
      <c r="AZ4104">
        <v>0</v>
      </c>
      <c r="BA4104">
        <v>20</v>
      </c>
      <c r="BB4104" t="s">
        <v>6180</v>
      </c>
      <c r="BC4104">
        <v>0</v>
      </c>
      <c r="BD4104">
        <v>0</v>
      </c>
      <c r="BE4104" t="s">
        <v>6169</v>
      </c>
      <c r="BF4104" t="s">
        <v>6170</v>
      </c>
      <c r="BG4104">
        <v>1</v>
      </c>
      <c r="BH4104" t="s">
        <v>6179</v>
      </c>
      <c r="BI4104">
        <v>60</v>
      </c>
      <c r="BJ4104" t="s">
        <v>6187</v>
      </c>
      <c r="BK4104">
        <v>0</v>
      </c>
      <c r="BL4104">
        <v>70</v>
      </c>
      <c r="BM4104" s="3">
        <f t="shared" si="584"/>
        <v>0.84285714285714286</v>
      </c>
    </row>
    <row r="4105" spans="1:65">
      <c r="A4105" t="s">
        <v>4243</v>
      </c>
      <c r="B4105" s="2">
        <v>45907</v>
      </c>
      <c r="C4105" t="s">
        <v>3137</v>
      </c>
      <c r="D4105" t="s">
        <v>4140</v>
      </c>
      <c r="E4105">
        <v>9</v>
      </c>
      <c r="F4105" t="s">
        <v>72</v>
      </c>
      <c r="G4105" t="s">
        <v>62</v>
      </c>
      <c r="H4105" t="s">
        <v>155</v>
      </c>
      <c r="I4105" t="s">
        <v>52</v>
      </c>
      <c r="J4105" t="s">
        <v>65</v>
      </c>
      <c r="K4105" t="s">
        <v>75</v>
      </c>
      <c r="L4105" t="s">
        <v>55</v>
      </c>
      <c r="M4105" t="s">
        <v>56</v>
      </c>
      <c r="N4105" t="s">
        <v>57</v>
      </c>
      <c r="O4105" t="s">
        <v>70</v>
      </c>
      <c r="P4105">
        <v>51</v>
      </c>
      <c r="Q4105">
        <v>53</v>
      </c>
      <c r="R4105">
        <v>54</v>
      </c>
      <c r="S4105">
        <v>1</v>
      </c>
      <c r="T4105">
        <f t="shared" si="576"/>
        <v>53</v>
      </c>
      <c r="U4105">
        <v>50</v>
      </c>
      <c r="V4105">
        <f t="shared" si="577"/>
        <v>3</v>
      </c>
      <c r="W4105" s="3">
        <f t="shared" si="578"/>
        <v>1.8518518518518517E-2</v>
      </c>
      <c r="X4105">
        <v>35</v>
      </c>
      <c r="Y4105" s="4">
        <v>5.9</v>
      </c>
      <c r="Z4105" s="4">
        <v>2.2999999999999998</v>
      </c>
      <c r="AA4105" s="5">
        <v>52616.160000000003</v>
      </c>
      <c r="AB4105" s="5">
        <f t="shared" si="579"/>
        <v>2630808</v>
      </c>
      <c r="AC4105" s="5">
        <v>35070.69</v>
      </c>
      <c r="AD4105" s="5">
        <f t="shared" si="580"/>
        <v>1893817.26</v>
      </c>
      <c r="AE4105" s="5">
        <v>124427.49</v>
      </c>
      <c r="AF4105" s="5">
        <v>34055.75</v>
      </c>
      <c r="AG4105" s="5">
        <v>10145.08</v>
      </c>
      <c r="AH4105" s="5">
        <v>3335</v>
      </c>
      <c r="AI4105" s="5">
        <v>4600</v>
      </c>
      <c r="AJ4105">
        <v>0</v>
      </c>
      <c r="AK4105" s="5">
        <v>0</v>
      </c>
      <c r="AL4105" s="5">
        <v>3061.63</v>
      </c>
      <c r="AM4105" s="5">
        <v>30667.95</v>
      </c>
      <c r="AN4105">
        <v>4</v>
      </c>
      <c r="AO4105">
        <v>3</v>
      </c>
      <c r="AP4105" t="str">
        <f t="shared" si="581"/>
        <v>Yes</v>
      </c>
      <c r="AQ4105">
        <v>1</v>
      </c>
      <c r="AR4105" s="5">
        <f t="shared" si="582"/>
        <v>2104110.16</v>
      </c>
      <c r="AS4105" s="5">
        <f t="shared" si="583"/>
        <v>526697.84</v>
      </c>
      <c r="AT4105" t="s">
        <v>59</v>
      </c>
      <c r="AU4105" t="s">
        <v>6164</v>
      </c>
      <c r="AV4105" t="s">
        <v>6165</v>
      </c>
      <c r="AW4105" t="s">
        <v>6166</v>
      </c>
      <c r="AX4105" t="s">
        <v>6184</v>
      </c>
      <c r="AY4105">
        <v>53</v>
      </c>
      <c r="AZ4105">
        <v>0</v>
      </c>
      <c r="BA4105">
        <v>18</v>
      </c>
      <c r="BB4105" t="s">
        <v>6180</v>
      </c>
      <c r="BC4105">
        <v>0</v>
      </c>
      <c r="BD4105">
        <v>0</v>
      </c>
      <c r="BE4105" t="s">
        <v>6169</v>
      </c>
      <c r="BF4105" t="s">
        <v>6170</v>
      </c>
      <c r="BG4105">
        <v>0</v>
      </c>
      <c r="BH4105" t="s">
        <v>6171</v>
      </c>
      <c r="BI4105">
        <v>57</v>
      </c>
      <c r="BJ4105" t="s">
        <v>6187</v>
      </c>
      <c r="BK4105">
        <v>0</v>
      </c>
      <c r="BL4105">
        <v>60</v>
      </c>
      <c r="BM4105" s="3">
        <f t="shared" si="584"/>
        <v>0.9</v>
      </c>
    </row>
    <row r="4106" spans="1:65">
      <c r="A4106" t="s">
        <v>4244</v>
      </c>
      <c r="B4106" s="2">
        <v>45907</v>
      </c>
      <c r="C4106" t="s">
        <v>3137</v>
      </c>
      <c r="D4106" t="s">
        <v>4140</v>
      </c>
      <c r="E4106">
        <v>9</v>
      </c>
      <c r="F4106" t="s">
        <v>78</v>
      </c>
      <c r="G4106" t="s">
        <v>50</v>
      </c>
      <c r="H4106" t="s">
        <v>185</v>
      </c>
      <c r="I4106" t="s">
        <v>52</v>
      </c>
      <c r="J4106" t="s">
        <v>53</v>
      </c>
      <c r="K4106" t="s">
        <v>66</v>
      </c>
      <c r="L4106" t="s">
        <v>67</v>
      </c>
      <c r="M4106" t="s">
        <v>68</v>
      </c>
      <c r="N4106" t="s">
        <v>57</v>
      </c>
      <c r="O4106" t="s">
        <v>82</v>
      </c>
      <c r="P4106">
        <v>56</v>
      </c>
      <c r="Q4106">
        <v>57</v>
      </c>
      <c r="R4106">
        <v>54</v>
      </c>
      <c r="S4106">
        <v>5</v>
      </c>
      <c r="T4106">
        <f t="shared" si="576"/>
        <v>49</v>
      </c>
      <c r="U4106">
        <v>49</v>
      </c>
      <c r="V4106">
        <f t="shared" si="577"/>
        <v>0</v>
      </c>
      <c r="W4106" s="3">
        <f t="shared" si="578"/>
        <v>9.2592592592592587E-2</v>
      </c>
      <c r="X4106">
        <v>40</v>
      </c>
      <c r="Y4106" s="4">
        <v>4.9000000000000004</v>
      </c>
      <c r="Z4106" s="4">
        <v>1.6</v>
      </c>
      <c r="AA4106" s="5">
        <v>34121.29</v>
      </c>
      <c r="AB4106" s="5">
        <f t="shared" si="579"/>
        <v>1671943.21</v>
      </c>
      <c r="AC4106" s="5">
        <v>21798.21</v>
      </c>
      <c r="AD4106" s="5">
        <f t="shared" si="580"/>
        <v>1177103.3400000001</v>
      </c>
      <c r="AE4106" s="5">
        <v>96816.26</v>
      </c>
      <c r="AF4106" s="5">
        <v>26709.46</v>
      </c>
      <c r="AG4106" s="5">
        <v>10173.200000000001</v>
      </c>
      <c r="AH4106" s="5">
        <v>2320</v>
      </c>
      <c r="AI4106" s="5">
        <v>18076.11</v>
      </c>
      <c r="AJ4106">
        <v>2</v>
      </c>
      <c r="AK4106" s="5">
        <v>16932.61</v>
      </c>
      <c r="AL4106" s="5">
        <v>0</v>
      </c>
      <c r="AM4106" s="5">
        <v>33730.43</v>
      </c>
      <c r="AN4106">
        <v>4</v>
      </c>
      <c r="AO4106">
        <v>4</v>
      </c>
      <c r="AP4106" t="str">
        <f t="shared" si="581"/>
        <v>Yes</v>
      </c>
      <c r="AQ4106">
        <v>2</v>
      </c>
      <c r="AR4106" s="5">
        <f t="shared" si="582"/>
        <v>1381861.41</v>
      </c>
      <c r="AS4106" s="5">
        <f t="shared" si="583"/>
        <v>290081.8</v>
      </c>
      <c r="AT4106" t="s">
        <v>1641</v>
      </c>
      <c r="AU4106" t="s">
        <v>6189</v>
      </c>
      <c r="AV4106" t="s">
        <v>6201</v>
      </c>
      <c r="AW4106" t="s">
        <v>6175</v>
      </c>
      <c r="AX4106" t="s">
        <v>6167</v>
      </c>
      <c r="AY4106">
        <v>58</v>
      </c>
      <c r="AZ4106">
        <v>0</v>
      </c>
      <c r="BA4106">
        <v>0</v>
      </c>
      <c r="BB4106" t="s">
        <v>6168</v>
      </c>
      <c r="BC4106">
        <v>0</v>
      </c>
      <c r="BD4106">
        <v>0</v>
      </c>
      <c r="BE4106" t="s">
        <v>6169</v>
      </c>
      <c r="BF4106" t="s">
        <v>6210</v>
      </c>
      <c r="BG4106">
        <v>1</v>
      </c>
      <c r="BH4106" t="s">
        <v>6179</v>
      </c>
      <c r="BI4106">
        <v>36</v>
      </c>
      <c r="BJ4106" t="s">
        <v>6172</v>
      </c>
      <c r="BK4106">
        <v>0</v>
      </c>
      <c r="BL4106">
        <v>70</v>
      </c>
      <c r="BM4106" s="3">
        <f t="shared" si="584"/>
        <v>0.77142857142857146</v>
      </c>
    </row>
    <row r="4107" spans="1:65">
      <c r="A4107" t="s">
        <v>4245</v>
      </c>
      <c r="B4107" s="2">
        <v>45907</v>
      </c>
      <c r="C4107" t="s">
        <v>3137</v>
      </c>
      <c r="D4107" t="s">
        <v>4140</v>
      </c>
      <c r="E4107">
        <v>9</v>
      </c>
      <c r="F4107" t="s">
        <v>72</v>
      </c>
      <c r="G4107" t="s">
        <v>50</v>
      </c>
      <c r="H4107" t="s">
        <v>73</v>
      </c>
      <c r="I4107" t="s">
        <v>74</v>
      </c>
      <c r="J4107" t="s">
        <v>53</v>
      </c>
      <c r="K4107" t="s">
        <v>75</v>
      </c>
      <c r="L4107" t="s">
        <v>55</v>
      </c>
      <c r="M4107" t="s">
        <v>56</v>
      </c>
      <c r="N4107" t="s">
        <v>76</v>
      </c>
      <c r="O4107" t="s">
        <v>120</v>
      </c>
      <c r="P4107">
        <v>52</v>
      </c>
      <c r="Q4107">
        <v>53</v>
      </c>
      <c r="R4107">
        <v>54</v>
      </c>
      <c r="S4107">
        <v>1</v>
      </c>
      <c r="T4107">
        <f t="shared" si="576"/>
        <v>53</v>
      </c>
      <c r="U4107">
        <v>51</v>
      </c>
      <c r="V4107">
        <f t="shared" si="577"/>
        <v>2</v>
      </c>
      <c r="W4107" s="3">
        <f t="shared" si="578"/>
        <v>1.8518518518518517E-2</v>
      </c>
      <c r="X4107">
        <v>14</v>
      </c>
      <c r="Y4107" s="4">
        <v>1</v>
      </c>
      <c r="Z4107" s="4">
        <v>1.2</v>
      </c>
      <c r="AA4107" s="5">
        <v>35575.74</v>
      </c>
      <c r="AB4107" s="5">
        <f t="shared" si="579"/>
        <v>1814362.74</v>
      </c>
      <c r="AC4107" s="5">
        <v>23658.41</v>
      </c>
      <c r="AD4107" s="5">
        <f t="shared" si="580"/>
        <v>1277554.1399999999</v>
      </c>
      <c r="AE4107" s="5">
        <v>90886.68</v>
      </c>
      <c r="AF4107" s="5">
        <v>23763.66</v>
      </c>
      <c r="AG4107" s="5">
        <v>8053.87</v>
      </c>
      <c r="AH4107" s="5">
        <v>1740</v>
      </c>
      <c r="AI4107" s="5">
        <v>3200</v>
      </c>
      <c r="AJ4107">
        <v>0</v>
      </c>
      <c r="AK4107" s="5">
        <v>0</v>
      </c>
      <c r="AL4107" s="5">
        <v>1373.11</v>
      </c>
      <c r="AM4107" s="5">
        <v>34171.129999999997</v>
      </c>
      <c r="AN4107">
        <v>4</v>
      </c>
      <c r="AO4107">
        <v>5</v>
      </c>
      <c r="AP4107" t="str">
        <f t="shared" si="581"/>
        <v>No</v>
      </c>
      <c r="AQ4107">
        <v>1</v>
      </c>
      <c r="AR4107" s="5">
        <f t="shared" si="582"/>
        <v>1440742.59</v>
      </c>
      <c r="AS4107" s="5">
        <f t="shared" si="583"/>
        <v>373620.15</v>
      </c>
      <c r="AT4107" t="s">
        <v>59</v>
      </c>
      <c r="AU4107" t="s">
        <v>6164</v>
      </c>
      <c r="AV4107" t="s">
        <v>6165</v>
      </c>
      <c r="AW4107" t="s">
        <v>6166</v>
      </c>
      <c r="AX4107" t="s">
        <v>6184</v>
      </c>
      <c r="AY4107">
        <v>53</v>
      </c>
      <c r="AZ4107">
        <v>1</v>
      </c>
      <c r="BA4107">
        <v>14</v>
      </c>
      <c r="BB4107" t="s">
        <v>6180</v>
      </c>
      <c r="BC4107">
        <v>0</v>
      </c>
      <c r="BD4107">
        <v>1</v>
      </c>
      <c r="BE4107" t="s">
        <v>6188</v>
      </c>
      <c r="BF4107" t="s">
        <v>6170</v>
      </c>
      <c r="BG4107">
        <v>0</v>
      </c>
      <c r="BH4107" t="s">
        <v>6171</v>
      </c>
      <c r="BI4107">
        <v>29</v>
      </c>
      <c r="BJ4107" t="s">
        <v>6172</v>
      </c>
      <c r="BK4107">
        <v>0</v>
      </c>
      <c r="BL4107">
        <v>73</v>
      </c>
      <c r="BM4107" s="3">
        <f t="shared" si="584"/>
        <v>0.73972602739726023</v>
      </c>
    </row>
    <row r="4108" spans="1:65">
      <c r="A4108" t="s">
        <v>4246</v>
      </c>
      <c r="B4108" s="2">
        <v>45907</v>
      </c>
      <c r="C4108" t="s">
        <v>3137</v>
      </c>
      <c r="D4108" t="s">
        <v>4140</v>
      </c>
      <c r="E4108">
        <v>9</v>
      </c>
      <c r="F4108" t="s">
        <v>72</v>
      </c>
      <c r="G4108" t="s">
        <v>50</v>
      </c>
      <c r="H4108" t="s">
        <v>119</v>
      </c>
      <c r="I4108" t="s">
        <v>52</v>
      </c>
      <c r="J4108" t="s">
        <v>81</v>
      </c>
      <c r="K4108" t="s">
        <v>75</v>
      </c>
      <c r="L4108" t="s">
        <v>92</v>
      </c>
      <c r="M4108" t="s">
        <v>56</v>
      </c>
      <c r="N4108" t="s">
        <v>69</v>
      </c>
      <c r="O4108" t="s">
        <v>58</v>
      </c>
      <c r="P4108">
        <v>32</v>
      </c>
      <c r="Q4108">
        <v>33</v>
      </c>
      <c r="R4108">
        <v>33</v>
      </c>
      <c r="S4108">
        <v>1</v>
      </c>
      <c r="T4108">
        <f t="shared" si="576"/>
        <v>32</v>
      </c>
      <c r="U4108">
        <v>31</v>
      </c>
      <c r="V4108">
        <f t="shared" si="577"/>
        <v>1</v>
      </c>
      <c r="W4108" s="3">
        <f t="shared" si="578"/>
        <v>3.0303030303030304E-2</v>
      </c>
      <c r="X4108">
        <v>33</v>
      </c>
      <c r="Y4108" s="4">
        <v>1.7</v>
      </c>
      <c r="Z4108" s="4">
        <v>1.4</v>
      </c>
      <c r="AA4108" s="5">
        <v>78053.350000000006</v>
      </c>
      <c r="AB4108" s="5">
        <f t="shared" si="579"/>
        <v>2419653.85</v>
      </c>
      <c r="AC4108" s="5">
        <v>53890.58</v>
      </c>
      <c r="AD4108" s="5">
        <f t="shared" si="580"/>
        <v>1778389.14</v>
      </c>
      <c r="AE4108" s="5">
        <v>106045.26</v>
      </c>
      <c r="AF4108" s="5">
        <v>28704.87</v>
      </c>
      <c r="AG4108" s="5">
        <v>9746.2199999999993</v>
      </c>
      <c r="AH4108" s="5">
        <v>2030</v>
      </c>
      <c r="AI4108" s="5">
        <v>6800</v>
      </c>
      <c r="AJ4108">
        <v>0</v>
      </c>
      <c r="AK4108" s="5">
        <v>0</v>
      </c>
      <c r="AL4108" s="5">
        <v>1508.59</v>
      </c>
      <c r="AM4108" s="5">
        <v>21314.76</v>
      </c>
      <c r="AN4108">
        <v>4</v>
      </c>
      <c r="AO4108">
        <v>3</v>
      </c>
      <c r="AP4108" t="str">
        <f t="shared" si="581"/>
        <v>Yes</v>
      </c>
      <c r="AQ4108">
        <v>0</v>
      </c>
      <c r="AR4108" s="5">
        <f t="shared" si="582"/>
        <v>1954538.84</v>
      </c>
      <c r="AS4108" s="5">
        <f t="shared" si="583"/>
        <v>465115.01</v>
      </c>
      <c r="AT4108" t="s">
        <v>59</v>
      </c>
      <c r="AU4108" t="s">
        <v>6164</v>
      </c>
      <c r="AV4108" t="s">
        <v>6165</v>
      </c>
      <c r="AW4108" t="s">
        <v>6166</v>
      </c>
      <c r="AX4108" t="s">
        <v>6184</v>
      </c>
      <c r="AY4108">
        <v>34</v>
      </c>
      <c r="AZ4108">
        <v>0</v>
      </c>
      <c r="BA4108">
        <v>18</v>
      </c>
      <c r="BB4108" t="s">
        <v>6191</v>
      </c>
      <c r="BC4108">
        <v>0</v>
      </c>
      <c r="BD4108">
        <v>0</v>
      </c>
      <c r="BE4108" t="s">
        <v>6169</v>
      </c>
      <c r="BF4108" t="s">
        <v>6170</v>
      </c>
      <c r="BG4108">
        <v>1</v>
      </c>
      <c r="BH4108" t="s">
        <v>6186</v>
      </c>
      <c r="BI4108">
        <v>46</v>
      </c>
      <c r="BJ4108" t="s">
        <v>6172</v>
      </c>
      <c r="BK4108">
        <v>0</v>
      </c>
      <c r="BL4108">
        <v>48</v>
      </c>
      <c r="BM4108" s="3">
        <f t="shared" si="584"/>
        <v>0.6875</v>
      </c>
    </row>
    <row r="4109" spans="1:65">
      <c r="A4109" t="s">
        <v>4247</v>
      </c>
      <c r="B4109" s="2">
        <v>45907</v>
      </c>
      <c r="C4109" t="s">
        <v>3137</v>
      </c>
      <c r="D4109" t="s">
        <v>4140</v>
      </c>
      <c r="E4109">
        <v>9</v>
      </c>
      <c r="F4109" t="s">
        <v>49</v>
      </c>
      <c r="G4109" t="s">
        <v>79</v>
      </c>
      <c r="H4109" t="s">
        <v>262</v>
      </c>
      <c r="I4109" t="s">
        <v>74</v>
      </c>
      <c r="J4109" t="s">
        <v>53</v>
      </c>
      <c r="K4109" t="s">
        <v>75</v>
      </c>
      <c r="L4109" t="s">
        <v>67</v>
      </c>
      <c r="M4109" t="s">
        <v>56</v>
      </c>
      <c r="N4109" t="s">
        <v>57</v>
      </c>
      <c r="O4109" t="s">
        <v>70</v>
      </c>
      <c r="P4109">
        <v>62</v>
      </c>
      <c r="Q4109">
        <v>65</v>
      </c>
      <c r="R4109">
        <v>65</v>
      </c>
      <c r="S4109">
        <v>2</v>
      </c>
      <c r="T4109">
        <f t="shared" si="576"/>
        <v>63</v>
      </c>
      <c r="U4109">
        <v>61</v>
      </c>
      <c r="V4109">
        <f t="shared" si="577"/>
        <v>2</v>
      </c>
      <c r="W4109" s="3">
        <f t="shared" si="578"/>
        <v>3.0769230769230771E-2</v>
      </c>
      <c r="X4109">
        <v>36</v>
      </c>
      <c r="Y4109" s="4">
        <v>0.8</v>
      </c>
      <c r="Z4109" s="4">
        <v>1</v>
      </c>
      <c r="AA4109" s="5">
        <v>36222.21</v>
      </c>
      <c r="AB4109" s="5">
        <f t="shared" si="579"/>
        <v>2209554.81</v>
      </c>
      <c r="AC4109" s="5">
        <v>22966.44</v>
      </c>
      <c r="AD4109" s="5">
        <f t="shared" si="580"/>
        <v>1492818.6</v>
      </c>
      <c r="AE4109" s="5">
        <v>108815.33</v>
      </c>
      <c r="AF4109" s="5">
        <v>29944.73</v>
      </c>
      <c r="AG4109" s="5">
        <v>11119.19</v>
      </c>
      <c r="AH4109" s="5">
        <v>1450</v>
      </c>
      <c r="AI4109" s="5">
        <v>6400</v>
      </c>
      <c r="AJ4109">
        <v>0</v>
      </c>
      <c r="AK4109" s="5">
        <v>0</v>
      </c>
      <c r="AL4109" s="5">
        <v>1346.85</v>
      </c>
      <c r="AM4109" s="5">
        <v>41651.21</v>
      </c>
      <c r="AN4109">
        <v>4</v>
      </c>
      <c r="AO4109">
        <v>3</v>
      </c>
      <c r="AP4109" t="str">
        <f t="shared" si="581"/>
        <v>Yes</v>
      </c>
      <c r="AQ4109">
        <v>1</v>
      </c>
      <c r="AR4109" s="5">
        <f t="shared" si="582"/>
        <v>1693545.91</v>
      </c>
      <c r="AS4109" s="5">
        <f t="shared" si="583"/>
        <v>516008.9</v>
      </c>
      <c r="AT4109" t="s">
        <v>59</v>
      </c>
      <c r="AU4109" t="s">
        <v>6164</v>
      </c>
      <c r="AV4109" t="s">
        <v>6165</v>
      </c>
      <c r="AW4109" t="s">
        <v>6166</v>
      </c>
      <c r="AX4109" t="s">
        <v>6184</v>
      </c>
      <c r="AY4109">
        <v>62</v>
      </c>
      <c r="AZ4109">
        <v>0</v>
      </c>
      <c r="BA4109">
        <v>21</v>
      </c>
      <c r="BB4109" t="s">
        <v>6180</v>
      </c>
      <c r="BC4109">
        <v>0</v>
      </c>
      <c r="BD4109">
        <v>0</v>
      </c>
      <c r="BE4109" t="s">
        <v>6169</v>
      </c>
      <c r="BF4109" t="s">
        <v>6170</v>
      </c>
      <c r="BG4109">
        <v>0</v>
      </c>
      <c r="BH4109" t="s">
        <v>6171</v>
      </c>
      <c r="BI4109">
        <v>56</v>
      </c>
      <c r="BJ4109" t="s">
        <v>6187</v>
      </c>
      <c r="BK4109">
        <v>0</v>
      </c>
      <c r="BL4109">
        <v>71</v>
      </c>
      <c r="BM4109" s="3">
        <f t="shared" si="584"/>
        <v>0.91549295774647887</v>
      </c>
    </row>
    <row r="4110" spans="1:65">
      <c r="A4110" t="s">
        <v>4248</v>
      </c>
      <c r="B4110" s="2">
        <v>45907</v>
      </c>
      <c r="C4110" t="s">
        <v>3137</v>
      </c>
      <c r="D4110" t="s">
        <v>4140</v>
      </c>
      <c r="E4110">
        <v>9</v>
      </c>
      <c r="F4110" t="s">
        <v>61</v>
      </c>
      <c r="G4110" t="s">
        <v>50</v>
      </c>
      <c r="H4110" t="s">
        <v>157</v>
      </c>
      <c r="I4110" t="s">
        <v>64</v>
      </c>
      <c r="J4110" t="s">
        <v>65</v>
      </c>
      <c r="K4110" t="s">
        <v>66</v>
      </c>
      <c r="L4110" t="s">
        <v>67</v>
      </c>
      <c r="M4110" t="s">
        <v>56</v>
      </c>
      <c r="N4110" t="s">
        <v>94</v>
      </c>
      <c r="O4110" t="s">
        <v>120</v>
      </c>
      <c r="P4110">
        <v>47</v>
      </c>
      <c r="Q4110">
        <v>48</v>
      </c>
      <c r="R4110">
        <v>46</v>
      </c>
      <c r="S4110">
        <v>1</v>
      </c>
      <c r="T4110">
        <f t="shared" si="576"/>
        <v>45</v>
      </c>
      <c r="U4110">
        <v>45</v>
      </c>
      <c r="V4110">
        <f t="shared" si="577"/>
        <v>0</v>
      </c>
      <c r="W4110" s="3">
        <f t="shared" si="578"/>
        <v>2.1739130434782608E-2</v>
      </c>
      <c r="X4110">
        <v>26</v>
      </c>
      <c r="Y4110" s="4">
        <v>5.3</v>
      </c>
      <c r="Z4110" s="4">
        <v>1.4</v>
      </c>
      <c r="AA4110" s="5">
        <v>48893.83</v>
      </c>
      <c r="AB4110" s="5">
        <f t="shared" si="579"/>
        <v>2200222.35</v>
      </c>
      <c r="AC4110" s="5">
        <v>33874.120000000003</v>
      </c>
      <c r="AD4110" s="5">
        <f t="shared" si="580"/>
        <v>1558209.52</v>
      </c>
      <c r="AE4110" s="5">
        <v>97947.71</v>
      </c>
      <c r="AF4110" s="5">
        <v>28200.37</v>
      </c>
      <c r="AG4110" s="5">
        <v>8773.5300000000007</v>
      </c>
      <c r="AH4110" s="5">
        <v>2030</v>
      </c>
      <c r="AI4110" s="5">
        <v>4600</v>
      </c>
      <c r="AJ4110">
        <v>0</v>
      </c>
      <c r="AK4110" s="5">
        <v>0</v>
      </c>
      <c r="AL4110" s="5">
        <v>0</v>
      </c>
      <c r="AM4110" s="5">
        <v>29413.13</v>
      </c>
      <c r="AN4110">
        <v>4</v>
      </c>
      <c r="AO4110">
        <v>4</v>
      </c>
      <c r="AP4110" t="str">
        <f t="shared" si="581"/>
        <v>Yes</v>
      </c>
      <c r="AQ4110">
        <v>1</v>
      </c>
      <c r="AR4110" s="5">
        <f t="shared" si="582"/>
        <v>1729174.26</v>
      </c>
      <c r="AS4110" s="5">
        <f t="shared" si="583"/>
        <v>471048.09</v>
      </c>
      <c r="AT4110" t="s">
        <v>59</v>
      </c>
      <c r="AU4110" t="s">
        <v>6164</v>
      </c>
      <c r="AV4110" t="s">
        <v>6165</v>
      </c>
      <c r="AW4110" t="s">
        <v>6166</v>
      </c>
      <c r="AX4110" t="s">
        <v>6167</v>
      </c>
      <c r="AY4110">
        <v>50</v>
      </c>
      <c r="AZ4110">
        <v>0</v>
      </c>
      <c r="BA4110">
        <v>0</v>
      </c>
      <c r="BB4110" t="s">
        <v>6168</v>
      </c>
      <c r="BC4110">
        <v>0</v>
      </c>
      <c r="BD4110">
        <v>0</v>
      </c>
      <c r="BE4110" t="s">
        <v>6169</v>
      </c>
      <c r="BF4110" t="s">
        <v>6170</v>
      </c>
      <c r="BG4110">
        <v>0</v>
      </c>
      <c r="BH4110" t="s">
        <v>6171</v>
      </c>
      <c r="BI4110">
        <v>35</v>
      </c>
      <c r="BJ4110" t="s">
        <v>6172</v>
      </c>
      <c r="BK4110">
        <v>0</v>
      </c>
      <c r="BL4110">
        <v>58</v>
      </c>
      <c r="BM4110" s="3">
        <f t="shared" si="584"/>
        <v>0.7931034482758621</v>
      </c>
    </row>
    <row r="4111" spans="1:65">
      <c r="A4111" t="s">
        <v>4249</v>
      </c>
      <c r="B4111" s="2">
        <v>45908</v>
      </c>
      <c r="C4111" t="s">
        <v>3137</v>
      </c>
      <c r="D4111" t="s">
        <v>4140</v>
      </c>
      <c r="E4111">
        <v>9</v>
      </c>
      <c r="F4111" t="s">
        <v>72</v>
      </c>
      <c r="G4111" t="s">
        <v>79</v>
      </c>
      <c r="H4111" t="s">
        <v>213</v>
      </c>
      <c r="I4111" t="s">
        <v>74</v>
      </c>
      <c r="J4111" t="s">
        <v>53</v>
      </c>
      <c r="K4111" t="s">
        <v>75</v>
      </c>
      <c r="L4111" t="s">
        <v>55</v>
      </c>
      <c r="M4111" t="s">
        <v>56</v>
      </c>
      <c r="N4111" t="s">
        <v>69</v>
      </c>
      <c r="O4111" t="s">
        <v>120</v>
      </c>
      <c r="P4111">
        <v>49</v>
      </c>
      <c r="Q4111">
        <v>50</v>
      </c>
      <c r="R4111">
        <v>52</v>
      </c>
      <c r="S4111">
        <v>1</v>
      </c>
      <c r="T4111">
        <f t="shared" si="576"/>
        <v>51</v>
      </c>
      <c r="U4111">
        <v>49</v>
      </c>
      <c r="V4111">
        <f t="shared" si="577"/>
        <v>2</v>
      </c>
      <c r="W4111" s="3">
        <f t="shared" si="578"/>
        <v>1.9230769230769232E-2</v>
      </c>
      <c r="X4111">
        <v>22</v>
      </c>
      <c r="Y4111" s="4">
        <v>3.4</v>
      </c>
      <c r="Z4111" s="4">
        <v>1.4</v>
      </c>
      <c r="AA4111" s="5">
        <v>35799.15</v>
      </c>
      <c r="AB4111" s="5">
        <f t="shared" si="579"/>
        <v>1754158.35</v>
      </c>
      <c r="AC4111" s="5">
        <v>23619.1</v>
      </c>
      <c r="AD4111" s="5">
        <f t="shared" si="580"/>
        <v>1228193.2</v>
      </c>
      <c r="AE4111" s="5">
        <v>88794.23</v>
      </c>
      <c r="AF4111" s="5">
        <v>22581.01</v>
      </c>
      <c r="AG4111" s="5">
        <v>8487.06</v>
      </c>
      <c r="AH4111" s="5">
        <v>2030</v>
      </c>
      <c r="AI4111" s="5">
        <v>3200</v>
      </c>
      <c r="AJ4111">
        <v>0</v>
      </c>
      <c r="AK4111" s="5">
        <v>0</v>
      </c>
      <c r="AL4111" s="5">
        <v>1366.3</v>
      </c>
      <c r="AM4111" s="5">
        <v>32721.25</v>
      </c>
      <c r="AN4111">
        <v>4</v>
      </c>
      <c r="AO4111">
        <v>4</v>
      </c>
      <c r="AP4111" t="str">
        <f t="shared" si="581"/>
        <v>Yes</v>
      </c>
      <c r="AQ4111">
        <v>1</v>
      </c>
      <c r="AR4111" s="5">
        <f t="shared" si="582"/>
        <v>1387373.05</v>
      </c>
      <c r="AS4111" s="5">
        <f t="shared" si="583"/>
        <v>366785.3</v>
      </c>
      <c r="AT4111" t="s">
        <v>59</v>
      </c>
      <c r="AU4111" t="s">
        <v>6164</v>
      </c>
      <c r="AV4111" t="s">
        <v>6165</v>
      </c>
      <c r="AW4111" t="s">
        <v>6166</v>
      </c>
      <c r="AX4111" t="s">
        <v>6184</v>
      </c>
      <c r="AY4111">
        <v>49</v>
      </c>
      <c r="AZ4111">
        <v>0</v>
      </c>
      <c r="BA4111">
        <v>14</v>
      </c>
      <c r="BB4111" t="s">
        <v>6180</v>
      </c>
      <c r="BC4111">
        <v>0</v>
      </c>
      <c r="BD4111">
        <v>0</v>
      </c>
      <c r="BE4111" t="s">
        <v>6169</v>
      </c>
      <c r="BF4111" t="s">
        <v>6170</v>
      </c>
      <c r="BG4111">
        <v>0</v>
      </c>
      <c r="BH4111" t="s">
        <v>6171</v>
      </c>
      <c r="BI4111">
        <v>36</v>
      </c>
      <c r="BJ4111" t="s">
        <v>6172</v>
      </c>
      <c r="BK4111">
        <v>0</v>
      </c>
      <c r="BL4111">
        <v>75</v>
      </c>
      <c r="BM4111" s="3">
        <f t="shared" si="584"/>
        <v>0.69333333333333336</v>
      </c>
    </row>
    <row r="4112" spans="1:65">
      <c r="A4112" t="s">
        <v>4250</v>
      </c>
      <c r="B4112" s="2">
        <v>45908</v>
      </c>
      <c r="C4112" t="s">
        <v>3137</v>
      </c>
      <c r="D4112" t="s">
        <v>4140</v>
      </c>
      <c r="E4112">
        <v>9</v>
      </c>
      <c r="F4112" t="s">
        <v>72</v>
      </c>
      <c r="G4112" t="s">
        <v>79</v>
      </c>
      <c r="H4112" t="s">
        <v>102</v>
      </c>
      <c r="I4112" t="s">
        <v>64</v>
      </c>
      <c r="J4112" t="s">
        <v>53</v>
      </c>
      <c r="K4112" t="s">
        <v>54</v>
      </c>
      <c r="L4112" t="s">
        <v>67</v>
      </c>
      <c r="M4112" t="s">
        <v>56</v>
      </c>
      <c r="N4112" t="s">
        <v>69</v>
      </c>
      <c r="O4112" t="s">
        <v>70</v>
      </c>
      <c r="P4112">
        <v>52</v>
      </c>
      <c r="Q4112">
        <v>54</v>
      </c>
      <c r="R4112">
        <v>55</v>
      </c>
      <c r="S4112">
        <v>1</v>
      </c>
      <c r="T4112">
        <f t="shared" si="576"/>
        <v>54</v>
      </c>
      <c r="U4112">
        <v>50</v>
      </c>
      <c r="V4112">
        <f t="shared" si="577"/>
        <v>4</v>
      </c>
      <c r="W4112" s="3">
        <f t="shared" si="578"/>
        <v>1.8181818181818181E-2</v>
      </c>
      <c r="X4112">
        <v>14</v>
      </c>
      <c r="Y4112" s="4">
        <v>7.7</v>
      </c>
      <c r="Z4112" s="4">
        <v>1.8</v>
      </c>
      <c r="AA4112" s="5">
        <v>39006.79</v>
      </c>
      <c r="AB4112" s="5">
        <f t="shared" si="579"/>
        <v>1950339.5</v>
      </c>
      <c r="AC4112" s="5">
        <v>22947.01</v>
      </c>
      <c r="AD4112" s="5">
        <f t="shared" si="580"/>
        <v>1262085.55</v>
      </c>
      <c r="AE4112" s="5">
        <v>91263.65</v>
      </c>
      <c r="AF4112" s="5">
        <v>24418.9</v>
      </c>
      <c r="AG4112" s="5">
        <v>7819.49</v>
      </c>
      <c r="AH4112" s="5">
        <v>2610</v>
      </c>
      <c r="AI4112" s="5">
        <v>3200</v>
      </c>
      <c r="AJ4112">
        <v>0</v>
      </c>
      <c r="AK4112" s="5">
        <v>0</v>
      </c>
      <c r="AL4112" s="5">
        <v>2789.24</v>
      </c>
      <c r="AM4112" s="5">
        <v>32040.67</v>
      </c>
      <c r="AN4112">
        <v>4</v>
      </c>
      <c r="AO4112">
        <v>4</v>
      </c>
      <c r="AP4112" t="str">
        <f t="shared" si="581"/>
        <v>Yes</v>
      </c>
      <c r="AQ4112">
        <v>1</v>
      </c>
      <c r="AR4112" s="5">
        <f t="shared" si="582"/>
        <v>1426227.5</v>
      </c>
      <c r="AS4112" s="5">
        <f t="shared" si="583"/>
        <v>524112</v>
      </c>
      <c r="AT4112" t="s">
        <v>59</v>
      </c>
      <c r="AU4112" t="s">
        <v>6164</v>
      </c>
      <c r="AV4112" t="s">
        <v>6165</v>
      </c>
      <c r="AW4112" t="s">
        <v>6166</v>
      </c>
      <c r="AX4112" t="s">
        <v>6184</v>
      </c>
      <c r="AY4112">
        <v>53</v>
      </c>
      <c r="AZ4112">
        <v>0</v>
      </c>
      <c r="BA4112">
        <v>24</v>
      </c>
      <c r="BB4112" t="s">
        <v>6180</v>
      </c>
      <c r="BC4112">
        <v>0</v>
      </c>
      <c r="BD4112">
        <v>0</v>
      </c>
      <c r="BE4112" t="s">
        <v>6169</v>
      </c>
      <c r="BF4112" t="s">
        <v>6170</v>
      </c>
      <c r="BG4112">
        <v>0</v>
      </c>
      <c r="BH4112" t="s">
        <v>6171</v>
      </c>
      <c r="BI4112">
        <v>12</v>
      </c>
      <c r="BJ4112" t="s">
        <v>6172</v>
      </c>
      <c r="BK4112">
        <v>0</v>
      </c>
      <c r="BL4112">
        <v>75</v>
      </c>
      <c r="BM4112" s="3">
        <f t="shared" si="584"/>
        <v>0.73333333333333328</v>
      </c>
    </row>
    <row r="4113" spans="1:65">
      <c r="A4113" t="s">
        <v>4251</v>
      </c>
      <c r="B4113" s="2">
        <v>45908</v>
      </c>
      <c r="C4113" t="s">
        <v>3137</v>
      </c>
      <c r="D4113" t="s">
        <v>4140</v>
      </c>
      <c r="E4113">
        <v>9</v>
      </c>
      <c r="F4113" t="s">
        <v>72</v>
      </c>
      <c r="G4113" t="s">
        <v>79</v>
      </c>
      <c r="H4113" t="s">
        <v>102</v>
      </c>
      <c r="I4113" t="s">
        <v>74</v>
      </c>
      <c r="J4113" t="s">
        <v>65</v>
      </c>
      <c r="K4113" t="s">
        <v>75</v>
      </c>
      <c r="L4113" t="s">
        <v>67</v>
      </c>
      <c r="M4113" t="s">
        <v>68</v>
      </c>
      <c r="N4113" t="s">
        <v>94</v>
      </c>
      <c r="O4113" t="s">
        <v>120</v>
      </c>
      <c r="P4113">
        <v>51</v>
      </c>
      <c r="Q4113">
        <v>53</v>
      </c>
      <c r="R4113">
        <v>56</v>
      </c>
      <c r="S4113">
        <v>2</v>
      </c>
      <c r="T4113">
        <f t="shared" si="576"/>
        <v>54</v>
      </c>
      <c r="U4113">
        <v>50</v>
      </c>
      <c r="V4113">
        <f t="shared" si="577"/>
        <v>4</v>
      </c>
      <c r="W4113" s="3">
        <f t="shared" si="578"/>
        <v>3.5714285714285712E-2</v>
      </c>
      <c r="X4113">
        <v>33</v>
      </c>
      <c r="Y4113" s="4">
        <v>4.2</v>
      </c>
      <c r="Z4113" s="4">
        <v>1.7</v>
      </c>
      <c r="AA4113" s="5">
        <v>52469.59</v>
      </c>
      <c r="AB4113" s="5">
        <f t="shared" si="579"/>
        <v>2623479.5</v>
      </c>
      <c r="AC4113" s="5">
        <v>32595.41</v>
      </c>
      <c r="AD4113" s="5">
        <f t="shared" si="580"/>
        <v>1825342.96</v>
      </c>
      <c r="AE4113" s="5">
        <v>125481.78</v>
      </c>
      <c r="AF4113" s="5">
        <v>34374.410000000003</v>
      </c>
      <c r="AG4113" s="5">
        <v>9710.02</v>
      </c>
      <c r="AH4113" s="5">
        <v>2465</v>
      </c>
      <c r="AI4113" s="5">
        <v>9200</v>
      </c>
      <c r="AJ4113">
        <v>1</v>
      </c>
      <c r="AK4113" s="5">
        <v>14499.55</v>
      </c>
      <c r="AL4113" s="5">
        <v>3754.33</v>
      </c>
      <c r="AM4113" s="5">
        <v>36346.6</v>
      </c>
      <c r="AN4113">
        <v>4</v>
      </c>
      <c r="AO4113">
        <v>5</v>
      </c>
      <c r="AP4113" t="str">
        <f t="shared" si="581"/>
        <v>No</v>
      </c>
      <c r="AQ4113">
        <v>3</v>
      </c>
      <c r="AR4113" s="5">
        <f t="shared" si="582"/>
        <v>2061174.65</v>
      </c>
      <c r="AS4113" s="5">
        <f t="shared" si="583"/>
        <v>562304.85</v>
      </c>
      <c r="AT4113" t="s">
        <v>59</v>
      </c>
      <c r="AU4113" t="s">
        <v>6199</v>
      </c>
      <c r="AV4113" t="s">
        <v>6200</v>
      </c>
      <c r="AW4113" t="s">
        <v>6175</v>
      </c>
      <c r="AX4113" t="s">
        <v>6184</v>
      </c>
      <c r="AY4113">
        <v>52</v>
      </c>
      <c r="AZ4113">
        <v>1</v>
      </c>
      <c r="BA4113">
        <v>23</v>
      </c>
      <c r="BB4113" t="s">
        <v>6180</v>
      </c>
      <c r="BC4113">
        <v>0</v>
      </c>
      <c r="BD4113">
        <v>1</v>
      </c>
      <c r="BE4113" t="s">
        <v>6188</v>
      </c>
      <c r="BF4113" t="s">
        <v>6210</v>
      </c>
      <c r="BG4113">
        <v>1</v>
      </c>
      <c r="BH4113" t="s">
        <v>6186</v>
      </c>
      <c r="BI4113">
        <v>27</v>
      </c>
      <c r="BJ4113" t="s">
        <v>6172</v>
      </c>
      <c r="BK4113">
        <v>0</v>
      </c>
      <c r="BL4113">
        <v>65</v>
      </c>
      <c r="BM4113" s="3">
        <f t="shared" si="584"/>
        <v>0.86153846153846159</v>
      </c>
    </row>
    <row r="4114" spans="1:65">
      <c r="A4114" t="s">
        <v>4252</v>
      </c>
      <c r="B4114" s="2">
        <v>45908</v>
      </c>
      <c r="C4114" t="s">
        <v>3137</v>
      </c>
      <c r="D4114" t="s">
        <v>4140</v>
      </c>
      <c r="E4114">
        <v>9</v>
      </c>
      <c r="F4114" t="s">
        <v>72</v>
      </c>
      <c r="G4114" t="s">
        <v>79</v>
      </c>
      <c r="H4114" t="s">
        <v>102</v>
      </c>
      <c r="I4114" t="s">
        <v>64</v>
      </c>
      <c r="J4114" t="s">
        <v>53</v>
      </c>
      <c r="K4114" t="s">
        <v>66</v>
      </c>
      <c r="L4114" t="s">
        <v>55</v>
      </c>
      <c r="M4114" t="s">
        <v>56</v>
      </c>
      <c r="N4114" t="s">
        <v>57</v>
      </c>
      <c r="O4114" t="s">
        <v>120</v>
      </c>
      <c r="P4114">
        <v>62</v>
      </c>
      <c r="Q4114">
        <v>66</v>
      </c>
      <c r="R4114">
        <v>69</v>
      </c>
      <c r="S4114">
        <v>1</v>
      </c>
      <c r="T4114">
        <f t="shared" si="576"/>
        <v>68</v>
      </c>
      <c r="U4114">
        <v>59</v>
      </c>
      <c r="V4114">
        <f t="shared" si="577"/>
        <v>9</v>
      </c>
      <c r="W4114" s="3">
        <f t="shared" si="578"/>
        <v>1.4492753623188406E-2</v>
      </c>
      <c r="X4114">
        <v>14</v>
      </c>
      <c r="Y4114" s="4">
        <v>8.4</v>
      </c>
      <c r="Z4114" s="4">
        <v>1.5</v>
      </c>
      <c r="AA4114" s="5">
        <v>33505.99</v>
      </c>
      <c r="AB4114" s="5">
        <f t="shared" si="579"/>
        <v>1976853.41</v>
      </c>
      <c r="AC4114" s="5">
        <v>23536.14</v>
      </c>
      <c r="AD4114" s="5">
        <f t="shared" si="580"/>
        <v>1623993.66</v>
      </c>
      <c r="AE4114" s="5">
        <v>113904.07</v>
      </c>
      <c r="AF4114" s="5">
        <v>28784.77</v>
      </c>
      <c r="AG4114" s="5">
        <v>8124.52</v>
      </c>
      <c r="AH4114" s="5">
        <v>2175</v>
      </c>
      <c r="AI4114" s="5">
        <v>3200</v>
      </c>
      <c r="AJ4114">
        <v>0</v>
      </c>
      <c r="AK4114" s="5">
        <v>0</v>
      </c>
      <c r="AL4114" s="5">
        <v>5970.36</v>
      </c>
      <c r="AM4114" s="5">
        <v>42352.29</v>
      </c>
      <c r="AN4114">
        <v>4</v>
      </c>
      <c r="AO4114">
        <v>5</v>
      </c>
      <c r="AP4114" t="str">
        <f t="shared" si="581"/>
        <v>No</v>
      </c>
      <c r="AQ4114">
        <v>2</v>
      </c>
      <c r="AR4114" s="5">
        <f t="shared" si="582"/>
        <v>1828504.67</v>
      </c>
      <c r="AS4114" s="5">
        <f t="shared" si="583"/>
        <v>148348.74</v>
      </c>
      <c r="AT4114" t="s">
        <v>59</v>
      </c>
      <c r="AU4114" t="s">
        <v>6164</v>
      </c>
      <c r="AV4114" t="s">
        <v>6165</v>
      </c>
      <c r="AW4114" t="s">
        <v>6166</v>
      </c>
      <c r="AX4114" t="s">
        <v>6177</v>
      </c>
      <c r="AY4114">
        <v>65</v>
      </c>
      <c r="AZ4114">
        <v>2</v>
      </c>
      <c r="BA4114">
        <v>45</v>
      </c>
      <c r="BB4114" t="s">
        <v>6180</v>
      </c>
      <c r="BC4114">
        <v>0</v>
      </c>
      <c r="BD4114">
        <v>1</v>
      </c>
      <c r="BE4114" t="s">
        <v>6188</v>
      </c>
      <c r="BF4114" t="s">
        <v>6170</v>
      </c>
      <c r="BG4114">
        <v>0</v>
      </c>
      <c r="BH4114" t="s">
        <v>6171</v>
      </c>
      <c r="BI4114">
        <v>28</v>
      </c>
      <c r="BJ4114" t="s">
        <v>6172</v>
      </c>
      <c r="BK4114">
        <v>0</v>
      </c>
      <c r="BL4114">
        <v>76</v>
      </c>
      <c r="BM4114" s="3">
        <f t="shared" si="584"/>
        <v>0.90789473684210531</v>
      </c>
    </row>
    <row r="4115" spans="1:65">
      <c r="A4115" t="s">
        <v>4253</v>
      </c>
      <c r="B4115" s="2">
        <v>45908</v>
      </c>
      <c r="C4115" t="s">
        <v>3137</v>
      </c>
      <c r="D4115" t="s">
        <v>4140</v>
      </c>
      <c r="E4115">
        <v>9</v>
      </c>
      <c r="F4115" t="s">
        <v>61</v>
      </c>
      <c r="G4115" t="s">
        <v>62</v>
      </c>
      <c r="H4115" t="s">
        <v>115</v>
      </c>
      <c r="I4115" t="s">
        <v>64</v>
      </c>
      <c r="J4115" t="s">
        <v>53</v>
      </c>
      <c r="K4115" t="s">
        <v>54</v>
      </c>
      <c r="L4115" t="s">
        <v>92</v>
      </c>
      <c r="M4115" t="s">
        <v>56</v>
      </c>
      <c r="N4115" t="s">
        <v>94</v>
      </c>
      <c r="O4115" t="s">
        <v>70</v>
      </c>
      <c r="P4115">
        <v>53</v>
      </c>
      <c r="Q4115">
        <v>56</v>
      </c>
      <c r="R4115">
        <v>55</v>
      </c>
      <c r="S4115">
        <v>1</v>
      </c>
      <c r="T4115">
        <f t="shared" si="576"/>
        <v>54</v>
      </c>
      <c r="U4115">
        <v>52</v>
      </c>
      <c r="V4115">
        <f t="shared" si="577"/>
        <v>2</v>
      </c>
      <c r="W4115" s="3">
        <f t="shared" si="578"/>
        <v>1.8181818181818181E-2</v>
      </c>
      <c r="X4115">
        <v>17</v>
      </c>
      <c r="Y4115" s="4">
        <v>0</v>
      </c>
      <c r="Z4115" s="4">
        <v>0.8</v>
      </c>
      <c r="AA4115" s="5">
        <v>38681.980000000003</v>
      </c>
      <c r="AB4115" s="5">
        <f t="shared" si="579"/>
        <v>2011462.96</v>
      </c>
      <c r="AC4115" s="5">
        <v>23922.52</v>
      </c>
      <c r="AD4115" s="5">
        <f t="shared" si="580"/>
        <v>1315738.6000000001</v>
      </c>
      <c r="AE4115" s="5">
        <v>90111.28</v>
      </c>
      <c r="AF4115" s="5">
        <v>23861.16</v>
      </c>
      <c r="AG4115" s="5">
        <v>7982.91</v>
      </c>
      <c r="AH4115" s="5">
        <v>1160</v>
      </c>
      <c r="AI4115" s="5">
        <v>3200</v>
      </c>
      <c r="AJ4115">
        <v>0</v>
      </c>
      <c r="AK4115" s="5">
        <v>0</v>
      </c>
      <c r="AL4115" s="5">
        <v>1295.21</v>
      </c>
      <c r="AM4115" s="5">
        <v>32252.79</v>
      </c>
      <c r="AN4115">
        <v>4</v>
      </c>
      <c r="AO4115">
        <v>4</v>
      </c>
      <c r="AP4115" t="str">
        <f t="shared" si="581"/>
        <v>Yes</v>
      </c>
      <c r="AQ4115">
        <v>1</v>
      </c>
      <c r="AR4115" s="5">
        <f t="shared" si="582"/>
        <v>1475601.95</v>
      </c>
      <c r="AS4115" s="5">
        <f t="shared" si="583"/>
        <v>535861.01</v>
      </c>
      <c r="AT4115" t="s">
        <v>59</v>
      </c>
      <c r="AU4115" t="s">
        <v>6164</v>
      </c>
      <c r="AV4115" t="s">
        <v>6165</v>
      </c>
      <c r="AW4115" t="s">
        <v>6166</v>
      </c>
      <c r="AX4115" t="s">
        <v>6167</v>
      </c>
      <c r="AY4115">
        <v>58</v>
      </c>
      <c r="AZ4115">
        <v>2</v>
      </c>
      <c r="BA4115">
        <v>15</v>
      </c>
      <c r="BB4115" t="s">
        <v>6185</v>
      </c>
      <c r="BC4115">
        <v>0</v>
      </c>
      <c r="BD4115">
        <v>0</v>
      </c>
      <c r="BE4115" t="s">
        <v>6169</v>
      </c>
      <c r="BF4115" t="s">
        <v>6170</v>
      </c>
      <c r="BG4115">
        <v>0</v>
      </c>
      <c r="BH4115" t="s">
        <v>6171</v>
      </c>
      <c r="BI4115">
        <v>30</v>
      </c>
      <c r="BJ4115" t="s">
        <v>6172</v>
      </c>
      <c r="BK4115">
        <v>0</v>
      </c>
      <c r="BL4115">
        <v>73</v>
      </c>
      <c r="BM4115" s="3">
        <f t="shared" si="584"/>
        <v>0.75342465753424659</v>
      </c>
    </row>
    <row r="4116" spans="1:65">
      <c r="A4116" t="s">
        <v>4254</v>
      </c>
      <c r="B4116" s="2">
        <v>45908</v>
      </c>
      <c r="C4116" t="s">
        <v>3137</v>
      </c>
      <c r="D4116" t="s">
        <v>4140</v>
      </c>
      <c r="E4116">
        <v>9</v>
      </c>
      <c r="F4116" t="s">
        <v>49</v>
      </c>
      <c r="G4116" t="s">
        <v>50</v>
      </c>
      <c r="H4116" t="s">
        <v>89</v>
      </c>
      <c r="I4116" t="s">
        <v>52</v>
      </c>
      <c r="J4116" t="s">
        <v>65</v>
      </c>
      <c r="K4116" t="s">
        <v>66</v>
      </c>
      <c r="L4116" t="s">
        <v>67</v>
      </c>
      <c r="M4116" t="s">
        <v>68</v>
      </c>
      <c r="N4116" t="s">
        <v>69</v>
      </c>
      <c r="O4116" t="s">
        <v>120</v>
      </c>
      <c r="P4116">
        <v>44</v>
      </c>
      <c r="Q4116">
        <v>44</v>
      </c>
      <c r="R4116">
        <v>42</v>
      </c>
      <c r="S4116">
        <v>4</v>
      </c>
      <c r="T4116">
        <f t="shared" si="576"/>
        <v>38</v>
      </c>
      <c r="U4116">
        <v>38</v>
      </c>
      <c r="V4116">
        <f t="shared" si="577"/>
        <v>0</v>
      </c>
      <c r="W4116" s="3">
        <f t="shared" si="578"/>
        <v>9.5238095238095233E-2</v>
      </c>
      <c r="X4116">
        <v>22</v>
      </c>
      <c r="Y4116" s="4">
        <v>4.3</v>
      </c>
      <c r="Z4116" s="4">
        <v>0.9</v>
      </c>
      <c r="AA4116" s="5">
        <v>49152.32</v>
      </c>
      <c r="AB4116" s="5">
        <f t="shared" si="579"/>
        <v>1867788.16</v>
      </c>
      <c r="AC4116" s="5">
        <v>32493.200000000001</v>
      </c>
      <c r="AD4116" s="5">
        <f t="shared" si="580"/>
        <v>1364714.4</v>
      </c>
      <c r="AE4116" s="5">
        <v>99429.7</v>
      </c>
      <c r="AF4116" s="5">
        <v>27570.77</v>
      </c>
      <c r="AG4116" s="5">
        <v>8486.52</v>
      </c>
      <c r="AH4116" s="5">
        <v>1305</v>
      </c>
      <c r="AI4116" s="5">
        <v>21176.560000000001</v>
      </c>
      <c r="AJ4116">
        <v>1</v>
      </c>
      <c r="AK4116" s="5">
        <v>13692.09</v>
      </c>
      <c r="AL4116" s="5">
        <v>0</v>
      </c>
      <c r="AM4116" s="5">
        <v>26018.25</v>
      </c>
      <c r="AN4116">
        <v>4</v>
      </c>
      <c r="AO4116">
        <v>3</v>
      </c>
      <c r="AP4116" t="str">
        <f t="shared" si="581"/>
        <v>Yes</v>
      </c>
      <c r="AQ4116">
        <v>2</v>
      </c>
      <c r="AR4116" s="5">
        <f t="shared" si="582"/>
        <v>1562393.29</v>
      </c>
      <c r="AS4116" s="5">
        <f t="shared" si="583"/>
        <v>305394.87</v>
      </c>
      <c r="AT4116" t="s">
        <v>1641</v>
      </c>
      <c r="AU4116" t="s">
        <v>6189</v>
      </c>
      <c r="AV4116" t="s">
        <v>6201</v>
      </c>
      <c r="AW4116" t="s">
        <v>6175</v>
      </c>
      <c r="AX4116" t="s">
        <v>6167</v>
      </c>
      <c r="AY4116">
        <v>44</v>
      </c>
      <c r="AZ4116">
        <v>0</v>
      </c>
      <c r="BA4116">
        <v>0</v>
      </c>
      <c r="BB4116" t="s">
        <v>6168</v>
      </c>
      <c r="BC4116">
        <v>0</v>
      </c>
      <c r="BD4116">
        <v>0</v>
      </c>
      <c r="BE4116" t="s">
        <v>6169</v>
      </c>
      <c r="BF4116" t="s">
        <v>6210</v>
      </c>
      <c r="BG4116">
        <v>0</v>
      </c>
      <c r="BH4116" t="s">
        <v>6171</v>
      </c>
      <c r="BI4116">
        <v>29</v>
      </c>
      <c r="BJ4116" t="s">
        <v>6172</v>
      </c>
      <c r="BK4116">
        <v>0</v>
      </c>
      <c r="BL4116">
        <v>63</v>
      </c>
      <c r="BM4116" s="3">
        <f t="shared" si="584"/>
        <v>0.66666666666666663</v>
      </c>
    </row>
    <row r="4117" spans="1:65">
      <c r="A4117" t="s">
        <v>4255</v>
      </c>
      <c r="B4117" s="2">
        <v>45908</v>
      </c>
      <c r="C4117" t="s">
        <v>3137</v>
      </c>
      <c r="D4117" t="s">
        <v>4140</v>
      </c>
      <c r="E4117">
        <v>9</v>
      </c>
      <c r="F4117" t="s">
        <v>78</v>
      </c>
      <c r="G4117" t="s">
        <v>79</v>
      </c>
      <c r="H4117" t="s">
        <v>80</v>
      </c>
      <c r="I4117" t="s">
        <v>74</v>
      </c>
      <c r="J4117" t="s">
        <v>65</v>
      </c>
      <c r="K4117" t="s">
        <v>75</v>
      </c>
      <c r="L4117" t="s">
        <v>87</v>
      </c>
      <c r="M4117" t="s">
        <v>56</v>
      </c>
      <c r="N4117" t="s">
        <v>109</v>
      </c>
      <c r="O4117" t="s">
        <v>58</v>
      </c>
      <c r="P4117">
        <v>47</v>
      </c>
      <c r="Q4117">
        <v>48</v>
      </c>
      <c r="R4117">
        <v>45</v>
      </c>
      <c r="S4117">
        <v>1</v>
      </c>
      <c r="T4117">
        <f t="shared" si="576"/>
        <v>44</v>
      </c>
      <c r="U4117">
        <v>44</v>
      </c>
      <c r="V4117">
        <f t="shared" si="577"/>
        <v>0</v>
      </c>
      <c r="W4117" s="3">
        <f t="shared" si="578"/>
        <v>2.2222222222222223E-2</v>
      </c>
      <c r="X4117">
        <v>7</v>
      </c>
      <c r="Y4117" s="4">
        <v>9.1999999999999993</v>
      </c>
      <c r="Z4117" s="4">
        <v>1.1000000000000001</v>
      </c>
      <c r="AA4117" s="5">
        <v>51498.12</v>
      </c>
      <c r="AB4117" s="5">
        <f t="shared" si="579"/>
        <v>2265917.2799999998</v>
      </c>
      <c r="AC4117" s="5">
        <v>35773.300000000003</v>
      </c>
      <c r="AD4117" s="5">
        <f t="shared" si="580"/>
        <v>1609798.5</v>
      </c>
      <c r="AE4117" s="5">
        <v>100556.42</v>
      </c>
      <c r="AF4117" s="5">
        <v>29910.26</v>
      </c>
      <c r="AG4117" s="5">
        <v>7174.85</v>
      </c>
      <c r="AH4117" s="5">
        <v>1595</v>
      </c>
      <c r="AI4117" s="5">
        <v>4600</v>
      </c>
      <c r="AJ4117">
        <v>0</v>
      </c>
      <c r="AK4117" s="5">
        <v>0</v>
      </c>
      <c r="AL4117" s="5">
        <v>0</v>
      </c>
      <c r="AM4117" s="5">
        <v>64987.040000000001</v>
      </c>
      <c r="AN4117">
        <v>8</v>
      </c>
      <c r="AO4117">
        <v>9</v>
      </c>
      <c r="AP4117" t="str">
        <f t="shared" si="581"/>
        <v>No</v>
      </c>
      <c r="AQ4117">
        <v>2</v>
      </c>
      <c r="AR4117" s="5">
        <f t="shared" si="582"/>
        <v>1818622.07</v>
      </c>
      <c r="AS4117" s="5">
        <f t="shared" si="583"/>
        <v>447295.21</v>
      </c>
      <c r="AT4117" t="s">
        <v>59</v>
      </c>
      <c r="AU4117" t="s">
        <v>6164</v>
      </c>
      <c r="AV4117" t="s">
        <v>6165</v>
      </c>
      <c r="AW4117" t="s">
        <v>6166</v>
      </c>
      <c r="AX4117" t="s">
        <v>6177</v>
      </c>
      <c r="AY4117">
        <v>53</v>
      </c>
      <c r="AZ4117">
        <v>3</v>
      </c>
      <c r="BA4117">
        <v>0</v>
      </c>
      <c r="BB4117" t="s">
        <v>6168</v>
      </c>
      <c r="BC4117">
        <v>0</v>
      </c>
      <c r="BD4117">
        <v>1</v>
      </c>
      <c r="BE4117" t="s">
        <v>6188</v>
      </c>
      <c r="BF4117" t="s">
        <v>6170</v>
      </c>
      <c r="BG4117">
        <v>0</v>
      </c>
      <c r="BH4117" t="s">
        <v>6171</v>
      </c>
      <c r="BI4117">
        <v>26</v>
      </c>
      <c r="BJ4117" t="s">
        <v>6172</v>
      </c>
      <c r="BK4117">
        <v>0</v>
      </c>
      <c r="BL4117">
        <v>60</v>
      </c>
      <c r="BM4117" s="3">
        <f t="shared" si="584"/>
        <v>0.75</v>
      </c>
    </row>
    <row r="4118" spans="1:65">
      <c r="A4118" t="s">
        <v>4256</v>
      </c>
      <c r="B4118" s="2">
        <v>45908</v>
      </c>
      <c r="C4118" t="s">
        <v>3137</v>
      </c>
      <c r="D4118" t="s">
        <v>4140</v>
      </c>
      <c r="E4118">
        <v>9</v>
      </c>
      <c r="F4118" t="s">
        <v>49</v>
      </c>
      <c r="G4118" t="s">
        <v>50</v>
      </c>
      <c r="H4118" t="s">
        <v>108</v>
      </c>
      <c r="I4118" t="s">
        <v>64</v>
      </c>
      <c r="J4118" t="s">
        <v>65</v>
      </c>
      <c r="K4118" t="s">
        <v>54</v>
      </c>
      <c r="L4118" t="s">
        <v>67</v>
      </c>
      <c r="M4118" t="s">
        <v>68</v>
      </c>
      <c r="N4118" t="s">
        <v>69</v>
      </c>
      <c r="O4118" t="s">
        <v>70</v>
      </c>
      <c r="P4118">
        <v>39</v>
      </c>
      <c r="Q4118">
        <v>42</v>
      </c>
      <c r="R4118">
        <v>42</v>
      </c>
      <c r="S4118">
        <v>3</v>
      </c>
      <c r="T4118">
        <f t="shared" si="576"/>
        <v>39</v>
      </c>
      <c r="U4118">
        <v>39</v>
      </c>
      <c r="V4118">
        <f t="shared" si="577"/>
        <v>0</v>
      </c>
      <c r="W4118" s="3">
        <f t="shared" si="578"/>
        <v>7.1428571428571425E-2</v>
      </c>
      <c r="X4118">
        <v>33</v>
      </c>
      <c r="Y4118" s="4">
        <v>4.8</v>
      </c>
      <c r="Z4118" s="4">
        <v>2</v>
      </c>
      <c r="AA4118" s="5">
        <v>55754</v>
      </c>
      <c r="AB4118" s="5">
        <f t="shared" si="579"/>
        <v>2174406</v>
      </c>
      <c r="AC4118" s="5">
        <v>32458.7</v>
      </c>
      <c r="AD4118" s="5">
        <f t="shared" si="580"/>
        <v>1363265.4</v>
      </c>
      <c r="AE4118" s="5">
        <v>88955.91</v>
      </c>
      <c r="AF4118" s="5">
        <v>28295.49</v>
      </c>
      <c r="AG4118" s="5">
        <v>9443.6200000000008</v>
      </c>
      <c r="AH4118" s="5">
        <v>2900</v>
      </c>
      <c r="AI4118" s="5">
        <v>16294.18</v>
      </c>
      <c r="AJ4118">
        <v>1</v>
      </c>
      <c r="AK4118" s="5">
        <v>13853.02</v>
      </c>
      <c r="AL4118" s="5">
        <v>0</v>
      </c>
      <c r="AM4118" s="5">
        <v>24619.360000000001</v>
      </c>
      <c r="AN4118">
        <v>4</v>
      </c>
      <c r="AO4118">
        <v>4</v>
      </c>
      <c r="AP4118" t="str">
        <f t="shared" si="581"/>
        <v>Yes</v>
      </c>
      <c r="AQ4118">
        <v>1</v>
      </c>
      <c r="AR4118" s="5">
        <f t="shared" si="582"/>
        <v>1547626.98</v>
      </c>
      <c r="AS4118" s="5">
        <f t="shared" si="583"/>
        <v>626779.02</v>
      </c>
      <c r="AT4118" t="s">
        <v>116</v>
      </c>
      <c r="AU4118" t="s">
        <v>6173</v>
      </c>
      <c r="AV4118" t="s">
        <v>6174</v>
      </c>
      <c r="AW4118" t="s">
        <v>6175</v>
      </c>
      <c r="AX4118" t="s">
        <v>6184</v>
      </c>
      <c r="AY4118">
        <v>42</v>
      </c>
      <c r="AZ4118">
        <v>0</v>
      </c>
      <c r="BA4118">
        <v>0</v>
      </c>
      <c r="BB4118" t="s">
        <v>6168</v>
      </c>
      <c r="BC4118">
        <v>0</v>
      </c>
      <c r="BD4118">
        <v>0</v>
      </c>
      <c r="BE4118" t="s">
        <v>6169</v>
      </c>
      <c r="BF4118" t="s">
        <v>6210</v>
      </c>
      <c r="BG4118">
        <v>1</v>
      </c>
      <c r="BH4118" t="s">
        <v>6179</v>
      </c>
      <c r="BI4118">
        <v>52</v>
      </c>
      <c r="BJ4118" t="s">
        <v>6187</v>
      </c>
      <c r="BK4118">
        <v>0</v>
      </c>
      <c r="BL4118">
        <v>62</v>
      </c>
      <c r="BM4118" s="3">
        <f t="shared" si="584"/>
        <v>0.67741935483870963</v>
      </c>
    </row>
    <row r="4119" spans="1:65">
      <c r="A4119" t="s">
        <v>4257</v>
      </c>
      <c r="B4119" s="2">
        <v>45908</v>
      </c>
      <c r="C4119" t="s">
        <v>3137</v>
      </c>
      <c r="D4119" t="s">
        <v>4140</v>
      </c>
      <c r="E4119">
        <v>9</v>
      </c>
      <c r="F4119" t="s">
        <v>61</v>
      </c>
      <c r="G4119" t="s">
        <v>50</v>
      </c>
      <c r="H4119" t="s">
        <v>157</v>
      </c>
      <c r="I4119" t="s">
        <v>64</v>
      </c>
      <c r="J4119" t="s">
        <v>53</v>
      </c>
      <c r="K4119" t="s">
        <v>75</v>
      </c>
      <c r="L4119" t="s">
        <v>55</v>
      </c>
      <c r="M4119" t="s">
        <v>56</v>
      </c>
      <c r="N4119" t="s">
        <v>69</v>
      </c>
      <c r="O4119" t="s">
        <v>70</v>
      </c>
      <c r="P4119">
        <v>53</v>
      </c>
      <c r="Q4119">
        <v>55</v>
      </c>
      <c r="R4119">
        <v>56</v>
      </c>
      <c r="S4119">
        <v>1</v>
      </c>
      <c r="T4119">
        <f t="shared" si="576"/>
        <v>55</v>
      </c>
      <c r="U4119">
        <v>52</v>
      </c>
      <c r="V4119">
        <f t="shared" si="577"/>
        <v>3</v>
      </c>
      <c r="W4119" s="3">
        <f t="shared" si="578"/>
        <v>1.7857142857142856E-2</v>
      </c>
      <c r="X4119">
        <v>35</v>
      </c>
      <c r="Y4119" s="4">
        <v>1</v>
      </c>
      <c r="Z4119" s="4">
        <v>1.7</v>
      </c>
      <c r="AA4119" s="5">
        <v>35547.51</v>
      </c>
      <c r="AB4119" s="5">
        <f t="shared" si="579"/>
        <v>1848470.52</v>
      </c>
      <c r="AC4119" s="5">
        <v>23595.42</v>
      </c>
      <c r="AD4119" s="5">
        <f t="shared" si="580"/>
        <v>1321343.52</v>
      </c>
      <c r="AE4119" s="5">
        <v>91536.06</v>
      </c>
      <c r="AF4119" s="5">
        <v>24381.88</v>
      </c>
      <c r="AG4119" s="5">
        <v>10748.31</v>
      </c>
      <c r="AH4119" s="5">
        <v>2465</v>
      </c>
      <c r="AI4119" s="5">
        <v>3200</v>
      </c>
      <c r="AJ4119">
        <v>0</v>
      </c>
      <c r="AK4119" s="5">
        <v>0</v>
      </c>
      <c r="AL4119" s="5">
        <v>1957.54</v>
      </c>
      <c r="AM4119" s="5">
        <v>38360.239999999998</v>
      </c>
      <c r="AN4119">
        <v>4</v>
      </c>
      <c r="AO4119">
        <v>5</v>
      </c>
      <c r="AP4119" t="str">
        <f t="shared" si="581"/>
        <v>No</v>
      </c>
      <c r="AQ4119">
        <v>1</v>
      </c>
      <c r="AR4119" s="5">
        <f t="shared" si="582"/>
        <v>1493992.55</v>
      </c>
      <c r="AS4119" s="5">
        <f t="shared" si="583"/>
        <v>354477.97</v>
      </c>
      <c r="AT4119" t="s">
        <v>59</v>
      </c>
      <c r="AU4119" t="s">
        <v>6164</v>
      </c>
      <c r="AV4119" t="s">
        <v>6165</v>
      </c>
      <c r="AW4119" t="s">
        <v>6166</v>
      </c>
      <c r="AX4119" t="s">
        <v>6184</v>
      </c>
      <c r="AY4119">
        <v>55</v>
      </c>
      <c r="AZ4119">
        <v>0</v>
      </c>
      <c r="BA4119">
        <v>26</v>
      </c>
      <c r="BB4119" t="s">
        <v>6180</v>
      </c>
      <c r="BC4119">
        <v>1</v>
      </c>
      <c r="BD4119">
        <v>0</v>
      </c>
      <c r="BE4119" t="s">
        <v>6178</v>
      </c>
      <c r="BF4119" t="s">
        <v>6170</v>
      </c>
      <c r="BG4119">
        <v>0</v>
      </c>
      <c r="BH4119" t="s">
        <v>6171</v>
      </c>
      <c r="BI4119">
        <v>58</v>
      </c>
      <c r="BJ4119" t="s">
        <v>6187</v>
      </c>
      <c r="BK4119">
        <v>0</v>
      </c>
      <c r="BL4119">
        <v>74</v>
      </c>
      <c r="BM4119" s="3">
        <f t="shared" si="584"/>
        <v>0.7567567567567568</v>
      </c>
    </row>
    <row r="4120" spans="1:65">
      <c r="A4120" t="s">
        <v>4258</v>
      </c>
      <c r="B4120" s="2">
        <v>45908</v>
      </c>
      <c r="C4120" t="s">
        <v>3137</v>
      </c>
      <c r="D4120" t="s">
        <v>4140</v>
      </c>
      <c r="E4120">
        <v>9</v>
      </c>
      <c r="F4120" t="s">
        <v>61</v>
      </c>
      <c r="G4120" t="s">
        <v>50</v>
      </c>
      <c r="H4120" t="s">
        <v>127</v>
      </c>
      <c r="I4120" t="s">
        <v>52</v>
      </c>
      <c r="J4120" t="s">
        <v>53</v>
      </c>
      <c r="K4120" t="s">
        <v>54</v>
      </c>
      <c r="L4120" t="s">
        <v>87</v>
      </c>
      <c r="M4120" t="s">
        <v>56</v>
      </c>
      <c r="N4120" t="s">
        <v>76</v>
      </c>
      <c r="O4120" t="s">
        <v>58</v>
      </c>
      <c r="P4120">
        <v>68</v>
      </c>
      <c r="Q4120">
        <v>71</v>
      </c>
      <c r="R4120">
        <v>68</v>
      </c>
      <c r="S4120">
        <v>1</v>
      </c>
      <c r="T4120">
        <f t="shared" si="576"/>
        <v>67</v>
      </c>
      <c r="U4120">
        <v>66</v>
      </c>
      <c r="V4120">
        <f t="shared" si="577"/>
        <v>1</v>
      </c>
      <c r="W4120" s="3">
        <f t="shared" si="578"/>
        <v>1.4705882352941176E-2</v>
      </c>
      <c r="X4120">
        <v>21</v>
      </c>
      <c r="Y4120" s="4">
        <v>11</v>
      </c>
      <c r="Z4120" s="4">
        <v>2</v>
      </c>
      <c r="AA4120" s="5">
        <v>38415.33</v>
      </c>
      <c r="AB4120" s="5">
        <f t="shared" si="579"/>
        <v>2535411.7799999998</v>
      </c>
      <c r="AC4120" s="5">
        <v>24257.63</v>
      </c>
      <c r="AD4120" s="5">
        <f t="shared" si="580"/>
        <v>1649518.84</v>
      </c>
      <c r="AE4120" s="5">
        <v>123416.71</v>
      </c>
      <c r="AF4120" s="5">
        <v>29703.84</v>
      </c>
      <c r="AG4120" s="5">
        <v>8504.34</v>
      </c>
      <c r="AH4120" s="5">
        <v>2900</v>
      </c>
      <c r="AI4120" s="5">
        <v>3200</v>
      </c>
      <c r="AJ4120">
        <v>0</v>
      </c>
      <c r="AK4120" s="5">
        <v>0</v>
      </c>
      <c r="AL4120" s="5">
        <v>671.87</v>
      </c>
      <c r="AM4120" s="5">
        <v>45395.61</v>
      </c>
      <c r="AN4120">
        <v>4</v>
      </c>
      <c r="AO4120">
        <v>4</v>
      </c>
      <c r="AP4120" t="str">
        <f t="shared" si="581"/>
        <v>Yes</v>
      </c>
      <c r="AQ4120">
        <v>0</v>
      </c>
      <c r="AR4120" s="5">
        <f t="shared" si="582"/>
        <v>1863311.21</v>
      </c>
      <c r="AS4120" s="5">
        <f t="shared" si="583"/>
        <v>672100.57</v>
      </c>
      <c r="AT4120" t="s">
        <v>59</v>
      </c>
      <c r="AU4120" t="s">
        <v>6164</v>
      </c>
      <c r="AV4120" t="s">
        <v>6165</v>
      </c>
      <c r="AW4120" t="s">
        <v>6166</v>
      </c>
      <c r="AX4120" t="s">
        <v>6177</v>
      </c>
      <c r="AY4120">
        <v>75</v>
      </c>
      <c r="AZ4120">
        <v>4</v>
      </c>
      <c r="BA4120">
        <v>11</v>
      </c>
      <c r="BB4120" t="s">
        <v>6185</v>
      </c>
      <c r="BC4120">
        <v>0</v>
      </c>
      <c r="BD4120">
        <v>0</v>
      </c>
      <c r="BE4120" t="s">
        <v>6169</v>
      </c>
      <c r="BF4120" t="s">
        <v>6170</v>
      </c>
      <c r="BG4120">
        <v>1</v>
      </c>
      <c r="BH4120" t="s">
        <v>6186</v>
      </c>
      <c r="BI4120">
        <v>46</v>
      </c>
      <c r="BJ4120" t="s">
        <v>6172</v>
      </c>
      <c r="BK4120">
        <v>0</v>
      </c>
      <c r="BL4120">
        <v>77</v>
      </c>
      <c r="BM4120" s="3">
        <f t="shared" si="584"/>
        <v>0.88311688311688308</v>
      </c>
    </row>
    <row r="4121" spans="1:65">
      <c r="A4121" t="s">
        <v>4259</v>
      </c>
      <c r="B4121" s="2">
        <v>45908</v>
      </c>
      <c r="C4121" t="s">
        <v>3137</v>
      </c>
      <c r="D4121" t="s">
        <v>4140</v>
      </c>
      <c r="E4121">
        <v>9</v>
      </c>
      <c r="F4121" t="s">
        <v>61</v>
      </c>
      <c r="G4121" t="s">
        <v>62</v>
      </c>
      <c r="H4121" t="s">
        <v>104</v>
      </c>
      <c r="I4121" t="s">
        <v>74</v>
      </c>
      <c r="J4121" t="s">
        <v>53</v>
      </c>
      <c r="K4121" t="s">
        <v>75</v>
      </c>
      <c r="L4121" t="s">
        <v>87</v>
      </c>
      <c r="M4121" t="s">
        <v>56</v>
      </c>
      <c r="N4121" t="s">
        <v>76</v>
      </c>
      <c r="O4121" t="s">
        <v>70</v>
      </c>
      <c r="P4121">
        <v>60</v>
      </c>
      <c r="Q4121">
        <v>63</v>
      </c>
      <c r="R4121">
        <v>62</v>
      </c>
      <c r="S4121">
        <v>1</v>
      </c>
      <c r="T4121">
        <f t="shared" si="576"/>
        <v>61</v>
      </c>
      <c r="U4121">
        <v>59</v>
      </c>
      <c r="V4121">
        <f t="shared" si="577"/>
        <v>2</v>
      </c>
      <c r="W4121" s="3">
        <f t="shared" si="578"/>
        <v>1.6129032258064516E-2</v>
      </c>
      <c r="X4121">
        <v>25</v>
      </c>
      <c r="Y4121" s="4">
        <v>4.9000000000000004</v>
      </c>
      <c r="Z4121" s="4">
        <v>2.2000000000000002</v>
      </c>
      <c r="AA4121" s="5">
        <v>36281.32</v>
      </c>
      <c r="AB4121" s="5">
        <f t="shared" si="579"/>
        <v>2140597.88</v>
      </c>
      <c r="AC4121" s="5">
        <v>24164.75</v>
      </c>
      <c r="AD4121" s="5">
        <f t="shared" si="580"/>
        <v>1498214.5</v>
      </c>
      <c r="AE4121" s="5">
        <v>104358.14</v>
      </c>
      <c r="AF4121" s="5">
        <v>27478.5</v>
      </c>
      <c r="AG4121" s="5">
        <v>9213.5</v>
      </c>
      <c r="AH4121" s="5">
        <v>3190</v>
      </c>
      <c r="AI4121" s="5">
        <v>3200</v>
      </c>
      <c r="AJ4121">
        <v>0</v>
      </c>
      <c r="AK4121" s="5">
        <v>0</v>
      </c>
      <c r="AL4121" s="5">
        <v>1373.95</v>
      </c>
      <c r="AM4121" s="5">
        <v>37529.769999999997</v>
      </c>
      <c r="AN4121">
        <v>4</v>
      </c>
      <c r="AO4121">
        <v>1</v>
      </c>
      <c r="AP4121" t="str">
        <f t="shared" si="581"/>
        <v>Yes</v>
      </c>
      <c r="AQ4121">
        <v>1</v>
      </c>
      <c r="AR4121" s="5">
        <f t="shared" si="582"/>
        <v>1684558.36</v>
      </c>
      <c r="AS4121" s="5">
        <f t="shared" si="583"/>
        <v>456039.52</v>
      </c>
      <c r="AT4121" t="s">
        <v>59</v>
      </c>
      <c r="AU4121" t="s">
        <v>6164</v>
      </c>
      <c r="AV4121" t="s">
        <v>6165</v>
      </c>
      <c r="AW4121" t="s">
        <v>6166</v>
      </c>
      <c r="AX4121" t="s">
        <v>6167</v>
      </c>
      <c r="AY4121">
        <v>63</v>
      </c>
      <c r="AZ4121">
        <v>0</v>
      </c>
      <c r="BA4121">
        <v>22</v>
      </c>
      <c r="BB4121" t="s">
        <v>6180</v>
      </c>
      <c r="BC4121">
        <v>0</v>
      </c>
      <c r="BD4121">
        <v>0</v>
      </c>
      <c r="BE4121" t="s">
        <v>6169</v>
      </c>
      <c r="BF4121" t="s">
        <v>6170</v>
      </c>
      <c r="BG4121">
        <v>0</v>
      </c>
      <c r="BH4121" t="s">
        <v>6171</v>
      </c>
      <c r="BI4121">
        <v>54</v>
      </c>
      <c r="BJ4121" t="s">
        <v>6187</v>
      </c>
      <c r="BK4121">
        <v>0</v>
      </c>
      <c r="BL4121">
        <v>75</v>
      </c>
      <c r="BM4121" s="3">
        <f t="shared" si="584"/>
        <v>0.82666666666666666</v>
      </c>
    </row>
    <row r="4122" spans="1:65">
      <c r="A4122" t="s">
        <v>4260</v>
      </c>
      <c r="B4122" s="2">
        <v>45908</v>
      </c>
      <c r="C4122" t="s">
        <v>3137</v>
      </c>
      <c r="D4122" t="s">
        <v>4140</v>
      </c>
      <c r="E4122">
        <v>9</v>
      </c>
      <c r="F4122" t="s">
        <v>61</v>
      </c>
      <c r="G4122" t="s">
        <v>50</v>
      </c>
      <c r="H4122" t="s">
        <v>170</v>
      </c>
      <c r="I4122" t="s">
        <v>74</v>
      </c>
      <c r="J4122" t="s">
        <v>81</v>
      </c>
      <c r="K4122" t="s">
        <v>75</v>
      </c>
      <c r="L4122" t="s">
        <v>87</v>
      </c>
      <c r="M4122" t="s">
        <v>56</v>
      </c>
      <c r="N4122" t="s">
        <v>57</v>
      </c>
      <c r="O4122" t="s">
        <v>82</v>
      </c>
      <c r="P4122">
        <v>34</v>
      </c>
      <c r="Q4122">
        <v>35</v>
      </c>
      <c r="R4122">
        <v>35</v>
      </c>
      <c r="S4122">
        <v>1</v>
      </c>
      <c r="T4122">
        <f t="shared" si="576"/>
        <v>34</v>
      </c>
      <c r="U4122">
        <v>32</v>
      </c>
      <c r="V4122">
        <f t="shared" si="577"/>
        <v>2</v>
      </c>
      <c r="W4122" s="3">
        <f t="shared" si="578"/>
        <v>2.8571428571428571E-2</v>
      </c>
      <c r="X4122">
        <v>24</v>
      </c>
      <c r="Y4122" s="4">
        <v>1.7</v>
      </c>
      <c r="Z4122" s="4">
        <v>1.8</v>
      </c>
      <c r="AA4122" s="5">
        <v>77197.53</v>
      </c>
      <c r="AB4122" s="5">
        <f t="shared" si="579"/>
        <v>2470320.96</v>
      </c>
      <c r="AC4122" s="5">
        <v>54637.81</v>
      </c>
      <c r="AD4122" s="5">
        <f t="shared" si="580"/>
        <v>1912323.35</v>
      </c>
      <c r="AE4122" s="5">
        <v>107274.5</v>
      </c>
      <c r="AF4122" s="5">
        <v>30243.43</v>
      </c>
      <c r="AG4122" s="5">
        <v>9047.98</v>
      </c>
      <c r="AH4122" s="5">
        <v>2610</v>
      </c>
      <c r="AI4122" s="5">
        <v>6800</v>
      </c>
      <c r="AJ4122">
        <v>0</v>
      </c>
      <c r="AK4122" s="5">
        <v>0</v>
      </c>
      <c r="AL4122" s="5">
        <v>3148.55</v>
      </c>
      <c r="AM4122" s="5">
        <v>22794.720000000001</v>
      </c>
      <c r="AN4122">
        <v>4</v>
      </c>
      <c r="AO4122">
        <v>5</v>
      </c>
      <c r="AP4122" t="str">
        <f t="shared" si="581"/>
        <v>No</v>
      </c>
      <c r="AQ4122">
        <v>1</v>
      </c>
      <c r="AR4122" s="5">
        <f t="shared" si="582"/>
        <v>2094242.53</v>
      </c>
      <c r="AS4122" s="5">
        <f t="shared" si="583"/>
        <v>376078.43</v>
      </c>
      <c r="AT4122" t="s">
        <v>59</v>
      </c>
      <c r="AU4122" t="s">
        <v>6164</v>
      </c>
      <c r="AV4122" t="s">
        <v>6165</v>
      </c>
      <c r="AW4122" t="s">
        <v>6166</v>
      </c>
      <c r="AX4122" t="s">
        <v>6184</v>
      </c>
      <c r="AY4122">
        <v>37</v>
      </c>
      <c r="AZ4122">
        <v>0</v>
      </c>
      <c r="BA4122">
        <v>15</v>
      </c>
      <c r="BB4122" t="s">
        <v>6191</v>
      </c>
      <c r="BC4122">
        <v>1</v>
      </c>
      <c r="BD4122">
        <v>0</v>
      </c>
      <c r="BE4122" t="s">
        <v>6178</v>
      </c>
      <c r="BF4122" t="s">
        <v>6170</v>
      </c>
      <c r="BG4122">
        <v>1</v>
      </c>
      <c r="BH4122" t="s">
        <v>6179</v>
      </c>
      <c r="BI4122">
        <v>38</v>
      </c>
      <c r="BJ4122" t="s">
        <v>6172</v>
      </c>
      <c r="BK4122">
        <v>0</v>
      </c>
      <c r="BL4122">
        <v>46</v>
      </c>
      <c r="BM4122" s="3">
        <f t="shared" si="584"/>
        <v>0.76086956521739135</v>
      </c>
    </row>
    <row r="4123" spans="1:65">
      <c r="A4123" t="s">
        <v>4261</v>
      </c>
      <c r="B4123" s="2">
        <v>45909</v>
      </c>
      <c r="C4123" t="s">
        <v>3137</v>
      </c>
      <c r="D4123" t="s">
        <v>4140</v>
      </c>
      <c r="E4123">
        <v>9</v>
      </c>
      <c r="F4123" t="s">
        <v>72</v>
      </c>
      <c r="G4123" t="s">
        <v>50</v>
      </c>
      <c r="H4123" t="s">
        <v>119</v>
      </c>
      <c r="I4123" t="s">
        <v>64</v>
      </c>
      <c r="J4123" t="s">
        <v>53</v>
      </c>
      <c r="K4123" t="s">
        <v>66</v>
      </c>
      <c r="L4123" t="s">
        <v>87</v>
      </c>
      <c r="M4123" t="s">
        <v>56</v>
      </c>
      <c r="N4123" t="s">
        <v>94</v>
      </c>
      <c r="O4123" t="s">
        <v>120</v>
      </c>
      <c r="P4123">
        <v>63</v>
      </c>
      <c r="Q4123">
        <v>65</v>
      </c>
      <c r="R4123">
        <v>67</v>
      </c>
      <c r="S4123">
        <v>1</v>
      </c>
      <c r="T4123">
        <f t="shared" si="576"/>
        <v>66</v>
      </c>
      <c r="U4123">
        <v>62</v>
      </c>
      <c r="V4123">
        <f t="shared" si="577"/>
        <v>4</v>
      </c>
      <c r="W4123" s="3">
        <f t="shared" si="578"/>
        <v>1.4925373134328358E-2</v>
      </c>
      <c r="X4123">
        <v>27</v>
      </c>
      <c r="Y4123" s="4">
        <v>5.3</v>
      </c>
      <c r="Z4123" s="4">
        <v>2</v>
      </c>
      <c r="AA4123" s="5">
        <v>34115.33</v>
      </c>
      <c r="AB4123" s="5">
        <f t="shared" si="579"/>
        <v>2115150.46</v>
      </c>
      <c r="AC4123" s="5">
        <v>23996.07</v>
      </c>
      <c r="AD4123" s="5">
        <f t="shared" si="580"/>
        <v>1607736.69</v>
      </c>
      <c r="AE4123" s="5">
        <v>110363.58</v>
      </c>
      <c r="AF4123" s="5">
        <v>28964.400000000001</v>
      </c>
      <c r="AG4123" s="5">
        <v>9136.81</v>
      </c>
      <c r="AH4123" s="5">
        <v>2900</v>
      </c>
      <c r="AI4123" s="5">
        <v>3200</v>
      </c>
      <c r="AJ4123">
        <v>0</v>
      </c>
      <c r="AK4123" s="5">
        <v>0</v>
      </c>
      <c r="AL4123" s="5">
        <v>2599.16</v>
      </c>
      <c r="AM4123" s="5">
        <v>50084.31</v>
      </c>
      <c r="AN4123">
        <v>4</v>
      </c>
      <c r="AO4123">
        <v>6</v>
      </c>
      <c r="AP4123" t="str">
        <f t="shared" si="581"/>
        <v>No</v>
      </c>
      <c r="AQ4123">
        <v>2</v>
      </c>
      <c r="AR4123" s="5">
        <f t="shared" si="582"/>
        <v>1814984.95</v>
      </c>
      <c r="AS4123" s="5">
        <f t="shared" si="583"/>
        <v>300165.51</v>
      </c>
      <c r="AT4123" t="s">
        <v>59</v>
      </c>
      <c r="AU4123" t="s">
        <v>6164</v>
      </c>
      <c r="AV4123" t="s">
        <v>6165</v>
      </c>
      <c r="AW4123" t="s">
        <v>6166</v>
      </c>
      <c r="AX4123" t="s">
        <v>6184</v>
      </c>
      <c r="AY4123">
        <v>63</v>
      </c>
      <c r="AZ4123">
        <v>0</v>
      </c>
      <c r="BA4123">
        <v>26</v>
      </c>
      <c r="BB4123" t="s">
        <v>6180</v>
      </c>
      <c r="BC4123">
        <v>0</v>
      </c>
      <c r="BD4123">
        <v>2</v>
      </c>
      <c r="BE4123" t="s">
        <v>6188</v>
      </c>
      <c r="BF4123" t="s">
        <v>6170</v>
      </c>
      <c r="BG4123">
        <v>1</v>
      </c>
      <c r="BH4123" t="s">
        <v>6186</v>
      </c>
      <c r="BI4123">
        <v>53</v>
      </c>
      <c r="BJ4123" t="s">
        <v>6187</v>
      </c>
      <c r="BK4123">
        <v>0</v>
      </c>
      <c r="BL4123">
        <v>74</v>
      </c>
      <c r="BM4123" s="3">
        <f t="shared" si="584"/>
        <v>0.90540540540540537</v>
      </c>
    </row>
    <row r="4124" spans="1:65">
      <c r="A4124" t="s">
        <v>4262</v>
      </c>
      <c r="B4124" s="2">
        <v>45909</v>
      </c>
      <c r="C4124" t="s">
        <v>3137</v>
      </c>
      <c r="D4124" t="s">
        <v>4140</v>
      </c>
      <c r="E4124">
        <v>9</v>
      </c>
      <c r="F4124" t="s">
        <v>78</v>
      </c>
      <c r="G4124" t="s">
        <v>50</v>
      </c>
      <c r="H4124" t="s">
        <v>185</v>
      </c>
      <c r="I4124" t="s">
        <v>52</v>
      </c>
      <c r="J4124" t="s">
        <v>65</v>
      </c>
      <c r="K4124" t="s">
        <v>54</v>
      </c>
      <c r="L4124" t="s">
        <v>67</v>
      </c>
      <c r="M4124" t="s">
        <v>56</v>
      </c>
      <c r="N4124" t="s">
        <v>109</v>
      </c>
      <c r="O4124" t="s">
        <v>58</v>
      </c>
      <c r="P4124">
        <v>45</v>
      </c>
      <c r="Q4124">
        <v>48</v>
      </c>
      <c r="R4124">
        <v>48</v>
      </c>
      <c r="S4124">
        <v>2</v>
      </c>
      <c r="T4124">
        <f t="shared" si="576"/>
        <v>46</v>
      </c>
      <c r="U4124">
        <v>44</v>
      </c>
      <c r="V4124">
        <f t="shared" si="577"/>
        <v>2</v>
      </c>
      <c r="W4124" s="3">
        <f t="shared" si="578"/>
        <v>4.1666666666666664E-2</v>
      </c>
      <c r="X4124">
        <v>28</v>
      </c>
      <c r="Y4124" s="4">
        <v>2.8</v>
      </c>
      <c r="Z4124" s="4">
        <v>1</v>
      </c>
      <c r="AA4124" s="5">
        <v>56389.3</v>
      </c>
      <c r="AB4124" s="5">
        <f t="shared" si="579"/>
        <v>2481129.2000000002</v>
      </c>
      <c r="AC4124" s="5">
        <v>34070.33</v>
      </c>
      <c r="AD4124" s="5">
        <f t="shared" si="580"/>
        <v>1635375.84</v>
      </c>
      <c r="AE4124" s="5">
        <v>113081.04</v>
      </c>
      <c r="AF4124" s="5">
        <v>31173.759999999998</v>
      </c>
      <c r="AG4124" s="5">
        <v>10138.14</v>
      </c>
      <c r="AH4124" s="5">
        <v>1450</v>
      </c>
      <c r="AI4124" s="5">
        <v>9200</v>
      </c>
      <c r="AJ4124">
        <v>0</v>
      </c>
      <c r="AK4124" s="5">
        <v>0</v>
      </c>
      <c r="AL4124" s="5">
        <v>1979</v>
      </c>
      <c r="AM4124" s="5">
        <v>64077.42</v>
      </c>
      <c r="AN4124">
        <v>8</v>
      </c>
      <c r="AO4124">
        <v>8</v>
      </c>
      <c r="AP4124" t="str">
        <f t="shared" si="581"/>
        <v>Yes</v>
      </c>
      <c r="AQ4124">
        <v>1</v>
      </c>
      <c r="AR4124" s="5">
        <f t="shared" si="582"/>
        <v>1866475.2</v>
      </c>
      <c r="AS4124" s="5">
        <f t="shared" si="583"/>
        <v>614654</v>
      </c>
      <c r="AT4124" t="s">
        <v>116</v>
      </c>
      <c r="AU4124" t="s">
        <v>6164</v>
      </c>
      <c r="AV4124" t="s">
        <v>6165</v>
      </c>
      <c r="AW4124" t="s">
        <v>6166</v>
      </c>
      <c r="AX4124" t="s">
        <v>6184</v>
      </c>
      <c r="AY4124">
        <v>49</v>
      </c>
      <c r="AZ4124">
        <v>3</v>
      </c>
      <c r="BA4124">
        <v>20</v>
      </c>
      <c r="BB4124" t="s">
        <v>6185</v>
      </c>
      <c r="BC4124">
        <v>0</v>
      </c>
      <c r="BD4124">
        <v>0</v>
      </c>
      <c r="BE4124" t="s">
        <v>6169</v>
      </c>
      <c r="BF4124" t="s">
        <v>6176</v>
      </c>
      <c r="BG4124">
        <v>0</v>
      </c>
      <c r="BH4124" t="s">
        <v>6171</v>
      </c>
      <c r="BI4124">
        <v>42</v>
      </c>
      <c r="BJ4124" t="s">
        <v>6172</v>
      </c>
      <c r="BK4124">
        <v>0</v>
      </c>
      <c r="BL4124">
        <v>60</v>
      </c>
      <c r="BM4124" s="3">
        <f t="shared" si="584"/>
        <v>0.8</v>
      </c>
    </row>
    <row r="4125" spans="1:65">
      <c r="A4125" t="s">
        <v>4263</v>
      </c>
      <c r="B4125" s="2">
        <v>45909</v>
      </c>
      <c r="C4125" t="s">
        <v>3137</v>
      </c>
      <c r="D4125" t="s">
        <v>4140</v>
      </c>
      <c r="E4125">
        <v>9</v>
      </c>
      <c r="F4125" t="s">
        <v>72</v>
      </c>
      <c r="G4125" t="s">
        <v>50</v>
      </c>
      <c r="H4125" t="s">
        <v>119</v>
      </c>
      <c r="I4125" t="s">
        <v>74</v>
      </c>
      <c r="J4125" t="s">
        <v>53</v>
      </c>
      <c r="K4125" t="s">
        <v>75</v>
      </c>
      <c r="L4125" t="s">
        <v>92</v>
      </c>
      <c r="M4125" t="s">
        <v>56</v>
      </c>
      <c r="N4125" t="s">
        <v>109</v>
      </c>
      <c r="O4125" t="s">
        <v>70</v>
      </c>
      <c r="P4125">
        <v>59</v>
      </c>
      <c r="Q4125">
        <v>61</v>
      </c>
      <c r="R4125">
        <v>61</v>
      </c>
      <c r="S4125">
        <v>1</v>
      </c>
      <c r="T4125">
        <f t="shared" si="576"/>
        <v>60</v>
      </c>
      <c r="U4125">
        <v>59</v>
      </c>
      <c r="V4125">
        <f t="shared" si="577"/>
        <v>1</v>
      </c>
      <c r="W4125" s="3">
        <f t="shared" si="578"/>
        <v>1.6393442622950821E-2</v>
      </c>
      <c r="X4125">
        <v>12</v>
      </c>
      <c r="Y4125" s="4">
        <v>0.9</v>
      </c>
      <c r="Z4125" s="4">
        <v>0.5</v>
      </c>
      <c r="AA4125" s="5">
        <v>36127.5</v>
      </c>
      <c r="AB4125" s="5">
        <f t="shared" si="579"/>
        <v>2131522.5</v>
      </c>
      <c r="AC4125" s="5">
        <v>23949.48</v>
      </c>
      <c r="AD4125" s="5">
        <f t="shared" si="580"/>
        <v>1460918.28</v>
      </c>
      <c r="AE4125" s="5">
        <v>102373.15</v>
      </c>
      <c r="AF4125" s="5">
        <v>25657.63</v>
      </c>
      <c r="AG4125" s="5">
        <v>8017.21</v>
      </c>
      <c r="AH4125" s="5">
        <v>725</v>
      </c>
      <c r="AI4125" s="5">
        <v>3200</v>
      </c>
      <c r="AJ4125">
        <v>0</v>
      </c>
      <c r="AK4125" s="5">
        <v>0</v>
      </c>
      <c r="AL4125" s="5">
        <v>640.36</v>
      </c>
      <c r="AM4125" s="5">
        <v>84420.160000000003</v>
      </c>
      <c r="AN4125">
        <v>8</v>
      </c>
      <c r="AO4125">
        <v>6</v>
      </c>
      <c r="AP4125" t="str">
        <f t="shared" si="581"/>
        <v>Yes</v>
      </c>
      <c r="AQ4125">
        <v>0</v>
      </c>
      <c r="AR4125" s="5">
        <f t="shared" si="582"/>
        <v>1685951.79</v>
      </c>
      <c r="AS4125" s="5">
        <f t="shared" si="583"/>
        <v>445570.71</v>
      </c>
      <c r="AT4125" t="s">
        <v>59</v>
      </c>
      <c r="AU4125" t="s">
        <v>6164</v>
      </c>
      <c r="AV4125" t="s">
        <v>6165</v>
      </c>
      <c r="AW4125" t="s">
        <v>6166</v>
      </c>
      <c r="AX4125" t="s">
        <v>6207</v>
      </c>
      <c r="AY4125">
        <v>61</v>
      </c>
      <c r="AZ4125">
        <v>0</v>
      </c>
      <c r="BA4125">
        <v>16</v>
      </c>
      <c r="BB4125" t="s">
        <v>6180</v>
      </c>
      <c r="BC4125">
        <v>0</v>
      </c>
      <c r="BD4125">
        <v>0</v>
      </c>
      <c r="BE4125" t="s">
        <v>6169</v>
      </c>
      <c r="BF4125" t="s">
        <v>6170</v>
      </c>
      <c r="BG4125">
        <v>0</v>
      </c>
      <c r="BH4125" t="s">
        <v>6171</v>
      </c>
      <c r="BI4125">
        <v>10</v>
      </c>
      <c r="BJ4125" t="s">
        <v>6172</v>
      </c>
      <c r="BK4125">
        <v>0</v>
      </c>
      <c r="BL4125">
        <v>75</v>
      </c>
      <c r="BM4125" s="3">
        <f t="shared" si="584"/>
        <v>0.81333333333333335</v>
      </c>
    </row>
    <row r="4126" spans="1:65">
      <c r="A4126" t="s">
        <v>4264</v>
      </c>
      <c r="B4126" s="2">
        <v>45909</v>
      </c>
      <c r="C4126" t="s">
        <v>3137</v>
      </c>
      <c r="D4126" t="s">
        <v>4140</v>
      </c>
      <c r="E4126">
        <v>9</v>
      </c>
      <c r="F4126" t="s">
        <v>78</v>
      </c>
      <c r="G4126" t="s">
        <v>62</v>
      </c>
      <c r="H4126" t="s">
        <v>153</v>
      </c>
      <c r="I4126" t="s">
        <v>74</v>
      </c>
      <c r="J4126" t="s">
        <v>65</v>
      </c>
      <c r="K4126" t="s">
        <v>66</v>
      </c>
      <c r="L4126" t="s">
        <v>87</v>
      </c>
      <c r="M4126" t="s">
        <v>56</v>
      </c>
      <c r="N4126" t="s">
        <v>76</v>
      </c>
      <c r="O4126" t="s">
        <v>82</v>
      </c>
      <c r="P4126">
        <v>52</v>
      </c>
      <c r="Q4126">
        <v>54</v>
      </c>
      <c r="R4126">
        <v>53</v>
      </c>
      <c r="S4126">
        <v>1</v>
      </c>
      <c r="T4126">
        <f t="shared" si="576"/>
        <v>52</v>
      </c>
      <c r="U4126">
        <v>50</v>
      </c>
      <c r="V4126">
        <f t="shared" si="577"/>
        <v>2</v>
      </c>
      <c r="W4126" s="3">
        <f t="shared" si="578"/>
        <v>1.8867924528301886E-2</v>
      </c>
      <c r="X4126">
        <v>32</v>
      </c>
      <c r="Y4126" s="4">
        <v>4.2</v>
      </c>
      <c r="Z4126" s="4">
        <v>1.5</v>
      </c>
      <c r="AA4126" s="5">
        <v>48720.17</v>
      </c>
      <c r="AB4126" s="5">
        <f t="shared" si="579"/>
        <v>2436008.5</v>
      </c>
      <c r="AC4126" s="5">
        <v>35489.11</v>
      </c>
      <c r="AD4126" s="5">
        <f t="shared" si="580"/>
        <v>1880922.83</v>
      </c>
      <c r="AE4126" s="5">
        <v>116608.05</v>
      </c>
      <c r="AF4126" s="5">
        <v>35920.699999999997</v>
      </c>
      <c r="AG4126" s="5">
        <v>10697.07</v>
      </c>
      <c r="AH4126" s="5">
        <v>2175</v>
      </c>
      <c r="AI4126" s="5">
        <v>4600</v>
      </c>
      <c r="AJ4126">
        <v>0</v>
      </c>
      <c r="AK4126" s="5">
        <v>0</v>
      </c>
      <c r="AL4126" s="5">
        <v>2063.92</v>
      </c>
      <c r="AM4126" s="5">
        <v>32817.1</v>
      </c>
      <c r="AN4126">
        <v>4</v>
      </c>
      <c r="AO4126">
        <v>4</v>
      </c>
      <c r="AP4126" t="str">
        <f t="shared" si="581"/>
        <v>Yes</v>
      </c>
      <c r="AQ4126">
        <v>0</v>
      </c>
      <c r="AR4126" s="5">
        <f t="shared" si="582"/>
        <v>2085804.67</v>
      </c>
      <c r="AS4126" s="5">
        <f t="shared" si="583"/>
        <v>350203.83</v>
      </c>
      <c r="AT4126" t="s">
        <v>59</v>
      </c>
      <c r="AU4126" t="s">
        <v>6164</v>
      </c>
      <c r="AV4126" t="s">
        <v>6165</v>
      </c>
      <c r="AW4126" t="s">
        <v>6166</v>
      </c>
      <c r="AX4126" t="s">
        <v>6167</v>
      </c>
      <c r="AY4126">
        <v>52</v>
      </c>
      <c r="AZ4126">
        <v>0</v>
      </c>
      <c r="BA4126">
        <v>16</v>
      </c>
      <c r="BB4126" t="s">
        <v>6198</v>
      </c>
      <c r="BC4126">
        <v>0</v>
      </c>
      <c r="BD4126">
        <v>0</v>
      </c>
      <c r="BE4126" t="s">
        <v>6169</v>
      </c>
      <c r="BF4126" t="s">
        <v>6170</v>
      </c>
      <c r="BG4126">
        <v>0</v>
      </c>
      <c r="BH4126" t="s">
        <v>6171</v>
      </c>
      <c r="BI4126">
        <v>42</v>
      </c>
      <c r="BJ4126" t="s">
        <v>6172</v>
      </c>
      <c r="BK4126">
        <v>0</v>
      </c>
      <c r="BL4126">
        <v>58</v>
      </c>
      <c r="BM4126" s="3">
        <f t="shared" si="584"/>
        <v>0.91379310344827591</v>
      </c>
    </row>
    <row r="4127" spans="1:65">
      <c r="A4127" t="s">
        <v>4265</v>
      </c>
      <c r="B4127" s="2">
        <v>45909</v>
      </c>
      <c r="C4127" t="s">
        <v>3137</v>
      </c>
      <c r="D4127" t="s">
        <v>4140</v>
      </c>
      <c r="E4127">
        <v>9</v>
      </c>
      <c r="F4127" t="s">
        <v>72</v>
      </c>
      <c r="G4127" t="s">
        <v>62</v>
      </c>
      <c r="H4127" t="s">
        <v>175</v>
      </c>
      <c r="I4127" t="s">
        <v>52</v>
      </c>
      <c r="J4127" t="s">
        <v>81</v>
      </c>
      <c r="K4127" t="s">
        <v>75</v>
      </c>
      <c r="L4127" t="s">
        <v>92</v>
      </c>
      <c r="M4127" t="s">
        <v>56</v>
      </c>
      <c r="N4127" t="s">
        <v>76</v>
      </c>
      <c r="O4127" t="s">
        <v>58</v>
      </c>
      <c r="P4127">
        <v>36</v>
      </c>
      <c r="Q4127">
        <v>38</v>
      </c>
      <c r="R4127">
        <v>38</v>
      </c>
      <c r="S4127">
        <v>1</v>
      </c>
      <c r="T4127">
        <f t="shared" si="576"/>
        <v>37</v>
      </c>
      <c r="U4127">
        <v>35</v>
      </c>
      <c r="V4127">
        <f t="shared" si="577"/>
        <v>2</v>
      </c>
      <c r="W4127" s="3">
        <f t="shared" si="578"/>
        <v>2.6315789473684209E-2</v>
      </c>
      <c r="X4127">
        <v>29</v>
      </c>
      <c r="Y4127" s="4">
        <v>5.2</v>
      </c>
      <c r="Z4127" s="4">
        <v>1</v>
      </c>
      <c r="AA4127" s="5">
        <v>78777.63</v>
      </c>
      <c r="AB4127" s="5">
        <f t="shared" si="579"/>
        <v>2757217.05</v>
      </c>
      <c r="AC4127" s="5">
        <v>53491.23</v>
      </c>
      <c r="AD4127" s="5">
        <f t="shared" si="580"/>
        <v>2032666.74</v>
      </c>
      <c r="AE4127" s="5">
        <v>122828.17</v>
      </c>
      <c r="AF4127" s="5">
        <v>32793.11</v>
      </c>
      <c r="AG4127" s="5">
        <v>9862.44</v>
      </c>
      <c r="AH4127" s="5">
        <v>1450</v>
      </c>
      <c r="AI4127" s="5">
        <v>6800</v>
      </c>
      <c r="AJ4127">
        <v>0</v>
      </c>
      <c r="AK4127" s="5">
        <v>0</v>
      </c>
      <c r="AL4127" s="5">
        <v>3146.01</v>
      </c>
      <c r="AM4127" s="5">
        <v>23417.040000000001</v>
      </c>
      <c r="AN4127">
        <v>4</v>
      </c>
      <c r="AO4127">
        <v>4</v>
      </c>
      <c r="AP4127" t="str">
        <f t="shared" si="581"/>
        <v>Yes</v>
      </c>
      <c r="AQ4127">
        <v>1</v>
      </c>
      <c r="AR4127" s="5">
        <f t="shared" si="582"/>
        <v>2232963.5099999998</v>
      </c>
      <c r="AS4127" s="5">
        <f t="shared" si="583"/>
        <v>524253.54</v>
      </c>
      <c r="AT4127" t="s">
        <v>59</v>
      </c>
      <c r="AU4127" t="s">
        <v>6164</v>
      </c>
      <c r="AV4127" t="s">
        <v>6165</v>
      </c>
      <c r="AW4127" t="s">
        <v>6166</v>
      </c>
      <c r="AX4127" t="s">
        <v>6184</v>
      </c>
      <c r="AY4127">
        <v>42</v>
      </c>
      <c r="AZ4127">
        <v>4</v>
      </c>
      <c r="BA4127">
        <v>20</v>
      </c>
      <c r="BB4127" t="s">
        <v>6185</v>
      </c>
      <c r="BC4127">
        <v>0</v>
      </c>
      <c r="BD4127">
        <v>0</v>
      </c>
      <c r="BE4127" t="s">
        <v>6169</v>
      </c>
      <c r="BF4127" t="s">
        <v>6170</v>
      </c>
      <c r="BG4127">
        <v>1</v>
      </c>
      <c r="BH4127" t="s">
        <v>6186</v>
      </c>
      <c r="BI4127">
        <v>49</v>
      </c>
      <c r="BJ4127" t="s">
        <v>6172</v>
      </c>
      <c r="BK4127">
        <v>0</v>
      </c>
      <c r="BL4127">
        <v>48</v>
      </c>
      <c r="BM4127" s="3">
        <f t="shared" si="584"/>
        <v>0.79166666666666663</v>
      </c>
    </row>
    <row r="4128" spans="1:65">
      <c r="A4128" t="s">
        <v>4266</v>
      </c>
      <c r="B4128" s="2">
        <v>45909</v>
      </c>
      <c r="C4128" t="s">
        <v>3137</v>
      </c>
      <c r="D4128" t="s">
        <v>4140</v>
      </c>
      <c r="E4128">
        <v>9</v>
      </c>
      <c r="F4128" t="s">
        <v>61</v>
      </c>
      <c r="G4128" t="s">
        <v>50</v>
      </c>
      <c r="H4128" t="s">
        <v>170</v>
      </c>
      <c r="I4128" t="s">
        <v>74</v>
      </c>
      <c r="J4128" t="s">
        <v>53</v>
      </c>
      <c r="K4128" t="s">
        <v>75</v>
      </c>
      <c r="L4128" t="s">
        <v>87</v>
      </c>
      <c r="M4128" t="s">
        <v>56</v>
      </c>
      <c r="N4128" t="s">
        <v>94</v>
      </c>
      <c r="O4128" t="s">
        <v>70</v>
      </c>
      <c r="P4128">
        <v>63</v>
      </c>
      <c r="Q4128">
        <v>63</v>
      </c>
      <c r="R4128">
        <v>60</v>
      </c>
      <c r="S4128">
        <v>1</v>
      </c>
      <c r="T4128">
        <f t="shared" si="576"/>
        <v>59</v>
      </c>
      <c r="U4128">
        <v>59</v>
      </c>
      <c r="V4128">
        <f t="shared" si="577"/>
        <v>0</v>
      </c>
      <c r="W4128" s="3">
        <f t="shared" si="578"/>
        <v>1.6666666666666666E-2</v>
      </c>
      <c r="X4128">
        <v>37</v>
      </c>
      <c r="Y4128" s="4">
        <v>3.5</v>
      </c>
      <c r="Z4128" s="4">
        <v>0.9</v>
      </c>
      <c r="AA4128" s="5">
        <v>36254.230000000003</v>
      </c>
      <c r="AB4128" s="5">
        <f t="shared" si="579"/>
        <v>2138999.5699999998</v>
      </c>
      <c r="AC4128" s="5">
        <v>24067.84</v>
      </c>
      <c r="AD4128" s="5">
        <f t="shared" si="580"/>
        <v>1444070.3999999999</v>
      </c>
      <c r="AE4128" s="5">
        <v>103906.51</v>
      </c>
      <c r="AF4128" s="5">
        <v>26006.49</v>
      </c>
      <c r="AG4128" s="5">
        <v>10746.95</v>
      </c>
      <c r="AH4128" s="5">
        <v>1305</v>
      </c>
      <c r="AI4128" s="5">
        <v>3200</v>
      </c>
      <c r="AJ4128">
        <v>0</v>
      </c>
      <c r="AK4128" s="5">
        <v>0</v>
      </c>
      <c r="AL4128" s="5">
        <v>0</v>
      </c>
      <c r="AM4128" s="5">
        <v>36303.18</v>
      </c>
      <c r="AN4128">
        <v>4</v>
      </c>
      <c r="AO4128">
        <v>4</v>
      </c>
      <c r="AP4128" t="str">
        <f t="shared" si="581"/>
        <v>Yes</v>
      </c>
      <c r="AQ4128">
        <v>0</v>
      </c>
      <c r="AR4128" s="5">
        <f t="shared" si="582"/>
        <v>1625538.53</v>
      </c>
      <c r="AS4128" s="5">
        <f t="shared" si="583"/>
        <v>513461.04</v>
      </c>
      <c r="AT4128" t="s">
        <v>59</v>
      </c>
      <c r="AU4128" t="s">
        <v>6164</v>
      </c>
      <c r="AV4128" t="s">
        <v>6165</v>
      </c>
      <c r="AW4128" t="s">
        <v>6166</v>
      </c>
      <c r="AX4128" t="s">
        <v>6167</v>
      </c>
      <c r="AY4128">
        <v>64</v>
      </c>
      <c r="AZ4128">
        <v>0</v>
      </c>
      <c r="BA4128">
        <v>0</v>
      </c>
      <c r="BB4128" t="s">
        <v>6168</v>
      </c>
      <c r="BC4128">
        <v>0</v>
      </c>
      <c r="BD4128">
        <v>0</v>
      </c>
      <c r="BE4128" t="s">
        <v>6169</v>
      </c>
      <c r="BF4128" t="s">
        <v>6170</v>
      </c>
      <c r="BG4128">
        <v>1</v>
      </c>
      <c r="BH4128" t="s">
        <v>6179</v>
      </c>
      <c r="BI4128">
        <v>20</v>
      </c>
      <c r="BJ4128" t="s">
        <v>6172</v>
      </c>
      <c r="BK4128">
        <v>0</v>
      </c>
      <c r="BL4128">
        <v>77</v>
      </c>
      <c r="BM4128" s="3">
        <f t="shared" si="584"/>
        <v>0.77922077922077926</v>
      </c>
    </row>
    <row r="4129" spans="1:65">
      <c r="A4129" t="s">
        <v>4267</v>
      </c>
      <c r="B4129" s="2">
        <v>45909</v>
      </c>
      <c r="C4129" t="s">
        <v>3137</v>
      </c>
      <c r="D4129" t="s">
        <v>4140</v>
      </c>
      <c r="E4129">
        <v>9</v>
      </c>
      <c r="F4129" t="s">
        <v>72</v>
      </c>
      <c r="G4129" t="s">
        <v>62</v>
      </c>
      <c r="H4129" t="s">
        <v>175</v>
      </c>
      <c r="I4129" t="s">
        <v>64</v>
      </c>
      <c r="J4129" t="s">
        <v>53</v>
      </c>
      <c r="K4129" t="s">
        <v>75</v>
      </c>
      <c r="L4129" t="s">
        <v>92</v>
      </c>
      <c r="M4129" t="s">
        <v>56</v>
      </c>
      <c r="N4129" t="s">
        <v>57</v>
      </c>
      <c r="O4129" t="s">
        <v>58</v>
      </c>
      <c r="P4129">
        <v>61</v>
      </c>
      <c r="Q4129">
        <v>62</v>
      </c>
      <c r="R4129">
        <v>64</v>
      </c>
      <c r="S4129">
        <v>1</v>
      </c>
      <c r="T4129">
        <f t="shared" si="576"/>
        <v>63</v>
      </c>
      <c r="U4129">
        <v>60</v>
      </c>
      <c r="V4129">
        <f t="shared" si="577"/>
        <v>3</v>
      </c>
      <c r="W4129" s="3">
        <f t="shared" si="578"/>
        <v>1.5625E-2</v>
      </c>
      <c r="X4129">
        <v>19</v>
      </c>
      <c r="Y4129" s="4">
        <v>4.5999999999999996</v>
      </c>
      <c r="Z4129" s="4">
        <v>1</v>
      </c>
      <c r="AA4129" s="5">
        <v>36149.14</v>
      </c>
      <c r="AB4129" s="5">
        <f t="shared" si="579"/>
        <v>2168948.4</v>
      </c>
      <c r="AC4129" s="5">
        <v>23899.08</v>
      </c>
      <c r="AD4129" s="5">
        <f t="shared" si="580"/>
        <v>1529541.12</v>
      </c>
      <c r="AE4129" s="5">
        <v>106626.73</v>
      </c>
      <c r="AF4129" s="5">
        <v>28002.400000000001</v>
      </c>
      <c r="AG4129" s="5">
        <v>8914.76</v>
      </c>
      <c r="AH4129" s="5">
        <v>1450</v>
      </c>
      <c r="AI4129" s="5">
        <v>3200</v>
      </c>
      <c r="AJ4129">
        <v>0</v>
      </c>
      <c r="AK4129" s="5">
        <v>0</v>
      </c>
      <c r="AL4129" s="5">
        <v>1947.22</v>
      </c>
      <c r="AM4129" s="5">
        <v>39220.07</v>
      </c>
      <c r="AN4129">
        <v>4</v>
      </c>
      <c r="AO4129">
        <v>3</v>
      </c>
      <c r="AP4129" t="str">
        <f t="shared" si="581"/>
        <v>Yes</v>
      </c>
      <c r="AQ4129">
        <v>1</v>
      </c>
      <c r="AR4129" s="5">
        <f t="shared" si="582"/>
        <v>1718902.3</v>
      </c>
      <c r="AS4129" s="5">
        <f t="shared" si="583"/>
        <v>450046.1</v>
      </c>
      <c r="AT4129" t="s">
        <v>59</v>
      </c>
      <c r="AU4129" t="s">
        <v>6164</v>
      </c>
      <c r="AV4129" t="s">
        <v>6165</v>
      </c>
      <c r="AW4129" t="s">
        <v>6166</v>
      </c>
      <c r="AX4129" t="s">
        <v>6184</v>
      </c>
      <c r="AY4129">
        <v>63</v>
      </c>
      <c r="AZ4129">
        <v>0</v>
      </c>
      <c r="BA4129">
        <v>23</v>
      </c>
      <c r="BB4129" t="s">
        <v>6180</v>
      </c>
      <c r="BC4129">
        <v>0</v>
      </c>
      <c r="BD4129">
        <v>0</v>
      </c>
      <c r="BE4129" t="s">
        <v>6169</v>
      </c>
      <c r="BF4129" t="s">
        <v>6170</v>
      </c>
      <c r="BG4129">
        <v>0</v>
      </c>
      <c r="BH4129" t="s">
        <v>6171</v>
      </c>
      <c r="BI4129">
        <v>26</v>
      </c>
      <c r="BJ4129" t="s">
        <v>6172</v>
      </c>
      <c r="BK4129">
        <v>0</v>
      </c>
      <c r="BL4129">
        <v>72</v>
      </c>
      <c r="BM4129" s="3">
        <f t="shared" si="584"/>
        <v>0.88888888888888884</v>
      </c>
    </row>
    <row r="4130" spans="1:65">
      <c r="A4130" t="s">
        <v>4268</v>
      </c>
      <c r="B4130" s="2">
        <v>45909</v>
      </c>
      <c r="C4130" t="s">
        <v>3137</v>
      </c>
      <c r="D4130" t="s">
        <v>4140</v>
      </c>
      <c r="E4130">
        <v>9</v>
      </c>
      <c r="F4130" t="s">
        <v>72</v>
      </c>
      <c r="G4130" t="s">
        <v>50</v>
      </c>
      <c r="H4130" t="s">
        <v>138</v>
      </c>
      <c r="I4130" t="s">
        <v>52</v>
      </c>
      <c r="J4130" t="s">
        <v>65</v>
      </c>
      <c r="K4130" t="s">
        <v>66</v>
      </c>
      <c r="L4130" t="s">
        <v>67</v>
      </c>
      <c r="M4130" t="s">
        <v>56</v>
      </c>
      <c r="N4130" t="s">
        <v>69</v>
      </c>
      <c r="O4130" t="s">
        <v>58</v>
      </c>
      <c r="P4130">
        <v>50</v>
      </c>
      <c r="Q4130">
        <v>53</v>
      </c>
      <c r="R4130">
        <v>53</v>
      </c>
      <c r="S4130">
        <v>1</v>
      </c>
      <c r="T4130">
        <f t="shared" si="576"/>
        <v>52</v>
      </c>
      <c r="U4130">
        <v>48</v>
      </c>
      <c r="V4130">
        <f t="shared" si="577"/>
        <v>4</v>
      </c>
      <c r="W4130" s="3">
        <f t="shared" si="578"/>
        <v>1.8867924528301886E-2</v>
      </c>
      <c r="X4130">
        <v>27</v>
      </c>
      <c r="Y4130" s="4">
        <v>2.5</v>
      </c>
      <c r="Z4130" s="4">
        <v>1.7</v>
      </c>
      <c r="AA4130" s="5">
        <v>49265.43</v>
      </c>
      <c r="AB4130" s="5">
        <f t="shared" si="579"/>
        <v>2364740.64</v>
      </c>
      <c r="AC4130" s="5">
        <v>34005.96</v>
      </c>
      <c r="AD4130" s="5">
        <f t="shared" si="580"/>
        <v>1802315.88</v>
      </c>
      <c r="AE4130" s="5">
        <v>121748.08</v>
      </c>
      <c r="AF4130" s="5">
        <v>31738.85</v>
      </c>
      <c r="AG4130" s="5">
        <v>9626.32</v>
      </c>
      <c r="AH4130" s="5">
        <v>2465</v>
      </c>
      <c r="AI4130" s="5">
        <v>4600</v>
      </c>
      <c r="AJ4130">
        <v>0</v>
      </c>
      <c r="AK4130" s="5">
        <v>0</v>
      </c>
      <c r="AL4130" s="5">
        <v>3829.58</v>
      </c>
      <c r="AM4130" s="5">
        <v>32473.99</v>
      </c>
      <c r="AN4130">
        <v>4</v>
      </c>
      <c r="AO4130">
        <v>4</v>
      </c>
      <c r="AP4130" t="str">
        <f t="shared" si="581"/>
        <v>Yes</v>
      </c>
      <c r="AQ4130">
        <v>0</v>
      </c>
      <c r="AR4130" s="5">
        <f t="shared" si="582"/>
        <v>2008797.7</v>
      </c>
      <c r="AS4130" s="5">
        <f t="shared" si="583"/>
        <v>355942.94</v>
      </c>
      <c r="AT4130" t="s">
        <v>59</v>
      </c>
      <c r="AU4130" t="s">
        <v>6164</v>
      </c>
      <c r="AV4130" t="s">
        <v>6165</v>
      </c>
      <c r="AW4130" t="s">
        <v>6166</v>
      </c>
      <c r="AX4130" t="s">
        <v>6184</v>
      </c>
      <c r="AY4130">
        <v>51</v>
      </c>
      <c r="AZ4130">
        <v>0</v>
      </c>
      <c r="BA4130">
        <v>25</v>
      </c>
      <c r="BB4130" t="s">
        <v>6180</v>
      </c>
      <c r="BC4130">
        <v>0</v>
      </c>
      <c r="BD4130">
        <v>0</v>
      </c>
      <c r="BE4130" t="s">
        <v>6169</v>
      </c>
      <c r="BF4130" t="s">
        <v>6170</v>
      </c>
      <c r="BG4130">
        <v>1</v>
      </c>
      <c r="BH4130" t="s">
        <v>6186</v>
      </c>
      <c r="BI4130">
        <v>53</v>
      </c>
      <c r="BJ4130" t="s">
        <v>6187</v>
      </c>
      <c r="BK4130">
        <v>0</v>
      </c>
      <c r="BL4130">
        <v>64</v>
      </c>
      <c r="BM4130" s="3">
        <f t="shared" si="584"/>
        <v>0.828125</v>
      </c>
    </row>
    <row r="4131" spans="1:65">
      <c r="A4131" t="s">
        <v>4269</v>
      </c>
      <c r="B4131" s="2">
        <v>45909</v>
      </c>
      <c r="C4131" t="s">
        <v>3137</v>
      </c>
      <c r="D4131" t="s">
        <v>4140</v>
      </c>
      <c r="E4131">
        <v>9</v>
      </c>
      <c r="F4131" t="s">
        <v>49</v>
      </c>
      <c r="G4131" t="s">
        <v>79</v>
      </c>
      <c r="H4131" t="s">
        <v>262</v>
      </c>
      <c r="I4131" t="s">
        <v>74</v>
      </c>
      <c r="J4131" t="s">
        <v>53</v>
      </c>
      <c r="K4131" t="s">
        <v>75</v>
      </c>
      <c r="L4131" t="s">
        <v>67</v>
      </c>
      <c r="M4131" t="s">
        <v>68</v>
      </c>
      <c r="N4131" t="s">
        <v>76</v>
      </c>
      <c r="O4131" t="s">
        <v>70</v>
      </c>
      <c r="P4131">
        <v>61</v>
      </c>
      <c r="Q4131">
        <v>62</v>
      </c>
      <c r="R4131">
        <v>59</v>
      </c>
      <c r="S4131">
        <v>4</v>
      </c>
      <c r="T4131">
        <f t="shared" si="576"/>
        <v>55</v>
      </c>
      <c r="U4131">
        <v>55</v>
      </c>
      <c r="V4131">
        <f t="shared" si="577"/>
        <v>0</v>
      </c>
      <c r="W4131" s="3">
        <f t="shared" si="578"/>
        <v>6.7796610169491525E-2</v>
      </c>
      <c r="X4131">
        <v>27</v>
      </c>
      <c r="Y4131" s="4">
        <v>5.0999999999999996</v>
      </c>
      <c r="Z4131" s="4">
        <v>1</v>
      </c>
      <c r="AA4131" s="5">
        <v>36258.300000000003</v>
      </c>
      <c r="AB4131" s="5">
        <f t="shared" si="579"/>
        <v>1994206.5</v>
      </c>
      <c r="AC4131" s="5">
        <v>21899.759999999998</v>
      </c>
      <c r="AD4131" s="5">
        <f t="shared" si="580"/>
        <v>1292085.8400000001</v>
      </c>
      <c r="AE4131" s="5">
        <v>101329.15</v>
      </c>
      <c r="AF4131" s="5">
        <v>26546.32</v>
      </c>
      <c r="AG4131" s="5">
        <v>9363.24</v>
      </c>
      <c r="AH4131" s="5">
        <v>1450</v>
      </c>
      <c r="AI4131" s="5">
        <v>15712</v>
      </c>
      <c r="AJ4131">
        <v>2</v>
      </c>
      <c r="AK4131" s="5">
        <v>18135.98</v>
      </c>
      <c r="AL4131" s="5">
        <v>0</v>
      </c>
      <c r="AM4131" s="5">
        <v>34551.339999999997</v>
      </c>
      <c r="AN4131">
        <v>4</v>
      </c>
      <c r="AO4131">
        <v>3</v>
      </c>
      <c r="AP4131" t="str">
        <f t="shared" si="581"/>
        <v>Yes</v>
      </c>
      <c r="AQ4131">
        <v>2</v>
      </c>
      <c r="AR4131" s="5">
        <f t="shared" si="582"/>
        <v>1499173.87</v>
      </c>
      <c r="AS4131" s="5">
        <f t="shared" si="583"/>
        <v>495032.63</v>
      </c>
      <c r="AT4131" t="s">
        <v>116</v>
      </c>
      <c r="AU4131" t="s">
        <v>6199</v>
      </c>
      <c r="AV4131" t="s">
        <v>6200</v>
      </c>
      <c r="AW4131" t="s">
        <v>6175</v>
      </c>
      <c r="AX4131" t="s">
        <v>6167</v>
      </c>
      <c r="AY4131">
        <v>66</v>
      </c>
      <c r="AZ4131">
        <v>2</v>
      </c>
      <c r="BA4131">
        <v>0</v>
      </c>
      <c r="BB4131" t="s">
        <v>6168</v>
      </c>
      <c r="BC4131">
        <v>0</v>
      </c>
      <c r="BD4131">
        <v>0</v>
      </c>
      <c r="BE4131" t="s">
        <v>6169</v>
      </c>
      <c r="BF4131" t="s">
        <v>6210</v>
      </c>
      <c r="BG4131">
        <v>1</v>
      </c>
      <c r="BH4131" t="s">
        <v>6179</v>
      </c>
      <c r="BI4131">
        <v>34</v>
      </c>
      <c r="BJ4131" t="s">
        <v>6172</v>
      </c>
      <c r="BK4131">
        <v>0</v>
      </c>
      <c r="BL4131">
        <v>70</v>
      </c>
      <c r="BM4131" s="3">
        <f t="shared" si="584"/>
        <v>0.84285714285714286</v>
      </c>
    </row>
    <row r="4132" spans="1:65">
      <c r="A4132" t="s">
        <v>4270</v>
      </c>
      <c r="B4132" s="2">
        <v>45909</v>
      </c>
      <c r="C4132" t="s">
        <v>3137</v>
      </c>
      <c r="D4132" t="s">
        <v>4140</v>
      </c>
      <c r="E4132">
        <v>9</v>
      </c>
      <c r="F4132" t="s">
        <v>72</v>
      </c>
      <c r="G4132" t="s">
        <v>79</v>
      </c>
      <c r="H4132" t="s">
        <v>86</v>
      </c>
      <c r="I4132" t="s">
        <v>74</v>
      </c>
      <c r="J4132" t="s">
        <v>65</v>
      </c>
      <c r="K4132" t="s">
        <v>75</v>
      </c>
      <c r="L4132" t="s">
        <v>67</v>
      </c>
      <c r="M4132" t="s">
        <v>56</v>
      </c>
      <c r="N4132" t="s">
        <v>69</v>
      </c>
      <c r="O4132" t="s">
        <v>120</v>
      </c>
      <c r="P4132">
        <v>49</v>
      </c>
      <c r="Q4132">
        <v>51</v>
      </c>
      <c r="R4132">
        <v>53</v>
      </c>
      <c r="S4132">
        <v>1</v>
      </c>
      <c r="T4132">
        <f t="shared" si="576"/>
        <v>52</v>
      </c>
      <c r="U4132">
        <v>48</v>
      </c>
      <c r="V4132">
        <f t="shared" si="577"/>
        <v>4</v>
      </c>
      <c r="W4132" s="3">
        <f t="shared" si="578"/>
        <v>1.8867924528301886E-2</v>
      </c>
      <c r="X4132">
        <v>22</v>
      </c>
      <c r="Y4132" s="4">
        <v>3.5</v>
      </c>
      <c r="Z4132" s="4">
        <v>1.7</v>
      </c>
      <c r="AA4132" s="5">
        <v>51483.3</v>
      </c>
      <c r="AB4132" s="5">
        <f t="shared" si="579"/>
        <v>2471198.4</v>
      </c>
      <c r="AC4132" s="5">
        <v>33759.22</v>
      </c>
      <c r="AD4132" s="5">
        <f t="shared" si="580"/>
        <v>1789238.66</v>
      </c>
      <c r="AE4132" s="5">
        <v>117675.72</v>
      </c>
      <c r="AF4132" s="5">
        <v>32641.3</v>
      </c>
      <c r="AG4132" s="5">
        <v>9012.1</v>
      </c>
      <c r="AH4132" s="5">
        <v>2465</v>
      </c>
      <c r="AI4132" s="5">
        <v>4600</v>
      </c>
      <c r="AJ4132">
        <v>0</v>
      </c>
      <c r="AK4132" s="5">
        <v>0</v>
      </c>
      <c r="AL4132" s="5">
        <v>3761.58</v>
      </c>
      <c r="AM4132" s="5">
        <v>32262.27</v>
      </c>
      <c r="AN4132">
        <v>4</v>
      </c>
      <c r="AO4132">
        <v>2</v>
      </c>
      <c r="AP4132" t="str">
        <f t="shared" si="581"/>
        <v>Yes</v>
      </c>
      <c r="AQ4132">
        <v>1</v>
      </c>
      <c r="AR4132" s="5">
        <f t="shared" si="582"/>
        <v>1991656.63</v>
      </c>
      <c r="AS4132" s="5">
        <f t="shared" si="583"/>
        <v>479541.77</v>
      </c>
      <c r="AT4132" t="s">
        <v>59</v>
      </c>
      <c r="AU4132" t="s">
        <v>6164</v>
      </c>
      <c r="AV4132" t="s">
        <v>6165</v>
      </c>
      <c r="AW4132" t="s">
        <v>6166</v>
      </c>
      <c r="AX4132" t="s">
        <v>6184</v>
      </c>
      <c r="AY4132">
        <v>51</v>
      </c>
      <c r="AZ4132">
        <v>0</v>
      </c>
      <c r="BA4132">
        <v>22</v>
      </c>
      <c r="BB4132" t="s">
        <v>6180</v>
      </c>
      <c r="BC4132">
        <v>0</v>
      </c>
      <c r="BD4132">
        <v>0</v>
      </c>
      <c r="BE4132" t="s">
        <v>6169</v>
      </c>
      <c r="BF4132" t="s">
        <v>6170</v>
      </c>
      <c r="BG4132">
        <v>0</v>
      </c>
      <c r="BH4132" t="s">
        <v>6171</v>
      </c>
      <c r="BI4132">
        <v>45</v>
      </c>
      <c r="BJ4132" t="s">
        <v>6172</v>
      </c>
      <c r="BK4132">
        <v>0</v>
      </c>
      <c r="BL4132">
        <v>62</v>
      </c>
      <c r="BM4132" s="3">
        <f t="shared" si="584"/>
        <v>0.85483870967741937</v>
      </c>
    </row>
    <row r="4133" spans="1:65">
      <c r="A4133" t="s">
        <v>4271</v>
      </c>
      <c r="B4133" s="2">
        <v>45909</v>
      </c>
      <c r="C4133" t="s">
        <v>3137</v>
      </c>
      <c r="D4133" t="s">
        <v>4140</v>
      </c>
      <c r="E4133">
        <v>9</v>
      </c>
      <c r="F4133" t="s">
        <v>61</v>
      </c>
      <c r="G4133" t="s">
        <v>79</v>
      </c>
      <c r="H4133" t="s">
        <v>84</v>
      </c>
      <c r="I4133" t="s">
        <v>64</v>
      </c>
      <c r="J4133" t="s">
        <v>53</v>
      </c>
      <c r="K4133" t="s">
        <v>75</v>
      </c>
      <c r="L4133" t="s">
        <v>92</v>
      </c>
      <c r="M4133" t="s">
        <v>56</v>
      </c>
      <c r="N4133" t="s">
        <v>94</v>
      </c>
      <c r="O4133" t="s">
        <v>58</v>
      </c>
      <c r="P4133">
        <v>57</v>
      </c>
      <c r="Q4133">
        <v>61</v>
      </c>
      <c r="R4133">
        <v>61</v>
      </c>
      <c r="S4133">
        <v>1</v>
      </c>
      <c r="T4133">
        <f t="shared" si="576"/>
        <v>60</v>
      </c>
      <c r="U4133">
        <v>54</v>
      </c>
      <c r="V4133">
        <f t="shared" si="577"/>
        <v>6</v>
      </c>
      <c r="W4133" s="3">
        <f t="shared" si="578"/>
        <v>1.6393442622950821E-2</v>
      </c>
      <c r="X4133">
        <v>13</v>
      </c>
      <c r="Y4133" s="4">
        <v>2.4</v>
      </c>
      <c r="Z4133" s="4">
        <v>0.7</v>
      </c>
      <c r="AA4133" s="5">
        <v>35637.760000000002</v>
      </c>
      <c r="AB4133" s="5">
        <f t="shared" si="579"/>
        <v>1924439.04</v>
      </c>
      <c r="AC4133" s="5">
        <v>23678.54</v>
      </c>
      <c r="AD4133" s="5">
        <f t="shared" si="580"/>
        <v>1444390.94</v>
      </c>
      <c r="AE4133" s="5">
        <v>100140.69</v>
      </c>
      <c r="AF4133" s="5">
        <v>25866.82</v>
      </c>
      <c r="AG4133" s="5">
        <v>7861.28</v>
      </c>
      <c r="AH4133" s="5">
        <v>1015</v>
      </c>
      <c r="AI4133" s="5">
        <v>3200</v>
      </c>
      <c r="AJ4133">
        <v>0</v>
      </c>
      <c r="AK4133" s="5">
        <v>0</v>
      </c>
      <c r="AL4133" s="5">
        <v>3944.77</v>
      </c>
      <c r="AM4133" s="5">
        <v>34985</v>
      </c>
      <c r="AN4133">
        <v>4</v>
      </c>
      <c r="AO4133">
        <v>4</v>
      </c>
      <c r="AP4133" t="str">
        <f t="shared" si="581"/>
        <v>Yes</v>
      </c>
      <c r="AQ4133">
        <v>1</v>
      </c>
      <c r="AR4133" s="5">
        <f t="shared" si="582"/>
        <v>1621404.5</v>
      </c>
      <c r="AS4133" s="5">
        <f t="shared" si="583"/>
        <v>303034.53999999998</v>
      </c>
      <c r="AT4133" t="s">
        <v>59</v>
      </c>
      <c r="AU4133" t="s">
        <v>6164</v>
      </c>
      <c r="AV4133" t="s">
        <v>6165</v>
      </c>
      <c r="AW4133" t="s">
        <v>6166</v>
      </c>
      <c r="AX4133" t="s">
        <v>6184</v>
      </c>
      <c r="AY4133">
        <v>57</v>
      </c>
      <c r="AZ4133">
        <v>0</v>
      </c>
      <c r="BA4133">
        <v>34</v>
      </c>
      <c r="BB4133" t="s">
        <v>6180</v>
      </c>
      <c r="BC4133">
        <v>0</v>
      </c>
      <c r="BD4133">
        <v>0</v>
      </c>
      <c r="BE4133" t="s">
        <v>6169</v>
      </c>
      <c r="BF4133" t="s">
        <v>6170</v>
      </c>
      <c r="BG4133">
        <v>0</v>
      </c>
      <c r="BH4133" t="s">
        <v>6171</v>
      </c>
      <c r="BI4133">
        <v>12</v>
      </c>
      <c r="BJ4133" t="s">
        <v>6172</v>
      </c>
      <c r="BK4133">
        <v>0</v>
      </c>
      <c r="BL4133">
        <v>73</v>
      </c>
      <c r="BM4133" s="3">
        <f t="shared" si="584"/>
        <v>0.83561643835616439</v>
      </c>
    </row>
    <row r="4134" spans="1:65">
      <c r="A4134" t="s">
        <v>4272</v>
      </c>
      <c r="B4134" s="2">
        <v>45909</v>
      </c>
      <c r="C4134" t="s">
        <v>3137</v>
      </c>
      <c r="D4134" t="s">
        <v>4140</v>
      </c>
      <c r="E4134">
        <v>9</v>
      </c>
      <c r="F4134" t="s">
        <v>72</v>
      </c>
      <c r="G4134" t="s">
        <v>50</v>
      </c>
      <c r="H4134" t="s">
        <v>138</v>
      </c>
      <c r="I4134" t="s">
        <v>64</v>
      </c>
      <c r="J4134" t="s">
        <v>65</v>
      </c>
      <c r="K4134" t="s">
        <v>66</v>
      </c>
      <c r="L4134" t="s">
        <v>67</v>
      </c>
      <c r="M4134" t="s">
        <v>56</v>
      </c>
      <c r="N4134" t="s">
        <v>57</v>
      </c>
      <c r="O4134" t="s">
        <v>58</v>
      </c>
      <c r="P4134">
        <v>54</v>
      </c>
      <c r="Q4134">
        <v>54</v>
      </c>
      <c r="R4134">
        <v>56</v>
      </c>
      <c r="S4134">
        <v>1</v>
      </c>
      <c r="T4134">
        <f t="shared" si="576"/>
        <v>55</v>
      </c>
      <c r="U4134">
        <v>53</v>
      </c>
      <c r="V4134">
        <f t="shared" si="577"/>
        <v>2</v>
      </c>
      <c r="W4134" s="3">
        <f t="shared" si="578"/>
        <v>1.7857142857142856E-2</v>
      </c>
      <c r="X4134">
        <v>16</v>
      </c>
      <c r="Y4134" s="4">
        <v>3.7</v>
      </c>
      <c r="Z4134" s="4">
        <v>1.5</v>
      </c>
      <c r="AA4134" s="5">
        <v>48622.49</v>
      </c>
      <c r="AB4134" s="5">
        <f t="shared" si="579"/>
        <v>2576991.9700000002</v>
      </c>
      <c r="AC4134" s="5">
        <v>33948.019999999997</v>
      </c>
      <c r="AD4134" s="5">
        <f t="shared" si="580"/>
        <v>1901089.12</v>
      </c>
      <c r="AE4134" s="5">
        <v>121792.1</v>
      </c>
      <c r="AF4134" s="5">
        <v>34386.410000000003</v>
      </c>
      <c r="AG4134" s="5">
        <v>8440.81</v>
      </c>
      <c r="AH4134" s="5">
        <v>2175</v>
      </c>
      <c r="AI4134" s="5">
        <v>4600</v>
      </c>
      <c r="AJ4134">
        <v>0</v>
      </c>
      <c r="AK4134" s="5">
        <v>0</v>
      </c>
      <c r="AL4134" s="5">
        <v>1975.7</v>
      </c>
      <c r="AM4134" s="5">
        <v>36111.910000000003</v>
      </c>
      <c r="AN4134">
        <v>4</v>
      </c>
      <c r="AO4134">
        <v>4</v>
      </c>
      <c r="AP4134" t="str">
        <f t="shared" si="581"/>
        <v>Yes</v>
      </c>
      <c r="AQ4134">
        <v>1</v>
      </c>
      <c r="AR4134" s="5">
        <f t="shared" si="582"/>
        <v>2110571.0499999998</v>
      </c>
      <c r="AS4134" s="5">
        <f t="shared" si="583"/>
        <v>466420.92</v>
      </c>
      <c r="AT4134" t="s">
        <v>59</v>
      </c>
      <c r="AU4134" t="s">
        <v>6164</v>
      </c>
      <c r="AV4134" t="s">
        <v>6165</v>
      </c>
      <c r="AW4134" t="s">
        <v>6166</v>
      </c>
      <c r="AX4134" t="s">
        <v>6184</v>
      </c>
      <c r="AY4134">
        <v>56</v>
      </c>
      <c r="AZ4134">
        <v>0</v>
      </c>
      <c r="BA4134">
        <v>18</v>
      </c>
      <c r="BB4134" t="s">
        <v>6180</v>
      </c>
      <c r="BC4134">
        <v>0</v>
      </c>
      <c r="BD4134">
        <v>0</v>
      </c>
      <c r="BE4134" t="s">
        <v>6169</v>
      </c>
      <c r="BF4134" t="s">
        <v>6170</v>
      </c>
      <c r="BG4134">
        <v>0</v>
      </c>
      <c r="BH4134" t="s">
        <v>6171</v>
      </c>
      <c r="BI4134">
        <v>24</v>
      </c>
      <c r="BJ4134" t="s">
        <v>6172</v>
      </c>
      <c r="BK4134">
        <v>0</v>
      </c>
      <c r="BL4134">
        <v>64</v>
      </c>
      <c r="BM4134" s="3">
        <f t="shared" si="584"/>
        <v>0.875</v>
      </c>
    </row>
    <row r="4135" spans="1:65">
      <c r="A4135" t="s">
        <v>4273</v>
      </c>
      <c r="B4135" s="2">
        <v>45909</v>
      </c>
      <c r="C4135" t="s">
        <v>3137</v>
      </c>
      <c r="D4135" t="s">
        <v>4140</v>
      </c>
      <c r="E4135">
        <v>9</v>
      </c>
      <c r="F4135" t="s">
        <v>72</v>
      </c>
      <c r="G4135" t="s">
        <v>62</v>
      </c>
      <c r="H4135" t="s">
        <v>175</v>
      </c>
      <c r="I4135" t="s">
        <v>52</v>
      </c>
      <c r="J4135" t="s">
        <v>65</v>
      </c>
      <c r="K4135" t="s">
        <v>66</v>
      </c>
      <c r="L4135" t="s">
        <v>55</v>
      </c>
      <c r="M4135" t="s">
        <v>56</v>
      </c>
      <c r="N4135" t="s">
        <v>57</v>
      </c>
      <c r="O4135" t="s">
        <v>120</v>
      </c>
      <c r="P4135">
        <v>46</v>
      </c>
      <c r="Q4135">
        <v>49</v>
      </c>
      <c r="R4135">
        <v>51</v>
      </c>
      <c r="S4135">
        <v>1</v>
      </c>
      <c r="T4135">
        <f t="shared" si="576"/>
        <v>50</v>
      </c>
      <c r="U4135">
        <v>44</v>
      </c>
      <c r="V4135">
        <f t="shared" si="577"/>
        <v>6</v>
      </c>
      <c r="W4135" s="3">
        <f t="shared" si="578"/>
        <v>1.9607843137254902E-2</v>
      </c>
      <c r="X4135">
        <v>28</v>
      </c>
      <c r="Y4135" s="4">
        <v>3.5</v>
      </c>
      <c r="Z4135" s="4">
        <v>2</v>
      </c>
      <c r="AA4135" s="5">
        <v>49363.55</v>
      </c>
      <c r="AB4135" s="5">
        <f t="shared" si="579"/>
        <v>2171996.2000000002</v>
      </c>
      <c r="AC4135" s="5">
        <v>34903.699999999997</v>
      </c>
      <c r="AD4135" s="5">
        <f t="shared" si="580"/>
        <v>1780088.7</v>
      </c>
      <c r="AE4135" s="5">
        <v>119026.37</v>
      </c>
      <c r="AF4135" s="5">
        <v>31623.94</v>
      </c>
      <c r="AG4135" s="5">
        <v>10106.94</v>
      </c>
      <c r="AH4135" s="5">
        <v>2900</v>
      </c>
      <c r="AI4135" s="5">
        <v>4600</v>
      </c>
      <c r="AJ4135">
        <v>0</v>
      </c>
      <c r="AK4135" s="5">
        <v>0</v>
      </c>
      <c r="AL4135" s="5">
        <v>5838.79</v>
      </c>
      <c r="AM4135" s="5">
        <v>28603.7</v>
      </c>
      <c r="AN4135">
        <v>4</v>
      </c>
      <c r="AO4135">
        <v>2</v>
      </c>
      <c r="AP4135" t="str">
        <f t="shared" si="581"/>
        <v>Yes</v>
      </c>
      <c r="AQ4135">
        <v>1</v>
      </c>
      <c r="AR4135" s="5">
        <f t="shared" si="582"/>
        <v>1982788.44</v>
      </c>
      <c r="AS4135" s="5">
        <f t="shared" si="583"/>
        <v>189207.76</v>
      </c>
      <c r="AT4135" t="s">
        <v>59</v>
      </c>
      <c r="AU4135" t="s">
        <v>6164</v>
      </c>
      <c r="AV4135" t="s">
        <v>6165</v>
      </c>
      <c r="AW4135" t="s">
        <v>6166</v>
      </c>
      <c r="AX4135" t="s">
        <v>6184</v>
      </c>
      <c r="AY4135">
        <v>48</v>
      </c>
      <c r="AZ4135">
        <v>1</v>
      </c>
      <c r="BA4135">
        <v>31</v>
      </c>
      <c r="BB4135" t="s">
        <v>6180</v>
      </c>
      <c r="BC4135">
        <v>0</v>
      </c>
      <c r="BD4135">
        <v>0</v>
      </c>
      <c r="BE4135" t="s">
        <v>6169</v>
      </c>
      <c r="BF4135" t="s">
        <v>6170</v>
      </c>
      <c r="BG4135">
        <v>1</v>
      </c>
      <c r="BH4135" t="s">
        <v>6179</v>
      </c>
      <c r="BI4135">
        <v>57</v>
      </c>
      <c r="BJ4135" t="s">
        <v>6187</v>
      </c>
      <c r="BK4135">
        <v>0</v>
      </c>
      <c r="BL4135">
        <v>63</v>
      </c>
      <c r="BM4135" s="3">
        <f t="shared" si="584"/>
        <v>0.80952380952380953</v>
      </c>
    </row>
    <row r="4136" spans="1:65">
      <c r="A4136" t="s">
        <v>4274</v>
      </c>
      <c r="B4136" s="2">
        <v>45909</v>
      </c>
      <c r="C4136" t="s">
        <v>3137</v>
      </c>
      <c r="D4136" t="s">
        <v>4140</v>
      </c>
      <c r="E4136">
        <v>9</v>
      </c>
      <c r="F4136" t="s">
        <v>72</v>
      </c>
      <c r="G4136" t="s">
        <v>79</v>
      </c>
      <c r="H4136" t="s">
        <v>102</v>
      </c>
      <c r="I4136" t="s">
        <v>52</v>
      </c>
      <c r="J4136" t="s">
        <v>65</v>
      </c>
      <c r="K4136" t="s">
        <v>75</v>
      </c>
      <c r="L4136" t="s">
        <v>92</v>
      </c>
      <c r="M4136" t="s">
        <v>56</v>
      </c>
      <c r="N4136" t="s">
        <v>57</v>
      </c>
      <c r="O4136" t="s">
        <v>70</v>
      </c>
      <c r="P4136">
        <v>47</v>
      </c>
      <c r="Q4136">
        <v>48</v>
      </c>
      <c r="R4136">
        <v>48</v>
      </c>
      <c r="S4136">
        <v>1</v>
      </c>
      <c r="T4136">
        <f t="shared" si="576"/>
        <v>47</v>
      </c>
      <c r="U4136">
        <v>46</v>
      </c>
      <c r="V4136">
        <f t="shared" si="577"/>
        <v>1</v>
      </c>
      <c r="W4136" s="3">
        <f t="shared" si="578"/>
        <v>2.0833333333333332E-2</v>
      </c>
      <c r="X4136">
        <v>36</v>
      </c>
      <c r="Y4136" s="4">
        <v>4</v>
      </c>
      <c r="Z4136" s="4">
        <v>1.9</v>
      </c>
      <c r="AA4136" s="5">
        <v>52011.06</v>
      </c>
      <c r="AB4136" s="5">
        <f t="shared" si="579"/>
        <v>2392508.7599999998</v>
      </c>
      <c r="AC4136" s="5">
        <v>35146.68</v>
      </c>
      <c r="AD4136" s="5">
        <f t="shared" si="580"/>
        <v>1687040.64</v>
      </c>
      <c r="AE4136" s="5">
        <v>112477.81</v>
      </c>
      <c r="AF4136" s="5">
        <v>31299.16</v>
      </c>
      <c r="AG4136" s="5">
        <v>9745.93</v>
      </c>
      <c r="AH4136" s="5">
        <v>2755</v>
      </c>
      <c r="AI4136" s="5">
        <v>4600</v>
      </c>
      <c r="AJ4136">
        <v>0</v>
      </c>
      <c r="AK4136" s="5">
        <v>0</v>
      </c>
      <c r="AL4136" s="5">
        <v>1013.6</v>
      </c>
      <c r="AM4136" s="5">
        <v>33357.5</v>
      </c>
      <c r="AN4136">
        <v>4</v>
      </c>
      <c r="AO4136">
        <v>5</v>
      </c>
      <c r="AP4136" t="str">
        <f t="shared" si="581"/>
        <v>No</v>
      </c>
      <c r="AQ4136">
        <v>2</v>
      </c>
      <c r="AR4136" s="5">
        <f t="shared" si="582"/>
        <v>1882289.64</v>
      </c>
      <c r="AS4136" s="5">
        <f t="shared" si="583"/>
        <v>510219.12</v>
      </c>
      <c r="AT4136" t="s">
        <v>59</v>
      </c>
      <c r="AU4136" t="s">
        <v>6164</v>
      </c>
      <c r="AV4136" t="s">
        <v>6165</v>
      </c>
      <c r="AW4136" t="s">
        <v>6166</v>
      </c>
      <c r="AX4136" t="s">
        <v>6184</v>
      </c>
      <c r="AY4136">
        <v>47</v>
      </c>
      <c r="AZ4136">
        <v>0</v>
      </c>
      <c r="BA4136">
        <v>16</v>
      </c>
      <c r="BB4136" t="s">
        <v>6191</v>
      </c>
      <c r="BC4136">
        <v>0</v>
      </c>
      <c r="BD4136">
        <v>1</v>
      </c>
      <c r="BE4136" t="s">
        <v>6188</v>
      </c>
      <c r="BF4136" t="s">
        <v>6170</v>
      </c>
      <c r="BG4136">
        <v>1</v>
      </c>
      <c r="BH4136" t="s">
        <v>6186</v>
      </c>
      <c r="BI4136">
        <v>57</v>
      </c>
      <c r="BJ4136" t="s">
        <v>6187</v>
      </c>
      <c r="BK4136">
        <v>0</v>
      </c>
      <c r="BL4136">
        <v>61</v>
      </c>
      <c r="BM4136" s="3">
        <f t="shared" si="584"/>
        <v>0.78688524590163933</v>
      </c>
    </row>
    <row r="4137" spans="1:65">
      <c r="A4137" t="s">
        <v>4275</v>
      </c>
      <c r="B4137" s="2">
        <v>45909</v>
      </c>
      <c r="C4137" t="s">
        <v>3137</v>
      </c>
      <c r="D4137" t="s">
        <v>4140</v>
      </c>
      <c r="E4137">
        <v>9</v>
      </c>
      <c r="F4137" t="s">
        <v>78</v>
      </c>
      <c r="G4137" t="s">
        <v>62</v>
      </c>
      <c r="H4137" t="s">
        <v>190</v>
      </c>
      <c r="I4137" t="s">
        <v>74</v>
      </c>
      <c r="J4137" t="s">
        <v>81</v>
      </c>
      <c r="K4137" t="s">
        <v>54</v>
      </c>
      <c r="L4137" t="s">
        <v>55</v>
      </c>
      <c r="M4137" t="s">
        <v>56</v>
      </c>
      <c r="N4137" t="s">
        <v>94</v>
      </c>
      <c r="O4137" t="s">
        <v>82</v>
      </c>
      <c r="P4137">
        <v>37</v>
      </c>
      <c r="Q4137">
        <v>38</v>
      </c>
      <c r="R4137">
        <v>35</v>
      </c>
      <c r="S4137">
        <v>1</v>
      </c>
      <c r="T4137">
        <f t="shared" si="576"/>
        <v>34</v>
      </c>
      <c r="U4137">
        <v>34</v>
      </c>
      <c r="V4137">
        <f t="shared" si="577"/>
        <v>0</v>
      </c>
      <c r="W4137" s="3">
        <f t="shared" si="578"/>
        <v>2.8571428571428571E-2</v>
      </c>
      <c r="X4137">
        <v>30</v>
      </c>
      <c r="Y4137" s="4">
        <v>3.7</v>
      </c>
      <c r="Z4137" s="4">
        <v>1.2</v>
      </c>
      <c r="AA4137" s="5">
        <v>83705.490000000005</v>
      </c>
      <c r="AB4137" s="5">
        <f t="shared" si="579"/>
        <v>2845986.66</v>
      </c>
      <c r="AC4137" s="5">
        <v>52852.9</v>
      </c>
      <c r="AD4137" s="5">
        <f t="shared" si="580"/>
        <v>1849851.5</v>
      </c>
      <c r="AE4137" s="5">
        <v>106523.73</v>
      </c>
      <c r="AF4137" s="5">
        <v>32136.75</v>
      </c>
      <c r="AG4137" s="5">
        <v>9395.8799999999992</v>
      </c>
      <c r="AH4137" s="5">
        <v>1740</v>
      </c>
      <c r="AI4137" s="5">
        <v>6800</v>
      </c>
      <c r="AJ4137">
        <v>0</v>
      </c>
      <c r="AK4137" s="5">
        <v>0</v>
      </c>
      <c r="AL4137" s="5">
        <v>0</v>
      </c>
      <c r="AM4137" s="5">
        <v>21851.62</v>
      </c>
      <c r="AN4137">
        <v>4</v>
      </c>
      <c r="AO4137">
        <v>4</v>
      </c>
      <c r="AP4137" t="str">
        <f t="shared" si="581"/>
        <v>Yes</v>
      </c>
      <c r="AQ4137">
        <v>1</v>
      </c>
      <c r="AR4137" s="5">
        <f t="shared" si="582"/>
        <v>2028299.48</v>
      </c>
      <c r="AS4137" s="5">
        <f t="shared" si="583"/>
        <v>817687.18</v>
      </c>
      <c r="AT4137" t="s">
        <v>59</v>
      </c>
      <c r="AU4137" t="s">
        <v>6164</v>
      </c>
      <c r="AV4137" t="s">
        <v>6165</v>
      </c>
      <c r="AW4137" t="s">
        <v>6166</v>
      </c>
      <c r="AX4137" t="s">
        <v>6167</v>
      </c>
      <c r="AY4137">
        <v>39</v>
      </c>
      <c r="AZ4137">
        <v>0</v>
      </c>
      <c r="BA4137">
        <v>0</v>
      </c>
      <c r="BB4137" t="s">
        <v>6168</v>
      </c>
      <c r="BC4137">
        <v>0</v>
      </c>
      <c r="BD4137">
        <v>0</v>
      </c>
      <c r="BE4137" t="s">
        <v>6169</v>
      </c>
      <c r="BF4137" t="s">
        <v>6170</v>
      </c>
      <c r="BG4137">
        <v>1</v>
      </c>
      <c r="BH4137" t="s">
        <v>6186</v>
      </c>
      <c r="BI4137">
        <v>26</v>
      </c>
      <c r="BJ4137" t="s">
        <v>6172</v>
      </c>
      <c r="BK4137">
        <v>0</v>
      </c>
      <c r="BL4137">
        <v>48</v>
      </c>
      <c r="BM4137" s="3">
        <f t="shared" si="584"/>
        <v>0.72916666666666663</v>
      </c>
    </row>
    <row r="4138" spans="1:65">
      <c r="A4138" t="s">
        <v>4276</v>
      </c>
      <c r="B4138" s="2">
        <v>45909</v>
      </c>
      <c r="C4138" t="s">
        <v>3137</v>
      </c>
      <c r="D4138" t="s">
        <v>4140</v>
      </c>
      <c r="E4138">
        <v>9</v>
      </c>
      <c r="F4138" t="s">
        <v>49</v>
      </c>
      <c r="G4138" t="s">
        <v>50</v>
      </c>
      <c r="H4138" t="s">
        <v>89</v>
      </c>
      <c r="I4138" t="s">
        <v>52</v>
      </c>
      <c r="J4138" t="s">
        <v>65</v>
      </c>
      <c r="K4138" t="s">
        <v>75</v>
      </c>
      <c r="L4138" t="s">
        <v>55</v>
      </c>
      <c r="M4138" t="s">
        <v>56</v>
      </c>
      <c r="N4138" t="s">
        <v>69</v>
      </c>
      <c r="O4138" t="s">
        <v>70</v>
      </c>
      <c r="P4138">
        <v>47</v>
      </c>
      <c r="Q4138">
        <v>50</v>
      </c>
      <c r="R4138">
        <v>48</v>
      </c>
      <c r="S4138">
        <v>1</v>
      </c>
      <c r="T4138">
        <f t="shared" si="576"/>
        <v>47</v>
      </c>
      <c r="U4138">
        <v>47</v>
      </c>
      <c r="V4138">
        <f t="shared" si="577"/>
        <v>0</v>
      </c>
      <c r="W4138" s="3">
        <f t="shared" si="578"/>
        <v>2.0833333333333332E-2</v>
      </c>
      <c r="X4138">
        <v>49</v>
      </c>
      <c r="Y4138" s="4">
        <v>0.3</v>
      </c>
      <c r="Z4138" s="4">
        <v>1.8</v>
      </c>
      <c r="AA4138" s="5">
        <v>51678.3</v>
      </c>
      <c r="AB4138" s="5">
        <f t="shared" si="579"/>
        <v>2428880.1</v>
      </c>
      <c r="AC4138" s="5">
        <v>34938.949999999997</v>
      </c>
      <c r="AD4138" s="5">
        <f t="shared" si="580"/>
        <v>1677069.6</v>
      </c>
      <c r="AE4138" s="5">
        <v>110683.61</v>
      </c>
      <c r="AF4138" s="5">
        <v>32864.79</v>
      </c>
      <c r="AG4138" s="5">
        <v>11592.79</v>
      </c>
      <c r="AH4138" s="5">
        <v>2610</v>
      </c>
      <c r="AI4138" s="5">
        <v>4600</v>
      </c>
      <c r="AJ4138">
        <v>0</v>
      </c>
      <c r="AK4138" s="5">
        <v>0</v>
      </c>
      <c r="AL4138" s="5">
        <v>0</v>
      </c>
      <c r="AM4138" s="5">
        <v>29457.73</v>
      </c>
      <c r="AN4138">
        <v>4</v>
      </c>
      <c r="AO4138">
        <v>2</v>
      </c>
      <c r="AP4138" t="str">
        <f t="shared" si="581"/>
        <v>Yes</v>
      </c>
      <c r="AQ4138">
        <v>0</v>
      </c>
      <c r="AR4138" s="5">
        <f t="shared" si="582"/>
        <v>1868878.52</v>
      </c>
      <c r="AS4138" s="5">
        <f t="shared" si="583"/>
        <v>560001.57999999996</v>
      </c>
      <c r="AT4138" t="s">
        <v>59</v>
      </c>
      <c r="AU4138" t="s">
        <v>6164</v>
      </c>
      <c r="AV4138" t="s">
        <v>6165</v>
      </c>
      <c r="AW4138" t="s">
        <v>6166</v>
      </c>
      <c r="AX4138" t="s">
        <v>6167</v>
      </c>
      <c r="AY4138">
        <v>50</v>
      </c>
      <c r="AZ4138">
        <v>0</v>
      </c>
      <c r="BA4138">
        <v>0</v>
      </c>
      <c r="BB4138" t="s">
        <v>6168</v>
      </c>
      <c r="BC4138">
        <v>0</v>
      </c>
      <c r="BD4138">
        <v>0</v>
      </c>
      <c r="BE4138" t="s">
        <v>6169</v>
      </c>
      <c r="BF4138" t="s">
        <v>6170</v>
      </c>
      <c r="BG4138">
        <v>1</v>
      </c>
      <c r="BH4138" t="s">
        <v>6197</v>
      </c>
      <c r="BI4138">
        <v>52</v>
      </c>
      <c r="BJ4138" t="s">
        <v>6187</v>
      </c>
      <c r="BK4138">
        <v>0</v>
      </c>
      <c r="BL4138">
        <v>58</v>
      </c>
      <c r="BM4138" s="3">
        <f t="shared" si="584"/>
        <v>0.82758620689655171</v>
      </c>
    </row>
    <row r="4139" spans="1:65">
      <c r="A4139" t="s">
        <v>4277</v>
      </c>
      <c r="B4139" s="2">
        <v>45910</v>
      </c>
      <c r="C4139" t="s">
        <v>3137</v>
      </c>
      <c r="D4139" t="s">
        <v>4140</v>
      </c>
      <c r="E4139">
        <v>9</v>
      </c>
      <c r="F4139" t="s">
        <v>49</v>
      </c>
      <c r="G4139" t="s">
        <v>62</v>
      </c>
      <c r="H4139" t="s">
        <v>141</v>
      </c>
      <c r="I4139" t="s">
        <v>64</v>
      </c>
      <c r="J4139" t="s">
        <v>65</v>
      </c>
      <c r="K4139" t="s">
        <v>75</v>
      </c>
      <c r="L4139" t="s">
        <v>67</v>
      </c>
      <c r="M4139" t="s">
        <v>56</v>
      </c>
      <c r="N4139" t="s">
        <v>109</v>
      </c>
      <c r="O4139" t="s">
        <v>70</v>
      </c>
      <c r="P4139">
        <v>50</v>
      </c>
      <c r="Q4139">
        <v>53</v>
      </c>
      <c r="R4139">
        <v>51</v>
      </c>
      <c r="S4139">
        <v>1</v>
      </c>
      <c r="T4139">
        <f t="shared" si="576"/>
        <v>50</v>
      </c>
      <c r="U4139">
        <v>50</v>
      </c>
      <c r="V4139">
        <f t="shared" si="577"/>
        <v>0</v>
      </c>
      <c r="W4139" s="3">
        <f t="shared" si="578"/>
        <v>1.9607843137254902E-2</v>
      </c>
      <c r="X4139">
        <v>41</v>
      </c>
      <c r="Y4139" s="4">
        <v>2.9</v>
      </c>
      <c r="Z4139" s="4">
        <v>2.2000000000000002</v>
      </c>
      <c r="AA4139" s="5">
        <v>51997.37</v>
      </c>
      <c r="AB4139" s="5">
        <f t="shared" si="579"/>
        <v>2599868.5</v>
      </c>
      <c r="AC4139" s="5">
        <v>34162.089999999997</v>
      </c>
      <c r="AD4139" s="5">
        <f t="shared" si="580"/>
        <v>1742266.59</v>
      </c>
      <c r="AE4139" s="5">
        <v>108923.68</v>
      </c>
      <c r="AF4139" s="5">
        <v>34107.67</v>
      </c>
      <c r="AG4139" s="5">
        <v>11418.94</v>
      </c>
      <c r="AH4139" s="5">
        <v>3190</v>
      </c>
      <c r="AI4139" s="5">
        <v>4600</v>
      </c>
      <c r="AJ4139">
        <v>0</v>
      </c>
      <c r="AK4139" s="5">
        <v>0</v>
      </c>
      <c r="AL4139" s="5">
        <v>0</v>
      </c>
      <c r="AM4139" s="5">
        <v>77433.94</v>
      </c>
      <c r="AN4139">
        <v>8</v>
      </c>
      <c r="AO4139">
        <v>8</v>
      </c>
      <c r="AP4139" t="str">
        <f t="shared" si="581"/>
        <v>Yes</v>
      </c>
      <c r="AQ4139">
        <v>1</v>
      </c>
      <c r="AR4139" s="5">
        <f t="shared" si="582"/>
        <v>1981940.82</v>
      </c>
      <c r="AS4139" s="5">
        <f t="shared" si="583"/>
        <v>617927.68000000005</v>
      </c>
      <c r="AT4139" t="s">
        <v>59</v>
      </c>
      <c r="AU4139" t="s">
        <v>6164</v>
      </c>
      <c r="AV4139" t="s">
        <v>6165</v>
      </c>
      <c r="AW4139" t="s">
        <v>6166</v>
      </c>
      <c r="AX4139" t="s">
        <v>6167</v>
      </c>
      <c r="AY4139">
        <v>53</v>
      </c>
      <c r="AZ4139">
        <v>0</v>
      </c>
      <c r="BA4139">
        <v>0</v>
      </c>
      <c r="BB4139" t="s">
        <v>6168</v>
      </c>
      <c r="BC4139">
        <v>0</v>
      </c>
      <c r="BD4139">
        <v>0</v>
      </c>
      <c r="BE4139" t="s">
        <v>6169</v>
      </c>
      <c r="BF4139" t="s">
        <v>6170</v>
      </c>
      <c r="BG4139">
        <v>1</v>
      </c>
      <c r="BH4139" t="s">
        <v>6186</v>
      </c>
      <c r="BI4139">
        <v>29</v>
      </c>
      <c r="BJ4139" t="s">
        <v>6172</v>
      </c>
      <c r="BK4139">
        <v>0</v>
      </c>
      <c r="BL4139">
        <v>58</v>
      </c>
      <c r="BM4139" s="3">
        <f t="shared" si="584"/>
        <v>0.87931034482758619</v>
      </c>
    </row>
    <row r="4140" spans="1:65">
      <c r="A4140" t="s">
        <v>4278</v>
      </c>
      <c r="B4140" s="2">
        <v>45910</v>
      </c>
      <c r="C4140" t="s">
        <v>3137</v>
      </c>
      <c r="D4140" t="s">
        <v>4140</v>
      </c>
      <c r="E4140">
        <v>9</v>
      </c>
      <c r="F4140" t="s">
        <v>78</v>
      </c>
      <c r="G4140" t="s">
        <v>62</v>
      </c>
      <c r="H4140" t="s">
        <v>190</v>
      </c>
      <c r="I4140" t="s">
        <v>52</v>
      </c>
      <c r="J4140" t="s">
        <v>53</v>
      </c>
      <c r="K4140" t="s">
        <v>75</v>
      </c>
      <c r="L4140" t="s">
        <v>87</v>
      </c>
      <c r="M4140" t="s">
        <v>56</v>
      </c>
      <c r="N4140" t="s">
        <v>69</v>
      </c>
      <c r="O4140" t="s">
        <v>70</v>
      </c>
      <c r="P4140">
        <v>60</v>
      </c>
      <c r="Q4140">
        <v>64</v>
      </c>
      <c r="R4140">
        <v>63</v>
      </c>
      <c r="S4140">
        <v>2</v>
      </c>
      <c r="T4140">
        <f t="shared" si="576"/>
        <v>61</v>
      </c>
      <c r="U4140">
        <v>57</v>
      </c>
      <c r="V4140">
        <f t="shared" si="577"/>
        <v>4</v>
      </c>
      <c r="W4140" s="3">
        <f t="shared" si="578"/>
        <v>3.1746031746031744E-2</v>
      </c>
      <c r="X4140">
        <v>32</v>
      </c>
      <c r="Y4140" s="4">
        <v>3.7</v>
      </c>
      <c r="Z4140" s="4">
        <v>1.5</v>
      </c>
      <c r="AA4140" s="5">
        <v>36213.519999999997</v>
      </c>
      <c r="AB4140" s="5">
        <f t="shared" si="579"/>
        <v>2064170.64</v>
      </c>
      <c r="AC4140" s="5">
        <v>24313.23</v>
      </c>
      <c r="AD4140" s="5">
        <f t="shared" si="580"/>
        <v>1531733.49</v>
      </c>
      <c r="AE4140" s="5">
        <v>113298.53</v>
      </c>
      <c r="AF4140" s="5">
        <v>30341.71</v>
      </c>
      <c r="AG4140" s="5">
        <v>9315.7900000000009</v>
      </c>
      <c r="AH4140" s="5">
        <v>2175</v>
      </c>
      <c r="AI4140" s="5">
        <v>6400</v>
      </c>
      <c r="AJ4140">
        <v>0</v>
      </c>
      <c r="AK4140" s="5">
        <v>0</v>
      </c>
      <c r="AL4140" s="5">
        <v>2698.86</v>
      </c>
      <c r="AM4140" s="5">
        <v>41317.39</v>
      </c>
      <c r="AN4140">
        <v>4</v>
      </c>
      <c r="AO4140">
        <v>5</v>
      </c>
      <c r="AP4140" t="str">
        <f t="shared" si="581"/>
        <v>No</v>
      </c>
      <c r="AQ4140">
        <v>2</v>
      </c>
      <c r="AR4140" s="5">
        <f t="shared" si="582"/>
        <v>1737280.77</v>
      </c>
      <c r="AS4140" s="5">
        <f t="shared" si="583"/>
        <v>326889.87</v>
      </c>
      <c r="AT4140" t="s">
        <v>59</v>
      </c>
      <c r="AU4140" t="s">
        <v>6164</v>
      </c>
      <c r="AV4140" t="s">
        <v>6165</v>
      </c>
      <c r="AW4140" t="s">
        <v>6166</v>
      </c>
      <c r="AX4140" t="s">
        <v>6167</v>
      </c>
      <c r="AY4140">
        <v>60</v>
      </c>
      <c r="AZ4140">
        <v>0</v>
      </c>
      <c r="BA4140">
        <v>23</v>
      </c>
      <c r="BB4140" t="s">
        <v>6180</v>
      </c>
      <c r="BC4140">
        <v>1</v>
      </c>
      <c r="BD4140">
        <v>0</v>
      </c>
      <c r="BE4140" t="s">
        <v>6178</v>
      </c>
      <c r="BF4140" t="s">
        <v>6170</v>
      </c>
      <c r="BG4140">
        <v>1</v>
      </c>
      <c r="BH4140" t="s">
        <v>6179</v>
      </c>
      <c r="BI4140">
        <v>27</v>
      </c>
      <c r="BJ4140" t="s">
        <v>6172</v>
      </c>
      <c r="BK4140">
        <v>0</v>
      </c>
      <c r="BL4140">
        <v>71</v>
      </c>
      <c r="BM4140" s="3">
        <f t="shared" si="584"/>
        <v>0.88732394366197187</v>
      </c>
    </row>
    <row r="4141" spans="1:65">
      <c r="A4141" t="s">
        <v>4279</v>
      </c>
      <c r="B4141" s="2">
        <v>45910</v>
      </c>
      <c r="C4141" t="s">
        <v>3137</v>
      </c>
      <c r="D4141" t="s">
        <v>4140</v>
      </c>
      <c r="E4141">
        <v>9</v>
      </c>
      <c r="F4141" t="s">
        <v>61</v>
      </c>
      <c r="G4141" t="s">
        <v>79</v>
      </c>
      <c r="H4141" t="s">
        <v>123</v>
      </c>
      <c r="I4141" t="s">
        <v>52</v>
      </c>
      <c r="J4141" t="s">
        <v>53</v>
      </c>
      <c r="K4141" t="s">
        <v>75</v>
      </c>
      <c r="L4141" t="s">
        <v>87</v>
      </c>
      <c r="M4141" t="s">
        <v>56</v>
      </c>
      <c r="N4141" t="s">
        <v>94</v>
      </c>
      <c r="O4141" t="s">
        <v>82</v>
      </c>
      <c r="P4141">
        <v>70</v>
      </c>
      <c r="Q4141">
        <v>72</v>
      </c>
      <c r="R4141">
        <v>71</v>
      </c>
      <c r="S4141">
        <v>2</v>
      </c>
      <c r="T4141">
        <f t="shared" si="576"/>
        <v>69</v>
      </c>
      <c r="U4141">
        <v>69</v>
      </c>
      <c r="V4141">
        <f t="shared" si="577"/>
        <v>0</v>
      </c>
      <c r="W4141" s="3">
        <f t="shared" si="578"/>
        <v>2.8169014084507043E-2</v>
      </c>
      <c r="X4141">
        <v>45</v>
      </c>
      <c r="Y4141" s="4">
        <v>1.9</v>
      </c>
      <c r="Z4141" s="4">
        <v>1.1000000000000001</v>
      </c>
      <c r="AA4141" s="5">
        <v>36160.54</v>
      </c>
      <c r="AB4141" s="5">
        <f t="shared" si="579"/>
        <v>2495077.2599999998</v>
      </c>
      <c r="AC4141" s="5">
        <v>24017.38</v>
      </c>
      <c r="AD4141" s="5">
        <f t="shared" si="580"/>
        <v>1705233.98</v>
      </c>
      <c r="AE4141" s="5">
        <v>128472.27</v>
      </c>
      <c r="AF4141" s="5">
        <v>32980.9</v>
      </c>
      <c r="AG4141" s="5">
        <v>11632.59</v>
      </c>
      <c r="AH4141" s="5">
        <v>1595</v>
      </c>
      <c r="AI4141" s="5">
        <v>6400</v>
      </c>
      <c r="AJ4141">
        <v>0</v>
      </c>
      <c r="AK4141" s="5">
        <v>0</v>
      </c>
      <c r="AL4141" s="5">
        <v>0</v>
      </c>
      <c r="AM4141" s="5">
        <v>46446.87</v>
      </c>
      <c r="AN4141">
        <v>4</v>
      </c>
      <c r="AO4141">
        <v>3</v>
      </c>
      <c r="AP4141" t="str">
        <f t="shared" si="581"/>
        <v>Yes</v>
      </c>
      <c r="AQ4141">
        <v>1</v>
      </c>
      <c r="AR4141" s="5">
        <f t="shared" si="582"/>
        <v>1932761.61</v>
      </c>
      <c r="AS4141" s="5">
        <f t="shared" si="583"/>
        <v>562315.65</v>
      </c>
      <c r="AT4141" t="s">
        <v>59</v>
      </c>
      <c r="AU4141" t="s">
        <v>6164</v>
      </c>
      <c r="AV4141" t="s">
        <v>6165</v>
      </c>
      <c r="AW4141" t="s">
        <v>6166</v>
      </c>
      <c r="AX4141" t="s">
        <v>6167</v>
      </c>
      <c r="AY4141">
        <v>73</v>
      </c>
      <c r="AZ4141">
        <v>0</v>
      </c>
      <c r="BA4141">
        <v>0</v>
      </c>
      <c r="BB4141" t="s">
        <v>6168</v>
      </c>
      <c r="BC4141">
        <v>0</v>
      </c>
      <c r="BD4141">
        <v>0</v>
      </c>
      <c r="BE4141" t="s">
        <v>6169</v>
      </c>
      <c r="BF4141" t="s">
        <v>6170</v>
      </c>
      <c r="BG4141">
        <v>1</v>
      </c>
      <c r="BH4141" t="s">
        <v>6206</v>
      </c>
      <c r="BI4141">
        <v>75</v>
      </c>
      <c r="BJ4141" t="s">
        <v>6187</v>
      </c>
      <c r="BK4141">
        <v>0</v>
      </c>
      <c r="BL4141">
        <v>78</v>
      </c>
      <c r="BM4141" s="3">
        <f t="shared" si="584"/>
        <v>0.91025641025641024</v>
      </c>
    </row>
    <row r="4142" spans="1:65">
      <c r="A4142" t="s">
        <v>4280</v>
      </c>
      <c r="B4142" s="2">
        <v>45910</v>
      </c>
      <c r="C4142" t="s">
        <v>3137</v>
      </c>
      <c r="D4142" t="s">
        <v>4140</v>
      </c>
      <c r="E4142">
        <v>9</v>
      </c>
      <c r="F4142" t="s">
        <v>49</v>
      </c>
      <c r="G4142" t="s">
        <v>50</v>
      </c>
      <c r="H4142" t="s">
        <v>89</v>
      </c>
      <c r="I4142" t="s">
        <v>74</v>
      </c>
      <c r="J4142" t="s">
        <v>53</v>
      </c>
      <c r="K4142" t="s">
        <v>75</v>
      </c>
      <c r="L4142" t="s">
        <v>67</v>
      </c>
      <c r="M4142" t="s">
        <v>56</v>
      </c>
      <c r="N4142" t="s">
        <v>69</v>
      </c>
      <c r="O4142" t="s">
        <v>82</v>
      </c>
      <c r="P4142">
        <v>57</v>
      </c>
      <c r="Q4142">
        <v>61</v>
      </c>
      <c r="R4142">
        <v>57</v>
      </c>
      <c r="S4142">
        <v>2</v>
      </c>
      <c r="T4142">
        <f t="shared" si="576"/>
        <v>55</v>
      </c>
      <c r="U4142">
        <v>55</v>
      </c>
      <c r="V4142">
        <f t="shared" si="577"/>
        <v>0</v>
      </c>
      <c r="W4142" s="3">
        <f t="shared" si="578"/>
        <v>3.5087719298245612E-2</v>
      </c>
      <c r="X4142">
        <v>24</v>
      </c>
      <c r="Y4142" s="4">
        <v>6.9</v>
      </c>
      <c r="Z4142" s="4">
        <v>1</v>
      </c>
      <c r="AA4142" s="5">
        <v>35697.71</v>
      </c>
      <c r="AB4142" s="5">
        <f t="shared" si="579"/>
        <v>1963374.05</v>
      </c>
      <c r="AC4142" s="5">
        <v>23025.759999999998</v>
      </c>
      <c r="AD4142" s="5">
        <f t="shared" si="580"/>
        <v>1312468.32</v>
      </c>
      <c r="AE4142" s="5">
        <v>98206.19</v>
      </c>
      <c r="AF4142" s="5">
        <v>26348.639999999999</v>
      </c>
      <c r="AG4142" s="5">
        <v>9562.01</v>
      </c>
      <c r="AH4142" s="5">
        <v>1450</v>
      </c>
      <c r="AI4142" s="5">
        <v>6400</v>
      </c>
      <c r="AJ4142">
        <v>0</v>
      </c>
      <c r="AK4142" s="5">
        <v>0</v>
      </c>
      <c r="AL4142" s="5">
        <v>0</v>
      </c>
      <c r="AM4142" s="5">
        <v>38210.92</v>
      </c>
      <c r="AN4142">
        <v>4</v>
      </c>
      <c r="AO4142">
        <v>3</v>
      </c>
      <c r="AP4142" t="str">
        <f t="shared" si="581"/>
        <v>Yes</v>
      </c>
      <c r="AQ4142">
        <v>1</v>
      </c>
      <c r="AR4142" s="5">
        <f t="shared" si="582"/>
        <v>1492646.08</v>
      </c>
      <c r="AS4142" s="5">
        <f t="shared" si="583"/>
        <v>470727.97</v>
      </c>
      <c r="AT4142" t="s">
        <v>59</v>
      </c>
      <c r="AU4142" t="s">
        <v>6164</v>
      </c>
      <c r="AV4142" t="s">
        <v>6165</v>
      </c>
      <c r="AW4142" t="s">
        <v>6166</v>
      </c>
      <c r="AX4142" t="s">
        <v>6167</v>
      </c>
      <c r="AY4142">
        <v>60</v>
      </c>
      <c r="AZ4142">
        <v>0</v>
      </c>
      <c r="BA4142">
        <v>0</v>
      </c>
      <c r="BB4142" t="s">
        <v>6168</v>
      </c>
      <c r="BC4142">
        <v>0</v>
      </c>
      <c r="BD4142">
        <v>0</v>
      </c>
      <c r="BE4142" t="s">
        <v>6169</v>
      </c>
      <c r="BF4142" t="s">
        <v>6170</v>
      </c>
      <c r="BG4142">
        <v>0</v>
      </c>
      <c r="BH4142" t="s">
        <v>6171</v>
      </c>
      <c r="BI4142">
        <v>43</v>
      </c>
      <c r="BJ4142" t="s">
        <v>6172</v>
      </c>
      <c r="BK4142">
        <v>0</v>
      </c>
      <c r="BL4142">
        <v>71</v>
      </c>
      <c r="BM4142" s="3">
        <f t="shared" si="584"/>
        <v>0.80281690140845074</v>
      </c>
    </row>
    <row r="4143" spans="1:65">
      <c r="A4143" t="s">
        <v>4281</v>
      </c>
      <c r="B4143" s="2">
        <v>45910</v>
      </c>
      <c r="C4143" t="s">
        <v>3137</v>
      </c>
      <c r="D4143" t="s">
        <v>4140</v>
      </c>
      <c r="E4143">
        <v>9</v>
      </c>
      <c r="F4143" t="s">
        <v>78</v>
      </c>
      <c r="G4143" t="s">
        <v>79</v>
      </c>
      <c r="H4143" t="s">
        <v>136</v>
      </c>
      <c r="I4143" t="s">
        <v>64</v>
      </c>
      <c r="J4143" t="s">
        <v>53</v>
      </c>
      <c r="K4143" t="s">
        <v>75</v>
      </c>
      <c r="L4143" t="s">
        <v>92</v>
      </c>
      <c r="M4143" t="s">
        <v>56</v>
      </c>
      <c r="N4143" t="s">
        <v>76</v>
      </c>
      <c r="O4143" t="s">
        <v>58</v>
      </c>
      <c r="P4143">
        <v>57</v>
      </c>
      <c r="Q4143">
        <v>58</v>
      </c>
      <c r="R4143">
        <v>56</v>
      </c>
      <c r="S4143">
        <v>1</v>
      </c>
      <c r="T4143">
        <f t="shared" si="576"/>
        <v>55</v>
      </c>
      <c r="U4143">
        <v>55</v>
      </c>
      <c r="V4143">
        <f t="shared" si="577"/>
        <v>0</v>
      </c>
      <c r="W4143" s="3">
        <f t="shared" si="578"/>
        <v>1.7857142857142856E-2</v>
      </c>
      <c r="X4143">
        <v>25</v>
      </c>
      <c r="Y4143" s="4">
        <v>1.3</v>
      </c>
      <c r="Z4143" s="4">
        <v>1.2</v>
      </c>
      <c r="AA4143" s="5">
        <v>35728.39</v>
      </c>
      <c r="AB4143" s="5">
        <f t="shared" si="579"/>
        <v>1965061.45</v>
      </c>
      <c r="AC4143" s="5">
        <v>23640.97</v>
      </c>
      <c r="AD4143" s="5">
        <f t="shared" si="580"/>
        <v>1323894.32</v>
      </c>
      <c r="AE4143" s="5">
        <v>92054.66</v>
      </c>
      <c r="AF4143" s="5">
        <v>25925.919999999998</v>
      </c>
      <c r="AG4143" s="5">
        <v>8944.98</v>
      </c>
      <c r="AH4143" s="5">
        <v>1740</v>
      </c>
      <c r="AI4143" s="5">
        <v>3200</v>
      </c>
      <c r="AJ4143">
        <v>0</v>
      </c>
      <c r="AK4143" s="5">
        <v>0</v>
      </c>
      <c r="AL4143" s="5">
        <v>0</v>
      </c>
      <c r="AM4143" s="5">
        <v>33929.33</v>
      </c>
      <c r="AN4143">
        <v>4</v>
      </c>
      <c r="AO4143">
        <v>4</v>
      </c>
      <c r="AP4143" t="str">
        <f t="shared" si="581"/>
        <v>Yes</v>
      </c>
      <c r="AQ4143">
        <v>1</v>
      </c>
      <c r="AR4143" s="5">
        <f t="shared" si="582"/>
        <v>1489689.21</v>
      </c>
      <c r="AS4143" s="5">
        <f t="shared" si="583"/>
        <v>475372.24</v>
      </c>
      <c r="AT4143" t="s">
        <v>59</v>
      </c>
      <c r="AU4143" t="s">
        <v>6164</v>
      </c>
      <c r="AV4143" t="s">
        <v>6165</v>
      </c>
      <c r="AW4143" t="s">
        <v>6166</v>
      </c>
      <c r="AX4143" t="s">
        <v>6167</v>
      </c>
      <c r="AY4143">
        <v>58</v>
      </c>
      <c r="AZ4143">
        <v>0</v>
      </c>
      <c r="BA4143">
        <v>0</v>
      </c>
      <c r="BB4143" t="s">
        <v>6168</v>
      </c>
      <c r="BC4143">
        <v>0</v>
      </c>
      <c r="BD4143">
        <v>0</v>
      </c>
      <c r="BE4143" t="s">
        <v>6169</v>
      </c>
      <c r="BF4143" t="s">
        <v>6170</v>
      </c>
      <c r="BG4143">
        <v>1</v>
      </c>
      <c r="BH4143" t="s">
        <v>6186</v>
      </c>
      <c r="BI4143">
        <v>33</v>
      </c>
      <c r="BJ4143" t="s">
        <v>6172</v>
      </c>
      <c r="BK4143">
        <v>0</v>
      </c>
      <c r="BL4143">
        <v>74</v>
      </c>
      <c r="BM4143" s="3">
        <f t="shared" si="584"/>
        <v>0.7567567567567568</v>
      </c>
    </row>
    <row r="4144" spans="1:65">
      <c r="A4144" t="s">
        <v>4282</v>
      </c>
      <c r="B4144" s="2">
        <v>45910</v>
      </c>
      <c r="C4144" t="s">
        <v>3137</v>
      </c>
      <c r="D4144" t="s">
        <v>4140</v>
      </c>
      <c r="E4144">
        <v>9</v>
      </c>
      <c r="F4144" t="s">
        <v>49</v>
      </c>
      <c r="G4144" t="s">
        <v>62</v>
      </c>
      <c r="H4144" t="s">
        <v>125</v>
      </c>
      <c r="I4144" t="s">
        <v>52</v>
      </c>
      <c r="J4144" t="s">
        <v>65</v>
      </c>
      <c r="K4144" t="s">
        <v>75</v>
      </c>
      <c r="L4144" t="s">
        <v>92</v>
      </c>
      <c r="M4144" t="s">
        <v>56</v>
      </c>
      <c r="N4144" t="s">
        <v>57</v>
      </c>
      <c r="O4144" t="s">
        <v>120</v>
      </c>
      <c r="P4144">
        <v>46</v>
      </c>
      <c r="Q4144">
        <v>47</v>
      </c>
      <c r="R4144">
        <v>47</v>
      </c>
      <c r="S4144">
        <v>1</v>
      </c>
      <c r="T4144">
        <f t="shared" si="576"/>
        <v>46</v>
      </c>
      <c r="U4144">
        <v>46</v>
      </c>
      <c r="V4144">
        <f t="shared" si="577"/>
        <v>0</v>
      </c>
      <c r="W4144" s="3">
        <f t="shared" si="578"/>
        <v>2.1276595744680851E-2</v>
      </c>
      <c r="X4144">
        <v>42</v>
      </c>
      <c r="Y4144" s="4">
        <v>2</v>
      </c>
      <c r="Z4144" s="4">
        <v>2.2999999999999998</v>
      </c>
      <c r="AA4144" s="5">
        <v>51431.87</v>
      </c>
      <c r="AB4144" s="5">
        <f t="shared" si="579"/>
        <v>2365866.02</v>
      </c>
      <c r="AC4144" s="5">
        <v>34955.99</v>
      </c>
      <c r="AD4144" s="5">
        <f t="shared" si="580"/>
        <v>1642931.53</v>
      </c>
      <c r="AE4144" s="5">
        <v>111305.23</v>
      </c>
      <c r="AF4144" s="5">
        <v>30918.3</v>
      </c>
      <c r="AG4144" s="5">
        <v>11467.73</v>
      </c>
      <c r="AH4144" s="5">
        <v>3335</v>
      </c>
      <c r="AI4144" s="5">
        <v>4600</v>
      </c>
      <c r="AJ4144">
        <v>0</v>
      </c>
      <c r="AK4144" s="5">
        <v>0</v>
      </c>
      <c r="AL4144" s="5">
        <v>0</v>
      </c>
      <c r="AM4144" s="5">
        <v>31452.94</v>
      </c>
      <c r="AN4144">
        <v>4</v>
      </c>
      <c r="AO4144">
        <v>3</v>
      </c>
      <c r="AP4144" t="str">
        <f t="shared" si="581"/>
        <v>Yes</v>
      </c>
      <c r="AQ4144">
        <v>0</v>
      </c>
      <c r="AR4144" s="5">
        <f t="shared" si="582"/>
        <v>1836010.73</v>
      </c>
      <c r="AS4144" s="5">
        <f t="shared" si="583"/>
        <v>529855.29</v>
      </c>
      <c r="AT4144" t="s">
        <v>59</v>
      </c>
      <c r="AU4144" t="s">
        <v>6164</v>
      </c>
      <c r="AV4144" t="s">
        <v>6165</v>
      </c>
      <c r="AW4144" t="s">
        <v>6166</v>
      </c>
      <c r="AX4144" t="s">
        <v>6184</v>
      </c>
      <c r="AY4144">
        <v>51</v>
      </c>
      <c r="AZ4144">
        <v>3</v>
      </c>
      <c r="BA4144">
        <v>0</v>
      </c>
      <c r="BB4144" t="s">
        <v>6168</v>
      </c>
      <c r="BC4144">
        <v>0</v>
      </c>
      <c r="BD4144">
        <v>0</v>
      </c>
      <c r="BE4144" t="s">
        <v>6169</v>
      </c>
      <c r="BF4144" t="s">
        <v>6170</v>
      </c>
      <c r="BG4144">
        <v>0</v>
      </c>
      <c r="BH4144" t="s">
        <v>6171</v>
      </c>
      <c r="BI4144">
        <v>33</v>
      </c>
      <c r="BJ4144" t="s">
        <v>6172</v>
      </c>
      <c r="BK4144">
        <v>0</v>
      </c>
      <c r="BL4144">
        <v>65</v>
      </c>
      <c r="BM4144" s="3">
        <f t="shared" si="584"/>
        <v>0.72307692307692306</v>
      </c>
    </row>
    <row r="4145" spans="1:65">
      <c r="A4145" t="s">
        <v>4283</v>
      </c>
      <c r="B4145" s="2">
        <v>45910</v>
      </c>
      <c r="C4145" t="s">
        <v>3137</v>
      </c>
      <c r="D4145" t="s">
        <v>4140</v>
      </c>
      <c r="E4145">
        <v>9</v>
      </c>
      <c r="F4145" t="s">
        <v>72</v>
      </c>
      <c r="G4145" t="s">
        <v>50</v>
      </c>
      <c r="H4145" t="s">
        <v>73</v>
      </c>
      <c r="I4145" t="s">
        <v>74</v>
      </c>
      <c r="J4145" t="s">
        <v>53</v>
      </c>
      <c r="K4145" t="s">
        <v>75</v>
      </c>
      <c r="L4145" t="s">
        <v>55</v>
      </c>
      <c r="M4145" t="s">
        <v>56</v>
      </c>
      <c r="N4145" t="s">
        <v>69</v>
      </c>
      <c r="O4145" t="s">
        <v>70</v>
      </c>
      <c r="P4145">
        <v>47</v>
      </c>
      <c r="Q4145">
        <v>50</v>
      </c>
      <c r="R4145">
        <v>49</v>
      </c>
      <c r="S4145">
        <v>1</v>
      </c>
      <c r="T4145">
        <f t="shared" si="576"/>
        <v>48</v>
      </c>
      <c r="U4145">
        <v>47</v>
      </c>
      <c r="V4145">
        <f t="shared" si="577"/>
        <v>1</v>
      </c>
      <c r="W4145" s="3">
        <f t="shared" si="578"/>
        <v>2.0408163265306121E-2</v>
      </c>
      <c r="X4145">
        <v>21</v>
      </c>
      <c r="Y4145" s="4">
        <v>0</v>
      </c>
      <c r="Z4145" s="4">
        <v>1.7</v>
      </c>
      <c r="AA4145" s="5">
        <v>36352.959999999999</v>
      </c>
      <c r="AB4145" s="5">
        <f t="shared" si="579"/>
        <v>1708589.12</v>
      </c>
      <c r="AC4145" s="5">
        <v>23409.11</v>
      </c>
      <c r="AD4145" s="5">
        <f t="shared" si="580"/>
        <v>1147046.3899999999</v>
      </c>
      <c r="AE4145" s="5">
        <v>84669.67</v>
      </c>
      <c r="AF4145" s="5">
        <v>21551.26</v>
      </c>
      <c r="AG4145" s="5">
        <v>8669.89</v>
      </c>
      <c r="AH4145" s="5">
        <v>2465</v>
      </c>
      <c r="AI4145" s="5">
        <v>3200</v>
      </c>
      <c r="AJ4145">
        <v>0</v>
      </c>
      <c r="AK4145" s="5">
        <v>0</v>
      </c>
      <c r="AL4145" s="5">
        <v>690.32</v>
      </c>
      <c r="AM4145" s="5">
        <v>34346.800000000003</v>
      </c>
      <c r="AN4145">
        <v>4</v>
      </c>
      <c r="AO4145">
        <v>5</v>
      </c>
      <c r="AP4145" t="str">
        <f t="shared" si="581"/>
        <v>No</v>
      </c>
      <c r="AQ4145">
        <v>2</v>
      </c>
      <c r="AR4145" s="5">
        <f t="shared" si="582"/>
        <v>1302639.33</v>
      </c>
      <c r="AS4145" s="5">
        <f t="shared" si="583"/>
        <v>405949.79</v>
      </c>
      <c r="AT4145" t="s">
        <v>59</v>
      </c>
      <c r="AU4145" t="s">
        <v>6164</v>
      </c>
      <c r="AV4145" t="s">
        <v>6165</v>
      </c>
      <c r="AW4145" t="s">
        <v>6166</v>
      </c>
      <c r="AX4145" t="s">
        <v>6167</v>
      </c>
      <c r="AY4145">
        <v>50</v>
      </c>
      <c r="AZ4145">
        <v>2</v>
      </c>
      <c r="BA4145">
        <v>13</v>
      </c>
      <c r="BB4145" t="s">
        <v>6185</v>
      </c>
      <c r="BC4145">
        <v>0</v>
      </c>
      <c r="BD4145">
        <v>1</v>
      </c>
      <c r="BE4145" t="s">
        <v>6188</v>
      </c>
      <c r="BF4145" t="s">
        <v>6170</v>
      </c>
      <c r="BG4145">
        <v>1</v>
      </c>
      <c r="BH4145" t="s">
        <v>6179</v>
      </c>
      <c r="BI4145">
        <v>37</v>
      </c>
      <c r="BJ4145" t="s">
        <v>6172</v>
      </c>
      <c r="BK4145">
        <v>0</v>
      </c>
      <c r="BL4145">
        <v>75</v>
      </c>
      <c r="BM4145" s="3">
        <f t="shared" si="584"/>
        <v>0.65333333333333332</v>
      </c>
    </row>
    <row r="4146" spans="1:65">
      <c r="A4146" t="s">
        <v>4284</v>
      </c>
      <c r="B4146" s="2">
        <v>45910</v>
      </c>
      <c r="C4146" t="s">
        <v>3137</v>
      </c>
      <c r="D4146" t="s">
        <v>4140</v>
      </c>
      <c r="E4146">
        <v>9</v>
      </c>
      <c r="F4146" t="s">
        <v>72</v>
      </c>
      <c r="G4146" t="s">
        <v>62</v>
      </c>
      <c r="H4146" t="s">
        <v>150</v>
      </c>
      <c r="I4146" t="s">
        <v>74</v>
      </c>
      <c r="J4146" t="s">
        <v>65</v>
      </c>
      <c r="K4146" t="s">
        <v>66</v>
      </c>
      <c r="L4146" t="s">
        <v>92</v>
      </c>
      <c r="M4146" t="s">
        <v>56</v>
      </c>
      <c r="N4146" t="s">
        <v>94</v>
      </c>
      <c r="O4146" t="s">
        <v>70</v>
      </c>
      <c r="P4146">
        <v>46</v>
      </c>
      <c r="Q4146">
        <v>50</v>
      </c>
      <c r="R4146">
        <v>50</v>
      </c>
      <c r="S4146">
        <v>1</v>
      </c>
      <c r="T4146">
        <f t="shared" si="576"/>
        <v>49</v>
      </c>
      <c r="U4146">
        <v>45</v>
      </c>
      <c r="V4146">
        <f t="shared" si="577"/>
        <v>4</v>
      </c>
      <c r="W4146" s="3">
        <f t="shared" si="578"/>
        <v>0.02</v>
      </c>
      <c r="X4146">
        <v>34</v>
      </c>
      <c r="Y4146" s="4">
        <v>2.8</v>
      </c>
      <c r="Z4146" s="4">
        <v>1.7</v>
      </c>
      <c r="AA4146" s="5">
        <v>49411.83</v>
      </c>
      <c r="AB4146" s="5">
        <f t="shared" si="579"/>
        <v>2223532.35</v>
      </c>
      <c r="AC4146" s="5">
        <v>35157.550000000003</v>
      </c>
      <c r="AD4146" s="5">
        <f t="shared" si="580"/>
        <v>1757877.5</v>
      </c>
      <c r="AE4146" s="5">
        <v>111158.7</v>
      </c>
      <c r="AF4146" s="5">
        <v>31996.55</v>
      </c>
      <c r="AG4146" s="5">
        <v>9745.74</v>
      </c>
      <c r="AH4146" s="5">
        <v>2465</v>
      </c>
      <c r="AI4146" s="5">
        <v>4600</v>
      </c>
      <c r="AJ4146">
        <v>0</v>
      </c>
      <c r="AK4146" s="5">
        <v>0</v>
      </c>
      <c r="AL4146" s="5">
        <v>3776.19</v>
      </c>
      <c r="AM4146" s="5">
        <v>28106.42</v>
      </c>
      <c r="AN4146">
        <v>4</v>
      </c>
      <c r="AO4146">
        <v>3</v>
      </c>
      <c r="AP4146" t="str">
        <f t="shared" si="581"/>
        <v>Yes</v>
      </c>
      <c r="AQ4146">
        <v>0</v>
      </c>
      <c r="AR4146" s="5">
        <f t="shared" si="582"/>
        <v>1949726.1</v>
      </c>
      <c r="AS4146" s="5">
        <f t="shared" si="583"/>
        <v>273806.25</v>
      </c>
      <c r="AT4146" t="s">
        <v>59</v>
      </c>
      <c r="AU4146" t="s">
        <v>6164</v>
      </c>
      <c r="AV4146" t="s">
        <v>6165</v>
      </c>
      <c r="AW4146" t="s">
        <v>6166</v>
      </c>
      <c r="AX4146" t="s">
        <v>6184</v>
      </c>
      <c r="AY4146">
        <v>49</v>
      </c>
      <c r="AZ4146">
        <v>0</v>
      </c>
      <c r="BA4146">
        <v>25</v>
      </c>
      <c r="BB4146" t="s">
        <v>6180</v>
      </c>
      <c r="BC4146">
        <v>0</v>
      </c>
      <c r="BD4146">
        <v>0</v>
      </c>
      <c r="BE4146" t="s">
        <v>6169</v>
      </c>
      <c r="BF4146" t="s">
        <v>6170</v>
      </c>
      <c r="BG4146">
        <v>1</v>
      </c>
      <c r="BH4146" t="s">
        <v>6179</v>
      </c>
      <c r="BI4146">
        <v>24</v>
      </c>
      <c r="BJ4146" t="s">
        <v>6172</v>
      </c>
      <c r="BK4146">
        <v>0</v>
      </c>
      <c r="BL4146">
        <v>63</v>
      </c>
      <c r="BM4146" s="3">
        <f t="shared" si="584"/>
        <v>0.79365079365079361</v>
      </c>
    </row>
    <row r="4147" spans="1:65">
      <c r="A4147" t="s">
        <v>4285</v>
      </c>
      <c r="B4147" s="2">
        <v>45910</v>
      </c>
      <c r="C4147" t="s">
        <v>3137</v>
      </c>
      <c r="D4147" t="s">
        <v>4140</v>
      </c>
      <c r="E4147">
        <v>9</v>
      </c>
      <c r="F4147" t="s">
        <v>78</v>
      </c>
      <c r="G4147" t="s">
        <v>50</v>
      </c>
      <c r="H4147" t="s">
        <v>173</v>
      </c>
      <c r="I4147" t="s">
        <v>64</v>
      </c>
      <c r="J4147" t="s">
        <v>65</v>
      </c>
      <c r="K4147" t="s">
        <v>75</v>
      </c>
      <c r="L4147" t="s">
        <v>67</v>
      </c>
      <c r="M4147" t="s">
        <v>68</v>
      </c>
      <c r="N4147" t="s">
        <v>94</v>
      </c>
      <c r="O4147" t="s">
        <v>58</v>
      </c>
      <c r="P4147">
        <v>46</v>
      </c>
      <c r="Q4147">
        <v>48</v>
      </c>
      <c r="R4147">
        <v>47</v>
      </c>
      <c r="S4147">
        <v>4</v>
      </c>
      <c r="T4147">
        <f t="shared" si="576"/>
        <v>43</v>
      </c>
      <c r="U4147">
        <v>43</v>
      </c>
      <c r="V4147">
        <f t="shared" si="577"/>
        <v>0</v>
      </c>
      <c r="W4147" s="3">
        <f t="shared" si="578"/>
        <v>8.5106382978723402E-2</v>
      </c>
      <c r="X4147">
        <v>15</v>
      </c>
      <c r="Y4147" s="4">
        <v>3</v>
      </c>
      <c r="Z4147" s="4">
        <v>1.4</v>
      </c>
      <c r="AA4147" s="5">
        <v>51365.21</v>
      </c>
      <c r="AB4147" s="5">
        <f t="shared" si="579"/>
        <v>2208704.0299999998</v>
      </c>
      <c r="AC4147" s="5">
        <v>32565.77</v>
      </c>
      <c r="AD4147" s="5">
        <f t="shared" si="580"/>
        <v>1530591.19</v>
      </c>
      <c r="AE4147" s="5">
        <v>101268.79</v>
      </c>
      <c r="AF4147" s="5">
        <v>30985.03</v>
      </c>
      <c r="AG4147" s="5">
        <v>7971.91</v>
      </c>
      <c r="AH4147" s="5">
        <v>2030</v>
      </c>
      <c r="AI4147" s="5">
        <v>23522.03</v>
      </c>
      <c r="AJ4147">
        <v>1</v>
      </c>
      <c r="AK4147" s="5">
        <v>13611.03</v>
      </c>
      <c r="AL4147" s="5">
        <v>0</v>
      </c>
      <c r="AM4147" s="5">
        <v>32075.54</v>
      </c>
      <c r="AN4147">
        <v>4</v>
      </c>
      <c r="AO4147">
        <v>5</v>
      </c>
      <c r="AP4147" t="str">
        <f t="shared" si="581"/>
        <v>No</v>
      </c>
      <c r="AQ4147">
        <v>2</v>
      </c>
      <c r="AR4147" s="5">
        <f t="shared" si="582"/>
        <v>1742055.52</v>
      </c>
      <c r="AS4147" s="5">
        <f t="shared" si="583"/>
        <v>466648.51</v>
      </c>
      <c r="AT4147" t="s">
        <v>1641</v>
      </c>
      <c r="AU4147" t="s">
        <v>6199</v>
      </c>
      <c r="AV4147" t="s">
        <v>6200</v>
      </c>
      <c r="AW4147" t="s">
        <v>6175</v>
      </c>
      <c r="AX4147" t="s">
        <v>6167</v>
      </c>
      <c r="AY4147">
        <v>46</v>
      </c>
      <c r="AZ4147">
        <v>0</v>
      </c>
      <c r="BA4147">
        <v>0</v>
      </c>
      <c r="BB4147" t="s">
        <v>6168</v>
      </c>
      <c r="BC4147">
        <v>0</v>
      </c>
      <c r="BD4147">
        <v>1</v>
      </c>
      <c r="BE4147" t="s">
        <v>6188</v>
      </c>
      <c r="BF4147" t="s">
        <v>6210</v>
      </c>
      <c r="BG4147">
        <v>5</v>
      </c>
      <c r="BH4147" t="s">
        <v>6209</v>
      </c>
      <c r="BI4147">
        <v>132</v>
      </c>
      <c r="BJ4147" t="s">
        <v>6193</v>
      </c>
      <c r="BK4147">
        <v>0</v>
      </c>
      <c r="BL4147">
        <v>59</v>
      </c>
      <c r="BM4147" s="3">
        <f t="shared" si="584"/>
        <v>0.79661016949152541</v>
      </c>
    </row>
    <row r="4148" spans="1:65">
      <c r="A4148" t="s">
        <v>4286</v>
      </c>
      <c r="B4148" s="2">
        <v>45910</v>
      </c>
      <c r="C4148" t="s">
        <v>3137</v>
      </c>
      <c r="D4148" t="s">
        <v>4140</v>
      </c>
      <c r="E4148">
        <v>9</v>
      </c>
      <c r="F4148" t="s">
        <v>78</v>
      </c>
      <c r="G4148" t="s">
        <v>79</v>
      </c>
      <c r="H4148" t="s">
        <v>143</v>
      </c>
      <c r="I4148" t="s">
        <v>74</v>
      </c>
      <c r="J4148" t="s">
        <v>81</v>
      </c>
      <c r="K4148" t="s">
        <v>75</v>
      </c>
      <c r="L4148" t="s">
        <v>67</v>
      </c>
      <c r="M4148" t="s">
        <v>68</v>
      </c>
      <c r="N4148" t="s">
        <v>94</v>
      </c>
      <c r="O4148" t="s">
        <v>120</v>
      </c>
      <c r="P4148">
        <v>30</v>
      </c>
      <c r="Q4148">
        <v>31</v>
      </c>
      <c r="R4148">
        <v>29</v>
      </c>
      <c r="S4148">
        <v>3</v>
      </c>
      <c r="T4148">
        <f t="shared" si="576"/>
        <v>26</v>
      </c>
      <c r="U4148">
        <v>26</v>
      </c>
      <c r="V4148">
        <f t="shared" si="577"/>
        <v>0</v>
      </c>
      <c r="W4148" s="3">
        <f t="shared" si="578"/>
        <v>0.10344827586206896</v>
      </c>
      <c r="X4148">
        <v>25</v>
      </c>
      <c r="Y4148" s="4">
        <v>2.4</v>
      </c>
      <c r="Z4148" s="4">
        <v>1.1000000000000001</v>
      </c>
      <c r="AA4148" s="5">
        <v>78745.09</v>
      </c>
      <c r="AB4148" s="5">
        <f t="shared" si="579"/>
        <v>2047372.34</v>
      </c>
      <c r="AC4148" s="5">
        <v>49394.13</v>
      </c>
      <c r="AD4148" s="5">
        <f t="shared" si="580"/>
        <v>1432429.77</v>
      </c>
      <c r="AE4148" s="5">
        <v>88242.42</v>
      </c>
      <c r="AF4148" s="5">
        <v>26718.71</v>
      </c>
      <c r="AG4148" s="5">
        <v>8658.2199999999993</v>
      </c>
      <c r="AH4148" s="5">
        <v>1595</v>
      </c>
      <c r="AI4148" s="5">
        <v>25368.2</v>
      </c>
      <c r="AJ4148">
        <v>1</v>
      </c>
      <c r="AK4148" s="5">
        <v>22526.03</v>
      </c>
      <c r="AL4148" s="5">
        <v>0</v>
      </c>
      <c r="AM4148" s="5">
        <v>16282.68</v>
      </c>
      <c r="AN4148">
        <v>4</v>
      </c>
      <c r="AO4148">
        <v>3</v>
      </c>
      <c r="AP4148" t="str">
        <f t="shared" si="581"/>
        <v>Yes</v>
      </c>
      <c r="AQ4148">
        <v>2</v>
      </c>
      <c r="AR4148" s="5">
        <f t="shared" si="582"/>
        <v>1621821.03</v>
      </c>
      <c r="AS4148" s="5">
        <f t="shared" si="583"/>
        <v>425551.31</v>
      </c>
      <c r="AT4148" t="s">
        <v>1641</v>
      </c>
      <c r="AU4148" t="s">
        <v>6199</v>
      </c>
      <c r="AV4148" t="s">
        <v>6200</v>
      </c>
      <c r="AW4148" t="s">
        <v>6175</v>
      </c>
      <c r="AX4148" t="s">
        <v>6167</v>
      </c>
      <c r="AY4148">
        <v>33</v>
      </c>
      <c r="AZ4148">
        <v>0</v>
      </c>
      <c r="BA4148">
        <v>0</v>
      </c>
      <c r="BB4148" t="s">
        <v>6168</v>
      </c>
      <c r="BC4148">
        <v>0</v>
      </c>
      <c r="BD4148">
        <v>0</v>
      </c>
      <c r="BE4148" t="s">
        <v>6169</v>
      </c>
      <c r="BF4148" t="s">
        <v>6210</v>
      </c>
      <c r="BG4148">
        <v>1</v>
      </c>
      <c r="BH4148" t="s">
        <v>6186</v>
      </c>
      <c r="BI4148">
        <v>32</v>
      </c>
      <c r="BJ4148" t="s">
        <v>6172</v>
      </c>
      <c r="BK4148">
        <v>0</v>
      </c>
      <c r="BL4148">
        <v>48</v>
      </c>
      <c r="BM4148" s="3">
        <f t="shared" si="584"/>
        <v>0.60416666666666663</v>
      </c>
    </row>
    <row r="4149" spans="1:65">
      <c r="A4149" t="s">
        <v>4287</v>
      </c>
      <c r="B4149" s="2">
        <v>45910</v>
      </c>
      <c r="C4149" t="s">
        <v>3137</v>
      </c>
      <c r="D4149" t="s">
        <v>4140</v>
      </c>
      <c r="E4149">
        <v>9</v>
      </c>
      <c r="F4149" t="s">
        <v>61</v>
      </c>
      <c r="G4149" t="s">
        <v>62</v>
      </c>
      <c r="H4149" t="s">
        <v>104</v>
      </c>
      <c r="I4149" t="s">
        <v>52</v>
      </c>
      <c r="J4149" t="s">
        <v>65</v>
      </c>
      <c r="K4149" t="s">
        <v>75</v>
      </c>
      <c r="L4149" t="s">
        <v>92</v>
      </c>
      <c r="M4149" t="s">
        <v>56</v>
      </c>
      <c r="N4149" t="s">
        <v>69</v>
      </c>
      <c r="O4149" t="s">
        <v>58</v>
      </c>
      <c r="P4149">
        <v>48</v>
      </c>
      <c r="Q4149">
        <v>49</v>
      </c>
      <c r="R4149">
        <v>48</v>
      </c>
      <c r="S4149">
        <v>1</v>
      </c>
      <c r="T4149">
        <f t="shared" si="576"/>
        <v>47</v>
      </c>
      <c r="U4149">
        <v>47</v>
      </c>
      <c r="V4149">
        <f t="shared" si="577"/>
        <v>0</v>
      </c>
      <c r="W4149" s="3">
        <f t="shared" si="578"/>
        <v>2.0833333333333332E-2</v>
      </c>
      <c r="X4149">
        <v>37</v>
      </c>
      <c r="Y4149" s="4">
        <v>0.7</v>
      </c>
      <c r="Z4149" s="4">
        <v>1.4</v>
      </c>
      <c r="AA4149" s="5">
        <v>51524.2</v>
      </c>
      <c r="AB4149" s="5">
        <f t="shared" si="579"/>
        <v>2421637.4</v>
      </c>
      <c r="AC4149" s="5">
        <v>35121.79</v>
      </c>
      <c r="AD4149" s="5">
        <f t="shared" si="580"/>
        <v>1685845.92</v>
      </c>
      <c r="AE4149" s="5">
        <v>111703.8</v>
      </c>
      <c r="AF4149" s="5">
        <v>29758.77</v>
      </c>
      <c r="AG4149" s="5">
        <v>11373.5</v>
      </c>
      <c r="AH4149" s="5">
        <v>2030</v>
      </c>
      <c r="AI4149" s="5">
        <v>4600</v>
      </c>
      <c r="AJ4149">
        <v>3</v>
      </c>
      <c r="AK4149" s="5">
        <v>38837.56</v>
      </c>
      <c r="AL4149" s="5">
        <v>0</v>
      </c>
      <c r="AM4149" s="5">
        <v>29624.720000000001</v>
      </c>
      <c r="AN4149">
        <v>4</v>
      </c>
      <c r="AO4149">
        <v>4</v>
      </c>
      <c r="AP4149" t="str">
        <f t="shared" si="581"/>
        <v>Yes</v>
      </c>
      <c r="AQ4149">
        <v>4</v>
      </c>
      <c r="AR4149" s="5">
        <f t="shared" si="582"/>
        <v>1913774.27</v>
      </c>
      <c r="AS4149" s="5">
        <f t="shared" si="583"/>
        <v>507863.13</v>
      </c>
      <c r="AT4149" t="s">
        <v>59</v>
      </c>
      <c r="AU4149" t="s">
        <v>6181</v>
      </c>
      <c r="AV4149" t="s">
        <v>6182</v>
      </c>
      <c r="AW4149" t="s">
        <v>6213</v>
      </c>
      <c r="AX4149" t="s">
        <v>6167</v>
      </c>
      <c r="AY4149">
        <v>49</v>
      </c>
      <c r="AZ4149">
        <v>0</v>
      </c>
      <c r="BA4149">
        <v>0</v>
      </c>
      <c r="BB4149" t="s">
        <v>6168</v>
      </c>
      <c r="BC4149">
        <v>0</v>
      </c>
      <c r="BD4149">
        <v>0</v>
      </c>
      <c r="BE4149" t="s">
        <v>6169</v>
      </c>
      <c r="BF4149" t="s">
        <v>6214</v>
      </c>
      <c r="BG4149">
        <v>1</v>
      </c>
      <c r="BH4149" t="s">
        <v>6179</v>
      </c>
      <c r="BI4149">
        <v>30</v>
      </c>
      <c r="BJ4149" t="s">
        <v>6172</v>
      </c>
      <c r="BK4149">
        <v>0</v>
      </c>
      <c r="BL4149">
        <v>60</v>
      </c>
      <c r="BM4149" s="3">
        <f t="shared" si="584"/>
        <v>0.8</v>
      </c>
    </row>
    <row r="4150" spans="1:65">
      <c r="A4150" t="s">
        <v>4288</v>
      </c>
      <c r="B4150" s="2">
        <v>45910</v>
      </c>
      <c r="C4150" t="s">
        <v>3137</v>
      </c>
      <c r="D4150" t="s">
        <v>4140</v>
      </c>
      <c r="E4150">
        <v>9</v>
      </c>
      <c r="F4150" t="s">
        <v>72</v>
      </c>
      <c r="G4150" t="s">
        <v>62</v>
      </c>
      <c r="H4150" t="s">
        <v>220</v>
      </c>
      <c r="I4150" t="s">
        <v>74</v>
      </c>
      <c r="J4150" t="s">
        <v>53</v>
      </c>
      <c r="K4150" t="s">
        <v>54</v>
      </c>
      <c r="L4150" t="s">
        <v>92</v>
      </c>
      <c r="M4150" t="s">
        <v>56</v>
      </c>
      <c r="N4150" t="s">
        <v>76</v>
      </c>
      <c r="O4150" t="s">
        <v>70</v>
      </c>
      <c r="P4150">
        <v>57</v>
      </c>
      <c r="Q4150">
        <v>59</v>
      </c>
      <c r="R4150">
        <v>58</v>
      </c>
      <c r="S4150">
        <v>1</v>
      </c>
      <c r="T4150">
        <f t="shared" si="576"/>
        <v>57</v>
      </c>
      <c r="U4150">
        <v>56</v>
      </c>
      <c r="V4150">
        <f t="shared" si="577"/>
        <v>1</v>
      </c>
      <c r="W4150" s="3">
        <f t="shared" si="578"/>
        <v>1.7241379310344827E-2</v>
      </c>
      <c r="X4150">
        <v>17</v>
      </c>
      <c r="Y4150" s="4">
        <v>6.4</v>
      </c>
      <c r="Z4150" s="4">
        <v>1.7</v>
      </c>
      <c r="AA4150" s="5">
        <v>38457.93</v>
      </c>
      <c r="AB4150" s="5">
        <f t="shared" si="579"/>
        <v>2153644.08</v>
      </c>
      <c r="AC4150" s="5">
        <v>23733.79</v>
      </c>
      <c r="AD4150" s="5">
        <f t="shared" si="580"/>
        <v>1376559.82</v>
      </c>
      <c r="AE4150" s="5">
        <v>97148.07</v>
      </c>
      <c r="AF4150" s="5">
        <v>24590.77</v>
      </c>
      <c r="AG4150" s="5">
        <v>8342.19</v>
      </c>
      <c r="AH4150" s="5">
        <v>2465</v>
      </c>
      <c r="AI4150" s="5">
        <v>3200</v>
      </c>
      <c r="AJ4150">
        <v>0</v>
      </c>
      <c r="AK4150" s="5">
        <v>0</v>
      </c>
      <c r="AL4150" s="5">
        <v>658.97</v>
      </c>
      <c r="AM4150" s="5">
        <v>45240.14</v>
      </c>
      <c r="AN4150">
        <v>4</v>
      </c>
      <c r="AO4150">
        <v>6</v>
      </c>
      <c r="AP4150" t="str">
        <f t="shared" si="581"/>
        <v>No</v>
      </c>
      <c r="AQ4150">
        <v>2</v>
      </c>
      <c r="AR4150" s="5">
        <f t="shared" si="582"/>
        <v>1558204.96</v>
      </c>
      <c r="AS4150" s="5">
        <f t="shared" si="583"/>
        <v>595439.12</v>
      </c>
      <c r="AT4150" t="s">
        <v>59</v>
      </c>
      <c r="AU4150" t="s">
        <v>6164</v>
      </c>
      <c r="AV4150" t="s">
        <v>6165</v>
      </c>
      <c r="AW4150" t="s">
        <v>6166</v>
      </c>
      <c r="AX4150" t="s">
        <v>6167</v>
      </c>
      <c r="AY4150">
        <v>60</v>
      </c>
      <c r="AZ4150">
        <v>0</v>
      </c>
      <c r="BA4150">
        <v>17</v>
      </c>
      <c r="BB4150" t="s">
        <v>6198</v>
      </c>
      <c r="BC4150">
        <v>1</v>
      </c>
      <c r="BD4150">
        <v>1</v>
      </c>
      <c r="BE4150" t="s">
        <v>6196</v>
      </c>
      <c r="BF4150" t="s">
        <v>6170</v>
      </c>
      <c r="BG4150">
        <v>0</v>
      </c>
      <c r="BH4150" t="s">
        <v>6171</v>
      </c>
      <c r="BI4150">
        <v>16</v>
      </c>
      <c r="BJ4150" t="s">
        <v>6172</v>
      </c>
      <c r="BK4150">
        <v>0</v>
      </c>
      <c r="BL4150">
        <v>73</v>
      </c>
      <c r="BM4150" s="3">
        <f t="shared" si="584"/>
        <v>0.79452054794520544</v>
      </c>
    </row>
    <row r="4151" spans="1:65">
      <c r="A4151" t="s">
        <v>4289</v>
      </c>
      <c r="B4151" s="2">
        <v>45911</v>
      </c>
      <c r="C4151" t="s">
        <v>3137</v>
      </c>
      <c r="D4151" t="s">
        <v>4140</v>
      </c>
      <c r="E4151">
        <v>9</v>
      </c>
      <c r="F4151" t="s">
        <v>72</v>
      </c>
      <c r="G4151" t="s">
        <v>79</v>
      </c>
      <c r="H4151" t="s">
        <v>213</v>
      </c>
      <c r="I4151" t="s">
        <v>64</v>
      </c>
      <c r="J4151" t="s">
        <v>65</v>
      </c>
      <c r="K4151" t="s">
        <v>66</v>
      </c>
      <c r="L4151" t="s">
        <v>67</v>
      </c>
      <c r="M4151" t="s">
        <v>56</v>
      </c>
      <c r="N4151" t="s">
        <v>94</v>
      </c>
      <c r="O4151" t="s">
        <v>70</v>
      </c>
      <c r="P4151">
        <v>52</v>
      </c>
      <c r="Q4151">
        <v>53</v>
      </c>
      <c r="R4151">
        <v>53</v>
      </c>
      <c r="S4151">
        <v>1</v>
      </c>
      <c r="T4151">
        <f t="shared" si="576"/>
        <v>52</v>
      </c>
      <c r="U4151">
        <v>52</v>
      </c>
      <c r="V4151">
        <f t="shared" si="577"/>
        <v>0</v>
      </c>
      <c r="W4151" s="3">
        <f t="shared" si="578"/>
        <v>1.8867924528301886E-2</v>
      </c>
      <c r="X4151">
        <v>20</v>
      </c>
      <c r="Y4151" s="4">
        <v>6.6</v>
      </c>
      <c r="Z4151" s="4">
        <v>1.8</v>
      </c>
      <c r="AA4151" s="5">
        <v>48367.19</v>
      </c>
      <c r="AB4151" s="5">
        <f t="shared" si="579"/>
        <v>2515093.88</v>
      </c>
      <c r="AC4151" s="5">
        <v>33892.47</v>
      </c>
      <c r="AD4151" s="5">
        <f t="shared" si="580"/>
        <v>1796300.91</v>
      </c>
      <c r="AE4151" s="5">
        <v>115877.07</v>
      </c>
      <c r="AF4151" s="5">
        <v>32167.86</v>
      </c>
      <c r="AG4151" s="5">
        <v>8347.17</v>
      </c>
      <c r="AH4151" s="5">
        <v>2610</v>
      </c>
      <c r="AI4151" s="5">
        <v>4600</v>
      </c>
      <c r="AJ4151">
        <v>0</v>
      </c>
      <c r="AK4151" s="5">
        <v>0</v>
      </c>
      <c r="AL4151" s="5">
        <v>0</v>
      </c>
      <c r="AM4151" s="5">
        <v>35141.760000000002</v>
      </c>
      <c r="AN4151">
        <v>4</v>
      </c>
      <c r="AO4151">
        <v>3</v>
      </c>
      <c r="AP4151" t="str">
        <f t="shared" si="581"/>
        <v>Yes</v>
      </c>
      <c r="AQ4151">
        <v>1</v>
      </c>
      <c r="AR4151" s="5">
        <f t="shared" si="582"/>
        <v>1995044.77</v>
      </c>
      <c r="AS4151" s="5">
        <f t="shared" si="583"/>
        <v>520049.11</v>
      </c>
      <c r="AT4151" t="s">
        <v>59</v>
      </c>
      <c r="AU4151" t="s">
        <v>6164</v>
      </c>
      <c r="AV4151" t="s">
        <v>6165</v>
      </c>
      <c r="AW4151" t="s">
        <v>6166</v>
      </c>
      <c r="AX4151" t="s">
        <v>6184</v>
      </c>
      <c r="AY4151">
        <v>53</v>
      </c>
      <c r="AZ4151">
        <v>0</v>
      </c>
      <c r="BA4151">
        <v>0</v>
      </c>
      <c r="BB4151" t="s">
        <v>6168</v>
      </c>
      <c r="BC4151">
        <v>0</v>
      </c>
      <c r="BD4151">
        <v>0</v>
      </c>
      <c r="BE4151" t="s">
        <v>6169</v>
      </c>
      <c r="BF4151" t="s">
        <v>6170</v>
      </c>
      <c r="BG4151">
        <v>0</v>
      </c>
      <c r="BH4151" t="s">
        <v>6171</v>
      </c>
      <c r="BI4151">
        <v>29</v>
      </c>
      <c r="BJ4151" t="s">
        <v>6172</v>
      </c>
      <c r="BK4151">
        <v>0</v>
      </c>
      <c r="BL4151">
        <v>59</v>
      </c>
      <c r="BM4151" s="3">
        <f t="shared" si="584"/>
        <v>0.89830508474576276</v>
      </c>
    </row>
    <row r="4152" spans="1:65">
      <c r="A4152" t="s">
        <v>4290</v>
      </c>
      <c r="B4152" s="2">
        <v>45911</v>
      </c>
      <c r="C4152" t="s">
        <v>3137</v>
      </c>
      <c r="D4152" t="s">
        <v>4140</v>
      </c>
      <c r="E4152">
        <v>9</v>
      </c>
      <c r="F4152" t="s">
        <v>61</v>
      </c>
      <c r="G4152" t="s">
        <v>79</v>
      </c>
      <c r="H4152" t="s">
        <v>100</v>
      </c>
      <c r="I4152" t="s">
        <v>52</v>
      </c>
      <c r="J4152" t="s">
        <v>53</v>
      </c>
      <c r="K4152" t="s">
        <v>75</v>
      </c>
      <c r="L4152" t="s">
        <v>67</v>
      </c>
      <c r="M4152" t="s">
        <v>56</v>
      </c>
      <c r="N4152" t="s">
        <v>94</v>
      </c>
      <c r="O4152" t="s">
        <v>120</v>
      </c>
      <c r="P4152">
        <v>57</v>
      </c>
      <c r="Q4152">
        <v>59</v>
      </c>
      <c r="R4152">
        <v>56</v>
      </c>
      <c r="S4152">
        <v>2</v>
      </c>
      <c r="T4152">
        <f t="shared" si="576"/>
        <v>54</v>
      </c>
      <c r="U4152">
        <v>54</v>
      </c>
      <c r="V4152">
        <f t="shared" si="577"/>
        <v>0</v>
      </c>
      <c r="W4152" s="3">
        <f t="shared" si="578"/>
        <v>3.5714285714285712E-2</v>
      </c>
      <c r="X4152">
        <v>33</v>
      </c>
      <c r="Y4152" s="4">
        <v>7.6</v>
      </c>
      <c r="Z4152" s="4">
        <v>1.9</v>
      </c>
      <c r="AA4152" s="5">
        <v>35676.370000000003</v>
      </c>
      <c r="AB4152" s="5">
        <f t="shared" si="579"/>
        <v>1926523.98</v>
      </c>
      <c r="AC4152" s="5">
        <v>22941.16</v>
      </c>
      <c r="AD4152" s="5">
        <f t="shared" si="580"/>
        <v>1284704.96</v>
      </c>
      <c r="AE4152" s="5">
        <v>100646.23</v>
      </c>
      <c r="AF4152" s="5">
        <v>25669.08</v>
      </c>
      <c r="AG4152" s="5">
        <v>10513.22</v>
      </c>
      <c r="AH4152" s="5">
        <v>2755</v>
      </c>
      <c r="AI4152" s="5">
        <v>6400</v>
      </c>
      <c r="AJ4152">
        <v>0</v>
      </c>
      <c r="AK4152" s="5">
        <v>0</v>
      </c>
      <c r="AL4152" s="5">
        <v>0</v>
      </c>
      <c r="AM4152" s="5">
        <v>41892.67</v>
      </c>
      <c r="AN4152">
        <v>4</v>
      </c>
      <c r="AO4152">
        <v>6</v>
      </c>
      <c r="AP4152" t="str">
        <f t="shared" si="581"/>
        <v>No</v>
      </c>
      <c r="AQ4152">
        <v>2</v>
      </c>
      <c r="AR4152" s="5">
        <f t="shared" si="582"/>
        <v>1472581.16</v>
      </c>
      <c r="AS4152" s="5">
        <f t="shared" si="583"/>
        <v>453942.82</v>
      </c>
      <c r="AT4152" t="s">
        <v>59</v>
      </c>
      <c r="AU4152" t="s">
        <v>6164</v>
      </c>
      <c r="AV4152" t="s">
        <v>6165</v>
      </c>
      <c r="AW4152" t="s">
        <v>6166</v>
      </c>
      <c r="AX4152" t="s">
        <v>6167</v>
      </c>
      <c r="AY4152">
        <v>60</v>
      </c>
      <c r="AZ4152">
        <v>0</v>
      </c>
      <c r="BA4152">
        <v>0</v>
      </c>
      <c r="BB4152" t="s">
        <v>6168</v>
      </c>
      <c r="BC4152">
        <v>0</v>
      </c>
      <c r="BD4152">
        <v>2</v>
      </c>
      <c r="BE4152" t="s">
        <v>6188</v>
      </c>
      <c r="BF4152" t="s">
        <v>6170</v>
      </c>
      <c r="BG4152">
        <v>1</v>
      </c>
      <c r="BH4152" t="s">
        <v>6179</v>
      </c>
      <c r="BI4152">
        <v>47</v>
      </c>
      <c r="BJ4152" t="s">
        <v>6172</v>
      </c>
      <c r="BK4152">
        <v>0</v>
      </c>
      <c r="BL4152">
        <v>76</v>
      </c>
      <c r="BM4152" s="3">
        <f t="shared" si="584"/>
        <v>0.73684210526315785</v>
      </c>
    </row>
    <row r="4153" spans="1:65">
      <c r="A4153" t="s">
        <v>4291</v>
      </c>
      <c r="B4153" s="2">
        <v>45911</v>
      </c>
      <c r="C4153" t="s">
        <v>3137</v>
      </c>
      <c r="D4153" t="s">
        <v>4140</v>
      </c>
      <c r="E4153">
        <v>9</v>
      </c>
      <c r="F4153" t="s">
        <v>61</v>
      </c>
      <c r="G4153" t="s">
        <v>79</v>
      </c>
      <c r="H4153" t="s">
        <v>84</v>
      </c>
      <c r="I4153" t="s">
        <v>64</v>
      </c>
      <c r="J4153" t="s">
        <v>53</v>
      </c>
      <c r="K4153" t="s">
        <v>54</v>
      </c>
      <c r="L4153" t="s">
        <v>67</v>
      </c>
      <c r="M4153" t="s">
        <v>56</v>
      </c>
      <c r="N4153" t="s">
        <v>69</v>
      </c>
      <c r="O4153" t="s">
        <v>58</v>
      </c>
      <c r="P4153">
        <v>54</v>
      </c>
      <c r="Q4153">
        <v>56</v>
      </c>
      <c r="R4153">
        <v>57</v>
      </c>
      <c r="S4153">
        <v>1</v>
      </c>
      <c r="T4153">
        <f t="shared" si="576"/>
        <v>56</v>
      </c>
      <c r="U4153">
        <v>54</v>
      </c>
      <c r="V4153">
        <f t="shared" si="577"/>
        <v>2</v>
      </c>
      <c r="W4153" s="3">
        <f t="shared" si="578"/>
        <v>1.7543859649122806E-2</v>
      </c>
      <c r="X4153">
        <v>15</v>
      </c>
      <c r="Y4153" s="4">
        <v>6.9</v>
      </c>
      <c r="Z4153" s="4">
        <v>1.6</v>
      </c>
      <c r="AA4153" s="5">
        <v>38769.42</v>
      </c>
      <c r="AB4153" s="5">
        <f t="shared" si="579"/>
        <v>2093548.68</v>
      </c>
      <c r="AC4153" s="5">
        <v>23029.7</v>
      </c>
      <c r="AD4153" s="5">
        <f t="shared" si="580"/>
        <v>1312692.8999999999</v>
      </c>
      <c r="AE4153" s="5">
        <v>93786.86</v>
      </c>
      <c r="AF4153" s="5">
        <v>23539.39</v>
      </c>
      <c r="AG4153" s="5">
        <v>8062.01</v>
      </c>
      <c r="AH4153" s="5">
        <v>2320</v>
      </c>
      <c r="AI4153" s="5">
        <v>3200</v>
      </c>
      <c r="AJ4153">
        <v>0</v>
      </c>
      <c r="AK4153" s="5">
        <v>0</v>
      </c>
      <c r="AL4153" s="5">
        <v>1321.23</v>
      </c>
      <c r="AM4153" s="5">
        <v>36110.74</v>
      </c>
      <c r="AN4153">
        <v>4</v>
      </c>
      <c r="AO4153">
        <v>3</v>
      </c>
      <c r="AP4153" t="str">
        <f t="shared" si="581"/>
        <v>Yes</v>
      </c>
      <c r="AQ4153">
        <v>0</v>
      </c>
      <c r="AR4153" s="5">
        <f t="shared" si="582"/>
        <v>1481033.13</v>
      </c>
      <c r="AS4153" s="5">
        <f t="shared" si="583"/>
        <v>612515.55000000005</v>
      </c>
      <c r="AT4153" t="s">
        <v>59</v>
      </c>
      <c r="AU4153" t="s">
        <v>6164</v>
      </c>
      <c r="AV4153" t="s">
        <v>6165</v>
      </c>
      <c r="AW4153" t="s">
        <v>6166</v>
      </c>
      <c r="AX4153" t="s">
        <v>6184</v>
      </c>
      <c r="AY4153">
        <v>57</v>
      </c>
      <c r="AZ4153">
        <v>0</v>
      </c>
      <c r="BA4153">
        <v>14</v>
      </c>
      <c r="BB4153" t="s">
        <v>6180</v>
      </c>
      <c r="BC4153">
        <v>0</v>
      </c>
      <c r="BD4153">
        <v>0</v>
      </c>
      <c r="BE4153" t="s">
        <v>6169</v>
      </c>
      <c r="BF4153" t="s">
        <v>6170</v>
      </c>
      <c r="BG4153">
        <v>0</v>
      </c>
      <c r="BH4153" t="s">
        <v>6171</v>
      </c>
      <c r="BI4153">
        <v>33</v>
      </c>
      <c r="BJ4153" t="s">
        <v>6172</v>
      </c>
      <c r="BK4153">
        <v>0</v>
      </c>
      <c r="BL4153">
        <v>73</v>
      </c>
      <c r="BM4153" s="3">
        <f t="shared" si="584"/>
        <v>0.78082191780821919</v>
      </c>
    </row>
    <row r="4154" spans="1:65">
      <c r="A4154" t="s">
        <v>4292</v>
      </c>
      <c r="B4154" s="2">
        <v>45911</v>
      </c>
      <c r="C4154" t="s">
        <v>3137</v>
      </c>
      <c r="D4154" t="s">
        <v>4140</v>
      </c>
      <c r="E4154">
        <v>9</v>
      </c>
      <c r="F4154" t="s">
        <v>78</v>
      </c>
      <c r="G4154" t="s">
        <v>79</v>
      </c>
      <c r="H4154" t="s">
        <v>80</v>
      </c>
      <c r="I4154" t="s">
        <v>74</v>
      </c>
      <c r="J4154" t="s">
        <v>65</v>
      </c>
      <c r="K4154" t="s">
        <v>66</v>
      </c>
      <c r="L4154" t="s">
        <v>55</v>
      </c>
      <c r="M4154" t="s">
        <v>56</v>
      </c>
      <c r="N4154" t="s">
        <v>57</v>
      </c>
      <c r="O4154" t="s">
        <v>120</v>
      </c>
      <c r="P4154">
        <v>46</v>
      </c>
      <c r="Q4154">
        <v>47</v>
      </c>
      <c r="R4154">
        <v>46</v>
      </c>
      <c r="S4154">
        <v>1</v>
      </c>
      <c r="T4154">
        <f t="shared" si="576"/>
        <v>45</v>
      </c>
      <c r="U4154">
        <v>45</v>
      </c>
      <c r="V4154">
        <f t="shared" si="577"/>
        <v>0</v>
      </c>
      <c r="W4154" s="3">
        <f t="shared" si="578"/>
        <v>2.1739130434782608E-2</v>
      </c>
      <c r="X4154">
        <v>38</v>
      </c>
      <c r="Y4154" s="4">
        <v>8.5</v>
      </c>
      <c r="Z4154" s="4">
        <v>1.9</v>
      </c>
      <c r="AA4154" s="5">
        <v>48835.92</v>
      </c>
      <c r="AB4154" s="5">
        <f t="shared" si="579"/>
        <v>2197616.4</v>
      </c>
      <c r="AC4154" s="5">
        <v>34869.620000000003</v>
      </c>
      <c r="AD4154" s="5">
        <f t="shared" si="580"/>
        <v>1604002.52</v>
      </c>
      <c r="AE4154" s="5">
        <v>101154.7</v>
      </c>
      <c r="AF4154" s="5">
        <v>32618.5</v>
      </c>
      <c r="AG4154" s="5">
        <v>10745.91</v>
      </c>
      <c r="AH4154" s="5">
        <v>2755</v>
      </c>
      <c r="AI4154" s="5">
        <v>4600</v>
      </c>
      <c r="AJ4154">
        <v>0</v>
      </c>
      <c r="AK4154" s="5">
        <v>0</v>
      </c>
      <c r="AL4154" s="5">
        <v>0</v>
      </c>
      <c r="AM4154" s="5">
        <v>29670.36</v>
      </c>
      <c r="AN4154">
        <v>4</v>
      </c>
      <c r="AO4154">
        <v>3</v>
      </c>
      <c r="AP4154" t="str">
        <f t="shared" si="581"/>
        <v>Yes</v>
      </c>
      <c r="AQ4154">
        <v>1</v>
      </c>
      <c r="AR4154" s="5">
        <f t="shared" si="582"/>
        <v>1785546.99</v>
      </c>
      <c r="AS4154" s="5">
        <f t="shared" si="583"/>
        <v>412069.41</v>
      </c>
      <c r="AT4154" t="s">
        <v>59</v>
      </c>
      <c r="AU4154" t="s">
        <v>6164</v>
      </c>
      <c r="AV4154" t="s">
        <v>6165</v>
      </c>
      <c r="AW4154" t="s">
        <v>6166</v>
      </c>
      <c r="AX4154" t="s">
        <v>6177</v>
      </c>
      <c r="AY4154">
        <v>49</v>
      </c>
      <c r="AZ4154">
        <v>0</v>
      </c>
      <c r="BA4154">
        <v>0</v>
      </c>
      <c r="BB4154" t="s">
        <v>6168</v>
      </c>
      <c r="BC4154">
        <v>0</v>
      </c>
      <c r="BD4154">
        <v>0</v>
      </c>
      <c r="BE4154" t="s">
        <v>6169</v>
      </c>
      <c r="BF4154" t="s">
        <v>6170</v>
      </c>
      <c r="BG4154">
        <v>0</v>
      </c>
      <c r="BH4154" t="s">
        <v>6171</v>
      </c>
      <c r="BI4154">
        <v>30</v>
      </c>
      <c r="BJ4154" t="s">
        <v>6172</v>
      </c>
      <c r="BK4154">
        <v>0</v>
      </c>
      <c r="BL4154">
        <v>61</v>
      </c>
      <c r="BM4154" s="3">
        <f t="shared" si="584"/>
        <v>0.75409836065573765</v>
      </c>
    </row>
    <row r="4155" spans="1:65">
      <c r="A4155" t="s">
        <v>4293</v>
      </c>
      <c r="B4155" s="2">
        <v>45911</v>
      </c>
      <c r="C4155" t="s">
        <v>3137</v>
      </c>
      <c r="D4155" t="s">
        <v>4140</v>
      </c>
      <c r="E4155">
        <v>9</v>
      </c>
      <c r="F4155" t="s">
        <v>49</v>
      </c>
      <c r="G4155" t="s">
        <v>50</v>
      </c>
      <c r="H4155" t="s">
        <v>51</v>
      </c>
      <c r="I4155" t="s">
        <v>74</v>
      </c>
      <c r="J4155" t="s">
        <v>65</v>
      </c>
      <c r="K4155" t="s">
        <v>54</v>
      </c>
      <c r="L4155" t="s">
        <v>67</v>
      </c>
      <c r="M4155" t="s">
        <v>56</v>
      </c>
      <c r="N4155" t="s">
        <v>94</v>
      </c>
      <c r="O4155" t="s">
        <v>58</v>
      </c>
      <c r="P4155">
        <v>40</v>
      </c>
      <c r="Q4155">
        <v>42</v>
      </c>
      <c r="R4155">
        <v>42</v>
      </c>
      <c r="S4155">
        <v>1</v>
      </c>
      <c r="T4155">
        <f t="shared" si="576"/>
        <v>41</v>
      </c>
      <c r="U4155">
        <v>39</v>
      </c>
      <c r="V4155">
        <f t="shared" si="577"/>
        <v>2</v>
      </c>
      <c r="W4155" s="3">
        <f t="shared" si="578"/>
        <v>2.3809523809523808E-2</v>
      </c>
      <c r="X4155">
        <v>28</v>
      </c>
      <c r="Y4155" s="4">
        <v>2.7</v>
      </c>
      <c r="Z4155" s="4">
        <v>0.9</v>
      </c>
      <c r="AA4155" s="5">
        <v>56333.85</v>
      </c>
      <c r="AB4155" s="5">
        <f t="shared" si="579"/>
        <v>2197020.15</v>
      </c>
      <c r="AC4155" s="5">
        <v>33819.65</v>
      </c>
      <c r="AD4155" s="5">
        <f t="shared" si="580"/>
        <v>1420425.3</v>
      </c>
      <c r="AE4155" s="5">
        <v>92611.42</v>
      </c>
      <c r="AF4155" s="5">
        <v>27258.37</v>
      </c>
      <c r="AG4155" s="5">
        <v>9926.9699999999993</v>
      </c>
      <c r="AH4155" s="5">
        <v>1305</v>
      </c>
      <c r="AI4155" s="5">
        <v>4600</v>
      </c>
      <c r="AJ4155">
        <v>0</v>
      </c>
      <c r="AK4155" s="5">
        <v>0</v>
      </c>
      <c r="AL4155" s="5">
        <v>1918.56</v>
      </c>
      <c r="AM4155" s="5">
        <v>26927.99</v>
      </c>
      <c r="AN4155">
        <v>4</v>
      </c>
      <c r="AO4155">
        <v>4</v>
      </c>
      <c r="AP4155" t="str">
        <f t="shared" si="581"/>
        <v>Yes</v>
      </c>
      <c r="AQ4155">
        <v>1</v>
      </c>
      <c r="AR4155" s="5">
        <f t="shared" si="582"/>
        <v>1584973.61</v>
      </c>
      <c r="AS4155" s="5">
        <f t="shared" si="583"/>
        <v>612046.54</v>
      </c>
      <c r="AT4155" t="s">
        <v>59</v>
      </c>
      <c r="AU4155" t="s">
        <v>6164</v>
      </c>
      <c r="AV4155" t="s">
        <v>6165</v>
      </c>
      <c r="AW4155" t="s">
        <v>6166</v>
      </c>
      <c r="AX4155" t="s">
        <v>6184</v>
      </c>
      <c r="AY4155">
        <v>40</v>
      </c>
      <c r="AZ4155">
        <v>0</v>
      </c>
      <c r="BA4155">
        <v>20</v>
      </c>
      <c r="BB4155" t="s">
        <v>6180</v>
      </c>
      <c r="BC4155">
        <v>0</v>
      </c>
      <c r="BD4155">
        <v>0</v>
      </c>
      <c r="BE4155" t="s">
        <v>6169</v>
      </c>
      <c r="BF4155" t="s">
        <v>6170</v>
      </c>
      <c r="BG4155">
        <v>0</v>
      </c>
      <c r="BH4155" t="s">
        <v>6171</v>
      </c>
      <c r="BI4155">
        <v>37</v>
      </c>
      <c r="BJ4155" t="s">
        <v>6172</v>
      </c>
      <c r="BK4155">
        <v>0</v>
      </c>
      <c r="BL4155">
        <v>64</v>
      </c>
      <c r="BM4155" s="3">
        <f t="shared" si="584"/>
        <v>0.65625</v>
      </c>
    </row>
    <row r="4156" spans="1:65">
      <c r="A4156" t="s">
        <v>4294</v>
      </c>
      <c r="B4156" s="2">
        <v>45911</v>
      </c>
      <c r="C4156" t="s">
        <v>3137</v>
      </c>
      <c r="D4156" t="s">
        <v>4140</v>
      </c>
      <c r="E4156">
        <v>9</v>
      </c>
      <c r="F4156" t="s">
        <v>49</v>
      </c>
      <c r="G4156" t="s">
        <v>79</v>
      </c>
      <c r="H4156" t="s">
        <v>111</v>
      </c>
      <c r="I4156" t="s">
        <v>64</v>
      </c>
      <c r="J4156" t="s">
        <v>81</v>
      </c>
      <c r="K4156" t="s">
        <v>66</v>
      </c>
      <c r="L4156" t="s">
        <v>67</v>
      </c>
      <c r="M4156" t="s">
        <v>68</v>
      </c>
      <c r="N4156" t="s">
        <v>69</v>
      </c>
      <c r="O4156" t="s">
        <v>58</v>
      </c>
      <c r="P4156">
        <v>41</v>
      </c>
      <c r="Q4156">
        <v>42</v>
      </c>
      <c r="R4156">
        <v>41</v>
      </c>
      <c r="S4156">
        <v>4</v>
      </c>
      <c r="T4156">
        <f t="shared" si="576"/>
        <v>37</v>
      </c>
      <c r="U4156">
        <v>37</v>
      </c>
      <c r="V4156">
        <f t="shared" si="577"/>
        <v>0</v>
      </c>
      <c r="W4156" s="3">
        <f t="shared" si="578"/>
        <v>9.7560975609756101E-2</v>
      </c>
      <c r="X4156">
        <v>15</v>
      </c>
      <c r="Y4156" s="4">
        <v>1.7</v>
      </c>
      <c r="Z4156" s="4">
        <v>0.7</v>
      </c>
      <c r="AA4156" s="5">
        <v>73856.67</v>
      </c>
      <c r="AB4156" s="5">
        <f t="shared" si="579"/>
        <v>2732696.79</v>
      </c>
      <c r="AC4156" s="5">
        <v>49703.76</v>
      </c>
      <c r="AD4156" s="5">
        <f t="shared" si="580"/>
        <v>2037854.16</v>
      </c>
      <c r="AE4156" s="5">
        <v>119320.37</v>
      </c>
      <c r="AF4156" s="5">
        <v>36520.43</v>
      </c>
      <c r="AG4156" s="5">
        <v>8161.97</v>
      </c>
      <c r="AH4156" s="5">
        <v>1015</v>
      </c>
      <c r="AI4156" s="5">
        <v>33267.800000000003</v>
      </c>
      <c r="AJ4156">
        <v>1</v>
      </c>
      <c r="AK4156" s="5">
        <v>23607.34</v>
      </c>
      <c r="AL4156" s="5">
        <v>0</v>
      </c>
      <c r="AM4156" s="5">
        <v>27386.52</v>
      </c>
      <c r="AN4156">
        <v>4</v>
      </c>
      <c r="AO4156">
        <v>5</v>
      </c>
      <c r="AP4156" t="str">
        <f t="shared" si="581"/>
        <v>No</v>
      </c>
      <c r="AQ4156">
        <v>2</v>
      </c>
      <c r="AR4156" s="5">
        <f t="shared" si="582"/>
        <v>2287133.59</v>
      </c>
      <c r="AS4156" s="5">
        <f t="shared" si="583"/>
        <v>445563.2</v>
      </c>
      <c r="AT4156" t="s">
        <v>1641</v>
      </c>
      <c r="AU4156" t="s">
        <v>6199</v>
      </c>
      <c r="AV4156" t="s">
        <v>6200</v>
      </c>
      <c r="AW4156" t="s">
        <v>6175</v>
      </c>
      <c r="AX4156" t="s">
        <v>6167</v>
      </c>
      <c r="AY4156">
        <v>41</v>
      </c>
      <c r="AZ4156">
        <v>0</v>
      </c>
      <c r="BA4156">
        <v>0</v>
      </c>
      <c r="BB4156" t="s">
        <v>6168</v>
      </c>
      <c r="BC4156">
        <v>1</v>
      </c>
      <c r="BD4156">
        <v>0</v>
      </c>
      <c r="BE4156" t="s">
        <v>6178</v>
      </c>
      <c r="BF4156" t="s">
        <v>6210</v>
      </c>
      <c r="BG4156">
        <v>0</v>
      </c>
      <c r="BH4156" t="s">
        <v>6171</v>
      </c>
      <c r="BI4156">
        <v>14</v>
      </c>
      <c r="BJ4156" t="s">
        <v>6172</v>
      </c>
      <c r="BK4156">
        <v>0</v>
      </c>
      <c r="BL4156">
        <v>49</v>
      </c>
      <c r="BM4156" s="3">
        <f t="shared" si="584"/>
        <v>0.83673469387755106</v>
      </c>
    </row>
    <row r="4157" spans="1:65">
      <c r="A4157" t="s">
        <v>4295</v>
      </c>
      <c r="B4157" s="2">
        <v>45911</v>
      </c>
      <c r="C4157" t="s">
        <v>3137</v>
      </c>
      <c r="D4157" t="s">
        <v>4140</v>
      </c>
      <c r="E4157">
        <v>9</v>
      </c>
      <c r="F4157" t="s">
        <v>78</v>
      </c>
      <c r="G4157" t="s">
        <v>79</v>
      </c>
      <c r="H4157" t="s">
        <v>113</v>
      </c>
      <c r="I4157" t="s">
        <v>52</v>
      </c>
      <c r="J4157" t="s">
        <v>53</v>
      </c>
      <c r="K4157" t="s">
        <v>75</v>
      </c>
      <c r="L4157" t="s">
        <v>67</v>
      </c>
      <c r="M4157" t="s">
        <v>68</v>
      </c>
      <c r="N4157" t="s">
        <v>109</v>
      </c>
      <c r="O4157" t="s">
        <v>82</v>
      </c>
      <c r="P4157">
        <v>59</v>
      </c>
      <c r="Q4157">
        <v>60</v>
      </c>
      <c r="R4157">
        <v>58</v>
      </c>
      <c r="S4157">
        <v>5</v>
      </c>
      <c r="T4157">
        <f t="shared" si="576"/>
        <v>53</v>
      </c>
      <c r="U4157">
        <v>53</v>
      </c>
      <c r="V4157">
        <f t="shared" si="577"/>
        <v>0</v>
      </c>
      <c r="W4157" s="3">
        <f t="shared" si="578"/>
        <v>8.6206896551724144E-2</v>
      </c>
      <c r="X4157">
        <v>32</v>
      </c>
      <c r="Y4157" s="4">
        <v>0</v>
      </c>
      <c r="Z4157" s="4">
        <v>1.2</v>
      </c>
      <c r="AA4157" s="5">
        <v>35796.22</v>
      </c>
      <c r="AB4157" s="5">
        <f t="shared" si="579"/>
        <v>1897199.66</v>
      </c>
      <c r="AC4157" s="5">
        <v>21883.360000000001</v>
      </c>
      <c r="AD4157" s="5">
        <f t="shared" si="580"/>
        <v>1269234.8799999999</v>
      </c>
      <c r="AE4157" s="5">
        <v>102860.95</v>
      </c>
      <c r="AF4157" s="5">
        <v>27467.41</v>
      </c>
      <c r="AG4157" s="5">
        <v>10392.459999999999</v>
      </c>
      <c r="AH4157" s="5">
        <v>1740</v>
      </c>
      <c r="AI4157" s="5">
        <v>18489.740000000002</v>
      </c>
      <c r="AJ4157">
        <v>1</v>
      </c>
      <c r="AK4157" s="5">
        <v>8451.1</v>
      </c>
      <c r="AL4157" s="5">
        <v>0</v>
      </c>
      <c r="AM4157" s="5">
        <v>75788.710000000006</v>
      </c>
      <c r="AN4157">
        <v>8</v>
      </c>
      <c r="AO4157">
        <v>8</v>
      </c>
      <c r="AP4157" t="str">
        <f t="shared" si="581"/>
        <v>Yes</v>
      </c>
      <c r="AQ4157">
        <v>1</v>
      </c>
      <c r="AR4157" s="5">
        <f t="shared" si="582"/>
        <v>1514425.25</v>
      </c>
      <c r="AS4157" s="5">
        <f t="shared" si="583"/>
        <v>382774.41</v>
      </c>
      <c r="AT4157" t="s">
        <v>1641</v>
      </c>
      <c r="AU4157" t="s">
        <v>6199</v>
      </c>
      <c r="AV4157" t="s">
        <v>6200</v>
      </c>
      <c r="AW4157" t="s">
        <v>6175</v>
      </c>
      <c r="AX4157" t="s">
        <v>6167</v>
      </c>
      <c r="AY4157">
        <v>60</v>
      </c>
      <c r="AZ4157">
        <v>0</v>
      </c>
      <c r="BA4157">
        <v>0</v>
      </c>
      <c r="BB4157" t="s">
        <v>6168</v>
      </c>
      <c r="BC4157">
        <v>0</v>
      </c>
      <c r="BD4157">
        <v>0</v>
      </c>
      <c r="BE4157" t="s">
        <v>6169</v>
      </c>
      <c r="BF4157" t="s">
        <v>6210</v>
      </c>
      <c r="BG4157">
        <v>0</v>
      </c>
      <c r="BH4157" t="s">
        <v>6171</v>
      </c>
      <c r="BI4157">
        <v>54</v>
      </c>
      <c r="BJ4157" t="s">
        <v>6187</v>
      </c>
      <c r="BK4157">
        <v>0</v>
      </c>
      <c r="BL4157">
        <v>76</v>
      </c>
      <c r="BM4157" s="3">
        <f t="shared" si="584"/>
        <v>0.76315789473684215</v>
      </c>
    </row>
    <row r="4158" spans="1:65">
      <c r="A4158" t="s">
        <v>4296</v>
      </c>
      <c r="B4158" s="2">
        <v>45911</v>
      </c>
      <c r="C4158" t="s">
        <v>3137</v>
      </c>
      <c r="D4158" t="s">
        <v>4140</v>
      </c>
      <c r="E4158">
        <v>9</v>
      </c>
      <c r="F4158" t="s">
        <v>78</v>
      </c>
      <c r="G4158" t="s">
        <v>79</v>
      </c>
      <c r="H4158" t="s">
        <v>143</v>
      </c>
      <c r="I4158" t="s">
        <v>52</v>
      </c>
      <c r="J4158" t="s">
        <v>65</v>
      </c>
      <c r="K4158" t="s">
        <v>75</v>
      </c>
      <c r="L4158" t="s">
        <v>87</v>
      </c>
      <c r="M4158" t="s">
        <v>56</v>
      </c>
      <c r="N4158" t="s">
        <v>69</v>
      </c>
      <c r="O4158" t="s">
        <v>120</v>
      </c>
      <c r="P4158">
        <v>50</v>
      </c>
      <c r="Q4158">
        <v>51</v>
      </c>
      <c r="R4158">
        <v>51</v>
      </c>
      <c r="S4158">
        <v>1</v>
      </c>
      <c r="T4158">
        <f t="shared" si="576"/>
        <v>50</v>
      </c>
      <c r="U4158">
        <v>48</v>
      </c>
      <c r="V4158">
        <f t="shared" si="577"/>
        <v>2</v>
      </c>
      <c r="W4158" s="3">
        <f t="shared" si="578"/>
        <v>1.9607843137254902E-2</v>
      </c>
      <c r="X4158">
        <v>26</v>
      </c>
      <c r="Y4158" s="4">
        <v>0</v>
      </c>
      <c r="Z4158" s="4">
        <v>1</v>
      </c>
      <c r="AA4158" s="5">
        <v>51763.74</v>
      </c>
      <c r="AB4158" s="5">
        <f t="shared" si="579"/>
        <v>2484659.52</v>
      </c>
      <c r="AC4158" s="5">
        <v>35823.980000000003</v>
      </c>
      <c r="AD4158" s="5">
        <f t="shared" si="580"/>
        <v>1827022.98</v>
      </c>
      <c r="AE4158" s="5">
        <v>120450.68</v>
      </c>
      <c r="AF4158" s="5">
        <v>34169.25</v>
      </c>
      <c r="AG4158" s="5">
        <v>9886.19</v>
      </c>
      <c r="AH4158" s="5">
        <v>1450</v>
      </c>
      <c r="AI4158" s="5">
        <v>4600</v>
      </c>
      <c r="AJ4158">
        <v>0</v>
      </c>
      <c r="AK4158" s="5">
        <v>0</v>
      </c>
      <c r="AL4158" s="5">
        <v>1998.28</v>
      </c>
      <c r="AM4158" s="5">
        <v>30568.29</v>
      </c>
      <c r="AN4158">
        <v>4</v>
      </c>
      <c r="AO4158">
        <v>4</v>
      </c>
      <c r="AP4158" t="str">
        <f t="shared" si="581"/>
        <v>Yes</v>
      </c>
      <c r="AQ4158">
        <v>1</v>
      </c>
      <c r="AR4158" s="5">
        <f t="shared" si="582"/>
        <v>2030145.67</v>
      </c>
      <c r="AS4158" s="5">
        <f t="shared" si="583"/>
        <v>454513.85</v>
      </c>
      <c r="AT4158" t="s">
        <v>59</v>
      </c>
      <c r="AU4158" t="s">
        <v>6164</v>
      </c>
      <c r="AV4158" t="s">
        <v>6165</v>
      </c>
      <c r="AW4158" t="s">
        <v>6166</v>
      </c>
      <c r="AX4158" t="s">
        <v>6184</v>
      </c>
      <c r="AY4158">
        <v>55</v>
      </c>
      <c r="AZ4158">
        <v>4</v>
      </c>
      <c r="BA4158">
        <v>17</v>
      </c>
      <c r="BB4158" t="s">
        <v>6185</v>
      </c>
      <c r="BC4158">
        <v>0</v>
      </c>
      <c r="BD4158">
        <v>0</v>
      </c>
      <c r="BE4158" t="s">
        <v>6169</v>
      </c>
      <c r="BF4158" t="s">
        <v>6170</v>
      </c>
      <c r="BG4158">
        <v>0</v>
      </c>
      <c r="BH4158" t="s">
        <v>6171</v>
      </c>
      <c r="BI4158">
        <v>22</v>
      </c>
      <c r="BJ4158" t="s">
        <v>6172</v>
      </c>
      <c r="BK4158">
        <v>0</v>
      </c>
      <c r="BL4158">
        <v>61</v>
      </c>
      <c r="BM4158" s="3">
        <f t="shared" si="584"/>
        <v>0.83606557377049184</v>
      </c>
    </row>
    <row r="4159" spans="1:65">
      <c r="A4159" t="s">
        <v>4297</v>
      </c>
      <c r="B4159" s="2">
        <v>45911</v>
      </c>
      <c r="C4159" t="s">
        <v>3137</v>
      </c>
      <c r="D4159" t="s">
        <v>4140</v>
      </c>
      <c r="E4159">
        <v>9</v>
      </c>
      <c r="F4159" t="s">
        <v>72</v>
      </c>
      <c r="G4159" t="s">
        <v>50</v>
      </c>
      <c r="H4159" t="s">
        <v>138</v>
      </c>
      <c r="I4159" t="s">
        <v>52</v>
      </c>
      <c r="J4159" t="s">
        <v>81</v>
      </c>
      <c r="K4159" t="s">
        <v>66</v>
      </c>
      <c r="L4159" t="s">
        <v>55</v>
      </c>
      <c r="M4159" t="s">
        <v>56</v>
      </c>
      <c r="N4159" t="s">
        <v>69</v>
      </c>
      <c r="O4159" t="s">
        <v>70</v>
      </c>
      <c r="P4159">
        <v>35</v>
      </c>
      <c r="Q4159">
        <v>36</v>
      </c>
      <c r="R4159">
        <v>35</v>
      </c>
      <c r="S4159">
        <v>1</v>
      </c>
      <c r="T4159">
        <f t="shared" si="576"/>
        <v>34</v>
      </c>
      <c r="U4159">
        <v>34</v>
      </c>
      <c r="V4159">
        <f t="shared" si="577"/>
        <v>0</v>
      </c>
      <c r="W4159" s="3">
        <f t="shared" si="578"/>
        <v>2.8571428571428571E-2</v>
      </c>
      <c r="X4159">
        <v>15</v>
      </c>
      <c r="Y4159" s="4">
        <v>2.9</v>
      </c>
      <c r="Z4159" s="4">
        <v>1.3</v>
      </c>
      <c r="AA4159" s="5">
        <v>73055.649999999994</v>
      </c>
      <c r="AB4159" s="5">
        <f t="shared" si="579"/>
        <v>2483892.1</v>
      </c>
      <c r="AC4159" s="5">
        <v>53118.78</v>
      </c>
      <c r="AD4159" s="5">
        <f t="shared" si="580"/>
        <v>1859157.3</v>
      </c>
      <c r="AE4159" s="5">
        <v>112779.5</v>
      </c>
      <c r="AF4159" s="5">
        <v>29975.85</v>
      </c>
      <c r="AG4159" s="5">
        <v>8216.51</v>
      </c>
      <c r="AH4159" s="5">
        <v>1885</v>
      </c>
      <c r="AI4159" s="5">
        <v>6800</v>
      </c>
      <c r="AJ4159">
        <v>0</v>
      </c>
      <c r="AK4159" s="5">
        <v>0</v>
      </c>
      <c r="AL4159" s="5">
        <v>0</v>
      </c>
      <c r="AM4159" s="5">
        <v>21354.22</v>
      </c>
      <c r="AN4159">
        <v>4</v>
      </c>
      <c r="AO4159">
        <v>3</v>
      </c>
      <c r="AP4159" t="str">
        <f t="shared" si="581"/>
        <v>Yes</v>
      </c>
      <c r="AQ4159">
        <v>1</v>
      </c>
      <c r="AR4159" s="5">
        <f t="shared" si="582"/>
        <v>2040168.38</v>
      </c>
      <c r="AS4159" s="5">
        <f t="shared" si="583"/>
        <v>443723.72</v>
      </c>
      <c r="AT4159" t="s">
        <v>59</v>
      </c>
      <c r="AU4159" t="s">
        <v>6164</v>
      </c>
      <c r="AV4159" t="s">
        <v>6165</v>
      </c>
      <c r="AW4159" t="s">
        <v>6166</v>
      </c>
      <c r="AX4159" t="s">
        <v>6167</v>
      </c>
      <c r="AY4159">
        <v>36</v>
      </c>
      <c r="AZ4159">
        <v>0</v>
      </c>
      <c r="BA4159">
        <v>0</v>
      </c>
      <c r="BB4159" t="s">
        <v>6168</v>
      </c>
      <c r="BC4159">
        <v>0</v>
      </c>
      <c r="BD4159">
        <v>0</v>
      </c>
      <c r="BE4159" t="s">
        <v>6169</v>
      </c>
      <c r="BF4159" t="s">
        <v>6170</v>
      </c>
      <c r="BG4159">
        <v>0</v>
      </c>
      <c r="BH4159" t="s">
        <v>6171</v>
      </c>
      <c r="BI4159">
        <v>6</v>
      </c>
      <c r="BJ4159" t="s">
        <v>6172</v>
      </c>
      <c r="BK4159">
        <v>0</v>
      </c>
      <c r="BL4159">
        <v>46</v>
      </c>
      <c r="BM4159" s="3">
        <f t="shared" si="584"/>
        <v>0.76086956521739135</v>
      </c>
    </row>
    <row r="4160" spans="1:65">
      <c r="A4160" t="s">
        <v>4298</v>
      </c>
      <c r="B4160" s="2">
        <v>45911</v>
      </c>
      <c r="C4160" t="s">
        <v>3137</v>
      </c>
      <c r="D4160" t="s">
        <v>4140</v>
      </c>
      <c r="E4160">
        <v>9</v>
      </c>
      <c r="F4160" t="s">
        <v>78</v>
      </c>
      <c r="G4160" t="s">
        <v>79</v>
      </c>
      <c r="H4160" t="s">
        <v>80</v>
      </c>
      <c r="I4160" t="s">
        <v>52</v>
      </c>
      <c r="J4160" t="s">
        <v>65</v>
      </c>
      <c r="K4160" t="s">
        <v>75</v>
      </c>
      <c r="L4160" t="s">
        <v>87</v>
      </c>
      <c r="M4160" t="s">
        <v>56</v>
      </c>
      <c r="N4160" t="s">
        <v>76</v>
      </c>
      <c r="O4160" t="s">
        <v>58</v>
      </c>
      <c r="P4160">
        <v>49</v>
      </c>
      <c r="Q4160">
        <v>49</v>
      </c>
      <c r="R4160">
        <v>49</v>
      </c>
      <c r="S4160">
        <v>1</v>
      </c>
      <c r="T4160">
        <f t="shared" si="576"/>
        <v>48</v>
      </c>
      <c r="U4160">
        <v>47</v>
      </c>
      <c r="V4160">
        <f t="shared" si="577"/>
        <v>1</v>
      </c>
      <c r="W4160" s="3">
        <f t="shared" si="578"/>
        <v>2.0408163265306121E-2</v>
      </c>
      <c r="X4160">
        <v>36</v>
      </c>
      <c r="Y4160" s="4">
        <v>4.8</v>
      </c>
      <c r="Z4160" s="4">
        <v>1.8</v>
      </c>
      <c r="AA4160" s="5">
        <v>52585.760000000002</v>
      </c>
      <c r="AB4160" s="5">
        <f t="shared" si="579"/>
        <v>2471530.7200000002</v>
      </c>
      <c r="AC4160" s="5">
        <v>35507.82</v>
      </c>
      <c r="AD4160" s="5">
        <f t="shared" si="580"/>
        <v>1739883.18</v>
      </c>
      <c r="AE4160" s="5">
        <v>114586.56</v>
      </c>
      <c r="AF4160" s="5">
        <v>34048.15</v>
      </c>
      <c r="AG4160" s="5">
        <v>10621.15</v>
      </c>
      <c r="AH4160" s="5">
        <v>2610</v>
      </c>
      <c r="AI4160" s="5">
        <v>4600</v>
      </c>
      <c r="AJ4160">
        <v>0</v>
      </c>
      <c r="AK4160" s="5">
        <v>0</v>
      </c>
      <c r="AL4160" s="5">
        <v>1017.67</v>
      </c>
      <c r="AM4160" s="5">
        <v>30697.58</v>
      </c>
      <c r="AN4160">
        <v>4</v>
      </c>
      <c r="AO4160">
        <v>3</v>
      </c>
      <c r="AP4160" t="str">
        <f t="shared" si="581"/>
        <v>Yes</v>
      </c>
      <c r="AQ4160">
        <v>0</v>
      </c>
      <c r="AR4160" s="5">
        <f t="shared" si="582"/>
        <v>1938064.29</v>
      </c>
      <c r="AS4160" s="5">
        <f t="shared" si="583"/>
        <v>533466.43000000005</v>
      </c>
      <c r="AT4160" t="s">
        <v>59</v>
      </c>
      <c r="AU4160" t="s">
        <v>6164</v>
      </c>
      <c r="AV4160" t="s">
        <v>6165</v>
      </c>
      <c r="AW4160" t="s">
        <v>6166</v>
      </c>
      <c r="AX4160" t="s">
        <v>6184</v>
      </c>
      <c r="AY4160">
        <v>50</v>
      </c>
      <c r="AZ4160">
        <v>0</v>
      </c>
      <c r="BA4160">
        <v>11</v>
      </c>
      <c r="BB4160" t="s">
        <v>6191</v>
      </c>
      <c r="BC4160">
        <v>0</v>
      </c>
      <c r="BD4160">
        <v>0</v>
      </c>
      <c r="BE4160" t="s">
        <v>6169</v>
      </c>
      <c r="BF4160" t="s">
        <v>6170</v>
      </c>
      <c r="BG4160">
        <v>1</v>
      </c>
      <c r="BH4160" t="s">
        <v>6186</v>
      </c>
      <c r="BI4160">
        <v>23</v>
      </c>
      <c r="BJ4160" t="s">
        <v>6172</v>
      </c>
      <c r="BK4160">
        <v>0</v>
      </c>
      <c r="BL4160">
        <v>60</v>
      </c>
      <c r="BM4160" s="3">
        <f t="shared" si="584"/>
        <v>0.81666666666666665</v>
      </c>
    </row>
    <row r="4161" spans="1:65">
      <c r="A4161" t="s">
        <v>4299</v>
      </c>
      <c r="B4161" s="2">
        <v>45911</v>
      </c>
      <c r="C4161" t="s">
        <v>3137</v>
      </c>
      <c r="D4161" t="s">
        <v>4140</v>
      </c>
      <c r="E4161">
        <v>9</v>
      </c>
      <c r="F4161" t="s">
        <v>72</v>
      </c>
      <c r="G4161" t="s">
        <v>62</v>
      </c>
      <c r="H4161" t="s">
        <v>175</v>
      </c>
      <c r="I4161" t="s">
        <v>74</v>
      </c>
      <c r="J4161" t="s">
        <v>65</v>
      </c>
      <c r="K4161" t="s">
        <v>75</v>
      </c>
      <c r="L4161" t="s">
        <v>87</v>
      </c>
      <c r="M4161" t="s">
        <v>56</v>
      </c>
      <c r="N4161" t="s">
        <v>69</v>
      </c>
      <c r="O4161" t="s">
        <v>120</v>
      </c>
      <c r="P4161">
        <v>48</v>
      </c>
      <c r="Q4161">
        <v>51</v>
      </c>
      <c r="R4161">
        <v>51</v>
      </c>
      <c r="S4161">
        <v>1</v>
      </c>
      <c r="T4161">
        <f t="shared" si="576"/>
        <v>50</v>
      </c>
      <c r="U4161">
        <v>47</v>
      </c>
      <c r="V4161">
        <f t="shared" si="577"/>
        <v>3</v>
      </c>
      <c r="W4161" s="3">
        <f t="shared" si="578"/>
        <v>1.9607843137254902E-2</v>
      </c>
      <c r="X4161">
        <v>19</v>
      </c>
      <c r="Y4161" s="4">
        <v>0</v>
      </c>
      <c r="Z4161" s="4">
        <v>0.6</v>
      </c>
      <c r="AA4161" s="5">
        <v>52047.23</v>
      </c>
      <c r="AB4161" s="5">
        <f t="shared" si="579"/>
        <v>2446219.81</v>
      </c>
      <c r="AC4161" s="5">
        <v>35745.5</v>
      </c>
      <c r="AD4161" s="5">
        <f t="shared" si="580"/>
        <v>1823020.5</v>
      </c>
      <c r="AE4161" s="5">
        <v>113556.08</v>
      </c>
      <c r="AF4161" s="5">
        <v>30276.05</v>
      </c>
      <c r="AG4161" s="5">
        <v>8185.52</v>
      </c>
      <c r="AH4161" s="5">
        <v>870</v>
      </c>
      <c r="AI4161" s="5">
        <v>4600</v>
      </c>
      <c r="AJ4161">
        <v>0</v>
      </c>
      <c r="AK4161" s="5">
        <v>0</v>
      </c>
      <c r="AL4161" s="5">
        <v>2997.1</v>
      </c>
      <c r="AM4161" s="5">
        <v>29281.45</v>
      </c>
      <c r="AN4161">
        <v>4</v>
      </c>
      <c r="AO4161">
        <v>4</v>
      </c>
      <c r="AP4161" t="str">
        <f t="shared" si="581"/>
        <v>Yes</v>
      </c>
      <c r="AQ4161">
        <v>0</v>
      </c>
      <c r="AR4161" s="5">
        <f t="shared" si="582"/>
        <v>2012786.7</v>
      </c>
      <c r="AS4161" s="5">
        <f t="shared" si="583"/>
        <v>433433.11</v>
      </c>
      <c r="AT4161" t="s">
        <v>59</v>
      </c>
      <c r="AU4161" t="s">
        <v>6164</v>
      </c>
      <c r="AV4161" t="s">
        <v>6165</v>
      </c>
      <c r="AW4161" t="s">
        <v>6166</v>
      </c>
      <c r="AX4161" t="s">
        <v>6184</v>
      </c>
      <c r="AY4161">
        <v>50</v>
      </c>
      <c r="AZ4161">
        <v>0</v>
      </c>
      <c r="BA4161">
        <v>20</v>
      </c>
      <c r="BB4161" t="s">
        <v>6180</v>
      </c>
      <c r="BC4161">
        <v>0</v>
      </c>
      <c r="BD4161">
        <v>0</v>
      </c>
      <c r="BE4161" t="s">
        <v>6169</v>
      </c>
      <c r="BF4161" t="s">
        <v>6170</v>
      </c>
      <c r="BG4161">
        <v>0</v>
      </c>
      <c r="BH4161" t="s">
        <v>6171</v>
      </c>
      <c r="BI4161">
        <v>22</v>
      </c>
      <c r="BJ4161" t="s">
        <v>6172</v>
      </c>
      <c r="BK4161">
        <v>0</v>
      </c>
      <c r="BL4161">
        <v>61</v>
      </c>
      <c r="BM4161" s="3">
        <f t="shared" si="584"/>
        <v>0.83606557377049184</v>
      </c>
    </row>
    <row r="4162" spans="1:65">
      <c r="A4162" t="s">
        <v>4300</v>
      </c>
      <c r="B4162" s="2">
        <v>45911</v>
      </c>
      <c r="C4162" t="s">
        <v>3137</v>
      </c>
      <c r="D4162" t="s">
        <v>4140</v>
      </c>
      <c r="E4162">
        <v>9</v>
      </c>
      <c r="F4162" t="s">
        <v>72</v>
      </c>
      <c r="G4162" t="s">
        <v>79</v>
      </c>
      <c r="H4162" t="s">
        <v>86</v>
      </c>
      <c r="I4162" t="s">
        <v>74</v>
      </c>
      <c r="J4162" t="s">
        <v>65</v>
      </c>
      <c r="K4162" t="s">
        <v>75</v>
      </c>
      <c r="L4162" t="s">
        <v>87</v>
      </c>
      <c r="M4162" t="s">
        <v>56</v>
      </c>
      <c r="N4162" t="s">
        <v>76</v>
      </c>
      <c r="O4162" t="s">
        <v>58</v>
      </c>
      <c r="P4162">
        <v>52</v>
      </c>
      <c r="Q4162">
        <v>53</v>
      </c>
      <c r="R4162">
        <v>53</v>
      </c>
      <c r="S4162">
        <v>0</v>
      </c>
      <c r="T4162">
        <f t="shared" ref="T4162:T4225" si="585">R4162-S4162</f>
        <v>53</v>
      </c>
      <c r="U4162">
        <v>52</v>
      </c>
      <c r="V4162">
        <f t="shared" ref="V4162:V4225" si="586">T4162-U4162</f>
        <v>1</v>
      </c>
      <c r="W4162" s="3">
        <f t="shared" ref="W4162:W4225" si="587">IFERROR(S4162/R4162,0)</f>
        <v>0</v>
      </c>
      <c r="X4162">
        <v>22</v>
      </c>
      <c r="Y4162" s="4">
        <v>0.8</v>
      </c>
      <c r="Z4162" s="4">
        <v>1.1000000000000001</v>
      </c>
      <c r="AA4162" s="5">
        <v>51841.36</v>
      </c>
      <c r="AB4162" s="5">
        <f t="shared" ref="AB4162:AB4225" si="588">ROUND(U4162*AA4162,2)</f>
        <v>2695750.72</v>
      </c>
      <c r="AC4162" s="5">
        <v>35700.18</v>
      </c>
      <c r="AD4162" s="5">
        <f t="shared" ref="AD4162:AD4225" si="589">ROUND(R4162*AC4162,2)</f>
        <v>1892109.54</v>
      </c>
      <c r="AE4162" s="5">
        <v>119330.71</v>
      </c>
      <c r="AF4162" s="5">
        <v>33878.51</v>
      </c>
      <c r="AG4162" s="5">
        <v>9064.25</v>
      </c>
      <c r="AH4162" s="5">
        <v>1595</v>
      </c>
      <c r="AI4162" s="5">
        <v>0</v>
      </c>
      <c r="AJ4162">
        <v>0</v>
      </c>
      <c r="AK4162" s="5">
        <v>0</v>
      </c>
      <c r="AL4162" s="5">
        <v>1025</v>
      </c>
      <c r="AM4162" s="5">
        <v>37022.44</v>
      </c>
      <c r="AN4162">
        <v>4</v>
      </c>
      <c r="AO4162">
        <v>5</v>
      </c>
      <c r="AP4162" t="str">
        <f t="shared" ref="AP4162:AP4225" si="590">IF(AO4162&lt;=AN4162,"Yes","No")</f>
        <v>No</v>
      </c>
      <c r="AQ4162">
        <v>2</v>
      </c>
      <c r="AR4162" s="5">
        <f t="shared" ref="AR4162:AR4225" si="591">ROUND(SUM(AD4162:AI4162)+SUM(AK4162:AM4162),2)</f>
        <v>2094025.45</v>
      </c>
      <c r="AS4162" s="5">
        <f t="shared" ref="AS4162:AS4225" si="592">ROUND(AB4162-AR4162,2)</f>
        <v>601725.27</v>
      </c>
      <c r="AT4162" t="s">
        <v>59</v>
      </c>
      <c r="AU4162" t="s">
        <v>6164</v>
      </c>
      <c r="AV4162" t="s">
        <v>6165</v>
      </c>
      <c r="AW4162" t="s">
        <v>6166</v>
      </c>
      <c r="AX4162" t="s">
        <v>6184</v>
      </c>
      <c r="AY4162">
        <v>52</v>
      </c>
      <c r="AZ4162">
        <v>0</v>
      </c>
      <c r="BA4162">
        <v>15</v>
      </c>
      <c r="BB4162" t="s">
        <v>6180</v>
      </c>
      <c r="BC4162">
        <v>0</v>
      </c>
      <c r="BD4162">
        <v>1</v>
      </c>
      <c r="BE4162" t="s">
        <v>6188</v>
      </c>
      <c r="BF4162" t="s">
        <v>6170</v>
      </c>
      <c r="BG4162">
        <v>0</v>
      </c>
      <c r="BH4162" t="s">
        <v>6171</v>
      </c>
      <c r="BI4162">
        <v>27</v>
      </c>
      <c r="BJ4162" t="s">
        <v>6172</v>
      </c>
      <c r="BK4162">
        <v>0</v>
      </c>
      <c r="BL4162">
        <v>60</v>
      </c>
      <c r="BM4162" s="3">
        <f t="shared" ref="BM4162:BM4225" si="593">IFERROR(R4162/BL4162,0)</f>
        <v>0.8833333333333333</v>
      </c>
    </row>
    <row r="4163" spans="1:65">
      <c r="A4163" t="s">
        <v>4301</v>
      </c>
      <c r="B4163" s="2">
        <v>45911</v>
      </c>
      <c r="C4163" t="s">
        <v>3137</v>
      </c>
      <c r="D4163" t="s">
        <v>4140</v>
      </c>
      <c r="E4163">
        <v>9</v>
      </c>
      <c r="F4163" t="s">
        <v>61</v>
      </c>
      <c r="G4163" t="s">
        <v>79</v>
      </c>
      <c r="H4163" t="s">
        <v>100</v>
      </c>
      <c r="I4163" t="s">
        <v>64</v>
      </c>
      <c r="J4163" t="s">
        <v>81</v>
      </c>
      <c r="K4163" t="s">
        <v>75</v>
      </c>
      <c r="L4163" t="s">
        <v>67</v>
      </c>
      <c r="M4163" t="s">
        <v>68</v>
      </c>
      <c r="N4163" t="s">
        <v>94</v>
      </c>
      <c r="O4163" t="s">
        <v>120</v>
      </c>
      <c r="P4163">
        <v>37</v>
      </c>
      <c r="Q4163">
        <v>39</v>
      </c>
      <c r="R4163">
        <v>38</v>
      </c>
      <c r="S4163">
        <v>1</v>
      </c>
      <c r="T4163">
        <f t="shared" si="585"/>
        <v>37</v>
      </c>
      <c r="U4163">
        <v>36</v>
      </c>
      <c r="V4163">
        <f t="shared" si="586"/>
        <v>1</v>
      </c>
      <c r="W4163" s="3">
        <f t="shared" si="587"/>
        <v>2.6315789473684209E-2</v>
      </c>
      <c r="X4163">
        <v>9</v>
      </c>
      <c r="Y4163" s="4">
        <v>3</v>
      </c>
      <c r="Z4163" s="4">
        <v>1.7</v>
      </c>
      <c r="AA4163" s="5">
        <v>77783.28</v>
      </c>
      <c r="AB4163" s="5">
        <f t="shared" si="588"/>
        <v>2800198.08</v>
      </c>
      <c r="AC4163" s="5">
        <v>49399.65</v>
      </c>
      <c r="AD4163" s="5">
        <f t="shared" si="589"/>
        <v>1877186.7</v>
      </c>
      <c r="AE4163" s="5">
        <v>111476.45</v>
      </c>
      <c r="AF4163" s="5">
        <v>31628.23</v>
      </c>
      <c r="AG4163" s="5">
        <v>7338.54</v>
      </c>
      <c r="AH4163" s="5">
        <v>2465</v>
      </c>
      <c r="AI4163" s="5">
        <v>6800</v>
      </c>
      <c r="AJ4163">
        <v>0</v>
      </c>
      <c r="AK4163" s="5">
        <v>0</v>
      </c>
      <c r="AL4163" s="5">
        <v>1537.38</v>
      </c>
      <c r="AM4163" s="5">
        <v>24616.86</v>
      </c>
      <c r="AN4163">
        <v>4</v>
      </c>
      <c r="AO4163">
        <v>2</v>
      </c>
      <c r="AP4163" t="str">
        <f t="shared" si="590"/>
        <v>Yes</v>
      </c>
      <c r="AQ4163">
        <v>1</v>
      </c>
      <c r="AR4163" s="5">
        <f t="shared" si="591"/>
        <v>2063049.16</v>
      </c>
      <c r="AS4163" s="5">
        <f t="shared" si="592"/>
        <v>737148.92</v>
      </c>
      <c r="AT4163" t="s">
        <v>116</v>
      </c>
      <c r="AU4163" t="s">
        <v>6164</v>
      </c>
      <c r="AV4163" t="s">
        <v>6165</v>
      </c>
      <c r="AW4163" t="s">
        <v>6166</v>
      </c>
      <c r="AX4163" t="s">
        <v>6167</v>
      </c>
      <c r="AY4163">
        <v>39</v>
      </c>
      <c r="AZ4163">
        <v>0</v>
      </c>
      <c r="BA4163">
        <v>12</v>
      </c>
      <c r="BB4163" t="s">
        <v>6191</v>
      </c>
      <c r="BC4163">
        <v>0</v>
      </c>
      <c r="BD4163">
        <v>0</v>
      </c>
      <c r="BE4163" t="s">
        <v>6169</v>
      </c>
      <c r="BF4163" t="s">
        <v>6210</v>
      </c>
      <c r="BG4163">
        <v>0</v>
      </c>
      <c r="BH4163" t="s">
        <v>6171</v>
      </c>
      <c r="BI4163">
        <v>33</v>
      </c>
      <c r="BJ4163" t="s">
        <v>6172</v>
      </c>
      <c r="BK4163">
        <v>0</v>
      </c>
      <c r="BL4163">
        <v>51</v>
      </c>
      <c r="BM4163" s="3">
        <f t="shared" si="593"/>
        <v>0.74509803921568629</v>
      </c>
    </row>
    <row r="4164" spans="1:65">
      <c r="A4164" t="s">
        <v>4302</v>
      </c>
      <c r="B4164" s="2">
        <v>45911</v>
      </c>
      <c r="C4164" t="s">
        <v>3137</v>
      </c>
      <c r="D4164" t="s">
        <v>4140</v>
      </c>
      <c r="E4164">
        <v>9</v>
      </c>
      <c r="F4164" t="s">
        <v>49</v>
      </c>
      <c r="G4164" t="s">
        <v>79</v>
      </c>
      <c r="H4164" t="s">
        <v>262</v>
      </c>
      <c r="I4164" t="s">
        <v>64</v>
      </c>
      <c r="J4164" t="s">
        <v>65</v>
      </c>
      <c r="K4164" t="s">
        <v>75</v>
      </c>
      <c r="L4164" t="s">
        <v>67</v>
      </c>
      <c r="M4164" t="s">
        <v>68</v>
      </c>
      <c r="N4164" t="s">
        <v>57</v>
      </c>
      <c r="O4164" t="s">
        <v>82</v>
      </c>
      <c r="P4164">
        <v>40</v>
      </c>
      <c r="Q4164">
        <v>42</v>
      </c>
      <c r="R4164">
        <v>40</v>
      </c>
      <c r="S4164">
        <v>3</v>
      </c>
      <c r="T4164">
        <f t="shared" si="585"/>
        <v>37</v>
      </c>
      <c r="U4164">
        <v>37</v>
      </c>
      <c r="V4164">
        <f t="shared" si="586"/>
        <v>0</v>
      </c>
      <c r="W4164" s="3">
        <f t="shared" si="587"/>
        <v>7.4999999999999997E-2</v>
      </c>
      <c r="X4164">
        <v>8</v>
      </c>
      <c r="Y4164" s="4">
        <v>3.3</v>
      </c>
      <c r="Z4164" s="4">
        <v>0.5</v>
      </c>
      <c r="AA4164" s="5">
        <v>52627.61</v>
      </c>
      <c r="AB4164" s="5">
        <f t="shared" si="588"/>
        <v>1947221.57</v>
      </c>
      <c r="AC4164" s="5">
        <v>32505.26</v>
      </c>
      <c r="AD4164" s="5">
        <f t="shared" si="589"/>
        <v>1300210.3999999999</v>
      </c>
      <c r="AE4164" s="5">
        <v>85639.19</v>
      </c>
      <c r="AF4164" s="5">
        <v>25869.8</v>
      </c>
      <c r="AG4164" s="5">
        <v>7374.28</v>
      </c>
      <c r="AH4164" s="5">
        <v>725</v>
      </c>
      <c r="AI4164" s="5">
        <v>17650.54</v>
      </c>
      <c r="AJ4164">
        <v>1</v>
      </c>
      <c r="AK4164" s="5">
        <v>13132.71</v>
      </c>
      <c r="AL4164" s="5">
        <v>0</v>
      </c>
      <c r="AM4164" s="5">
        <v>24553.43</v>
      </c>
      <c r="AN4164">
        <v>4</v>
      </c>
      <c r="AO4164">
        <v>4</v>
      </c>
      <c r="AP4164" t="str">
        <f t="shared" si="590"/>
        <v>Yes</v>
      </c>
      <c r="AQ4164">
        <v>2</v>
      </c>
      <c r="AR4164" s="5">
        <f t="shared" si="591"/>
        <v>1475155.35</v>
      </c>
      <c r="AS4164" s="5">
        <f t="shared" si="592"/>
        <v>472066.22</v>
      </c>
      <c r="AT4164" t="s">
        <v>1641</v>
      </c>
      <c r="AU4164" t="s">
        <v>6199</v>
      </c>
      <c r="AV4164" t="s">
        <v>6200</v>
      </c>
      <c r="AW4164" t="s">
        <v>6175</v>
      </c>
      <c r="AX4164" t="s">
        <v>6207</v>
      </c>
      <c r="AY4164">
        <v>44</v>
      </c>
      <c r="AZ4164">
        <v>2</v>
      </c>
      <c r="BA4164">
        <v>0</v>
      </c>
      <c r="BB4164" t="s">
        <v>6168</v>
      </c>
      <c r="BC4164">
        <v>0</v>
      </c>
      <c r="BD4164">
        <v>0</v>
      </c>
      <c r="BE4164" t="s">
        <v>6169</v>
      </c>
      <c r="BF4164" t="s">
        <v>6212</v>
      </c>
      <c r="BG4164">
        <v>0</v>
      </c>
      <c r="BH4164" t="s">
        <v>6171</v>
      </c>
      <c r="BI4164">
        <v>12</v>
      </c>
      <c r="BJ4164" t="s">
        <v>6172</v>
      </c>
      <c r="BK4164">
        <v>0</v>
      </c>
      <c r="BL4164">
        <v>64</v>
      </c>
      <c r="BM4164" s="3">
        <f t="shared" si="593"/>
        <v>0.625</v>
      </c>
    </row>
    <row r="4165" spans="1:65">
      <c r="A4165" t="s">
        <v>4303</v>
      </c>
      <c r="B4165" s="2">
        <v>45911</v>
      </c>
      <c r="C4165" t="s">
        <v>3137</v>
      </c>
      <c r="D4165" t="s">
        <v>4140</v>
      </c>
      <c r="E4165">
        <v>9</v>
      </c>
      <c r="F4165" t="s">
        <v>78</v>
      </c>
      <c r="G4165" t="s">
        <v>50</v>
      </c>
      <c r="H4165" t="s">
        <v>181</v>
      </c>
      <c r="I4165" t="s">
        <v>64</v>
      </c>
      <c r="J4165" t="s">
        <v>65</v>
      </c>
      <c r="K4165" t="s">
        <v>75</v>
      </c>
      <c r="L4165" t="s">
        <v>67</v>
      </c>
      <c r="M4165" t="s">
        <v>68</v>
      </c>
      <c r="N4165" t="s">
        <v>94</v>
      </c>
      <c r="O4165" t="s">
        <v>82</v>
      </c>
      <c r="P4165">
        <v>42</v>
      </c>
      <c r="Q4165">
        <v>44</v>
      </c>
      <c r="R4165">
        <v>43</v>
      </c>
      <c r="S4165">
        <v>4</v>
      </c>
      <c r="T4165">
        <f t="shared" si="585"/>
        <v>39</v>
      </c>
      <c r="U4165">
        <v>39</v>
      </c>
      <c r="V4165">
        <f t="shared" si="586"/>
        <v>0</v>
      </c>
      <c r="W4165" s="3">
        <f t="shared" si="587"/>
        <v>9.3023255813953487E-2</v>
      </c>
      <c r="X4165">
        <v>30</v>
      </c>
      <c r="Y4165" s="4">
        <v>9.9</v>
      </c>
      <c r="Z4165" s="4">
        <v>2.8</v>
      </c>
      <c r="AA4165" s="5">
        <v>52224.77</v>
      </c>
      <c r="AB4165" s="5">
        <f t="shared" si="588"/>
        <v>2036766.03</v>
      </c>
      <c r="AC4165" s="5">
        <v>32595.57</v>
      </c>
      <c r="AD4165" s="5">
        <f t="shared" si="589"/>
        <v>1401609.51</v>
      </c>
      <c r="AE4165" s="5">
        <v>92332.08</v>
      </c>
      <c r="AF4165" s="5">
        <v>28709.01</v>
      </c>
      <c r="AG4165" s="5">
        <v>10411.26</v>
      </c>
      <c r="AH4165" s="5">
        <v>4060</v>
      </c>
      <c r="AI4165" s="5">
        <v>23391.51</v>
      </c>
      <c r="AJ4165">
        <v>1</v>
      </c>
      <c r="AK4165" s="5">
        <v>13342.56</v>
      </c>
      <c r="AL4165" s="5">
        <v>0</v>
      </c>
      <c r="AM4165" s="5">
        <v>27099.22</v>
      </c>
      <c r="AN4165">
        <v>4</v>
      </c>
      <c r="AO4165">
        <v>4</v>
      </c>
      <c r="AP4165" t="str">
        <f t="shared" si="590"/>
        <v>Yes</v>
      </c>
      <c r="AQ4165">
        <v>1</v>
      </c>
      <c r="AR4165" s="5">
        <f t="shared" si="591"/>
        <v>1600955.15</v>
      </c>
      <c r="AS4165" s="5">
        <f t="shared" si="592"/>
        <v>435810.88</v>
      </c>
      <c r="AT4165" t="s">
        <v>1641</v>
      </c>
      <c r="AU4165" t="s">
        <v>6173</v>
      </c>
      <c r="AV4165" t="s">
        <v>6174</v>
      </c>
      <c r="AW4165" t="s">
        <v>6175</v>
      </c>
      <c r="AX4165" t="s">
        <v>6177</v>
      </c>
      <c r="AY4165">
        <v>43</v>
      </c>
      <c r="AZ4165">
        <v>0</v>
      </c>
      <c r="BA4165">
        <v>0</v>
      </c>
      <c r="BB4165" t="s">
        <v>6168</v>
      </c>
      <c r="BC4165">
        <v>0</v>
      </c>
      <c r="BD4165">
        <v>0</v>
      </c>
      <c r="BE4165" t="s">
        <v>6169</v>
      </c>
      <c r="BF4165" t="s">
        <v>6210</v>
      </c>
      <c r="BG4165">
        <v>1</v>
      </c>
      <c r="BH4165" t="s">
        <v>6186</v>
      </c>
      <c r="BI4165">
        <v>32</v>
      </c>
      <c r="BJ4165" t="s">
        <v>6172</v>
      </c>
      <c r="BK4165">
        <v>0</v>
      </c>
      <c r="BL4165">
        <v>62</v>
      </c>
      <c r="BM4165" s="3">
        <f t="shared" si="593"/>
        <v>0.69354838709677424</v>
      </c>
    </row>
    <row r="4166" spans="1:65">
      <c r="A4166" t="s">
        <v>4304</v>
      </c>
      <c r="B4166" s="2">
        <v>45911</v>
      </c>
      <c r="C4166" t="s">
        <v>3137</v>
      </c>
      <c r="D4166" t="s">
        <v>4140</v>
      </c>
      <c r="E4166">
        <v>9</v>
      </c>
      <c r="F4166" t="s">
        <v>61</v>
      </c>
      <c r="G4166" t="s">
        <v>62</v>
      </c>
      <c r="H4166" t="s">
        <v>115</v>
      </c>
      <c r="I4166" t="s">
        <v>74</v>
      </c>
      <c r="J4166" t="s">
        <v>53</v>
      </c>
      <c r="K4166" t="s">
        <v>66</v>
      </c>
      <c r="L4166" t="s">
        <v>55</v>
      </c>
      <c r="M4166" t="s">
        <v>56</v>
      </c>
      <c r="N4166" t="s">
        <v>76</v>
      </c>
      <c r="O4166" t="s">
        <v>58</v>
      </c>
      <c r="P4166">
        <v>58</v>
      </c>
      <c r="Q4166">
        <v>59</v>
      </c>
      <c r="R4166">
        <v>59</v>
      </c>
      <c r="S4166">
        <v>1</v>
      </c>
      <c r="T4166">
        <f t="shared" si="585"/>
        <v>58</v>
      </c>
      <c r="U4166">
        <v>55</v>
      </c>
      <c r="V4166">
        <f t="shared" si="586"/>
        <v>3</v>
      </c>
      <c r="W4166" s="3">
        <f t="shared" si="587"/>
        <v>1.6949152542372881E-2</v>
      </c>
      <c r="X4166">
        <v>38</v>
      </c>
      <c r="Y4166" s="4">
        <v>4.2</v>
      </c>
      <c r="Z4166" s="4">
        <v>1.9</v>
      </c>
      <c r="AA4166" s="5">
        <v>33756.120000000003</v>
      </c>
      <c r="AB4166" s="5">
        <f t="shared" si="588"/>
        <v>1856586.6</v>
      </c>
      <c r="AC4166" s="5">
        <v>23488.11</v>
      </c>
      <c r="AD4166" s="5">
        <f t="shared" si="589"/>
        <v>1385798.49</v>
      </c>
      <c r="AE4166" s="5">
        <v>101310.75</v>
      </c>
      <c r="AF4166" s="5">
        <v>26259.94</v>
      </c>
      <c r="AG4166" s="5">
        <v>10556.38</v>
      </c>
      <c r="AH4166" s="5">
        <v>2755</v>
      </c>
      <c r="AI4166" s="5">
        <v>3200</v>
      </c>
      <c r="AJ4166">
        <v>0</v>
      </c>
      <c r="AK4166" s="5">
        <v>0</v>
      </c>
      <c r="AL4166" s="5">
        <v>2066.4499999999998</v>
      </c>
      <c r="AM4166" s="5">
        <v>36712.21</v>
      </c>
      <c r="AN4166">
        <v>4</v>
      </c>
      <c r="AO4166">
        <v>4</v>
      </c>
      <c r="AP4166" t="str">
        <f t="shared" si="590"/>
        <v>Yes</v>
      </c>
      <c r="AQ4166">
        <v>0</v>
      </c>
      <c r="AR4166" s="5">
        <f t="shared" si="591"/>
        <v>1568659.22</v>
      </c>
      <c r="AS4166" s="5">
        <f t="shared" si="592"/>
        <v>287927.38</v>
      </c>
      <c r="AT4166" t="s">
        <v>59</v>
      </c>
      <c r="AU4166" t="s">
        <v>6164</v>
      </c>
      <c r="AV4166" t="s">
        <v>6165</v>
      </c>
      <c r="AW4166" t="s">
        <v>6166</v>
      </c>
      <c r="AX4166" t="s">
        <v>6184</v>
      </c>
      <c r="AY4166">
        <v>58</v>
      </c>
      <c r="AZ4166">
        <v>0</v>
      </c>
      <c r="BA4166">
        <v>26</v>
      </c>
      <c r="BB4166" t="s">
        <v>6198</v>
      </c>
      <c r="BC4166">
        <v>0</v>
      </c>
      <c r="BD4166">
        <v>0</v>
      </c>
      <c r="BE4166" t="s">
        <v>6169</v>
      </c>
      <c r="BF4166" t="s">
        <v>6170</v>
      </c>
      <c r="BG4166">
        <v>0</v>
      </c>
      <c r="BH4166" t="s">
        <v>6171</v>
      </c>
      <c r="BI4166">
        <v>53</v>
      </c>
      <c r="BJ4166" t="s">
        <v>6187</v>
      </c>
      <c r="BK4166">
        <v>0</v>
      </c>
      <c r="BL4166">
        <v>75</v>
      </c>
      <c r="BM4166" s="3">
        <f t="shared" si="593"/>
        <v>0.78666666666666663</v>
      </c>
    </row>
    <row r="4167" spans="1:65">
      <c r="A4167" t="s">
        <v>4305</v>
      </c>
      <c r="B4167" s="2">
        <v>45911</v>
      </c>
      <c r="C4167" t="s">
        <v>3137</v>
      </c>
      <c r="D4167" t="s">
        <v>4140</v>
      </c>
      <c r="E4167">
        <v>9</v>
      </c>
      <c r="F4167" t="s">
        <v>72</v>
      </c>
      <c r="G4167" t="s">
        <v>62</v>
      </c>
      <c r="H4167" t="s">
        <v>220</v>
      </c>
      <c r="I4167" t="s">
        <v>52</v>
      </c>
      <c r="J4167" t="s">
        <v>53</v>
      </c>
      <c r="K4167" t="s">
        <v>75</v>
      </c>
      <c r="L4167" t="s">
        <v>92</v>
      </c>
      <c r="M4167" t="s">
        <v>68</v>
      </c>
      <c r="N4167" t="s">
        <v>69</v>
      </c>
      <c r="O4167" t="s">
        <v>82</v>
      </c>
      <c r="P4167">
        <v>72</v>
      </c>
      <c r="Q4167">
        <v>72</v>
      </c>
      <c r="R4167">
        <v>71</v>
      </c>
      <c r="S4167">
        <v>2</v>
      </c>
      <c r="T4167">
        <f t="shared" si="585"/>
        <v>69</v>
      </c>
      <c r="U4167">
        <v>69</v>
      </c>
      <c r="V4167">
        <f t="shared" si="586"/>
        <v>0</v>
      </c>
      <c r="W4167" s="3">
        <f t="shared" si="587"/>
        <v>2.8169014084507043E-2</v>
      </c>
      <c r="X4167">
        <v>22</v>
      </c>
      <c r="Y4167" s="4">
        <v>0</v>
      </c>
      <c r="Z4167" s="4">
        <v>1</v>
      </c>
      <c r="AA4167" s="5">
        <v>35737.629999999997</v>
      </c>
      <c r="AB4167" s="5">
        <f t="shared" si="588"/>
        <v>2465896.4700000002</v>
      </c>
      <c r="AC4167" s="5">
        <v>22872.73</v>
      </c>
      <c r="AD4167" s="5">
        <f t="shared" si="589"/>
        <v>1623963.83</v>
      </c>
      <c r="AE4167" s="5">
        <v>127115.58</v>
      </c>
      <c r="AF4167" s="5">
        <v>32202.73</v>
      </c>
      <c r="AG4167" s="5">
        <v>8594.17</v>
      </c>
      <c r="AH4167" s="5">
        <v>1450</v>
      </c>
      <c r="AI4167" s="5">
        <v>6400</v>
      </c>
      <c r="AJ4167">
        <v>1</v>
      </c>
      <c r="AK4167" s="5">
        <v>8182.43</v>
      </c>
      <c r="AL4167" s="5">
        <v>0</v>
      </c>
      <c r="AM4167" s="5">
        <v>47652.3</v>
      </c>
      <c r="AN4167">
        <v>4</v>
      </c>
      <c r="AO4167">
        <v>3</v>
      </c>
      <c r="AP4167" t="str">
        <f t="shared" si="590"/>
        <v>Yes</v>
      </c>
      <c r="AQ4167">
        <v>1</v>
      </c>
      <c r="AR4167" s="5">
        <f t="shared" si="591"/>
        <v>1855561.04</v>
      </c>
      <c r="AS4167" s="5">
        <f t="shared" si="592"/>
        <v>610335.43000000005</v>
      </c>
      <c r="AT4167" t="s">
        <v>59</v>
      </c>
      <c r="AU4167" t="s">
        <v>6181</v>
      </c>
      <c r="AV4167" t="s">
        <v>6182</v>
      </c>
      <c r="AW4167" t="s">
        <v>6183</v>
      </c>
      <c r="AX4167" t="s">
        <v>6167</v>
      </c>
      <c r="AY4167">
        <v>75</v>
      </c>
      <c r="AZ4167">
        <v>0</v>
      </c>
      <c r="BA4167">
        <v>0</v>
      </c>
      <c r="BB4167" t="s">
        <v>6168</v>
      </c>
      <c r="BC4167">
        <v>0</v>
      </c>
      <c r="BD4167">
        <v>0</v>
      </c>
      <c r="BE4167" t="s">
        <v>6169</v>
      </c>
      <c r="BF4167" t="s">
        <v>6170</v>
      </c>
      <c r="BG4167">
        <v>0</v>
      </c>
      <c r="BH4167" t="s">
        <v>6171</v>
      </c>
      <c r="BI4167">
        <v>33</v>
      </c>
      <c r="BJ4167" t="s">
        <v>6172</v>
      </c>
      <c r="BK4167">
        <v>0</v>
      </c>
      <c r="BL4167">
        <v>76</v>
      </c>
      <c r="BM4167" s="3">
        <f t="shared" si="593"/>
        <v>0.93421052631578949</v>
      </c>
    </row>
    <row r="4168" spans="1:65">
      <c r="A4168" t="s">
        <v>4306</v>
      </c>
      <c r="B4168" s="2">
        <v>45911</v>
      </c>
      <c r="C4168" t="s">
        <v>3137</v>
      </c>
      <c r="D4168" t="s">
        <v>4140</v>
      </c>
      <c r="E4168">
        <v>9</v>
      </c>
      <c r="F4168" t="s">
        <v>61</v>
      </c>
      <c r="G4168" t="s">
        <v>62</v>
      </c>
      <c r="H4168" t="s">
        <v>104</v>
      </c>
      <c r="I4168" t="s">
        <v>74</v>
      </c>
      <c r="J4168" t="s">
        <v>53</v>
      </c>
      <c r="K4168" t="s">
        <v>75</v>
      </c>
      <c r="L4168" t="s">
        <v>55</v>
      </c>
      <c r="M4168" t="s">
        <v>68</v>
      </c>
      <c r="N4168" t="s">
        <v>94</v>
      </c>
      <c r="O4168" t="s">
        <v>82</v>
      </c>
      <c r="P4168">
        <v>67</v>
      </c>
      <c r="Q4168">
        <v>69</v>
      </c>
      <c r="R4168">
        <v>70</v>
      </c>
      <c r="S4168">
        <v>2</v>
      </c>
      <c r="T4168">
        <f t="shared" si="585"/>
        <v>68</v>
      </c>
      <c r="U4168">
        <v>64</v>
      </c>
      <c r="V4168">
        <f t="shared" si="586"/>
        <v>4</v>
      </c>
      <c r="W4168" s="3">
        <f t="shared" si="587"/>
        <v>2.8571428571428571E-2</v>
      </c>
      <c r="X4168">
        <v>35</v>
      </c>
      <c r="Y4168" s="4">
        <v>0.3</v>
      </c>
      <c r="Z4168" s="4">
        <v>1.4</v>
      </c>
      <c r="AA4168" s="5">
        <v>36360.910000000003</v>
      </c>
      <c r="AB4168" s="5">
        <f t="shared" si="588"/>
        <v>2327098.2400000002</v>
      </c>
      <c r="AC4168" s="5">
        <v>22359.15</v>
      </c>
      <c r="AD4168" s="5">
        <f t="shared" si="589"/>
        <v>1565140.5</v>
      </c>
      <c r="AE4168" s="5">
        <v>119851.54</v>
      </c>
      <c r="AF4168" s="5">
        <v>31453.99</v>
      </c>
      <c r="AG4168" s="5">
        <v>11206.74</v>
      </c>
      <c r="AH4168" s="5">
        <v>2030</v>
      </c>
      <c r="AI4168" s="5">
        <v>6400</v>
      </c>
      <c r="AJ4168">
        <v>1</v>
      </c>
      <c r="AK4168" s="5">
        <v>8716.06</v>
      </c>
      <c r="AL4168" s="5">
        <v>2677.12</v>
      </c>
      <c r="AM4168" s="5">
        <v>45851.25</v>
      </c>
      <c r="AN4168">
        <v>4</v>
      </c>
      <c r="AO4168">
        <v>5</v>
      </c>
      <c r="AP4168" t="str">
        <f t="shared" si="590"/>
        <v>No</v>
      </c>
      <c r="AQ4168">
        <v>3</v>
      </c>
      <c r="AR4168" s="5">
        <f t="shared" si="591"/>
        <v>1793327.2</v>
      </c>
      <c r="AS4168" s="5">
        <f t="shared" si="592"/>
        <v>533771.04</v>
      </c>
      <c r="AT4168" t="s">
        <v>59</v>
      </c>
      <c r="AU4168" t="s">
        <v>6181</v>
      </c>
      <c r="AV4168" t="s">
        <v>6182</v>
      </c>
      <c r="AW4168" t="s">
        <v>6183</v>
      </c>
      <c r="AX4168" t="s">
        <v>6184</v>
      </c>
      <c r="AY4168">
        <v>69</v>
      </c>
      <c r="AZ4168">
        <v>0</v>
      </c>
      <c r="BA4168">
        <v>23</v>
      </c>
      <c r="BB4168" t="s">
        <v>6180</v>
      </c>
      <c r="BC4168">
        <v>1</v>
      </c>
      <c r="BD4168">
        <v>0</v>
      </c>
      <c r="BE4168" t="s">
        <v>6178</v>
      </c>
      <c r="BF4168" t="s">
        <v>6170</v>
      </c>
      <c r="BG4168">
        <v>0</v>
      </c>
      <c r="BH4168" t="s">
        <v>6171</v>
      </c>
      <c r="BI4168">
        <v>47</v>
      </c>
      <c r="BJ4168" t="s">
        <v>6172</v>
      </c>
      <c r="BK4168">
        <v>0</v>
      </c>
      <c r="BL4168">
        <v>78</v>
      </c>
      <c r="BM4168" s="3">
        <f t="shared" si="593"/>
        <v>0.89743589743589747</v>
      </c>
    </row>
    <row r="4169" spans="1:65">
      <c r="A4169" t="s">
        <v>4307</v>
      </c>
      <c r="B4169" s="2">
        <v>45911</v>
      </c>
      <c r="C4169" t="s">
        <v>3137</v>
      </c>
      <c r="D4169" t="s">
        <v>4140</v>
      </c>
      <c r="E4169">
        <v>9</v>
      </c>
      <c r="F4169" t="s">
        <v>49</v>
      </c>
      <c r="G4169" t="s">
        <v>62</v>
      </c>
      <c r="H4169" t="s">
        <v>125</v>
      </c>
      <c r="I4169" t="s">
        <v>52</v>
      </c>
      <c r="J4169" t="s">
        <v>65</v>
      </c>
      <c r="K4169" t="s">
        <v>75</v>
      </c>
      <c r="L4169" t="s">
        <v>67</v>
      </c>
      <c r="M4169" t="s">
        <v>56</v>
      </c>
      <c r="N4169" t="s">
        <v>94</v>
      </c>
      <c r="O4169" t="s">
        <v>70</v>
      </c>
      <c r="P4169">
        <v>55</v>
      </c>
      <c r="Q4169">
        <v>56</v>
      </c>
      <c r="R4169">
        <v>56</v>
      </c>
      <c r="S4169">
        <v>2</v>
      </c>
      <c r="T4169">
        <f t="shared" si="585"/>
        <v>54</v>
      </c>
      <c r="U4169">
        <v>53</v>
      </c>
      <c r="V4169">
        <f t="shared" si="586"/>
        <v>1</v>
      </c>
      <c r="W4169" s="3">
        <f t="shared" si="587"/>
        <v>3.5714285714285712E-2</v>
      </c>
      <c r="X4169">
        <v>37</v>
      </c>
      <c r="Y4169" s="4">
        <v>2.5</v>
      </c>
      <c r="Z4169" s="4">
        <v>2</v>
      </c>
      <c r="AA4169" s="5">
        <v>52424.76</v>
      </c>
      <c r="AB4169" s="5">
        <f t="shared" si="588"/>
        <v>2778512.28</v>
      </c>
      <c r="AC4169" s="5">
        <v>33936.65</v>
      </c>
      <c r="AD4169" s="5">
        <f t="shared" si="589"/>
        <v>1900452.4</v>
      </c>
      <c r="AE4169" s="5">
        <v>131428.25</v>
      </c>
      <c r="AF4169" s="5">
        <v>37065.949999999997</v>
      </c>
      <c r="AG4169" s="5">
        <v>10296.19</v>
      </c>
      <c r="AH4169" s="5">
        <v>2900</v>
      </c>
      <c r="AI4169" s="5">
        <v>9200</v>
      </c>
      <c r="AJ4169">
        <v>0</v>
      </c>
      <c r="AK4169" s="5">
        <v>0</v>
      </c>
      <c r="AL4169" s="5">
        <v>936.67</v>
      </c>
      <c r="AM4169" s="5">
        <v>33304.35</v>
      </c>
      <c r="AN4169">
        <v>4</v>
      </c>
      <c r="AO4169">
        <v>3</v>
      </c>
      <c r="AP4169" t="str">
        <f t="shared" si="590"/>
        <v>Yes</v>
      </c>
      <c r="AQ4169">
        <v>1</v>
      </c>
      <c r="AR4169" s="5">
        <f t="shared" si="591"/>
        <v>2125583.81</v>
      </c>
      <c r="AS4169" s="5">
        <f t="shared" si="592"/>
        <v>652928.47</v>
      </c>
      <c r="AT4169" t="s">
        <v>59</v>
      </c>
      <c r="AU4169" t="s">
        <v>6164</v>
      </c>
      <c r="AV4169" t="s">
        <v>6165</v>
      </c>
      <c r="AW4169" t="s">
        <v>6166</v>
      </c>
      <c r="AX4169" t="s">
        <v>6184</v>
      </c>
      <c r="AY4169">
        <v>56</v>
      </c>
      <c r="AZ4169">
        <v>0</v>
      </c>
      <c r="BA4169">
        <v>10</v>
      </c>
      <c r="BB4169" t="s">
        <v>6191</v>
      </c>
      <c r="BC4169">
        <v>0</v>
      </c>
      <c r="BD4169">
        <v>0</v>
      </c>
      <c r="BE4169" t="s">
        <v>6169</v>
      </c>
      <c r="BF4169" t="s">
        <v>6170</v>
      </c>
      <c r="BG4169">
        <v>1</v>
      </c>
      <c r="BH4169" t="s">
        <v>6186</v>
      </c>
      <c r="BI4169">
        <v>58</v>
      </c>
      <c r="BJ4169" t="s">
        <v>6187</v>
      </c>
      <c r="BK4169">
        <v>0</v>
      </c>
      <c r="BL4169">
        <v>61</v>
      </c>
      <c r="BM4169" s="3">
        <f t="shared" si="593"/>
        <v>0.91803278688524592</v>
      </c>
    </row>
    <row r="4170" spans="1:65">
      <c r="A4170" t="s">
        <v>4308</v>
      </c>
      <c r="B4170" s="2">
        <v>45911</v>
      </c>
      <c r="C4170" t="s">
        <v>3137</v>
      </c>
      <c r="D4170" t="s">
        <v>4140</v>
      </c>
      <c r="E4170">
        <v>9</v>
      </c>
      <c r="F4170" t="s">
        <v>61</v>
      </c>
      <c r="G4170" t="s">
        <v>50</v>
      </c>
      <c r="H4170" t="s">
        <v>170</v>
      </c>
      <c r="I4170" t="s">
        <v>52</v>
      </c>
      <c r="J4170" t="s">
        <v>65</v>
      </c>
      <c r="K4170" t="s">
        <v>75</v>
      </c>
      <c r="L4170" t="s">
        <v>55</v>
      </c>
      <c r="M4170" t="s">
        <v>68</v>
      </c>
      <c r="N4170" t="s">
        <v>109</v>
      </c>
      <c r="O4170" t="s">
        <v>58</v>
      </c>
      <c r="P4170">
        <v>51</v>
      </c>
      <c r="Q4170">
        <v>52</v>
      </c>
      <c r="R4170">
        <v>50</v>
      </c>
      <c r="S4170">
        <v>2</v>
      </c>
      <c r="T4170">
        <f t="shared" si="585"/>
        <v>48</v>
      </c>
      <c r="U4170">
        <v>48</v>
      </c>
      <c r="V4170">
        <f t="shared" si="586"/>
        <v>0</v>
      </c>
      <c r="W4170" s="3">
        <f t="shared" si="587"/>
        <v>0.04</v>
      </c>
      <c r="X4170">
        <v>28</v>
      </c>
      <c r="Y4170" s="4">
        <v>3.4</v>
      </c>
      <c r="Z4170" s="4">
        <v>1.5</v>
      </c>
      <c r="AA4170" s="5">
        <v>52348.06</v>
      </c>
      <c r="AB4170" s="5">
        <f t="shared" si="588"/>
        <v>2512706.88</v>
      </c>
      <c r="AC4170" s="5">
        <v>33436.01</v>
      </c>
      <c r="AD4170" s="5">
        <f t="shared" si="589"/>
        <v>1671800.5</v>
      </c>
      <c r="AE4170" s="5">
        <v>117773.28</v>
      </c>
      <c r="AF4170" s="5">
        <v>29747.279999999999</v>
      </c>
      <c r="AG4170" s="5">
        <v>9858.83</v>
      </c>
      <c r="AH4170" s="5">
        <v>2175</v>
      </c>
      <c r="AI4170" s="5">
        <v>9200</v>
      </c>
      <c r="AJ4170">
        <v>1</v>
      </c>
      <c r="AK4170" s="5">
        <v>13517.82</v>
      </c>
      <c r="AL4170" s="5">
        <v>0</v>
      </c>
      <c r="AM4170" s="5">
        <v>73397.53</v>
      </c>
      <c r="AN4170">
        <v>8</v>
      </c>
      <c r="AO4170">
        <v>8</v>
      </c>
      <c r="AP4170" t="str">
        <f t="shared" si="590"/>
        <v>Yes</v>
      </c>
      <c r="AQ4170">
        <v>2</v>
      </c>
      <c r="AR4170" s="5">
        <f t="shared" si="591"/>
        <v>1927470.24</v>
      </c>
      <c r="AS4170" s="5">
        <f t="shared" si="592"/>
        <v>585236.64</v>
      </c>
      <c r="AT4170" t="s">
        <v>116</v>
      </c>
      <c r="AU4170" t="s">
        <v>6189</v>
      </c>
      <c r="AV4170" t="s">
        <v>6190</v>
      </c>
      <c r="AW4170" t="s">
        <v>6183</v>
      </c>
      <c r="AX4170" t="s">
        <v>6167</v>
      </c>
      <c r="AY4170">
        <v>54</v>
      </c>
      <c r="AZ4170">
        <v>3</v>
      </c>
      <c r="BA4170">
        <v>0</v>
      </c>
      <c r="BB4170" t="s">
        <v>6168</v>
      </c>
      <c r="BC4170">
        <v>0</v>
      </c>
      <c r="BD4170">
        <v>0</v>
      </c>
      <c r="BE4170" t="s">
        <v>6169</v>
      </c>
      <c r="BF4170" t="s">
        <v>6176</v>
      </c>
      <c r="BG4170">
        <v>1</v>
      </c>
      <c r="BH4170" t="s">
        <v>6179</v>
      </c>
      <c r="BI4170">
        <v>24</v>
      </c>
      <c r="BJ4170" t="s">
        <v>6172</v>
      </c>
      <c r="BK4170">
        <v>0</v>
      </c>
      <c r="BL4170">
        <v>61</v>
      </c>
      <c r="BM4170" s="3">
        <f t="shared" si="593"/>
        <v>0.81967213114754101</v>
      </c>
    </row>
    <row r="4171" spans="1:65">
      <c r="A4171" t="s">
        <v>4309</v>
      </c>
      <c r="B4171" s="2">
        <v>45911</v>
      </c>
      <c r="C4171" t="s">
        <v>3137</v>
      </c>
      <c r="D4171" t="s">
        <v>4140</v>
      </c>
      <c r="E4171">
        <v>9</v>
      </c>
      <c r="F4171" t="s">
        <v>78</v>
      </c>
      <c r="G4171" t="s">
        <v>50</v>
      </c>
      <c r="H4171" t="s">
        <v>185</v>
      </c>
      <c r="I4171" t="s">
        <v>74</v>
      </c>
      <c r="J4171" t="s">
        <v>53</v>
      </c>
      <c r="K4171" t="s">
        <v>75</v>
      </c>
      <c r="L4171" t="s">
        <v>67</v>
      </c>
      <c r="M4171" t="s">
        <v>68</v>
      </c>
      <c r="N4171" t="s">
        <v>109</v>
      </c>
      <c r="O4171" t="s">
        <v>120</v>
      </c>
      <c r="P4171">
        <v>49</v>
      </c>
      <c r="Q4171">
        <v>50</v>
      </c>
      <c r="R4171">
        <v>50</v>
      </c>
      <c r="S4171">
        <v>4</v>
      </c>
      <c r="T4171">
        <f t="shared" si="585"/>
        <v>46</v>
      </c>
      <c r="U4171">
        <v>46</v>
      </c>
      <c r="V4171">
        <f t="shared" si="586"/>
        <v>0</v>
      </c>
      <c r="W4171" s="3">
        <f t="shared" si="587"/>
        <v>0.08</v>
      </c>
      <c r="X4171">
        <v>16</v>
      </c>
      <c r="Y4171" s="4">
        <v>5.7</v>
      </c>
      <c r="Z4171" s="4">
        <v>1.8</v>
      </c>
      <c r="AA4171" s="5">
        <v>35845.08</v>
      </c>
      <c r="AB4171" s="5">
        <f t="shared" si="588"/>
        <v>1648873.68</v>
      </c>
      <c r="AC4171" s="5">
        <v>21782.04</v>
      </c>
      <c r="AD4171" s="5">
        <f t="shared" si="589"/>
        <v>1089102</v>
      </c>
      <c r="AE4171" s="5">
        <v>84500.38</v>
      </c>
      <c r="AF4171" s="5">
        <v>23104.46</v>
      </c>
      <c r="AG4171" s="5">
        <v>8645.34</v>
      </c>
      <c r="AH4171" s="5">
        <v>2610</v>
      </c>
      <c r="AI4171" s="5">
        <v>15612.62</v>
      </c>
      <c r="AJ4171">
        <v>2</v>
      </c>
      <c r="AK4171" s="5">
        <v>16216.92</v>
      </c>
      <c r="AL4171" s="5">
        <v>0</v>
      </c>
      <c r="AM4171" s="5">
        <v>69281.990000000005</v>
      </c>
      <c r="AN4171">
        <v>8</v>
      </c>
      <c r="AO4171">
        <v>9</v>
      </c>
      <c r="AP4171" t="str">
        <f t="shared" si="590"/>
        <v>No</v>
      </c>
      <c r="AQ4171">
        <v>4</v>
      </c>
      <c r="AR4171" s="5">
        <f t="shared" si="591"/>
        <v>1309073.71</v>
      </c>
      <c r="AS4171" s="5">
        <f t="shared" si="592"/>
        <v>339799.97</v>
      </c>
      <c r="AT4171" t="s">
        <v>1641</v>
      </c>
      <c r="AU4171" t="s">
        <v>6173</v>
      </c>
      <c r="AV4171" t="s">
        <v>6174</v>
      </c>
      <c r="AW4171" t="s">
        <v>6175</v>
      </c>
      <c r="AX4171" t="s">
        <v>6184</v>
      </c>
      <c r="AY4171">
        <v>52</v>
      </c>
      <c r="AZ4171">
        <v>0</v>
      </c>
      <c r="BA4171">
        <v>0</v>
      </c>
      <c r="BB4171" t="s">
        <v>6168</v>
      </c>
      <c r="BC4171">
        <v>1</v>
      </c>
      <c r="BD4171">
        <v>0</v>
      </c>
      <c r="BE4171" t="s">
        <v>6178</v>
      </c>
      <c r="BF4171" t="s">
        <v>6210</v>
      </c>
      <c r="BG4171">
        <v>0</v>
      </c>
      <c r="BH4171" t="s">
        <v>6171</v>
      </c>
      <c r="BI4171">
        <v>36</v>
      </c>
      <c r="BJ4171" t="s">
        <v>6172</v>
      </c>
      <c r="BK4171">
        <v>0</v>
      </c>
      <c r="BL4171">
        <v>73</v>
      </c>
      <c r="BM4171" s="3">
        <f t="shared" si="593"/>
        <v>0.68493150684931503</v>
      </c>
    </row>
    <row r="4172" spans="1:65">
      <c r="A4172" t="s">
        <v>4310</v>
      </c>
      <c r="B4172" s="2">
        <v>45911</v>
      </c>
      <c r="C4172" t="s">
        <v>3137</v>
      </c>
      <c r="D4172" t="s">
        <v>4140</v>
      </c>
      <c r="E4172">
        <v>9</v>
      </c>
      <c r="F4172" t="s">
        <v>49</v>
      </c>
      <c r="G4172" t="s">
        <v>50</v>
      </c>
      <c r="H4172" t="s">
        <v>108</v>
      </c>
      <c r="I4172" t="s">
        <v>52</v>
      </c>
      <c r="J4172" t="s">
        <v>81</v>
      </c>
      <c r="K4172" t="s">
        <v>66</v>
      </c>
      <c r="L4172" t="s">
        <v>67</v>
      </c>
      <c r="M4172" t="s">
        <v>56</v>
      </c>
      <c r="N4172" t="s">
        <v>94</v>
      </c>
      <c r="O4172" t="s">
        <v>70</v>
      </c>
      <c r="P4172">
        <v>34</v>
      </c>
      <c r="Q4172">
        <v>35</v>
      </c>
      <c r="R4172">
        <v>35</v>
      </c>
      <c r="S4172">
        <v>1</v>
      </c>
      <c r="T4172">
        <f t="shared" si="585"/>
        <v>34</v>
      </c>
      <c r="U4172">
        <v>33</v>
      </c>
      <c r="V4172">
        <f t="shared" si="586"/>
        <v>1</v>
      </c>
      <c r="W4172" s="3">
        <f t="shared" si="587"/>
        <v>2.8571428571428571E-2</v>
      </c>
      <c r="X4172">
        <v>42</v>
      </c>
      <c r="Y4172" s="4">
        <v>4.7</v>
      </c>
      <c r="Z4172" s="4">
        <v>1.7</v>
      </c>
      <c r="AA4172" s="5">
        <v>72675.100000000006</v>
      </c>
      <c r="AB4172" s="5">
        <f t="shared" si="588"/>
        <v>2398278.2999999998</v>
      </c>
      <c r="AC4172" s="5">
        <v>51558.27</v>
      </c>
      <c r="AD4172" s="5">
        <f t="shared" si="589"/>
        <v>1804539.45</v>
      </c>
      <c r="AE4172" s="5">
        <v>113112.21</v>
      </c>
      <c r="AF4172" s="5">
        <v>33361.32</v>
      </c>
      <c r="AG4172" s="5">
        <v>11142.76</v>
      </c>
      <c r="AH4172" s="5">
        <v>2465</v>
      </c>
      <c r="AI4172" s="5">
        <v>6800</v>
      </c>
      <c r="AJ4172">
        <v>0</v>
      </c>
      <c r="AK4172" s="5">
        <v>0</v>
      </c>
      <c r="AL4172" s="5">
        <v>1565.87</v>
      </c>
      <c r="AM4172" s="5">
        <v>21468.7</v>
      </c>
      <c r="AN4172">
        <v>4</v>
      </c>
      <c r="AO4172">
        <v>4</v>
      </c>
      <c r="AP4172" t="str">
        <f t="shared" si="590"/>
        <v>Yes</v>
      </c>
      <c r="AQ4172">
        <v>0</v>
      </c>
      <c r="AR4172" s="5">
        <f t="shared" si="591"/>
        <v>1994455.31</v>
      </c>
      <c r="AS4172" s="5">
        <f t="shared" si="592"/>
        <v>403822.99</v>
      </c>
      <c r="AT4172" t="s">
        <v>116</v>
      </c>
      <c r="AU4172" t="s">
        <v>6164</v>
      </c>
      <c r="AV4172" t="s">
        <v>6165</v>
      </c>
      <c r="AW4172" t="s">
        <v>6166</v>
      </c>
      <c r="AX4172" t="s">
        <v>6184</v>
      </c>
      <c r="AY4172">
        <v>36</v>
      </c>
      <c r="AZ4172">
        <v>0</v>
      </c>
      <c r="BA4172">
        <v>12</v>
      </c>
      <c r="BB4172" t="s">
        <v>6198</v>
      </c>
      <c r="BC4172">
        <v>0</v>
      </c>
      <c r="BD4172">
        <v>0</v>
      </c>
      <c r="BE4172" t="s">
        <v>6169</v>
      </c>
      <c r="BF4172" t="s">
        <v>6170</v>
      </c>
      <c r="BG4172">
        <v>0</v>
      </c>
      <c r="BH4172" t="s">
        <v>6171</v>
      </c>
      <c r="BI4172">
        <v>60</v>
      </c>
      <c r="BJ4172" t="s">
        <v>6187</v>
      </c>
      <c r="BK4172">
        <v>0</v>
      </c>
      <c r="BL4172">
        <v>46</v>
      </c>
      <c r="BM4172" s="3">
        <f t="shared" si="593"/>
        <v>0.76086956521739135</v>
      </c>
    </row>
    <row r="4173" spans="1:65">
      <c r="A4173" t="s">
        <v>4311</v>
      </c>
      <c r="B4173" s="2">
        <v>45911</v>
      </c>
      <c r="C4173" t="s">
        <v>3137</v>
      </c>
      <c r="D4173" t="s">
        <v>4140</v>
      </c>
      <c r="E4173">
        <v>9</v>
      </c>
      <c r="F4173" t="s">
        <v>72</v>
      </c>
      <c r="G4173" t="s">
        <v>50</v>
      </c>
      <c r="H4173" t="s">
        <v>73</v>
      </c>
      <c r="I4173" t="s">
        <v>52</v>
      </c>
      <c r="J4173" t="s">
        <v>65</v>
      </c>
      <c r="K4173" t="s">
        <v>75</v>
      </c>
      <c r="L4173" t="s">
        <v>55</v>
      </c>
      <c r="M4173" t="s">
        <v>56</v>
      </c>
      <c r="N4173" t="s">
        <v>94</v>
      </c>
      <c r="O4173" t="s">
        <v>70</v>
      </c>
      <c r="P4173">
        <v>49</v>
      </c>
      <c r="Q4173">
        <v>50</v>
      </c>
      <c r="R4173">
        <v>52</v>
      </c>
      <c r="S4173">
        <v>1</v>
      </c>
      <c r="T4173">
        <f t="shared" si="585"/>
        <v>51</v>
      </c>
      <c r="U4173">
        <v>47</v>
      </c>
      <c r="V4173">
        <f t="shared" si="586"/>
        <v>4</v>
      </c>
      <c r="W4173" s="3">
        <f t="shared" si="587"/>
        <v>1.9230769230769232E-2</v>
      </c>
      <c r="X4173">
        <v>24</v>
      </c>
      <c r="Y4173" s="4">
        <v>9.1</v>
      </c>
      <c r="Z4173" s="4">
        <v>2.6</v>
      </c>
      <c r="AA4173" s="5">
        <v>51839.37</v>
      </c>
      <c r="AB4173" s="5">
        <f t="shared" si="588"/>
        <v>2436450.39</v>
      </c>
      <c r="AC4173" s="5">
        <v>34877.54</v>
      </c>
      <c r="AD4173" s="5">
        <f t="shared" si="589"/>
        <v>1813632.08</v>
      </c>
      <c r="AE4173" s="5">
        <v>119100.56</v>
      </c>
      <c r="AF4173" s="5">
        <v>33009.519999999997</v>
      </c>
      <c r="AG4173" s="5">
        <v>8581.91</v>
      </c>
      <c r="AH4173" s="5">
        <v>3770</v>
      </c>
      <c r="AI4173" s="5">
        <v>4600</v>
      </c>
      <c r="AJ4173">
        <v>0</v>
      </c>
      <c r="AK4173" s="5">
        <v>0</v>
      </c>
      <c r="AL4173" s="5">
        <v>3822.7</v>
      </c>
      <c r="AM4173" s="5">
        <v>31874.28</v>
      </c>
      <c r="AN4173">
        <v>4</v>
      </c>
      <c r="AO4173">
        <v>3</v>
      </c>
      <c r="AP4173" t="str">
        <f t="shared" si="590"/>
        <v>Yes</v>
      </c>
      <c r="AQ4173">
        <v>1</v>
      </c>
      <c r="AR4173" s="5">
        <f t="shared" si="591"/>
        <v>2018391.05</v>
      </c>
      <c r="AS4173" s="5">
        <f t="shared" si="592"/>
        <v>418059.34</v>
      </c>
      <c r="AT4173" t="s">
        <v>59</v>
      </c>
      <c r="AU4173" t="s">
        <v>6164</v>
      </c>
      <c r="AV4173" t="s">
        <v>6165</v>
      </c>
      <c r="AW4173" t="s">
        <v>6166</v>
      </c>
      <c r="AX4173" t="s">
        <v>6177</v>
      </c>
      <c r="AY4173">
        <v>53</v>
      </c>
      <c r="AZ4173">
        <v>4</v>
      </c>
      <c r="BA4173">
        <v>27</v>
      </c>
      <c r="BB4173" t="s">
        <v>6185</v>
      </c>
      <c r="BC4173">
        <v>0</v>
      </c>
      <c r="BD4173">
        <v>0</v>
      </c>
      <c r="BE4173" t="s">
        <v>6169</v>
      </c>
      <c r="BF4173" t="s">
        <v>6170</v>
      </c>
      <c r="BG4173">
        <v>1</v>
      </c>
      <c r="BH4173" t="s">
        <v>6186</v>
      </c>
      <c r="BI4173">
        <v>27</v>
      </c>
      <c r="BJ4173" t="s">
        <v>6172</v>
      </c>
      <c r="BK4173">
        <v>0</v>
      </c>
      <c r="BL4173">
        <v>59</v>
      </c>
      <c r="BM4173" s="3">
        <f t="shared" si="593"/>
        <v>0.88135593220338981</v>
      </c>
    </row>
    <row r="4174" spans="1:65">
      <c r="A4174" t="s">
        <v>4312</v>
      </c>
      <c r="B4174" s="2">
        <v>45911</v>
      </c>
      <c r="C4174" t="s">
        <v>3137</v>
      </c>
      <c r="D4174" t="s">
        <v>4140</v>
      </c>
      <c r="E4174">
        <v>9</v>
      </c>
      <c r="F4174" t="s">
        <v>61</v>
      </c>
      <c r="G4174" t="s">
        <v>62</v>
      </c>
      <c r="H4174" t="s">
        <v>115</v>
      </c>
      <c r="I4174" t="s">
        <v>74</v>
      </c>
      <c r="J4174" t="s">
        <v>53</v>
      </c>
      <c r="K4174" t="s">
        <v>75</v>
      </c>
      <c r="L4174" t="s">
        <v>87</v>
      </c>
      <c r="M4174" t="s">
        <v>56</v>
      </c>
      <c r="N4174" t="s">
        <v>94</v>
      </c>
      <c r="O4174" t="s">
        <v>70</v>
      </c>
      <c r="P4174">
        <v>48</v>
      </c>
      <c r="Q4174">
        <v>49</v>
      </c>
      <c r="R4174">
        <v>47</v>
      </c>
      <c r="S4174">
        <v>1</v>
      </c>
      <c r="T4174">
        <f t="shared" si="585"/>
        <v>46</v>
      </c>
      <c r="U4174">
        <v>46</v>
      </c>
      <c r="V4174">
        <f t="shared" si="586"/>
        <v>0</v>
      </c>
      <c r="W4174" s="3">
        <f t="shared" si="587"/>
        <v>2.1276595744680851E-2</v>
      </c>
      <c r="X4174">
        <v>28</v>
      </c>
      <c r="Y4174" s="4">
        <v>8.1999999999999993</v>
      </c>
      <c r="Z4174" s="4">
        <v>1.8</v>
      </c>
      <c r="AA4174" s="5">
        <v>36156.379999999997</v>
      </c>
      <c r="AB4174" s="5">
        <f t="shared" si="588"/>
        <v>1663193.48</v>
      </c>
      <c r="AC4174" s="5">
        <v>24120.91</v>
      </c>
      <c r="AD4174" s="5">
        <f t="shared" si="589"/>
        <v>1133682.77</v>
      </c>
      <c r="AE4174" s="5">
        <v>79389.009999999995</v>
      </c>
      <c r="AF4174" s="5">
        <v>21018.22</v>
      </c>
      <c r="AG4174" s="5">
        <v>9829.84</v>
      </c>
      <c r="AH4174" s="5">
        <v>2610</v>
      </c>
      <c r="AI4174" s="5">
        <v>3200</v>
      </c>
      <c r="AJ4174">
        <v>0</v>
      </c>
      <c r="AK4174" s="5">
        <v>0</v>
      </c>
      <c r="AL4174" s="5">
        <v>0</v>
      </c>
      <c r="AM4174" s="5">
        <v>34204.120000000003</v>
      </c>
      <c r="AN4174">
        <v>4</v>
      </c>
      <c r="AO4174">
        <v>5</v>
      </c>
      <c r="AP4174" t="str">
        <f t="shared" si="590"/>
        <v>No</v>
      </c>
      <c r="AQ4174">
        <v>2</v>
      </c>
      <c r="AR4174" s="5">
        <f t="shared" si="591"/>
        <v>1283933.96</v>
      </c>
      <c r="AS4174" s="5">
        <f t="shared" si="592"/>
        <v>379259.52</v>
      </c>
      <c r="AT4174" t="s">
        <v>59</v>
      </c>
      <c r="AU4174" t="s">
        <v>6164</v>
      </c>
      <c r="AV4174" t="s">
        <v>6165</v>
      </c>
      <c r="AW4174" t="s">
        <v>6166</v>
      </c>
      <c r="AX4174" t="s">
        <v>6177</v>
      </c>
      <c r="AY4174">
        <v>48</v>
      </c>
      <c r="AZ4174">
        <v>0</v>
      </c>
      <c r="BA4174">
        <v>0</v>
      </c>
      <c r="BB4174" t="s">
        <v>6168</v>
      </c>
      <c r="BC4174">
        <v>0</v>
      </c>
      <c r="BD4174">
        <v>1</v>
      </c>
      <c r="BE4174" t="s">
        <v>6188</v>
      </c>
      <c r="BF4174" t="s">
        <v>6170</v>
      </c>
      <c r="BG4174">
        <v>0</v>
      </c>
      <c r="BH4174" t="s">
        <v>6171</v>
      </c>
      <c r="BI4174">
        <v>60</v>
      </c>
      <c r="BJ4174" t="s">
        <v>6187</v>
      </c>
      <c r="BK4174">
        <v>0</v>
      </c>
      <c r="BL4174">
        <v>70</v>
      </c>
      <c r="BM4174" s="3">
        <f t="shared" si="593"/>
        <v>0.67142857142857137</v>
      </c>
    </row>
    <row r="4175" spans="1:65">
      <c r="A4175" t="s">
        <v>4313</v>
      </c>
      <c r="B4175" s="2">
        <v>45911</v>
      </c>
      <c r="C4175" t="s">
        <v>3137</v>
      </c>
      <c r="D4175" t="s">
        <v>4140</v>
      </c>
      <c r="E4175">
        <v>9</v>
      </c>
      <c r="F4175" t="s">
        <v>72</v>
      </c>
      <c r="G4175" t="s">
        <v>50</v>
      </c>
      <c r="H4175" t="s">
        <v>73</v>
      </c>
      <c r="I4175" t="s">
        <v>64</v>
      </c>
      <c r="J4175" t="s">
        <v>53</v>
      </c>
      <c r="K4175" t="s">
        <v>75</v>
      </c>
      <c r="L4175" t="s">
        <v>92</v>
      </c>
      <c r="M4175" t="s">
        <v>56</v>
      </c>
      <c r="N4175" t="s">
        <v>76</v>
      </c>
      <c r="O4175" t="s">
        <v>70</v>
      </c>
      <c r="P4175">
        <v>59</v>
      </c>
      <c r="Q4175">
        <v>61</v>
      </c>
      <c r="R4175">
        <v>63</v>
      </c>
      <c r="S4175">
        <v>1</v>
      </c>
      <c r="T4175">
        <f t="shared" si="585"/>
        <v>62</v>
      </c>
      <c r="U4175">
        <v>57</v>
      </c>
      <c r="V4175">
        <f t="shared" si="586"/>
        <v>5</v>
      </c>
      <c r="W4175" s="3">
        <f t="shared" si="587"/>
        <v>1.5873015873015872E-2</v>
      </c>
      <c r="X4175">
        <v>9</v>
      </c>
      <c r="Y4175" s="4">
        <v>5.7</v>
      </c>
      <c r="Z4175" s="4">
        <v>1.6</v>
      </c>
      <c r="AA4175" s="5">
        <v>36035.870000000003</v>
      </c>
      <c r="AB4175" s="5">
        <f t="shared" si="588"/>
        <v>2054044.59</v>
      </c>
      <c r="AC4175" s="5">
        <v>23944.15</v>
      </c>
      <c r="AD4175" s="5">
        <f t="shared" si="589"/>
        <v>1508481.45</v>
      </c>
      <c r="AE4175" s="5">
        <v>103843.74</v>
      </c>
      <c r="AF4175" s="5">
        <v>26239.67</v>
      </c>
      <c r="AG4175" s="5">
        <v>7696.31</v>
      </c>
      <c r="AH4175" s="5">
        <v>2320</v>
      </c>
      <c r="AI4175" s="5">
        <v>3200</v>
      </c>
      <c r="AJ4175">
        <v>0</v>
      </c>
      <c r="AK4175" s="5">
        <v>0</v>
      </c>
      <c r="AL4175" s="5">
        <v>3326.37</v>
      </c>
      <c r="AM4175" s="5">
        <v>35525.730000000003</v>
      </c>
      <c r="AN4175">
        <v>4</v>
      </c>
      <c r="AO4175">
        <v>3</v>
      </c>
      <c r="AP4175" t="str">
        <f t="shared" si="590"/>
        <v>Yes</v>
      </c>
      <c r="AQ4175">
        <v>0</v>
      </c>
      <c r="AR4175" s="5">
        <f t="shared" si="591"/>
        <v>1690633.27</v>
      </c>
      <c r="AS4175" s="5">
        <f t="shared" si="592"/>
        <v>363411.32</v>
      </c>
      <c r="AT4175" t="s">
        <v>59</v>
      </c>
      <c r="AU4175" t="s">
        <v>6164</v>
      </c>
      <c r="AV4175" t="s">
        <v>6165</v>
      </c>
      <c r="AW4175" t="s">
        <v>6166</v>
      </c>
      <c r="AX4175" t="s">
        <v>6184</v>
      </c>
      <c r="AY4175">
        <v>64</v>
      </c>
      <c r="AZ4175">
        <v>4</v>
      </c>
      <c r="BA4175">
        <v>30</v>
      </c>
      <c r="BB4175" t="s">
        <v>6185</v>
      </c>
      <c r="BC4175">
        <v>0</v>
      </c>
      <c r="BD4175">
        <v>0</v>
      </c>
      <c r="BE4175" t="s">
        <v>6169</v>
      </c>
      <c r="BF4175" t="s">
        <v>6170</v>
      </c>
      <c r="BG4175">
        <v>0</v>
      </c>
      <c r="BH4175" t="s">
        <v>6171</v>
      </c>
      <c r="BI4175">
        <v>29</v>
      </c>
      <c r="BJ4175" t="s">
        <v>6172</v>
      </c>
      <c r="BK4175">
        <v>0</v>
      </c>
      <c r="BL4175">
        <v>70</v>
      </c>
      <c r="BM4175" s="3">
        <f t="shared" si="593"/>
        <v>0.9</v>
      </c>
    </row>
    <row r="4176" spans="1:65">
      <c r="A4176" t="s">
        <v>4314</v>
      </c>
      <c r="B4176" s="2">
        <v>45911</v>
      </c>
      <c r="C4176" t="s">
        <v>3137</v>
      </c>
      <c r="D4176" t="s">
        <v>4140</v>
      </c>
      <c r="E4176">
        <v>9</v>
      </c>
      <c r="F4176" t="s">
        <v>49</v>
      </c>
      <c r="G4176" t="s">
        <v>50</v>
      </c>
      <c r="H4176" t="s">
        <v>245</v>
      </c>
      <c r="I4176" t="s">
        <v>74</v>
      </c>
      <c r="J4176" t="s">
        <v>65</v>
      </c>
      <c r="K4176" t="s">
        <v>75</v>
      </c>
      <c r="L4176" t="s">
        <v>67</v>
      </c>
      <c r="M4176" t="s">
        <v>56</v>
      </c>
      <c r="N4176" t="s">
        <v>94</v>
      </c>
      <c r="O4176" t="s">
        <v>120</v>
      </c>
      <c r="P4176">
        <v>53</v>
      </c>
      <c r="Q4176">
        <v>54</v>
      </c>
      <c r="R4176">
        <v>53</v>
      </c>
      <c r="S4176">
        <v>2</v>
      </c>
      <c r="T4176">
        <f t="shared" si="585"/>
        <v>51</v>
      </c>
      <c r="U4176">
        <v>51</v>
      </c>
      <c r="V4176">
        <f t="shared" si="586"/>
        <v>0</v>
      </c>
      <c r="W4176" s="3">
        <f t="shared" si="587"/>
        <v>3.7735849056603772E-2</v>
      </c>
      <c r="X4176">
        <v>39</v>
      </c>
      <c r="Y4176" s="4">
        <v>9.8000000000000007</v>
      </c>
      <c r="Z4176" s="4">
        <v>1.8</v>
      </c>
      <c r="AA4176" s="5">
        <v>51630.45</v>
      </c>
      <c r="AB4176" s="5">
        <f t="shared" si="588"/>
        <v>2633152.9500000002</v>
      </c>
      <c r="AC4176" s="5">
        <v>34096.199999999997</v>
      </c>
      <c r="AD4176" s="5">
        <f t="shared" si="589"/>
        <v>1807098.6</v>
      </c>
      <c r="AE4176" s="5">
        <v>119208.05</v>
      </c>
      <c r="AF4176" s="5">
        <v>34933.480000000003</v>
      </c>
      <c r="AG4176" s="5">
        <v>10144.629999999999</v>
      </c>
      <c r="AH4176" s="5">
        <v>2610</v>
      </c>
      <c r="AI4176" s="5">
        <v>9200</v>
      </c>
      <c r="AJ4176">
        <v>0</v>
      </c>
      <c r="AK4176" s="5">
        <v>0</v>
      </c>
      <c r="AL4176" s="5">
        <v>0</v>
      </c>
      <c r="AM4176" s="5">
        <v>34118.01</v>
      </c>
      <c r="AN4176">
        <v>4</v>
      </c>
      <c r="AO4176">
        <v>4</v>
      </c>
      <c r="AP4176" t="str">
        <f t="shared" si="590"/>
        <v>Yes</v>
      </c>
      <c r="AQ4176">
        <v>1</v>
      </c>
      <c r="AR4176" s="5">
        <f t="shared" si="591"/>
        <v>2017312.77</v>
      </c>
      <c r="AS4176" s="5">
        <f t="shared" si="592"/>
        <v>615840.18000000005</v>
      </c>
      <c r="AT4176" t="s">
        <v>59</v>
      </c>
      <c r="AU4176" t="s">
        <v>6164</v>
      </c>
      <c r="AV4176" t="s">
        <v>6165</v>
      </c>
      <c r="AW4176" t="s">
        <v>6166</v>
      </c>
      <c r="AX4176" t="s">
        <v>6177</v>
      </c>
      <c r="AY4176">
        <v>56</v>
      </c>
      <c r="AZ4176">
        <v>1</v>
      </c>
      <c r="BA4176">
        <v>0</v>
      </c>
      <c r="BB4176" t="s">
        <v>6168</v>
      </c>
      <c r="BC4176">
        <v>0</v>
      </c>
      <c r="BD4176">
        <v>0</v>
      </c>
      <c r="BE4176" t="s">
        <v>6169</v>
      </c>
      <c r="BF4176" t="s">
        <v>6170</v>
      </c>
      <c r="BG4176">
        <v>1</v>
      </c>
      <c r="BH4176" t="s">
        <v>6186</v>
      </c>
      <c r="BI4176">
        <v>56</v>
      </c>
      <c r="BJ4176" t="s">
        <v>6187</v>
      </c>
      <c r="BK4176">
        <v>0</v>
      </c>
      <c r="BL4176">
        <v>63</v>
      </c>
      <c r="BM4176" s="3">
        <f t="shared" si="593"/>
        <v>0.84126984126984128</v>
      </c>
    </row>
    <row r="4177" spans="1:65">
      <c r="A4177" t="s">
        <v>4315</v>
      </c>
      <c r="B4177" s="2">
        <v>45911</v>
      </c>
      <c r="C4177" t="s">
        <v>3137</v>
      </c>
      <c r="D4177" t="s">
        <v>4140</v>
      </c>
      <c r="E4177">
        <v>9</v>
      </c>
      <c r="F4177" t="s">
        <v>61</v>
      </c>
      <c r="G4177" t="s">
        <v>62</v>
      </c>
      <c r="H4177" t="s">
        <v>104</v>
      </c>
      <c r="I4177" t="s">
        <v>52</v>
      </c>
      <c r="J4177" t="s">
        <v>53</v>
      </c>
      <c r="K4177" t="s">
        <v>75</v>
      </c>
      <c r="L4177" t="s">
        <v>87</v>
      </c>
      <c r="M4177" t="s">
        <v>56</v>
      </c>
      <c r="N4177" t="s">
        <v>76</v>
      </c>
      <c r="O4177" t="s">
        <v>58</v>
      </c>
      <c r="P4177">
        <v>68</v>
      </c>
      <c r="Q4177">
        <v>71</v>
      </c>
      <c r="R4177">
        <v>69</v>
      </c>
      <c r="S4177">
        <v>2</v>
      </c>
      <c r="T4177">
        <f t="shared" si="585"/>
        <v>67</v>
      </c>
      <c r="U4177">
        <v>67</v>
      </c>
      <c r="V4177">
        <f t="shared" si="586"/>
        <v>0</v>
      </c>
      <c r="W4177" s="3">
        <f t="shared" si="587"/>
        <v>2.8985507246376812E-2</v>
      </c>
      <c r="X4177">
        <v>23</v>
      </c>
      <c r="Y4177" s="4">
        <v>10.1</v>
      </c>
      <c r="Z4177" s="4">
        <v>2.2000000000000002</v>
      </c>
      <c r="AA4177" s="5">
        <v>36226.959999999999</v>
      </c>
      <c r="AB4177" s="5">
        <f t="shared" si="588"/>
        <v>2427206.3199999998</v>
      </c>
      <c r="AC4177" s="5">
        <v>24316.37</v>
      </c>
      <c r="AD4177" s="5">
        <f t="shared" si="589"/>
        <v>1677829.53</v>
      </c>
      <c r="AE4177" s="5">
        <v>124594.07</v>
      </c>
      <c r="AF4177" s="5">
        <v>29829.71</v>
      </c>
      <c r="AG4177" s="5">
        <v>9457.76</v>
      </c>
      <c r="AH4177" s="5">
        <v>3190</v>
      </c>
      <c r="AI4177" s="5">
        <v>6400</v>
      </c>
      <c r="AJ4177">
        <v>0</v>
      </c>
      <c r="AK4177" s="5">
        <v>0</v>
      </c>
      <c r="AL4177" s="5">
        <v>0</v>
      </c>
      <c r="AM4177" s="5">
        <v>48200.25</v>
      </c>
      <c r="AN4177">
        <v>4</v>
      </c>
      <c r="AO4177">
        <v>5</v>
      </c>
      <c r="AP4177" t="str">
        <f t="shared" si="590"/>
        <v>No</v>
      </c>
      <c r="AQ4177">
        <v>3</v>
      </c>
      <c r="AR4177" s="5">
        <f t="shared" si="591"/>
        <v>1899501.32</v>
      </c>
      <c r="AS4177" s="5">
        <f t="shared" si="592"/>
        <v>527705</v>
      </c>
      <c r="AT4177" t="s">
        <v>59</v>
      </c>
      <c r="AU4177" t="s">
        <v>6164</v>
      </c>
      <c r="AV4177" t="s">
        <v>6165</v>
      </c>
      <c r="AW4177" t="s">
        <v>6166</v>
      </c>
      <c r="AX4177" t="s">
        <v>6177</v>
      </c>
      <c r="AY4177">
        <v>71</v>
      </c>
      <c r="AZ4177">
        <v>0</v>
      </c>
      <c r="BA4177">
        <v>0</v>
      </c>
      <c r="BB4177" t="s">
        <v>6168</v>
      </c>
      <c r="BC4177">
        <v>1</v>
      </c>
      <c r="BD4177">
        <v>0</v>
      </c>
      <c r="BE4177" t="s">
        <v>6178</v>
      </c>
      <c r="BF4177" t="s">
        <v>6170</v>
      </c>
      <c r="BG4177">
        <v>1</v>
      </c>
      <c r="BH4177" t="s">
        <v>6186</v>
      </c>
      <c r="BI4177">
        <v>26</v>
      </c>
      <c r="BJ4177" t="s">
        <v>6172</v>
      </c>
      <c r="BK4177">
        <v>0</v>
      </c>
      <c r="BL4177">
        <v>76</v>
      </c>
      <c r="BM4177" s="3">
        <f t="shared" si="593"/>
        <v>0.90789473684210531</v>
      </c>
    </row>
    <row r="4178" spans="1:65">
      <c r="A4178" t="s">
        <v>4316</v>
      </c>
      <c r="B4178" s="2">
        <v>45911</v>
      </c>
      <c r="C4178" t="s">
        <v>3137</v>
      </c>
      <c r="D4178" t="s">
        <v>4140</v>
      </c>
      <c r="E4178">
        <v>9</v>
      </c>
      <c r="F4178" t="s">
        <v>72</v>
      </c>
      <c r="G4178" t="s">
        <v>79</v>
      </c>
      <c r="H4178" t="s">
        <v>159</v>
      </c>
      <c r="I4178" t="s">
        <v>52</v>
      </c>
      <c r="J4178" t="s">
        <v>81</v>
      </c>
      <c r="K4178" t="s">
        <v>75</v>
      </c>
      <c r="L4178" t="s">
        <v>92</v>
      </c>
      <c r="M4178" t="s">
        <v>56</v>
      </c>
      <c r="N4178" t="s">
        <v>76</v>
      </c>
      <c r="O4178" t="s">
        <v>82</v>
      </c>
      <c r="P4178">
        <v>33</v>
      </c>
      <c r="Q4178">
        <v>35</v>
      </c>
      <c r="R4178">
        <v>36</v>
      </c>
      <c r="S4178">
        <v>1</v>
      </c>
      <c r="T4178">
        <f t="shared" si="585"/>
        <v>35</v>
      </c>
      <c r="U4178">
        <v>32</v>
      </c>
      <c r="V4178">
        <f t="shared" si="586"/>
        <v>3</v>
      </c>
      <c r="W4178" s="3">
        <f t="shared" si="587"/>
        <v>2.7777777777777776E-2</v>
      </c>
      <c r="X4178">
        <v>23</v>
      </c>
      <c r="Y4178" s="4">
        <v>2.1</v>
      </c>
      <c r="Z4178" s="4">
        <v>1.1000000000000001</v>
      </c>
      <c r="AA4178" s="5">
        <v>77493.48</v>
      </c>
      <c r="AB4178" s="5">
        <f t="shared" si="588"/>
        <v>2479791.36</v>
      </c>
      <c r="AC4178" s="5">
        <v>53509.16</v>
      </c>
      <c r="AD4178" s="5">
        <f t="shared" si="589"/>
        <v>1926329.76</v>
      </c>
      <c r="AE4178" s="5">
        <v>113293.24</v>
      </c>
      <c r="AF4178" s="5">
        <v>30064.3</v>
      </c>
      <c r="AG4178" s="5">
        <v>9329.3700000000008</v>
      </c>
      <c r="AH4178" s="5">
        <v>1595</v>
      </c>
      <c r="AI4178" s="5">
        <v>6800</v>
      </c>
      <c r="AJ4178">
        <v>0</v>
      </c>
      <c r="AK4178" s="5">
        <v>0</v>
      </c>
      <c r="AL4178" s="5">
        <v>4580.17</v>
      </c>
      <c r="AM4178" s="5">
        <v>19979.189999999999</v>
      </c>
      <c r="AN4178">
        <v>4</v>
      </c>
      <c r="AO4178">
        <v>3</v>
      </c>
      <c r="AP4178" t="str">
        <f t="shared" si="590"/>
        <v>Yes</v>
      </c>
      <c r="AQ4178">
        <v>1</v>
      </c>
      <c r="AR4178" s="5">
        <f t="shared" si="591"/>
        <v>2111971.0299999998</v>
      </c>
      <c r="AS4178" s="5">
        <f t="shared" si="592"/>
        <v>367820.33</v>
      </c>
      <c r="AT4178" t="s">
        <v>59</v>
      </c>
      <c r="AU4178" t="s">
        <v>6164</v>
      </c>
      <c r="AV4178" t="s">
        <v>6165</v>
      </c>
      <c r="AW4178" t="s">
        <v>6166</v>
      </c>
      <c r="AX4178" t="s">
        <v>6184</v>
      </c>
      <c r="AY4178">
        <v>33</v>
      </c>
      <c r="AZ4178">
        <v>0</v>
      </c>
      <c r="BA4178">
        <v>22</v>
      </c>
      <c r="BB4178" t="s">
        <v>6180</v>
      </c>
      <c r="BC4178">
        <v>0</v>
      </c>
      <c r="BD4178">
        <v>0</v>
      </c>
      <c r="BE4178" t="s">
        <v>6169</v>
      </c>
      <c r="BF4178" t="s">
        <v>6170</v>
      </c>
      <c r="BG4178">
        <v>1</v>
      </c>
      <c r="BH4178" t="s">
        <v>6186</v>
      </c>
      <c r="BI4178">
        <v>56</v>
      </c>
      <c r="BJ4178" t="s">
        <v>6187</v>
      </c>
      <c r="BK4178">
        <v>0</v>
      </c>
      <c r="BL4178">
        <v>52</v>
      </c>
      <c r="BM4178" s="3">
        <f t="shared" si="593"/>
        <v>0.69230769230769229</v>
      </c>
    </row>
    <row r="4179" spans="1:65">
      <c r="A4179" t="s">
        <v>4317</v>
      </c>
      <c r="B4179" s="2">
        <v>45912</v>
      </c>
      <c r="C4179" t="s">
        <v>3137</v>
      </c>
      <c r="D4179" t="s">
        <v>4140</v>
      </c>
      <c r="E4179">
        <v>9</v>
      </c>
      <c r="F4179" t="s">
        <v>61</v>
      </c>
      <c r="G4179" t="s">
        <v>79</v>
      </c>
      <c r="H4179" t="s">
        <v>84</v>
      </c>
      <c r="I4179" t="s">
        <v>52</v>
      </c>
      <c r="J4179" t="s">
        <v>65</v>
      </c>
      <c r="K4179" t="s">
        <v>66</v>
      </c>
      <c r="L4179" t="s">
        <v>92</v>
      </c>
      <c r="M4179" t="s">
        <v>68</v>
      </c>
      <c r="N4179" t="s">
        <v>94</v>
      </c>
      <c r="O4179" t="s">
        <v>82</v>
      </c>
      <c r="P4179">
        <v>41</v>
      </c>
      <c r="Q4179">
        <v>44</v>
      </c>
      <c r="R4179">
        <v>43</v>
      </c>
      <c r="S4179">
        <v>1</v>
      </c>
      <c r="T4179">
        <f t="shared" si="585"/>
        <v>42</v>
      </c>
      <c r="U4179">
        <v>40</v>
      </c>
      <c r="V4179">
        <f t="shared" si="586"/>
        <v>2</v>
      </c>
      <c r="W4179" s="3">
        <f t="shared" si="587"/>
        <v>2.3255813953488372E-2</v>
      </c>
      <c r="X4179">
        <v>39</v>
      </c>
      <c r="Y4179" s="4">
        <v>0</v>
      </c>
      <c r="Z4179" s="4">
        <v>1.1000000000000001</v>
      </c>
      <c r="AA4179" s="5">
        <v>48820.14</v>
      </c>
      <c r="AB4179" s="5">
        <f t="shared" si="588"/>
        <v>1952805.6</v>
      </c>
      <c r="AC4179" s="5">
        <v>33469.4</v>
      </c>
      <c r="AD4179" s="5">
        <f t="shared" si="589"/>
        <v>1439184.2</v>
      </c>
      <c r="AE4179" s="5">
        <v>99471.7</v>
      </c>
      <c r="AF4179" s="5">
        <v>28359.71</v>
      </c>
      <c r="AG4179" s="5">
        <v>10323</v>
      </c>
      <c r="AH4179" s="5">
        <v>1595</v>
      </c>
      <c r="AI4179" s="5">
        <v>4600</v>
      </c>
      <c r="AJ4179">
        <v>0</v>
      </c>
      <c r="AK4179" s="5">
        <v>0</v>
      </c>
      <c r="AL4179" s="5">
        <v>2034.16</v>
      </c>
      <c r="AM4179" s="5">
        <v>27708.19</v>
      </c>
      <c r="AN4179">
        <v>4</v>
      </c>
      <c r="AO4179">
        <v>5</v>
      </c>
      <c r="AP4179" t="str">
        <f t="shared" si="590"/>
        <v>No</v>
      </c>
      <c r="AQ4179">
        <v>2</v>
      </c>
      <c r="AR4179" s="5">
        <f t="shared" si="591"/>
        <v>1613275.96</v>
      </c>
      <c r="AS4179" s="5">
        <f t="shared" si="592"/>
        <v>339529.64</v>
      </c>
      <c r="AT4179" t="s">
        <v>59</v>
      </c>
      <c r="AU4179" t="s">
        <v>6164</v>
      </c>
      <c r="AV4179" t="s">
        <v>6165</v>
      </c>
      <c r="AW4179" t="s">
        <v>6166</v>
      </c>
      <c r="AX4179" t="s">
        <v>6167</v>
      </c>
      <c r="AY4179">
        <v>45</v>
      </c>
      <c r="AZ4179">
        <v>2</v>
      </c>
      <c r="BA4179">
        <v>22</v>
      </c>
      <c r="BB4179" t="s">
        <v>6185</v>
      </c>
      <c r="BC4179">
        <v>0</v>
      </c>
      <c r="BD4179">
        <v>1</v>
      </c>
      <c r="BE4179" t="s">
        <v>6188</v>
      </c>
      <c r="BF4179" t="s">
        <v>6170</v>
      </c>
      <c r="BG4179">
        <v>0</v>
      </c>
      <c r="BH4179" t="s">
        <v>6171</v>
      </c>
      <c r="BI4179">
        <v>56</v>
      </c>
      <c r="BJ4179" t="s">
        <v>6187</v>
      </c>
      <c r="BK4179">
        <v>0</v>
      </c>
      <c r="BL4179">
        <v>64</v>
      </c>
      <c r="BM4179" s="3">
        <f t="shared" si="593"/>
        <v>0.671875</v>
      </c>
    </row>
    <row r="4180" spans="1:65">
      <c r="A4180" t="s">
        <v>4318</v>
      </c>
      <c r="B4180" s="2">
        <v>45912</v>
      </c>
      <c r="C4180" t="s">
        <v>3137</v>
      </c>
      <c r="D4180" t="s">
        <v>4140</v>
      </c>
      <c r="E4180">
        <v>9</v>
      </c>
      <c r="F4180" t="s">
        <v>49</v>
      </c>
      <c r="G4180" t="s">
        <v>79</v>
      </c>
      <c r="H4180" t="s">
        <v>111</v>
      </c>
      <c r="I4180" t="s">
        <v>64</v>
      </c>
      <c r="J4180" t="s">
        <v>53</v>
      </c>
      <c r="K4180" t="s">
        <v>54</v>
      </c>
      <c r="L4180" t="s">
        <v>55</v>
      </c>
      <c r="M4180" t="s">
        <v>56</v>
      </c>
      <c r="N4180" t="s">
        <v>57</v>
      </c>
      <c r="O4180" t="s">
        <v>70</v>
      </c>
      <c r="P4180">
        <v>61</v>
      </c>
      <c r="Q4180">
        <v>63</v>
      </c>
      <c r="R4180">
        <v>63</v>
      </c>
      <c r="S4180">
        <v>1</v>
      </c>
      <c r="T4180">
        <f t="shared" si="585"/>
        <v>62</v>
      </c>
      <c r="U4180">
        <v>59</v>
      </c>
      <c r="V4180">
        <f t="shared" si="586"/>
        <v>3</v>
      </c>
      <c r="W4180" s="3">
        <f t="shared" si="587"/>
        <v>1.5873015873015872E-2</v>
      </c>
      <c r="X4180">
        <v>46</v>
      </c>
      <c r="Y4180" s="4">
        <v>5.2</v>
      </c>
      <c r="Z4180" s="4">
        <v>2.2000000000000002</v>
      </c>
      <c r="AA4180" s="5">
        <v>38487.97</v>
      </c>
      <c r="AB4180" s="5">
        <f t="shared" si="588"/>
        <v>2270790.23</v>
      </c>
      <c r="AC4180" s="5">
        <v>23687.7</v>
      </c>
      <c r="AD4180" s="5">
        <f t="shared" si="589"/>
        <v>1492325.1</v>
      </c>
      <c r="AE4180" s="5">
        <v>104167.21</v>
      </c>
      <c r="AF4180" s="5">
        <v>29775.74</v>
      </c>
      <c r="AG4180" s="5">
        <v>11710.6</v>
      </c>
      <c r="AH4180" s="5">
        <v>3190</v>
      </c>
      <c r="AI4180" s="5">
        <v>3200</v>
      </c>
      <c r="AJ4180">
        <v>0</v>
      </c>
      <c r="AK4180" s="5">
        <v>0</v>
      </c>
      <c r="AL4180" s="5">
        <v>1955.17</v>
      </c>
      <c r="AM4180" s="5">
        <v>36599.74</v>
      </c>
      <c r="AN4180">
        <v>4</v>
      </c>
      <c r="AO4180">
        <v>3</v>
      </c>
      <c r="AP4180" t="str">
        <f t="shared" si="590"/>
        <v>Yes</v>
      </c>
      <c r="AQ4180">
        <v>1</v>
      </c>
      <c r="AR4180" s="5">
        <f t="shared" si="591"/>
        <v>1682923.56</v>
      </c>
      <c r="AS4180" s="5">
        <f t="shared" si="592"/>
        <v>587866.67000000004</v>
      </c>
      <c r="AT4180" t="s">
        <v>59</v>
      </c>
      <c r="AU4180" t="s">
        <v>6164</v>
      </c>
      <c r="AV4180" t="s">
        <v>6165</v>
      </c>
      <c r="AW4180" t="s">
        <v>6166</v>
      </c>
      <c r="AX4180" t="s">
        <v>6184</v>
      </c>
      <c r="AY4180">
        <v>61</v>
      </c>
      <c r="AZ4180">
        <v>0</v>
      </c>
      <c r="BA4180">
        <v>22</v>
      </c>
      <c r="BB4180" t="s">
        <v>6180</v>
      </c>
      <c r="BC4180">
        <v>0</v>
      </c>
      <c r="BD4180">
        <v>0</v>
      </c>
      <c r="BE4180" t="s">
        <v>6169</v>
      </c>
      <c r="BF4180" t="s">
        <v>6170</v>
      </c>
      <c r="BG4180">
        <v>1</v>
      </c>
      <c r="BH4180" t="s">
        <v>6192</v>
      </c>
      <c r="BI4180">
        <v>52</v>
      </c>
      <c r="BJ4180" t="s">
        <v>6187</v>
      </c>
      <c r="BK4180">
        <v>0</v>
      </c>
      <c r="BL4180">
        <v>73</v>
      </c>
      <c r="BM4180" s="3">
        <f t="shared" si="593"/>
        <v>0.86301369863013699</v>
      </c>
    </row>
    <row r="4181" spans="1:65">
      <c r="A4181" t="s">
        <v>4319</v>
      </c>
      <c r="B4181" s="2">
        <v>45912</v>
      </c>
      <c r="C4181" t="s">
        <v>3137</v>
      </c>
      <c r="D4181" t="s">
        <v>4140</v>
      </c>
      <c r="E4181">
        <v>9</v>
      </c>
      <c r="F4181" t="s">
        <v>72</v>
      </c>
      <c r="G4181" t="s">
        <v>79</v>
      </c>
      <c r="H4181" t="s">
        <v>213</v>
      </c>
      <c r="I4181" t="s">
        <v>74</v>
      </c>
      <c r="J4181" t="s">
        <v>53</v>
      </c>
      <c r="K4181" t="s">
        <v>75</v>
      </c>
      <c r="L4181" t="s">
        <v>87</v>
      </c>
      <c r="M4181" t="s">
        <v>56</v>
      </c>
      <c r="N4181" t="s">
        <v>94</v>
      </c>
      <c r="O4181" t="s">
        <v>82</v>
      </c>
      <c r="P4181">
        <v>68</v>
      </c>
      <c r="Q4181">
        <v>70</v>
      </c>
      <c r="R4181">
        <v>72</v>
      </c>
      <c r="S4181">
        <v>1</v>
      </c>
      <c r="T4181">
        <f t="shared" si="585"/>
        <v>71</v>
      </c>
      <c r="U4181">
        <v>67</v>
      </c>
      <c r="V4181">
        <f t="shared" si="586"/>
        <v>4</v>
      </c>
      <c r="W4181" s="3">
        <f t="shared" si="587"/>
        <v>1.3888888888888888E-2</v>
      </c>
      <c r="X4181">
        <v>23</v>
      </c>
      <c r="Y4181" s="4">
        <v>0</v>
      </c>
      <c r="Z4181" s="4">
        <v>0.8</v>
      </c>
      <c r="AA4181" s="5">
        <v>35827.61</v>
      </c>
      <c r="AB4181" s="5">
        <f t="shared" si="588"/>
        <v>2400449.87</v>
      </c>
      <c r="AC4181" s="5">
        <v>24187.439999999999</v>
      </c>
      <c r="AD4181" s="5">
        <f t="shared" si="589"/>
        <v>1741495.68</v>
      </c>
      <c r="AE4181" s="5">
        <v>123895.19</v>
      </c>
      <c r="AF4181" s="5">
        <v>32543.62</v>
      </c>
      <c r="AG4181" s="5">
        <v>8654.94</v>
      </c>
      <c r="AH4181" s="5">
        <v>1160</v>
      </c>
      <c r="AI4181" s="5">
        <v>3200</v>
      </c>
      <c r="AJ4181">
        <v>0</v>
      </c>
      <c r="AK4181" s="5">
        <v>0</v>
      </c>
      <c r="AL4181" s="5">
        <v>2692.7</v>
      </c>
      <c r="AM4181" s="5">
        <v>52507.5</v>
      </c>
      <c r="AN4181">
        <v>4</v>
      </c>
      <c r="AO4181">
        <v>6</v>
      </c>
      <c r="AP4181" t="str">
        <f t="shared" si="590"/>
        <v>No</v>
      </c>
      <c r="AQ4181">
        <v>3</v>
      </c>
      <c r="AR4181" s="5">
        <f t="shared" si="591"/>
        <v>1966149.63</v>
      </c>
      <c r="AS4181" s="5">
        <f t="shared" si="592"/>
        <v>434300.24</v>
      </c>
      <c r="AT4181" t="s">
        <v>59</v>
      </c>
      <c r="AU4181" t="s">
        <v>6164</v>
      </c>
      <c r="AV4181" t="s">
        <v>6165</v>
      </c>
      <c r="AW4181" t="s">
        <v>6166</v>
      </c>
      <c r="AX4181" t="s">
        <v>6184</v>
      </c>
      <c r="AY4181">
        <v>69</v>
      </c>
      <c r="AZ4181">
        <v>1</v>
      </c>
      <c r="BA4181">
        <v>29</v>
      </c>
      <c r="BB4181" t="s">
        <v>6180</v>
      </c>
      <c r="BC4181">
        <v>2</v>
      </c>
      <c r="BD4181">
        <v>0</v>
      </c>
      <c r="BE4181" t="s">
        <v>6178</v>
      </c>
      <c r="BF4181" t="s">
        <v>6170</v>
      </c>
      <c r="BG4181">
        <v>1</v>
      </c>
      <c r="BH4181" t="s">
        <v>6179</v>
      </c>
      <c r="BI4181">
        <v>45</v>
      </c>
      <c r="BJ4181" t="s">
        <v>6172</v>
      </c>
      <c r="BK4181">
        <v>0</v>
      </c>
      <c r="BL4181">
        <v>76</v>
      </c>
      <c r="BM4181" s="3">
        <f t="shared" si="593"/>
        <v>0.94736842105263153</v>
      </c>
    </row>
    <row r="4182" spans="1:65">
      <c r="A4182" t="s">
        <v>4320</v>
      </c>
      <c r="B4182" s="2">
        <v>45912</v>
      </c>
      <c r="C4182" t="s">
        <v>3137</v>
      </c>
      <c r="D4182" t="s">
        <v>4140</v>
      </c>
      <c r="E4182">
        <v>9</v>
      </c>
      <c r="F4182" t="s">
        <v>49</v>
      </c>
      <c r="G4182" t="s">
        <v>62</v>
      </c>
      <c r="H4182" t="s">
        <v>141</v>
      </c>
      <c r="I4182" t="s">
        <v>74</v>
      </c>
      <c r="J4182" t="s">
        <v>65</v>
      </c>
      <c r="K4182" t="s">
        <v>75</v>
      </c>
      <c r="L4182" t="s">
        <v>67</v>
      </c>
      <c r="M4182" t="s">
        <v>68</v>
      </c>
      <c r="N4182" t="s">
        <v>57</v>
      </c>
      <c r="O4182" t="s">
        <v>70</v>
      </c>
      <c r="P4182">
        <v>48</v>
      </c>
      <c r="Q4182">
        <v>48</v>
      </c>
      <c r="R4182">
        <v>47</v>
      </c>
      <c r="S4182">
        <v>4</v>
      </c>
      <c r="T4182">
        <f t="shared" si="585"/>
        <v>43</v>
      </c>
      <c r="U4182">
        <v>43</v>
      </c>
      <c r="V4182">
        <f t="shared" si="586"/>
        <v>0</v>
      </c>
      <c r="W4182" s="3">
        <f t="shared" si="587"/>
        <v>8.5106382978723402E-2</v>
      </c>
      <c r="X4182">
        <v>22</v>
      </c>
      <c r="Y4182" s="4">
        <v>3</v>
      </c>
      <c r="Z4182" s="4">
        <v>1.3</v>
      </c>
      <c r="AA4182" s="5">
        <v>52483.08</v>
      </c>
      <c r="AB4182" s="5">
        <f t="shared" si="588"/>
        <v>2256772.44</v>
      </c>
      <c r="AC4182" s="5">
        <v>32570.36</v>
      </c>
      <c r="AD4182" s="5">
        <f t="shared" si="589"/>
        <v>1530806.92</v>
      </c>
      <c r="AE4182" s="5">
        <v>103414.25</v>
      </c>
      <c r="AF4182" s="5">
        <v>29901.91</v>
      </c>
      <c r="AG4182" s="5">
        <v>8904.42</v>
      </c>
      <c r="AH4182" s="5">
        <v>1885</v>
      </c>
      <c r="AI4182" s="5">
        <v>23322.73</v>
      </c>
      <c r="AJ4182">
        <v>1</v>
      </c>
      <c r="AK4182" s="5">
        <v>14523.71</v>
      </c>
      <c r="AL4182" s="5">
        <v>0</v>
      </c>
      <c r="AM4182" s="5">
        <v>28452.03</v>
      </c>
      <c r="AN4182">
        <v>4</v>
      </c>
      <c r="AO4182">
        <v>3</v>
      </c>
      <c r="AP4182" t="str">
        <f t="shared" si="590"/>
        <v>Yes</v>
      </c>
      <c r="AQ4182">
        <v>2</v>
      </c>
      <c r="AR4182" s="5">
        <f t="shared" si="591"/>
        <v>1741210.97</v>
      </c>
      <c r="AS4182" s="5">
        <f t="shared" si="592"/>
        <v>515561.47</v>
      </c>
      <c r="AT4182" t="s">
        <v>1641</v>
      </c>
      <c r="AU4182" t="s">
        <v>6199</v>
      </c>
      <c r="AV4182" t="s">
        <v>6200</v>
      </c>
      <c r="AW4182" t="s">
        <v>6175</v>
      </c>
      <c r="AX4182" t="s">
        <v>6167</v>
      </c>
      <c r="AY4182">
        <v>48</v>
      </c>
      <c r="AZ4182">
        <v>0</v>
      </c>
      <c r="BA4182">
        <v>0</v>
      </c>
      <c r="BB4182" t="s">
        <v>6168</v>
      </c>
      <c r="BC4182">
        <v>0</v>
      </c>
      <c r="BD4182">
        <v>0</v>
      </c>
      <c r="BE4182" t="s">
        <v>6169</v>
      </c>
      <c r="BF4182" t="s">
        <v>6210</v>
      </c>
      <c r="BG4182">
        <v>0</v>
      </c>
      <c r="BH4182" t="s">
        <v>6171</v>
      </c>
      <c r="BI4182">
        <v>57</v>
      </c>
      <c r="BJ4182" t="s">
        <v>6187</v>
      </c>
      <c r="BK4182">
        <v>0</v>
      </c>
      <c r="BL4182">
        <v>61</v>
      </c>
      <c r="BM4182" s="3">
        <f t="shared" si="593"/>
        <v>0.77049180327868849</v>
      </c>
    </row>
    <row r="4183" spans="1:65">
      <c r="A4183" t="s">
        <v>4321</v>
      </c>
      <c r="B4183" s="2">
        <v>45912</v>
      </c>
      <c r="C4183" t="s">
        <v>3137</v>
      </c>
      <c r="D4183" t="s">
        <v>4140</v>
      </c>
      <c r="E4183">
        <v>9</v>
      </c>
      <c r="F4183" t="s">
        <v>78</v>
      </c>
      <c r="G4183" t="s">
        <v>79</v>
      </c>
      <c r="H4183" t="s">
        <v>113</v>
      </c>
      <c r="I4183" t="s">
        <v>74</v>
      </c>
      <c r="J4183" t="s">
        <v>65</v>
      </c>
      <c r="K4183" t="s">
        <v>75</v>
      </c>
      <c r="L4183" t="s">
        <v>87</v>
      </c>
      <c r="M4183" t="s">
        <v>56</v>
      </c>
      <c r="N4183" t="s">
        <v>94</v>
      </c>
      <c r="O4183" t="s">
        <v>82</v>
      </c>
      <c r="P4183">
        <v>59</v>
      </c>
      <c r="Q4183">
        <v>63</v>
      </c>
      <c r="R4183">
        <v>62</v>
      </c>
      <c r="S4183">
        <v>1</v>
      </c>
      <c r="T4183">
        <f t="shared" si="585"/>
        <v>61</v>
      </c>
      <c r="U4183">
        <v>57</v>
      </c>
      <c r="V4183">
        <f t="shared" si="586"/>
        <v>4</v>
      </c>
      <c r="W4183" s="3">
        <f t="shared" si="587"/>
        <v>1.6129032258064516E-2</v>
      </c>
      <c r="X4183">
        <v>25</v>
      </c>
      <c r="Y4183" s="4">
        <v>12</v>
      </c>
      <c r="Z4183" s="4">
        <v>1.7</v>
      </c>
      <c r="AA4183" s="5">
        <v>51733.32</v>
      </c>
      <c r="AB4183" s="5">
        <f t="shared" si="588"/>
        <v>2948799.24</v>
      </c>
      <c r="AC4183" s="5">
        <v>35799.26</v>
      </c>
      <c r="AD4183" s="5">
        <f t="shared" si="589"/>
        <v>2219554.12</v>
      </c>
      <c r="AE4183" s="5">
        <v>136022.07999999999</v>
      </c>
      <c r="AF4183" s="5">
        <v>42370.74</v>
      </c>
      <c r="AG4183" s="5">
        <v>8751.9599999999991</v>
      </c>
      <c r="AH4183" s="5">
        <v>2465</v>
      </c>
      <c r="AI4183" s="5">
        <v>4600</v>
      </c>
      <c r="AJ4183">
        <v>0</v>
      </c>
      <c r="AK4183" s="5">
        <v>0</v>
      </c>
      <c r="AL4183" s="5">
        <v>4030.44</v>
      </c>
      <c r="AM4183" s="5">
        <v>38554.28</v>
      </c>
      <c r="AN4183">
        <v>4</v>
      </c>
      <c r="AO4183">
        <v>2</v>
      </c>
      <c r="AP4183" t="str">
        <f t="shared" si="590"/>
        <v>Yes</v>
      </c>
      <c r="AQ4183">
        <v>1</v>
      </c>
      <c r="AR4183" s="5">
        <f t="shared" si="591"/>
        <v>2456348.62</v>
      </c>
      <c r="AS4183" s="5">
        <f t="shared" si="592"/>
        <v>492450.62</v>
      </c>
      <c r="AT4183" t="s">
        <v>59</v>
      </c>
      <c r="AU4183" t="s">
        <v>6164</v>
      </c>
      <c r="AV4183" t="s">
        <v>6165</v>
      </c>
      <c r="AW4183" t="s">
        <v>6166</v>
      </c>
      <c r="AX4183" t="s">
        <v>6177</v>
      </c>
      <c r="AY4183">
        <v>66</v>
      </c>
      <c r="AZ4183">
        <v>4</v>
      </c>
      <c r="BA4183">
        <v>26</v>
      </c>
      <c r="BB4183" t="s">
        <v>6185</v>
      </c>
      <c r="BC4183">
        <v>0</v>
      </c>
      <c r="BD4183">
        <v>0</v>
      </c>
      <c r="BE4183" t="s">
        <v>6169</v>
      </c>
      <c r="BF4183" t="s">
        <v>6170</v>
      </c>
      <c r="BG4183">
        <v>1</v>
      </c>
      <c r="BH4183" t="s">
        <v>6186</v>
      </c>
      <c r="BI4183">
        <v>36</v>
      </c>
      <c r="BJ4183" t="s">
        <v>6172</v>
      </c>
      <c r="BK4183">
        <v>0</v>
      </c>
      <c r="BL4183">
        <v>68</v>
      </c>
      <c r="BM4183" s="3">
        <f t="shared" si="593"/>
        <v>0.91176470588235292</v>
      </c>
    </row>
    <row r="4184" spans="1:65">
      <c r="A4184" t="s">
        <v>4322</v>
      </c>
      <c r="B4184" s="2">
        <v>45912</v>
      </c>
      <c r="C4184" t="s">
        <v>3137</v>
      </c>
      <c r="D4184" t="s">
        <v>4140</v>
      </c>
      <c r="E4184">
        <v>9</v>
      </c>
      <c r="F4184" t="s">
        <v>78</v>
      </c>
      <c r="G4184" t="s">
        <v>79</v>
      </c>
      <c r="H4184" t="s">
        <v>136</v>
      </c>
      <c r="I4184" t="s">
        <v>52</v>
      </c>
      <c r="J4184" t="s">
        <v>53</v>
      </c>
      <c r="K4184" t="s">
        <v>66</v>
      </c>
      <c r="L4184" t="s">
        <v>67</v>
      </c>
      <c r="M4184" t="s">
        <v>68</v>
      </c>
      <c r="N4184" t="s">
        <v>94</v>
      </c>
      <c r="O4184" t="s">
        <v>58</v>
      </c>
      <c r="P4184">
        <v>54</v>
      </c>
      <c r="Q4184">
        <v>58</v>
      </c>
      <c r="R4184">
        <v>55</v>
      </c>
      <c r="S4184">
        <v>4</v>
      </c>
      <c r="T4184">
        <f t="shared" si="585"/>
        <v>51</v>
      </c>
      <c r="U4184">
        <v>51</v>
      </c>
      <c r="V4184">
        <f t="shared" si="586"/>
        <v>0</v>
      </c>
      <c r="W4184" s="3">
        <f t="shared" si="587"/>
        <v>7.2727272727272724E-2</v>
      </c>
      <c r="X4184">
        <v>28</v>
      </c>
      <c r="Y4184" s="4">
        <v>6.5</v>
      </c>
      <c r="Z4184" s="4">
        <v>2.2000000000000002</v>
      </c>
      <c r="AA4184" s="5">
        <v>33516.6</v>
      </c>
      <c r="AB4184" s="5">
        <f t="shared" si="588"/>
        <v>1709346.6</v>
      </c>
      <c r="AC4184" s="5">
        <v>21883.03</v>
      </c>
      <c r="AD4184" s="5">
        <f t="shared" si="589"/>
        <v>1203566.6499999999</v>
      </c>
      <c r="AE4184" s="5">
        <v>99710.38</v>
      </c>
      <c r="AF4184" s="5">
        <v>27141.5</v>
      </c>
      <c r="AG4184" s="5">
        <v>9678.0499999999993</v>
      </c>
      <c r="AH4184" s="5">
        <v>3190</v>
      </c>
      <c r="AI4184" s="5">
        <v>14650.96</v>
      </c>
      <c r="AJ4184">
        <v>2</v>
      </c>
      <c r="AK4184" s="5">
        <v>16150.42</v>
      </c>
      <c r="AL4184" s="5">
        <v>0</v>
      </c>
      <c r="AM4184" s="5">
        <v>32456.77</v>
      </c>
      <c r="AN4184">
        <v>4</v>
      </c>
      <c r="AO4184">
        <v>3</v>
      </c>
      <c r="AP4184" t="str">
        <f t="shared" si="590"/>
        <v>Yes</v>
      </c>
      <c r="AQ4184">
        <v>2</v>
      </c>
      <c r="AR4184" s="5">
        <f t="shared" si="591"/>
        <v>1406544.73</v>
      </c>
      <c r="AS4184" s="5">
        <f t="shared" si="592"/>
        <v>302801.87</v>
      </c>
      <c r="AT4184" t="s">
        <v>1641</v>
      </c>
      <c r="AU4184" t="s">
        <v>6199</v>
      </c>
      <c r="AV4184" t="s">
        <v>6200</v>
      </c>
      <c r="AW4184" t="s">
        <v>6175</v>
      </c>
      <c r="AX4184" t="s">
        <v>6167</v>
      </c>
      <c r="AY4184">
        <v>56</v>
      </c>
      <c r="AZ4184">
        <v>0</v>
      </c>
      <c r="BA4184">
        <v>0</v>
      </c>
      <c r="BB4184" t="s">
        <v>6168</v>
      </c>
      <c r="BC4184">
        <v>0</v>
      </c>
      <c r="BD4184">
        <v>0</v>
      </c>
      <c r="BE4184" t="s">
        <v>6169</v>
      </c>
      <c r="BF4184" t="s">
        <v>6212</v>
      </c>
      <c r="BG4184">
        <v>1</v>
      </c>
      <c r="BH4184" t="s">
        <v>6186</v>
      </c>
      <c r="BI4184">
        <v>24</v>
      </c>
      <c r="BJ4184" t="s">
        <v>6172</v>
      </c>
      <c r="BK4184">
        <v>0</v>
      </c>
      <c r="BL4184">
        <v>71</v>
      </c>
      <c r="BM4184" s="3">
        <f t="shared" si="593"/>
        <v>0.77464788732394363</v>
      </c>
    </row>
    <row r="4185" spans="1:65">
      <c r="A4185" t="s">
        <v>4323</v>
      </c>
      <c r="B4185" s="2">
        <v>45912</v>
      </c>
      <c r="C4185" t="s">
        <v>3137</v>
      </c>
      <c r="D4185" t="s">
        <v>4140</v>
      </c>
      <c r="E4185">
        <v>9</v>
      </c>
      <c r="F4185" t="s">
        <v>49</v>
      </c>
      <c r="G4185" t="s">
        <v>79</v>
      </c>
      <c r="H4185" t="s">
        <v>106</v>
      </c>
      <c r="I4185" t="s">
        <v>74</v>
      </c>
      <c r="J4185" t="s">
        <v>65</v>
      </c>
      <c r="K4185" t="s">
        <v>75</v>
      </c>
      <c r="L4185" t="s">
        <v>87</v>
      </c>
      <c r="M4185" t="s">
        <v>56</v>
      </c>
      <c r="N4185" t="s">
        <v>76</v>
      </c>
      <c r="O4185" t="s">
        <v>120</v>
      </c>
      <c r="P4185">
        <v>48</v>
      </c>
      <c r="Q4185">
        <v>52</v>
      </c>
      <c r="R4185">
        <v>51</v>
      </c>
      <c r="S4185">
        <v>1</v>
      </c>
      <c r="T4185">
        <f t="shared" si="585"/>
        <v>50</v>
      </c>
      <c r="U4185">
        <v>46</v>
      </c>
      <c r="V4185">
        <f t="shared" si="586"/>
        <v>4</v>
      </c>
      <c r="W4185" s="3">
        <f t="shared" si="587"/>
        <v>1.9607843137254902E-2</v>
      </c>
      <c r="X4185">
        <v>24</v>
      </c>
      <c r="Y4185" s="4">
        <v>2.1</v>
      </c>
      <c r="Z4185" s="4">
        <v>1.4</v>
      </c>
      <c r="AA4185" s="5">
        <v>52372.28</v>
      </c>
      <c r="AB4185" s="5">
        <f t="shared" si="588"/>
        <v>2409124.88</v>
      </c>
      <c r="AC4185" s="5">
        <v>35915.79</v>
      </c>
      <c r="AD4185" s="5">
        <f t="shared" si="589"/>
        <v>1831705.29</v>
      </c>
      <c r="AE4185" s="5">
        <v>114268.65</v>
      </c>
      <c r="AF4185" s="5">
        <v>33485.15</v>
      </c>
      <c r="AG4185" s="5">
        <v>8873.1200000000008</v>
      </c>
      <c r="AH4185" s="5">
        <v>2030</v>
      </c>
      <c r="AI4185" s="5">
        <v>4600</v>
      </c>
      <c r="AJ4185">
        <v>0</v>
      </c>
      <c r="AK4185" s="5">
        <v>0</v>
      </c>
      <c r="AL4185" s="5">
        <v>4096.3999999999996</v>
      </c>
      <c r="AM4185" s="5">
        <v>30117.64</v>
      </c>
      <c r="AN4185">
        <v>4</v>
      </c>
      <c r="AO4185">
        <v>3</v>
      </c>
      <c r="AP4185" t="str">
        <f t="shared" si="590"/>
        <v>Yes</v>
      </c>
      <c r="AQ4185">
        <v>1</v>
      </c>
      <c r="AR4185" s="5">
        <f t="shared" si="591"/>
        <v>2029176.25</v>
      </c>
      <c r="AS4185" s="5">
        <f t="shared" si="592"/>
        <v>379948.63</v>
      </c>
      <c r="AT4185" t="s">
        <v>59</v>
      </c>
      <c r="AU4185" t="s">
        <v>6164</v>
      </c>
      <c r="AV4185" t="s">
        <v>6165</v>
      </c>
      <c r="AW4185" t="s">
        <v>6166</v>
      </c>
      <c r="AX4185" t="s">
        <v>6167</v>
      </c>
      <c r="AY4185">
        <v>50</v>
      </c>
      <c r="AZ4185">
        <v>0</v>
      </c>
      <c r="BA4185">
        <v>27</v>
      </c>
      <c r="BB4185" t="s">
        <v>6180</v>
      </c>
      <c r="BC4185">
        <v>0</v>
      </c>
      <c r="BD4185">
        <v>0</v>
      </c>
      <c r="BE4185" t="s">
        <v>6169</v>
      </c>
      <c r="BF4185" t="s">
        <v>6170</v>
      </c>
      <c r="BG4185">
        <v>4</v>
      </c>
      <c r="BH4185" t="s">
        <v>6208</v>
      </c>
      <c r="BI4185">
        <v>118</v>
      </c>
      <c r="BJ4185" t="s">
        <v>6193</v>
      </c>
      <c r="BK4185">
        <v>0</v>
      </c>
      <c r="BL4185">
        <v>63</v>
      </c>
      <c r="BM4185" s="3">
        <f t="shared" si="593"/>
        <v>0.80952380952380953</v>
      </c>
    </row>
    <row r="4186" spans="1:65">
      <c r="A4186" t="s">
        <v>4324</v>
      </c>
      <c r="B4186" s="2">
        <v>45912</v>
      </c>
      <c r="C4186" t="s">
        <v>3137</v>
      </c>
      <c r="D4186" t="s">
        <v>4140</v>
      </c>
      <c r="E4186">
        <v>9</v>
      </c>
      <c r="F4186" t="s">
        <v>72</v>
      </c>
      <c r="G4186" t="s">
        <v>79</v>
      </c>
      <c r="H4186" t="s">
        <v>102</v>
      </c>
      <c r="I4186" t="s">
        <v>52</v>
      </c>
      <c r="J4186" t="s">
        <v>65</v>
      </c>
      <c r="K4186" t="s">
        <v>66</v>
      </c>
      <c r="L4186" t="s">
        <v>55</v>
      </c>
      <c r="M4186" t="s">
        <v>56</v>
      </c>
      <c r="N4186" t="s">
        <v>57</v>
      </c>
      <c r="O4186" t="s">
        <v>70</v>
      </c>
      <c r="P4186">
        <v>47</v>
      </c>
      <c r="Q4186">
        <v>47</v>
      </c>
      <c r="R4186">
        <v>48</v>
      </c>
      <c r="S4186">
        <v>1</v>
      </c>
      <c r="T4186">
        <f t="shared" si="585"/>
        <v>47</v>
      </c>
      <c r="U4186">
        <v>45</v>
      </c>
      <c r="V4186">
        <f t="shared" si="586"/>
        <v>2</v>
      </c>
      <c r="W4186" s="3">
        <f t="shared" si="587"/>
        <v>2.0833333333333332E-2</v>
      </c>
      <c r="X4186">
        <v>23</v>
      </c>
      <c r="Y4186" s="4">
        <v>7.6</v>
      </c>
      <c r="Z4186" s="4">
        <v>1.9</v>
      </c>
      <c r="AA4186" s="5">
        <v>48458.84</v>
      </c>
      <c r="AB4186" s="5">
        <f t="shared" si="588"/>
        <v>2180647.7999999998</v>
      </c>
      <c r="AC4186" s="5">
        <v>35012.07</v>
      </c>
      <c r="AD4186" s="5">
        <f t="shared" si="589"/>
        <v>1680579.36</v>
      </c>
      <c r="AE4186" s="5">
        <v>112650.3</v>
      </c>
      <c r="AF4186" s="5">
        <v>30604.61</v>
      </c>
      <c r="AG4186" s="5">
        <v>8600.19</v>
      </c>
      <c r="AH4186" s="5">
        <v>2755</v>
      </c>
      <c r="AI4186" s="5">
        <v>4600</v>
      </c>
      <c r="AJ4186">
        <v>0</v>
      </c>
      <c r="AK4186" s="5">
        <v>0</v>
      </c>
      <c r="AL4186" s="5">
        <v>1949.15</v>
      </c>
      <c r="AM4186" s="5">
        <v>28790.12</v>
      </c>
      <c r="AN4186">
        <v>4</v>
      </c>
      <c r="AO4186">
        <v>4</v>
      </c>
      <c r="AP4186" t="str">
        <f t="shared" si="590"/>
        <v>Yes</v>
      </c>
      <c r="AQ4186">
        <v>1</v>
      </c>
      <c r="AR4186" s="5">
        <f t="shared" si="591"/>
        <v>1870528.73</v>
      </c>
      <c r="AS4186" s="5">
        <f t="shared" si="592"/>
        <v>310119.07</v>
      </c>
      <c r="AT4186" t="s">
        <v>59</v>
      </c>
      <c r="AU4186" t="s">
        <v>6164</v>
      </c>
      <c r="AV4186" t="s">
        <v>6165</v>
      </c>
      <c r="AW4186" t="s">
        <v>6166</v>
      </c>
      <c r="AX4186" t="s">
        <v>6184</v>
      </c>
      <c r="AY4186">
        <v>49</v>
      </c>
      <c r="AZ4186">
        <v>0</v>
      </c>
      <c r="BA4186">
        <v>19</v>
      </c>
      <c r="BB4186" t="s">
        <v>6198</v>
      </c>
      <c r="BC4186">
        <v>0</v>
      </c>
      <c r="BD4186">
        <v>0</v>
      </c>
      <c r="BE4186" t="s">
        <v>6169</v>
      </c>
      <c r="BF4186" t="s">
        <v>6170</v>
      </c>
      <c r="BG4186">
        <v>1</v>
      </c>
      <c r="BH4186" t="s">
        <v>6186</v>
      </c>
      <c r="BI4186">
        <v>41</v>
      </c>
      <c r="BJ4186" t="s">
        <v>6172</v>
      </c>
      <c r="BK4186">
        <v>0</v>
      </c>
      <c r="BL4186">
        <v>62</v>
      </c>
      <c r="BM4186" s="3">
        <f t="shared" si="593"/>
        <v>0.77419354838709675</v>
      </c>
    </row>
    <row r="4187" spans="1:65">
      <c r="A4187" t="s">
        <v>4325</v>
      </c>
      <c r="B4187" s="2">
        <v>45912</v>
      </c>
      <c r="C4187" t="s">
        <v>3137</v>
      </c>
      <c r="D4187" t="s">
        <v>4140</v>
      </c>
      <c r="E4187">
        <v>9</v>
      </c>
      <c r="F4187" t="s">
        <v>78</v>
      </c>
      <c r="G4187" t="s">
        <v>62</v>
      </c>
      <c r="H4187" t="s">
        <v>91</v>
      </c>
      <c r="I4187" t="s">
        <v>64</v>
      </c>
      <c r="J4187" t="s">
        <v>65</v>
      </c>
      <c r="K4187" t="s">
        <v>75</v>
      </c>
      <c r="L4187" t="s">
        <v>67</v>
      </c>
      <c r="M4187" t="s">
        <v>68</v>
      </c>
      <c r="N4187" t="s">
        <v>76</v>
      </c>
      <c r="O4187" t="s">
        <v>82</v>
      </c>
      <c r="P4187">
        <v>46</v>
      </c>
      <c r="Q4187">
        <v>46</v>
      </c>
      <c r="R4187">
        <v>44</v>
      </c>
      <c r="S4187">
        <v>3</v>
      </c>
      <c r="T4187">
        <f t="shared" si="585"/>
        <v>41</v>
      </c>
      <c r="U4187">
        <v>41</v>
      </c>
      <c r="V4187">
        <f t="shared" si="586"/>
        <v>0</v>
      </c>
      <c r="W4187" s="3">
        <f t="shared" si="587"/>
        <v>6.8181818181818177E-2</v>
      </c>
      <c r="X4187">
        <v>20</v>
      </c>
      <c r="Y4187" s="4">
        <v>8.1999999999999993</v>
      </c>
      <c r="Z4187" s="4">
        <v>1.2</v>
      </c>
      <c r="AA4187" s="5">
        <v>52274.12</v>
      </c>
      <c r="AB4187" s="5">
        <f t="shared" si="588"/>
        <v>2143238.92</v>
      </c>
      <c r="AC4187" s="5">
        <v>32538.83</v>
      </c>
      <c r="AD4187" s="5">
        <f t="shared" si="589"/>
        <v>1431708.52</v>
      </c>
      <c r="AE4187" s="5">
        <v>94119.91</v>
      </c>
      <c r="AF4187" s="5">
        <v>29127.42</v>
      </c>
      <c r="AG4187" s="5">
        <v>8895.9699999999993</v>
      </c>
      <c r="AH4187" s="5">
        <v>1740</v>
      </c>
      <c r="AI4187" s="5">
        <v>16135.34</v>
      </c>
      <c r="AJ4187">
        <v>1</v>
      </c>
      <c r="AK4187" s="5">
        <v>13617.71</v>
      </c>
      <c r="AL4187" s="5">
        <v>0</v>
      </c>
      <c r="AM4187" s="5">
        <v>27541.08</v>
      </c>
      <c r="AN4187">
        <v>4</v>
      </c>
      <c r="AO4187">
        <v>4</v>
      </c>
      <c r="AP4187" t="str">
        <f t="shared" si="590"/>
        <v>Yes</v>
      </c>
      <c r="AQ4187">
        <v>2</v>
      </c>
      <c r="AR4187" s="5">
        <f t="shared" si="591"/>
        <v>1622885.95</v>
      </c>
      <c r="AS4187" s="5">
        <f t="shared" si="592"/>
        <v>520352.97</v>
      </c>
      <c r="AT4187" t="s">
        <v>116</v>
      </c>
      <c r="AU4187" t="s">
        <v>6189</v>
      </c>
      <c r="AV4187" t="s">
        <v>6201</v>
      </c>
      <c r="AW4187" t="s">
        <v>6175</v>
      </c>
      <c r="AX4187" t="s">
        <v>6177</v>
      </c>
      <c r="AY4187">
        <v>46</v>
      </c>
      <c r="AZ4187">
        <v>0</v>
      </c>
      <c r="BA4187">
        <v>0</v>
      </c>
      <c r="BB4187" t="s">
        <v>6168</v>
      </c>
      <c r="BC4187">
        <v>0</v>
      </c>
      <c r="BD4187">
        <v>0</v>
      </c>
      <c r="BE4187" t="s">
        <v>6169</v>
      </c>
      <c r="BF4187" t="s">
        <v>6212</v>
      </c>
      <c r="BG4187">
        <v>1</v>
      </c>
      <c r="BH4187" t="s">
        <v>6179</v>
      </c>
      <c r="BI4187">
        <v>57</v>
      </c>
      <c r="BJ4187" t="s">
        <v>6187</v>
      </c>
      <c r="BK4187">
        <v>0</v>
      </c>
      <c r="BL4187">
        <v>59</v>
      </c>
      <c r="BM4187" s="3">
        <f t="shared" si="593"/>
        <v>0.74576271186440679</v>
      </c>
    </row>
    <row r="4188" spans="1:65">
      <c r="A4188" t="s">
        <v>4326</v>
      </c>
      <c r="B4188" s="2">
        <v>45912</v>
      </c>
      <c r="C4188" t="s">
        <v>3137</v>
      </c>
      <c r="D4188" t="s">
        <v>4140</v>
      </c>
      <c r="E4188">
        <v>9</v>
      </c>
      <c r="F4188" t="s">
        <v>78</v>
      </c>
      <c r="G4188" t="s">
        <v>50</v>
      </c>
      <c r="H4188" t="s">
        <v>181</v>
      </c>
      <c r="I4188" t="s">
        <v>64</v>
      </c>
      <c r="J4188" t="s">
        <v>53</v>
      </c>
      <c r="K4188" t="s">
        <v>66</v>
      </c>
      <c r="L4188" t="s">
        <v>92</v>
      </c>
      <c r="M4188" t="s">
        <v>56</v>
      </c>
      <c r="N4188" t="s">
        <v>69</v>
      </c>
      <c r="O4188" t="s">
        <v>120</v>
      </c>
      <c r="P4188">
        <v>58</v>
      </c>
      <c r="Q4188">
        <v>58</v>
      </c>
      <c r="R4188">
        <v>55</v>
      </c>
      <c r="S4188">
        <v>1</v>
      </c>
      <c r="T4188">
        <f t="shared" si="585"/>
        <v>54</v>
      </c>
      <c r="U4188">
        <v>54</v>
      </c>
      <c r="V4188">
        <f t="shared" si="586"/>
        <v>0</v>
      </c>
      <c r="W4188" s="3">
        <f t="shared" si="587"/>
        <v>1.8181818181818181E-2</v>
      </c>
      <c r="X4188">
        <v>34</v>
      </c>
      <c r="Y4188" s="4">
        <v>3.5</v>
      </c>
      <c r="Z4188" s="4">
        <v>1.2</v>
      </c>
      <c r="AA4188" s="5">
        <v>33853.68</v>
      </c>
      <c r="AB4188" s="5">
        <f t="shared" si="588"/>
        <v>1828098.72</v>
      </c>
      <c r="AC4188" s="5">
        <v>23954.240000000002</v>
      </c>
      <c r="AD4188" s="5">
        <f t="shared" si="589"/>
        <v>1317483.2</v>
      </c>
      <c r="AE4188" s="5">
        <v>90677.41</v>
      </c>
      <c r="AF4188" s="5">
        <v>27696.42</v>
      </c>
      <c r="AG4188" s="5">
        <v>10365.48</v>
      </c>
      <c r="AH4188" s="5">
        <v>1740</v>
      </c>
      <c r="AI4188" s="5">
        <v>3200</v>
      </c>
      <c r="AJ4188">
        <v>0</v>
      </c>
      <c r="AK4188" s="5">
        <v>0</v>
      </c>
      <c r="AL4188" s="5">
        <v>0</v>
      </c>
      <c r="AM4188" s="5">
        <v>38377.67</v>
      </c>
      <c r="AN4188">
        <v>4</v>
      </c>
      <c r="AO4188">
        <v>5</v>
      </c>
      <c r="AP4188" t="str">
        <f t="shared" si="590"/>
        <v>No</v>
      </c>
      <c r="AQ4188">
        <v>2</v>
      </c>
      <c r="AR4188" s="5">
        <f t="shared" si="591"/>
        <v>1489540.18</v>
      </c>
      <c r="AS4188" s="5">
        <f t="shared" si="592"/>
        <v>338558.54</v>
      </c>
      <c r="AT4188" t="s">
        <v>59</v>
      </c>
      <c r="AU4188" t="s">
        <v>6164</v>
      </c>
      <c r="AV4188" t="s">
        <v>6165</v>
      </c>
      <c r="AW4188" t="s">
        <v>6166</v>
      </c>
      <c r="AX4188" t="s">
        <v>6167</v>
      </c>
      <c r="AY4188">
        <v>59</v>
      </c>
      <c r="AZ4188">
        <v>0</v>
      </c>
      <c r="BA4188">
        <v>0</v>
      </c>
      <c r="BB4188" t="s">
        <v>6168</v>
      </c>
      <c r="BC4188">
        <v>0</v>
      </c>
      <c r="BD4188">
        <v>1</v>
      </c>
      <c r="BE4188" t="s">
        <v>6188</v>
      </c>
      <c r="BF4188" t="s">
        <v>6170</v>
      </c>
      <c r="BG4188">
        <v>1</v>
      </c>
      <c r="BH4188" t="s">
        <v>6179</v>
      </c>
      <c r="BI4188">
        <v>47</v>
      </c>
      <c r="BJ4188" t="s">
        <v>6172</v>
      </c>
      <c r="BK4188">
        <v>0</v>
      </c>
      <c r="BL4188">
        <v>77</v>
      </c>
      <c r="BM4188" s="3">
        <f t="shared" si="593"/>
        <v>0.7142857142857143</v>
      </c>
    </row>
    <row r="4189" spans="1:65">
      <c r="A4189" t="s">
        <v>4327</v>
      </c>
      <c r="B4189" s="2">
        <v>45912</v>
      </c>
      <c r="C4189" t="s">
        <v>3137</v>
      </c>
      <c r="D4189" t="s">
        <v>4140</v>
      </c>
      <c r="E4189">
        <v>9</v>
      </c>
      <c r="F4189" t="s">
        <v>72</v>
      </c>
      <c r="G4189" t="s">
        <v>62</v>
      </c>
      <c r="H4189" t="s">
        <v>150</v>
      </c>
      <c r="I4189" t="s">
        <v>64</v>
      </c>
      <c r="J4189" t="s">
        <v>65</v>
      </c>
      <c r="K4189" t="s">
        <v>66</v>
      </c>
      <c r="L4189" t="s">
        <v>55</v>
      </c>
      <c r="M4189" t="s">
        <v>56</v>
      </c>
      <c r="N4189" t="s">
        <v>69</v>
      </c>
      <c r="O4189" t="s">
        <v>120</v>
      </c>
      <c r="P4189">
        <v>52</v>
      </c>
      <c r="Q4189">
        <v>52</v>
      </c>
      <c r="R4189">
        <v>55</v>
      </c>
      <c r="S4189">
        <v>1</v>
      </c>
      <c r="T4189">
        <f t="shared" si="585"/>
        <v>54</v>
      </c>
      <c r="U4189">
        <v>50</v>
      </c>
      <c r="V4189">
        <f t="shared" si="586"/>
        <v>4</v>
      </c>
      <c r="W4189" s="3">
        <f t="shared" si="587"/>
        <v>1.8181818181818181E-2</v>
      </c>
      <c r="X4189">
        <v>24</v>
      </c>
      <c r="Y4189" s="4">
        <v>6.5</v>
      </c>
      <c r="Z4189" s="4">
        <v>1.7</v>
      </c>
      <c r="AA4189" s="5">
        <v>48945.19</v>
      </c>
      <c r="AB4189" s="5">
        <f t="shared" si="588"/>
        <v>2447259.5</v>
      </c>
      <c r="AC4189" s="5">
        <v>35068.5</v>
      </c>
      <c r="AD4189" s="5">
        <f t="shared" si="589"/>
        <v>1928767.5</v>
      </c>
      <c r="AE4189" s="5">
        <v>118126.03</v>
      </c>
      <c r="AF4189" s="5">
        <v>33994.47</v>
      </c>
      <c r="AG4189" s="5">
        <v>9472.74</v>
      </c>
      <c r="AH4189" s="5">
        <v>2465</v>
      </c>
      <c r="AI4189" s="5">
        <v>4600</v>
      </c>
      <c r="AJ4189">
        <v>0</v>
      </c>
      <c r="AK4189" s="5">
        <v>0</v>
      </c>
      <c r="AL4189" s="5">
        <v>4077.81</v>
      </c>
      <c r="AM4189" s="5">
        <v>32276.31</v>
      </c>
      <c r="AN4189">
        <v>4</v>
      </c>
      <c r="AO4189">
        <v>4</v>
      </c>
      <c r="AP4189" t="str">
        <f t="shared" si="590"/>
        <v>Yes</v>
      </c>
      <c r="AQ4189">
        <v>1</v>
      </c>
      <c r="AR4189" s="5">
        <f t="shared" si="591"/>
        <v>2133779.86</v>
      </c>
      <c r="AS4189" s="5">
        <f t="shared" si="592"/>
        <v>313479.64</v>
      </c>
      <c r="AT4189" t="s">
        <v>59</v>
      </c>
      <c r="AU4189" t="s">
        <v>6164</v>
      </c>
      <c r="AV4189" t="s">
        <v>6165</v>
      </c>
      <c r="AW4189" t="s">
        <v>6166</v>
      </c>
      <c r="AX4189" t="s">
        <v>6184</v>
      </c>
      <c r="AY4189">
        <v>55</v>
      </c>
      <c r="AZ4189">
        <v>0</v>
      </c>
      <c r="BA4189">
        <v>23</v>
      </c>
      <c r="BB4189" t="s">
        <v>6180</v>
      </c>
      <c r="BC4189">
        <v>0</v>
      </c>
      <c r="BD4189">
        <v>0</v>
      </c>
      <c r="BE4189" t="s">
        <v>6169</v>
      </c>
      <c r="BF4189" t="s">
        <v>6170</v>
      </c>
      <c r="BG4189">
        <v>1</v>
      </c>
      <c r="BH4189" t="s">
        <v>6186</v>
      </c>
      <c r="BI4189">
        <v>55</v>
      </c>
      <c r="BJ4189" t="s">
        <v>6187</v>
      </c>
      <c r="BK4189">
        <v>0</v>
      </c>
      <c r="BL4189">
        <v>62</v>
      </c>
      <c r="BM4189" s="3">
        <f t="shared" si="593"/>
        <v>0.88709677419354838</v>
      </c>
    </row>
    <row r="4190" spans="1:65">
      <c r="A4190" t="s">
        <v>4328</v>
      </c>
      <c r="B4190" s="2">
        <v>45912</v>
      </c>
      <c r="C4190" t="s">
        <v>3137</v>
      </c>
      <c r="D4190" t="s">
        <v>4140</v>
      </c>
      <c r="E4190">
        <v>9</v>
      </c>
      <c r="F4190" t="s">
        <v>49</v>
      </c>
      <c r="G4190" t="s">
        <v>62</v>
      </c>
      <c r="H4190" t="s">
        <v>125</v>
      </c>
      <c r="I4190" t="s">
        <v>64</v>
      </c>
      <c r="J4190" t="s">
        <v>53</v>
      </c>
      <c r="K4190" t="s">
        <v>75</v>
      </c>
      <c r="L4190" t="s">
        <v>55</v>
      </c>
      <c r="M4190" t="s">
        <v>56</v>
      </c>
      <c r="N4190" t="s">
        <v>94</v>
      </c>
      <c r="O4190" t="s">
        <v>120</v>
      </c>
      <c r="P4190">
        <v>54</v>
      </c>
      <c r="Q4190">
        <v>54</v>
      </c>
      <c r="R4190">
        <v>52</v>
      </c>
      <c r="S4190">
        <v>1</v>
      </c>
      <c r="T4190">
        <f t="shared" si="585"/>
        <v>51</v>
      </c>
      <c r="U4190">
        <v>51</v>
      </c>
      <c r="V4190">
        <f t="shared" si="586"/>
        <v>0</v>
      </c>
      <c r="W4190" s="3">
        <f t="shared" si="587"/>
        <v>1.9230769230769232E-2</v>
      </c>
      <c r="X4190">
        <v>28</v>
      </c>
      <c r="Y4190" s="4">
        <v>7.4</v>
      </c>
      <c r="Z4190" s="4">
        <v>1.5</v>
      </c>
      <c r="AA4190" s="5">
        <v>36455.82</v>
      </c>
      <c r="AB4190" s="5">
        <f t="shared" si="588"/>
        <v>1859246.82</v>
      </c>
      <c r="AC4190" s="5">
        <v>23640.15</v>
      </c>
      <c r="AD4190" s="5">
        <f t="shared" si="589"/>
        <v>1229287.8</v>
      </c>
      <c r="AE4190" s="5">
        <v>87335.02</v>
      </c>
      <c r="AF4190" s="5">
        <v>24299.040000000001</v>
      </c>
      <c r="AG4190" s="5">
        <v>10198.25</v>
      </c>
      <c r="AH4190" s="5">
        <v>2175</v>
      </c>
      <c r="AI4190" s="5">
        <v>3200</v>
      </c>
      <c r="AJ4190">
        <v>0</v>
      </c>
      <c r="AK4190" s="5">
        <v>0</v>
      </c>
      <c r="AL4190" s="5">
        <v>0</v>
      </c>
      <c r="AM4190" s="5">
        <v>35556.9</v>
      </c>
      <c r="AN4190">
        <v>4</v>
      </c>
      <c r="AO4190">
        <v>3</v>
      </c>
      <c r="AP4190" t="str">
        <f t="shared" si="590"/>
        <v>Yes</v>
      </c>
      <c r="AQ4190">
        <v>0</v>
      </c>
      <c r="AR4190" s="5">
        <f t="shared" si="591"/>
        <v>1392052.01</v>
      </c>
      <c r="AS4190" s="5">
        <f t="shared" si="592"/>
        <v>467194.81</v>
      </c>
      <c r="AT4190" t="s">
        <v>59</v>
      </c>
      <c r="AU4190" t="s">
        <v>6164</v>
      </c>
      <c r="AV4190" t="s">
        <v>6165</v>
      </c>
      <c r="AW4190" t="s">
        <v>6166</v>
      </c>
      <c r="AX4190" t="s">
        <v>6167</v>
      </c>
      <c r="AY4190">
        <v>56</v>
      </c>
      <c r="AZ4190">
        <v>2</v>
      </c>
      <c r="BA4190">
        <v>0</v>
      </c>
      <c r="BB4190" t="s">
        <v>6168</v>
      </c>
      <c r="BC4190">
        <v>0</v>
      </c>
      <c r="BD4190">
        <v>0</v>
      </c>
      <c r="BE4190" t="s">
        <v>6169</v>
      </c>
      <c r="BF4190" t="s">
        <v>6170</v>
      </c>
      <c r="BG4190">
        <v>0</v>
      </c>
      <c r="BH4190" t="s">
        <v>6171</v>
      </c>
      <c r="BI4190">
        <v>31</v>
      </c>
      <c r="BJ4190" t="s">
        <v>6172</v>
      </c>
      <c r="BK4190">
        <v>0</v>
      </c>
      <c r="BL4190">
        <v>70</v>
      </c>
      <c r="BM4190" s="3">
        <f t="shared" si="593"/>
        <v>0.74285714285714288</v>
      </c>
    </row>
    <row r="4191" spans="1:65">
      <c r="A4191" t="s">
        <v>4329</v>
      </c>
      <c r="B4191" s="2">
        <v>45912</v>
      </c>
      <c r="C4191" t="s">
        <v>3137</v>
      </c>
      <c r="D4191" t="s">
        <v>4140</v>
      </c>
      <c r="E4191">
        <v>9</v>
      </c>
      <c r="F4191" t="s">
        <v>49</v>
      </c>
      <c r="G4191" t="s">
        <v>50</v>
      </c>
      <c r="H4191" t="s">
        <v>108</v>
      </c>
      <c r="I4191" t="s">
        <v>74</v>
      </c>
      <c r="J4191" t="s">
        <v>65</v>
      </c>
      <c r="K4191" t="s">
        <v>66</v>
      </c>
      <c r="L4191" t="s">
        <v>55</v>
      </c>
      <c r="M4191" t="s">
        <v>68</v>
      </c>
      <c r="N4191" t="s">
        <v>94</v>
      </c>
      <c r="O4191" t="s">
        <v>82</v>
      </c>
      <c r="P4191">
        <v>44</v>
      </c>
      <c r="Q4191">
        <v>46</v>
      </c>
      <c r="R4191">
        <v>45</v>
      </c>
      <c r="S4191">
        <v>2</v>
      </c>
      <c r="T4191">
        <f t="shared" si="585"/>
        <v>43</v>
      </c>
      <c r="U4191">
        <v>43</v>
      </c>
      <c r="V4191">
        <f t="shared" si="586"/>
        <v>0</v>
      </c>
      <c r="W4191" s="3">
        <f t="shared" si="587"/>
        <v>4.4444444444444446E-2</v>
      </c>
      <c r="X4191">
        <v>12</v>
      </c>
      <c r="Y4191" s="4">
        <v>4.9000000000000004</v>
      </c>
      <c r="Z4191" s="4">
        <v>1.7</v>
      </c>
      <c r="AA4191" s="5">
        <v>49460.81</v>
      </c>
      <c r="AB4191" s="5">
        <f t="shared" si="588"/>
        <v>2126814.83</v>
      </c>
      <c r="AC4191" s="5">
        <v>33425.08</v>
      </c>
      <c r="AD4191" s="5">
        <f t="shared" si="589"/>
        <v>1504128.6</v>
      </c>
      <c r="AE4191" s="5">
        <v>101075.51</v>
      </c>
      <c r="AF4191" s="5">
        <v>28952.99</v>
      </c>
      <c r="AG4191" s="5">
        <v>7744.83</v>
      </c>
      <c r="AH4191" s="5">
        <v>2465</v>
      </c>
      <c r="AI4191" s="5">
        <v>9200</v>
      </c>
      <c r="AJ4191">
        <v>1</v>
      </c>
      <c r="AK4191" s="5">
        <v>12860.78</v>
      </c>
      <c r="AL4191" s="5">
        <v>0</v>
      </c>
      <c r="AM4191" s="5">
        <v>28815.86</v>
      </c>
      <c r="AN4191">
        <v>4</v>
      </c>
      <c r="AO4191">
        <v>5</v>
      </c>
      <c r="AP4191" t="str">
        <f t="shared" si="590"/>
        <v>No</v>
      </c>
      <c r="AQ4191">
        <v>3</v>
      </c>
      <c r="AR4191" s="5">
        <f t="shared" si="591"/>
        <v>1695243.57</v>
      </c>
      <c r="AS4191" s="5">
        <f t="shared" si="592"/>
        <v>431571.26</v>
      </c>
      <c r="AT4191" t="s">
        <v>116</v>
      </c>
      <c r="AU4191" t="s">
        <v>6181</v>
      </c>
      <c r="AV4191" t="s">
        <v>6182</v>
      </c>
      <c r="AW4191" t="s">
        <v>6183</v>
      </c>
      <c r="AX4191" t="s">
        <v>6167</v>
      </c>
      <c r="AY4191">
        <v>46</v>
      </c>
      <c r="AZ4191">
        <v>0</v>
      </c>
      <c r="BA4191">
        <v>0</v>
      </c>
      <c r="BB4191" t="s">
        <v>6168</v>
      </c>
      <c r="BC4191">
        <v>1</v>
      </c>
      <c r="BD4191">
        <v>0</v>
      </c>
      <c r="BE4191" t="s">
        <v>6178</v>
      </c>
      <c r="BF4191" t="s">
        <v>6176</v>
      </c>
      <c r="BG4191">
        <v>0</v>
      </c>
      <c r="BH4191" t="s">
        <v>6171</v>
      </c>
      <c r="BI4191">
        <v>19</v>
      </c>
      <c r="BJ4191" t="s">
        <v>6172</v>
      </c>
      <c r="BK4191">
        <v>0</v>
      </c>
      <c r="BL4191">
        <v>63</v>
      </c>
      <c r="BM4191" s="3">
        <f t="shared" si="593"/>
        <v>0.7142857142857143</v>
      </c>
    </row>
    <row r="4192" spans="1:65">
      <c r="A4192" t="s">
        <v>4330</v>
      </c>
      <c r="B4192" s="2">
        <v>45912</v>
      </c>
      <c r="C4192" t="s">
        <v>3137</v>
      </c>
      <c r="D4192" t="s">
        <v>4140</v>
      </c>
      <c r="E4192">
        <v>9</v>
      </c>
      <c r="F4192" t="s">
        <v>72</v>
      </c>
      <c r="G4192" t="s">
        <v>62</v>
      </c>
      <c r="H4192" t="s">
        <v>220</v>
      </c>
      <c r="I4192" t="s">
        <v>74</v>
      </c>
      <c r="J4192" t="s">
        <v>81</v>
      </c>
      <c r="K4192" t="s">
        <v>66</v>
      </c>
      <c r="L4192" t="s">
        <v>87</v>
      </c>
      <c r="M4192" t="s">
        <v>56</v>
      </c>
      <c r="N4192" t="s">
        <v>109</v>
      </c>
      <c r="O4192" t="s">
        <v>120</v>
      </c>
      <c r="P4192">
        <v>33</v>
      </c>
      <c r="Q4192">
        <v>34</v>
      </c>
      <c r="R4192">
        <v>35</v>
      </c>
      <c r="S4192">
        <v>1</v>
      </c>
      <c r="T4192">
        <f t="shared" si="585"/>
        <v>34</v>
      </c>
      <c r="U4192">
        <v>32</v>
      </c>
      <c r="V4192">
        <f t="shared" si="586"/>
        <v>2</v>
      </c>
      <c r="W4192" s="3">
        <f t="shared" si="587"/>
        <v>2.8571428571428571E-2</v>
      </c>
      <c r="X4192">
        <v>34</v>
      </c>
      <c r="Y4192" s="4">
        <v>0.8</v>
      </c>
      <c r="Z4192" s="4">
        <v>1.2</v>
      </c>
      <c r="AA4192" s="5">
        <v>73688.81</v>
      </c>
      <c r="AB4192" s="5">
        <f t="shared" si="588"/>
        <v>2358041.92</v>
      </c>
      <c r="AC4192" s="5">
        <v>54781</v>
      </c>
      <c r="AD4192" s="5">
        <f t="shared" si="589"/>
        <v>1917335</v>
      </c>
      <c r="AE4192" s="5">
        <v>108043.99</v>
      </c>
      <c r="AF4192" s="5">
        <v>29711.040000000001</v>
      </c>
      <c r="AG4192" s="5">
        <v>10028.26</v>
      </c>
      <c r="AH4192" s="5">
        <v>1740</v>
      </c>
      <c r="AI4192" s="5">
        <v>6800</v>
      </c>
      <c r="AJ4192">
        <v>0</v>
      </c>
      <c r="AK4192" s="5">
        <v>0</v>
      </c>
      <c r="AL4192" s="5">
        <v>3007.22</v>
      </c>
      <c r="AM4192" s="5">
        <v>49523.67</v>
      </c>
      <c r="AN4192">
        <v>8</v>
      </c>
      <c r="AO4192">
        <v>10</v>
      </c>
      <c r="AP4192" t="str">
        <f t="shared" si="590"/>
        <v>No</v>
      </c>
      <c r="AQ4192">
        <v>2</v>
      </c>
      <c r="AR4192" s="5">
        <f t="shared" si="591"/>
        <v>2126189.1800000002</v>
      </c>
      <c r="AS4192" s="5">
        <f t="shared" si="592"/>
        <v>231852.74</v>
      </c>
      <c r="AT4192" t="s">
        <v>59</v>
      </c>
      <c r="AU4192" t="s">
        <v>6164</v>
      </c>
      <c r="AV4192" t="s">
        <v>6165</v>
      </c>
      <c r="AW4192" t="s">
        <v>6166</v>
      </c>
      <c r="AX4192" t="s">
        <v>6184</v>
      </c>
      <c r="AY4192">
        <v>33</v>
      </c>
      <c r="AZ4192">
        <v>0</v>
      </c>
      <c r="BA4192">
        <v>19</v>
      </c>
      <c r="BB4192" t="s">
        <v>6180</v>
      </c>
      <c r="BC4192">
        <v>2</v>
      </c>
      <c r="BD4192">
        <v>0</v>
      </c>
      <c r="BE4192" t="s">
        <v>6178</v>
      </c>
      <c r="BF4192" t="s">
        <v>6170</v>
      </c>
      <c r="BG4192">
        <v>0</v>
      </c>
      <c r="BH4192" t="s">
        <v>6171</v>
      </c>
      <c r="BI4192">
        <v>60</v>
      </c>
      <c r="BJ4192" t="s">
        <v>6187</v>
      </c>
      <c r="BK4192">
        <v>0</v>
      </c>
      <c r="BL4192">
        <v>48</v>
      </c>
      <c r="BM4192" s="3">
        <f t="shared" si="593"/>
        <v>0.72916666666666663</v>
      </c>
    </row>
    <row r="4193" spans="1:65">
      <c r="A4193" t="s">
        <v>4331</v>
      </c>
      <c r="B4193" s="2">
        <v>45912</v>
      </c>
      <c r="C4193" t="s">
        <v>3137</v>
      </c>
      <c r="D4193" t="s">
        <v>4140</v>
      </c>
      <c r="E4193">
        <v>9</v>
      </c>
      <c r="F4193" t="s">
        <v>49</v>
      </c>
      <c r="G4193" t="s">
        <v>50</v>
      </c>
      <c r="H4193" t="s">
        <v>245</v>
      </c>
      <c r="I4193" t="s">
        <v>52</v>
      </c>
      <c r="J4193" t="s">
        <v>65</v>
      </c>
      <c r="K4193" t="s">
        <v>75</v>
      </c>
      <c r="L4193" t="s">
        <v>67</v>
      </c>
      <c r="M4193" t="s">
        <v>68</v>
      </c>
      <c r="N4193" t="s">
        <v>69</v>
      </c>
      <c r="O4193" t="s">
        <v>70</v>
      </c>
      <c r="P4193">
        <v>48</v>
      </c>
      <c r="Q4193">
        <v>50</v>
      </c>
      <c r="R4193">
        <v>48</v>
      </c>
      <c r="S4193">
        <v>3</v>
      </c>
      <c r="T4193">
        <f t="shared" si="585"/>
        <v>45</v>
      </c>
      <c r="U4193">
        <v>45</v>
      </c>
      <c r="V4193">
        <f t="shared" si="586"/>
        <v>0</v>
      </c>
      <c r="W4193" s="3">
        <f t="shared" si="587"/>
        <v>6.25E-2</v>
      </c>
      <c r="X4193">
        <v>26</v>
      </c>
      <c r="Y4193" s="4">
        <v>6.7</v>
      </c>
      <c r="Z4193" s="4">
        <v>1.6</v>
      </c>
      <c r="AA4193" s="5">
        <v>51905.65</v>
      </c>
      <c r="AB4193" s="5">
        <f t="shared" si="588"/>
        <v>2335754.25</v>
      </c>
      <c r="AC4193" s="5">
        <v>32316.12</v>
      </c>
      <c r="AD4193" s="5">
        <f t="shared" si="589"/>
        <v>1551173.76</v>
      </c>
      <c r="AE4193" s="5">
        <v>110897.56</v>
      </c>
      <c r="AF4193" s="5">
        <v>30490.01</v>
      </c>
      <c r="AG4193" s="5">
        <v>9795.74</v>
      </c>
      <c r="AH4193" s="5">
        <v>2320</v>
      </c>
      <c r="AI4193" s="5">
        <v>16157.74</v>
      </c>
      <c r="AJ4193">
        <v>1</v>
      </c>
      <c r="AK4193" s="5">
        <v>14546.57</v>
      </c>
      <c r="AL4193" s="5">
        <v>0</v>
      </c>
      <c r="AM4193" s="5">
        <v>27879.96</v>
      </c>
      <c r="AN4193">
        <v>4</v>
      </c>
      <c r="AO4193">
        <v>4</v>
      </c>
      <c r="AP4193" t="str">
        <f t="shared" si="590"/>
        <v>Yes</v>
      </c>
      <c r="AQ4193">
        <v>1</v>
      </c>
      <c r="AR4193" s="5">
        <f t="shared" si="591"/>
        <v>1763261.34</v>
      </c>
      <c r="AS4193" s="5">
        <f t="shared" si="592"/>
        <v>572492.91</v>
      </c>
      <c r="AT4193" t="s">
        <v>116</v>
      </c>
      <c r="AU4193" t="s">
        <v>6199</v>
      </c>
      <c r="AV4193" t="s">
        <v>6200</v>
      </c>
      <c r="AW4193" t="s">
        <v>6175</v>
      </c>
      <c r="AX4193" t="s">
        <v>6167</v>
      </c>
      <c r="AY4193">
        <v>50</v>
      </c>
      <c r="AZ4193">
        <v>0</v>
      </c>
      <c r="BA4193">
        <v>0</v>
      </c>
      <c r="BB4193" t="s">
        <v>6168</v>
      </c>
      <c r="BC4193">
        <v>0</v>
      </c>
      <c r="BD4193">
        <v>0</v>
      </c>
      <c r="BE4193" t="s">
        <v>6169</v>
      </c>
      <c r="BF4193" t="s">
        <v>6210</v>
      </c>
      <c r="BG4193">
        <v>1</v>
      </c>
      <c r="BH4193" t="s">
        <v>6179</v>
      </c>
      <c r="BI4193">
        <v>45</v>
      </c>
      <c r="BJ4193" t="s">
        <v>6172</v>
      </c>
      <c r="BK4193">
        <v>0</v>
      </c>
      <c r="BL4193">
        <v>62</v>
      </c>
      <c r="BM4193" s="3">
        <f t="shared" si="593"/>
        <v>0.77419354838709675</v>
      </c>
    </row>
    <row r="4194" spans="1:65">
      <c r="A4194" t="s">
        <v>4332</v>
      </c>
      <c r="B4194" s="2">
        <v>45912</v>
      </c>
      <c r="C4194" t="s">
        <v>3137</v>
      </c>
      <c r="D4194" t="s">
        <v>4140</v>
      </c>
      <c r="E4194">
        <v>9</v>
      </c>
      <c r="F4194" t="s">
        <v>78</v>
      </c>
      <c r="G4194" t="s">
        <v>50</v>
      </c>
      <c r="H4194" t="s">
        <v>173</v>
      </c>
      <c r="I4194" t="s">
        <v>52</v>
      </c>
      <c r="J4194" t="s">
        <v>81</v>
      </c>
      <c r="K4194" t="s">
        <v>75</v>
      </c>
      <c r="L4194" t="s">
        <v>55</v>
      </c>
      <c r="M4194" t="s">
        <v>56</v>
      </c>
      <c r="N4194" t="s">
        <v>109</v>
      </c>
      <c r="O4194" t="s">
        <v>82</v>
      </c>
      <c r="P4194">
        <v>39</v>
      </c>
      <c r="Q4194">
        <v>39</v>
      </c>
      <c r="R4194">
        <v>38</v>
      </c>
      <c r="S4194">
        <v>2</v>
      </c>
      <c r="T4194">
        <f t="shared" si="585"/>
        <v>36</v>
      </c>
      <c r="U4194">
        <v>36</v>
      </c>
      <c r="V4194">
        <f t="shared" si="586"/>
        <v>0</v>
      </c>
      <c r="W4194" s="3">
        <f t="shared" si="587"/>
        <v>5.2631578947368418E-2</v>
      </c>
      <c r="X4194">
        <v>97</v>
      </c>
      <c r="Y4194" s="4">
        <v>0.9</v>
      </c>
      <c r="Z4194" s="4">
        <v>3.8</v>
      </c>
      <c r="AA4194" s="5">
        <v>78578.399999999994</v>
      </c>
      <c r="AB4194" s="5">
        <f t="shared" si="588"/>
        <v>2828822.4</v>
      </c>
      <c r="AC4194" s="5">
        <v>53004.71</v>
      </c>
      <c r="AD4194" s="5">
        <f t="shared" si="589"/>
        <v>2014178.98</v>
      </c>
      <c r="AE4194" s="5">
        <v>119923.73</v>
      </c>
      <c r="AF4194" s="5">
        <v>38530.160000000003</v>
      </c>
      <c r="AG4194" s="5">
        <v>39607.32</v>
      </c>
      <c r="AH4194" s="5">
        <v>5510</v>
      </c>
      <c r="AI4194" s="5">
        <v>13600</v>
      </c>
      <c r="AJ4194">
        <v>0</v>
      </c>
      <c r="AK4194" s="5">
        <v>0</v>
      </c>
      <c r="AL4194" s="5">
        <v>0</v>
      </c>
      <c r="AM4194" s="5">
        <v>49842.93</v>
      </c>
      <c r="AN4194">
        <v>8</v>
      </c>
      <c r="AO4194">
        <v>8</v>
      </c>
      <c r="AP4194" t="str">
        <f t="shared" si="590"/>
        <v>Yes</v>
      </c>
      <c r="AQ4194">
        <v>1</v>
      </c>
      <c r="AR4194" s="5">
        <f t="shared" si="591"/>
        <v>2281193.12</v>
      </c>
      <c r="AS4194" s="5">
        <f t="shared" si="592"/>
        <v>547629.28</v>
      </c>
      <c r="AT4194" t="s">
        <v>116</v>
      </c>
      <c r="AU4194" t="s">
        <v>6164</v>
      </c>
      <c r="AV4194" t="s">
        <v>6165</v>
      </c>
      <c r="AW4194" t="s">
        <v>6166</v>
      </c>
      <c r="AX4194" t="s">
        <v>6202</v>
      </c>
      <c r="AY4194">
        <v>42</v>
      </c>
      <c r="AZ4194">
        <v>0</v>
      </c>
      <c r="BA4194">
        <v>0</v>
      </c>
      <c r="BB4194" t="s">
        <v>6168</v>
      </c>
      <c r="BC4194">
        <v>0</v>
      </c>
      <c r="BD4194">
        <v>0</v>
      </c>
      <c r="BE4194" t="s">
        <v>6169</v>
      </c>
      <c r="BF4194" t="s">
        <v>6176</v>
      </c>
      <c r="BG4194">
        <v>4</v>
      </c>
      <c r="BH4194" t="s">
        <v>6209</v>
      </c>
      <c r="BI4194">
        <v>135</v>
      </c>
      <c r="BJ4194" t="s">
        <v>6193</v>
      </c>
      <c r="BK4194">
        <v>0</v>
      </c>
      <c r="BL4194">
        <v>48</v>
      </c>
      <c r="BM4194" s="3">
        <f t="shared" si="593"/>
        <v>0.79166666666666663</v>
      </c>
    </row>
    <row r="4195" spans="1:65">
      <c r="A4195" t="s">
        <v>4333</v>
      </c>
      <c r="B4195" s="2">
        <v>45912</v>
      </c>
      <c r="C4195" t="s">
        <v>3137</v>
      </c>
      <c r="D4195" t="s">
        <v>4140</v>
      </c>
      <c r="E4195">
        <v>9</v>
      </c>
      <c r="F4195" t="s">
        <v>78</v>
      </c>
      <c r="G4195" t="s">
        <v>79</v>
      </c>
      <c r="H4195" t="s">
        <v>136</v>
      </c>
      <c r="I4195" t="s">
        <v>64</v>
      </c>
      <c r="J4195" t="s">
        <v>53</v>
      </c>
      <c r="K4195" t="s">
        <v>54</v>
      </c>
      <c r="L4195" t="s">
        <v>67</v>
      </c>
      <c r="M4195" t="s">
        <v>56</v>
      </c>
      <c r="N4195" t="s">
        <v>76</v>
      </c>
      <c r="O4195" t="s">
        <v>70</v>
      </c>
      <c r="P4195">
        <v>51</v>
      </c>
      <c r="Q4195">
        <v>53</v>
      </c>
      <c r="R4195">
        <v>53</v>
      </c>
      <c r="S4195">
        <v>1</v>
      </c>
      <c r="T4195">
        <f t="shared" si="585"/>
        <v>52</v>
      </c>
      <c r="U4195">
        <v>49</v>
      </c>
      <c r="V4195">
        <f t="shared" si="586"/>
        <v>3</v>
      </c>
      <c r="W4195" s="3">
        <f t="shared" si="587"/>
        <v>1.8867924528301886E-2</v>
      </c>
      <c r="X4195">
        <v>29</v>
      </c>
      <c r="Y4195" s="4">
        <v>6.9</v>
      </c>
      <c r="Z4195" s="4">
        <v>1.6</v>
      </c>
      <c r="AA4195" s="5">
        <v>39195.21</v>
      </c>
      <c r="AB4195" s="5">
        <f t="shared" si="588"/>
        <v>1920565.29</v>
      </c>
      <c r="AC4195" s="5">
        <v>22891.99</v>
      </c>
      <c r="AD4195" s="5">
        <f t="shared" si="589"/>
        <v>1213275.47</v>
      </c>
      <c r="AE4195" s="5">
        <v>89185.68</v>
      </c>
      <c r="AF4195" s="5">
        <v>25762.67</v>
      </c>
      <c r="AG4195" s="5">
        <v>9720.2099999999991</v>
      </c>
      <c r="AH4195" s="5">
        <v>2320</v>
      </c>
      <c r="AI4195" s="5">
        <v>3200</v>
      </c>
      <c r="AJ4195">
        <v>0</v>
      </c>
      <c r="AK4195" s="5">
        <v>0</v>
      </c>
      <c r="AL4195" s="5">
        <v>2086.65</v>
      </c>
      <c r="AM4195" s="5">
        <v>33401.9</v>
      </c>
      <c r="AN4195">
        <v>4</v>
      </c>
      <c r="AO4195">
        <v>5</v>
      </c>
      <c r="AP4195" t="str">
        <f t="shared" si="590"/>
        <v>No</v>
      </c>
      <c r="AQ4195">
        <v>3</v>
      </c>
      <c r="AR4195" s="5">
        <f t="shared" si="591"/>
        <v>1378952.58</v>
      </c>
      <c r="AS4195" s="5">
        <f t="shared" si="592"/>
        <v>541612.71</v>
      </c>
      <c r="AT4195" t="s">
        <v>59</v>
      </c>
      <c r="AU4195" t="s">
        <v>6164</v>
      </c>
      <c r="AV4195" t="s">
        <v>6165</v>
      </c>
      <c r="AW4195" t="s">
        <v>6166</v>
      </c>
      <c r="AX4195" t="s">
        <v>6184</v>
      </c>
      <c r="AY4195">
        <v>52</v>
      </c>
      <c r="AZ4195">
        <v>0</v>
      </c>
      <c r="BA4195">
        <v>26</v>
      </c>
      <c r="BB4195" t="s">
        <v>6180</v>
      </c>
      <c r="BC4195">
        <v>0</v>
      </c>
      <c r="BD4195">
        <v>1</v>
      </c>
      <c r="BE4195" t="s">
        <v>6196</v>
      </c>
      <c r="BF4195" t="s">
        <v>6170</v>
      </c>
      <c r="BG4195">
        <v>1</v>
      </c>
      <c r="BH4195" t="s">
        <v>6186</v>
      </c>
      <c r="BI4195">
        <v>45</v>
      </c>
      <c r="BJ4195" t="s">
        <v>6172</v>
      </c>
      <c r="BK4195">
        <v>0</v>
      </c>
      <c r="BL4195">
        <v>71</v>
      </c>
      <c r="BM4195" s="3">
        <f t="shared" si="593"/>
        <v>0.74647887323943662</v>
      </c>
    </row>
    <row r="4196" spans="1:65">
      <c r="A4196" t="s">
        <v>4334</v>
      </c>
      <c r="B4196" s="2">
        <v>45912</v>
      </c>
      <c r="C4196" t="s">
        <v>3137</v>
      </c>
      <c r="D4196" t="s">
        <v>4140</v>
      </c>
      <c r="E4196">
        <v>9</v>
      </c>
      <c r="F4196" t="s">
        <v>72</v>
      </c>
      <c r="G4196" t="s">
        <v>79</v>
      </c>
      <c r="H4196" t="s">
        <v>86</v>
      </c>
      <c r="I4196" t="s">
        <v>74</v>
      </c>
      <c r="J4196" t="s">
        <v>53</v>
      </c>
      <c r="K4196" t="s">
        <v>54</v>
      </c>
      <c r="L4196" t="s">
        <v>55</v>
      </c>
      <c r="M4196" t="s">
        <v>56</v>
      </c>
      <c r="N4196" t="s">
        <v>69</v>
      </c>
      <c r="O4196" t="s">
        <v>70</v>
      </c>
      <c r="P4196">
        <v>63</v>
      </c>
      <c r="Q4196">
        <v>65</v>
      </c>
      <c r="R4196">
        <v>64</v>
      </c>
      <c r="S4196">
        <v>2</v>
      </c>
      <c r="T4196">
        <f t="shared" si="585"/>
        <v>62</v>
      </c>
      <c r="U4196">
        <v>62</v>
      </c>
      <c r="V4196">
        <f t="shared" si="586"/>
        <v>0</v>
      </c>
      <c r="W4196" s="3">
        <f t="shared" si="587"/>
        <v>3.125E-2</v>
      </c>
      <c r="X4196">
        <v>18</v>
      </c>
      <c r="Y4196" s="4">
        <v>5.4</v>
      </c>
      <c r="Z4196" s="4">
        <v>1.6</v>
      </c>
      <c r="AA4196" s="5">
        <v>39311.01</v>
      </c>
      <c r="AB4196" s="5">
        <f t="shared" si="588"/>
        <v>2437282.62</v>
      </c>
      <c r="AC4196" s="5">
        <v>23595.39</v>
      </c>
      <c r="AD4196" s="5">
        <f t="shared" si="589"/>
        <v>1510104.96</v>
      </c>
      <c r="AE4196" s="5">
        <v>109327.79</v>
      </c>
      <c r="AF4196" s="5">
        <v>27571.74</v>
      </c>
      <c r="AG4196" s="5">
        <v>8929.26</v>
      </c>
      <c r="AH4196" s="5">
        <v>2320</v>
      </c>
      <c r="AI4196" s="5">
        <v>6400</v>
      </c>
      <c r="AJ4196">
        <v>0</v>
      </c>
      <c r="AK4196" s="5">
        <v>0</v>
      </c>
      <c r="AL4196" s="5">
        <v>0</v>
      </c>
      <c r="AM4196" s="5">
        <v>41174.06</v>
      </c>
      <c r="AN4196">
        <v>4</v>
      </c>
      <c r="AO4196">
        <v>4</v>
      </c>
      <c r="AP4196" t="str">
        <f t="shared" si="590"/>
        <v>Yes</v>
      </c>
      <c r="AQ4196">
        <v>1</v>
      </c>
      <c r="AR4196" s="5">
        <f t="shared" si="591"/>
        <v>1705827.81</v>
      </c>
      <c r="AS4196" s="5">
        <f t="shared" si="592"/>
        <v>731454.81</v>
      </c>
      <c r="AT4196" t="s">
        <v>59</v>
      </c>
      <c r="AU4196" t="s">
        <v>6164</v>
      </c>
      <c r="AV4196" t="s">
        <v>6165</v>
      </c>
      <c r="AW4196" t="s">
        <v>6166</v>
      </c>
      <c r="AX4196" t="s">
        <v>6167</v>
      </c>
      <c r="AY4196">
        <v>69</v>
      </c>
      <c r="AZ4196">
        <v>3</v>
      </c>
      <c r="BA4196">
        <v>0</v>
      </c>
      <c r="BB4196" t="s">
        <v>6168</v>
      </c>
      <c r="BC4196">
        <v>0</v>
      </c>
      <c r="BD4196">
        <v>0</v>
      </c>
      <c r="BE4196" t="s">
        <v>6169</v>
      </c>
      <c r="BF4196" t="s">
        <v>6170</v>
      </c>
      <c r="BG4196">
        <v>0</v>
      </c>
      <c r="BH4196" t="s">
        <v>6171</v>
      </c>
      <c r="BI4196">
        <v>32</v>
      </c>
      <c r="BJ4196" t="s">
        <v>6172</v>
      </c>
      <c r="BK4196">
        <v>0</v>
      </c>
      <c r="BL4196">
        <v>72</v>
      </c>
      <c r="BM4196" s="3">
        <f t="shared" si="593"/>
        <v>0.88888888888888884</v>
      </c>
    </row>
    <row r="4197" spans="1:65">
      <c r="A4197" t="s">
        <v>4335</v>
      </c>
      <c r="B4197" s="2">
        <v>45912</v>
      </c>
      <c r="C4197" t="s">
        <v>3137</v>
      </c>
      <c r="D4197" t="s">
        <v>4140</v>
      </c>
      <c r="E4197">
        <v>9</v>
      </c>
      <c r="F4197" t="s">
        <v>78</v>
      </c>
      <c r="G4197" t="s">
        <v>50</v>
      </c>
      <c r="H4197" t="s">
        <v>161</v>
      </c>
      <c r="I4197" t="s">
        <v>74</v>
      </c>
      <c r="J4197" t="s">
        <v>81</v>
      </c>
      <c r="K4197" t="s">
        <v>66</v>
      </c>
      <c r="L4197" t="s">
        <v>92</v>
      </c>
      <c r="M4197" t="s">
        <v>56</v>
      </c>
      <c r="N4197" t="s">
        <v>109</v>
      </c>
      <c r="O4197" t="s">
        <v>70</v>
      </c>
      <c r="P4197">
        <v>37</v>
      </c>
      <c r="Q4197">
        <v>38</v>
      </c>
      <c r="R4197">
        <v>36</v>
      </c>
      <c r="S4197">
        <v>1</v>
      </c>
      <c r="T4197">
        <f t="shared" si="585"/>
        <v>35</v>
      </c>
      <c r="U4197">
        <v>35</v>
      </c>
      <c r="V4197">
        <f t="shared" si="586"/>
        <v>0</v>
      </c>
      <c r="W4197" s="3">
        <f t="shared" si="587"/>
        <v>2.7777777777777776E-2</v>
      </c>
      <c r="X4197">
        <v>36</v>
      </c>
      <c r="Y4197" s="4">
        <v>0.3</v>
      </c>
      <c r="Z4197" s="4">
        <v>1.3</v>
      </c>
      <c r="AA4197" s="5">
        <v>72911.55</v>
      </c>
      <c r="AB4197" s="5">
        <f t="shared" si="588"/>
        <v>2551904.25</v>
      </c>
      <c r="AC4197" s="5">
        <v>53714.82</v>
      </c>
      <c r="AD4197" s="5">
        <f t="shared" si="589"/>
        <v>1933733.52</v>
      </c>
      <c r="AE4197" s="5">
        <v>110650.62</v>
      </c>
      <c r="AF4197" s="5">
        <v>33405.4</v>
      </c>
      <c r="AG4197" s="5">
        <v>11019.09</v>
      </c>
      <c r="AH4197" s="5">
        <v>1885</v>
      </c>
      <c r="AI4197" s="5">
        <v>6800</v>
      </c>
      <c r="AJ4197">
        <v>0</v>
      </c>
      <c r="AK4197" s="5">
        <v>0</v>
      </c>
      <c r="AL4197" s="5">
        <v>0</v>
      </c>
      <c r="AM4197" s="5">
        <v>48047.24</v>
      </c>
      <c r="AN4197">
        <v>8</v>
      </c>
      <c r="AO4197">
        <v>7</v>
      </c>
      <c r="AP4197" t="str">
        <f t="shared" si="590"/>
        <v>Yes</v>
      </c>
      <c r="AQ4197">
        <v>1</v>
      </c>
      <c r="AR4197" s="5">
        <f t="shared" si="591"/>
        <v>2145540.87</v>
      </c>
      <c r="AS4197" s="5">
        <f t="shared" si="592"/>
        <v>406363.38</v>
      </c>
      <c r="AT4197" t="s">
        <v>59</v>
      </c>
      <c r="AU4197" t="s">
        <v>6164</v>
      </c>
      <c r="AV4197" t="s">
        <v>6165</v>
      </c>
      <c r="AW4197" t="s">
        <v>6166</v>
      </c>
      <c r="AX4197" t="s">
        <v>6167</v>
      </c>
      <c r="AY4197">
        <v>43</v>
      </c>
      <c r="AZ4197">
        <v>3</v>
      </c>
      <c r="BA4197">
        <v>0</v>
      </c>
      <c r="BB4197" t="s">
        <v>6168</v>
      </c>
      <c r="BC4197">
        <v>0</v>
      </c>
      <c r="BD4197">
        <v>0</v>
      </c>
      <c r="BE4197" t="s">
        <v>6169</v>
      </c>
      <c r="BF4197" t="s">
        <v>6170</v>
      </c>
      <c r="BG4197">
        <v>0</v>
      </c>
      <c r="BH4197" t="s">
        <v>6171</v>
      </c>
      <c r="BI4197">
        <v>32</v>
      </c>
      <c r="BJ4197" t="s">
        <v>6172</v>
      </c>
      <c r="BK4197">
        <v>0</v>
      </c>
      <c r="BL4197">
        <v>46</v>
      </c>
      <c r="BM4197" s="3">
        <f t="shared" si="593"/>
        <v>0.78260869565217395</v>
      </c>
    </row>
    <row r="4198" spans="1:65">
      <c r="A4198" t="s">
        <v>4336</v>
      </c>
      <c r="B4198" s="2">
        <v>45912</v>
      </c>
      <c r="C4198" t="s">
        <v>3137</v>
      </c>
      <c r="D4198" t="s">
        <v>4140</v>
      </c>
      <c r="E4198">
        <v>9</v>
      </c>
      <c r="F4198" t="s">
        <v>49</v>
      </c>
      <c r="G4198" t="s">
        <v>79</v>
      </c>
      <c r="H4198" t="s">
        <v>111</v>
      </c>
      <c r="I4198" t="s">
        <v>74</v>
      </c>
      <c r="J4198" t="s">
        <v>65</v>
      </c>
      <c r="K4198" t="s">
        <v>75</v>
      </c>
      <c r="L4198" t="s">
        <v>92</v>
      </c>
      <c r="M4198" t="s">
        <v>56</v>
      </c>
      <c r="N4198" t="s">
        <v>69</v>
      </c>
      <c r="O4198" t="s">
        <v>82</v>
      </c>
      <c r="P4198">
        <v>53</v>
      </c>
      <c r="Q4198">
        <v>56</v>
      </c>
      <c r="R4198">
        <v>53</v>
      </c>
      <c r="S4198">
        <v>1</v>
      </c>
      <c r="T4198">
        <f t="shared" si="585"/>
        <v>52</v>
      </c>
      <c r="U4198">
        <v>50</v>
      </c>
      <c r="V4198">
        <f t="shared" si="586"/>
        <v>2</v>
      </c>
      <c r="W4198" s="3">
        <f t="shared" si="587"/>
        <v>1.8867924528301886E-2</v>
      </c>
      <c r="X4198">
        <v>34</v>
      </c>
      <c r="Y4198" s="4">
        <v>5.8</v>
      </c>
      <c r="Z4198" s="4">
        <v>1.5</v>
      </c>
      <c r="AA4198" s="5">
        <v>52615.59</v>
      </c>
      <c r="AB4198" s="5">
        <f t="shared" si="588"/>
        <v>2630779.5</v>
      </c>
      <c r="AC4198" s="5">
        <v>35291.35</v>
      </c>
      <c r="AD4198" s="5">
        <f t="shared" si="589"/>
        <v>1870441.55</v>
      </c>
      <c r="AE4198" s="5">
        <v>116437.41</v>
      </c>
      <c r="AF4198" s="5">
        <v>34295.74</v>
      </c>
      <c r="AG4198" s="5">
        <v>9412.07</v>
      </c>
      <c r="AH4198" s="5">
        <v>2175</v>
      </c>
      <c r="AI4198" s="5">
        <v>4600</v>
      </c>
      <c r="AJ4198">
        <v>0</v>
      </c>
      <c r="AK4198" s="5">
        <v>0</v>
      </c>
      <c r="AL4198" s="5">
        <v>1961.46</v>
      </c>
      <c r="AM4198" s="5">
        <v>34700.839999999997</v>
      </c>
      <c r="AN4198">
        <v>4</v>
      </c>
      <c r="AO4198">
        <v>4</v>
      </c>
      <c r="AP4198" t="str">
        <f t="shared" si="590"/>
        <v>Yes</v>
      </c>
      <c r="AQ4198">
        <v>1</v>
      </c>
      <c r="AR4198" s="5">
        <f t="shared" si="591"/>
        <v>2074024.07</v>
      </c>
      <c r="AS4198" s="5">
        <f t="shared" si="592"/>
        <v>556755.43000000005</v>
      </c>
      <c r="AT4198" t="s">
        <v>59</v>
      </c>
      <c r="AU4198" t="s">
        <v>6164</v>
      </c>
      <c r="AV4198" t="s">
        <v>6165</v>
      </c>
      <c r="AW4198" t="s">
        <v>6166</v>
      </c>
      <c r="AX4198" t="s">
        <v>6167</v>
      </c>
      <c r="AY4198">
        <v>55</v>
      </c>
      <c r="AZ4198">
        <v>0</v>
      </c>
      <c r="BA4198">
        <v>16</v>
      </c>
      <c r="BB4198" t="s">
        <v>6191</v>
      </c>
      <c r="BC4198">
        <v>0</v>
      </c>
      <c r="BD4198">
        <v>0</v>
      </c>
      <c r="BE4198" t="s">
        <v>6169</v>
      </c>
      <c r="BF4198" t="s">
        <v>6170</v>
      </c>
      <c r="BG4198">
        <v>1</v>
      </c>
      <c r="BH4198" t="s">
        <v>6179</v>
      </c>
      <c r="BI4198">
        <v>38</v>
      </c>
      <c r="BJ4198" t="s">
        <v>6172</v>
      </c>
      <c r="BK4198">
        <v>0</v>
      </c>
      <c r="BL4198">
        <v>64</v>
      </c>
      <c r="BM4198" s="3">
        <f t="shared" si="593"/>
        <v>0.828125</v>
      </c>
    </row>
    <row r="4199" spans="1:65">
      <c r="A4199" t="s">
        <v>4337</v>
      </c>
      <c r="B4199" s="2">
        <v>45913</v>
      </c>
      <c r="C4199" t="s">
        <v>3137</v>
      </c>
      <c r="D4199" t="s">
        <v>4140</v>
      </c>
      <c r="E4199">
        <v>9</v>
      </c>
      <c r="F4199" t="s">
        <v>49</v>
      </c>
      <c r="G4199" t="s">
        <v>79</v>
      </c>
      <c r="H4199" t="s">
        <v>106</v>
      </c>
      <c r="I4199" t="s">
        <v>52</v>
      </c>
      <c r="J4199" t="s">
        <v>53</v>
      </c>
      <c r="K4199" t="s">
        <v>75</v>
      </c>
      <c r="L4199" t="s">
        <v>67</v>
      </c>
      <c r="M4199" t="s">
        <v>56</v>
      </c>
      <c r="N4199" t="s">
        <v>94</v>
      </c>
      <c r="O4199" t="s">
        <v>120</v>
      </c>
      <c r="P4199">
        <v>59</v>
      </c>
      <c r="Q4199">
        <v>63</v>
      </c>
      <c r="R4199">
        <v>61</v>
      </c>
      <c r="S4199">
        <v>3</v>
      </c>
      <c r="T4199">
        <f t="shared" si="585"/>
        <v>58</v>
      </c>
      <c r="U4199">
        <v>58</v>
      </c>
      <c r="V4199">
        <f t="shared" si="586"/>
        <v>0</v>
      </c>
      <c r="W4199" s="3">
        <f t="shared" si="587"/>
        <v>4.9180327868852458E-2</v>
      </c>
      <c r="X4199">
        <v>130</v>
      </c>
      <c r="Y4199" s="4">
        <v>5.0999999999999996</v>
      </c>
      <c r="Z4199" s="4">
        <v>6.2</v>
      </c>
      <c r="AA4199" s="5">
        <v>35823.74</v>
      </c>
      <c r="AB4199" s="5">
        <f t="shared" si="588"/>
        <v>2077776.92</v>
      </c>
      <c r="AC4199" s="5">
        <v>23040.32</v>
      </c>
      <c r="AD4199" s="5">
        <f t="shared" si="589"/>
        <v>1405459.52</v>
      </c>
      <c r="AE4199" s="5">
        <v>107555.86</v>
      </c>
      <c r="AF4199" s="5">
        <v>35752.39</v>
      </c>
      <c r="AG4199" s="5">
        <v>58205.81</v>
      </c>
      <c r="AH4199" s="5">
        <v>8990</v>
      </c>
      <c r="AI4199" s="5">
        <v>9600</v>
      </c>
      <c r="AJ4199">
        <v>0</v>
      </c>
      <c r="AK4199" s="5">
        <v>0</v>
      </c>
      <c r="AL4199" s="5">
        <v>0</v>
      </c>
      <c r="AM4199" s="5">
        <v>40336.03</v>
      </c>
      <c r="AN4199">
        <v>4</v>
      </c>
      <c r="AO4199">
        <v>3</v>
      </c>
      <c r="AP4199" t="str">
        <f t="shared" si="590"/>
        <v>Yes</v>
      </c>
      <c r="AQ4199">
        <v>0</v>
      </c>
      <c r="AR4199" s="5">
        <f t="shared" si="591"/>
        <v>1665899.61</v>
      </c>
      <c r="AS4199" s="5">
        <f t="shared" si="592"/>
        <v>411877.31</v>
      </c>
      <c r="AT4199" t="s">
        <v>116</v>
      </c>
      <c r="AU4199" t="s">
        <v>6164</v>
      </c>
      <c r="AV4199" t="s">
        <v>6165</v>
      </c>
      <c r="AW4199" t="s">
        <v>6166</v>
      </c>
      <c r="AX4199" t="s">
        <v>6202</v>
      </c>
      <c r="AY4199">
        <v>60</v>
      </c>
      <c r="AZ4199">
        <v>0</v>
      </c>
      <c r="BA4199">
        <v>0</v>
      </c>
      <c r="BB4199" t="s">
        <v>6168</v>
      </c>
      <c r="BC4199">
        <v>0</v>
      </c>
      <c r="BD4199">
        <v>0</v>
      </c>
      <c r="BE4199" t="s">
        <v>6169</v>
      </c>
      <c r="BF4199" t="s">
        <v>6176</v>
      </c>
      <c r="BG4199">
        <v>2</v>
      </c>
      <c r="BH4199" t="s">
        <v>6208</v>
      </c>
      <c r="BI4199">
        <v>78</v>
      </c>
      <c r="BJ4199" t="s">
        <v>6193</v>
      </c>
      <c r="BK4199">
        <v>0</v>
      </c>
      <c r="BL4199">
        <v>73</v>
      </c>
      <c r="BM4199" s="3">
        <f t="shared" si="593"/>
        <v>0.83561643835616439</v>
      </c>
    </row>
    <row r="4200" spans="1:65">
      <c r="A4200" t="s">
        <v>4338</v>
      </c>
      <c r="B4200" s="2">
        <v>45913</v>
      </c>
      <c r="C4200" t="s">
        <v>3137</v>
      </c>
      <c r="D4200" t="s">
        <v>4140</v>
      </c>
      <c r="E4200">
        <v>9</v>
      </c>
      <c r="F4200" t="s">
        <v>78</v>
      </c>
      <c r="G4200" t="s">
        <v>50</v>
      </c>
      <c r="H4200" t="s">
        <v>161</v>
      </c>
      <c r="I4200" t="s">
        <v>64</v>
      </c>
      <c r="J4200" t="s">
        <v>65</v>
      </c>
      <c r="K4200" t="s">
        <v>54</v>
      </c>
      <c r="L4200" t="s">
        <v>92</v>
      </c>
      <c r="M4200" t="s">
        <v>56</v>
      </c>
      <c r="N4200" t="s">
        <v>57</v>
      </c>
      <c r="O4200" t="s">
        <v>58</v>
      </c>
      <c r="P4200">
        <v>50</v>
      </c>
      <c r="Q4200">
        <v>50</v>
      </c>
      <c r="R4200">
        <v>48</v>
      </c>
      <c r="S4200">
        <v>1</v>
      </c>
      <c r="T4200">
        <f t="shared" si="585"/>
        <v>47</v>
      </c>
      <c r="U4200">
        <v>47</v>
      </c>
      <c r="V4200">
        <f t="shared" si="586"/>
        <v>0</v>
      </c>
      <c r="W4200" s="3">
        <f t="shared" si="587"/>
        <v>2.0833333333333332E-2</v>
      </c>
      <c r="X4200">
        <v>2</v>
      </c>
      <c r="Y4200" s="4">
        <v>2.7</v>
      </c>
      <c r="Z4200" s="4">
        <v>0.8</v>
      </c>
      <c r="AA4200" s="5">
        <v>56805.63</v>
      </c>
      <c r="AB4200" s="5">
        <f t="shared" si="588"/>
        <v>2669864.61</v>
      </c>
      <c r="AC4200" s="5">
        <v>35170.99</v>
      </c>
      <c r="AD4200" s="5">
        <f t="shared" si="589"/>
        <v>1688207.52</v>
      </c>
      <c r="AE4200" s="5">
        <v>103178.8</v>
      </c>
      <c r="AF4200" s="5">
        <v>31116.06</v>
      </c>
      <c r="AG4200" s="5">
        <v>6721.38</v>
      </c>
      <c r="AH4200" s="5">
        <v>1160</v>
      </c>
      <c r="AI4200" s="5">
        <v>4600</v>
      </c>
      <c r="AJ4200">
        <v>0</v>
      </c>
      <c r="AK4200" s="5">
        <v>0</v>
      </c>
      <c r="AL4200" s="5">
        <v>0</v>
      </c>
      <c r="AM4200" s="5">
        <v>35225.410000000003</v>
      </c>
      <c r="AN4200">
        <v>4</v>
      </c>
      <c r="AO4200">
        <v>5</v>
      </c>
      <c r="AP4200" t="str">
        <f t="shared" si="590"/>
        <v>No</v>
      </c>
      <c r="AQ4200">
        <v>3</v>
      </c>
      <c r="AR4200" s="5">
        <f t="shared" si="591"/>
        <v>1870209.17</v>
      </c>
      <c r="AS4200" s="5">
        <f t="shared" si="592"/>
        <v>799655.44</v>
      </c>
      <c r="AT4200" t="s">
        <v>59</v>
      </c>
      <c r="AU4200" t="s">
        <v>6164</v>
      </c>
      <c r="AV4200" t="s">
        <v>6165</v>
      </c>
      <c r="AW4200" t="s">
        <v>6166</v>
      </c>
      <c r="AX4200" t="s">
        <v>6167</v>
      </c>
      <c r="AY4200">
        <v>51</v>
      </c>
      <c r="AZ4200">
        <v>0</v>
      </c>
      <c r="BA4200">
        <v>0</v>
      </c>
      <c r="BB4200" t="s">
        <v>6168</v>
      </c>
      <c r="BC4200">
        <v>0</v>
      </c>
      <c r="BD4200">
        <v>1</v>
      </c>
      <c r="BE4200" t="s">
        <v>6196</v>
      </c>
      <c r="BF4200" t="s">
        <v>6170</v>
      </c>
      <c r="BG4200">
        <v>0</v>
      </c>
      <c r="BH4200" t="s">
        <v>6171</v>
      </c>
      <c r="BI4200">
        <v>24</v>
      </c>
      <c r="BJ4200" t="s">
        <v>6172</v>
      </c>
      <c r="BK4200">
        <v>0</v>
      </c>
      <c r="BL4200">
        <v>59</v>
      </c>
      <c r="BM4200" s="3">
        <f t="shared" si="593"/>
        <v>0.81355932203389836</v>
      </c>
    </row>
    <row r="4201" spans="1:65">
      <c r="A4201" t="s">
        <v>4339</v>
      </c>
      <c r="B4201" s="2">
        <v>45913</v>
      </c>
      <c r="C4201" t="s">
        <v>3137</v>
      </c>
      <c r="D4201" t="s">
        <v>4140</v>
      </c>
      <c r="E4201">
        <v>9</v>
      </c>
      <c r="F4201" t="s">
        <v>49</v>
      </c>
      <c r="G4201" t="s">
        <v>50</v>
      </c>
      <c r="H4201" t="s">
        <v>51</v>
      </c>
      <c r="I4201" t="s">
        <v>52</v>
      </c>
      <c r="J4201" t="s">
        <v>53</v>
      </c>
      <c r="K4201" t="s">
        <v>75</v>
      </c>
      <c r="L4201" t="s">
        <v>92</v>
      </c>
      <c r="M4201" t="s">
        <v>56</v>
      </c>
      <c r="N4201" t="s">
        <v>94</v>
      </c>
      <c r="O4201" t="s">
        <v>58</v>
      </c>
      <c r="P4201">
        <v>69</v>
      </c>
      <c r="Q4201">
        <v>72</v>
      </c>
      <c r="R4201">
        <v>72</v>
      </c>
      <c r="S4201">
        <v>2</v>
      </c>
      <c r="T4201">
        <f t="shared" si="585"/>
        <v>70</v>
      </c>
      <c r="U4201">
        <v>67</v>
      </c>
      <c r="V4201">
        <f t="shared" si="586"/>
        <v>3</v>
      </c>
      <c r="W4201" s="3">
        <f t="shared" si="587"/>
        <v>2.7777777777777776E-2</v>
      </c>
      <c r="X4201">
        <v>41</v>
      </c>
      <c r="Y4201" s="4">
        <v>3.6</v>
      </c>
      <c r="Z4201" s="4">
        <v>1.8</v>
      </c>
      <c r="AA4201" s="5">
        <v>35762.99</v>
      </c>
      <c r="AB4201" s="5">
        <f t="shared" si="588"/>
        <v>2396120.33</v>
      </c>
      <c r="AC4201" s="5">
        <v>23806.3</v>
      </c>
      <c r="AD4201" s="5">
        <f t="shared" si="589"/>
        <v>1714053.6</v>
      </c>
      <c r="AE4201" s="5">
        <v>127127.89</v>
      </c>
      <c r="AF4201" s="5">
        <v>34123.199999999997</v>
      </c>
      <c r="AG4201" s="5">
        <v>10748.61</v>
      </c>
      <c r="AH4201" s="5">
        <v>2610</v>
      </c>
      <c r="AI4201" s="5">
        <v>6400</v>
      </c>
      <c r="AJ4201">
        <v>0</v>
      </c>
      <c r="AK4201" s="5">
        <v>0</v>
      </c>
      <c r="AL4201" s="5">
        <v>2085.75</v>
      </c>
      <c r="AM4201" s="5">
        <v>43636.1</v>
      </c>
      <c r="AN4201">
        <v>4</v>
      </c>
      <c r="AO4201">
        <v>4</v>
      </c>
      <c r="AP4201" t="str">
        <f t="shared" si="590"/>
        <v>Yes</v>
      </c>
      <c r="AQ4201">
        <v>1</v>
      </c>
      <c r="AR4201" s="5">
        <f t="shared" si="591"/>
        <v>1940785.15</v>
      </c>
      <c r="AS4201" s="5">
        <f t="shared" si="592"/>
        <v>455335.18</v>
      </c>
      <c r="AT4201" t="s">
        <v>59</v>
      </c>
      <c r="AU4201" t="s">
        <v>6164</v>
      </c>
      <c r="AV4201" t="s">
        <v>6165</v>
      </c>
      <c r="AW4201" t="s">
        <v>6166</v>
      </c>
      <c r="AX4201" t="s">
        <v>6184</v>
      </c>
      <c r="AY4201">
        <v>71</v>
      </c>
      <c r="AZ4201">
        <v>0</v>
      </c>
      <c r="BA4201">
        <v>24</v>
      </c>
      <c r="BB4201" t="s">
        <v>6180</v>
      </c>
      <c r="BC4201">
        <v>0</v>
      </c>
      <c r="BD4201">
        <v>0</v>
      </c>
      <c r="BE4201" t="s">
        <v>6169</v>
      </c>
      <c r="BF4201" t="s">
        <v>6170</v>
      </c>
      <c r="BG4201">
        <v>0</v>
      </c>
      <c r="BH4201" t="s">
        <v>6171</v>
      </c>
      <c r="BI4201">
        <v>20</v>
      </c>
      <c r="BJ4201" t="s">
        <v>6172</v>
      </c>
      <c r="BK4201">
        <v>0</v>
      </c>
      <c r="BL4201">
        <v>78</v>
      </c>
      <c r="BM4201" s="3">
        <f t="shared" si="593"/>
        <v>0.92307692307692313</v>
      </c>
    </row>
    <row r="4202" spans="1:65">
      <c r="A4202" t="s">
        <v>4340</v>
      </c>
      <c r="B4202" s="2">
        <v>45913</v>
      </c>
      <c r="C4202" t="s">
        <v>3137</v>
      </c>
      <c r="D4202" t="s">
        <v>4140</v>
      </c>
      <c r="E4202">
        <v>9</v>
      </c>
      <c r="F4202" t="s">
        <v>49</v>
      </c>
      <c r="G4202" t="s">
        <v>50</v>
      </c>
      <c r="H4202" t="s">
        <v>108</v>
      </c>
      <c r="I4202" t="s">
        <v>64</v>
      </c>
      <c r="J4202" t="s">
        <v>53</v>
      </c>
      <c r="K4202" t="s">
        <v>66</v>
      </c>
      <c r="L4202" t="s">
        <v>55</v>
      </c>
      <c r="M4202" t="s">
        <v>56</v>
      </c>
      <c r="N4202" t="s">
        <v>109</v>
      </c>
      <c r="O4202" t="s">
        <v>82</v>
      </c>
      <c r="P4202">
        <v>53</v>
      </c>
      <c r="Q4202">
        <v>56</v>
      </c>
      <c r="R4202">
        <v>54</v>
      </c>
      <c r="S4202">
        <v>1</v>
      </c>
      <c r="T4202">
        <f t="shared" si="585"/>
        <v>53</v>
      </c>
      <c r="U4202">
        <v>51</v>
      </c>
      <c r="V4202">
        <f t="shared" si="586"/>
        <v>2</v>
      </c>
      <c r="W4202" s="3">
        <f t="shared" si="587"/>
        <v>1.8518518518518517E-2</v>
      </c>
      <c r="X4202">
        <v>33</v>
      </c>
      <c r="Y4202" s="4">
        <v>8.3000000000000007</v>
      </c>
      <c r="Z4202" s="4">
        <v>2.2999999999999998</v>
      </c>
      <c r="AA4202" s="5">
        <v>33502.68</v>
      </c>
      <c r="AB4202" s="5">
        <f t="shared" si="588"/>
        <v>1708636.68</v>
      </c>
      <c r="AC4202" s="5">
        <v>23434.080000000002</v>
      </c>
      <c r="AD4202" s="5">
        <f t="shared" si="589"/>
        <v>1265440.32</v>
      </c>
      <c r="AE4202" s="5">
        <v>89407.95</v>
      </c>
      <c r="AF4202" s="5">
        <v>25070.49</v>
      </c>
      <c r="AG4202" s="5">
        <v>9869.27</v>
      </c>
      <c r="AH4202" s="5">
        <v>3335</v>
      </c>
      <c r="AI4202" s="5">
        <v>3200</v>
      </c>
      <c r="AJ4202">
        <v>0</v>
      </c>
      <c r="AK4202" s="5">
        <v>0</v>
      </c>
      <c r="AL4202" s="5">
        <v>1298.03</v>
      </c>
      <c r="AM4202" s="5">
        <v>77700</v>
      </c>
      <c r="AN4202">
        <v>8</v>
      </c>
      <c r="AO4202">
        <v>9</v>
      </c>
      <c r="AP4202" t="str">
        <f t="shared" si="590"/>
        <v>No</v>
      </c>
      <c r="AQ4202">
        <v>1</v>
      </c>
      <c r="AR4202" s="5">
        <f t="shared" si="591"/>
        <v>1475321.06</v>
      </c>
      <c r="AS4202" s="5">
        <f t="shared" si="592"/>
        <v>233315.62</v>
      </c>
      <c r="AT4202" t="s">
        <v>59</v>
      </c>
      <c r="AU4202" t="s">
        <v>6164</v>
      </c>
      <c r="AV4202" t="s">
        <v>6165</v>
      </c>
      <c r="AW4202" t="s">
        <v>6166</v>
      </c>
      <c r="AX4202" t="s">
        <v>6177</v>
      </c>
      <c r="AY4202">
        <v>55</v>
      </c>
      <c r="AZ4202">
        <v>0</v>
      </c>
      <c r="BA4202">
        <v>18</v>
      </c>
      <c r="BB4202" t="s">
        <v>6198</v>
      </c>
      <c r="BC4202">
        <v>0</v>
      </c>
      <c r="BD4202">
        <v>1</v>
      </c>
      <c r="BE4202" t="s">
        <v>6188</v>
      </c>
      <c r="BF4202" t="s">
        <v>6170</v>
      </c>
      <c r="BG4202">
        <v>0</v>
      </c>
      <c r="BH4202" t="s">
        <v>6171</v>
      </c>
      <c r="BI4202">
        <v>58</v>
      </c>
      <c r="BJ4202" t="s">
        <v>6187</v>
      </c>
      <c r="BK4202">
        <v>0</v>
      </c>
      <c r="BL4202">
        <v>76</v>
      </c>
      <c r="BM4202" s="3">
        <f t="shared" si="593"/>
        <v>0.71052631578947367</v>
      </c>
    </row>
    <row r="4203" spans="1:65">
      <c r="A4203" t="s">
        <v>4341</v>
      </c>
      <c r="B4203" s="2">
        <v>45913</v>
      </c>
      <c r="C4203" t="s">
        <v>3137</v>
      </c>
      <c r="D4203" t="s">
        <v>4140</v>
      </c>
      <c r="E4203">
        <v>9</v>
      </c>
      <c r="F4203" t="s">
        <v>72</v>
      </c>
      <c r="G4203" t="s">
        <v>79</v>
      </c>
      <c r="H4203" t="s">
        <v>86</v>
      </c>
      <c r="I4203" t="s">
        <v>64</v>
      </c>
      <c r="J4203" t="s">
        <v>65</v>
      </c>
      <c r="K4203" t="s">
        <v>75</v>
      </c>
      <c r="L4203" t="s">
        <v>55</v>
      </c>
      <c r="M4203" t="s">
        <v>56</v>
      </c>
      <c r="N4203" t="s">
        <v>76</v>
      </c>
      <c r="O4203" t="s">
        <v>70</v>
      </c>
      <c r="P4203">
        <v>54</v>
      </c>
      <c r="Q4203">
        <v>57</v>
      </c>
      <c r="R4203">
        <v>60</v>
      </c>
      <c r="S4203">
        <v>1</v>
      </c>
      <c r="T4203">
        <f t="shared" si="585"/>
        <v>59</v>
      </c>
      <c r="U4203">
        <v>52</v>
      </c>
      <c r="V4203">
        <f t="shared" si="586"/>
        <v>7</v>
      </c>
      <c r="W4203" s="3">
        <f t="shared" si="587"/>
        <v>1.6666666666666666E-2</v>
      </c>
      <c r="X4203">
        <v>15</v>
      </c>
      <c r="Y4203" s="4">
        <v>5.5</v>
      </c>
      <c r="Z4203" s="4">
        <v>1.6</v>
      </c>
      <c r="AA4203" s="5">
        <v>51427.199999999997</v>
      </c>
      <c r="AB4203" s="5">
        <f t="shared" si="588"/>
        <v>2674214.4</v>
      </c>
      <c r="AC4203" s="5">
        <v>34873.050000000003</v>
      </c>
      <c r="AD4203" s="5">
        <f t="shared" si="589"/>
        <v>2092383</v>
      </c>
      <c r="AE4203" s="5">
        <v>127856.71</v>
      </c>
      <c r="AF4203" s="5">
        <v>36677.360000000001</v>
      </c>
      <c r="AG4203" s="5">
        <v>7779.31</v>
      </c>
      <c r="AH4203" s="5">
        <v>2320</v>
      </c>
      <c r="AI4203" s="5">
        <v>4600</v>
      </c>
      <c r="AJ4203">
        <v>0</v>
      </c>
      <c r="AK4203" s="5">
        <v>0</v>
      </c>
      <c r="AL4203" s="5">
        <v>6950.56</v>
      </c>
      <c r="AM4203" s="5">
        <v>36254.699999999997</v>
      </c>
      <c r="AN4203">
        <v>4</v>
      </c>
      <c r="AO4203">
        <v>5</v>
      </c>
      <c r="AP4203" t="str">
        <f t="shared" si="590"/>
        <v>No</v>
      </c>
      <c r="AQ4203">
        <v>2</v>
      </c>
      <c r="AR4203" s="5">
        <f t="shared" si="591"/>
        <v>2314821.64</v>
      </c>
      <c r="AS4203" s="5">
        <f t="shared" si="592"/>
        <v>359392.76</v>
      </c>
      <c r="AT4203" t="s">
        <v>59</v>
      </c>
      <c r="AU4203" t="s">
        <v>6164</v>
      </c>
      <c r="AV4203" t="s">
        <v>6165</v>
      </c>
      <c r="AW4203" t="s">
        <v>6166</v>
      </c>
      <c r="AX4203" t="s">
        <v>6184</v>
      </c>
      <c r="AY4203">
        <v>57</v>
      </c>
      <c r="AZ4203">
        <v>0</v>
      </c>
      <c r="BA4203">
        <v>34</v>
      </c>
      <c r="BB4203" t="s">
        <v>6180</v>
      </c>
      <c r="BC4203">
        <v>1</v>
      </c>
      <c r="BD4203">
        <v>0</v>
      </c>
      <c r="BE4203" t="s">
        <v>6178</v>
      </c>
      <c r="BF4203" t="s">
        <v>6170</v>
      </c>
      <c r="BG4203">
        <v>0</v>
      </c>
      <c r="BH4203" t="s">
        <v>6171</v>
      </c>
      <c r="BI4203">
        <v>24</v>
      </c>
      <c r="BJ4203" t="s">
        <v>6172</v>
      </c>
      <c r="BK4203">
        <v>0</v>
      </c>
      <c r="BL4203">
        <v>65</v>
      </c>
      <c r="BM4203" s="3">
        <f t="shared" si="593"/>
        <v>0.92307692307692313</v>
      </c>
    </row>
    <row r="4204" spans="1:65">
      <c r="A4204" t="s">
        <v>4342</v>
      </c>
      <c r="B4204" s="2">
        <v>45913</v>
      </c>
      <c r="C4204" t="s">
        <v>3137</v>
      </c>
      <c r="D4204" t="s">
        <v>4140</v>
      </c>
      <c r="E4204">
        <v>9</v>
      </c>
      <c r="F4204" t="s">
        <v>72</v>
      </c>
      <c r="G4204" t="s">
        <v>50</v>
      </c>
      <c r="H4204" t="s">
        <v>179</v>
      </c>
      <c r="I4204" t="s">
        <v>52</v>
      </c>
      <c r="J4204" t="s">
        <v>81</v>
      </c>
      <c r="K4204" t="s">
        <v>75</v>
      </c>
      <c r="L4204" t="s">
        <v>55</v>
      </c>
      <c r="M4204" t="s">
        <v>56</v>
      </c>
      <c r="N4204" t="s">
        <v>76</v>
      </c>
      <c r="O4204" t="s">
        <v>82</v>
      </c>
      <c r="P4204">
        <v>31</v>
      </c>
      <c r="Q4204">
        <v>31</v>
      </c>
      <c r="R4204">
        <v>31</v>
      </c>
      <c r="S4204">
        <v>1</v>
      </c>
      <c r="T4204">
        <f t="shared" si="585"/>
        <v>30</v>
      </c>
      <c r="U4204">
        <v>30</v>
      </c>
      <c r="V4204">
        <f t="shared" si="586"/>
        <v>0</v>
      </c>
      <c r="W4204" s="3">
        <f t="shared" si="587"/>
        <v>3.2258064516129031E-2</v>
      </c>
      <c r="X4204">
        <v>23</v>
      </c>
      <c r="Y4204" s="4">
        <v>2.1</v>
      </c>
      <c r="Z4204" s="4">
        <v>0.6</v>
      </c>
      <c r="AA4204" s="5">
        <v>78777.509999999995</v>
      </c>
      <c r="AB4204" s="5">
        <f t="shared" si="588"/>
        <v>2363325.2999999998</v>
      </c>
      <c r="AC4204" s="5">
        <v>53228.76</v>
      </c>
      <c r="AD4204" s="5">
        <f t="shared" si="589"/>
        <v>1650091.56</v>
      </c>
      <c r="AE4204" s="5">
        <v>99803.19</v>
      </c>
      <c r="AF4204" s="5">
        <v>25945.21</v>
      </c>
      <c r="AG4204" s="5">
        <v>8616.74</v>
      </c>
      <c r="AH4204" s="5">
        <v>870</v>
      </c>
      <c r="AI4204" s="5">
        <v>6800</v>
      </c>
      <c r="AJ4204">
        <v>0</v>
      </c>
      <c r="AK4204" s="5">
        <v>0</v>
      </c>
      <c r="AL4204" s="5">
        <v>0</v>
      </c>
      <c r="AM4204" s="5">
        <v>19486.96</v>
      </c>
      <c r="AN4204">
        <v>4</v>
      </c>
      <c r="AO4204">
        <v>4</v>
      </c>
      <c r="AP4204" t="str">
        <f t="shared" si="590"/>
        <v>Yes</v>
      </c>
      <c r="AQ4204">
        <v>1</v>
      </c>
      <c r="AR4204" s="5">
        <f t="shared" si="591"/>
        <v>1811613.66</v>
      </c>
      <c r="AS4204" s="5">
        <f t="shared" si="592"/>
        <v>551711.64</v>
      </c>
      <c r="AT4204" t="s">
        <v>59</v>
      </c>
      <c r="AU4204" t="s">
        <v>6164</v>
      </c>
      <c r="AV4204" t="s">
        <v>6165</v>
      </c>
      <c r="AW4204" t="s">
        <v>6166</v>
      </c>
      <c r="AX4204" t="s">
        <v>6184</v>
      </c>
      <c r="AY4204">
        <v>31</v>
      </c>
      <c r="AZ4204">
        <v>0</v>
      </c>
      <c r="BA4204">
        <v>0</v>
      </c>
      <c r="BB4204" t="s">
        <v>6168</v>
      </c>
      <c r="BC4204">
        <v>0</v>
      </c>
      <c r="BD4204">
        <v>0</v>
      </c>
      <c r="BE4204" t="s">
        <v>6169</v>
      </c>
      <c r="BF4204" t="s">
        <v>6170</v>
      </c>
      <c r="BG4204">
        <v>1</v>
      </c>
      <c r="BH4204" t="s">
        <v>6179</v>
      </c>
      <c r="BI4204">
        <v>46</v>
      </c>
      <c r="BJ4204" t="s">
        <v>6172</v>
      </c>
      <c r="BK4204">
        <v>0</v>
      </c>
      <c r="BL4204">
        <v>47</v>
      </c>
      <c r="BM4204" s="3">
        <f t="shared" si="593"/>
        <v>0.65957446808510634</v>
      </c>
    </row>
    <row r="4205" spans="1:65">
      <c r="A4205" t="s">
        <v>4343</v>
      </c>
      <c r="B4205" s="2">
        <v>45913</v>
      </c>
      <c r="C4205" t="s">
        <v>3137</v>
      </c>
      <c r="D4205" t="s">
        <v>4140</v>
      </c>
      <c r="E4205">
        <v>9</v>
      </c>
      <c r="F4205" t="s">
        <v>78</v>
      </c>
      <c r="G4205" t="s">
        <v>50</v>
      </c>
      <c r="H4205" t="s">
        <v>173</v>
      </c>
      <c r="I4205" t="s">
        <v>52</v>
      </c>
      <c r="J4205" t="s">
        <v>65</v>
      </c>
      <c r="K4205" t="s">
        <v>66</v>
      </c>
      <c r="L4205" t="s">
        <v>67</v>
      </c>
      <c r="M4205" t="s">
        <v>56</v>
      </c>
      <c r="N4205" t="s">
        <v>69</v>
      </c>
      <c r="O4205" t="s">
        <v>58</v>
      </c>
      <c r="P4205">
        <v>50</v>
      </c>
      <c r="Q4205">
        <v>50</v>
      </c>
      <c r="R4205">
        <v>47</v>
      </c>
      <c r="S4205">
        <v>2</v>
      </c>
      <c r="T4205">
        <f t="shared" si="585"/>
        <v>45</v>
      </c>
      <c r="U4205">
        <v>45</v>
      </c>
      <c r="V4205">
        <f t="shared" si="586"/>
        <v>0</v>
      </c>
      <c r="W4205" s="3">
        <f t="shared" si="587"/>
        <v>4.2553191489361701E-2</v>
      </c>
      <c r="X4205">
        <v>102</v>
      </c>
      <c r="Y4205" s="4">
        <v>3.2</v>
      </c>
      <c r="Z4205" s="4">
        <v>4.7</v>
      </c>
      <c r="AA4205" s="5">
        <v>49468.2</v>
      </c>
      <c r="AB4205" s="5">
        <f t="shared" si="588"/>
        <v>2226069</v>
      </c>
      <c r="AC4205" s="5">
        <v>34177.5</v>
      </c>
      <c r="AD4205" s="5">
        <f t="shared" si="589"/>
        <v>1606342.5</v>
      </c>
      <c r="AE4205" s="5">
        <v>108659.3</v>
      </c>
      <c r="AF4205" s="5">
        <v>35889.410000000003</v>
      </c>
      <c r="AG4205" s="5">
        <v>35229.57</v>
      </c>
      <c r="AH4205" s="5">
        <v>6815</v>
      </c>
      <c r="AI4205" s="5">
        <v>9200</v>
      </c>
      <c r="AJ4205">
        <v>0</v>
      </c>
      <c r="AK4205" s="5">
        <v>0</v>
      </c>
      <c r="AL4205" s="5">
        <v>0</v>
      </c>
      <c r="AM4205" s="5">
        <v>31473.8</v>
      </c>
      <c r="AN4205">
        <v>4</v>
      </c>
      <c r="AO4205">
        <v>3</v>
      </c>
      <c r="AP4205" t="str">
        <f t="shared" si="590"/>
        <v>Yes</v>
      </c>
      <c r="AQ4205">
        <v>0</v>
      </c>
      <c r="AR4205" s="5">
        <f t="shared" si="591"/>
        <v>1833609.58</v>
      </c>
      <c r="AS4205" s="5">
        <f t="shared" si="592"/>
        <v>392459.42</v>
      </c>
      <c r="AT4205" t="s">
        <v>116</v>
      </c>
      <c r="AU4205" t="s">
        <v>6164</v>
      </c>
      <c r="AV4205" t="s">
        <v>6165</v>
      </c>
      <c r="AW4205" t="s">
        <v>6166</v>
      </c>
      <c r="AX4205" t="s">
        <v>6202</v>
      </c>
      <c r="AY4205">
        <v>52</v>
      </c>
      <c r="AZ4205">
        <v>0</v>
      </c>
      <c r="BA4205">
        <v>0</v>
      </c>
      <c r="BB4205" t="s">
        <v>6168</v>
      </c>
      <c r="BC4205">
        <v>0</v>
      </c>
      <c r="BD4205">
        <v>0</v>
      </c>
      <c r="BE4205" t="s">
        <v>6169</v>
      </c>
      <c r="BF4205" t="s">
        <v>6176</v>
      </c>
      <c r="BG4205">
        <v>5</v>
      </c>
      <c r="BH4205" t="s">
        <v>6209</v>
      </c>
      <c r="BI4205">
        <v>111</v>
      </c>
      <c r="BJ4205" t="s">
        <v>6193</v>
      </c>
      <c r="BK4205">
        <v>0</v>
      </c>
      <c r="BL4205">
        <v>60</v>
      </c>
      <c r="BM4205" s="3">
        <f t="shared" si="593"/>
        <v>0.78333333333333333</v>
      </c>
    </row>
    <row r="4206" spans="1:65">
      <c r="A4206" t="s">
        <v>4344</v>
      </c>
      <c r="B4206" s="2">
        <v>45913</v>
      </c>
      <c r="C4206" t="s">
        <v>3137</v>
      </c>
      <c r="D4206" t="s">
        <v>4140</v>
      </c>
      <c r="E4206">
        <v>9</v>
      </c>
      <c r="F4206" t="s">
        <v>72</v>
      </c>
      <c r="G4206" t="s">
        <v>62</v>
      </c>
      <c r="H4206" t="s">
        <v>150</v>
      </c>
      <c r="I4206" t="s">
        <v>64</v>
      </c>
      <c r="J4206" t="s">
        <v>65</v>
      </c>
      <c r="K4206" t="s">
        <v>75</v>
      </c>
      <c r="L4206" t="s">
        <v>92</v>
      </c>
      <c r="M4206" t="s">
        <v>68</v>
      </c>
      <c r="N4206" t="s">
        <v>76</v>
      </c>
      <c r="O4206" t="s">
        <v>120</v>
      </c>
      <c r="P4206">
        <v>49</v>
      </c>
      <c r="Q4206">
        <v>51</v>
      </c>
      <c r="R4206">
        <v>51</v>
      </c>
      <c r="S4206">
        <v>1</v>
      </c>
      <c r="T4206">
        <f t="shared" si="585"/>
        <v>50</v>
      </c>
      <c r="U4206">
        <v>49</v>
      </c>
      <c r="V4206">
        <f t="shared" si="586"/>
        <v>1</v>
      </c>
      <c r="W4206" s="3">
        <f t="shared" si="587"/>
        <v>1.9607843137254902E-2</v>
      </c>
      <c r="X4206">
        <v>19</v>
      </c>
      <c r="Y4206" s="4">
        <v>4.4000000000000004</v>
      </c>
      <c r="Z4206" s="4">
        <v>1</v>
      </c>
      <c r="AA4206" s="5">
        <v>52030.16</v>
      </c>
      <c r="AB4206" s="5">
        <f t="shared" si="588"/>
        <v>2549477.84</v>
      </c>
      <c r="AC4206" s="5">
        <v>33675.14</v>
      </c>
      <c r="AD4206" s="5">
        <f t="shared" si="589"/>
        <v>1717432.14</v>
      </c>
      <c r="AE4206" s="5">
        <v>111190.55</v>
      </c>
      <c r="AF4206" s="5">
        <v>31401.43</v>
      </c>
      <c r="AG4206" s="5">
        <v>8486.23</v>
      </c>
      <c r="AH4206" s="5">
        <v>1450</v>
      </c>
      <c r="AI4206" s="5">
        <v>4600</v>
      </c>
      <c r="AJ4206">
        <v>1</v>
      </c>
      <c r="AK4206" s="5">
        <v>14111.29</v>
      </c>
      <c r="AL4206" s="5">
        <v>1029.94</v>
      </c>
      <c r="AM4206" s="5">
        <v>29941.41</v>
      </c>
      <c r="AN4206">
        <v>4</v>
      </c>
      <c r="AO4206">
        <v>3</v>
      </c>
      <c r="AP4206" t="str">
        <f t="shared" si="590"/>
        <v>Yes</v>
      </c>
      <c r="AQ4206">
        <v>2</v>
      </c>
      <c r="AR4206" s="5">
        <f t="shared" si="591"/>
        <v>1919642.99</v>
      </c>
      <c r="AS4206" s="5">
        <f t="shared" si="592"/>
        <v>629834.85</v>
      </c>
      <c r="AT4206" t="s">
        <v>59</v>
      </c>
      <c r="AU4206" t="s">
        <v>6181</v>
      </c>
      <c r="AV4206" t="s">
        <v>6182</v>
      </c>
      <c r="AW4206" t="s">
        <v>6183</v>
      </c>
      <c r="AX4206" t="s">
        <v>6184</v>
      </c>
      <c r="AY4206">
        <v>49</v>
      </c>
      <c r="AZ4206">
        <v>0</v>
      </c>
      <c r="BA4206">
        <v>10</v>
      </c>
      <c r="BB4206" t="s">
        <v>6180</v>
      </c>
      <c r="BC4206">
        <v>0</v>
      </c>
      <c r="BD4206">
        <v>0</v>
      </c>
      <c r="BE4206" t="s">
        <v>6169</v>
      </c>
      <c r="BF4206" t="s">
        <v>6170</v>
      </c>
      <c r="BG4206">
        <v>0</v>
      </c>
      <c r="BH4206" t="s">
        <v>6171</v>
      </c>
      <c r="BI4206">
        <v>24</v>
      </c>
      <c r="BJ4206" t="s">
        <v>6172</v>
      </c>
      <c r="BK4206">
        <v>0</v>
      </c>
      <c r="BL4206">
        <v>61</v>
      </c>
      <c r="BM4206" s="3">
        <f t="shared" si="593"/>
        <v>0.83606557377049184</v>
      </c>
    </row>
    <row r="4207" spans="1:65">
      <c r="A4207" t="s">
        <v>4345</v>
      </c>
      <c r="B4207" s="2">
        <v>45913</v>
      </c>
      <c r="C4207" t="s">
        <v>3137</v>
      </c>
      <c r="D4207" t="s">
        <v>4140</v>
      </c>
      <c r="E4207">
        <v>9</v>
      </c>
      <c r="F4207" t="s">
        <v>61</v>
      </c>
      <c r="G4207" t="s">
        <v>50</v>
      </c>
      <c r="H4207" t="s">
        <v>157</v>
      </c>
      <c r="I4207" t="s">
        <v>64</v>
      </c>
      <c r="J4207" t="s">
        <v>65</v>
      </c>
      <c r="K4207" t="s">
        <v>66</v>
      </c>
      <c r="L4207" t="s">
        <v>67</v>
      </c>
      <c r="M4207" t="s">
        <v>56</v>
      </c>
      <c r="N4207" t="s">
        <v>76</v>
      </c>
      <c r="O4207" t="s">
        <v>82</v>
      </c>
      <c r="P4207">
        <v>39</v>
      </c>
      <c r="Q4207">
        <v>39</v>
      </c>
      <c r="R4207">
        <v>39</v>
      </c>
      <c r="S4207">
        <v>1</v>
      </c>
      <c r="T4207">
        <f t="shared" si="585"/>
        <v>38</v>
      </c>
      <c r="U4207">
        <v>38</v>
      </c>
      <c r="V4207">
        <f t="shared" si="586"/>
        <v>0</v>
      </c>
      <c r="W4207" s="3">
        <f t="shared" si="587"/>
        <v>2.564102564102564E-2</v>
      </c>
      <c r="X4207">
        <v>36</v>
      </c>
      <c r="Y4207" s="4">
        <v>5.2</v>
      </c>
      <c r="Z4207" s="4">
        <v>1.2</v>
      </c>
      <c r="AA4207" s="5">
        <v>48908.72</v>
      </c>
      <c r="AB4207" s="5">
        <f t="shared" si="588"/>
        <v>1858531.36</v>
      </c>
      <c r="AC4207" s="5">
        <v>34149.99</v>
      </c>
      <c r="AD4207" s="5">
        <f t="shared" si="589"/>
        <v>1331849.6100000001</v>
      </c>
      <c r="AE4207" s="5">
        <v>83457.47</v>
      </c>
      <c r="AF4207" s="5">
        <v>25230.62</v>
      </c>
      <c r="AG4207" s="5">
        <v>9840.51</v>
      </c>
      <c r="AH4207" s="5">
        <v>1740</v>
      </c>
      <c r="AI4207" s="5">
        <v>4600</v>
      </c>
      <c r="AJ4207">
        <v>0</v>
      </c>
      <c r="AK4207" s="5">
        <v>0</v>
      </c>
      <c r="AL4207" s="5">
        <v>0</v>
      </c>
      <c r="AM4207" s="5">
        <v>25430.68</v>
      </c>
      <c r="AN4207">
        <v>4</v>
      </c>
      <c r="AO4207">
        <v>3</v>
      </c>
      <c r="AP4207" t="str">
        <f t="shared" si="590"/>
        <v>Yes</v>
      </c>
      <c r="AQ4207">
        <v>1</v>
      </c>
      <c r="AR4207" s="5">
        <f t="shared" si="591"/>
        <v>1482148.89</v>
      </c>
      <c r="AS4207" s="5">
        <f t="shared" si="592"/>
        <v>376382.47</v>
      </c>
      <c r="AT4207" t="s">
        <v>59</v>
      </c>
      <c r="AU4207" t="s">
        <v>6164</v>
      </c>
      <c r="AV4207" t="s">
        <v>6165</v>
      </c>
      <c r="AW4207" t="s">
        <v>6166</v>
      </c>
      <c r="AX4207" t="s">
        <v>6184</v>
      </c>
      <c r="AY4207">
        <v>43</v>
      </c>
      <c r="AZ4207">
        <v>1</v>
      </c>
      <c r="BA4207">
        <v>0</v>
      </c>
      <c r="BB4207" t="s">
        <v>6168</v>
      </c>
      <c r="BC4207">
        <v>0</v>
      </c>
      <c r="BD4207">
        <v>0</v>
      </c>
      <c r="BE4207" t="s">
        <v>6169</v>
      </c>
      <c r="BF4207" t="s">
        <v>6170</v>
      </c>
      <c r="BG4207">
        <v>1</v>
      </c>
      <c r="BH4207" t="s">
        <v>6179</v>
      </c>
      <c r="BI4207">
        <v>38</v>
      </c>
      <c r="BJ4207" t="s">
        <v>6172</v>
      </c>
      <c r="BK4207">
        <v>0</v>
      </c>
      <c r="BL4207">
        <v>63</v>
      </c>
      <c r="BM4207" s="3">
        <f t="shared" si="593"/>
        <v>0.61904761904761907</v>
      </c>
    </row>
    <row r="4208" spans="1:65">
      <c r="A4208" t="s">
        <v>4346</v>
      </c>
      <c r="B4208" s="2">
        <v>45913</v>
      </c>
      <c r="C4208" t="s">
        <v>3137</v>
      </c>
      <c r="D4208" t="s">
        <v>4140</v>
      </c>
      <c r="E4208">
        <v>9</v>
      </c>
      <c r="F4208" t="s">
        <v>72</v>
      </c>
      <c r="G4208" t="s">
        <v>50</v>
      </c>
      <c r="H4208" t="s">
        <v>119</v>
      </c>
      <c r="I4208" t="s">
        <v>74</v>
      </c>
      <c r="J4208" t="s">
        <v>65</v>
      </c>
      <c r="K4208" t="s">
        <v>75</v>
      </c>
      <c r="L4208" t="s">
        <v>92</v>
      </c>
      <c r="M4208" t="s">
        <v>56</v>
      </c>
      <c r="N4208" t="s">
        <v>57</v>
      </c>
      <c r="O4208" t="s">
        <v>120</v>
      </c>
      <c r="P4208">
        <v>48</v>
      </c>
      <c r="Q4208">
        <v>51</v>
      </c>
      <c r="R4208">
        <v>53</v>
      </c>
      <c r="S4208">
        <v>1</v>
      </c>
      <c r="T4208">
        <f t="shared" si="585"/>
        <v>52</v>
      </c>
      <c r="U4208">
        <v>46</v>
      </c>
      <c r="V4208">
        <f t="shared" si="586"/>
        <v>6</v>
      </c>
      <c r="W4208" s="3">
        <f t="shared" si="587"/>
        <v>1.8867924528301886E-2</v>
      </c>
      <c r="X4208">
        <v>25</v>
      </c>
      <c r="Y4208" s="4">
        <v>0</v>
      </c>
      <c r="Z4208" s="4">
        <v>0.8</v>
      </c>
      <c r="AA4208" s="5">
        <v>52379.21</v>
      </c>
      <c r="AB4208" s="5">
        <f t="shared" si="588"/>
        <v>2409443.66</v>
      </c>
      <c r="AC4208" s="5">
        <v>35087.97</v>
      </c>
      <c r="AD4208" s="5">
        <f t="shared" si="589"/>
        <v>1859662.41</v>
      </c>
      <c r="AE4208" s="5">
        <v>117539.32</v>
      </c>
      <c r="AF4208" s="5">
        <v>32328.880000000001</v>
      </c>
      <c r="AG4208" s="5">
        <v>9050.35</v>
      </c>
      <c r="AH4208" s="5">
        <v>1160</v>
      </c>
      <c r="AI4208" s="5">
        <v>4600</v>
      </c>
      <c r="AJ4208">
        <v>0</v>
      </c>
      <c r="AK4208" s="5">
        <v>0</v>
      </c>
      <c r="AL4208" s="5">
        <v>6174.28</v>
      </c>
      <c r="AM4208" s="5">
        <v>30998.79</v>
      </c>
      <c r="AN4208">
        <v>4</v>
      </c>
      <c r="AO4208">
        <v>3</v>
      </c>
      <c r="AP4208" t="str">
        <f t="shared" si="590"/>
        <v>Yes</v>
      </c>
      <c r="AQ4208">
        <v>0</v>
      </c>
      <c r="AR4208" s="5">
        <f t="shared" si="591"/>
        <v>2061514.03</v>
      </c>
      <c r="AS4208" s="5">
        <f t="shared" si="592"/>
        <v>347929.63</v>
      </c>
      <c r="AT4208" t="s">
        <v>59</v>
      </c>
      <c r="AU4208" t="s">
        <v>6164</v>
      </c>
      <c r="AV4208" t="s">
        <v>6165</v>
      </c>
      <c r="AW4208" t="s">
        <v>6166</v>
      </c>
      <c r="AX4208" t="s">
        <v>6184</v>
      </c>
      <c r="AY4208">
        <v>51</v>
      </c>
      <c r="AZ4208">
        <v>0</v>
      </c>
      <c r="BA4208">
        <v>37</v>
      </c>
      <c r="BB4208" t="s">
        <v>6180</v>
      </c>
      <c r="BC4208">
        <v>0</v>
      </c>
      <c r="BD4208">
        <v>0</v>
      </c>
      <c r="BE4208" t="s">
        <v>6169</v>
      </c>
      <c r="BF4208" t="s">
        <v>6170</v>
      </c>
      <c r="BG4208">
        <v>0</v>
      </c>
      <c r="BH4208" t="s">
        <v>6171</v>
      </c>
      <c r="BI4208">
        <v>26</v>
      </c>
      <c r="BJ4208" t="s">
        <v>6172</v>
      </c>
      <c r="BK4208">
        <v>0</v>
      </c>
      <c r="BL4208">
        <v>65</v>
      </c>
      <c r="BM4208" s="3">
        <f t="shared" si="593"/>
        <v>0.81538461538461537</v>
      </c>
    </row>
    <row r="4209" spans="1:65">
      <c r="A4209" t="s">
        <v>4347</v>
      </c>
      <c r="B4209" s="2">
        <v>45913</v>
      </c>
      <c r="C4209" t="s">
        <v>3137</v>
      </c>
      <c r="D4209" t="s">
        <v>4140</v>
      </c>
      <c r="E4209">
        <v>9</v>
      </c>
      <c r="F4209" t="s">
        <v>78</v>
      </c>
      <c r="G4209" t="s">
        <v>79</v>
      </c>
      <c r="H4209" t="s">
        <v>113</v>
      </c>
      <c r="I4209" t="s">
        <v>74</v>
      </c>
      <c r="J4209" t="s">
        <v>53</v>
      </c>
      <c r="K4209" t="s">
        <v>66</v>
      </c>
      <c r="L4209" t="s">
        <v>67</v>
      </c>
      <c r="M4209" t="s">
        <v>56</v>
      </c>
      <c r="N4209" t="s">
        <v>94</v>
      </c>
      <c r="O4209" t="s">
        <v>120</v>
      </c>
      <c r="P4209">
        <v>63</v>
      </c>
      <c r="Q4209">
        <v>64</v>
      </c>
      <c r="R4209">
        <v>63</v>
      </c>
      <c r="S4209">
        <v>2</v>
      </c>
      <c r="T4209">
        <f t="shared" si="585"/>
        <v>61</v>
      </c>
      <c r="U4209">
        <v>61</v>
      </c>
      <c r="V4209">
        <f t="shared" si="586"/>
        <v>0</v>
      </c>
      <c r="W4209" s="3">
        <f t="shared" si="587"/>
        <v>3.1746031746031744E-2</v>
      </c>
      <c r="X4209">
        <v>34</v>
      </c>
      <c r="Y4209" s="4">
        <v>5.9</v>
      </c>
      <c r="Z4209" s="4">
        <v>1.6</v>
      </c>
      <c r="AA4209" s="5">
        <v>33577.99</v>
      </c>
      <c r="AB4209" s="5">
        <f t="shared" si="588"/>
        <v>2048257.39</v>
      </c>
      <c r="AC4209" s="5">
        <v>23112.25</v>
      </c>
      <c r="AD4209" s="5">
        <f t="shared" si="589"/>
        <v>1456071.75</v>
      </c>
      <c r="AE4209" s="5">
        <v>106514.4</v>
      </c>
      <c r="AF4209" s="5">
        <v>29414.11</v>
      </c>
      <c r="AG4209" s="5">
        <v>9620.99</v>
      </c>
      <c r="AH4209" s="5">
        <v>2320</v>
      </c>
      <c r="AI4209" s="5">
        <v>6400</v>
      </c>
      <c r="AJ4209">
        <v>0</v>
      </c>
      <c r="AK4209" s="5">
        <v>0</v>
      </c>
      <c r="AL4209" s="5">
        <v>0</v>
      </c>
      <c r="AM4209" s="5">
        <v>41999.98</v>
      </c>
      <c r="AN4209">
        <v>4</v>
      </c>
      <c r="AO4209">
        <v>5</v>
      </c>
      <c r="AP4209" t="str">
        <f t="shared" si="590"/>
        <v>No</v>
      </c>
      <c r="AQ4209">
        <v>2</v>
      </c>
      <c r="AR4209" s="5">
        <f t="shared" si="591"/>
        <v>1652341.23</v>
      </c>
      <c r="AS4209" s="5">
        <f t="shared" si="592"/>
        <v>395916.16</v>
      </c>
      <c r="AT4209" t="s">
        <v>116</v>
      </c>
      <c r="AU4209" t="s">
        <v>6164</v>
      </c>
      <c r="AV4209" t="s">
        <v>6165</v>
      </c>
      <c r="AW4209" t="s">
        <v>6166</v>
      </c>
      <c r="AX4209" t="s">
        <v>6167</v>
      </c>
      <c r="AY4209">
        <v>68</v>
      </c>
      <c r="AZ4209">
        <v>2</v>
      </c>
      <c r="BA4209">
        <v>0</v>
      </c>
      <c r="BB4209" t="s">
        <v>6168</v>
      </c>
      <c r="BC4209">
        <v>0</v>
      </c>
      <c r="BD4209">
        <v>1</v>
      </c>
      <c r="BE4209" t="s">
        <v>6188</v>
      </c>
      <c r="BF4209" t="s">
        <v>6170</v>
      </c>
      <c r="BG4209">
        <v>0</v>
      </c>
      <c r="BH4209" t="s">
        <v>6171</v>
      </c>
      <c r="BI4209">
        <v>24</v>
      </c>
      <c r="BJ4209" t="s">
        <v>6172</v>
      </c>
      <c r="BK4209">
        <v>0</v>
      </c>
      <c r="BL4209">
        <v>70</v>
      </c>
      <c r="BM4209" s="3">
        <f t="shared" si="593"/>
        <v>0.9</v>
      </c>
    </row>
    <row r="4210" spans="1:65">
      <c r="A4210" t="s">
        <v>4348</v>
      </c>
      <c r="B4210" s="2">
        <v>45913</v>
      </c>
      <c r="C4210" t="s">
        <v>3137</v>
      </c>
      <c r="D4210" t="s">
        <v>4140</v>
      </c>
      <c r="E4210">
        <v>9</v>
      </c>
      <c r="F4210" t="s">
        <v>49</v>
      </c>
      <c r="G4210" t="s">
        <v>50</v>
      </c>
      <c r="H4210" t="s">
        <v>51</v>
      </c>
      <c r="I4210" t="s">
        <v>52</v>
      </c>
      <c r="J4210" t="s">
        <v>53</v>
      </c>
      <c r="K4210" t="s">
        <v>54</v>
      </c>
      <c r="L4210" t="s">
        <v>67</v>
      </c>
      <c r="M4210" t="s">
        <v>68</v>
      </c>
      <c r="N4210" t="s">
        <v>94</v>
      </c>
      <c r="O4210" t="s">
        <v>70</v>
      </c>
      <c r="P4210">
        <v>61</v>
      </c>
      <c r="Q4210">
        <v>66</v>
      </c>
      <c r="R4210">
        <v>66</v>
      </c>
      <c r="S4210">
        <v>6</v>
      </c>
      <c r="T4210">
        <f t="shared" si="585"/>
        <v>60</v>
      </c>
      <c r="U4210">
        <v>59</v>
      </c>
      <c r="V4210">
        <f t="shared" si="586"/>
        <v>1</v>
      </c>
      <c r="W4210" s="3">
        <f t="shared" si="587"/>
        <v>9.0909090909090912E-2</v>
      </c>
      <c r="X4210">
        <v>42</v>
      </c>
      <c r="Y4210" s="4">
        <v>1</v>
      </c>
      <c r="Z4210" s="4">
        <v>1.3</v>
      </c>
      <c r="AA4210" s="5">
        <v>39358.089999999997</v>
      </c>
      <c r="AB4210" s="5">
        <f t="shared" si="588"/>
        <v>2322127.31</v>
      </c>
      <c r="AC4210" s="5">
        <v>21911.360000000001</v>
      </c>
      <c r="AD4210" s="5">
        <f t="shared" si="589"/>
        <v>1446149.76</v>
      </c>
      <c r="AE4210" s="5">
        <v>118187.38</v>
      </c>
      <c r="AF4210" s="5">
        <v>31949.89</v>
      </c>
      <c r="AG4210" s="5">
        <v>10646.99</v>
      </c>
      <c r="AH4210" s="5">
        <v>1885</v>
      </c>
      <c r="AI4210" s="5">
        <v>21689.31</v>
      </c>
      <c r="AJ4210">
        <v>2</v>
      </c>
      <c r="AK4210" s="5">
        <v>16415.41</v>
      </c>
      <c r="AL4210" s="5">
        <v>656.16</v>
      </c>
      <c r="AM4210" s="5">
        <v>37797.54</v>
      </c>
      <c r="AN4210">
        <v>4</v>
      </c>
      <c r="AO4210">
        <v>3</v>
      </c>
      <c r="AP4210" t="str">
        <f t="shared" si="590"/>
        <v>Yes</v>
      </c>
      <c r="AQ4210">
        <v>2</v>
      </c>
      <c r="AR4210" s="5">
        <f t="shared" si="591"/>
        <v>1685377.44</v>
      </c>
      <c r="AS4210" s="5">
        <f t="shared" si="592"/>
        <v>636749.87</v>
      </c>
      <c r="AT4210" t="s">
        <v>1641</v>
      </c>
      <c r="AU4210" t="s">
        <v>6189</v>
      </c>
      <c r="AV4210" t="s">
        <v>6201</v>
      </c>
      <c r="AW4210" t="s">
        <v>6175</v>
      </c>
      <c r="AX4210" t="s">
        <v>6184</v>
      </c>
      <c r="AY4210">
        <v>62</v>
      </c>
      <c r="AZ4210">
        <v>0</v>
      </c>
      <c r="BA4210">
        <v>16</v>
      </c>
      <c r="BB4210" t="s">
        <v>6198</v>
      </c>
      <c r="BC4210">
        <v>0</v>
      </c>
      <c r="BD4210">
        <v>0</v>
      </c>
      <c r="BE4210" t="s">
        <v>6169</v>
      </c>
      <c r="BF4210" t="s">
        <v>6210</v>
      </c>
      <c r="BG4210">
        <v>0</v>
      </c>
      <c r="BH4210" t="s">
        <v>6171</v>
      </c>
      <c r="BI4210">
        <v>52</v>
      </c>
      <c r="BJ4210" t="s">
        <v>6187</v>
      </c>
      <c r="BK4210">
        <v>0</v>
      </c>
      <c r="BL4210">
        <v>75</v>
      </c>
      <c r="BM4210" s="3">
        <f t="shared" si="593"/>
        <v>0.88</v>
      </c>
    </row>
    <row r="4211" spans="1:65">
      <c r="A4211" t="s">
        <v>4349</v>
      </c>
      <c r="B4211" s="2">
        <v>45913</v>
      </c>
      <c r="C4211" t="s">
        <v>3137</v>
      </c>
      <c r="D4211" t="s">
        <v>4140</v>
      </c>
      <c r="E4211">
        <v>9</v>
      </c>
      <c r="F4211" t="s">
        <v>78</v>
      </c>
      <c r="G4211" t="s">
        <v>50</v>
      </c>
      <c r="H4211" t="s">
        <v>173</v>
      </c>
      <c r="I4211" t="s">
        <v>74</v>
      </c>
      <c r="J4211" t="s">
        <v>53</v>
      </c>
      <c r="K4211" t="s">
        <v>66</v>
      </c>
      <c r="L4211" t="s">
        <v>55</v>
      </c>
      <c r="M4211" t="s">
        <v>56</v>
      </c>
      <c r="N4211" t="s">
        <v>94</v>
      </c>
      <c r="O4211" t="s">
        <v>70</v>
      </c>
      <c r="P4211">
        <v>55</v>
      </c>
      <c r="Q4211">
        <v>55</v>
      </c>
      <c r="R4211">
        <v>53</v>
      </c>
      <c r="S4211">
        <v>1</v>
      </c>
      <c r="T4211">
        <f t="shared" si="585"/>
        <v>52</v>
      </c>
      <c r="U4211">
        <v>52</v>
      </c>
      <c r="V4211">
        <f t="shared" si="586"/>
        <v>0</v>
      </c>
      <c r="W4211" s="3">
        <f t="shared" si="587"/>
        <v>1.8867924528301886E-2</v>
      </c>
      <c r="X4211">
        <v>27</v>
      </c>
      <c r="Y4211" s="4">
        <v>5.9</v>
      </c>
      <c r="Z4211" s="4">
        <v>1.5</v>
      </c>
      <c r="AA4211" s="5">
        <v>33622.67</v>
      </c>
      <c r="AB4211" s="5">
        <f t="shared" si="588"/>
        <v>1748378.84</v>
      </c>
      <c r="AC4211" s="5">
        <v>23718.12</v>
      </c>
      <c r="AD4211" s="5">
        <f t="shared" si="589"/>
        <v>1257060.3600000001</v>
      </c>
      <c r="AE4211" s="5">
        <v>90132.27</v>
      </c>
      <c r="AF4211" s="5">
        <v>26378.65</v>
      </c>
      <c r="AG4211" s="5">
        <v>9797.2900000000009</v>
      </c>
      <c r="AH4211" s="5">
        <v>2175</v>
      </c>
      <c r="AI4211" s="5">
        <v>3200</v>
      </c>
      <c r="AJ4211">
        <v>0</v>
      </c>
      <c r="AK4211" s="5">
        <v>0</v>
      </c>
      <c r="AL4211" s="5">
        <v>0</v>
      </c>
      <c r="AM4211" s="5">
        <v>38229.120000000003</v>
      </c>
      <c r="AN4211">
        <v>4</v>
      </c>
      <c r="AO4211">
        <v>5</v>
      </c>
      <c r="AP4211" t="str">
        <f t="shared" si="590"/>
        <v>No</v>
      </c>
      <c r="AQ4211">
        <v>3</v>
      </c>
      <c r="AR4211" s="5">
        <f t="shared" si="591"/>
        <v>1426972.69</v>
      </c>
      <c r="AS4211" s="5">
        <f t="shared" si="592"/>
        <v>321406.15000000002</v>
      </c>
      <c r="AT4211" t="s">
        <v>59</v>
      </c>
      <c r="AU4211" t="s">
        <v>6164</v>
      </c>
      <c r="AV4211" t="s">
        <v>6165</v>
      </c>
      <c r="AW4211" t="s">
        <v>6166</v>
      </c>
      <c r="AX4211" t="s">
        <v>6167</v>
      </c>
      <c r="AY4211">
        <v>59</v>
      </c>
      <c r="AZ4211">
        <v>3</v>
      </c>
      <c r="BA4211">
        <v>0</v>
      </c>
      <c r="BB4211" t="s">
        <v>6168</v>
      </c>
      <c r="BC4211">
        <v>1</v>
      </c>
      <c r="BD4211">
        <v>0</v>
      </c>
      <c r="BE4211" t="s">
        <v>6178</v>
      </c>
      <c r="BF4211" t="s">
        <v>6170</v>
      </c>
      <c r="BG4211">
        <v>2</v>
      </c>
      <c r="BH4211" t="s">
        <v>6209</v>
      </c>
      <c r="BI4211">
        <v>115</v>
      </c>
      <c r="BJ4211" t="s">
        <v>6193</v>
      </c>
      <c r="BK4211">
        <v>0</v>
      </c>
      <c r="BL4211">
        <v>76</v>
      </c>
      <c r="BM4211" s="3">
        <f t="shared" si="593"/>
        <v>0.69736842105263153</v>
      </c>
    </row>
    <row r="4212" spans="1:65">
      <c r="A4212" t="s">
        <v>4350</v>
      </c>
      <c r="B4212" s="2">
        <v>45913</v>
      </c>
      <c r="C4212" t="s">
        <v>3137</v>
      </c>
      <c r="D4212" t="s">
        <v>4140</v>
      </c>
      <c r="E4212">
        <v>9</v>
      </c>
      <c r="F4212" t="s">
        <v>78</v>
      </c>
      <c r="G4212" t="s">
        <v>50</v>
      </c>
      <c r="H4212" t="s">
        <v>181</v>
      </c>
      <c r="I4212" t="s">
        <v>74</v>
      </c>
      <c r="J4212" t="s">
        <v>53</v>
      </c>
      <c r="K4212" t="s">
        <v>66</v>
      </c>
      <c r="L4212" t="s">
        <v>92</v>
      </c>
      <c r="M4212" t="s">
        <v>56</v>
      </c>
      <c r="N4212" t="s">
        <v>94</v>
      </c>
      <c r="O4212" t="s">
        <v>82</v>
      </c>
      <c r="P4212">
        <v>66</v>
      </c>
      <c r="Q4212">
        <v>69</v>
      </c>
      <c r="R4212">
        <v>66</v>
      </c>
      <c r="S4212">
        <v>2</v>
      </c>
      <c r="T4212">
        <f t="shared" si="585"/>
        <v>64</v>
      </c>
      <c r="U4212">
        <v>64</v>
      </c>
      <c r="V4212">
        <f t="shared" si="586"/>
        <v>0</v>
      </c>
      <c r="W4212" s="3">
        <f t="shared" si="587"/>
        <v>3.0303030303030304E-2</v>
      </c>
      <c r="X4212">
        <v>30</v>
      </c>
      <c r="Y4212" s="4">
        <v>2</v>
      </c>
      <c r="Z4212" s="4">
        <v>0.7</v>
      </c>
      <c r="AA4212" s="5">
        <v>33820.36</v>
      </c>
      <c r="AB4212" s="5">
        <f t="shared" si="588"/>
        <v>2164503.04</v>
      </c>
      <c r="AC4212" s="5">
        <v>23733.59</v>
      </c>
      <c r="AD4212" s="5">
        <f t="shared" si="589"/>
        <v>1566416.94</v>
      </c>
      <c r="AE4212" s="5">
        <v>112669.97</v>
      </c>
      <c r="AF4212" s="5">
        <v>31873.69</v>
      </c>
      <c r="AG4212" s="5">
        <v>9109.66</v>
      </c>
      <c r="AH4212" s="5">
        <v>1015</v>
      </c>
      <c r="AI4212" s="5">
        <v>6400</v>
      </c>
      <c r="AJ4212">
        <v>0</v>
      </c>
      <c r="AK4212" s="5">
        <v>0</v>
      </c>
      <c r="AL4212" s="5">
        <v>0</v>
      </c>
      <c r="AM4212" s="5">
        <v>42152.99</v>
      </c>
      <c r="AN4212">
        <v>4</v>
      </c>
      <c r="AO4212">
        <v>4</v>
      </c>
      <c r="AP4212" t="str">
        <f t="shared" si="590"/>
        <v>Yes</v>
      </c>
      <c r="AQ4212">
        <v>1</v>
      </c>
      <c r="AR4212" s="5">
        <f t="shared" si="591"/>
        <v>1769638.25</v>
      </c>
      <c r="AS4212" s="5">
        <f t="shared" si="592"/>
        <v>394864.79</v>
      </c>
      <c r="AT4212" t="s">
        <v>59</v>
      </c>
      <c r="AU4212" t="s">
        <v>6164</v>
      </c>
      <c r="AV4212" t="s">
        <v>6165</v>
      </c>
      <c r="AW4212" t="s">
        <v>6166</v>
      </c>
      <c r="AX4212" t="s">
        <v>6167</v>
      </c>
      <c r="AY4212">
        <v>67</v>
      </c>
      <c r="AZ4212">
        <v>0</v>
      </c>
      <c r="BA4212">
        <v>0</v>
      </c>
      <c r="BB4212" t="s">
        <v>6168</v>
      </c>
      <c r="BC4212">
        <v>0</v>
      </c>
      <c r="BD4212">
        <v>0</v>
      </c>
      <c r="BE4212" t="s">
        <v>6169</v>
      </c>
      <c r="BF4212" t="s">
        <v>6170</v>
      </c>
      <c r="BG4212">
        <v>1</v>
      </c>
      <c r="BH4212" t="s">
        <v>6186</v>
      </c>
      <c r="BI4212">
        <v>26</v>
      </c>
      <c r="BJ4212" t="s">
        <v>6172</v>
      </c>
      <c r="BK4212">
        <v>0</v>
      </c>
      <c r="BL4212">
        <v>74</v>
      </c>
      <c r="BM4212" s="3">
        <f t="shared" si="593"/>
        <v>0.89189189189189189</v>
      </c>
    </row>
    <row r="4213" spans="1:65">
      <c r="A4213" t="s">
        <v>4351</v>
      </c>
      <c r="B4213" s="2">
        <v>45913</v>
      </c>
      <c r="C4213" t="s">
        <v>3137</v>
      </c>
      <c r="D4213" t="s">
        <v>4140</v>
      </c>
      <c r="E4213">
        <v>9</v>
      </c>
      <c r="F4213" t="s">
        <v>49</v>
      </c>
      <c r="G4213" t="s">
        <v>50</v>
      </c>
      <c r="H4213" t="s">
        <v>108</v>
      </c>
      <c r="I4213" t="s">
        <v>74</v>
      </c>
      <c r="J4213" t="s">
        <v>65</v>
      </c>
      <c r="K4213" t="s">
        <v>75</v>
      </c>
      <c r="L4213" t="s">
        <v>92</v>
      </c>
      <c r="M4213" t="s">
        <v>56</v>
      </c>
      <c r="N4213" t="s">
        <v>109</v>
      </c>
      <c r="O4213" t="s">
        <v>70</v>
      </c>
      <c r="P4213">
        <v>43</v>
      </c>
      <c r="Q4213">
        <v>46</v>
      </c>
      <c r="R4213">
        <v>46</v>
      </c>
      <c r="S4213">
        <v>1</v>
      </c>
      <c r="T4213">
        <f t="shared" si="585"/>
        <v>45</v>
      </c>
      <c r="U4213">
        <v>42</v>
      </c>
      <c r="V4213">
        <f t="shared" si="586"/>
        <v>3</v>
      </c>
      <c r="W4213" s="3">
        <f t="shared" si="587"/>
        <v>2.1739130434782608E-2</v>
      </c>
      <c r="X4213">
        <v>3</v>
      </c>
      <c r="Y4213" s="4">
        <v>5.9</v>
      </c>
      <c r="Z4213" s="4">
        <v>1.3</v>
      </c>
      <c r="AA4213" s="5">
        <v>51760.55</v>
      </c>
      <c r="AB4213" s="5">
        <f t="shared" si="588"/>
        <v>2173943.1</v>
      </c>
      <c r="AC4213" s="5">
        <v>35114.94</v>
      </c>
      <c r="AD4213" s="5">
        <f t="shared" si="589"/>
        <v>1615287.24</v>
      </c>
      <c r="AE4213" s="5">
        <v>102260.09</v>
      </c>
      <c r="AF4213" s="5">
        <v>28038.87</v>
      </c>
      <c r="AG4213" s="5">
        <v>6881.78</v>
      </c>
      <c r="AH4213" s="5">
        <v>1885</v>
      </c>
      <c r="AI4213" s="5">
        <v>4600</v>
      </c>
      <c r="AJ4213">
        <v>0</v>
      </c>
      <c r="AK4213" s="5">
        <v>0</v>
      </c>
      <c r="AL4213" s="5">
        <v>2934.74</v>
      </c>
      <c r="AM4213" s="5">
        <v>61560.86</v>
      </c>
      <c r="AN4213">
        <v>8</v>
      </c>
      <c r="AO4213">
        <v>8</v>
      </c>
      <c r="AP4213" t="str">
        <f t="shared" si="590"/>
        <v>Yes</v>
      </c>
      <c r="AQ4213">
        <v>1</v>
      </c>
      <c r="AR4213" s="5">
        <f t="shared" si="591"/>
        <v>1823448.58</v>
      </c>
      <c r="AS4213" s="5">
        <f t="shared" si="592"/>
        <v>350494.52</v>
      </c>
      <c r="AT4213" t="s">
        <v>59</v>
      </c>
      <c r="AU4213" t="s">
        <v>6164</v>
      </c>
      <c r="AV4213" t="s">
        <v>6165</v>
      </c>
      <c r="AW4213" t="s">
        <v>6166</v>
      </c>
      <c r="AX4213" t="s">
        <v>6184</v>
      </c>
      <c r="AY4213">
        <v>44</v>
      </c>
      <c r="AZ4213">
        <v>0</v>
      </c>
      <c r="BA4213">
        <v>21</v>
      </c>
      <c r="BB4213" t="s">
        <v>6180</v>
      </c>
      <c r="BC4213">
        <v>0</v>
      </c>
      <c r="BD4213">
        <v>0</v>
      </c>
      <c r="BE4213" t="s">
        <v>6169</v>
      </c>
      <c r="BF4213" t="s">
        <v>6170</v>
      </c>
      <c r="BG4213">
        <v>0</v>
      </c>
      <c r="BH4213" t="s">
        <v>6171</v>
      </c>
      <c r="BI4213">
        <v>22</v>
      </c>
      <c r="BJ4213" t="s">
        <v>6172</v>
      </c>
      <c r="BK4213">
        <v>0</v>
      </c>
      <c r="BL4213">
        <v>61</v>
      </c>
      <c r="BM4213" s="3">
        <f t="shared" si="593"/>
        <v>0.75409836065573765</v>
      </c>
    </row>
    <row r="4214" spans="1:65">
      <c r="A4214" t="s">
        <v>4352</v>
      </c>
      <c r="B4214" s="2">
        <v>45913</v>
      </c>
      <c r="C4214" t="s">
        <v>3137</v>
      </c>
      <c r="D4214" t="s">
        <v>4140</v>
      </c>
      <c r="E4214">
        <v>9</v>
      </c>
      <c r="F4214" t="s">
        <v>61</v>
      </c>
      <c r="G4214" t="s">
        <v>50</v>
      </c>
      <c r="H4214" t="s">
        <v>127</v>
      </c>
      <c r="I4214" t="s">
        <v>74</v>
      </c>
      <c r="J4214" t="s">
        <v>53</v>
      </c>
      <c r="K4214" t="s">
        <v>66</v>
      </c>
      <c r="L4214" t="s">
        <v>92</v>
      </c>
      <c r="M4214" t="s">
        <v>56</v>
      </c>
      <c r="N4214" t="s">
        <v>76</v>
      </c>
      <c r="O4214" t="s">
        <v>120</v>
      </c>
      <c r="P4214">
        <v>58</v>
      </c>
      <c r="Q4214">
        <v>61</v>
      </c>
      <c r="R4214">
        <v>59</v>
      </c>
      <c r="S4214">
        <v>1</v>
      </c>
      <c r="T4214">
        <f t="shared" si="585"/>
        <v>58</v>
      </c>
      <c r="U4214">
        <v>57</v>
      </c>
      <c r="V4214">
        <f t="shared" si="586"/>
        <v>1</v>
      </c>
      <c r="W4214" s="3">
        <f t="shared" si="587"/>
        <v>1.6949152542372881E-2</v>
      </c>
      <c r="X4214">
        <v>25</v>
      </c>
      <c r="Y4214" s="4">
        <v>2</v>
      </c>
      <c r="Z4214" s="4">
        <v>1.2</v>
      </c>
      <c r="AA4214" s="5">
        <v>33456.03</v>
      </c>
      <c r="AB4214" s="5">
        <f t="shared" si="588"/>
        <v>1906993.71</v>
      </c>
      <c r="AC4214" s="5">
        <v>23672.09</v>
      </c>
      <c r="AD4214" s="5">
        <f t="shared" si="589"/>
        <v>1396653.31</v>
      </c>
      <c r="AE4214" s="5">
        <v>99373.93</v>
      </c>
      <c r="AF4214" s="5">
        <v>26154.02</v>
      </c>
      <c r="AG4214" s="5">
        <v>9864.65</v>
      </c>
      <c r="AH4214" s="5">
        <v>1740</v>
      </c>
      <c r="AI4214" s="5">
        <v>3200</v>
      </c>
      <c r="AJ4214">
        <v>0</v>
      </c>
      <c r="AK4214" s="5">
        <v>0</v>
      </c>
      <c r="AL4214" s="5">
        <v>682.48</v>
      </c>
      <c r="AM4214" s="5">
        <v>37023.019999999997</v>
      </c>
      <c r="AN4214">
        <v>4</v>
      </c>
      <c r="AO4214">
        <v>3</v>
      </c>
      <c r="AP4214" t="str">
        <f t="shared" si="590"/>
        <v>Yes</v>
      </c>
      <c r="AQ4214">
        <v>1</v>
      </c>
      <c r="AR4214" s="5">
        <f t="shared" si="591"/>
        <v>1574691.41</v>
      </c>
      <c r="AS4214" s="5">
        <f t="shared" si="592"/>
        <v>332302.3</v>
      </c>
      <c r="AT4214" t="s">
        <v>59</v>
      </c>
      <c r="AU4214" t="s">
        <v>6164</v>
      </c>
      <c r="AV4214" t="s">
        <v>6165</v>
      </c>
      <c r="AW4214" t="s">
        <v>6166</v>
      </c>
      <c r="AX4214" t="s">
        <v>6167</v>
      </c>
      <c r="AY4214">
        <v>58</v>
      </c>
      <c r="AZ4214">
        <v>0</v>
      </c>
      <c r="BA4214">
        <v>18</v>
      </c>
      <c r="BB4214" t="s">
        <v>6198</v>
      </c>
      <c r="BC4214">
        <v>0</v>
      </c>
      <c r="BD4214">
        <v>0</v>
      </c>
      <c r="BE4214" t="s">
        <v>6169</v>
      </c>
      <c r="BF4214" t="s">
        <v>6170</v>
      </c>
      <c r="BG4214">
        <v>0</v>
      </c>
      <c r="BH4214" t="s">
        <v>6171</v>
      </c>
      <c r="BI4214">
        <v>38</v>
      </c>
      <c r="BJ4214" t="s">
        <v>6172</v>
      </c>
      <c r="BK4214">
        <v>0</v>
      </c>
      <c r="BL4214">
        <v>71</v>
      </c>
      <c r="BM4214" s="3">
        <f t="shared" si="593"/>
        <v>0.83098591549295775</v>
      </c>
    </row>
    <row r="4215" spans="1:65">
      <c r="A4215" t="s">
        <v>4353</v>
      </c>
      <c r="B4215" s="2">
        <v>45913</v>
      </c>
      <c r="C4215" t="s">
        <v>3137</v>
      </c>
      <c r="D4215" t="s">
        <v>4140</v>
      </c>
      <c r="E4215">
        <v>9</v>
      </c>
      <c r="F4215" t="s">
        <v>61</v>
      </c>
      <c r="G4215" t="s">
        <v>79</v>
      </c>
      <c r="H4215" t="s">
        <v>84</v>
      </c>
      <c r="I4215" t="s">
        <v>74</v>
      </c>
      <c r="J4215" t="s">
        <v>65</v>
      </c>
      <c r="K4215" t="s">
        <v>75</v>
      </c>
      <c r="L4215" t="s">
        <v>55</v>
      </c>
      <c r="M4215" t="s">
        <v>68</v>
      </c>
      <c r="N4215" t="s">
        <v>76</v>
      </c>
      <c r="O4215" t="s">
        <v>58</v>
      </c>
      <c r="P4215">
        <v>36</v>
      </c>
      <c r="Q4215">
        <v>37</v>
      </c>
      <c r="R4215">
        <v>36</v>
      </c>
      <c r="S4215">
        <v>1</v>
      </c>
      <c r="T4215">
        <f t="shared" si="585"/>
        <v>35</v>
      </c>
      <c r="U4215">
        <v>35</v>
      </c>
      <c r="V4215">
        <f t="shared" si="586"/>
        <v>0</v>
      </c>
      <c r="W4215" s="3">
        <f t="shared" si="587"/>
        <v>2.7777777777777776E-2</v>
      </c>
      <c r="X4215">
        <v>20</v>
      </c>
      <c r="Y4215" s="4">
        <v>4.5</v>
      </c>
      <c r="Z4215" s="4">
        <v>0.9</v>
      </c>
      <c r="AA4215" s="5">
        <v>51890.11</v>
      </c>
      <c r="AB4215" s="5">
        <f t="shared" si="588"/>
        <v>1816153.85</v>
      </c>
      <c r="AC4215" s="5">
        <v>33060.78</v>
      </c>
      <c r="AD4215" s="5">
        <f t="shared" si="589"/>
        <v>1190188.08</v>
      </c>
      <c r="AE4215" s="5">
        <v>80824.84</v>
      </c>
      <c r="AF4215" s="5">
        <v>22714.240000000002</v>
      </c>
      <c r="AG4215" s="5">
        <v>8660.66</v>
      </c>
      <c r="AH4215" s="5">
        <v>1305</v>
      </c>
      <c r="AI4215" s="5">
        <v>4600</v>
      </c>
      <c r="AJ4215">
        <v>0</v>
      </c>
      <c r="AK4215" s="5">
        <v>0</v>
      </c>
      <c r="AL4215" s="5">
        <v>0</v>
      </c>
      <c r="AM4215" s="5">
        <v>22811.41</v>
      </c>
      <c r="AN4215">
        <v>4</v>
      </c>
      <c r="AO4215">
        <v>3</v>
      </c>
      <c r="AP4215" t="str">
        <f t="shared" si="590"/>
        <v>Yes</v>
      </c>
      <c r="AQ4215">
        <v>1</v>
      </c>
      <c r="AR4215" s="5">
        <f t="shared" si="591"/>
        <v>1331104.23</v>
      </c>
      <c r="AS4215" s="5">
        <f t="shared" si="592"/>
        <v>485049.62</v>
      </c>
      <c r="AT4215" t="s">
        <v>59</v>
      </c>
      <c r="AU4215" t="s">
        <v>6164</v>
      </c>
      <c r="AV4215" t="s">
        <v>6165</v>
      </c>
      <c r="AW4215" t="s">
        <v>6166</v>
      </c>
      <c r="AX4215" t="s">
        <v>6167</v>
      </c>
      <c r="AY4215">
        <v>40</v>
      </c>
      <c r="AZ4215">
        <v>3</v>
      </c>
      <c r="BA4215">
        <v>0</v>
      </c>
      <c r="BB4215" t="s">
        <v>6168</v>
      </c>
      <c r="BC4215">
        <v>0</v>
      </c>
      <c r="BD4215">
        <v>0</v>
      </c>
      <c r="BE4215" t="s">
        <v>6169</v>
      </c>
      <c r="BF4215" t="s">
        <v>6170</v>
      </c>
      <c r="BG4215">
        <v>0</v>
      </c>
      <c r="BH4215" t="s">
        <v>6171</v>
      </c>
      <c r="BI4215">
        <v>24</v>
      </c>
      <c r="BJ4215" t="s">
        <v>6172</v>
      </c>
      <c r="BK4215">
        <v>0</v>
      </c>
      <c r="BL4215">
        <v>63</v>
      </c>
      <c r="BM4215" s="3">
        <f t="shared" si="593"/>
        <v>0.5714285714285714</v>
      </c>
    </row>
    <row r="4216" spans="1:65">
      <c r="A4216" t="s">
        <v>4354</v>
      </c>
      <c r="B4216" s="2">
        <v>45913</v>
      </c>
      <c r="C4216" t="s">
        <v>3137</v>
      </c>
      <c r="D4216" t="s">
        <v>4140</v>
      </c>
      <c r="E4216">
        <v>9</v>
      </c>
      <c r="F4216" t="s">
        <v>72</v>
      </c>
      <c r="G4216" t="s">
        <v>79</v>
      </c>
      <c r="H4216" t="s">
        <v>213</v>
      </c>
      <c r="I4216" t="s">
        <v>64</v>
      </c>
      <c r="J4216" t="s">
        <v>53</v>
      </c>
      <c r="K4216" t="s">
        <v>75</v>
      </c>
      <c r="L4216" t="s">
        <v>92</v>
      </c>
      <c r="M4216" t="s">
        <v>56</v>
      </c>
      <c r="N4216" t="s">
        <v>76</v>
      </c>
      <c r="O4216" t="s">
        <v>70</v>
      </c>
      <c r="P4216">
        <v>59</v>
      </c>
      <c r="Q4216">
        <v>63</v>
      </c>
      <c r="R4216">
        <v>63</v>
      </c>
      <c r="S4216">
        <v>1</v>
      </c>
      <c r="T4216">
        <f t="shared" si="585"/>
        <v>62</v>
      </c>
      <c r="U4216">
        <v>57</v>
      </c>
      <c r="V4216">
        <f t="shared" si="586"/>
        <v>5</v>
      </c>
      <c r="W4216" s="3">
        <f t="shared" si="587"/>
        <v>1.5873015873015872E-2</v>
      </c>
      <c r="X4216">
        <v>25</v>
      </c>
      <c r="Y4216" s="4">
        <v>0</v>
      </c>
      <c r="Z4216" s="4">
        <v>1.3</v>
      </c>
      <c r="AA4216" s="5">
        <v>36149.21</v>
      </c>
      <c r="AB4216" s="5">
        <f t="shared" si="588"/>
        <v>2060504.97</v>
      </c>
      <c r="AC4216" s="5">
        <v>23892.61</v>
      </c>
      <c r="AD4216" s="5">
        <f t="shared" si="589"/>
        <v>1505234.43</v>
      </c>
      <c r="AE4216" s="5">
        <v>106021.85</v>
      </c>
      <c r="AF4216" s="5">
        <v>28165.49</v>
      </c>
      <c r="AG4216" s="5">
        <v>9083.5</v>
      </c>
      <c r="AH4216" s="5">
        <v>1885</v>
      </c>
      <c r="AI4216" s="5">
        <v>3200</v>
      </c>
      <c r="AJ4216">
        <v>0</v>
      </c>
      <c r="AK4216" s="5">
        <v>0</v>
      </c>
      <c r="AL4216" s="5">
        <v>3494.12</v>
      </c>
      <c r="AM4216" s="5">
        <v>37458.82</v>
      </c>
      <c r="AN4216">
        <v>4</v>
      </c>
      <c r="AO4216">
        <v>4</v>
      </c>
      <c r="AP4216" t="str">
        <f t="shared" si="590"/>
        <v>Yes</v>
      </c>
      <c r="AQ4216">
        <v>1</v>
      </c>
      <c r="AR4216" s="5">
        <f t="shared" si="591"/>
        <v>1694543.21</v>
      </c>
      <c r="AS4216" s="5">
        <f t="shared" si="592"/>
        <v>365961.76</v>
      </c>
      <c r="AT4216" t="s">
        <v>59</v>
      </c>
      <c r="AU4216" t="s">
        <v>6164</v>
      </c>
      <c r="AV4216" t="s">
        <v>6165</v>
      </c>
      <c r="AW4216" t="s">
        <v>6166</v>
      </c>
      <c r="AX4216" t="s">
        <v>6184</v>
      </c>
      <c r="AY4216">
        <v>65</v>
      </c>
      <c r="AZ4216">
        <v>4</v>
      </c>
      <c r="BA4216">
        <v>26</v>
      </c>
      <c r="BB4216" t="s">
        <v>6185</v>
      </c>
      <c r="BC4216">
        <v>0</v>
      </c>
      <c r="BD4216">
        <v>0</v>
      </c>
      <c r="BE4216" t="s">
        <v>6169</v>
      </c>
      <c r="BF4216" t="s">
        <v>6170</v>
      </c>
      <c r="BG4216">
        <v>1</v>
      </c>
      <c r="BH4216" t="s">
        <v>6179</v>
      </c>
      <c r="BI4216">
        <v>45</v>
      </c>
      <c r="BJ4216" t="s">
        <v>6172</v>
      </c>
      <c r="BK4216">
        <v>0</v>
      </c>
      <c r="BL4216">
        <v>70</v>
      </c>
      <c r="BM4216" s="3">
        <f t="shared" si="593"/>
        <v>0.9</v>
      </c>
    </row>
    <row r="4217" spans="1:65">
      <c r="A4217" t="s">
        <v>4355</v>
      </c>
      <c r="B4217" s="2">
        <v>45914</v>
      </c>
      <c r="C4217" t="s">
        <v>3137</v>
      </c>
      <c r="D4217" t="s">
        <v>4140</v>
      </c>
      <c r="E4217">
        <v>9</v>
      </c>
      <c r="F4217" t="s">
        <v>61</v>
      </c>
      <c r="G4217" t="s">
        <v>62</v>
      </c>
      <c r="H4217" t="s">
        <v>115</v>
      </c>
      <c r="I4217" t="s">
        <v>74</v>
      </c>
      <c r="J4217" t="s">
        <v>81</v>
      </c>
      <c r="K4217" t="s">
        <v>75</v>
      </c>
      <c r="L4217" t="s">
        <v>87</v>
      </c>
      <c r="M4217" t="s">
        <v>56</v>
      </c>
      <c r="N4217" t="s">
        <v>69</v>
      </c>
      <c r="O4217" t="s">
        <v>82</v>
      </c>
      <c r="P4217">
        <v>36</v>
      </c>
      <c r="Q4217">
        <v>39</v>
      </c>
      <c r="R4217">
        <v>39</v>
      </c>
      <c r="S4217">
        <v>1</v>
      </c>
      <c r="T4217">
        <f t="shared" si="585"/>
        <v>38</v>
      </c>
      <c r="U4217">
        <v>35</v>
      </c>
      <c r="V4217">
        <f t="shared" si="586"/>
        <v>3</v>
      </c>
      <c r="W4217" s="3">
        <f t="shared" si="587"/>
        <v>2.564102564102564E-2</v>
      </c>
      <c r="X4217">
        <v>21</v>
      </c>
      <c r="Y4217" s="4">
        <v>0.7</v>
      </c>
      <c r="Z4217" s="4">
        <v>1.1000000000000001</v>
      </c>
      <c r="AA4217" s="5">
        <v>77796.179999999993</v>
      </c>
      <c r="AB4217" s="5">
        <f t="shared" si="588"/>
        <v>2722866.3</v>
      </c>
      <c r="AC4217" s="5">
        <v>54572.13</v>
      </c>
      <c r="AD4217" s="5">
        <f t="shared" si="589"/>
        <v>2128313.0699999998</v>
      </c>
      <c r="AE4217" s="5">
        <v>119404.5</v>
      </c>
      <c r="AF4217" s="5">
        <v>32539.13</v>
      </c>
      <c r="AG4217" s="5">
        <v>9247.39</v>
      </c>
      <c r="AH4217" s="5">
        <v>1595</v>
      </c>
      <c r="AI4217" s="5">
        <v>6800</v>
      </c>
      <c r="AJ4217">
        <v>0</v>
      </c>
      <c r="AK4217" s="5">
        <v>0</v>
      </c>
      <c r="AL4217" s="5">
        <v>4639.9399999999996</v>
      </c>
      <c r="AM4217" s="5">
        <v>22309.58</v>
      </c>
      <c r="AN4217">
        <v>4</v>
      </c>
      <c r="AO4217">
        <v>3</v>
      </c>
      <c r="AP4217" t="str">
        <f t="shared" si="590"/>
        <v>Yes</v>
      </c>
      <c r="AQ4217">
        <v>1</v>
      </c>
      <c r="AR4217" s="5">
        <f t="shared" si="591"/>
        <v>2324848.61</v>
      </c>
      <c r="AS4217" s="5">
        <f t="shared" si="592"/>
        <v>398017.69</v>
      </c>
      <c r="AT4217" t="s">
        <v>59</v>
      </c>
      <c r="AU4217" t="s">
        <v>6164</v>
      </c>
      <c r="AV4217" t="s">
        <v>6165</v>
      </c>
      <c r="AW4217" t="s">
        <v>6166</v>
      </c>
      <c r="AX4217" t="s">
        <v>6184</v>
      </c>
      <c r="AY4217">
        <v>38</v>
      </c>
      <c r="AZ4217">
        <v>0</v>
      </c>
      <c r="BA4217">
        <v>25</v>
      </c>
      <c r="BB4217" t="s">
        <v>6180</v>
      </c>
      <c r="BC4217">
        <v>0</v>
      </c>
      <c r="BD4217">
        <v>0</v>
      </c>
      <c r="BE4217" t="s">
        <v>6169</v>
      </c>
      <c r="BF4217" t="s">
        <v>6170</v>
      </c>
      <c r="BG4217">
        <v>0</v>
      </c>
      <c r="BH4217" t="s">
        <v>6171</v>
      </c>
      <c r="BI4217">
        <v>21</v>
      </c>
      <c r="BJ4217" t="s">
        <v>6172</v>
      </c>
      <c r="BK4217">
        <v>0</v>
      </c>
      <c r="BL4217">
        <v>47</v>
      </c>
      <c r="BM4217" s="3">
        <f t="shared" si="593"/>
        <v>0.82978723404255317</v>
      </c>
    </row>
    <row r="4218" spans="1:65">
      <c r="A4218" t="s">
        <v>4356</v>
      </c>
      <c r="B4218" s="2">
        <v>45914</v>
      </c>
      <c r="C4218" t="s">
        <v>3137</v>
      </c>
      <c r="D4218" t="s">
        <v>4140</v>
      </c>
      <c r="E4218">
        <v>9</v>
      </c>
      <c r="F4218" t="s">
        <v>49</v>
      </c>
      <c r="G4218" t="s">
        <v>50</v>
      </c>
      <c r="H4218" t="s">
        <v>245</v>
      </c>
      <c r="I4218" t="s">
        <v>52</v>
      </c>
      <c r="J4218" t="s">
        <v>53</v>
      </c>
      <c r="K4218" t="s">
        <v>75</v>
      </c>
      <c r="L4218" t="s">
        <v>87</v>
      </c>
      <c r="M4218" t="s">
        <v>56</v>
      </c>
      <c r="N4218" t="s">
        <v>69</v>
      </c>
      <c r="O4218" t="s">
        <v>70</v>
      </c>
      <c r="P4218">
        <v>50</v>
      </c>
      <c r="Q4218">
        <v>52</v>
      </c>
      <c r="R4218">
        <v>52</v>
      </c>
      <c r="S4218">
        <v>1</v>
      </c>
      <c r="T4218">
        <f t="shared" si="585"/>
        <v>51</v>
      </c>
      <c r="U4218">
        <v>49</v>
      </c>
      <c r="V4218">
        <f t="shared" si="586"/>
        <v>2</v>
      </c>
      <c r="W4218" s="3">
        <f t="shared" si="587"/>
        <v>1.9230769230769232E-2</v>
      </c>
      <c r="X4218">
        <v>34</v>
      </c>
      <c r="Y4218" s="4">
        <v>4.0999999999999996</v>
      </c>
      <c r="Z4218" s="4">
        <v>1.6</v>
      </c>
      <c r="AA4218" s="5">
        <v>35634.29</v>
      </c>
      <c r="AB4218" s="5">
        <f t="shared" si="588"/>
        <v>1746080.21</v>
      </c>
      <c r="AC4218" s="5">
        <v>24209.81</v>
      </c>
      <c r="AD4218" s="5">
        <f t="shared" si="589"/>
        <v>1258910.1200000001</v>
      </c>
      <c r="AE4218" s="5">
        <v>91813.37</v>
      </c>
      <c r="AF4218" s="5">
        <v>25435.87</v>
      </c>
      <c r="AG4218" s="5">
        <v>9773.84</v>
      </c>
      <c r="AH4218" s="5">
        <v>2320</v>
      </c>
      <c r="AI4218" s="5">
        <v>3200</v>
      </c>
      <c r="AJ4218">
        <v>0</v>
      </c>
      <c r="AK4218" s="5">
        <v>0</v>
      </c>
      <c r="AL4218" s="5">
        <v>1332.21</v>
      </c>
      <c r="AM4218" s="5">
        <v>30973.54</v>
      </c>
      <c r="AN4218">
        <v>4</v>
      </c>
      <c r="AO4218">
        <v>3</v>
      </c>
      <c r="AP4218" t="str">
        <f t="shared" si="590"/>
        <v>Yes</v>
      </c>
      <c r="AQ4218">
        <v>1</v>
      </c>
      <c r="AR4218" s="5">
        <f t="shared" si="591"/>
        <v>1423758.95</v>
      </c>
      <c r="AS4218" s="5">
        <f t="shared" si="592"/>
        <v>322321.26</v>
      </c>
      <c r="AT4218" t="s">
        <v>59</v>
      </c>
      <c r="AU4218" t="s">
        <v>6164</v>
      </c>
      <c r="AV4218" t="s">
        <v>6165</v>
      </c>
      <c r="AW4218" t="s">
        <v>6166</v>
      </c>
      <c r="AX4218" t="s">
        <v>6184</v>
      </c>
      <c r="AY4218">
        <v>52</v>
      </c>
      <c r="AZ4218">
        <v>0</v>
      </c>
      <c r="BA4218">
        <v>17</v>
      </c>
      <c r="BB4218" t="s">
        <v>6180</v>
      </c>
      <c r="BC4218">
        <v>0</v>
      </c>
      <c r="BD4218">
        <v>0</v>
      </c>
      <c r="BE4218" t="s">
        <v>6169</v>
      </c>
      <c r="BF4218" t="s">
        <v>6170</v>
      </c>
      <c r="BG4218">
        <v>0</v>
      </c>
      <c r="BH4218" t="s">
        <v>6171</v>
      </c>
      <c r="BI4218">
        <v>31</v>
      </c>
      <c r="BJ4218" t="s">
        <v>6172</v>
      </c>
      <c r="BK4218">
        <v>0</v>
      </c>
      <c r="BL4218">
        <v>73</v>
      </c>
      <c r="BM4218" s="3">
        <f t="shared" si="593"/>
        <v>0.71232876712328763</v>
      </c>
    </row>
    <row r="4219" spans="1:65">
      <c r="A4219" t="s">
        <v>4357</v>
      </c>
      <c r="B4219" s="2">
        <v>45914</v>
      </c>
      <c r="C4219" t="s">
        <v>3137</v>
      </c>
      <c r="D4219" t="s">
        <v>4140</v>
      </c>
      <c r="E4219">
        <v>9</v>
      </c>
      <c r="F4219" t="s">
        <v>49</v>
      </c>
      <c r="G4219" t="s">
        <v>50</v>
      </c>
      <c r="H4219" t="s">
        <v>89</v>
      </c>
      <c r="I4219" t="s">
        <v>64</v>
      </c>
      <c r="J4219" t="s">
        <v>65</v>
      </c>
      <c r="K4219" t="s">
        <v>75</v>
      </c>
      <c r="L4219" t="s">
        <v>67</v>
      </c>
      <c r="M4219" t="s">
        <v>68</v>
      </c>
      <c r="N4219" t="s">
        <v>69</v>
      </c>
      <c r="O4219" t="s">
        <v>120</v>
      </c>
      <c r="P4219">
        <v>50</v>
      </c>
      <c r="Q4219">
        <v>52</v>
      </c>
      <c r="R4219">
        <v>51</v>
      </c>
      <c r="S4219">
        <v>4</v>
      </c>
      <c r="T4219">
        <f t="shared" si="585"/>
        <v>47</v>
      </c>
      <c r="U4219">
        <v>47</v>
      </c>
      <c r="V4219">
        <f t="shared" si="586"/>
        <v>0</v>
      </c>
      <c r="W4219" s="3">
        <f t="shared" si="587"/>
        <v>7.8431372549019607E-2</v>
      </c>
      <c r="X4219">
        <v>30</v>
      </c>
      <c r="Y4219" s="4">
        <v>3.6</v>
      </c>
      <c r="Z4219" s="4">
        <v>1.8</v>
      </c>
      <c r="AA4219" s="5">
        <v>52362.21</v>
      </c>
      <c r="AB4219" s="5">
        <f t="shared" si="588"/>
        <v>2461023.87</v>
      </c>
      <c r="AC4219" s="5">
        <v>32584.97</v>
      </c>
      <c r="AD4219" s="5">
        <f t="shared" si="589"/>
        <v>1661833.47</v>
      </c>
      <c r="AE4219" s="5">
        <v>109600.19</v>
      </c>
      <c r="AF4219" s="5">
        <v>33371.81</v>
      </c>
      <c r="AG4219" s="5">
        <v>9352.3799999999992</v>
      </c>
      <c r="AH4219" s="5">
        <v>2610</v>
      </c>
      <c r="AI4219" s="5">
        <v>23440.15</v>
      </c>
      <c r="AJ4219">
        <v>1</v>
      </c>
      <c r="AK4219" s="5">
        <v>12983.5</v>
      </c>
      <c r="AL4219" s="5">
        <v>0</v>
      </c>
      <c r="AM4219" s="5">
        <v>32018.6</v>
      </c>
      <c r="AN4219">
        <v>4</v>
      </c>
      <c r="AO4219">
        <v>2</v>
      </c>
      <c r="AP4219" t="str">
        <f t="shared" si="590"/>
        <v>Yes</v>
      </c>
      <c r="AQ4219">
        <v>2</v>
      </c>
      <c r="AR4219" s="5">
        <f t="shared" si="591"/>
        <v>1885210.1</v>
      </c>
      <c r="AS4219" s="5">
        <f t="shared" si="592"/>
        <v>575813.77</v>
      </c>
      <c r="AT4219" t="s">
        <v>1641</v>
      </c>
      <c r="AU4219" t="s">
        <v>6189</v>
      </c>
      <c r="AV4219" t="s">
        <v>6201</v>
      </c>
      <c r="AW4219" t="s">
        <v>6175</v>
      </c>
      <c r="AX4219" t="s">
        <v>6167</v>
      </c>
      <c r="AY4219">
        <v>50</v>
      </c>
      <c r="AZ4219">
        <v>0</v>
      </c>
      <c r="BA4219">
        <v>0</v>
      </c>
      <c r="BB4219" t="s">
        <v>6168</v>
      </c>
      <c r="BC4219">
        <v>0</v>
      </c>
      <c r="BD4219">
        <v>0</v>
      </c>
      <c r="BE4219" t="s">
        <v>6169</v>
      </c>
      <c r="BF4219" t="s">
        <v>6210</v>
      </c>
      <c r="BG4219">
        <v>1</v>
      </c>
      <c r="BH4219" t="s">
        <v>6186</v>
      </c>
      <c r="BI4219">
        <v>58</v>
      </c>
      <c r="BJ4219" t="s">
        <v>6187</v>
      </c>
      <c r="BK4219">
        <v>0</v>
      </c>
      <c r="BL4219">
        <v>60</v>
      </c>
      <c r="BM4219" s="3">
        <f t="shared" si="593"/>
        <v>0.85</v>
      </c>
    </row>
    <row r="4220" spans="1:65">
      <c r="A4220" t="s">
        <v>4358</v>
      </c>
      <c r="B4220" s="2">
        <v>45914</v>
      </c>
      <c r="C4220" t="s">
        <v>3137</v>
      </c>
      <c r="D4220" t="s">
        <v>4140</v>
      </c>
      <c r="E4220">
        <v>9</v>
      </c>
      <c r="F4220" t="s">
        <v>72</v>
      </c>
      <c r="G4220" t="s">
        <v>50</v>
      </c>
      <c r="H4220" t="s">
        <v>138</v>
      </c>
      <c r="I4220" t="s">
        <v>74</v>
      </c>
      <c r="J4220" t="s">
        <v>53</v>
      </c>
      <c r="K4220" t="s">
        <v>54</v>
      </c>
      <c r="L4220" t="s">
        <v>92</v>
      </c>
      <c r="M4220" t="s">
        <v>56</v>
      </c>
      <c r="N4220" t="s">
        <v>94</v>
      </c>
      <c r="O4220" t="s">
        <v>120</v>
      </c>
      <c r="P4220">
        <v>55</v>
      </c>
      <c r="Q4220">
        <v>57</v>
      </c>
      <c r="R4220">
        <v>60</v>
      </c>
      <c r="S4220">
        <v>1</v>
      </c>
      <c r="T4220">
        <f t="shared" si="585"/>
        <v>59</v>
      </c>
      <c r="U4220">
        <v>54</v>
      </c>
      <c r="V4220">
        <f t="shared" si="586"/>
        <v>5</v>
      </c>
      <c r="W4220" s="3">
        <f t="shared" si="587"/>
        <v>1.6666666666666666E-2</v>
      </c>
      <c r="X4220">
        <v>16</v>
      </c>
      <c r="Y4220" s="4">
        <v>0</v>
      </c>
      <c r="Z4220" s="4">
        <v>0.6</v>
      </c>
      <c r="AA4220" s="5">
        <v>38610.870000000003</v>
      </c>
      <c r="AB4220" s="5">
        <f t="shared" si="588"/>
        <v>2084986.98</v>
      </c>
      <c r="AC4220" s="5">
        <v>23817.64</v>
      </c>
      <c r="AD4220" s="5">
        <f t="shared" si="589"/>
        <v>1429058.4</v>
      </c>
      <c r="AE4220" s="5">
        <v>101564.34</v>
      </c>
      <c r="AF4220" s="5">
        <v>26793.43</v>
      </c>
      <c r="AG4220" s="5">
        <v>8239.0400000000009</v>
      </c>
      <c r="AH4220" s="5">
        <v>870</v>
      </c>
      <c r="AI4220" s="5">
        <v>3200</v>
      </c>
      <c r="AJ4220">
        <v>0</v>
      </c>
      <c r="AK4220" s="5">
        <v>0</v>
      </c>
      <c r="AL4220" s="5">
        <v>3389.85</v>
      </c>
      <c r="AM4220" s="5">
        <v>39172</v>
      </c>
      <c r="AN4220">
        <v>4</v>
      </c>
      <c r="AO4220">
        <v>5</v>
      </c>
      <c r="AP4220" t="str">
        <f t="shared" si="590"/>
        <v>No</v>
      </c>
      <c r="AQ4220">
        <v>2</v>
      </c>
      <c r="AR4220" s="5">
        <f t="shared" si="591"/>
        <v>1612287.06</v>
      </c>
      <c r="AS4220" s="5">
        <f t="shared" si="592"/>
        <v>472699.92</v>
      </c>
      <c r="AT4220" t="s">
        <v>59</v>
      </c>
      <c r="AU4220" t="s">
        <v>6164</v>
      </c>
      <c r="AV4220" t="s">
        <v>6165</v>
      </c>
      <c r="AW4220" t="s">
        <v>6166</v>
      </c>
      <c r="AX4220" t="s">
        <v>6184</v>
      </c>
      <c r="AY4220">
        <v>58</v>
      </c>
      <c r="AZ4220">
        <v>0</v>
      </c>
      <c r="BA4220">
        <v>27</v>
      </c>
      <c r="BB4220" t="s">
        <v>6180</v>
      </c>
      <c r="BC4220">
        <v>0</v>
      </c>
      <c r="BD4220">
        <v>1</v>
      </c>
      <c r="BE4220" t="s">
        <v>6196</v>
      </c>
      <c r="BF4220" t="s">
        <v>6170</v>
      </c>
      <c r="BG4220">
        <v>0</v>
      </c>
      <c r="BH4220" t="s">
        <v>6171</v>
      </c>
      <c r="BI4220">
        <v>35</v>
      </c>
      <c r="BJ4220" t="s">
        <v>6172</v>
      </c>
      <c r="BK4220">
        <v>0</v>
      </c>
      <c r="BL4220">
        <v>71</v>
      </c>
      <c r="BM4220" s="3">
        <f t="shared" si="593"/>
        <v>0.84507042253521125</v>
      </c>
    </row>
    <row r="4221" spans="1:65">
      <c r="A4221" t="s">
        <v>4359</v>
      </c>
      <c r="B4221" s="2">
        <v>45914</v>
      </c>
      <c r="C4221" t="s">
        <v>3137</v>
      </c>
      <c r="D4221" t="s">
        <v>4140</v>
      </c>
      <c r="E4221">
        <v>9</v>
      </c>
      <c r="F4221" t="s">
        <v>61</v>
      </c>
      <c r="G4221" t="s">
        <v>50</v>
      </c>
      <c r="H4221" t="s">
        <v>127</v>
      </c>
      <c r="I4221" t="s">
        <v>74</v>
      </c>
      <c r="J4221" t="s">
        <v>53</v>
      </c>
      <c r="K4221" t="s">
        <v>75</v>
      </c>
      <c r="L4221" t="s">
        <v>67</v>
      </c>
      <c r="M4221" t="s">
        <v>56</v>
      </c>
      <c r="N4221" t="s">
        <v>57</v>
      </c>
      <c r="O4221" t="s">
        <v>70</v>
      </c>
      <c r="P4221">
        <v>71</v>
      </c>
      <c r="Q4221">
        <v>74</v>
      </c>
      <c r="R4221">
        <v>73</v>
      </c>
      <c r="S4221">
        <v>2</v>
      </c>
      <c r="T4221">
        <f t="shared" si="585"/>
        <v>71</v>
      </c>
      <c r="U4221">
        <v>70</v>
      </c>
      <c r="V4221">
        <f t="shared" si="586"/>
        <v>1</v>
      </c>
      <c r="W4221" s="3">
        <f t="shared" si="587"/>
        <v>2.7397260273972601E-2</v>
      </c>
      <c r="X4221">
        <v>44</v>
      </c>
      <c r="Y4221" s="4">
        <v>3.7</v>
      </c>
      <c r="Z4221" s="4">
        <v>1.9</v>
      </c>
      <c r="AA4221" s="5">
        <v>35654.269999999997</v>
      </c>
      <c r="AB4221" s="5">
        <f t="shared" si="588"/>
        <v>2495798.9</v>
      </c>
      <c r="AC4221" s="5">
        <v>22827.67</v>
      </c>
      <c r="AD4221" s="5">
        <f t="shared" si="589"/>
        <v>1666419.91</v>
      </c>
      <c r="AE4221" s="5">
        <v>125434.49</v>
      </c>
      <c r="AF4221" s="5">
        <v>33662.660000000003</v>
      </c>
      <c r="AG4221" s="5">
        <v>10673.02</v>
      </c>
      <c r="AH4221" s="5">
        <v>2755</v>
      </c>
      <c r="AI4221" s="5">
        <v>6400</v>
      </c>
      <c r="AJ4221">
        <v>0</v>
      </c>
      <c r="AK4221" s="5">
        <v>0</v>
      </c>
      <c r="AL4221" s="5">
        <v>661.3</v>
      </c>
      <c r="AM4221" s="5">
        <v>55607.76</v>
      </c>
      <c r="AN4221">
        <v>4</v>
      </c>
      <c r="AO4221">
        <v>7</v>
      </c>
      <c r="AP4221" t="str">
        <f t="shared" si="590"/>
        <v>No</v>
      </c>
      <c r="AQ4221">
        <v>2</v>
      </c>
      <c r="AR4221" s="5">
        <f t="shared" si="591"/>
        <v>1901614.14</v>
      </c>
      <c r="AS4221" s="5">
        <f t="shared" si="592"/>
        <v>594184.76</v>
      </c>
      <c r="AT4221" t="s">
        <v>59</v>
      </c>
      <c r="AU4221" t="s">
        <v>6164</v>
      </c>
      <c r="AV4221" t="s">
        <v>6165</v>
      </c>
      <c r="AW4221" t="s">
        <v>6166</v>
      </c>
      <c r="AX4221" t="s">
        <v>6167</v>
      </c>
      <c r="AY4221">
        <v>72</v>
      </c>
      <c r="AZ4221">
        <v>0</v>
      </c>
      <c r="BA4221">
        <v>14</v>
      </c>
      <c r="BB4221" t="s">
        <v>6191</v>
      </c>
      <c r="BC4221">
        <v>1</v>
      </c>
      <c r="BD4221">
        <v>2</v>
      </c>
      <c r="BE4221" t="s">
        <v>6188</v>
      </c>
      <c r="BF4221" t="s">
        <v>6170</v>
      </c>
      <c r="BG4221">
        <v>1</v>
      </c>
      <c r="BH4221" t="s">
        <v>6186</v>
      </c>
      <c r="BI4221">
        <v>53</v>
      </c>
      <c r="BJ4221" t="s">
        <v>6187</v>
      </c>
      <c r="BK4221">
        <v>0</v>
      </c>
      <c r="BL4221">
        <v>79</v>
      </c>
      <c r="BM4221" s="3">
        <f t="shared" si="593"/>
        <v>0.92405063291139244</v>
      </c>
    </row>
    <row r="4222" spans="1:65">
      <c r="A4222" t="s">
        <v>4360</v>
      </c>
      <c r="B4222" s="2">
        <v>45914</v>
      </c>
      <c r="C4222" t="s">
        <v>3137</v>
      </c>
      <c r="D4222" t="s">
        <v>4140</v>
      </c>
      <c r="E4222">
        <v>9</v>
      </c>
      <c r="F4222" t="s">
        <v>78</v>
      </c>
      <c r="G4222" t="s">
        <v>62</v>
      </c>
      <c r="H4222" t="s">
        <v>91</v>
      </c>
      <c r="I4222" t="s">
        <v>74</v>
      </c>
      <c r="J4222" t="s">
        <v>65</v>
      </c>
      <c r="K4222" t="s">
        <v>75</v>
      </c>
      <c r="L4222" t="s">
        <v>67</v>
      </c>
      <c r="M4222" t="s">
        <v>68</v>
      </c>
      <c r="N4222" t="s">
        <v>57</v>
      </c>
      <c r="O4222" t="s">
        <v>120</v>
      </c>
      <c r="P4222">
        <v>44</v>
      </c>
      <c r="Q4222">
        <v>46</v>
      </c>
      <c r="R4222">
        <v>45</v>
      </c>
      <c r="S4222">
        <v>4</v>
      </c>
      <c r="T4222">
        <f t="shared" si="585"/>
        <v>41</v>
      </c>
      <c r="U4222">
        <v>41</v>
      </c>
      <c r="V4222">
        <f t="shared" si="586"/>
        <v>0</v>
      </c>
      <c r="W4222" s="3">
        <f t="shared" si="587"/>
        <v>8.8888888888888892E-2</v>
      </c>
      <c r="X4222">
        <v>24</v>
      </c>
      <c r="Y4222" s="4">
        <v>5</v>
      </c>
      <c r="Z4222" s="4">
        <v>1.5</v>
      </c>
      <c r="AA4222" s="5">
        <v>52596.959999999999</v>
      </c>
      <c r="AB4222" s="5">
        <f t="shared" si="588"/>
        <v>2156475.36</v>
      </c>
      <c r="AC4222" s="5">
        <v>32245.93</v>
      </c>
      <c r="AD4222" s="5">
        <f t="shared" si="589"/>
        <v>1451066.85</v>
      </c>
      <c r="AE4222" s="5">
        <v>100660.21</v>
      </c>
      <c r="AF4222" s="5">
        <v>29917.91</v>
      </c>
      <c r="AG4222" s="5">
        <v>9006.36</v>
      </c>
      <c r="AH4222" s="5">
        <v>2175</v>
      </c>
      <c r="AI4222" s="5">
        <v>22063.46</v>
      </c>
      <c r="AJ4222">
        <v>1</v>
      </c>
      <c r="AK4222" s="5">
        <v>13979.7</v>
      </c>
      <c r="AL4222" s="5">
        <v>0</v>
      </c>
      <c r="AM4222" s="5">
        <v>25687.71</v>
      </c>
      <c r="AN4222">
        <v>4</v>
      </c>
      <c r="AO4222">
        <v>3</v>
      </c>
      <c r="AP4222" t="str">
        <f t="shared" si="590"/>
        <v>Yes</v>
      </c>
      <c r="AQ4222">
        <v>1</v>
      </c>
      <c r="AR4222" s="5">
        <f t="shared" si="591"/>
        <v>1654557.2</v>
      </c>
      <c r="AS4222" s="5">
        <f t="shared" si="592"/>
        <v>501918.16</v>
      </c>
      <c r="AT4222" t="s">
        <v>1641</v>
      </c>
      <c r="AU4222" t="s">
        <v>6173</v>
      </c>
      <c r="AV4222" t="s">
        <v>6174</v>
      </c>
      <c r="AW4222" t="s">
        <v>6175</v>
      </c>
      <c r="AX4222" t="s">
        <v>6167</v>
      </c>
      <c r="AY4222">
        <v>44</v>
      </c>
      <c r="AZ4222">
        <v>0</v>
      </c>
      <c r="BA4222">
        <v>0</v>
      </c>
      <c r="BB4222" t="s">
        <v>6168</v>
      </c>
      <c r="BC4222">
        <v>0</v>
      </c>
      <c r="BD4222">
        <v>0</v>
      </c>
      <c r="BE4222" t="s">
        <v>6169</v>
      </c>
      <c r="BF4222" t="s">
        <v>6210</v>
      </c>
      <c r="BG4222">
        <v>1</v>
      </c>
      <c r="BH4222" t="s">
        <v>6179</v>
      </c>
      <c r="BI4222">
        <v>59</v>
      </c>
      <c r="BJ4222" t="s">
        <v>6187</v>
      </c>
      <c r="BK4222">
        <v>0</v>
      </c>
      <c r="BL4222">
        <v>61</v>
      </c>
      <c r="BM4222" s="3">
        <f t="shared" si="593"/>
        <v>0.73770491803278693</v>
      </c>
    </row>
    <row r="4223" spans="1:65">
      <c r="A4223" t="s">
        <v>4361</v>
      </c>
      <c r="B4223" s="2">
        <v>45914</v>
      </c>
      <c r="C4223" t="s">
        <v>3137</v>
      </c>
      <c r="D4223" t="s">
        <v>4140</v>
      </c>
      <c r="E4223">
        <v>9</v>
      </c>
      <c r="F4223" t="s">
        <v>49</v>
      </c>
      <c r="G4223" t="s">
        <v>79</v>
      </c>
      <c r="H4223" t="s">
        <v>260</v>
      </c>
      <c r="I4223" t="s">
        <v>74</v>
      </c>
      <c r="J4223" t="s">
        <v>53</v>
      </c>
      <c r="K4223" t="s">
        <v>75</v>
      </c>
      <c r="L4223" t="s">
        <v>92</v>
      </c>
      <c r="M4223" t="s">
        <v>56</v>
      </c>
      <c r="N4223" t="s">
        <v>57</v>
      </c>
      <c r="O4223" t="s">
        <v>120</v>
      </c>
      <c r="P4223">
        <v>66</v>
      </c>
      <c r="Q4223">
        <v>70</v>
      </c>
      <c r="R4223">
        <v>69</v>
      </c>
      <c r="S4223">
        <v>2</v>
      </c>
      <c r="T4223">
        <f t="shared" si="585"/>
        <v>67</v>
      </c>
      <c r="U4223">
        <v>65</v>
      </c>
      <c r="V4223">
        <f t="shared" si="586"/>
        <v>2</v>
      </c>
      <c r="W4223" s="3">
        <f t="shared" si="587"/>
        <v>2.8985507246376812E-2</v>
      </c>
      <c r="X4223">
        <v>24</v>
      </c>
      <c r="Y4223" s="4">
        <v>7</v>
      </c>
      <c r="Z4223" s="4">
        <v>2.5</v>
      </c>
      <c r="AA4223" s="5">
        <v>36152.120000000003</v>
      </c>
      <c r="AB4223" s="5">
        <f t="shared" si="588"/>
        <v>2349887.7999999998</v>
      </c>
      <c r="AC4223" s="5">
        <v>23932.68</v>
      </c>
      <c r="AD4223" s="5">
        <f t="shared" si="589"/>
        <v>1651354.92</v>
      </c>
      <c r="AE4223" s="5">
        <v>119332.31</v>
      </c>
      <c r="AF4223" s="5">
        <v>31214.45</v>
      </c>
      <c r="AG4223" s="5">
        <v>8746.61</v>
      </c>
      <c r="AH4223" s="5">
        <v>3625</v>
      </c>
      <c r="AI4223" s="5">
        <v>6400</v>
      </c>
      <c r="AJ4223">
        <v>0</v>
      </c>
      <c r="AK4223" s="5">
        <v>0</v>
      </c>
      <c r="AL4223" s="5">
        <v>1348.5</v>
      </c>
      <c r="AM4223" s="5">
        <v>41125.11</v>
      </c>
      <c r="AN4223">
        <v>4</v>
      </c>
      <c r="AO4223">
        <v>4</v>
      </c>
      <c r="AP4223" t="str">
        <f t="shared" si="590"/>
        <v>Yes</v>
      </c>
      <c r="AQ4223">
        <v>1</v>
      </c>
      <c r="AR4223" s="5">
        <f t="shared" si="591"/>
        <v>1863146.9</v>
      </c>
      <c r="AS4223" s="5">
        <f t="shared" si="592"/>
        <v>486740.9</v>
      </c>
      <c r="AT4223" t="s">
        <v>59</v>
      </c>
      <c r="AU4223" t="s">
        <v>6164</v>
      </c>
      <c r="AV4223" t="s">
        <v>6165</v>
      </c>
      <c r="AW4223" t="s">
        <v>6166</v>
      </c>
      <c r="AX4223" t="s">
        <v>6167</v>
      </c>
      <c r="AY4223">
        <v>68</v>
      </c>
      <c r="AZ4223">
        <v>1</v>
      </c>
      <c r="BA4223">
        <v>19</v>
      </c>
      <c r="BB4223" t="s">
        <v>6180</v>
      </c>
      <c r="BC4223">
        <v>0</v>
      </c>
      <c r="BD4223">
        <v>0</v>
      </c>
      <c r="BE4223" t="s">
        <v>6169</v>
      </c>
      <c r="BF4223" t="s">
        <v>6170</v>
      </c>
      <c r="BG4223">
        <v>4</v>
      </c>
      <c r="BH4223" t="s">
        <v>6211</v>
      </c>
      <c r="BI4223">
        <v>89</v>
      </c>
      <c r="BJ4223" t="s">
        <v>6193</v>
      </c>
      <c r="BK4223">
        <v>0</v>
      </c>
      <c r="BL4223">
        <v>75</v>
      </c>
      <c r="BM4223" s="3">
        <f t="shared" si="593"/>
        <v>0.92</v>
      </c>
    </row>
    <row r="4224" spans="1:65">
      <c r="A4224" t="s">
        <v>4362</v>
      </c>
      <c r="B4224" s="2">
        <v>45914</v>
      </c>
      <c r="C4224" t="s">
        <v>3137</v>
      </c>
      <c r="D4224" t="s">
        <v>4140</v>
      </c>
      <c r="E4224">
        <v>9</v>
      </c>
      <c r="F4224" t="s">
        <v>61</v>
      </c>
      <c r="G4224" t="s">
        <v>50</v>
      </c>
      <c r="H4224" t="s">
        <v>170</v>
      </c>
      <c r="I4224" t="s">
        <v>74</v>
      </c>
      <c r="J4224" t="s">
        <v>65</v>
      </c>
      <c r="K4224" t="s">
        <v>75</v>
      </c>
      <c r="L4224" t="s">
        <v>92</v>
      </c>
      <c r="M4224" t="s">
        <v>56</v>
      </c>
      <c r="N4224" t="s">
        <v>76</v>
      </c>
      <c r="O4224" t="s">
        <v>120</v>
      </c>
      <c r="P4224">
        <v>48</v>
      </c>
      <c r="Q4224">
        <v>52</v>
      </c>
      <c r="R4224">
        <v>50</v>
      </c>
      <c r="S4224">
        <v>1</v>
      </c>
      <c r="T4224">
        <f t="shared" si="585"/>
        <v>49</v>
      </c>
      <c r="U4224">
        <v>46</v>
      </c>
      <c r="V4224">
        <f t="shared" si="586"/>
        <v>3</v>
      </c>
      <c r="W4224" s="3">
        <f t="shared" si="587"/>
        <v>0.02</v>
      </c>
      <c r="X4224">
        <v>14</v>
      </c>
      <c r="Y4224" s="4">
        <v>3.4</v>
      </c>
      <c r="Z4224" s="4">
        <v>0.9</v>
      </c>
      <c r="AA4224" s="5">
        <v>52076.86</v>
      </c>
      <c r="AB4224" s="5">
        <f t="shared" si="588"/>
        <v>2395535.56</v>
      </c>
      <c r="AC4224" s="5">
        <v>35390.269999999997</v>
      </c>
      <c r="AD4224" s="5">
        <f t="shared" si="589"/>
        <v>1769513.5</v>
      </c>
      <c r="AE4224" s="5">
        <v>111936.39</v>
      </c>
      <c r="AF4224" s="5">
        <v>30461.8</v>
      </c>
      <c r="AG4224" s="5">
        <v>8008.13</v>
      </c>
      <c r="AH4224" s="5">
        <v>1305</v>
      </c>
      <c r="AI4224" s="5">
        <v>4600</v>
      </c>
      <c r="AJ4224">
        <v>0</v>
      </c>
      <c r="AK4224" s="5">
        <v>0</v>
      </c>
      <c r="AL4224" s="5">
        <v>3086.99</v>
      </c>
      <c r="AM4224" s="5">
        <v>32167.7</v>
      </c>
      <c r="AN4224">
        <v>4</v>
      </c>
      <c r="AO4224">
        <v>3</v>
      </c>
      <c r="AP4224" t="str">
        <f t="shared" si="590"/>
        <v>Yes</v>
      </c>
      <c r="AQ4224">
        <v>0</v>
      </c>
      <c r="AR4224" s="5">
        <f t="shared" si="591"/>
        <v>1961079.51</v>
      </c>
      <c r="AS4224" s="5">
        <f t="shared" si="592"/>
        <v>434456.05</v>
      </c>
      <c r="AT4224" t="s">
        <v>59</v>
      </c>
      <c r="AU4224" t="s">
        <v>6164</v>
      </c>
      <c r="AV4224" t="s">
        <v>6165</v>
      </c>
      <c r="AW4224" t="s">
        <v>6166</v>
      </c>
      <c r="AX4224" t="s">
        <v>6167</v>
      </c>
      <c r="AY4224">
        <v>51</v>
      </c>
      <c r="AZ4224">
        <v>0</v>
      </c>
      <c r="BA4224">
        <v>20</v>
      </c>
      <c r="BB4224" t="s">
        <v>6180</v>
      </c>
      <c r="BC4224">
        <v>0</v>
      </c>
      <c r="BD4224">
        <v>0</v>
      </c>
      <c r="BE4224" t="s">
        <v>6169</v>
      </c>
      <c r="BF4224" t="s">
        <v>6170</v>
      </c>
      <c r="BG4224">
        <v>0</v>
      </c>
      <c r="BH4224" t="s">
        <v>6171</v>
      </c>
      <c r="BI4224">
        <v>36</v>
      </c>
      <c r="BJ4224" t="s">
        <v>6172</v>
      </c>
      <c r="BK4224">
        <v>0</v>
      </c>
      <c r="BL4224">
        <v>60</v>
      </c>
      <c r="BM4224" s="3">
        <f t="shared" si="593"/>
        <v>0.83333333333333337</v>
      </c>
    </row>
    <row r="4225" spans="1:65">
      <c r="A4225" t="s">
        <v>4363</v>
      </c>
      <c r="B4225" s="2">
        <v>45914</v>
      </c>
      <c r="C4225" t="s">
        <v>3137</v>
      </c>
      <c r="D4225" t="s">
        <v>4140</v>
      </c>
      <c r="E4225">
        <v>9</v>
      </c>
      <c r="F4225" t="s">
        <v>78</v>
      </c>
      <c r="G4225" t="s">
        <v>79</v>
      </c>
      <c r="H4225" t="s">
        <v>143</v>
      </c>
      <c r="I4225" t="s">
        <v>64</v>
      </c>
      <c r="J4225" t="s">
        <v>53</v>
      </c>
      <c r="K4225" t="s">
        <v>66</v>
      </c>
      <c r="L4225" t="s">
        <v>67</v>
      </c>
      <c r="M4225" t="s">
        <v>68</v>
      </c>
      <c r="N4225" t="s">
        <v>94</v>
      </c>
      <c r="O4225" t="s">
        <v>82</v>
      </c>
      <c r="P4225">
        <v>63</v>
      </c>
      <c r="Q4225">
        <v>65</v>
      </c>
      <c r="R4225">
        <v>62</v>
      </c>
      <c r="S4225">
        <v>5</v>
      </c>
      <c r="T4225">
        <f t="shared" si="585"/>
        <v>57</v>
      </c>
      <c r="U4225">
        <v>57</v>
      </c>
      <c r="V4225">
        <f t="shared" si="586"/>
        <v>0</v>
      </c>
      <c r="W4225" s="3">
        <f t="shared" si="587"/>
        <v>8.0645161290322578E-2</v>
      </c>
      <c r="X4225">
        <v>18</v>
      </c>
      <c r="Y4225" s="4">
        <v>4.7</v>
      </c>
      <c r="Z4225" s="4">
        <v>0.8</v>
      </c>
      <c r="AA4225" s="5">
        <v>33681.47</v>
      </c>
      <c r="AB4225" s="5">
        <f t="shared" si="588"/>
        <v>1919843.79</v>
      </c>
      <c r="AC4225" s="5">
        <v>21798.080000000002</v>
      </c>
      <c r="AD4225" s="5">
        <f t="shared" si="589"/>
        <v>1351480.96</v>
      </c>
      <c r="AE4225" s="5">
        <v>101084.09</v>
      </c>
      <c r="AF4225" s="5">
        <v>28483.7</v>
      </c>
      <c r="AG4225" s="5">
        <v>8755.0400000000009</v>
      </c>
      <c r="AH4225" s="5">
        <v>1160</v>
      </c>
      <c r="AI4225" s="5">
        <v>19167.32</v>
      </c>
      <c r="AJ4225">
        <v>2</v>
      </c>
      <c r="AK4225" s="5">
        <v>18312.330000000002</v>
      </c>
      <c r="AL4225" s="5">
        <v>0</v>
      </c>
      <c r="AM4225" s="5">
        <v>35731.96</v>
      </c>
      <c r="AN4225">
        <v>4</v>
      </c>
      <c r="AO4225">
        <v>4</v>
      </c>
      <c r="AP4225" t="str">
        <f t="shared" si="590"/>
        <v>Yes</v>
      </c>
      <c r="AQ4225">
        <v>2</v>
      </c>
      <c r="AR4225" s="5">
        <f t="shared" si="591"/>
        <v>1564175.4</v>
      </c>
      <c r="AS4225" s="5">
        <f t="shared" si="592"/>
        <v>355668.39</v>
      </c>
      <c r="AT4225" t="s">
        <v>1641</v>
      </c>
      <c r="AU4225" t="s">
        <v>6173</v>
      </c>
      <c r="AV4225" t="s">
        <v>6174</v>
      </c>
      <c r="AW4225" t="s">
        <v>6175</v>
      </c>
      <c r="AX4225" t="s">
        <v>6167</v>
      </c>
      <c r="AY4225">
        <v>66</v>
      </c>
      <c r="AZ4225">
        <v>2</v>
      </c>
      <c r="BA4225">
        <v>0</v>
      </c>
      <c r="BB4225" t="s">
        <v>6168</v>
      </c>
      <c r="BC4225">
        <v>0</v>
      </c>
      <c r="BD4225">
        <v>0</v>
      </c>
      <c r="BE4225" t="s">
        <v>6169</v>
      </c>
      <c r="BF4225" t="s">
        <v>6210</v>
      </c>
      <c r="BG4225">
        <v>0</v>
      </c>
      <c r="BH4225" t="s">
        <v>6171</v>
      </c>
      <c r="BI4225">
        <v>5</v>
      </c>
      <c r="BJ4225" t="s">
        <v>6172</v>
      </c>
      <c r="BK4225">
        <v>0</v>
      </c>
      <c r="BL4225">
        <v>73</v>
      </c>
      <c r="BM4225" s="3">
        <f t="shared" si="593"/>
        <v>0.84931506849315064</v>
      </c>
    </row>
    <row r="4226" spans="1:65">
      <c r="A4226" t="s">
        <v>4364</v>
      </c>
      <c r="B4226" s="2">
        <v>45914</v>
      </c>
      <c r="C4226" t="s">
        <v>3137</v>
      </c>
      <c r="D4226" t="s">
        <v>4140</v>
      </c>
      <c r="E4226">
        <v>9</v>
      </c>
      <c r="F4226" t="s">
        <v>72</v>
      </c>
      <c r="G4226" t="s">
        <v>62</v>
      </c>
      <c r="H4226" t="s">
        <v>220</v>
      </c>
      <c r="I4226" t="s">
        <v>52</v>
      </c>
      <c r="J4226" t="s">
        <v>65</v>
      </c>
      <c r="K4226" t="s">
        <v>75</v>
      </c>
      <c r="L4226" t="s">
        <v>55</v>
      </c>
      <c r="M4226" t="s">
        <v>56</v>
      </c>
      <c r="N4226" t="s">
        <v>76</v>
      </c>
      <c r="O4226" t="s">
        <v>82</v>
      </c>
      <c r="P4226">
        <v>38</v>
      </c>
      <c r="Q4226">
        <v>39</v>
      </c>
      <c r="R4226">
        <v>39</v>
      </c>
      <c r="S4226">
        <v>1</v>
      </c>
      <c r="T4226">
        <f t="shared" ref="T4226:T4289" si="594">R4226-S4226</f>
        <v>38</v>
      </c>
      <c r="U4226">
        <v>36</v>
      </c>
      <c r="V4226">
        <f t="shared" ref="V4226:V4289" si="595">T4226-U4226</f>
        <v>2</v>
      </c>
      <c r="W4226" s="3">
        <f t="shared" ref="W4226:W4289" si="596">IFERROR(S4226/R4226,0)</f>
        <v>2.564102564102564E-2</v>
      </c>
      <c r="X4226">
        <v>22</v>
      </c>
      <c r="Y4226" s="4">
        <v>5.3</v>
      </c>
      <c r="Z4226" s="4">
        <v>2</v>
      </c>
      <c r="AA4226" s="5">
        <v>51906.99</v>
      </c>
      <c r="AB4226" s="5">
        <f t="shared" ref="AB4226:AB4289" si="597">ROUND(U4226*AA4226,2)</f>
        <v>1868651.64</v>
      </c>
      <c r="AC4226" s="5">
        <v>34705.480000000003</v>
      </c>
      <c r="AD4226" s="5">
        <f t="shared" ref="AD4226:AD4289" si="598">ROUND(R4226*AC4226,2)</f>
        <v>1353513.72</v>
      </c>
      <c r="AE4226" s="5">
        <v>90207.09</v>
      </c>
      <c r="AF4226" s="5">
        <v>25046.53</v>
      </c>
      <c r="AG4226" s="5">
        <v>9365.02</v>
      </c>
      <c r="AH4226" s="5">
        <v>2900</v>
      </c>
      <c r="AI4226" s="5">
        <v>4600</v>
      </c>
      <c r="AJ4226">
        <v>0</v>
      </c>
      <c r="AK4226" s="5">
        <v>0</v>
      </c>
      <c r="AL4226" s="5">
        <v>1955.37</v>
      </c>
      <c r="AM4226" s="5">
        <v>23150.5</v>
      </c>
      <c r="AN4226">
        <v>4</v>
      </c>
      <c r="AO4226">
        <v>3</v>
      </c>
      <c r="AP4226" t="str">
        <f t="shared" ref="AP4226:AP4289" si="599">IF(AO4226&lt;=AN4226,"Yes","No")</f>
        <v>Yes</v>
      </c>
      <c r="AQ4226">
        <v>1</v>
      </c>
      <c r="AR4226" s="5">
        <f t="shared" ref="AR4226:AR4289" si="600">ROUND(SUM(AD4226:AI4226)+SUM(AK4226:AM4226),2)</f>
        <v>1510738.23</v>
      </c>
      <c r="AS4226" s="5">
        <f t="shared" ref="AS4226:AS4289" si="601">ROUND(AB4226-AR4226,2)</f>
        <v>357913.41</v>
      </c>
      <c r="AT4226" t="s">
        <v>59</v>
      </c>
      <c r="AU4226" t="s">
        <v>6164</v>
      </c>
      <c r="AV4226" t="s">
        <v>6165</v>
      </c>
      <c r="AW4226" t="s">
        <v>6166</v>
      </c>
      <c r="AX4226" t="s">
        <v>6184</v>
      </c>
      <c r="AY4226">
        <v>40</v>
      </c>
      <c r="AZ4226">
        <v>0</v>
      </c>
      <c r="BA4226">
        <v>16</v>
      </c>
      <c r="BB4226" t="s">
        <v>6191</v>
      </c>
      <c r="BC4226">
        <v>0</v>
      </c>
      <c r="BD4226">
        <v>0</v>
      </c>
      <c r="BE4226" t="s">
        <v>6169</v>
      </c>
      <c r="BF4226" t="s">
        <v>6170</v>
      </c>
      <c r="BG4226">
        <v>1</v>
      </c>
      <c r="BH4226" t="s">
        <v>6179</v>
      </c>
      <c r="BI4226">
        <v>50</v>
      </c>
      <c r="BJ4226" t="s">
        <v>6172</v>
      </c>
      <c r="BK4226">
        <v>0</v>
      </c>
      <c r="BL4226">
        <v>64</v>
      </c>
      <c r="BM4226" s="3">
        <f t="shared" ref="BM4226:BM4289" si="602">IFERROR(R4226/BL4226,0)</f>
        <v>0.609375</v>
      </c>
    </row>
    <row r="4227" spans="1:65">
      <c r="A4227" t="s">
        <v>4365</v>
      </c>
      <c r="B4227" s="2">
        <v>45914</v>
      </c>
      <c r="C4227" t="s">
        <v>3137</v>
      </c>
      <c r="D4227" t="s">
        <v>4140</v>
      </c>
      <c r="E4227">
        <v>9</v>
      </c>
      <c r="F4227" t="s">
        <v>72</v>
      </c>
      <c r="G4227" t="s">
        <v>79</v>
      </c>
      <c r="H4227" t="s">
        <v>102</v>
      </c>
      <c r="I4227" t="s">
        <v>74</v>
      </c>
      <c r="J4227" t="s">
        <v>81</v>
      </c>
      <c r="K4227" t="s">
        <v>75</v>
      </c>
      <c r="L4227" t="s">
        <v>67</v>
      </c>
      <c r="M4227" t="s">
        <v>56</v>
      </c>
      <c r="N4227" t="s">
        <v>69</v>
      </c>
      <c r="O4227" t="s">
        <v>120</v>
      </c>
      <c r="P4227">
        <v>33</v>
      </c>
      <c r="Q4227">
        <v>34</v>
      </c>
      <c r="R4227">
        <v>34</v>
      </c>
      <c r="S4227">
        <v>1</v>
      </c>
      <c r="T4227">
        <f t="shared" si="594"/>
        <v>33</v>
      </c>
      <c r="U4227">
        <v>32</v>
      </c>
      <c r="V4227">
        <f t="shared" si="595"/>
        <v>1</v>
      </c>
      <c r="W4227" s="3">
        <f t="shared" si="596"/>
        <v>2.9411764705882353E-2</v>
      </c>
      <c r="X4227">
        <v>27</v>
      </c>
      <c r="Y4227" s="4">
        <v>2.9</v>
      </c>
      <c r="Z4227" s="4">
        <v>1.3</v>
      </c>
      <c r="AA4227" s="5">
        <v>78403.45</v>
      </c>
      <c r="AB4227" s="5">
        <f t="shared" si="597"/>
        <v>2508910.4</v>
      </c>
      <c r="AC4227" s="5">
        <v>51474.78</v>
      </c>
      <c r="AD4227" s="5">
        <f t="shared" si="598"/>
        <v>1750142.52</v>
      </c>
      <c r="AE4227" s="5">
        <v>104702.35</v>
      </c>
      <c r="AF4227" s="5">
        <v>29017.86</v>
      </c>
      <c r="AG4227" s="5">
        <v>9443.5300000000007</v>
      </c>
      <c r="AH4227" s="5">
        <v>1885</v>
      </c>
      <c r="AI4227" s="5">
        <v>6800</v>
      </c>
      <c r="AJ4227">
        <v>0</v>
      </c>
      <c r="AK4227" s="5">
        <v>0</v>
      </c>
      <c r="AL4227" s="5">
        <v>1509.31</v>
      </c>
      <c r="AM4227" s="5">
        <v>21605.09</v>
      </c>
      <c r="AN4227">
        <v>4</v>
      </c>
      <c r="AO4227">
        <v>5</v>
      </c>
      <c r="AP4227" t="str">
        <f t="shared" si="599"/>
        <v>No</v>
      </c>
      <c r="AQ4227">
        <v>1</v>
      </c>
      <c r="AR4227" s="5">
        <f t="shared" si="600"/>
        <v>1925105.66</v>
      </c>
      <c r="AS4227" s="5">
        <f t="shared" si="601"/>
        <v>583804.74</v>
      </c>
      <c r="AT4227" t="s">
        <v>59</v>
      </c>
      <c r="AU4227" t="s">
        <v>6164</v>
      </c>
      <c r="AV4227" t="s">
        <v>6165</v>
      </c>
      <c r="AW4227" t="s">
        <v>6166</v>
      </c>
      <c r="AX4227" t="s">
        <v>6184</v>
      </c>
      <c r="AY4227">
        <v>33</v>
      </c>
      <c r="AZ4227">
        <v>0</v>
      </c>
      <c r="BA4227">
        <v>16</v>
      </c>
      <c r="BB4227" t="s">
        <v>6191</v>
      </c>
      <c r="BC4227">
        <v>0</v>
      </c>
      <c r="BD4227">
        <v>1</v>
      </c>
      <c r="BE4227" t="s">
        <v>6188</v>
      </c>
      <c r="BF4227" t="s">
        <v>6170</v>
      </c>
      <c r="BG4227">
        <v>1</v>
      </c>
      <c r="BH4227" t="s">
        <v>6186</v>
      </c>
      <c r="BI4227">
        <v>26</v>
      </c>
      <c r="BJ4227" t="s">
        <v>6172</v>
      </c>
      <c r="BK4227">
        <v>0</v>
      </c>
      <c r="BL4227">
        <v>48</v>
      </c>
      <c r="BM4227" s="3">
        <f t="shared" si="602"/>
        <v>0.70833333333333337</v>
      </c>
    </row>
    <row r="4228" spans="1:65">
      <c r="A4228" t="s">
        <v>4366</v>
      </c>
      <c r="B4228" s="2">
        <v>45914</v>
      </c>
      <c r="C4228" t="s">
        <v>3137</v>
      </c>
      <c r="D4228" t="s">
        <v>4140</v>
      </c>
      <c r="E4228">
        <v>9</v>
      </c>
      <c r="F4228" t="s">
        <v>49</v>
      </c>
      <c r="G4228" t="s">
        <v>62</v>
      </c>
      <c r="H4228" t="s">
        <v>226</v>
      </c>
      <c r="I4228" t="s">
        <v>64</v>
      </c>
      <c r="J4228" t="s">
        <v>53</v>
      </c>
      <c r="K4228" t="s">
        <v>75</v>
      </c>
      <c r="L4228" t="s">
        <v>87</v>
      </c>
      <c r="M4228" t="s">
        <v>56</v>
      </c>
      <c r="N4228" t="s">
        <v>57</v>
      </c>
      <c r="O4228" t="s">
        <v>70</v>
      </c>
      <c r="P4228">
        <v>60</v>
      </c>
      <c r="Q4228">
        <v>60</v>
      </c>
      <c r="R4228">
        <v>60</v>
      </c>
      <c r="S4228">
        <v>1</v>
      </c>
      <c r="T4228">
        <f t="shared" si="594"/>
        <v>59</v>
      </c>
      <c r="U4228">
        <v>57</v>
      </c>
      <c r="V4228">
        <f t="shared" si="595"/>
        <v>2</v>
      </c>
      <c r="W4228" s="3">
        <f t="shared" si="596"/>
        <v>1.6666666666666666E-2</v>
      </c>
      <c r="X4228">
        <v>23</v>
      </c>
      <c r="Y4228" s="4">
        <v>4.5999999999999996</v>
      </c>
      <c r="Z4228" s="4">
        <v>1.4</v>
      </c>
      <c r="AA4228" s="5">
        <v>35707.160000000003</v>
      </c>
      <c r="AB4228" s="5">
        <f t="shared" si="597"/>
        <v>2035308.12</v>
      </c>
      <c r="AC4228" s="5">
        <v>24161.22</v>
      </c>
      <c r="AD4228" s="5">
        <f t="shared" si="598"/>
        <v>1449673.2</v>
      </c>
      <c r="AE4228" s="5">
        <v>98953.46</v>
      </c>
      <c r="AF4228" s="5">
        <v>26769.87</v>
      </c>
      <c r="AG4228" s="5">
        <v>9439.23</v>
      </c>
      <c r="AH4228" s="5">
        <v>2030</v>
      </c>
      <c r="AI4228" s="5">
        <v>3200</v>
      </c>
      <c r="AJ4228">
        <v>0</v>
      </c>
      <c r="AK4228" s="5">
        <v>0</v>
      </c>
      <c r="AL4228" s="5">
        <v>1330.74</v>
      </c>
      <c r="AM4228" s="5">
        <v>39752.11</v>
      </c>
      <c r="AN4228">
        <v>4</v>
      </c>
      <c r="AO4228">
        <v>5</v>
      </c>
      <c r="AP4228" t="str">
        <f t="shared" si="599"/>
        <v>No</v>
      </c>
      <c r="AQ4228">
        <v>3</v>
      </c>
      <c r="AR4228" s="5">
        <f t="shared" si="600"/>
        <v>1631148.61</v>
      </c>
      <c r="AS4228" s="5">
        <f t="shared" si="601"/>
        <v>404159.51</v>
      </c>
      <c r="AT4228" t="s">
        <v>59</v>
      </c>
      <c r="AU4228" t="s">
        <v>6164</v>
      </c>
      <c r="AV4228" t="s">
        <v>6165</v>
      </c>
      <c r="AW4228" t="s">
        <v>6166</v>
      </c>
      <c r="AX4228" t="s">
        <v>6184</v>
      </c>
      <c r="AY4228">
        <v>62</v>
      </c>
      <c r="AZ4228">
        <v>0</v>
      </c>
      <c r="BA4228">
        <v>17</v>
      </c>
      <c r="BB4228" t="s">
        <v>6191</v>
      </c>
      <c r="BC4228">
        <v>1</v>
      </c>
      <c r="BD4228">
        <v>0</v>
      </c>
      <c r="BE4228" t="s">
        <v>6178</v>
      </c>
      <c r="BF4228" t="s">
        <v>6170</v>
      </c>
      <c r="BG4228">
        <v>1</v>
      </c>
      <c r="BH4228" t="s">
        <v>6179</v>
      </c>
      <c r="BI4228">
        <v>27</v>
      </c>
      <c r="BJ4228" t="s">
        <v>6172</v>
      </c>
      <c r="BK4228">
        <v>0</v>
      </c>
      <c r="BL4228">
        <v>74</v>
      </c>
      <c r="BM4228" s="3">
        <f t="shared" si="602"/>
        <v>0.81081081081081086</v>
      </c>
    </row>
    <row r="4229" spans="1:65">
      <c r="A4229" t="s">
        <v>4367</v>
      </c>
      <c r="B4229" s="2">
        <v>45915</v>
      </c>
      <c r="C4229" t="s">
        <v>3137</v>
      </c>
      <c r="D4229" t="s">
        <v>4140</v>
      </c>
      <c r="E4229">
        <v>9</v>
      </c>
      <c r="F4229" t="s">
        <v>49</v>
      </c>
      <c r="G4229" t="s">
        <v>79</v>
      </c>
      <c r="H4229" t="s">
        <v>262</v>
      </c>
      <c r="I4229" t="s">
        <v>64</v>
      </c>
      <c r="J4229" t="s">
        <v>65</v>
      </c>
      <c r="K4229" t="s">
        <v>75</v>
      </c>
      <c r="L4229" t="s">
        <v>67</v>
      </c>
      <c r="M4229" t="s">
        <v>68</v>
      </c>
      <c r="N4229" t="s">
        <v>57</v>
      </c>
      <c r="O4229" t="s">
        <v>70</v>
      </c>
      <c r="P4229">
        <v>45</v>
      </c>
      <c r="Q4229">
        <v>47</v>
      </c>
      <c r="R4229">
        <v>45</v>
      </c>
      <c r="S4229">
        <v>3</v>
      </c>
      <c r="T4229">
        <f t="shared" si="594"/>
        <v>42</v>
      </c>
      <c r="U4229">
        <v>42</v>
      </c>
      <c r="V4229">
        <f t="shared" si="595"/>
        <v>0</v>
      </c>
      <c r="W4229" s="3">
        <f t="shared" si="596"/>
        <v>6.6666666666666666E-2</v>
      </c>
      <c r="X4229">
        <v>18</v>
      </c>
      <c r="Y4229" s="4">
        <v>5.4</v>
      </c>
      <c r="Z4229" s="4">
        <v>1.3</v>
      </c>
      <c r="AA4229" s="5">
        <v>51924.44</v>
      </c>
      <c r="AB4229" s="5">
        <f t="shared" si="597"/>
        <v>2180826.48</v>
      </c>
      <c r="AC4229" s="5">
        <v>32659.040000000001</v>
      </c>
      <c r="AD4229" s="5">
        <f t="shared" si="598"/>
        <v>1469656.8</v>
      </c>
      <c r="AE4229" s="5">
        <v>98500.800000000003</v>
      </c>
      <c r="AF4229" s="5">
        <v>30052.639999999999</v>
      </c>
      <c r="AG4229" s="5">
        <v>8327.9500000000007</v>
      </c>
      <c r="AH4229" s="5">
        <v>1885</v>
      </c>
      <c r="AI4229" s="5">
        <v>17516.37</v>
      </c>
      <c r="AJ4229">
        <v>1</v>
      </c>
      <c r="AK4229" s="5">
        <v>13091.86</v>
      </c>
      <c r="AL4229" s="5">
        <v>0</v>
      </c>
      <c r="AM4229" s="5">
        <v>29381.06</v>
      </c>
      <c r="AN4229">
        <v>4</v>
      </c>
      <c r="AO4229">
        <v>4</v>
      </c>
      <c r="AP4229" t="str">
        <f t="shared" si="599"/>
        <v>Yes</v>
      </c>
      <c r="AQ4229">
        <v>2</v>
      </c>
      <c r="AR4229" s="5">
        <f t="shared" si="600"/>
        <v>1668412.48</v>
      </c>
      <c r="AS4229" s="5">
        <f t="shared" si="601"/>
        <v>512414</v>
      </c>
      <c r="AT4229" t="s">
        <v>116</v>
      </c>
      <c r="AU4229" t="s">
        <v>6173</v>
      </c>
      <c r="AV4229" t="s">
        <v>6174</v>
      </c>
      <c r="AW4229" t="s">
        <v>6175</v>
      </c>
      <c r="AX4229" t="s">
        <v>6167</v>
      </c>
      <c r="AY4229">
        <v>49</v>
      </c>
      <c r="AZ4229">
        <v>3</v>
      </c>
      <c r="BA4229">
        <v>0</v>
      </c>
      <c r="BB4229" t="s">
        <v>6168</v>
      </c>
      <c r="BC4229">
        <v>0</v>
      </c>
      <c r="BD4229">
        <v>0</v>
      </c>
      <c r="BE4229" t="s">
        <v>6169</v>
      </c>
      <c r="BF4229" t="s">
        <v>6210</v>
      </c>
      <c r="BG4229">
        <v>0</v>
      </c>
      <c r="BH4229" t="s">
        <v>6171</v>
      </c>
      <c r="BI4229">
        <v>30</v>
      </c>
      <c r="BJ4229" t="s">
        <v>6172</v>
      </c>
      <c r="BK4229">
        <v>0</v>
      </c>
      <c r="BL4229">
        <v>63</v>
      </c>
      <c r="BM4229" s="3">
        <f t="shared" si="602"/>
        <v>0.7142857142857143</v>
      </c>
    </row>
    <row r="4230" spans="1:65">
      <c r="A4230" t="s">
        <v>4368</v>
      </c>
      <c r="B4230" s="2">
        <v>45915</v>
      </c>
      <c r="C4230" t="s">
        <v>3137</v>
      </c>
      <c r="D4230" t="s">
        <v>4140</v>
      </c>
      <c r="E4230">
        <v>9</v>
      </c>
      <c r="F4230" t="s">
        <v>72</v>
      </c>
      <c r="G4230" t="s">
        <v>50</v>
      </c>
      <c r="H4230" t="s">
        <v>138</v>
      </c>
      <c r="I4230" t="s">
        <v>74</v>
      </c>
      <c r="J4230" t="s">
        <v>53</v>
      </c>
      <c r="K4230" t="s">
        <v>54</v>
      </c>
      <c r="L4230" t="s">
        <v>87</v>
      </c>
      <c r="M4230" t="s">
        <v>56</v>
      </c>
      <c r="N4230" t="s">
        <v>109</v>
      </c>
      <c r="O4230" t="s">
        <v>120</v>
      </c>
      <c r="P4230">
        <v>68</v>
      </c>
      <c r="Q4230">
        <v>73</v>
      </c>
      <c r="R4230">
        <v>75</v>
      </c>
      <c r="S4230">
        <v>1</v>
      </c>
      <c r="T4230">
        <f t="shared" si="594"/>
        <v>74</v>
      </c>
      <c r="U4230">
        <v>67</v>
      </c>
      <c r="V4230">
        <f t="shared" si="595"/>
        <v>7</v>
      </c>
      <c r="W4230" s="3">
        <f t="shared" si="596"/>
        <v>1.3333333333333334E-2</v>
      </c>
      <c r="X4230">
        <v>28</v>
      </c>
      <c r="Y4230" s="4">
        <v>7.4</v>
      </c>
      <c r="Z4230" s="4">
        <v>2.2000000000000002</v>
      </c>
      <c r="AA4230" s="5">
        <v>38601.97</v>
      </c>
      <c r="AB4230" s="5">
        <f t="shared" si="597"/>
        <v>2586331.9900000002</v>
      </c>
      <c r="AC4230" s="5">
        <v>24250.84</v>
      </c>
      <c r="AD4230" s="5">
        <f t="shared" si="598"/>
        <v>1818813</v>
      </c>
      <c r="AE4230" s="5">
        <v>129343.99</v>
      </c>
      <c r="AF4230" s="5">
        <v>32544.12</v>
      </c>
      <c r="AG4230" s="5">
        <v>9265.9599999999991</v>
      </c>
      <c r="AH4230" s="5">
        <v>3190</v>
      </c>
      <c r="AI4230" s="5">
        <v>3200</v>
      </c>
      <c r="AJ4230">
        <v>0</v>
      </c>
      <c r="AK4230" s="5">
        <v>0</v>
      </c>
      <c r="AL4230" s="5">
        <v>4495.8500000000004</v>
      </c>
      <c r="AM4230" s="5">
        <v>99524.07</v>
      </c>
      <c r="AN4230">
        <v>8</v>
      </c>
      <c r="AO4230">
        <v>9</v>
      </c>
      <c r="AP4230" t="str">
        <f t="shared" si="599"/>
        <v>No</v>
      </c>
      <c r="AQ4230">
        <v>2</v>
      </c>
      <c r="AR4230" s="5">
        <f t="shared" si="600"/>
        <v>2100376.9900000002</v>
      </c>
      <c r="AS4230" s="5">
        <f t="shared" si="601"/>
        <v>485955</v>
      </c>
      <c r="AT4230" t="s">
        <v>59</v>
      </c>
      <c r="AU4230" t="s">
        <v>6164</v>
      </c>
      <c r="AV4230" t="s">
        <v>6165</v>
      </c>
      <c r="AW4230" t="s">
        <v>6166</v>
      </c>
      <c r="AX4230" t="s">
        <v>6184</v>
      </c>
      <c r="AY4230">
        <v>71</v>
      </c>
      <c r="AZ4230">
        <v>0</v>
      </c>
      <c r="BA4230">
        <v>40</v>
      </c>
      <c r="BB4230" t="s">
        <v>6180</v>
      </c>
      <c r="BC4230">
        <v>1</v>
      </c>
      <c r="BD4230">
        <v>0</v>
      </c>
      <c r="BE4230" t="s">
        <v>6196</v>
      </c>
      <c r="BF4230" t="s">
        <v>6170</v>
      </c>
      <c r="BG4230">
        <v>0</v>
      </c>
      <c r="BH4230" t="s">
        <v>6171</v>
      </c>
      <c r="BI4230">
        <v>59</v>
      </c>
      <c r="BJ4230" t="s">
        <v>6187</v>
      </c>
      <c r="BK4230">
        <v>0</v>
      </c>
      <c r="BL4230">
        <v>77</v>
      </c>
      <c r="BM4230" s="3">
        <f t="shared" si="602"/>
        <v>0.97402597402597402</v>
      </c>
    </row>
    <row r="4231" spans="1:65">
      <c r="A4231" t="s">
        <v>4369</v>
      </c>
      <c r="B4231" s="2">
        <v>45915</v>
      </c>
      <c r="C4231" t="s">
        <v>3137</v>
      </c>
      <c r="D4231" t="s">
        <v>4140</v>
      </c>
      <c r="E4231">
        <v>9</v>
      </c>
      <c r="F4231" t="s">
        <v>78</v>
      </c>
      <c r="G4231" t="s">
        <v>79</v>
      </c>
      <c r="H4231" t="s">
        <v>143</v>
      </c>
      <c r="I4231" t="s">
        <v>74</v>
      </c>
      <c r="J4231" t="s">
        <v>65</v>
      </c>
      <c r="K4231" t="s">
        <v>75</v>
      </c>
      <c r="L4231" t="s">
        <v>87</v>
      </c>
      <c r="M4231" t="s">
        <v>56</v>
      </c>
      <c r="N4231" t="s">
        <v>69</v>
      </c>
      <c r="O4231" t="s">
        <v>82</v>
      </c>
      <c r="P4231">
        <v>53</v>
      </c>
      <c r="Q4231">
        <v>56</v>
      </c>
      <c r="R4231">
        <v>54</v>
      </c>
      <c r="S4231">
        <v>1</v>
      </c>
      <c r="T4231">
        <f t="shared" si="594"/>
        <v>53</v>
      </c>
      <c r="U4231">
        <v>51</v>
      </c>
      <c r="V4231">
        <f t="shared" si="595"/>
        <v>2</v>
      </c>
      <c r="W4231" s="3">
        <f t="shared" si="596"/>
        <v>1.8518518518518517E-2</v>
      </c>
      <c r="X4231">
        <v>50</v>
      </c>
      <c r="Y4231" s="4">
        <v>9.4</v>
      </c>
      <c r="Z4231" s="4">
        <v>1.6</v>
      </c>
      <c r="AA4231" s="5">
        <v>51829.45</v>
      </c>
      <c r="AB4231" s="5">
        <f t="shared" si="597"/>
        <v>2643301.9500000002</v>
      </c>
      <c r="AC4231" s="5">
        <v>35488.910000000003</v>
      </c>
      <c r="AD4231" s="5">
        <f t="shared" si="598"/>
        <v>1916401.14</v>
      </c>
      <c r="AE4231" s="5">
        <v>120258.1</v>
      </c>
      <c r="AF4231" s="5">
        <v>36686.99</v>
      </c>
      <c r="AG4231" s="5">
        <v>12079.85</v>
      </c>
      <c r="AH4231" s="5">
        <v>2320</v>
      </c>
      <c r="AI4231" s="5">
        <v>4600</v>
      </c>
      <c r="AJ4231">
        <v>0</v>
      </c>
      <c r="AK4231" s="5">
        <v>0</v>
      </c>
      <c r="AL4231" s="5">
        <v>2030.76</v>
      </c>
      <c r="AM4231" s="5">
        <v>31862.9</v>
      </c>
      <c r="AN4231">
        <v>4</v>
      </c>
      <c r="AO4231">
        <v>4</v>
      </c>
      <c r="AP4231" t="str">
        <f t="shared" si="599"/>
        <v>Yes</v>
      </c>
      <c r="AQ4231">
        <v>1</v>
      </c>
      <c r="AR4231" s="5">
        <f t="shared" si="600"/>
        <v>2126239.7400000002</v>
      </c>
      <c r="AS4231" s="5">
        <f t="shared" si="601"/>
        <v>517062.21</v>
      </c>
      <c r="AT4231" t="s">
        <v>59</v>
      </c>
      <c r="AU4231" t="s">
        <v>6164</v>
      </c>
      <c r="AV4231" t="s">
        <v>6165</v>
      </c>
      <c r="AW4231" t="s">
        <v>6166</v>
      </c>
      <c r="AX4231" t="s">
        <v>6202</v>
      </c>
      <c r="AY4231">
        <v>55</v>
      </c>
      <c r="AZ4231">
        <v>0</v>
      </c>
      <c r="BA4231">
        <v>18</v>
      </c>
      <c r="BB4231" t="s">
        <v>6191</v>
      </c>
      <c r="BC4231">
        <v>0</v>
      </c>
      <c r="BD4231">
        <v>0</v>
      </c>
      <c r="BE4231" t="s">
        <v>6169</v>
      </c>
      <c r="BF4231" t="s">
        <v>6170</v>
      </c>
      <c r="BG4231">
        <v>1</v>
      </c>
      <c r="BH4231" t="s">
        <v>6206</v>
      </c>
      <c r="BI4231">
        <v>61</v>
      </c>
      <c r="BJ4231" t="s">
        <v>6187</v>
      </c>
      <c r="BK4231">
        <v>0</v>
      </c>
      <c r="BL4231">
        <v>62</v>
      </c>
      <c r="BM4231" s="3">
        <f t="shared" si="602"/>
        <v>0.87096774193548387</v>
      </c>
    </row>
    <row r="4232" spans="1:65">
      <c r="A4232" t="s">
        <v>4370</v>
      </c>
      <c r="B4232" s="2">
        <v>45915</v>
      </c>
      <c r="C4232" t="s">
        <v>3137</v>
      </c>
      <c r="D4232" t="s">
        <v>4140</v>
      </c>
      <c r="E4232">
        <v>9</v>
      </c>
      <c r="F4232" t="s">
        <v>49</v>
      </c>
      <c r="G4232" t="s">
        <v>79</v>
      </c>
      <c r="H4232" t="s">
        <v>111</v>
      </c>
      <c r="I4232" t="s">
        <v>74</v>
      </c>
      <c r="J4232" t="s">
        <v>81</v>
      </c>
      <c r="K4232" t="s">
        <v>54</v>
      </c>
      <c r="L4232" t="s">
        <v>92</v>
      </c>
      <c r="M4232" t="s">
        <v>68</v>
      </c>
      <c r="N4232" t="s">
        <v>109</v>
      </c>
      <c r="O4232" t="s">
        <v>58</v>
      </c>
      <c r="P4232">
        <v>31</v>
      </c>
      <c r="Q4232">
        <v>31</v>
      </c>
      <c r="R4232">
        <v>30</v>
      </c>
      <c r="S4232">
        <v>1</v>
      </c>
      <c r="T4232">
        <f t="shared" si="594"/>
        <v>29</v>
      </c>
      <c r="U4232">
        <v>29</v>
      </c>
      <c r="V4232">
        <f t="shared" si="595"/>
        <v>0</v>
      </c>
      <c r="W4232" s="3">
        <f t="shared" si="596"/>
        <v>3.3333333333333333E-2</v>
      </c>
      <c r="X4232">
        <v>27</v>
      </c>
      <c r="Y4232" s="4">
        <v>3.6</v>
      </c>
      <c r="Z4232" s="4">
        <v>1.4</v>
      </c>
      <c r="AA4232" s="5">
        <v>84331.82</v>
      </c>
      <c r="AB4232" s="5">
        <f t="shared" si="597"/>
        <v>2445622.7799999998</v>
      </c>
      <c r="AC4232" s="5">
        <v>51278.22</v>
      </c>
      <c r="AD4232" s="5">
        <f t="shared" si="598"/>
        <v>1538346.6</v>
      </c>
      <c r="AE4232" s="5">
        <v>91495.93</v>
      </c>
      <c r="AF4232" s="5">
        <v>27597.26</v>
      </c>
      <c r="AG4232" s="5">
        <v>9622.8799999999992</v>
      </c>
      <c r="AH4232" s="5">
        <v>2030</v>
      </c>
      <c r="AI4232" s="5">
        <v>6800</v>
      </c>
      <c r="AJ4232">
        <v>0</v>
      </c>
      <c r="AK4232" s="5">
        <v>0</v>
      </c>
      <c r="AL4232" s="5">
        <v>0</v>
      </c>
      <c r="AM4232" s="5">
        <v>44860.95</v>
      </c>
      <c r="AN4232">
        <v>8</v>
      </c>
      <c r="AO4232">
        <v>8</v>
      </c>
      <c r="AP4232" t="str">
        <f t="shared" si="599"/>
        <v>Yes</v>
      </c>
      <c r="AQ4232">
        <v>1</v>
      </c>
      <c r="AR4232" s="5">
        <f t="shared" si="600"/>
        <v>1720753.62</v>
      </c>
      <c r="AS4232" s="5">
        <f t="shared" si="601"/>
        <v>724869.16</v>
      </c>
      <c r="AT4232" t="s">
        <v>116</v>
      </c>
      <c r="AU4232" t="s">
        <v>6164</v>
      </c>
      <c r="AV4232" t="s">
        <v>6165</v>
      </c>
      <c r="AW4232" t="s">
        <v>6166</v>
      </c>
      <c r="AX4232" t="s">
        <v>6167</v>
      </c>
      <c r="AY4232">
        <v>34</v>
      </c>
      <c r="AZ4232">
        <v>0</v>
      </c>
      <c r="BA4232">
        <v>0</v>
      </c>
      <c r="BB4232" t="s">
        <v>6168</v>
      </c>
      <c r="BC4232">
        <v>0</v>
      </c>
      <c r="BD4232">
        <v>0</v>
      </c>
      <c r="BE4232" t="s">
        <v>6169</v>
      </c>
      <c r="BF4232" t="s">
        <v>6170</v>
      </c>
      <c r="BG4232">
        <v>1</v>
      </c>
      <c r="BH4232" t="s">
        <v>6186</v>
      </c>
      <c r="BI4232">
        <v>36</v>
      </c>
      <c r="BJ4232" t="s">
        <v>6172</v>
      </c>
      <c r="BK4232">
        <v>0</v>
      </c>
      <c r="BL4232">
        <v>49</v>
      </c>
      <c r="BM4232" s="3">
        <f t="shared" si="602"/>
        <v>0.61224489795918369</v>
      </c>
    </row>
    <row r="4233" spans="1:65">
      <c r="A4233" t="s">
        <v>4371</v>
      </c>
      <c r="B4233" s="2">
        <v>45915</v>
      </c>
      <c r="C4233" t="s">
        <v>3137</v>
      </c>
      <c r="D4233" t="s">
        <v>4140</v>
      </c>
      <c r="E4233">
        <v>9</v>
      </c>
      <c r="F4233" t="s">
        <v>49</v>
      </c>
      <c r="G4233" t="s">
        <v>79</v>
      </c>
      <c r="H4233" t="s">
        <v>260</v>
      </c>
      <c r="I4233" t="s">
        <v>74</v>
      </c>
      <c r="J4233" t="s">
        <v>53</v>
      </c>
      <c r="K4233" t="s">
        <v>66</v>
      </c>
      <c r="L4233" t="s">
        <v>92</v>
      </c>
      <c r="M4233" t="s">
        <v>56</v>
      </c>
      <c r="N4233" t="s">
        <v>109</v>
      </c>
      <c r="O4233" t="s">
        <v>70</v>
      </c>
      <c r="P4233">
        <v>52</v>
      </c>
      <c r="Q4233">
        <v>52</v>
      </c>
      <c r="R4233">
        <v>52</v>
      </c>
      <c r="S4233">
        <v>1</v>
      </c>
      <c r="T4233">
        <f t="shared" si="594"/>
        <v>51</v>
      </c>
      <c r="U4233">
        <v>51</v>
      </c>
      <c r="V4233">
        <f t="shared" si="595"/>
        <v>0</v>
      </c>
      <c r="W4233" s="3">
        <f t="shared" si="596"/>
        <v>1.9230769230769232E-2</v>
      </c>
      <c r="X4233">
        <v>20</v>
      </c>
      <c r="Y4233" s="4">
        <v>3.1</v>
      </c>
      <c r="Z4233" s="4">
        <v>1.1000000000000001</v>
      </c>
      <c r="AA4233" s="5">
        <v>33727.82</v>
      </c>
      <c r="AB4233" s="5">
        <f t="shared" si="597"/>
        <v>1720118.82</v>
      </c>
      <c r="AC4233" s="5">
        <v>23904.61</v>
      </c>
      <c r="AD4233" s="5">
        <f t="shared" si="598"/>
        <v>1243039.72</v>
      </c>
      <c r="AE4233" s="5">
        <v>88788.81</v>
      </c>
      <c r="AF4233" s="5">
        <v>24174.02</v>
      </c>
      <c r="AG4233" s="5">
        <v>8846.3799999999992</v>
      </c>
      <c r="AH4233" s="5">
        <v>1595</v>
      </c>
      <c r="AI4233" s="5">
        <v>3200</v>
      </c>
      <c r="AJ4233">
        <v>0</v>
      </c>
      <c r="AK4233" s="5">
        <v>0</v>
      </c>
      <c r="AL4233" s="5">
        <v>0</v>
      </c>
      <c r="AM4233" s="5">
        <v>75913.539999999994</v>
      </c>
      <c r="AN4233">
        <v>8</v>
      </c>
      <c r="AO4233">
        <v>10</v>
      </c>
      <c r="AP4233" t="str">
        <f t="shared" si="599"/>
        <v>No</v>
      </c>
      <c r="AQ4233">
        <v>2</v>
      </c>
      <c r="AR4233" s="5">
        <f t="shared" si="600"/>
        <v>1445557.47</v>
      </c>
      <c r="AS4233" s="5">
        <f t="shared" si="601"/>
        <v>274561.34999999998</v>
      </c>
      <c r="AT4233" t="s">
        <v>59</v>
      </c>
      <c r="AU4233" t="s">
        <v>6164</v>
      </c>
      <c r="AV4233" t="s">
        <v>6165</v>
      </c>
      <c r="AW4233" t="s">
        <v>6166</v>
      </c>
      <c r="AX4233" t="s">
        <v>6184</v>
      </c>
      <c r="AY4233">
        <v>54</v>
      </c>
      <c r="AZ4233">
        <v>2</v>
      </c>
      <c r="BA4233">
        <v>0</v>
      </c>
      <c r="BB4233" t="s">
        <v>6168</v>
      </c>
      <c r="BC4233">
        <v>1</v>
      </c>
      <c r="BD4233">
        <v>1</v>
      </c>
      <c r="BE4233" t="s">
        <v>6188</v>
      </c>
      <c r="BF4233" t="s">
        <v>6170</v>
      </c>
      <c r="BG4233">
        <v>3</v>
      </c>
      <c r="BH4233" t="s">
        <v>6211</v>
      </c>
      <c r="BI4233">
        <v>106</v>
      </c>
      <c r="BJ4233" t="s">
        <v>6193</v>
      </c>
      <c r="BK4233">
        <v>0</v>
      </c>
      <c r="BL4233">
        <v>76</v>
      </c>
      <c r="BM4233" s="3">
        <f t="shared" si="602"/>
        <v>0.68421052631578949</v>
      </c>
    </row>
    <row r="4234" spans="1:65">
      <c r="A4234" t="s">
        <v>4372</v>
      </c>
      <c r="B4234" s="2">
        <v>45915</v>
      </c>
      <c r="C4234" t="s">
        <v>3137</v>
      </c>
      <c r="D4234" t="s">
        <v>4140</v>
      </c>
      <c r="E4234">
        <v>9</v>
      </c>
      <c r="F4234" t="s">
        <v>61</v>
      </c>
      <c r="G4234" t="s">
        <v>79</v>
      </c>
      <c r="H4234" t="s">
        <v>84</v>
      </c>
      <c r="I4234" t="s">
        <v>64</v>
      </c>
      <c r="J4234" t="s">
        <v>81</v>
      </c>
      <c r="K4234" t="s">
        <v>75</v>
      </c>
      <c r="L4234" t="s">
        <v>55</v>
      </c>
      <c r="M4234" t="s">
        <v>56</v>
      </c>
      <c r="N4234" t="s">
        <v>76</v>
      </c>
      <c r="O4234" t="s">
        <v>70</v>
      </c>
      <c r="P4234">
        <v>34</v>
      </c>
      <c r="Q4234">
        <v>36</v>
      </c>
      <c r="R4234">
        <v>37</v>
      </c>
      <c r="S4234">
        <v>1</v>
      </c>
      <c r="T4234">
        <f t="shared" si="594"/>
        <v>36</v>
      </c>
      <c r="U4234">
        <v>33</v>
      </c>
      <c r="V4234">
        <f t="shared" si="595"/>
        <v>3</v>
      </c>
      <c r="W4234" s="3">
        <f t="shared" si="596"/>
        <v>2.7027027027027029E-2</v>
      </c>
      <c r="X4234">
        <v>21</v>
      </c>
      <c r="Y4234" s="4">
        <v>2.8</v>
      </c>
      <c r="Z4234" s="4">
        <v>1</v>
      </c>
      <c r="AA4234" s="5">
        <v>77262.649999999994</v>
      </c>
      <c r="AB4234" s="5">
        <f t="shared" si="597"/>
        <v>2549667.4500000002</v>
      </c>
      <c r="AC4234" s="5">
        <v>52742.68</v>
      </c>
      <c r="AD4234" s="5">
        <f t="shared" si="598"/>
        <v>1951479.16</v>
      </c>
      <c r="AE4234" s="5">
        <v>108568.59</v>
      </c>
      <c r="AF4234" s="5">
        <v>32013.83</v>
      </c>
      <c r="AG4234" s="5">
        <v>8669.26</v>
      </c>
      <c r="AH4234" s="5">
        <v>1450</v>
      </c>
      <c r="AI4234" s="5">
        <v>6800</v>
      </c>
      <c r="AJ4234">
        <v>0</v>
      </c>
      <c r="AK4234" s="5">
        <v>0</v>
      </c>
      <c r="AL4234" s="5">
        <v>4277.93</v>
      </c>
      <c r="AM4234" s="5">
        <v>21035.94</v>
      </c>
      <c r="AN4234">
        <v>4</v>
      </c>
      <c r="AO4234">
        <v>4</v>
      </c>
      <c r="AP4234" t="str">
        <f t="shared" si="599"/>
        <v>Yes</v>
      </c>
      <c r="AQ4234">
        <v>0</v>
      </c>
      <c r="AR4234" s="5">
        <f t="shared" si="600"/>
        <v>2134294.71</v>
      </c>
      <c r="AS4234" s="5">
        <f t="shared" si="601"/>
        <v>415372.74</v>
      </c>
      <c r="AT4234" t="s">
        <v>59</v>
      </c>
      <c r="AU4234" t="s">
        <v>6164</v>
      </c>
      <c r="AV4234" t="s">
        <v>6165</v>
      </c>
      <c r="AW4234" t="s">
        <v>6166</v>
      </c>
      <c r="AX4234" t="s">
        <v>6184</v>
      </c>
      <c r="AY4234">
        <v>37</v>
      </c>
      <c r="AZ4234">
        <v>1</v>
      </c>
      <c r="BA4234">
        <v>19</v>
      </c>
      <c r="BB4234" t="s">
        <v>6180</v>
      </c>
      <c r="BC4234">
        <v>0</v>
      </c>
      <c r="BD4234">
        <v>0</v>
      </c>
      <c r="BE4234" t="s">
        <v>6169</v>
      </c>
      <c r="BF4234" t="s">
        <v>6170</v>
      </c>
      <c r="BG4234">
        <v>1</v>
      </c>
      <c r="BH4234" t="s">
        <v>6179</v>
      </c>
      <c r="BI4234">
        <v>36</v>
      </c>
      <c r="BJ4234" t="s">
        <v>6172</v>
      </c>
      <c r="BK4234">
        <v>0</v>
      </c>
      <c r="BL4234">
        <v>50</v>
      </c>
      <c r="BM4234" s="3">
        <f t="shared" si="602"/>
        <v>0.74</v>
      </c>
    </row>
    <row r="4235" spans="1:65">
      <c r="A4235" t="s">
        <v>4373</v>
      </c>
      <c r="B4235" s="2">
        <v>45915</v>
      </c>
      <c r="C4235" t="s">
        <v>3137</v>
      </c>
      <c r="D4235" t="s">
        <v>4140</v>
      </c>
      <c r="E4235">
        <v>9</v>
      </c>
      <c r="F4235" t="s">
        <v>49</v>
      </c>
      <c r="G4235" t="s">
        <v>79</v>
      </c>
      <c r="H4235" t="s">
        <v>106</v>
      </c>
      <c r="I4235" t="s">
        <v>52</v>
      </c>
      <c r="J4235" t="s">
        <v>53</v>
      </c>
      <c r="K4235" t="s">
        <v>75</v>
      </c>
      <c r="L4235" t="s">
        <v>92</v>
      </c>
      <c r="M4235" t="s">
        <v>56</v>
      </c>
      <c r="N4235" t="s">
        <v>69</v>
      </c>
      <c r="O4235" t="s">
        <v>70</v>
      </c>
      <c r="P4235">
        <v>63</v>
      </c>
      <c r="Q4235">
        <v>68</v>
      </c>
      <c r="R4235">
        <v>65</v>
      </c>
      <c r="S4235">
        <v>3</v>
      </c>
      <c r="T4235">
        <f t="shared" si="594"/>
        <v>62</v>
      </c>
      <c r="U4235">
        <v>61</v>
      </c>
      <c r="V4235">
        <f t="shared" si="595"/>
        <v>1</v>
      </c>
      <c r="W4235" s="3">
        <f t="shared" si="596"/>
        <v>4.6153846153846156E-2</v>
      </c>
      <c r="X4235">
        <v>150</v>
      </c>
      <c r="Y4235" s="4">
        <v>2.2999999999999998</v>
      </c>
      <c r="Z4235" s="4">
        <v>7</v>
      </c>
      <c r="AA4235" s="5">
        <v>36320.36</v>
      </c>
      <c r="AB4235" s="5">
        <f t="shared" si="597"/>
        <v>2215541.96</v>
      </c>
      <c r="AC4235" s="5">
        <v>23653.56</v>
      </c>
      <c r="AD4235" s="5">
        <f t="shared" si="598"/>
        <v>1537481.4</v>
      </c>
      <c r="AE4235" s="5">
        <v>115062.61</v>
      </c>
      <c r="AF4235" s="5">
        <v>37903.18</v>
      </c>
      <c r="AG4235" s="5">
        <v>47547.89</v>
      </c>
      <c r="AH4235" s="5">
        <v>10150</v>
      </c>
      <c r="AI4235" s="5">
        <v>9600</v>
      </c>
      <c r="AJ4235">
        <v>0</v>
      </c>
      <c r="AK4235" s="5">
        <v>0</v>
      </c>
      <c r="AL4235" s="5">
        <v>684.56</v>
      </c>
      <c r="AM4235" s="5">
        <v>44889.3</v>
      </c>
      <c r="AN4235">
        <v>4</v>
      </c>
      <c r="AO4235">
        <v>6</v>
      </c>
      <c r="AP4235" t="str">
        <f t="shared" si="599"/>
        <v>No</v>
      </c>
      <c r="AQ4235">
        <v>2</v>
      </c>
      <c r="AR4235" s="5">
        <f t="shared" si="600"/>
        <v>1803318.94</v>
      </c>
      <c r="AS4235" s="5">
        <f t="shared" si="601"/>
        <v>412223.02</v>
      </c>
      <c r="AT4235" t="s">
        <v>116</v>
      </c>
      <c r="AU4235" t="s">
        <v>6164</v>
      </c>
      <c r="AV4235" t="s">
        <v>6165</v>
      </c>
      <c r="AW4235" t="s">
        <v>6166</v>
      </c>
      <c r="AX4235" t="s">
        <v>6202</v>
      </c>
      <c r="AY4235">
        <v>66</v>
      </c>
      <c r="AZ4235">
        <v>0</v>
      </c>
      <c r="BA4235">
        <v>14</v>
      </c>
      <c r="BB4235" t="s">
        <v>6191</v>
      </c>
      <c r="BC4235">
        <v>1</v>
      </c>
      <c r="BD4235">
        <v>1</v>
      </c>
      <c r="BE4235" t="s">
        <v>6178</v>
      </c>
      <c r="BF4235" t="s">
        <v>6176</v>
      </c>
      <c r="BG4235">
        <v>4</v>
      </c>
      <c r="BH4235" t="s">
        <v>6208</v>
      </c>
      <c r="BI4235">
        <v>104</v>
      </c>
      <c r="BJ4235" t="s">
        <v>6193</v>
      </c>
      <c r="BK4235">
        <v>0</v>
      </c>
      <c r="BL4235">
        <v>74</v>
      </c>
      <c r="BM4235" s="3">
        <f t="shared" si="602"/>
        <v>0.8783783783783784</v>
      </c>
    </row>
    <row r="4236" spans="1:65">
      <c r="A4236" t="s">
        <v>4374</v>
      </c>
      <c r="B4236" s="2">
        <v>45915</v>
      </c>
      <c r="C4236" t="s">
        <v>3137</v>
      </c>
      <c r="D4236" t="s">
        <v>4140</v>
      </c>
      <c r="E4236">
        <v>9</v>
      </c>
      <c r="F4236" t="s">
        <v>78</v>
      </c>
      <c r="G4236" t="s">
        <v>50</v>
      </c>
      <c r="H4236" t="s">
        <v>181</v>
      </c>
      <c r="I4236" t="s">
        <v>52</v>
      </c>
      <c r="J4236" t="s">
        <v>81</v>
      </c>
      <c r="K4236" t="s">
        <v>75</v>
      </c>
      <c r="L4236" t="s">
        <v>92</v>
      </c>
      <c r="M4236" t="s">
        <v>56</v>
      </c>
      <c r="N4236" t="s">
        <v>69</v>
      </c>
      <c r="O4236" t="s">
        <v>82</v>
      </c>
      <c r="P4236">
        <v>45</v>
      </c>
      <c r="Q4236">
        <v>48</v>
      </c>
      <c r="R4236">
        <v>46</v>
      </c>
      <c r="S4236">
        <v>1</v>
      </c>
      <c r="T4236">
        <f t="shared" si="594"/>
        <v>45</v>
      </c>
      <c r="U4236">
        <v>44</v>
      </c>
      <c r="V4236">
        <f t="shared" si="595"/>
        <v>1</v>
      </c>
      <c r="W4236" s="3">
        <f t="shared" si="596"/>
        <v>2.1739130434782608E-2</v>
      </c>
      <c r="X4236">
        <v>38</v>
      </c>
      <c r="Y4236" s="4">
        <v>2</v>
      </c>
      <c r="Z4236" s="4">
        <v>1.5</v>
      </c>
      <c r="AA4236" s="5">
        <v>78359.960000000006</v>
      </c>
      <c r="AB4236" s="5">
        <f t="shared" si="597"/>
        <v>3447838.24</v>
      </c>
      <c r="AC4236" s="5">
        <v>53411.25</v>
      </c>
      <c r="AD4236" s="5">
        <f t="shared" si="598"/>
        <v>2456917.5</v>
      </c>
      <c r="AE4236" s="5">
        <v>146793.01999999999</v>
      </c>
      <c r="AF4236" s="5">
        <v>44395.68</v>
      </c>
      <c r="AG4236" s="5">
        <v>9970.4</v>
      </c>
      <c r="AH4236" s="5">
        <v>2175</v>
      </c>
      <c r="AI4236" s="5">
        <v>6800</v>
      </c>
      <c r="AJ4236">
        <v>0</v>
      </c>
      <c r="AK4236" s="5">
        <v>0</v>
      </c>
      <c r="AL4236" s="5">
        <v>1458.91</v>
      </c>
      <c r="AM4236" s="5">
        <v>28904.09</v>
      </c>
      <c r="AN4236">
        <v>4</v>
      </c>
      <c r="AO4236">
        <v>4</v>
      </c>
      <c r="AP4236" t="str">
        <f t="shared" si="599"/>
        <v>Yes</v>
      </c>
      <c r="AQ4236">
        <v>1</v>
      </c>
      <c r="AR4236" s="5">
        <f t="shared" si="600"/>
        <v>2697414.6</v>
      </c>
      <c r="AS4236" s="5">
        <f t="shared" si="601"/>
        <v>750423.64</v>
      </c>
      <c r="AT4236" t="s">
        <v>59</v>
      </c>
      <c r="AU4236" t="s">
        <v>6164</v>
      </c>
      <c r="AV4236" t="s">
        <v>6165</v>
      </c>
      <c r="AW4236" t="s">
        <v>6166</v>
      </c>
      <c r="AX4236" t="s">
        <v>6167</v>
      </c>
      <c r="AY4236">
        <v>48</v>
      </c>
      <c r="AZ4236">
        <v>0</v>
      </c>
      <c r="BA4236">
        <v>17</v>
      </c>
      <c r="BB4236" t="s">
        <v>6191</v>
      </c>
      <c r="BC4236">
        <v>0</v>
      </c>
      <c r="BD4236">
        <v>0</v>
      </c>
      <c r="BE4236" t="s">
        <v>6169</v>
      </c>
      <c r="BF4236" t="s">
        <v>6170</v>
      </c>
      <c r="BG4236">
        <v>0</v>
      </c>
      <c r="BH4236" t="s">
        <v>6171</v>
      </c>
      <c r="BI4236">
        <v>48</v>
      </c>
      <c r="BJ4236" t="s">
        <v>6172</v>
      </c>
      <c r="BK4236">
        <v>0</v>
      </c>
      <c r="BL4236">
        <v>54</v>
      </c>
      <c r="BM4236" s="3">
        <f t="shared" si="602"/>
        <v>0.85185185185185186</v>
      </c>
    </row>
    <row r="4237" spans="1:65">
      <c r="A4237" t="s">
        <v>4375</v>
      </c>
      <c r="B4237" s="2">
        <v>45915</v>
      </c>
      <c r="C4237" t="s">
        <v>3137</v>
      </c>
      <c r="D4237" t="s">
        <v>4140</v>
      </c>
      <c r="E4237">
        <v>9</v>
      </c>
      <c r="F4237" t="s">
        <v>61</v>
      </c>
      <c r="G4237" t="s">
        <v>79</v>
      </c>
      <c r="H4237" t="s">
        <v>100</v>
      </c>
      <c r="I4237" t="s">
        <v>64</v>
      </c>
      <c r="J4237" t="s">
        <v>81</v>
      </c>
      <c r="K4237" t="s">
        <v>54</v>
      </c>
      <c r="L4237" t="s">
        <v>87</v>
      </c>
      <c r="M4237" t="s">
        <v>68</v>
      </c>
      <c r="N4237" t="s">
        <v>57</v>
      </c>
      <c r="O4237" t="s">
        <v>70</v>
      </c>
      <c r="P4237">
        <v>37</v>
      </c>
      <c r="Q4237">
        <v>38</v>
      </c>
      <c r="R4237">
        <v>37</v>
      </c>
      <c r="S4237">
        <v>1</v>
      </c>
      <c r="T4237">
        <f t="shared" si="594"/>
        <v>36</v>
      </c>
      <c r="U4237">
        <v>36</v>
      </c>
      <c r="V4237">
        <f t="shared" si="595"/>
        <v>0</v>
      </c>
      <c r="W4237" s="3">
        <f t="shared" si="596"/>
        <v>2.7027027027027029E-2</v>
      </c>
      <c r="X4237">
        <v>16</v>
      </c>
      <c r="Y4237" s="4">
        <v>6.8</v>
      </c>
      <c r="Z4237" s="4">
        <v>1.5</v>
      </c>
      <c r="AA4237" s="5">
        <v>83972.49</v>
      </c>
      <c r="AB4237" s="5">
        <f t="shared" si="597"/>
        <v>3023009.64</v>
      </c>
      <c r="AC4237" s="5">
        <v>52250.080000000002</v>
      </c>
      <c r="AD4237" s="5">
        <f t="shared" si="598"/>
        <v>1933252.96</v>
      </c>
      <c r="AE4237" s="5">
        <v>109593.36</v>
      </c>
      <c r="AF4237" s="5">
        <v>30145.61</v>
      </c>
      <c r="AG4237" s="5">
        <v>8076.67</v>
      </c>
      <c r="AH4237" s="5">
        <v>2175</v>
      </c>
      <c r="AI4237" s="5">
        <v>6800</v>
      </c>
      <c r="AJ4237">
        <v>0</v>
      </c>
      <c r="AK4237" s="5">
        <v>0</v>
      </c>
      <c r="AL4237" s="5">
        <v>0</v>
      </c>
      <c r="AM4237" s="5">
        <v>23965.73</v>
      </c>
      <c r="AN4237">
        <v>4</v>
      </c>
      <c r="AO4237">
        <v>4</v>
      </c>
      <c r="AP4237" t="str">
        <f t="shared" si="599"/>
        <v>Yes</v>
      </c>
      <c r="AQ4237">
        <v>1</v>
      </c>
      <c r="AR4237" s="5">
        <f t="shared" si="600"/>
        <v>2114009.33</v>
      </c>
      <c r="AS4237" s="5">
        <f t="shared" si="601"/>
        <v>909000.31</v>
      </c>
      <c r="AT4237" t="s">
        <v>59</v>
      </c>
      <c r="AU4237" t="s">
        <v>6164</v>
      </c>
      <c r="AV4237" t="s">
        <v>6165</v>
      </c>
      <c r="AW4237" t="s">
        <v>6166</v>
      </c>
      <c r="AX4237" t="s">
        <v>6167</v>
      </c>
      <c r="AY4237">
        <v>38</v>
      </c>
      <c r="AZ4237">
        <v>1</v>
      </c>
      <c r="BA4237">
        <v>0</v>
      </c>
      <c r="BB4237" t="s">
        <v>6168</v>
      </c>
      <c r="BC4237">
        <v>0</v>
      </c>
      <c r="BD4237">
        <v>0</v>
      </c>
      <c r="BE4237" t="s">
        <v>6169</v>
      </c>
      <c r="BF4237" t="s">
        <v>6170</v>
      </c>
      <c r="BG4237">
        <v>0</v>
      </c>
      <c r="BH4237" t="s">
        <v>6171</v>
      </c>
      <c r="BI4237">
        <v>27</v>
      </c>
      <c r="BJ4237" t="s">
        <v>6172</v>
      </c>
      <c r="BK4237">
        <v>0</v>
      </c>
      <c r="BL4237">
        <v>51</v>
      </c>
      <c r="BM4237" s="3">
        <f t="shared" si="602"/>
        <v>0.72549019607843135</v>
      </c>
    </row>
    <row r="4238" spans="1:65">
      <c r="A4238" t="s">
        <v>4376</v>
      </c>
      <c r="B4238" s="2">
        <v>45915</v>
      </c>
      <c r="C4238" t="s">
        <v>3137</v>
      </c>
      <c r="D4238" t="s">
        <v>4140</v>
      </c>
      <c r="E4238">
        <v>9</v>
      </c>
      <c r="F4238" t="s">
        <v>72</v>
      </c>
      <c r="G4238" t="s">
        <v>79</v>
      </c>
      <c r="H4238" t="s">
        <v>213</v>
      </c>
      <c r="I4238" t="s">
        <v>52</v>
      </c>
      <c r="J4238" t="s">
        <v>65</v>
      </c>
      <c r="K4238" t="s">
        <v>75</v>
      </c>
      <c r="L4238" t="s">
        <v>55</v>
      </c>
      <c r="M4238" t="s">
        <v>56</v>
      </c>
      <c r="N4238" t="s">
        <v>76</v>
      </c>
      <c r="O4238" t="s">
        <v>82</v>
      </c>
      <c r="P4238">
        <v>46</v>
      </c>
      <c r="Q4238">
        <v>47</v>
      </c>
      <c r="R4238">
        <v>48</v>
      </c>
      <c r="S4238">
        <v>1</v>
      </c>
      <c r="T4238">
        <f t="shared" si="594"/>
        <v>47</v>
      </c>
      <c r="U4238">
        <v>46</v>
      </c>
      <c r="V4238">
        <f t="shared" si="595"/>
        <v>1</v>
      </c>
      <c r="W4238" s="3">
        <f t="shared" si="596"/>
        <v>2.0833333333333332E-2</v>
      </c>
      <c r="X4238">
        <v>17</v>
      </c>
      <c r="Y4238" s="4">
        <v>6.6</v>
      </c>
      <c r="Z4238" s="4">
        <v>1.1000000000000001</v>
      </c>
      <c r="AA4238" s="5">
        <v>52283.21</v>
      </c>
      <c r="AB4238" s="5">
        <f t="shared" si="597"/>
        <v>2405027.66</v>
      </c>
      <c r="AC4238" s="5">
        <v>34636.06</v>
      </c>
      <c r="AD4238" s="5">
        <f t="shared" si="598"/>
        <v>1662530.88</v>
      </c>
      <c r="AE4238" s="5">
        <v>109924.06</v>
      </c>
      <c r="AF4238" s="5">
        <v>28863.57</v>
      </c>
      <c r="AG4238" s="5">
        <v>8407.83</v>
      </c>
      <c r="AH4238" s="5">
        <v>1595</v>
      </c>
      <c r="AI4238" s="5">
        <v>4600</v>
      </c>
      <c r="AJ4238">
        <v>0</v>
      </c>
      <c r="AK4238" s="5">
        <v>0</v>
      </c>
      <c r="AL4238" s="5">
        <v>973.47</v>
      </c>
      <c r="AM4238" s="5">
        <v>30908.080000000002</v>
      </c>
      <c r="AN4238">
        <v>4</v>
      </c>
      <c r="AO4238">
        <v>5</v>
      </c>
      <c r="AP4238" t="str">
        <f t="shared" si="599"/>
        <v>No</v>
      </c>
      <c r="AQ4238">
        <v>1</v>
      </c>
      <c r="AR4238" s="5">
        <f t="shared" si="600"/>
        <v>1847802.89</v>
      </c>
      <c r="AS4238" s="5">
        <f t="shared" si="601"/>
        <v>557224.77</v>
      </c>
      <c r="AT4238" t="s">
        <v>59</v>
      </c>
      <c r="AU4238" t="s">
        <v>6164</v>
      </c>
      <c r="AV4238" t="s">
        <v>6165</v>
      </c>
      <c r="AW4238" t="s">
        <v>6166</v>
      </c>
      <c r="AX4238" t="s">
        <v>6184</v>
      </c>
      <c r="AY4238">
        <v>48</v>
      </c>
      <c r="AZ4238">
        <v>0</v>
      </c>
      <c r="BA4238">
        <v>10</v>
      </c>
      <c r="BB4238" t="s">
        <v>6180</v>
      </c>
      <c r="BC4238">
        <v>0</v>
      </c>
      <c r="BD4238">
        <v>1</v>
      </c>
      <c r="BE4238" t="s">
        <v>6188</v>
      </c>
      <c r="BF4238" t="s">
        <v>6170</v>
      </c>
      <c r="BG4238">
        <v>0</v>
      </c>
      <c r="BH4238" t="s">
        <v>6171</v>
      </c>
      <c r="BI4238">
        <v>29</v>
      </c>
      <c r="BJ4238" t="s">
        <v>6172</v>
      </c>
      <c r="BK4238">
        <v>0</v>
      </c>
      <c r="BL4238">
        <v>61</v>
      </c>
      <c r="BM4238" s="3">
        <f t="shared" si="602"/>
        <v>0.78688524590163933</v>
      </c>
    </row>
    <row r="4239" spans="1:65">
      <c r="A4239" t="s">
        <v>4377</v>
      </c>
      <c r="B4239" s="2">
        <v>45915</v>
      </c>
      <c r="C4239" t="s">
        <v>3137</v>
      </c>
      <c r="D4239" t="s">
        <v>4140</v>
      </c>
      <c r="E4239">
        <v>9</v>
      </c>
      <c r="F4239" t="s">
        <v>72</v>
      </c>
      <c r="G4239" t="s">
        <v>79</v>
      </c>
      <c r="H4239" t="s">
        <v>159</v>
      </c>
      <c r="I4239" t="s">
        <v>52</v>
      </c>
      <c r="J4239" t="s">
        <v>65</v>
      </c>
      <c r="K4239" t="s">
        <v>66</v>
      </c>
      <c r="L4239" t="s">
        <v>92</v>
      </c>
      <c r="M4239" t="s">
        <v>56</v>
      </c>
      <c r="N4239" t="s">
        <v>76</v>
      </c>
      <c r="O4239" t="s">
        <v>58</v>
      </c>
      <c r="P4239">
        <v>44</v>
      </c>
      <c r="Q4239">
        <v>46</v>
      </c>
      <c r="R4239">
        <v>46</v>
      </c>
      <c r="S4239">
        <v>1</v>
      </c>
      <c r="T4239">
        <f t="shared" si="594"/>
        <v>45</v>
      </c>
      <c r="U4239">
        <v>43</v>
      </c>
      <c r="V4239">
        <f t="shared" si="595"/>
        <v>2</v>
      </c>
      <c r="W4239" s="3">
        <f t="shared" si="596"/>
        <v>2.1739130434782608E-2</v>
      </c>
      <c r="X4239">
        <v>42</v>
      </c>
      <c r="Y4239" s="4">
        <v>3.2</v>
      </c>
      <c r="Z4239" s="4">
        <v>1.6</v>
      </c>
      <c r="AA4239" s="5">
        <v>48590.82</v>
      </c>
      <c r="AB4239" s="5">
        <f t="shared" si="597"/>
        <v>2089405.26</v>
      </c>
      <c r="AC4239" s="5">
        <v>35161.480000000003</v>
      </c>
      <c r="AD4239" s="5">
        <f t="shared" si="598"/>
        <v>1617428.08</v>
      </c>
      <c r="AE4239" s="5">
        <v>107916.51</v>
      </c>
      <c r="AF4239" s="5">
        <v>30205.09</v>
      </c>
      <c r="AG4239" s="5">
        <v>11034.61</v>
      </c>
      <c r="AH4239" s="5">
        <v>2320</v>
      </c>
      <c r="AI4239" s="5">
        <v>4600</v>
      </c>
      <c r="AJ4239">
        <v>0</v>
      </c>
      <c r="AK4239" s="5">
        <v>0</v>
      </c>
      <c r="AL4239" s="5">
        <v>1957.38</v>
      </c>
      <c r="AM4239" s="5">
        <v>26713.14</v>
      </c>
      <c r="AN4239">
        <v>4</v>
      </c>
      <c r="AO4239">
        <v>4</v>
      </c>
      <c r="AP4239" t="str">
        <f t="shared" si="599"/>
        <v>Yes</v>
      </c>
      <c r="AQ4239">
        <v>0</v>
      </c>
      <c r="AR4239" s="5">
        <f t="shared" si="600"/>
        <v>1802174.81</v>
      </c>
      <c r="AS4239" s="5">
        <f t="shared" si="601"/>
        <v>287230.45</v>
      </c>
      <c r="AT4239" t="s">
        <v>59</v>
      </c>
      <c r="AU4239" t="s">
        <v>6164</v>
      </c>
      <c r="AV4239" t="s">
        <v>6165</v>
      </c>
      <c r="AW4239" t="s">
        <v>6166</v>
      </c>
      <c r="AX4239" t="s">
        <v>6184</v>
      </c>
      <c r="AY4239">
        <v>47</v>
      </c>
      <c r="AZ4239">
        <v>0</v>
      </c>
      <c r="BA4239">
        <v>18</v>
      </c>
      <c r="BB4239" t="s">
        <v>6180</v>
      </c>
      <c r="BC4239">
        <v>0</v>
      </c>
      <c r="BD4239">
        <v>0</v>
      </c>
      <c r="BE4239" t="s">
        <v>6169</v>
      </c>
      <c r="BF4239" t="s">
        <v>6170</v>
      </c>
      <c r="BG4239">
        <v>0</v>
      </c>
      <c r="BH4239" t="s">
        <v>6171</v>
      </c>
      <c r="BI4239">
        <v>55</v>
      </c>
      <c r="BJ4239" t="s">
        <v>6187</v>
      </c>
      <c r="BK4239">
        <v>0</v>
      </c>
      <c r="BL4239">
        <v>60</v>
      </c>
      <c r="BM4239" s="3">
        <f t="shared" si="602"/>
        <v>0.76666666666666672</v>
      </c>
    </row>
    <row r="4240" spans="1:65">
      <c r="A4240" t="s">
        <v>4378</v>
      </c>
      <c r="B4240" s="2">
        <v>45915</v>
      </c>
      <c r="C4240" t="s">
        <v>3137</v>
      </c>
      <c r="D4240" t="s">
        <v>4140</v>
      </c>
      <c r="E4240">
        <v>9</v>
      </c>
      <c r="F4240" t="s">
        <v>61</v>
      </c>
      <c r="G4240" t="s">
        <v>50</v>
      </c>
      <c r="H4240" t="s">
        <v>183</v>
      </c>
      <c r="I4240" t="s">
        <v>52</v>
      </c>
      <c r="J4240" t="s">
        <v>53</v>
      </c>
      <c r="K4240" t="s">
        <v>75</v>
      </c>
      <c r="L4240" t="s">
        <v>55</v>
      </c>
      <c r="M4240" t="s">
        <v>56</v>
      </c>
      <c r="N4240" t="s">
        <v>94</v>
      </c>
      <c r="O4240" t="s">
        <v>120</v>
      </c>
      <c r="P4240">
        <v>56</v>
      </c>
      <c r="Q4240">
        <v>60</v>
      </c>
      <c r="R4240">
        <v>60</v>
      </c>
      <c r="S4240">
        <v>2</v>
      </c>
      <c r="T4240">
        <f t="shared" si="594"/>
        <v>58</v>
      </c>
      <c r="U4240">
        <v>54</v>
      </c>
      <c r="V4240">
        <f t="shared" si="595"/>
        <v>4</v>
      </c>
      <c r="W4240" s="3">
        <f t="shared" si="596"/>
        <v>3.3333333333333333E-2</v>
      </c>
      <c r="X4240">
        <v>39</v>
      </c>
      <c r="Y4240" s="4">
        <v>3.2</v>
      </c>
      <c r="Z4240" s="4">
        <v>1.5</v>
      </c>
      <c r="AA4240" s="5">
        <v>36402.26</v>
      </c>
      <c r="AB4240" s="5">
        <f t="shared" si="597"/>
        <v>1965722.04</v>
      </c>
      <c r="AC4240" s="5">
        <v>23469.86</v>
      </c>
      <c r="AD4240" s="5">
        <f t="shared" si="598"/>
        <v>1408191.6</v>
      </c>
      <c r="AE4240" s="5">
        <v>107007.09</v>
      </c>
      <c r="AF4240" s="5">
        <v>26886.2</v>
      </c>
      <c r="AG4240" s="5">
        <v>10497.41</v>
      </c>
      <c r="AH4240" s="5">
        <v>2175</v>
      </c>
      <c r="AI4240" s="5">
        <v>6400</v>
      </c>
      <c r="AJ4240">
        <v>0</v>
      </c>
      <c r="AK4240" s="5">
        <v>0</v>
      </c>
      <c r="AL4240" s="5">
        <v>2698.32</v>
      </c>
      <c r="AM4240" s="5">
        <v>34127.879999999997</v>
      </c>
      <c r="AN4240">
        <v>4</v>
      </c>
      <c r="AO4240">
        <v>3</v>
      </c>
      <c r="AP4240" t="str">
        <f t="shared" si="599"/>
        <v>Yes</v>
      </c>
      <c r="AQ4240">
        <v>1</v>
      </c>
      <c r="AR4240" s="5">
        <f t="shared" si="600"/>
        <v>1597983.5</v>
      </c>
      <c r="AS4240" s="5">
        <f t="shared" si="601"/>
        <v>367738.54</v>
      </c>
      <c r="AT4240" t="s">
        <v>59</v>
      </c>
      <c r="AU4240" t="s">
        <v>6164</v>
      </c>
      <c r="AV4240" t="s">
        <v>6165</v>
      </c>
      <c r="AW4240" t="s">
        <v>6166</v>
      </c>
      <c r="AX4240" t="s">
        <v>6184</v>
      </c>
      <c r="AY4240">
        <v>61</v>
      </c>
      <c r="AZ4240">
        <v>2</v>
      </c>
      <c r="BA4240">
        <v>27</v>
      </c>
      <c r="BB4240" t="s">
        <v>6185</v>
      </c>
      <c r="BC4240">
        <v>0</v>
      </c>
      <c r="BD4240">
        <v>0</v>
      </c>
      <c r="BE4240" t="s">
        <v>6169</v>
      </c>
      <c r="BF4240" t="s">
        <v>6170</v>
      </c>
      <c r="BG4240">
        <v>1</v>
      </c>
      <c r="BH4240" t="s">
        <v>6179</v>
      </c>
      <c r="BI4240">
        <v>55</v>
      </c>
      <c r="BJ4240" t="s">
        <v>6187</v>
      </c>
      <c r="BK4240">
        <v>0</v>
      </c>
      <c r="BL4240">
        <v>71</v>
      </c>
      <c r="BM4240" s="3">
        <f t="shared" si="602"/>
        <v>0.84507042253521125</v>
      </c>
    </row>
    <row r="4241" spans="1:65">
      <c r="A4241" t="s">
        <v>4379</v>
      </c>
      <c r="B4241" s="2">
        <v>45915</v>
      </c>
      <c r="C4241" t="s">
        <v>3137</v>
      </c>
      <c r="D4241" t="s">
        <v>4140</v>
      </c>
      <c r="E4241">
        <v>9</v>
      </c>
      <c r="F4241" t="s">
        <v>72</v>
      </c>
      <c r="G4241" t="s">
        <v>50</v>
      </c>
      <c r="H4241" t="s">
        <v>73</v>
      </c>
      <c r="I4241" t="s">
        <v>74</v>
      </c>
      <c r="J4241" t="s">
        <v>81</v>
      </c>
      <c r="K4241" t="s">
        <v>66</v>
      </c>
      <c r="L4241" t="s">
        <v>55</v>
      </c>
      <c r="M4241" t="s">
        <v>56</v>
      </c>
      <c r="N4241" t="s">
        <v>57</v>
      </c>
      <c r="O4241" t="s">
        <v>82</v>
      </c>
      <c r="P4241">
        <v>35</v>
      </c>
      <c r="Q4241">
        <v>36</v>
      </c>
      <c r="R4241">
        <v>36</v>
      </c>
      <c r="S4241">
        <v>1</v>
      </c>
      <c r="T4241">
        <f t="shared" si="594"/>
        <v>35</v>
      </c>
      <c r="U4241">
        <v>33</v>
      </c>
      <c r="V4241">
        <f t="shared" si="595"/>
        <v>2</v>
      </c>
      <c r="W4241" s="3">
        <f t="shared" si="596"/>
        <v>2.7777777777777776E-2</v>
      </c>
      <c r="X4241">
        <v>3</v>
      </c>
      <c r="Y4241" s="4">
        <v>9.1</v>
      </c>
      <c r="Z4241" s="4">
        <v>1.9</v>
      </c>
      <c r="AA4241" s="5">
        <v>72995.320000000007</v>
      </c>
      <c r="AB4241" s="5">
        <f t="shared" si="597"/>
        <v>2408845.56</v>
      </c>
      <c r="AC4241" s="5">
        <v>52773.11</v>
      </c>
      <c r="AD4241" s="5">
        <f t="shared" si="598"/>
        <v>1899831.96</v>
      </c>
      <c r="AE4241" s="5">
        <v>111022.69</v>
      </c>
      <c r="AF4241" s="5">
        <v>30293.119999999999</v>
      </c>
      <c r="AG4241" s="5">
        <v>6774.18</v>
      </c>
      <c r="AH4241" s="5">
        <v>2755</v>
      </c>
      <c r="AI4241" s="5">
        <v>6800</v>
      </c>
      <c r="AJ4241">
        <v>0</v>
      </c>
      <c r="AK4241" s="5">
        <v>0</v>
      </c>
      <c r="AL4241" s="5">
        <v>3067.99</v>
      </c>
      <c r="AM4241" s="5">
        <v>20176.78</v>
      </c>
      <c r="AN4241">
        <v>4</v>
      </c>
      <c r="AO4241">
        <v>4</v>
      </c>
      <c r="AP4241" t="str">
        <f t="shared" si="599"/>
        <v>Yes</v>
      </c>
      <c r="AQ4241">
        <v>0</v>
      </c>
      <c r="AR4241" s="5">
        <f t="shared" si="600"/>
        <v>2080721.72</v>
      </c>
      <c r="AS4241" s="5">
        <f t="shared" si="601"/>
        <v>328123.84000000003</v>
      </c>
      <c r="AT4241" t="s">
        <v>59</v>
      </c>
      <c r="AU4241" t="s">
        <v>6164</v>
      </c>
      <c r="AV4241" t="s">
        <v>6165</v>
      </c>
      <c r="AW4241" t="s">
        <v>6166</v>
      </c>
      <c r="AX4241" t="s">
        <v>6177</v>
      </c>
      <c r="AY4241">
        <v>36</v>
      </c>
      <c r="AZ4241">
        <v>0</v>
      </c>
      <c r="BA4241">
        <v>14</v>
      </c>
      <c r="BB4241" t="s">
        <v>6198</v>
      </c>
      <c r="BC4241">
        <v>0</v>
      </c>
      <c r="BD4241">
        <v>0</v>
      </c>
      <c r="BE4241" t="s">
        <v>6169</v>
      </c>
      <c r="BF4241" t="s">
        <v>6170</v>
      </c>
      <c r="BG4241">
        <v>0</v>
      </c>
      <c r="BH4241" t="s">
        <v>6171</v>
      </c>
      <c r="BI4241">
        <v>18</v>
      </c>
      <c r="BJ4241" t="s">
        <v>6172</v>
      </c>
      <c r="BK4241">
        <v>0</v>
      </c>
      <c r="BL4241">
        <v>51</v>
      </c>
      <c r="BM4241" s="3">
        <f t="shared" si="602"/>
        <v>0.70588235294117652</v>
      </c>
    </row>
    <row r="4242" spans="1:65">
      <c r="A4242" t="s">
        <v>4380</v>
      </c>
      <c r="B4242" s="2">
        <v>45916</v>
      </c>
      <c r="C4242" t="s">
        <v>3137</v>
      </c>
      <c r="D4242" t="s">
        <v>4140</v>
      </c>
      <c r="E4242">
        <v>9</v>
      </c>
      <c r="F4242" t="s">
        <v>72</v>
      </c>
      <c r="G4242" t="s">
        <v>62</v>
      </c>
      <c r="H4242" t="s">
        <v>220</v>
      </c>
      <c r="I4242" t="s">
        <v>52</v>
      </c>
      <c r="J4242" t="s">
        <v>53</v>
      </c>
      <c r="K4242" t="s">
        <v>75</v>
      </c>
      <c r="L4242" t="s">
        <v>92</v>
      </c>
      <c r="M4242" t="s">
        <v>68</v>
      </c>
      <c r="N4242" t="s">
        <v>57</v>
      </c>
      <c r="O4242" t="s">
        <v>58</v>
      </c>
      <c r="P4242">
        <v>56</v>
      </c>
      <c r="Q4242">
        <v>60</v>
      </c>
      <c r="R4242">
        <v>59</v>
      </c>
      <c r="S4242">
        <v>2</v>
      </c>
      <c r="T4242">
        <f t="shared" si="594"/>
        <v>57</v>
      </c>
      <c r="U4242">
        <v>54</v>
      </c>
      <c r="V4242">
        <f t="shared" si="595"/>
        <v>3</v>
      </c>
      <c r="W4242" s="3">
        <f t="shared" si="596"/>
        <v>3.3898305084745763E-2</v>
      </c>
      <c r="X4242">
        <v>13</v>
      </c>
      <c r="Y4242" s="4">
        <v>3</v>
      </c>
      <c r="Z4242" s="4">
        <v>1.9</v>
      </c>
      <c r="AA4242" s="5">
        <v>35601.46</v>
      </c>
      <c r="AB4242" s="5">
        <f t="shared" si="597"/>
        <v>1922478.84</v>
      </c>
      <c r="AC4242" s="5">
        <v>22755.16</v>
      </c>
      <c r="AD4242" s="5">
        <f t="shared" si="598"/>
        <v>1342554.44</v>
      </c>
      <c r="AE4242" s="5">
        <v>106713.26</v>
      </c>
      <c r="AF4242" s="5">
        <v>26230.36</v>
      </c>
      <c r="AG4242" s="5">
        <v>7685.58</v>
      </c>
      <c r="AH4242" s="5">
        <v>2755</v>
      </c>
      <c r="AI4242" s="5">
        <v>6400</v>
      </c>
      <c r="AJ4242">
        <v>1</v>
      </c>
      <c r="AK4242" s="5">
        <v>8454.23</v>
      </c>
      <c r="AL4242" s="5">
        <v>1922.56</v>
      </c>
      <c r="AM4242" s="5">
        <v>36774.5</v>
      </c>
      <c r="AN4242">
        <v>4</v>
      </c>
      <c r="AO4242">
        <v>3</v>
      </c>
      <c r="AP4242" t="str">
        <f t="shared" si="599"/>
        <v>Yes</v>
      </c>
      <c r="AQ4242">
        <v>1</v>
      </c>
      <c r="AR4242" s="5">
        <f t="shared" si="600"/>
        <v>1539489.93</v>
      </c>
      <c r="AS4242" s="5">
        <f t="shared" si="601"/>
        <v>382988.91</v>
      </c>
      <c r="AT4242" t="s">
        <v>59</v>
      </c>
      <c r="AU4242" t="s">
        <v>6189</v>
      </c>
      <c r="AV4242" t="s">
        <v>6190</v>
      </c>
      <c r="AW4242" t="s">
        <v>6183</v>
      </c>
      <c r="AX4242" t="s">
        <v>6167</v>
      </c>
      <c r="AY4242">
        <v>58</v>
      </c>
      <c r="AZ4242">
        <v>0</v>
      </c>
      <c r="BA4242">
        <v>20</v>
      </c>
      <c r="BB4242" t="s">
        <v>6180</v>
      </c>
      <c r="BC4242">
        <v>0</v>
      </c>
      <c r="BD4242">
        <v>0</v>
      </c>
      <c r="BE4242" t="s">
        <v>6169</v>
      </c>
      <c r="BF4242" t="s">
        <v>6170</v>
      </c>
      <c r="BG4242">
        <v>0</v>
      </c>
      <c r="BH4242" t="s">
        <v>6171</v>
      </c>
      <c r="BI4242">
        <v>13</v>
      </c>
      <c r="BJ4242" t="s">
        <v>6172</v>
      </c>
      <c r="BK4242">
        <v>0</v>
      </c>
      <c r="BL4242">
        <v>74</v>
      </c>
      <c r="BM4242" s="3">
        <f t="shared" si="602"/>
        <v>0.79729729729729726</v>
      </c>
    </row>
    <row r="4243" spans="1:65">
      <c r="A4243" t="s">
        <v>4381</v>
      </c>
      <c r="B4243" s="2">
        <v>45916</v>
      </c>
      <c r="C4243" t="s">
        <v>3137</v>
      </c>
      <c r="D4243" t="s">
        <v>4140</v>
      </c>
      <c r="E4243">
        <v>9</v>
      </c>
      <c r="F4243" t="s">
        <v>72</v>
      </c>
      <c r="G4243" t="s">
        <v>50</v>
      </c>
      <c r="H4243" t="s">
        <v>138</v>
      </c>
      <c r="I4243" t="s">
        <v>64</v>
      </c>
      <c r="J4243" t="s">
        <v>65</v>
      </c>
      <c r="K4243" t="s">
        <v>66</v>
      </c>
      <c r="L4243" t="s">
        <v>67</v>
      </c>
      <c r="M4243" t="s">
        <v>56</v>
      </c>
      <c r="N4243" t="s">
        <v>109</v>
      </c>
      <c r="O4243" t="s">
        <v>70</v>
      </c>
      <c r="P4243">
        <v>53</v>
      </c>
      <c r="Q4243">
        <v>55</v>
      </c>
      <c r="R4243">
        <v>57</v>
      </c>
      <c r="S4243">
        <v>1</v>
      </c>
      <c r="T4243">
        <f t="shared" si="594"/>
        <v>56</v>
      </c>
      <c r="U4243">
        <v>53</v>
      </c>
      <c r="V4243">
        <f t="shared" si="595"/>
        <v>3</v>
      </c>
      <c r="W4243" s="3">
        <f t="shared" si="596"/>
        <v>1.7543859649122806E-2</v>
      </c>
      <c r="X4243">
        <v>16</v>
      </c>
      <c r="Y4243" s="4">
        <v>6</v>
      </c>
      <c r="Z4243" s="4">
        <v>1.9</v>
      </c>
      <c r="AA4243" s="5">
        <v>48708.800000000003</v>
      </c>
      <c r="AB4243" s="5">
        <f t="shared" si="597"/>
        <v>2581566.4</v>
      </c>
      <c r="AC4243" s="5">
        <v>33981.599999999999</v>
      </c>
      <c r="AD4243" s="5">
        <f t="shared" si="598"/>
        <v>1936951.2</v>
      </c>
      <c r="AE4243" s="5">
        <v>124453.32</v>
      </c>
      <c r="AF4243" s="5">
        <v>33920.44</v>
      </c>
      <c r="AG4243" s="5">
        <v>8233.2800000000007</v>
      </c>
      <c r="AH4243" s="5">
        <v>2755</v>
      </c>
      <c r="AI4243" s="5">
        <v>4600</v>
      </c>
      <c r="AJ4243">
        <v>0</v>
      </c>
      <c r="AK4243" s="5">
        <v>0</v>
      </c>
      <c r="AL4243" s="5">
        <v>2868.3</v>
      </c>
      <c r="AM4243" s="5">
        <v>87022.88</v>
      </c>
      <c r="AN4243">
        <v>8</v>
      </c>
      <c r="AO4243">
        <v>10</v>
      </c>
      <c r="AP4243" t="str">
        <f t="shared" si="599"/>
        <v>No</v>
      </c>
      <c r="AQ4243">
        <v>1</v>
      </c>
      <c r="AR4243" s="5">
        <f t="shared" si="600"/>
        <v>2200804.42</v>
      </c>
      <c r="AS4243" s="5">
        <f t="shared" si="601"/>
        <v>380761.98</v>
      </c>
      <c r="AT4243" t="s">
        <v>59</v>
      </c>
      <c r="AU4243" t="s">
        <v>6164</v>
      </c>
      <c r="AV4243" t="s">
        <v>6165</v>
      </c>
      <c r="AW4243" t="s">
        <v>6166</v>
      </c>
      <c r="AX4243" t="s">
        <v>6184</v>
      </c>
      <c r="AY4243">
        <v>57</v>
      </c>
      <c r="AZ4243">
        <v>2</v>
      </c>
      <c r="BA4243">
        <v>24</v>
      </c>
      <c r="BB4243" t="s">
        <v>6185</v>
      </c>
      <c r="BC4243">
        <v>2</v>
      </c>
      <c r="BD4243">
        <v>0</v>
      </c>
      <c r="BE4243" t="s">
        <v>6178</v>
      </c>
      <c r="BF4243" t="s">
        <v>6170</v>
      </c>
      <c r="BG4243">
        <v>0</v>
      </c>
      <c r="BH4243" t="s">
        <v>6171</v>
      </c>
      <c r="BI4243">
        <v>16</v>
      </c>
      <c r="BJ4243" t="s">
        <v>6172</v>
      </c>
      <c r="BK4243">
        <v>0</v>
      </c>
      <c r="BL4243">
        <v>64</v>
      </c>
      <c r="BM4243" s="3">
        <f t="shared" si="602"/>
        <v>0.890625</v>
      </c>
    </row>
    <row r="4244" spans="1:65">
      <c r="A4244" t="s">
        <v>4382</v>
      </c>
      <c r="B4244" s="2">
        <v>45916</v>
      </c>
      <c r="C4244" t="s">
        <v>3137</v>
      </c>
      <c r="D4244" t="s">
        <v>4140</v>
      </c>
      <c r="E4244">
        <v>9</v>
      </c>
      <c r="F4244" t="s">
        <v>61</v>
      </c>
      <c r="G4244" t="s">
        <v>62</v>
      </c>
      <c r="H4244" t="s">
        <v>104</v>
      </c>
      <c r="I4244" t="s">
        <v>74</v>
      </c>
      <c r="J4244" t="s">
        <v>53</v>
      </c>
      <c r="K4244" t="s">
        <v>54</v>
      </c>
      <c r="L4244" t="s">
        <v>55</v>
      </c>
      <c r="M4244" t="s">
        <v>56</v>
      </c>
      <c r="N4244" t="s">
        <v>57</v>
      </c>
      <c r="O4244" t="s">
        <v>58</v>
      </c>
      <c r="P4244">
        <v>72</v>
      </c>
      <c r="Q4244">
        <v>72</v>
      </c>
      <c r="R4244">
        <v>73</v>
      </c>
      <c r="S4244">
        <v>2</v>
      </c>
      <c r="T4244">
        <f t="shared" si="594"/>
        <v>71</v>
      </c>
      <c r="U4244">
        <v>70</v>
      </c>
      <c r="V4244">
        <f t="shared" si="595"/>
        <v>1</v>
      </c>
      <c r="W4244" s="3">
        <f t="shared" si="596"/>
        <v>2.7397260273972601E-2</v>
      </c>
      <c r="X4244">
        <v>27</v>
      </c>
      <c r="Y4244" s="4">
        <v>8.6999999999999993</v>
      </c>
      <c r="Z4244" s="4">
        <v>2.1</v>
      </c>
      <c r="AA4244" s="5">
        <v>39111.08</v>
      </c>
      <c r="AB4244" s="5">
        <f t="shared" si="597"/>
        <v>2737775.6</v>
      </c>
      <c r="AC4244" s="5">
        <v>23597.78</v>
      </c>
      <c r="AD4244" s="5">
        <f t="shared" si="598"/>
        <v>1722637.94</v>
      </c>
      <c r="AE4244" s="5">
        <v>122319.4</v>
      </c>
      <c r="AF4244" s="5">
        <v>32339.02</v>
      </c>
      <c r="AG4244" s="5">
        <v>9853.02</v>
      </c>
      <c r="AH4244" s="5">
        <v>3045</v>
      </c>
      <c r="AI4244" s="5">
        <v>6400</v>
      </c>
      <c r="AJ4244">
        <v>0</v>
      </c>
      <c r="AK4244" s="5">
        <v>0</v>
      </c>
      <c r="AL4244" s="5">
        <v>670.74</v>
      </c>
      <c r="AM4244" s="5">
        <v>48047.28</v>
      </c>
      <c r="AN4244">
        <v>4</v>
      </c>
      <c r="AO4244">
        <v>4</v>
      </c>
      <c r="AP4244" t="str">
        <f t="shared" si="599"/>
        <v>Yes</v>
      </c>
      <c r="AQ4244">
        <v>1</v>
      </c>
      <c r="AR4244" s="5">
        <f t="shared" si="600"/>
        <v>1945312.4</v>
      </c>
      <c r="AS4244" s="5">
        <f t="shared" si="601"/>
        <v>792463.2</v>
      </c>
      <c r="AT4244" t="s">
        <v>59</v>
      </c>
      <c r="AU4244" t="s">
        <v>6164</v>
      </c>
      <c r="AV4244" t="s">
        <v>6165</v>
      </c>
      <c r="AW4244" t="s">
        <v>6166</v>
      </c>
      <c r="AX4244" t="s">
        <v>6177</v>
      </c>
      <c r="AY4244">
        <v>72</v>
      </c>
      <c r="AZ4244">
        <v>0</v>
      </c>
      <c r="BA4244">
        <v>13</v>
      </c>
      <c r="BB4244" t="s">
        <v>6198</v>
      </c>
      <c r="BC4244">
        <v>0</v>
      </c>
      <c r="BD4244">
        <v>0</v>
      </c>
      <c r="BE4244" t="s">
        <v>6169</v>
      </c>
      <c r="BF4244" t="s">
        <v>6170</v>
      </c>
      <c r="BG4244">
        <v>0</v>
      </c>
      <c r="BH4244" t="s">
        <v>6171</v>
      </c>
      <c r="BI4244">
        <v>21</v>
      </c>
      <c r="BJ4244" t="s">
        <v>6172</v>
      </c>
      <c r="BK4244">
        <v>0</v>
      </c>
      <c r="BL4244">
        <v>79</v>
      </c>
      <c r="BM4244" s="3">
        <f t="shared" si="602"/>
        <v>0.92405063291139244</v>
      </c>
    </row>
    <row r="4245" spans="1:65">
      <c r="A4245" t="s">
        <v>4383</v>
      </c>
      <c r="B4245" s="2">
        <v>45916</v>
      </c>
      <c r="C4245" t="s">
        <v>3137</v>
      </c>
      <c r="D4245" t="s">
        <v>4140</v>
      </c>
      <c r="E4245">
        <v>9</v>
      </c>
      <c r="F4245" t="s">
        <v>78</v>
      </c>
      <c r="G4245" t="s">
        <v>62</v>
      </c>
      <c r="H4245" t="s">
        <v>153</v>
      </c>
      <c r="I4245" t="s">
        <v>52</v>
      </c>
      <c r="J4245" t="s">
        <v>81</v>
      </c>
      <c r="K4245" t="s">
        <v>66</v>
      </c>
      <c r="L4245" t="s">
        <v>92</v>
      </c>
      <c r="M4245" t="s">
        <v>68</v>
      </c>
      <c r="N4245" t="s">
        <v>69</v>
      </c>
      <c r="O4245" t="s">
        <v>82</v>
      </c>
      <c r="P4245">
        <v>30</v>
      </c>
      <c r="Q4245">
        <v>31</v>
      </c>
      <c r="R4245">
        <v>29</v>
      </c>
      <c r="S4245">
        <v>1</v>
      </c>
      <c r="T4245">
        <f t="shared" si="594"/>
        <v>28</v>
      </c>
      <c r="U4245">
        <v>28</v>
      </c>
      <c r="V4245">
        <f t="shared" si="595"/>
        <v>0</v>
      </c>
      <c r="W4245" s="3">
        <f t="shared" si="596"/>
        <v>3.4482758620689655E-2</v>
      </c>
      <c r="X4245">
        <v>39</v>
      </c>
      <c r="Y4245" s="4">
        <v>3</v>
      </c>
      <c r="Z4245" s="4">
        <v>1</v>
      </c>
      <c r="AA4245" s="5">
        <v>73891.820000000007</v>
      </c>
      <c r="AB4245" s="5">
        <f t="shared" si="597"/>
        <v>2068970.96</v>
      </c>
      <c r="AC4245" s="5">
        <v>50938.25</v>
      </c>
      <c r="AD4245" s="5">
        <f t="shared" si="598"/>
        <v>1477209.25</v>
      </c>
      <c r="AE4245" s="5">
        <v>91112.49</v>
      </c>
      <c r="AF4245" s="5">
        <v>27843.9</v>
      </c>
      <c r="AG4245" s="5">
        <v>10203.36</v>
      </c>
      <c r="AH4245" s="5">
        <v>1450</v>
      </c>
      <c r="AI4245" s="5">
        <v>6800</v>
      </c>
      <c r="AJ4245">
        <v>0</v>
      </c>
      <c r="AK4245" s="5">
        <v>0</v>
      </c>
      <c r="AL4245" s="5">
        <v>0</v>
      </c>
      <c r="AM4245" s="5">
        <v>18587.240000000002</v>
      </c>
      <c r="AN4245">
        <v>4</v>
      </c>
      <c r="AO4245">
        <v>4</v>
      </c>
      <c r="AP4245" t="str">
        <f t="shared" si="599"/>
        <v>Yes</v>
      </c>
      <c r="AQ4245">
        <v>1</v>
      </c>
      <c r="AR4245" s="5">
        <f t="shared" si="600"/>
        <v>1633206.24</v>
      </c>
      <c r="AS4245" s="5">
        <f t="shared" si="601"/>
        <v>435764.72</v>
      </c>
      <c r="AT4245" t="s">
        <v>116</v>
      </c>
      <c r="AU4245" t="s">
        <v>6164</v>
      </c>
      <c r="AV4245" t="s">
        <v>6165</v>
      </c>
      <c r="AW4245" t="s">
        <v>6166</v>
      </c>
      <c r="AX4245" t="s">
        <v>6167</v>
      </c>
      <c r="AY4245">
        <v>34</v>
      </c>
      <c r="AZ4245">
        <v>4</v>
      </c>
      <c r="BA4245">
        <v>0</v>
      </c>
      <c r="BB4245" t="s">
        <v>6168</v>
      </c>
      <c r="BC4245">
        <v>0</v>
      </c>
      <c r="BD4245">
        <v>0</v>
      </c>
      <c r="BE4245" t="s">
        <v>6169</v>
      </c>
      <c r="BF4245" t="s">
        <v>6170</v>
      </c>
      <c r="BG4245">
        <v>1</v>
      </c>
      <c r="BH4245" t="s">
        <v>6179</v>
      </c>
      <c r="BI4245">
        <v>39</v>
      </c>
      <c r="BJ4245" t="s">
        <v>6172</v>
      </c>
      <c r="BK4245">
        <v>0</v>
      </c>
      <c r="BL4245">
        <v>49</v>
      </c>
      <c r="BM4245" s="3">
        <f t="shared" si="602"/>
        <v>0.59183673469387754</v>
      </c>
    </row>
    <row r="4246" spans="1:65">
      <c r="A4246" t="s">
        <v>4384</v>
      </c>
      <c r="B4246" s="2">
        <v>45916</v>
      </c>
      <c r="C4246" t="s">
        <v>3137</v>
      </c>
      <c r="D4246" t="s">
        <v>4140</v>
      </c>
      <c r="E4246">
        <v>9</v>
      </c>
      <c r="F4246" t="s">
        <v>61</v>
      </c>
      <c r="G4246" t="s">
        <v>62</v>
      </c>
      <c r="H4246" t="s">
        <v>115</v>
      </c>
      <c r="I4246" t="s">
        <v>52</v>
      </c>
      <c r="J4246" t="s">
        <v>65</v>
      </c>
      <c r="K4246" t="s">
        <v>75</v>
      </c>
      <c r="L4246" t="s">
        <v>92</v>
      </c>
      <c r="M4246" t="s">
        <v>56</v>
      </c>
      <c r="N4246" t="s">
        <v>76</v>
      </c>
      <c r="O4246" t="s">
        <v>120</v>
      </c>
      <c r="P4246">
        <v>48</v>
      </c>
      <c r="Q4246">
        <v>48</v>
      </c>
      <c r="R4246">
        <v>46</v>
      </c>
      <c r="S4246">
        <v>1</v>
      </c>
      <c r="T4246">
        <f t="shared" si="594"/>
        <v>45</v>
      </c>
      <c r="U4246">
        <v>45</v>
      </c>
      <c r="V4246">
        <f t="shared" si="595"/>
        <v>0</v>
      </c>
      <c r="W4246" s="3">
        <f t="shared" si="596"/>
        <v>2.1739130434782608E-2</v>
      </c>
      <c r="X4246">
        <v>40</v>
      </c>
      <c r="Y4246" s="4">
        <v>4.8</v>
      </c>
      <c r="Z4246" s="4">
        <v>1.3</v>
      </c>
      <c r="AA4246" s="5">
        <v>52132.01</v>
      </c>
      <c r="AB4246" s="5">
        <f t="shared" si="597"/>
        <v>2345940.4500000002</v>
      </c>
      <c r="AC4246" s="5">
        <v>35316.22</v>
      </c>
      <c r="AD4246" s="5">
        <f t="shared" si="598"/>
        <v>1624546.12</v>
      </c>
      <c r="AE4246" s="5">
        <v>108702.82</v>
      </c>
      <c r="AF4246" s="5">
        <v>29569.18</v>
      </c>
      <c r="AG4246" s="5">
        <v>10426.68</v>
      </c>
      <c r="AH4246" s="5">
        <v>1885</v>
      </c>
      <c r="AI4246" s="5">
        <v>4600</v>
      </c>
      <c r="AJ4246">
        <v>2</v>
      </c>
      <c r="AK4246" s="5">
        <v>26903.84</v>
      </c>
      <c r="AL4246" s="5">
        <v>0</v>
      </c>
      <c r="AM4246" s="5">
        <v>30875.09</v>
      </c>
      <c r="AN4246">
        <v>4</v>
      </c>
      <c r="AO4246">
        <v>5</v>
      </c>
      <c r="AP4246" t="str">
        <f t="shared" si="599"/>
        <v>No</v>
      </c>
      <c r="AQ4246">
        <v>4</v>
      </c>
      <c r="AR4246" s="5">
        <f t="shared" si="600"/>
        <v>1837508.73</v>
      </c>
      <c r="AS4246" s="5">
        <f t="shared" si="601"/>
        <v>508431.72</v>
      </c>
      <c r="AT4246" t="s">
        <v>59</v>
      </c>
      <c r="AU4246" t="s">
        <v>6215</v>
      </c>
      <c r="AV4246" t="s">
        <v>6216</v>
      </c>
      <c r="AW4246" t="s">
        <v>6213</v>
      </c>
      <c r="AX4246" t="s">
        <v>6167</v>
      </c>
      <c r="AY4246">
        <v>54</v>
      </c>
      <c r="AZ4246">
        <v>3</v>
      </c>
      <c r="BA4246">
        <v>0</v>
      </c>
      <c r="BB4246" t="s">
        <v>6168</v>
      </c>
      <c r="BC4246">
        <v>0</v>
      </c>
      <c r="BD4246">
        <v>1</v>
      </c>
      <c r="BE4246" t="s">
        <v>6188</v>
      </c>
      <c r="BF4246" t="s">
        <v>6214</v>
      </c>
      <c r="BG4246">
        <v>1</v>
      </c>
      <c r="BH4246" t="s">
        <v>6186</v>
      </c>
      <c r="BI4246">
        <v>57</v>
      </c>
      <c r="BJ4246" t="s">
        <v>6187</v>
      </c>
      <c r="BK4246">
        <v>0</v>
      </c>
      <c r="BL4246">
        <v>60</v>
      </c>
      <c r="BM4246" s="3">
        <f t="shared" si="602"/>
        <v>0.76666666666666672</v>
      </c>
    </row>
    <row r="4247" spans="1:65">
      <c r="A4247" t="s">
        <v>4385</v>
      </c>
      <c r="B4247" s="2">
        <v>45916</v>
      </c>
      <c r="C4247" t="s">
        <v>3137</v>
      </c>
      <c r="D4247" t="s">
        <v>4140</v>
      </c>
      <c r="E4247">
        <v>9</v>
      </c>
      <c r="F4247" t="s">
        <v>49</v>
      </c>
      <c r="G4247" t="s">
        <v>79</v>
      </c>
      <c r="H4247" t="s">
        <v>260</v>
      </c>
      <c r="I4247" t="s">
        <v>64</v>
      </c>
      <c r="J4247" t="s">
        <v>65</v>
      </c>
      <c r="K4247" t="s">
        <v>75</v>
      </c>
      <c r="L4247" t="s">
        <v>92</v>
      </c>
      <c r="M4247" t="s">
        <v>68</v>
      </c>
      <c r="N4247" t="s">
        <v>69</v>
      </c>
      <c r="O4247" t="s">
        <v>58</v>
      </c>
      <c r="P4247">
        <v>40</v>
      </c>
      <c r="Q4247">
        <v>42</v>
      </c>
      <c r="R4247">
        <v>40</v>
      </c>
      <c r="S4247">
        <v>1</v>
      </c>
      <c r="T4247">
        <f t="shared" si="594"/>
        <v>39</v>
      </c>
      <c r="U4247">
        <v>39</v>
      </c>
      <c r="V4247">
        <f t="shared" si="595"/>
        <v>0</v>
      </c>
      <c r="W4247" s="3">
        <f t="shared" si="596"/>
        <v>2.5000000000000001E-2</v>
      </c>
      <c r="X4247">
        <v>30</v>
      </c>
      <c r="Y4247" s="4">
        <v>1.1000000000000001</v>
      </c>
      <c r="Z4247" s="4">
        <v>0.6</v>
      </c>
      <c r="AA4247" s="5">
        <v>51849.84</v>
      </c>
      <c r="AB4247" s="5">
        <f t="shared" si="597"/>
        <v>2022143.76</v>
      </c>
      <c r="AC4247" s="5">
        <v>33601.96</v>
      </c>
      <c r="AD4247" s="5">
        <f t="shared" si="598"/>
        <v>1344078.4</v>
      </c>
      <c r="AE4247" s="5">
        <v>87629.52</v>
      </c>
      <c r="AF4247" s="5">
        <v>26364.98</v>
      </c>
      <c r="AG4247" s="5">
        <v>10411.719999999999</v>
      </c>
      <c r="AH4247" s="5">
        <v>870</v>
      </c>
      <c r="AI4247" s="5">
        <v>4600</v>
      </c>
      <c r="AJ4247">
        <v>0</v>
      </c>
      <c r="AK4247" s="5">
        <v>0</v>
      </c>
      <c r="AL4247" s="5">
        <v>0</v>
      </c>
      <c r="AM4247" s="5">
        <v>25984.3</v>
      </c>
      <c r="AN4247">
        <v>4</v>
      </c>
      <c r="AO4247">
        <v>3</v>
      </c>
      <c r="AP4247" t="str">
        <f t="shared" si="599"/>
        <v>Yes</v>
      </c>
      <c r="AQ4247">
        <v>1</v>
      </c>
      <c r="AR4247" s="5">
        <f t="shared" si="600"/>
        <v>1499938.92</v>
      </c>
      <c r="AS4247" s="5">
        <f t="shared" si="601"/>
        <v>522204.84</v>
      </c>
      <c r="AT4247" t="s">
        <v>59</v>
      </c>
      <c r="AU4247" t="s">
        <v>6164</v>
      </c>
      <c r="AV4247" t="s">
        <v>6165</v>
      </c>
      <c r="AW4247" t="s">
        <v>6166</v>
      </c>
      <c r="AX4247" t="s">
        <v>6167</v>
      </c>
      <c r="AY4247">
        <v>43</v>
      </c>
      <c r="AZ4247">
        <v>0</v>
      </c>
      <c r="BA4247">
        <v>0</v>
      </c>
      <c r="BB4247" t="s">
        <v>6168</v>
      </c>
      <c r="BC4247">
        <v>0</v>
      </c>
      <c r="BD4247">
        <v>0</v>
      </c>
      <c r="BE4247" t="s">
        <v>6169</v>
      </c>
      <c r="BF4247" t="s">
        <v>6170</v>
      </c>
      <c r="BG4247">
        <v>2</v>
      </c>
      <c r="BH4247" t="s">
        <v>6211</v>
      </c>
      <c r="BI4247">
        <v>110</v>
      </c>
      <c r="BJ4247" t="s">
        <v>6193</v>
      </c>
      <c r="BK4247">
        <v>0</v>
      </c>
      <c r="BL4247">
        <v>60</v>
      </c>
      <c r="BM4247" s="3">
        <f t="shared" si="602"/>
        <v>0.66666666666666663</v>
      </c>
    </row>
    <row r="4248" spans="1:65">
      <c r="A4248" t="s">
        <v>4386</v>
      </c>
      <c r="B4248" s="2">
        <v>45916</v>
      </c>
      <c r="C4248" t="s">
        <v>3137</v>
      </c>
      <c r="D4248" t="s">
        <v>4140</v>
      </c>
      <c r="E4248">
        <v>9</v>
      </c>
      <c r="F4248" t="s">
        <v>78</v>
      </c>
      <c r="G4248" t="s">
        <v>62</v>
      </c>
      <c r="H4248" t="s">
        <v>153</v>
      </c>
      <c r="I4248" t="s">
        <v>74</v>
      </c>
      <c r="J4248" t="s">
        <v>65</v>
      </c>
      <c r="K4248" t="s">
        <v>75</v>
      </c>
      <c r="L4248" t="s">
        <v>87</v>
      </c>
      <c r="M4248" t="s">
        <v>56</v>
      </c>
      <c r="N4248" t="s">
        <v>69</v>
      </c>
      <c r="O4248" t="s">
        <v>120</v>
      </c>
      <c r="P4248">
        <v>50</v>
      </c>
      <c r="Q4248">
        <v>52</v>
      </c>
      <c r="R4248">
        <v>51</v>
      </c>
      <c r="S4248">
        <v>1</v>
      </c>
      <c r="T4248">
        <f t="shared" si="594"/>
        <v>50</v>
      </c>
      <c r="U4248">
        <v>49</v>
      </c>
      <c r="V4248">
        <f t="shared" si="595"/>
        <v>1</v>
      </c>
      <c r="W4248" s="3">
        <f t="shared" si="596"/>
        <v>1.9607843137254902E-2</v>
      </c>
      <c r="X4248">
        <v>29</v>
      </c>
      <c r="Y4248" s="4">
        <v>4.3</v>
      </c>
      <c r="Z4248" s="4">
        <v>1.7</v>
      </c>
      <c r="AA4248" s="5">
        <v>52154.86</v>
      </c>
      <c r="AB4248" s="5">
        <f t="shared" si="597"/>
        <v>2555588.14</v>
      </c>
      <c r="AC4248" s="5">
        <v>35792.49</v>
      </c>
      <c r="AD4248" s="5">
        <f t="shared" si="598"/>
        <v>1825416.99</v>
      </c>
      <c r="AE4248" s="5">
        <v>112639.2</v>
      </c>
      <c r="AF4248" s="5">
        <v>35139.33</v>
      </c>
      <c r="AG4248" s="5">
        <v>9042.51</v>
      </c>
      <c r="AH4248" s="5">
        <v>2465</v>
      </c>
      <c r="AI4248" s="5">
        <v>4600</v>
      </c>
      <c r="AJ4248">
        <v>0</v>
      </c>
      <c r="AK4248" s="5">
        <v>0</v>
      </c>
      <c r="AL4248" s="5">
        <v>962.72</v>
      </c>
      <c r="AM4248" s="5">
        <v>31286.720000000001</v>
      </c>
      <c r="AN4248">
        <v>4</v>
      </c>
      <c r="AO4248">
        <v>4</v>
      </c>
      <c r="AP4248" t="str">
        <f t="shared" si="599"/>
        <v>Yes</v>
      </c>
      <c r="AQ4248">
        <v>1</v>
      </c>
      <c r="AR4248" s="5">
        <f t="shared" si="600"/>
        <v>2021552.47</v>
      </c>
      <c r="AS4248" s="5">
        <f t="shared" si="601"/>
        <v>534035.67000000004</v>
      </c>
      <c r="AT4248" t="s">
        <v>59</v>
      </c>
      <c r="AU4248" t="s">
        <v>6164</v>
      </c>
      <c r="AV4248" t="s">
        <v>6165</v>
      </c>
      <c r="AW4248" t="s">
        <v>6166</v>
      </c>
      <c r="AX4248" t="s">
        <v>6167</v>
      </c>
      <c r="AY4248">
        <v>56</v>
      </c>
      <c r="AZ4248">
        <v>3</v>
      </c>
      <c r="BA4248">
        <v>12</v>
      </c>
      <c r="BB4248" t="s">
        <v>6185</v>
      </c>
      <c r="BC4248">
        <v>0</v>
      </c>
      <c r="BD4248">
        <v>0</v>
      </c>
      <c r="BE4248" t="s">
        <v>6169</v>
      </c>
      <c r="BF4248" t="s">
        <v>6170</v>
      </c>
      <c r="BG4248">
        <v>0</v>
      </c>
      <c r="BH4248" t="s">
        <v>6171</v>
      </c>
      <c r="BI4248">
        <v>33</v>
      </c>
      <c r="BJ4248" t="s">
        <v>6172</v>
      </c>
      <c r="BK4248">
        <v>0</v>
      </c>
      <c r="BL4248">
        <v>65</v>
      </c>
      <c r="BM4248" s="3">
        <f t="shared" si="602"/>
        <v>0.7846153846153846</v>
      </c>
    </row>
    <row r="4249" spans="1:65">
      <c r="A4249" t="s">
        <v>4387</v>
      </c>
      <c r="B4249" s="2">
        <v>45916</v>
      </c>
      <c r="C4249" t="s">
        <v>3137</v>
      </c>
      <c r="D4249" t="s">
        <v>4140</v>
      </c>
      <c r="E4249">
        <v>9</v>
      </c>
      <c r="F4249" t="s">
        <v>78</v>
      </c>
      <c r="G4249" t="s">
        <v>50</v>
      </c>
      <c r="H4249" t="s">
        <v>185</v>
      </c>
      <c r="I4249" t="s">
        <v>52</v>
      </c>
      <c r="J4249" t="s">
        <v>53</v>
      </c>
      <c r="K4249" t="s">
        <v>75</v>
      </c>
      <c r="L4249" t="s">
        <v>92</v>
      </c>
      <c r="M4249" t="s">
        <v>68</v>
      </c>
      <c r="N4249" t="s">
        <v>109</v>
      </c>
      <c r="O4249" t="s">
        <v>120</v>
      </c>
      <c r="P4249">
        <v>56</v>
      </c>
      <c r="Q4249">
        <v>59</v>
      </c>
      <c r="R4249">
        <v>58</v>
      </c>
      <c r="S4249">
        <v>2</v>
      </c>
      <c r="T4249">
        <f t="shared" si="594"/>
        <v>56</v>
      </c>
      <c r="U4249">
        <v>55</v>
      </c>
      <c r="V4249">
        <f t="shared" si="595"/>
        <v>1</v>
      </c>
      <c r="W4249" s="3">
        <f t="shared" si="596"/>
        <v>3.4482758620689655E-2</v>
      </c>
      <c r="X4249">
        <v>27</v>
      </c>
      <c r="Y4249" s="4">
        <v>0.5</v>
      </c>
      <c r="Z4249" s="4">
        <v>1.7</v>
      </c>
      <c r="AA4249" s="5">
        <v>36246.94</v>
      </c>
      <c r="AB4249" s="5">
        <f t="shared" si="597"/>
        <v>1993581.7</v>
      </c>
      <c r="AC4249" s="5">
        <v>22824.68</v>
      </c>
      <c r="AD4249" s="5">
        <f t="shared" si="598"/>
        <v>1323831.44</v>
      </c>
      <c r="AE4249" s="5">
        <v>102374.61</v>
      </c>
      <c r="AF4249" s="5">
        <v>27525.03</v>
      </c>
      <c r="AG4249" s="5">
        <v>9466.6299999999992</v>
      </c>
      <c r="AH4249" s="5">
        <v>2465</v>
      </c>
      <c r="AI4249" s="5">
        <v>6400</v>
      </c>
      <c r="AJ4249">
        <v>1</v>
      </c>
      <c r="AK4249" s="5">
        <v>9056.32</v>
      </c>
      <c r="AL4249" s="5">
        <v>634.29</v>
      </c>
      <c r="AM4249" s="5">
        <v>83732.009999999995</v>
      </c>
      <c r="AN4249">
        <v>8</v>
      </c>
      <c r="AO4249">
        <v>7</v>
      </c>
      <c r="AP4249" t="str">
        <f t="shared" si="599"/>
        <v>Yes</v>
      </c>
      <c r="AQ4249">
        <v>2</v>
      </c>
      <c r="AR4249" s="5">
        <f t="shared" si="600"/>
        <v>1565485.33</v>
      </c>
      <c r="AS4249" s="5">
        <f t="shared" si="601"/>
        <v>428096.37</v>
      </c>
      <c r="AT4249" t="s">
        <v>116</v>
      </c>
      <c r="AU4249" t="s">
        <v>6189</v>
      </c>
      <c r="AV4249" t="s">
        <v>6190</v>
      </c>
      <c r="AW4249" t="s">
        <v>6183</v>
      </c>
      <c r="AX4249" t="s">
        <v>6167</v>
      </c>
      <c r="AY4249">
        <v>56</v>
      </c>
      <c r="AZ4249">
        <v>0</v>
      </c>
      <c r="BA4249">
        <v>13</v>
      </c>
      <c r="BB4249" t="s">
        <v>6191</v>
      </c>
      <c r="BC4249">
        <v>0</v>
      </c>
      <c r="BD4249">
        <v>0</v>
      </c>
      <c r="BE4249" t="s">
        <v>6169</v>
      </c>
      <c r="BF4249" t="s">
        <v>6170</v>
      </c>
      <c r="BG4249">
        <v>0</v>
      </c>
      <c r="BH4249" t="s">
        <v>6171</v>
      </c>
      <c r="BI4249">
        <v>34</v>
      </c>
      <c r="BJ4249" t="s">
        <v>6172</v>
      </c>
      <c r="BK4249">
        <v>0</v>
      </c>
      <c r="BL4249">
        <v>74</v>
      </c>
      <c r="BM4249" s="3">
        <f t="shared" si="602"/>
        <v>0.78378378378378377</v>
      </c>
    </row>
    <row r="4250" spans="1:65">
      <c r="A4250" t="s">
        <v>4388</v>
      </c>
      <c r="B4250" s="2">
        <v>45916</v>
      </c>
      <c r="C4250" t="s">
        <v>3137</v>
      </c>
      <c r="D4250" t="s">
        <v>4140</v>
      </c>
      <c r="E4250">
        <v>9</v>
      </c>
      <c r="F4250" t="s">
        <v>61</v>
      </c>
      <c r="G4250" t="s">
        <v>50</v>
      </c>
      <c r="H4250" t="s">
        <v>183</v>
      </c>
      <c r="I4250" t="s">
        <v>74</v>
      </c>
      <c r="J4250" t="s">
        <v>53</v>
      </c>
      <c r="K4250" t="s">
        <v>75</v>
      </c>
      <c r="L4250" t="s">
        <v>87</v>
      </c>
      <c r="M4250" t="s">
        <v>68</v>
      </c>
      <c r="N4250" t="s">
        <v>57</v>
      </c>
      <c r="O4250" t="s">
        <v>58</v>
      </c>
      <c r="P4250">
        <v>61</v>
      </c>
      <c r="Q4250">
        <v>65</v>
      </c>
      <c r="R4250">
        <v>66</v>
      </c>
      <c r="S4250">
        <v>2</v>
      </c>
      <c r="T4250">
        <f t="shared" si="594"/>
        <v>64</v>
      </c>
      <c r="U4250">
        <v>60</v>
      </c>
      <c r="V4250">
        <f t="shared" si="595"/>
        <v>4</v>
      </c>
      <c r="W4250" s="3">
        <f t="shared" si="596"/>
        <v>3.0303030303030304E-2</v>
      </c>
      <c r="X4250">
        <v>30</v>
      </c>
      <c r="Y4250" s="4">
        <v>5.8</v>
      </c>
      <c r="Z4250" s="4">
        <v>1.4</v>
      </c>
      <c r="AA4250" s="5">
        <v>35749.269999999997</v>
      </c>
      <c r="AB4250" s="5">
        <f t="shared" si="597"/>
        <v>2144956.2000000002</v>
      </c>
      <c r="AC4250" s="5">
        <v>23087.81</v>
      </c>
      <c r="AD4250" s="5">
        <f t="shared" si="598"/>
        <v>1523795.46</v>
      </c>
      <c r="AE4250" s="5">
        <v>114260.95</v>
      </c>
      <c r="AF4250" s="5">
        <v>29813.51</v>
      </c>
      <c r="AG4250" s="5">
        <v>10528.23</v>
      </c>
      <c r="AH4250" s="5">
        <v>2030</v>
      </c>
      <c r="AI4250" s="5">
        <v>6400</v>
      </c>
      <c r="AJ4250">
        <v>1</v>
      </c>
      <c r="AK4250" s="5">
        <v>9178.94</v>
      </c>
      <c r="AL4250" s="5">
        <v>2723.49</v>
      </c>
      <c r="AM4250" s="5">
        <v>40503.339999999997</v>
      </c>
      <c r="AN4250">
        <v>4</v>
      </c>
      <c r="AO4250">
        <v>5</v>
      </c>
      <c r="AP4250" t="str">
        <f t="shared" si="599"/>
        <v>No</v>
      </c>
      <c r="AQ4250">
        <v>3</v>
      </c>
      <c r="AR4250" s="5">
        <f t="shared" si="600"/>
        <v>1739233.92</v>
      </c>
      <c r="AS4250" s="5">
        <f t="shared" si="601"/>
        <v>405722.28</v>
      </c>
      <c r="AT4250" t="s">
        <v>59</v>
      </c>
      <c r="AU4250" t="s">
        <v>6181</v>
      </c>
      <c r="AV4250" t="s">
        <v>6182</v>
      </c>
      <c r="AW4250" t="s">
        <v>6183</v>
      </c>
      <c r="AX4250" t="s">
        <v>6184</v>
      </c>
      <c r="AY4250">
        <v>63</v>
      </c>
      <c r="AZ4250">
        <v>0</v>
      </c>
      <c r="BA4250">
        <v>22</v>
      </c>
      <c r="BB4250" t="s">
        <v>6180</v>
      </c>
      <c r="BC4250">
        <v>1</v>
      </c>
      <c r="BD4250">
        <v>0</v>
      </c>
      <c r="BE4250" t="s">
        <v>6178</v>
      </c>
      <c r="BF4250" t="s">
        <v>6170</v>
      </c>
      <c r="BG4250">
        <v>0</v>
      </c>
      <c r="BH4250" t="s">
        <v>6171</v>
      </c>
      <c r="BI4250">
        <v>38</v>
      </c>
      <c r="BJ4250" t="s">
        <v>6172</v>
      </c>
      <c r="BK4250">
        <v>0</v>
      </c>
      <c r="BL4250">
        <v>70</v>
      </c>
      <c r="BM4250" s="3">
        <f t="shared" si="602"/>
        <v>0.94285714285714284</v>
      </c>
    </row>
    <row r="4251" spans="1:65">
      <c r="A4251" t="s">
        <v>4389</v>
      </c>
      <c r="B4251" s="2">
        <v>45916</v>
      </c>
      <c r="C4251" t="s">
        <v>3137</v>
      </c>
      <c r="D4251" t="s">
        <v>4140</v>
      </c>
      <c r="E4251">
        <v>9</v>
      </c>
      <c r="F4251" t="s">
        <v>49</v>
      </c>
      <c r="G4251" t="s">
        <v>62</v>
      </c>
      <c r="H4251" t="s">
        <v>226</v>
      </c>
      <c r="I4251" t="s">
        <v>64</v>
      </c>
      <c r="J4251" t="s">
        <v>53</v>
      </c>
      <c r="K4251" t="s">
        <v>66</v>
      </c>
      <c r="L4251" t="s">
        <v>87</v>
      </c>
      <c r="M4251" t="s">
        <v>56</v>
      </c>
      <c r="N4251" t="s">
        <v>109</v>
      </c>
      <c r="O4251" t="s">
        <v>70</v>
      </c>
      <c r="P4251">
        <v>50</v>
      </c>
      <c r="Q4251">
        <v>53</v>
      </c>
      <c r="R4251">
        <v>53</v>
      </c>
      <c r="S4251">
        <v>1</v>
      </c>
      <c r="T4251">
        <f t="shared" si="594"/>
        <v>52</v>
      </c>
      <c r="U4251">
        <v>49</v>
      </c>
      <c r="V4251">
        <f t="shared" si="595"/>
        <v>3</v>
      </c>
      <c r="W4251" s="3">
        <f t="shared" si="596"/>
        <v>1.8867924528301886E-2</v>
      </c>
      <c r="X4251">
        <v>47</v>
      </c>
      <c r="Y4251" s="4">
        <v>3.3</v>
      </c>
      <c r="Z4251" s="4">
        <v>1.4</v>
      </c>
      <c r="AA4251" s="5">
        <v>34272.01</v>
      </c>
      <c r="AB4251" s="5">
        <f t="shared" si="597"/>
        <v>1679328.49</v>
      </c>
      <c r="AC4251" s="5">
        <v>24252.98</v>
      </c>
      <c r="AD4251" s="5">
        <f t="shared" si="598"/>
        <v>1285407.94</v>
      </c>
      <c r="AE4251" s="5">
        <v>87951.08</v>
      </c>
      <c r="AF4251" s="5">
        <v>25862.86</v>
      </c>
      <c r="AG4251" s="5">
        <v>11395.08</v>
      </c>
      <c r="AH4251" s="5">
        <v>2030</v>
      </c>
      <c r="AI4251" s="5">
        <v>3200</v>
      </c>
      <c r="AJ4251">
        <v>0</v>
      </c>
      <c r="AK4251" s="5">
        <v>0</v>
      </c>
      <c r="AL4251" s="5">
        <v>2086.1799999999998</v>
      </c>
      <c r="AM4251" s="5">
        <v>77710.83</v>
      </c>
      <c r="AN4251">
        <v>8</v>
      </c>
      <c r="AO4251">
        <v>10</v>
      </c>
      <c r="AP4251" t="str">
        <f t="shared" si="599"/>
        <v>No</v>
      </c>
      <c r="AQ4251">
        <v>2</v>
      </c>
      <c r="AR4251" s="5">
        <f t="shared" si="600"/>
        <v>1495643.97</v>
      </c>
      <c r="AS4251" s="5">
        <f t="shared" si="601"/>
        <v>183684.52</v>
      </c>
      <c r="AT4251" t="s">
        <v>59</v>
      </c>
      <c r="AU4251" t="s">
        <v>6164</v>
      </c>
      <c r="AV4251" t="s">
        <v>6165</v>
      </c>
      <c r="AW4251" t="s">
        <v>6166</v>
      </c>
      <c r="AX4251" t="s">
        <v>6184</v>
      </c>
      <c r="AY4251">
        <v>55</v>
      </c>
      <c r="AZ4251">
        <v>4</v>
      </c>
      <c r="BA4251">
        <v>22</v>
      </c>
      <c r="BB4251" t="s">
        <v>6185</v>
      </c>
      <c r="BC4251">
        <v>1</v>
      </c>
      <c r="BD4251">
        <v>1</v>
      </c>
      <c r="BE4251" t="s">
        <v>6188</v>
      </c>
      <c r="BF4251" t="s">
        <v>6170</v>
      </c>
      <c r="BG4251">
        <v>2</v>
      </c>
      <c r="BH4251" t="s">
        <v>6206</v>
      </c>
      <c r="BI4251">
        <v>85</v>
      </c>
      <c r="BJ4251" t="s">
        <v>6193</v>
      </c>
      <c r="BK4251">
        <v>0</v>
      </c>
      <c r="BL4251">
        <v>70</v>
      </c>
      <c r="BM4251" s="3">
        <f t="shared" si="602"/>
        <v>0.75714285714285712</v>
      </c>
    </row>
    <row r="4252" spans="1:65">
      <c r="A4252" t="s">
        <v>4390</v>
      </c>
      <c r="B4252" s="2">
        <v>45916</v>
      </c>
      <c r="C4252" t="s">
        <v>3137</v>
      </c>
      <c r="D4252" t="s">
        <v>4140</v>
      </c>
      <c r="E4252">
        <v>9</v>
      </c>
      <c r="F4252" t="s">
        <v>72</v>
      </c>
      <c r="G4252" t="s">
        <v>79</v>
      </c>
      <c r="H4252" t="s">
        <v>159</v>
      </c>
      <c r="I4252" t="s">
        <v>74</v>
      </c>
      <c r="J4252" t="s">
        <v>81</v>
      </c>
      <c r="K4252" t="s">
        <v>54</v>
      </c>
      <c r="L4252" t="s">
        <v>55</v>
      </c>
      <c r="M4252" t="s">
        <v>56</v>
      </c>
      <c r="N4252" t="s">
        <v>76</v>
      </c>
      <c r="O4252" t="s">
        <v>82</v>
      </c>
      <c r="P4252">
        <v>40</v>
      </c>
      <c r="Q4252">
        <v>42</v>
      </c>
      <c r="R4252">
        <v>42</v>
      </c>
      <c r="S4252">
        <v>1</v>
      </c>
      <c r="T4252">
        <f t="shared" si="594"/>
        <v>41</v>
      </c>
      <c r="U4252">
        <v>40</v>
      </c>
      <c r="V4252">
        <f t="shared" si="595"/>
        <v>1</v>
      </c>
      <c r="W4252" s="3">
        <f t="shared" si="596"/>
        <v>2.3809523809523808E-2</v>
      </c>
      <c r="X4252">
        <v>10</v>
      </c>
      <c r="Y4252" s="4">
        <v>4.9000000000000004</v>
      </c>
      <c r="Z4252" s="4">
        <v>1.8</v>
      </c>
      <c r="AA4252" s="5">
        <v>83205.259999999995</v>
      </c>
      <c r="AB4252" s="5">
        <f t="shared" si="597"/>
        <v>3328210.4</v>
      </c>
      <c r="AC4252" s="5">
        <v>53400.35</v>
      </c>
      <c r="AD4252" s="5">
        <f t="shared" si="598"/>
        <v>2242814.7000000002</v>
      </c>
      <c r="AE4252" s="5">
        <v>127530.98</v>
      </c>
      <c r="AF4252" s="5">
        <v>33927.410000000003</v>
      </c>
      <c r="AG4252" s="5">
        <v>7589.79</v>
      </c>
      <c r="AH4252" s="5">
        <v>2610</v>
      </c>
      <c r="AI4252" s="5">
        <v>6800</v>
      </c>
      <c r="AJ4252">
        <v>0</v>
      </c>
      <c r="AK4252" s="5">
        <v>0</v>
      </c>
      <c r="AL4252" s="5">
        <v>1554.93</v>
      </c>
      <c r="AM4252" s="5">
        <v>25263.360000000001</v>
      </c>
      <c r="AN4252">
        <v>4</v>
      </c>
      <c r="AO4252">
        <v>3</v>
      </c>
      <c r="AP4252" t="str">
        <f t="shared" si="599"/>
        <v>Yes</v>
      </c>
      <c r="AQ4252">
        <v>1</v>
      </c>
      <c r="AR4252" s="5">
        <f t="shared" si="600"/>
        <v>2448091.17</v>
      </c>
      <c r="AS4252" s="5">
        <f t="shared" si="601"/>
        <v>880119.23</v>
      </c>
      <c r="AT4252" t="s">
        <v>59</v>
      </c>
      <c r="AU4252" t="s">
        <v>6164</v>
      </c>
      <c r="AV4252" t="s">
        <v>6165</v>
      </c>
      <c r="AW4252" t="s">
        <v>6166</v>
      </c>
      <c r="AX4252" t="s">
        <v>6184</v>
      </c>
      <c r="AY4252">
        <v>44</v>
      </c>
      <c r="AZ4252">
        <v>1</v>
      </c>
      <c r="BA4252">
        <v>17</v>
      </c>
      <c r="BB4252" t="s">
        <v>6180</v>
      </c>
      <c r="BC4252">
        <v>0</v>
      </c>
      <c r="BD4252">
        <v>0</v>
      </c>
      <c r="BE4252" t="s">
        <v>6169</v>
      </c>
      <c r="BF4252" t="s">
        <v>6170</v>
      </c>
      <c r="BG4252">
        <v>0</v>
      </c>
      <c r="BH4252" t="s">
        <v>6171</v>
      </c>
      <c r="BI4252">
        <v>6</v>
      </c>
      <c r="BJ4252" t="s">
        <v>6172</v>
      </c>
      <c r="BK4252">
        <v>0</v>
      </c>
      <c r="BL4252">
        <v>50</v>
      </c>
      <c r="BM4252" s="3">
        <f t="shared" si="602"/>
        <v>0.84</v>
      </c>
    </row>
    <row r="4253" spans="1:65">
      <c r="A4253" t="s">
        <v>4391</v>
      </c>
      <c r="B4253" s="2">
        <v>45916</v>
      </c>
      <c r="C4253" t="s">
        <v>3137</v>
      </c>
      <c r="D4253" t="s">
        <v>4140</v>
      </c>
      <c r="E4253">
        <v>9</v>
      </c>
      <c r="F4253" t="s">
        <v>61</v>
      </c>
      <c r="G4253" t="s">
        <v>62</v>
      </c>
      <c r="H4253" t="s">
        <v>96</v>
      </c>
      <c r="I4253" t="s">
        <v>52</v>
      </c>
      <c r="J4253" t="s">
        <v>53</v>
      </c>
      <c r="K4253" t="s">
        <v>75</v>
      </c>
      <c r="L4253" t="s">
        <v>67</v>
      </c>
      <c r="M4253" t="s">
        <v>56</v>
      </c>
      <c r="N4253" t="s">
        <v>57</v>
      </c>
      <c r="O4253" t="s">
        <v>70</v>
      </c>
      <c r="P4253">
        <v>60</v>
      </c>
      <c r="Q4253">
        <v>64</v>
      </c>
      <c r="R4253">
        <v>61</v>
      </c>
      <c r="S4253">
        <v>2</v>
      </c>
      <c r="T4253">
        <f t="shared" si="594"/>
        <v>59</v>
      </c>
      <c r="U4253">
        <v>58</v>
      </c>
      <c r="V4253">
        <f t="shared" si="595"/>
        <v>1</v>
      </c>
      <c r="W4253" s="3">
        <f t="shared" si="596"/>
        <v>3.2786885245901641E-2</v>
      </c>
      <c r="X4253">
        <v>38</v>
      </c>
      <c r="Y4253" s="4">
        <v>0.8</v>
      </c>
      <c r="Z4253" s="4">
        <v>1.4</v>
      </c>
      <c r="AA4253" s="5">
        <v>36170.019999999997</v>
      </c>
      <c r="AB4253" s="5">
        <f t="shared" si="597"/>
        <v>2097861.16</v>
      </c>
      <c r="AC4253" s="5">
        <v>22956.28</v>
      </c>
      <c r="AD4253" s="5">
        <f t="shared" si="598"/>
        <v>1400333.08</v>
      </c>
      <c r="AE4253" s="5">
        <v>109124.14</v>
      </c>
      <c r="AF4253" s="5">
        <v>27080.81</v>
      </c>
      <c r="AG4253" s="5">
        <v>10217.83</v>
      </c>
      <c r="AH4253" s="5">
        <v>2030</v>
      </c>
      <c r="AI4253" s="5">
        <v>6400</v>
      </c>
      <c r="AJ4253">
        <v>0</v>
      </c>
      <c r="AK4253" s="5">
        <v>0</v>
      </c>
      <c r="AL4253" s="5">
        <v>652.79999999999995</v>
      </c>
      <c r="AM4253" s="5">
        <v>35673.18</v>
      </c>
      <c r="AN4253">
        <v>4</v>
      </c>
      <c r="AO4253">
        <v>4</v>
      </c>
      <c r="AP4253" t="str">
        <f t="shared" si="599"/>
        <v>Yes</v>
      </c>
      <c r="AQ4253">
        <v>0</v>
      </c>
      <c r="AR4253" s="5">
        <f t="shared" si="600"/>
        <v>1591511.84</v>
      </c>
      <c r="AS4253" s="5">
        <f t="shared" si="601"/>
        <v>506349.32</v>
      </c>
      <c r="AT4253" t="s">
        <v>116</v>
      </c>
      <c r="AU4253" t="s">
        <v>6164</v>
      </c>
      <c r="AV4253" t="s">
        <v>6165</v>
      </c>
      <c r="AW4253" t="s">
        <v>6166</v>
      </c>
      <c r="AX4253" t="s">
        <v>6167</v>
      </c>
      <c r="AY4253">
        <v>62</v>
      </c>
      <c r="AZ4253">
        <v>0</v>
      </c>
      <c r="BA4253">
        <v>12</v>
      </c>
      <c r="BB4253" t="s">
        <v>6191</v>
      </c>
      <c r="BC4253">
        <v>0</v>
      </c>
      <c r="BD4253">
        <v>0</v>
      </c>
      <c r="BE4253" t="s">
        <v>6169</v>
      </c>
      <c r="BF4253" t="s">
        <v>6170</v>
      </c>
      <c r="BG4253">
        <v>1</v>
      </c>
      <c r="BH4253" t="s">
        <v>6186</v>
      </c>
      <c r="BI4253">
        <v>50</v>
      </c>
      <c r="BJ4253" t="s">
        <v>6172</v>
      </c>
      <c r="BK4253">
        <v>0</v>
      </c>
      <c r="BL4253">
        <v>73</v>
      </c>
      <c r="BM4253" s="3">
        <f t="shared" si="602"/>
        <v>0.83561643835616439</v>
      </c>
    </row>
    <row r="4254" spans="1:65">
      <c r="A4254" t="s">
        <v>4392</v>
      </c>
      <c r="B4254" s="2">
        <v>45916</v>
      </c>
      <c r="C4254" t="s">
        <v>3137</v>
      </c>
      <c r="D4254" t="s">
        <v>4140</v>
      </c>
      <c r="E4254">
        <v>9</v>
      </c>
      <c r="F4254" t="s">
        <v>49</v>
      </c>
      <c r="G4254" t="s">
        <v>79</v>
      </c>
      <c r="H4254" t="s">
        <v>262</v>
      </c>
      <c r="I4254" t="s">
        <v>64</v>
      </c>
      <c r="J4254" t="s">
        <v>65</v>
      </c>
      <c r="K4254" t="s">
        <v>75</v>
      </c>
      <c r="L4254" t="s">
        <v>67</v>
      </c>
      <c r="M4254" t="s">
        <v>68</v>
      </c>
      <c r="N4254" t="s">
        <v>57</v>
      </c>
      <c r="O4254" t="s">
        <v>120</v>
      </c>
      <c r="P4254">
        <v>39</v>
      </c>
      <c r="Q4254">
        <v>41</v>
      </c>
      <c r="R4254">
        <v>39</v>
      </c>
      <c r="S4254">
        <v>3</v>
      </c>
      <c r="T4254">
        <f t="shared" si="594"/>
        <v>36</v>
      </c>
      <c r="U4254">
        <v>36</v>
      </c>
      <c r="V4254">
        <f t="shared" si="595"/>
        <v>0</v>
      </c>
      <c r="W4254" s="3">
        <f t="shared" si="596"/>
        <v>7.6923076923076927E-2</v>
      </c>
      <c r="X4254">
        <v>19</v>
      </c>
      <c r="Y4254" s="4">
        <v>0</v>
      </c>
      <c r="Z4254" s="4">
        <v>1</v>
      </c>
      <c r="AA4254" s="5">
        <v>51395</v>
      </c>
      <c r="AB4254" s="5">
        <f t="shared" si="597"/>
        <v>1850220</v>
      </c>
      <c r="AC4254" s="5">
        <v>32249.91</v>
      </c>
      <c r="AD4254" s="5">
        <f t="shared" si="598"/>
        <v>1257746.49</v>
      </c>
      <c r="AE4254" s="5">
        <v>85390.32</v>
      </c>
      <c r="AF4254" s="5">
        <v>25590.57</v>
      </c>
      <c r="AG4254" s="5">
        <v>8729.6200000000008</v>
      </c>
      <c r="AH4254" s="5">
        <v>1450</v>
      </c>
      <c r="AI4254" s="5">
        <v>16366.72</v>
      </c>
      <c r="AJ4254">
        <v>1</v>
      </c>
      <c r="AK4254" s="5">
        <v>13218.5</v>
      </c>
      <c r="AL4254" s="5">
        <v>0</v>
      </c>
      <c r="AM4254" s="5">
        <v>23928.2</v>
      </c>
      <c r="AN4254">
        <v>4</v>
      </c>
      <c r="AO4254">
        <v>2</v>
      </c>
      <c r="AP4254" t="str">
        <f t="shared" si="599"/>
        <v>Yes</v>
      </c>
      <c r="AQ4254">
        <v>2</v>
      </c>
      <c r="AR4254" s="5">
        <f t="shared" si="600"/>
        <v>1432420.42</v>
      </c>
      <c r="AS4254" s="5">
        <f t="shared" si="601"/>
        <v>417799.58</v>
      </c>
      <c r="AT4254" t="s">
        <v>1641</v>
      </c>
      <c r="AU4254" t="s">
        <v>6189</v>
      </c>
      <c r="AV4254" t="s">
        <v>6201</v>
      </c>
      <c r="AW4254" t="s">
        <v>6175</v>
      </c>
      <c r="AX4254" t="s">
        <v>6167</v>
      </c>
      <c r="AY4254">
        <v>41</v>
      </c>
      <c r="AZ4254">
        <v>0</v>
      </c>
      <c r="BA4254">
        <v>0</v>
      </c>
      <c r="BB4254" t="s">
        <v>6168</v>
      </c>
      <c r="BC4254">
        <v>0</v>
      </c>
      <c r="BD4254">
        <v>0</v>
      </c>
      <c r="BE4254" t="s">
        <v>6169</v>
      </c>
      <c r="BF4254" t="s">
        <v>6210</v>
      </c>
      <c r="BG4254">
        <v>0</v>
      </c>
      <c r="BH4254" t="s">
        <v>6171</v>
      </c>
      <c r="BI4254">
        <v>19</v>
      </c>
      <c r="BJ4254" t="s">
        <v>6172</v>
      </c>
      <c r="BK4254">
        <v>0</v>
      </c>
      <c r="BL4254">
        <v>65</v>
      </c>
      <c r="BM4254" s="3">
        <f t="shared" si="602"/>
        <v>0.6</v>
      </c>
    </row>
    <row r="4255" spans="1:65">
      <c r="A4255" t="s">
        <v>4393</v>
      </c>
      <c r="B4255" s="2">
        <v>45916</v>
      </c>
      <c r="C4255" t="s">
        <v>3137</v>
      </c>
      <c r="D4255" t="s">
        <v>4140</v>
      </c>
      <c r="E4255">
        <v>9</v>
      </c>
      <c r="F4255" t="s">
        <v>61</v>
      </c>
      <c r="G4255" t="s">
        <v>62</v>
      </c>
      <c r="H4255" t="s">
        <v>63</v>
      </c>
      <c r="I4255" t="s">
        <v>52</v>
      </c>
      <c r="J4255" t="s">
        <v>53</v>
      </c>
      <c r="K4255" t="s">
        <v>75</v>
      </c>
      <c r="L4255" t="s">
        <v>67</v>
      </c>
      <c r="M4255" t="s">
        <v>68</v>
      </c>
      <c r="N4255" t="s">
        <v>57</v>
      </c>
      <c r="O4255" t="s">
        <v>70</v>
      </c>
      <c r="P4255">
        <v>65</v>
      </c>
      <c r="Q4255">
        <v>66</v>
      </c>
      <c r="R4255">
        <v>63</v>
      </c>
      <c r="S4255">
        <v>3</v>
      </c>
      <c r="T4255">
        <f t="shared" si="594"/>
        <v>60</v>
      </c>
      <c r="U4255">
        <v>60</v>
      </c>
      <c r="V4255">
        <f t="shared" si="595"/>
        <v>0</v>
      </c>
      <c r="W4255" s="3">
        <f t="shared" si="596"/>
        <v>4.7619047619047616E-2</v>
      </c>
      <c r="X4255">
        <v>25</v>
      </c>
      <c r="Y4255" s="4">
        <v>2.4</v>
      </c>
      <c r="Z4255" s="4">
        <v>0.6</v>
      </c>
      <c r="AA4255" s="5">
        <v>36458.42</v>
      </c>
      <c r="AB4255" s="5">
        <f t="shared" si="597"/>
        <v>2187505.2000000002</v>
      </c>
      <c r="AC4255" s="5">
        <v>21884.959999999999</v>
      </c>
      <c r="AD4255" s="5">
        <f t="shared" si="598"/>
        <v>1378752.48</v>
      </c>
      <c r="AE4255" s="5">
        <v>113855.96</v>
      </c>
      <c r="AF4255" s="5">
        <v>28132.75</v>
      </c>
      <c r="AG4255" s="5">
        <v>9006.94</v>
      </c>
      <c r="AH4255" s="5">
        <v>870</v>
      </c>
      <c r="AI4255" s="5">
        <v>9600</v>
      </c>
      <c r="AJ4255">
        <v>1</v>
      </c>
      <c r="AK4255" s="5">
        <v>8107.74</v>
      </c>
      <c r="AL4255" s="5">
        <v>0</v>
      </c>
      <c r="AM4255" s="5">
        <v>38271.410000000003</v>
      </c>
      <c r="AN4255">
        <v>4</v>
      </c>
      <c r="AO4255">
        <v>3</v>
      </c>
      <c r="AP4255" t="str">
        <f t="shared" si="599"/>
        <v>Yes</v>
      </c>
      <c r="AQ4255">
        <v>1</v>
      </c>
      <c r="AR4255" s="5">
        <f t="shared" si="600"/>
        <v>1586597.28</v>
      </c>
      <c r="AS4255" s="5">
        <f t="shared" si="601"/>
        <v>600907.92000000004</v>
      </c>
      <c r="AT4255" t="s">
        <v>116</v>
      </c>
      <c r="AU4255" t="s">
        <v>6189</v>
      </c>
      <c r="AV4255" t="s">
        <v>6201</v>
      </c>
      <c r="AW4255" t="s">
        <v>6175</v>
      </c>
      <c r="AX4255" t="s">
        <v>6167</v>
      </c>
      <c r="AY4255">
        <v>67</v>
      </c>
      <c r="AZ4255">
        <v>2</v>
      </c>
      <c r="BA4255">
        <v>0</v>
      </c>
      <c r="BB4255" t="s">
        <v>6168</v>
      </c>
      <c r="BC4255">
        <v>0</v>
      </c>
      <c r="BD4255">
        <v>0</v>
      </c>
      <c r="BE4255" t="s">
        <v>6169</v>
      </c>
      <c r="BF4255" t="s">
        <v>6210</v>
      </c>
      <c r="BG4255">
        <v>0</v>
      </c>
      <c r="BH4255" t="s">
        <v>6171</v>
      </c>
      <c r="BI4255">
        <v>44</v>
      </c>
      <c r="BJ4255" t="s">
        <v>6172</v>
      </c>
      <c r="BK4255">
        <v>0</v>
      </c>
      <c r="BL4255">
        <v>74</v>
      </c>
      <c r="BM4255" s="3">
        <f t="shared" si="602"/>
        <v>0.85135135135135132</v>
      </c>
    </row>
    <row r="4256" spans="1:65">
      <c r="A4256" t="s">
        <v>4394</v>
      </c>
      <c r="B4256" s="2">
        <v>45916</v>
      </c>
      <c r="C4256" t="s">
        <v>3137</v>
      </c>
      <c r="D4256" t="s">
        <v>4140</v>
      </c>
      <c r="E4256">
        <v>9</v>
      </c>
      <c r="F4256" t="s">
        <v>49</v>
      </c>
      <c r="G4256" t="s">
        <v>79</v>
      </c>
      <c r="H4256" t="s">
        <v>260</v>
      </c>
      <c r="I4256" t="s">
        <v>64</v>
      </c>
      <c r="J4256" t="s">
        <v>53</v>
      </c>
      <c r="K4256" t="s">
        <v>66</v>
      </c>
      <c r="L4256" t="s">
        <v>92</v>
      </c>
      <c r="M4256" t="s">
        <v>56</v>
      </c>
      <c r="N4256" t="s">
        <v>57</v>
      </c>
      <c r="O4256" t="s">
        <v>70</v>
      </c>
      <c r="P4256">
        <v>56</v>
      </c>
      <c r="Q4256">
        <v>60</v>
      </c>
      <c r="R4256">
        <v>59</v>
      </c>
      <c r="S4256">
        <v>1</v>
      </c>
      <c r="T4256">
        <f t="shared" si="594"/>
        <v>58</v>
      </c>
      <c r="U4256">
        <v>55</v>
      </c>
      <c r="V4256">
        <f t="shared" si="595"/>
        <v>3</v>
      </c>
      <c r="W4256" s="3">
        <f t="shared" si="596"/>
        <v>1.6949152542372881E-2</v>
      </c>
      <c r="X4256">
        <v>38</v>
      </c>
      <c r="Y4256" s="4">
        <v>4.5999999999999996</v>
      </c>
      <c r="Z4256" s="4">
        <v>2.5</v>
      </c>
      <c r="AA4256" s="5">
        <v>33458.839999999997</v>
      </c>
      <c r="AB4256" s="5">
        <f t="shared" si="597"/>
        <v>1840236.2</v>
      </c>
      <c r="AC4256" s="5">
        <v>23863.439999999999</v>
      </c>
      <c r="AD4256" s="5">
        <f t="shared" si="598"/>
        <v>1407942.96</v>
      </c>
      <c r="AE4256" s="5">
        <v>96403.75</v>
      </c>
      <c r="AF4256" s="5">
        <v>28613.13</v>
      </c>
      <c r="AG4256" s="5">
        <v>10064.040000000001</v>
      </c>
      <c r="AH4256" s="5">
        <v>3625</v>
      </c>
      <c r="AI4256" s="5">
        <v>3200</v>
      </c>
      <c r="AJ4256">
        <v>0</v>
      </c>
      <c r="AK4256" s="5">
        <v>0</v>
      </c>
      <c r="AL4256" s="5">
        <v>2082.36</v>
      </c>
      <c r="AM4256" s="5">
        <v>37250.46</v>
      </c>
      <c r="AN4256">
        <v>4</v>
      </c>
      <c r="AO4256">
        <v>4</v>
      </c>
      <c r="AP4256" t="str">
        <f t="shared" si="599"/>
        <v>Yes</v>
      </c>
      <c r="AQ4256">
        <v>1</v>
      </c>
      <c r="AR4256" s="5">
        <f t="shared" si="600"/>
        <v>1589181.7</v>
      </c>
      <c r="AS4256" s="5">
        <f t="shared" si="601"/>
        <v>251054.5</v>
      </c>
      <c r="AT4256" t="s">
        <v>59</v>
      </c>
      <c r="AU4256" t="s">
        <v>6164</v>
      </c>
      <c r="AV4256" t="s">
        <v>6165</v>
      </c>
      <c r="AW4256" t="s">
        <v>6166</v>
      </c>
      <c r="AX4256" t="s">
        <v>6167</v>
      </c>
      <c r="AY4256">
        <v>59</v>
      </c>
      <c r="AZ4256">
        <v>0</v>
      </c>
      <c r="BA4256">
        <v>22</v>
      </c>
      <c r="BB4256" t="s">
        <v>6180</v>
      </c>
      <c r="BC4256">
        <v>0</v>
      </c>
      <c r="BD4256">
        <v>0</v>
      </c>
      <c r="BE4256" t="s">
        <v>6169</v>
      </c>
      <c r="BF4256" t="s">
        <v>6170</v>
      </c>
      <c r="BG4256">
        <v>4</v>
      </c>
      <c r="BH4256" t="s">
        <v>6211</v>
      </c>
      <c r="BI4256">
        <v>86</v>
      </c>
      <c r="BJ4256" t="s">
        <v>6193</v>
      </c>
      <c r="BK4256">
        <v>0</v>
      </c>
      <c r="BL4256">
        <v>73</v>
      </c>
      <c r="BM4256" s="3">
        <f t="shared" si="602"/>
        <v>0.80821917808219179</v>
      </c>
    </row>
    <row r="4257" spans="1:65">
      <c r="A4257" t="s">
        <v>4395</v>
      </c>
      <c r="B4257" s="2">
        <v>45916</v>
      </c>
      <c r="C4257" t="s">
        <v>3137</v>
      </c>
      <c r="D4257" t="s">
        <v>4140</v>
      </c>
      <c r="E4257">
        <v>9</v>
      </c>
      <c r="F4257" t="s">
        <v>49</v>
      </c>
      <c r="G4257" t="s">
        <v>79</v>
      </c>
      <c r="H4257" t="s">
        <v>262</v>
      </c>
      <c r="I4257" t="s">
        <v>52</v>
      </c>
      <c r="J4257" t="s">
        <v>53</v>
      </c>
      <c r="K4257" t="s">
        <v>75</v>
      </c>
      <c r="L4257" t="s">
        <v>67</v>
      </c>
      <c r="M4257" t="s">
        <v>68</v>
      </c>
      <c r="N4257" t="s">
        <v>76</v>
      </c>
      <c r="O4257" t="s">
        <v>120</v>
      </c>
      <c r="P4257">
        <v>64</v>
      </c>
      <c r="Q4257">
        <v>65</v>
      </c>
      <c r="R4257">
        <v>64</v>
      </c>
      <c r="S4257">
        <v>6</v>
      </c>
      <c r="T4257">
        <f t="shared" si="594"/>
        <v>58</v>
      </c>
      <c r="U4257">
        <v>58</v>
      </c>
      <c r="V4257">
        <f t="shared" si="595"/>
        <v>0</v>
      </c>
      <c r="W4257" s="3">
        <f t="shared" si="596"/>
        <v>9.375E-2</v>
      </c>
      <c r="X4257">
        <v>31</v>
      </c>
      <c r="Y4257" s="4">
        <v>0.8</v>
      </c>
      <c r="Z4257" s="4">
        <v>1.1000000000000001</v>
      </c>
      <c r="AA4257" s="5">
        <v>35962.269999999997</v>
      </c>
      <c r="AB4257" s="5">
        <f t="shared" si="597"/>
        <v>2085811.66</v>
      </c>
      <c r="AC4257" s="5">
        <v>21997.18</v>
      </c>
      <c r="AD4257" s="5">
        <f t="shared" si="598"/>
        <v>1407819.52</v>
      </c>
      <c r="AE4257" s="5">
        <v>113996.02</v>
      </c>
      <c r="AF4257" s="5">
        <v>29947.62</v>
      </c>
      <c r="AG4257" s="5">
        <v>9232.2000000000007</v>
      </c>
      <c r="AH4257" s="5">
        <v>1595</v>
      </c>
      <c r="AI4257" s="5">
        <v>21557.7</v>
      </c>
      <c r="AJ4257">
        <v>2</v>
      </c>
      <c r="AK4257" s="5">
        <v>16967.21</v>
      </c>
      <c r="AL4257" s="5">
        <v>0</v>
      </c>
      <c r="AM4257" s="5">
        <v>35446.18</v>
      </c>
      <c r="AN4257">
        <v>4</v>
      </c>
      <c r="AO4257">
        <v>2</v>
      </c>
      <c r="AP4257" t="str">
        <f t="shared" si="599"/>
        <v>Yes</v>
      </c>
      <c r="AQ4257">
        <v>2</v>
      </c>
      <c r="AR4257" s="5">
        <f t="shared" si="600"/>
        <v>1636561.45</v>
      </c>
      <c r="AS4257" s="5">
        <f t="shared" si="601"/>
        <v>449250.21</v>
      </c>
      <c r="AT4257" t="s">
        <v>1641</v>
      </c>
      <c r="AU4257" t="s">
        <v>6199</v>
      </c>
      <c r="AV4257" t="s">
        <v>6200</v>
      </c>
      <c r="AW4257" t="s">
        <v>6175</v>
      </c>
      <c r="AX4257" t="s">
        <v>6167</v>
      </c>
      <c r="AY4257">
        <v>65</v>
      </c>
      <c r="AZ4257">
        <v>0</v>
      </c>
      <c r="BA4257">
        <v>0</v>
      </c>
      <c r="BB4257" t="s">
        <v>6168</v>
      </c>
      <c r="BC4257">
        <v>0</v>
      </c>
      <c r="BD4257">
        <v>0</v>
      </c>
      <c r="BE4257" t="s">
        <v>6169</v>
      </c>
      <c r="BF4257" t="s">
        <v>6210</v>
      </c>
      <c r="BG4257">
        <v>0</v>
      </c>
      <c r="BH4257" t="s">
        <v>6171</v>
      </c>
      <c r="BI4257">
        <v>21</v>
      </c>
      <c r="BJ4257" t="s">
        <v>6172</v>
      </c>
      <c r="BK4257">
        <v>0</v>
      </c>
      <c r="BL4257">
        <v>71</v>
      </c>
      <c r="BM4257" s="3">
        <f t="shared" si="602"/>
        <v>0.90140845070422537</v>
      </c>
    </row>
    <row r="4258" spans="1:65">
      <c r="A4258" t="s">
        <v>4396</v>
      </c>
      <c r="B4258" s="2">
        <v>45916</v>
      </c>
      <c r="C4258" t="s">
        <v>3137</v>
      </c>
      <c r="D4258" t="s">
        <v>4140</v>
      </c>
      <c r="E4258">
        <v>9</v>
      </c>
      <c r="F4258" t="s">
        <v>61</v>
      </c>
      <c r="G4258" t="s">
        <v>50</v>
      </c>
      <c r="H4258" t="s">
        <v>170</v>
      </c>
      <c r="I4258" t="s">
        <v>52</v>
      </c>
      <c r="J4258" t="s">
        <v>81</v>
      </c>
      <c r="K4258" t="s">
        <v>66</v>
      </c>
      <c r="L4258" t="s">
        <v>87</v>
      </c>
      <c r="M4258" t="s">
        <v>56</v>
      </c>
      <c r="N4258" t="s">
        <v>109</v>
      </c>
      <c r="O4258" t="s">
        <v>70</v>
      </c>
      <c r="P4258">
        <v>39</v>
      </c>
      <c r="Q4258">
        <v>40</v>
      </c>
      <c r="R4258">
        <v>41</v>
      </c>
      <c r="S4258">
        <v>1</v>
      </c>
      <c r="T4258">
        <f t="shared" si="594"/>
        <v>40</v>
      </c>
      <c r="U4258">
        <v>38</v>
      </c>
      <c r="V4258">
        <f t="shared" si="595"/>
        <v>2</v>
      </c>
      <c r="W4258" s="3">
        <f t="shared" si="596"/>
        <v>2.4390243902439025E-2</v>
      </c>
      <c r="X4258">
        <v>36</v>
      </c>
      <c r="Y4258" s="4">
        <v>9.1999999999999993</v>
      </c>
      <c r="Z4258" s="4">
        <v>2.8</v>
      </c>
      <c r="AA4258" s="5">
        <v>72979.61</v>
      </c>
      <c r="AB4258" s="5">
        <f t="shared" si="597"/>
        <v>2773225.18</v>
      </c>
      <c r="AC4258" s="5">
        <v>54275.95</v>
      </c>
      <c r="AD4258" s="5">
        <f t="shared" si="598"/>
        <v>2225313.9500000002</v>
      </c>
      <c r="AE4258" s="5">
        <v>132983.73000000001</v>
      </c>
      <c r="AF4258" s="5">
        <v>34947.040000000001</v>
      </c>
      <c r="AG4258" s="5">
        <v>11038.05</v>
      </c>
      <c r="AH4258" s="5">
        <v>4060</v>
      </c>
      <c r="AI4258" s="5">
        <v>6800</v>
      </c>
      <c r="AJ4258">
        <v>0</v>
      </c>
      <c r="AK4258" s="5">
        <v>0</v>
      </c>
      <c r="AL4258" s="5">
        <v>2867.79</v>
      </c>
      <c r="AM4258" s="5">
        <v>57386.73</v>
      </c>
      <c r="AN4258">
        <v>8</v>
      </c>
      <c r="AO4258">
        <v>9</v>
      </c>
      <c r="AP4258" t="str">
        <f t="shared" si="599"/>
        <v>No</v>
      </c>
      <c r="AQ4258">
        <v>2</v>
      </c>
      <c r="AR4258" s="5">
        <f t="shared" si="600"/>
        <v>2475397.29</v>
      </c>
      <c r="AS4258" s="5">
        <f t="shared" si="601"/>
        <v>297827.89</v>
      </c>
      <c r="AT4258" t="s">
        <v>59</v>
      </c>
      <c r="AU4258" t="s">
        <v>6164</v>
      </c>
      <c r="AV4258" t="s">
        <v>6165</v>
      </c>
      <c r="AW4258" t="s">
        <v>6166</v>
      </c>
      <c r="AX4258" t="s">
        <v>6177</v>
      </c>
      <c r="AY4258">
        <v>42</v>
      </c>
      <c r="AZ4258">
        <v>1</v>
      </c>
      <c r="BA4258">
        <v>22</v>
      </c>
      <c r="BB4258" t="s">
        <v>6180</v>
      </c>
      <c r="BC4258">
        <v>1</v>
      </c>
      <c r="BD4258">
        <v>0</v>
      </c>
      <c r="BE4258" t="s">
        <v>6178</v>
      </c>
      <c r="BF4258" t="s">
        <v>6170</v>
      </c>
      <c r="BG4258">
        <v>1</v>
      </c>
      <c r="BH4258" t="s">
        <v>6186</v>
      </c>
      <c r="BI4258">
        <v>20</v>
      </c>
      <c r="BJ4258" t="s">
        <v>6172</v>
      </c>
      <c r="BK4258">
        <v>0</v>
      </c>
      <c r="BL4258">
        <v>46</v>
      </c>
      <c r="BM4258" s="3">
        <f t="shared" si="602"/>
        <v>0.89130434782608692</v>
      </c>
    </row>
    <row r="4259" spans="1:65">
      <c r="A4259" t="s">
        <v>4397</v>
      </c>
      <c r="B4259" s="2">
        <v>45917</v>
      </c>
      <c r="C4259" t="s">
        <v>3137</v>
      </c>
      <c r="D4259" t="s">
        <v>4140</v>
      </c>
      <c r="E4259">
        <v>9</v>
      </c>
      <c r="F4259" t="s">
        <v>61</v>
      </c>
      <c r="G4259" t="s">
        <v>79</v>
      </c>
      <c r="H4259" t="s">
        <v>98</v>
      </c>
      <c r="I4259" t="s">
        <v>64</v>
      </c>
      <c r="J4259" t="s">
        <v>53</v>
      </c>
      <c r="K4259" t="s">
        <v>75</v>
      </c>
      <c r="L4259" t="s">
        <v>87</v>
      </c>
      <c r="M4259" t="s">
        <v>56</v>
      </c>
      <c r="N4259" t="s">
        <v>69</v>
      </c>
      <c r="O4259" t="s">
        <v>58</v>
      </c>
      <c r="P4259">
        <v>68</v>
      </c>
      <c r="Q4259">
        <v>70</v>
      </c>
      <c r="R4259">
        <v>68</v>
      </c>
      <c r="S4259">
        <v>1</v>
      </c>
      <c r="T4259">
        <f t="shared" si="594"/>
        <v>67</v>
      </c>
      <c r="U4259">
        <v>65</v>
      </c>
      <c r="V4259">
        <f t="shared" si="595"/>
        <v>2</v>
      </c>
      <c r="W4259" s="3">
        <f t="shared" si="596"/>
        <v>1.4705882352941176E-2</v>
      </c>
      <c r="X4259">
        <v>39</v>
      </c>
      <c r="Y4259" s="4">
        <v>4.2</v>
      </c>
      <c r="Z4259" s="4">
        <v>1.4</v>
      </c>
      <c r="AA4259" s="5">
        <v>36242.89</v>
      </c>
      <c r="AB4259" s="5">
        <f t="shared" si="597"/>
        <v>2355787.85</v>
      </c>
      <c r="AC4259" s="5">
        <v>24269.08</v>
      </c>
      <c r="AD4259" s="5">
        <f t="shared" si="598"/>
        <v>1650297.44</v>
      </c>
      <c r="AE4259" s="5">
        <v>113581.02</v>
      </c>
      <c r="AF4259" s="5">
        <v>29851.13</v>
      </c>
      <c r="AG4259" s="5">
        <v>10608.83</v>
      </c>
      <c r="AH4259" s="5">
        <v>2030</v>
      </c>
      <c r="AI4259" s="5">
        <v>3200</v>
      </c>
      <c r="AJ4259">
        <v>0</v>
      </c>
      <c r="AK4259" s="5">
        <v>0</v>
      </c>
      <c r="AL4259" s="5">
        <v>1354.83</v>
      </c>
      <c r="AM4259" s="5">
        <v>40929.33</v>
      </c>
      <c r="AN4259">
        <v>4</v>
      </c>
      <c r="AO4259">
        <v>4</v>
      </c>
      <c r="AP4259" t="str">
        <f t="shared" si="599"/>
        <v>Yes</v>
      </c>
      <c r="AQ4259">
        <v>1</v>
      </c>
      <c r="AR4259" s="5">
        <f t="shared" si="600"/>
        <v>1851852.58</v>
      </c>
      <c r="AS4259" s="5">
        <f t="shared" si="601"/>
        <v>503935.27</v>
      </c>
      <c r="AT4259" t="s">
        <v>59</v>
      </c>
      <c r="AU4259" t="s">
        <v>6164</v>
      </c>
      <c r="AV4259" t="s">
        <v>6165</v>
      </c>
      <c r="AW4259" t="s">
        <v>6166</v>
      </c>
      <c r="AX4259" t="s">
        <v>6167</v>
      </c>
      <c r="AY4259">
        <v>69</v>
      </c>
      <c r="AZ4259">
        <v>0</v>
      </c>
      <c r="BA4259">
        <v>16</v>
      </c>
      <c r="BB4259" t="s">
        <v>6191</v>
      </c>
      <c r="BC4259">
        <v>0</v>
      </c>
      <c r="BD4259">
        <v>0</v>
      </c>
      <c r="BE4259" t="s">
        <v>6169</v>
      </c>
      <c r="BF4259" t="s">
        <v>6170</v>
      </c>
      <c r="BG4259">
        <v>1</v>
      </c>
      <c r="BH4259" t="s">
        <v>6186</v>
      </c>
      <c r="BI4259">
        <v>28</v>
      </c>
      <c r="BJ4259" t="s">
        <v>6172</v>
      </c>
      <c r="BK4259">
        <v>0</v>
      </c>
      <c r="BL4259">
        <v>75</v>
      </c>
      <c r="BM4259" s="3">
        <f t="shared" si="602"/>
        <v>0.90666666666666662</v>
      </c>
    </row>
    <row r="4260" spans="1:65">
      <c r="A4260" t="s">
        <v>4398</v>
      </c>
      <c r="B4260" s="2">
        <v>45917</v>
      </c>
      <c r="C4260" t="s">
        <v>3137</v>
      </c>
      <c r="D4260" t="s">
        <v>4140</v>
      </c>
      <c r="E4260">
        <v>9</v>
      </c>
      <c r="F4260" t="s">
        <v>61</v>
      </c>
      <c r="G4260" t="s">
        <v>79</v>
      </c>
      <c r="H4260" t="s">
        <v>98</v>
      </c>
      <c r="I4260" t="s">
        <v>52</v>
      </c>
      <c r="J4260" t="s">
        <v>65</v>
      </c>
      <c r="K4260" t="s">
        <v>75</v>
      </c>
      <c r="L4260" t="s">
        <v>92</v>
      </c>
      <c r="M4260" t="s">
        <v>68</v>
      </c>
      <c r="N4260" t="s">
        <v>76</v>
      </c>
      <c r="O4260" t="s">
        <v>58</v>
      </c>
      <c r="P4260">
        <v>47</v>
      </c>
      <c r="Q4260">
        <v>49</v>
      </c>
      <c r="R4260">
        <v>50</v>
      </c>
      <c r="S4260">
        <v>2</v>
      </c>
      <c r="T4260">
        <f t="shared" si="594"/>
        <v>48</v>
      </c>
      <c r="U4260">
        <v>45</v>
      </c>
      <c r="V4260">
        <f t="shared" si="595"/>
        <v>3</v>
      </c>
      <c r="W4260" s="3">
        <f t="shared" si="596"/>
        <v>0.04</v>
      </c>
      <c r="X4260">
        <v>35</v>
      </c>
      <c r="Y4260" s="4">
        <v>9.3000000000000007</v>
      </c>
      <c r="Z4260" s="4">
        <v>2.5</v>
      </c>
      <c r="AA4260" s="5">
        <v>52174.94</v>
      </c>
      <c r="AB4260" s="5">
        <f t="shared" si="597"/>
        <v>2347872.2999999998</v>
      </c>
      <c r="AC4260" s="5">
        <v>33501.5</v>
      </c>
      <c r="AD4260" s="5">
        <f t="shared" si="598"/>
        <v>1675075</v>
      </c>
      <c r="AE4260" s="5">
        <v>117582.23</v>
      </c>
      <c r="AF4260" s="5">
        <v>31017.5</v>
      </c>
      <c r="AG4260" s="5">
        <v>9581.7199999999993</v>
      </c>
      <c r="AH4260" s="5">
        <v>3625</v>
      </c>
      <c r="AI4260" s="5">
        <v>9200</v>
      </c>
      <c r="AJ4260">
        <v>1</v>
      </c>
      <c r="AK4260" s="5">
        <v>13581.47</v>
      </c>
      <c r="AL4260" s="5">
        <v>3054.77</v>
      </c>
      <c r="AM4260" s="5">
        <v>29511.21</v>
      </c>
      <c r="AN4260">
        <v>4</v>
      </c>
      <c r="AO4260">
        <v>2</v>
      </c>
      <c r="AP4260" t="str">
        <f t="shared" si="599"/>
        <v>Yes</v>
      </c>
      <c r="AQ4260">
        <v>1</v>
      </c>
      <c r="AR4260" s="5">
        <f t="shared" si="600"/>
        <v>1892228.9</v>
      </c>
      <c r="AS4260" s="5">
        <f t="shared" si="601"/>
        <v>455643.4</v>
      </c>
      <c r="AT4260" t="s">
        <v>59</v>
      </c>
      <c r="AU4260" t="s">
        <v>6189</v>
      </c>
      <c r="AV4260" t="s">
        <v>6190</v>
      </c>
      <c r="AW4260" t="s">
        <v>6183</v>
      </c>
      <c r="AX4260" t="s">
        <v>6177</v>
      </c>
      <c r="AY4260">
        <v>50</v>
      </c>
      <c r="AZ4260">
        <v>0</v>
      </c>
      <c r="BA4260">
        <v>22</v>
      </c>
      <c r="BB4260" t="s">
        <v>6180</v>
      </c>
      <c r="BC4260">
        <v>0</v>
      </c>
      <c r="BD4260">
        <v>0</v>
      </c>
      <c r="BE4260" t="s">
        <v>6169</v>
      </c>
      <c r="BF4260" t="s">
        <v>6176</v>
      </c>
      <c r="BG4260">
        <v>1</v>
      </c>
      <c r="BH4260" t="s">
        <v>6186</v>
      </c>
      <c r="BI4260">
        <v>42</v>
      </c>
      <c r="BJ4260" t="s">
        <v>6172</v>
      </c>
      <c r="BK4260">
        <v>0</v>
      </c>
      <c r="BL4260">
        <v>64</v>
      </c>
      <c r="BM4260" s="3">
        <f t="shared" si="602"/>
        <v>0.78125</v>
      </c>
    </row>
    <row r="4261" spans="1:65">
      <c r="A4261" t="s">
        <v>4399</v>
      </c>
      <c r="B4261" s="2">
        <v>45917</v>
      </c>
      <c r="C4261" t="s">
        <v>3137</v>
      </c>
      <c r="D4261" t="s">
        <v>4140</v>
      </c>
      <c r="E4261">
        <v>9</v>
      </c>
      <c r="F4261" t="s">
        <v>61</v>
      </c>
      <c r="G4261" t="s">
        <v>62</v>
      </c>
      <c r="H4261" t="s">
        <v>96</v>
      </c>
      <c r="I4261" t="s">
        <v>64</v>
      </c>
      <c r="J4261" t="s">
        <v>81</v>
      </c>
      <c r="K4261" t="s">
        <v>75</v>
      </c>
      <c r="L4261" t="s">
        <v>87</v>
      </c>
      <c r="M4261" t="s">
        <v>68</v>
      </c>
      <c r="N4261" t="s">
        <v>109</v>
      </c>
      <c r="O4261" t="s">
        <v>82</v>
      </c>
      <c r="P4261">
        <v>39</v>
      </c>
      <c r="Q4261">
        <v>41</v>
      </c>
      <c r="R4261">
        <v>39</v>
      </c>
      <c r="S4261">
        <v>1</v>
      </c>
      <c r="T4261">
        <f t="shared" si="594"/>
        <v>38</v>
      </c>
      <c r="U4261">
        <v>38</v>
      </c>
      <c r="V4261">
        <f t="shared" si="595"/>
        <v>0</v>
      </c>
      <c r="W4261" s="3">
        <f t="shared" si="596"/>
        <v>2.564102564102564E-2</v>
      </c>
      <c r="X4261">
        <v>21</v>
      </c>
      <c r="Y4261" s="4">
        <v>2.5</v>
      </c>
      <c r="Z4261" s="4">
        <v>0.9</v>
      </c>
      <c r="AA4261" s="5">
        <v>78369.84</v>
      </c>
      <c r="AB4261" s="5">
        <f t="shared" si="597"/>
        <v>2978053.92</v>
      </c>
      <c r="AC4261" s="5">
        <v>51710.67</v>
      </c>
      <c r="AD4261" s="5">
        <f t="shared" si="598"/>
        <v>2016716.13</v>
      </c>
      <c r="AE4261" s="5">
        <v>114145.98</v>
      </c>
      <c r="AF4261" s="5">
        <v>33249.99</v>
      </c>
      <c r="AG4261" s="5">
        <v>9022.11</v>
      </c>
      <c r="AH4261" s="5">
        <v>1305</v>
      </c>
      <c r="AI4261" s="5">
        <v>6800</v>
      </c>
      <c r="AJ4261">
        <v>0</v>
      </c>
      <c r="AK4261" s="5">
        <v>0</v>
      </c>
      <c r="AL4261" s="5">
        <v>0</v>
      </c>
      <c r="AM4261" s="5">
        <v>56768.12</v>
      </c>
      <c r="AN4261">
        <v>8</v>
      </c>
      <c r="AO4261">
        <v>9</v>
      </c>
      <c r="AP4261" t="str">
        <f t="shared" si="599"/>
        <v>No</v>
      </c>
      <c r="AQ4261">
        <v>2</v>
      </c>
      <c r="AR4261" s="5">
        <f t="shared" si="600"/>
        <v>2238007.33</v>
      </c>
      <c r="AS4261" s="5">
        <f t="shared" si="601"/>
        <v>740046.59</v>
      </c>
      <c r="AT4261" t="s">
        <v>59</v>
      </c>
      <c r="AU4261" t="s">
        <v>6164</v>
      </c>
      <c r="AV4261" t="s">
        <v>6165</v>
      </c>
      <c r="AW4261" t="s">
        <v>6166</v>
      </c>
      <c r="AX4261" t="s">
        <v>6167</v>
      </c>
      <c r="AY4261">
        <v>39</v>
      </c>
      <c r="AZ4261">
        <v>0</v>
      </c>
      <c r="BA4261">
        <v>0</v>
      </c>
      <c r="BB4261" t="s">
        <v>6168</v>
      </c>
      <c r="BC4261">
        <v>0</v>
      </c>
      <c r="BD4261">
        <v>1</v>
      </c>
      <c r="BE4261" t="s">
        <v>6188</v>
      </c>
      <c r="BF4261" t="s">
        <v>6170</v>
      </c>
      <c r="BG4261">
        <v>1</v>
      </c>
      <c r="BH4261" t="s">
        <v>6186</v>
      </c>
      <c r="BI4261">
        <v>38</v>
      </c>
      <c r="BJ4261" t="s">
        <v>6172</v>
      </c>
      <c r="BK4261">
        <v>0</v>
      </c>
      <c r="BL4261">
        <v>49</v>
      </c>
      <c r="BM4261" s="3">
        <f t="shared" si="602"/>
        <v>0.79591836734693877</v>
      </c>
    </row>
    <row r="4262" spans="1:65">
      <c r="A4262" t="s">
        <v>4400</v>
      </c>
      <c r="B4262" s="2">
        <v>45917</v>
      </c>
      <c r="C4262" t="s">
        <v>3137</v>
      </c>
      <c r="D4262" t="s">
        <v>4140</v>
      </c>
      <c r="E4262">
        <v>9</v>
      </c>
      <c r="F4262" t="s">
        <v>49</v>
      </c>
      <c r="G4262" t="s">
        <v>62</v>
      </c>
      <c r="H4262" t="s">
        <v>133</v>
      </c>
      <c r="I4262" t="s">
        <v>74</v>
      </c>
      <c r="J4262" t="s">
        <v>53</v>
      </c>
      <c r="K4262" t="s">
        <v>66</v>
      </c>
      <c r="L4262" t="s">
        <v>92</v>
      </c>
      <c r="M4262" t="s">
        <v>56</v>
      </c>
      <c r="N4262" t="s">
        <v>76</v>
      </c>
      <c r="O4262" t="s">
        <v>70</v>
      </c>
      <c r="P4262">
        <v>56</v>
      </c>
      <c r="Q4262">
        <v>57</v>
      </c>
      <c r="R4262">
        <v>57</v>
      </c>
      <c r="S4262">
        <v>1</v>
      </c>
      <c r="T4262">
        <f t="shared" si="594"/>
        <v>56</v>
      </c>
      <c r="U4262">
        <v>54</v>
      </c>
      <c r="V4262">
        <f t="shared" si="595"/>
        <v>2</v>
      </c>
      <c r="W4262" s="3">
        <f t="shared" si="596"/>
        <v>1.7543859649122806E-2</v>
      </c>
      <c r="X4262">
        <v>43</v>
      </c>
      <c r="Y4262" s="4">
        <v>4.4000000000000004</v>
      </c>
      <c r="Z4262" s="4">
        <v>2.1</v>
      </c>
      <c r="AA4262" s="5">
        <v>34155.46</v>
      </c>
      <c r="AB4262" s="5">
        <f t="shared" si="597"/>
        <v>1844394.84</v>
      </c>
      <c r="AC4262" s="5">
        <v>23702.29</v>
      </c>
      <c r="AD4262" s="5">
        <f t="shared" si="598"/>
        <v>1351030.53</v>
      </c>
      <c r="AE4262" s="5">
        <v>96287.41</v>
      </c>
      <c r="AF4262" s="5">
        <v>26985.81</v>
      </c>
      <c r="AG4262" s="5">
        <v>11865.9</v>
      </c>
      <c r="AH4262" s="5">
        <v>3045</v>
      </c>
      <c r="AI4262" s="5">
        <v>3200</v>
      </c>
      <c r="AJ4262">
        <v>0</v>
      </c>
      <c r="AK4262" s="5">
        <v>0</v>
      </c>
      <c r="AL4262" s="5">
        <v>1333.82</v>
      </c>
      <c r="AM4262" s="5">
        <v>34699.42</v>
      </c>
      <c r="AN4262">
        <v>4</v>
      </c>
      <c r="AO4262">
        <v>3</v>
      </c>
      <c r="AP4262" t="str">
        <f t="shared" si="599"/>
        <v>Yes</v>
      </c>
      <c r="AQ4262">
        <v>1</v>
      </c>
      <c r="AR4262" s="5">
        <f t="shared" si="600"/>
        <v>1528447.89</v>
      </c>
      <c r="AS4262" s="5">
        <f t="shared" si="601"/>
        <v>315946.95</v>
      </c>
      <c r="AT4262" t="s">
        <v>59</v>
      </c>
      <c r="AU4262" t="s">
        <v>6164</v>
      </c>
      <c r="AV4262" t="s">
        <v>6165</v>
      </c>
      <c r="AW4262" t="s">
        <v>6166</v>
      </c>
      <c r="AX4262" t="s">
        <v>6184</v>
      </c>
      <c r="AY4262">
        <v>59</v>
      </c>
      <c r="AZ4262">
        <v>0</v>
      </c>
      <c r="BA4262">
        <v>18</v>
      </c>
      <c r="BB4262" t="s">
        <v>6198</v>
      </c>
      <c r="BC4262">
        <v>0</v>
      </c>
      <c r="BD4262">
        <v>0</v>
      </c>
      <c r="BE4262" t="s">
        <v>6169</v>
      </c>
      <c r="BF4262" t="s">
        <v>6170</v>
      </c>
      <c r="BG4262">
        <v>1</v>
      </c>
      <c r="BH4262" t="s">
        <v>6186</v>
      </c>
      <c r="BI4262">
        <v>43</v>
      </c>
      <c r="BJ4262" t="s">
        <v>6172</v>
      </c>
      <c r="BK4262">
        <v>0</v>
      </c>
      <c r="BL4262">
        <v>77</v>
      </c>
      <c r="BM4262" s="3">
        <f t="shared" si="602"/>
        <v>0.74025974025974028</v>
      </c>
    </row>
    <row r="4263" spans="1:65">
      <c r="A4263" t="s">
        <v>4401</v>
      </c>
      <c r="B4263" s="2">
        <v>45917</v>
      </c>
      <c r="C4263" t="s">
        <v>3137</v>
      </c>
      <c r="D4263" t="s">
        <v>4140</v>
      </c>
      <c r="E4263">
        <v>9</v>
      </c>
      <c r="F4263" t="s">
        <v>78</v>
      </c>
      <c r="G4263" t="s">
        <v>62</v>
      </c>
      <c r="H4263" t="s">
        <v>91</v>
      </c>
      <c r="I4263" t="s">
        <v>52</v>
      </c>
      <c r="J4263" t="s">
        <v>65</v>
      </c>
      <c r="K4263" t="s">
        <v>75</v>
      </c>
      <c r="L4263" t="s">
        <v>87</v>
      </c>
      <c r="M4263" t="s">
        <v>56</v>
      </c>
      <c r="N4263" t="s">
        <v>57</v>
      </c>
      <c r="O4263" t="s">
        <v>58</v>
      </c>
      <c r="P4263">
        <v>52</v>
      </c>
      <c r="Q4263">
        <v>55</v>
      </c>
      <c r="R4263">
        <v>52</v>
      </c>
      <c r="S4263">
        <v>1</v>
      </c>
      <c r="T4263">
        <f t="shared" si="594"/>
        <v>51</v>
      </c>
      <c r="U4263">
        <v>50</v>
      </c>
      <c r="V4263">
        <f t="shared" si="595"/>
        <v>1</v>
      </c>
      <c r="W4263" s="3">
        <f t="shared" si="596"/>
        <v>1.9230769230769232E-2</v>
      </c>
      <c r="X4263">
        <v>35</v>
      </c>
      <c r="Y4263" s="4">
        <v>7.8</v>
      </c>
      <c r="Z4263" s="4">
        <v>1.5</v>
      </c>
      <c r="AA4263" s="5">
        <v>52450.42</v>
      </c>
      <c r="AB4263" s="5">
        <f t="shared" si="597"/>
        <v>2622521</v>
      </c>
      <c r="AC4263" s="5">
        <v>35873.910000000003</v>
      </c>
      <c r="AD4263" s="5">
        <f t="shared" si="598"/>
        <v>1865443.32</v>
      </c>
      <c r="AE4263" s="5">
        <v>122513.84</v>
      </c>
      <c r="AF4263" s="5">
        <v>36435.78</v>
      </c>
      <c r="AG4263" s="5">
        <v>10785.49</v>
      </c>
      <c r="AH4263" s="5">
        <v>2175</v>
      </c>
      <c r="AI4263" s="5">
        <v>4600</v>
      </c>
      <c r="AJ4263">
        <v>0</v>
      </c>
      <c r="AK4263" s="5">
        <v>0</v>
      </c>
      <c r="AL4263" s="5">
        <v>994.66</v>
      </c>
      <c r="AM4263" s="5">
        <v>34245.360000000001</v>
      </c>
      <c r="AN4263">
        <v>4</v>
      </c>
      <c r="AO4263">
        <v>3</v>
      </c>
      <c r="AP4263" t="str">
        <f t="shared" si="599"/>
        <v>Yes</v>
      </c>
      <c r="AQ4263">
        <v>1</v>
      </c>
      <c r="AR4263" s="5">
        <f t="shared" si="600"/>
        <v>2077193.45</v>
      </c>
      <c r="AS4263" s="5">
        <f t="shared" si="601"/>
        <v>545327.55000000005</v>
      </c>
      <c r="AT4263" t="s">
        <v>59</v>
      </c>
      <c r="AU4263" t="s">
        <v>6164</v>
      </c>
      <c r="AV4263" t="s">
        <v>6165</v>
      </c>
      <c r="AW4263" t="s">
        <v>6166</v>
      </c>
      <c r="AX4263" t="s">
        <v>6167</v>
      </c>
      <c r="AY4263">
        <v>55</v>
      </c>
      <c r="AZ4263">
        <v>0</v>
      </c>
      <c r="BA4263">
        <v>14</v>
      </c>
      <c r="BB4263" t="s">
        <v>6191</v>
      </c>
      <c r="BC4263">
        <v>0</v>
      </c>
      <c r="BD4263">
        <v>0</v>
      </c>
      <c r="BE4263" t="s">
        <v>6169</v>
      </c>
      <c r="BF4263" t="s">
        <v>6170</v>
      </c>
      <c r="BG4263">
        <v>1</v>
      </c>
      <c r="BH4263" t="s">
        <v>6179</v>
      </c>
      <c r="BI4263">
        <v>20</v>
      </c>
      <c r="BJ4263" t="s">
        <v>6172</v>
      </c>
      <c r="BK4263">
        <v>0</v>
      </c>
      <c r="BL4263">
        <v>65</v>
      </c>
      <c r="BM4263" s="3">
        <f t="shared" si="602"/>
        <v>0.8</v>
      </c>
    </row>
    <row r="4264" spans="1:65">
      <c r="A4264" t="s">
        <v>4402</v>
      </c>
      <c r="B4264" s="2">
        <v>45917</v>
      </c>
      <c r="C4264" t="s">
        <v>3137</v>
      </c>
      <c r="D4264" t="s">
        <v>4140</v>
      </c>
      <c r="E4264">
        <v>9</v>
      </c>
      <c r="F4264" t="s">
        <v>61</v>
      </c>
      <c r="G4264" t="s">
        <v>50</v>
      </c>
      <c r="H4264" t="s">
        <v>157</v>
      </c>
      <c r="I4264" t="s">
        <v>52</v>
      </c>
      <c r="J4264" t="s">
        <v>65</v>
      </c>
      <c r="K4264" t="s">
        <v>66</v>
      </c>
      <c r="L4264" t="s">
        <v>87</v>
      </c>
      <c r="M4264" t="s">
        <v>56</v>
      </c>
      <c r="N4264" t="s">
        <v>109</v>
      </c>
      <c r="O4264" t="s">
        <v>58</v>
      </c>
      <c r="P4264">
        <v>42</v>
      </c>
      <c r="Q4264">
        <v>45</v>
      </c>
      <c r="R4264">
        <v>44</v>
      </c>
      <c r="S4264">
        <v>1</v>
      </c>
      <c r="T4264">
        <f t="shared" si="594"/>
        <v>43</v>
      </c>
      <c r="U4264">
        <v>41</v>
      </c>
      <c r="V4264">
        <f t="shared" si="595"/>
        <v>2</v>
      </c>
      <c r="W4264" s="3">
        <f t="shared" si="596"/>
        <v>2.2727272727272728E-2</v>
      </c>
      <c r="X4264">
        <v>19</v>
      </c>
      <c r="Y4264" s="4">
        <v>0.6</v>
      </c>
      <c r="Z4264" s="4">
        <v>1.4</v>
      </c>
      <c r="AA4264" s="5">
        <v>49075.7</v>
      </c>
      <c r="AB4264" s="5">
        <f t="shared" si="597"/>
        <v>2012103.7</v>
      </c>
      <c r="AC4264" s="5">
        <v>35747.83</v>
      </c>
      <c r="AD4264" s="5">
        <f t="shared" si="598"/>
        <v>1572904.52</v>
      </c>
      <c r="AE4264" s="5">
        <v>104043.68</v>
      </c>
      <c r="AF4264" s="5">
        <v>27428.04</v>
      </c>
      <c r="AG4264" s="5">
        <v>8798.91</v>
      </c>
      <c r="AH4264" s="5">
        <v>2030</v>
      </c>
      <c r="AI4264" s="5">
        <v>4600</v>
      </c>
      <c r="AJ4264">
        <v>0</v>
      </c>
      <c r="AK4264" s="5">
        <v>0</v>
      </c>
      <c r="AL4264" s="5">
        <v>2020.99</v>
      </c>
      <c r="AM4264" s="5">
        <v>56719.82</v>
      </c>
      <c r="AN4264">
        <v>8</v>
      </c>
      <c r="AO4264">
        <v>8</v>
      </c>
      <c r="AP4264" t="str">
        <f t="shared" si="599"/>
        <v>Yes</v>
      </c>
      <c r="AQ4264">
        <v>0</v>
      </c>
      <c r="AR4264" s="5">
        <f t="shared" si="600"/>
        <v>1778545.96</v>
      </c>
      <c r="AS4264" s="5">
        <f t="shared" si="601"/>
        <v>233557.74</v>
      </c>
      <c r="AT4264" t="s">
        <v>59</v>
      </c>
      <c r="AU4264" t="s">
        <v>6164</v>
      </c>
      <c r="AV4264" t="s">
        <v>6165</v>
      </c>
      <c r="AW4264" t="s">
        <v>6166</v>
      </c>
      <c r="AX4264" t="s">
        <v>6167</v>
      </c>
      <c r="AY4264">
        <v>45</v>
      </c>
      <c r="AZ4264">
        <v>0</v>
      </c>
      <c r="BA4264">
        <v>19</v>
      </c>
      <c r="BB4264" t="s">
        <v>6180</v>
      </c>
      <c r="BC4264">
        <v>0</v>
      </c>
      <c r="BD4264">
        <v>0</v>
      </c>
      <c r="BE4264" t="s">
        <v>6169</v>
      </c>
      <c r="BF4264" t="s">
        <v>6170</v>
      </c>
      <c r="BG4264">
        <v>0</v>
      </c>
      <c r="BH4264" t="s">
        <v>6171</v>
      </c>
      <c r="BI4264">
        <v>18</v>
      </c>
      <c r="BJ4264" t="s">
        <v>6172</v>
      </c>
      <c r="BK4264">
        <v>0</v>
      </c>
      <c r="BL4264">
        <v>59</v>
      </c>
      <c r="BM4264" s="3">
        <f t="shared" si="602"/>
        <v>0.74576271186440679</v>
      </c>
    </row>
    <row r="4265" spans="1:65">
      <c r="A4265" t="s">
        <v>4403</v>
      </c>
      <c r="B4265" s="2">
        <v>45917</v>
      </c>
      <c r="C4265" t="s">
        <v>3137</v>
      </c>
      <c r="D4265" t="s">
        <v>4140</v>
      </c>
      <c r="E4265">
        <v>9</v>
      </c>
      <c r="F4265" t="s">
        <v>61</v>
      </c>
      <c r="G4265" t="s">
        <v>79</v>
      </c>
      <c r="H4265" t="s">
        <v>123</v>
      </c>
      <c r="I4265" t="s">
        <v>74</v>
      </c>
      <c r="J4265" t="s">
        <v>65</v>
      </c>
      <c r="K4265" t="s">
        <v>75</v>
      </c>
      <c r="L4265" t="s">
        <v>55</v>
      </c>
      <c r="M4265" t="s">
        <v>56</v>
      </c>
      <c r="N4265" t="s">
        <v>109</v>
      </c>
      <c r="O4265" t="s">
        <v>70</v>
      </c>
      <c r="P4265">
        <v>41</v>
      </c>
      <c r="Q4265">
        <v>43</v>
      </c>
      <c r="R4265">
        <v>42</v>
      </c>
      <c r="S4265">
        <v>1</v>
      </c>
      <c r="T4265">
        <f t="shared" si="594"/>
        <v>41</v>
      </c>
      <c r="U4265">
        <v>41</v>
      </c>
      <c r="V4265">
        <f t="shared" si="595"/>
        <v>0</v>
      </c>
      <c r="W4265" s="3">
        <f t="shared" si="596"/>
        <v>2.3809523809523808E-2</v>
      </c>
      <c r="X4265">
        <v>37</v>
      </c>
      <c r="Y4265" s="4">
        <v>8.3000000000000007</v>
      </c>
      <c r="Z4265" s="4">
        <v>2.4</v>
      </c>
      <c r="AA4265" s="5">
        <v>52484.3</v>
      </c>
      <c r="AB4265" s="5">
        <f t="shared" si="597"/>
        <v>2151856.2999999998</v>
      </c>
      <c r="AC4265" s="5">
        <v>34651.74</v>
      </c>
      <c r="AD4265" s="5">
        <f t="shared" si="598"/>
        <v>1455373.08</v>
      </c>
      <c r="AE4265" s="5">
        <v>91830.31</v>
      </c>
      <c r="AF4265" s="5">
        <v>27220.639999999999</v>
      </c>
      <c r="AG4265" s="5">
        <v>9684.7199999999993</v>
      </c>
      <c r="AH4265" s="5">
        <v>3480</v>
      </c>
      <c r="AI4265" s="5">
        <v>4600</v>
      </c>
      <c r="AJ4265">
        <v>0</v>
      </c>
      <c r="AK4265" s="5">
        <v>0</v>
      </c>
      <c r="AL4265" s="5">
        <v>0</v>
      </c>
      <c r="AM4265" s="5">
        <v>56709.16</v>
      </c>
      <c r="AN4265">
        <v>8</v>
      </c>
      <c r="AO4265">
        <v>8</v>
      </c>
      <c r="AP4265" t="str">
        <f t="shared" si="599"/>
        <v>Yes</v>
      </c>
      <c r="AQ4265">
        <v>1</v>
      </c>
      <c r="AR4265" s="5">
        <f t="shared" si="600"/>
        <v>1648897.91</v>
      </c>
      <c r="AS4265" s="5">
        <f t="shared" si="601"/>
        <v>502958.39</v>
      </c>
      <c r="AT4265" t="s">
        <v>59</v>
      </c>
      <c r="AU4265" t="s">
        <v>6164</v>
      </c>
      <c r="AV4265" t="s">
        <v>6165</v>
      </c>
      <c r="AW4265" t="s">
        <v>6166</v>
      </c>
      <c r="AX4265" t="s">
        <v>6177</v>
      </c>
      <c r="AY4265">
        <v>42</v>
      </c>
      <c r="AZ4265">
        <v>0</v>
      </c>
      <c r="BA4265">
        <v>0</v>
      </c>
      <c r="BB4265" t="s">
        <v>6168</v>
      </c>
      <c r="BC4265">
        <v>0</v>
      </c>
      <c r="BD4265">
        <v>0</v>
      </c>
      <c r="BE4265" t="s">
        <v>6169</v>
      </c>
      <c r="BF4265" t="s">
        <v>6170</v>
      </c>
      <c r="BG4265">
        <v>1</v>
      </c>
      <c r="BH4265" t="s">
        <v>6179</v>
      </c>
      <c r="BI4265">
        <v>59</v>
      </c>
      <c r="BJ4265" t="s">
        <v>6187</v>
      </c>
      <c r="BK4265">
        <v>0</v>
      </c>
      <c r="BL4265">
        <v>65</v>
      </c>
      <c r="BM4265" s="3">
        <f t="shared" si="602"/>
        <v>0.64615384615384619</v>
      </c>
    </row>
    <row r="4266" spans="1:65">
      <c r="A4266" t="s">
        <v>4404</v>
      </c>
      <c r="B4266" s="2">
        <v>45917</v>
      </c>
      <c r="C4266" t="s">
        <v>3137</v>
      </c>
      <c r="D4266" t="s">
        <v>4140</v>
      </c>
      <c r="E4266">
        <v>9</v>
      </c>
      <c r="F4266" t="s">
        <v>72</v>
      </c>
      <c r="G4266" t="s">
        <v>79</v>
      </c>
      <c r="H4266" t="s">
        <v>159</v>
      </c>
      <c r="I4266" t="s">
        <v>64</v>
      </c>
      <c r="J4266" t="s">
        <v>81</v>
      </c>
      <c r="K4266" t="s">
        <v>54</v>
      </c>
      <c r="L4266" t="s">
        <v>55</v>
      </c>
      <c r="M4266" t="s">
        <v>68</v>
      </c>
      <c r="N4266" t="s">
        <v>109</v>
      </c>
      <c r="O4266" t="s">
        <v>82</v>
      </c>
      <c r="P4266">
        <v>44</v>
      </c>
      <c r="Q4266">
        <v>45</v>
      </c>
      <c r="R4266">
        <v>45</v>
      </c>
      <c r="S4266">
        <v>1</v>
      </c>
      <c r="T4266">
        <f t="shared" si="594"/>
        <v>44</v>
      </c>
      <c r="U4266">
        <v>42</v>
      </c>
      <c r="V4266">
        <f t="shared" si="595"/>
        <v>2</v>
      </c>
      <c r="W4266" s="3">
        <f t="shared" si="596"/>
        <v>2.2222222222222223E-2</v>
      </c>
      <c r="X4266">
        <v>14</v>
      </c>
      <c r="Y4266" s="4">
        <v>8.6</v>
      </c>
      <c r="Z4266" s="4">
        <v>2.4</v>
      </c>
      <c r="AA4266" s="5">
        <v>85307.29</v>
      </c>
      <c r="AB4266" s="5">
        <f t="shared" si="597"/>
        <v>3582906.18</v>
      </c>
      <c r="AC4266" s="5">
        <v>50553.91</v>
      </c>
      <c r="AD4266" s="5">
        <f t="shared" si="598"/>
        <v>2274925.9500000002</v>
      </c>
      <c r="AE4266" s="5">
        <v>133132.67000000001</v>
      </c>
      <c r="AF4266" s="5">
        <v>38245.910000000003</v>
      </c>
      <c r="AG4266" s="5">
        <v>8025.15</v>
      </c>
      <c r="AH4266" s="5">
        <v>3480</v>
      </c>
      <c r="AI4266" s="5">
        <v>6800</v>
      </c>
      <c r="AJ4266">
        <v>1</v>
      </c>
      <c r="AK4266" s="5">
        <v>23259.24</v>
      </c>
      <c r="AL4266" s="5">
        <v>3114.68</v>
      </c>
      <c r="AM4266" s="5">
        <v>64562.62</v>
      </c>
      <c r="AN4266">
        <v>8</v>
      </c>
      <c r="AO4266">
        <v>9</v>
      </c>
      <c r="AP4266" t="str">
        <f t="shared" si="599"/>
        <v>No</v>
      </c>
      <c r="AQ4266">
        <v>3</v>
      </c>
      <c r="AR4266" s="5">
        <f t="shared" si="600"/>
        <v>2555546.2200000002</v>
      </c>
      <c r="AS4266" s="5">
        <f t="shared" si="601"/>
        <v>1027359.96</v>
      </c>
      <c r="AT4266" t="s">
        <v>59</v>
      </c>
      <c r="AU4266" t="s">
        <v>6189</v>
      </c>
      <c r="AV4266" t="s">
        <v>6190</v>
      </c>
      <c r="AW4266" t="s">
        <v>6183</v>
      </c>
      <c r="AX4266" t="s">
        <v>6177</v>
      </c>
      <c r="AY4266">
        <v>45</v>
      </c>
      <c r="AZ4266">
        <v>0</v>
      </c>
      <c r="BA4266">
        <v>16</v>
      </c>
      <c r="BB4266" t="s">
        <v>6198</v>
      </c>
      <c r="BC4266">
        <v>0</v>
      </c>
      <c r="BD4266">
        <v>1</v>
      </c>
      <c r="BE4266" t="s">
        <v>6196</v>
      </c>
      <c r="BF4266" t="s">
        <v>6170</v>
      </c>
      <c r="BG4266">
        <v>0</v>
      </c>
      <c r="BH4266" t="s">
        <v>6171</v>
      </c>
      <c r="BI4266">
        <v>19</v>
      </c>
      <c r="BJ4266" t="s">
        <v>6172</v>
      </c>
      <c r="BK4266">
        <v>0</v>
      </c>
      <c r="BL4266">
        <v>50</v>
      </c>
      <c r="BM4266" s="3">
        <f t="shared" si="602"/>
        <v>0.9</v>
      </c>
    </row>
    <row r="4267" spans="1:65">
      <c r="A4267" t="s">
        <v>4405</v>
      </c>
      <c r="B4267" s="2">
        <v>45917</v>
      </c>
      <c r="C4267" t="s">
        <v>3137</v>
      </c>
      <c r="D4267" t="s">
        <v>4140</v>
      </c>
      <c r="E4267">
        <v>9</v>
      </c>
      <c r="F4267" t="s">
        <v>61</v>
      </c>
      <c r="G4267" t="s">
        <v>50</v>
      </c>
      <c r="H4267" t="s">
        <v>170</v>
      </c>
      <c r="I4267" t="s">
        <v>74</v>
      </c>
      <c r="J4267" t="s">
        <v>53</v>
      </c>
      <c r="K4267" t="s">
        <v>75</v>
      </c>
      <c r="L4267" t="s">
        <v>55</v>
      </c>
      <c r="M4267" t="s">
        <v>56</v>
      </c>
      <c r="N4267" t="s">
        <v>69</v>
      </c>
      <c r="O4267" t="s">
        <v>82</v>
      </c>
      <c r="P4267">
        <v>59</v>
      </c>
      <c r="Q4267">
        <v>59</v>
      </c>
      <c r="R4267">
        <v>58</v>
      </c>
      <c r="S4267">
        <v>1</v>
      </c>
      <c r="T4267">
        <f t="shared" si="594"/>
        <v>57</v>
      </c>
      <c r="U4267">
        <v>57</v>
      </c>
      <c r="V4267">
        <f t="shared" si="595"/>
        <v>0</v>
      </c>
      <c r="W4267" s="3">
        <f t="shared" si="596"/>
        <v>1.7241379310344827E-2</v>
      </c>
      <c r="X4267">
        <v>18</v>
      </c>
      <c r="Y4267" s="4">
        <v>4.3</v>
      </c>
      <c r="Z4267" s="4">
        <v>0.8</v>
      </c>
      <c r="AA4267" s="5">
        <v>35714.17</v>
      </c>
      <c r="AB4267" s="5">
        <f t="shared" si="597"/>
        <v>2035707.69</v>
      </c>
      <c r="AC4267" s="5">
        <v>23506.720000000001</v>
      </c>
      <c r="AD4267" s="5">
        <f t="shared" si="598"/>
        <v>1363389.76</v>
      </c>
      <c r="AE4267" s="5">
        <v>99038.48</v>
      </c>
      <c r="AF4267" s="5">
        <v>24571.93</v>
      </c>
      <c r="AG4267" s="5">
        <v>8562.08</v>
      </c>
      <c r="AH4267" s="5">
        <v>1160</v>
      </c>
      <c r="AI4267" s="5">
        <v>3200</v>
      </c>
      <c r="AJ4267">
        <v>0</v>
      </c>
      <c r="AK4267" s="5">
        <v>0</v>
      </c>
      <c r="AL4267" s="5">
        <v>0</v>
      </c>
      <c r="AM4267" s="5">
        <v>35691.54</v>
      </c>
      <c r="AN4267">
        <v>4</v>
      </c>
      <c r="AO4267">
        <v>3</v>
      </c>
      <c r="AP4267" t="str">
        <f t="shared" si="599"/>
        <v>Yes</v>
      </c>
      <c r="AQ4267">
        <v>0</v>
      </c>
      <c r="AR4267" s="5">
        <f t="shared" si="600"/>
        <v>1535613.79</v>
      </c>
      <c r="AS4267" s="5">
        <f t="shared" si="601"/>
        <v>500093.9</v>
      </c>
      <c r="AT4267" t="s">
        <v>59</v>
      </c>
      <c r="AU4267" t="s">
        <v>6164</v>
      </c>
      <c r="AV4267" t="s">
        <v>6165</v>
      </c>
      <c r="AW4267" t="s">
        <v>6166</v>
      </c>
      <c r="AX4267" t="s">
        <v>6167</v>
      </c>
      <c r="AY4267">
        <v>63</v>
      </c>
      <c r="AZ4267">
        <v>3</v>
      </c>
      <c r="BA4267">
        <v>0</v>
      </c>
      <c r="BB4267" t="s">
        <v>6168</v>
      </c>
      <c r="BC4267">
        <v>0</v>
      </c>
      <c r="BD4267">
        <v>0</v>
      </c>
      <c r="BE4267" t="s">
        <v>6169</v>
      </c>
      <c r="BF4267" t="s">
        <v>6170</v>
      </c>
      <c r="BG4267">
        <v>0</v>
      </c>
      <c r="BH4267" t="s">
        <v>6171</v>
      </c>
      <c r="BI4267">
        <v>5</v>
      </c>
      <c r="BJ4267" t="s">
        <v>6172</v>
      </c>
      <c r="BK4267">
        <v>0</v>
      </c>
      <c r="BL4267">
        <v>71</v>
      </c>
      <c r="BM4267" s="3">
        <f t="shared" si="602"/>
        <v>0.81690140845070425</v>
      </c>
    </row>
    <row r="4268" spans="1:65">
      <c r="A4268" t="s">
        <v>4406</v>
      </c>
      <c r="B4268" s="2">
        <v>45917</v>
      </c>
      <c r="C4268" t="s">
        <v>3137</v>
      </c>
      <c r="D4268" t="s">
        <v>4140</v>
      </c>
      <c r="E4268">
        <v>9</v>
      </c>
      <c r="F4268" t="s">
        <v>72</v>
      </c>
      <c r="G4268" t="s">
        <v>50</v>
      </c>
      <c r="H4268" t="s">
        <v>119</v>
      </c>
      <c r="I4268" t="s">
        <v>74</v>
      </c>
      <c r="J4268" t="s">
        <v>53</v>
      </c>
      <c r="K4268" t="s">
        <v>66</v>
      </c>
      <c r="L4268" t="s">
        <v>87</v>
      </c>
      <c r="M4268" t="s">
        <v>56</v>
      </c>
      <c r="N4268" t="s">
        <v>57</v>
      </c>
      <c r="O4268" t="s">
        <v>58</v>
      </c>
      <c r="P4268">
        <v>63</v>
      </c>
      <c r="Q4268">
        <v>63</v>
      </c>
      <c r="R4268">
        <v>63</v>
      </c>
      <c r="S4268">
        <v>1</v>
      </c>
      <c r="T4268">
        <f t="shared" si="594"/>
        <v>62</v>
      </c>
      <c r="U4268">
        <v>62</v>
      </c>
      <c r="V4268">
        <f t="shared" si="595"/>
        <v>0</v>
      </c>
      <c r="W4268" s="3">
        <f t="shared" si="596"/>
        <v>1.5873015873015872E-2</v>
      </c>
      <c r="X4268">
        <v>28</v>
      </c>
      <c r="Y4268" s="4">
        <v>5.6</v>
      </c>
      <c r="Z4268" s="4">
        <v>1.4</v>
      </c>
      <c r="AA4268" s="5">
        <v>33746.51</v>
      </c>
      <c r="AB4268" s="5">
        <f t="shared" si="597"/>
        <v>2092283.62</v>
      </c>
      <c r="AC4268" s="5">
        <v>24019.82</v>
      </c>
      <c r="AD4268" s="5">
        <f t="shared" si="598"/>
        <v>1513248.66</v>
      </c>
      <c r="AE4268" s="5">
        <v>105535.67999999999</v>
      </c>
      <c r="AF4268" s="5">
        <v>28468.61</v>
      </c>
      <c r="AG4268" s="5">
        <v>10138.75</v>
      </c>
      <c r="AH4268" s="5">
        <v>2030</v>
      </c>
      <c r="AI4268" s="5">
        <v>3200</v>
      </c>
      <c r="AJ4268">
        <v>0</v>
      </c>
      <c r="AK4268" s="5">
        <v>0</v>
      </c>
      <c r="AL4268" s="5">
        <v>0</v>
      </c>
      <c r="AM4268" s="5">
        <v>40774.120000000003</v>
      </c>
      <c r="AN4268">
        <v>4</v>
      </c>
      <c r="AO4268">
        <v>4</v>
      </c>
      <c r="AP4268" t="str">
        <f t="shared" si="599"/>
        <v>Yes</v>
      </c>
      <c r="AQ4268">
        <v>1</v>
      </c>
      <c r="AR4268" s="5">
        <f t="shared" si="600"/>
        <v>1703395.82</v>
      </c>
      <c r="AS4268" s="5">
        <f t="shared" si="601"/>
        <v>388887.8</v>
      </c>
      <c r="AT4268" t="s">
        <v>59</v>
      </c>
      <c r="AU4268" t="s">
        <v>6164</v>
      </c>
      <c r="AV4268" t="s">
        <v>6165</v>
      </c>
      <c r="AW4268" t="s">
        <v>6166</v>
      </c>
      <c r="AX4268" t="s">
        <v>6184</v>
      </c>
      <c r="AY4268">
        <v>65</v>
      </c>
      <c r="AZ4268">
        <v>0</v>
      </c>
      <c r="BA4268">
        <v>0</v>
      </c>
      <c r="BB4268" t="s">
        <v>6168</v>
      </c>
      <c r="BC4268">
        <v>0</v>
      </c>
      <c r="BD4268">
        <v>0</v>
      </c>
      <c r="BE4268" t="s">
        <v>6169</v>
      </c>
      <c r="BF4268" t="s">
        <v>6170</v>
      </c>
      <c r="BG4268">
        <v>0</v>
      </c>
      <c r="BH4268" t="s">
        <v>6171</v>
      </c>
      <c r="BI4268">
        <v>21</v>
      </c>
      <c r="BJ4268" t="s">
        <v>6172</v>
      </c>
      <c r="BK4268">
        <v>0</v>
      </c>
      <c r="BL4268">
        <v>74</v>
      </c>
      <c r="BM4268" s="3">
        <f t="shared" si="602"/>
        <v>0.85135135135135132</v>
      </c>
    </row>
    <row r="4269" spans="1:65">
      <c r="A4269" t="s">
        <v>4407</v>
      </c>
      <c r="B4269" s="2">
        <v>45917</v>
      </c>
      <c r="C4269" t="s">
        <v>3137</v>
      </c>
      <c r="D4269" t="s">
        <v>4140</v>
      </c>
      <c r="E4269">
        <v>9</v>
      </c>
      <c r="F4269" t="s">
        <v>61</v>
      </c>
      <c r="G4269" t="s">
        <v>62</v>
      </c>
      <c r="H4269" t="s">
        <v>96</v>
      </c>
      <c r="I4269" t="s">
        <v>74</v>
      </c>
      <c r="J4269" t="s">
        <v>81</v>
      </c>
      <c r="K4269" t="s">
        <v>54</v>
      </c>
      <c r="L4269" t="s">
        <v>92</v>
      </c>
      <c r="M4269" t="s">
        <v>56</v>
      </c>
      <c r="N4269" t="s">
        <v>76</v>
      </c>
      <c r="O4269" t="s">
        <v>120</v>
      </c>
      <c r="P4269">
        <v>29</v>
      </c>
      <c r="Q4269">
        <v>31</v>
      </c>
      <c r="R4269">
        <v>31</v>
      </c>
      <c r="S4269">
        <v>1</v>
      </c>
      <c r="T4269">
        <f t="shared" si="594"/>
        <v>30</v>
      </c>
      <c r="U4269">
        <v>28</v>
      </c>
      <c r="V4269">
        <f t="shared" si="595"/>
        <v>2</v>
      </c>
      <c r="W4269" s="3">
        <f t="shared" si="596"/>
        <v>3.2258064516129031E-2</v>
      </c>
      <c r="X4269">
        <v>19</v>
      </c>
      <c r="Y4269" s="4">
        <v>1.9</v>
      </c>
      <c r="Z4269" s="4">
        <v>1.8</v>
      </c>
      <c r="AA4269" s="5">
        <v>84114.01</v>
      </c>
      <c r="AB4269" s="5">
        <f t="shared" si="597"/>
        <v>2355192.2799999998</v>
      </c>
      <c r="AC4269" s="5">
        <v>53819.79</v>
      </c>
      <c r="AD4269" s="5">
        <f t="shared" si="598"/>
        <v>1668413.49</v>
      </c>
      <c r="AE4269" s="5">
        <v>94264.48</v>
      </c>
      <c r="AF4269" s="5">
        <v>27026.84</v>
      </c>
      <c r="AG4269" s="5">
        <v>8276.7999999999993</v>
      </c>
      <c r="AH4269" s="5">
        <v>2610</v>
      </c>
      <c r="AI4269" s="5">
        <v>6800</v>
      </c>
      <c r="AJ4269">
        <v>0</v>
      </c>
      <c r="AK4269" s="5">
        <v>0</v>
      </c>
      <c r="AL4269" s="5">
        <v>2852.58</v>
      </c>
      <c r="AM4269" s="5">
        <v>17399.349999999999</v>
      </c>
      <c r="AN4269">
        <v>4</v>
      </c>
      <c r="AO4269">
        <v>2</v>
      </c>
      <c r="AP4269" t="str">
        <f t="shared" si="599"/>
        <v>Yes</v>
      </c>
      <c r="AQ4269">
        <v>0</v>
      </c>
      <c r="AR4269" s="5">
        <f t="shared" si="600"/>
        <v>1827643.54</v>
      </c>
      <c r="AS4269" s="5">
        <f t="shared" si="601"/>
        <v>527548.74</v>
      </c>
      <c r="AT4269" t="s">
        <v>59</v>
      </c>
      <c r="AU4269" t="s">
        <v>6164</v>
      </c>
      <c r="AV4269" t="s">
        <v>6165</v>
      </c>
      <c r="AW4269" t="s">
        <v>6166</v>
      </c>
      <c r="AX4269" t="s">
        <v>6184</v>
      </c>
      <c r="AY4269">
        <v>32</v>
      </c>
      <c r="AZ4269">
        <v>0</v>
      </c>
      <c r="BA4269">
        <v>14</v>
      </c>
      <c r="BB4269" t="s">
        <v>6180</v>
      </c>
      <c r="BC4269">
        <v>0</v>
      </c>
      <c r="BD4269">
        <v>0</v>
      </c>
      <c r="BE4269" t="s">
        <v>6169</v>
      </c>
      <c r="BF4269" t="s">
        <v>6170</v>
      </c>
      <c r="BG4269">
        <v>0</v>
      </c>
      <c r="BH4269" t="s">
        <v>6171</v>
      </c>
      <c r="BI4269">
        <v>22</v>
      </c>
      <c r="BJ4269" t="s">
        <v>6172</v>
      </c>
      <c r="BK4269">
        <v>0</v>
      </c>
      <c r="BL4269">
        <v>47</v>
      </c>
      <c r="BM4269" s="3">
        <f t="shared" si="602"/>
        <v>0.65957446808510634</v>
      </c>
    </row>
    <row r="4270" spans="1:65">
      <c r="A4270" t="s">
        <v>4408</v>
      </c>
      <c r="B4270" s="2">
        <v>45917</v>
      </c>
      <c r="C4270" t="s">
        <v>3137</v>
      </c>
      <c r="D4270" t="s">
        <v>4140</v>
      </c>
      <c r="E4270">
        <v>9</v>
      </c>
      <c r="F4270" t="s">
        <v>72</v>
      </c>
      <c r="G4270" t="s">
        <v>50</v>
      </c>
      <c r="H4270" t="s">
        <v>119</v>
      </c>
      <c r="I4270" t="s">
        <v>64</v>
      </c>
      <c r="J4270" t="s">
        <v>53</v>
      </c>
      <c r="K4270" t="s">
        <v>66</v>
      </c>
      <c r="L4270" t="s">
        <v>55</v>
      </c>
      <c r="M4270" t="s">
        <v>56</v>
      </c>
      <c r="N4270" t="s">
        <v>69</v>
      </c>
      <c r="O4270" t="s">
        <v>82</v>
      </c>
      <c r="P4270">
        <v>55</v>
      </c>
      <c r="Q4270">
        <v>58</v>
      </c>
      <c r="R4270">
        <v>57</v>
      </c>
      <c r="S4270">
        <v>1</v>
      </c>
      <c r="T4270">
        <f t="shared" si="594"/>
        <v>56</v>
      </c>
      <c r="U4270">
        <v>54</v>
      </c>
      <c r="V4270">
        <f t="shared" si="595"/>
        <v>2</v>
      </c>
      <c r="W4270" s="3">
        <f t="shared" si="596"/>
        <v>1.7543859649122806E-2</v>
      </c>
      <c r="X4270">
        <v>13</v>
      </c>
      <c r="Y4270" s="4">
        <v>8.4</v>
      </c>
      <c r="Z4270" s="4">
        <v>1.2</v>
      </c>
      <c r="AA4270" s="5">
        <v>33615.760000000002</v>
      </c>
      <c r="AB4270" s="5">
        <f t="shared" si="597"/>
        <v>1815251.04</v>
      </c>
      <c r="AC4270" s="5">
        <v>23551.84</v>
      </c>
      <c r="AD4270" s="5">
        <f t="shared" si="598"/>
        <v>1342454.88</v>
      </c>
      <c r="AE4270" s="5">
        <v>95425.75</v>
      </c>
      <c r="AF4270" s="5">
        <v>24637.54</v>
      </c>
      <c r="AG4270" s="5">
        <v>8095.83</v>
      </c>
      <c r="AH4270" s="5">
        <v>1740</v>
      </c>
      <c r="AI4270" s="5">
        <v>3200</v>
      </c>
      <c r="AJ4270">
        <v>0</v>
      </c>
      <c r="AK4270" s="5">
        <v>0</v>
      </c>
      <c r="AL4270" s="5">
        <v>1303.1400000000001</v>
      </c>
      <c r="AM4270" s="5">
        <v>33328.97</v>
      </c>
      <c r="AN4270">
        <v>4</v>
      </c>
      <c r="AO4270">
        <v>3</v>
      </c>
      <c r="AP4270" t="str">
        <f t="shared" si="599"/>
        <v>Yes</v>
      </c>
      <c r="AQ4270">
        <v>1</v>
      </c>
      <c r="AR4270" s="5">
        <f t="shared" si="600"/>
        <v>1510186.11</v>
      </c>
      <c r="AS4270" s="5">
        <f t="shared" si="601"/>
        <v>305064.93</v>
      </c>
      <c r="AT4270" t="s">
        <v>59</v>
      </c>
      <c r="AU4270" t="s">
        <v>6164</v>
      </c>
      <c r="AV4270" t="s">
        <v>6165</v>
      </c>
      <c r="AW4270" t="s">
        <v>6166</v>
      </c>
      <c r="AX4270" t="s">
        <v>6177</v>
      </c>
      <c r="AY4270">
        <v>57</v>
      </c>
      <c r="AZ4270">
        <v>0</v>
      </c>
      <c r="BA4270">
        <v>19</v>
      </c>
      <c r="BB4270" t="s">
        <v>6180</v>
      </c>
      <c r="BC4270">
        <v>0</v>
      </c>
      <c r="BD4270">
        <v>0</v>
      </c>
      <c r="BE4270" t="s">
        <v>6169</v>
      </c>
      <c r="BF4270" t="s">
        <v>6170</v>
      </c>
      <c r="BG4270">
        <v>0</v>
      </c>
      <c r="BH4270" t="s">
        <v>6171</v>
      </c>
      <c r="BI4270">
        <v>13</v>
      </c>
      <c r="BJ4270" t="s">
        <v>6172</v>
      </c>
      <c r="BK4270">
        <v>0</v>
      </c>
      <c r="BL4270">
        <v>71</v>
      </c>
      <c r="BM4270" s="3">
        <f t="shared" si="602"/>
        <v>0.80281690140845074</v>
      </c>
    </row>
    <row r="4271" spans="1:65">
      <c r="A4271" t="s">
        <v>4409</v>
      </c>
      <c r="B4271" s="2">
        <v>45917</v>
      </c>
      <c r="C4271" t="s">
        <v>3137</v>
      </c>
      <c r="D4271" t="s">
        <v>4140</v>
      </c>
      <c r="E4271">
        <v>9</v>
      </c>
      <c r="F4271" t="s">
        <v>49</v>
      </c>
      <c r="G4271" t="s">
        <v>50</v>
      </c>
      <c r="H4271" t="s">
        <v>245</v>
      </c>
      <c r="I4271" t="s">
        <v>52</v>
      </c>
      <c r="J4271" t="s">
        <v>53</v>
      </c>
      <c r="K4271" t="s">
        <v>75</v>
      </c>
      <c r="L4271" t="s">
        <v>67</v>
      </c>
      <c r="M4271" t="s">
        <v>68</v>
      </c>
      <c r="N4271" t="s">
        <v>109</v>
      </c>
      <c r="O4271" t="s">
        <v>70</v>
      </c>
      <c r="P4271">
        <v>65</v>
      </c>
      <c r="Q4271">
        <v>70</v>
      </c>
      <c r="R4271">
        <v>68</v>
      </c>
      <c r="S4271">
        <v>5</v>
      </c>
      <c r="T4271">
        <f t="shared" si="594"/>
        <v>63</v>
      </c>
      <c r="U4271">
        <v>63</v>
      </c>
      <c r="V4271">
        <f t="shared" si="595"/>
        <v>0</v>
      </c>
      <c r="W4271" s="3">
        <f t="shared" si="596"/>
        <v>7.3529411764705885E-2</v>
      </c>
      <c r="X4271">
        <v>24</v>
      </c>
      <c r="Y4271" s="4">
        <v>6.4</v>
      </c>
      <c r="Z4271" s="4">
        <v>2</v>
      </c>
      <c r="AA4271" s="5">
        <v>35762.120000000003</v>
      </c>
      <c r="AB4271" s="5">
        <f t="shared" si="597"/>
        <v>2253013.56</v>
      </c>
      <c r="AC4271" s="5">
        <v>21862.83</v>
      </c>
      <c r="AD4271" s="5">
        <f t="shared" si="598"/>
        <v>1486672.44</v>
      </c>
      <c r="AE4271" s="5">
        <v>120141.2</v>
      </c>
      <c r="AF4271" s="5">
        <v>30907.78</v>
      </c>
      <c r="AG4271" s="5">
        <v>8717.1299999999992</v>
      </c>
      <c r="AH4271" s="5">
        <v>2900</v>
      </c>
      <c r="AI4271" s="5">
        <v>19803.11</v>
      </c>
      <c r="AJ4271">
        <v>2</v>
      </c>
      <c r="AK4271" s="5">
        <v>17466.189999999999</v>
      </c>
      <c r="AL4271" s="5">
        <v>0</v>
      </c>
      <c r="AM4271" s="5">
        <v>98780.45</v>
      </c>
      <c r="AN4271">
        <v>8</v>
      </c>
      <c r="AO4271">
        <v>9</v>
      </c>
      <c r="AP4271" t="str">
        <f t="shared" si="599"/>
        <v>No</v>
      </c>
      <c r="AQ4271">
        <v>5</v>
      </c>
      <c r="AR4271" s="5">
        <f t="shared" si="600"/>
        <v>1785388.3</v>
      </c>
      <c r="AS4271" s="5">
        <f t="shared" si="601"/>
        <v>467625.26</v>
      </c>
      <c r="AT4271" t="s">
        <v>116</v>
      </c>
      <c r="AU4271" t="s">
        <v>6199</v>
      </c>
      <c r="AV4271" t="s">
        <v>6200</v>
      </c>
      <c r="AW4271" t="s">
        <v>6175</v>
      </c>
      <c r="AX4271" t="s">
        <v>6167</v>
      </c>
      <c r="AY4271">
        <v>67</v>
      </c>
      <c r="AZ4271">
        <v>0</v>
      </c>
      <c r="BA4271">
        <v>0</v>
      </c>
      <c r="BB4271" t="s">
        <v>6168</v>
      </c>
      <c r="BC4271">
        <v>0</v>
      </c>
      <c r="BD4271">
        <v>1</v>
      </c>
      <c r="BE4271" t="s">
        <v>6188</v>
      </c>
      <c r="BF4271" t="s">
        <v>6210</v>
      </c>
      <c r="BG4271">
        <v>0</v>
      </c>
      <c r="BH4271" t="s">
        <v>6171</v>
      </c>
      <c r="BI4271">
        <v>43</v>
      </c>
      <c r="BJ4271" t="s">
        <v>6172</v>
      </c>
      <c r="BK4271">
        <v>0</v>
      </c>
      <c r="BL4271">
        <v>73</v>
      </c>
      <c r="BM4271" s="3">
        <f t="shared" si="602"/>
        <v>0.93150684931506844</v>
      </c>
    </row>
    <row r="4272" spans="1:65">
      <c r="A4272" t="s">
        <v>4410</v>
      </c>
      <c r="B4272" s="2">
        <v>45917</v>
      </c>
      <c r="C4272" t="s">
        <v>3137</v>
      </c>
      <c r="D4272" t="s">
        <v>4140</v>
      </c>
      <c r="E4272">
        <v>9</v>
      </c>
      <c r="F4272" t="s">
        <v>61</v>
      </c>
      <c r="G4272" t="s">
        <v>50</v>
      </c>
      <c r="H4272" t="s">
        <v>157</v>
      </c>
      <c r="I4272" t="s">
        <v>74</v>
      </c>
      <c r="J4272" t="s">
        <v>53</v>
      </c>
      <c r="K4272" t="s">
        <v>75</v>
      </c>
      <c r="L4272" t="s">
        <v>92</v>
      </c>
      <c r="M4272" t="s">
        <v>56</v>
      </c>
      <c r="N4272" t="s">
        <v>57</v>
      </c>
      <c r="O4272" t="s">
        <v>70</v>
      </c>
      <c r="P4272">
        <v>66</v>
      </c>
      <c r="Q4272">
        <v>71</v>
      </c>
      <c r="R4272">
        <v>72</v>
      </c>
      <c r="S4272">
        <v>2</v>
      </c>
      <c r="T4272">
        <f t="shared" si="594"/>
        <v>70</v>
      </c>
      <c r="U4272">
        <v>63</v>
      </c>
      <c r="V4272">
        <f t="shared" si="595"/>
        <v>7</v>
      </c>
      <c r="W4272" s="3">
        <f t="shared" si="596"/>
        <v>2.7777777777777776E-2</v>
      </c>
      <c r="X4272">
        <v>30</v>
      </c>
      <c r="Y4272" s="4">
        <v>8.4</v>
      </c>
      <c r="Z4272" s="4">
        <v>2.7</v>
      </c>
      <c r="AA4272" s="5">
        <v>36231.93</v>
      </c>
      <c r="AB4272" s="5">
        <f t="shared" si="597"/>
        <v>2282611.59</v>
      </c>
      <c r="AC4272" s="5">
        <v>23680.86</v>
      </c>
      <c r="AD4272" s="5">
        <f t="shared" si="598"/>
        <v>1705021.92</v>
      </c>
      <c r="AE4272" s="5">
        <v>123627.57</v>
      </c>
      <c r="AF4272" s="5">
        <v>31333.360000000001</v>
      </c>
      <c r="AG4272" s="5">
        <v>10014.99</v>
      </c>
      <c r="AH4272" s="5">
        <v>3915</v>
      </c>
      <c r="AI4272" s="5">
        <v>6400</v>
      </c>
      <c r="AJ4272">
        <v>0</v>
      </c>
      <c r="AK4272" s="5">
        <v>0</v>
      </c>
      <c r="AL4272" s="5">
        <v>4533.58</v>
      </c>
      <c r="AM4272" s="5">
        <v>42049.4</v>
      </c>
      <c r="AN4272">
        <v>4</v>
      </c>
      <c r="AO4272">
        <v>2</v>
      </c>
      <c r="AP4272" t="str">
        <f t="shared" si="599"/>
        <v>Yes</v>
      </c>
      <c r="AQ4272">
        <v>0</v>
      </c>
      <c r="AR4272" s="5">
        <f t="shared" si="600"/>
        <v>1926895.82</v>
      </c>
      <c r="AS4272" s="5">
        <f t="shared" si="601"/>
        <v>355715.77</v>
      </c>
      <c r="AT4272" t="s">
        <v>59</v>
      </c>
      <c r="AU4272" t="s">
        <v>6164</v>
      </c>
      <c r="AV4272" t="s">
        <v>6165</v>
      </c>
      <c r="AW4272" t="s">
        <v>6166</v>
      </c>
      <c r="AX4272" t="s">
        <v>6177</v>
      </c>
      <c r="AY4272">
        <v>66</v>
      </c>
      <c r="AZ4272">
        <v>0</v>
      </c>
      <c r="BA4272">
        <v>38</v>
      </c>
      <c r="BB4272" t="s">
        <v>6180</v>
      </c>
      <c r="BC4272">
        <v>0</v>
      </c>
      <c r="BD4272">
        <v>0</v>
      </c>
      <c r="BE4272" t="s">
        <v>6169</v>
      </c>
      <c r="BF4272" t="s">
        <v>6170</v>
      </c>
      <c r="BG4272">
        <v>1</v>
      </c>
      <c r="BH4272" t="s">
        <v>6186</v>
      </c>
      <c r="BI4272">
        <v>47</v>
      </c>
      <c r="BJ4272" t="s">
        <v>6172</v>
      </c>
      <c r="BK4272">
        <v>0</v>
      </c>
      <c r="BL4272">
        <v>76</v>
      </c>
      <c r="BM4272" s="3">
        <f t="shared" si="602"/>
        <v>0.94736842105263153</v>
      </c>
    </row>
    <row r="4273" spans="1:65">
      <c r="A4273" t="s">
        <v>4411</v>
      </c>
      <c r="B4273" s="2">
        <v>45917</v>
      </c>
      <c r="C4273" t="s">
        <v>3137</v>
      </c>
      <c r="D4273" t="s">
        <v>4140</v>
      </c>
      <c r="E4273">
        <v>9</v>
      </c>
      <c r="F4273" t="s">
        <v>49</v>
      </c>
      <c r="G4273" t="s">
        <v>62</v>
      </c>
      <c r="H4273" t="s">
        <v>125</v>
      </c>
      <c r="I4273" t="s">
        <v>74</v>
      </c>
      <c r="J4273" t="s">
        <v>81</v>
      </c>
      <c r="K4273" t="s">
        <v>75</v>
      </c>
      <c r="L4273" t="s">
        <v>87</v>
      </c>
      <c r="M4273" t="s">
        <v>56</v>
      </c>
      <c r="N4273" t="s">
        <v>57</v>
      </c>
      <c r="O4273" t="s">
        <v>70</v>
      </c>
      <c r="P4273">
        <v>39</v>
      </c>
      <c r="Q4273">
        <v>40</v>
      </c>
      <c r="R4273">
        <v>38</v>
      </c>
      <c r="S4273">
        <v>1</v>
      </c>
      <c r="T4273">
        <f t="shared" si="594"/>
        <v>37</v>
      </c>
      <c r="U4273">
        <v>37</v>
      </c>
      <c r="V4273">
        <f t="shared" si="595"/>
        <v>0</v>
      </c>
      <c r="W4273" s="3">
        <f t="shared" si="596"/>
        <v>2.6315789473684209E-2</v>
      </c>
      <c r="X4273">
        <v>14</v>
      </c>
      <c r="Y4273" s="4">
        <v>5.8</v>
      </c>
      <c r="Z4273" s="4">
        <v>0.9</v>
      </c>
      <c r="AA4273" s="5">
        <v>78677.100000000006</v>
      </c>
      <c r="AB4273" s="5">
        <f t="shared" si="597"/>
        <v>2911052.7</v>
      </c>
      <c r="AC4273" s="5">
        <v>54495.61</v>
      </c>
      <c r="AD4273" s="5">
        <f t="shared" si="598"/>
        <v>2070833.18</v>
      </c>
      <c r="AE4273" s="5">
        <v>116789.41</v>
      </c>
      <c r="AF4273" s="5">
        <v>33189.870000000003</v>
      </c>
      <c r="AG4273" s="5">
        <v>8307.06</v>
      </c>
      <c r="AH4273" s="5">
        <v>1305</v>
      </c>
      <c r="AI4273" s="5">
        <v>6800</v>
      </c>
      <c r="AJ4273">
        <v>0</v>
      </c>
      <c r="AK4273" s="5">
        <v>0</v>
      </c>
      <c r="AL4273" s="5">
        <v>0</v>
      </c>
      <c r="AM4273" s="5">
        <v>27633.09</v>
      </c>
      <c r="AN4273">
        <v>4</v>
      </c>
      <c r="AO4273">
        <v>5</v>
      </c>
      <c r="AP4273" t="str">
        <f t="shared" si="599"/>
        <v>No</v>
      </c>
      <c r="AQ4273">
        <v>1</v>
      </c>
      <c r="AR4273" s="5">
        <f t="shared" si="600"/>
        <v>2264857.61</v>
      </c>
      <c r="AS4273" s="5">
        <f t="shared" si="601"/>
        <v>646195.09</v>
      </c>
      <c r="AT4273" t="s">
        <v>59</v>
      </c>
      <c r="AU4273" t="s">
        <v>6164</v>
      </c>
      <c r="AV4273" t="s">
        <v>6165</v>
      </c>
      <c r="AW4273" t="s">
        <v>6166</v>
      </c>
      <c r="AX4273" t="s">
        <v>6167</v>
      </c>
      <c r="AY4273">
        <v>42</v>
      </c>
      <c r="AZ4273">
        <v>0</v>
      </c>
      <c r="BA4273">
        <v>0</v>
      </c>
      <c r="BB4273" t="s">
        <v>6168</v>
      </c>
      <c r="BC4273">
        <v>0</v>
      </c>
      <c r="BD4273">
        <v>1</v>
      </c>
      <c r="BE4273" t="s">
        <v>6188</v>
      </c>
      <c r="BF4273" t="s">
        <v>6170</v>
      </c>
      <c r="BG4273">
        <v>0</v>
      </c>
      <c r="BH4273" t="s">
        <v>6171</v>
      </c>
      <c r="BI4273">
        <v>35</v>
      </c>
      <c r="BJ4273" t="s">
        <v>6172</v>
      </c>
      <c r="BK4273">
        <v>0</v>
      </c>
      <c r="BL4273">
        <v>47</v>
      </c>
      <c r="BM4273" s="3">
        <f t="shared" si="602"/>
        <v>0.80851063829787229</v>
      </c>
    </row>
    <row r="4274" spans="1:65">
      <c r="A4274" t="s">
        <v>4412</v>
      </c>
      <c r="B4274" s="2">
        <v>45917</v>
      </c>
      <c r="C4274" t="s">
        <v>3137</v>
      </c>
      <c r="D4274" t="s">
        <v>4140</v>
      </c>
      <c r="E4274">
        <v>9</v>
      </c>
      <c r="F4274" t="s">
        <v>61</v>
      </c>
      <c r="G4274" t="s">
        <v>50</v>
      </c>
      <c r="H4274" t="s">
        <v>183</v>
      </c>
      <c r="I4274" t="s">
        <v>74</v>
      </c>
      <c r="J4274" t="s">
        <v>65</v>
      </c>
      <c r="K4274" t="s">
        <v>66</v>
      </c>
      <c r="L4274" t="s">
        <v>55</v>
      </c>
      <c r="M4274" t="s">
        <v>68</v>
      </c>
      <c r="N4274" t="s">
        <v>57</v>
      </c>
      <c r="O4274" t="s">
        <v>82</v>
      </c>
      <c r="P4274">
        <v>48</v>
      </c>
      <c r="Q4274">
        <v>51</v>
      </c>
      <c r="R4274">
        <v>52</v>
      </c>
      <c r="S4274">
        <v>2</v>
      </c>
      <c r="T4274">
        <f t="shared" si="594"/>
        <v>50</v>
      </c>
      <c r="U4274">
        <v>47</v>
      </c>
      <c r="V4274">
        <f t="shared" si="595"/>
        <v>3</v>
      </c>
      <c r="W4274" s="3">
        <f t="shared" si="596"/>
        <v>3.8461538461538464E-2</v>
      </c>
      <c r="X4274">
        <v>33</v>
      </c>
      <c r="Y4274" s="4">
        <v>3.4</v>
      </c>
      <c r="Z4274" s="4">
        <v>1.3</v>
      </c>
      <c r="AA4274" s="5">
        <v>48313.15</v>
      </c>
      <c r="AB4274" s="5">
        <f t="shared" si="597"/>
        <v>2270718.0499999998</v>
      </c>
      <c r="AC4274" s="5">
        <v>33407.47</v>
      </c>
      <c r="AD4274" s="5">
        <f t="shared" si="598"/>
        <v>1737188.44</v>
      </c>
      <c r="AE4274" s="5">
        <v>114603.4</v>
      </c>
      <c r="AF4274" s="5">
        <v>32187.439999999999</v>
      </c>
      <c r="AG4274" s="5">
        <v>9744.9699999999993</v>
      </c>
      <c r="AH4274" s="5">
        <v>1885</v>
      </c>
      <c r="AI4274" s="5">
        <v>9200</v>
      </c>
      <c r="AJ4274">
        <v>1</v>
      </c>
      <c r="AK4274" s="5">
        <v>14543.78</v>
      </c>
      <c r="AL4274" s="5">
        <v>3087.89</v>
      </c>
      <c r="AM4274" s="5">
        <v>32607.3</v>
      </c>
      <c r="AN4274">
        <v>4</v>
      </c>
      <c r="AO4274">
        <v>3</v>
      </c>
      <c r="AP4274" t="str">
        <f t="shared" si="599"/>
        <v>Yes</v>
      </c>
      <c r="AQ4274">
        <v>1</v>
      </c>
      <c r="AR4274" s="5">
        <f t="shared" si="600"/>
        <v>1955048.22</v>
      </c>
      <c r="AS4274" s="5">
        <f t="shared" si="601"/>
        <v>315669.83</v>
      </c>
      <c r="AT4274" t="s">
        <v>59</v>
      </c>
      <c r="AU4274" t="s">
        <v>6181</v>
      </c>
      <c r="AV4274" t="s">
        <v>6182</v>
      </c>
      <c r="AW4274" t="s">
        <v>6183</v>
      </c>
      <c r="AX4274" t="s">
        <v>6184</v>
      </c>
      <c r="AY4274">
        <v>49</v>
      </c>
      <c r="AZ4274">
        <v>0</v>
      </c>
      <c r="BA4274">
        <v>18</v>
      </c>
      <c r="BB4274" t="s">
        <v>6180</v>
      </c>
      <c r="BC4274">
        <v>0</v>
      </c>
      <c r="BD4274">
        <v>0</v>
      </c>
      <c r="BE4274" t="s">
        <v>6169</v>
      </c>
      <c r="BF4274" t="s">
        <v>6170</v>
      </c>
      <c r="BG4274">
        <v>1</v>
      </c>
      <c r="BH4274" t="s">
        <v>6179</v>
      </c>
      <c r="BI4274">
        <v>46</v>
      </c>
      <c r="BJ4274" t="s">
        <v>6172</v>
      </c>
      <c r="BK4274">
        <v>0</v>
      </c>
      <c r="BL4274">
        <v>62</v>
      </c>
      <c r="BM4274" s="3">
        <f t="shared" si="602"/>
        <v>0.83870967741935487</v>
      </c>
    </row>
    <row r="4275" spans="1:65">
      <c r="A4275" t="s">
        <v>4413</v>
      </c>
      <c r="B4275" s="2">
        <v>45917</v>
      </c>
      <c r="C4275" t="s">
        <v>3137</v>
      </c>
      <c r="D4275" t="s">
        <v>4140</v>
      </c>
      <c r="E4275">
        <v>9</v>
      </c>
      <c r="F4275" t="s">
        <v>72</v>
      </c>
      <c r="G4275" t="s">
        <v>62</v>
      </c>
      <c r="H4275" t="s">
        <v>175</v>
      </c>
      <c r="I4275" t="s">
        <v>74</v>
      </c>
      <c r="J4275" t="s">
        <v>53</v>
      </c>
      <c r="K4275" t="s">
        <v>66</v>
      </c>
      <c r="L4275" t="s">
        <v>87</v>
      </c>
      <c r="M4275" t="s">
        <v>56</v>
      </c>
      <c r="N4275" t="s">
        <v>76</v>
      </c>
      <c r="O4275" t="s">
        <v>120</v>
      </c>
      <c r="P4275">
        <v>70</v>
      </c>
      <c r="Q4275">
        <v>72</v>
      </c>
      <c r="R4275">
        <v>74</v>
      </c>
      <c r="S4275">
        <v>1</v>
      </c>
      <c r="T4275">
        <f t="shared" si="594"/>
        <v>73</v>
      </c>
      <c r="U4275">
        <v>67</v>
      </c>
      <c r="V4275">
        <f t="shared" si="595"/>
        <v>6</v>
      </c>
      <c r="W4275" s="3">
        <f t="shared" si="596"/>
        <v>1.3513513513513514E-2</v>
      </c>
      <c r="X4275">
        <v>29</v>
      </c>
      <c r="Y4275" s="4">
        <v>2.2999999999999998</v>
      </c>
      <c r="Z4275" s="4">
        <v>0.9</v>
      </c>
      <c r="AA4275" s="5">
        <v>33537.17</v>
      </c>
      <c r="AB4275" s="5">
        <f t="shared" si="597"/>
        <v>2246990.39</v>
      </c>
      <c r="AC4275" s="5">
        <v>24189.55</v>
      </c>
      <c r="AD4275" s="5">
        <f t="shared" si="598"/>
        <v>1790026.7</v>
      </c>
      <c r="AE4275" s="5">
        <v>125761.03</v>
      </c>
      <c r="AF4275" s="5">
        <v>33628.19</v>
      </c>
      <c r="AG4275" s="5">
        <v>9930.9699999999993</v>
      </c>
      <c r="AH4275" s="5">
        <v>1305</v>
      </c>
      <c r="AI4275" s="5">
        <v>3200</v>
      </c>
      <c r="AJ4275">
        <v>0</v>
      </c>
      <c r="AK4275" s="5">
        <v>0</v>
      </c>
      <c r="AL4275" s="5">
        <v>3890.15</v>
      </c>
      <c r="AM4275" s="5">
        <v>41907.39</v>
      </c>
      <c r="AN4275">
        <v>4</v>
      </c>
      <c r="AO4275">
        <v>4</v>
      </c>
      <c r="AP4275" t="str">
        <f t="shared" si="599"/>
        <v>Yes</v>
      </c>
      <c r="AQ4275">
        <v>0</v>
      </c>
      <c r="AR4275" s="5">
        <f t="shared" si="600"/>
        <v>2009649.43</v>
      </c>
      <c r="AS4275" s="5">
        <f t="shared" si="601"/>
        <v>237340.96</v>
      </c>
      <c r="AT4275" t="s">
        <v>59</v>
      </c>
      <c r="AU4275" t="s">
        <v>6164</v>
      </c>
      <c r="AV4275" t="s">
        <v>6165</v>
      </c>
      <c r="AW4275" t="s">
        <v>6166</v>
      </c>
      <c r="AX4275" t="s">
        <v>6184</v>
      </c>
      <c r="AY4275">
        <v>72</v>
      </c>
      <c r="AZ4275">
        <v>0</v>
      </c>
      <c r="BA4275">
        <v>36</v>
      </c>
      <c r="BB4275" t="s">
        <v>6180</v>
      </c>
      <c r="BC4275">
        <v>0</v>
      </c>
      <c r="BD4275">
        <v>0</v>
      </c>
      <c r="BE4275" t="s">
        <v>6169</v>
      </c>
      <c r="BF4275" t="s">
        <v>6170</v>
      </c>
      <c r="BG4275">
        <v>1</v>
      </c>
      <c r="BH4275" t="s">
        <v>6186</v>
      </c>
      <c r="BI4275">
        <v>29</v>
      </c>
      <c r="BJ4275" t="s">
        <v>6172</v>
      </c>
      <c r="BK4275">
        <v>0</v>
      </c>
      <c r="BL4275">
        <v>77</v>
      </c>
      <c r="BM4275" s="3">
        <f t="shared" si="602"/>
        <v>0.96103896103896103</v>
      </c>
    </row>
    <row r="4276" spans="1:65">
      <c r="A4276" t="s">
        <v>4414</v>
      </c>
      <c r="B4276" s="2">
        <v>45917</v>
      </c>
      <c r="C4276" t="s">
        <v>3137</v>
      </c>
      <c r="D4276" t="s">
        <v>4140</v>
      </c>
      <c r="E4276">
        <v>9</v>
      </c>
      <c r="F4276" t="s">
        <v>78</v>
      </c>
      <c r="G4276" t="s">
        <v>62</v>
      </c>
      <c r="H4276" t="s">
        <v>91</v>
      </c>
      <c r="I4276" t="s">
        <v>64</v>
      </c>
      <c r="J4276" t="s">
        <v>81</v>
      </c>
      <c r="K4276" t="s">
        <v>75</v>
      </c>
      <c r="L4276" t="s">
        <v>87</v>
      </c>
      <c r="M4276" t="s">
        <v>56</v>
      </c>
      <c r="N4276" t="s">
        <v>57</v>
      </c>
      <c r="O4276" t="s">
        <v>82</v>
      </c>
      <c r="P4276">
        <v>36</v>
      </c>
      <c r="Q4276">
        <v>36</v>
      </c>
      <c r="R4276">
        <v>34</v>
      </c>
      <c r="S4276">
        <v>1</v>
      </c>
      <c r="T4276">
        <f t="shared" si="594"/>
        <v>33</v>
      </c>
      <c r="U4276">
        <v>33</v>
      </c>
      <c r="V4276">
        <f t="shared" si="595"/>
        <v>0</v>
      </c>
      <c r="W4276" s="3">
        <f t="shared" si="596"/>
        <v>2.9411764705882353E-2</v>
      </c>
      <c r="X4276">
        <v>31</v>
      </c>
      <c r="Y4276" s="4">
        <v>4.4000000000000004</v>
      </c>
      <c r="Z4276" s="4">
        <v>1.1000000000000001</v>
      </c>
      <c r="AA4276" s="5">
        <v>77267.039999999994</v>
      </c>
      <c r="AB4276" s="5">
        <f t="shared" si="597"/>
        <v>2549812.3199999998</v>
      </c>
      <c r="AC4276" s="5">
        <v>54032.55</v>
      </c>
      <c r="AD4276" s="5">
        <f t="shared" si="598"/>
        <v>1837106.7</v>
      </c>
      <c r="AE4276" s="5">
        <v>101652.98</v>
      </c>
      <c r="AF4276" s="5">
        <v>31942.95</v>
      </c>
      <c r="AG4276" s="5">
        <v>9222.7099999999991</v>
      </c>
      <c r="AH4276" s="5">
        <v>1595</v>
      </c>
      <c r="AI4276" s="5">
        <v>6800</v>
      </c>
      <c r="AJ4276">
        <v>0</v>
      </c>
      <c r="AK4276" s="5">
        <v>0</v>
      </c>
      <c r="AL4276" s="5">
        <v>0</v>
      </c>
      <c r="AM4276" s="5">
        <v>22311.21</v>
      </c>
      <c r="AN4276">
        <v>4</v>
      </c>
      <c r="AO4276">
        <v>3</v>
      </c>
      <c r="AP4276" t="str">
        <f t="shared" si="599"/>
        <v>Yes</v>
      </c>
      <c r="AQ4276">
        <v>1</v>
      </c>
      <c r="AR4276" s="5">
        <f t="shared" si="600"/>
        <v>2010631.55</v>
      </c>
      <c r="AS4276" s="5">
        <f t="shared" si="601"/>
        <v>539180.77</v>
      </c>
      <c r="AT4276" t="s">
        <v>59</v>
      </c>
      <c r="AU4276" t="s">
        <v>6164</v>
      </c>
      <c r="AV4276" t="s">
        <v>6165</v>
      </c>
      <c r="AW4276" t="s">
        <v>6166</v>
      </c>
      <c r="AX4276" t="s">
        <v>6167</v>
      </c>
      <c r="AY4276">
        <v>40</v>
      </c>
      <c r="AZ4276">
        <v>2</v>
      </c>
      <c r="BA4276">
        <v>0</v>
      </c>
      <c r="BB4276" t="s">
        <v>6168</v>
      </c>
      <c r="BC4276">
        <v>0</v>
      </c>
      <c r="BD4276">
        <v>0</v>
      </c>
      <c r="BE4276" t="s">
        <v>6169</v>
      </c>
      <c r="BF4276" t="s">
        <v>6170</v>
      </c>
      <c r="BG4276">
        <v>1</v>
      </c>
      <c r="BH4276" t="s">
        <v>6186</v>
      </c>
      <c r="BI4276">
        <v>38</v>
      </c>
      <c r="BJ4276" t="s">
        <v>6172</v>
      </c>
      <c r="BK4276">
        <v>0</v>
      </c>
      <c r="BL4276">
        <v>52</v>
      </c>
      <c r="BM4276" s="3">
        <f t="shared" si="602"/>
        <v>0.65384615384615385</v>
      </c>
    </row>
    <row r="4277" spans="1:65">
      <c r="A4277" t="s">
        <v>4415</v>
      </c>
      <c r="B4277" s="2">
        <v>45917</v>
      </c>
      <c r="C4277" t="s">
        <v>3137</v>
      </c>
      <c r="D4277" t="s">
        <v>4140</v>
      </c>
      <c r="E4277">
        <v>9</v>
      </c>
      <c r="F4277" t="s">
        <v>78</v>
      </c>
      <c r="G4277" t="s">
        <v>50</v>
      </c>
      <c r="H4277" t="s">
        <v>185</v>
      </c>
      <c r="I4277" t="s">
        <v>52</v>
      </c>
      <c r="J4277" t="s">
        <v>65</v>
      </c>
      <c r="K4277" t="s">
        <v>75</v>
      </c>
      <c r="L4277" t="s">
        <v>92</v>
      </c>
      <c r="M4277" t="s">
        <v>56</v>
      </c>
      <c r="N4277" t="s">
        <v>109</v>
      </c>
      <c r="O4277" t="s">
        <v>70</v>
      </c>
      <c r="P4277">
        <v>56</v>
      </c>
      <c r="Q4277">
        <v>58</v>
      </c>
      <c r="R4277">
        <v>57</v>
      </c>
      <c r="S4277">
        <v>1</v>
      </c>
      <c r="T4277">
        <f t="shared" si="594"/>
        <v>56</v>
      </c>
      <c r="U4277">
        <v>53</v>
      </c>
      <c r="V4277">
        <f t="shared" si="595"/>
        <v>3</v>
      </c>
      <c r="W4277" s="3">
        <f t="shared" si="596"/>
        <v>1.7543859649122806E-2</v>
      </c>
      <c r="X4277">
        <v>26</v>
      </c>
      <c r="Y4277" s="4">
        <v>2.2999999999999998</v>
      </c>
      <c r="Z4277" s="4">
        <v>1.6</v>
      </c>
      <c r="AA4277" s="5">
        <v>51430.75</v>
      </c>
      <c r="AB4277" s="5">
        <f t="shared" si="597"/>
        <v>2725829.75</v>
      </c>
      <c r="AC4277" s="5">
        <v>35344.879999999997</v>
      </c>
      <c r="AD4277" s="5">
        <f t="shared" si="598"/>
        <v>2014658.16</v>
      </c>
      <c r="AE4277" s="5">
        <v>130686.42</v>
      </c>
      <c r="AF4277" s="5">
        <v>38328.6</v>
      </c>
      <c r="AG4277" s="5">
        <v>8987.5499999999993</v>
      </c>
      <c r="AH4277" s="5">
        <v>2320</v>
      </c>
      <c r="AI4277" s="5">
        <v>4600</v>
      </c>
      <c r="AJ4277">
        <v>0</v>
      </c>
      <c r="AK4277" s="5">
        <v>0</v>
      </c>
      <c r="AL4277" s="5">
        <v>3007.83</v>
      </c>
      <c r="AM4277" s="5">
        <v>84081.05</v>
      </c>
      <c r="AN4277">
        <v>8</v>
      </c>
      <c r="AO4277">
        <v>9</v>
      </c>
      <c r="AP4277" t="str">
        <f t="shared" si="599"/>
        <v>No</v>
      </c>
      <c r="AQ4277">
        <v>1</v>
      </c>
      <c r="AR4277" s="5">
        <f t="shared" si="600"/>
        <v>2286669.61</v>
      </c>
      <c r="AS4277" s="5">
        <f t="shared" si="601"/>
        <v>439160.14</v>
      </c>
      <c r="AT4277" t="s">
        <v>59</v>
      </c>
      <c r="AU4277" t="s">
        <v>6164</v>
      </c>
      <c r="AV4277" t="s">
        <v>6165</v>
      </c>
      <c r="AW4277" t="s">
        <v>6166</v>
      </c>
      <c r="AX4277" t="s">
        <v>6167</v>
      </c>
      <c r="AY4277">
        <v>58</v>
      </c>
      <c r="AZ4277">
        <v>0</v>
      </c>
      <c r="BA4277">
        <v>23</v>
      </c>
      <c r="BB4277" t="s">
        <v>6191</v>
      </c>
      <c r="BC4277">
        <v>0</v>
      </c>
      <c r="BD4277">
        <v>1</v>
      </c>
      <c r="BE4277" t="s">
        <v>6188</v>
      </c>
      <c r="BF4277" t="s">
        <v>6170</v>
      </c>
      <c r="BG4277">
        <v>1</v>
      </c>
      <c r="BH4277" t="s">
        <v>6179</v>
      </c>
      <c r="BI4277">
        <v>50</v>
      </c>
      <c r="BJ4277" t="s">
        <v>6172</v>
      </c>
      <c r="BK4277">
        <v>0</v>
      </c>
      <c r="BL4277">
        <v>62</v>
      </c>
      <c r="BM4277" s="3">
        <f t="shared" si="602"/>
        <v>0.91935483870967738</v>
      </c>
    </row>
    <row r="4278" spans="1:65">
      <c r="A4278" t="s">
        <v>4416</v>
      </c>
      <c r="B4278" s="2">
        <v>45918</v>
      </c>
      <c r="C4278" t="s">
        <v>3137</v>
      </c>
      <c r="D4278" t="s">
        <v>4140</v>
      </c>
      <c r="E4278">
        <v>9</v>
      </c>
      <c r="F4278" t="s">
        <v>72</v>
      </c>
      <c r="G4278" t="s">
        <v>79</v>
      </c>
      <c r="H4278" t="s">
        <v>213</v>
      </c>
      <c r="I4278" t="s">
        <v>52</v>
      </c>
      <c r="J4278" t="s">
        <v>81</v>
      </c>
      <c r="K4278" t="s">
        <v>75</v>
      </c>
      <c r="L4278" t="s">
        <v>87</v>
      </c>
      <c r="M4278" t="s">
        <v>68</v>
      </c>
      <c r="N4278" t="s">
        <v>109</v>
      </c>
      <c r="O4278" t="s">
        <v>70</v>
      </c>
      <c r="P4278">
        <v>40</v>
      </c>
      <c r="Q4278">
        <v>42</v>
      </c>
      <c r="R4278">
        <v>41</v>
      </c>
      <c r="S4278">
        <v>1</v>
      </c>
      <c r="T4278">
        <f t="shared" si="594"/>
        <v>40</v>
      </c>
      <c r="U4278">
        <v>39</v>
      </c>
      <c r="V4278">
        <f t="shared" si="595"/>
        <v>1</v>
      </c>
      <c r="W4278" s="3">
        <f t="shared" si="596"/>
        <v>2.4390243902439025E-2</v>
      </c>
      <c r="X4278">
        <v>34</v>
      </c>
      <c r="Y4278" s="4">
        <v>7.2</v>
      </c>
      <c r="Z4278" s="4">
        <v>1.8</v>
      </c>
      <c r="AA4278" s="5">
        <v>78169.789999999994</v>
      </c>
      <c r="AB4278" s="5">
        <f t="shared" si="597"/>
        <v>3048621.81</v>
      </c>
      <c r="AC4278" s="5">
        <v>51791.83</v>
      </c>
      <c r="AD4278" s="5">
        <f t="shared" si="598"/>
        <v>2123465.0299999998</v>
      </c>
      <c r="AE4278" s="5">
        <v>129965.07</v>
      </c>
      <c r="AF4278" s="5">
        <v>35057.910000000003</v>
      </c>
      <c r="AG4278" s="5">
        <v>10177.33</v>
      </c>
      <c r="AH4278" s="5">
        <v>2610</v>
      </c>
      <c r="AI4278" s="5">
        <v>6800</v>
      </c>
      <c r="AJ4278">
        <v>0</v>
      </c>
      <c r="AK4278" s="5">
        <v>0</v>
      </c>
      <c r="AL4278" s="5">
        <v>1510.51</v>
      </c>
      <c r="AM4278" s="5">
        <v>61991.96</v>
      </c>
      <c r="AN4278">
        <v>8</v>
      </c>
      <c r="AO4278">
        <v>9</v>
      </c>
      <c r="AP4278" t="str">
        <f t="shared" si="599"/>
        <v>No</v>
      </c>
      <c r="AQ4278">
        <v>2</v>
      </c>
      <c r="AR4278" s="5">
        <f t="shared" si="600"/>
        <v>2371577.81</v>
      </c>
      <c r="AS4278" s="5">
        <f t="shared" si="601"/>
        <v>677044</v>
      </c>
      <c r="AT4278" t="s">
        <v>59</v>
      </c>
      <c r="AU4278" t="s">
        <v>6164</v>
      </c>
      <c r="AV4278" t="s">
        <v>6165</v>
      </c>
      <c r="AW4278" t="s">
        <v>6166</v>
      </c>
      <c r="AX4278" t="s">
        <v>6167</v>
      </c>
      <c r="AY4278">
        <v>40</v>
      </c>
      <c r="AZ4278">
        <v>0</v>
      </c>
      <c r="BA4278">
        <v>18</v>
      </c>
      <c r="BB4278" t="s">
        <v>6191</v>
      </c>
      <c r="BC4278">
        <v>1</v>
      </c>
      <c r="BD4278">
        <v>0</v>
      </c>
      <c r="BE4278" t="s">
        <v>6178</v>
      </c>
      <c r="BF4278" t="s">
        <v>6170</v>
      </c>
      <c r="BG4278">
        <v>1</v>
      </c>
      <c r="BH4278" t="s">
        <v>6179</v>
      </c>
      <c r="BI4278">
        <v>24</v>
      </c>
      <c r="BJ4278" t="s">
        <v>6172</v>
      </c>
      <c r="BK4278">
        <v>0</v>
      </c>
      <c r="BL4278">
        <v>45</v>
      </c>
      <c r="BM4278" s="3">
        <f t="shared" si="602"/>
        <v>0.91111111111111109</v>
      </c>
    </row>
    <row r="4279" spans="1:65">
      <c r="A4279" t="s">
        <v>4417</v>
      </c>
      <c r="B4279" s="2">
        <v>45918</v>
      </c>
      <c r="C4279" t="s">
        <v>3137</v>
      </c>
      <c r="D4279" t="s">
        <v>4140</v>
      </c>
      <c r="E4279">
        <v>9</v>
      </c>
      <c r="F4279" t="s">
        <v>78</v>
      </c>
      <c r="G4279" t="s">
        <v>79</v>
      </c>
      <c r="H4279" t="s">
        <v>136</v>
      </c>
      <c r="I4279" t="s">
        <v>74</v>
      </c>
      <c r="J4279" t="s">
        <v>65</v>
      </c>
      <c r="K4279" t="s">
        <v>66</v>
      </c>
      <c r="L4279" t="s">
        <v>55</v>
      </c>
      <c r="M4279" t="s">
        <v>56</v>
      </c>
      <c r="N4279" t="s">
        <v>69</v>
      </c>
      <c r="O4279" t="s">
        <v>82</v>
      </c>
      <c r="P4279">
        <v>52</v>
      </c>
      <c r="Q4279">
        <v>54</v>
      </c>
      <c r="R4279">
        <v>52</v>
      </c>
      <c r="S4279">
        <v>1</v>
      </c>
      <c r="T4279">
        <f t="shared" si="594"/>
        <v>51</v>
      </c>
      <c r="U4279">
        <v>51</v>
      </c>
      <c r="V4279">
        <f t="shared" si="595"/>
        <v>0</v>
      </c>
      <c r="W4279" s="3">
        <f t="shared" si="596"/>
        <v>1.9230769230769232E-2</v>
      </c>
      <c r="X4279">
        <v>26</v>
      </c>
      <c r="Y4279" s="4">
        <v>4.9000000000000004</v>
      </c>
      <c r="Z4279" s="4">
        <v>1</v>
      </c>
      <c r="AA4279" s="5">
        <v>48809.37</v>
      </c>
      <c r="AB4279" s="5">
        <f t="shared" si="597"/>
        <v>2489277.87</v>
      </c>
      <c r="AC4279" s="5">
        <v>34622.1</v>
      </c>
      <c r="AD4279" s="5">
        <f t="shared" si="598"/>
        <v>1800349.2</v>
      </c>
      <c r="AE4279" s="5">
        <v>116217.98</v>
      </c>
      <c r="AF4279" s="5">
        <v>34237.21</v>
      </c>
      <c r="AG4279" s="5">
        <v>9285.4599999999991</v>
      </c>
      <c r="AH4279" s="5">
        <v>1450</v>
      </c>
      <c r="AI4279" s="5">
        <v>4600</v>
      </c>
      <c r="AJ4279">
        <v>0</v>
      </c>
      <c r="AK4279" s="5">
        <v>0</v>
      </c>
      <c r="AL4279" s="5">
        <v>0</v>
      </c>
      <c r="AM4279" s="5">
        <v>36632.51</v>
      </c>
      <c r="AN4279">
        <v>4</v>
      </c>
      <c r="AO4279">
        <v>5</v>
      </c>
      <c r="AP4279" t="str">
        <f t="shared" si="599"/>
        <v>No</v>
      </c>
      <c r="AQ4279">
        <v>2</v>
      </c>
      <c r="AR4279" s="5">
        <f t="shared" si="600"/>
        <v>2002772.36</v>
      </c>
      <c r="AS4279" s="5">
        <f t="shared" si="601"/>
        <v>486505.51</v>
      </c>
      <c r="AT4279" t="s">
        <v>59</v>
      </c>
      <c r="AU4279" t="s">
        <v>6164</v>
      </c>
      <c r="AV4279" t="s">
        <v>6165</v>
      </c>
      <c r="AW4279" t="s">
        <v>6166</v>
      </c>
      <c r="AX4279" t="s">
        <v>6167</v>
      </c>
      <c r="AY4279">
        <v>57</v>
      </c>
      <c r="AZ4279">
        <v>2</v>
      </c>
      <c r="BA4279">
        <v>0</v>
      </c>
      <c r="BB4279" t="s">
        <v>6168</v>
      </c>
      <c r="BC4279">
        <v>1</v>
      </c>
      <c r="BD4279">
        <v>0</v>
      </c>
      <c r="BE4279" t="s">
        <v>6178</v>
      </c>
      <c r="BF4279" t="s">
        <v>6170</v>
      </c>
      <c r="BG4279">
        <v>1</v>
      </c>
      <c r="BH4279" t="s">
        <v>6179</v>
      </c>
      <c r="BI4279">
        <v>20</v>
      </c>
      <c r="BJ4279" t="s">
        <v>6172</v>
      </c>
      <c r="BK4279">
        <v>0</v>
      </c>
      <c r="BL4279">
        <v>58</v>
      </c>
      <c r="BM4279" s="3">
        <f t="shared" si="602"/>
        <v>0.89655172413793105</v>
      </c>
    </row>
    <row r="4280" spans="1:65">
      <c r="A4280" t="s">
        <v>4418</v>
      </c>
      <c r="B4280" s="2">
        <v>45918</v>
      </c>
      <c r="C4280" t="s">
        <v>3137</v>
      </c>
      <c r="D4280" t="s">
        <v>4140</v>
      </c>
      <c r="E4280">
        <v>9</v>
      </c>
      <c r="F4280" t="s">
        <v>49</v>
      </c>
      <c r="G4280" t="s">
        <v>79</v>
      </c>
      <c r="H4280" t="s">
        <v>106</v>
      </c>
      <c r="I4280" t="s">
        <v>74</v>
      </c>
      <c r="J4280" t="s">
        <v>65</v>
      </c>
      <c r="K4280" t="s">
        <v>75</v>
      </c>
      <c r="L4280" t="s">
        <v>55</v>
      </c>
      <c r="M4280" t="s">
        <v>68</v>
      </c>
      <c r="N4280" t="s">
        <v>57</v>
      </c>
      <c r="O4280" t="s">
        <v>82</v>
      </c>
      <c r="P4280">
        <v>44</v>
      </c>
      <c r="Q4280">
        <v>46</v>
      </c>
      <c r="R4280">
        <v>45</v>
      </c>
      <c r="S4280">
        <v>1</v>
      </c>
      <c r="T4280">
        <f t="shared" si="594"/>
        <v>44</v>
      </c>
      <c r="U4280">
        <v>44</v>
      </c>
      <c r="V4280">
        <f t="shared" si="595"/>
        <v>0</v>
      </c>
      <c r="W4280" s="3">
        <f t="shared" si="596"/>
        <v>2.2222222222222223E-2</v>
      </c>
      <c r="X4280">
        <v>14</v>
      </c>
      <c r="Y4280" s="4">
        <v>4</v>
      </c>
      <c r="Z4280" s="4">
        <v>1.3</v>
      </c>
      <c r="AA4280" s="5">
        <v>52659.95</v>
      </c>
      <c r="AB4280" s="5">
        <f t="shared" si="597"/>
        <v>2317037.7999999998</v>
      </c>
      <c r="AC4280" s="5">
        <v>33193.480000000003</v>
      </c>
      <c r="AD4280" s="5">
        <f t="shared" si="598"/>
        <v>1493706.6</v>
      </c>
      <c r="AE4280" s="5">
        <v>99828.9</v>
      </c>
      <c r="AF4280" s="5">
        <v>28915.69</v>
      </c>
      <c r="AG4280" s="5">
        <v>8293.66</v>
      </c>
      <c r="AH4280" s="5">
        <v>1885</v>
      </c>
      <c r="AI4280" s="5">
        <v>4600</v>
      </c>
      <c r="AJ4280">
        <v>1</v>
      </c>
      <c r="AK4280" s="5">
        <v>14475.85</v>
      </c>
      <c r="AL4280" s="5">
        <v>0</v>
      </c>
      <c r="AM4280" s="5">
        <v>27434</v>
      </c>
      <c r="AN4280">
        <v>4</v>
      </c>
      <c r="AO4280">
        <v>2</v>
      </c>
      <c r="AP4280" t="str">
        <f t="shared" si="599"/>
        <v>Yes</v>
      </c>
      <c r="AQ4280">
        <v>2</v>
      </c>
      <c r="AR4280" s="5">
        <f t="shared" si="600"/>
        <v>1679139.7</v>
      </c>
      <c r="AS4280" s="5">
        <f t="shared" si="601"/>
        <v>637898.1</v>
      </c>
      <c r="AT4280" t="s">
        <v>59</v>
      </c>
      <c r="AU4280" t="s">
        <v>6181</v>
      </c>
      <c r="AV4280" t="s">
        <v>6182</v>
      </c>
      <c r="AW4280" t="s">
        <v>6183</v>
      </c>
      <c r="AX4280" t="s">
        <v>6167</v>
      </c>
      <c r="AY4280">
        <v>45</v>
      </c>
      <c r="AZ4280">
        <v>0</v>
      </c>
      <c r="BA4280">
        <v>0</v>
      </c>
      <c r="BB4280" t="s">
        <v>6168</v>
      </c>
      <c r="BC4280">
        <v>0</v>
      </c>
      <c r="BD4280">
        <v>0</v>
      </c>
      <c r="BE4280" t="s">
        <v>6169</v>
      </c>
      <c r="BF4280" t="s">
        <v>6170</v>
      </c>
      <c r="BG4280">
        <v>3</v>
      </c>
      <c r="BH4280" t="s">
        <v>6208</v>
      </c>
      <c r="BI4280">
        <v>102</v>
      </c>
      <c r="BJ4280" t="s">
        <v>6193</v>
      </c>
      <c r="BK4280">
        <v>0</v>
      </c>
      <c r="BL4280">
        <v>63</v>
      </c>
      <c r="BM4280" s="3">
        <f t="shared" si="602"/>
        <v>0.7142857142857143</v>
      </c>
    </row>
    <row r="4281" spans="1:65">
      <c r="A4281" t="s">
        <v>4419</v>
      </c>
      <c r="B4281" s="2">
        <v>45918</v>
      </c>
      <c r="C4281" t="s">
        <v>3137</v>
      </c>
      <c r="D4281" t="s">
        <v>4140</v>
      </c>
      <c r="E4281">
        <v>9</v>
      </c>
      <c r="F4281" t="s">
        <v>61</v>
      </c>
      <c r="G4281" t="s">
        <v>50</v>
      </c>
      <c r="H4281" t="s">
        <v>127</v>
      </c>
      <c r="I4281" t="s">
        <v>64</v>
      </c>
      <c r="J4281" t="s">
        <v>81</v>
      </c>
      <c r="K4281" t="s">
        <v>75</v>
      </c>
      <c r="L4281" t="s">
        <v>55</v>
      </c>
      <c r="M4281" t="s">
        <v>56</v>
      </c>
      <c r="N4281" t="s">
        <v>69</v>
      </c>
      <c r="O4281" t="s">
        <v>82</v>
      </c>
      <c r="P4281">
        <v>37</v>
      </c>
      <c r="Q4281">
        <v>37</v>
      </c>
      <c r="R4281">
        <v>37</v>
      </c>
      <c r="S4281">
        <v>1</v>
      </c>
      <c r="T4281">
        <f t="shared" si="594"/>
        <v>36</v>
      </c>
      <c r="U4281">
        <v>36</v>
      </c>
      <c r="V4281">
        <f t="shared" si="595"/>
        <v>0</v>
      </c>
      <c r="W4281" s="3">
        <f t="shared" si="596"/>
        <v>2.7027027027027029E-2</v>
      </c>
      <c r="X4281">
        <v>26</v>
      </c>
      <c r="Y4281" s="4">
        <v>5.6</v>
      </c>
      <c r="Z4281" s="4">
        <v>1</v>
      </c>
      <c r="AA4281" s="5">
        <v>77497.289999999994</v>
      </c>
      <c r="AB4281" s="5">
        <f t="shared" si="597"/>
        <v>2789902.44</v>
      </c>
      <c r="AC4281" s="5">
        <v>52706.32</v>
      </c>
      <c r="AD4281" s="5">
        <f t="shared" si="598"/>
        <v>1950133.84</v>
      </c>
      <c r="AE4281" s="5">
        <v>108889.36</v>
      </c>
      <c r="AF4281" s="5">
        <v>31065.46</v>
      </c>
      <c r="AG4281" s="5">
        <v>9217.76</v>
      </c>
      <c r="AH4281" s="5">
        <v>1450</v>
      </c>
      <c r="AI4281" s="5">
        <v>6800</v>
      </c>
      <c r="AJ4281">
        <v>0</v>
      </c>
      <c r="AK4281" s="5">
        <v>0</v>
      </c>
      <c r="AL4281" s="5">
        <v>0</v>
      </c>
      <c r="AM4281" s="5">
        <v>24559.62</v>
      </c>
      <c r="AN4281">
        <v>4</v>
      </c>
      <c r="AO4281">
        <v>5</v>
      </c>
      <c r="AP4281" t="str">
        <f t="shared" si="599"/>
        <v>No</v>
      </c>
      <c r="AQ4281">
        <v>1</v>
      </c>
      <c r="AR4281" s="5">
        <f t="shared" si="600"/>
        <v>2132116.04</v>
      </c>
      <c r="AS4281" s="5">
        <f t="shared" si="601"/>
        <v>657786.4</v>
      </c>
      <c r="AT4281" t="s">
        <v>59</v>
      </c>
      <c r="AU4281" t="s">
        <v>6164</v>
      </c>
      <c r="AV4281" t="s">
        <v>6165</v>
      </c>
      <c r="AW4281" t="s">
        <v>6166</v>
      </c>
      <c r="AX4281" t="s">
        <v>6184</v>
      </c>
      <c r="AY4281">
        <v>43</v>
      </c>
      <c r="AZ4281">
        <v>4</v>
      </c>
      <c r="BA4281">
        <v>0</v>
      </c>
      <c r="BB4281" t="s">
        <v>6168</v>
      </c>
      <c r="BC4281">
        <v>1</v>
      </c>
      <c r="BD4281">
        <v>0</v>
      </c>
      <c r="BE4281" t="s">
        <v>6178</v>
      </c>
      <c r="BF4281" t="s">
        <v>6170</v>
      </c>
      <c r="BG4281">
        <v>1</v>
      </c>
      <c r="BH4281" t="s">
        <v>6186</v>
      </c>
      <c r="BI4281">
        <v>20</v>
      </c>
      <c r="BJ4281" t="s">
        <v>6172</v>
      </c>
      <c r="BK4281">
        <v>0</v>
      </c>
      <c r="BL4281">
        <v>51</v>
      </c>
      <c r="BM4281" s="3">
        <f t="shared" si="602"/>
        <v>0.72549019607843135</v>
      </c>
    </row>
    <row r="4282" spans="1:65">
      <c r="A4282" t="s">
        <v>4420</v>
      </c>
      <c r="B4282" s="2">
        <v>45918</v>
      </c>
      <c r="C4282" t="s">
        <v>3137</v>
      </c>
      <c r="D4282" t="s">
        <v>4140</v>
      </c>
      <c r="E4282">
        <v>9</v>
      </c>
      <c r="F4282" t="s">
        <v>78</v>
      </c>
      <c r="G4282" t="s">
        <v>50</v>
      </c>
      <c r="H4282" t="s">
        <v>185</v>
      </c>
      <c r="I4282" t="s">
        <v>74</v>
      </c>
      <c r="J4282" t="s">
        <v>81</v>
      </c>
      <c r="K4282" t="s">
        <v>75</v>
      </c>
      <c r="L4282" t="s">
        <v>67</v>
      </c>
      <c r="M4282" t="s">
        <v>68</v>
      </c>
      <c r="N4282" t="s">
        <v>57</v>
      </c>
      <c r="O4282" t="s">
        <v>82</v>
      </c>
      <c r="P4282">
        <v>29</v>
      </c>
      <c r="Q4282">
        <v>31</v>
      </c>
      <c r="R4282">
        <v>29</v>
      </c>
      <c r="S4282">
        <v>3</v>
      </c>
      <c r="T4282">
        <f t="shared" si="594"/>
        <v>26</v>
      </c>
      <c r="U4282">
        <v>26</v>
      </c>
      <c r="V4282">
        <f t="shared" si="595"/>
        <v>0</v>
      </c>
      <c r="W4282" s="3">
        <f t="shared" si="596"/>
        <v>0.10344827586206896</v>
      </c>
      <c r="X4282">
        <v>19</v>
      </c>
      <c r="Y4282" s="4">
        <v>6.8</v>
      </c>
      <c r="Z4282" s="4">
        <v>1.5</v>
      </c>
      <c r="AA4282" s="5">
        <v>78788.87</v>
      </c>
      <c r="AB4282" s="5">
        <f t="shared" si="597"/>
        <v>2048510.62</v>
      </c>
      <c r="AC4282" s="5">
        <v>49410.58</v>
      </c>
      <c r="AD4282" s="5">
        <f t="shared" si="598"/>
        <v>1432906.82</v>
      </c>
      <c r="AE4282" s="5">
        <v>87379.73</v>
      </c>
      <c r="AF4282" s="5">
        <v>26117.66</v>
      </c>
      <c r="AG4282" s="5">
        <v>8888.4599999999991</v>
      </c>
      <c r="AH4282" s="5">
        <v>2175</v>
      </c>
      <c r="AI4282" s="5">
        <v>23512.76</v>
      </c>
      <c r="AJ4282">
        <v>1</v>
      </c>
      <c r="AK4282" s="5">
        <v>21659.32</v>
      </c>
      <c r="AL4282" s="5">
        <v>0</v>
      </c>
      <c r="AM4282" s="5">
        <v>19110.57</v>
      </c>
      <c r="AN4282">
        <v>4</v>
      </c>
      <c r="AO4282">
        <v>5</v>
      </c>
      <c r="AP4282" t="str">
        <f t="shared" si="599"/>
        <v>No</v>
      </c>
      <c r="AQ4282">
        <v>2</v>
      </c>
      <c r="AR4282" s="5">
        <f t="shared" si="600"/>
        <v>1621750.32</v>
      </c>
      <c r="AS4282" s="5">
        <f t="shared" si="601"/>
        <v>426760.3</v>
      </c>
      <c r="AT4282" t="s">
        <v>1641</v>
      </c>
      <c r="AU4282" t="s">
        <v>6189</v>
      </c>
      <c r="AV4282" t="s">
        <v>6201</v>
      </c>
      <c r="AW4282" t="s">
        <v>6175</v>
      </c>
      <c r="AX4282" t="s">
        <v>6167</v>
      </c>
      <c r="AY4282">
        <v>29</v>
      </c>
      <c r="AZ4282">
        <v>0</v>
      </c>
      <c r="BA4282">
        <v>0</v>
      </c>
      <c r="BB4282" t="s">
        <v>6168</v>
      </c>
      <c r="BC4282">
        <v>0</v>
      </c>
      <c r="BD4282">
        <v>1</v>
      </c>
      <c r="BE4282" t="s">
        <v>6188</v>
      </c>
      <c r="BF4282" t="s">
        <v>6210</v>
      </c>
      <c r="BG4282">
        <v>0</v>
      </c>
      <c r="BH4282" t="s">
        <v>6171</v>
      </c>
      <c r="BI4282">
        <v>15</v>
      </c>
      <c r="BJ4282" t="s">
        <v>6172</v>
      </c>
      <c r="BK4282">
        <v>0</v>
      </c>
      <c r="BL4282">
        <v>46</v>
      </c>
      <c r="BM4282" s="3">
        <f t="shared" si="602"/>
        <v>0.63043478260869568</v>
      </c>
    </row>
    <row r="4283" spans="1:65">
      <c r="A4283" t="s">
        <v>4421</v>
      </c>
      <c r="B4283" s="2">
        <v>45918</v>
      </c>
      <c r="C4283" t="s">
        <v>3137</v>
      </c>
      <c r="D4283" t="s">
        <v>4140</v>
      </c>
      <c r="E4283">
        <v>9</v>
      </c>
      <c r="F4283" t="s">
        <v>61</v>
      </c>
      <c r="G4283" t="s">
        <v>62</v>
      </c>
      <c r="H4283" t="s">
        <v>104</v>
      </c>
      <c r="I4283" t="s">
        <v>52</v>
      </c>
      <c r="J4283" t="s">
        <v>53</v>
      </c>
      <c r="K4283" t="s">
        <v>75</v>
      </c>
      <c r="L4283" t="s">
        <v>55</v>
      </c>
      <c r="M4283" t="s">
        <v>68</v>
      </c>
      <c r="N4283" t="s">
        <v>109</v>
      </c>
      <c r="O4283" t="s">
        <v>120</v>
      </c>
      <c r="P4283">
        <v>55</v>
      </c>
      <c r="Q4283">
        <v>56</v>
      </c>
      <c r="R4283">
        <v>53</v>
      </c>
      <c r="S4283">
        <v>2</v>
      </c>
      <c r="T4283">
        <f t="shared" si="594"/>
        <v>51</v>
      </c>
      <c r="U4283">
        <v>51</v>
      </c>
      <c r="V4283">
        <f t="shared" si="595"/>
        <v>0</v>
      </c>
      <c r="W4283" s="3">
        <f t="shared" si="596"/>
        <v>3.7735849056603772E-2</v>
      </c>
      <c r="X4283">
        <v>26</v>
      </c>
      <c r="Y4283" s="4">
        <v>7.4</v>
      </c>
      <c r="Z4283" s="4">
        <v>1.5</v>
      </c>
      <c r="AA4283" s="5">
        <v>35707.57</v>
      </c>
      <c r="AB4283" s="5">
        <f t="shared" si="597"/>
        <v>1821086.07</v>
      </c>
      <c r="AC4283" s="5">
        <v>22534.16</v>
      </c>
      <c r="AD4283" s="5">
        <f t="shared" si="598"/>
        <v>1194310.48</v>
      </c>
      <c r="AE4283" s="5">
        <v>93555.15</v>
      </c>
      <c r="AF4283" s="5">
        <v>23474.61</v>
      </c>
      <c r="AG4283" s="5">
        <v>9336.41</v>
      </c>
      <c r="AH4283" s="5">
        <v>2175</v>
      </c>
      <c r="AI4283" s="5">
        <v>6400</v>
      </c>
      <c r="AJ4283">
        <v>1</v>
      </c>
      <c r="AK4283" s="5">
        <v>9162.3700000000008</v>
      </c>
      <c r="AL4283" s="5">
        <v>0</v>
      </c>
      <c r="AM4283" s="5">
        <v>79426.28</v>
      </c>
      <c r="AN4283">
        <v>8</v>
      </c>
      <c r="AO4283">
        <v>9</v>
      </c>
      <c r="AP4283" t="str">
        <f t="shared" si="599"/>
        <v>No</v>
      </c>
      <c r="AQ4283">
        <v>3</v>
      </c>
      <c r="AR4283" s="5">
        <f t="shared" si="600"/>
        <v>1417840.3</v>
      </c>
      <c r="AS4283" s="5">
        <f t="shared" si="601"/>
        <v>403245.77</v>
      </c>
      <c r="AT4283" t="s">
        <v>116</v>
      </c>
      <c r="AU4283" t="s">
        <v>6194</v>
      </c>
      <c r="AV4283" t="s">
        <v>6195</v>
      </c>
      <c r="AW4283" t="s">
        <v>6183</v>
      </c>
      <c r="AX4283" t="s">
        <v>6167</v>
      </c>
      <c r="AY4283">
        <v>56</v>
      </c>
      <c r="AZ4283">
        <v>0</v>
      </c>
      <c r="BA4283">
        <v>0</v>
      </c>
      <c r="BB4283" t="s">
        <v>6168</v>
      </c>
      <c r="BC4283">
        <v>1</v>
      </c>
      <c r="BD4283">
        <v>0</v>
      </c>
      <c r="BE4283" t="s">
        <v>6178</v>
      </c>
      <c r="BF4283" t="s">
        <v>6170</v>
      </c>
      <c r="BG4283">
        <v>0</v>
      </c>
      <c r="BH4283" t="s">
        <v>6171</v>
      </c>
      <c r="BI4283">
        <v>31</v>
      </c>
      <c r="BJ4283" t="s">
        <v>6172</v>
      </c>
      <c r="BK4283">
        <v>0</v>
      </c>
      <c r="BL4283">
        <v>75</v>
      </c>
      <c r="BM4283" s="3">
        <f t="shared" si="602"/>
        <v>0.70666666666666667</v>
      </c>
    </row>
    <row r="4284" spans="1:65">
      <c r="A4284" t="s">
        <v>4422</v>
      </c>
      <c r="B4284" s="2">
        <v>45918</v>
      </c>
      <c r="C4284" t="s">
        <v>3137</v>
      </c>
      <c r="D4284" t="s">
        <v>4140</v>
      </c>
      <c r="E4284">
        <v>9</v>
      </c>
      <c r="F4284" t="s">
        <v>61</v>
      </c>
      <c r="G4284" t="s">
        <v>50</v>
      </c>
      <c r="H4284" t="s">
        <v>183</v>
      </c>
      <c r="I4284" t="s">
        <v>64</v>
      </c>
      <c r="J4284" t="s">
        <v>65</v>
      </c>
      <c r="K4284" t="s">
        <v>75</v>
      </c>
      <c r="L4284" t="s">
        <v>87</v>
      </c>
      <c r="M4284" t="s">
        <v>56</v>
      </c>
      <c r="N4284" t="s">
        <v>109</v>
      </c>
      <c r="O4284" t="s">
        <v>70</v>
      </c>
      <c r="P4284">
        <v>46</v>
      </c>
      <c r="Q4284">
        <v>48</v>
      </c>
      <c r="R4284">
        <v>49</v>
      </c>
      <c r="S4284">
        <v>1</v>
      </c>
      <c r="T4284">
        <f t="shared" si="594"/>
        <v>48</v>
      </c>
      <c r="U4284">
        <v>45</v>
      </c>
      <c r="V4284">
        <f t="shared" si="595"/>
        <v>3</v>
      </c>
      <c r="W4284" s="3">
        <f t="shared" si="596"/>
        <v>2.0408163265306121E-2</v>
      </c>
      <c r="X4284">
        <v>23</v>
      </c>
      <c r="Y4284" s="4">
        <v>5.4</v>
      </c>
      <c r="Z4284" s="4">
        <v>2</v>
      </c>
      <c r="AA4284" s="5">
        <v>51363.93</v>
      </c>
      <c r="AB4284" s="5">
        <f t="shared" si="597"/>
        <v>2311376.85</v>
      </c>
      <c r="AC4284" s="5">
        <v>35893.760000000002</v>
      </c>
      <c r="AD4284" s="5">
        <f t="shared" si="598"/>
        <v>1758794.24</v>
      </c>
      <c r="AE4284" s="5">
        <v>105455.09</v>
      </c>
      <c r="AF4284" s="5">
        <v>30773.3</v>
      </c>
      <c r="AG4284" s="5">
        <v>9236.3700000000008</v>
      </c>
      <c r="AH4284" s="5">
        <v>2900</v>
      </c>
      <c r="AI4284" s="5">
        <v>4600</v>
      </c>
      <c r="AJ4284">
        <v>0</v>
      </c>
      <c r="AK4284" s="5">
        <v>0</v>
      </c>
      <c r="AL4284" s="5">
        <v>2870.85</v>
      </c>
      <c r="AM4284" s="5">
        <v>70771.3</v>
      </c>
      <c r="AN4284">
        <v>8</v>
      </c>
      <c r="AO4284">
        <v>11</v>
      </c>
      <c r="AP4284" t="str">
        <f t="shared" si="599"/>
        <v>No</v>
      </c>
      <c r="AQ4284">
        <v>3</v>
      </c>
      <c r="AR4284" s="5">
        <f t="shared" si="600"/>
        <v>1985401.15</v>
      </c>
      <c r="AS4284" s="5">
        <f t="shared" si="601"/>
        <v>325975.7</v>
      </c>
      <c r="AT4284" t="s">
        <v>59</v>
      </c>
      <c r="AU4284" t="s">
        <v>6164</v>
      </c>
      <c r="AV4284" t="s">
        <v>6165</v>
      </c>
      <c r="AW4284" t="s">
        <v>6166</v>
      </c>
      <c r="AX4284" t="s">
        <v>6184</v>
      </c>
      <c r="AY4284">
        <v>48</v>
      </c>
      <c r="AZ4284">
        <v>0</v>
      </c>
      <c r="BA4284">
        <v>23</v>
      </c>
      <c r="BB4284" t="s">
        <v>6180</v>
      </c>
      <c r="BC4284">
        <v>3</v>
      </c>
      <c r="BD4284">
        <v>0</v>
      </c>
      <c r="BE4284" t="s">
        <v>6178</v>
      </c>
      <c r="BF4284" t="s">
        <v>6170</v>
      </c>
      <c r="BG4284">
        <v>0</v>
      </c>
      <c r="BH4284" t="s">
        <v>6171</v>
      </c>
      <c r="BI4284">
        <v>35</v>
      </c>
      <c r="BJ4284" t="s">
        <v>6172</v>
      </c>
      <c r="BK4284">
        <v>0</v>
      </c>
      <c r="BL4284">
        <v>63</v>
      </c>
      <c r="BM4284" s="3">
        <f t="shared" si="602"/>
        <v>0.77777777777777779</v>
      </c>
    </row>
    <row r="4285" spans="1:65">
      <c r="A4285" t="s">
        <v>4423</v>
      </c>
      <c r="B4285" s="2">
        <v>45918</v>
      </c>
      <c r="C4285" t="s">
        <v>3137</v>
      </c>
      <c r="D4285" t="s">
        <v>4140</v>
      </c>
      <c r="E4285">
        <v>9</v>
      </c>
      <c r="F4285" t="s">
        <v>78</v>
      </c>
      <c r="G4285" t="s">
        <v>62</v>
      </c>
      <c r="H4285" t="s">
        <v>190</v>
      </c>
      <c r="I4285" t="s">
        <v>74</v>
      </c>
      <c r="J4285" t="s">
        <v>53</v>
      </c>
      <c r="K4285" t="s">
        <v>66</v>
      </c>
      <c r="L4285" t="s">
        <v>67</v>
      </c>
      <c r="M4285" t="s">
        <v>68</v>
      </c>
      <c r="N4285" t="s">
        <v>76</v>
      </c>
      <c r="O4285" t="s">
        <v>70</v>
      </c>
      <c r="P4285">
        <v>58</v>
      </c>
      <c r="Q4285">
        <v>61</v>
      </c>
      <c r="R4285">
        <v>58</v>
      </c>
      <c r="S4285">
        <v>6</v>
      </c>
      <c r="T4285">
        <f t="shared" si="594"/>
        <v>52</v>
      </c>
      <c r="U4285">
        <v>52</v>
      </c>
      <c r="V4285">
        <f t="shared" si="595"/>
        <v>0</v>
      </c>
      <c r="W4285" s="3">
        <f t="shared" si="596"/>
        <v>0.10344827586206896</v>
      </c>
      <c r="X4285">
        <v>21</v>
      </c>
      <c r="Y4285" s="4">
        <v>2.7</v>
      </c>
      <c r="Z4285" s="4">
        <v>1.2</v>
      </c>
      <c r="AA4285" s="5">
        <v>33858.29</v>
      </c>
      <c r="AB4285" s="5">
        <f t="shared" si="597"/>
        <v>1760631.08</v>
      </c>
      <c r="AC4285" s="5">
        <v>21890.86</v>
      </c>
      <c r="AD4285" s="5">
        <f t="shared" si="598"/>
        <v>1269669.8799999999</v>
      </c>
      <c r="AE4285" s="5">
        <v>99541.8</v>
      </c>
      <c r="AF4285" s="5">
        <v>26637.119999999999</v>
      </c>
      <c r="AG4285" s="5">
        <v>9270.16</v>
      </c>
      <c r="AH4285" s="5">
        <v>1740</v>
      </c>
      <c r="AI4285" s="5">
        <v>24258.01</v>
      </c>
      <c r="AJ4285">
        <v>2</v>
      </c>
      <c r="AK4285" s="5">
        <v>17575.419999999998</v>
      </c>
      <c r="AL4285" s="5">
        <v>0</v>
      </c>
      <c r="AM4285" s="5">
        <v>36835.550000000003</v>
      </c>
      <c r="AN4285">
        <v>4</v>
      </c>
      <c r="AO4285">
        <v>5</v>
      </c>
      <c r="AP4285" t="str">
        <f t="shared" si="599"/>
        <v>No</v>
      </c>
      <c r="AQ4285">
        <v>4</v>
      </c>
      <c r="AR4285" s="5">
        <f t="shared" si="600"/>
        <v>1485527.94</v>
      </c>
      <c r="AS4285" s="5">
        <f t="shared" si="601"/>
        <v>275103.14</v>
      </c>
      <c r="AT4285" t="s">
        <v>1641</v>
      </c>
      <c r="AU4285" t="s">
        <v>6189</v>
      </c>
      <c r="AV4285" t="s">
        <v>6201</v>
      </c>
      <c r="AW4285" t="s">
        <v>6175</v>
      </c>
      <c r="AX4285" t="s">
        <v>6167</v>
      </c>
      <c r="AY4285">
        <v>63</v>
      </c>
      <c r="AZ4285">
        <v>4</v>
      </c>
      <c r="BA4285">
        <v>0</v>
      </c>
      <c r="BB4285" t="s">
        <v>6168</v>
      </c>
      <c r="BC4285">
        <v>1</v>
      </c>
      <c r="BD4285">
        <v>0</v>
      </c>
      <c r="BE4285" t="s">
        <v>6178</v>
      </c>
      <c r="BF4285" t="s">
        <v>6210</v>
      </c>
      <c r="BG4285">
        <v>1</v>
      </c>
      <c r="BH4285" t="s">
        <v>6186</v>
      </c>
      <c r="BI4285">
        <v>37</v>
      </c>
      <c r="BJ4285" t="s">
        <v>6172</v>
      </c>
      <c r="BK4285">
        <v>0</v>
      </c>
      <c r="BL4285">
        <v>77</v>
      </c>
      <c r="BM4285" s="3">
        <f t="shared" si="602"/>
        <v>0.75324675324675328</v>
      </c>
    </row>
    <row r="4286" spans="1:65">
      <c r="A4286" t="s">
        <v>4424</v>
      </c>
      <c r="B4286" s="2">
        <v>45918</v>
      </c>
      <c r="C4286" t="s">
        <v>3137</v>
      </c>
      <c r="D4286" t="s">
        <v>4140</v>
      </c>
      <c r="E4286">
        <v>9</v>
      </c>
      <c r="F4286" t="s">
        <v>78</v>
      </c>
      <c r="G4286" t="s">
        <v>62</v>
      </c>
      <c r="H4286" t="s">
        <v>190</v>
      </c>
      <c r="I4286" t="s">
        <v>52</v>
      </c>
      <c r="J4286" t="s">
        <v>53</v>
      </c>
      <c r="K4286" t="s">
        <v>54</v>
      </c>
      <c r="L4286" t="s">
        <v>55</v>
      </c>
      <c r="M4286" t="s">
        <v>56</v>
      </c>
      <c r="N4286" t="s">
        <v>94</v>
      </c>
      <c r="O4286" t="s">
        <v>82</v>
      </c>
      <c r="P4286">
        <v>62</v>
      </c>
      <c r="Q4286">
        <v>63</v>
      </c>
      <c r="R4286">
        <v>59</v>
      </c>
      <c r="S4286">
        <v>2</v>
      </c>
      <c r="T4286">
        <f t="shared" si="594"/>
        <v>57</v>
      </c>
      <c r="U4286">
        <v>57</v>
      </c>
      <c r="V4286">
        <f t="shared" si="595"/>
        <v>0</v>
      </c>
      <c r="W4286" s="3">
        <f t="shared" si="596"/>
        <v>3.3898305084745763E-2</v>
      </c>
      <c r="X4286">
        <v>16</v>
      </c>
      <c r="Y4286" s="4">
        <v>3.9</v>
      </c>
      <c r="Z4286" s="4">
        <v>1</v>
      </c>
      <c r="AA4286" s="5">
        <v>38709.410000000003</v>
      </c>
      <c r="AB4286" s="5">
        <f t="shared" si="597"/>
        <v>2206436.37</v>
      </c>
      <c r="AC4286" s="5">
        <v>23674.21</v>
      </c>
      <c r="AD4286" s="5">
        <f t="shared" si="598"/>
        <v>1396778.39</v>
      </c>
      <c r="AE4286" s="5">
        <v>105643.92</v>
      </c>
      <c r="AF4286" s="5">
        <v>26893.9</v>
      </c>
      <c r="AG4286" s="5">
        <v>8172.46</v>
      </c>
      <c r="AH4286" s="5">
        <v>1450</v>
      </c>
      <c r="AI4286" s="5">
        <v>6400</v>
      </c>
      <c r="AJ4286">
        <v>0</v>
      </c>
      <c r="AK4286" s="5">
        <v>0</v>
      </c>
      <c r="AL4286" s="5">
        <v>0</v>
      </c>
      <c r="AM4286" s="5">
        <v>39759.449999999997</v>
      </c>
      <c r="AN4286">
        <v>4</v>
      </c>
      <c r="AO4286">
        <v>3</v>
      </c>
      <c r="AP4286" t="str">
        <f t="shared" si="599"/>
        <v>Yes</v>
      </c>
      <c r="AQ4286">
        <v>0</v>
      </c>
      <c r="AR4286" s="5">
        <f t="shared" si="600"/>
        <v>1585098.12</v>
      </c>
      <c r="AS4286" s="5">
        <f t="shared" si="601"/>
        <v>621338.25</v>
      </c>
      <c r="AT4286" t="s">
        <v>59</v>
      </c>
      <c r="AU4286" t="s">
        <v>6164</v>
      </c>
      <c r="AV4286" t="s">
        <v>6165</v>
      </c>
      <c r="AW4286" t="s">
        <v>6166</v>
      </c>
      <c r="AX4286" t="s">
        <v>6167</v>
      </c>
      <c r="AY4286">
        <v>65</v>
      </c>
      <c r="AZ4286">
        <v>0</v>
      </c>
      <c r="BA4286">
        <v>0</v>
      </c>
      <c r="BB4286" t="s">
        <v>6168</v>
      </c>
      <c r="BC4286">
        <v>0</v>
      </c>
      <c r="BD4286">
        <v>0</v>
      </c>
      <c r="BE4286" t="s">
        <v>6169</v>
      </c>
      <c r="BF4286" t="s">
        <v>6170</v>
      </c>
      <c r="BG4286">
        <v>0</v>
      </c>
      <c r="BH4286" t="s">
        <v>6171</v>
      </c>
      <c r="BI4286">
        <v>26</v>
      </c>
      <c r="BJ4286" t="s">
        <v>6172</v>
      </c>
      <c r="BK4286">
        <v>0</v>
      </c>
      <c r="BL4286">
        <v>72</v>
      </c>
      <c r="BM4286" s="3">
        <f t="shared" si="602"/>
        <v>0.81944444444444442</v>
      </c>
    </row>
    <row r="4287" spans="1:65">
      <c r="A4287" t="s">
        <v>4425</v>
      </c>
      <c r="B4287" s="2">
        <v>45918</v>
      </c>
      <c r="C4287" t="s">
        <v>3137</v>
      </c>
      <c r="D4287" t="s">
        <v>4140</v>
      </c>
      <c r="E4287">
        <v>9</v>
      </c>
      <c r="F4287" t="s">
        <v>72</v>
      </c>
      <c r="G4287" t="s">
        <v>62</v>
      </c>
      <c r="H4287" t="s">
        <v>155</v>
      </c>
      <c r="I4287" t="s">
        <v>52</v>
      </c>
      <c r="J4287" t="s">
        <v>53</v>
      </c>
      <c r="K4287" t="s">
        <v>75</v>
      </c>
      <c r="L4287" t="s">
        <v>67</v>
      </c>
      <c r="M4287" t="s">
        <v>56</v>
      </c>
      <c r="N4287" t="s">
        <v>76</v>
      </c>
      <c r="O4287" t="s">
        <v>58</v>
      </c>
      <c r="P4287">
        <v>64</v>
      </c>
      <c r="Q4287">
        <v>67</v>
      </c>
      <c r="R4287">
        <v>70</v>
      </c>
      <c r="S4287">
        <v>2</v>
      </c>
      <c r="T4287">
        <f t="shared" si="594"/>
        <v>68</v>
      </c>
      <c r="U4287">
        <v>62</v>
      </c>
      <c r="V4287">
        <f t="shared" si="595"/>
        <v>6</v>
      </c>
      <c r="W4287" s="3">
        <f t="shared" si="596"/>
        <v>2.8571428571428571E-2</v>
      </c>
      <c r="X4287">
        <v>32</v>
      </c>
      <c r="Y4287" s="4">
        <v>8</v>
      </c>
      <c r="Z4287" s="4">
        <v>2.4</v>
      </c>
      <c r="AA4287" s="5">
        <v>35786.9</v>
      </c>
      <c r="AB4287" s="5">
        <f t="shared" si="597"/>
        <v>2218787.7999999998</v>
      </c>
      <c r="AC4287" s="5">
        <v>22934.42</v>
      </c>
      <c r="AD4287" s="5">
        <f t="shared" si="598"/>
        <v>1605409.4</v>
      </c>
      <c r="AE4287" s="5">
        <v>126204.59</v>
      </c>
      <c r="AF4287" s="5">
        <v>31365.93</v>
      </c>
      <c r="AG4287" s="5">
        <v>10247.959999999999</v>
      </c>
      <c r="AH4287" s="5">
        <v>3480</v>
      </c>
      <c r="AI4287" s="5">
        <v>6400</v>
      </c>
      <c r="AJ4287">
        <v>0</v>
      </c>
      <c r="AK4287" s="5">
        <v>0</v>
      </c>
      <c r="AL4287" s="5">
        <v>3937.9</v>
      </c>
      <c r="AM4287" s="5">
        <v>46474.89</v>
      </c>
      <c r="AN4287">
        <v>4</v>
      </c>
      <c r="AO4287">
        <v>6</v>
      </c>
      <c r="AP4287" t="str">
        <f t="shared" si="599"/>
        <v>No</v>
      </c>
      <c r="AQ4287">
        <v>3</v>
      </c>
      <c r="AR4287" s="5">
        <f t="shared" si="600"/>
        <v>1833520.67</v>
      </c>
      <c r="AS4287" s="5">
        <f t="shared" si="601"/>
        <v>385267.13</v>
      </c>
      <c r="AT4287" t="s">
        <v>59</v>
      </c>
      <c r="AU4287" t="s">
        <v>6164</v>
      </c>
      <c r="AV4287" t="s">
        <v>6165</v>
      </c>
      <c r="AW4287" t="s">
        <v>6166</v>
      </c>
      <c r="AX4287" t="s">
        <v>6177</v>
      </c>
      <c r="AY4287">
        <v>67</v>
      </c>
      <c r="AZ4287">
        <v>3</v>
      </c>
      <c r="BA4287">
        <v>38</v>
      </c>
      <c r="BB4287" t="s">
        <v>6185</v>
      </c>
      <c r="BC4287">
        <v>0</v>
      </c>
      <c r="BD4287">
        <v>2</v>
      </c>
      <c r="BE4287" t="s">
        <v>6188</v>
      </c>
      <c r="BF4287" t="s">
        <v>6170</v>
      </c>
      <c r="BG4287">
        <v>1</v>
      </c>
      <c r="BH4287" t="s">
        <v>6186</v>
      </c>
      <c r="BI4287">
        <v>29</v>
      </c>
      <c r="BJ4287" t="s">
        <v>6172</v>
      </c>
      <c r="BK4287">
        <v>0</v>
      </c>
      <c r="BL4287">
        <v>77</v>
      </c>
      <c r="BM4287" s="3">
        <f t="shared" si="602"/>
        <v>0.90909090909090906</v>
      </c>
    </row>
    <row r="4288" spans="1:65">
      <c r="A4288" t="s">
        <v>4426</v>
      </c>
      <c r="B4288" s="2">
        <v>45918</v>
      </c>
      <c r="C4288" t="s">
        <v>3137</v>
      </c>
      <c r="D4288" t="s">
        <v>4140</v>
      </c>
      <c r="E4288">
        <v>9</v>
      </c>
      <c r="F4288" t="s">
        <v>49</v>
      </c>
      <c r="G4288" t="s">
        <v>79</v>
      </c>
      <c r="H4288" t="s">
        <v>106</v>
      </c>
      <c r="I4288" t="s">
        <v>64</v>
      </c>
      <c r="J4288" t="s">
        <v>53</v>
      </c>
      <c r="K4288" t="s">
        <v>75</v>
      </c>
      <c r="L4288" t="s">
        <v>92</v>
      </c>
      <c r="M4288" t="s">
        <v>56</v>
      </c>
      <c r="N4288" t="s">
        <v>76</v>
      </c>
      <c r="O4288" t="s">
        <v>120</v>
      </c>
      <c r="P4288">
        <v>58</v>
      </c>
      <c r="Q4288">
        <v>62</v>
      </c>
      <c r="R4288">
        <v>62</v>
      </c>
      <c r="S4288">
        <v>1</v>
      </c>
      <c r="T4288">
        <f t="shared" si="594"/>
        <v>61</v>
      </c>
      <c r="U4288">
        <v>58</v>
      </c>
      <c r="V4288">
        <f t="shared" si="595"/>
        <v>3</v>
      </c>
      <c r="W4288" s="3">
        <f t="shared" si="596"/>
        <v>1.6129032258064516E-2</v>
      </c>
      <c r="X4288">
        <v>25</v>
      </c>
      <c r="Y4288" s="4">
        <v>5.9</v>
      </c>
      <c r="Z4288" s="4">
        <v>1.5</v>
      </c>
      <c r="AA4288" s="5">
        <v>35788.239999999998</v>
      </c>
      <c r="AB4288" s="5">
        <f t="shared" si="597"/>
        <v>2075717.92</v>
      </c>
      <c r="AC4288" s="5">
        <v>23957.01</v>
      </c>
      <c r="AD4288" s="5">
        <f t="shared" si="598"/>
        <v>1485334.62</v>
      </c>
      <c r="AE4288" s="5">
        <v>101658.38</v>
      </c>
      <c r="AF4288" s="5">
        <v>28297.18</v>
      </c>
      <c r="AG4288" s="5">
        <v>9234.2800000000007</v>
      </c>
      <c r="AH4288" s="5">
        <v>2175</v>
      </c>
      <c r="AI4288" s="5">
        <v>3200</v>
      </c>
      <c r="AJ4288">
        <v>0</v>
      </c>
      <c r="AK4288" s="5">
        <v>0</v>
      </c>
      <c r="AL4288" s="5">
        <v>1974.66</v>
      </c>
      <c r="AM4288" s="5">
        <v>42459.13</v>
      </c>
      <c r="AN4288">
        <v>4</v>
      </c>
      <c r="AO4288">
        <v>5</v>
      </c>
      <c r="AP4288" t="str">
        <f t="shared" si="599"/>
        <v>No</v>
      </c>
      <c r="AQ4288">
        <v>3</v>
      </c>
      <c r="AR4288" s="5">
        <f t="shared" si="600"/>
        <v>1674333.25</v>
      </c>
      <c r="AS4288" s="5">
        <f t="shared" si="601"/>
        <v>401384.67</v>
      </c>
      <c r="AT4288" t="s">
        <v>59</v>
      </c>
      <c r="AU4288" t="s">
        <v>6164</v>
      </c>
      <c r="AV4288" t="s">
        <v>6165</v>
      </c>
      <c r="AW4288" t="s">
        <v>6166</v>
      </c>
      <c r="AX4288" t="s">
        <v>6184</v>
      </c>
      <c r="AY4288">
        <v>60</v>
      </c>
      <c r="AZ4288">
        <v>0</v>
      </c>
      <c r="BA4288">
        <v>25</v>
      </c>
      <c r="BB4288" t="s">
        <v>6180</v>
      </c>
      <c r="BC4288">
        <v>0</v>
      </c>
      <c r="BD4288">
        <v>1</v>
      </c>
      <c r="BE4288" t="s">
        <v>6188</v>
      </c>
      <c r="BF4288" t="s">
        <v>6170</v>
      </c>
      <c r="BG4288">
        <v>5</v>
      </c>
      <c r="BH4288" t="s">
        <v>6208</v>
      </c>
      <c r="BI4288">
        <v>88</v>
      </c>
      <c r="BJ4288" t="s">
        <v>6193</v>
      </c>
      <c r="BK4288">
        <v>0</v>
      </c>
      <c r="BL4288">
        <v>72</v>
      </c>
      <c r="BM4288" s="3">
        <f t="shared" si="602"/>
        <v>0.86111111111111116</v>
      </c>
    </row>
    <row r="4289" spans="1:65">
      <c r="A4289" t="s">
        <v>4427</v>
      </c>
      <c r="B4289" s="2">
        <v>45918</v>
      </c>
      <c r="C4289" t="s">
        <v>3137</v>
      </c>
      <c r="D4289" t="s">
        <v>4140</v>
      </c>
      <c r="E4289">
        <v>9</v>
      </c>
      <c r="F4289" t="s">
        <v>78</v>
      </c>
      <c r="G4289" t="s">
        <v>50</v>
      </c>
      <c r="H4289" t="s">
        <v>185</v>
      </c>
      <c r="I4289" t="s">
        <v>64</v>
      </c>
      <c r="J4289" t="s">
        <v>65</v>
      </c>
      <c r="K4289" t="s">
        <v>66</v>
      </c>
      <c r="L4289" t="s">
        <v>67</v>
      </c>
      <c r="M4289" t="s">
        <v>68</v>
      </c>
      <c r="N4289" t="s">
        <v>57</v>
      </c>
      <c r="O4289" t="s">
        <v>58</v>
      </c>
      <c r="P4289">
        <v>49</v>
      </c>
      <c r="Q4289">
        <v>53</v>
      </c>
      <c r="R4289">
        <v>52</v>
      </c>
      <c r="S4289">
        <v>5</v>
      </c>
      <c r="T4289">
        <f t="shared" si="594"/>
        <v>47</v>
      </c>
      <c r="U4289">
        <v>47</v>
      </c>
      <c r="V4289">
        <f t="shared" si="595"/>
        <v>0</v>
      </c>
      <c r="W4289" s="3">
        <f t="shared" si="596"/>
        <v>9.6153846153846159E-2</v>
      </c>
      <c r="X4289">
        <v>39</v>
      </c>
      <c r="Y4289" s="4">
        <v>4.4000000000000004</v>
      </c>
      <c r="Z4289" s="4">
        <v>2.5</v>
      </c>
      <c r="AA4289" s="5">
        <v>48468</v>
      </c>
      <c r="AB4289" s="5">
        <f t="shared" si="597"/>
        <v>2277996</v>
      </c>
      <c r="AC4289" s="5">
        <v>32331.46</v>
      </c>
      <c r="AD4289" s="5">
        <f t="shared" si="598"/>
        <v>1681235.92</v>
      </c>
      <c r="AE4289" s="5">
        <v>113635.1</v>
      </c>
      <c r="AF4289" s="5">
        <v>35339.32</v>
      </c>
      <c r="AG4289" s="5">
        <v>11517.51</v>
      </c>
      <c r="AH4289" s="5">
        <v>3625</v>
      </c>
      <c r="AI4289" s="5">
        <v>26066.33</v>
      </c>
      <c r="AJ4289">
        <v>2</v>
      </c>
      <c r="AK4289" s="5">
        <v>28906.58</v>
      </c>
      <c r="AL4289" s="5">
        <v>0</v>
      </c>
      <c r="AM4289" s="5">
        <v>31683.63</v>
      </c>
      <c r="AN4289">
        <v>4</v>
      </c>
      <c r="AO4289">
        <v>4</v>
      </c>
      <c r="AP4289" t="str">
        <f t="shared" si="599"/>
        <v>Yes</v>
      </c>
      <c r="AQ4289">
        <v>2</v>
      </c>
      <c r="AR4289" s="5">
        <f t="shared" si="600"/>
        <v>1932009.39</v>
      </c>
      <c r="AS4289" s="5">
        <f t="shared" si="601"/>
        <v>345986.61</v>
      </c>
      <c r="AT4289" t="s">
        <v>1641</v>
      </c>
      <c r="AU4289" t="s">
        <v>6173</v>
      </c>
      <c r="AV4289" t="s">
        <v>6174</v>
      </c>
      <c r="AW4289" t="s">
        <v>6175</v>
      </c>
      <c r="AX4289" t="s">
        <v>6167</v>
      </c>
      <c r="AY4289">
        <v>52</v>
      </c>
      <c r="AZ4289">
        <v>0</v>
      </c>
      <c r="BA4289">
        <v>0</v>
      </c>
      <c r="BB4289" t="s">
        <v>6168</v>
      </c>
      <c r="BC4289">
        <v>0</v>
      </c>
      <c r="BD4289">
        <v>0</v>
      </c>
      <c r="BE4289" t="s">
        <v>6169</v>
      </c>
      <c r="BF4289" t="s">
        <v>6210</v>
      </c>
      <c r="BG4289">
        <v>0</v>
      </c>
      <c r="BH4289" t="s">
        <v>6171</v>
      </c>
      <c r="BI4289">
        <v>52</v>
      </c>
      <c r="BJ4289" t="s">
        <v>6187</v>
      </c>
      <c r="BK4289">
        <v>0</v>
      </c>
      <c r="BL4289">
        <v>63</v>
      </c>
      <c r="BM4289" s="3">
        <f t="shared" si="602"/>
        <v>0.82539682539682535</v>
      </c>
    </row>
    <row r="4290" spans="1:65">
      <c r="A4290" t="s">
        <v>4428</v>
      </c>
      <c r="B4290" s="2">
        <v>45918</v>
      </c>
      <c r="C4290" t="s">
        <v>3137</v>
      </c>
      <c r="D4290" t="s">
        <v>4140</v>
      </c>
      <c r="E4290">
        <v>9</v>
      </c>
      <c r="F4290" t="s">
        <v>61</v>
      </c>
      <c r="G4290" t="s">
        <v>50</v>
      </c>
      <c r="H4290" t="s">
        <v>183</v>
      </c>
      <c r="I4290" t="s">
        <v>52</v>
      </c>
      <c r="J4290" t="s">
        <v>53</v>
      </c>
      <c r="K4290" t="s">
        <v>54</v>
      </c>
      <c r="L4290" t="s">
        <v>92</v>
      </c>
      <c r="M4290" t="s">
        <v>68</v>
      </c>
      <c r="N4290" t="s">
        <v>57</v>
      </c>
      <c r="O4290" t="s">
        <v>58</v>
      </c>
      <c r="P4290">
        <v>57</v>
      </c>
      <c r="Q4290">
        <v>61</v>
      </c>
      <c r="R4290">
        <v>60</v>
      </c>
      <c r="S4290">
        <v>2</v>
      </c>
      <c r="T4290">
        <f t="shared" ref="T4290:T4353" si="603">R4290-S4290</f>
        <v>58</v>
      </c>
      <c r="U4290">
        <v>55</v>
      </c>
      <c r="V4290">
        <f t="shared" ref="V4290:V4353" si="604">T4290-U4290</f>
        <v>3</v>
      </c>
      <c r="W4290" s="3">
        <f t="shared" ref="W4290:W4353" si="605">IFERROR(S4290/R4290,0)</f>
        <v>3.3333333333333333E-2</v>
      </c>
      <c r="X4290">
        <v>36</v>
      </c>
      <c r="Y4290" s="4">
        <v>0.9</v>
      </c>
      <c r="Z4290" s="4">
        <v>1</v>
      </c>
      <c r="AA4290" s="5">
        <v>38688.39</v>
      </c>
      <c r="AB4290" s="5">
        <f t="shared" ref="AB4290:AB4353" si="606">ROUND(U4290*AA4290,2)</f>
        <v>2127861.4500000002</v>
      </c>
      <c r="AC4290" s="5">
        <v>22581.66</v>
      </c>
      <c r="AD4290" s="5">
        <f t="shared" ref="AD4290:AD4353" si="607">ROUND(R4290*AC4290,2)</f>
        <v>1354899.6</v>
      </c>
      <c r="AE4290" s="5">
        <v>108137.35</v>
      </c>
      <c r="AF4290" s="5">
        <v>27575.06</v>
      </c>
      <c r="AG4290" s="5">
        <v>10428.02</v>
      </c>
      <c r="AH4290" s="5">
        <v>1450</v>
      </c>
      <c r="AI4290" s="5">
        <v>6400</v>
      </c>
      <c r="AJ4290">
        <v>1</v>
      </c>
      <c r="AK4290" s="5">
        <v>8957.3799999999992</v>
      </c>
      <c r="AL4290" s="5">
        <v>1974.95</v>
      </c>
      <c r="AM4290" s="5">
        <v>35700.74</v>
      </c>
      <c r="AN4290">
        <v>4</v>
      </c>
      <c r="AO4290">
        <v>2</v>
      </c>
      <c r="AP4290" t="str">
        <f t="shared" ref="AP4290:AP4353" si="608">IF(AO4290&lt;=AN4290,"Yes","No")</f>
        <v>Yes</v>
      </c>
      <c r="AQ4290">
        <v>1</v>
      </c>
      <c r="AR4290" s="5">
        <f t="shared" ref="AR4290:AR4353" si="609">ROUND(SUM(AD4290:AI4290)+SUM(AK4290:AM4290),2)</f>
        <v>1555523.1</v>
      </c>
      <c r="AS4290" s="5">
        <f t="shared" ref="AS4290:AS4353" si="610">ROUND(AB4290-AR4290,2)</f>
        <v>572338.35</v>
      </c>
      <c r="AT4290" t="s">
        <v>59</v>
      </c>
      <c r="AU4290" t="s">
        <v>6181</v>
      </c>
      <c r="AV4290" t="s">
        <v>6182</v>
      </c>
      <c r="AW4290" t="s">
        <v>6183</v>
      </c>
      <c r="AX4290" t="s">
        <v>6167</v>
      </c>
      <c r="AY4290">
        <v>59</v>
      </c>
      <c r="AZ4290">
        <v>0</v>
      </c>
      <c r="BA4290">
        <v>25</v>
      </c>
      <c r="BB4290" t="s">
        <v>6180</v>
      </c>
      <c r="BC4290">
        <v>0</v>
      </c>
      <c r="BD4290">
        <v>0</v>
      </c>
      <c r="BE4290" t="s">
        <v>6169</v>
      </c>
      <c r="BF4290" t="s">
        <v>6170</v>
      </c>
      <c r="BG4290">
        <v>1</v>
      </c>
      <c r="BH4290" t="s">
        <v>6186</v>
      </c>
      <c r="BI4290">
        <v>33</v>
      </c>
      <c r="BJ4290" t="s">
        <v>6172</v>
      </c>
      <c r="BK4290">
        <v>0</v>
      </c>
      <c r="BL4290">
        <v>75</v>
      </c>
      <c r="BM4290" s="3">
        <f t="shared" ref="BM4290:BM4353" si="611">IFERROR(R4290/BL4290,0)</f>
        <v>0.8</v>
      </c>
    </row>
    <row r="4291" spans="1:65">
      <c r="A4291" t="s">
        <v>4429</v>
      </c>
      <c r="B4291" s="2">
        <v>45918</v>
      </c>
      <c r="C4291" t="s">
        <v>3137</v>
      </c>
      <c r="D4291" t="s">
        <v>4140</v>
      </c>
      <c r="E4291">
        <v>9</v>
      </c>
      <c r="F4291" t="s">
        <v>61</v>
      </c>
      <c r="G4291" t="s">
        <v>62</v>
      </c>
      <c r="H4291" t="s">
        <v>115</v>
      </c>
      <c r="I4291" t="s">
        <v>52</v>
      </c>
      <c r="J4291" t="s">
        <v>53</v>
      </c>
      <c r="K4291" t="s">
        <v>75</v>
      </c>
      <c r="L4291" t="s">
        <v>55</v>
      </c>
      <c r="M4291" t="s">
        <v>56</v>
      </c>
      <c r="N4291" t="s">
        <v>57</v>
      </c>
      <c r="O4291" t="s">
        <v>82</v>
      </c>
      <c r="P4291">
        <v>65</v>
      </c>
      <c r="Q4291">
        <v>70</v>
      </c>
      <c r="R4291">
        <v>68</v>
      </c>
      <c r="S4291">
        <v>2</v>
      </c>
      <c r="T4291">
        <f t="shared" si="603"/>
        <v>66</v>
      </c>
      <c r="U4291">
        <v>62</v>
      </c>
      <c r="V4291">
        <f t="shared" si="604"/>
        <v>4</v>
      </c>
      <c r="W4291" s="3">
        <f t="shared" si="605"/>
        <v>2.9411764705882353E-2</v>
      </c>
      <c r="X4291">
        <v>20</v>
      </c>
      <c r="Y4291" s="4">
        <v>6.2</v>
      </c>
      <c r="Z4291" s="4">
        <v>2.2999999999999998</v>
      </c>
      <c r="AA4291" s="5">
        <v>35546.36</v>
      </c>
      <c r="AB4291" s="5">
        <f t="shared" si="606"/>
        <v>2203874.3199999998</v>
      </c>
      <c r="AC4291" s="5">
        <v>23562.52</v>
      </c>
      <c r="AD4291" s="5">
        <f t="shared" si="607"/>
        <v>1602251.36</v>
      </c>
      <c r="AE4291" s="5">
        <v>122543.85</v>
      </c>
      <c r="AF4291" s="5">
        <v>28323.57</v>
      </c>
      <c r="AG4291" s="5">
        <v>8242.02</v>
      </c>
      <c r="AH4291" s="5">
        <v>3335</v>
      </c>
      <c r="AI4291" s="5">
        <v>6400</v>
      </c>
      <c r="AJ4291">
        <v>0</v>
      </c>
      <c r="AK4291" s="5">
        <v>0</v>
      </c>
      <c r="AL4291" s="5">
        <v>2594.12</v>
      </c>
      <c r="AM4291" s="5">
        <v>45168.74</v>
      </c>
      <c r="AN4291">
        <v>4</v>
      </c>
      <c r="AO4291">
        <v>6</v>
      </c>
      <c r="AP4291" t="str">
        <f t="shared" si="608"/>
        <v>No</v>
      </c>
      <c r="AQ4291">
        <v>2</v>
      </c>
      <c r="AR4291" s="5">
        <f t="shared" si="609"/>
        <v>1818858.66</v>
      </c>
      <c r="AS4291" s="5">
        <f t="shared" si="610"/>
        <v>385015.66</v>
      </c>
      <c r="AT4291" t="s">
        <v>59</v>
      </c>
      <c r="AU4291" t="s">
        <v>6164</v>
      </c>
      <c r="AV4291" t="s">
        <v>6165</v>
      </c>
      <c r="AW4291" t="s">
        <v>6166</v>
      </c>
      <c r="AX4291" t="s">
        <v>6167</v>
      </c>
      <c r="AY4291">
        <v>67</v>
      </c>
      <c r="AZ4291">
        <v>0</v>
      </c>
      <c r="BA4291">
        <v>22</v>
      </c>
      <c r="BB4291" t="s">
        <v>6180</v>
      </c>
      <c r="BC4291">
        <v>0</v>
      </c>
      <c r="BD4291">
        <v>2</v>
      </c>
      <c r="BE4291" t="s">
        <v>6188</v>
      </c>
      <c r="BF4291" t="s">
        <v>6170</v>
      </c>
      <c r="BG4291">
        <v>0</v>
      </c>
      <c r="BH4291" t="s">
        <v>6171</v>
      </c>
      <c r="BI4291">
        <v>21</v>
      </c>
      <c r="BJ4291" t="s">
        <v>6172</v>
      </c>
      <c r="BK4291">
        <v>0</v>
      </c>
      <c r="BL4291">
        <v>76</v>
      </c>
      <c r="BM4291" s="3">
        <f t="shared" si="611"/>
        <v>0.89473684210526316</v>
      </c>
    </row>
    <row r="4292" spans="1:65">
      <c r="A4292" t="s">
        <v>4430</v>
      </c>
      <c r="B4292" s="2">
        <v>45918</v>
      </c>
      <c r="C4292" t="s">
        <v>3137</v>
      </c>
      <c r="D4292" t="s">
        <v>4140</v>
      </c>
      <c r="E4292">
        <v>9</v>
      </c>
      <c r="F4292" t="s">
        <v>72</v>
      </c>
      <c r="G4292" t="s">
        <v>62</v>
      </c>
      <c r="H4292" t="s">
        <v>155</v>
      </c>
      <c r="I4292" t="s">
        <v>74</v>
      </c>
      <c r="J4292" t="s">
        <v>81</v>
      </c>
      <c r="K4292" t="s">
        <v>66</v>
      </c>
      <c r="L4292" t="s">
        <v>55</v>
      </c>
      <c r="M4292" t="s">
        <v>56</v>
      </c>
      <c r="N4292" t="s">
        <v>76</v>
      </c>
      <c r="O4292" t="s">
        <v>58</v>
      </c>
      <c r="P4292">
        <v>40</v>
      </c>
      <c r="Q4292">
        <v>43</v>
      </c>
      <c r="R4292">
        <v>45</v>
      </c>
      <c r="S4292">
        <v>1</v>
      </c>
      <c r="T4292">
        <f t="shared" si="603"/>
        <v>44</v>
      </c>
      <c r="U4292">
        <v>38</v>
      </c>
      <c r="V4292">
        <f t="shared" si="604"/>
        <v>6</v>
      </c>
      <c r="W4292" s="3">
        <f t="shared" si="605"/>
        <v>2.2222222222222223E-2</v>
      </c>
      <c r="X4292">
        <v>22</v>
      </c>
      <c r="Y4292" s="4">
        <v>9.1</v>
      </c>
      <c r="Z4292" s="4">
        <v>2.7</v>
      </c>
      <c r="AA4292" s="5">
        <v>72839.44</v>
      </c>
      <c r="AB4292" s="5">
        <f t="shared" si="606"/>
        <v>2767898.72</v>
      </c>
      <c r="AC4292" s="5">
        <v>53263.48</v>
      </c>
      <c r="AD4292" s="5">
        <f t="shared" si="607"/>
        <v>2396856.6</v>
      </c>
      <c r="AE4292" s="5">
        <v>138828.85999999999</v>
      </c>
      <c r="AF4292" s="5">
        <v>38111.800000000003</v>
      </c>
      <c r="AG4292" s="5">
        <v>8955.18</v>
      </c>
      <c r="AH4292" s="5">
        <v>3915</v>
      </c>
      <c r="AI4292" s="5">
        <v>6800</v>
      </c>
      <c r="AJ4292">
        <v>0</v>
      </c>
      <c r="AK4292" s="5">
        <v>0</v>
      </c>
      <c r="AL4292" s="5">
        <v>9241.39</v>
      </c>
      <c r="AM4292" s="5">
        <v>25496.95</v>
      </c>
      <c r="AN4292">
        <v>4</v>
      </c>
      <c r="AO4292">
        <v>4</v>
      </c>
      <c r="AP4292" t="str">
        <f t="shared" si="608"/>
        <v>Yes</v>
      </c>
      <c r="AQ4292">
        <v>0</v>
      </c>
      <c r="AR4292" s="5">
        <f t="shared" si="609"/>
        <v>2628205.7799999998</v>
      </c>
      <c r="AS4292" s="5">
        <f t="shared" si="610"/>
        <v>139692.94</v>
      </c>
      <c r="AT4292" t="s">
        <v>59</v>
      </c>
      <c r="AU4292" t="s">
        <v>6164</v>
      </c>
      <c r="AV4292" t="s">
        <v>6165</v>
      </c>
      <c r="AW4292" t="s">
        <v>6166</v>
      </c>
      <c r="AX4292" t="s">
        <v>6177</v>
      </c>
      <c r="AY4292">
        <v>40</v>
      </c>
      <c r="AZ4292">
        <v>0</v>
      </c>
      <c r="BA4292">
        <v>32</v>
      </c>
      <c r="BB4292" t="s">
        <v>6180</v>
      </c>
      <c r="BC4292">
        <v>0</v>
      </c>
      <c r="BD4292">
        <v>0</v>
      </c>
      <c r="BE4292" t="s">
        <v>6169</v>
      </c>
      <c r="BF4292" t="s">
        <v>6170</v>
      </c>
      <c r="BG4292">
        <v>0</v>
      </c>
      <c r="BH4292" t="s">
        <v>6171</v>
      </c>
      <c r="BI4292">
        <v>47</v>
      </c>
      <c r="BJ4292" t="s">
        <v>6172</v>
      </c>
      <c r="BK4292">
        <v>0</v>
      </c>
      <c r="BL4292">
        <v>52</v>
      </c>
      <c r="BM4292" s="3">
        <f t="shared" si="611"/>
        <v>0.86538461538461542</v>
      </c>
    </row>
    <row r="4293" spans="1:65">
      <c r="A4293" t="s">
        <v>4431</v>
      </c>
      <c r="B4293" s="2">
        <v>45918</v>
      </c>
      <c r="C4293" t="s">
        <v>3137</v>
      </c>
      <c r="D4293" t="s">
        <v>4140</v>
      </c>
      <c r="E4293">
        <v>9</v>
      </c>
      <c r="F4293" t="s">
        <v>61</v>
      </c>
      <c r="G4293" t="s">
        <v>79</v>
      </c>
      <c r="H4293" t="s">
        <v>84</v>
      </c>
      <c r="I4293" t="s">
        <v>74</v>
      </c>
      <c r="J4293" t="s">
        <v>53</v>
      </c>
      <c r="K4293" t="s">
        <v>75</v>
      </c>
      <c r="L4293" t="s">
        <v>87</v>
      </c>
      <c r="M4293" t="s">
        <v>56</v>
      </c>
      <c r="N4293" t="s">
        <v>76</v>
      </c>
      <c r="O4293" t="s">
        <v>58</v>
      </c>
      <c r="P4293">
        <v>59</v>
      </c>
      <c r="Q4293">
        <v>63</v>
      </c>
      <c r="R4293">
        <v>62</v>
      </c>
      <c r="S4293">
        <v>1</v>
      </c>
      <c r="T4293">
        <f t="shared" si="603"/>
        <v>61</v>
      </c>
      <c r="U4293">
        <v>59</v>
      </c>
      <c r="V4293">
        <f t="shared" si="604"/>
        <v>2</v>
      </c>
      <c r="W4293" s="3">
        <f t="shared" si="605"/>
        <v>1.6129032258064516E-2</v>
      </c>
      <c r="X4293">
        <v>37</v>
      </c>
      <c r="Y4293" s="4">
        <v>0</v>
      </c>
      <c r="Z4293" s="4">
        <v>1.6</v>
      </c>
      <c r="AA4293" s="5">
        <v>35742.660000000003</v>
      </c>
      <c r="AB4293" s="5">
        <f t="shared" si="606"/>
        <v>2108816.94</v>
      </c>
      <c r="AC4293" s="5">
        <v>23999.84</v>
      </c>
      <c r="AD4293" s="5">
        <f t="shared" si="607"/>
        <v>1487990.08</v>
      </c>
      <c r="AE4293" s="5">
        <v>107009.27</v>
      </c>
      <c r="AF4293" s="5">
        <v>28085.55</v>
      </c>
      <c r="AG4293" s="5">
        <v>10027.27</v>
      </c>
      <c r="AH4293" s="5">
        <v>2320</v>
      </c>
      <c r="AI4293" s="5">
        <v>3200</v>
      </c>
      <c r="AJ4293">
        <v>0</v>
      </c>
      <c r="AK4293" s="5">
        <v>0</v>
      </c>
      <c r="AL4293" s="5">
        <v>1292.93</v>
      </c>
      <c r="AM4293" s="5">
        <v>38898.120000000003</v>
      </c>
      <c r="AN4293">
        <v>4</v>
      </c>
      <c r="AO4293">
        <v>3</v>
      </c>
      <c r="AP4293" t="str">
        <f t="shared" si="608"/>
        <v>Yes</v>
      </c>
      <c r="AQ4293">
        <v>1</v>
      </c>
      <c r="AR4293" s="5">
        <f t="shared" si="609"/>
        <v>1678823.22</v>
      </c>
      <c r="AS4293" s="5">
        <f t="shared" si="610"/>
        <v>429993.72</v>
      </c>
      <c r="AT4293" t="s">
        <v>59</v>
      </c>
      <c r="AU4293" t="s">
        <v>6164</v>
      </c>
      <c r="AV4293" t="s">
        <v>6165</v>
      </c>
      <c r="AW4293" t="s">
        <v>6166</v>
      </c>
      <c r="AX4293" t="s">
        <v>6167</v>
      </c>
      <c r="AY4293">
        <v>64</v>
      </c>
      <c r="AZ4293">
        <v>2</v>
      </c>
      <c r="BA4293">
        <v>15</v>
      </c>
      <c r="BB4293" t="s">
        <v>6185</v>
      </c>
      <c r="BC4293">
        <v>0</v>
      </c>
      <c r="BD4293">
        <v>0</v>
      </c>
      <c r="BE4293" t="s">
        <v>6169</v>
      </c>
      <c r="BF4293" t="s">
        <v>6170</v>
      </c>
      <c r="BG4293">
        <v>1</v>
      </c>
      <c r="BH4293" t="s">
        <v>6186</v>
      </c>
      <c r="BI4293">
        <v>36</v>
      </c>
      <c r="BJ4293" t="s">
        <v>6172</v>
      </c>
      <c r="BK4293">
        <v>0</v>
      </c>
      <c r="BL4293">
        <v>77</v>
      </c>
      <c r="BM4293" s="3">
        <f t="shared" si="611"/>
        <v>0.80519480519480524</v>
      </c>
    </row>
    <row r="4294" spans="1:65">
      <c r="A4294" t="s">
        <v>4432</v>
      </c>
      <c r="B4294" s="2">
        <v>45918</v>
      </c>
      <c r="C4294" t="s">
        <v>3137</v>
      </c>
      <c r="D4294" t="s">
        <v>4140</v>
      </c>
      <c r="E4294">
        <v>9</v>
      </c>
      <c r="F4294" t="s">
        <v>61</v>
      </c>
      <c r="G4294" t="s">
        <v>50</v>
      </c>
      <c r="H4294" t="s">
        <v>183</v>
      </c>
      <c r="I4294" t="s">
        <v>52</v>
      </c>
      <c r="J4294" t="s">
        <v>53</v>
      </c>
      <c r="K4294" t="s">
        <v>66</v>
      </c>
      <c r="L4294" t="s">
        <v>55</v>
      </c>
      <c r="M4294" t="s">
        <v>56</v>
      </c>
      <c r="N4294" t="s">
        <v>57</v>
      </c>
      <c r="O4294" t="s">
        <v>58</v>
      </c>
      <c r="P4294">
        <v>58</v>
      </c>
      <c r="Q4294">
        <v>61</v>
      </c>
      <c r="R4294">
        <v>59</v>
      </c>
      <c r="S4294">
        <v>2</v>
      </c>
      <c r="T4294">
        <f t="shared" si="603"/>
        <v>57</v>
      </c>
      <c r="U4294">
        <v>56</v>
      </c>
      <c r="V4294">
        <f t="shared" si="604"/>
        <v>1</v>
      </c>
      <c r="W4294" s="3">
        <f t="shared" si="605"/>
        <v>3.3898305084745763E-2</v>
      </c>
      <c r="X4294">
        <v>23</v>
      </c>
      <c r="Y4294" s="4">
        <v>3</v>
      </c>
      <c r="Z4294" s="4">
        <v>1.7</v>
      </c>
      <c r="AA4294" s="5">
        <v>33881.519999999997</v>
      </c>
      <c r="AB4294" s="5">
        <f t="shared" si="606"/>
        <v>1897365.12</v>
      </c>
      <c r="AC4294" s="5">
        <v>23608.16</v>
      </c>
      <c r="AD4294" s="5">
        <f t="shared" si="607"/>
        <v>1392881.44</v>
      </c>
      <c r="AE4294" s="5">
        <v>103971.23</v>
      </c>
      <c r="AF4294" s="5">
        <v>26049.27</v>
      </c>
      <c r="AG4294" s="5">
        <v>8556.26</v>
      </c>
      <c r="AH4294" s="5">
        <v>2465</v>
      </c>
      <c r="AI4294" s="5">
        <v>6400</v>
      </c>
      <c r="AJ4294">
        <v>0</v>
      </c>
      <c r="AK4294" s="5">
        <v>0</v>
      </c>
      <c r="AL4294" s="5">
        <v>660.2</v>
      </c>
      <c r="AM4294" s="5">
        <v>34563.56</v>
      </c>
      <c r="AN4294">
        <v>4</v>
      </c>
      <c r="AO4294">
        <v>2</v>
      </c>
      <c r="AP4294" t="str">
        <f t="shared" si="608"/>
        <v>Yes</v>
      </c>
      <c r="AQ4294">
        <v>1</v>
      </c>
      <c r="AR4294" s="5">
        <f t="shared" si="609"/>
        <v>1575546.96</v>
      </c>
      <c r="AS4294" s="5">
        <f t="shared" si="610"/>
        <v>321818.15999999997</v>
      </c>
      <c r="AT4294" t="s">
        <v>59</v>
      </c>
      <c r="AU4294" t="s">
        <v>6164</v>
      </c>
      <c r="AV4294" t="s">
        <v>6165</v>
      </c>
      <c r="AW4294" t="s">
        <v>6166</v>
      </c>
      <c r="AX4294" t="s">
        <v>6167</v>
      </c>
      <c r="AY4294">
        <v>58</v>
      </c>
      <c r="AZ4294">
        <v>0</v>
      </c>
      <c r="BA4294">
        <v>13</v>
      </c>
      <c r="BB4294" t="s">
        <v>6198</v>
      </c>
      <c r="BC4294">
        <v>0</v>
      </c>
      <c r="BD4294">
        <v>0</v>
      </c>
      <c r="BE4294" t="s">
        <v>6169</v>
      </c>
      <c r="BF4294" t="s">
        <v>6170</v>
      </c>
      <c r="BG4294">
        <v>0</v>
      </c>
      <c r="BH4294" t="s">
        <v>6171</v>
      </c>
      <c r="BI4294">
        <v>50</v>
      </c>
      <c r="BJ4294" t="s">
        <v>6172</v>
      </c>
      <c r="BK4294">
        <v>0</v>
      </c>
      <c r="BL4294">
        <v>75</v>
      </c>
      <c r="BM4294" s="3">
        <f t="shared" si="611"/>
        <v>0.78666666666666663</v>
      </c>
    </row>
    <row r="4295" spans="1:65">
      <c r="A4295" t="s">
        <v>4433</v>
      </c>
      <c r="B4295" s="2">
        <v>45918</v>
      </c>
      <c r="C4295" t="s">
        <v>3137</v>
      </c>
      <c r="D4295" t="s">
        <v>4140</v>
      </c>
      <c r="E4295">
        <v>9</v>
      </c>
      <c r="F4295" t="s">
        <v>78</v>
      </c>
      <c r="G4295" t="s">
        <v>79</v>
      </c>
      <c r="H4295" t="s">
        <v>113</v>
      </c>
      <c r="I4295" t="s">
        <v>64</v>
      </c>
      <c r="J4295" t="s">
        <v>53</v>
      </c>
      <c r="K4295" t="s">
        <v>66</v>
      </c>
      <c r="L4295" t="s">
        <v>87</v>
      </c>
      <c r="M4295" t="s">
        <v>56</v>
      </c>
      <c r="N4295" t="s">
        <v>69</v>
      </c>
      <c r="O4295" t="s">
        <v>58</v>
      </c>
      <c r="P4295">
        <v>64</v>
      </c>
      <c r="Q4295">
        <v>66</v>
      </c>
      <c r="R4295">
        <v>65</v>
      </c>
      <c r="S4295">
        <v>1</v>
      </c>
      <c r="T4295">
        <f t="shared" si="603"/>
        <v>64</v>
      </c>
      <c r="U4295">
        <v>62</v>
      </c>
      <c r="V4295">
        <f t="shared" si="604"/>
        <v>2</v>
      </c>
      <c r="W4295" s="3">
        <f t="shared" si="605"/>
        <v>1.5384615384615385E-2</v>
      </c>
      <c r="X4295">
        <v>15</v>
      </c>
      <c r="Y4295" s="4">
        <v>3.2</v>
      </c>
      <c r="Z4295" s="4">
        <v>1.4</v>
      </c>
      <c r="AA4295" s="5">
        <v>33840.639999999999</v>
      </c>
      <c r="AB4295" s="5">
        <f t="shared" si="606"/>
        <v>2098119.6800000002</v>
      </c>
      <c r="AC4295" s="5">
        <v>24291.26</v>
      </c>
      <c r="AD4295" s="5">
        <f t="shared" si="607"/>
        <v>1578931.9</v>
      </c>
      <c r="AE4295" s="5">
        <v>105863.09</v>
      </c>
      <c r="AF4295" s="5">
        <v>29673.02</v>
      </c>
      <c r="AG4295" s="5">
        <v>8303.2000000000007</v>
      </c>
      <c r="AH4295" s="5">
        <v>2030</v>
      </c>
      <c r="AI4295" s="5">
        <v>3200</v>
      </c>
      <c r="AJ4295">
        <v>0</v>
      </c>
      <c r="AK4295" s="5">
        <v>0</v>
      </c>
      <c r="AL4295" s="5">
        <v>1281.1600000000001</v>
      </c>
      <c r="AM4295" s="5">
        <v>41995.44</v>
      </c>
      <c r="AN4295">
        <v>4</v>
      </c>
      <c r="AO4295">
        <v>4</v>
      </c>
      <c r="AP4295" t="str">
        <f t="shared" si="608"/>
        <v>Yes</v>
      </c>
      <c r="AQ4295">
        <v>1</v>
      </c>
      <c r="AR4295" s="5">
        <f t="shared" si="609"/>
        <v>1771277.81</v>
      </c>
      <c r="AS4295" s="5">
        <f t="shared" si="610"/>
        <v>326841.87</v>
      </c>
      <c r="AT4295" t="s">
        <v>59</v>
      </c>
      <c r="AU4295" t="s">
        <v>6164</v>
      </c>
      <c r="AV4295" t="s">
        <v>6165</v>
      </c>
      <c r="AW4295" t="s">
        <v>6166</v>
      </c>
      <c r="AX4295" t="s">
        <v>6167</v>
      </c>
      <c r="AY4295">
        <v>66</v>
      </c>
      <c r="AZ4295">
        <v>0</v>
      </c>
      <c r="BA4295">
        <v>21</v>
      </c>
      <c r="BB4295" t="s">
        <v>6198</v>
      </c>
      <c r="BC4295">
        <v>0</v>
      </c>
      <c r="BD4295">
        <v>0</v>
      </c>
      <c r="BE4295" t="s">
        <v>6169</v>
      </c>
      <c r="BF4295" t="s">
        <v>6170</v>
      </c>
      <c r="BG4295">
        <v>0</v>
      </c>
      <c r="BH4295" t="s">
        <v>6171</v>
      </c>
      <c r="BI4295">
        <v>22</v>
      </c>
      <c r="BJ4295" t="s">
        <v>6172</v>
      </c>
      <c r="BK4295">
        <v>0</v>
      </c>
      <c r="BL4295">
        <v>72</v>
      </c>
      <c r="BM4295" s="3">
        <f t="shared" si="611"/>
        <v>0.90277777777777779</v>
      </c>
    </row>
    <row r="4296" spans="1:65">
      <c r="A4296" t="s">
        <v>4434</v>
      </c>
      <c r="B4296" s="2">
        <v>45918</v>
      </c>
      <c r="C4296" t="s">
        <v>3137</v>
      </c>
      <c r="D4296" t="s">
        <v>4140</v>
      </c>
      <c r="E4296">
        <v>9</v>
      </c>
      <c r="F4296" t="s">
        <v>72</v>
      </c>
      <c r="G4296" t="s">
        <v>50</v>
      </c>
      <c r="H4296" t="s">
        <v>138</v>
      </c>
      <c r="I4296" t="s">
        <v>52</v>
      </c>
      <c r="J4296" t="s">
        <v>81</v>
      </c>
      <c r="K4296" t="s">
        <v>66</v>
      </c>
      <c r="L4296" t="s">
        <v>92</v>
      </c>
      <c r="M4296" t="s">
        <v>56</v>
      </c>
      <c r="N4296" t="s">
        <v>94</v>
      </c>
      <c r="O4296" t="s">
        <v>70</v>
      </c>
      <c r="P4296">
        <v>39</v>
      </c>
      <c r="Q4296">
        <v>41</v>
      </c>
      <c r="R4296">
        <v>42</v>
      </c>
      <c r="S4296">
        <v>1</v>
      </c>
      <c r="T4296">
        <f t="shared" si="603"/>
        <v>41</v>
      </c>
      <c r="U4296">
        <v>38</v>
      </c>
      <c r="V4296">
        <f t="shared" si="604"/>
        <v>3</v>
      </c>
      <c r="W4296" s="3">
        <f t="shared" si="605"/>
        <v>2.3809523809523808E-2</v>
      </c>
      <c r="X4296">
        <v>30</v>
      </c>
      <c r="Y4296" s="4">
        <v>1.5</v>
      </c>
      <c r="Z4296" s="4">
        <v>1.1000000000000001</v>
      </c>
      <c r="AA4296" s="5">
        <v>73369.3</v>
      </c>
      <c r="AB4296" s="5">
        <f t="shared" si="606"/>
        <v>2788033.4</v>
      </c>
      <c r="AC4296" s="5">
        <v>53763.56</v>
      </c>
      <c r="AD4296" s="5">
        <f t="shared" si="607"/>
        <v>2258069.52</v>
      </c>
      <c r="AE4296" s="5">
        <v>136288.16</v>
      </c>
      <c r="AF4296" s="5">
        <v>36367.67</v>
      </c>
      <c r="AG4296" s="5">
        <v>9135.34</v>
      </c>
      <c r="AH4296" s="5">
        <v>1595</v>
      </c>
      <c r="AI4296" s="5">
        <v>6800</v>
      </c>
      <c r="AJ4296">
        <v>0</v>
      </c>
      <c r="AK4296" s="5">
        <v>0</v>
      </c>
      <c r="AL4296" s="5">
        <v>4325.7700000000004</v>
      </c>
      <c r="AM4296" s="5">
        <v>24524.81</v>
      </c>
      <c r="AN4296">
        <v>4</v>
      </c>
      <c r="AO4296">
        <v>4</v>
      </c>
      <c r="AP4296" t="str">
        <f t="shared" si="608"/>
        <v>Yes</v>
      </c>
      <c r="AQ4296">
        <v>1</v>
      </c>
      <c r="AR4296" s="5">
        <f t="shared" si="609"/>
        <v>2477106.27</v>
      </c>
      <c r="AS4296" s="5">
        <f t="shared" si="610"/>
        <v>310927.13</v>
      </c>
      <c r="AT4296" t="s">
        <v>59</v>
      </c>
      <c r="AU4296" t="s">
        <v>6164</v>
      </c>
      <c r="AV4296" t="s">
        <v>6165</v>
      </c>
      <c r="AW4296" t="s">
        <v>6166</v>
      </c>
      <c r="AX4296" t="s">
        <v>6184</v>
      </c>
      <c r="AY4296">
        <v>40</v>
      </c>
      <c r="AZ4296">
        <v>0</v>
      </c>
      <c r="BA4296">
        <v>19</v>
      </c>
      <c r="BB4296" t="s">
        <v>6180</v>
      </c>
      <c r="BC4296">
        <v>0</v>
      </c>
      <c r="BD4296">
        <v>0</v>
      </c>
      <c r="BE4296" t="s">
        <v>6169</v>
      </c>
      <c r="BF4296" t="s">
        <v>6170</v>
      </c>
      <c r="BG4296">
        <v>1</v>
      </c>
      <c r="BH4296" t="s">
        <v>6179</v>
      </c>
      <c r="BI4296">
        <v>26</v>
      </c>
      <c r="BJ4296" t="s">
        <v>6172</v>
      </c>
      <c r="BK4296">
        <v>0</v>
      </c>
      <c r="BL4296">
        <v>50</v>
      </c>
      <c r="BM4296" s="3">
        <f t="shared" si="611"/>
        <v>0.84</v>
      </c>
    </row>
    <row r="4297" spans="1:65">
      <c r="A4297" t="s">
        <v>4435</v>
      </c>
      <c r="B4297" s="2">
        <v>45918</v>
      </c>
      <c r="C4297" t="s">
        <v>3137</v>
      </c>
      <c r="D4297" t="s">
        <v>4140</v>
      </c>
      <c r="E4297">
        <v>9</v>
      </c>
      <c r="F4297" t="s">
        <v>72</v>
      </c>
      <c r="G4297" t="s">
        <v>62</v>
      </c>
      <c r="H4297" t="s">
        <v>220</v>
      </c>
      <c r="I4297" t="s">
        <v>64</v>
      </c>
      <c r="J4297" t="s">
        <v>53</v>
      </c>
      <c r="K4297" t="s">
        <v>54</v>
      </c>
      <c r="L4297" t="s">
        <v>67</v>
      </c>
      <c r="M4297" t="s">
        <v>56</v>
      </c>
      <c r="N4297" t="s">
        <v>76</v>
      </c>
      <c r="O4297" t="s">
        <v>70</v>
      </c>
      <c r="P4297">
        <v>60</v>
      </c>
      <c r="Q4297">
        <v>61</v>
      </c>
      <c r="R4297">
        <v>63</v>
      </c>
      <c r="S4297">
        <v>1</v>
      </c>
      <c r="T4297">
        <f t="shared" si="603"/>
        <v>62</v>
      </c>
      <c r="U4297">
        <v>57</v>
      </c>
      <c r="V4297">
        <f t="shared" si="604"/>
        <v>5</v>
      </c>
      <c r="W4297" s="3">
        <f t="shared" si="605"/>
        <v>1.5873015873015872E-2</v>
      </c>
      <c r="X4297">
        <v>25</v>
      </c>
      <c r="Y4297" s="4">
        <v>3.9</v>
      </c>
      <c r="Z4297" s="4">
        <v>1.9</v>
      </c>
      <c r="AA4297" s="5">
        <v>39151.68</v>
      </c>
      <c r="AB4297" s="5">
        <f t="shared" si="606"/>
        <v>2231645.7599999998</v>
      </c>
      <c r="AC4297" s="5">
        <v>22896.87</v>
      </c>
      <c r="AD4297" s="5">
        <f t="shared" si="607"/>
        <v>1442502.81</v>
      </c>
      <c r="AE4297" s="5">
        <v>104045.93</v>
      </c>
      <c r="AF4297" s="5">
        <v>27255.73</v>
      </c>
      <c r="AG4297" s="5">
        <v>9732.4699999999993</v>
      </c>
      <c r="AH4297" s="5">
        <v>2755</v>
      </c>
      <c r="AI4297" s="5">
        <v>3200</v>
      </c>
      <c r="AJ4297">
        <v>0</v>
      </c>
      <c r="AK4297" s="5">
        <v>0</v>
      </c>
      <c r="AL4297" s="5">
        <v>3206.36</v>
      </c>
      <c r="AM4297" s="5">
        <v>35860.93</v>
      </c>
      <c r="AN4297">
        <v>4</v>
      </c>
      <c r="AO4297">
        <v>3</v>
      </c>
      <c r="AP4297" t="str">
        <f t="shared" si="608"/>
        <v>Yes</v>
      </c>
      <c r="AQ4297">
        <v>1</v>
      </c>
      <c r="AR4297" s="5">
        <f t="shared" si="609"/>
        <v>1628559.23</v>
      </c>
      <c r="AS4297" s="5">
        <f t="shared" si="610"/>
        <v>603086.53</v>
      </c>
      <c r="AT4297" t="s">
        <v>59</v>
      </c>
      <c r="AU4297" t="s">
        <v>6164</v>
      </c>
      <c r="AV4297" t="s">
        <v>6165</v>
      </c>
      <c r="AW4297" t="s">
        <v>6166</v>
      </c>
      <c r="AX4297" t="s">
        <v>6184</v>
      </c>
      <c r="AY4297">
        <v>64</v>
      </c>
      <c r="AZ4297">
        <v>1</v>
      </c>
      <c r="BA4297">
        <v>31</v>
      </c>
      <c r="BB4297" t="s">
        <v>6180</v>
      </c>
      <c r="BC4297">
        <v>0</v>
      </c>
      <c r="BD4297">
        <v>0</v>
      </c>
      <c r="BE4297" t="s">
        <v>6169</v>
      </c>
      <c r="BF4297" t="s">
        <v>6170</v>
      </c>
      <c r="BG4297">
        <v>1</v>
      </c>
      <c r="BH4297" t="s">
        <v>6179</v>
      </c>
      <c r="BI4297">
        <v>21</v>
      </c>
      <c r="BJ4297" t="s">
        <v>6172</v>
      </c>
      <c r="BK4297">
        <v>0</v>
      </c>
      <c r="BL4297">
        <v>70</v>
      </c>
      <c r="BM4297" s="3">
        <f t="shared" si="611"/>
        <v>0.9</v>
      </c>
    </row>
    <row r="4298" spans="1:65">
      <c r="A4298" t="s">
        <v>4436</v>
      </c>
      <c r="B4298" s="2">
        <v>45918</v>
      </c>
      <c r="C4298" t="s">
        <v>3137</v>
      </c>
      <c r="D4298" t="s">
        <v>4140</v>
      </c>
      <c r="E4298">
        <v>9</v>
      </c>
      <c r="F4298" t="s">
        <v>78</v>
      </c>
      <c r="G4298" t="s">
        <v>50</v>
      </c>
      <c r="H4298" t="s">
        <v>161</v>
      </c>
      <c r="I4298" t="s">
        <v>64</v>
      </c>
      <c r="J4298" t="s">
        <v>65</v>
      </c>
      <c r="K4298" t="s">
        <v>66</v>
      </c>
      <c r="L4298" t="s">
        <v>67</v>
      </c>
      <c r="M4298" t="s">
        <v>68</v>
      </c>
      <c r="N4298" t="s">
        <v>109</v>
      </c>
      <c r="O4298" t="s">
        <v>82</v>
      </c>
      <c r="P4298">
        <v>47</v>
      </c>
      <c r="Q4298">
        <v>48</v>
      </c>
      <c r="R4298">
        <v>45</v>
      </c>
      <c r="S4298">
        <v>4</v>
      </c>
      <c r="T4298">
        <f t="shared" si="603"/>
        <v>41</v>
      </c>
      <c r="U4298">
        <v>41</v>
      </c>
      <c r="V4298">
        <f t="shared" si="604"/>
        <v>0</v>
      </c>
      <c r="W4298" s="3">
        <f t="shared" si="605"/>
        <v>8.8888888888888892E-2</v>
      </c>
      <c r="X4298">
        <v>35</v>
      </c>
      <c r="Y4298" s="4">
        <v>0</v>
      </c>
      <c r="Z4298" s="4">
        <v>0.7</v>
      </c>
      <c r="AA4298" s="5">
        <v>48848.959999999999</v>
      </c>
      <c r="AB4298" s="5">
        <f t="shared" si="606"/>
        <v>2002807.36</v>
      </c>
      <c r="AC4298" s="5">
        <v>32408.68</v>
      </c>
      <c r="AD4298" s="5">
        <f t="shared" si="607"/>
        <v>1458390.6</v>
      </c>
      <c r="AE4298" s="5">
        <v>97641.919999999998</v>
      </c>
      <c r="AF4298" s="5">
        <v>30468.44</v>
      </c>
      <c r="AG4298" s="5">
        <v>11194.27</v>
      </c>
      <c r="AH4298" s="5">
        <v>1015</v>
      </c>
      <c r="AI4298" s="5">
        <v>23179.75</v>
      </c>
      <c r="AJ4298">
        <v>1</v>
      </c>
      <c r="AK4298" s="5">
        <v>14381.75</v>
      </c>
      <c r="AL4298" s="5">
        <v>0</v>
      </c>
      <c r="AM4298" s="5">
        <v>63092.62</v>
      </c>
      <c r="AN4298">
        <v>8</v>
      </c>
      <c r="AO4298">
        <v>7</v>
      </c>
      <c r="AP4298" t="str">
        <f t="shared" si="608"/>
        <v>Yes</v>
      </c>
      <c r="AQ4298">
        <v>2</v>
      </c>
      <c r="AR4298" s="5">
        <f t="shared" si="609"/>
        <v>1699364.35</v>
      </c>
      <c r="AS4298" s="5">
        <f t="shared" si="610"/>
        <v>303443.01</v>
      </c>
      <c r="AT4298" t="s">
        <v>1641</v>
      </c>
      <c r="AU4298" t="s">
        <v>6189</v>
      </c>
      <c r="AV4298" t="s">
        <v>6201</v>
      </c>
      <c r="AW4298" t="s">
        <v>6175</v>
      </c>
      <c r="AX4298" t="s">
        <v>6167</v>
      </c>
      <c r="AY4298">
        <v>52</v>
      </c>
      <c r="AZ4298">
        <v>4</v>
      </c>
      <c r="BA4298">
        <v>0</v>
      </c>
      <c r="BB4298" t="s">
        <v>6168</v>
      </c>
      <c r="BC4298">
        <v>0</v>
      </c>
      <c r="BD4298">
        <v>0</v>
      </c>
      <c r="BE4298" t="s">
        <v>6169</v>
      </c>
      <c r="BF4298" t="s">
        <v>6210</v>
      </c>
      <c r="BG4298">
        <v>1</v>
      </c>
      <c r="BH4298" t="s">
        <v>6186</v>
      </c>
      <c r="BI4298">
        <v>23</v>
      </c>
      <c r="BJ4298" t="s">
        <v>6172</v>
      </c>
      <c r="BK4298">
        <v>0</v>
      </c>
      <c r="BL4298">
        <v>60</v>
      </c>
      <c r="BM4298" s="3">
        <f t="shared" si="611"/>
        <v>0.75</v>
      </c>
    </row>
    <row r="4299" spans="1:65">
      <c r="A4299" t="s">
        <v>4437</v>
      </c>
      <c r="B4299" s="2">
        <v>45918</v>
      </c>
      <c r="C4299" t="s">
        <v>3137</v>
      </c>
      <c r="D4299" t="s">
        <v>4140</v>
      </c>
      <c r="E4299">
        <v>9</v>
      </c>
      <c r="F4299" t="s">
        <v>72</v>
      </c>
      <c r="G4299" t="s">
        <v>62</v>
      </c>
      <c r="H4299" t="s">
        <v>155</v>
      </c>
      <c r="I4299" t="s">
        <v>74</v>
      </c>
      <c r="J4299" t="s">
        <v>65</v>
      </c>
      <c r="K4299" t="s">
        <v>54</v>
      </c>
      <c r="L4299" t="s">
        <v>55</v>
      </c>
      <c r="M4299" t="s">
        <v>56</v>
      </c>
      <c r="N4299" t="s">
        <v>109</v>
      </c>
      <c r="O4299" t="s">
        <v>82</v>
      </c>
      <c r="P4299">
        <v>50</v>
      </c>
      <c r="Q4299">
        <v>52</v>
      </c>
      <c r="R4299">
        <v>54</v>
      </c>
      <c r="S4299">
        <v>1</v>
      </c>
      <c r="T4299">
        <f t="shared" si="603"/>
        <v>53</v>
      </c>
      <c r="U4299">
        <v>50</v>
      </c>
      <c r="V4299">
        <f t="shared" si="604"/>
        <v>3</v>
      </c>
      <c r="W4299" s="3">
        <f t="shared" si="605"/>
        <v>1.8518518518518517E-2</v>
      </c>
      <c r="X4299">
        <v>35</v>
      </c>
      <c r="Y4299" s="4">
        <v>5.7</v>
      </c>
      <c r="Z4299" s="4">
        <v>1.8</v>
      </c>
      <c r="AA4299" s="5">
        <v>55715.86</v>
      </c>
      <c r="AB4299" s="5">
        <f t="shared" si="606"/>
        <v>2785793</v>
      </c>
      <c r="AC4299" s="5">
        <v>34867.86</v>
      </c>
      <c r="AD4299" s="5">
        <f t="shared" si="607"/>
        <v>1882864.44</v>
      </c>
      <c r="AE4299" s="5">
        <v>120612.52</v>
      </c>
      <c r="AF4299" s="5">
        <v>35214.15</v>
      </c>
      <c r="AG4299" s="5">
        <v>9590.66</v>
      </c>
      <c r="AH4299" s="5">
        <v>2610</v>
      </c>
      <c r="AI4299" s="5">
        <v>4600</v>
      </c>
      <c r="AJ4299">
        <v>0</v>
      </c>
      <c r="AK4299" s="5">
        <v>0</v>
      </c>
      <c r="AL4299" s="5">
        <v>2866.96</v>
      </c>
      <c r="AM4299" s="5">
        <v>72394.67</v>
      </c>
      <c r="AN4299">
        <v>8</v>
      </c>
      <c r="AO4299">
        <v>9</v>
      </c>
      <c r="AP4299" t="str">
        <f t="shared" si="608"/>
        <v>No</v>
      </c>
      <c r="AQ4299">
        <v>1</v>
      </c>
      <c r="AR4299" s="5">
        <f t="shared" si="609"/>
        <v>2130753.4</v>
      </c>
      <c r="AS4299" s="5">
        <f t="shared" si="610"/>
        <v>655039.6</v>
      </c>
      <c r="AT4299" t="s">
        <v>59</v>
      </c>
      <c r="AU4299" t="s">
        <v>6164</v>
      </c>
      <c r="AV4299" t="s">
        <v>6165</v>
      </c>
      <c r="AW4299" t="s">
        <v>6166</v>
      </c>
      <c r="AX4299" t="s">
        <v>6184</v>
      </c>
      <c r="AY4299">
        <v>51</v>
      </c>
      <c r="AZ4299">
        <v>0</v>
      </c>
      <c r="BA4299">
        <v>25</v>
      </c>
      <c r="BB4299" t="s">
        <v>6180</v>
      </c>
      <c r="BC4299">
        <v>1</v>
      </c>
      <c r="BD4299">
        <v>0</v>
      </c>
      <c r="BE4299" t="s">
        <v>6196</v>
      </c>
      <c r="BF4299" t="s">
        <v>6170</v>
      </c>
      <c r="BG4299">
        <v>1</v>
      </c>
      <c r="BH4299" t="s">
        <v>6179</v>
      </c>
      <c r="BI4299">
        <v>29</v>
      </c>
      <c r="BJ4299" t="s">
        <v>6172</v>
      </c>
      <c r="BK4299">
        <v>0</v>
      </c>
      <c r="BL4299">
        <v>58</v>
      </c>
      <c r="BM4299" s="3">
        <f t="shared" si="611"/>
        <v>0.93103448275862066</v>
      </c>
    </row>
    <row r="4300" spans="1:65">
      <c r="A4300" t="s">
        <v>4438</v>
      </c>
      <c r="B4300" s="2">
        <v>45918</v>
      </c>
      <c r="C4300" t="s">
        <v>3137</v>
      </c>
      <c r="D4300" t="s">
        <v>4140</v>
      </c>
      <c r="E4300">
        <v>9</v>
      </c>
      <c r="F4300" t="s">
        <v>72</v>
      </c>
      <c r="G4300" t="s">
        <v>50</v>
      </c>
      <c r="H4300" t="s">
        <v>73</v>
      </c>
      <c r="I4300" t="s">
        <v>52</v>
      </c>
      <c r="J4300" t="s">
        <v>65</v>
      </c>
      <c r="K4300" t="s">
        <v>66</v>
      </c>
      <c r="L4300" t="s">
        <v>67</v>
      </c>
      <c r="M4300" t="s">
        <v>56</v>
      </c>
      <c r="N4300" t="s">
        <v>57</v>
      </c>
      <c r="O4300" t="s">
        <v>120</v>
      </c>
      <c r="P4300">
        <v>45</v>
      </c>
      <c r="Q4300">
        <v>47</v>
      </c>
      <c r="R4300">
        <v>49</v>
      </c>
      <c r="S4300">
        <v>1</v>
      </c>
      <c r="T4300">
        <f t="shared" si="603"/>
        <v>48</v>
      </c>
      <c r="U4300">
        <v>43</v>
      </c>
      <c r="V4300">
        <f t="shared" si="604"/>
        <v>5</v>
      </c>
      <c r="W4300" s="3">
        <f t="shared" si="605"/>
        <v>2.0408163265306121E-2</v>
      </c>
      <c r="X4300">
        <v>38</v>
      </c>
      <c r="Y4300" s="4">
        <v>1.4</v>
      </c>
      <c r="Z4300" s="4">
        <v>1.8</v>
      </c>
      <c r="AA4300" s="5">
        <v>48384.12</v>
      </c>
      <c r="AB4300" s="5">
        <f t="shared" si="606"/>
        <v>2080517.16</v>
      </c>
      <c r="AC4300" s="5">
        <v>33741.08</v>
      </c>
      <c r="AD4300" s="5">
        <f t="shared" si="607"/>
        <v>1653312.92</v>
      </c>
      <c r="AE4300" s="5">
        <v>113036.87</v>
      </c>
      <c r="AF4300" s="5">
        <v>30328.48</v>
      </c>
      <c r="AG4300" s="5">
        <v>10460.299999999999</v>
      </c>
      <c r="AH4300" s="5">
        <v>2610</v>
      </c>
      <c r="AI4300" s="5">
        <v>4600</v>
      </c>
      <c r="AJ4300">
        <v>0</v>
      </c>
      <c r="AK4300" s="5">
        <v>0</v>
      </c>
      <c r="AL4300" s="5">
        <v>5033.2</v>
      </c>
      <c r="AM4300" s="5">
        <v>28463.71</v>
      </c>
      <c r="AN4300">
        <v>4</v>
      </c>
      <c r="AO4300">
        <v>3</v>
      </c>
      <c r="AP4300" t="str">
        <f t="shared" si="608"/>
        <v>Yes</v>
      </c>
      <c r="AQ4300">
        <v>1</v>
      </c>
      <c r="AR4300" s="5">
        <f t="shared" si="609"/>
        <v>1847845.48</v>
      </c>
      <c r="AS4300" s="5">
        <f t="shared" si="610"/>
        <v>232671.68</v>
      </c>
      <c r="AT4300" t="s">
        <v>59</v>
      </c>
      <c r="AU4300" t="s">
        <v>6164</v>
      </c>
      <c r="AV4300" t="s">
        <v>6165</v>
      </c>
      <c r="AW4300" t="s">
        <v>6166</v>
      </c>
      <c r="AX4300" t="s">
        <v>6184</v>
      </c>
      <c r="AY4300">
        <v>50</v>
      </c>
      <c r="AZ4300">
        <v>3</v>
      </c>
      <c r="BA4300">
        <v>34</v>
      </c>
      <c r="BB4300" t="s">
        <v>6185</v>
      </c>
      <c r="BC4300">
        <v>0</v>
      </c>
      <c r="BD4300">
        <v>0</v>
      </c>
      <c r="BE4300" t="s">
        <v>6169</v>
      </c>
      <c r="BF4300" t="s">
        <v>6170</v>
      </c>
      <c r="BG4300">
        <v>0</v>
      </c>
      <c r="BH4300" t="s">
        <v>6171</v>
      </c>
      <c r="BI4300">
        <v>53</v>
      </c>
      <c r="BJ4300" t="s">
        <v>6187</v>
      </c>
      <c r="BK4300">
        <v>0</v>
      </c>
      <c r="BL4300">
        <v>59</v>
      </c>
      <c r="BM4300" s="3">
        <f t="shared" si="611"/>
        <v>0.83050847457627119</v>
      </c>
    </row>
    <row r="4301" spans="1:65">
      <c r="A4301" t="s">
        <v>4439</v>
      </c>
      <c r="B4301" s="2">
        <v>45918</v>
      </c>
      <c r="C4301" t="s">
        <v>3137</v>
      </c>
      <c r="D4301" t="s">
        <v>4140</v>
      </c>
      <c r="E4301">
        <v>9</v>
      </c>
      <c r="F4301" t="s">
        <v>78</v>
      </c>
      <c r="G4301" t="s">
        <v>50</v>
      </c>
      <c r="H4301" t="s">
        <v>181</v>
      </c>
      <c r="I4301" t="s">
        <v>64</v>
      </c>
      <c r="J4301" t="s">
        <v>65</v>
      </c>
      <c r="K4301" t="s">
        <v>75</v>
      </c>
      <c r="L4301" t="s">
        <v>55</v>
      </c>
      <c r="M4301" t="s">
        <v>56</v>
      </c>
      <c r="N4301" t="s">
        <v>57</v>
      </c>
      <c r="O4301" t="s">
        <v>70</v>
      </c>
      <c r="P4301">
        <v>46</v>
      </c>
      <c r="Q4301">
        <v>47</v>
      </c>
      <c r="R4301">
        <v>45</v>
      </c>
      <c r="S4301">
        <v>1</v>
      </c>
      <c r="T4301">
        <f t="shared" si="603"/>
        <v>44</v>
      </c>
      <c r="U4301">
        <v>44</v>
      </c>
      <c r="V4301">
        <f t="shared" si="604"/>
        <v>0</v>
      </c>
      <c r="W4301" s="3">
        <f t="shared" si="605"/>
        <v>2.2222222222222223E-2</v>
      </c>
      <c r="X4301">
        <v>23</v>
      </c>
      <c r="Y4301" s="4">
        <v>3.6</v>
      </c>
      <c r="Z4301" s="4">
        <v>1.1000000000000001</v>
      </c>
      <c r="AA4301" s="5">
        <v>51745.87</v>
      </c>
      <c r="AB4301" s="5">
        <f t="shared" si="606"/>
        <v>2276818.2799999998</v>
      </c>
      <c r="AC4301" s="5">
        <v>34747.67</v>
      </c>
      <c r="AD4301" s="5">
        <f t="shared" si="607"/>
        <v>1563645.15</v>
      </c>
      <c r="AE4301" s="5">
        <v>95364.52</v>
      </c>
      <c r="AF4301" s="5">
        <v>29469.64</v>
      </c>
      <c r="AG4301" s="5">
        <v>9237.27</v>
      </c>
      <c r="AH4301" s="5">
        <v>1595</v>
      </c>
      <c r="AI4301" s="5">
        <v>4600</v>
      </c>
      <c r="AJ4301">
        <v>0</v>
      </c>
      <c r="AK4301" s="5">
        <v>0</v>
      </c>
      <c r="AL4301" s="5">
        <v>0</v>
      </c>
      <c r="AM4301" s="5">
        <v>26990.29</v>
      </c>
      <c r="AN4301">
        <v>4</v>
      </c>
      <c r="AO4301">
        <v>4</v>
      </c>
      <c r="AP4301" t="str">
        <f t="shared" si="608"/>
        <v>Yes</v>
      </c>
      <c r="AQ4301">
        <v>1</v>
      </c>
      <c r="AR4301" s="5">
        <f t="shared" si="609"/>
        <v>1730901.87</v>
      </c>
      <c r="AS4301" s="5">
        <f t="shared" si="610"/>
        <v>545916.41</v>
      </c>
      <c r="AT4301" t="s">
        <v>59</v>
      </c>
      <c r="AU4301" t="s">
        <v>6164</v>
      </c>
      <c r="AV4301" t="s">
        <v>6165</v>
      </c>
      <c r="AW4301" t="s">
        <v>6166</v>
      </c>
      <c r="AX4301" t="s">
        <v>6167</v>
      </c>
      <c r="AY4301">
        <v>49</v>
      </c>
      <c r="AZ4301">
        <v>0</v>
      </c>
      <c r="BA4301">
        <v>0</v>
      </c>
      <c r="BB4301" t="s">
        <v>6168</v>
      </c>
      <c r="BC4301">
        <v>0</v>
      </c>
      <c r="BD4301">
        <v>0</v>
      </c>
      <c r="BE4301" t="s">
        <v>6169</v>
      </c>
      <c r="BF4301" t="s">
        <v>6170</v>
      </c>
      <c r="BG4301">
        <v>1</v>
      </c>
      <c r="BH4301" t="s">
        <v>6179</v>
      </c>
      <c r="BI4301">
        <v>43</v>
      </c>
      <c r="BJ4301" t="s">
        <v>6172</v>
      </c>
      <c r="BK4301">
        <v>0</v>
      </c>
      <c r="BL4301">
        <v>60</v>
      </c>
      <c r="BM4301" s="3">
        <f t="shared" si="611"/>
        <v>0.75</v>
      </c>
    </row>
    <row r="4302" spans="1:65">
      <c r="A4302" t="s">
        <v>4440</v>
      </c>
      <c r="B4302" s="2">
        <v>45918</v>
      </c>
      <c r="C4302" t="s">
        <v>3137</v>
      </c>
      <c r="D4302" t="s">
        <v>4140</v>
      </c>
      <c r="E4302">
        <v>9</v>
      </c>
      <c r="F4302" t="s">
        <v>49</v>
      </c>
      <c r="G4302" t="s">
        <v>50</v>
      </c>
      <c r="H4302" t="s">
        <v>245</v>
      </c>
      <c r="I4302" t="s">
        <v>52</v>
      </c>
      <c r="J4302" t="s">
        <v>81</v>
      </c>
      <c r="K4302" t="s">
        <v>66</v>
      </c>
      <c r="L4302" t="s">
        <v>55</v>
      </c>
      <c r="M4302" t="s">
        <v>56</v>
      </c>
      <c r="N4302" t="s">
        <v>94</v>
      </c>
      <c r="O4302" t="s">
        <v>120</v>
      </c>
      <c r="P4302">
        <v>36</v>
      </c>
      <c r="Q4302">
        <v>36</v>
      </c>
      <c r="R4302">
        <v>34</v>
      </c>
      <c r="S4302">
        <v>1</v>
      </c>
      <c r="T4302">
        <f t="shared" si="603"/>
        <v>33</v>
      </c>
      <c r="U4302">
        <v>33</v>
      </c>
      <c r="V4302">
        <f t="shared" si="604"/>
        <v>0</v>
      </c>
      <c r="W4302" s="3">
        <f t="shared" si="605"/>
        <v>2.9411764705882353E-2</v>
      </c>
      <c r="X4302">
        <v>18</v>
      </c>
      <c r="Y4302" s="4">
        <v>2.2000000000000002</v>
      </c>
      <c r="Z4302" s="4">
        <v>0.5</v>
      </c>
      <c r="AA4302" s="5">
        <v>73239.25</v>
      </c>
      <c r="AB4302" s="5">
        <f t="shared" si="606"/>
        <v>2416895.25</v>
      </c>
      <c r="AC4302" s="5">
        <v>53018.46</v>
      </c>
      <c r="AD4302" s="5">
        <f t="shared" si="607"/>
        <v>1802627.64</v>
      </c>
      <c r="AE4302" s="5">
        <v>109948.09</v>
      </c>
      <c r="AF4302" s="5">
        <v>31093</v>
      </c>
      <c r="AG4302" s="5">
        <v>8615.35</v>
      </c>
      <c r="AH4302" s="5">
        <v>725</v>
      </c>
      <c r="AI4302" s="5">
        <v>6800</v>
      </c>
      <c r="AJ4302">
        <v>0</v>
      </c>
      <c r="AK4302" s="5">
        <v>0</v>
      </c>
      <c r="AL4302" s="5">
        <v>0</v>
      </c>
      <c r="AM4302" s="5">
        <v>20410.509999999998</v>
      </c>
      <c r="AN4302">
        <v>4</v>
      </c>
      <c r="AO4302">
        <v>4</v>
      </c>
      <c r="AP4302" t="str">
        <f t="shared" si="608"/>
        <v>Yes</v>
      </c>
      <c r="AQ4302">
        <v>1</v>
      </c>
      <c r="AR4302" s="5">
        <f t="shared" si="609"/>
        <v>1980219.59</v>
      </c>
      <c r="AS4302" s="5">
        <f t="shared" si="610"/>
        <v>436675.66</v>
      </c>
      <c r="AT4302" t="s">
        <v>59</v>
      </c>
      <c r="AU4302" t="s">
        <v>6164</v>
      </c>
      <c r="AV4302" t="s">
        <v>6165</v>
      </c>
      <c r="AW4302" t="s">
        <v>6166</v>
      </c>
      <c r="AX4302" t="s">
        <v>6207</v>
      </c>
      <c r="AY4302">
        <v>38</v>
      </c>
      <c r="AZ4302">
        <v>2</v>
      </c>
      <c r="BA4302">
        <v>0</v>
      </c>
      <c r="BB4302" t="s">
        <v>6168</v>
      </c>
      <c r="BC4302">
        <v>0</v>
      </c>
      <c r="BD4302">
        <v>0</v>
      </c>
      <c r="BE4302" t="s">
        <v>6169</v>
      </c>
      <c r="BF4302" t="s">
        <v>6170</v>
      </c>
      <c r="BG4302">
        <v>0</v>
      </c>
      <c r="BH4302" t="s">
        <v>6171</v>
      </c>
      <c r="BI4302">
        <v>30</v>
      </c>
      <c r="BJ4302" t="s">
        <v>6172</v>
      </c>
      <c r="BK4302">
        <v>0</v>
      </c>
      <c r="BL4302">
        <v>51</v>
      </c>
      <c r="BM4302" s="3">
        <f t="shared" si="611"/>
        <v>0.66666666666666663</v>
      </c>
    </row>
    <row r="4303" spans="1:65">
      <c r="A4303" t="s">
        <v>4441</v>
      </c>
      <c r="B4303" s="2">
        <v>45919</v>
      </c>
      <c r="C4303" t="s">
        <v>3137</v>
      </c>
      <c r="D4303" t="s">
        <v>4140</v>
      </c>
      <c r="E4303">
        <v>9</v>
      </c>
      <c r="F4303" t="s">
        <v>72</v>
      </c>
      <c r="G4303" t="s">
        <v>79</v>
      </c>
      <c r="H4303" t="s">
        <v>159</v>
      </c>
      <c r="I4303" t="s">
        <v>74</v>
      </c>
      <c r="J4303" t="s">
        <v>53</v>
      </c>
      <c r="K4303" t="s">
        <v>75</v>
      </c>
      <c r="L4303" t="s">
        <v>92</v>
      </c>
      <c r="M4303" t="s">
        <v>56</v>
      </c>
      <c r="N4303" t="s">
        <v>69</v>
      </c>
      <c r="O4303" t="s">
        <v>120</v>
      </c>
      <c r="P4303">
        <v>61</v>
      </c>
      <c r="Q4303">
        <v>62</v>
      </c>
      <c r="R4303">
        <v>63</v>
      </c>
      <c r="S4303">
        <v>1</v>
      </c>
      <c r="T4303">
        <f t="shared" si="603"/>
        <v>62</v>
      </c>
      <c r="U4303">
        <v>59</v>
      </c>
      <c r="V4303">
        <f t="shared" si="604"/>
        <v>3</v>
      </c>
      <c r="W4303" s="3">
        <f t="shared" si="605"/>
        <v>1.5873015873015872E-2</v>
      </c>
      <c r="X4303">
        <v>31</v>
      </c>
      <c r="Y4303" s="4">
        <v>4.4000000000000004</v>
      </c>
      <c r="Z4303" s="4">
        <v>2.2000000000000002</v>
      </c>
      <c r="AA4303" s="5">
        <v>36173.199999999997</v>
      </c>
      <c r="AB4303" s="5">
        <f t="shared" si="606"/>
        <v>2134218.7999999998</v>
      </c>
      <c r="AC4303" s="5">
        <v>23856.25</v>
      </c>
      <c r="AD4303" s="5">
        <f t="shared" si="607"/>
        <v>1502943.75</v>
      </c>
      <c r="AE4303" s="5">
        <v>108361.62</v>
      </c>
      <c r="AF4303" s="5">
        <v>28530.13</v>
      </c>
      <c r="AG4303" s="5">
        <v>9678.69</v>
      </c>
      <c r="AH4303" s="5">
        <v>3190</v>
      </c>
      <c r="AI4303" s="5">
        <v>3200</v>
      </c>
      <c r="AJ4303">
        <v>0</v>
      </c>
      <c r="AK4303" s="5">
        <v>0</v>
      </c>
      <c r="AL4303" s="5">
        <v>2084.85</v>
      </c>
      <c r="AM4303" s="5">
        <v>37262.43</v>
      </c>
      <c r="AN4303">
        <v>4</v>
      </c>
      <c r="AO4303">
        <v>4</v>
      </c>
      <c r="AP4303" t="str">
        <f t="shared" si="608"/>
        <v>Yes</v>
      </c>
      <c r="AQ4303">
        <v>1</v>
      </c>
      <c r="AR4303" s="5">
        <f t="shared" si="609"/>
        <v>1695251.47</v>
      </c>
      <c r="AS4303" s="5">
        <f t="shared" si="610"/>
        <v>438967.33</v>
      </c>
      <c r="AT4303" t="s">
        <v>59</v>
      </c>
      <c r="AU4303" t="s">
        <v>6164</v>
      </c>
      <c r="AV4303" t="s">
        <v>6165</v>
      </c>
      <c r="AW4303" t="s">
        <v>6166</v>
      </c>
      <c r="AX4303" t="s">
        <v>6184</v>
      </c>
      <c r="AY4303">
        <v>61</v>
      </c>
      <c r="AZ4303">
        <v>0</v>
      </c>
      <c r="BA4303">
        <v>18</v>
      </c>
      <c r="BB4303" t="s">
        <v>6180</v>
      </c>
      <c r="BC4303">
        <v>0</v>
      </c>
      <c r="BD4303">
        <v>0</v>
      </c>
      <c r="BE4303" t="s">
        <v>6169</v>
      </c>
      <c r="BF4303" t="s">
        <v>6170</v>
      </c>
      <c r="BG4303">
        <v>0</v>
      </c>
      <c r="BH4303" t="s">
        <v>6171</v>
      </c>
      <c r="BI4303">
        <v>35</v>
      </c>
      <c r="BJ4303" t="s">
        <v>6172</v>
      </c>
      <c r="BK4303">
        <v>0</v>
      </c>
      <c r="BL4303">
        <v>75</v>
      </c>
      <c r="BM4303" s="3">
        <f t="shared" si="611"/>
        <v>0.84</v>
      </c>
    </row>
    <row r="4304" spans="1:65">
      <c r="A4304" t="s">
        <v>4442</v>
      </c>
      <c r="B4304" s="2">
        <v>45919</v>
      </c>
      <c r="C4304" t="s">
        <v>3137</v>
      </c>
      <c r="D4304" t="s">
        <v>4140</v>
      </c>
      <c r="E4304">
        <v>9</v>
      </c>
      <c r="F4304" t="s">
        <v>61</v>
      </c>
      <c r="G4304" t="s">
        <v>79</v>
      </c>
      <c r="H4304" t="s">
        <v>84</v>
      </c>
      <c r="I4304" t="s">
        <v>74</v>
      </c>
      <c r="J4304" t="s">
        <v>53</v>
      </c>
      <c r="K4304" t="s">
        <v>66</v>
      </c>
      <c r="L4304" t="s">
        <v>87</v>
      </c>
      <c r="M4304" t="s">
        <v>56</v>
      </c>
      <c r="N4304" t="s">
        <v>76</v>
      </c>
      <c r="O4304" t="s">
        <v>82</v>
      </c>
      <c r="P4304">
        <v>57</v>
      </c>
      <c r="Q4304">
        <v>60</v>
      </c>
      <c r="R4304">
        <v>61</v>
      </c>
      <c r="S4304">
        <v>1</v>
      </c>
      <c r="T4304">
        <f t="shared" si="603"/>
        <v>60</v>
      </c>
      <c r="U4304">
        <v>55</v>
      </c>
      <c r="V4304">
        <f t="shared" si="604"/>
        <v>5</v>
      </c>
      <c r="W4304" s="3">
        <f t="shared" si="605"/>
        <v>1.6393442622950821E-2</v>
      </c>
      <c r="X4304">
        <v>29</v>
      </c>
      <c r="Y4304" s="4">
        <v>9</v>
      </c>
      <c r="Z4304" s="4">
        <v>1.9</v>
      </c>
      <c r="AA4304" s="5">
        <v>33970.46</v>
      </c>
      <c r="AB4304" s="5">
        <f t="shared" si="606"/>
        <v>1868375.3</v>
      </c>
      <c r="AC4304" s="5">
        <v>24122.28</v>
      </c>
      <c r="AD4304" s="5">
        <f t="shared" si="607"/>
        <v>1471459.08</v>
      </c>
      <c r="AE4304" s="5">
        <v>104444.9</v>
      </c>
      <c r="AF4304" s="5">
        <v>26893.16</v>
      </c>
      <c r="AG4304" s="5">
        <v>10403.870000000001</v>
      </c>
      <c r="AH4304" s="5">
        <v>2755</v>
      </c>
      <c r="AI4304" s="5">
        <v>3200</v>
      </c>
      <c r="AJ4304">
        <v>0</v>
      </c>
      <c r="AK4304" s="5">
        <v>0</v>
      </c>
      <c r="AL4304" s="5">
        <v>3460.32</v>
      </c>
      <c r="AM4304" s="5">
        <v>36829.85</v>
      </c>
      <c r="AN4304">
        <v>4</v>
      </c>
      <c r="AO4304">
        <v>3</v>
      </c>
      <c r="AP4304" t="str">
        <f t="shared" si="608"/>
        <v>Yes</v>
      </c>
      <c r="AQ4304">
        <v>1</v>
      </c>
      <c r="AR4304" s="5">
        <f t="shared" si="609"/>
        <v>1659446.18</v>
      </c>
      <c r="AS4304" s="5">
        <f t="shared" si="610"/>
        <v>208929.12</v>
      </c>
      <c r="AT4304" t="s">
        <v>59</v>
      </c>
      <c r="AU4304" t="s">
        <v>6164</v>
      </c>
      <c r="AV4304" t="s">
        <v>6165</v>
      </c>
      <c r="AW4304" t="s">
        <v>6166</v>
      </c>
      <c r="AX4304" t="s">
        <v>6177</v>
      </c>
      <c r="AY4304">
        <v>60</v>
      </c>
      <c r="AZ4304">
        <v>0</v>
      </c>
      <c r="BA4304">
        <v>31</v>
      </c>
      <c r="BB4304" t="s">
        <v>6180</v>
      </c>
      <c r="BC4304">
        <v>0</v>
      </c>
      <c r="BD4304">
        <v>0</v>
      </c>
      <c r="BE4304" t="s">
        <v>6169</v>
      </c>
      <c r="BF4304" t="s">
        <v>6170</v>
      </c>
      <c r="BG4304">
        <v>0</v>
      </c>
      <c r="BH4304" t="s">
        <v>6171</v>
      </c>
      <c r="BI4304">
        <v>49</v>
      </c>
      <c r="BJ4304" t="s">
        <v>6172</v>
      </c>
      <c r="BK4304">
        <v>0</v>
      </c>
      <c r="BL4304">
        <v>73</v>
      </c>
      <c r="BM4304" s="3">
        <f t="shared" si="611"/>
        <v>0.83561643835616439</v>
      </c>
    </row>
    <row r="4305" spans="1:65">
      <c r="A4305" t="s">
        <v>4443</v>
      </c>
      <c r="B4305" s="2">
        <v>45919</v>
      </c>
      <c r="C4305" t="s">
        <v>3137</v>
      </c>
      <c r="D4305" t="s">
        <v>4140</v>
      </c>
      <c r="E4305">
        <v>9</v>
      </c>
      <c r="F4305" t="s">
        <v>61</v>
      </c>
      <c r="G4305" t="s">
        <v>62</v>
      </c>
      <c r="H4305" t="s">
        <v>115</v>
      </c>
      <c r="I4305" t="s">
        <v>52</v>
      </c>
      <c r="J4305" t="s">
        <v>81</v>
      </c>
      <c r="K4305" t="s">
        <v>75</v>
      </c>
      <c r="L4305" t="s">
        <v>67</v>
      </c>
      <c r="M4305" t="s">
        <v>56</v>
      </c>
      <c r="N4305" t="s">
        <v>69</v>
      </c>
      <c r="O4305" t="s">
        <v>82</v>
      </c>
      <c r="P4305">
        <v>30</v>
      </c>
      <c r="Q4305">
        <v>31</v>
      </c>
      <c r="R4305">
        <v>31</v>
      </c>
      <c r="S4305">
        <v>1</v>
      </c>
      <c r="T4305">
        <f t="shared" si="603"/>
        <v>30</v>
      </c>
      <c r="U4305">
        <v>30</v>
      </c>
      <c r="V4305">
        <f t="shared" si="604"/>
        <v>0</v>
      </c>
      <c r="W4305" s="3">
        <f t="shared" si="605"/>
        <v>3.2258064516129031E-2</v>
      </c>
      <c r="X4305">
        <v>7</v>
      </c>
      <c r="Y4305" s="4">
        <v>0</v>
      </c>
      <c r="Z4305" s="4">
        <v>0.5</v>
      </c>
      <c r="AA4305" s="5">
        <v>76998.94</v>
      </c>
      <c r="AB4305" s="5">
        <f t="shared" si="606"/>
        <v>2309968.2000000002</v>
      </c>
      <c r="AC4305" s="5">
        <v>51662.59</v>
      </c>
      <c r="AD4305" s="5">
        <f t="shared" si="607"/>
        <v>1601540.29</v>
      </c>
      <c r="AE4305" s="5">
        <v>99317.24</v>
      </c>
      <c r="AF4305" s="5">
        <v>25820.9</v>
      </c>
      <c r="AG4305" s="5">
        <v>7272.04</v>
      </c>
      <c r="AH4305" s="5">
        <v>725</v>
      </c>
      <c r="AI4305" s="5">
        <v>6800</v>
      </c>
      <c r="AJ4305">
        <v>0</v>
      </c>
      <c r="AK4305" s="5">
        <v>0</v>
      </c>
      <c r="AL4305" s="5">
        <v>0</v>
      </c>
      <c r="AM4305" s="5">
        <v>19202.16</v>
      </c>
      <c r="AN4305">
        <v>4</v>
      </c>
      <c r="AO4305">
        <v>4</v>
      </c>
      <c r="AP4305" t="str">
        <f t="shared" si="608"/>
        <v>Yes</v>
      </c>
      <c r="AQ4305">
        <v>1</v>
      </c>
      <c r="AR4305" s="5">
        <f t="shared" si="609"/>
        <v>1760677.63</v>
      </c>
      <c r="AS4305" s="5">
        <f t="shared" si="610"/>
        <v>549290.56999999995</v>
      </c>
      <c r="AT4305" t="s">
        <v>116</v>
      </c>
      <c r="AU4305" t="s">
        <v>6164</v>
      </c>
      <c r="AV4305" t="s">
        <v>6165</v>
      </c>
      <c r="AW4305" t="s">
        <v>6166</v>
      </c>
      <c r="AX4305" t="s">
        <v>6207</v>
      </c>
      <c r="AY4305">
        <v>32</v>
      </c>
      <c r="AZ4305">
        <v>0</v>
      </c>
      <c r="BA4305">
        <v>0</v>
      </c>
      <c r="BB4305" t="s">
        <v>6168</v>
      </c>
      <c r="BC4305">
        <v>0</v>
      </c>
      <c r="BD4305">
        <v>0</v>
      </c>
      <c r="BE4305" t="s">
        <v>6169</v>
      </c>
      <c r="BF4305" t="s">
        <v>6170</v>
      </c>
      <c r="BG4305">
        <v>0</v>
      </c>
      <c r="BH4305" t="s">
        <v>6171</v>
      </c>
      <c r="BI4305">
        <v>21</v>
      </c>
      <c r="BJ4305" t="s">
        <v>6172</v>
      </c>
      <c r="BK4305">
        <v>0</v>
      </c>
      <c r="BL4305">
        <v>46</v>
      </c>
      <c r="BM4305" s="3">
        <f t="shared" si="611"/>
        <v>0.67391304347826086</v>
      </c>
    </row>
    <row r="4306" spans="1:65">
      <c r="A4306" t="s">
        <v>4444</v>
      </c>
      <c r="B4306" s="2">
        <v>45919</v>
      </c>
      <c r="C4306" t="s">
        <v>3137</v>
      </c>
      <c r="D4306" t="s">
        <v>4140</v>
      </c>
      <c r="E4306">
        <v>9</v>
      </c>
      <c r="F4306" t="s">
        <v>78</v>
      </c>
      <c r="G4306" t="s">
        <v>50</v>
      </c>
      <c r="H4306" t="s">
        <v>161</v>
      </c>
      <c r="I4306" t="s">
        <v>74</v>
      </c>
      <c r="J4306" t="s">
        <v>53</v>
      </c>
      <c r="K4306" t="s">
        <v>75</v>
      </c>
      <c r="L4306" t="s">
        <v>67</v>
      </c>
      <c r="M4306" t="s">
        <v>68</v>
      </c>
      <c r="N4306" t="s">
        <v>69</v>
      </c>
      <c r="O4306" t="s">
        <v>82</v>
      </c>
      <c r="P4306">
        <v>57</v>
      </c>
      <c r="Q4306">
        <v>61</v>
      </c>
      <c r="R4306">
        <v>60</v>
      </c>
      <c r="S4306">
        <v>5</v>
      </c>
      <c r="T4306">
        <f t="shared" si="603"/>
        <v>55</v>
      </c>
      <c r="U4306">
        <v>55</v>
      </c>
      <c r="V4306">
        <f t="shared" si="604"/>
        <v>0</v>
      </c>
      <c r="W4306" s="3">
        <f t="shared" si="605"/>
        <v>8.3333333333333329E-2</v>
      </c>
      <c r="X4306">
        <v>33</v>
      </c>
      <c r="Y4306" s="4">
        <v>6.1</v>
      </c>
      <c r="Z4306" s="4">
        <v>1.6</v>
      </c>
      <c r="AA4306" s="5">
        <v>35966.269999999997</v>
      </c>
      <c r="AB4306" s="5">
        <f t="shared" si="606"/>
        <v>1978144.85</v>
      </c>
      <c r="AC4306" s="5">
        <v>22074.65</v>
      </c>
      <c r="AD4306" s="5">
        <f t="shared" si="607"/>
        <v>1324479</v>
      </c>
      <c r="AE4306" s="5">
        <v>102753.53</v>
      </c>
      <c r="AF4306" s="5">
        <v>28997.77</v>
      </c>
      <c r="AG4306" s="5">
        <v>10571.38</v>
      </c>
      <c r="AH4306" s="5">
        <v>2320</v>
      </c>
      <c r="AI4306" s="5">
        <v>19749.16</v>
      </c>
      <c r="AJ4306">
        <v>2</v>
      </c>
      <c r="AK4306" s="5">
        <v>17090.47</v>
      </c>
      <c r="AL4306" s="5">
        <v>0</v>
      </c>
      <c r="AM4306" s="5">
        <v>38719.93</v>
      </c>
      <c r="AN4306">
        <v>4</v>
      </c>
      <c r="AO4306">
        <v>5</v>
      </c>
      <c r="AP4306" t="str">
        <f t="shared" si="608"/>
        <v>No</v>
      </c>
      <c r="AQ4306">
        <v>3</v>
      </c>
      <c r="AR4306" s="5">
        <f t="shared" si="609"/>
        <v>1544681.24</v>
      </c>
      <c r="AS4306" s="5">
        <f t="shared" si="610"/>
        <v>433463.61</v>
      </c>
      <c r="AT4306" t="s">
        <v>1641</v>
      </c>
      <c r="AU4306" t="s">
        <v>6189</v>
      </c>
      <c r="AV4306" t="s">
        <v>6201</v>
      </c>
      <c r="AW4306" t="s">
        <v>6175</v>
      </c>
      <c r="AX4306" t="s">
        <v>6167</v>
      </c>
      <c r="AY4306">
        <v>60</v>
      </c>
      <c r="AZ4306">
        <v>0</v>
      </c>
      <c r="BA4306">
        <v>0</v>
      </c>
      <c r="BB4306" t="s">
        <v>6168</v>
      </c>
      <c r="BC4306">
        <v>0</v>
      </c>
      <c r="BD4306">
        <v>1</v>
      </c>
      <c r="BE4306" t="s">
        <v>6188</v>
      </c>
      <c r="BF4306" t="s">
        <v>6210</v>
      </c>
      <c r="BG4306">
        <v>1</v>
      </c>
      <c r="BH4306" t="s">
        <v>6186</v>
      </c>
      <c r="BI4306">
        <v>52</v>
      </c>
      <c r="BJ4306" t="s">
        <v>6187</v>
      </c>
      <c r="BK4306">
        <v>0</v>
      </c>
      <c r="BL4306">
        <v>77</v>
      </c>
      <c r="BM4306" s="3">
        <f t="shared" si="611"/>
        <v>0.77922077922077926</v>
      </c>
    </row>
    <row r="4307" spans="1:65">
      <c r="A4307" t="s">
        <v>4445</v>
      </c>
      <c r="B4307" s="2">
        <v>45919</v>
      </c>
      <c r="C4307" t="s">
        <v>3137</v>
      </c>
      <c r="D4307" t="s">
        <v>4140</v>
      </c>
      <c r="E4307">
        <v>9</v>
      </c>
      <c r="F4307" t="s">
        <v>49</v>
      </c>
      <c r="G4307" t="s">
        <v>62</v>
      </c>
      <c r="H4307" t="s">
        <v>133</v>
      </c>
      <c r="I4307" t="s">
        <v>74</v>
      </c>
      <c r="J4307" t="s">
        <v>65</v>
      </c>
      <c r="K4307" t="s">
        <v>75</v>
      </c>
      <c r="L4307" t="s">
        <v>55</v>
      </c>
      <c r="M4307" t="s">
        <v>56</v>
      </c>
      <c r="N4307" t="s">
        <v>94</v>
      </c>
      <c r="O4307" t="s">
        <v>58</v>
      </c>
      <c r="P4307">
        <v>47</v>
      </c>
      <c r="Q4307">
        <v>48</v>
      </c>
      <c r="R4307">
        <v>48</v>
      </c>
      <c r="S4307">
        <v>1</v>
      </c>
      <c r="T4307">
        <f t="shared" si="603"/>
        <v>47</v>
      </c>
      <c r="U4307">
        <v>45</v>
      </c>
      <c r="V4307">
        <f t="shared" si="604"/>
        <v>2</v>
      </c>
      <c r="W4307" s="3">
        <f t="shared" si="605"/>
        <v>2.0833333333333332E-2</v>
      </c>
      <c r="X4307">
        <v>21</v>
      </c>
      <c r="Y4307" s="4">
        <v>4.9000000000000004</v>
      </c>
      <c r="Z4307" s="4">
        <v>1.9</v>
      </c>
      <c r="AA4307" s="5">
        <v>51774.02</v>
      </c>
      <c r="AB4307" s="5">
        <f t="shared" si="606"/>
        <v>2329830.9</v>
      </c>
      <c r="AC4307" s="5">
        <v>34829.370000000003</v>
      </c>
      <c r="AD4307" s="5">
        <f t="shared" si="607"/>
        <v>1671809.76</v>
      </c>
      <c r="AE4307" s="5">
        <v>108300.72</v>
      </c>
      <c r="AF4307" s="5">
        <v>30852.71</v>
      </c>
      <c r="AG4307" s="5">
        <v>8637.27</v>
      </c>
      <c r="AH4307" s="5">
        <v>2755</v>
      </c>
      <c r="AI4307" s="5">
        <v>4600</v>
      </c>
      <c r="AJ4307">
        <v>0</v>
      </c>
      <c r="AK4307" s="5">
        <v>0</v>
      </c>
      <c r="AL4307" s="5">
        <v>2050.5700000000002</v>
      </c>
      <c r="AM4307" s="5">
        <v>34126.5</v>
      </c>
      <c r="AN4307">
        <v>4</v>
      </c>
      <c r="AO4307">
        <v>6</v>
      </c>
      <c r="AP4307" t="str">
        <f t="shared" si="608"/>
        <v>No</v>
      </c>
      <c r="AQ4307">
        <v>2</v>
      </c>
      <c r="AR4307" s="5">
        <f t="shared" si="609"/>
        <v>1863132.53</v>
      </c>
      <c r="AS4307" s="5">
        <f t="shared" si="610"/>
        <v>466698.37</v>
      </c>
      <c r="AT4307" t="s">
        <v>59</v>
      </c>
      <c r="AU4307" t="s">
        <v>6164</v>
      </c>
      <c r="AV4307" t="s">
        <v>6165</v>
      </c>
      <c r="AW4307" t="s">
        <v>6166</v>
      </c>
      <c r="AX4307" t="s">
        <v>6184</v>
      </c>
      <c r="AY4307">
        <v>48</v>
      </c>
      <c r="AZ4307">
        <v>1</v>
      </c>
      <c r="BA4307">
        <v>16</v>
      </c>
      <c r="BB4307" t="s">
        <v>6180</v>
      </c>
      <c r="BC4307">
        <v>0</v>
      </c>
      <c r="BD4307">
        <v>2</v>
      </c>
      <c r="BE4307" t="s">
        <v>6188</v>
      </c>
      <c r="BF4307" t="s">
        <v>6170</v>
      </c>
      <c r="BG4307">
        <v>1</v>
      </c>
      <c r="BH4307" t="s">
        <v>6179</v>
      </c>
      <c r="BI4307">
        <v>20</v>
      </c>
      <c r="BJ4307" t="s">
        <v>6172</v>
      </c>
      <c r="BK4307">
        <v>0</v>
      </c>
      <c r="BL4307">
        <v>64</v>
      </c>
      <c r="BM4307" s="3">
        <f t="shared" si="611"/>
        <v>0.75</v>
      </c>
    </row>
    <row r="4308" spans="1:65">
      <c r="A4308" t="s">
        <v>4446</v>
      </c>
      <c r="B4308" s="2">
        <v>45919</v>
      </c>
      <c r="C4308" t="s">
        <v>3137</v>
      </c>
      <c r="D4308" t="s">
        <v>4140</v>
      </c>
      <c r="E4308">
        <v>9</v>
      </c>
      <c r="F4308" t="s">
        <v>49</v>
      </c>
      <c r="G4308" t="s">
        <v>62</v>
      </c>
      <c r="H4308" t="s">
        <v>125</v>
      </c>
      <c r="I4308" t="s">
        <v>64</v>
      </c>
      <c r="J4308" t="s">
        <v>65</v>
      </c>
      <c r="K4308" t="s">
        <v>66</v>
      </c>
      <c r="L4308" t="s">
        <v>92</v>
      </c>
      <c r="M4308" t="s">
        <v>56</v>
      </c>
      <c r="N4308" t="s">
        <v>94</v>
      </c>
      <c r="O4308" t="s">
        <v>82</v>
      </c>
      <c r="P4308">
        <v>39</v>
      </c>
      <c r="Q4308">
        <v>42</v>
      </c>
      <c r="R4308">
        <v>40</v>
      </c>
      <c r="S4308">
        <v>1</v>
      </c>
      <c r="T4308">
        <f t="shared" si="603"/>
        <v>39</v>
      </c>
      <c r="U4308">
        <v>38</v>
      </c>
      <c r="V4308">
        <f t="shared" si="604"/>
        <v>1</v>
      </c>
      <c r="W4308" s="3">
        <f t="shared" si="605"/>
        <v>2.5000000000000001E-2</v>
      </c>
      <c r="X4308">
        <v>26</v>
      </c>
      <c r="Y4308" s="4">
        <v>6.8</v>
      </c>
      <c r="Z4308" s="4">
        <v>2</v>
      </c>
      <c r="AA4308" s="5">
        <v>49481.42</v>
      </c>
      <c r="AB4308" s="5">
        <f t="shared" si="606"/>
        <v>1880293.96</v>
      </c>
      <c r="AC4308" s="5">
        <v>35160.06</v>
      </c>
      <c r="AD4308" s="5">
        <f t="shared" si="607"/>
        <v>1406402.4</v>
      </c>
      <c r="AE4308" s="5">
        <v>85542.91</v>
      </c>
      <c r="AF4308" s="5">
        <v>25665.23</v>
      </c>
      <c r="AG4308" s="5">
        <v>8892.57</v>
      </c>
      <c r="AH4308" s="5">
        <v>2900</v>
      </c>
      <c r="AI4308" s="5">
        <v>4600</v>
      </c>
      <c r="AJ4308">
        <v>0</v>
      </c>
      <c r="AK4308" s="5">
        <v>0</v>
      </c>
      <c r="AL4308" s="5">
        <v>952.47</v>
      </c>
      <c r="AM4308" s="5">
        <v>28508.16</v>
      </c>
      <c r="AN4308">
        <v>4</v>
      </c>
      <c r="AO4308">
        <v>5</v>
      </c>
      <c r="AP4308" t="str">
        <f t="shared" si="608"/>
        <v>No</v>
      </c>
      <c r="AQ4308">
        <v>2</v>
      </c>
      <c r="AR4308" s="5">
        <f t="shared" si="609"/>
        <v>1563463.74</v>
      </c>
      <c r="AS4308" s="5">
        <f t="shared" si="610"/>
        <v>316830.21999999997</v>
      </c>
      <c r="AT4308" t="s">
        <v>59</v>
      </c>
      <c r="AU4308" t="s">
        <v>6164</v>
      </c>
      <c r="AV4308" t="s">
        <v>6165</v>
      </c>
      <c r="AW4308" t="s">
        <v>6166</v>
      </c>
      <c r="AX4308" t="s">
        <v>6167</v>
      </c>
      <c r="AY4308">
        <v>41</v>
      </c>
      <c r="AZ4308">
        <v>0</v>
      </c>
      <c r="BA4308">
        <v>10</v>
      </c>
      <c r="BB4308" t="s">
        <v>6198</v>
      </c>
      <c r="BC4308">
        <v>1</v>
      </c>
      <c r="BD4308">
        <v>0</v>
      </c>
      <c r="BE4308" t="s">
        <v>6178</v>
      </c>
      <c r="BF4308" t="s">
        <v>6170</v>
      </c>
      <c r="BG4308">
        <v>1</v>
      </c>
      <c r="BH4308" t="s">
        <v>6186</v>
      </c>
      <c r="BI4308">
        <v>47</v>
      </c>
      <c r="BJ4308" t="s">
        <v>6172</v>
      </c>
      <c r="BK4308">
        <v>0</v>
      </c>
      <c r="BL4308">
        <v>63</v>
      </c>
      <c r="BM4308" s="3">
        <f t="shared" si="611"/>
        <v>0.63492063492063489</v>
      </c>
    </row>
    <row r="4309" spans="1:65">
      <c r="A4309" t="s">
        <v>4447</v>
      </c>
      <c r="B4309" s="2">
        <v>45919</v>
      </c>
      <c r="C4309" t="s">
        <v>3137</v>
      </c>
      <c r="D4309" t="s">
        <v>4140</v>
      </c>
      <c r="E4309">
        <v>9</v>
      </c>
      <c r="F4309" t="s">
        <v>61</v>
      </c>
      <c r="G4309" t="s">
        <v>62</v>
      </c>
      <c r="H4309" t="s">
        <v>96</v>
      </c>
      <c r="I4309" t="s">
        <v>64</v>
      </c>
      <c r="J4309" t="s">
        <v>65</v>
      </c>
      <c r="K4309" t="s">
        <v>54</v>
      </c>
      <c r="L4309" t="s">
        <v>92</v>
      </c>
      <c r="M4309" t="s">
        <v>56</v>
      </c>
      <c r="N4309" t="s">
        <v>109</v>
      </c>
      <c r="O4309" t="s">
        <v>58</v>
      </c>
      <c r="P4309">
        <v>44</v>
      </c>
      <c r="Q4309">
        <v>45</v>
      </c>
      <c r="R4309">
        <v>43</v>
      </c>
      <c r="S4309">
        <v>1</v>
      </c>
      <c r="T4309">
        <f t="shared" si="603"/>
        <v>42</v>
      </c>
      <c r="U4309">
        <v>42</v>
      </c>
      <c r="V4309">
        <f t="shared" si="604"/>
        <v>0</v>
      </c>
      <c r="W4309" s="3">
        <f t="shared" si="605"/>
        <v>2.3255813953488372E-2</v>
      </c>
      <c r="X4309">
        <v>22</v>
      </c>
      <c r="Y4309" s="4">
        <v>0</v>
      </c>
      <c r="Z4309" s="4">
        <v>0.5</v>
      </c>
      <c r="AA4309" s="5">
        <v>55577.53</v>
      </c>
      <c r="AB4309" s="5">
        <f t="shared" si="606"/>
        <v>2334256.2599999998</v>
      </c>
      <c r="AC4309" s="5">
        <v>35104.17</v>
      </c>
      <c r="AD4309" s="5">
        <f t="shared" si="607"/>
        <v>1509479.31</v>
      </c>
      <c r="AE4309" s="5">
        <v>92605.86</v>
      </c>
      <c r="AF4309" s="5">
        <v>26091.66</v>
      </c>
      <c r="AG4309" s="5">
        <v>8935.85</v>
      </c>
      <c r="AH4309" s="5">
        <v>725</v>
      </c>
      <c r="AI4309" s="5">
        <v>4600</v>
      </c>
      <c r="AJ4309">
        <v>2</v>
      </c>
      <c r="AK4309" s="5">
        <v>26206.2</v>
      </c>
      <c r="AL4309" s="5">
        <v>0</v>
      </c>
      <c r="AM4309" s="5">
        <v>64068.25</v>
      </c>
      <c r="AN4309">
        <v>8</v>
      </c>
      <c r="AO4309">
        <v>7</v>
      </c>
      <c r="AP4309" t="str">
        <f t="shared" si="608"/>
        <v>Yes</v>
      </c>
      <c r="AQ4309">
        <v>2</v>
      </c>
      <c r="AR4309" s="5">
        <f t="shared" si="609"/>
        <v>1732712.13</v>
      </c>
      <c r="AS4309" s="5">
        <f t="shared" si="610"/>
        <v>601544.13</v>
      </c>
      <c r="AT4309" t="s">
        <v>59</v>
      </c>
      <c r="AU4309" t="s">
        <v>6181</v>
      </c>
      <c r="AV4309" t="s">
        <v>6182</v>
      </c>
      <c r="AW4309" t="s">
        <v>6213</v>
      </c>
      <c r="AX4309" t="s">
        <v>6207</v>
      </c>
      <c r="AY4309">
        <v>47</v>
      </c>
      <c r="AZ4309">
        <v>0</v>
      </c>
      <c r="BA4309">
        <v>0</v>
      </c>
      <c r="BB4309" t="s">
        <v>6168</v>
      </c>
      <c r="BC4309">
        <v>0</v>
      </c>
      <c r="BD4309">
        <v>0</v>
      </c>
      <c r="BE4309" t="s">
        <v>6169</v>
      </c>
      <c r="BF4309" t="s">
        <v>6214</v>
      </c>
      <c r="BG4309">
        <v>0</v>
      </c>
      <c r="BH4309" t="s">
        <v>6171</v>
      </c>
      <c r="BI4309">
        <v>25</v>
      </c>
      <c r="BJ4309" t="s">
        <v>6172</v>
      </c>
      <c r="BK4309">
        <v>0</v>
      </c>
      <c r="BL4309">
        <v>58</v>
      </c>
      <c r="BM4309" s="3">
        <f t="shared" si="611"/>
        <v>0.74137931034482762</v>
      </c>
    </row>
    <row r="4310" spans="1:65">
      <c r="A4310" t="s">
        <v>4448</v>
      </c>
      <c r="B4310" s="2">
        <v>45919</v>
      </c>
      <c r="C4310" t="s">
        <v>3137</v>
      </c>
      <c r="D4310" t="s">
        <v>4140</v>
      </c>
      <c r="E4310">
        <v>9</v>
      </c>
      <c r="F4310" t="s">
        <v>78</v>
      </c>
      <c r="G4310" t="s">
        <v>62</v>
      </c>
      <c r="H4310" t="s">
        <v>91</v>
      </c>
      <c r="I4310" t="s">
        <v>74</v>
      </c>
      <c r="J4310" t="s">
        <v>65</v>
      </c>
      <c r="K4310" t="s">
        <v>75</v>
      </c>
      <c r="L4310" t="s">
        <v>87</v>
      </c>
      <c r="M4310" t="s">
        <v>56</v>
      </c>
      <c r="N4310" t="s">
        <v>57</v>
      </c>
      <c r="O4310" t="s">
        <v>82</v>
      </c>
      <c r="P4310">
        <v>48</v>
      </c>
      <c r="Q4310">
        <v>51</v>
      </c>
      <c r="R4310">
        <v>48</v>
      </c>
      <c r="S4310">
        <v>1</v>
      </c>
      <c r="T4310">
        <f t="shared" si="603"/>
        <v>47</v>
      </c>
      <c r="U4310">
        <v>46</v>
      </c>
      <c r="V4310">
        <f t="shared" si="604"/>
        <v>1</v>
      </c>
      <c r="W4310" s="3">
        <f t="shared" si="605"/>
        <v>2.0833333333333332E-2</v>
      </c>
      <c r="X4310">
        <v>6</v>
      </c>
      <c r="Y4310" s="4">
        <v>3.9</v>
      </c>
      <c r="Z4310" s="4">
        <v>1.2</v>
      </c>
      <c r="AA4310" s="5">
        <v>52284.25</v>
      </c>
      <c r="AB4310" s="5">
        <f t="shared" si="606"/>
        <v>2405075.5</v>
      </c>
      <c r="AC4310" s="5">
        <v>35927.69</v>
      </c>
      <c r="AD4310" s="5">
        <f t="shared" si="607"/>
        <v>1724529.12</v>
      </c>
      <c r="AE4310" s="5">
        <v>105611.45</v>
      </c>
      <c r="AF4310" s="5">
        <v>30232.05</v>
      </c>
      <c r="AG4310" s="5">
        <v>7162.19</v>
      </c>
      <c r="AH4310" s="5">
        <v>1740</v>
      </c>
      <c r="AI4310" s="5">
        <v>4600</v>
      </c>
      <c r="AJ4310">
        <v>0</v>
      </c>
      <c r="AK4310" s="5">
        <v>0</v>
      </c>
      <c r="AL4310" s="5">
        <v>969.9</v>
      </c>
      <c r="AM4310" s="5">
        <v>28242.93</v>
      </c>
      <c r="AN4310">
        <v>4</v>
      </c>
      <c r="AO4310">
        <v>4</v>
      </c>
      <c r="AP4310" t="str">
        <f t="shared" si="608"/>
        <v>Yes</v>
      </c>
      <c r="AQ4310">
        <v>1</v>
      </c>
      <c r="AR4310" s="5">
        <f t="shared" si="609"/>
        <v>1903087.64</v>
      </c>
      <c r="AS4310" s="5">
        <f t="shared" si="610"/>
        <v>501987.86</v>
      </c>
      <c r="AT4310" t="s">
        <v>59</v>
      </c>
      <c r="AU4310" t="s">
        <v>6164</v>
      </c>
      <c r="AV4310" t="s">
        <v>6165</v>
      </c>
      <c r="AW4310" t="s">
        <v>6166</v>
      </c>
      <c r="AX4310" t="s">
        <v>6167</v>
      </c>
      <c r="AY4310">
        <v>50</v>
      </c>
      <c r="AZ4310">
        <v>0</v>
      </c>
      <c r="BA4310">
        <v>10</v>
      </c>
      <c r="BB4310" t="s">
        <v>6191</v>
      </c>
      <c r="BC4310">
        <v>0</v>
      </c>
      <c r="BD4310">
        <v>0</v>
      </c>
      <c r="BE4310" t="s">
        <v>6169</v>
      </c>
      <c r="BF4310" t="s">
        <v>6170</v>
      </c>
      <c r="BG4310">
        <v>0</v>
      </c>
      <c r="BH4310" t="s">
        <v>6171</v>
      </c>
      <c r="BI4310">
        <v>38</v>
      </c>
      <c r="BJ4310" t="s">
        <v>6172</v>
      </c>
      <c r="BK4310">
        <v>0</v>
      </c>
      <c r="BL4310">
        <v>61</v>
      </c>
      <c r="BM4310" s="3">
        <f t="shared" si="611"/>
        <v>0.78688524590163933</v>
      </c>
    </row>
    <row r="4311" spans="1:65">
      <c r="A4311" t="s">
        <v>4449</v>
      </c>
      <c r="B4311" s="2">
        <v>45919</v>
      </c>
      <c r="C4311" t="s">
        <v>3137</v>
      </c>
      <c r="D4311" t="s">
        <v>4140</v>
      </c>
      <c r="E4311">
        <v>9</v>
      </c>
      <c r="F4311" t="s">
        <v>49</v>
      </c>
      <c r="G4311" t="s">
        <v>79</v>
      </c>
      <c r="H4311" t="s">
        <v>262</v>
      </c>
      <c r="I4311" t="s">
        <v>74</v>
      </c>
      <c r="J4311" t="s">
        <v>53</v>
      </c>
      <c r="K4311" t="s">
        <v>66</v>
      </c>
      <c r="L4311" t="s">
        <v>92</v>
      </c>
      <c r="M4311" t="s">
        <v>56</v>
      </c>
      <c r="N4311" t="s">
        <v>94</v>
      </c>
      <c r="O4311" t="s">
        <v>70</v>
      </c>
      <c r="P4311">
        <v>62</v>
      </c>
      <c r="Q4311">
        <v>63</v>
      </c>
      <c r="R4311">
        <v>63</v>
      </c>
      <c r="S4311">
        <v>1</v>
      </c>
      <c r="T4311">
        <f t="shared" si="603"/>
        <v>62</v>
      </c>
      <c r="U4311">
        <v>61</v>
      </c>
      <c r="V4311">
        <f t="shared" si="604"/>
        <v>1</v>
      </c>
      <c r="W4311" s="3">
        <f t="shared" si="605"/>
        <v>1.5873015873015872E-2</v>
      </c>
      <c r="X4311">
        <v>31</v>
      </c>
      <c r="Y4311" s="4">
        <v>0</v>
      </c>
      <c r="Z4311" s="4">
        <v>1</v>
      </c>
      <c r="AA4311" s="5">
        <v>34039.480000000003</v>
      </c>
      <c r="AB4311" s="5">
        <f t="shared" si="606"/>
        <v>2076408.28</v>
      </c>
      <c r="AC4311" s="5">
        <v>23787.38</v>
      </c>
      <c r="AD4311" s="5">
        <f t="shared" si="607"/>
        <v>1498604.94</v>
      </c>
      <c r="AE4311" s="5">
        <v>107337.3</v>
      </c>
      <c r="AF4311" s="5">
        <v>29688.35</v>
      </c>
      <c r="AG4311" s="5">
        <v>10072.52</v>
      </c>
      <c r="AH4311" s="5">
        <v>1450</v>
      </c>
      <c r="AI4311" s="5">
        <v>3200</v>
      </c>
      <c r="AJ4311">
        <v>0</v>
      </c>
      <c r="AK4311" s="5">
        <v>0</v>
      </c>
      <c r="AL4311" s="5">
        <v>694.02</v>
      </c>
      <c r="AM4311" s="5">
        <v>40880.9</v>
      </c>
      <c r="AN4311">
        <v>4</v>
      </c>
      <c r="AO4311">
        <v>2</v>
      </c>
      <c r="AP4311" t="str">
        <f t="shared" si="608"/>
        <v>Yes</v>
      </c>
      <c r="AQ4311">
        <v>0</v>
      </c>
      <c r="AR4311" s="5">
        <f t="shared" si="609"/>
        <v>1691928.03</v>
      </c>
      <c r="AS4311" s="5">
        <f t="shared" si="610"/>
        <v>384480.25</v>
      </c>
      <c r="AT4311" t="s">
        <v>59</v>
      </c>
      <c r="AU4311" t="s">
        <v>6164</v>
      </c>
      <c r="AV4311" t="s">
        <v>6165</v>
      </c>
      <c r="AW4311" t="s">
        <v>6166</v>
      </c>
      <c r="AX4311" t="s">
        <v>6184</v>
      </c>
      <c r="AY4311">
        <v>62</v>
      </c>
      <c r="AZ4311">
        <v>0</v>
      </c>
      <c r="BA4311">
        <v>12</v>
      </c>
      <c r="BB4311" t="s">
        <v>6198</v>
      </c>
      <c r="BC4311">
        <v>0</v>
      </c>
      <c r="BD4311">
        <v>0</v>
      </c>
      <c r="BE4311" t="s">
        <v>6169</v>
      </c>
      <c r="BF4311" t="s">
        <v>6170</v>
      </c>
      <c r="BG4311">
        <v>1</v>
      </c>
      <c r="BH4311" t="s">
        <v>6179</v>
      </c>
      <c r="BI4311">
        <v>59</v>
      </c>
      <c r="BJ4311" t="s">
        <v>6187</v>
      </c>
      <c r="BK4311">
        <v>0</v>
      </c>
      <c r="BL4311">
        <v>72</v>
      </c>
      <c r="BM4311" s="3">
        <f t="shared" si="611"/>
        <v>0.875</v>
      </c>
    </row>
    <row r="4312" spans="1:65">
      <c r="A4312" t="s">
        <v>4450</v>
      </c>
      <c r="B4312" s="2">
        <v>45919</v>
      </c>
      <c r="C4312" t="s">
        <v>3137</v>
      </c>
      <c r="D4312" t="s">
        <v>4140</v>
      </c>
      <c r="E4312">
        <v>9</v>
      </c>
      <c r="F4312" t="s">
        <v>78</v>
      </c>
      <c r="G4312" t="s">
        <v>62</v>
      </c>
      <c r="H4312" t="s">
        <v>91</v>
      </c>
      <c r="I4312" t="s">
        <v>52</v>
      </c>
      <c r="J4312" t="s">
        <v>53</v>
      </c>
      <c r="K4312" t="s">
        <v>75</v>
      </c>
      <c r="L4312" t="s">
        <v>55</v>
      </c>
      <c r="M4312" t="s">
        <v>56</v>
      </c>
      <c r="N4312" t="s">
        <v>57</v>
      </c>
      <c r="O4312" t="s">
        <v>82</v>
      </c>
      <c r="P4312">
        <v>60</v>
      </c>
      <c r="Q4312">
        <v>64</v>
      </c>
      <c r="R4312">
        <v>61</v>
      </c>
      <c r="S4312">
        <v>2</v>
      </c>
      <c r="T4312">
        <f t="shared" si="603"/>
        <v>59</v>
      </c>
      <c r="U4312">
        <v>59</v>
      </c>
      <c r="V4312">
        <f t="shared" si="604"/>
        <v>0</v>
      </c>
      <c r="W4312" s="3">
        <f t="shared" si="605"/>
        <v>3.2786885245901641E-2</v>
      </c>
      <c r="X4312">
        <v>38</v>
      </c>
      <c r="Y4312" s="4">
        <v>6.6</v>
      </c>
      <c r="Z4312" s="4">
        <v>2.5</v>
      </c>
      <c r="AA4312" s="5">
        <v>35843.33</v>
      </c>
      <c r="AB4312" s="5">
        <f t="shared" si="606"/>
        <v>2114756.4700000002</v>
      </c>
      <c r="AC4312" s="5">
        <v>23599.75</v>
      </c>
      <c r="AD4312" s="5">
        <f t="shared" si="607"/>
        <v>1439584.75</v>
      </c>
      <c r="AE4312" s="5">
        <v>110242.9</v>
      </c>
      <c r="AF4312" s="5">
        <v>29888.99</v>
      </c>
      <c r="AG4312" s="5">
        <v>10705.62</v>
      </c>
      <c r="AH4312" s="5">
        <v>3625</v>
      </c>
      <c r="AI4312" s="5">
        <v>6400</v>
      </c>
      <c r="AJ4312">
        <v>0</v>
      </c>
      <c r="AK4312" s="5">
        <v>0</v>
      </c>
      <c r="AL4312" s="5">
        <v>0</v>
      </c>
      <c r="AM4312" s="5">
        <v>38513.81</v>
      </c>
      <c r="AN4312">
        <v>4</v>
      </c>
      <c r="AO4312">
        <v>4</v>
      </c>
      <c r="AP4312" t="str">
        <f t="shared" si="608"/>
        <v>Yes</v>
      </c>
      <c r="AQ4312">
        <v>1</v>
      </c>
      <c r="AR4312" s="5">
        <f t="shared" si="609"/>
        <v>1638961.07</v>
      </c>
      <c r="AS4312" s="5">
        <f t="shared" si="610"/>
        <v>475795.4</v>
      </c>
      <c r="AT4312" t="s">
        <v>59</v>
      </c>
      <c r="AU4312" t="s">
        <v>6164</v>
      </c>
      <c r="AV4312" t="s">
        <v>6165</v>
      </c>
      <c r="AW4312" t="s">
        <v>6166</v>
      </c>
      <c r="AX4312" t="s">
        <v>6167</v>
      </c>
      <c r="AY4312">
        <v>63</v>
      </c>
      <c r="AZ4312">
        <v>0</v>
      </c>
      <c r="BA4312">
        <v>0</v>
      </c>
      <c r="BB4312" t="s">
        <v>6168</v>
      </c>
      <c r="BC4312">
        <v>0</v>
      </c>
      <c r="BD4312">
        <v>0</v>
      </c>
      <c r="BE4312" t="s">
        <v>6169</v>
      </c>
      <c r="BF4312" t="s">
        <v>6170</v>
      </c>
      <c r="BG4312">
        <v>0</v>
      </c>
      <c r="BH4312" t="s">
        <v>6171</v>
      </c>
      <c r="BI4312">
        <v>45</v>
      </c>
      <c r="BJ4312" t="s">
        <v>6172</v>
      </c>
      <c r="BK4312">
        <v>0</v>
      </c>
      <c r="BL4312">
        <v>74</v>
      </c>
      <c r="BM4312" s="3">
        <f t="shared" si="611"/>
        <v>0.82432432432432434</v>
      </c>
    </row>
    <row r="4313" spans="1:65">
      <c r="A4313" t="s">
        <v>4451</v>
      </c>
      <c r="B4313" s="2">
        <v>45919</v>
      </c>
      <c r="C4313" t="s">
        <v>3137</v>
      </c>
      <c r="D4313" t="s">
        <v>4140</v>
      </c>
      <c r="E4313">
        <v>9</v>
      </c>
      <c r="F4313" t="s">
        <v>72</v>
      </c>
      <c r="G4313" t="s">
        <v>79</v>
      </c>
      <c r="H4313" t="s">
        <v>102</v>
      </c>
      <c r="I4313" t="s">
        <v>64</v>
      </c>
      <c r="J4313" t="s">
        <v>65</v>
      </c>
      <c r="K4313" t="s">
        <v>75</v>
      </c>
      <c r="L4313" t="s">
        <v>92</v>
      </c>
      <c r="M4313" t="s">
        <v>56</v>
      </c>
      <c r="N4313" t="s">
        <v>76</v>
      </c>
      <c r="O4313" t="s">
        <v>70</v>
      </c>
      <c r="P4313">
        <v>53</v>
      </c>
      <c r="Q4313">
        <v>53</v>
      </c>
      <c r="R4313">
        <v>54</v>
      </c>
      <c r="S4313">
        <v>1</v>
      </c>
      <c r="T4313">
        <f t="shared" si="603"/>
        <v>53</v>
      </c>
      <c r="U4313">
        <v>51</v>
      </c>
      <c r="V4313">
        <f t="shared" si="604"/>
        <v>2</v>
      </c>
      <c r="W4313" s="3">
        <f t="shared" si="605"/>
        <v>1.8518518518518517E-2</v>
      </c>
      <c r="X4313">
        <v>5</v>
      </c>
      <c r="Y4313" s="4">
        <v>4.2</v>
      </c>
      <c r="Z4313" s="4">
        <v>0.9</v>
      </c>
      <c r="AA4313" s="5">
        <v>52572.57</v>
      </c>
      <c r="AB4313" s="5">
        <f t="shared" si="606"/>
        <v>2681201.0699999998</v>
      </c>
      <c r="AC4313" s="5">
        <v>35258.85</v>
      </c>
      <c r="AD4313" s="5">
        <f t="shared" si="607"/>
        <v>1903977.9</v>
      </c>
      <c r="AE4313" s="5">
        <v>116329.48</v>
      </c>
      <c r="AF4313" s="5">
        <v>32454.6</v>
      </c>
      <c r="AG4313" s="5">
        <v>6939.25</v>
      </c>
      <c r="AH4313" s="5">
        <v>1305</v>
      </c>
      <c r="AI4313" s="5">
        <v>4600</v>
      </c>
      <c r="AJ4313">
        <v>0</v>
      </c>
      <c r="AK4313" s="5">
        <v>0</v>
      </c>
      <c r="AL4313" s="5">
        <v>1922.25</v>
      </c>
      <c r="AM4313" s="5">
        <v>31834.53</v>
      </c>
      <c r="AN4313">
        <v>4</v>
      </c>
      <c r="AO4313">
        <v>2</v>
      </c>
      <c r="AP4313" t="str">
        <f t="shared" si="608"/>
        <v>Yes</v>
      </c>
      <c r="AQ4313">
        <v>0</v>
      </c>
      <c r="AR4313" s="5">
        <f t="shared" si="609"/>
        <v>2099363.0099999998</v>
      </c>
      <c r="AS4313" s="5">
        <f t="shared" si="610"/>
        <v>581838.06000000006</v>
      </c>
      <c r="AT4313" t="s">
        <v>59</v>
      </c>
      <c r="AU4313" t="s">
        <v>6164</v>
      </c>
      <c r="AV4313" t="s">
        <v>6165</v>
      </c>
      <c r="AW4313" t="s">
        <v>6166</v>
      </c>
      <c r="AX4313" t="s">
        <v>6184</v>
      </c>
      <c r="AY4313">
        <v>60</v>
      </c>
      <c r="AZ4313">
        <v>4</v>
      </c>
      <c r="BA4313">
        <v>14</v>
      </c>
      <c r="BB4313" t="s">
        <v>6185</v>
      </c>
      <c r="BC4313">
        <v>0</v>
      </c>
      <c r="BD4313">
        <v>0</v>
      </c>
      <c r="BE4313" t="s">
        <v>6169</v>
      </c>
      <c r="BF4313" t="s">
        <v>6170</v>
      </c>
      <c r="BG4313">
        <v>0</v>
      </c>
      <c r="BH4313" t="s">
        <v>6171</v>
      </c>
      <c r="BI4313">
        <v>12</v>
      </c>
      <c r="BJ4313" t="s">
        <v>6172</v>
      </c>
      <c r="BK4313">
        <v>0</v>
      </c>
      <c r="BL4313">
        <v>64</v>
      </c>
      <c r="BM4313" s="3">
        <f t="shared" si="611"/>
        <v>0.84375</v>
      </c>
    </row>
    <row r="4314" spans="1:65">
      <c r="A4314" t="s">
        <v>4452</v>
      </c>
      <c r="B4314" s="2">
        <v>45919</v>
      </c>
      <c r="C4314" t="s">
        <v>3137</v>
      </c>
      <c r="D4314" t="s">
        <v>4140</v>
      </c>
      <c r="E4314">
        <v>9</v>
      </c>
      <c r="F4314" t="s">
        <v>72</v>
      </c>
      <c r="G4314" t="s">
        <v>79</v>
      </c>
      <c r="H4314" t="s">
        <v>86</v>
      </c>
      <c r="I4314" t="s">
        <v>64</v>
      </c>
      <c r="J4314" t="s">
        <v>53</v>
      </c>
      <c r="K4314" t="s">
        <v>66</v>
      </c>
      <c r="L4314" t="s">
        <v>55</v>
      </c>
      <c r="M4314" t="s">
        <v>56</v>
      </c>
      <c r="N4314" t="s">
        <v>109</v>
      </c>
      <c r="O4314" t="s">
        <v>120</v>
      </c>
      <c r="P4314">
        <v>61</v>
      </c>
      <c r="Q4314">
        <v>62</v>
      </c>
      <c r="R4314">
        <v>62</v>
      </c>
      <c r="S4314">
        <v>1</v>
      </c>
      <c r="T4314">
        <f t="shared" si="603"/>
        <v>61</v>
      </c>
      <c r="U4314">
        <v>60</v>
      </c>
      <c r="V4314">
        <f t="shared" si="604"/>
        <v>1</v>
      </c>
      <c r="W4314" s="3">
        <f t="shared" si="605"/>
        <v>1.6129032258064516E-2</v>
      </c>
      <c r="X4314">
        <v>30</v>
      </c>
      <c r="Y4314" s="4">
        <v>0</v>
      </c>
      <c r="Z4314" s="4">
        <v>1.3</v>
      </c>
      <c r="AA4314" s="5">
        <v>34205.86</v>
      </c>
      <c r="AB4314" s="5">
        <f t="shared" si="606"/>
        <v>2052351.6</v>
      </c>
      <c r="AC4314" s="5">
        <v>23532.1</v>
      </c>
      <c r="AD4314" s="5">
        <f t="shared" si="607"/>
        <v>1458990.2</v>
      </c>
      <c r="AE4314" s="5">
        <v>103251.9</v>
      </c>
      <c r="AF4314" s="5">
        <v>28582.05</v>
      </c>
      <c r="AG4314" s="5">
        <v>9938.76</v>
      </c>
      <c r="AH4314" s="5">
        <v>1885</v>
      </c>
      <c r="AI4314" s="5">
        <v>3200</v>
      </c>
      <c r="AJ4314">
        <v>0</v>
      </c>
      <c r="AK4314" s="5">
        <v>0</v>
      </c>
      <c r="AL4314" s="5">
        <v>694.67</v>
      </c>
      <c r="AM4314" s="5">
        <v>90293.41</v>
      </c>
      <c r="AN4314">
        <v>8</v>
      </c>
      <c r="AO4314">
        <v>8</v>
      </c>
      <c r="AP4314" t="str">
        <f t="shared" si="608"/>
        <v>Yes</v>
      </c>
      <c r="AQ4314">
        <v>1</v>
      </c>
      <c r="AR4314" s="5">
        <f t="shared" si="609"/>
        <v>1696835.99</v>
      </c>
      <c r="AS4314" s="5">
        <f t="shared" si="610"/>
        <v>355515.61</v>
      </c>
      <c r="AT4314" t="s">
        <v>59</v>
      </c>
      <c r="AU4314" t="s">
        <v>6164</v>
      </c>
      <c r="AV4314" t="s">
        <v>6165</v>
      </c>
      <c r="AW4314" t="s">
        <v>6166</v>
      </c>
      <c r="AX4314" t="s">
        <v>6184</v>
      </c>
      <c r="AY4314">
        <v>65</v>
      </c>
      <c r="AZ4314">
        <v>4</v>
      </c>
      <c r="BA4314">
        <v>13</v>
      </c>
      <c r="BB4314" t="s">
        <v>6185</v>
      </c>
      <c r="BC4314">
        <v>0</v>
      </c>
      <c r="BD4314">
        <v>0</v>
      </c>
      <c r="BE4314" t="s">
        <v>6169</v>
      </c>
      <c r="BF4314" t="s">
        <v>6170</v>
      </c>
      <c r="BG4314">
        <v>1</v>
      </c>
      <c r="BH4314" t="s">
        <v>6186</v>
      </c>
      <c r="BI4314">
        <v>48</v>
      </c>
      <c r="BJ4314" t="s">
        <v>6172</v>
      </c>
      <c r="BK4314">
        <v>0</v>
      </c>
      <c r="BL4314">
        <v>77</v>
      </c>
      <c r="BM4314" s="3">
        <f t="shared" si="611"/>
        <v>0.80519480519480524</v>
      </c>
    </row>
    <row r="4315" spans="1:65">
      <c r="A4315" t="s">
        <v>4453</v>
      </c>
      <c r="B4315" s="2">
        <v>45919</v>
      </c>
      <c r="C4315" t="s">
        <v>3137</v>
      </c>
      <c r="D4315" t="s">
        <v>4140</v>
      </c>
      <c r="E4315">
        <v>9</v>
      </c>
      <c r="F4315" t="s">
        <v>78</v>
      </c>
      <c r="G4315" t="s">
        <v>62</v>
      </c>
      <c r="H4315" t="s">
        <v>190</v>
      </c>
      <c r="I4315" t="s">
        <v>74</v>
      </c>
      <c r="J4315" t="s">
        <v>65</v>
      </c>
      <c r="K4315" t="s">
        <v>75</v>
      </c>
      <c r="L4315" t="s">
        <v>55</v>
      </c>
      <c r="M4315" t="s">
        <v>56</v>
      </c>
      <c r="N4315" t="s">
        <v>94</v>
      </c>
      <c r="O4315" t="s">
        <v>58</v>
      </c>
      <c r="P4315">
        <v>53</v>
      </c>
      <c r="Q4315">
        <v>55</v>
      </c>
      <c r="R4315">
        <v>53</v>
      </c>
      <c r="S4315">
        <v>1</v>
      </c>
      <c r="T4315">
        <f t="shared" si="603"/>
        <v>52</v>
      </c>
      <c r="U4315">
        <v>51</v>
      </c>
      <c r="V4315">
        <f t="shared" si="604"/>
        <v>1</v>
      </c>
      <c r="W4315" s="3">
        <f t="shared" si="605"/>
        <v>1.8867924528301886E-2</v>
      </c>
      <c r="X4315">
        <v>28</v>
      </c>
      <c r="Y4315" s="4">
        <v>0</v>
      </c>
      <c r="Z4315" s="4">
        <v>0.6</v>
      </c>
      <c r="AA4315" s="5">
        <v>52134.97</v>
      </c>
      <c r="AB4315" s="5">
        <f t="shared" si="606"/>
        <v>2658883.4700000002</v>
      </c>
      <c r="AC4315" s="5">
        <v>34659.4</v>
      </c>
      <c r="AD4315" s="5">
        <f t="shared" si="607"/>
        <v>1836948.2</v>
      </c>
      <c r="AE4315" s="5">
        <v>117152.45</v>
      </c>
      <c r="AF4315" s="5">
        <v>36137.01</v>
      </c>
      <c r="AG4315" s="5">
        <v>9012.25</v>
      </c>
      <c r="AH4315" s="5">
        <v>870</v>
      </c>
      <c r="AI4315" s="5">
        <v>4600</v>
      </c>
      <c r="AJ4315">
        <v>0</v>
      </c>
      <c r="AK4315" s="5">
        <v>0</v>
      </c>
      <c r="AL4315" s="5">
        <v>998.11</v>
      </c>
      <c r="AM4315" s="5">
        <v>32398.76</v>
      </c>
      <c r="AN4315">
        <v>4</v>
      </c>
      <c r="AO4315">
        <v>4</v>
      </c>
      <c r="AP4315" t="str">
        <f t="shared" si="608"/>
        <v>Yes</v>
      </c>
      <c r="AQ4315">
        <v>0</v>
      </c>
      <c r="AR4315" s="5">
        <f t="shared" si="609"/>
        <v>2038116.78</v>
      </c>
      <c r="AS4315" s="5">
        <f t="shared" si="610"/>
        <v>620766.68999999994</v>
      </c>
      <c r="AT4315" t="s">
        <v>59</v>
      </c>
      <c r="AU4315" t="s">
        <v>6164</v>
      </c>
      <c r="AV4315" t="s">
        <v>6165</v>
      </c>
      <c r="AW4315" t="s">
        <v>6166</v>
      </c>
      <c r="AX4315" t="s">
        <v>6167</v>
      </c>
      <c r="AY4315">
        <v>53</v>
      </c>
      <c r="AZ4315">
        <v>0</v>
      </c>
      <c r="BA4315">
        <v>16</v>
      </c>
      <c r="BB4315" t="s">
        <v>6191</v>
      </c>
      <c r="BC4315">
        <v>0</v>
      </c>
      <c r="BD4315">
        <v>0</v>
      </c>
      <c r="BE4315" t="s">
        <v>6169</v>
      </c>
      <c r="BF4315" t="s">
        <v>6170</v>
      </c>
      <c r="BG4315">
        <v>0</v>
      </c>
      <c r="BH4315" t="s">
        <v>6171</v>
      </c>
      <c r="BI4315">
        <v>29</v>
      </c>
      <c r="BJ4315" t="s">
        <v>6172</v>
      </c>
      <c r="BK4315">
        <v>0</v>
      </c>
      <c r="BL4315">
        <v>62</v>
      </c>
      <c r="BM4315" s="3">
        <f t="shared" si="611"/>
        <v>0.85483870967741937</v>
      </c>
    </row>
    <row r="4316" spans="1:65">
      <c r="A4316" t="s">
        <v>4454</v>
      </c>
      <c r="B4316" s="2">
        <v>45919</v>
      </c>
      <c r="C4316" t="s">
        <v>3137</v>
      </c>
      <c r="D4316" t="s">
        <v>4140</v>
      </c>
      <c r="E4316">
        <v>9</v>
      </c>
      <c r="F4316" t="s">
        <v>78</v>
      </c>
      <c r="G4316" t="s">
        <v>50</v>
      </c>
      <c r="H4316" t="s">
        <v>185</v>
      </c>
      <c r="I4316" t="s">
        <v>74</v>
      </c>
      <c r="J4316" t="s">
        <v>81</v>
      </c>
      <c r="K4316" t="s">
        <v>66</v>
      </c>
      <c r="L4316" t="s">
        <v>67</v>
      </c>
      <c r="M4316" t="s">
        <v>68</v>
      </c>
      <c r="N4316" t="s">
        <v>69</v>
      </c>
      <c r="O4316" t="s">
        <v>70</v>
      </c>
      <c r="P4316">
        <v>30</v>
      </c>
      <c r="Q4316">
        <v>31</v>
      </c>
      <c r="R4316">
        <v>29</v>
      </c>
      <c r="S4316">
        <v>2</v>
      </c>
      <c r="T4316">
        <f t="shared" si="603"/>
        <v>27</v>
      </c>
      <c r="U4316">
        <v>27</v>
      </c>
      <c r="V4316">
        <f t="shared" si="604"/>
        <v>0</v>
      </c>
      <c r="W4316" s="3">
        <f t="shared" si="605"/>
        <v>6.8965517241379309E-2</v>
      </c>
      <c r="X4316">
        <v>29</v>
      </c>
      <c r="Y4316" s="4">
        <v>5.9</v>
      </c>
      <c r="Z4316" s="4">
        <v>1.6</v>
      </c>
      <c r="AA4316" s="5">
        <v>73569.919999999998</v>
      </c>
      <c r="AB4316" s="5">
        <f t="shared" si="606"/>
        <v>1986387.84</v>
      </c>
      <c r="AC4316" s="5">
        <v>49613.25</v>
      </c>
      <c r="AD4316" s="5">
        <f t="shared" si="607"/>
        <v>1438784.25</v>
      </c>
      <c r="AE4316" s="5">
        <v>89800.29</v>
      </c>
      <c r="AF4316" s="5">
        <v>26486.44</v>
      </c>
      <c r="AG4316" s="5">
        <v>9639.01</v>
      </c>
      <c r="AH4316" s="5">
        <v>2320</v>
      </c>
      <c r="AI4316" s="5">
        <v>15785.5</v>
      </c>
      <c r="AJ4316">
        <v>1</v>
      </c>
      <c r="AK4316" s="5">
        <v>21220.78</v>
      </c>
      <c r="AL4316" s="5">
        <v>0</v>
      </c>
      <c r="AM4316" s="5">
        <v>17061.310000000001</v>
      </c>
      <c r="AN4316">
        <v>4</v>
      </c>
      <c r="AO4316">
        <v>4</v>
      </c>
      <c r="AP4316" t="str">
        <f t="shared" si="608"/>
        <v>Yes</v>
      </c>
      <c r="AQ4316">
        <v>2</v>
      </c>
      <c r="AR4316" s="5">
        <f t="shared" si="609"/>
        <v>1621097.58</v>
      </c>
      <c r="AS4316" s="5">
        <f t="shared" si="610"/>
        <v>365290.26</v>
      </c>
      <c r="AT4316" t="s">
        <v>1641</v>
      </c>
      <c r="AU4316" t="s">
        <v>6189</v>
      </c>
      <c r="AV4316" t="s">
        <v>6201</v>
      </c>
      <c r="AW4316" t="s">
        <v>6175</v>
      </c>
      <c r="AX4316" t="s">
        <v>6167</v>
      </c>
      <c r="AY4316">
        <v>32</v>
      </c>
      <c r="AZ4316">
        <v>0</v>
      </c>
      <c r="BA4316">
        <v>0</v>
      </c>
      <c r="BB4316" t="s">
        <v>6168</v>
      </c>
      <c r="BC4316">
        <v>0</v>
      </c>
      <c r="BD4316">
        <v>0</v>
      </c>
      <c r="BE4316" t="s">
        <v>6169</v>
      </c>
      <c r="BF4316" t="s">
        <v>6212</v>
      </c>
      <c r="BG4316">
        <v>0</v>
      </c>
      <c r="BH4316" t="s">
        <v>6171</v>
      </c>
      <c r="BI4316">
        <v>41</v>
      </c>
      <c r="BJ4316" t="s">
        <v>6172</v>
      </c>
      <c r="BK4316">
        <v>0</v>
      </c>
      <c r="BL4316">
        <v>48</v>
      </c>
      <c r="BM4316" s="3">
        <f t="shared" si="611"/>
        <v>0.60416666666666663</v>
      </c>
    </row>
    <row r="4317" spans="1:65">
      <c r="A4317" t="s">
        <v>4455</v>
      </c>
      <c r="B4317" s="2">
        <v>45919</v>
      </c>
      <c r="C4317" t="s">
        <v>3137</v>
      </c>
      <c r="D4317" t="s">
        <v>4140</v>
      </c>
      <c r="E4317">
        <v>9</v>
      </c>
      <c r="F4317" t="s">
        <v>49</v>
      </c>
      <c r="G4317" t="s">
        <v>50</v>
      </c>
      <c r="H4317" t="s">
        <v>245</v>
      </c>
      <c r="I4317" t="s">
        <v>64</v>
      </c>
      <c r="J4317" t="s">
        <v>65</v>
      </c>
      <c r="K4317" t="s">
        <v>75</v>
      </c>
      <c r="L4317" t="s">
        <v>87</v>
      </c>
      <c r="M4317" t="s">
        <v>56</v>
      </c>
      <c r="N4317" t="s">
        <v>109</v>
      </c>
      <c r="O4317" t="s">
        <v>70</v>
      </c>
      <c r="P4317">
        <v>51</v>
      </c>
      <c r="Q4317">
        <v>52</v>
      </c>
      <c r="R4317">
        <v>51</v>
      </c>
      <c r="S4317">
        <v>1</v>
      </c>
      <c r="T4317">
        <f t="shared" si="603"/>
        <v>50</v>
      </c>
      <c r="U4317">
        <v>49</v>
      </c>
      <c r="V4317">
        <f t="shared" si="604"/>
        <v>1</v>
      </c>
      <c r="W4317" s="3">
        <f t="shared" si="605"/>
        <v>1.9607843137254902E-2</v>
      </c>
      <c r="X4317">
        <v>32</v>
      </c>
      <c r="Y4317" s="4">
        <v>3.1</v>
      </c>
      <c r="Z4317" s="4">
        <v>1.1000000000000001</v>
      </c>
      <c r="AA4317" s="5">
        <v>52163.05</v>
      </c>
      <c r="AB4317" s="5">
        <f t="shared" si="606"/>
        <v>2555989.4500000002</v>
      </c>
      <c r="AC4317" s="5">
        <v>35646.35</v>
      </c>
      <c r="AD4317" s="5">
        <f t="shared" si="607"/>
        <v>1817963.85</v>
      </c>
      <c r="AE4317" s="5">
        <v>110914.2</v>
      </c>
      <c r="AF4317" s="5">
        <v>33903.21</v>
      </c>
      <c r="AG4317" s="5">
        <v>9292.5300000000007</v>
      </c>
      <c r="AH4317" s="5">
        <v>1595</v>
      </c>
      <c r="AI4317" s="5">
        <v>4600</v>
      </c>
      <c r="AJ4317">
        <v>0</v>
      </c>
      <c r="AK4317" s="5">
        <v>0</v>
      </c>
      <c r="AL4317" s="5">
        <v>971.32</v>
      </c>
      <c r="AM4317" s="5">
        <v>76557.919999999998</v>
      </c>
      <c r="AN4317">
        <v>8</v>
      </c>
      <c r="AO4317">
        <v>11</v>
      </c>
      <c r="AP4317" t="str">
        <f t="shared" si="608"/>
        <v>No</v>
      </c>
      <c r="AQ4317">
        <v>2</v>
      </c>
      <c r="AR4317" s="5">
        <f t="shared" si="609"/>
        <v>2055798.03</v>
      </c>
      <c r="AS4317" s="5">
        <f t="shared" si="610"/>
        <v>500191.42</v>
      </c>
      <c r="AT4317" t="s">
        <v>59</v>
      </c>
      <c r="AU4317" t="s">
        <v>6164</v>
      </c>
      <c r="AV4317" t="s">
        <v>6165</v>
      </c>
      <c r="AW4317" t="s">
        <v>6166</v>
      </c>
      <c r="AX4317" t="s">
        <v>6167</v>
      </c>
      <c r="AY4317">
        <v>53</v>
      </c>
      <c r="AZ4317">
        <v>2</v>
      </c>
      <c r="BA4317">
        <v>15</v>
      </c>
      <c r="BB4317" t="s">
        <v>6185</v>
      </c>
      <c r="BC4317">
        <v>2</v>
      </c>
      <c r="BD4317">
        <v>1</v>
      </c>
      <c r="BE4317" t="s">
        <v>6178</v>
      </c>
      <c r="BF4317" t="s">
        <v>6170</v>
      </c>
      <c r="BG4317">
        <v>1</v>
      </c>
      <c r="BH4317" t="s">
        <v>6179</v>
      </c>
      <c r="BI4317">
        <v>38</v>
      </c>
      <c r="BJ4317" t="s">
        <v>6172</v>
      </c>
      <c r="BK4317">
        <v>0</v>
      </c>
      <c r="BL4317">
        <v>64</v>
      </c>
      <c r="BM4317" s="3">
        <f t="shared" si="611"/>
        <v>0.796875</v>
      </c>
    </row>
    <row r="4318" spans="1:65">
      <c r="A4318" t="s">
        <v>4456</v>
      </c>
      <c r="B4318" s="2">
        <v>45919</v>
      </c>
      <c r="C4318" t="s">
        <v>3137</v>
      </c>
      <c r="D4318" t="s">
        <v>4140</v>
      </c>
      <c r="E4318">
        <v>9</v>
      </c>
      <c r="F4318" t="s">
        <v>72</v>
      </c>
      <c r="G4318" t="s">
        <v>62</v>
      </c>
      <c r="H4318" t="s">
        <v>220</v>
      </c>
      <c r="I4318" t="s">
        <v>64</v>
      </c>
      <c r="J4318" t="s">
        <v>53</v>
      </c>
      <c r="K4318" t="s">
        <v>54</v>
      </c>
      <c r="L4318" t="s">
        <v>67</v>
      </c>
      <c r="M4318" t="s">
        <v>56</v>
      </c>
      <c r="N4318" t="s">
        <v>109</v>
      </c>
      <c r="O4318" t="s">
        <v>70</v>
      </c>
      <c r="P4318">
        <v>56</v>
      </c>
      <c r="Q4318">
        <v>59</v>
      </c>
      <c r="R4318">
        <v>62</v>
      </c>
      <c r="S4318">
        <v>1</v>
      </c>
      <c r="T4318">
        <f t="shared" si="603"/>
        <v>61</v>
      </c>
      <c r="U4318">
        <v>53</v>
      </c>
      <c r="V4318">
        <f t="shared" si="604"/>
        <v>8</v>
      </c>
      <c r="W4318" s="3">
        <f t="shared" si="605"/>
        <v>1.6129032258064516E-2</v>
      </c>
      <c r="X4318">
        <v>24</v>
      </c>
      <c r="Y4318" s="4">
        <v>5</v>
      </c>
      <c r="Z4318" s="4">
        <v>1.9</v>
      </c>
      <c r="AA4318" s="5">
        <v>38730.76</v>
      </c>
      <c r="AB4318" s="5">
        <f t="shared" si="606"/>
        <v>2052730.28</v>
      </c>
      <c r="AC4318" s="5">
        <v>22903.360000000001</v>
      </c>
      <c r="AD4318" s="5">
        <f t="shared" si="607"/>
        <v>1420008.32</v>
      </c>
      <c r="AE4318" s="5">
        <v>102969.87</v>
      </c>
      <c r="AF4318" s="5">
        <v>26464.21</v>
      </c>
      <c r="AG4318" s="5">
        <v>8900.01</v>
      </c>
      <c r="AH4318" s="5">
        <v>2755</v>
      </c>
      <c r="AI4318" s="5">
        <v>3200</v>
      </c>
      <c r="AJ4318">
        <v>0</v>
      </c>
      <c r="AK4318" s="5">
        <v>0</v>
      </c>
      <c r="AL4318" s="5">
        <v>5217.04</v>
      </c>
      <c r="AM4318" s="5">
        <v>80235.06</v>
      </c>
      <c r="AN4318">
        <v>8</v>
      </c>
      <c r="AO4318">
        <v>9</v>
      </c>
      <c r="AP4318" t="str">
        <f t="shared" si="608"/>
        <v>No</v>
      </c>
      <c r="AQ4318">
        <v>2</v>
      </c>
      <c r="AR4318" s="5">
        <f t="shared" si="609"/>
        <v>1649749.51</v>
      </c>
      <c r="AS4318" s="5">
        <f t="shared" si="610"/>
        <v>402980.77</v>
      </c>
      <c r="AT4318" t="s">
        <v>59</v>
      </c>
      <c r="AU4318" t="s">
        <v>6164</v>
      </c>
      <c r="AV4318" t="s">
        <v>6165</v>
      </c>
      <c r="AW4318" t="s">
        <v>6166</v>
      </c>
      <c r="AX4318" t="s">
        <v>6184</v>
      </c>
      <c r="AY4318">
        <v>56</v>
      </c>
      <c r="AZ4318">
        <v>0</v>
      </c>
      <c r="BA4318">
        <v>40</v>
      </c>
      <c r="BB4318" t="s">
        <v>6180</v>
      </c>
      <c r="BC4318">
        <v>1</v>
      </c>
      <c r="BD4318">
        <v>0</v>
      </c>
      <c r="BE4318" t="s">
        <v>6196</v>
      </c>
      <c r="BF4318" t="s">
        <v>6170</v>
      </c>
      <c r="BG4318">
        <v>0</v>
      </c>
      <c r="BH4318" t="s">
        <v>6171</v>
      </c>
      <c r="BI4318">
        <v>58</v>
      </c>
      <c r="BJ4318" t="s">
        <v>6187</v>
      </c>
      <c r="BK4318">
        <v>0</v>
      </c>
      <c r="BL4318">
        <v>75</v>
      </c>
      <c r="BM4318" s="3">
        <f t="shared" si="611"/>
        <v>0.82666666666666666</v>
      </c>
    </row>
    <row r="4319" spans="1:65">
      <c r="A4319" t="s">
        <v>4457</v>
      </c>
      <c r="B4319" s="2">
        <v>45919</v>
      </c>
      <c r="C4319" t="s">
        <v>3137</v>
      </c>
      <c r="D4319" t="s">
        <v>4140</v>
      </c>
      <c r="E4319">
        <v>9</v>
      </c>
      <c r="F4319" t="s">
        <v>49</v>
      </c>
      <c r="G4319" t="s">
        <v>50</v>
      </c>
      <c r="H4319" t="s">
        <v>89</v>
      </c>
      <c r="I4319" t="s">
        <v>74</v>
      </c>
      <c r="J4319" t="s">
        <v>53</v>
      </c>
      <c r="K4319" t="s">
        <v>75</v>
      </c>
      <c r="L4319" t="s">
        <v>55</v>
      </c>
      <c r="M4319" t="s">
        <v>56</v>
      </c>
      <c r="N4319" t="s">
        <v>76</v>
      </c>
      <c r="O4319" t="s">
        <v>58</v>
      </c>
      <c r="P4319">
        <v>63</v>
      </c>
      <c r="Q4319">
        <v>67</v>
      </c>
      <c r="R4319">
        <v>67</v>
      </c>
      <c r="S4319">
        <v>2</v>
      </c>
      <c r="T4319">
        <f t="shared" si="603"/>
        <v>65</v>
      </c>
      <c r="U4319">
        <v>62</v>
      </c>
      <c r="V4319">
        <f t="shared" si="604"/>
        <v>3</v>
      </c>
      <c r="W4319" s="3">
        <f t="shared" si="605"/>
        <v>2.9850746268656716E-2</v>
      </c>
      <c r="X4319">
        <v>17</v>
      </c>
      <c r="Y4319" s="4">
        <v>1.3</v>
      </c>
      <c r="Z4319" s="4">
        <v>1.4</v>
      </c>
      <c r="AA4319" s="5">
        <v>35955.699999999997</v>
      </c>
      <c r="AB4319" s="5">
        <f t="shared" si="606"/>
        <v>2229253.4</v>
      </c>
      <c r="AC4319" s="5">
        <v>23581.48</v>
      </c>
      <c r="AD4319" s="5">
        <f t="shared" si="607"/>
        <v>1579959.16</v>
      </c>
      <c r="AE4319" s="5">
        <v>112486.73</v>
      </c>
      <c r="AF4319" s="5">
        <v>30480.97</v>
      </c>
      <c r="AG4319" s="5">
        <v>8013.58</v>
      </c>
      <c r="AH4319" s="5">
        <v>2030</v>
      </c>
      <c r="AI4319" s="5">
        <v>6400</v>
      </c>
      <c r="AJ4319">
        <v>0</v>
      </c>
      <c r="AK4319" s="5">
        <v>0</v>
      </c>
      <c r="AL4319" s="5">
        <v>1917.13</v>
      </c>
      <c r="AM4319" s="5">
        <v>38704.69</v>
      </c>
      <c r="AN4319">
        <v>4</v>
      </c>
      <c r="AO4319">
        <v>4</v>
      </c>
      <c r="AP4319" t="str">
        <f t="shared" si="608"/>
        <v>Yes</v>
      </c>
      <c r="AQ4319">
        <v>1</v>
      </c>
      <c r="AR4319" s="5">
        <f t="shared" si="609"/>
        <v>1779992.26</v>
      </c>
      <c r="AS4319" s="5">
        <f t="shared" si="610"/>
        <v>449261.14</v>
      </c>
      <c r="AT4319" t="s">
        <v>59</v>
      </c>
      <c r="AU4319" t="s">
        <v>6164</v>
      </c>
      <c r="AV4319" t="s">
        <v>6165</v>
      </c>
      <c r="AW4319" t="s">
        <v>6166</v>
      </c>
      <c r="AX4319" t="s">
        <v>6184</v>
      </c>
      <c r="AY4319">
        <v>65</v>
      </c>
      <c r="AZ4319">
        <v>0</v>
      </c>
      <c r="BA4319">
        <v>24</v>
      </c>
      <c r="BB4319" t="s">
        <v>6180</v>
      </c>
      <c r="BC4319">
        <v>0</v>
      </c>
      <c r="BD4319">
        <v>0</v>
      </c>
      <c r="BE4319" t="s">
        <v>6169</v>
      </c>
      <c r="BF4319" t="s">
        <v>6170</v>
      </c>
      <c r="BG4319">
        <v>0</v>
      </c>
      <c r="BH4319" t="s">
        <v>6171</v>
      </c>
      <c r="BI4319">
        <v>29</v>
      </c>
      <c r="BJ4319" t="s">
        <v>6172</v>
      </c>
      <c r="BK4319">
        <v>0</v>
      </c>
      <c r="BL4319">
        <v>75</v>
      </c>
      <c r="BM4319" s="3">
        <f t="shared" si="611"/>
        <v>0.89333333333333331</v>
      </c>
    </row>
    <row r="4320" spans="1:65">
      <c r="A4320" t="s">
        <v>4458</v>
      </c>
      <c r="B4320" s="2">
        <v>45919</v>
      </c>
      <c r="C4320" t="s">
        <v>3137</v>
      </c>
      <c r="D4320" t="s">
        <v>4140</v>
      </c>
      <c r="E4320">
        <v>9</v>
      </c>
      <c r="F4320" t="s">
        <v>78</v>
      </c>
      <c r="G4320" t="s">
        <v>50</v>
      </c>
      <c r="H4320" t="s">
        <v>173</v>
      </c>
      <c r="I4320" t="s">
        <v>74</v>
      </c>
      <c r="J4320" t="s">
        <v>65</v>
      </c>
      <c r="K4320" t="s">
        <v>66</v>
      </c>
      <c r="L4320" t="s">
        <v>67</v>
      </c>
      <c r="M4320" t="s">
        <v>68</v>
      </c>
      <c r="N4320" t="s">
        <v>57</v>
      </c>
      <c r="O4320" t="s">
        <v>58</v>
      </c>
      <c r="P4320">
        <v>47</v>
      </c>
      <c r="Q4320">
        <v>48</v>
      </c>
      <c r="R4320">
        <v>46</v>
      </c>
      <c r="S4320">
        <v>4</v>
      </c>
      <c r="T4320">
        <f t="shared" si="603"/>
        <v>42</v>
      </c>
      <c r="U4320">
        <v>42</v>
      </c>
      <c r="V4320">
        <f t="shared" si="604"/>
        <v>0</v>
      </c>
      <c r="W4320" s="3">
        <f t="shared" si="605"/>
        <v>8.6956521739130432E-2</v>
      </c>
      <c r="X4320">
        <v>35</v>
      </c>
      <c r="Y4320" s="4">
        <v>6.3</v>
      </c>
      <c r="Z4320" s="4">
        <v>1.5</v>
      </c>
      <c r="AA4320" s="5">
        <v>49391.86</v>
      </c>
      <c r="AB4320" s="5">
        <f t="shared" si="606"/>
        <v>2074458.12</v>
      </c>
      <c r="AC4320" s="5">
        <v>32360.6</v>
      </c>
      <c r="AD4320" s="5">
        <f t="shared" si="607"/>
        <v>1488587.6</v>
      </c>
      <c r="AE4320" s="5">
        <v>101624.82</v>
      </c>
      <c r="AF4320" s="5">
        <v>32630.15</v>
      </c>
      <c r="AG4320" s="5">
        <v>9596.5</v>
      </c>
      <c r="AH4320" s="5">
        <v>2175</v>
      </c>
      <c r="AI4320" s="5">
        <v>23112.59</v>
      </c>
      <c r="AJ4320">
        <v>1</v>
      </c>
      <c r="AK4320" s="5">
        <v>13703.38</v>
      </c>
      <c r="AL4320" s="5">
        <v>0</v>
      </c>
      <c r="AM4320" s="5">
        <v>27896.52</v>
      </c>
      <c r="AN4320">
        <v>4</v>
      </c>
      <c r="AO4320">
        <v>4</v>
      </c>
      <c r="AP4320" t="str">
        <f t="shared" si="608"/>
        <v>Yes</v>
      </c>
      <c r="AQ4320">
        <v>2</v>
      </c>
      <c r="AR4320" s="5">
        <f t="shared" si="609"/>
        <v>1699326.56</v>
      </c>
      <c r="AS4320" s="5">
        <f t="shared" si="610"/>
        <v>375131.56</v>
      </c>
      <c r="AT4320" t="s">
        <v>1641</v>
      </c>
      <c r="AU4320" t="s">
        <v>6189</v>
      </c>
      <c r="AV4320" t="s">
        <v>6201</v>
      </c>
      <c r="AW4320" t="s">
        <v>6175</v>
      </c>
      <c r="AX4320" t="s">
        <v>6167</v>
      </c>
      <c r="AY4320">
        <v>48</v>
      </c>
      <c r="AZ4320">
        <v>1</v>
      </c>
      <c r="BA4320">
        <v>0</v>
      </c>
      <c r="BB4320" t="s">
        <v>6168</v>
      </c>
      <c r="BC4320">
        <v>0</v>
      </c>
      <c r="BD4320">
        <v>0</v>
      </c>
      <c r="BE4320" t="s">
        <v>6169</v>
      </c>
      <c r="BF4320" t="s">
        <v>6210</v>
      </c>
      <c r="BG4320">
        <v>5</v>
      </c>
      <c r="BH4320" t="s">
        <v>6209</v>
      </c>
      <c r="BI4320">
        <v>108</v>
      </c>
      <c r="BJ4320" t="s">
        <v>6193</v>
      </c>
      <c r="BK4320">
        <v>0</v>
      </c>
      <c r="BL4320">
        <v>63</v>
      </c>
      <c r="BM4320" s="3">
        <f t="shared" si="611"/>
        <v>0.73015873015873012</v>
      </c>
    </row>
    <row r="4321" spans="1:65">
      <c r="A4321" t="s">
        <v>4459</v>
      </c>
      <c r="B4321" s="2">
        <v>45920</v>
      </c>
      <c r="C4321" t="s">
        <v>3137</v>
      </c>
      <c r="D4321" t="s">
        <v>4140</v>
      </c>
      <c r="E4321">
        <v>9</v>
      </c>
      <c r="F4321" t="s">
        <v>72</v>
      </c>
      <c r="G4321" t="s">
        <v>50</v>
      </c>
      <c r="H4321" t="s">
        <v>179</v>
      </c>
      <c r="I4321" t="s">
        <v>74</v>
      </c>
      <c r="J4321" t="s">
        <v>53</v>
      </c>
      <c r="K4321" t="s">
        <v>75</v>
      </c>
      <c r="L4321" t="s">
        <v>55</v>
      </c>
      <c r="M4321" t="s">
        <v>56</v>
      </c>
      <c r="N4321" t="s">
        <v>69</v>
      </c>
      <c r="O4321" t="s">
        <v>82</v>
      </c>
      <c r="P4321">
        <v>60</v>
      </c>
      <c r="Q4321">
        <v>62</v>
      </c>
      <c r="R4321">
        <v>64</v>
      </c>
      <c r="S4321">
        <v>1</v>
      </c>
      <c r="T4321">
        <f t="shared" si="603"/>
        <v>63</v>
      </c>
      <c r="U4321">
        <v>59</v>
      </c>
      <c r="V4321">
        <f t="shared" si="604"/>
        <v>4</v>
      </c>
      <c r="W4321" s="3">
        <f t="shared" si="605"/>
        <v>1.5625E-2</v>
      </c>
      <c r="X4321">
        <v>21</v>
      </c>
      <c r="Y4321" s="4">
        <v>4.0999999999999996</v>
      </c>
      <c r="Z4321" s="4">
        <v>1.6</v>
      </c>
      <c r="AA4321" s="5">
        <v>35797.980000000003</v>
      </c>
      <c r="AB4321" s="5">
        <f t="shared" si="606"/>
        <v>2112080.8199999998</v>
      </c>
      <c r="AC4321" s="5">
        <v>23506.7</v>
      </c>
      <c r="AD4321" s="5">
        <f t="shared" si="607"/>
        <v>1504428.8</v>
      </c>
      <c r="AE4321" s="5">
        <v>107875.23</v>
      </c>
      <c r="AF4321" s="5">
        <v>27308.71</v>
      </c>
      <c r="AG4321" s="5">
        <v>9040.9599999999991</v>
      </c>
      <c r="AH4321" s="5">
        <v>2320</v>
      </c>
      <c r="AI4321" s="5">
        <v>3200</v>
      </c>
      <c r="AJ4321">
        <v>0</v>
      </c>
      <c r="AK4321" s="5">
        <v>0</v>
      </c>
      <c r="AL4321" s="5">
        <v>2721.47</v>
      </c>
      <c r="AM4321" s="5">
        <v>37836.230000000003</v>
      </c>
      <c r="AN4321">
        <v>4</v>
      </c>
      <c r="AO4321">
        <v>4</v>
      </c>
      <c r="AP4321" t="str">
        <f t="shared" si="608"/>
        <v>Yes</v>
      </c>
      <c r="AQ4321">
        <v>1</v>
      </c>
      <c r="AR4321" s="5">
        <f t="shared" si="609"/>
        <v>1694731.4</v>
      </c>
      <c r="AS4321" s="5">
        <f t="shared" si="610"/>
        <v>417349.42</v>
      </c>
      <c r="AT4321" t="s">
        <v>59</v>
      </c>
      <c r="AU4321" t="s">
        <v>6164</v>
      </c>
      <c r="AV4321" t="s">
        <v>6165</v>
      </c>
      <c r="AW4321" t="s">
        <v>6166</v>
      </c>
      <c r="AX4321" t="s">
        <v>6184</v>
      </c>
      <c r="AY4321">
        <v>63</v>
      </c>
      <c r="AZ4321">
        <v>0</v>
      </c>
      <c r="BA4321">
        <v>25</v>
      </c>
      <c r="BB4321" t="s">
        <v>6180</v>
      </c>
      <c r="BC4321">
        <v>0</v>
      </c>
      <c r="BD4321">
        <v>0</v>
      </c>
      <c r="BE4321" t="s">
        <v>6169</v>
      </c>
      <c r="BF4321" t="s">
        <v>6170</v>
      </c>
      <c r="BG4321">
        <v>0</v>
      </c>
      <c r="BH4321" t="s">
        <v>6171</v>
      </c>
      <c r="BI4321">
        <v>38</v>
      </c>
      <c r="BJ4321" t="s">
        <v>6172</v>
      </c>
      <c r="BK4321">
        <v>0</v>
      </c>
      <c r="BL4321">
        <v>74</v>
      </c>
      <c r="BM4321" s="3">
        <f t="shared" si="611"/>
        <v>0.86486486486486491</v>
      </c>
    </row>
    <row r="4322" spans="1:65">
      <c r="A4322" t="s">
        <v>4460</v>
      </c>
      <c r="B4322" s="2">
        <v>45920</v>
      </c>
      <c r="C4322" t="s">
        <v>3137</v>
      </c>
      <c r="D4322" t="s">
        <v>4140</v>
      </c>
      <c r="E4322">
        <v>9</v>
      </c>
      <c r="F4322" t="s">
        <v>78</v>
      </c>
      <c r="G4322" t="s">
        <v>62</v>
      </c>
      <c r="H4322" t="s">
        <v>153</v>
      </c>
      <c r="I4322" t="s">
        <v>64</v>
      </c>
      <c r="J4322" t="s">
        <v>65</v>
      </c>
      <c r="K4322" t="s">
        <v>75</v>
      </c>
      <c r="L4322" t="s">
        <v>67</v>
      </c>
      <c r="M4322" t="s">
        <v>68</v>
      </c>
      <c r="N4322" t="s">
        <v>94</v>
      </c>
      <c r="O4322" t="s">
        <v>120</v>
      </c>
      <c r="P4322">
        <v>48</v>
      </c>
      <c r="Q4322">
        <v>49</v>
      </c>
      <c r="R4322">
        <v>49</v>
      </c>
      <c r="S4322">
        <v>4</v>
      </c>
      <c r="T4322">
        <f t="shared" si="603"/>
        <v>45</v>
      </c>
      <c r="U4322">
        <v>45</v>
      </c>
      <c r="V4322">
        <f t="shared" si="604"/>
        <v>0</v>
      </c>
      <c r="W4322" s="3">
        <f t="shared" si="605"/>
        <v>8.1632653061224483E-2</v>
      </c>
      <c r="X4322">
        <v>31</v>
      </c>
      <c r="Y4322" s="4">
        <v>1.3</v>
      </c>
      <c r="Z4322" s="4">
        <v>1.1000000000000001</v>
      </c>
      <c r="AA4322" s="5">
        <v>51532.42</v>
      </c>
      <c r="AB4322" s="5">
        <f t="shared" si="606"/>
        <v>2318958.9</v>
      </c>
      <c r="AC4322" s="5">
        <v>32619.29</v>
      </c>
      <c r="AD4322" s="5">
        <f t="shared" si="607"/>
        <v>1598345.21</v>
      </c>
      <c r="AE4322" s="5">
        <v>106162.3</v>
      </c>
      <c r="AF4322" s="5">
        <v>32614.93</v>
      </c>
      <c r="AG4322" s="5">
        <v>9333.44</v>
      </c>
      <c r="AH4322" s="5">
        <v>1595</v>
      </c>
      <c r="AI4322" s="5">
        <v>21882.1</v>
      </c>
      <c r="AJ4322">
        <v>1</v>
      </c>
      <c r="AK4322" s="5">
        <v>13751.67</v>
      </c>
      <c r="AL4322" s="5">
        <v>0</v>
      </c>
      <c r="AM4322" s="5">
        <v>32812.54</v>
      </c>
      <c r="AN4322">
        <v>4</v>
      </c>
      <c r="AO4322">
        <v>5</v>
      </c>
      <c r="AP4322" t="str">
        <f t="shared" si="608"/>
        <v>No</v>
      </c>
      <c r="AQ4322">
        <v>2</v>
      </c>
      <c r="AR4322" s="5">
        <f t="shared" si="609"/>
        <v>1816497.19</v>
      </c>
      <c r="AS4322" s="5">
        <f t="shared" si="610"/>
        <v>502461.71</v>
      </c>
      <c r="AT4322" t="s">
        <v>1641</v>
      </c>
      <c r="AU4322" t="s">
        <v>6199</v>
      </c>
      <c r="AV4322" t="s">
        <v>6200</v>
      </c>
      <c r="AW4322" t="s">
        <v>6175</v>
      </c>
      <c r="AX4322" t="s">
        <v>6184</v>
      </c>
      <c r="AY4322">
        <v>50</v>
      </c>
      <c r="AZ4322">
        <v>2</v>
      </c>
      <c r="BA4322">
        <v>0</v>
      </c>
      <c r="BB4322" t="s">
        <v>6168</v>
      </c>
      <c r="BC4322">
        <v>0</v>
      </c>
      <c r="BD4322">
        <v>1</v>
      </c>
      <c r="BE4322" t="s">
        <v>6188</v>
      </c>
      <c r="BF4322" t="s">
        <v>6210</v>
      </c>
      <c r="BG4322">
        <v>1</v>
      </c>
      <c r="BH4322" t="s">
        <v>6186</v>
      </c>
      <c r="BI4322">
        <v>50</v>
      </c>
      <c r="BJ4322" t="s">
        <v>6172</v>
      </c>
      <c r="BK4322">
        <v>0</v>
      </c>
      <c r="BL4322">
        <v>63</v>
      </c>
      <c r="BM4322" s="3">
        <f t="shared" si="611"/>
        <v>0.77777777777777779</v>
      </c>
    </row>
    <row r="4323" spans="1:65">
      <c r="A4323" t="s">
        <v>4461</v>
      </c>
      <c r="B4323" s="2">
        <v>45920</v>
      </c>
      <c r="C4323" t="s">
        <v>3137</v>
      </c>
      <c r="D4323" t="s">
        <v>4140</v>
      </c>
      <c r="E4323">
        <v>9</v>
      </c>
      <c r="F4323" t="s">
        <v>78</v>
      </c>
      <c r="G4323" t="s">
        <v>62</v>
      </c>
      <c r="H4323" t="s">
        <v>91</v>
      </c>
      <c r="I4323" t="s">
        <v>74</v>
      </c>
      <c r="J4323" t="s">
        <v>53</v>
      </c>
      <c r="K4323" t="s">
        <v>75</v>
      </c>
      <c r="L4323" t="s">
        <v>87</v>
      </c>
      <c r="M4323" t="s">
        <v>56</v>
      </c>
      <c r="N4323" t="s">
        <v>109</v>
      </c>
      <c r="O4323" t="s">
        <v>70</v>
      </c>
      <c r="P4323">
        <v>63</v>
      </c>
      <c r="Q4323">
        <v>64</v>
      </c>
      <c r="R4323">
        <v>62</v>
      </c>
      <c r="S4323">
        <v>1</v>
      </c>
      <c r="T4323">
        <f t="shared" si="603"/>
        <v>61</v>
      </c>
      <c r="U4323">
        <v>61</v>
      </c>
      <c r="V4323">
        <f t="shared" si="604"/>
        <v>0</v>
      </c>
      <c r="W4323" s="3">
        <f t="shared" si="605"/>
        <v>1.6129032258064516E-2</v>
      </c>
      <c r="X4323">
        <v>36</v>
      </c>
      <c r="Y4323" s="4">
        <v>9.3000000000000007</v>
      </c>
      <c r="Z4323" s="4">
        <v>2</v>
      </c>
      <c r="AA4323" s="5">
        <v>36102.54</v>
      </c>
      <c r="AB4323" s="5">
        <f t="shared" si="606"/>
        <v>2202254.94</v>
      </c>
      <c r="AC4323" s="5">
        <v>24242.53</v>
      </c>
      <c r="AD4323" s="5">
        <f t="shared" si="607"/>
        <v>1503036.86</v>
      </c>
      <c r="AE4323" s="5">
        <v>103853.06</v>
      </c>
      <c r="AF4323" s="5">
        <v>30006.43</v>
      </c>
      <c r="AG4323" s="5">
        <v>9679.73</v>
      </c>
      <c r="AH4323" s="5">
        <v>2900</v>
      </c>
      <c r="AI4323" s="5">
        <v>3200</v>
      </c>
      <c r="AJ4323">
        <v>0</v>
      </c>
      <c r="AK4323" s="5">
        <v>0</v>
      </c>
      <c r="AL4323" s="5">
        <v>0</v>
      </c>
      <c r="AM4323" s="5">
        <v>91831.13</v>
      </c>
      <c r="AN4323">
        <v>8</v>
      </c>
      <c r="AO4323">
        <v>9</v>
      </c>
      <c r="AP4323" t="str">
        <f t="shared" si="608"/>
        <v>No</v>
      </c>
      <c r="AQ4323">
        <v>3</v>
      </c>
      <c r="AR4323" s="5">
        <f t="shared" si="609"/>
        <v>1744507.21</v>
      </c>
      <c r="AS4323" s="5">
        <f t="shared" si="610"/>
        <v>457747.73</v>
      </c>
      <c r="AT4323" t="s">
        <v>59</v>
      </c>
      <c r="AU4323" t="s">
        <v>6164</v>
      </c>
      <c r="AV4323" t="s">
        <v>6165</v>
      </c>
      <c r="AW4323" t="s">
        <v>6166</v>
      </c>
      <c r="AX4323" t="s">
        <v>6177</v>
      </c>
      <c r="AY4323">
        <v>64</v>
      </c>
      <c r="AZ4323">
        <v>0</v>
      </c>
      <c r="BA4323">
        <v>0</v>
      </c>
      <c r="BB4323" t="s">
        <v>6168</v>
      </c>
      <c r="BC4323">
        <v>0</v>
      </c>
      <c r="BD4323">
        <v>1</v>
      </c>
      <c r="BE4323" t="s">
        <v>6188</v>
      </c>
      <c r="BF4323" t="s">
        <v>6170</v>
      </c>
      <c r="BG4323">
        <v>0</v>
      </c>
      <c r="BH4323" t="s">
        <v>6171</v>
      </c>
      <c r="BI4323">
        <v>58</v>
      </c>
      <c r="BJ4323" t="s">
        <v>6187</v>
      </c>
      <c r="BK4323">
        <v>0</v>
      </c>
      <c r="BL4323">
        <v>77</v>
      </c>
      <c r="BM4323" s="3">
        <f t="shared" si="611"/>
        <v>0.80519480519480524</v>
      </c>
    </row>
    <row r="4324" spans="1:65">
      <c r="A4324" t="s">
        <v>4462</v>
      </c>
      <c r="B4324" s="2">
        <v>45920</v>
      </c>
      <c r="C4324" t="s">
        <v>3137</v>
      </c>
      <c r="D4324" t="s">
        <v>4140</v>
      </c>
      <c r="E4324">
        <v>9</v>
      </c>
      <c r="F4324" t="s">
        <v>49</v>
      </c>
      <c r="G4324" t="s">
        <v>79</v>
      </c>
      <c r="H4324" t="s">
        <v>262</v>
      </c>
      <c r="I4324" t="s">
        <v>74</v>
      </c>
      <c r="J4324" t="s">
        <v>65</v>
      </c>
      <c r="K4324" t="s">
        <v>75</v>
      </c>
      <c r="L4324" t="s">
        <v>55</v>
      </c>
      <c r="M4324" t="s">
        <v>68</v>
      </c>
      <c r="N4324" t="s">
        <v>76</v>
      </c>
      <c r="O4324" t="s">
        <v>120</v>
      </c>
      <c r="P4324">
        <v>54</v>
      </c>
      <c r="Q4324">
        <v>58</v>
      </c>
      <c r="R4324">
        <v>57</v>
      </c>
      <c r="S4324">
        <v>2</v>
      </c>
      <c r="T4324">
        <f t="shared" si="603"/>
        <v>55</v>
      </c>
      <c r="U4324">
        <v>54</v>
      </c>
      <c r="V4324">
        <f t="shared" si="604"/>
        <v>1</v>
      </c>
      <c r="W4324" s="3">
        <f t="shared" si="605"/>
        <v>3.5087719298245612E-2</v>
      </c>
      <c r="X4324">
        <v>30</v>
      </c>
      <c r="Y4324" s="4">
        <v>4</v>
      </c>
      <c r="Z4324" s="4">
        <v>1.4</v>
      </c>
      <c r="AA4324" s="5">
        <v>52117.75</v>
      </c>
      <c r="AB4324" s="5">
        <f t="shared" si="606"/>
        <v>2814358.5</v>
      </c>
      <c r="AC4324" s="5">
        <v>33437.14</v>
      </c>
      <c r="AD4324" s="5">
        <f t="shared" si="607"/>
        <v>1905916.98</v>
      </c>
      <c r="AE4324" s="5">
        <v>124801.18</v>
      </c>
      <c r="AF4324" s="5">
        <v>36703.800000000003</v>
      </c>
      <c r="AG4324" s="5">
        <v>10445.040000000001</v>
      </c>
      <c r="AH4324" s="5">
        <v>2030</v>
      </c>
      <c r="AI4324" s="5">
        <v>9200</v>
      </c>
      <c r="AJ4324">
        <v>1</v>
      </c>
      <c r="AK4324" s="5">
        <v>13645.33</v>
      </c>
      <c r="AL4324" s="5">
        <v>998.78</v>
      </c>
      <c r="AM4324" s="5">
        <v>37225.24</v>
      </c>
      <c r="AN4324">
        <v>4</v>
      </c>
      <c r="AO4324">
        <v>3</v>
      </c>
      <c r="AP4324" t="str">
        <f t="shared" si="608"/>
        <v>Yes</v>
      </c>
      <c r="AQ4324">
        <v>2</v>
      </c>
      <c r="AR4324" s="5">
        <f t="shared" si="609"/>
        <v>2140966.35</v>
      </c>
      <c r="AS4324" s="5">
        <f t="shared" si="610"/>
        <v>673392.15</v>
      </c>
      <c r="AT4324" t="s">
        <v>59</v>
      </c>
      <c r="AU4324" t="s">
        <v>6194</v>
      </c>
      <c r="AV4324" t="s">
        <v>6195</v>
      </c>
      <c r="AW4324" t="s">
        <v>6183</v>
      </c>
      <c r="AX4324" t="s">
        <v>6167</v>
      </c>
      <c r="AY4324">
        <v>54</v>
      </c>
      <c r="AZ4324">
        <v>0</v>
      </c>
      <c r="BA4324">
        <v>18</v>
      </c>
      <c r="BB4324" t="s">
        <v>6180</v>
      </c>
      <c r="BC4324">
        <v>0</v>
      </c>
      <c r="BD4324">
        <v>0</v>
      </c>
      <c r="BE4324" t="s">
        <v>6169</v>
      </c>
      <c r="BF4324" t="s">
        <v>6170</v>
      </c>
      <c r="BG4324">
        <v>1</v>
      </c>
      <c r="BH4324" t="s">
        <v>6179</v>
      </c>
      <c r="BI4324">
        <v>54</v>
      </c>
      <c r="BJ4324" t="s">
        <v>6187</v>
      </c>
      <c r="BK4324">
        <v>0</v>
      </c>
      <c r="BL4324">
        <v>64</v>
      </c>
      <c r="BM4324" s="3">
        <f t="shared" si="611"/>
        <v>0.890625</v>
      </c>
    </row>
    <row r="4325" spans="1:65">
      <c r="A4325" t="s">
        <v>4463</v>
      </c>
      <c r="B4325" s="2">
        <v>45920</v>
      </c>
      <c r="C4325" t="s">
        <v>3137</v>
      </c>
      <c r="D4325" t="s">
        <v>4140</v>
      </c>
      <c r="E4325">
        <v>9</v>
      </c>
      <c r="F4325" t="s">
        <v>72</v>
      </c>
      <c r="G4325" t="s">
        <v>62</v>
      </c>
      <c r="H4325" t="s">
        <v>220</v>
      </c>
      <c r="I4325" t="s">
        <v>74</v>
      </c>
      <c r="J4325" t="s">
        <v>65</v>
      </c>
      <c r="K4325" t="s">
        <v>75</v>
      </c>
      <c r="L4325" t="s">
        <v>55</v>
      </c>
      <c r="M4325" t="s">
        <v>56</v>
      </c>
      <c r="N4325" t="s">
        <v>94</v>
      </c>
      <c r="O4325" t="s">
        <v>82</v>
      </c>
      <c r="P4325">
        <v>52</v>
      </c>
      <c r="Q4325">
        <v>54</v>
      </c>
      <c r="R4325">
        <v>53</v>
      </c>
      <c r="S4325">
        <v>1</v>
      </c>
      <c r="T4325">
        <f t="shared" si="603"/>
        <v>52</v>
      </c>
      <c r="U4325">
        <v>52</v>
      </c>
      <c r="V4325">
        <f t="shared" si="604"/>
        <v>0</v>
      </c>
      <c r="W4325" s="3">
        <f t="shared" si="605"/>
        <v>1.8867924528301886E-2</v>
      </c>
      <c r="X4325">
        <v>34</v>
      </c>
      <c r="Y4325" s="4">
        <v>13.1</v>
      </c>
      <c r="Z4325" s="4">
        <v>2.5</v>
      </c>
      <c r="AA4325" s="5">
        <v>52439.66</v>
      </c>
      <c r="AB4325" s="5">
        <f t="shared" si="606"/>
        <v>2726862.32</v>
      </c>
      <c r="AC4325" s="5">
        <v>34668.410000000003</v>
      </c>
      <c r="AD4325" s="5">
        <f t="shared" si="607"/>
        <v>1837425.73</v>
      </c>
      <c r="AE4325" s="5">
        <v>118111.54</v>
      </c>
      <c r="AF4325" s="5">
        <v>32633.23</v>
      </c>
      <c r="AG4325" s="5">
        <v>10783.45</v>
      </c>
      <c r="AH4325" s="5">
        <v>3625</v>
      </c>
      <c r="AI4325" s="5">
        <v>4600</v>
      </c>
      <c r="AJ4325">
        <v>0</v>
      </c>
      <c r="AK4325" s="5">
        <v>0</v>
      </c>
      <c r="AL4325" s="5">
        <v>0</v>
      </c>
      <c r="AM4325" s="5">
        <v>34181.410000000003</v>
      </c>
      <c r="AN4325">
        <v>4</v>
      </c>
      <c r="AO4325">
        <v>2</v>
      </c>
      <c r="AP4325" t="str">
        <f t="shared" si="608"/>
        <v>Yes</v>
      </c>
      <c r="AQ4325">
        <v>0</v>
      </c>
      <c r="AR4325" s="5">
        <f t="shared" si="609"/>
        <v>2041360.36</v>
      </c>
      <c r="AS4325" s="5">
        <f t="shared" si="610"/>
        <v>685501.96</v>
      </c>
      <c r="AT4325" t="s">
        <v>59</v>
      </c>
      <c r="AU4325" t="s">
        <v>6164</v>
      </c>
      <c r="AV4325" t="s">
        <v>6165</v>
      </c>
      <c r="AW4325" t="s">
        <v>6166</v>
      </c>
      <c r="AX4325" t="s">
        <v>6177</v>
      </c>
      <c r="AY4325">
        <v>54</v>
      </c>
      <c r="AZ4325">
        <v>0</v>
      </c>
      <c r="BA4325">
        <v>0</v>
      </c>
      <c r="BB4325" t="s">
        <v>6168</v>
      </c>
      <c r="BC4325">
        <v>0</v>
      </c>
      <c r="BD4325">
        <v>0</v>
      </c>
      <c r="BE4325" t="s">
        <v>6169</v>
      </c>
      <c r="BF4325" t="s">
        <v>6170</v>
      </c>
      <c r="BG4325">
        <v>1</v>
      </c>
      <c r="BH4325" t="s">
        <v>6186</v>
      </c>
      <c r="BI4325">
        <v>44</v>
      </c>
      <c r="BJ4325" t="s">
        <v>6172</v>
      </c>
      <c r="BK4325">
        <v>0</v>
      </c>
      <c r="BL4325">
        <v>60</v>
      </c>
      <c r="BM4325" s="3">
        <f t="shared" si="611"/>
        <v>0.8833333333333333</v>
      </c>
    </row>
    <row r="4326" spans="1:65">
      <c r="A4326" t="s">
        <v>4464</v>
      </c>
      <c r="B4326" s="2">
        <v>45920</v>
      </c>
      <c r="C4326" t="s">
        <v>3137</v>
      </c>
      <c r="D4326" t="s">
        <v>4140</v>
      </c>
      <c r="E4326">
        <v>9</v>
      </c>
      <c r="F4326" t="s">
        <v>49</v>
      </c>
      <c r="G4326" t="s">
        <v>62</v>
      </c>
      <c r="H4326" t="s">
        <v>125</v>
      </c>
      <c r="I4326" t="s">
        <v>74</v>
      </c>
      <c r="J4326" t="s">
        <v>81</v>
      </c>
      <c r="K4326" t="s">
        <v>75</v>
      </c>
      <c r="L4326" t="s">
        <v>87</v>
      </c>
      <c r="M4326" t="s">
        <v>56</v>
      </c>
      <c r="N4326" t="s">
        <v>109</v>
      </c>
      <c r="O4326" t="s">
        <v>82</v>
      </c>
      <c r="P4326">
        <v>37</v>
      </c>
      <c r="Q4326">
        <v>40</v>
      </c>
      <c r="R4326">
        <v>39</v>
      </c>
      <c r="S4326">
        <v>1</v>
      </c>
      <c r="T4326">
        <f t="shared" si="603"/>
        <v>38</v>
      </c>
      <c r="U4326">
        <v>36</v>
      </c>
      <c r="V4326">
        <f t="shared" si="604"/>
        <v>2</v>
      </c>
      <c r="W4326" s="3">
        <f t="shared" si="605"/>
        <v>2.564102564102564E-2</v>
      </c>
      <c r="X4326">
        <v>27</v>
      </c>
      <c r="Y4326" s="4">
        <v>3.3</v>
      </c>
      <c r="Z4326" s="4">
        <v>1.5</v>
      </c>
      <c r="AA4326" s="5">
        <v>77520.740000000005</v>
      </c>
      <c r="AB4326" s="5">
        <f t="shared" si="606"/>
        <v>2790746.64</v>
      </c>
      <c r="AC4326" s="5">
        <v>54025.81</v>
      </c>
      <c r="AD4326" s="5">
        <f t="shared" si="607"/>
        <v>2107006.59</v>
      </c>
      <c r="AE4326" s="5">
        <v>117326.77</v>
      </c>
      <c r="AF4326" s="5">
        <v>35402.01</v>
      </c>
      <c r="AG4326" s="5">
        <v>9842.7000000000007</v>
      </c>
      <c r="AH4326" s="5">
        <v>2175</v>
      </c>
      <c r="AI4326" s="5">
        <v>6800</v>
      </c>
      <c r="AJ4326">
        <v>0</v>
      </c>
      <c r="AK4326" s="5">
        <v>0</v>
      </c>
      <c r="AL4326" s="5">
        <v>3148.87</v>
      </c>
      <c r="AM4326" s="5">
        <v>53694.81</v>
      </c>
      <c r="AN4326">
        <v>8</v>
      </c>
      <c r="AO4326">
        <v>9</v>
      </c>
      <c r="AP4326" t="str">
        <f t="shared" si="608"/>
        <v>No</v>
      </c>
      <c r="AQ4326">
        <v>1</v>
      </c>
      <c r="AR4326" s="5">
        <f t="shared" si="609"/>
        <v>2335396.75</v>
      </c>
      <c r="AS4326" s="5">
        <f t="shared" si="610"/>
        <v>455349.89</v>
      </c>
      <c r="AT4326" t="s">
        <v>59</v>
      </c>
      <c r="AU4326" t="s">
        <v>6164</v>
      </c>
      <c r="AV4326" t="s">
        <v>6165</v>
      </c>
      <c r="AW4326" t="s">
        <v>6166</v>
      </c>
      <c r="AX4326" t="s">
        <v>6167</v>
      </c>
      <c r="AY4326">
        <v>40</v>
      </c>
      <c r="AZ4326">
        <v>1</v>
      </c>
      <c r="BA4326">
        <v>19</v>
      </c>
      <c r="BB4326" t="s">
        <v>6180</v>
      </c>
      <c r="BC4326">
        <v>1</v>
      </c>
      <c r="BD4326">
        <v>0</v>
      </c>
      <c r="BE4326" t="s">
        <v>6178</v>
      </c>
      <c r="BF4326" t="s">
        <v>6170</v>
      </c>
      <c r="BG4326">
        <v>1</v>
      </c>
      <c r="BH4326" t="s">
        <v>6179</v>
      </c>
      <c r="BI4326">
        <v>33</v>
      </c>
      <c r="BJ4326" t="s">
        <v>6172</v>
      </c>
      <c r="BK4326">
        <v>0</v>
      </c>
      <c r="BL4326">
        <v>49</v>
      </c>
      <c r="BM4326" s="3">
        <f t="shared" si="611"/>
        <v>0.79591836734693877</v>
      </c>
    </row>
    <row r="4327" spans="1:65">
      <c r="A4327" t="s">
        <v>4465</v>
      </c>
      <c r="B4327" s="2">
        <v>45920</v>
      </c>
      <c r="C4327" t="s">
        <v>3137</v>
      </c>
      <c r="D4327" t="s">
        <v>4140</v>
      </c>
      <c r="E4327">
        <v>9</v>
      </c>
      <c r="F4327" t="s">
        <v>61</v>
      </c>
      <c r="G4327" t="s">
        <v>50</v>
      </c>
      <c r="H4327" t="s">
        <v>183</v>
      </c>
      <c r="I4327" t="s">
        <v>52</v>
      </c>
      <c r="J4327" t="s">
        <v>53</v>
      </c>
      <c r="K4327" t="s">
        <v>66</v>
      </c>
      <c r="L4327" t="s">
        <v>55</v>
      </c>
      <c r="M4327" t="s">
        <v>68</v>
      </c>
      <c r="N4327" t="s">
        <v>69</v>
      </c>
      <c r="O4327" t="s">
        <v>120</v>
      </c>
      <c r="P4327">
        <v>59</v>
      </c>
      <c r="Q4327">
        <v>59</v>
      </c>
      <c r="R4327">
        <v>60</v>
      </c>
      <c r="S4327">
        <v>2</v>
      </c>
      <c r="T4327">
        <f t="shared" si="603"/>
        <v>58</v>
      </c>
      <c r="U4327">
        <v>58</v>
      </c>
      <c r="V4327">
        <f t="shared" si="604"/>
        <v>0</v>
      </c>
      <c r="W4327" s="3">
        <f t="shared" si="605"/>
        <v>3.3333333333333333E-2</v>
      </c>
      <c r="X4327">
        <v>26</v>
      </c>
      <c r="Y4327" s="4">
        <v>3.4</v>
      </c>
      <c r="Z4327" s="4">
        <v>1.6</v>
      </c>
      <c r="AA4327" s="5">
        <v>34257.07</v>
      </c>
      <c r="AB4327" s="5">
        <f t="shared" si="606"/>
        <v>1986910.06</v>
      </c>
      <c r="AC4327" s="5">
        <v>22572.1</v>
      </c>
      <c r="AD4327" s="5">
        <f t="shared" si="607"/>
        <v>1354326</v>
      </c>
      <c r="AE4327" s="5">
        <v>108358.99</v>
      </c>
      <c r="AF4327" s="5">
        <v>25904.11</v>
      </c>
      <c r="AG4327" s="5">
        <v>9698.94</v>
      </c>
      <c r="AH4327" s="5">
        <v>2320</v>
      </c>
      <c r="AI4327" s="5">
        <v>6400</v>
      </c>
      <c r="AJ4327">
        <v>1</v>
      </c>
      <c r="AK4327" s="5">
        <v>8759.65</v>
      </c>
      <c r="AL4327" s="5">
        <v>0</v>
      </c>
      <c r="AM4327" s="5">
        <v>36155.32</v>
      </c>
      <c r="AN4327">
        <v>4</v>
      </c>
      <c r="AO4327">
        <v>4</v>
      </c>
      <c r="AP4327" t="str">
        <f t="shared" si="608"/>
        <v>Yes</v>
      </c>
      <c r="AQ4327">
        <v>1</v>
      </c>
      <c r="AR4327" s="5">
        <f t="shared" si="609"/>
        <v>1551923.01</v>
      </c>
      <c r="AS4327" s="5">
        <f t="shared" si="610"/>
        <v>434987.05</v>
      </c>
      <c r="AT4327" t="s">
        <v>116</v>
      </c>
      <c r="AU4327" t="s">
        <v>6194</v>
      </c>
      <c r="AV4327" t="s">
        <v>6195</v>
      </c>
      <c r="AW4327" t="s">
        <v>6183</v>
      </c>
      <c r="AX4327" t="s">
        <v>6184</v>
      </c>
      <c r="AY4327">
        <v>60</v>
      </c>
      <c r="AZ4327">
        <v>1</v>
      </c>
      <c r="BA4327">
        <v>0</v>
      </c>
      <c r="BB4327" t="s">
        <v>6168</v>
      </c>
      <c r="BC4327">
        <v>0</v>
      </c>
      <c r="BD4327">
        <v>0</v>
      </c>
      <c r="BE4327" t="s">
        <v>6169</v>
      </c>
      <c r="BF4327" t="s">
        <v>6170</v>
      </c>
      <c r="BG4327">
        <v>1</v>
      </c>
      <c r="BH4327" t="s">
        <v>6179</v>
      </c>
      <c r="BI4327">
        <v>36</v>
      </c>
      <c r="BJ4327" t="s">
        <v>6172</v>
      </c>
      <c r="BK4327">
        <v>0</v>
      </c>
      <c r="BL4327">
        <v>76</v>
      </c>
      <c r="BM4327" s="3">
        <f t="shared" si="611"/>
        <v>0.78947368421052633</v>
      </c>
    </row>
    <row r="4328" spans="1:65">
      <c r="A4328" t="s">
        <v>4466</v>
      </c>
      <c r="B4328" s="2">
        <v>45920</v>
      </c>
      <c r="C4328" t="s">
        <v>3137</v>
      </c>
      <c r="D4328" t="s">
        <v>4140</v>
      </c>
      <c r="E4328">
        <v>9</v>
      </c>
      <c r="F4328" t="s">
        <v>72</v>
      </c>
      <c r="G4328" t="s">
        <v>50</v>
      </c>
      <c r="H4328" t="s">
        <v>73</v>
      </c>
      <c r="I4328" t="s">
        <v>64</v>
      </c>
      <c r="J4328" t="s">
        <v>81</v>
      </c>
      <c r="K4328" t="s">
        <v>54</v>
      </c>
      <c r="L4328" t="s">
        <v>67</v>
      </c>
      <c r="M4328" t="s">
        <v>56</v>
      </c>
      <c r="N4328" t="s">
        <v>57</v>
      </c>
      <c r="O4328" t="s">
        <v>120</v>
      </c>
      <c r="P4328">
        <v>36</v>
      </c>
      <c r="Q4328">
        <v>38</v>
      </c>
      <c r="R4328">
        <v>38</v>
      </c>
      <c r="S4328">
        <v>1</v>
      </c>
      <c r="T4328">
        <f t="shared" si="603"/>
        <v>37</v>
      </c>
      <c r="U4328">
        <v>36</v>
      </c>
      <c r="V4328">
        <f t="shared" si="604"/>
        <v>1</v>
      </c>
      <c r="W4328" s="3">
        <f t="shared" si="605"/>
        <v>2.6315789473684209E-2</v>
      </c>
      <c r="X4328">
        <v>24</v>
      </c>
      <c r="Y4328" s="4">
        <v>5.2</v>
      </c>
      <c r="Z4328" s="4">
        <v>1.9</v>
      </c>
      <c r="AA4328" s="5">
        <v>84997.02</v>
      </c>
      <c r="AB4328" s="5">
        <f t="shared" si="606"/>
        <v>3059892.72</v>
      </c>
      <c r="AC4328" s="5">
        <v>51913.32</v>
      </c>
      <c r="AD4328" s="5">
        <f t="shared" si="607"/>
        <v>1972706.16</v>
      </c>
      <c r="AE4328" s="5">
        <v>110798.41</v>
      </c>
      <c r="AF4328" s="5">
        <v>33134.31</v>
      </c>
      <c r="AG4328" s="5">
        <v>8581.2800000000007</v>
      </c>
      <c r="AH4328" s="5">
        <v>2755</v>
      </c>
      <c r="AI4328" s="5">
        <v>6800</v>
      </c>
      <c r="AJ4328">
        <v>0</v>
      </c>
      <c r="AK4328" s="5">
        <v>0</v>
      </c>
      <c r="AL4328" s="5">
        <v>1486.52</v>
      </c>
      <c r="AM4328" s="5">
        <v>23059.69</v>
      </c>
      <c r="AN4328">
        <v>4</v>
      </c>
      <c r="AO4328">
        <v>3</v>
      </c>
      <c r="AP4328" t="str">
        <f t="shared" si="608"/>
        <v>Yes</v>
      </c>
      <c r="AQ4328">
        <v>1</v>
      </c>
      <c r="AR4328" s="5">
        <f t="shared" si="609"/>
        <v>2159321.37</v>
      </c>
      <c r="AS4328" s="5">
        <f t="shared" si="610"/>
        <v>900571.35</v>
      </c>
      <c r="AT4328" t="s">
        <v>59</v>
      </c>
      <c r="AU4328" t="s">
        <v>6164</v>
      </c>
      <c r="AV4328" t="s">
        <v>6165</v>
      </c>
      <c r="AW4328" t="s">
        <v>6166</v>
      </c>
      <c r="AX4328" t="s">
        <v>6184</v>
      </c>
      <c r="AY4328">
        <v>36</v>
      </c>
      <c r="AZ4328">
        <v>0</v>
      </c>
      <c r="BA4328">
        <v>11</v>
      </c>
      <c r="BB4328" t="s">
        <v>6180</v>
      </c>
      <c r="BC4328">
        <v>0</v>
      </c>
      <c r="BD4328">
        <v>0</v>
      </c>
      <c r="BE4328" t="s">
        <v>6169</v>
      </c>
      <c r="BF4328" t="s">
        <v>6170</v>
      </c>
      <c r="BG4328">
        <v>0</v>
      </c>
      <c r="BH4328" t="s">
        <v>6171</v>
      </c>
      <c r="BI4328">
        <v>32</v>
      </c>
      <c r="BJ4328" t="s">
        <v>6172</v>
      </c>
      <c r="BK4328">
        <v>0</v>
      </c>
      <c r="BL4328">
        <v>50</v>
      </c>
      <c r="BM4328" s="3">
        <f t="shared" si="611"/>
        <v>0.76</v>
      </c>
    </row>
    <row r="4329" spans="1:65">
      <c r="A4329" t="s">
        <v>4467</v>
      </c>
      <c r="B4329" s="2">
        <v>45920</v>
      </c>
      <c r="C4329" t="s">
        <v>3137</v>
      </c>
      <c r="D4329" t="s">
        <v>4140</v>
      </c>
      <c r="E4329">
        <v>9</v>
      </c>
      <c r="F4329" t="s">
        <v>78</v>
      </c>
      <c r="G4329" t="s">
        <v>50</v>
      </c>
      <c r="H4329" t="s">
        <v>161</v>
      </c>
      <c r="I4329" t="s">
        <v>52</v>
      </c>
      <c r="J4329" t="s">
        <v>53</v>
      </c>
      <c r="K4329" t="s">
        <v>75</v>
      </c>
      <c r="L4329" t="s">
        <v>67</v>
      </c>
      <c r="M4329" t="s">
        <v>68</v>
      </c>
      <c r="N4329" t="s">
        <v>94</v>
      </c>
      <c r="O4329" t="s">
        <v>58</v>
      </c>
      <c r="P4329">
        <v>67</v>
      </c>
      <c r="Q4329">
        <v>72</v>
      </c>
      <c r="R4329">
        <v>72</v>
      </c>
      <c r="S4329">
        <v>7</v>
      </c>
      <c r="T4329">
        <f t="shared" si="603"/>
        <v>65</v>
      </c>
      <c r="U4329">
        <v>65</v>
      </c>
      <c r="V4329">
        <f t="shared" si="604"/>
        <v>0</v>
      </c>
      <c r="W4329" s="3">
        <f t="shared" si="605"/>
        <v>9.7222222222222224E-2</v>
      </c>
      <c r="X4329">
        <v>40</v>
      </c>
      <c r="Y4329" s="4">
        <v>4.4000000000000004</v>
      </c>
      <c r="Z4329" s="4">
        <v>1.6</v>
      </c>
      <c r="AA4329" s="5">
        <v>36323.42</v>
      </c>
      <c r="AB4329" s="5">
        <f t="shared" si="606"/>
        <v>2361022.2999999998</v>
      </c>
      <c r="AC4329" s="5">
        <v>22002.2</v>
      </c>
      <c r="AD4329" s="5">
        <f t="shared" si="607"/>
        <v>1584158.4</v>
      </c>
      <c r="AE4329" s="5">
        <v>128512.79</v>
      </c>
      <c r="AF4329" s="5">
        <v>34785.81</v>
      </c>
      <c r="AG4329" s="5">
        <v>10379.19</v>
      </c>
      <c r="AH4329" s="5">
        <v>2320</v>
      </c>
      <c r="AI4329" s="5">
        <v>28029.66</v>
      </c>
      <c r="AJ4329">
        <v>2</v>
      </c>
      <c r="AK4329" s="5">
        <v>16399.830000000002</v>
      </c>
      <c r="AL4329" s="5">
        <v>0</v>
      </c>
      <c r="AM4329" s="5">
        <v>41130.33</v>
      </c>
      <c r="AN4329">
        <v>4</v>
      </c>
      <c r="AO4329">
        <v>3</v>
      </c>
      <c r="AP4329" t="str">
        <f t="shared" si="608"/>
        <v>Yes</v>
      </c>
      <c r="AQ4329">
        <v>2</v>
      </c>
      <c r="AR4329" s="5">
        <f t="shared" si="609"/>
        <v>1845716.01</v>
      </c>
      <c r="AS4329" s="5">
        <f t="shared" si="610"/>
        <v>515306.29</v>
      </c>
      <c r="AT4329" t="s">
        <v>1641</v>
      </c>
      <c r="AU4329" t="s">
        <v>6199</v>
      </c>
      <c r="AV4329" t="s">
        <v>6200</v>
      </c>
      <c r="AW4329" t="s">
        <v>6175</v>
      </c>
      <c r="AX4329" t="s">
        <v>6184</v>
      </c>
      <c r="AY4329">
        <v>71</v>
      </c>
      <c r="AZ4329">
        <v>4</v>
      </c>
      <c r="BA4329">
        <v>0</v>
      </c>
      <c r="BB4329" t="s">
        <v>6168</v>
      </c>
      <c r="BC4329">
        <v>0</v>
      </c>
      <c r="BD4329">
        <v>0</v>
      </c>
      <c r="BE4329" t="s">
        <v>6169</v>
      </c>
      <c r="BF4329" t="s">
        <v>6210</v>
      </c>
      <c r="BG4329">
        <v>1</v>
      </c>
      <c r="BH4329" t="s">
        <v>6179</v>
      </c>
      <c r="BI4329">
        <v>28</v>
      </c>
      <c r="BJ4329" t="s">
        <v>6172</v>
      </c>
      <c r="BK4329">
        <v>0</v>
      </c>
      <c r="BL4329">
        <v>77</v>
      </c>
      <c r="BM4329" s="3">
        <f t="shared" si="611"/>
        <v>0.93506493506493504</v>
      </c>
    </row>
    <row r="4330" spans="1:65">
      <c r="A4330" t="s">
        <v>4468</v>
      </c>
      <c r="B4330" s="2">
        <v>45920</v>
      </c>
      <c r="C4330" t="s">
        <v>3137</v>
      </c>
      <c r="D4330" t="s">
        <v>4140</v>
      </c>
      <c r="E4330">
        <v>9</v>
      </c>
      <c r="F4330" t="s">
        <v>49</v>
      </c>
      <c r="G4330" t="s">
        <v>50</v>
      </c>
      <c r="H4330" t="s">
        <v>245</v>
      </c>
      <c r="I4330" t="s">
        <v>64</v>
      </c>
      <c r="J4330" t="s">
        <v>65</v>
      </c>
      <c r="K4330" t="s">
        <v>66</v>
      </c>
      <c r="L4330" t="s">
        <v>92</v>
      </c>
      <c r="M4330" t="s">
        <v>56</v>
      </c>
      <c r="N4330" t="s">
        <v>69</v>
      </c>
      <c r="O4330" t="s">
        <v>58</v>
      </c>
      <c r="P4330">
        <v>44</v>
      </c>
      <c r="Q4330">
        <v>47</v>
      </c>
      <c r="R4330">
        <v>45</v>
      </c>
      <c r="S4330">
        <v>1</v>
      </c>
      <c r="T4330">
        <f t="shared" si="603"/>
        <v>44</v>
      </c>
      <c r="U4330">
        <v>44</v>
      </c>
      <c r="V4330">
        <f t="shared" si="604"/>
        <v>0</v>
      </c>
      <c r="W4330" s="3">
        <f t="shared" si="605"/>
        <v>2.2222222222222223E-2</v>
      </c>
      <c r="X4330">
        <v>33</v>
      </c>
      <c r="Y4330" s="4">
        <v>2.6</v>
      </c>
      <c r="Z4330" s="4">
        <v>1.2</v>
      </c>
      <c r="AA4330" s="5">
        <v>49383.45</v>
      </c>
      <c r="AB4330" s="5">
        <f t="shared" si="606"/>
        <v>2172871.7999999998</v>
      </c>
      <c r="AC4330" s="5">
        <v>35079.46</v>
      </c>
      <c r="AD4330" s="5">
        <f t="shared" si="607"/>
        <v>1578575.7</v>
      </c>
      <c r="AE4330" s="5">
        <v>98414.78</v>
      </c>
      <c r="AF4330" s="5">
        <v>30551.14</v>
      </c>
      <c r="AG4330" s="5">
        <v>9706.18</v>
      </c>
      <c r="AH4330" s="5">
        <v>1740</v>
      </c>
      <c r="AI4330" s="5">
        <v>4600</v>
      </c>
      <c r="AJ4330">
        <v>0</v>
      </c>
      <c r="AK4330" s="5">
        <v>0</v>
      </c>
      <c r="AL4330" s="5">
        <v>0</v>
      </c>
      <c r="AM4330" s="5">
        <v>32423.01</v>
      </c>
      <c r="AN4330">
        <v>4</v>
      </c>
      <c r="AO4330">
        <v>5</v>
      </c>
      <c r="AP4330" t="str">
        <f t="shared" si="608"/>
        <v>No</v>
      </c>
      <c r="AQ4330">
        <v>2</v>
      </c>
      <c r="AR4330" s="5">
        <f t="shared" si="609"/>
        <v>1756010.81</v>
      </c>
      <c r="AS4330" s="5">
        <f t="shared" si="610"/>
        <v>416860.99</v>
      </c>
      <c r="AT4330" t="s">
        <v>59</v>
      </c>
      <c r="AU4330" t="s">
        <v>6164</v>
      </c>
      <c r="AV4330" t="s">
        <v>6165</v>
      </c>
      <c r="AW4330" t="s">
        <v>6166</v>
      </c>
      <c r="AX4330" t="s">
        <v>6167</v>
      </c>
      <c r="AY4330">
        <v>47</v>
      </c>
      <c r="AZ4330">
        <v>0</v>
      </c>
      <c r="BA4330">
        <v>0</v>
      </c>
      <c r="BB4330" t="s">
        <v>6168</v>
      </c>
      <c r="BC4330">
        <v>1</v>
      </c>
      <c r="BD4330">
        <v>0</v>
      </c>
      <c r="BE4330" t="s">
        <v>6178</v>
      </c>
      <c r="BF4330" t="s">
        <v>6170</v>
      </c>
      <c r="BG4330">
        <v>0</v>
      </c>
      <c r="BH4330" t="s">
        <v>6171</v>
      </c>
      <c r="BI4330">
        <v>21</v>
      </c>
      <c r="BJ4330" t="s">
        <v>6172</v>
      </c>
      <c r="BK4330">
        <v>0</v>
      </c>
      <c r="BL4330">
        <v>61</v>
      </c>
      <c r="BM4330" s="3">
        <f t="shared" si="611"/>
        <v>0.73770491803278693</v>
      </c>
    </row>
    <row r="4331" spans="1:65">
      <c r="A4331" t="s">
        <v>4469</v>
      </c>
      <c r="B4331" s="2">
        <v>45920</v>
      </c>
      <c r="C4331" t="s">
        <v>3137</v>
      </c>
      <c r="D4331" t="s">
        <v>4140</v>
      </c>
      <c r="E4331">
        <v>9</v>
      </c>
      <c r="F4331" t="s">
        <v>72</v>
      </c>
      <c r="G4331" t="s">
        <v>50</v>
      </c>
      <c r="H4331" t="s">
        <v>179</v>
      </c>
      <c r="I4331" t="s">
        <v>64</v>
      </c>
      <c r="J4331" t="s">
        <v>81</v>
      </c>
      <c r="K4331" t="s">
        <v>75</v>
      </c>
      <c r="L4331" t="s">
        <v>87</v>
      </c>
      <c r="M4331" t="s">
        <v>56</v>
      </c>
      <c r="N4331" t="s">
        <v>76</v>
      </c>
      <c r="O4331" t="s">
        <v>82</v>
      </c>
      <c r="P4331">
        <v>38</v>
      </c>
      <c r="Q4331">
        <v>39</v>
      </c>
      <c r="R4331">
        <v>39</v>
      </c>
      <c r="S4331">
        <v>1</v>
      </c>
      <c r="T4331">
        <f t="shared" si="603"/>
        <v>38</v>
      </c>
      <c r="U4331">
        <v>37</v>
      </c>
      <c r="V4331">
        <f t="shared" si="604"/>
        <v>1</v>
      </c>
      <c r="W4331" s="3">
        <f t="shared" si="605"/>
        <v>2.564102564102564E-2</v>
      </c>
      <c r="X4331">
        <v>19</v>
      </c>
      <c r="Y4331" s="4">
        <v>9</v>
      </c>
      <c r="Z4331" s="4">
        <v>2.2000000000000002</v>
      </c>
      <c r="AA4331" s="5">
        <v>77701.16</v>
      </c>
      <c r="AB4331" s="5">
        <f t="shared" si="606"/>
        <v>2874942.92</v>
      </c>
      <c r="AC4331" s="5">
        <v>54406.76</v>
      </c>
      <c r="AD4331" s="5">
        <f t="shared" si="607"/>
        <v>2121863.64</v>
      </c>
      <c r="AE4331" s="5">
        <v>115135.08</v>
      </c>
      <c r="AF4331" s="5">
        <v>32178.06</v>
      </c>
      <c r="AG4331" s="5">
        <v>8743.3700000000008</v>
      </c>
      <c r="AH4331" s="5">
        <v>3190</v>
      </c>
      <c r="AI4331" s="5">
        <v>6800</v>
      </c>
      <c r="AJ4331">
        <v>0</v>
      </c>
      <c r="AK4331" s="5">
        <v>0</v>
      </c>
      <c r="AL4331" s="5">
        <v>1442.45</v>
      </c>
      <c r="AM4331" s="5">
        <v>24986.1</v>
      </c>
      <c r="AN4331">
        <v>4</v>
      </c>
      <c r="AO4331">
        <v>3</v>
      </c>
      <c r="AP4331" t="str">
        <f t="shared" si="608"/>
        <v>Yes</v>
      </c>
      <c r="AQ4331">
        <v>1</v>
      </c>
      <c r="AR4331" s="5">
        <f t="shared" si="609"/>
        <v>2314338.7000000002</v>
      </c>
      <c r="AS4331" s="5">
        <f t="shared" si="610"/>
        <v>560604.22</v>
      </c>
      <c r="AT4331" t="s">
        <v>59</v>
      </c>
      <c r="AU4331" t="s">
        <v>6164</v>
      </c>
      <c r="AV4331" t="s">
        <v>6165</v>
      </c>
      <c r="AW4331" t="s">
        <v>6166</v>
      </c>
      <c r="AX4331" t="s">
        <v>6177</v>
      </c>
      <c r="AY4331">
        <v>41</v>
      </c>
      <c r="AZ4331">
        <v>0</v>
      </c>
      <c r="BA4331">
        <v>14</v>
      </c>
      <c r="BB4331" t="s">
        <v>6191</v>
      </c>
      <c r="BC4331">
        <v>0</v>
      </c>
      <c r="BD4331">
        <v>0</v>
      </c>
      <c r="BE4331" t="s">
        <v>6169</v>
      </c>
      <c r="BF4331" t="s">
        <v>6170</v>
      </c>
      <c r="BG4331">
        <v>0</v>
      </c>
      <c r="BH4331" t="s">
        <v>6171</v>
      </c>
      <c r="BI4331">
        <v>19</v>
      </c>
      <c r="BJ4331" t="s">
        <v>6172</v>
      </c>
      <c r="BK4331">
        <v>0</v>
      </c>
      <c r="BL4331">
        <v>49</v>
      </c>
      <c r="BM4331" s="3">
        <f t="shared" si="611"/>
        <v>0.79591836734693877</v>
      </c>
    </row>
    <row r="4332" spans="1:65">
      <c r="A4332" t="s">
        <v>4470</v>
      </c>
      <c r="B4332" s="2">
        <v>45920</v>
      </c>
      <c r="C4332" t="s">
        <v>3137</v>
      </c>
      <c r="D4332" t="s">
        <v>4140</v>
      </c>
      <c r="E4332">
        <v>9</v>
      </c>
      <c r="F4332" t="s">
        <v>72</v>
      </c>
      <c r="G4332" t="s">
        <v>62</v>
      </c>
      <c r="H4332" t="s">
        <v>220</v>
      </c>
      <c r="I4332" t="s">
        <v>52</v>
      </c>
      <c r="J4332" t="s">
        <v>65</v>
      </c>
      <c r="K4332" t="s">
        <v>66</v>
      </c>
      <c r="L4332" t="s">
        <v>92</v>
      </c>
      <c r="M4332" t="s">
        <v>56</v>
      </c>
      <c r="N4332" t="s">
        <v>69</v>
      </c>
      <c r="O4332" t="s">
        <v>82</v>
      </c>
      <c r="P4332">
        <v>46</v>
      </c>
      <c r="Q4332">
        <v>47</v>
      </c>
      <c r="R4332">
        <v>49</v>
      </c>
      <c r="S4332">
        <v>1</v>
      </c>
      <c r="T4332">
        <f t="shared" si="603"/>
        <v>48</v>
      </c>
      <c r="U4332">
        <v>46</v>
      </c>
      <c r="V4332">
        <f t="shared" si="604"/>
        <v>2</v>
      </c>
      <c r="W4332" s="3">
        <f t="shared" si="605"/>
        <v>2.0408163265306121E-2</v>
      </c>
      <c r="X4332">
        <v>15</v>
      </c>
      <c r="Y4332" s="4">
        <v>8</v>
      </c>
      <c r="Z4332" s="4">
        <v>2.2000000000000002</v>
      </c>
      <c r="AA4332" s="5">
        <v>49333.25</v>
      </c>
      <c r="AB4332" s="5">
        <f t="shared" si="606"/>
        <v>2269329.5</v>
      </c>
      <c r="AC4332" s="5">
        <v>35148.6</v>
      </c>
      <c r="AD4332" s="5">
        <f t="shared" si="607"/>
        <v>1722281.4</v>
      </c>
      <c r="AE4332" s="5">
        <v>112486.58</v>
      </c>
      <c r="AF4332" s="5">
        <v>29215.94</v>
      </c>
      <c r="AG4332" s="5">
        <v>8156.85</v>
      </c>
      <c r="AH4332" s="5">
        <v>3190</v>
      </c>
      <c r="AI4332" s="5">
        <v>4600</v>
      </c>
      <c r="AJ4332">
        <v>0</v>
      </c>
      <c r="AK4332" s="5">
        <v>0</v>
      </c>
      <c r="AL4332" s="5">
        <v>1898.82</v>
      </c>
      <c r="AM4332" s="5">
        <v>36429.67</v>
      </c>
      <c r="AN4332">
        <v>4</v>
      </c>
      <c r="AO4332">
        <v>6</v>
      </c>
      <c r="AP4332" t="str">
        <f t="shared" si="608"/>
        <v>No</v>
      </c>
      <c r="AQ4332">
        <v>1</v>
      </c>
      <c r="AR4332" s="5">
        <f t="shared" si="609"/>
        <v>1918259.26</v>
      </c>
      <c r="AS4332" s="5">
        <f t="shared" si="610"/>
        <v>351070.24</v>
      </c>
      <c r="AT4332" t="s">
        <v>59</v>
      </c>
      <c r="AU4332" t="s">
        <v>6164</v>
      </c>
      <c r="AV4332" t="s">
        <v>6165</v>
      </c>
      <c r="AW4332" t="s">
        <v>6166</v>
      </c>
      <c r="AX4332" t="s">
        <v>6177</v>
      </c>
      <c r="AY4332">
        <v>49</v>
      </c>
      <c r="AZ4332">
        <v>0</v>
      </c>
      <c r="BA4332">
        <v>20</v>
      </c>
      <c r="BB4332" t="s">
        <v>6180</v>
      </c>
      <c r="BC4332">
        <v>0</v>
      </c>
      <c r="BD4332">
        <v>2</v>
      </c>
      <c r="BE4332" t="s">
        <v>6188</v>
      </c>
      <c r="BF4332" t="s">
        <v>6170</v>
      </c>
      <c r="BG4332">
        <v>0</v>
      </c>
      <c r="BH4332" t="s">
        <v>6171</v>
      </c>
      <c r="BI4332">
        <v>37</v>
      </c>
      <c r="BJ4332" t="s">
        <v>6172</v>
      </c>
      <c r="BK4332">
        <v>0</v>
      </c>
      <c r="BL4332">
        <v>63</v>
      </c>
      <c r="BM4332" s="3">
        <f t="shared" si="611"/>
        <v>0.77777777777777779</v>
      </c>
    </row>
    <row r="4333" spans="1:65">
      <c r="A4333" t="s">
        <v>4471</v>
      </c>
      <c r="B4333" s="2">
        <v>45920</v>
      </c>
      <c r="C4333" t="s">
        <v>3137</v>
      </c>
      <c r="D4333" t="s">
        <v>4140</v>
      </c>
      <c r="E4333">
        <v>9</v>
      </c>
      <c r="F4333" t="s">
        <v>49</v>
      </c>
      <c r="G4333" t="s">
        <v>50</v>
      </c>
      <c r="H4333" t="s">
        <v>51</v>
      </c>
      <c r="I4333" t="s">
        <v>64</v>
      </c>
      <c r="J4333" t="s">
        <v>53</v>
      </c>
      <c r="K4333" t="s">
        <v>75</v>
      </c>
      <c r="L4333" t="s">
        <v>92</v>
      </c>
      <c r="M4333" t="s">
        <v>56</v>
      </c>
      <c r="N4333" t="s">
        <v>57</v>
      </c>
      <c r="O4333" t="s">
        <v>58</v>
      </c>
      <c r="P4333">
        <v>54</v>
      </c>
      <c r="Q4333">
        <v>56</v>
      </c>
      <c r="R4333">
        <v>56</v>
      </c>
      <c r="S4333">
        <v>1</v>
      </c>
      <c r="T4333">
        <f t="shared" si="603"/>
        <v>55</v>
      </c>
      <c r="U4333">
        <v>52</v>
      </c>
      <c r="V4333">
        <f t="shared" si="604"/>
        <v>3</v>
      </c>
      <c r="W4333" s="3">
        <f t="shared" si="605"/>
        <v>1.7857142857142856E-2</v>
      </c>
      <c r="X4333">
        <v>39</v>
      </c>
      <c r="Y4333" s="4">
        <v>3.8</v>
      </c>
      <c r="Z4333" s="4">
        <v>1.4</v>
      </c>
      <c r="AA4333" s="5">
        <v>36138.410000000003</v>
      </c>
      <c r="AB4333" s="5">
        <f t="shared" si="606"/>
        <v>1879197.32</v>
      </c>
      <c r="AC4333" s="5">
        <v>23796.75</v>
      </c>
      <c r="AD4333" s="5">
        <f t="shared" si="607"/>
        <v>1332618</v>
      </c>
      <c r="AE4333" s="5">
        <v>92311.62</v>
      </c>
      <c r="AF4333" s="5">
        <v>27603.11</v>
      </c>
      <c r="AG4333" s="5">
        <v>11013.45</v>
      </c>
      <c r="AH4333" s="5">
        <v>2030</v>
      </c>
      <c r="AI4333" s="5">
        <v>3200</v>
      </c>
      <c r="AJ4333">
        <v>0</v>
      </c>
      <c r="AK4333" s="5">
        <v>0</v>
      </c>
      <c r="AL4333" s="5">
        <v>2084.69</v>
      </c>
      <c r="AM4333" s="5">
        <v>35552.6</v>
      </c>
      <c r="AN4333">
        <v>4</v>
      </c>
      <c r="AO4333">
        <v>5</v>
      </c>
      <c r="AP4333" t="str">
        <f t="shared" si="608"/>
        <v>No</v>
      </c>
      <c r="AQ4333">
        <v>2</v>
      </c>
      <c r="AR4333" s="5">
        <f t="shared" si="609"/>
        <v>1506413.47</v>
      </c>
      <c r="AS4333" s="5">
        <f t="shared" si="610"/>
        <v>372783.85</v>
      </c>
      <c r="AT4333" t="s">
        <v>59</v>
      </c>
      <c r="AU4333" t="s">
        <v>6164</v>
      </c>
      <c r="AV4333" t="s">
        <v>6165</v>
      </c>
      <c r="AW4333" t="s">
        <v>6166</v>
      </c>
      <c r="AX4333" t="s">
        <v>6184</v>
      </c>
      <c r="AY4333">
        <v>54</v>
      </c>
      <c r="AZ4333">
        <v>0</v>
      </c>
      <c r="BA4333">
        <v>21</v>
      </c>
      <c r="BB4333" t="s">
        <v>6180</v>
      </c>
      <c r="BC4333">
        <v>1</v>
      </c>
      <c r="BD4333">
        <v>0</v>
      </c>
      <c r="BE4333" t="s">
        <v>6178</v>
      </c>
      <c r="BF4333" t="s">
        <v>6170</v>
      </c>
      <c r="BG4333">
        <v>0</v>
      </c>
      <c r="BH4333" t="s">
        <v>6171</v>
      </c>
      <c r="BI4333">
        <v>37</v>
      </c>
      <c r="BJ4333" t="s">
        <v>6172</v>
      </c>
      <c r="BK4333">
        <v>0</v>
      </c>
      <c r="BL4333">
        <v>77</v>
      </c>
      <c r="BM4333" s="3">
        <f t="shared" si="611"/>
        <v>0.72727272727272729</v>
      </c>
    </row>
    <row r="4334" spans="1:65">
      <c r="A4334" t="s">
        <v>4472</v>
      </c>
      <c r="B4334" s="2">
        <v>45920</v>
      </c>
      <c r="C4334" t="s">
        <v>3137</v>
      </c>
      <c r="D4334" t="s">
        <v>4140</v>
      </c>
      <c r="E4334">
        <v>9</v>
      </c>
      <c r="F4334" t="s">
        <v>49</v>
      </c>
      <c r="G4334" t="s">
        <v>62</v>
      </c>
      <c r="H4334" t="s">
        <v>141</v>
      </c>
      <c r="I4334" t="s">
        <v>52</v>
      </c>
      <c r="J4334" t="s">
        <v>53</v>
      </c>
      <c r="K4334" t="s">
        <v>75</v>
      </c>
      <c r="L4334" t="s">
        <v>87</v>
      </c>
      <c r="M4334" t="s">
        <v>56</v>
      </c>
      <c r="N4334" t="s">
        <v>94</v>
      </c>
      <c r="O4334" t="s">
        <v>82</v>
      </c>
      <c r="P4334">
        <v>62</v>
      </c>
      <c r="Q4334">
        <v>67</v>
      </c>
      <c r="R4334">
        <v>66</v>
      </c>
      <c r="S4334">
        <v>2</v>
      </c>
      <c r="T4334">
        <f t="shared" si="603"/>
        <v>64</v>
      </c>
      <c r="U4334">
        <v>60</v>
      </c>
      <c r="V4334">
        <f t="shared" si="604"/>
        <v>4</v>
      </c>
      <c r="W4334" s="3">
        <f t="shared" si="605"/>
        <v>3.0303030303030304E-2</v>
      </c>
      <c r="X4334">
        <v>43</v>
      </c>
      <c r="Y4334" s="4">
        <v>3.5</v>
      </c>
      <c r="Z4334" s="4">
        <v>1.7</v>
      </c>
      <c r="AA4334" s="5">
        <v>36156.199999999997</v>
      </c>
      <c r="AB4334" s="5">
        <f t="shared" si="606"/>
        <v>2169372</v>
      </c>
      <c r="AC4334" s="5">
        <v>23991.79</v>
      </c>
      <c r="AD4334" s="5">
        <f t="shared" si="607"/>
        <v>1583458.14</v>
      </c>
      <c r="AE4334" s="5">
        <v>116576.45</v>
      </c>
      <c r="AF4334" s="5">
        <v>30738.43</v>
      </c>
      <c r="AG4334" s="5">
        <v>12221.2</v>
      </c>
      <c r="AH4334" s="5">
        <v>2465</v>
      </c>
      <c r="AI4334" s="5">
        <v>6400</v>
      </c>
      <c r="AJ4334">
        <v>0</v>
      </c>
      <c r="AK4334" s="5">
        <v>0</v>
      </c>
      <c r="AL4334" s="5">
        <v>2687.87</v>
      </c>
      <c r="AM4334" s="5">
        <v>41602.6</v>
      </c>
      <c r="AN4334">
        <v>4</v>
      </c>
      <c r="AO4334">
        <v>2</v>
      </c>
      <c r="AP4334" t="str">
        <f t="shared" si="608"/>
        <v>Yes</v>
      </c>
      <c r="AQ4334">
        <v>1</v>
      </c>
      <c r="AR4334" s="5">
        <f t="shared" si="609"/>
        <v>1796149.69</v>
      </c>
      <c r="AS4334" s="5">
        <f t="shared" si="610"/>
        <v>373222.31</v>
      </c>
      <c r="AT4334" t="s">
        <v>59</v>
      </c>
      <c r="AU4334" t="s">
        <v>6164</v>
      </c>
      <c r="AV4334" t="s">
        <v>6165</v>
      </c>
      <c r="AW4334" t="s">
        <v>6166</v>
      </c>
      <c r="AX4334" t="s">
        <v>6167</v>
      </c>
      <c r="AY4334">
        <v>67</v>
      </c>
      <c r="AZ4334">
        <v>3</v>
      </c>
      <c r="BA4334">
        <v>29</v>
      </c>
      <c r="BB4334" t="s">
        <v>6185</v>
      </c>
      <c r="BC4334">
        <v>0</v>
      </c>
      <c r="BD4334">
        <v>0</v>
      </c>
      <c r="BE4334" t="s">
        <v>6169</v>
      </c>
      <c r="BF4334" t="s">
        <v>6170</v>
      </c>
      <c r="BG4334">
        <v>1</v>
      </c>
      <c r="BH4334" t="s">
        <v>6186</v>
      </c>
      <c r="BI4334">
        <v>29</v>
      </c>
      <c r="BJ4334" t="s">
        <v>6172</v>
      </c>
      <c r="BK4334">
        <v>0</v>
      </c>
      <c r="BL4334">
        <v>73</v>
      </c>
      <c r="BM4334" s="3">
        <f t="shared" si="611"/>
        <v>0.90410958904109584</v>
      </c>
    </row>
    <row r="4335" spans="1:65">
      <c r="A4335" t="s">
        <v>4473</v>
      </c>
      <c r="B4335" s="2">
        <v>45920</v>
      </c>
      <c r="C4335" t="s">
        <v>3137</v>
      </c>
      <c r="D4335" t="s">
        <v>4140</v>
      </c>
      <c r="E4335">
        <v>9</v>
      </c>
      <c r="F4335" t="s">
        <v>72</v>
      </c>
      <c r="G4335" t="s">
        <v>50</v>
      </c>
      <c r="H4335" t="s">
        <v>138</v>
      </c>
      <c r="I4335" t="s">
        <v>74</v>
      </c>
      <c r="J4335" t="s">
        <v>65</v>
      </c>
      <c r="K4335" t="s">
        <v>66</v>
      </c>
      <c r="L4335" t="s">
        <v>55</v>
      </c>
      <c r="M4335" t="s">
        <v>56</v>
      </c>
      <c r="N4335" t="s">
        <v>57</v>
      </c>
      <c r="O4335" t="s">
        <v>58</v>
      </c>
      <c r="P4335">
        <v>48</v>
      </c>
      <c r="Q4335">
        <v>51</v>
      </c>
      <c r="R4335">
        <v>52</v>
      </c>
      <c r="S4335">
        <v>1</v>
      </c>
      <c r="T4335">
        <f t="shared" si="603"/>
        <v>51</v>
      </c>
      <c r="U4335">
        <v>47</v>
      </c>
      <c r="V4335">
        <f t="shared" si="604"/>
        <v>4</v>
      </c>
      <c r="W4335" s="3">
        <f t="shared" si="605"/>
        <v>1.9230769230769232E-2</v>
      </c>
      <c r="X4335">
        <v>28</v>
      </c>
      <c r="Y4335" s="4">
        <v>0.9</v>
      </c>
      <c r="Z4335" s="4">
        <v>1.2</v>
      </c>
      <c r="AA4335" s="5">
        <v>49393.53</v>
      </c>
      <c r="AB4335" s="5">
        <f t="shared" si="606"/>
        <v>2321495.91</v>
      </c>
      <c r="AC4335" s="5">
        <v>34916.44</v>
      </c>
      <c r="AD4335" s="5">
        <f t="shared" si="607"/>
        <v>1815654.88</v>
      </c>
      <c r="AE4335" s="5">
        <v>113664.09</v>
      </c>
      <c r="AF4335" s="5">
        <v>32519.67</v>
      </c>
      <c r="AG4335" s="5">
        <v>9988.51</v>
      </c>
      <c r="AH4335" s="5">
        <v>1740</v>
      </c>
      <c r="AI4335" s="5">
        <v>4600</v>
      </c>
      <c r="AJ4335">
        <v>0</v>
      </c>
      <c r="AK4335" s="5">
        <v>0</v>
      </c>
      <c r="AL4335" s="5">
        <v>3784.35</v>
      </c>
      <c r="AM4335" s="5">
        <v>32829.19</v>
      </c>
      <c r="AN4335">
        <v>4</v>
      </c>
      <c r="AO4335">
        <v>2</v>
      </c>
      <c r="AP4335" t="str">
        <f t="shared" si="608"/>
        <v>Yes</v>
      </c>
      <c r="AQ4335">
        <v>1</v>
      </c>
      <c r="AR4335" s="5">
        <f t="shared" si="609"/>
        <v>2014780.69</v>
      </c>
      <c r="AS4335" s="5">
        <f t="shared" si="610"/>
        <v>306715.21999999997</v>
      </c>
      <c r="AT4335" t="s">
        <v>59</v>
      </c>
      <c r="AU4335" t="s">
        <v>6164</v>
      </c>
      <c r="AV4335" t="s">
        <v>6165</v>
      </c>
      <c r="AW4335" t="s">
        <v>6166</v>
      </c>
      <c r="AX4335" t="s">
        <v>6184</v>
      </c>
      <c r="AY4335">
        <v>50</v>
      </c>
      <c r="AZ4335">
        <v>1</v>
      </c>
      <c r="BA4335">
        <v>24</v>
      </c>
      <c r="BB4335" t="s">
        <v>6180</v>
      </c>
      <c r="BC4335">
        <v>0</v>
      </c>
      <c r="BD4335">
        <v>0</v>
      </c>
      <c r="BE4335" t="s">
        <v>6169</v>
      </c>
      <c r="BF4335" t="s">
        <v>6170</v>
      </c>
      <c r="BG4335">
        <v>1</v>
      </c>
      <c r="BH4335" t="s">
        <v>6179</v>
      </c>
      <c r="BI4335">
        <v>22</v>
      </c>
      <c r="BJ4335" t="s">
        <v>6172</v>
      </c>
      <c r="BK4335">
        <v>0</v>
      </c>
      <c r="BL4335">
        <v>65</v>
      </c>
      <c r="BM4335" s="3">
        <f t="shared" si="611"/>
        <v>0.8</v>
      </c>
    </row>
    <row r="4336" spans="1:65">
      <c r="A4336" t="s">
        <v>4474</v>
      </c>
      <c r="B4336" s="2">
        <v>45920</v>
      </c>
      <c r="C4336" t="s">
        <v>3137</v>
      </c>
      <c r="D4336" t="s">
        <v>4140</v>
      </c>
      <c r="E4336">
        <v>9</v>
      </c>
      <c r="F4336" t="s">
        <v>61</v>
      </c>
      <c r="G4336" t="s">
        <v>50</v>
      </c>
      <c r="H4336" t="s">
        <v>170</v>
      </c>
      <c r="I4336" t="s">
        <v>64</v>
      </c>
      <c r="J4336" t="s">
        <v>65</v>
      </c>
      <c r="K4336" t="s">
        <v>66</v>
      </c>
      <c r="L4336" t="s">
        <v>67</v>
      </c>
      <c r="M4336" t="s">
        <v>56</v>
      </c>
      <c r="N4336" t="s">
        <v>76</v>
      </c>
      <c r="O4336" t="s">
        <v>82</v>
      </c>
      <c r="P4336">
        <v>56</v>
      </c>
      <c r="Q4336">
        <v>59</v>
      </c>
      <c r="R4336">
        <v>58</v>
      </c>
      <c r="S4336">
        <v>1</v>
      </c>
      <c r="T4336">
        <f t="shared" si="603"/>
        <v>57</v>
      </c>
      <c r="U4336">
        <v>54</v>
      </c>
      <c r="V4336">
        <f t="shared" si="604"/>
        <v>3</v>
      </c>
      <c r="W4336" s="3">
        <f t="shared" si="605"/>
        <v>1.7241379310344827E-2</v>
      </c>
      <c r="X4336">
        <v>18</v>
      </c>
      <c r="Y4336" s="4">
        <v>8.8000000000000007</v>
      </c>
      <c r="Z4336" s="4">
        <v>2.2999999999999998</v>
      </c>
      <c r="AA4336" s="5">
        <v>49247.57</v>
      </c>
      <c r="AB4336" s="5">
        <f t="shared" si="606"/>
        <v>2659368.7799999998</v>
      </c>
      <c r="AC4336" s="5">
        <v>33901.120000000003</v>
      </c>
      <c r="AD4336" s="5">
        <f t="shared" si="607"/>
        <v>1966264.96</v>
      </c>
      <c r="AE4336" s="5">
        <v>127020.42</v>
      </c>
      <c r="AF4336" s="5">
        <v>34548.46</v>
      </c>
      <c r="AG4336" s="5">
        <v>8434.4599999999991</v>
      </c>
      <c r="AH4336" s="5">
        <v>3335</v>
      </c>
      <c r="AI4336" s="5">
        <v>4600</v>
      </c>
      <c r="AJ4336">
        <v>0</v>
      </c>
      <c r="AK4336" s="5">
        <v>0</v>
      </c>
      <c r="AL4336" s="5">
        <v>2889.83</v>
      </c>
      <c r="AM4336" s="5">
        <v>40616.39</v>
      </c>
      <c r="AN4336">
        <v>4</v>
      </c>
      <c r="AO4336">
        <v>6</v>
      </c>
      <c r="AP4336" t="str">
        <f t="shared" si="608"/>
        <v>No</v>
      </c>
      <c r="AQ4336">
        <v>2</v>
      </c>
      <c r="AR4336" s="5">
        <f t="shared" si="609"/>
        <v>2187709.52</v>
      </c>
      <c r="AS4336" s="5">
        <f t="shared" si="610"/>
        <v>471659.26</v>
      </c>
      <c r="AT4336" t="s">
        <v>59</v>
      </c>
      <c r="AU4336" t="s">
        <v>6164</v>
      </c>
      <c r="AV4336" t="s">
        <v>6165</v>
      </c>
      <c r="AW4336" t="s">
        <v>6166</v>
      </c>
      <c r="AX4336" t="s">
        <v>6177</v>
      </c>
      <c r="AY4336">
        <v>56</v>
      </c>
      <c r="AZ4336">
        <v>0</v>
      </c>
      <c r="BA4336">
        <v>18</v>
      </c>
      <c r="BB4336" t="s">
        <v>6180</v>
      </c>
      <c r="BC4336">
        <v>0</v>
      </c>
      <c r="BD4336">
        <v>2</v>
      </c>
      <c r="BE4336" t="s">
        <v>6188</v>
      </c>
      <c r="BF4336" t="s">
        <v>6170</v>
      </c>
      <c r="BG4336">
        <v>0</v>
      </c>
      <c r="BH4336" t="s">
        <v>6171</v>
      </c>
      <c r="BI4336">
        <v>21</v>
      </c>
      <c r="BJ4336" t="s">
        <v>6172</v>
      </c>
      <c r="BK4336">
        <v>0</v>
      </c>
      <c r="BL4336">
        <v>66</v>
      </c>
      <c r="BM4336" s="3">
        <f t="shared" si="611"/>
        <v>0.87878787878787878</v>
      </c>
    </row>
    <row r="4337" spans="1:65">
      <c r="A4337" t="s">
        <v>4475</v>
      </c>
      <c r="B4337" s="2">
        <v>45920</v>
      </c>
      <c r="C4337" t="s">
        <v>3137</v>
      </c>
      <c r="D4337" t="s">
        <v>4140</v>
      </c>
      <c r="E4337">
        <v>9</v>
      </c>
      <c r="F4337" t="s">
        <v>61</v>
      </c>
      <c r="G4337" t="s">
        <v>79</v>
      </c>
      <c r="H4337" t="s">
        <v>100</v>
      </c>
      <c r="I4337" t="s">
        <v>74</v>
      </c>
      <c r="J4337" t="s">
        <v>65</v>
      </c>
      <c r="K4337" t="s">
        <v>54</v>
      </c>
      <c r="L4337" t="s">
        <v>67</v>
      </c>
      <c r="M4337" t="s">
        <v>56</v>
      </c>
      <c r="N4337" t="s">
        <v>94</v>
      </c>
      <c r="O4337" t="s">
        <v>70</v>
      </c>
      <c r="P4337">
        <v>43</v>
      </c>
      <c r="Q4337">
        <v>46</v>
      </c>
      <c r="R4337">
        <v>46</v>
      </c>
      <c r="S4337">
        <v>1</v>
      </c>
      <c r="T4337">
        <f t="shared" si="603"/>
        <v>45</v>
      </c>
      <c r="U4337">
        <v>42</v>
      </c>
      <c r="V4337">
        <f t="shared" si="604"/>
        <v>3</v>
      </c>
      <c r="W4337" s="3">
        <f t="shared" si="605"/>
        <v>2.1739130434782608E-2</v>
      </c>
      <c r="X4337">
        <v>36</v>
      </c>
      <c r="Y4337" s="4">
        <v>0</v>
      </c>
      <c r="Z4337" s="4">
        <v>1.9</v>
      </c>
      <c r="AA4337" s="5">
        <v>55778.67</v>
      </c>
      <c r="AB4337" s="5">
        <f t="shared" si="606"/>
        <v>2342704.14</v>
      </c>
      <c r="AC4337" s="5">
        <v>33949.449999999997</v>
      </c>
      <c r="AD4337" s="5">
        <f t="shared" si="607"/>
        <v>1561674.7</v>
      </c>
      <c r="AE4337" s="5">
        <v>103747.74</v>
      </c>
      <c r="AF4337" s="5">
        <v>29369.96</v>
      </c>
      <c r="AG4337" s="5">
        <v>10659.61</v>
      </c>
      <c r="AH4337" s="5">
        <v>2755</v>
      </c>
      <c r="AI4337" s="5">
        <v>4600</v>
      </c>
      <c r="AJ4337">
        <v>0</v>
      </c>
      <c r="AK4337" s="5">
        <v>0</v>
      </c>
      <c r="AL4337" s="5">
        <v>3069.61</v>
      </c>
      <c r="AM4337" s="5">
        <v>26686.63</v>
      </c>
      <c r="AN4337">
        <v>4</v>
      </c>
      <c r="AO4337">
        <v>2</v>
      </c>
      <c r="AP4337" t="str">
        <f t="shared" si="608"/>
        <v>Yes</v>
      </c>
      <c r="AQ4337">
        <v>1</v>
      </c>
      <c r="AR4337" s="5">
        <f t="shared" si="609"/>
        <v>1742563.25</v>
      </c>
      <c r="AS4337" s="5">
        <f t="shared" si="610"/>
        <v>600140.89</v>
      </c>
      <c r="AT4337" t="s">
        <v>59</v>
      </c>
      <c r="AU4337" t="s">
        <v>6164</v>
      </c>
      <c r="AV4337" t="s">
        <v>6165</v>
      </c>
      <c r="AW4337" t="s">
        <v>6166</v>
      </c>
      <c r="AX4337" t="s">
        <v>6184</v>
      </c>
      <c r="AY4337">
        <v>44</v>
      </c>
      <c r="AZ4337">
        <v>0</v>
      </c>
      <c r="BA4337">
        <v>24</v>
      </c>
      <c r="BB4337" t="s">
        <v>6180</v>
      </c>
      <c r="BC4337">
        <v>0</v>
      </c>
      <c r="BD4337">
        <v>0</v>
      </c>
      <c r="BE4337" t="s">
        <v>6169</v>
      </c>
      <c r="BF4337" t="s">
        <v>6170</v>
      </c>
      <c r="BG4337">
        <v>1</v>
      </c>
      <c r="BH4337" t="s">
        <v>6186</v>
      </c>
      <c r="BI4337">
        <v>40</v>
      </c>
      <c r="BJ4337" t="s">
        <v>6172</v>
      </c>
      <c r="BK4337">
        <v>0</v>
      </c>
      <c r="BL4337">
        <v>58</v>
      </c>
      <c r="BM4337" s="3">
        <f t="shared" si="611"/>
        <v>0.7931034482758621</v>
      </c>
    </row>
    <row r="4338" spans="1:65">
      <c r="A4338" t="s">
        <v>4476</v>
      </c>
      <c r="B4338" s="2">
        <v>45920</v>
      </c>
      <c r="C4338" t="s">
        <v>3137</v>
      </c>
      <c r="D4338" t="s">
        <v>4140</v>
      </c>
      <c r="E4338">
        <v>9</v>
      </c>
      <c r="F4338" t="s">
        <v>49</v>
      </c>
      <c r="G4338" t="s">
        <v>62</v>
      </c>
      <c r="H4338" t="s">
        <v>125</v>
      </c>
      <c r="I4338" t="s">
        <v>74</v>
      </c>
      <c r="J4338" t="s">
        <v>53</v>
      </c>
      <c r="K4338" t="s">
        <v>66</v>
      </c>
      <c r="L4338" t="s">
        <v>67</v>
      </c>
      <c r="M4338" t="s">
        <v>68</v>
      </c>
      <c r="N4338" t="s">
        <v>76</v>
      </c>
      <c r="O4338" t="s">
        <v>70</v>
      </c>
      <c r="P4338">
        <v>61</v>
      </c>
      <c r="Q4338">
        <v>65</v>
      </c>
      <c r="R4338">
        <v>64</v>
      </c>
      <c r="S4338">
        <v>5</v>
      </c>
      <c r="T4338">
        <f t="shared" si="603"/>
        <v>59</v>
      </c>
      <c r="U4338">
        <v>59</v>
      </c>
      <c r="V4338">
        <f t="shared" si="604"/>
        <v>0</v>
      </c>
      <c r="W4338" s="3">
        <f t="shared" si="605"/>
        <v>7.8125E-2</v>
      </c>
      <c r="X4338">
        <v>31</v>
      </c>
      <c r="Y4338" s="4">
        <v>7.4</v>
      </c>
      <c r="Z4338" s="4">
        <v>2</v>
      </c>
      <c r="AA4338" s="5">
        <v>33680.82</v>
      </c>
      <c r="AB4338" s="5">
        <f t="shared" si="606"/>
        <v>1987168.38</v>
      </c>
      <c r="AC4338" s="5">
        <v>21963.37</v>
      </c>
      <c r="AD4338" s="5">
        <f t="shared" si="607"/>
        <v>1405655.68</v>
      </c>
      <c r="AE4338" s="5">
        <v>110283.55</v>
      </c>
      <c r="AF4338" s="5">
        <v>30164.44</v>
      </c>
      <c r="AG4338" s="5">
        <v>9218.91</v>
      </c>
      <c r="AH4338" s="5">
        <v>2900</v>
      </c>
      <c r="AI4338" s="5">
        <v>18319.259999999998</v>
      </c>
      <c r="AJ4338">
        <v>2</v>
      </c>
      <c r="AK4338" s="5">
        <v>16629.13</v>
      </c>
      <c r="AL4338" s="5">
        <v>0</v>
      </c>
      <c r="AM4338" s="5">
        <v>40146.75</v>
      </c>
      <c r="AN4338">
        <v>4</v>
      </c>
      <c r="AO4338">
        <v>4</v>
      </c>
      <c r="AP4338" t="str">
        <f t="shared" si="608"/>
        <v>Yes</v>
      </c>
      <c r="AQ4338">
        <v>3</v>
      </c>
      <c r="AR4338" s="5">
        <f t="shared" si="609"/>
        <v>1633317.72</v>
      </c>
      <c r="AS4338" s="5">
        <f t="shared" si="610"/>
        <v>353850.66</v>
      </c>
      <c r="AT4338" t="s">
        <v>1641</v>
      </c>
      <c r="AU4338" t="s">
        <v>6189</v>
      </c>
      <c r="AV4338" t="s">
        <v>6201</v>
      </c>
      <c r="AW4338" t="s">
        <v>6175</v>
      </c>
      <c r="AX4338" t="s">
        <v>6167</v>
      </c>
      <c r="AY4338">
        <v>62</v>
      </c>
      <c r="AZ4338">
        <v>0</v>
      </c>
      <c r="BA4338">
        <v>0</v>
      </c>
      <c r="BB4338" t="s">
        <v>6168</v>
      </c>
      <c r="BC4338">
        <v>0</v>
      </c>
      <c r="BD4338">
        <v>0</v>
      </c>
      <c r="BE4338" t="s">
        <v>6169</v>
      </c>
      <c r="BF4338" t="s">
        <v>6210</v>
      </c>
      <c r="BG4338">
        <v>0</v>
      </c>
      <c r="BH4338" t="s">
        <v>6171</v>
      </c>
      <c r="BI4338">
        <v>25</v>
      </c>
      <c r="BJ4338" t="s">
        <v>6172</v>
      </c>
      <c r="BK4338">
        <v>0</v>
      </c>
      <c r="BL4338">
        <v>72</v>
      </c>
      <c r="BM4338" s="3">
        <f t="shared" si="611"/>
        <v>0.88888888888888884</v>
      </c>
    </row>
    <row r="4339" spans="1:65">
      <c r="A4339" t="s">
        <v>4477</v>
      </c>
      <c r="B4339" s="2">
        <v>45920</v>
      </c>
      <c r="C4339" t="s">
        <v>3137</v>
      </c>
      <c r="D4339" t="s">
        <v>4140</v>
      </c>
      <c r="E4339">
        <v>9</v>
      </c>
      <c r="F4339" t="s">
        <v>49</v>
      </c>
      <c r="G4339" t="s">
        <v>79</v>
      </c>
      <c r="H4339" t="s">
        <v>111</v>
      </c>
      <c r="I4339" t="s">
        <v>74</v>
      </c>
      <c r="J4339" t="s">
        <v>65</v>
      </c>
      <c r="K4339" t="s">
        <v>75</v>
      </c>
      <c r="L4339" t="s">
        <v>55</v>
      </c>
      <c r="M4339" t="s">
        <v>56</v>
      </c>
      <c r="N4339" t="s">
        <v>57</v>
      </c>
      <c r="O4339" t="s">
        <v>120</v>
      </c>
      <c r="P4339">
        <v>40</v>
      </c>
      <c r="Q4339">
        <v>41</v>
      </c>
      <c r="R4339">
        <v>39</v>
      </c>
      <c r="S4339">
        <v>1</v>
      </c>
      <c r="T4339">
        <f t="shared" si="603"/>
        <v>38</v>
      </c>
      <c r="U4339">
        <v>38</v>
      </c>
      <c r="V4339">
        <f t="shared" si="604"/>
        <v>0</v>
      </c>
      <c r="W4339" s="3">
        <f t="shared" si="605"/>
        <v>2.564102564102564E-2</v>
      </c>
      <c r="X4339">
        <v>32</v>
      </c>
      <c r="Y4339" s="4">
        <v>1</v>
      </c>
      <c r="Z4339" s="4">
        <v>1.3</v>
      </c>
      <c r="AA4339" s="5">
        <v>51682.52</v>
      </c>
      <c r="AB4339" s="5">
        <f t="shared" si="606"/>
        <v>1963935.76</v>
      </c>
      <c r="AC4339" s="5">
        <v>34856.699999999997</v>
      </c>
      <c r="AD4339" s="5">
        <f t="shared" si="607"/>
        <v>1359411.3</v>
      </c>
      <c r="AE4339" s="5">
        <v>86800.5</v>
      </c>
      <c r="AF4339" s="5">
        <v>26859.43</v>
      </c>
      <c r="AG4339" s="5">
        <v>10181.41</v>
      </c>
      <c r="AH4339" s="5">
        <v>1885</v>
      </c>
      <c r="AI4339" s="5">
        <v>4600</v>
      </c>
      <c r="AJ4339">
        <v>0</v>
      </c>
      <c r="AK4339" s="5">
        <v>0</v>
      </c>
      <c r="AL4339" s="5">
        <v>0</v>
      </c>
      <c r="AM4339" s="5">
        <v>24823.82</v>
      </c>
      <c r="AN4339">
        <v>4</v>
      </c>
      <c r="AO4339">
        <v>4</v>
      </c>
      <c r="AP4339" t="str">
        <f t="shared" si="608"/>
        <v>Yes</v>
      </c>
      <c r="AQ4339">
        <v>0</v>
      </c>
      <c r="AR4339" s="5">
        <f t="shared" si="609"/>
        <v>1514561.46</v>
      </c>
      <c r="AS4339" s="5">
        <f t="shared" si="610"/>
        <v>449374.3</v>
      </c>
      <c r="AT4339" t="s">
        <v>59</v>
      </c>
      <c r="AU4339" t="s">
        <v>6164</v>
      </c>
      <c r="AV4339" t="s">
        <v>6165</v>
      </c>
      <c r="AW4339" t="s">
        <v>6166</v>
      </c>
      <c r="AX4339" t="s">
        <v>6167</v>
      </c>
      <c r="AY4339">
        <v>40</v>
      </c>
      <c r="AZ4339">
        <v>0</v>
      </c>
      <c r="BA4339">
        <v>0</v>
      </c>
      <c r="BB4339" t="s">
        <v>6168</v>
      </c>
      <c r="BC4339">
        <v>0</v>
      </c>
      <c r="BD4339">
        <v>0</v>
      </c>
      <c r="BE4339" t="s">
        <v>6169</v>
      </c>
      <c r="BF4339" t="s">
        <v>6170</v>
      </c>
      <c r="BG4339">
        <v>1</v>
      </c>
      <c r="BH4339" t="s">
        <v>6179</v>
      </c>
      <c r="BI4339">
        <v>38</v>
      </c>
      <c r="BJ4339" t="s">
        <v>6172</v>
      </c>
      <c r="BK4339">
        <v>0</v>
      </c>
      <c r="BL4339">
        <v>63</v>
      </c>
      <c r="BM4339" s="3">
        <f t="shared" si="611"/>
        <v>0.61904761904761907</v>
      </c>
    </row>
    <row r="4340" spans="1:65">
      <c r="A4340" t="s">
        <v>4478</v>
      </c>
      <c r="B4340" s="2">
        <v>45920</v>
      </c>
      <c r="C4340" t="s">
        <v>3137</v>
      </c>
      <c r="D4340" t="s">
        <v>4140</v>
      </c>
      <c r="E4340">
        <v>9</v>
      </c>
      <c r="F4340" t="s">
        <v>78</v>
      </c>
      <c r="G4340" t="s">
        <v>50</v>
      </c>
      <c r="H4340" t="s">
        <v>181</v>
      </c>
      <c r="I4340" t="s">
        <v>74</v>
      </c>
      <c r="J4340" t="s">
        <v>53</v>
      </c>
      <c r="K4340" t="s">
        <v>75</v>
      </c>
      <c r="L4340" t="s">
        <v>55</v>
      </c>
      <c r="M4340" t="s">
        <v>68</v>
      </c>
      <c r="N4340" t="s">
        <v>57</v>
      </c>
      <c r="O4340" t="s">
        <v>70</v>
      </c>
      <c r="P4340">
        <v>48</v>
      </c>
      <c r="Q4340">
        <v>51</v>
      </c>
      <c r="R4340">
        <v>48</v>
      </c>
      <c r="S4340">
        <v>2</v>
      </c>
      <c r="T4340">
        <f t="shared" si="603"/>
        <v>46</v>
      </c>
      <c r="U4340">
        <v>46</v>
      </c>
      <c r="V4340">
        <f t="shared" si="604"/>
        <v>0</v>
      </c>
      <c r="W4340" s="3">
        <f t="shared" si="605"/>
        <v>4.1666666666666664E-2</v>
      </c>
      <c r="X4340">
        <v>30</v>
      </c>
      <c r="Y4340" s="4">
        <v>2.5</v>
      </c>
      <c r="Z4340" s="4">
        <v>1.4</v>
      </c>
      <c r="AA4340" s="5">
        <v>35800.370000000003</v>
      </c>
      <c r="AB4340" s="5">
        <f t="shared" si="606"/>
        <v>1646817.02</v>
      </c>
      <c r="AC4340" s="5">
        <v>22363.55</v>
      </c>
      <c r="AD4340" s="5">
        <f t="shared" si="607"/>
        <v>1073450.3999999999</v>
      </c>
      <c r="AE4340" s="5">
        <v>80483.240000000005</v>
      </c>
      <c r="AF4340" s="5">
        <v>22773.06</v>
      </c>
      <c r="AG4340" s="5">
        <v>10306.92</v>
      </c>
      <c r="AH4340" s="5">
        <v>2030</v>
      </c>
      <c r="AI4340" s="5">
        <v>6400</v>
      </c>
      <c r="AJ4340">
        <v>1</v>
      </c>
      <c r="AK4340" s="5">
        <v>8573.41</v>
      </c>
      <c r="AL4340" s="5">
        <v>0</v>
      </c>
      <c r="AM4340" s="5">
        <v>30308.46</v>
      </c>
      <c r="AN4340">
        <v>4</v>
      </c>
      <c r="AO4340">
        <v>4</v>
      </c>
      <c r="AP4340" t="str">
        <f t="shared" si="608"/>
        <v>Yes</v>
      </c>
      <c r="AQ4340">
        <v>1</v>
      </c>
      <c r="AR4340" s="5">
        <f t="shared" si="609"/>
        <v>1234325.49</v>
      </c>
      <c r="AS4340" s="5">
        <f t="shared" si="610"/>
        <v>412491.53</v>
      </c>
      <c r="AT4340" t="s">
        <v>116</v>
      </c>
      <c r="AU4340" t="s">
        <v>6189</v>
      </c>
      <c r="AV4340" t="s">
        <v>6190</v>
      </c>
      <c r="AW4340" t="s">
        <v>6183</v>
      </c>
      <c r="AX4340" t="s">
        <v>6167</v>
      </c>
      <c r="AY4340">
        <v>48</v>
      </c>
      <c r="AZ4340">
        <v>0</v>
      </c>
      <c r="BA4340">
        <v>0</v>
      </c>
      <c r="BB4340" t="s">
        <v>6168</v>
      </c>
      <c r="BC4340">
        <v>0</v>
      </c>
      <c r="BD4340">
        <v>0</v>
      </c>
      <c r="BE4340" t="s">
        <v>6169</v>
      </c>
      <c r="BF4340" t="s">
        <v>6176</v>
      </c>
      <c r="BG4340">
        <v>1</v>
      </c>
      <c r="BH4340" t="s">
        <v>6179</v>
      </c>
      <c r="BI4340">
        <v>41</v>
      </c>
      <c r="BJ4340" t="s">
        <v>6172</v>
      </c>
      <c r="BK4340">
        <v>0</v>
      </c>
      <c r="BL4340">
        <v>70</v>
      </c>
      <c r="BM4340" s="3">
        <f t="shared" si="611"/>
        <v>0.68571428571428572</v>
      </c>
    </row>
    <row r="4341" spans="1:65">
      <c r="A4341" t="s">
        <v>4479</v>
      </c>
      <c r="B4341" s="2">
        <v>45920</v>
      </c>
      <c r="C4341" t="s">
        <v>3137</v>
      </c>
      <c r="D4341" t="s">
        <v>4140</v>
      </c>
      <c r="E4341">
        <v>9</v>
      </c>
      <c r="F4341" t="s">
        <v>72</v>
      </c>
      <c r="G4341" t="s">
        <v>50</v>
      </c>
      <c r="H4341" t="s">
        <v>138</v>
      </c>
      <c r="I4341" t="s">
        <v>52</v>
      </c>
      <c r="J4341" t="s">
        <v>65</v>
      </c>
      <c r="K4341" t="s">
        <v>75</v>
      </c>
      <c r="L4341" t="s">
        <v>87</v>
      </c>
      <c r="M4341" t="s">
        <v>56</v>
      </c>
      <c r="N4341" t="s">
        <v>94</v>
      </c>
      <c r="O4341" t="s">
        <v>70</v>
      </c>
      <c r="P4341">
        <v>39</v>
      </c>
      <c r="Q4341">
        <v>42</v>
      </c>
      <c r="R4341">
        <v>44</v>
      </c>
      <c r="S4341">
        <v>1</v>
      </c>
      <c r="T4341">
        <f t="shared" si="603"/>
        <v>43</v>
      </c>
      <c r="U4341">
        <v>38</v>
      </c>
      <c r="V4341">
        <f t="shared" si="604"/>
        <v>5</v>
      </c>
      <c r="W4341" s="3">
        <f t="shared" si="605"/>
        <v>2.2727272727272728E-2</v>
      </c>
      <c r="X4341">
        <v>27</v>
      </c>
      <c r="Y4341" s="4">
        <v>0.7</v>
      </c>
      <c r="Z4341" s="4">
        <v>1.2</v>
      </c>
      <c r="AA4341" s="5">
        <v>51777.88</v>
      </c>
      <c r="AB4341" s="5">
        <f t="shared" si="606"/>
        <v>1967559.44</v>
      </c>
      <c r="AC4341" s="5">
        <v>35777.699999999997</v>
      </c>
      <c r="AD4341" s="5">
        <f t="shared" si="607"/>
        <v>1574218.8</v>
      </c>
      <c r="AE4341" s="5">
        <v>101268</v>
      </c>
      <c r="AF4341" s="5">
        <v>27535.35</v>
      </c>
      <c r="AG4341" s="5">
        <v>9999.39</v>
      </c>
      <c r="AH4341" s="5">
        <v>1740</v>
      </c>
      <c r="AI4341" s="5">
        <v>4600</v>
      </c>
      <c r="AJ4341">
        <v>0</v>
      </c>
      <c r="AK4341" s="5">
        <v>0</v>
      </c>
      <c r="AL4341" s="5">
        <v>4784.5600000000004</v>
      </c>
      <c r="AM4341" s="5">
        <v>23313.34</v>
      </c>
      <c r="AN4341">
        <v>4</v>
      </c>
      <c r="AO4341">
        <v>4</v>
      </c>
      <c r="AP4341" t="str">
        <f t="shared" si="608"/>
        <v>Yes</v>
      </c>
      <c r="AQ4341">
        <v>0</v>
      </c>
      <c r="AR4341" s="5">
        <f t="shared" si="609"/>
        <v>1747459.44</v>
      </c>
      <c r="AS4341" s="5">
        <f t="shared" si="610"/>
        <v>220100</v>
      </c>
      <c r="AT4341" t="s">
        <v>59</v>
      </c>
      <c r="AU4341" t="s">
        <v>6164</v>
      </c>
      <c r="AV4341" t="s">
        <v>6165</v>
      </c>
      <c r="AW4341" t="s">
        <v>6166</v>
      </c>
      <c r="AX4341" t="s">
        <v>6184</v>
      </c>
      <c r="AY4341">
        <v>40</v>
      </c>
      <c r="AZ4341">
        <v>0</v>
      </c>
      <c r="BA4341">
        <v>30</v>
      </c>
      <c r="BB4341" t="s">
        <v>6180</v>
      </c>
      <c r="BC4341">
        <v>0</v>
      </c>
      <c r="BD4341">
        <v>0</v>
      </c>
      <c r="BE4341" t="s">
        <v>6169</v>
      </c>
      <c r="BF4341" t="s">
        <v>6170</v>
      </c>
      <c r="BG4341">
        <v>1</v>
      </c>
      <c r="BH4341" t="s">
        <v>6179</v>
      </c>
      <c r="BI4341">
        <v>26</v>
      </c>
      <c r="BJ4341" t="s">
        <v>6172</v>
      </c>
      <c r="BK4341">
        <v>0</v>
      </c>
      <c r="BL4341">
        <v>65</v>
      </c>
      <c r="BM4341" s="3">
        <f t="shared" si="611"/>
        <v>0.67692307692307696</v>
      </c>
    </row>
    <row r="4342" spans="1:65">
      <c r="A4342" t="s">
        <v>4480</v>
      </c>
      <c r="B4342" s="2">
        <v>45921</v>
      </c>
      <c r="C4342" t="s">
        <v>3137</v>
      </c>
      <c r="D4342" t="s">
        <v>4140</v>
      </c>
      <c r="E4342">
        <v>9</v>
      </c>
      <c r="F4342" t="s">
        <v>78</v>
      </c>
      <c r="G4342" t="s">
        <v>62</v>
      </c>
      <c r="H4342" t="s">
        <v>153</v>
      </c>
      <c r="I4342" t="s">
        <v>52</v>
      </c>
      <c r="J4342" t="s">
        <v>53</v>
      </c>
      <c r="K4342" t="s">
        <v>66</v>
      </c>
      <c r="L4342" t="s">
        <v>55</v>
      </c>
      <c r="M4342" t="s">
        <v>56</v>
      </c>
      <c r="N4342" t="s">
        <v>76</v>
      </c>
      <c r="O4342" t="s">
        <v>120</v>
      </c>
      <c r="P4342">
        <v>56</v>
      </c>
      <c r="Q4342">
        <v>59</v>
      </c>
      <c r="R4342">
        <v>59</v>
      </c>
      <c r="S4342">
        <v>2</v>
      </c>
      <c r="T4342">
        <f t="shared" si="603"/>
        <v>57</v>
      </c>
      <c r="U4342">
        <v>53</v>
      </c>
      <c r="V4342">
        <f t="shared" si="604"/>
        <v>4</v>
      </c>
      <c r="W4342" s="3">
        <f t="shared" si="605"/>
        <v>3.3898305084745763E-2</v>
      </c>
      <c r="X4342">
        <v>41</v>
      </c>
      <c r="Y4342" s="4">
        <v>0.7</v>
      </c>
      <c r="Z4342" s="4">
        <v>1.5</v>
      </c>
      <c r="AA4342" s="5">
        <v>33419.32</v>
      </c>
      <c r="AB4342" s="5">
        <f t="shared" si="606"/>
        <v>1771223.96</v>
      </c>
      <c r="AC4342" s="5">
        <v>23406.799999999999</v>
      </c>
      <c r="AD4342" s="5">
        <f t="shared" si="607"/>
        <v>1381001.2</v>
      </c>
      <c r="AE4342" s="5">
        <v>104591.63</v>
      </c>
      <c r="AF4342" s="5">
        <v>27992.83</v>
      </c>
      <c r="AG4342" s="5">
        <v>10677.59</v>
      </c>
      <c r="AH4342" s="5">
        <v>2175</v>
      </c>
      <c r="AI4342" s="5">
        <v>6400</v>
      </c>
      <c r="AJ4342">
        <v>0</v>
      </c>
      <c r="AK4342" s="5">
        <v>0</v>
      </c>
      <c r="AL4342" s="5">
        <v>2579.9699999999998</v>
      </c>
      <c r="AM4342" s="5">
        <v>36017.24</v>
      </c>
      <c r="AN4342">
        <v>4</v>
      </c>
      <c r="AO4342">
        <v>3</v>
      </c>
      <c r="AP4342" t="str">
        <f t="shared" si="608"/>
        <v>Yes</v>
      </c>
      <c r="AQ4342">
        <v>0</v>
      </c>
      <c r="AR4342" s="5">
        <f t="shared" si="609"/>
        <v>1571435.46</v>
      </c>
      <c r="AS4342" s="5">
        <f t="shared" si="610"/>
        <v>199788.5</v>
      </c>
      <c r="AT4342" t="s">
        <v>59</v>
      </c>
      <c r="AU4342" t="s">
        <v>6164</v>
      </c>
      <c r="AV4342" t="s">
        <v>6165</v>
      </c>
      <c r="AW4342" t="s">
        <v>6166</v>
      </c>
      <c r="AX4342" t="s">
        <v>6184</v>
      </c>
      <c r="AY4342">
        <v>57</v>
      </c>
      <c r="AZ4342">
        <v>0</v>
      </c>
      <c r="BA4342">
        <v>24</v>
      </c>
      <c r="BB4342" t="s">
        <v>6180</v>
      </c>
      <c r="BC4342">
        <v>0</v>
      </c>
      <c r="BD4342">
        <v>0</v>
      </c>
      <c r="BE4342" t="s">
        <v>6169</v>
      </c>
      <c r="BF4342" t="s">
        <v>6170</v>
      </c>
      <c r="BG4342">
        <v>0</v>
      </c>
      <c r="BH4342" t="s">
        <v>6171</v>
      </c>
      <c r="BI4342">
        <v>32</v>
      </c>
      <c r="BJ4342" t="s">
        <v>6172</v>
      </c>
      <c r="BK4342">
        <v>0</v>
      </c>
      <c r="BL4342">
        <v>75</v>
      </c>
      <c r="BM4342" s="3">
        <f t="shared" si="611"/>
        <v>0.78666666666666663</v>
      </c>
    </row>
    <row r="4343" spans="1:65">
      <c r="A4343" t="s">
        <v>4481</v>
      </c>
      <c r="B4343" s="2">
        <v>45921</v>
      </c>
      <c r="C4343" t="s">
        <v>3137</v>
      </c>
      <c r="D4343" t="s">
        <v>4140</v>
      </c>
      <c r="E4343">
        <v>9</v>
      </c>
      <c r="F4343" t="s">
        <v>78</v>
      </c>
      <c r="G4343" t="s">
        <v>62</v>
      </c>
      <c r="H4343" t="s">
        <v>168</v>
      </c>
      <c r="I4343" t="s">
        <v>74</v>
      </c>
      <c r="J4343" t="s">
        <v>81</v>
      </c>
      <c r="K4343" t="s">
        <v>75</v>
      </c>
      <c r="L4343" t="s">
        <v>55</v>
      </c>
      <c r="M4343" t="s">
        <v>68</v>
      </c>
      <c r="N4343" t="s">
        <v>94</v>
      </c>
      <c r="O4343" t="s">
        <v>70</v>
      </c>
      <c r="P4343">
        <v>35</v>
      </c>
      <c r="Q4343">
        <v>37</v>
      </c>
      <c r="R4343">
        <v>35</v>
      </c>
      <c r="S4343">
        <v>2</v>
      </c>
      <c r="T4343">
        <f t="shared" si="603"/>
        <v>33</v>
      </c>
      <c r="U4343">
        <v>33</v>
      </c>
      <c r="V4343">
        <f t="shared" si="604"/>
        <v>0</v>
      </c>
      <c r="W4343" s="3">
        <f t="shared" si="605"/>
        <v>5.7142857142857141E-2</v>
      </c>
      <c r="X4343">
        <v>35</v>
      </c>
      <c r="Y4343" s="4">
        <v>3.7</v>
      </c>
      <c r="Z4343" s="4">
        <v>0.9</v>
      </c>
      <c r="AA4343" s="5">
        <v>77841.320000000007</v>
      </c>
      <c r="AB4343" s="5">
        <f t="shared" si="606"/>
        <v>2568763.56</v>
      </c>
      <c r="AC4343" s="5">
        <v>50946.74</v>
      </c>
      <c r="AD4343" s="5">
        <f t="shared" si="607"/>
        <v>1783135.9</v>
      </c>
      <c r="AE4343" s="5">
        <v>107055.6</v>
      </c>
      <c r="AF4343" s="5">
        <v>32773.410000000003</v>
      </c>
      <c r="AG4343" s="5">
        <v>9647.92</v>
      </c>
      <c r="AH4343" s="5">
        <v>1305</v>
      </c>
      <c r="AI4343" s="5">
        <v>13600</v>
      </c>
      <c r="AJ4343">
        <v>0</v>
      </c>
      <c r="AK4343" s="5">
        <v>0</v>
      </c>
      <c r="AL4343" s="5">
        <v>0</v>
      </c>
      <c r="AM4343" s="5">
        <v>24768.14</v>
      </c>
      <c r="AN4343">
        <v>4</v>
      </c>
      <c r="AO4343">
        <v>5</v>
      </c>
      <c r="AP4343" t="str">
        <f t="shared" si="608"/>
        <v>No</v>
      </c>
      <c r="AQ4343">
        <v>1</v>
      </c>
      <c r="AR4343" s="5">
        <f t="shared" si="609"/>
        <v>1972285.97</v>
      </c>
      <c r="AS4343" s="5">
        <f t="shared" si="610"/>
        <v>596477.59</v>
      </c>
      <c r="AT4343" t="s">
        <v>116</v>
      </c>
      <c r="AU4343" t="s">
        <v>6164</v>
      </c>
      <c r="AV4343" t="s">
        <v>6165</v>
      </c>
      <c r="AW4343" t="s">
        <v>6166</v>
      </c>
      <c r="AX4343" t="s">
        <v>6167</v>
      </c>
      <c r="AY4343">
        <v>37</v>
      </c>
      <c r="AZ4343">
        <v>1</v>
      </c>
      <c r="BA4343">
        <v>0</v>
      </c>
      <c r="BB4343" t="s">
        <v>6168</v>
      </c>
      <c r="BC4343">
        <v>0</v>
      </c>
      <c r="BD4343">
        <v>1</v>
      </c>
      <c r="BE4343" t="s">
        <v>6188</v>
      </c>
      <c r="BF4343" t="s">
        <v>6176</v>
      </c>
      <c r="BG4343">
        <v>1</v>
      </c>
      <c r="BH4343" t="s">
        <v>6179</v>
      </c>
      <c r="BI4343">
        <v>30</v>
      </c>
      <c r="BJ4343" t="s">
        <v>6172</v>
      </c>
      <c r="BK4343">
        <v>0</v>
      </c>
      <c r="BL4343">
        <v>50</v>
      </c>
      <c r="BM4343" s="3">
        <f t="shared" si="611"/>
        <v>0.7</v>
      </c>
    </row>
    <row r="4344" spans="1:65">
      <c r="A4344" t="s">
        <v>4482</v>
      </c>
      <c r="B4344" s="2">
        <v>45921</v>
      </c>
      <c r="C4344" t="s">
        <v>3137</v>
      </c>
      <c r="D4344" t="s">
        <v>4140</v>
      </c>
      <c r="E4344">
        <v>9</v>
      </c>
      <c r="F4344" t="s">
        <v>72</v>
      </c>
      <c r="G4344" t="s">
        <v>79</v>
      </c>
      <c r="H4344" t="s">
        <v>86</v>
      </c>
      <c r="I4344" t="s">
        <v>52</v>
      </c>
      <c r="J4344" t="s">
        <v>65</v>
      </c>
      <c r="K4344" t="s">
        <v>75</v>
      </c>
      <c r="L4344" t="s">
        <v>55</v>
      </c>
      <c r="M4344" t="s">
        <v>56</v>
      </c>
      <c r="N4344" t="s">
        <v>57</v>
      </c>
      <c r="O4344" t="s">
        <v>70</v>
      </c>
      <c r="P4344">
        <v>35</v>
      </c>
      <c r="Q4344">
        <v>36</v>
      </c>
      <c r="R4344">
        <v>38</v>
      </c>
      <c r="S4344">
        <v>1</v>
      </c>
      <c r="T4344">
        <f t="shared" si="603"/>
        <v>37</v>
      </c>
      <c r="U4344">
        <v>35</v>
      </c>
      <c r="V4344">
        <f t="shared" si="604"/>
        <v>2</v>
      </c>
      <c r="W4344" s="3">
        <f t="shared" si="605"/>
        <v>2.6315789473684209E-2</v>
      </c>
      <c r="X4344">
        <v>35</v>
      </c>
      <c r="Y4344" s="4">
        <v>0.3</v>
      </c>
      <c r="Z4344" s="4">
        <v>1.7</v>
      </c>
      <c r="AA4344" s="5">
        <v>52327.16</v>
      </c>
      <c r="AB4344" s="5">
        <f t="shared" si="606"/>
        <v>1831450.6</v>
      </c>
      <c r="AC4344" s="5">
        <v>34801.79</v>
      </c>
      <c r="AD4344" s="5">
        <f t="shared" si="607"/>
        <v>1322468.02</v>
      </c>
      <c r="AE4344" s="5">
        <v>88015.38</v>
      </c>
      <c r="AF4344" s="5">
        <v>24735.07</v>
      </c>
      <c r="AG4344" s="5">
        <v>10033.040000000001</v>
      </c>
      <c r="AH4344" s="5">
        <v>2465</v>
      </c>
      <c r="AI4344" s="5">
        <v>4600</v>
      </c>
      <c r="AJ4344">
        <v>0</v>
      </c>
      <c r="AK4344" s="5">
        <v>0</v>
      </c>
      <c r="AL4344" s="5">
        <v>1966.84</v>
      </c>
      <c r="AM4344" s="5">
        <v>22113.57</v>
      </c>
      <c r="AN4344">
        <v>4</v>
      </c>
      <c r="AO4344">
        <v>4</v>
      </c>
      <c r="AP4344" t="str">
        <f t="shared" si="608"/>
        <v>Yes</v>
      </c>
      <c r="AQ4344">
        <v>1</v>
      </c>
      <c r="AR4344" s="5">
        <f t="shared" si="609"/>
        <v>1476396.92</v>
      </c>
      <c r="AS4344" s="5">
        <f t="shared" si="610"/>
        <v>355053.68</v>
      </c>
      <c r="AT4344" t="s">
        <v>59</v>
      </c>
      <c r="AU4344" t="s">
        <v>6164</v>
      </c>
      <c r="AV4344" t="s">
        <v>6165</v>
      </c>
      <c r="AW4344" t="s">
        <v>6166</v>
      </c>
      <c r="AX4344" t="s">
        <v>6184</v>
      </c>
      <c r="AY4344">
        <v>38</v>
      </c>
      <c r="AZ4344">
        <v>1</v>
      </c>
      <c r="BA4344">
        <v>19</v>
      </c>
      <c r="BB4344" t="s">
        <v>6180</v>
      </c>
      <c r="BC4344">
        <v>0</v>
      </c>
      <c r="BD4344">
        <v>0</v>
      </c>
      <c r="BE4344" t="s">
        <v>6169</v>
      </c>
      <c r="BF4344" t="s">
        <v>6170</v>
      </c>
      <c r="BG4344">
        <v>0</v>
      </c>
      <c r="BH4344" t="s">
        <v>6171</v>
      </c>
      <c r="BI4344">
        <v>22</v>
      </c>
      <c r="BJ4344" t="s">
        <v>6172</v>
      </c>
      <c r="BK4344">
        <v>0</v>
      </c>
      <c r="BL4344">
        <v>63</v>
      </c>
      <c r="BM4344" s="3">
        <f t="shared" si="611"/>
        <v>0.60317460317460314</v>
      </c>
    </row>
    <row r="4345" spans="1:65">
      <c r="A4345" t="s">
        <v>4483</v>
      </c>
      <c r="B4345" s="2">
        <v>45921</v>
      </c>
      <c r="C4345" t="s">
        <v>3137</v>
      </c>
      <c r="D4345" t="s">
        <v>4140</v>
      </c>
      <c r="E4345">
        <v>9</v>
      </c>
      <c r="F4345" t="s">
        <v>72</v>
      </c>
      <c r="G4345" t="s">
        <v>79</v>
      </c>
      <c r="H4345" t="s">
        <v>159</v>
      </c>
      <c r="I4345" t="s">
        <v>64</v>
      </c>
      <c r="J4345" t="s">
        <v>65</v>
      </c>
      <c r="K4345" t="s">
        <v>54</v>
      </c>
      <c r="L4345" t="s">
        <v>55</v>
      </c>
      <c r="M4345" t="s">
        <v>68</v>
      </c>
      <c r="N4345" t="s">
        <v>109</v>
      </c>
      <c r="O4345" t="s">
        <v>58</v>
      </c>
      <c r="P4345">
        <v>48</v>
      </c>
      <c r="Q4345">
        <v>49</v>
      </c>
      <c r="R4345">
        <v>51</v>
      </c>
      <c r="S4345">
        <v>1</v>
      </c>
      <c r="T4345">
        <f t="shared" si="603"/>
        <v>50</v>
      </c>
      <c r="U4345">
        <v>46</v>
      </c>
      <c r="V4345">
        <f t="shared" si="604"/>
        <v>4</v>
      </c>
      <c r="W4345" s="3">
        <f t="shared" si="605"/>
        <v>1.9607843137254902E-2</v>
      </c>
      <c r="X4345">
        <v>28</v>
      </c>
      <c r="Y4345" s="4">
        <v>0.8</v>
      </c>
      <c r="Z4345" s="4">
        <v>1.2</v>
      </c>
      <c r="AA4345" s="5">
        <v>56262.46</v>
      </c>
      <c r="AB4345" s="5">
        <f t="shared" si="606"/>
        <v>2588073.16</v>
      </c>
      <c r="AC4345" s="5">
        <v>33453.800000000003</v>
      </c>
      <c r="AD4345" s="5">
        <f t="shared" si="607"/>
        <v>1706143.8</v>
      </c>
      <c r="AE4345" s="5">
        <v>111057.48</v>
      </c>
      <c r="AF4345" s="5">
        <v>32093.41</v>
      </c>
      <c r="AG4345" s="5">
        <v>10014.58</v>
      </c>
      <c r="AH4345" s="5">
        <v>1740</v>
      </c>
      <c r="AI4345" s="5">
        <v>4600</v>
      </c>
      <c r="AJ4345">
        <v>1</v>
      </c>
      <c r="AK4345" s="5">
        <v>13823.07</v>
      </c>
      <c r="AL4345" s="5">
        <v>3826.28</v>
      </c>
      <c r="AM4345" s="5">
        <v>63917.97</v>
      </c>
      <c r="AN4345">
        <v>8</v>
      </c>
      <c r="AO4345">
        <v>7</v>
      </c>
      <c r="AP4345" t="str">
        <f t="shared" si="608"/>
        <v>Yes</v>
      </c>
      <c r="AQ4345">
        <v>1</v>
      </c>
      <c r="AR4345" s="5">
        <f t="shared" si="609"/>
        <v>1947216.59</v>
      </c>
      <c r="AS4345" s="5">
        <f t="shared" si="610"/>
        <v>640856.56999999995</v>
      </c>
      <c r="AT4345" t="s">
        <v>59</v>
      </c>
      <c r="AU4345" t="s">
        <v>6194</v>
      </c>
      <c r="AV4345" t="s">
        <v>6195</v>
      </c>
      <c r="AW4345" t="s">
        <v>6183</v>
      </c>
      <c r="AX4345" t="s">
        <v>6184</v>
      </c>
      <c r="AY4345">
        <v>49</v>
      </c>
      <c r="AZ4345">
        <v>0</v>
      </c>
      <c r="BA4345">
        <v>25</v>
      </c>
      <c r="BB4345" t="s">
        <v>6180</v>
      </c>
      <c r="BC4345">
        <v>0</v>
      </c>
      <c r="BD4345">
        <v>0</v>
      </c>
      <c r="BE4345" t="s">
        <v>6169</v>
      </c>
      <c r="BF4345" t="s">
        <v>6170</v>
      </c>
      <c r="BG4345">
        <v>0</v>
      </c>
      <c r="BH4345" t="s">
        <v>6171</v>
      </c>
      <c r="BI4345">
        <v>32</v>
      </c>
      <c r="BJ4345" t="s">
        <v>6172</v>
      </c>
      <c r="BK4345">
        <v>0</v>
      </c>
      <c r="BL4345">
        <v>59</v>
      </c>
      <c r="BM4345" s="3">
        <f t="shared" si="611"/>
        <v>0.86440677966101698</v>
      </c>
    </row>
    <row r="4346" spans="1:65">
      <c r="A4346" t="s">
        <v>4484</v>
      </c>
      <c r="B4346" s="2">
        <v>45921</v>
      </c>
      <c r="C4346" t="s">
        <v>3137</v>
      </c>
      <c r="D4346" t="s">
        <v>4140</v>
      </c>
      <c r="E4346">
        <v>9</v>
      </c>
      <c r="F4346" t="s">
        <v>49</v>
      </c>
      <c r="G4346" t="s">
        <v>62</v>
      </c>
      <c r="H4346" t="s">
        <v>125</v>
      </c>
      <c r="I4346" t="s">
        <v>52</v>
      </c>
      <c r="J4346" t="s">
        <v>81</v>
      </c>
      <c r="K4346" t="s">
        <v>66</v>
      </c>
      <c r="L4346" t="s">
        <v>67</v>
      </c>
      <c r="M4346" t="s">
        <v>68</v>
      </c>
      <c r="N4346" t="s">
        <v>94</v>
      </c>
      <c r="O4346" t="s">
        <v>120</v>
      </c>
      <c r="P4346">
        <v>38</v>
      </c>
      <c r="Q4346">
        <v>41</v>
      </c>
      <c r="R4346">
        <v>40</v>
      </c>
      <c r="S4346">
        <v>3</v>
      </c>
      <c r="T4346">
        <f t="shared" si="603"/>
        <v>37</v>
      </c>
      <c r="U4346">
        <v>37</v>
      </c>
      <c r="V4346">
        <f t="shared" si="604"/>
        <v>0</v>
      </c>
      <c r="W4346" s="3">
        <f t="shared" si="605"/>
        <v>7.4999999999999997E-2</v>
      </c>
      <c r="X4346">
        <v>36</v>
      </c>
      <c r="Y4346" s="4">
        <v>1.8</v>
      </c>
      <c r="Z4346" s="4">
        <v>1.6</v>
      </c>
      <c r="AA4346" s="5">
        <v>73052.61</v>
      </c>
      <c r="AB4346" s="5">
        <f t="shared" si="606"/>
        <v>2702946.57</v>
      </c>
      <c r="AC4346" s="5">
        <v>49454.1</v>
      </c>
      <c r="AD4346" s="5">
        <f t="shared" si="607"/>
        <v>1978164</v>
      </c>
      <c r="AE4346" s="5">
        <v>128640.71</v>
      </c>
      <c r="AF4346" s="5">
        <v>35771.230000000003</v>
      </c>
      <c r="AG4346" s="5">
        <v>9862.99</v>
      </c>
      <c r="AH4346" s="5">
        <v>2320</v>
      </c>
      <c r="AI4346" s="5">
        <v>25650.91</v>
      </c>
      <c r="AJ4346">
        <v>1</v>
      </c>
      <c r="AK4346" s="5">
        <v>23369.3</v>
      </c>
      <c r="AL4346" s="5">
        <v>0</v>
      </c>
      <c r="AM4346" s="5">
        <v>25867.07</v>
      </c>
      <c r="AN4346">
        <v>4</v>
      </c>
      <c r="AO4346">
        <v>4</v>
      </c>
      <c r="AP4346" t="str">
        <f t="shared" si="608"/>
        <v>Yes</v>
      </c>
      <c r="AQ4346">
        <v>2</v>
      </c>
      <c r="AR4346" s="5">
        <f t="shared" si="609"/>
        <v>2229646.21</v>
      </c>
      <c r="AS4346" s="5">
        <f t="shared" si="610"/>
        <v>473300.36</v>
      </c>
      <c r="AT4346" t="s">
        <v>1641</v>
      </c>
      <c r="AU4346" t="s">
        <v>6199</v>
      </c>
      <c r="AV4346" t="s">
        <v>6200</v>
      </c>
      <c r="AW4346" t="s">
        <v>6175</v>
      </c>
      <c r="AX4346" t="s">
        <v>6167</v>
      </c>
      <c r="AY4346">
        <v>39</v>
      </c>
      <c r="AZ4346">
        <v>0</v>
      </c>
      <c r="BA4346">
        <v>0</v>
      </c>
      <c r="BB4346" t="s">
        <v>6168</v>
      </c>
      <c r="BC4346">
        <v>0</v>
      </c>
      <c r="BD4346">
        <v>0</v>
      </c>
      <c r="BE4346" t="s">
        <v>6169</v>
      </c>
      <c r="BF4346" t="s">
        <v>6210</v>
      </c>
      <c r="BG4346">
        <v>0</v>
      </c>
      <c r="BH4346" t="s">
        <v>6171</v>
      </c>
      <c r="BI4346">
        <v>47</v>
      </c>
      <c r="BJ4346" t="s">
        <v>6172</v>
      </c>
      <c r="BK4346">
        <v>0</v>
      </c>
      <c r="BL4346">
        <v>48</v>
      </c>
      <c r="BM4346" s="3">
        <f t="shared" si="611"/>
        <v>0.83333333333333337</v>
      </c>
    </row>
    <row r="4347" spans="1:65">
      <c r="A4347" t="s">
        <v>4485</v>
      </c>
      <c r="B4347" s="2">
        <v>45921</v>
      </c>
      <c r="C4347" t="s">
        <v>3137</v>
      </c>
      <c r="D4347" t="s">
        <v>4140</v>
      </c>
      <c r="E4347">
        <v>9</v>
      </c>
      <c r="F4347" t="s">
        <v>78</v>
      </c>
      <c r="G4347" t="s">
        <v>79</v>
      </c>
      <c r="H4347" t="s">
        <v>143</v>
      </c>
      <c r="I4347" t="s">
        <v>64</v>
      </c>
      <c r="J4347" t="s">
        <v>53</v>
      </c>
      <c r="K4347" t="s">
        <v>75</v>
      </c>
      <c r="L4347" t="s">
        <v>55</v>
      </c>
      <c r="M4347" t="s">
        <v>56</v>
      </c>
      <c r="N4347" t="s">
        <v>94</v>
      </c>
      <c r="O4347" t="s">
        <v>70</v>
      </c>
      <c r="P4347">
        <v>56</v>
      </c>
      <c r="Q4347">
        <v>60</v>
      </c>
      <c r="R4347">
        <v>59</v>
      </c>
      <c r="S4347">
        <v>2</v>
      </c>
      <c r="T4347">
        <f t="shared" si="603"/>
        <v>57</v>
      </c>
      <c r="U4347">
        <v>55</v>
      </c>
      <c r="V4347">
        <f t="shared" si="604"/>
        <v>2</v>
      </c>
      <c r="W4347" s="3">
        <f t="shared" si="605"/>
        <v>3.3898305084745763E-2</v>
      </c>
      <c r="X4347">
        <v>25</v>
      </c>
      <c r="Y4347" s="4">
        <v>7.9</v>
      </c>
      <c r="Z4347" s="4">
        <v>1.5</v>
      </c>
      <c r="AA4347" s="5">
        <v>35549.89</v>
      </c>
      <c r="AB4347" s="5">
        <f t="shared" si="606"/>
        <v>1955243.95</v>
      </c>
      <c r="AC4347" s="5">
        <v>23483.43</v>
      </c>
      <c r="AD4347" s="5">
        <f t="shared" si="607"/>
        <v>1385522.37</v>
      </c>
      <c r="AE4347" s="5">
        <v>98842.34</v>
      </c>
      <c r="AF4347" s="5">
        <v>28670.65</v>
      </c>
      <c r="AG4347" s="5">
        <v>8865.16</v>
      </c>
      <c r="AH4347" s="5">
        <v>2175</v>
      </c>
      <c r="AI4347" s="5">
        <v>6400</v>
      </c>
      <c r="AJ4347">
        <v>0</v>
      </c>
      <c r="AK4347" s="5">
        <v>0</v>
      </c>
      <c r="AL4347" s="5">
        <v>1382.34</v>
      </c>
      <c r="AM4347" s="5">
        <v>36907.050000000003</v>
      </c>
      <c r="AN4347">
        <v>4</v>
      </c>
      <c r="AO4347">
        <v>4</v>
      </c>
      <c r="AP4347" t="str">
        <f t="shared" si="608"/>
        <v>Yes</v>
      </c>
      <c r="AQ4347">
        <v>0</v>
      </c>
      <c r="AR4347" s="5">
        <f t="shared" si="609"/>
        <v>1568764.91</v>
      </c>
      <c r="AS4347" s="5">
        <f t="shared" si="610"/>
        <v>386479.04</v>
      </c>
      <c r="AT4347" t="s">
        <v>59</v>
      </c>
      <c r="AU4347" t="s">
        <v>6164</v>
      </c>
      <c r="AV4347" t="s">
        <v>6165</v>
      </c>
      <c r="AW4347" t="s">
        <v>6166</v>
      </c>
      <c r="AX4347" t="s">
        <v>6167</v>
      </c>
      <c r="AY4347">
        <v>59</v>
      </c>
      <c r="AZ4347">
        <v>0</v>
      </c>
      <c r="BA4347">
        <v>22</v>
      </c>
      <c r="BB4347" t="s">
        <v>6180</v>
      </c>
      <c r="BC4347">
        <v>0</v>
      </c>
      <c r="BD4347">
        <v>0</v>
      </c>
      <c r="BE4347" t="s">
        <v>6169</v>
      </c>
      <c r="BF4347" t="s">
        <v>6170</v>
      </c>
      <c r="BG4347">
        <v>0</v>
      </c>
      <c r="BH4347" t="s">
        <v>6171</v>
      </c>
      <c r="BI4347">
        <v>28</v>
      </c>
      <c r="BJ4347" t="s">
        <v>6172</v>
      </c>
      <c r="BK4347">
        <v>0</v>
      </c>
      <c r="BL4347">
        <v>77</v>
      </c>
      <c r="BM4347" s="3">
        <f t="shared" si="611"/>
        <v>0.76623376623376627</v>
      </c>
    </row>
    <row r="4348" spans="1:65">
      <c r="A4348" t="s">
        <v>4486</v>
      </c>
      <c r="B4348" s="2">
        <v>45921</v>
      </c>
      <c r="C4348" t="s">
        <v>3137</v>
      </c>
      <c r="D4348" t="s">
        <v>4140</v>
      </c>
      <c r="E4348">
        <v>9</v>
      </c>
      <c r="F4348" t="s">
        <v>78</v>
      </c>
      <c r="G4348" t="s">
        <v>50</v>
      </c>
      <c r="H4348" t="s">
        <v>185</v>
      </c>
      <c r="I4348" t="s">
        <v>74</v>
      </c>
      <c r="J4348" t="s">
        <v>53</v>
      </c>
      <c r="K4348" t="s">
        <v>75</v>
      </c>
      <c r="L4348" t="s">
        <v>67</v>
      </c>
      <c r="M4348" t="s">
        <v>68</v>
      </c>
      <c r="N4348" t="s">
        <v>76</v>
      </c>
      <c r="O4348" t="s">
        <v>70</v>
      </c>
      <c r="P4348">
        <v>61</v>
      </c>
      <c r="Q4348">
        <v>66</v>
      </c>
      <c r="R4348">
        <v>63</v>
      </c>
      <c r="S4348">
        <v>5</v>
      </c>
      <c r="T4348">
        <f t="shared" si="603"/>
        <v>58</v>
      </c>
      <c r="U4348">
        <v>58</v>
      </c>
      <c r="V4348">
        <f t="shared" si="604"/>
        <v>0</v>
      </c>
      <c r="W4348" s="3">
        <f t="shared" si="605"/>
        <v>7.9365079365079361E-2</v>
      </c>
      <c r="X4348">
        <v>36</v>
      </c>
      <c r="Y4348" s="4">
        <v>4.8</v>
      </c>
      <c r="Z4348" s="4">
        <v>2</v>
      </c>
      <c r="AA4348" s="5">
        <v>35807.51</v>
      </c>
      <c r="AB4348" s="5">
        <f t="shared" si="606"/>
        <v>2076835.58</v>
      </c>
      <c r="AC4348" s="5">
        <v>21871.82</v>
      </c>
      <c r="AD4348" s="5">
        <f t="shared" si="607"/>
        <v>1377924.66</v>
      </c>
      <c r="AE4348" s="5">
        <v>106851.88</v>
      </c>
      <c r="AF4348" s="5">
        <v>29646.39</v>
      </c>
      <c r="AG4348" s="5">
        <v>10011.16</v>
      </c>
      <c r="AH4348" s="5">
        <v>2900</v>
      </c>
      <c r="AI4348" s="5">
        <v>19336.29</v>
      </c>
      <c r="AJ4348">
        <v>2</v>
      </c>
      <c r="AK4348" s="5">
        <v>18066.96</v>
      </c>
      <c r="AL4348" s="5">
        <v>0</v>
      </c>
      <c r="AM4348" s="5">
        <v>45720.27</v>
      </c>
      <c r="AN4348">
        <v>4</v>
      </c>
      <c r="AO4348">
        <v>6</v>
      </c>
      <c r="AP4348" t="str">
        <f t="shared" si="608"/>
        <v>No</v>
      </c>
      <c r="AQ4348">
        <v>4</v>
      </c>
      <c r="AR4348" s="5">
        <f t="shared" si="609"/>
        <v>1610457.61</v>
      </c>
      <c r="AS4348" s="5">
        <f t="shared" si="610"/>
        <v>466377.97</v>
      </c>
      <c r="AT4348" t="s">
        <v>1641</v>
      </c>
      <c r="AU4348" t="s">
        <v>6173</v>
      </c>
      <c r="AV4348" t="s">
        <v>6174</v>
      </c>
      <c r="AW4348" t="s">
        <v>6175</v>
      </c>
      <c r="AX4348" t="s">
        <v>6167</v>
      </c>
      <c r="AY4348">
        <v>62</v>
      </c>
      <c r="AZ4348">
        <v>0</v>
      </c>
      <c r="BA4348">
        <v>0</v>
      </c>
      <c r="BB4348" t="s">
        <v>6168</v>
      </c>
      <c r="BC4348">
        <v>1</v>
      </c>
      <c r="BD4348">
        <v>1</v>
      </c>
      <c r="BE4348" t="s">
        <v>6188</v>
      </c>
      <c r="BF4348" t="s">
        <v>6210</v>
      </c>
      <c r="BG4348">
        <v>1</v>
      </c>
      <c r="BH4348" t="s">
        <v>6179</v>
      </c>
      <c r="BI4348">
        <v>60</v>
      </c>
      <c r="BJ4348" t="s">
        <v>6187</v>
      </c>
      <c r="BK4348">
        <v>0</v>
      </c>
      <c r="BL4348">
        <v>76</v>
      </c>
      <c r="BM4348" s="3">
        <f t="shared" si="611"/>
        <v>0.82894736842105265</v>
      </c>
    </row>
    <row r="4349" spans="1:65">
      <c r="A4349" t="s">
        <v>4487</v>
      </c>
      <c r="B4349" s="2">
        <v>45921</v>
      </c>
      <c r="C4349" t="s">
        <v>3137</v>
      </c>
      <c r="D4349" t="s">
        <v>4140</v>
      </c>
      <c r="E4349">
        <v>9</v>
      </c>
      <c r="F4349" t="s">
        <v>72</v>
      </c>
      <c r="G4349" t="s">
        <v>50</v>
      </c>
      <c r="H4349" t="s">
        <v>179</v>
      </c>
      <c r="I4349" t="s">
        <v>74</v>
      </c>
      <c r="J4349" t="s">
        <v>81</v>
      </c>
      <c r="K4349" t="s">
        <v>75</v>
      </c>
      <c r="L4349" t="s">
        <v>55</v>
      </c>
      <c r="M4349" t="s">
        <v>56</v>
      </c>
      <c r="N4349" t="s">
        <v>69</v>
      </c>
      <c r="O4349" t="s">
        <v>70</v>
      </c>
      <c r="P4349">
        <v>33</v>
      </c>
      <c r="Q4349">
        <v>35</v>
      </c>
      <c r="R4349">
        <v>36</v>
      </c>
      <c r="S4349">
        <v>1</v>
      </c>
      <c r="T4349">
        <f t="shared" si="603"/>
        <v>35</v>
      </c>
      <c r="U4349">
        <v>32</v>
      </c>
      <c r="V4349">
        <f t="shared" si="604"/>
        <v>3</v>
      </c>
      <c r="W4349" s="3">
        <f t="shared" si="605"/>
        <v>2.7777777777777776E-2</v>
      </c>
      <c r="X4349">
        <v>3</v>
      </c>
      <c r="Y4349" s="4">
        <v>0</v>
      </c>
      <c r="Z4349" s="4">
        <v>1</v>
      </c>
      <c r="AA4349" s="5">
        <v>78717.91</v>
      </c>
      <c r="AB4349" s="5">
        <f t="shared" si="606"/>
        <v>2518973.12</v>
      </c>
      <c r="AC4349" s="5">
        <v>53080.52</v>
      </c>
      <c r="AD4349" s="5">
        <f t="shared" si="607"/>
        <v>1910898.72</v>
      </c>
      <c r="AE4349" s="5">
        <v>107991.93</v>
      </c>
      <c r="AF4349" s="5">
        <v>29884.34</v>
      </c>
      <c r="AG4349" s="5">
        <v>6823.85</v>
      </c>
      <c r="AH4349" s="5">
        <v>1450</v>
      </c>
      <c r="AI4349" s="5">
        <v>6800</v>
      </c>
      <c r="AJ4349">
        <v>0</v>
      </c>
      <c r="AK4349" s="5">
        <v>0</v>
      </c>
      <c r="AL4349" s="5">
        <v>4571.82</v>
      </c>
      <c r="AM4349" s="5">
        <v>21772.57</v>
      </c>
      <c r="AN4349">
        <v>4</v>
      </c>
      <c r="AO4349">
        <v>4</v>
      </c>
      <c r="AP4349" t="str">
        <f t="shared" si="608"/>
        <v>Yes</v>
      </c>
      <c r="AQ4349">
        <v>1</v>
      </c>
      <c r="AR4349" s="5">
        <f t="shared" si="609"/>
        <v>2090193.23</v>
      </c>
      <c r="AS4349" s="5">
        <f t="shared" si="610"/>
        <v>428779.89</v>
      </c>
      <c r="AT4349" t="s">
        <v>59</v>
      </c>
      <c r="AU4349" t="s">
        <v>6164</v>
      </c>
      <c r="AV4349" t="s">
        <v>6165</v>
      </c>
      <c r="AW4349" t="s">
        <v>6166</v>
      </c>
      <c r="AX4349" t="s">
        <v>6184</v>
      </c>
      <c r="AY4349">
        <v>35</v>
      </c>
      <c r="AZ4349">
        <v>0</v>
      </c>
      <c r="BA4349">
        <v>18</v>
      </c>
      <c r="BB4349" t="s">
        <v>6180</v>
      </c>
      <c r="BC4349">
        <v>0</v>
      </c>
      <c r="BD4349">
        <v>0</v>
      </c>
      <c r="BE4349" t="s">
        <v>6169</v>
      </c>
      <c r="BF4349" t="s">
        <v>6170</v>
      </c>
      <c r="BG4349">
        <v>0</v>
      </c>
      <c r="BH4349" t="s">
        <v>6171</v>
      </c>
      <c r="BI4349">
        <v>38</v>
      </c>
      <c r="BJ4349" t="s">
        <v>6172</v>
      </c>
      <c r="BK4349">
        <v>0</v>
      </c>
      <c r="BL4349">
        <v>48</v>
      </c>
      <c r="BM4349" s="3">
        <f t="shared" si="611"/>
        <v>0.75</v>
      </c>
    </row>
    <row r="4350" spans="1:65">
      <c r="A4350" t="s">
        <v>4488</v>
      </c>
      <c r="B4350" s="2">
        <v>45921</v>
      </c>
      <c r="C4350" t="s">
        <v>3137</v>
      </c>
      <c r="D4350" t="s">
        <v>4140</v>
      </c>
      <c r="E4350">
        <v>9</v>
      </c>
      <c r="F4350" t="s">
        <v>72</v>
      </c>
      <c r="G4350" t="s">
        <v>62</v>
      </c>
      <c r="H4350" t="s">
        <v>155</v>
      </c>
      <c r="I4350" t="s">
        <v>64</v>
      </c>
      <c r="J4350" t="s">
        <v>81</v>
      </c>
      <c r="K4350" t="s">
        <v>66</v>
      </c>
      <c r="L4350" t="s">
        <v>55</v>
      </c>
      <c r="M4350" t="s">
        <v>56</v>
      </c>
      <c r="N4350" t="s">
        <v>109</v>
      </c>
      <c r="O4350" t="s">
        <v>58</v>
      </c>
      <c r="P4350">
        <v>36</v>
      </c>
      <c r="Q4350">
        <v>37</v>
      </c>
      <c r="R4350">
        <v>37</v>
      </c>
      <c r="S4350">
        <v>1</v>
      </c>
      <c r="T4350">
        <f t="shared" si="603"/>
        <v>36</v>
      </c>
      <c r="U4350">
        <v>35</v>
      </c>
      <c r="V4350">
        <f t="shared" si="604"/>
        <v>1</v>
      </c>
      <c r="W4350" s="3">
        <f t="shared" si="605"/>
        <v>2.7027027027027029E-2</v>
      </c>
      <c r="X4350">
        <v>8</v>
      </c>
      <c r="Y4350" s="4">
        <v>2.4</v>
      </c>
      <c r="Z4350" s="4">
        <v>1.7</v>
      </c>
      <c r="AA4350" s="5">
        <v>73637.31</v>
      </c>
      <c r="AB4350" s="5">
        <f t="shared" si="606"/>
        <v>2577305.85</v>
      </c>
      <c r="AC4350" s="5">
        <v>52969.03</v>
      </c>
      <c r="AD4350" s="5">
        <f t="shared" si="607"/>
        <v>1959854.11</v>
      </c>
      <c r="AE4350" s="5">
        <v>107802.17</v>
      </c>
      <c r="AF4350" s="5">
        <v>31782.04</v>
      </c>
      <c r="AG4350" s="5">
        <v>7302.07</v>
      </c>
      <c r="AH4350" s="5">
        <v>2465</v>
      </c>
      <c r="AI4350" s="5">
        <v>6800</v>
      </c>
      <c r="AJ4350">
        <v>0</v>
      </c>
      <c r="AK4350" s="5">
        <v>0</v>
      </c>
      <c r="AL4350" s="5">
        <v>1441.76</v>
      </c>
      <c r="AM4350" s="5">
        <v>55285.22</v>
      </c>
      <c r="AN4350">
        <v>8</v>
      </c>
      <c r="AO4350">
        <v>9</v>
      </c>
      <c r="AP4350" t="str">
        <f t="shared" si="608"/>
        <v>No</v>
      </c>
      <c r="AQ4350">
        <v>1</v>
      </c>
      <c r="AR4350" s="5">
        <f t="shared" si="609"/>
        <v>2172732.37</v>
      </c>
      <c r="AS4350" s="5">
        <f t="shared" si="610"/>
        <v>404573.48</v>
      </c>
      <c r="AT4350" t="s">
        <v>59</v>
      </c>
      <c r="AU4350" t="s">
        <v>6164</v>
      </c>
      <c r="AV4350" t="s">
        <v>6165</v>
      </c>
      <c r="AW4350" t="s">
        <v>6166</v>
      </c>
      <c r="AX4350" t="s">
        <v>6184</v>
      </c>
      <c r="AY4350">
        <v>38</v>
      </c>
      <c r="AZ4350">
        <v>1</v>
      </c>
      <c r="BA4350">
        <v>18</v>
      </c>
      <c r="BB4350" t="s">
        <v>6180</v>
      </c>
      <c r="BC4350">
        <v>1</v>
      </c>
      <c r="BD4350">
        <v>0</v>
      </c>
      <c r="BE4350" t="s">
        <v>6178</v>
      </c>
      <c r="BF4350" t="s">
        <v>6170</v>
      </c>
      <c r="BG4350">
        <v>0</v>
      </c>
      <c r="BH4350" t="s">
        <v>6171</v>
      </c>
      <c r="BI4350">
        <v>38</v>
      </c>
      <c r="BJ4350" t="s">
        <v>6172</v>
      </c>
      <c r="BK4350">
        <v>0</v>
      </c>
      <c r="BL4350">
        <v>50</v>
      </c>
      <c r="BM4350" s="3">
        <f t="shared" si="611"/>
        <v>0.74</v>
      </c>
    </row>
    <row r="4351" spans="1:65">
      <c r="A4351" t="s">
        <v>4489</v>
      </c>
      <c r="B4351" s="2">
        <v>45921</v>
      </c>
      <c r="C4351" t="s">
        <v>3137</v>
      </c>
      <c r="D4351" t="s">
        <v>4140</v>
      </c>
      <c r="E4351">
        <v>9</v>
      </c>
      <c r="F4351" t="s">
        <v>61</v>
      </c>
      <c r="G4351" t="s">
        <v>62</v>
      </c>
      <c r="H4351" t="s">
        <v>63</v>
      </c>
      <c r="I4351" t="s">
        <v>52</v>
      </c>
      <c r="J4351" t="s">
        <v>65</v>
      </c>
      <c r="K4351" t="s">
        <v>75</v>
      </c>
      <c r="L4351" t="s">
        <v>92</v>
      </c>
      <c r="M4351" t="s">
        <v>56</v>
      </c>
      <c r="N4351" t="s">
        <v>57</v>
      </c>
      <c r="O4351" t="s">
        <v>70</v>
      </c>
      <c r="P4351">
        <v>47</v>
      </c>
      <c r="Q4351">
        <v>49</v>
      </c>
      <c r="R4351">
        <v>47</v>
      </c>
      <c r="S4351">
        <v>1</v>
      </c>
      <c r="T4351">
        <f t="shared" si="603"/>
        <v>46</v>
      </c>
      <c r="U4351">
        <v>46</v>
      </c>
      <c r="V4351">
        <f t="shared" si="604"/>
        <v>0</v>
      </c>
      <c r="W4351" s="3">
        <f t="shared" si="605"/>
        <v>2.1276595744680851E-2</v>
      </c>
      <c r="X4351">
        <v>34</v>
      </c>
      <c r="Y4351" s="4">
        <v>7.3</v>
      </c>
      <c r="Z4351" s="4">
        <v>1.5</v>
      </c>
      <c r="AA4351" s="5">
        <v>51726.92</v>
      </c>
      <c r="AB4351" s="5">
        <f t="shared" si="606"/>
        <v>2379438.3199999998</v>
      </c>
      <c r="AC4351" s="5">
        <v>35182.9</v>
      </c>
      <c r="AD4351" s="5">
        <f t="shared" si="607"/>
        <v>1653596.3</v>
      </c>
      <c r="AE4351" s="5">
        <v>110935.61</v>
      </c>
      <c r="AF4351" s="5">
        <v>30353.24</v>
      </c>
      <c r="AG4351" s="5">
        <v>10764.69</v>
      </c>
      <c r="AH4351" s="5">
        <v>2175</v>
      </c>
      <c r="AI4351" s="5">
        <v>4600</v>
      </c>
      <c r="AJ4351">
        <v>3</v>
      </c>
      <c r="AK4351" s="5">
        <v>42408.36</v>
      </c>
      <c r="AL4351" s="5">
        <v>0</v>
      </c>
      <c r="AM4351" s="5">
        <v>30681.25</v>
      </c>
      <c r="AN4351">
        <v>4</v>
      </c>
      <c r="AO4351">
        <v>4</v>
      </c>
      <c r="AP4351" t="str">
        <f t="shared" si="608"/>
        <v>Yes</v>
      </c>
      <c r="AQ4351">
        <v>4</v>
      </c>
      <c r="AR4351" s="5">
        <f t="shared" si="609"/>
        <v>1885514.45</v>
      </c>
      <c r="AS4351" s="5">
        <f t="shared" si="610"/>
        <v>493923.87</v>
      </c>
      <c r="AT4351" t="s">
        <v>59</v>
      </c>
      <c r="AU4351" t="s">
        <v>6215</v>
      </c>
      <c r="AV4351" t="s">
        <v>6216</v>
      </c>
      <c r="AW4351" t="s">
        <v>6213</v>
      </c>
      <c r="AX4351" t="s">
        <v>6167</v>
      </c>
      <c r="AY4351">
        <v>48</v>
      </c>
      <c r="AZ4351">
        <v>0</v>
      </c>
      <c r="BA4351">
        <v>0</v>
      </c>
      <c r="BB4351" t="s">
        <v>6168</v>
      </c>
      <c r="BC4351">
        <v>0</v>
      </c>
      <c r="BD4351">
        <v>0</v>
      </c>
      <c r="BE4351" t="s">
        <v>6169</v>
      </c>
      <c r="BF4351" t="s">
        <v>6214</v>
      </c>
      <c r="BG4351">
        <v>0</v>
      </c>
      <c r="BH4351" t="s">
        <v>6171</v>
      </c>
      <c r="BI4351">
        <v>40</v>
      </c>
      <c r="BJ4351" t="s">
        <v>6172</v>
      </c>
      <c r="BK4351">
        <v>0</v>
      </c>
      <c r="BL4351">
        <v>64</v>
      </c>
      <c r="BM4351" s="3">
        <f t="shared" si="611"/>
        <v>0.734375</v>
      </c>
    </row>
    <row r="4352" spans="1:65">
      <c r="A4352" t="s">
        <v>4490</v>
      </c>
      <c r="B4352" s="2">
        <v>45921</v>
      </c>
      <c r="C4352" t="s">
        <v>3137</v>
      </c>
      <c r="D4352" t="s">
        <v>4140</v>
      </c>
      <c r="E4352">
        <v>9</v>
      </c>
      <c r="F4352" t="s">
        <v>78</v>
      </c>
      <c r="G4352" t="s">
        <v>79</v>
      </c>
      <c r="H4352" t="s">
        <v>143</v>
      </c>
      <c r="I4352" t="s">
        <v>64</v>
      </c>
      <c r="J4352" t="s">
        <v>65</v>
      </c>
      <c r="K4352" t="s">
        <v>75</v>
      </c>
      <c r="L4352" t="s">
        <v>67</v>
      </c>
      <c r="M4352" t="s">
        <v>56</v>
      </c>
      <c r="N4352" t="s">
        <v>94</v>
      </c>
      <c r="O4352" t="s">
        <v>120</v>
      </c>
      <c r="P4352">
        <v>49</v>
      </c>
      <c r="Q4352">
        <v>53</v>
      </c>
      <c r="R4352">
        <v>50</v>
      </c>
      <c r="S4352">
        <v>1</v>
      </c>
      <c r="T4352">
        <f t="shared" si="603"/>
        <v>49</v>
      </c>
      <c r="U4352">
        <v>48</v>
      </c>
      <c r="V4352">
        <f t="shared" si="604"/>
        <v>1</v>
      </c>
      <c r="W4352" s="3">
        <f t="shared" si="605"/>
        <v>0.02</v>
      </c>
      <c r="X4352">
        <v>22</v>
      </c>
      <c r="Y4352" s="4">
        <v>12.1</v>
      </c>
      <c r="Z4352" s="4">
        <v>2.6</v>
      </c>
      <c r="AA4352" s="5">
        <v>52578.89</v>
      </c>
      <c r="AB4352" s="5">
        <f t="shared" si="606"/>
        <v>2523786.7200000002</v>
      </c>
      <c r="AC4352" s="5">
        <v>33800.68</v>
      </c>
      <c r="AD4352" s="5">
        <f t="shared" si="607"/>
        <v>1690034</v>
      </c>
      <c r="AE4352" s="5">
        <v>107957.02</v>
      </c>
      <c r="AF4352" s="5">
        <v>33890.47</v>
      </c>
      <c r="AG4352" s="5">
        <v>8653.36</v>
      </c>
      <c r="AH4352" s="5">
        <v>3770</v>
      </c>
      <c r="AI4352" s="5">
        <v>4600</v>
      </c>
      <c r="AJ4352">
        <v>0</v>
      </c>
      <c r="AK4352" s="5">
        <v>0</v>
      </c>
      <c r="AL4352" s="5">
        <v>962.63</v>
      </c>
      <c r="AM4352" s="5">
        <v>35242.89</v>
      </c>
      <c r="AN4352">
        <v>4</v>
      </c>
      <c r="AO4352">
        <v>6</v>
      </c>
      <c r="AP4352" t="str">
        <f t="shared" si="608"/>
        <v>No</v>
      </c>
      <c r="AQ4352">
        <v>2</v>
      </c>
      <c r="AR4352" s="5">
        <f t="shared" si="609"/>
        <v>1885110.37</v>
      </c>
      <c r="AS4352" s="5">
        <f t="shared" si="610"/>
        <v>638676.35</v>
      </c>
      <c r="AT4352" t="s">
        <v>59</v>
      </c>
      <c r="AU4352" t="s">
        <v>6164</v>
      </c>
      <c r="AV4352" t="s">
        <v>6165</v>
      </c>
      <c r="AW4352" t="s">
        <v>6166</v>
      </c>
      <c r="AX4352" t="s">
        <v>6177</v>
      </c>
      <c r="AY4352">
        <v>49</v>
      </c>
      <c r="AZ4352">
        <v>0</v>
      </c>
      <c r="BA4352">
        <v>13</v>
      </c>
      <c r="BB4352" t="s">
        <v>6191</v>
      </c>
      <c r="BC4352">
        <v>0</v>
      </c>
      <c r="BD4352">
        <v>2</v>
      </c>
      <c r="BE4352" t="s">
        <v>6188</v>
      </c>
      <c r="BF4352" t="s">
        <v>6170</v>
      </c>
      <c r="BG4352">
        <v>1</v>
      </c>
      <c r="BH4352" t="s">
        <v>6186</v>
      </c>
      <c r="BI4352">
        <v>21</v>
      </c>
      <c r="BJ4352" t="s">
        <v>6172</v>
      </c>
      <c r="BK4352">
        <v>0</v>
      </c>
      <c r="BL4352">
        <v>64</v>
      </c>
      <c r="BM4352" s="3">
        <f t="shared" si="611"/>
        <v>0.78125</v>
      </c>
    </row>
    <row r="4353" spans="1:65">
      <c r="A4353" t="s">
        <v>4491</v>
      </c>
      <c r="B4353" s="2">
        <v>45921</v>
      </c>
      <c r="C4353" t="s">
        <v>3137</v>
      </c>
      <c r="D4353" t="s">
        <v>4140</v>
      </c>
      <c r="E4353">
        <v>9</v>
      </c>
      <c r="F4353" t="s">
        <v>61</v>
      </c>
      <c r="G4353" t="s">
        <v>50</v>
      </c>
      <c r="H4353" t="s">
        <v>127</v>
      </c>
      <c r="I4353" t="s">
        <v>74</v>
      </c>
      <c r="J4353" t="s">
        <v>81</v>
      </c>
      <c r="K4353" t="s">
        <v>75</v>
      </c>
      <c r="L4353" t="s">
        <v>92</v>
      </c>
      <c r="M4353" t="s">
        <v>56</v>
      </c>
      <c r="N4353" t="s">
        <v>109</v>
      </c>
      <c r="O4353" t="s">
        <v>120</v>
      </c>
      <c r="P4353">
        <v>38</v>
      </c>
      <c r="Q4353">
        <v>38</v>
      </c>
      <c r="R4353">
        <v>37</v>
      </c>
      <c r="S4353">
        <v>1</v>
      </c>
      <c r="T4353">
        <f t="shared" si="603"/>
        <v>36</v>
      </c>
      <c r="U4353">
        <v>36</v>
      </c>
      <c r="V4353">
        <f t="shared" si="604"/>
        <v>0</v>
      </c>
      <c r="W4353" s="3">
        <f t="shared" si="605"/>
        <v>2.7027027027027029E-2</v>
      </c>
      <c r="X4353">
        <v>22</v>
      </c>
      <c r="Y4353" s="4">
        <v>2.1</v>
      </c>
      <c r="Z4353" s="4">
        <v>0.8</v>
      </c>
      <c r="AA4353" s="5">
        <v>78322.28</v>
      </c>
      <c r="AB4353" s="5">
        <f t="shared" si="606"/>
        <v>2819602.08</v>
      </c>
      <c r="AC4353" s="5">
        <v>53833.71</v>
      </c>
      <c r="AD4353" s="5">
        <f t="shared" si="607"/>
        <v>1991847.27</v>
      </c>
      <c r="AE4353" s="5">
        <v>114382.53</v>
      </c>
      <c r="AF4353" s="5">
        <v>30329.08</v>
      </c>
      <c r="AG4353" s="5">
        <v>8377.3700000000008</v>
      </c>
      <c r="AH4353" s="5">
        <v>1160</v>
      </c>
      <c r="AI4353" s="5">
        <v>6800</v>
      </c>
      <c r="AJ4353">
        <v>0</v>
      </c>
      <c r="AK4353" s="5">
        <v>0</v>
      </c>
      <c r="AL4353" s="5">
        <v>0</v>
      </c>
      <c r="AM4353" s="5">
        <v>51087.15</v>
      </c>
      <c r="AN4353">
        <v>8</v>
      </c>
      <c r="AO4353">
        <v>8</v>
      </c>
      <c r="AP4353" t="str">
        <f t="shared" si="608"/>
        <v>Yes</v>
      </c>
      <c r="AQ4353">
        <v>0</v>
      </c>
      <c r="AR4353" s="5">
        <f t="shared" si="609"/>
        <v>2203983.4</v>
      </c>
      <c r="AS4353" s="5">
        <f t="shared" si="610"/>
        <v>615618.68000000005</v>
      </c>
      <c r="AT4353" t="s">
        <v>59</v>
      </c>
      <c r="AU4353" t="s">
        <v>6164</v>
      </c>
      <c r="AV4353" t="s">
        <v>6165</v>
      </c>
      <c r="AW4353" t="s">
        <v>6166</v>
      </c>
      <c r="AX4353" t="s">
        <v>6167</v>
      </c>
      <c r="AY4353">
        <v>41</v>
      </c>
      <c r="AZ4353">
        <v>0</v>
      </c>
      <c r="BA4353">
        <v>0</v>
      </c>
      <c r="BB4353" t="s">
        <v>6168</v>
      </c>
      <c r="BC4353">
        <v>0</v>
      </c>
      <c r="BD4353">
        <v>0</v>
      </c>
      <c r="BE4353" t="s">
        <v>6169</v>
      </c>
      <c r="BF4353" t="s">
        <v>6170</v>
      </c>
      <c r="BG4353">
        <v>0</v>
      </c>
      <c r="BH4353" t="s">
        <v>6171</v>
      </c>
      <c r="BI4353">
        <v>48</v>
      </c>
      <c r="BJ4353" t="s">
        <v>6172</v>
      </c>
      <c r="BK4353">
        <v>0</v>
      </c>
      <c r="BL4353">
        <v>47</v>
      </c>
      <c r="BM4353" s="3">
        <f t="shared" si="611"/>
        <v>0.78723404255319152</v>
      </c>
    </row>
    <row r="4354" spans="1:65">
      <c r="A4354" t="s">
        <v>4492</v>
      </c>
      <c r="B4354" s="2">
        <v>45921</v>
      </c>
      <c r="C4354" t="s">
        <v>3137</v>
      </c>
      <c r="D4354" t="s">
        <v>4140</v>
      </c>
      <c r="E4354">
        <v>9</v>
      </c>
      <c r="F4354" t="s">
        <v>61</v>
      </c>
      <c r="G4354" t="s">
        <v>50</v>
      </c>
      <c r="H4354" t="s">
        <v>183</v>
      </c>
      <c r="I4354" t="s">
        <v>64</v>
      </c>
      <c r="J4354" t="s">
        <v>65</v>
      </c>
      <c r="K4354" t="s">
        <v>75</v>
      </c>
      <c r="L4354" t="s">
        <v>67</v>
      </c>
      <c r="M4354" t="s">
        <v>56</v>
      </c>
      <c r="N4354" t="s">
        <v>69</v>
      </c>
      <c r="O4354" t="s">
        <v>58</v>
      </c>
      <c r="P4354">
        <v>47</v>
      </c>
      <c r="Q4354">
        <v>50</v>
      </c>
      <c r="R4354">
        <v>48</v>
      </c>
      <c r="S4354">
        <v>1</v>
      </c>
      <c r="T4354">
        <f t="shared" ref="T4354:T4417" si="612">R4354-S4354</f>
        <v>47</v>
      </c>
      <c r="U4354">
        <v>45</v>
      </c>
      <c r="V4354">
        <f t="shared" ref="V4354:V4417" si="613">T4354-U4354</f>
        <v>2</v>
      </c>
      <c r="W4354" s="3">
        <f t="shared" ref="W4354:W4417" si="614">IFERROR(S4354/R4354,0)</f>
        <v>2.0833333333333332E-2</v>
      </c>
      <c r="X4354">
        <v>14</v>
      </c>
      <c r="Y4354" s="4">
        <v>6.2</v>
      </c>
      <c r="Z4354" s="4">
        <v>1.9</v>
      </c>
      <c r="AA4354" s="5">
        <v>51494.29</v>
      </c>
      <c r="AB4354" s="5">
        <f t="shared" ref="AB4354:AB4417" si="615">ROUND(U4354*AA4354,2)</f>
        <v>2317243.0499999998</v>
      </c>
      <c r="AC4354" s="5">
        <v>33913.26</v>
      </c>
      <c r="AD4354" s="5">
        <f t="shared" ref="AD4354:AD4417" si="616">ROUND(R4354*AC4354,2)</f>
        <v>1627836.48</v>
      </c>
      <c r="AE4354" s="5">
        <v>104943.43</v>
      </c>
      <c r="AF4354" s="5">
        <v>28542.23</v>
      </c>
      <c r="AG4354" s="5">
        <v>8281.08</v>
      </c>
      <c r="AH4354" s="5">
        <v>2755</v>
      </c>
      <c r="AI4354" s="5">
        <v>4600</v>
      </c>
      <c r="AJ4354">
        <v>0</v>
      </c>
      <c r="AK4354" s="5">
        <v>0</v>
      </c>
      <c r="AL4354" s="5">
        <v>1897.57</v>
      </c>
      <c r="AM4354" s="5">
        <v>30497.81</v>
      </c>
      <c r="AN4354">
        <v>4</v>
      </c>
      <c r="AO4354">
        <v>4</v>
      </c>
      <c r="AP4354" t="str">
        <f t="shared" ref="AP4354:AP4417" si="617">IF(AO4354&lt;=AN4354,"Yes","No")</f>
        <v>Yes</v>
      </c>
      <c r="AQ4354">
        <v>1</v>
      </c>
      <c r="AR4354" s="5">
        <f t="shared" ref="AR4354:AR4417" si="618">ROUND(SUM(AD4354:AI4354)+SUM(AK4354:AM4354),2)</f>
        <v>1809353.6</v>
      </c>
      <c r="AS4354" s="5">
        <f t="shared" ref="AS4354:AS4417" si="619">ROUND(AB4354-AR4354,2)</f>
        <v>507889.45</v>
      </c>
      <c r="AT4354" t="s">
        <v>59</v>
      </c>
      <c r="AU4354" t="s">
        <v>6164</v>
      </c>
      <c r="AV4354" t="s">
        <v>6165</v>
      </c>
      <c r="AW4354" t="s">
        <v>6166</v>
      </c>
      <c r="AX4354" t="s">
        <v>6167</v>
      </c>
      <c r="AY4354">
        <v>51</v>
      </c>
      <c r="AZ4354">
        <v>3</v>
      </c>
      <c r="BA4354">
        <v>19</v>
      </c>
      <c r="BB4354" t="s">
        <v>6185</v>
      </c>
      <c r="BC4354">
        <v>0</v>
      </c>
      <c r="BD4354">
        <v>0</v>
      </c>
      <c r="BE4354" t="s">
        <v>6169</v>
      </c>
      <c r="BF4354" t="s">
        <v>6170</v>
      </c>
      <c r="BG4354">
        <v>0</v>
      </c>
      <c r="BH4354" t="s">
        <v>6171</v>
      </c>
      <c r="BI4354">
        <v>38</v>
      </c>
      <c r="BJ4354" t="s">
        <v>6172</v>
      </c>
      <c r="BK4354">
        <v>0</v>
      </c>
      <c r="BL4354">
        <v>58</v>
      </c>
      <c r="BM4354" s="3">
        <f t="shared" ref="BM4354:BM4417" si="620">IFERROR(R4354/BL4354,0)</f>
        <v>0.82758620689655171</v>
      </c>
    </row>
    <row r="4355" spans="1:65">
      <c r="A4355" t="s">
        <v>4493</v>
      </c>
      <c r="B4355" s="2">
        <v>45921</v>
      </c>
      <c r="C4355" t="s">
        <v>3137</v>
      </c>
      <c r="D4355" t="s">
        <v>4140</v>
      </c>
      <c r="E4355">
        <v>9</v>
      </c>
      <c r="F4355" t="s">
        <v>72</v>
      </c>
      <c r="G4355" t="s">
        <v>79</v>
      </c>
      <c r="H4355" t="s">
        <v>159</v>
      </c>
      <c r="I4355" t="s">
        <v>74</v>
      </c>
      <c r="J4355" t="s">
        <v>53</v>
      </c>
      <c r="K4355" t="s">
        <v>54</v>
      </c>
      <c r="L4355" t="s">
        <v>55</v>
      </c>
      <c r="M4355" t="s">
        <v>56</v>
      </c>
      <c r="N4355" t="s">
        <v>109</v>
      </c>
      <c r="O4355" t="s">
        <v>70</v>
      </c>
      <c r="P4355">
        <v>66</v>
      </c>
      <c r="Q4355">
        <v>69</v>
      </c>
      <c r="R4355">
        <v>71</v>
      </c>
      <c r="S4355">
        <v>1</v>
      </c>
      <c r="T4355">
        <f t="shared" si="612"/>
        <v>70</v>
      </c>
      <c r="U4355">
        <v>63</v>
      </c>
      <c r="V4355">
        <f t="shared" si="613"/>
        <v>7</v>
      </c>
      <c r="W4355" s="3">
        <f t="shared" si="614"/>
        <v>1.4084507042253521E-2</v>
      </c>
      <c r="X4355">
        <v>35</v>
      </c>
      <c r="Y4355" s="4">
        <v>8.5</v>
      </c>
      <c r="Z4355" s="4">
        <v>2.1</v>
      </c>
      <c r="AA4355" s="5">
        <v>38596.76</v>
      </c>
      <c r="AB4355" s="5">
        <f t="shared" si="615"/>
        <v>2431595.88</v>
      </c>
      <c r="AC4355" s="5">
        <v>23417.01</v>
      </c>
      <c r="AD4355" s="5">
        <f t="shared" si="616"/>
        <v>1662607.71</v>
      </c>
      <c r="AE4355" s="5">
        <v>120729.93</v>
      </c>
      <c r="AF4355" s="5">
        <v>31687.99</v>
      </c>
      <c r="AG4355" s="5">
        <v>11191.98</v>
      </c>
      <c r="AH4355" s="5">
        <v>3045</v>
      </c>
      <c r="AI4355" s="5">
        <v>3200</v>
      </c>
      <c r="AJ4355">
        <v>0</v>
      </c>
      <c r="AK4355" s="5">
        <v>0</v>
      </c>
      <c r="AL4355" s="5">
        <v>4443.95</v>
      </c>
      <c r="AM4355" s="5">
        <v>104335.16</v>
      </c>
      <c r="AN4355">
        <v>8</v>
      </c>
      <c r="AO4355">
        <v>10</v>
      </c>
      <c r="AP4355" t="str">
        <f t="shared" si="617"/>
        <v>No</v>
      </c>
      <c r="AQ4355">
        <v>2</v>
      </c>
      <c r="AR4355" s="5">
        <f t="shared" si="618"/>
        <v>1941241.72</v>
      </c>
      <c r="AS4355" s="5">
        <f t="shared" si="619"/>
        <v>490354.16</v>
      </c>
      <c r="AT4355" t="s">
        <v>59</v>
      </c>
      <c r="AU4355" t="s">
        <v>6164</v>
      </c>
      <c r="AV4355" t="s">
        <v>6165</v>
      </c>
      <c r="AW4355" t="s">
        <v>6166</v>
      </c>
      <c r="AX4355" t="s">
        <v>6177</v>
      </c>
      <c r="AY4355">
        <v>69</v>
      </c>
      <c r="AZ4355">
        <v>0</v>
      </c>
      <c r="BA4355">
        <v>41</v>
      </c>
      <c r="BB4355" t="s">
        <v>6180</v>
      </c>
      <c r="BC4355">
        <v>0</v>
      </c>
      <c r="BD4355">
        <v>2</v>
      </c>
      <c r="BE4355" t="s">
        <v>6196</v>
      </c>
      <c r="BF4355" t="s">
        <v>6170</v>
      </c>
      <c r="BG4355">
        <v>1</v>
      </c>
      <c r="BH4355" t="s">
        <v>6186</v>
      </c>
      <c r="BI4355">
        <v>31</v>
      </c>
      <c r="BJ4355" t="s">
        <v>6172</v>
      </c>
      <c r="BK4355">
        <v>0</v>
      </c>
      <c r="BL4355">
        <v>77</v>
      </c>
      <c r="BM4355" s="3">
        <f t="shared" si="620"/>
        <v>0.92207792207792205</v>
      </c>
    </row>
    <row r="4356" spans="1:65">
      <c r="A4356" t="s">
        <v>4494</v>
      </c>
      <c r="B4356" s="2">
        <v>45921</v>
      </c>
      <c r="C4356" t="s">
        <v>3137</v>
      </c>
      <c r="D4356" t="s">
        <v>4140</v>
      </c>
      <c r="E4356">
        <v>9</v>
      </c>
      <c r="F4356" t="s">
        <v>78</v>
      </c>
      <c r="G4356" t="s">
        <v>79</v>
      </c>
      <c r="H4356" t="s">
        <v>80</v>
      </c>
      <c r="I4356" t="s">
        <v>52</v>
      </c>
      <c r="J4356" t="s">
        <v>53</v>
      </c>
      <c r="K4356" t="s">
        <v>75</v>
      </c>
      <c r="L4356" t="s">
        <v>87</v>
      </c>
      <c r="M4356" t="s">
        <v>56</v>
      </c>
      <c r="N4356" t="s">
        <v>76</v>
      </c>
      <c r="O4356" t="s">
        <v>58</v>
      </c>
      <c r="P4356">
        <v>59</v>
      </c>
      <c r="Q4356">
        <v>61</v>
      </c>
      <c r="R4356">
        <v>59</v>
      </c>
      <c r="S4356">
        <v>2</v>
      </c>
      <c r="T4356">
        <f t="shared" si="612"/>
        <v>57</v>
      </c>
      <c r="U4356">
        <v>57</v>
      </c>
      <c r="V4356">
        <f t="shared" si="613"/>
        <v>0</v>
      </c>
      <c r="W4356" s="3">
        <f t="shared" si="614"/>
        <v>3.3898305084745763E-2</v>
      </c>
      <c r="X4356">
        <v>15</v>
      </c>
      <c r="Y4356" s="4">
        <v>6.6</v>
      </c>
      <c r="Z4356" s="4">
        <v>1.1000000000000001</v>
      </c>
      <c r="AA4356" s="5">
        <v>35647.79</v>
      </c>
      <c r="AB4356" s="5">
        <f t="shared" si="615"/>
        <v>2031924.03</v>
      </c>
      <c r="AC4356" s="5">
        <v>24319.360000000001</v>
      </c>
      <c r="AD4356" s="5">
        <f t="shared" si="616"/>
        <v>1434842.24</v>
      </c>
      <c r="AE4356" s="5">
        <v>104648.33</v>
      </c>
      <c r="AF4356" s="5">
        <v>27482.86</v>
      </c>
      <c r="AG4356" s="5">
        <v>8467.7800000000007</v>
      </c>
      <c r="AH4356" s="5">
        <v>1595</v>
      </c>
      <c r="AI4356" s="5">
        <v>6400</v>
      </c>
      <c r="AJ4356">
        <v>0</v>
      </c>
      <c r="AK4356" s="5">
        <v>0</v>
      </c>
      <c r="AL4356" s="5">
        <v>0</v>
      </c>
      <c r="AM4356" s="5">
        <v>39402.370000000003</v>
      </c>
      <c r="AN4356">
        <v>4</v>
      </c>
      <c r="AO4356">
        <v>4</v>
      </c>
      <c r="AP4356" t="str">
        <f t="shared" si="617"/>
        <v>Yes</v>
      </c>
      <c r="AQ4356">
        <v>1</v>
      </c>
      <c r="AR4356" s="5">
        <f t="shared" si="618"/>
        <v>1622838.58</v>
      </c>
      <c r="AS4356" s="5">
        <f t="shared" si="619"/>
        <v>409085.45</v>
      </c>
      <c r="AT4356" t="s">
        <v>59</v>
      </c>
      <c r="AU4356" t="s">
        <v>6164</v>
      </c>
      <c r="AV4356" t="s">
        <v>6165</v>
      </c>
      <c r="AW4356" t="s">
        <v>6166</v>
      </c>
      <c r="AX4356" t="s">
        <v>6167</v>
      </c>
      <c r="AY4356">
        <v>62</v>
      </c>
      <c r="AZ4356">
        <v>0</v>
      </c>
      <c r="BA4356">
        <v>0</v>
      </c>
      <c r="BB4356" t="s">
        <v>6168</v>
      </c>
      <c r="BC4356">
        <v>0</v>
      </c>
      <c r="BD4356">
        <v>0</v>
      </c>
      <c r="BE4356" t="s">
        <v>6169</v>
      </c>
      <c r="BF4356" t="s">
        <v>6170</v>
      </c>
      <c r="BG4356">
        <v>0</v>
      </c>
      <c r="BH4356" t="s">
        <v>6171</v>
      </c>
      <c r="BI4356">
        <v>35</v>
      </c>
      <c r="BJ4356" t="s">
        <v>6172</v>
      </c>
      <c r="BK4356">
        <v>0</v>
      </c>
      <c r="BL4356">
        <v>77</v>
      </c>
      <c r="BM4356" s="3">
        <f t="shared" si="620"/>
        <v>0.76623376623376627</v>
      </c>
    </row>
    <row r="4357" spans="1:65">
      <c r="A4357" t="s">
        <v>4495</v>
      </c>
      <c r="B4357" s="2">
        <v>45921</v>
      </c>
      <c r="C4357" t="s">
        <v>3137</v>
      </c>
      <c r="D4357" t="s">
        <v>4140</v>
      </c>
      <c r="E4357">
        <v>9</v>
      </c>
      <c r="F4357" t="s">
        <v>72</v>
      </c>
      <c r="G4357" t="s">
        <v>50</v>
      </c>
      <c r="H4357" t="s">
        <v>119</v>
      </c>
      <c r="I4357" t="s">
        <v>64</v>
      </c>
      <c r="J4357" t="s">
        <v>65</v>
      </c>
      <c r="K4357" t="s">
        <v>75</v>
      </c>
      <c r="L4357" t="s">
        <v>92</v>
      </c>
      <c r="M4357" t="s">
        <v>68</v>
      </c>
      <c r="N4357" t="s">
        <v>69</v>
      </c>
      <c r="O4357" t="s">
        <v>70</v>
      </c>
      <c r="P4357">
        <v>38</v>
      </c>
      <c r="Q4357">
        <v>40</v>
      </c>
      <c r="R4357">
        <v>40</v>
      </c>
      <c r="S4357">
        <v>1</v>
      </c>
      <c r="T4357">
        <f t="shared" si="612"/>
        <v>39</v>
      </c>
      <c r="U4357">
        <v>37</v>
      </c>
      <c r="V4357">
        <f t="shared" si="613"/>
        <v>2</v>
      </c>
      <c r="W4357" s="3">
        <f t="shared" si="614"/>
        <v>2.5000000000000001E-2</v>
      </c>
      <c r="X4357">
        <v>26</v>
      </c>
      <c r="Y4357" s="4">
        <v>2.1</v>
      </c>
      <c r="Z4357" s="4">
        <v>1.6</v>
      </c>
      <c r="AA4357" s="5">
        <v>51849.13</v>
      </c>
      <c r="AB4357" s="5">
        <f t="shared" si="615"/>
        <v>1918417.81</v>
      </c>
      <c r="AC4357" s="5">
        <v>33591.14</v>
      </c>
      <c r="AD4357" s="5">
        <f t="shared" si="616"/>
        <v>1343645.6</v>
      </c>
      <c r="AE4357" s="5">
        <v>86339.09</v>
      </c>
      <c r="AF4357" s="5">
        <v>25789.43</v>
      </c>
      <c r="AG4357" s="5">
        <v>9805.5300000000007</v>
      </c>
      <c r="AH4357" s="5">
        <v>2320</v>
      </c>
      <c r="AI4357" s="5">
        <v>4600</v>
      </c>
      <c r="AJ4357">
        <v>0</v>
      </c>
      <c r="AK4357" s="5">
        <v>0</v>
      </c>
      <c r="AL4357" s="5">
        <v>1899.38</v>
      </c>
      <c r="AM4357" s="5">
        <v>25823.69</v>
      </c>
      <c r="AN4357">
        <v>4</v>
      </c>
      <c r="AO4357">
        <v>3</v>
      </c>
      <c r="AP4357" t="str">
        <f t="shared" si="617"/>
        <v>Yes</v>
      </c>
      <c r="AQ4357">
        <v>1</v>
      </c>
      <c r="AR4357" s="5">
        <f t="shared" si="618"/>
        <v>1500222.72</v>
      </c>
      <c r="AS4357" s="5">
        <f t="shared" si="619"/>
        <v>418195.09</v>
      </c>
      <c r="AT4357" t="s">
        <v>59</v>
      </c>
      <c r="AU4357" t="s">
        <v>6164</v>
      </c>
      <c r="AV4357" t="s">
        <v>6165</v>
      </c>
      <c r="AW4357" t="s">
        <v>6166</v>
      </c>
      <c r="AX4357" t="s">
        <v>6184</v>
      </c>
      <c r="AY4357">
        <v>44</v>
      </c>
      <c r="AZ4357">
        <v>3</v>
      </c>
      <c r="BA4357">
        <v>21</v>
      </c>
      <c r="BB4357" t="s">
        <v>6185</v>
      </c>
      <c r="BC4357">
        <v>0</v>
      </c>
      <c r="BD4357">
        <v>0</v>
      </c>
      <c r="BE4357" t="s">
        <v>6169</v>
      </c>
      <c r="BF4357" t="s">
        <v>6170</v>
      </c>
      <c r="BG4357">
        <v>0</v>
      </c>
      <c r="BH4357" t="s">
        <v>6171</v>
      </c>
      <c r="BI4357">
        <v>43</v>
      </c>
      <c r="BJ4357" t="s">
        <v>6172</v>
      </c>
      <c r="BK4357">
        <v>0</v>
      </c>
      <c r="BL4357">
        <v>65</v>
      </c>
      <c r="BM4357" s="3">
        <f t="shared" si="620"/>
        <v>0.61538461538461542</v>
      </c>
    </row>
    <row r="4358" spans="1:65">
      <c r="A4358" t="s">
        <v>4496</v>
      </c>
      <c r="B4358" s="2">
        <v>45921</v>
      </c>
      <c r="C4358" t="s">
        <v>3137</v>
      </c>
      <c r="D4358" t="s">
        <v>4140</v>
      </c>
      <c r="E4358">
        <v>9</v>
      </c>
      <c r="F4358" t="s">
        <v>72</v>
      </c>
      <c r="G4358" t="s">
        <v>50</v>
      </c>
      <c r="H4358" t="s">
        <v>138</v>
      </c>
      <c r="I4358" t="s">
        <v>74</v>
      </c>
      <c r="J4358" t="s">
        <v>81</v>
      </c>
      <c r="K4358" t="s">
        <v>66</v>
      </c>
      <c r="L4358" t="s">
        <v>55</v>
      </c>
      <c r="M4358" t="s">
        <v>56</v>
      </c>
      <c r="N4358" t="s">
        <v>69</v>
      </c>
      <c r="O4358" t="s">
        <v>120</v>
      </c>
      <c r="P4358">
        <v>29</v>
      </c>
      <c r="Q4358">
        <v>30</v>
      </c>
      <c r="R4358">
        <v>31</v>
      </c>
      <c r="S4358">
        <v>1</v>
      </c>
      <c r="T4358">
        <f t="shared" si="612"/>
        <v>30</v>
      </c>
      <c r="U4358">
        <v>29</v>
      </c>
      <c r="V4358">
        <f t="shared" si="613"/>
        <v>1</v>
      </c>
      <c r="W4358" s="3">
        <f t="shared" si="614"/>
        <v>3.2258064516129031E-2</v>
      </c>
      <c r="X4358">
        <v>21</v>
      </c>
      <c r="Y4358" s="4">
        <v>4.4000000000000004</v>
      </c>
      <c r="Z4358" s="4">
        <v>1.7</v>
      </c>
      <c r="AA4358" s="5">
        <v>73213.13</v>
      </c>
      <c r="AB4358" s="5">
        <f t="shared" si="615"/>
        <v>2123180.77</v>
      </c>
      <c r="AC4358" s="5">
        <v>53268.38</v>
      </c>
      <c r="AD4358" s="5">
        <f t="shared" si="616"/>
        <v>1651319.78</v>
      </c>
      <c r="AE4358" s="5">
        <v>94352.61</v>
      </c>
      <c r="AF4358" s="5">
        <v>27114.03</v>
      </c>
      <c r="AG4358" s="5">
        <v>8776.2000000000007</v>
      </c>
      <c r="AH4358" s="5">
        <v>2465</v>
      </c>
      <c r="AI4358" s="5">
        <v>6800</v>
      </c>
      <c r="AJ4358">
        <v>0</v>
      </c>
      <c r="AK4358" s="5">
        <v>0</v>
      </c>
      <c r="AL4358" s="5">
        <v>1568.1</v>
      </c>
      <c r="AM4358" s="5">
        <v>18460.37</v>
      </c>
      <c r="AN4358">
        <v>4</v>
      </c>
      <c r="AO4358">
        <v>4</v>
      </c>
      <c r="AP4358" t="str">
        <f t="shared" si="617"/>
        <v>Yes</v>
      </c>
      <c r="AQ4358">
        <v>1</v>
      </c>
      <c r="AR4358" s="5">
        <f t="shared" si="618"/>
        <v>1810856.09</v>
      </c>
      <c r="AS4358" s="5">
        <f t="shared" si="619"/>
        <v>312324.68</v>
      </c>
      <c r="AT4358" t="s">
        <v>59</v>
      </c>
      <c r="AU4358" t="s">
        <v>6164</v>
      </c>
      <c r="AV4358" t="s">
        <v>6165</v>
      </c>
      <c r="AW4358" t="s">
        <v>6166</v>
      </c>
      <c r="AX4358" t="s">
        <v>6184</v>
      </c>
      <c r="AY4358">
        <v>29</v>
      </c>
      <c r="AZ4358">
        <v>0</v>
      </c>
      <c r="BA4358">
        <v>15</v>
      </c>
      <c r="BB4358" t="s">
        <v>6180</v>
      </c>
      <c r="BC4358">
        <v>0</v>
      </c>
      <c r="BD4358">
        <v>0</v>
      </c>
      <c r="BE4358" t="s">
        <v>6169</v>
      </c>
      <c r="BF4358" t="s">
        <v>6170</v>
      </c>
      <c r="BG4358">
        <v>0</v>
      </c>
      <c r="BH4358" t="s">
        <v>6171</v>
      </c>
      <c r="BI4358">
        <v>55</v>
      </c>
      <c r="BJ4358" t="s">
        <v>6187</v>
      </c>
      <c r="BK4358">
        <v>0</v>
      </c>
      <c r="BL4358">
        <v>48</v>
      </c>
      <c r="BM4358" s="3">
        <f t="shared" si="620"/>
        <v>0.64583333333333337</v>
      </c>
    </row>
    <row r="4359" spans="1:65">
      <c r="A4359" t="s">
        <v>4497</v>
      </c>
      <c r="B4359" s="2">
        <v>45921</v>
      </c>
      <c r="C4359" t="s">
        <v>3137</v>
      </c>
      <c r="D4359" t="s">
        <v>4140</v>
      </c>
      <c r="E4359">
        <v>9</v>
      </c>
      <c r="F4359" t="s">
        <v>49</v>
      </c>
      <c r="G4359" t="s">
        <v>79</v>
      </c>
      <c r="H4359" t="s">
        <v>111</v>
      </c>
      <c r="I4359" t="s">
        <v>52</v>
      </c>
      <c r="J4359" t="s">
        <v>81</v>
      </c>
      <c r="K4359" t="s">
        <v>75</v>
      </c>
      <c r="L4359" t="s">
        <v>55</v>
      </c>
      <c r="M4359" t="s">
        <v>56</v>
      </c>
      <c r="N4359" t="s">
        <v>76</v>
      </c>
      <c r="O4359" t="s">
        <v>120</v>
      </c>
      <c r="P4359">
        <v>27</v>
      </c>
      <c r="Q4359">
        <v>28</v>
      </c>
      <c r="R4359">
        <v>28</v>
      </c>
      <c r="S4359">
        <v>1</v>
      </c>
      <c r="T4359">
        <f t="shared" si="612"/>
        <v>27</v>
      </c>
      <c r="U4359">
        <v>27</v>
      </c>
      <c r="V4359">
        <f t="shared" si="613"/>
        <v>0</v>
      </c>
      <c r="W4359" s="3">
        <f t="shared" si="614"/>
        <v>3.5714285714285712E-2</v>
      </c>
      <c r="X4359">
        <v>21</v>
      </c>
      <c r="Y4359" s="4">
        <v>6.8</v>
      </c>
      <c r="Z4359" s="4">
        <v>1.7</v>
      </c>
      <c r="AA4359" s="5">
        <v>78984.42</v>
      </c>
      <c r="AB4359" s="5">
        <f t="shared" si="615"/>
        <v>2132579.34</v>
      </c>
      <c r="AC4359" s="5">
        <v>53320.24</v>
      </c>
      <c r="AD4359" s="5">
        <f t="shared" si="616"/>
        <v>1492966.72</v>
      </c>
      <c r="AE4359" s="5">
        <v>88434.51</v>
      </c>
      <c r="AF4359" s="5">
        <v>25646.53</v>
      </c>
      <c r="AG4359" s="5">
        <v>9004.16</v>
      </c>
      <c r="AH4359" s="5">
        <v>2465</v>
      </c>
      <c r="AI4359" s="5">
        <v>6800</v>
      </c>
      <c r="AJ4359">
        <v>0</v>
      </c>
      <c r="AK4359" s="5">
        <v>0</v>
      </c>
      <c r="AL4359" s="5">
        <v>0</v>
      </c>
      <c r="AM4359" s="5">
        <v>20321.599999999999</v>
      </c>
      <c r="AN4359">
        <v>4</v>
      </c>
      <c r="AO4359">
        <v>5</v>
      </c>
      <c r="AP4359" t="str">
        <f t="shared" si="617"/>
        <v>No</v>
      </c>
      <c r="AQ4359">
        <v>1</v>
      </c>
      <c r="AR4359" s="5">
        <f t="shared" si="618"/>
        <v>1645638.52</v>
      </c>
      <c r="AS4359" s="5">
        <f t="shared" si="619"/>
        <v>486940.82</v>
      </c>
      <c r="AT4359" t="s">
        <v>59</v>
      </c>
      <c r="AU4359" t="s">
        <v>6164</v>
      </c>
      <c r="AV4359" t="s">
        <v>6165</v>
      </c>
      <c r="AW4359" t="s">
        <v>6166</v>
      </c>
      <c r="AX4359" t="s">
        <v>6184</v>
      </c>
      <c r="AY4359">
        <v>27</v>
      </c>
      <c r="AZ4359">
        <v>0</v>
      </c>
      <c r="BA4359">
        <v>0</v>
      </c>
      <c r="BB4359" t="s">
        <v>6168</v>
      </c>
      <c r="BC4359">
        <v>0</v>
      </c>
      <c r="BD4359">
        <v>1</v>
      </c>
      <c r="BE4359" t="s">
        <v>6188</v>
      </c>
      <c r="BF4359" t="s">
        <v>6170</v>
      </c>
      <c r="BG4359">
        <v>1</v>
      </c>
      <c r="BH4359" t="s">
        <v>6186</v>
      </c>
      <c r="BI4359">
        <v>56</v>
      </c>
      <c r="BJ4359" t="s">
        <v>6187</v>
      </c>
      <c r="BK4359">
        <v>0</v>
      </c>
      <c r="BL4359">
        <v>50</v>
      </c>
      <c r="BM4359" s="3">
        <f t="shared" si="620"/>
        <v>0.56000000000000005</v>
      </c>
    </row>
    <row r="4360" spans="1:65">
      <c r="A4360" t="s">
        <v>4498</v>
      </c>
      <c r="B4360" s="2">
        <v>45921</v>
      </c>
      <c r="C4360" t="s">
        <v>3137</v>
      </c>
      <c r="D4360" t="s">
        <v>4140</v>
      </c>
      <c r="E4360">
        <v>9</v>
      </c>
      <c r="F4360" t="s">
        <v>61</v>
      </c>
      <c r="G4360" t="s">
        <v>62</v>
      </c>
      <c r="H4360" t="s">
        <v>63</v>
      </c>
      <c r="I4360" t="s">
        <v>52</v>
      </c>
      <c r="J4360" t="s">
        <v>65</v>
      </c>
      <c r="K4360" t="s">
        <v>75</v>
      </c>
      <c r="L4360" t="s">
        <v>87</v>
      </c>
      <c r="M4360" t="s">
        <v>56</v>
      </c>
      <c r="N4360" t="s">
        <v>57</v>
      </c>
      <c r="O4360" t="s">
        <v>58</v>
      </c>
      <c r="P4360">
        <v>44</v>
      </c>
      <c r="Q4360">
        <v>45</v>
      </c>
      <c r="R4360">
        <v>43</v>
      </c>
      <c r="S4360">
        <v>1</v>
      </c>
      <c r="T4360">
        <f t="shared" si="612"/>
        <v>42</v>
      </c>
      <c r="U4360">
        <v>42</v>
      </c>
      <c r="V4360">
        <f t="shared" si="613"/>
        <v>0</v>
      </c>
      <c r="W4360" s="3">
        <f t="shared" si="614"/>
        <v>2.3255813953488372E-2</v>
      </c>
      <c r="X4360">
        <v>17</v>
      </c>
      <c r="Y4360" s="4">
        <v>6.3</v>
      </c>
      <c r="Z4360" s="4">
        <v>1.6</v>
      </c>
      <c r="AA4360" s="5">
        <v>52536.02</v>
      </c>
      <c r="AB4360" s="5">
        <f t="shared" si="615"/>
        <v>2206512.84</v>
      </c>
      <c r="AC4360" s="5">
        <v>35971.56</v>
      </c>
      <c r="AD4360" s="5">
        <f t="shared" si="616"/>
        <v>1546777.08</v>
      </c>
      <c r="AE4360" s="5">
        <v>99346.53</v>
      </c>
      <c r="AF4360" s="5">
        <v>25624.17</v>
      </c>
      <c r="AG4360" s="5">
        <v>8566.6200000000008</v>
      </c>
      <c r="AH4360" s="5">
        <v>2320</v>
      </c>
      <c r="AI4360" s="5">
        <v>4600</v>
      </c>
      <c r="AJ4360">
        <v>0</v>
      </c>
      <c r="AK4360" s="5">
        <v>0</v>
      </c>
      <c r="AL4360" s="5">
        <v>0</v>
      </c>
      <c r="AM4360" s="5">
        <v>30965.13</v>
      </c>
      <c r="AN4360">
        <v>4</v>
      </c>
      <c r="AO4360">
        <v>6</v>
      </c>
      <c r="AP4360" t="str">
        <f t="shared" si="617"/>
        <v>No</v>
      </c>
      <c r="AQ4360">
        <v>2</v>
      </c>
      <c r="AR4360" s="5">
        <f t="shared" si="618"/>
        <v>1718199.53</v>
      </c>
      <c r="AS4360" s="5">
        <f t="shared" si="619"/>
        <v>488313.31</v>
      </c>
      <c r="AT4360" t="s">
        <v>59</v>
      </c>
      <c r="AU4360" t="s">
        <v>6164</v>
      </c>
      <c r="AV4360" t="s">
        <v>6165</v>
      </c>
      <c r="AW4360" t="s">
        <v>6166</v>
      </c>
      <c r="AX4360" t="s">
        <v>6167</v>
      </c>
      <c r="AY4360">
        <v>45</v>
      </c>
      <c r="AZ4360">
        <v>0</v>
      </c>
      <c r="BA4360">
        <v>0</v>
      </c>
      <c r="BB4360" t="s">
        <v>6168</v>
      </c>
      <c r="BC4360">
        <v>0</v>
      </c>
      <c r="BD4360">
        <v>2</v>
      </c>
      <c r="BE4360" t="s">
        <v>6188</v>
      </c>
      <c r="BF4360" t="s">
        <v>6170</v>
      </c>
      <c r="BG4360">
        <v>0</v>
      </c>
      <c r="BH4360" t="s">
        <v>6171</v>
      </c>
      <c r="BI4360">
        <v>32</v>
      </c>
      <c r="BJ4360" t="s">
        <v>6172</v>
      </c>
      <c r="BK4360">
        <v>0</v>
      </c>
      <c r="BL4360">
        <v>59</v>
      </c>
      <c r="BM4360" s="3">
        <f t="shared" si="620"/>
        <v>0.72881355932203384</v>
      </c>
    </row>
    <row r="4361" spans="1:65">
      <c r="A4361" t="s">
        <v>4499</v>
      </c>
      <c r="B4361" s="2">
        <v>45922</v>
      </c>
      <c r="C4361" t="s">
        <v>3137</v>
      </c>
      <c r="D4361" t="s">
        <v>4140</v>
      </c>
      <c r="E4361">
        <v>9</v>
      </c>
      <c r="F4361" t="s">
        <v>49</v>
      </c>
      <c r="G4361" t="s">
        <v>50</v>
      </c>
      <c r="H4361" t="s">
        <v>89</v>
      </c>
      <c r="I4361" t="s">
        <v>52</v>
      </c>
      <c r="J4361" t="s">
        <v>53</v>
      </c>
      <c r="K4361" t="s">
        <v>54</v>
      </c>
      <c r="L4361" t="s">
        <v>87</v>
      </c>
      <c r="M4361" t="s">
        <v>56</v>
      </c>
      <c r="N4361" t="s">
        <v>57</v>
      </c>
      <c r="O4361" t="s">
        <v>70</v>
      </c>
      <c r="P4361">
        <v>59</v>
      </c>
      <c r="Q4361">
        <v>62</v>
      </c>
      <c r="R4361">
        <v>60</v>
      </c>
      <c r="S4361">
        <v>2</v>
      </c>
      <c r="T4361">
        <f t="shared" si="612"/>
        <v>58</v>
      </c>
      <c r="U4361">
        <v>58</v>
      </c>
      <c r="V4361">
        <f t="shared" si="613"/>
        <v>0</v>
      </c>
      <c r="W4361" s="3">
        <f t="shared" si="614"/>
        <v>3.3333333333333333E-2</v>
      </c>
      <c r="X4361">
        <v>28</v>
      </c>
      <c r="Y4361" s="4">
        <v>2.5</v>
      </c>
      <c r="Z4361" s="4">
        <v>1.5</v>
      </c>
      <c r="AA4361" s="5">
        <v>38564.699999999997</v>
      </c>
      <c r="AB4361" s="5">
        <f t="shared" si="615"/>
        <v>2236752.6</v>
      </c>
      <c r="AC4361" s="5">
        <v>24070.959999999999</v>
      </c>
      <c r="AD4361" s="5">
        <f t="shared" si="616"/>
        <v>1444257.6</v>
      </c>
      <c r="AE4361" s="5">
        <v>108664.07</v>
      </c>
      <c r="AF4361" s="5">
        <v>27700.33</v>
      </c>
      <c r="AG4361" s="5">
        <v>9058.2800000000007</v>
      </c>
      <c r="AH4361" s="5">
        <v>2175</v>
      </c>
      <c r="AI4361" s="5">
        <v>6400</v>
      </c>
      <c r="AJ4361">
        <v>0</v>
      </c>
      <c r="AK4361" s="5">
        <v>0</v>
      </c>
      <c r="AL4361" s="5">
        <v>0</v>
      </c>
      <c r="AM4361" s="5">
        <v>36360.449999999997</v>
      </c>
      <c r="AN4361">
        <v>4</v>
      </c>
      <c r="AO4361">
        <v>3</v>
      </c>
      <c r="AP4361" t="str">
        <f t="shared" si="617"/>
        <v>Yes</v>
      </c>
      <c r="AQ4361">
        <v>1</v>
      </c>
      <c r="AR4361" s="5">
        <f t="shared" si="618"/>
        <v>1634615.73</v>
      </c>
      <c r="AS4361" s="5">
        <f t="shared" si="619"/>
        <v>602136.87</v>
      </c>
      <c r="AT4361" t="s">
        <v>59</v>
      </c>
      <c r="AU4361" t="s">
        <v>6164</v>
      </c>
      <c r="AV4361" t="s">
        <v>6165</v>
      </c>
      <c r="AW4361" t="s">
        <v>6166</v>
      </c>
      <c r="AX4361" t="s">
        <v>6167</v>
      </c>
      <c r="AY4361">
        <v>60</v>
      </c>
      <c r="AZ4361">
        <v>0</v>
      </c>
      <c r="BA4361">
        <v>0</v>
      </c>
      <c r="BB4361" t="s">
        <v>6168</v>
      </c>
      <c r="BC4361">
        <v>0</v>
      </c>
      <c r="BD4361">
        <v>0</v>
      </c>
      <c r="BE4361" t="s">
        <v>6169</v>
      </c>
      <c r="BF4361" t="s">
        <v>6170</v>
      </c>
      <c r="BG4361">
        <v>0</v>
      </c>
      <c r="BH4361" t="s">
        <v>6171</v>
      </c>
      <c r="BI4361">
        <v>43</v>
      </c>
      <c r="BJ4361" t="s">
        <v>6172</v>
      </c>
      <c r="BK4361">
        <v>0</v>
      </c>
      <c r="BL4361">
        <v>76</v>
      </c>
      <c r="BM4361" s="3">
        <f t="shared" si="620"/>
        <v>0.78947368421052633</v>
      </c>
    </row>
    <row r="4362" spans="1:65">
      <c r="A4362" t="s">
        <v>4500</v>
      </c>
      <c r="B4362" s="2">
        <v>45922</v>
      </c>
      <c r="C4362" t="s">
        <v>3137</v>
      </c>
      <c r="D4362" t="s">
        <v>4140</v>
      </c>
      <c r="E4362">
        <v>9</v>
      </c>
      <c r="F4362" t="s">
        <v>61</v>
      </c>
      <c r="G4362" t="s">
        <v>50</v>
      </c>
      <c r="H4362" t="s">
        <v>170</v>
      </c>
      <c r="I4362" t="s">
        <v>52</v>
      </c>
      <c r="J4362" t="s">
        <v>53</v>
      </c>
      <c r="K4362" t="s">
        <v>66</v>
      </c>
      <c r="L4362" t="s">
        <v>92</v>
      </c>
      <c r="M4362" t="s">
        <v>56</v>
      </c>
      <c r="N4362" t="s">
        <v>76</v>
      </c>
      <c r="O4362" t="s">
        <v>82</v>
      </c>
      <c r="P4362">
        <v>57</v>
      </c>
      <c r="Q4362">
        <v>59</v>
      </c>
      <c r="R4362">
        <v>59</v>
      </c>
      <c r="S4362">
        <v>2</v>
      </c>
      <c r="T4362">
        <f t="shared" si="612"/>
        <v>57</v>
      </c>
      <c r="U4362">
        <v>54</v>
      </c>
      <c r="V4362">
        <f t="shared" si="613"/>
        <v>3</v>
      </c>
      <c r="W4362" s="3">
        <f t="shared" si="614"/>
        <v>3.3898305084745763E-2</v>
      </c>
      <c r="X4362">
        <v>41</v>
      </c>
      <c r="Y4362" s="4">
        <v>4.4000000000000004</v>
      </c>
      <c r="Z4362" s="4">
        <v>2.5</v>
      </c>
      <c r="AA4362" s="5">
        <v>33452.99</v>
      </c>
      <c r="AB4362" s="5">
        <f t="shared" si="615"/>
        <v>1806461.46</v>
      </c>
      <c r="AC4362" s="5">
        <v>23789.53</v>
      </c>
      <c r="AD4362" s="5">
        <f t="shared" si="616"/>
        <v>1403582.27</v>
      </c>
      <c r="AE4362" s="5">
        <v>105816.44</v>
      </c>
      <c r="AF4362" s="5">
        <v>26245.7</v>
      </c>
      <c r="AG4362" s="5">
        <v>11262.35</v>
      </c>
      <c r="AH4362" s="5">
        <v>3625</v>
      </c>
      <c r="AI4362" s="5">
        <v>6400</v>
      </c>
      <c r="AJ4362">
        <v>0</v>
      </c>
      <c r="AK4362" s="5">
        <v>0</v>
      </c>
      <c r="AL4362" s="5">
        <v>1965.16</v>
      </c>
      <c r="AM4362" s="5">
        <v>37149.5</v>
      </c>
      <c r="AN4362">
        <v>4</v>
      </c>
      <c r="AO4362">
        <v>4</v>
      </c>
      <c r="AP4362" t="str">
        <f t="shared" si="617"/>
        <v>Yes</v>
      </c>
      <c r="AQ4362">
        <v>1</v>
      </c>
      <c r="AR4362" s="5">
        <f t="shared" si="618"/>
        <v>1596046.42</v>
      </c>
      <c r="AS4362" s="5">
        <f t="shared" si="619"/>
        <v>210415.04</v>
      </c>
      <c r="AT4362" t="s">
        <v>59</v>
      </c>
      <c r="AU4362" t="s">
        <v>6164</v>
      </c>
      <c r="AV4362" t="s">
        <v>6165</v>
      </c>
      <c r="AW4362" t="s">
        <v>6166</v>
      </c>
      <c r="AX4362" t="s">
        <v>6184</v>
      </c>
      <c r="AY4362">
        <v>63</v>
      </c>
      <c r="AZ4362">
        <v>3</v>
      </c>
      <c r="BA4362">
        <v>23</v>
      </c>
      <c r="BB4362" t="s">
        <v>6185</v>
      </c>
      <c r="BC4362">
        <v>0</v>
      </c>
      <c r="BD4362">
        <v>0</v>
      </c>
      <c r="BE4362" t="s">
        <v>6169</v>
      </c>
      <c r="BF4362" t="s">
        <v>6170</v>
      </c>
      <c r="BG4362">
        <v>1</v>
      </c>
      <c r="BH4362" t="s">
        <v>6186</v>
      </c>
      <c r="BI4362">
        <v>58</v>
      </c>
      <c r="BJ4362" t="s">
        <v>6187</v>
      </c>
      <c r="BK4362">
        <v>0</v>
      </c>
      <c r="BL4362">
        <v>70</v>
      </c>
      <c r="BM4362" s="3">
        <f t="shared" si="620"/>
        <v>0.84285714285714286</v>
      </c>
    </row>
    <row r="4363" spans="1:65">
      <c r="A4363" t="s">
        <v>4501</v>
      </c>
      <c r="B4363" s="2">
        <v>45922</v>
      </c>
      <c r="C4363" t="s">
        <v>3137</v>
      </c>
      <c r="D4363" t="s">
        <v>4140</v>
      </c>
      <c r="E4363">
        <v>9</v>
      </c>
      <c r="F4363" t="s">
        <v>49</v>
      </c>
      <c r="G4363" t="s">
        <v>50</v>
      </c>
      <c r="H4363" t="s">
        <v>89</v>
      </c>
      <c r="I4363" t="s">
        <v>64</v>
      </c>
      <c r="J4363" t="s">
        <v>65</v>
      </c>
      <c r="K4363" t="s">
        <v>75</v>
      </c>
      <c r="L4363" t="s">
        <v>55</v>
      </c>
      <c r="M4363" t="s">
        <v>56</v>
      </c>
      <c r="N4363" t="s">
        <v>94</v>
      </c>
      <c r="O4363" t="s">
        <v>70</v>
      </c>
      <c r="P4363">
        <v>47</v>
      </c>
      <c r="Q4363">
        <v>48</v>
      </c>
      <c r="R4363">
        <v>47</v>
      </c>
      <c r="S4363">
        <v>1</v>
      </c>
      <c r="T4363">
        <f t="shared" si="612"/>
        <v>46</v>
      </c>
      <c r="U4363">
        <v>46</v>
      </c>
      <c r="V4363">
        <f t="shared" si="613"/>
        <v>0</v>
      </c>
      <c r="W4363" s="3">
        <f t="shared" si="614"/>
        <v>2.1276595744680851E-2</v>
      </c>
      <c r="X4363">
        <v>38</v>
      </c>
      <c r="Y4363" s="4">
        <v>5.3</v>
      </c>
      <c r="Z4363" s="4">
        <v>1.4</v>
      </c>
      <c r="AA4363" s="5">
        <v>51404.89</v>
      </c>
      <c r="AB4363" s="5">
        <f t="shared" si="615"/>
        <v>2364624.94</v>
      </c>
      <c r="AC4363" s="5">
        <v>34924.089999999997</v>
      </c>
      <c r="AD4363" s="5">
        <f t="shared" si="616"/>
        <v>1641432.23</v>
      </c>
      <c r="AE4363" s="5">
        <v>101884.14</v>
      </c>
      <c r="AF4363" s="5">
        <v>30725.64</v>
      </c>
      <c r="AG4363" s="5">
        <v>10845.97</v>
      </c>
      <c r="AH4363" s="5">
        <v>2030</v>
      </c>
      <c r="AI4363" s="5">
        <v>4600</v>
      </c>
      <c r="AJ4363">
        <v>0</v>
      </c>
      <c r="AK4363" s="5">
        <v>0</v>
      </c>
      <c r="AL4363" s="5">
        <v>0</v>
      </c>
      <c r="AM4363" s="5">
        <v>28895.43</v>
      </c>
      <c r="AN4363">
        <v>4</v>
      </c>
      <c r="AO4363">
        <v>3</v>
      </c>
      <c r="AP4363" t="str">
        <f t="shared" si="617"/>
        <v>Yes</v>
      </c>
      <c r="AQ4363">
        <v>1</v>
      </c>
      <c r="AR4363" s="5">
        <f t="shared" si="618"/>
        <v>1820413.41</v>
      </c>
      <c r="AS4363" s="5">
        <f t="shared" si="619"/>
        <v>544211.53</v>
      </c>
      <c r="AT4363" t="s">
        <v>59</v>
      </c>
      <c r="AU4363" t="s">
        <v>6164</v>
      </c>
      <c r="AV4363" t="s">
        <v>6165</v>
      </c>
      <c r="AW4363" t="s">
        <v>6166</v>
      </c>
      <c r="AX4363" t="s">
        <v>6167</v>
      </c>
      <c r="AY4363">
        <v>50</v>
      </c>
      <c r="AZ4363">
        <v>0</v>
      </c>
      <c r="BA4363">
        <v>0</v>
      </c>
      <c r="BB4363" t="s">
        <v>6168</v>
      </c>
      <c r="BC4363">
        <v>0</v>
      </c>
      <c r="BD4363">
        <v>0</v>
      </c>
      <c r="BE4363" t="s">
        <v>6169</v>
      </c>
      <c r="BF4363" t="s">
        <v>6170</v>
      </c>
      <c r="BG4363">
        <v>1</v>
      </c>
      <c r="BH4363" t="s">
        <v>6186</v>
      </c>
      <c r="BI4363">
        <v>53</v>
      </c>
      <c r="BJ4363" t="s">
        <v>6187</v>
      </c>
      <c r="BK4363">
        <v>0</v>
      </c>
      <c r="BL4363">
        <v>64</v>
      </c>
      <c r="BM4363" s="3">
        <f t="shared" si="620"/>
        <v>0.734375</v>
      </c>
    </row>
    <row r="4364" spans="1:65">
      <c r="A4364" t="s">
        <v>4502</v>
      </c>
      <c r="B4364" s="2">
        <v>45922</v>
      </c>
      <c r="C4364" t="s">
        <v>3137</v>
      </c>
      <c r="D4364" t="s">
        <v>4140</v>
      </c>
      <c r="E4364">
        <v>9</v>
      </c>
      <c r="F4364" t="s">
        <v>72</v>
      </c>
      <c r="G4364" t="s">
        <v>62</v>
      </c>
      <c r="H4364" t="s">
        <v>220</v>
      </c>
      <c r="I4364" t="s">
        <v>74</v>
      </c>
      <c r="J4364" t="s">
        <v>81</v>
      </c>
      <c r="K4364" t="s">
        <v>75</v>
      </c>
      <c r="L4364" t="s">
        <v>67</v>
      </c>
      <c r="M4364" t="s">
        <v>56</v>
      </c>
      <c r="N4364" t="s">
        <v>109</v>
      </c>
      <c r="O4364" t="s">
        <v>120</v>
      </c>
      <c r="P4364">
        <v>36</v>
      </c>
      <c r="Q4364">
        <v>38</v>
      </c>
      <c r="R4364">
        <v>40</v>
      </c>
      <c r="S4364">
        <v>1</v>
      </c>
      <c r="T4364">
        <f t="shared" si="612"/>
        <v>39</v>
      </c>
      <c r="U4364">
        <v>36</v>
      </c>
      <c r="V4364">
        <f t="shared" si="613"/>
        <v>3</v>
      </c>
      <c r="W4364" s="3">
        <f t="shared" si="614"/>
        <v>2.5000000000000001E-2</v>
      </c>
      <c r="X4364">
        <v>18</v>
      </c>
      <c r="Y4364" s="4">
        <v>2.2000000000000002</v>
      </c>
      <c r="Z4364" s="4">
        <v>1.6</v>
      </c>
      <c r="AA4364" s="5">
        <v>77974.679999999993</v>
      </c>
      <c r="AB4364" s="5">
        <f t="shared" si="615"/>
        <v>2807088.48</v>
      </c>
      <c r="AC4364" s="5">
        <v>51404.08</v>
      </c>
      <c r="AD4364" s="5">
        <f t="shared" si="616"/>
        <v>2056163.2</v>
      </c>
      <c r="AE4364" s="5">
        <v>119874.73</v>
      </c>
      <c r="AF4364" s="5">
        <v>33257.24</v>
      </c>
      <c r="AG4364" s="5">
        <v>8266.26</v>
      </c>
      <c r="AH4364" s="5">
        <v>2320</v>
      </c>
      <c r="AI4364" s="5">
        <v>6800</v>
      </c>
      <c r="AJ4364">
        <v>0</v>
      </c>
      <c r="AK4364" s="5">
        <v>0</v>
      </c>
      <c r="AL4364" s="5">
        <v>4489.03</v>
      </c>
      <c r="AM4364" s="5">
        <v>57967.05</v>
      </c>
      <c r="AN4364">
        <v>8</v>
      </c>
      <c r="AO4364">
        <v>9</v>
      </c>
      <c r="AP4364" t="str">
        <f t="shared" si="617"/>
        <v>No</v>
      </c>
      <c r="AQ4364">
        <v>2</v>
      </c>
      <c r="AR4364" s="5">
        <f t="shared" si="618"/>
        <v>2289137.5099999998</v>
      </c>
      <c r="AS4364" s="5">
        <f t="shared" si="619"/>
        <v>517950.97</v>
      </c>
      <c r="AT4364" t="s">
        <v>59</v>
      </c>
      <c r="AU4364" t="s">
        <v>6164</v>
      </c>
      <c r="AV4364" t="s">
        <v>6165</v>
      </c>
      <c r="AW4364" t="s">
        <v>6166</v>
      </c>
      <c r="AX4364" t="s">
        <v>6184</v>
      </c>
      <c r="AY4364">
        <v>36</v>
      </c>
      <c r="AZ4364">
        <v>0</v>
      </c>
      <c r="BA4364">
        <v>18</v>
      </c>
      <c r="BB4364" t="s">
        <v>6180</v>
      </c>
      <c r="BC4364">
        <v>0</v>
      </c>
      <c r="BD4364">
        <v>1</v>
      </c>
      <c r="BE4364" t="s">
        <v>6188</v>
      </c>
      <c r="BF4364" t="s">
        <v>6170</v>
      </c>
      <c r="BG4364">
        <v>0</v>
      </c>
      <c r="BH4364" t="s">
        <v>6171</v>
      </c>
      <c r="BI4364">
        <v>37</v>
      </c>
      <c r="BJ4364" t="s">
        <v>6172</v>
      </c>
      <c r="BK4364">
        <v>0</v>
      </c>
      <c r="BL4364">
        <v>45</v>
      </c>
      <c r="BM4364" s="3">
        <f t="shared" si="620"/>
        <v>0.88888888888888884</v>
      </c>
    </row>
    <row r="4365" spans="1:65">
      <c r="A4365" t="s">
        <v>4503</v>
      </c>
      <c r="B4365" s="2">
        <v>45922</v>
      </c>
      <c r="C4365" t="s">
        <v>3137</v>
      </c>
      <c r="D4365" t="s">
        <v>4140</v>
      </c>
      <c r="E4365">
        <v>9</v>
      </c>
      <c r="F4365" t="s">
        <v>61</v>
      </c>
      <c r="G4365" t="s">
        <v>79</v>
      </c>
      <c r="H4365" t="s">
        <v>123</v>
      </c>
      <c r="I4365" t="s">
        <v>74</v>
      </c>
      <c r="J4365" t="s">
        <v>53</v>
      </c>
      <c r="K4365" t="s">
        <v>75</v>
      </c>
      <c r="L4365" t="s">
        <v>67</v>
      </c>
      <c r="M4365" t="s">
        <v>56</v>
      </c>
      <c r="N4365" t="s">
        <v>69</v>
      </c>
      <c r="O4365" t="s">
        <v>82</v>
      </c>
      <c r="P4365">
        <v>62</v>
      </c>
      <c r="Q4365">
        <v>64</v>
      </c>
      <c r="R4365">
        <v>61</v>
      </c>
      <c r="S4365">
        <v>2</v>
      </c>
      <c r="T4365">
        <f t="shared" si="612"/>
        <v>59</v>
      </c>
      <c r="U4365">
        <v>59</v>
      </c>
      <c r="V4365">
        <f t="shared" si="613"/>
        <v>0</v>
      </c>
      <c r="W4365" s="3">
        <f t="shared" si="614"/>
        <v>3.2786885245901641E-2</v>
      </c>
      <c r="X4365">
        <v>31</v>
      </c>
      <c r="Y4365" s="4">
        <v>0</v>
      </c>
      <c r="Z4365" s="4">
        <v>0.6</v>
      </c>
      <c r="AA4365" s="5">
        <v>35683.47</v>
      </c>
      <c r="AB4365" s="5">
        <f t="shared" si="615"/>
        <v>2105324.73</v>
      </c>
      <c r="AC4365" s="5">
        <v>22887.119999999999</v>
      </c>
      <c r="AD4365" s="5">
        <f t="shared" si="616"/>
        <v>1396114.32</v>
      </c>
      <c r="AE4365" s="5">
        <v>105710.87</v>
      </c>
      <c r="AF4365" s="5">
        <v>26924.79</v>
      </c>
      <c r="AG4365" s="5">
        <v>10363.99</v>
      </c>
      <c r="AH4365" s="5">
        <v>870</v>
      </c>
      <c r="AI4365" s="5">
        <v>6400</v>
      </c>
      <c r="AJ4365">
        <v>0</v>
      </c>
      <c r="AK4365" s="5">
        <v>0</v>
      </c>
      <c r="AL4365" s="5">
        <v>0</v>
      </c>
      <c r="AM4365" s="5">
        <v>43895.73</v>
      </c>
      <c r="AN4365">
        <v>4</v>
      </c>
      <c r="AO4365">
        <v>5</v>
      </c>
      <c r="AP4365" t="str">
        <f t="shared" si="617"/>
        <v>No</v>
      </c>
      <c r="AQ4365">
        <v>2</v>
      </c>
      <c r="AR4365" s="5">
        <f t="shared" si="618"/>
        <v>1590279.7</v>
      </c>
      <c r="AS4365" s="5">
        <f t="shared" si="619"/>
        <v>515045.03</v>
      </c>
      <c r="AT4365" t="s">
        <v>59</v>
      </c>
      <c r="AU4365" t="s">
        <v>6164</v>
      </c>
      <c r="AV4365" t="s">
        <v>6165</v>
      </c>
      <c r="AW4365" t="s">
        <v>6166</v>
      </c>
      <c r="AX4365" t="s">
        <v>6167</v>
      </c>
      <c r="AY4365">
        <v>65</v>
      </c>
      <c r="AZ4365">
        <v>0</v>
      </c>
      <c r="BA4365">
        <v>0</v>
      </c>
      <c r="BB4365" t="s">
        <v>6168</v>
      </c>
      <c r="BC4365">
        <v>1</v>
      </c>
      <c r="BD4365">
        <v>0</v>
      </c>
      <c r="BE4365" t="s">
        <v>6178</v>
      </c>
      <c r="BF4365" t="s">
        <v>6170</v>
      </c>
      <c r="BG4365">
        <v>1</v>
      </c>
      <c r="BH4365" t="s">
        <v>6186</v>
      </c>
      <c r="BI4365">
        <v>24</v>
      </c>
      <c r="BJ4365" t="s">
        <v>6172</v>
      </c>
      <c r="BK4365">
        <v>0</v>
      </c>
      <c r="BL4365">
        <v>72</v>
      </c>
      <c r="BM4365" s="3">
        <f t="shared" si="620"/>
        <v>0.84722222222222221</v>
      </c>
    </row>
    <row r="4366" spans="1:65">
      <c r="A4366" t="s">
        <v>4504</v>
      </c>
      <c r="B4366" s="2">
        <v>45922</v>
      </c>
      <c r="C4366" t="s">
        <v>3137</v>
      </c>
      <c r="D4366" t="s">
        <v>4140</v>
      </c>
      <c r="E4366">
        <v>9</v>
      </c>
      <c r="F4366" t="s">
        <v>72</v>
      </c>
      <c r="G4366" t="s">
        <v>79</v>
      </c>
      <c r="H4366" t="s">
        <v>86</v>
      </c>
      <c r="I4366" t="s">
        <v>52</v>
      </c>
      <c r="J4366" t="s">
        <v>81</v>
      </c>
      <c r="K4366" t="s">
        <v>66</v>
      </c>
      <c r="L4366" t="s">
        <v>92</v>
      </c>
      <c r="M4366" t="s">
        <v>56</v>
      </c>
      <c r="N4366" t="s">
        <v>57</v>
      </c>
      <c r="O4366" t="s">
        <v>120</v>
      </c>
      <c r="P4366">
        <v>40</v>
      </c>
      <c r="Q4366">
        <v>42</v>
      </c>
      <c r="R4366">
        <v>43</v>
      </c>
      <c r="S4366">
        <v>1</v>
      </c>
      <c r="T4366">
        <f t="shared" si="612"/>
        <v>42</v>
      </c>
      <c r="U4366">
        <v>40</v>
      </c>
      <c r="V4366">
        <f t="shared" si="613"/>
        <v>2</v>
      </c>
      <c r="W4366" s="3">
        <f t="shared" si="614"/>
        <v>2.3255813953488372E-2</v>
      </c>
      <c r="X4366">
        <v>40</v>
      </c>
      <c r="Y4366" s="4">
        <v>3.9</v>
      </c>
      <c r="Z4366" s="4">
        <v>2.2999999999999998</v>
      </c>
      <c r="AA4366" s="5">
        <v>73038.509999999995</v>
      </c>
      <c r="AB4366" s="5">
        <f t="shared" si="615"/>
        <v>2921540.4</v>
      </c>
      <c r="AC4366" s="5">
        <v>53521.94</v>
      </c>
      <c r="AD4366" s="5">
        <f t="shared" si="616"/>
        <v>2301443.42</v>
      </c>
      <c r="AE4366" s="5">
        <v>136524.22</v>
      </c>
      <c r="AF4366" s="5">
        <v>36980.11</v>
      </c>
      <c r="AG4366" s="5">
        <v>11258.34</v>
      </c>
      <c r="AH4366" s="5">
        <v>3335</v>
      </c>
      <c r="AI4366" s="5">
        <v>6800</v>
      </c>
      <c r="AJ4366">
        <v>0</v>
      </c>
      <c r="AK4366" s="5">
        <v>0</v>
      </c>
      <c r="AL4366" s="5">
        <v>3065.36</v>
      </c>
      <c r="AM4366" s="5">
        <v>26865.45</v>
      </c>
      <c r="AN4366">
        <v>4</v>
      </c>
      <c r="AO4366">
        <v>2</v>
      </c>
      <c r="AP4366" t="str">
        <f t="shared" si="617"/>
        <v>Yes</v>
      </c>
      <c r="AQ4366">
        <v>1</v>
      </c>
      <c r="AR4366" s="5">
        <f t="shared" si="618"/>
        <v>2526271.9</v>
      </c>
      <c r="AS4366" s="5">
        <f t="shared" si="619"/>
        <v>395268.5</v>
      </c>
      <c r="AT4366" t="s">
        <v>59</v>
      </c>
      <c r="AU4366" t="s">
        <v>6164</v>
      </c>
      <c r="AV4366" t="s">
        <v>6165</v>
      </c>
      <c r="AW4366" t="s">
        <v>6166</v>
      </c>
      <c r="AX4366" t="s">
        <v>6184</v>
      </c>
      <c r="AY4366">
        <v>43</v>
      </c>
      <c r="AZ4366">
        <v>2</v>
      </c>
      <c r="BA4366">
        <v>18</v>
      </c>
      <c r="BB4366" t="s">
        <v>6185</v>
      </c>
      <c r="BC4366">
        <v>0</v>
      </c>
      <c r="BD4366">
        <v>0</v>
      </c>
      <c r="BE4366" t="s">
        <v>6169</v>
      </c>
      <c r="BF4366" t="s">
        <v>6170</v>
      </c>
      <c r="BG4366">
        <v>1</v>
      </c>
      <c r="BH4366" t="s">
        <v>6186</v>
      </c>
      <c r="BI4366">
        <v>37</v>
      </c>
      <c r="BJ4366" t="s">
        <v>6172</v>
      </c>
      <c r="BK4366">
        <v>0</v>
      </c>
      <c r="BL4366">
        <v>50</v>
      </c>
      <c r="BM4366" s="3">
        <f t="shared" si="620"/>
        <v>0.86</v>
      </c>
    </row>
    <row r="4367" spans="1:65">
      <c r="A4367" t="s">
        <v>4505</v>
      </c>
      <c r="B4367" s="2">
        <v>45922</v>
      </c>
      <c r="C4367" t="s">
        <v>3137</v>
      </c>
      <c r="D4367" t="s">
        <v>4140</v>
      </c>
      <c r="E4367">
        <v>9</v>
      </c>
      <c r="F4367" t="s">
        <v>78</v>
      </c>
      <c r="G4367" t="s">
        <v>50</v>
      </c>
      <c r="H4367" t="s">
        <v>161</v>
      </c>
      <c r="I4367" t="s">
        <v>74</v>
      </c>
      <c r="J4367" t="s">
        <v>53</v>
      </c>
      <c r="K4367" t="s">
        <v>75</v>
      </c>
      <c r="L4367" t="s">
        <v>92</v>
      </c>
      <c r="M4367" t="s">
        <v>56</v>
      </c>
      <c r="N4367" t="s">
        <v>94</v>
      </c>
      <c r="O4367" t="s">
        <v>58</v>
      </c>
      <c r="P4367">
        <v>55</v>
      </c>
      <c r="Q4367">
        <v>57</v>
      </c>
      <c r="R4367">
        <v>54</v>
      </c>
      <c r="S4367">
        <v>1</v>
      </c>
      <c r="T4367">
        <f t="shared" si="612"/>
        <v>53</v>
      </c>
      <c r="U4367">
        <v>53</v>
      </c>
      <c r="V4367">
        <f t="shared" si="613"/>
        <v>0</v>
      </c>
      <c r="W4367" s="3">
        <f t="shared" si="614"/>
        <v>1.8518518518518517E-2</v>
      </c>
      <c r="X4367">
        <v>51</v>
      </c>
      <c r="Y4367" s="4">
        <v>3</v>
      </c>
      <c r="Z4367" s="4">
        <v>1.3</v>
      </c>
      <c r="AA4367" s="5">
        <v>35614.6</v>
      </c>
      <c r="AB4367" s="5">
        <f t="shared" si="615"/>
        <v>1887573.8</v>
      </c>
      <c r="AC4367" s="5">
        <v>23873.22</v>
      </c>
      <c r="AD4367" s="5">
        <f t="shared" si="616"/>
        <v>1289153.8799999999</v>
      </c>
      <c r="AE4367" s="5">
        <v>91217.52</v>
      </c>
      <c r="AF4367" s="5">
        <v>27500.68</v>
      </c>
      <c r="AG4367" s="5">
        <v>12393.22</v>
      </c>
      <c r="AH4367" s="5">
        <v>1885</v>
      </c>
      <c r="AI4367" s="5">
        <v>3200</v>
      </c>
      <c r="AJ4367">
        <v>0</v>
      </c>
      <c r="AK4367" s="5">
        <v>0</v>
      </c>
      <c r="AL4367" s="5">
        <v>0</v>
      </c>
      <c r="AM4367" s="5">
        <v>35971.35</v>
      </c>
      <c r="AN4367">
        <v>4</v>
      </c>
      <c r="AO4367">
        <v>5</v>
      </c>
      <c r="AP4367" t="str">
        <f t="shared" si="617"/>
        <v>No</v>
      </c>
      <c r="AQ4367">
        <v>2</v>
      </c>
      <c r="AR4367" s="5">
        <f t="shared" si="618"/>
        <v>1461321.65</v>
      </c>
      <c r="AS4367" s="5">
        <f t="shared" si="619"/>
        <v>426252.15</v>
      </c>
      <c r="AT4367" t="s">
        <v>59</v>
      </c>
      <c r="AU4367" t="s">
        <v>6164</v>
      </c>
      <c r="AV4367" t="s">
        <v>6165</v>
      </c>
      <c r="AW4367" t="s">
        <v>6166</v>
      </c>
      <c r="AX4367" t="s">
        <v>6202</v>
      </c>
      <c r="AY4367">
        <v>58</v>
      </c>
      <c r="AZ4367">
        <v>0</v>
      </c>
      <c r="BA4367">
        <v>0</v>
      </c>
      <c r="BB4367" t="s">
        <v>6168</v>
      </c>
      <c r="BC4367">
        <v>1</v>
      </c>
      <c r="BD4367">
        <v>0</v>
      </c>
      <c r="BE4367" t="s">
        <v>6178</v>
      </c>
      <c r="BF4367" t="s">
        <v>6170</v>
      </c>
      <c r="BG4367">
        <v>2</v>
      </c>
      <c r="BH4367" t="s">
        <v>6192</v>
      </c>
      <c r="BI4367">
        <v>71</v>
      </c>
      <c r="BJ4367" t="s">
        <v>6187</v>
      </c>
      <c r="BK4367">
        <v>0</v>
      </c>
      <c r="BL4367">
        <v>70</v>
      </c>
      <c r="BM4367" s="3">
        <f t="shared" si="620"/>
        <v>0.77142857142857146</v>
      </c>
    </row>
    <row r="4368" spans="1:65">
      <c r="A4368" t="s">
        <v>4506</v>
      </c>
      <c r="B4368" s="2">
        <v>45922</v>
      </c>
      <c r="C4368" t="s">
        <v>3137</v>
      </c>
      <c r="D4368" t="s">
        <v>4140</v>
      </c>
      <c r="E4368">
        <v>9</v>
      </c>
      <c r="F4368" t="s">
        <v>61</v>
      </c>
      <c r="G4368" t="s">
        <v>62</v>
      </c>
      <c r="H4368" t="s">
        <v>96</v>
      </c>
      <c r="I4368" t="s">
        <v>52</v>
      </c>
      <c r="J4368" t="s">
        <v>53</v>
      </c>
      <c r="K4368" t="s">
        <v>75</v>
      </c>
      <c r="L4368" t="s">
        <v>87</v>
      </c>
      <c r="M4368" t="s">
        <v>56</v>
      </c>
      <c r="N4368" t="s">
        <v>57</v>
      </c>
      <c r="O4368" t="s">
        <v>70</v>
      </c>
      <c r="P4368">
        <v>63</v>
      </c>
      <c r="Q4368">
        <v>68</v>
      </c>
      <c r="R4368">
        <v>68</v>
      </c>
      <c r="S4368">
        <v>1</v>
      </c>
      <c r="T4368">
        <f t="shared" si="612"/>
        <v>67</v>
      </c>
      <c r="U4368">
        <v>62</v>
      </c>
      <c r="V4368">
        <f t="shared" si="613"/>
        <v>5</v>
      </c>
      <c r="W4368" s="3">
        <f t="shared" si="614"/>
        <v>1.4705882352941176E-2</v>
      </c>
      <c r="X4368">
        <v>24</v>
      </c>
      <c r="Y4368" s="4">
        <v>8.6999999999999993</v>
      </c>
      <c r="Z4368" s="4">
        <v>1.4</v>
      </c>
      <c r="AA4368" s="5">
        <v>36161.53</v>
      </c>
      <c r="AB4368" s="5">
        <f t="shared" si="615"/>
        <v>2242014.86</v>
      </c>
      <c r="AC4368" s="5">
        <v>24095.23</v>
      </c>
      <c r="AD4368" s="5">
        <f t="shared" si="616"/>
        <v>1638475.64</v>
      </c>
      <c r="AE4368" s="5">
        <v>119656.48</v>
      </c>
      <c r="AF4368" s="5">
        <v>28386.97</v>
      </c>
      <c r="AG4368" s="5">
        <v>9267.19</v>
      </c>
      <c r="AH4368" s="5">
        <v>2030</v>
      </c>
      <c r="AI4368" s="5">
        <v>3200</v>
      </c>
      <c r="AJ4368">
        <v>0</v>
      </c>
      <c r="AK4368" s="5">
        <v>0</v>
      </c>
      <c r="AL4368" s="5">
        <v>3175.76</v>
      </c>
      <c r="AM4368" s="5">
        <v>38685.870000000003</v>
      </c>
      <c r="AN4368">
        <v>4</v>
      </c>
      <c r="AO4368">
        <v>3</v>
      </c>
      <c r="AP4368" t="str">
        <f t="shared" si="617"/>
        <v>Yes</v>
      </c>
      <c r="AQ4368">
        <v>1</v>
      </c>
      <c r="AR4368" s="5">
        <f t="shared" si="618"/>
        <v>1842877.91</v>
      </c>
      <c r="AS4368" s="5">
        <f t="shared" si="619"/>
        <v>399136.95</v>
      </c>
      <c r="AT4368" t="s">
        <v>59</v>
      </c>
      <c r="AU4368" t="s">
        <v>6164</v>
      </c>
      <c r="AV4368" t="s">
        <v>6165</v>
      </c>
      <c r="AW4368" t="s">
        <v>6166</v>
      </c>
      <c r="AX4368" t="s">
        <v>6177</v>
      </c>
      <c r="AY4368">
        <v>67</v>
      </c>
      <c r="AZ4368">
        <v>3</v>
      </c>
      <c r="BA4368">
        <v>29</v>
      </c>
      <c r="BB4368" t="s">
        <v>6185</v>
      </c>
      <c r="BC4368">
        <v>0</v>
      </c>
      <c r="BD4368">
        <v>0</v>
      </c>
      <c r="BE4368" t="s">
        <v>6169</v>
      </c>
      <c r="BF4368" t="s">
        <v>6170</v>
      </c>
      <c r="BG4368">
        <v>0</v>
      </c>
      <c r="BH4368" t="s">
        <v>6171</v>
      </c>
      <c r="BI4368">
        <v>48</v>
      </c>
      <c r="BJ4368" t="s">
        <v>6172</v>
      </c>
      <c r="BK4368">
        <v>0</v>
      </c>
      <c r="BL4368">
        <v>76</v>
      </c>
      <c r="BM4368" s="3">
        <f t="shared" si="620"/>
        <v>0.89473684210526316</v>
      </c>
    </row>
    <row r="4369" spans="1:65">
      <c r="A4369" t="s">
        <v>4507</v>
      </c>
      <c r="B4369" s="2">
        <v>45922</v>
      </c>
      <c r="C4369" t="s">
        <v>3137</v>
      </c>
      <c r="D4369" t="s">
        <v>4140</v>
      </c>
      <c r="E4369">
        <v>9</v>
      </c>
      <c r="F4369" t="s">
        <v>78</v>
      </c>
      <c r="G4369" t="s">
        <v>62</v>
      </c>
      <c r="H4369" t="s">
        <v>190</v>
      </c>
      <c r="I4369" t="s">
        <v>64</v>
      </c>
      <c r="J4369" t="s">
        <v>81</v>
      </c>
      <c r="K4369" t="s">
        <v>54</v>
      </c>
      <c r="L4369" t="s">
        <v>67</v>
      </c>
      <c r="M4369" t="s">
        <v>56</v>
      </c>
      <c r="N4369" t="s">
        <v>94</v>
      </c>
      <c r="O4369" t="s">
        <v>82</v>
      </c>
      <c r="P4369">
        <v>42</v>
      </c>
      <c r="Q4369">
        <v>43</v>
      </c>
      <c r="R4369">
        <v>41</v>
      </c>
      <c r="S4369">
        <v>2</v>
      </c>
      <c r="T4369">
        <f t="shared" si="612"/>
        <v>39</v>
      </c>
      <c r="U4369">
        <v>39</v>
      </c>
      <c r="V4369">
        <f t="shared" si="613"/>
        <v>0</v>
      </c>
      <c r="W4369" s="3">
        <f t="shared" si="614"/>
        <v>4.878048780487805E-2</v>
      </c>
      <c r="X4369">
        <v>48</v>
      </c>
      <c r="Y4369" s="4">
        <v>3.7</v>
      </c>
      <c r="Z4369" s="4">
        <v>1.2</v>
      </c>
      <c r="AA4369" s="5">
        <v>84546.74</v>
      </c>
      <c r="AB4369" s="5">
        <f t="shared" si="615"/>
        <v>3297322.86</v>
      </c>
      <c r="AC4369" s="5">
        <v>51812.99</v>
      </c>
      <c r="AD4369" s="5">
        <f t="shared" si="616"/>
        <v>2124332.59</v>
      </c>
      <c r="AE4369" s="5">
        <v>123350.52</v>
      </c>
      <c r="AF4369" s="5">
        <v>40565.54</v>
      </c>
      <c r="AG4369" s="5">
        <v>11393.81</v>
      </c>
      <c r="AH4369" s="5">
        <v>1740</v>
      </c>
      <c r="AI4369" s="5">
        <v>13600</v>
      </c>
      <c r="AJ4369">
        <v>0</v>
      </c>
      <c r="AK4369" s="5">
        <v>0</v>
      </c>
      <c r="AL4369" s="5">
        <v>0</v>
      </c>
      <c r="AM4369" s="5">
        <v>27370.62</v>
      </c>
      <c r="AN4369">
        <v>4</v>
      </c>
      <c r="AO4369">
        <v>3</v>
      </c>
      <c r="AP4369" t="str">
        <f t="shared" si="617"/>
        <v>Yes</v>
      </c>
      <c r="AQ4369">
        <v>1</v>
      </c>
      <c r="AR4369" s="5">
        <f t="shared" si="618"/>
        <v>2342353.08</v>
      </c>
      <c r="AS4369" s="5">
        <f t="shared" si="619"/>
        <v>954969.78</v>
      </c>
      <c r="AT4369" t="s">
        <v>116</v>
      </c>
      <c r="AU4369" t="s">
        <v>6164</v>
      </c>
      <c r="AV4369" t="s">
        <v>6165</v>
      </c>
      <c r="AW4369" t="s">
        <v>6166</v>
      </c>
      <c r="AX4369" t="s">
        <v>6167</v>
      </c>
      <c r="AY4369">
        <v>43</v>
      </c>
      <c r="AZ4369">
        <v>0</v>
      </c>
      <c r="BA4369">
        <v>0</v>
      </c>
      <c r="BB4369" t="s">
        <v>6168</v>
      </c>
      <c r="BC4369">
        <v>0</v>
      </c>
      <c r="BD4369">
        <v>0</v>
      </c>
      <c r="BE4369" t="s">
        <v>6169</v>
      </c>
      <c r="BF4369" t="s">
        <v>6176</v>
      </c>
      <c r="BG4369">
        <v>2</v>
      </c>
      <c r="BH4369" t="s">
        <v>6192</v>
      </c>
      <c r="BI4369">
        <v>66</v>
      </c>
      <c r="BJ4369" t="s">
        <v>6187</v>
      </c>
      <c r="BK4369">
        <v>0</v>
      </c>
      <c r="BL4369">
        <v>52</v>
      </c>
      <c r="BM4369" s="3">
        <f t="shared" si="620"/>
        <v>0.78846153846153844</v>
      </c>
    </row>
    <row r="4370" spans="1:65">
      <c r="A4370" t="s">
        <v>4508</v>
      </c>
      <c r="B4370" s="2">
        <v>45922</v>
      </c>
      <c r="C4370" t="s">
        <v>3137</v>
      </c>
      <c r="D4370" t="s">
        <v>4140</v>
      </c>
      <c r="E4370">
        <v>9</v>
      </c>
      <c r="F4370" t="s">
        <v>72</v>
      </c>
      <c r="G4370" t="s">
        <v>79</v>
      </c>
      <c r="H4370" t="s">
        <v>213</v>
      </c>
      <c r="I4370" t="s">
        <v>74</v>
      </c>
      <c r="J4370" t="s">
        <v>65</v>
      </c>
      <c r="K4370" t="s">
        <v>75</v>
      </c>
      <c r="L4370" t="s">
        <v>92</v>
      </c>
      <c r="M4370" t="s">
        <v>56</v>
      </c>
      <c r="N4370" t="s">
        <v>69</v>
      </c>
      <c r="O4370" t="s">
        <v>82</v>
      </c>
      <c r="P4370">
        <v>55</v>
      </c>
      <c r="Q4370">
        <v>56</v>
      </c>
      <c r="R4370">
        <v>57</v>
      </c>
      <c r="S4370">
        <v>1</v>
      </c>
      <c r="T4370">
        <f t="shared" si="612"/>
        <v>56</v>
      </c>
      <c r="U4370">
        <v>54</v>
      </c>
      <c r="V4370">
        <f t="shared" si="613"/>
        <v>2</v>
      </c>
      <c r="W4370" s="3">
        <f t="shared" si="614"/>
        <v>1.7543859649122806E-2</v>
      </c>
      <c r="X4370">
        <v>35</v>
      </c>
      <c r="Y4370" s="4">
        <v>11.4</v>
      </c>
      <c r="Z4370" s="4">
        <v>2</v>
      </c>
      <c r="AA4370" s="5">
        <v>51461.01</v>
      </c>
      <c r="AB4370" s="5">
        <f t="shared" si="615"/>
        <v>2778894.54</v>
      </c>
      <c r="AC4370" s="5">
        <v>35141.79</v>
      </c>
      <c r="AD4370" s="5">
        <f t="shared" si="616"/>
        <v>2003082.03</v>
      </c>
      <c r="AE4370" s="5">
        <v>127659.77</v>
      </c>
      <c r="AF4370" s="5">
        <v>37428.5</v>
      </c>
      <c r="AG4370" s="5">
        <v>11055.78</v>
      </c>
      <c r="AH4370" s="5">
        <v>2900</v>
      </c>
      <c r="AI4370" s="5">
        <v>4600</v>
      </c>
      <c r="AJ4370">
        <v>0</v>
      </c>
      <c r="AK4370" s="5">
        <v>0</v>
      </c>
      <c r="AL4370" s="5">
        <v>1949.67</v>
      </c>
      <c r="AM4370" s="5">
        <v>40322.720000000001</v>
      </c>
      <c r="AN4370">
        <v>4</v>
      </c>
      <c r="AO4370">
        <v>6</v>
      </c>
      <c r="AP4370" t="str">
        <f t="shared" si="617"/>
        <v>No</v>
      </c>
      <c r="AQ4370">
        <v>2</v>
      </c>
      <c r="AR4370" s="5">
        <f t="shared" si="618"/>
        <v>2228998.4700000002</v>
      </c>
      <c r="AS4370" s="5">
        <f t="shared" si="619"/>
        <v>549896.06999999995</v>
      </c>
      <c r="AT4370" t="s">
        <v>59</v>
      </c>
      <c r="AU4370" t="s">
        <v>6164</v>
      </c>
      <c r="AV4370" t="s">
        <v>6165</v>
      </c>
      <c r="AW4370" t="s">
        <v>6166</v>
      </c>
      <c r="AX4370" t="s">
        <v>6177</v>
      </c>
      <c r="AY4370">
        <v>57</v>
      </c>
      <c r="AZ4370">
        <v>0</v>
      </c>
      <c r="BA4370">
        <v>17</v>
      </c>
      <c r="BB4370" t="s">
        <v>6180</v>
      </c>
      <c r="BC4370">
        <v>0</v>
      </c>
      <c r="BD4370">
        <v>2</v>
      </c>
      <c r="BE4370" t="s">
        <v>6188</v>
      </c>
      <c r="BF4370" t="s">
        <v>6170</v>
      </c>
      <c r="BG4370">
        <v>1</v>
      </c>
      <c r="BH4370" t="s">
        <v>6186</v>
      </c>
      <c r="BI4370">
        <v>29</v>
      </c>
      <c r="BJ4370" t="s">
        <v>6172</v>
      </c>
      <c r="BK4370">
        <v>0</v>
      </c>
      <c r="BL4370">
        <v>61</v>
      </c>
      <c r="BM4370" s="3">
        <f t="shared" si="620"/>
        <v>0.93442622950819676</v>
      </c>
    </row>
    <row r="4371" spans="1:65">
      <c r="A4371" t="s">
        <v>4509</v>
      </c>
      <c r="B4371" s="2">
        <v>45922</v>
      </c>
      <c r="C4371" t="s">
        <v>3137</v>
      </c>
      <c r="D4371" t="s">
        <v>4140</v>
      </c>
      <c r="E4371">
        <v>9</v>
      </c>
      <c r="F4371" t="s">
        <v>72</v>
      </c>
      <c r="G4371" t="s">
        <v>50</v>
      </c>
      <c r="H4371" t="s">
        <v>179</v>
      </c>
      <c r="I4371" t="s">
        <v>64</v>
      </c>
      <c r="J4371" t="s">
        <v>53</v>
      </c>
      <c r="K4371" t="s">
        <v>75</v>
      </c>
      <c r="L4371" t="s">
        <v>55</v>
      </c>
      <c r="M4371" t="s">
        <v>56</v>
      </c>
      <c r="N4371" t="s">
        <v>94</v>
      </c>
      <c r="O4371" t="s">
        <v>70</v>
      </c>
      <c r="P4371">
        <v>55</v>
      </c>
      <c r="Q4371">
        <v>55</v>
      </c>
      <c r="R4371">
        <v>55</v>
      </c>
      <c r="S4371">
        <v>1</v>
      </c>
      <c r="T4371">
        <f t="shared" si="612"/>
        <v>54</v>
      </c>
      <c r="U4371">
        <v>53</v>
      </c>
      <c r="V4371">
        <f t="shared" si="613"/>
        <v>1</v>
      </c>
      <c r="W4371" s="3">
        <f t="shared" si="614"/>
        <v>1.8181818181818181E-2</v>
      </c>
      <c r="X4371">
        <v>11</v>
      </c>
      <c r="Y4371" s="4">
        <v>1.1000000000000001</v>
      </c>
      <c r="Z4371" s="4">
        <v>0.4</v>
      </c>
      <c r="AA4371" s="5">
        <v>36289.32</v>
      </c>
      <c r="AB4371" s="5">
        <f t="shared" si="615"/>
        <v>1923333.96</v>
      </c>
      <c r="AC4371" s="5">
        <v>23574.01</v>
      </c>
      <c r="AD4371" s="5">
        <f t="shared" si="616"/>
        <v>1296570.55</v>
      </c>
      <c r="AE4371" s="5">
        <v>91150.62</v>
      </c>
      <c r="AF4371" s="5">
        <v>24246.01</v>
      </c>
      <c r="AG4371" s="5">
        <v>7871.61</v>
      </c>
      <c r="AH4371" s="5">
        <v>580</v>
      </c>
      <c r="AI4371" s="5">
        <v>3200</v>
      </c>
      <c r="AJ4371">
        <v>0</v>
      </c>
      <c r="AK4371" s="5">
        <v>0</v>
      </c>
      <c r="AL4371" s="5">
        <v>643.70000000000005</v>
      </c>
      <c r="AM4371" s="5">
        <v>35209.1</v>
      </c>
      <c r="AN4371">
        <v>4</v>
      </c>
      <c r="AO4371">
        <v>3</v>
      </c>
      <c r="AP4371" t="str">
        <f t="shared" si="617"/>
        <v>Yes</v>
      </c>
      <c r="AQ4371">
        <v>1</v>
      </c>
      <c r="AR4371" s="5">
        <f t="shared" si="618"/>
        <v>1459471.59</v>
      </c>
      <c r="AS4371" s="5">
        <f t="shared" si="619"/>
        <v>463862.37</v>
      </c>
      <c r="AT4371" t="s">
        <v>59</v>
      </c>
      <c r="AU4371" t="s">
        <v>6164</v>
      </c>
      <c r="AV4371" t="s">
        <v>6165</v>
      </c>
      <c r="AW4371" t="s">
        <v>6166</v>
      </c>
      <c r="AX4371" t="s">
        <v>6207</v>
      </c>
      <c r="AY4371">
        <v>58</v>
      </c>
      <c r="AZ4371">
        <v>0</v>
      </c>
      <c r="BA4371">
        <v>13</v>
      </c>
      <c r="BB4371" t="s">
        <v>6191</v>
      </c>
      <c r="BC4371">
        <v>0</v>
      </c>
      <c r="BD4371">
        <v>0</v>
      </c>
      <c r="BE4371" t="s">
        <v>6169</v>
      </c>
      <c r="BF4371" t="s">
        <v>6170</v>
      </c>
      <c r="BG4371">
        <v>0</v>
      </c>
      <c r="BH4371" t="s">
        <v>6171</v>
      </c>
      <c r="BI4371">
        <v>9</v>
      </c>
      <c r="BJ4371" t="s">
        <v>6172</v>
      </c>
      <c r="BK4371">
        <v>0</v>
      </c>
      <c r="BL4371">
        <v>73</v>
      </c>
      <c r="BM4371" s="3">
        <f t="shared" si="620"/>
        <v>0.75342465753424659</v>
      </c>
    </row>
    <row r="4372" spans="1:65">
      <c r="A4372" t="s">
        <v>4510</v>
      </c>
      <c r="B4372" s="2">
        <v>45922</v>
      </c>
      <c r="C4372" t="s">
        <v>3137</v>
      </c>
      <c r="D4372" t="s">
        <v>4140</v>
      </c>
      <c r="E4372">
        <v>9</v>
      </c>
      <c r="F4372" t="s">
        <v>72</v>
      </c>
      <c r="G4372" t="s">
        <v>62</v>
      </c>
      <c r="H4372" t="s">
        <v>155</v>
      </c>
      <c r="I4372" t="s">
        <v>64</v>
      </c>
      <c r="J4372" t="s">
        <v>81</v>
      </c>
      <c r="K4372" t="s">
        <v>75</v>
      </c>
      <c r="L4372" t="s">
        <v>87</v>
      </c>
      <c r="M4372" t="s">
        <v>56</v>
      </c>
      <c r="N4372" t="s">
        <v>69</v>
      </c>
      <c r="O4372" t="s">
        <v>58</v>
      </c>
      <c r="P4372">
        <v>35</v>
      </c>
      <c r="Q4372">
        <v>38</v>
      </c>
      <c r="R4372">
        <v>38</v>
      </c>
      <c r="S4372">
        <v>1</v>
      </c>
      <c r="T4372">
        <f t="shared" si="612"/>
        <v>37</v>
      </c>
      <c r="U4372">
        <v>34</v>
      </c>
      <c r="V4372">
        <f t="shared" si="613"/>
        <v>3</v>
      </c>
      <c r="W4372" s="3">
        <f t="shared" si="614"/>
        <v>2.6315789473684209E-2</v>
      </c>
      <c r="X4372">
        <v>18</v>
      </c>
      <c r="Y4372" s="4">
        <v>4.7</v>
      </c>
      <c r="Z4372" s="4">
        <v>1.6</v>
      </c>
      <c r="AA4372" s="5">
        <v>78786.86</v>
      </c>
      <c r="AB4372" s="5">
        <f t="shared" si="615"/>
        <v>2678753.2400000002</v>
      </c>
      <c r="AC4372" s="5">
        <v>54383.14</v>
      </c>
      <c r="AD4372" s="5">
        <f t="shared" si="616"/>
        <v>2066559.32</v>
      </c>
      <c r="AE4372" s="5">
        <v>113745.55</v>
      </c>
      <c r="AF4372" s="5">
        <v>32015.119999999999</v>
      </c>
      <c r="AG4372" s="5">
        <v>8762.17</v>
      </c>
      <c r="AH4372" s="5">
        <v>2320</v>
      </c>
      <c r="AI4372" s="5">
        <v>6800</v>
      </c>
      <c r="AJ4372">
        <v>0</v>
      </c>
      <c r="AK4372" s="5">
        <v>0</v>
      </c>
      <c r="AL4372" s="5">
        <v>4352.1400000000003</v>
      </c>
      <c r="AM4372" s="5">
        <v>23162.22</v>
      </c>
      <c r="AN4372">
        <v>4</v>
      </c>
      <c r="AO4372">
        <v>4</v>
      </c>
      <c r="AP4372" t="str">
        <f t="shared" si="617"/>
        <v>Yes</v>
      </c>
      <c r="AQ4372">
        <v>0</v>
      </c>
      <c r="AR4372" s="5">
        <f t="shared" si="618"/>
        <v>2257716.52</v>
      </c>
      <c r="AS4372" s="5">
        <f t="shared" si="619"/>
        <v>421036.72</v>
      </c>
      <c r="AT4372" t="s">
        <v>59</v>
      </c>
      <c r="AU4372" t="s">
        <v>6164</v>
      </c>
      <c r="AV4372" t="s">
        <v>6165</v>
      </c>
      <c r="AW4372" t="s">
        <v>6166</v>
      </c>
      <c r="AX4372" t="s">
        <v>6184</v>
      </c>
      <c r="AY4372">
        <v>37</v>
      </c>
      <c r="AZ4372">
        <v>0</v>
      </c>
      <c r="BA4372">
        <v>23</v>
      </c>
      <c r="BB4372" t="s">
        <v>6180</v>
      </c>
      <c r="BC4372">
        <v>0</v>
      </c>
      <c r="BD4372">
        <v>0</v>
      </c>
      <c r="BE4372" t="s">
        <v>6169</v>
      </c>
      <c r="BF4372" t="s">
        <v>6170</v>
      </c>
      <c r="BG4372">
        <v>0</v>
      </c>
      <c r="BH4372" t="s">
        <v>6171</v>
      </c>
      <c r="BI4372">
        <v>28</v>
      </c>
      <c r="BJ4372" t="s">
        <v>6172</v>
      </c>
      <c r="BK4372">
        <v>0</v>
      </c>
      <c r="BL4372">
        <v>46</v>
      </c>
      <c r="BM4372" s="3">
        <f t="shared" si="620"/>
        <v>0.82608695652173914</v>
      </c>
    </row>
    <row r="4373" spans="1:65">
      <c r="A4373" t="s">
        <v>4511</v>
      </c>
      <c r="B4373" s="2">
        <v>45922</v>
      </c>
      <c r="C4373" t="s">
        <v>3137</v>
      </c>
      <c r="D4373" t="s">
        <v>4140</v>
      </c>
      <c r="E4373">
        <v>9</v>
      </c>
      <c r="F4373" t="s">
        <v>72</v>
      </c>
      <c r="G4373" t="s">
        <v>62</v>
      </c>
      <c r="H4373" t="s">
        <v>150</v>
      </c>
      <c r="I4373" t="s">
        <v>52</v>
      </c>
      <c r="J4373" t="s">
        <v>53</v>
      </c>
      <c r="K4373" t="s">
        <v>75</v>
      </c>
      <c r="L4373" t="s">
        <v>55</v>
      </c>
      <c r="M4373" t="s">
        <v>56</v>
      </c>
      <c r="N4373" t="s">
        <v>57</v>
      </c>
      <c r="O4373" t="s">
        <v>58</v>
      </c>
      <c r="P4373">
        <v>58</v>
      </c>
      <c r="Q4373">
        <v>59</v>
      </c>
      <c r="R4373">
        <v>62</v>
      </c>
      <c r="S4373">
        <v>2</v>
      </c>
      <c r="T4373">
        <f t="shared" si="612"/>
        <v>60</v>
      </c>
      <c r="U4373">
        <v>58</v>
      </c>
      <c r="V4373">
        <f t="shared" si="613"/>
        <v>2</v>
      </c>
      <c r="W4373" s="3">
        <f t="shared" si="614"/>
        <v>3.2258064516129031E-2</v>
      </c>
      <c r="X4373">
        <v>21</v>
      </c>
      <c r="Y4373" s="4">
        <v>0</v>
      </c>
      <c r="Z4373" s="4">
        <v>1.5</v>
      </c>
      <c r="AA4373" s="5">
        <v>36356.94</v>
      </c>
      <c r="AB4373" s="5">
        <f t="shared" si="615"/>
        <v>2108702.52</v>
      </c>
      <c r="AC4373" s="5">
        <v>23439.74</v>
      </c>
      <c r="AD4373" s="5">
        <f t="shared" si="616"/>
        <v>1453263.88</v>
      </c>
      <c r="AE4373" s="5">
        <v>109395.31</v>
      </c>
      <c r="AF4373" s="5">
        <v>27949.65</v>
      </c>
      <c r="AG4373" s="5">
        <v>8578.93</v>
      </c>
      <c r="AH4373" s="5">
        <v>2175</v>
      </c>
      <c r="AI4373" s="5">
        <v>6400</v>
      </c>
      <c r="AJ4373">
        <v>0</v>
      </c>
      <c r="AK4373" s="5">
        <v>0</v>
      </c>
      <c r="AL4373" s="5">
        <v>1307.49</v>
      </c>
      <c r="AM4373" s="5">
        <v>39471.620000000003</v>
      </c>
      <c r="AN4373">
        <v>4</v>
      </c>
      <c r="AO4373">
        <v>4</v>
      </c>
      <c r="AP4373" t="str">
        <f t="shared" si="617"/>
        <v>Yes</v>
      </c>
      <c r="AQ4373">
        <v>0</v>
      </c>
      <c r="AR4373" s="5">
        <f t="shared" si="618"/>
        <v>1648541.88</v>
      </c>
      <c r="AS4373" s="5">
        <f t="shared" si="619"/>
        <v>460160.64</v>
      </c>
      <c r="AT4373" t="s">
        <v>59</v>
      </c>
      <c r="AU4373" t="s">
        <v>6164</v>
      </c>
      <c r="AV4373" t="s">
        <v>6165</v>
      </c>
      <c r="AW4373" t="s">
        <v>6166</v>
      </c>
      <c r="AX4373" t="s">
        <v>6184</v>
      </c>
      <c r="AY4373">
        <v>61</v>
      </c>
      <c r="AZ4373">
        <v>0</v>
      </c>
      <c r="BA4373">
        <v>20</v>
      </c>
      <c r="BB4373" t="s">
        <v>6180</v>
      </c>
      <c r="BC4373">
        <v>0</v>
      </c>
      <c r="BD4373">
        <v>0</v>
      </c>
      <c r="BE4373" t="s">
        <v>6169</v>
      </c>
      <c r="BF4373" t="s">
        <v>6170</v>
      </c>
      <c r="BG4373">
        <v>1</v>
      </c>
      <c r="BH4373" t="s">
        <v>6179</v>
      </c>
      <c r="BI4373">
        <v>46</v>
      </c>
      <c r="BJ4373" t="s">
        <v>6172</v>
      </c>
      <c r="BK4373">
        <v>0</v>
      </c>
      <c r="BL4373">
        <v>70</v>
      </c>
      <c r="BM4373" s="3">
        <f t="shared" si="620"/>
        <v>0.88571428571428568</v>
      </c>
    </row>
    <row r="4374" spans="1:65">
      <c r="A4374" t="s">
        <v>4512</v>
      </c>
      <c r="B4374" s="2">
        <v>45922</v>
      </c>
      <c r="C4374" t="s">
        <v>3137</v>
      </c>
      <c r="D4374" t="s">
        <v>4140</v>
      </c>
      <c r="E4374">
        <v>9</v>
      </c>
      <c r="F4374" t="s">
        <v>72</v>
      </c>
      <c r="G4374" t="s">
        <v>50</v>
      </c>
      <c r="H4374" t="s">
        <v>179</v>
      </c>
      <c r="I4374" t="s">
        <v>74</v>
      </c>
      <c r="J4374" t="s">
        <v>65</v>
      </c>
      <c r="K4374" t="s">
        <v>75</v>
      </c>
      <c r="L4374" t="s">
        <v>87</v>
      </c>
      <c r="M4374" t="s">
        <v>56</v>
      </c>
      <c r="N4374" t="s">
        <v>69</v>
      </c>
      <c r="O4374" t="s">
        <v>58</v>
      </c>
      <c r="P4374">
        <v>44</v>
      </c>
      <c r="Q4374">
        <v>45</v>
      </c>
      <c r="R4374">
        <v>46</v>
      </c>
      <c r="S4374">
        <v>0</v>
      </c>
      <c r="T4374">
        <f t="shared" si="612"/>
        <v>46</v>
      </c>
      <c r="U4374">
        <v>43</v>
      </c>
      <c r="V4374">
        <f t="shared" si="613"/>
        <v>3</v>
      </c>
      <c r="W4374" s="3">
        <f t="shared" si="614"/>
        <v>0</v>
      </c>
      <c r="X4374">
        <v>23</v>
      </c>
      <c r="Y4374" s="4">
        <v>9.1</v>
      </c>
      <c r="Z4374" s="4">
        <v>1.6</v>
      </c>
      <c r="AA4374" s="5">
        <v>51359.09</v>
      </c>
      <c r="AB4374" s="5">
        <f t="shared" si="615"/>
        <v>2208440.87</v>
      </c>
      <c r="AC4374" s="5">
        <v>35975.85</v>
      </c>
      <c r="AD4374" s="5">
        <f t="shared" si="616"/>
        <v>1654889.1</v>
      </c>
      <c r="AE4374" s="5">
        <v>102184.01</v>
      </c>
      <c r="AF4374" s="5">
        <v>28864.080000000002</v>
      </c>
      <c r="AG4374" s="5">
        <v>9390.8700000000008</v>
      </c>
      <c r="AH4374" s="5">
        <v>2320</v>
      </c>
      <c r="AI4374" s="5">
        <v>0</v>
      </c>
      <c r="AJ4374">
        <v>0</v>
      </c>
      <c r="AK4374" s="5">
        <v>0</v>
      </c>
      <c r="AL4374" s="5">
        <v>2815.71</v>
      </c>
      <c r="AM4374" s="5">
        <v>27689.43</v>
      </c>
      <c r="AN4374">
        <v>4</v>
      </c>
      <c r="AO4374">
        <v>4</v>
      </c>
      <c r="AP4374" t="str">
        <f t="shared" si="617"/>
        <v>Yes</v>
      </c>
      <c r="AQ4374">
        <v>1</v>
      </c>
      <c r="AR4374" s="5">
        <f t="shared" si="618"/>
        <v>1828153.2</v>
      </c>
      <c r="AS4374" s="5">
        <f t="shared" si="619"/>
        <v>380287.67</v>
      </c>
      <c r="AT4374" t="s">
        <v>59</v>
      </c>
      <c r="AU4374" t="s">
        <v>6164</v>
      </c>
      <c r="AV4374" t="s">
        <v>6165</v>
      </c>
      <c r="AW4374" t="s">
        <v>6166</v>
      </c>
      <c r="AX4374" t="s">
        <v>6177</v>
      </c>
      <c r="AY4374">
        <v>45</v>
      </c>
      <c r="AZ4374">
        <v>0</v>
      </c>
      <c r="BA4374">
        <v>24</v>
      </c>
      <c r="BB4374" t="s">
        <v>6180</v>
      </c>
      <c r="BC4374">
        <v>0</v>
      </c>
      <c r="BD4374">
        <v>0</v>
      </c>
      <c r="BE4374" t="s">
        <v>6169</v>
      </c>
      <c r="BF4374" t="s">
        <v>6170</v>
      </c>
      <c r="BG4374">
        <v>0</v>
      </c>
      <c r="BH4374" t="s">
        <v>6171</v>
      </c>
      <c r="BI4374">
        <v>51</v>
      </c>
      <c r="BJ4374" t="s">
        <v>6187</v>
      </c>
      <c r="BK4374">
        <v>0</v>
      </c>
      <c r="BL4374">
        <v>62</v>
      </c>
      <c r="BM4374" s="3">
        <f t="shared" si="620"/>
        <v>0.74193548387096775</v>
      </c>
    </row>
    <row r="4375" spans="1:65">
      <c r="A4375" t="s">
        <v>4513</v>
      </c>
      <c r="B4375" s="2">
        <v>45922</v>
      </c>
      <c r="C4375" t="s">
        <v>3137</v>
      </c>
      <c r="D4375" t="s">
        <v>4140</v>
      </c>
      <c r="E4375">
        <v>9</v>
      </c>
      <c r="F4375" t="s">
        <v>49</v>
      </c>
      <c r="G4375" t="s">
        <v>79</v>
      </c>
      <c r="H4375" t="s">
        <v>106</v>
      </c>
      <c r="I4375" t="s">
        <v>74</v>
      </c>
      <c r="J4375" t="s">
        <v>65</v>
      </c>
      <c r="K4375" t="s">
        <v>66</v>
      </c>
      <c r="L4375" t="s">
        <v>67</v>
      </c>
      <c r="M4375" t="s">
        <v>68</v>
      </c>
      <c r="N4375" t="s">
        <v>57</v>
      </c>
      <c r="O4375" t="s">
        <v>58</v>
      </c>
      <c r="P4375">
        <v>48</v>
      </c>
      <c r="Q4375">
        <v>51</v>
      </c>
      <c r="R4375">
        <v>50</v>
      </c>
      <c r="S4375">
        <v>4</v>
      </c>
      <c r="T4375">
        <f t="shared" si="612"/>
        <v>46</v>
      </c>
      <c r="U4375">
        <v>46</v>
      </c>
      <c r="V4375">
        <f t="shared" si="613"/>
        <v>0</v>
      </c>
      <c r="W4375" s="3">
        <f t="shared" si="614"/>
        <v>0.08</v>
      </c>
      <c r="X4375">
        <v>32</v>
      </c>
      <c r="Y4375" s="4">
        <v>6.4</v>
      </c>
      <c r="Z4375" s="4">
        <v>1.6</v>
      </c>
      <c r="AA4375" s="5">
        <v>48929.25</v>
      </c>
      <c r="AB4375" s="5">
        <f t="shared" si="615"/>
        <v>2250745.5</v>
      </c>
      <c r="AC4375" s="5">
        <v>32445.94</v>
      </c>
      <c r="AD4375" s="5">
        <f t="shared" si="616"/>
        <v>1622297</v>
      </c>
      <c r="AE4375" s="5">
        <v>112157.77</v>
      </c>
      <c r="AF4375" s="5">
        <v>34028.300000000003</v>
      </c>
      <c r="AG4375" s="5">
        <v>10671.91</v>
      </c>
      <c r="AH4375" s="5">
        <v>2320</v>
      </c>
      <c r="AI4375" s="5">
        <v>22709.48</v>
      </c>
      <c r="AJ4375">
        <v>1</v>
      </c>
      <c r="AK4375" s="5">
        <v>13209.68</v>
      </c>
      <c r="AL4375" s="5">
        <v>0</v>
      </c>
      <c r="AM4375" s="5">
        <v>29061.49</v>
      </c>
      <c r="AN4375">
        <v>4</v>
      </c>
      <c r="AO4375">
        <v>4</v>
      </c>
      <c r="AP4375" t="str">
        <f t="shared" si="617"/>
        <v>Yes</v>
      </c>
      <c r="AQ4375">
        <v>2</v>
      </c>
      <c r="AR4375" s="5">
        <f t="shared" si="618"/>
        <v>1846455.63</v>
      </c>
      <c r="AS4375" s="5">
        <f t="shared" si="619"/>
        <v>404289.87</v>
      </c>
      <c r="AT4375" t="s">
        <v>1641</v>
      </c>
      <c r="AU4375" t="s">
        <v>6199</v>
      </c>
      <c r="AV4375" t="s">
        <v>6200</v>
      </c>
      <c r="AW4375" t="s">
        <v>6175</v>
      </c>
      <c r="AX4375" t="s">
        <v>6167</v>
      </c>
      <c r="AY4375">
        <v>53</v>
      </c>
      <c r="AZ4375">
        <v>4</v>
      </c>
      <c r="BA4375">
        <v>0</v>
      </c>
      <c r="BB4375" t="s">
        <v>6168</v>
      </c>
      <c r="BC4375">
        <v>0</v>
      </c>
      <c r="BD4375">
        <v>0</v>
      </c>
      <c r="BE4375" t="s">
        <v>6169</v>
      </c>
      <c r="BF4375" t="s">
        <v>6210</v>
      </c>
      <c r="BG4375">
        <v>5</v>
      </c>
      <c r="BH4375" t="s">
        <v>6208</v>
      </c>
      <c r="BI4375">
        <v>84</v>
      </c>
      <c r="BJ4375" t="s">
        <v>6193</v>
      </c>
      <c r="BK4375">
        <v>0</v>
      </c>
      <c r="BL4375">
        <v>61</v>
      </c>
      <c r="BM4375" s="3">
        <f t="shared" si="620"/>
        <v>0.81967213114754101</v>
      </c>
    </row>
    <row r="4376" spans="1:65">
      <c r="A4376" t="s">
        <v>4514</v>
      </c>
      <c r="B4376" s="2">
        <v>45922</v>
      </c>
      <c r="C4376" t="s">
        <v>3137</v>
      </c>
      <c r="D4376" t="s">
        <v>4140</v>
      </c>
      <c r="E4376">
        <v>9</v>
      </c>
      <c r="F4376" t="s">
        <v>72</v>
      </c>
      <c r="G4376" t="s">
        <v>79</v>
      </c>
      <c r="H4376" t="s">
        <v>213</v>
      </c>
      <c r="I4376" t="s">
        <v>74</v>
      </c>
      <c r="J4376" t="s">
        <v>81</v>
      </c>
      <c r="K4376" t="s">
        <v>66</v>
      </c>
      <c r="L4376" t="s">
        <v>92</v>
      </c>
      <c r="M4376" t="s">
        <v>56</v>
      </c>
      <c r="N4376" t="s">
        <v>69</v>
      </c>
      <c r="O4376" t="s">
        <v>70</v>
      </c>
      <c r="P4376">
        <v>33</v>
      </c>
      <c r="Q4376">
        <v>35</v>
      </c>
      <c r="R4376">
        <v>35</v>
      </c>
      <c r="S4376">
        <v>1</v>
      </c>
      <c r="T4376">
        <f t="shared" si="612"/>
        <v>34</v>
      </c>
      <c r="U4376">
        <v>33</v>
      </c>
      <c r="V4376">
        <f t="shared" si="613"/>
        <v>1</v>
      </c>
      <c r="W4376" s="3">
        <f t="shared" si="614"/>
        <v>2.8571428571428571E-2</v>
      </c>
      <c r="X4376">
        <v>24</v>
      </c>
      <c r="Y4376" s="4">
        <v>9.4</v>
      </c>
      <c r="Z4376" s="4">
        <v>2.2999999999999998</v>
      </c>
      <c r="AA4376" s="5">
        <v>73624.25</v>
      </c>
      <c r="AB4376" s="5">
        <f t="shared" si="615"/>
        <v>2429600.25</v>
      </c>
      <c r="AC4376" s="5">
        <v>53240.83</v>
      </c>
      <c r="AD4376" s="5">
        <f t="shared" si="616"/>
        <v>1863429.05</v>
      </c>
      <c r="AE4376" s="5">
        <v>106609.74</v>
      </c>
      <c r="AF4376" s="5">
        <v>30852.6</v>
      </c>
      <c r="AG4376" s="5">
        <v>9632.3799999999992</v>
      </c>
      <c r="AH4376" s="5">
        <v>3335</v>
      </c>
      <c r="AI4376" s="5">
        <v>6800</v>
      </c>
      <c r="AJ4376">
        <v>0</v>
      </c>
      <c r="AK4376" s="5">
        <v>0</v>
      </c>
      <c r="AL4376" s="5">
        <v>1477.79</v>
      </c>
      <c r="AM4376" s="5">
        <v>21423.65</v>
      </c>
      <c r="AN4376">
        <v>4</v>
      </c>
      <c r="AO4376">
        <v>4</v>
      </c>
      <c r="AP4376" t="str">
        <f t="shared" si="617"/>
        <v>Yes</v>
      </c>
      <c r="AQ4376">
        <v>0</v>
      </c>
      <c r="AR4376" s="5">
        <f t="shared" si="618"/>
        <v>2043560.21</v>
      </c>
      <c r="AS4376" s="5">
        <f t="shared" si="619"/>
        <v>386040.04</v>
      </c>
      <c r="AT4376" t="s">
        <v>59</v>
      </c>
      <c r="AU4376" t="s">
        <v>6164</v>
      </c>
      <c r="AV4376" t="s">
        <v>6165</v>
      </c>
      <c r="AW4376" t="s">
        <v>6166</v>
      </c>
      <c r="AX4376" t="s">
        <v>6177</v>
      </c>
      <c r="AY4376">
        <v>36</v>
      </c>
      <c r="AZ4376">
        <v>0</v>
      </c>
      <c r="BA4376">
        <v>12</v>
      </c>
      <c r="BB4376" t="s">
        <v>6180</v>
      </c>
      <c r="BC4376">
        <v>0</v>
      </c>
      <c r="BD4376">
        <v>0</v>
      </c>
      <c r="BE4376" t="s">
        <v>6169</v>
      </c>
      <c r="BF4376" t="s">
        <v>6170</v>
      </c>
      <c r="BG4376">
        <v>1</v>
      </c>
      <c r="BH4376" t="s">
        <v>6186</v>
      </c>
      <c r="BI4376">
        <v>50</v>
      </c>
      <c r="BJ4376" t="s">
        <v>6172</v>
      </c>
      <c r="BK4376">
        <v>0</v>
      </c>
      <c r="BL4376">
        <v>45</v>
      </c>
      <c r="BM4376" s="3">
        <f t="shared" si="620"/>
        <v>0.77777777777777779</v>
      </c>
    </row>
    <row r="4377" spans="1:65">
      <c r="A4377" t="s">
        <v>4515</v>
      </c>
      <c r="B4377" s="2">
        <v>45923</v>
      </c>
      <c r="C4377" t="s">
        <v>3137</v>
      </c>
      <c r="D4377" t="s">
        <v>4140</v>
      </c>
      <c r="E4377">
        <v>9</v>
      </c>
      <c r="F4377" t="s">
        <v>72</v>
      </c>
      <c r="G4377" t="s">
        <v>62</v>
      </c>
      <c r="H4377" t="s">
        <v>150</v>
      </c>
      <c r="I4377" t="s">
        <v>74</v>
      </c>
      <c r="J4377" t="s">
        <v>65</v>
      </c>
      <c r="K4377" t="s">
        <v>75</v>
      </c>
      <c r="L4377" t="s">
        <v>55</v>
      </c>
      <c r="M4377" t="s">
        <v>56</v>
      </c>
      <c r="N4377" t="s">
        <v>109</v>
      </c>
      <c r="O4377" t="s">
        <v>120</v>
      </c>
      <c r="P4377">
        <v>50</v>
      </c>
      <c r="Q4377">
        <v>54</v>
      </c>
      <c r="R4377">
        <v>54</v>
      </c>
      <c r="S4377">
        <v>1</v>
      </c>
      <c r="T4377">
        <f t="shared" si="612"/>
        <v>53</v>
      </c>
      <c r="U4377">
        <v>49</v>
      </c>
      <c r="V4377">
        <f t="shared" si="613"/>
        <v>4</v>
      </c>
      <c r="W4377" s="3">
        <f t="shared" si="614"/>
        <v>1.8518518518518517E-2</v>
      </c>
      <c r="X4377">
        <v>27</v>
      </c>
      <c r="Y4377" s="4">
        <v>9.3000000000000007</v>
      </c>
      <c r="Z4377" s="4">
        <v>1.7</v>
      </c>
      <c r="AA4377" s="5">
        <v>51981.56</v>
      </c>
      <c r="AB4377" s="5">
        <f t="shared" si="615"/>
        <v>2547096.44</v>
      </c>
      <c r="AC4377" s="5">
        <v>35021.74</v>
      </c>
      <c r="AD4377" s="5">
        <f t="shared" si="616"/>
        <v>1891173.96</v>
      </c>
      <c r="AE4377" s="5">
        <v>121217.73</v>
      </c>
      <c r="AF4377" s="5">
        <v>32771.74</v>
      </c>
      <c r="AG4377" s="5">
        <v>9295.0499999999993</v>
      </c>
      <c r="AH4377" s="5">
        <v>2465</v>
      </c>
      <c r="AI4377" s="5">
        <v>4600</v>
      </c>
      <c r="AJ4377">
        <v>0</v>
      </c>
      <c r="AK4377" s="5">
        <v>0</v>
      </c>
      <c r="AL4377" s="5">
        <v>3946.86</v>
      </c>
      <c r="AM4377" s="5">
        <v>67165.11</v>
      </c>
      <c r="AN4377">
        <v>8</v>
      </c>
      <c r="AO4377">
        <v>8</v>
      </c>
      <c r="AP4377" t="str">
        <f t="shared" si="617"/>
        <v>Yes</v>
      </c>
      <c r="AQ4377">
        <v>1</v>
      </c>
      <c r="AR4377" s="5">
        <f t="shared" si="618"/>
        <v>2132635.4500000002</v>
      </c>
      <c r="AS4377" s="5">
        <f t="shared" si="619"/>
        <v>414460.99</v>
      </c>
      <c r="AT4377" t="s">
        <v>59</v>
      </c>
      <c r="AU4377" t="s">
        <v>6164</v>
      </c>
      <c r="AV4377" t="s">
        <v>6165</v>
      </c>
      <c r="AW4377" t="s">
        <v>6166</v>
      </c>
      <c r="AX4377" t="s">
        <v>6177</v>
      </c>
      <c r="AY4377">
        <v>53</v>
      </c>
      <c r="AZ4377">
        <v>0</v>
      </c>
      <c r="BA4377">
        <v>22</v>
      </c>
      <c r="BB4377" t="s">
        <v>6180</v>
      </c>
      <c r="BC4377">
        <v>0</v>
      </c>
      <c r="BD4377">
        <v>0</v>
      </c>
      <c r="BE4377" t="s">
        <v>6169</v>
      </c>
      <c r="BF4377" t="s">
        <v>6170</v>
      </c>
      <c r="BG4377">
        <v>0</v>
      </c>
      <c r="BH4377" t="s">
        <v>6171</v>
      </c>
      <c r="BI4377">
        <v>45</v>
      </c>
      <c r="BJ4377" t="s">
        <v>6172</v>
      </c>
      <c r="BK4377">
        <v>0</v>
      </c>
      <c r="BL4377">
        <v>65</v>
      </c>
      <c r="BM4377" s="3">
        <f t="shared" si="620"/>
        <v>0.83076923076923082</v>
      </c>
    </row>
    <row r="4378" spans="1:65">
      <c r="A4378" t="s">
        <v>4516</v>
      </c>
      <c r="B4378" s="2">
        <v>45923</v>
      </c>
      <c r="C4378" t="s">
        <v>3137</v>
      </c>
      <c r="D4378" t="s">
        <v>4140</v>
      </c>
      <c r="E4378">
        <v>9</v>
      </c>
      <c r="F4378" t="s">
        <v>72</v>
      </c>
      <c r="G4378" t="s">
        <v>50</v>
      </c>
      <c r="H4378" t="s">
        <v>73</v>
      </c>
      <c r="I4378" t="s">
        <v>74</v>
      </c>
      <c r="J4378" t="s">
        <v>81</v>
      </c>
      <c r="K4378" t="s">
        <v>66</v>
      </c>
      <c r="L4378" t="s">
        <v>67</v>
      </c>
      <c r="M4378" t="s">
        <v>56</v>
      </c>
      <c r="N4378" t="s">
        <v>76</v>
      </c>
      <c r="O4378" t="s">
        <v>70</v>
      </c>
      <c r="P4378">
        <v>34</v>
      </c>
      <c r="Q4378">
        <v>35</v>
      </c>
      <c r="R4378">
        <v>35</v>
      </c>
      <c r="S4378">
        <v>1</v>
      </c>
      <c r="T4378">
        <f t="shared" si="612"/>
        <v>34</v>
      </c>
      <c r="U4378">
        <v>32</v>
      </c>
      <c r="V4378">
        <f t="shared" si="613"/>
        <v>2</v>
      </c>
      <c r="W4378" s="3">
        <f t="shared" si="614"/>
        <v>2.8571428571428571E-2</v>
      </c>
      <c r="X4378">
        <v>25</v>
      </c>
      <c r="Y4378" s="4">
        <v>5.9</v>
      </c>
      <c r="Z4378" s="4">
        <v>1.6</v>
      </c>
      <c r="AA4378" s="5">
        <v>72464.22</v>
      </c>
      <c r="AB4378" s="5">
        <f t="shared" si="615"/>
        <v>2318855.04</v>
      </c>
      <c r="AC4378" s="5">
        <v>51368.11</v>
      </c>
      <c r="AD4378" s="5">
        <f t="shared" si="616"/>
        <v>1797883.85</v>
      </c>
      <c r="AE4378" s="5">
        <v>105933.61</v>
      </c>
      <c r="AF4378" s="5">
        <v>30664.63</v>
      </c>
      <c r="AG4378" s="5">
        <v>9412.0400000000009</v>
      </c>
      <c r="AH4378" s="5">
        <v>2320</v>
      </c>
      <c r="AI4378" s="5">
        <v>6800</v>
      </c>
      <c r="AJ4378">
        <v>0</v>
      </c>
      <c r="AK4378" s="5">
        <v>0</v>
      </c>
      <c r="AL4378" s="5">
        <v>2930.81</v>
      </c>
      <c r="AM4378" s="5">
        <v>22236.74</v>
      </c>
      <c r="AN4378">
        <v>4</v>
      </c>
      <c r="AO4378">
        <v>5</v>
      </c>
      <c r="AP4378" t="str">
        <f t="shared" si="617"/>
        <v>No</v>
      </c>
      <c r="AQ4378">
        <v>2</v>
      </c>
      <c r="AR4378" s="5">
        <f t="shared" si="618"/>
        <v>1978181.68</v>
      </c>
      <c r="AS4378" s="5">
        <f t="shared" si="619"/>
        <v>340673.36</v>
      </c>
      <c r="AT4378" t="s">
        <v>59</v>
      </c>
      <c r="AU4378" t="s">
        <v>6164</v>
      </c>
      <c r="AV4378" t="s">
        <v>6165</v>
      </c>
      <c r="AW4378" t="s">
        <v>6166</v>
      </c>
      <c r="AX4378" t="s">
        <v>6184</v>
      </c>
      <c r="AY4378">
        <v>38</v>
      </c>
      <c r="AZ4378">
        <v>3</v>
      </c>
      <c r="BA4378">
        <v>14</v>
      </c>
      <c r="BB4378" t="s">
        <v>6185</v>
      </c>
      <c r="BC4378">
        <v>0</v>
      </c>
      <c r="BD4378">
        <v>1</v>
      </c>
      <c r="BE4378" t="s">
        <v>6188</v>
      </c>
      <c r="BF4378" t="s">
        <v>6170</v>
      </c>
      <c r="BG4378">
        <v>0</v>
      </c>
      <c r="BH4378" t="s">
        <v>6171</v>
      </c>
      <c r="BI4378">
        <v>33</v>
      </c>
      <c r="BJ4378" t="s">
        <v>6172</v>
      </c>
      <c r="BK4378">
        <v>0</v>
      </c>
      <c r="BL4378">
        <v>46</v>
      </c>
      <c r="BM4378" s="3">
        <f t="shared" si="620"/>
        <v>0.76086956521739135</v>
      </c>
    </row>
    <row r="4379" spans="1:65">
      <c r="A4379" t="s">
        <v>4517</v>
      </c>
      <c r="B4379" s="2">
        <v>45923</v>
      </c>
      <c r="C4379" t="s">
        <v>3137</v>
      </c>
      <c r="D4379" t="s">
        <v>4140</v>
      </c>
      <c r="E4379">
        <v>9</v>
      </c>
      <c r="F4379" t="s">
        <v>61</v>
      </c>
      <c r="G4379" t="s">
        <v>62</v>
      </c>
      <c r="H4379" t="s">
        <v>63</v>
      </c>
      <c r="I4379" t="s">
        <v>64</v>
      </c>
      <c r="J4379" t="s">
        <v>53</v>
      </c>
      <c r="K4379" t="s">
        <v>75</v>
      </c>
      <c r="L4379" t="s">
        <v>92</v>
      </c>
      <c r="M4379" t="s">
        <v>56</v>
      </c>
      <c r="N4379" t="s">
        <v>109</v>
      </c>
      <c r="O4379" t="s">
        <v>58</v>
      </c>
      <c r="P4379">
        <v>61</v>
      </c>
      <c r="Q4379">
        <v>62</v>
      </c>
      <c r="R4379">
        <v>61</v>
      </c>
      <c r="S4379">
        <v>1</v>
      </c>
      <c r="T4379">
        <f t="shared" si="612"/>
        <v>60</v>
      </c>
      <c r="U4379">
        <v>58</v>
      </c>
      <c r="V4379">
        <f t="shared" si="613"/>
        <v>2</v>
      </c>
      <c r="W4379" s="3">
        <f t="shared" si="614"/>
        <v>1.6393442622950821E-2</v>
      </c>
      <c r="X4379">
        <v>12</v>
      </c>
      <c r="Y4379" s="4">
        <v>0</v>
      </c>
      <c r="Z4379" s="4">
        <v>0.9</v>
      </c>
      <c r="AA4379" s="5">
        <v>36314.589999999997</v>
      </c>
      <c r="AB4379" s="5">
        <f t="shared" si="615"/>
        <v>2106246.2200000002</v>
      </c>
      <c r="AC4379" s="5">
        <v>23923.34</v>
      </c>
      <c r="AD4379" s="5">
        <f t="shared" si="616"/>
        <v>1459323.74</v>
      </c>
      <c r="AE4379" s="5">
        <v>101238.39</v>
      </c>
      <c r="AF4379" s="5">
        <v>25472.15</v>
      </c>
      <c r="AG4379" s="5">
        <v>7735.88</v>
      </c>
      <c r="AH4379" s="5">
        <v>1305</v>
      </c>
      <c r="AI4379" s="5">
        <v>3200</v>
      </c>
      <c r="AJ4379">
        <v>0</v>
      </c>
      <c r="AK4379" s="5">
        <v>0</v>
      </c>
      <c r="AL4379" s="5">
        <v>1285.1500000000001</v>
      </c>
      <c r="AM4379" s="5">
        <v>81267.63</v>
      </c>
      <c r="AN4379">
        <v>8</v>
      </c>
      <c r="AO4379">
        <v>7</v>
      </c>
      <c r="AP4379" t="str">
        <f t="shared" si="617"/>
        <v>Yes</v>
      </c>
      <c r="AQ4379">
        <v>1</v>
      </c>
      <c r="AR4379" s="5">
        <f t="shared" si="618"/>
        <v>1680827.94</v>
      </c>
      <c r="AS4379" s="5">
        <f t="shared" si="619"/>
        <v>425418.28</v>
      </c>
      <c r="AT4379" t="s">
        <v>59</v>
      </c>
      <c r="AU4379" t="s">
        <v>6164</v>
      </c>
      <c r="AV4379" t="s">
        <v>6165</v>
      </c>
      <c r="AW4379" t="s">
        <v>6166</v>
      </c>
      <c r="AX4379" t="s">
        <v>6167</v>
      </c>
      <c r="AY4379">
        <v>66</v>
      </c>
      <c r="AZ4379">
        <v>4</v>
      </c>
      <c r="BA4379">
        <v>18</v>
      </c>
      <c r="BB4379" t="s">
        <v>6185</v>
      </c>
      <c r="BC4379">
        <v>0</v>
      </c>
      <c r="BD4379">
        <v>0</v>
      </c>
      <c r="BE4379" t="s">
        <v>6169</v>
      </c>
      <c r="BF4379" t="s">
        <v>6170</v>
      </c>
      <c r="BG4379">
        <v>0</v>
      </c>
      <c r="BH4379" t="s">
        <v>6171</v>
      </c>
      <c r="BI4379">
        <v>22</v>
      </c>
      <c r="BJ4379" t="s">
        <v>6172</v>
      </c>
      <c r="BK4379">
        <v>0</v>
      </c>
      <c r="BL4379">
        <v>77</v>
      </c>
      <c r="BM4379" s="3">
        <f t="shared" si="620"/>
        <v>0.79220779220779225</v>
      </c>
    </row>
    <row r="4380" spans="1:65">
      <c r="A4380" t="s">
        <v>4518</v>
      </c>
      <c r="B4380" s="2">
        <v>45923</v>
      </c>
      <c r="C4380" t="s">
        <v>3137</v>
      </c>
      <c r="D4380" t="s">
        <v>4140</v>
      </c>
      <c r="E4380">
        <v>9</v>
      </c>
      <c r="F4380" t="s">
        <v>49</v>
      </c>
      <c r="G4380" t="s">
        <v>79</v>
      </c>
      <c r="H4380" t="s">
        <v>260</v>
      </c>
      <c r="I4380" t="s">
        <v>74</v>
      </c>
      <c r="J4380" t="s">
        <v>53</v>
      </c>
      <c r="K4380" t="s">
        <v>75</v>
      </c>
      <c r="L4380" t="s">
        <v>92</v>
      </c>
      <c r="M4380" t="s">
        <v>68</v>
      </c>
      <c r="N4380" t="s">
        <v>57</v>
      </c>
      <c r="O4380" t="s">
        <v>70</v>
      </c>
      <c r="P4380">
        <v>51</v>
      </c>
      <c r="Q4380">
        <v>53</v>
      </c>
      <c r="R4380">
        <v>53</v>
      </c>
      <c r="S4380">
        <v>2</v>
      </c>
      <c r="T4380">
        <f t="shared" si="612"/>
        <v>51</v>
      </c>
      <c r="U4380">
        <v>50</v>
      </c>
      <c r="V4380">
        <f t="shared" si="613"/>
        <v>1</v>
      </c>
      <c r="W4380" s="3">
        <f t="shared" si="614"/>
        <v>3.7735849056603772E-2</v>
      </c>
      <c r="X4380">
        <v>25</v>
      </c>
      <c r="Y4380" s="4">
        <v>7.2</v>
      </c>
      <c r="Z4380" s="4">
        <v>1.9</v>
      </c>
      <c r="AA4380" s="5">
        <v>35936.49</v>
      </c>
      <c r="AB4380" s="5">
        <f t="shared" si="615"/>
        <v>1796824.5</v>
      </c>
      <c r="AC4380" s="5">
        <v>22737.5</v>
      </c>
      <c r="AD4380" s="5">
        <f t="shared" si="616"/>
        <v>1205087.5</v>
      </c>
      <c r="AE4380" s="5">
        <v>90477.33</v>
      </c>
      <c r="AF4380" s="5">
        <v>24970.400000000001</v>
      </c>
      <c r="AG4380" s="5">
        <v>8836.07</v>
      </c>
      <c r="AH4380" s="5">
        <v>2755</v>
      </c>
      <c r="AI4380" s="5">
        <v>6400</v>
      </c>
      <c r="AJ4380">
        <v>1</v>
      </c>
      <c r="AK4380" s="5">
        <v>8937.34</v>
      </c>
      <c r="AL4380" s="5">
        <v>646.59</v>
      </c>
      <c r="AM4380" s="5">
        <v>34254.85</v>
      </c>
      <c r="AN4380">
        <v>4</v>
      </c>
      <c r="AO4380">
        <v>4</v>
      </c>
      <c r="AP4380" t="str">
        <f t="shared" si="617"/>
        <v>Yes</v>
      </c>
      <c r="AQ4380">
        <v>1</v>
      </c>
      <c r="AR4380" s="5">
        <f t="shared" si="618"/>
        <v>1382365.08</v>
      </c>
      <c r="AS4380" s="5">
        <f t="shared" si="619"/>
        <v>414459.42</v>
      </c>
      <c r="AT4380" t="s">
        <v>59</v>
      </c>
      <c r="AU4380" t="s">
        <v>6189</v>
      </c>
      <c r="AV4380" t="s">
        <v>6190</v>
      </c>
      <c r="AW4380" t="s">
        <v>6183</v>
      </c>
      <c r="AX4380" t="s">
        <v>6184</v>
      </c>
      <c r="AY4380">
        <v>52</v>
      </c>
      <c r="AZ4380">
        <v>0</v>
      </c>
      <c r="BA4380">
        <v>13</v>
      </c>
      <c r="BB4380" t="s">
        <v>6191</v>
      </c>
      <c r="BC4380">
        <v>0</v>
      </c>
      <c r="BD4380">
        <v>0</v>
      </c>
      <c r="BE4380" t="s">
        <v>6169</v>
      </c>
      <c r="BF4380" t="s">
        <v>6170</v>
      </c>
      <c r="BG4380">
        <v>3</v>
      </c>
      <c r="BH4380" t="s">
        <v>6211</v>
      </c>
      <c r="BI4380">
        <v>133</v>
      </c>
      <c r="BJ4380" t="s">
        <v>6193</v>
      </c>
      <c r="BK4380">
        <v>0</v>
      </c>
      <c r="BL4380">
        <v>74</v>
      </c>
      <c r="BM4380" s="3">
        <f t="shared" si="620"/>
        <v>0.71621621621621623</v>
      </c>
    </row>
    <row r="4381" spans="1:65">
      <c r="A4381" t="s">
        <v>4519</v>
      </c>
      <c r="B4381" s="2">
        <v>45923</v>
      </c>
      <c r="C4381" t="s">
        <v>3137</v>
      </c>
      <c r="D4381" t="s">
        <v>4140</v>
      </c>
      <c r="E4381">
        <v>9</v>
      </c>
      <c r="F4381" t="s">
        <v>78</v>
      </c>
      <c r="G4381" t="s">
        <v>50</v>
      </c>
      <c r="H4381" t="s">
        <v>161</v>
      </c>
      <c r="I4381" t="s">
        <v>52</v>
      </c>
      <c r="J4381" t="s">
        <v>65</v>
      </c>
      <c r="K4381" t="s">
        <v>75</v>
      </c>
      <c r="L4381" t="s">
        <v>87</v>
      </c>
      <c r="M4381" t="s">
        <v>56</v>
      </c>
      <c r="N4381" t="s">
        <v>57</v>
      </c>
      <c r="O4381" t="s">
        <v>58</v>
      </c>
      <c r="P4381">
        <v>49</v>
      </c>
      <c r="Q4381">
        <v>52</v>
      </c>
      <c r="R4381">
        <v>50</v>
      </c>
      <c r="S4381">
        <v>1</v>
      </c>
      <c r="T4381">
        <f t="shared" si="612"/>
        <v>49</v>
      </c>
      <c r="U4381">
        <v>47</v>
      </c>
      <c r="V4381">
        <f t="shared" si="613"/>
        <v>2</v>
      </c>
      <c r="W4381" s="3">
        <f t="shared" si="614"/>
        <v>0.02</v>
      </c>
      <c r="X4381">
        <v>38</v>
      </c>
      <c r="Y4381" s="4">
        <v>0</v>
      </c>
      <c r="Z4381" s="4">
        <v>1.4</v>
      </c>
      <c r="AA4381" s="5">
        <v>51866.400000000001</v>
      </c>
      <c r="AB4381" s="5">
        <f t="shared" si="615"/>
        <v>2437720.7999999998</v>
      </c>
      <c r="AC4381" s="5">
        <v>35954.97</v>
      </c>
      <c r="AD4381" s="5">
        <f t="shared" si="616"/>
        <v>1797748.5</v>
      </c>
      <c r="AE4381" s="5">
        <v>116413.2</v>
      </c>
      <c r="AF4381" s="5">
        <v>33184.19</v>
      </c>
      <c r="AG4381" s="5">
        <v>9774.73</v>
      </c>
      <c r="AH4381" s="5">
        <v>2030</v>
      </c>
      <c r="AI4381" s="5">
        <v>4600</v>
      </c>
      <c r="AJ4381">
        <v>0</v>
      </c>
      <c r="AK4381" s="5">
        <v>0</v>
      </c>
      <c r="AL4381" s="5">
        <v>1899.19</v>
      </c>
      <c r="AM4381" s="5">
        <v>30822.59</v>
      </c>
      <c r="AN4381">
        <v>4</v>
      </c>
      <c r="AO4381">
        <v>4</v>
      </c>
      <c r="AP4381" t="str">
        <f t="shared" si="617"/>
        <v>Yes</v>
      </c>
      <c r="AQ4381">
        <v>1</v>
      </c>
      <c r="AR4381" s="5">
        <f t="shared" si="618"/>
        <v>1996472.4</v>
      </c>
      <c r="AS4381" s="5">
        <f t="shared" si="619"/>
        <v>441248.4</v>
      </c>
      <c r="AT4381" t="s">
        <v>59</v>
      </c>
      <c r="AU4381" t="s">
        <v>6164</v>
      </c>
      <c r="AV4381" t="s">
        <v>6165</v>
      </c>
      <c r="AW4381" t="s">
        <v>6166</v>
      </c>
      <c r="AX4381" t="s">
        <v>6167</v>
      </c>
      <c r="AY4381">
        <v>52</v>
      </c>
      <c r="AZ4381">
        <v>3</v>
      </c>
      <c r="BA4381">
        <v>17</v>
      </c>
      <c r="BB4381" t="s">
        <v>6185</v>
      </c>
      <c r="BC4381">
        <v>0</v>
      </c>
      <c r="BD4381">
        <v>0</v>
      </c>
      <c r="BE4381" t="s">
        <v>6169</v>
      </c>
      <c r="BF4381" t="s">
        <v>6170</v>
      </c>
      <c r="BG4381">
        <v>0</v>
      </c>
      <c r="BH4381" t="s">
        <v>6171</v>
      </c>
      <c r="BI4381">
        <v>31</v>
      </c>
      <c r="BJ4381" t="s">
        <v>6172</v>
      </c>
      <c r="BK4381">
        <v>0</v>
      </c>
      <c r="BL4381">
        <v>65</v>
      </c>
      <c r="BM4381" s="3">
        <f t="shared" si="620"/>
        <v>0.76923076923076927</v>
      </c>
    </row>
    <row r="4382" spans="1:65">
      <c r="A4382" t="s">
        <v>4520</v>
      </c>
      <c r="B4382" s="2">
        <v>45923</v>
      </c>
      <c r="C4382" t="s">
        <v>3137</v>
      </c>
      <c r="D4382" t="s">
        <v>4140</v>
      </c>
      <c r="E4382">
        <v>9</v>
      </c>
      <c r="F4382" t="s">
        <v>78</v>
      </c>
      <c r="G4382" t="s">
        <v>79</v>
      </c>
      <c r="H4382" t="s">
        <v>80</v>
      </c>
      <c r="I4382" t="s">
        <v>64</v>
      </c>
      <c r="J4382" t="s">
        <v>65</v>
      </c>
      <c r="K4382" t="s">
        <v>75</v>
      </c>
      <c r="L4382" t="s">
        <v>92</v>
      </c>
      <c r="M4382" t="s">
        <v>56</v>
      </c>
      <c r="N4382" t="s">
        <v>94</v>
      </c>
      <c r="O4382" t="s">
        <v>82</v>
      </c>
      <c r="P4382">
        <v>54</v>
      </c>
      <c r="Q4382">
        <v>55</v>
      </c>
      <c r="R4382">
        <v>54</v>
      </c>
      <c r="S4382">
        <v>1</v>
      </c>
      <c r="T4382">
        <f t="shared" si="612"/>
        <v>53</v>
      </c>
      <c r="U4382">
        <v>52</v>
      </c>
      <c r="V4382">
        <f t="shared" si="613"/>
        <v>1</v>
      </c>
      <c r="W4382" s="3">
        <f t="shared" si="614"/>
        <v>1.8518518518518517E-2</v>
      </c>
      <c r="X4382">
        <v>5</v>
      </c>
      <c r="Y4382" s="4">
        <v>1.7</v>
      </c>
      <c r="Z4382" s="4">
        <v>0.7</v>
      </c>
      <c r="AA4382" s="5">
        <v>51737.11</v>
      </c>
      <c r="AB4382" s="5">
        <f t="shared" si="615"/>
        <v>2690329.72</v>
      </c>
      <c r="AC4382" s="5">
        <v>35334.39</v>
      </c>
      <c r="AD4382" s="5">
        <f t="shared" si="616"/>
        <v>1908057.06</v>
      </c>
      <c r="AE4382" s="5">
        <v>118134.86</v>
      </c>
      <c r="AF4382" s="5">
        <v>36137.839999999997</v>
      </c>
      <c r="AG4382" s="5">
        <v>7118.92</v>
      </c>
      <c r="AH4382" s="5">
        <v>1015</v>
      </c>
      <c r="AI4382" s="5">
        <v>4600</v>
      </c>
      <c r="AJ4382">
        <v>0</v>
      </c>
      <c r="AK4382" s="5">
        <v>0</v>
      </c>
      <c r="AL4382" s="5">
        <v>1002.48</v>
      </c>
      <c r="AM4382" s="5">
        <v>39979.69</v>
      </c>
      <c r="AN4382">
        <v>4</v>
      </c>
      <c r="AO4382">
        <v>6</v>
      </c>
      <c r="AP4382" t="str">
        <f t="shared" si="617"/>
        <v>No</v>
      </c>
      <c r="AQ4382">
        <v>3</v>
      </c>
      <c r="AR4382" s="5">
        <f t="shared" si="618"/>
        <v>2116045.85</v>
      </c>
      <c r="AS4382" s="5">
        <f t="shared" si="619"/>
        <v>574283.87</v>
      </c>
      <c r="AT4382" t="s">
        <v>59</v>
      </c>
      <c r="AU4382" t="s">
        <v>6164</v>
      </c>
      <c r="AV4382" t="s">
        <v>6165</v>
      </c>
      <c r="AW4382" t="s">
        <v>6166</v>
      </c>
      <c r="AX4382" t="s">
        <v>6167</v>
      </c>
      <c r="AY4382">
        <v>54</v>
      </c>
      <c r="AZ4382">
        <v>0</v>
      </c>
      <c r="BA4382">
        <v>10</v>
      </c>
      <c r="BB4382" t="s">
        <v>6191</v>
      </c>
      <c r="BC4382">
        <v>1</v>
      </c>
      <c r="BD4382">
        <v>1</v>
      </c>
      <c r="BE4382" t="s">
        <v>6188</v>
      </c>
      <c r="BF4382" t="s">
        <v>6170</v>
      </c>
      <c r="BG4382">
        <v>0</v>
      </c>
      <c r="BH4382" t="s">
        <v>6171</v>
      </c>
      <c r="BI4382">
        <v>11</v>
      </c>
      <c r="BJ4382" t="s">
        <v>6172</v>
      </c>
      <c r="BK4382">
        <v>0</v>
      </c>
      <c r="BL4382">
        <v>62</v>
      </c>
      <c r="BM4382" s="3">
        <f t="shared" si="620"/>
        <v>0.87096774193548387</v>
      </c>
    </row>
    <row r="4383" spans="1:65">
      <c r="A4383" t="s">
        <v>4521</v>
      </c>
      <c r="B4383" s="2">
        <v>45923</v>
      </c>
      <c r="C4383" t="s">
        <v>3137</v>
      </c>
      <c r="D4383" t="s">
        <v>4140</v>
      </c>
      <c r="E4383">
        <v>9</v>
      </c>
      <c r="F4383" t="s">
        <v>49</v>
      </c>
      <c r="G4383" t="s">
        <v>62</v>
      </c>
      <c r="H4383" t="s">
        <v>226</v>
      </c>
      <c r="I4383" t="s">
        <v>74</v>
      </c>
      <c r="J4383" t="s">
        <v>53</v>
      </c>
      <c r="K4383" t="s">
        <v>75</v>
      </c>
      <c r="L4383" t="s">
        <v>67</v>
      </c>
      <c r="M4383" t="s">
        <v>56</v>
      </c>
      <c r="N4383" t="s">
        <v>69</v>
      </c>
      <c r="O4383" t="s">
        <v>70</v>
      </c>
      <c r="P4383">
        <v>56</v>
      </c>
      <c r="Q4383">
        <v>58</v>
      </c>
      <c r="R4383">
        <v>57</v>
      </c>
      <c r="S4383">
        <v>2</v>
      </c>
      <c r="T4383">
        <f t="shared" si="612"/>
        <v>55</v>
      </c>
      <c r="U4383">
        <v>55</v>
      </c>
      <c r="V4383">
        <f t="shared" si="613"/>
        <v>0</v>
      </c>
      <c r="W4383" s="3">
        <f t="shared" si="614"/>
        <v>3.5087719298245612E-2</v>
      </c>
      <c r="X4383">
        <v>22</v>
      </c>
      <c r="Y4383" s="4">
        <v>4.9000000000000004</v>
      </c>
      <c r="Z4383" s="4">
        <v>1.8</v>
      </c>
      <c r="AA4383" s="5">
        <v>35931.120000000003</v>
      </c>
      <c r="AB4383" s="5">
        <f t="shared" si="615"/>
        <v>1976211.6</v>
      </c>
      <c r="AC4383" s="5">
        <v>23031.34</v>
      </c>
      <c r="AD4383" s="5">
        <f t="shared" si="616"/>
        <v>1312786.3799999999</v>
      </c>
      <c r="AE4383" s="5">
        <v>96348.34</v>
      </c>
      <c r="AF4383" s="5">
        <v>27090.94</v>
      </c>
      <c r="AG4383" s="5">
        <v>9154.25</v>
      </c>
      <c r="AH4383" s="5">
        <v>2610</v>
      </c>
      <c r="AI4383" s="5">
        <v>6400</v>
      </c>
      <c r="AJ4383">
        <v>0</v>
      </c>
      <c r="AK4383" s="5">
        <v>0</v>
      </c>
      <c r="AL4383" s="5">
        <v>0</v>
      </c>
      <c r="AM4383" s="5">
        <v>34946.78</v>
      </c>
      <c r="AN4383">
        <v>4</v>
      </c>
      <c r="AO4383">
        <v>3</v>
      </c>
      <c r="AP4383" t="str">
        <f t="shared" si="617"/>
        <v>Yes</v>
      </c>
      <c r="AQ4383">
        <v>1</v>
      </c>
      <c r="AR4383" s="5">
        <f t="shared" si="618"/>
        <v>1489336.69</v>
      </c>
      <c r="AS4383" s="5">
        <f t="shared" si="619"/>
        <v>486874.91</v>
      </c>
      <c r="AT4383" t="s">
        <v>59</v>
      </c>
      <c r="AU4383" t="s">
        <v>6164</v>
      </c>
      <c r="AV4383" t="s">
        <v>6165</v>
      </c>
      <c r="AW4383" t="s">
        <v>6166</v>
      </c>
      <c r="AX4383" t="s">
        <v>6167</v>
      </c>
      <c r="AY4383">
        <v>61</v>
      </c>
      <c r="AZ4383">
        <v>3</v>
      </c>
      <c r="BA4383">
        <v>0</v>
      </c>
      <c r="BB4383" t="s">
        <v>6168</v>
      </c>
      <c r="BC4383">
        <v>0</v>
      </c>
      <c r="BD4383">
        <v>0</v>
      </c>
      <c r="BE4383" t="s">
        <v>6169</v>
      </c>
      <c r="BF4383" t="s">
        <v>6170</v>
      </c>
      <c r="BG4383">
        <v>0</v>
      </c>
      <c r="BH4383" t="s">
        <v>6171</v>
      </c>
      <c r="BI4383">
        <v>59</v>
      </c>
      <c r="BJ4383" t="s">
        <v>6187</v>
      </c>
      <c r="BK4383">
        <v>0</v>
      </c>
      <c r="BL4383">
        <v>76</v>
      </c>
      <c r="BM4383" s="3">
        <f t="shared" si="620"/>
        <v>0.75</v>
      </c>
    </row>
    <row r="4384" spans="1:65">
      <c r="A4384" t="s">
        <v>4522</v>
      </c>
      <c r="B4384" s="2">
        <v>45923</v>
      </c>
      <c r="C4384" t="s">
        <v>3137</v>
      </c>
      <c r="D4384" t="s">
        <v>4140</v>
      </c>
      <c r="E4384">
        <v>9</v>
      </c>
      <c r="F4384" t="s">
        <v>78</v>
      </c>
      <c r="G4384" t="s">
        <v>79</v>
      </c>
      <c r="H4384" t="s">
        <v>136</v>
      </c>
      <c r="I4384" t="s">
        <v>74</v>
      </c>
      <c r="J4384" t="s">
        <v>65</v>
      </c>
      <c r="K4384" t="s">
        <v>75</v>
      </c>
      <c r="L4384" t="s">
        <v>92</v>
      </c>
      <c r="M4384" t="s">
        <v>56</v>
      </c>
      <c r="N4384" t="s">
        <v>57</v>
      </c>
      <c r="O4384" t="s">
        <v>70</v>
      </c>
      <c r="P4384">
        <v>54</v>
      </c>
      <c r="Q4384">
        <v>58</v>
      </c>
      <c r="R4384">
        <v>55</v>
      </c>
      <c r="S4384">
        <v>1</v>
      </c>
      <c r="T4384">
        <f t="shared" si="612"/>
        <v>54</v>
      </c>
      <c r="U4384">
        <v>52</v>
      </c>
      <c r="V4384">
        <f t="shared" si="613"/>
        <v>2</v>
      </c>
      <c r="W4384" s="3">
        <f t="shared" si="614"/>
        <v>1.8181818181818181E-2</v>
      </c>
      <c r="X4384">
        <v>41</v>
      </c>
      <c r="Y4384" s="4">
        <v>4.9000000000000004</v>
      </c>
      <c r="Z4384" s="4">
        <v>1.9</v>
      </c>
      <c r="AA4384" s="5">
        <v>51897.37</v>
      </c>
      <c r="AB4384" s="5">
        <f t="shared" si="615"/>
        <v>2698663.24</v>
      </c>
      <c r="AC4384" s="5">
        <v>35140.07</v>
      </c>
      <c r="AD4384" s="5">
        <f t="shared" si="616"/>
        <v>1932703.85</v>
      </c>
      <c r="AE4384" s="5">
        <v>122157.11</v>
      </c>
      <c r="AF4384" s="5">
        <v>37086.559999999998</v>
      </c>
      <c r="AG4384" s="5">
        <v>10775.36</v>
      </c>
      <c r="AH4384" s="5">
        <v>2755</v>
      </c>
      <c r="AI4384" s="5">
        <v>4600</v>
      </c>
      <c r="AJ4384">
        <v>0</v>
      </c>
      <c r="AK4384" s="5">
        <v>0</v>
      </c>
      <c r="AL4384" s="5">
        <v>1920.04</v>
      </c>
      <c r="AM4384" s="5">
        <v>32805.56</v>
      </c>
      <c r="AN4384">
        <v>4</v>
      </c>
      <c r="AO4384">
        <v>4</v>
      </c>
      <c r="AP4384" t="str">
        <f t="shared" si="617"/>
        <v>Yes</v>
      </c>
      <c r="AQ4384">
        <v>1</v>
      </c>
      <c r="AR4384" s="5">
        <f t="shared" si="618"/>
        <v>2144803.48</v>
      </c>
      <c r="AS4384" s="5">
        <f t="shared" si="619"/>
        <v>553859.76</v>
      </c>
      <c r="AT4384" t="s">
        <v>59</v>
      </c>
      <c r="AU4384" t="s">
        <v>6164</v>
      </c>
      <c r="AV4384" t="s">
        <v>6165</v>
      </c>
      <c r="AW4384" t="s">
        <v>6166</v>
      </c>
      <c r="AX4384" t="s">
        <v>6167</v>
      </c>
      <c r="AY4384">
        <v>58</v>
      </c>
      <c r="AZ4384">
        <v>2</v>
      </c>
      <c r="BA4384">
        <v>20</v>
      </c>
      <c r="BB4384" t="s">
        <v>6185</v>
      </c>
      <c r="BC4384">
        <v>0</v>
      </c>
      <c r="BD4384">
        <v>0</v>
      </c>
      <c r="BE4384" t="s">
        <v>6169</v>
      </c>
      <c r="BF4384" t="s">
        <v>6170</v>
      </c>
      <c r="BG4384">
        <v>1</v>
      </c>
      <c r="BH4384" t="s">
        <v>6179</v>
      </c>
      <c r="BI4384">
        <v>38</v>
      </c>
      <c r="BJ4384" t="s">
        <v>6172</v>
      </c>
      <c r="BK4384">
        <v>0</v>
      </c>
      <c r="BL4384">
        <v>62</v>
      </c>
      <c r="BM4384" s="3">
        <f t="shared" si="620"/>
        <v>0.88709677419354838</v>
      </c>
    </row>
    <row r="4385" spans="1:65">
      <c r="A4385" t="s">
        <v>4523</v>
      </c>
      <c r="B4385" s="2">
        <v>45923</v>
      </c>
      <c r="C4385" t="s">
        <v>3137</v>
      </c>
      <c r="D4385" t="s">
        <v>4140</v>
      </c>
      <c r="E4385">
        <v>9</v>
      </c>
      <c r="F4385" t="s">
        <v>61</v>
      </c>
      <c r="G4385" t="s">
        <v>79</v>
      </c>
      <c r="H4385" t="s">
        <v>84</v>
      </c>
      <c r="I4385" t="s">
        <v>74</v>
      </c>
      <c r="J4385" t="s">
        <v>53</v>
      </c>
      <c r="K4385" t="s">
        <v>75</v>
      </c>
      <c r="L4385" t="s">
        <v>55</v>
      </c>
      <c r="M4385" t="s">
        <v>56</v>
      </c>
      <c r="N4385" t="s">
        <v>94</v>
      </c>
      <c r="O4385" t="s">
        <v>82</v>
      </c>
      <c r="P4385">
        <v>59</v>
      </c>
      <c r="Q4385">
        <v>61</v>
      </c>
      <c r="R4385">
        <v>62</v>
      </c>
      <c r="S4385">
        <v>2</v>
      </c>
      <c r="T4385">
        <f t="shared" si="612"/>
        <v>60</v>
      </c>
      <c r="U4385">
        <v>56</v>
      </c>
      <c r="V4385">
        <f t="shared" si="613"/>
        <v>4</v>
      </c>
      <c r="W4385" s="3">
        <f t="shared" si="614"/>
        <v>3.2258064516129031E-2</v>
      </c>
      <c r="X4385">
        <v>23</v>
      </c>
      <c r="Y4385" s="4">
        <v>10</v>
      </c>
      <c r="Z4385" s="4">
        <v>1.7</v>
      </c>
      <c r="AA4385" s="5">
        <v>35853.599999999999</v>
      </c>
      <c r="AB4385" s="5">
        <f t="shared" si="615"/>
        <v>2007801.6</v>
      </c>
      <c r="AC4385" s="5">
        <v>23666.12</v>
      </c>
      <c r="AD4385" s="5">
        <f t="shared" si="616"/>
        <v>1467299.44</v>
      </c>
      <c r="AE4385" s="5">
        <v>106490.58</v>
      </c>
      <c r="AF4385" s="5">
        <v>27238.69</v>
      </c>
      <c r="AG4385" s="5">
        <v>9488.1200000000008</v>
      </c>
      <c r="AH4385" s="5">
        <v>2465</v>
      </c>
      <c r="AI4385" s="5">
        <v>6400</v>
      </c>
      <c r="AJ4385">
        <v>0</v>
      </c>
      <c r="AK4385" s="5">
        <v>0</v>
      </c>
      <c r="AL4385" s="5">
        <v>2734.46</v>
      </c>
      <c r="AM4385" s="5">
        <v>39762.21</v>
      </c>
      <c r="AN4385">
        <v>4</v>
      </c>
      <c r="AO4385">
        <v>5</v>
      </c>
      <c r="AP4385" t="str">
        <f t="shared" si="617"/>
        <v>No</v>
      </c>
      <c r="AQ4385">
        <v>2</v>
      </c>
      <c r="AR4385" s="5">
        <f t="shared" si="618"/>
        <v>1661878.5</v>
      </c>
      <c r="AS4385" s="5">
        <f t="shared" si="619"/>
        <v>345923.1</v>
      </c>
      <c r="AT4385" t="s">
        <v>59</v>
      </c>
      <c r="AU4385" t="s">
        <v>6164</v>
      </c>
      <c r="AV4385" t="s">
        <v>6165</v>
      </c>
      <c r="AW4385" t="s">
        <v>6166</v>
      </c>
      <c r="AX4385" t="s">
        <v>6177</v>
      </c>
      <c r="AY4385">
        <v>62</v>
      </c>
      <c r="AZ4385">
        <v>0</v>
      </c>
      <c r="BA4385">
        <v>28</v>
      </c>
      <c r="BB4385" t="s">
        <v>6180</v>
      </c>
      <c r="BC4385">
        <v>1</v>
      </c>
      <c r="BD4385">
        <v>0</v>
      </c>
      <c r="BE4385" t="s">
        <v>6178</v>
      </c>
      <c r="BF4385" t="s">
        <v>6170</v>
      </c>
      <c r="BG4385">
        <v>0</v>
      </c>
      <c r="BH4385" t="s">
        <v>6171</v>
      </c>
      <c r="BI4385">
        <v>30</v>
      </c>
      <c r="BJ4385" t="s">
        <v>6172</v>
      </c>
      <c r="BK4385">
        <v>0</v>
      </c>
      <c r="BL4385">
        <v>74</v>
      </c>
      <c r="BM4385" s="3">
        <f t="shared" si="620"/>
        <v>0.83783783783783783</v>
      </c>
    </row>
    <row r="4386" spans="1:65">
      <c r="A4386" t="s">
        <v>4524</v>
      </c>
      <c r="B4386" s="2">
        <v>45923</v>
      </c>
      <c r="C4386" t="s">
        <v>3137</v>
      </c>
      <c r="D4386" t="s">
        <v>4140</v>
      </c>
      <c r="E4386">
        <v>9</v>
      </c>
      <c r="F4386" t="s">
        <v>78</v>
      </c>
      <c r="G4386" t="s">
        <v>79</v>
      </c>
      <c r="H4386" t="s">
        <v>80</v>
      </c>
      <c r="I4386" t="s">
        <v>64</v>
      </c>
      <c r="J4386" t="s">
        <v>81</v>
      </c>
      <c r="K4386" t="s">
        <v>75</v>
      </c>
      <c r="L4386" t="s">
        <v>92</v>
      </c>
      <c r="M4386" t="s">
        <v>68</v>
      </c>
      <c r="N4386" t="s">
        <v>76</v>
      </c>
      <c r="O4386" t="s">
        <v>120</v>
      </c>
      <c r="P4386">
        <v>40</v>
      </c>
      <c r="Q4386">
        <v>43</v>
      </c>
      <c r="R4386">
        <v>41</v>
      </c>
      <c r="S4386">
        <v>2</v>
      </c>
      <c r="T4386">
        <f t="shared" si="612"/>
        <v>39</v>
      </c>
      <c r="U4386">
        <v>38</v>
      </c>
      <c r="V4386">
        <f t="shared" si="613"/>
        <v>1</v>
      </c>
      <c r="W4386" s="3">
        <f t="shared" si="614"/>
        <v>4.878048780487805E-2</v>
      </c>
      <c r="X4386">
        <v>42</v>
      </c>
      <c r="Y4386" s="4">
        <v>0</v>
      </c>
      <c r="Z4386" s="4">
        <v>1.8</v>
      </c>
      <c r="AA4386" s="5">
        <v>77626.42</v>
      </c>
      <c r="AB4386" s="5">
        <f t="shared" si="615"/>
        <v>2949803.96</v>
      </c>
      <c r="AC4386" s="5">
        <v>51091.85</v>
      </c>
      <c r="AD4386" s="5">
        <f t="shared" si="616"/>
        <v>2094765.85</v>
      </c>
      <c r="AE4386" s="5">
        <v>121513.46</v>
      </c>
      <c r="AF4386" s="5">
        <v>39546.58</v>
      </c>
      <c r="AG4386" s="5">
        <v>10701.97</v>
      </c>
      <c r="AH4386" s="5">
        <v>2610</v>
      </c>
      <c r="AI4386" s="5">
        <v>13600</v>
      </c>
      <c r="AJ4386">
        <v>0</v>
      </c>
      <c r="AK4386" s="5">
        <v>0</v>
      </c>
      <c r="AL4386" s="5">
        <v>1468.81</v>
      </c>
      <c r="AM4386" s="5">
        <v>24295.73</v>
      </c>
      <c r="AN4386">
        <v>4</v>
      </c>
      <c r="AO4386">
        <v>4</v>
      </c>
      <c r="AP4386" t="str">
        <f t="shared" si="617"/>
        <v>Yes</v>
      </c>
      <c r="AQ4386">
        <v>1</v>
      </c>
      <c r="AR4386" s="5">
        <f t="shared" si="618"/>
        <v>2308502.4</v>
      </c>
      <c r="AS4386" s="5">
        <f t="shared" si="619"/>
        <v>641301.56000000006</v>
      </c>
      <c r="AT4386" t="s">
        <v>116</v>
      </c>
      <c r="AU4386" t="s">
        <v>6164</v>
      </c>
      <c r="AV4386" t="s">
        <v>6165</v>
      </c>
      <c r="AW4386" t="s">
        <v>6166</v>
      </c>
      <c r="AX4386" t="s">
        <v>6167</v>
      </c>
      <c r="AY4386">
        <v>43</v>
      </c>
      <c r="AZ4386">
        <v>0</v>
      </c>
      <c r="BA4386">
        <v>17</v>
      </c>
      <c r="BB4386" t="s">
        <v>6191</v>
      </c>
      <c r="BC4386">
        <v>0</v>
      </c>
      <c r="BD4386">
        <v>0</v>
      </c>
      <c r="BE4386" t="s">
        <v>6169</v>
      </c>
      <c r="BF4386" t="s">
        <v>6176</v>
      </c>
      <c r="BG4386">
        <v>1</v>
      </c>
      <c r="BH4386" t="s">
        <v>6179</v>
      </c>
      <c r="BI4386">
        <v>32</v>
      </c>
      <c r="BJ4386" t="s">
        <v>6172</v>
      </c>
      <c r="BK4386">
        <v>0</v>
      </c>
      <c r="BL4386">
        <v>49</v>
      </c>
      <c r="BM4386" s="3">
        <f t="shared" si="620"/>
        <v>0.83673469387755106</v>
      </c>
    </row>
    <row r="4387" spans="1:65">
      <c r="A4387" t="s">
        <v>4525</v>
      </c>
      <c r="B4387" s="2">
        <v>45923</v>
      </c>
      <c r="C4387" t="s">
        <v>3137</v>
      </c>
      <c r="D4387" t="s">
        <v>4140</v>
      </c>
      <c r="E4387">
        <v>9</v>
      </c>
      <c r="F4387" t="s">
        <v>61</v>
      </c>
      <c r="G4387" t="s">
        <v>79</v>
      </c>
      <c r="H4387" t="s">
        <v>98</v>
      </c>
      <c r="I4387" t="s">
        <v>64</v>
      </c>
      <c r="J4387" t="s">
        <v>53</v>
      </c>
      <c r="K4387" t="s">
        <v>66</v>
      </c>
      <c r="L4387" t="s">
        <v>87</v>
      </c>
      <c r="M4387" t="s">
        <v>56</v>
      </c>
      <c r="N4387" t="s">
        <v>76</v>
      </c>
      <c r="O4387" t="s">
        <v>58</v>
      </c>
      <c r="P4387">
        <v>64</v>
      </c>
      <c r="Q4387">
        <v>67</v>
      </c>
      <c r="R4387">
        <v>65</v>
      </c>
      <c r="S4387">
        <v>1</v>
      </c>
      <c r="T4387">
        <f t="shared" si="612"/>
        <v>64</v>
      </c>
      <c r="U4387">
        <v>64</v>
      </c>
      <c r="V4387">
        <f t="shared" si="613"/>
        <v>0</v>
      </c>
      <c r="W4387" s="3">
        <f t="shared" si="614"/>
        <v>1.5384615384615385E-2</v>
      </c>
      <c r="X4387">
        <v>24</v>
      </c>
      <c r="Y4387" s="4">
        <v>6.1</v>
      </c>
      <c r="Z4387" s="4">
        <v>1.5</v>
      </c>
      <c r="AA4387" s="5">
        <v>34252.75</v>
      </c>
      <c r="AB4387" s="5">
        <f t="shared" si="615"/>
        <v>2192176</v>
      </c>
      <c r="AC4387" s="5">
        <v>24220.41</v>
      </c>
      <c r="AD4387" s="5">
        <f t="shared" si="616"/>
        <v>1574326.65</v>
      </c>
      <c r="AE4387" s="5">
        <v>108181.96</v>
      </c>
      <c r="AF4387" s="5">
        <v>27897.89</v>
      </c>
      <c r="AG4387" s="5">
        <v>8571.67</v>
      </c>
      <c r="AH4387" s="5">
        <v>2175</v>
      </c>
      <c r="AI4387" s="5">
        <v>3200</v>
      </c>
      <c r="AJ4387">
        <v>0</v>
      </c>
      <c r="AK4387" s="5">
        <v>0</v>
      </c>
      <c r="AL4387" s="5">
        <v>0</v>
      </c>
      <c r="AM4387" s="5">
        <v>39543.26</v>
      </c>
      <c r="AN4387">
        <v>4</v>
      </c>
      <c r="AO4387">
        <v>4</v>
      </c>
      <c r="AP4387" t="str">
        <f t="shared" si="617"/>
        <v>Yes</v>
      </c>
      <c r="AQ4387">
        <v>1</v>
      </c>
      <c r="AR4387" s="5">
        <f t="shared" si="618"/>
        <v>1763896.43</v>
      </c>
      <c r="AS4387" s="5">
        <f t="shared" si="619"/>
        <v>428279.57</v>
      </c>
      <c r="AT4387" t="s">
        <v>59</v>
      </c>
      <c r="AU4387" t="s">
        <v>6164</v>
      </c>
      <c r="AV4387" t="s">
        <v>6165</v>
      </c>
      <c r="AW4387" t="s">
        <v>6166</v>
      </c>
      <c r="AX4387" t="s">
        <v>6167</v>
      </c>
      <c r="AY4387">
        <v>66</v>
      </c>
      <c r="AZ4387">
        <v>0</v>
      </c>
      <c r="BA4387">
        <v>0</v>
      </c>
      <c r="BB4387" t="s">
        <v>6168</v>
      </c>
      <c r="BC4387">
        <v>0</v>
      </c>
      <c r="BD4387">
        <v>0</v>
      </c>
      <c r="BE4387" t="s">
        <v>6169</v>
      </c>
      <c r="BF4387" t="s">
        <v>6170</v>
      </c>
      <c r="BG4387">
        <v>0</v>
      </c>
      <c r="BH4387" t="s">
        <v>6171</v>
      </c>
      <c r="BI4387">
        <v>28</v>
      </c>
      <c r="BJ4387" t="s">
        <v>6172</v>
      </c>
      <c r="BK4387">
        <v>0</v>
      </c>
      <c r="BL4387">
        <v>72</v>
      </c>
      <c r="BM4387" s="3">
        <f t="shared" si="620"/>
        <v>0.90277777777777779</v>
      </c>
    </row>
    <row r="4388" spans="1:65">
      <c r="A4388" t="s">
        <v>4526</v>
      </c>
      <c r="B4388" s="2">
        <v>45923</v>
      </c>
      <c r="C4388" t="s">
        <v>3137</v>
      </c>
      <c r="D4388" t="s">
        <v>4140</v>
      </c>
      <c r="E4388">
        <v>9</v>
      </c>
      <c r="F4388" t="s">
        <v>61</v>
      </c>
      <c r="G4388" t="s">
        <v>50</v>
      </c>
      <c r="H4388" t="s">
        <v>157</v>
      </c>
      <c r="I4388" t="s">
        <v>74</v>
      </c>
      <c r="J4388" t="s">
        <v>53</v>
      </c>
      <c r="K4388" t="s">
        <v>75</v>
      </c>
      <c r="L4388" t="s">
        <v>92</v>
      </c>
      <c r="M4388" t="s">
        <v>56</v>
      </c>
      <c r="N4388" t="s">
        <v>109</v>
      </c>
      <c r="O4388" t="s">
        <v>70</v>
      </c>
      <c r="P4388">
        <v>55</v>
      </c>
      <c r="Q4388">
        <v>56</v>
      </c>
      <c r="R4388">
        <v>57</v>
      </c>
      <c r="S4388">
        <v>1</v>
      </c>
      <c r="T4388">
        <f t="shared" si="612"/>
        <v>56</v>
      </c>
      <c r="U4388">
        <v>53</v>
      </c>
      <c r="V4388">
        <f t="shared" si="613"/>
        <v>3</v>
      </c>
      <c r="W4388" s="3">
        <f t="shared" si="614"/>
        <v>1.7543859649122806E-2</v>
      </c>
      <c r="X4388">
        <v>30</v>
      </c>
      <c r="Y4388" s="4">
        <v>0</v>
      </c>
      <c r="Z4388" s="4">
        <v>1.4</v>
      </c>
      <c r="AA4388" s="5">
        <v>35889.03</v>
      </c>
      <c r="AB4388" s="5">
        <f t="shared" si="615"/>
        <v>1902118.59</v>
      </c>
      <c r="AC4388" s="5">
        <v>23725.21</v>
      </c>
      <c r="AD4388" s="5">
        <f t="shared" si="616"/>
        <v>1352336.97</v>
      </c>
      <c r="AE4388" s="5">
        <v>97378.31</v>
      </c>
      <c r="AF4388" s="5">
        <v>25322.880000000001</v>
      </c>
      <c r="AG4388" s="5">
        <v>9363.89</v>
      </c>
      <c r="AH4388" s="5">
        <v>2030</v>
      </c>
      <c r="AI4388" s="5">
        <v>3200</v>
      </c>
      <c r="AJ4388">
        <v>0</v>
      </c>
      <c r="AK4388" s="5">
        <v>0</v>
      </c>
      <c r="AL4388" s="5">
        <v>1982.09</v>
      </c>
      <c r="AM4388" s="5">
        <v>80835.77</v>
      </c>
      <c r="AN4388">
        <v>8</v>
      </c>
      <c r="AO4388">
        <v>9</v>
      </c>
      <c r="AP4388" t="str">
        <f t="shared" si="617"/>
        <v>No</v>
      </c>
      <c r="AQ4388">
        <v>2</v>
      </c>
      <c r="AR4388" s="5">
        <f t="shared" si="618"/>
        <v>1572449.91</v>
      </c>
      <c r="AS4388" s="5">
        <f t="shared" si="619"/>
        <v>329668.68</v>
      </c>
      <c r="AT4388" t="s">
        <v>59</v>
      </c>
      <c r="AU4388" t="s">
        <v>6164</v>
      </c>
      <c r="AV4388" t="s">
        <v>6165</v>
      </c>
      <c r="AW4388" t="s">
        <v>6166</v>
      </c>
      <c r="AX4388" t="s">
        <v>6184</v>
      </c>
      <c r="AY4388">
        <v>58</v>
      </c>
      <c r="AZ4388">
        <v>0</v>
      </c>
      <c r="BA4388">
        <v>25</v>
      </c>
      <c r="BB4388" t="s">
        <v>6180</v>
      </c>
      <c r="BC4388">
        <v>0</v>
      </c>
      <c r="BD4388">
        <v>1</v>
      </c>
      <c r="BE4388" t="s">
        <v>6188</v>
      </c>
      <c r="BF4388" t="s">
        <v>6170</v>
      </c>
      <c r="BG4388">
        <v>1</v>
      </c>
      <c r="BH4388" t="s">
        <v>6186</v>
      </c>
      <c r="BI4388">
        <v>56</v>
      </c>
      <c r="BJ4388" t="s">
        <v>6187</v>
      </c>
      <c r="BK4388">
        <v>0</v>
      </c>
      <c r="BL4388">
        <v>70</v>
      </c>
      <c r="BM4388" s="3">
        <f t="shared" si="620"/>
        <v>0.81428571428571428</v>
      </c>
    </row>
    <row r="4389" spans="1:65">
      <c r="A4389" t="s">
        <v>4527</v>
      </c>
      <c r="B4389" s="2">
        <v>45923</v>
      </c>
      <c r="C4389" t="s">
        <v>3137</v>
      </c>
      <c r="D4389" t="s">
        <v>4140</v>
      </c>
      <c r="E4389">
        <v>9</v>
      </c>
      <c r="F4389" t="s">
        <v>78</v>
      </c>
      <c r="G4389" t="s">
        <v>79</v>
      </c>
      <c r="H4389" t="s">
        <v>136</v>
      </c>
      <c r="I4389" t="s">
        <v>74</v>
      </c>
      <c r="J4389" t="s">
        <v>65</v>
      </c>
      <c r="K4389" t="s">
        <v>54</v>
      </c>
      <c r="L4389" t="s">
        <v>92</v>
      </c>
      <c r="M4389" t="s">
        <v>56</v>
      </c>
      <c r="N4389" t="s">
        <v>94</v>
      </c>
      <c r="O4389" t="s">
        <v>58</v>
      </c>
      <c r="P4389">
        <v>50</v>
      </c>
      <c r="Q4389">
        <v>54</v>
      </c>
      <c r="R4389">
        <v>53</v>
      </c>
      <c r="S4389">
        <v>1</v>
      </c>
      <c r="T4389">
        <f t="shared" si="612"/>
        <v>52</v>
      </c>
      <c r="U4389">
        <v>49</v>
      </c>
      <c r="V4389">
        <f t="shared" si="613"/>
        <v>3</v>
      </c>
      <c r="W4389" s="3">
        <f t="shared" si="614"/>
        <v>1.8867924528301886E-2</v>
      </c>
      <c r="X4389">
        <v>22</v>
      </c>
      <c r="Y4389" s="4">
        <v>3.8</v>
      </c>
      <c r="Z4389" s="4">
        <v>1.8</v>
      </c>
      <c r="AA4389" s="5">
        <v>56080.39</v>
      </c>
      <c r="AB4389" s="5">
        <f t="shared" si="615"/>
        <v>2747939.11</v>
      </c>
      <c r="AC4389" s="5">
        <v>35406.239999999998</v>
      </c>
      <c r="AD4389" s="5">
        <f t="shared" si="616"/>
        <v>1876530.72</v>
      </c>
      <c r="AE4389" s="5">
        <v>119462.68</v>
      </c>
      <c r="AF4389" s="5">
        <v>35509.78</v>
      </c>
      <c r="AG4389" s="5">
        <v>9100.76</v>
      </c>
      <c r="AH4389" s="5">
        <v>2610</v>
      </c>
      <c r="AI4389" s="5">
        <v>4600</v>
      </c>
      <c r="AJ4389">
        <v>0</v>
      </c>
      <c r="AK4389" s="5">
        <v>0</v>
      </c>
      <c r="AL4389" s="5">
        <v>3039.79</v>
      </c>
      <c r="AM4389" s="5">
        <v>34908.26</v>
      </c>
      <c r="AN4389">
        <v>4</v>
      </c>
      <c r="AO4389">
        <v>5</v>
      </c>
      <c r="AP4389" t="str">
        <f t="shared" si="617"/>
        <v>No</v>
      </c>
      <c r="AQ4389">
        <v>2</v>
      </c>
      <c r="AR4389" s="5">
        <f t="shared" si="618"/>
        <v>2085761.99</v>
      </c>
      <c r="AS4389" s="5">
        <f t="shared" si="619"/>
        <v>662177.12</v>
      </c>
      <c r="AT4389" t="s">
        <v>59</v>
      </c>
      <c r="AU4389" t="s">
        <v>6164</v>
      </c>
      <c r="AV4389" t="s">
        <v>6165</v>
      </c>
      <c r="AW4389" t="s">
        <v>6166</v>
      </c>
      <c r="AX4389" t="s">
        <v>6167</v>
      </c>
      <c r="AY4389">
        <v>51</v>
      </c>
      <c r="AZ4389">
        <v>1</v>
      </c>
      <c r="BA4389">
        <v>26</v>
      </c>
      <c r="BB4389" t="s">
        <v>6180</v>
      </c>
      <c r="BC4389">
        <v>1</v>
      </c>
      <c r="BD4389">
        <v>0</v>
      </c>
      <c r="BE4389" t="s">
        <v>6196</v>
      </c>
      <c r="BF4389" t="s">
        <v>6170</v>
      </c>
      <c r="BG4389">
        <v>0</v>
      </c>
      <c r="BH4389" t="s">
        <v>6171</v>
      </c>
      <c r="BI4389">
        <v>41</v>
      </c>
      <c r="BJ4389" t="s">
        <v>6172</v>
      </c>
      <c r="BK4389">
        <v>0</v>
      </c>
      <c r="BL4389">
        <v>61</v>
      </c>
      <c r="BM4389" s="3">
        <f t="shared" si="620"/>
        <v>0.86885245901639341</v>
      </c>
    </row>
    <row r="4390" spans="1:65">
      <c r="A4390" t="s">
        <v>4528</v>
      </c>
      <c r="B4390" s="2">
        <v>45923</v>
      </c>
      <c r="C4390" t="s">
        <v>3137</v>
      </c>
      <c r="D4390" t="s">
        <v>4140</v>
      </c>
      <c r="E4390">
        <v>9</v>
      </c>
      <c r="F4390" t="s">
        <v>78</v>
      </c>
      <c r="G4390" t="s">
        <v>79</v>
      </c>
      <c r="H4390" t="s">
        <v>143</v>
      </c>
      <c r="I4390" t="s">
        <v>52</v>
      </c>
      <c r="J4390" t="s">
        <v>81</v>
      </c>
      <c r="K4390" t="s">
        <v>75</v>
      </c>
      <c r="L4390" t="s">
        <v>87</v>
      </c>
      <c r="M4390" t="s">
        <v>56</v>
      </c>
      <c r="N4390" t="s">
        <v>76</v>
      </c>
      <c r="O4390" t="s">
        <v>82</v>
      </c>
      <c r="P4390">
        <v>30</v>
      </c>
      <c r="Q4390">
        <v>32</v>
      </c>
      <c r="R4390">
        <v>30</v>
      </c>
      <c r="S4390">
        <v>1</v>
      </c>
      <c r="T4390">
        <f t="shared" si="612"/>
        <v>29</v>
      </c>
      <c r="U4390">
        <v>29</v>
      </c>
      <c r="V4390">
        <f t="shared" si="613"/>
        <v>0</v>
      </c>
      <c r="W4390" s="3">
        <f t="shared" si="614"/>
        <v>3.3333333333333333E-2</v>
      </c>
      <c r="X4390">
        <v>37</v>
      </c>
      <c r="Y4390" s="4">
        <v>0</v>
      </c>
      <c r="Z4390" s="4">
        <v>1.4</v>
      </c>
      <c r="AA4390" s="5">
        <v>77398.720000000001</v>
      </c>
      <c r="AB4390" s="5">
        <f t="shared" si="615"/>
        <v>2244562.88</v>
      </c>
      <c r="AC4390" s="5">
        <v>54424.42</v>
      </c>
      <c r="AD4390" s="5">
        <f t="shared" si="616"/>
        <v>1632732.6</v>
      </c>
      <c r="AE4390" s="5">
        <v>95665.48</v>
      </c>
      <c r="AF4390" s="5">
        <v>28306.83</v>
      </c>
      <c r="AG4390" s="5">
        <v>9996.8700000000008</v>
      </c>
      <c r="AH4390" s="5">
        <v>2030</v>
      </c>
      <c r="AI4390" s="5">
        <v>6800</v>
      </c>
      <c r="AJ4390">
        <v>0</v>
      </c>
      <c r="AK4390" s="5">
        <v>0</v>
      </c>
      <c r="AL4390" s="5">
        <v>0</v>
      </c>
      <c r="AM4390" s="5">
        <v>19253.39</v>
      </c>
      <c r="AN4390">
        <v>4</v>
      </c>
      <c r="AO4390">
        <v>3</v>
      </c>
      <c r="AP4390" t="str">
        <f t="shared" si="617"/>
        <v>Yes</v>
      </c>
      <c r="AQ4390">
        <v>1</v>
      </c>
      <c r="AR4390" s="5">
        <f t="shared" si="618"/>
        <v>1794785.17</v>
      </c>
      <c r="AS4390" s="5">
        <f t="shared" si="619"/>
        <v>449777.71</v>
      </c>
      <c r="AT4390" t="s">
        <v>59</v>
      </c>
      <c r="AU4390" t="s">
        <v>6164</v>
      </c>
      <c r="AV4390" t="s">
        <v>6165</v>
      </c>
      <c r="AW4390" t="s">
        <v>6166</v>
      </c>
      <c r="AX4390" t="s">
        <v>6167</v>
      </c>
      <c r="AY4390">
        <v>32</v>
      </c>
      <c r="AZ4390">
        <v>2</v>
      </c>
      <c r="BA4390">
        <v>0</v>
      </c>
      <c r="BB4390" t="s">
        <v>6168</v>
      </c>
      <c r="BC4390">
        <v>0</v>
      </c>
      <c r="BD4390">
        <v>0</v>
      </c>
      <c r="BE4390" t="s">
        <v>6169</v>
      </c>
      <c r="BF4390" t="s">
        <v>6170</v>
      </c>
      <c r="BG4390">
        <v>1</v>
      </c>
      <c r="BH4390" t="s">
        <v>6179</v>
      </c>
      <c r="BI4390">
        <v>36</v>
      </c>
      <c r="BJ4390" t="s">
        <v>6172</v>
      </c>
      <c r="BK4390">
        <v>0</v>
      </c>
      <c r="BL4390">
        <v>50</v>
      </c>
      <c r="BM4390" s="3">
        <f t="shared" si="620"/>
        <v>0.6</v>
      </c>
    </row>
    <row r="4391" spans="1:65">
      <c r="A4391" t="s">
        <v>4529</v>
      </c>
      <c r="B4391" s="2">
        <v>45923</v>
      </c>
      <c r="C4391" t="s">
        <v>3137</v>
      </c>
      <c r="D4391" t="s">
        <v>4140</v>
      </c>
      <c r="E4391">
        <v>9</v>
      </c>
      <c r="F4391" t="s">
        <v>78</v>
      </c>
      <c r="G4391" t="s">
        <v>62</v>
      </c>
      <c r="H4391" t="s">
        <v>153</v>
      </c>
      <c r="I4391" t="s">
        <v>52</v>
      </c>
      <c r="J4391" t="s">
        <v>53</v>
      </c>
      <c r="K4391" t="s">
        <v>66</v>
      </c>
      <c r="L4391" t="s">
        <v>92</v>
      </c>
      <c r="M4391" t="s">
        <v>68</v>
      </c>
      <c r="N4391" t="s">
        <v>109</v>
      </c>
      <c r="O4391" t="s">
        <v>82</v>
      </c>
      <c r="P4391">
        <v>51</v>
      </c>
      <c r="Q4391">
        <v>52</v>
      </c>
      <c r="R4391">
        <v>49</v>
      </c>
      <c r="S4391">
        <v>2</v>
      </c>
      <c r="T4391">
        <f t="shared" si="612"/>
        <v>47</v>
      </c>
      <c r="U4391">
        <v>47</v>
      </c>
      <c r="V4391">
        <f t="shared" si="613"/>
        <v>0</v>
      </c>
      <c r="W4391" s="3">
        <f t="shared" si="614"/>
        <v>4.0816326530612242E-2</v>
      </c>
      <c r="X4391">
        <v>41</v>
      </c>
      <c r="Y4391" s="4">
        <v>5.6</v>
      </c>
      <c r="Z4391" s="4">
        <v>1.5</v>
      </c>
      <c r="AA4391" s="5">
        <v>34131.599999999999</v>
      </c>
      <c r="AB4391" s="5">
        <f t="shared" si="615"/>
        <v>1604185.2</v>
      </c>
      <c r="AC4391" s="5">
        <v>22847.01</v>
      </c>
      <c r="AD4391" s="5">
        <f t="shared" si="616"/>
        <v>1119503.49</v>
      </c>
      <c r="AE4391" s="5">
        <v>87907.29</v>
      </c>
      <c r="AF4391" s="5">
        <v>24080.6</v>
      </c>
      <c r="AG4391" s="5">
        <v>10994.1</v>
      </c>
      <c r="AH4391" s="5">
        <v>2175</v>
      </c>
      <c r="AI4391" s="5">
        <v>6400</v>
      </c>
      <c r="AJ4391">
        <v>1</v>
      </c>
      <c r="AK4391" s="5">
        <v>8886.4599999999991</v>
      </c>
      <c r="AL4391" s="5">
        <v>0</v>
      </c>
      <c r="AM4391" s="5">
        <v>70491.97</v>
      </c>
      <c r="AN4391">
        <v>8</v>
      </c>
      <c r="AO4391">
        <v>8</v>
      </c>
      <c r="AP4391" t="str">
        <f t="shared" si="617"/>
        <v>Yes</v>
      </c>
      <c r="AQ4391">
        <v>1</v>
      </c>
      <c r="AR4391" s="5">
        <f t="shared" si="618"/>
        <v>1330438.9099999999</v>
      </c>
      <c r="AS4391" s="5">
        <f t="shared" si="619"/>
        <v>273746.28999999998</v>
      </c>
      <c r="AT4391" t="s">
        <v>116</v>
      </c>
      <c r="AU4391" t="s">
        <v>6181</v>
      </c>
      <c r="AV4391" t="s">
        <v>6182</v>
      </c>
      <c r="AW4391" t="s">
        <v>6183</v>
      </c>
      <c r="AX4391" t="s">
        <v>6167</v>
      </c>
      <c r="AY4391">
        <v>52</v>
      </c>
      <c r="AZ4391">
        <v>0</v>
      </c>
      <c r="BA4391">
        <v>0</v>
      </c>
      <c r="BB4391" t="s">
        <v>6168</v>
      </c>
      <c r="BC4391">
        <v>0</v>
      </c>
      <c r="BD4391">
        <v>0</v>
      </c>
      <c r="BE4391" t="s">
        <v>6169</v>
      </c>
      <c r="BF4391" t="s">
        <v>6176</v>
      </c>
      <c r="BG4391">
        <v>1</v>
      </c>
      <c r="BH4391" t="s">
        <v>6186</v>
      </c>
      <c r="BI4391">
        <v>36</v>
      </c>
      <c r="BJ4391" t="s">
        <v>6172</v>
      </c>
      <c r="BK4391">
        <v>0</v>
      </c>
      <c r="BL4391">
        <v>73</v>
      </c>
      <c r="BM4391" s="3">
        <f t="shared" si="620"/>
        <v>0.67123287671232879</v>
      </c>
    </row>
    <row r="4392" spans="1:65">
      <c r="A4392" t="s">
        <v>4530</v>
      </c>
      <c r="B4392" s="2">
        <v>45924</v>
      </c>
      <c r="C4392" t="s">
        <v>3137</v>
      </c>
      <c r="D4392" t="s">
        <v>4140</v>
      </c>
      <c r="E4392">
        <v>9</v>
      </c>
      <c r="F4392" t="s">
        <v>61</v>
      </c>
      <c r="G4392" t="s">
        <v>79</v>
      </c>
      <c r="H4392" t="s">
        <v>100</v>
      </c>
      <c r="I4392" t="s">
        <v>64</v>
      </c>
      <c r="J4392" t="s">
        <v>53</v>
      </c>
      <c r="K4392" t="s">
        <v>75</v>
      </c>
      <c r="L4392" t="s">
        <v>87</v>
      </c>
      <c r="M4392" t="s">
        <v>56</v>
      </c>
      <c r="N4392" t="s">
        <v>69</v>
      </c>
      <c r="O4392" t="s">
        <v>120</v>
      </c>
      <c r="P4392">
        <v>59</v>
      </c>
      <c r="Q4392">
        <v>61</v>
      </c>
      <c r="R4392">
        <v>61</v>
      </c>
      <c r="S4392">
        <v>1</v>
      </c>
      <c r="T4392">
        <f t="shared" si="612"/>
        <v>60</v>
      </c>
      <c r="U4392">
        <v>57</v>
      </c>
      <c r="V4392">
        <f t="shared" si="613"/>
        <v>3</v>
      </c>
      <c r="W4392" s="3">
        <f t="shared" si="614"/>
        <v>1.6393442622950821E-2</v>
      </c>
      <c r="X4392">
        <v>20</v>
      </c>
      <c r="Y4392" s="4">
        <v>4</v>
      </c>
      <c r="Z4392" s="4">
        <v>1.9</v>
      </c>
      <c r="AA4392" s="5">
        <v>35980.870000000003</v>
      </c>
      <c r="AB4392" s="5">
        <f t="shared" si="615"/>
        <v>2050909.59</v>
      </c>
      <c r="AC4392" s="5">
        <v>24194.05</v>
      </c>
      <c r="AD4392" s="5">
        <f t="shared" si="616"/>
        <v>1475837.05</v>
      </c>
      <c r="AE4392" s="5">
        <v>101427.45</v>
      </c>
      <c r="AF4392" s="5">
        <v>26410.14</v>
      </c>
      <c r="AG4392" s="5">
        <v>8755.59</v>
      </c>
      <c r="AH4392" s="5">
        <v>2755</v>
      </c>
      <c r="AI4392" s="5">
        <v>3200</v>
      </c>
      <c r="AJ4392">
        <v>0</v>
      </c>
      <c r="AK4392" s="5">
        <v>0</v>
      </c>
      <c r="AL4392" s="5">
        <v>1905.2</v>
      </c>
      <c r="AM4392" s="5">
        <v>36614.79</v>
      </c>
      <c r="AN4392">
        <v>4</v>
      </c>
      <c r="AO4392">
        <v>2</v>
      </c>
      <c r="AP4392" t="str">
        <f t="shared" si="617"/>
        <v>Yes</v>
      </c>
      <c r="AQ4392">
        <v>0</v>
      </c>
      <c r="AR4392" s="5">
        <f t="shared" si="618"/>
        <v>1656905.22</v>
      </c>
      <c r="AS4392" s="5">
        <f t="shared" si="619"/>
        <v>394004.37</v>
      </c>
      <c r="AT4392" t="s">
        <v>59</v>
      </c>
      <c r="AU4392" t="s">
        <v>6164</v>
      </c>
      <c r="AV4392" t="s">
        <v>6165</v>
      </c>
      <c r="AW4392" t="s">
        <v>6166</v>
      </c>
      <c r="AX4392" t="s">
        <v>6184</v>
      </c>
      <c r="AY4392">
        <v>59</v>
      </c>
      <c r="AZ4392">
        <v>0</v>
      </c>
      <c r="BA4392">
        <v>24</v>
      </c>
      <c r="BB4392" t="s">
        <v>6180</v>
      </c>
      <c r="BC4392">
        <v>0</v>
      </c>
      <c r="BD4392">
        <v>0</v>
      </c>
      <c r="BE4392" t="s">
        <v>6169</v>
      </c>
      <c r="BF4392" t="s">
        <v>6170</v>
      </c>
      <c r="BG4392">
        <v>1</v>
      </c>
      <c r="BH4392" t="s">
        <v>6179</v>
      </c>
      <c r="BI4392">
        <v>21</v>
      </c>
      <c r="BJ4392" t="s">
        <v>6172</v>
      </c>
      <c r="BK4392">
        <v>0</v>
      </c>
      <c r="BL4392">
        <v>74</v>
      </c>
      <c r="BM4392" s="3">
        <f t="shared" si="620"/>
        <v>0.82432432432432434</v>
      </c>
    </row>
    <row r="4393" spans="1:65">
      <c r="A4393" t="s">
        <v>4531</v>
      </c>
      <c r="B4393" s="2">
        <v>45924</v>
      </c>
      <c r="C4393" t="s">
        <v>3137</v>
      </c>
      <c r="D4393" t="s">
        <v>4140</v>
      </c>
      <c r="E4393">
        <v>9</v>
      </c>
      <c r="F4393" t="s">
        <v>72</v>
      </c>
      <c r="G4393" t="s">
        <v>79</v>
      </c>
      <c r="H4393" t="s">
        <v>102</v>
      </c>
      <c r="I4393" t="s">
        <v>74</v>
      </c>
      <c r="J4393" t="s">
        <v>53</v>
      </c>
      <c r="K4393" t="s">
        <v>66</v>
      </c>
      <c r="L4393" t="s">
        <v>55</v>
      </c>
      <c r="M4393" t="s">
        <v>56</v>
      </c>
      <c r="N4393" t="s">
        <v>76</v>
      </c>
      <c r="O4393" t="s">
        <v>120</v>
      </c>
      <c r="P4393">
        <v>67</v>
      </c>
      <c r="Q4393">
        <v>72</v>
      </c>
      <c r="R4393">
        <v>75</v>
      </c>
      <c r="S4393">
        <v>2</v>
      </c>
      <c r="T4393">
        <f t="shared" si="612"/>
        <v>73</v>
      </c>
      <c r="U4393">
        <v>66</v>
      </c>
      <c r="V4393">
        <f t="shared" si="613"/>
        <v>7</v>
      </c>
      <c r="W4393" s="3">
        <f t="shared" si="614"/>
        <v>2.6666666666666668E-2</v>
      </c>
      <c r="X4393">
        <v>19</v>
      </c>
      <c r="Y4393" s="4">
        <v>0</v>
      </c>
      <c r="Z4393" s="4">
        <v>1.2</v>
      </c>
      <c r="AA4393" s="5">
        <v>33714.699999999997</v>
      </c>
      <c r="AB4393" s="5">
        <f t="shared" si="615"/>
        <v>2225170.2000000002</v>
      </c>
      <c r="AC4393" s="5">
        <v>23472.39</v>
      </c>
      <c r="AD4393" s="5">
        <f t="shared" si="616"/>
        <v>1760429.25</v>
      </c>
      <c r="AE4393" s="5">
        <v>130010.81</v>
      </c>
      <c r="AF4393" s="5">
        <v>33100.400000000001</v>
      </c>
      <c r="AG4393" s="5">
        <v>8724.2999999999993</v>
      </c>
      <c r="AH4393" s="5">
        <v>1740</v>
      </c>
      <c r="AI4393" s="5">
        <v>6400</v>
      </c>
      <c r="AJ4393">
        <v>0</v>
      </c>
      <c r="AK4393" s="5">
        <v>0</v>
      </c>
      <c r="AL4393" s="5">
        <v>4880.46</v>
      </c>
      <c r="AM4393" s="5">
        <v>48650.2</v>
      </c>
      <c r="AN4393">
        <v>4</v>
      </c>
      <c r="AO4393">
        <v>5</v>
      </c>
      <c r="AP4393" t="str">
        <f t="shared" si="617"/>
        <v>No</v>
      </c>
      <c r="AQ4393">
        <v>2</v>
      </c>
      <c r="AR4393" s="5">
        <f t="shared" si="618"/>
        <v>1993935.42</v>
      </c>
      <c r="AS4393" s="5">
        <f t="shared" si="619"/>
        <v>231234.78</v>
      </c>
      <c r="AT4393" t="s">
        <v>59</v>
      </c>
      <c r="AU4393" t="s">
        <v>6164</v>
      </c>
      <c r="AV4393" t="s">
        <v>6165</v>
      </c>
      <c r="AW4393" t="s">
        <v>6166</v>
      </c>
      <c r="AX4393" t="s">
        <v>6184</v>
      </c>
      <c r="AY4393">
        <v>67</v>
      </c>
      <c r="AZ4393">
        <v>0</v>
      </c>
      <c r="BA4393">
        <v>36</v>
      </c>
      <c r="BB4393" t="s">
        <v>6180</v>
      </c>
      <c r="BC4393">
        <v>1</v>
      </c>
      <c r="BD4393">
        <v>0</v>
      </c>
      <c r="BE4393" t="s">
        <v>6178</v>
      </c>
      <c r="BF4393" t="s">
        <v>6170</v>
      </c>
      <c r="BG4393">
        <v>0</v>
      </c>
      <c r="BH4393" t="s">
        <v>6171</v>
      </c>
      <c r="BI4393">
        <v>40</v>
      </c>
      <c r="BJ4393" t="s">
        <v>6172</v>
      </c>
      <c r="BK4393">
        <v>0</v>
      </c>
      <c r="BL4393">
        <v>79</v>
      </c>
      <c r="BM4393" s="3">
        <f t="shared" si="620"/>
        <v>0.94936708860759489</v>
      </c>
    </row>
    <row r="4394" spans="1:65">
      <c r="A4394" t="s">
        <v>4532</v>
      </c>
      <c r="B4394" s="2">
        <v>45924</v>
      </c>
      <c r="C4394" t="s">
        <v>3137</v>
      </c>
      <c r="D4394" t="s">
        <v>4140</v>
      </c>
      <c r="E4394">
        <v>9</v>
      </c>
      <c r="F4394" t="s">
        <v>78</v>
      </c>
      <c r="G4394" t="s">
        <v>79</v>
      </c>
      <c r="H4394" t="s">
        <v>113</v>
      </c>
      <c r="I4394" t="s">
        <v>74</v>
      </c>
      <c r="J4394" t="s">
        <v>53</v>
      </c>
      <c r="K4394" t="s">
        <v>75</v>
      </c>
      <c r="L4394" t="s">
        <v>67</v>
      </c>
      <c r="M4394" t="s">
        <v>56</v>
      </c>
      <c r="N4394" t="s">
        <v>69</v>
      </c>
      <c r="O4394" t="s">
        <v>70</v>
      </c>
      <c r="P4394">
        <v>60</v>
      </c>
      <c r="Q4394">
        <v>64</v>
      </c>
      <c r="R4394">
        <v>62</v>
      </c>
      <c r="S4394">
        <v>2</v>
      </c>
      <c r="T4394">
        <f t="shared" si="612"/>
        <v>60</v>
      </c>
      <c r="U4394">
        <v>59</v>
      </c>
      <c r="V4394">
        <f t="shared" si="613"/>
        <v>1</v>
      </c>
      <c r="W4394" s="3">
        <f t="shared" si="614"/>
        <v>3.2258064516129031E-2</v>
      </c>
      <c r="X4394">
        <v>45</v>
      </c>
      <c r="Y4394" s="4">
        <v>4.2</v>
      </c>
      <c r="Z4394" s="4">
        <v>2.1</v>
      </c>
      <c r="AA4394" s="5">
        <v>35664.660000000003</v>
      </c>
      <c r="AB4394" s="5">
        <f t="shared" si="615"/>
        <v>2104214.94</v>
      </c>
      <c r="AC4394" s="5">
        <v>23071.19</v>
      </c>
      <c r="AD4394" s="5">
        <f t="shared" si="616"/>
        <v>1430413.78</v>
      </c>
      <c r="AE4394" s="5">
        <v>106178.68</v>
      </c>
      <c r="AF4394" s="5">
        <v>29728</v>
      </c>
      <c r="AG4394" s="5">
        <v>10662.91</v>
      </c>
      <c r="AH4394" s="5">
        <v>3045</v>
      </c>
      <c r="AI4394" s="5">
        <v>6400</v>
      </c>
      <c r="AJ4394">
        <v>0</v>
      </c>
      <c r="AK4394" s="5">
        <v>0</v>
      </c>
      <c r="AL4394" s="5">
        <v>657.38</v>
      </c>
      <c r="AM4394" s="5">
        <v>38068.17</v>
      </c>
      <c r="AN4394">
        <v>4</v>
      </c>
      <c r="AO4394">
        <v>4</v>
      </c>
      <c r="AP4394" t="str">
        <f t="shared" si="617"/>
        <v>Yes</v>
      </c>
      <c r="AQ4394">
        <v>0</v>
      </c>
      <c r="AR4394" s="5">
        <f t="shared" si="618"/>
        <v>1625153.92</v>
      </c>
      <c r="AS4394" s="5">
        <f t="shared" si="619"/>
        <v>479061.02</v>
      </c>
      <c r="AT4394" t="s">
        <v>116</v>
      </c>
      <c r="AU4394" t="s">
        <v>6164</v>
      </c>
      <c r="AV4394" t="s">
        <v>6165</v>
      </c>
      <c r="AW4394" t="s">
        <v>6166</v>
      </c>
      <c r="AX4394" t="s">
        <v>6167</v>
      </c>
      <c r="AY4394">
        <v>65</v>
      </c>
      <c r="AZ4394">
        <v>3</v>
      </c>
      <c r="BA4394">
        <v>12</v>
      </c>
      <c r="BB4394" t="s">
        <v>6185</v>
      </c>
      <c r="BC4394">
        <v>0</v>
      </c>
      <c r="BD4394">
        <v>0</v>
      </c>
      <c r="BE4394" t="s">
        <v>6169</v>
      </c>
      <c r="BF4394" t="s">
        <v>6170</v>
      </c>
      <c r="BG4394">
        <v>3</v>
      </c>
      <c r="BH4394" t="s">
        <v>6192</v>
      </c>
      <c r="BI4394">
        <v>85</v>
      </c>
      <c r="BJ4394" t="s">
        <v>6193</v>
      </c>
      <c r="BK4394">
        <v>0</v>
      </c>
      <c r="BL4394">
        <v>73</v>
      </c>
      <c r="BM4394" s="3">
        <f t="shared" si="620"/>
        <v>0.84931506849315064</v>
      </c>
    </row>
    <row r="4395" spans="1:65">
      <c r="A4395" t="s">
        <v>4533</v>
      </c>
      <c r="B4395" s="2">
        <v>45924</v>
      </c>
      <c r="C4395" t="s">
        <v>3137</v>
      </c>
      <c r="D4395" t="s">
        <v>4140</v>
      </c>
      <c r="E4395">
        <v>9</v>
      </c>
      <c r="F4395" t="s">
        <v>72</v>
      </c>
      <c r="G4395" t="s">
        <v>79</v>
      </c>
      <c r="H4395" t="s">
        <v>86</v>
      </c>
      <c r="I4395" t="s">
        <v>74</v>
      </c>
      <c r="J4395" t="s">
        <v>53</v>
      </c>
      <c r="K4395" t="s">
        <v>54</v>
      </c>
      <c r="L4395" t="s">
        <v>67</v>
      </c>
      <c r="M4395" t="s">
        <v>56</v>
      </c>
      <c r="N4395" t="s">
        <v>69</v>
      </c>
      <c r="O4395" t="s">
        <v>70</v>
      </c>
      <c r="P4395">
        <v>67</v>
      </c>
      <c r="Q4395">
        <v>70</v>
      </c>
      <c r="R4395">
        <v>70</v>
      </c>
      <c r="S4395">
        <v>2</v>
      </c>
      <c r="T4395">
        <f t="shared" si="612"/>
        <v>68</v>
      </c>
      <c r="U4395">
        <v>65</v>
      </c>
      <c r="V4395">
        <f t="shared" si="613"/>
        <v>3</v>
      </c>
      <c r="W4395" s="3">
        <f t="shared" si="614"/>
        <v>2.8571428571428571E-2</v>
      </c>
      <c r="X4395">
        <v>8</v>
      </c>
      <c r="Y4395" s="4">
        <v>4.2</v>
      </c>
      <c r="Z4395" s="4">
        <v>1.4</v>
      </c>
      <c r="AA4395" s="5">
        <v>38723.949999999997</v>
      </c>
      <c r="AB4395" s="5">
        <f t="shared" si="615"/>
        <v>2517056.75</v>
      </c>
      <c r="AC4395" s="5">
        <v>23039.95</v>
      </c>
      <c r="AD4395" s="5">
        <f t="shared" si="616"/>
        <v>1612796.5</v>
      </c>
      <c r="AE4395" s="5">
        <v>120949.12</v>
      </c>
      <c r="AF4395" s="5">
        <v>30242.720000000001</v>
      </c>
      <c r="AG4395" s="5">
        <v>7499.5</v>
      </c>
      <c r="AH4395" s="5">
        <v>2030</v>
      </c>
      <c r="AI4395" s="5">
        <v>6400</v>
      </c>
      <c r="AJ4395">
        <v>0</v>
      </c>
      <c r="AK4395" s="5">
        <v>0</v>
      </c>
      <c r="AL4395" s="5">
        <v>2043.85</v>
      </c>
      <c r="AM4395" s="5">
        <v>44302.67</v>
      </c>
      <c r="AN4395">
        <v>4</v>
      </c>
      <c r="AO4395">
        <v>4</v>
      </c>
      <c r="AP4395" t="str">
        <f t="shared" si="617"/>
        <v>Yes</v>
      </c>
      <c r="AQ4395">
        <v>1</v>
      </c>
      <c r="AR4395" s="5">
        <f t="shared" si="618"/>
        <v>1826264.36</v>
      </c>
      <c r="AS4395" s="5">
        <f t="shared" si="619"/>
        <v>690792.39</v>
      </c>
      <c r="AT4395" t="s">
        <v>59</v>
      </c>
      <c r="AU4395" t="s">
        <v>6164</v>
      </c>
      <c r="AV4395" t="s">
        <v>6165</v>
      </c>
      <c r="AW4395" t="s">
        <v>6166</v>
      </c>
      <c r="AX4395" t="s">
        <v>6184</v>
      </c>
      <c r="AY4395">
        <v>67</v>
      </c>
      <c r="AZ4395">
        <v>0</v>
      </c>
      <c r="BA4395">
        <v>26</v>
      </c>
      <c r="BB4395" t="s">
        <v>6180</v>
      </c>
      <c r="BC4395">
        <v>0</v>
      </c>
      <c r="BD4395">
        <v>0</v>
      </c>
      <c r="BE4395" t="s">
        <v>6169</v>
      </c>
      <c r="BF4395" t="s">
        <v>6170</v>
      </c>
      <c r="BG4395">
        <v>0</v>
      </c>
      <c r="BH4395" t="s">
        <v>6171</v>
      </c>
      <c r="BI4395">
        <v>10</v>
      </c>
      <c r="BJ4395" t="s">
        <v>6172</v>
      </c>
      <c r="BK4395">
        <v>0</v>
      </c>
      <c r="BL4395">
        <v>76</v>
      </c>
      <c r="BM4395" s="3">
        <f t="shared" si="620"/>
        <v>0.92105263157894735</v>
      </c>
    </row>
    <row r="4396" spans="1:65">
      <c r="A4396" t="s">
        <v>4534</v>
      </c>
      <c r="B4396" s="2">
        <v>45924</v>
      </c>
      <c r="C4396" t="s">
        <v>3137</v>
      </c>
      <c r="D4396" t="s">
        <v>4140</v>
      </c>
      <c r="E4396">
        <v>9</v>
      </c>
      <c r="F4396" t="s">
        <v>61</v>
      </c>
      <c r="G4396" t="s">
        <v>50</v>
      </c>
      <c r="H4396" t="s">
        <v>127</v>
      </c>
      <c r="I4396" t="s">
        <v>52</v>
      </c>
      <c r="J4396" t="s">
        <v>65</v>
      </c>
      <c r="K4396" t="s">
        <v>66</v>
      </c>
      <c r="L4396" t="s">
        <v>67</v>
      </c>
      <c r="M4396" t="s">
        <v>56</v>
      </c>
      <c r="N4396" t="s">
        <v>94</v>
      </c>
      <c r="O4396" t="s">
        <v>82</v>
      </c>
      <c r="P4396">
        <v>46</v>
      </c>
      <c r="Q4396">
        <v>49</v>
      </c>
      <c r="R4396">
        <v>49</v>
      </c>
      <c r="S4396">
        <v>1</v>
      </c>
      <c r="T4396">
        <f t="shared" si="612"/>
        <v>48</v>
      </c>
      <c r="U4396">
        <v>44</v>
      </c>
      <c r="V4396">
        <f t="shared" si="613"/>
        <v>4</v>
      </c>
      <c r="W4396" s="3">
        <f t="shared" si="614"/>
        <v>2.0408163265306121E-2</v>
      </c>
      <c r="X4396">
        <v>48</v>
      </c>
      <c r="Y4396" s="4">
        <v>7.7</v>
      </c>
      <c r="Z4396" s="4">
        <v>2</v>
      </c>
      <c r="AA4396" s="5">
        <v>49126.27</v>
      </c>
      <c r="AB4396" s="5">
        <f t="shared" si="615"/>
        <v>2161555.88</v>
      </c>
      <c r="AC4396" s="5">
        <v>33793.730000000003</v>
      </c>
      <c r="AD4396" s="5">
        <f t="shared" si="616"/>
        <v>1655892.77</v>
      </c>
      <c r="AE4396" s="5">
        <v>113517.62</v>
      </c>
      <c r="AF4396" s="5">
        <v>30717.88</v>
      </c>
      <c r="AG4396" s="5">
        <v>10586.36</v>
      </c>
      <c r="AH4396" s="5">
        <v>2900</v>
      </c>
      <c r="AI4396" s="5">
        <v>4600</v>
      </c>
      <c r="AJ4396">
        <v>0</v>
      </c>
      <c r="AK4396" s="5">
        <v>0</v>
      </c>
      <c r="AL4396" s="5">
        <v>3837</v>
      </c>
      <c r="AM4396" s="5">
        <v>27750.53</v>
      </c>
      <c r="AN4396">
        <v>4</v>
      </c>
      <c r="AO4396">
        <v>3</v>
      </c>
      <c r="AP4396" t="str">
        <f t="shared" si="617"/>
        <v>Yes</v>
      </c>
      <c r="AQ4396">
        <v>1</v>
      </c>
      <c r="AR4396" s="5">
        <f t="shared" si="618"/>
        <v>1849802.16</v>
      </c>
      <c r="AS4396" s="5">
        <f t="shared" si="619"/>
        <v>311753.71999999997</v>
      </c>
      <c r="AT4396" t="s">
        <v>59</v>
      </c>
      <c r="AU4396" t="s">
        <v>6164</v>
      </c>
      <c r="AV4396" t="s">
        <v>6165</v>
      </c>
      <c r="AW4396" t="s">
        <v>6166</v>
      </c>
      <c r="AX4396" t="s">
        <v>6184</v>
      </c>
      <c r="AY4396">
        <v>49</v>
      </c>
      <c r="AZ4396">
        <v>0</v>
      </c>
      <c r="BA4396">
        <v>27</v>
      </c>
      <c r="BB4396" t="s">
        <v>6180</v>
      </c>
      <c r="BC4396">
        <v>0</v>
      </c>
      <c r="BD4396">
        <v>0</v>
      </c>
      <c r="BE4396" t="s">
        <v>6169</v>
      </c>
      <c r="BF4396" t="s">
        <v>6170</v>
      </c>
      <c r="BG4396">
        <v>1</v>
      </c>
      <c r="BH4396" t="s">
        <v>6192</v>
      </c>
      <c r="BI4396">
        <v>49</v>
      </c>
      <c r="BJ4396" t="s">
        <v>6172</v>
      </c>
      <c r="BK4396">
        <v>0</v>
      </c>
      <c r="BL4396">
        <v>59</v>
      </c>
      <c r="BM4396" s="3">
        <f t="shared" si="620"/>
        <v>0.83050847457627119</v>
      </c>
    </row>
    <row r="4397" spans="1:65">
      <c r="A4397" t="s">
        <v>4535</v>
      </c>
      <c r="B4397" s="2">
        <v>45924</v>
      </c>
      <c r="C4397" t="s">
        <v>3137</v>
      </c>
      <c r="D4397" t="s">
        <v>4140</v>
      </c>
      <c r="E4397">
        <v>9</v>
      </c>
      <c r="F4397" t="s">
        <v>49</v>
      </c>
      <c r="G4397" t="s">
        <v>50</v>
      </c>
      <c r="H4397" t="s">
        <v>245</v>
      </c>
      <c r="I4397" t="s">
        <v>64</v>
      </c>
      <c r="J4397" t="s">
        <v>65</v>
      </c>
      <c r="K4397" t="s">
        <v>66</v>
      </c>
      <c r="L4397" t="s">
        <v>92</v>
      </c>
      <c r="M4397" t="s">
        <v>56</v>
      </c>
      <c r="N4397" t="s">
        <v>69</v>
      </c>
      <c r="O4397" t="s">
        <v>70</v>
      </c>
      <c r="P4397">
        <v>47</v>
      </c>
      <c r="Q4397">
        <v>50</v>
      </c>
      <c r="R4397">
        <v>49</v>
      </c>
      <c r="S4397">
        <v>1</v>
      </c>
      <c r="T4397">
        <f t="shared" si="612"/>
        <v>48</v>
      </c>
      <c r="U4397">
        <v>45</v>
      </c>
      <c r="V4397">
        <f t="shared" si="613"/>
        <v>3</v>
      </c>
      <c r="W4397" s="3">
        <f t="shared" si="614"/>
        <v>2.0408163265306121E-2</v>
      </c>
      <c r="X4397">
        <v>28</v>
      </c>
      <c r="Y4397" s="4">
        <v>2.4</v>
      </c>
      <c r="Z4397" s="4">
        <v>1.4</v>
      </c>
      <c r="AA4397" s="5">
        <v>48745.4</v>
      </c>
      <c r="AB4397" s="5">
        <f t="shared" si="615"/>
        <v>2193543</v>
      </c>
      <c r="AC4397" s="5">
        <v>35332.85</v>
      </c>
      <c r="AD4397" s="5">
        <f t="shared" si="616"/>
        <v>1731309.65</v>
      </c>
      <c r="AE4397" s="5">
        <v>105597.01</v>
      </c>
      <c r="AF4397" s="5">
        <v>31695.45</v>
      </c>
      <c r="AG4397" s="5">
        <v>9694.36</v>
      </c>
      <c r="AH4397" s="5">
        <v>2030</v>
      </c>
      <c r="AI4397" s="5">
        <v>4600</v>
      </c>
      <c r="AJ4397">
        <v>0</v>
      </c>
      <c r="AK4397" s="5">
        <v>0</v>
      </c>
      <c r="AL4397" s="5">
        <v>2858.41</v>
      </c>
      <c r="AM4397" s="5">
        <v>28491.7</v>
      </c>
      <c r="AN4397">
        <v>4</v>
      </c>
      <c r="AO4397">
        <v>3</v>
      </c>
      <c r="AP4397" t="str">
        <f t="shared" si="617"/>
        <v>Yes</v>
      </c>
      <c r="AQ4397">
        <v>0</v>
      </c>
      <c r="AR4397" s="5">
        <f t="shared" si="618"/>
        <v>1916276.58</v>
      </c>
      <c r="AS4397" s="5">
        <f t="shared" si="619"/>
        <v>277266.42</v>
      </c>
      <c r="AT4397" t="s">
        <v>59</v>
      </c>
      <c r="AU4397" t="s">
        <v>6164</v>
      </c>
      <c r="AV4397" t="s">
        <v>6165</v>
      </c>
      <c r="AW4397" t="s">
        <v>6166</v>
      </c>
      <c r="AX4397" t="s">
        <v>6167</v>
      </c>
      <c r="AY4397">
        <v>51</v>
      </c>
      <c r="AZ4397">
        <v>1</v>
      </c>
      <c r="BA4397">
        <v>24</v>
      </c>
      <c r="BB4397" t="s">
        <v>6180</v>
      </c>
      <c r="BC4397">
        <v>0</v>
      </c>
      <c r="BD4397">
        <v>0</v>
      </c>
      <c r="BE4397" t="s">
        <v>6169</v>
      </c>
      <c r="BF4397" t="s">
        <v>6170</v>
      </c>
      <c r="BG4397">
        <v>0</v>
      </c>
      <c r="BH4397" t="s">
        <v>6171</v>
      </c>
      <c r="BI4397">
        <v>57</v>
      </c>
      <c r="BJ4397" t="s">
        <v>6187</v>
      </c>
      <c r="BK4397">
        <v>0</v>
      </c>
      <c r="BL4397">
        <v>63</v>
      </c>
      <c r="BM4397" s="3">
        <f t="shared" si="620"/>
        <v>0.77777777777777779</v>
      </c>
    </row>
    <row r="4398" spans="1:65">
      <c r="A4398" t="s">
        <v>4536</v>
      </c>
      <c r="B4398" s="2">
        <v>45924</v>
      </c>
      <c r="C4398" t="s">
        <v>3137</v>
      </c>
      <c r="D4398" t="s">
        <v>4140</v>
      </c>
      <c r="E4398">
        <v>9</v>
      </c>
      <c r="F4398" t="s">
        <v>49</v>
      </c>
      <c r="G4398" t="s">
        <v>50</v>
      </c>
      <c r="H4398" t="s">
        <v>108</v>
      </c>
      <c r="I4398" t="s">
        <v>74</v>
      </c>
      <c r="J4398" t="s">
        <v>65</v>
      </c>
      <c r="K4398" t="s">
        <v>54</v>
      </c>
      <c r="L4398" t="s">
        <v>87</v>
      </c>
      <c r="M4398" t="s">
        <v>56</v>
      </c>
      <c r="N4398" t="s">
        <v>76</v>
      </c>
      <c r="O4398" t="s">
        <v>70</v>
      </c>
      <c r="P4398">
        <v>46</v>
      </c>
      <c r="Q4398">
        <v>48</v>
      </c>
      <c r="R4398">
        <v>47</v>
      </c>
      <c r="S4398">
        <v>1</v>
      </c>
      <c r="T4398">
        <f t="shared" si="612"/>
        <v>46</v>
      </c>
      <c r="U4398">
        <v>45</v>
      </c>
      <c r="V4398">
        <f t="shared" si="613"/>
        <v>1</v>
      </c>
      <c r="W4398" s="3">
        <f t="shared" si="614"/>
        <v>2.1276595744680851E-2</v>
      </c>
      <c r="X4398">
        <v>27</v>
      </c>
      <c r="Y4398" s="4">
        <v>3.9</v>
      </c>
      <c r="Z4398" s="4">
        <v>1.8</v>
      </c>
      <c r="AA4398" s="5">
        <v>55482.6</v>
      </c>
      <c r="AB4398" s="5">
        <f t="shared" si="615"/>
        <v>2496717</v>
      </c>
      <c r="AC4398" s="5">
        <v>35765.769999999997</v>
      </c>
      <c r="AD4398" s="5">
        <f t="shared" si="616"/>
        <v>1680991.19</v>
      </c>
      <c r="AE4398" s="5">
        <v>105794.89</v>
      </c>
      <c r="AF4398" s="5">
        <v>30873.86</v>
      </c>
      <c r="AG4398" s="5">
        <v>9952.85</v>
      </c>
      <c r="AH4398" s="5">
        <v>2610</v>
      </c>
      <c r="AI4398" s="5">
        <v>4600</v>
      </c>
      <c r="AJ4398">
        <v>0</v>
      </c>
      <c r="AK4398" s="5">
        <v>0</v>
      </c>
      <c r="AL4398" s="5">
        <v>1011.75</v>
      </c>
      <c r="AM4398" s="5">
        <v>27805.38</v>
      </c>
      <c r="AN4398">
        <v>4</v>
      </c>
      <c r="AO4398">
        <v>4</v>
      </c>
      <c r="AP4398" t="str">
        <f t="shared" si="617"/>
        <v>Yes</v>
      </c>
      <c r="AQ4398">
        <v>0</v>
      </c>
      <c r="AR4398" s="5">
        <f t="shared" si="618"/>
        <v>1863639.92</v>
      </c>
      <c r="AS4398" s="5">
        <f t="shared" si="619"/>
        <v>633077.07999999996</v>
      </c>
      <c r="AT4398" t="s">
        <v>59</v>
      </c>
      <c r="AU4398" t="s">
        <v>6164</v>
      </c>
      <c r="AV4398" t="s">
        <v>6165</v>
      </c>
      <c r="AW4398" t="s">
        <v>6166</v>
      </c>
      <c r="AX4398" t="s">
        <v>6167</v>
      </c>
      <c r="AY4398">
        <v>49</v>
      </c>
      <c r="AZ4398">
        <v>3</v>
      </c>
      <c r="BA4398">
        <v>15</v>
      </c>
      <c r="BB4398" t="s">
        <v>6185</v>
      </c>
      <c r="BC4398">
        <v>0</v>
      </c>
      <c r="BD4398">
        <v>0</v>
      </c>
      <c r="BE4398" t="s">
        <v>6169</v>
      </c>
      <c r="BF4398" t="s">
        <v>6170</v>
      </c>
      <c r="BG4398">
        <v>1</v>
      </c>
      <c r="BH4398" t="s">
        <v>6186</v>
      </c>
      <c r="BI4398">
        <v>35</v>
      </c>
      <c r="BJ4398" t="s">
        <v>6172</v>
      </c>
      <c r="BK4398">
        <v>0</v>
      </c>
      <c r="BL4398">
        <v>60</v>
      </c>
      <c r="BM4398" s="3">
        <f t="shared" si="620"/>
        <v>0.78333333333333333</v>
      </c>
    </row>
    <row r="4399" spans="1:65">
      <c r="A4399" t="s">
        <v>4537</v>
      </c>
      <c r="B4399" s="2">
        <v>45924</v>
      </c>
      <c r="C4399" t="s">
        <v>3137</v>
      </c>
      <c r="D4399" t="s">
        <v>4140</v>
      </c>
      <c r="E4399">
        <v>9</v>
      </c>
      <c r="F4399" t="s">
        <v>61</v>
      </c>
      <c r="G4399" t="s">
        <v>50</v>
      </c>
      <c r="H4399" t="s">
        <v>170</v>
      </c>
      <c r="I4399" t="s">
        <v>64</v>
      </c>
      <c r="J4399" t="s">
        <v>65</v>
      </c>
      <c r="K4399" t="s">
        <v>75</v>
      </c>
      <c r="L4399" t="s">
        <v>92</v>
      </c>
      <c r="M4399" t="s">
        <v>56</v>
      </c>
      <c r="N4399" t="s">
        <v>69</v>
      </c>
      <c r="O4399" t="s">
        <v>58</v>
      </c>
      <c r="P4399">
        <v>46</v>
      </c>
      <c r="Q4399">
        <v>46</v>
      </c>
      <c r="R4399">
        <v>46</v>
      </c>
      <c r="S4399">
        <v>1</v>
      </c>
      <c r="T4399">
        <f t="shared" si="612"/>
        <v>45</v>
      </c>
      <c r="U4399">
        <v>45</v>
      </c>
      <c r="V4399">
        <f t="shared" si="613"/>
        <v>0</v>
      </c>
      <c r="W4399" s="3">
        <f t="shared" si="614"/>
        <v>2.1739130434782608E-2</v>
      </c>
      <c r="X4399">
        <v>13</v>
      </c>
      <c r="Y4399" s="4">
        <v>8.5</v>
      </c>
      <c r="Z4399" s="4">
        <v>1.1000000000000001</v>
      </c>
      <c r="AA4399" s="5">
        <v>52197.68</v>
      </c>
      <c r="AB4399" s="5">
        <f t="shared" si="615"/>
        <v>2348895.6</v>
      </c>
      <c r="AC4399" s="5">
        <v>35130.06</v>
      </c>
      <c r="AD4399" s="5">
        <f t="shared" si="616"/>
        <v>1615982.76</v>
      </c>
      <c r="AE4399" s="5">
        <v>97582.64</v>
      </c>
      <c r="AF4399" s="5">
        <v>27572.53</v>
      </c>
      <c r="AG4399" s="5">
        <v>7997.03</v>
      </c>
      <c r="AH4399" s="5">
        <v>1595</v>
      </c>
      <c r="AI4399" s="5">
        <v>4600</v>
      </c>
      <c r="AJ4399">
        <v>0</v>
      </c>
      <c r="AK4399" s="5">
        <v>0</v>
      </c>
      <c r="AL4399" s="5">
        <v>0</v>
      </c>
      <c r="AM4399" s="5">
        <v>31133.71</v>
      </c>
      <c r="AN4399">
        <v>4</v>
      </c>
      <c r="AO4399">
        <v>5</v>
      </c>
      <c r="AP4399" t="str">
        <f t="shared" si="617"/>
        <v>No</v>
      </c>
      <c r="AQ4399">
        <v>1</v>
      </c>
      <c r="AR4399" s="5">
        <f t="shared" si="618"/>
        <v>1786463.67</v>
      </c>
      <c r="AS4399" s="5">
        <f t="shared" si="619"/>
        <v>562431.93000000005</v>
      </c>
      <c r="AT4399" t="s">
        <v>59</v>
      </c>
      <c r="AU4399" t="s">
        <v>6164</v>
      </c>
      <c r="AV4399" t="s">
        <v>6165</v>
      </c>
      <c r="AW4399" t="s">
        <v>6166</v>
      </c>
      <c r="AX4399" t="s">
        <v>6177</v>
      </c>
      <c r="AY4399">
        <v>46</v>
      </c>
      <c r="AZ4399">
        <v>0</v>
      </c>
      <c r="BA4399">
        <v>0</v>
      </c>
      <c r="BB4399" t="s">
        <v>6168</v>
      </c>
      <c r="BC4399">
        <v>1</v>
      </c>
      <c r="BD4399">
        <v>0</v>
      </c>
      <c r="BE4399" t="s">
        <v>6178</v>
      </c>
      <c r="BF4399" t="s">
        <v>6170</v>
      </c>
      <c r="BG4399">
        <v>0</v>
      </c>
      <c r="BH4399" t="s">
        <v>6171</v>
      </c>
      <c r="BI4399">
        <v>39</v>
      </c>
      <c r="BJ4399" t="s">
        <v>6172</v>
      </c>
      <c r="BK4399">
        <v>0</v>
      </c>
      <c r="BL4399">
        <v>60</v>
      </c>
      <c r="BM4399" s="3">
        <f t="shared" si="620"/>
        <v>0.76666666666666672</v>
      </c>
    </row>
    <row r="4400" spans="1:65">
      <c r="A4400" t="s">
        <v>4538</v>
      </c>
      <c r="B4400" s="2">
        <v>45924</v>
      </c>
      <c r="C4400" t="s">
        <v>3137</v>
      </c>
      <c r="D4400" t="s">
        <v>4140</v>
      </c>
      <c r="E4400">
        <v>9</v>
      </c>
      <c r="F4400" t="s">
        <v>61</v>
      </c>
      <c r="G4400" t="s">
        <v>79</v>
      </c>
      <c r="H4400" t="s">
        <v>84</v>
      </c>
      <c r="I4400" t="s">
        <v>52</v>
      </c>
      <c r="J4400" t="s">
        <v>65</v>
      </c>
      <c r="K4400" t="s">
        <v>66</v>
      </c>
      <c r="L4400" t="s">
        <v>67</v>
      </c>
      <c r="M4400" t="s">
        <v>56</v>
      </c>
      <c r="N4400" t="s">
        <v>69</v>
      </c>
      <c r="O4400" t="s">
        <v>70</v>
      </c>
      <c r="P4400">
        <v>46</v>
      </c>
      <c r="Q4400">
        <v>48</v>
      </c>
      <c r="R4400">
        <v>49</v>
      </c>
      <c r="S4400">
        <v>2</v>
      </c>
      <c r="T4400">
        <f t="shared" si="612"/>
        <v>47</v>
      </c>
      <c r="U4400">
        <v>45</v>
      </c>
      <c r="V4400">
        <f t="shared" si="613"/>
        <v>2</v>
      </c>
      <c r="W4400" s="3">
        <f t="shared" si="614"/>
        <v>4.0816326530612242E-2</v>
      </c>
      <c r="X4400">
        <v>45</v>
      </c>
      <c r="Y4400" s="4">
        <v>2.7</v>
      </c>
      <c r="Z4400" s="4">
        <v>1.5</v>
      </c>
      <c r="AA4400" s="5">
        <v>48614.07</v>
      </c>
      <c r="AB4400" s="5">
        <f t="shared" si="615"/>
        <v>2187633.15</v>
      </c>
      <c r="AC4400" s="5">
        <v>33978.85</v>
      </c>
      <c r="AD4400" s="5">
        <f t="shared" si="616"/>
        <v>1664963.65</v>
      </c>
      <c r="AE4400" s="5">
        <v>115853.27</v>
      </c>
      <c r="AF4400" s="5">
        <v>30867.02</v>
      </c>
      <c r="AG4400" s="5">
        <v>10634.27</v>
      </c>
      <c r="AH4400" s="5">
        <v>2175</v>
      </c>
      <c r="AI4400" s="5">
        <v>9200</v>
      </c>
      <c r="AJ4400">
        <v>0</v>
      </c>
      <c r="AK4400" s="5">
        <v>0</v>
      </c>
      <c r="AL4400" s="5">
        <v>1888.12</v>
      </c>
      <c r="AM4400" s="5">
        <v>30450.06</v>
      </c>
      <c r="AN4400">
        <v>4</v>
      </c>
      <c r="AO4400">
        <v>4</v>
      </c>
      <c r="AP4400" t="str">
        <f t="shared" si="617"/>
        <v>Yes</v>
      </c>
      <c r="AQ4400">
        <v>1</v>
      </c>
      <c r="AR4400" s="5">
        <f t="shared" si="618"/>
        <v>1866031.39</v>
      </c>
      <c r="AS4400" s="5">
        <f t="shared" si="619"/>
        <v>321601.76</v>
      </c>
      <c r="AT4400" t="s">
        <v>59</v>
      </c>
      <c r="AU4400" t="s">
        <v>6164</v>
      </c>
      <c r="AV4400" t="s">
        <v>6165</v>
      </c>
      <c r="AW4400" t="s">
        <v>6166</v>
      </c>
      <c r="AX4400" t="s">
        <v>6184</v>
      </c>
      <c r="AY4400">
        <v>46</v>
      </c>
      <c r="AZ4400">
        <v>0</v>
      </c>
      <c r="BA4400">
        <v>20</v>
      </c>
      <c r="BB4400" t="s">
        <v>6180</v>
      </c>
      <c r="BC4400">
        <v>0</v>
      </c>
      <c r="BD4400">
        <v>0</v>
      </c>
      <c r="BE4400" t="s">
        <v>6169</v>
      </c>
      <c r="BF4400" t="s">
        <v>6176</v>
      </c>
      <c r="BG4400">
        <v>1</v>
      </c>
      <c r="BH4400" t="s">
        <v>6192</v>
      </c>
      <c r="BI4400">
        <v>82</v>
      </c>
      <c r="BJ4400" t="s">
        <v>6193</v>
      </c>
      <c r="BK4400">
        <v>0</v>
      </c>
      <c r="BL4400">
        <v>62</v>
      </c>
      <c r="BM4400" s="3">
        <f t="shared" si="620"/>
        <v>0.79032258064516125</v>
      </c>
    </row>
    <row r="4401" spans="1:65">
      <c r="A4401" t="s">
        <v>4539</v>
      </c>
      <c r="B4401" s="2">
        <v>45924</v>
      </c>
      <c r="C4401" t="s">
        <v>3137</v>
      </c>
      <c r="D4401" t="s">
        <v>4140</v>
      </c>
      <c r="E4401">
        <v>9</v>
      </c>
      <c r="F4401" t="s">
        <v>49</v>
      </c>
      <c r="G4401" t="s">
        <v>79</v>
      </c>
      <c r="H4401" t="s">
        <v>260</v>
      </c>
      <c r="I4401" t="s">
        <v>52</v>
      </c>
      <c r="J4401" t="s">
        <v>81</v>
      </c>
      <c r="K4401" t="s">
        <v>66</v>
      </c>
      <c r="L4401" t="s">
        <v>67</v>
      </c>
      <c r="M4401" t="s">
        <v>68</v>
      </c>
      <c r="N4401" t="s">
        <v>76</v>
      </c>
      <c r="O4401" t="s">
        <v>70</v>
      </c>
      <c r="P4401">
        <v>38</v>
      </c>
      <c r="Q4401">
        <v>40</v>
      </c>
      <c r="R4401">
        <v>39</v>
      </c>
      <c r="S4401">
        <v>4</v>
      </c>
      <c r="T4401">
        <f t="shared" si="612"/>
        <v>35</v>
      </c>
      <c r="U4401">
        <v>35</v>
      </c>
      <c r="V4401">
        <f t="shared" si="613"/>
        <v>0</v>
      </c>
      <c r="W4401" s="3">
        <f t="shared" si="614"/>
        <v>0.10256410256410256</v>
      </c>
      <c r="X4401">
        <v>119</v>
      </c>
      <c r="Y4401" s="4">
        <v>3.7</v>
      </c>
      <c r="Z4401" s="4">
        <v>6.1</v>
      </c>
      <c r="AA4401" s="5">
        <v>73580.75</v>
      </c>
      <c r="AB4401" s="5">
        <f t="shared" si="615"/>
        <v>2575326.25</v>
      </c>
      <c r="AC4401" s="5">
        <v>49648.38</v>
      </c>
      <c r="AD4401" s="5">
        <f t="shared" si="616"/>
        <v>1936286.82</v>
      </c>
      <c r="AE4401" s="5">
        <v>124085.28</v>
      </c>
      <c r="AF4401" s="5">
        <v>38994.199999999997</v>
      </c>
      <c r="AG4401" s="5">
        <v>47232.19</v>
      </c>
      <c r="AH4401" s="5">
        <v>8845</v>
      </c>
      <c r="AI4401" s="5">
        <v>32646.2</v>
      </c>
      <c r="AJ4401">
        <v>1</v>
      </c>
      <c r="AK4401" s="5">
        <v>22293.8</v>
      </c>
      <c r="AL4401" s="5">
        <v>0</v>
      </c>
      <c r="AM4401" s="5">
        <v>22085.35</v>
      </c>
      <c r="AN4401">
        <v>4</v>
      </c>
      <c r="AO4401">
        <v>3</v>
      </c>
      <c r="AP4401" t="str">
        <f t="shared" si="617"/>
        <v>Yes</v>
      </c>
      <c r="AQ4401">
        <v>1</v>
      </c>
      <c r="AR4401" s="5">
        <f t="shared" si="618"/>
        <v>2232468.84</v>
      </c>
      <c r="AS4401" s="5">
        <f t="shared" si="619"/>
        <v>342857.41</v>
      </c>
      <c r="AT4401" t="s">
        <v>1641</v>
      </c>
      <c r="AU4401" t="s">
        <v>6199</v>
      </c>
      <c r="AV4401" t="s">
        <v>6200</v>
      </c>
      <c r="AW4401" t="s">
        <v>6175</v>
      </c>
      <c r="AX4401" t="s">
        <v>6202</v>
      </c>
      <c r="AY4401">
        <v>41</v>
      </c>
      <c r="AZ4401">
        <v>1</v>
      </c>
      <c r="BA4401">
        <v>0</v>
      </c>
      <c r="BB4401" t="s">
        <v>6168</v>
      </c>
      <c r="BC4401">
        <v>0</v>
      </c>
      <c r="BD4401">
        <v>0</v>
      </c>
      <c r="BE4401" t="s">
        <v>6169</v>
      </c>
      <c r="BF4401" t="s">
        <v>6212</v>
      </c>
      <c r="BG4401">
        <v>2</v>
      </c>
      <c r="BH4401" t="s">
        <v>6211</v>
      </c>
      <c r="BI4401">
        <v>109</v>
      </c>
      <c r="BJ4401" t="s">
        <v>6193</v>
      </c>
      <c r="BK4401">
        <v>0</v>
      </c>
      <c r="BL4401">
        <v>47</v>
      </c>
      <c r="BM4401" s="3">
        <f t="shared" si="620"/>
        <v>0.82978723404255317</v>
      </c>
    </row>
    <row r="4402" spans="1:65">
      <c r="A4402" t="s">
        <v>4540</v>
      </c>
      <c r="B4402" s="2">
        <v>45924</v>
      </c>
      <c r="C4402" t="s">
        <v>3137</v>
      </c>
      <c r="D4402" t="s">
        <v>4140</v>
      </c>
      <c r="E4402">
        <v>9</v>
      </c>
      <c r="F4402" t="s">
        <v>49</v>
      </c>
      <c r="G4402" t="s">
        <v>62</v>
      </c>
      <c r="H4402" t="s">
        <v>226</v>
      </c>
      <c r="I4402" t="s">
        <v>64</v>
      </c>
      <c r="J4402" t="s">
        <v>53</v>
      </c>
      <c r="K4402" t="s">
        <v>75</v>
      </c>
      <c r="L4402" t="s">
        <v>67</v>
      </c>
      <c r="M4402" t="s">
        <v>68</v>
      </c>
      <c r="N4402" t="s">
        <v>76</v>
      </c>
      <c r="O4402" t="s">
        <v>70</v>
      </c>
      <c r="P4402">
        <v>54</v>
      </c>
      <c r="Q4402">
        <v>55</v>
      </c>
      <c r="R4402">
        <v>53</v>
      </c>
      <c r="S4402">
        <v>4</v>
      </c>
      <c r="T4402">
        <f t="shared" si="612"/>
        <v>49</v>
      </c>
      <c r="U4402">
        <v>49</v>
      </c>
      <c r="V4402">
        <f t="shared" si="613"/>
        <v>0</v>
      </c>
      <c r="W4402" s="3">
        <f t="shared" si="614"/>
        <v>7.5471698113207544E-2</v>
      </c>
      <c r="X4402">
        <v>26</v>
      </c>
      <c r="Y4402" s="4">
        <v>6.2</v>
      </c>
      <c r="Z4402" s="4">
        <v>1.4</v>
      </c>
      <c r="AA4402" s="5">
        <v>35790.18</v>
      </c>
      <c r="AB4402" s="5">
        <f t="shared" si="615"/>
        <v>1753718.82</v>
      </c>
      <c r="AC4402" s="5">
        <v>22016.17</v>
      </c>
      <c r="AD4402" s="5">
        <f t="shared" si="616"/>
        <v>1166857.01</v>
      </c>
      <c r="AE4402" s="5">
        <v>86486.61</v>
      </c>
      <c r="AF4402" s="5">
        <v>24582.35</v>
      </c>
      <c r="AG4402" s="5">
        <v>8740.23</v>
      </c>
      <c r="AH4402" s="5">
        <v>2030</v>
      </c>
      <c r="AI4402" s="5">
        <v>16029.16</v>
      </c>
      <c r="AJ4402">
        <v>2</v>
      </c>
      <c r="AK4402" s="5">
        <v>18305.13</v>
      </c>
      <c r="AL4402" s="5">
        <v>0</v>
      </c>
      <c r="AM4402" s="5">
        <v>33060.980000000003</v>
      </c>
      <c r="AN4402">
        <v>4</v>
      </c>
      <c r="AO4402">
        <v>3</v>
      </c>
      <c r="AP4402" t="str">
        <f t="shared" si="617"/>
        <v>Yes</v>
      </c>
      <c r="AQ4402">
        <v>3</v>
      </c>
      <c r="AR4402" s="5">
        <f t="shared" si="618"/>
        <v>1356091.47</v>
      </c>
      <c r="AS4402" s="5">
        <f t="shared" si="619"/>
        <v>397627.35</v>
      </c>
      <c r="AT4402" t="s">
        <v>1641</v>
      </c>
      <c r="AU4402" t="s">
        <v>6199</v>
      </c>
      <c r="AV4402" t="s">
        <v>6200</v>
      </c>
      <c r="AW4402" t="s">
        <v>6175</v>
      </c>
      <c r="AX4402" t="s">
        <v>6167</v>
      </c>
      <c r="AY4402">
        <v>56</v>
      </c>
      <c r="AZ4402">
        <v>0</v>
      </c>
      <c r="BA4402">
        <v>0</v>
      </c>
      <c r="BB4402" t="s">
        <v>6168</v>
      </c>
      <c r="BC4402">
        <v>0</v>
      </c>
      <c r="BD4402">
        <v>0</v>
      </c>
      <c r="BE4402" t="s">
        <v>6169</v>
      </c>
      <c r="BF4402" t="s">
        <v>6212</v>
      </c>
      <c r="BG4402">
        <v>1</v>
      </c>
      <c r="BH4402" t="s">
        <v>6186</v>
      </c>
      <c r="BI4402">
        <v>51</v>
      </c>
      <c r="BJ4402" t="s">
        <v>6187</v>
      </c>
      <c r="BK4402">
        <v>0</v>
      </c>
      <c r="BL4402">
        <v>72</v>
      </c>
      <c r="BM4402" s="3">
        <f t="shared" si="620"/>
        <v>0.73611111111111116</v>
      </c>
    </row>
    <row r="4403" spans="1:65">
      <c r="A4403" t="s">
        <v>4541</v>
      </c>
      <c r="B4403" s="2">
        <v>45924</v>
      </c>
      <c r="C4403" t="s">
        <v>3137</v>
      </c>
      <c r="D4403" t="s">
        <v>4140</v>
      </c>
      <c r="E4403">
        <v>9</v>
      </c>
      <c r="F4403" t="s">
        <v>78</v>
      </c>
      <c r="G4403" t="s">
        <v>79</v>
      </c>
      <c r="H4403" t="s">
        <v>136</v>
      </c>
      <c r="I4403" t="s">
        <v>52</v>
      </c>
      <c r="J4403" t="s">
        <v>81</v>
      </c>
      <c r="K4403" t="s">
        <v>75</v>
      </c>
      <c r="L4403" t="s">
        <v>67</v>
      </c>
      <c r="M4403" t="s">
        <v>56</v>
      </c>
      <c r="N4403" t="s">
        <v>57</v>
      </c>
      <c r="O4403" t="s">
        <v>82</v>
      </c>
      <c r="P4403">
        <v>32</v>
      </c>
      <c r="Q4403">
        <v>34</v>
      </c>
      <c r="R4403">
        <v>32</v>
      </c>
      <c r="S4403">
        <v>1</v>
      </c>
      <c r="T4403">
        <f t="shared" si="612"/>
        <v>31</v>
      </c>
      <c r="U4403">
        <v>31</v>
      </c>
      <c r="V4403">
        <f t="shared" si="613"/>
        <v>0</v>
      </c>
      <c r="W4403" s="3">
        <f t="shared" si="614"/>
        <v>3.125E-2</v>
      </c>
      <c r="X4403">
        <v>50</v>
      </c>
      <c r="Y4403" s="4">
        <v>3.7</v>
      </c>
      <c r="Z4403" s="4">
        <v>1.4</v>
      </c>
      <c r="AA4403" s="5">
        <v>78015.19</v>
      </c>
      <c r="AB4403" s="5">
        <f t="shared" si="615"/>
        <v>2418470.89</v>
      </c>
      <c r="AC4403" s="5">
        <v>51586.77</v>
      </c>
      <c r="AD4403" s="5">
        <f t="shared" si="616"/>
        <v>1650776.64</v>
      </c>
      <c r="AE4403" s="5">
        <v>103855.23</v>
      </c>
      <c r="AF4403" s="5">
        <v>29591.919999999998</v>
      </c>
      <c r="AG4403" s="5">
        <v>12496.12</v>
      </c>
      <c r="AH4403" s="5">
        <v>2030</v>
      </c>
      <c r="AI4403" s="5">
        <v>6800</v>
      </c>
      <c r="AJ4403">
        <v>0</v>
      </c>
      <c r="AK4403" s="5">
        <v>0</v>
      </c>
      <c r="AL4403" s="5">
        <v>0</v>
      </c>
      <c r="AM4403" s="5">
        <v>21147.71</v>
      </c>
      <c r="AN4403">
        <v>4</v>
      </c>
      <c r="AO4403">
        <v>5</v>
      </c>
      <c r="AP4403" t="str">
        <f t="shared" si="617"/>
        <v>No</v>
      </c>
      <c r="AQ4403">
        <v>2</v>
      </c>
      <c r="AR4403" s="5">
        <f t="shared" si="618"/>
        <v>1826697.62</v>
      </c>
      <c r="AS4403" s="5">
        <f t="shared" si="619"/>
        <v>591773.27</v>
      </c>
      <c r="AT4403" t="s">
        <v>116</v>
      </c>
      <c r="AU4403" t="s">
        <v>6164</v>
      </c>
      <c r="AV4403" t="s">
        <v>6165</v>
      </c>
      <c r="AW4403" t="s">
        <v>6166</v>
      </c>
      <c r="AX4403" t="s">
        <v>6202</v>
      </c>
      <c r="AY4403">
        <v>38</v>
      </c>
      <c r="AZ4403">
        <v>4</v>
      </c>
      <c r="BA4403">
        <v>0</v>
      </c>
      <c r="BB4403" t="s">
        <v>6168</v>
      </c>
      <c r="BC4403">
        <v>0</v>
      </c>
      <c r="BD4403">
        <v>1</v>
      </c>
      <c r="BE4403" t="s">
        <v>6188</v>
      </c>
      <c r="BF4403" t="s">
        <v>6170</v>
      </c>
      <c r="BG4403">
        <v>2</v>
      </c>
      <c r="BH4403" t="s">
        <v>6192</v>
      </c>
      <c r="BI4403">
        <v>66</v>
      </c>
      <c r="BJ4403" t="s">
        <v>6187</v>
      </c>
      <c r="BK4403">
        <v>0</v>
      </c>
      <c r="BL4403">
        <v>51</v>
      </c>
      <c r="BM4403" s="3">
        <f t="shared" si="620"/>
        <v>0.62745098039215685</v>
      </c>
    </row>
    <row r="4404" spans="1:65">
      <c r="A4404" t="s">
        <v>4542</v>
      </c>
      <c r="B4404" s="2">
        <v>45924</v>
      </c>
      <c r="C4404" t="s">
        <v>3137</v>
      </c>
      <c r="D4404" t="s">
        <v>4140</v>
      </c>
      <c r="E4404">
        <v>9</v>
      </c>
      <c r="F4404" t="s">
        <v>78</v>
      </c>
      <c r="G4404" t="s">
        <v>50</v>
      </c>
      <c r="H4404" t="s">
        <v>161</v>
      </c>
      <c r="I4404" t="s">
        <v>74</v>
      </c>
      <c r="J4404" t="s">
        <v>65</v>
      </c>
      <c r="K4404" t="s">
        <v>75</v>
      </c>
      <c r="L4404" t="s">
        <v>67</v>
      </c>
      <c r="M4404" t="s">
        <v>68</v>
      </c>
      <c r="N4404" t="s">
        <v>57</v>
      </c>
      <c r="O4404" t="s">
        <v>70</v>
      </c>
      <c r="P4404">
        <v>51</v>
      </c>
      <c r="Q4404">
        <v>55</v>
      </c>
      <c r="R4404">
        <v>52</v>
      </c>
      <c r="S4404">
        <v>4</v>
      </c>
      <c r="T4404">
        <f t="shared" si="612"/>
        <v>48</v>
      </c>
      <c r="U4404">
        <v>48</v>
      </c>
      <c r="V4404">
        <f t="shared" si="613"/>
        <v>0</v>
      </c>
      <c r="W4404" s="3">
        <f t="shared" si="614"/>
        <v>7.6923076923076927E-2</v>
      </c>
      <c r="X4404">
        <v>28</v>
      </c>
      <c r="Y4404" s="4">
        <v>8.9</v>
      </c>
      <c r="Z4404" s="4">
        <v>1.8</v>
      </c>
      <c r="AA4404" s="5">
        <v>51455.61</v>
      </c>
      <c r="AB4404" s="5">
        <f t="shared" si="615"/>
        <v>2469869.2799999998</v>
      </c>
      <c r="AC4404" s="5">
        <v>32446.38</v>
      </c>
      <c r="AD4404" s="5">
        <f t="shared" si="616"/>
        <v>1687211.76</v>
      </c>
      <c r="AE4404" s="5">
        <v>115483.25</v>
      </c>
      <c r="AF4404" s="5">
        <v>34800.019999999997</v>
      </c>
      <c r="AG4404" s="5">
        <v>8890.19</v>
      </c>
      <c r="AH4404" s="5">
        <v>2610</v>
      </c>
      <c r="AI4404" s="5">
        <v>22520.1</v>
      </c>
      <c r="AJ4404">
        <v>1</v>
      </c>
      <c r="AK4404" s="5">
        <v>13953.55</v>
      </c>
      <c r="AL4404" s="5">
        <v>0</v>
      </c>
      <c r="AM4404" s="5">
        <v>35050.28</v>
      </c>
      <c r="AN4404">
        <v>4</v>
      </c>
      <c r="AO4404">
        <v>6</v>
      </c>
      <c r="AP4404" t="str">
        <f t="shared" si="617"/>
        <v>No</v>
      </c>
      <c r="AQ4404">
        <v>2</v>
      </c>
      <c r="AR4404" s="5">
        <f t="shared" si="618"/>
        <v>1920519.15</v>
      </c>
      <c r="AS4404" s="5">
        <f t="shared" si="619"/>
        <v>549350.13</v>
      </c>
      <c r="AT4404" t="s">
        <v>116</v>
      </c>
      <c r="AU4404" t="s">
        <v>6199</v>
      </c>
      <c r="AV4404" t="s">
        <v>6200</v>
      </c>
      <c r="AW4404" t="s">
        <v>6175</v>
      </c>
      <c r="AX4404" t="s">
        <v>6177</v>
      </c>
      <c r="AY4404">
        <v>52</v>
      </c>
      <c r="AZ4404">
        <v>0</v>
      </c>
      <c r="BA4404">
        <v>0</v>
      </c>
      <c r="BB4404" t="s">
        <v>6168</v>
      </c>
      <c r="BC4404">
        <v>0</v>
      </c>
      <c r="BD4404">
        <v>2</v>
      </c>
      <c r="BE4404" t="s">
        <v>6188</v>
      </c>
      <c r="BF4404" t="s">
        <v>6210</v>
      </c>
      <c r="BG4404">
        <v>0</v>
      </c>
      <c r="BH4404" t="s">
        <v>6171</v>
      </c>
      <c r="BI4404">
        <v>40</v>
      </c>
      <c r="BJ4404" t="s">
        <v>6172</v>
      </c>
      <c r="BK4404">
        <v>0</v>
      </c>
      <c r="BL4404">
        <v>61</v>
      </c>
      <c r="BM4404" s="3">
        <f t="shared" si="620"/>
        <v>0.85245901639344257</v>
      </c>
    </row>
    <row r="4405" spans="1:65">
      <c r="A4405" t="s">
        <v>4543</v>
      </c>
      <c r="B4405" s="2">
        <v>45924</v>
      </c>
      <c r="C4405" t="s">
        <v>3137</v>
      </c>
      <c r="D4405" t="s">
        <v>4140</v>
      </c>
      <c r="E4405">
        <v>9</v>
      </c>
      <c r="F4405" t="s">
        <v>61</v>
      </c>
      <c r="G4405" t="s">
        <v>50</v>
      </c>
      <c r="H4405" t="s">
        <v>157</v>
      </c>
      <c r="I4405" t="s">
        <v>52</v>
      </c>
      <c r="J4405" t="s">
        <v>53</v>
      </c>
      <c r="K4405" t="s">
        <v>54</v>
      </c>
      <c r="L4405" t="s">
        <v>67</v>
      </c>
      <c r="M4405" t="s">
        <v>56</v>
      </c>
      <c r="N4405" t="s">
        <v>94</v>
      </c>
      <c r="O4405" t="s">
        <v>82</v>
      </c>
      <c r="P4405">
        <v>67</v>
      </c>
      <c r="Q4405">
        <v>71</v>
      </c>
      <c r="R4405">
        <v>69</v>
      </c>
      <c r="S4405">
        <v>2</v>
      </c>
      <c r="T4405">
        <f t="shared" si="612"/>
        <v>67</v>
      </c>
      <c r="U4405">
        <v>66</v>
      </c>
      <c r="V4405">
        <f t="shared" si="613"/>
        <v>1</v>
      </c>
      <c r="W4405" s="3">
        <f t="shared" si="614"/>
        <v>2.8985507246376812E-2</v>
      </c>
      <c r="X4405">
        <v>30</v>
      </c>
      <c r="Y4405" s="4">
        <v>4.7</v>
      </c>
      <c r="Z4405" s="4">
        <v>2</v>
      </c>
      <c r="AA4405" s="5">
        <v>38612.870000000003</v>
      </c>
      <c r="AB4405" s="5">
        <f t="shared" si="615"/>
        <v>2548449.42</v>
      </c>
      <c r="AC4405" s="5">
        <v>22876.6</v>
      </c>
      <c r="AD4405" s="5">
        <f t="shared" si="616"/>
        <v>1578485.4</v>
      </c>
      <c r="AE4405" s="5">
        <v>121439.6</v>
      </c>
      <c r="AF4405" s="5">
        <v>29972.1</v>
      </c>
      <c r="AG4405" s="5">
        <v>9822.23</v>
      </c>
      <c r="AH4405" s="5">
        <v>2900</v>
      </c>
      <c r="AI4405" s="5">
        <v>6400</v>
      </c>
      <c r="AJ4405">
        <v>0</v>
      </c>
      <c r="AK4405" s="5">
        <v>0</v>
      </c>
      <c r="AL4405" s="5">
        <v>689.55</v>
      </c>
      <c r="AM4405" s="5">
        <v>45259.6</v>
      </c>
      <c r="AN4405">
        <v>4</v>
      </c>
      <c r="AO4405">
        <v>3</v>
      </c>
      <c r="AP4405" t="str">
        <f t="shared" si="617"/>
        <v>Yes</v>
      </c>
      <c r="AQ4405">
        <v>1</v>
      </c>
      <c r="AR4405" s="5">
        <f t="shared" si="618"/>
        <v>1794968.48</v>
      </c>
      <c r="AS4405" s="5">
        <f t="shared" si="619"/>
        <v>753480.94</v>
      </c>
      <c r="AT4405" t="s">
        <v>59</v>
      </c>
      <c r="AU4405" t="s">
        <v>6164</v>
      </c>
      <c r="AV4405" t="s">
        <v>6165</v>
      </c>
      <c r="AW4405" t="s">
        <v>6166</v>
      </c>
      <c r="AX4405" t="s">
        <v>6167</v>
      </c>
      <c r="AY4405">
        <v>69</v>
      </c>
      <c r="AZ4405">
        <v>0</v>
      </c>
      <c r="BA4405">
        <v>13</v>
      </c>
      <c r="BB4405" t="s">
        <v>6198</v>
      </c>
      <c r="BC4405">
        <v>0</v>
      </c>
      <c r="BD4405">
        <v>0</v>
      </c>
      <c r="BE4405" t="s">
        <v>6169</v>
      </c>
      <c r="BF4405" t="s">
        <v>6170</v>
      </c>
      <c r="BG4405">
        <v>0</v>
      </c>
      <c r="BH4405" t="s">
        <v>6171</v>
      </c>
      <c r="BI4405">
        <v>27</v>
      </c>
      <c r="BJ4405" t="s">
        <v>6172</v>
      </c>
      <c r="BK4405">
        <v>0</v>
      </c>
      <c r="BL4405">
        <v>77</v>
      </c>
      <c r="BM4405" s="3">
        <f t="shared" si="620"/>
        <v>0.89610389610389607</v>
      </c>
    </row>
    <row r="4406" spans="1:65">
      <c r="A4406" t="s">
        <v>4544</v>
      </c>
      <c r="B4406" s="2">
        <v>45924</v>
      </c>
      <c r="C4406" t="s">
        <v>3137</v>
      </c>
      <c r="D4406" t="s">
        <v>4140</v>
      </c>
      <c r="E4406">
        <v>9</v>
      </c>
      <c r="F4406" t="s">
        <v>78</v>
      </c>
      <c r="G4406" t="s">
        <v>50</v>
      </c>
      <c r="H4406" t="s">
        <v>185</v>
      </c>
      <c r="I4406" t="s">
        <v>64</v>
      </c>
      <c r="J4406" t="s">
        <v>65</v>
      </c>
      <c r="K4406" t="s">
        <v>66</v>
      </c>
      <c r="L4406" t="s">
        <v>67</v>
      </c>
      <c r="M4406" t="s">
        <v>68</v>
      </c>
      <c r="N4406" t="s">
        <v>57</v>
      </c>
      <c r="O4406" t="s">
        <v>120</v>
      </c>
      <c r="P4406">
        <v>32</v>
      </c>
      <c r="Q4406">
        <v>32</v>
      </c>
      <c r="R4406">
        <v>31</v>
      </c>
      <c r="S4406">
        <v>2</v>
      </c>
      <c r="T4406">
        <f t="shared" si="612"/>
        <v>29</v>
      </c>
      <c r="U4406">
        <v>29</v>
      </c>
      <c r="V4406">
        <f t="shared" si="613"/>
        <v>0</v>
      </c>
      <c r="W4406" s="3">
        <f t="shared" si="614"/>
        <v>6.4516129032258063E-2</v>
      </c>
      <c r="X4406">
        <v>16</v>
      </c>
      <c r="Y4406" s="4">
        <v>3.1</v>
      </c>
      <c r="Z4406" s="4">
        <v>0.6</v>
      </c>
      <c r="AA4406" s="5">
        <v>48269.68</v>
      </c>
      <c r="AB4406" s="5">
        <f t="shared" si="615"/>
        <v>1399820.72</v>
      </c>
      <c r="AC4406" s="5">
        <v>32329.78</v>
      </c>
      <c r="AD4406" s="5">
        <f t="shared" si="616"/>
        <v>1002223.18</v>
      </c>
      <c r="AE4406" s="5">
        <v>67650.03</v>
      </c>
      <c r="AF4406" s="5">
        <v>21617.48</v>
      </c>
      <c r="AG4406" s="5">
        <v>7990.4</v>
      </c>
      <c r="AH4406" s="5">
        <v>870</v>
      </c>
      <c r="AI4406" s="5">
        <v>11340.74</v>
      </c>
      <c r="AJ4406">
        <v>1</v>
      </c>
      <c r="AK4406" s="5">
        <v>13294.65</v>
      </c>
      <c r="AL4406" s="5">
        <v>0</v>
      </c>
      <c r="AM4406" s="5">
        <v>18071.509999999998</v>
      </c>
      <c r="AN4406">
        <v>4</v>
      </c>
      <c r="AO4406">
        <v>3</v>
      </c>
      <c r="AP4406" t="str">
        <f t="shared" si="617"/>
        <v>Yes</v>
      </c>
      <c r="AQ4406">
        <v>1</v>
      </c>
      <c r="AR4406" s="5">
        <f t="shared" si="618"/>
        <v>1143057.99</v>
      </c>
      <c r="AS4406" s="5">
        <f t="shared" si="619"/>
        <v>256762.73</v>
      </c>
      <c r="AT4406" t="s">
        <v>1641</v>
      </c>
      <c r="AU4406" t="s">
        <v>6199</v>
      </c>
      <c r="AV4406" t="s">
        <v>6200</v>
      </c>
      <c r="AW4406" t="s">
        <v>6175</v>
      </c>
      <c r="AX4406" t="s">
        <v>6167</v>
      </c>
      <c r="AY4406">
        <v>34</v>
      </c>
      <c r="AZ4406">
        <v>0</v>
      </c>
      <c r="BA4406">
        <v>0</v>
      </c>
      <c r="BB4406" t="s">
        <v>6168</v>
      </c>
      <c r="BC4406">
        <v>0</v>
      </c>
      <c r="BD4406">
        <v>0</v>
      </c>
      <c r="BE4406" t="s">
        <v>6169</v>
      </c>
      <c r="BF4406" t="s">
        <v>6212</v>
      </c>
      <c r="BG4406">
        <v>0</v>
      </c>
      <c r="BH4406" t="s">
        <v>6171</v>
      </c>
      <c r="BI4406">
        <v>33</v>
      </c>
      <c r="BJ4406" t="s">
        <v>6172</v>
      </c>
      <c r="BK4406">
        <v>0</v>
      </c>
      <c r="BL4406">
        <v>61</v>
      </c>
      <c r="BM4406" s="3">
        <f t="shared" si="620"/>
        <v>0.50819672131147542</v>
      </c>
    </row>
    <row r="4407" spans="1:65">
      <c r="A4407" t="s">
        <v>4545</v>
      </c>
      <c r="B4407" s="2">
        <v>45924</v>
      </c>
      <c r="C4407" t="s">
        <v>3137</v>
      </c>
      <c r="D4407" t="s">
        <v>4140</v>
      </c>
      <c r="E4407">
        <v>9</v>
      </c>
      <c r="F4407" t="s">
        <v>72</v>
      </c>
      <c r="G4407" t="s">
        <v>79</v>
      </c>
      <c r="H4407" t="s">
        <v>213</v>
      </c>
      <c r="I4407" t="s">
        <v>64</v>
      </c>
      <c r="J4407" t="s">
        <v>53</v>
      </c>
      <c r="K4407" t="s">
        <v>75</v>
      </c>
      <c r="L4407" t="s">
        <v>55</v>
      </c>
      <c r="M4407" t="s">
        <v>56</v>
      </c>
      <c r="N4407" t="s">
        <v>76</v>
      </c>
      <c r="O4407" t="s">
        <v>120</v>
      </c>
      <c r="P4407">
        <v>63</v>
      </c>
      <c r="Q4407">
        <v>66</v>
      </c>
      <c r="R4407">
        <v>68</v>
      </c>
      <c r="S4407">
        <v>1</v>
      </c>
      <c r="T4407">
        <f t="shared" si="612"/>
        <v>67</v>
      </c>
      <c r="U4407">
        <v>60</v>
      </c>
      <c r="V4407">
        <f t="shared" si="613"/>
        <v>7</v>
      </c>
      <c r="W4407" s="3">
        <f t="shared" si="614"/>
        <v>1.4705882352941176E-2</v>
      </c>
      <c r="X4407">
        <v>33</v>
      </c>
      <c r="Y4407" s="4">
        <v>7.1</v>
      </c>
      <c r="Z4407" s="4">
        <v>1.9</v>
      </c>
      <c r="AA4407" s="5">
        <v>35945.58</v>
      </c>
      <c r="AB4407" s="5">
        <f t="shared" si="615"/>
        <v>2156734.7999999998</v>
      </c>
      <c r="AC4407" s="5">
        <v>23437.52</v>
      </c>
      <c r="AD4407" s="5">
        <f t="shared" si="616"/>
        <v>1593751.36</v>
      </c>
      <c r="AE4407" s="5">
        <v>113082.37</v>
      </c>
      <c r="AF4407" s="5">
        <v>29227.119999999999</v>
      </c>
      <c r="AG4407" s="5">
        <v>10059.85</v>
      </c>
      <c r="AH4407" s="5">
        <v>2755</v>
      </c>
      <c r="AI4407" s="5">
        <v>3200</v>
      </c>
      <c r="AJ4407">
        <v>0</v>
      </c>
      <c r="AK4407" s="5">
        <v>0</v>
      </c>
      <c r="AL4407" s="5">
        <v>4641.71</v>
      </c>
      <c r="AM4407" s="5">
        <v>38395.67</v>
      </c>
      <c r="AN4407">
        <v>4</v>
      </c>
      <c r="AO4407">
        <v>4</v>
      </c>
      <c r="AP4407" t="str">
        <f t="shared" si="617"/>
        <v>Yes</v>
      </c>
      <c r="AQ4407">
        <v>1</v>
      </c>
      <c r="AR4407" s="5">
        <f t="shared" si="618"/>
        <v>1795113.08</v>
      </c>
      <c r="AS4407" s="5">
        <f t="shared" si="619"/>
        <v>361621.72</v>
      </c>
      <c r="AT4407" t="s">
        <v>59</v>
      </c>
      <c r="AU4407" t="s">
        <v>6164</v>
      </c>
      <c r="AV4407" t="s">
        <v>6165</v>
      </c>
      <c r="AW4407" t="s">
        <v>6166</v>
      </c>
      <c r="AX4407" t="s">
        <v>6184</v>
      </c>
      <c r="AY4407">
        <v>69</v>
      </c>
      <c r="AZ4407">
        <v>4</v>
      </c>
      <c r="BA4407">
        <v>37</v>
      </c>
      <c r="BB4407" t="s">
        <v>6185</v>
      </c>
      <c r="BC4407">
        <v>0</v>
      </c>
      <c r="BD4407">
        <v>0</v>
      </c>
      <c r="BE4407" t="s">
        <v>6169</v>
      </c>
      <c r="BF4407" t="s">
        <v>6170</v>
      </c>
      <c r="BG4407">
        <v>0</v>
      </c>
      <c r="BH4407" t="s">
        <v>6171</v>
      </c>
      <c r="BI4407">
        <v>28</v>
      </c>
      <c r="BJ4407" t="s">
        <v>6172</v>
      </c>
      <c r="BK4407">
        <v>0</v>
      </c>
      <c r="BL4407">
        <v>73</v>
      </c>
      <c r="BM4407" s="3">
        <f t="shared" si="620"/>
        <v>0.93150684931506844</v>
      </c>
    </row>
    <row r="4408" spans="1:65">
      <c r="A4408" t="s">
        <v>4546</v>
      </c>
      <c r="B4408" s="2">
        <v>45924</v>
      </c>
      <c r="C4408" t="s">
        <v>3137</v>
      </c>
      <c r="D4408" t="s">
        <v>4140</v>
      </c>
      <c r="E4408">
        <v>9</v>
      </c>
      <c r="F4408" t="s">
        <v>61</v>
      </c>
      <c r="G4408" t="s">
        <v>62</v>
      </c>
      <c r="H4408" t="s">
        <v>96</v>
      </c>
      <c r="I4408" t="s">
        <v>64</v>
      </c>
      <c r="J4408" t="s">
        <v>65</v>
      </c>
      <c r="K4408" t="s">
        <v>66</v>
      </c>
      <c r="L4408" t="s">
        <v>92</v>
      </c>
      <c r="M4408" t="s">
        <v>56</v>
      </c>
      <c r="N4408" t="s">
        <v>69</v>
      </c>
      <c r="O4408" t="s">
        <v>82</v>
      </c>
      <c r="P4408">
        <v>46</v>
      </c>
      <c r="Q4408">
        <v>50</v>
      </c>
      <c r="R4408">
        <v>48</v>
      </c>
      <c r="S4408">
        <v>1</v>
      </c>
      <c r="T4408">
        <f t="shared" si="612"/>
        <v>47</v>
      </c>
      <c r="U4408">
        <v>46</v>
      </c>
      <c r="V4408">
        <f t="shared" si="613"/>
        <v>1</v>
      </c>
      <c r="W4408" s="3">
        <f t="shared" si="614"/>
        <v>2.0833333333333332E-2</v>
      </c>
      <c r="X4408">
        <v>7</v>
      </c>
      <c r="Y4408" s="4">
        <v>9</v>
      </c>
      <c r="Z4408" s="4">
        <v>1.7</v>
      </c>
      <c r="AA4408" s="5">
        <v>49121.94</v>
      </c>
      <c r="AB4408" s="5">
        <f t="shared" si="615"/>
        <v>2259609.2400000002</v>
      </c>
      <c r="AC4408" s="5">
        <v>35195.199999999997</v>
      </c>
      <c r="AD4408" s="5">
        <f t="shared" si="616"/>
        <v>1689369.6000000001</v>
      </c>
      <c r="AE4408" s="5">
        <v>101862.86</v>
      </c>
      <c r="AF4408" s="5">
        <v>27826.81</v>
      </c>
      <c r="AG4408" s="5">
        <v>7101.99</v>
      </c>
      <c r="AH4408" s="5">
        <v>2465</v>
      </c>
      <c r="AI4408" s="5">
        <v>4600</v>
      </c>
      <c r="AJ4408">
        <v>2</v>
      </c>
      <c r="AK4408" s="5">
        <v>27371.93</v>
      </c>
      <c r="AL4408" s="5">
        <v>936.48</v>
      </c>
      <c r="AM4408" s="5">
        <v>30537.9</v>
      </c>
      <c r="AN4408">
        <v>4</v>
      </c>
      <c r="AO4408">
        <v>4</v>
      </c>
      <c r="AP4408" t="str">
        <f t="shared" si="617"/>
        <v>Yes</v>
      </c>
      <c r="AQ4408">
        <v>2</v>
      </c>
      <c r="AR4408" s="5">
        <f t="shared" si="618"/>
        <v>1892072.57</v>
      </c>
      <c r="AS4408" s="5">
        <f t="shared" si="619"/>
        <v>367536.67</v>
      </c>
      <c r="AT4408" t="s">
        <v>59</v>
      </c>
      <c r="AU4408" t="s">
        <v>6181</v>
      </c>
      <c r="AV4408" t="s">
        <v>6182</v>
      </c>
      <c r="AW4408" t="s">
        <v>6213</v>
      </c>
      <c r="AX4408" t="s">
        <v>6177</v>
      </c>
      <c r="AY4408">
        <v>47</v>
      </c>
      <c r="AZ4408">
        <v>0</v>
      </c>
      <c r="BA4408">
        <v>12</v>
      </c>
      <c r="BB4408" t="s">
        <v>6180</v>
      </c>
      <c r="BC4408">
        <v>0</v>
      </c>
      <c r="BD4408">
        <v>0</v>
      </c>
      <c r="BE4408" t="s">
        <v>6169</v>
      </c>
      <c r="BF4408" t="s">
        <v>6214</v>
      </c>
      <c r="BG4408">
        <v>0</v>
      </c>
      <c r="BH4408" t="s">
        <v>6171</v>
      </c>
      <c r="BI4408">
        <v>23</v>
      </c>
      <c r="BJ4408" t="s">
        <v>6172</v>
      </c>
      <c r="BK4408">
        <v>0</v>
      </c>
      <c r="BL4408">
        <v>64</v>
      </c>
      <c r="BM4408" s="3">
        <f t="shared" si="620"/>
        <v>0.75</v>
      </c>
    </row>
    <row r="4409" spans="1:65">
      <c r="A4409" t="s">
        <v>4547</v>
      </c>
      <c r="B4409" s="2">
        <v>45924</v>
      </c>
      <c r="C4409" t="s">
        <v>3137</v>
      </c>
      <c r="D4409" t="s">
        <v>4140</v>
      </c>
      <c r="E4409">
        <v>9</v>
      </c>
      <c r="F4409" t="s">
        <v>78</v>
      </c>
      <c r="G4409" t="s">
        <v>62</v>
      </c>
      <c r="H4409" t="s">
        <v>168</v>
      </c>
      <c r="I4409" t="s">
        <v>64</v>
      </c>
      <c r="J4409" t="s">
        <v>53</v>
      </c>
      <c r="K4409" t="s">
        <v>75</v>
      </c>
      <c r="L4409" t="s">
        <v>55</v>
      </c>
      <c r="M4409" t="s">
        <v>56</v>
      </c>
      <c r="N4409" t="s">
        <v>69</v>
      </c>
      <c r="O4409" t="s">
        <v>120</v>
      </c>
      <c r="P4409">
        <v>55</v>
      </c>
      <c r="Q4409">
        <v>57</v>
      </c>
      <c r="R4409">
        <v>55</v>
      </c>
      <c r="S4409">
        <v>1</v>
      </c>
      <c r="T4409">
        <f t="shared" si="612"/>
        <v>54</v>
      </c>
      <c r="U4409">
        <v>53</v>
      </c>
      <c r="V4409">
        <f t="shared" si="613"/>
        <v>1</v>
      </c>
      <c r="W4409" s="3">
        <f t="shared" si="614"/>
        <v>1.8181818181818181E-2</v>
      </c>
      <c r="X4409">
        <v>31</v>
      </c>
      <c r="Y4409" s="4">
        <v>2.4</v>
      </c>
      <c r="Z4409" s="4">
        <v>1.4</v>
      </c>
      <c r="AA4409" s="5">
        <v>35843.94</v>
      </c>
      <c r="AB4409" s="5">
        <f t="shared" si="615"/>
        <v>1899728.82</v>
      </c>
      <c r="AC4409" s="5">
        <v>23524.26</v>
      </c>
      <c r="AD4409" s="5">
        <f t="shared" si="616"/>
        <v>1293834.3</v>
      </c>
      <c r="AE4409" s="5">
        <v>90415.5</v>
      </c>
      <c r="AF4409" s="5">
        <v>26370.95</v>
      </c>
      <c r="AG4409" s="5">
        <v>10247.25</v>
      </c>
      <c r="AH4409" s="5">
        <v>2030</v>
      </c>
      <c r="AI4409" s="5">
        <v>3200</v>
      </c>
      <c r="AJ4409">
        <v>0</v>
      </c>
      <c r="AK4409" s="5">
        <v>0</v>
      </c>
      <c r="AL4409" s="5">
        <v>692.54</v>
      </c>
      <c r="AM4409" s="5">
        <v>33953.57</v>
      </c>
      <c r="AN4409">
        <v>4</v>
      </c>
      <c r="AO4409">
        <v>3</v>
      </c>
      <c r="AP4409" t="str">
        <f t="shared" si="617"/>
        <v>Yes</v>
      </c>
      <c r="AQ4409">
        <v>0</v>
      </c>
      <c r="AR4409" s="5">
        <f t="shared" si="618"/>
        <v>1460744.11</v>
      </c>
      <c r="AS4409" s="5">
        <f t="shared" si="619"/>
        <v>438984.71</v>
      </c>
      <c r="AT4409" t="s">
        <v>59</v>
      </c>
      <c r="AU4409" t="s">
        <v>6164</v>
      </c>
      <c r="AV4409" t="s">
        <v>6165</v>
      </c>
      <c r="AW4409" t="s">
        <v>6166</v>
      </c>
      <c r="AX4409" t="s">
        <v>6167</v>
      </c>
      <c r="AY4409">
        <v>56</v>
      </c>
      <c r="AZ4409">
        <v>0</v>
      </c>
      <c r="BA4409">
        <v>17</v>
      </c>
      <c r="BB4409" t="s">
        <v>6191</v>
      </c>
      <c r="BC4409">
        <v>0</v>
      </c>
      <c r="BD4409">
        <v>0</v>
      </c>
      <c r="BE4409" t="s">
        <v>6169</v>
      </c>
      <c r="BF4409" t="s">
        <v>6170</v>
      </c>
      <c r="BG4409">
        <v>1</v>
      </c>
      <c r="BH4409" t="s">
        <v>6186</v>
      </c>
      <c r="BI4409">
        <v>41</v>
      </c>
      <c r="BJ4409" t="s">
        <v>6172</v>
      </c>
      <c r="BK4409">
        <v>0</v>
      </c>
      <c r="BL4409">
        <v>72</v>
      </c>
      <c r="BM4409" s="3">
        <f t="shared" si="620"/>
        <v>0.76388888888888884</v>
      </c>
    </row>
    <row r="4410" spans="1:65">
      <c r="A4410" t="s">
        <v>4548</v>
      </c>
      <c r="B4410" s="2">
        <v>45925</v>
      </c>
      <c r="C4410" t="s">
        <v>3137</v>
      </c>
      <c r="D4410" t="s">
        <v>4140</v>
      </c>
      <c r="E4410">
        <v>9</v>
      </c>
      <c r="F4410" t="s">
        <v>72</v>
      </c>
      <c r="G4410" t="s">
        <v>62</v>
      </c>
      <c r="H4410" t="s">
        <v>155</v>
      </c>
      <c r="I4410" t="s">
        <v>64</v>
      </c>
      <c r="J4410" t="s">
        <v>65</v>
      </c>
      <c r="K4410" t="s">
        <v>75</v>
      </c>
      <c r="L4410" t="s">
        <v>67</v>
      </c>
      <c r="M4410" t="s">
        <v>56</v>
      </c>
      <c r="N4410" t="s">
        <v>94</v>
      </c>
      <c r="O4410" t="s">
        <v>58</v>
      </c>
      <c r="P4410">
        <v>49</v>
      </c>
      <c r="Q4410">
        <v>52</v>
      </c>
      <c r="R4410">
        <v>51</v>
      </c>
      <c r="S4410">
        <v>1</v>
      </c>
      <c r="T4410">
        <f t="shared" si="612"/>
        <v>50</v>
      </c>
      <c r="U4410">
        <v>48</v>
      </c>
      <c r="V4410">
        <f t="shared" si="613"/>
        <v>2</v>
      </c>
      <c r="W4410" s="3">
        <f t="shared" si="614"/>
        <v>1.9607843137254902E-2</v>
      </c>
      <c r="X4410">
        <v>16</v>
      </c>
      <c r="Y4410" s="4">
        <v>8.5</v>
      </c>
      <c r="Z4410" s="4">
        <v>1.9</v>
      </c>
      <c r="AA4410" s="5">
        <v>51731.13</v>
      </c>
      <c r="AB4410" s="5">
        <f t="shared" si="615"/>
        <v>2483094.2400000002</v>
      </c>
      <c r="AC4410" s="5">
        <v>34021.58</v>
      </c>
      <c r="AD4410" s="5">
        <f t="shared" si="616"/>
        <v>1735100.58</v>
      </c>
      <c r="AE4410" s="5">
        <v>111469.3</v>
      </c>
      <c r="AF4410" s="5">
        <v>31478.01</v>
      </c>
      <c r="AG4410" s="5">
        <v>8066.49</v>
      </c>
      <c r="AH4410" s="5">
        <v>2755</v>
      </c>
      <c r="AI4410" s="5">
        <v>4600</v>
      </c>
      <c r="AJ4410">
        <v>0</v>
      </c>
      <c r="AK4410" s="5">
        <v>0</v>
      </c>
      <c r="AL4410" s="5">
        <v>2037.63</v>
      </c>
      <c r="AM4410" s="5">
        <v>29957.71</v>
      </c>
      <c r="AN4410">
        <v>4</v>
      </c>
      <c r="AO4410">
        <v>3</v>
      </c>
      <c r="AP4410" t="str">
        <f t="shared" si="617"/>
        <v>Yes</v>
      </c>
      <c r="AQ4410">
        <v>0</v>
      </c>
      <c r="AR4410" s="5">
        <f t="shared" si="618"/>
        <v>1925464.72</v>
      </c>
      <c r="AS4410" s="5">
        <f t="shared" si="619"/>
        <v>557629.52</v>
      </c>
      <c r="AT4410" t="s">
        <v>59</v>
      </c>
      <c r="AU4410" t="s">
        <v>6164</v>
      </c>
      <c r="AV4410" t="s">
        <v>6165</v>
      </c>
      <c r="AW4410" t="s">
        <v>6166</v>
      </c>
      <c r="AX4410" t="s">
        <v>6177</v>
      </c>
      <c r="AY4410">
        <v>52</v>
      </c>
      <c r="AZ4410">
        <v>0</v>
      </c>
      <c r="BA4410">
        <v>18</v>
      </c>
      <c r="BB4410" t="s">
        <v>6180</v>
      </c>
      <c r="BC4410">
        <v>0</v>
      </c>
      <c r="BD4410">
        <v>0</v>
      </c>
      <c r="BE4410" t="s">
        <v>6169</v>
      </c>
      <c r="BF4410" t="s">
        <v>6170</v>
      </c>
      <c r="BG4410">
        <v>0</v>
      </c>
      <c r="BH4410" t="s">
        <v>6171</v>
      </c>
      <c r="BI4410">
        <v>6</v>
      </c>
      <c r="BJ4410" t="s">
        <v>6172</v>
      </c>
      <c r="BK4410">
        <v>0</v>
      </c>
      <c r="BL4410">
        <v>59</v>
      </c>
      <c r="BM4410" s="3">
        <f t="shared" si="620"/>
        <v>0.86440677966101698</v>
      </c>
    </row>
    <row r="4411" spans="1:65">
      <c r="A4411" t="s">
        <v>4549</v>
      </c>
      <c r="B4411" s="2">
        <v>45925</v>
      </c>
      <c r="C4411" t="s">
        <v>3137</v>
      </c>
      <c r="D4411" t="s">
        <v>4140</v>
      </c>
      <c r="E4411">
        <v>9</v>
      </c>
      <c r="F4411" t="s">
        <v>72</v>
      </c>
      <c r="G4411" t="s">
        <v>62</v>
      </c>
      <c r="H4411" t="s">
        <v>155</v>
      </c>
      <c r="I4411" t="s">
        <v>74</v>
      </c>
      <c r="J4411" t="s">
        <v>65</v>
      </c>
      <c r="K4411" t="s">
        <v>75</v>
      </c>
      <c r="L4411" t="s">
        <v>67</v>
      </c>
      <c r="M4411" t="s">
        <v>56</v>
      </c>
      <c r="N4411" t="s">
        <v>94</v>
      </c>
      <c r="O4411" t="s">
        <v>120</v>
      </c>
      <c r="P4411">
        <v>45</v>
      </c>
      <c r="Q4411">
        <v>45</v>
      </c>
      <c r="R4411">
        <v>47</v>
      </c>
      <c r="S4411">
        <v>1</v>
      </c>
      <c r="T4411">
        <f t="shared" si="612"/>
        <v>46</v>
      </c>
      <c r="U4411">
        <v>45</v>
      </c>
      <c r="V4411">
        <f t="shared" si="613"/>
        <v>1</v>
      </c>
      <c r="W4411" s="3">
        <f t="shared" si="614"/>
        <v>2.1276595744680851E-2</v>
      </c>
      <c r="X4411">
        <v>22</v>
      </c>
      <c r="Y4411" s="4">
        <v>5.5</v>
      </c>
      <c r="Z4411" s="4">
        <v>1.8</v>
      </c>
      <c r="AA4411" s="5">
        <v>52425.82</v>
      </c>
      <c r="AB4411" s="5">
        <f t="shared" si="615"/>
        <v>2359161.9</v>
      </c>
      <c r="AC4411" s="5">
        <v>33783.68</v>
      </c>
      <c r="AD4411" s="5">
        <f t="shared" si="616"/>
        <v>1587832.96</v>
      </c>
      <c r="AE4411" s="5">
        <v>104331.48</v>
      </c>
      <c r="AF4411" s="5">
        <v>29736.38</v>
      </c>
      <c r="AG4411" s="5">
        <v>8593.02</v>
      </c>
      <c r="AH4411" s="5">
        <v>2610</v>
      </c>
      <c r="AI4411" s="5">
        <v>4600</v>
      </c>
      <c r="AJ4411">
        <v>0</v>
      </c>
      <c r="AK4411" s="5">
        <v>0</v>
      </c>
      <c r="AL4411" s="5">
        <v>1010</v>
      </c>
      <c r="AM4411" s="5">
        <v>31028.06</v>
      </c>
      <c r="AN4411">
        <v>4</v>
      </c>
      <c r="AO4411">
        <v>4</v>
      </c>
      <c r="AP4411" t="str">
        <f t="shared" si="617"/>
        <v>Yes</v>
      </c>
      <c r="AQ4411">
        <v>1</v>
      </c>
      <c r="AR4411" s="5">
        <f t="shared" si="618"/>
        <v>1769741.9</v>
      </c>
      <c r="AS4411" s="5">
        <f t="shared" si="619"/>
        <v>589420</v>
      </c>
      <c r="AT4411" t="s">
        <v>59</v>
      </c>
      <c r="AU4411" t="s">
        <v>6164</v>
      </c>
      <c r="AV4411" t="s">
        <v>6165</v>
      </c>
      <c r="AW4411" t="s">
        <v>6166</v>
      </c>
      <c r="AX4411" t="s">
        <v>6184</v>
      </c>
      <c r="AY4411">
        <v>46</v>
      </c>
      <c r="AZ4411">
        <v>0</v>
      </c>
      <c r="BA4411">
        <v>14</v>
      </c>
      <c r="BB4411" t="s">
        <v>6180</v>
      </c>
      <c r="BC4411">
        <v>0</v>
      </c>
      <c r="BD4411">
        <v>0</v>
      </c>
      <c r="BE4411" t="s">
        <v>6169</v>
      </c>
      <c r="BF4411" t="s">
        <v>6170</v>
      </c>
      <c r="BG4411">
        <v>1</v>
      </c>
      <c r="BH4411" t="s">
        <v>6179</v>
      </c>
      <c r="BI4411">
        <v>42</v>
      </c>
      <c r="BJ4411" t="s">
        <v>6172</v>
      </c>
      <c r="BK4411">
        <v>0</v>
      </c>
      <c r="BL4411">
        <v>60</v>
      </c>
      <c r="BM4411" s="3">
        <f t="shared" si="620"/>
        <v>0.78333333333333333</v>
      </c>
    </row>
    <row r="4412" spans="1:65">
      <c r="A4412" t="s">
        <v>4550</v>
      </c>
      <c r="B4412" s="2">
        <v>45925</v>
      </c>
      <c r="C4412" t="s">
        <v>3137</v>
      </c>
      <c r="D4412" t="s">
        <v>4140</v>
      </c>
      <c r="E4412">
        <v>9</v>
      </c>
      <c r="F4412" t="s">
        <v>78</v>
      </c>
      <c r="G4412" t="s">
        <v>62</v>
      </c>
      <c r="H4412" t="s">
        <v>190</v>
      </c>
      <c r="I4412" t="s">
        <v>64</v>
      </c>
      <c r="J4412" t="s">
        <v>53</v>
      </c>
      <c r="K4412" t="s">
        <v>66</v>
      </c>
      <c r="L4412" t="s">
        <v>87</v>
      </c>
      <c r="M4412" t="s">
        <v>56</v>
      </c>
      <c r="N4412" t="s">
        <v>76</v>
      </c>
      <c r="O4412" t="s">
        <v>120</v>
      </c>
      <c r="P4412">
        <v>62</v>
      </c>
      <c r="Q4412">
        <v>66</v>
      </c>
      <c r="R4412">
        <v>62</v>
      </c>
      <c r="S4412">
        <v>1</v>
      </c>
      <c r="T4412">
        <f t="shared" si="612"/>
        <v>61</v>
      </c>
      <c r="U4412">
        <v>60</v>
      </c>
      <c r="V4412">
        <f t="shared" si="613"/>
        <v>1</v>
      </c>
      <c r="W4412" s="3">
        <f t="shared" si="614"/>
        <v>1.6129032258064516E-2</v>
      </c>
      <c r="X4412">
        <v>19</v>
      </c>
      <c r="Y4412" s="4">
        <v>0.6</v>
      </c>
      <c r="Z4412" s="4">
        <v>1.1000000000000001</v>
      </c>
      <c r="AA4412" s="5">
        <v>34085.96</v>
      </c>
      <c r="AB4412" s="5">
        <f t="shared" si="615"/>
        <v>2045157.6</v>
      </c>
      <c r="AC4412" s="5">
        <v>24290.35</v>
      </c>
      <c r="AD4412" s="5">
        <f t="shared" si="616"/>
        <v>1506001.7</v>
      </c>
      <c r="AE4412" s="5">
        <v>101903.5</v>
      </c>
      <c r="AF4412" s="5">
        <v>28727.82</v>
      </c>
      <c r="AG4412" s="5">
        <v>8824.06</v>
      </c>
      <c r="AH4412" s="5">
        <v>1595</v>
      </c>
      <c r="AI4412" s="5">
        <v>3200</v>
      </c>
      <c r="AJ4412">
        <v>0</v>
      </c>
      <c r="AK4412" s="5">
        <v>0</v>
      </c>
      <c r="AL4412" s="5">
        <v>689.54</v>
      </c>
      <c r="AM4412" s="5">
        <v>41770.5</v>
      </c>
      <c r="AN4412">
        <v>4</v>
      </c>
      <c r="AO4412">
        <v>3</v>
      </c>
      <c r="AP4412" t="str">
        <f t="shared" si="617"/>
        <v>Yes</v>
      </c>
      <c r="AQ4412">
        <v>1</v>
      </c>
      <c r="AR4412" s="5">
        <f t="shared" si="618"/>
        <v>1692712.12</v>
      </c>
      <c r="AS4412" s="5">
        <f t="shared" si="619"/>
        <v>352445.48</v>
      </c>
      <c r="AT4412" t="s">
        <v>59</v>
      </c>
      <c r="AU4412" t="s">
        <v>6164</v>
      </c>
      <c r="AV4412" t="s">
        <v>6165</v>
      </c>
      <c r="AW4412" t="s">
        <v>6166</v>
      </c>
      <c r="AX4412" t="s">
        <v>6167</v>
      </c>
      <c r="AY4412">
        <v>64</v>
      </c>
      <c r="AZ4412">
        <v>0</v>
      </c>
      <c r="BA4412">
        <v>15</v>
      </c>
      <c r="BB4412" t="s">
        <v>6198</v>
      </c>
      <c r="BC4412">
        <v>0</v>
      </c>
      <c r="BD4412">
        <v>0</v>
      </c>
      <c r="BE4412" t="s">
        <v>6169</v>
      </c>
      <c r="BF4412" t="s">
        <v>6170</v>
      </c>
      <c r="BG4412">
        <v>0</v>
      </c>
      <c r="BH4412" t="s">
        <v>6171</v>
      </c>
      <c r="BI4412">
        <v>16</v>
      </c>
      <c r="BJ4412" t="s">
        <v>6172</v>
      </c>
      <c r="BK4412">
        <v>0</v>
      </c>
      <c r="BL4412">
        <v>72</v>
      </c>
      <c r="BM4412" s="3">
        <f t="shared" si="620"/>
        <v>0.86111111111111116</v>
      </c>
    </row>
    <row r="4413" spans="1:65">
      <c r="A4413" t="s">
        <v>4551</v>
      </c>
      <c r="B4413" s="2">
        <v>45925</v>
      </c>
      <c r="C4413" t="s">
        <v>3137</v>
      </c>
      <c r="D4413" t="s">
        <v>4140</v>
      </c>
      <c r="E4413">
        <v>9</v>
      </c>
      <c r="F4413" t="s">
        <v>61</v>
      </c>
      <c r="G4413" t="s">
        <v>79</v>
      </c>
      <c r="H4413" t="s">
        <v>98</v>
      </c>
      <c r="I4413" t="s">
        <v>74</v>
      </c>
      <c r="J4413" t="s">
        <v>81</v>
      </c>
      <c r="K4413" t="s">
        <v>75</v>
      </c>
      <c r="L4413" t="s">
        <v>55</v>
      </c>
      <c r="M4413" t="s">
        <v>56</v>
      </c>
      <c r="N4413" t="s">
        <v>76</v>
      </c>
      <c r="O4413" t="s">
        <v>82</v>
      </c>
      <c r="P4413">
        <v>44</v>
      </c>
      <c r="Q4413">
        <v>44</v>
      </c>
      <c r="R4413">
        <v>45</v>
      </c>
      <c r="S4413">
        <v>1</v>
      </c>
      <c r="T4413">
        <f t="shared" si="612"/>
        <v>44</v>
      </c>
      <c r="U4413">
        <v>43</v>
      </c>
      <c r="V4413">
        <f t="shared" si="613"/>
        <v>1</v>
      </c>
      <c r="W4413" s="3">
        <f t="shared" si="614"/>
        <v>2.2222222222222223E-2</v>
      </c>
      <c r="X4413">
        <v>26</v>
      </c>
      <c r="Y4413" s="4">
        <v>0.7</v>
      </c>
      <c r="Z4413" s="4">
        <v>0.7</v>
      </c>
      <c r="AA4413" s="5">
        <v>78702.7</v>
      </c>
      <c r="AB4413" s="5">
        <f t="shared" si="615"/>
        <v>3384216.1</v>
      </c>
      <c r="AC4413" s="5">
        <v>52783.89</v>
      </c>
      <c r="AD4413" s="5">
        <f t="shared" si="616"/>
        <v>2375275.0499999998</v>
      </c>
      <c r="AE4413" s="5">
        <v>139191.01</v>
      </c>
      <c r="AF4413" s="5">
        <v>37281.64</v>
      </c>
      <c r="AG4413" s="5">
        <v>9608.91</v>
      </c>
      <c r="AH4413" s="5">
        <v>1015</v>
      </c>
      <c r="AI4413" s="5">
        <v>6800</v>
      </c>
      <c r="AJ4413">
        <v>0</v>
      </c>
      <c r="AK4413" s="5">
        <v>0</v>
      </c>
      <c r="AL4413" s="5">
        <v>1481.43</v>
      </c>
      <c r="AM4413" s="5">
        <v>29490.78</v>
      </c>
      <c r="AN4413">
        <v>4</v>
      </c>
      <c r="AO4413">
        <v>5</v>
      </c>
      <c r="AP4413" t="str">
        <f t="shared" si="617"/>
        <v>No</v>
      </c>
      <c r="AQ4413">
        <v>2</v>
      </c>
      <c r="AR4413" s="5">
        <f t="shared" si="618"/>
        <v>2600143.8199999998</v>
      </c>
      <c r="AS4413" s="5">
        <f t="shared" si="619"/>
        <v>784072.28</v>
      </c>
      <c r="AT4413" t="s">
        <v>59</v>
      </c>
      <c r="AU4413" t="s">
        <v>6164</v>
      </c>
      <c r="AV4413" t="s">
        <v>6165</v>
      </c>
      <c r="AW4413" t="s">
        <v>6166</v>
      </c>
      <c r="AX4413" t="s">
        <v>6184</v>
      </c>
      <c r="AY4413">
        <v>45</v>
      </c>
      <c r="AZ4413">
        <v>0</v>
      </c>
      <c r="BA4413">
        <v>13</v>
      </c>
      <c r="BB4413" t="s">
        <v>6191</v>
      </c>
      <c r="BC4413">
        <v>0</v>
      </c>
      <c r="BD4413">
        <v>1</v>
      </c>
      <c r="BE4413" t="s">
        <v>6188</v>
      </c>
      <c r="BF4413" t="s">
        <v>6170</v>
      </c>
      <c r="BG4413">
        <v>1</v>
      </c>
      <c r="BH4413" t="s">
        <v>6179</v>
      </c>
      <c r="BI4413">
        <v>46</v>
      </c>
      <c r="BJ4413" t="s">
        <v>6172</v>
      </c>
      <c r="BK4413">
        <v>0</v>
      </c>
      <c r="BL4413">
        <v>53</v>
      </c>
      <c r="BM4413" s="3">
        <f t="shared" si="620"/>
        <v>0.84905660377358494</v>
      </c>
    </row>
    <row r="4414" spans="1:65">
      <c r="A4414" t="s">
        <v>4552</v>
      </c>
      <c r="B4414" s="2">
        <v>45925</v>
      </c>
      <c r="C4414" t="s">
        <v>3137</v>
      </c>
      <c r="D4414" t="s">
        <v>4140</v>
      </c>
      <c r="E4414">
        <v>9</v>
      </c>
      <c r="F4414" t="s">
        <v>72</v>
      </c>
      <c r="G4414" t="s">
        <v>62</v>
      </c>
      <c r="H4414" t="s">
        <v>155</v>
      </c>
      <c r="I4414" t="s">
        <v>52</v>
      </c>
      <c r="J4414" t="s">
        <v>81</v>
      </c>
      <c r="K4414" t="s">
        <v>66</v>
      </c>
      <c r="L4414" t="s">
        <v>67</v>
      </c>
      <c r="M4414" t="s">
        <v>68</v>
      </c>
      <c r="N4414" t="s">
        <v>76</v>
      </c>
      <c r="O4414" t="s">
        <v>58</v>
      </c>
      <c r="P4414">
        <v>39</v>
      </c>
      <c r="Q4414">
        <v>41</v>
      </c>
      <c r="R4414">
        <v>42</v>
      </c>
      <c r="S4414">
        <v>2</v>
      </c>
      <c r="T4414">
        <f t="shared" si="612"/>
        <v>40</v>
      </c>
      <c r="U4414">
        <v>39</v>
      </c>
      <c r="V4414">
        <f t="shared" si="613"/>
        <v>1</v>
      </c>
      <c r="W4414" s="3">
        <f t="shared" si="614"/>
        <v>4.7619047619047616E-2</v>
      </c>
      <c r="X4414">
        <v>21</v>
      </c>
      <c r="Y4414" s="4">
        <v>0.3</v>
      </c>
      <c r="Z4414" s="4">
        <v>1.1000000000000001</v>
      </c>
      <c r="AA4414" s="5">
        <v>72931.94</v>
      </c>
      <c r="AB4414" s="5">
        <f t="shared" si="615"/>
        <v>2844345.66</v>
      </c>
      <c r="AC4414" s="5">
        <v>49537.16</v>
      </c>
      <c r="AD4414" s="5">
        <f t="shared" si="616"/>
        <v>2080560.72</v>
      </c>
      <c r="AE4414" s="5">
        <v>135766.32999999999</v>
      </c>
      <c r="AF4414" s="5">
        <v>34777.85</v>
      </c>
      <c r="AG4414" s="5">
        <v>8449.4500000000007</v>
      </c>
      <c r="AH4414" s="5">
        <v>1595</v>
      </c>
      <c r="AI4414" s="5">
        <v>13600</v>
      </c>
      <c r="AJ4414">
        <v>0</v>
      </c>
      <c r="AK4414" s="5">
        <v>0</v>
      </c>
      <c r="AL4414" s="5">
        <v>1481.29</v>
      </c>
      <c r="AM4414" s="5">
        <v>26578.75</v>
      </c>
      <c r="AN4414">
        <v>4</v>
      </c>
      <c r="AO4414">
        <v>3</v>
      </c>
      <c r="AP4414" t="str">
        <f t="shared" si="617"/>
        <v>Yes</v>
      </c>
      <c r="AQ4414">
        <v>1</v>
      </c>
      <c r="AR4414" s="5">
        <f t="shared" si="618"/>
        <v>2302809.39</v>
      </c>
      <c r="AS4414" s="5">
        <f t="shared" si="619"/>
        <v>541536.27</v>
      </c>
      <c r="AT4414" t="s">
        <v>116</v>
      </c>
      <c r="AU4414" t="s">
        <v>6164</v>
      </c>
      <c r="AV4414" t="s">
        <v>6165</v>
      </c>
      <c r="AW4414" t="s">
        <v>6166</v>
      </c>
      <c r="AX4414" t="s">
        <v>6184</v>
      </c>
      <c r="AY4414">
        <v>41</v>
      </c>
      <c r="AZ4414">
        <v>1</v>
      </c>
      <c r="BA4414">
        <v>15</v>
      </c>
      <c r="BB4414" t="s">
        <v>6180</v>
      </c>
      <c r="BC4414">
        <v>0</v>
      </c>
      <c r="BD4414">
        <v>0</v>
      </c>
      <c r="BE4414" t="s">
        <v>6169</v>
      </c>
      <c r="BF4414" t="s">
        <v>6212</v>
      </c>
      <c r="BG4414">
        <v>1</v>
      </c>
      <c r="BH4414" t="s">
        <v>6179</v>
      </c>
      <c r="BI4414">
        <v>29</v>
      </c>
      <c r="BJ4414" t="s">
        <v>6172</v>
      </c>
      <c r="BK4414">
        <v>0</v>
      </c>
      <c r="BL4414">
        <v>47</v>
      </c>
      <c r="BM4414" s="3">
        <f t="shared" si="620"/>
        <v>0.8936170212765957</v>
      </c>
    </row>
    <row r="4415" spans="1:65">
      <c r="A4415" t="s">
        <v>4553</v>
      </c>
      <c r="B4415" s="2">
        <v>45925</v>
      </c>
      <c r="C4415" t="s">
        <v>3137</v>
      </c>
      <c r="D4415" t="s">
        <v>4140</v>
      </c>
      <c r="E4415">
        <v>9</v>
      </c>
      <c r="F4415" t="s">
        <v>78</v>
      </c>
      <c r="G4415" t="s">
        <v>79</v>
      </c>
      <c r="H4415" t="s">
        <v>143</v>
      </c>
      <c r="I4415" t="s">
        <v>64</v>
      </c>
      <c r="J4415" t="s">
        <v>81</v>
      </c>
      <c r="K4415" t="s">
        <v>75</v>
      </c>
      <c r="L4415" t="s">
        <v>55</v>
      </c>
      <c r="M4415" t="s">
        <v>56</v>
      </c>
      <c r="N4415" t="s">
        <v>76</v>
      </c>
      <c r="O4415" t="s">
        <v>58</v>
      </c>
      <c r="P4415">
        <v>37</v>
      </c>
      <c r="Q4415">
        <v>38</v>
      </c>
      <c r="R4415">
        <v>38</v>
      </c>
      <c r="S4415">
        <v>1</v>
      </c>
      <c r="T4415">
        <f t="shared" si="612"/>
        <v>37</v>
      </c>
      <c r="U4415">
        <v>37</v>
      </c>
      <c r="V4415">
        <f t="shared" si="613"/>
        <v>0</v>
      </c>
      <c r="W4415" s="3">
        <f t="shared" si="614"/>
        <v>2.6315789473684209E-2</v>
      </c>
      <c r="X4415">
        <v>18</v>
      </c>
      <c r="Y4415" s="4">
        <v>3.9</v>
      </c>
      <c r="Z4415" s="4">
        <v>1.6</v>
      </c>
      <c r="AA4415" s="5">
        <v>78723.539999999994</v>
      </c>
      <c r="AB4415" s="5">
        <f t="shared" si="615"/>
        <v>2912770.98</v>
      </c>
      <c r="AC4415" s="5">
        <v>53372.959999999999</v>
      </c>
      <c r="AD4415" s="5">
        <f t="shared" si="616"/>
        <v>2028172.48</v>
      </c>
      <c r="AE4415" s="5">
        <v>113085.33</v>
      </c>
      <c r="AF4415" s="5">
        <v>34781.08</v>
      </c>
      <c r="AG4415" s="5">
        <v>8573.17</v>
      </c>
      <c r="AH4415" s="5">
        <v>2320</v>
      </c>
      <c r="AI4415" s="5">
        <v>6800</v>
      </c>
      <c r="AJ4415">
        <v>0</v>
      </c>
      <c r="AK4415" s="5">
        <v>0</v>
      </c>
      <c r="AL4415" s="5">
        <v>0</v>
      </c>
      <c r="AM4415" s="5">
        <v>23495.51</v>
      </c>
      <c r="AN4415">
        <v>4</v>
      </c>
      <c r="AO4415">
        <v>3</v>
      </c>
      <c r="AP4415" t="str">
        <f t="shared" si="617"/>
        <v>Yes</v>
      </c>
      <c r="AQ4415">
        <v>1</v>
      </c>
      <c r="AR4415" s="5">
        <f t="shared" si="618"/>
        <v>2217227.5699999998</v>
      </c>
      <c r="AS4415" s="5">
        <f t="shared" si="619"/>
        <v>695543.41</v>
      </c>
      <c r="AT4415" t="s">
        <v>59</v>
      </c>
      <c r="AU4415" t="s">
        <v>6164</v>
      </c>
      <c r="AV4415" t="s">
        <v>6165</v>
      </c>
      <c r="AW4415" t="s">
        <v>6166</v>
      </c>
      <c r="AX4415" t="s">
        <v>6184</v>
      </c>
      <c r="AY4415">
        <v>39</v>
      </c>
      <c r="AZ4415">
        <v>0</v>
      </c>
      <c r="BA4415">
        <v>0</v>
      </c>
      <c r="BB4415" t="s">
        <v>6168</v>
      </c>
      <c r="BC4415">
        <v>0</v>
      </c>
      <c r="BD4415">
        <v>0</v>
      </c>
      <c r="BE4415" t="s">
        <v>6169</v>
      </c>
      <c r="BF4415" t="s">
        <v>6170</v>
      </c>
      <c r="BG4415">
        <v>0</v>
      </c>
      <c r="BH4415" t="s">
        <v>6171</v>
      </c>
      <c r="BI4415">
        <v>22</v>
      </c>
      <c r="BJ4415" t="s">
        <v>6172</v>
      </c>
      <c r="BK4415">
        <v>0</v>
      </c>
      <c r="BL4415">
        <v>52</v>
      </c>
      <c r="BM4415" s="3">
        <f t="shared" si="620"/>
        <v>0.73076923076923073</v>
      </c>
    </row>
    <row r="4416" spans="1:65">
      <c r="A4416" t="s">
        <v>4554</v>
      </c>
      <c r="B4416" s="2">
        <v>45925</v>
      </c>
      <c r="C4416" t="s">
        <v>3137</v>
      </c>
      <c r="D4416" t="s">
        <v>4140</v>
      </c>
      <c r="E4416">
        <v>9</v>
      </c>
      <c r="F4416" t="s">
        <v>61</v>
      </c>
      <c r="G4416" t="s">
        <v>50</v>
      </c>
      <c r="H4416" t="s">
        <v>170</v>
      </c>
      <c r="I4416" t="s">
        <v>64</v>
      </c>
      <c r="J4416" t="s">
        <v>53</v>
      </c>
      <c r="K4416" t="s">
        <v>75</v>
      </c>
      <c r="L4416" t="s">
        <v>55</v>
      </c>
      <c r="M4416" t="s">
        <v>56</v>
      </c>
      <c r="N4416" t="s">
        <v>57</v>
      </c>
      <c r="O4416" t="s">
        <v>120</v>
      </c>
      <c r="P4416">
        <v>56</v>
      </c>
      <c r="Q4416">
        <v>58</v>
      </c>
      <c r="R4416">
        <v>56</v>
      </c>
      <c r="S4416">
        <v>1</v>
      </c>
      <c r="T4416">
        <f t="shared" si="612"/>
        <v>55</v>
      </c>
      <c r="U4416">
        <v>54</v>
      </c>
      <c r="V4416">
        <f t="shared" si="613"/>
        <v>1</v>
      </c>
      <c r="W4416" s="3">
        <f t="shared" si="614"/>
        <v>1.7857142857142856E-2</v>
      </c>
      <c r="X4416">
        <v>20</v>
      </c>
      <c r="Y4416" s="4">
        <v>5.8</v>
      </c>
      <c r="Z4416" s="4">
        <v>0.9</v>
      </c>
      <c r="AA4416" s="5">
        <v>35898.18</v>
      </c>
      <c r="AB4416" s="5">
        <f t="shared" si="615"/>
        <v>1938501.72</v>
      </c>
      <c r="AC4416" s="5">
        <v>23635.09</v>
      </c>
      <c r="AD4416" s="5">
        <f t="shared" si="616"/>
        <v>1323565.04</v>
      </c>
      <c r="AE4416" s="5">
        <v>92124.53</v>
      </c>
      <c r="AF4416" s="5">
        <v>24882.73</v>
      </c>
      <c r="AG4416" s="5">
        <v>8723.65</v>
      </c>
      <c r="AH4416" s="5">
        <v>1305</v>
      </c>
      <c r="AI4416" s="5">
        <v>3200</v>
      </c>
      <c r="AJ4416">
        <v>0</v>
      </c>
      <c r="AK4416" s="5">
        <v>0</v>
      </c>
      <c r="AL4416" s="5">
        <v>637.37</v>
      </c>
      <c r="AM4416" s="5">
        <v>37061.5</v>
      </c>
      <c r="AN4416">
        <v>4</v>
      </c>
      <c r="AO4416">
        <v>3</v>
      </c>
      <c r="AP4416" t="str">
        <f t="shared" si="617"/>
        <v>Yes</v>
      </c>
      <c r="AQ4416">
        <v>1</v>
      </c>
      <c r="AR4416" s="5">
        <f t="shared" si="618"/>
        <v>1491499.82</v>
      </c>
      <c r="AS4416" s="5">
        <f t="shared" si="619"/>
        <v>447001.9</v>
      </c>
      <c r="AT4416" t="s">
        <v>59</v>
      </c>
      <c r="AU4416" t="s">
        <v>6164</v>
      </c>
      <c r="AV4416" t="s">
        <v>6165</v>
      </c>
      <c r="AW4416" t="s">
        <v>6166</v>
      </c>
      <c r="AX4416" t="s">
        <v>6167</v>
      </c>
      <c r="AY4416">
        <v>57</v>
      </c>
      <c r="AZ4416">
        <v>0</v>
      </c>
      <c r="BA4416">
        <v>18</v>
      </c>
      <c r="BB4416" t="s">
        <v>6191</v>
      </c>
      <c r="BC4416">
        <v>0</v>
      </c>
      <c r="BD4416">
        <v>0</v>
      </c>
      <c r="BE4416" t="s">
        <v>6169</v>
      </c>
      <c r="BF4416" t="s">
        <v>6170</v>
      </c>
      <c r="BG4416">
        <v>1</v>
      </c>
      <c r="BH4416" t="s">
        <v>6179</v>
      </c>
      <c r="BI4416">
        <v>59</v>
      </c>
      <c r="BJ4416" t="s">
        <v>6187</v>
      </c>
      <c r="BK4416">
        <v>0</v>
      </c>
      <c r="BL4416">
        <v>72</v>
      </c>
      <c r="BM4416" s="3">
        <f t="shared" si="620"/>
        <v>0.77777777777777779</v>
      </c>
    </row>
    <row r="4417" spans="1:65">
      <c r="A4417" t="s">
        <v>4555</v>
      </c>
      <c r="B4417" s="2">
        <v>45925</v>
      </c>
      <c r="C4417" t="s">
        <v>3137</v>
      </c>
      <c r="D4417" t="s">
        <v>4140</v>
      </c>
      <c r="E4417">
        <v>9</v>
      </c>
      <c r="F4417" t="s">
        <v>61</v>
      </c>
      <c r="G4417" t="s">
        <v>79</v>
      </c>
      <c r="H4417" t="s">
        <v>123</v>
      </c>
      <c r="I4417" t="s">
        <v>64</v>
      </c>
      <c r="J4417" t="s">
        <v>81</v>
      </c>
      <c r="K4417" t="s">
        <v>66</v>
      </c>
      <c r="L4417" t="s">
        <v>92</v>
      </c>
      <c r="M4417" t="s">
        <v>56</v>
      </c>
      <c r="N4417" t="s">
        <v>109</v>
      </c>
      <c r="O4417" t="s">
        <v>82</v>
      </c>
      <c r="P4417">
        <v>36</v>
      </c>
      <c r="Q4417">
        <v>39</v>
      </c>
      <c r="R4417">
        <v>38</v>
      </c>
      <c r="S4417">
        <v>1</v>
      </c>
      <c r="T4417">
        <f t="shared" si="612"/>
        <v>37</v>
      </c>
      <c r="U4417">
        <v>34</v>
      </c>
      <c r="V4417">
        <f t="shared" si="613"/>
        <v>3</v>
      </c>
      <c r="W4417" s="3">
        <f t="shared" si="614"/>
        <v>2.6315789473684209E-2</v>
      </c>
      <c r="X4417">
        <v>28</v>
      </c>
      <c r="Y4417" s="4">
        <v>2.5</v>
      </c>
      <c r="Z4417" s="4">
        <v>2.1</v>
      </c>
      <c r="AA4417" s="5">
        <v>73587.649999999994</v>
      </c>
      <c r="AB4417" s="5">
        <f t="shared" si="615"/>
        <v>2501980.1</v>
      </c>
      <c r="AC4417" s="5">
        <v>53459.17</v>
      </c>
      <c r="AD4417" s="5">
        <f t="shared" si="616"/>
        <v>2031448.46</v>
      </c>
      <c r="AE4417" s="5">
        <v>112194.73</v>
      </c>
      <c r="AF4417" s="5">
        <v>32194.69</v>
      </c>
      <c r="AG4417" s="5">
        <v>10260.780000000001</v>
      </c>
      <c r="AH4417" s="5">
        <v>3045</v>
      </c>
      <c r="AI4417" s="5">
        <v>6800</v>
      </c>
      <c r="AJ4417">
        <v>0</v>
      </c>
      <c r="AK4417" s="5">
        <v>0</v>
      </c>
      <c r="AL4417" s="5">
        <v>4529.7</v>
      </c>
      <c r="AM4417" s="5">
        <v>48841.84</v>
      </c>
      <c r="AN4417">
        <v>8</v>
      </c>
      <c r="AO4417">
        <v>6</v>
      </c>
      <c r="AP4417" t="str">
        <f t="shared" si="617"/>
        <v>Yes</v>
      </c>
      <c r="AQ4417">
        <v>1</v>
      </c>
      <c r="AR4417" s="5">
        <f t="shared" si="618"/>
        <v>2249315.2000000002</v>
      </c>
      <c r="AS4417" s="5">
        <f t="shared" si="619"/>
        <v>252664.9</v>
      </c>
      <c r="AT4417" t="s">
        <v>59</v>
      </c>
      <c r="AU4417" t="s">
        <v>6164</v>
      </c>
      <c r="AV4417" t="s">
        <v>6165</v>
      </c>
      <c r="AW4417" t="s">
        <v>6166</v>
      </c>
      <c r="AX4417" t="s">
        <v>6167</v>
      </c>
      <c r="AY4417">
        <v>38</v>
      </c>
      <c r="AZ4417">
        <v>0</v>
      </c>
      <c r="BA4417">
        <v>19</v>
      </c>
      <c r="BB4417" t="s">
        <v>6180</v>
      </c>
      <c r="BC4417">
        <v>0</v>
      </c>
      <c r="BD4417">
        <v>0</v>
      </c>
      <c r="BE4417" t="s">
        <v>6169</v>
      </c>
      <c r="BF4417" t="s">
        <v>6170</v>
      </c>
      <c r="BG4417">
        <v>1</v>
      </c>
      <c r="BH4417" t="s">
        <v>6179</v>
      </c>
      <c r="BI4417">
        <v>49</v>
      </c>
      <c r="BJ4417" t="s">
        <v>6172</v>
      </c>
      <c r="BK4417">
        <v>0</v>
      </c>
      <c r="BL4417">
        <v>49</v>
      </c>
      <c r="BM4417" s="3">
        <f t="shared" si="620"/>
        <v>0.77551020408163263</v>
      </c>
    </row>
    <row r="4418" spans="1:65">
      <c r="A4418" t="s">
        <v>4556</v>
      </c>
      <c r="B4418" s="2">
        <v>45925</v>
      </c>
      <c r="C4418" t="s">
        <v>3137</v>
      </c>
      <c r="D4418" t="s">
        <v>4140</v>
      </c>
      <c r="E4418">
        <v>9</v>
      </c>
      <c r="F4418" t="s">
        <v>78</v>
      </c>
      <c r="G4418" t="s">
        <v>50</v>
      </c>
      <c r="H4418" t="s">
        <v>161</v>
      </c>
      <c r="I4418" t="s">
        <v>64</v>
      </c>
      <c r="J4418" t="s">
        <v>53</v>
      </c>
      <c r="K4418" t="s">
        <v>54</v>
      </c>
      <c r="L4418" t="s">
        <v>67</v>
      </c>
      <c r="M4418" t="s">
        <v>68</v>
      </c>
      <c r="N4418" t="s">
        <v>94</v>
      </c>
      <c r="O4418" t="s">
        <v>120</v>
      </c>
      <c r="P4418">
        <v>63</v>
      </c>
      <c r="Q4418">
        <v>67</v>
      </c>
      <c r="R4418">
        <v>65</v>
      </c>
      <c r="S4418">
        <v>6</v>
      </c>
      <c r="T4418">
        <f t="shared" ref="T4418:T4481" si="621">R4418-S4418</f>
        <v>59</v>
      </c>
      <c r="U4418">
        <v>59</v>
      </c>
      <c r="V4418">
        <f t="shared" ref="V4418:V4481" si="622">T4418-U4418</f>
        <v>0</v>
      </c>
      <c r="W4418" s="3">
        <f t="shared" ref="W4418:W4481" si="623">IFERROR(S4418/R4418,0)</f>
        <v>9.2307692307692313E-2</v>
      </c>
      <c r="X4418">
        <v>43</v>
      </c>
      <c r="Y4418" s="4">
        <v>2.2999999999999998</v>
      </c>
      <c r="Z4418" s="4">
        <v>1.8</v>
      </c>
      <c r="AA4418" s="5">
        <v>39117.57</v>
      </c>
      <c r="AB4418" s="5">
        <f t="shared" ref="AB4418:AB4481" si="624">ROUND(U4418*AA4418,2)</f>
        <v>2307936.63</v>
      </c>
      <c r="AC4418" s="5">
        <v>21939.72</v>
      </c>
      <c r="AD4418" s="5">
        <f t="shared" ref="AD4418:AD4481" si="625">ROUND(R4418*AC4418,2)</f>
        <v>1426081.8</v>
      </c>
      <c r="AE4418" s="5">
        <v>107434.94</v>
      </c>
      <c r="AF4418" s="5">
        <v>31488.38</v>
      </c>
      <c r="AG4418" s="5">
        <v>11191.23</v>
      </c>
      <c r="AH4418" s="5">
        <v>2610</v>
      </c>
      <c r="AI4418" s="5">
        <v>23948.59</v>
      </c>
      <c r="AJ4418">
        <v>2</v>
      </c>
      <c r="AK4418" s="5">
        <v>16751.62</v>
      </c>
      <c r="AL4418" s="5">
        <v>0</v>
      </c>
      <c r="AM4418" s="5">
        <v>41276.82</v>
      </c>
      <c r="AN4418">
        <v>4</v>
      </c>
      <c r="AO4418">
        <v>4</v>
      </c>
      <c r="AP4418" t="str">
        <f t="shared" ref="AP4418:AP4481" si="626">IF(AO4418&lt;=AN4418,"Yes","No")</f>
        <v>Yes</v>
      </c>
      <c r="AQ4418">
        <v>2</v>
      </c>
      <c r="AR4418" s="5">
        <f t="shared" ref="AR4418:AR4481" si="627">ROUND(SUM(AD4418:AI4418)+SUM(AK4418:AM4418),2)</f>
        <v>1660783.38</v>
      </c>
      <c r="AS4418" s="5">
        <f t="shared" ref="AS4418:AS4481" si="628">ROUND(AB4418-AR4418,2)</f>
        <v>647153.25</v>
      </c>
      <c r="AT4418" t="s">
        <v>1641</v>
      </c>
      <c r="AU4418" t="s">
        <v>6199</v>
      </c>
      <c r="AV4418" t="s">
        <v>6200</v>
      </c>
      <c r="AW4418" t="s">
        <v>6175</v>
      </c>
      <c r="AX4418" t="s">
        <v>6167</v>
      </c>
      <c r="AY4418">
        <v>65</v>
      </c>
      <c r="AZ4418">
        <v>0</v>
      </c>
      <c r="BA4418">
        <v>0</v>
      </c>
      <c r="BB4418" t="s">
        <v>6168</v>
      </c>
      <c r="BC4418">
        <v>0</v>
      </c>
      <c r="BD4418">
        <v>0</v>
      </c>
      <c r="BE4418" t="s">
        <v>6169</v>
      </c>
      <c r="BF4418" t="s">
        <v>6210</v>
      </c>
      <c r="BG4418">
        <v>0</v>
      </c>
      <c r="BH4418" t="s">
        <v>6171</v>
      </c>
      <c r="BI4418">
        <v>40</v>
      </c>
      <c r="BJ4418" t="s">
        <v>6172</v>
      </c>
      <c r="BK4418">
        <v>0</v>
      </c>
      <c r="BL4418">
        <v>72</v>
      </c>
      <c r="BM4418" s="3">
        <f t="shared" ref="BM4418:BM4481" si="629">IFERROR(R4418/BL4418,0)</f>
        <v>0.90277777777777779</v>
      </c>
    </row>
    <row r="4419" spans="1:65">
      <c r="A4419" t="s">
        <v>4557</v>
      </c>
      <c r="B4419" s="2">
        <v>45925</v>
      </c>
      <c r="C4419" t="s">
        <v>3137</v>
      </c>
      <c r="D4419" t="s">
        <v>4140</v>
      </c>
      <c r="E4419">
        <v>9</v>
      </c>
      <c r="F4419" t="s">
        <v>78</v>
      </c>
      <c r="G4419" t="s">
        <v>62</v>
      </c>
      <c r="H4419" t="s">
        <v>168</v>
      </c>
      <c r="I4419" t="s">
        <v>64</v>
      </c>
      <c r="J4419" t="s">
        <v>53</v>
      </c>
      <c r="K4419" t="s">
        <v>75</v>
      </c>
      <c r="L4419" t="s">
        <v>67</v>
      </c>
      <c r="M4419" t="s">
        <v>68</v>
      </c>
      <c r="N4419" t="s">
        <v>69</v>
      </c>
      <c r="O4419" t="s">
        <v>58</v>
      </c>
      <c r="P4419">
        <v>66</v>
      </c>
      <c r="Q4419">
        <v>69</v>
      </c>
      <c r="R4419">
        <v>65</v>
      </c>
      <c r="S4419">
        <v>6</v>
      </c>
      <c r="T4419">
        <f t="shared" si="621"/>
        <v>59</v>
      </c>
      <c r="U4419">
        <v>59</v>
      </c>
      <c r="V4419">
        <f t="shared" si="622"/>
        <v>0</v>
      </c>
      <c r="W4419" s="3">
        <f t="shared" si="623"/>
        <v>9.2307692307692313E-2</v>
      </c>
      <c r="X4419">
        <v>24</v>
      </c>
      <c r="Y4419" s="4">
        <v>6.3</v>
      </c>
      <c r="Z4419" s="4">
        <v>1.1000000000000001</v>
      </c>
      <c r="AA4419" s="5">
        <v>36010.839999999997</v>
      </c>
      <c r="AB4419" s="5">
        <f t="shared" si="624"/>
        <v>2124639.56</v>
      </c>
      <c r="AC4419" s="5">
        <v>21859.86</v>
      </c>
      <c r="AD4419" s="5">
        <f t="shared" si="625"/>
        <v>1420890.9</v>
      </c>
      <c r="AE4419" s="5">
        <v>109089.29</v>
      </c>
      <c r="AF4419" s="5">
        <v>31759.21</v>
      </c>
      <c r="AG4419" s="5">
        <v>9540.69</v>
      </c>
      <c r="AH4419" s="5">
        <v>1595</v>
      </c>
      <c r="AI4419" s="5">
        <v>24324.13</v>
      </c>
      <c r="AJ4419">
        <v>2</v>
      </c>
      <c r="AK4419" s="5">
        <v>16786.900000000001</v>
      </c>
      <c r="AL4419" s="5">
        <v>0</v>
      </c>
      <c r="AM4419" s="5">
        <v>41288.639999999999</v>
      </c>
      <c r="AN4419">
        <v>4</v>
      </c>
      <c r="AO4419">
        <v>5</v>
      </c>
      <c r="AP4419" t="str">
        <f t="shared" si="626"/>
        <v>No</v>
      </c>
      <c r="AQ4419">
        <v>4</v>
      </c>
      <c r="AR4419" s="5">
        <f t="shared" si="627"/>
        <v>1655274.76</v>
      </c>
      <c r="AS4419" s="5">
        <f t="shared" si="628"/>
        <v>469364.8</v>
      </c>
      <c r="AT4419" t="s">
        <v>1641</v>
      </c>
      <c r="AU4419" t="s">
        <v>6189</v>
      </c>
      <c r="AV4419" t="s">
        <v>6201</v>
      </c>
      <c r="AW4419" t="s">
        <v>6175</v>
      </c>
      <c r="AX4419" t="s">
        <v>6167</v>
      </c>
      <c r="AY4419">
        <v>69</v>
      </c>
      <c r="AZ4419">
        <v>2</v>
      </c>
      <c r="BA4419">
        <v>0</v>
      </c>
      <c r="BB4419" t="s">
        <v>6168</v>
      </c>
      <c r="BC4419">
        <v>0</v>
      </c>
      <c r="BD4419">
        <v>1</v>
      </c>
      <c r="BE4419" t="s">
        <v>6188</v>
      </c>
      <c r="BF4419" t="s">
        <v>6210</v>
      </c>
      <c r="BG4419">
        <v>0</v>
      </c>
      <c r="BH4419" t="s">
        <v>6171</v>
      </c>
      <c r="BI4419">
        <v>57</v>
      </c>
      <c r="BJ4419" t="s">
        <v>6187</v>
      </c>
      <c r="BK4419">
        <v>0</v>
      </c>
      <c r="BL4419">
        <v>74</v>
      </c>
      <c r="BM4419" s="3">
        <f t="shared" si="629"/>
        <v>0.8783783783783784</v>
      </c>
    </row>
    <row r="4420" spans="1:65">
      <c r="A4420" t="s">
        <v>4558</v>
      </c>
      <c r="B4420" s="2">
        <v>45925</v>
      </c>
      <c r="C4420" t="s">
        <v>3137</v>
      </c>
      <c r="D4420" t="s">
        <v>4140</v>
      </c>
      <c r="E4420">
        <v>9</v>
      </c>
      <c r="F4420" t="s">
        <v>61</v>
      </c>
      <c r="G4420" t="s">
        <v>62</v>
      </c>
      <c r="H4420" t="s">
        <v>104</v>
      </c>
      <c r="I4420" t="s">
        <v>52</v>
      </c>
      <c r="J4420" t="s">
        <v>53</v>
      </c>
      <c r="K4420" t="s">
        <v>66</v>
      </c>
      <c r="L4420" t="s">
        <v>92</v>
      </c>
      <c r="M4420" t="s">
        <v>68</v>
      </c>
      <c r="N4420" t="s">
        <v>76</v>
      </c>
      <c r="O4420" t="s">
        <v>120</v>
      </c>
      <c r="P4420">
        <v>62</v>
      </c>
      <c r="Q4420">
        <v>63</v>
      </c>
      <c r="R4420">
        <v>62</v>
      </c>
      <c r="S4420">
        <v>2</v>
      </c>
      <c r="T4420">
        <f t="shared" si="621"/>
        <v>60</v>
      </c>
      <c r="U4420">
        <v>60</v>
      </c>
      <c r="V4420">
        <f t="shared" si="622"/>
        <v>0</v>
      </c>
      <c r="W4420" s="3">
        <f t="shared" si="623"/>
        <v>3.2258064516129031E-2</v>
      </c>
      <c r="X4420">
        <v>35</v>
      </c>
      <c r="Y4420" s="4">
        <v>1.9</v>
      </c>
      <c r="Z4420" s="4">
        <v>0.9</v>
      </c>
      <c r="AA4420" s="5">
        <v>33411.019999999997</v>
      </c>
      <c r="AB4420" s="5">
        <f t="shared" si="624"/>
        <v>2004661.2</v>
      </c>
      <c r="AC4420" s="5">
        <v>22650.2</v>
      </c>
      <c r="AD4420" s="5">
        <f t="shared" si="625"/>
        <v>1404312.4</v>
      </c>
      <c r="AE4420" s="5">
        <v>110197.58</v>
      </c>
      <c r="AF4420" s="5">
        <v>27537.06</v>
      </c>
      <c r="AG4420" s="5">
        <v>10165.459999999999</v>
      </c>
      <c r="AH4420" s="5">
        <v>1305</v>
      </c>
      <c r="AI4420" s="5">
        <v>6400</v>
      </c>
      <c r="AJ4420">
        <v>1</v>
      </c>
      <c r="AK4420" s="5">
        <v>9147.48</v>
      </c>
      <c r="AL4420" s="5">
        <v>0</v>
      </c>
      <c r="AM4420" s="5">
        <v>39524.54</v>
      </c>
      <c r="AN4420">
        <v>4</v>
      </c>
      <c r="AO4420">
        <v>4</v>
      </c>
      <c r="AP4420" t="str">
        <f t="shared" si="626"/>
        <v>Yes</v>
      </c>
      <c r="AQ4420">
        <v>2</v>
      </c>
      <c r="AR4420" s="5">
        <f t="shared" si="627"/>
        <v>1608589.52</v>
      </c>
      <c r="AS4420" s="5">
        <f t="shared" si="628"/>
        <v>396071.67999999999</v>
      </c>
      <c r="AT4420" t="s">
        <v>116</v>
      </c>
      <c r="AU4420" t="s">
        <v>6194</v>
      </c>
      <c r="AV4420" t="s">
        <v>6195</v>
      </c>
      <c r="AW4420" t="s">
        <v>6183</v>
      </c>
      <c r="AX4420" t="s">
        <v>6167</v>
      </c>
      <c r="AY4420">
        <v>66</v>
      </c>
      <c r="AZ4420">
        <v>3</v>
      </c>
      <c r="BA4420">
        <v>0</v>
      </c>
      <c r="BB4420" t="s">
        <v>6168</v>
      </c>
      <c r="BC4420">
        <v>0</v>
      </c>
      <c r="BD4420">
        <v>0</v>
      </c>
      <c r="BE4420" t="s">
        <v>6169</v>
      </c>
      <c r="BF4420" t="s">
        <v>6170</v>
      </c>
      <c r="BG4420">
        <v>1</v>
      </c>
      <c r="BH4420" t="s">
        <v>6179</v>
      </c>
      <c r="BI4420">
        <v>47</v>
      </c>
      <c r="BJ4420" t="s">
        <v>6172</v>
      </c>
      <c r="BK4420">
        <v>0</v>
      </c>
      <c r="BL4420">
        <v>70</v>
      </c>
      <c r="BM4420" s="3">
        <f t="shared" si="629"/>
        <v>0.88571428571428568</v>
      </c>
    </row>
    <row r="4421" spans="1:65">
      <c r="A4421" t="s">
        <v>4559</v>
      </c>
      <c r="B4421" s="2">
        <v>45925</v>
      </c>
      <c r="C4421" t="s">
        <v>3137</v>
      </c>
      <c r="D4421" t="s">
        <v>4140</v>
      </c>
      <c r="E4421">
        <v>9</v>
      </c>
      <c r="F4421" t="s">
        <v>49</v>
      </c>
      <c r="G4421" t="s">
        <v>50</v>
      </c>
      <c r="H4421" t="s">
        <v>51</v>
      </c>
      <c r="I4421" t="s">
        <v>52</v>
      </c>
      <c r="J4421" t="s">
        <v>53</v>
      </c>
      <c r="K4421" t="s">
        <v>66</v>
      </c>
      <c r="L4421" t="s">
        <v>67</v>
      </c>
      <c r="M4421" t="s">
        <v>68</v>
      </c>
      <c r="N4421" t="s">
        <v>76</v>
      </c>
      <c r="O4421" t="s">
        <v>82</v>
      </c>
      <c r="P4421">
        <v>54</v>
      </c>
      <c r="Q4421">
        <v>56</v>
      </c>
      <c r="R4421">
        <v>53</v>
      </c>
      <c r="S4421">
        <v>5</v>
      </c>
      <c r="T4421">
        <f t="shared" si="621"/>
        <v>48</v>
      </c>
      <c r="U4421">
        <v>48</v>
      </c>
      <c r="V4421">
        <f t="shared" si="622"/>
        <v>0</v>
      </c>
      <c r="W4421" s="3">
        <f t="shared" si="623"/>
        <v>9.4339622641509441E-2</v>
      </c>
      <c r="X4421">
        <v>36</v>
      </c>
      <c r="Y4421" s="4">
        <v>1</v>
      </c>
      <c r="Z4421" s="4">
        <v>0.8</v>
      </c>
      <c r="AA4421" s="5">
        <v>33579.39</v>
      </c>
      <c r="AB4421" s="5">
        <f t="shared" si="624"/>
        <v>1611810.72</v>
      </c>
      <c r="AC4421" s="5">
        <v>21889.73</v>
      </c>
      <c r="AD4421" s="5">
        <f t="shared" si="625"/>
        <v>1160155.69</v>
      </c>
      <c r="AE4421" s="5">
        <v>94533.87</v>
      </c>
      <c r="AF4421" s="5">
        <v>25627.200000000001</v>
      </c>
      <c r="AG4421" s="5">
        <v>9909.65</v>
      </c>
      <c r="AH4421" s="5">
        <v>1160</v>
      </c>
      <c r="AI4421" s="5">
        <v>19651.3</v>
      </c>
      <c r="AJ4421">
        <v>1</v>
      </c>
      <c r="AK4421" s="5">
        <v>8469.26</v>
      </c>
      <c r="AL4421" s="5">
        <v>0</v>
      </c>
      <c r="AM4421" s="5">
        <v>35847.120000000003</v>
      </c>
      <c r="AN4421">
        <v>4</v>
      </c>
      <c r="AO4421">
        <v>5</v>
      </c>
      <c r="AP4421" t="str">
        <f t="shared" si="626"/>
        <v>No</v>
      </c>
      <c r="AQ4421">
        <v>2</v>
      </c>
      <c r="AR4421" s="5">
        <f t="shared" si="627"/>
        <v>1355354.09</v>
      </c>
      <c r="AS4421" s="5">
        <f t="shared" si="628"/>
        <v>256456.63</v>
      </c>
      <c r="AT4421" t="s">
        <v>1641</v>
      </c>
      <c r="AU4421" t="s">
        <v>6189</v>
      </c>
      <c r="AV4421" t="s">
        <v>6201</v>
      </c>
      <c r="AW4421" t="s">
        <v>6175</v>
      </c>
      <c r="AX4421" t="s">
        <v>6167</v>
      </c>
      <c r="AY4421">
        <v>55</v>
      </c>
      <c r="AZ4421">
        <v>0</v>
      </c>
      <c r="BA4421">
        <v>0</v>
      </c>
      <c r="BB4421" t="s">
        <v>6168</v>
      </c>
      <c r="BC4421">
        <v>1</v>
      </c>
      <c r="BD4421">
        <v>0</v>
      </c>
      <c r="BE4421" t="s">
        <v>6178</v>
      </c>
      <c r="BF4421" t="s">
        <v>6210</v>
      </c>
      <c r="BG4421">
        <v>0</v>
      </c>
      <c r="BH4421" t="s">
        <v>6171</v>
      </c>
      <c r="BI4421">
        <v>43</v>
      </c>
      <c r="BJ4421" t="s">
        <v>6172</v>
      </c>
      <c r="BK4421">
        <v>0</v>
      </c>
      <c r="BL4421">
        <v>73</v>
      </c>
      <c r="BM4421" s="3">
        <f t="shared" si="629"/>
        <v>0.72602739726027399</v>
      </c>
    </row>
    <row r="4422" spans="1:65">
      <c r="A4422" t="s">
        <v>4560</v>
      </c>
      <c r="B4422" s="2">
        <v>45925</v>
      </c>
      <c r="C4422" t="s">
        <v>3137</v>
      </c>
      <c r="D4422" t="s">
        <v>4140</v>
      </c>
      <c r="E4422">
        <v>9</v>
      </c>
      <c r="F4422" t="s">
        <v>49</v>
      </c>
      <c r="G4422" t="s">
        <v>62</v>
      </c>
      <c r="H4422" t="s">
        <v>133</v>
      </c>
      <c r="I4422" t="s">
        <v>52</v>
      </c>
      <c r="J4422" t="s">
        <v>53</v>
      </c>
      <c r="K4422" t="s">
        <v>75</v>
      </c>
      <c r="L4422" t="s">
        <v>67</v>
      </c>
      <c r="M4422" t="s">
        <v>68</v>
      </c>
      <c r="N4422" t="s">
        <v>69</v>
      </c>
      <c r="O4422" t="s">
        <v>70</v>
      </c>
      <c r="P4422">
        <v>58</v>
      </c>
      <c r="Q4422">
        <v>62</v>
      </c>
      <c r="R4422">
        <v>61</v>
      </c>
      <c r="S4422">
        <v>6</v>
      </c>
      <c r="T4422">
        <f t="shared" si="621"/>
        <v>55</v>
      </c>
      <c r="U4422">
        <v>55</v>
      </c>
      <c r="V4422">
        <f t="shared" si="622"/>
        <v>0</v>
      </c>
      <c r="W4422" s="3">
        <f t="shared" si="623"/>
        <v>9.8360655737704916E-2</v>
      </c>
      <c r="X4422">
        <v>31</v>
      </c>
      <c r="Y4422" s="4">
        <v>1.1000000000000001</v>
      </c>
      <c r="Z4422" s="4">
        <v>1.5</v>
      </c>
      <c r="AA4422" s="5">
        <v>35622.61</v>
      </c>
      <c r="AB4422" s="5">
        <f t="shared" si="624"/>
        <v>1959243.55</v>
      </c>
      <c r="AC4422" s="5">
        <v>21997.94</v>
      </c>
      <c r="AD4422" s="5">
        <f t="shared" si="625"/>
        <v>1341874.3400000001</v>
      </c>
      <c r="AE4422" s="5">
        <v>109356.63</v>
      </c>
      <c r="AF4422" s="5">
        <v>28907.58</v>
      </c>
      <c r="AG4422" s="5">
        <v>9854.48</v>
      </c>
      <c r="AH4422" s="5">
        <v>2175</v>
      </c>
      <c r="AI4422" s="5">
        <v>21715.51</v>
      </c>
      <c r="AJ4422">
        <v>2</v>
      </c>
      <c r="AK4422" s="5">
        <v>17349.21</v>
      </c>
      <c r="AL4422" s="5">
        <v>0</v>
      </c>
      <c r="AM4422" s="5">
        <v>35094.61</v>
      </c>
      <c r="AN4422">
        <v>4</v>
      </c>
      <c r="AO4422">
        <v>4</v>
      </c>
      <c r="AP4422" t="str">
        <f t="shared" si="626"/>
        <v>Yes</v>
      </c>
      <c r="AQ4422">
        <v>3</v>
      </c>
      <c r="AR4422" s="5">
        <f t="shared" si="627"/>
        <v>1566327.36</v>
      </c>
      <c r="AS4422" s="5">
        <f t="shared" si="628"/>
        <v>392916.19</v>
      </c>
      <c r="AT4422" t="s">
        <v>1641</v>
      </c>
      <c r="AU4422" t="s">
        <v>6199</v>
      </c>
      <c r="AV4422" t="s">
        <v>6200</v>
      </c>
      <c r="AW4422" t="s">
        <v>6175</v>
      </c>
      <c r="AX4422" t="s">
        <v>6167</v>
      </c>
      <c r="AY4422">
        <v>61</v>
      </c>
      <c r="AZ4422">
        <v>0</v>
      </c>
      <c r="BA4422">
        <v>0</v>
      </c>
      <c r="BB4422" t="s">
        <v>6168</v>
      </c>
      <c r="BC4422">
        <v>0</v>
      </c>
      <c r="BD4422">
        <v>0</v>
      </c>
      <c r="BE4422" t="s">
        <v>6169</v>
      </c>
      <c r="BF4422" t="s">
        <v>6210</v>
      </c>
      <c r="BG4422">
        <v>1</v>
      </c>
      <c r="BH4422" t="s">
        <v>6179</v>
      </c>
      <c r="BI4422">
        <v>24</v>
      </c>
      <c r="BJ4422" t="s">
        <v>6172</v>
      </c>
      <c r="BK4422">
        <v>0</v>
      </c>
      <c r="BL4422">
        <v>74</v>
      </c>
      <c r="BM4422" s="3">
        <f t="shared" si="629"/>
        <v>0.82432432432432434</v>
      </c>
    </row>
    <row r="4423" spans="1:65">
      <c r="A4423" t="s">
        <v>4561</v>
      </c>
      <c r="B4423" s="2">
        <v>45925</v>
      </c>
      <c r="C4423" t="s">
        <v>3137</v>
      </c>
      <c r="D4423" t="s">
        <v>4140</v>
      </c>
      <c r="E4423">
        <v>9</v>
      </c>
      <c r="F4423" t="s">
        <v>78</v>
      </c>
      <c r="G4423" t="s">
        <v>62</v>
      </c>
      <c r="H4423" t="s">
        <v>168</v>
      </c>
      <c r="I4423" t="s">
        <v>52</v>
      </c>
      <c r="J4423" t="s">
        <v>53</v>
      </c>
      <c r="K4423" t="s">
        <v>66</v>
      </c>
      <c r="L4423" t="s">
        <v>67</v>
      </c>
      <c r="M4423" t="s">
        <v>68</v>
      </c>
      <c r="N4423" t="s">
        <v>76</v>
      </c>
      <c r="O4423" t="s">
        <v>82</v>
      </c>
      <c r="P4423">
        <v>67</v>
      </c>
      <c r="Q4423">
        <v>69</v>
      </c>
      <c r="R4423">
        <v>66</v>
      </c>
      <c r="S4423">
        <v>6</v>
      </c>
      <c r="T4423">
        <f t="shared" si="621"/>
        <v>60</v>
      </c>
      <c r="U4423">
        <v>60</v>
      </c>
      <c r="V4423">
        <f t="shared" si="622"/>
        <v>0</v>
      </c>
      <c r="W4423" s="3">
        <f t="shared" si="623"/>
        <v>9.0909090909090912E-2</v>
      </c>
      <c r="X4423">
        <v>42</v>
      </c>
      <c r="Y4423" s="4">
        <v>6.3</v>
      </c>
      <c r="Z4423" s="4">
        <v>1.9</v>
      </c>
      <c r="AA4423" s="5">
        <v>33413.18</v>
      </c>
      <c r="AB4423" s="5">
        <f t="shared" si="624"/>
        <v>2004790.8</v>
      </c>
      <c r="AC4423" s="5">
        <v>21984.71</v>
      </c>
      <c r="AD4423" s="5">
        <f t="shared" si="625"/>
        <v>1450990.86</v>
      </c>
      <c r="AE4423" s="5">
        <v>115978.07</v>
      </c>
      <c r="AF4423" s="5">
        <v>31740.93</v>
      </c>
      <c r="AG4423" s="5">
        <v>12113.36</v>
      </c>
      <c r="AH4423" s="5">
        <v>2755</v>
      </c>
      <c r="AI4423" s="5">
        <v>23391.83</v>
      </c>
      <c r="AJ4423">
        <v>2</v>
      </c>
      <c r="AK4423" s="5">
        <v>16209.52</v>
      </c>
      <c r="AL4423" s="5">
        <v>0</v>
      </c>
      <c r="AM4423" s="5">
        <v>41253.199999999997</v>
      </c>
      <c r="AN4423">
        <v>4</v>
      </c>
      <c r="AO4423">
        <v>4</v>
      </c>
      <c r="AP4423" t="str">
        <f t="shared" si="626"/>
        <v>Yes</v>
      </c>
      <c r="AQ4423">
        <v>2</v>
      </c>
      <c r="AR4423" s="5">
        <f t="shared" si="627"/>
        <v>1694432.77</v>
      </c>
      <c r="AS4423" s="5">
        <f t="shared" si="628"/>
        <v>310358.03000000003</v>
      </c>
      <c r="AT4423" t="s">
        <v>1641</v>
      </c>
      <c r="AU4423" t="s">
        <v>6199</v>
      </c>
      <c r="AV4423" t="s">
        <v>6200</v>
      </c>
      <c r="AW4423" t="s">
        <v>6175</v>
      </c>
      <c r="AX4423" t="s">
        <v>6167</v>
      </c>
      <c r="AY4423">
        <v>70</v>
      </c>
      <c r="AZ4423">
        <v>1</v>
      </c>
      <c r="BA4423">
        <v>0</v>
      </c>
      <c r="BB4423" t="s">
        <v>6168</v>
      </c>
      <c r="BC4423">
        <v>0</v>
      </c>
      <c r="BD4423">
        <v>0</v>
      </c>
      <c r="BE4423" t="s">
        <v>6169</v>
      </c>
      <c r="BF4423" t="s">
        <v>6210</v>
      </c>
      <c r="BG4423">
        <v>1</v>
      </c>
      <c r="BH4423" t="s">
        <v>6179</v>
      </c>
      <c r="BI4423">
        <v>29</v>
      </c>
      <c r="BJ4423" t="s">
        <v>6172</v>
      </c>
      <c r="BK4423">
        <v>0</v>
      </c>
      <c r="BL4423">
        <v>73</v>
      </c>
      <c r="BM4423" s="3">
        <f t="shared" si="629"/>
        <v>0.90410958904109584</v>
      </c>
    </row>
    <row r="4424" spans="1:65">
      <c r="A4424" t="s">
        <v>4562</v>
      </c>
      <c r="B4424" s="2">
        <v>45925</v>
      </c>
      <c r="C4424" t="s">
        <v>3137</v>
      </c>
      <c r="D4424" t="s">
        <v>4140</v>
      </c>
      <c r="E4424">
        <v>9</v>
      </c>
      <c r="F4424" t="s">
        <v>49</v>
      </c>
      <c r="G4424" t="s">
        <v>50</v>
      </c>
      <c r="H4424" t="s">
        <v>51</v>
      </c>
      <c r="I4424" t="s">
        <v>74</v>
      </c>
      <c r="J4424" t="s">
        <v>53</v>
      </c>
      <c r="K4424" t="s">
        <v>75</v>
      </c>
      <c r="L4424" t="s">
        <v>67</v>
      </c>
      <c r="M4424" t="s">
        <v>56</v>
      </c>
      <c r="N4424" t="s">
        <v>109</v>
      </c>
      <c r="O4424" t="s">
        <v>120</v>
      </c>
      <c r="P4424">
        <v>61</v>
      </c>
      <c r="Q4424">
        <v>64</v>
      </c>
      <c r="R4424">
        <v>64</v>
      </c>
      <c r="S4424">
        <v>2</v>
      </c>
      <c r="T4424">
        <f t="shared" si="621"/>
        <v>62</v>
      </c>
      <c r="U4424">
        <v>59</v>
      </c>
      <c r="V4424">
        <f t="shared" si="622"/>
        <v>3</v>
      </c>
      <c r="W4424" s="3">
        <f t="shared" si="623"/>
        <v>3.125E-2</v>
      </c>
      <c r="X4424">
        <v>26</v>
      </c>
      <c r="Y4424" s="4">
        <v>5.7</v>
      </c>
      <c r="Z4424" s="4">
        <v>1.9</v>
      </c>
      <c r="AA4424" s="5">
        <v>35788.269999999997</v>
      </c>
      <c r="AB4424" s="5">
        <f t="shared" si="624"/>
        <v>2111507.9300000002</v>
      </c>
      <c r="AC4424" s="5">
        <v>22967.18</v>
      </c>
      <c r="AD4424" s="5">
        <f t="shared" si="625"/>
        <v>1469899.52</v>
      </c>
      <c r="AE4424" s="5">
        <v>107572.6</v>
      </c>
      <c r="AF4424" s="5">
        <v>30658.04</v>
      </c>
      <c r="AG4424" s="5">
        <v>9691.17</v>
      </c>
      <c r="AH4424" s="5">
        <v>2755</v>
      </c>
      <c r="AI4424" s="5">
        <v>6400</v>
      </c>
      <c r="AJ4424">
        <v>0</v>
      </c>
      <c r="AK4424" s="5">
        <v>0</v>
      </c>
      <c r="AL4424" s="5">
        <v>1939.21</v>
      </c>
      <c r="AM4424" s="5">
        <v>84341.84</v>
      </c>
      <c r="AN4424">
        <v>8</v>
      </c>
      <c r="AO4424">
        <v>6</v>
      </c>
      <c r="AP4424" t="str">
        <f t="shared" si="626"/>
        <v>Yes</v>
      </c>
      <c r="AQ4424">
        <v>0</v>
      </c>
      <c r="AR4424" s="5">
        <f t="shared" si="627"/>
        <v>1713257.38</v>
      </c>
      <c r="AS4424" s="5">
        <f t="shared" si="628"/>
        <v>398250.55</v>
      </c>
      <c r="AT4424" t="s">
        <v>59</v>
      </c>
      <c r="AU4424" t="s">
        <v>6164</v>
      </c>
      <c r="AV4424" t="s">
        <v>6165</v>
      </c>
      <c r="AW4424" t="s">
        <v>6166</v>
      </c>
      <c r="AX4424" t="s">
        <v>6184</v>
      </c>
      <c r="AY4424">
        <v>63</v>
      </c>
      <c r="AZ4424">
        <v>0</v>
      </c>
      <c r="BA4424">
        <v>18</v>
      </c>
      <c r="BB4424" t="s">
        <v>6180</v>
      </c>
      <c r="BC4424">
        <v>0</v>
      </c>
      <c r="BD4424">
        <v>0</v>
      </c>
      <c r="BE4424" t="s">
        <v>6169</v>
      </c>
      <c r="BF4424" t="s">
        <v>6170</v>
      </c>
      <c r="BG4424">
        <v>0</v>
      </c>
      <c r="BH4424" t="s">
        <v>6171</v>
      </c>
      <c r="BI4424">
        <v>49</v>
      </c>
      <c r="BJ4424" t="s">
        <v>6172</v>
      </c>
      <c r="BK4424">
        <v>0</v>
      </c>
      <c r="BL4424">
        <v>77</v>
      </c>
      <c r="BM4424" s="3">
        <f t="shared" si="629"/>
        <v>0.83116883116883122</v>
      </c>
    </row>
    <row r="4425" spans="1:65">
      <c r="A4425" t="s">
        <v>4563</v>
      </c>
      <c r="B4425" s="2">
        <v>45925</v>
      </c>
      <c r="C4425" t="s">
        <v>3137</v>
      </c>
      <c r="D4425" t="s">
        <v>4140</v>
      </c>
      <c r="E4425">
        <v>9</v>
      </c>
      <c r="F4425" t="s">
        <v>78</v>
      </c>
      <c r="G4425" t="s">
        <v>79</v>
      </c>
      <c r="H4425" t="s">
        <v>113</v>
      </c>
      <c r="I4425" t="s">
        <v>52</v>
      </c>
      <c r="J4425" t="s">
        <v>53</v>
      </c>
      <c r="K4425" t="s">
        <v>75</v>
      </c>
      <c r="L4425" t="s">
        <v>92</v>
      </c>
      <c r="M4425" t="s">
        <v>56</v>
      </c>
      <c r="N4425" t="s">
        <v>94</v>
      </c>
      <c r="O4425" t="s">
        <v>70</v>
      </c>
      <c r="P4425">
        <v>53</v>
      </c>
      <c r="Q4425">
        <v>55</v>
      </c>
      <c r="R4425">
        <v>53</v>
      </c>
      <c r="S4425">
        <v>2</v>
      </c>
      <c r="T4425">
        <f t="shared" si="621"/>
        <v>51</v>
      </c>
      <c r="U4425">
        <v>51</v>
      </c>
      <c r="V4425">
        <f t="shared" si="622"/>
        <v>0</v>
      </c>
      <c r="W4425" s="3">
        <f t="shared" si="623"/>
        <v>3.7735849056603772E-2</v>
      </c>
      <c r="X4425">
        <v>37</v>
      </c>
      <c r="Y4425" s="4">
        <v>0.1</v>
      </c>
      <c r="Z4425" s="4">
        <v>1.1000000000000001</v>
      </c>
      <c r="AA4425" s="5">
        <v>35608.94</v>
      </c>
      <c r="AB4425" s="5">
        <f t="shared" si="624"/>
        <v>1816055.94</v>
      </c>
      <c r="AC4425" s="5">
        <v>23909.14</v>
      </c>
      <c r="AD4425" s="5">
        <f t="shared" si="625"/>
        <v>1267184.42</v>
      </c>
      <c r="AE4425" s="5">
        <v>93523.03</v>
      </c>
      <c r="AF4425" s="5">
        <v>27135.22</v>
      </c>
      <c r="AG4425" s="5">
        <v>10353.19</v>
      </c>
      <c r="AH4425" s="5">
        <v>1595</v>
      </c>
      <c r="AI4425" s="5">
        <v>6400</v>
      </c>
      <c r="AJ4425">
        <v>0</v>
      </c>
      <c r="AK4425" s="5">
        <v>0</v>
      </c>
      <c r="AL4425" s="5">
        <v>0</v>
      </c>
      <c r="AM4425" s="5">
        <v>33554.69</v>
      </c>
      <c r="AN4425">
        <v>4</v>
      </c>
      <c r="AO4425">
        <v>3</v>
      </c>
      <c r="AP4425" t="str">
        <f t="shared" si="626"/>
        <v>Yes</v>
      </c>
      <c r="AQ4425">
        <v>1</v>
      </c>
      <c r="AR4425" s="5">
        <f t="shared" si="627"/>
        <v>1439745.55</v>
      </c>
      <c r="AS4425" s="5">
        <f t="shared" si="628"/>
        <v>376310.39</v>
      </c>
      <c r="AT4425" t="s">
        <v>59</v>
      </c>
      <c r="AU4425" t="s">
        <v>6164</v>
      </c>
      <c r="AV4425" t="s">
        <v>6165</v>
      </c>
      <c r="AW4425" t="s">
        <v>6166</v>
      </c>
      <c r="AX4425" t="s">
        <v>6167</v>
      </c>
      <c r="AY4425">
        <v>56</v>
      </c>
      <c r="AZ4425">
        <v>1</v>
      </c>
      <c r="BA4425">
        <v>0</v>
      </c>
      <c r="BB4425" t="s">
        <v>6168</v>
      </c>
      <c r="BC4425">
        <v>0</v>
      </c>
      <c r="BD4425">
        <v>0</v>
      </c>
      <c r="BE4425" t="s">
        <v>6169</v>
      </c>
      <c r="BF4425" t="s">
        <v>6170</v>
      </c>
      <c r="BG4425">
        <v>1</v>
      </c>
      <c r="BH4425" t="s">
        <v>6186</v>
      </c>
      <c r="BI4425">
        <v>33</v>
      </c>
      <c r="BJ4425" t="s">
        <v>6172</v>
      </c>
      <c r="BK4425">
        <v>0</v>
      </c>
      <c r="BL4425">
        <v>74</v>
      </c>
      <c r="BM4425" s="3">
        <f t="shared" si="629"/>
        <v>0.71621621621621623</v>
      </c>
    </row>
    <row r="4426" spans="1:65">
      <c r="A4426" t="s">
        <v>4564</v>
      </c>
      <c r="B4426" s="2">
        <v>45925</v>
      </c>
      <c r="C4426" t="s">
        <v>3137</v>
      </c>
      <c r="D4426" t="s">
        <v>4140</v>
      </c>
      <c r="E4426">
        <v>9</v>
      </c>
      <c r="F4426" t="s">
        <v>49</v>
      </c>
      <c r="G4426" t="s">
        <v>62</v>
      </c>
      <c r="H4426" t="s">
        <v>141</v>
      </c>
      <c r="I4426" t="s">
        <v>64</v>
      </c>
      <c r="J4426" t="s">
        <v>65</v>
      </c>
      <c r="K4426" t="s">
        <v>75</v>
      </c>
      <c r="L4426" t="s">
        <v>55</v>
      </c>
      <c r="M4426" t="s">
        <v>56</v>
      </c>
      <c r="N4426" t="s">
        <v>109</v>
      </c>
      <c r="O4426" t="s">
        <v>82</v>
      </c>
      <c r="P4426">
        <v>48</v>
      </c>
      <c r="Q4426">
        <v>50</v>
      </c>
      <c r="R4426">
        <v>50</v>
      </c>
      <c r="S4426">
        <v>1</v>
      </c>
      <c r="T4426">
        <f t="shared" si="621"/>
        <v>49</v>
      </c>
      <c r="U4426">
        <v>47</v>
      </c>
      <c r="V4426">
        <f t="shared" si="622"/>
        <v>2</v>
      </c>
      <c r="W4426" s="3">
        <f t="shared" si="623"/>
        <v>0.02</v>
      </c>
      <c r="X4426">
        <v>34</v>
      </c>
      <c r="Y4426" s="4">
        <v>9.8000000000000007</v>
      </c>
      <c r="Z4426" s="4">
        <v>1.9</v>
      </c>
      <c r="AA4426" s="5">
        <v>51515.21</v>
      </c>
      <c r="AB4426" s="5">
        <f t="shared" si="624"/>
        <v>2421214.87</v>
      </c>
      <c r="AC4426" s="5">
        <v>34792.29</v>
      </c>
      <c r="AD4426" s="5">
        <f t="shared" si="625"/>
        <v>1739614.5</v>
      </c>
      <c r="AE4426" s="5">
        <v>107456.33</v>
      </c>
      <c r="AF4426" s="5">
        <v>33450.53</v>
      </c>
      <c r="AG4426" s="5">
        <v>9400.5400000000009</v>
      </c>
      <c r="AH4426" s="5">
        <v>2755</v>
      </c>
      <c r="AI4426" s="5">
        <v>4600</v>
      </c>
      <c r="AJ4426">
        <v>0</v>
      </c>
      <c r="AK4426" s="5">
        <v>0</v>
      </c>
      <c r="AL4426" s="5">
        <v>1943.64</v>
      </c>
      <c r="AM4426" s="5">
        <v>80391.92</v>
      </c>
      <c r="AN4426">
        <v>8</v>
      </c>
      <c r="AO4426">
        <v>11</v>
      </c>
      <c r="AP4426" t="str">
        <f t="shared" si="626"/>
        <v>No</v>
      </c>
      <c r="AQ4426">
        <v>3</v>
      </c>
      <c r="AR4426" s="5">
        <f t="shared" si="627"/>
        <v>1979612.46</v>
      </c>
      <c r="AS4426" s="5">
        <f t="shared" si="628"/>
        <v>441602.41</v>
      </c>
      <c r="AT4426" t="s">
        <v>59</v>
      </c>
      <c r="AU4426" t="s">
        <v>6164</v>
      </c>
      <c r="AV4426" t="s">
        <v>6165</v>
      </c>
      <c r="AW4426" t="s">
        <v>6166</v>
      </c>
      <c r="AX4426" t="s">
        <v>6177</v>
      </c>
      <c r="AY4426">
        <v>52</v>
      </c>
      <c r="AZ4426">
        <v>3</v>
      </c>
      <c r="BA4426">
        <v>19</v>
      </c>
      <c r="BB4426" t="s">
        <v>6185</v>
      </c>
      <c r="BC4426">
        <v>0</v>
      </c>
      <c r="BD4426">
        <v>3</v>
      </c>
      <c r="BE4426" t="s">
        <v>6188</v>
      </c>
      <c r="BF4426" t="s">
        <v>6170</v>
      </c>
      <c r="BG4426">
        <v>0</v>
      </c>
      <c r="BH4426" t="s">
        <v>6171</v>
      </c>
      <c r="BI4426">
        <v>25</v>
      </c>
      <c r="BJ4426" t="s">
        <v>6172</v>
      </c>
      <c r="BK4426">
        <v>0</v>
      </c>
      <c r="BL4426">
        <v>63</v>
      </c>
      <c r="BM4426" s="3">
        <f t="shared" si="629"/>
        <v>0.79365079365079361</v>
      </c>
    </row>
    <row r="4427" spans="1:65">
      <c r="A4427" t="s">
        <v>4565</v>
      </c>
      <c r="B4427" s="2">
        <v>45925</v>
      </c>
      <c r="C4427" t="s">
        <v>3137</v>
      </c>
      <c r="D4427" t="s">
        <v>4140</v>
      </c>
      <c r="E4427">
        <v>9</v>
      </c>
      <c r="F4427" t="s">
        <v>49</v>
      </c>
      <c r="G4427" t="s">
        <v>79</v>
      </c>
      <c r="H4427" t="s">
        <v>111</v>
      </c>
      <c r="I4427" t="s">
        <v>52</v>
      </c>
      <c r="J4427" t="s">
        <v>53</v>
      </c>
      <c r="K4427" t="s">
        <v>75</v>
      </c>
      <c r="L4427" t="s">
        <v>92</v>
      </c>
      <c r="M4427" t="s">
        <v>56</v>
      </c>
      <c r="N4427" t="s">
        <v>94</v>
      </c>
      <c r="O4427" t="s">
        <v>58</v>
      </c>
      <c r="P4427">
        <v>65</v>
      </c>
      <c r="Q4427">
        <v>68</v>
      </c>
      <c r="R4427">
        <v>67</v>
      </c>
      <c r="S4427">
        <v>2</v>
      </c>
      <c r="T4427">
        <f t="shared" si="621"/>
        <v>65</v>
      </c>
      <c r="U4427">
        <v>63</v>
      </c>
      <c r="V4427">
        <f t="shared" si="622"/>
        <v>2</v>
      </c>
      <c r="W4427" s="3">
        <f t="shared" si="623"/>
        <v>2.9850746268656716E-2</v>
      </c>
      <c r="X4427">
        <v>37</v>
      </c>
      <c r="Y4427" s="4">
        <v>3.1</v>
      </c>
      <c r="Z4427" s="4">
        <v>1.6</v>
      </c>
      <c r="AA4427" s="5">
        <v>36130.94</v>
      </c>
      <c r="AB4427" s="5">
        <f t="shared" si="624"/>
        <v>2276249.2200000002</v>
      </c>
      <c r="AC4427" s="5">
        <v>23816.35</v>
      </c>
      <c r="AD4427" s="5">
        <f t="shared" si="625"/>
        <v>1595695.45</v>
      </c>
      <c r="AE4427" s="5">
        <v>120702.85</v>
      </c>
      <c r="AF4427" s="5">
        <v>30313.27</v>
      </c>
      <c r="AG4427" s="5">
        <v>10961.85</v>
      </c>
      <c r="AH4427" s="5">
        <v>2320</v>
      </c>
      <c r="AI4427" s="5">
        <v>6400</v>
      </c>
      <c r="AJ4427">
        <v>0</v>
      </c>
      <c r="AK4427" s="5">
        <v>0</v>
      </c>
      <c r="AL4427" s="5">
        <v>1343.44</v>
      </c>
      <c r="AM4427" s="5">
        <v>38575.360000000001</v>
      </c>
      <c r="AN4427">
        <v>4</v>
      </c>
      <c r="AO4427">
        <v>3</v>
      </c>
      <c r="AP4427" t="str">
        <f t="shared" si="626"/>
        <v>Yes</v>
      </c>
      <c r="AQ4427">
        <v>0</v>
      </c>
      <c r="AR4427" s="5">
        <f t="shared" si="627"/>
        <v>1806312.22</v>
      </c>
      <c r="AS4427" s="5">
        <f t="shared" si="628"/>
        <v>469937</v>
      </c>
      <c r="AT4427" t="s">
        <v>59</v>
      </c>
      <c r="AU4427" t="s">
        <v>6164</v>
      </c>
      <c r="AV4427" t="s">
        <v>6165</v>
      </c>
      <c r="AW4427" t="s">
        <v>6166</v>
      </c>
      <c r="AX4427" t="s">
        <v>6167</v>
      </c>
      <c r="AY4427">
        <v>68</v>
      </c>
      <c r="AZ4427">
        <v>0</v>
      </c>
      <c r="BA4427">
        <v>22</v>
      </c>
      <c r="BB4427" t="s">
        <v>6191</v>
      </c>
      <c r="BC4427">
        <v>0</v>
      </c>
      <c r="BD4427">
        <v>0</v>
      </c>
      <c r="BE4427" t="s">
        <v>6169</v>
      </c>
      <c r="BF4427" t="s">
        <v>6170</v>
      </c>
      <c r="BG4427">
        <v>0</v>
      </c>
      <c r="BH4427" t="s">
        <v>6171</v>
      </c>
      <c r="BI4427">
        <v>51</v>
      </c>
      <c r="BJ4427" t="s">
        <v>6187</v>
      </c>
      <c r="BK4427">
        <v>0</v>
      </c>
      <c r="BL4427">
        <v>74</v>
      </c>
      <c r="BM4427" s="3">
        <f t="shared" si="629"/>
        <v>0.90540540540540537</v>
      </c>
    </row>
    <row r="4428" spans="1:65">
      <c r="A4428" t="s">
        <v>4566</v>
      </c>
      <c r="B4428" s="2">
        <v>45925</v>
      </c>
      <c r="C4428" t="s">
        <v>3137</v>
      </c>
      <c r="D4428" t="s">
        <v>4140</v>
      </c>
      <c r="E4428">
        <v>9</v>
      </c>
      <c r="F4428" t="s">
        <v>72</v>
      </c>
      <c r="G4428" t="s">
        <v>62</v>
      </c>
      <c r="H4428" t="s">
        <v>175</v>
      </c>
      <c r="I4428" t="s">
        <v>64</v>
      </c>
      <c r="J4428" t="s">
        <v>53</v>
      </c>
      <c r="K4428" t="s">
        <v>66</v>
      </c>
      <c r="L4428" t="s">
        <v>87</v>
      </c>
      <c r="M4428" t="s">
        <v>56</v>
      </c>
      <c r="N4428" t="s">
        <v>109</v>
      </c>
      <c r="O4428" t="s">
        <v>70</v>
      </c>
      <c r="P4428">
        <v>63</v>
      </c>
      <c r="Q4428">
        <v>67</v>
      </c>
      <c r="R4428">
        <v>67</v>
      </c>
      <c r="S4428">
        <v>1</v>
      </c>
      <c r="T4428">
        <f t="shared" si="621"/>
        <v>66</v>
      </c>
      <c r="U4428">
        <v>61</v>
      </c>
      <c r="V4428">
        <f t="shared" si="622"/>
        <v>5</v>
      </c>
      <c r="W4428" s="3">
        <f t="shared" si="623"/>
        <v>1.4925373134328358E-2</v>
      </c>
      <c r="X4428">
        <v>13</v>
      </c>
      <c r="Y4428" s="4">
        <v>0</v>
      </c>
      <c r="Z4428" s="4">
        <v>0.6</v>
      </c>
      <c r="AA4428" s="5">
        <v>33563.14</v>
      </c>
      <c r="AB4428" s="5">
        <f t="shared" si="624"/>
        <v>2047351.54</v>
      </c>
      <c r="AC4428" s="5">
        <v>24103.31</v>
      </c>
      <c r="AD4428" s="5">
        <f t="shared" si="625"/>
        <v>1614921.77</v>
      </c>
      <c r="AE4428" s="5">
        <v>109442.36</v>
      </c>
      <c r="AF4428" s="5">
        <v>29575.64</v>
      </c>
      <c r="AG4428" s="5">
        <v>7677.57</v>
      </c>
      <c r="AH4428" s="5">
        <v>870</v>
      </c>
      <c r="AI4428" s="5">
        <v>3200</v>
      </c>
      <c r="AJ4428">
        <v>0</v>
      </c>
      <c r="AK4428" s="5">
        <v>0</v>
      </c>
      <c r="AL4428" s="5">
        <v>3267.61</v>
      </c>
      <c r="AM4428" s="5">
        <v>92393.07</v>
      </c>
      <c r="AN4428">
        <v>8</v>
      </c>
      <c r="AO4428">
        <v>10</v>
      </c>
      <c r="AP4428" t="str">
        <f t="shared" si="626"/>
        <v>No</v>
      </c>
      <c r="AQ4428">
        <v>3</v>
      </c>
      <c r="AR4428" s="5">
        <f t="shared" si="627"/>
        <v>1861348.02</v>
      </c>
      <c r="AS4428" s="5">
        <f t="shared" si="628"/>
        <v>186003.52</v>
      </c>
      <c r="AT4428" t="s">
        <v>59</v>
      </c>
      <c r="AU4428" t="s">
        <v>6164</v>
      </c>
      <c r="AV4428" t="s">
        <v>6165</v>
      </c>
      <c r="AW4428" t="s">
        <v>6166</v>
      </c>
      <c r="AX4428" t="s">
        <v>6184</v>
      </c>
      <c r="AY4428">
        <v>66</v>
      </c>
      <c r="AZ4428">
        <v>0</v>
      </c>
      <c r="BA4428">
        <v>32</v>
      </c>
      <c r="BB4428" t="s">
        <v>6180</v>
      </c>
      <c r="BC4428">
        <v>2</v>
      </c>
      <c r="BD4428">
        <v>0</v>
      </c>
      <c r="BE4428" t="s">
        <v>6178</v>
      </c>
      <c r="BF4428" t="s">
        <v>6170</v>
      </c>
      <c r="BG4428">
        <v>0</v>
      </c>
      <c r="BH4428" t="s">
        <v>6171</v>
      </c>
      <c r="BI4428">
        <v>26</v>
      </c>
      <c r="BJ4428" t="s">
        <v>6172</v>
      </c>
      <c r="BK4428">
        <v>0</v>
      </c>
      <c r="BL4428">
        <v>72</v>
      </c>
      <c r="BM4428" s="3">
        <f t="shared" si="629"/>
        <v>0.93055555555555558</v>
      </c>
    </row>
    <row r="4429" spans="1:65">
      <c r="A4429" t="s">
        <v>4567</v>
      </c>
      <c r="B4429" s="2">
        <v>45925</v>
      </c>
      <c r="C4429" t="s">
        <v>3137</v>
      </c>
      <c r="D4429" t="s">
        <v>4140</v>
      </c>
      <c r="E4429">
        <v>9</v>
      </c>
      <c r="F4429" t="s">
        <v>49</v>
      </c>
      <c r="G4429" t="s">
        <v>62</v>
      </c>
      <c r="H4429" t="s">
        <v>133</v>
      </c>
      <c r="I4429" t="s">
        <v>74</v>
      </c>
      <c r="J4429" t="s">
        <v>53</v>
      </c>
      <c r="K4429" t="s">
        <v>75</v>
      </c>
      <c r="L4429" t="s">
        <v>55</v>
      </c>
      <c r="M4429" t="s">
        <v>56</v>
      </c>
      <c r="N4429" t="s">
        <v>94</v>
      </c>
      <c r="O4429" t="s">
        <v>70</v>
      </c>
      <c r="P4429">
        <v>56</v>
      </c>
      <c r="Q4429">
        <v>60</v>
      </c>
      <c r="R4429">
        <v>58</v>
      </c>
      <c r="S4429">
        <v>1</v>
      </c>
      <c r="T4429">
        <f t="shared" si="621"/>
        <v>57</v>
      </c>
      <c r="U4429">
        <v>53</v>
      </c>
      <c r="V4429">
        <f t="shared" si="622"/>
        <v>4</v>
      </c>
      <c r="W4429" s="3">
        <f t="shared" si="623"/>
        <v>1.7241379310344827E-2</v>
      </c>
      <c r="X4429">
        <v>10</v>
      </c>
      <c r="Y4429" s="4">
        <v>8.8000000000000007</v>
      </c>
      <c r="Z4429" s="4">
        <v>1.6</v>
      </c>
      <c r="AA4429" s="5">
        <v>35915.300000000003</v>
      </c>
      <c r="AB4429" s="5">
        <f t="shared" si="624"/>
        <v>1903510.9</v>
      </c>
      <c r="AC4429" s="5">
        <v>23477.9</v>
      </c>
      <c r="AD4429" s="5">
        <f t="shared" si="625"/>
        <v>1361718.2</v>
      </c>
      <c r="AE4429" s="5">
        <v>100385.59</v>
      </c>
      <c r="AF4429" s="5">
        <v>26717.23</v>
      </c>
      <c r="AG4429" s="5">
        <v>7520.04</v>
      </c>
      <c r="AH4429" s="5">
        <v>2320</v>
      </c>
      <c r="AI4429" s="5">
        <v>3200</v>
      </c>
      <c r="AJ4429">
        <v>0</v>
      </c>
      <c r="AK4429" s="5">
        <v>0</v>
      </c>
      <c r="AL4429" s="5">
        <v>2574.7399999999998</v>
      </c>
      <c r="AM4429" s="5">
        <v>35219.86</v>
      </c>
      <c r="AN4429">
        <v>4</v>
      </c>
      <c r="AO4429">
        <v>4</v>
      </c>
      <c r="AP4429" t="str">
        <f t="shared" si="626"/>
        <v>Yes</v>
      </c>
      <c r="AQ4429">
        <v>1</v>
      </c>
      <c r="AR4429" s="5">
        <f t="shared" si="627"/>
        <v>1539655.66</v>
      </c>
      <c r="AS4429" s="5">
        <f t="shared" si="628"/>
        <v>363855.24</v>
      </c>
      <c r="AT4429" t="s">
        <v>59</v>
      </c>
      <c r="AU4429" t="s">
        <v>6164</v>
      </c>
      <c r="AV4429" t="s">
        <v>6165</v>
      </c>
      <c r="AW4429" t="s">
        <v>6166</v>
      </c>
      <c r="AX4429" t="s">
        <v>6177</v>
      </c>
      <c r="AY4429">
        <v>56</v>
      </c>
      <c r="AZ4429">
        <v>0</v>
      </c>
      <c r="BA4429">
        <v>22</v>
      </c>
      <c r="BB4429" t="s">
        <v>6180</v>
      </c>
      <c r="BC4429">
        <v>0</v>
      </c>
      <c r="BD4429">
        <v>0</v>
      </c>
      <c r="BE4429" t="s">
        <v>6169</v>
      </c>
      <c r="BF4429" t="s">
        <v>6170</v>
      </c>
      <c r="BG4429">
        <v>0</v>
      </c>
      <c r="BH4429" t="s">
        <v>6171</v>
      </c>
      <c r="BI4429">
        <v>5</v>
      </c>
      <c r="BJ4429" t="s">
        <v>6172</v>
      </c>
      <c r="BK4429">
        <v>0</v>
      </c>
      <c r="BL4429">
        <v>77</v>
      </c>
      <c r="BM4429" s="3">
        <f t="shared" si="629"/>
        <v>0.75324675324675328</v>
      </c>
    </row>
    <row r="4430" spans="1:65">
      <c r="A4430" t="s">
        <v>4568</v>
      </c>
      <c r="B4430" s="2">
        <v>45925</v>
      </c>
      <c r="C4430" t="s">
        <v>3137</v>
      </c>
      <c r="D4430" t="s">
        <v>4140</v>
      </c>
      <c r="E4430">
        <v>9</v>
      </c>
      <c r="F4430" t="s">
        <v>61</v>
      </c>
      <c r="G4430" t="s">
        <v>79</v>
      </c>
      <c r="H4430" t="s">
        <v>123</v>
      </c>
      <c r="I4430" t="s">
        <v>74</v>
      </c>
      <c r="J4430" t="s">
        <v>53</v>
      </c>
      <c r="K4430" t="s">
        <v>75</v>
      </c>
      <c r="L4430" t="s">
        <v>55</v>
      </c>
      <c r="M4430" t="s">
        <v>56</v>
      </c>
      <c r="N4430" t="s">
        <v>76</v>
      </c>
      <c r="O4430" t="s">
        <v>82</v>
      </c>
      <c r="P4430">
        <v>60</v>
      </c>
      <c r="Q4430">
        <v>62</v>
      </c>
      <c r="R4430">
        <v>59</v>
      </c>
      <c r="S4430">
        <v>2</v>
      </c>
      <c r="T4430">
        <f t="shared" si="621"/>
        <v>57</v>
      </c>
      <c r="U4430">
        <v>57</v>
      </c>
      <c r="V4430">
        <f t="shared" si="622"/>
        <v>0</v>
      </c>
      <c r="W4430" s="3">
        <f t="shared" si="623"/>
        <v>3.3898305084745763E-2</v>
      </c>
      <c r="X4430">
        <v>32</v>
      </c>
      <c r="Y4430" s="4">
        <v>0</v>
      </c>
      <c r="Z4430" s="4">
        <v>1.2</v>
      </c>
      <c r="AA4430" s="5">
        <v>35723.99</v>
      </c>
      <c r="AB4430" s="5">
        <f t="shared" si="624"/>
        <v>2036267.43</v>
      </c>
      <c r="AC4430" s="5">
        <v>23434.560000000001</v>
      </c>
      <c r="AD4430" s="5">
        <f t="shared" si="625"/>
        <v>1382639.04</v>
      </c>
      <c r="AE4430" s="5">
        <v>100330.35</v>
      </c>
      <c r="AF4430" s="5">
        <v>26040.38</v>
      </c>
      <c r="AG4430" s="5">
        <v>9575.4500000000007</v>
      </c>
      <c r="AH4430" s="5">
        <v>1740</v>
      </c>
      <c r="AI4430" s="5">
        <v>6400</v>
      </c>
      <c r="AJ4430">
        <v>0</v>
      </c>
      <c r="AK4430" s="5">
        <v>0</v>
      </c>
      <c r="AL4430" s="5">
        <v>0</v>
      </c>
      <c r="AM4430" s="5">
        <v>42683.199999999997</v>
      </c>
      <c r="AN4430">
        <v>4</v>
      </c>
      <c r="AO4430">
        <v>5</v>
      </c>
      <c r="AP4430" t="str">
        <f t="shared" si="626"/>
        <v>No</v>
      </c>
      <c r="AQ4430">
        <v>2</v>
      </c>
      <c r="AR4430" s="5">
        <f t="shared" si="627"/>
        <v>1569408.42</v>
      </c>
      <c r="AS4430" s="5">
        <f t="shared" si="628"/>
        <v>466859.01</v>
      </c>
      <c r="AT4430" t="s">
        <v>59</v>
      </c>
      <c r="AU4430" t="s">
        <v>6164</v>
      </c>
      <c r="AV4430" t="s">
        <v>6165</v>
      </c>
      <c r="AW4430" t="s">
        <v>6166</v>
      </c>
      <c r="AX4430" t="s">
        <v>6167</v>
      </c>
      <c r="AY4430">
        <v>61</v>
      </c>
      <c r="AZ4430">
        <v>0</v>
      </c>
      <c r="BA4430">
        <v>0</v>
      </c>
      <c r="BB4430" t="s">
        <v>6168</v>
      </c>
      <c r="BC4430">
        <v>0</v>
      </c>
      <c r="BD4430">
        <v>1</v>
      </c>
      <c r="BE4430" t="s">
        <v>6188</v>
      </c>
      <c r="BF4430" t="s">
        <v>6170</v>
      </c>
      <c r="BG4430">
        <v>0</v>
      </c>
      <c r="BH4430" t="s">
        <v>6171</v>
      </c>
      <c r="BI4430">
        <v>35</v>
      </c>
      <c r="BJ4430" t="s">
        <v>6172</v>
      </c>
      <c r="BK4430">
        <v>0</v>
      </c>
      <c r="BL4430">
        <v>77</v>
      </c>
      <c r="BM4430" s="3">
        <f t="shared" si="629"/>
        <v>0.76623376623376627</v>
      </c>
    </row>
    <row r="4431" spans="1:65">
      <c r="A4431" t="s">
        <v>4569</v>
      </c>
      <c r="B4431" s="2">
        <v>45925</v>
      </c>
      <c r="C4431" t="s">
        <v>3137</v>
      </c>
      <c r="D4431" t="s">
        <v>4140</v>
      </c>
      <c r="E4431">
        <v>9</v>
      </c>
      <c r="F4431" t="s">
        <v>78</v>
      </c>
      <c r="G4431" t="s">
        <v>62</v>
      </c>
      <c r="H4431" t="s">
        <v>190</v>
      </c>
      <c r="I4431" t="s">
        <v>52</v>
      </c>
      <c r="J4431" t="s">
        <v>65</v>
      </c>
      <c r="K4431" t="s">
        <v>54</v>
      </c>
      <c r="L4431" t="s">
        <v>55</v>
      </c>
      <c r="M4431" t="s">
        <v>56</v>
      </c>
      <c r="N4431" t="s">
        <v>109</v>
      </c>
      <c r="O4431" t="s">
        <v>82</v>
      </c>
      <c r="P4431">
        <v>49</v>
      </c>
      <c r="Q4431">
        <v>50</v>
      </c>
      <c r="R4431">
        <v>49</v>
      </c>
      <c r="S4431">
        <v>1</v>
      </c>
      <c r="T4431">
        <f t="shared" si="621"/>
        <v>48</v>
      </c>
      <c r="U4431">
        <v>47</v>
      </c>
      <c r="V4431">
        <f t="shared" si="622"/>
        <v>1</v>
      </c>
      <c r="W4431" s="3">
        <f t="shared" si="623"/>
        <v>2.0408163265306121E-2</v>
      </c>
      <c r="X4431">
        <v>32</v>
      </c>
      <c r="Y4431" s="4">
        <v>5.6</v>
      </c>
      <c r="Z4431" s="4">
        <v>1.3</v>
      </c>
      <c r="AA4431" s="5">
        <v>55774.27</v>
      </c>
      <c r="AB4431" s="5">
        <f t="shared" si="624"/>
        <v>2621390.69</v>
      </c>
      <c r="AC4431" s="5">
        <v>34668.589999999997</v>
      </c>
      <c r="AD4431" s="5">
        <f t="shared" si="625"/>
        <v>1698760.91</v>
      </c>
      <c r="AE4431" s="5">
        <v>115535.81</v>
      </c>
      <c r="AF4431" s="5">
        <v>32810.35</v>
      </c>
      <c r="AG4431" s="5">
        <v>10486.58</v>
      </c>
      <c r="AH4431" s="5">
        <v>1885</v>
      </c>
      <c r="AI4431" s="5">
        <v>4600</v>
      </c>
      <c r="AJ4431">
        <v>0</v>
      </c>
      <c r="AK4431" s="5">
        <v>0</v>
      </c>
      <c r="AL4431" s="5">
        <v>1028.54</v>
      </c>
      <c r="AM4431" s="5">
        <v>75801.55</v>
      </c>
      <c r="AN4431">
        <v>8</v>
      </c>
      <c r="AO4431">
        <v>11</v>
      </c>
      <c r="AP4431" t="str">
        <f t="shared" si="626"/>
        <v>No</v>
      </c>
      <c r="AQ4431">
        <v>2</v>
      </c>
      <c r="AR4431" s="5">
        <f t="shared" si="627"/>
        <v>1940908.74</v>
      </c>
      <c r="AS4431" s="5">
        <f t="shared" si="628"/>
        <v>680481.95</v>
      </c>
      <c r="AT4431" t="s">
        <v>59</v>
      </c>
      <c r="AU4431" t="s">
        <v>6164</v>
      </c>
      <c r="AV4431" t="s">
        <v>6165</v>
      </c>
      <c r="AW4431" t="s">
        <v>6166</v>
      </c>
      <c r="AX4431" t="s">
        <v>6167</v>
      </c>
      <c r="AY4431">
        <v>51</v>
      </c>
      <c r="AZ4431">
        <v>0</v>
      </c>
      <c r="BA4431">
        <v>17</v>
      </c>
      <c r="BB4431" t="s">
        <v>6198</v>
      </c>
      <c r="BC4431">
        <v>1</v>
      </c>
      <c r="BD4431">
        <v>2</v>
      </c>
      <c r="BE4431" t="s">
        <v>6196</v>
      </c>
      <c r="BF4431" t="s">
        <v>6170</v>
      </c>
      <c r="BG4431">
        <v>1</v>
      </c>
      <c r="BH4431" t="s">
        <v>6186</v>
      </c>
      <c r="BI4431">
        <v>56</v>
      </c>
      <c r="BJ4431" t="s">
        <v>6187</v>
      </c>
      <c r="BK4431">
        <v>0</v>
      </c>
      <c r="BL4431">
        <v>64</v>
      </c>
      <c r="BM4431" s="3">
        <f t="shared" si="629"/>
        <v>0.765625</v>
      </c>
    </row>
    <row r="4432" spans="1:65">
      <c r="A4432" t="s">
        <v>4570</v>
      </c>
      <c r="B4432" s="2">
        <v>45925</v>
      </c>
      <c r="C4432" t="s">
        <v>3137</v>
      </c>
      <c r="D4432" t="s">
        <v>4140</v>
      </c>
      <c r="E4432">
        <v>9</v>
      </c>
      <c r="F4432" t="s">
        <v>49</v>
      </c>
      <c r="G4432" t="s">
        <v>79</v>
      </c>
      <c r="H4432" t="s">
        <v>262</v>
      </c>
      <c r="I4432" t="s">
        <v>52</v>
      </c>
      <c r="J4432" t="s">
        <v>81</v>
      </c>
      <c r="K4432" t="s">
        <v>75</v>
      </c>
      <c r="L4432" t="s">
        <v>55</v>
      </c>
      <c r="M4432" t="s">
        <v>56</v>
      </c>
      <c r="N4432" t="s">
        <v>94</v>
      </c>
      <c r="O4432" t="s">
        <v>58</v>
      </c>
      <c r="P4432">
        <v>36</v>
      </c>
      <c r="Q4432">
        <v>36</v>
      </c>
      <c r="R4432">
        <v>34</v>
      </c>
      <c r="S4432">
        <v>1</v>
      </c>
      <c r="T4432">
        <f t="shared" si="621"/>
        <v>33</v>
      </c>
      <c r="U4432">
        <v>33</v>
      </c>
      <c r="V4432">
        <f t="shared" si="622"/>
        <v>0</v>
      </c>
      <c r="W4432" s="3">
        <f t="shared" si="623"/>
        <v>2.9411764705882353E-2</v>
      </c>
      <c r="X4432">
        <v>34</v>
      </c>
      <c r="Y4432" s="4">
        <v>11.7</v>
      </c>
      <c r="Z4432" s="4">
        <v>1.7</v>
      </c>
      <c r="AA4432" s="5">
        <v>77871.520000000004</v>
      </c>
      <c r="AB4432" s="5">
        <f t="shared" si="624"/>
        <v>2569760.16</v>
      </c>
      <c r="AC4432" s="5">
        <v>52811.97</v>
      </c>
      <c r="AD4432" s="5">
        <f t="shared" si="625"/>
        <v>1795606.98</v>
      </c>
      <c r="AE4432" s="5">
        <v>108797.4</v>
      </c>
      <c r="AF4432" s="5">
        <v>30023.07</v>
      </c>
      <c r="AG4432" s="5">
        <v>10222.68</v>
      </c>
      <c r="AH4432" s="5">
        <v>2465</v>
      </c>
      <c r="AI4432" s="5">
        <v>6800</v>
      </c>
      <c r="AJ4432">
        <v>0</v>
      </c>
      <c r="AK4432" s="5">
        <v>0</v>
      </c>
      <c r="AL4432" s="5">
        <v>0</v>
      </c>
      <c r="AM4432" s="5">
        <v>21259.29</v>
      </c>
      <c r="AN4432">
        <v>4</v>
      </c>
      <c r="AO4432">
        <v>3</v>
      </c>
      <c r="AP4432" t="str">
        <f t="shared" si="626"/>
        <v>Yes</v>
      </c>
      <c r="AQ4432">
        <v>0</v>
      </c>
      <c r="AR4432" s="5">
        <f t="shared" si="627"/>
        <v>1975174.42</v>
      </c>
      <c r="AS4432" s="5">
        <f t="shared" si="628"/>
        <v>594585.74</v>
      </c>
      <c r="AT4432" t="s">
        <v>59</v>
      </c>
      <c r="AU4432" t="s">
        <v>6164</v>
      </c>
      <c r="AV4432" t="s">
        <v>6165</v>
      </c>
      <c r="AW4432" t="s">
        <v>6166</v>
      </c>
      <c r="AX4432" t="s">
        <v>6177</v>
      </c>
      <c r="AY4432">
        <v>38</v>
      </c>
      <c r="AZ4432">
        <v>0</v>
      </c>
      <c r="BA4432">
        <v>0</v>
      </c>
      <c r="BB4432" t="s">
        <v>6168</v>
      </c>
      <c r="BC4432">
        <v>0</v>
      </c>
      <c r="BD4432">
        <v>0</v>
      </c>
      <c r="BE4432" t="s">
        <v>6169</v>
      </c>
      <c r="BF4432" t="s">
        <v>6170</v>
      </c>
      <c r="BG4432">
        <v>1</v>
      </c>
      <c r="BH4432" t="s">
        <v>6179</v>
      </c>
      <c r="BI4432">
        <v>29</v>
      </c>
      <c r="BJ4432" t="s">
        <v>6172</v>
      </c>
      <c r="BK4432">
        <v>0</v>
      </c>
      <c r="BL4432">
        <v>45</v>
      </c>
      <c r="BM4432" s="3">
        <f t="shared" si="629"/>
        <v>0.75555555555555554</v>
      </c>
    </row>
    <row r="4433" spans="1:65">
      <c r="A4433" t="s">
        <v>4571</v>
      </c>
      <c r="B4433" s="2">
        <v>45925</v>
      </c>
      <c r="C4433" t="s">
        <v>3137</v>
      </c>
      <c r="D4433" t="s">
        <v>4140</v>
      </c>
      <c r="E4433">
        <v>9</v>
      </c>
      <c r="F4433" t="s">
        <v>49</v>
      </c>
      <c r="G4433" t="s">
        <v>62</v>
      </c>
      <c r="H4433" t="s">
        <v>226</v>
      </c>
      <c r="I4433" t="s">
        <v>52</v>
      </c>
      <c r="J4433" t="s">
        <v>53</v>
      </c>
      <c r="K4433" t="s">
        <v>66</v>
      </c>
      <c r="L4433" t="s">
        <v>67</v>
      </c>
      <c r="M4433" t="s">
        <v>68</v>
      </c>
      <c r="N4433" t="s">
        <v>109</v>
      </c>
      <c r="O4433" t="s">
        <v>58</v>
      </c>
      <c r="P4433">
        <v>61</v>
      </c>
      <c r="Q4433">
        <v>62</v>
      </c>
      <c r="R4433">
        <v>60</v>
      </c>
      <c r="S4433">
        <v>5</v>
      </c>
      <c r="T4433">
        <f t="shared" si="621"/>
        <v>55</v>
      </c>
      <c r="U4433">
        <v>55</v>
      </c>
      <c r="V4433">
        <f t="shared" si="622"/>
        <v>0</v>
      </c>
      <c r="W4433" s="3">
        <f t="shared" si="623"/>
        <v>8.3333333333333329E-2</v>
      </c>
      <c r="X4433">
        <v>33</v>
      </c>
      <c r="Y4433" s="4">
        <v>6</v>
      </c>
      <c r="Z4433" s="4">
        <v>1.4</v>
      </c>
      <c r="AA4433" s="5">
        <v>34163.24</v>
      </c>
      <c r="AB4433" s="5">
        <f t="shared" si="624"/>
        <v>1878978.2</v>
      </c>
      <c r="AC4433" s="5">
        <v>21838.45</v>
      </c>
      <c r="AD4433" s="5">
        <f t="shared" si="625"/>
        <v>1310307</v>
      </c>
      <c r="AE4433" s="5">
        <v>107613.82</v>
      </c>
      <c r="AF4433" s="5">
        <v>27255.67</v>
      </c>
      <c r="AG4433" s="5">
        <v>10255.620000000001</v>
      </c>
      <c r="AH4433" s="5">
        <v>2030</v>
      </c>
      <c r="AI4433" s="5">
        <v>18163.04</v>
      </c>
      <c r="AJ4433">
        <v>2</v>
      </c>
      <c r="AK4433" s="5">
        <v>16641.509999999998</v>
      </c>
      <c r="AL4433" s="5">
        <v>0</v>
      </c>
      <c r="AM4433" s="5">
        <v>80064.800000000003</v>
      </c>
      <c r="AN4433">
        <v>8</v>
      </c>
      <c r="AO4433">
        <v>8</v>
      </c>
      <c r="AP4433" t="str">
        <f t="shared" si="626"/>
        <v>Yes</v>
      </c>
      <c r="AQ4433">
        <v>2</v>
      </c>
      <c r="AR4433" s="5">
        <f t="shared" si="627"/>
        <v>1572331.46</v>
      </c>
      <c r="AS4433" s="5">
        <f t="shared" si="628"/>
        <v>306646.74</v>
      </c>
      <c r="AT4433" t="s">
        <v>1641</v>
      </c>
      <c r="AU4433" t="s">
        <v>6189</v>
      </c>
      <c r="AV4433" t="s">
        <v>6201</v>
      </c>
      <c r="AW4433" t="s">
        <v>6175</v>
      </c>
      <c r="AX4433" t="s">
        <v>6167</v>
      </c>
      <c r="AY4433">
        <v>64</v>
      </c>
      <c r="AZ4433">
        <v>0</v>
      </c>
      <c r="BA4433">
        <v>0</v>
      </c>
      <c r="BB4433" t="s">
        <v>6168</v>
      </c>
      <c r="BC4433">
        <v>0</v>
      </c>
      <c r="BD4433">
        <v>0</v>
      </c>
      <c r="BE4433" t="s">
        <v>6169</v>
      </c>
      <c r="BF4433" t="s">
        <v>6210</v>
      </c>
      <c r="BG4433">
        <v>1</v>
      </c>
      <c r="BH4433" t="s">
        <v>6186</v>
      </c>
      <c r="BI4433">
        <v>52</v>
      </c>
      <c r="BJ4433" t="s">
        <v>6187</v>
      </c>
      <c r="BK4433">
        <v>0</v>
      </c>
      <c r="BL4433">
        <v>70</v>
      </c>
      <c r="BM4433" s="3">
        <f t="shared" si="629"/>
        <v>0.8571428571428571</v>
      </c>
    </row>
    <row r="4434" spans="1:65">
      <c r="A4434" t="s">
        <v>4572</v>
      </c>
      <c r="B4434" s="2">
        <v>45926</v>
      </c>
      <c r="C4434" t="s">
        <v>3137</v>
      </c>
      <c r="D4434" t="s">
        <v>4140</v>
      </c>
      <c r="E4434">
        <v>9</v>
      </c>
      <c r="F4434" t="s">
        <v>78</v>
      </c>
      <c r="G4434" t="s">
        <v>50</v>
      </c>
      <c r="H4434" t="s">
        <v>181</v>
      </c>
      <c r="I4434" t="s">
        <v>64</v>
      </c>
      <c r="J4434" t="s">
        <v>53</v>
      </c>
      <c r="K4434" t="s">
        <v>66</v>
      </c>
      <c r="L4434" t="s">
        <v>87</v>
      </c>
      <c r="M4434" t="s">
        <v>68</v>
      </c>
      <c r="N4434" t="s">
        <v>57</v>
      </c>
      <c r="O4434" t="s">
        <v>120</v>
      </c>
      <c r="P4434">
        <v>66</v>
      </c>
      <c r="Q4434">
        <v>66</v>
      </c>
      <c r="R4434">
        <v>65</v>
      </c>
      <c r="S4434">
        <v>2</v>
      </c>
      <c r="T4434">
        <f t="shared" si="621"/>
        <v>63</v>
      </c>
      <c r="U4434">
        <v>63</v>
      </c>
      <c r="V4434">
        <f t="shared" si="622"/>
        <v>0</v>
      </c>
      <c r="W4434" s="3">
        <f t="shared" si="623"/>
        <v>3.0769230769230771E-2</v>
      </c>
      <c r="X4434">
        <v>19</v>
      </c>
      <c r="Y4434" s="4">
        <v>3.1</v>
      </c>
      <c r="Z4434" s="4">
        <v>0.9</v>
      </c>
      <c r="AA4434" s="5">
        <v>33467.61</v>
      </c>
      <c r="AB4434" s="5">
        <f t="shared" si="624"/>
        <v>2108459.4300000002</v>
      </c>
      <c r="AC4434" s="5">
        <v>23176.44</v>
      </c>
      <c r="AD4434" s="5">
        <f t="shared" si="625"/>
        <v>1506468.6</v>
      </c>
      <c r="AE4434" s="5">
        <v>106474.52</v>
      </c>
      <c r="AF4434" s="5">
        <v>30858.240000000002</v>
      </c>
      <c r="AG4434" s="5">
        <v>9056.98</v>
      </c>
      <c r="AH4434" s="5">
        <v>1305</v>
      </c>
      <c r="AI4434" s="5">
        <v>6400</v>
      </c>
      <c r="AJ4434">
        <v>1</v>
      </c>
      <c r="AK4434" s="5">
        <v>8316.93</v>
      </c>
      <c r="AL4434" s="5">
        <v>0</v>
      </c>
      <c r="AM4434" s="5">
        <v>44209.79</v>
      </c>
      <c r="AN4434">
        <v>4</v>
      </c>
      <c r="AO4434">
        <v>4</v>
      </c>
      <c r="AP4434" t="str">
        <f t="shared" si="626"/>
        <v>Yes</v>
      </c>
      <c r="AQ4434">
        <v>2</v>
      </c>
      <c r="AR4434" s="5">
        <f t="shared" si="627"/>
        <v>1713090.06</v>
      </c>
      <c r="AS4434" s="5">
        <f t="shared" si="628"/>
        <v>395369.37</v>
      </c>
      <c r="AT4434" t="s">
        <v>59</v>
      </c>
      <c r="AU4434" t="s">
        <v>6194</v>
      </c>
      <c r="AV4434" t="s">
        <v>6195</v>
      </c>
      <c r="AW4434" t="s">
        <v>6183</v>
      </c>
      <c r="AX4434" t="s">
        <v>6167</v>
      </c>
      <c r="AY4434">
        <v>68</v>
      </c>
      <c r="AZ4434">
        <v>0</v>
      </c>
      <c r="BA4434">
        <v>0</v>
      </c>
      <c r="BB4434" t="s">
        <v>6168</v>
      </c>
      <c r="BC4434">
        <v>0</v>
      </c>
      <c r="BD4434">
        <v>0</v>
      </c>
      <c r="BE4434" t="s">
        <v>6169</v>
      </c>
      <c r="BF4434" t="s">
        <v>6170</v>
      </c>
      <c r="BG4434">
        <v>0</v>
      </c>
      <c r="BH4434" t="s">
        <v>6171</v>
      </c>
      <c r="BI4434">
        <v>35</v>
      </c>
      <c r="BJ4434" t="s">
        <v>6172</v>
      </c>
      <c r="BK4434">
        <v>0</v>
      </c>
      <c r="BL4434">
        <v>77</v>
      </c>
      <c r="BM4434" s="3">
        <f t="shared" si="629"/>
        <v>0.8441558441558441</v>
      </c>
    </row>
    <row r="4435" spans="1:65">
      <c r="A4435" t="s">
        <v>4573</v>
      </c>
      <c r="B4435" s="2">
        <v>45926</v>
      </c>
      <c r="C4435" t="s">
        <v>3137</v>
      </c>
      <c r="D4435" t="s">
        <v>4140</v>
      </c>
      <c r="E4435">
        <v>9</v>
      </c>
      <c r="F4435" t="s">
        <v>61</v>
      </c>
      <c r="G4435" t="s">
        <v>50</v>
      </c>
      <c r="H4435" t="s">
        <v>127</v>
      </c>
      <c r="I4435" t="s">
        <v>74</v>
      </c>
      <c r="J4435" t="s">
        <v>53</v>
      </c>
      <c r="K4435" t="s">
        <v>66</v>
      </c>
      <c r="L4435" t="s">
        <v>87</v>
      </c>
      <c r="M4435" t="s">
        <v>56</v>
      </c>
      <c r="N4435" t="s">
        <v>57</v>
      </c>
      <c r="O4435" t="s">
        <v>70</v>
      </c>
      <c r="P4435">
        <v>68</v>
      </c>
      <c r="Q4435">
        <v>69</v>
      </c>
      <c r="R4435">
        <v>66</v>
      </c>
      <c r="S4435">
        <v>1</v>
      </c>
      <c r="T4435">
        <f t="shared" si="621"/>
        <v>65</v>
      </c>
      <c r="U4435">
        <v>65</v>
      </c>
      <c r="V4435">
        <f t="shared" si="622"/>
        <v>0</v>
      </c>
      <c r="W4435" s="3">
        <f t="shared" si="623"/>
        <v>1.5151515151515152E-2</v>
      </c>
      <c r="X4435">
        <v>30</v>
      </c>
      <c r="Y4435" s="4">
        <v>5.2</v>
      </c>
      <c r="Z4435" s="4">
        <v>1.7</v>
      </c>
      <c r="AA4435" s="5">
        <v>33816.870000000003</v>
      </c>
      <c r="AB4435" s="5">
        <f t="shared" si="624"/>
        <v>2198096.5499999998</v>
      </c>
      <c r="AC4435" s="5">
        <v>24206.66</v>
      </c>
      <c r="AD4435" s="5">
        <f t="shared" si="625"/>
        <v>1597639.56</v>
      </c>
      <c r="AE4435" s="5">
        <v>112806.54</v>
      </c>
      <c r="AF4435" s="5">
        <v>29298.01</v>
      </c>
      <c r="AG4435" s="5">
        <v>9088.24</v>
      </c>
      <c r="AH4435" s="5">
        <v>2465</v>
      </c>
      <c r="AI4435" s="5">
        <v>3200</v>
      </c>
      <c r="AJ4435">
        <v>0</v>
      </c>
      <c r="AK4435" s="5">
        <v>0</v>
      </c>
      <c r="AL4435" s="5">
        <v>0</v>
      </c>
      <c r="AM4435" s="5">
        <v>44026.36</v>
      </c>
      <c r="AN4435">
        <v>4</v>
      </c>
      <c r="AO4435">
        <v>4</v>
      </c>
      <c r="AP4435" t="str">
        <f t="shared" si="626"/>
        <v>Yes</v>
      </c>
      <c r="AQ4435">
        <v>1</v>
      </c>
      <c r="AR4435" s="5">
        <f t="shared" si="627"/>
        <v>1798523.71</v>
      </c>
      <c r="AS4435" s="5">
        <f t="shared" si="628"/>
        <v>399572.84</v>
      </c>
      <c r="AT4435" t="s">
        <v>59</v>
      </c>
      <c r="AU4435" t="s">
        <v>6164</v>
      </c>
      <c r="AV4435" t="s">
        <v>6165</v>
      </c>
      <c r="AW4435" t="s">
        <v>6166</v>
      </c>
      <c r="AX4435" t="s">
        <v>6167</v>
      </c>
      <c r="AY4435">
        <v>71</v>
      </c>
      <c r="AZ4435">
        <v>0</v>
      </c>
      <c r="BA4435">
        <v>0</v>
      </c>
      <c r="BB4435" t="s">
        <v>6168</v>
      </c>
      <c r="BC4435">
        <v>0</v>
      </c>
      <c r="BD4435">
        <v>0</v>
      </c>
      <c r="BE4435" t="s">
        <v>6169</v>
      </c>
      <c r="BF4435" t="s">
        <v>6170</v>
      </c>
      <c r="BG4435">
        <v>0</v>
      </c>
      <c r="BH4435" t="s">
        <v>6171</v>
      </c>
      <c r="BI4435">
        <v>33</v>
      </c>
      <c r="BJ4435" t="s">
        <v>6172</v>
      </c>
      <c r="BK4435">
        <v>0</v>
      </c>
      <c r="BL4435">
        <v>74</v>
      </c>
      <c r="BM4435" s="3">
        <f t="shared" si="629"/>
        <v>0.89189189189189189</v>
      </c>
    </row>
    <row r="4436" spans="1:65">
      <c r="A4436" t="s">
        <v>4574</v>
      </c>
      <c r="B4436" s="2">
        <v>45926</v>
      </c>
      <c r="C4436" t="s">
        <v>3137</v>
      </c>
      <c r="D4436" t="s">
        <v>4140</v>
      </c>
      <c r="E4436">
        <v>9</v>
      </c>
      <c r="F4436" t="s">
        <v>49</v>
      </c>
      <c r="G4436" t="s">
        <v>62</v>
      </c>
      <c r="H4436" t="s">
        <v>141</v>
      </c>
      <c r="I4436" t="s">
        <v>52</v>
      </c>
      <c r="J4436" t="s">
        <v>65</v>
      </c>
      <c r="K4436" t="s">
        <v>66</v>
      </c>
      <c r="L4436" t="s">
        <v>67</v>
      </c>
      <c r="M4436" t="s">
        <v>56</v>
      </c>
      <c r="N4436" t="s">
        <v>76</v>
      </c>
      <c r="O4436" t="s">
        <v>120</v>
      </c>
      <c r="P4436">
        <v>49</v>
      </c>
      <c r="Q4436">
        <v>52</v>
      </c>
      <c r="R4436">
        <v>50</v>
      </c>
      <c r="S4436">
        <v>1</v>
      </c>
      <c r="T4436">
        <f t="shared" si="621"/>
        <v>49</v>
      </c>
      <c r="U4436">
        <v>49</v>
      </c>
      <c r="V4436">
        <f t="shared" si="622"/>
        <v>0</v>
      </c>
      <c r="W4436" s="3">
        <f t="shared" si="623"/>
        <v>0.02</v>
      </c>
      <c r="X4436">
        <v>21</v>
      </c>
      <c r="Y4436" s="4">
        <v>10.1</v>
      </c>
      <c r="Z4436" s="4">
        <v>2.6</v>
      </c>
      <c r="AA4436" s="5">
        <v>48389.48</v>
      </c>
      <c r="AB4436" s="5">
        <f t="shared" si="624"/>
        <v>2371084.52</v>
      </c>
      <c r="AC4436" s="5">
        <v>34101.03</v>
      </c>
      <c r="AD4436" s="5">
        <f t="shared" si="625"/>
        <v>1705051.5</v>
      </c>
      <c r="AE4436" s="5">
        <v>114571.51</v>
      </c>
      <c r="AF4436" s="5">
        <v>32983.599999999999</v>
      </c>
      <c r="AG4436" s="5">
        <v>8444.85</v>
      </c>
      <c r="AH4436" s="5">
        <v>3770</v>
      </c>
      <c r="AI4436" s="5">
        <v>4600</v>
      </c>
      <c r="AJ4436">
        <v>0</v>
      </c>
      <c r="AK4436" s="5">
        <v>0</v>
      </c>
      <c r="AL4436" s="5">
        <v>0</v>
      </c>
      <c r="AM4436" s="5">
        <v>31476.36</v>
      </c>
      <c r="AN4436">
        <v>4</v>
      </c>
      <c r="AO4436">
        <v>3</v>
      </c>
      <c r="AP4436" t="str">
        <f t="shared" si="626"/>
        <v>Yes</v>
      </c>
      <c r="AQ4436">
        <v>1</v>
      </c>
      <c r="AR4436" s="5">
        <f t="shared" si="627"/>
        <v>1900897.82</v>
      </c>
      <c r="AS4436" s="5">
        <f t="shared" si="628"/>
        <v>470186.7</v>
      </c>
      <c r="AT4436" t="s">
        <v>59</v>
      </c>
      <c r="AU4436" t="s">
        <v>6164</v>
      </c>
      <c r="AV4436" t="s">
        <v>6165</v>
      </c>
      <c r="AW4436" t="s">
        <v>6166</v>
      </c>
      <c r="AX4436" t="s">
        <v>6177</v>
      </c>
      <c r="AY4436">
        <v>52</v>
      </c>
      <c r="AZ4436">
        <v>0</v>
      </c>
      <c r="BA4436">
        <v>0</v>
      </c>
      <c r="BB4436" t="s">
        <v>6168</v>
      </c>
      <c r="BC4436">
        <v>0</v>
      </c>
      <c r="BD4436">
        <v>0</v>
      </c>
      <c r="BE4436" t="s">
        <v>6169</v>
      </c>
      <c r="BF4436" t="s">
        <v>6170</v>
      </c>
      <c r="BG4436">
        <v>1</v>
      </c>
      <c r="BH4436" t="s">
        <v>6179</v>
      </c>
      <c r="BI4436">
        <v>23</v>
      </c>
      <c r="BJ4436" t="s">
        <v>6172</v>
      </c>
      <c r="BK4436">
        <v>0</v>
      </c>
      <c r="BL4436">
        <v>63</v>
      </c>
      <c r="BM4436" s="3">
        <f t="shared" si="629"/>
        <v>0.79365079365079361</v>
      </c>
    </row>
    <row r="4437" spans="1:65">
      <c r="A4437" t="s">
        <v>4575</v>
      </c>
      <c r="B4437" s="2">
        <v>45926</v>
      </c>
      <c r="C4437" t="s">
        <v>3137</v>
      </c>
      <c r="D4437" t="s">
        <v>4140</v>
      </c>
      <c r="E4437">
        <v>9</v>
      </c>
      <c r="F4437" t="s">
        <v>61</v>
      </c>
      <c r="G4437" t="s">
        <v>62</v>
      </c>
      <c r="H4437" t="s">
        <v>104</v>
      </c>
      <c r="I4437" t="s">
        <v>64</v>
      </c>
      <c r="J4437" t="s">
        <v>65</v>
      </c>
      <c r="K4437" t="s">
        <v>75</v>
      </c>
      <c r="L4437" t="s">
        <v>92</v>
      </c>
      <c r="M4437" t="s">
        <v>68</v>
      </c>
      <c r="N4437" t="s">
        <v>76</v>
      </c>
      <c r="O4437" t="s">
        <v>70</v>
      </c>
      <c r="P4437">
        <v>54</v>
      </c>
      <c r="Q4437">
        <v>58</v>
      </c>
      <c r="R4437">
        <v>56</v>
      </c>
      <c r="S4437">
        <v>1</v>
      </c>
      <c r="T4437">
        <f t="shared" si="621"/>
        <v>55</v>
      </c>
      <c r="U4437">
        <v>52</v>
      </c>
      <c r="V4437">
        <f t="shared" si="622"/>
        <v>3</v>
      </c>
      <c r="W4437" s="3">
        <f t="shared" si="623"/>
        <v>1.7857142857142856E-2</v>
      </c>
      <c r="X4437">
        <v>29</v>
      </c>
      <c r="Y4437" s="4">
        <v>10.4</v>
      </c>
      <c r="Z4437" s="4">
        <v>1.7</v>
      </c>
      <c r="AA4437" s="5">
        <v>51657.760000000002</v>
      </c>
      <c r="AB4437" s="5">
        <f t="shared" si="624"/>
        <v>2686203.52</v>
      </c>
      <c r="AC4437" s="5">
        <v>33569.46</v>
      </c>
      <c r="AD4437" s="5">
        <f t="shared" si="625"/>
        <v>1879889.76</v>
      </c>
      <c r="AE4437" s="5">
        <v>122470.1</v>
      </c>
      <c r="AF4437" s="5">
        <v>34918.36</v>
      </c>
      <c r="AG4437" s="5">
        <v>10271.709999999999</v>
      </c>
      <c r="AH4437" s="5">
        <v>2465</v>
      </c>
      <c r="AI4437" s="5">
        <v>4600</v>
      </c>
      <c r="AJ4437">
        <v>3</v>
      </c>
      <c r="AK4437" s="5">
        <v>38722.92</v>
      </c>
      <c r="AL4437" s="5">
        <v>2878.88</v>
      </c>
      <c r="AM4437" s="5">
        <v>38686.01</v>
      </c>
      <c r="AN4437">
        <v>4</v>
      </c>
      <c r="AO4437">
        <v>5</v>
      </c>
      <c r="AP4437" t="str">
        <f t="shared" si="626"/>
        <v>No</v>
      </c>
      <c r="AQ4437">
        <v>5</v>
      </c>
      <c r="AR4437" s="5">
        <f t="shared" si="627"/>
        <v>2134902.7400000002</v>
      </c>
      <c r="AS4437" s="5">
        <f t="shared" si="628"/>
        <v>551300.78</v>
      </c>
      <c r="AT4437" t="s">
        <v>59</v>
      </c>
      <c r="AU4437" t="s">
        <v>6181</v>
      </c>
      <c r="AV4437" t="s">
        <v>6182</v>
      </c>
      <c r="AW4437" t="s">
        <v>6213</v>
      </c>
      <c r="AX4437" t="s">
        <v>6177</v>
      </c>
      <c r="AY4437">
        <v>56</v>
      </c>
      <c r="AZ4437">
        <v>0</v>
      </c>
      <c r="BA4437">
        <v>24</v>
      </c>
      <c r="BB4437" t="s">
        <v>6180</v>
      </c>
      <c r="BC4437">
        <v>1</v>
      </c>
      <c r="BD4437">
        <v>0</v>
      </c>
      <c r="BE4437" t="s">
        <v>6178</v>
      </c>
      <c r="BF4437" t="s">
        <v>6214</v>
      </c>
      <c r="BG4437">
        <v>1</v>
      </c>
      <c r="BH4437" t="s">
        <v>6179</v>
      </c>
      <c r="BI4437">
        <v>27</v>
      </c>
      <c r="BJ4437" t="s">
        <v>6172</v>
      </c>
      <c r="BK4437">
        <v>0</v>
      </c>
      <c r="BL4437">
        <v>60</v>
      </c>
      <c r="BM4437" s="3">
        <f t="shared" si="629"/>
        <v>0.93333333333333335</v>
      </c>
    </row>
    <row r="4438" spans="1:65">
      <c r="A4438" t="s">
        <v>4576</v>
      </c>
      <c r="B4438" s="2">
        <v>45926</v>
      </c>
      <c r="C4438" t="s">
        <v>3137</v>
      </c>
      <c r="D4438" t="s">
        <v>4140</v>
      </c>
      <c r="E4438">
        <v>9</v>
      </c>
      <c r="F4438" t="s">
        <v>49</v>
      </c>
      <c r="G4438" t="s">
        <v>50</v>
      </c>
      <c r="H4438" t="s">
        <v>51</v>
      </c>
      <c r="I4438" t="s">
        <v>64</v>
      </c>
      <c r="J4438" t="s">
        <v>53</v>
      </c>
      <c r="K4438" t="s">
        <v>75</v>
      </c>
      <c r="L4438" t="s">
        <v>92</v>
      </c>
      <c r="M4438" t="s">
        <v>56</v>
      </c>
      <c r="N4438" t="s">
        <v>69</v>
      </c>
      <c r="O4438" t="s">
        <v>58</v>
      </c>
      <c r="P4438">
        <v>57</v>
      </c>
      <c r="Q4438">
        <v>61</v>
      </c>
      <c r="R4438">
        <v>57</v>
      </c>
      <c r="S4438">
        <v>1</v>
      </c>
      <c r="T4438">
        <f t="shared" si="621"/>
        <v>56</v>
      </c>
      <c r="U4438">
        <v>56</v>
      </c>
      <c r="V4438">
        <f t="shared" si="622"/>
        <v>0</v>
      </c>
      <c r="W4438" s="3">
        <f t="shared" si="623"/>
        <v>1.7543859649122806E-2</v>
      </c>
      <c r="X4438">
        <v>23</v>
      </c>
      <c r="Y4438" s="4">
        <v>0.6</v>
      </c>
      <c r="Z4438" s="4">
        <v>0.9</v>
      </c>
      <c r="AA4438" s="5">
        <v>36391.279999999999</v>
      </c>
      <c r="AB4438" s="5">
        <f t="shared" si="624"/>
        <v>2037911.68</v>
      </c>
      <c r="AC4438" s="5">
        <v>23873.56</v>
      </c>
      <c r="AD4438" s="5">
        <f t="shared" si="625"/>
        <v>1360792.92</v>
      </c>
      <c r="AE4438" s="5">
        <v>93484.92</v>
      </c>
      <c r="AF4438" s="5">
        <v>26909.86</v>
      </c>
      <c r="AG4438" s="5">
        <v>9263.77</v>
      </c>
      <c r="AH4438" s="5">
        <v>1305</v>
      </c>
      <c r="AI4438" s="5">
        <v>3200</v>
      </c>
      <c r="AJ4438">
        <v>0</v>
      </c>
      <c r="AK4438" s="5">
        <v>0</v>
      </c>
      <c r="AL4438" s="5">
        <v>0</v>
      </c>
      <c r="AM4438" s="5">
        <v>36722.68</v>
      </c>
      <c r="AN4438">
        <v>4</v>
      </c>
      <c r="AO4438">
        <v>4</v>
      </c>
      <c r="AP4438" t="str">
        <f t="shared" si="626"/>
        <v>Yes</v>
      </c>
      <c r="AQ4438">
        <v>1</v>
      </c>
      <c r="AR4438" s="5">
        <f t="shared" si="627"/>
        <v>1531679.15</v>
      </c>
      <c r="AS4438" s="5">
        <f t="shared" si="628"/>
        <v>506232.53</v>
      </c>
      <c r="AT4438" t="s">
        <v>59</v>
      </c>
      <c r="AU4438" t="s">
        <v>6164</v>
      </c>
      <c r="AV4438" t="s">
        <v>6165</v>
      </c>
      <c r="AW4438" t="s">
        <v>6166</v>
      </c>
      <c r="AX4438" t="s">
        <v>6167</v>
      </c>
      <c r="AY4438">
        <v>60</v>
      </c>
      <c r="AZ4438">
        <v>0</v>
      </c>
      <c r="BA4438">
        <v>0</v>
      </c>
      <c r="BB4438" t="s">
        <v>6168</v>
      </c>
      <c r="BC4438">
        <v>0</v>
      </c>
      <c r="BD4438">
        <v>0</v>
      </c>
      <c r="BE4438" t="s">
        <v>6169</v>
      </c>
      <c r="BF4438" t="s">
        <v>6170</v>
      </c>
      <c r="BG4438">
        <v>1</v>
      </c>
      <c r="BH4438" t="s">
        <v>6186</v>
      </c>
      <c r="BI4438">
        <v>41</v>
      </c>
      <c r="BJ4438" t="s">
        <v>6172</v>
      </c>
      <c r="BK4438">
        <v>0</v>
      </c>
      <c r="BL4438">
        <v>74</v>
      </c>
      <c r="BM4438" s="3">
        <f t="shared" si="629"/>
        <v>0.77027027027027029</v>
      </c>
    </row>
    <row r="4439" spans="1:65">
      <c r="A4439" t="s">
        <v>4577</v>
      </c>
      <c r="B4439" s="2">
        <v>45926</v>
      </c>
      <c r="C4439" t="s">
        <v>3137</v>
      </c>
      <c r="D4439" t="s">
        <v>4140</v>
      </c>
      <c r="E4439">
        <v>9</v>
      </c>
      <c r="F4439" t="s">
        <v>72</v>
      </c>
      <c r="G4439" t="s">
        <v>62</v>
      </c>
      <c r="H4439" t="s">
        <v>150</v>
      </c>
      <c r="I4439" t="s">
        <v>52</v>
      </c>
      <c r="J4439" t="s">
        <v>53</v>
      </c>
      <c r="K4439" t="s">
        <v>75</v>
      </c>
      <c r="L4439" t="s">
        <v>67</v>
      </c>
      <c r="M4439" t="s">
        <v>56</v>
      </c>
      <c r="N4439" t="s">
        <v>94</v>
      </c>
      <c r="O4439" t="s">
        <v>70</v>
      </c>
      <c r="P4439">
        <v>55</v>
      </c>
      <c r="Q4439">
        <v>58</v>
      </c>
      <c r="R4439">
        <v>59</v>
      </c>
      <c r="S4439">
        <v>2</v>
      </c>
      <c r="T4439">
        <f t="shared" si="621"/>
        <v>57</v>
      </c>
      <c r="U4439">
        <v>54</v>
      </c>
      <c r="V4439">
        <f t="shared" si="622"/>
        <v>3</v>
      </c>
      <c r="W4439" s="3">
        <f t="shared" si="623"/>
        <v>3.3898305084745763E-2</v>
      </c>
      <c r="X4439">
        <v>24</v>
      </c>
      <c r="Y4439" s="4">
        <v>0</v>
      </c>
      <c r="Z4439" s="4">
        <v>1.5</v>
      </c>
      <c r="AA4439" s="5">
        <v>35940.5</v>
      </c>
      <c r="AB4439" s="5">
        <f t="shared" si="624"/>
        <v>1940787</v>
      </c>
      <c r="AC4439" s="5">
        <v>22872.94</v>
      </c>
      <c r="AD4439" s="5">
        <f t="shared" si="625"/>
        <v>1349503.46</v>
      </c>
      <c r="AE4439" s="5">
        <v>105755.77</v>
      </c>
      <c r="AF4439" s="5">
        <v>26223.54</v>
      </c>
      <c r="AG4439" s="5">
        <v>9497.41</v>
      </c>
      <c r="AH4439" s="5">
        <v>2175</v>
      </c>
      <c r="AI4439" s="5">
        <v>6400</v>
      </c>
      <c r="AJ4439">
        <v>0</v>
      </c>
      <c r="AK4439" s="5">
        <v>0</v>
      </c>
      <c r="AL4439" s="5">
        <v>2032.48</v>
      </c>
      <c r="AM4439" s="5">
        <v>34496.44</v>
      </c>
      <c r="AN4439">
        <v>4</v>
      </c>
      <c r="AO4439">
        <v>4</v>
      </c>
      <c r="AP4439" t="str">
        <f t="shared" si="626"/>
        <v>Yes</v>
      </c>
      <c r="AQ4439">
        <v>1</v>
      </c>
      <c r="AR4439" s="5">
        <f t="shared" si="627"/>
        <v>1536084.1</v>
      </c>
      <c r="AS4439" s="5">
        <f t="shared" si="628"/>
        <v>404702.9</v>
      </c>
      <c r="AT4439" t="s">
        <v>59</v>
      </c>
      <c r="AU4439" t="s">
        <v>6164</v>
      </c>
      <c r="AV4439" t="s">
        <v>6165</v>
      </c>
      <c r="AW4439" t="s">
        <v>6166</v>
      </c>
      <c r="AX4439" t="s">
        <v>6184</v>
      </c>
      <c r="AY4439">
        <v>55</v>
      </c>
      <c r="AZ4439">
        <v>0</v>
      </c>
      <c r="BA4439">
        <v>20</v>
      </c>
      <c r="BB4439" t="s">
        <v>6180</v>
      </c>
      <c r="BC4439">
        <v>0</v>
      </c>
      <c r="BD4439">
        <v>0</v>
      </c>
      <c r="BE4439" t="s">
        <v>6169</v>
      </c>
      <c r="BF4439" t="s">
        <v>6170</v>
      </c>
      <c r="BG4439">
        <v>0</v>
      </c>
      <c r="BH4439" t="s">
        <v>6171</v>
      </c>
      <c r="BI4439">
        <v>51</v>
      </c>
      <c r="BJ4439" t="s">
        <v>6187</v>
      </c>
      <c r="BK4439">
        <v>0</v>
      </c>
      <c r="BL4439">
        <v>72</v>
      </c>
      <c r="BM4439" s="3">
        <f t="shared" si="629"/>
        <v>0.81944444444444442</v>
      </c>
    </row>
    <row r="4440" spans="1:65">
      <c r="A4440" t="s">
        <v>4578</v>
      </c>
      <c r="B4440" s="2">
        <v>45926</v>
      </c>
      <c r="C4440" t="s">
        <v>3137</v>
      </c>
      <c r="D4440" t="s">
        <v>4140</v>
      </c>
      <c r="E4440">
        <v>9</v>
      </c>
      <c r="F4440" t="s">
        <v>61</v>
      </c>
      <c r="G4440" t="s">
        <v>62</v>
      </c>
      <c r="H4440" t="s">
        <v>63</v>
      </c>
      <c r="I4440" t="s">
        <v>64</v>
      </c>
      <c r="J4440" t="s">
        <v>65</v>
      </c>
      <c r="K4440" t="s">
        <v>75</v>
      </c>
      <c r="L4440" t="s">
        <v>92</v>
      </c>
      <c r="M4440" t="s">
        <v>56</v>
      </c>
      <c r="N4440" t="s">
        <v>69</v>
      </c>
      <c r="O4440" t="s">
        <v>58</v>
      </c>
      <c r="P4440">
        <v>54</v>
      </c>
      <c r="Q4440">
        <v>57</v>
      </c>
      <c r="R4440">
        <v>57</v>
      </c>
      <c r="S4440">
        <v>1</v>
      </c>
      <c r="T4440">
        <f t="shared" si="621"/>
        <v>56</v>
      </c>
      <c r="U4440">
        <v>54</v>
      </c>
      <c r="V4440">
        <f t="shared" si="622"/>
        <v>2</v>
      </c>
      <c r="W4440" s="3">
        <f t="shared" si="623"/>
        <v>1.7543859649122806E-2</v>
      </c>
      <c r="X4440">
        <v>12</v>
      </c>
      <c r="Y4440" s="4">
        <v>8.3000000000000007</v>
      </c>
      <c r="Z4440" s="4">
        <v>1.3</v>
      </c>
      <c r="AA4440" s="5">
        <v>52550.52</v>
      </c>
      <c r="AB4440" s="5">
        <f t="shared" si="624"/>
        <v>2837728.08</v>
      </c>
      <c r="AC4440" s="5">
        <v>35342.99</v>
      </c>
      <c r="AD4440" s="5">
        <f t="shared" si="625"/>
        <v>2014550.43</v>
      </c>
      <c r="AE4440" s="5">
        <v>122141.36</v>
      </c>
      <c r="AF4440" s="5">
        <v>35191.49</v>
      </c>
      <c r="AG4440" s="5">
        <v>7869.55</v>
      </c>
      <c r="AH4440" s="5">
        <v>1885</v>
      </c>
      <c r="AI4440" s="5">
        <v>4600</v>
      </c>
      <c r="AJ4440">
        <v>2</v>
      </c>
      <c r="AK4440" s="5">
        <v>26043.07</v>
      </c>
      <c r="AL4440" s="5">
        <v>1961.97</v>
      </c>
      <c r="AM4440" s="5">
        <v>34942.97</v>
      </c>
      <c r="AN4440">
        <v>4</v>
      </c>
      <c r="AO4440">
        <v>3</v>
      </c>
      <c r="AP4440" t="str">
        <f t="shared" si="626"/>
        <v>Yes</v>
      </c>
      <c r="AQ4440">
        <v>2</v>
      </c>
      <c r="AR4440" s="5">
        <f t="shared" si="627"/>
        <v>2249185.84</v>
      </c>
      <c r="AS4440" s="5">
        <f t="shared" si="628"/>
        <v>588542.24</v>
      </c>
      <c r="AT4440" t="s">
        <v>59</v>
      </c>
      <c r="AU4440" t="s">
        <v>6173</v>
      </c>
      <c r="AV4440" t="s">
        <v>6217</v>
      </c>
      <c r="AW4440" t="s">
        <v>6213</v>
      </c>
      <c r="AX4440" t="s">
        <v>6177</v>
      </c>
      <c r="AY4440">
        <v>56</v>
      </c>
      <c r="AZ4440">
        <v>0</v>
      </c>
      <c r="BA4440">
        <v>20</v>
      </c>
      <c r="BB4440" t="s">
        <v>6180</v>
      </c>
      <c r="BC4440">
        <v>0</v>
      </c>
      <c r="BD4440">
        <v>0</v>
      </c>
      <c r="BE4440" t="s">
        <v>6169</v>
      </c>
      <c r="BF4440" t="s">
        <v>6214</v>
      </c>
      <c r="BG4440">
        <v>0</v>
      </c>
      <c r="BH4440" t="s">
        <v>6171</v>
      </c>
      <c r="BI4440">
        <v>7</v>
      </c>
      <c r="BJ4440" t="s">
        <v>6172</v>
      </c>
      <c r="BK4440">
        <v>0</v>
      </c>
      <c r="BL4440">
        <v>62</v>
      </c>
      <c r="BM4440" s="3">
        <f t="shared" si="629"/>
        <v>0.91935483870967738</v>
      </c>
    </row>
    <row r="4441" spans="1:65">
      <c r="A4441" t="s">
        <v>4579</v>
      </c>
      <c r="B4441" s="2">
        <v>45926</v>
      </c>
      <c r="C4441" t="s">
        <v>3137</v>
      </c>
      <c r="D4441" t="s">
        <v>4140</v>
      </c>
      <c r="E4441">
        <v>9</v>
      </c>
      <c r="F4441" t="s">
        <v>72</v>
      </c>
      <c r="G4441" t="s">
        <v>50</v>
      </c>
      <c r="H4441" t="s">
        <v>119</v>
      </c>
      <c r="I4441" t="s">
        <v>52</v>
      </c>
      <c r="J4441" t="s">
        <v>81</v>
      </c>
      <c r="K4441" t="s">
        <v>66</v>
      </c>
      <c r="L4441" t="s">
        <v>55</v>
      </c>
      <c r="M4441" t="s">
        <v>56</v>
      </c>
      <c r="N4441" t="s">
        <v>94</v>
      </c>
      <c r="O4441" t="s">
        <v>82</v>
      </c>
      <c r="P4441">
        <v>34</v>
      </c>
      <c r="Q4441">
        <v>35</v>
      </c>
      <c r="R4441">
        <v>36</v>
      </c>
      <c r="S4441">
        <v>1</v>
      </c>
      <c r="T4441">
        <f t="shared" si="621"/>
        <v>35</v>
      </c>
      <c r="U4441">
        <v>33</v>
      </c>
      <c r="V4441">
        <f t="shared" si="622"/>
        <v>2</v>
      </c>
      <c r="W4441" s="3">
        <f t="shared" si="623"/>
        <v>2.7777777777777776E-2</v>
      </c>
      <c r="X4441">
        <v>21</v>
      </c>
      <c r="Y4441" s="4">
        <v>2.8</v>
      </c>
      <c r="Z4441" s="4">
        <v>1.5</v>
      </c>
      <c r="AA4441" s="5">
        <v>72390.100000000006</v>
      </c>
      <c r="AB4441" s="5">
        <f t="shared" si="624"/>
        <v>2388873.2999999998</v>
      </c>
      <c r="AC4441" s="5">
        <v>53052.1</v>
      </c>
      <c r="AD4441" s="5">
        <f t="shared" si="625"/>
        <v>1909875.6</v>
      </c>
      <c r="AE4441" s="5">
        <v>115757.3</v>
      </c>
      <c r="AF4441" s="5">
        <v>29626.55</v>
      </c>
      <c r="AG4441" s="5">
        <v>8851.7800000000007</v>
      </c>
      <c r="AH4441" s="5">
        <v>2175</v>
      </c>
      <c r="AI4441" s="5">
        <v>6800</v>
      </c>
      <c r="AJ4441">
        <v>0</v>
      </c>
      <c r="AK4441" s="5">
        <v>0</v>
      </c>
      <c r="AL4441" s="5">
        <v>2924.27</v>
      </c>
      <c r="AM4441" s="5">
        <v>21886.94</v>
      </c>
      <c r="AN4441">
        <v>4</v>
      </c>
      <c r="AO4441">
        <v>3</v>
      </c>
      <c r="AP4441" t="str">
        <f t="shared" si="626"/>
        <v>Yes</v>
      </c>
      <c r="AQ4441">
        <v>1</v>
      </c>
      <c r="AR4441" s="5">
        <f t="shared" si="627"/>
        <v>2097897.44</v>
      </c>
      <c r="AS4441" s="5">
        <f t="shared" si="628"/>
        <v>290975.86</v>
      </c>
      <c r="AT4441" t="s">
        <v>59</v>
      </c>
      <c r="AU4441" t="s">
        <v>6164</v>
      </c>
      <c r="AV4441" t="s">
        <v>6165</v>
      </c>
      <c r="AW4441" t="s">
        <v>6166</v>
      </c>
      <c r="AX4441" t="s">
        <v>6184</v>
      </c>
      <c r="AY4441">
        <v>34</v>
      </c>
      <c r="AZ4441">
        <v>0</v>
      </c>
      <c r="BA4441">
        <v>18</v>
      </c>
      <c r="BB4441" t="s">
        <v>6180</v>
      </c>
      <c r="BC4441">
        <v>0</v>
      </c>
      <c r="BD4441">
        <v>0</v>
      </c>
      <c r="BE4441" t="s">
        <v>6169</v>
      </c>
      <c r="BF4441" t="s">
        <v>6170</v>
      </c>
      <c r="BG4441">
        <v>1</v>
      </c>
      <c r="BH4441" t="s">
        <v>6186</v>
      </c>
      <c r="BI4441">
        <v>47</v>
      </c>
      <c r="BJ4441" t="s">
        <v>6172</v>
      </c>
      <c r="BK4441">
        <v>0</v>
      </c>
      <c r="BL4441">
        <v>52</v>
      </c>
      <c r="BM4441" s="3">
        <f t="shared" si="629"/>
        <v>0.69230769230769229</v>
      </c>
    </row>
    <row r="4442" spans="1:65">
      <c r="A4442" t="s">
        <v>4580</v>
      </c>
      <c r="B4442" s="2">
        <v>45926</v>
      </c>
      <c r="C4442" t="s">
        <v>3137</v>
      </c>
      <c r="D4442" t="s">
        <v>4140</v>
      </c>
      <c r="E4442">
        <v>9</v>
      </c>
      <c r="F4442" t="s">
        <v>72</v>
      </c>
      <c r="G4442" t="s">
        <v>62</v>
      </c>
      <c r="H4442" t="s">
        <v>175</v>
      </c>
      <c r="I4442" t="s">
        <v>52</v>
      </c>
      <c r="J4442" t="s">
        <v>65</v>
      </c>
      <c r="K4442" t="s">
        <v>66</v>
      </c>
      <c r="L4442" t="s">
        <v>55</v>
      </c>
      <c r="M4442" t="s">
        <v>56</v>
      </c>
      <c r="N4442" t="s">
        <v>76</v>
      </c>
      <c r="O4442" t="s">
        <v>70</v>
      </c>
      <c r="P4442">
        <v>51</v>
      </c>
      <c r="Q4442">
        <v>51</v>
      </c>
      <c r="R4442">
        <v>53</v>
      </c>
      <c r="S4442">
        <v>1</v>
      </c>
      <c r="T4442">
        <f t="shared" si="621"/>
        <v>52</v>
      </c>
      <c r="U4442">
        <v>49</v>
      </c>
      <c r="V4442">
        <f t="shared" si="622"/>
        <v>3</v>
      </c>
      <c r="W4442" s="3">
        <f t="shared" si="623"/>
        <v>1.8867924528301886E-2</v>
      </c>
      <c r="X4442">
        <v>18</v>
      </c>
      <c r="Y4442" s="4">
        <v>0.6</v>
      </c>
      <c r="Z4442" s="4">
        <v>1.7</v>
      </c>
      <c r="AA4442" s="5">
        <v>49322.96</v>
      </c>
      <c r="AB4442" s="5">
        <f t="shared" si="624"/>
        <v>2416825.04</v>
      </c>
      <c r="AC4442" s="5">
        <v>35007.08</v>
      </c>
      <c r="AD4442" s="5">
        <f t="shared" si="625"/>
        <v>1855375.24</v>
      </c>
      <c r="AE4442" s="5">
        <v>122127.45</v>
      </c>
      <c r="AF4442" s="5">
        <v>32381.4</v>
      </c>
      <c r="AG4442" s="5">
        <v>8487.0300000000007</v>
      </c>
      <c r="AH4442" s="5">
        <v>2465</v>
      </c>
      <c r="AI4442" s="5">
        <v>4600</v>
      </c>
      <c r="AJ4442">
        <v>0</v>
      </c>
      <c r="AK4442" s="5">
        <v>0</v>
      </c>
      <c r="AL4442" s="5">
        <v>2871.11</v>
      </c>
      <c r="AM4442" s="5">
        <v>30278.9</v>
      </c>
      <c r="AN4442">
        <v>4</v>
      </c>
      <c r="AO4442">
        <v>2</v>
      </c>
      <c r="AP4442" t="str">
        <f t="shared" si="626"/>
        <v>Yes</v>
      </c>
      <c r="AQ4442">
        <v>1</v>
      </c>
      <c r="AR4442" s="5">
        <f t="shared" si="627"/>
        <v>2058586.13</v>
      </c>
      <c r="AS4442" s="5">
        <f t="shared" si="628"/>
        <v>358238.91</v>
      </c>
      <c r="AT4442" t="s">
        <v>59</v>
      </c>
      <c r="AU4442" t="s">
        <v>6164</v>
      </c>
      <c r="AV4442" t="s">
        <v>6165</v>
      </c>
      <c r="AW4442" t="s">
        <v>6166</v>
      </c>
      <c r="AX4442" t="s">
        <v>6184</v>
      </c>
      <c r="AY4442">
        <v>56</v>
      </c>
      <c r="AZ4442">
        <v>4</v>
      </c>
      <c r="BA4442">
        <v>23</v>
      </c>
      <c r="BB4442" t="s">
        <v>6185</v>
      </c>
      <c r="BC4442">
        <v>0</v>
      </c>
      <c r="BD4442">
        <v>0</v>
      </c>
      <c r="BE4442" t="s">
        <v>6169</v>
      </c>
      <c r="BF4442" t="s">
        <v>6170</v>
      </c>
      <c r="BG4442">
        <v>0</v>
      </c>
      <c r="BH4442" t="s">
        <v>6171</v>
      </c>
      <c r="BI4442">
        <v>14</v>
      </c>
      <c r="BJ4442" t="s">
        <v>6172</v>
      </c>
      <c r="BK4442">
        <v>0</v>
      </c>
      <c r="BL4442">
        <v>59</v>
      </c>
      <c r="BM4442" s="3">
        <f t="shared" si="629"/>
        <v>0.89830508474576276</v>
      </c>
    </row>
    <row r="4443" spans="1:65">
      <c r="A4443" t="s">
        <v>4581</v>
      </c>
      <c r="B4443" s="2">
        <v>45926</v>
      </c>
      <c r="C4443" t="s">
        <v>3137</v>
      </c>
      <c r="D4443" t="s">
        <v>4140</v>
      </c>
      <c r="E4443">
        <v>9</v>
      </c>
      <c r="F4443" t="s">
        <v>78</v>
      </c>
      <c r="G4443" t="s">
        <v>79</v>
      </c>
      <c r="H4443" t="s">
        <v>113</v>
      </c>
      <c r="I4443" t="s">
        <v>52</v>
      </c>
      <c r="J4443" t="s">
        <v>81</v>
      </c>
      <c r="K4443" t="s">
        <v>75</v>
      </c>
      <c r="L4443" t="s">
        <v>92</v>
      </c>
      <c r="M4443" t="s">
        <v>56</v>
      </c>
      <c r="N4443" t="s">
        <v>76</v>
      </c>
      <c r="O4443" t="s">
        <v>82</v>
      </c>
      <c r="P4443">
        <v>29</v>
      </c>
      <c r="Q4443">
        <v>31</v>
      </c>
      <c r="R4443">
        <v>31</v>
      </c>
      <c r="S4443">
        <v>1</v>
      </c>
      <c r="T4443">
        <f t="shared" si="621"/>
        <v>30</v>
      </c>
      <c r="U4443">
        <v>28</v>
      </c>
      <c r="V4443">
        <f t="shared" si="622"/>
        <v>2</v>
      </c>
      <c r="W4443" s="3">
        <f t="shared" si="623"/>
        <v>3.2258064516129031E-2</v>
      </c>
      <c r="X4443">
        <v>35</v>
      </c>
      <c r="Y4443" s="4">
        <v>9</v>
      </c>
      <c r="Z4443" s="4">
        <v>2.4</v>
      </c>
      <c r="AA4443" s="5">
        <v>78822.59</v>
      </c>
      <c r="AB4443" s="5">
        <f t="shared" si="624"/>
        <v>2207032.52</v>
      </c>
      <c r="AC4443" s="5">
        <v>53866.3</v>
      </c>
      <c r="AD4443" s="5">
        <f t="shared" si="625"/>
        <v>1669855.3</v>
      </c>
      <c r="AE4443" s="5">
        <v>98648.2</v>
      </c>
      <c r="AF4443" s="5">
        <v>29373.35</v>
      </c>
      <c r="AG4443" s="5">
        <v>10114.700000000001</v>
      </c>
      <c r="AH4443" s="5">
        <v>3480</v>
      </c>
      <c r="AI4443" s="5">
        <v>6800</v>
      </c>
      <c r="AJ4443">
        <v>0</v>
      </c>
      <c r="AK4443" s="5">
        <v>0</v>
      </c>
      <c r="AL4443" s="5">
        <v>3088.43</v>
      </c>
      <c r="AM4443" s="5">
        <v>18446.560000000001</v>
      </c>
      <c r="AN4443">
        <v>4</v>
      </c>
      <c r="AO4443">
        <v>4</v>
      </c>
      <c r="AP4443" t="str">
        <f t="shared" si="626"/>
        <v>Yes</v>
      </c>
      <c r="AQ4443">
        <v>1</v>
      </c>
      <c r="AR4443" s="5">
        <f t="shared" si="627"/>
        <v>1839806.54</v>
      </c>
      <c r="AS4443" s="5">
        <f t="shared" si="628"/>
        <v>367225.98</v>
      </c>
      <c r="AT4443" t="s">
        <v>116</v>
      </c>
      <c r="AU4443" t="s">
        <v>6164</v>
      </c>
      <c r="AV4443" t="s">
        <v>6165</v>
      </c>
      <c r="AW4443" t="s">
        <v>6166</v>
      </c>
      <c r="AX4443" t="s">
        <v>6177</v>
      </c>
      <c r="AY4443">
        <v>31</v>
      </c>
      <c r="AZ4443">
        <v>2</v>
      </c>
      <c r="BA4443">
        <v>14</v>
      </c>
      <c r="BB4443" t="s">
        <v>6185</v>
      </c>
      <c r="BC4443">
        <v>0</v>
      </c>
      <c r="BD4443">
        <v>0</v>
      </c>
      <c r="BE4443" t="s">
        <v>6169</v>
      </c>
      <c r="BF4443" t="s">
        <v>6170</v>
      </c>
      <c r="BG4443">
        <v>0</v>
      </c>
      <c r="BH4443" t="s">
        <v>6171</v>
      </c>
      <c r="BI4443">
        <v>30</v>
      </c>
      <c r="BJ4443" t="s">
        <v>6172</v>
      </c>
      <c r="BK4443">
        <v>0</v>
      </c>
      <c r="BL4443">
        <v>50</v>
      </c>
      <c r="BM4443" s="3">
        <f t="shared" si="629"/>
        <v>0.62</v>
      </c>
    </row>
    <row r="4444" spans="1:65">
      <c r="A4444" t="s">
        <v>4582</v>
      </c>
      <c r="B4444" s="2">
        <v>45926</v>
      </c>
      <c r="C4444" t="s">
        <v>3137</v>
      </c>
      <c r="D4444" t="s">
        <v>4140</v>
      </c>
      <c r="E4444">
        <v>9</v>
      </c>
      <c r="F4444" t="s">
        <v>61</v>
      </c>
      <c r="G4444" t="s">
        <v>79</v>
      </c>
      <c r="H4444" t="s">
        <v>123</v>
      </c>
      <c r="I4444" t="s">
        <v>64</v>
      </c>
      <c r="J4444" t="s">
        <v>65</v>
      </c>
      <c r="K4444" t="s">
        <v>66</v>
      </c>
      <c r="L4444" t="s">
        <v>55</v>
      </c>
      <c r="M4444" t="s">
        <v>68</v>
      </c>
      <c r="N4444" t="s">
        <v>69</v>
      </c>
      <c r="O4444" t="s">
        <v>58</v>
      </c>
      <c r="P4444">
        <v>45</v>
      </c>
      <c r="Q4444">
        <v>46</v>
      </c>
      <c r="R4444">
        <v>45</v>
      </c>
      <c r="S4444">
        <v>1</v>
      </c>
      <c r="T4444">
        <f t="shared" si="621"/>
        <v>44</v>
      </c>
      <c r="U4444">
        <v>44</v>
      </c>
      <c r="V4444">
        <f t="shared" si="622"/>
        <v>0</v>
      </c>
      <c r="W4444" s="3">
        <f t="shared" si="623"/>
        <v>2.2222222222222223E-2</v>
      </c>
      <c r="X4444">
        <v>14</v>
      </c>
      <c r="Y4444" s="4">
        <v>2.2000000000000002</v>
      </c>
      <c r="Z4444" s="4">
        <v>1</v>
      </c>
      <c r="AA4444" s="5">
        <v>49020.08</v>
      </c>
      <c r="AB4444" s="5">
        <f t="shared" si="624"/>
        <v>2156883.52</v>
      </c>
      <c r="AC4444" s="5">
        <v>33395.089999999997</v>
      </c>
      <c r="AD4444" s="5">
        <f t="shared" si="625"/>
        <v>1502779.05</v>
      </c>
      <c r="AE4444" s="5">
        <v>98077.54</v>
      </c>
      <c r="AF4444" s="5">
        <v>26807.03</v>
      </c>
      <c r="AG4444" s="5">
        <v>7917.33</v>
      </c>
      <c r="AH4444" s="5">
        <v>1450</v>
      </c>
      <c r="AI4444" s="5">
        <v>4600</v>
      </c>
      <c r="AJ4444">
        <v>1</v>
      </c>
      <c r="AK4444" s="5">
        <v>13652.19</v>
      </c>
      <c r="AL4444" s="5">
        <v>0</v>
      </c>
      <c r="AM4444" s="5">
        <v>28136</v>
      </c>
      <c r="AN4444">
        <v>4</v>
      </c>
      <c r="AO4444">
        <v>3</v>
      </c>
      <c r="AP4444" t="str">
        <f t="shared" si="626"/>
        <v>Yes</v>
      </c>
      <c r="AQ4444">
        <v>1</v>
      </c>
      <c r="AR4444" s="5">
        <f t="shared" si="627"/>
        <v>1683419.14</v>
      </c>
      <c r="AS4444" s="5">
        <f t="shared" si="628"/>
        <v>473464.38</v>
      </c>
      <c r="AT4444" t="s">
        <v>59</v>
      </c>
      <c r="AU4444" t="s">
        <v>6194</v>
      </c>
      <c r="AV4444" t="s">
        <v>6195</v>
      </c>
      <c r="AW4444" t="s">
        <v>6183</v>
      </c>
      <c r="AX4444" t="s">
        <v>6167</v>
      </c>
      <c r="AY4444">
        <v>47</v>
      </c>
      <c r="AZ4444">
        <v>2</v>
      </c>
      <c r="BA4444">
        <v>0</v>
      </c>
      <c r="BB4444" t="s">
        <v>6168</v>
      </c>
      <c r="BC4444">
        <v>0</v>
      </c>
      <c r="BD4444">
        <v>0</v>
      </c>
      <c r="BE4444" t="s">
        <v>6169</v>
      </c>
      <c r="BF4444" t="s">
        <v>6170</v>
      </c>
      <c r="BG4444">
        <v>0</v>
      </c>
      <c r="BH4444" t="s">
        <v>6171</v>
      </c>
      <c r="BI4444">
        <v>18</v>
      </c>
      <c r="BJ4444" t="s">
        <v>6172</v>
      </c>
      <c r="BK4444">
        <v>0</v>
      </c>
      <c r="BL4444">
        <v>63</v>
      </c>
      <c r="BM4444" s="3">
        <f t="shared" si="629"/>
        <v>0.7142857142857143</v>
      </c>
    </row>
    <row r="4445" spans="1:65">
      <c r="A4445" t="s">
        <v>4583</v>
      </c>
      <c r="B4445" s="2">
        <v>45926</v>
      </c>
      <c r="C4445" t="s">
        <v>3137</v>
      </c>
      <c r="D4445" t="s">
        <v>4140</v>
      </c>
      <c r="E4445">
        <v>9</v>
      </c>
      <c r="F4445" t="s">
        <v>49</v>
      </c>
      <c r="G4445" t="s">
        <v>62</v>
      </c>
      <c r="H4445" t="s">
        <v>226</v>
      </c>
      <c r="I4445" t="s">
        <v>74</v>
      </c>
      <c r="J4445" t="s">
        <v>81</v>
      </c>
      <c r="K4445" t="s">
        <v>54</v>
      </c>
      <c r="L4445" t="s">
        <v>92</v>
      </c>
      <c r="M4445" t="s">
        <v>56</v>
      </c>
      <c r="N4445" t="s">
        <v>94</v>
      </c>
      <c r="O4445" t="s">
        <v>70</v>
      </c>
      <c r="P4445">
        <v>37</v>
      </c>
      <c r="Q4445">
        <v>40</v>
      </c>
      <c r="R4445">
        <v>40</v>
      </c>
      <c r="S4445">
        <v>1</v>
      </c>
      <c r="T4445">
        <f t="shared" si="621"/>
        <v>39</v>
      </c>
      <c r="U4445">
        <v>36</v>
      </c>
      <c r="V4445">
        <f t="shared" si="622"/>
        <v>3</v>
      </c>
      <c r="W4445" s="3">
        <f t="shared" si="623"/>
        <v>2.5000000000000001E-2</v>
      </c>
      <c r="X4445">
        <v>21</v>
      </c>
      <c r="Y4445" s="4">
        <v>4.8</v>
      </c>
      <c r="Z4445" s="4">
        <v>1.1000000000000001</v>
      </c>
      <c r="AA4445" s="5">
        <v>84571.08</v>
      </c>
      <c r="AB4445" s="5">
        <f t="shared" si="624"/>
        <v>3044558.88</v>
      </c>
      <c r="AC4445" s="5">
        <v>53893.96</v>
      </c>
      <c r="AD4445" s="5">
        <f t="shared" si="625"/>
        <v>2155758.4</v>
      </c>
      <c r="AE4445" s="5">
        <v>122694.35</v>
      </c>
      <c r="AF4445" s="5">
        <v>36273.35</v>
      </c>
      <c r="AG4445" s="5">
        <v>9245.9699999999993</v>
      </c>
      <c r="AH4445" s="5">
        <v>1595</v>
      </c>
      <c r="AI4445" s="5">
        <v>6800</v>
      </c>
      <c r="AJ4445">
        <v>0</v>
      </c>
      <c r="AK4445" s="5">
        <v>0</v>
      </c>
      <c r="AL4445" s="5">
        <v>4472.51</v>
      </c>
      <c r="AM4445" s="5">
        <v>24371.94</v>
      </c>
      <c r="AN4445">
        <v>4</v>
      </c>
      <c r="AO4445">
        <v>5</v>
      </c>
      <c r="AP4445" t="str">
        <f t="shared" si="626"/>
        <v>No</v>
      </c>
      <c r="AQ4445">
        <v>1</v>
      </c>
      <c r="AR4445" s="5">
        <f t="shared" si="627"/>
        <v>2361211.52</v>
      </c>
      <c r="AS4445" s="5">
        <f t="shared" si="628"/>
        <v>683347.36</v>
      </c>
      <c r="AT4445" t="s">
        <v>59</v>
      </c>
      <c r="AU4445" t="s">
        <v>6164</v>
      </c>
      <c r="AV4445" t="s">
        <v>6165</v>
      </c>
      <c r="AW4445" t="s">
        <v>6166</v>
      </c>
      <c r="AX4445" t="s">
        <v>6184</v>
      </c>
      <c r="AY4445">
        <v>37</v>
      </c>
      <c r="AZ4445">
        <v>0</v>
      </c>
      <c r="BA4445">
        <v>22</v>
      </c>
      <c r="BB4445" t="s">
        <v>6180</v>
      </c>
      <c r="BC4445">
        <v>1</v>
      </c>
      <c r="BD4445">
        <v>0</v>
      </c>
      <c r="BE4445" t="s">
        <v>6196</v>
      </c>
      <c r="BF4445" t="s">
        <v>6170</v>
      </c>
      <c r="BG4445">
        <v>0</v>
      </c>
      <c r="BH4445" t="s">
        <v>6171</v>
      </c>
      <c r="BI4445">
        <v>55</v>
      </c>
      <c r="BJ4445" t="s">
        <v>6187</v>
      </c>
      <c r="BK4445">
        <v>0</v>
      </c>
      <c r="BL4445">
        <v>52</v>
      </c>
      <c r="BM4445" s="3">
        <f t="shared" si="629"/>
        <v>0.76923076923076927</v>
      </c>
    </row>
    <row r="4446" spans="1:65">
      <c r="A4446" t="s">
        <v>4584</v>
      </c>
      <c r="B4446" s="2">
        <v>45926</v>
      </c>
      <c r="C4446" t="s">
        <v>3137</v>
      </c>
      <c r="D4446" t="s">
        <v>4140</v>
      </c>
      <c r="E4446">
        <v>9</v>
      </c>
      <c r="F4446" t="s">
        <v>49</v>
      </c>
      <c r="G4446" t="s">
        <v>62</v>
      </c>
      <c r="H4446" t="s">
        <v>226</v>
      </c>
      <c r="I4446" t="s">
        <v>52</v>
      </c>
      <c r="J4446" t="s">
        <v>53</v>
      </c>
      <c r="K4446" t="s">
        <v>75</v>
      </c>
      <c r="L4446" t="s">
        <v>92</v>
      </c>
      <c r="M4446" t="s">
        <v>56</v>
      </c>
      <c r="N4446" t="s">
        <v>94</v>
      </c>
      <c r="O4446" t="s">
        <v>58</v>
      </c>
      <c r="P4446">
        <v>67</v>
      </c>
      <c r="Q4446">
        <v>70</v>
      </c>
      <c r="R4446">
        <v>70</v>
      </c>
      <c r="S4446">
        <v>2</v>
      </c>
      <c r="T4446">
        <f t="shared" si="621"/>
        <v>68</v>
      </c>
      <c r="U4446">
        <v>66</v>
      </c>
      <c r="V4446">
        <f t="shared" si="622"/>
        <v>2</v>
      </c>
      <c r="W4446" s="3">
        <f t="shared" si="623"/>
        <v>2.8571428571428571E-2</v>
      </c>
      <c r="X4446">
        <v>39</v>
      </c>
      <c r="Y4446" s="4">
        <v>9.4</v>
      </c>
      <c r="Z4446" s="4">
        <v>2.4</v>
      </c>
      <c r="AA4446" s="5">
        <v>35848.47</v>
      </c>
      <c r="AB4446" s="5">
        <f t="shared" si="624"/>
        <v>2365999.02</v>
      </c>
      <c r="AC4446" s="5">
        <v>23859.08</v>
      </c>
      <c r="AD4446" s="5">
        <f t="shared" si="625"/>
        <v>1670135.6</v>
      </c>
      <c r="AE4446" s="5">
        <v>123146.49</v>
      </c>
      <c r="AF4446" s="5">
        <v>32398.18</v>
      </c>
      <c r="AG4446" s="5">
        <v>10142.06</v>
      </c>
      <c r="AH4446" s="5">
        <v>3480</v>
      </c>
      <c r="AI4446" s="5">
        <v>6400</v>
      </c>
      <c r="AJ4446">
        <v>0</v>
      </c>
      <c r="AK4446" s="5">
        <v>0</v>
      </c>
      <c r="AL4446" s="5">
        <v>1271.51</v>
      </c>
      <c r="AM4446" s="5">
        <v>49287.19</v>
      </c>
      <c r="AN4446">
        <v>4</v>
      </c>
      <c r="AO4446">
        <v>6</v>
      </c>
      <c r="AP4446" t="str">
        <f t="shared" si="626"/>
        <v>No</v>
      </c>
      <c r="AQ4446">
        <v>3</v>
      </c>
      <c r="AR4446" s="5">
        <f t="shared" si="627"/>
        <v>1896261.03</v>
      </c>
      <c r="AS4446" s="5">
        <f t="shared" si="628"/>
        <v>469737.99</v>
      </c>
      <c r="AT4446" t="s">
        <v>59</v>
      </c>
      <c r="AU4446" t="s">
        <v>6164</v>
      </c>
      <c r="AV4446" t="s">
        <v>6165</v>
      </c>
      <c r="AW4446" t="s">
        <v>6166</v>
      </c>
      <c r="AX4446" t="s">
        <v>6177</v>
      </c>
      <c r="AY4446">
        <v>68</v>
      </c>
      <c r="AZ4446">
        <v>0</v>
      </c>
      <c r="BA4446">
        <v>14</v>
      </c>
      <c r="BB4446" t="s">
        <v>6180</v>
      </c>
      <c r="BC4446">
        <v>2</v>
      </c>
      <c r="BD4446">
        <v>0</v>
      </c>
      <c r="BE4446" t="s">
        <v>6178</v>
      </c>
      <c r="BF4446" t="s">
        <v>6170</v>
      </c>
      <c r="BG4446">
        <v>1</v>
      </c>
      <c r="BH4446" t="s">
        <v>6179</v>
      </c>
      <c r="BI4446">
        <v>23</v>
      </c>
      <c r="BJ4446" t="s">
        <v>6172</v>
      </c>
      <c r="BK4446">
        <v>1</v>
      </c>
      <c r="BL4446">
        <v>78</v>
      </c>
      <c r="BM4446" s="3">
        <f t="shared" si="629"/>
        <v>0.89743589743589747</v>
      </c>
    </row>
    <row r="4447" spans="1:65">
      <c r="A4447" t="s">
        <v>4585</v>
      </c>
      <c r="B4447" s="2">
        <v>45926</v>
      </c>
      <c r="C4447" t="s">
        <v>3137</v>
      </c>
      <c r="D4447" t="s">
        <v>4140</v>
      </c>
      <c r="E4447">
        <v>9</v>
      </c>
      <c r="F4447" t="s">
        <v>49</v>
      </c>
      <c r="G4447" t="s">
        <v>79</v>
      </c>
      <c r="H4447" t="s">
        <v>260</v>
      </c>
      <c r="I4447" t="s">
        <v>52</v>
      </c>
      <c r="J4447" t="s">
        <v>65</v>
      </c>
      <c r="K4447" t="s">
        <v>75</v>
      </c>
      <c r="L4447" t="s">
        <v>87</v>
      </c>
      <c r="M4447" t="s">
        <v>56</v>
      </c>
      <c r="N4447" t="s">
        <v>94</v>
      </c>
      <c r="O4447" t="s">
        <v>70</v>
      </c>
      <c r="P4447">
        <v>49</v>
      </c>
      <c r="Q4447">
        <v>50</v>
      </c>
      <c r="R4447">
        <v>48</v>
      </c>
      <c r="S4447">
        <v>2</v>
      </c>
      <c r="T4447">
        <f t="shared" si="621"/>
        <v>46</v>
      </c>
      <c r="U4447">
        <v>46</v>
      </c>
      <c r="V4447">
        <f t="shared" si="622"/>
        <v>0</v>
      </c>
      <c r="W4447" s="3">
        <f t="shared" si="623"/>
        <v>4.1666666666666664E-2</v>
      </c>
      <c r="X4447">
        <v>148</v>
      </c>
      <c r="Y4447" s="4">
        <v>2.2999999999999998</v>
      </c>
      <c r="Z4447" s="4">
        <v>6</v>
      </c>
      <c r="AA4447" s="5">
        <v>52046.2</v>
      </c>
      <c r="AB4447" s="5">
        <f t="shared" si="624"/>
        <v>2394125.2000000002</v>
      </c>
      <c r="AC4447" s="5">
        <v>35954.980000000003</v>
      </c>
      <c r="AD4447" s="5">
        <f t="shared" si="625"/>
        <v>1725839.04</v>
      </c>
      <c r="AE4447" s="5">
        <v>112893.64</v>
      </c>
      <c r="AF4447" s="5">
        <v>40061.599999999999</v>
      </c>
      <c r="AG4447" s="5">
        <v>60010.29</v>
      </c>
      <c r="AH4447" s="5">
        <v>8700</v>
      </c>
      <c r="AI4447" s="5">
        <v>9200</v>
      </c>
      <c r="AJ4447">
        <v>0</v>
      </c>
      <c r="AK4447" s="5">
        <v>0</v>
      </c>
      <c r="AL4447" s="5">
        <v>0</v>
      </c>
      <c r="AM4447" s="5">
        <v>29765.8</v>
      </c>
      <c r="AN4447">
        <v>4</v>
      </c>
      <c r="AO4447">
        <v>3</v>
      </c>
      <c r="AP4447" t="str">
        <f t="shared" si="626"/>
        <v>Yes</v>
      </c>
      <c r="AQ4447">
        <v>0</v>
      </c>
      <c r="AR4447" s="5">
        <f t="shared" si="627"/>
        <v>1986470.37</v>
      </c>
      <c r="AS4447" s="5">
        <f t="shared" si="628"/>
        <v>407654.83</v>
      </c>
      <c r="AT4447" t="s">
        <v>116</v>
      </c>
      <c r="AU4447" t="s">
        <v>6164</v>
      </c>
      <c r="AV4447" t="s">
        <v>6165</v>
      </c>
      <c r="AW4447" t="s">
        <v>6166</v>
      </c>
      <c r="AX4447" t="s">
        <v>6202</v>
      </c>
      <c r="AY4447">
        <v>50</v>
      </c>
      <c r="AZ4447">
        <v>1</v>
      </c>
      <c r="BA4447">
        <v>0</v>
      </c>
      <c r="BB4447" t="s">
        <v>6168</v>
      </c>
      <c r="BC4447">
        <v>0</v>
      </c>
      <c r="BD4447">
        <v>0</v>
      </c>
      <c r="BE4447" t="s">
        <v>6169</v>
      </c>
      <c r="BF4447" t="s">
        <v>6176</v>
      </c>
      <c r="BG4447">
        <v>2</v>
      </c>
      <c r="BH4447" t="s">
        <v>6211</v>
      </c>
      <c r="BI4447">
        <v>105</v>
      </c>
      <c r="BJ4447" t="s">
        <v>6193</v>
      </c>
      <c r="BK4447">
        <v>0</v>
      </c>
      <c r="BL4447">
        <v>62</v>
      </c>
      <c r="BM4447" s="3">
        <f t="shared" si="629"/>
        <v>0.77419354838709675</v>
      </c>
    </row>
    <row r="4448" spans="1:65">
      <c r="A4448" t="s">
        <v>4586</v>
      </c>
      <c r="B4448" s="2">
        <v>45926</v>
      </c>
      <c r="C4448" t="s">
        <v>3137</v>
      </c>
      <c r="D4448" t="s">
        <v>4140</v>
      </c>
      <c r="E4448">
        <v>9</v>
      </c>
      <c r="F4448" t="s">
        <v>49</v>
      </c>
      <c r="G4448" t="s">
        <v>62</v>
      </c>
      <c r="H4448" t="s">
        <v>141</v>
      </c>
      <c r="I4448" t="s">
        <v>74</v>
      </c>
      <c r="J4448" t="s">
        <v>65</v>
      </c>
      <c r="K4448" t="s">
        <v>66</v>
      </c>
      <c r="L4448" t="s">
        <v>92</v>
      </c>
      <c r="M4448" t="s">
        <v>56</v>
      </c>
      <c r="N4448" t="s">
        <v>76</v>
      </c>
      <c r="O4448" t="s">
        <v>58</v>
      </c>
      <c r="P4448">
        <v>49</v>
      </c>
      <c r="Q4448">
        <v>51</v>
      </c>
      <c r="R4448">
        <v>51</v>
      </c>
      <c r="S4448">
        <v>1</v>
      </c>
      <c r="T4448">
        <f t="shared" si="621"/>
        <v>50</v>
      </c>
      <c r="U4448">
        <v>48</v>
      </c>
      <c r="V4448">
        <f t="shared" si="622"/>
        <v>2</v>
      </c>
      <c r="W4448" s="3">
        <f t="shared" si="623"/>
        <v>1.9607843137254902E-2</v>
      </c>
      <c r="X4448">
        <v>48</v>
      </c>
      <c r="Y4448" s="4">
        <v>0</v>
      </c>
      <c r="Z4448" s="4">
        <v>1.9</v>
      </c>
      <c r="AA4448" s="5">
        <v>48960.5</v>
      </c>
      <c r="AB4448" s="5">
        <f t="shared" si="624"/>
        <v>2350104</v>
      </c>
      <c r="AC4448" s="5">
        <v>35196.78</v>
      </c>
      <c r="AD4448" s="5">
        <f t="shared" si="625"/>
        <v>1795035.78</v>
      </c>
      <c r="AE4448" s="5">
        <v>113260.39</v>
      </c>
      <c r="AF4448" s="5">
        <v>34410.86</v>
      </c>
      <c r="AG4448" s="5">
        <v>12085.19</v>
      </c>
      <c r="AH4448" s="5">
        <v>2755</v>
      </c>
      <c r="AI4448" s="5">
        <v>4600</v>
      </c>
      <c r="AJ4448">
        <v>0</v>
      </c>
      <c r="AK4448" s="5">
        <v>0</v>
      </c>
      <c r="AL4448" s="5">
        <v>1952.81</v>
      </c>
      <c r="AM4448" s="5">
        <v>29802.1</v>
      </c>
      <c r="AN4448">
        <v>4</v>
      </c>
      <c r="AO4448">
        <v>4</v>
      </c>
      <c r="AP4448" t="str">
        <f t="shared" si="626"/>
        <v>Yes</v>
      </c>
      <c r="AQ4448">
        <v>1</v>
      </c>
      <c r="AR4448" s="5">
        <f t="shared" si="627"/>
        <v>1993902.13</v>
      </c>
      <c r="AS4448" s="5">
        <f t="shared" si="628"/>
        <v>356201.87</v>
      </c>
      <c r="AT4448" t="s">
        <v>59</v>
      </c>
      <c r="AU4448" t="s">
        <v>6164</v>
      </c>
      <c r="AV4448" t="s">
        <v>6165</v>
      </c>
      <c r="AW4448" t="s">
        <v>6166</v>
      </c>
      <c r="AX4448" t="s">
        <v>6184</v>
      </c>
      <c r="AY4448">
        <v>49</v>
      </c>
      <c r="AZ4448">
        <v>0</v>
      </c>
      <c r="BA4448">
        <v>22</v>
      </c>
      <c r="BB4448" t="s">
        <v>6180</v>
      </c>
      <c r="BC4448">
        <v>0</v>
      </c>
      <c r="BD4448">
        <v>0</v>
      </c>
      <c r="BE4448" t="s">
        <v>6169</v>
      </c>
      <c r="BF4448" t="s">
        <v>6170</v>
      </c>
      <c r="BG4448">
        <v>2</v>
      </c>
      <c r="BH4448" t="s">
        <v>6197</v>
      </c>
      <c r="BI4448">
        <v>54</v>
      </c>
      <c r="BJ4448" t="s">
        <v>6187</v>
      </c>
      <c r="BK4448">
        <v>0</v>
      </c>
      <c r="BL4448">
        <v>59</v>
      </c>
      <c r="BM4448" s="3">
        <f t="shared" si="629"/>
        <v>0.86440677966101698</v>
      </c>
    </row>
    <row r="4449" spans="1:65">
      <c r="A4449" t="s">
        <v>4587</v>
      </c>
      <c r="B4449" s="2">
        <v>45926</v>
      </c>
      <c r="C4449" t="s">
        <v>3137</v>
      </c>
      <c r="D4449" t="s">
        <v>4140</v>
      </c>
      <c r="E4449">
        <v>9</v>
      </c>
      <c r="F4449" t="s">
        <v>72</v>
      </c>
      <c r="G4449" t="s">
        <v>79</v>
      </c>
      <c r="H4449" t="s">
        <v>86</v>
      </c>
      <c r="I4449" t="s">
        <v>52</v>
      </c>
      <c r="J4449" t="s">
        <v>65</v>
      </c>
      <c r="K4449" t="s">
        <v>75</v>
      </c>
      <c r="L4449" t="s">
        <v>87</v>
      </c>
      <c r="M4449" t="s">
        <v>68</v>
      </c>
      <c r="N4449" t="s">
        <v>76</v>
      </c>
      <c r="O4449" t="s">
        <v>70</v>
      </c>
      <c r="P4449">
        <v>62</v>
      </c>
      <c r="Q4449">
        <v>66</v>
      </c>
      <c r="R4449">
        <v>69</v>
      </c>
      <c r="S4449">
        <v>2</v>
      </c>
      <c r="T4449">
        <f t="shared" si="621"/>
        <v>67</v>
      </c>
      <c r="U4449">
        <v>61</v>
      </c>
      <c r="V4449">
        <f t="shared" si="622"/>
        <v>6</v>
      </c>
      <c r="W4449" s="3">
        <f t="shared" si="623"/>
        <v>2.8985507246376812E-2</v>
      </c>
      <c r="X4449">
        <v>31</v>
      </c>
      <c r="Y4449" s="4">
        <v>8.6999999999999993</v>
      </c>
      <c r="Z4449" s="4">
        <v>1.8</v>
      </c>
      <c r="AA4449" s="5">
        <v>52614.06</v>
      </c>
      <c r="AB4449" s="5">
        <f t="shared" si="624"/>
        <v>3209457.66</v>
      </c>
      <c r="AC4449" s="5">
        <v>34064.31</v>
      </c>
      <c r="AD4449" s="5">
        <f t="shared" si="625"/>
        <v>2350437.39</v>
      </c>
      <c r="AE4449" s="5">
        <v>160716.10999999999</v>
      </c>
      <c r="AF4449" s="5">
        <v>41839.339999999997</v>
      </c>
      <c r="AG4449" s="5">
        <v>10232.25</v>
      </c>
      <c r="AH4449" s="5">
        <v>2610</v>
      </c>
      <c r="AI4449" s="5">
        <v>9200</v>
      </c>
      <c r="AJ4449">
        <v>1</v>
      </c>
      <c r="AK4449" s="5">
        <v>14199.54</v>
      </c>
      <c r="AL4449" s="5">
        <v>5988.66</v>
      </c>
      <c r="AM4449" s="5">
        <v>40507.39</v>
      </c>
      <c r="AN4449">
        <v>4</v>
      </c>
      <c r="AO4449">
        <v>4</v>
      </c>
      <c r="AP4449" t="str">
        <f t="shared" si="626"/>
        <v>Yes</v>
      </c>
      <c r="AQ4449">
        <v>1</v>
      </c>
      <c r="AR4449" s="5">
        <f t="shared" si="627"/>
        <v>2635730.6800000002</v>
      </c>
      <c r="AS4449" s="5">
        <f t="shared" si="628"/>
        <v>573726.98</v>
      </c>
      <c r="AT4449" t="s">
        <v>59</v>
      </c>
      <c r="AU4449" t="s">
        <v>6194</v>
      </c>
      <c r="AV4449" t="s">
        <v>6195</v>
      </c>
      <c r="AW4449" t="s">
        <v>6183</v>
      </c>
      <c r="AX4449" t="s">
        <v>6177</v>
      </c>
      <c r="AY4449">
        <v>62</v>
      </c>
      <c r="AZ4449">
        <v>0</v>
      </c>
      <c r="BA4449">
        <v>33</v>
      </c>
      <c r="BB4449" t="s">
        <v>6180</v>
      </c>
      <c r="BC4449">
        <v>0</v>
      </c>
      <c r="BD4449">
        <v>0</v>
      </c>
      <c r="BE4449" t="s">
        <v>6169</v>
      </c>
      <c r="BF4449" t="s">
        <v>6170</v>
      </c>
      <c r="BG4449">
        <v>0</v>
      </c>
      <c r="BH4449" t="s">
        <v>6171</v>
      </c>
      <c r="BI4449">
        <v>29</v>
      </c>
      <c r="BJ4449" t="s">
        <v>6172</v>
      </c>
      <c r="BK4449">
        <v>0</v>
      </c>
      <c r="BL4449">
        <v>74</v>
      </c>
      <c r="BM4449" s="3">
        <f t="shared" si="629"/>
        <v>0.93243243243243246</v>
      </c>
    </row>
    <row r="4450" spans="1:65">
      <c r="A4450" t="s">
        <v>4588</v>
      </c>
      <c r="B4450" s="2">
        <v>45926</v>
      </c>
      <c r="C4450" t="s">
        <v>3137</v>
      </c>
      <c r="D4450" t="s">
        <v>4140</v>
      </c>
      <c r="E4450">
        <v>9</v>
      </c>
      <c r="F4450" t="s">
        <v>72</v>
      </c>
      <c r="G4450" t="s">
        <v>62</v>
      </c>
      <c r="H4450" t="s">
        <v>175</v>
      </c>
      <c r="I4450" t="s">
        <v>52</v>
      </c>
      <c r="J4450" t="s">
        <v>65</v>
      </c>
      <c r="K4450" t="s">
        <v>75</v>
      </c>
      <c r="L4450" t="s">
        <v>55</v>
      </c>
      <c r="M4450" t="s">
        <v>56</v>
      </c>
      <c r="N4450" t="s">
        <v>57</v>
      </c>
      <c r="O4450" t="s">
        <v>70</v>
      </c>
      <c r="P4450">
        <v>48</v>
      </c>
      <c r="Q4450">
        <v>50</v>
      </c>
      <c r="R4450">
        <v>51</v>
      </c>
      <c r="S4450">
        <v>1</v>
      </c>
      <c r="T4450">
        <f t="shared" si="621"/>
        <v>50</v>
      </c>
      <c r="U4450">
        <v>46</v>
      </c>
      <c r="V4450">
        <f t="shared" si="622"/>
        <v>4</v>
      </c>
      <c r="W4450" s="3">
        <f t="shared" si="623"/>
        <v>1.9607843137254902E-2</v>
      </c>
      <c r="X4450">
        <v>19</v>
      </c>
      <c r="Y4450" s="4">
        <v>2.1</v>
      </c>
      <c r="Z4450" s="4">
        <v>1.3</v>
      </c>
      <c r="AA4450" s="5">
        <v>51370.75</v>
      </c>
      <c r="AB4450" s="5">
        <f t="shared" si="624"/>
        <v>2363054.5</v>
      </c>
      <c r="AC4450" s="5">
        <v>34732.769999999997</v>
      </c>
      <c r="AD4450" s="5">
        <f t="shared" si="625"/>
        <v>1771371.27</v>
      </c>
      <c r="AE4450" s="5">
        <v>117523.18</v>
      </c>
      <c r="AF4450" s="5">
        <v>32202.799999999999</v>
      </c>
      <c r="AG4450" s="5">
        <v>8880.4699999999993</v>
      </c>
      <c r="AH4450" s="5">
        <v>1885</v>
      </c>
      <c r="AI4450" s="5">
        <v>4600</v>
      </c>
      <c r="AJ4450">
        <v>0</v>
      </c>
      <c r="AK4450" s="5">
        <v>0</v>
      </c>
      <c r="AL4450" s="5">
        <v>3956.58</v>
      </c>
      <c r="AM4450" s="5">
        <v>30824.959999999999</v>
      </c>
      <c r="AN4450">
        <v>4</v>
      </c>
      <c r="AO4450">
        <v>4</v>
      </c>
      <c r="AP4450" t="str">
        <f t="shared" si="626"/>
        <v>Yes</v>
      </c>
      <c r="AQ4450">
        <v>0</v>
      </c>
      <c r="AR4450" s="5">
        <f t="shared" si="627"/>
        <v>1971244.26</v>
      </c>
      <c r="AS4450" s="5">
        <f t="shared" si="628"/>
        <v>391810.24</v>
      </c>
      <c r="AT4450" t="s">
        <v>59</v>
      </c>
      <c r="AU4450" t="s">
        <v>6164</v>
      </c>
      <c r="AV4450" t="s">
        <v>6165</v>
      </c>
      <c r="AW4450" t="s">
        <v>6166</v>
      </c>
      <c r="AX4450" t="s">
        <v>6184</v>
      </c>
      <c r="AY4450">
        <v>49</v>
      </c>
      <c r="AZ4450">
        <v>1</v>
      </c>
      <c r="BA4450">
        <v>30</v>
      </c>
      <c r="BB4450" t="s">
        <v>6180</v>
      </c>
      <c r="BC4450">
        <v>0</v>
      </c>
      <c r="BD4450">
        <v>0</v>
      </c>
      <c r="BE4450" t="s">
        <v>6169</v>
      </c>
      <c r="BF4450" t="s">
        <v>6170</v>
      </c>
      <c r="BG4450">
        <v>0</v>
      </c>
      <c r="BH4450" t="s">
        <v>6171</v>
      </c>
      <c r="BI4450">
        <v>31</v>
      </c>
      <c r="BJ4450" t="s">
        <v>6172</v>
      </c>
      <c r="BK4450">
        <v>0</v>
      </c>
      <c r="BL4450">
        <v>65</v>
      </c>
      <c r="BM4450" s="3">
        <f t="shared" si="629"/>
        <v>0.7846153846153846</v>
      </c>
    </row>
    <row r="4451" spans="1:65">
      <c r="A4451" t="s">
        <v>4589</v>
      </c>
      <c r="B4451" s="2">
        <v>45927</v>
      </c>
      <c r="C4451" t="s">
        <v>3137</v>
      </c>
      <c r="D4451" t="s">
        <v>4140</v>
      </c>
      <c r="E4451">
        <v>9</v>
      </c>
      <c r="F4451" t="s">
        <v>72</v>
      </c>
      <c r="G4451" t="s">
        <v>50</v>
      </c>
      <c r="H4451" t="s">
        <v>73</v>
      </c>
      <c r="I4451" t="s">
        <v>52</v>
      </c>
      <c r="J4451" t="s">
        <v>65</v>
      </c>
      <c r="K4451" t="s">
        <v>75</v>
      </c>
      <c r="L4451" t="s">
        <v>55</v>
      </c>
      <c r="M4451" t="s">
        <v>56</v>
      </c>
      <c r="N4451" t="s">
        <v>69</v>
      </c>
      <c r="O4451" t="s">
        <v>70</v>
      </c>
      <c r="P4451">
        <v>42</v>
      </c>
      <c r="Q4451">
        <v>44</v>
      </c>
      <c r="R4451">
        <v>44</v>
      </c>
      <c r="S4451">
        <v>1</v>
      </c>
      <c r="T4451">
        <f t="shared" si="621"/>
        <v>43</v>
      </c>
      <c r="U4451">
        <v>40</v>
      </c>
      <c r="V4451">
        <f t="shared" si="622"/>
        <v>3</v>
      </c>
      <c r="W4451" s="3">
        <f t="shared" si="623"/>
        <v>2.2727272727272728E-2</v>
      </c>
      <c r="X4451">
        <v>28</v>
      </c>
      <c r="Y4451" s="4">
        <v>9.6</v>
      </c>
      <c r="Z4451" s="4">
        <v>2.4</v>
      </c>
      <c r="AA4451" s="5">
        <v>52203.33</v>
      </c>
      <c r="AB4451" s="5">
        <f t="shared" si="624"/>
        <v>2088133.2</v>
      </c>
      <c r="AC4451" s="5">
        <v>34621.760000000002</v>
      </c>
      <c r="AD4451" s="5">
        <f t="shared" si="625"/>
        <v>1523357.44</v>
      </c>
      <c r="AE4451" s="5">
        <v>101477.78</v>
      </c>
      <c r="AF4451" s="5">
        <v>28021.55</v>
      </c>
      <c r="AG4451" s="5">
        <v>10024</v>
      </c>
      <c r="AH4451" s="5">
        <v>3480</v>
      </c>
      <c r="AI4451" s="5">
        <v>4600</v>
      </c>
      <c r="AJ4451">
        <v>0</v>
      </c>
      <c r="AK4451" s="5">
        <v>0</v>
      </c>
      <c r="AL4451" s="5">
        <v>2985.5</v>
      </c>
      <c r="AM4451" s="5">
        <v>29547.16</v>
      </c>
      <c r="AN4451">
        <v>4</v>
      </c>
      <c r="AO4451">
        <v>5</v>
      </c>
      <c r="AP4451" t="str">
        <f t="shared" si="626"/>
        <v>No</v>
      </c>
      <c r="AQ4451">
        <v>1</v>
      </c>
      <c r="AR4451" s="5">
        <f t="shared" si="627"/>
        <v>1703493.43</v>
      </c>
      <c r="AS4451" s="5">
        <f t="shared" si="628"/>
        <v>384639.77</v>
      </c>
      <c r="AT4451" t="s">
        <v>59</v>
      </c>
      <c r="AU4451" t="s">
        <v>6164</v>
      </c>
      <c r="AV4451" t="s">
        <v>6165</v>
      </c>
      <c r="AW4451" t="s">
        <v>6166</v>
      </c>
      <c r="AX4451" t="s">
        <v>6177</v>
      </c>
      <c r="AY4451">
        <v>42</v>
      </c>
      <c r="AZ4451">
        <v>0</v>
      </c>
      <c r="BA4451">
        <v>20</v>
      </c>
      <c r="BB4451" t="s">
        <v>6180</v>
      </c>
      <c r="BC4451">
        <v>1</v>
      </c>
      <c r="BD4451">
        <v>0</v>
      </c>
      <c r="BE4451" t="s">
        <v>6178</v>
      </c>
      <c r="BF4451" t="s">
        <v>6170</v>
      </c>
      <c r="BG4451">
        <v>0</v>
      </c>
      <c r="BH4451" t="s">
        <v>6171</v>
      </c>
      <c r="BI4451">
        <v>53</v>
      </c>
      <c r="BJ4451" t="s">
        <v>6187</v>
      </c>
      <c r="BK4451">
        <v>0</v>
      </c>
      <c r="BL4451">
        <v>61</v>
      </c>
      <c r="BM4451" s="3">
        <f t="shared" si="629"/>
        <v>0.72131147540983609</v>
      </c>
    </row>
    <row r="4452" spans="1:65">
      <c r="A4452" t="s">
        <v>4590</v>
      </c>
      <c r="B4452" s="2">
        <v>45927</v>
      </c>
      <c r="C4452" t="s">
        <v>3137</v>
      </c>
      <c r="D4452" t="s">
        <v>4140</v>
      </c>
      <c r="E4452">
        <v>9</v>
      </c>
      <c r="F4452" t="s">
        <v>49</v>
      </c>
      <c r="G4452" t="s">
        <v>79</v>
      </c>
      <c r="H4452" t="s">
        <v>106</v>
      </c>
      <c r="I4452" t="s">
        <v>64</v>
      </c>
      <c r="J4452" t="s">
        <v>65</v>
      </c>
      <c r="K4452" t="s">
        <v>75</v>
      </c>
      <c r="L4452" t="s">
        <v>67</v>
      </c>
      <c r="M4452" t="s">
        <v>68</v>
      </c>
      <c r="N4452" t="s">
        <v>94</v>
      </c>
      <c r="O4452" t="s">
        <v>120</v>
      </c>
      <c r="P4452">
        <v>46</v>
      </c>
      <c r="Q4452">
        <v>46</v>
      </c>
      <c r="R4452">
        <v>46</v>
      </c>
      <c r="S4452">
        <v>4</v>
      </c>
      <c r="T4452">
        <f t="shared" si="621"/>
        <v>42</v>
      </c>
      <c r="U4452">
        <v>42</v>
      </c>
      <c r="V4452">
        <f t="shared" si="622"/>
        <v>0</v>
      </c>
      <c r="W4452" s="3">
        <f t="shared" si="623"/>
        <v>8.6956521739130432E-2</v>
      </c>
      <c r="X4452">
        <v>18</v>
      </c>
      <c r="Y4452" s="4">
        <v>5.9</v>
      </c>
      <c r="Z4452" s="4">
        <v>1.3</v>
      </c>
      <c r="AA4452" s="5">
        <v>51949.64</v>
      </c>
      <c r="AB4452" s="5">
        <f t="shared" si="624"/>
        <v>2181884.88</v>
      </c>
      <c r="AC4452" s="5">
        <v>32352.77</v>
      </c>
      <c r="AD4452" s="5">
        <f t="shared" si="625"/>
        <v>1488227.42</v>
      </c>
      <c r="AE4452" s="5">
        <v>98021.06</v>
      </c>
      <c r="AF4452" s="5">
        <v>30627.71</v>
      </c>
      <c r="AG4452" s="5">
        <v>8853.6200000000008</v>
      </c>
      <c r="AH4452" s="5">
        <v>1885</v>
      </c>
      <c r="AI4452" s="5">
        <v>20898.18</v>
      </c>
      <c r="AJ4452">
        <v>1</v>
      </c>
      <c r="AK4452" s="5">
        <v>13402.94</v>
      </c>
      <c r="AL4452" s="5">
        <v>0</v>
      </c>
      <c r="AM4452" s="5">
        <v>28287.34</v>
      </c>
      <c r="AN4452">
        <v>4</v>
      </c>
      <c r="AO4452">
        <v>5</v>
      </c>
      <c r="AP4452" t="str">
        <f t="shared" si="626"/>
        <v>No</v>
      </c>
      <c r="AQ4452">
        <v>2</v>
      </c>
      <c r="AR4452" s="5">
        <f t="shared" si="627"/>
        <v>1690203.27</v>
      </c>
      <c r="AS4452" s="5">
        <f t="shared" si="628"/>
        <v>491681.61</v>
      </c>
      <c r="AT4452" t="s">
        <v>1641</v>
      </c>
      <c r="AU4452" t="s">
        <v>6199</v>
      </c>
      <c r="AV4452" t="s">
        <v>6200</v>
      </c>
      <c r="AW4452" t="s">
        <v>6175</v>
      </c>
      <c r="AX4452" t="s">
        <v>6184</v>
      </c>
      <c r="AY4452">
        <v>47</v>
      </c>
      <c r="AZ4452">
        <v>0</v>
      </c>
      <c r="BA4452">
        <v>0</v>
      </c>
      <c r="BB4452" t="s">
        <v>6168</v>
      </c>
      <c r="BC4452">
        <v>0</v>
      </c>
      <c r="BD4452">
        <v>1</v>
      </c>
      <c r="BE4452" t="s">
        <v>6188</v>
      </c>
      <c r="BF4452" t="s">
        <v>6210</v>
      </c>
      <c r="BG4452">
        <v>4</v>
      </c>
      <c r="BH4452" t="s">
        <v>6208</v>
      </c>
      <c r="BI4452">
        <v>113</v>
      </c>
      <c r="BJ4452" t="s">
        <v>6193</v>
      </c>
      <c r="BK4452">
        <v>0</v>
      </c>
      <c r="BL4452">
        <v>61</v>
      </c>
      <c r="BM4452" s="3">
        <f t="shared" si="629"/>
        <v>0.75409836065573765</v>
      </c>
    </row>
    <row r="4453" spans="1:65">
      <c r="A4453" t="s">
        <v>4591</v>
      </c>
      <c r="B4453" s="2">
        <v>45927</v>
      </c>
      <c r="C4453" t="s">
        <v>3137</v>
      </c>
      <c r="D4453" t="s">
        <v>4140</v>
      </c>
      <c r="E4453">
        <v>9</v>
      </c>
      <c r="F4453" t="s">
        <v>78</v>
      </c>
      <c r="G4453" t="s">
        <v>62</v>
      </c>
      <c r="H4453" t="s">
        <v>168</v>
      </c>
      <c r="I4453" t="s">
        <v>64</v>
      </c>
      <c r="J4453" t="s">
        <v>81</v>
      </c>
      <c r="K4453" t="s">
        <v>54</v>
      </c>
      <c r="L4453" t="s">
        <v>92</v>
      </c>
      <c r="M4453" t="s">
        <v>56</v>
      </c>
      <c r="N4453" t="s">
        <v>69</v>
      </c>
      <c r="O4453" t="s">
        <v>58</v>
      </c>
      <c r="P4453">
        <v>36</v>
      </c>
      <c r="Q4453">
        <v>37</v>
      </c>
      <c r="R4453">
        <v>35</v>
      </c>
      <c r="S4453">
        <v>1</v>
      </c>
      <c r="T4453">
        <f t="shared" si="621"/>
        <v>34</v>
      </c>
      <c r="U4453">
        <v>34</v>
      </c>
      <c r="V4453">
        <f t="shared" si="622"/>
        <v>0</v>
      </c>
      <c r="W4453" s="3">
        <f t="shared" si="623"/>
        <v>2.8571428571428571E-2</v>
      </c>
      <c r="X4453">
        <v>21</v>
      </c>
      <c r="Y4453" s="4">
        <v>7.5</v>
      </c>
      <c r="Z4453" s="4">
        <v>1.2</v>
      </c>
      <c r="AA4453" s="5">
        <v>83408.31</v>
      </c>
      <c r="AB4453" s="5">
        <f t="shared" si="624"/>
        <v>2835882.54</v>
      </c>
      <c r="AC4453" s="5">
        <v>53504.01</v>
      </c>
      <c r="AD4453" s="5">
        <f t="shared" si="625"/>
        <v>1872640.35</v>
      </c>
      <c r="AE4453" s="5">
        <v>101880.22</v>
      </c>
      <c r="AF4453" s="5">
        <v>31039.51</v>
      </c>
      <c r="AG4453" s="5">
        <v>8662.09</v>
      </c>
      <c r="AH4453" s="5">
        <v>1740</v>
      </c>
      <c r="AI4453" s="5">
        <v>6800</v>
      </c>
      <c r="AJ4453">
        <v>0</v>
      </c>
      <c r="AK4453" s="5">
        <v>0</v>
      </c>
      <c r="AL4453" s="5">
        <v>0</v>
      </c>
      <c r="AM4453" s="5">
        <v>21242.31</v>
      </c>
      <c r="AN4453">
        <v>4</v>
      </c>
      <c r="AO4453">
        <v>4</v>
      </c>
      <c r="AP4453" t="str">
        <f t="shared" si="626"/>
        <v>Yes</v>
      </c>
      <c r="AQ4453">
        <v>1</v>
      </c>
      <c r="AR4453" s="5">
        <f t="shared" si="627"/>
        <v>2044004.48</v>
      </c>
      <c r="AS4453" s="5">
        <f t="shared" si="628"/>
        <v>791878.06</v>
      </c>
      <c r="AT4453" t="s">
        <v>59</v>
      </c>
      <c r="AU4453" t="s">
        <v>6164</v>
      </c>
      <c r="AV4453" t="s">
        <v>6165</v>
      </c>
      <c r="AW4453" t="s">
        <v>6166</v>
      </c>
      <c r="AX4453" t="s">
        <v>6167</v>
      </c>
      <c r="AY4453">
        <v>39</v>
      </c>
      <c r="AZ4453">
        <v>0</v>
      </c>
      <c r="BA4453">
        <v>0</v>
      </c>
      <c r="BB4453" t="s">
        <v>6168</v>
      </c>
      <c r="BC4453">
        <v>0</v>
      </c>
      <c r="BD4453">
        <v>0</v>
      </c>
      <c r="BE4453" t="s">
        <v>6169</v>
      </c>
      <c r="BF4453" t="s">
        <v>6170</v>
      </c>
      <c r="BG4453">
        <v>1</v>
      </c>
      <c r="BH4453" t="s">
        <v>6179</v>
      </c>
      <c r="BI4453">
        <v>28</v>
      </c>
      <c r="BJ4453" t="s">
        <v>6172</v>
      </c>
      <c r="BK4453">
        <v>0</v>
      </c>
      <c r="BL4453">
        <v>51</v>
      </c>
      <c r="BM4453" s="3">
        <f t="shared" si="629"/>
        <v>0.68627450980392157</v>
      </c>
    </row>
    <row r="4454" spans="1:65">
      <c r="A4454" t="s">
        <v>4592</v>
      </c>
      <c r="B4454" s="2">
        <v>45927</v>
      </c>
      <c r="C4454" t="s">
        <v>3137</v>
      </c>
      <c r="D4454" t="s">
        <v>4140</v>
      </c>
      <c r="E4454">
        <v>9</v>
      </c>
      <c r="F4454" t="s">
        <v>78</v>
      </c>
      <c r="G4454" t="s">
        <v>50</v>
      </c>
      <c r="H4454" t="s">
        <v>173</v>
      </c>
      <c r="I4454" t="s">
        <v>74</v>
      </c>
      <c r="J4454" t="s">
        <v>65</v>
      </c>
      <c r="K4454" t="s">
        <v>75</v>
      </c>
      <c r="L4454" t="s">
        <v>87</v>
      </c>
      <c r="M4454" t="s">
        <v>56</v>
      </c>
      <c r="N4454" t="s">
        <v>69</v>
      </c>
      <c r="O4454" t="s">
        <v>70</v>
      </c>
      <c r="P4454">
        <v>47</v>
      </c>
      <c r="Q4454">
        <v>49</v>
      </c>
      <c r="R4454">
        <v>46</v>
      </c>
      <c r="S4454">
        <v>1</v>
      </c>
      <c r="T4454">
        <f t="shared" si="621"/>
        <v>45</v>
      </c>
      <c r="U4454">
        <v>45</v>
      </c>
      <c r="V4454">
        <f t="shared" si="622"/>
        <v>0</v>
      </c>
      <c r="W4454" s="3">
        <f t="shared" si="623"/>
        <v>2.1739130434782608E-2</v>
      </c>
      <c r="X4454">
        <v>34</v>
      </c>
      <c r="Y4454" s="4">
        <v>2.5</v>
      </c>
      <c r="Z4454" s="4">
        <v>1</v>
      </c>
      <c r="AA4454" s="5">
        <v>51738.12</v>
      </c>
      <c r="AB4454" s="5">
        <f t="shared" si="624"/>
        <v>2328215.4</v>
      </c>
      <c r="AC4454" s="5">
        <v>35702.83</v>
      </c>
      <c r="AD4454" s="5">
        <f t="shared" si="625"/>
        <v>1642330.18</v>
      </c>
      <c r="AE4454" s="5">
        <v>103730.48</v>
      </c>
      <c r="AF4454" s="5">
        <v>32379.63</v>
      </c>
      <c r="AG4454" s="5">
        <v>10153.49</v>
      </c>
      <c r="AH4454" s="5">
        <v>1450</v>
      </c>
      <c r="AI4454" s="5">
        <v>4600</v>
      </c>
      <c r="AJ4454">
        <v>0</v>
      </c>
      <c r="AK4454" s="5">
        <v>0</v>
      </c>
      <c r="AL4454" s="5">
        <v>0</v>
      </c>
      <c r="AM4454" s="5">
        <v>29598.52</v>
      </c>
      <c r="AN4454">
        <v>4</v>
      </c>
      <c r="AO4454">
        <v>3</v>
      </c>
      <c r="AP4454" t="str">
        <f t="shared" si="626"/>
        <v>Yes</v>
      </c>
      <c r="AQ4454">
        <v>1</v>
      </c>
      <c r="AR4454" s="5">
        <f t="shared" si="627"/>
        <v>1824242.3</v>
      </c>
      <c r="AS4454" s="5">
        <f t="shared" si="628"/>
        <v>503973.1</v>
      </c>
      <c r="AT4454" t="s">
        <v>59</v>
      </c>
      <c r="AU4454" t="s">
        <v>6164</v>
      </c>
      <c r="AV4454" t="s">
        <v>6165</v>
      </c>
      <c r="AW4454" t="s">
        <v>6166</v>
      </c>
      <c r="AX4454" t="s">
        <v>6167</v>
      </c>
      <c r="AY4454">
        <v>48</v>
      </c>
      <c r="AZ4454">
        <v>0</v>
      </c>
      <c r="BA4454">
        <v>0</v>
      </c>
      <c r="BB4454" t="s">
        <v>6168</v>
      </c>
      <c r="BC4454">
        <v>0</v>
      </c>
      <c r="BD4454">
        <v>0</v>
      </c>
      <c r="BE4454" t="s">
        <v>6169</v>
      </c>
      <c r="BF4454" t="s">
        <v>6170</v>
      </c>
      <c r="BG4454">
        <v>3</v>
      </c>
      <c r="BH4454" t="s">
        <v>6209</v>
      </c>
      <c r="BI4454">
        <v>128</v>
      </c>
      <c r="BJ4454" t="s">
        <v>6193</v>
      </c>
      <c r="BK4454">
        <v>0</v>
      </c>
      <c r="BL4454">
        <v>63</v>
      </c>
      <c r="BM4454" s="3">
        <f t="shared" si="629"/>
        <v>0.73015873015873012</v>
      </c>
    </row>
    <row r="4455" spans="1:65">
      <c r="A4455" t="s">
        <v>4593</v>
      </c>
      <c r="B4455" s="2">
        <v>45927</v>
      </c>
      <c r="C4455" t="s">
        <v>3137</v>
      </c>
      <c r="D4455" t="s">
        <v>4140</v>
      </c>
      <c r="E4455">
        <v>9</v>
      </c>
      <c r="F4455" t="s">
        <v>61</v>
      </c>
      <c r="G4455" t="s">
        <v>79</v>
      </c>
      <c r="H4455" t="s">
        <v>98</v>
      </c>
      <c r="I4455" t="s">
        <v>64</v>
      </c>
      <c r="J4455" t="s">
        <v>65</v>
      </c>
      <c r="K4455" t="s">
        <v>75</v>
      </c>
      <c r="L4455" t="s">
        <v>55</v>
      </c>
      <c r="M4455" t="s">
        <v>56</v>
      </c>
      <c r="N4455" t="s">
        <v>94</v>
      </c>
      <c r="O4455" t="s">
        <v>70</v>
      </c>
      <c r="P4455">
        <v>44</v>
      </c>
      <c r="Q4455">
        <v>45</v>
      </c>
      <c r="R4455">
        <v>45</v>
      </c>
      <c r="S4455">
        <v>1</v>
      </c>
      <c r="T4455">
        <f t="shared" si="621"/>
        <v>44</v>
      </c>
      <c r="U4455">
        <v>44</v>
      </c>
      <c r="V4455">
        <f t="shared" si="622"/>
        <v>0</v>
      </c>
      <c r="W4455" s="3">
        <f t="shared" si="623"/>
        <v>2.2222222222222223E-2</v>
      </c>
      <c r="X4455">
        <v>43</v>
      </c>
      <c r="Y4455" s="4">
        <v>5.7</v>
      </c>
      <c r="Z4455" s="4">
        <v>2.2999999999999998</v>
      </c>
      <c r="AA4455" s="5">
        <v>52410.879999999997</v>
      </c>
      <c r="AB4455" s="5">
        <f t="shared" si="624"/>
        <v>2306078.7200000002</v>
      </c>
      <c r="AC4455" s="5">
        <v>35058.43</v>
      </c>
      <c r="AD4455" s="5">
        <f t="shared" si="625"/>
        <v>1577629.35</v>
      </c>
      <c r="AE4455" s="5">
        <v>97314.9</v>
      </c>
      <c r="AF4455" s="5">
        <v>29518.44</v>
      </c>
      <c r="AG4455" s="5">
        <v>10489.27</v>
      </c>
      <c r="AH4455" s="5">
        <v>3335</v>
      </c>
      <c r="AI4455" s="5">
        <v>4600</v>
      </c>
      <c r="AJ4455">
        <v>0</v>
      </c>
      <c r="AK4455" s="5">
        <v>0</v>
      </c>
      <c r="AL4455" s="5">
        <v>0</v>
      </c>
      <c r="AM4455" s="5">
        <v>30828.14</v>
      </c>
      <c r="AN4455">
        <v>4</v>
      </c>
      <c r="AO4455">
        <v>4</v>
      </c>
      <c r="AP4455" t="str">
        <f t="shared" si="626"/>
        <v>Yes</v>
      </c>
      <c r="AQ4455">
        <v>1</v>
      </c>
      <c r="AR4455" s="5">
        <f t="shared" si="627"/>
        <v>1753715.1</v>
      </c>
      <c r="AS4455" s="5">
        <f t="shared" si="628"/>
        <v>552363.62</v>
      </c>
      <c r="AT4455" t="s">
        <v>59</v>
      </c>
      <c r="AU4455" t="s">
        <v>6164</v>
      </c>
      <c r="AV4455" t="s">
        <v>6165</v>
      </c>
      <c r="AW4455" t="s">
        <v>6166</v>
      </c>
      <c r="AX4455" t="s">
        <v>6184</v>
      </c>
      <c r="AY4455">
        <v>44</v>
      </c>
      <c r="AZ4455">
        <v>0</v>
      </c>
      <c r="BA4455">
        <v>0</v>
      </c>
      <c r="BB4455" t="s">
        <v>6168</v>
      </c>
      <c r="BC4455">
        <v>0</v>
      </c>
      <c r="BD4455">
        <v>0</v>
      </c>
      <c r="BE4455" t="s">
        <v>6169</v>
      </c>
      <c r="BF4455" t="s">
        <v>6170</v>
      </c>
      <c r="BG4455">
        <v>0</v>
      </c>
      <c r="BH4455" t="s">
        <v>6171</v>
      </c>
      <c r="BI4455">
        <v>41</v>
      </c>
      <c r="BJ4455" t="s">
        <v>6172</v>
      </c>
      <c r="BK4455">
        <v>0</v>
      </c>
      <c r="BL4455">
        <v>61</v>
      </c>
      <c r="BM4455" s="3">
        <f t="shared" si="629"/>
        <v>0.73770491803278693</v>
      </c>
    </row>
    <row r="4456" spans="1:65">
      <c r="A4456" t="s">
        <v>4594</v>
      </c>
      <c r="B4456" s="2">
        <v>45927</v>
      </c>
      <c r="C4456" t="s">
        <v>3137</v>
      </c>
      <c r="D4456" t="s">
        <v>4140</v>
      </c>
      <c r="E4456">
        <v>9</v>
      </c>
      <c r="F4456" t="s">
        <v>49</v>
      </c>
      <c r="G4456" t="s">
        <v>62</v>
      </c>
      <c r="H4456" t="s">
        <v>226</v>
      </c>
      <c r="I4456" t="s">
        <v>52</v>
      </c>
      <c r="J4456" t="s">
        <v>81</v>
      </c>
      <c r="K4456" t="s">
        <v>75</v>
      </c>
      <c r="L4456" t="s">
        <v>55</v>
      </c>
      <c r="M4456" t="s">
        <v>56</v>
      </c>
      <c r="N4456" t="s">
        <v>57</v>
      </c>
      <c r="O4456" t="s">
        <v>82</v>
      </c>
      <c r="P4456">
        <v>38</v>
      </c>
      <c r="Q4456">
        <v>40</v>
      </c>
      <c r="R4456">
        <v>39</v>
      </c>
      <c r="S4456">
        <v>1</v>
      </c>
      <c r="T4456">
        <f t="shared" si="621"/>
        <v>38</v>
      </c>
      <c r="U4456">
        <v>37</v>
      </c>
      <c r="V4456">
        <f t="shared" si="622"/>
        <v>1</v>
      </c>
      <c r="W4456" s="3">
        <f t="shared" si="623"/>
        <v>2.564102564102564E-2</v>
      </c>
      <c r="X4456">
        <v>25</v>
      </c>
      <c r="Y4456" s="4">
        <v>0.2</v>
      </c>
      <c r="Z4456" s="4">
        <v>1.1000000000000001</v>
      </c>
      <c r="AA4456" s="5">
        <v>78206.37</v>
      </c>
      <c r="AB4456" s="5">
        <f t="shared" si="624"/>
        <v>2893635.69</v>
      </c>
      <c r="AC4456" s="5">
        <v>52872.92</v>
      </c>
      <c r="AD4456" s="5">
        <f t="shared" si="625"/>
        <v>2062043.88</v>
      </c>
      <c r="AE4456" s="5">
        <v>126158.25</v>
      </c>
      <c r="AF4456" s="5">
        <v>35669.11</v>
      </c>
      <c r="AG4456" s="5">
        <v>8699.43</v>
      </c>
      <c r="AH4456" s="5">
        <v>1595</v>
      </c>
      <c r="AI4456" s="5">
        <v>6800</v>
      </c>
      <c r="AJ4456">
        <v>0</v>
      </c>
      <c r="AK4456" s="5">
        <v>0</v>
      </c>
      <c r="AL4456" s="5">
        <v>1496.12</v>
      </c>
      <c r="AM4456" s="5">
        <v>27841.72</v>
      </c>
      <c r="AN4456">
        <v>4</v>
      </c>
      <c r="AO4456">
        <v>5</v>
      </c>
      <c r="AP4456" t="str">
        <f t="shared" si="626"/>
        <v>No</v>
      </c>
      <c r="AQ4456">
        <v>1</v>
      </c>
      <c r="AR4456" s="5">
        <f t="shared" si="627"/>
        <v>2270303.5099999998</v>
      </c>
      <c r="AS4456" s="5">
        <f t="shared" si="628"/>
        <v>623332.18000000005</v>
      </c>
      <c r="AT4456" t="s">
        <v>59</v>
      </c>
      <c r="AU4456" t="s">
        <v>6164</v>
      </c>
      <c r="AV4456" t="s">
        <v>6165</v>
      </c>
      <c r="AW4456" t="s">
        <v>6166</v>
      </c>
      <c r="AX4456" t="s">
        <v>6167</v>
      </c>
      <c r="AY4456">
        <v>38</v>
      </c>
      <c r="AZ4456">
        <v>0</v>
      </c>
      <c r="BA4456">
        <v>10</v>
      </c>
      <c r="BB4456" t="s">
        <v>6191</v>
      </c>
      <c r="BC4456">
        <v>0</v>
      </c>
      <c r="BD4456">
        <v>1</v>
      </c>
      <c r="BE4456" t="s">
        <v>6188</v>
      </c>
      <c r="BF4456" t="s">
        <v>6170</v>
      </c>
      <c r="BG4456">
        <v>0</v>
      </c>
      <c r="BH4456" t="s">
        <v>6171</v>
      </c>
      <c r="BI4456">
        <v>35</v>
      </c>
      <c r="BJ4456" t="s">
        <v>6172</v>
      </c>
      <c r="BK4456">
        <v>0</v>
      </c>
      <c r="BL4456">
        <v>51</v>
      </c>
      <c r="BM4456" s="3">
        <f t="shared" si="629"/>
        <v>0.76470588235294112</v>
      </c>
    </row>
    <row r="4457" spans="1:65">
      <c r="A4457" t="s">
        <v>4595</v>
      </c>
      <c r="B4457" s="2">
        <v>45927</v>
      </c>
      <c r="C4457" t="s">
        <v>3137</v>
      </c>
      <c r="D4457" t="s">
        <v>4140</v>
      </c>
      <c r="E4457">
        <v>9</v>
      </c>
      <c r="F4457" t="s">
        <v>78</v>
      </c>
      <c r="G4457" t="s">
        <v>62</v>
      </c>
      <c r="H4457" t="s">
        <v>190</v>
      </c>
      <c r="I4457" t="s">
        <v>64</v>
      </c>
      <c r="J4457" t="s">
        <v>81</v>
      </c>
      <c r="K4457" t="s">
        <v>75</v>
      </c>
      <c r="L4457" t="s">
        <v>92</v>
      </c>
      <c r="M4457" t="s">
        <v>56</v>
      </c>
      <c r="N4457" t="s">
        <v>69</v>
      </c>
      <c r="O4457" t="s">
        <v>58</v>
      </c>
      <c r="P4457">
        <v>37</v>
      </c>
      <c r="Q4457">
        <v>39</v>
      </c>
      <c r="R4457">
        <v>39</v>
      </c>
      <c r="S4457">
        <v>1</v>
      </c>
      <c r="T4457">
        <f t="shared" si="621"/>
        <v>38</v>
      </c>
      <c r="U4457">
        <v>36</v>
      </c>
      <c r="V4457">
        <f t="shared" si="622"/>
        <v>2</v>
      </c>
      <c r="W4457" s="3">
        <f t="shared" si="623"/>
        <v>2.564102564102564E-2</v>
      </c>
      <c r="X4457">
        <v>19</v>
      </c>
      <c r="Y4457" s="4">
        <v>4.5</v>
      </c>
      <c r="Z4457" s="4">
        <v>1.1000000000000001</v>
      </c>
      <c r="AA4457" s="5">
        <v>77157.14</v>
      </c>
      <c r="AB4457" s="5">
        <f t="shared" si="624"/>
        <v>2777657.04</v>
      </c>
      <c r="AC4457" s="5">
        <v>53635.08</v>
      </c>
      <c r="AD4457" s="5">
        <f t="shared" si="625"/>
        <v>2091768.12</v>
      </c>
      <c r="AE4457" s="5">
        <v>115286.08</v>
      </c>
      <c r="AF4457" s="5">
        <v>36626.410000000003</v>
      </c>
      <c r="AG4457" s="5">
        <v>8822.0499999999993</v>
      </c>
      <c r="AH4457" s="5">
        <v>1595</v>
      </c>
      <c r="AI4457" s="5">
        <v>6800</v>
      </c>
      <c r="AJ4457">
        <v>0</v>
      </c>
      <c r="AK4457" s="5">
        <v>0</v>
      </c>
      <c r="AL4457" s="5">
        <v>3054.36</v>
      </c>
      <c r="AM4457" s="5">
        <v>22736.58</v>
      </c>
      <c r="AN4457">
        <v>4</v>
      </c>
      <c r="AO4457">
        <v>4</v>
      </c>
      <c r="AP4457" t="str">
        <f t="shared" si="626"/>
        <v>Yes</v>
      </c>
      <c r="AQ4457">
        <v>1</v>
      </c>
      <c r="AR4457" s="5">
        <f t="shared" si="627"/>
        <v>2286688.6</v>
      </c>
      <c r="AS4457" s="5">
        <f t="shared" si="628"/>
        <v>490968.44</v>
      </c>
      <c r="AT4457" t="s">
        <v>59</v>
      </c>
      <c r="AU4457" t="s">
        <v>6164</v>
      </c>
      <c r="AV4457" t="s">
        <v>6165</v>
      </c>
      <c r="AW4457" t="s">
        <v>6166</v>
      </c>
      <c r="AX4457" t="s">
        <v>6184</v>
      </c>
      <c r="AY4457">
        <v>42</v>
      </c>
      <c r="AZ4457">
        <v>2</v>
      </c>
      <c r="BA4457">
        <v>21</v>
      </c>
      <c r="BB4457" t="s">
        <v>6185</v>
      </c>
      <c r="BC4457">
        <v>0</v>
      </c>
      <c r="BD4457">
        <v>0</v>
      </c>
      <c r="BE4457" t="s">
        <v>6169</v>
      </c>
      <c r="BF4457" t="s">
        <v>6170</v>
      </c>
      <c r="BG4457">
        <v>0</v>
      </c>
      <c r="BH4457" t="s">
        <v>6171</v>
      </c>
      <c r="BI4457">
        <v>11</v>
      </c>
      <c r="BJ4457" t="s">
        <v>6172</v>
      </c>
      <c r="BK4457">
        <v>0</v>
      </c>
      <c r="BL4457">
        <v>52</v>
      </c>
      <c r="BM4457" s="3">
        <f t="shared" si="629"/>
        <v>0.75</v>
      </c>
    </row>
    <row r="4458" spans="1:65">
      <c r="A4458" t="s">
        <v>4596</v>
      </c>
      <c r="B4458" s="2">
        <v>45927</v>
      </c>
      <c r="C4458" t="s">
        <v>3137</v>
      </c>
      <c r="D4458" t="s">
        <v>4140</v>
      </c>
      <c r="E4458">
        <v>9</v>
      </c>
      <c r="F4458" t="s">
        <v>78</v>
      </c>
      <c r="G4458" t="s">
        <v>62</v>
      </c>
      <c r="H4458" t="s">
        <v>190</v>
      </c>
      <c r="I4458" t="s">
        <v>74</v>
      </c>
      <c r="J4458" t="s">
        <v>53</v>
      </c>
      <c r="K4458" t="s">
        <v>66</v>
      </c>
      <c r="L4458" t="s">
        <v>92</v>
      </c>
      <c r="M4458" t="s">
        <v>56</v>
      </c>
      <c r="N4458" t="s">
        <v>69</v>
      </c>
      <c r="O4458" t="s">
        <v>58</v>
      </c>
      <c r="P4458">
        <v>48</v>
      </c>
      <c r="Q4458">
        <v>49</v>
      </c>
      <c r="R4458">
        <v>47</v>
      </c>
      <c r="S4458">
        <v>1</v>
      </c>
      <c r="T4458">
        <f t="shared" si="621"/>
        <v>46</v>
      </c>
      <c r="U4458">
        <v>46</v>
      </c>
      <c r="V4458">
        <f t="shared" si="622"/>
        <v>0</v>
      </c>
      <c r="W4458" s="3">
        <f t="shared" si="623"/>
        <v>2.1276595744680851E-2</v>
      </c>
      <c r="X4458">
        <v>27</v>
      </c>
      <c r="Y4458" s="4">
        <v>5.9</v>
      </c>
      <c r="Z4458" s="4">
        <v>1.3</v>
      </c>
      <c r="AA4458" s="5">
        <v>34090.49</v>
      </c>
      <c r="AB4458" s="5">
        <f t="shared" si="624"/>
        <v>1568162.54</v>
      </c>
      <c r="AC4458" s="5">
        <v>23764.91</v>
      </c>
      <c r="AD4458" s="5">
        <f t="shared" si="625"/>
        <v>1116950.77</v>
      </c>
      <c r="AE4458" s="5">
        <v>79704.98</v>
      </c>
      <c r="AF4458" s="5">
        <v>22322.93</v>
      </c>
      <c r="AG4458" s="5">
        <v>9285.25</v>
      </c>
      <c r="AH4458" s="5">
        <v>1885</v>
      </c>
      <c r="AI4458" s="5">
        <v>3200</v>
      </c>
      <c r="AJ4458">
        <v>0</v>
      </c>
      <c r="AK4458" s="5">
        <v>0</v>
      </c>
      <c r="AL4458" s="5">
        <v>0</v>
      </c>
      <c r="AM4458" s="5">
        <v>29844.799999999999</v>
      </c>
      <c r="AN4458">
        <v>4</v>
      </c>
      <c r="AO4458">
        <v>2</v>
      </c>
      <c r="AP4458" t="str">
        <f t="shared" si="626"/>
        <v>Yes</v>
      </c>
      <c r="AQ4458">
        <v>1</v>
      </c>
      <c r="AR4458" s="5">
        <f t="shared" si="627"/>
        <v>1263193.73</v>
      </c>
      <c r="AS4458" s="5">
        <f t="shared" si="628"/>
        <v>304968.81</v>
      </c>
      <c r="AT4458" t="s">
        <v>59</v>
      </c>
      <c r="AU4458" t="s">
        <v>6164</v>
      </c>
      <c r="AV4458" t="s">
        <v>6165</v>
      </c>
      <c r="AW4458" t="s">
        <v>6166</v>
      </c>
      <c r="AX4458" t="s">
        <v>6167</v>
      </c>
      <c r="AY4458">
        <v>48</v>
      </c>
      <c r="AZ4458">
        <v>0</v>
      </c>
      <c r="BA4458">
        <v>0</v>
      </c>
      <c r="BB4458" t="s">
        <v>6168</v>
      </c>
      <c r="BC4458">
        <v>0</v>
      </c>
      <c r="BD4458">
        <v>0</v>
      </c>
      <c r="BE4458" t="s">
        <v>6169</v>
      </c>
      <c r="BF4458" t="s">
        <v>6170</v>
      </c>
      <c r="BG4458">
        <v>0</v>
      </c>
      <c r="BH4458" t="s">
        <v>6171</v>
      </c>
      <c r="BI4458">
        <v>55</v>
      </c>
      <c r="BJ4458" t="s">
        <v>6187</v>
      </c>
      <c r="BK4458">
        <v>0</v>
      </c>
      <c r="BL4458">
        <v>77</v>
      </c>
      <c r="BM4458" s="3">
        <f t="shared" si="629"/>
        <v>0.61038961038961037</v>
      </c>
    </row>
    <row r="4459" spans="1:65">
      <c r="A4459" t="s">
        <v>4597</v>
      </c>
      <c r="B4459" s="2">
        <v>45927</v>
      </c>
      <c r="C4459" t="s">
        <v>3137</v>
      </c>
      <c r="D4459" t="s">
        <v>4140</v>
      </c>
      <c r="E4459">
        <v>9</v>
      </c>
      <c r="F4459" t="s">
        <v>61</v>
      </c>
      <c r="G4459" t="s">
        <v>62</v>
      </c>
      <c r="H4459" t="s">
        <v>63</v>
      </c>
      <c r="I4459" t="s">
        <v>64</v>
      </c>
      <c r="J4459" t="s">
        <v>65</v>
      </c>
      <c r="K4459" t="s">
        <v>75</v>
      </c>
      <c r="L4459" t="s">
        <v>92</v>
      </c>
      <c r="M4459" t="s">
        <v>56</v>
      </c>
      <c r="N4459" t="s">
        <v>57</v>
      </c>
      <c r="O4459" t="s">
        <v>70</v>
      </c>
      <c r="P4459">
        <v>41</v>
      </c>
      <c r="Q4459">
        <v>41</v>
      </c>
      <c r="R4459">
        <v>41</v>
      </c>
      <c r="S4459">
        <v>1</v>
      </c>
      <c r="T4459">
        <f t="shared" si="621"/>
        <v>40</v>
      </c>
      <c r="U4459">
        <v>40</v>
      </c>
      <c r="V4459">
        <f t="shared" si="622"/>
        <v>0</v>
      </c>
      <c r="W4459" s="3">
        <f t="shared" si="623"/>
        <v>2.4390243902439025E-2</v>
      </c>
      <c r="X4459">
        <v>0</v>
      </c>
      <c r="Y4459" s="4">
        <v>6.8</v>
      </c>
      <c r="Z4459" s="4">
        <v>1.3</v>
      </c>
      <c r="AA4459" s="5">
        <v>52092.05</v>
      </c>
      <c r="AB4459" s="5">
        <f t="shared" si="624"/>
        <v>2083682</v>
      </c>
      <c r="AC4459" s="5">
        <v>35373.61</v>
      </c>
      <c r="AD4459" s="5">
        <f t="shared" si="625"/>
        <v>1450318.01</v>
      </c>
      <c r="AE4459" s="5">
        <v>88726.85</v>
      </c>
      <c r="AF4459" s="5">
        <v>24630.21</v>
      </c>
      <c r="AG4459" s="5">
        <v>6500</v>
      </c>
      <c r="AH4459" s="5">
        <v>1885</v>
      </c>
      <c r="AI4459" s="5">
        <v>4600</v>
      </c>
      <c r="AJ4459">
        <v>2</v>
      </c>
      <c r="AK4459" s="5">
        <v>26885.7</v>
      </c>
      <c r="AL4459" s="5">
        <v>0</v>
      </c>
      <c r="AM4459" s="5">
        <v>27716.37</v>
      </c>
      <c r="AN4459">
        <v>4</v>
      </c>
      <c r="AO4459">
        <v>3</v>
      </c>
      <c r="AP4459" t="str">
        <f t="shared" si="626"/>
        <v>Yes</v>
      </c>
      <c r="AQ4459">
        <v>3</v>
      </c>
      <c r="AR4459" s="5">
        <f t="shared" si="627"/>
        <v>1631262.14</v>
      </c>
      <c r="AS4459" s="5">
        <f t="shared" si="628"/>
        <v>452419.86</v>
      </c>
      <c r="AT4459" t="s">
        <v>59</v>
      </c>
      <c r="AU4459" t="s">
        <v>6173</v>
      </c>
      <c r="AV4459" t="s">
        <v>6217</v>
      </c>
      <c r="AW4459" t="s">
        <v>6213</v>
      </c>
      <c r="AX4459" t="s">
        <v>6184</v>
      </c>
      <c r="AY4459">
        <v>44</v>
      </c>
      <c r="AZ4459">
        <v>0</v>
      </c>
      <c r="BA4459">
        <v>0</v>
      </c>
      <c r="BB4459" t="s">
        <v>6168</v>
      </c>
      <c r="BC4459">
        <v>0</v>
      </c>
      <c r="BD4459">
        <v>0</v>
      </c>
      <c r="BE4459" t="s">
        <v>6169</v>
      </c>
      <c r="BF4459" t="s">
        <v>6214</v>
      </c>
      <c r="BG4459">
        <v>0</v>
      </c>
      <c r="BH4459" t="s">
        <v>6171</v>
      </c>
      <c r="BI4459">
        <v>19</v>
      </c>
      <c r="BJ4459" t="s">
        <v>6172</v>
      </c>
      <c r="BK4459">
        <v>0</v>
      </c>
      <c r="BL4459">
        <v>62</v>
      </c>
      <c r="BM4459" s="3">
        <f t="shared" si="629"/>
        <v>0.66129032258064513</v>
      </c>
    </row>
    <row r="4460" spans="1:65">
      <c r="A4460" t="s">
        <v>4598</v>
      </c>
      <c r="B4460" s="2">
        <v>45927</v>
      </c>
      <c r="C4460" t="s">
        <v>3137</v>
      </c>
      <c r="D4460" t="s">
        <v>4140</v>
      </c>
      <c r="E4460">
        <v>9</v>
      </c>
      <c r="F4460" t="s">
        <v>72</v>
      </c>
      <c r="G4460" t="s">
        <v>50</v>
      </c>
      <c r="H4460" t="s">
        <v>179</v>
      </c>
      <c r="I4460" t="s">
        <v>52</v>
      </c>
      <c r="J4460" t="s">
        <v>53</v>
      </c>
      <c r="K4460" t="s">
        <v>75</v>
      </c>
      <c r="L4460" t="s">
        <v>67</v>
      </c>
      <c r="M4460" t="s">
        <v>56</v>
      </c>
      <c r="N4460" t="s">
        <v>76</v>
      </c>
      <c r="O4460" t="s">
        <v>120</v>
      </c>
      <c r="P4460">
        <v>59</v>
      </c>
      <c r="Q4460">
        <v>62</v>
      </c>
      <c r="R4460">
        <v>64</v>
      </c>
      <c r="S4460">
        <v>2</v>
      </c>
      <c r="T4460">
        <f t="shared" si="621"/>
        <v>62</v>
      </c>
      <c r="U4460">
        <v>59</v>
      </c>
      <c r="V4460">
        <f t="shared" si="622"/>
        <v>3</v>
      </c>
      <c r="W4460" s="3">
        <f t="shared" si="623"/>
        <v>3.125E-2</v>
      </c>
      <c r="X4460">
        <v>23</v>
      </c>
      <c r="Y4460" s="4">
        <v>5.7</v>
      </c>
      <c r="Z4460" s="4">
        <v>1.9</v>
      </c>
      <c r="AA4460" s="5">
        <v>36127.800000000003</v>
      </c>
      <c r="AB4460" s="5">
        <f t="shared" si="624"/>
        <v>2131540.2000000002</v>
      </c>
      <c r="AC4460" s="5">
        <v>22811.82</v>
      </c>
      <c r="AD4460" s="5">
        <f t="shared" si="625"/>
        <v>1459956.48</v>
      </c>
      <c r="AE4460" s="5">
        <v>113264.75</v>
      </c>
      <c r="AF4460" s="5">
        <v>28241.360000000001</v>
      </c>
      <c r="AG4460" s="5">
        <v>8990.1299999999992</v>
      </c>
      <c r="AH4460" s="5">
        <v>2755</v>
      </c>
      <c r="AI4460" s="5">
        <v>6400</v>
      </c>
      <c r="AJ4460">
        <v>0</v>
      </c>
      <c r="AK4460" s="5">
        <v>0</v>
      </c>
      <c r="AL4460" s="5">
        <v>2098.6999999999998</v>
      </c>
      <c r="AM4460" s="5">
        <v>43292.38</v>
      </c>
      <c r="AN4460">
        <v>4</v>
      </c>
      <c r="AO4460">
        <v>5</v>
      </c>
      <c r="AP4460" t="str">
        <f t="shared" si="626"/>
        <v>No</v>
      </c>
      <c r="AQ4460">
        <v>3</v>
      </c>
      <c r="AR4460" s="5">
        <f t="shared" si="627"/>
        <v>1664998.8</v>
      </c>
      <c r="AS4460" s="5">
        <f t="shared" si="628"/>
        <v>466541.4</v>
      </c>
      <c r="AT4460" t="s">
        <v>59</v>
      </c>
      <c r="AU4460" t="s">
        <v>6164</v>
      </c>
      <c r="AV4460" t="s">
        <v>6165</v>
      </c>
      <c r="AW4460" t="s">
        <v>6166</v>
      </c>
      <c r="AX4460" t="s">
        <v>6184</v>
      </c>
      <c r="AY4460">
        <v>60</v>
      </c>
      <c r="AZ4460">
        <v>0</v>
      </c>
      <c r="BA4460">
        <v>22</v>
      </c>
      <c r="BB4460" t="s">
        <v>6180</v>
      </c>
      <c r="BC4460">
        <v>1</v>
      </c>
      <c r="BD4460">
        <v>0</v>
      </c>
      <c r="BE4460" t="s">
        <v>6178</v>
      </c>
      <c r="BF4460" t="s">
        <v>6170</v>
      </c>
      <c r="BG4460">
        <v>1</v>
      </c>
      <c r="BH4460" t="s">
        <v>6186</v>
      </c>
      <c r="BI4460">
        <v>51</v>
      </c>
      <c r="BJ4460" t="s">
        <v>6187</v>
      </c>
      <c r="BK4460">
        <v>0</v>
      </c>
      <c r="BL4460">
        <v>71</v>
      </c>
      <c r="BM4460" s="3">
        <f t="shared" si="629"/>
        <v>0.90140845070422537</v>
      </c>
    </row>
    <row r="4461" spans="1:65">
      <c r="A4461" t="s">
        <v>4599</v>
      </c>
      <c r="B4461" s="2">
        <v>45927</v>
      </c>
      <c r="C4461" t="s">
        <v>3137</v>
      </c>
      <c r="D4461" t="s">
        <v>4140</v>
      </c>
      <c r="E4461">
        <v>9</v>
      </c>
      <c r="F4461" t="s">
        <v>78</v>
      </c>
      <c r="G4461" t="s">
        <v>62</v>
      </c>
      <c r="H4461" t="s">
        <v>153</v>
      </c>
      <c r="I4461" t="s">
        <v>74</v>
      </c>
      <c r="J4461" t="s">
        <v>53</v>
      </c>
      <c r="K4461" t="s">
        <v>66</v>
      </c>
      <c r="L4461" t="s">
        <v>55</v>
      </c>
      <c r="M4461" t="s">
        <v>68</v>
      </c>
      <c r="N4461" t="s">
        <v>94</v>
      </c>
      <c r="O4461" t="s">
        <v>120</v>
      </c>
      <c r="P4461">
        <v>70</v>
      </c>
      <c r="Q4461">
        <v>75</v>
      </c>
      <c r="R4461">
        <v>71</v>
      </c>
      <c r="S4461">
        <v>3</v>
      </c>
      <c r="T4461">
        <f t="shared" si="621"/>
        <v>68</v>
      </c>
      <c r="U4461">
        <v>68</v>
      </c>
      <c r="V4461">
        <f t="shared" si="622"/>
        <v>0</v>
      </c>
      <c r="W4461" s="3">
        <f t="shared" si="623"/>
        <v>4.2253521126760563E-2</v>
      </c>
      <c r="X4461">
        <v>21</v>
      </c>
      <c r="Y4461" s="4">
        <v>2.1</v>
      </c>
      <c r="Z4461" s="4">
        <v>1.3</v>
      </c>
      <c r="AA4461" s="5">
        <v>33647.800000000003</v>
      </c>
      <c r="AB4461" s="5">
        <f t="shared" si="624"/>
        <v>2288050.4</v>
      </c>
      <c r="AC4461" s="5">
        <v>22413.26</v>
      </c>
      <c r="AD4461" s="5">
        <f t="shared" si="625"/>
        <v>1591341.46</v>
      </c>
      <c r="AE4461" s="5">
        <v>122859.5</v>
      </c>
      <c r="AF4461" s="5">
        <v>33123.449999999997</v>
      </c>
      <c r="AG4461" s="5">
        <v>8678.39</v>
      </c>
      <c r="AH4461" s="5">
        <v>1885</v>
      </c>
      <c r="AI4461" s="5">
        <v>9600</v>
      </c>
      <c r="AJ4461">
        <v>1</v>
      </c>
      <c r="AK4461" s="5">
        <v>8890.9699999999993</v>
      </c>
      <c r="AL4461" s="5">
        <v>0</v>
      </c>
      <c r="AM4461" s="5">
        <v>44715.35</v>
      </c>
      <c r="AN4461">
        <v>4</v>
      </c>
      <c r="AO4461">
        <v>3</v>
      </c>
      <c r="AP4461" t="str">
        <f t="shared" si="626"/>
        <v>Yes</v>
      </c>
      <c r="AQ4461">
        <v>2</v>
      </c>
      <c r="AR4461" s="5">
        <f t="shared" si="627"/>
        <v>1821094.12</v>
      </c>
      <c r="AS4461" s="5">
        <f t="shared" si="628"/>
        <v>466956.28</v>
      </c>
      <c r="AT4461" t="s">
        <v>116</v>
      </c>
      <c r="AU4461" t="s">
        <v>6194</v>
      </c>
      <c r="AV4461" t="s">
        <v>6195</v>
      </c>
      <c r="AW4461" t="s">
        <v>6183</v>
      </c>
      <c r="AX4461" t="s">
        <v>6167</v>
      </c>
      <c r="AY4461">
        <v>72</v>
      </c>
      <c r="AZ4461">
        <v>0</v>
      </c>
      <c r="BA4461">
        <v>0</v>
      </c>
      <c r="BB4461" t="s">
        <v>6168</v>
      </c>
      <c r="BC4461">
        <v>0</v>
      </c>
      <c r="BD4461">
        <v>0</v>
      </c>
      <c r="BE4461" t="s">
        <v>6169</v>
      </c>
      <c r="BF4461" t="s">
        <v>6176</v>
      </c>
      <c r="BG4461">
        <v>0</v>
      </c>
      <c r="BH4461" t="s">
        <v>6171</v>
      </c>
      <c r="BI4461">
        <v>35</v>
      </c>
      <c r="BJ4461" t="s">
        <v>6172</v>
      </c>
      <c r="BK4461">
        <v>0</v>
      </c>
      <c r="BL4461">
        <v>80</v>
      </c>
      <c r="BM4461" s="3">
        <f t="shared" si="629"/>
        <v>0.88749999999999996</v>
      </c>
    </row>
    <row r="4462" spans="1:65">
      <c r="A4462" t="s">
        <v>4600</v>
      </c>
      <c r="B4462" s="2">
        <v>45927</v>
      </c>
      <c r="C4462" t="s">
        <v>3137</v>
      </c>
      <c r="D4462" t="s">
        <v>4140</v>
      </c>
      <c r="E4462">
        <v>9</v>
      </c>
      <c r="F4462" t="s">
        <v>61</v>
      </c>
      <c r="G4462" t="s">
        <v>62</v>
      </c>
      <c r="H4462" t="s">
        <v>63</v>
      </c>
      <c r="I4462" t="s">
        <v>74</v>
      </c>
      <c r="J4462" t="s">
        <v>53</v>
      </c>
      <c r="K4462" t="s">
        <v>66</v>
      </c>
      <c r="L4462" t="s">
        <v>67</v>
      </c>
      <c r="M4462" t="s">
        <v>56</v>
      </c>
      <c r="N4462" t="s">
        <v>76</v>
      </c>
      <c r="O4462" t="s">
        <v>82</v>
      </c>
      <c r="P4462">
        <v>65</v>
      </c>
      <c r="Q4462">
        <v>69</v>
      </c>
      <c r="R4462">
        <v>66</v>
      </c>
      <c r="S4462">
        <v>2</v>
      </c>
      <c r="T4462">
        <f t="shared" si="621"/>
        <v>64</v>
      </c>
      <c r="U4462">
        <v>63</v>
      </c>
      <c r="V4462">
        <f t="shared" si="622"/>
        <v>1</v>
      </c>
      <c r="W4462" s="3">
        <f t="shared" si="623"/>
        <v>3.0303030303030304E-2</v>
      </c>
      <c r="X4462">
        <v>12</v>
      </c>
      <c r="Y4462" s="4">
        <v>4.8</v>
      </c>
      <c r="Z4462" s="4">
        <v>1</v>
      </c>
      <c r="AA4462" s="5">
        <v>33727.69</v>
      </c>
      <c r="AB4462" s="5">
        <f t="shared" si="624"/>
        <v>2124844.4700000002</v>
      </c>
      <c r="AC4462" s="5">
        <v>23113.02</v>
      </c>
      <c r="AD4462" s="5">
        <f t="shared" si="625"/>
        <v>1525459.32</v>
      </c>
      <c r="AE4462" s="5">
        <v>114330.11</v>
      </c>
      <c r="AF4462" s="5">
        <v>28709.66</v>
      </c>
      <c r="AG4462" s="5">
        <v>7613.66</v>
      </c>
      <c r="AH4462" s="5">
        <v>1450</v>
      </c>
      <c r="AI4462" s="5">
        <v>6400</v>
      </c>
      <c r="AJ4462">
        <v>0</v>
      </c>
      <c r="AK4462" s="5">
        <v>0</v>
      </c>
      <c r="AL4462" s="5">
        <v>639.07000000000005</v>
      </c>
      <c r="AM4462" s="5">
        <v>41780.33</v>
      </c>
      <c r="AN4462">
        <v>4</v>
      </c>
      <c r="AO4462">
        <v>2</v>
      </c>
      <c r="AP4462" t="str">
        <f t="shared" si="626"/>
        <v>Yes</v>
      </c>
      <c r="AQ4462">
        <v>1</v>
      </c>
      <c r="AR4462" s="5">
        <f t="shared" si="627"/>
        <v>1726382.15</v>
      </c>
      <c r="AS4462" s="5">
        <f t="shared" si="628"/>
        <v>398462.32</v>
      </c>
      <c r="AT4462" t="s">
        <v>59</v>
      </c>
      <c r="AU4462" t="s">
        <v>6164</v>
      </c>
      <c r="AV4462" t="s">
        <v>6165</v>
      </c>
      <c r="AW4462" t="s">
        <v>6166</v>
      </c>
      <c r="AX4462" t="s">
        <v>6167</v>
      </c>
      <c r="AY4462">
        <v>68</v>
      </c>
      <c r="AZ4462">
        <v>0</v>
      </c>
      <c r="BA4462">
        <v>16</v>
      </c>
      <c r="BB4462" t="s">
        <v>6198</v>
      </c>
      <c r="BC4462">
        <v>0</v>
      </c>
      <c r="BD4462">
        <v>0</v>
      </c>
      <c r="BE4462" t="s">
        <v>6169</v>
      </c>
      <c r="BF4462" t="s">
        <v>6170</v>
      </c>
      <c r="BG4462">
        <v>0</v>
      </c>
      <c r="BH4462" t="s">
        <v>6171</v>
      </c>
      <c r="BI4462">
        <v>36</v>
      </c>
      <c r="BJ4462" t="s">
        <v>6172</v>
      </c>
      <c r="BK4462">
        <v>0</v>
      </c>
      <c r="BL4462">
        <v>72</v>
      </c>
      <c r="BM4462" s="3">
        <f t="shared" si="629"/>
        <v>0.91666666666666663</v>
      </c>
    </row>
    <row r="4463" spans="1:65">
      <c r="A4463" t="s">
        <v>4601</v>
      </c>
      <c r="B4463" s="2">
        <v>45928</v>
      </c>
      <c r="C4463" t="s">
        <v>3137</v>
      </c>
      <c r="D4463" t="s">
        <v>4140</v>
      </c>
      <c r="E4463">
        <v>9</v>
      </c>
      <c r="F4463" t="s">
        <v>72</v>
      </c>
      <c r="G4463" t="s">
        <v>62</v>
      </c>
      <c r="H4463" t="s">
        <v>175</v>
      </c>
      <c r="I4463" t="s">
        <v>64</v>
      </c>
      <c r="J4463" t="s">
        <v>81</v>
      </c>
      <c r="K4463" t="s">
        <v>75</v>
      </c>
      <c r="L4463" t="s">
        <v>87</v>
      </c>
      <c r="M4463" t="s">
        <v>68</v>
      </c>
      <c r="N4463" t="s">
        <v>109</v>
      </c>
      <c r="O4463" t="s">
        <v>70</v>
      </c>
      <c r="P4463">
        <v>36</v>
      </c>
      <c r="Q4463">
        <v>38</v>
      </c>
      <c r="R4463">
        <v>39</v>
      </c>
      <c r="S4463">
        <v>1</v>
      </c>
      <c r="T4463">
        <f t="shared" si="621"/>
        <v>38</v>
      </c>
      <c r="U4463">
        <v>35</v>
      </c>
      <c r="V4463">
        <f t="shared" si="622"/>
        <v>3</v>
      </c>
      <c r="W4463" s="3">
        <f t="shared" si="623"/>
        <v>2.564102564102564E-2</v>
      </c>
      <c r="X4463">
        <v>14</v>
      </c>
      <c r="Y4463" s="4">
        <v>3.4</v>
      </c>
      <c r="Z4463" s="4">
        <v>0.9</v>
      </c>
      <c r="AA4463" s="5">
        <v>78104.06</v>
      </c>
      <c r="AB4463" s="5">
        <f t="shared" si="624"/>
        <v>2733642.1</v>
      </c>
      <c r="AC4463" s="5">
        <v>51736.73</v>
      </c>
      <c r="AD4463" s="5">
        <f t="shared" si="625"/>
        <v>2017732.47</v>
      </c>
      <c r="AE4463" s="5">
        <v>117101.94</v>
      </c>
      <c r="AF4463" s="5">
        <v>31804.85</v>
      </c>
      <c r="AG4463" s="5">
        <v>7827.11</v>
      </c>
      <c r="AH4463" s="5">
        <v>1305</v>
      </c>
      <c r="AI4463" s="5">
        <v>6800</v>
      </c>
      <c r="AJ4463">
        <v>0</v>
      </c>
      <c r="AK4463" s="5">
        <v>0</v>
      </c>
      <c r="AL4463" s="5">
        <v>4486.12</v>
      </c>
      <c r="AM4463" s="5">
        <v>55332.05</v>
      </c>
      <c r="AN4463">
        <v>8</v>
      </c>
      <c r="AO4463">
        <v>9</v>
      </c>
      <c r="AP4463" t="str">
        <f t="shared" si="626"/>
        <v>No</v>
      </c>
      <c r="AQ4463">
        <v>2</v>
      </c>
      <c r="AR4463" s="5">
        <f t="shared" si="627"/>
        <v>2242389.54</v>
      </c>
      <c r="AS4463" s="5">
        <f t="shared" si="628"/>
        <v>491252.56</v>
      </c>
      <c r="AT4463" t="s">
        <v>59</v>
      </c>
      <c r="AU4463" t="s">
        <v>6164</v>
      </c>
      <c r="AV4463" t="s">
        <v>6165</v>
      </c>
      <c r="AW4463" t="s">
        <v>6166</v>
      </c>
      <c r="AX4463" t="s">
        <v>6184</v>
      </c>
      <c r="AY4463">
        <v>37</v>
      </c>
      <c r="AZ4463">
        <v>0</v>
      </c>
      <c r="BA4463">
        <v>19</v>
      </c>
      <c r="BB4463" t="s">
        <v>6180</v>
      </c>
      <c r="BC4463">
        <v>0</v>
      </c>
      <c r="BD4463">
        <v>1</v>
      </c>
      <c r="BE4463" t="s">
        <v>6188</v>
      </c>
      <c r="BF4463" t="s">
        <v>6170</v>
      </c>
      <c r="BG4463">
        <v>0</v>
      </c>
      <c r="BH4463" t="s">
        <v>6171</v>
      </c>
      <c r="BI4463">
        <v>10</v>
      </c>
      <c r="BJ4463" t="s">
        <v>6172</v>
      </c>
      <c r="BK4463">
        <v>0</v>
      </c>
      <c r="BL4463">
        <v>49</v>
      </c>
      <c r="BM4463" s="3">
        <f t="shared" si="629"/>
        <v>0.79591836734693877</v>
      </c>
    </row>
    <row r="4464" spans="1:65">
      <c r="A4464" t="s">
        <v>4602</v>
      </c>
      <c r="B4464" s="2">
        <v>45928</v>
      </c>
      <c r="C4464" t="s">
        <v>3137</v>
      </c>
      <c r="D4464" t="s">
        <v>4140</v>
      </c>
      <c r="E4464">
        <v>9</v>
      </c>
      <c r="F4464" t="s">
        <v>78</v>
      </c>
      <c r="G4464" t="s">
        <v>79</v>
      </c>
      <c r="H4464" t="s">
        <v>136</v>
      </c>
      <c r="I4464" t="s">
        <v>52</v>
      </c>
      <c r="J4464" t="s">
        <v>53</v>
      </c>
      <c r="K4464" t="s">
        <v>54</v>
      </c>
      <c r="L4464" t="s">
        <v>87</v>
      </c>
      <c r="M4464" t="s">
        <v>56</v>
      </c>
      <c r="N4464" t="s">
        <v>57</v>
      </c>
      <c r="O4464" t="s">
        <v>70</v>
      </c>
      <c r="P4464">
        <v>52</v>
      </c>
      <c r="Q4464">
        <v>55</v>
      </c>
      <c r="R4464">
        <v>53</v>
      </c>
      <c r="S4464">
        <v>1</v>
      </c>
      <c r="T4464">
        <f t="shared" si="621"/>
        <v>52</v>
      </c>
      <c r="U4464">
        <v>50</v>
      </c>
      <c r="V4464">
        <f t="shared" si="622"/>
        <v>2</v>
      </c>
      <c r="W4464" s="3">
        <f t="shared" si="623"/>
        <v>1.8867924528301886E-2</v>
      </c>
      <c r="X4464">
        <v>46</v>
      </c>
      <c r="Y4464" s="4">
        <v>3.8</v>
      </c>
      <c r="Z4464" s="4">
        <v>2.1</v>
      </c>
      <c r="AA4464" s="5">
        <v>38625.379999999997</v>
      </c>
      <c r="AB4464" s="5">
        <f t="shared" si="624"/>
        <v>1931269</v>
      </c>
      <c r="AC4464" s="5">
        <v>23989.53</v>
      </c>
      <c r="AD4464" s="5">
        <f t="shared" si="625"/>
        <v>1271445.0900000001</v>
      </c>
      <c r="AE4464" s="5">
        <v>94164.24</v>
      </c>
      <c r="AF4464" s="5">
        <v>27024.2</v>
      </c>
      <c r="AG4464" s="5">
        <v>12271.92</v>
      </c>
      <c r="AH4464" s="5">
        <v>3045</v>
      </c>
      <c r="AI4464" s="5">
        <v>3200</v>
      </c>
      <c r="AJ4464">
        <v>0</v>
      </c>
      <c r="AK4464" s="5">
        <v>0</v>
      </c>
      <c r="AL4464" s="5">
        <v>1394.37</v>
      </c>
      <c r="AM4464" s="5">
        <v>30581.14</v>
      </c>
      <c r="AN4464">
        <v>4</v>
      </c>
      <c r="AO4464">
        <v>4</v>
      </c>
      <c r="AP4464" t="str">
        <f t="shared" si="626"/>
        <v>Yes</v>
      </c>
      <c r="AQ4464">
        <v>1</v>
      </c>
      <c r="AR4464" s="5">
        <f t="shared" si="627"/>
        <v>1443125.96</v>
      </c>
      <c r="AS4464" s="5">
        <f t="shared" si="628"/>
        <v>488143.04</v>
      </c>
      <c r="AT4464" t="s">
        <v>59</v>
      </c>
      <c r="AU4464" t="s">
        <v>6164</v>
      </c>
      <c r="AV4464" t="s">
        <v>6165</v>
      </c>
      <c r="AW4464" t="s">
        <v>6166</v>
      </c>
      <c r="AX4464" t="s">
        <v>6167</v>
      </c>
      <c r="AY4464">
        <v>53</v>
      </c>
      <c r="AZ4464">
        <v>0</v>
      </c>
      <c r="BA4464">
        <v>19</v>
      </c>
      <c r="BB4464" t="s">
        <v>6198</v>
      </c>
      <c r="BC4464">
        <v>0</v>
      </c>
      <c r="BD4464">
        <v>0</v>
      </c>
      <c r="BE4464" t="s">
        <v>6169</v>
      </c>
      <c r="BF4464" t="s">
        <v>6170</v>
      </c>
      <c r="BG4464">
        <v>2</v>
      </c>
      <c r="BH4464" t="s">
        <v>6206</v>
      </c>
      <c r="BI4464">
        <v>49</v>
      </c>
      <c r="BJ4464" t="s">
        <v>6187</v>
      </c>
      <c r="BK4464">
        <v>0</v>
      </c>
      <c r="BL4464">
        <v>73</v>
      </c>
      <c r="BM4464" s="3">
        <f t="shared" si="629"/>
        <v>0.72602739726027399</v>
      </c>
    </row>
    <row r="4465" spans="1:65">
      <c r="A4465" t="s">
        <v>4603</v>
      </c>
      <c r="B4465" s="2">
        <v>45928</v>
      </c>
      <c r="C4465" t="s">
        <v>3137</v>
      </c>
      <c r="D4465" t="s">
        <v>4140</v>
      </c>
      <c r="E4465">
        <v>9</v>
      </c>
      <c r="F4465" t="s">
        <v>61</v>
      </c>
      <c r="G4465" t="s">
        <v>62</v>
      </c>
      <c r="H4465" t="s">
        <v>96</v>
      </c>
      <c r="I4465" t="s">
        <v>74</v>
      </c>
      <c r="J4465" t="s">
        <v>65</v>
      </c>
      <c r="K4465" t="s">
        <v>75</v>
      </c>
      <c r="L4465" t="s">
        <v>67</v>
      </c>
      <c r="M4465" t="s">
        <v>68</v>
      </c>
      <c r="N4465" t="s">
        <v>69</v>
      </c>
      <c r="O4465" t="s">
        <v>58</v>
      </c>
      <c r="P4465">
        <v>49</v>
      </c>
      <c r="Q4465">
        <v>52</v>
      </c>
      <c r="R4465">
        <v>51</v>
      </c>
      <c r="S4465">
        <v>2</v>
      </c>
      <c r="T4465">
        <f t="shared" si="621"/>
        <v>49</v>
      </c>
      <c r="U4465">
        <v>48</v>
      </c>
      <c r="V4465">
        <f t="shared" si="622"/>
        <v>1</v>
      </c>
      <c r="W4465" s="3">
        <f t="shared" si="623"/>
        <v>3.9215686274509803E-2</v>
      </c>
      <c r="X4465">
        <v>24</v>
      </c>
      <c r="Y4465" s="4">
        <v>0.7</v>
      </c>
      <c r="Z4465" s="4">
        <v>1.3</v>
      </c>
      <c r="AA4465" s="5">
        <v>52551.47</v>
      </c>
      <c r="AB4465" s="5">
        <f t="shared" si="624"/>
        <v>2522470.56</v>
      </c>
      <c r="AC4465" s="5">
        <v>32398.04</v>
      </c>
      <c r="AD4465" s="5">
        <f t="shared" si="625"/>
        <v>1652300.04</v>
      </c>
      <c r="AE4465" s="5">
        <v>111763.73</v>
      </c>
      <c r="AF4465" s="5">
        <v>30657.9</v>
      </c>
      <c r="AG4465" s="5">
        <v>9332.11</v>
      </c>
      <c r="AH4465" s="5">
        <v>1885</v>
      </c>
      <c r="AI4465" s="5">
        <v>9200</v>
      </c>
      <c r="AJ4465">
        <v>1</v>
      </c>
      <c r="AK4465" s="5">
        <v>13115.51</v>
      </c>
      <c r="AL4465" s="5">
        <v>1026.74</v>
      </c>
      <c r="AM4465" s="5">
        <v>32589.26</v>
      </c>
      <c r="AN4465">
        <v>4</v>
      </c>
      <c r="AO4465">
        <v>5</v>
      </c>
      <c r="AP4465" t="str">
        <f t="shared" si="626"/>
        <v>No</v>
      </c>
      <c r="AQ4465">
        <v>3</v>
      </c>
      <c r="AR4465" s="5">
        <f t="shared" si="627"/>
        <v>1861870.29</v>
      </c>
      <c r="AS4465" s="5">
        <f t="shared" si="628"/>
        <v>660600.27</v>
      </c>
      <c r="AT4465" t="s">
        <v>116</v>
      </c>
      <c r="AU4465" t="s">
        <v>6173</v>
      </c>
      <c r="AV4465" t="s">
        <v>6174</v>
      </c>
      <c r="AW4465" t="s">
        <v>6175</v>
      </c>
      <c r="AX4465" t="s">
        <v>6167</v>
      </c>
      <c r="AY4465">
        <v>54</v>
      </c>
      <c r="AZ4465">
        <v>2</v>
      </c>
      <c r="BA4465">
        <v>15</v>
      </c>
      <c r="BB4465" t="s">
        <v>6185</v>
      </c>
      <c r="BC4465">
        <v>1</v>
      </c>
      <c r="BD4465">
        <v>0</v>
      </c>
      <c r="BE4465" t="s">
        <v>6178</v>
      </c>
      <c r="BF4465" t="s">
        <v>6210</v>
      </c>
      <c r="BG4465">
        <v>1</v>
      </c>
      <c r="BH4465" t="s">
        <v>6179</v>
      </c>
      <c r="BI4465">
        <v>36</v>
      </c>
      <c r="BJ4465" t="s">
        <v>6172</v>
      </c>
      <c r="BK4465">
        <v>0</v>
      </c>
      <c r="BL4465">
        <v>60</v>
      </c>
      <c r="BM4465" s="3">
        <f t="shared" si="629"/>
        <v>0.85</v>
      </c>
    </row>
    <row r="4466" spans="1:65">
      <c r="A4466" t="s">
        <v>4604</v>
      </c>
      <c r="B4466" s="2">
        <v>45928</v>
      </c>
      <c r="C4466" t="s">
        <v>3137</v>
      </c>
      <c r="D4466" t="s">
        <v>4140</v>
      </c>
      <c r="E4466">
        <v>9</v>
      </c>
      <c r="F4466" t="s">
        <v>61</v>
      </c>
      <c r="G4466" t="s">
        <v>50</v>
      </c>
      <c r="H4466" t="s">
        <v>183</v>
      </c>
      <c r="I4466" t="s">
        <v>74</v>
      </c>
      <c r="J4466" t="s">
        <v>53</v>
      </c>
      <c r="K4466" t="s">
        <v>75</v>
      </c>
      <c r="L4466" t="s">
        <v>87</v>
      </c>
      <c r="M4466" t="s">
        <v>56</v>
      </c>
      <c r="N4466" t="s">
        <v>76</v>
      </c>
      <c r="O4466" t="s">
        <v>70</v>
      </c>
      <c r="P4466">
        <v>46</v>
      </c>
      <c r="Q4466">
        <v>46</v>
      </c>
      <c r="R4466">
        <v>44</v>
      </c>
      <c r="S4466">
        <v>1</v>
      </c>
      <c r="T4466">
        <f t="shared" si="621"/>
        <v>43</v>
      </c>
      <c r="U4466">
        <v>43</v>
      </c>
      <c r="V4466">
        <f t="shared" si="622"/>
        <v>0</v>
      </c>
      <c r="W4466" s="3">
        <f t="shared" si="623"/>
        <v>2.2727272727272728E-2</v>
      </c>
      <c r="X4466">
        <v>29</v>
      </c>
      <c r="Y4466" s="4">
        <v>4</v>
      </c>
      <c r="Z4466" s="4">
        <v>1</v>
      </c>
      <c r="AA4466" s="5">
        <v>35793.53</v>
      </c>
      <c r="AB4466" s="5">
        <f t="shared" si="624"/>
        <v>1539121.79</v>
      </c>
      <c r="AC4466" s="5">
        <v>23995.84</v>
      </c>
      <c r="AD4466" s="5">
        <f t="shared" si="625"/>
        <v>1055816.96</v>
      </c>
      <c r="AE4466" s="5">
        <v>74266.62</v>
      </c>
      <c r="AF4466" s="5">
        <v>20501.79</v>
      </c>
      <c r="AG4466" s="5">
        <v>9218.35</v>
      </c>
      <c r="AH4466" s="5">
        <v>1450</v>
      </c>
      <c r="AI4466" s="5">
        <v>3200</v>
      </c>
      <c r="AJ4466">
        <v>0</v>
      </c>
      <c r="AK4466" s="5">
        <v>0</v>
      </c>
      <c r="AL4466" s="5">
        <v>0</v>
      </c>
      <c r="AM4466" s="5">
        <v>28883.66</v>
      </c>
      <c r="AN4466">
        <v>4</v>
      </c>
      <c r="AO4466">
        <v>5</v>
      </c>
      <c r="AP4466" t="str">
        <f t="shared" si="626"/>
        <v>No</v>
      </c>
      <c r="AQ4466">
        <v>2</v>
      </c>
      <c r="AR4466" s="5">
        <f t="shared" si="627"/>
        <v>1193337.3799999999</v>
      </c>
      <c r="AS4466" s="5">
        <f t="shared" si="628"/>
        <v>345784.41</v>
      </c>
      <c r="AT4466" t="s">
        <v>59</v>
      </c>
      <c r="AU4466" t="s">
        <v>6164</v>
      </c>
      <c r="AV4466" t="s">
        <v>6165</v>
      </c>
      <c r="AW4466" t="s">
        <v>6166</v>
      </c>
      <c r="AX4466" t="s">
        <v>6167</v>
      </c>
      <c r="AY4466">
        <v>49</v>
      </c>
      <c r="AZ4466">
        <v>0</v>
      </c>
      <c r="BA4466">
        <v>0</v>
      </c>
      <c r="BB4466" t="s">
        <v>6168</v>
      </c>
      <c r="BC4466">
        <v>0</v>
      </c>
      <c r="BD4466">
        <v>1</v>
      </c>
      <c r="BE4466" t="s">
        <v>6188</v>
      </c>
      <c r="BF4466" t="s">
        <v>6170</v>
      </c>
      <c r="BG4466">
        <v>0</v>
      </c>
      <c r="BH4466" t="s">
        <v>6171</v>
      </c>
      <c r="BI4466">
        <v>30</v>
      </c>
      <c r="BJ4466" t="s">
        <v>6172</v>
      </c>
      <c r="BK4466">
        <v>0</v>
      </c>
      <c r="BL4466">
        <v>71</v>
      </c>
      <c r="BM4466" s="3">
        <f t="shared" si="629"/>
        <v>0.61971830985915488</v>
      </c>
    </row>
    <row r="4467" spans="1:65">
      <c r="A4467" t="s">
        <v>4605</v>
      </c>
      <c r="B4467" s="2">
        <v>45928</v>
      </c>
      <c r="C4467" t="s">
        <v>3137</v>
      </c>
      <c r="D4467" t="s">
        <v>4140</v>
      </c>
      <c r="E4467">
        <v>9</v>
      </c>
      <c r="F4467" t="s">
        <v>49</v>
      </c>
      <c r="G4467" t="s">
        <v>79</v>
      </c>
      <c r="H4467" t="s">
        <v>111</v>
      </c>
      <c r="I4467" t="s">
        <v>74</v>
      </c>
      <c r="J4467" t="s">
        <v>65</v>
      </c>
      <c r="K4467" t="s">
        <v>75</v>
      </c>
      <c r="L4467" t="s">
        <v>67</v>
      </c>
      <c r="M4467" t="s">
        <v>56</v>
      </c>
      <c r="N4467" t="s">
        <v>76</v>
      </c>
      <c r="O4467" t="s">
        <v>82</v>
      </c>
      <c r="P4467">
        <v>42</v>
      </c>
      <c r="Q4467">
        <v>43</v>
      </c>
      <c r="R4467">
        <v>42</v>
      </c>
      <c r="S4467">
        <v>1</v>
      </c>
      <c r="T4467">
        <f t="shared" si="621"/>
        <v>41</v>
      </c>
      <c r="U4467">
        <v>40</v>
      </c>
      <c r="V4467">
        <f t="shared" si="622"/>
        <v>1</v>
      </c>
      <c r="W4467" s="3">
        <f t="shared" si="623"/>
        <v>2.3809523809523808E-2</v>
      </c>
      <c r="X4467">
        <v>39</v>
      </c>
      <c r="Y4467" s="4">
        <v>6.2</v>
      </c>
      <c r="Z4467" s="4">
        <v>1.6</v>
      </c>
      <c r="AA4467" s="5">
        <v>52524.18</v>
      </c>
      <c r="AB4467" s="5">
        <f t="shared" si="624"/>
        <v>2100967.2000000002</v>
      </c>
      <c r="AC4467" s="5">
        <v>34089.71</v>
      </c>
      <c r="AD4467" s="5">
        <f t="shared" si="625"/>
        <v>1431767.82</v>
      </c>
      <c r="AE4467" s="5">
        <v>93371.95</v>
      </c>
      <c r="AF4467" s="5">
        <v>28869.29</v>
      </c>
      <c r="AG4467" s="5">
        <v>10729.87</v>
      </c>
      <c r="AH4467" s="5">
        <v>2320</v>
      </c>
      <c r="AI4467" s="5">
        <v>4600</v>
      </c>
      <c r="AJ4467">
        <v>0</v>
      </c>
      <c r="AK4467" s="5">
        <v>0</v>
      </c>
      <c r="AL4467" s="5">
        <v>990.56</v>
      </c>
      <c r="AM4467" s="5">
        <v>27787.22</v>
      </c>
      <c r="AN4467">
        <v>4</v>
      </c>
      <c r="AO4467">
        <v>3</v>
      </c>
      <c r="AP4467" t="str">
        <f t="shared" si="626"/>
        <v>Yes</v>
      </c>
      <c r="AQ4467">
        <v>1</v>
      </c>
      <c r="AR4467" s="5">
        <f t="shared" si="627"/>
        <v>1600436.71</v>
      </c>
      <c r="AS4467" s="5">
        <f t="shared" si="628"/>
        <v>500530.49</v>
      </c>
      <c r="AT4467" t="s">
        <v>59</v>
      </c>
      <c r="AU4467" t="s">
        <v>6164</v>
      </c>
      <c r="AV4467" t="s">
        <v>6165</v>
      </c>
      <c r="AW4467" t="s">
        <v>6166</v>
      </c>
      <c r="AX4467" t="s">
        <v>6167</v>
      </c>
      <c r="AY4467">
        <v>42</v>
      </c>
      <c r="AZ4467">
        <v>0</v>
      </c>
      <c r="BA4467">
        <v>11</v>
      </c>
      <c r="BB4467" t="s">
        <v>6191</v>
      </c>
      <c r="BC4467">
        <v>0</v>
      </c>
      <c r="BD4467">
        <v>0</v>
      </c>
      <c r="BE4467" t="s">
        <v>6169</v>
      </c>
      <c r="BF4467" t="s">
        <v>6170</v>
      </c>
      <c r="BG4467">
        <v>1</v>
      </c>
      <c r="BH4467" t="s">
        <v>6179</v>
      </c>
      <c r="BI4467">
        <v>34</v>
      </c>
      <c r="BJ4467" t="s">
        <v>6172</v>
      </c>
      <c r="BK4467">
        <v>0</v>
      </c>
      <c r="BL4467">
        <v>59</v>
      </c>
      <c r="BM4467" s="3">
        <f t="shared" si="629"/>
        <v>0.71186440677966101</v>
      </c>
    </row>
    <row r="4468" spans="1:65">
      <c r="A4468" t="s">
        <v>4606</v>
      </c>
      <c r="B4468" s="2">
        <v>45928</v>
      </c>
      <c r="C4468" t="s">
        <v>3137</v>
      </c>
      <c r="D4468" t="s">
        <v>4140</v>
      </c>
      <c r="E4468">
        <v>9</v>
      </c>
      <c r="F4468" t="s">
        <v>78</v>
      </c>
      <c r="G4468" t="s">
        <v>79</v>
      </c>
      <c r="H4468" t="s">
        <v>80</v>
      </c>
      <c r="I4468" t="s">
        <v>52</v>
      </c>
      <c r="J4468" t="s">
        <v>53</v>
      </c>
      <c r="K4468" t="s">
        <v>75</v>
      </c>
      <c r="L4468" t="s">
        <v>67</v>
      </c>
      <c r="M4468" t="s">
        <v>68</v>
      </c>
      <c r="N4468" t="s">
        <v>57</v>
      </c>
      <c r="O4468" t="s">
        <v>70</v>
      </c>
      <c r="P4468">
        <v>52</v>
      </c>
      <c r="Q4468">
        <v>53</v>
      </c>
      <c r="R4468">
        <v>53</v>
      </c>
      <c r="S4468">
        <v>5</v>
      </c>
      <c r="T4468">
        <f t="shared" si="621"/>
        <v>48</v>
      </c>
      <c r="U4468">
        <v>48</v>
      </c>
      <c r="V4468">
        <f t="shared" si="622"/>
        <v>0</v>
      </c>
      <c r="W4468" s="3">
        <f t="shared" si="623"/>
        <v>9.4339622641509441E-2</v>
      </c>
      <c r="X4468">
        <v>34</v>
      </c>
      <c r="Y4468" s="4">
        <v>4.7</v>
      </c>
      <c r="Z4468" s="4">
        <v>1.7</v>
      </c>
      <c r="AA4468" s="5">
        <v>35772.39</v>
      </c>
      <c r="AB4468" s="5">
        <f t="shared" si="624"/>
        <v>1717074.72</v>
      </c>
      <c r="AC4468" s="5">
        <v>21857.89</v>
      </c>
      <c r="AD4468" s="5">
        <f t="shared" si="625"/>
        <v>1158468.17</v>
      </c>
      <c r="AE4468" s="5">
        <v>95625.18</v>
      </c>
      <c r="AF4468" s="5">
        <v>25927.79</v>
      </c>
      <c r="AG4468" s="5">
        <v>10699.63</v>
      </c>
      <c r="AH4468" s="5">
        <v>2465</v>
      </c>
      <c r="AI4468" s="5">
        <v>18977.189999999999</v>
      </c>
      <c r="AJ4468">
        <v>2</v>
      </c>
      <c r="AK4468" s="5">
        <v>17041.189999999999</v>
      </c>
      <c r="AL4468" s="5">
        <v>0</v>
      </c>
      <c r="AM4468" s="5">
        <v>36082.089999999997</v>
      </c>
      <c r="AN4468">
        <v>4</v>
      </c>
      <c r="AO4468">
        <v>5</v>
      </c>
      <c r="AP4468" t="str">
        <f t="shared" si="626"/>
        <v>No</v>
      </c>
      <c r="AQ4468">
        <v>4</v>
      </c>
      <c r="AR4468" s="5">
        <f t="shared" si="627"/>
        <v>1365286.24</v>
      </c>
      <c r="AS4468" s="5">
        <f t="shared" si="628"/>
        <v>351788.48</v>
      </c>
      <c r="AT4468" t="s">
        <v>1641</v>
      </c>
      <c r="AU4468" t="s">
        <v>6189</v>
      </c>
      <c r="AV4468" t="s">
        <v>6201</v>
      </c>
      <c r="AW4468" t="s">
        <v>6175</v>
      </c>
      <c r="AX4468" t="s">
        <v>6184</v>
      </c>
      <c r="AY4468">
        <v>53</v>
      </c>
      <c r="AZ4468">
        <v>0</v>
      </c>
      <c r="BA4468">
        <v>0</v>
      </c>
      <c r="BB4468" t="s">
        <v>6168</v>
      </c>
      <c r="BC4468">
        <v>0</v>
      </c>
      <c r="BD4468">
        <v>1</v>
      </c>
      <c r="BE4468" t="s">
        <v>6188</v>
      </c>
      <c r="BF4468" t="s">
        <v>6212</v>
      </c>
      <c r="BG4468">
        <v>0</v>
      </c>
      <c r="BH4468" t="s">
        <v>6171</v>
      </c>
      <c r="BI4468">
        <v>23</v>
      </c>
      <c r="BJ4468" t="s">
        <v>6172</v>
      </c>
      <c r="BK4468">
        <v>0</v>
      </c>
      <c r="BL4468">
        <v>71</v>
      </c>
      <c r="BM4468" s="3">
        <f t="shared" si="629"/>
        <v>0.74647887323943662</v>
      </c>
    </row>
    <row r="4469" spans="1:65">
      <c r="A4469" t="s">
        <v>4607</v>
      </c>
      <c r="B4469" s="2">
        <v>45928</v>
      </c>
      <c r="C4469" t="s">
        <v>3137</v>
      </c>
      <c r="D4469" t="s">
        <v>4140</v>
      </c>
      <c r="E4469">
        <v>9</v>
      </c>
      <c r="F4469" t="s">
        <v>61</v>
      </c>
      <c r="G4469" t="s">
        <v>79</v>
      </c>
      <c r="H4469" t="s">
        <v>100</v>
      </c>
      <c r="I4469" t="s">
        <v>74</v>
      </c>
      <c r="J4469" t="s">
        <v>53</v>
      </c>
      <c r="K4469" t="s">
        <v>66</v>
      </c>
      <c r="L4469" t="s">
        <v>92</v>
      </c>
      <c r="M4469" t="s">
        <v>68</v>
      </c>
      <c r="N4469" t="s">
        <v>57</v>
      </c>
      <c r="O4469" t="s">
        <v>82</v>
      </c>
      <c r="P4469">
        <v>66</v>
      </c>
      <c r="Q4469">
        <v>66</v>
      </c>
      <c r="R4469">
        <v>66</v>
      </c>
      <c r="S4469">
        <v>2</v>
      </c>
      <c r="T4469">
        <f t="shared" si="621"/>
        <v>64</v>
      </c>
      <c r="U4469">
        <v>64</v>
      </c>
      <c r="V4469">
        <f t="shared" si="622"/>
        <v>0</v>
      </c>
      <c r="W4469" s="3">
        <f t="shared" si="623"/>
        <v>3.0303030303030304E-2</v>
      </c>
      <c r="X4469">
        <v>24</v>
      </c>
      <c r="Y4469" s="4">
        <v>4.5999999999999996</v>
      </c>
      <c r="Z4469" s="4">
        <v>1.4</v>
      </c>
      <c r="AA4469" s="5">
        <v>33738.21</v>
      </c>
      <c r="AB4469" s="5">
        <f t="shared" si="624"/>
        <v>2159245.44</v>
      </c>
      <c r="AC4469" s="5">
        <v>22791.58</v>
      </c>
      <c r="AD4469" s="5">
        <f t="shared" si="625"/>
        <v>1504244.28</v>
      </c>
      <c r="AE4469" s="5">
        <v>111813.54</v>
      </c>
      <c r="AF4469" s="5">
        <v>29253.8</v>
      </c>
      <c r="AG4469" s="5">
        <v>8562.34</v>
      </c>
      <c r="AH4469" s="5">
        <v>2030</v>
      </c>
      <c r="AI4469" s="5">
        <v>6400</v>
      </c>
      <c r="AJ4469">
        <v>1</v>
      </c>
      <c r="AK4469" s="5">
        <v>8421.56</v>
      </c>
      <c r="AL4469" s="5">
        <v>0</v>
      </c>
      <c r="AM4469" s="5">
        <v>41846.300000000003</v>
      </c>
      <c r="AN4469">
        <v>4</v>
      </c>
      <c r="AO4469">
        <v>4</v>
      </c>
      <c r="AP4469" t="str">
        <f t="shared" si="626"/>
        <v>Yes</v>
      </c>
      <c r="AQ4469">
        <v>2</v>
      </c>
      <c r="AR4469" s="5">
        <f t="shared" si="627"/>
        <v>1712571.82</v>
      </c>
      <c r="AS4469" s="5">
        <f t="shared" si="628"/>
        <v>446673.62</v>
      </c>
      <c r="AT4469" t="s">
        <v>59</v>
      </c>
      <c r="AU4469" t="s">
        <v>6181</v>
      </c>
      <c r="AV4469" t="s">
        <v>6182</v>
      </c>
      <c r="AW4469" t="s">
        <v>6183</v>
      </c>
      <c r="AX4469" t="s">
        <v>6184</v>
      </c>
      <c r="AY4469">
        <v>71</v>
      </c>
      <c r="AZ4469">
        <v>2</v>
      </c>
      <c r="BA4469">
        <v>0</v>
      </c>
      <c r="BB4469" t="s">
        <v>6168</v>
      </c>
      <c r="BC4469">
        <v>0</v>
      </c>
      <c r="BD4469">
        <v>0</v>
      </c>
      <c r="BE4469" t="s">
        <v>6169</v>
      </c>
      <c r="BF4469" t="s">
        <v>6170</v>
      </c>
      <c r="BG4469">
        <v>0</v>
      </c>
      <c r="BH4469" t="s">
        <v>6171</v>
      </c>
      <c r="BI4469">
        <v>36</v>
      </c>
      <c r="BJ4469" t="s">
        <v>6172</v>
      </c>
      <c r="BK4469">
        <v>0</v>
      </c>
      <c r="BL4469">
        <v>73</v>
      </c>
      <c r="BM4469" s="3">
        <f t="shared" si="629"/>
        <v>0.90410958904109584</v>
      </c>
    </row>
    <row r="4470" spans="1:65">
      <c r="A4470" t="s">
        <v>4608</v>
      </c>
      <c r="B4470" s="2">
        <v>45928</v>
      </c>
      <c r="C4470" t="s">
        <v>3137</v>
      </c>
      <c r="D4470" t="s">
        <v>4140</v>
      </c>
      <c r="E4470">
        <v>9</v>
      </c>
      <c r="F4470" t="s">
        <v>72</v>
      </c>
      <c r="G4470" t="s">
        <v>62</v>
      </c>
      <c r="H4470" t="s">
        <v>155</v>
      </c>
      <c r="I4470" t="s">
        <v>74</v>
      </c>
      <c r="J4470" t="s">
        <v>53</v>
      </c>
      <c r="K4470" t="s">
        <v>66</v>
      </c>
      <c r="L4470" t="s">
        <v>67</v>
      </c>
      <c r="M4470" t="s">
        <v>56</v>
      </c>
      <c r="N4470" t="s">
        <v>109</v>
      </c>
      <c r="O4470" t="s">
        <v>82</v>
      </c>
      <c r="P4470">
        <v>66</v>
      </c>
      <c r="Q4470">
        <v>68</v>
      </c>
      <c r="R4470">
        <v>70</v>
      </c>
      <c r="S4470">
        <v>2</v>
      </c>
      <c r="T4470">
        <f t="shared" si="621"/>
        <v>68</v>
      </c>
      <c r="U4470">
        <v>66</v>
      </c>
      <c r="V4470">
        <f t="shared" si="622"/>
        <v>2</v>
      </c>
      <c r="W4470" s="3">
        <f t="shared" si="623"/>
        <v>2.8571428571428571E-2</v>
      </c>
      <c r="X4470">
        <v>15</v>
      </c>
      <c r="Y4470" s="4">
        <v>1.3</v>
      </c>
      <c r="Z4470" s="4">
        <v>1.6</v>
      </c>
      <c r="AA4470" s="5">
        <v>33592.82</v>
      </c>
      <c r="AB4470" s="5">
        <f t="shared" si="624"/>
        <v>2217126.12</v>
      </c>
      <c r="AC4470" s="5">
        <v>23033.82</v>
      </c>
      <c r="AD4470" s="5">
        <f t="shared" si="625"/>
        <v>1612367.4</v>
      </c>
      <c r="AE4470" s="5">
        <v>118867.71</v>
      </c>
      <c r="AF4470" s="5">
        <v>30471.37</v>
      </c>
      <c r="AG4470" s="5">
        <v>8180.92</v>
      </c>
      <c r="AH4470" s="5">
        <v>2320</v>
      </c>
      <c r="AI4470" s="5">
        <v>6400</v>
      </c>
      <c r="AJ4470">
        <v>0</v>
      </c>
      <c r="AK4470" s="5">
        <v>0</v>
      </c>
      <c r="AL4470" s="5">
        <v>1299.6199999999999</v>
      </c>
      <c r="AM4470" s="5">
        <v>91189.41</v>
      </c>
      <c r="AN4470">
        <v>8</v>
      </c>
      <c r="AO4470">
        <v>7</v>
      </c>
      <c r="AP4470" t="str">
        <f t="shared" si="626"/>
        <v>Yes</v>
      </c>
      <c r="AQ4470">
        <v>0</v>
      </c>
      <c r="AR4470" s="5">
        <f t="shared" si="627"/>
        <v>1871096.43</v>
      </c>
      <c r="AS4470" s="5">
        <f t="shared" si="628"/>
        <v>346029.69</v>
      </c>
      <c r="AT4470" t="s">
        <v>59</v>
      </c>
      <c r="AU4470" t="s">
        <v>6164</v>
      </c>
      <c r="AV4470" t="s">
        <v>6165</v>
      </c>
      <c r="AW4470" t="s">
        <v>6166</v>
      </c>
      <c r="AX4470" t="s">
        <v>6184</v>
      </c>
      <c r="AY4470">
        <v>73</v>
      </c>
      <c r="AZ4470">
        <v>4</v>
      </c>
      <c r="BA4470">
        <v>17</v>
      </c>
      <c r="BB4470" t="s">
        <v>6185</v>
      </c>
      <c r="BC4470">
        <v>0</v>
      </c>
      <c r="BD4470">
        <v>0</v>
      </c>
      <c r="BE4470" t="s">
        <v>6169</v>
      </c>
      <c r="BF4470" t="s">
        <v>6170</v>
      </c>
      <c r="BG4470">
        <v>0</v>
      </c>
      <c r="BH4470" t="s">
        <v>6171</v>
      </c>
      <c r="BI4470">
        <v>22</v>
      </c>
      <c r="BJ4470" t="s">
        <v>6172</v>
      </c>
      <c r="BK4470">
        <v>0</v>
      </c>
      <c r="BL4470">
        <v>77</v>
      </c>
      <c r="BM4470" s="3">
        <f t="shared" si="629"/>
        <v>0.90909090909090906</v>
      </c>
    </row>
    <row r="4471" spans="1:65">
      <c r="A4471" t="s">
        <v>4609</v>
      </c>
      <c r="B4471" s="2">
        <v>45928</v>
      </c>
      <c r="C4471" t="s">
        <v>3137</v>
      </c>
      <c r="D4471" t="s">
        <v>4140</v>
      </c>
      <c r="E4471">
        <v>9</v>
      </c>
      <c r="F4471" t="s">
        <v>72</v>
      </c>
      <c r="G4471" t="s">
        <v>79</v>
      </c>
      <c r="H4471" t="s">
        <v>102</v>
      </c>
      <c r="I4471" t="s">
        <v>74</v>
      </c>
      <c r="J4471" t="s">
        <v>81</v>
      </c>
      <c r="K4471" t="s">
        <v>75</v>
      </c>
      <c r="L4471" t="s">
        <v>92</v>
      </c>
      <c r="M4471" t="s">
        <v>56</v>
      </c>
      <c r="N4471" t="s">
        <v>69</v>
      </c>
      <c r="O4471" t="s">
        <v>70</v>
      </c>
      <c r="P4471">
        <v>36</v>
      </c>
      <c r="Q4471">
        <v>37</v>
      </c>
      <c r="R4471">
        <v>37</v>
      </c>
      <c r="S4471">
        <v>1</v>
      </c>
      <c r="T4471">
        <f t="shared" si="621"/>
        <v>36</v>
      </c>
      <c r="U4471">
        <v>35</v>
      </c>
      <c r="V4471">
        <f t="shared" si="622"/>
        <v>1</v>
      </c>
      <c r="W4471" s="3">
        <f t="shared" si="623"/>
        <v>2.7027027027027029E-2</v>
      </c>
      <c r="X4471">
        <v>23</v>
      </c>
      <c r="Y4471" s="4">
        <v>7.2</v>
      </c>
      <c r="Z4471" s="4">
        <v>2.4</v>
      </c>
      <c r="AA4471" s="5">
        <v>77554.98</v>
      </c>
      <c r="AB4471" s="5">
        <f t="shared" si="624"/>
        <v>2714424.3</v>
      </c>
      <c r="AC4471" s="5">
        <v>53810.19</v>
      </c>
      <c r="AD4471" s="5">
        <f t="shared" si="625"/>
        <v>1990977.03</v>
      </c>
      <c r="AE4471" s="5">
        <v>113794.08</v>
      </c>
      <c r="AF4471" s="5">
        <v>30878.31</v>
      </c>
      <c r="AG4471" s="5">
        <v>9474.67</v>
      </c>
      <c r="AH4471" s="5">
        <v>3480</v>
      </c>
      <c r="AI4471" s="5">
        <v>6800</v>
      </c>
      <c r="AJ4471">
        <v>0</v>
      </c>
      <c r="AK4471" s="5">
        <v>0</v>
      </c>
      <c r="AL4471" s="5">
        <v>1521.07</v>
      </c>
      <c r="AM4471" s="5">
        <v>23441.48</v>
      </c>
      <c r="AN4471">
        <v>4</v>
      </c>
      <c r="AO4471">
        <v>4</v>
      </c>
      <c r="AP4471" t="str">
        <f t="shared" si="626"/>
        <v>Yes</v>
      </c>
      <c r="AQ4471">
        <v>1</v>
      </c>
      <c r="AR4471" s="5">
        <f t="shared" si="627"/>
        <v>2180366.64</v>
      </c>
      <c r="AS4471" s="5">
        <f t="shared" si="628"/>
        <v>534057.66</v>
      </c>
      <c r="AT4471" t="s">
        <v>59</v>
      </c>
      <c r="AU4471" t="s">
        <v>6164</v>
      </c>
      <c r="AV4471" t="s">
        <v>6165</v>
      </c>
      <c r="AW4471" t="s">
        <v>6166</v>
      </c>
      <c r="AX4471" t="s">
        <v>6184</v>
      </c>
      <c r="AY4471">
        <v>36</v>
      </c>
      <c r="AZ4471">
        <v>0</v>
      </c>
      <c r="BA4471">
        <v>18</v>
      </c>
      <c r="BB4471" t="s">
        <v>6191</v>
      </c>
      <c r="BC4471">
        <v>0</v>
      </c>
      <c r="BD4471">
        <v>0</v>
      </c>
      <c r="BE4471" t="s">
        <v>6169</v>
      </c>
      <c r="BF4471" t="s">
        <v>6170</v>
      </c>
      <c r="BG4471">
        <v>0</v>
      </c>
      <c r="BH4471" t="s">
        <v>6171</v>
      </c>
      <c r="BI4471">
        <v>23</v>
      </c>
      <c r="BJ4471" t="s">
        <v>6172</v>
      </c>
      <c r="BK4471">
        <v>0</v>
      </c>
      <c r="BL4471">
        <v>50</v>
      </c>
      <c r="BM4471" s="3">
        <f t="shared" si="629"/>
        <v>0.74</v>
      </c>
    </row>
    <row r="4472" spans="1:65">
      <c r="A4472" t="s">
        <v>4610</v>
      </c>
      <c r="B4472" s="2">
        <v>45928</v>
      </c>
      <c r="C4472" t="s">
        <v>3137</v>
      </c>
      <c r="D4472" t="s">
        <v>4140</v>
      </c>
      <c r="E4472">
        <v>9</v>
      </c>
      <c r="F4472" t="s">
        <v>61</v>
      </c>
      <c r="G4472" t="s">
        <v>62</v>
      </c>
      <c r="H4472" t="s">
        <v>96</v>
      </c>
      <c r="I4472" t="s">
        <v>74</v>
      </c>
      <c r="J4472" t="s">
        <v>81</v>
      </c>
      <c r="K4472" t="s">
        <v>66</v>
      </c>
      <c r="L4472" t="s">
        <v>55</v>
      </c>
      <c r="M4472" t="s">
        <v>56</v>
      </c>
      <c r="N4472" t="s">
        <v>69</v>
      </c>
      <c r="O4472" t="s">
        <v>82</v>
      </c>
      <c r="P4472">
        <v>40</v>
      </c>
      <c r="Q4472">
        <v>42</v>
      </c>
      <c r="R4472">
        <v>41</v>
      </c>
      <c r="S4472">
        <v>1</v>
      </c>
      <c r="T4472">
        <f t="shared" si="621"/>
        <v>40</v>
      </c>
      <c r="U4472">
        <v>38</v>
      </c>
      <c r="V4472">
        <f t="shared" si="622"/>
        <v>2</v>
      </c>
      <c r="W4472" s="3">
        <f t="shared" si="623"/>
        <v>2.4390243902439025E-2</v>
      </c>
      <c r="X4472">
        <v>23</v>
      </c>
      <c r="Y4472" s="4">
        <v>0</v>
      </c>
      <c r="Z4472" s="4">
        <v>0.7</v>
      </c>
      <c r="AA4472" s="5">
        <v>72727.53</v>
      </c>
      <c r="AB4472" s="5">
        <f t="shared" si="624"/>
        <v>2763646.14</v>
      </c>
      <c r="AC4472" s="5">
        <v>53006.13</v>
      </c>
      <c r="AD4472" s="5">
        <f t="shared" si="625"/>
        <v>2173251.33</v>
      </c>
      <c r="AE4472" s="5">
        <v>124640.39</v>
      </c>
      <c r="AF4472" s="5">
        <v>34764.97</v>
      </c>
      <c r="AG4472" s="5">
        <v>9433.41</v>
      </c>
      <c r="AH4472" s="5">
        <v>1015</v>
      </c>
      <c r="AI4472" s="5">
        <v>6800</v>
      </c>
      <c r="AJ4472">
        <v>0</v>
      </c>
      <c r="AK4472" s="5">
        <v>0</v>
      </c>
      <c r="AL4472" s="5">
        <v>3145.18</v>
      </c>
      <c r="AM4472" s="5">
        <v>25304.94</v>
      </c>
      <c r="AN4472">
        <v>4</v>
      </c>
      <c r="AO4472">
        <v>4</v>
      </c>
      <c r="AP4472" t="str">
        <f t="shared" si="626"/>
        <v>Yes</v>
      </c>
      <c r="AQ4472">
        <v>1</v>
      </c>
      <c r="AR4472" s="5">
        <f t="shared" si="627"/>
        <v>2378355.2200000002</v>
      </c>
      <c r="AS4472" s="5">
        <f t="shared" si="628"/>
        <v>385290.92</v>
      </c>
      <c r="AT4472" t="s">
        <v>59</v>
      </c>
      <c r="AU4472" t="s">
        <v>6164</v>
      </c>
      <c r="AV4472" t="s">
        <v>6165</v>
      </c>
      <c r="AW4472" t="s">
        <v>6166</v>
      </c>
      <c r="AX4472" t="s">
        <v>6167</v>
      </c>
      <c r="AY4472">
        <v>40</v>
      </c>
      <c r="AZ4472">
        <v>0</v>
      </c>
      <c r="BA4472">
        <v>18</v>
      </c>
      <c r="BB4472" t="s">
        <v>6198</v>
      </c>
      <c r="BC4472">
        <v>0</v>
      </c>
      <c r="BD4472">
        <v>0</v>
      </c>
      <c r="BE4472" t="s">
        <v>6169</v>
      </c>
      <c r="BF4472" t="s">
        <v>6170</v>
      </c>
      <c r="BG4472">
        <v>0</v>
      </c>
      <c r="BH4472" t="s">
        <v>6171</v>
      </c>
      <c r="BI4472">
        <v>26</v>
      </c>
      <c r="BJ4472" t="s">
        <v>6172</v>
      </c>
      <c r="BK4472">
        <v>0</v>
      </c>
      <c r="BL4472">
        <v>48</v>
      </c>
      <c r="BM4472" s="3">
        <f t="shared" si="629"/>
        <v>0.85416666666666663</v>
      </c>
    </row>
    <row r="4473" spans="1:65">
      <c r="A4473" t="s">
        <v>4611</v>
      </c>
      <c r="B4473" s="2">
        <v>45928</v>
      </c>
      <c r="C4473" t="s">
        <v>3137</v>
      </c>
      <c r="D4473" t="s">
        <v>4140</v>
      </c>
      <c r="E4473">
        <v>9</v>
      </c>
      <c r="F4473" t="s">
        <v>49</v>
      </c>
      <c r="G4473" t="s">
        <v>79</v>
      </c>
      <c r="H4473" t="s">
        <v>106</v>
      </c>
      <c r="I4473" t="s">
        <v>74</v>
      </c>
      <c r="J4473" t="s">
        <v>53</v>
      </c>
      <c r="K4473" t="s">
        <v>54</v>
      </c>
      <c r="L4473" t="s">
        <v>55</v>
      </c>
      <c r="M4473" t="s">
        <v>56</v>
      </c>
      <c r="N4473" t="s">
        <v>76</v>
      </c>
      <c r="O4473" t="s">
        <v>70</v>
      </c>
      <c r="P4473">
        <v>74</v>
      </c>
      <c r="Q4473">
        <v>79</v>
      </c>
      <c r="R4473">
        <v>76</v>
      </c>
      <c r="S4473">
        <v>2</v>
      </c>
      <c r="T4473">
        <f t="shared" si="621"/>
        <v>74</v>
      </c>
      <c r="U4473">
        <v>71</v>
      </c>
      <c r="V4473">
        <f t="shared" si="622"/>
        <v>3</v>
      </c>
      <c r="W4473" s="3">
        <f t="shared" si="623"/>
        <v>2.6315789473684209E-2</v>
      </c>
      <c r="X4473">
        <v>27</v>
      </c>
      <c r="Y4473" s="4">
        <v>5.7</v>
      </c>
      <c r="Z4473" s="4">
        <v>1.9</v>
      </c>
      <c r="AA4473" s="5">
        <v>39201.69</v>
      </c>
      <c r="AB4473" s="5">
        <f t="shared" si="624"/>
        <v>2783319.99</v>
      </c>
      <c r="AC4473" s="5">
        <v>23515.34</v>
      </c>
      <c r="AD4473" s="5">
        <f t="shared" si="625"/>
        <v>1787165.84</v>
      </c>
      <c r="AE4473" s="5">
        <v>129263.27</v>
      </c>
      <c r="AF4473" s="5">
        <v>34925.050000000003</v>
      </c>
      <c r="AG4473" s="5">
        <v>9619.76</v>
      </c>
      <c r="AH4473" s="5">
        <v>2755</v>
      </c>
      <c r="AI4473" s="5">
        <v>6400</v>
      </c>
      <c r="AJ4473">
        <v>0</v>
      </c>
      <c r="AK4473" s="5">
        <v>0</v>
      </c>
      <c r="AL4473" s="5">
        <v>2084.0700000000002</v>
      </c>
      <c r="AM4473" s="5">
        <v>49102.33</v>
      </c>
      <c r="AN4473">
        <v>4</v>
      </c>
      <c r="AO4473">
        <v>4</v>
      </c>
      <c r="AP4473" t="str">
        <f t="shared" si="626"/>
        <v>Yes</v>
      </c>
      <c r="AQ4473">
        <v>1</v>
      </c>
      <c r="AR4473" s="5">
        <f t="shared" si="627"/>
        <v>2021315.32</v>
      </c>
      <c r="AS4473" s="5">
        <f t="shared" si="628"/>
        <v>762004.67</v>
      </c>
      <c r="AT4473" t="s">
        <v>59</v>
      </c>
      <c r="AU4473" t="s">
        <v>6164</v>
      </c>
      <c r="AV4473" t="s">
        <v>6165</v>
      </c>
      <c r="AW4473" t="s">
        <v>6166</v>
      </c>
      <c r="AX4473" t="s">
        <v>6167</v>
      </c>
      <c r="AY4473">
        <v>78</v>
      </c>
      <c r="AZ4473">
        <v>3</v>
      </c>
      <c r="BA4473">
        <v>20</v>
      </c>
      <c r="BB4473" t="s">
        <v>6185</v>
      </c>
      <c r="BC4473">
        <v>0</v>
      </c>
      <c r="BD4473">
        <v>0</v>
      </c>
      <c r="BE4473" t="s">
        <v>6169</v>
      </c>
      <c r="BF4473" t="s">
        <v>6170</v>
      </c>
      <c r="BG4473">
        <v>2</v>
      </c>
      <c r="BH4473" t="s">
        <v>6208</v>
      </c>
      <c r="BI4473">
        <v>124</v>
      </c>
      <c r="BJ4473" t="s">
        <v>6193</v>
      </c>
      <c r="BK4473">
        <v>0</v>
      </c>
      <c r="BL4473">
        <v>84</v>
      </c>
      <c r="BM4473" s="3">
        <f t="shared" si="629"/>
        <v>0.90476190476190477</v>
      </c>
    </row>
    <row r="4474" spans="1:65">
      <c r="A4474" t="s">
        <v>4612</v>
      </c>
      <c r="B4474" s="2">
        <v>45928</v>
      </c>
      <c r="C4474" t="s">
        <v>3137</v>
      </c>
      <c r="D4474" t="s">
        <v>4140</v>
      </c>
      <c r="E4474">
        <v>9</v>
      </c>
      <c r="F4474" t="s">
        <v>49</v>
      </c>
      <c r="G4474" t="s">
        <v>62</v>
      </c>
      <c r="H4474" t="s">
        <v>133</v>
      </c>
      <c r="I4474" t="s">
        <v>52</v>
      </c>
      <c r="J4474" t="s">
        <v>81</v>
      </c>
      <c r="K4474" t="s">
        <v>66</v>
      </c>
      <c r="L4474" t="s">
        <v>67</v>
      </c>
      <c r="M4474" t="s">
        <v>56</v>
      </c>
      <c r="N4474" t="s">
        <v>76</v>
      </c>
      <c r="O4474" t="s">
        <v>70</v>
      </c>
      <c r="P4474">
        <v>36</v>
      </c>
      <c r="Q4474">
        <v>38</v>
      </c>
      <c r="R4474">
        <v>37</v>
      </c>
      <c r="S4474">
        <v>1</v>
      </c>
      <c r="T4474">
        <f t="shared" si="621"/>
        <v>36</v>
      </c>
      <c r="U4474">
        <v>35</v>
      </c>
      <c r="V4474">
        <f t="shared" si="622"/>
        <v>1</v>
      </c>
      <c r="W4474" s="3">
        <f t="shared" si="623"/>
        <v>2.7027027027027029E-2</v>
      </c>
      <c r="X4474">
        <v>42</v>
      </c>
      <c r="Y4474" s="4">
        <v>6.8</v>
      </c>
      <c r="Z4474" s="4">
        <v>2.4</v>
      </c>
      <c r="AA4474" s="5">
        <v>72958.850000000006</v>
      </c>
      <c r="AB4474" s="5">
        <f t="shared" si="624"/>
        <v>2553559.75</v>
      </c>
      <c r="AC4474" s="5">
        <v>51594.720000000001</v>
      </c>
      <c r="AD4474" s="5">
        <f t="shared" si="625"/>
        <v>1909004.64</v>
      </c>
      <c r="AE4474" s="5">
        <v>119440.69</v>
      </c>
      <c r="AF4474" s="5">
        <v>34049.57</v>
      </c>
      <c r="AG4474" s="5">
        <v>11693.74</v>
      </c>
      <c r="AH4474" s="5">
        <v>3480</v>
      </c>
      <c r="AI4474" s="5">
        <v>6800</v>
      </c>
      <c r="AJ4474">
        <v>0</v>
      </c>
      <c r="AK4474" s="5">
        <v>0</v>
      </c>
      <c r="AL4474" s="5">
        <v>1516.14</v>
      </c>
      <c r="AM4474" s="5">
        <v>24375.08</v>
      </c>
      <c r="AN4474">
        <v>4</v>
      </c>
      <c r="AO4474">
        <v>3</v>
      </c>
      <c r="AP4474" t="str">
        <f t="shared" si="626"/>
        <v>Yes</v>
      </c>
      <c r="AQ4474">
        <v>1</v>
      </c>
      <c r="AR4474" s="5">
        <f t="shared" si="627"/>
        <v>2110359.86</v>
      </c>
      <c r="AS4474" s="5">
        <f t="shared" si="628"/>
        <v>443199.89</v>
      </c>
      <c r="AT4474" t="s">
        <v>116</v>
      </c>
      <c r="AU4474" t="s">
        <v>6164</v>
      </c>
      <c r="AV4474" t="s">
        <v>6165</v>
      </c>
      <c r="AW4474" t="s">
        <v>6166</v>
      </c>
      <c r="AX4474" t="s">
        <v>6167</v>
      </c>
      <c r="AY4474">
        <v>38</v>
      </c>
      <c r="AZ4474">
        <v>1</v>
      </c>
      <c r="BA4474">
        <v>17</v>
      </c>
      <c r="BB4474" t="s">
        <v>6180</v>
      </c>
      <c r="BC4474">
        <v>0</v>
      </c>
      <c r="BD4474">
        <v>0</v>
      </c>
      <c r="BE4474" t="s">
        <v>6169</v>
      </c>
      <c r="BF4474" t="s">
        <v>6170</v>
      </c>
      <c r="BG4474">
        <v>0</v>
      </c>
      <c r="BH4474" t="s">
        <v>6171</v>
      </c>
      <c r="BI4474">
        <v>21</v>
      </c>
      <c r="BJ4474" t="s">
        <v>6172</v>
      </c>
      <c r="BK4474">
        <v>0</v>
      </c>
      <c r="BL4474">
        <v>51</v>
      </c>
      <c r="BM4474" s="3">
        <f t="shared" si="629"/>
        <v>0.72549019607843135</v>
      </c>
    </row>
    <row r="4475" spans="1:65">
      <c r="A4475" t="s">
        <v>4613</v>
      </c>
      <c r="B4475" s="2">
        <v>45928</v>
      </c>
      <c r="C4475" t="s">
        <v>3137</v>
      </c>
      <c r="D4475" t="s">
        <v>4140</v>
      </c>
      <c r="E4475">
        <v>9</v>
      </c>
      <c r="F4475" t="s">
        <v>72</v>
      </c>
      <c r="G4475" t="s">
        <v>50</v>
      </c>
      <c r="H4475" t="s">
        <v>179</v>
      </c>
      <c r="I4475" t="s">
        <v>74</v>
      </c>
      <c r="J4475" t="s">
        <v>81</v>
      </c>
      <c r="K4475" t="s">
        <v>75</v>
      </c>
      <c r="L4475" t="s">
        <v>67</v>
      </c>
      <c r="M4475" t="s">
        <v>56</v>
      </c>
      <c r="N4475" t="s">
        <v>57</v>
      </c>
      <c r="O4475" t="s">
        <v>70</v>
      </c>
      <c r="P4475">
        <v>37</v>
      </c>
      <c r="Q4475">
        <v>39</v>
      </c>
      <c r="R4475">
        <v>41</v>
      </c>
      <c r="S4475">
        <v>1</v>
      </c>
      <c r="T4475">
        <f t="shared" si="621"/>
        <v>40</v>
      </c>
      <c r="U4475">
        <v>36</v>
      </c>
      <c r="V4475">
        <f t="shared" si="622"/>
        <v>4</v>
      </c>
      <c r="W4475" s="3">
        <f t="shared" si="623"/>
        <v>2.4390243902439025E-2</v>
      </c>
      <c r="X4475">
        <v>26</v>
      </c>
      <c r="Y4475" s="4">
        <v>7.6</v>
      </c>
      <c r="Z4475" s="4">
        <v>2.1</v>
      </c>
      <c r="AA4475" s="5">
        <v>77118.509999999995</v>
      </c>
      <c r="AB4475" s="5">
        <f t="shared" si="624"/>
        <v>2776266.36</v>
      </c>
      <c r="AC4475" s="5">
        <v>51700.62</v>
      </c>
      <c r="AD4475" s="5">
        <f t="shared" si="625"/>
        <v>2119725.42</v>
      </c>
      <c r="AE4475" s="5">
        <v>123612.14</v>
      </c>
      <c r="AF4475" s="5">
        <v>33566.51</v>
      </c>
      <c r="AG4475" s="5">
        <v>9085.6299999999992</v>
      </c>
      <c r="AH4475" s="5">
        <v>3045</v>
      </c>
      <c r="AI4475" s="5">
        <v>6800</v>
      </c>
      <c r="AJ4475">
        <v>0</v>
      </c>
      <c r="AK4475" s="5">
        <v>0</v>
      </c>
      <c r="AL4475" s="5">
        <v>6054.21</v>
      </c>
      <c r="AM4475" s="5">
        <v>24941.09</v>
      </c>
      <c r="AN4475">
        <v>4</v>
      </c>
      <c r="AO4475">
        <v>2</v>
      </c>
      <c r="AP4475" t="str">
        <f t="shared" si="626"/>
        <v>Yes</v>
      </c>
      <c r="AQ4475">
        <v>1</v>
      </c>
      <c r="AR4475" s="5">
        <f t="shared" si="627"/>
        <v>2326830</v>
      </c>
      <c r="AS4475" s="5">
        <f t="shared" si="628"/>
        <v>449436.36</v>
      </c>
      <c r="AT4475" t="s">
        <v>59</v>
      </c>
      <c r="AU4475" t="s">
        <v>6164</v>
      </c>
      <c r="AV4475" t="s">
        <v>6165</v>
      </c>
      <c r="AW4475" t="s">
        <v>6166</v>
      </c>
      <c r="AX4475" t="s">
        <v>6184</v>
      </c>
      <c r="AY4475">
        <v>42</v>
      </c>
      <c r="AZ4475">
        <v>4</v>
      </c>
      <c r="BA4475">
        <v>22</v>
      </c>
      <c r="BB4475" t="s">
        <v>6185</v>
      </c>
      <c r="BC4475">
        <v>0</v>
      </c>
      <c r="BD4475">
        <v>0</v>
      </c>
      <c r="BE4475" t="s">
        <v>6169</v>
      </c>
      <c r="BF4475" t="s">
        <v>6170</v>
      </c>
      <c r="BG4475">
        <v>0</v>
      </c>
      <c r="BH4475" t="s">
        <v>6171</v>
      </c>
      <c r="BI4475">
        <v>34</v>
      </c>
      <c r="BJ4475" t="s">
        <v>6172</v>
      </c>
      <c r="BK4475">
        <v>0</v>
      </c>
      <c r="BL4475">
        <v>50</v>
      </c>
      <c r="BM4475" s="3">
        <f t="shared" si="629"/>
        <v>0.82</v>
      </c>
    </row>
    <row r="4476" spans="1:65">
      <c r="A4476" t="s">
        <v>4614</v>
      </c>
      <c r="B4476" s="2">
        <v>45928</v>
      </c>
      <c r="C4476" t="s">
        <v>3137</v>
      </c>
      <c r="D4476" t="s">
        <v>4140</v>
      </c>
      <c r="E4476">
        <v>9</v>
      </c>
      <c r="F4476" t="s">
        <v>49</v>
      </c>
      <c r="G4476" t="s">
        <v>50</v>
      </c>
      <c r="H4476" t="s">
        <v>89</v>
      </c>
      <c r="I4476" t="s">
        <v>64</v>
      </c>
      <c r="J4476" t="s">
        <v>81</v>
      </c>
      <c r="K4476" t="s">
        <v>75</v>
      </c>
      <c r="L4476" t="s">
        <v>87</v>
      </c>
      <c r="M4476" t="s">
        <v>56</v>
      </c>
      <c r="N4476" t="s">
        <v>109</v>
      </c>
      <c r="O4476" t="s">
        <v>70</v>
      </c>
      <c r="P4476">
        <v>36</v>
      </c>
      <c r="Q4476">
        <v>37</v>
      </c>
      <c r="R4476">
        <v>35</v>
      </c>
      <c r="S4476">
        <v>1</v>
      </c>
      <c r="T4476">
        <f t="shared" si="621"/>
        <v>34</v>
      </c>
      <c r="U4476">
        <v>34</v>
      </c>
      <c r="V4476">
        <f t="shared" si="622"/>
        <v>0</v>
      </c>
      <c r="W4476" s="3">
        <f t="shared" si="623"/>
        <v>2.8571428571428571E-2</v>
      </c>
      <c r="X4476">
        <v>22</v>
      </c>
      <c r="Y4476" s="4">
        <v>5.7</v>
      </c>
      <c r="Z4476" s="4">
        <v>1.6</v>
      </c>
      <c r="AA4476" s="5">
        <v>78727.3</v>
      </c>
      <c r="AB4476" s="5">
        <f t="shared" si="624"/>
        <v>2676728.2000000002</v>
      </c>
      <c r="AC4476" s="5">
        <v>54376.47</v>
      </c>
      <c r="AD4476" s="5">
        <f t="shared" si="625"/>
        <v>1903176.45</v>
      </c>
      <c r="AE4476" s="5">
        <v>104204.49</v>
      </c>
      <c r="AF4476" s="5">
        <v>31194.59</v>
      </c>
      <c r="AG4476" s="5">
        <v>9368.24</v>
      </c>
      <c r="AH4476" s="5">
        <v>2320</v>
      </c>
      <c r="AI4476" s="5">
        <v>6800</v>
      </c>
      <c r="AJ4476">
        <v>0</v>
      </c>
      <c r="AK4476" s="5">
        <v>0</v>
      </c>
      <c r="AL4476" s="5">
        <v>0</v>
      </c>
      <c r="AM4476" s="5">
        <v>52071.05</v>
      </c>
      <c r="AN4476">
        <v>8</v>
      </c>
      <c r="AO4476">
        <v>8</v>
      </c>
      <c r="AP4476" t="str">
        <f t="shared" si="626"/>
        <v>Yes</v>
      </c>
      <c r="AQ4476">
        <v>1</v>
      </c>
      <c r="AR4476" s="5">
        <f t="shared" si="627"/>
        <v>2109134.8199999998</v>
      </c>
      <c r="AS4476" s="5">
        <f t="shared" si="628"/>
        <v>567593.38</v>
      </c>
      <c r="AT4476" t="s">
        <v>59</v>
      </c>
      <c r="AU4476" t="s">
        <v>6164</v>
      </c>
      <c r="AV4476" t="s">
        <v>6165</v>
      </c>
      <c r="AW4476" t="s">
        <v>6166</v>
      </c>
      <c r="AX4476" t="s">
        <v>6167</v>
      </c>
      <c r="AY4476">
        <v>36</v>
      </c>
      <c r="AZ4476">
        <v>0</v>
      </c>
      <c r="BA4476">
        <v>0</v>
      </c>
      <c r="BB4476" t="s">
        <v>6168</v>
      </c>
      <c r="BC4476">
        <v>0</v>
      </c>
      <c r="BD4476">
        <v>0</v>
      </c>
      <c r="BE4476" t="s">
        <v>6169</v>
      </c>
      <c r="BF4476" t="s">
        <v>6170</v>
      </c>
      <c r="BG4476">
        <v>1</v>
      </c>
      <c r="BH4476" t="s">
        <v>6186</v>
      </c>
      <c r="BI4476">
        <v>29</v>
      </c>
      <c r="BJ4476" t="s">
        <v>6172</v>
      </c>
      <c r="BK4476">
        <v>0</v>
      </c>
      <c r="BL4476">
        <v>47</v>
      </c>
      <c r="BM4476" s="3">
        <f t="shared" si="629"/>
        <v>0.74468085106382975</v>
      </c>
    </row>
    <row r="4477" spans="1:65">
      <c r="A4477" t="s">
        <v>4615</v>
      </c>
      <c r="B4477" s="2">
        <v>45928</v>
      </c>
      <c r="C4477" t="s">
        <v>3137</v>
      </c>
      <c r="D4477" t="s">
        <v>4140</v>
      </c>
      <c r="E4477">
        <v>9</v>
      </c>
      <c r="F4477" t="s">
        <v>49</v>
      </c>
      <c r="G4477" t="s">
        <v>79</v>
      </c>
      <c r="H4477" t="s">
        <v>106</v>
      </c>
      <c r="I4477" t="s">
        <v>64</v>
      </c>
      <c r="J4477" t="s">
        <v>65</v>
      </c>
      <c r="K4477" t="s">
        <v>54</v>
      </c>
      <c r="L4477" t="s">
        <v>67</v>
      </c>
      <c r="M4477" t="s">
        <v>68</v>
      </c>
      <c r="N4477" t="s">
        <v>94</v>
      </c>
      <c r="O4477" t="s">
        <v>120</v>
      </c>
      <c r="P4477">
        <v>51</v>
      </c>
      <c r="Q4477">
        <v>54</v>
      </c>
      <c r="R4477">
        <v>52</v>
      </c>
      <c r="S4477">
        <v>4</v>
      </c>
      <c r="T4477">
        <f t="shared" si="621"/>
        <v>48</v>
      </c>
      <c r="U4477">
        <v>48</v>
      </c>
      <c r="V4477">
        <f t="shared" si="622"/>
        <v>0</v>
      </c>
      <c r="W4477" s="3">
        <f t="shared" si="623"/>
        <v>7.6923076923076927E-2</v>
      </c>
      <c r="X4477">
        <v>41</v>
      </c>
      <c r="Y4477" s="4">
        <v>5.4</v>
      </c>
      <c r="Z4477" s="4">
        <v>1.9</v>
      </c>
      <c r="AA4477" s="5">
        <v>56364.65</v>
      </c>
      <c r="AB4477" s="5">
        <f t="shared" si="624"/>
        <v>2705503.2</v>
      </c>
      <c r="AC4477" s="5">
        <v>32580.99</v>
      </c>
      <c r="AD4477" s="5">
        <f t="shared" si="625"/>
        <v>1694211.48</v>
      </c>
      <c r="AE4477" s="5">
        <v>112587.7</v>
      </c>
      <c r="AF4477" s="5">
        <v>35384.160000000003</v>
      </c>
      <c r="AG4477" s="5">
        <v>11289.1</v>
      </c>
      <c r="AH4477" s="5">
        <v>2755</v>
      </c>
      <c r="AI4477" s="5">
        <v>22852.28</v>
      </c>
      <c r="AJ4477">
        <v>1</v>
      </c>
      <c r="AK4477" s="5">
        <v>13257.16</v>
      </c>
      <c r="AL4477" s="5">
        <v>0</v>
      </c>
      <c r="AM4477" s="5">
        <v>33138.559999999998</v>
      </c>
      <c r="AN4477">
        <v>4</v>
      </c>
      <c r="AO4477">
        <v>4</v>
      </c>
      <c r="AP4477" t="str">
        <f t="shared" si="626"/>
        <v>Yes</v>
      </c>
      <c r="AQ4477">
        <v>1</v>
      </c>
      <c r="AR4477" s="5">
        <f t="shared" si="627"/>
        <v>1925475.44</v>
      </c>
      <c r="AS4477" s="5">
        <f t="shared" si="628"/>
        <v>780027.76</v>
      </c>
      <c r="AT4477" t="s">
        <v>1641</v>
      </c>
      <c r="AU4477" t="s">
        <v>6199</v>
      </c>
      <c r="AV4477" t="s">
        <v>6200</v>
      </c>
      <c r="AW4477" t="s">
        <v>6175</v>
      </c>
      <c r="AX4477" t="s">
        <v>6167</v>
      </c>
      <c r="AY4477">
        <v>53</v>
      </c>
      <c r="AZ4477">
        <v>0</v>
      </c>
      <c r="BA4477">
        <v>0</v>
      </c>
      <c r="BB4477" t="s">
        <v>6168</v>
      </c>
      <c r="BC4477">
        <v>0</v>
      </c>
      <c r="BD4477">
        <v>0</v>
      </c>
      <c r="BE4477" t="s">
        <v>6169</v>
      </c>
      <c r="BF4477" t="s">
        <v>6210</v>
      </c>
      <c r="BG4477">
        <v>3</v>
      </c>
      <c r="BH4477" t="s">
        <v>6208</v>
      </c>
      <c r="BI4477">
        <v>118</v>
      </c>
      <c r="BJ4477" t="s">
        <v>6193</v>
      </c>
      <c r="BK4477">
        <v>0</v>
      </c>
      <c r="BL4477">
        <v>61</v>
      </c>
      <c r="BM4477" s="3">
        <f t="shared" si="629"/>
        <v>0.85245901639344257</v>
      </c>
    </row>
    <row r="4478" spans="1:65">
      <c r="A4478" t="s">
        <v>4616</v>
      </c>
      <c r="B4478" s="2">
        <v>45928</v>
      </c>
      <c r="C4478" t="s">
        <v>3137</v>
      </c>
      <c r="D4478" t="s">
        <v>4140</v>
      </c>
      <c r="E4478">
        <v>9</v>
      </c>
      <c r="F4478" t="s">
        <v>61</v>
      </c>
      <c r="G4478" t="s">
        <v>79</v>
      </c>
      <c r="H4478" t="s">
        <v>123</v>
      </c>
      <c r="I4478" t="s">
        <v>52</v>
      </c>
      <c r="J4478" t="s">
        <v>65</v>
      </c>
      <c r="K4478" t="s">
        <v>75</v>
      </c>
      <c r="L4478" t="s">
        <v>87</v>
      </c>
      <c r="M4478" t="s">
        <v>68</v>
      </c>
      <c r="N4478" t="s">
        <v>94</v>
      </c>
      <c r="O4478" t="s">
        <v>58</v>
      </c>
      <c r="P4478">
        <v>44</v>
      </c>
      <c r="Q4478">
        <v>46</v>
      </c>
      <c r="R4478">
        <v>46</v>
      </c>
      <c r="S4478">
        <v>2</v>
      </c>
      <c r="T4478">
        <f t="shared" si="621"/>
        <v>44</v>
      </c>
      <c r="U4478">
        <v>44</v>
      </c>
      <c r="V4478">
        <f t="shared" si="622"/>
        <v>0</v>
      </c>
      <c r="W4478" s="3">
        <f t="shared" si="623"/>
        <v>4.3478260869565216E-2</v>
      </c>
      <c r="X4478">
        <v>32</v>
      </c>
      <c r="Y4478" s="4">
        <v>1.3</v>
      </c>
      <c r="Z4478" s="4">
        <v>1.7</v>
      </c>
      <c r="AA4478" s="5">
        <v>51489.25</v>
      </c>
      <c r="AB4478" s="5">
        <f t="shared" si="624"/>
        <v>2265527</v>
      </c>
      <c r="AC4478" s="5">
        <v>34042.51</v>
      </c>
      <c r="AD4478" s="5">
        <f t="shared" si="625"/>
        <v>1565955.46</v>
      </c>
      <c r="AE4478" s="5">
        <v>105800</v>
      </c>
      <c r="AF4478" s="5">
        <v>28508.42</v>
      </c>
      <c r="AG4478" s="5">
        <v>9746.91</v>
      </c>
      <c r="AH4478" s="5">
        <v>2465</v>
      </c>
      <c r="AI4478" s="5">
        <v>9200</v>
      </c>
      <c r="AJ4478">
        <v>1</v>
      </c>
      <c r="AK4478" s="5">
        <v>14238.35</v>
      </c>
      <c r="AL4478" s="5">
        <v>0</v>
      </c>
      <c r="AM4478" s="5">
        <v>28203.31</v>
      </c>
      <c r="AN4478">
        <v>4</v>
      </c>
      <c r="AO4478">
        <v>3</v>
      </c>
      <c r="AP4478" t="str">
        <f t="shared" si="626"/>
        <v>Yes</v>
      </c>
      <c r="AQ4478">
        <v>2</v>
      </c>
      <c r="AR4478" s="5">
        <f t="shared" si="627"/>
        <v>1764117.45</v>
      </c>
      <c r="AS4478" s="5">
        <f t="shared" si="628"/>
        <v>501409.55</v>
      </c>
      <c r="AT4478" t="s">
        <v>59</v>
      </c>
      <c r="AU4478" t="s">
        <v>6189</v>
      </c>
      <c r="AV4478" t="s">
        <v>6190</v>
      </c>
      <c r="AW4478" t="s">
        <v>6183</v>
      </c>
      <c r="AX4478" t="s">
        <v>6184</v>
      </c>
      <c r="AY4478">
        <v>45</v>
      </c>
      <c r="AZ4478">
        <v>1</v>
      </c>
      <c r="BA4478">
        <v>0</v>
      </c>
      <c r="BB4478" t="s">
        <v>6168</v>
      </c>
      <c r="BC4478">
        <v>0</v>
      </c>
      <c r="BD4478">
        <v>0</v>
      </c>
      <c r="BE4478" t="s">
        <v>6169</v>
      </c>
      <c r="BF4478" t="s">
        <v>6176</v>
      </c>
      <c r="BG4478">
        <v>0</v>
      </c>
      <c r="BH4478" t="s">
        <v>6171</v>
      </c>
      <c r="BI4478">
        <v>55</v>
      </c>
      <c r="BJ4478" t="s">
        <v>6187</v>
      </c>
      <c r="BK4478">
        <v>0</v>
      </c>
      <c r="BL4478">
        <v>65</v>
      </c>
      <c r="BM4478" s="3">
        <f t="shared" si="629"/>
        <v>0.70769230769230773</v>
      </c>
    </row>
    <row r="4479" spans="1:65">
      <c r="A4479" t="s">
        <v>4617</v>
      </c>
      <c r="B4479" s="2">
        <v>45928</v>
      </c>
      <c r="C4479" t="s">
        <v>3137</v>
      </c>
      <c r="D4479" t="s">
        <v>4140</v>
      </c>
      <c r="E4479">
        <v>9</v>
      </c>
      <c r="F4479" t="s">
        <v>49</v>
      </c>
      <c r="G4479" t="s">
        <v>62</v>
      </c>
      <c r="H4479" t="s">
        <v>226</v>
      </c>
      <c r="I4479" t="s">
        <v>74</v>
      </c>
      <c r="J4479" t="s">
        <v>53</v>
      </c>
      <c r="K4479" t="s">
        <v>75</v>
      </c>
      <c r="L4479" t="s">
        <v>92</v>
      </c>
      <c r="M4479" t="s">
        <v>56</v>
      </c>
      <c r="N4479" t="s">
        <v>76</v>
      </c>
      <c r="O4479" t="s">
        <v>120</v>
      </c>
      <c r="P4479">
        <v>54</v>
      </c>
      <c r="Q4479">
        <v>54</v>
      </c>
      <c r="R4479">
        <v>51</v>
      </c>
      <c r="S4479">
        <v>1</v>
      </c>
      <c r="T4479">
        <f t="shared" si="621"/>
        <v>50</v>
      </c>
      <c r="U4479">
        <v>50</v>
      </c>
      <c r="V4479">
        <f t="shared" si="622"/>
        <v>0</v>
      </c>
      <c r="W4479" s="3">
        <f t="shared" si="623"/>
        <v>1.9607843137254902E-2</v>
      </c>
      <c r="X4479">
        <v>32</v>
      </c>
      <c r="Y4479" s="4">
        <v>2</v>
      </c>
      <c r="Z4479" s="4">
        <v>1.1000000000000001</v>
      </c>
      <c r="AA4479" s="5">
        <v>35658.69</v>
      </c>
      <c r="AB4479" s="5">
        <f t="shared" si="624"/>
        <v>1782934.5</v>
      </c>
      <c r="AC4479" s="5">
        <v>23798.62</v>
      </c>
      <c r="AD4479" s="5">
        <f t="shared" si="625"/>
        <v>1213729.6200000001</v>
      </c>
      <c r="AE4479" s="5">
        <v>86865.51</v>
      </c>
      <c r="AF4479" s="5">
        <v>23734.28</v>
      </c>
      <c r="AG4479" s="5">
        <v>10184.89</v>
      </c>
      <c r="AH4479" s="5">
        <v>1595</v>
      </c>
      <c r="AI4479" s="5">
        <v>3200</v>
      </c>
      <c r="AJ4479">
        <v>0</v>
      </c>
      <c r="AK4479" s="5">
        <v>0</v>
      </c>
      <c r="AL4479" s="5">
        <v>0</v>
      </c>
      <c r="AM4479" s="5">
        <v>37105.589999999997</v>
      </c>
      <c r="AN4479">
        <v>4</v>
      </c>
      <c r="AO4479">
        <v>6</v>
      </c>
      <c r="AP4479" t="str">
        <f t="shared" si="626"/>
        <v>No</v>
      </c>
      <c r="AQ4479">
        <v>1</v>
      </c>
      <c r="AR4479" s="5">
        <f t="shared" si="627"/>
        <v>1376414.89</v>
      </c>
      <c r="AS4479" s="5">
        <f t="shared" si="628"/>
        <v>406519.61</v>
      </c>
      <c r="AT4479" t="s">
        <v>59</v>
      </c>
      <c r="AU4479" t="s">
        <v>6164</v>
      </c>
      <c r="AV4479" t="s">
        <v>6165</v>
      </c>
      <c r="AW4479" t="s">
        <v>6166</v>
      </c>
      <c r="AX4479" t="s">
        <v>6167</v>
      </c>
      <c r="AY4479">
        <v>54</v>
      </c>
      <c r="AZ4479">
        <v>0</v>
      </c>
      <c r="BA4479">
        <v>0</v>
      </c>
      <c r="BB4479" t="s">
        <v>6168</v>
      </c>
      <c r="BC4479">
        <v>2</v>
      </c>
      <c r="BD4479">
        <v>0</v>
      </c>
      <c r="BE4479" t="s">
        <v>6178</v>
      </c>
      <c r="BF4479" t="s">
        <v>6170</v>
      </c>
      <c r="BG4479">
        <v>1</v>
      </c>
      <c r="BH4479" t="s">
        <v>6186</v>
      </c>
      <c r="BI4479">
        <v>36</v>
      </c>
      <c r="BJ4479" t="s">
        <v>6172</v>
      </c>
      <c r="BK4479">
        <v>0</v>
      </c>
      <c r="BL4479">
        <v>71</v>
      </c>
      <c r="BM4479" s="3">
        <f t="shared" si="629"/>
        <v>0.71830985915492962</v>
      </c>
    </row>
    <row r="4480" spans="1:65">
      <c r="A4480" t="s">
        <v>4618</v>
      </c>
      <c r="B4480" s="2">
        <v>45929</v>
      </c>
      <c r="C4480" t="s">
        <v>3137</v>
      </c>
      <c r="D4480" t="s">
        <v>4140</v>
      </c>
      <c r="E4480">
        <v>9</v>
      </c>
      <c r="F4480" t="s">
        <v>72</v>
      </c>
      <c r="G4480" t="s">
        <v>62</v>
      </c>
      <c r="H4480" t="s">
        <v>220</v>
      </c>
      <c r="I4480" t="s">
        <v>64</v>
      </c>
      <c r="J4480" t="s">
        <v>65</v>
      </c>
      <c r="K4480" t="s">
        <v>75</v>
      </c>
      <c r="L4480" t="s">
        <v>55</v>
      </c>
      <c r="M4480" t="s">
        <v>56</v>
      </c>
      <c r="N4480" t="s">
        <v>109</v>
      </c>
      <c r="O4480" t="s">
        <v>70</v>
      </c>
      <c r="P4480">
        <v>46</v>
      </c>
      <c r="Q4480">
        <v>49</v>
      </c>
      <c r="R4480">
        <v>49</v>
      </c>
      <c r="S4480">
        <v>1</v>
      </c>
      <c r="T4480">
        <f t="shared" si="621"/>
        <v>48</v>
      </c>
      <c r="U4480">
        <v>45</v>
      </c>
      <c r="V4480">
        <f t="shared" si="622"/>
        <v>3</v>
      </c>
      <c r="W4480" s="3">
        <f t="shared" si="623"/>
        <v>2.0408163265306121E-2</v>
      </c>
      <c r="X4480">
        <v>24</v>
      </c>
      <c r="Y4480" s="4">
        <v>5.5</v>
      </c>
      <c r="Z4480" s="4">
        <v>1.5</v>
      </c>
      <c r="AA4480" s="5">
        <v>52049.18</v>
      </c>
      <c r="AB4480" s="5">
        <f t="shared" si="624"/>
        <v>2342213.1</v>
      </c>
      <c r="AC4480" s="5">
        <v>34994.14</v>
      </c>
      <c r="AD4480" s="5">
        <f t="shared" si="625"/>
        <v>1714712.86</v>
      </c>
      <c r="AE4480" s="5">
        <v>106080.66</v>
      </c>
      <c r="AF4480" s="5">
        <v>30303.99</v>
      </c>
      <c r="AG4480" s="5">
        <v>8777.25</v>
      </c>
      <c r="AH4480" s="5">
        <v>2175</v>
      </c>
      <c r="AI4480" s="5">
        <v>4600</v>
      </c>
      <c r="AJ4480">
        <v>0</v>
      </c>
      <c r="AK4480" s="5">
        <v>0</v>
      </c>
      <c r="AL4480" s="5">
        <v>3078.46</v>
      </c>
      <c r="AM4480" s="5">
        <v>72542</v>
      </c>
      <c r="AN4480">
        <v>8</v>
      </c>
      <c r="AO4480">
        <v>9</v>
      </c>
      <c r="AP4480" t="str">
        <f t="shared" si="626"/>
        <v>No</v>
      </c>
      <c r="AQ4480">
        <v>1</v>
      </c>
      <c r="AR4480" s="5">
        <f t="shared" si="627"/>
        <v>1942270.22</v>
      </c>
      <c r="AS4480" s="5">
        <f t="shared" si="628"/>
        <v>399942.88</v>
      </c>
      <c r="AT4480" t="s">
        <v>59</v>
      </c>
      <c r="AU4480" t="s">
        <v>6164</v>
      </c>
      <c r="AV4480" t="s">
        <v>6165</v>
      </c>
      <c r="AW4480" t="s">
        <v>6166</v>
      </c>
      <c r="AX4480" t="s">
        <v>6184</v>
      </c>
      <c r="AY4480">
        <v>46</v>
      </c>
      <c r="AZ4480">
        <v>0</v>
      </c>
      <c r="BA4480">
        <v>22</v>
      </c>
      <c r="BB4480" t="s">
        <v>6180</v>
      </c>
      <c r="BC4480">
        <v>0</v>
      </c>
      <c r="BD4480">
        <v>1</v>
      </c>
      <c r="BE4480" t="s">
        <v>6188</v>
      </c>
      <c r="BF4480" t="s">
        <v>6170</v>
      </c>
      <c r="BG4480">
        <v>0</v>
      </c>
      <c r="BH4480" t="s">
        <v>6171</v>
      </c>
      <c r="BI4480">
        <v>38</v>
      </c>
      <c r="BJ4480" t="s">
        <v>6172</v>
      </c>
      <c r="BK4480">
        <v>0</v>
      </c>
      <c r="BL4480">
        <v>65</v>
      </c>
      <c r="BM4480" s="3">
        <f t="shared" si="629"/>
        <v>0.75384615384615383</v>
      </c>
    </row>
    <row r="4481" spans="1:65">
      <c r="A4481" t="s">
        <v>4619</v>
      </c>
      <c r="B4481" s="2">
        <v>45929</v>
      </c>
      <c r="C4481" t="s">
        <v>3137</v>
      </c>
      <c r="D4481" t="s">
        <v>4140</v>
      </c>
      <c r="E4481">
        <v>9</v>
      </c>
      <c r="F4481" t="s">
        <v>78</v>
      </c>
      <c r="G4481" t="s">
        <v>79</v>
      </c>
      <c r="H4481" t="s">
        <v>113</v>
      </c>
      <c r="I4481" t="s">
        <v>64</v>
      </c>
      <c r="J4481" t="s">
        <v>53</v>
      </c>
      <c r="K4481" t="s">
        <v>66</v>
      </c>
      <c r="L4481" t="s">
        <v>67</v>
      </c>
      <c r="M4481" t="s">
        <v>68</v>
      </c>
      <c r="N4481" t="s">
        <v>69</v>
      </c>
      <c r="O4481" t="s">
        <v>82</v>
      </c>
      <c r="P4481">
        <v>54</v>
      </c>
      <c r="Q4481">
        <v>55</v>
      </c>
      <c r="R4481">
        <v>55</v>
      </c>
      <c r="S4481">
        <v>4</v>
      </c>
      <c r="T4481">
        <f t="shared" si="621"/>
        <v>51</v>
      </c>
      <c r="U4481">
        <v>51</v>
      </c>
      <c r="V4481">
        <f t="shared" si="622"/>
        <v>0</v>
      </c>
      <c r="W4481" s="3">
        <f t="shared" si="623"/>
        <v>7.2727272727272724E-2</v>
      </c>
      <c r="X4481">
        <v>28</v>
      </c>
      <c r="Y4481" s="4">
        <v>1.1000000000000001</v>
      </c>
      <c r="Z4481" s="4">
        <v>1.5</v>
      </c>
      <c r="AA4481" s="5">
        <v>33753.4</v>
      </c>
      <c r="AB4481" s="5">
        <f t="shared" si="624"/>
        <v>1721423.4</v>
      </c>
      <c r="AC4481" s="5">
        <v>21952.58</v>
      </c>
      <c r="AD4481" s="5">
        <f t="shared" si="625"/>
        <v>1207391.8999999999</v>
      </c>
      <c r="AE4481" s="5">
        <v>91816.66</v>
      </c>
      <c r="AF4481" s="5">
        <v>26015.88</v>
      </c>
      <c r="AG4481" s="5">
        <v>9787.11</v>
      </c>
      <c r="AH4481" s="5">
        <v>2175</v>
      </c>
      <c r="AI4481" s="5">
        <v>14354.17</v>
      </c>
      <c r="AJ4481">
        <v>2</v>
      </c>
      <c r="AK4481" s="5">
        <v>17565.04</v>
      </c>
      <c r="AL4481" s="5">
        <v>0</v>
      </c>
      <c r="AM4481" s="5">
        <v>31217.05</v>
      </c>
      <c r="AN4481">
        <v>4</v>
      </c>
      <c r="AO4481">
        <v>2</v>
      </c>
      <c r="AP4481" t="str">
        <f t="shared" si="626"/>
        <v>Yes</v>
      </c>
      <c r="AQ4481">
        <v>2</v>
      </c>
      <c r="AR4481" s="5">
        <f t="shared" si="627"/>
        <v>1400322.81</v>
      </c>
      <c r="AS4481" s="5">
        <f t="shared" si="628"/>
        <v>321100.59000000003</v>
      </c>
      <c r="AT4481" t="s">
        <v>116</v>
      </c>
      <c r="AU4481" t="s">
        <v>6173</v>
      </c>
      <c r="AV4481" t="s">
        <v>6174</v>
      </c>
      <c r="AW4481" t="s">
        <v>6175</v>
      </c>
      <c r="AX4481" t="s">
        <v>6184</v>
      </c>
      <c r="AY4481">
        <v>55</v>
      </c>
      <c r="AZ4481">
        <v>0</v>
      </c>
      <c r="BA4481">
        <v>0</v>
      </c>
      <c r="BB4481" t="s">
        <v>6168</v>
      </c>
      <c r="BC4481">
        <v>0</v>
      </c>
      <c r="BD4481">
        <v>0</v>
      </c>
      <c r="BE4481" t="s">
        <v>6169</v>
      </c>
      <c r="BF4481" t="s">
        <v>6210</v>
      </c>
      <c r="BG4481">
        <v>1</v>
      </c>
      <c r="BH4481" t="s">
        <v>6179</v>
      </c>
      <c r="BI4481">
        <v>50</v>
      </c>
      <c r="BJ4481" t="s">
        <v>6172</v>
      </c>
      <c r="BK4481">
        <v>0</v>
      </c>
      <c r="BL4481">
        <v>70</v>
      </c>
      <c r="BM4481" s="3">
        <f t="shared" si="629"/>
        <v>0.7857142857142857</v>
      </c>
    </row>
    <row r="4482" spans="1:65">
      <c r="A4482" t="s">
        <v>4620</v>
      </c>
      <c r="B4482" s="2">
        <v>45929</v>
      </c>
      <c r="C4482" t="s">
        <v>3137</v>
      </c>
      <c r="D4482" t="s">
        <v>4140</v>
      </c>
      <c r="E4482">
        <v>9</v>
      </c>
      <c r="F4482" t="s">
        <v>61</v>
      </c>
      <c r="G4482" t="s">
        <v>62</v>
      </c>
      <c r="H4482" t="s">
        <v>96</v>
      </c>
      <c r="I4482" t="s">
        <v>52</v>
      </c>
      <c r="J4482" t="s">
        <v>53</v>
      </c>
      <c r="K4482" t="s">
        <v>75</v>
      </c>
      <c r="L4482" t="s">
        <v>92</v>
      </c>
      <c r="M4482" t="s">
        <v>56</v>
      </c>
      <c r="N4482" t="s">
        <v>69</v>
      </c>
      <c r="O4482" t="s">
        <v>58</v>
      </c>
      <c r="P4482">
        <v>61</v>
      </c>
      <c r="Q4482">
        <v>66</v>
      </c>
      <c r="R4482">
        <v>65</v>
      </c>
      <c r="S4482">
        <v>2</v>
      </c>
      <c r="T4482">
        <f t="shared" ref="T4482:T4545" si="630">R4482-S4482</f>
        <v>63</v>
      </c>
      <c r="U4482">
        <v>58</v>
      </c>
      <c r="V4482">
        <f t="shared" ref="V4482:V4545" si="631">T4482-U4482</f>
        <v>5</v>
      </c>
      <c r="W4482" s="3">
        <f t="shared" ref="W4482:W4545" si="632">IFERROR(S4482/R4482,0)</f>
        <v>3.0769230769230771E-2</v>
      </c>
      <c r="X4482">
        <v>24</v>
      </c>
      <c r="Y4482" s="4">
        <v>7.3</v>
      </c>
      <c r="Z4482" s="4">
        <v>1.9</v>
      </c>
      <c r="AA4482" s="5">
        <v>35710.339999999997</v>
      </c>
      <c r="AB4482" s="5">
        <f t="shared" ref="AB4482:AB4545" si="633">ROUND(U4482*AA4482,2)</f>
        <v>2071199.72</v>
      </c>
      <c r="AC4482" s="5">
        <v>23738.78</v>
      </c>
      <c r="AD4482" s="5">
        <f t="shared" ref="AD4482:AD4545" si="634">ROUND(R4482*AC4482,2)</f>
        <v>1543020.7</v>
      </c>
      <c r="AE4482" s="5">
        <v>116836.6</v>
      </c>
      <c r="AF4482" s="5">
        <v>29086.99</v>
      </c>
      <c r="AG4482" s="5">
        <v>9632.24</v>
      </c>
      <c r="AH4482" s="5">
        <v>2755</v>
      </c>
      <c r="AI4482" s="5">
        <v>6400</v>
      </c>
      <c r="AJ4482">
        <v>0</v>
      </c>
      <c r="AK4482" s="5">
        <v>0</v>
      </c>
      <c r="AL4482" s="5">
        <v>3311</v>
      </c>
      <c r="AM4482" s="5">
        <v>37180.97</v>
      </c>
      <c r="AN4482">
        <v>4</v>
      </c>
      <c r="AO4482">
        <v>4</v>
      </c>
      <c r="AP4482" t="str">
        <f t="shared" ref="AP4482:AP4545" si="635">IF(AO4482&lt;=AN4482,"Yes","No")</f>
        <v>Yes</v>
      </c>
      <c r="AQ4482">
        <v>0</v>
      </c>
      <c r="AR4482" s="5">
        <f t="shared" ref="AR4482:AR4545" si="636">ROUND(SUM(AD4482:AI4482)+SUM(AK4482:AM4482),2)</f>
        <v>1748223.5</v>
      </c>
      <c r="AS4482" s="5">
        <f t="shared" ref="AS4482:AS4545" si="637">ROUND(AB4482-AR4482,2)</f>
        <v>322976.21999999997</v>
      </c>
      <c r="AT4482" t="s">
        <v>59</v>
      </c>
      <c r="AU4482" t="s">
        <v>6164</v>
      </c>
      <c r="AV4482" t="s">
        <v>6165</v>
      </c>
      <c r="AW4482" t="s">
        <v>6166</v>
      </c>
      <c r="AX4482" t="s">
        <v>6167</v>
      </c>
      <c r="AY4482">
        <v>66</v>
      </c>
      <c r="AZ4482">
        <v>3</v>
      </c>
      <c r="BA4482">
        <v>29</v>
      </c>
      <c r="BB4482" t="s">
        <v>6185</v>
      </c>
      <c r="BC4482">
        <v>0</v>
      </c>
      <c r="BD4482">
        <v>0</v>
      </c>
      <c r="BE4482" t="s">
        <v>6169</v>
      </c>
      <c r="BF4482" t="s">
        <v>6170</v>
      </c>
      <c r="BG4482">
        <v>0</v>
      </c>
      <c r="BH4482" t="s">
        <v>6171</v>
      </c>
      <c r="BI4482">
        <v>28</v>
      </c>
      <c r="BJ4482" t="s">
        <v>6172</v>
      </c>
      <c r="BK4482">
        <v>0</v>
      </c>
      <c r="BL4482">
        <v>72</v>
      </c>
      <c r="BM4482" s="3">
        <f t="shared" ref="BM4482:BM4545" si="638">IFERROR(R4482/BL4482,0)</f>
        <v>0.90277777777777779</v>
      </c>
    </row>
    <row r="4483" spans="1:65">
      <c r="A4483" t="s">
        <v>4621</v>
      </c>
      <c r="B4483" s="2">
        <v>45929</v>
      </c>
      <c r="C4483" t="s">
        <v>3137</v>
      </c>
      <c r="D4483" t="s">
        <v>4140</v>
      </c>
      <c r="E4483">
        <v>9</v>
      </c>
      <c r="F4483" t="s">
        <v>49</v>
      </c>
      <c r="G4483" t="s">
        <v>62</v>
      </c>
      <c r="H4483" t="s">
        <v>226</v>
      </c>
      <c r="I4483" t="s">
        <v>52</v>
      </c>
      <c r="J4483" t="s">
        <v>53</v>
      </c>
      <c r="K4483" t="s">
        <v>75</v>
      </c>
      <c r="L4483" t="s">
        <v>67</v>
      </c>
      <c r="M4483" t="s">
        <v>68</v>
      </c>
      <c r="N4483" t="s">
        <v>69</v>
      </c>
      <c r="O4483" t="s">
        <v>58</v>
      </c>
      <c r="P4483">
        <v>61</v>
      </c>
      <c r="Q4483">
        <v>62</v>
      </c>
      <c r="R4483">
        <v>60</v>
      </c>
      <c r="S4483">
        <v>5</v>
      </c>
      <c r="T4483">
        <f t="shared" si="630"/>
        <v>55</v>
      </c>
      <c r="U4483">
        <v>55</v>
      </c>
      <c r="V4483">
        <f t="shared" si="631"/>
        <v>0</v>
      </c>
      <c r="W4483" s="3">
        <f t="shared" si="632"/>
        <v>8.3333333333333329E-2</v>
      </c>
      <c r="X4483">
        <v>19</v>
      </c>
      <c r="Y4483" s="4">
        <v>3.9</v>
      </c>
      <c r="Z4483" s="4">
        <v>0.8</v>
      </c>
      <c r="AA4483" s="5">
        <v>36206.870000000003</v>
      </c>
      <c r="AB4483" s="5">
        <f t="shared" si="633"/>
        <v>1991377.85</v>
      </c>
      <c r="AC4483" s="5">
        <v>21999.22</v>
      </c>
      <c r="AD4483" s="5">
        <f t="shared" si="634"/>
        <v>1319953.2</v>
      </c>
      <c r="AE4483" s="5">
        <v>106356.96</v>
      </c>
      <c r="AF4483" s="5">
        <v>26783.81</v>
      </c>
      <c r="AG4483" s="5">
        <v>8416.5300000000007</v>
      </c>
      <c r="AH4483" s="5">
        <v>1160</v>
      </c>
      <c r="AI4483" s="5">
        <v>19838.77</v>
      </c>
      <c r="AJ4483">
        <v>2</v>
      </c>
      <c r="AK4483" s="5">
        <v>17945.22</v>
      </c>
      <c r="AL4483" s="5">
        <v>0</v>
      </c>
      <c r="AM4483" s="5">
        <v>36287.56</v>
      </c>
      <c r="AN4483">
        <v>4</v>
      </c>
      <c r="AO4483">
        <v>4</v>
      </c>
      <c r="AP4483" t="str">
        <f t="shared" si="635"/>
        <v>Yes</v>
      </c>
      <c r="AQ4483">
        <v>3</v>
      </c>
      <c r="AR4483" s="5">
        <f t="shared" si="636"/>
        <v>1536742.05</v>
      </c>
      <c r="AS4483" s="5">
        <f t="shared" si="637"/>
        <v>454635.8</v>
      </c>
      <c r="AT4483" t="s">
        <v>1641</v>
      </c>
      <c r="AU4483" t="s">
        <v>6173</v>
      </c>
      <c r="AV4483" t="s">
        <v>6174</v>
      </c>
      <c r="AW4483" t="s">
        <v>6175</v>
      </c>
      <c r="AX4483" t="s">
        <v>6167</v>
      </c>
      <c r="AY4483">
        <v>61</v>
      </c>
      <c r="AZ4483">
        <v>0</v>
      </c>
      <c r="BA4483">
        <v>0</v>
      </c>
      <c r="BB4483" t="s">
        <v>6168</v>
      </c>
      <c r="BC4483">
        <v>0</v>
      </c>
      <c r="BD4483">
        <v>0</v>
      </c>
      <c r="BE4483" t="s">
        <v>6169</v>
      </c>
      <c r="BF4483" t="s">
        <v>6212</v>
      </c>
      <c r="BG4483">
        <v>0</v>
      </c>
      <c r="BH4483" t="s">
        <v>6171</v>
      </c>
      <c r="BI4483">
        <v>21</v>
      </c>
      <c r="BJ4483" t="s">
        <v>6172</v>
      </c>
      <c r="BK4483">
        <v>0</v>
      </c>
      <c r="BL4483">
        <v>71</v>
      </c>
      <c r="BM4483" s="3">
        <f t="shared" si="638"/>
        <v>0.84507042253521125</v>
      </c>
    </row>
    <row r="4484" spans="1:65">
      <c r="A4484" t="s">
        <v>4622</v>
      </c>
      <c r="B4484" s="2">
        <v>45929</v>
      </c>
      <c r="C4484" t="s">
        <v>3137</v>
      </c>
      <c r="D4484" t="s">
        <v>4140</v>
      </c>
      <c r="E4484">
        <v>9</v>
      </c>
      <c r="F4484" t="s">
        <v>78</v>
      </c>
      <c r="G4484" t="s">
        <v>79</v>
      </c>
      <c r="H4484" t="s">
        <v>136</v>
      </c>
      <c r="I4484" t="s">
        <v>64</v>
      </c>
      <c r="J4484" t="s">
        <v>53</v>
      </c>
      <c r="K4484" t="s">
        <v>66</v>
      </c>
      <c r="L4484" t="s">
        <v>55</v>
      </c>
      <c r="M4484" t="s">
        <v>56</v>
      </c>
      <c r="N4484" t="s">
        <v>76</v>
      </c>
      <c r="O4484" t="s">
        <v>120</v>
      </c>
      <c r="P4484">
        <v>60</v>
      </c>
      <c r="Q4484">
        <v>64</v>
      </c>
      <c r="R4484">
        <v>61</v>
      </c>
      <c r="S4484">
        <v>1</v>
      </c>
      <c r="T4484">
        <f t="shared" si="630"/>
        <v>60</v>
      </c>
      <c r="U4484">
        <v>59</v>
      </c>
      <c r="V4484">
        <f t="shared" si="631"/>
        <v>1</v>
      </c>
      <c r="W4484" s="3">
        <f t="shared" si="632"/>
        <v>1.6393442622950821E-2</v>
      </c>
      <c r="X4484">
        <v>34</v>
      </c>
      <c r="Y4484" s="4">
        <v>0.8</v>
      </c>
      <c r="Z4484" s="4">
        <v>1.1000000000000001</v>
      </c>
      <c r="AA4484" s="5">
        <v>33512.06</v>
      </c>
      <c r="AB4484" s="5">
        <f t="shared" si="633"/>
        <v>1977211.54</v>
      </c>
      <c r="AC4484" s="5">
        <v>23698.07</v>
      </c>
      <c r="AD4484" s="5">
        <f t="shared" si="634"/>
        <v>1445582.27</v>
      </c>
      <c r="AE4484" s="5">
        <v>100948.69</v>
      </c>
      <c r="AF4484" s="5">
        <v>30130.46</v>
      </c>
      <c r="AG4484" s="5">
        <v>10262.629999999999</v>
      </c>
      <c r="AH4484" s="5">
        <v>1595</v>
      </c>
      <c r="AI4484" s="5">
        <v>3200</v>
      </c>
      <c r="AJ4484">
        <v>0</v>
      </c>
      <c r="AK4484" s="5">
        <v>0</v>
      </c>
      <c r="AL4484" s="5">
        <v>636.70000000000005</v>
      </c>
      <c r="AM4484" s="5">
        <v>39619.72</v>
      </c>
      <c r="AN4484">
        <v>4</v>
      </c>
      <c r="AO4484">
        <v>5</v>
      </c>
      <c r="AP4484" t="str">
        <f t="shared" si="635"/>
        <v>No</v>
      </c>
      <c r="AQ4484">
        <v>2</v>
      </c>
      <c r="AR4484" s="5">
        <f t="shared" si="636"/>
        <v>1631975.47</v>
      </c>
      <c r="AS4484" s="5">
        <f t="shared" si="637"/>
        <v>345236.07</v>
      </c>
      <c r="AT4484" t="s">
        <v>59</v>
      </c>
      <c r="AU4484" t="s">
        <v>6164</v>
      </c>
      <c r="AV4484" t="s">
        <v>6165</v>
      </c>
      <c r="AW4484" t="s">
        <v>6166</v>
      </c>
      <c r="AX4484" t="s">
        <v>6167</v>
      </c>
      <c r="AY4484">
        <v>62</v>
      </c>
      <c r="AZ4484">
        <v>0</v>
      </c>
      <c r="BA4484">
        <v>10</v>
      </c>
      <c r="BB4484" t="s">
        <v>6198</v>
      </c>
      <c r="BC4484">
        <v>0</v>
      </c>
      <c r="BD4484">
        <v>1</v>
      </c>
      <c r="BE4484" t="s">
        <v>6188</v>
      </c>
      <c r="BF4484" t="s">
        <v>6170</v>
      </c>
      <c r="BG4484">
        <v>1</v>
      </c>
      <c r="BH4484" t="s">
        <v>6186</v>
      </c>
      <c r="BI4484">
        <v>30</v>
      </c>
      <c r="BJ4484" t="s">
        <v>6172</v>
      </c>
      <c r="BK4484">
        <v>0</v>
      </c>
      <c r="BL4484">
        <v>75</v>
      </c>
      <c r="BM4484" s="3">
        <f t="shared" si="638"/>
        <v>0.81333333333333335</v>
      </c>
    </row>
    <row r="4485" spans="1:65">
      <c r="A4485" t="s">
        <v>4623</v>
      </c>
      <c r="B4485" s="2">
        <v>45929</v>
      </c>
      <c r="C4485" t="s">
        <v>3137</v>
      </c>
      <c r="D4485" t="s">
        <v>4140</v>
      </c>
      <c r="E4485">
        <v>9</v>
      </c>
      <c r="F4485" t="s">
        <v>61</v>
      </c>
      <c r="G4485" t="s">
        <v>62</v>
      </c>
      <c r="H4485" t="s">
        <v>63</v>
      </c>
      <c r="I4485" t="s">
        <v>74</v>
      </c>
      <c r="J4485" t="s">
        <v>53</v>
      </c>
      <c r="K4485" t="s">
        <v>75</v>
      </c>
      <c r="L4485" t="s">
        <v>55</v>
      </c>
      <c r="M4485" t="s">
        <v>56</v>
      </c>
      <c r="N4485" t="s">
        <v>76</v>
      </c>
      <c r="O4485" t="s">
        <v>70</v>
      </c>
      <c r="P4485">
        <v>59</v>
      </c>
      <c r="Q4485">
        <v>63</v>
      </c>
      <c r="R4485">
        <v>61</v>
      </c>
      <c r="S4485">
        <v>1</v>
      </c>
      <c r="T4485">
        <f t="shared" si="630"/>
        <v>60</v>
      </c>
      <c r="U4485">
        <v>56</v>
      </c>
      <c r="V4485">
        <f t="shared" si="631"/>
        <v>4</v>
      </c>
      <c r="W4485" s="3">
        <f t="shared" si="632"/>
        <v>1.6393442622950821E-2</v>
      </c>
      <c r="X4485">
        <v>32</v>
      </c>
      <c r="Y4485" s="4">
        <v>2.8</v>
      </c>
      <c r="Z4485" s="4">
        <v>2.1</v>
      </c>
      <c r="AA4485" s="5">
        <v>35796.49</v>
      </c>
      <c r="AB4485" s="5">
        <f t="shared" si="633"/>
        <v>2004603.44</v>
      </c>
      <c r="AC4485" s="5">
        <v>23646.29</v>
      </c>
      <c r="AD4485" s="5">
        <f t="shared" si="634"/>
        <v>1442423.69</v>
      </c>
      <c r="AE4485" s="5">
        <v>104203.68</v>
      </c>
      <c r="AF4485" s="5">
        <v>26957.99</v>
      </c>
      <c r="AG4485" s="5">
        <v>10107.85</v>
      </c>
      <c r="AH4485" s="5">
        <v>3045</v>
      </c>
      <c r="AI4485" s="5">
        <v>3200</v>
      </c>
      <c r="AJ4485">
        <v>0</v>
      </c>
      <c r="AK4485" s="5">
        <v>0</v>
      </c>
      <c r="AL4485" s="5">
        <v>2785.33</v>
      </c>
      <c r="AM4485" s="5">
        <v>39180.75</v>
      </c>
      <c r="AN4485">
        <v>4</v>
      </c>
      <c r="AO4485">
        <v>3</v>
      </c>
      <c r="AP4485" t="str">
        <f t="shared" si="635"/>
        <v>Yes</v>
      </c>
      <c r="AQ4485">
        <v>1</v>
      </c>
      <c r="AR4485" s="5">
        <f t="shared" si="636"/>
        <v>1631904.29</v>
      </c>
      <c r="AS4485" s="5">
        <f t="shared" si="637"/>
        <v>372699.15</v>
      </c>
      <c r="AT4485" t="s">
        <v>59</v>
      </c>
      <c r="AU4485" t="s">
        <v>6164</v>
      </c>
      <c r="AV4485" t="s">
        <v>6165</v>
      </c>
      <c r="AW4485" t="s">
        <v>6166</v>
      </c>
      <c r="AX4485" t="s">
        <v>6167</v>
      </c>
      <c r="AY4485">
        <v>61</v>
      </c>
      <c r="AZ4485">
        <v>0</v>
      </c>
      <c r="BA4485">
        <v>23</v>
      </c>
      <c r="BB4485" t="s">
        <v>6180</v>
      </c>
      <c r="BC4485">
        <v>0</v>
      </c>
      <c r="BD4485">
        <v>0</v>
      </c>
      <c r="BE4485" t="s">
        <v>6169</v>
      </c>
      <c r="BF4485" t="s">
        <v>6170</v>
      </c>
      <c r="BG4485">
        <v>1</v>
      </c>
      <c r="BH4485" t="s">
        <v>6186</v>
      </c>
      <c r="BI4485">
        <v>53</v>
      </c>
      <c r="BJ4485" t="s">
        <v>6187</v>
      </c>
      <c r="BK4485">
        <v>0</v>
      </c>
      <c r="BL4485">
        <v>73</v>
      </c>
      <c r="BM4485" s="3">
        <f t="shared" si="638"/>
        <v>0.83561643835616439</v>
      </c>
    </row>
    <row r="4486" spans="1:65">
      <c r="A4486" t="s">
        <v>4624</v>
      </c>
      <c r="B4486" s="2">
        <v>45929</v>
      </c>
      <c r="C4486" t="s">
        <v>3137</v>
      </c>
      <c r="D4486" t="s">
        <v>4140</v>
      </c>
      <c r="E4486">
        <v>9</v>
      </c>
      <c r="F4486" t="s">
        <v>49</v>
      </c>
      <c r="G4486" t="s">
        <v>50</v>
      </c>
      <c r="H4486" t="s">
        <v>51</v>
      </c>
      <c r="I4486" t="s">
        <v>74</v>
      </c>
      <c r="J4486" t="s">
        <v>53</v>
      </c>
      <c r="K4486" t="s">
        <v>75</v>
      </c>
      <c r="L4486" t="s">
        <v>55</v>
      </c>
      <c r="M4486" t="s">
        <v>56</v>
      </c>
      <c r="N4486" t="s">
        <v>57</v>
      </c>
      <c r="O4486" t="s">
        <v>120</v>
      </c>
      <c r="P4486">
        <v>64</v>
      </c>
      <c r="Q4486">
        <v>68</v>
      </c>
      <c r="R4486">
        <v>67</v>
      </c>
      <c r="S4486">
        <v>1</v>
      </c>
      <c r="T4486">
        <f t="shared" si="630"/>
        <v>66</v>
      </c>
      <c r="U4486">
        <v>61</v>
      </c>
      <c r="V4486">
        <f t="shared" si="631"/>
        <v>5</v>
      </c>
      <c r="W4486" s="3">
        <f t="shared" si="632"/>
        <v>1.4925373134328358E-2</v>
      </c>
      <c r="X4486">
        <v>34</v>
      </c>
      <c r="Y4486" s="4">
        <v>0</v>
      </c>
      <c r="Z4486" s="4">
        <v>1</v>
      </c>
      <c r="AA4486" s="5">
        <v>35915.089999999997</v>
      </c>
      <c r="AB4486" s="5">
        <f t="shared" si="633"/>
        <v>2190820.4900000002</v>
      </c>
      <c r="AC4486" s="5">
        <v>23696.16</v>
      </c>
      <c r="AD4486" s="5">
        <f t="shared" si="634"/>
        <v>1587642.72</v>
      </c>
      <c r="AE4486" s="5">
        <v>112780.48</v>
      </c>
      <c r="AF4486" s="5">
        <v>31927.81</v>
      </c>
      <c r="AG4486" s="5">
        <v>10449.91</v>
      </c>
      <c r="AH4486" s="5">
        <v>1450</v>
      </c>
      <c r="AI4486" s="5">
        <v>3200</v>
      </c>
      <c r="AJ4486">
        <v>0</v>
      </c>
      <c r="AK4486" s="5">
        <v>0</v>
      </c>
      <c r="AL4486" s="5">
        <v>3205.04</v>
      </c>
      <c r="AM4486" s="5">
        <v>40852.879999999997</v>
      </c>
      <c r="AN4486">
        <v>4</v>
      </c>
      <c r="AO4486">
        <v>2</v>
      </c>
      <c r="AP4486" t="str">
        <f t="shared" si="635"/>
        <v>Yes</v>
      </c>
      <c r="AQ4486">
        <v>1</v>
      </c>
      <c r="AR4486" s="5">
        <f t="shared" si="636"/>
        <v>1791508.84</v>
      </c>
      <c r="AS4486" s="5">
        <f t="shared" si="637"/>
        <v>399311.65</v>
      </c>
      <c r="AT4486" t="s">
        <v>59</v>
      </c>
      <c r="AU4486" t="s">
        <v>6164</v>
      </c>
      <c r="AV4486" t="s">
        <v>6165</v>
      </c>
      <c r="AW4486" t="s">
        <v>6166</v>
      </c>
      <c r="AX4486" t="s">
        <v>6167</v>
      </c>
      <c r="AY4486">
        <v>67</v>
      </c>
      <c r="AZ4486">
        <v>1</v>
      </c>
      <c r="BA4486">
        <v>30</v>
      </c>
      <c r="BB4486" t="s">
        <v>6180</v>
      </c>
      <c r="BC4486">
        <v>0</v>
      </c>
      <c r="BD4486">
        <v>0</v>
      </c>
      <c r="BE4486" t="s">
        <v>6169</v>
      </c>
      <c r="BF4486" t="s">
        <v>6170</v>
      </c>
      <c r="BG4486">
        <v>1</v>
      </c>
      <c r="BH4486" t="s">
        <v>6179</v>
      </c>
      <c r="BI4486">
        <v>29</v>
      </c>
      <c r="BJ4486" t="s">
        <v>6172</v>
      </c>
      <c r="BK4486">
        <v>0</v>
      </c>
      <c r="BL4486">
        <v>76</v>
      </c>
      <c r="BM4486" s="3">
        <f t="shared" si="638"/>
        <v>0.88157894736842102</v>
      </c>
    </row>
    <row r="4487" spans="1:65">
      <c r="A4487" t="s">
        <v>4625</v>
      </c>
      <c r="B4487" s="2">
        <v>45929</v>
      </c>
      <c r="C4487" t="s">
        <v>3137</v>
      </c>
      <c r="D4487" t="s">
        <v>4140</v>
      </c>
      <c r="E4487">
        <v>9</v>
      </c>
      <c r="F4487" t="s">
        <v>78</v>
      </c>
      <c r="G4487" t="s">
        <v>62</v>
      </c>
      <c r="H4487" t="s">
        <v>91</v>
      </c>
      <c r="I4487" t="s">
        <v>52</v>
      </c>
      <c r="J4487" t="s">
        <v>53</v>
      </c>
      <c r="K4487" t="s">
        <v>75</v>
      </c>
      <c r="L4487" t="s">
        <v>67</v>
      </c>
      <c r="M4487" t="s">
        <v>68</v>
      </c>
      <c r="N4487" t="s">
        <v>94</v>
      </c>
      <c r="O4487" t="s">
        <v>58</v>
      </c>
      <c r="P4487">
        <v>65</v>
      </c>
      <c r="Q4487">
        <v>67</v>
      </c>
      <c r="R4487">
        <v>64</v>
      </c>
      <c r="S4487">
        <v>5</v>
      </c>
      <c r="T4487">
        <f t="shared" si="630"/>
        <v>59</v>
      </c>
      <c r="U4487">
        <v>59</v>
      </c>
      <c r="V4487">
        <f t="shared" si="631"/>
        <v>0</v>
      </c>
      <c r="W4487" s="3">
        <f t="shared" si="632"/>
        <v>7.8125E-2</v>
      </c>
      <c r="X4487">
        <v>26</v>
      </c>
      <c r="Y4487" s="4">
        <v>5.8</v>
      </c>
      <c r="Z4487" s="4">
        <v>1.1000000000000001</v>
      </c>
      <c r="AA4487" s="5">
        <v>35873.769999999997</v>
      </c>
      <c r="AB4487" s="5">
        <f t="shared" si="633"/>
        <v>2116552.4300000002</v>
      </c>
      <c r="AC4487" s="5">
        <v>21886.95</v>
      </c>
      <c r="AD4487" s="5">
        <f t="shared" si="634"/>
        <v>1400764.8</v>
      </c>
      <c r="AE4487" s="5">
        <v>115772.93</v>
      </c>
      <c r="AF4487" s="5">
        <v>29775.33</v>
      </c>
      <c r="AG4487" s="5">
        <v>9858.49</v>
      </c>
      <c r="AH4487" s="5">
        <v>1595</v>
      </c>
      <c r="AI4487" s="5">
        <v>20135.240000000002</v>
      </c>
      <c r="AJ4487">
        <v>2</v>
      </c>
      <c r="AK4487" s="5">
        <v>16572.43</v>
      </c>
      <c r="AL4487" s="5">
        <v>0</v>
      </c>
      <c r="AM4487" s="5">
        <v>36064.75</v>
      </c>
      <c r="AN4487">
        <v>4</v>
      </c>
      <c r="AO4487">
        <v>3</v>
      </c>
      <c r="AP4487" t="str">
        <f t="shared" si="635"/>
        <v>Yes</v>
      </c>
      <c r="AQ4487">
        <v>2</v>
      </c>
      <c r="AR4487" s="5">
        <f t="shared" si="636"/>
        <v>1630538.97</v>
      </c>
      <c r="AS4487" s="5">
        <f t="shared" si="637"/>
        <v>486013.46</v>
      </c>
      <c r="AT4487" t="s">
        <v>1641</v>
      </c>
      <c r="AU4487" t="s">
        <v>6189</v>
      </c>
      <c r="AV4487" t="s">
        <v>6201</v>
      </c>
      <c r="AW4487" t="s">
        <v>6175</v>
      </c>
      <c r="AX4487" t="s">
        <v>6167</v>
      </c>
      <c r="AY4487">
        <v>67</v>
      </c>
      <c r="AZ4487">
        <v>0</v>
      </c>
      <c r="BA4487">
        <v>0</v>
      </c>
      <c r="BB4487" t="s">
        <v>6168</v>
      </c>
      <c r="BC4487">
        <v>0</v>
      </c>
      <c r="BD4487">
        <v>0</v>
      </c>
      <c r="BE4487" t="s">
        <v>6169</v>
      </c>
      <c r="BF4487" t="s">
        <v>6210</v>
      </c>
      <c r="BG4487">
        <v>0</v>
      </c>
      <c r="BH4487" t="s">
        <v>6171</v>
      </c>
      <c r="BI4487">
        <v>31</v>
      </c>
      <c r="BJ4487" t="s">
        <v>6172</v>
      </c>
      <c r="BK4487">
        <v>0</v>
      </c>
      <c r="BL4487">
        <v>77</v>
      </c>
      <c r="BM4487" s="3">
        <f t="shared" si="638"/>
        <v>0.83116883116883122</v>
      </c>
    </row>
    <row r="4488" spans="1:65">
      <c r="A4488" t="s">
        <v>4626</v>
      </c>
      <c r="B4488" s="2">
        <v>45929</v>
      </c>
      <c r="C4488" t="s">
        <v>3137</v>
      </c>
      <c r="D4488" t="s">
        <v>4140</v>
      </c>
      <c r="E4488">
        <v>9</v>
      </c>
      <c r="F4488" t="s">
        <v>61</v>
      </c>
      <c r="G4488" t="s">
        <v>62</v>
      </c>
      <c r="H4488" t="s">
        <v>104</v>
      </c>
      <c r="I4488" t="s">
        <v>64</v>
      </c>
      <c r="J4488" t="s">
        <v>65</v>
      </c>
      <c r="K4488" t="s">
        <v>75</v>
      </c>
      <c r="L4488" t="s">
        <v>92</v>
      </c>
      <c r="M4488" t="s">
        <v>56</v>
      </c>
      <c r="N4488" t="s">
        <v>57</v>
      </c>
      <c r="O4488" t="s">
        <v>120</v>
      </c>
      <c r="P4488">
        <v>49</v>
      </c>
      <c r="Q4488">
        <v>50</v>
      </c>
      <c r="R4488">
        <v>51</v>
      </c>
      <c r="S4488">
        <v>1</v>
      </c>
      <c r="T4488">
        <f t="shared" si="630"/>
        <v>50</v>
      </c>
      <c r="U4488">
        <v>47</v>
      </c>
      <c r="V4488">
        <f t="shared" si="631"/>
        <v>3</v>
      </c>
      <c r="W4488" s="3">
        <f t="shared" si="632"/>
        <v>1.9607843137254902E-2</v>
      </c>
      <c r="X4488">
        <v>16</v>
      </c>
      <c r="Y4488" s="4">
        <v>0</v>
      </c>
      <c r="Z4488" s="4">
        <v>1.2</v>
      </c>
      <c r="AA4488" s="5">
        <v>51346.47</v>
      </c>
      <c r="AB4488" s="5">
        <f t="shared" si="633"/>
        <v>2413284.09</v>
      </c>
      <c r="AC4488" s="5">
        <v>34966.21</v>
      </c>
      <c r="AD4488" s="5">
        <f t="shared" si="634"/>
        <v>1783276.71</v>
      </c>
      <c r="AE4488" s="5">
        <v>109127.97</v>
      </c>
      <c r="AF4488" s="5">
        <v>31188.639999999999</v>
      </c>
      <c r="AG4488" s="5">
        <v>8014.98</v>
      </c>
      <c r="AH4488" s="5">
        <v>1740</v>
      </c>
      <c r="AI4488" s="5">
        <v>4600</v>
      </c>
      <c r="AJ4488">
        <v>2</v>
      </c>
      <c r="AK4488" s="5">
        <v>26960.37</v>
      </c>
      <c r="AL4488" s="5">
        <v>2974.81</v>
      </c>
      <c r="AM4488" s="5">
        <v>29612.66</v>
      </c>
      <c r="AN4488">
        <v>4</v>
      </c>
      <c r="AO4488">
        <v>4</v>
      </c>
      <c r="AP4488" t="str">
        <f t="shared" si="635"/>
        <v>Yes</v>
      </c>
      <c r="AQ4488">
        <v>3</v>
      </c>
      <c r="AR4488" s="5">
        <f t="shared" si="636"/>
        <v>1997496.14</v>
      </c>
      <c r="AS4488" s="5">
        <f t="shared" si="637"/>
        <v>415787.95</v>
      </c>
      <c r="AT4488" t="s">
        <v>59</v>
      </c>
      <c r="AU4488" t="s">
        <v>6173</v>
      </c>
      <c r="AV4488" t="s">
        <v>6217</v>
      </c>
      <c r="AW4488" t="s">
        <v>6213</v>
      </c>
      <c r="AX4488" t="s">
        <v>6184</v>
      </c>
      <c r="AY4488">
        <v>49</v>
      </c>
      <c r="AZ4488">
        <v>0</v>
      </c>
      <c r="BA4488">
        <v>18</v>
      </c>
      <c r="BB4488" t="s">
        <v>6180</v>
      </c>
      <c r="BC4488">
        <v>0</v>
      </c>
      <c r="BD4488">
        <v>0</v>
      </c>
      <c r="BE4488" t="s">
        <v>6169</v>
      </c>
      <c r="BF4488" t="s">
        <v>6214</v>
      </c>
      <c r="BG4488">
        <v>0</v>
      </c>
      <c r="BH4488" t="s">
        <v>6171</v>
      </c>
      <c r="BI4488">
        <v>38</v>
      </c>
      <c r="BJ4488" t="s">
        <v>6172</v>
      </c>
      <c r="BK4488">
        <v>0</v>
      </c>
      <c r="BL4488">
        <v>65</v>
      </c>
      <c r="BM4488" s="3">
        <f t="shared" si="638"/>
        <v>0.7846153846153846</v>
      </c>
    </row>
    <row r="4489" spans="1:65">
      <c r="A4489" t="s">
        <v>4627</v>
      </c>
      <c r="B4489" s="2">
        <v>45929</v>
      </c>
      <c r="C4489" t="s">
        <v>3137</v>
      </c>
      <c r="D4489" t="s">
        <v>4140</v>
      </c>
      <c r="E4489">
        <v>9</v>
      </c>
      <c r="F4489" t="s">
        <v>61</v>
      </c>
      <c r="G4489" t="s">
        <v>62</v>
      </c>
      <c r="H4489" t="s">
        <v>104</v>
      </c>
      <c r="I4489" t="s">
        <v>74</v>
      </c>
      <c r="J4489" t="s">
        <v>53</v>
      </c>
      <c r="K4489" t="s">
        <v>75</v>
      </c>
      <c r="L4489" t="s">
        <v>92</v>
      </c>
      <c r="M4489" t="s">
        <v>56</v>
      </c>
      <c r="N4489" t="s">
        <v>76</v>
      </c>
      <c r="O4489" t="s">
        <v>82</v>
      </c>
      <c r="P4489">
        <v>52</v>
      </c>
      <c r="Q4489">
        <v>53</v>
      </c>
      <c r="R4489">
        <v>52</v>
      </c>
      <c r="S4489">
        <v>1</v>
      </c>
      <c r="T4489">
        <f t="shared" si="630"/>
        <v>51</v>
      </c>
      <c r="U4489">
        <v>51</v>
      </c>
      <c r="V4489">
        <f t="shared" si="631"/>
        <v>0</v>
      </c>
      <c r="W4489" s="3">
        <f t="shared" si="632"/>
        <v>1.9230769230769232E-2</v>
      </c>
      <c r="X4489">
        <v>30</v>
      </c>
      <c r="Y4489" s="4">
        <v>3.8</v>
      </c>
      <c r="Z4489" s="4">
        <v>1.5</v>
      </c>
      <c r="AA4489" s="5">
        <v>35825.19</v>
      </c>
      <c r="AB4489" s="5">
        <f t="shared" si="633"/>
        <v>1827084.69</v>
      </c>
      <c r="AC4489" s="5">
        <v>23808.06</v>
      </c>
      <c r="AD4489" s="5">
        <f t="shared" si="634"/>
        <v>1238019.1200000001</v>
      </c>
      <c r="AE4489" s="5">
        <v>88450.82</v>
      </c>
      <c r="AF4489" s="5">
        <v>23468.46</v>
      </c>
      <c r="AG4489" s="5">
        <v>9231.7800000000007</v>
      </c>
      <c r="AH4489" s="5">
        <v>2175</v>
      </c>
      <c r="AI4489" s="5">
        <v>3200</v>
      </c>
      <c r="AJ4489">
        <v>0</v>
      </c>
      <c r="AK4489" s="5">
        <v>0</v>
      </c>
      <c r="AL4489" s="5">
        <v>0</v>
      </c>
      <c r="AM4489" s="5">
        <v>33210.19</v>
      </c>
      <c r="AN4489">
        <v>4</v>
      </c>
      <c r="AO4489">
        <v>3</v>
      </c>
      <c r="AP4489" t="str">
        <f t="shared" si="635"/>
        <v>Yes</v>
      </c>
      <c r="AQ4489">
        <v>1</v>
      </c>
      <c r="AR4489" s="5">
        <f t="shared" si="636"/>
        <v>1397755.37</v>
      </c>
      <c r="AS4489" s="5">
        <f t="shared" si="637"/>
        <v>429329.32</v>
      </c>
      <c r="AT4489" t="s">
        <v>59</v>
      </c>
      <c r="AU4489" t="s">
        <v>6164</v>
      </c>
      <c r="AV4489" t="s">
        <v>6165</v>
      </c>
      <c r="AW4489" t="s">
        <v>6166</v>
      </c>
      <c r="AX4489" t="s">
        <v>6167</v>
      </c>
      <c r="AY4489">
        <v>56</v>
      </c>
      <c r="AZ4489">
        <v>1</v>
      </c>
      <c r="BA4489">
        <v>0</v>
      </c>
      <c r="BB4489" t="s">
        <v>6168</v>
      </c>
      <c r="BC4489">
        <v>0</v>
      </c>
      <c r="BD4489">
        <v>0</v>
      </c>
      <c r="BE4489" t="s">
        <v>6169</v>
      </c>
      <c r="BF4489" t="s">
        <v>6170</v>
      </c>
      <c r="BG4489">
        <v>0</v>
      </c>
      <c r="BH4489" t="s">
        <v>6171</v>
      </c>
      <c r="BI4489">
        <v>57</v>
      </c>
      <c r="BJ4489" t="s">
        <v>6187</v>
      </c>
      <c r="BK4489">
        <v>0</v>
      </c>
      <c r="BL4489">
        <v>71</v>
      </c>
      <c r="BM4489" s="3">
        <f t="shared" si="638"/>
        <v>0.73239436619718312</v>
      </c>
    </row>
    <row r="4490" spans="1:65">
      <c r="A4490" t="s">
        <v>4628</v>
      </c>
      <c r="B4490" s="2">
        <v>45929</v>
      </c>
      <c r="C4490" t="s">
        <v>3137</v>
      </c>
      <c r="D4490" t="s">
        <v>4140</v>
      </c>
      <c r="E4490">
        <v>9</v>
      </c>
      <c r="F4490" t="s">
        <v>61</v>
      </c>
      <c r="G4490" t="s">
        <v>79</v>
      </c>
      <c r="H4490" t="s">
        <v>100</v>
      </c>
      <c r="I4490" t="s">
        <v>64</v>
      </c>
      <c r="J4490" t="s">
        <v>53</v>
      </c>
      <c r="K4490" t="s">
        <v>75</v>
      </c>
      <c r="L4490" t="s">
        <v>87</v>
      </c>
      <c r="M4490" t="s">
        <v>56</v>
      </c>
      <c r="N4490" t="s">
        <v>69</v>
      </c>
      <c r="O4490" t="s">
        <v>70</v>
      </c>
      <c r="P4490">
        <v>75</v>
      </c>
      <c r="Q4490">
        <v>80</v>
      </c>
      <c r="R4490">
        <v>80</v>
      </c>
      <c r="S4490">
        <v>2</v>
      </c>
      <c r="T4490">
        <f t="shared" si="630"/>
        <v>78</v>
      </c>
      <c r="U4490">
        <v>73</v>
      </c>
      <c r="V4490">
        <f t="shared" si="631"/>
        <v>5</v>
      </c>
      <c r="W4490" s="3">
        <f t="shared" si="632"/>
        <v>2.5000000000000001E-2</v>
      </c>
      <c r="X4490">
        <v>20</v>
      </c>
      <c r="Y4490" s="4">
        <v>8.1999999999999993</v>
      </c>
      <c r="Z4490" s="4">
        <v>1.5</v>
      </c>
      <c r="AA4490" s="5">
        <v>35890.870000000003</v>
      </c>
      <c r="AB4490" s="5">
        <f t="shared" si="633"/>
        <v>2620033.5099999998</v>
      </c>
      <c r="AC4490" s="5">
        <v>24130.51</v>
      </c>
      <c r="AD4490" s="5">
        <f t="shared" si="634"/>
        <v>1930440.8</v>
      </c>
      <c r="AE4490" s="5">
        <v>131405.99</v>
      </c>
      <c r="AF4490" s="5">
        <v>34335.39</v>
      </c>
      <c r="AG4490" s="5">
        <v>8667.6200000000008</v>
      </c>
      <c r="AH4490" s="5">
        <v>2175</v>
      </c>
      <c r="AI4490" s="5">
        <v>6400</v>
      </c>
      <c r="AJ4490">
        <v>0</v>
      </c>
      <c r="AK4490" s="5">
        <v>0</v>
      </c>
      <c r="AL4490" s="5">
        <v>3450.79</v>
      </c>
      <c r="AM4490" s="5">
        <v>53165.93</v>
      </c>
      <c r="AN4490">
        <v>4</v>
      </c>
      <c r="AO4490">
        <v>5</v>
      </c>
      <c r="AP4490" t="str">
        <f t="shared" si="635"/>
        <v>No</v>
      </c>
      <c r="AQ4490">
        <v>3</v>
      </c>
      <c r="AR4490" s="5">
        <f t="shared" si="636"/>
        <v>2170041.52</v>
      </c>
      <c r="AS4490" s="5">
        <f t="shared" si="637"/>
        <v>449991.99</v>
      </c>
      <c r="AT4490" t="s">
        <v>59</v>
      </c>
      <c r="AU4490" t="s">
        <v>6164</v>
      </c>
      <c r="AV4490" t="s">
        <v>6165</v>
      </c>
      <c r="AW4490" t="s">
        <v>6166</v>
      </c>
      <c r="AX4490" t="s">
        <v>6177</v>
      </c>
      <c r="AY4490">
        <v>75</v>
      </c>
      <c r="AZ4490">
        <v>0</v>
      </c>
      <c r="BA4490">
        <v>31</v>
      </c>
      <c r="BB4490" t="s">
        <v>6180</v>
      </c>
      <c r="BC4490">
        <v>0</v>
      </c>
      <c r="BD4490">
        <v>1</v>
      </c>
      <c r="BE4490" t="s">
        <v>6188</v>
      </c>
      <c r="BF4490" t="s">
        <v>6170</v>
      </c>
      <c r="BG4490">
        <v>1</v>
      </c>
      <c r="BH4490" t="s">
        <v>6179</v>
      </c>
      <c r="BI4490">
        <v>42</v>
      </c>
      <c r="BJ4490" t="s">
        <v>6172</v>
      </c>
      <c r="BK4490">
        <v>0</v>
      </c>
      <c r="BL4490">
        <v>87</v>
      </c>
      <c r="BM4490" s="3">
        <f t="shared" si="638"/>
        <v>0.91954022988505746</v>
      </c>
    </row>
    <row r="4491" spans="1:65">
      <c r="A4491" t="s">
        <v>4629</v>
      </c>
      <c r="B4491" s="2">
        <v>45929</v>
      </c>
      <c r="C4491" t="s">
        <v>3137</v>
      </c>
      <c r="D4491" t="s">
        <v>4140</v>
      </c>
      <c r="E4491">
        <v>9</v>
      </c>
      <c r="F4491" t="s">
        <v>72</v>
      </c>
      <c r="G4491" t="s">
        <v>62</v>
      </c>
      <c r="H4491" t="s">
        <v>155</v>
      </c>
      <c r="I4491" t="s">
        <v>64</v>
      </c>
      <c r="J4491" t="s">
        <v>53</v>
      </c>
      <c r="K4491" t="s">
        <v>54</v>
      </c>
      <c r="L4491" t="s">
        <v>87</v>
      </c>
      <c r="M4491" t="s">
        <v>56</v>
      </c>
      <c r="N4491" t="s">
        <v>109</v>
      </c>
      <c r="O4491" t="s">
        <v>120</v>
      </c>
      <c r="P4491">
        <v>54</v>
      </c>
      <c r="Q4491">
        <v>55</v>
      </c>
      <c r="R4491">
        <v>55</v>
      </c>
      <c r="S4491">
        <v>1</v>
      </c>
      <c r="T4491">
        <f t="shared" si="630"/>
        <v>54</v>
      </c>
      <c r="U4491">
        <v>51</v>
      </c>
      <c r="V4491">
        <f t="shared" si="631"/>
        <v>3</v>
      </c>
      <c r="W4491" s="3">
        <f t="shared" si="632"/>
        <v>1.8181818181818181E-2</v>
      </c>
      <c r="X4491">
        <v>20</v>
      </c>
      <c r="Y4491" s="4">
        <v>6.8</v>
      </c>
      <c r="Z4491" s="4">
        <v>1.8</v>
      </c>
      <c r="AA4491" s="5">
        <v>39326.68</v>
      </c>
      <c r="AB4491" s="5">
        <f t="shared" si="633"/>
        <v>2005660.68</v>
      </c>
      <c r="AC4491" s="5">
        <v>24066.94</v>
      </c>
      <c r="AD4491" s="5">
        <f t="shared" si="634"/>
        <v>1323681.7</v>
      </c>
      <c r="AE4491" s="5">
        <v>92081.14</v>
      </c>
      <c r="AF4491" s="5">
        <v>24039.62</v>
      </c>
      <c r="AG4491" s="5">
        <v>9118.07</v>
      </c>
      <c r="AH4491" s="5">
        <v>2610</v>
      </c>
      <c r="AI4491" s="5">
        <v>3200</v>
      </c>
      <c r="AJ4491">
        <v>0</v>
      </c>
      <c r="AK4491" s="5">
        <v>0</v>
      </c>
      <c r="AL4491" s="5">
        <v>1943.14</v>
      </c>
      <c r="AM4491" s="5">
        <v>79083.12</v>
      </c>
      <c r="AN4491">
        <v>8</v>
      </c>
      <c r="AO4491">
        <v>8</v>
      </c>
      <c r="AP4491" t="str">
        <f t="shared" si="635"/>
        <v>Yes</v>
      </c>
      <c r="AQ4491">
        <v>1</v>
      </c>
      <c r="AR4491" s="5">
        <f t="shared" si="636"/>
        <v>1535756.79</v>
      </c>
      <c r="AS4491" s="5">
        <f t="shared" si="637"/>
        <v>469903.89</v>
      </c>
      <c r="AT4491" t="s">
        <v>59</v>
      </c>
      <c r="AU4491" t="s">
        <v>6164</v>
      </c>
      <c r="AV4491" t="s">
        <v>6165</v>
      </c>
      <c r="AW4491" t="s">
        <v>6166</v>
      </c>
      <c r="AX4491" t="s">
        <v>6184</v>
      </c>
      <c r="AY4491">
        <v>56</v>
      </c>
      <c r="AZ4491">
        <v>0</v>
      </c>
      <c r="BA4491">
        <v>26</v>
      </c>
      <c r="BB4491" t="s">
        <v>6198</v>
      </c>
      <c r="BC4491">
        <v>0</v>
      </c>
      <c r="BD4491">
        <v>0</v>
      </c>
      <c r="BE4491" t="s">
        <v>6169</v>
      </c>
      <c r="BF4491" t="s">
        <v>6170</v>
      </c>
      <c r="BG4491">
        <v>1</v>
      </c>
      <c r="BH4491" t="s">
        <v>6186</v>
      </c>
      <c r="BI4491">
        <v>57</v>
      </c>
      <c r="BJ4491" t="s">
        <v>6187</v>
      </c>
      <c r="BK4491">
        <v>0</v>
      </c>
      <c r="BL4491">
        <v>76</v>
      </c>
      <c r="BM4491" s="3">
        <f t="shared" si="638"/>
        <v>0.72368421052631582</v>
      </c>
    </row>
    <row r="4492" spans="1:65">
      <c r="A4492" t="s">
        <v>4630</v>
      </c>
      <c r="B4492" s="2">
        <v>45930</v>
      </c>
      <c r="C4492" t="s">
        <v>3137</v>
      </c>
      <c r="D4492" t="s">
        <v>4140</v>
      </c>
      <c r="E4492">
        <v>9</v>
      </c>
      <c r="F4492" t="s">
        <v>61</v>
      </c>
      <c r="G4492" t="s">
        <v>62</v>
      </c>
      <c r="H4492" t="s">
        <v>115</v>
      </c>
      <c r="I4492" t="s">
        <v>64</v>
      </c>
      <c r="J4492" t="s">
        <v>65</v>
      </c>
      <c r="K4492" t="s">
        <v>75</v>
      </c>
      <c r="L4492" t="s">
        <v>92</v>
      </c>
      <c r="M4492" t="s">
        <v>56</v>
      </c>
      <c r="N4492" t="s">
        <v>69</v>
      </c>
      <c r="O4492" t="s">
        <v>70</v>
      </c>
      <c r="P4492">
        <v>48</v>
      </c>
      <c r="Q4492">
        <v>51</v>
      </c>
      <c r="R4492">
        <v>52</v>
      </c>
      <c r="S4492">
        <v>1</v>
      </c>
      <c r="T4492">
        <f t="shared" si="630"/>
        <v>51</v>
      </c>
      <c r="U4492">
        <v>47</v>
      </c>
      <c r="V4492">
        <f t="shared" si="631"/>
        <v>4</v>
      </c>
      <c r="W4492" s="3">
        <f t="shared" si="632"/>
        <v>1.9230769230769232E-2</v>
      </c>
      <c r="X4492">
        <v>19</v>
      </c>
      <c r="Y4492" s="4">
        <v>7.5</v>
      </c>
      <c r="Z4492" s="4">
        <v>2</v>
      </c>
      <c r="AA4492" s="5">
        <v>52101.02</v>
      </c>
      <c r="AB4492" s="5">
        <f t="shared" si="633"/>
        <v>2448747.94</v>
      </c>
      <c r="AC4492" s="5">
        <v>34968.94</v>
      </c>
      <c r="AD4492" s="5">
        <f t="shared" si="634"/>
        <v>1818384.88</v>
      </c>
      <c r="AE4492" s="5">
        <v>113204.76</v>
      </c>
      <c r="AF4492" s="5">
        <v>31047.54</v>
      </c>
      <c r="AG4492" s="5">
        <v>8407.0400000000009</v>
      </c>
      <c r="AH4492" s="5">
        <v>2900</v>
      </c>
      <c r="AI4492" s="5">
        <v>4600</v>
      </c>
      <c r="AJ4492">
        <v>2</v>
      </c>
      <c r="AK4492" s="5">
        <v>25860.54</v>
      </c>
      <c r="AL4492" s="5">
        <v>4006.45</v>
      </c>
      <c r="AM4492" s="5">
        <v>32115.84</v>
      </c>
      <c r="AN4492">
        <v>4</v>
      </c>
      <c r="AO4492">
        <v>3</v>
      </c>
      <c r="AP4492" t="str">
        <f t="shared" si="635"/>
        <v>Yes</v>
      </c>
      <c r="AQ4492">
        <v>2</v>
      </c>
      <c r="AR4492" s="5">
        <f t="shared" si="636"/>
        <v>2040527.05</v>
      </c>
      <c r="AS4492" s="5">
        <f t="shared" si="637"/>
        <v>408220.89</v>
      </c>
      <c r="AT4492" t="s">
        <v>59</v>
      </c>
      <c r="AU4492" t="s">
        <v>6173</v>
      </c>
      <c r="AV4492" t="s">
        <v>6217</v>
      </c>
      <c r="AW4492" t="s">
        <v>6213</v>
      </c>
      <c r="AX4492" t="s">
        <v>6184</v>
      </c>
      <c r="AY4492">
        <v>52</v>
      </c>
      <c r="AZ4492">
        <v>1</v>
      </c>
      <c r="BA4492">
        <v>29</v>
      </c>
      <c r="BB4492" t="s">
        <v>6180</v>
      </c>
      <c r="BC4492">
        <v>0</v>
      </c>
      <c r="BD4492">
        <v>0</v>
      </c>
      <c r="BE4492" t="s">
        <v>6169</v>
      </c>
      <c r="BF4492" t="s">
        <v>6214</v>
      </c>
      <c r="BG4492">
        <v>0</v>
      </c>
      <c r="BH4492" t="s">
        <v>6171</v>
      </c>
      <c r="BI4492">
        <v>14</v>
      </c>
      <c r="BJ4492" t="s">
        <v>6172</v>
      </c>
      <c r="BK4492">
        <v>0</v>
      </c>
      <c r="BL4492">
        <v>61</v>
      </c>
      <c r="BM4492" s="3">
        <f t="shared" si="638"/>
        <v>0.85245901639344257</v>
      </c>
    </row>
    <row r="4493" spans="1:65">
      <c r="A4493" t="s">
        <v>4631</v>
      </c>
      <c r="B4493" s="2">
        <v>45930</v>
      </c>
      <c r="C4493" t="s">
        <v>3137</v>
      </c>
      <c r="D4493" t="s">
        <v>4140</v>
      </c>
      <c r="E4493">
        <v>9</v>
      </c>
      <c r="F4493" t="s">
        <v>49</v>
      </c>
      <c r="G4493" t="s">
        <v>79</v>
      </c>
      <c r="H4493" t="s">
        <v>262</v>
      </c>
      <c r="I4493" t="s">
        <v>52</v>
      </c>
      <c r="J4493" t="s">
        <v>53</v>
      </c>
      <c r="K4493" t="s">
        <v>75</v>
      </c>
      <c r="L4493" t="s">
        <v>67</v>
      </c>
      <c r="M4493" t="s">
        <v>68</v>
      </c>
      <c r="N4493" t="s">
        <v>69</v>
      </c>
      <c r="O4493" t="s">
        <v>120</v>
      </c>
      <c r="P4493">
        <v>71</v>
      </c>
      <c r="Q4493">
        <v>76</v>
      </c>
      <c r="R4493">
        <v>76</v>
      </c>
      <c r="S4493">
        <v>6</v>
      </c>
      <c r="T4493">
        <f t="shared" si="630"/>
        <v>70</v>
      </c>
      <c r="U4493">
        <v>69</v>
      </c>
      <c r="V4493">
        <f t="shared" si="631"/>
        <v>1</v>
      </c>
      <c r="W4493" s="3">
        <f t="shared" si="632"/>
        <v>7.8947368421052627E-2</v>
      </c>
      <c r="X4493">
        <v>25</v>
      </c>
      <c r="Y4493" s="4">
        <v>2.8</v>
      </c>
      <c r="Z4493" s="4">
        <v>1.2</v>
      </c>
      <c r="AA4493" s="5">
        <v>36035.440000000002</v>
      </c>
      <c r="AB4493" s="5">
        <f t="shared" si="633"/>
        <v>2486445.36</v>
      </c>
      <c r="AC4493" s="5">
        <v>22037.7</v>
      </c>
      <c r="AD4493" s="5">
        <f t="shared" si="634"/>
        <v>1674865.2</v>
      </c>
      <c r="AE4493" s="5">
        <v>136279.35</v>
      </c>
      <c r="AF4493" s="5">
        <v>34957.79</v>
      </c>
      <c r="AG4493" s="5">
        <v>8809.24</v>
      </c>
      <c r="AH4493" s="5">
        <v>1740</v>
      </c>
      <c r="AI4493" s="5">
        <v>21917.41</v>
      </c>
      <c r="AJ4493">
        <v>2</v>
      </c>
      <c r="AK4493" s="5">
        <v>17585.060000000001</v>
      </c>
      <c r="AL4493" s="5">
        <v>639.55999999999995</v>
      </c>
      <c r="AM4493" s="5">
        <v>43622.89</v>
      </c>
      <c r="AN4493">
        <v>4</v>
      </c>
      <c r="AO4493">
        <v>4</v>
      </c>
      <c r="AP4493" t="str">
        <f t="shared" si="635"/>
        <v>Yes</v>
      </c>
      <c r="AQ4493">
        <v>3</v>
      </c>
      <c r="AR4493" s="5">
        <f t="shared" si="636"/>
        <v>1940416.5</v>
      </c>
      <c r="AS4493" s="5">
        <f t="shared" si="637"/>
        <v>546028.86</v>
      </c>
      <c r="AT4493" t="s">
        <v>116</v>
      </c>
      <c r="AU4493" t="s">
        <v>6199</v>
      </c>
      <c r="AV4493" t="s">
        <v>6200</v>
      </c>
      <c r="AW4493" t="s">
        <v>6175</v>
      </c>
      <c r="AX4493" t="s">
        <v>6184</v>
      </c>
      <c r="AY4493">
        <v>75</v>
      </c>
      <c r="AZ4493">
        <v>4</v>
      </c>
      <c r="BA4493">
        <v>11</v>
      </c>
      <c r="BB4493" t="s">
        <v>6185</v>
      </c>
      <c r="BC4493">
        <v>0</v>
      </c>
      <c r="BD4493">
        <v>0</v>
      </c>
      <c r="BE4493" t="s">
        <v>6169</v>
      </c>
      <c r="BF4493" t="s">
        <v>6210</v>
      </c>
      <c r="BG4493">
        <v>0</v>
      </c>
      <c r="BH4493" t="s">
        <v>6171</v>
      </c>
      <c r="BI4493">
        <v>32</v>
      </c>
      <c r="BJ4493" t="s">
        <v>6172</v>
      </c>
      <c r="BK4493">
        <v>0</v>
      </c>
      <c r="BL4493">
        <v>81</v>
      </c>
      <c r="BM4493" s="3">
        <f t="shared" si="638"/>
        <v>0.93827160493827155</v>
      </c>
    </row>
    <row r="4494" spans="1:65">
      <c r="A4494" t="s">
        <v>4632</v>
      </c>
      <c r="B4494" s="2">
        <v>45930</v>
      </c>
      <c r="C4494" t="s">
        <v>3137</v>
      </c>
      <c r="D4494" t="s">
        <v>4140</v>
      </c>
      <c r="E4494">
        <v>9</v>
      </c>
      <c r="F4494" t="s">
        <v>61</v>
      </c>
      <c r="G4494" t="s">
        <v>79</v>
      </c>
      <c r="H4494" t="s">
        <v>98</v>
      </c>
      <c r="I4494" t="s">
        <v>74</v>
      </c>
      <c r="J4494" t="s">
        <v>65</v>
      </c>
      <c r="K4494" t="s">
        <v>75</v>
      </c>
      <c r="L4494" t="s">
        <v>55</v>
      </c>
      <c r="M4494" t="s">
        <v>68</v>
      </c>
      <c r="N4494" t="s">
        <v>76</v>
      </c>
      <c r="O4494" t="s">
        <v>70</v>
      </c>
      <c r="P4494">
        <v>51</v>
      </c>
      <c r="Q4494">
        <v>54</v>
      </c>
      <c r="R4494">
        <v>55</v>
      </c>
      <c r="S4494">
        <v>2</v>
      </c>
      <c r="T4494">
        <f t="shared" si="630"/>
        <v>53</v>
      </c>
      <c r="U4494">
        <v>49</v>
      </c>
      <c r="V4494">
        <f t="shared" si="631"/>
        <v>4</v>
      </c>
      <c r="W4494" s="3">
        <f t="shared" si="632"/>
        <v>3.6363636363636362E-2</v>
      </c>
      <c r="X4494">
        <v>36</v>
      </c>
      <c r="Y4494" s="4">
        <v>6.3</v>
      </c>
      <c r="Z4494" s="4">
        <v>2</v>
      </c>
      <c r="AA4494" s="5">
        <v>51938.46</v>
      </c>
      <c r="AB4494" s="5">
        <f t="shared" si="633"/>
        <v>2544984.54</v>
      </c>
      <c r="AC4494" s="5">
        <v>33196.46</v>
      </c>
      <c r="AD4494" s="5">
        <f t="shared" si="634"/>
        <v>1825805.3</v>
      </c>
      <c r="AE4494" s="5">
        <v>120152.25</v>
      </c>
      <c r="AF4494" s="5">
        <v>34936.32</v>
      </c>
      <c r="AG4494" s="5">
        <v>11135.88</v>
      </c>
      <c r="AH4494" s="5">
        <v>2900</v>
      </c>
      <c r="AI4494" s="5">
        <v>9200</v>
      </c>
      <c r="AJ4494">
        <v>1</v>
      </c>
      <c r="AK4494" s="5">
        <v>13355.17</v>
      </c>
      <c r="AL4494" s="5">
        <v>4124.7</v>
      </c>
      <c r="AM4494" s="5">
        <v>34973.06</v>
      </c>
      <c r="AN4494">
        <v>4</v>
      </c>
      <c r="AO4494">
        <v>5</v>
      </c>
      <c r="AP4494" t="str">
        <f t="shared" si="635"/>
        <v>No</v>
      </c>
      <c r="AQ4494">
        <v>3</v>
      </c>
      <c r="AR4494" s="5">
        <f t="shared" si="636"/>
        <v>2056582.68</v>
      </c>
      <c r="AS4494" s="5">
        <f t="shared" si="637"/>
        <v>488401.86</v>
      </c>
      <c r="AT4494" t="s">
        <v>59</v>
      </c>
      <c r="AU4494" t="s">
        <v>6189</v>
      </c>
      <c r="AV4494" t="s">
        <v>6190</v>
      </c>
      <c r="AW4494" t="s">
        <v>6183</v>
      </c>
      <c r="AX4494" t="s">
        <v>6184</v>
      </c>
      <c r="AY4494">
        <v>54</v>
      </c>
      <c r="AZ4494">
        <v>0</v>
      </c>
      <c r="BA4494">
        <v>23</v>
      </c>
      <c r="BB4494" t="s">
        <v>6180</v>
      </c>
      <c r="BC4494">
        <v>0</v>
      </c>
      <c r="BD4494">
        <v>1</v>
      </c>
      <c r="BE4494" t="s">
        <v>6188</v>
      </c>
      <c r="BF4494" t="s">
        <v>6170</v>
      </c>
      <c r="BG4494">
        <v>1</v>
      </c>
      <c r="BH4494" t="s">
        <v>6186</v>
      </c>
      <c r="BI4494">
        <v>22</v>
      </c>
      <c r="BJ4494" t="s">
        <v>6172</v>
      </c>
      <c r="BK4494">
        <v>0</v>
      </c>
      <c r="BL4494">
        <v>61</v>
      </c>
      <c r="BM4494" s="3">
        <f t="shared" si="638"/>
        <v>0.90163934426229508</v>
      </c>
    </row>
    <row r="4495" spans="1:65">
      <c r="A4495" t="s">
        <v>4633</v>
      </c>
      <c r="B4495" s="2">
        <v>45930</v>
      </c>
      <c r="C4495" t="s">
        <v>3137</v>
      </c>
      <c r="D4495" t="s">
        <v>4140</v>
      </c>
      <c r="E4495">
        <v>9</v>
      </c>
      <c r="F4495" t="s">
        <v>49</v>
      </c>
      <c r="G4495" t="s">
        <v>79</v>
      </c>
      <c r="H4495" t="s">
        <v>262</v>
      </c>
      <c r="I4495" t="s">
        <v>52</v>
      </c>
      <c r="J4495" t="s">
        <v>65</v>
      </c>
      <c r="K4495" t="s">
        <v>75</v>
      </c>
      <c r="L4495" t="s">
        <v>92</v>
      </c>
      <c r="M4495" t="s">
        <v>56</v>
      </c>
      <c r="N4495" t="s">
        <v>69</v>
      </c>
      <c r="O4495" t="s">
        <v>70</v>
      </c>
      <c r="P4495">
        <v>40</v>
      </c>
      <c r="Q4495">
        <v>40</v>
      </c>
      <c r="R4495">
        <v>39</v>
      </c>
      <c r="S4495">
        <v>1</v>
      </c>
      <c r="T4495">
        <f t="shared" si="630"/>
        <v>38</v>
      </c>
      <c r="U4495">
        <v>38</v>
      </c>
      <c r="V4495">
        <f t="shared" si="631"/>
        <v>0</v>
      </c>
      <c r="W4495" s="3">
        <f t="shared" si="632"/>
        <v>2.564102564102564E-2</v>
      </c>
      <c r="X4495">
        <v>38</v>
      </c>
      <c r="Y4495" s="4">
        <v>4.0999999999999996</v>
      </c>
      <c r="Z4495" s="4">
        <v>1.4</v>
      </c>
      <c r="AA4495" s="5">
        <v>51997.63</v>
      </c>
      <c r="AB4495" s="5">
        <f t="shared" si="633"/>
        <v>1975909.94</v>
      </c>
      <c r="AC4495" s="5">
        <v>35108.839999999997</v>
      </c>
      <c r="AD4495" s="5">
        <f t="shared" si="634"/>
        <v>1369244.76</v>
      </c>
      <c r="AE4495" s="5">
        <v>90890.77</v>
      </c>
      <c r="AF4495" s="5">
        <v>26899.87</v>
      </c>
      <c r="AG4495" s="5">
        <v>11596.13</v>
      </c>
      <c r="AH4495" s="5">
        <v>2030</v>
      </c>
      <c r="AI4495" s="5">
        <v>4600</v>
      </c>
      <c r="AJ4495">
        <v>0</v>
      </c>
      <c r="AK4495" s="5">
        <v>0</v>
      </c>
      <c r="AL4495" s="5">
        <v>0</v>
      </c>
      <c r="AM4495" s="5">
        <v>26189.52</v>
      </c>
      <c r="AN4495">
        <v>4</v>
      </c>
      <c r="AO4495">
        <v>2</v>
      </c>
      <c r="AP4495" t="str">
        <f t="shared" si="635"/>
        <v>Yes</v>
      </c>
      <c r="AQ4495">
        <v>1</v>
      </c>
      <c r="AR4495" s="5">
        <f t="shared" si="636"/>
        <v>1531451.05</v>
      </c>
      <c r="AS4495" s="5">
        <f t="shared" si="637"/>
        <v>444458.89</v>
      </c>
      <c r="AT4495" t="s">
        <v>59</v>
      </c>
      <c r="AU4495" t="s">
        <v>6164</v>
      </c>
      <c r="AV4495" t="s">
        <v>6165</v>
      </c>
      <c r="AW4495" t="s">
        <v>6166</v>
      </c>
      <c r="AX4495" t="s">
        <v>6167</v>
      </c>
      <c r="AY4495">
        <v>41</v>
      </c>
      <c r="AZ4495">
        <v>0</v>
      </c>
      <c r="BA4495">
        <v>0</v>
      </c>
      <c r="BB4495" t="s">
        <v>6168</v>
      </c>
      <c r="BC4495">
        <v>0</v>
      </c>
      <c r="BD4495">
        <v>0</v>
      </c>
      <c r="BE4495" t="s">
        <v>6169</v>
      </c>
      <c r="BF4495" t="s">
        <v>6170</v>
      </c>
      <c r="BG4495">
        <v>1</v>
      </c>
      <c r="BH4495" t="s">
        <v>6186</v>
      </c>
      <c r="BI4495">
        <v>42</v>
      </c>
      <c r="BJ4495" t="s">
        <v>6172</v>
      </c>
      <c r="BK4495">
        <v>0</v>
      </c>
      <c r="BL4495">
        <v>62</v>
      </c>
      <c r="BM4495" s="3">
        <f t="shared" si="638"/>
        <v>0.62903225806451613</v>
      </c>
    </row>
    <row r="4496" spans="1:65">
      <c r="A4496" t="s">
        <v>4634</v>
      </c>
      <c r="B4496" s="2">
        <v>45930</v>
      </c>
      <c r="C4496" t="s">
        <v>3137</v>
      </c>
      <c r="D4496" t="s">
        <v>4140</v>
      </c>
      <c r="E4496">
        <v>9</v>
      </c>
      <c r="F4496" t="s">
        <v>78</v>
      </c>
      <c r="G4496" t="s">
        <v>50</v>
      </c>
      <c r="H4496" t="s">
        <v>173</v>
      </c>
      <c r="I4496" t="s">
        <v>64</v>
      </c>
      <c r="J4496" t="s">
        <v>81</v>
      </c>
      <c r="K4496" t="s">
        <v>75</v>
      </c>
      <c r="L4496" t="s">
        <v>67</v>
      </c>
      <c r="M4496" t="s">
        <v>56</v>
      </c>
      <c r="N4496" t="s">
        <v>57</v>
      </c>
      <c r="O4496" t="s">
        <v>82</v>
      </c>
      <c r="P4496">
        <v>36</v>
      </c>
      <c r="Q4496">
        <v>37</v>
      </c>
      <c r="R4496">
        <v>36</v>
      </c>
      <c r="S4496">
        <v>1</v>
      </c>
      <c r="T4496">
        <f t="shared" si="630"/>
        <v>35</v>
      </c>
      <c r="U4496">
        <v>35</v>
      </c>
      <c r="V4496">
        <f t="shared" si="631"/>
        <v>0</v>
      </c>
      <c r="W4496" s="3">
        <f t="shared" si="632"/>
        <v>2.7777777777777776E-2</v>
      </c>
      <c r="X4496">
        <v>26</v>
      </c>
      <c r="Y4496" s="4">
        <v>7.2</v>
      </c>
      <c r="Z4496" s="4">
        <v>1.5</v>
      </c>
      <c r="AA4496" s="5">
        <v>77556.179999999993</v>
      </c>
      <c r="AB4496" s="5">
        <f t="shared" si="633"/>
        <v>2714466.3</v>
      </c>
      <c r="AC4496" s="5">
        <v>51892.99</v>
      </c>
      <c r="AD4496" s="5">
        <f t="shared" si="634"/>
        <v>1868147.64</v>
      </c>
      <c r="AE4496" s="5">
        <v>104737.84</v>
      </c>
      <c r="AF4496" s="5">
        <v>32965.449999999997</v>
      </c>
      <c r="AG4496" s="5">
        <v>9312.76</v>
      </c>
      <c r="AH4496" s="5">
        <v>2175</v>
      </c>
      <c r="AI4496" s="5">
        <v>6800</v>
      </c>
      <c r="AJ4496">
        <v>0</v>
      </c>
      <c r="AK4496" s="5">
        <v>0</v>
      </c>
      <c r="AL4496" s="5">
        <v>0</v>
      </c>
      <c r="AM4496" s="5">
        <v>23373.35</v>
      </c>
      <c r="AN4496">
        <v>4</v>
      </c>
      <c r="AO4496">
        <v>4</v>
      </c>
      <c r="AP4496" t="str">
        <f t="shared" si="635"/>
        <v>Yes</v>
      </c>
      <c r="AQ4496">
        <v>0</v>
      </c>
      <c r="AR4496" s="5">
        <f t="shared" si="636"/>
        <v>2047512.04</v>
      </c>
      <c r="AS4496" s="5">
        <f t="shared" si="637"/>
        <v>666954.26</v>
      </c>
      <c r="AT4496" t="s">
        <v>116</v>
      </c>
      <c r="AU4496" t="s">
        <v>6164</v>
      </c>
      <c r="AV4496" t="s">
        <v>6165</v>
      </c>
      <c r="AW4496" t="s">
        <v>6166</v>
      </c>
      <c r="AX4496" t="s">
        <v>6167</v>
      </c>
      <c r="AY4496">
        <v>36</v>
      </c>
      <c r="AZ4496">
        <v>0</v>
      </c>
      <c r="BA4496">
        <v>0</v>
      </c>
      <c r="BB4496" t="s">
        <v>6168</v>
      </c>
      <c r="BC4496">
        <v>0</v>
      </c>
      <c r="BD4496">
        <v>0</v>
      </c>
      <c r="BE4496" t="s">
        <v>6169</v>
      </c>
      <c r="BF4496" t="s">
        <v>6170</v>
      </c>
      <c r="BG4496">
        <v>2</v>
      </c>
      <c r="BH4496" t="s">
        <v>6209</v>
      </c>
      <c r="BI4496">
        <v>119</v>
      </c>
      <c r="BJ4496" t="s">
        <v>6193</v>
      </c>
      <c r="BK4496">
        <v>0</v>
      </c>
      <c r="BL4496">
        <v>50</v>
      </c>
      <c r="BM4496" s="3">
        <f t="shared" si="638"/>
        <v>0.72</v>
      </c>
    </row>
    <row r="4497" spans="1:65">
      <c r="A4497" t="s">
        <v>4635</v>
      </c>
      <c r="B4497" s="2">
        <v>45930</v>
      </c>
      <c r="C4497" t="s">
        <v>3137</v>
      </c>
      <c r="D4497" t="s">
        <v>4140</v>
      </c>
      <c r="E4497">
        <v>9</v>
      </c>
      <c r="F4497" t="s">
        <v>49</v>
      </c>
      <c r="G4497" t="s">
        <v>79</v>
      </c>
      <c r="H4497" t="s">
        <v>111</v>
      </c>
      <c r="I4497" t="s">
        <v>64</v>
      </c>
      <c r="J4497" t="s">
        <v>53</v>
      </c>
      <c r="K4497" t="s">
        <v>66</v>
      </c>
      <c r="L4497" t="s">
        <v>67</v>
      </c>
      <c r="M4497" t="s">
        <v>56</v>
      </c>
      <c r="N4497" t="s">
        <v>69</v>
      </c>
      <c r="O4497" t="s">
        <v>70</v>
      </c>
      <c r="P4497">
        <v>62</v>
      </c>
      <c r="Q4497">
        <v>66</v>
      </c>
      <c r="R4497">
        <v>65</v>
      </c>
      <c r="S4497">
        <v>2</v>
      </c>
      <c r="T4497">
        <f t="shared" si="630"/>
        <v>63</v>
      </c>
      <c r="U4497">
        <v>61</v>
      </c>
      <c r="V4497">
        <f t="shared" si="631"/>
        <v>2</v>
      </c>
      <c r="W4497" s="3">
        <f t="shared" si="632"/>
        <v>3.0769230769230771E-2</v>
      </c>
      <c r="X4497">
        <v>29</v>
      </c>
      <c r="Y4497" s="4">
        <v>2.7</v>
      </c>
      <c r="Z4497" s="4">
        <v>1.4</v>
      </c>
      <c r="AA4497" s="5">
        <v>34013.730000000003</v>
      </c>
      <c r="AB4497" s="5">
        <f t="shared" si="633"/>
        <v>2074837.53</v>
      </c>
      <c r="AC4497" s="5">
        <v>23087.96</v>
      </c>
      <c r="AD4497" s="5">
        <f t="shared" si="634"/>
        <v>1500717.4</v>
      </c>
      <c r="AE4497" s="5">
        <v>108184.7</v>
      </c>
      <c r="AF4497" s="5">
        <v>30994.78</v>
      </c>
      <c r="AG4497" s="5">
        <v>9852.58</v>
      </c>
      <c r="AH4497" s="5">
        <v>2030</v>
      </c>
      <c r="AI4497" s="5">
        <v>6400</v>
      </c>
      <c r="AJ4497">
        <v>0</v>
      </c>
      <c r="AK4497" s="5">
        <v>0</v>
      </c>
      <c r="AL4497" s="5">
        <v>1341.73</v>
      </c>
      <c r="AM4497" s="5">
        <v>41437.35</v>
      </c>
      <c r="AN4497">
        <v>4</v>
      </c>
      <c r="AO4497">
        <v>4</v>
      </c>
      <c r="AP4497" t="str">
        <f t="shared" si="635"/>
        <v>Yes</v>
      </c>
      <c r="AQ4497">
        <v>0</v>
      </c>
      <c r="AR4497" s="5">
        <f t="shared" si="636"/>
        <v>1700958.54</v>
      </c>
      <c r="AS4497" s="5">
        <f t="shared" si="637"/>
        <v>373878.99</v>
      </c>
      <c r="AT4497" t="s">
        <v>59</v>
      </c>
      <c r="AU4497" t="s">
        <v>6164</v>
      </c>
      <c r="AV4497" t="s">
        <v>6165</v>
      </c>
      <c r="AW4497" t="s">
        <v>6166</v>
      </c>
      <c r="AX4497" t="s">
        <v>6167</v>
      </c>
      <c r="AY4497">
        <v>65</v>
      </c>
      <c r="AZ4497">
        <v>0</v>
      </c>
      <c r="BA4497">
        <v>19</v>
      </c>
      <c r="BB4497" t="s">
        <v>6180</v>
      </c>
      <c r="BC4497">
        <v>0</v>
      </c>
      <c r="BD4497">
        <v>0</v>
      </c>
      <c r="BE4497" t="s">
        <v>6169</v>
      </c>
      <c r="BF4497" t="s">
        <v>6170</v>
      </c>
      <c r="BG4497">
        <v>1</v>
      </c>
      <c r="BH4497" t="s">
        <v>6179</v>
      </c>
      <c r="BI4497">
        <v>24</v>
      </c>
      <c r="BJ4497" t="s">
        <v>6172</v>
      </c>
      <c r="BK4497">
        <v>0</v>
      </c>
      <c r="BL4497">
        <v>76</v>
      </c>
      <c r="BM4497" s="3">
        <f t="shared" si="638"/>
        <v>0.85526315789473684</v>
      </c>
    </row>
    <row r="4498" spans="1:65">
      <c r="A4498" t="s">
        <v>4636</v>
      </c>
      <c r="B4498" s="2">
        <v>45930</v>
      </c>
      <c r="C4498" t="s">
        <v>3137</v>
      </c>
      <c r="D4498" t="s">
        <v>4140</v>
      </c>
      <c r="E4498">
        <v>9</v>
      </c>
      <c r="F4498" t="s">
        <v>49</v>
      </c>
      <c r="G4498" t="s">
        <v>62</v>
      </c>
      <c r="H4498" t="s">
        <v>133</v>
      </c>
      <c r="I4498" t="s">
        <v>64</v>
      </c>
      <c r="J4498" t="s">
        <v>53</v>
      </c>
      <c r="K4498" t="s">
        <v>54</v>
      </c>
      <c r="L4498" t="s">
        <v>67</v>
      </c>
      <c r="M4498" t="s">
        <v>68</v>
      </c>
      <c r="N4498" t="s">
        <v>69</v>
      </c>
      <c r="O4498" t="s">
        <v>58</v>
      </c>
      <c r="P4498">
        <v>55</v>
      </c>
      <c r="Q4498">
        <v>56</v>
      </c>
      <c r="R4498">
        <v>56</v>
      </c>
      <c r="S4498">
        <v>4</v>
      </c>
      <c r="T4498">
        <f t="shared" si="630"/>
        <v>52</v>
      </c>
      <c r="U4498">
        <v>52</v>
      </c>
      <c r="V4498">
        <f t="shared" si="631"/>
        <v>0</v>
      </c>
      <c r="W4498" s="3">
        <f t="shared" si="632"/>
        <v>7.1428571428571425E-2</v>
      </c>
      <c r="X4498">
        <v>16</v>
      </c>
      <c r="Y4498" s="4">
        <v>8</v>
      </c>
      <c r="Z4498" s="4">
        <v>2</v>
      </c>
      <c r="AA4498" s="5">
        <v>39223.5</v>
      </c>
      <c r="AB4498" s="5">
        <f t="shared" si="633"/>
        <v>2039622</v>
      </c>
      <c r="AC4498" s="5">
        <v>21807.05</v>
      </c>
      <c r="AD4498" s="5">
        <f t="shared" si="634"/>
        <v>1221194.8</v>
      </c>
      <c r="AE4498" s="5">
        <v>92962.98</v>
      </c>
      <c r="AF4498" s="5">
        <v>25828.32</v>
      </c>
      <c r="AG4498" s="5">
        <v>8130.02</v>
      </c>
      <c r="AH4498" s="5">
        <v>2900</v>
      </c>
      <c r="AI4498" s="5">
        <v>16233.6</v>
      </c>
      <c r="AJ4498">
        <v>2</v>
      </c>
      <c r="AK4498" s="5">
        <v>16269.76</v>
      </c>
      <c r="AL4498" s="5">
        <v>0</v>
      </c>
      <c r="AM4498" s="5">
        <v>35502.46</v>
      </c>
      <c r="AN4498">
        <v>4</v>
      </c>
      <c r="AO4498">
        <v>5</v>
      </c>
      <c r="AP4498" t="str">
        <f t="shared" si="635"/>
        <v>No</v>
      </c>
      <c r="AQ4498">
        <v>3</v>
      </c>
      <c r="AR4498" s="5">
        <f t="shared" si="636"/>
        <v>1419021.94</v>
      </c>
      <c r="AS4498" s="5">
        <f t="shared" si="637"/>
        <v>620600.06000000006</v>
      </c>
      <c r="AT4498" t="s">
        <v>116</v>
      </c>
      <c r="AU4498" t="s">
        <v>6199</v>
      </c>
      <c r="AV4498" t="s">
        <v>6200</v>
      </c>
      <c r="AW4498" t="s">
        <v>6175</v>
      </c>
      <c r="AX4498" t="s">
        <v>6177</v>
      </c>
      <c r="AY4498">
        <v>56</v>
      </c>
      <c r="AZ4498">
        <v>0</v>
      </c>
      <c r="BA4498">
        <v>0</v>
      </c>
      <c r="BB4498" t="s">
        <v>6168</v>
      </c>
      <c r="BC4498">
        <v>1</v>
      </c>
      <c r="BD4498">
        <v>0</v>
      </c>
      <c r="BE4498" t="s">
        <v>6196</v>
      </c>
      <c r="BF4498" t="s">
        <v>6210</v>
      </c>
      <c r="BG4498">
        <v>0</v>
      </c>
      <c r="BH4498" t="s">
        <v>6171</v>
      </c>
      <c r="BI4498">
        <v>27</v>
      </c>
      <c r="BJ4498" t="s">
        <v>6172</v>
      </c>
      <c r="BK4498">
        <v>0</v>
      </c>
      <c r="BL4498">
        <v>70</v>
      </c>
      <c r="BM4498" s="3">
        <f t="shared" si="638"/>
        <v>0.8</v>
      </c>
    </row>
    <row r="4499" spans="1:65">
      <c r="A4499" t="s">
        <v>4637</v>
      </c>
      <c r="B4499" s="2">
        <v>45930</v>
      </c>
      <c r="C4499" t="s">
        <v>3137</v>
      </c>
      <c r="D4499" t="s">
        <v>4140</v>
      </c>
      <c r="E4499">
        <v>9</v>
      </c>
      <c r="F4499" t="s">
        <v>61</v>
      </c>
      <c r="G4499" t="s">
        <v>62</v>
      </c>
      <c r="H4499" t="s">
        <v>115</v>
      </c>
      <c r="I4499" t="s">
        <v>64</v>
      </c>
      <c r="J4499" t="s">
        <v>81</v>
      </c>
      <c r="K4499" t="s">
        <v>75</v>
      </c>
      <c r="L4499" t="s">
        <v>92</v>
      </c>
      <c r="M4499" t="s">
        <v>56</v>
      </c>
      <c r="N4499" t="s">
        <v>94</v>
      </c>
      <c r="O4499" t="s">
        <v>82</v>
      </c>
      <c r="P4499">
        <v>35</v>
      </c>
      <c r="Q4499">
        <v>36</v>
      </c>
      <c r="R4499">
        <v>34</v>
      </c>
      <c r="S4499">
        <v>1</v>
      </c>
      <c r="T4499">
        <f t="shared" si="630"/>
        <v>33</v>
      </c>
      <c r="U4499">
        <v>33</v>
      </c>
      <c r="V4499">
        <f t="shared" si="631"/>
        <v>0</v>
      </c>
      <c r="W4499" s="3">
        <f t="shared" si="632"/>
        <v>2.9411764705882353E-2</v>
      </c>
      <c r="X4499">
        <v>26</v>
      </c>
      <c r="Y4499" s="4">
        <v>5.7</v>
      </c>
      <c r="Z4499" s="4">
        <v>0.9</v>
      </c>
      <c r="AA4499" s="5">
        <v>77952.25</v>
      </c>
      <c r="AB4499" s="5">
        <f t="shared" si="633"/>
        <v>2572424.25</v>
      </c>
      <c r="AC4499" s="5">
        <v>53294.43</v>
      </c>
      <c r="AD4499" s="5">
        <f t="shared" si="634"/>
        <v>1812010.62</v>
      </c>
      <c r="AE4499" s="5">
        <v>101167.84</v>
      </c>
      <c r="AF4499" s="5">
        <v>29534.14</v>
      </c>
      <c r="AG4499" s="5">
        <v>8919.57</v>
      </c>
      <c r="AH4499" s="5">
        <v>1305</v>
      </c>
      <c r="AI4499" s="5">
        <v>6800</v>
      </c>
      <c r="AJ4499">
        <v>0</v>
      </c>
      <c r="AK4499" s="5">
        <v>0</v>
      </c>
      <c r="AL4499" s="5">
        <v>0</v>
      </c>
      <c r="AM4499" s="5">
        <v>23969.1</v>
      </c>
      <c r="AN4499">
        <v>4</v>
      </c>
      <c r="AO4499">
        <v>6</v>
      </c>
      <c r="AP4499" t="str">
        <f t="shared" si="635"/>
        <v>No</v>
      </c>
      <c r="AQ4499">
        <v>1</v>
      </c>
      <c r="AR4499" s="5">
        <f t="shared" si="636"/>
        <v>1983706.27</v>
      </c>
      <c r="AS4499" s="5">
        <f t="shared" si="637"/>
        <v>588717.98</v>
      </c>
      <c r="AT4499" t="s">
        <v>59</v>
      </c>
      <c r="AU4499" t="s">
        <v>6164</v>
      </c>
      <c r="AV4499" t="s">
        <v>6165</v>
      </c>
      <c r="AW4499" t="s">
        <v>6166</v>
      </c>
      <c r="AX4499" t="s">
        <v>6167</v>
      </c>
      <c r="AY4499">
        <v>39</v>
      </c>
      <c r="AZ4499">
        <v>1</v>
      </c>
      <c r="BA4499">
        <v>0</v>
      </c>
      <c r="BB4499" t="s">
        <v>6168</v>
      </c>
      <c r="BC4499">
        <v>1</v>
      </c>
      <c r="BD4499">
        <v>1</v>
      </c>
      <c r="BE4499" t="s">
        <v>6188</v>
      </c>
      <c r="BF4499" t="s">
        <v>6170</v>
      </c>
      <c r="BG4499">
        <v>0</v>
      </c>
      <c r="BH4499" t="s">
        <v>6171</v>
      </c>
      <c r="BI4499">
        <v>39</v>
      </c>
      <c r="BJ4499" t="s">
        <v>6172</v>
      </c>
      <c r="BK4499">
        <v>0</v>
      </c>
      <c r="BL4499">
        <v>46</v>
      </c>
      <c r="BM4499" s="3">
        <f t="shared" si="638"/>
        <v>0.73913043478260865</v>
      </c>
    </row>
    <row r="4500" spans="1:65">
      <c r="A4500" t="s">
        <v>4638</v>
      </c>
      <c r="B4500" s="2">
        <v>45930</v>
      </c>
      <c r="C4500" t="s">
        <v>3137</v>
      </c>
      <c r="D4500" t="s">
        <v>4140</v>
      </c>
      <c r="E4500">
        <v>9</v>
      </c>
      <c r="F4500" t="s">
        <v>49</v>
      </c>
      <c r="G4500" t="s">
        <v>79</v>
      </c>
      <c r="H4500" t="s">
        <v>106</v>
      </c>
      <c r="I4500" t="s">
        <v>64</v>
      </c>
      <c r="J4500" t="s">
        <v>53</v>
      </c>
      <c r="K4500" t="s">
        <v>75</v>
      </c>
      <c r="L4500" t="s">
        <v>67</v>
      </c>
      <c r="M4500" t="s">
        <v>68</v>
      </c>
      <c r="N4500" t="s">
        <v>69</v>
      </c>
      <c r="O4500" t="s">
        <v>70</v>
      </c>
      <c r="P4500">
        <v>71</v>
      </c>
      <c r="Q4500">
        <v>72</v>
      </c>
      <c r="R4500">
        <v>69</v>
      </c>
      <c r="S4500">
        <v>5</v>
      </c>
      <c r="T4500">
        <f t="shared" si="630"/>
        <v>64</v>
      </c>
      <c r="U4500">
        <v>64</v>
      </c>
      <c r="V4500">
        <f t="shared" si="631"/>
        <v>0</v>
      </c>
      <c r="W4500" s="3">
        <f t="shared" si="632"/>
        <v>7.2463768115942032E-2</v>
      </c>
      <c r="X4500">
        <v>18</v>
      </c>
      <c r="Y4500" s="4">
        <v>6</v>
      </c>
      <c r="Z4500" s="4">
        <v>1.5</v>
      </c>
      <c r="AA4500" s="5">
        <v>36353.839999999997</v>
      </c>
      <c r="AB4500" s="5">
        <f t="shared" si="633"/>
        <v>2326645.7599999998</v>
      </c>
      <c r="AC4500" s="5">
        <v>22085.43</v>
      </c>
      <c r="AD4500" s="5">
        <f t="shared" si="634"/>
        <v>1523894.67</v>
      </c>
      <c r="AE4500" s="5">
        <v>112546.81</v>
      </c>
      <c r="AF4500" s="5">
        <v>30899.279999999999</v>
      </c>
      <c r="AG4500" s="5">
        <v>8240.23</v>
      </c>
      <c r="AH4500" s="5">
        <v>2175</v>
      </c>
      <c r="AI4500" s="5">
        <v>18656.22</v>
      </c>
      <c r="AJ4500">
        <v>2</v>
      </c>
      <c r="AK4500" s="5">
        <v>16351.81</v>
      </c>
      <c r="AL4500" s="5">
        <v>0</v>
      </c>
      <c r="AM4500" s="5">
        <v>46798.2</v>
      </c>
      <c r="AN4500">
        <v>4</v>
      </c>
      <c r="AO4500">
        <v>5</v>
      </c>
      <c r="AP4500" t="str">
        <f t="shared" si="635"/>
        <v>No</v>
      </c>
      <c r="AQ4500">
        <v>5</v>
      </c>
      <c r="AR4500" s="5">
        <f t="shared" si="636"/>
        <v>1759562.22</v>
      </c>
      <c r="AS4500" s="5">
        <f t="shared" si="637"/>
        <v>567083.54</v>
      </c>
      <c r="AT4500" t="s">
        <v>116</v>
      </c>
      <c r="AU4500" t="s">
        <v>6189</v>
      </c>
      <c r="AV4500" t="s">
        <v>6201</v>
      </c>
      <c r="AW4500" t="s">
        <v>6175</v>
      </c>
      <c r="AX4500" t="s">
        <v>6167</v>
      </c>
      <c r="AY4500">
        <v>74</v>
      </c>
      <c r="AZ4500">
        <v>1</v>
      </c>
      <c r="BA4500">
        <v>0</v>
      </c>
      <c r="BB4500" t="s">
        <v>6168</v>
      </c>
      <c r="BC4500">
        <v>1</v>
      </c>
      <c r="BD4500">
        <v>0</v>
      </c>
      <c r="BE4500" t="s">
        <v>6178</v>
      </c>
      <c r="BF4500" t="s">
        <v>6210</v>
      </c>
      <c r="BG4500">
        <v>3</v>
      </c>
      <c r="BH4500" t="s">
        <v>6208</v>
      </c>
      <c r="BI4500">
        <v>79</v>
      </c>
      <c r="BJ4500" t="s">
        <v>6193</v>
      </c>
      <c r="BK4500">
        <v>0</v>
      </c>
      <c r="BL4500">
        <v>77</v>
      </c>
      <c r="BM4500" s="3">
        <f t="shared" si="638"/>
        <v>0.89610389610389607</v>
      </c>
    </row>
    <row r="4501" spans="1:65">
      <c r="A4501" t="s">
        <v>4639</v>
      </c>
      <c r="B4501" s="2">
        <v>45930</v>
      </c>
      <c r="C4501" t="s">
        <v>3137</v>
      </c>
      <c r="D4501" t="s">
        <v>4140</v>
      </c>
      <c r="E4501">
        <v>9</v>
      </c>
      <c r="F4501" t="s">
        <v>49</v>
      </c>
      <c r="G4501" t="s">
        <v>62</v>
      </c>
      <c r="H4501" t="s">
        <v>141</v>
      </c>
      <c r="I4501" t="s">
        <v>64</v>
      </c>
      <c r="J4501" t="s">
        <v>53</v>
      </c>
      <c r="K4501" t="s">
        <v>75</v>
      </c>
      <c r="L4501" t="s">
        <v>67</v>
      </c>
      <c r="M4501" t="s">
        <v>68</v>
      </c>
      <c r="N4501" t="s">
        <v>94</v>
      </c>
      <c r="O4501" t="s">
        <v>70</v>
      </c>
      <c r="P4501">
        <v>41</v>
      </c>
      <c r="Q4501">
        <v>41</v>
      </c>
      <c r="R4501">
        <v>40</v>
      </c>
      <c r="S4501">
        <v>3</v>
      </c>
      <c r="T4501">
        <f t="shared" si="630"/>
        <v>37</v>
      </c>
      <c r="U4501">
        <v>37</v>
      </c>
      <c r="V4501">
        <f t="shared" si="631"/>
        <v>0</v>
      </c>
      <c r="W4501" s="3">
        <f t="shared" si="632"/>
        <v>7.4999999999999997E-2</v>
      </c>
      <c r="X4501">
        <v>10</v>
      </c>
      <c r="Y4501" s="4">
        <v>2.2999999999999998</v>
      </c>
      <c r="Z4501" s="4">
        <v>1.1000000000000001</v>
      </c>
      <c r="AA4501" s="5">
        <v>35886.76</v>
      </c>
      <c r="AB4501" s="5">
        <f t="shared" si="633"/>
        <v>1327810.1200000001</v>
      </c>
      <c r="AC4501" s="5">
        <v>22054.11</v>
      </c>
      <c r="AD4501" s="5">
        <f t="shared" si="634"/>
        <v>882164.4</v>
      </c>
      <c r="AE4501" s="5">
        <v>65709.69</v>
      </c>
      <c r="AF4501" s="5">
        <v>18625.759999999998</v>
      </c>
      <c r="AG4501" s="5">
        <v>7643.53</v>
      </c>
      <c r="AH4501" s="5">
        <v>1595</v>
      </c>
      <c r="AI4501" s="5">
        <v>12281.19</v>
      </c>
      <c r="AJ4501">
        <v>1</v>
      </c>
      <c r="AK4501" s="5">
        <v>9068</v>
      </c>
      <c r="AL4501" s="5">
        <v>0</v>
      </c>
      <c r="AM4501" s="5">
        <v>23355.35</v>
      </c>
      <c r="AN4501">
        <v>4</v>
      </c>
      <c r="AO4501">
        <v>4</v>
      </c>
      <c r="AP4501" t="str">
        <f t="shared" si="635"/>
        <v>Yes</v>
      </c>
      <c r="AQ4501">
        <v>1</v>
      </c>
      <c r="AR4501" s="5">
        <f t="shared" si="636"/>
        <v>1020442.92</v>
      </c>
      <c r="AS4501" s="5">
        <f t="shared" si="637"/>
        <v>307367.2</v>
      </c>
      <c r="AT4501" t="s">
        <v>1641</v>
      </c>
      <c r="AU4501" t="s">
        <v>6199</v>
      </c>
      <c r="AV4501" t="s">
        <v>6200</v>
      </c>
      <c r="AW4501" t="s">
        <v>6175</v>
      </c>
      <c r="AX4501" t="s">
        <v>6167</v>
      </c>
      <c r="AY4501">
        <v>44</v>
      </c>
      <c r="AZ4501">
        <v>0</v>
      </c>
      <c r="BA4501">
        <v>0</v>
      </c>
      <c r="BB4501" t="s">
        <v>6168</v>
      </c>
      <c r="BC4501">
        <v>0</v>
      </c>
      <c r="BD4501">
        <v>0</v>
      </c>
      <c r="BE4501" t="s">
        <v>6169</v>
      </c>
      <c r="BF4501" t="s">
        <v>6210</v>
      </c>
      <c r="BG4501">
        <v>0</v>
      </c>
      <c r="BH4501" t="s">
        <v>6171</v>
      </c>
      <c r="BI4501">
        <v>23</v>
      </c>
      <c r="BJ4501" t="s">
        <v>6172</v>
      </c>
      <c r="BK4501">
        <v>0</v>
      </c>
      <c r="BL4501">
        <v>71</v>
      </c>
      <c r="BM4501" s="3">
        <f t="shared" si="638"/>
        <v>0.56338028169014087</v>
      </c>
    </row>
    <row r="4502" spans="1:65">
      <c r="A4502" t="s">
        <v>4640</v>
      </c>
      <c r="B4502" s="2">
        <v>45931</v>
      </c>
      <c r="C4502" t="s">
        <v>4641</v>
      </c>
      <c r="D4502" t="s">
        <v>4642</v>
      </c>
      <c r="E4502">
        <v>10</v>
      </c>
      <c r="F4502" t="s">
        <v>78</v>
      </c>
      <c r="G4502" t="s">
        <v>62</v>
      </c>
      <c r="H4502" t="s">
        <v>153</v>
      </c>
      <c r="I4502" t="s">
        <v>64</v>
      </c>
      <c r="J4502" t="s">
        <v>81</v>
      </c>
      <c r="K4502" t="s">
        <v>75</v>
      </c>
      <c r="L4502" t="s">
        <v>87</v>
      </c>
      <c r="M4502" t="s">
        <v>68</v>
      </c>
      <c r="N4502" t="s">
        <v>69</v>
      </c>
      <c r="O4502" t="s">
        <v>82</v>
      </c>
      <c r="P4502">
        <v>29</v>
      </c>
      <c r="Q4502">
        <v>40</v>
      </c>
      <c r="R4502">
        <v>38</v>
      </c>
      <c r="S4502">
        <v>1</v>
      </c>
      <c r="T4502">
        <f t="shared" si="630"/>
        <v>37</v>
      </c>
      <c r="U4502">
        <v>22</v>
      </c>
      <c r="V4502">
        <f t="shared" si="631"/>
        <v>15</v>
      </c>
      <c r="W4502" s="3">
        <f t="shared" si="632"/>
        <v>2.6315789473684209E-2</v>
      </c>
      <c r="X4502">
        <v>11</v>
      </c>
      <c r="Y4502" s="4">
        <v>0</v>
      </c>
      <c r="Z4502" s="4">
        <v>1.3</v>
      </c>
      <c r="AA4502" s="5">
        <v>77553.789999999994</v>
      </c>
      <c r="AB4502" s="5">
        <f t="shared" si="633"/>
        <v>1706183.38</v>
      </c>
      <c r="AC4502" s="5">
        <v>51721.33</v>
      </c>
      <c r="AD4502" s="5">
        <f t="shared" si="634"/>
        <v>1965410.54</v>
      </c>
      <c r="AE4502" s="5">
        <v>112038.26</v>
      </c>
      <c r="AF4502" s="5">
        <v>35257.71</v>
      </c>
      <c r="AG4502" s="5">
        <v>7627.66</v>
      </c>
      <c r="AH4502" s="5">
        <v>1885</v>
      </c>
      <c r="AI4502" s="5">
        <v>6800</v>
      </c>
      <c r="AJ4502">
        <v>0</v>
      </c>
      <c r="AK4502" s="5">
        <v>0</v>
      </c>
      <c r="AL4502" s="5">
        <v>23561.43</v>
      </c>
      <c r="AM4502" s="5">
        <v>14584.72</v>
      </c>
      <c r="AN4502">
        <v>4</v>
      </c>
      <c r="AO4502">
        <v>3</v>
      </c>
      <c r="AP4502" t="str">
        <f t="shared" si="635"/>
        <v>Yes</v>
      </c>
      <c r="AQ4502">
        <v>0</v>
      </c>
      <c r="AR4502" s="5">
        <f t="shared" si="636"/>
        <v>2167165.3199999998</v>
      </c>
      <c r="AS4502" s="5">
        <f t="shared" si="637"/>
        <v>-460981.94</v>
      </c>
      <c r="AT4502" t="s">
        <v>116</v>
      </c>
      <c r="AU4502" t="s">
        <v>6164</v>
      </c>
      <c r="AV4502" t="s">
        <v>6165</v>
      </c>
      <c r="AW4502" t="s">
        <v>6166</v>
      </c>
      <c r="AX4502" t="s">
        <v>6167</v>
      </c>
      <c r="AY4502">
        <v>37</v>
      </c>
      <c r="AZ4502">
        <v>4</v>
      </c>
      <c r="BA4502">
        <v>77</v>
      </c>
      <c r="BB4502" t="s">
        <v>6180</v>
      </c>
      <c r="BC4502">
        <v>0</v>
      </c>
      <c r="BD4502">
        <v>0</v>
      </c>
      <c r="BE4502" t="s">
        <v>6169</v>
      </c>
      <c r="BF4502" t="s">
        <v>6170</v>
      </c>
      <c r="BG4502">
        <v>0</v>
      </c>
      <c r="BH4502" t="s">
        <v>6171</v>
      </c>
      <c r="BI4502">
        <v>7</v>
      </c>
      <c r="BJ4502" t="s">
        <v>6172</v>
      </c>
      <c r="BK4502">
        <v>0</v>
      </c>
      <c r="BL4502">
        <v>47</v>
      </c>
      <c r="BM4502" s="3">
        <f t="shared" si="638"/>
        <v>0.80851063829787229</v>
      </c>
    </row>
    <row r="4503" spans="1:65">
      <c r="A4503" t="s">
        <v>4643</v>
      </c>
      <c r="B4503" s="2">
        <v>45931</v>
      </c>
      <c r="C4503" t="s">
        <v>4641</v>
      </c>
      <c r="D4503" t="s">
        <v>4642</v>
      </c>
      <c r="E4503">
        <v>10</v>
      </c>
      <c r="F4503" t="s">
        <v>49</v>
      </c>
      <c r="G4503" t="s">
        <v>62</v>
      </c>
      <c r="H4503" t="s">
        <v>226</v>
      </c>
      <c r="I4503" t="s">
        <v>52</v>
      </c>
      <c r="J4503" t="s">
        <v>53</v>
      </c>
      <c r="K4503" t="s">
        <v>75</v>
      </c>
      <c r="L4503" t="s">
        <v>87</v>
      </c>
      <c r="M4503" t="s">
        <v>56</v>
      </c>
      <c r="N4503" t="s">
        <v>76</v>
      </c>
      <c r="O4503" t="s">
        <v>82</v>
      </c>
      <c r="P4503">
        <v>56</v>
      </c>
      <c r="Q4503">
        <v>58</v>
      </c>
      <c r="R4503">
        <v>55</v>
      </c>
      <c r="S4503">
        <v>1</v>
      </c>
      <c r="T4503">
        <f t="shared" si="630"/>
        <v>54</v>
      </c>
      <c r="U4503">
        <v>54</v>
      </c>
      <c r="V4503">
        <f t="shared" si="631"/>
        <v>0</v>
      </c>
      <c r="W4503" s="3">
        <f t="shared" si="632"/>
        <v>1.8181818181818181E-2</v>
      </c>
      <c r="X4503">
        <v>25</v>
      </c>
      <c r="Y4503" s="4">
        <v>0</v>
      </c>
      <c r="Z4503" s="4">
        <v>0.8</v>
      </c>
      <c r="AA4503" s="5">
        <v>35584.71</v>
      </c>
      <c r="AB4503" s="5">
        <f t="shared" si="633"/>
        <v>1921574.34</v>
      </c>
      <c r="AC4503" s="5">
        <v>24012.27</v>
      </c>
      <c r="AD4503" s="5">
        <f t="shared" si="634"/>
        <v>1320674.8500000001</v>
      </c>
      <c r="AE4503" s="5">
        <v>97873.87</v>
      </c>
      <c r="AF4503" s="5">
        <v>25627.88</v>
      </c>
      <c r="AG4503" s="5">
        <v>8659.85</v>
      </c>
      <c r="AH4503" s="5">
        <v>1160</v>
      </c>
      <c r="AI4503" s="5">
        <v>3200</v>
      </c>
      <c r="AJ4503">
        <v>0</v>
      </c>
      <c r="AK4503" s="5">
        <v>0</v>
      </c>
      <c r="AL4503" s="5">
        <v>0</v>
      </c>
      <c r="AM4503" s="5">
        <v>46698.31</v>
      </c>
      <c r="AN4503">
        <v>4</v>
      </c>
      <c r="AO4503">
        <v>7</v>
      </c>
      <c r="AP4503" t="str">
        <f t="shared" si="635"/>
        <v>No</v>
      </c>
      <c r="AQ4503">
        <v>1</v>
      </c>
      <c r="AR4503" s="5">
        <f t="shared" si="636"/>
        <v>1503894.76</v>
      </c>
      <c r="AS4503" s="5">
        <f t="shared" si="637"/>
        <v>417679.58</v>
      </c>
      <c r="AT4503" t="s">
        <v>59</v>
      </c>
      <c r="AU4503" t="s">
        <v>6164</v>
      </c>
      <c r="AV4503" t="s">
        <v>6165</v>
      </c>
      <c r="AW4503" t="s">
        <v>6166</v>
      </c>
      <c r="AX4503" t="s">
        <v>6167</v>
      </c>
      <c r="AY4503">
        <v>56</v>
      </c>
      <c r="AZ4503">
        <v>0</v>
      </c>
      <c r="BA4503">
        <v>0</v>
      </c>
      <c r="BB4503" t="s">
        <v>6168</v>
      </c>
      <c r="BC4503">
        <v>1</v>
      </c>
      <c r="BD4503">
        <v>2</v>
      </c>
      <c r="BE4503" t="s">
        <v>6218</v>
      </c>
      <c r="BF4503" t="s">
        <v>6170</v>
      </c>
      <c r="BG4503">
        <v>0</v>
      </c>
      <c r="BH4503" t="s">
        <v>6171</v>
      </c>
      <c r="BI4503">
        <v>56</v>
      </c>
      <c r="BJ4503" t="s">
        <v>6187</v>
      </c>
      <c r="BK4503">
        <v>0</v>
      </c>
      <c r="BL4503">
        <v>75</v>
      </c>
      <c r="BM4503" s="3">
        <f t="shared" si="638"/>
        <v>0.73333333333333328</v>
      </c>
    </row>
    <row r="4504" spans="1:65">
      <c r="A4504" t="s">
        <v>4644</v>
      </c>
      <c r="B4504" s="2">
        <v>45931</v>
      </c>
      <c r="C4504" t="s">
        <v>4641</v>
      </c>
      <c r="D4504" t="s">
        <v>4642</v>
      </c>
      <c r="E4504">
        <v>10</v>
      </c>
      <c r="F4504" t="s">
        <v>72</v>
      </c>
      <c r="G4504" t="s">
        <v>62</v>
      </c>
      <c r="H4504" t="s">
        <v>155</v>
      </c>
      <c r="I4504" t="s">
        <v>64</v>
      </c>
      <c r="J4504" t="s">
        <v>53</v>
      </c>
      <c r="K4504" t="s">
        <v>75</v>
      </c>
      <c r="L4504" t="s">
        <v>92</v>
      </c>
      <c r="M4504" t="s">
        <v>68</v>
      </c>
      <c r="N4504" t="s">
        <v>109</v>
      </c>
      <c r="O4504" t="s">
        <v>58</v>
      </c>
      <c r="P4504">
        <v>58</v>
      </c>
      <c r="Q4504">
        <v>60</v>
      </c>
      <c r="R4504">
        <v>61</v>
      </c>
      <c r="S4504">
        <v>1</v>
      </c>
      <c r="T4504">
        <f t="shared" si="630"/>
        <v>60</v>
      </c>
      <c r="U4504">
        <v>55</v>
      </c>
      <c r="V4504">
        <f t="shared" si="631"/>
        <v>5</v>
      </c>
      <c r="W4504" s="3">
        <f t="shared" si="632"/>
        <v>1.6393442622950821E-2</v>
      </c>
      <c r="X4504">
        <v>33</v>
      </c>
      <c r="Y4504" s="4">
        <v>0</v>
      </c>
      <c r="Z4504" s="4">
        <v>0.9</v>
      </c>
      <c r="AA4504" s="5">
        <v>35644.58</v>
      </c>
      <c r="AB4504" s="5">
        <f t="shared" si="633"/>
        <v>1960451.9</v>
      </c>
      <c r="AC4504" s="5">
        <v>22609.48</v>
      </c>
      <c r="AD4504" s="5">
        <f t="shared" si="634"/>
        <v>1379178.28</v>
      </c>
      <c r="AE4504" s="5">
        <v>101349.69</v>
      </c>
      <c r="AF4504" s="5">
        <v>26911.9</v>
      </c>
      <c r="AG4504" s="5">
        <v>9481.81</v>
      </c>
      <c r="AH4504" s="5">
        <v>1305</v>
      </c>
      <c r="AI4504" s="5">
        <v>3200</v>
      </c>
      <c r="AJ4504">
        <v>1</v>
      </c>
      <c r="AK4504" s="5">
        <v>8983.99</v>
      </c>
      <c r="AL4504" s="5">
        <v>3227.1</v>
      </c>
      <c r="AM4504" s="5">
        <v>81640.62</v>
      </c>
      <c r="AN4504">
        <v>8</v>
      </c>
      <c r="AO4504">
        <v>7</v>
      </c>
      <c r="AP4504" t="str">
        <f t="shared" si="635"/>
        <v>Yes</v>
      </c>
      <c r="AQ4504">
        <v>1</v>
      </c>
      <c r="AR4504" s="5">
        <f t="shared" si="636"/>
        <v>1615278.39</v>
      </c>
      <c r="AS4504" s="5">
        <f t="shared" si="637"/>
        <v>345173.51</v>
      </c>
      <c r="AT4504" t="s">
        <v>59</v>
      </c>
      <c r="AU4504" t="s">
        <v>6194</v>
      </c>
      <c r="AV4504" t="s">
        <v>6195</v>
      </c>
      <c r="AW4504" t="s">
        <v>6183</v>
      </c>
      <c r="AX4504" t="s">
        <v>6184</v>
      </c>
      <c r="AY4504">
        <v>58</v>
      </c>
      <c r="AZ4504">
        <v>0</v>
      </c>
      <c r="BA4504">
        <v>31</v>
      </c>
      <c r="BB4504" t="s">
        <v>6180</v>
      </c>
      <c r="BC4504">
        <v>0</v>
      </c>
      <c r="BD4504">
        <v>0</v>
      </c>
      <c r="BE4504" t="s">
        <v>6169</v>
      </c>
      <c r="BF4504" t="s">
        <v>6170</v>
      </c>
      <c r="BG4504">
        <v>1</v>
      </c>
      <c r="BH4504" t="s">
        <v>6179</v>
      </c>
      <c r="BI4504">
        <v>56</v>
      </c>
      <c r="BJ4504" t="s">
        <v>6187</v>
      </c>
      <c r="BK4504">
        <v>0</v>
      </c>
      <c r="BL4504">
        <v>73</v>
      </c>
      <c r="BM4504" s="3">
        <f t="shared" si="638"/>
        <v>0.83561643835616439</v>
      </c>
    </row>
    <row r="4505" spans="1:65">
      <c r="A4505" t="s">
        <v>4645</v>
      </c>
      <c r="B4505" s="2">
        <v>45931</v>
      </c>
      <c r="C4505" t="s">
        <v>4641</v>
      </c>
      <c r="D4505" t="s">
        <v>4642</v>
      </c>
      <c r="E4505">
        <v>10</v>
      </c>
      <c r="F4505" t="s">
        <v>72</v>
      </c>
      <c r="G4505" t="s">
        <v>50</v>
      </c>
      <c r="H4505" t="s">
        <v>119</v>
      </c>
      <c r="I4505" t="s">
        <v>52</v>
      </c>
      <c r="J4505" t="s">
        <v>81</v>
      </c>
      <c r="K4505" t="s">
        <v>66</v>
      </c>
      <c r="L4505" t="s">
        <v>87</v>
      </c>
      <c r="M4505" t="s">
        <v>56</v>
      </c>
      <c r="N4505" t="s">
        <v>94</v>
      </c>
      <c r="O4505" t="s">
        <v>70</v>
      </c>
      <c r="P4505">
        <v>40</v>
      </c>
      <c r="Q4505">
        <v>41</v>
      </c>
      <c r="R4505">
        <v>41</v>
      </c>
      <c r="S4505">
        <v>1</v>
      </c>
      <c r="T4505">
        <f t="shared" si="630"/>
        <v>40</v>
      </c>
      <c r="U4505">
        <v>40</v>
      </c>
      <c r="V4505">
        <f t="shared" si="631"/>
        <v>0</v>
      </c>
      <c r="W4505" s="3">
        <f t="shared" si="632"/>
        <v>2.4390243902439025E-2</v>
      </c>
      <c r="X4505">
        <v>29</v>
      </c>
      <c r="Y4505" s="4">
        <v>1.5</v>
      </c>
      <c r="Z4505" s="4">
        <v>1.2</v>
      </c>
      <c r="AA4505" s="5">
        <v>72897.899999999994</v>
      </c>
      <c r="AB4505" s="5">
        <f t="shared" si="633"/>
        <v>2915916</v>
      </c>
      <c r="AC4505" s="5">
        <v>54322.62</v>
      </c>
      <c r="AD4505" s="5">
        <f t="shared" si="634"/>
        <v>2227227.42</v>
      </c>
      <c r="AE4505" s="5">
        <v>129463.49</v>
      </c>
      <c r="AF4505" s="5">
        <v>34283.72</v>
      </c>
      <c r="AG4505" s="5">
        <v>10172.66</v>
      </c>
      <c r="AH4505" s="5">
        <v>1740</v>
      </c>
      <c r="AI4505" s="5">
        <v>6800</v>
      </c>
      <c r="AJ4505">
        <v>0</v>
      </c>
      <c r="AK4505" s="5">
        <v>0</v>
      </c>
      <c r="AL4505" s="5">
        <v>0</v>
      </c>
      <c r="AM4505" s="5">
        <v>24929.82</v>
      </c>
      <c r="AN4505">
        <v>4</v>
      </c>
      <c r="AO4505">
        <v>4</v>
      </c>
      <c r="AP4505" t="str">
        <f t="shared" si="635"/>
        <v>Yes</v>
      </c>
      <c r="AQ4505">
        <v>0</v>
      </c>
      <c r="AR4505" s="5">
        <f t="shared" si="636"/>
        <v>2434617.11</v>
      </c>
      <c r="AS4505" s="5">
        <f t="shared" si="637"/>
        <v>481298.89</v>
      </c>
      <c r="AT4505" t="s">
        <v>59</v>
      </c>
      <c r="AU4505" t="s">
        <v>6164</v>
      </c>
      <c r="AV4505" t="s">
        <v>6165</v>
      </c>
      <c r="AW4505" t="s">
        <v>6166</v>
      </c>
      <c r="AX4505" t="s">
        <v>6184</v>
      </c>
      <c r="AY4505">
        <v>43</v>
      </c>
      <c r="AZ4505">
        <v>0</v>
      </c>
      <c r="BA4505">
        <v>0</v>
      </c>
      <c r="BB4505" t="s">
        <v>6168</v>
      </c>
      <c r="BC4505">
        <v>0</v>
      </c>
      <c r="BD4505">
        <v>0</v>
      </c>
      <c r="BE4505" t="s">
        <v>6169</v>
      </c>
      <c r="BF4505" t="s">
        <v>6170</v>
      </c>
      <c r="BG4505">
        <v>0</v>
      </c>
      <c r="BH4505" t="s">
        <v>6171</v>
      </c>
      <c r="BI4505">
        <v>50</v>
      </c>
      <c r="BJ4505" t="s">
        <v>6172</v>
      </c>
      <c r="BK4505">
        <v>0</v>
      </c>
      <c r="BL4505">
        <v>52</v>
      </c>
      <c r="BM4505" s="3">
        <f t="shared" si="638"/>
        <v>0.78846153846153844</v>
      </c>
    </row>
    <row r="4506" spans="1:65">
      <c r="A4506" t="s">
        <v>4646</v>
      </c>
      <c r="B4506" s="2">
        <v>45931</v>
      </c>
      <c r="C4506" t="s">
        <v>4641</v>
      </c>
      <c r="D4506" t="s">
        <v>4642</v>
      </c>
      <c r="E4506">
        <v>10</v>
      </c>
      <c r="F4506" t="s">
        <v>78</v>
      </c>
      <c r="G4506" t="s">
        <v>62</v>
      </c>
      <c r="H4506" t="s">
        <v>168</v>
      </c>
      <c r="I4506" t="s">
        <v>52</v>
      </c>
      <c r="J4506" t="s">
        <v>65</v>
      </c>
      <c r="K4506" t="s">
        <v>75</v>
      </c>
      <c r="L4506" t="s">
        <v>67</v>
      </c>
      <c r="M4506" t="s">
        <v>68</v>
      </c>
      <c r="N4506" t="s">
        <v>76</v>
      </c>
      <c r="O4506" t="s">
        <v>58</v>
      </c>
      <c r="P4506">
        <v>44</v>
      </c>
      <c r="Q4506">
        <v>46</v>
      </c>
      <c r="R4506">
        <v>44</v>
      </c>
      <c r="S4506">
        <v>4</v>
      </c>
      <c r="T4506">
        <f t="shared" si="630"/>
        <v>40</v>
      </c>
      <c r="U4506">
        <v>40</v>
      </c>
      <c r="V4506">
        <f t="shared" si="631"/>
        <v>0</v>
      </c>
      <c r="W4506" s="3">
        <f t="shared" si="632"/>
        <v>9.0909090909090912E-2</v>
      </c>
      <c r="X4506">
        <v>39</v>
      </c>
      <c r="Y4506" s="4">
        <v>0.5</v>
      </c>
      <c r="Z4506" s="4">
        <v>0.9</v>
      </c>
      <c r="AA4506" s="5">
        <v>52034.68</v>
      </c>
      <c r="AB4506" s="5">
        <f t="shared" si="633"/>
        <v>2081387.2</v>
      </c>
      <c r="AC4506" s="5">
        <v>32241.71</v>
      </c>
      <c r="AD4506" s="5">
        <f t="shared" si="634"/>
        <v>1418635.24</v>
      </c>
      <c r="AE4506" s="5">
        <v>102525.34</v>
      </c>
      <c r="AF4506" s="5">
        <v>31671.57</v>
      </c>
      <c r="AG4506" s="5">
        <v>10649.72</v>
      </c>
      <c r="AH4506" s="5">
        <v>1305</v>
      </c>
      <c r="AI4506" s="5">
        <v>20961.14</v>
      </c>
      <c r="AJ4506">
        <v>1</v>
      </c>
      <c r="AK4506" s="5">
        <v>13606.42</v>
      </c>
      <c r="AL4506" s="5">
        <v>0</v>
      </c>
      <c r="AM4506" s="5">
        <v>27399.34</v>
      </c>
      <c r="AN4506">
        <v>4</v>
      </c>
      <c r="AO4506">
        <v>3</v>
      </c>
      <c r="AP4506" t="str">
        <f t="shared" si="635"/>
        <v>Yes</v>
      </c>
      <c r="AQ4506">
        <v>1</v>
      </c>
      <c r="AR4506" s="5">
        <f t="shared" si="636"/>
        <v>1626753.77</v>
      </c>
      <c r="AS4506" s="5">
        <f t="shared" si="637"/>
        <v>454633.43</v>
      </c>
      <c r="AT4506" t="s">
        <v>1641</v>
      </c>
      <c r="AU4506" t="s">
        <v>6189</v>
      </c>
      <c r="AV4506" t="s">
        <v>6201</v>
      </c>
      <c r="AW4506" t="s">
        <v>6175</v>
      </c>
      <c r="AX4506" t="s">
        <v>6167</v>
      </c>
      <c r="AY4506">
        <v>46</v>
      </c>
      <c r="AZ4506">
        <v>2</v>
      </c>
      <c r="BA4506">
        <v>0</v>
      </c>
      <c r="BB4506" t="s">
        <v>6168</v>
      </c>
      <c r="BC4506">
        <v>0</v>
      </c>
      <c r="BD4506">
        <v>0</v>
      </c>
      <c r="BE4506" t="s">
        <v>6169</v>
      </c>
      <c r="BF4506" t="s">
        <v>6210</v>
      </c>
      <c r="BG4506">
        <v>0</v>
      </c>
      <c r="BH4506" t="s">
        <v>6171</v>
      </c>
      <c r="BI4506">
        <v>39</v>
      </c>
      <c r="BJ4506" t="s">
        <v>6172</v>
      </c>
      <c r="BK4506">
        <v>0</v>
      </c>
      <c r="BL4506">
        <v>61</v>
      </c>
      <c r="BM4506" s="3">
        <f t="shared" si="638"/>
        <v>0.72131147540983609</v>
      </c>
    </row>
    <row r="4507" spans="1:65">
      <c r="A4507" t="s">
        <v>4647</v>
      </c>
      <c r="B4507" s="2">
        <v>45931</v>
      </c>
      <c r="C4507" t="s">
        <v>4641</v>
      </c>
      <c r="D4507" t="s">
        <v>4642</v>
      </c>
      <c r="E4507">
        <v>10</v>
      </c>
      <c r="F4507" t="s">
        <v>78</v>
      </c>
      <c r="G4507" t="s">
        <v>62</v>
      </c>
      <c r="H4507" t="s">
        <v>91</v>
      </c>
      <c r="I4507" t="s">
        <v>52</v>
      </c>
      <c r="J4507" t="s">
        <v>53</v>
      </c>
      <c r="K4507" t="s">
        <v>75</v>
      </c>
      <c r="L4507" t="s">
        <v>67</v>
      </c>
      <c r="M4507" t="s">
        <v>68</v>
      </c>
      <c r="N4507" t="s">
        <v>57</v>
      </c>
      <c r="O4507" t="s">
        <v>82</v>
      </c>
      <c r="P4507">
        <v>58</v>
      </c>
      <c r="Q4507">
        <v>61</v>
      </c>
      <c r="R4507">
        <v>58</v>
      </c>
      <c r="S4507">
        <v>6</v>
      </c>
      <c r="T4507">
        <f t="shared" si="630"/>
        <v>52</v>
      </c>
      <c r="U4507">
        <v>52</v>
      </c>
      <c r="V4507">
        <f t="shared" si="631"/>
        <v>0</v>
      </c>
      <c r="W4507" s="3">
        <f t="shared" si="632"/>
        <v>0.10344827586206896</v>
      </c>
      <c r="X4507">
        <v>34</v>
      </c>
      <c r="Y4507" s="4">
        <v>2.4</v>
      </c>
      <c r="Z4507" s="4">
        <v>1.4</v>
      </c>
      <c r="AA4507" s="5">
        <v>35607.15</v>
      </c>
      <c r="AB4507" s="5">
        <f t="shared" si="633"/>
        <v>1851571.8</v>
      </c>
      <c r="AC4507" s="5">
        <v>21916.880000000001</v>
      </c>
      <c r="AD4507" s="5">
        <f t="shared" si="634"/>
        <v>1271179.04</v>
      </c>
      <c r="AE4507" s="5">
        <v>104084.58</v>
      </c>
      <c r="AF4507" s="5">
        <v>28292.05</v>
      </c>
      <c r="AG4507" s="5">
        <v>9469.7199999999993</v>
      </c>
      <c r="AH4507" s="5">
        <v>2030</v>
      </c>
      <c r="AI4507" s="5">
        <v>23375.81</v>
      </c>
      <c r="AJ4507">
        <v>2</v>
      </c>
      <c r="AK4507" s="5">
        <v>17356.099999999999</v>
      </c>
      <c r="AL4507" s="5">
        <v>0</v>
      </c>
      <c r="AM4507" s="5">
        <v>44615.47</v>
      </c>
      <c r="AN4507">
        <v>4</v>
      </c>
      <c r="AO4507">
        <v>7</v>
      </c>
      <c r="AP4507" t="str">
        <f t="shared" si="635"/>
        <v>No</v>
      </c>
      <c r="AQ4507">
        <v>4</v>
      </c>
      <c r="AR4507" s="5">
        <f t="shared" si="636"/>
        <v>1500402.77</v>
      </c>
      <c r="AS4507" s="5">
        <f t="shared" si="637"/>
        <v>351169.03</v>
      </c>
      <c r="AT4507" t="s">
        <v>1641</v>
      </c>
      <c r="AU4507" t="s">
        <v>6199</v>
      </c>
      <c r="AV4507" t="s">
        <v>6200</v>
      </c>
      <c r="AW4507" t="s">
        <v>6175</v>
      </c>
      <c r="AX4507" t="s">
        <v>6167</v>
      </c>
      <c r="AY4507">
        <v>61</v>
      </c>
      <c r="AZ4507">
        <v>0</v>
      </c>
      <c r="BA4507">
        <v>0</v>
      </c>
      <c r="BB4507" t="s">
        <v>6168</v>
      </c>
      <c r="BC4507">
        <v>1</v>
      </c>
      <c r="BD4507">
        <v>2</v>
      </c>
      <c r="BE4507" t="s">
        <v>6219</v>
      </c>
      <c r="BF4507" t="s">
        <v>6210</v>
      </c>
      <c r="BG4507">
        <v>0</v>
      </c>
      <c r="BH4507" t="s">
        <v>6171</v>
      </c>
      <c r="BI4507">
        <v>39</v>
      </c>
      <c r="BJ4507" t="s">
        <v>6172</v>
      </c>
      <c r="BK4507">
        <v>0</v>
      </c>
      <c r="BL4507">
        <v>75</v>
      </c>
      <c r="BM4507" s="3">
        <f t="shared" si="638"/>
        <v>0.77333333333333332</v>
      </c>
    </row>
    <row r="4508" spans="1:65">
      <c r="A4508" t="s">
        <v>4648</v>
      </c>
      <c r="B4508" s="2">
        <v>45931</v>
      </c>
      <c r="C4508" t="s">
        <v>4641</v>
      </c>
      <c r="D4508" t="s">
        <v>4642</v>
      </c>
      <c r="E4508">
        <v>10</v>
      </c>
      <c r="F4508" t="s">
        <v>78</v>
      </c>
      <c r="G4508" t="s">
        <v>50</v>
      </c>
      <c r="H4508" t="s">
        <v>181</v>
      </c>
      <c r="I4508" t="s">
        <v>64</v>
      </c>
      <c r="J4508" t="s">
        <v>53</v>
      </c>
      <c r="K4508" t="s">
        <v>75</v>
      </c>
      <c r="L4508" t="s">
        <v>92</v>
      </c>
      <c r="M4508" t="s">
        <v>56</v>
      </c>
      <c r="N4508" t="s">
        <v>76</v>
      </c>
      <c r="O4508" t="s">
        <v>70</v>
      </c>
      <c r="P4508">
        <v>55</v>
      </c>
      <c r="Q4508">
        <v>59</v>
      </c>
      <c r="R4508">
        <v>59</v>
      </c>
      <c r="S4508">
        <v>1</v>
      </c>
      <c r="T4508">
        <f t="shared" si="630"/>
        <v>58</v>
      </c>
      <c r="U4508">
        <v>54</v>
      </c>
      <c r="V4508">
        <f t="shared" si="631"/>
        <v>4</v>
      </c>
      <c r="W4508" s="3">
        <f t="shared" si="632"/>
        <v>1.6949152542372881E-2</v>
      </c>
      <c r="X4508">
        <v>33</v>
      </c>
      <c r="Y4508" s="4">
        <v>5.3</v>
      </c>
      <c r="Z4508" s="4">
        <v>1.6</v>
      </c>
      <c r="AA4508" s="5">
        <v>36040.370000000003</v>
      </c>
      <c r="AB4508" s="5">
        <f t="shared" si="633"/>
        <v>1946179.98</v>
      </c>
      <c r="AC4508" s="5">
        <v>23737.97</v>
      </c>
      <c r="AD4508" s="5">
        <f t="shared" si="634"/>
        <v>1400540.23</v>
      </c>
      <c r="AE4508" s="5">
        <v>98979.06</v>
      </c>
      <c r="AF4508" s="5">
        <v>27855.91</v>
      </c>
      <c r="AG4508" s="5">
        <v>10920</v>
      </c>
      <c r="AH4508" s="5">
        <v>2320</v>
      </c>
      <c r="AI4508" s="5">
        <v>3200</v>
      </c>
      <c r="AJ4508">
        <v>0</v>
      </c>
      <c r="AK4508" s="5">
        <v>0</v>
      </c>
      <c r="AL4508" s="5">
        <v>2736.12</v>
      </c>
      <c r="AM4508" s="5">
        <v>37365.35</v>
      </c>
      <c r="AN4508">
        <v>4</v>
      </c>
      <c r="AO4508">
        <v>4</v>
      </c>
      <c r="AP4508" t="str">
        <f t="shared" si="635"/>
        <v>Yes</v>
      </c>
      <c r="AQ4508">
        <v>1</v>
      </c>
      <c r="AR4508" s="5">
        <f t="shared" si="636"/>
        <v>1583916.67</v>
      </c>
      <c r="AS4508" s="5">
        <f t="shared" si="637"/>
        <v>362263.31</v>
      </c>
      <c r="AT4508" t="s">
        <v>59</v>
      </c>
      <c r="AU4508" t="s">
        <v>6164</v>
      </c>
      <c r="AV4508" t="s">
        <v>6165</v>
      </c>
      <c r="AW4508" t="s">
        <v>6166</v>
      </c>
      <c r="AX4508" t="s">
        <v>6184</v>
      </c>
      <c r="AY4508">
        <v>57</v>
      </c>
      <c r="AZ4508">
        <v>0</v>
      </c>
      <c r="BA4508">
        <v>26</v>
      </c>
      <c r="BB4508" t="s">
        <v>6180</v>
      </c>
      <c r="BC4508">
        <v>0</v>
      </c>
      <c r="BD4508">
        <v>0</v>
      </c>
      <c r="BE4508" t="s">
        <v>6169</v>
      </c>
      <c r="BF4508" t="s">
        <v>6170</v>
      </c>
      <c r="BG4508">
        <v>1</v>
      </c>
      <c r="BH4508" t="s">
        <v>6186</v>
      </c>
      <c r="BI4508">
        <v>31</v>
      </c>
      <c r="BJ4508" t="s">
        <v>6172</v>
      </c>
      <c r="BK4508">
        <v>0</v>
      </c>
      <c r="BL4508">
        <v>75</v>
      </c>
      <c r="BM4508" s="3">
        <f t="shared" si="638"/>
        <v>0.78666666666666663</v>
      </c>
    </row>
    <row r="4509" spans="1:65">
      <c r="A4509" t="s">
        <v>4649</v>
      </c>
      <c r="B4509" s="2">
        <v>45931</v>
      </c>
      <c r="C4509" t="s">
        <v>4641</v>
      </c>
      <c r="D4509" t="s">
        <v>4642</v>
      </c>
      <c r="E4509">
        <v>10</v>
      </c>
      <c r="F4509" t="s">
        <v>72</v>
      </c>
      <c r="G4509" t="s">
        <v>62</v>
      </c>
      <c r="H4509" t="s">
        <v>220</v>
      </c>
      <c r="I4509" t="s">
        <v>74</v>
      </c>
      <c r="J4509" t="s">
        <v>81</v>
      </c>
      <c r="K4509" t="s">
        <v>75</v>
      </c>
      <c r="L4509" t="s">
        <v>67</v>
      </c>
      <c r="M4509" t="s">
        <v>56</v>
      </c>
      <c r="N4509" t="s">
        <v>57</v>
      </c>
      <c r="O4509" t="s">
        <v>82</v>
      </c>
      <c r="P4509">
        <v>42</v>
      </c>
      <c r="Q4509">
        <v>43</v>
      </c>
      <c r="R4509">
        <v>45</v>
      </c>
      <c r="S4509">
        <v>1</v>
      </c>
      <c r="T4509">
        <f t="shared" si="630"/>
        <v>44</v>
      </c>
      <c r="U4509">
        <v>40</v>
      </c>
      <c r="V4509">
        <f t="shared" si="631"/>
        <v>4</v>
      </c>
      <c r="W4509" s="3">
        <f t="shared" si="632"/>
        <v>2.2222222222222223E-2</v>
      </c>
      <c r="X4509">
        <v>19</v>
      </c>
      <c r="Y4509" s="4">
        <v>6.2</v>
      </c>
      <c r="Z4509" s="4">
        <v>1.4</v>
      </c>
      <c r="AA4509" s="5">
        <v>77015.89</v>
      </c>
      <c r="AB4509" s="5">
        <f t="shared" si="633"/>
        <v>3080635.6</v>
      </c>
      <c r="AC4509" s="5">
        <v>51544.62</v>
      </c>
      <c r="AD4509" s="5">
        <f t="shared" si="634"/>
        <v>2319507.9</v>
      </c>
      <c r="AE4509" s="5">
        <v>134740.4</v>
      </c>
      <c r="AF4509" s="5">
        <v>38718.82</v>
      </c>
      <c r="AG4509" s="5">
        <v>8916.3799999999992</v>
      </c>
      <c r="AH4509" s="5">
        <v>2030</v>
      </c>
      <c r="AI4509" s="5">
        <v>6800</v>
      </c>
      <c r="AJ4509">
        <v>0</v>
      </c>
      <c r="AK4509" s="5">
        <v>0</v>
      </c>
      <c r="AL4509" s="5">
        <v>5963.64</v>
      </c>
      <c r="AM4509" s="5">
        <v>31989.5</v>
      </c>
      <c r="AN4509">
        <v>4</v>
      </c>
      <c r="AO4509">
        <v>7</v>
      </c>
      <c r="AP4509" t="str">
        <f t="shared" si="635"/>
        <v>No</v>
      </c>
      <c r="AQ4509">
        <v>1</v>
      </c>
      <c r="AR4509" s="5">
        <f t="shared" si="636"/>
        <v>2548666.64</v>
      </c>
      <c r="AS4509" s="5">
        <f t="shared" si="637"/>
        <v>531968.96</v>
      </c>
      <c r="AT4509" t="s">
        <v>59</v>
      </c>
      <c r="AU4509" t="s">
        <v>6164</v>
      </c>
      <c r="AV4509" t="s">
        <v>6165</v>
      </c>
      <c r="AW4509" t="s">
        <v>6166</v>
      </c>
      <c r="AX4509" t="s">
        <v>6184</v>
      </c>
      <c r="AY4509">
        <v>44</v>
      </c>
      <c r="AZ4509">
        <v>0</v>
      </c>
      <c r="BA4509">
        <v>26</v>
      </c>
      <c r="BB4509" t="s">
        <v>6180</v>
      </c>
      <c r="BC4509">
        <v>0</v>
      </c>
      <c r="BD4509">
        <v>3</v>
      </c>
      <c r="BE4509" t="s">
        <v>6219</v>
      </c>
      <c r="BF4509" t="s">
        <v>6170</v>
      </c>
      <c r="BG4509">
        <v>0</v>
      </c>
      <c r="BH4509" t="s">
        <v>6171</v>
      </c>
      <c r="BI4509">
        <v>13</v>
      </c>
      <c r="BJ4509" t="s">
        <v>6172</v>
      </c>
      <c r="BK4509">
        <v>0</v>
      </c>
      <c r="BL4509">
        <v>52</v>
      </c>
      <c r="BM4509" s="3">
        <f t="shared" si="638"/>
        <v>0.86538461538461542</v>
      </c>
    </row>
    <row r="4510" spans="1:65">
      <c r="A4510" t="s">
        <v>4650</v>
      </c>
      <c r="B4510" s="2">
        <v>45931</v>
      </c>
      <c r="C4510" t="s">
        <v>4641</v>
      </c>
      <c r="D4510" t="s">
        <v>4642</v>
      </c>
      <c r="E4510">
        <v>10</v>
      </c>
      <c r="F4510" t="s">
        <v>61</v>
      </c>
      <c r="G4510" t="s">
        <v>50</v>
      </c>
      <c r="H4510" t="s">
        <v>157</v>
      </c>
      <c r="I4510" t="s">
        <v>52</v>
      </c>
      <c r="J4510" t="s">
        <v>81</v>
      </c>
      <c r="K4510" t="s">
        <v>75</v>
      </c>
      <c r="L4510" t="s">
        <v>67</v>
      </c>
      <c r="M4510" t="s">
        <v>56</v>
      </c>
      <c r="N4510" t="s">
        <v>76</v>
      </c>
      <c r="O4510" t="s">
        <v>70</v>
      </c>
      <c r="P4510">
        <v>36</v>
      </c>
      <c r="Q4510">
        <v>36</v>
      </c>
      <c r="R4510">
        <v>36</v>
      </c>
      <c r="S4510">
        <v>1</v>
      </c>
      <c r="T4510">
        <f t="shared" si="630"/>
        <v>35</v>
      </c>
      <c r="U4510">
        <v>35</v>
      </c>
      <c r="V4510">
        <f t="shared" si="631"/>
        <v>0</v>
      </c>
      <c r="W4510" s="3">
        <f t="shared" si="632"/>
        <v>2.7777777777777776E-2</v>
      </c>
      <c r="X4510">
        <v>47</v>
      </c>
      <c r="Y4510" s="4">
        <v>0</v>
      </c>
      <c r="Z4510" s="4">
        <v>1.2</v>
      </c>
      <c r="AA4510" s="5">
        <v>77670.89</v>
      </c>
      <c r="AB4510" s="5">
        <f t="shared" si="633"/>
        <v>2718481.15</v>
      </c>
      <c r="AC4510" s="5">
        <v>51696.51</v>
      </c>
      <c r="AD4510" s="5">
        <f t="shared" si="634"/>
        <v>1861074.36</v>
      </c>
      <c r="AE4510" s="5">
        <v>114628.48</v>
      </c>
      <c r="AF4510" s="5">
        <v>32454.41</v>
      </c>
      <c r="AG4510" s="5">
        <v>10539.64</v>
      </c>
      <c r="AH4510" s="5">
        <v>1740</v>
      </c>
      <c r="AI4510" s="5">
        <v>6800</v>
      </c>
      <c r="AJ4510">
        <v>0</v>
      </c>
      <c r="AK4510" s="5">
        <v>0</v>
      </c>
      <c r="AL4510" s="5">
        <v>0</v>
      </c>
      <c r="AM4510" s="5">
        <v>25746.63</v>
      </c>
      <c r="AN4510">
        <v>4</v>
      </c>
      <c r="AO4510">
        <v>5</v>
      </c>
      <c r="AP4510" t="str">
        <f t="shared" si="635"/>
        <v>No</v>
      </c>
      <c r="AQ4510">
        <v>1</v>
      </c>
      <c r="AR4510" s="5">
        <f t="shared" si="636"/>
        <v>2052983.52</v>
      </c>
      <c r="AS4510" s="5">
        <f t="shared" si="637"/>
        <v>665497.63</v>
      </c>
      <c r="AT4510" t="s">
        <v>116</v>
      </c>
      <c r="AU4510" t="s">
        <v>6164</v>
      </c>
      <c r="AV4510" t="s">
        <v>6165</v>
      </c>
      <c r="AW4510" t="s">
        <v>6166</v>
      </c>
      <c r="AX4510" t="s">
        <v>6184</v>
      </c>
      <c r="AY4510">
        <v>36</v>
      </c>
      <c r="AZ4510">
        <v>0</v>
      </c>
      <c r="BA4510">
        <v>0</v>
      </c>
      <c r="BB4510" t="s">
        <v>6168</v>
      </c>
      <c r="BC4510">
        <v>1</v>
      </c>
      <c r="BD4510">
        <v>0</v>
      </c>
      <c r="BE4510" t="s">
        <v>6178</v>
      </c>
      <c r="BF4510" t="s">
        <v>6170</v>
      </c>
      <c r="BG4510">
        <v>2</v>
      </c>
      <c r="BH4510" t="s">
        <v>6206</v>
      </c>
      <c r="BI4510">
        <v>61</v>
      </c>
      <c r="BJ4510" t="s">
        <v>6187</v>
      </c>
      <c r="BK4510">
        <v>0</v>
      </c>
      <c r="BL4510">
        <v>51</v>
      </c>
      <c r="BM4510" s="3">
        <f t="shared" si="638"/>
        <v>0.70588235294117652</v>
      </c>
    </row>
    <row r="4511" spans="1:65">
      <c r="A4511" t="s">
        <v>4651</v>
      </c>
      <c r="B4511" s="2">
        <v>45931</v>
      </c>
      <c r="C4511" t="s">
        <v>4641</v>
      </c>
      <c r="D4511" t="s">
        <v>4642</v>
      </c>
      <c r="E4511">
        <v>10</v>
      </c>
      <c r="F4511" t="s">
        <v>49</v>
      </c>
      <c r="G4511" t="s">
        <v>79</v>
      </c>
      <c r="H4511" t="s">
        <v>260</v>
      </c>
      <c r="I4511" t="s">
        <v>64</v>
      </c>
      <c r="J4511" t="s">
        <v>53</v>
      </c>
      <c r="K4511" t="s">
        <v>66</v>
      </c>
      <c r="L4511" t="s">
        <v>55</v>
      </c>
      <c r="M4511" t="s">
        <v>56</v>
      </c>
      <c r="N4511" t="s">
        <v>57</v>
      </c>
      <c r="O4511" t="s">
        <v>120</v>
      </c>
      <c r="P4511">
        <v>54</v>
      </c>
      <c r="Q4511">
        <v>58</v>
      </c>
      <c r="R4511">
        <v>55</v>
      </c>
      <c r="S4511">
        <v>2</v>
      </c>
      <c r="T4511">
        <f t="shared" si="630"/>
        <v>53</v>
      </c>
      <c r="U4511">
        <v>53</v>
      </c>
      <c r="V4511">
        <f t="shared" si="631"/>
        <v>0</v>
      </c>
      <c r="W4511" s="3">
        <f t="shared" si="632"/>
        <v>3.6363636363636362E-2</v>
      </c>
      <c r="X4511">
        <v>37</v>
      </c>
      <c r="Y4511" s="4">
        <v>6.5</v>
      </c>
      <c r="Z4511" s="4">
        <v>2.4</v>
      </c>
      <c r="AA4511" s="5">
        <v>33612.269999999997</v>
      </c>
      <c r="AB4511" s="5">
        <f t="shared" si="633"/>
        <v>1781450.31</v>
      </c>
      <c r="AC4511" s="5">
        <v>23437.57</v>
      </c>
      <c r="AD4511" s="5">
        <f t="shared" si="634"/>
        <v>1289066.3500000001</v>
      </c>
      <c r="AE4511" s="5">
        <v>91150.88</v>
      </c>
      <c r="AF4511" s="5">
        <v>26826.16</v>
      </c>
      <c r="AG4511" s="5">
        <v>11296.18</v>
      </c>
      <c r="AH4511" s="5">
        <v>3480</v>
      </c>
      <c r="AI4511" s="5">
        <v>6400</v>
      </c>
      <c r="AJ4511">
        <v>0</v>
      </c>
      <c r="AK4511" s="5">
        <v>0</v>
      </c>
      <c r="AL4511" s="5">
        <v>0</v>
      </c>
      <c r="AM4511" s="5">
        <v>37088.879999999997</v>
      </c>
      <c r="AN4511">
        <v>4</v>
      </c>
      <c r="AO4511">
        <v>3</v>
      </c>
      <c r="AP4511" t="str">
        <f t="shared" si="635"/>
        <v>Yes</v>
      </c>
      <c r="AQ4511">
        <v>0</v>
      </c>
      <c r="AR4511" s="5">
        <f t="shared" si="636"/>
        <v>1465308.45</v>
      </c>
      <c r="AS4511" s="5">
        <f t="shared" si="637"/>
        <v>316141.86</v>
      </c>
      <c r="AT4511" t="s">
        <v>59</v>
      </c>
      <c r="AU4511" t="s">
        <v>6164</v>
      </c>
      <c r="AV4511" t="s">
        <v>6165</v>
      </c>
      <c r="AW4511" t="s">
        <v>6166</v>
      </c>
      <c r="AX4511" t="s">
        <v>6167</v>
      </c>
      <c r="AY4511">
        <v>57</v>
      </c>
      <c r="AZ4511">
        <v>0</v>
      </c>
      <c r="BA4511">
        <v>0</v>
      </c>
      <c r="BB4511" t="s">
        <v>6168</v>
      </c>
      <c r="BC4511">
        <v>0</v>
      </c>
      <c r="BD4511">
        <v>0</v>
      </c>
      <c r="BE4511" t="s">
        <v>6169</v>
      </c>
      <c r="BF4511" t="s">
        <v>6170</v>
      </c>
      <c r="BG4511">
        <v>5</v>
      </c>
      <c r="BH4511" t="s">
        <v>6211</v>
      </c>
      <c r="BI4511">
        <v>97</v>
      </c>
      <c r="BJ4511" t="s">
        <v>6193</v>
      </c>
      <c r="BK4511">
        <v>0</v>
      </c>
      <c r="BL4511">
        <v>72</v>
      </c>
      <c r="BM4511" s="3">
        <f t="shared" si="638"/>
        <v>0.76388888888888884</v>
      </c>
    </row>
    <row r="4512" spans="1:65">
      <c r="A4512" t="s">
        <v>4652</v>
      </c>
      <c r="B4512" s="2">
        <v>45931</v>
      </c>
      <c r="C4512" t="s">
        <v>4641</v>
      </c>
      <c r="D4512" t="s">
        <v>4642</v>
      </c>
      <c r="E4512">
        <v>10</v>
      </c>
      <c r="F4512" t="s">
        <v>72</v>
      </c>
      <c r="G4512" t="s">
        <v>79</v>
      </c>
      <c r="H4512" t="s">
        <v>159</v>
      </c>
      <c r="I4512" t="s">
        <v>74</v>
      </c>
      <c r="J4512" t="s">
        <v>53</v>
      </c>
      <c r="K4512" t="s">
        <v>66</v>
      </c>
      <c r="L4512" t="s">
        <v>92</v>
      </c>
      <c r="M4512" t="s">
        <v>56</v>
      </c>
      <c r="N4512" t="s">
        <v>109</v>
      </c>
      <c r="O4512" t="s">
        <v>82</v>
      </c>
      <c r="P4512">
        <v>63</v>
      </c>
      <c r="Q4512">
        <v>63</v>
      </c>
      <c r="R4512">
        <v>63</v>
      </c>
      <c r="S4512">
        <v>1</v>
      </c>
      <c r="T4512">
        <f t="shared" si="630"/>
        <v>62</v>
      </c>
      <c r="U4512">
        <v>60</v>
      </c>
      <c r="V4512">
        <f t="shared" si="631"/>
        <v>2</v>
      </c>
      <c r="W4512" s="3">
        <f t="shared" si="632"/>
        <v>1.5873015873015872E-2</v>
      </c>
      <c r="X4512">
        <v>22</v>
      </c>
      <c r="Y4512" s="4">
        <v>0</v>
      </c>
      <c r="Z4512" s="4">
        <v>0.5</v>
      </c>
      <c r="AA4512" s="5">
        <v>34038.5</v>
      </c>
      <c r="AB4512" s="5">
        <f t="shared" si="633"/>
        <v>2042310</v>
      </c>
      <c r="AC4512" s="5">
        <v>23640.1</v>
      </c>
      <c r="AD4512" s="5">
        <f t="shared" si="634"/>
        <v>1489326.3</v>
      </c>
      <c r="AE4512" s="5">
        <v>107935.58</v>
      </c>
      <c r="AF4512" s="5">
        <v>27092.9</v>
      </c>
      <c r="AG4512" s="5">
        <v>8589.77</v>
      </c>
      <c r="AH4512" s="5">
        <v>725</v>
      </c>
      <c r="AI4512" s="5">
        <v>3200</v>
      </c>
      <c r="AJ4512">
        <v>0</v>
      </c>
      <c r="AK4512" s="5">
        <v>0</v>
      </c>
      <c r="AL4512" s="5">
        <v>1313.14</v>
      </c>
      <c r="AM4512" s="5">
        <v>96537.29</v>
      </c>
      <c r="AN4512">
        <v>8</v>
      </c>
      <c r="AO4512">
        <v>10</v>
      </c>
      <c r="AP4512" t="str">
        <f t="shared" si="635"/>
        <v>No</v>
      </c>
      <c r="AQ4512">
        <v>2</v>
      </c>
      <c r="AR4512" s="5">
        <f t="shared" si="636"/>
        <v>1734719.98</v>
      </c>
      <c r="AS4512" s="5">
        <f t="shared" si="637"/>
        <v>307590.02</v>
      </c>
      <c r="AT4512" t="s">
        <v>59</v>
      </c>
      <c r="AU4512" t="s">
        <v>6164</v>
      </c>
      <c r="AV4512" t="s">
        <v>6165</v>
      </c>
      <c r="AW4512" t="s">
        <v>6166</v>
      </c>
      <c r="AX4512" t="s">
        <v>6207</v>
      </c>
      <c r="AY4512">
        <v>63</v>
      </c>
      <c r="AZ4512">
        <v>0</v>
      </c>
      <c r="BA4512">
        <v>17</v>
      </c>
      <c r="BB4512" t="s">
        <v>6198</v>
      </c>
      <c r="BC4512">
        <v>1</v>
      </c>
      <c r="BD4512">
        <v>1</v>
      </c>
      <c r="BE4512" t="s">
        <v>6188</v>
      </c>
      <c r="BF4512" t="s">
        <v>6170</v>
      </c>
      <c r="BG4512">
        <v>1</v>
      </c>
      <c r="BH4512" t="s">
        <v>6179</v>
      </c>
      <c r="BI4512">
        <v>27</v>
      </c>
      <c r="BJ4512" t="s">
        <v>6172</v>
      </c>
      <c r="BK4512">
        <v>0</v>
      </c>
      <c r="BL4512">
        <v>70</v>
      </c>
      <c r="BM4512" s="3">
        <f t="shared" si="638"/>
        <v>0.9</v>
      </c>
    </row>
    <row r="4513" spans="1:65">
      <c r="A4513" t="s">
        <v>4653</v>
      </c>
      <c r="B4513" s="2">
        <v>45931</v>
      </c>
      <c r="C4513" t="s">
        <v>4641</v>
      </c>
      <c r="D4513" t="s">
        <v>4642</v>
      </c>
      <c r="E4513">
        <v>10</v>
      </c>
      <c r="F4513" t="s">
        <v>61</v>
      </c>
      <c r="G4513" t="s">
        <v>79</v>
      </c>
      <c r="H4513" t="s">
        <v>84</v>
      </c>
      <c r="I4513" t="s">
        <v>64</v>
      </c>
      <c r="J4513" t="s">
        <v>53</v>
      </c>
      <c r="K4513" t="s">
        <v>75</v>
      </c>
      <c r="L4513" t="s">
        <v>92</v>
      </c>
      <c r="M4513" t="s">
        <v>56</v>
      </c>
      <c r="N4513" t="s">
        <v>69</v>
      </c>
      <c r="O4513" t="s">
        <v>58</v>
      </c>
      <c r="P4513">
        <v>51</v>
      </c>
      <c r="Q4513">
        <v>54</v>
      </c>
      <c r="R4513">
        <v>55</v>
      </c>
      <c r="S4513">
        <v>1</v>
      </c>
      <c r="T4513">
        <f t="shared" si="630"/>
        <v>54</v>
      </c>
      <c r="U4513">
        <v>51</v>
      </c>
      <c r="V4513">
        <f t="shared" si="631"/>
        <v>3</v>
      </c>
      <c r="W4513" s="3">
        <f t="shared" si="632"/>
        <v>1.8181818181818181E-2</v>
      </c>
      <c r="X4513">
        <v>30</v>
      </c>
      <c r="Y4513" s="4">
        <v>2.2000000000000002</v>
      </c>
      <c r="Z4513" s="4">
        <v>1.4</v>
      </c>
      <c r="AA4513" s="5">
        <v>35684.400000000001</v>
      </c>
      <c r="AB4513" s="5">
        <f t="shared" si="633"/>
        <v>1819904.4</v>
      </c>
      <c r="AC4513" s="5">
        <v>23766.13</v>
      </c>
      <c r="AD4513" s="5">
        <f t="shared" si="634"/>
        <v>1307137.1499999999</v>
      </c>
      <c r="AE4513" s="5">
        <v>92400.03</v>
      </c>
      <c r="AF4513" s="5">
        <v>24149.09</v>
      </c>
      <c r="AG4513" s="5">
        <v>9823.67</v>
      </c>
      <c r="AH4513" s="5">
        <v>2030</v>
      </c>
      <c r="AI4513" s="5">
        <v>3200</v>
      </c>
      <c r="AJ4513">
        <v>0</v>
      </c>
      <c r="AK4513" s="5">
        <v>0</v>
      </c>
      <c r="AL4513" s="5">
        <v>2082.84</v>
      </c>
      <c r="AM4513" s="5">
        <v>32818.47</v>
      </c>
      <c r="AN4513">
        <v>4</v>
      </c>
      <c r="AO4513">
        <v>3</v>
      </c>
      <c r="AP4513" t="str">
        <f t="shared" si="635"/>
        <v>Yes</v>
      </c>
      <c r="AQ4513">
        <v>1</v>
      </c>
      <c r="AR4513" s="5">
        <f t="shared" si="636"/>
        <v>1473641.25</v>
      </c>
      <c r="AS4513" s="5">
        <f t="shared" si="637"/>
        <v>346263.15</v>
      </c>
      <c r="AT4513" t="s">
        <v>59</v>
      </c>
      <c r="AU4513" t="s">
        <v>6164</v>
      </c>
      <c r="AV4513" t="s">
        <v>6165</v>
      </c>
      <c r="AW4513" t="s">
        <v>6166</v>
      </c>
      <c r="AX4513" t="s">
        <v>6184</v>
      </c>
      <c r="AY4513">
        <v>52</v>
      </c>
      <c r="AZ4513">
        <v>1</v>
      </c>
      <c r="BA4513">
        <v>22</v>
      </c>
      <c r="BB4513" t="s">
        <v>6180</v>
      </c>
      <c r="BC4513">
        <v>0</v>
      </c>
      <c r="BD4513">
        <v>0</v>
      </c>
      <c r="BE4513" t="s">
        <v>6169</v>
      </c>
      <c r="BF4513" t="s">
        <v>6170</v>
      </c>
      <c r="BG4513">
        <v>1</v>
      </c>
      <c r="BH4513" t="s">
        <v>6186</v>
      </c>
      <c r="BI4513">
        <v>26</v>
      </c>
      <c r="BJ4513" t="s">
        <v>6172</v>
      </c>
      <c r="BK4513">
        <v>0</v>
      </c>
      <c r="BL4513">
        <v>70</v>
      </c>
      <c r="BM4513" s="3">
        <f t="shared" si="638"/>
        <v>0.7857142857142857</v>
      </c>
    </row>
    <row r="4514" spans="1:65">
      <c r="A4514" t="s">
        <v>4654</v>
      </c>
      <c r="B4514" s="2">
        <v>45931</v>
      </c>
      <c r="C4514" t="s">
        <v>4641</v>
      </c>
      <c r="D4514" t="s">
        <v>4642</v>
      </c>
      <c r="E4514">
        <v>10</v>
      </c>
      <c r="F4514" t="s">
        <v>78</v>
      </c>
      <c r="G4514" t="s">
        <v>62</v>
      </c>
      <c r="H4514" t="s">
        <v>190</v>
      </c>
      <c r="I4514" t="s">
        <v>52</v>
      </c>
      <c r="J4514" t="s">
        <v>81</v>
      </c>
      <c r="K4514" t="s">
        <v>75</v>
      </c>
      <c r="L4514" t="s">
        <v>92</v>
      </c>
      <c r="M4514" t="s">
        <v>56</v>
      </c>
      <c r="N4514" t="s">
        <v>57</v>
      </c>
      <c r="O4514" t="s">
        <v>70</v>
      </c>
      <c r="P4514">
        <v>27</v>
      </c>
      <c r="Q4514">
        <v>40</v>
      </c>
      <c r="R4514">
        <v>39</v>
      </c>
      <c r="S4514">
        <v>1</v>
      </c>
      <c r="T4514">
        <f t="shared" si="630"/>
        <v>38</v>
      </c>
      <c r="U4514">
        <v>22</v>
      </c>
      <c r="V4514">
        <f t="shared" si="631"/>
        <v>16</v>
      </c>
      <c r="W4514" s="3">
        <f t="shared" si="632"/>
        <v>2.564102564102564E-2</v>
      </c>
      <c r="X4514">
        <v>30</v>
      </c>
      <c r="Y4514" s="4">
        <v>2.2999999999999998</v>
      </c>
      <c r="Z4514" s="4">
        <v>1.4</v>
      </c>
      <c r="AA4514" s="5">
        <v>78935.34</v>
      </c>
      <c r="AB4514" s="5">
        <f t="shared" si="633"/>
        <v>1736577.48</v>
      </c>
      <c r="AC4514" s="5">
        <v>53440.55</v>
      </c>
      <c r="AD4514" s="5">
        <f t="shared" si="634"/>
        <v>2084181.45</v>
      </c>
      <c r="AE4514" s="5">
        <v>122645.88</v>
      </c>
      <c r="AF4514" s="5">
        <v>34835.449999999997</v>
      </c>
      <c r="AG4514" s="5">
        <v>9115.36</v>
      </c>
      <c r="AH4514" s="5">
        <v>2030</v>
      </c>
      <c r="AI4514" s="5">
        <v>6800</v>
      </c>
      <c r="AJ4514">
        <v>0</v>
      </c>
      <c r="AK4514" s="5">
        <v>0</v>
      </c>
      <c r="AL4514" s="5">
        <v>23486.31</v>
      </c>
      <c r="AM4514" s="5">
        <v>13737.1</v>
      </c>
      <c r="AN4514">
        <v>4</v>
      </c>
      <c r="AO4514">
        <v>4</v>
      </c>
      <c r="AP4514" t="str">
        <f t="shared" si="635"/>
        <v>Yes</v>
      </c>
      <c r="AQ4514">
        <v>1</v>
      </c>
      <c r="AR4514" s="5">
        <f t="shared" si="636"/>
        <v>2296831.5499999998</v>
      </c>
      <c r="AS4514" s="5">
        <f t="shared" si="637"/>
        <v>-560254.06999999995</v>
      </c>
      <c r="AT4514" t="s">
        <v>59</v>
      </c>
      <c r="AU4514" t="s">
        <v>6164</v>
      </c>
      <c r="AV4514" t="s">
        <v>6165</v>
      </c>
      <c r="AW4514" t="s">
        <v>6166</v>
      </c>
      <c r="AX4514" t="s">
        <v>6167</v>
      </c>
      <c r="AY4514">
        <v>35</v>
      </c>
      <c r="AZ4514">
        <v>5</v>
      </c>
      <c r="BA4514">
        <v>96</v>
      </c>
      <c r="BB4514" t="s">
        <v>6220</v>
      </c>
      <c r="BC4514">
        <v>0</v>
      </c>
      <c r="BD4514">
        <v>0</v>
      </c>
      <c r="BE4514" t="s">
        <v>6169</v>
      </c>
      <c r="BF4514" t="s">
        <v>6170</v>
      </c>
      <c r="BG4514">
        <v>0</v>
      </c>
      <c r="BH4514" t="s">
        <v>6171</v>
      </c>
      <c r="BI4514">
        <v>30</v>
      </c>
      <c r="BJ4514" t="s">
        <v>6172</v>
      </c>
      <c r="BK4514">
        <v>0</v>
      </c>
      <c r="BL4514">
        <v>47</v>
      </c>
      <c r="BM4514" s="3">
        <f t="shared" si="638"/>
        <v>0.82978723404255317</v>
      </c>
    </row>
    <row r="4515" spans="1:65">
      <c r="A4515" t="s">
        <v>4655</v>
      </c>
      <c r="B4515" s="2">
        <v>45931</v>
      </c>
      <c r="C4515" t="s">
        <v>4641</v>
      </c>
      <c r="D4515" t="s">
        <v>4642</v>
      </c>
      <c r="E4515">
        <v>10</v>
      </c>
      <c r="F4515" t="s">
        <v>49</v>
      </c>
      <c r="G4515" t="s">
        <v>62</v>
      </c>
      <c r="H4515" t="s">
        <v>226</v>
      </c>
      <c r="I4515" t="s">
        <v>52</v>
      </c>
      <c r="J4515" t="s">
        <v>81</v>
      </c>
      <c r="K4515" t="s">
        <v>66</v>
      </c>
      <c r="L4515" t="s">
        <v>92</v>
      </c>
      <c r="M4515" t="s">
        <v>56</v>
      </c>
      <c r="N4515" t="s">
        <v>94</v>
      </c>
      <c r="O4515" t="s">
        <v>120</v>
      </c>
      <c r="P4515">
        <v>32</v>
      </c>
      <c r="Q4515">
        <v>33</v>
      </c>
      <c r="R4515">
        <v>32</v>
      </c>
      <c r="S4515">
        <v>1</v>
      </c>
      <c r="T4515">
        <f t="shared" si="630"/>
        <v>31</v>
      </c>
      <c r="U4515">
        <v>31</v>
      </c>
      <c r="V4515">
        <f t="shared" si="631"/>
        <v>0</v>
      </c>
      <c r="W4515" s="3">
        <f t="shared" si="632"/>
        <v>3.125E-2</v>
      </c>
      <c r="X4515">
        <v>12</v>
      </c>
      <c r="Y4515" s="4">
        <v>0</v>
      </c>
      <c r="Z4515" s="4">
        <v>1</v>
      </c>
      <c r="AA4515" s="5">
        <v>73608.679999999993</v>
      </c>
      <c r="AB4515" s="5">
        <f t="shared" si="633"/>
        <v>2281869.08</v>
      </c>
      <c r="AC4515" s="5">
        <v>53673.63</v>
      </c>
      <c r="AD4515" s="5">
        <f t="shared" si="634"/>
        <v>1717556.16</v>
      </c>
      <c r="AE4515" s="5">
        <v>101901.66</v>
      </c>
      <c r="AF4515" s="5">
        <v>27734.09</v>
      </c>
      <c r="AG4515" s="5">
        <v>8099.78</v>
      </c>
      <c r="AH4515" s="5">
        <v>1450</v>
      </c>
      <c r="AI4515" s="5">
        <v>6800</v>
      </c>
      <c r="AJ4515">
        <v>0</v>
      </c>
      <c r="AK4515" s="5">
        <v>0</v>
      </c>
      <c r="AL4515" s="5">
        <v>0</v>
      </c>
      <c r="AM4515" s="5">
        <v>21215.25</v>
      </c>
      <c r="AN4515">
        <v>4</v>
      </c>
      <c r="AO4515">
        <v>5</v>
      </c>
      <c r="AP4515" t="str">
        <f t="shared" si="635"/>
        <v>No</v>
      </c>
      <c r="AQ4515">
        <v>2</v>
      </c>
      <c r="AR4515" s="5">
        <f t="shared" si="636"/>
        <v>1884756.94</v>
      </c>
      <c r="AS4515" s="5">
        <f t="shared" si="637"/>
        <v>397112.14</v>
      </c>
      <c r="AT4515" t="s">
        <v>59</v>
      </c>
      <c r="AU4515" t="s">
        <v>6164</v>
      </c>
      <c r="AV4515" t="s">
        <v>6165</v>
      </c>
      <c r="AW4515" t="s">
        <v>6166</v>
      </c>
      <c r="AX4515" t="s">
        <v>6167</v>
      </c>
      <c r="AY4515">
        <v>33</v>
      </c>
      <c r="AZ4515">
        <v>0</v>
      </c>
      <c r="BA4515">
        <v>0</v>
      </c>
      <c r="BB4515" t="s">
        <v>6168</v>
      </c>
      <c r="BC4515">
        <v>0</v>
      </c>
      <c r="BD4515">
        <v>1</v>
      </c>
      <c r="BE4515" t="s">
        <v>6188</v>
      </c>
      <c r="BF4515" t="s">
        <v>6170</v>
      </c>
      <c r="BG4515">
        <v>0</v>
      </c>
      <c r="BH4515" t="s">
        <v>6171</v>
      </c>
      <c r="BI4515">
        <v>14</v>
      </c>
      <c r="BJ4515" t="s">
        <v>6172</v>
      </c>
      <c r="BK4515">
        <v>0</v>
      </c>
      <c r="BL4515">
        <v>47</v>
      </c>
      <c r="BM4515" s="3">
        <f t="shared" si="638"/>
        <v>0.68085106382978722</v>
      </c>
    </row>
    <row r="4516" spans="1:65">
      <c r="A4516" t="s">
        <v>4656</v>
      </c>
      <c r="B4516" s="2">
        <v>45931</v>
      </c>
      <c r="C4516" t="s">
        <v>4641</v>
      </c>
      <c r="D4516" t="s">
        <v>4642</v>
      </c>
      <c r="E4516">
        <v>10</v>
      </c>
      <c r="F4516" t="s">
        <v>72</v>
      </c>
      <c r="G4516" t="s">
        <v>50</v>
      </c>
      <c r="H4516" t="s">
        <v>179</v>
      </c>
      <c r="I4516" t="s">
        <v>52</v>
      </c>
      <c r="J4516" t="s">
        <v>53</v>
      </c>
      <c r="K4516" t="s">
        <v>75</v>
      </c>
      <c r="L4516" t="s">
        <v>87</v>
      </c>
      <c r="M4516" t="s">
        <v>56</v>
      </c>
      <c r="N4516" t="s">
        <v>76</v>
      </c>
      <c r="O4516" t="s">
        <v>70</v>
      </c>
      <c r="P4516">
        <v>63</v>
      </c>
      <c r="Q4516">
        <v>66</v>
      </c>
      <c r="R4516">
        <v>67</v>
      </c>
      <c r="S4516">
        <v>1</v>
      </c>
      <c r="T4516">
        <f t="shared" si="630"/>
        <v>66</v>
      </c>
      <c r="U4516">
        <v>63</v>
      </c>
      <c r="V4516">
        <f t="shared" si="631"/>
        <v>3</v>
      </c>
      <c r="W4516" s="3">
        <f t="shared" si="632"/>
        <v>1.4925373134328358E-2</v>
      </c>
      <c r="X4516">
        <v>41</v>
      </c>
      <c r="Y4516" s="4">
        <v>0.8</v>
      </c>
      <c r="Z4516" s="4">
        <v>1.4</v>
      </c>
      <c r="AA4516" s="5">
        <v>36124.93</v>
      </c>
      <c r="AB4516" s="5">
        <f t="shared" si="633"/>
        <v>2275870.59</v>
      </c>
      <c r="AC4516" s="5">
        <v>24028.720000000001</v>
      </c>
      <c r="AD4516" s="5">
        <f t="shared" si="634"/>
        <v>1609924.24</v>
      </c>
      <c r="AE4516" s="5">
        <v>120232.92</v>
      </c>
      <c r="AF4516" s="5">
        <v>30408.81</v>
      </c>
      <c r="AG4516" s="5">
        <v>11006.83</v>
      </c>
      <c r="AH4516" s="5">
        <v>2030</v>
      </c>
      <c r="AI4516" s="5">
        <v>3200</v>
      </c>
      <c r="AJ4516">
        <v>0</v>
      </c>
      <c r="AK4516" s="5">
        <v>0</v>
      </c>
      <c r="AL4516" s="5">
        <v>1984.25</v>
      </c>
      <c r="AM4516" s="5">
        <v>41495.67</v>
      </c>
      <c r="AN4516">
        <v>4</v>
      </c>
      <c r="AO4516">
        <v>4</v>
      </c>
      <c r="AP4516" t="str">
        <f t="shared" si="635"/>
        <v>Yes</v>
      </c>
      <c r="AQ4516">
        <v>0</v>
      </c>
      <c r="AR4516" s="5">
        <f t="shared" si="636"/>
        <v>1820282.72</v>
      </c>
      <c r="AS4516" s="5">
        <f t="shared" si="637"/>
        <v>455587.87</v>
      </c>
      <c r="AT4516" t="s">
        <v>59</v>
      </c>
      <c r="AU4516" t="s">
        <v>6164</v>
      </c>
      <c r="AV4516" t="s">
        <v>6165</v>
      </c>
      <c r="AW4516" t="s">
        <v>6166</v>
      </c>
      <c r="AX4516" t="s">
        <v>6184</v>
      </c>
      <c r="AY4516">
        <v>65</v>
      </c>
      <c r="AZ4516">
        <v>0</v>
      </c>
      <c r="BA4516">
        <v>24</v>
      </c>
      <c r="BB4516" t="s">
        <v>6180</v>
      </c>
      <c r="BC4516">
        <v>0</v>
      </c>
      <c r="BD4516">
        <v>0</v>
      </c>
      <c r="BE4516" t="s">
        <v>6169</v>
      </c>
      <c r="BF4516" t="s">
        <v>6170</v>
      </c>
      <c r="BG4516">
        <v>0</v>
      </c>
      <c r="BH4516" t="s">
        <v>6171</v>
      </c>
      <c r="BI4516">
        <v>26</v>
      </c>
      <c r="BJ4516" t="s">
        <v>6172</v>
      </c>
      <c r="BK4516">
        <v>0</v>
      </c>
      <c r="BL4516">
        <v>74</v>
      </c>
      <c r="BM4516" s="3">
        <f t="shared" si="638"/>
        <v>0.90540540540540537</v>
      </c>
    </row>
    <row r="4517" spans="1:65">
      <c r="A4517" t="s">
        <v>4657</v>
      </c>
      <c r="B4517" s="2">
        <v>45931</v>
      </c>
      <c r="C4517" t="s">
        <v>4641</v>
      </c>
      <c r="D4517" t="s">
        <v>4642</v>
      </c>
      <c r="E4517">
        <v>10</v>
      </c>
      <c r="F4517" t="s">
        <v>72</v>
      </c>
      <c r="G4517" t="s">
        <v>62</v>
      </c>
      <c r="H4517" t="s">
        <v>150</v>
      </c>
      <c r="I4517" t="s">
        <v>64</v>
      </c>
      <c r="J4517" t="s">
        <v>53</v>
      </c>
      <c r="K4517" t="s">
        <v>66</v>
      </c>
      <c r="L4517" t="s">
        <v>55</v>
      </c>
      <c r="M4517" t="s">
        <v>56</v>
      </c>
      <c r="N4517" t="s">
        <v>76</v>
      </c>
      <c r="O4517" t="s">
        <v>70</v>
      </c>
      <c r="P4517">
        <v>56</v>
      </c>
      <c r="Q4517">
        <v>56</v>
      </c>
      <c r="R4517">
        <v>59</v>
      </c>
      <c r="S4517">
        <v>1</v>
      </c>
      <c r="T4517">
        <f t="shared" si="630"/>
        <v>58</v>
      </c>
      <c r="U4517">
        <v>54</v>
      </c>
      <c r="V4517">
        <f t="shared" si="631"/>
        <v>4</v>
      </c>
      <c r="W4517" s="3">
        <f t="shared" si="632"/>
        <v>1.6949152542372881E-2</v>
      </c>
      <c r="X4517">
        <v>31</v>
      </c>
      <c r="Y4517" s="4">
        <v>4</v>
      </c>
      <c r="Z4517" s="4">
        <v>1.5</v>
      </c>
      <c r="AA4517" s="5">
        <v>34059.24</v>
      </c>
      <c r="AB4517" s="5">
        <f t="shared" si="633"/>
        <v>1839198.96</v>
      </c>
      <c r="AC4517" s="5">
        <v>23411.65</v>
      </c>
      <c r="AD4517" s="5">
        <f t="shared" si="634"/>
        <v>1381287.35</v>
      </c>
      <c r="AE4517" s="5">
        <v>98953.45</v>
      </c>
      <c r="AF4517" s="5">
        <v>26778.5</v>
      </c>
      <c r="AG4517" s="5">
        <v>10440.44</v>
      </c>
      <c r="AH4517" s="5">
        <v>2175</v>
      </c>
      <c r="AI4517" s="5">
        <v>3200</v>
      </c>
      <c r="AJ4517">
        <v>0</v>
      </c>
      <c r="AK4517" s="5">
        <v>0</v>
      </c>
      <c r="AL4517" s="5">
        <v>2568.19</v>
      </c>
      <c r="AM4517" s="5">
        <v>36370.86</v>
      </c>
      <c r="AN4517">
        <v>4</v>
      </c>
      <c r="AO4517">
        <v>3</v>
      </c>
      <c r="AP4517" t="str">
        <f t="shared" si="635"/>
        <v>Yes</v>
      </c>
      <c r="AQ4517">
        <v>1</v>
      </c>
      <c r="AR4517" s="5">
        <f t="shared" si="636"/>
        <v>1561773.79</v>
      </c>
      <c r="AS4517" s="5">
        <f t="shared" si="637"/>
        <v>277425.17</v>
      </c>
      <c r="AT4517" t="s">
        <v>59</v>
      </c>
      <c r="AU4517" t="s">
        <v>6164</v>
      </c>
      <c r="AV4517" t="s">
        <v>6165</v>
      </c>
      <c r="AW4517" t="s">
        <v>6166</v>
      </c>
      <c r="AX4517" t="s">
        <v>6184</v>
      </c>
      <c r="AY4517">
        <v>56</v>
      </c>
      <c r="AZ4517">
        <v>0</v>
      </c>
      <c r="BA4517">
        <v>26</v>
      </c>
      <c r="BB4517" t="s">
        <v>6180</v>
      </c>
      <c r="BC4517">
        <v>0</v>
      </c>
      <c r="BD4517">
        <v>0</v>
      </c>
      <c r="BE4517" t="s">
        <v>6169</v>
      </c>
      <c r="BF4517" t="s">
        <v>6170</v>
      </c>
      <c r="BG4517">
        <v>0</v>
      </c>
      <c r="BH4517" t="s">
        <v>6171</v>
      </c>
      <c r="BI4517">
        <v>30</v>
      </c>
      <c r="BJ4517" t="s">
        <v>6172</v>
      </c>
      <c r="BK4517">
        <v>0</v>
      </c>
      <c r="BL4517">
        <v>76</v>
      </c>
      <c r="BM4517" s="3">
        <f t="shared" si="638"/>
        <v>0.77631578947368418</v>
      </c>
    </row>
    <row r="4518" spans="1:65">
      <c r="A4518" t="s">
        <v>4658</v>
      </c>
      <c r="B4518" s="2">
        <v>45931</v>
      </c>
      <c r="C4518" t="s">
        <v>4641</v>
      </c>
      <c r="D4518" t="s">
        <v>4642</v>
      </c>
      <c r="E4518">
        <v>10</v>
      </c>
      <c r="F4518" t="s">
        <v>78</v>
      </c>
      <c r="G4518" t="s">
        <v>79</v>
      </c>
      <c r="H4518" t="s">
        <v>80</v>
      </c>
      <c r="I4518" t="s">
        <v>52</v>
      </c>
      <c r="J4518" t="s">
        <v>81</v>
      </c>
      <c r="K4518" t="s">
        <v>66</v>
      </c>
      <c r="L4518" t="s">
        <v>67</v>
      </c>
      <c r="M4518" t="s">
        <v>56</v>
      </c>
      <c r="N4518" t="s">
        <v>69</v>
      </c>
      <c r="O4518" t="s">
        <v>70</v>
      </c>
      <c r="P4518">
        <v>42</v>
      </c>
      <c r="Q4518">
        <v>45</v>
      </c>
      <c r="R4518">
        <v>42</v>
      </c>
      <c r="S4518">
        <v>2</v>
      </c>
      <c r="T4518">
        <f t="shared" si="630"/>
        <v>40</v>
      </c>
      <c r="U4518">
        <v>40</v>
      </c>
      <c r="V4518">
        <f t="shared" si="631"/>
        <v>0</v>
      </c>
      <c r="W4518" s="3">
        <f t="shared" si="632"/>
        <v>4.7619047619047616E-2</v>
      </c>
      <c r="X4518">
        <v>38</v>
      </c>
      <c r="Y4518" s="4">
        <v>5.8</v>
      </c>
      <c r="Z4518" s="4">
        <v>1.4</v>
      </c>
      <c r="AA4518" s="5">
        <v>72515.08</v>
      </c>
      <c r="AB4518" s="5">
        <f t="shared" si="633"/>
        <v>2900603.2</v>
      </c>
      <c r="AC4518" s="5">
        <v>51374.98</v>
      </c>
      <c r="AD4518" s="5">
        <f t="shared" si="634"/>
        <v>2157749.16</v>
      </c>
      <c r="AE4518" s="5">
        <v>133897.82999999999</v>
      </c>
      <c r="AF4518" s="5">
        <v>39770.43</v>
      </c>
      <c r="AG4518" s="5">
        <v>9919.84</v>
      </c>
      <c r="AH4518" s="5">
        <v>2030</v>
      </c>
      <c r="AI4518" s="5">
        <v>13600</v>
      </c>
      <c r="AJ4518">
        <v>0</v>
      </c>
      <c r="AK4518" s="5">
        <v>0</v>
      </c>
      <c r="AL4518" s="5">
        <v>0</v>
      </c>
      <c r="AM4518" s="5">
        <v>24801.48</v>
      </c>
      <c r="AN4518">
        <v>4</v>
      </c>
      <c r="AO4518">
        <v>3</v>
      </c>
      <c r="AP4518" t="str">
        <f t="shared" si="635"/>
        <v>Yes</v>
      </c>
      <c r="AQ4518">
        <v>1</v>
      </c>
      <c r="AR4518" s="5">
        <f t="shared" si="636"/>
        <v>2381768.7400000002</v>
      </c>
      <c r="AS4518" s="5">
        <f t="shared" si="637"/>
        <v>518834.46</v>
      </c>
      <c r="AT4518" t="s">
        <v>116</v>
      </c>
      <c r="AU4518" t="s">
        <v>6164</v>
      </c>
      <c r="AV4518" t="s">
        <v>6165</v>
      </c>
      <c r="AW4518" t="s">
        <v>6166</v>
      </c>
      <c r="AX4518" t="s">
        <v>6167</v>
      </c>
      <c r="AY4518">
        <v>43</v>
      </c>
      <c r="AZ4518">
        <v>0</v>
      </c>
      <c r="BA4518">
        <v>0</v>
      </c>
      <c r="BB4518" t="s">
        <v>6168</v>
      </c>
      <c r="BC4518">
        <v>0</v>
      </c>
      <c r="BD4518">
        <v>0</v>
      </c>
      <c r="BE4518" t="s">
        <v>6169</v>
      </c>
      <c r="BF4518" t="s">
        <v>6176</v>
      </c>
      <c r="BG4518">
        <v>0</v>
      </c>
      <c r="BH4518" t="s">
        <v>6171</v>
      </c>
      <c r="BI4518">
        <v>34</v>
      </c>
      <c r="BJ4518" t="s">
        <v>6172</v>
      </c>
      <c r="BK4518">
        <v>0</v>
      </c>
      <c r="BL4518">
        <v>51</v>
      </c>
      <c r="BM4518" s="3">
        <f t="shared" si="638"/>
        <v>0.82352941176470584</v>
      </c>
    </row>
    <row r="4519" spans="1:65">
      <c r="A4519" t="s">
        <v>4659</v>
      </c>
      <c r="B4519" s="2">
        <v>45931</v>
      </c>
      <c r="C4519" t="s">
        <v>4641</v>
      </c>
      <c r="D4519" t="s">
        <v>4642</v>
      </c>
      <c r="E4519">
        <v>10</v>
      </c>
      <c r="F4519" t="s">
        <v>78</v>
      </c>
      <c r="G4519" t="s">
        <v>62</v>
      </c>
      <c r="H4519" t="s">
        <v>190</v>
      </c>
      <c r="I4519" t="s">
        <v>74</v>
      </c>
      <c r="J4519" t="s">
        <v>65</v>
      </c>
      <c r="K4519" t="s">
        <v>54</v>
      </c>
      <c r="L4519" t="s">
        <v>67</v>
      </c>
      <c r="M4519" t="s">
        <v>56</v>
      </c>
      <c r="N4519" t="s">
        <v>94</v>
      </c>
      <c r="O4519" t="s">
        <v>70</v>
      </c>
      <c r="P4519">
        <v>44</v>
      </c>
      <c r="Q4519">
        <v>47</v>
      </c>
      <c r="R4519">
        <v>45</v>
      </c>
      <c r="S4519">
        <v>1</v>
      </c>
      <c r="T4519">
        <f t="shared" si="630"/>
        <v>44</v>
      </c>
      <c r="U4519">
        <v>43</v>
      </c>
      <c r="V4519">
        <f t="shared" si="631"/>
        <v>1</v>
      </c>
      <c r="W4519" s="3">
        <f t="shared" si="632"/>
        <v>2.2222222222222223E-2</v>
      </c>
      <c r="X4519">
        <v>41</v>
      </c>
      <c r="Y4519" s="4">
        <v>5.9</v>
      </c>
      <c r="Z4519" s="4">
        <v>1.9</v>
      </c>
      <c r="AA4519" s="5">
        <v>56702.8</v>
      </c>
      <c r="AB4519" s="5">
        <f t="shared" si="633"/>
        <v>2438220.4</v>
      </c>
      <c r="AC4519" s="5">
        <v>33811.5</v>
      </c>
      <c r="AD4519" s="5">
        <f t="shared" si="634"/>
        <v>1521517.5</v>
      </c>
      <c r="AE4519" s="5">
        <v>100366.51</v>
      </c>
      <c r="AF4519" s="5">
        <v>31572.52</v>
      </c>
      <c r="AG4519" s="5">
        <v>10643</v>
      </c>
      <c r="AH4519" s="5">
        <v>2755</v>
      </c>
      <c r="AI4519" s="5">
        <v>4600</v>
      </c>
      <c r="AJ4519">
        <v>0</v>
      </c>
      <c r="AK4519" s="5">
        <v>0</v>
      </c>
      <c r="AL4519" s="5">
        <v>951.13</v>
      </c>
      <c r="AM4519" s="5">
        <v>33874.870000000003</v>
      </c>
      <c r="AN4519">
        <v>4</v>
      </c>
      <c r="AO4519">
        <v>6</v>
      </c>
      <c r="AP4519" t="str">
        <f t="shared" si="635"/>
        <v>No</v>
      </c>
      <c r="AQ4519">
        <v>2</v>
      </c>
      <c r="AR4519" s="5">
        <f t="shared" si="636"/>
        <v>1706280.53</v>
      </c>
      <c r="AS4519" s="5">
        <f t="shared" si="637"/>
        <v>731939.87</v>
      </c>
      <c r="AT4519" t="s">
        <v>59</v>
      </c>
      <c r="AU4519" t="s">
        <v>6164</v>
      </c>
      <c r="AV4519" t="s">
        <v>6165</v>
      </c>
      <c r="AW4519" t="s">
        <v>6166</v>
      </c>
      <c r="AX4519" t="s">
        <v>6167</v>
      </c>
      <c r="AY4519">
        <v>44</v>
      </c>
      <c r="AZ4519">
        <v>0</v>
      </c>
      <c r="BA4519">
        <v>16</v>
      </c>
      <c r="BB4519" t="s">
        <v>6198</v>
      </c>
      <c r="BC4519">
        <v>1</v>
      </c>
      <c r="BD4519">
        <v>1</v>
      </c>
      <c r="BE4519" t="s">
        <v>6196</v>
      </c>
      <c r="BF4519" t="s">
        <v>6170</v>
      </c>
      <c r="BG4519">
        <v>1</v>
      </c>
      <c r="BH4519" t="s">
        <v>6186</v>
      </c>
      <c r="BI4519">
        <v>37</v>
      </c>
      <c r="BJ4519" t="s">
        <v>6172</v>
      </c>
      <c r="BK4519">
        <v>0</v>
      </c>
      <c r="BL4519">
        <v>62</v>
      </c>
      <c r="BM4519" s="3">
        <f t="shared" si="638"/>
        <v>0.72580645161290325</v>
      </c>
    </row>
    <row r="4520" spans="1:65">
      <c r="A4520" t="s">
        <v>4660</v>
      </c>
      <c r="B4520" s="2">
        <v>45931</v>
      </c>
      <c r="C4520" t="s">
        <v>4641</v>
      </c>
      <c r="D4520" t="s">
        <v>4642</v>
      </c>
      <c r="E4520">
        <v>10</v>
      </c>
      <c r="F4520" t="s">
        <v>49</v>
      </c>
      <c r="G4520" t="s">
        <v>79</v>
      </c>
      <c r="H4520" t="s">
        <v>260</v>
      </c>
      <c r="I4520" t="s">
        <v>64</v>
      </c>
      <c r="J4520" t="s">
        <v>53</v>
      </c>
      <c r="K4520" t="s">
        <v>75</v>
      </c>
      <c r="L4520" t="s">
        <v>92</v>
      </c>
      <c r="M4520" t="s">
        <v>56</v>
      </c>
      <c r="N4520" t="s">
        <v>109</v>
      </c>
      <c r="O4520" t="s">
        <v>70</v>
      </c>
      <c r="P4520">
        <v>56</v>
      </c>
      <c r="Q4520">
        <v>58</v>
      </c>
      <c r="R4520">
        <v>56</v>
      </c>
      <c r="S4520">
        <v>1</v>
      </c>
      <c r="T4520">
        <f t="shared" si="630"/>
        <v>55</v>
      </c>
      <c r="U4520">
        <v>55</v>
      </c>
      <c r="V4520">
        <f t="shared" si="631"/>
        <v>0</v>
      </c>
      <c r="W4520" s="3">
        <f t="shared" si="632"/>
        <v>1.7857142857142856E-2</v>
      </c>
      <c r="X4520">
        <v>21</v>
      </c>
      <c r="Y4520" s="4">
        <v>4.8</v>
      </c>
      <c r="Z4520" s="4">
        <v>1</v>
      </c>
      <c r="AA4520" s="5">
        <v>36175.629999999997</v>
      </c>
      <c r="AB4520" s="5">
        <f t="shared" si="633"/>
        <v>1989659.65</v>
      </c>
      <c r="AC4520" s="5">
        <v>23840.14</v>
      </c>
      <c r="AD4520" s="5">
        <f t="shared" si="634"/>
        <v>1335047.8400000001</v>
      </c>
      <c r="AE4520" s="5">
        <v>93326.7</v>
      </c>
      <c r="AF4520" s="5">
        <v>25668.78</v>
      </c>
      <c r="AG4520" s="5">
        <v>8765.25</v>
      </c>
      <c r="AH4520" s="5">
        <v>1450</v>
      </c>
      <c r="AI4520" s="5">
        <v>3200</v>
      </c>
      <c r="AJ4520">
        <v>0</v>
      </c>
      <c r="AK4520" s="5">
        <v>0</v>
      </c>
      <c r="AL4520" s="5">
        <v>0</v>
      </c>
      <c r="AM4520" s="5">
        <v>82782.570000000007</v>
      </c>
      <c r="AN4520">
        <v>8</v>
      </c>
      <c r="AO4520">
        <v>7</v>
      </c>
      <c r="AP4520" t="str">
        <f t="shared" si="635"/>
        <v>Yes</v>
      </c>
      <c r="AQ4520">
        <v>1</v>
      </c>
      <c r="AR4520" s="5">
        <f t="shared" si="636"/>
        <v>1550241.14</v>
      </c>
      <c r="AS4520" s="5">
        <f t="shared" si="637"/>
        <v>439418.51</v>
      </c>
      <c r="AT4520" t="s">
        <v>59</v>
      </c>
      <c r="AU4520" t="s">
        <v>6164</v>
      </c>
      <c r="AV4520" t="s">
        <v>6165</v>
      </c>
      <c r="AW4520" t="s">
        <v>6166</v>
      </c>
      <c r="AX4520" t="s">
        <v>6167</v>
      </c>
      <c r="AY4520">
        <v>56</v>
      </c>
      <c r="AZ4520">
        <v>0</v>
      </c>
      <c r="BA4520">
        <v>0</v>
      </c>
      <c r="BB4520" t="s">
        <v>6168</v>
      </c>
      <c r="BC4520">
        <v>0</v>
      </c>
      <c r="BD4520">
        <v>0</v>
      </c>
      <c r="BE4520" t="s">
        <v>6169</v>
      </c>
      <c r="BF4520" t="s">
        <v>6170</v>
      </c>
      <c r="BG4520">
        <v>2</v>
      </c>
      <c r="BH4520" t="s">
        <v>6211</v>
      </c>
      <c r="BI4520">
        <v>129</v>
      </c>
      <c r="BJ4520" t="s">
        <v>6193</v>
      </c>
      <c r="BK4520">
        <v>0</v>
      </c>
      <c r="BL4520">
        <v>74</v>
      </c>
      <c r="BM4520" s="3">
        <f t="shared" si="638"/>
        <v>0.7567567567567568</v>
      </c>
    </row>
    <row r="4521" spans="1:65">
      <c r="A4521" t="s">
        <v>4661</v>
      </c>
      <c r="B4521" s="2">
        <v>45932</v>
      </c>
      <c r="C4521" t="s">
        <v>4641</v>
      </c>
      <c r="D4521" t="s">
        <v>4642</v>
      </c>
      <c r="E4521">
        <v>10</v>
      </c>
      <c r="F4521" t="s">
        <v>72</v>
      </c>
      <c r="G4521" t="s">
        <v>79</v>
      </c>
      <c r="H4521" t="s">
        <v>159</v>
      </c>
      <c r="I4521" t="s">
        <v>64</v>
      </c>
      <c r="J4521" t="s">
        <v>53</v>
      </c>
      <c r="K4521" t="s">
        <v>66</v>
      </c>
      <c r="L4521" t="s">
        <v>67</v>
      </c>
      <c r="M4521" t="s">
        <v>68</v>
      </c>
      <c r="N4521" t="s">
        <v>69</v>
      </c>
      <c r="O4521" t="s">
        <v>70</v>
      </c>
      <c r="P4521">
        <v>67</v>
      </c>
      <c r="Q4521">
        <v>70</v>
      </c>
      <c r="R4521">
        <v>70</v>
      </c>
      <c r="S4521">
        <v>2</v>
      </c>
      <c r="T4521">
        <f t="shared" si="630"/>
        <v>68</v>
      </c>
      <c r="U4521">
        <v>64</v>
      </c>
      <c r="V4521">
        <f t="shared" si="631"/>
        <v>4</v>
      </c>
      <c r="W4521" s="3">
        <f t="shared" si="632"/>
        <v>2.8571428571428571E-2</v>
      </c>
      <c r="X4521">
        <v>21</v>
      </c>
      <c r="Y4521" s="4">
        <v>0</v>
      </c>
      <c r="Z4521" s="4">
        <v>1.1000000000000001</v>
      </c>
      <c r="AA4521" s="5">
        <v>33510.51</v>
      </c>
      <c r="AB4521" s="5">
        <f t="shared" si="633"/>
        <v>2144672.64</v>
      </c>
      <c r="AC4521" s="5">
        <v>21792.77</v>
      </c>
      <c r="AD4521" s="5">
        <f t="shared" si="634"/>
        <v>1525493.9</v>
      </c>
      <c r="AE4521" s="5">
        <v>115757.93</v>
      </c>
      <c r="AF4521" s="5">
        <v>31134.06</v>
      </c>
      <c r="AG4521" s="5">
        <v>8924.9</v>
      </c>
      <c r="AH4521" s="5">
        <v>1595</v>
      </c>
      <c r="AI4521" s="5">
        <v>6400</v>
      </c>
      <c r="AJ4521">
        <v>1</v>
      </c>
      <c r="AK4521" s="5">
        <v>8520.08</v>
      </c>
      <c r="AL4521" s="5">
        <v>2582.71</v>
      </c>
      <c r="AM4521" s="5">
        <v>44889.85</v>
      </c>
      <c r="AN4521">
        <v>4</v>
      </c>
      <c r="AO4521">
        <v>4</v>
      </c>
      <c r="AP4521" t="str">
        <f t="shared" si="635"/>
        <v>Yes</v>
      </c>
      <c r="AQ4521">
        <v>1</v>
      </c>
      <c r="AR4521" s="5">
        <f t="shared" si="636"/>
        <v>1745298.43</v>
      </c>
      <c r="AS4521" s="5">
        <f t="shared" si="637"/>
        <v>399374.21</v>
      </c>
      <c r="AT4521" t="s">
        <v>116</v>
      </c>
      <c r="AU4521" t="s">
        <v>6173</v>
      </c>
      <c r="AV4521" t="s">
        <v>6174</v>
      </c>
      <c r="AW4521" t="s">
        <v>6175</v>
      </c>
      <c r="AX4521" t="s">
        <v>6184</v>
      </c>
      <c r="AY4521">
        <v>74</v>
      </c>
      <c r="AZ4521">
        <v>4</v>
      </c>
      <c r="BA4521">
        <v>26</v>
      </c>
      <c r="BB4521" t="s">
        <v>6185</v>
      </c>
      <c r="BC4521">
        <v>0</v>
      </c>
      <c r="BD4521">
        <v>0</v>
      </c>
      <c r="BE4521" t="s">
        <v>6169</v>
      </c>
      <c r="BF4521" t="s">
        <v>6210</v>
      </c>
      <c r="BG4521">
        <v>0</v>
      </c>
      <c r="BH4521" t="s">
        <v>6171</v>
      </c>
      <c r="BI4521">
        <v>30</v>
      </c>
      <c r="BJ4521" t="s">
        <v>6172</v>
      </c>
      <c r="BK4521">
        <v>0</v>
      </c>
      <c r="BL4521">
        <v>76</v>
      </c>
      <c r="BM4521" s="3">
        <f t="shared" si="638"/>
        <v>0.92105263157894735</v>
      </c>
    </row>
    <row r="4522" spans="1:65">
      <c r="A4522" t="s">
        <v>4662</v>
      </c>
      <c r="B4522" s="2">
        <v>45932</v>
      </c>
      <c r="C4522" t="s">
        <v>4641</v>
      </c>
      <c r="D4522" t="s">
        <v>4642</v>
      </c>
      <c r="E4522">
        <v>10</v>
      </c>
      <c r="F4522" t="s">
        <v>49</v>
      </c>
      <c r="G4522" t="s">
        <v>50</v>
      </c>
      <c r="H4522" t="s">
        <v>89</v>
      </c>
      <c r="I4522" t="s">
        <v>64</v>
      </c>
      <c r="J4522" t="s">
        <v>81</v>
      </c>
      <c r="K4522" t="s">
        <v>66</v>
      </c>
      <c r="L4522" t="s">
        <v>67</v>
      </c>
      <c r="M4522" t="s">
        <v>68</v>
      </c>
      <c r="N4522" t="s">
        <v>69</v>
      </c>
      <c r="O4522" t="s">
        <v>82</v>
      </c>
      <c r="P4522">
        <v>32</v>
      </c>
      <c r="Q4522">
        <v>34</v>
      </c>
      <c r="R4522">
        <v>34</v>
      </c>
      <c r="S4522">
        <v>3</v>
      </c>
      <c r="T4522">
        <f t="shared" si="630"/>
        <v>31</v>
      </c>
      <c r="U4522">
        <v>31</v>
      </c>
      <c r="V4522">
        <f t="shared" si="631"/>
        <v>0</v>
      </c>
      <c r="W4522" s="3">
        <f t="shared" si="632"/>
        <v>8.8235294117647065E-2</v>
      </c>
      <c r="X4522">
        <v>27</v>
      </c>
      <c r="Y4522" s="4">
        <v>2.5</v>
      </c>
      <c r="Z4522" s="4">
        <v>1.4</v>
      </c>
      <c r="AA4522" s="5">
        <v>72885.66</v>
      </c>
      <c r="AB4522" s="5">
        <f t="shared" si="633"/>
        <v>2259455.46</v>
      </c>
      <c r="AC4522" s="5">
        <v>49705.97</v>
      </c>
      <c r="AD4522" s="5">
        <f t="shared" si="634"/>
        <v>1690002.98</v>
      </c>
      <c r="AE4522" s="5">
        <v>100003.48</v>
      </c>
      <c r="AF4522" s="5">
        <v>32016.99</v>
      </c>
      <c r="AG4522" s="5">
        <v>9425.35</v>
      </c>
      <c r="AH4522" s="5">
        <v>2030</v>
      </c>
      <c r="AI4522" s="5">
        <v>25899.05</v>
      </c>
      <c r="AJ4522">
        <v>1</v>
      </c>
      <c r="AK4522" s="5">
        <v>23454.01</v>
      </c>
      <c r="AL4522" s="5">
        <v>0</v>
      </c>
      <c r="AM4522" s="5">
        <v>19442.61</v>
      </c>
      <c r="AN4522">
        <v>4</v>
      </c>
      <c r="AO4522">
        <v>2</v>
      </c>
      <c r="AP4522" t="str">
        <f t="shared" si="635"/>
        <v>Yes</v>
      </c>
      <c r="AQ4522">
        <v>1</v>
      </c>
      <c r="AR4522" s="5">
        <f t="shared" si="636"/>
        <v>1902274.47</v>
      </c>
      <c r="AS4522" s="5">
        <f t="shared" si="637"/>
        <v>357180.99</v>
      </c>
      <c r="AT4522" t="s">
        <v>1641</v>
      </c>
      <c r="AU4522" t="s">
        <v>6199</v>
      </c>
      <c r="AV4522" t="s">
        <v>6200</v>
      </c>
      <c r="AW4522" t="s">
        <v>6175</v>
      </c>
      <c r="AX4522" t="s">
        <v>6184</v>
      </c>
      <c r="AY4522">
        <v>35</v>
      </c>
      <c r="AZ4522">
        <v>0</v>
      </c>
      <c r="BA4522">
        <v>0</v>
      </c>
      <c r="BB4522" t="s">
        <v>6168</v>
      </c>
      <c r="BC4522">
        <v>0</v>
      </c>
      <c r="BD4522">
        <v>0</v>
      </c>
      <c r="BE4522" t="s">
        <v>6169</v>
      </c>
      <c r="BF4522" t="s">
        <v>6210</v>
      </c>
      <c r="BG4522">
        <v>1</v>
      </c>
      <c r="BH4522" t="s">
        <v>6179</v>
      </c>
      <c r="BI4522">
        <v>58</v>
      </c>
      <c r="BJ4522" t="s">
        <v>6187</v>
      </c>
      <c r="BK4522">
        <v>0</v>
      </c>
      <c r="BL4522">
        <v>47</v>
      </c>
      <c r="BM4522" s="3">
        <f t="shared" si="638"/>
        <v>0.72340425531914898</v>
      </c>
    </row>
    <row r="4523" spans="1:65">
      <c r="A4523" t="s">
        <v>4663</v>
      </c>
      <c r="B4523" s="2">
        <v>45932</v>
      </c>
      <c r="C4523" t="s">
        <v>4641</v>
      </c>
      <c r="D4523" t="s">
        <v>4642</v>
      </c>
      <c r="E4523">
        <v>10</v>
      </c>
      <c r="F4523" t="s">
        <v>49</v>
      </c>
      <c r="G4523" t="s">
        <v>79</v>
      </c>
      <c r="H4523" t="s">
        <v>262</v>
      </c>
      <c r="I4523" t="s">
        <v>52</v>
      </c>
      <c r="J4523" t="s">
        <v>53</v>
      </c>
      <c r="K4523" t="s">
        <v>54</v>
      </c>
      <c r="L4523" t="s">
        <v>55</v>
      </c>
      <c r="M4523" t="s">
        <v>56</v>
      </c>
      <c r="N4523" t="s">
        <v>94</v>
      </c>
      <c r="O4523" t="s">
        <v>70</v>
      </c>
      <c r="P4523">
        <v>53</v>
      </c>
      <c r="Q4523">
        <v>57</v>
      </c>
      <c r="R4523">
        <v>57</v>
      </c>
      <c r="S4523">
        <v>2</v>
      </c>
      <c r="T4523">
        <f t="shared" si="630"/>
        <v>55</v>
      </c>
      <c r="U4523">
        <v>51</v>
      </c>
      <c r="V4523">
        <f t="shared" si="631"/>
        <v>4</v>
      </c>
      <c r="W4523" s="3">
        <f t="shared" si="632"/>
        <v>3.5087719298245612E-2</v>
      </c>
      <c r="X4523">
        <v>30</v>
      </c>
      <c r="Y4523" s="4">
        <v>0.4</v>
      </c>
      <c r="Z4523" s="4">
        <v>1.8</v>
      </c>
      <c r="AA4523" s="5">
        <v>39260.839999999997</v>
      </c>
      <c r="AB4523" s="5">
        <f t="shared" si="633"/>
        <v>2002302.84</v>
      </c>
      <c r="AC4523" s="5">
        <v>23564.84</v>
      </c>
      <c r="AD4523" s="5">
        <f t="shared" si="634"/>
        <v>1343195.88</v>
      </c>
      <c r="AE4523" s="5">
        <v>102359.66</v>
      </c>
      <c r="AF4523" s="5">
        <v>26454.55</v>
      </c>
      <c r="AG4523" s="5">
        <v>10267.59</v>
      </c>
      <c r="AH4523" s="5">
        <v>2610</v>
      </c>
      <c r="AI4523" s="5">
        <v>6400</v>
      </c>
      <c r="AJ4523">
        <v>0</v>
      </c>
      <c r="AK4523" s="5">
        <v>0</v>
      </c>
      <c r="AL4523" s="5">
        <v>2615.38</v>
      </c>
      <c r="AM4523" s="5">
        <v>33666.07</v>
      </c>
      <c r="AN4523">
        <v>4</v>
      </c>
      <c r="AO4523">
        <v>4</v>
      </c>
      <c r="AP4523" t="str">
        <f t="shared" si="635"/>
        <v>Yes</v>
      </c>
      <c r="AQ4523">
        <v>1</v>
      </c>
      <c r="AR4523" s="5">
        <f t="shared" si="636"/>
        <v>1527569.13</v>
      </c>
      <c r="AS4523" s="5">
        <f t="shared" si="637"/>
        <v>474733.71</v>
      </c>
      <c r="AT4523" t="s">
        <v>59</v>
      </c>
      <c r="AU4523" t="s">
        <v>6164</v>
      </c>
      <c r="AV4523" t="s">
        <v>6165</v>
      </c>
      <c r="AW4523" t="s">
        <v>6166</v>
      </c>
      <c r="AX4523" t="s">
        <v>6184</v>
      </c>
      <c r="AY4523">
        <v>55</v>
      </c>
      <c r="AZ4523">
        <v>0</v>
      </c>
      <c r="BA4523">
        <v>29</v>
      </c>
      <c r="BB4523" t="s">
        <v>6180</v>
      </c>
      <c r="BC4523">
        <v>0</v>
      </c>
      <c r="BD4523">
        <v>0</v>
      </c>
      <c r="BE4523" t="s">
        <v>6169</v>
      </c>
      <c r="BF4523" t="s">
        <v>6170</v>
      </c>
      <c r="BG4523">
        <v>0</v>
      </c>
      <c r="BH4523" t="s">
        <v>6171</v>
      </c>
      <c r="BI4523">
        <v>54</v>
      </c>
      <c r="BJ4523" t="s">
        <v>6187</v>
      </c>
      <c r="BK4523">
        <v>0</v>
      </c>
      <c r="BL4523">
        <v>76</v>
      </c>
      <c r="BM4523" s="3">
        <f t="shared" si="638"/>
        <v>0.75</v>
      </c>
    </row>
    <row r="4524" spans="1:65">
      <c r="A4524" t="s">
        <v>4664</v>
      </c>
      <c r="B4524" s="2">
        <v>45932</v>
      </c>
      <c r="C4524" t="s">
        <v>4641</v>
      </c>
      <c r="D4524" t="s">
        <v>4642</v>
      </c>
      <c r="E4524">
        <v>10</v>
      </c>
      <c r="F4524" t="s">
        <v>72</v>
      </c>
      <c r="G4524" t="s">
        <v>79</v>
      </c>
      <c r="H4524" t="s">
        <v>213</v>
      </c>
      <c r="I4524" t="s">
        <v>64</v>
      </c>
      <c r="J4524" t="s">
        <v>53</v>
      </c>
      <c r="K4524" t="s">
        <v>66</v>
      </c>
      <c r="L4524" t="s">
        <v>55</v>
      </c>
      <c r="M4524" t="s">
        <v>56</v>
      </c>
      <c r="N4524" t="s">
        <v>76</v>
      </c>
      <c r="O4524" t="s">
        <v>58</v>
      </c>
      <c r="P4524">
        <v>53</v>
      </c>
      <c r="Q4524">
        <v>57</v>
      </c>
      <c r="R4524">
        <v>58</v>
      </c>
      <c r="S4524">
        <v>1</v>
      </c>
      <c r="T4524">
        <f t="shared" si="630"/>
        <v>57</v>
      </c>
      <c r="U4524">
        <v>53</v>
      </c>
      <c r="V4524">
        <f t="shared" si="631"/>
        <v>4</v>
      </c>
      <c r="W4524" s="3">
        <f t="shared" si="632"/>
        <v>1.7241379310344827E-2</v>
      </c>
      <c r="X4524">
        <v>16</v>
      </c>
      <c r="Y4524" s="4">
        <v>3.5</v>
      </c>
      <c r="Z4524" s="4">
        <v>1.5</v>
      </c>
      <c r="AA4524" s="5">
        <v>33489.050000000003</v>
      </c>
      <c r="AB4524" s="5">
        <f t="shared" si="633"/>
        <v>1774919.65</v>
      </c>
      <c r="AC4524" s="5">
        <v>23500.45</v>
      </c>
      <c r="AD4524" s="5">
        <f t="shared" si="634"/>
        <v>1363026.1</v>
      </c>
      <c r="AE4524" s="5">
        <v>96200.41</v>
      </c>
      <c r="AF4524" s="5">
        <v>25905.9</v>
      </c>
      <c r="AG4524" s="5">
        <v>8431.84</v>
      </c>
      <c r="AH4524" s="5">
        <v>2175</v>
      </c>
      <c r="AI4524" s="5">
        <v>3200</v>
      </c>
      <c r="AJ4524">
        <v>0</v>
      </c>
      <c r="AK4524" s="5">
        <v>0</v>
      </c>
      <c r="AL4524" s="5">
        <v>2678.87</v>
      </c>
      <c r="AM4524" s="5">
        <v>38065.96</v>
      </c>
      <c r="AN4524">
        <v>4</v>
      </c>
      <c r="AO4524">
        <v>5</v>
      </c>
      <c r="AP4524" t="str">
        <f t="shared" si="635"/>
        <v>No</v>
      </c>
      <c r="AQ4524">
        <v>2</v>
      </c>
      <c r="AR4524" s="5">
        <f t="shared" si="636"/>
        <v>1539684.08</v>
      </c>
      <c r="AS4524" s="5">
        <f t="shared" si="637"/>
        <v>235235.57</v>
      </c>
      <c r="AT4524" t="s">
        <v>59</v>
      </c>
      <c r="AU4524" t="s">
        <v>6164</v>
      </c>
      <c r="AV4524" t="s">
        <v>6165</v>
      </c>
      <c r="AW4524" t="s">
        <v>6166</v>
      </c>
      <c r="AX4524" t="s">
        <v>6184</v>
      </c>
      <c r="AY4524">
        <v>56</v>
      </c>
      <c r="AZ4524">
        <v>0</v>
      </c>
      <c r="BA4524">
        <v>30</v>
      </c>
      <c r="BB4524" t="s">
        <v>6180</v>
      </c>
      <c r="BC4524">
        <v>0</v>
      </c>
      <c r="BD4524">
        <v>1</v>
      </c>
      <c r="BE4524" t="s">
        <v>6188</v>
      </c>
      <c r="BF4524" t="s">
        <v>6170</v>
      </c>
      <c r="BG4524">
        <v>0</v>
      </c>
      <c r="BH4524" t="s">
        <v>6171</v>
      </c>
      <c r="BI4524">
        <v>37</v>
      </c>
      <c r="BJ4524" t="s">
        <v>6172</v>
      </c>
      <c r="BK4524">
        <v>0</v>
      </c>
      <c r="BL4524">
        <v>70</v>
      </c>
      <c r="BM4524" s="3">
        <f t="shared" si="638"/>
        <v>0.82857142857142863</v>
      </c>
    </row>
    <row r="4525" spans="1:65">
      <c r="A4525" t="s">
        <v>4665</v>
      </c>
      <c r="B4525" s="2">
        <v>45932</v>
      </c>
      <c r="C4525" t="s">
        <v>4641</v>
      </c>
      <c r="D4525" t="s">
        <v>4642</v>
      </c>
      <c r="E4525">
        <v>10</v>
      </c>
      <c r="F4525" t="s">
        <v>49</v>
      </c>
      <c r="G4525" t="s">
        <v>50</v>
      </c>
      <c r="H4525" t="s">
        <v>89</v>
      </c>
      <c r="I4525" t="s">
        <v>64</v>
      </c>
      <c r="J4525" t="s">
        <v>53</v>
      </c>
      <c r="K4525" t="s">
        <v>75</v>
      </c>
      <c r="L4525" t="s">
        <v>92</v>
      </c>
      <c r="M4525" t="s">
        <v>56</v>
      </c>
      <c r="N4525" t="s">
        <v>76</v>
      </c>
      <c r="O4525" t="s">
        <v>58</v>
      </c>
      <c r="P4525">
        <v>59</v>
      </c>
      <c r="Q4525">
        <v>62</v>
      </c>
      <c r="R4525">
        <v>61</v>
      </c>
      <c r="S4525">
        <v>2</v>
      </c>
      <c r="T4525">
        <f t="shared" si="630"/>
        <v>59</v>
      </c>
      <c r="U4525">
        <v>57</v>
      </c>
      <c r="V4525">
        <f t="shared" si="631"/>
        <v>2</v>
      </c>
      <c r="W4525" s="3">
        <f t="shared" si="632"/>
        <v>3.2786885245901641E-2</v>
      </c>
      <c r="X4525">
        <v>28</v>
      </c>
      <c r="Y4525" s="4">
        <v>4.9000000000000004</v>
      </c>
      <c r="Z4525" s="4">
        <v>1.2</v>
      </c>
      <c r="AA4525" s="5">
        <v>35784.5</v>
      </c>
      <c r="AB4525" s="5">
        <f t="shared" si="633"/>
        <v>2039716.5</v>
      </c>
      <c r="AC4525" s="5">
        <v>23927.4</v>
      </c>
      <c r="AD4525" s="5">
        <f t="shared" si="634"/>
        <v>1459571.4</v>
      </c>
      <c r="AE4525" s="5">
        <v>102391.89</v>
      </c>
      <c r="AF4525" s="5">
        <v>27253.16</v>
      </c>
      <c r="AG4525" s="5">
        <v>9612.3700000000008</v>
      </c>
      <c r="AH4525" s="5">
        <v>1740</v>
      </c>
      <c r="AI4525" s="5">
        <v>6400</v>
      </c>
      <c r="AJ4525">
        <v>0</v>
      </c>
      <c r="AK4525" s="5">
        <v>0</v>
      </c>
      <c r="AL4525" s="5">
        <v>1354.01</v>
      </c>
      <c r="AM4525" s="5">
        <v>36307.5</v>
      </c>
      <c r="AN4525">
        <v>4</v>
      </c>
      <c r="AO4525">
        <v>4</v>
      </c>
      <c r="AP4525" t="str">
        <f t="shared" si="635"/>
        <v>Yes</v>
      </c>
      <c r="AQ4525">
        <v>1</v>
      </c>
      <c r="AR4525" s="5">
        <f t="shared" si="636"/>
        <v>1644630.33</v>
      </c>
      <c r="AS4525" s="5">
        <f t="shared" si="637"/>
        <v>395086.17</v>
      </c>
      <c r="AT4525" t="s">
        <v>59</v>
      </c>
      <c r="AU4525" t="s">
        <v>6164</v>
      </c>
      <c r="AV4525" t="s">
        <v>6165</v>
      </c>
      <c r="AW4525" t="s">
        <v>6166</v>
      </c>
      <c r="AX4525" t="s">
        <v>6167</v>
      </c>
      <c r="AY4525">
        <v>62</v>
      </c>
      <c r="AZ4525">
        <v>0</v>
      </c>
      <c r="BA4525">
        <v>16</v>
      </c>
      <c r="BB4525" t="s">
        <v>6191</v>
      </c>
      <c r="BC4525">
        <v>0</v>
      </c>
      <c r="BD4525">
        <v>0</v>
      </c>
      <c r="BE4525" t="s">
        <v>6169</v>
      </c>
      <c r="BF4525" t="s">
        <v>6170</v>
      </c>
      <c r="BG4525">
        <v>0</v>
      </c>
      <c r="BH4525" t="s">
        <v>6171</v>
      </c>
      <c r="BI4525">
        <v>59</v>
      </c>
      <c r="BJ4525" t="s">
        <v>6187</v>
      </c>
      <c r="BK4525">
        <v>0</v>
      </c>
      <c r="BL4525">
        <v>71</v>
      </c>
      <c r="BM4525" s="3">
        <f t="shared" si="638"/>
        <v>0.85915492957746475</v>
      </c>
    </row>
    <row r="4526" spans="1:65">
      <c r="A4526" t="s">
        <v>4666</v>
      </c>
      <c r="B4526" s="2">
        <v>45932</v>
      </c>
      <c r="C4526" t="s">
        <v>4641</v>
      </c>
      <c r="D4526" t="s">
        <v>4642</v>
      </c>
      <c r="E4526">
        <v>10</v>
      </c>
      <c r="F4526" t="s">
        <v>61</v>
      </c>
      <c r="G4526" t="s">
        <v>50</v>
      </c>
      <c r="H4526" t="s">
        <v>157</v>
      </c>
      <c r="I4526" t="s">
        <v>74</v>
      </c>
      <c r="J4526" t="s">
        <v>53</v>
      </c>
      <c r="K4526" t="s">
        <v>54</v>
      </c>
      <c r="L4526" t="s">
        <v>92</v>
      </c>
      <c r="M4526" t="s">
        <v>56</v>
      </c>
      <c r="N4526" t="s">
        <v>109</v>
      </c>
      <c r="O4526" t="s">
        <v>70</v>
      </c>
      <c r="P4526">
        <v>63</v>
      </c>
      <c r="Q4526">
        <v>67</v>
      </c>
      <c r="R4526">
        <v>66</v>
      </c>
      <c r="S4526">
        <v>2</v>
      </c>
      <c r="T4526">
        <f t="shared" si="630"/>
        <v>64</v>
      </c>
      <c r="U4526">
        <v>60</v>
      </c>
      <c r="V4526">
        <f t="shared" si="631"/>
        <v>4</v>
      </c>
      <c r="W4526" s="3">
        <f t="shared" si="632"/>
        <v>3.0303030303030304E-2</v>
      </c>
      <c r="X4526">
        <v>37</v>
      </c>
      <c r="Y4526" s="4">
        <v>5.4</v>
      </c>
      <c r="Z4526" s="4">
        <v>2</v>
      </c>
      <c r="AA4526" s="5">
        <v>38995.949999999997</v>
      </c>
      <c r="AB4526" s="5">
        <f t="shared" si="633"/>
        <v>2339757</v>
      </c>
      <c r="AC4526" s="5">
        <v>23698.45</v>
      </c>
      <c r="AD4526" s="5">
        <f t="shared" si="634"/>
        <v>1564097.7</v>
      </c>
      <c r="AE4526" s="5">
        <v>110699.08</v>
      </c>
      <c r="AF4526" s="5">
        <v>29496.86</v>
      </c>
      <c r="AG4526" s="5">
        <v>10120.969999999999</v>
      </c>
      <c r="AH4526" s="5">
        <v>2900</v>
      </c>
      <c r="AI4526" s="5">
        <v>6400</v>
      </c>
      <c r="AJ4526">
        <v>0</v>
      </c>
      <c r="AK4526" s="5">
        <v>0</v>
      </c>
      <c r="AL4526" s="5">
        <v>2683.99</v>
      </c>
      <c r="AM4526" s="5">
        <v>91630.44</v>
      </c>
      <c r="AN4526">
        <v>8</v>
      </c>
      <c r="AO4526">
        <v>9</v>
      </c>
      <c r="AP4526" t="str">
        <f t="shared" si="635"/>
        <v>No</v>
      </c>
      <c r="AQ4526">
        <v>2</v>
      </c>
      <c r="AR4526" s="5">
        <f t="shared" si="636"/>
        <v>1818029.04</v>
      </c>
      <c r="AS4526" s="5">
        <f t="shared" si="637"/>
        <v>521727.96</v>
      </c>
      <c r="AT4526" t="s">
        <v>59</v>
      </c>
      <c r="AU4526" t="s">
        <v>6164</v>
      </c>
      <c r="AV4526" t="s">
        <v>6165</v>
      </c>
      <c r="AW4526" t="s">
        <v>6166</v>
      </c>
      <c r="AX4526" t="s">
        <v>6167</v>
      </c>
      <c r="AY4526">
        <v>66</v>
      </c>
      <c r="AZ4526">
        <v>0</v>
      </c>
      <c r="BA4526">
        <v>25</v>
      </c>
      <c r="BB4526" t="s">
        <v>6180</v>
      </c>
      <c r="BC4526">
        <v>1</v>
      </c>
      <c r="BD4526">
        <v>0</v>
      </c>
      <c r="BE4526" t="s">
        <v>6196</v>
      </c>
      <c r="BF4526" t="s">
        <v>6170</v>
      </c>
      <c r="BG4526">
        <v>1</v>
      </c>
      <c r="BH4526" t="s">
        <v>6186</v>
      </c>
      <c r="BI4526">
        <v>60</v>
      </c>
      <c r="BJ4526" t="s">
        <v>6187</v>
      </c>
      <c r="BK4526">
        <v>0</v>
      </c>
      <c r="BL4526">
        <v>73</v>
      </c>
      <c r="BM4526" s="3">
        <f t="shared" si="638"/>
        <v>0.90410958904109584</v>
      </c>
    </row>
    <row r="4527" spans="1:65">
      <c r="A4527" t="s">
        <v>4667</v>
      </c>
      <c r="B4527" s="2">
        <v>45932</v>
      </c>
      <c r="C4527" t="s">
        <v>4641</v>
      </c>
      <c r="D4527" t="s">
        <v>4642</v>
      </c>
      <c r="E4527">
        <v>10</v>
      </c>
      <c r="F4527" t="s">
        <v>78</v>
      </c>
      <c r="G4527" t="s">
        <v>50</v>
      </c>
      <c r="H4527" t="s">
        <v>161</v>
      </c>
      <c r="I4527" t="s">
        <v>52</v>
      </c>
      <c r="J4527" t="s">
        <v>81</v>
      </c>
      <c r="K4527" t="s">
        <v>75</v>
      </c>
      <c r="L4527" t="s">
        <v>87</v>
      </c>
      <c r="M4527" t="s">
        <v>56</v>
      </c>
      <c r="N4527" t="s">
        <v>57</v>
      </c>
      <c r="O4527" t="s">
        <v>58</v>
      </c>
      <c r="P4527">
        <v>25</v>
      </c>
      <c r="Q4527">
        <v>40</v>
      </c>
      <c r="R4527">
        <v>39</v>
      </c>
      <c r="S4527">
        <v>1</v>
      </c>
      <c r="T4527">
        <f t="shared" si="630"/>
        <v>38</v>
      </c>
      <c r="U4527">
        <v>20</v>
      </c>
      <c r="V4527">
        <f t="shared" si="631"/>
        <v>18</v>
      </c>
      <c r="W4527" s="3">
        <f t="shared" si="632"/>
        <v>2.564102564102564E-2</v>
      </c>
      <c r="X4527">
        <v>27</v>
      </c>
      <c r="Y4527" s="4">
        <v>2.4</v>
      </c>
      <c r="Z4527" s="4">
        <v>1.9</v>
      </c>
      <c r="AA4527" s="5">
        <v>78693.67</v>
      </c>
      <c r="AB4527" s="5">
        <f t="shared" si="633"/>
        <v>1573873.4</v>
      </c>
      <c r="AC4527" s="5">
        <v>54470.66</v>
      </c>
      <c r="AD4527" s="5">
        <f t="shared" si="634"/>
        <v>2124355.7400000002</v>
      </c>
      <c r="AE4527" s="5">
        <v>126140.39</v>
      </c>
      <c r="AF4527" s="5">
        <v>36649.360000000001</v>
      </c>
      <c r="AG4527" s="5">
        <v>9107.59</v>
      </c>
      <c r="AH4527" s="5">
        <v>2755</v>
      </c>
      <c r="AI4527" s="5">
        <v>6800</v>
      </c>
      <c r="AJ4527">
        <v>0</v>
      </c>
      <c r="AK4527" s="5">
        <v>0</v>
      </c>
      <c r="AL4527" s="5">
        <v>28278.54</v>
      </c>
      <c r="AM4527" s="5">
        <v>12474.26</v>
      </c>
      <c r="AN4527">
        <v>4</v>
      </c>
      <c r="AO4527">
        <v>4</v>
      </c>
      <c r="AP4527" t="str">
        <f t="shared" si="635"/>
        <v>Yes</v>
      </c>
      <c r="AQ4527">
        <v>1</v>
      </c>
      <c r="AR4527" s="5">
        <f t="shared" si="636"/>
        <v>2346560.88</v>
      </c>
      <c r="AS4527" s="5">
        <f t="shared" si="637"/>
        <v>-772687.48</v>
      </c>
      <c r="AT4527" t="s">
        <v>59</v>
      </c>
      <c r="AU4527" t="s">
        <v>6164</v>
      </c>
      <c r="AV4527" t="s">
        <v>6165</v>
      </c>
      <c r="AW4527" t="s">
        <v>6166</v>
      </c>
      <c r="AX4527" t="s">
        <v>6167</v>
      </c>
      <c r="AY4527">
        <v>37</v>
      </c>
      <c r="AZ4527">
        <v>6</v>
      </c>
      <c r="BA4527">
        <v>96</v>
      </c>
      <c r="BB4527" t="s">
        <v>6220</v>
      </c>
      <c r="BC4527">
        <v>0</v>
      </c>
      <c r="BD4527">
        <v>0</v>
      </c>
      <c r="BE4527" t="s">
        <v>6169</v>
      </c>
      <c r="BF4527" t="s">
        <v>6170</v>
      </c>
      <c r="BG4527">
        <v>1</v>
      </c>
      <c r="BH4527" t="s">
        <v>6179</v>
      </c>
      <c r="BI4527">
        <v>29</v>
      </c>
      <c r="BJ4527" t="s">
        <v>6172</v>
      </c>
      <c r="BK4527">
        <v>0</v>
      </c>
      <c r="BL4527">
        <v>47</v>
      </c>
      <c r="BM4527" s="3">
        <f t="shared" si="638"/>
        <v>0.82978723404255317</v>
      </c>
    </row>
    <row r="4528" spans="1:65">
      <c r="A4528" t="s">
        <v>4668</v>
      </c>
      <c r="B4528" s="2">
        <v>45932</v>
      </c>
      <c r="C4528" t="s">
        <v>4641</v>
      </c>
      <c r="D4528" t="s">
        <v>4642</v>
      </c>
      <c r="E4528">
        <v>10</v>
      </c>
      <c r="F4528" t="s">
        <v>78</v>
      </c>
      <c r="G4528" t="s">
        <v>79</v>
      </c>
      <c r="H4528" t="s">
        <v>113</v>
      </c>
      <c r="I4528" t="s">
        <v>52</v>
      </c>
      <c r="J4528" t="s">
        <v>81</v>
      </c>
      <c r="K4528" t="s">
        <v>75</v>
      </c>
      <c r="L4528" t="s">
        <v>92</v>
      </c>
      <c r="M4528" t="s">
        <v>56</v>
      </c>
      <c r="N4528" t="s">
        <v>76</v>
      </c>
      <c r="O4528" t="s">
        <v>58</v>
      </c>
      <c r="P4528">
        <v>23</v>
      </c>
      <c r="Q4528">
        <v>40</v>
      </c>
      <c r="R4528">
        <v>38</v>
      </c>
      <c r="S4528">
        <v>1</v>
      </c>
      <c r="T4528">
        <f t="shared" si="630"/>
        <v>37</v>
      </c>
      <c r="U4528">
        <v>19</v>
      </c>
      <c r="V4528">
        <f t="shared" si="631"/>
        <v>18</v>
      </c>
      <c r="W4528" s="3">
        <f t="shared" si="632"/>
        <v>2.6315789473684209E-2</v>
      </c>
      <c r="X4528">
        <v>34</v>
      </c>
      <c r="Y4528" s="4">
        <v>6.4</v>
      </c>
      <c r="Z4528" s="4">
        <v>1.6</v>
      </c>
      <c r="AA4528" s="5">
        <v>78619.86</v>
      </c>
      <c r="AB4528" s="5">
        <f t="shared" si="633"/>
        <v>1493777.34</v>
      </c>
      <c r="AC4528" s="5">
        <v>53404.84</v>
      </c>
      <c r="AD4528" s="5">
        <f t="shared" si="634"/>
        <v>2029383.92</v>
      </c>
      <c r="AE4528" s="5">
        <v>120184.49</v>
      </c>
      <c r="AF4528" s="5">
        <v>34341.730000000003</v>
      </c>
      <c r="AG4528" s="5">
        <v>10106.43</v>
      </c>
      <c r="AH4528" s="5">
        <v>2320</v>
      </c>
      <c r="AI4528" s="5">
        <v>6800</v>
      </c>
      <c r="AJ4528">
        <v>0</v>
      </c>
      <c r="AK4528" s="5">
        <v>0</v>
      </c>
      <c r="AL4528" s="5">
        <v>26499.18</v>
      </c>
      <c r="AM4528" s="5">
        <v>12590.63</v>
      </c>
      <c r="AN4528">
        <v>4</v>
      </c>
      <c r="AO4528">
        <v>3</v>
      </c>
      <c r="AP4528" t="str">
        <f t="shared" si="635"/>
        <v>Yes</v>
      </c>
      <c r="AQ4528">
        <v>1</v>
      </c>
      <c r="AR4528" s="5">
        <f t="shared" si="636"/>
        <v>2242226.38</v>
      </c>
      <c r="AS4528" s="5">
        <f t="shared" si="637"/>
        <v>-748449.04</v>
      </c>
      <c r="AT4528" t="s">
        <v>59</v>
      </c>
      <c r="AU4528" t="s">
        <v>6164</v>
      </c>
      <c r="AV4528" t="s">
        <v>6165</v>
      </c>
      <c r="AW4528" t="s">
        <v>6166</v>
      </c>
      <c r="AX4528" t="s">
        <v>6167</v>
      </c>
      <c r="AY4528">
        <v>34</v>
      </c>
      <c r="AZ4528">
        <v>6</v>
      </c>
      <c r="BA4528">
        <v>81</v>
      </c>
      <c r="BB4528" t="s">
        <v>6220</v>
      </c>
      <c r="BC4528">
        <v>0</v>
      </c>
      <c r="BD4528">
        <v>0</v>
      </c>
      <c r="BE4528" t="s">
        <v>6169</v>
      </c>
      <c r="BF4528" t="s">
        <v>6170</v>
      </c>
      <c r="BG4528">
        <v>1</v>
      </c>
      <c r="BH4528" t="s">
        <v>6186</v>
      </c>
      <c r="BI4528">
        <v>50</v>
      </c>
      <c r="BJ4528" t="s">
        <v>6172</v>
      </c>
      <c r="BK4528">
        <v>0</v>
      </c>
      <c r="BL4528">
        <v>52</v>
      </c>
      <c r="BM4528" s="3">
        <f t="shared" si="638"/>
        <v>0.73076923076923073</v>
      </c>
    </row>
    <row r="4529" spans="1:65">
      <c r="A4529" t="s">
        <v>4669</v>
      </c>
      <c r="B4529" s="2">
        <v>45932</v>
      </c>
      <c r="C4529" t="s">
        <v>4641</v>
      </c>
      <c r="D4529" t="s">
        <v>4642</v>
      </c>
      <c r="E4529">
        <v>10</v>
      </c>
      <c r="F4529" t="s">
        <v>78</v>
      </c>
      <c r="G4529" t="s">
        <v>79</v>
      </c>
      <c r="H4529" t="s">
        <v>143</v>
      </c>
      <c r="I4529" t="s">
        <v>52</v>
      </c>
      <c r="J4529" t="s">
        <v>81</v>
      </c>
      <c r="K4529" t="s">
        <v>66</v>
      </c>
      <c r="L4529" t="s">
        <v>67</v>
      </c>
      <c r="M4529" t="s">
        <v>68</v>
      </c>
      <c r="N4529" t="s">
        <v>57</v>
      </c>
      <c r="O4529" t="s">
        <v>70</v>
      </c>
      <c r="P4529">
        <v>37</v>
      </c>
      <c r="Q4529">
        <v>39</v>
      </c>
      <c r="R4529">
        <v>39</v>
      </c>
      <c r="S4529">
        <v>3</v>
      </c>
      <c r="T4529">
        <f t="shared" si="630"/>
        <v>36</v>
      </c>
      <c r="U4529">
        <v>36</v>
      </c>
      <c r="V4529">
        <f t="shared" si="631"/>
        <v>0</v>
      </c>
      <c r="W4529" s="3">
        <f t="shared" si="632"/>
        <v>7.6923076923076927E-2</v>
      </c>
      <c r="X4529">
        <v>35</v>
      </c>
      <c r="Y4529" s="4">
        <v>6.1</v>
      </c>
      <c r="Z4529" s="4">
        <v>2.5</v>
      </c>
      <c r="AA4529" s="5">
        <v>74205.89</v>
      </c>
      <c r="AB4529" s="5">
        <f t="shared" si="633"/>
        <v>2671412.04</v>
      </c>
      <c r="AC4529" s="5">
        <v>49204.58</v>
      </c>
      <c r="AD4529" s="5">
        <f t="shared" si="634"/>
        <v>1918978.62</v>
      </c>
      <c r="AE4529" s="5">
        <v>125056.91</v>
      </c>
      <c r="AF4529" s="5">
        <v>35242.089999999997</v>
      </c>
      <c r="AG4529" s="5">
        <v>10385.41</v>
      </c>
      <c r="AH4529" s="5">
        <v>3625</v>
      </c>
      <c r="AI4529" s="5">
        <v>23689.29</v>
      </c>
      <c r="AJ4529">
        <v>1</v>
      </c>
      <c r="AK4529" s="5">
        <v>21321.77</v>
      </c>
      <c r="AL4529" s="5">
        <v>0</v>
      </c>
      <c r="AM4529" s="5">
        <v>22130.02</v>
      </c>
      <c r="AN4529">
        <v>4</v>
      </c>
      <c r="AO4529">
        <v>3</v>
      </c>
      <c r="AP4529" t="str">
        <f t="shared" si="635"/>
        <v>Yes</v>
      </c>
      <c r="AQ4529">
        <v>1</v>
      </c>
      <c r="AR4529" s="5">
        <f t="shared" si="636"/>
        <v>2160429.11</v>
      </c>
      <c r="AS4529" s="5">
        <f t="shared" si="637"/>
        <v>510982.93</v>
      </c>
      <c r="AT4529" t="s">
        <v>1641</v>
      </c>
      <c r="AU4529" t="s">
        <v>6173</v>
      </c>
      <c r="AV4529" t="s">
        <v>6174</v>
      </c>
      <c r="AW4529" t="s">
        <v>6175</v>
      </c>
      <c r="AX4529" t="s">
        <v>6184</v>
      </c>
      <c r="AY4529">
        <v>40</v>
      </c>
      <c r="AZ4529">
        <v>0</v>
      </c>
      <c r="BA4529">
        <v>0</v>
      </c>
      <c r="BB4529" t="s">
        <v>6168</v>
      </c>
      <c r="BC4529">
        <v>0</v>
      </c>
      <c r="BD4529">
        <v>0</v>
      </c>
      <c r="BE4529" t="s">
        <v>6169</v>
      </c>
      <c r="BF4529" t="s">
        <v>6212</v>
      </c>
      <c r="BG4529">
        <v>1</v>
      </c>
      <c r="BH4529" t="s">
        <v>6186</v>
      </c>
      <c r="BI4529">
        <v>50</v>
      </c>
      <c r="BJ4529" t="s">
        <v>6172</v>
      </c>
      <c r="BK4529">
        <v>0</v>
      </c>
      <c r="BL4529">
        <v>52</v>
      </c>
      <c r="BM4529" s="3">
        <f t="shared" si="638"/>
        <v>0.75</v>
      </c>
    </row>
    <row r="4530" spans="1:65">
      <c r="A4530" t="s">
        <v>4670</v>
      </c>
      <c r="B4530" s="2">
        <v>45932</v>
      </c>
      <c r="C4530" t="s">
        <v>4641</v>
      </c>
      <c r="D4530" t="s">
        <v>4642</v>
      </c>
      <c r="E4530">
        <v>10</v>
      </c>
      <c r="F4530" t="s">
        <v>72</v>
      </c>
      <c r="G4530" t="s">
        <v>62</v>
      </c>
      <c r="H4530" t="s">
        <v>175</v>
      </c>
      <c r="I4530" t="s">
        <v>64</v>
      </c>
      <c r="J4530" t="s">
        <v>65</v>
      </c>
      <c r="K4530" t="s">
        <v>75</v>
      </c>
      <c r="L4530" t="s">
        <v>92</v>
      </c>
      <c r="M4530" t="s">
        <v>56</v>
      </c>
      <c r="N4530" t="s">
        <v>76</v>
      </c>
      <c r="O4530" t="s">
        <v>120</v>
      </c>
      <c r="P4530">
        <v>47</v>
      </c>
      <c r="Q4530">
        <v>48</v>
      </c>
      <c r="R4530">
        <v>49</v>
      </c>
      <c r="S4530">
        <v>0</v>
      </c>
      <c r="T4530">
        <f t="shared" si="630"/>
        <v>49</v>
      </c>
      <c r="U4530">
        <v>46</v>
      </c>
      <c r="V4530">
        <f t="shared" si="631"/>
        <v>3</v>
      </c>
      <c r="W4530" s="3">
        <f t="shared" si="632"/>
        <v>0</v>
      </c>
      <c r="X4530">
        <v>33</v>
      </c>
      <c r="Y4530" s="4">
        <v>9</v>
      </c>
      <c r="Z4530" s="4">
        <v>2.1</v>
      </c>
      <c r="AA4530" s="5">
        <v>51553.33</v>
      </c>
      <c r="AB4530" s="5">
        <f t="shared" si="633"/>
        <v>2371453.1800000002</v>
      </c>
      <c r="AC4530" s="5">
        <v>35061.93</v>
      </c>
      <c r="AD4530" s="5">
        <f t="shared" si="634"/>
        <v>1718034.57</v>
      </c>
      <c r="AE4530" s="5">
        <v>104464.51</v>
      </c>
      <c r="AF4530" s="5">
        <v>29856.400000000001</v>
      </c>
      <c r="AG4530" s="5">
        <v>10763.54</v>
      </c>
      <c r="AH4530" s="5">
        <v>3045</v>
      </c>
      <c r="AI4530" s="5">
        <v>0</v>
      </c>
      <c r="AJ4530">
        <v>0</v>
      </c>
      <c r="AK4530" s="5">
        <v>0</v>
      </c>
      <c r="AL4530" s="5">
        <v>2834.08</v>
      </c>
      <c r="AM4530" s="5">
        <v>31458.720000000001</v>
      </c>
      <c r="AN4530">
        <v>4</v>
      </c>
      <c r="AO4530">
        <v>2</v>
      </c>
      <c r="AP4530" t="str">
        <f t="shared" si="635"/>
        <v>Yes</v>
      </c>
      <c r="AQ4530">
        <v>1</v>
      </c>
      <c r="AR4530" s="5">
        <f t="shared" si="636"/>
        <v>1900456.82</v>
      </c>
      <c r="AS4530" s="5">
        <f t="shared" si="637"/>
        <v>470996.36</v>
      </c>
      <c r="AT4530" t="s">
        <v>59</v>
      </c>
      <c r="AU4530" t="s">
        <v>6164</v>
      </c>
      <c r="AV4530" t="s">
        <v>6165</v>
      </c>
      <c r="AW4530" t="s">
        <v>6166</v>
      </c>
      <c r="AX4530" t="s">
        <v>6177</v>
      </c>
      <c r="AY4530">
        <v>48</v>
      </c>
      <c r="AZ4530">
        <v>0</v>
      </c>
      <c r="BA4530">
        <v>24</v>
      </c>
      <c r="BB4530" t="s">
        <v>6180</v>
      </c>
      <c r="BC4530">
        <v>0</v>
      </c>
      <c r="BD4530">
        <v>0</v>
      </c>
      <c r="BE4530" t="s">
        <v>6169</v>
      </c>
      <c r="BF4530" t="s">
        <v>6170</v>
      </c>
      <c r="BG4530">
        <v>0</v>
      </c>
      <c r="BH4530" t="s">
        <v>6171</v>
      </c>
      <c r="BI4530">
        <v>43</v>
      </c>
      <c r="BJ4530" t="s">
        <v>6172</v>
      </c>
      <c r="BK4530">
        <v>0</v>
      </c>
      <c r="BL4530">
        <v>63</v>
      </c>
      <c r="BM4530" s="3">
        <f t="shared" si="638"/>
        <v>0.77777777777777779</v>
      </c>
    </row>
    <row r="4531" spans="1:65">
      <c r="A4531" t="s">
        <v>4671</v>
      </c>
      <c r="B4531" s="2">
        <v>45932</v>
      </c>
      <c r="C4531" t="s">
        <v>4641</v>
      </c>
      <c r="D4531" t="s">
        <v>4642</v>
      </c>
      <c r="E4531">
        <v>10</v>
      </c>
      <c r="F4531" t="s">
        <v>78</v>
      </c>
      <c r="G4531" t="s">
        <v>79</v>
      </c>
      <c r="H4531" t="s">
        <v>80</v>
      </c>
      <c r="I4531" t="s">
        <v>64</v>
      </c>
      <c r="J4531" t="s">
        <v>65</v>
      </c>
      <c r="K4531" t="s">
        <v>75</v>
      </c>
      <c r="L4531" t="s">
        <v>92</v>
      </c>
      <c r="M4531" t="s">
        <v>56</v>
      </c>
      <c r="N4531" t="s">
        <v>109</v>
      </c>
      <c r="O4531" t="s">
        <v>120</v>
      </c>
      <c r="P4531">
        <v>58</v>
      </c>
      <c r="Q4531">
        <v>62</v>
      </c>
      <c r="R4531">
        <v>61</v>
      </c>
      <c r="S4531">
        <v>1</v>
      </c>
      <c r="T4531">
        <f t="shared" si="630"/>
        <v>60</v>
      </c>
      <c r="U4531">
        <v>57</v>
      </c>
      <c r="V4531">
        <f t="shared" si="631"/>
        <v>3</v>
      </c>
      <c r="W4531" s="3">
        <f t="shared" si="632"/>
        <v>1.6393442622950821E-2</v>
      </c>
      <c r="X4531">
        <v>16</v>
      </c>
      <c r="Y4531" s="4">
        <v>0</v>
      </c>
      <c r="Z4531" s="4">
        <v>1.1000000000000001</v>
      </c>
      <c r="AA4531" s="5">
        <v>51824.02</v>
      </c>
      <c r="AB4531" s="5">
        <f t="shared" si="633"/>
        <v>2953969.14</v>
      </c>
      <c r="AC4531" s="5">
        <v>35161.360000000001</v>
      </c>
      <c r="AD4531" s="5">
        <f t="shared" si="634"/>
        <v>2144842.96</v>
      </c>
      <c r="AE4531" s="5">
        <v>132428.48000000001</v>
      </c>
      <c r="AF4531" s="5">
        <v>40364.400000000001</v>
      </c>
      <c r="AG4531" s="5">
        <v>7909.28</v>
      </c>
      <c r="AH4531" s="5">
        <v>1595</v>
      </c>
      <c r="AI4531" s="5">
        <v>4600</v>
      </c>
      <c r="AJ4531">
        <v>0</v>
      </c>
      <c r="AK4531" s="5">
        <v>0</v>
      </c>
      <c r="AL4531" s="5">
        <v>3079.37</v>
      </c>
      <c r="AM4531" s="5">
        <v>81268.86</v>
      </c>
      <c r="AN4531">
        <v>8</v>
      </c>
      <c r="AO4531">
        <v>9</v>
      </c>
      <c r="AP4531" t="str">
        <f t="shared" si="635"/>
        <v>No</v>
      </c>
      <c r="AQ4531">
        <v>2</v>
      </c>
      <c r="AR4531" s="5">
        <f t="shared" si="636"/>
        <v>2416088.35</v>
      </c>
      <c r="AS4531" s="5">
        <f t="shared" si="637"/>
        <v>537880.79</v>
      </c>
      <c r="AT4531" t="s">
        <v>59</v>
      </c>
      <c r="AU4531" t="s">
        <v>6164</v>
      </c>
      <c r="AV4531" t="s">
        <v>6165</v>
      </c>
      <c r="AW4531" t="s">
        <v>6166</v>
      </c>
      <c r="AX4531" t="s">
        <v>6167</v>
      </c>
      <c r="AY4531">
        <v>65</v>
      </c>
      <c r="AZ4531">
        <v>4</v>
      </c>
      <c r="BA4531">
        <v>24</v>
      </c>
      <c r="BB4531" t="s">
        <v>6185</v>
      </c>
      <c r="BC4531">
        <v>0</v>
      </c>
      <c r="BD4531">
        <v>1</v>
      </c>
      <c r="BE4531" t="s">
        <v>6188</v>
      </c>
      <c r="BF4531" t="s">
        <v>6170</v>
      </c>
      <c r="BG4531">
        <v>0</v>
      </c>
      <c r="BH4531" t="s">
        <v>6171</v>
      </c>
      <c r="BI4531">
        <v>13</v>
      </c>
      <c r="BJ4531" t="s">
        <v>6172</v>
      </c>
      <c r="BK4531">
        <v>0</v>
      </c>
      <c r="BL4531">
        <v>69</v>
      </c>
      <c r="BM4531" s="3">
        <f t="shared" si="638"/>
        <v>0.88405797101449279</v>
      </c>
    </row>
    <row r="4532" spans="1:65">
      <c r="A4532" t="s">
        <v>4672</v>
      </c>
      <c r="B4532" s="2">
        <v>45932</v>
      </c>
      <c r="C4532" t="s">
        <v>4641</v>
      </c>
      <c r="D4532" t="s">
        <v>4642</v>
      </c>
      <c r="E4532">
        <v>10</v>
      </c>
      <c r="F4532" t="s">
        <v>61</v>
      </c>
      <c r="G4532" t="s">
        <v>62</v>
      </c>
      <c r="H4532" t="s">
        <v>115</v>
      </c>
      <c r="I4532" t="s">
        <v>64</v>
      </c>
      <c r="J4532" t="s">
        <v>53</v>
      </c>
      <c r="K4532" t="s">
        <v>75</v>
      </c>
      <c r="L4532" t="s">
        <v>92</v>
      </c>
      <c r="M4532" t="s">
        <v>56</v>
      </c>
      <c r="N4532" t="s">
        <v>109</v>
      </c>
      <c r="O4532" t="s">
        <v>58</v>
      </c>
      <c r="P4532">
        <v>66</v>
      </c>
      <c r="Q4532">
        <v>70</v>
      </c>
      <c r="R4532">
        <v>70</v>
      </c>
      <c r="S4532">
        <v>2</v>
      </c>
      <c r="T4532">
        <f t="shared" si="630"/>
        <v>68</v>
      </c>
      <c r="U4532">
        <v>63</v>
      </c>
      <c r="V4532">
        <f t="shared" si="631"/>
        <v>5</v>
      </c>
      <c r="W4532" s="3">
        <f t="shared" si="632"/>
        <v>2.8571428571428571E-2</v>
      </c>
      <c r="X4532">
        <v>12</v>
      </c>
      <c r="Y4532" s="4">
        <v>0.5</v>
      </c>
      <c r="Z4532" s="4">
        <v>1.6</v>
      </c>
      <c r="AA4532" s="5">
        <v>35540.269999999997</v>
      </c>
      <c r="AB4532" s="5">
        <f t="shared" si="633"/>
        <v>2239037.0099999998</v>
      </c>
      <c r="AC4532" s="5">
        <v>23866.99</v>
      </c>
      <c r="AD4532" s="5">
        <f t="shared" si="634"/>
        <v>1670689.3</v>
      </c>
      <c r="AE4532" s="5">
        <v>114273.19</v>
      </c>
      <c r="AF4532" s="5">
        <v>30230.11</v>
      </c>
      <c r="AG4532" s="5">
        <v>7912.66</v>
      </c>
      <c r="AH4532" s="5">
        <v>2320</v>
      </c>
      <c r="AI4532" s="5">
        <v>6400</v>
      </c>
      <c r="AJ4532">
        <v>0</v>
      </c>
      <c r="AK4532" s="5">
        <v>0</v>
      </c>
      <c r="AL4532" s="5">
        <v>3168.15</v>
      </c>
      <c r="AM4532" s="5">
        <v>85994.54</v>
      </c>
      <c r="AN4532">
        <v>8</v>
      </c>
      <c r="AO4532">
        <v>7</v>
      </c>
      <c r="AP4532" t="str">
        <f t="shared" si="635"/>
        <v>Yes</v>
      </c>
      <c r="AQ4532">
        <v>1</v>
      </c>
      <c r="AR4532" s="5">
        <f t="shared" si="636"/>
        <v>1920987.95</v>
      </c>
      <c r="AS4532" s="5">
        <f t="shared" si="637"/>
        <v>318049.06</v>
      </c>
      <c r="AT4532" t="s">
        <v>59</v>
      </c>
      <c r="AU4532" t="s">
        <v>6164</v>
      </c>
      <c r="AV4532" t="s">
        <v>6165</v>
      </c>
      <c r="AW4532" t="s">
        <v>6166</v>
      </c>
      <c r="AX4532" t="s">
        <v>6184</v>
      </c>
      <c r="AY4532">
        <v>69</v>
      </c>
      <c r="AZ4532">
        <v>1</v>
      </c>
      <c r="BA4532">
        <v>33</v>
      </c>
      <c r="BB4532" t="s">
        <v>6180</v>
      </c>
      <c r="BC4532">
        <v>0</v>
      </c>
      <c r="BD4532">
        <v>0</v>
      </c>
      <c r="BE4532" t="s">
        <v>6169</v>
      </c>
      <c r="BF4532" t="s">
        <v>6170</v>
      </c>
      <c r="BG4532">
        <v>0</v>
      </c>
      <c r="BH4532" t="s">
        <v>6171</v>
      </c>
      <c r="BI4532">
        <v>29</v>
      </c>
      <c r="BJ4532" t="s">
        <v>6172</v>
      </c>
      <c r="BK4532">
        <v>0</v>
      </c>
      <c r="BL4532">
        <v>77</v>
      </c>
      <c r="BM4532" s="3">
        <f t="shared" si="638"/>
        <v>0.90909090909090906</v>
      </c>
    </row>
    <row r="4533" spans="1:65">
      <c r="A4533" t="s">
        <v>4673</v>
      </c>
      <c r="B4533" s="2">
        <v>45932</v>
      </c>
      <c r="C4533" t="s">
        <v>4641</v>
      </c>
      <c r="D4533" t="s">
        <v>4642</v>
      </c>
      <c r="E4533">
        <v>10</v>
      </c>
      <c r="F4533" t="s">
        <v>72</v>
      </c>
      <c r="G4533" t="s">
        <v>62</v>
      </c>
      <c r="H4533" t="s">
        <v>220</v>
      </c>
      <c r="I4533" t="s">
        <v>64</v>
      </c>
      <c r="J4533" t="s">
        <v>53</v>
      </c>
      <c r="K4533" t="s">
        <v>66</v>
      </c>
      <c r="L4533" t="s">
        <v>55</v>
      </c>
      <c r="M4533" t="s">
        <v>56</v>
      </c>
      <c r="N4533" t="s">
        <v>94</v>
      </c>
      <c r="O4533" t="s">
        <v>58</v>
      </c>
      <c r="P4533">
        <v>67</v>
      </c>
      <c r="Q4533">
        <v>72</v>
      </c>
      <c r="R4533">
        <v>73</v>
      </c>
      <c r="S4533">
        <v>1</v>
      </c>
      <c r="T4533">
        <f t="shared" si="630"/>
        <v>72</v>
      </c>
      <c r="U4533">
        <v>64</v>
      </c>
      <c r="V4533">
        <f t="shared" si="631"/>
        <v>8</v>
      </c>
      <c r="W4533" s="3">
        <f t="shared" si="632"/>
        <v>1.3698630136986301E-2</v>
      </c>
      <c r="X4533">
        <v>18</v>
      </c>
      <c r="Y4533" s="4">
        <v>0.6</v>
      </c>
      <c r="Z4533" s="4">
        <v>1.4</v>
      </c>
      <c r="AA4533" s="5">
        <v>33518.720000000001</v>
      </c>
      <c r="AB4533" s="5">
        <f t="shared" si="633"/>
        <v>2145198.0800000001</v>
      </c>
      <c r="AC4533" s="5">
        <v>23609.38</v>
      </c>
      <c r="AD4533" s="5">
        <f t="shared" si="634"/>
        <v>1723484.74</v>
      </c>
      <c r="AE4533" s="5">
        <v>119740.89</v>
      </c>
      <c r="AF4533" s="5">
        <v>31451.07</v>
      </c>
      <c r="AG4533" s="5">
        <v>8387.44</v>
      </c>
      <c r="AH4533" s="5">
        <v>2030</v>
      </c>
      <c r="AI4533" s="5">
        <v>3200</v>
      </c>
      <c r="AJ4533">
        <v>0</v>
      </c>
      <c r="AK4533" s="5">
        <v>0</v>
      </c>
      <c r="AL4533" s="5">
        <v>5207.0200000000004</v>
      </c>
      <c r="AM4533" s="5">
        <v>39721.379999999997</v>
      </c>
      <c r="AN4533">
        <v>4</v>
      </c>
      <c r="AO4533">
        <v>4</v>
      </c>
      <c r="AP4533" t="str">
        <f t="shared" si="635"/>
        <v>Yes</v>
      </c>
      <c r="AQ4533">
        <v>1</v>
      </c>
      <c r="AR4533" s="5">
        <f t="shared" si="636"/>
        <v>1933222.54</v>
      </c>
      <c r="AS4533" s="5">
        <f t="shared" si="637"/>
        <v>211975.54</v>
      </c>
      <c r="AT4533" t="s">
        <v>59</v>
      </c>
      <c r="AU4533" t="s">
        <v>6164</v>
      </c>
      <c r="AV4533" t="s">
        <v>6165</v>
      </c>
      <c r="AW4533" t="s">
        <v>6166</v>
      </c>
      <c r="AX4533" t="s">
        <v>6184</v>
      </c>
      <c r="AY4533">
        <v>71</v>
      </c>
      <c r="AZ4533">
        <v>2</v>
      </c>
      <c r="BA4533">
        <v>39</v>
      </c>
      <c r="BB4533" t="s">
        <v>6180</v>
      </c>
      <c r="BC4533">
        <v>0</v>
      </c>
      <c r="BD4533">
        <v>0</v>
      </c>
      <c r="BE4533" t="s">
        <v>6169</v>
      </c>
      <c r="BF4533" t="s">
        <v>6170</v>
      </c>
      <c r="BG4533">
        <v>0</v>
      </c>
      <c r="BH4533" t="s">
        <v>6171</v>
      </c>
      <c r="BI4533">
        <v>35</v>
      </c>
      <c r="BJ4533" t="s">
        <v>6172</v>
      </c>
      <c r="BK4533">
        <v>0</v>
      </c>
      <c r="BL4533">
        <v>80</v>
      </c>
      <c r="BM4533" s="3">
        <f t="shared" si="638"/>
        <v>0.91249999999999998</v>
      </c>
    </row>
    <row r="4534" spans="1:65">
      <c r="A4534" t="s">
        <v>4674</v>
      </c>
      <c r="B4534" s="2">
        <v>45932</v>
      </c>
      <c r="C4534" t="s">
        <v>4641</v>
      </c>
      <c r="D4534" t="s">
        <v>4642</v>
      </c>
      <c r="E4534">
        <v>10</v>
      </c>
      <c r="F4534" t="s">
        <v>72</v>
      </c>
      <c r="G4534" t="s">
        <v>50</v>
      </c>
      <c r="H4534" t="s">
        <v>73</v>
      </c>
      <c r="I4534" t="s">
        <v>64</v>
      </c>
      <c r="J4534" t="s">
        <v>65</v>
      </c>
      <c r="K4534" t="s">
        <v>75</v>
      </c>
      <c r="L4534" t="s">
        <v>87</v>
      </c>
      <c r="M4534" t="s">
        <v>68</v>
      </c>
      <c r="N4534" t="s">
        <v>69</v>
      </c>
      <c r="O4534" t="s">
        <v>70</v>
      </c>
      <c r="P4534">
        <v>39</v>
      </c>
      <c r="Q4534">
        <v>41</v>
      </c>
      <c r="R4534">
        <v>41</v>
      </c>
      <c r="S4534">
        <v>1</v>
      </c>
      <c r="T4534">
        <f t="shared" si="630"/>
        <v>40</v>
      </c>
      <c r="U4534">
        <v>38</v>
      </c>
      <c r="V4534">
        <f t="shared" si="631"/>
        <v>2</v>
      </c>
      <c r="W4534" s="3">
        <f t="shared" si="632"/>
        <v>2.4390243902439025E-2</v>
      </c>
      <c r="X4534">
        <v>31</v>
      </c>
      <c r="Y4534" s="4">
        <v>5.2</v>
      </c>
      <c r="Z4534" s="4">
        <v>1.7</v>
      </c>
      <c r="AA4534" s="5">
        <v>52473.279999999999</v>
      </c>
      <c r="AB4534" s="5">
        <f t="shared" si="633"/>
        <v>1993984.64</v>
      </c>
      <c r="AC4534" s="5">
        <v>34149.83</v>
      </c>
      <c r="AD4534" s="5">
        <f t="shared" si="634"/>
        <v>1400143.03</v>
      </c>
      <c r="AE4534" s="5">
        <v>89195.02</v>
      </c>
      <c r="AF4534" s="5">
        <v>26724.91</v>
      </c>
      <c r="AG4534" s="5">
        <v>10473.09</v>
      </c>
      <c r="AH4534" s="5">
        <v>2465</v>
      </c>
      <c r="AI4534" s="5">
        <v>4600</v>
      </c>
      <c r="AJ4534">
        <v>0</v>
      </c>
      <c r="AK4534" s="5">
        <v>0</v>
      </c>
      <c r="AL4534" s="5">
        <v>1965.7</v>
      </c>
      <c r="AM4534" s="5">
        <v>23556.67</v>
      </c>
      <c r="AN4534">
        <v>4</v>
      </c>
      <c r="AO4534">
        <v>4</v>
      </c>
      <c r="AP4534" t="str">
        <f t="shared" si="635"/>
        <v>Yes</v>
      </c>
      <c r="AQ4534">
        <v>1</v>
      </c>
      <c r="AR4534" s="5">
        <f t="shared" si="636"/>
        <v>1559123.42</v>
      </c>
      <c r="AS4534" s="5">
        <f t="shared" si="637"/>
        <v>434861.22</v>
      </c>
      <c r="AT4534" t="s">
        <v>59</v>
      </c>
      <c r="AU4534" t="s">
        <v>6164</v>
      </c>
      <c r="AV4534" t="s">
        <v>6165</v>
      </c>
      <c r="AW4534" t="s">
        <v>6166</v>
      </c>
      <c r="AX4534" t="s">
        <v>6184</v>
      </c>
      <c r="AY4534">
        <v>40</v>
      </c>
      <c r="AZ4534">
        <v>0</v>
      </c>
      <c r="BA4534">
        <v>20</v>
      </c>
      <c r="BB4534" t="s">
        <v>6180</v>
      </c>
      <c r="BC4534">
        <v>0</v>
      </c>
      <c r="BD4534">
        <v>0</v>
      </c>
      <c r="BE4534" t="s">
        <v>6169</v>
      </c>
      <c r="BF4534" t="s">
        <v>6170</v>
      </c>
      <c r="BG4534">
        <v>0</v>
      </c>
      <c r="BH4534" t="s">
        <v>6171</v>
      </c>
      <c r="BI4534">
        <v>35</v>
      </c>
      <c r="BJ4534" t="s">
        <v>6172</v>
      </c>
      <c r="BK4534">
        <v>0</v>
      </c>
      <c r="BL4534">
        <v>60</v>
      </c>
      <c r="BM4534" s="3">
        <f t="shared" si="638"/>
        <v>0.68333333333333335</v>
      </c>
    </row>
    <row r="4535" spans="1:65">
      <c r="A4535" t="s">
        <v>4675</v>
      </c>
      <c r="B4535" s="2">
        <v>45932</v>
      </c>
      <c r="C4535" t="s">
        <v>4641</v>
      </c>
      <c r="D4535" t="s">
        <v>4642</v>
      </c>
      <c r="E4535">
        <v>10</v>
      </c>
      <c r="F4535" t="s">
        <v>61</v>
      </c>
      <c r="G4535" t="s">
        <v>79</v>
      </c>
      <c r="H4535" t="s">
        <v>84</v>
      </c>
      <c r="I4535" t="s">
        <v>74</v>
      </c>
      <c r="J4535" t="s">
        <v>65</v>
      </c>
      <c r="K4535" t="s">
        <v>75</v>
      </c>
      <c r="L4535" t="s">
        <v>55</v>
      </c>
      <c r="M4535" t="s">
        <v>56</v>
      </c>
      <c r="N4535" t="s">
        <v>109</v>
      </c>
      <c r="O4535" t="s">
        <v>70</v>
      </c>
      <c r="P4535">
        <v>44</v>
      </c>
      <c r="Q4535">
        <v>45</v>
      </c>
      <c r="R4535">
        <v>43</v>
      </c>
      <c r="S4535">
        <v>1</v>
      </c>
      <c r="T4535">
        <f t="shared" si="630"/>
        <v>42</v>
      </c>
      <c r="U4535">
        <v>42</v>
      </c>
      <c r="V4535">
        <f t="shared" si="631"/>
        <v>0</v>
      </c>
      <c r="W4535" s="3">
        <f t="shared" si="632"/>
        <v>2.3255813953488372E-2</v>
      </c>
      <c r="X4535">
        <v>29</v>
      </c>
      <c r="Y4535" s="4">
        <v>5.8</v>
      </c>
      <c r="Z4535" s="4">
        <v>1.4</v>
      </c>
      <c r="AA4535" s="5">
        <v>51925.45</v>
      </c>
      <c r="AB4535" s="5">
        <f t="shared" si="633"/>
        <v>2180868.9</v>
      </c>
      <c r="AC4535" s="5">
        <v>35008.49</v>
      </c>
      <c r="AD4535" s="5">
        <f t="shared" si="634"/>
        <v>1505365.07</v>
      </c>
      <c r="AE4535" s="5">
        <v>94770.14</v>
      </c>
      <c r="AF4535" s="5">
        <v>26332.240000000002</v>
      </c>
      <c r="AG4535" s="5">
        <v>10167.49</v>
      </c>
      <c r="AH4535" s="5">
        <v>2030</v>
      </c>
      <c r="AI4535" s="5">
        <v>4600</v>
      </c>
      <c r="AJ4535">
        <v>0</v>
      </c>
      <c r="AK4535" s="5">
        <v>0</v>
      </c>
      <c r="AL4535" s="5">
        <v>0</v>
      </c>
      <c r="AM4535" s="5">
        <v>62379.6</v>
      </c>
      <c r="AN4535">
        <v>8</v>
      </c>
      <c r="AO4535">
        <v>9</v>
      </c>
      <c r="AP4535" t="str">
        <f t="shared" si="635"/>
        <v>No</v>
      </c>
      <c r="AQ4535">
        <v>2</v>
      </c>
      <c r="AR4535" s="5">
        <f t="shared" si="636"/>
        <v>1705644.54</v>
      </c>
      <c r="AS4535" s="5">
        <f t="shared" si="637"/>
        <v>475224.36</v>
      </c>
      <c r="AT4535" t="s">
        <v>59</v>
      </c>
      <c r="AU4535" t="s">
        <v>6164</v>
      </c>
      <c r="AV4535" t="s">
        <v>6165</v>
      </c>
      <c r="AW4535" t="s">
        <v>6166</v>
      </c>
      <c r="AX4535" t="s">
        <v>6167</v>
      </c>
      <c r="AY4535">
        <v>46</v>
      </c>
      <c r="AZ4535">
        <v>0</v>
      </c>
      <c r="BA4535">
        <v>0</v>
      </c>
      <c r="BB4535" t="s">
        <v>6168</v>
      </c>
      <c r="BC4535">
        <v>1</v>
      </c>
      <c r="BD4535">
        <v>0</v>
      </c>
      <c r="BE4535" t="s">
        <v>6178</v>
      </c>
      <c r="BF4535" t="s">
        <v>6170</v>
      </c>
      <c r="BG4535">
        <v>1</v>
      </c>
      <c r="BH4535" t="s">
        <v>6186</v>
      </c>
      <c r="BI4535">
        <v>26</v>
      </c>
      <c r="BJ4535" t="s">
        <v>6172</v>
      </c>
      <c r="BK4535">
        <v>0</v>
      </c>
      <c r="BL4535">
        <v>63</v>
      </c>
      <c r="BM4535" s="3">
        <f t="shared" si="638"/>
        <v>0.68253968253968256</v>
      </c>
    </row>
    <row r="4536" spans="1:65">
      <c r="A4536" t="s">
        <v>4676</v>
      </c>
      <c r="B4536" s="2">
        <v>45932</v>
      </c>
      <c r="C4536" t="s">
        <v>4641</v>
      </c>
      <c r="D4536" t="s">
        <v>4642</v>
      </c>
      <c r="E4536">
        <v>10</v>
      </c>
      <c r="F4536" t="s">
        <v>49</v>
      </c>
      <c r="G4536" t="s">
        <v>50</v>
      </c>
      <c r="H4536" t="s">
        <v>51</v>
      </c>
      <c r="I4536" t="s">
        <v>64</v>
      </c>
      <c r="J4536" t="s">
        <v>81</v>
      </c>
      <c r="K4536" t="s">
        <v>66</v>
      </c>
      <c r="L4536" t="s">
        <v>55</v>
      </c>
      <c r="M4536" t="s">
        <v>56</v>
      </c>
      <c r="N4536" t="s">
        <v>69</v>
      </c>
      <c r="O4536" t="s">
        <v>120</v>
      </c>
      <c r="P4536">
        <v>40</v>
      </c>
      <c r="Q4536">
        <v>41</v>
      </c>
      <c r="R4536">
        <v>40</v>
      </c>
      <c r="S4536">
        <v>1</v>
      </c>
      <c r="T4536">
        <f t="shared" si="630"/>
        <v>39</v>
      </c>
      <c r="U4536">
        <v>39</v>
      </c>
      <c r="V4536">
        <f t="shared" si="631"/>
        <v>0</v>
      </c>
      <c r="W4536" s="3">
        <f t="shared" si="632"/>
        <v>2.5000000000000001E-2</v>
      </c>
      <c r="X4536">
        <v>6</v>
      </c>
      <c r="Y4536" s="4">
        <v>1.4</v>
      </c>
      <c r="Z4536" s="4">
        <v>0.8</v>
      </c>
      <c r="AA4536" s="5">
        <v>73424.06</v>
      </c>
      <c r="AB4536" s="5">
        <f t="shared" si="633"/>
        <v>2863538.34</v>
      </c>
      <c r="AC4536" s="5">
        <v>52811.15</v>
      </c>
      <c r="AD4536" s="5">
        <f t="shared" si="634"/>
        <v>2112446</v>
      </c>
      <c r="AE4536" s="5">
        <v>120139.84</v>
      </c>
      <c r="AF4536" s="5">
        <v>34002.980000000003</v>
      </c>
      <c r="AG4536" s="5">
        <v>7079.43</v>
      </c>
      <c r="AH4536" s="5">
        <v>1160</v>
      </c>
      <c r="AI4536" s="5">
        <v>6800</v>
      </c>
      <c r="AJ4536">
        <v>0</v>
      </c>
      <c r="AK4536" s="5">
        <v>0</v>
      </c>
      <c r="AL4536" s="5">
        <v>0</v>
      </c>
      <c r="AM4536" s="5">
        <v>24879.06</v>
      </c>
      <c r="AN4536">
        <v>4</v>
      </c>
      <c r="AO4536">
        <v>2</v>
      </c>
      <c r="AP4536" t="str">
        <f t="shared" si="635"/>
        <v>Yes</v>
      </c>
      <c r="AQ4536">
        <v>0</v>
      </c>
      <c r="AR4536" s="5">
        <f t="shared" si="636"/>
        <v>2306507.31</v>
      </c>
      <c r="AS4536" s="5">
        <f t="shared" si="637"/>
        <v>557031.03</v>
      </c>
      <c r="AT4536" t="s">
        <v>59</v>
      </c>
      <c r="AU4536" t="s">
        <v>6164</v>
      </c>
      <c r="AV4536" t="s">
        <v>6165</v>
      </c>
      <c r="AW4536" t="s">
        <v>6166</v>
      </c>
      <c r="AX4536" t="s">
        <v>6167</v>
      </c>
      <c r="AY4536">
        <v>40</v>
      </c>
      <c r="AZ4536">
        <v>0</v>
      </c>
      <c r="BA4536">
        <v>0</v>
      </c>
      <c r="BB4536" t="s">
        <v>6168</v>
      </c>
      <c r="BC4536">
        <v>0</v>
      </c>
      <c r="BD4536">
        <v>0</v>
      </c>
      <c r="BE4536" t="s">
        <v>6169</v>
      </c>
      <c r="BF4536" t="s">
        <v>6170</v>
      </c>
      <c r="BG4536">
        <v>0</v>
      </c>
      <c r="BH4536" t="s">
        <v>6171</v>
      </c>
      <c r="BI4536">
        <v>40</v>
      </c>
      <c r="BJ4536" t="s">
        <v>6172</v>
      </c>
      <c r="BK4536">
        <v>0</v>
      </c>
      <c r="BL4536">
        <v>48</v>
      </c>
      <c r="BM4536" s="3">
        <f t="shared" si="638"/>
        <v>0.83333333333333337</v>
      </c>
    </row>
    <row r="4537" spans="1:65">
      <c r="A4537" t="s">
        <v>4677</v>
      </c>
      <c r="B4537" s="2">
        <v>45932</v>
      </c>
      <c r="C4537" t="s">
        <v>4641</v>
      </c>
      <c r="D4537" t="s">
        <v>4642</v>
      </c>
      <c r="E4537">
        <v>10</v>
      </c>
      <c r="F4537" t="s">
        <v>49</v>
      </c>
      <c r="G4537" t="s">
        <v>62</v>
      </c>
      <c r="H4537" t="s">
        <v>133</v>
      </c>
      <c r="I4537" t="s">
        <v>52</v>
      </c>
      <c r="J4537" t="s">
        <v>81</v>
      </c>
      <c r="K4537" t="s">
        <v>75</v>
      </c>
      <c r="L4537" t="s">
        <v>92</v>
      </c>
      <c r="M4537" t="s">
        <v>56</v>
      </c>
      <c r="N4537" t="s">
        <v>94</v>
      </c>
      <c r="O4537" t="s">
        <v>120</v>
      </c>
      <c r="P4537">
        <v>30</v>
      </c>
      <c r="Q4537">
        <v>40</v>
      </c>
      <c r="R4537">
        <v>40</v>
      </c>
      <c r="S4537">
        <v>1</v>
      </c>
      <c r="T4537">
        <f t="shared" si="630"/>
        <v>39</v>
      </c>
      <c r="U4537">
        <v>22</v>
      </c>
      <c r="V4537">
        <f t="shared" si="631"/>
        <v>17</v>
      </c>
      <c r="W4537" s="3">
        <f t="shared" si="632"/>
        <v>2.5000000000000001E-2</v>
      </c>
      <c r="X4537">
        <v>29</v>
      </c>
      <c r="Y4537" s="4">
        <v>1.3</v>
      </c>
      <c r="Z4537" s="4">
        <v>1.4</v>
      </c>
      <c r="AA4537" s="5">
        <v>77199.850000000006</v>
      </c>
      <c r="AB4537" s="5">
        <f t="shared" si="633"/>
        <v>1698396.7</v>
      </c>
      <c r="AC4537" s="5">
        <v>53448.58</v>
      </c>
      <c r="AD4537" s="5">
        <f t="shared" si="634"/>
        <v>2137943.2000000002</v>
      </c>
      <c r="AE4537" s="5">
        <v>128256.82</v>
      </c>
      <c r="AF4537" s="5">
        <v>35453.29</v>
      </c>
      <c r="AG4537" s="5">
        <v>10279.14</v>
      </c>
      <c r="AH4537" s="5">
        <v>2030</v>
      </c>
      <c r="AI4537" s="5">
        <v>6800</v>
      </c>
      <c r="AJ4537">
        <v>0</v>
      </c>
      <c r="AK4537" s="5">
        <v>0</v>
      </c>
      <c r="AL4537" s="5">
        <v>24896.55</v>
      </c>
      <c r="AM4537" s="5">
        <v>15329.64</v>
      </c>
      <c r="AN4537">
        <v>4</v>
      </c>
      <c r="AO4537">
        <v>3</v>
      </c>
      <c r="AP4537" t="str">
        <f t="shared" si="635"/>
        <v>Yes</v>
      </c>
      <c r="AQ4537">
        <v>1</v>
      </c>
      <c r="AR4537" s="5">
        <f t="shared" si="636"/>
        <v>2360988.64</v>
      </c>
      <c r="AS4537" s="5">
        <f t="shared" si="637"/>
        <v>-662591.93999999994</v>
      </c>
      <c r="AT4537" t="s">
        <v>59</v>
      </c>
      <c r="AU4537" t="s">
        <v>6164</v>
      </c>
      <c r="AV4537" t="s">
        <v>6165</v>
      </c>
      <c r="AW4537" t="s">
        <v>6166</v>
      </c>
      <c r="AX4537" t="s">
        <v>6184</v>
      </c>
      <c r="AY4537">
        <v>42</v>
      </c>
      <c r="AZ4537">
        <v>6</v>
      </c>
      <c r="BA4537">
        <v>95</v>
      </c>
      <c r="BB4537" t="s">
        <v>6220</v>
      </c>
      <c r="BC4537">
        <v>0</v>
      </c>
      <c r="BD4537">
        <v>0</v>
      </c>
      <c r="BE4537" t="s">
        <v>6169</v>
      </c>
      <c r="BF4537" t="s">
        <v>6170</v>
      </c>
      <c r="BG4537">
        <v>0</v>
      </c>
      <c r="BH4537" t="s">
        <v>6171</v>
      </c>
      <c r="BI4537">
        <v>30</v>
      </c>
      <c r="BJ4537" t="s">
        <v>6172</v>
      </c>
      <c r="BK4537">
        <v>0</v>
      </c>
      <c r="BL4537">
        <v>46</v>
      </c>
      <c r="BM4537" s="3">
        <f t="shared" si="638"/>
        <v>0.86956521739130432</v>
      </c>
    </row>
    <row r="4538" spans="1:65">
      <c r="A4538" t="s">
        <v>4678</v>
      </c>
      <c r="B4538" s="2">
        <v>45933</v>
      </c>
      <c r="C4538" t="s">
        <v>4641</v>
      </c>
      <c r="D4538" t="s">
        <v>4642</v>
      </c>
      <c r="E4538">
        <v>10</v>
      </c>
      <c r="F4538" t="s">
        <v>49</v>
      </c>
      <c r="G4538" t="s">
        <v>79</v>
      </c>
      <c r="H4538" t="s">
        <v>111</v>
      </c>
      <c r="I4538" t="s">
        <v>74</v>
      </c>
      <c r="J4538" t="s">
        <v>81</v>
      </c>
      <c r="K4538" t="s">
        <v>66</v>
      </c>
      <c r="L4538" t="s">
        <v>67</v>
      </c>
      <c r="M4538" t="s">
        <v>68</v>
      </c>
      <c r="N4538" t="s">
        <v>57</v>
      </c>
      <c r="O4538" t="s">
        <v>120</v>
      </c>
      <c r="P4538">
        <v>32</v>
      </c>
      <c r="Q4538">
        <v>32</v>
      </c>
      <c r="R4538">
        <v>32</v>
      </c>
      <c r="S4538">
        <v>2</v>
      </c>
      <c r="T4538">
        <f t="shared" si="630"/>
        <v>30</v>
      </c>
      <c r="U4538">
        <v>30</v>
      </c>
      <c r="V4538">
        <f t="shared" si="631"/>
        <v>0</v>
      </c>
      <c r="W4538" s="3">
        <f t="shared" si="632"/>
        <v>6.25E-2</v>
      </c>
      <c r="X4538">
        <v>29</v>
      </c>
      <c r="Y4538" s="4">
        <v>1.5</v>
      </c>
      <c r="Z4538" s="4">
        <v>1.3</v>
      </c>
      <c r="AA4538" s="5">
        <v>73742.17</v>
      </c>
      <c r="AB4538" s="5">
        <f t="shared" si="633"/>
        <v>2212265.1</v>
      </c>
      <c r="AC4538" s="5">
        <v>49651.61</v>
      </c>
      <c r="AD4538" s="5">
        <f t="shared" si="634"/>
        <v>1588851.52</v>
      </c>
      <c r="AE4538" s="5">
        <v>97818.17</v>
      </c>
      <c r="AF4538" s="5">
        <v>29912.15</v>
      </c>
      <c r="AG4538" s="5">
        <v>9673.75</v>
      </c>
      <c r="AH4538" s="5">
        <v>1885</v>
      </c>
      <c r="AI4538" s="5">
        <v>16697.919999999998</v>
      </c>
      <c r="AJ4538">
        <v>1</v>
      </c>
      <c r="AK4538" s="5">
        <v>21207.89</v>
      </c>
      <c r="AL4538" s="5">
        <v>0</v>
      </c>
      <c r="AM4538" s="5">
        <v>20419.310000000001</v>
      </c>
      <c r="AN4538">
        <v>4</v>
      </c>
      <c r="AO4538">
        <v>5</v>
      </c>
      <c r="AP4538" t="str">
        <f t="shared" si="635"/>
        <v>No</v>
      </c>
      <c r="AQ4538">
        <v>2</v>
      </c>
      <c r="AR4538" s="5">
        <f t="shared" si="636"/>
        <v>1786465.71</v>
      </c>
      <c r="AS4538" s="5">
        <f t="shared" si="637"/>
        <v>425799.39</v>
      </c>
      <c r="AT4538" t="s">
        <v>116</v>
      </c>
      <c r="AU4538" t="s">
        <v>6199</v>
      </c>
      <c r="AV4538" t="s">
        <v>6200</v>
      </c>
      <c r="AW4538" t="s">
        <v>6175</v>
      </c>
      <c r="AX4538" t="s">
        <v>6184</v>
      </c>
      <c r="AY4538">
        <v>36</v>
      </c>
      <c r="AZ4538">
        <v>2</v>
      </c>
      <c r="BA4538">
        <v>0</v>
      </c>
      <c r="BB4538" t="s">
        <v>6168</v>
      </c>
      <c r="BC4538">
        <v>1</v>
      </c>
      <c r="BD4538">
        <v>0</v>
      </c>
      <c r="BE4538" t="s">
        <v>6178</v>
      </c>
      <c r="BF4538" t="s">
        <v>6210</v>
      </c>
      <c r="BG4538">
        <v>0</v>
      </c>
      <c r="BH4538" t="s">
        <v>6171</v>
      </c>
      <c r="BI4538">
        <v>45</v>
      </c>
      <c r="BJ4538" t="s">
        <v>6172</v>
      </c>
      <c r="BK4538">
        <v>0</v>
      </c>
      <c r="BL4538">
        <v>52</v>
      </c>
      <c r="BM4538" s="3">
        <f t="shared" si="638"/>
        <v>0.61538461538461542</v>
      </c>
    </row>
    <row r="4539" spans="1:65">
      <c r="A4539" t="s">
        <v>4679</v>
      </c>
      <c r="B4539" s="2">
        <v>45933</v>
      </c>
      <c r="C4539" t="s">
        <v>4641</v>
      </c>
      <c r="D4539" t="s">
        <v>4642</v>
      </c>
      <c r="E4539">
        <v>10</v>
      </c>
      <c r="F4539" t="s">
        <v>78</v>
      </c>
      <c r="G4539" t="s">
        <v>62</v>
      </c>
      <c r="H4539" t="s">
        <v>91</v>
      </c>
      <c r="I4539" t="s">
        <v>74</v>
      </c>
      <c r="J4539" t="s">
        <v>53</v>
      </c>
      <c r="K4539" t="s">
        <v>66</v>
      </c>
      <c r="L4539" t="s">
        <v>67</v>
      </c>
      <c r="M4539" t="s">
        <v>68</v>
      </c>
      <c r="N4539" t="s">
        <v>69</v>
      </c>
      <c r="O4539" t="s">
        <v>70</v>
      </c>
      <c r="P4539">
        <v>55</v>
      </c>
      <c r="Q4539">
        <v>58</v>
      </c>
      <c r="R4539">
        <v>56</v>
      </c>
      <c r="S4539">
        <v>5</v>
      </c>
      <c r="T4539">
        <f t="shared" si="630"/>
        <v>51</v>
      </c>
      <c r="U4539">
        <v>51</v>
      </c>
      <c r="V4539">
        <f t="shared" si="631"/>
        <v>0</v>
      </c>
      <c r="W4539" s="3">
        <f t="shared" si="632"/>
        <v>8.9285714285714288E-2</v>
      </c>
      <c r="X4539">
        <v>32</v>
      </c>
      <c r="Y4539" s="4">
        <v>5.7</v>
      </c>
      <c r="Z4539" s="4">
        <v>1.3</v>
      </c>
      <c r="AA4539" s="5">
        <v>33708.78</v>
      </c>
      <c r="AB4539" s="5">
        <f t="shared" si="633"/>
        <v>1719147.78</v>
      </c>
      <c r="AC4539" s="5">
        <v>21968.02</v>
      </c>
      <c r="AD4539" s="5">
        <f t="shared" si="634"/>
        <v>1230209.1200000001</v>
      </c>
      <c r="AE4539" s="5">
        <v>94143.35</v>
      </c>
      <c r="AF4539" s="5">
        <v>27768.6</v>
      </c>
      <c r="AG4539" s="5">
        <v>10609.04</v>
      </c>
      <c r="AH4539" s="5">
        <v>1885</v>
      </c>
      <c r="AI4539" s="5">
        <v>18777.740000000002</v>
      </c>
      <c r="AJ4539">
        <v>1</v>
      </c>
      <c r="AK4539" s="5">
        <v>8819.51</v>
      </c>
      <c r="AL4539" s="5">
        <v>0</v>
      </c>
      <c r="AM4539" s="5">
        <v>33317.4</v>
      </c>
      <c r="AN4539">
        <v>4</v>
      </c>
      <c r="AO4539">
        <v>3</v>
      </c>
      <c r="AP4539" t="str">
        <f t="shared" si="635"/>
        <v>Yes</v>
      </c>
      <c r="AQ4539">
        <v>1</v>
      </c>
      <c r="AR4539" s="5">
        <f t="shared" si="636"/>
        <v>1425529.76</v>
      </c>
      <c r="AS4539" s="5">
        <f t="shared" si="637"/>
        <v>293618.02</v>
      </c>
      <c r="AT4539" t="s">
        <v>1641</v>
      </c>
      <c r="AU4539" t="s">
        <v>6189</v>
      </c>
      <c r="AV4539" t="s">
        <v>6201</v>
      </c>
      <c r="AW4539" t="s">
        <v>6175</v>
      </c>
      <c r="AX4539" t="s">
        <v>6167</v>
      </c>
      <c r="AY4539">
        <v>55</v>
      </c>
      <c r="AZ4539">
        <v>0</v>
      </c>
      <c r="BA4539">
        <v>0</v>
      </c>
      <c r="BB4539" t="s">
        <v>6168</v>
      </c>
      <c r="BC4539">
        <v>0</v>
      </c>
      <c r="BD4539">
        <v>0</v>
      </c>
      <c r="BE4539" t="s">
        <v>6169</v>
      </c>
      <c r="BF4539" t="s">
        <v>6210</v>
      </c>
      <c r="BG4539">
        <v>1</v>
      </c>
      <c r="BH4539" t="s">
        <v>6179</v>
      </c>
      <c r="BI4539">
        <v>50</v>
      </c>
      <c r="BJ4539" t="s">
        <v>6172</v>
      </c>
      <c r="BK4539">
        <v>0</v>
      </c>
      <c r="BL4539">
        <v>74</v>
      </c>
      <c r="BM4539" s="3">
        <f t="shared" si="638"/>
        <v>0.7567567567567568</v>
      </c>
    </row>
    <row r="4540" spans="1:65">
      <c r="A4540" t="s">
        <v>4680</v>
      </c>
      <c r="B4540" s="2">
        <v>45933</v>
      </c>
      <c r="C4540" t="s">
        <v>4641</v>
      </c>
      <c r="D4540" t="s">
        <v>4642</v>
      </c>
      <c r="E4540">
        <v>10</v>
      </c>
      <c r="F4540" t="s">
        <v>61</v>
      </c>
      <c r="G4540" t="s">
        <v>79</v>
      </c>
      <c r="H4540" t="s">
        <v>123</v>
      </c>
      <c r="I4540" t="s">
        <v>52</v>
      </c>
      <c r="J4540" t="s">
        <v>65</v>
      </c>
      <c r="K4540" t="s">
        <v>75</v>
      </c>
      <c r="L4540" t="s">
        <v>55</v>
      </c>
      <c r="M4540" t="s">
        <v>56</v>
      </c>
      <c r="N4540" t="s">
        <v>94</v>
      </c>
      <c r="O4540" t="s">
        <v>82</v>
      </c>
      <c r="P4540">
        <v>50</v>
      </c>
      <c r="Q4540">
        <v>51</v>
      </c>
      <c r="R4540">
        <v>52</v>
      </c>
      <c r="S4540">
        <v>1</v>
      </c>
      <c r="T4540">
        <f t="shared" si="630"/>
        <v>51</v>
      </c>
      <c r="U4540">
        <v>49</v>
      </c>
      <c r="V4540">
        <f t="shared" si="631"/>
        <v>2</v>
      </c>
      <c r="W4540" s="3">
        <f t="shared" si="632"/>
        <v>1.9230769230769232E-2</v>
      </c>
      <c r="X4540">
        <v>33</v>
      </c>
      <c r="Y4540" s="4">
        <v>8.3000000000000007</v>
      </c>
      <c r="Z4540" s="4">
        <v>2.4</v>
      </c>
      <c r="AA4540" s="5">
        <v>51517.45</v>
      </c>
      <c r="AB4540" s="5">
        <f t="shared" si="633"/>
        <v>2524355.0499999998</v>
      </c>
      <c r="AC4540" s="5">
        <v>35014.800000000003</v>
      </c>
      <c r="AD4540" s="5">
        <f t="shared" si="634"/>
        <v>1820769.6</v>
      </c>
      <c r="AE4540" s="5">
        <v>122848.71</v>
      </c>
      <c r="AF4540" s="5">
        <v>31476.61</v>
      </c>
      <c r="AG4540" s="5">
        <v>9797.49</v>
      </c>
      <c r="AH4540" s="5">
        <v>3480</v>
      </c>
      <c r="AI4540" s="5">
        <v>4600</v>
      </c>
      <c r="AJ4540">
        <v>0</v>
      </c>
      <c r="AK4540" s="5">
        <v>0</v>
      </c>
      <c r="AL4540" s="5">
        <v>2012.78</v>
      </c>
      <c r="AM4540" s="5">
        <v>32752.97</v>
      </c>
      <c r="AN4540">
        <v>4</v>
      </c>
      <c r="AO4540">
        <v>4</v>
      </c>
      <c r="AP4540" t="str">
        <f t="shared" si="635"/>
        <v>Yes</v>
      </c>
      <c r="AQ4540">
        <v>1</v>
      </c>
      <c r="AR4540" s="5">
        <f t="shared" si="636"/>
        <v>2027738.16</v>
      </c>
      <c r="AS4540" s="5">
        <f t="shared" si="637"/>
        <v>496616.89</v>
      </c>
      <c r="AT4540" t="s">
        <v>59</v>
      </c>
      <c r="AU4540" t="s">
        <v>6164</v>
      </c>
      <c r="AV4540" t="s">
        <v>6165</v>
      </c>
      <c r="AW4540" t="s">
        <v>6166</v>
      </c>
      <c r="AX4540" t="s">
        <v>6177</v>
      </c>
      <c r="AY4540">
        <v>53</v>
      </c>
      <c r="AZ4540">
        <v>0</v>
      </c>
      <c r="BA4540">
        <v>17</v>
      </c>
      <c r="BB4540" t="s">
        <v>6180</v>
      </c>
      <c r="BC4540">
        <v>0</v>
      </c>
      <c r="BD4540">
        <v>0</v>
      </c>
      <c r="BE4540" t="s">
        <v>6169</v>
      </c>
      <c r="BF4540" t="s">
        <v>6170</v>
      </c>
      <c r="BG4540">
        <v>0</v>
      </c>
      <c r="BH4540" t="s">
        <v>6171</v>
      </c>
      <c r="BI4540">
        <v>28</v>
      </c>
      <c r="BJ4540" t="s">
        <v>6172</v>
      </c>
      <c r="BK4540">
        <v>0</v>
      </c>
      <c r="BL4540">
        <v>60</v>
      </c>
      <c r="BM4540" s="3">
        <f t="shared" si="638"/>
        <v>0.8666666666666667</v>
      </c>
    </row>
    <row r="4541" spans="1:65">
      <c r="A4541" t="s">
        <v>4681</v>
      </c>
      <c r="B4541" s="2">
        <v>45933</v>
      </c>
      <c r="C4541" t="s">
        <v>4641</v>
      </c>
      <c r="D4541" t="s">
        <v>4642</v>
      </c>
      <c r="E4541">
        <v>10</v>
      </c>
      <c r="F4541" t="s">
        <v>61</v>
      </c>
      <c r="G4541" t="s">
        <v>79</v>
      </c>
      <c r="H4541" t="s">
        <v>98</v>
      </c>
      <c r="I4541" t="s">
        <v>74</v>
      </c>
      <c r="J4541" t="s">
        <v>53</v>
      </c>
      <c r="K4541" t="s">
        <v>66</v>
      </c>
      <c r="L4541" t="s">
        <v>55</v>
      </c>
      <c r="M4541" t="s">
        <v>56</v>
      </c>
      <c r="N4541" t="s">
        <v>76</v>
      </c>
      <c r="O4541" t="s">
        <v>58</v>
      </c>
      <c r="P4541">
        <v>52</v>
      </c>
      <c r="Q4541">
        <v>54</v>
      </c>
      <c r="R4541">
        <v>51</v>
      </c>
      <c r="S4541">
        <v>1</v>
      </c>
      <c r="T4541">
        <f t="shared" si="630"/>
        <v>50</v>
      </c>
      <c r="U4541">
        <v>50</v>
      </c>
      <c r="V4541">
        <f t="shared" si="631"/>
        <v>0</v>
      </c>
      <c r="W4541" s="3">
        <f t="shared" si="632"/>
        <v>1.9607843137254902E-2</v>
      </c>
      <c r="X4541">
        <v>10</v>
      </c>
      <c r="Y4541" s="4">
        <v>7</v>
      </c>
      <c r="Z4541" s="4">
        <v>0.9</v>
      </c>
      <c r="AA4541" s="5">
        <v>33853.43</v>
      </c>
      <c r="AB4541" s="5">
        <f t="shared" si="633"/>
        <v>1692671.5</v>
      </c>
      <c r="AC4541" s="5">
        <v>23503.4</v>
      </c>
      <c r="AD4541" s="5">
        <f t="shared" si="634"/>
        <v>1198673.3999999999</v>
      </c>
      <c r="AE4541" s="5">
        <v>87027.81</v>
      </c>
      <c r="AF4541" s="5">
        <v>21217.38</v>
      </c>
      <c r="AG4541" s="5">
        <v>7764.94</v>
      </c>
      <c r="AH4541" s="5">
        <v>1305</v>
      </c>
      <c r="AI4541" s="5">
        <v>3200</v>
      </c>
      <c r="AJ4541">
        <v>0</v>
      </c>
      <c r="AK4541" s="5">
        <v>0</v>
      </c>
      <c r="AL4541" s="5">
        <v>0</v>
      </c>
      <c r="AM4541" s="5">
        <v>33601.25</v>
      </c>
      <c r="AN4541">
        <v>4</v>
      </c>
      <c r="AO4541">
        <v>4</v>
      </c>
      <c r="AP4541" t="str">
        <f t="shared" si="635"/>
        <v>Yes</v>
      </c>
      <c r="AQ4541">
        <v>0</v>
      </c>
      <c r="AR4541" s="5">
        <f t="shared" si="636"/>
        <v>1352789.78</v>
      </c>
      <c r="AS4541" s="5">
        <f t="shared" si="637"/>
        <v>339881.72</v>
      </c>
      <c r="AT4541" t="s">
        <v>59</v>
      </c>
      <c r="AU4541" t="s">
        <v>6164</v>
      </c>
      <c r="AV4541" t="s">
        <v>6165</v>
      </c>
      <c r="AW4541" t="s">
        <v>6166</v>
      </c>
      <c r="AX4541" t="s">
        <v>6167</v>
      </c>
      <c r="AY4541">
        <v>52</v>
      </c>
      <c r="AZ4541">
        <v>0</v>
      </c>
      <c r="BA4541">
        <v>0</v>
      </c>
      <c r="BB4541" t="s">
        <v>6168</v>
      </c>
      <c r="BC4541">
        <v>0</v>
      </c>
      <c r="BD4541">
        <v>0</v>
      </c>
      <c r="BE4541" t="s">
        <v>6169</v>
      </c>
      <c r="BF4541" t="s">
        <v>6170</v>
      </c>
      <c r="BG4541">
        <v>0</v>
      </c>
      <c r="BH4541" t="s">
        <v>6171</v>
      </c>
      <c r="BI4541">
        <v>7</v>
      </c>
      <c r="BJ4541" t="s">
        <v>6172</v>
      </c>
      <c r="BK4541">
        <v>0</v>
      </c>
      <c r="BL4541">
        <v>75</v>
      </c>
      <c r="BM4541" s="3">
        <f t="shared" si="638"/>
        <v>0.68</v>
      </c>
    </row>
    <row r="4542" spans="1:65">
      <c r="A4542" t="s">
        <v>4682</v>
      </c>
      <c r="B4542" s="2">
        <v>45933</v>
      </c>
      <c r="C4542" t="s">
        <v>4641</v>
      </c>
      <c r="D4542" t="s">
        <v>4642</v>
      </c>
      <c r="E4542">
        <v>10</v>
      </c>
      <c r="F4542" t="s">
        <v>78</v>
      </c>
      <c r="G4542" t="s">
        <v>62</v>
      </c>
      <c r="H4542" t="s">
        <v>190</v>
      </c>
      <c r="I4542" t="s">
        <v>64</v>
      </c>
      <c r="J4542" t="s">
        <v>53</v>
      </c>
      <c r="K4542" t="s">
        <v>54</v>
      </c>
      <c r="L4542" t="s">
        <v>92</v>
      </c>
      <c r="M4542" t="s">
        <v>68</v>
      </c>
      <c r="N4542" t="s">
        <v>94</v>
      </c>
      <c r="O4542" t="s">
        <v>70</v>
      </c>
      <c r="P4542">
        <v>63</v>
      </c>
      <c r="Q4542">
        <v>68</v>
      </c>
      <c r="R4542">
        <v>65</v>
      </c>
      <c r="S4542">
        <v>2</v>
      </c>
      <c r="T4542">
        <f t="shared" si="630"/>
        <v>63</v>
      </c>
      <c r="U4542">
        <v>63</v>
      </c>
      <c r="V4542">
        <f t="shared" si="631"/>
        <v>0</v>
      </c>
      <c r="W4542" s="3">
        <f t="shared" si="632"/>
        <v>3.0769230769230771E-2</v>
      </c>
      <c r="X4542">
        <v>27</v>
      </c>
      <c r="Y4542" s="4">
        <v>3.1</v>
      </c>
      <c r="Z4542" s="4">
        <v>1.5</v>
      </c>
      <c r="AA4542" s="5">
        <v>39109.85</v>
      </c>
      <c r="AB4542" s="5">
        <f t="shared" si="633"/>
        <v>2463920.5499999998</v>
      </c>
      <c r="AC4542" s="5">
        <v>22592.76</v>
      </c>
      <c r="AD4542" s="5">
        <f t="shared" si="634"/>
        <v>1468529.4</v>
      </c>
      <c r="AE4542" s="5">
        <v>108459.04</v>
      </c>
      <c r="AF4542" s="5">
        <v>30985.34</v>
      </c>
      <c r="AG4542" s="5">
        <v>9937.33</v>
      </c>
      <c r="AH4542" s="5">
        <v>2175</v>
      </c>
      <c r="AI4542" s="5">
        <v>6400</v>
      </c>
      <c r="AJ4542">
        <v>1</v>
      </c>
      <c r="AK4542" s="5">
        <v>8216.86</v>
      </c>
      <c r="AL4542" s="5">
        <v>0</v>
      </c>
      <c r="AM4542" s="5">
        <v>42915.66</v>
      </c>
      <c r="AN4542">
        <v>4</v>
      </c>
      <c r="AO4542">
        <v>3</v>
      </c>
      <c r="AP4542" t="str">
        <f t="shared" si="635"/>
        <v>Yes</v>
      </c>
      <c r="AQ4542">
        <v>2</v>
      </c>
      <c r="AR4542" s="5">
        <f t="shared" si="636"/>
        <v>1677618.63</v>
      </c>
      <c r="AS4542" s="5">
        <f t="shared" si="637"/>
        <v>786301.92</v>
      </c>
      <c r="AT4542" t="s">
        <v>59</v>
      </c>
      <c r="AU4542" t="s">
        <v>6189</v>
      </c>
      <c r="AV4542" t="s">
        <v>6190</v>
      </c>
      <c r="AW4542" t="s">
        <v>6183</v>
      </c>
      <c r="AX4542" t="s">
        <v>6167</v>
      </c>
      <c r="AY4542">
        <v>65</v>
      </c>
      <c r="AZ4542">
        <v>0</v>
      </c>
      <c r="BA4542">
        <v>0</v>
      </c>
      <c r="BB4542" t="s">
        <v>6168</v>
      </c>
      <c r="BC4542">
        <v>0</v>
      </c>
      <c r="BD4542">
        <v>0</v>
      </c>
      <c r="BE4542" t="s">
        <v>6169</v>
      </c>
      <c r="BF4542" t="s">
        <v>6170</v>
      </c>
      <c r="BG4542">
        <v>0</v>
      </c>
      <c r="BH4542" t="s">
        <v>6171</v>
      </c>
      <c r="BI4542">
        <v>53</v>
      </c>
      <c r="BJ4542" t="s">
        <v>6187</v>
      </c>
      <c r="BK4542">
        <v>0</v>
      </c>
      <c r="BL4542">
        <v>73</v>
      </c>
      <c r="BM4542" s="3">
        <f t="shared" si="638"/>
        <v>0.8904109589041096</v>
      </c>
    </row>
    <row r="4543" spans="1:65">
      <c r="A4543" t="s">
        <v>4683</v>
      </c>
      <c r="B4543" s="2">
        <v>45933</v>
      </c>
      <c r="C4543" t="s">
        <v>4641</v>
      </c>
      <c r="D4543" t="s">
        <v>4642</v>
      </c>
      <c r="E4543">
        <v>10</v>
      </c>
      <c r="F4543" t="s">
        <v>61</v>
      </c>
      <c r="G4543" t="s">
        <v>50</v>
      </c>
      <c r="H4543" t="s">
        <v>127</v>
      </c>
      <c r="I4543" t="s">
        <v>64</v>
      </c>
      <c r="J4543" t="s">
        <v>53</v>
      </c>
      <c r="K4543" t="s">
        <v>66</v>
      </c>
      <c r="L4543" t="s">
        <v>87</v>
      </c>
      <c r="M4543" t="s">
        <v>56</v>
      </c>
      <c r="N4543" t="s">
        <v>94</v>
      </c>
      <c r="O4543" t="s">
        <v>82</v>
      </c>
      <c r="P4543">
        <v>55</v>
      </c>
      <c r="Q4543">
        <v>59</v>
      </c>
      <c r="R4543">
        <v>57</v>
      </c>
      <c r="S4543">
        <v>1</v>
      </c>
      <c r="T4543">
        <f t="shared" si="630"/>
        <v>56</v>
      </c>
      <c r="U4543">
        <v>54</v>
      </c>
      <c r="V4543">
        <f t="shared" si="631"/>
        <v>2</v>
      </c>
      <c r="W4543" s="3">
        <f t="shared" si="632"/>
        <v>1.7543859649122806E-2</v>
      </c>
      <c r="X4543">
        <v>15</v>
      </c>
      <c r="Y4543" s="4">
        <v>4.9000000000000004</v>
      </c>
      <c r="Z4543" s="4">
        <v>2</v>
      </c>
      <c r="AA4543" s="5">
        <v>33584.199999999997</v>
      </c>
      <c r="AB4543" s="5">
        <f t="shared" si="633"/>
        <v>1813546.8</v>
      </c>
      <c r="AC4543" s="5">
        <v>24107.88</v>
      </c>
      <c r="AD4543" s="5">
        <f t="shared" si="634"/>
        <v>1374149.16</v>
      </c>
      <c r="AE4543" s="5">
        <v>94938.240000000005</v>
      </c>
      <c r="AF4543" s="5">
        <v>25090.66</v>
      </c>
      <c r="AG4543" s="5">
        <v>7887.87</v>
      </c>
      <c r="AH4543" s="5">
        <v>2900</v>
      </c>
      <c r="AI4543" s="5">
        <v>3200</v>
      </c>
      <c r="AJ4543">
        <v>0</v>
      </c>
      <c r="AK4543" s="5">
        <v>0</v>
      </c>
      <c r="AL4543" s="5">
        <v>1328.51</v>
      </c>
      <c r="AM4543" s="5">
        <v>35524.93</v>
      </c>
      <c r="AN4543">
        <v>4</v>
      </c>
      <c r="AO4543">
        <v>4</v>
      </c>
      <c r="AP4543" t="str">
        <f t="shared" si="635"/>
        <v>Yes</v>
      </c>
      <c r="AQ4543">
        <v>1</v>
      </c>
      <c r="AR4543" s="5">
        <f t="shared" si="636"/>
        <v>1545019.37</v>
      </c>
      <c r="AS4543" s="5">
        <f t="shared" si="637"/>
        <v>268527.43</v>
      </c>
      <c r="AT4543" t="s">
        <v>59</v>
      </c>
      <c r="AU4543" t="s">
        <v>6164</v>
      </c>
      <c r="AV4543" t="s">
        <v>6165</v>
      </c>
      <c r="AW4543" t="s">
        <v>6166</v>
      </c>
      <c r="AX4543" t="s">
        <v>6167</v>
      </c>
      <c r="AY4543">
        <v>55</v>
      </c>
      <c r="AZ4543">
        <v>0</v>
      </c>
      <c r="BA4543">
        <v>20</v>
      </c>
      <c r="BB4543" t="s">
        <v>6180</v>
      </c>
      <c r="BC4543">
        <v>0</v>
      </c>
      <c r="BD4543">
        <v>0</v>
      </c>
      <c r="BE4543" t="s">
        <v>6169</v>
      </c>
      <c r="BF4543" t="s">
        <v>6170</v>
      </c>
      <c r="BG4543">
        <v>0</v>
      </c>
      <c r="BH4543" t="s">
        <v>6171</v>
      </c>
      <c r="BI4543">
        <v>19</v>
      </c>
      <c r="BJ4543" t="s">
        <v>6172</v>
      </c>
      <c r="BK4543">
        <v>0</v>
      </c>
      <c r="BL4543">
        <v>71</v>
      </c>
      <c r="BM4543" s="3">
        <f t="shared" si="638"/>
        <v>0.80281690140845074</v>
      </c>
    </row>
    <row r="4544" spans="1:65">
      <c r="A4544" t="s">
        <v>4684</v>
      </c>
      <c r="B4544" s="2">
        <v>45933</v>
      </c>
      <c r="C4544" t="s">
        <v>4641</v>
      </c>
      <c r="D4544" t="s">
        <v>4642</v>
      </c>
      <c r="E4544">
        <v>10</v>
      </c>
      <c r="F4544" t="s">
        <v>49</v>
      </c>
      <c r="G4544" t="s">
        <v>50</v>
      </c>
      <c r="H4544" t="s">
        <v>89</v>
      </c>
      <c r="I4544" t="s">
        <v>74</v>
      </c>
      <c r="J4544" t="s">
        <v>65</v>
      </c>
      <c r="K4544" t="s">
        <v>54</v>
      </c>
      <c r="L4544" t="s">
        <v>55</v>
      </c>
      <c r="M4544" t="s">
        <v>56</v>
      </c>
      <c r="N4544" t="s">
        <v>69</v>
      </c>
      <c r="O4544" t="s">
        <v>70</v>
      </c>
      <c r="P4544">
        <v>48</v>
      </c>
      <c r="Q4544">
        <v>50</v>
      </c>
      <c r="R4544">
        <v>50</v>
      </c>
      <c r="S4544">
        <v>1</v>
      </c>
      <c r="T4544">
        <f t="shared" si="630"/>
        <v>49</v>
      </c>
      <c r="U4544">
        <v>47</v>
      </c>
      <c r="V4544">
        <f t="shared" si="631"/>
        <v>2</v>
      </c>
      <c r="W4544" s="3">
        <f t="shared" si="632"/>
        <v>0.02</v>
      </c>
      <c r="X4544">
        <v>27</v>
      </c>
      <c r="Y4544" s="4">
        <v>1.7</v>
      </c>
      <c r="Z4544" s="4">
        <v>1.6</v>
      </c>
      <c r="AA4544" s="5">
        <v>56251.41</v>
      </c>
      <c r="AB4544" s="5">
        <f t="shared" si="633"/>
        <v>2643816.27</v>
      </c>
      <c r="AC4544" s="5">
        <v>34838.870000000003</v>
      </c>
      <c r="AD4544" s="5">
        <f t="shared" si="634"/>
        <v>1741943.5</v>
      </c>
      <c r="AE4544" s="5">
        <v>111917.3</v>
      </c>
      <c r="AF4544" s="5">
        <v>33540.94</v>
      </c>
      <c r="AG4544" s="5">
        <v>10030.879999999999</v>
      </c>
      <c r="AH4544" s="5">
        <v>2320</v>
      </c>
      <c r="AI4544" s="5">
        <v>4600</v>
      </c>
      <c r="AJ4544">
        <v>0</v>
      </c>
      <c r="AK4544" s="5">
        <v>0</v>
      </c>
      <c r="AL4544" s="5">
        <v>2067.83</v>
      </c>
      <c r="AM4544" s="5">
        <v>36655.879999999997</v>
      </c>
      <c r="AN4544">
        <v>4</v>
      </c>
      <c r="AO4544">
        <v>6</v>
      </c>
      <c r="AP4544" t="str">
        <f t="shared" si="635"/>
        <v>No</v>
      </c>
      <c r="AQ4544">
        <v>2</v>
      </c>
      <c r="AR4544" s="5">
        <f t="shared" si="636"/>
        <v>1943076.33</v>
      </c>
      <c r="AS4544" s="5">
        <f t="shared" si="637"/>
        <v>700739.94</v>
      </c>
      <c r="AT4544" t="s">
        <v>59</v>
      </c>
      <c r="AU4544" t="s">
        <v>6164</v>
      </c>
      <c r="AV4544" t="s">
        <v>6165</v>
      </c>
      <c r="AW4544" t="s">
        <v>6166</v>
      </c>
      <c r="AX4544" t="s">
        <v>6184</v>
      </c>
      <c r="AY4544">
        <v>49</v>
      </c>
      <c r="AZ4544">
        <v>0</v>
      </c>
      <c r="BA4544">
        <v>15</v>
      </c>
      <c r="BB4544" t="s">
        <v>6180</v>
      </c>
      <c r="BC4544">
        <v>0</v>
      </c>
      <c r="BD4544">
        <v>2</v>
      </c>
      <c r="BE4544" t="s">
        <v>6196</v>
      </c>
      <c r="BF4544" t="s">
        <v>6170</v>
      </c>
      <c r="BG4544">
        <v>0</v>
      </c>
      <c r="BH4544" t="s">
        <v>6171</v>
      </c>
      <c r="BI4544">
        <v>23</v>
      </c>
      <c r="BJ4544" t="s">
        <v>6172</v>
      </c>
      <c r="BK4544">
        <v>0</v>
      </c>
      <c r="BL4544">
        <v>64</v>
      </c>
      <c r="BM4544" s="3">
        <f t="shared" si="638"/>
        <v>0.78125</v>
      </c>
    </row>
    <row r="4545" spans="1:65">
      <c r="A4545" t="s">
        <v>4685</v>
      </c>
      <c r="B4545" s="2">
        <v>45933</v>
      </c>
      <c r="C4545" t="s">
        <v>4641</v>
      </c>
      <c r="D4545" t="s">
        <v>4642</v>
      </c>
      <c r="E4545">
        <v>10</v>
      </c>
      <c r="F4545" t="s">
        <v>78</v>
      </c>
      <c r="G4545" t="s">
        <v>50</v>
      </c>
      <c r="H4545" t="s">
        <v>185</v>
      </c>
      <c r="I4545" t="s">
        <v>74</v>
      </c>
      <c r="J4545" t="s">
        <v>53</v>
      </c>
      <c r="K4545" t="s">
        <v>75</v>
      </c>
      <c r="L4545" t="s">
        <v>87</v>
      </c>
      <c r="M4545" t="s">
        <v>68</v>
      </c>
      <c r="N4545" t="s">
        <v>94</v>
      </c>
      <c r="O4545" t="s">
        <v>58</v>
      </c>
      <c r="P4545">
        <v>59</v>
      </c>
      <c r="Q4545">
        <v>63</v>
      </c>
      <c r="R4545">
        <v>63</v>
      </c>
      <c r="S4545">
        <v>2</v>
      </c>
      <c r="T4545">
        <f t="shared" si="630"/>
        <v>61</v>
      </c>
      <c r="U4545">
        <v>57</v>
      </c>
      <c r="V4545">
        <f t="shared" si="631"/>
        <v>4</v>
      </c>
      <c r="W4545" s="3">
        <f t="shared" si="632"/>
        <v>3.1746031746031744E-2</v>
      </c>
      <c r="X4545">
        <v>39</v>
      </c>
      <c r="Y4545" s="4">
        <v>6</v>
      </c>
      <c r="Z4545" s="4">
        <v>1.6</v>
      </c>
      <c r="AA4545" s="5">
        <v>35761.33</v>
      </c>
      <c r="AB4545" s="5">
        <f t="shared" si="633"/>
        <v>2038395.81</v>
      </c>
      <c r="AC4545" s="5">
        <v>23082.77</v>
      </c>
      <c r="AD4545" s="5">
        <f t="shared" si="634"/>
        <v>1454214.51</v>
      </c>
      <c r="AE4545" s="5">
        <v>108093.81</v>
      </c>
      <c r="AF4545" s="5">
        <v>30972.83</v>
      </c>
      <c r="AG4545" s="5">
        <v>10209.69</v>
      </c>
      <c r="AH4545" s="5">
        <v>2320</v>
      </c>
      <c r="AI4545" s="5">
        <v>6400</v>
      </c>
      <c r="AJ4545">
        <v>1</v>
      </c>
      <c r="AK4545" s="5">
        <v>8599.1</v>
      </c>
      <c r="AL4545" s="5">
        <v>2696.69</v>
      </c>
      <c r="AM4545" s="5">
        <v>36683.94</v>
      </c>
      <c r="AN4545">
        <v>4</v>
      </c>
      <c r="AO4545">
        <v>4</v>
      </c>
      <c r="AP4545" t="str">
        <f t="shared" si="635"/>
        <v>Yes</v>
      </c>
      <c r="AQ4545">
        <v>2</v>
      </c>
      <c r="AR4545" s="5">
        <f t="shared" si="636"/>
        <v>1660190.57</v>
      </c>
      <c r="AS4545" s="5">
        <f t="shared" si="637"/>
        <v>378205.24</v>
      </c>
      <c r="AT4545" t="s">
        <v>59</v>
      </c>
      <c r="AU4545" t="s">
        <v>6189</v>
      </c>
      <c r="AV4545" t="s">
        <v>6190</v>
      </c>
      <c r="AW4545" t="s">
        <v>6183</v>
      </c>
      <c r="AX4545" t="s">
        <v>6184</v>
      </c>
      <c r="AY4545">
        <v>64</v>
      </c>
      <c r="AZ4545">
        <v>2</v>
      </c>
      <c r="BA4545">
        <v>22</v>
      </c>
      <c r="BB4545" t="s">
        <v>6185</v>
      </c>
      <c r="BC4545">
        <v>0</v>
      </c>
      <c r="BD4545">
        <v>0</v>
      </c>
      <c r="BE4545" t="s">
        <v>6169</v>
      </c>
      <c r="BF4545" t="s">
        <v>6170</v>
      </c>
      <c r="BG4545">
        <v>0</v>
      </c>
      <c r="BH4545" t="s">
        <v>6171</v>
      </c>
      <c r="BI4545">
        <v>38</v>
      </c>
      <c r="BJ4545" t="s">
        <v>6172</v>
      </c>
      <c r="BK4545">
        <v>0</v>
      </c>
      <c r="BL4545">
        <v>73</v>
      </c>
      <c r="BM4545" s="3">
        <f t="shared" si="638"/>
        <v>0.86301369863013699</v>
      </c>
    </row>
    <row r="4546" spans="1:65">
      <c r="A4546" t="s">
        <v>4686</v>
      </c>
      <c r="B4546" s="2">
        <v>45933</v>
      </c>
      <c r="C4546" t="s">
        <v>4641</v>
      </c>
      <c r="D4546" t="s">
        <v>4642</v>
      </c>
      <c r="E4546">
        <v>10</v>
      </c>
      <c r="F4546" t="s">
        <v>72</v>
      </c>
      <c r="G4546" t="s">
        <v>62</v>
      </c>
      <c r="H4546" t="s">
        <v>155</v>
      </c>
      <c r="I4546" t="s">
        <v>74</v>
      </c>
      <c r="J4546" t="s">
        <v>81</v>
      </c>
      <c r="K4546" t="s">
        <v>75</v>
      </c>
      <c r="L4546" t="s">
        <v>92</v>
      </c>
      <c r="M4546" t="s">
        <v>68</v>
      </c>
      <c r="N4546" t="s">
        <v>76</v>
      </c>
      <c r="O4546" t="s">
        <v>120</v>
      </c>
      <c r="P4546">
        <v>39</v>
      </c>
      <c r="Q4546">
        <v>41</v>
      </c>
      <c r="R4546">
        <v>43</v>
      </c>
      <c r="S4546">
        <v>1</v>
      </c>
      <c r="T4546">
        <f t="shared" ref="T4546:T4609" si="639">R4546-S4546</f>
        <v>42</v>
      </c>
      <c r="U4546">
        <v>38</v>
      </c>
      <c r="V4546">
        <f t="shared" ref="V4546:V4609" si="640">T4546-U4546</f>
        <v>4</v>
      </c>
      <c r="W4546" s="3">
        <f t="shared" ref="W4546:W4609" si="641">IFERROR(S4546/R4546,0)</f>
        <v>2.3255813953488372E-2</v>
      </c>
      <c r="X4546">
        <v>5</v>
      </c>
      <c r="Y4546" s="4">
        <v>4</v>
      </c>
      <c r="Z4546" s="4">
        <v>1.5</v>
      </c>
      <c r="AA4546" s="5">
        <v>78076.42</v>
      </c>
      <c r="AB4546" s="5">
        <f t="shared" ref="AB4546:AB4609" si="642">ROUND(U4546*AA4546,2)</f>
        <v>2966903.96</v>
      </c>
      <c r="AC4546" s="5">
        <v>51433.71</v>
      </c>
      <c r="AD4546" s="5">
        <f t="shared" ref="AD4546:AD4609" si="643">ROUND(R4546*AC4546,2)</f>
        <v>2211649.5299999998</v>
      </c>
      <c r="AE4546" s="5">
        <v>131709.72</v>
      </c>
      <c r="AF4546" s="5">
        <v>36537.97</v>
      </c>
      <c r="AG4546" s="5">
        <v>6998.94</v>
      </c>
      <c r="AH4546" s="5">
        <v>2175</v>
      </c>
      <c r="AI4546" s="5">
        <v>6800</v>
      </c>
      <c r="AJ4546">
        <v>0</v>
      </c>
      <c r="AK4546" s="5">
        <v>0</v>
      </c>
      <c r="AL4546" s="5">
        <v>5770.27</v>
      </c>
      <c r="AM4546" s="5">
        <v>26160.57</v>
      </c>
      <c r="AN4546">
        <v>4</v>
      </c>
      <c r="AO4546">
        <v>3</v>
      </c>
      <c r="AP4546" t="str">
        <f t="shared" ref="AP4546:AP4609" si="644">IF(AO4546&lt;=AN4546,"Yes","No")</f>
        <v>Yes</v>
      </c>
      <c r="AQ4546">
        <v>1</v>
      </c>
      <c r="AR4546" s="5">
        <f t="shared" ref="AR4546:AR4609" si="645">ROUND(SUM(AD4546:AI4546)+SUM(AK4546:AM4546),2)</f>
        <v>2427802</v>
      </c>
      <c r="AS4546" s="5">
        <f t="shared" ref="AS4546:AS4609" si="646">ROUND(AB4546-AR4546,2)</f>
        <v>539101.96</v>
      </c>
      <c r="AT4546" t="s">
        <v>59</v>
      </c>
      <c r="AU4546" t="s">
        <v>6164</v>
      </c>
      <c r="AV4546" t="s">
        <v>6165</v>
      </c>
      <c r="AW4546" t="s">
        <v>6166</v>
      </c>
      <c r="AX4546" t="s">
        <v>6184</v>
      </c>
      <c r="AY4546">
        <v>42</v>
      </c>
      <c r="AZ4546">
        <v>0</v>
      </c>
      <c r="BA4546">
        <v>23</v>
      </c>
      <c r="BB4546" t="s">
        <v>6180</v>
      </c>
      <c r="BC4546">
        <v>0</v>
      </c>
      <c r="BD4546">
        <v>0</v>
      </c>
      <c r="BE4546" t="s">
        <v>6169</v>
      </c>
      <c r="BF4546" t="s">
        <v>6170</v>
      </c>
      <c r="BG4546">
        <v>0</v>
      </c>
      <c r="BH4546" t="s">
        <v>6171</v>
      </c>
      <c r="BI4546">
        <v>6</v>
      </c>
      <c r="BJ4546" t="s">
        <v>6172</v>
      </c>
      <c r="BK4546">
        <v>0</v>
      </c>
      <c r="BL4546">
        <v>50</v>
      </c>
      <c r="BM4546" s="3">
        <f t="shared" ref="BM4546:BM4609" si="647">IFERROR(R4546/BL4546,0)</f>
        <v>0.86</v>
      </c>
    </row>
    <row r="4547" spans="1:65">
      <c r="A4547" t="s">
        <v>4687</v>
      </c>
      <c r="B4547" s="2">
        <v>45933</v>
      </c>
      <c r="C4547" t="s">
        <v>4641</v>
      </c>
      <c r="D4547" t="s">
        <v>4642</v>
      </c>
      <c r="E4547">
        <v>10</v>
      </c>
      <c r="F4547" t="s">
        <v>61</v>
      </c>
      <c r="G4547" t="s">
        <v>50</v>
      </c>
      <c r="H4547" t="s">
        <v>127</v>
      </c>
      <c r="I4547" t="s">
        <v>74</v>
      </c>
      <c r="J4547" t="s">
        <v>53</v>
      </c>
      <c r="K4547" t="s">
        <v>75</v>
      </c>
      <c r="L4547" t="s">
        <v>92</v>
      </c>
      <c r="M4547" t="s">
        <v>56</v>
      </c>
      <c r="N4547" t="s">
        <v>69</v>
      </c>
      <c r="O4547" t="s">
        <v>70</v>
      </c>
      <c r="P4547">
        <v>68</v>
      </c>
      <c r="Q4547">
        <v>73</v>
      </c>
      <c r="R4547">
        <v>70</v>
      </c>
      <c r="S4547">
        <v>1</v>
      </c>
      <c r="T4547">
        <f t="shared" si="639"/>
        <v>69</v>
      </c>
      <c r="U4547">
        <v>65</v>
      </c>
      <c r="V4547">
        <f t="shared" si="640"/>
        <v>4</v>
      </c>
      <c r="W4547" s="3">
        <f t="shared" si="641"/>
        <v>1.4285714285714285E-2</v>
      </c>
      <c r="X4547">
        <v>22</v>
      </c>
      <c r="Y4547" s="4">
        <v>6.7</v>
      </c>
      <c r="Z4547" s="4">
        <v>2.2000000000000002</v>
      </c>
      <c r="AA4547" s="5">
        <v>35532.71</v>
      </c>
      <c r="AB4547" s="5">
        <f t="shared" si="642"/>
        <v>2309626.15</v>
      </c>
      <c r="AC4547" s="5">
        <v>23709.82</v>
      </c>
      <c r="AD4547" s="5">
        <f t="shared" si="643"/>
        <v>1659687.4</v>
      </c>
      <c r="AE4547" s="5">
        <v>121098.83</v>
      </c>
      <c r="AF4547" s="5">
        <v>29571.57</v>
      </c>
      <c r="AG4547" s="5">
        <v>8807.4699999999993</v>
      </c>
      <c r="AH4547" s="5">
        <v>3190</v>
      </c>
      <c r="AI4547" s="5">
        <v>3200</v>
      </c>
      <c r="AJ4547">
        <v>0</v>
      </c>
      <c r="AK4547" s="5">
        <v>0</v>
      </c>
      <c r="AL4547" s="5">
        <v>2610.54</v>
      </c>
      <c r="AM4547" s="5">
        <v>41819.5</v>
      </c>
      <c r="AN4547">
        <v>4</v>
      </c>
      <c r="AO4547">
        <v>3</v>
      </c>
      <c r="AP4547" t="str">
        <f t="shared" si="644"/>
        <v>Yes</v>
      </c>
      <c r="AQ4547">
        <v>0</v>
      </c>
      <c r="AR4547" s="5">
        <f t="shared" si="645"/>
        <v>1869985.31</v>
      </c>
      <c r="AS4547" s="5">
        <f t="shared" si="646"/>
        <v>439640.84</v>
      </c>
      <c r="AT4547" t="s">
        <v>59</v>
      </c>
      <c r="AU4547" t="s">
        <v>6164</v>
      </c>
      <c r="AV4547" t="s">
        <v>6165</v>
      </c>
      <c r="AW4547" t="s">
        <v>6166</v>
      </c>
      <c r="AX4547" t="s">
        <v>6167</v>
      </c>
      <c r="AY4547">
        <v>71</v>
      </c>
      <c r="AZ4547">
        <v>1</v>
      </c>
      <c r="BA4547">
        <v>30</v>
      </c>
      <c r="BB4547" t="s">
        <v>6180</v>
      </c>
      <c r="BC4547">
        <v>0</v>
      </c>
      <c r="BD4547">
        <v>0</v>
      </c>
      <c r="BE4547" t="s">
        <v>6169</v>
      </c>
      <c r="BF4547" t="s">
        <v>6170</v>
      </c>
      <c r="BG4547">
        <v>0</v>
      </c>
      <c r="BH4547" t="s">
        <v>6171</v>
      </c>
      <c r="BI4547">
        <v>48</v>
      </c>
      <c r="BJ4547" t="s">
        <v>6172</v>
      </c>
      <c r="BK4547">
        <v>0</v>
      </c>
      <c r="BL4547">
        <v>76</v>
      </c>
      <c r="BM4547" s="3">
        <f t="shared" si="647"/>
        <v>0.92105263157894735</v>
      </c>
    </row>
    <row r="4548" spans="1:65">
      <c r="A4548" t="s">
        <v>4688</v>
      </c>
      <c r="B4548" s="2">
        <v>45933</v>
      </c>
      <c r="C4548" t="s">
        <v>4641</v>
      </c>
      <c r="D4548" t="s">
        <v>4642</v>
      </c>
      <c r="E4548">
        <v>10</v>
      </c>
      <c r="F4548" t="s">
        <v>49</v>
      </c>
      <c r="G4548" t="s">
        <v>79</v>
      </c>
      <c r="H4548" t="s">
        <v>262</v>
      </c>
      <c r="I4548" t="s">
        <v>52</v>
      </c>
      <c r="J4548" t="s">
        <v>81</v>
      </c>
      <c r="K4548" t="s">
        <v>54</v>
      </c>
      <c r="L4548" t="s">
        <v>92</v>
      </c>
      <c r="M4548" t="s">
        <v>56</v>
      </c>
      <c r="N4548" t="s">
        <v>69</v>
      </c>
      <c r="O4548" t="s">
        <v>82</v>
      </c>
      <c r="P4548">
        <v>31</v>
      </c>
      <c r="Q4548">
        <v>32</v>
      </c>
      <c r="R4548">
        <v>31</v>
      </c>
      <c r="S4548">
        <v>1</v>
      </c>
      <c r="T4548">
        <f t="shared" si="639"/>
        <v>30</v>
      </c>
      <c r="U4548">
        <v>30</v>
      </c>
      <c r="V4548">
        <f t="shared" si="640"/>
        <v>0</v>
      </c>
      <c r="W4548" s="3">
        <f t="shared" si="641"/>
        <v>3.2258064516129031E-2</v>
      </c>
      <c r="X4548">
        <v>27</v>
      </c>
      <c r="Y4548" s="4">
        <v>5.0999999999999996</v>
      </c>
      <c r="Z4548" s="4">
        <v>1.1000000000000001</v>
      </c>
      <c r="AA4548" s="5">
        <v>84368.2</v>
      </c>
      <c r="AB4548" s="5">
        <f t="shared" si="642"/>
        <v>2531046</v>
      </c>
      <c r="AC4548" s="5">
        <v>53341.29</v>
      </c>
      <c r="AD4548" s="5">
        <f t="shared" si="643"/>
        <v>1653579.99</v>
      </c>
      <c r="AE4548" s="5">
        <v>99843.19</v>
      </c>
      <c r="AF4548" s="5">
        <v>27549.200000000001</v>
      </c>
      <c r="AG4548" s="5">
        <v>8959.14</v>
      </c>
      <c r="AH4548" s="5">
        <v>1595</v>
      </c>
      <c r="AI4548" s="5">
        <v>6800</v>
      </c>
      <c r="AJ4548">
        <v>0</v>
      </c>
      <c r="AK4548" s="5">
        <v>0</v>
      </c>
      <c r="AL4548" s="5">
        <v>0</v>
      </c>
      <c r="AM4548" s="5">
        <v>20537.490000000002</v>
      </c>
      <c r="AN4548">
        <v>4</v>
      </c>
      <c r="AO4548">
        <v>3</v>
      </c>
      <c r="AP4548" t="str">
        <f t="shared" si="644"/>
        <v>Yes</v>
      </c>
      <c r="AQ4548">
        <v>1</v>
      </c>
      <c r="AR4548" s="5">
        <f t="shared" si="645"/>
        <v>1818864.01</v>
      </c>
      <c r="AS4548" s="5">
        <f t="shared" si="646"/>
        <v>712181.99</v>
      </c>
      <c r="AT4548" t="s">
        <v>59</v>
      </c>
      <c r="AU4548" t="s">
        <v>6164</v>
      </c>
      <c r="AV4548" t="s">
        <v>6165</v>
      </c>
      <c r="AW4548" t="s">
        <v>6166</v>
      </c>
      <c r="AX4548" t="s">
        <v>6167</v>
      </c>
      <c r="AY4548">
        <v>33</v>
      </c>
      <c r="AZ4548">
        <v>0</v>
      </c>
      <c r="BA4548">
        <v>0</v>
      </c>
      <c r="BB4548" t="s">
        <v>6168</v>
      </c>
      <c r="BC4548">
        <v>0</v>
      </c>
      <c r="BD4548">
        <v>0</v>
      </c>
      <c r="BE4548" t="s">
        <v>6169</v>
      </c>
      <c r="BF4548" t="s">
        <v>6170</v>
      </c>
      <c r="BG4548">
        <v>1</v>
      </c>
      <c r="BH4548" t="s">
        <v>6179</v>
      </c>
      <c r="BI4548">
        <v>40</v>
      </c>
      <c r="BJ4548" t="s">
        <v>6172</v>
      </c>
      <c r="BK4548">
        <v>0</v>
      </c>
      <c r="BL4548">
        <v>45</v>
      </c>
      <c r="BM4548" s="3">
        <f t="shared" si="647"/>
        <v>0.68888888888888888</v>
      </c>
    </row>
    <row r="4549" spans="1:65">
      <c r="A4549" t="s">
        <v>4689</v>
      </c>
      <c r="B4549" s="2">
        <v>45933</v>
      </c>
      <c r="C4549" t="s">
        <v>4641</v>
      </c>
      <c r="D4549" t="s">
        <v>4642</v>
      </c>
      <c r="E4549">
        <v>10</v>
      </c>
      <c r="F4549" t="s">
        <v>72</v>
      </c>
      <c r="G4549" t="s">
        <v>62</v>
      </c>
      <c r="H4549" t="s">
        <v>220</v>
      </c>
      <c r="I4549" t="s">
        <v>52</v>
      </c>
      <c r="J4549" t="s">
        <v>53</v>
      </c>
      <c r="K4549" t="s">
        <v>66</v>
      </c>
      <c r="L4549" t="s">
        <v>55</v>
      </c>
      <c r="M4549" t="s">
        <v>56</v>
      </c>
      <c r="N4549" t="s">
        <v>57</v>
      </c>
      <c r="O4549" t="s">
        <v>82</v>
      </c>
      <c r="P4549">
        <v>58</v>
      </c>
      <c r="Q4549">
        <v>58</v>
      </c>
      <c r="R4549">
        <v>58</v>
      </c>
      <c r="S4549">
        <v>1</v>
      </c>
      <c r="T4549">
        <f t="shared" si="639"/>
        <v>57</v>
      </c>
      <c r="U4549">
        <v>56</v>
      </c>
      <c r="V4549">
        <f t="shared" si="640"/>
        <v>1</v>
      </c>
      <c r="W4549" s="3">
        <f t="shared" si="641"/>
        <v>1.7241379310344827E-2</v>
      </c>
      <c r="X4549">
        <v>21</v>
      </c>
      <c r="Y4549" s="4">
        <v>5.8</v>
      </c>
      <c r="Z4549" s="4">
        <v>1.4</v>
      </c>
      <c r="AA4549" s="5">
        <v>33845.01</v>
      </c>
      <c r="AB4549" s="5">
        <f t="shared" si="642"/>
        <v>1895320.56</v>
      </c>
      <c r="AC4549" s="5">
        <v>23465.85</v>
      </c>
      <c r="AD4549" s="5">
        <f t="shared" si="643"/>
        <v>1361019.3</v>
      </c>
      <c r="AE4549" s="5">
        <v>105293.96</v>
      </c>
      <c r="AF4549" s="5">
        <v>25183.09</v>
      </c>
      <c r="AG4549" s="5">
        <v>8464.4699999999993</v>
      </c>
      <c r="AH4549" s="5">
        <v>2030</v>
      </c>
      <c r="AI4549" s="5">
        <v>3200</v>
      </c>
      <c r="AJ4549">
        <v>0</v>
      </c>
      <c r="AK4549" s="5">
        <v>0</v>
      </c>
      <c r="AL4549" s="5">
        <v>699.16</v>
      </c>
      <c r="AM4549" s="5">
        <v>42029.599999999999</v>
      </c>
      <c r="AN4549">
        <v>4</v>
      </c>
      <c r="AO4549">
        <v>6</v>
      </c>
      <c r="AP4549" t="str">
        <f t="shared" si="644"/>
        <v>No</v>
      </c>
      <c r="AQ4549">
        <v>2</v>
      </c>
      <c r="AR4549" s="5">
        <f t="shared" si="645"/>
        <v>1547919.58</v>
      </c>
      <c r="AS4549" s="5">
        <f t="shared" si="646"/>
        <v>347400.98</v>
      </c>
      <c r="AT4549" t="s">
        <v>59</v>
      </c>
      <c r="AU4549" t="s">
        <v>6164</v>
      </c>
      <c r="AV4549" t="s">
        <v>6165</v>
      </c>
      <c r="AW4549" t="s">
        <v>6166</v>
      </c>
      <c r="AX4549" t="s">
        <v>6184</v>
      </c>
      <c r="AY4549">
        <v>58</v>
      </c>
      <c r="AZ4549">
        <v>0</v>
      </c>
      <c r="BA4549">
        <v>12</v>
      </c>
      <c r="BB4549" t="s">
        <v>6198</v>
      </c>
      <c r="BC4549">
        <v>1</v>
      </c>
      <c r="BD4549">
        <v>1</v>
      </c>
      <c r="BE4549" t="s">
        <v>6219</v>
      </c>
      <c r="BF4549" t="s">
        <v>6170</v>
      </c>
      <c r="BG4549">
        <v>0</v>
      </c>
      <c r="BH4549" t="s">
        <v>6171</v>
      </c>
      <c r="BI4549">
        <v>52</v>
      </c>
      <c r="BJ4549" t="s">
        <v>6187</v>
      </c>
      <c r="BK4549">
        <v>0</v>
      </c>
      <c r="BL4549">
        <v>71</v>
      </c>
      <c r="BM4549" s="3">
        <f t="shared" si="647"/>
        <v>0.81690140845070425</v>
      </c>
    </row>
    <row r="4550" spans="1:65">
      <c r="A4550" t="s">
        <v>4690</v>
      </c>
      <c r="B4550" s="2">
        <v>45933</v>
      </c>
      <c r="C4550" t="s">
        <v>4641</v>
      </c>
      <c r="D4550" t="s">
        <v>4642</v>
      </c>
      <c r="E4550">
        <v>10</v>
      </c>
      <c r="F4550" t="s">
        <v>78</v>
      </c>
      <c r="G4550" t="s">
        <v>62</v>
      </c>
      <c r="H4550" t="s">
        <v>91</v>
      </c>
      <c r="I4550" t="s">
        <v>64</v>
      </c>
      <c r="J4550" t="s">
        <v>53</v>
      </c>
      <c r="K4550" t="s">
        <v>66</v>
      </c>
      <c r="L4550" t="s">
        <v>87</v>
      </c>
      <c r="M4550" t="s">
        <v>68</v>
      </c>
      <c r="N4550" t="s">
        <v>57</v>
      </c>
      <c r="O4550" t="s">
        <v>70</v>
      </c>
      <c r="P4550">
        <v>54</v>
      </c>
      <c r="Q4550">
        <v>55</v>
      </c>
      <c r="R4550">
        <v>53</v>
      </c>
      <c r="S4550">
        <v>2</v>
      </c>
      <c r="T4550">
        <f t="shared" si="639"/>
        <v>51</v>
      </c>
      <c r="U4550">
        <v>51</v>
      </c>
      <c r="V4550">
        <f t="shared" si="640"/>
        <v>0</v>
      </c>
      <c r="W4550" s="3">
        <f t="shared" si="641"/>
        <v>3.7735849056603772E-2</v>
      </c>
      <c r="X4550">
        <v>44</v>
      </c>
      <c r="Y4550" s="4">
        <v>5.3</v>
      </c>
      <c r="Z4550" s="4">
        <v>1.3</v>
      </c>
      <c r="AA4550" s="5">
        <v>33541.21</v>
      </c>
      <c r="AB4550" s="5">
        <f t="shared" si="642"/>
        <v>1710601.71</v>
      </c>
      <c r="AC4550" s="5">
        <v>23116.97</v>
      </c>
      <c r="AD4550" s="5">
        <f t="shared" si="643"/>
        <v>1225199.4099999999</v>
      </c>
      <c r="AE4550" s="5">
        <v>86696.19</v>
      </c>
      <c r="AF4550" s="5">
        <v>26201.08</v>
      </c>
      <c r="AG4550" s="5">
        <v>11061.19</v>
      </c>
      <c r="AH4550" s="5">
        <v>1885</v>
      </c>
      <c r="AI4550" s="5">
        <v>6400</v>
      </c>
      <c r="AJ4550">
        <v>1</v>
      </c>
      <c r="AK4550" s="5">
        <v>8211.41</v>
      </c>
      <c r="AL4550" s="5">
        <v>0</v>
      </c>
      <c r="AM4550" s="5">
        <v>38057.519999999997</v>
      </c>
      <c r="AN4550">
        <v>4</v>
      </c>
      <c r="AO4550">
        <v>5</v>
      </c>
      <c r="AP4550" t="str">
        <f t="shared" si="644"/>
        <v>No</v>
      </c>
      <c r="AQ4550">
        <v>2</v>
      </c>
      <c r="AR4550" s="5">
        <f t="shared" si="645"/>
        <v>1403711.8</v>
      </c>
      <c r="AS4550" s="5">
        <f t="shared" si="646"/>
        <v>306889.90999999997</v>
      </c>
      <c r="AT4550" t="s">
        <v>59</v>
      </c>
      <c r="AU4550" t="s">
        <v>6189</v>
      </c>
      <c r="AV4550" t="s">
        <v>6190</v>
      </c>
      <c r="AW4550" t="s">
        <v>6183</v>
      </c>
      <c r="AX4550" t="s">
        <v>6167</v>
      </c>
      <c r="AY4550">
        <v>59</v>
      </c>
      <c r="AZ4550">
        <v>2</v>
      </c>
      <c r="BA4550">
        <v>0</v>
      </c>
      <c r="BB4550" t="s">
        <v>6168</v>
      </c>
      <c r="BC4550">
        <v>1</v>
      </c>
      <c r="BD4550">
        <v>0</v>
      </c>
      <c r="BE4550" t="s">
        <v>6178</v>
      </c>
      <c r="BF4550" t="s">
        <v>6170</v>
      </c>
      <c r="BG4550">
        <v>0</v>
      </c>
      <c r="BH4550" t="s">
        <v>6171</v>
      </c>
      <c r="BI4550">
        <v>58</v>
      </c>
      <c r="BJ4550" t="s">
        <v>6187</v>
      </c>
      <c r="BK4550">
        <v>0</v>
      </c>
      <c r="BL4550">
        <v>76</v>
      </c>
      <c r="BM4550" s="3">
        <f t="shared" si="647"/>
        <v>0.69736842105263153</v>
      </c>
    </row>
    <row r="4551" spans="1:65">
      <c r="A4551" t="s">
        <v>4691</v>
      </c>
      <c r="B4551" s="2">
        <v>45933</v>
      </c>
      <c r="C4551" t="s">
        <v>4641</v>
      </c>
      <c r="D4551" t="s">
        <v>4642</v>
      </c>
      <c r="E4551">
        <v>10</v>
      </c>
      <c r="F4551" t="s">
        <v>72</v>
      </c>
      <c r="G4551" t="s">
        <v>50</v>
      </c>
      <c r="H4551" t="s">
        <v>138</v>
      </c>
      <c r="I4551" t="s">
        <v>52</v>
      </c>
      <c r="J4551" t="s">
        <v>53</v>
      </c>
      <c r="K4551" t="s">
        <v>54</v>
      </c>
      <c r="L4551" t="s">
        <v>92</v>
      </c>
      <c r="M4551" t="s">
        <v>68</v>
      </c>
      <c r="N4551" t="s">
        <v>69</v>
      </c>
      <c r="O4551" t="s">
        <v>120</v>
      </c>
      <c r="P4551">
        <v>67</v>
      </c>
      <c r="Q4551">
        <v>70</v>
      </c>
      <c r="R4551">
        <v>73</v>
      </c>
      <c r="S4551">
        <v>3</v>
      </c>
      <c r="T4551">
        <f t="shared" si="639"/>
        <v>70</v>
      </c>
      <c r="U4551">
        <v>64</v>
      </c>
      <c r="V4551">
        <f t="shared" si="640"/>
        <v>6</v>
      </c>
      <c r="W4551" s="3">
        <f t="shared" si="641"/>
        <v>4.1095890410958902E-2</v>
      </c>
      <c r="X4551">
        <v>33</v>
      </c>
      <c r="Y4551" s="4">
        <v>5.5</v>
      </c>
      <c r="Z4551" s="4">
        <v>1.4</v>
      </c>
      <c r="AA4551" s="5">
        <v>38788.5</v>
      </c>
      <c r="AB4551" s="5">
        <f t="shared" si="642"/>
        <v>2482464</v>
      </c>
      <c r="AC4551" s="5">
        <v>22879.5</v>
      </c>
      <c r="AD4551" s="5">
        <f t="shared" si="643"/>
        <v>1670203.5</v>
      </c>
      <c r="AE4551" s="5">
        <v>129387.08</v>
      </c>
      <c r="AF4551" s="5">
        <v>31139.66</v>
      </c>
      <c r="AG4551" s="5">
        <v>9870.82</v>
      </c>
      <c r="AH4551" s="5">
        <v>2030</v>
      </c>
      <c r="AI4551" s="5">
        <v>9600</v>
      </c>
      <c r="AJ4551">
        <v>1</v>
      </c>
      <c r="AK4551" s="5">
        <v>8685.64</v>
      </c>
      <c r="AL4551" s="5">
        <v>4105.78</v>
      </c>
      <c r="AM4551" s="5">
        <v>40446.6</v>
      </c>
      <c r="AN4551">
        <v>4</v>
      </c>
      <c r="AO4551">
        <v>4</v>
      </c>
      <c r="AP4551" t="str">
        <f t="shared" si="644"/>
        <v>Yes</v>
      </c>
      <c r="AQ4551">
        <v>2</v>
      </c>
      <c r="AR4551" s="5">
        <f t="shared" si="645"/>
        <v>1905469.08</v>
      </c>
      <c r="AS4551" s="5">
        <f t="shared" si="646"/>
        <v>576994.92000000004</v>
      </c>
      <c r="AT4551" t="s">
        <v>59</v>
      </c>
      <c r="AU4551" t="s">
        <v>6181</v>
      </c>
      <c r="AV4551" t="s">
        <v>6182</v>
      </c>
      <c r="AW4551" t="s">
        <v>6183</v>
      </c>
      <c r="AX4551" t="s">
        <v>6184</v>
      </c>
      <c r="AY4551">
        <v>69</v>
      </c>
      <c r="AZ4551">
        <v>0</v>
      </c>
      <c r="BA4551">
        <v>32</v>
      </c>
      <c r="BB4551" t="s">
        <v>6180</v>
      </c>
      <c r="BC4551">
        <v>0</v>
      </c>
      <c r="BD4551">
        <v>0</v>
      </c>
      <c r="BE4551" t="s">
        <v>6169</v>
      </c>
      <c r="BF4551" t="s">
        <v>6176</v>
      </c>
      <c r="BG4551">
        <v>1</v>
      </c>
      <c r="BH4551" t="s">
        <v>6186</v>
      </c>
      <c r="BI4551">
        <v>33</v>
      </c>
      <c r="BJ4551" t="s">
        <v>6172</v>
      </c>
      <c r="BK4551">
        <v>0</v>
      </c>
      <c r="BL4551">
        <v>78</v>
      </c>
      <c r="BM4551" s="3">
        <f t="shared" si="647"/>
        <v>0.9358974358974359</v>
      </c>
    </row>
    <row r="4552" spans="1:65">
      <c r="A4552" t="s">
        <v>4692</v>
      </c>
      <c r="B4552" s="2">
        <v>45933</v>
      </c>
      <c r="C4552" t="s">
        <v>4641</v>
      </c>
      <c r="D4552" t="s">
        <v>4642</v>
      </c>
      <c r="E4552">
        <v>10</v>
      </c>
      <c r="F4552" t="s">
        <v>49</v>
      </c>
      <c r="G4552" t="s">
        <v>79</v>
      </c>
      <c r="H4552" t="s">
        <v>106</v>
      </c>
      <c r="I4552" t="s">
        <v>64</v>
      </c>
      <c r="J4552" t="s">
        <v>81</v>
      </c>
      <c r="K4552" t="s">
        <v>66</v>
      </c>
      <c r="L4552" t="s">
        <v>92</v>
      </c>
      <c r="M4552" t="s">
        <v>68</v>
      </c>
      <c r="N4552" t="s">
        <v>109</v>
      </c>
      <c r="O4552" t="s">
        <v>70</v>
      </c>
      <c r="P4552">
        <v>38</v>
      </c>
      <c r="Q4552">
        <v>40</v>
      </c>
      <c r="R4552">
        <v>40</v>
      </c>
      <c r="S4552">
        <v>1</v>
      </c>
      <c r="T4552">
        <f t="shared" si="639"/>
        <v>39</v>
      </c>
      <c r="U4552">
        <v>36</v>
      </c>
      <c r="V4552">
        <f t="shared" si="640"/>
        <v>3</v>
      </c>
      <c r="W4552" s="3">
        <f t="shared" si="641"/>
        <v>2.5000000000000001E-2</v>
      </c>
      <c r="X4552">
        <v>19</v>
      </c>
      <c r="Y4552" s="4">
        <v>4.5</v>
      </c>
      <c r="Z4552" s="4">
        <v>1.4</v>
      </c>
      <c r="AA4552" s="5">
        <v>72717.37</v>
      </c>
      <c r="AB4552" s="5">
        <f t="shared" si="642"/>
        <v>2617825.3199999998</v>
      </c>
      <c r="AC4552" s="5">
        <v>51401.58</v>
      </c>
      <c r="AD4552" s="5">
        <f t="shared" si="643"/>
        <v>2056063.2</v>
      </c>
      <c r="AE4552" s="5">
        <v>119565.02</v>
      </c>
      <c r="AF4552" s="5">
        <v>34499.519999999997</v>
      </c>
      <c r="AG4552" s="5">
        <v>8387.1299999999992</v>
      </c>
      <c r="AH4552" s="5">
        <v>2030</v>
      </c>
      <c r="AI4552" s="5">
        <v>6800</v>
      </c>
      <c r="AJ4552">
        <v>0</v>
      </c>
      <c r="AK4552" s="5">
        <v>0</v>
      </c>
      <c r="AL4552" s="5">
        <v>4543.1099999999997</v>
      </c>
      <c r="AM4552" s="5">
        <v>49344.800000000003</v>
      </c>
      <c r="AN4552">
        <v>8</v>
      </c>
      <c r="AO4552">
        <v>8</v>
      </c>
      <c r="AP4552" t="str">
        <f t="shared" si="644"/>
        <v>Yes</v>
      </c>
      <c r="AQ4552">
        <v>0</v>
      </c>
      <c r="AR4552" s="5">
        <f t="shared" si="645"/>
        <v>2281232.7799999998</v>
      </c>
      <c r="AS4552" s="5">
        <f t="shared" si="646"/>
        <v>336592.54</v>
      </c>
      <c r="AT4552" t="s">
        <v>116</v>
      </c>
      <c r="AU4552" t="s">
        <v>6164</v>
      </c>
      <c r="AV4552" t="s">
        <v>6165</v>
      </c>
      <c r="AW4552" t="s">
        <v>6166</v>
      </c>
      <c r="AX4552" t="s">
        <v>6184</v>
      </c>
      <c r="AY4552">
        <v>38</v>
      </c>
      <c r="AZ4552">
        <v>0</v>
      </c>
      <c r="BA4552">
        <v>24</v>
      </c>
      <c r="BB4552" t="s">
        <v>6180</v>
      </c>
      <c r="BC4552">
        <v>0</v>
      </c>
      <c r="BD4552">
        <v>0</v>
      </c>
      <c r="BE4552" t="s">
        <v>6169</v>
      </c>
      <c r="BF4552" t="s">
        <v>6170</v>
      </c>
      <c r="BG4552">
        <v>4</v>
      </c>
      <c r="BH4552" t="s">
        <v>6208</v>
      </c>
      <c r="BI4552">
        <v>78</v>
      </c>
      <c r="BJ4552" t="s">
        <v>6193</v>
      </c>
      <c r="BK4552">
        <v>0</v>
      </c>
      <c r="BL4552">
        <v>47</v>
      </c>
      <c r="BM4552" s="3">
        <f t="shared" si="647"/>
        <v>0.85106382978723405</v>
      </c>
    </row>
    <row r="4553" spans="1:65">
      <c r="A4553" t="s">
        <v>4693</v>
      </c>
      <c r="B4553" s="2">
        <v>45933</v>
      </c>
      <c r="C4553" t="s">
        <v>4641</v>
      </c>
      <c r="D4553" t="s">
        <v>4642</v>
      </c>
      <c r="E4553">
        <v>10</v>
      </c>
      <c r="F4553" t="s">
        <v>78</v>
      </c>
      <c r="G4553" t="s">
        <v>62</v>
      </c>
      <c r="H4553" t="s">
        <v>153</v>
      </c>
      <c r="I4553" t="s">
        <v>52</v>
      </c>
      <c r="J4553" t="s">
        <v>81</v>
      </c>
      <c r="K4553" t="s">
        <v>75</v>
      </c>
      <c r="L4553" t="s">
        <v>87</v>
      </c>
      <c r="M4553" t="s">
        <v>56</v>
      </c>
      <c r="N4553" t="s">
        <v>109</v>
      </c>
      <c r="O4553" t="s">
        <v>82</v>
      </c>
      <c r="P4553">
        <v>30</v>
      </c>
      <c r="Q4553">
        <v>40</v>
      </c>
      <c r="R4553">
        <v>39</v>
      </c>
      <c r="S4553">
        <v>1</v>
      </c>
      <c r="T4553">
        <f t="shared" si="639"/>
        <v>38</v>
      </c>
      <c r="U4553">
        <v>22</v>
      </c>
      <c r="V4553">
        <f t="shared" si="640"/>
        <v>16</v>
      </c>
      <c r="W4553" s="3">
        <f t="shared" si="641"/>
        <v>2.564102564102564E-2</v>
      </c>
      <c r="X4553">
        <v>40</v>
      </c>
      <c r="Y4553" s="4">
        <v>7.1</v>
      </c>
      <c r="Z4553" s="4">
        <v>2.1</v>
      </c>
      <c r="AA4553" s="5">
        <v>78361.81</v>
      </c>
      <c r="AB4553" s="5">
        <f t="shared" si="642"/>
        <v>1723959.82</v>
      </c>
      <c r="AC4553" s="5">
        <v>54321.3</v>
      </c>
      <c r="AD4553" s="5">
        <f t="shared" si="643"/>
        <v>2118530.7000000002</v>
      </c>
      <c r="AE4553" s="5">
        <v>124122.86</v>
      </c>
      <c r="AF4553" s="5">
        <v>37326.089999999997</v>
      </c>
      <c r="AG4553" s="5">
        <v>9955.09</v>
      </c>
      <c r="AH4553" s="5">
        <v>3045</v>
      </c>
      <c r="AI4553" s="5">
        <v>6800</v>
      </c>
      <c r="AJ4553">
        <v>0</v>
      </c>
      <c r="AK4553" s="5">
        <v>0</v>
      </c>
      <c r="AL4553" s="5">
        <v>23727.91</v>
      </c>
      <c r="AM4553" s="5">
        <v>35229.33</v>
      </c>
      <c r="AN4553">
        <v>8</v>
      </c>
      <c r="AO4553">
        <v>11</v>
      </c>
      <c r="AP4553" t="str">
        <f t="shared" si="644"/>
        <v>No</v>
      </c>
      <c r="AQ4553">
        <v>1</v>
      </c>
      <c r="AR4553" s="5">
        <f t="shared" si="645"/>
        <v>2358736.98</v>
      </c>
      <c r="AS4553" s="5">
        <f t="shared" si="646"/>
        <v>-634777.16</v>
      </c>
      <c r="AT4553" t="s">
        <v>59</v>
      </c>
      <c r="AU4553" t="s">
        <v>6164</v>
      </c>
      <c r="AV4553" t="s">
        <v>6165</v>
      </c>
      <c r="AW4553" t="s">
        <v>6166</v>
      </c>
      <c r="AX4553" t="s">
        <v>6167</v>
      </c>
      <c r="AY4553">
        <v>38</v>
      </c>
      <c r="AZ4553">
        <v>6</v>
      </c>
      <c r="BA4553">
        <v>81</v>
      </c>
      <c r="BB4553" t="s">
        <v>6220</v>
      </c>
      <c r="BC4553">
        <v>2</v>
      </c>
      <c r="BD4553">
        <v>1</v>
      </c>
      <c r="BE4553" t="s">
        <v>6178</v>
      </c>
      <c r="BF4553" t="s">
        <v>6170</v>
      </c>
      <c r="BG4553">
        <v>0</v>
      </c>
      <c r="BH4553" t="s">
        <v>6171</v>
      </c>
      <c r="BI4553">
        <v>37</v>
      </c>
      <c r="BJ4553" t="s">
        <v>6172</v>
      </c>
      <c r="BK4553">
        <v>0</v>
      </c>
      <c r="BL4553">
        <v>51</v>
      </c>
      <c r="BM4553" s="3">
        <f t="shared" si="647"/>
        <v>0.76470588235294112</v>
      </c>
    </row>
    <row r="4554" spans="1:65">
      <c r="A4554" t="s">
        <v>4694</v>
      </c>
      <c r="B4554" s="2">
        <v>45934</v>
      </c>
      <c r="C4554" t="s">
        <v>4641</v>
      </c>
      <c r="D4554" t="s">
        <v>4642</v>
      </c>
      <c r="E4554">
        <v>10</v>
      </c>
      <c r="F4554" t="s">
        <v>72</v>
      </c>
      <c r="G4554" t="s">
        <v>79</v>
      </c>
      <c r="H4554" t="s">
        <v>86</v>
      </c>
      <c r="I4554" t="s">
        <v>64</v>
      </c>
      <c r="J4554" t="s">
        <v>65</v>
      </c>
      <c r="K4554" t="s">
        <v>66</v>
      </c>
      <c r="L4554" t="s">
        <v>55</v>
      </c>
      <c r="M4554" t="s">
        <v>56</v>
      </c>
      <c r="N4554" t="s">
        <v>94</v>
      </c>
      <c r="O4554" t="s">
        <v>58</v>
      </c>
      <c r="P4554">
        <v>45</v>
      </c>
      <c r="Q4554">
        <v>48</v>
      </c>
      <c r="R4554">
        <v>50</v>
      </c>
      <c r="S4554">
        <v>1</v>
      </c>
      <c r="T4554">
        <f t="shared" si="639"/>
        <v>49</v>
      </c>
      <c r="U4554">
        <v>45</v>
      </c>
      <c r="V4554">
        <f t="shared" si="640"/>
        <v>4</v>
      </c>
      <c r="W4554" s="3">
        <f t="shared" si="641"/>
        <v>0.02</v>
      </c>
      <c r="X4554">
        <v>21</v>
      </c>
      <c r="Y4554" s="4">
        <v>4.2</v>
      </c>
      <c r="Z4554" s="4">
        <v>1.4</v>
      </c>
      <c r="AA4554" s="5">
        <v>48646.59</v>
      </c>
      <c r="AB4554" s="5">
        <f t="shared" si="642"/>
        <v>2189096.5499999998</v>
      </c>
      <c r="AC4554" s="5">
        <v>34701.980000000003</v>
      </c>
      <c r="AD4554" s="5">
        <f t="shared" si="643"/>
        <v>1735099</v>
      </c>
      <c r="AE4554" s="5">
        <v>106145.72</v>
      </c>
      <c r="AF4554" s="5">
        <v>30868.37</v>
      </c>
      <c r="AG4554" s="5">
        <v>8464.0400000000009</v>
      </c>
      <c r="AH4554" s="5">
        <v>2030</v>
      </c>
      <c r="AI4554" s="5">
        <v>4600</v>
      </c>
      <c r="AJ4554">
        <v>0</v>
      </c>
      <c r="AK4554" s="5">
        <v>0</v>
      </c>
      <c r="AL4554" s="5">
        <v>3852.48</v>
      </c>
      <c r="AM4554" s="5">
        <v>31013.13</v>
      </c>
      <c r="AN4554">
        <v>4</v>
      </c>
      <c r="AO4554">
        <v>3</v>
      </c>
      <c r="AP4554" t="str">
        <f t="shared" si="644"/>
        <v>Yes</v>
      </c>
      <c r="AQ4554">
        <v>1</v>
      </c>
      <c r="AR4554" s="5">
        <f t="shared" si="645"/>
        <v>1922072.74</v>
      </c>
      <c r="AS4554" s="5">
        <f t="shared" si="646"/>
        <v>267023.81</v>
      </c>
      <c r="AT4554" t="s">
        <v>59</v>
      </c>
      <c r="AU4554" t="s">
        <v>6164</v>
      </c>
      <c r="AV4554" t="s">
        <v>6165</v>
      </c>
      <c r="AW4554" t="s">
        <v>6166</v>
      </c>
      <c r="AX4554" t="s">
        <v>6184</v>
      </c>
      <c r="AY4554">
        <v>46</v>
      </c>
      <c r="AZ4554">
        <v>0</v>
      </c>
      <c r="BA4554">
        <v>23</v>
      </c>
      <c r="BB4554" t="s">
        <v>6180</v>
      </c>
      <c r="BC4554">
        <v>0</v>
      </c>
      <c r="BD4554">
        <v>0</v>
      </c>
      <c r="BE4554" t="s">
        <v>6169</v>
      </c>
      <c r="BF4554" t="s">
        <v>6170</v>
      </c>
      <c r="BG4554">
        <v>0</v>
      </c>
      <c r="BH4554" t="s">
        <v>6171</v>
      </c>
      <c r="BI4554">
        <v>37</v>
      </c>
      <c r="BJ4554" t="s">
        <v>6172</v>
      </c>
      <c r="BK4554">
        <v>0</v>
      </c>
      <c r="BL4554">
        <v>61</v>
      </c>
      <c r="BM4554" s="3">
        <f t="shared" si="647"/>
        <v>0.81967213114754101</v>
      </c>
    </row>
    <row r="4555" spans="1:65">
      <c r="A4555" t="s">
        <v>4695</v>
      </c>
      <c r="B4555" s="2">
        <v>45934</v>
      </c>
      <c r="C4555" t="s">
        <v>4641</v>
      </c>
      <c r="D4555" t="s">
        <v>4642</v>
      </c>
      <c r="E4555">
        <v>10</v>
      </c>
      <c r="F4555" t="s">
        <v>61</v>
      </c>
      <c r="G4555" t="s">
        <v>62</v>
      </c>
      <c r="H4555" t="s">
        <v>104</v>
      </c>
      <c r="I4555" t="s">
        <v>52</v>
      </c>
      <c r="J4555" t="s">
        <v>81</v>
      </c>
      <c r="K4555" t="s">
        <v>54</v>
      </c>
      <c r="L4555" t="s">
        <v>87</v>
      </c>
      <c r="M4555" t="s">
        <v>68</v>
      </c>
      <c r="N4555" t="s">
        <v>76</v>
      </c>
      <c r="O4555" t="s">
        <v>70</v>
      </c>
      <c r="P4555">
        <v>37</v>
      </c>
      <c r="Q4555">
        <v>37</v>
      </c>
      <c r="R4555">
        <v>36</v>
      </c>
      <c r="S4555">
        <v>1</v>
      </c>
      <c r="T4555">
        <f t="shared" si="639"/>
        <v>35</v>
      </c>
      <c r="U4555">
        <v>35</v>
      </c>
      <c r="V4555">
        <f t="shared" si="640"/>
        <v>0</v>
      </c>
      <c r="W4555" s="3">
        <f t="shared" si="641"/>
        <v>2.7777777777777776E-2</v>
      </c>
      <c r="X4555">
        <v>35</v>
      </c>
      <c r="Y4555" s="4">
        <v>12.4</v>
      </c>
      <c r="Z4555" s="4">
        <v>2.4</v>
      </c>
      <c r="AA4555" s="5">
        <v>84233.78</v>
      </c>
      <c r="AB4555" s="5">
        <f t="shared" si="642"/>
        <v>2948182.3</v>
      </c>
      <c r="AC4555" s="5">
        <v>52238.02</v>
      </c>
      <c r="AD4555" s="5">
        <f t="shared" si="643"/>
        <v>1880568.72</v>
      </c>
      <c r="AE4555" s="5">
        <v>116926.71</v>
      </c>
      <c r="AF4555" s="5">
        <v>30743.5</v>
      </c>
      <c r="AG4555" s="5">
        <v>10605.65</v>
      </c>
      <c r="AH4555" s="5">
        <v>3480</v>
      </c>
      <c r="AI4555" s="5">
        <v>6800</v>
      </c>
      <c r="AJ4555">
        <v>0</v>
      </c>
      <c r="AK4555" s="5">
        <v>0</v>
      </c>
      <c r="AL4555" s="5">
        <v>0</v>
      </c>
      <c r="AM4555" s="5">
        <v>25731.98</v>
      </c>
      <c r="AN4555">
        <v>4</v>
      </c>
      <c r="AO4555">
        <v>6</v>
      </c>
      <c r="AP4555" t="str">
        <f t="shared" si="644"/>
        <v>No</v>
      </c>
      <c r="AQ4555">
        <v>2</v>
      </c>
      <c r="AR4555" s="5">
        <f t="shared" si="645"/>
        <v>2074856.56</v>
      </c>
      <c r="AS4555" s="5">
        <f t="shared" si="646"/>
        <v>873325.74</v>
      </c>
      <c r="AT4555" t="s">
        <v>116</v>
      </c>
      <c r="AU4555" t="s">
        <v>6164</v>
      </c>
      <c r="AV4555" t="s">
        <v>6165</v>
      </c>
      <c r="AW4555" t="s">
        <v>6166</v>
      </c>
      <c r="AX4555" t="s">
        <v>6177</v>
      </c>
      <c r="AY4555">
        <v>37</v>
      </c>
      <c r="AZ4555">
        <v>0</v>
      </c>
      <c r="BA4555">
        <v>0</v>
      </c>
      <c r="BB4555" t="s">
        <v>6168</v>
      </c>
      <c r="BC4555">
        <v>0</v>
      </c>
      <c r="BD4555">
        <v>2</v>
      </c>
      <c r="BE4555" t="s">
        <v>6196</v>
      </c>
      <c r="BF4555" t="s">
        <v>6170</v>
      </c>
      <c r="BG4555">
        <v>1</v>
      </c>
      <c r="BH4555" t="s">
        <v>6186</v>
      </c>
      <c r="BI4555">
        <v>28</v>
      </c>
      <c r="BJ4555" t="s">
        <v>6172</v>
      </c>
      <c r="BK4555">
        <v>0</v>
      </c>
      <c r="BL4555">
        <v>52</v>
      </c>
      <c r="BM4555" s="3">
        <f t="shared" si="647"/>
        <v>0.69230769230769229</v>
      </c>
    </row>
    <row r="4556" spans="1:65">
      <c r="A4556" t="s">
        <v>4696</v>
      </c>
      <c r="B4556" s="2">
        <v>45934</v>
      </c>
      <c r="C4556" t="s">
        <v>4641</v>
      </c>
      <c r="D4556" t="s">
        <v>4642</v>
      </c>
      <c r="E4556">
        <v>10</v>
      </c>
      <c r="F4556" t="s">
        <v>49</v>
      </c>
      <c r="G4556" t="s">
        <v>79</v>
      </c>
      <c r="H4556" t="s">
        <v>260</v>
      </c>
      <c r="I4556" t="s">
        <v>74</v>
      </c>
      <c r="J4556" t="s">
        <v>65</v>
      </c>
      <c r="K4556" t="s">
        <v>75</v>
      </c>
      <c r="L4556" t="s">
        <v>55</v>
      </c>
      <c r="M4556" t="s">
        <v>56</v>
      </c>
      <c r="N4556" t="s">
        <v>76</v>
      </c>
      <c r="O4556" t="s">
        <v>70</v>
      </c>
      <c r="P4556">
        <v>48</v>
      </c>
      <c r="Q4556">
        <v>50</v>
      </c>
      <c r="R4556">
        <v>48</v>
      </c>
      <c r="S4556">
        <v>1</v>
      </c>
      <c r="T4556">
        <f t="shared" si="639"/>
        <v>47</v>
      </c>
      <c r="U4556">
        <v>46</v>
      </c>
      <c r="V4556">
        <f t="shared" si="640"/>
        <v>1</v>
      </c>
      <c r="W4556" s="3">
        <f t="shared" si="641"/>
        <v>2.0833333333333332E-2</v>
      </c>
      <c r="X4556">
        <v>31</v>
      </c>
      <c r="Y4556" s="4">
        <v>4.5999999999999996</v>
      </c>
      <c r="Z4556" s="4">
        <v>1.2</v>
      </c>
      <c r="AA4556" s="5">
        <v>51851.83</v>
      </c>
      <c r="AB4556" s="5">
        <f t="shared" si="642"/>
        <v>2385184.1800000002</v>
      </c>
      <c r="AC4556" s="5">
        <v>34795</v>
      </c>
      <c r="AD4556" s="5">
        <f t="shared" si="643"/>
        <v>1670160</v>
      </c>
      <c r="AE4556" s="5">
        <v>107121.38</v>
      </c>
      <c r="AF4556" s="5">
        <v>30945.81</v>
      </c>
      <c r="AG4556" s="5">
        <v>10609.29</v>
      </c>
      <c r="AH4556" s="5">
        <v>1740</v>
      </c>
      <c r="AI4556" s="5">
        <v>4600</v>
      </c>
      <c r="AJ4556">
        <v>0</v>
      </c>
      <c r="AK4556" s="5">
        <v>0</v>
      </c>
      <c r="AL4556" s="5">
        <v>1021.34</v>
      </c>
      <c r="AM4556" s="5">
        <v>33378.71</v>
      </c>
      <c r="AN4556">
        <v>4</v>
      </c>
      <c r="AO4556">
        <v>5</v>
      </c>
      <c r="AP4556" t="str">
        <f t="shared" si="644"/>
        <v>No</v>
      </c>
      <c r="AQ4556">
        <v>2</v>
      </c>
      <c r="AR4556" s="5">
        <f t="shared" si="645"/>
        <v>1859576.53</v>
      </c>
      <c r="AS4556" s="5">
        <f t="shared" si="646"/>
        <v>525607.65</v>
      </c>
      <c r="AT4556" t="s">
        <v>59</v>
      </c>
      <c r="AU4556" t="s">
        <v>6164</v>
      </c>
      <c r="AV4556" t="s">
        <v>6165</v>
      </c>
      <c r="AW4556" t="s">
        <v>6166</v>
      </c>
      <c r="AX4556" t="s">
        <v>6167</v>
      </c>
      <c r="AY4556">
        <v>51</v>
      </c>
      <c r="AZ4556">
        <v>2</v>
      </c>
      <c r="BA4556">
        <v>11</v>
      </c>
      <c r="BB4556" t="s">
        <v>6185</v>
      </c>
      <c r="BC4556">
        <v>1</v>
      </c>
      <c r="BD4556">
        <v>0</v>
      </c>
      <c r="BE4556" t="s">
        <v>6178</v>
      </c>
      <c r="BF4556" t="s">
        <v>6170</v>
      </c>
      <c r="BG4556">
        <v>5</v>
      </c>
      <c r="BH4556" t="s">
        <v>6211</v>
      </c>
      <c r="BI4556">
        <v>122</v>
      </c>
      <c r="BJ4556" t="s">
        <v>6193</v>
      </c>
      <c r="BK4556">
        <v>0</v>
      </c>
      <c r="BL4556">
        <v>58</v>
      </c>
      <c r="BM4556" s="3">
        <f t="shared" si="647"/>
        <v>0.82758620689655171</v>
      </c>
    </row>
    <row r="4557" spans="1:65">
      <c r="A4557" t="s">
        <v>4697</v>
      </c>
      <c r="B4557" s="2">
        <v>45934</v>
      </c>
      <c r="C4557" t="s">
        <v>4641</v>
      </c>
      <c r="D4557" t="s">
        <v>4642</v>
      </c>
      <c r="E4557">
        <v>10</v>
      </c>
      <c r="F4557" t="s">
        <v>78</v>
      </c>
      <c r="G4557" t="s">
        <v>50</v>
      </c>
      <c r="H4557" t="s">
        <v>161</v>
      </c>
      <c r="I4557" t="s">
        <v>64</v>
      </c>
      <c r="J4557" t="s">
        <v>81</v>
      </c>
      <c r="K4557" t="s">
        <v>75</v>
      </c>
      <c r="L4557" t="s">
        <v>67</v>
      </c>
      <c r="M4557" t="s">
        <v>68</v>
      </c>
      <c r="N4557" t="s">
        <v>69</v>
      </c>
      <c r="O4557" t="s">
        <v>120</v>
      </c>
      <c r="P4557">
        <v>30</v>
      </c>
      <c r="Q4557">
        <v>40</v>
      </c>
      <c r="R4557">
        <v>39</v>
      </c>
      <c r="S4557">
        <v>4</v>
      </c>
      <c r="T4557">
        <f t="shared" si="639"/>
        <v>35</v>
      </c>
      <c r="U4557">
        <v>23</v>
      </c>
      <c r="V4557">
        <f t="shared" si="640"/>
        <v>12</v>
      </c>
      <c r="W4557" s="3">
        <f t="shared" si="641"/>
        <v>0.10256410256410256</v>
      </c>
      <c r="X4557">
        <v>6</v>
      </c>
      <c r="Y4557" s="4">
        <v>7.9</v>
      </c>
      <c r="Z4557" s="4">
        <v>1.4</v>
      </c>
      <c r="AA4557" s="5">
        <v>77768.009999999995</v>
      </c>
      <c r="AB4557" s="5">
        <f t="shared" si="642"/>
        <v>1788664.23</v>
      </c>
      <c r="AC4557" s="5">
        <v>49596.68</v>
      </c>
      <c r="AD4557" s="5">
        <f t="shared" si="643"/>
        <v>1934270.52</v>
      </c>
      <c r="AE4557" s="5">
        <v>114192.64</v>
      </c>
      <c r="AF4557" s="5">
        <v>35435.14</v>
      </c>
      <c r="AG4557" s="5">
        <v>7309.86</v>
      </c>
      <c r="AH4557" s="5">
        <v>2030</v>
      </c>
      <c r="AI4557" s="5">
        <v>32640.54</v>
      </c>
      <c r="AJ4557">
        <v>1</v>
      </c>
      <c r="AK4557" s="5">
        <v>21926.880000000001</v>
      </c>
      <c r="AL4557" s="5">
        <v>17858.64</v>
      </c>
      <c r="AM4557" s="5">
        <v>16050.77</v>
      </c>
      <c r="AN4557">
        <v>4</v>
      </c>
      <c r="AO4557">
        <v>4</v>
      </c>
      <c r="AP4557" t="str">
        <f t="shared" si="644"/>
        <v>Yes</v>
      </c>
      <c r="AQ4557">
        <v>1</v>
      </c>
      <c r="AR4557" s="5">
        <f t="shared" si="645"/>
        <v>2181714.9900000002</v>
      </c>
      <c r="AS4557" s="5">
        <f t="shared" si="646"/>
        <v>-393050.76</v>
      </c>
      <c r="AT4557" t="s">
        <v>1641</v>
      </c>
      <c r="AU4557" t="s">
        <v>6199</v>
      </c>
      <c r="AV4557" t="s">
        <v>6200</v>
      </c>
      <c r="AW4557" t="s">
        <v>6175</v>
      </c>
      <c r="AX4557" t="s">
        <v>6167</v>
      </c>
      <c r="AY4557">
        <v>39</v>
      </c>
      <c r="AZ4557">
        <v>6</v>
      </c>
      <c r="BA4557">
        <v>85</v>
      </c>
      <c r="BB4557" t="s">
        <v>6220</v>
      </c>
      <c r="BC4557">
        <v>0</v>
      </c>
      <c r="BD4557">
        <v>0</v>
      </c>
      <c r="BE4557" t="s">
        <v>6169</v>
      </c>
      <c r="BF4557" t="s">
        <v>6210</v>
      </c>
      <c r="BG4557">
        <v>0</v>
      </c>
      <c r="BH4557" t="s">
        <v>6171</v>
      </c>
      <c r="BI4557">
        <v>24</v>
      </c>
      <c r="BJ4557" t="s">
        <v>6172</v>
      </c>
      <c r="BK4557">
        <v>0</v>
      </c>
      <c r="BL4557">
        <v>46</v>
      </c>
      <c r="BM4557" s="3">
        <f t="shared" si="647"/>
        <v>0.84782608695652173</v>
      </c>
    </row>
    <row r="4558" spans="1:65">
      <c r="A4558" t="s">
        <v>4698</v>
      </c>
      <c r="B4558" s="2">
        <v>45934</v>
      </c>
      <c r="C4558" t="s">
        <v>4641</v>
      </c>
      <c r="D4558" t="s">
        <v>4642</v>
      </c>
      <c r="E4558">
        <v>10</v>
      </c>
      <c r="F4558" t="s">
        <v>61</v>
      </c>
      <c r="G4558" t="s">
        <v>79</v>
      </c>
      <c r="H4558" t="s">
        <v>100</v>
      </c>
      <c r="I4558" t="s">
        <v>52</v>
      </c>
      <c r="J4558" t="s">
        <v>65</v>
      </c>
      <c r="K4558" t="s">
        <v>75</v>
      </c>
      <c r="L4558" t="s">
        <v>87</v>
      </c>
      <c r="M4558" t="s">
        <v>56</v>
      </c>
      <c r="N4558" t="s">
        <v>57</v>
      </c>
      <c r="O4558" t="s">
        <v>82</v>
      </c>
      <c r="P4558">
        <v>50</v>
      </c>
      <c r="Q4558">
        <v>51</v>
      </c>
      <c r="R4558">
        <v>49</v>
      </c>
      <c r="S4558">
        <v>1</v>
      </c>
      <c r="T4558">
        <f t="shared" si="639"/>
        <v>48</v>
      </c>
      <c r="U4558">
        <v>48</v>
      </c>
      <c r="V4558">
        <f t="shared" si="640"/>
        <v>0</v>
      </c>
      <c r="W4558" s="3">
        <f t="shared" si="641"/>
        <v>2.0408163265306121E-2</v>
      </c>
      <c r="X4558">
        <v>27</v>
      </c>
      <c r="Y4558" s="4">
        <v>3.6</v>
      </c>
      <c r="Z4558" s="4">
        <v>1.4</v>
      </c>
      <c r="AA4558" s="5">
        <v>51619.47</v>
      </c>
      <c r="AB4558" s="5">
        <f t="shared" si="642"/>
        <v>2477734.56</v>
      </c>
      <c r="AC4558" s="5">
        <v>35931.79</v>
      </c>
      <c r="AD4558" s="5">
        <f t="shared" si="643"/>
        <v>1760657.71</v>
      </c>
      <c r="AE4558" s="5">
        <v>113778.05</v>
      </c>
      <c r="AF4558" s="5">
        <v>29884.2</v>
      </c>
      <c r="AG4558" s="5">
        <v>9648.31</v>
      </c>
      <c r="AH4558" s="5">
        <v>2030</v>
      </c>
      <c r="AI4558" s="5">
        <v>4600</v>
      </c>
      <c r="AJ4558">
        <v>0</v>
      </c>
      <c r="AK4558" s="5">
        <v>0</v>
      </c>
      <c r="AL4558" s="5">
        <v>0</v>
      </c>
      <c r="AM4558" s="5">
        <v>35826.14</v>
      </c>
      <c r="AN4558">
        <v>4</v>
      </c>
      <c r="AO4558">
        <v>6</v>
      </c>
      <c r="AP4558" t="str">
        <f t="shared" si="644"/>
        <v>No</v>
      </c>
      <c r="AQ4558">
        <v>2</v>
      </c>
      <c r="AR4558" s="5">
        <f t="shared" si="645"/>
        <v>1956424.41</v>
      </c>
      <c r="AS4558" s="5">
        <f t="shared" si="646"/>
        <v>521310.15</v>
      </c>
      <c r="AT4558" t="s">
        <v>59</v>
      </c>
      <c r="AU4558" t="s">
        <v>6164</v>
      </c>
      <c r="AV4558" t="s">
        <v>6165</v>
      </c>
      <c r="AW4558" t="s">
        <v>6166</v>
      </c>
      <c r="AX4558" t="s">
        <v>6167</v>
      </c>
      <c r="AY4558">
        <v>52</v>
      </c>
      <c r="AZ4558">
        <v>0</v>
      </c>
      <c r="BA4558">
        <v>0</v>
      </c>
      <c r="BB4558" t="s">
        <v>6168</v>
      </c>
      <c r="BC4558">
        <v>0</v>
      </c>
      <c r="BD4558">
        <v>2</v>
      </c>
      <c r="BE4558" t="s">
        <v>6219</v>
      </c>
      <c r="BF4558" t="s">
        <v>6170</v>
      </c>
      <c r="BG4558">
        <v>1</v>
      </c>
      <c r="BH4558" t="s">
        <v>6179</v>
      </c>
      <c r="BI4558">
        <v>35</v>
      </c>
      <c r="BJ4558" t="s">
        <v>6172</v>
      </c>
      <c r="BK4558">
        <v>0</v>
      </c>
      <c r="BL4558">
        <v>58</v>
      </c>
      <c r="BM4558" s="3">
        <f t="shared" si="647"/>
        <v>0.84482758620689657</v>
      </c>
    </row>
    <row r="4559" spans="1:65">
      <c r="A4559" t="s">
        <v>4699</v>
      </c>
      <c r="B4559" s="2">
        <v>45934</v>
      </c>
      <c r="C4559" t="s">
        <v>4641</v>
      </c>
      <c r="D4559" t="s">
        <v>4642</v>
      </c>
      <c r="E4559">
        <v>10</v>
      </c>
      <c r="F4559" t="s">
        <v>72</v>
      </c>
      <c r="G4559" t="s">
        <v>62</v>
      </c>
      <c r="H4559" t="s">
        <v>175</v>
      </c>
      <c r="I4559" t="s">
        <v>74</v>
      </c>
      <c r="J4559" t="s">
        <v>53</v>
      </c>
      <c r="K4559" t="s">
        <v>75</v>
      </c>
      <c r="L4559" t="s">
        <v>87</v>
      </c>
      <c r="M4559" t="s">
        <v>56</v>
      </c>
      <c r="N4559" t="s">
        <v>57</v>
      </c>
      <c r="O4559" t="s">
        <v>82</v>
      </c>
      <c r="P4559">
        <v>51</v>
      </c>
      <c r="Q4559">
        <v>52</v>
      </c>
      <c r="R4559">
        <v>54</v>
      </c>
      <c r="S4559">
        <v>1</v>
      </c>
      <c r="T4559">
        <f t="shared" si="639"/>
        <v>53</v>
      </c>
      <c r="U4559">
        <v>49</v>
      </c>
      <c r="V4559">
        <f t="shared" si="640"/>
        <v>4</v>
      </c>
      <c r="W4559" s="3">
        <f t="shared" si="641"/>
        <v>1.8518518518518517E-2</v>
      </c>
      <c r="X4559">
        <v>22</v>
      </c>
      <c r="Y4559" s="4">
        <v>4.5</v>
      </c>
      <c r="Z4559" s="4">
        <v>1.6</v>
      </c>
      <c r="AA4559" s="5">
        <v>36149.33</v>
      </c>
      <c r="AB4559" s="5">
        <f t="shared" si="642"/>
        <v>1771317.17</v>
      </c>
      <c r="AC4559" s="5">
        <v>24296.19</v>
      </c>
      <c r="AD4559" s="5">
        <f t="shared" si="643"/>
        <v>1311994.26</v>
      </c>
      <c r="AE4559" s="5">
        <v>90695.75</v>
      </c>
      <c r="AF4559" s="5">
        <v>24338.19</v>
      </c>
      <c r="AG4559" s="5">
        <v>8837.93</v>
      </c>
      <c r="AH4559" s="5">
        <v>2320</v>
      </c>
      <c r="AI4559" s="5">
        <v>3200</v>
      </c>
      <c r="AJ4559">
        <v>0</v>
      </c>
      <c r="AK4559" s="5">
        <v>0</v>
      </c>
      <c r="AL4559" s="5">
        <v>2545.87</v>
      </c>
      <c r="AM4559" s="5">
        <v>38231.410000000003</v>
      </c>
      <c r="AN4559">
        <v>4</v>
      </c>
      <c r="AO4559">
        <v>6</v>
      </c>
      <c r="AP4559" t="str">
        <f t="shared" si="644"/>
        <v>No</v>
      </c>
      <c r="AQ4559">
        <v>2</v>
      </c>
      <c r="AR4559" s="5">
        <f t="shared" si="645"/>
        <v>1482163.41</v>
      </c>
      <c r="AS4559" s="5">
        <f t="shared" si="646"/>
        <v>289153.76</v>
      </c>
      <c r="AT4559" t="s">
        <v>59</v>
      </c>
      <c r="AU4559" t="s">
        <v>6164</v>
      </c>
      <c r="AV4559" t="s">
        <v>6165</v>
      </c>
      <c r="AW4559" t="s">
        <v>6166</v>
      </c>
      <c r="AX4559" t="s">
        <v>6184</v>
      </c>
      <c r="AY4559">
        <v>52</v>
      </c>
      <c r="AZ4559">
        <v>0</v>
      </c>
      <c r="BA4559">
        <v>22</v>
      </c>
      <c r="BB4559" t="s">
        <v>6180</v>
      </c>
      <c r="BC4559">
        <v>0</v>
      </c>
      <c r="BD4559">
        <v>2</v>
      </c>
      <c r="BE4559" t="s">
        <v>6219</v>
      </c>
      <c r="BF4559" t="s">
        <v>6170</v>
      </c>
      <c r="BG4559">
        <v>0</v>
      </c>
      <c r="BH4559" t="s">
        <v>6171</v>
      </c>
      <c r="BI4559">
        <v>22</v>
      </c>
      <c r="BJ4559" t="s">
        <v>6172</v>
      </c>
      <c r="BK4559">
        <v>0</v>
      </c>
      <c r="BL4559">
        <v>70</v>
      </c>
      <c r="BM4559" s="3">
        <f t="shared" si="647"/>
        <v>0.77142857142857146</v>
      </c>
    </row>
    <row r="4560" spans="1:65">
      <c r="A4560" t="s">
        <v>4700</v>
      </c>
      <c r="B4560" s="2">
        <v>45934</v>
      </c>
      <c r="C4560" t="s">
        <v>4641</v>
      </c>
      <c r="D4560" t="s">
        <v>4642</v>
      </c>
      <c r="E4560">
        <v>10</v>
      </c>
      <c r="F4560" t="s">
        <v>49</v>
      </c>
      <c r="G4560" t="s">
        <v>50</v>
      </c>
      <c r="H4560" t="s">
        <v>245</v>
      </c>
      <c r="I4560" t="s">
        <v>64</v>
      </c>
      <c r="J4560" t="s">
        <v>53</v>
      </c>
      <c r="K4560" t="s">
        <v>75</v>
      </c>
      <c r="L4560" t="s">
        <v>92</v>
      </c>
      <c r="M4560" t="s">
        <v>56</v>
      </c>
      <c r="N4560" t="s">
        <v>69</v>
      </c>
      <c r="O4560" t="s">
        <v>120</v>
      </c>
      <c r="P4560">
        <v>63</v>
      </c>
      <c r="Q4560">
        <v>65</v>
      </c>
      <c r="R4560">
        <v>63</v>
      </c>
      <c r="S4560">
        <v>1</v>
      </c>
      <c r="T4560">
        <f t="shared" si="639"/>
        <v>62</v>
      </c>
      <c r="U4560">
        <v>62</v>
      </c>
      <c r="V4560">
        <f t="shared" si="640"/>
        <v>0</v>
      </c>
      <c r="W4560" s="3">
        <f t="shared" si="641"/>
        <v>1.5873015873015872E-2</v>
      </c>
      <c r="X4560">
        <v>26</v>
      </c>
      <c r="Y4560" s="4">
        <v>0</v>
      </c>
      <c r="Z4560" s="4">
        <v>0.5</v>
      </c>
      <c r="AA4560" s="5">
        <v>36306.370000000003</v>
      </c>
      <c r="AB4560" s="5">
        <f t="shared" si="642"/>
        <v>2250994.94</v>
      </c>
      <c r="AC4560" s="5">
        <v>23725.66</v>
      </c>
      <c r="AD4560" s="5">
        <f t="shared" si="643"/>
        <v>1494716.58</v>
      </c>
      <c r="AE4560" s="5">
        <v>102937.23</v>
      </c>
      <c r="AF4560" s="5">
        <v>28947.919999999998</v>
      </c>
      <c r="AG4560" s="5">
        <v>9983.4500000000007</v>
      </c>
      <c r="AH4560" s="5">
        <v>725</v>
      </c>
      <c r="AI4560" s="5">
        <v>3200</v>
      </c>
      <c r="AJ4560">
        <v>0</v>
      </c>
      <c r="AK4560" s="5">
        <v>0</v>
      </c>
      <c r="AL4560" s="5">
        <v>0</v>
      </c>
      <c r="AM4560" s="5">
        <v>38422.089999999997</v>
      </c>
      <c r="AN4560">
        <v>4</v>
      </c>
      <c r="AO4560">
        <v>4</v>
      </c>
      <c r="AP4560" t="str">
        <f t="shared" si="644"/>
        <v>Yes</v>
      </c>
      <c r="AQ4560">
        <v>1</v>
      </c>
      <c r="AR4560" s="5">
        <f t="shared" si="645"/>
        <v>1678932.27</v>
      </c>
      <c r="AS4560" s="5">
        <f t="shared" si="646"/>
        <v>572062.67000000004</v>
      </c>
      <c r="AT4560" t="s">
        <v>59</v>
      </c>
      <c r="AU4560" t="s">
        <v>6164</v>
      </c>
      <c r="AV4560" t="s">
        <v>6165</v>
      </c>
      <c r="AW4560" t="s">
        <v>6166</v>
      </c>
      <c r="AX4560" t="s">
        <v>6207</v>
      </c>
      <c r="AY4560">
        <v>64</v>
      </c>
      <c r="AZ4560">
        <v>0</v>
      </c>
      <c r="BA4560">
        <v>0</v>
      </c>
      <c r="BB4560" t="s">
        <v>6168</v>
      </c>
      <c r="BC4560">
        <v>0</v>
      </c>
      <c r="BD4560">
        <v>0</v>
      </c>
      <c r="BE4560" t="s">
        <v>6169</v>
      </c>
      <c r="BF4560" t="s">
        <v>6170</v>
      </c>
      <c r="BG4560">
        <v>1</v>
      </c>
      <c r="BH4560" t="s">
        <v>6179</v>
      </c>
      <c r="BI4560">
        <v>27</v>
      </c>
      <c r="BJ4560" t="s">
        <v>6172</v>
      </c>
      <c r="BK4560">
        <v>0</v>
      </c>
      <c r="BL4560">
        <v>77</v>
      </c>
      <c r="BM4560" s="3">
        <f t="shared" si="647"/>
        <v>0.81818181818181823</v>
      </c>
    </row>
    <row r="4561" spans="1:65">
      <c r="A4561" t="s">
        <v>4701</v>
      </c>
      <c r="B4561" s="2">
        <v>45934</v>
      </c>
      <c r="C4561" t="s">
        <v>4641</v>
      </c>
      <c r="D4561" t="s">
        <v>4642</v>
      </c>
      <c r="E4561">
        <v>10</v>
      </c>
      <c r="F4561" t="s">
        <v>72</v>
      </c>
      <c r="G4561" t="s">
        <v>50</v>
      </c>
      <c r="H4561" t="s">
        <v>73</v>
      </c>
      <c r="I4561" t="s">
        <v>74</v>
      </c>
      <c r="J4561" t="s">
        <v>65</v>
      </c>
      <c r="K4561" t="s">
        <v>54</v>
      </c>
      <c r="L4561" t="s">
        <v>92</v>
      </c>
      <c r="M4561" t="s">
        <v>56</v>
      </c>
      <c r="N4561" t="s">
        <v>69</v>
      </c>
      <c r="O4561" t="s">
        <v>82</v>
      </c>
      <c r="P4561">
        <v>48</v>
      </c>
      <c r="Q4561">
        <v>48</v>
      </c>
      <c r="R4561">
        <v>49</v>
      </c>
      <c r="S4561">
        <v>1</v>
      </c>
      <c r="T4561">
        <f t="shared" si="639"/>
        <v>48</v>
      </c>
      <c r="U4561">
        <v>46</v>
      </c>
      <c r="V4561">
        <f t="shared" si="640"/>
        <v>2</v>
      </c>
      <c r="W4561" s="3">
        <f t="shared" si="641"/>
        <v>2.0408163265306121E-2</v>
      </c>
      <c r="X4561">
        <v>30</v>
      </c>
      <c r="Y4561" s="4">
        <v>3.8</v>
      </c>
      <c r="Z4561" s="4">
        <v>1.6</v>
      </c>
      <c r="AA4561" s="5">
        <v>56198.71</v>
      </c>
      <c r="AB4561" s="5">
        <f t="shared" si="642"/>
        <v>2585140.66</v>
      </c>
      <c r="AC4561" s="5">
        <v>34984</v>
      </c>
      <c r="AD4561" s="5">
        <f t="shared" si="643"/>
        <v>1714216</v>
      </c>
      <c r="AE4561" s="5">
        <v>107959.8</v>
      </c>
      <c r="AF4561" s="5">
        <v>30065.73</v>
      </c>
      <c r="AG4561" s="5">
        <v>9261.41</v>
      </c>
      <c r="AH4561" s="5">
        <v>2320</v>
      </c>
      <c r="AI4561" s="5">
        <v>4600</v>
      </c>
      <c r="AJ4561">
        <v>0</v>
      </c>
      <c r="AK4561" s="5">
        <v>0</v>
      </c>
      <c r="AL4561" s="5">
        <v>1909.62</v>
      </c>
      <c r="AM4561" s="5">
        <v>29918.03</v>
      </c>
      <c r="AN4561">
        <v>4</v>
      </c>
      <c r="AO4561">
        <v>4</v>
      </c>
      <c r="AP4561" t="str">
        <f t="shared" si="644"/>
        <v>Yes</v>
      </c>
      <c r="AQ4561">
        <v>0</v>
      </c>
      <c r="AR4561" s="5">
        <f t="shared" si="645"/>
        <v>1900250.59</v>
      </c>
      <c r="AS4561" s="5">
        <f t="shared" si="646"/>
        <v>684890.07</v>
      </c>
      <c r="AT4561" t="s">
        <v>59</v>
      </c>
      <c r="AU4561" t="s">
        <v>6164</v>
      </c>
      <c r="AV4561" t="s">
        <v>6165</v>
      </c>
      <c r="AW4561" t="s">
        <v>6166</v>
      </c>
      <c r="AX4561" t="s">
        <v>6184</v>
      </c>
      <c r="AY4561">
        <v>51</v>
      </c>
      <c r="AZ4561">
        <v>0</v>
      </c>
      <c r="BA4561">
        <v>18</v>
      </c>
      <c r="BB4561" t="s">
        <v>6198</v>
      </c>
      <c r="BC4561">
        <v>0</v>
      </c>
      <c r="BD4561">
        <v>0</v>
      </c>
      <c r="BE4561" t="s">
        <v>6169</v>
      </c>
      <c r="BF4561" t="s">
        <v>6170</v>
      </c>
      <c r="BG4561">
        <v>0</v>
      </c>
      <c r="BH4561" t="s">
        <v>6171</v>
      </c>
      <c r="BI4561">
        <v>39</v>
      </c>
      <c r="BJ4561" t="s">
        <v>6172</v>
      </c>
      <c r="BK4561">
        <v>0</v>
      </c>
      <c r="BL4561">
        <v>64</v>
      </c>
      <c r="BM4561" s="3">
        <f t="shared" si="647"/>
        <v>0.765625</v>
      </c>
    </row>
    <row r="4562" spans="1:65">
      <c r="A4562" t="s">
        <v>4702</v>
      </c>
      <c r="B4562" s="2">
        <v>45934</v>
      </c>
      <c r="C4562" t="s">
        <v>4641</v>
      </c>
      <c r="D4562" t="s">
        <v>4642</v>
      </c>
      <c r="E4562">
        <v>10</v>
      </c>
      <c r="F4562" t="s">
        <v>49</v>
      </c>
      <c r="G4562" t="s">
        <v>62</v>
      </c>
      <c r="H4562" t="s">
        <v>125</v>
      </c>
      <c r="I4562" t="s">
        <v>74</v>
      </c>
      <c r="J4562" t="s">
        <v>53</v>
      </c>
      <c r="K4562" t="s">
        <v>75</v>
      </c>
      <c r="L4562" t="s">
        <v>87</v>
      </c>
      <c r="M4562" t="s">
        <v>56</v>
      </c>
      <c r="N4562" t="s">
        <v>109</v>
      </c>
      <c r="O4562" t="s">
        <v>58</v>
      </c>
      <c r="P4562">
        <v>67</v>
      </c>
      <c r="Q4562">
        <v>68</v>
      </c>
      <c r="R4562">
        <v>65</v>
      </c>
      <c r="S4562">
        <v>1</v>
      </c>
      <c r="T4562">
        <f t="shared" si="639"/>
        <v>64</v>
      </c>
      <c r="U4562">
        <v>64</v>
      </c>
      <c r="V4562">
        <f t="shared" si="640"/>
        <v>0</v>
      </c>
      <c r="W4562" s="3">
        <f t="shared" si="641"/>
        <v>1.5384615384615385E-2</v>
      </c>
      <c r="X4562">
        <v>36</v>
      </c>
      <c r="Y4562" s="4">
        <v>4.5</v>
      </c>
      <c r="Z4562" s="4">
        <v>1.2</v>
      </c>
      <c r="AA4562" s="5">
        <v>35918.07</v>
      </c>
      <c r="AB4562" s="5">
        <f t="shared" si="642"/>
        <v>2298756.48</v>
      </c>
      <c r="AC4562" s="5">
        <v>24007.23</v>
      </c>
      <c r="AD4562" s="5">
        <f t="shared" si="643"/>
        <v>1560469.95</v>
      </c>
      <c r="AE4562" s="5">
        <v>111227.45</v>
      </c>
      <c r="AF4562" s="5">
        <v>30382.080000000002</v>
      </c>
      <c r="AG4562" s="5">
        <v>11066.83</v>
      </c>
      <c r="AH4562" s="5">
        <v>1740</v>
      </c>
      <c r="AI4562" s="5">
        <v>3200</v>
      </c>
      <c r="AJ4562">
        <v>0</v>
      </c>
      <c r="AK4562" s="5">
        <v>0</v>
      </c>
      <c r="AL4562" s="5">
        <v>0</v>
      </c>
      <c r="AM4562" s="5">
        <v>95047.19</v>
      </c>
      <c r="AN4562">
        <v>8</v>
      </c>
      <c r="AO4562">
        <v>6</v>
      </c>
      <c r="AP4562" t="str">
        <f t="shared" si="644"/>
        <v>Yes</v>
      </c>
      <c r="AQ4562">
        <v>1</v>
      </c>
      <c r="AR4562" s="5">
        <f t="shared" si="645"/>
        <v>1813133.5</v>
      </c>
      <c r="AS4562" s="5">
        <f t="shared" si="646"/>
        <v>485622.98</v>
      </c>
      <c r="AT4562" t="s">
        <v>59</v>
      </c>
      <c r="AU4562" t="s">
        <v>6164</v>
      </c>
      <c r="AV4562" t="s">
        <v>6165</v>
      </c>
      <c r="AW4562" t="s">
        <v>6166</v>
      </c>
      <c r="AX4562" t="s">
        <v>6167</v>
      </c>
      <c r="AY4562">
        <v>69</v>
      </c>
      <c r="AZ4562">
        <v>2</v>
      </c>
      <c r="BA4562">
        <v>0</v>
      </c>
      <c r="BB4562" t="s">
        <v>6168</v>
      </c>
      <c r="BC4562">
        <v>0</v>
      </c>
      <c r="BD4562">
        <v>0</v>
      </c>
      <c r="BE4562" t="s">
        <v>6169</v>
      </c>
      <c r="BF4562" t="s">
        <v>6170</v>
      </c>
      <c r="BG4562">
        <v>0</v>
      </c>
      <c r="BH4562" t="s">
        <v>6171</v>
      </c>
      <c r="BI4562">
        <v>28</v>
      </c>
      <c r="BJ4562" t="s">
        <v>6172</v>
      </c>
      <c r="BK4562">
        <v>0</v>
      </c>
      <c r="BL4562">
        <v>75</v>
      </c>
      <c r="BM4562" s="3">
        <f t="shared" si="647"/>
        <v>0.8666666666666667</v>
      </c>
    </row>
    <row r="4563" spans="1:65">
      <c r="A4563" t="s">
        <v>4703</v>
      </c>
      <c r="B4563" s="2">
        <v>45934</v>
      </c>
      <c r="C4563" t="s">
        <v>4641</v>
      </c>
      <c r="D4563" t="s">
        <v>4642</v>
      </c>
      <c r="E4563">
        <v>10</v>
      </c>
      <c r="F4563" t="s">
        <v>78</v>
      </c>
      <c r="G4563" t="s">
        <v>79</v>
      </c>
      <c r="H4563" t="s">
        <v>136</v>
      </c>
      <c r="I4563" t="s">
        <v>64</v>
      </c>
      <c r="J4563" t="s">
        <v>53</v>
      </c>
      <c r="K4563" t="s">
        <v>66</v>
      </c>
      <c r="L4563" t="s">
        <v>67</v>
      </c>
      <c r="M4563" t="s">
        <v>68</v>
      </c>
      <c r="N4563" t="s">
        <v>109</v>
      </c>
      <c r="O4563" t="s">
        <v>82</v>
      </c>
      <c r="P4563">
        <v>58</v>
      </c>
      <c r="Q4563">
        <v>58</v>
      </c>
      <c r="R4563">
        <v>57</v>
      </c>
      <c r="S4563">
        <v>5</v>
      </c>
      <c r="T4563">
        <f t="shared" si="639"/>
        <v>52</v>
      </c>
      <c r="U4563">
        <v>52</v>
      </c>
      <c r="V4563">
        <f t="shared" si="640"/>
        <v>0</v>
      </c>
      <c r="W4563" s="3">
        <f t="shared" si="641"/>
        <v>8.771929824561403E-2</v>
      </c>
      <c r="X4563">
        <v>28</v>
      </c>
      <c r="Y4563" s="4">
        <v>6.2</v>
      </c>
      <c r="Z4563" s="4">
        <v>1.1000000000000001</v>
      </c>
      <c r="AA4563" s="5">
        <v>34193.21</v>
      </c>
      <c r="AB4563" s="5">
        <f t="shared" si="642"/>
        <v>1778046.92</v>
      </c>
      <c r="AC4563" s="5">
        <v>21859.78</v>
      </c>
      <c r="AD4563" s="5">
        <f t="shared" si="643"/>
        <v>1246007.46</v>
      </c>
      <c r="AE4563" s="5">
        <v>95745.04</v>
      </c>
      <c r="AF4563" s="5">
        <v>27344.58</v>
      </c>
      <c r="AG4563" s="5">
        <v>9391.06</v>
      </c>
      <c r="AH4563" s="5">
        <v>1595</v>
      </c>
      <c r="AI4563" s="5">
        <v>19356.14</v>
      </c>
      <c r="AJ4563">
        <v>2</v>
      </c>
      <c r="AK4563" s="5">
        <v>18352.03</v>
      </c>
      <c r="AL4563" s="5">
        <v>0</v>
      </c>
      <c r="AM4563" s="5">
        <v>71237.179999999993</v>
      </c>
      <c r="AN4563">
        <v>8</v>
      </c>
      <c r="AO4563">
        <v>8</v>
      </c>
      <c r="AP4563" t="str">
        <f t="shared" si="644"/>
        <v>Yes</v>
      </c>
      <c r="AQ4563">
        <v>2</v>
      </c>
      <c r="AR4563" s="5">
        <f t="shared" si="645"/>
        <v>1489028.49</v>
      </c>
      <c r="AS4563" s="5">
        <f t="shared" si="646"/>
        <v>289018.43</v>
      </c>
      <c r="AT4563" t="s">
        <v>1641</v>
      </c>
      <c r="AU4563" t="s">
        <v>6189</v>
      </c>
      <c r="AV4563" t="s">
        <v>6201</v>
      </c>
      <c r="AW4563" t="s">
        <v>6175</v>
      </c>
      <c r="AX4563" t="s">
        <v>6167</v>
      </c>
      <c r="AY4563">
        <v>64</v>
      </c>
      <c r="AZ4563">
        <v>3</v>
      </c>
      <c r="BA4563">
        <v>0</v>
      </c>
      <c r="BB4563" t="s">
        <v>6168</v>
      </c>
      <c r="BC4563">
        <v>0</v>
      </c>
      <c r="BD4563">
        <v>0</v>
      </c>
      <c r="BE4563" t="s">
        <v>6169</v>
      </c>
      <c r="BF4563" t="s">
        <v>6210</v>
      </c>
      <c r="BG4563">
        <v>0</v>
      </c>
      <c r="BH4563" t="s">
        <v>6171</v>
      </c>
      <c r="BI4563">
        <v>40</v>
      </c>
      <c r="BJ4563" t="s">
        <v>6172</v>
      </c>
      <c r="BK4563">
        <v>0</v>
      </c>
      <c r="BL4563">
        <v>71</v>
      </c>
      <c r="BM4563" s="3">
        <f t="shared" si="647"/>
        <v>0.80281690140845074</v>
      </c>
    </row>
    <row r="4564" spans="1:65">
      <c r="A4564" t="s">
        <v>4704</v>
      </c>
      <c r="B4564" s="2">
        <v>45934</v>
      </c>
      <c r="C4564" t="s">
        <v>4641</v>
      </c>
      <c r="D4564" t="s">
        <v>4642</v>
      </c>
      <c r="E4564">
        <v>10</v>
      </c>
      <c r="F4564" t="s">
        <v>61</v>
      </c>
      <c r="G4564" t="s">
        <v>50</v>
      </c>
      <c r="H4564" t="s">
        <v>183</v>
      </c>
      <c r="I4564" t="s">
        <v>74</v>
      </c>
      <c r="J4564" t="s">
        <v>53</v>
      </c>
      <c r="K4564" t="s">
        <v>75</v>
      </c>
      <c r="L4564" t="s">
        <v>92</v>
      </c>
      <c r="M4564" t="s">
        <v>56</v>
      </c>
      <c r="N4564" t="s">
        <v>76</v>
      </c>
      <c r="O4564" t="s">
        <v>82</v>
      </c>
      <c r="P4564">
        <v>58</v>
      </c>
      <c r="Q4564">
        <v>62</v>
      </c>
      <c r="R4564">
        <v>62</v>
      </c>
      <c r="S4564">
        <v>2</v>
      </c>
      <c r="T4564">
        <f t="shared" si="639"/>
        <v>60</v>
      </c>
      <c r="U4564">
        <v>58</v>
      </c>
      <c r="V4564">
        <f t="shared" si="640"/>
        <v>2</v>
      </c>
      <c r="W4564" s="3">
        <f t="shared" si="641"/>
        <v>3.2258064516129031E-2</v>
      </c>
      <c r="X4564">
        <v>36</v>
      </c>
      <c r="Y4564" s="4">
        <v>2.2000000000000002</v>
      </c>
      <c r="Z4564" s="4">
        <v>1.6</v>
      </c>
      <c r="AA4564" s="5">
        <v>35631.72</v>
      </c>
      <c r="AB4564" s="5">
        <f t="shared" si="642"/>
        <v>2066639.76</v>
      </c>
      <c r="AC4564" s="5">
        <v>23905.18</v>
      </c>
      <c r="AD4564" s="5">
        <f t="shared" si="643"/>
        <v>1482121.16</v>
      </c>
      <c r="AE4564" s="5">
        <v>104546.97</v>
      </c>
      <c r="AF4564" s="5">
        <v>28331.5</v>
      </c>
      <c r="AG4564" s="5">
        <v>9756.83</v>
      </c>
      <c r="AH4564" s="5">
        <v>2320</v>
      </c>
      <c r="AI4564" s="5">
        <v>6400</v>
      </c>
      <c r="AJ4564">
        <v>0</v>
      </c>
      <c r="AK4564" s="5">
        <v>0</v>
      </c>
      <c r="AL4564" s="5">
        <v>1279.97</v>
      </c>
      <c r="AM4564" s="5">
        <v>49942.46</v>
      </c>
      <c r="AN4564">
        <v>4</v>
      </c>
      <c r="AO4564">
        <v>7</v>
      </c>
      <c r="AP4564" t="str">
        <f t="shared" si="644"/>
        <v>No</v>
      </c>
      <c r="AQ4564">
        <v>2</v>
      </c>
      <c r="AR4564" s="5">
        <f t="shared" si="645"/>
        <v>1684698.89</v>
      </c>
      <c r="AS4564" s="5">
        <f t="shared" si="646"/>
        <v>381940.87</v>
      </c>
      <c r="AT4564" t="s">
        <v>59</v>
      </c>
      <c r="AU4564" t="s">
        <v>6164</v>
      </c>
      <c r="AV4564" t="s">
        <v>6165</v>
      </c>
      <c r="AW4564" t="s">
        <v>6166</v>
      </c>
      <c r="AX4564" t="s">
        <v>6184</v>
      </c>
      <c r="AY4564">
        <v>60</v>
      </c>
      <c r="AZ4564">
        <v>1</v>
      </c>
      <c r="BA4564">
        <v>19</v>
      </c>
      <c r="BB4564" t="s">
        <v>6180</v>
      </c>
      <c r="BC4564">
        <v>0</v>
      </c>
      <c r="BD4564">
        <v>3</v>
      </c>
      <c r="BE4564" t="s">
        <v>6218</v>
      </c>
      <c r="BF4564" t="s">
        <v>6170</v>
      </c>
      <c r="BG4564">
        <v>0</v>
      </c>
      <c r="BH4564" t="s">
        <v>6171</v>
      </c>
      <c r="BI4564">
        <v>60</v>
      </c>
      <c r="BJ4564" t="s">
        <v>6187</v>
      </c>
      <c r="BK4564">
        <v>0</v>
      </c>
      <c r="BL4564">
        <v>77</v>
      </c>
      <c r="BM4564" s="3">
        <f t="shared" si="647"/>
        <v>0.80519480519480524</v>
      </c>
    </row>
    <row r="4565" spans="1:65">
      <c r="A4565" t="s">
        <v>4705</v>
      </c>
      <c r="B4565" s="2">
        <v>45934</v>
      </c>
      <c r="C4565" t="s">
        <v>4641</v>
      </c>
      <c r="D4565" t="s">
        <v>4642</v>
      </c>
      <c r="E4565">
        <v>10</v>
      </c>
      <c r="F4565" t="s">
        <v>72</v>
      </c>
      <c r="G4565" t="s">
        <v>79</v>
      </c>
      <c r="H4565" t="s">
        <v>86</v>
      </c>
      <c r="I4565" t="s">
        <v>74</v>
      </c>
      <c r="J4565" t="s">
        <v>53</v>
      </c>
      <c r="K4565" t="s">
        <v>75</v>
      </c>
      <c r="L4565" t="s">
        <v>87</v>
      </c>
      <c r="M4565" t="s">
        <v>56</v>
      </c>
      <c r="N4565" t="s">
        <v>57</v>
      </c>
      <c r="O4565" t="s">
        <v>82</v>
      </c>
      <c r="P4565">
        <v>58</v>
      </c>
      <c r="Q4565">
        <v>61</v>
      </c>
      <c r="R4565">
        <v>60</v>
      </c>
      <c r="S4565">
        <v>1</v>
      </c>
      <c r="T4565">
        <f t="shared" si="639"/>
        <v>59</v>
      </c>
      <c r="U4565">
        <v>58</v>
      </c>
      <c r="V4565">
        <f t="shared" si="640"/>
        <v>1</v>
      </c>
      <c r="W4565" s="3">
        <f t="shared" si="641"/>
        <v>1.6666666666666666E-2</v>
      </c>
      <c r="X4565">
        <v>22</v>
      </c>
      <c r="Y4565" s="4">
        <v>3.7</v>
      </c>
      <c r="Z4565" s="4">
        <v>1.3</v>
      </c>
      <c r="AA4565" s="5">
        <v>36065.35</v>
      </c>
      <c r="AB4565" s="5">
        <f t="shared" si="642"/>
        <v>2091790.3</v>
      </c>
      <c r="AC4565" s="5">
        <v>24090.639999999999</v>
      </c>
      <c r="AD4565" s="5">
        <f t="shared" si="643"/>
        <v>1445438.4</v>
      </c>
      <c r="AE4565" s="5">
        <v>103634.55</v>
      </c>
      <c r="AF4565" s="5">
        <v>25848.59</v>
      </c>
      <c r="AG4565" s="5">
        <v>8752.19</v>
      </c>
      <c r="AH4565" s="5">
        <v>1885</v>
      </c>
      <c r="AI4565" s="5">
        <v>3200</v>
      </c>
      <c r="AJ4565">
        <v>0</v>
      </c>
      <c r="AK4565" s="5">
        <v>0</v>
      </c>
      <c r="AL4565" s="5">
        <v>684.02</v>
      </c>
      <c r="AM4565" s="5">
        <v>42617.51</v>
      </c>
      <c r="AN4565">
        <v>4</v>
      </c>
      <c r="AO4565">
        <v>5</v>
      </c>
      <c r="AP4565" t="str">
        <f t="shared" si="644"/>
        <v>No</v>
      </c>
      <c r="AQ4565">
        <v>2</v>
      </c>
      <c r="AR4565" s="5">
        <f t="shared" si="645"/>
        <v>1632060.26</v>
      </c>
      <c r="AS4565" s="5">
        <f t="shared" si="646"/>
        <v>459730.04</v>
      </c>
      <c r="AT4565" t="s">
        <v>59</v>
      </c>
      <c r="AU4565" t="s">
        <v>6164</v>
      </c>
      <c r="AV4565" t="s">
        <v>6165</v>
      </c>
      <c r="AW4565" t="s">
        <v>6166</v>
      </c>
      <c r="AX4565" t="s">
        <v>6167</v>
      </c>
      <c r="AY4565">
        <v>61</v>
      </c>
      <c r="AZ4565">
        <v>0</v>
      </c>
      <c r="BA4565">
        <v>15</v>
      </c>
      <c r="BB4565" t="s">
        <v>6180</v>
      </c>
      <c r="BC4565">
        <v>0</v>
      </c>
      <c r="BD4565">
        <v>1</v>
      </c>
      <c r="BE4565" t="s">
        <v>6219</v>
      </c>
      <c r="BF4565" t="s">
        <v>6170</v>
      </c>
      <c r="BG4565">
        <v>0</v>
      </c>
      <c r="BH4565" t="s">
        <v>6171</v>
      </c>
      <c r="BI4565">
        <v>22</v>
      </c>
      <c r="BJ4565" t="s">
        <v>6172</v>
      </c>
      <c r="BK4565">
        <v>0</v>
      </c>
      <c r="BL4565">
        <v>76</v>
      </c>
      <c r="BM4565" s="3">
        <f t="shared" si="647"/>
        <v>0.78947368421052633</v>
      </c>
    </row>
    <row r="4566" spans="1:65">
      <c r="A4566" t="s">
        <v>4706</v>
      </c>
      <c r="B4566" s="2">
        <v>45934</v>
      </c>
      <c r="C4566" t="s">
        <v>4641</v>
      </c>
      <c r="D4566" t="s">
        <v>4642</v>
      </c>
      <c r="E4566">
        <v>10</v>
      </c>
      <c r="F4566" t="s">
        <v>61</v>
      </c>
      <c r="G4566" t="s">
        <v>79</v>
      </c>
      <c r="H4566" t="s">
        <v>84</v>
      </c>
      <c r="I4566" t="s">
        <v>74</v>
      </c>
      <c r="J4566" t="s">
        <v>53</v>
      </c>
      <c r="K4566" t="s">
        <v>66</v>
      </c>
      <c r="L4566" t="s">
        <v>92</v>
      </c>
      <c r="M4566" t="s">
        <v>56</v>
      </c>
      <c r="N4566" t="s">
        <v>69</v>
      </c>
      <c r="O4566" t="s">
        <v>82</v>
      </c>
      <c r="P4566">
        <v>41</v>
      </c>
      <c r="Q4566">
        <v>43</v>
      </c>
      <c r="R4566">
        <v>41</v>
      </c>
      <c r="S4566">
        <v>1</v>
      </c>
      <c r="T4566">
        <f t="shared" si="639"/>
        <v>40</v>
      </c>
      <c r="U4566">
        <v>40</v>
      </c>
      <c r="V4566">
        <f t="shared" si="640"/>
        <v>0</v>
      </c>
      <c r="W4566" s="3">
        <f t="shared" si="641"/>
        <v>2.4390243902439025E-2</v>
      </c>
      <c r="X4566">
        <v>17</v>
      </c>
      <c r="Y4566" s="4">
        <v>2.2000000000000002</v>
      </c>
      <c r="Z4566" s="4">
        <v>0.5</v>
      </c>
      <c r="AA4566" s="5">
        <v>33488.21</v>
      </c>
      <c r="AB4566" s="5">
        <f t="shared" si="642"/>
        <v>1339528.3999999999</v>
      </c>
      <c r="AC4566" s="5">
        <v>23844.79</v>
      </c>
      <c r="AD4566" s="5">
        <f t="shared" si="643"/>
        <v>977636.39</v>
      </c>
      <c r="AE4566" s="5">
        <v>69064.25</v>
      </c>
      <c r="AF4566" s="5">
        <v>18390.12</v>
      </c>
      <c r="AG4566" s="5">
        <v>8410.59</v>
      </c>
      <c r="AH4566" s="5">
        <v>725</v>
      </c>
      <c r="AI4566" s="5">
        <v>3200</v>
      </c>
      <c r="AJ4566">
        <v>0</v>
      </c>
      <c r="AK4566" s="5">
        <v>0</v>
      </c>
      <c r="AL4566" s="5">
        <v>0</v>
      </c>
      <c r="AM4566" s="5">
        <v>29481.72</v>
      </c>
      <c r="AN4566">
        <v>4</v>
      </c>
      <c r="AO4566">
        <v>5</v>
      </c>
      <c r="AP4566" t="str">
        <f t="shared" si="644"/>
        <v>No</v>
      </c>
      <c r="AQ4566">
        <v>2</v>
      </c>
      <c r="AR4566" s="5">
        <f t="shared" si="645"/>
        <v>1106908.07</v>
      </c>
      <c r="AS4566" s="5">
        <f t="shared" si="646"/>
        <v>232620.33</v>
      </c>
      <c r="AT4566" t="s">
        <v>59</v>
      </c>
      <c r="AU4566" t="s">
        <v>6164</v>
      </c>
      <c r="AV4566" t="s">
        <v>6165</v>
      </c>
      <c r="AW4566" t="s">
        <v>6166</v>
      </c>
      <c r="AX4566" t="s">
        <v>6207</v>
      </c>
      <c r="AY4566">
        <v>43</v>
      </c>
      <c r="AZ4566">
        <v>0</v>
      </c>
      <c r="BA4566">
        <v>0</v>
      </c>
      <c r="BB4566" t="s">
        <v>6168</v>
      </c>
      <c r="BC4566">
        <v>1</v>
      </c>
      <c r="BD4566">
        <v>0</v>
      </c>
      <c r="BE4566" t="s">
        <v>6178</v>
      </c>
      <c r="BF4566" t="s">
        <v>6170</v>
      </c>
      <c r="BG4566">
        <v>0</v>
      </c>
      <c r="BH4566" t="s">
        <v>6171</v>
      </c>
      <c r="BI4566">
        <v>14</v>
      </c>
      <c r="BJ4566" t="s">
        <v>6172</v>
      </c>
      <c r="BK4566">
        <v>0</v>
      </c>
      <c r="BL4566">
        <v>72</v>
      </c>
      <c r="BM4566" s="3">
        <f t="shared" si="647"/>
        <v>0.56944444444444442</v>
      </c>
    </row>
    <row r="4567" spans="1:65">
      <c r="A4567" t="s">
        <v>4707</v>
      </c>
      <c r="B4567" s="2">
        <v>45934</v>
      </c>
      <c r="C4567" t="s">
        <v>4641</v>
      </c>
      <c r="D4567" t="s">
        <v>4642</v>
      </c>
      <c r="E4567">
        <v>10</v>
      </c>
      <c r="F4567" t="s">
        <v>61</v>
      </c>
      <c r="G4567" t="s">
        <v>62</v>
      </c>
      <c r="H4567" t="s">
        <v>63</v>
      </c>
      <c r="I4567" t="s">
        <v>52</v>
      </c>
      <c r="J4567" t="s">
        <v>65</v>
      </c>
      <c r="K4567" t="s">
        <v>66</v>
      </c>
      <c r="L4567" t="s">
        <v>55</v>
      </c>
      <c r="M4567" t="s">
        <v>56</v>
      </c>
      <c r="N4567" t="s">
        <v>69</v>
      </c>
      <c r="O4567" t="s">
        <v>58</v>
      </c>
      <c r="P4567">
        <v>49</v>
      </c>
      <c r="Q4567">
        <v>51</v>
      </c>
      <c r="R4567">
        <v>51</v>
      </c>
      <c r="S4567">
        <v>1</v>
      </c>
      <c r="T4567">
        <f t="shared" si="639"/>
        <v>50</v>
      </c>
      <c r="U4567">
        <v>47</v>
      </c>
      <c r="V4567">
        <f t="shared" si="640"/>
        <v>3</v>
      </c>
      <c r="W4567" s="3">
        <f t="shared" si="641"/>
        <v>1.9607843137254902E-2</v>
      </c>
      <c r="X4567">
        <v>37</v>
      </c>
      <c r="Y4567" s="4">
        <v>0.9</v>
      </c>
      <c r="Z4567" s="4">
        <v>1.2</v>
      </c>
      <c r="AA4567" s="5">
        <v>49479.69</v>
      </c>
      <c r="AB4567" s="5">
        <f t="shared" si="642"/>
        <v>2325545.4300000002</v>
      </c>
      <c r="AC4567" s="5">
        <v>34930.910000000003</v>
      </c>
      <c r="AD4567" s="5">
        <f t="shared" si="643"/>
        <v>1781476.41</v>
      </c>
      <c r="AE4567" s="5">
        <v>116933.35</v>
      </c>
      <c r="AF4567" s="5">
        <v>32692.93</v>
      </c>
      <c r="AG4567" s="5">
        <v>9726.93</v>
      </c>
      <c r="AH4567" s="5">
        <v>1740</v>
      </c>
      <c r="AI4567" s="5">
        <v>4600</v>
      </c>
      <c r="AJ4567">
        <v>0</v>
      </c>
      <c r="AK4567" s="5">
        <v>0</v>
      </c>
      <c r="AL4567" s="5">
        <v>3101.19</v>
      </c>
      <c r="AM4567" s="5">
        <v>35141.75</v>
      </c>
      <c r="AN4567">
        <v>4</v>
      </c>
      <c r="AO4567">
        <v>5</v>
      </c>
      <c r="AP4567" t="str">
        <f t="shared" si="644"/>
        <v>No</v>
      </c>
      <c r="AQ4567">
        <v>2</v>
      </c>
      <c r="AR4567" s="5">
        <f t="shared" si="645"/>
        <v>1985412.56</v>
      </c>
      <c r="AS4567" s="5">
        <f t="shared" si="646"/>
        <v>340132.87</v>
      </c>
      <c r="AT4567" t="s">
        <v>59</v>
      </c>
      <c r="AU4567" t="s">
        <v>6164</v>
      </c>
      <c r="AV4567" t="s">
        <v>6165</v>
      </c>
      <c r="AW4567" t="s">
        <v>6166</v>
      </c>
      <c r="AX4567" t="s">
        <v>6184</v>
      </c>
      <c r="AY4567">
        <v>53</v>
      </c>
      <c r="AZ4567">
        <v>2</v>
      </c>
      <c r="BA4567">
        <v>25</v>
      </c>
      <c r="BB4567" t="s">
        <v>6185</v>
      </c>
      <c r="BC4567">
        <v>1</v>
      </c>
      <c r="BD4567">
        <v>0</v>
      </c>
      <c r="BE4567" t="s">
        <v>6178</v>
      </c>
      <c r="BF4567" t="s">
        <v>6170</v>
      </c>
      <c r="BG4567">
        <v>0</v>
      </c>
      <c r="BH4567" t="s">
        <v>6171</v>
      </c>
      <c r="BI4567">
        <v>60</v>
      </c>
      <c r="BJ4567" t="s">
        <v>6187</v>
      </c>
      <c r="BK4567">
        <v>0</v>
      </c>
      <c r="BL4567">
        <v>58</v>
      </c>
      <c r="BM4567" s="3">
        <f t="shared" si="647"/>
        <v>0.87931034482758619</v>
      </c>
    </row>
    <row r="4568" spans="1:65">
      <c r="A4568" t="s">
        <v>4708</v>
      </c>
      <c r="B4568" s="2">
        <v>45935</v>
      </c>
      <c r="C4568" t="s">
        <v>4641</v>
      </c>
      <c r="D4568" t="s">
        <v>4642</v>
      </c>
      <c r="E4568">
        <v>10</v>
      </c>
      <c r="F4568" t="s">
        <v>72</v>
      </c>
      <c r="G4568" t="s">
        <v>79</v>
      </c>
      <c r="H4568" t="s">
        <v>86</v>
      </c>
      <c r="I4568" t="s">
        <v>52</v>
      </c>
      <c r="J4568" t="s">
        <v>53</v>
      </c>
      <c r="K4568" t="s">
        <v>75</v>
      </c>
      <c r="L4568" t="s">
        <v>67</v>
      </c>
      <c r="M4568" t="s">
        <v>68</v>
      </c>
      <c r="N4568" t="s">
        <v>69</v>
      </c>
      <c r="O4568" t="s">
        <v>58</v>
      </c>
      <c r="P4568">
        <v>67</v>
      </c>
      <c r="Q4568">
        <v>69</v>
      </c>
      <c r="R4568">
        <v>69</v>
      </c>
      <c r="S4568">
        <v>3</v>
      </c>
      <c r="T4568">
        <f t="shared" si="639"/>
        <v>66</v>
      </c>
      <c r="U4568">
        <v>65</v>
      </c>
      <c r="V4568">
        <f t="shared" si="640"/>
        <v>1</v>
      </c>
      <c r="W4568" s="3">
        <f t="shared" si="641"/>
        <v>4.3478260869565216E-2</v>
      </c>
      <c r="X4568">
        <v>35</v>
      </c>
      <c r="Y4568" s="4">
        <v>1.6</v>
      </c>
      <c r="Z4568" s="4">
        <v>1.6</v>
      </c>
      <c r="AA4568" s="5">
        <v>36442.18</v>
      </c>
      <c r="AB4568" s="5">
        <f t="shared" si="642"/>
        <v>2368741.7000000002</v>
      </c>
      <c r="AC4568" s="5">
        <v>22086.25</v>
      </c>
      <c r="AD4568" s="5">
        <f t="shared" si="643"/>
        <v>1523951.25</v>
      </c>
      <c r="AE4568" s="5">
        <v>121375.84</v>
      </c>
      <c r="AF4568" s="5">
        <v>31453.29</v>
      </c>
      <c r="AG4568" s="5">
        <v>10773.05</v>
      </c>
      <c r="AH4568" s="5">
        <v>2320</v>
      </c>
      <c r="AI4568" s="5">
        <v>9600</v>
      </c>
      <c r="AJ4568">
        <v>1</v>
      </c>
      <c r="AK4568" s="5">
        <v>8790.4500000000007</v>
      </c>
      <c r="AL4568" s="5">
        <v>641.74</v>
      </c>
      <c r="AM4568" s="5">
        <v>44365.91</v>
      </c>
      <c r="AN4568">
        <v>4</v>
      </c>
      <c r="AO4568">
        <v>4</v>
      </c>
      <c r="AP4568" t="str">
        <f t="shared" si="644"/>
        <v>Yes</v>
      </c>
      <c r="AQ4568">
        <v>1</v>
      </c>
      <c r="AR4568" s="5">
        <f t="shared" si="645"/>
        <v>1753271.53</v>
      </c>
      <c r="AS4568" s="5">
        <f t="shared" si="646"/>
        <v>615470.17000000004</v>
      </c>
      <c r="AT4568" t="s">
        <v>116</v>
      </c>
      <c r="AU4568" t="s">
        <v>6199</v>
      </c>
      <c r="AV4568" t="s">
        <v>6200</v>
      </c>
      <c r="AW4568" t="s">
        <v>6175</v>
      </c>
      <c r="AX4568" t="s">
        <v>6184</v>
      </c>
      <c r="AY4568">
        <v>67</v>
      </c>
      <c r="AZ4568">
        <v>0</v>
      </c>
      <c r="BA4568">
        <v>15</v>
      </c>
      <c r="BB4568" t="s">
        <v>6191</v>
      </c>
      <c r="BC4568">
        <v>0</v>
      </c>
      <c r="BD4568">
        <v>0</v>
      </c>
      <c r="BE4568" t="s">
        <v>6169</v>
      </c>
      <c r="BF4568" t="s">
        <v>6210</v>
      </c>
      <c r="BG4568">
        <v>0</v>
      </c>
      <c r="BH4568" t="s">
        <v>6171</v>
      </c>
      <c r="BI4568">
        <v>59</v>
      </c>
      <c r="BJ4568" t="s">
        <v>6187</v>
      </c>
      <c r="BK4568">
        <v>0</v>
      </c>
      <c r="BL4568">
        <v>75</v>
      </c>
      <c r="BM4568" s="3">
        <f t="shared" si="647"/>
        <v>0.92</v>
      </c>
    </row>
    <row r="4569" spans="1:65">
      <c r="A4569" t="s">
        <v>4709</v>
      </c>
      <c r="B4569" s="2">
        <v>45935</v>
      </c>
      <c r="C4569" t="s">
        <v>4641</v>
      </c>
      <c r="D4569" t="s">
        <v>4642</v>
      </c>
      <c r="E4569">
        <v>10</v>
      </c>
      <c r="F4569" t="s">
        <v>78</v>
      </c>
      <c r="G4569" t="s">
        <v>50</v>
      </c>
      <c r="H4569" t="s">
        <v>161</v>
      </c>
      <c r="I4569" t="s">
        <v>52</v>
      </c>
      <c r="J4569" t="s">
        <v>53</v>
      </c>
      <c r="K4569" t="s">
        <v>66</v>
      </c>
      <c r="L4569" t="s">
        <v>92</v>
      </c>
      <c r="M4569" t="s">
        <v>68</v>
      </c>
      <c r="N4569" t="s">
        <v>76</v>
      </c>
      <c r="O4569" t="s">
        <v>120</v>
      </c>
      <c r="P4569">
        <v>54</v>
      </c>
      <c r="Q4569">
        <v>55</v>
      </c>
      <c r="R4569">
        <v>51</v>
      </c>
      <c r="S4569">
        <v>2</v>
      </c>
      <c r="T4569">
        <f t="shared" si="639"/>
        <v>49</v>
      </c>
      <c r="U4569">
        <v>49</v>
      </c>
      <c r="V4569">
        <f t="shared" si="640"/>
        <v>0</v>
      </c>
      <c r="W4569" s="3">
        <f t="shared" si="641"/>
        <v>3.9215686274509803E-2</v>
      </c>
      <c r="X4569">
        <v>42</v>
      </c>
      <c r="Y4569" s="4">
        <v>3.1</v>
      </c>
      <c r="Z4569" s="4">
        <v>1.5</v>
      </c>
      <c r="AA4569" s="5">
        <v>33960.120000000003</v>
      </c>
      <c r="AB4569" s="5">
        <f t="shared" si="642"/>
        <v>1664045.88</v>
      </c>
      <c r="AC4569" s="5">
        <v>22795.26</v>
      </c>
      <c r="AD4569" s="5">
        <f t="shared" si="643"/>
        <v>1162558.26</v>
      </c>
      <c r="AE4569" s="5">
        <v>89869.15</v>
      </c>
      <c r="AF4569" s="5">
        <v>25224.52</v>
      </c>
      <c r="AG4569" s="5">
        <v>11542.4</v>
      </c>
      <c r="AH4569" s="5">
        <v>2175</v>
      </c>
      <c r="AI4569" s="5">
        <v>6400</v>
      </c>
      <c r="AJ4569">
        <v>1</v>
      </c>
      <c r="AK4569" s="5">
        <v>8078.41</v>
      </c>
      <c r="AL4569" s="5">
        <v>0</v>
      </c>
      <c r="AM4569" s="5">
        <v>34320.379999999997</v>
      </c>
      <c r="AN4569">
        <v>4</v>
      </c>
      <c r="AO4569">
        <v>4</v>
      </c>
      <c r="AP4569" t="str">
        <f t="shared" si="644"/>
        <v>Yes</v>
      </c>
      <c r="AQ4569">
        <v>1</v>
      </c>
      <c r="AR4569" s="5">
        <f t="shared" si="645"/>
        <v>1340168.1200000001</v>
      </c>
      <c r="AS4569" s="5">
        <f t="shared" si="646"/>
        <v>323877.76000000001</v>
      </c>
      <c r="AT4569" t="s">
        <v>116</v>
      </c>
      <c r="AU4569" t="s">
        <v>6194</v>
      </c>
      <c r="AV4569" t="s">
        <v>6195</v>
      </c>
      <c r="AW4569" t="s">
        <v>6183</v>
      </c>
      <c r="AX4569" t="s">
        <v>6167</v>
      </c>
      <c r="AY4569">
        <v>60</v>
      </c>
      <c r="AZ4569">
        <v>4</v>
      </c>
      <c r="BA4569">
        <v>0</v>
      </c>
      <c r="BB4569" t="s">
        <v>6168</v>
      </c>
      <c r="BC4569">
        <v>0</v>
      </c>
      <c r="BD4569">
        <v>0</v>
      </c>
      <c r="BE4569" t="s">
        <v>6169</v>
      </c>
      <c r="BF4569" t="s">
        <v>6170</v>
      </c>
      <c r="BG4569">
        <v>1</v>
      </c>
      <c r="BH4569" t="s">
        <v>6186</v>
      </c>
      <c r="BI4569">
        <v>53</v>
      </c>
      <c r="BJ4569" t="s">
        <v>6187</v>
      </c>
      <c r="BK4569">
        <v>0</v>
      </c>
      <c r="BL4569">
        <v>70</v>
      </c>
      <c r="BM4569" s="3">
        <f t="shared" si="647"/>
        <v>0.72857142857142854</v>
      </c>
    </row>
    <row r="4570" spans="1:65">
      <c r="A4570" t="s">
        <v>4710</v>
      </c>
      <c r="B4570" s="2">
        <v>45935</v>
      </c>
      <c r="C4570" t="s">
        <v>4641</v>
      </c>
      <c r="D4570" t="s">
        <v>4642</v>
      </c>
      <c r="E4570">
        <v>10</v>
      </c>
      <c r="F4570" t="s">
        <v>78</v>
      </c>
      <c r="G4570" t="s">
        <v>50</v>
      </c>
      <c r="H4570" t="s">
        <v>173</v>
      </c>
      <c r="I4570" t="s">
        <v>64</v>
      </c>
      <c r="J4570" t="s">
        <v>53</v>
      </c>
      <c r="K4570" t="s">
        <v>75</v>
      </c>
      <c r="L4570" t="s">
        <v>67</v>
      </c>
      <c r="M4570" t="s">
        <v>68</v>
      </c>
      <c r="N4570" t="s">
        <v>76</v>
      </c>
      <c r="O4570" t="s">
        <v>120</v>
      </c>
      <c r="P4570">
        <v>60</v>
      </c>
      <c r="Q4570">
        <v>61</v>
      </c>
      <c r="R4570">
        <v>59</v>
      </c>
      <c r="S4570">
        <v>5</v>
      </c>
      <c r="T4570">
        <f t="shared" si="639"/>
        <v>54</v>
      </c>
      <c r="U4570">
        <v>54</v>
      </c>
      <c r="V4570">
        <f t="shared" si="640"/>
        <v>0</v>
      </c>
      <c r="W4570" s="3">
        <f t="shared" si="641"/>
        <v>8.4745762711864403E-2</v>
      </c>
      <c r="X4570">
        <v>32</v>
      </c>
      <c r="Y4570" s="4">
        <v>5.8</v>
      </c>
      <c r="Z4570" s="4">
        <v>1.5</v>
      </c>
      <c r="AA4570" s="5">
        <v>35824.04</v>
      </c>
      <c r="AB4570" s="5">
        <f t="shared" si="642"/>
        <v>1934498.16</v>
      </c>
      <c r="AC4570" s="5">
        <v>21896.29</v>
      </c>
      <c r="AD4570" s="5">
        <f t="shared" si="643"/>
        <v>1291881.1100000001</v>
      </c>
      <c r="AE4570" s="5">
        <v>96264.27</v>
      </c>
      <c r="AF4570" s="5">
        <v>28900.42</v>
      </c>
      <c r="AG4570" s="5">
        <v>10291.56</v>
      </c>
      <c r="AH4570" s="5">
        <v>2175</v>
      </c>
      <c r="AI4570" s="5">
        <v>20337.57</v>
      </c>
      <c r="AJ4570">
        <v>1</v>
      </c>
      <c r="AK4570" s="5">
        <v>8604.84</v>
      </c>
      <c r="AL4570" s="5">
        <v>0</v>
      </c>
      <c r="AM4570" s="5">
        <v>36905.519999999997</v>
      </c>
      <c r="AN4570">
        <v>4</v>
      </c>
      <c r="AO4570">
        <v>4</v>
      </c>
      <c r="AP4570" t="str">
        <f t="shared" si="644"/>
        <v>Yes</v>
      </c>
      <c r="AQ4570">
        <v>1</v>
      </c>
      <c r="AR4570" s="5">
        <f t="shared" si="645"/>
        <v>1495360.29</v>
      </c>
      <c r="AS4570" s="5">
        <f t="shared" si="646"/>
        <v>439137.87</v>
      </c>
      <c r="AT4570" t="s">
        <v>1641</v>
      </c>
      <c r="AU4570" t="s">
        <v>6199</v>
      </c>
      <c r="AV4570" t="s">
        <v>6200</v>
      </c>
      <c r="AW4570" t="s">
        <v>6175</v>
      </c>
      <c r="AX4570" t="s">
        <v>6167</v>
      </c>
      <c r="AY4570">
        <v>63</v>
      </c>
      <c r="AZ4570">
        <v>0</v>
      </c>
      <c r="BA4570">
        <v>0</v>
      </c>
      <c r="BB4570" t="s">
        <v>6168</v>
      </c>
      <c r="BC4570">
        <v>0</v>
      </c>
      <c r="BD4570">
        <v>0</v>
      </c>
      <c r="BE4570" t="s">
        <v>6169</v>
      </c>
      <c r="BF4570" t="s">
        <v>6210</v>
      </c>
      <c r="BG4570">
        <v>4</v>
      </c>
      <c r="BH4570" t="s">
        <v>6209</v>
      </c>
      <c r="BI4570">
        <v>80</v>
      </c>
      <c r="BJ4570" t="s">
        <v>6193</v>
      </c>
      <c r="BK4570">
        <v>1</v>
      </c>
      <c r="BL4570">
        <v>73</v>
      </c>
      <c r="BM4570" s="3">
        <f t="shared" si="647"/>
        <v>0.80821917808219179</v>
      </c>
    </row>
    <row r="4571" spans="1:65">
      <c r="A4571" t="s">
        <v>4711</v>
      </c>
      <c r="B4571" s="2">
        <v>45935</v>
      </c>
      <c r="C4571" t="s">
        <v>4641</v>
      </c>
      <c r="D4571" t="s">
        <v>4642</v>
      </c>
      <c r="E4571">
        <v>10</v>
      </c>
      <c r="F4571" t="s">
        <v>49</v>
      </c>
      <c r="G4571" t="s">
        <v>62</v>
      </c>
      <c r="H4571" t="s">
        <v>133</v>
      </c>
      <c r="I4571" t="s">
        <v>52</v>
      </c>
      <c r="J4571" t="s">
        <v>53</v>
      </c>
      <c r="K4571" t="s">
        <v>75</v>
      </c>
      <c r="L4571" t="s">
        <v>87</v>
      </c>
      <c r="M4571" t="s">
        <v>56</v>
      </c>
      <c r="N4571" t="s">
        <v>76</v>
      </c>
      <c r="O4571" t="s">
        <v>120</v>
      </c>
      <c r="P4571">
        <v>55</v>
      </c>
      <c r="Q4571">
        <v>55</v>
      </c>
      <c r="R4571">
        <v>54</v>
      </c>
      <c r="S4571">
        <v>1</v>
      </c>
      <c r="T4571">
        <f t="shared" si="639"/>
        <v>53</v>
      </c>
      <c r="U4571">
        <v>53</v>
      </c>
      <c r="V4571">
        <f t="shared" si="640"/>
        <v>0</v>
      </c>
      <c r="W4571" s="3">
        <f t="shared" si="641"/>
        <v>1.8518518518518517E-2</v>
      </c>
      <c r="X4571">
        <v>57</v>
      </c>
      <c r="Y4571" s="4">
        <v>2.5</v>
      </c>
      <c r="Z4571" s="4">
        <v>1.5</v>
      </c>
      <c r="AA4571" s="5">
        <v>35551.11</v>
      </c>
      <c r="AB4571" s="5">
        <f t="shared" si="642"/>
        <v>1884208.83</v>
      </c>
      <c r="AC4571" s="5">
        <v>24075.96</v>
      </c>
      <c r="AD4571" s="5">
        <f t="shared" si="643"/>
        <v>1300101.8400000001</v>
      </c>
      <c r="AE4571" s="5">
        <v>96282.04</v>
      </c>
      <c r="AF4571" s="5">
        <v>26409.52</v>
      </c>
      <c r="AG4571" s="5">
        <v>12578.33</v>
      </c>
      <c r="AH4571" s="5">
        <v>2175</v>
      </c>
      <c r="AI4571" s="5">
        <v>3200</v>
      </c>
      <c r="AJ4571">
        <v>0</v>
      </c>
      <c r="AK4571" s="5">
        <v>0</v>
      </c>
      <c r="AL4571" s="5">
        <v>0</v>
      </c>
      <c r="AM4571" s="5">
        <v>35095.949999999997</v>
      </c>
      <c r="AN4571">
        <v>4</v>
      </c>
      <c r="AO4571">
        <v>3</v>
      </c>
      <c r="AP4571" t="str">
        <f t="shared" si="644"/>
        <v>Yes</v>
      </c>
      <c r="AQ4571">
        <v>1</v>
      </c>
      <c r="AR4571" s="5">
        <f t="shared" si="645"/>
        <v>1475842.68</v>
      </c>
      <c r="AS4571" s="5">
        <f t="shared" si="646"/>
        <v>408366.15</v>
      </c>
      <c r="AT4571" t="s">
        <v>59</v>
      </c>
      <c r="AU4571" t="s">
        <v>6164</v>
      </c>
      <c r="AV4571" t="s">
        <v>6165</v>
      </c>
      <c r="AW4571" t="s">
        <v>6166</v>
      </c>
      <c r="AX4571" t="s">
        <v>6202</v>
      </c>
      <c r="AY4571">
        <v>59</v>
      </c>
      <c r="AZ4571">
        <v>4</v>
      </c>
      <c r="BA4571">
        <v>0</v>
      </c>
      <c r="BB4571" t="s">
        <v>6168</v>
      </c>
      <c r="BC4571">
        <v>0</v>
      </c>
      <c r="BD4571">
        <v>0</v>
      </c>
      <c r="BE4571" t="s">
        <v>6169</v>
      </c>
      <c r="BF4571" t="s">
        <v>6170</v>
      </c>
      <c r="BG4571">
        <v>2</v>
      </c>
      <c r="BH4571" t="s">
        <v>6192</v>
      </c>
      <c r="BI4571">
        <v>76</v>
      </c>
      <c r="BJ4571" t="s">
        <v>6193</v>
      </c>
      <c r="BK4571">
        <v>0</v>
      </c>
      <c r="BL4571">
        <v>73</v>
      </c>
      <c r="BM4571" s="3">
        <f t="shared" si="647"/>
        <v>0.73972602739726023</v>
      </c>
    </row>
    <row r="4572" spans="1:65">
      <c r="A4572" t="s">
        <v>4712</v>
      </c>
      <c r="B4572" s="2">
        <v>45935</v>
      </c>
      <c r="C4572" t="s">
        <v>4641</v>
      </c>
      <c r="D4572" t="s">
        <v>4642</v>
      </c>
      <c r="E4572">
        <v>10</v>
      </c>
      <c r="F4572" t="s">
        <v>72</v>
      </c>
      <c r="G4572" t="s">
        <v>50</v>
      </c>
      <c r="H4572" t="s">
        <v>73</v>
      </c>
      <c r="I4572" t="s">
        <v>64</v>
      </c>
      <c r="J4572" t="s">
        <v>81</v>
      </c>
      <c r="K4572" t="s">
        <v>75</v>
      </c>
      <c r="L4572" t="s">
        <v>92</v>
      </c>
      <c r="M4572" t="s">
        <v>68</v>
      </c>
      <c r="N4572" t="s">
        <v>69</v>
      </c>
      <c r="O4572" t="s">
        <v>82</v>
      </c>
      <c r="P4572">
        <v>34</v>
      </c>
      <c r="Q4572">
        <v>36</v>
      </c>
      <c r="R4572">
        <v>36</v>
      </c>
      <c r="S4572">
        <v>1</v>
      </c>
      <c r="T4572">
        <f t="shared" si="639"/>
        <v>35</v>
      </c>
      <c r="U4572">
        <v>33</v>
      </c>
      <c r="V4572">
        <f t="shared" si="640"/>
        <v>2</v>
      </c>
      <c r="W4572" s="3">
        <f t="shared" si="641"/>
        <v>2.7777777777777776E-2</v>
      </c>
      <c r="X4572">
        <v>19</v>
      </c>
      <c r="Y4572" s="4">
        <v>0</v>
      </c>
      <c r="Z4572" s="4">
        <v>0.9</v>
      </c>
      <c r="AA4572" s="5">
        <v>78512.7</v>
      </c>
      <c r="AB4572" s="5">
        <f t="shared" si="642"/>
        <v>2590919.1</v>
      </c>
      <c r="AC4572" s="5">
        <v>50975.09</v>
      </c>
      <c r="AD4572" s="5">
        <f t="shared" si="643"/>
        <v>1835103.24</v>
      </c>
      <c r="AE4572" s="5">
        <v>106551.73</v>
      </c>
      <c r="AF4572" s="5">
        <v>30030.7</v>
      </c>
      <c r="AG4572" s="5">
        <v>8118.6</v>
      </c>
      <c r="AH4572" s="5">
        <v>1305</v>
      </c>
      <c r="AI4572" s="5">
        <v>6800</v>
      </c>
      <c r="AJ4572">
        <v>0</v>
      </c>
      <c r="AK4572" s="5">
        <v>0</v>
      </c>
      <c r="AL4572" s="5">
        <v>3093.19</v>
      </c>
      <c r="AM4572" s="5">
        <v>23136.43</v>
      </c>
      <c r="AN4572">
        <v>4</v>
      </c>
      <c r="AO4572">
        <v>3</v>
      </c>
      <c r="AP4572" t="str">
        <f t="shared" si="644"/>
        <v>Yes</v>
      </c>
      <c r="AQ4572">
        <v>0</v>
      </c>
      <c r="AR4572" s="5">
        <f t="shared" si="645"/>
        <v>2014138.89</v>
      </c>
      <c r="AS4572" s="5">
        <f t="shared" si="646"/>
        <v>576780.21</v>
      </c>
      <c r="AT4572" t="s">
        <v>59</v>
      </c>
      <c r="AU4572" t="s">
        <v>6164</v>
      </c>
      <c r="AV4572" t="s">
        <v>6165</v>
      </c>
      <c r="AW4572" t="s">
        <v>6166</v>
      </c>
      <c r="AX4572" t="s">
        <v>6184</v>
      </c>
      <c r="AY4572">
        <v>36</v>
      </c>
      <c r="AZ4572">
        <v>1</v>
      </c>
      <c r="BA4572">
        <v>16</v>
      </c>
      <c r="BB4572" t="s">
        <v>6180</v>
      </c>
      <c r="BC4572">
        <v>0</v>
      </c>
      <c r="BD4572">
        <v>0</v>
      </c>
      <c r="BE4572" t="s">
        <v>6169</v>
      </c>
      <c r="BF4572" t="s">
        <v>6170</v>
      </c>
      <c r="BG4572">
        <v>0</v>
      </c>
      <c r="BH4572" t="s">
        <v>6171</v>
      </c>
      <c r="BI4572">
        <v>28</v>
      </c>
      <c r="BJ4572" t="s">
        <v>6172</v>
      </c>
      <c r="BK4572">
        <v>0</v>
      </c>
      <c r="BL4572">
        <v>50</v>
      </c>
      <c r="BM4572" s="3">
        <f t="shared" si="647"/>
        <v>0.72</v>
      </c>
    </row>
    <row r="4573" spans="1:65">
      <c r="A4573" t="s">
        <v>4713</v>
      </c>
      <c r="B4573" s="2">
        <v>45935</v>
      </c>
      <c r="C4573" t="s">
        <v>4641</v>
      </c>
      <c r="D4573" t="s">
        <v>4642</v>
      </c>
      <c r="E4573">
        <v>10</v>
      </c>
      <c r="F4573" t="s">
        <v>78</v>
      </c>
      <c r="G4573" t="s">
        <v>50</v>
      </c>
      <c r="H4573" t="s">
        <v>181</v>
      </c>
      <c r="I4573" t="s">
        <v>52</v>
      </c>
      <c r="J4573" t="s">
        <v>65</v>
      </c>
      <c r="K4573" t="s">
        <v>75</v>
      </c>
      <c r="L4573" t="s">
        <v>67</v>
      </c>
      <c r="M4573" t="s">
        <v>56</v>
      </c>
      <c r="N4573" t="s">
        <v>76</v>
      </c>
      <c r="O4573" t="s">
        <v>120</v>
      </c>
      <c r="P4573">
        <v>52</v>
      </c>
      <c r="Q4573">
        <v>55</v>
      </c>
      <c r="R4573">
        <v>54</v>
      </c>
      <c r="S4573">
        <v>2</v>
      </c>
      <c r="T4573">
        <f t="shared" si="639"/>
        <v>52</v>
      </c>
      <c r="U4573">
        <v>50</v>
      </c>
      <c r="V4573">
        <f t="shared" si="640"/>
        <v>2</v>
      </c>
      <c r="W4573" s="3">
        <f t="shared" si="641"/>
        <v>3.7037037037037035E-2</v>
      </c>
      <c r="X4573">
        <v>36</v>
      </c>
      <c r="Y4573" s="4">
        <v>1.7</v>
      </c>
      <c r="Z4573" s="4">
        <v>1.7</v>
      </c>
      <c r="AA4573" s="5">
        <v>51371.47</v>
      </c>
      <c r="AB4573" s="5">
        <f t="shared" si="642"/>
        <v>2568573.5</v>
      </c>
      <c r="AC4573" s="5">
        <v>33819.99</v>
      </c>
      <c r="AD4573" s="5">
        <f t="shared" si="643"/>
        <v>1826279.46</v>
      </c>
      <c r="AE4573" s="5">
        <v>123818.07</v>
      </c>
      <c r="AF4573" s="5">
        <v>38152.870000000003</v>
      </c>
      <c r="AG4573" s="5">
        <v>10529.83</v>
      </c>
      <c r="AH4573" s="5">
        <v>2465</v>
      </c>
      <c r="AI4573" s="5">
        <v>9200</v>
      </c>
      <c r="AJ4573">
        <v>0</v>
      </c>
      <c r="AK4573" s="5">
        <v>0</v>
      </c>
      <c r="AL4573" s="5">
        <v>2002.38</v>
      </c>
      <c r="AM4573" s="5">
        <v>33696.83</v>
      </c>
      <c r="AN4573">
        <v>4</v>
      </c>
      <c r="AO4573">
        <v>4</v>
      </c>
      <c r="AP4573" t="str">
        <f t="shared" si="644"/>
        <v>Yes</v>
      </c>
      <c r="AQ4573">
        <v>0</v>
      </c>
      <c r="AR4573" s="5">
        <f t="shared" si="645"/>
        <v>2046144.44</v>
      </c>
      <c r="AS4573" s="5">
        <f t="shared" si="646"/>
        <v>522429.06</v>
      </c>
      <c r="AT4573" t="s">
        <v>59</v>
      </c>
      <c r="AU4573" t="s">
        <v>6164</v>
      </c>
      <c r="AV4573" t="s">
        <v>6165</v>
      </c>
      <c r="AW4573" t="s">
        <v>6166</v>
      </c>
      <c r="AX4573" t="s">
        <v>6167</v>
      </c>
      <c r="AY4573">
        <v>52</v>
      </c>
      <c r="AZ4573">
        <v>0</v>
      </c>
      <c r="BA4573">
        <v>20</v>
      </c>
      <c r="BB4573" t="s">
        <v>6191</v>
      </c>
      <c r="BC4573">
        <v>0</v>
      </c>
      <c r="BD4573">
        <v>0</v>
      </c>
      <c r="BE4573" t="s">
        <v>6169</v>
      </c>
      <c r="BF4573" t="s">
        <v>6170</v>
      </c>
      <c r="BG4573">
        <v>1</v>
      </c>
      <c r="BH4573" t="s">
        <v>6186</v>
      </c>
      <c r="BI4573">
        <v>28</v>
      </c>
      <c r="BJ4573" t="s">
        <v>6172</v>
      </c>
      <c r="BK4573">
        <v>0</v>
      </c>
      <c r="BL4573">
        <v>63</v>
      </c>
      <c r="BM4573" s="3">
        <f t="shared" si="647"/>
        <v>0.8571428571428571</v>
      </c>
    </row>
    <row r="4574" spans="1:65">
      <c r="A4574" t="s">
        <v>4714</v>
      </c>
      <c r="B4574" s="2">
        <v>45935</v>
      </c>
      <c r="C4574" t="s">
        <v>4641</v>
      </c>
      <c r="D4574" t="s">
        <v>4642</v>
      </c>
      <c r="E4574">
        <v>10</v>
      </c>
      <c r="F4574" t="s">
        <v>61</v>
      </c>
      <c r="G4574" t="s">
        <v>50</v>
      </c>
      <c r="H4574" t="s">
        <v>157</v>
      </c>
      <c r="I4574" t="s">
        <v>64</v>
      </c>
      <c r="J4574" t="s">
        <v>53</v>
      </c>
      <c r="K4574" t="s">
        <v>75</v>
      </c>
      <c r="L4574" t="s">
        <v>87</v>
      </c>
      <c r="M4574" t="s">
        <v>56</v>
      </c>
      <c r="N4574" t="s">
        <v>57</v>
      </c>
      <c r="O4574" t="s">
        <v>58</v>
      </c>
      <c r="P4574">
        <v>58</v>
      </c>
      <c r="Q4574">
        <v>61</v>
      </c>
      <c r="R4574">
        <v>61</v>
      </c>
      <c r="S4574">
        <v>1</v>
      </c>
      <c r="T4574">
        <f t="shared" si="639"/>
        <v>60</v>
      </c>
      <c r="U4574">
        <v>57</v>
      </c>
      <c r="V4574">
        <f t="shared" si="640"/>
        <v>3</v>
      </c>
      <c r="W4574" s="3">
        <f t="shared" si="641"/>
        <v>1.6393442622950821E-2</v>
      </c>
      <c r="X4574">
        <v>25</v>
      </c>
      <c r="Y4574" s="4">
        <v>3.8</v>
      </c>
      <c r="Z4574" s="4">
        <v>1.3</v>
      </c>
      <c r="AA4574" s="5">
        <v>36155.26</v>
      </c>
      <c r="AB4574" s="5">
        <f t="shared" si="642"/>
        <v>2060849.82</v>
      </c>
      <c r="AC4574" s="5">
        <v>24213.37</v>
      </c>
      <c r="AD4574" s="5">
        <f t="shared" si="643"/>
        <v>1477015.57</v>
      </c>
      <c r="AE4574" s="5">
        <v>102413.97</v>
      </c>
      <c r="AF4574" s="5">
        <v>26681.18</v>
      </c>
      <c r="AG4574" s="5">
        <v>8770.2800000000007</v>
      </c>
      <c r="AH4574" s="5">
        <v>1885</v>
      </c>
      <c r="AI4574" s="5">
        <v>3200</v>
      </c>
      <c r="AJ4574">
        <v>0</v>
      </c>
      <c r="AK4574" s="5">
        <v>0</v>
      </c>
      <c r="AL4574" s="5">
        <v>1907.4</v>
      </c>
      <c r="AM4574" s="5">
        <v>36959.910000000003</v>
      </c>
      <c r="AN4574">
        <v>4</v>
      </c>
      <c r="AO4574">
        <v>3</v>
      </c>
      <c r="AP4574" t="str">
        <f t="shared" si="644"/>
        <v>Yes</v>
      </c>
      <c r="AQ4574">
        <v>0</v>
      </c>
      <c r="AR4574" s="5">
        <f t="shared" si="645"/>
        <v>1658833.31</v>
      </c>
      <c r="AS4574" s="5">
        <f t="shared" si="646"/>
        <v>402016.51</v>
      </c>
      <c r="AT4574" t="s">
        <v>59</v>
      </c>
      <c r="AU4574" t="s">
        <v>6164</v>
      </c>
      <c r="AV4574" t="s">
        <v>6165</v>
      </c>
      <c r="AW4574" t="s">
        <v>6166</v>
      </c>
      <c r="AX4574" t="s">
        <v>6184</v>
      </c>
      <c r="AY4574">
        <v>58</v>
      </c>
      <c r="AZ4574">
        <v>0</v>
      </c>
      <c r="BA4574">
        <v>23</v>
      </c>
      <c r="BB4574" t="s">
        <v>6180</v>
      </c>
      <c r="BC4574">
        <v>0</v>
      </c>
      <c r="BD4574">
        <v>0</v>
      </c>
      <c r="BE4574" t="s">
        <v>6169</v>
      </c>
      <c r="BF4574" t="s">
        <v>6170</v>
      </c>
      <c r="BG4574">
        <v>1</v>
      </c>
      <c r="BH4574" t="s">
        <v>6179</v>
      </c>
      <c r="BI4574">
        <v>50</v>
      </c>
      <c r="BJ4574" t="s">
        <v>6172</v>
      </c>
      <c r="BK4574">
        <v>0</v>
      </c>
      <c r="BL4574">
        <v>70</v>
      </c>
      <c r="BM4574" s="3">
        <f t="shared" si="647"/>
        <v>0.87142857142857144</v>
      </c>
    </row>
    <row r="4575" spans="1:65">
      <c r="A4575" t="s">
        <v>4715</v>
      </c>
      <c r="B4575" s="2">
        <v>45935</v>
      </c>
      <c r="C4575" t="s">
        <v>4641</v>
      </c>
      <c r="D4575" t="s">
        <v>4642</v>
      </c>
      <c r="E4575">
        <v>10</v>
      </c>
      <c r="F4575" t="s">
        <v>72</v>
      </c>
      <c r="G4575" t="s">
        <v>62</v>
      </c>
      <c r="H4575" t="s">
        <v>150</v>
      </c>
      <c r="I4575" t="s">
        <v>52</v>
      </c>
      <c r="J4575" t="s">
        <v>53</v>
      </c>
      <c r="K4575" t="s">
        <v>75</v>
      </c>
      <c r="L4575" t="s">
        <v>87</v>
      </c>
      <c r="M4575" t="s">
        <v>56</v>
      </c>
      <c r="N4575" t="s">
        <v>57</v>
      </c>
      <c r="O4575" t="s">
        <v>82</v>
      </c>
      <c r="P4575">
        <v>58</v>
      </c>
      <c r="Q4575">
        <v>62</v>
      </c>
      <c r="R4575">
        <v>62</v>
      </c>
      <c r="S4575">
        <v>1</v>
      </c>
      <c r="T4575">
        <f t="shared" si="639"/>
        <v>61</v>
      </c>
      <c r="U4575">
        <v>56</v>
      </c>
      <c r="V4575">
        <f t="shared" si="640"/>
        <v>5</v>
      </c>
      <c r="W4575" s="3">
        <f t="shared" si="641"/>
        <v>1.6129032258064516E-2</v>
      </c>
      <c r="X4575">
        <v>14</v>
      </c>
      <c r="Y4575" s="4">
        <v>7.1</v>
      </c>
      <c r="Z4575" s="4">
        <v>1.7</v>
      </c>
      <c r="AA4575" s="5">
        <v>35704.97</v>
      </c>
      <c r="AB4575" s="5">
        <f t="shared" si="642"/>
        <v>1999478.32</v>
      </c>
      <c r="AC4575" s="5">
        <v>24178.9</v>
      </c>
      <c r="AD4575" s="5">
        <f t="shared" si="643"/>
        <v>1499091.8</v>
      </c>
      <c r="AE4575" s="5">
        <v>111053.63</v>
      </c>
      <c r="AF4575" s="5">
        <v>25995.040000000001</v>
      </c>
      <c r="AG4575" s="5">
        <v>7833.01</v>
      </c>
      <c r="AH4575" s="5">
        <v>2465</v>
      </c>
      <c r="AI4575" s="5">
        <v>3200</v>
      </c>
      <c r="AJ4575">
        <v>0</v>
      </c>
      <c r="AK4575" s="5">
        <v>0</v>
      </c>
      <c r="AL4575" s="5">
        <v>3463.56</v>
      </c>
      <c r="AM4575" s="5">
        <v>43616</v>
      </c>
      <c r="AN4575">
        <v>4</v>
      </c>
      <c r="AO4575">
        <v>6</v>
      </c>
      <c r="AP4575" t="str">
        <f t="shared" si="644"/>
        <v>No</v>
      </c>
      <c r="AQ4575">
        <v>2</v>
      </c>
      <c r="AR4575" s="5">
        <f t="shared" si="645"/>
        <v>1696718.04</v>
      </c>
      <c r="AS4575" s="5">
        <f t="shared" si="646"/>
        <v>302760.28000000003</v>
      </c>
      <c r="AT4575" t="s">
        <v>59</v>
      </c>
      <c r="AU4575" t="s">
        <v>6164</v>
      </c>
      <c r="AV4575" t="s">
        <v>6165</v>
      </c>
      <c r="AW4575" t="s">
        <v>6166</v>
      </c>
      <c r="AX4575" t="s">
        <v>6184</v>
      </c>
      <c r="AY4575">
        <v>65</v>
      </c>
      <c r="AZ4575">
        <v>4</v>
      </c>
      <c r="BA4575">
        <v>29</v>
      </c>
      <c r="BB4575" t="s">
        <v>6185</v>
      </c>
      <c r="BC4575">
        <v>0</v>
      </c>
      <c r="BD4575">
        <v>2</v>
      </c>
      <c r="BE4575" t="s">
        <v>6219</v>
      </c>
      <c r="BF4575" t="s">
        <v>6170</v>
      </c>
      <c r="BG4575">
        <v>0</v>
      </c>
      <c r="BH4575" t="s">
        <v>6171</v>
      </c>
      <c r="BI4575">
        <v>35</v>
      </c>
      <c r="BJ4575" t="s">
        <v>6172</v>
      </c>
      <c r="BK4575">
        <v>0</v>
      </c>
      <c r="BL4575">
        <v>70</v>
      </c>
      <c r="BM4575" s="3">
        <f t="shared" si="647"/>
        <v>0.88571428571428568</v>
      </c>
    </row>
    <row r="4576" spans="1:65">
      <c r="A4576" t="s">
        <v>4716</v>
      </c>
      <c r="B4576" s="2">
        <v>45935</v>
      </c>
      <c r="C4576" t="s">
        <v>4641</v>
      </c>
      <c r="D4576" t="s">
        <v>4642</v>
      </c>
      <c r="E4576">
        <v>10</v>
      </c>
      <c r="F4576" t="s">
        <v>61</v>
      </c>
      <c r="G4576" t="s">
        <v>62</v>
      </c>
      <c r="H4576" t="s">
        <v>96</v>
      </c>
      <c r="I4576" t="s">
        <v>74</v>
      </c>
      <c r="J4576" t="s">
        <v>53</v>
      </c>
      <c r="K4576" t="s">
        <v>75</v>
      </c>
      <c r="L4576" t="s">
        <v>87</v>
      </c>
      <c r="M4576" t="s">
        <v>56</v>
      </c>
      <c r="N4576" t="s">
        <v>57</v>
      </c>
      <c r="O4576" t="s">
        <v>120</v>
      </c>
      <c r="P4576">
        <v>58</v>
      </c>
      <c r="Q4576">
        <v>59</v>
      </c>
      <c r="R4576">
        <v>58</v>
      </c>
      <c r="S4576">
        <v>1</v>
      </c>
      <c r="T4576">
        <f t="shared" si="639"/>
        <v>57</v>
      </c>
      <c r="U4576">
        <v>55</v>
      </c>
      <c r="V4576">
        <f t="shared" si="640"/>
        <v>2</v>
      </c>
      <c r="W4576" s="3">
        <f t="shared" si="641"/>
        <v>1.7241379310344827E-2</v>
      </c>
      <c r="X4576">
        <v>23</v>
      </c>
      <c r="Y4576" s="4">
        <v>4.9000000000000004</v>
      </c>
      <c r="Z4576" s="4">
        <v>1.2</v>
      </c>
      <c r="AA4576" s="5">
        <v>36010.519999999997</v>
      </c>
      <c r="AB4576" s="5">
        <f t="shared" si="642"/>
        <v>1980578.6</v>
      </c>
      <c r="AC4576" s="5">
        <v>24060.44</v>
      </c>
      <c r="AD4576" s="5">
        <f t="shared" si="643"/>
        <v>1395505.52</v>
      </c>
      <c r="AE4576" s="5">
        <v>97282.69</v>
      </c>
      <c r="AF4576" s="5">
        <v>25378.639999999999</v>
      </c>
      <c r="AG4576" s="5">
        <v>8884.16</v>
      </c>
      <c r="AH4576" s="5">
        <v>1740</v>
      </c>
      <c r="AI4576" s="5">
        <v>3200</v>
      </c>
      <c r="AJ4576">
        <v>0</v>
      </c>
      <c r="AK4576" s="5">
        <v>0</v>
      </c>
      <c r="AL4576" s="5">
        <v>1345.8</v>
      </c>
      <c r="AM4576" s="5">
        <v>34618.92</v>
      </c>
      <c r="AN4576">
        <v>4</v>
      </c>
      <c r="AO4576">
        <v>4</v>
      </c>
      <c r="AP4576" t="str">
        <f t="shared" si="644"/>
        <v>Yes</v>
      </c>
      <c r="AQ4576">
        <v>1</v>
      </c>
      <c r="AR4576" s="5">
        <f t="shared" si="645"/>
        <v>1567955.73</v>
      </c>
      <c r="AS4576" s="5">
        <f t="shared" si="646"/>
        <v>412622.87</v>
      </c>
      <c r="AT4576" t="s">
        <v>59</v>
      </c>
      <c r="AU4576" t="s">
        <v>6164</v>
      </c>
      <c r="AV4576" t="s">
        <v>6165</v>
      </c>
      <c r="AW4576" t="s">
        <v>6166</v>
      </c>
      <c r="AX4576" t="s">
        <v>6167</v>
      </c>
      <c r="AY4576">
        <v>61</v>
      </c>
      <c r="AZ4576">
        <v>1</v>
      </c>
      <c r="BA4576">
        <v>14</v>
      </c>
      <c r="BB4576" t="s">
        <v>6191</v>
      </c>
      <c r="BC4576">
        <v>0</v>
      </c>
      <c r="BD4576">
        <v>0</v>
      </c>
      <c r="BE4576" t="s">
        <v>6169</v>
      </c>
      <c r="BF4576" t="s">
        <v>6170</v>
      </c>
      <c r="BG4576">
        <v>0</v>
      </c>
      <c r="BH4576" t="s">
        <v>6171</v>
      </c>
      <c r="BI4576">
        <v>57</v>
      </c>
      <c r="BJ4576" t="s">
        <v>6187</v>
      </c>
      <c r="BK4576">
        <v>0</v>
      </c>
      <c r="BL4576">
        <v>71</v>
      </c>
      <c r="BM4576" s="3">
        <f t="shared" si="647"/>
        <v>0.81690140845070425</v>
      </c>
    </row>
    <row r="4577" spans="1:65">
      <c r="A4577" t="s">
        <v>4717</v>
      </c>
      <c r="B4577" s="2">
        <v>45935</v>
      </c>
      <c r="C4577" t="s">
        <v>4641</v>
      </c>
      <c r="D4577" t="s">
        <v>4642</v>
      </c>
      <c r="E4577">
        <v>10</v>
      </c>
      <c r="F4577" t="s">
        <v>49</v>
      </c>
      <c r="G4577" t="s">
        <v>62</v>
      </c>
      <c r="H4577" t="s">
        <v>125</v>
      </c>
      <c r="I4577" t="s">
        <v>52</v>
      </c>
      <c r="J4577" t="s">
        <v>65</v>
      </c>
      <c r="K4577" t="s">
        <v>75</v>
      </c>
      <c r="L4577" t="s">
        <v>55</v>
      </c>
      <c r="M4577" t="s">
        <v>68</v>
      </c>
      <c r="N4577" t="s">
        <v>57</v>
      </c>
      <c r="O4577" t="s">
        <v>70</v>
      </c>
      <c r="P4577">
        <v>40</v>
      </c>
      <c r="Q4577">
        <v>42</v>
      </c>
      <c r="R4577">
        <v>40</v>
      </c>
      <c r="S4577">
        <v>1</v>
      </c>
      <c r="T4577">
        <f t="shared" si="639"/>
        <v>39</v>
      </c>
      <c r="U4577">
        <v>39</v>
      </c>
      <c r="V4577">
        <f t="shared" si="640"/>
        <v>0</v>
      </c>
      <c r="W4577" s="3">
        <f t="shared" si="641"/>
        <v>2.5000000000000001E-2</v>
      </c>
      <c r="X4577">
        <v>34</v>
      </c>
      <c r="Y4577" s="4">
        <v>1</v>
      </c>
      <c r="Z4577" s="4">
        <v>1.4</v>
      </c>
      <c r="AA4577" s="5">
        <v>51690.84</v>
      </c>
      <c r="AB4577" s="5">
        <f t="shared" si="642"/>
        <v>2015942.76</v>
      </c>
      <c r="AC4577" s="5">
        <v>33099.06</v>
      </c>
      <c r="AD4577" s="5">
        <f t="shared" si="643"/>
        <v>1323962.3999999999</v>
      </c>
      <c r="AE4577" s="5">
        <v>93913.13</v>
      </c>
      <c r="AF4577" s="5">
        <v>27292.69</v>
      </c>
      <c r="AG4577" s="5">
        <v>10973.08</v>
      </c>
      <c r="AH4577" s="5">
        <v>2030</v>
      </c>
      <c r="AI4577" s="5">
        <v>4600</v>
      </c>
      <c r="AJ4577">
        <v>0</v>
      </c>
      <c r="AK4577" s="5">
        <v>0</v>
      </c>
      <c r="AL4577" s="5">
        <v>0</v>
      </c>
      <c r="AM4577" s="5">
        <v>24681.29</v>
      </c>
      <c r="AN4577">
        <v>4</v>
      </c>
      <c r="AO4577">
        <v>2</v>
      </c>
      <c r="AP4577" t="str">
        <f t="shared" si="644"/>
        <v>Yes</v>
      </c>
      <c r="AQ4577">
        <v>0</v>
      </c>
      <c r="AR4577" s="5">
        <f t="shared" si="645"/>
        <v>1487452.59</v>
      </c>
      <c r="AS4577" s="5">
        <f t="shared" si="646"/>
        <v>528490.17000000004</v>
      </c>
      <c r="AT4577" t="s">
        <v>59</v>
      </c>
      <c r="AU4577" t="s">
        <v>6164</v>
      </c>
      <c r="AV4577" t="s">
        <v>6165</v>
      </c>
      <c r="AW4577" t="s">
        <v>6166</v>
      </c>
      <c r="AX4577" t="s">
        <v>6167</v>
      </c>
      <c r="AY4577">
        <v>42</v>
      </c>
      <c r="AZ4577">
        <v>0</v>
      </c>
      <c r="BA4577">
        <v>0</v>
      </c>
      <c r="BB4577" t="s">
        <v>6168</v>
      </c>
      <c r="BC4577">
        <v>0</v>
      </c>
      <c r="BD4577">
        <v>0</v>
      </c>
      <c r="BE4577" t="s">
        <v>6169</v>
      </c>
      <c r="BF4577" t="s">
        <v>6170</v>
      </c>
      <c r="BG4577">
        <v>1</v>
      </c>
      <c r="BH4577" t="s">
        <v>6186</v>
      </c>
      <c r="BI4577">
        <v>27</v>
      </c>
      <c r="BJ4577" t="s">
        <v>6172</v>
      </c>
      <c r="BK4577">
        <v>0</v>
      </c>
      <c r="BL4577">
        <v>62</v>
      </c>
      <c r="BM4577" s="3">
        <f t="shared" si="647"/>
        <v>0.64516129032258063</v>
      </c>
    </row>
    <row r="4578" spans="1:65">
      <c r="A4578" t="s">
        <v>4718</v>
      </c>
      <c r="B4578" s="2">
        <v>45935</v>
      </c>
      <c r="C4578" t="s">
        <v>4641</v>
      </c>
      <c r="D4578" t="s">
        <v>4642</v>
      </c>
      <c r="E4578">
        <v>10</v>
      </c>
      <c r="F4578" t="s">
        <v>78</v>
      </c>
      <c r="G4578" t="s">
        <v>50</v>
      </c>
      <c r="H4578" t="s">
        <v>173</v>
      </c>
      <c r="I4578" t="s">
        <v>64</v>
      </c>
      <c r="J4578" t="s">
        <v>53</v>
      </c>
      <c r="K4578" t="s">
        <v>75</v>
      </c>
      <c r="L4578" t="s">
        <v>92</v>
      </c>
      <c r="M4578" t="s">
        <v>56</v>
      </c>
      <c r="N4578" t="s">
        <v>69</v>
      </c>
      <c r="O4578" t="s">
        <v>58</v>
      </c>
      <c r="P4578">
        <v>67</v>
      </c>
      <c r="Q4578">
        <v>68</v>
      </c>
      <c r="R4578">
        <v>67</v>
      </c>
      <c r="S4578">
        <v>1</v>
      </c>
      <c r="T4578">
        <f t="shared" si="639"/>
        <v>66</v>
      </c>
      <c r="U4578">
        <v>66</v>
      </c>
      <c r="V4578">
        <f t="shared" si="640"/>
        <v>0</v>
      </c>
      <c r="W4578" s="3">
        <f t="shared" si="641"/>
        <v>1.4925373134328358E-2</v>
      </c>
      <c r="X4578">
        <v>26</v>
      </c>
      <c r="Y4578" s="4">
        <v>2.8</v>
      </c>
      <c r="Z4578" s="4">
        <v>0.7</v>
      </c>
      <c r="AA4578" s="5">
        <v>35811.300000000003</v>
      </c>
      <c r="AB4578" s="5">
        <f t="shared" si="642"/>
        <v>2363545.7999999998</v>
      </c>
      <c r="AC4578" s="5">
        <v>23731.43</v>
      </c>
      <c r="AD4578" s="5">
        <f t="shared" si="643"/>
        <v>1590005.81</v>
      </c>
      <c r="AE4578" s="5">
        <v>110950.62</v>
      </c>
      <c r="AF4578" s="5">
        <v>31399.06</v>
      </c>
      <c r="AG4578" s="5">
        <v>9774.66</v>
      </c>
      <c r="AH4578" s="5">
        <v>1015</v>
      </c>
      <c r="AI4578" s="5">
        <v>3200</v>
      </c>
      <c r="AJ4578">
        <v>0</v>
      </c>
      <c r="AK4578" s="5">
        <v>0</v>
      </c>
      <c r="AL4578" s="5">
        <v>0</v>
      </c>
      <c r="AM4578" s="5">
        <v>46220.52</v>
      </c>
      <c r="AN4578">
        <v>4</v>
      </c>
      <c r="AO4578">
        <v>3</v>
      </c>
      <c r="AP4578" t="str">
        <f t="shared" si="644"/>
        <v>Yes</v>
      </c>
      <c r="AQ4578">
        <v>0</v>
      </c>
      <c r="AR4578" s="5">
        <f t="shared" si="645"/>
        <v>1792565.67</v>
      </c>
      <c r="AS4578" s="5">
        <f t="shared" si="646"/>
        <v>570980.13</v>
      </c>
      <c r="AT4578" t="s">
        <v>59</v>
      </c>
      <c r="AU4578" t="s">
        <v>6164</v>
      </c>
      <c r="AV4578" t="s">
        <v>6165</v>
      </c>
      <c r="AW4578" t="s">
        <v>6166</v>
      </c>
      <c r="AX4578" t="s">
        <v>6167</v>
      </c>
      <c r="AY4578">
        <v>73</v>
      </c>
      <c r="AZ4578">
        <v>3</v>
      </c>
      <c r="BA4578">
        <v>0</v>
      </c>
      <c r="BB4578" t="s">
        <v>6168</v>
      </c>
      <c r="BC4578">
        <v>0</v>
      </c>
      <c r="BD4578">
        <v>0</v>
      </c>
      <c r="BE4578" t="s">
        <v>6169</v>
      </c>
      <c r="BF4578" t="s">
        <v>6170</v>
      </c>
      <c r="BG4578">
        <v>2</v>
      </c>
      <c r="BH4578" t="s">
        <v>6209</v>
      </c>
      <c r="BI4578">
        <v>130</v>
      </c>
      <c r="BJ4578" t="s">
        <v>6193</v>
      </c>
      <c r="BK4578">
        <v>0</v>
      </c>
      <c r="BL4578">
        <v>75</v>
      </c>
      <c r="BM4578" s="3">
        <f t="shared" si="647"/>
        <v>0.89333333333333331</v>
      </c>
    </row>
    <row r="4579" spans="1:65">
      <c r="A4579" t="s">
        <v>4719</v>
      </c>
      <c r="B4579" s="2">
        <v>45935</v>
      </c>
      <c r="C4579" t="s">
        <v>4641</v>
      </c>
      <c r="D4579" t="s">
        <v>4642</v>
      </c>
      <c r="E4579">
        <v>10</v>
      </c>
      <c r="F4579" t="s">
        <v>72</v>
      </c>
      <c r="G4579" t="s">
        <v>79</v>
      </c>
      <c r="H4579" t="s">
        <v>86</v>
      </c>
      <c r="I4579" t="s">
        <v>74</v>
      </c>
      <c r="J4579" t="s">
        <v>81</v>
      </c>
      <c r="K4579" t="s">
        <v>54</v>
      </c>
      <c r="L4579" t="s">
        <v>55</v>
      </c>
      <c r="M4579" t="s">
        <v>68</v>
      </c>
      <c r="N4579" t="s">
        <v>109</v>
      </c>
      <c r="O4579" t="s">
        <v>58</v>
      </c>
      <c r="P4579">
        <v>39</v>
      </c>
      <c r="Q4579">
        <v>40</v>
      </c>
      <c r="R4579">
        <v>40</v>
      </c>
      <c r="S4579">
        <v>1</v>
      </c>
      <c r="T4579">
        <f t="shared" si="639"/>
        <v>39</v>
      </c>
      <c r="U4579">
        <v>38</v>
      </c>
      <c r="V4579">
        <f t="shared" si="640"/>
        <v>1</v>
      </c>
      <c r="W4579" s="3">
        <f t="shared" si="641"/>
        <v>2.5000000000000001E-2</v>
      </c>
      <c r="X4579">
        <v>18</v>
      </c>
      <c r="Y4579" s="4">
        <v>9</v>
      </c>
      <c r="Z4579" s="4">
        <v>1.4</v>
      </c>
      <c r="AA4579" s="5">
        <v>85215.35</v>
      </c>
      <c r="AB4579" s="5">
        <f t="shared" si="642"/>
        <v>3238183.3</v>
      </c>
      <c r="AC4579" s="5">
        <v>51014.25</v>
      </c>
      <c r="AD4579" s="5">
        <f t="shared" si="643"/>
        <v>2040570</v>
      </c>
      <c r="AE4579" s="5">
        <v>121037.2</v>
      </c>
      <c r="AF4579" s="5">
        <v>33797.620000000003</v>
      </c>
      <c r="AG4579" s="5">
        <v>8663.4699999999993</v>
      </c>
      <c r="AH4579" s="5">
        <v>2030</v>
      </c>
      <c r="AI4579" s="5">
        <v>6800</v>
      </c>
      <c r="AJ4579">
        <v>0</v>
      </c>
      <c r="AK4579" s="5">
        <v>0</v>
      </c>
      <c r="AL4579" s="5">
        <v>1538.19</v>
      </c>
      <c r="AM4579" s="5">
        <v>53576.39</v>
      </c>
      <c r="AN4579">
        <v>8</v>
      </c>
      <c r="AO4579">
        <v>6</v>
      </c>
      <c r="AP4579" t="str">
        <f t="shared" si="644"/>
        <v>Yes</v>
      </c>
      <c r="AQ4579">
        <v>1</v>
      </c>
      <c r="AR4579" s="5">
        <f t="shared" si="645"/>
        <v>2268012.87</v>
      </c>
      <c r="AS4579" s="5">
        <f t="shared" si="646"/>
        <v>970170.43</v>
      </c>
      <c r="AT4579" t="s">
        <v>116</v>
      </c>
      <c r="AU4579" t="s">
        <v>6164</v>
      </c>
      <c r="AV4579" t="s">
        <v>6165</v>
      </c>
      <c r="AW4579" t="s">
        <v>6166</v>
      </c>
      <c r="AX4579" t="s">
        <v>6177</v>
      </c>
      <c r="AY4579">
        <v>42</v>
      </c>
      <c r="AZ4579">
        <v>1</v>
      </c>
      <c r="BA4579">
        <v>18</v>
      </c>
      <c r="BB4579" t="s">
        <v>6180</v>
      </c>
      <c r="BC4579">
        <v>0</v>
      </c>
      <c r="BD4579">
        <v>0</v>
      </c>
      <c r="BE4579" t="s">
        <v>6169</v>
      </c>
      <c r="BF4579" t="s">
        <v>6170</v>
      </c>
      <c r="BG4579">
        <v>0</v>
      </c>
      <c r="BH4579" t="s">
        <v>6171</v>
      </c>
      <c r="BI4579">
        <v>32</v>
      </c>
      <c r="BJ4579" t="s">
        <v>6172</v>
      </c>
      <c r="BK4579">
        <v>0</v>
      </c>
      <c r="BL4579">
        <v>48</v>
      </c>
      <c r="BM4579" s="3">
        <f t="shared" si="647"/>
        <v>0.83333333333333337</v>
      </c>
    </row>
    <row r="4580" spans="1:65">
      <c r="A4580" t="s">
        <v>4720</v>
      </c>
      <c r="B4580" s="2">
        <v>45935</v>
      </c>
      <c r="C4580" t="s">
        <v>4641</v>
      </c>
      <c r="D4580" t="s">
        <v>4642</v>
      </c>
      <c r="E4580">
        <v>10</v>
      </c>
      <c r="F4580" t="s">
        <v>61</v>
      </c>
      <c r="G4580" t="s">
        <v>50</v>
      </c>
      <c r="H4580" t="s">
        <v>170</v>
      </c>
      <c r="I4580" t="s">
        <v>74</v>
      </c>
      <c r="J4580" t="s">
        <v>53</v>
      </c>
      <c r="K4580" t="s">
        <v>75</v>
      </c>
      <c r="L4580" t="s">
        <v>92</v>
      </c>
      <c r="M4580" t="s">
        <v>56</v>
      </c>
      <c r="N4580" t="s">
        <v>94</v>
      </c>
      <c r="O4580" t="s">
        <v>58</v>
      </c>
      <c r="P4580">
        <v>55</v>
      </c>
      <c r="Q4580">
        <v>57</v>
      </c>
      <c r="R4580">
        <v>58</v>
      </c>
      <c r="S4580">
        <v>1</v>
      </c>
      <c r="T4580">
        <f t="shared" si="639"/>
        <v>57</v>
      </c>
      <c r="U4580">
        <v>54</v>
      </c>
      <c r="V4580">
        <f t="shared" si="640"/>
        <v>3</v>
      </c>
      <c r="W4580" s="3">
        <f t="shared" si="641"/>
        <v>1.7241379310344827E-2</v>
      </c>
      <c r="X4580">
        <v>26</v>
      </c>
      <c r="Y4580" s="4">
        <v>7.2</v>
      </c>
      <c r="Z4580" s="4">
        <v>1.7</v>
      </c>
      <c r="AA4580" s="5">
        <v>35599.519999999997</v>
      </c>
      <c r="AB4580" s="5">
        <f t="shared" si="642"/>
        <v>1922374.08</v>
      </c>
      <c r="AC4580" s="5">
        <v>23905.41</v>
      </c>
      <c r="AD4580" s="5">
        <f t="shared" si="643"/>
        <v>1386513.78</v>
      </c>
      <c r="AE4580" s="5">
        <v>98606.97</v>
      </c>
      <c r="AF4580" s="5">
        <v>25947.439999999999</v>
      </c>
      <c r="AG4580" s="5">
        <v>8815.17</v>
      </c>
      <c r="AH4580" s="5">
        <v>2465</v>
      </c>
      <c r="AI4580" s="5">
        <v>3200</v>
      </c>
      <c r="AJ4580">
        <v>0</v>
      </c>
      <c r="AK4580" s="5">
        <v>0</v>
      </c>
      <c r="AL4580" s="5">
        <v>2085.2399999999998</v>
      </c>
      <c r="AM4580" s="5">
        <v>36686.18</v>
      </c>
      <c r="AN4580">
        <v>4</v>
      </c>
      <c r="AO4580">
        <v>4</v>
      </c>
      <c r="AP4580" t="str">
        <f t="shared" si="644"/>
        <v>Yes</v>
      </c>
      <c r="AQ4580">
        <v>1</v>
      </c>
      <c r="AR4580" s="5">
        <f t="shared" si="645"/>
        <v>1564319.78</v>
      </c>
      <c r="AS4580" s="5">
        <f t="shared" si="646"/>
        <v>358054.3</v>
      </c>
      <c r="AT4580" t="s">
        <v>59</v>
      </c>
      <c r="AU4580" t="s">
        <v>6164</v>
      </c>
      <c r="AV4580" t="s">
        <v>6165</v>
      </c>
      <c r="AW4580" t="s">
        <v>6166</v>
      </c>
      <c r="AX4580" t="s">
        <v>6184</v>
      </c>
      <c r="AY4580">
        <v>56</v>
      </c>
      <c r="AZ4580">
        <v>0</v>
      </c>
      <c r="BA4580">
        <v>22</v>
      </c>
      <c r="BB4580" t="s">
        <v>6180</v>
      </c>
      <c r="BC4580">
        <v>0</v>
      </c>
      <c r="BD4580">
        <v>0</v>
      </c>
      <c r="BE4580" t="s">
        <v>6169</v>
      </c>
      <c r="BF4580" t="s">
        <v>6170</v>
      </c>
      <c r="BG4580">
        <v>0</v>
      </c>
      <c r="BH4580" t="s">
        <v>6171</v>
      </c>
      <c r="BI4580">
        <v>26</v>
      </c>
      <c r="BJ4580" t="s">
        <v>6172</v>
      </c>
      <c r="BK4580">
        <v>0</v>
      </c>
      <c r="BL4580">
        <v>77</v>
      </c>
      <c r="BM4580" s="3">
        <f t="shared" si="647"/>
        <v>0.75324675324675328</v>
      </c>
    </row>
    <row r="4581" spans="1:65">
      <c r="A4581" t="s">
        <v>4721</v>
      </c>
      <c r="B4581" s="2">
        <v>45935</v>
      </c>
      <c r="C4581" t="s">
        <v>4641</v>
      </c>
      <c r="D4581" t="s">
        <v>4642</v>
      </c>
      <c r="E4581">
        <v>10</v>
      </c>
      <c r="F4581" t="s">
        <v>72</v>
      </c>
      <c r="G4581" t="s">
        <v>62</v>
      </c>
      <c r="H4581" t="s">
        <v>155</v>
      </c>
      <c r="I4581" t="s">
        <v>52</v>
      </c>
      <c r="J4581" t="s">
        <v>53</v>
      </c>
      <c r="K4581" t="s">
        <v>75</v>
      </c>
      <c r="L4581" t="s">
        <v>92</v>
      </c>
      <c r="M4581" t="s">
        <v>56</v>
      </c>
      <c r="N4581" t="s">
        <v>76</v>
      </c>
      <c r="O4581" t="s">
        <v>82</v>
      </c>
      <c r="P4581">
        <v>61</v>
      </c>
      <c r="Q4581">
        <v>64</v>
      </c>
      <c r="R4581">
        <v>63</v>
      </c>
      <c r="S4581">
        <v>1</v>
      </c>
      <c r="T4581">
        <f t="shared" si="639"/>
        <v>62</v>
      </c>
      <c r="U4581">
        <v>59</v>
      </c>
      <c r="V4581">
        <f t="shared" si="640"/>
        <v>3</v>
      </c>
      <c r="W4581" s="3">
        <f t="shared" si="641"/>
        <v>1.5873015873015872E-2</v>
      </c>
      <c r="X4581">
        <v>20</v>
      </c>
      <c r="Y4581" s="4">
        <v>10.5</v>
      </c>
      <c r="Z4581" s="4">
        <v>2.4</v>
      </c>
      <c r="AA4581" s="5">
        <v>36073.230000000003</v>
      </c>
      <c r="AB4581" s="5">
        <f t="shared" si="642"/>
        <v>2128320.5699999998</v>
      </c>
      <c r="AC4581" s="5">
        <v>23791.33</v>
      </c>
      <c r="AD4581" s="5">
        <f t="shared" si="643"/>
        <v>1498853.79</v>
      </c>
      <c r="AE4581" s="5">
        <v>112149.15</v>
      </c>
      <c r="AF4581" s="5">
        <v>26801.55</v>
      </c>
      <c r="AG4581" s="5">
        <v>8438.89</v>
      </c>
      <c r="AH4581" s="5">
        <v>3480</v>
      </c>
      <c r="AI4581" s="5">
        <v>3200</v>
      </c>
      <c r="AJ4581">
        <v>0</v>
      </c>
      <c r="AK4581" s="5">
        <v>0</v>
      </c>
      <c r="AL4581" s="5">
        <v>2030.91</v>
      </c>
      <c r="AM4581" s="5">
        <v>53359.96</v>
      </c>
      <c r="AN4581">
        <v>4</v>
      </c>
      <c r="AO4581">
        <v>9</v>
      </c>
      <c r="AP4581" t="str">
        <f t="shared" si="644"/>
        <v>No</v>
      </c>
      <c r="AQ4581">
        <v>2</v>
      </c>
      <c r="AR4581" s="5">
        <f t="shared" si="645"/>
        <v>1708314.25</v>
      </c>
      <c r="AS4581" s="5">
        <f t="shared" si="646"/>
        <v>420006.32</v>
      </c>
      <c r="AT4581" t="s">
        <v>59</v>
      </c>
      <c r="AU4581" t="s">
        <v>6164</v>
      </c>
      <c r="AV4581" t="s">
        <v>6165</v>
      </c>
      <c r="AW4581" t="s">
        <v>6166</v>
      </c>
      <c r="AX4581" t="s">
        <v>6177</v>
      </c>
      <c r="AY4581">
        <v>67</v>
      </c>
      <c r="AZ4581">
        <v>4</v>
      </c>
      <c r="BA4581">
        <v>22</v>
      </c>
      <c r="BB4581" t="s">
        <v>6185</v>
      </c>
      <c r="BC4581">
        <v>1</v>
      </c>
      <c r="BD4581">
        <v>4</v>
      </c>
      <c r="BE4581" t="s">
        <v>6218</v>
      </c>
      <c r="BF4581" t="s">
        <v>6170</v>
      </c>
      <c r="BG4581">
        <v>0</v>
      </c>
      <c r="BH4581" t="s">
        <v>6171</v>
      </c>
      <c r="BI4581">
        <v>43</v>
      </c>
      <c r="BJ4581" t="s">
        <v>6172</v>
      </c>
      <c r="BK4581">
        <v>0</v>
      </c>
      <c r="BL4581">
        <v>77</v>
      </c>
      <c r="BM4581" s="3">
        <f t="shared" si="647"/>
        <v>0.81818181818181823</v>
      </c>
    </row>
    <row r="4582" spans="1:65">
      <c r="A4582" t="s">
        <v>4722</v>
      </c>
      <c r="B4582" s="2">
        <v>45935</v>
      </c>
      <c r="C4582" t="s">
        <v>4641</v>
      </c>
      <c r="D4582" t="s">
        <v>4642</v>
      </c>
      <c r="E4582">
        <v>10</v>
      </c>
      <c r="F4582" t="s">
        <v>61</v>
      </c>
      <c r="G4582" t="s">
        <v>79</v>
      </c>
      <c r="H4582" t="s">
        <v>84</v>
      </c>
      <c r="I4582" t="s">
        <v>64</v>
      </c>
      <c r="J4582" t="s">
        <v>81</v>
      </c>
      <c r="K4582" t="s">
        <v>75</v>
      </c>
      <c r="L4582" t="s">
        <v>55</v>
      </c>
      <c r="M4582" t="s">
        <v>56</v>
      </c>
      <c r="N4582" t="s">
        <v>94</v>
      </c>
      <c r="O4582" t="s">
        <v>70</v>
      </c>
      <c r="P4582">
        <v>31</v>
      </c>
      <c r="Q4582">
        <v>33</v>
      </c>
      <c r="R4582">
        <v>33</v>
      </c>
      <c r="S4582">
        <v>1</v>
      </c>
      <c r="T4582">
        <f t="shared" si="639"/>
        <v>32</v>
      </c>
      <c r="U4582">
        <v>30</v>
      </c>
      <c r="V4582">
        <f t="shared" si="640"/>
        <v>2</v>
      </c>
      <c r="W4582" s="3">
        <f t="shared" si="641"/>
        <v>3.0303030303030304E-2</v>
      </c>
      <c r="X4582">
        <v>26</v>
      </c>
      <c r="Y4582" s="4">
        <v>3.2</v>
      </c>
      <c r="Z4582" s="4">
        <v>1.6</v>
      </c>
      <c r="AA4582" s="5">
        <v>78553.88</v>
      </c>
      <c r="AB4582" s="5">
        <f t="shared" si="642"/>
        <v>2356616.4</v>
      </c>
      <c r="AC4582" s="5">
        <v>53364.29</v>
      </c>
      <c r="AD4582" s="5">
        <f t="shared" si="643"/>
        <v>1761021.57</v>
      </c>
      <c r="AE4582" s="5">
        <v>96977.86</v>
      </c>
      <c r="AF4582" s="5">
        <v>27931.56</v>
      </c>
      <c r="AG4582" s="5">
        <v>9661.0400000000009</v>
      </c>
      <c r="AH4582" s="5">
        <v>2320</v>
      </c>
      <c r="AI4582" s="5">
        <v>6800</v>
      </c>
      <c r="AJ4582">
        <v>0</v>
      </c>
      <c r="AK4582" s="5">
        <v>0</v>
      </c>
      <c r="AL4582" s="5">
        <v>3073.84</v>
      </c>
      <c r="AM4582" s="5">
        <v>19337.900000000001</v>
      </c>
      <c r="AN4582">
        <v>4</v>
      </c>
      <c r="AO4582">
        <v>3</v>
      </c>
      <c r="AP4582" t="str">
        <f t="shared" si="644"/>
        <v>Yes</v>
      </c>
      <c r="AQ4582">
        <v>0</v>
      </c>
      <c r="AR4582" s="5">
        <f t="shared" si="645"/>
        <v>1927123.77</v>
      </c>
      <c r="AS4582" s="5">
        <f t="shared" si="646"/>
        <v>429492.63</v>
      </c>
      <c r="AT4582" t="s">
        <v>59</v>
      </c>
      <c r="AU4582" t="s">
        <v>6164</v>
      </c>
      <c r="AV4582" t="s">
        <v>6165</v>
      </c>
      <c r="AW4582" t="s">
        <v>6166</v>
      </c>
      <c r="AX4582" t="s">
        <v>6184</v>
      </c>
      <c r="AY4582">
        <v>34</v>
      </c>
      <c r="AZ4582">
        <v>0</v>
      </c>
      <c r="BA4582">
        <v>16</v>
      </c>
      <c r="BB4582" t="s">
        <v>6180</v>
      </c>
      <c r="BC4582">
        <v>0</v>
      </c>
      <c r="BD4582">
        <v>0</v>
      </c>
      <c r="BE4582" t="s">
        <v>6169</v>
      </c>
      <c r="BF4582" t="s">
        <v>6170</v>
      </c>
      <c r="BG4582">
        <v>0</v>
      </c>
      <c r="BH4582" t="s">
        <v>6171</v>
      </c>
      <c r="BI4582">
        <v>40</v>
      </c>
      <c r="BJ4582" t="s">
        <v>6172</v>
      </c>
      <c r="BK4582">
        <v>0</v>
      </c>
      <c r="BL4582">
        <v>45</v>
      </c>
      <c r="BM4582" s="3">
        <f t="shared" si="647"/>
        <v>0.73333333333333328</v>
      </c>
    </row>
    <row r="4583" spans="1:65">
      <c r="A4583" t="s">
        <v>4723</v>
      </c>
      <c r="B4583" s="2">
        <v>45935</v>
      </c>
      <c r="C4583" t="s">
        <v>4641</v>
      </c>
      <c r="D4583" t="s">
        <v>4642</v>
      </c>
      <c r="E4583">
        <v>10</v>
      </c>
      <c r="F4583" t="s">
        <v>61</v>
      </c>
      <c r="G4583" t="s">
        <v>79</v>
      </c>
      <c r="H4583" t="s">
        <v>98</v>
      </c>
      <c r="I4583" t="s">
        <v>52</v>
      </c>
      <c r="J4583" t="s">
        <v>53</v>
      </c>
      <c r="K4583" t="s">
        <v>66</v>
      </c>
      <c r="L4583" t="s">
        <v>92</v>
      </c>
      <c r="M4583" t="s">
        <v>56</v>
      </c>
      <c r="N4583" t="s">
        <v>94</v>
      </c>
      <c r="O4583" t="s">
        <v>120</v>
      </c>
      <c r="P4583">
        <v>60</v>
      </c>
      <c r="Q4583">
        <v>61</v>
      </c>
      <c r="R4583">
        <v>59</v>
      </c>
      <c r="S4583">
        <v>2</v>
      </c>
      <c r="T4583">
        <f t="shared" si="639"/>
        <v>57</v>
      </c>
      <c r="U4583">
        <v>57</v>
      </c>
      <c r="V4583">
        <f t="shared" si="640"/>
        <v>0</v>
      </c>
      <c r="W4583" s="3">
        <f t="shared" si="641"/>
        <v>3.3898305084745763E-2</v>
      </c>
      <c r="X4583">
        <v>7</v>
      </c>
      <c r="Y4583" s="4">
        <v>7.8</v>
      </c>
      <c r="Z4583" s="4">
        <v>1.4</v>
      </c>
      <c r="AA4583" s="5">
        <v>34218.089999999997</v>
      </c>
      <c r="AB4583" s="5">
        <f t="shared" si="642"/>
        <v>1950431.13</v>
      </c>
      <c r="AC4583" s="5">
        <v>23889</v>
      </c>
      <c r="AD4583" s="5">
        <f t="shared" si="643"/>
        <v>1409451</v>
      </c>
      <c r="AE4583" s="5">
        <v>103768.82</v>
      </c>
      <c r="AF4583" s="5">
        <v>24547.919999999998</v>
      </c>
      <c r="AG4583" s="5">
        <v>7424.56</v>
      </c>
      <c r="AH4583" s="5">
        <v>2030</v>
      </c>
      <c r="AI4583" s="5">
        <v>6400</v>
      </c>
      <c r="AJ4583">
        <v>0</v>
      </c>
      <c r="AK4583" s="5">
        <v>0</v>
      </c>
      <c r="AL4583" s="5">
        <v>0</v>
      </c>
      <c r="AM4583" s="5">
        <v>35230.67</v>
      </c>
      <c r="AN4583">
        <v>4</v>
      </c>
      <c r="AO4583">
        <v>3</v>
      </c>
      <c r="AP4583" t="str">
        <f t="shared" si="644"/>
        <v>Yes</v>
      </c>
      <c r="AQ4583">
        <v>1</v>
      </c>
      <c r="AR4583" s="5">
        <f t="shared" si="645"/>
        <v>1588852.97</v>
      </c>
      <c r="AS4583" s="5">
        <f t="shared" si="646"/>
        <v>361578.16</v>
      </c>
      <c r="AT4583" t="s">
        <v>59</v>
      </c>
      <c r="AU4583" t="s">
        <v>6164</v>
      </c>
      <c r="AV4583" t="s">
        <v>6165</v>
      </c>
      <c r="AW4583" t="s">
        <v>6166</v>
      </c>
      <c r="AX4583" t="s">
        <v>6167</v>
      </c>
      <c r="AY4583">
        <v>60</v>
      </c>
      <c r="AZ4583">
        <v>0</v>
      </c>
      <c r="BA4583">
        <v>0</v>
      </c>
      <c r="BB4583" t="s">
        <v>6168</v>
      </c>
      <c r="BC4583">
        <v>0</v>
      </c>
      <c r="BD4583">
        <v>0</v>
      </c>
      <c r="BE4583" t="s">
        <v>6169</v>
      </c>
      <c r="BF4583" t="s">
        <v>6170</v>
      </c>
      <c r="BG4583">
        <v>0</v>
      </c>
      <c r="BH4583" t="s">
        <v>6171</v>
      </c>
      <c r="BI4583">
        <v>8</v>
      </c>
      <c r="BJ4583" t="s">
        <v>6172</v>
      </c>
      <c r="BK4583">
        <v>0</v>
      </c>
      <c r="BL4583">
        <v>75</v>
      </c>
      <c r="BM4583" s="3">
        <f t="shared" si="647"/>
        <v>0.78666666666666663</v>
      </c>
    </row>
    <row r="4584" spans="1:65">
      <c r="A4584" t="s">
        <v>4724</v>
      </c>
      <c r="B4584" s="2">
        <v>45936</v>
      </c>
      <c r="C4584" t="s">
        <v>4641</v>
      </c>
      <c r="D4584" t="s">
        <v>4642</v>
      </c>
      <c r="E4584">
        <v>10</v>
      </c>
      <c r="F4584" t="s">
        <v>61</v>
      </c>
      <c r="G4584" t="s">
        <v>50</v>
      </c>
      <c r="H4584" t="s">
        <v>170</v>
      </c>
      <c r="I4584" t="s">
        <v>74</v>
      </c>
      <c r="J4584" t="s">
        <v>65</v>
      </c>
      <c r="K4584" t="s">
        <v>75</v>
      </c>
      <c r="L4584" t="s">
        <v>92</v>
      </c>
      <c r="M4584" t="s">
        <v>56</v>
      </c>
      <c r="N4584" t="s">
        <v>94</v>
      </c>
      <c r="O4584" t="s">
        <v>120</v>
      </c>
      <c r="P4584">
        <v>50</v>
      </c>
      <c r="Q4584">
        <v>51</v>
      </c>
      <c r="R4584">
        <v>49</v>
      </c>
      <c r="S4584">
        <v>1</v>
      </c>
      <c r="T4584">
        <f t="shared" si="639"/>
        <v>48</v>
      </c>
      <c r="U4584">
        <v>48</v>
      </c>
      <c r="V4584">
        <f t="shared" si="640"/>
        <v>0</v>
      </c>
      <c r="W4584" s="3">
        <f t="shared" si="641"/>
        <v>2.0408163265306121E-2</v>
      </c>
      <c r="X4584">
        <v>31</v>
      </c>
      <c r="Y4584" s="4">
        <v>6</v>
      </c>
      <c r="Z4584" s="4">
        <v>1.1000000000000001</v>
      </c>
      <c r="AA4584" s="5">
        <v>52527.07</v>
      </c>
      <c r="AB4584" s="5">
        <f t="shared" si="642"/>
        <v>2521299.36</v>
      </c>
      <c r="AC4584" s="5">
        <v>35201.86</v>
      </c>
      <c r="AD4584" s="5">
        <f t="shared" si="643"/>
        <v>1724891.14</v>
      </c>
      <c r="AE4584" s="5">
        <v>107446.22</v>
      </c>
      <c r="AF4584" s="5">
        <v>30092.38</v>
      </c>
      <c r="AG4584" s="5">
        <v>9945.42</v>
      </c>
      <c r="AH4584" s="5">
        <v>1595</v>
      </c>
      <c r="AI4584" s="5">
        <v>4600</v>
      </c>
      <c r="AJ4584">
        <v>0</v>
      </c>
      <c r="AK4584" s="5">
        <v>0</v>
      </c>
      <c r="AL4584" s="5">
        <v>0</v>
      </c>
      <c r="AM4584" s="5">
        <v>30217.279999999999</v>
      </c>
      <c r="AN4584">
        <v>4</v>
      </c>
      <c r="AO4584">
        <v>3</v>
      </c>
      <c r="AP4584" t="str">
        <f t="shared" si="644"/>
        <v>Yes</v>
      </c>
      <c r="AQ4584">
        <v>0</v>
      </c>
      <c r="AR4584" s="5">
        <f t="shared" si="645"/>
        <v>1908787.44</v>
      </c>
      <c r="AS4584" s="5">
        <f t="shared" si="646"/>
        <v>612511.92000000004</v>
      </c>
      <c r="AT4584" t="s">
        <v>59</v>
      </c>
      <c r="AU4584" t="s">
        <v>6164</v>
      </c>
      <c r="AV4584" t="s">
        <v>6165</v>
      </c>
      <c r="AW4584" t="s">
        <v>6166</v>
      </c>
      <c r="AX4584" t="s">
        <v>6167</v>
      </c>
      <c r="AY4584">
        <v>52</v>
      </c>
      <c r="AZ4584">
        <v>0</v>
      </c>
      <c r="BA4584">
        <v>0</v>
      </c>
      <c r="BB4584" t="s">
        <v>6168</v>
      </c>
      <c r="BC4584">
        <v>0</v>
      </c>
      <c r="BD4584">
        <v>0</v>
      </c>
      <c r="BE4584" t="s">
        <v>6169</v>
      </c>
      <c r="BF4584" t="s">
        <v>6170</v>
      </c>
      <c r="BG4584">
        <v>1</v>
      </c>
      <c r="BH4584" t="s">
        <v>6179</v>
      </c>
      <c r="BI4584">
        <v>28</v>
      </c>
      <c r="BJ4584" t="s">
        <v>6172</v>
      </c>
      <c r="BK4584">
        <v>0</v>
      </c>
      <c r="BL4584">
        <v>60</v>
      </c>
      <c r="BM4584" s="3">
        <f t="shared" si="647"/>
        <v>0.81666666666666665</v>
      </c>
    </row>
    <row r="4585" spans="1:65">
      <c r="A4585" t="s">
        <v>4725</v>
      </c>
      <c r="B4585" s="2">
        <v>45936</v>
      </c>
      <c r="C4585" t="s">
        <v>4641</v>
      </c>
      <c r="D4585" t="s">
        <v>4642</v>
      </c>
      <c r="E4585">
        <v>10</v>
      </c>
      <c r="F4585" t="s">
        <v>49</v>
      </c>
      <c r="G4585" t="s">
        <v>62</v>
      </c>
      <c r="H4585" t="s">
        <v>141</v>
      </c>
      <c r="I4585" t="s">
        <v>64</v>
      </c>
      <c r="J4585" t="s">
        <v>65</v>
      </c>
      <c r="K4585" t="s">
        <v>66</v>
      </c>
      <c r="L4585" t="s">
        <v>87</v>
      </c>
      <c r="M4585" t="s">
        <v>56</v>
      </c>
      <c r="N4585" t="s">
        <v>109</v>
      </c>
      <c r="O4585" t="s">
        <v>82</v>
      </c>
      <c r="P4585">
        <v>54</v>
      </c>
      <c r="Q4585">
        <v>56</v>
      </c>
      <c r="R4585">
        <v>54</v>
      </c>
      <c r="S4585">
        <v>1</v>
      </c>
      <c r="T4585">
        <f t="shared" si="639"/>
        <v>53</v>
      </c>
      <c r="U4585">
        <v>53</v>
      </c>
      <c r="V4585">
        <f t="shared" si="640"/>
        <v>0</v>
      </c>
      <c r="W4585" s="3">
        <f t="shared" si="641"/>
        <v>1.8518518518518517E-2</v>
      </c>
      <c r="X4585">
        <v>32</v>
      </c>
      <c r="Y4585" s="4">
        <v>5.3</v>
      </c>
      <c r="Z4585" s="4">
        <v>1.6</v>
      </c>
      <c r="AA4585" s="5">
        <v>49079.49</v>
      </c>
      <c r="AB4585" s="5">
        <f t="shared" si="642"/>
        <v>2601212.9700000002</v>
      </c>
      <c r="AC4585" s="5">
        <v>35753.279999999999</v>
      </c>
      <c r="AD4585" s="5">
        <f t="shared" si="643"/>
        <v>1930677.12</v>
      </c>
      <c r="AE4585" s="5">
        <v>114767.77</v>
      </c>
      <c r="AF4585" s="5">
        <v>35775.96</v>
      </c>
      <c r="AG4585" s="5">
        <v>10587.22</v>
      </c>
      <c r="AH4585" s="5">
        <v>2320</v>
      </c>
      <c r="AI4585" s="5">
        <v>4600</v>
      </c>
      <c r="AJ4585">
        <v>0</v>
      </c>
      <c r="AK4585" s="5">
        <v>0</v>
      </c>
      <c r="AL4585" s="5">
        <v>0</v>
      </c>
      <c r="AM4585" s="5">
        <v>74122.600000000006</v>
      </c>
      <c r="AN4585">
        <v>8</v>
      </c>
      <c r="AO4585">
        <v>8</v>
      </c>
      <c r="AP4585" t="str">
        <f t="shared" si="644"/>
        <v>Yes</v>
      </c>
      <c r="AQ4585">
        <v>0</v>
      </c>
      <c r="AR4585" s="5">
        <f t="shared" si="645"/>
        <v>2172850.67</v>
      </c>
      <c r="AS4585" s="5">
        <f t="shared" si="646"/>
        <v>428362.3</v>
      </c>
      <c r="AT4585" t="s">
        <v>59</v>
      </c>
      <c r="AU4585" t="s">
        <v>6164</v>
      </c>
      <c r="AV4585" t="s">
        <v>6165</v>
      </c>
      <c r="AW4585" t="s">
        <v>6166</v>
      </c>
      <c r="AX4585" t="s">
        <v>6167</v>
      </c>
      <c r="AY4585">
        <v>54</v>
      </c>
      <c r="AZ4585">
        <v>0</v>
      </c>
      <c r="BA4585">
        <v>0</v>
      </c>
      <c r="BB4585" t="s">
        <v>6168</v>
      </c>
      <c r="BC4585">
        <v>0</v>
      </c>
      <c r="BD4585">
        <v>0</v>
      </c>
      <c r="BE4585" t="s">
        <v>6169</v>
      </c>
      <c r="BF4585" t="s">
        <v>6170</v>
      </c>
      <c r="BG4585">
        <v>1</v>
      </c>
      <c r="BH4585" t="s">
        <v>6186</v>
      </c>
      <c r="BI4585">
        <v>53</v>
      </c>
      <c r="BJ4585" t="s">
        <v>6187</v>
      </c>
      <c r="BK4585">
        <v>0</v>
      </c>
      <c r="BL4585">
        <v>62</v>
      </c>
      <c r="BM4585" s="3">
        <f t="shared" si="647"/>
        <v>0.87096774193548387</v>
      </c>
    </row>
    <row r="4586" spans="1:65">
      <c r="A4586" t="s">
        <v>4726</v>
      </c>
      <c r="B4586" s="2">
        <v>45936</v>
      </c>
      <c r="C4586" t="s">
        <v>4641</v>
      </c>
      <c r="D4586" t="s">
        <v>4642</v>
      </c>
      <c r="E4586">
        <v>10</v>
      </c>
      <c r="F4586" t="s">
        <v>49</v>
      </c>
      <c r="G4586" t="s">
        <v>62</v>
      </c>
      <c r="H4586" t="s">
        <v>141</v>
      </c>
      <c r="I4586" t="s">
        <v>74</v>
      </c>
      <c r="J4586" t="s">
        <v>53</v>
      </c>
      <c r="K4586" t="s">
        <v>75</v>
      </c>
      <c r="L4586" t="s">
        <v>67</v>
      </c>
      <c r="M4586" t="s">
        <v>68</v>
      </c>
      <c r="N4586" t="s">
        <v>69</v>
      </c>
      <c r="O4586" t="s">
        <v>82</v>
      </c>
      <c r="P4586">
        <v>55</v>
      </c>
      <c r="Q4586">
        <v>56</v>
      </c>
      <c r="R4586">
        <v>55</v>
      </c>
      <c r="S4586">
        <v>5</v>
      </c>
      <c r="T4586">
        <f t="shared" si="639"/>
        <v>50</v>
      </c>
      <c r="U4586">
        <v>50</v>
      </c>
      <c r="V4586">
        <f t="shared" si="640"/>
        <v>0</v>
      </c>
      <c r="W4586" s="3">
        <f t="shared" si="641"/>
        <v>9.0909090909090912E-2</v>
      </c>
      <c r="X4586">
        <v>33</v>
      </c>
      <c r="Y4586" s="4">
        <v>4.2</v>
      </c>
      <c r="Z4586" s="4">
        <v>1</v>
      </c>
      <c r="AA4586" s="5">
        <v>35910.28</v>
      </c>
      <c r="AB4586" s="5">
        <f t="shared" si="642"/>
        <v>1795514</v>
      </c>
      <c r="AC4586" s="5">
        <v>21947.73</v>
      </c>
      <c r="AD4586" s="5">
        <f t="shared" si="643"/>
        <v>1207125.1499999999</v>
      </c>
      <c r="AE4586" s="5">
        <v>94138.78</v>
      </c>
      <c r="AF4586" s="5">
        <v>25775.07</v>
      </c>
      <c r="AG4586" s="5">
        <v>10131.280000000001</v>
      </c>
      <c r="AH4586" s="5">
        <v>1450</v>
      </c>
      <c r="AI4586" s="5">
        <v>20305.41</v>
      </c>
      <c r="AJ4586">
        <v>1</v>
      </c>
      <c r="AK4586" s="5">
        <v>8500</v>
      </c>
      <c r="AL4586" s="5">
        <v>0</v>
      </c>
      <c r="AM4586" s="5">
        <v>34638.04</v>
      </c>
      <c r="AN4586">
        <v>4</v>
      </c>
      <c r="AO4586">
        <v>4</v>
      </c>
      <c r="AP4586" t="str">
        <f t="shared" si="644"/>
        <v>Yes</v>
      </c>
      <c r="AQ4586">
        <v>1</v>
      </c>
      <c r="AR4586" s="5">
        <f t="shared" si="645"/>
        <v>1402063.73</v>
      </c>
      <c r="AS4586" s="5">
        <f t="shared" si="646"/>
        <v>393450.27</v>
      </c>
      <c r="AT4586" t="s">
        <v>1641</v>
      </c>
      <c r="AU4586" t="s">
        <v>6199</v>
      </c>
      <c r="AV4586" t="s">
        <v>6200</v>
      </c>
      <c r="AW4586" t="s">
        <v>6175</v>
      </c>
      <c r="AX4586" t="s">
        <v>6167</v>
      </c>
      <c r="AY4586">
        <v>56</v>
      </c>
      <c r="AZ4586">
        <v>0</v>
      </c>
      <c r="BA4586">
        <v>0</v>
      </c>
      <c r="BB4586" t="s">
        <v>6168</v>
      </c>
      <c r="BC4586">
        <v>0</v>
      </c>
      <c r="BD4586">
        <v>0</v>
      </c>
      <c r="BE4586" t="s">
        <v>6169</v>
      </c>
      <c r="BF4586" t="s">
        <v>6210</v>
      </c>
      <c r="BG4586">
        <v>0</v>
      </c>
      <c r="BH4586" t="s">
        <v>6171</v>
      </c>
      <c r="BI4586">
        <v>38</v>
      </c>
      <c r="BJ4586" t="s">
        <v>6172</v>
      </c>
      <c r="BK4586">
        <v>0</v>
      </c>
      <c r="BL4586">
        <v>77</v>
      </c>
      <c r="BM4586" s="3">
        <f t="shared" si="647"/>
        <v>0.7142857142857143</v>
      </c>
    </row>
    <row r="4587" spans="1:65">
      <c r="A4587" t="s">
        <v>4727</v>
      </c>
      <c r="B4587" s="2">
        <v>45936</v>
      </c>
      <c r="C4587" t="s">
        <v>4641</v>
      </c>
      <c r="D4587" t="s">
        <v>4642</v>
      </c>
      <c r="E4587">
        <v>10</v>
      </c>
      <c r="F4587" t="s">
        <v>78</v>
      </c>
      <c r="G4587" t="s">
        <v>79</v>
      </c>
      <c r="H4587" t="s">
        <v>80</v>
      </c>
      <c r="I4587" t="s">
        <v>52</v>
      </c>
      <c r="J4587" t="s">
        <v>81</v>
      </c>
      <c r="K4587" t="s">
        <v>75</v>
      </c>
      <c r="L4587" t="s">
        <v>67</v>
      </c>
      <c r="M4587" t="s">
        <v>68</v>
      </c>
      <c r="N4587" t="s">
        <v>76</v>
      </c>
      <c r="O4587" t="s">
        <v>70</v>
      </c>
      <c r="P4587">
        <v>25</v>
      </c>
      <c r="Q4587">
        <v>40</v>
      </c>
      <c r="R4587">
        <v>38</v>
      </c>
      <c r="S4587">
        <v>4</v>
      </c>
      <c r="T4587">
        <f t="shared" si="639"/>
        <v>34</v>
      </c>
      <c r="U4587">
        <v>19</v>
      </c>
      <c r="V4587">
        <f t="shared" si="640"/>
        <v>15</v>
      </c>
      <c r="W4587" s="3">
        <f t="shared" si="641"/>
        <v>0.10526315789473684</v>
      </c>
      <c r="X4587">
        <v>25</v>
      </c>
      <c r="Y4587" s="4">
        <v>2.8</v>
      </c>
      <c r="Z4587" s="4">
        <v>1.8</v>
      </c>
      <c r="AA4587" s="5">
        <v>77772.259999999995</v>
      </c>
      <c r="AB4587" s="5">
        <f t="shared" si="642"/>
        <v>1477672.94</v>
      </c>
      <c r="AC4587" s="5">
        <v>49416.02</v>
      </c>
      <c r="AD4587" s="5">
        <f t="shared" si="643"/>
        <v>1877808.76</v>
      </c>
      <c r="AE4587" s="5">
        <v>122354.34</v>
      </c>
      <c r="AF4587" s="5">
        <v>33834.36</v>
      </c>
      <c r="AG4587" s="5">
        <v>9567.48</v>
      </c>
      <c r="AH4587" s="5">
        <v>2610</v>
      </c>
      <c r="AI4587" s="5">
        <v>34522.99</v>
      </c>
      <c r="AJ4587">
        <v>1</v>
      </c>
      <c r="AK4587" s="5">
        <v>20902.3</v>
      </c>
      <c r="AL4587" s="5">
        <v>23238.44</v>
      </c>
      <c r="AM4587" s="5">
        <v>12486.53</v>
      </c>
      <c r="AN4587">
        <v>4</v>
      </c>
      <c r="AO4587">
        <v>4</v>
      </c>
      <c r="AP4587" t="str">
        <f t="shared" si="644"/>
        <v>Yes</v>
      </c>
      <c r="AQ4587">
        <v>1</v>
      </c>
      <c r="AR4587" s="5">
        <f t="shared" si="645"/>
        <v>2137325.2000000002</v>
      </c>
      <c r="AS4587" s="5">
        <f t="shared" si="646"/>
        <v>-659652.26</v>
      </c>
      <c r="AT4587" t="s">
        <v>1641</v>
      </c>
      <c r="AU4587" t="s">
        <v>6173</v>
      </c>
      <c r="AV4587" t="s">
        <v>6174</v>
      </c>
      <c r="AW4587" t="s">
        <v>6175</v>
      </c>
      <c r="AX4587" t="s">
        <v>6167</v>
      </c>
      <c r="AY4587">
        <v>35</v>
      </c>
      <c r="AZ4587">
        <v>5</v>
      </c>
      <c r="BA4587">
        <v>70</v>
      </c>
      <c r="BB4587" t="s">
        <v>6220</v>
      </c>
      <c r="BC4587">
        <v>0</v>
      </c>
      <c r="BD4587">
        <v>0</v>
      </c>
      <c r="BE4587" t="s">
        <v>6169</v>
      </c>
      <c r="BF4587" t="s">
        <v>6210</v>
      </c>
      <c r="BG4587">
        <v>1</v>
      </c>
      <c r="BH4587" t="s">
        <v>6186</v>
      </c>
      <c r="BI4587">
        <v>52</v>
      </c>
      <c r="BJ4587" t="s">
        <v>6187</v>
      </c>
      <c r="BK4587">
        <v>0</v>
      </c>
      <c r="BL4587">
        <v>52</v>
      </c>
      <c r="BM4587" s="3">
        <f t="shared" si="647"/>
        <v>0.73076923076923073</v>
      </c>
    </row>
    <row r="4588" spans="1:65">
      <c r="A4588" t="s">
        <v>4728</v>
      </c>
      <c r="B4588" s="2">
        <v>45936</v>
      </c>
      <c r="C4588" t="s">
        <v>4641</v>
      </c>
      <c r="D4588" t="s">
        <v>4642</v>
      </c>
      <c r="E4588">
        <v>10</v>
      </c>
      <c r="F4588" t="s">
        <v>61</v>
      </c>
      <c r="G4588" t="s">
        <v>79</v>
      </c>
      <c r="H4588" t="s">
        <v>84</v>
      </c>
      <c r="I4588" t="s">
        <v>64</v>
      </c>
      <c r="J4588" t="s">
        <v>65</v>
      </c>
      <c r="K4588" t="s">
        <v>75</v>
      </c>
      <c r="L4588" t="s">
        <v>67</v>
      </c>
      <c r="M4588" t="s">
        <v>56</v>
      </c>
      <c r="N4588" t="s">
        <v>94</v>
      </c>
      <c r="O4588" t="s">
        <v>70</v>
      </c>
      <c r="P4588">
        <v>46</v>
      </c>
      <c r="Q4588">
        <v>48</v>
      </c>
      <c r="R4588">
        <v>47</v>
      </c>
      <c r="S4588">
        <v>1</v>
      </c>
      <c r="T4588">
        <f t="shared" si="639"/>
        <v>46</v>
      </c>
      <c r="U4588">
        <v>45</v>
      </c>
      <c r="V4588">
        <f t="shared" si="640"/>
        <v>1</v>
      </c>
      <c r="W4588" s="3">
        <f t="shared" si="641"/>
        <v>2.1276595744680851E-2</v>
      </c>
      <c r="X4588">
        <v>11</v>
      </c>
      <c r="Y4588" s="4">
        <v>3.6</v>
      </c>
      <c r="Z4588" s="4">
        <v>1</v>
      </c>
      <c r="AA4588" s="5">
        <v>52540.97</v>
      </c>
      <c r="AB4588" s="5">
        <f t="shared" si="642"/>
        <v>2364343.65</v>
      </c>
      <c r="AC4588" s="5">
        <v>34040.769999999997</v>
      </c>
      <c r="AD4588" s="5">
        <f t="shared" si="643"/>
        <v>1599916.19</v>
      </c>
      <c r="AE4588" s="5">
        <v>100352.11</v>
      </c>
      <c r="AF4588" s="5">
        <v>28410.46</v>
      </c>
      <c r="AG4588" s="5">
        <v>7542.3</v>
      </c>
      <c r="AH4588" s="5">
        <v>1450</v>
      </c>
      <c r="AI4588" s="5">
        <v>4600</v>
      </c>
      <c r="AJ4588">
        <v>0</v>
      </c>
      <c r="AK4588" s="5">
        <v>0</v>
      </c>
      <c r="AL4588" s="5">
        <v>1029.71</v>
      </c>
      <c r="AM4588" s="5">
        <v>30903.94</v>
      </c>
      <c r="AN4588">
        <v>4</v>
      </c>
      <c r="AO4588">
        <v>3</v>
      </c>
      <c r="AP4588" t="str">
        <f t="shared" si="644"/>
        <v>Yes</v>
      </c>
      <c r="AQ4588">
        <v>1</v>
      </c>
      <c r="AR4588" s="5">
        <f t="shared" si="645"/>
        <v>1774204.71</v>
      </c>
      <c r="AS4588" s="5">
        <f t="shared" si="646"/>
        <v>590138.93999999994</v>
      </c>
      <c r="AT4588" t="s">
        <v>59</v>
      </c>
      <c r="AU4588" t="s">
        <v>6164</v>
      </c>
      <c r="AV4588" t="s">
        <v>6165</v>
      </c>
      <c r="AW4588" t="s">
        <v>6166</v>
      </c>
      <c r="AX4588" t="s">
        <v>6167</v>
      </c>
      <c r="AY4588">
        <v>48</v>
      </c>
      <c r="AZ4588">
        <v>0</v>
      </c>
      <c r="BA4588">
        <v>13</v>
      </c>
      <c r="BB4588" t="s">
        <v>6191</v>
      </c>
      <c r="BC4588">
        <v>0</v>
      </c>
      <c r="BD4588">
        <v>0</v>
      </c>
      <c r="BE4588" t="s">
        <v>6169</v>
      </c>
      <c r="BF4588" t="s">
        <v>6170</v>
      </c>
      <c r="BG4588">
        <v>0</v>
      </c>
      <c r="BH4588" t="s">
        <v>6171</v>
      </c>
      <c r="BI4588">
        <v>33</v>
      </c>
      <c r="BJ4588" t="s">
        <v>6172</v>
      </c>
      <c r="BK4588">
        <v>0</v>
      </c>
      <c r="BL4588">
        <v>61</v>
      </c>
      <c r="BM4588" s="3">
        <f t="shared" si="647"/>
        <v>0.77049180327868849</v>
      </c>
    </row>
    <row r="4589" spans="1:65">
      <c r="A4589" t="s">
        <v>4729</v>
      </c>
      <c r="B4589" s="2">
        <v>45936</v>
      </c>
      <c r="C4589" t="s">
        <v>4641</v>
      </c>
      <c r="D4589" t="s">
        <v>4642</v>
      </c>
      <c r="E4589">
        <v>10</v>
      </c>
      <c r="F4589" t="s">
        <v>78</v>
      </c>
      <c r="G4589" t="s">
        <v>62</v>
      </c>
      <c r="H4589" t="s">
        <v>91</v>
      </c>
      <c r="I4589" t="s">
        <v>74</v>
      </c>
      <c r="J4589" t="s">
        <v>65</v>
      </c>
      <c r="K4589" t="s">
        <v>75</v>
      </c>
      <c r="L4589" t="s">
        <v>67</v>
      </c>
      <c r="M4589" t="s">
        <v>68</v>
      </c>
      <c r="N4589" t="s">
        <v>69</v>
      </c>
      <c r="O4589" t="s">
        <v>70</v>
      </c>
      <c r="P4589">
        <v>50</v>
      </c>
      <c r="Q4589">
        <v>53</v>
      </c>
      <c r="R4589">
        <v>50</v>
      </c>
      <c r="S4589">
        <v>4</v>
      </c>
      <c r="T4589">
        <f t="shared" si="639"/>
        <v>46</v>
      </c>
      <c r="U4589">
        <v>46</v>
      </c>
      <c r="V4589">
        <f t="shared" si="640"/>
        <v>0</v>
      </c>
      <c r="W4589" s="3">
        <f t="shared" si="641"/>
        <v>0.08</v>
      </c>
      <c r="X4589">
        <v>30</v>
      </c>
      <c r="Y4589" s="4">
        <v>6</v>
      </c>
      <c r="Z4589" s="4">
        <v>1.3</v>
      </c>
      <c r="AA4589" s="5">
        <v>51641.72</v>
      </c>
      <c r="AB4589" s="5">
        <f t="shared" si="642"/>
        <v>2375519.12</v>
      </c>
      <c r="AC4589" s="5">
        <v>32554.85</v>
      </c>
      <c r="AD4589" s="5">
        <f t="shared" si="643"/>
        <v>1627742.5</v>
      </c>
      <c r="AE4589" s="5">
        <v>109649.83</v>
      </c>
      <c r="AF4589" s="5">
        <v>33357.1</v>
      </c>
      <c r="AG4589" s="5">
        <v>9127.1200000000008</v>
      </c>
      <c r="AH4589" s="5">
        <v>1885</v>
      </c>
      <c r="AI4589" s="5">
        <v>22036.38</v>
      </c>
      <c r="AJ4589">
        <v>2</v>
      </c>
      <c r="AK4589" s="5">
        <v>28017.99</v>
      </c>
      <c r="AL4589" s="5">
        <v>0</v>
      </c>
      <c r="AM4589" s="5">
        <v>31682.33</v>
      </c>
      <c r="AN4589">
        <v>4</v>
      </c>
      <c r="AO4589">
        <v>4</v>
      </c>
      <c r="AP4589" t="str">
        <f t="shared" si="644"/>
        <v>Yes</v>
      </c>
      <c r="AQ4589">
        <v>2</v>
      </c>
      <c r="AR4589" s="5">
        <f t="shared" si="645"/>
        <v>1863498.25</v>
      </c>
      <c r="AS4589" s="5">
        <f t="shared" si="646"/>
        <v>512020.87</v>
      </c>
      <c r="AT4589" t="s">
        <v>1641</v>
      </c>
      <c r="AU4589" t="s">
        <v>6199</v>
      </c>
      <c r="AV4589" t="s">
        <v>6200</v>
      </c>
      <c r="AW4589" t="s">
        <v>6175</v>
      </c>
      <c r="AX4589" t="s">
        <v>6167</v>
      </c>
      <c r="AY4589">
        <v>52</v>
      </c>
      <c r="AZ4589">
        <v>0</v>
      </c>
      <c r="BA4589">
        <v>0</v>
      </c>
      <c r="BB4589" t="s">
        <v>6168</v>
      </c>
      <c r="BC4589">
        <v>0</v>
      </c>
      <c r="BD4589">
        <v>0</v>
      </c>
      <c r="BE4589" t="s">
        <v>6169</v>
      </c>
      <c r="BF4589" t="s">
        <v>6210</v>
      </c>
      <c r="BG4589">
        <v>0</v>
      </c>
      <c r="BH4589" t="s">
        <v>6171</v>
      </c>
      <c r="BI4589">
        <v>33</v>
      </c>
      <c r="BJ4589" t="s">
        <v>6172</v>
      </c>
      <c r="BK4589">
        <v>0</v>
      </c>
      <c r="BL4589">
        <v>62</v>
      </c>
      <c r="BM4589" s="3">
        <f t="shared" si="647"/>
        <v>0.80645161290322576</v>
      </c>
    </row>
    <row r="4590" spans="1:65">
      <c r="A4590" t="s">
        <v>4730</v>
      </c>
      <c r="B4590" s="2">
        <v>45936</v>
      </c>
      <c r="C4590" t="s">
        <v>4641</v>
      </c>
      <c r="D4590" t="s">
        <v>4642</v>
      </c>
      <c r="E4590">
        <v>10</v>
      </c>
      <c r="F4590" t="s">
        <v>61</v>
      </c>
      <c r="G4590" t="s">
        <v>79</v>
      </c>
      <c r="H4590" t="s">
        <v>98</v>
      </c>
      <c r="I4590" t="s">
        <v>52</v>
      </c>
      <c r="J4590" t="s">
        <v>81</v>
      </c>
      <c r="K4590" t="s">
        <v>75</v>
      </c>
      <c r="L4590" t="s">
        <v>67</v>
      </c>
      <c r="M4590" t="s">
        <v>56</v>
      </c>
      <c r="N4590" t="s">
        <v>57</v>
      </c>
      <c r="O4590" t="s">
        <v>82</v>
      </c>
      <c r="P4590">
        <v>41</v>
      </c>
      <c r="Q4590">
        <v>42</v>
      </c>
      <c r="R4590">
        <v>41</v>
      </c>
      <c r="S4590">
        <v>2</v>
      </c>
      <c r="T4590">
        <f t="shared" si="639"/>
        <v>39</v>
      </c>
      <c r="U4590">
        <v>39</v>
      </c>
      <c r="V4590">
        <f t="shared" si="640"/>
        <v>0</v>
      </c>
      <c r="W4590" s="3">
        <f t="shared" si="641"/>
        <v>4.878048780487805E-2</v>
      </c>
      <c r="X4590">
        <v>31</v>
      </c>
      <c r="Y4590" s="4">
        <v>6.4</v>
      </c>
      <c r="Z4590" s="4">
        <v>1.4</v>
      </c>
      <c r="AA4590" s="5">
        <v>78420.570000000007</v>
      </c>
      <c r="AB4590" s="5">
        <f t="shared" si="642"/>
        <v>3058402.23</v>
      </c>
      <c r="AC4590" s="5">
        <v>51737.17</v>
      </c>
      <c r="AD4590" s="5">
        <f t="shared" si="643"/>
        <v>2121223.9700000002</v>
      </c>
      <c r="AE4590" s="5">
        <v>132685.25</v>
      </c>
      <c r="AF4590" s="5">
        <v>35542.42</v>
      </c>
      <c r="AG4590" s="5">
        <v>10667.78</v>
      </c>
      <c r="AH4590" s="5">
        <v>2030</v>
      </c>
      <c r="AI4590" s="5">
        <v>13600</v>
      </c>
      <c r="AJ4590">
        <v>0</v>
      </c>
      <c r="AK4590" s="5">
        <v>0</v>
      </c>
      <c r="AL4590" s="5">
        <v>0</v>
      </c>
      <c r="AM4590" s="5">
        <v>30426.74</v>
      </c>
      <c r="AN4590">
        <v>4</v>
      </c>
      <c r="AO4590">
        <v>6</v>
      </c>
      <c r="AP4590" t="str">
        <f t="shared" si="644"/>
        <v>No</v>
      </c>
      <c r="AQ4590">
        <v>1</v>
      </c>
      <c r="AR4590" s="5">
        <f t="shared" si="645"/>
        <v>2346176.16</v>
      </c>
      <c r="AS4590" s="5">
        <f t="shared" si="646"/>
        <v>712226.07</v>
      </c>
      <c r="AT4590" t="s">
        <v>116</v>
      </c>
      <c r="AU4590" t="s">
        <v>6164</v>
      </c>
      <c r="AV4590" t="s">
        <v>6165</v>
      </c>
      <c r="AW4590" t="s">
        <v>6166</v>
      </c>
      <c r="AX4590" t="s">
        <v>6167</v>
      </c>
      <c r="AY4590">
        <v>41</v>
      </c>
      <c r="AZ4590">
        <v>0</v>
      </c>
      <c r="BA4590">
        <v>0</v>
      </c>
      <c r="BB4590" t="s">
        <v>6168</v>
      </c>
      <c r="BC4590">
        <v>0</v>
      </c>
      <c r="BD4590">
        <v>2</v>
      </c>
      <c r="BE4590" t="s">
        <v>6219</v>
      </c>
      <c r="BF4590" t="s">
        <v>6176</v>
      </c>
      <c r="BG4590">
        <v>0</v>
      </c>
      <c r="BH4590" t="s">
        <v>6171</v>
      </c>
      <c r="BI4590">
        <v>41</v>
      </c>
      <c r="BJ4590" t="s">
        <v>6172</v>
      </c>
      <c r="BK4590">
        <v>0</v>
      </c>
      <c r="BL4590">
        <v>46</v>
      </c>
      <c r="BM4590" s="3">
        <f t="shared" si="647"/>
        <v>0.89130434782608692</v>
      </c>
    </row>
    <row r="4591" spans="1:65">
      <c r="A4591" t="s">
        <v>4731</v>
      </c>
      <c r="B4591" s="2">
        <v>45936</v>
      </c>
      <c r="C4591" t="s">
        <v>4641</v>
      </c>
      <c r="D4591" t="s">
        <v>4642</v>
      </c>
      <c r="E4591">
        <v>10</v>
      </c>
      <c r="F4591" t="s">
        <v>72</v>
      </c>
      <c r="G4591" t="s">
        <v>79</v>
      </c>
      <c r="H4591" t="s">
        <v>86</v>
      </c>
      <c r="I4591" t="s">
        <v>64</v>
      </c>
      <c r="J4591" t="s">
        <v>53</v>
      </c>
      <c r="K4591" t="s">
        <v>75</v>
      </c>
      <c r="L4591" t="s">
        <v>55</v>
      </c>
      <c r="M4591" t="s">
        <v>56</v>
      </c>
      <c r="N4591" t="s">
        <v>69</v>
      </c>
      <c r="O4591" t="s">
        <v>70</v>
      </c>
      <c r="P4591">
        <v>46</v>
      </c>
      <c r="Q4591">
        <v>48</v>
      </c>
      <c r="R4591">
        <v>47</v>
      </c>
      <c r="S4591">
        <v>1</v>
      </c>
      <c r="T4591">
        <f t="shared" si="639"/>
        <v>46</v>
      </c>
      <c r="U4591">
        <v>45</v>
      </c>
      <c r="V4591">
        <f t="shared" si="640"/>
        <v>1</v>
      </c>
      <c r="W4591" s="3">
        <f t="shared" si="641"/>
        <v>2.1276595744680851E-2</v>
      </c>
      <c r="X4591">
        <v>11</v>
      </c>
      <c r="Y4591" s="4">
        <v>4</v>
      </c>
      <c r="Z4591" s="4">
        <v>1.4</v>
      </c>
      <c r="AA4591" s="5">
        <v>36438.5</v>
      </c>
      <c r="AB4591" s="5">
        <f t="shared" si="642"/>
        <v>1639732.5</v>
      </c>
      <c r="AC4591" s="5">
        <v>23556.04</v>
      </c>
      <c r="AD4591" s="5">
        <f t="shared" si="643"/>
        <v>1107133.8799999999</v>
      </c>
      <c r="AE4591" s="5">
        <v>76872.570000000007</v>
      </c>
      <c r="AF4591" s="5">
        <v>20665.080000000002</v>
      </c>
      <c r="AG4591" s="5">
        <v>7867.46</v>
      </c>
      <c r="AH4591" s="5">
        <v>2030</v>
      </c>
      <c r="AI4591" s="5">
        <v>3200</v>
      </c>
      <c r="AJ4591">
        <v>0</v>
      </c>
      <c r="AK4591" s="5">
        <v>0</v>
      </c>
      <c r="AL4591" s="5">
        <v>681.96</v>
      </c>
      <c r="AM4591" s="5">
        <v>33257.89</v>
      </c>
      <c r="AN4591">
        <v>4</v>
      </c>
      <c r="AO4591">
        <v>5</v>
      </c>
      <c r="AP4591" t="str">
        <f t="shared" si="644"/>
        <v>No</v>
      </c>
      <c r="AQ4591">
        <v>2</v>
      </c>
      <c r="AR4591" s="5">
        <f t="shared" si="645"/>
        <v>1251708.8400000001</v>
      </c>
      <c r="AS4591" s="5">
        <f t="shared" si="646"/>
        <v>388023.66</v>
      </c>
      <c r="AT4591" t="s">
        <v>59</v>
      </c>
      <c r="AU4591" t="s">
        <v>6164</v>
      </c>
      <c r="AV4591" t="s">
        <v>6165</v>
      </c>
      <c r="AW4591" t="s">
        <v>6166</v>
      </c>
      <c r="AX4591" t="s">
        <v>6167</v>
      </c>
      <c r="AY4591">
        <v>49</v>
      </c>
      <c r="AZ4591">
        <v>0</v>
      </c>
      <c r="BA4591">
        <v>16</v>
      </c>
      <c r="BB4591" t="s">
        <v>6191</v>
      </c>
      <c r="BC4591">
        <v>0</v>
      </c>
      <c r="BD4591">
        <v>1</v>
      </c>
      <c r="BE4591" t="s">
        <v>6188</v>
      </c>
      <c r="BF4591" t="s">
        <v>6170</v>
      </c>
      <c r="BG4591">
        <v>0</v>
      </c>
      <c r="BH4591" t="s">
        <v>6171</v>
      </c>
      <c r="BI4591">
        <v>38</v>
      </c>
      <c r="BJ4591" t="s">
        <v>6172</v>
      </c>
      <c r="BK4591">
        <v>0</v>
      </c>
      <c r="BL4591">
        <v>70</v>
      </c>
      <c r="BM4591" s="3">
        <f t="shared" si="647"/>
        <v>0.67142857142857137</v>
      </c>
    </row>
    <row r="4592" spans="1:65">
      <c r="A4592" t="s">
        <v>4732</v>
      </c>
      <c r="B4592" s="2">
        <v>45936</v>
      </c>
      <c r="C4592" t="s">
        <v>4641</v>
      </c>
      <c r="D4592" t="s">
        <v>4642</v>
      </c>
      <c r="E4592">
        <v>10</v>
      </c>
      <c r="F4592" t="s">
        <v>61</v>
      </c>
      <c r="G4592" t="s">
        <v>62</v>
      </c>
      <c r="H4592" t="s">
        <v>63</v>
      </c>
      <c r="I4592" t="s">
        <v>74</v>
      </c>
      <c r="J4592" t="s">
        <v>65</v>
      </c>
      <c r="K4592" t="s">
        <v>75</v>
      </c>
      <c r="L4592" t="s">
        <v>87</v>
      </c>
      <c r="M4592" t="s">
        <v>68</v>
      </c>
      <c r="N4592" t="s">
        <v>69</v>
      </c>
      <c r="O4592" t="s">
        <v>58</v>
      </c>
      <c r="P4592">
        <v>45</v>
      </c>
      <c r="Q4592">
        <v>47</v>
      </c>
      <c r="R4592">
        <v>46</v>
      </c>
      <c r="S4592">
        <v>1</v>
      </c>
      <c r="T4592">
        <f t="shared" si="639"/>
        <v>45</v>
      </c>
      <c r="U4592">
        <v>45</v>
      </c>
      <c r="V4592">
        <f t="shared" si="640"/>
        <v>0</v>
      </c>
      <c r="W4592" s="3">
        <f t="shared" si="641"/>
        <v>2.1739130434782608E-2</v>
      </c>
      <c r="X4592">
        <v>27</v>
      </c>
      <c r="Y4592" s="4">
        <v>1.5</v>
      </c>
      <c r="Z4592" s="4">
        <v>0.8</v>
      </c>
      <c r="AA4592" s="5">
        <v>51587.63</v>
      </c>
      <c r="AB4592" s="5">
        <f t="shared" si="642"/>
        <v>2321443.35</v>
      </c>
      <c r="AC4592" s="5">
        <v>33953.18</v>
      </c>
      <c r="AD4592" s="5">
        <f t="shared" si="643"/>
        <v>1561846.28</v>
      </c>
      <c r="AE4592" s="5">
        <v>100538.92</v>
      </c>
      <c r="AF4592" s="5">
        <v>29289.15</v>
      </c>
      <c r="AG4592" s="5">
        <v>9940.82</v>
      </c>
      <c r="AH4592" s="5">
        <v>1160</v>
      </c>
      <c r="AI4592" s="5">
        <v>4600</v>
      </c>
      <c r="AJ4592">
        <v>1</v>
      </c>
      <c r="AK4592" s="5">
        <v>13272.26</v>
      </c>
      <c r="AL4592" s="5">
        <v>0</v>
      </c>
      <c r="AM4592" s="5">
        <v>27670.11</v>
      </c>
      <c r="AN4592">
        <v>4</v>
      </c>
      <c r="AO4592">
        <v>4</v>
      </c>
      <c r="AP4592" t="str">
        <f t="shared" si="644"/>
        <v>Yes</v>
      </c>
      <c r="AQ4592">
        <v>2</v>
      </c>
      <c r="AR4592" s="5">
        <f t="shared" si="645"/>
        <v>1748317.54</v>
      </c>
      <c r="AS4592" s="5">
        <f t="shared" si="646"/>
        <v>573125.81000000006</v>
      </c>
      <c r="AT4592" t="s">
        <v>59</v>
      </c>
      <c r="AU4592" t="s">
        <v>6194</v>
      </c>
      <c r="AV4592" t="s">
        <v>6195</v>
      </c>
      <c r="AW4592" t="s">
        <v>6183</v>
      </c>
      <c r="AX4592" t="s">
        <v>6167</v>
      </c>
      <c r="AY4592">
        <v>48</v>
      </c>
      <c r="AZ4592">
        <v>0</v>
      </c>
      <c r="BA4592">
        <v>0</v>
      </c>
      <c r="BB4592" t="s">
        <v>6168</v>
      </c>
      <c r="BC4592">
        <v>0</v>
      </c>
      <c r="BD4592">
        <v>0</v>
      </c>
      <c r="BE4592" t="s">
        <v>6169</v>
      </c>
      <c r="BF4592" t="s">
        <v>6170</v>
      </c>
      <c r="BG4592">
        <v>0</v>
      </c>
      <c r="BH4592" t="s">
        <v>6171</v>
      </c>
      <c r="BI4592">
        <v>55</v>
      </c>
      <c r="BJ4592" t="s">
        <v>6187</v>
      </c>
      <c r="BK4592">
        <v>0</v>
      </c>
      <c r="BL4592">
        <v>65</v>
      </c>
      <c r="BM4592" s="3">
        <f t="shared" si="647"/>
        <v>0.70769230769230773</v>
      </c>
    </row>
    <row r="4593" spans="1:65">
      <c r="A4593" t="s">
        <v>4733</v>
      </c>
      <c r="B4593" s="2">
        <v>45936</v>
      </c>
      <c r="C4593" t="s">
        <v>4641</v>
      </c>
      <c r="D4593" t="s">
        <v>4642</v>
      </c>
      <c r="E4593">
        <v>10</v>
      </c>
      <c r="F4593" t="s">
        <v>49</v>
      </c>
      <c r="G4593" t="s">
        <v>62</v>
      </c>
      <c r="H4593" t="s">
        <v>226</v>
      </c>
      <c r="I4593" t="s">
        <v>64</v>
      </c>
      <c r="J4593" t="s">
        <v>65</v>
      </c>
      <c r="K4593" t="s">
        <v>66</v>
      </c>
      <c r="L4593" t="s">
        <v>67</v>
      </c>
      <c r="M4593" t="s">
        <v>68</v>
      </c>
      <c r="N4593" t="s">
        <v>76</v>
      </c>
      <c r="O4593" t="s">
        <v>70</v>
      </c>
      <c r="P4593">
        <v>49</v>
      </c>
      <c r="Q4593">
        <v>50</v>
      </c>
      <c r="R4593">
        <v>49</v>
      </c>
      <c r="S4593">
        <v>4</v>
      </c>
      <c r="T4593">
        <f t="shared" si="639"/>
        <v>45</v>
      </c>
      <c r="U4593">
        <v>45</v>
      </c>
      <c r="V4593">
        <f t="shared" si="640"/>
        <v>0</v>
      </c>
      <c r="W4593" s="3">
        <f t="shared" si="641"/>
        <v>8.1632653061224483E-2</v>
      </c>
      <c r="X4593">
        <v>13</v>
      </c>
      <c r="Y4593" s="4">
        <v>4.0999999999999996</v>
      </c>
      <c r="Z4593" s="4">
        <v>0.7</v>
      </c>
      <c r="AA4593" s="5">
        <v>49021.919999999998</v>
      </c>
      <c r="AB4593" s="5">
        <f t="shared" si="642"/>
        <v>2205986.4</v>
      </c>
      <c r="AC4593" s="5">
        <v>32269.86</v>
      </c>
      <c r="AD4593" s="5">
        <f t="shared" si="643"/>
        <v>1581223.14</v>
      </c>
      <c r="AE4593" s="5">
        <v>105853.43</v>
      </c>
      <c r="AF4593" s="5">
        <v>31261.66</v>
      </c>
      <c r="AG4593" s="5">
        <v>7914.39</v>
      </c>
      <c r="AH4593" s="5">
        <v>1015</v>
      </c>
      <c r="AI4593" s="5">
        <v>20980.42</v>
      </c>
      <c r="AJ4593">
        <v>1</v>
      </c>
      <c r="AK4593" s="5">
        <v>13518.6</v>
      </c>
      <c r="AL4593" s="5">
        <v>0</v>
      </c>
      <c r="AM4593" s="5">
        <v>29877.34</v>
      </c>
      <c r="AN4593">
        <v>4</v>
      </c>
      <c r="AO4593">
        <v>3</v>
      </c>
      <c r="AP4593" t="str">
        <f t="shared" si="644"/>
        <v>Yes</v>
      </c>
      <c r="AQ4593">
        <v>1</v>
      </c>
      <c r="AR4593" s="5">
        <f t="shared" si="645"/>
        <v>1791643.98</v>
      </c>
      <c r="AS4593" s="5">
        <f t="shared" si="646"/>
        <v>414342.42</v>
      </c>
      <c r="AT4593" t="s">
        <v>1641</v>
      </c>
      <c r="AU4593" t="s">
        <v>6199</v>
      </c>
      <c r="AV4593" t="s">
        <v>6200</v>
      </c>
      <c r="AW4593" t="s">
        <v>6175</v>
      </c>
      <c r="AX4593" t="s">
        <v>6167</v>
      </c>
      <c r="AY4593">
        <v>52</v>
      </c>
      <c r="AZ4593">
        <v>0</v>
      </c>
      <c r="BA4593">
        <v>0</v>
      </c>
      <c r="BB4593" t="s">
        <v>6168</v>
      </c>
      <c r="BC4593">
        <v>0</v>
      </c>
      <c r="BD4593">
        <v>0</v>
      </c>
      <c r="BE4593" t="s">
        <v>6169</v>
      </c>
      <c r="BF4593" t="s">
        <v>6210</v>
      </c>
      <c r="BG4593">
        <v>0</v>
      </c>
      <c r="BH4593" t="s">
        <v>6171</v>
      </c>
      <c r="BI4593">
        <v>12</v>
      </c>
      <c r="BJ4593" t="s">
        <v>6172</v>
      </c>
      <c r="BK4593">
        <v>0</v>
      </c>
      <c r="BL4593">
        <v>63</v>
      </c>
      <c r="BM4593" s="3">
        <f t="shared" si="647"/>
        <v>0.77777777777777779</v>
      </c>
    </row>
    <row r="4594" spans="1:65">
      <c r="A4594" t="s">
        <v>4734</v>
      </c>
      <c r="B4594" s="2">
        <v>45936</v>
      </c>
      <c r="C4594" t="s">
        <v>4641</v>
      </c>
      <c r="D4594" t="s">
        <v>4642</v>
      </c>
      <c r="E4594">
        <v>10</v>
      </c>
      <c r="F4594" t="s">
        <v>49</v>
      </c>
      <c r="G4594" t="s">
        <v>62</v>
      </c>
      <c r="H4594" t="s">
        <v>133</v>
      </c>
      <c r="I4594" t="s">
        <v>64</v>
      </c>
      <c r="J4594" t="s">
        <v>53</v>
      </c>
      <c r="K4594" t="s">
        <v>75</v>
      </c>
      <c r="L4594" t="s">
        <v>92</v>
      </c>
      <c r="M4594" t="s">
        <v>56</v>
      </c>
      <c r="N4594" t="s">
        <v>69</v>
      </c>
      <c r="O4594" t="s">
        <v>70</v>
      </c>
      <c r="P4594">
        <v>61</v>
      </c>
      <c r="Q4594">
        <v>64</v>
      </c>
      <c r="R4594">
        <v>63</v>
      </c>
      <c r="S4594">
        <v>1</v>
      </c>
      <c r="T4594">
        <f t="shared" si="639"/>
        <v>62</v>
      </c>
      <c r="U4594">
        <v>60</v>
      </c>
      <c r="V4594">
        <f t="shared" si="640"/>
        <v>2</v>
      </c>
      <c r="W4594" s="3">
        <f t="shared" si="641"/>
        <v>1.5873015873015872E-2</v>
      </c>
      <c r="X4594">
        <v>21</v>
      </c>
      <c r="Y4594" s="4">
        <v>11.6</v>
      </c>
      <c r="Z4594" s="4">
        <v>1.8</v>
      </c>
      <c r="AA4594" s="5">
        <v>35576.79</v>
      </c>
      <c r="AB4594" s="5">
        <f t="shared" si="642"/>
        <v>2134607.4</v>
      </c>
      <c r="AC4594" s="5">
        <v>23943.27</v>
      </c>
      <c r="AD4594" s="5">
        <f t="shared" si="643"/>
        <v>1508426.01</v>
      </c>
      <c r="AE4594" s="5">
        <v>102662.54</v>
      </c>
      <c r="AF4594" s="5">
        <v>27859.07</v>
      </c>
      <c r="AG4594" s="5">
        <v>8915.58</v>
      </c>
      <c r="AH4594" s="5">
        <v>2610</v>
      </c>
      <c r="AI4594" s="5">
        <v>3200</v>
      </c>
      <c r="AJ4594">
        <v>0</v>
      </c>
      <c r="AK4594" s="5">
        <v>0</v>
      </c>
      <c r="AL4594" s="5">
        <v>1360.63</v>
      </c>
      <c r="AM4594" s="5">
        <v>44713.599999999999</v>
      </c>
      <c r="AN4594">
        <v>4</v>
      </c>
      <c r="AO4594">
        <v>5</v>
      </c>
      <c r="AP4594" t="str">
        <f t="shared" si="644"/>
        <v>No</v>
      </c>
      <c r="AQ4594">
        <v>2</v>
      </c>
      <c r="AR4594" s="5">
        <f t="shared" si="645"/>
        <v>1699747.43</v>
      </c>
      <c r="AS4594" s="5">
        <f t="shared" si="646"/>
        <v>434859.97</v>
      </c>
      <c r="AT4594" t="s">
        <v>59</v>
      </c>
      <c r="AU4594" t="s">
        <v>6164</v>
      </c>
      <c r="AV4594" t="s">
        <v>6165</v>
      </c>
      <c r="AW4594" t="s">
        <v>6166</v>
      </c>
      <c r="AX4594" t="s">
        <v>6177</v>
      </c>
      <c r="AY4594">
        <v>61</v>
      </c>
      <c r="AZ4594">
        <v>0</v>
      </c>
      <c r="BA4594">
        <v>19</v>
      </c>
      <c r="BB4594" t="s">
        <v>6180</v>
      </c>
      <c r="BC4594">
        <v>0</v>
      </c>
      <c r="BD4594">
        <v>1</v>
      </c>
      <c r="BE4594" t="s">
        <v>6188</v>
      </c>
      <c r="BF4594" t="s">
        <v>6170</v>
      </c>
      <c r="BG4594">
        <v>1</v>
      </c>
      <c r="BH4594" t="s">
        <v>6186</v>
      </c>
      <c r="BI4594">
        <v>52</v>
      </c>
      <c r="BJ4594" t="s">
        <v>6187</v>
      </c>
      <c r="BK4594">
        <v>0</v>
      </c>
      <c r="BL4594">
        <v>76</v>
      </c>
      <c r="BM4594" s="3">
        <f t="shared" si="647"/>
        <v>0.82894736842105265</v>
      </c>
    </row>
    <row r="4595" spans="1:65">
      <c r="A4595" t="s">
        <v>4735</v>
      </c>
      <c r="B4595" s="2">
        <v>45936</v>
      </c>
      <c r="C4595" t="s">
        <v>4641</v>
      </c>
      <c r="D4595" t="s">
        <v>4642</v>
      </c>
      <c r="E4595">
        <v>10</v>
      </c>
      <c r="F4595" t="s">
        <v>72</v>
      </c>
      <c r="G4595" t="s">
        <v>62</v>
      </c>
      <c r="H4595" t="s">
        <v>220</v>
      </c>
      <c r="I4595" t="s">
        <v>52</v>
      </c>
      <c r="J4595" t="s">
        <v>53</v>
      </c>
      <c r="K4595" t="s">
        <v>75</v>
      </c>
      <c r="L4595" t="s">
        <v>87</v>
      </c>
      <c r="M4595" t="s">
        <v>56</v>
      </c>
      <c r="N4595" t="s">
        <v>94</v>
      </c>
      <c r="O4595" t="s">
        <v>82</v>
      </c>
      <c r="P4595">
        <v>70</v>
      </c>
      <c r="Q4595">
        <v>72</v>
      </c>
      <c r="R4595">
        <v>72</v>
      </c>
      <c r="S4595">
        <v>2</v>
      </c>
      <c r="T4595">
        <f t="shared" si="639"/>
        <v>70</v>
      </c>
      <c r="U4595">
        <v>69</v>
      </c>
      <c r="V4595">
        <f t="shared" si="640"/>
        <v>1</v>
      </c>
      <c r="W4595" s="3">
        <f t="shared" si="641"/>
        <v>2.7777777777777776E-2</v>
      </c>
      <c r="X4595">
        <v>28</v>
      </c>
      <c r="Y4595" s="4">
        <v>0</v>
      </c>
      <c r="Z4595" s="4">
        <v>1.3</v>
      </c>
      <c r="AA4595" s="5">
        <v>36120.559999999998</v>
      </c>
      <c r="AB4595" s="5">
        <f t="shared" si="642"/>
        <v>2492318.64</v>
      </c>
      <c r="AC4595" s="5">
        <v>24027.65</v>
      </c>
      <c r="AD4595" s="5">
        <f t="shared" si="643"/>
        <v>1729990.8</v>
      </c>
      <c r="AE4595" s="5">
        <v>129918.02</v>
      </c>
      <c r="AF4595" s="5">
        <v>31856.22</v>
      </c>
      <c r="AG4595" s="5">
        <v>9029.27</v>
      </c>
      <c r="AH4595" s="5">
        <v>1885</v>
      </c>
      <c r="AI4595" s="5">
        <v>6400</v>
      </c>
      <c r="AJ4595">
        <v>0</v>
      </c>
      <c r="AK4595" s="5">
        <v>0</v>
      </c>
      <c r="AL4595" s="5">
        <v>679.01</v>
      </c>
      <c r="AM4595" s="5">
        <v>46991.09</v>
      </c>
      <c r="AN4595">
        <v>4</v>
      </c>
      <c r="AO4595">
        <v>2</v>
      </c>
      <c r="AP4595" t="str">
        <f t="shared" si="644"/>
        <v>Yes</v>
      </c>
      <c r="AQ4595">
        <v>1</v>
      </c>
      <c r="AR4595" s="5">
        <f t="shared" si="645"/>
        <v>1956749.41</v>
      </c>
      <c r="AS4595" s="5">
        <f t="shared" si="646"/>
        <v>535569.23</v>
      </c>
      <c r="AT4595" t="s">
        <v>59</v>
      </c>
      <c r="AU4595" t="s">
        <v>6164</v>
      </c>
      <c r="AV4595" t="s">
        <v>6165</v>
      </c>
      <c r="AW4595" t="s">
        <v>6166</v>
      </c>
      <c r="AX4595" t="s">
        <v>6184</v>
      </c>
      <c r="AY4595">
        <v>72</v>
      </c>
      <c r="AZ4595">
        <v>2</v>
      </c>
      <c r="BA4595">
        <v>14</v>
      </c>
      <c r="BB4595" t="s">
        <v>6185</v>
      </c>
      <c r="BC4595">
        <v>0</v>
      </c>
      <c r="BD4595">
        <v>0</v>
      </c>
      <c r="BE4595" t="s">
        <v>6169</v>
      </c>
      <c r="BF4595" t="s">
        <v>6170</v>
      </c>
      <c r="BG4595">
        <v>0</v>
      </c>
      <c r="BH4595" t="s">
        <v>6171</v>
      </c>
      <c r="BI4595">
        <v>37</v>
      </c>
      <c r="BJ4595" t="s">
        <v>6172</v>
      </c>
      <c r="BK4595">
        <v>0</v>
      </c>
      <c r="BL4595">
        <v>77</v>
      </c>
      <c r="BM4595" s="3">
        <f t="shared" si="647"/>
        <v>0.93506493506493504</v>
      </c>
    </row>
    <row r="4596" spans="1:65">
      <c r="A4596" t="s">
        <v>4736</v>
      </c>
      <c r="B4596" s="2">
        <v>45936</v>
      </c>
      <c r="C4596" t="s">
        <v>4641</v>
      </c>
      <c r="D4596" t="s">
        <v>4642</v>
      </c>
      <c r="E4596">
        <v>10</v>
      </c>
      <c r="F4596" t="s">
        <v>78</v>
      </c>
      <c r="G4596" t="s">
        <v>62</v>
      </c>
      <c r="H4596" t="s">
        <v>190</v>
      </c>
      <c r="I4596" t="s">
        <v>74</v>
      </c>
      <c r="J4596" t="s">
        <v>53</v>
      </c>
      <c r="K4596" t="s">
        <v>66</v>
      </c>
      <c r="L4596" t="s">
        <v>55</v>
      </c>
      <c r="M4596" t="s">
        <v>56</v>
      </c>
      <c r="N4596" t="s">
        <v>69</v>
      </c>
      <c r="O4596" t="s">
        <v>70</v>
      </c>
      <c r="P4596">
        <v>60</v>
      </c>
      <c r="Q4596">
        <v>63</v>
      </c>
      <c r="R4596">
        <v>62</v>
      </c>
      <c r="S4596">
        <v>2</v>
      </c>
      <c r="T4596">
        <f t="shared" si="639"/>
        <v>60</v>
      </c>
      <c r="U4596">
        <v>58</v>
      </c>
      <c r="V4596">
        <f t="shared" si="640"/>
        <v>2</v>
      </c>
      <c r="W4596" s="3">
        <f t="shared" si="641"/>
        <v>3.2258064516129031E-2</v>
      </c>
      <c r="X4596">
        <v>34</v>
      </c>
      <c r="Y4596" s="4">
        <v>10</v>
      </c>
      <c r="Z4596" s="4">
        <v>2.2999999999999998</v>
      </c>
      <c r="AA4596" s="5">
        <v>34162.300000000003</v>
      </c>
      <c r="AB4596" s="5">
        <f t="shared" si="642"/>
        <v>1981413.4</v>
      </c>
      <c r="AC4596" s="5">
        <v>23404.6</v>
      </c>
      <c r="AD4596" s="5">
        <f t="shared" si="643"/>
        <v>1451085.2</v>
      </c>
      <c r="AE4596" s="5">
        <v>105413.83</v>
      </c>
      <c r="AF4596" s="5">
        <v>29709.16</v>
      </c>
      <c r="AG4596" s="5">
        <v>9987.69</v>
      </c>
      <c r="AH4596" s="5">
        <v>3335</v>
      </c>
      <c r="AI4596" s="5">
        <v>6400</v>
      </c>
      <c r="AJ4596">
        <v>0</v>
      </c>
      <c r="AK4596" s="5">
        <v>0</v>
      </c>
      <c r="AL4596" s="5">
        <v>1301.56</v>
      </c>
      <c r="AM4596" s="5">
        <v>41526.089999999997</v>
      </c>
      <c r="AN4596">
        <v>4</v>
      </c>
      <c r="AO4596">
        <v>5</v>
      </c>
      <c r="AP4596" t="str">
        <f t="shared" si="644"/>
        <v>No</v>
      </c>
      <c r="AQ4596">
        <v>2</v>
      </c>
      <c r="AR4596" s="5">
        <f t="shared" si="645"/>
        <v>1648758.53</v>
      </c>
      <c r="AS4596" s="5">
        <f t="shared" si="646"/>
        <v>332654.87</v>
      </c>
      <c r="AT4596" t="s">
        <v>59</v>
      </c>
      <c r="AU4596" t="s">
        <v>6164</v>
      </c>
      <c r="AV4596" t="s">
        <v>6165</v>
      </c>
      <c r="AW4596" t="s">
        <v>6166</v>
      </c>
      <c r="AX4596" t="s">
        <v>6177</v>
      </c>
      <c r="AY4596">
        <v>63</v>
      </c>
      <c r="AZ4596">
        <v>0</v>
      </c>
      <c r="BA4596">
        <v>20</v>
      </c>
      <c r="BB4596" t="s">
        <v>6198</v>
      </c>
      <c r="BC4596">
        <v>1</v>
      </c>
      <c r="BD4596">
        <v>0</v>
      </c>
      <c r="BE4596" t="s">
        <v>6178</v>
      </c>
      <c r="BF4596" t="s">
        <v>6170</v>
      </c>
      <c r="BG4596">
        <v>0</v>
      </c>
      <c r="BH4596" t="s">
        <v>6171</v>
      </c>
      <c r="BI4596">
        <v>24</v>
      </c>
      <c r="BJ4596" t="s">
        <v>6172</v>
      </c>
      <c r="BK4596">
        <v>0</v>
      </c>
      <c r="BL4596">
        <v>72</v>
      </c>
      <c r="BM4596" s="3">
        <f t="shared" si="647"/>
        <v>0.86111111111111116</v>
      </c>
    </row>
    <row r="4597" spans="1:65">
      <c r="A4597" t="s">
        <v>4737</v>
      </c>
      <c r="B4597" s="2">
        <v>45936</v>
      </c>
      <c r="C4597" t="s">
        <v>4641</v>
      </c>
      <c r="D4597" t="s">
        <v>4642</v>
      </c>
      <c r="E4597">
        <v>10</v>
      </c>
      <c r="F4597" t="s">
        <v>72</v>
      </c>
      <c r="G4597" t="s">
        <v>62</v>
      </c>
      <c r="H4597" t="s">
        <v>155</v>
      </c>
      <c r="I4597" t="s">
        <v>64</v>
      </c>
      <c r="J4597" t="s">
        <v>65</v>
      </c>
      <c r="K4597" t="s">
        <v>75</v>
      </c>
      <c r="L4597" t="s">
        <v>55</v>
      </c>
      <c r="M4597" t="s">
        <v>56</v>
      </c>
      <c r="N4597" t="s">
        <v>109</v>
      </c>
      <c r="O4597" t="s">
        <v>70</v>
      </c>
      <c r="P4597">
        <v>41</v>
      </c>
      <c r="Q4597">
        <v>43</v>
      </c>
      <c r="R4597">
        <v>43</v>
      </c>
      <c r="S4597">
        <v>1</v>
      </c>
      <c r="T4597">
        <f t="shared" si="639"/>
        <v>42</v>
      </c>
      <c r="U4597">
        <v>41</v>
      </c>
      <c r="V4597">
        <f t="shared" si="640"/>
        <v>1</v>
      </c>
      <c r="W4597" s="3">
        <f t="shared" si="641"/>
        <v>2.3255813953488372E-2</v>
      </c>
      <c r="X4597">
        <v>30</v>
      </c>
      <c r="Y4597" s="4">
        <v>8.4</v>
      </c>
      <c r="Z4597" s="4">
        <v>1.8</v>
      </c>
      <c r="AA4597" s="5">
        <v>52391.94</v>
      </c>
      <c r="AB4597" s="5">
        <f t="shared" si="642"/>
        <v>2148069.54</v>
      </c>
      <c r="AC4597" s="5">
        <v>34694.410000000003</v>
      </c>
      <c r="AD4597" s="5">
        <f t="shared" si="643"/>
        <v>1491859.63</v>
      </c>
      <c r="AE4597" s="5">
        <v>94232.01</v>
      </c>
      <c r="AF4597" s="5">
        <v>28068.799999999999</v>
      </c>
      <c r="AG4597" s="5">
        <v>9409.99</v>
      </c>
      <c r="AH4597" s="5">
        <v>2610</v>
      </c>
      <c r="AI4597" s="5">
        <v>4600</v>
      </c>
      <c r="AJ4597">
        <v>0</v>
      </c>
      <c r="AK4597" s="5">
        <v>0</v>
      </c>
      <c r="AL4597" s="5">
        <v>965.38</v>
      </c>
      <c r="AM4597" s="5">
        <v>61737.16</v>
      </c>
      <c r="AN4597">
        <v>8</v>
      </c>
      <c r="AO4597">
        <v>9</v>
      </c>
      <c r="AP4597" t="str">
        <f t="shared" si="644"/>
        <v>No</v>
      </c>
      <c r="AQ4597">
        <v>2</v>
      </c>
      <c r="AR4597" s="5">
        <f t="shared" si="645"/>
        <v>1693482.97</v>
      </c>
      <c r="AS4597" s="5">
        <f t="shared" si="646"/>
        <v>454586.57</v>
      </c>
      <c r="AT4597" t="s">
        <v>59</v>
      </c>
      <c r="AU4597" t="s">
        <v>6164</v>
      </c>
      <c r="AV4597" t="s">
        <v>6165</v>
      </c>
      <c r="AW4597" t="s">
        <v>6166</v>
      </c>
      <c r="AX4597" t="s">
        <v>6177</v>
      </c>
      <c r="AY4597">
        <v>43</v>
      </c>
      <c r="AZ4597">
        <v>0</v>
      </c>
      <c r="BA4597">
        <v>17</v>
      </c>
      <c r="BB4597" t="s">
        <v>6180</v>
      </c>
      <c r="BC4597">
        <v>1</v>
      </c>
      <c r="BD4597">
        <v>0</v>
      </c>
      <c r="BE4597" t="s">
        <v>6178</v>
      </c>
      <c r="BF4597" t="s">
        <v>6170</v>
      </c>
      <c r="BG4597">
        <v>0</v>
      </c>
      <c r="BH4597" t="s">
        <v>6171</v>
      </c>
      <c r="BI4597">
        <v>49</v>
      </c>
      <c r="BJ4597" t="s">
        <v>6172</v>
      </c>
      <c r="BK4597">
        <v>0</v>
      </c>
      <c r="BL4597">
        <v>65</v>
      </c>
      <c r="BM4597" s="3">
        <f t="shared" si="647"/>
        <v>0.66153846153846152</v>
      </c>
    </row>
    <row r="4598" spans="1:65">
      <c r="A4598" t="s">
        <v>4738</v>
      </c>
      <c r="B4598" s="2">
        <v>45936</v>
      </c>
      <c r="C4598" t="s">
        <v>4641</v>
      </c>
      <c r="D4598" t="s">
        <v>4642</v>
      </c>
      <c r="E4598">
        <v>10</v>
      </c>
      <c r="F4598" t="s">
        <v>61</v>
      </c>
      <c r="G4598" t="s">
        <v>62</v>
      </c>
      <c r="H4598" t="s">
        <v>96</v>
      </c>
      <c r="I4598" t="s">
        <v>64</v>
      </c>
      <c r="J4598" t="s">
        <v>53</v>
      </c>
      <c r="K4598" t="s">
        <v>66</v>
      </c>
      <c r="L4598" t="s">
        <v>92</v>
      </c>
      <c r="M4598" t="s">
        <v>68</v>
      </c>
      <c r="N4598" t="s">
        <v>94</v>
      </c>
      <c r="O4598" t="s">
        <v>82</v>
      </c>
      <c r="P4598">
        <v>65</v>
      </c>
      <c r="Q4598">
        <v>70</v>
      </c>
      <c r="R4598">
        <v>69</v>
      </c>
      <c r="S4598">
        <v>2</v>
      </c>
      <c r="T4598">
        <f t="shared" si="639"/>
        <v>67</v>
      </c>
      <c r="U4598">
        <v>63</v>
      </c>
      <c r="V4598">
        <f t="shared" si="640"/>
        <v>4</v>
      </c>
      <c r="W4598" s="3">
        <f t="shared" si="641"/>
        <v>2.8985507246376812E-2</v>
      </c>
      <c r="X4598">
        <v>20</v>
      </c>
      <c r="Y4598" s="4">
        <v>7.1</v>
      </c>
      <c r="Z4598" s="4">
        <v>1.8</v>
      </c>
      <c r="AA4598" s="5">
        <v>33610.51</v>
      </c>
      <c r="AB4598" s="5">
        <f t="shared" si="642"/>
        <v>2117462.13</v>
      </c>
      <c r="AC4598" s="5">
        <v>22750.99</v>
      </c>
      <c r="AD4598" s="5">
        <f t="shared" si="643"/>
        <v>1569818.31</v>
      </c>
      <c r="AE4598" s="5">
        <v>115167.92</v>
      </c>
      <c r="AF4598" s="5">
        <v>28920.68</v>
      </c>
      <c r="AG4598" s="5">
        <v>8545.1</v>
      </c>
      <c r="AH4598" s="5">
        <v>2610</v>
      </c>
      <c r="AI4598" s="5">
        <v>6400</v>
      </c>
      <c r="AJ4598">
        <v>1</v>
      </c>
      <c r="AK4598" s="5">
        <v>8907.7900000000009</v>
      </c>
      <c r="AL4598" s="5">
        <v>2729.01</v>
      </c>
      <c r="AM4598" s="5">
        <v>39599.82</v>
      </c>
      <c r="AN4598">
        <v>4</v>
      </c>
      <c r="AO4598">
        <v>4</v>
      </c>
      <c r="AP4598" t="str">
        <f t="shared" si="644"/>
        <v>Yes</v>
      </c>
      <c r="AQ4598">
        <v>1</v>
      </c>
      <c r="AR4598" s="5">
        <f t="shared" si="645"/>
        <v>1782698.63</v>
      </c>
      <c r="AS4598" s="5">
        <f t="shared" si="646"/>
        <v>334763.5</v>
      </c>
      <c r="AT4598" t="s">
        <v>59</v>
      </c>
      <c r="AU4598" t="s">
        <v>6189</v>
      </c>
      <c r="AV4598" t="s">
        <v>6190</v>
      </c>
      <c r="AW4598" t="s">
        <v>6183</v>
      </c>
      <c r="AX4598" t="s">
        <v>6167</v>
      </c>
      <c r="AY4598">
        <v>65</v>
      </c>
      <c r="AZ4598">
        <v>0</v>
      </c>
      <c r="BA4598">
        <v>26</v>
      </c>
      <c r="BB4598" t="s">
        <v>6180</v>
      </c>
      <c r="BC4598">
        <v>0</v>
      </c>
      <c r="BD4598">
        <v>0</v>
      </c>
      <c r="BE4598" t="s">
        <v>6169</v>
      </c>
      <c r="BF4598" t="s">
        <v>6170</v>
      </c>
      <c r="BG4598">
        <v>1</v>
      </c>
      <c r="BH4598" t="s">
        <v>6186</v>
      </c>
      <c r="BI4598">
        <v>42</v>
      </c>
      <c r="BJ4598" t="s">
        <v>6172</v>
      </c>
      <c r="BK4598">
        <v>0</v>
      </c>
      <c r="BL4598">
        <v>77</v>
      </c>
      <c r="BM4598" s="3">
        <f t="shared" si="647"/>
        <v>0.89610389610389607</v>
      </c>
    </row>
    <row r="4599" spans="1:65">
      <c r="A4599" t="s">
        <v>4739</v>
      </c>
      <c r="B4599" s="2">
        <v>45936</v>
      </c>
      <c r="C4599" t="s">
        <v>4641</v>
      </c>
      <c r="D4599" t="s">
        <v>4642</v>
      </c>
      <c r="E4599">
        <v>10</v>
      </c>
      <c r="F4599" t="s">
        <v>61</v>
      </c>
      <c r="G4599" t="s">
        <v>62</v>
      </c>
      <c r="H4599" t="s">
        <v>96</v>
      </c>
      <c r="I4599" t="s">
        <v>52</v>
      </c>
      <c r="J4599" t="s">
        <v>81</v>
      </c>
      <c r="K4599" t="s">
        <v>54</v>
      </c>
      <c r="L4599" t="s">
        <v>55</v>
      </c>
      <c r="M4599" t="s">
        <v>56</v>
      </c>
      <c r="N4599" t="s">
        <v>76</v>
      </c>
      <c r="O4599" t="s">
        <v>82</v>
      </c>
      <c r="P4599">
        <v>31</v>
      </c>
      <c r="Q4599">
        <v>32</v>
      </c>
      <c r="R4599">
        <v>32</v>
      </c>
      <c r="S4599">
        <v>1</v>
      </c>
      <c r="T4599">
        <f t="shared" si="639"/>
        <v>31</v>
      </c>
      <c r="U4599">
        <v>29</v>
      </c>
      <c r="V4599">
        <f t="shared" si="640"/>
        <v>2</v>
      </c>
      <c r="W4599" s="3">
        <f t="shared" si="641"/>
        <v>3.125E-2</v>
      </c>
      <c r="X4599">
        <v>31</v>
      </c>
      <c r="Y4599" s="4">
        <v>11.2</v>
      </c>
      <c r="Z4599" s="4">
        <v>2.2000000000000002</v>
      </c>
      <c r="AA4599" s="5">
        <v>84944.76</v>
      </c>
      <c r="AB4599" s="5">
        <f t="shared" si="642"/>
        <v>2463398.04</v>
      </c>
      <c r="AC4599" s="5">
        <v>52845.54</v>
      </c>
      <c r="AD4599" s="5">
        <f t="shared" si="643"/>
        <v>1691057.28</v>
      </c>
      <c r="AE4599" s="5">
        <v>102075.48</v>
      </c>
      <c r="AF4599" s="5">
        <v>27328.880000000001</v>
      </c>
      <c r="AG4599" s="5">
        <v>10467.17</v>
      </c>
      <c r="AH4599" s="5">
        <v>3190</v>
      </c>
      <c r="AI4599" s="5">
        <v>6800</v>
      </c>
      <c r="AJ4599">
        <v>0</v>
      </c>
      <c r="AK4599" s="5">
        <v>0</v>
      </c>
      <c r="AL4599" s="5">
        <v>3035.95</v>
      </c>
      <c r="AM4599" s="5">
        <v>23185.27</v>
      </c>
      <c r="AN4599">
        <v>4</v>
      </c>
      <c r="AO4599">
        <v>7</v>
      </c>
      <c r="AP4599" t="str">
        <f t="shared" si="644"/>
        <v>No</v>
      </c>
      <c r="AQ4599">
        <v>2</v>
      </c>
      <c r="AR4599" s="5">
        <f t="shared" si="645"/>
        <v>1867140.03</v>
      </c>
      <c r="AS4599" s="5">
        <f t="shared" si="646"/>
        <v>596258.01</v>
      </c>
      <c r="AT4599" t="s">
        <v>59</v>
      </c>
      <c r="AU4599" t="s">
        <v>6164</v>
      </c>
      <c r="AV4599" t="s">
        <v>6165</v>
      </c>
      <c r="AW4599" t="s">
        <v>6166</v>
      </c>
      <c r="AX4599" t="s">
        <v>6177</v>
      </c>
      <c r="AY4599">
        <v>34</v>
      </c>
      <c r="AZ4599">
        <v>0</v>
      </c>
      <c r="BA4599">
        <v>16</v>
      </c>
      <c r="BB4599" t="s">
        <v>6198</v>
      </c>
      <c r="BC4599">
        <v>0</v>
      </c>
      <c r="BD4599">
        <v>3</v>
      </c>
      <c r="BE4599" t="s">
        <v>6218</v>
      </c>
      <c r="BF4599" t="s">
        <v>6170</v>
      </c>
      <c r="BG4599">
        <v>1</v>
      </c>
      <c r="BH4599" t="s">
        <v>6179</v>
      </c>
      <c r="BI4599">
        <v>50</v>
      </c>
      <c r="BJ4599" t="s">
        <v>6172</v>
      </c>
      <c r="BK4599">
        <v>0</v>
      </c>
      <c r="BL4599">
        <v>49</v>
      </c>
      <c r="BM4599" s="3">
        <f t="shared" si="647"/>
        <v>0.65306122448979587</v>
      </c>
    </row>
    <row r="4600" spans="1:65">
      <c r="A4600" t="s">
        <v>4740</v>
      </c>
      <c r="B4600" s="2">
        <v>45936</v>
      </c>
      <c r="C4600" t="s">
        <v>4641</v>
      </c>
      <c r="D4600" t="s">
        <v>4642</v>
      </c>
      <c r="E4600">
        <v>10</v>
      </c>
      <c r="F4600" t="s">
        <v>61</v>
      </c>
      <c r="G4600" t="s">
        <v>79</v>
      </c>
      <c r="H4600" t="s">
        <v>100</v>
      </c>
      <c r="I4600" t="s">
        <v>52</v>
      </c>
      <c r="J4600" t="s">
        <v>65</v>
      </c>
      <c r="K4600" t="s">
        <v>75</v>
      </c>
      <c r="L4600" t="s">
        <v>87</v>
      </c>
      <c r="M4600" t="s">
        <v>56</v>
      </c>
      <c r="N4600" t="s">
        <v>69</v>
      </c>
      <c r="O4600" t="s">
        <v>120</v>
      </c>
      <c r="P4600">
        <v>44</v>
      </c>
      <c r="Q4600">
        <v>44</v>
      </c>
      <c r="R4600">
        <v>43</v>
      </c>
      <c r="S4600">
        <v>1</v>
      </c>
      <c r="T4600">
        <f t="shared" si="639"/>
        <v>42</v>
      </c>
      <c r="U4600">
        <v>42</v>
      </c>
      <c r="V4600">
        <f t="shared" si="640"/>
        <v>0</v>
      </c>
      <c r="W4600" s="3">
        <f t="shared" si="641"/>
        <v>2.3255813953488372E-2</v>
      </c>
      <c r="X4600">
        <v>32</v>
      </c>
      <c r="Y4600" s="4">
        <v>5.2</v>
      </c>
      <c r="Z4600" s="4">
        <v>1.7</v>
      </c>
      <c r="AA4600" s="5">
        <v>51374.42</v>
      </c>
      <c r="AB4600" s="5">
        <f t="shared" si="642"/>
        <v>2157725.64</v>
      </c>
      <c r="AC4600" s="5">
        <v>35671.910000000003</v>
      </c>
      <c r="AD4600" s="5">
        <f t="shared" si="643"/>
        <v>1533892.13</v>
      </c>
      <c r="AE4600" s="5">
        <v>101305.5</v>
      </c>
      <c r="AF4600" s="5">
        <v>27047.93</v>
      </c>
      <c r="AG4600" s="5">
        <v>10032.02</v>
      </c>
      <c r="AH4600" s="5">
        <v>2465</v>
      </c>
      <c r="AI4600" s="5">
        <v>4600</v>
      </c>
      <c r="AJ4600">
        <v>0</v>
      </c>
      <c r="AK4600" s="5">
        <v>0</v>
      </c>
      <c r="AL4600" s="5">
        <v>0</v>
      </c>
      <c r="AM4600" s="5">
        <v>28401.64</v>
      </c>
      <c r="AN4600">
        <v>4</v>
      </c>
      <c r="AO4600">
        <v>2</v>
      </c>
      <c r="AP4600" t="str">
        <f t="shared" si="644"/>
        <v>Yes</v>
      </c>
      <c r="AQ4600">
        <v>1</v>
      </c>
      <c r="AR4600" s="5">
        <f t="shared" si="645"/>
        <v>1707744.22</v>
      </c>
      <c r="AS4600" s="5">
        <f t="shared" si="646"/>
        <v>449981.42</v>
      </c>
      <c r="AT4600" t="s">
        <v>59</v>
      </c>
      <c r="AU4600" t="s">
        <v>6164</v>
      </c>
      <c r="AV4600" t="s">
        <v>6165</v>
      </c>
      <c r="AW4600" t="s">
        <v>6166</v>
      </c>
      <c r="AX4600" t="s">
        <v>6167</v>
      </c>
      <c r="AY4600">
        <v>46</v>
      </c>
      <c r="AZ4600">
        <v>0</v>
      </c>
      <c r="BA4600">
        <v>0</v>
      </c>
      <c r="BB4600" t="s">
        <v>6168</v>
      </c>
      <c r="BC4600">
        <v>0</v>
      </c>
      <c r="BD4600">
        <v>0</v>
      </c>
      <c r="BE4600" t="s">
        <v>6169</v>
      </c>
      <c r="BF4600" t="s">
        <v>6170</v>
      </c>
      <c r="BG4600">
        <v>1</v>
      </c>
      <c r="BH4600" t="s">
        <v>6186</v>
      </c>
      <c r="BI4600">
        <v>23</v>
      </c>
      <c r="BJ4600" t="s">
        <v>6172</v>
      </c>
      <c r="BK4600">
        <v>0</v>
      </c>
      <c r="BL4600">
        <v>58</v>
      </c>
      <c r="BM4600" s="3">
        <f t="shared" si="647"/>
        <v>0.74137931034482762</v>
      </c>
    </row>
    <row r="4601" spans="1:65">
      <c r="A4601" t="s">
        <v>4741</v>
      </c>
      <c r="B4601" s="2">
        <v>45936</v>
      </c>
      <c r="C4601" t="s">
        <v>4641</v>
      </c>
      <c r="D4601" t="s">
        <v>4642</v>
      </c>
      <c r="E4601">
        <v>10</v>
      </c>
      <c r="F4601" t="s">
        <v>72</v>
      </c>
      <c r="G4601" t="s">
        <v>50</v>
      </c>
      <c r="H4601" t="s">
        <v>119</v>
      </c>
      <c r="I4601" t="s">
        <v>74</v>
      </c>
      <c r="J4601" t="s">
        <v>53</v>
      </c>
      <c r="K4601" t="s">
        <v>66</v>
      </c>
      <c r="L4601" t="s">
        <v>87</v>
      </c>
      <c r="M4601" t="s">
        <v>68</v>
      </c>
      <c r="N4601" t="s">
        <v>94</v>
      </c>
      <c r="O4601" t="s">
        <v>120</v>
      </c>
      <c r="P4601">
        <v>54</v>
      </c>
      <c r="Q4601">
        <v>58</v>
      </c>
      <c r="R4601">
        <v>59</v>
      </c>
      <c r="S4601">
        <v>2</v>
      </c>
      <c r="T4601">
        <f t="shared" si="639"/>
        <v>57</v>
      </c>
      <c r="U4601">
        <v>53</v>
      </c>
      <c r="V4601">
        <f t="shared" si="640"/>
        <v>4</v>
      </c>
      <c r="W4601" s="3">
        <f t="shared" si="641"/>
        <v>3.3898305084745763E-2</v>
      </c>
      <c r="X4601">
        <v>16</v>
      </c>
      <c r="Y4601" s="4">
        <v>3.7</v>
      </c>
      <c r="Z4601" s="4">
        <v>1.9</v>
      </c>
      <c r="AA4601" s="5">
        <v>33533.97</v>
      </c>
      <c r="AB4601" s="5">
        <f t="shared" si="642"/>
        <v>1777300.41</v>
      </c>
      <c r="AC4601" s="5">
        <v>22964.400000000001</v>
      </c>
      <c r="AD4601" s="5">
        <f t="shared" si="643"/>
        <v>1354899.6</v>
      </c>
      <c r="AE4601" s="5">
        <v>99981.34</v>
      </c>
      <c r="AF4601" s="5">
        <v>25454.720000000001</v>
      </c>
      <c r="AG4601" s="5">
        <v>7898.85</v>
      </c>
      <c r="AH4601" s="5">
        <v>2755</v>
      </c>
      <c r="AI4601" s="5">
        <v>6400</v>
      </c>
      <c r="AJ4601">
        <v>1</v>
      </c>
      <c r="AK4601" s="5">
        <v>9141.14</v>
      </c>
      <c r="AL4601" s="5">
        <v>2598.04</v>
      </c>
      <c r="AM4601" s="5">
        <v>35743.08</v>
      </c>
      <c r="AN4601">
        <v>4</v>
      </c>
      <c r="AO4601">
        <v>5</v>
      </c>
      <c r="AP4601" t="str">
        <f t="shared" si="644"/>
        <v>No</v>
      </c>
      <c r="AQ4601">
        <v>3</v>
      </c>
      <c r="AR4601" s="5">
        <f t="shared" si="645"/>
        <v>1544871.77</v>
      </c>
      <c r="AS4601" s="5">
        <f t="shared" si="646"/>
        <v>232428.64</v>
      </c>
      <c r="AT4601" t="s">
        <v>59</v>
      </c>
      <c r="AU4601" t="s">
        <v>6189</v>
      </c>
      <c r="AV4601" t="s">
        <v>6190</v>
      </c>
      <c r="AW4601" t="s">
        <v>6183</v>
      </c>
      <c r="AX4601" t="s">
        <v>6184</v>
      </c>
      <c r="AY4601">
        <v>56</v>
      </c>
      <c r="AZ4601">
        <v>0</v>
      </c>
      <c r="BA4601">
        <v>22</v>
      </c>
      <c r="BB4601" t="s">
        <v>6180</v>
      </c>
      <c r="BC4601">
        <v>0</v>
      </c>
      <c r="BD4601">
        <v>1</v>
      </c>
      <c r="BE4601" t="s">
        <v>6188</v>
      </c>
      <c r="BF4601" t="s">
        <v>6170</v>
      </c>
      <c r="BG4601">
        <v>0</v>
      </c>
      <c r="BH4601" t="s">
        <v>6171</v>
      </c>
      <c r="BI4601">
        <v>31</v>
      </c>
      <c r="BJ4601" t="s">
        <v>6172</v>
      </c>
      <c r="BK4601">
        <v>0</v>
      </c>
      <c r="BL4601">
        <v>70</v>
      </c>
      <c r="BM4601" s="3">
        <f t="shared" si="647"/>
        <v>0.84285714285714286</v>
      </c>
    </row>
    <row r="4602" spans="1:65">
      <c r="A4602" t="s">
        <v>4742</v>
      </c>
      <c r="B4602" s="2">
        <v>45936</v>
      </c>
      <c r="C4602" t="s">
        <v>4641</v>
      </c>
      <c r="D4602" t="s">
        <v>4642</v>
      </c>
      <c r="E4602">
        <v>10</v>
      </c>
      <c r="F4602" t="s">
        <v>72</v>
      </c>
      <c r="G4602" t="s">
        <v>62</v>
      </c>
      <c r="H4602" t="s">
        <v>150</v>
      </c>
      <c r="I4602" t="s">
        <v>52</v>
      </c>
      <c r="J4602" t="s">
        <v>65</v>
      </c>
      <c r="K4602" t="s">
        <v>66</v>
      </c>
      <c r="L4602" t="s">
        <v>87</v>
      </c>
      <c r="M4602" t="s">
        <v>56</v>
      </c>
      <c r="N4602" t="s">
        <v>109</v>
      </c>
      <c r="O4602" t="s">
        <v>70</v>
      </c>
      <c r="P4602">
        <v>52</v>
      </c>
      <c r="Q4602">
        <v>54</v>
      </c>
      <c r="R4602">
        <v>56</v>
      </c>
      <c r="S4602">
        <v>1</v>
      </c>
      <c r="T4602">
        <f t="shared" si="639"/>
        <v>55</v>
      </c>
      <c r="U4602">
        <v>52</v>
      </c>
      <c r="V4602">
        <f t="shared" si="640"/>
        <v>3</v>
      </c>
      <c r="W4602" s="3">
        <f t="shared" si="641"/>
        <v>1.7857142857142856E-2</v>
      </c>
      <c r="X4602">
        <v>30</v>
      </c>
      <c r="Y4602" s="4">
        <v>8.5</v>
      </c>
      <c r="Z4602" s="4">
        <v>1.9</v>
      </c>
      <c r="AA4602" s="5">
        <v>48415.72</v>
      </c>
      <c r="AB4602" s="5">
        <f t="shared" si="642"/>
        <v>2517617.44</v>
      </c>
      <c r="AC4602" s="5">
        <v>35776</v>
      </c>
      <c r="AD4602" s="5">
        <f t="shared" si="643"/>
        <v>2003456</v>
      </c>
      <c r="AE4602" s="5">
        <v>129136.9</v>
      </c>
      <c r="AF4602" s="5">
        <v>33687.51</v>
      </c>
      <c r="AG4602" s="5">
        <v>9877.0300000000007</v>
      </c>
      <c r="AH4602" s="5">
        <v>2755</v>
      </c>
      <c r="AI4602" s="5">
        <v>4600</v>
      </c>
      <c r="AJ4602">
        <v>0</v>
      </c>
      <c r="AK4602" s="5">
        <v>0</v>
      </c>
      <c r="AL4602" s="5">
        <v>2881.4</v>
      </c>
      <c r="AM4602" s="5">
        <v>75758.179999999993</v>
      </c>
      <c r="AN4602">
        <v>8</v>
      </c>
      <c r="AO4602">
        <v>9</v>
      </c>
      <c r="AP4602" t="str">
        <f t="shared" si="644"/>
        <v>No</v>
      </c>
      <c r="AQ4602">
        <v>2</v>
      </c>
      <c r="AR4602" s="5">
        <f t="shared" si="645"/>
        <v>2262152.02</v>
      </c>
      <c r="AS4602" s="5">
        <f t="shared" si="646"/>
        <v>255465.42</v>
      </c>
      <c r="AT4602" t="s">
        <v>59</v>
      </c>
      <c r="AU4602" t="s">
        <v>6164</v>
      </c>
      <c r="AV4602" t="s">
        <v>6165</v>
      </c>
      <c r="AW4602" t="s">
        <v>6166</v>
      </c>
      <c r="AX4602" t="s">
        <v>6177</v>
      </c>
      <c r="AY4602">
        <v>54</v>
      </c>
      <c r="AZ4602">
        <v>0</v>
      </c>
      <c r="BA4602">
        <v>24</v>
      </c>
      <c r="BB4602" t="s">
        <v>6180</v>
      </c>
      <c r="BC4602">
        <v>0</v>
      </c>
      <c r="BD4602">
        <v>1</v>
      </c>
      <c r="BE4602" t="s">
        <v>6188</v>
      </c>
      <c r="BF4602" t="s">
        <v>6170</v>
      </c>
      <c r="BG4602">
        <v>0</v>
      </c>
      <c r="BH4602" t="s">
        <v>6171</v>
      </c>
      <c r="BI4602">
        <v>45</v>
      </c>
      <c r="BJ4602" t="s">
        <v>6172</v>
      </c>
      <c r="BK4602">
        <v>0</v>
      </c>
      <c r="BL4602">
        <v>65</v>
      </c>
      <c r="BM4602" s="3">
        <f t="shared" si="647"/>
        <v>0.86153846153846159</v>
      </c>
    </row>
    <row r="4603" spans="1:65">
      <c r="A4603" t="s">
        <v>4743</v>
      </c>
      <c r="B4603" s="2">
        <v>45936</v>
      </c>
      <c r="C4603" t="s">
        <v>4641</v>
      </c>
      <c r="D4603" t="s">
        <v>4642</v>
      </c>
      <c r="E4603">
        <v>10</v>
      </c>
      <c r="F4603" t="s">
        <v>78</v>
      </c>
      <c r="G4603" t="s">
        <v>79</v>
      </c>
      <c r="H4603" t="s">
        <v>113</v>
      </c>
      <c r="I4603" t="s">
        <v>64</v>
      </c>
      <c r="J4603" t="s">
        <v>53</v>
      </c>
      <c r="K4603" t="s">
        <v>66</v>
      </c>
      <c r="L4603" t="s">
        <v>67</v>
      </c>
      <c r="M4603" t="s">
        <v>68</v>
      </c>
      <c r="N4603" t="s">
        <v>57</v>
      </c>
      <c r="O4603" t="s">
        <v>58</v>
      </c>
      <c r="P4603">
        <v>66</v>
      </c>
      <c r="Q4603">
        <v>70</v>
      </c>
      <c r="R4603">
        <v>67</v>
      </c>
      <c r="S4603">
        <v>6</v>
      </c>
      <c r="T4603">
        <f t="shared" si="639"/>
        <v>61</v>
      </c>
      <c r="U4603">
        <v>61</v>
      </c>
      <c r="V4603">
        <f t="shared" si="640"/>
        <v>0</v>
      </c>
      <c r="W4603" s="3">
        <f t="shared" si="641"/>
        <v>8.9552238805970144E-2</v>
      </c>
      <c r="X4603">
        <v>22</v>
      </c>
      <c r="Y4603" s="4">
        <v>2.4</v>
      </c>
      <c r="Z4603" s="4">
        <v>1.2</v>
      </c>
      <c r="AA4603" s="5">
        <v>34205.879999999997</v>
      </c>
      <c r="AB4603" s="5">
        <f t="shared" si="642"/>
        <v>2086558.68</v>
      </c>
      <c r="AC4603" s="5">
        <v>21923.71</v>
      </c>
      <c r="AD4603" s="5">
        <f t="shared" si="643"/>
        <v>1468888.57</v>
      </c>
      <c r="AE4603" s="5">
        <v>111678.84</v>
      </c>
      <c r="AF4603" s="5">
        <v>32402.43</v>
      </c>
      <c r="AG4603" s="5">
        <v>9268.93</v>
      </c>
      <c r="AH4603" s="5">
        <v>1740</v>
      </c>
      <c r="AI4603" s="5">
        <v>21524.13</v>
      </c>
      <c r="AJ4603">
        <v>2</v>
      </c>
      <c r="AK4603" s="5">
        <v>17193.310000000001</v>
      </c>
      <c r="AL4603" s="5">
        <v>0</v>
      </c>
      <c r="AM4603" s="5">
        <v>37772.85</v>
      </c>
      <c r="AN4603">
        <v>4</v>
      </c>
      <c r="AO4603">
        <v>4</v>
      </c>
      <c r="AP4603" t="str">
        <f t="shared" si="644"/>
        <v>Yes</v>
      </c>
      <c r="AQ4603">
        <v>2</v>
      </c>
      <c r="AR4603" s="5">
        <f t="shared" si="645"/>
        <v>1700469.06</v>
      </c>
      <c r="AS4603" s="5">
        <f t="shared" si="646"/>
        <v>386089.62</v>
      </c>
      <c r="AT4603" t="s">
        <v>1641</v>
      </c>
      <c r="AU4603" t="s">
        <v>6199</v>
      </c>
      <c r="AV4603" t="s">
        <v>6200</v>
      </c>
      <c r="AW4603" t="s">
        <v>6175</v>
      </c>
      <c r="AX4603" t="s">
        <v>6167</v>
      </c>
      <c r="AY4603">
        <v>67</v>
      </c>
      <c r="AZ4603">
        <v>0</v>
      </c>
      <c r="BA4603">
        <v>0</v>
      </c>
      <c r="BB4603" t="s">
        <v>6168</v>
      </c>
      <c r="BC4603">
        <v>0</v>
      </c>
      <c r="BD4603">
        <v>0</v>
      </c>
      <c r="BE4603" t="s">
        <v>6169</v>
      </c>
      <c r="BF4603" t="s">
        <v>6210</v>
      </c>
      <c r="BG4603">
        <v>0</v>
      </c>
      <c r="BH4603" t="s">
        <v>6171</v>
      </c>
      <c r="BI4603">
        <v>47</v>
      </c>
      <c r="BJ4603" t="s">
        <v>6172</v>
      </c>
      <c r="BK4603">
        <v>0</v>
      </c>
      <c r="BL4603">
        <v>75</v>
      </c>
      <c r="BM4603" s="3">
        <f t="shared" si="647"/>
        <v>0.89333333333333331</v>
      </c>
    </row>
    <row r="4604" spans="1:65">
      <c r="A4604" t="s">
        <v>4744</v>
      </c>
      <c r="B4604" s="2">
        <v>45937</v>
      </c>
      <c r="C4604" t="s">
        <v>4641</v>
      </c>
      <c r="D4604" t="s">
        <v>4642</v>
      </c>
      <c r="E4604">
        <v>10</v>
      </c>
      <c r="F4604" t="s">
        <v>61</v>
      </c>
      <c r="G4604" t="s">
        <v>79</v>
      </c>
      <c r="H4604" t="s">
        <v>84</v>
      </c>
      <c r="I4604" t="s">
        <v>74</v>
      </c>
      <c r="J4604" t="s">
        <v>65</v>
      </c>
      <c r="K4604" t="s">
        <v>75</v>
      </c>
      <c r="L4604" t="s">
        <v>87</v>
      </c>
      <c r="M4604" t="s">
        <v>56</v>
      </c>
      <c r="N4604" t="s">
        <v>69</v>
      </c>
      <c r="O4604" t="s">
        <v>120</v>
      </c>
      <c r="P4604">
        <v>51</v>
      </c>
      <c r="Q4604">
        <v>53</v>
      </c>
      <c r="R4604">
        <v>53</v>
      </c>
      <c r="S4604">
        <v>1</v>
      </c>
      <c r="T4604">
        <f t="shared" si="639"/>
        <v>52</v>
      </c>
      <c r="U4604">
        <v>48</v>
      </c>
      <c r="V4604">
        <f t="shared" si="640"/>
        <v>4</v>
      </c>
      <c r="W4604" s="3">
        <f t="shared" si="641"/>
        <v>1.8867924528301886E-2</v>
      </c>
      <c r="X4604">
        <v>18</v>
      </c>
      <c r="Y4604" s="4">
        <v>6.7</v>
      </c>
      <c r="Z4604" s="4">
        <v>1.6</v>
      </c>
      <c r="AA4604" s="5">
        <v>51613.19</v>
      </c>
      <c r="AB4604" s="5">
        <f t="shared" si="642"/>
        <v>2477433.12</v>
      </c>
      <c r="AC4604" s="5">
        <v>35826.61</v>
      </c>
      <c r="AD4604" s="5">
        <f t="shared" si="643"/>
        <v>1898810.33</v>
      </c>
      <c r="AE4604" s="5">
        <v>118833.53</v>
      </c>
      <c r="AF4604" s="5">
        <v>32989.49</v>
      </c>
      <c r="AG4604" s="5">
        <v>8094.52</v>
      </c>
      <c r="AH4604" s="5">
        <v>2320</v>
      </c>
      <c r="AI4604" s="5">
        <v>4600</v>
      </c>
      <c r="AJ4604">
        <v>0</v>
      </c>
      <c r="AK4604" s="5">
        <v>0</v>
      </c>
      <c r="AL4604" s="5">
        <v>3837.32</v>
      </c>
      <c r="AM4604" s="5">
        <v>31270.42</v>
      </c>
      <c r="AN4604">
        <v>4</v>
      </c>
      <c r="AO4604">
        <v>4</v>
      </c>
      <c r="AP4604" t="str">
        <f t="shared" si="644"/>
        <v>Yes</v>
      </c>
      <c r="AQ4604">
        <v>1</v>
      </c>
      <c r="AR4604" s="5">
        <f t="shared" si="645"/>
        <v>2100755.61</v>
      </c>
      <c r="AS4604" s="5">
        <f t="shared" si="646"/>
        <v>376677.51</v>
      </c>
      <c r="AT4604" t="s">
        <v>59</v>
      </c>
      <c r="AU4604" t="s">
        <v>6164</v>
      </c>
      <c r="AV4604" t="s">
        <v>6165</v>
      </c>
      <c r="AW4604" t="s">
        <v>6166</v>
      </c>
      <c r="AX4604" t="s">
        <v>6184</v>
      </c>
      <c r="AY4604">
        <v>54</v>
      </c>
      <c r="AZ4604">
        <v>0</v>
      </c>
      <c r="BA4604">
        <v>30</v>
      </c>
      <c r="BB4604" t="s">
        <v>6180</v>
      </c>
      <c r="BC4604">
        <v>0</v>
      </c>
      <c r="BD4604">
        <v>0</v>
      </c>
      <c r="BE4604" t="s">
        <v>6169</v>
      </c>
      <c r="BF4604" t="s">
        <v>6170</v>
      </c>
      <c r="BG4604">
        <v>0</v>
      </c>
      <c r="BH4604" t="s">
        <v>6171</v>
      </c>
      <c r="BI4604">
        <v>28</v>
      </c>
      <c r="BJ4604" t="s">
        <v>6172</v>
      </c>
      <c r="BK4604">
        <v>0</v>
      </c>
      <c r="BL4604">
        <v>64</v>
      </c>
      <c r="BM4604" s="3">
        <f t="shared" si="647"/>
        <v>0.828125</v>
      </c>
    </row>
    <row r="4605" spans="1:65">
      <c r="A4605" t="s">
        <v>4745</v>
      </c>
      <c r="B4605" s="2">
        <v>45937</v>
      </c>
      <c r="C4605" t="s">
        <v>4641</v>
      </c>
      <c r="D4605" t="s">
        <v>4642</v>
      </c>
      <c r="E4605">
        <v>10</v>
      </c>
      <c r="F4605" t="s">
        <v>61</v>
      </c>
      <c r="G4605" t="s">
        <v>62</v>
      </c>
      <c r="H4605" t="s">
        <v>96</v>
      </c>
      <c r="I4605" t="s">
        <v>74</v>
      </c>
      <c r="J4605" t="s">
        <v>81</v>
      </c>
      <c r="K4605" t="s">
        <v>66</v>
      </c>
      <c r="L4605" t="s">
        <v>67</v>
      </c>
      <c r="M4605" t="s">
        <v>56</v>
      </c>
      <c r="N4605" t="s">
        <v>69</v>
      </c>
      <c r="O4605" t="s">
        <v>58</v>
      </c>
      <c r="P4605">
        <v>33</v>
      </c>
      <c r="Q4605">
        <v>34</v>
      </c>
      <c r="R4605">
        <v>34</v>
      </c>
      <c r="S4605">
        <v>1</v>
      </c>
      <c r="T4605">
        <f t="shared" si="639"/>
        <v>33</v>
      </c>
      <c r="U4605">
        <v>32</v>
      </c>
      <c r="V4605">
        <f t="shared" si="640"/>
        <v>1</v>
      </c>
      <c r="W4605" s="3">
        <f t="shared" si="641"/>
        <v>2.9411764705882353E-2</v>
      </c>
      <c r="X4605">
        <v>36</v>
      </c>
      <c r="Y4605" s="4">
        <v>6</v>
      </c>
      <c r="Z4605" s="4">
        <v>2.2000000000000002</v>
      </c>
      <c r="AA4605" s="5">
        <v>72707.12</v>
      </c>
      <c r="AB4605" s="5">
        <f t="shared" si="642"/>
        <v>2326627.84</v>
      </c>
      <c r="AC4605" s="5">
        <v>51829.58</v>
      </c>
      <c r="AD4605" s="5">
        <f t="shared" si="643"/>
        <v>1762205.72</v>
      </c>
      <c r="AE4605" s="5">
        <v>103328.59</v>
      </c>
      <c r="AF4605" s="5">
        <v>28712.81</v>
      </c>
      <c r="AG4605" s="5">
        <v>10224.219999999999</v>
      </c>
      <c r="AH4605" s="5">
        <v>3190</v>
      </c>
      <c r="AI4605" s="5">
        <v>6800</v>
      </c>
      <c r="AJ4605">
        <v>0</v>
      </c>
      <c r="AK4605" s="5">
        <v>0</v>
      </c>
      <c r="AL4605" s="5">
        <v>1555.46</v>
      </c>
      <c r="AM4605" s="5">
        <v>20211.12</v>
      </c>
      <c r="AN4605">
        <v>4</v>
      </c>
      <c r="AO4605">
        <v>4</v>
      </c>
      <c r="AP4605" t="str">
        <f t="shared" si="644"/>
        <v>Yes</v>
      </c>
      <c r="AQ4605">
        <v>1</v>
      </c>
      <c r="AR4605" s="5">
        <f t="shared" si="645"/>
        <v>1936227.92</v>
      </c>
      <c r="AS4605" s="5">
        <f t="shared" si="646"/>
        <v>390399.92</v>
      </c>
      <c r="AT4605" t="s">
        <v>59</v>
      </c>
      <c r="AU4605" t="s">
        <v>6164</v>
      </c>
      <c r="AV4605" t="s">
        <v>6165</v>
      </c>
      <c r="AW4605" t="s">
        <v>6166</v>
      </c>
      <c r="AX4605" t="s">
        <v>6184</v>
      </c>
      <c r="AY4605">
        <v>35</v>
      </c>
      <c r="AZ4605">
        <v>0</v>
      </c>
      <c r="BA4605">
        <v>11</v>
      </c>
      <c r="BB4605" t="s">
        <v>6198</v>
      </c>
      <c r="BC4605">
        <v>0</v>
      </c>
      <c r="BD4605">
        <v>0</v>
      </c>
      <c r="BE4605" t="s">
        <v>6169</v>
      </c>
      <c r="BF4605" t="s">
        <v>6170</v>
      </c>
      <c r="BG4605">
        <v>0</v>
      </c>
      <c r="BH4605" t="s">
        <v>6171</v>
      </c>
      <c r="BI4605">
        <v>30</v>
      </c>
      <c r="BJ4605" t="s">
        <v>6172</v>
      </c>
      <c r="BK4605">
        <v>0</v>
      </c>
      <c r="BL4605">
        <v>51</v>
      </c>
      <c r="BM4605" s="3">
        <f t="shared" si="647"/>
        <v>0.66666666666666663</v>
      </c>
    </row>
    <row r="4606" spans="1:65">
      <c r="A4606" t="s">
        <v>4746</v>
      </c>
      <c r="B4606" s="2">
        <v>45937</v>
      </c>
      <c r="C4606" t="s">
        <v>4641</v>
      </c>
      <c r="D4606" t="s">
        <v>4642</v>
      </c>
      <c r="E4606">
        <v>10</v>
      </c>
      <c r="F4606" t="s">
        <v>61</v>
      </c>
      <c r="G4606" t="s">
        <v>79</v>
      </c>
      <c r="H4606" t="s">
        <v>98</v>
      </c>
      <c r="I4606" t="s">
        <v>64</v>
      </c>
      <c r="J4606" t="s">
        <v>53</v>
      </c>
      <c r="K4606" t="s">
        <v>75</v>
      </c>
      <c r="L4606" t="s">
        <v>55</v>
      </c>
      <c r="M4606" t="s">
        <v>56</v>
      </c>
      <c r="N4606" t="s">
        <v>94</v>
      </c>
      <c r="O4606" t="s">
        <v>120</v>
      </c>
      <c r="P4606">
        <v>64</v>
      </c>
      <c r="Q4606">
        <v>67</v>
      </c>
      <c r="R4606">
        <v>65</v>
      </c>
      <c r="S4606">
        <v>2</v>
      </c>
      <c r="T4606">
        <f t="shared" si="639"/>
        <v>63</v>
      </c>
      <c r="U4606">
        <v>62</v>
      </c>
      <c r="V4606">
        <f t="shared" si="640"/>
        <v>1</v>
      </c>
      <c r="W4606" s="3">
        <f t="shared" si="641"/>
        <v>3.0769230769230771E-2</v>
      </c>
      <c r="X4606">
        <v>16</v>
      </c>
      <c r="Y4606" s="4">
        <v>2.5</v>
      </c>
      <c r="Z4606" s="4">
        <v>1.6</v>
      </c>
      <c r="AA4606" s="5">
        <v>35805.050000000003</v>
      </c>
      <c r="AB4606" s="5">
        <f t="shared" si="642"/>
        <v>2219913.1</v>
      </c>
      <c r="AC4606" s="5">
        <v>23661.89</v>
      </c>
      <c r="AD4606" s="5">
        <f t="shared" si="643"/>
        <v>1538022.85</v>
      </c>
      <c r="AE4606" s="5">
        <v>107652.77</v>
      </c>
      <c r="AF4606" s="5">
        <v>27957.69</v>
      </c>
      <c r="AG4606" s="5">
        <v>8168.74</v>
      </c>
      <c r="AH4606" s="5">
        <v>2320</v>
      </c>
      <c r="AI4606" s="5">
        <v>6400</v>
      </c>
      <c r="AJ4606">
        <v>0</v>
      </c>
      <c r="AK4606" s="5">
        <v>0</v>
      </c>
      <c r="AL4606" s="5">
        <v>697.71</v>
      </c>
      <c r="AM4606" s="5">
        <v>45606.62</v>
      </c>
      <c r="AN4606">
        <v>4</v>
      </c>
      <c r="AO4606">
        <v>5</v>
      </c>
      <c r="AP4606" t="str">
        <f t="shared" si="644"/>
        <v>No</v>
      </c>
      <c r="AQ4606">
        <v>3</v>
      </c>
      <c r="AR4606" s="5">
        <f t="shared" si="645"/>
        <v>1736826.38</v>
      </c>
      <c r="AS4606" s="5">
        <f t="shared" si="646"/>
        <v>483086.72</v>
      </c>
      <c r="AT4606" t="s">
        <v>59</v>
      </c>
      <c r="AU4606" t="s">
        <v>6164</v>
      </c>
      <c r="AV4606" t="s">
        <v>6165</v>
      </c>
      <c r="AW4606" t="s">
        <v>6166</v>
      </c>
      <c r="AX4606" t="s">
        <v>6167</v>
      </c>
      <c r="AY4606">
        <v>68</v>
      </c>
      <c r="AZ4606">
        <v>3</v>
      </c>
      <c r="BA4606">
        <v>16</v>
      </c>
      <c r="BB4606" t="s">
        <v>6185</v>
      </c>
      <c r="BC4606">
        <v>0</v>
      </c>
      <c r="BD4606">
        <v>1</v>
      </c>
      <c r="BE4606" t="s">
        <v>6188</v>
      </c>
      <c r="BF4606" t="s">
        <v>6170</v>
      </c>
      <c r="BG4606">
        <v>0</v>
      </c>
      <c r="BH4606" t="s">
        <v>6171</v>
      </c>
      <c r="BI4606">
        <v>37</v>
      </c>
      <c r="BJ4606" t="s">
        <v>6172</v>
      </c>
      <c r="BK4606">
        <v>0</v>
      </c>
      <c r="BL4606">
        <v>71</v>
      </c>
      <c r="BM4606" s="3">
        <f t="shared" si="647"/>
        <v>0.91549295774647887</v>
      </c>
    </row>
    <row r="4607" spans="1:65">
      <c r="A4607" t="s">
        <v>4747</v>
      </c>
      <c r="B4607" s="2">
        <v>45937</v>
      </c>
      <c r="C4607" t="s">
        <v>4641</v>
      </c>
      <c r="D4607" t="s">
        <v>4642</v>
      </c>
      <c r="E4607">
        <v>10</v>
      </c>
      <c r="F4607" t="s">
        <v>72</v>
      </c>
      <c r="G4607" t="s">
        <v>79</v>
      </c>
      <c r="H4607" t="s">
        <v>102</v>
      </c>
      <c r="I4607" t="s">
        <v>64</v>
      </c>
      <c r="J4607" t="s">
        <v>81</v>
      </c>
      <c r="K4607" t="s">
        <v>75</v>
      </c>
      <c r="L4607" t="s">
        <v>92</v>
      </c>
      <c r="M4607" t="s">
        <v>56</v>
      </c>
      <c r="N4607" t="s">
        <v>76</v>
      </c>
      <c r="O4607" t="s">
        <v>58</v>
      </c>
      <c r="P4607">
        <v>32</v>
      </c>
      <c r="Q4607">
        <v>33</v>
      </c>
      <c r="R4607">
        <v>32</v>
      </c>
      <c r="S4607">
        <v>1</v>
      </c>
      <c r="T4607">
        <f t="shared" si="639"/>
        <v>31</v>
      </c>
      <c r="U4607">
        <v>31</v>
      </c>
      <c r="V4607">
        <f t="shared" si="640"/>
        <v>0</v>
      </c>
      <c r="W4607" s="3">
        <f t="shared" si="641"/>
        <v>3.125E-2</v>
      </c>
      <c r="X4607">
        <v>17</v>
      </c>
      <c r="Y4607" s="4">
        <v>9.8000000000000007</v>
      </c>
      <c r="Z4607" s="4">
        <v>1.5</v>
      </c>
      <c r="AA4607" s="5">
        <v>77710.52</v>
      </c>
      <c r="AB4607" s="5">
        <f t="shared" si="642"/>
        <v>2409026.12</v>
      </c>
      <c r="AC4607" s="5">
        <v>53858.27</v>
      </c>
      <c r="AD4607" s="5">
        <f t="shared" si="643"/>
        <v>1723464.64</v>
      </c>
      <c r="AE4607" s="5">
        <v>93687.22</v>
      </c>
      <c r="AF4607" s="5">
        <v>27641.68</v>
      </c>
      <c r="AG4607" s="5">
        <v>8246.25</v>
      </c>
      <c r="AH4607" s="5">
        <v>2175</v>
      </c>
      <c r="AI4607" s="5">
        <v>6800</v>
      </c>
      <c r="AJ4607">
        <v>0</v>
      </c>
      <c r="AK4607" s="5">
        <v>0</v>
      </c>
      <c r="AL4607" s="5">
        <v>0</v>
      </c>
      <c r="AM4607" s="5">
        <v>20296.8</v>
      </c>
      <c r="AN4607">
        <v>4</v>
      </c>
      <c r="AO4607">
        <v>4</v>
      </c>
      <c r="AP4607" t="str">
        <f t="shared" si="644"/>
        <v>Yes</v>
      </c>
      <c r="AQ4607">
        <v>0</v>
      </c>
      <c r="AR4607" s="5">
        <f t="shared" si="645"/>
        <v>1882311.59</v>
      </c>
      <c r="AS4607" s="5">
        <f t="shared" si="646"/>
        <v>526714.53</v>
      </c>
      <c r="AT4607" t="s">
        <v>59</v>
      </c>
      <c r="AU4607" t="s">
        <v>6164</v>
      </c>
      <c r="AV4607" t="s">
        <v>6165</v>
      </c>
      <c r="AW4607" t="s">
        <v>6166</v>
      </c>
      <c r="AX4607" t="s">
        <v>6177</v>
      </c>
      <c r="AY4607">
        <v>32</v>
      </c>
      <c r="AZ4607">
        <v>0</v>
      </c>
      <c r="BA4607">
        <v>0</v>
      </c>
      <c r="BB4607" t="s">
        <v>6168</v>
      </c>
      <c r="BC4607">
        <v>0</v>
      </c>
      <c r="BD4607">
        <v>0</v>
      </c>
      <c r="BE4607" t="s">
        <v>6169</v>
      </c>
      <c r="BF4607" t="s">
        <v>6170</v>
      </c>
      <c r="BG4607">
        <v>0</v>
      </c>
      <c r="BH4607" t="s">
        <v>6171</v>
      </c>
      <c r="BI4607">
        <v>24</v>
      </c>
      <c r="BJ4607" t="s">
        <v>6172</v>
      </c>
      <c r="BK4607">
        <v>0</v>
      </c>
      <c r="BL4607">
        <v>47</v>
      </c>
      <c r="BM4607" s="3">
        <f t="shared" si="647"/>
        <v>0.68085106382978722</v>
      </c>
    </row>
    <row r="4608" spans="1:65">
      <c r="A4608" t="s">
        <v>4748</v>
      </c>
      <c r="B4608" s="2">
        <v>45937</v>
      </c>
      <c r="C4608" t="s">
        <v>4641</v>
      </c>
      <c r="D4608" t="s">
        <v>4642</v>
      </c>
      <c r="E4608">
        <v>10</v>
      </c>
      <c r="F4608" t="s">
        <v>61</v>
      </c>
      <c r="G4608" t="s">
        <v>79</v>
      </c>
      <c r="H4608" t="s">
        <v>84</v>
      </c>
      <c r="I4608" t="s">
        <v>52</v>
      </c>
      <c r="J4608" t="s">
        <v>65</v>
      </c>
      <c r="K4608" t="s">
        <v>66</v>
      </c>
      <c r="L4608" t="s">
        <v>87</v>
      </c>
      <c r="M4608" t="s">
        <v>56</v>
      </c>
      <c r="N4608" t="s">
        <v>57</v>
      </c>
      <c r="O4608" t="s">
        <v>82</v>
      </c>
      <c r="P4608">
        <v>47</v>
      </c>
      <c r="Q4608">
        <v>48</v>
      </c>
      <c r="R4608">
        <v>48</v>
      </c>
      <c r="S4608">
        <v>1</v>
      </c>
      <c r="T4608">
        <f t="shared" si="639"/>
        <v>47</v>
      </c>
      <c r="U4608">
        <v>46</v>
      </c>
      <c r="V4608">
        <f t="shared" si="640"/>
        <v>1</v>
      </c>
      <c r="W4608" s="3">
        <f t="shared" si="641"/>
        <v>2.0833333333333332E-2</v>
      </c>
      <c r="X4608">
        <v>24</v>
      </c>
      <c r="Y4608" s="4">
        <v>7.3</v>
      </c>
      <c r="Z4608" s="4">
        <v>2.2000000000000002</v>
      </c>
      <c r="AA4608" s="5">
        <v>48341.120000000003</v>
      </c>
      <c r="AB4608" s="5">
        <f t="shared" si="642"/>
        <v>2223691.52</v>
      </c>
      <c r="AC4608" s="5">
        <v>35701.69</v>
      </c>
      <c r="AD4608" s="5">
        <f t="shared" si="643"/>
        <v>1713681.12</v>
      </c>
      <c r="AE4608" s="5">
        <v>111591.66</v>
      </c>
      <c r="AF4608" s="5">
        <v>29529.91</v>
      </c>
      <c r="AG4608" s="5">
        <v>8551.99</v>
      </c>
      <c r="AH4608" s="5">
        <v>3190</v>
      </c>
      <c r="AI4608" s="5">
        <v>4600</v>
      </c>
      <c r="AJ4608">
        <v>0</v>
      </c>
      <c r="AK4608" s="5">
        <v>0</v>
      </c>
      <c r="AL4608" s="5">
        <v>1031.8699999999999</v>
      </c>
      <c r="AM4608" s="5">
        <v>33277.519999999997</v>
      </c>
      <c r="AN4608">
        <v>4</v>
      </c>
      <c r="AO4608">
        <v>6</v>
      </c>
      <c r="AP4608" t="str">
        <f t="shared" si="644"/>
        <v>No</v>
      </c>
      <c r="AQ4608">
        <v>2</v>
      </c>
      <c r="AR4608" s="5">
        <f t="shared" si="645"/>
        <v>1905454.07</v>
      </c>
      <c r="AS4608" s="5">
        <f t="shared" si="646"/>
        <v>318237.45</v>
      </c>
      <c r="AT4608" t="s">
        <v>59</v>
      </c>
      <c r="AU4608" t="s">
        <v>6164</v>
      </c>
      <c r="AV4608" t="s">
        <v>6165</v>
      </c>
      <c r="AW4608" t="s">
        <v>6166</v>
      </c>
      <c r="AX4608" t="s">
        <v>6184</v>
      </c>
      <c r="AY4608">
        <v>49</v>
      </c>
      <c r="AZ4608">
        <v>1</v>
      </c>
      <c r="BA4608">
        <v>11</v>
      </c>
      <c r="BB4608" t="s">
        <v>6180</v>
      </c>
      <c r="BC4608">
        <v>1</v>
      </c>
      <c r="BD4608">
        <v>1</v>
      </c>
      <c r="BE4608" t="s">
        <v>6219</v>
      </c>
      <c r="BF4608" t="s">
        <v>6170</v>
      </c>
      <c r="BG4608">
        <v>1</v>
      </c>
      <c r="BH4608" t="s">
        <v>6179</v>
      </c>
      <c r="BI4608">
        <v>39</v>
      </c>
      <c r="BJ4608" t="s">
        <v>6172</v>
      </c>
      <c r="BK4608">
        <v>0</v>
      </c>
      <c r="BL4608">
        <v>59</v>
      </c>
      <c r="BM4608" s="3">
        <f t="shared" si="647"/>
        <v>0.81355932203389836</v>
      </c>
    </row>
    <row r="4609" spans="1:65">
      <c r="A4609" t="s">
        <v>4749</v>
      </c>
      <c r="B4609" s="2">
        <v>45937</v>
      </c>
      <c r="C4609" t="s">
        <v>4641</v>
      </c>
      <c r="D4609" t="s">
        <v>4642</v>
      </c>
      <c r="E4609">
        <v>10</v>
      </c>
      <c r="F4609" t="s">
        <v>61</v>
      </c>
      <c r="G4609" t="s">
        <v>62</v>
      </c>
      <c r="H4609" t="s">
        <v>63</v>
      </c>
      <c r="I4609" t="s">
        <v>52</v>
      </c>
      <c r="J4609" t="s">
        <v>53</v>
      </c>
      <c r="K4609" t="s">
        <v>75</v>
      </c>
      <c r="L4609" t="s">
        <v>87</v>
      </c>
      <c r="M4609" t="s">
        <v>56</v>
      </c>
      <c r="N4609" t="s">
        <v>109</v>
      </c>
      <c r="O4609" t="s">
        <v>82</v>
      </c>
      <c r="P4609">
        <v>48</v>
      </c>
      <c r="Q4609">
        <v>50</v>
      </c>
      <c r="R4609">
        <v>48</v>
      </c>
      <c r="S4609">
        <v>1</v>
      </c>
      <c r="T4609">
        <f t="shared" si="639"/>
        <v>47</v>
      </c>
      <c r="U4609">
        <v>47</v>
      </c>
      <c r="V4609">
        <f t="shared" si="640"/>
        <v>0</v>
      </c>
      <c r="W4609" s="3">
        <f t="shared" si="641"/>
        <v>2.0833333333333332E-2</v>
      </c>
      <c r="X4609">
        <v>33</v>
      </c>
      <c r="Y4609" s="4">
        <v>2.9</v>
      </c>
      <c r="Z4609" s="4">
        <v>0.9</v>
      </c>
      <c r="AA4609" s="5">
        <v>36077.31</v>
      </c>
      <c r="AB4609" s="5">
        <f t="shared" si="642"/>
        <v>1695633.57</v>
      </c>
      <c r="AC4609" s="5">
        <v>24225.59</v>
      </c>
      <c r="AD4609" s="5">
        <f t="shared" si="643"/>
        <v>1162828.32</v>
      </c>
      <c r="AE4609" s="5">
        <v>86496.320000000007</v>
      </c>
      <c r="AF4609" s="5">
        <v>20996.18</v>
      </c>
      <c r="AG4609" s="5">
        <v>10512.62</v>
      </c>
      <c r="AH4609" s="5">
        <v>1305</v>
      </c>
      <c r="AI4609" s="5">
        <v>3200</v>
      </c>
      <c r="AJ4609">
        <v>0</v>
      </c>
      <c r="AK4609" s="5">
        <v>0</v>
      </c>
      <c r="AL4609" s="5">
        <v>0</v>
      </c>
      <c r="AM4609" s="5">
        <v>73547.7</v>
      </c>
      <c r="AN4609">
        <v>8</v>
      </c>
      <c r="AO4609">
        <v>9</v>
      </c>
      <c r="AP4609" t="str">
        <f t="shared" si="644"/>
        <v>No</v>
      </c>
      <c r="AQ4609">
        <v>2</v>
      </c>
      <c r="AR4609" s="5">
        <f t="shared" si="645"/>
        <v>1358886.14</v>
      </c>
      <c r="AS4609" s="5">
        <f t="shared" si="646"/>
        <v>336747.43</v>
      </c>
      <c r="AT4609" t="s">
        <v>59</v>
      </c>
      <c r="AU4609" t="s">
        <v>6164</v>
      </c>
      <c r="AV4609" t="s">
        <v>6165</v>
      </c>
      <c r="AW4609" t="s">
        <v>6166</v>
      </c>
      <c r="AX4609" t="s">
        <v>6167</v>
      </c>
      <c r="AY4609">
        <v>53</v>
      </c>
      <c r="AZ4609">
        <v>2</v>
      </c>
      <c r="BA4609">
        <v>0</v>
      </c>
      <c r="BB4609" t="s">
        <v>6168</v>
      </c>
      <c r="BC4609">
        <v>1</v>
      </c>
      <c r="BD4609">
        <v>0</v>
      </c>
      <c r="BE4609" t="s">
        <v>6178</v>
      </c>
      <c r="BF4609" t="s">
        <v>6170</v>
      </c>
      <c r="BG4609">
        <v>1</v>
      </c>
      <c r="BH4609" t="s">
        <v>6186</v>
      </c>
      <c r="BI4609">
        <v>55</v>
      </c>
      <c r="BJ4609" t="s">
        <v>6187</v>
      </c>
      <c r="BK4609">
        <v>0</v>
      </c>
      <c r="BL4609">
        <v>77</v>
      </c>
      <c r="BM4609" s="3">
        <f t="shared" si="647"/>
        <v>0.62337662337662336</v>
      </c>
    </row>
    <row r="4610" spans="1:65">
      <c r="A4610" t="s">
        <v>4750</v>
      </c>
      <c r="B4610" s="2">
        <v>45937</v>
      </c>
      <c r="C4610" t="s">
        <v>4641</v>
      </c>
      <c r="D4610" t="s">
        <v>4642</v>
      </c>
      <c r="E4610">
        <v>10</v>
      </c>
      <c r="F4610" t="s">
        <v>49</v>
      </c>
      <c r="G4610" t="s">
        <v>79</v>
      </c>
      <c r="H4610" t="s">
        <v>106</v>
      </c>
      <c r="I4610" t="s">
        <v>52</v>
      </c>
      <c r="J4610" t="s">
        <v>81</v>
      </c>
      <c r="K4610" t="s">
        <v>54</v>
      </c>
      <c r="L4610" t="s">
        <v>92</v>
      </c>
      <c r="M4610" t="s">
        <v>56</v>
      </c>
      <c r="N4610" t="s">
        <v>69</v>
      </c>
      <c r="O4610" t="s">
        <v>82</v>
      </c>
      <c r="P4610">
        <v>40</v>
      </c>
      <c r="Q4610">
        <v>41</v>
      </c>
      <c r="R4610">
        <v>39</v>
      </c>
      <c r="S4610">
        <v>2</v>
      </c>
      <c r="T4610">
        <f t="shared" ref="T4610:T4673" si="648">R4610-S4610</f>
        <v>37</v>
      </c>
      <c r="U4610">
        <v>37</v>
      </c>
      <c r="V4610">
        <f t="shared" ref="V4610:V4673" si="649">T4610-U4610</f>
        <v>0</v>
      </c>
      <c r="W4610" s="3">
        <f t="shared" ref="W4610:W4673" si="650">IFERROR(S4610/R4610,0)</f>
        <v>5.128205128205128E-2</v>
      </c>
      <c r="X4610">
        <v>114</v>
      </c>
      <c r="Y4610" s="4">
        <v>3.9</v>
      </c>
      <c r="Z4610" s="4">
        <v>6.5</v>
      </c>
      <c r="AA4610" s="5">
        <v>83506.62</v>
      </c>
      <c r="AB4610" s="5">
        <f t="shared" ref="AB4610:AB4673" si="651">ROUND(U4610*AA4610,2)</f>
        <v>3089744.94</v>
      </c>
      <c r="AC4610" s="5">
        <v>53353.97</v>
      </c>
      <c r="AD4610" s="5">
        <f t="shared" ref="AD4610:AD4673" si="652">ROUND(R4610*AC4610,2)</f>
        <v>2080804.83</v>
      </c>
      <c r="AE4610" s="5">
        <v>123747.79</v>
      </c>
      <c r="AF4610" s="5">
        <v>38750.14</v>
      </c>
      <c r="AG4610" s="5">
        <v>50986.5</v>
      </c>
      <c r="AH4610" s="5">
        <v>9425</v>
      </c>
      <c r="AI4610" s="5">
        <v>13600</v>
      </c>
      <c r="AJ4610">
        <v>0</v>
      </c>
      <c r="AK4610" s="5">
        <v>0</v>
      </c>
      <c r="AL4610" s="5">
        <v>0</v>
      </c>
      <c r="AM4610" s="5">
        <v>25873.55</v>
      </c>
      <c r="AN4610">
        <v>4</v>
      </c>
      <c r="AO4610">
        <v>4</v>
      </c>
      <c r="AP4610" t="str">
        <f t="shared" ref="AP4610:AP4673" si="653">IF(AO4610&lt;=AN4610,"Yes","No")</f>
        <v>Yes</v>
      </c>
      <c r="AQ4610">
        <v>1</v>
      </c>
      <c r="AR4610" s="5">
        <f t="shared" ref="AR4610:AR4673" si="654">ROUND(SUM(AD4610:AI4610)+SUM(AK4610:AM4610),2)</f>
        <v>2343187.81</v>
      </c>
      <c r="AS4610" s="5">
        <f t="shared" ref="AS4610:AS4673" si="655">ROUND(AB4610-AR4610,2)</f>
        <v>746557.13</v>
      </c>
      <c r="AT4610" t="s">
        <v>116</v>
      </c>
      <c r="AU4610" t="s">
        <v>6164</v>
      </c>
      <c r="AV4610" t="s">
        <v>6165</v>
      </c>
      <c r="AW4610" t="s">
        <v>6166</v>
      </c>
      <c r="AX4610" t="s">
        <v>6202</v>
      </c>
      <c r="AY4610">
        <v>43</v>
      </c>
      <c r="AZ4610">
        <v>0</v>
      </c>
      <c r="BA4610">
        <v>0</v>
      </c>
      <c r="BB4610" t="s">
        <v>6168</v>
      </c>
      <c r="BC4610">
        <v>0</v>
      </c>
      <c r="BD4610">
        <v>0</v>
      </c>
      <c r="BE4610" t="s">
        <v>6169</v>
      </c>
      <c r="BF4610" t="s">
        <v>6176</v>
      </c>
      <c r="BG4610">
        <v>5</v>
      </c>
      <c r="BH4610" t="s">
        <v>6208</v>
      </c>
      <c r="BI4610">
        <v>95</v>
      </c>
      <c r="BJ4610" t="s">
        <v>6193</v>
      </c>
      <c r="BK4610">
        <v>0</v>
      </c>
      <c r="BL4610">
        <v>46</v>
      </c>
      <c r="BM4610" s="3">
        <f t="shared" ref="BM4610:BM4673" si="656">IFERROR(R4610/BL4610,0)</f>
        <v>0.84782608695652173</v>
      </c>
    </row>
    <row r="4611" spans="1:65">
      <c r="A4611" t="s">
        <v>4751</v>
      </c>
      <c r="B4611" s="2">
        <v>45937</v>
      </c>
      <c r="C4611" t="s">
        <v>4641</v>
      </c>
      <c r="D4611" t="s">
        <v>4642</v>
      </c>
      <c r="E4611">
        <v>10</v>
      </c>
      <c r="F4611" t="s">
        <v>78</v>
      </c>
      <c r="G4611" t="s">
        <v>62</v>
      </c>
      <c r="H4611" t="s">
        <v>153</v>
      </c>
      <c r="I4611" t="s">
        <v>74</v>
      </c>
      <c r="J4611" t="s">
        <v>53</v>
      </c>
      <c r="K4611" t="s">
        <v>66</v>
      </c>
      <c r="L4611" t="s">
        <v>67</v>
      </c>
      <c r="M4611" t="s">
        <v>68</v>
      </c>
      <c r="N4611" t="s">
        <v>94</v>
      </c>
      <c r="O4611" t="s">
        <v>82</v>
      </c>
      <c r="P4611">
        <v>63</v>
      </c>
      <c r="Q4611">
        <v>68</v>
      </c>
      <c r="R4611">
        <v>66</v>
      </c>
      <c r="S4611">
        <v>6</v>
      </c>
      <c r="T4611">
        <f t="shared" si="648"/>
        <v>60</v>
      </c>
      <c r="U4611">
        <v>60</v>
      </c>
      <c r="V4611">
        <f t="shared" si="649"/>
        <v>0</v>
      </c>
      <c r="W4611" s="3">
        <f t="shared" si="650"/>
        <v>9.0909090909090912E-2</v>
      </c>
      <c r="X4611">
        <v>27</v>
      </c>
      <c r="Y4611" s="4">
        <v>10.199999999999999</v>
      </c>
      <c r="Z4611" s="4">
        <v>2.2000000000000002</v>
      </c>
      <c r="AA4611" s="5">
        <v>33784.629999999997</v>
      </c>
      <c r="AB4611" s="5">
        <f t="shared" si="651"/>
        <v>2027077.8</v>
      </c>
      <c r="AC4611" s="5">
        <v>21975.9</v>
      </c>
      <c r="AD4611" s="5">
        <f t="shared" si="652"/>
        <v>1450409.4</v>
      </c>
      <c r="AE4611" s="5">
        <v>110893.46</v>
      </c>
      <c r="AF4611" s="5">
        <v>32220.66</v>
      </c>
      <c r="AG4611" s="5">
        <v>9313.94</v>
      </c>
      <c r="AH4611" s="5">
        <v>3190</v>
      </c>
      <c r="AI4611" s="5">
        <v>24164.81</v>
      </c>
      <c r="AJ4611">
        <v>2</v>
      </c>
      <c r="AK4611" s="5">
        <v>17809.09</v>
      </c>
      <c r="AL4611" s="5">
        <v>0</v>
      </c>
      <c r="AM4611" s="5">
        <v>41054.53</v>
      </c>
      <c r="AN4611">
        <v>4</v>
      </c>
      <c r="AO4611">
        <v>4</v>
      </c>
      <c r="AP4611" t="str">
        <f t="shared" si="653"/>
        <v>Yes</v>
      </c>
      <c r="AQ4611">
        <v>3</v>
      </c>
      <c r="AR4611" s="5">
        <f t="shared" si="654"/>
        <v>1689055.89</v>
      </c>
      <c r="AS4611" s="5">
        <f t="shared" si="655"/>
        <v>338021.91</v>
      </c>
      <c r="AT4611" t="s">
        <v>1641</v>
      </c>
      <c r="AU4611" t="s">
        <v>6189</v>
      </c>
      <c r="AV4611" t="s">
        <v>6201</v>
      </c>
      <c r="AW4611" t="s">
        <v>6175</v>
      </c>
      <c r="AX4611" t="s">
        <v>6177</v>
      </c>
      <c r="AY4611">
        <v>64</v>
      </c>
      <c r="AZ4611">
        <v>0</v>
      </c>
      <c r="BA4611">
        <v>0</v>
      </c>
      <c r="BB4611" t="s">
        <v>6168</v>
      </c>
      <c r="BC4611">
        <v>0</v>
      </c>
      <c r="BD4611">
        <v>0</v>
      </c>
      <c r="BE4611" t="s">
        <v>6169</v>
      </c>
      <c r="BF4611" t="s">
        <v>6212</v>
      </c>
      <c r="BG4611">
        <v>1</v>
      </c>
      <c r="BH4611" t="s">
        <v>6179</v>
      </c>
      <c r="BI4611">
        <v>23</v>
      </c>
      <c r="BJ4611" t="s">
        <v>6172</v>
      </c>
      <c r="BK4611">
        <v>0</v>
      </c>
      <c r="BL4611">
        <v>77</v>
      </c>
      <c r="BM4611" s="3">
        <f t="shared" si="656"/>
        <v>0.8571428571428571</v>
      </c>
    </row>
    <row r="4612" spans="1:65">
      <c r="A4612" t="s">
        <v>4752</v>
      </c>
      <c r="B4612" s="2">
        <v>45937</v>
      </c>
      <c r="C4612" t="s">
        <v>4641</v>
      </c>
      <c r="D4612" t="s">
        <v>4642</v>
      </c>
      <c r="E4612">
        <v>10</v>
      </c>
      <c r="F4612" t="s">
        <v>78</v>
      </c>
      <c r="G4612" t="s">
        <v>79</v>
      </c>
      <c r="H4612" t="s">
        <v>80</v>
      </c>
      <c r="I4612" t="s">
        <v>64</v>
      </c>
      <c r="J4612" t="s">
        <v>81</v>
      </c>
      <c r="K4612" t="s">
        <v>75</v>
      </c>
      <c r="L4612" t="s">
        <v>92</v>
      </c>
      <c r="M4612" t="s">
        <v>68</v>
      </c>
      <c r="N4612" t="s">
        <v>109</v>
      </c>
      <c r="O4612" t="s">
        <v>82</v>
      </c>
      <c r="P4612">
        <v>31</v>
      </c>
      <c r="Q4612">
        <v>40</v>
      </c>
      <c r="R4612">
        <v>38</v>
      </c>
      <c r="S4612">
        <v>1</v>
      </c>
      <c r="T4612">
        <f t="shared" si="648"/>
        <v>37</v>
      </c>
      <c r="U4612">
        <v>24</v>
      </c>
      <c r="V4612">
        <f t="shared" si="649"/>
        <v>13</v>
      </c>
      <c r="W4612" s="3">
        <f t="shared" si="650"/>
        <v>2.6315789473684209E-2</v>
      </c>
      <c r="X4612">
        <v>28</v>
      </c>
      <c r="Y4612" s="4">
        <v>8.1999999999999993</v>
      </c>
      <c r="Z4612" s="4">
        <v>1.7</v>
      </c>
      <c r="AA4612" s="5">
        <v>77272.820000000007</v>
      </c>
      <c r="AB4612" s="5">
        <f t="shared" si="651"/>
        <v>1854547.68</v>
      </c>
      <c r="AC4612" s="5">
        <v>51390.23</v>
      </c>
      <c r="AD4612" s="5">
        <f t="shared" si="652"/>
        <v>1952828.74</v>
      </c>
      <c r="AE4612" s="5">
        <v>111265.77</v>
      </c>
      <c r="AF4612" s="5">
        <v>35849.58</v>
      </c>
      <c r="AG4612" s="5">
        <v>8932.7099999999991</v>
      </c>
      <c r="AH4612" s="5">
        <v>2465</v>
      </c>
      <c r="AI4612" s="5">
        <v>6800</v>
      </c>
      <c r="AJ4612">
        <v>0</v>
      </c>
      <c r="AK4612" s="5">
        <v>0</v>
      </c>
      <c r="AL4612" s="5">
        <v>20348.310000000001</v>
      </c>
      <c r="AM4612" s="5">
        <v>39234.629999999997</v>
      </c>
      <c r="AN4612">
        <v>8</v>
      </c>
      <c r="AO4612">
        <v>11</v>
      </c>
      <c r="AP4612" t="str">
        <f t="shared" si="653"/>
        <v>No</v>
      </c>
      <c r="AQ4612">
        <v>1</v>
      </c>
      <c r="AR4612" s="5">
        <f t="shared" si="654"/>
        <v>2177724.7400000002</v>
      </c>
      <c r="AS4612" s="5">
        <f t="shared" si="655"/>
        <v>-323177.06</v>
      </c>
      <c r="AT4612" t="s">
        <v>116</v>
      </c>
      <c r="AU4612" t="s">
        <v>6164</v>
      </c>
      <c r="AV4612" t="s">
        <v>6165</v>
      </c>
      <c r="AW4612" t="s">
        <v>6166</v>
      </c>
      <c r="AX4612" t="s">
        <v>6177</v>
      </c>
      <c r="AY4612">
        <v>42</v>
      </c>
      <c r="AZ4612">
        <v>6</v>
      </c>
      <c r="BA4612">
        <v>69</v>
      </c>
      <c r="BB4612" t="s">
        <v>6220</v>
      </c>
      <c r="BC4612">
        <v>0</v>
      </c>
      <c r="BD4612">
        <v>3</v>
      </c>
      <c r="BE4612" t="s">
        <v>6188</v>
      </c>
      <c r="BF4612" t="s">
        <v>6170</v>
      </c>
      <c r="BG4612">
        <v>1</v>
      </c>
      <c r="BH4612" t="s">
        <v>6179</v>
      </c>
      <c r="BI4612">
        <v>44</v>
      </c>
      <c r="BJ4612" t="s">
        <v>6172</v>
      </c>
      <c r="BK4612">
        <v>0</v>
      </c>
      <c r="BL4612">
        <v>52</v>
      </c>
      <c r="BM4612" s="3">
        <f t="shared" si="656"/>
        <v>0.73076923076923073</v>
      </c>
    </row>
    <row r="4613" spans="1:65">
      <c r="A4613" t="s">
        <v>4753</v>
      </c>
      <c r="B4613" s="2">
        <v>45937</v>
      </c>
      <c r="C4613" t="s">
        <v>4641</v>
      </c>
      <c r="D4613" t="s">
        <v>4642</v>
      </c>
      <c r="E4613">
        <v>10</v>
      </c>
      <c r="F4613" t="s">
        <v>78</v>
      </c>
      <c r="G4613" t="s">
        <v>50</v>
      </c>
      <c r="H4613" t="s">
        <v>173</v>
      </c>
      <c r="I4613" t="s">
        <v>52</v>
      </c>
      <c r="J4613" t="s">
        <v>81</v>
      </c>
      <c r="K4613" t="s">
        <v>75</v>
      </c>
      <c r="L4613" t="s">
        <v>92</v>
      </c>
      <c r="M4613" t="s">
        <v>56</v>
      </c>
      <c r="N4613" t="s">
        <v>69</v>
      </c>
      <c r="O4613" t="s">
        <v>58</v>
      </c>
      <c r="P4613">
        <v>29</v>
      </c>
      <c r="Q4613">
        <v>40</v>
      </c>
      <c r="R4613">
        <v>38</v>
      </c>
      <c r="S4613">
        <v>2</v>
      </c>
      <c r="T4613">
        <f t="shared" si="648"/>
        <v>36</v>
      </c>
      <c r="U4613">
        <v>24</v>
      </c>
      <c r="V4613">
        <f t="shared" si="649"/>
        <v>12</v>
      </c>
      <c r="W4613" s="3">
        <f t="shared" si="650"/>
        <v>5.2631578947368418E-2</v>
      </c>
      <c r="X4613">
        <v>112</v>
      </c>
      <c r="Y4613" s="4">
        <v>2.9</v>
      </c>
      <c r="Z4613" s="4">
        <v>5.8</v>
      </c>
      <c r="AA4613" s="5">
        <v>77334.14</v>
      </c>
      <c r="AB4613" s="5">
        <f t="shared" si="651"/>
        <v>1856019.36</v>
      </c>
      <c r="AC4613" s="5">
        <v>53531.96</v>
      </c>
      <c r="AD4613" s="5">
        <f t="shared" si="652"/>
        <v>2034214.48</v>
      </c>
      <c r="AE4613" s="5">
        <v>120415.43</v>
      </c>
      <c r="AF4613" s="5">
        <v>39801.86</v>
      </c>
      <c r="AG4613" s="5">
        <v>43502.23</v>
      </c>
      <c r="AH4613" s="5">
        <v>8410</v>
      </c>
      <c r="AI4613" s="5">
        <v>13600</v>
      </c>
      <c r="AJ4613">
        <v>0</v>
      </c>
      <c r="AK4613" s="5">
        <v>0</v>
      </c>
      <c r="AL4613" s="5">
        <v>17758.79</v>
      </c>
      <c r="AM4613" s="5">
        <v>15618.78</v>
      </c>
      <c r="AN4613">
        <v>4</v>
      </c>
      <c r="AO4613">
        <v>3</v>
      </c>
      <c r="AP4613" t="str">
        <f t="shared" si="653"/>
        <v>Yes</v>
      </c>
      <c r="AQ4613">
        <v>1</v>
      </c>
      <c r="AR4613" s="5">
        <f t="shared" si="654"/>
        <v>2293321.5699999998</v>
      </c>
      <c r="AS4613" s="5">
        <f t="shared" si="655"/>
        <v>-437302.21</v>
      </c>
      <c r="AT4613" t="s">
        <v>116</v>
      </c>
      <c r="AU4613" t="s">
        <v>6164</v>
      </c>
      <c r="AV4613" t="s">
        <v>6165</v>
      </c>
      <c r="AW4613" t="s">
        <v>6166</v>
      </c>
      <c r="AX4613" t="s">
        <v>6202</v>
      </c>
      <c r="AY4613">
        <v>38</v>
      </c>
      <c r="AZ4613">
        <v>4</v>
      </c>
      <c r="BA4613">
        <v>82</v>
      </c>
      <c r="BB4613" t="s">
        <v>6220</v>
      </c>
      <c r="BC4613">
        <v>0</v>
      </c>
      <c r="BD4613">
        <v>0</v>
      </c>
      <c r="BE4613" t="s">
        <v>6169</v>
      </c>
      <c r="BF4613" t="s">
        <v>6176</v>
      </c>
      <c r="BG4613">
        <v>5</v>
      </c>
      <c r="BH4613" t="s">
        <v>6209</v>
      </c>
      <c r="BI4613">
        <v>105</v>
      </c>
      <c r="BJ4613" t="s">
        <v>6193</v>
      </c>
      <c r="BK4613">
        <v>0</v>
      </c>
      <c r="BL4613">
        <v>46</v>
      </c>
      <c r="BM4613" s="3">
        <f t="shared" si="656"/>
        <v>0.82608695652173914</v>
      </c>
    </row>
    <row r="4614" spans="1:65">
      <c r="A4614" t="s">
        <v>4754</v>
      </c>
      <c r="B4614" s="2">
        <v>45937</v>
      </c>
      <c r="C4614" t="s">
        <v>4641</v>
      </c>
      <c r="D4614" t="s">
        <v>4642</v>
      </c>
      <c r="E4614">
        <v>10</v>
      </c>
      <c r="F4614" t="s">
        <v>72</v>
      </c>
      <c r="G4614" t="s">
        <v>79</v>
      </c>
      <c r="H4614" t="s">
        <v>86</v>
      </c>
      <c r="I4614" t="s">
        <v>52</v>
      </c>
      <c r="J4614" t="s">
        <v>81</v>
      </c>
      <c r="K4614" t="s">
        <v>75</v>
      </c>
      <c r="L4614" t="s">
        <v>55</v>
      </c>
      <c r="M4614" t="s">
        <v>56</v>
      </c>
      <c r="N4614" t="s">
        <v>69</v>
      </c>
      <c r="O4614" t="s">
        <v>70</v>
      </c>
      <c r="P4614">
        <v>39</v>
      </c>
      <c r="Q4614">
        <v>41</v>
      </c>
      <c r="R4614">
        <v>43</v>
      </c>
      <c r="S4614">
        <v>1</v>
      </c>
      <c r="T4614">
        <f t="shared" si="648"/>
        <v>42</v>
      </c>
      <c r="U4614">
        <v>39</v>
      </c>
      <c r="V4614">
        <f t="shared" si="649"/>
        <v>3</v>
      </c>
      <c r="W4614" s="3">
        <f t="shared" si="650"/>
        <v>2.3255813953488372E-2</v>
      </c>
      <c r="X4614">
        <v>30</v>
      </c>
      <c r="Y4614" s="4">
        <v>7.6</v>
      </c>
      <c r="Z4614" s="4">
        <v>1.7</v>
      </c>
      <c r="AA4614" s="5">
        <v>78986.080000000002</v>
      </c>
      <c r="AB4614" s="5">
        <f t="shared" si="651"/>
        <v>3080457.12</v>
      </c>
      <c r="AC4614" s="5">
        <v>52909.26</v>
      </c>
      <c r="AD4614" s="5">
        <f t="shared" si="652"/>
        <v>2275098.1800000002</v>
      </c>
      <c r="AE4614" s="5">
        <v>137489.35999999999</v>
      </c>
      <c r="AF4614" s="5">
        <v>36983.160000000003</v>
      </c>
      <c r="AG4614" s="5">
        <v>9988.85</v>
      </c>
      <c r="AH4614" s="5">
        <v>2465</v>
      </c>
      <c r="AI4614" s="5">
        <v>6800</v>
      </c>
      <c r="AJ4614">
        <v>0</v>
      </c>
      <c r="AK4614" s="5">
        <v>0</v>
      </c>
      <c r="AL4614" s="5">
        <v>4594.91</v>
      </c>
      <c r="AM4614" s="5">
        <v>25161.11</v>
      </c>
      <c r="AN4614">
        <v>4</v>
      </c>
      <c r="AO4614">
        <v>3</v>
      </c>
      <c r="AP4614" t="str">
        <f t="shared" si="653"/>
        <v>Yes</v>
      </c>
      <c r="AQ4614">
        <v>0</v>
      </c>
      <c r="AR4614" s="5">
        <f t="shared" si="654"/>
        <v>2498580.5699999998</v>
      </c>
      <c r="AS4614" s="5">
        <f t="shared" si="655"/>
        <v>581876.55000000005</v>
      </c>
      <c r="AT4614" t="s">
        <v>59</v>
      </c>
      <c r="AU4614" t="s">
        <v>6164</v>
      </c>
      <c r="AV4614" t="s">
        <v>6165</v>
      </c>
      <c r="AW4614" t="s">
        <v>6166</v>
      </c>
      <c r="AX4614" t="s">
        <v>6184</v>
      </c>
      <c r="AY4614">
        <v>40</v>
      </c>
      <c r="AZ4614">
        <v>0</v>
      </c>
      <c r="BA4614">
        <v>24</v>
      </c>
      <c r="BB4614" t="s">
        <v>6180</v>
      </c>
      <c r="BC4614">
        <v>0</v>
      </c>
      <c r="BD4614">
        <v>0</v>
      </c>
      <c r="BE4614" t="s">
        <v>6169</v>
      </c>
      <c r="BF4614" t="s">
        <v>6170</v>
      </c>
      <c r="BG4614">
        <v>1</v>
      </c>
      <c r="BH4614" t="s">
        <v>6186</v>
      </c>
      <c r="BI4614">
        <v>44</v>
      </c>
      <c r="BJ4614" t="s">
        <v>6172</v>
      </c>
      <c r="BK4614">
        <v>0</v>
      </c>
      <c r="BL4614">
        <v>51</v>
      </c>
      <c r="BM4614" s="3">
        <f t="shared" si="656"/>
        <v>0.84313725490196079</v>
      </c>
    </row>
    <row r="4615" spans="1:65">
      <c r="A4615" t="s">
        <v>4755</v>
      </c>
      <c r="B4615" s="2">
        <v>45937</v>
      </c>
      <c r="C4615" t="s">
        <v>4641</v>
      </c>
      <c r="D4615" t="s">
        <v>4642</v>
      </c>
      <c r="E4615">
        <v>10</v>
      </c>
      <c r="F4615" t="s">
        <v>72</v>
      </c>
      <c r="G4615" t="s">
        <v>50</v>
      </c>
      <c r="H4615" t="s">
        <v>138</v>
      </c>
      <c r="I4615" t="s">
        <v>52</v>
      </c>
      <c r="J4615" t="s">
        <v>65</v>
      </c>
      <c r="K4615" t="s">
        <v>75</v>
      </c>
      <c r="L4615" t="s">
        <v>92</v>
      </c>
      <c r="M4615" t="s">
        <v>68</v>
      </c>
      <c r="N4615" t="s">
        <v>94</v>
      </c>
      <c r="O4615" t="s">
        <v>58</v>
      </c>
      <c r="P4615">
        <v>48</v>
      </c>
      <c r="Q4615">
        <v>48</v>
      </c>
      <c r="R4615">
        <v>47</v>
      </c>
      <c r="S4615">
        <v>1</v>
      </c>
      <c r="T4615">
        <f t="shared" si="648"/>
        <v>46</v>
      </c>
      <c r="U4615">
        <v>46</v>
      </c>
      <c r="V4615">
        <f t="shared" si="649"/>
        <v>0</v>
      </c>
      <c r="W4615" s="3">
        <f t="shared" si="650"/>
        <v>2.1276595744680851E-2</v>
      </c>
      <c r="X4615">
        <v>23</v>
      </c>
      <c r="Y4615" s="4">
        <v>5.7</v>
      </c>
      <c r="Z4615" s="4">
        <v>1.4</v>
      </c>
      <c r="AA4615" s="5">
        <v>51783.06</v>
      </c>
      <c r="AB4615" s="5">
        <f t="shared" si="651"/>
        <v>2382020.7599999998</v>
      </c>
      <c r="AC4615" s="5">
        <v>33508.39</v>
      </c>
      <c r="AD4615" s="5">
        <f t="shared" si="652"/>
        <v>1574894.33</v>
      </c>
      <c r="AE4615" s="5">
        <v>108665.37</v>
      </c>
      <c r="AF4615" s="5">
        <v>29828.59</v>
      </c>
      <c r="AG4615" s="5">
        <v>8910.44</v>
      </c>
      <c r="AH4615" s="5">
        <v>2030</v>
      </c>
      <c r="AI4615" s="5">
        <v>4600</v>
      </c>
      <c r="AJ4615">
        <v>1</v>
      </c>
      <c r="AK4615" s="5">
        <v>13710.81</v>
      </c>
      <c r="AL4615" s="5">
        <v>0</v>
      </c>
      <c r="AM4615" s="5">
        <v>34234.769999999997</v>
      </c>
      <c r="AN4615">
        <v>4</v>
      </c>
      <c r="AO4615">
        <v>5</v>
      </c>
      <c r="AP4615" t="str">
        <f t="shared" si="653"/>
        <v>No</v>
      </c>
      <c r="AQ4615">
        <v>2</v>
      </c>
      <c r="AR4615" s="5">
        <f t="shared" si="654"/>
        <v>1776874.31</v>
      </c>
      <c r="AS4615" s="5">
        <f t="shared" si="655"/>
        <v>605146.44999999995</v>
      </c>
      <c r="AT4615" t="s">
        <v>59</v>
      </c>
      <c r="AU4615" t="s">
        <v>6189</v>
      </c>
      <c r="AV4615" t="s">
        <v>6190</v>
      </c>
      <c r="AW4615" t="s">
        <v>6183</v>
      </c>
      <c r="AX4615" t="s">
        <v>6167</v>
      </c>
      <c r="AY4615">
        <v>55</v>
      </c>
      <c r="AZ4615">
        <v>4</v>
      </c>
      <c r="BA4615">
        <v>0</v>
      </c>
      <c r="BB4615" t="s">
        <v>6168</v>
      </c>
      <c r="BC4615">
        <v>0</v>
      </c>
      <c r="BD4615">
        <v>1</v>
      </c>
      <c r="BE4615" t="s">
        <v>6188</v>
      </c>
      <c r="BF4615" t="s">
        <v>6170</v>
      </c>
      <c r="BG4615">
        <v>1</v>
      </c>
      <c r="BH4615" t="s">
        <v>6186</v>
      </c>
      <c r="BI4615">
        <v>59</v>
      </c>
      <c r="BJ4615" t="s">
        <v>6187</v>
      </c>
      <c r="BK4615">
        <v>0</v>
      </c>
      <c r="BL4615">
        <v>63</v>
      </c>
      <c r="BM4615" s="3">
        <f t="shared" si="656"/>
        <v>0.74603174603174605</v>
      </c>
    </row>
    <row r="4616" spans="1:65">
      <c r="A4616" t="s">
        <v>4756</v>
      </c>
      <c r="B4616" s="2">
        <v>45937</v>
      </c>
      <c r="C4616" t="s">
        <v>4641</v>
      </c>
      <c r="D4616" t="s">
        <v>4642</v>
      </c>
      <c r="E4616">
        <v>10</v>
      </c>
      <c r="F4616" t="s">
        <v>78</v>
      </c>
      <c r="G4616" t="s">
        <v>50</v>
      </c>
      <c r="H4616" t="s">
        <v>185</v>
      </c>
      <c r="I4616" t="s">
        <v>64</v>
      </c>
      <c r="J4616" t="s">
        <v>81</v>
      </c>
      <c r="K4616" t="s">
        <v>75</v>
      </c>
      <c r="L4616" t="s">
        <v>92</v>
      </c>
      <c r="M4616" t="s">
        <v>56</v>
      </c>
      <c r="N4616" t="s">
        <v>57</v>
      </c>
      <c r="O4616" t="s">
        <v>70</v>
      </c>
      <c r="P4616">
        <v>28</v>
      </c>
      <c r="Q4616">
        <v>40</v>
      </c>
      <c r="R4616">
        <v>38</v>
      </c>
      <c r="S4616">
        <v>1</v>
      </c>
      <c r="T4616">
        <f t="shared" si="648"/>
        <v>37</v>
      </c>
      <c r="U4616">
        <v>23</v>
      </c>
      <c r="V4616">
        <f t="shared" si="649"/>
        <v>14</v>
      </c>
      <c r="W4616" s="3">
        <f t="shared" si="650"/>
        <v>2.6315789473684209E-2</v>
      </c>
      <c r="X4616">
        <v>18</v>
      </c>
      <c r="Y4616" s="4">
        <v>3.5</v>
      </c>
      <c r="Z4616" s="4">
        <v>1.3</v>
      </c>
      <c r="AA4616" s="5">
        <v>78212.09</v>
      </c>
      <c r="AB4616" s="5">
        <f t="shared" si="651"/>
        <v>1798878.07</v>
      </c>
      <c r="AC4616" s="5">
        <v>53866.38</v>
      </c>
      <c r="AD4616" s="5">
        <f t="shared" si="652"/>
        <v>2046922.44</v>
      </c>
      <c r="AE4616" s="5">
        <v>110453.7</v>
      </c>
      <c r="AF4616" s="5">
        <v>34656.42</v>
      </c>
      <c r="AG4616" s="5">
        <v>8599.43</v>
      </c>
      <c r="AH4616" s="5">
        <v>1885</v>
      </c>
      <c r="AI4616" s="5">
        <v>6800</v>
      </c>
      <c r="AJ4616">
        <v>0</v>
      </c>
      <c r="AK4616" s="5">
        <v>0</v>
      </c>
      <c r="AL4616" s="5">
        <v>21207.03</v>
      </c>
      <c r="AM4616" s="5">
        <v>15750.92</v>
      </c>
      <c r="AN4616">
        <v>4</v>
      </c>
      <c r="AO4616">
        <v>3</v>
      </c>
      <c r="AP4616" t="str">
        <f t="shared" si="653"/>
        <v>Yes</v>
      </c>
      <c r="AQ4616">
        <v>0</v>
      </c>
      <c r="AR4616" s="5">
        <f t="shared" si="654"/>
        <v>2246274.94</v>
      </c>
      <c r="AS4616" s="5">
        <f t="shared" si="655"/>
        <v>-447396.87</v>
      </c>
      <c r="AT4616" t="s">
        <v>59</v>
      </c>
      <c r="AU4616" t="s">
        <v>6164</v>
      </c>
      <c r="AV4616" t="s">
        <v>6165</v>
      </c>
      <c r="AW4616" t="s">
        <v>6166</v>
      </c>
      <c r="AX4616" t="s">
        <v>6167</v>
      </c>
      <c r="AY4616">
        <v>37</v>
      </c>
      <c r="AZ4616">
        <v>4</v>
      </c>
      <c r="BA4616">
        <v>86</v>
      </c>
      <c r="BB4616" t="s">
        <v>6220</v>
      </c>
      <c r="BC4616">
        <v>0</v>
      </c>
      <c r="BD4616">
        <v>0</v>
      </c>
      <c r="BE4616" t="s">
        <v>6169</v>
      </c>
      <c r="BF4616" t="s">
        <v>6170</v>
      </c>
      <c r="BG4616">
        <v>0</v>
      </c>
      <c r="BH4616" t="s">
        <v>6171</v>
      </c>
      <c r="BI4616">
        <v>14</v>
      </c>
      <c r="BJ4616" t="s">
        <v>6172</v>
      </c>
      <c r="BK4616">
        <v>0</v>
      </c>
      <c r="BL4616">
        <v>48</v>
      </c>
      <c r="BM4616" s="3">
        <f t="shared" si="656"/>
        <v>0.79166666666666663</v>
      </c>
    </row>
    <row r="4617" spans="1:65">
      <c r="A4617" t="s">
        <v>4757</v>
      </c>
      <c r="B4617" s="2">
        <v>45937</v>
      </c>
      <c r="C4617" t="s">
        <v>4641</v>
      </c>
      <c r="D4617" t="s">
        <v>4642</v>
      </c>
      <c r="E4617">
        <v>10</v>
      </c>
      <c r="F4617" t="s">
        <v>78</v>
      </c>
      <c r="G4617" t="s">
        <v>79</v>
      </c>
      <c r="H4617" t="s">
        <v>136</v>
      </c>
      <c r="I4617" t="s">
        <v>64</v>
      </c>
      <c r="J4617" t="s">
        <v>53</v>
      </c>
      <c r="K4617" t="s">
        <v>75</v>
      </c>
      <c r="L4617" t="s">
        <v>55</v>
      </c>
      <c r="M4617" t="s">
        <v>56</v>
      </c>
      <c r="N4617" t="s">
        <v>57</v>
      </c>
      <c r="O4617" t="s">
        <v>82</v>
      </c>
      <c r="P4617">
        <v>54</v>
      </c>
      <c r="Q4617">
        <v>56</v>
      </c>
      <c r="R4617">
        <v>56</v>
      </c>
      <c r="S4617">
        <v>1</v>
      </c>
      <c r="T4617">
        <f t="shared" si="648"/>
        <v>55</v>
      </c>
      <c r="U4617">
        <v>53</v>
      </c>
      <c r="V4617">
        <f t="shared" si="649"/>
        <v>2</v>
      </c>
      <c r="W4617" s="3">
        <f t="shared" si="650"/>
        <v>1.7857142857142856E-2</v>
      </c>
      <c r="X4617">
        <v>21</v>
      </c>
      <c r="Y4617" s="4">
        <v>0.8</v>
      </c>
      <c r="Z4617" s="4">
        <v>1.4</v>
      </c>
      <c r="AA4617" s="5">
        <v>36059.410000000003</v>
      </c>
      <c r="AB4617" s="5">
        <f t="shared" si="651"/>
        <v>1911148.73</v>
      </c>
      <c r="AC4617" s="5">
        <v>23696.99</v>
      </c>
      <c r="AD4617" s="5">
        <f t="shared" si="652"/>
        <v>1327031.44</v>
      </c>
      <c r="AE4617" s="5">
        <v>93103.57</v>
      </c>
      <c r="AF4617" s="5">
        <v>26055.599999999999</v>
      </c>
      <c r="AG4617" s="5">
        <v>8691.08</v>
      </c>
      <c r="AH4617" s="5">
        <v>2030</v>
      </c>
      <c r="AI4617" s="5">
        <v>3200</v>
      </c>
      <c r="AJ4617">
        <v>0</v>
      </c>
      <c r="AK4617" s="5">
        <v>0</v>
      </c>
      <c r="AL4617" s="5">
        <v>1354.69</v>
      </c>
      <c r="AM4617" s="5">
        <v>51185.16</v>
      </c>
      <c r="AN4617">
        <v>4</v>
      </c>
      <c r="AO4617">
        <v>9</v>
      </c>
      <c r="AP4617" t="str">
        <f t="shared" si="653"/>
        <v>No</v>
      </c>
      <c r="AQ4617">
        <v>2</v>
      </c>
      <c r="AR4617" s="5">
        <f t="shared" si="654"/>
        <v>1512651.54</v>
      </c>
      <c r="AS4617" s="5">
        <f t="shared" si="655"/>
        <v>398497.19</v>
      </c>
      <c r="AT4617" t="s">
        <v>59</v>
      </c>
      <c r="AU4617" t="s">
        <v>6164</v>
      </c>
      <c r="AV4617" t="s">
        <v>6165</v>
      </c>
      <c r="AW4617" t="s">
        <v>6166</v>
      </c>
      <c r="AX4617" t="s">
        <v>6184</v>
      </c>
      <c r="AY4617">
        <v>55</v>
      </c>
      <c r="AZ4617">
        <v>0</v>
      </c>
      <c r="BA4617">
        <v>16</v>
      </c>
      <c r="BB4617" t="s">
        <v>6180</v>
      </c>
      <c r="BC4617">
        <v>1</v>
      </c>
      <c r="BD4617">
        <v>4</v>
      </c>
      <c r="BE4617" t="s">
        <v>6219</v>
      </c>
      <c r="BF4617" t="s">
        <v>6170</v>
      </c>
      <c r="BG4617">
        <v>0</v>
      </c>
      <c r="BH4617" t="s">
        <v>6171</v>
      </c>
      <c r="BI4617">
        <v>54</v>
      </c>
      <c r="BJ4617" t="s">
        <v>6187</v>
      </c>
      <c r="BK4617">
        <v>0</v>
      </c>
      <c r="BL4617">
        <v>75</v>
      </c>
      <c r="BM4617" s="3">
        <f t="shared" si="656"/>
        <v>0.7466666666666667</v>
      </c>
    </row>
    <row r="4618" spans="1:65">
      <c r="A4618" t="s">
        <v>4758</v>
      </c>
      <c r="B4618" s="2">
        <v>45937</v>
      </c>
      <c r="C4618" t="s">
        <v>4641</v>
      </c>
      <c r="D4618" t="s">
        <v>4642</v>
      </c>
      <c r="E4618">
        <v>10</v>
      </c>
      <c r="F4618" t="s">
        <v>78</v>
      </c>
      <c r="G4618" t="s">
        <v>79</v>
      </c>
      <c r="H4618" t="s">
        <v>113</v>
      </c>
      <c r="I4618" t="s">
        <v>74</v>
      </c>
      <c r="J4618" t="s">
        <v>81</v>
      </c>
      <c r="K4618" t="s">
        <v>54</v>
      </c>
      <c r="L4618" t="s">
        <v>67</v>
      </c>
      <c r="M4618" t="s">
        <v>68</v>
      </c>
      <c r="N4618" t="s">
        <v>76</v>
      </c>
      <c r="O4618" t="s">
        <v>82</v>
      </c>
      <c r="P4618">
        <v>32</v>
      </c>
      <c r="Q4618">
        <v>34</v>
      </c>
      <c r="R4618">
        <v>33</v>
      </c>
      <c r="S4618">
        <v>3</v>
      </c>
      <c r="T4618">
        <f t="shared" si="648"/>
        <v>30</v>
      </c>
      <c r="U4618">
        <v>30</v>
      </c>
      <c r="V4618">
        <f t="shared" si="649"/>
        <v>0</v>
      </c>
      <c r="W4618" s="3">
        <f t="shared" si="650"/>
        <v>9.0909090909090912E-2</v>
      </c>
      <c r="X4618">
        <v>31</v>
      </c>
      <c r="Y4618" s="4">
        <v>4.4000000000000004</v>
      </c>
      <c r="Z4618" s="4">
        <v>1.1000000000000001</v>
      </c>
      <c r="AA4618" s="5">
        <v>84088.59</v>
      </c>
      <c r="AB4618" s="5">
        <f t="shared" si="651"/>
        <v>2522657.7000000002</v>
      </c>
      <c r="AC4618" s="5">
        <v>49360.98</v>
      </c>
      <c r="AD4618" s="5">
        <f t="shared" si="652"/>
        <v>1628912.34</v>
      </c>
      <c r="AE4618" s="5">
        <v>99054.34</v>
      </c>
      <c r="AF4618" s="5">
        <v>30456.55</v>
      </c>
      <c r="AG4618" s="5">
        <v>10214.719999999999</v>
      </c>
      <c r="AH4618" s="5">
        <v>1595</v>
      </c>
      <c r="AI4618" s="5">
        <v>26035.67</v>
      </c>
      <c r="AJ4618">
        <v>1</v>
      </c>
      <c r="AK4618" s="5">
        <v>22054.27</v>
      </c>
      <c r="AL4618" s="5">
        <v>0</v>
      </c>
      <c r="AM4618" s="5">
        <v>30940.16</v>
      </c>
      <c r="AN4618">
        <v>4</v>
      </c>
      <c r="AO4618">
        <v>10</v>
      </c>
      <c r="AP4618" t="str">
        <f t="shared" si="653"/>
        <v>No</v>
      </c>
      <c r="AQ4618">
        <v>3</v>
      </c>
      <c r="AR4618" s="5">
        <f t="shared" si="654"/>
        <v>1849263.05</v>
      </c>
      <c r="AS4618" s="5">
        <f t="shared" si="655"/>
        <v>673394.65</v>
      </c>
      <c r="AT4618" t="s">
        <v>1641</v>
      </c>
      <c r="AU4618" t="s">
        <v>6199</v>
      </c>
      <c r="AV4618" t="s">
        <v>6200</v>
      </c>
      <c r="AW4618" t="s">
        <v>6175</v>
      </c>
      <c r="AX4618" t="s">
        <v>6167</v>
      </c>
      <c r="AY4618">
        <v>39</v>
      </c>
      <c r="AZ4618">
        <v>4</v>
      </c>
      <c r="BA4618">
        <v>0</v>
      </c>
      <c r="BB4618" t="s">
        <v>6168</v>
      </c>
      <c r="BC4618">
        <v>2</v>
      </c>
      <c r="BD4618">
        <v>4</v>
      </c>
      <c r="BE4618" t="s">
        <v>6218</v>
      </c>
      <c r="BF4618" t="s">
        <v>6210</v>
      </c>
      <c r="BG4618">
        <v>1</v>
      </c>
      <c r="BH4618" t="s">
        <v>6179</v>
      </c>
      <c r="BI4618">
        <v>55</v>
      </c>
      <c r="BJ4618" t="s">
        <v>6187</v>
      </c>
      <c r="BK4618">
        <v>0</v>
      </c>
      <c r="BL4618">
        <v>48</v>
      </c>
      <c r="BM4618" s="3">
        <f t="shared" si="656"/>
        <v>0.6875</v>
      </c>
    </row>
    <row r="4619" spans="1:65">
      <c r="A4619" t="s">
        <v>4759</v>
      </c>
      <c r="B4619" s="2">
        <v>45937</v>
      </c>
      <c r="C4619" t="s">
        <v>4641</v>
      </c>
      <c r="D4619" t="s">
        <v>4642</v>
      </c>
      <c r="E4619">
        <v>10</v>
      </c>
      <c r="F4619" t="s">
        <v>72</v>
      </c>
      <c r="G4619" t="s">
        <v>50</v>
      </c>
      <c r="H4619" t="s">
        <v>138</v>
      </c>
      <c r="I4619" t="s">
        <v>52</v>
      </c>
      <c r="J4619" t="s">
        <v>81</v>
      </c>
      <c r="K4619" t="s">
        <v>75</v>
      </c>
      <c r="L4619" t="s">
        <v>87</v>
      </c>
      <c r="M4619" t="s">
        <v>56</v>
      </c>
      <c r="N4619" t="s">
        <v>69</v>
      </c>
      <c r="O4619" t="s">
        <v>120</v>
      </c>
      <c r="P4619">
        <v>39</v>
      </c>
      <c r="Q4619">
        <v>40</v>
      </c>
      <c r="R4619">
        <v>41</v>
      </c>
      <c r="S4619">
        <v>1</v>
      </c>
      <c r="T4619">
        <f t="shared" si="648"/>
        <v>40</v>
      </c>
      <c r="U4619">
        <v>37</v>
      </c>
      <c r="V4619">
        <f t="shared" si="649"/>
        <v>3</v>
      </c>
      <c r="W4619" s="3">
        <f t="shared" si="650"/>
        <v>2.4390243902439025E-2</v>
      </c>
      <c r="X4619">
        <v>23</v>
      </c>
      <c r="Y4619" s="4">
        <v>8.9</v>
      </c>
      <c r="Z4619" s="4">
        <v>1.9</v>
      </c>
      <c r="AA4619" s="5">
        <v>78943.520000000004</v>
      </c>
      <c r="AB4619" s="5">
        <f t="shared" si="651"/>
        <v>2920910.24</v>
      </c>
      <c r="AC4619" s="5">
        <v>54258.13</v>
      </c>
      <c r="AD4619" s="5">
        <f t="shared" si="652"/>
        <v>2224583.33</v>
      </c>
      <c r="AE4619" s="5">
        <v>130341.12</v>
      </c>
      <c r="AF4619" s="5">
        <v>33956.6</v>
      </c>
      <c r="AG4619" s="5">
        <v>9028.23</v>
      </c>
      <c r="AH4619" s="5">
        <v>2755</v>
      </c>
      <c r="AI4619" s="5">
        <v>6800</v>
      </c>
      <c r="AJ4619">
        <v>0</v>
      </c>
      <c r="AK4619" s="5">
        <v>0</v>
      </c>
      <c r="AL4619" s="5">
        <v>4429.6400000000003</v>
      </c>
      <c r="AM4619" s="5">
        <v>24557.23</v>
      </c>
      <c r="AN4619">
        <v>4</v>
      </c>
      <c r="AO4619">
        <v>4</v>
      </c>
      <c r="AP4619" t="str">
        <f t="shared" si="653"/>
        <v>Yes</v>
      </c>
      <c r="AQ4619">
        <v>0</v>
      </c>
      <c r="AR4619" s="5">
        <f t="shared" si="654"/>
        <v>2436451.15</v>
      </c>
      <c r="AS4619" s="5">
        <f t="shared" si="655"/>
        <v>484459.09</v>
      </c>
      <c r="AT4619" t="s">
        <v>59</v>
      </c>
      <c r="AU4619" t="s">
        <v>6164</v>
      </c>
      <c r="AV4619" t="s">
        <v>6165</v>
      </c>
      <c r="AW4619" t="s">
        <v>6166</v>
      </c>
      <c r="AX4619" t="s">
        <v>6177</v>
      </c>
      <c r="AY4619">
        <v>41</v>
      </c>
      <c r="AZ4619">
        <v>0</v>
      </c>
      <c r="BA4619">
        <v>22</v>
      </c>
      <c r="BB4619" t="s">
        <v>6180</v>
      </c>
      <c r="BC4619">
        <v>0</v>
      </c>
      <c r="BD4619">
        <v>0</v>
      </c>
      <c r="BE4619" t="s">
        <v>6169</v>
      </c>
      <c r="BF4619" t="s">
        <v>6170</v>
      </c>
      <c r="BG4619">
        <v>0</v>
      </c>
      <c r="BH4619" t="s">
        <v>6171</v>
      </c>
      <c r="BI4619">
        <v>55</v>
      </c>
      <c r="BJ4619" t="s">
        <v>6187</v>
      </c>
      <c r="BK4619">
        <v>0</v>
      </c>
      <c r="BL4619">
        <v>48</v>
      </c>
      <c r="BM4619" s="3">
        <f t="shared" si="656"/>
        <v>0.85416666666666663</v>
      </c>
    </row>
    <row r="4620" spans="1:65">
      <c r="A4620" t="s">
        <v>4760</v>
      </c>
      <c r="B4620" s="2">
        <v>45937</v>
      </c>
      <c r="C4620" t="s">
        <v>4641</v>
      </c>
      <c r="D4620" t="s">
        <v>4642</v>
      </c>
      <c r="E4620">
        <v>10</v>
      </c>
      <c r="F4620" t="s">
        <v>78</v>
      </c>
      <c r="G4620" t="s">
        <v>79</v>
      </c>
      <c r="H4620" t="s">
        <v>143</v>
      </c>
      <c r="I4620" t="s">
        <v>64</v>
      </c>
      <c r="J4620" t="s">
        <v>81</v>
      </c>
      <c r="K4620" t="s">
        <v>75</v>
      </c>
      <c r="L4620" t="s">
        <v>55</v>
      </c>
      <c r="M4620" t="s">
        <v>56</v>
      </c>
      <c r="N4620" t="s">
        <v>94</v>
      </c>
      <c r="O4620" t="s">
        <v>58</v>
      </c>
      <c r="P4620">
        <v>31</v>
      </c>
      <c r="Q4620">
        <v>40</v>
      </c>
      <c r="R4620">
        <v>40</v>
      </c>
      <c r="S4620">
        <v>1</v>
      </c>
      <c r="T4620">
        <f t="shared" si="648"/>
        <v>39</v>
      </c>
      <c r="U4620">
        <v>23</v>
      </c>
      <c r="V4620">
        <f t="shared" si="649"/>
        <v>16</v>
      </c>
      <c r="W4620" s="3">
        <f t="shared" si="650"/>
        <v>2.5000000000000001E-2</v>
      </c>
      <c r="X4620">
        <v>38</v>
      </c>
      <c r="Y4620" s="4">
        <v>2.8</v>
      </c>
      <c r="Z4620" s="4">
        <v>1.3</v>
      </c>
      <c r="AA4620" s="5">
        <v>77696.87</v>
      </c>
      <c r="AB4620" s="5">
        <f t="shared" si="651"/>
        <v>1787028.01</v>
      </c>
      <c r="AC4620" s="5">
        <v>52917.4</v>
      </c>
      <c r="AD4620" s="5">
        <f t="shared" si="652"/>
        <v>2116696</v>
      </c>
      <c r="AE4620" s="5">
        <v>117279.23</v>
      </c>
      <c r="AF4620" s="5">
        <v>37099.129999999997</v>
      </c>
      <c r="AG4620" s="5">
        <v>10728.66</v>
      </c>
      <c r="AH4620" s="5">
        <v>1885</v>
      </c>
      <c r="AI4620" s="5">
        <v>6800</v>
      </c>
      <c r="AJ4620">
        <v>0</v>
      </c>
      <c r="AK4620" s="5">
        <v>0</v>
      </c>
      <c r="AL4620" s="5">
        <v>23960.57</v>
      </c>
      <c r="AM4620" s="5">
        <v>15551.37</v>
      </c>
      <c r="AN4620">
        <v>4</v>
      </c>
      <c r="AO4620">
        <v>3</v>
      </c>
      <c r="AP4620" t="str">
        <f t="shared" si="653"/>
        <v>Yes</v>
      </c>
      <c r="AQ4620">
        <v>1</v>
      </c>
      <c r="AR4620" s="5">
        <f t="shared" si="654"/>
        <v>2329999.96</v>
      </c>
      <c r="AS4620" s="5">
        <f t="shared" si="655"/>
        <v>-542971.94999999995</v>
      </c>
      <c r="AT4620" t="s">
        <v>59</v>
      </c>
      <c r="AU4620" t="s">
        <v>6164</v>
      </c>
      <c r="AV4620" t="s">
        <v>6165</v>
      </c>
      <c r="AW4620" t="s">
        <v>6166</v>
      </c>
      <c r="AX4620" t="s">
        <v>6184</v>
      </c>
      <c r="AY4620">
        <v>38</v>
      </c>
      <c r="AZ4620">
        <v>5</v>
      </c>
      <c r="BA4620">
        <v>53</v>
      </c>
      <c r="BB4620" t="s">
        <v>6220</v>
      </c>
      <c r="BC4620">
        <v>0</v>
      </c>
      <c r="BD4620">
        <v>0</v>
      </c>
      <c r="BE4620" t="s">
        <v>6169</v>
      </c>
      <c r="BF4620" t="s">
        <v>6170</v>
      </c>
      <c r="BG4620">
        <v>1</v>
      </c>
      <c r="BH4620" t="s">
        <v>6179</v>
      </c>
      <c r="BI4620">
        <v>49</v>
      </c>
      <c r="BJ4620" t="s">
        <v>6172</v>
      </c>
      <c r="BK4620">
        <v>0</v>
      </c>
      <c r="BL4620">
        <v>47</v>
      </c>
      <c r="BM4620" s="3">
        <f t="shared" si="656"/>
        <v>0.85106382978723405</v>
      </c>
    </row>
    <row r="4621" spans="1:65">
      <c r="A4621" t="s">
        <v>4761</v>
      </c>
      <c r="B4621" s="2">
        <v>45937</v>
      </c>
      <c r="C4621" t="s">
        <v>4641</v>
      </c>
      <c r="D4621" t="s">
        <v>4642</v>
      </c>
      <c r="E4621">
        <v>10</v>
      </c>
      <c r="F4621" t="s">
        <v>61</v>
      </c>
      <c r="G4621" t="s">
        <v>79</v>
      </c>
      <c r="H4621" t="s">
        <v>98</v>
      </c>
      <c r="I4621" t="s">
        <v>74</v>
      </c>
      <c r="J4621" t="s">
        <v>53</v>
      </c>
      <c r="K4621" t="s">
        <v>75</v>
      </c>
      <c r="L4621" t="s">
        <v>55</v>
      </c>
      <c r="M4621" t="s">
        <v>56</v>
      </c>
      <c r="N4621" t="s">
        <v>57</v>
      </c>
      <c r="O4621" t="s">
        <v>82</v>
      </c>
      <c r="P4621">
        <v>58</v>
      </c>
      <c r="Q4621">
        <v>61</v>
      </c>
      <c r="R4621">
        <v>62</v>
      </c>
      <c r="S4621">
        <v>1</v>
      </c>
      <c r="T4621">
        <f t="shared" si="648"/>
        <v>61</v>
      </c>
      <c r="U4621">
        <v>55</v>
      </c>
      <c r="V4621">
        <f t="shared" si="649"/>
        <v>6</v>
      </c>
      <c r="W4621" s="3">
        <f t="shared" si="650"/>
        <v>1.6129032258064516E-2</v>
      </c>
      <c r="X4621">
        <v>35</v>
      </c>
      <c r="Y4621" s="4">
        <v>4</v>
      </c>
      <c r="Z4621" s="4">
        <v>1.6</v>
      </c>
      <c r="AA4621" s="5">
        <v>36146.519999999997</v>
      </c>
      <c r="AB4621" s="5">
        <f t="shared" si="651"/>
        <v>1988058.6</v>
      </c>
      <c r="AC4621" s="5">
        <v>23601.919999999998</v>
      </c>
      <c r="AD4621" s="5">
        <f t="shared" si="652"/>
        <v>1463319.04</v>
      </c>
      <c r="AE4621" s="5">
        <v>107392.8</v>
      </c>
      <c r="AF4621" s="5">
        <v>27695.03</v>
      </c>
      <c r="AG4621" s="5">
        <v>10670.35</v>
      </c>
      <c r="AH4621" s="5">
        <v>2320</v>
      </c>
      <c r="AI4621" s="5">
        <v>3200</v>
      </c>
      <c r="AJ4621">
        <v>0</v>
      </c>
      <c r="AK4621" s="5">
        <v>0</v>
      </c>
      <c r="AL4621" s="5">
        <v>3876.79</v>
      </c>
      <c r="AM4621" s="5">
        <v>41890.71</v>
      </c>
      <c r="AN4621">
        <v>4</v>
      </c>
      <c r="AO4621">
        <v>6</v>
      </c>
      <c r="AP4621" t="str">
        <f t="shared" si="653"/>
        <v>No</v>
      </c>
      <c r="AQ4621">
        <v>3</v>
      </c>
      <c r="AR4621" s="5">
        <f t="shared" si="654"/>
        <v>1660364.72</v>
      </c>
      <c r="AS4621" s="5">
        <f t="shared" si="655"/>
        <v>327693.88</v>
      </c>
      <c r="AT4621" t="s">
        <v>59</v>
      </c>
      <c r="AU4621" t="s">
        <v>6164</v>
      </c>
      <c r="AV4621" t="s">
        <v>6165</v>
      </c>
      <c r="AW4621" t="s">
        <v>6166</v>
      </c>
      <c r="AX4621" t="s">
        <v>6184</v>
      </c>
      <c r="AY4621">
        <v>61</v>
      </c>
      <c r="AZ4621">
        <v>0</v>
      </c>
      <c r="BA4621">
        <v>36</v>
      </c>
      <c r="BB4621" t="s">
        <v>6180</v>
      </c>
      <c r="BC4621">
        <v>0</v>
      </c>
      <c r="BD4621">
        <v>2</v>
      </c>
      <c r="BE4621" t="s">
        <v>6219</v>
      </c>
      <c r="BF4621" t="s">
        <v>6170</v>
      </c>
      <c r="BG4621">
        <v>0</v>
      </c>
      <c r="BH4621" t="s">
        <v>6171</v>
      </c>
      <c r="BI4621">
        <v>56</v>
      </c>
      <c r="BJ4621" t="s">
        <v>6187</v>
      </c>
      <c r="BK4621">
        <v>0</v>
      </c>
      <c r="BL4621">
        <v>76</v>
      </c>
      <c r="BM4621" s="3">
        <f t="shared" si="656"/>
        <v>0.81578947368421051</v>
      </c>
    </row>
    <row r="4622" spans="1:65">
      <c r="A4622" t="s">
        <v>4762</v>
      </c>
      <c r="B4622" s="2">
        <v>45937</v>
      </c>
      <c r="C4622" t="s">
        <v>4641</v>
      </c>
      <c r="D4622" t="s">
        <v>4642</v>
      </c>
      <c r="E4622">
        <v>10</v>
      </c>
      <c r="F4622" t="s">
        <v>72</v>
      </c>
      <c r="G4622" t="s">
        <v>79</v>
      </c>
      <c r="H4622" t="s">
        <v>86</v>
      </c>
      <c r="I4622" t="s">
        <v>64</v>
      </c>
      <c r="J4622" t="s">
        <v>53</v>
      </c>
      <c r="K4622" t="s">
        <v>75</v>
      </c>
      <c r="L4622" t="s">
        <v>55</v>
      </c>
      <c r="M4622" t="s">
        <v>56</v>
      </c>
      <c r="N4622" t="s">
        <v>57</v>
      </c>
      <c r="O4622" t="s">
        <v>82</v>
      </c>
      <c r="P4622">
        <v>44</v>
      </c>
      <c r="Q4622">
        <v>45</v>
      </c>
      <c r="R4622">
        <v>46</v>
      </c>
      <c r="S4622">
        <v>1</v>
      </c>
      <c r="T4622">
        <f t="shared" si="648"/>
        <v>45</v>
      </c>
      <c r="U4622">
        <v>42</v>
      </c>
      <c r="V4622">
        <f t="shared" si="649"/>
        <v>3</v>
      </c>
      <c r="W4622" s="3">
        <f t="shared" si="650"/>
        <v>2.1739130434782608E-2</v>
      </c>
      <c r="X4622">
        <v>14</v>
      </c>
      <c r="Y4622" s="4">
        <v>4.5</v>
      </c>
      <c r="Z4622" s="4">
        <v>1.9</v>
      </c>
      <c r="AA4622" s="5">
        <v>36073.14</v>
      </c>
      <c r="AB4622" s="5">
        <f t="shared" si="651"/>
        <v>1515071.88</v>
      </c>
      <c r="AC4622" s="5">
        <v>23412.95</v>
      </c>
      <c r="AD4622" s="5">
        <f t="shared" si="652"/>
        <v>1076995.7</v>
      </c>
      <c r="AE4622" s="5">
        <v>75122.94</v>
      </c>
      <c r="AF4622" s="5">
        <v>19719.37</v>
      </c>
      <c r="AG4622" s="5">
        <v>8249.26</v>
      </c>
      <c r="AH4622" s="5">
        <v>2755</v>
      </c>
      <c r="AI4622" s="5">
        <v>3200</v>
      </c>
      <c r="AJ4622">
        <v>0</v>
      </c>
      <c r="AK4622" s="5">
        <v>0</v>
      </c>
      <c r="AL4622" s="5">
        <v>2068.39</v>
      </c>
      <c r="AM4622" s="5">
        <v>33785.449999999997</v>
      </c>
      <c r="AN4622">
        <v>4</v>
      </c>
      <c r="AO4622">
        <v>6</v>
      </c>
      <c r="AP4622" t="str">
        <f t="shared" si="653"/>
        <v>No</v>
      </c>
      <c r="AQ4622">
        <v>2</v>
      </c>
      <c r="AR4622" s="5">
        <f t="shared" si="654"/>
        <v>1221896.1100000001</v>
      </c>
      <c r="AS4622" s="5">
        <f t="shared" si="655"/>
        <v>293175.77</v>
      </c>
      <c r="AT4622" t="s">
        <v>59</v>
      </c>
      <c r="AU4622" t="s">
        <v>6164</v>
      </c>
      <c r="AV4622" t="s">
        <v>6165</v>
      </c>
      <c r="AW4622" t="s">
        <v>6166</v>
      </c>
      <c r="AX4622" t="s">
        <v>6184</v>
      </c>
      <c r="AY4622">
        <v>48</v>
      </c>
      <c r="AZ4622">
        <v>2</v>
      </c>
      <c r="BA4622">
        <v>20</v>
      </c>
      <c r="BB4622" t="s">
        <v>6185</v>
      </c>
      <c r="BC4622">
        <v>0</v>
      </c>
      <c r="BD4622">
        <v>2</v>
      </c>
      <c r="BE4622" t="s">
        <v>6219</v>
      </c>
      <c r="BF4622" t="s">
        <v>6170</v>
      </c>
      <c r="BG4622">
        <v>0</v>
      </c>
      <c r="BH4622" t="s">
        <v>6171</v>
      </c>
      <c r="BI4622">
        <v>31</v>
      </c>
      <c r="BJ4622" t="s">
        <v>6172</v>
      </c>
      <c r="BK4622">
        <v>0</v>
      </c>
      <c r="BL4622">
        <v>77</v>
      </c>
      <c r="BM4622" s="3">
        <f t="shared" si="656"/>
        <v>0.59740259740259738</v>
      </c>
    </row>
    <row r="4623" spans="1:65">
      <c r="A4623" t="s">
        <v>4763</v>
      </c>
      <c r="B4623" s="2">
        <v>45937</v>
      </c>
      <c r="C4623" t="s">
        <v>4641</v>
      </c>
      <c r="D4623" t="s">
        <v>4642</v>
      </c>
      <c r="E4623">
        <v>10</v>
      </c>
      <c r="F4623" t="s">
        <v>49</v>
      </c>
      <c r="G4623" t="s">
        <v>50</v>
      </c>
      <c r="H4623" t="s">
        <v>51</v>
      </c>
      <c r="I4623" t="s">
        <v>74</v>
      </c>
      <c r="J4623" t="s">
        <v>53</v>
      </c>
      <c r="K4623" t="s">
        <v>66</v>
      </c>
      <c r="L4623" t="s">
        <v>92</v>
      </c>
      <c r="M4623" t="s">
        <v>56</v>
      </c>
      <c r="N4623" t="s">
        <v>94</v>
      </c>
      <c r="O4623" t="s">
        <v>82</v>
      </c>
      <c r="P4623">
        <v>61</v>
      </c>
      <c r="Q4623">
        <v>66</v>
      </c>
      <c r="R4623">
        <v>63</v>
      </c>
      <c r="S4623">
        <v>2</v>
      </c>
      <c r="T4623">
        <f t="shared" si="648"/>
        <v>61</v>
      </c>
      <c r="U4623">
        <v>60</v>
      </c>
      <c r="V4623">
        <f t="shared" si="649"/>
        <v>1</v>
      </c>
      <c r="W4623" s="3">
        <f t="shared" si="650"/>
        <v>3.1746031746031744E-2</v>
      </c>
      <c r="X4623">
        <v>30</v>
      </c>
      <c r="Y4623" s="4">
        <v>3.2</v>
      </c>
      <c r="Z4623" s="4">
        <v>1.6</v>
      </c>
      <c r="AA4623" s="5">
        <v>34025.35</v>
      </c>
      <c r="AB4623" s="5">
        <f t="shared" si="651"/>
        <v>2041521</v>
      </c>
      <c r="AC4623" s="5">
        <v>23658.720000000001</v>
      </c>
      <c r="AD4623" s="5">
        <f t="shared" si="652"/>
        <v>1490499.36</v>
      </c>
      <c r="AE4623" s="5">
        <v>108398.87</v>
      </c>
      <c r="AF4623" s="5">
        <v>29480.880000000001</v>
      </c>
      <c r="AG4623" s="5">
        <v>10409.01</v>
      </c>
      <c r="AH4623" s="5">
        <v>2320</v>
      </c>
      <c r="AI4623" s="5">
        <v>6400</v>
      </c>
      <c r="AJ4623">
        <v>0</v>
      </c>
      <c r="AK4623" s="5">
        <v>0</v>
      </c>
      <c r="AL4623" s="5">
        <v>699.48</v>
      </c>
      <c r="AM4623" s="5">
        <v>38505.040000000001</v>
      </c>
      <c r="AN4623">
        <v>4</v>
      </c>
      <c r="AO4623">
        <v>3</v>
      </c>
      <c r="AP4623" t="str">
        <f t="shared" si="653"/>
        <v>Yes</v>
      </c>
      <c r="AQ4623">
        <v>1</v>
      </c>
      <c r="AR4623" s="5">
        <f t="shared" si="654"/>
        <v>1686712.64</v>
      </c>
      <c r="AS4623" s="5">
        <f t="shared" si="655"/>
        <v>354808.36</v>
      </c>
      <c r="AT4623" t="s">
        <v>59</v>
      </c>
      <c r="AU4623" t="s">
        <v>6164</v>
      </c>
      <c r="AV4623" t="s">
        <v>6165</v>
      </c>
      <c r="AW4623" t="s">
        <v>6166</v>
      </c>
      <c r="AX4623" t="s">
        <v>6167</v>
      </c>
      <c r="AY4623">
        <v>63</v>
      </c>
      <c r="AZ4623">
        <v>0</v>
      </c>
      <c r="BA4623">
        <v>15</v>
      </c>
      <c r="BB4623" t="s">
        <v>6198</v>
      </c>
      <c r="BC4623">
        <v>0</v>
      </c>
      <c r="BD4623">
        <v>0</v>
      </c>
      <c r="BE4623" t="s">
        <v>6169</v>
      </c>
      <c r="BF4623" t="s">
        <v>6170</v>
      </c>
      <c r="BG4623">
        <v>0</v>
      </c>
      <c r="BH4623" t="s">
        <v>6171</v>
      </c>
      <c r="BI4623">
        <v>42</v>
      </c>
      <c r="BJ4623" t="s">
        <v>6172</v>
      </c>
      <c r="BK4623">
        <v>0</v>
      </c>
      <c r="BL4623">
        <v>72</v>
      </c>
      <c r="BM4623" s="3">
        <f t="shared" si="656"/>
        <v>0.875</v>
      </c>
    </row>
    <row r="4624" spans="1:65">
      <c r="A4624" t="s">
        <v>4764</v>
      </c>
      <c r="B4624" s="2">
        <v>45937</v>
      </c>
      <c r="C4624" t="s">
        <v>4641</v>
      </c>
      <c r="D4624" t="s">
        <v>4642</v>
      </c>
      <c r="E4624">
        <v>10</v>
      </c>
      <c r="F4624" t="s">
        <v>49</v>
      </c>
      <c r="G4624" t="s">
        <v>50</v>
      </c>
      <c r="H4624" t="s">
        <v>108</v>
      </c>
      <c r="I4624" t="s">
        <v>52</v>
      </c>
      <c r="J4624" t="s">
        <v>81</v>
      </c>
      <c r="K4624" t="s">
        <v>75</v>
      </c>
      <c r="L4624" t="s">
        <v>92</v>
      </c>
      <c r="M4624" t="s">
        <v>56</v>
      </c>
      <c r="N4624" t="s">
        <v>69</v>
      </c>
      <c r="O4624" t="s">
        <v>120</v>
      </c>
      <c r="P4624">
        <v>25</v>
      </c>
      <c r="Q4624">
        <v>40</v>
      </c>
      <c r="R4624">
        <v>40</v>
      </c>
      <c r="S4624">
        <v>1</v>
      </c>
      <c r="T4624">
        <f t="shared" si="648"/>
        <v>39</v>
      </c>
      <c r="U4624">
        <v>18</v>
      </c>
      <c r="V4624">
        <f t="shared" si="649"/>
        <v>21</v>
      </c>
      <c r="W4624" s="3">
        <f t="shared" si="650"/>
        <v>2.5000000000000001E-2</v>
      </c>
      <c r="X4624">
        <v>28</v>
      </c>
      <c r="Y4624" s="4">
        <v>6.7</v>
      </c>
      <c r="Z4624" s="4">
        <v>1.5</v>
      </c>
      <c r="AA4624" s="5">
        <v>77103.62</v>
      </c>
      <c r="AB4624" s="5">
        <f t="shared" si="651"/>
        <v>1387865.16</v>
      </c>
      <c r="AC4624" s="5">
        <v>53364.23</v>
      </c>
      <c r="AD4624" s="5">
        <f t="shared" si="652"/>
        <v>2134569.2000000002</v>
      </c>
      <c r="AE4624" s="5">
        <v>127597.33</v>
      </c>
      <c r="AF4624" s="5">
        <v>36481.96</v>
      </c>
      <c r="AG4624" s="5">
        <v>9858.06</v>
      </c>
      <c r="AH4624" s="5">
        <v>2175</v>
      </c>
      <c r="AI4624" s="5">
        <v>6800</v>
      </c>
      <c r="AJ4624">
        <v>0</v>
      </c>
      <c r="AK4624" s="5">
        <v>0</v>
      </c>
      <c r="AL4624" s="5">
        <v>30913.69</v>
      </c>
      <c r="AM4624" s="5">
        <v>11724.62</v>
      </c>
      <c r="AN4624">
        <v>4</v>
      </c>
      <c r="AO4624">
        <v>4</v>
      </c>
      <c r="AP4624" t="str">
        <f t="shared" si="653"/>
        <v>Yes</v>
      </c>
      <c r="AQ4624">
        <v>1</v>
      </c>
      <c r="AR4624" s="5">
        <f t="shared" si="654"/>
        <v>2360119.86</v>
      </c>
      <c r="AS4624" s="5">
        <f t="shared" si="655"/>
        <v>-972254.7</v>
      </c>
      <c r="AT4624" t="s">
        <v>59</v>
      </c>
      <c r="AU4624" t="s">
        <v>6164</v>
      </c>
      <c r="AV4624" t="s">
        <v>6165</v>
      </c>
      <c r="AW4624" t="s">
        <v>6166</v>
      </c>
      <c r="AX4624" t="s">
        <v>6184</v>
      </c>
      <c r="AY4624">
        <v>31</v>
      </c>
      <c r="AZ4624">
        <v>4</v>
      </c>
      <c r="BA4624">
        <v>92</v>
      </c>
      <c r="BB4624" t="s">
        <v>6180</v>
      </c>
      <c r="BC4624">
        <v>0</v>
      </c>
      <c r="BD4624">
        <v>0</v>
      </c>
      <c r="BE4624" t="s">
        <v>6169</v>
      </c>
      <c r="BF4624" t="s">
        <v>6170</v>
      </c>
      <c r="BG4624">
        <v>0</v>
      </c>
      <c r="BH4624" t="s">
        <v>6171</v>
      </c>
      <c r="BI4624">
        <v>39</v>
      </c>
      <c r="BJ4624" t="s">
        <v>6172</v>
      </c>
      <c r="BK4624">
        <v>0</v>
      </c>
      <c r="BL4624">
        <v>48</v>
      </c>
      <c r="BM4624" s="3">
        <f t="shared" si="656"/>
        <v>0.83333333333333337</v>
      </c>
    </row>
    <row r="4625" spans="1:65">
      <c r="A4625" t="s">
        <v>4765</v>
      </c>
      <c r="B4625" s="2">
        <v>45938</v>
      </c>
      <c r="C4625" t="s">
        <v>4641</v>
      </c>
      <c r="D4625" t="s">
        <v>4642</v>
      </c>
      <c r="E4625">
        <v>10</v>
      </c>
      <c r="F4625" t="s">
        <v>49</v>
      </c>
      <c r="G4625" t="s">
        <v>79</v>
      </c>
      <c r="H4625" t="s">
        <v>111</v>
      </c>
      <c r="I4625" t="s">
        <v>52</v>
      </c>
      <c r="J4625" t="s">
        <v>65</v>
      </c>
      <c r="K4625" t="s">
        <v>66</v>
      </c>
      <c r="L4625" t="s">
        <v>87</v>
      </c>
      <c r="M4625" t="s">
        <v>56</v>
      </c>
      <c r="N4625" t="s">
        <v>57</v>
      </c>
      <c r="O4625" t="s">
        <v>82</v>
      </c>
      <c r="P4625">
        <v>51</v>
      </c>
      <c r="Q4625">
        <v>54</v>
      </c>
      <c r="R4625">
        <v>54</v>
      </c>
      <c r="S4625">
        <v>1</v>
      </c>
      <c r="T4625">
        <f t="shared" si="648"/>
        <v>53</v>
      </c>
      <c r="U4625">
        <v>49</v>
      </c>
      <c r="V4625">
        <f t="shared" si="649"/>
        <v>4</v>
      </c>
      <c r="W4625" s="3">
        <f t="shared" si="650"/>
        <v>1.8518518518518517E-2</v>
      </c>
      <c r="X4625">
        <v>18</v>
      </c>
      <c r="Y4625" s="4">
        <v>0</v>
      </c>
      <c r="Z4625" s="4">
        <v>1.2</v>
      </c>
      <c r="AA4625" s="5">
        <v>49033.84</v>
      </c>
      <c r="AB4625" s="5">
        <f t="shared" si="651"/>
        <v>2402658.16</v>
      </c>
      <c r="AC4625" s="5">
        <v>35693.870000000003</v>
      </c>
      <c r="AD4625" s="5">
        <f t="shared" si="652"/>
        <v>1927468.98</v>
      </c>
      <c r="AE4625" s="5">
        <v>125709.89</v>
      </c>
      <c r="AF4625" s="5">
        <v>34853</v>
      </c>
      <c r="AG4625" s="5">
        <v>8339.73</v>
      </c>
      <c r="AH4625" s="5">
        <v>1740</v>
      </c>
      <c r="AI4625" s="5">
        <v>4600</v>
      </c>
      <c r="AJ4625">
        <v>0</v>
      </c>
      <c r="AK4625" s="5">
        <v>0</v>
      </c>
      <c r="AL4625" s="5">
        <v>3837.33</v>
      </c>
      <c r="AM4625" s="5">
        <v>42045.42</v>
      </c>
      <c r="AN4625">
        <v>4</v>
      </c>
      <c r="AO4625">
        <v>7</v>
      </c>
      <c r="AP4625" t="str">
        <f t="shared" si="653"/>
        <v>No</v>
      </c>
      <c r="AQ4625">
        <v>2</v>
      </c>
      <c r="AR4625" s="5">
        <f t="shared" si="654"/>
        <v>2148594.35</v>
      </c>
      <c r="AS4625" s="5">
        <f t="shared" si="655"/>
        <v>254063.81</v>
      </c>
      <c r="AT4625" t="s">
        <v>59</v>
      </c>
      <c r="AU4625" t="s">
        <v>6164</v>
      </c>
      <c r="AV4625" t="s">
        <v>6165</v>
      </c>
      <c r="AW4625" t="s">
        <v>6166</v>
      </c>
      <c r="AX4625" t="s">
        <v>6184</v>
      </c>
      <c r="AY4625">
        <v>51</v>
      </c>
      <c r="AZ4625">
        <v>0</v>
      </c>
      <c r="BA4625">
        <v>24</v>
      </c>
      <c r="BB4625" t="s">
        <v>6180</v>
      </c>
      <c r="BC4625">
        <v>0</v>
      </c>
      <c r="BD4625">
        <v>3</v>
      </c>
      <c r="BE4625" t="s">
        <v>6219</v>
      </c>
      <c r="BF4625" t="s">
        <v>6170</v>
      </c>
      <c r="BG4625">
        <v>0</v>
      </c>
      <c r="BH4625" t="s">
        <v>6171</v>
      </c>
      <c r="BI4625">
        <v>27</v>
      </c>
      <c r="BJ4625" t="s">
        <v>6172</v>
      </c>
      <c r="BK4625">
        <v>0</v>
      </c>
      <c r="BL4625">
        <v>59</v>
      </c>
      <c r="BM4625" s="3">
        <f t="shared" si="656"/>
        <v>0.9152542372881356</v>
      </c>
    </row>
    <row r="4626" spans="1:65">
      <c r="A4626" t="s">
        <v>4766</v>
      </c>
      <c r="B4626" s="2">
        <v>45938</v>
      </c>
      <c r="C4626" t="s">
        <v>4641</v>
      </c>
      <c r="D4626" t="s">
        <v>4642</v>
      </c>
      <c r="E4626">
        <v>10</v>
      </c>
      <c r="F4626" t="s">
        <v>72</v>
      </c>
      <c r="G4626" t="s">
        <v>50</v>
      </c>
      <c r="H4626" t="s">
        <v>179</v>
      </c>
      <c r="I4626" t="s">
        <v>52</v>
      </c>
      <c r="J4626" t="s">
        <v>53</v>
      </c>
      <c r="K4626" t="s">
        <v>75</v>
      </c>
      <c r="L4626" t="s">
        <v>87</v>
      </c>
      <c r="M4626" t="s">
        <v>56</v>
      </c>
      <c r="N4626" t="s">
        <v>76</v>
      </c>
      <c r="O4626" t="s">
        <v>82</v>
      </c>
      <c r="P4626">
        <v>60</v>
      </c>
      <c r="Q4626">
        <v>62</v>
      </c>
      <c r="R4626">
        <v>63</v>
      </c>
      <c r="S4626">
        <v>1</v>
      </c>
      <c r="T4626">
        <f t="shared" si="648"/>
        <v>62</v>
      </c>
      <c r="U4626">
        <v>58</v>
      </c>
      <c r="V4626">
        <f t="shared" si="649"/>
        <v>4</v>
      </c>
      <c r="W4626" s="3">
        <f t="shared" si="650"/>
        <v>1.5873015873015872E-2</v>
      </c>
      <c r="X4626">
        <v>26</v>
      </c>
      <c r="Y4626" s="4">
        <v>10.199999999999999</v>
      </c>
      <c r="Z4626" s="4">
        <v>2.1</v>
      </c>
      <c r="AA4626" s="5">
        <v>35705.58</v>
      </c>
      <c r="AB4626" s="5">
        <f t="shared" si="651"/>
        <v>2070923.64</v>
      </c>
      <c r="AC4626" s="5">
        <v>24229.73</v>
      </c>
      <c r="AD4626" s="5">
        <f t="shared" si="652"/>
        <v>1526472.99</v>
      </c>
      <c r="AE4626" s="5">
        <v>113077.03</v>
      </c>
      <c r="AF4626" s="5">
        <v>28440.87</v>
      </c>
      <c r="AG4626" s="5">
        <v>9150.4599999999991</v>
      </c>
      <c r="AH4626" s="5">
        <v>3045</v>
      </c>
      <c r="AI4626" s="5">
        <v>3200</v>
      </c>
      <c r="AJ4626">
        <v>0</v>
      </c>
      <c r="AK4626" s="5">
        <v>0</v>
      </c>
      <c r="AL4626" s="5">
        <v>2552.5500000000002</v>
      </c>
      <c r="AM4626" s="5">
        <v>52640.02</v>
      </c>
      <c r="AN4626">
        <v>4</v>
      </c>
      <c r="AO4626">
        <v>9</v>
      </c>
      <c r="AP4626" t="str">
        <f t="shared" si="653"/>
        <v>No</v>
      </c>
      <c r="AQ4626">
        <v>2</v>
      </c>
      <c r="AR4626" s="5">
        <f t="shared" si="654"/>
        <v>1738578.92</v>
      </c>
      <c r="AS4626" s="5">
        <f t="shared" si="655"/>
        <v>332344.71999999997</v>
      </c>
      <c r="AT4626" t="s">
        <v>59</v>
      </c>
      <c r="AU4626" t="s">
        <v>6164</v>
      </c>
      <c r="AV4626" t="s">
        <v>6165</v>
      </c>
      <c r="AW4626" t="s">
        <v>6166</v>
      </c>
      <c r="AX4626" t="s">
        <v>6177</v>
      </c>
      <c r="AY4626">
        <v>65</v>
      </c>
      <c r="AZ4626">
        <v>4</v>
      </c>
      <c r="BA4626">
        <v>24</v>
      </c>
      <c r="BB4626" t="s">
        <v>6185</v>
      </c>
      <c r="BC4626">
        <v>1</v>
      </c>
      <c r="BD4626">
        <v>4</v>
      </c>
      <c r="BE4626" t="s">
        <v>6218</v>
      </c>
      <c r="BF4626" t="s">
        <v>6170</v>
      </c>
      <c r="BG4626">
        <v>0</v>
      </c>
      <c r="BH4626" t="s">
        <v>6171</v>
      </c>
      <c r="BI4626">
        <v>26</v>
      </c>
      <c r="BJ4626" t="s">
        <v>6172</v>
      </c>
      <c r="BK4626">
        <v>0</v>
      </c>
      <c r="BL4626">
        <v>70</v>
      </c>
      <c r="BM4626" s="3">
        <f t="shared" si="656"/>
        <v>0.9</v>
      </c>
    </row>
    <row r="4627" spans="1:65">
      <c r="A4627" t="s">
        <v>4767</v>
      </c>
      <c r="B4627" s="2">
        <v>45938</v>
      </c>
      <c r="C4627" t="s">
        <v>4641</v>
      </c>
      <c r="D4627" t="s">
        <v>4642</v>
      </c>
      <c r="E4627">
        <v>10</v>
      </c>
      <c r="F4627" t="s">
        <v>61</v>
      </c>
      <c r="G4627" t="s">
        <v>62</v>
      </c>
      <c r="H4627" t="s">
        <v>115</v>
      </c>
      <c r="I4627" t="s">
        <v>74</v>
      </c>
      <c r="J4627" t="s">
        <v>53</v>
      </c>
      <c r="K4627" t="s">
        <v>66</v>
      </c>
      <c r="L4627" t="s">
        <v>92</v>
      </c>
      <c r="M4627" t="s">
        <v>56</v>
      </c>
      <c r="N4627" t="s">
        <v>109</v>
      </c>
      <c r="O4627" t="s">
        <v>120</v>
      </c>
      <c r="P4627">
        <v>63</v>
      </c>
      <c r="Q4627">
        <v>66</v>
      </c>
      <c r="R4627">
        <v>66</v>
      </c>
      <c r="S4627">
        <v>2</v>
      </c>
      <c r="T4627">
        <f t="shared" si="648"/>
        <v>64</v>
      </c>
      <c r="U4627">
        <v>62</v>
      </c>
      <c r="V4627">
        <f t="shared" si="649"/>
        <v>2</v>
      </c>
      <c r="W4627" s="3">
        <f t="shared" si="650"/>
        <v>3.0303030303030304E-2</v>
      </c>
      <c r="X4627">
        <v>24</v>
      </c>
      <c r="Y4627" s="4">
        <v>0.5</v>
      </c>
      <c r="Z4627" s="4">
        <v>1.4</v>
      </c>
      <c r="AA4627" s="5">
        <v>34198.65</v>
      </c>
      <c r="AB4627" s="5">
        <f t="shared" si="651"/>
        <v>2120316.2999999998</v>
      </c>
      <c r="AC4627" s="5">
        <v>23653.83</v>
      </c>
      <c r="AD4627" s="5">
        <f t="shared" si="652"/>
        <v>1561152.78</v>
      </c>
      <c r="AE4627" s="5">
        <v>110643.21</v>
      </c>
      <c r="AF4627" s="5">
        <v>28080.45</v>
      </c>
      <c r="AG4627" s="5">
        <v>8989.7099999999991</v>
      </c>
      <c r="AH4627" s="5">
        <v>2030</v>
      </c>
      <c r="AI4627" s="5">
        <v>6400</v>
      </c>
      <c r="AJ4627">
        <v>0</v>
      </c>
      <c r="AK4627" s="5">
        <v>0</v>
      </c>
      <c r="AL4627" s="5">
        <v>1277.4100000000001</v>
      </c>
      <c r="AM4627" s="5">
        <v>94714.89</v>
      </c>
      <c r="AN4627">
        <v>8</v>
      </c>
      <c r="AO4627">
        <v>8</v>
      </c>
      <c r="AP4627" t="str">
        <f t="shared" si="653"/>
        <v>Yes</v>
      </c>
      <c r="AQ4627">
        <v>1</v>
      </c>
      <c r="AR4627" s="5">
        <f t="shared" si="654"/>
        <v>1813288.45</v>
      </c>
      <c r="AS4627" s="5">
        <f t="shared" si="655"/>
        <v>307027.84999999998</v>
      </c>
      <c r="AT4627" t="s">
        <v>59</v>
      </c>
      <c r="AU4627" t="s">
        <v>6164</v>
      </c>
      <c r="AV4627" t="s">
        <v>6165</v>
      </c>
      <c r="AW4627" t="s">
        <v>6166</v>
      </c>
      <c r="AX4627" t="s">
        <v>6184</v>
      </c>
      <c r="AY4627">
        <v>68</v>
      </c>
      <c r="AZ4627">
        <v>3</v>
      </c>
      <c r="BA4627">
        <v>21</v>
      </c>
      <c r="BB4627" t="s">
        <v>6185</v>
      </c>
      <c r="BC4627">
        <v>0</v>
      </c>
      <c r="BD4627">
        <v>0</v>
      </c>
      <c r="BE4627" t="s">
        <v>6169</v>
      </c>
      <c r="BF4627" t="s">
        <v>6170</v>
      </c>
      <c r="BG4627">
        <v>0</v>
      </c>
      <c r="BH4627" t="s">
        <v>6171</v>
      </c>
      <c r="BI4627">
        <v>24</v>
      </c>
      <c r="BJ4627" t="s">
        <v>6172</v>
      </c>
      <c r="BK4627">
        <v>0</v>
      </c>
      <c r="BL4627">
        <v>74</v>
      </c>
      <c r="BM4627" s="3">
        <f t="shared" si="656"/>
        <v>0.89189189189189189</v>
      </c>
    </row>
    <row r="4628" spans="1:65">
      <c r="A4628" t="s">
        <v>4768</v>
      </c>
      <c r="B4628" s="2">
        <v>45938</v>
      </c>
      <c r="C4628" t="s">
        <v>4641</v>
      </c>
      <c r="D4628" t="s">
        <v>4642</v>
      </c>
      <c r="E4628">
        <v>10</v>
      </c>
      <c r="F4628" t="s">
        <v>72</v>
      </c>
      <c r="G4628" t="s">
        <v>62</v>
      </c>
      <c r="H4628" t="s">
        <v>220</v>
      </c>
      <c r="I4628" t="s">
        <v>52</v>
      </c>
      <c r="J4628" t="s">
        <v>53</v>
      </c>
      <c r="K4628" t="s">
        <v>54</v>
      </c>
      <c r="L4628" t="s">
        <v>92</v>
      </c>
      <c r="M4628" t="s">
        <v>56</v>
      </c>
      <c r="N4628" t="s">
        <v>109</v>
      </c>
      <c r="O4628" t="s">
        <v>70</v>
      </c>
      <c r="P4628">
        <v>57</v>
      </c>
      <c r="Q4628">
        <v>58</v>
      </c>
      <c r="R4628">
        <v>61</v>
      </c>
      <c r="S4628">
        <v>2</v>
      </c>
      <c r="T4628">
        <f t="shared" si="648"/>
        <v>59</v>
      </c>
      <c r="U4628">
        <v>57</v>
      </c>
      <c r="V4628">
        <f t="shared" si="649"/>
        <v>2</v>
      </c>
      <c r="W4628" s="3">
        <f t="shared" si="650"/>
        <v>3.2786885245901641E-2</v>
      </c>
      <c r="X4628">
        <v>33</v>
      </c>
      <c r="Y4628" s="4">
        <v>2.8</v>
      </c>
      <c r="Z4628" s="4">
        <v>1.4</v>
      </c>
      <c r="AA4628" s="5">
        <v>38894.49</v>
      </c>
      <c r="AB4628" s="5">
        <f t="shared" si="651"/>
        <v>2216985.9300000002</v>
      </c>
      <c r="AC4628" s="5">
        <v>23733.279999999999</v>
      </c>
      <c r="AD4628" s="5">
        <f t="shared" si="652"/>
        <v>1447730.08</v>
      </c>
      <c r="AE4628" s="5">
        <v>108540.62</v>
      </c>
      <c r="AF4628" s="5">
        <v>27877.74</v>
      </c>
      <c r="AG4628" s="5">
        <v>9925.4699999999993</v>
      </c>
      <c r="AH4628" s="5">
        <v>2030</v>
      </c>
      <c r="AI4628" s="5">
        <v>6400</v>
      </c>
      <c r="AJ4628">
        <v>0</v>
      </c>
      <c r="AK4628" s="5">
        <v>0</v>
      </c>
      <c r="AL4628" s="5">
        <v>1327.95</v>
      </c>
      <c r="AM4628" s="5">
        <v>89298.93</v>
      </c>
      <c r="AN4628">
        <v>8</v>
      </c>
      <c r="AO4628">
        <v>10</v>
      </c>
      <c r="AP4628" t="str">
        <f t="shared" si="653"/>
        <v>No</v>
      </c>
      <c r="AQ4628">
        <v>2</v>
      </c>
      <c r="AR4628" s="5">
        <f t="shared" si="654"/>
        <v>1693130.79</v>
      </c>
      <c r="AS4628" s="5">
        <f t="shared" si="655"/>
        <v>523855.14</v>
      </c>
      <c r="AT4628" t="s">
        <v>59</v>
      </c>
      <c r="AU4628" t="s">
        <v>6164</v>
      </c>
      <c r="AV4628" t="s">
        <v>6165</v>
      </c>
      <c r="AW4628" t="s">
        <v>6166</v>
      </c>
      <c r="AX4628" t="s">
        <v>6184</v>
      </c>
      <c r="AY4628">
        <v>60</v>
      </c>
      <c r="AZ4628">
        <v>0</v>
      </c>
      <c r="BA4628">
        <v>22</v>
      </c>
      <c r="BB4628" t="s">
        <v>6180</v>
      </c>
      <c r="BC4628">
        <v>1</v>
      </c>
      <c r="BD4628">
        <v>1</v>
      </c>
      <c r="BE4628" t="s">
        <v>6196</v>
      </c>
      <c r="BF4628" t="s">
        <v>6170</v>
      </c>
      <c r="BG4628">
        <v>1</v>
      </c>
      <c r="BH4628" t="s">
        <v>6186</v>
      </c>
      <c r="BI4628">
        <v>46</v>
      </c>
      <c r="BJ4628" t="s">
        <v>6172</v>
      </c>
      <c r="BK4628">
        <v>0</v>
      </c>
      <c r="BL4628">
        <v>70</v>
      </c>
      <c r="BM4628" s="3">
        <f t="shared" si="656"/>
        <v>0.87142857142857144</v>
      </c>
    </row>
    <row r="4629" spans="1:65">
      <c r="A4629" t="s">
        <v>4769</v>
      </c>
      <c r="B4629" s="2">
        <v>45938</v>
      </c>
      <c r="C4629" t="s">
        <v>4641</v>
      </c>
      <c r="D4629" t="s">
        <v>4642</v>
      </c>
      <c r="E4629">
        <v>10</v>
      </c>
      <c r="F4629" t="s">
        <v>72</v>
      </c>
      <c r="G4629" t="s">
        <v>62</v>
      </c>
      <c r="H4629" t="s">
        <v>175</v>
      </c>
      <c r="I4629" t="s">
        <v>52</v>
      </c>
      <c r="J4629" t="s">
        <v>53</v>
      </c>
      <c r="K4629" t="s">
        <v>75</v>
      </c>
      <c r="L4629" t="s">
        <v>92</v>
      </c>
      <c r="M4629" t="s">
        <v>56</v>
      </c>
      <c r="N4629" t="s">
        <v>109</v>
      </c>
      <c r="O4629" t="s">
        <v>120</v>
      </c>
      <c r="P4629">
        <v>58</v>
      </c>
      <c r="Q4629">
        <v>61</v>
      </c>
      <c r="R4629">
        <v>62</v>
      </c>
      <c r="S4629">
        <v>1</v>
      </c>
      <c r="T4629">
        <f t="shared" si="648"/>
        <v>61</v>
      </c>
      <c r="U4629">
        <v>56</v>
      </c>
      <c r="V4629">
        <f t="shared" si="649"/>
        <v>5</v>
      </c>
      <c r="W4629" s="3">
        <f t="shared" si="650"/>
        <v>1.6129032258064516E-2</v>
      </c>
      <c r="X4629">
        <v>40</v>
      </c>
      <c r="Y4629" s="4">
        <v>0.7</v>
      </c>
      <c r="Z4629" s="4">
        <v>1.4</v>
      </c>
      <c r="AA4629" s="5">
        <v>35570.449999999997</v>
      </c>
      <c r="AB4629" s="5">
        <f t="shared" si="651"/>
        <v>1991945.2</v>
      </c>
      <c r="AC4629" s="5">
        <v>23695.46</v>
      </c>
      <c r="AD4629" s="5">
        <f t="shared" si="652"/>
        <v>1469118.52</v>
      </c>
      <c r="AE4629" s="5">
        <v>109583.3</v>
      </c>
      <c r="AF4629" s="5">
        <v>27897.38</v>
      </c>
      <c r="AG4629" s="5">
        <v>10382.74</v>
      </c>
      <c r="AH4629" s="5">
        <v>2030</v>
      </c>
      <c r="AI4629" s="5">
        <v>3200</v>
      </c>
      <c r="AJ4629">
        <v>0</v>
      </c>
      <c r="AK4629" s="5">
        <v>0</v>
      </c>
      <c r="AL4629" s="5">
        <v>3381.7</v>
      </c>
      <c r="AM4629" s="5">
        <v>87889.45</v>
      </c>
      <c r="AN4629">
        <v>8</v>
      </c>
      <c r="AO4629">
        <v>10</v>
      </c>
      <c r="AP4629" t="str">
        <f t="shared" si="653"/>
        <v>No</v>
      </c>
      <c r="AQ4629">
        <v>1</v>
      </c>
      <c r="AR4629" s="5">
        <f t="shared" si="654"/>
        <v>1713483.09</v>
      </c>
      <c r="AS4629" s="5">
        <f t="shared" si="655"/>
        <v>278462.11</v>
      </c>
      <c r="AT4629" t="s">
        <v>59</v>
      </c>
      <c r="AU4629" t="s">
        <v>6164</v>
      </c>
      <c r="AV4629" t="s">
        <v>6165</v>
      </c>
      <c r="AW4629" t="s">
        <v>6166</v>
      </c>
      <c r="AX4629" t="s">
        <v>6184</v>
      </c>
      <c r="AY4629">
        <v>58</v>
      </c>
      <c r="AZ4629">
        <v>0</v>
      </c>
      <c r="BA4629">
        <v>27</v>
      </c>
      <c r="BB4629" t="s">
        <v>6180</v>
      </c>
      <c r="BC4629">
        <v>0</v>
      </c>
      <c r="BD4629">
        <v>2</v>
      </c>
      <c r="BE4629" t="s">
        <v>6188</v>
      </c>
      <c r="BF4629" t="s">
        <v>6170</v>
      </c>
      <c r="BG4629">
        <v>1</v>
      </c>
      <c r="BH4629" t="s">
        <v>6186</v>
      </c>
      <c r="BI4629">
        <v>45</v>
      </c>
      <c r="BJ4629" t="s">
        <v>6172</v>
      </c>
      <c r="BK4629">
        <v>0</v>
      </c>
      <c r="BL4629">
        <v>72</v>
      </c>
      <c r="BM4629" s="3">
        <f t="shared" si="656"/>
        <v>0.86111111111111116</v>
      </c>
    </row>
    <row r="4630" spans="1:65">
      <c r="A4630" t="s">
        <v>4770</v>
      </c>
      <c r="B4630" s="2">
        <v>45938</v>
      </c>
      <c r="C4630" t="s">
        <v>4641</v>
      </c>
      <c r="D4630" t="s">
        <v>4642</v>
      </c>
      <c r="E4630">
        <v>10</v>
      </c>
      <c r="F4630" t="s">
        <v>72</v>
      </c>
      <c r="G4630" t="s">
        <v>62</v>
      </c>
      <c r="H4630" t="s">
        <v>150</v>
      </c>
      <c r="I4630" t="s">
        <v>74</v>
      </c>
      <c r="J4630" t="s">
        <v>53</v>
      </c>
      <c r="K4630" t="s">
        <v>75</v>
      </c>
      <c r="L4630" t="s">
        <v>67</v>
      </c>
      <c r="M4630" t="s">
        <v>56</v>
      </c>
      <c r="N4630" t="s">
        <v>94</v>
      </c>
      <c r="O4630" t="s">
        <v>120</v>
      </c>
      <c r="P4630">
        <v>58</v>
      </c>
      <c r="Q4630">
        <v>60</v>
      </c>
      <c r="R4630">
        <v>61</v>
      </c>
      <c r="S4630">
        <v>2</v>
      </c>
      <c r="T4630">
        <f t="shared" si="648"/>
        <v>59</v>
      </c>
      <c r="U4630">
        <v>56</v>
      </c>
      <c r="V4630">
        <f t="shared" si="649"/>
        <v>3</v>
      </c>
      <c r="W4630" s="3">
        <f t="shared" si="650"/>
        <v>3.2786885245901641E-2</v>
      </c>
      <c r="X4630">
        <v>26</v>
      </c>
      <c r="Y4630" s="4">
        <v>0</v>
      </c>
      <c r="Z4630" s="4">
        <v>0.9</v>
      </c>
      <c r="AA4630" s="5">
        <v>36180.33</v>
      </c>
      <c r="AB4630" s="5">
        <f t="shared" si="651"/>
        <v>2026098.48</v>
      </c>
      <c r="AC4630" s="5">
        <v>22850.13</v>
      </c>
      <c r="AD4630" s="5">
        <f t="shared" si="652"/>
        <v>1393857.93</v>
      </c>
      <c r="AE4630" s="5">
        <v>103761.67</v>
      </c>
      <c r="AF4630" s="5">
        <v>27707.56</v>
      </c>
      <c r="AG4630" s="5">
        <v>9213.39</v>
      </c>
      <c r="AH4630" s="5">
        <v>1305</v>
      </c>
      <c r="AI4630" s="5">
        <v>6400</v>
      </c>
      <c r="AJ4630">
        <v>0</v>
      </c>
      <c r="AK4630" s="5">
        <v>0</v>
      </c>
      <c r="AL4630" s="5">
        <v>1957.72</v>
      </c>
      <c r="AM4630" s="5">
        <v>38731.06</v>
      </c>
      <c r="AN4630">
        <v>4</v>
      </c>
      <c r="AO4630">
        <v>4</v>
      </c>
      <c r="AP4630" t="str">
        <f t="shared" si="653"/>
        <v>Yes</v>
      </c>
      <c r="AQ4630">
        <v>1</v>
      </c>
      <c r="AR4630" s="5">
        <f t="shared" si="654"/>
        <v>1582934.33</v>
      </c>
      <c r="AS4630" s="5">
        <f t="shared" si="655"/>
        <v>443164.15</v>
      </c>
      <c r="AT4630" t="s">
        <v>59</v>
      </c>
      <c r="AU4630" t="s">
        <v>6164</v>
      </c>
      <c r="AV4630" t="s">
        <v>6165</v>
      </c>
      <c r="AW4630" t="s">
        <v>6166</v>
      </c>
      <c r="AX4630" t="s">
        <v>6184</v>
      </c>
      <c r="AY4630">
        <v>61</v>
      </c>
      <c r="AZ4630">
        <v>0</v>
      </c>
      <c r="BA4630">
        <v>19</v>
      </c>
      <c r="BB4630" t="s">
        <v>6180</v>
      </c>
      <c r="BC4630">
        <v>0</v>
      </c>
      <c r="BD4630">
        <v>0</v>
      </c>
      <c r="BE4630" t="s">
        <v>6169</v>
      </c>
      <c r="BF4630" t="s">
        <v>6170</v>
      </c>
      <c r="BG4630">
        <v>0</v>
      </c>
      <c r="BH4630" t="s">
        <v>6171</v>
      </c>
      <c r="BI4630">
        <v>45</v>
      </c>
      <c r="BJ4630" t="s">
        <v>6172</v>
      </c>
      <c r="BK4630">
        <v>0</v>
      </c>
      <c r="BL4630">
        <v>76</v>
      </c>
      <c r="BM4630" s="3">
        <f t="shared" si="656"/>
        <v>0.80263157894736847</v>
      </c>
    </row>
    <row r="4631" spans="1:65">
      <c r="A4631" t="s">
        <v>4771</v>
      </c>
      <c r="B4631" s="2">
        <v>45938</v>
      </c>
      <c r="C4631" t="s">
        <v>4641</v>
      </c>
      <c r="D4631" t="s">
        <v>4642</v>
      </c>
      <c r="E4631">
        <v>10</v>
      </c>
      <c r="F4631" t="s">
        <v>72</v>
      </c>
      <c r="G4631" t="s">
        <v>50</v>
      </c>
      <c r="H4631" t="s">
        <v>119</v>
      </c>
      <c r="I4631" t="s">
        <v>74</v>
      </c>
      <c r="J4631" t="s">
        <v>53</v>
      </c>
      <c r="K4631" t="s">
        <v>75</v>
      </c>
      <c r="L4631" t="s">
        <v>87</v>
      </c>
      <c r="M4631" t="s">
        <v>56</v>
      </c>
      <c r="N4631" t="s">
        <v>57</v>
      </c>
      <c r="O4631" t="s">
        <v>82</v>
      </c>
      <c r="P4631">
        <v>50</v>
      </c>
      <c r="Q4631">
        <v>52</v>
      </c>
      <c r="R4631">
        <v>52</v>
      </c>
      <c r="S4631">
        <v>1</v>
      </c>
      <c r="T4631">
        <f t="shared" si="648"/>
        <v>51</v>
      </c>
      <c r="U4631">
        <v>48</v>
      </c>
      <c r="V4631">
        <f t="shared" si="649"/>
        <v>3</v>
      </c>
      <c r="W4631" s="3">
        <f t="shared" si="650"/>
        <v>1.9230769230769232E-2</v>
      </c>
      <c r="X4631">
        <v>11</v>
      </c>
      <c r="Y4631" s="4">
        <v>5.6</v>
      </c>
      <c r="Z4631" s="4">
        <v>1.6</v>
      </c>
      <c r="AA4631" s="5">
        <v>36235.35</v>
      </c>
      <c r="AB4631" s="5">
        <f t="shared" si="651"/>
        <v>1739296.8</v>
      </c>
      <c r="AC4631" s="5">
        <v>24020.03</v>
      </c>
      <c r="AD4631" s="5">
        <f t="shared" si="652"/>
        <v>1249041.56</v>
      </c>
      <c r="AE4631" s="5">
        <v>89373.62</v>
      </c>
      <c r="AF4631" s="5">
        <v>22335.62</v>
      </c>
      <c r="AG4631" s="5">
        <v>7794.19</v>
      </c>
      <c r="AH4631" s="5">
        <v>2320</v>
      </c>
      <c r="AI4631" s="5">
        <v>3200</v>
      </c>
      <c r="AJ4631">
        <v>0</v>
      </c>
      <c r="AK4631" s="5">
        <v>0</v>
      </c>
      <c r="AL4631" s="5">
        <v>1950.99</v>
      </c>
      <c r="AM4631" s="5">
        <v>31874.84</v>
      </c>
      <c r="AN4631">
        <v>4</v>
      </c>
      <c r="AO4631">
        <v>3</v>
      </c>
      <c r="AP4631" t="str">
        <f t="shared" si="653"/>
        <v>Yes</v>
      </c>
      <c r="AQ4631">
        <v>1</v>
      </c>
      <c r="AR4631" s="5">
        <f t="shared" si="654"/>
        <v>1407890.82</v>
      </c>
      <c r="AS4631" s="5">
        <f t="shared" si="655"/>
        <v>331405.98</v>
      </c>
      <c r="AT4631" t="s">
        <v>59</v>
      </c>
      <c r="AU4631" t="s">
        <v>6164</v>
      </c>
      <c r="AV4631" t="s">
        <v>6165</v>
      </c>
      <c r="AW4631" t="s">
        <v>6166</v>
      </c>
      <c r="AX4631" t="s">
        <v>6184</v>
      </c>
      <c r="AY4631">
        <v>52</v>
      </c>
      <c r="AZ4631">
        <v>0</v>
      </c>
      <c r="BA4631">
        <v>25</v>
      </c>
      <c r="BB4631" t="s">
        <v>6180</v>
      </c>
      <c r="BC4631">
        <v>0</v>
      </c>
      <c r="BD4631">
        <v>0</v>
      </c>
      <c r="BE4631" t="s">
        <v>6169</v>
      </c>
      <c r="BF4631" t="s">
        <v>6170</v>
      </c>
      <c r="BG4631">
        <v>0</v>
      </c>
      <c r="BH4631" t="s">
        <v>6171</v>
      </c>
      <c r="BI4631">
        <v>37</v>
      </c>
      <c r="BJ4631" t="s">
        <v>6172</v>
      </c>
      <c r="BK4631">
        <v>0</v>
      </c>
      <c r="BL4631">
        <v>70</v>
      </c>
      <c r="BM4631" s="3">
        <f t="shared" si="656"/>
        <v>0.74285714285714288</v>
      </c>
    </row>
    <row r="4632" spans="1:65">
      <c r="A4632" t="s">
        <v>4772</v>
      </c>
      <c r="B4632" s="2">
        <v>45938</v>
      </c>
      <c r="C4632" t="s">
        <v>4641</v>
      </c>
      <c r="D4632" t="s">
        <v>4642</v>
      </c>
      <c r="E4632">
        <v>10</v>
      </c>
      <c r="F4632" t="s">
        <v>72</v>
      </c>
      <c r="G4632" t="s">
        <v>50</v>
      </c>
      <c r="H4632" t="s">
        <v>179</v>
      </c>
      <c r="I4632" t="s">
        <v>64</v>
      </c>
      <c r="J4632" t="s">
        <v>53</v>
      </c>
      <c r="K4632" t="s">
        <v>75</v>
      </c>
      <c r="L4632" t="s">
        <v>55</v>
      </c>
      <c r="M4632" t="s">
        <v>56</v>
      </c>
      <c r="N4632" t="s">
        <v>76</v>
      </c>
      <c r="O4632" t="s">
        <v>70</v>
      </c>
      <c r="P4632">
        <v>47</v>
      </c>
      <c r="Q4632">
        <v>48</v>
      </c>
      <c r="R4632">
        <v>50</v>
      </c>
      <c r="S4632">
        <v>1</v>
      </c>
      <c r="T4632">
        <f t="shared" si="648"/>
        <v>49</v>
      </c>
      <c r="U4632">
        <v>46</v>
      </c>
      <c r="V4632">
        <f t="shared" si="649"/>
        <v>3</v>
      </c>
      <c r="W4632" s="3">
        <f t="shared" si="650"/>
        <v>0.02</v>
      </c>
      <c r="X4632">
        <v>28</v>
      </c>
      <c r="Y4632" s="4">
        <v>3.4</v>
      </c>
      <c r="Z4632" s="4">
        <v>1.1000000000000001</v>
      </c>
      <c r="AA4632" s="5">
        <v>36104.879999999997</v>
      </c>
      <c r="AB4632" s="5">
        <f t="shared" si="651"/>
        <v>1660824.48</v>
      </c>
      <c r="AC4632" s="5">
        <v>23474.85</v>
      </c>
      <c r="AD4632" s="5">
        <f t="shared" si="652"/>
        <v>1173742.5</v>
      </c>
      <c r="AE4632" s="5">
        <v>81464.37</v>
      </c>
      <c r="AF4632" s="5">
        <v>23072.62</v>
      </c>
      <c r="AG4632" s="5">
        <v>9841.17</v>
      </c>
      <c r="AH4632" s="5">
        <v>1595</v>
      </c>
      <c r="AI4632" s="5">
        <v>3200</v>
      </c>
      <c r="AJ4632">
        <v>0</v>
      </c>
      <c r="AK4632" s="5">
        <v>0</v>
      </c>
      <c r="AL4632" s="5">
        <v>2004.62</v>
      </c>
      <c r="AM4632" s="5">
        <v>29299.67</v>
      </c>
      <c r="AN4632">
        <v>4</v>
      </c>
      <c r="AO4632">
        <v>4</v>
      </c>
      <c r="AP4632" t="str">
        <f t="shared" si="653"/>
        <v>Yes</v>
      </c>
      <c r="AQ4632">
        <v>1</v>
      </c>
      <c r="AR4632" s="5">
        <f t="shared" si="654"/>
        <v>1324219.95</v>
      </c>
      <c r="AS4632" s="5">
        <f t="shared" si="655"/>
        <v>336604.53</v>
      </c>
      <c r="AT4632" t="s">
        <v>59</v>
      </c>
      <c r="AU4632" t="s">
        <v>6164</v>
      </c>
      <c r="AV4632" t="s">
        <v>6165</v>
      </c>
      <c r="AW4632" t="s">
        <v>6166</v>
      </c>
      <c r="AX4632" t="s">
        <v>6184</v>
      </c>
      <c r="AY4632">
        <v>50</v>
      </c>
      <c r="AZ4632">
        <v>0</v>
      </c>
      <c r="BA4632">
        <v>26</v>
      </c>
      <c r="BB4632" t="s">
        <v>6180</v>
      </c>
      <c r="BC4632">
        <v>0</v>
      </c>
      <c r="BD4632">
        <v>0</v>
      </c>
      <c r="BE4632" t="s">
        <v>6169</v>
      </c>
      <c r="BF4632" t="s">
        <v>6170</v>
      </c>
      <c r="BG4632">
        <v>0</v>
      </c>
      <c r="BH4632" t="s">
        <v>6171</v>
      </c>
      <c r="BI4632">
        <v>26</v>
      </c>
      <c r="BJ4632" t="s">
        <v>6172</v>
      </c>
      <c r="BK4632">
        <v>0</v>
      </c>
      <c r="BL4632">
        <v>73</v>
      </c>
      <c r="BM4632" s="3">
        <f t="shared" si="656"/>
        <v>0.68493150684931503</v>
      </c>
    </row>
    <row r="4633" spans="1:65">
      <c r="A4633" t="s">
        <v>4773</v>
      </c>
      <c r="B4633" s="2">
        <v>45938</v>
      </c>
      <c r="C4633" t="s">
        <v>4641</v>
      </c>
      <c r="D4633" t="s">
        <v>4642</v>
      </c>
      <c r="E4633">
        <v>10</v>
      </c>
      <c r="F4633" t="s">
        <v>61</v>
      </c>
      <c r="G4633" t="s">
        <v>62</v>
      </c>
      <c r="H4633" t="s">
        <v>63</v>
      </c>
      <c r="I4633" t="s">
        <v>64</v>
      </c>
      <c r="J4633" t="s">
        <v>53</v>
      </c>
      <c r="K4633" t="s">
        <v>75</v>
      </c>
      <c r="L4633" t="s">
        <v>92</v>
      </c>
      <c r="M4633" t="s">
        <v>56</v>
      </c>
      <c r="N4633" t="s">
        <v>69</v>
      </c>
      <c r="O4633" t="s">
        <v>120</v>
      </c>
      <c r="P4633">
        <v>60</v>
      </c>
      <c r="Q4633">
        <v>61</v>
      </c>
      <c r="R4633">
        <v>58</v>
      </c>
      <c r="S4633">
        <v>1</v>
      </c>
      <c r="T4633">
        <f t="shared" si="648"/>
        <v>57</v>
      </c>
      <c r="U4633">
        <v>57</v>
      </c>
      <c r="V4633">
        <f t="shared" si="649"/>
        <v>0</v>
      </c>
      <c r="W4633" s="3">
        <f t="shared" si="650"/>
        <v>1.7241379310344827E-2</v>
      </c>
      <c r="X4633">
        <v>28</v>
      </c>
      <c r="Y4633" s="4">
        <v>5</v>
      </c>
      <c r="Z4633" s="4">
        <v>1.7</v>
      </c>
      <c r="AA4633" s="5">
        <v>36072.019999999997</v>
      </c>
      <c r="AB4633" s="5">
        <f t="shared" si="651"/>
        <v>2056105.14</v>
      </c>
      <c r="AC4633" s="5">
        <v>23686.69</v>
      </c>
      <c r="AD4633" s="5">
        <f t="shared" si="652"/>
        <v>1373828.02</v>
      </c>
      <c r="AE4633" s="5">
        <v>97142.65</v>
      </c>
      <c r="AF4633" s="5">
        <v>24702.080000000002</v>
      </c>
      <c r="AG4633" s="5">
        <v>10253.34</v>
      </c>
      <c r="AH4633" s="5">
        <v>2465</v>
      </c>
      <c r="AI4633" s="5">
        <v>3200</v>
      </c>
      <c r="AJ4633">
        <v>0</v>
      </c>
      <c r="AK4633" s="5">
        <v>0</v>
      </c>
      <c r="AL4633" s="5">
        <v>0</v>
      </c>
      <c r="AM4633" s="5">
        <v>37015.910000000003</v>
      </c>
      <c r="AN4633">
        <v>4</v>
      </c>
      <c r="AO4633">
        <v>3</v>
      </c>
      <c r="AP4633" t="str">
        <f t="shared" si="653"/>
        <v>Yes</v>
      </c>
      <c r="AQ4633">
        <v>1</v>
      </c>
      <c r="AR4633" s="5">
        <f t="shared" si="654"/>
        <v>1548607</v>
      </c>
      <c r="AS4633" s="5">
        <f t="shared" si="655"/>
        <v>507498.14</v>
      </c>
      <c r="AT4633" t="s">
        <v>59</v>
      </c>
      <c r="AU4633" t="s">
        <v>6164</v>
      </c>
      <c r="AV4633" t="s">
        <v>6165</v>
      </c>
      <c r="AW4633" t="s">
        <v>6166</v>
      </c>
      <c r="AX4633" t="s">
        <v>6167</v>
      </c>
      <c r="AY4633">
        <v>62</v>
      </c>
      <c r="AZ4633">
        <v>0</v>
      </c>
      <c r="BA4633">
        <v>0</v>
      </c>
      <c r="BB4633" t="s">
        <v>6168</v>
      </c>
      <c r="BC4633">
        <v>0</v>
      </c>
      <c r="BD4633">
        <v>0</v>
      </c>
      <c r="BE4633" t="s">
        <v>6169</v>
      </c>
      <c r="BF4633" t="s">
        <v>6170</v>
      </c>
      <c r="BG4633">
        <v>0</v>
      </c>
      <c r="BH4633" t="s">
        <v>6171</v>
      </c>
      <c r="BI4633">
        <v>52</v>
      </c>
      <c r="BJ4633" t="s">
        <v>6187</v>
      </c>
      <c r="BK4633">
        <v>0</v>
      </c>
      <c r="BL4633">
        <v>75</v>
      </c>
      <c r="BM4633" s="3">
        <f t="shared" si="656"/>
        <v>0.77333333333333332</v>
      </c>
    </row>
    <row r="4634" spans="1:65">
      <c r="A4634" t="s">
        <v>4774</v>
      </c>
      <c r="B4634" s="2">
        <v>45938</v>
      </c>
      <c r="C4634" t="s">
        <v>4641</v>
      </c>
      <c r="D4634" t="s">
        <v>4642</v>
      </c>
      <c r="E4634">
        <v>10</v>
      </c>
      <c r="F4634" t="s">
        <v>61</v>
      </c>
      <c r="G4634" t="s">
        <v>79</v>
      </c>
      <c r="H4634" t="s">
        <v>123</v>
      </c>
      <c r="I4634" t="s">
        <v>64</v>
      </c>
      <c r="J4634" t="s">
        <v>65</v>
      </c>
      <c r="K4634" t="s">
        <v>75</v>
      </c>
      <c r="L4634" t="s">
        <v>87</v>
      </c>
      <c r="M4634" t="s">
        <v>56</v>
      </c>
      <c r="N4634" t="s">
        <v>57</v>
      </c>
      <c r="O4634" t="s">
        <v>70</v>
      </c>
      <c r="P4634">
        <v>43</v>
      </c>
      <c r="Q4634">
        <v>46</v>
      </c>
      <c r="R4634">
        <v>45</v>
      </c>
      <c r="S4634">
        <v>1</v>
      </c>
      <c r="T4634">
        <f t="shared" si="648"/>
        <v>44</v>
      </c>
      <c r="U4634">
        <v>41</v>
      </c>
      <c r="V4634">
        <f t="shared" si="649"/>
        <v>3</v>
      </c>
      <c r="W4634" s="3">
        <f t="shared" si="650"/>
        <v>2.2222222222222223E-2</v>
      </c>
      <c r="X4634">
        <v>30</v>
      </c>
      <c r="Y4634" s="4">
        <v>4.2</v>
      </c>
      <c r="Z4634" s="4">
        <v>1.7</v>
      </c>
      <c r="AA4634" s="5">
        <v>52275.25</v>
      </c>
      <c r="AB4634" s="5">
        <f t="shared" si="651"/>
        <v>2143285.25</v>
      </c>
      <c r="AC4634" s="5">
        <v>35844.480000000003</v>
      </c>
      <c r="AD4634" s="5">
        <f t="shared" si="652"/>
        <v>1613001.6</v>
      </c>
      <c r="AE4634" s="5">
        <v>97158.35</v>
      </c>
      <c r="AF4634" s="5">
        <v>27389.01</v>
      </c>
      <c r="AG4634" s="5">
        <v>10100.48</v>
      </c>
      <c r="AH4634" s="5">
        <v>2465</v>
      </c>
      <c r="AI4634" s="5">
        <v>4600</v>
      </c>
      <c r="AJ4634">
        <v>0</v>
      </c>
      <c r="AK4634" s="5">
        <v>0</v>
      </c>
      <c r="AL4634" s="5">
        <v>2972.77</v>
      </c>
      <c r="AM4634" s="5">
        <v>27667.52</v>
      </c>
      <c r="AN4634">
        <v>4</v>
      </c>
      <c r="AO4634">
        <v>2</v>
      </c>
      <c r="AP4634" t="str">
        <f t="shared" si="653"/>
        <v>Yes</v>
      </c>
      <c r="AQ4634">
        <v>1</v>
      </c>
      <c r="AR4634" s="5">
        <f t="shared" si="654"/>
        <v>1785354.73</v>
      </c>
      <c r="AS4634" s="5">
        <f t="shared" si="655"/>
        <v>357930.52</v>
      </c>
      <c r="AT4634" t="s">
        <v>59</v>
      </c>
      <c r="AU4634" t="s">
        <v>6164</v>
      </c>
      <c r="AV4634" t="s">
        <v>6165</v>
      </c>
      <c r="AW4634" t="s">
        <v>6166</v>
      </c>
      <c r="AX4634" t="s">
        <v>6167</v>
      </c>
      <c r="AY4634">
        <v>44</v>
      </c>
      <c r="AZ4634">
        <v>0</v>
      </c>
      <c r="BA4634">
        <v>22</v>
      </c>
      <c r="BB4634" t="s">
        <v>6180</v>
      </c>
      <c r="BC4634">
        <v>0</v>
      </c>
      <c r="BD4634">
        <v>0</v>
      </c>
      <c r="BE4634" t="s">
        <v>6169</v>
      </c>
      <c r="BF4634" t="s">
        <v>6170</v>
      </c>
      <c r="BG4634">
        <v>0</v>
      </c>
      <c r="BH4634" t="s">
        <v>6171</v>
      </c>
      <c r="BI4634">
        <v>54</v>
      </c>
      <c r="BJ4634" t="s">
        <v>6187</v>
      </c>
      <c r="BK4634">
        <v>0</v>
      </c>
      <c r="BL4634">
        <v>62</v>
      </c>
      <c r="BM4634" s="3">
        <f t="shared" si="656"/>
        <v>0.72580645161290325</v>
      </c>
    </row>
    <row r="4635" spans="1:65">
      <c r="A4635" t="s">
        <v>4775</v>
      </c>
      <c r="B4635" s="2">
        <v>45938</v>
      </c>
      <c r="C4635" t="s">
        <v>4641</v>
      </c>
      <c r="D4635" t="s">
        <v>4642</v>
      </c>
      <c r="E4635">
        <v>10</v>
      </c>
      <c r="F4635" t="s">
        <v>61</v>
      </c>
      <c r="G4635" t="s">
        <v>50</v>
      </c>
      <c r="H4635" t="s">
        <v>183</v>
      </c>
      <c r="I4635" t="s">
        <v>74</v>
      </c>
      <c r="J4635" t="s">
        <v>65</v>
      </c>
      <c r="K4635" t="s">
        <v>75</v>
      </c>
      <c r="L4635" t="s">
        <v>92</v>
      </c>
      <c r="M4635" t="s">
        <v>56</v>
      </c>
      <c r="N4635" t="s">
        <v>57</v>
      </c>
      <c r="O4635" t="s">
        <v>58</v>
      </c>
      <c r="P4635">
        <v>57</v>
      </c>
      <c r="Q4635">
        <v>58</v>
      </c>
      <c r="R4635">
        <v>56</v>
      </c>
      <c r="S4635">
        <v>1</v>
      </c>
      <c r="T4635">
        <f t="shared" si="648"/>
        <v>55</v>
      </c>
      <c r="U4635">
        <v>55</v>
      </c>
      <c r="V4635">
        <f t="shared" si="649"/>
        <v>0</v>
      </c>
      <c r="W4635" s="3">
        <f t="shared" si="650"/>
        <v>1.7857142857142856E-2</v>
      </c>
      <c r="X4635">
        <v>31</v>
      </c>
      <c r="Y4635" s="4">
        <v>3.7</v>
      </c>
      <c r="Z4635" s="4">
        <v>1.6</v>
      </c>
      <c r="AA4635" s="5">
        <v>52470.66</v>
      </c>
      <c r="AB4635" s="5">
        <f t="shared" si="651"/>
        <v>2885886.3</v>
      </c>
      <c r="AC4635" s="5">
        <v>35209.19</v>
      </c>
      <c r="AD4635" s="5">
        <f t="shared" si="652"/>
        <v>1971714.64</v>
      </c>
      <c r="AE4635" s="5">
        <v>123251.25</v>
      </c>
      <c r="AF4635" s="5">
        <v>34532.99</v>
      </c>
      <c r="AG4635" s="5">
        <v>10062.25</v>
      </c>
      <c r="AH4635" s="5">
        <v>2320</v>
      </c>
      <c r="AI4635" s="5">
        <v>4600</v>
      </c>
      <c r="AJ4635">
        <v>0</v>
      </c>
      <c r="AK4635" s="5">
        <v>0</v>
      </c>
      <c r="AL4635" s="5">
        <v>0</v>
      </c>
      <c r="AM4635" s="5">
        <v>35022.17</v>
      </c>
      <c r="AN4635">
        <v>4</v>
      </c>
      <c r="AO4635">
        <v>3</v>
      </c>
      <c r="AP4635" t="str">
        <f t="shared" si="653"/>
        <v>Yes</v>
      </c>
      <c r="AQ4635">
        <v>1</v>
      </c>
      <c r="AR4635" s="5">
        <f t="shared" si="654"/>
        <v>2181503.2999999998</v>
      </c>
      <c r="AS4635" s="5">
        <f t="shared" si="655"/>
        <v>704383</v>
      </c>
      <c r="AT4635" t="s">
        <v>59</v>
      </c>
      <c r="AU4635" t="s">
        <v>6164</v>
      </c>
      <c r="AV4635" t="s">
        <v>6165</v>
      </c>
      <c r="AW4635" t="s">
        <v>6166</v>
      </c>
      <c r="AX4635" t="s">
        <v>6167</v>
      </c>
      <c r="AY4635">
        <v>58</v>
      </c>
      <c r="AZ4635">
        <v>0</v>
      </c>
      <c r="BA4635">
        <v>0</v>
      </c>
      <c r="BB4635" t="s">
        <v>6168</v>
      </c>
      <c r="BC4635">
        <v>0</v>
      </c>
      <c r="BD4635">
        <v>0</v>
      </c>
      <c r="BE4635" t="s">
        <v>6169</v>
      </c>
      <c r="BF4635" t="s">
        <v>6170</v>
      </c>
      <c r="BG4635">
        <v>0</v>
      </c>
      <c r="BH4635" t="s">
        <v>6171</v>
      </c>
      <c r="BI4635">
        <v>27</v>
      </c>
      <c r="BJ4635" t="s">
        <v>6172</v>
      </c>
      <c r="BK4635">
        <v>0</v>
      </c>
      <c r="BL4635">
        <v>62</v>
      </c>
      <c r="BM4635" s="3">
        <f t="shared" si="656"/>
        <v>0.90322580645161288</v>
      </c>
    </row>
    <row r="4636" spans="1:65">
      <c r="A4636" t="s">
        <v>4776</v>
      </c>
      <c r="B4636" s="2">
        <v>45938</v>
      </c>
      <c r="C4636" t="s">
        <v>4641</v>
      </c>
      <c r="D4636" t="s">
        <v>4642</v>
      </c>
      <c r="E4636">
        <v>10</v>
      </c>
      <c r="F4636" t="s">
        <v>61</v>
      </c>
      <c r="G4636" t="s">
        <v>62</v>
      </c>
      <c r="H4636" t="s">
        <v>115</v>
      </c>
      <c r="I4636" t="s">
        <v>64</v>
      </c>
      <c r="J4636" t="s">
        <v>53</v>
      </c>
      <c r="K4636" t="s">
        <v>66</v>
      </c>
      <c r="L4636" t="s">
        <v>87</v>
      </c>
      <c r="M4636" t="s">
        <v>56</v>
      </c>
      <c r="N4636" t="s">
        <v>69</v>
      </c>
      <c r="O4636" t="s">
        <v>58</v>
      </c>
      <c r="P4636">
        <v>63</v>
      </c>
      <c r="Q4636">
        <v>65</v>
      </c>
      <c r="R4636">
        <v>63</v>
      </c>
      <c r="S4636">
        <v>1</v>
      </c>
      <c r="T4636">
        <f t="shared" si="648"/>
        <v>62</v>
      </c>
      <c r="U4636">
        <v>62</v>
      </c>
      <c r="V4636">
        <f t="shared" si="649"/>
        <v>0</v>
      </c>
      <c r="W4636" s="3">
        <f t="shared" si="650"/>
        <v>1.5873015873015872E-2</v>
      </c>
      <c r="X4636">
        <v>24</v>
      </c>
      <c r="Y4636" s="4">
        <v>4.5</v>
      </c>
      <c r="Z4636" s="4">
        <v>1.1000000000000001</v>
      </c>
      <c r="AA4636" s="5">
        <v>34114.18</v>
      </c>
      <c r="AB4636" s="5">
        <f t="shared" si="651"/>
        <v>2115079.16</v>
      </c>
      <c r="AC4636" s="5">
        <v>24083.47</v>
      </c>
      <c r="AD4636" s="5">
        <f t="shared" si="652"/>
        <v>1517258.61</v>
      </c>
      <c r="AE4636" s="5">
        <v>103147.32</v>
      </c>
      <c r="AF4636" s="5">
        <v>26557.88</v>
      </c>
      <c r="AG4636" s="5">
        <v>9493.0499999999993</v>
      </c>
      <c r="AH4636" s="5">
        <v>1595</v>
      </c>
      <c r="AI4636" s="5">
        <v>3200</v>
      </c>
      <c r="AJ4636">
        <v>0</v>
      </c>
      <c r="AK4636" s="5">
        <v>0</v>
      </c>
      <c r="AL4636" s="5">
        <v>0</v>
      </c>
      <c r="AM4636" s="5">
        <v>42885.33</v>
      </c>
      <c r="AN4636">
        <v>4</v>
      </c>
      <c r="AO4636">
        <v>5</v>
      </c>
      <c r="AP4636" t="str">
        <f t="shared" si="653"/>
        <v>No</v>
      </c>
      <c r="AQ4636">
        <v>2</v>
      </c>
      <c r="AR4636" s="5">
        <f t="shared" si="654"/>
        <v>1704137.19</v>
      </c>
      <c r="AS4636" s="5">
        <f t="shared" si="655"/>
        <v>410941.97</v>
      </c>
      <c r="AT4636" t="s">
        <v>59</v>
      </c>
      <c r="AU4636" t="s">
        <v>6164</v>
      </c>
      <c r="AV4636" t="s">
        <v>6165</v>
      </c>
      <c r="AW4636" t="s">
        <v>6166</v>
      </c>
      <c r="AX4636" t="s">
        <v>6167</v>
      </c>
      <c r="AY4636">
        <v>65</v>
      </c>
      <c r="AZ4636">
        <v>0</v>
      </c>
      <c r="BA4636">
        <v>0</v>
      </c>
      <c r="BB4636" t="s">
        <v>6168</v>
      </c>
      <c r="BC4636">
        <v>1</v>
      </c>
      <c r="BD4636">
        <v>0</v>
      </c>
      <c r="BE4636" t="s">
        <v>6178</v>
      </c>
      <c r="BF4636" t="s">
        <v>6170</v>
      </c>
      <c r="BG4636">
        <v>1</v>
      </c>
      <c r="BH4636" t="s">
        <v>6179</v>
      </c>
      <c r="BI4636">
        <v>38</v>
      </c>
      <c r="BJ4636" t="s">
        <v>6172</v>
      </c>
      <c r="BK4636">
        <v>0</v>
      </c>
      <c r="BL4636">
        <v>74</v>
      </c>
      <c r="BM4636" s="3">
        <f t="shared" si="656"/>
        <v>0.85135135135135132</v>
      </c>
    </row>
    <row r="4637" spans="1:65">
      <c r="A4637" t="s">
        <v>4777</v>
      </c>
      <c r="B4637" s="2">
        <v>45938</v>
      </c>
      <c r="C4637" t="s">
        <v>4641</v>
      </c>
      <c r="D4637" t="s">
        <v>4642</v>
      </c>
      <c r="E4637">
        <v>10</v>
      </c>
      <c r="F4637" t="s">
        <v>49</v>
      </c>
      <c r="G4637" t="s">
        <v>62</v>
      </c>
      <c r="H4637" t="s">
        <v>141</v>
      </c>
      <c r="I4637" t="s">
        <v>74</v>
      </c>
      <c r="J4637" t="s">
        <v>81</v>
      </c>
      <c r="K4637" t="s">
        <v>66</v>
      </c>
      <c r="L4637" t="s">
        <v>92</v>
      </c>
      <c r="M4637" t="s">
        <v>56</v>
      </c>
      <c r="N4637" t="s">
        <v>76</v>
      </c>
      <c r="O4637" t="s">
        <v>58</v>
      </c>
      <c r="P4637">
        <v>35</v>
      </c>
      <c r="Q4637">
        <v>37</v>
      </c>
      <c r="R4637">
        <v>35</v>
      </c>
      <c r="S4637">
        <v>1</v>
      </c>
      <c r="T4637">
        <f t="shared" si="648"/>
        <v>34</v>
      </c>
      <c r="U4637">
        <v>34</v>
      </c>
      <c r="V4637">
        <f t="shared" si="649"/>
        <v>0</v>
      </c>
      <c r="W4637" s="3">
        <f t="shared" si="650"/>
        <v>2.8571428571428571E-2</v>
      </c>
      <c r="X4637">
        <v>37</v>
      </c>
      <c r="Y4637" s="4">
        <v>4</v>
      </c>
      <c r="Z4637" s="4">
        <v>1.2</v>
      </c>
      <c r="AA4637" s="5">
        <v>72974.399999999994</v>
      </c>
      <c r="AB4637" s="5">
        <f t="shared" si="651"/>
        <v>2481129.6</v>
      </c>
      <c r="AC4637" s="5">
        <v>53478.43</v>
      </c>
      <c r="AD4637" s="5">
        <f t="shared" si="652"/>
        <v>1871745.05</v>
      </c>
      <c r="AE4637" s="5">
        <v>107910.09</v>
      </c>
      <c r="AF4637" s="5">
        <v>32904.11</v>
      </c>
      <c r="AG4637" s="5">
        <v>10987.3</v>
      </c>
      <c r="AH4637" s="5">
        <v>1740</v>
      </c>
      <c r="AI4637" s="5">
        <v>6800</v>
      </c>
      <c r="AJ4637">
        <v>0</v>
      </c>
      <c r="AK4637" s="5">
        <v>0</v>
      </c>
      <c r="AL4637" s="5">
        <v>0</v>
      </c>
      <c r="AM4637" s="5">
        <v>21861.43</v>
      </c>
      <c r="AN4637">
        <v>4</v>
      </c>
      <c r="AO4637">
        <v>3</v>
      </c>
      <c r="AP4637" t="str">
        <f t="shared" si="653"/>
        <v>Yes</v>
      </c>
      <c r="AQ4637">
        <v>1</v>
      </c>
      <c r="AR4637" s="5">
        <f t="shared" si="654"/>
        <v>2053947.98</v>
      </c>
      <c r="AS4637" s="5">
        <f t="shared" si="655"/>
        <v>427181.62</v>
      </c>
      <c r="AT4637" t="s">
        <v>59</v>
      </c>
      <c r="AU4637" t="s">
        <v>6164</v>
      </c>
      <c r="AV4637" t="s">
        <v>6165</v>
      </c>
      <c r="AW4637" t="s">
        <v>6166</v>
      </c>
      <c r="AX4637" t="s">
        <v>6167</v>
      </c>
      <c r="AY4637">
        <v>36</v>
      </c>
      <c r="AZ4637">
        <v>0</v>
      </c>
      <c r="BA4637">
        <v>0</v>
      </c>
      <c r="BB4637" t="s">
        <v>6168</v>
      </c>
      <c r="BC4637">
        <v>0</v>
      </c>
      <c r="BD4637">
        <v>0</v>
      </c>
      <c r="BE4637" t="s">
        <v>6169</v>
      </c>
      <c r="BF4637" t="s">
        <v>6170</v>
      </c>
      <c r="BG4637">
        <v>1</v>
      </c>
      <c r="BH4637" t="s">
        <v>6186</v>
      </c>
      <c r="BI4637">
        <v>26</v>
      </c>
      <c r="BJ4637" t="s">
        <v>6172</v>
      </c>
      <c r="BK4637">
        <v>0</v>
      </c>
      <c r="BL4637">
        <v>48</v>
      </c>
      <c r="BM4637" s="3">
        <f t="shared" si="656"/>
        <v>0.72916666666666663</v>
      </c>
    </row>
    <row r="4638" spans="1:65">
      <c r="A4638" t="s">
        <v>4778</v>
      </c>
      <c r="B4638" s="2">
        <v>45938</v>
      </c>
      <c r="C4638" t="s">
        <v>4641</v>
      </c>
      <c r="D4638" t="s">
        <v>4642</v>
      </c>
      <c r="E4638">
        <v>10</v>
      </c>
      <c r="F4638" t="s">
        <v>78</v>
      </c>
      <c r="G4638" t="s">
        <v>50</v>
      </c>
      <c r="H4638" t="s">
        <v>185</v>
      </c>
      <c r="I4638" t="s">
        <v>52</v>
      </c>
      <c r="J4638" t="s">
        <v>53</v>
      </c>
      <c r="K4638" t="s">
        <v>75</v>
      </c>
      <c r="L4638" t="s">
        <v>55</v>
      </c>
      <c r="M4638" t="s">
        <v>56</v>
      </c>
      <c r="N4638" t="s">
        <v>109</v>
      </c>
      <c r="O4638" t="s">
        <v>58</v>
      </c>
      <c r="P4638">
        <v>49</v>
      </c>
      <c r="Q4638">
        <v>51</v>
      </c>
      <c r="R4638">
        <v>50</v>
      </c>
      <c r="S4638">
        <v>1</v>
      </c>
      <c r="T4638">
        <f t="shared" si="648"/>
        <v>49</v>
      </c>
      <c r="U4638">
        <v>48</v>
      </c>
      <c r="V4638">
        <f t="shared" si="649"/>
        <v>1</v>
      </c>
      <c r="W4638" s="3">
        <f t="shared" si="650"/>
        <v>0.02</v>
      </c>
      <c r="X4638">
        <v>24</v>
      </c>
      <c r="Y4638" s="4">
        <v>4.4000000000000004</v>
      </c>
      <c r="Z4638" s="4">
        <v>0.9</v>
      </c>
      <c r="AA4638" s="5">
        <v>35835.35</v>
      </c>
      <c r="AB4638" s="5">
        <f t="shared" si="651"/>
        <v>1720096.8</v>
      </c>
      <c r="AC4638" s="5">
        <v>23407.41</v>
      </c>
      <c r="AD4638" s="5">
        <f t="shared" si="652"/>
        <v>1170370.5</v>
      </c>
      <c r="AE4638" s="5">
        <v>90092.41</v>
      </c>
      <c r="AF4638" s="5">
        <v>24100.91</v>
      </c>
      <c r="AG4638" s="5">
        <v>9248.92</v>
      </c>
      <c r="AH4638" s="5">
        <v>1305</v>
      </c>
      <c r="AI4638" s="5">
        <v>3200</v>
      </c>
      <c r="AJ4638">
        <v>0</v>
      </c>
      <c r="AK4638" s="5">
        <v>0</v>
      </c>
      <c r="AL4638" s="5">
        <v>633.36</v>
      </c>
      <c r="AM4638" s="5">
        <v>67007.42</v>
      </c>
      <c r="AN4638">
        <v>8</v>
      </c>
      <c r="AO4638">
        <v>7</v>
      </c>
      <c r="AP4638" t="str">
        <f t="shared" si="653"/>
        <v>Yes</v>
      </c>
      <c r="AQ4638">
        <v>0</v>
      </c>
      <c r="AR4638" s="5">
        <f t="shared" si="654"/>
        <v>1365958.52</v>
      </c>
      <c r="AS4638" s="5">
        <f t="shared" si="655"/>
        <v>354138.28</v>
      </c>
      <c r="AT4638" t="s">
        <v>59</v>
      </c>
      <c r="AU4638" t="s">
        <v>6164</v>
      </c>
      <c r="AV4638" t="s">
        <v>6165</v>
      </c>
      <c r="AW4638" t="s">
        <v>6166</v>
      </c>
      <c r="AX4638" t="s">
        <v>6167</v>
      </c>
      <c r="AY4638">
        <v>55</v>
      </c>
      <c r="AZ4638">
        <v>4</v>
      </c>
      <c r="BA4638">
        <v>12</v>
      </c>
      <c r="BB4638" t="s">
        <v>6185</v>
      </c>
      <c r="BC4638">
        <v>0</v>
      </c>
      <c r="BD4638">
        <v>0</v>
      </c>
      <c r="BE4638" t="s">
        <v>6169</v>
      </c>
      <c r="BF4638" t="s">
        <v>6170</v>
      </c>
      <c r="BG4638">
        <v>1</v>
      </c>
      <c r="BH4638" t="s">
        <v>6186</v>
      </c>
      <c r="BI4638">
        <v>22</v>
      </c>
      <c r="BJ4638" t="s">
        <v>6172</v>
      </c>
      <c r="BK4638">
        <v>0</v>
      </c>
      <c r="BL4638">
        <v>75</v>
      </c>
      <c r="BM4638" s="3">
        <f t="shared" si="656"/>
        <v>0.66666666666666663</v>
      </c>
    </row>
    <row r="4639" spans="1:65">
      <c r="A4639" t="s">
        <v>4779</v>
      </c>
      <c r="B4639" s="2">
        <v>45938</v>
      </c>
      <c r="C4639" t="s">
        <v>4641</v>
      </c>
      <c r="D4639" t="s">
        <v>4642</v>
      </c>
      <c r="E4639">
        <v>10</v>
      </c>
      <c r="F4639" t="s">
        <v>72</v>
      </c>
      <c r="G4639" t="s">
        <v>62</v>
      </c>
      <c r="H4639" t="s">
        <v>175</v>
      </c>
      <c r="I4639" t="s">
        <v>52</v>
      </c>
      <c r="J4639" t="s">
        <v>65</v>
      </c>
      <c r="K4639" t="s">
        <v>75</v>
      </c>
      <c r="L4639" t="s">
        <v>92</v>
      </c>
      <c r="M4639" t="s">
        <v>56</v>
      </c>
      <c r="N4639" t="s">
        <v>76</v>
      </c>
      <c r="O4639" t="s">
        <v>70</v>
      </c>
      <c r="P4639">
        <v>51</v>
      </c>
      <c r="Q4639">
        <v>54</v>
      </c>
      <c r="R4639">
        <v>53</v>
      </c>
      <c r="S4639">
        <v>1</v>
      </c>
      <c r="T4639">
        <f t="shared" si="648"/>
        <v>52</v>
      </c>
      <c r="U4639">
        <v>49</v>
      </c>
      <c r="V4639">
        <f t="shared" si="649"/>
        <v>3</v>
      </c>
      <c r="W4639" s="3">
        <f t="shared" si="650"/>
        <v>1.8867924528301886E-2</v>
      </c>
      <c r="X4639">
        <v>28</v>
      </c>
      <c r="Y4639" s="4">
        <v>7.1</v>
      </c>
      <c r="Z4639" s="4">
        <v>2</v>
      </c>
      <c r="AA4639" s="5">
        <v>51644.89</v>
      </c>
      <c r="AB4639" s="5">
        <f t="shared" si="651"/>
        <v>2530599.61</v>
      </c>
      <c r="AC4639" s="5">
        <v>35285.9</v>
      </c>
      <c r="AD4639" s="5">
        <f t="shared" si="652"/>
        <v>1870152.7</v>
      </c>
      <c r="AE4639" s="5">
        <v>124926.85</v>
      </c>
      <c r="AF4639" s="5">
        <v>33760.33</v>
      </c>
      <c r="AG4639" s="5">
        <v>9648.73</v>
      </c>
      <c r="AH4639" s="5">
        <v>2900</v>
      </c>
      <c r="AI4639" s="5">
        <v>4600</v>
      </c>
      <c r="AJ4639">
        <v>0</v>
      </c>
      <c r="AK4639" s="5">
        <v>0</v>
      </c>
      <c r="AL4639" s="5">
        <v>3017.95</v>
      </c>
      <c r="AM4639" s="5">
        <v>30298.79</v>
      </c>
      <c r="AN4639">
        <v>4</v>
      </c>
      <c r="AO4639">
        <v>4</v>
      </c>
      <c r="AP4639" t="str">
        <f t="shared" si="653"/>
        <v>Yes</v>
      </c>
      <c r="AQ4639">
        <v>0</v>
      </c>
      <c r="AR4639" s="5">
        <f t="shared" si="654"/>
        <v>2079305.35</v>
      </c>
      <c r="AS4639" s="5">
        <f t="shared" si="655"/>
        <v>451294.26</v>
      </c>
      <c r="AT4639" t="s">
        <v>59</v>
      </c>
      <c r="AU4639" t="s">
        <v>6164</v>
      </c>
      <c r="AV4639" t="s">
        <v>6165</v>
      </c>
      <c r="AW4639" t="s">
        <v>6166</v>
      </c>
      <c r="AX4639" t="s">
        <v>6167</v>
      </c>
      <c r="AY4639">
        <v>54</v>
      </c>
      <c r="AZ4639">
        <v>2</v>
      </c>
      <c r="BA4639">
        <v>20</v>
      </c>
      <c r="BB4639" t="s">
        <v>6185</v>
      </c>
      <c r="BC4639">
        <v>0</v>
      </c>
      <c r="BD4639">
        <v>0</v>
      </c>
      <c r="BE4639" t="s">
        <v>6169</v>
      </c>
      <c r="BF4639" t="s">
        <v>6170</v>
      </c>
      <c r="BG4639">
        <v>0</v>
      </c>
      <c r="BH4639" t="s">
        <v>6171</v>
      </c>
      <c r="BI4639">
        <v>26</v>
      </c>
      <c r="BJ4639" t="s">
        <v>6172</v>
      </c>
      <c r="BK4639">
        <v>0</v>
      </c>
      <c r="BL4639">
        <v>59</v>
      </c>
      <c r="BM4639" s="3">
        <f t="shared" si="656"/>
        <v>0.89830508474576276</v>
      </c>
    </row>
    <row r="4640" spans="1:65">
      <c r="A4640" t="s">
        <v>4780</v>
      </c>
      <c r="B4640" s="2">
        <v>45938</v>
      </c>
      <c r="C4640" t="s">
        <v>4641</v>
      </c>
      <c r="D4640" t="s">
        <v>4642</v>
      </c>
      <c r="E4640">
        <v>10</v>
      </c>
      <c r="F4640" t="s">
        <v>72</v>
      </c>
      <c r="G4640" t="s">
        <v>79</v>
      </c>
      <c r="H4640" t="s">
        <v>102</v>
      </c>
      <c r="I4640" t="s">
        <v>74</v>
      </c>
      <c r="J4640" t="s">
        <v>53</v>
      </c>
      <c r="K4640" t="s">
        <v>75</v>
      </c>
      <c r="L4640" t="s">
        <v>87</v>
      </c>
      <c r="M4640" t="s">
        <v>56</v>
      </c>
      <c r="N4640" t="s">
        <v>76</v>
      </c>
      <c r="O4640" t="s">
        <v>70</v>
      </c>
      <c r="P4640">
        <v>65</v>
      </c>
      <c r="Q4640">
        <v>68</v>
      </c>
      <c r="R4640">
        <v>67</v>
      </c>
      <c r="S4640">
        <v>1</v>
      </c>
      <c r="T4640">
        <f t="shared" si="648"/>
        <v>66</v>
      </c>
      <c r="U4640">
        <v>62</v>
      </c>
      <c r="V4640">
        <f t="shared" si="649"/>
        <v>4</v>
      </c>
      <c r="W4640" s="3">
        <f t="shared" si="650"/>
        <v>1.4925373134328358E-2</v>
      </c>
      <c r="X4640">
        <v>16</v>
      </c>
      <c r="Y4640" s="4">
        <v>4.8</v>
      </c>
      <c r="Z4640" s="4">
        <v>1.1000000000000001</v>
      </c>
      <c r="AA4640" s="5">
        <v>36129.86</v>
      </c>
      <c r="AB4640" s="5">
        <f t="shared" si="651"/>
        <v>2240051.3199999998</v>
      </c>
      <c r="AC4640" s="5">
        <v>24156.19</v>
      </c>
      <c r="AD4640" s="5">
        <f t="shared" si="652"/>
        <v>1618464.73</v>
      </c>
      <c r="AE4640" s="5">
        <v>115048.37</v>
      </c>
      <c r="AF4640" s="5">
        <v>28454.73</v>
      </c>
      <c r="AG4640" s="5">
        <v>8180.43</v>
      </c>
      <c r="AH4640" s="5">
        <v>1595</v>
      </c>
      <c r="AI4640" s="5">
        <v>3200</v>
      </c>
      <c r="AJ4640">
        <v>0</v>
      </c>
      <c r="AK4640" s="5">
        <v>0</v>
      </c>
      <c r="AL4640" s="5">
        <v>2686.79</v>
      </c>
      <c r="AM4640" s="5">
        <v>41689.19</v>
      </c>
      <c r="AN4640">
        <v>4</v>
      </c>
      <c r="AO4640">
        <v>3</v>
      </c>
      <c r="AP4640" t="str">
        <f t="shared" si="653"/>
        <v>Yes</v>
      </c>
      <c r="AQ4640">
        <v>0</v>
      </c>
      <c r="AR4640" s="5">
        <f t="shared" si="654"/>
        <v>1819319.24</v>
      </c>
      <c r="AS4640" s="5">
        <f t="shared" si="655"/>
        <v>420732.08</v>
      </c>
      <c r="AT4640" t="s">
        <v>59</v>
      </c>
      <c r="AU4640" t="s">
        <v>6164</v>
      </c>
      <c r="AV4640" t="s">
        <v>6165</v>
      </c>
      <c r="AW4640" t="s">
        <v>6166</v>
      </c>
      <c r="AX4640" t="s">
        <v>6167</v>
      </c>
      <c r="AY4640">
        <v>66</v>
      </c>
      <c r="AZ4640">
        <v>0</v>
      </c>
      <c r="BA4640">
        <v>22</v>
      </c>
      <c r="BB4640" t="s">
        <v>6180</v>
      </c>
      <c r="BC4640">
        <v>0</v>
      </c>
      <c r="BD4640">
        <v>0</v>
      </c>
      <c r="BE4640" t="s">
        <v>6169</v>
      </c>
      <c r="BF4640" t="s">
        <v>6170</v>
      </c>
      <c r="BG4640">
        <v>0</v>
      </c>
      <c r="BH4640" t="s">
        <v>6171</v>
      </c>
      <c r="BI4640">
        <v>38</v>
      </c>
      <c r="BJ4640" t="s">
        <v>6172</v>
      </c>
      <c r="BK4640">
        <v>0</v>
      </c>
      <c r="BL4640">
        <v>72</v>
      </c>
      <c r="BM4640" s="3">
        <f t="shared" si="656"/>
        <v>0.93055555555555558</v>
      </c>
    </row>
    <row r="4641" spans="1:65">
      <c r="A4641" t="s">
        <v>4781</v>
      </c>
      <c r="B4641" s="2">
        <v>45938</v>
      </c>
      <c r="C4641" t="s">
        <v>4641</v>
      </c>
      <c r="D4641" t="s">
        <v>4642</v>
      </c>
      <c r="E4641">
        <v>10</v>
      </c>
      <c r="F4641" t="s">
        <v>49</v>
      </c>
      <c r="G4641" t="s">
        <v>50</v>
      </c>
      <c r="H4641" t="s">
        <v>89</v>
      </c>
      <c r="I4641" t="s">
        <v>64</v>
      </c>
      <c r="J4641" t="s">
        <v>81</v>
      </c>
      <c r="K4641" t="s">
        <v>75</v>
      </c>
      <c r="L4641" t="s">
        <v>92</v>
      </c>
      <c r="M4641" t="s">
        <v>56</v>
      </c>
      <c r="N4641" t="s">
        <v>69</v>
      </c>
      <c r="O4641" t="s">
        <v>70</v>
      </c>
      <c r="P4641">
        <v>27</v>
      </c>
      <c r="Q4641">
        <v>40</v>
      </c>
      <c r="R4641">
        <v>40</v>
      </c>
      <c r="S4641">
        <v>1</v>
      </c>
      <c r="T4641">
        <f t="shared" si="648"/>
        <v>39</v>
      </c>
      <c r="U4641">
        <v>20</v>
      </c>
      <c r="V4641">
        <f t="shared" si="649"/>
        <v>19</v>
      </c>
      <c r="W4641" s="3">
        <f t="shared" si="650"/>
        <v>2.5000000000000001E-2</v>
      </c>
      <c r="X4641">
        <v>20</v>
      </c>
      <c r="Y4641" s="4">
        <v>1.2</v>
      </c>
      <c r="Z4641" s="4">
        <v>0.8</v>
      </c>
      <c r="AA4641" s="5">
        <v>77527.509999999995</v>
      </c>
      <c r="AB4641" s="5">
        <f t="shared" si="651"/>
        <v>1550550.2</v>
      </c>
      <c r="AC4641" s="5">
        <v>53609.23</v>
      </c>
      <c r="AD4641" s="5">
        <f t="shared" si="652"/>
        <v>2144369.2000000002</v>
      </c>
      <c r="AE4641" s="5">
        <v>117340.89</v>
      </c>
      <c r="AF4641" s="5">
        <v>35398.15</v>
      </c>
      <c r="AG4641" s="5">
        <v>9173.77</v>
      </c>
      <c r="AH4641" s="5">
        <v>1160</v>
      </c>
      <c r="AI4641" s="5">
        <v>6800</v>
      </c>
      <c r="AJ4641">
        <v>0</v>
      </c>
      <c r="AK4641" s="5">
        <v>0</v>
      </c>
      <c r="AL4641" s="5">
        <v>27445.25</v>
      </c>
      <c r="AM4641" s="5">
        <v>13099.27</v>
      </c>
      <c r="AN4641">
        <v>4</v>
      </c>
      <c r="AO4641">
        <v>4</v>
      </c>
      <c r="AP4641" t="str">
        <f t="shared" si="653"/>
        <v>Yes</v>
      </c>
      <c r="AQ4641">
        <v>0</v>
      </c>
      <c r="AR4641" s="5">
        <f t="shared" si="654"/>
        <v>2354786.5299999998</v>
      </c>
      <c r="AS4641" s="5">
        <f t="shared" si="655"/>
        <v>-804236.33</v>
      </c>
      <c r="AT4641" t="s">
        <v>59</v>
      </c>
      <c r="AU4641" t="s">
        <v>6164</v>
      </c>
      <c r="AV4641" t="s">
        <v>6165</v>
      </c>
      <c r="AW4641" t="s">
        <v>6166</v>
      </c>
      <c r="AX4641" t="s">
        <v>6184</v>
      </c>
      <c r="AY4641">
        <v>40</v>
      </c>
      <c r="AZ4641">
        <v>6</v>
      </c>
      <c r="BA4641">
        <v>49</v>
      </c>
      <c r="BB4641" t="s">
        <v>6220</v>
      </c>
      <c r="BC4641">
        <v>0</v>
      </c>
      <c r="BD4641">
        <v>0</v>
      </c>
      <c r="BE4641" t="s">
        <v>6169</v>
      </c>
      <c r="BF4641" t="s">
        <v>6170</v>
      </c>
      <c r="BG4641">
        <v>1</v>
      </c>
      <c r="BH4641" t="s">
        <v>6186</v>
      </c>
      <c r="BI4641">
        <v>31</v>
      </c>
      <c r="BJ4641" t="s">
        <v>6172</v>
      </c>
      <c r="BK4641">
        <v>0</v>
      </c>
      <c r="BL4641">
        <v>49</v>
      </c>
      <c r="BM4641" s="3">
        <f t="shared" si="656"/>
        <v>0.81632653061224492</v>
      </c>
    </row>
    <row r="4642" spans="1:65">
      <c r="A4642" t="s">
        <v>4782</v>
      </c>
      <c r="B4642" s="2">
        <v>45938</v>
      </c>
      <c r="C4642" t="s">
        <v>4641</v>
      </c>
      <c r="D4642" t="s">
        <v>4642</v>
      </c>
      <c r="E4642">
        <v>10</v>
      </c>
      <c r="F4642" t="s">
        <v>61</v>
      </c>
      <c r="G4642" t="s">
        <v>50</v>
      </c>
      <c r="H4642" t="s">
        <v>183</v>
      </c>
      <c r="I4642" t="s">
        <v>74</v>
      </c>
      <c r="J4642" t="s">
        <v>65</v>
      </c>
      <c r="K4642" t="s">
        <v>75</v>
      </c>
      <c r="L4642" t="s">
        <v>55</v>
      </c>
      <c r="M4642" t="s">
        <v>56</v>
      </c>
      <c r="N4642" t="s">
        <v>76</v>
      </c>
      <c r="O4642" t="s">
        <v>70</v>
      </c>
      <c r="P4642">
        <v>48</v>
      </c>
      <c r="Q4642">
        <v>49</v>
      </c>
      <c r="R4642">
        <v>48</v>
      </c>
      <c r="S4642">
        <v>1</v>
      </c>
      <c r="T4642">
        <f t="shared" si="648"/>
        <v>47</v>
      </c>
      <c r="U4642">
        <v>46</v>
      </c>
      <c r="V4642">
        <f t="shared" si="649"/>
        <v>1</v>
      </c>
      <c r="W4642" s="3">
        <f t="shared" si="650"/>
        <v>2.0833333333333332E-2</v>
      </c>
      <c r="X4642">
        <v>23</v>
      </c>
      <c r="Y4642" s="4">
        <v>4.2</v>
      </c>
      <c r="Z4642" s="4">
        <v>0.9</v>
      </c>
      <c r="AA4642" s="5">
        <v>52016.37</v>
      </c>
      <c r="AB4642" s="5">
        <f t="shared" si="651"/>
        <v>2392753.02</v>
      </c>
      <c r="AC4642" s="5">
        <v>34629.69</v>
      </c>
      <c r="AD4642" s="5">
        <f t="shared" si="652"/>
        <v>1662225.12</v>
      </c>
      <c r="AE4642" s="5">
        <v>107678.45</v>
      </c>
      <c r="AF4642" s="5">
        <v>30060.44</v>
      </c>
      <c r="AG4642" s="5">
        <v>8667.25</v>
      </c>
      <c r="AH4642" s="5">
        <v>1305</v>
      </c>
      <c r="AI4642" s="5">
        <v>4600</v>
      </c>
      <c r="AJ4642">
        <v>0</v>
      </c>
      <c r="AK4642" s="5">
        <v>0</v>
      </c>
      <c r="AL4642" s="5">
        <v>949.81</v>
      </c>
      <c r="AM4642" s="5">
        <v>31930.25</v>
      </c>
      <c r="AN4642">
        <v>4</v>
      </c>
      <c r="AO4642">
        <v>4</v>
      </c>
      <c r="AP4642" t="str">
        <f t="shared" si="653"/>
        <v>Yes</v>
      </c>
      <c r="AQ4642">
        <v>0</v>
      </c>
      <c r="AR4642" s="5">
        <f t="shared" si="654"/>
        <v>1847416.32</v>
      </c>
      <c r="AS4642" s="5">
        <f t="shared" si="655"/>
        <v>545336.69999999995</v>
      </c>
      <c r="AT4642" t="s">
        <v>59</v>
      </c>
      <c r="AU4642" t="s">
        <v>6164</v>
      </c>
      <c r="AV4642" t="s">
        <v>6165</v>
      </c>
      <c r="AW4642" t="s">
        <v>6166</v>
      </c>
      <c r="AX4642" t="s">
        <v>6167</v>
      </c>
      <c r="AY4642">
        <v>49</v>
      </c>
      <c r="AZ4642">
        <v>0</v>
      </c>
      <c r="BA4642">
        <v>10</v>
      </c>
      <c r="BB4642" t="s">
        <v>6191</v>
      </c>
      <c r="BC4642">
        <v>0</v>
      </c>
      <c r="BD4642">
        <v>0</v>
      </c>
      <c r="BE4642" t="s">
        <v>6169</v>
      </c>
      <c r="BF4642" t="s">
        <v>6170</v>
      </c>
      <c r="BG4642">
        <v>0</v>
      </c>
      <c r="BH4642" t="s">
        <v>6171</v>
      </c>
      <c r="BI4642">
        <v>48</v>
      </c>
      <c r="BJ4642" t="s">
        <v>6172</v>
      </c>
      <c r="BK4642">
        <v>0</v>
      </c>
      <c r="BL4642">
        <v>65</v>
      </c>
      <c r="BM4642" s="3">
        <f t="shared" si="656"/>
        <v>0.7384615384615385</v>
      </c>
    </row>
    <row r="4643" spans="1:65">
      <c r="A4643" t="s">
        <v>4783</v>
      </c>
      <c r="B4643" s="2">
        <v>45938</v>
      </c>
      <c r="C4643" t="s">
        <v>4641</v>
      </c>
      <c r="D4643" t="s">
        <v>4642</v>
      </c>
      <c r="E4643">
        <v>10</v>
      </c>
      <c r="F4643" t="s">
        <v>78</v>
      </c>
      <c r="G4643" t="s">
        <v>62</v>
      </c>
      <c r="H4643" t="s">
        <v>168</v>
      </c>
      <c r="I4643" t="s">
        <v>74</v>
      </c>
      <c r="J4643" t="s">
        <v>81</v>
      </c>
      <c r="K4643" t="s">
        <v>54</v>
      </c>
      <c r="L4643" t="s">
        <v>55</v>
      </c>
      <c r="M4643" t="s">
        <v>68</v>
      </c>
      <c r="N4643" t="s">
        <v>57</v>
      </c>
      <c r="O4643" t="s">
        <v>58</v>
      </c>
      <c r="P4643">
        <v>40</v>
      </c>
      <c r="Q4643">
        <v>43</v>
      </c>
      <c r="R4643">
        <v>41</v>
      </c>
      <c r="S4643">
        <v>2</v>
      </c>
      <c r="T4643">
        <f t="shared" si="648"/>
        <v>39</v>
      </c>
      <c r="U4643">
        <v>39</v>
      </c>
      <c r="V4643">
        <f t="shared" si="649"/>
        <v>0</v>
      </c>
      <c r="W4643" s="3">
        <f t="shared" si="650"/>
        <v>4.878048780487805E-2</v>
      </c>
      <c r="X4643">
        <v>21</v>
      </c>
      <c r="Y4643" s="4">
        <v>3.7</v>
      </c>
      <c r="Z4643" s="4">
        <v>1.8</v>
      </c>
      <c r="AA4643" s="5">
        <v>83712.070000000007</v>
      </c>
      <c r="AB4643" s="5">
        <f t="shared" si="651"/>
        <v>3264770.73</v>
      </c>
      <c r="AC4643" s="5">
        <v>50446.06</v>
      </c>
      <c r="AD4643" s="5">
        <f t="shared" si="652"/>
        <v>2068288.46</v>
      </c>
      <c r="AE4643" s="5">
        <v>126769.75</v>
      </c>
      <c r="AF4643" s="5">
        <v>36742.11</v>
      </c>
      <c r="AG4643" s="5">
        <v>9184.98</v>
      </c>
      <c r="AH4643" s="5">
        <v>2610</v>
      </c>
      <c r="AI4643" s="5">
        <v>13600</v>
      </c>
      <c r="AJ4643">
        <v>0</v>
      </c>
      <c r="AK4643" s="5">
        <v>0</v>
      </c>
      <c r="AL4643" s="5">
        <v>0</v>
      </c>
      <c r="AM4643" s="5">
        <v>28595.96</v>
      </c>
      <c r="AN4643">
        <v>4</v>
      </c>
      <c r="AO4643">
        <v>5</v>
      </c>
      <c r="AP4643" t="str">
        <f t="shared" si="653"/>
        <v>No</v>
      </c>
      <c r="AQ4643">
        <v>2</v>
      </c>
      <c r="AR4643" s="5">
        <f t="shared" si="654"/>
        <v>2285791.2599999998</v>
      </c>
      <c r="AS4643" s="5">
        <f t="shared" si="655"/>
        <v>978979.47</v>
      </c>
      <c r="AT4643" t="s">
        <v>116</v>
      </c>
      <c r="AU4643" t="s">
        <v>6164</v>
      </c>
      <c r="AV4643" t="s">
        <v>6165</v>
      </c>
      <c r="AW4643" t="s">
        <v>6166</v>
      </c>
      <c r="AX4643" t="s">
        <v>6167</v>
      </c>
      <c r="AY4643">
        <v>44</v>
      </c>
      <c r="AZ4643">
        <v>3</v>
      </c>
      <c r="BA4643">
        <v>0</v>
      </c>
      <c r="BB4643" t="s">
        <v>6168</v>
      </c>
      <c r="BC4643">
        <v>1</v>
      </c>
      <c r="BD4643">
        <v>0</v>
      </c>
      <c r="BE4643" t="s">
        <v>6196</v>
      </c>
      <c r="BF4643" t="s">
        <v>6176</v>
      </c>
      <c r="BG4643">
        <v>0</v>
      </c>
      <c r="BH4643" t="s">
        <v>6171</v>
      </c>
      <c r="BI4643">
        <v>20</v>
      </c>
      <c r="BJ4643" t="s">
        <v>6172</v>
      </c>
      <c r="BK4643">
        <v>0</v>
      </c>
      <c r="BL4643">
        <v>49</v>
      </c>
      <c r="BM4643" s="3">
        <f t="shared" si="656"/>
        <v>0.83673469387755106</v>
      </c>
    </row>
    <row r="4644" spans="1:65">
      <c r="A4644" t="s">
        <v>4784</v>
      </c>
      <c r="B4644" s="2">
        <v>45939</v>
      </c>
      <c r="C4644" t="s">
        <v>4641</v>
      </c>
      <c r="D4644" t="s">
        <v>4642</v>
      </c>
      <c r="E4644">
        <v>10</v>
      </c>
      <c r="F4644" t="s">
        <v>72</v>
      </c>
      <c r="G4644" t="s">
        <v>50</v>
      </c>
      <c r="H4644" t="s">
        <v>138</v>
      </c>
      <c r="I4644" t="s">
        <v>64</v>
      </c>
      <c r="J4644" t="s">
        <v>53</v>
      </c>
      <c r="K4644" t="s">
        <v>75</v>
      </c>
      <c r="L4644" t="s">
        <v>67</v>
      </c>
      <c r="M4644" t="s">
        <v>68</v>
      </c>
      <c r="N4644" t="s">
        <v>94</v>
      </c>
      <c r="O4644" t="s">
        <v>82</v>
      </c>
      <c r="P4644">
        <v>69</v>
      </c>
      <c r="Q4644">
        <v>71</v>
      </c>
      <c r="R4644">
        <v>73</v>
      </c>
      <c r="S4644">
        <v>3</v>
      </c>
      <c r="T4644">
        <f t="shared" si="648"/>
        <v>70</v>
      </c>
      <c r="U4644">
        <v>66</v>
      </c>
      <c r="V4644">
        <f t="shared" si="649"/>
        <v>4</v>
      </c>
      <c r="W4644" s="3">
        <f t="shared" si="650"/>
        <v>4.1095890410958902E-2</v>
      </c>
      <c r="X4644">
        <v>20</v>
      </c>
      <c r="Y4644" s="4">
        <v>9.1</v>
      </c>
      <c r="Z4644" s="4">
        <v>1.8</v>
      </c>
      <c r="AA4644" s="5">
        <v>36457.14</v>
      </c>
      <c r="AB4644" s="5">
        <f t="shared" si="651"/>
        <v>2406171.2400000002</v>
      </c>
      <c r="AC4644" s="5">
        <v>22084</v>
      </c>
      <c r="AD4644" s="5">
        <f t="shared" si="652"/>
        <v>1612132</v>
      </c>
      <c r="AE4644" s="5">
        <v>122806.43</v>
      </c>
      <c r="AF4644" s="5">
        <v>31563.66</v>
      </c>
      <c r="AG4644" s="5">
        <v>8677.6299999999992</v>
      </c>
      <c r="AH4644" s="5">
        <v>2610</v>
      </c>
      <c r="AI4644" s="5">
        <v>9600</v>
      </c>
      <c r="AJ4644">
        <v>1</v>
      </c>
      <c r="AK4644" s="5">
        <v>8715.3799999999992</v>
      </c>
      <c r="AL4644" s="5">
        <v>2588.65</v>
      </c>
      <c r="AM4644" s="5">
        <v>49541.89</v>
      </c>
      <c r="AN4644">
        <v>4</v>
      </c>
      <c r="AO4644">
        <v>6</v>
      </c>
      <c r="AP4644" t="str">
        <f t="shared" si="653"/>
        <v>No</v>
      </c>
      <c r="AQ4644">
        <v>3</v>
      </c>
      <c r="AR4644" s="5">
        <f t="shared" si="654"/>
        <v>1848235.64</v>
      </c>
      <c r="AS4644" s="5">
        <f t="shared" si="655"/>
        <v>557935.6</v>
      </c>
      <c r="AT4644" t="s">
        <v>59</v>
      </c>
      <c r="AU4644" t="s">
        <v>6189</v>
      </c>
      <c r="AV4644" t="s">
        <v>6201</v>
      </c>
      <c r="AW4644" t="s">
        <v>6175</v>
      </c>
      <c r="AX4644" t="s">
        <v>6177</v>
      </c>
      <c r="AY4644">
        <v>70</v>
      </c>
      <c r="AZ4644">
        <v>0</v>
      </c>
      <c r="BA4644">
        <v>30</v>
      </c>
      <c r="BB4644" t="s">
        <v>6180</v>
      </c>
      <c r="BC4644">
        <v>1</v>
      </c>
      <c r="BD4644">
        <v>1</v>
      </c>
      <c r="BE4644" t="s">
        <v>6188</v>
      </c>
      <c r="BF4644" t="s">
        <v>6210</v>
      </c>
      <c r="BG4644">
        <v>1</v>
      </c>
      <c r="BH4644" t="s">
        <v>6186</v>
      </c>
      <c r="BI4644">
        <v>49</v>
      </c>
      <c r="BJ4644" t="s">
        <v>6172</v>
      </c>
      <c r="BK4644">
        <v>0</v>
      </c>
      <c r="BL4644">
        <v>77</v>
      </c>
      <c r="BM4644" s="3">
        <f t="shared" si="656"/>
        <v>0.94805194805194803</v>
      </c>
    </row>
    <row r="4645" spans="1:65">
      <c r="A4645" t="s">
        <v>4785</v>
      </c>
      <c r="B4645" s="2">
        <v>45939</v>
      </c>
      <c r="C4645" t="s">
        <v>4641</v>
      </c>
      <c r="D4645" t="s">
        <v>4642</v>
      </c>
      <c r="E4645">
        <v>10</v>
      </c>
      <c r="F4645" t="s">
        <v>49</v>
      </c>
      <c r="G4645" t="s">
        <v>62</v>
      </c>
      <c r="H4645" t="s">
        <v>125</v>
      </c>
      <c r="I4645" t="s">
        <v>64</v>
      </c>
      <c r="J4645" t="s">
        <v>81</v>
      </c>
      <c r="K4645" t="s">
        <v>75</v>
      </c>
      <c r="L4645" t="s">
        <v>55</v>
      </c>
      <c r="M4645" t="s">
        <v>56</v>
      </c>
      <c r="N4645" t="s">
        <v>109</v>
      </c>
      <c r="O4645" t="s">
        <v>82</v>
      </c>
      <c r="P4645">
        <v>31</v>
      </c>
      <c r="Q4645">
        <v>40</v>
      </c>
      <c r="R4645">
        <v>39</v>
      </c>
      <c r="S4645">
        <v>1</v>
      </c>
      <c r="T4645">
        <f t="shared" si="648"/>
        <v>38</v>
      </c>
      <c r="U4645">
        <v>25</v>
      </c>
      <c r="V4645">
        <f t="shared" si="649"/>
        <v>13</v>
      </c>
      <c r="W4645" s="3">
        <f t="shared" si="650"/>
        <v>2.564102564102564E-2</v>
      </c>
      <c r="X4645">
        <v>15</v>
      </c>
      <c r="Y4645" s="4">
        <v>0</v>
      </c>
      <c r="Z4645" s="4">
        <v>1.7</v>
      </c>
      <c r="AA4645" s="5">
        <v>77657.05</v>
      </c>
      <c r="AB4645" s="5">
        <f t="shared" si="651"/>
        <v>1941426.25</v>
      </c>
      <c r="AC4645" s="5">
        <v>53131.29</v>
      </c>
      <c r="AD4645" s="5">
        <f t="shared" si="652"/>
        <v>2072120.31</v>
      </c>
      <c r="AE4645" s="5">
        <v>113606.19</v>
      </c>
      <c r="AF4645" s="5">
        <v>35404.89</v>
      </c>
      <c r="AG4645" s="5">
        <v>7963.42</v>
      </c>
      <c r="AH4645" s="5">
        <v>2465</v>
      </c>
      <c r="AI4645" s="5">
        <v>6800</v>
      </c>
      <c r="AJ4645">
        <v>0</v>
      </c>
      <c r="AK4645" s="5">
        <v>0</v>
      </c>
      <c r="AL4645" s="5">
        <v>19447.18</v>
      </c>
      <c r="AM4645" s="5">
        <v>35350.17</v>
      </c>
      <c r="AN4645">
        <v>8</v>
      </c>
      <c r="AO4645">
        <v>8</v>
      </c>
      <c r="AP4645" t="str">
        <f t="shared" si="653"/>
        <v>Yes</v>
      </c>
      <c r="AQ4645">
        <v>1</v>
      </c>
      <c r="AR4645" s="5">
        <f t="shared" si="654"/>
        <v>2293157.16</v>
      </c>
      <c r="AS4645" s="5">
        <f t="shared" si="655"/>
        <v>-351730.91</v>
      </c>
      <c r="AT4645" t="s">
        <v>59</v>
      </c>
      <c r="AU4645" t="s">
        <v>6164</v>
      </c>
      <c r="AV4645" t="s">
        <v>6165</v>
      </c>
      <c r="AW4645" t="s">
        <v>6166</v>
      </c>
      <c r="AX4645" t="s">
        <v>6167</v>
      </c>
      <c r="AY4645">
        <v>40</v>
      </c>
      <c r="AZ4645">
        <v>6</v>
      </c>
      <c r="BA4645">
        <v>49</v>
      </c>
      <c r="BB4645" t="s">
        <v>6220</v>
      </c>
      <c r="BC4645">
        <v>0</v>
      </c>
      <c r="BD4645">
        <v>0</v>
      </c>
      <c r="BE4645" t="s">
        <v>6169</v>
      </c>
      <c r="BF4645" t="s">
        <v>6170</v>
      </c>
      <c r="BG4645">
        <v>0</v>
      </c>
      <c r="BH4645" t="s">
        <v>6171</v>
      </c>
      <c r="BI4645">
        <v>23</v>
      </c>
      <c r="BJ4645" t="s">
        <v>6172</v>
      </c>
      <c r="BK4645">
        <v>0</v>
      </c>
      <c r="BL4645">
        <v>47</v>
      </c>
      <c r="BM4645" s="3">
        <f t="shared" si="656"/>
        <v>0.82978723404255317</v>
      </c>
    </row>
    <row r="4646" spans="1:65">
      <c r="A4646" t="s">
        <v>4786</v>
      </c>
      <c r="B4646" s="2">
        <v>45939</v>
      </c>
      <c r="C4646" t="s">
        <v>4641</v>
      </c>
      <c r="D4646" t="s">
        <v>4642</v>
      </c>
      <c r="E4646">
        <v>10</v>
      </c>
      <c r="F4646" t="s">
        <v>61</v>
      </c>
      <c r="G4646" t="s">
        <v>50</v>
      </c>
      <c r="H4646" t="s">
        <v>127</v>
      </c>
      <c r="I4646" t="s">
        <v>64</v>
      </c>
      <c r="J4646" t="s">
        <v>81</v>
      </c>
      <c r="K4646" t="s">
        <v>75</v>
      </c>
      <c r="L4646" t="s">
        <v>92</v>
      </c>
      <c r="M4646" t="s">
        <v>56</v>
      </c>
      <c r="N4646" t="s">
        <v>69</v>
      </c>
      <c r="O4646" t="s">
        <v>70</v>
      </c>
      <c r="P4646">
        <v>39</v>
      </c>
      <c r="Q4646">
        <v>39</v>
      </c>
      <c r="R4646">
        <v>38</v>
      </c>
      <c r="S4646">
        <v>1</v>
      </c>
      <c r="T4646">
        <f t="shared" si="648"/>
        <v>37</v>
      </c>
      <c r="U4646">
        <v>37</v>
      </c>
      <c r="V4646">
        <f t="shared" si="649"/>
        <v>0</v>
      </c>
      <c r="W4646" s="3">
        <f t="shared" si="650"/>
        <v>2.6315789473684209E-2</v>
      </c>
      <c r="X4646">
        <v>18</v>
      </c>
      <c r="Y4646" s="4">
        <v>6.9</v>
      </c>
      <c r="Z4646" s="4">
        <v>1</v>
      </c>
      <c r="AA4646" s="5">
        <v>78062.91</v>
      </c>
      <c r="AB4646" s="5">
        <f t="shared" si="651"/>
        <v>2888327.67</v>
      </c>
      <c r="AC4646" s="5">
        <v>53736.37</v>
      </c>
      <c r="AD4646" s="5">
        <f t="shared" si="652"/>
        <v>2041982.06</v>
      </c>
      <c r="AE4646" s="5">
        <v>113174.49</v>
      </c>
      <c r="AF4646" s="5">
        <v>32162.83</v>
      </c>
      <c r="AG4646" s="5">
        <v>8185.77</v>
      </c>
      <c r="AH4646" s="5">
        <v>1450</v>
      </c>
      <c r="AI4646" s="5">
        <v>6800</v>
      </c>
      <c r="AJ4646">
        <v>0</v>
      </c>
      <c r="AK4646" s="5">
        <v>0</v>
      </c>
      <c r="AL4646" s="5">
        <v>0</v>
      </c>
      <c r="AM4646" s="5">
        <v>23044.03</v>
      </c>
      <c r="AN4646">
        <v>4</v>
      </c>
      <c r="AO4646">
        <v>4</v>
      </c>
      <c r="AP4646" t="str">
        <f t="shared" si="653"/>
        <v>Yes</v>
      </c>
      <c r="AQ4646">
        <v>1</v>
      </c>
      <c r="AR4646" s="5">
        <f t="shared" si="654"/>
        <v>2226799.1800000002</v>
      </c>
      <c r="AS4646" s="5">
        <f t="shared" si="655"/>
        <v>661528.49</v>
      </c>
      <c r="AT4646" t="s">
        <v>59</v>
      </c>
      <c r="AU4646" t="s">
        <v>6164</v>
      </c>
      <c r="AV4646" t="s">
        <v>6165</v>
      </c>
      <c r="AW4646" t="s">
        <v>6166</v>
      </c>
      <c r="AX4646" t="s">
        <v>6167</v>
      </c>
      <c r="AY4646">
        <v>42</v>
      </c>
      <c r="AZ4646">
        <v>0</v>
      </c>
      <c r="BA4646">
        <v>0</v>
      </c>
      <c r="BB4646" t="s">
        <v>6168</v>
      </c>
      <c r="BC4646">
        <v>0</v>
      </c>
      <c r="BD4646">
        <v>0</v>
      </c>
      <c r="BE4646" t="s">
        <v>6169</v>
      </c>
      <c r="BF4646" t="s">
        <v>6170</v>
      </c>
      <c r="BG4646">
        <v>0</v>
      </c>
      <c r="BH4646" t="s">
        <v>6171</v>
      </c>
      <c r="BI4646">
        <v>34</v>
      </c>
      <c r="BJ4646" t="s">
        <v>6172</v>
      </c>
      <c r="BK4646">
        <v>0</v>
      </c>
      <c r="BL4646">
        <v>48</v>
      </c>
      <c r="BM4646" s="3">
        <f t="shared" si="656"/>
        <v>0.79166666666666663</v>
      </c>
    </row>
    <row r="4647" spans="1:65">
      <c r="A4647" t="s">
        <v>4787</v>
      </c>
      <c r="B4647" s="2">
        <v>45939</v>
      </c>
      <c r="C4647" t="s">
        <v>4641</v>
      </c>
      <c r="D4647" t="s">
        <v>4642</v>
      </c>
      <c r="E4647">
        <v>10</v>
      </c>
      <c r="F4647" t="s">
        <v>61</v>
      </c>
      <c r="G4647" t="s">
        <v>50</v>
      </c>
      <c r="H4647" t="s">
        <v>127</v>
      </c>
      <c r="I4647" t="s">
        <v>74</v>
      </c>
      <c r="J4647" t="s">
        <v>81</v>
      </c>
      <c r="K4647" t="s">
        <v>66</v>
      </c>
      <c r="L4647" t="s">
        <v>55</v>
      </c>
      <c r="M4647" t="s">
        <v>56</v>
      </c>
      <c r="N4647" t="s">
        <v>76</v>
      </c>
      <c r="O4647" t="s">
        <v>58</v>
      </c>
      <c r="P4647">
        <v>32</v>
      </c>
      <c r="Q4647">
        <v>32</v>
      </c>
      <c r="R4647">
        <v>31</v>
      </c>
      <c r="S4647">
        <v>1</v>
      </c>
      <c r="T4647">
        <f t="shared" si="648"/>
        <v>30</v>
      </c>
      <c r="U4647">
        <v>30</v>
      </c>
      <c r="V4647">
        <f t="shared" si="649"/>
        <v>0</v>
      </c>
      <c r="W4647" s="3">
        <f t="shared" si="650"/>
        <v>3.2258064516129031E-2</v>
      </c>
      <c r="X4647">
        <v>28</v>
      </c>
      <c r="Y4647" s="4">
        <v>5.8</v>
      </c>
      <c r="Z4647" s="4">
        <v>1.5</v>
      </c>
      <c r="AA4647" s="5">
        <v>73957.98</v>
      </c>
      <c r="AB4647" s="5">
        <f t="shared" si="651"/>
        <v>2218739.4</v>
      </c>
      <c r="AC4647" s="5">
        <v>53259.37</v>
      </c>
      <c r="AD4647" s="5">
        <f t="shared" si="652"/>
        <v>1651040.47</v>
      </c>
      <c r="AE4647" s="5">
        <v>95967.61</v>
      </c>
      <c r="AF4647" s="5">
        <v>25952.86</v>
      </c>
      <c r="AG4647" s="5">
        <v>9498.1</v>
      </c>
      <c r="AH4647" s="5">
        <v>2175</v>
      </c>
      <c r="AI4647" s="5">
        <v>6800</v>
      </c>
      <c r="AJ4647">
        <v>0</v>
      </c>
      <c r="AK4647" s="5">
        <v>0</v>
      </c>
      <c r="AL4647" s="5">
        <v>0</v>
      </c>
      <c r="AM4647" s="5">
        <v>18896.05</v>
      </c>
      <c r="AN4647">
        <v>4</v>
      </c>
      <c r="AO4647">
        <v>4</v>
      </c>
      <c r="AP4647" t="str">
        <f t="shared" si="653"/>
        <v>Yes</v>
      </c>
      <c r="AQ4647">
        <v>0</v>
      </c>
      <c r="AR4647" s="5">
        <f t="shared" si="654"/>
        <v>1810330.09</v>
      </c>
      <c r="AS4647" s="5">
        <f t="shared" si="655"/>
        <v>408409.31</v>
      </c>
      <c r="AT4647" t="s">
        <v>59</v>
      </c>
      <c r="AU4647" t="s">
        <v>6164</v>
      </c>
      <c r="AV4647" t="s">
        <v>6165</v>
      </c>
      <c r="AW4647" t="s">
        <v>6166</v>
      </c>
      <c r="AX4647" t="s">
        <v>6167</v>
      </c>
      <c r="AY4647">
        <v>32</v>
      </c>
      <c r="AZ4647">
        <v>0</v>
      </c>
      <c r="BA4647">
        <v>0</v>
      </c>
      <c r="BB4647" t="s">
        <v>6168</v>
      </c>
      <c r="BC4647">
        <v>0</v>
      </c>
      <c r="BD4647">
        <v>0</v>
      </c>
      <c r="BE4647" t="s">
        <v>6169</v>
      </c>
      <c r="BF4647" t="s">
        <v>6170</v>
      </c>
      <c r="BG4647">
        <v>0</v>
      </c>
      <c r="BH4647" t="s">
        <v>6171</v>
      </c>
      <c r="BI4647">
        <v>58</v>
      </c>
      <c r="BJ4647" t="s">
        <v>6187</v>
      </c>
      <c r="BK4647">
        <v>0</v>
      </c>
      <c r="BL4647">
        <v>49</v>
      </c>
      <c r="BM4647" s="3">
        <f t="shared" si="656"/>
        <v>0.63265306122448983</v>
      </c>
    </row>
    <row r="4648" spans="1:65">
      <c r="A4648" t="s">
        <v>4788</v>
      </c>
      <c r="B4648" s="2">
        <v>45939</v>
      </c>
      <c r="C4648" t="s">
        <v>4641</v>
      </c>
      <c r="D4648" t="s">
        <v>4642</v>
      </c>
      <c r="E4648">
        <v>10</v>
      </c>
      <c r="F4648" t="s">
        <v>61</v>
      </c>
      <c r="G4648" t="s">
        <v>50</v>
      </c>
      <c r="H4648" t="s">
        <v>157</v>
      </c>
      <c r="I4648" t="s">
        <v>52</v>
      </c>
      <c r="J4648" t="s">
        <v>53</v>
      </c>
      <c r="K4648" t="s">
        <v>54</v>
      </c>
      <c r="L4648" t="s">
        <v>87</v>
      </c>
      <c r="M4648" t="s">
        <v>56</v>
      </c>
      <c r="N4648" t="s">
        <v>69</v>
      </c>
      <c r="O4648" t="s">
        <v>120</v>
      </c>
      <c r="P4648">
        <v>57</v>
      </c>
      <c r="Q4648">
        <v>59</v>
      </c>
      <c r="R4648">
        <v>58</v>
      </c>
      <c r="S4648">
        <v>2</v>
      </c>
      <c r="T4648">
        <f t="shared" si="648"/>
        <v>56</v>
      </c>
      <c r="U4648">
        <v>56</v>
      </c>
      <c r="V4648">
        <f t="shared" si="649"/>
        <v>0</v>
      </c>
      <c r="W4648" s="3">
        <f t="shared" si="650"/>
        <v>3.4482758620689655E-2</v>
      </c>
      <c r="X4648">
        <v>18</v>
      </c>
      <c r="Y4648" s="4">
        <v>1.1000000000000001</v>
      </c>
      <c r="Z4648" s="4">
        <v>1.2</v>
      </c>
      <c r="AA4648" s="5">
        <v>38803.17</v>
      </c>
      <c r="AB4648" s="5">
        <f t="shared" si="651"/>
        <v>2172977.52</v>
      </c>
      <c r="AC4648" s="5">
        <v>24112.59</v>
      </c>
      <c r="AD4648" s="5">
        <f t="shared" si="652"/>
        <v>1398530.22</v>
      </c>
      <c r="AE4648" s="5">
        <v>103367.49</v>
      </c>
      <c r="AF4648" s="5">
        <v>24651.81</v>
      </c>
      <c r="AG4648" s="5">
        <v>8642.42</v>
      </c>
      <c r="AH4648" s="5">
        <v>1740</v>
      </c>
      <c r="AI4648" s="5">
        <v>6400</v>
      </c>
      <c r="AJ4648">
        <v>0</v>
      </c>
      <c r="AK4648" s="5">
        <v>0</v>
      </c>
      <c r="AL4648" s="5">
        <v>0</v>
      </c>
      <c r="AM4648" s="5">
        <v>37354.18</v>
      </c>
      <c r="AN4648">
        <v>4</v>
      </c>
      <c r="AO4648">
        <v>5</v>
      </c>
      <c r="AP4648" t="str">
        <f t="shared" si="653"/>
        <v>No</v>
      </c>
      <c r="AQ4648">
        <v>3</v>
      </c>
      <c r="AR4648" s="5">
        <f t="shared" si="654"/>
        <v>1580686.12</v>
      </c>
      <c r="AS4648" s="5">
        <f t="shared" si="655"/>
        <v>592291.4</v>
      </c>
      <c r="AT4648" t="s">
        <v>59</v>
      </c>
      <c r="AU4648" t="s">
        <v>6164</v>
      </c>
      <c r="AV4648" t="s">
        <v>6165</v>
      </c>
      <c r="AW4648" t="s">
        <v>6166</v>
      </c>
      <c r="AX4648" t="s">
        <v>6167</v>
      </c>
      <c r="AY4648">
        <v>57</v>
      </c>
      <c r="AZ4648">
        <v>0</v>
      </c>
      <c r="BA4648">
        <v>0</v>
      </c>
      <c r="BB4648" t="s">
        <v>6168</v>
      </c>
      <c r="BC4648">
        <v>0</v>
      </c>
      <c r="BD4648">
        <v>1</v>
      </c>
      <c r="BE4648" t="s">
        <v>6196</v>
      </c>
      <c r="BF4648" t="s">
        <v>6170</v>
      </c>
      <c r="BG4648">
        <v>0</v>
      </c>
      <c r="BH4648" t="s">
        <v>6171</v>
      </c>
      <c r="BI4648">
        <v>25</v>
      </c>
      <c r="BJ4648" t="s">
        <v>6172</v>
      </c>
      <c r="BK4648">
        <v>0</v>
      </c>
      <c r="BL4648">
        <v>77</v>
      </c>
      <c r="BM4648" s="3">
        <f t="shared" si="656"/>
        <v>0.75324675324675328</v>
      </c>
    </row>
    <row r="4649" spans="1:65">
      <c r="A4649" t="s">
        <v>4789</v>
      </c>
      <c r="B4649" s="2">
        <v>45939</v>
      </c>
      <c r="C4649" t="s">
        <v>4641</v>
      </c>
      <c r="D4649" t="s">
        <v>4642</v>
      </c>
      <c r="E4649">
        <v>10</v>
      </c>
      <c r="F4649" t="s">
        <v>72</v>
      </c>
      <c r="G4649" t="s">
        <v>79</v>
      </c>
      <c r="H4649" t="s">
        <v>213</v>
      </c>
      <c r="I4649" t="s">
        <v>74</v>
      </c>
      <c r="J4649" t="s">
        <v>65</v>
      </c>
      <c r="K4649" t="s">
        <v>54</v>
      </c>
      <c r="L4649" t="s">
        <v>92</v>
      </c>
      <c r="M4649" t="s">
        <v>56</v>
      </c>
      <c r="N4649" t="s">
        <v>94</v>
      </c>
      <c r="O4649" t="s">
        <v>70</v>
      </c>
      <c r="P4649">
        <v>54</v>
      </c>
      <c r="Q4649">
        <v>58</v>
      </c>
      <c r="R4649">
        <v>60</v>
      </c>
      <c r="S4649">
        <v>1</v>
      </c>
      <c r="T4649">
        <f t="shared" si="648"/>
        <v>59</v>
      </c>
      <c r="U4649">
        <v>51</v>
      </c>
      <c r="V4649">
        <f t="shared" si="649"/>
        <v>8</v>
      </c>
      <c r="W4649" s="3">
        <f t="shared" si="650"/>
        <v>1.6666666666666666E-2</v>
      </c>
      <c r="X4649">
        <v>15</v>
      </c>
      <c r="Y4649" s="4">
        <v>4.7</v>
      </c>
      <c r="Z4649" s="4">
        <v>1.4</v>
      </c>
      <c r="AA4649" s="5">
        <v>56649.21</v>
      </c>
      <c r="AB4649" s="5">
        <f t="shared" si="651"/>
        <v>2889109.71</v>
      </c>
      <c r="AC4649" s="5">
        <v>34981.51</v>
      </c>
      <c r="AD4649" s="5">
        <f t="shared" si="652"/>
        <v>2098890.6</v>
      </c>
      <c r="AE4649" s="5">
        <v>131911.35</v>
      </c>
      <c r="AF4649" s="5">
        <v>35713.870000000003</v>
      </c>
      <c r="AG4649" s="5">
        <v>7812.91</v>
      </c>
      <c r="AH4649" s="5">
        <v>2030</v>
      </c>
      <c r="AI4649" s="5">
        <v>4600</v>
      </c>
      <c r="AJ4649">
        <v>0</v>
      </c>
      <c r="AK4649" s="5">
        <v>0</v>
      </c>
      <c r="AL4649" s="5">
        <v>7985.65</v>
      </c>
      <c r="AM4649" s="5">
        <v>34396.36</v>
      </c>
      <c r="AN4649">
        <v>4</v>
      </c>
      <c r="AO4649">
        <v>4</v>
      </c>
      <c r="AP4649" t="str">
        <f t="shared" si="653"/>
        <v>Yes</v>
      </c>
      <c r="AQ4649">
        <v>1</v>
      </c>
      <c r="AR4649" s="5">
        <f t="shared" si="654"/>
        <v>2323340.7400000002</v>
      </c>
      <c r="AS4649" s="5">
        <f t="shared" si="655"/>
        <v>565768.97</v>
      </c>
      <c r="AT4649" t="s">
        <v>59</v>
      </c>
      <c r="AU4649" t="s">
        <v>6164</v>
      </c>
      <c r="AV4649" t="s">
        <v>6165</v>
      </c>
      <c r="AW4649" t="s">
        <v>6166</v>
      </c>
      <c r="AX4649" t="s">
        <v>6184</v>
      </c>
      <c r="AY4649">
        <v>58</v>
      </c>
      <c r="AZ4649">
        <v>2</v>
      </c>
      <c r="BA4649">
        <v>41</v>
      </c>
      <c r="BB4649" t="s">
        <v>6180</v>
      </c>
      <c r="BC4649">
        <v>0</v>
      </c>
      <c r="BD4649">
        <v>0</v>
      </c>
      <c r="BE4649" t="s">
        <v>6169</v>
      </c>
      <c r="BF4649" t="s">
        <v>6170</v>
      </c>
      <c r="BG4649">
        <v>0</v>
      </c>
      <c r="BH4649" t="s">
        <v>6171</v>
      </c>
      <c r="BI4649">
        <v>36</v>
      </c>
      <c r="BJ4649" t="s">
        <v>6172</v>
      </c>
      <c r="BK4649">
        <v>0</v>
      </c>
      <c r="BL4649">
        <v>65</v>
      </c>
      <c r="BM4649" s="3">
        <f t="shared" si="656"/>
        <v>0.92307692307692313</v>
      </c>
    </row>
    <row r="4650" spans="1:65">
      <c r="A4650" t="s">
        <v>4790</v>
      </c>
      <c r="B4650" s="2">
        <v>45939</v>
      </c>
      <c r="C4650" t="s">
        <v>4641</v>
      </c>
      <c r="D4650" t="s">
        <v>4642</v>
      </c>
      <c r="E4650">
        <v>10</v>
      </c>
      <c r="F4650" t="s">
        <v>49</v>
      </c>
      <c r="G4650" t="s">
        <v>79</v>
      </c>
      <c r="H4650" t="s">
        <v>106</v>
      </c>
      <c r="I4650" t="s">
        <v>64</v>
      </c>
      <c r="J4650" t="s">
        <v>81</v>
      </c>
      <c r="K4650" t="s">
        <v>54</v>
      </c>
      <c r="L4650" t="s">
        <v>67</v>
      </c>
      <c r="M4650" t="s">
        <v>56</v>
      </c>
      <c r="N4650" t="s">
        <v>109</v>
      </c>
      <c r="O4650" t="s">
        <v>58</v>
      </c>
      <c r="P4650">
        <v>36</v>
      </c>
      <c r="Q4650">
        <v>37</v>
      </c>
      <c r="R4650">
        <v>36</v>
      </c>
      <c r="S4650">
        <v>1</v>
      </c>
      <c r="T4650">
        <f t="shared" si="648"/>
        <v>35</v>
      </c>
      <c r="U4650">
        <v>35</v>
      </c>
      <c r="V4650">
        <f t="shared" si="649"/>
        <v>0</v>
      </c>
      <c r="W4650" s="3">
        <f t="shared" si="650"/>
        <v>2.7777777777777776E-2</v>
      </c>
      <c r="X4650">
        <v>35</v>
      </c>
      <c r="Y4650" s="4">
        <v>2</v>
      </c>
      <c r="Z4650" s="4">
        <v>0.9</v>
      </c>
      <c r="AA4650" s="5">
        <v>83758.91</v>
      </c>
      <c r="AB4650" s="5">
        <f t="shared" si="651"/>
        <v>2931561.85</v>
      </c>
      <c r="AC4650" s="5">
        <v>51577.93</v>
      </c>
      <c r="AD4650" s="5">
        <f t="shared" si="652"/>
        <v>1856805.48</v>
      </c>
      <c r="AE4650" s="5">
        <v>108145.14</v>
      </c>
      <c r="AF4650" s="5">
        <v>34018.76</v>
      </c>
      <c r="AG4650" s="5">
        <v>10277.34</v>
      </c>
      <c r="AH4650" s="5">
        <v>1305</v>
      </c>
      <c r="AI4650" s="5">
        <v>6800</v>
      </c>
      <c r="AJ4650">
        <v>0</v>
      </c>
      <c r="AK4650" s="5">
        <v>0</v>
      </c>
      <c r="AL4650" s="5">
        <v>0</v>
      </c>
      <c r="AM4650" s="5">
        <v>54477.24</v>
      </c>
      <c r="AN4650">
        <v>8</v>
      </c>
      <c r="AO4650">
        <v>9</v>
      </c>
      <c r="AP4650" t="str">
        <f t="shared" si="653"/>
        <v>No</v>
      </c>
      <c r="AQ4650">
        <v>2</v>
      </c>
      <c r="AR4650" s="5">
        <f t="shared" si="654"/>
        <v>2071828.96</v>
      </c>
      <c r="AS4650" s="5">
        <f t="shared" si="655"/>
        <v>859732.89</v>
      </c>
      <c r="AT4650" t="s">
        <v>59</v>
      </c>
      <c r="AU4650" t="s">
        <v>6164</v>
      </c>
      <c r="AV4650" t="s">
        <v>6165</v>
      </c>
      <c r="AW4650" t="s">
        <v>6166</v>
      </c>
      <c r="AX4650" t="s">
        <v>6167</v>
      </c>
      <c r="AY4650">
        <v>36</v>
      </c>
      <c r="AZ4650">
        <v>0</v>
      </c>
      <c r="BA4650">
        <v>0</v>
      </c>
      <c r="BB4650" t="s">
        <v>6168</v>
      </c>
      <c r="BC4650">
        <v>1</v>
      </c>
      <c r="BD4650">
        <v>0</v>
      </c>
      <c r="BE4650" t="s">
        <v>6196</v>
      </c>
      <c r="BF4650" t="s">
        <v>6170</v>
      </c>
      <c r="BG4650">
        <v>5</v>
      </c>
      <c r="BH4650" t="s">
        <v>6208</v>
      </c>
      <c r="BI4650">
        <v>126</v>
      </c>
      <c r="BJ4650" t="s">
        <v>6193</v>
      </c>
      <c r="BK4650">
        <v>0</v>
      </c>
      <c r="BL4650">
        <v>45</v>
      </c>
      <c r="BM4650" s="3">
        <f t="shared" si="656"/>
        <v>0.8</v>
      </c>
    </row>
    <row r="4651" spans="1:65">
      <c r="A4651" t="s">
        <v>4791</v>
      </c>
      <c r="B4651" s="2">
        <v>45939</v>
      </c>
      <c r="C4651" t="s">
        <v>4641</v>
      </c>
      <c r="D4651" t="s">
        <v>4642</v>
      </c>
      <c r="E4651">
        <v>10</v>
      </c>
      <c r="F4651" t="s">
        <v>78</v>
      </c>
      <c r="G4651" t="s">
        <v>79</v>
      </c>
      <c r="H4651" t="s">
        <v>136</v>
      </c>
      <c r="I4651" t="s">
        <v>52</v>
      </c>
      <c r="J4651" t="s">
        <v>65</v>
      </c>
      <c r="K4651" t="s">
        <v>75</v>
      </c>
      <c r="L4651" t="s">
        <v>67</v>
      </c>
      <c r="M4651" t="s">
        <v>68</v>
      </c>
      <c r="N4651" t="s">
        <v>109</v>
      </c>
      <c r="O4651" t="s">
        <v>120</v>
      </c>
      <c r="P4651">
        <v>58</v>
      </c>
      <c r="Q4651">
        <v>59</v>
      </c>
      <c r="R4651">
        <v>57</v>
      </c>
      <c r="S4651">
        <v>5</v>
      </c>
      <c r="T4651">
        <f t="shared" si="648"/>
        <v>52</v>
      </c>
      <c r="U4651">
        <v>52</v>
      </c>
      <c r="V4651">
        <f t="shared" si="649"/>
        <v>0</v>
      </c>
      <c r="W4651" s="3">
        <f t="shared" si="650"/>
        <v>8.771929824561403E-2</v>
      </c>
      <c r="X4651">
        <v>12</v>
      </c>
      <c r="Y4651" s="4">
        <v>4.9000000000000004</v>
      </c>
      <c r="Z4651" s="4">
        <v>0.7</v>
      </c>
      <c r="AA4651" s="5">
        <v>52591.199999999997</v>
      </c>
      <c r="AB4651" s="5">
        <f t="shared" si="651"/>
        <v>2734742.4</v>
      </c>
      <c r="AC4651" s="5">
        <v>32650.01</v>
      </c>
      <c r="AD4651" s="5">
        <f t="shared" si="652"/>
        <v>1861050.57</v>
      </c>
      <c r="AE4651" s="5">
        <v>132515.37</v>
      </c>
      <c r="AF4651" s="5">
        <v>36809.54</v>
      </c>
      <c r="AG4651" s="5">
        <v>7828.57</v>
      </c>
      <c r="AH4651" s="5">
        <v>1015</v>
      </c>
      <c r="AI4651" s="5">
        <v>28327.16</v>
      </c>
      <c r="AJ4651">
        <v>1</v>
      </c>
      <c r="AK4651" s="5">
        <v>13549.37</v>
      </c>
      <c r="AL4651" s="5">
        <v>0</v>
      </c>
      <c r="AM4651" s="5">
        <v>76320.28</v>
      </c>
      <c r="AN4651">
        <v>8</v>
      </c>
      <c r="AO4651">
        <v>9</v>
      </c>
      <c r="AP4651" t="str">
        <f t="shared" si="653"/>
        <v>No</v>
      </c>
      <c r="AQ4651">
        <v>3</v>
      </c>
      <c r="AR4651" s="5">
        <f t="shared" si="654"/>
        <v>2157415.86</v>
      </c>
      <c r="AS4651" s="5">
        <f t="shared" si="655"/>
        <v>577326.54</v>
      </c>
      <c r="AT4651" t="s">
        <v>1641</v>
      </c>
      <c r="AU4651" t="s">
        <v>6199</v>
      </c>
      <c r="AV4651" t="s">
        <v>6200</v>
      </c>
      <c r="AW4651" t="s">
        <v>6175</v>
      </c>
      <c r="AX4651" t="s">
        <v>6167</v>
      </c>
      <c r="AY4651">
        <v>58</v>
      </c>
      <c r="AZ4651">
        <v>0</v>
      </c>
      <c r="BA4651">
        <v>0</v>
      </c>
      <c r="BB4651" t="s">
        <v>6168</v>
      </c>
      <c r="BC4651">
        <v>0</v>
      </c>
      <c r="BD4651">
        <v>1</v>
      </c>
      <c r="BE4651" t="s">
        <v>6188</v>
      </c>
      <c r="BF4651" t="s">
        <v>6210</v>
      </c>
      <c r="BG4651">
        <v>0</v>
      </c>
      <c r="BH4651" t="s">
        <v>6171</v>
      </c>
      <c r="BI4651">
        <v>40</v>
      </c>
      <c r="BJ4651" t="s">
        <v>6172</v>
      </c>
      <c r="BK4651">
        <v>0</v>
      </c>
      <c r="BL4651">
        <v>65</v>
      </c>
      <c r="BM4651" s="3">
        <f t="shared" si="656"/>
        <v>0.87692307692307692</v>
      </c>
    </row>
    <row r="4652" spans="1:65">
      <c r="A4652" t="s">
        <v>4792</v>
      </c>
      <c r="B4652" s="2">
        <v>45939</v>
      </c>
      <c r="C4652" t="s">
        <v>4641</v>
      </c>
      <c r="D4652" t="s">
        <v>4642</v>
      </c>
      <c r="E4652">
        <v>10</v>
      </c>
      <c r="F4652" t="s">
        <v>72</v>
      </c>
      <c r="G4652" t="s">
        <v>79</v>
      </c>
      <c r="H4652" t="s">
        <v>213</v>
      </c>
      <c r="I4652" t="s">
        <v>64</v>
      </c>
      <c r="J4652" t="s">
        <v>81</v>
      </c>
      <c r="K4652" t="s">
        <v>75</v>
      </c>
      <c r="L4652" t="s">
        <v>87</v>
      </c>
      <c r="M4652" t="s">
        <v>68</v>
      </c>
      <c r="N4652" t="s">
        <v>94</v>
      </c>
      <c r="O4652" t="s">
        <v>58</v>
      </c>
      <c r="P4652">
        <v>41</v>
      </c>
      <c r="Q4652">
        <v>44</v>
      </c>
      <c r="R4652">
        <v>43</v>
      </c>
      <c r="S4652">
        <v>1</v>
      </c>
      <c r="T4652">
        <f t="shared" si="648"/>
        <v>42</v>
      </c>
      <c r="U4652">
        <v>39</v>
      </c>
      <c r="V4652">
        <f t="shared" si="649"/>
        <v>3</v>
      </c>
      <c r="W4652" s="3">
        <f t="shared" si="650"/>
        <v>2.3255813953488372E-2</v>
      </c>
      <c r="X4652">
        <v>11</v>
      </c>
      <c r="Y4652" s="4">
        <v>4.5</v>
      </c>
      <c r="Z4652" s="4">
        <v>1.4</v>
      </c>
      <c r="AA4652" s="5">
        <v>78953.95</v>
      </c>
      <c r="AB4652" s="5">
        <f t="shared" si="651"/>
        <v>3079204.05</v>
      </c>
      <c r="AC4652" s="5">
        <v>52291.32</v>
      </c>
      <c r="AD4652" s="5">
        <f t="shared" si="652"/>
        <v>2248526.7599999998</v>
      </c>
      <c r="AE4652" s="5">
        <v>126180.59</v>
      </c>
      <c r="AF4652" s="5">
        <v>36424.269999999997</v>
      </c>
      <c r="AG4652" s="5">
        <v>7557.1</v>
      </c>
      <c r="AH4652" s="5">
        <v>2030</v>
      </c>
      <c r="AI4652" s="5">
        <v>6800</v>
      </c>
      <c r="AJ4652">
        <v>0</v>
      </c>
      <c r="AK4652" s="5">
        <v>0</v>
      </c>
      <c r="AL4652" s="5">
        <v>4645.6000000000004</v>
      </c>
      <c r="AM4652" s="5">
        <v>30320</v>
      </c>
      <c r="AN4652">
        <v>4</v>
      </c>
      <c r="AO4652">
        <v>6</v>
      </c>
      <c r="AP4652" t="str">
        <f t="shared" si="653"/>
        <v>No</v>
      </c>
      <c r="AQ4652">
        <v>1</v>
      </c>
      <c r="AR4652" s="5">
        <f t="shared" si="654"/>
        <v>2462484.3199999998</v>
      </c>
      <c r="AS4652" s="5">
        <f t="shared" si="655"/>
        <v>616719.73</v>
      </c>
      <c r="AT4652" t="s">
        <v>59</v>
      </c>
      <c r="AU4652" t="s">
        <v>6164</v>
      </c>
      <c r="AV4652" t="s">
        <v>6165</v>
      </c>
      <c r="AW4652" t="s">
        <v>6166</v>
      </c>
      <c r="AX4652" t="s">
        <v>6167</v>
      </c>
      <c r="AY4652">
        <v>41</v>
      </c>
      <c r="AZ4652">
        <v>0</v>
      </c>
      <c r="BA4652">
        <v>18</v>
      </c>
      <c r="BB4652" t="s">
        <v>6180</v>
      </c>
      <c r="BC4652">
        <v>0</v>
      </c>
      <c r="BD4652">
        <v>2</v>
      </c>
      <c r="BE4652" t="s">
        <v>6188</v>
      </c>
      <c r="BF4652" t="s">
        <v>6170</v>
      </c>
      <c r="BG4652">
        <v>0</v>
      </c>
      <c r="BH4652" t="s">
        <v>6171</v>
      </c>
      <c r="BI4652">
        <v>19</v>
      </c>
      <c r="BJ4652" t="s">
        <v>6172</v>
      </c>
      <c r="BK4652">
        <v>0</v>
      </c>
      <c r="BL4652">
        <v>49</v>
      </c>
      <c r="BM4652" s="3">
        <f t="shared" si="656"/>
        <v>0.87755102040816324</v>
      </c>
    </row>
    <row r="4653" spans="1:65">
      <c r="A4653" t="s">
        <v>4793</v>
      </c>
      <c r="B4653" s="2">
        <v>45939</v>
      </c>
      <c r="C4653" t="s">
        <v>4641</v>
      </c>
      <c r="D4653" t="s">
        <v>4642</v>
      </c>
      <c r="E4653">
        <v>10</v>
      </c>
      <c r="F4653" t="s">
        <v>78</v>
      </c>
      <c r="G4653" t="s">
        <v>79</v>
      </c>
      <c r="H4653" t="s">
        <v>113</v>
      </c>
      <c r="I4653" t="s">
        <v>52</v>
      </c>
      <c r="J4653" t="s">
        <v>53</v>
      </c>
      <c r="K4653" t="s">
        <v>75</v>
      </c>
      <c r="L4653" t="s">
        <v>87</v>
      </c>
      <c r="M4653" t="s">
        <v>56</v>
      </c>
      <c r="N4653" t="s">
        <v>94</v>
      </c>
      <c r="O4653" t="s">
        <v>58</v>
      </c>
      <c r="P4653">
        <v>59</v>
      </c>
      <c r="Q4653">
        <v>62</v>
      </c>
      <c r="R4653">
        <v>60</v>
      </c>
      <c r="S4653">
        <v>2</v>
      </c>
      <c r="T4653">
        <f t="shared" si="648"/>
        <v>58</v>
      </c>
      <c r="U4653">
        <v>58</v>
      </c>
      <c r="V4653">
        <f t="shared" si="649"/>
        <v>0</v>
      </c>
      <c r="W4653" s="3">
        <f t="shared" si="650"/>
        <v>3.3333333333333333E-2</v>
      </c>
      <c r="X4653">
        <v>28</v>
      </c>
      <c r="Y4653" s="4">
        <v>8.1999999999999993</v>
      </c>
      <c r="Z4653" s="4">
        <v>1.4</v>
      </c>
      <c r="AA4653" s="5">
        <v>35734.94</v>
      </c>
      <c r="AB4653" s="5">
        <f t="shared" si="651"/>
        <v>2072626.52</v>
      </c>
      <c r="AC4653" s="5">
        <v>24016.959999999999</v>
      </c>
      <c r="AD4653" s="5">
        <f t="shared" si="652"/>
        <v>1441017.6</v>
      </c>
      <c r="AE4653" s="5">
        <v>106315.87</v>
      </c>
      <c r="AF4653" s="5">
        <v>28828.639999999999</v>
      </c>
      <c r="AG4653" s="5">
        <v>9298.9</v>
      </c>
      <c r="AH4653" s="5">
        <v>2030</v>
      </c>
      <c r="AI4653" s="5">
        <v>6400</v>
      </c>
      <c r="AJ4653">
        <v>0</v>
      </c>
      <c r="AK4653" s="5">
        <v>0</v>
      </c>
      <c r="AL4653" s="5">
        <v>0</v>
      </c>
      <c r="AM4653" s="5">
        <v>40322.93</v>
      </c>
      <c r="AN4653">
        <v>4</v>
      </c>
      <c r="AO4653">
        <v>3</v>
      </c>
      <c r="AP4653" t="str">
        <f t="shared" si="653"/>
        <v>Yes</v>
      </c>
      <c r="AQ4653">
        <v>0</v>
      </c>
      <c r="AR4653" s="5">
        <f t="shared" si="654"/>
        <v>1634213.94</v>
      </c>
      <c r="AS4653" s="5">
        <f t="shared" si="655"/>
        <v>438412.58</v>
      </c>
      <c r="AT4653" t="s">
        <v>59</v>
      </c>
      <c r="AU4653" t="s">
        <v>6164</v>
      </c>
      <c r="AV4653" t="s">
        <v>6165</v>
      </c>
      <c r="AW4653" t="s">
        <v>6166</v>
      </c>
      <c r="AX4653" t="s">
        <v>6177</v>
      </c>
      <c r="AY4653">
        <v>64</v>
      </c>
      <c r="AZ4653">
        <v>3</v>
      </c>
      <c r="BA4653">
        <v>0</v>
      </c>
      <c r="BB4653" t="s">
        <v>6168</v>
      </c>
      <c r="BC4653">
        <v>0</v>
      </c>
      <c r="BD4653">
        <v>0</v>
      </c>
      <c r="BE4653" t="s">
        <v>6169</v>
      </c>
      <c r="BF4653" t="s">
        <v>6170</v>
      </c>
      <c r="BG4653">
        <v>1</v>
      </c>
      <c r="BH4653" t="s">
        <v>6179</v>
      </c>
      <c r="BI4653">
        <v>45</v>
      </c>
      <c r="BJ4653" t="s">
        <v>6172</v>
      </c>
      <c r="BK4653">
        <v>0</v>
      </c>
      <c r="BL4653">
        <v>74</v>
      </c>
      <c r="BM4653" s="3">
        <f t="shared" si="656"/>
        <v>0.81081081081081086</v>
      </c>
    </row>
    <row r="4654" spans="1:65">
      <c r="A4654" t="s">
        <v>4794</v>
      </c>
      <c r="B4654" s="2">
        <v>45939</v>
      </c>
      <c r="C4654" t="s">
        <v>4641</v>
      </c>
      <c r="D4654" t="s">
        <v>4642</v>
      </c>
      <c r="E4654">
        <v>10</v>
      </c>
      <c r="F4654" t="s">
        <v>78</v>
      </c>
      <c r="G4654" t="s">
        <v>50</v>
      </c>
      <c r="H4654" t="s">
        <v>181</v>
      </c>
      <c r="I4654" t="s">
        <v>64</v>
      </c>
      <c r="J4654" t="s">
        <v>81</v>
      </c>
      <c r="K4654" t="s">
        <v>75</v>
      </c>
      <c r="L4654" t="s">
        <v>55</v>
      </c>
      <c r="M4654" t="s">
        <v>56</v>
      </c>
      <c r="N4654" t="s">
        <v>109</v>
      </c>
      <c r="O4654" t="s">
        <v>120</v>
      </c>
      <c r="P4654">
        <v>28</v>
      </c>
      <c r="Q4654">
        <v>40</v>
      </c>
      <c r="R4654">
        <v>38</v>
      </c>
      <c r="S4654">
        <v>1</v>
      </c>
      <c r="T4654">
        <f t="shared" si="648"/>
        <v>37</v>
      </c>
      <c r="U4654">
        <v>21</v>
      </c>
      <c r="V4654">
        <f t="shared" si="649"/>
        <v>16</v>
      </c>
      <c r="W4654" s="3">
        <f t="shared" si="650"/>
        <v>2.6315789473684209E-2</v>
      </c>
      <c r="X4654">
        <v>42</v>
      </c>
      <c r="Y4654" s="4">
        <v>0</v>
      </c>
      <c r="Z4654" s="4">
        <v>1.6</v>
      </c>
      <c r="AA4654" s="5">
        <v>77597.2</v>
      </c>
      <c r="AB4654" s="5">
        <f t="shared" si="651"/>
        <v>1629541.2</v>
      </c>
      <c r="AC4654" s="5">
        <v>53031.83</v>
      </c>
      <c r="AD4654" s="5">
        <f t="shared" si="652"/>
        <v>2015209.54</v>
      </c>
      <c r="AE4654" s="5">
        <v>113166.87</v>
      </c>
      <c r="AF4654" s="5">
        <v>34767.18</v>
      </c>
      <c r="AG4654" s="5">
        <v>10979.85</v>
      </c>
      <c r="AH4654" s="5">
        <v>2320</v>
      </c>
      <c r="AI4654" s="5">
        <v>6800</v>
      </c>
      <c r="AJ4654">
        <v>0</v>
      </c>
      <c r="AK4654" s="5">
        <v>0</v>
      </c>
      <c r="AL4654" s="5">
        <v>24967.51</v>
      </c>
      <c r="AM4654" s="5">
        <v>32543.86</v>
      </c>
      <c r="AN4654">
        <v>8</v>
      </c>
      <c r="AO4654">
        <v>9</v>
      </c>
      <c r="AP4654" t="str">
        <f t="shared" si="653"/>
        <v>No</v>
      </c>
      <c r="AQ4654">
        <v>1</v>
      </c>
      <c r="AR4654" s="5">
        <f t="shared" si="654"/>
        <v>2240754.81</v>
      </c>
      <c r="AS4654" s="5">
        <f t="shared" si="655"/>
        <v>-611213.61</v>
      </c>
      <c r="AT4654" t="s">
        <v>59</v>
      </c>
      <c r="AU4654" t="s">
        <v>6164</v>
      </c>
      <c r="AV4654" t="s">
        <v>6165</v>
      </c>
      <c r="AW4654" t="s">
        <v>6166</v>
      </c>
      <c r="AX4654" t="s">
        <v>6167</v>
      </c>
      <c r="AY4654">
        <v>37</v>
      </c>
      <c r="AZ4654">
        <v>6</v>
      </c>
      <c r="BA4654">
        <v>81</v>
      </c>
      <c r="BB4654" t="s">
        <v>6220</v>
      </c>
      <c r="BC4654">
        <v>1</v>
      </c>
      <c r="BD4654">
        <v>0</v>
      </c>
      <c r="BE4654" t="s">
        <v>6178</v>
      </c>
      <c r="BF4654" t="s">
        <v>6170</v>
      </c>
      <c r="BG4654">
        <v>0</v>
      </c>
      <c r="BH4654" t="s">
        <v>6171</v>
      </c>
      <c r="BI4654">
        <v>40</v>
      </c>
      <c r="BJ4654" t="s">
        <v>6172</v>
      </c>
      <c r="BK4654">
        <v>0</v>
      </c>
      <c r="BL4654">
        <v>52</v>
      </c>
      <c r="BM4654" s="3">
        <f t="shared" si="656"/>
        <v>0.73076923076923073</v>
      </c>
    </row>
    <row r="4655" spans="1:65">
      <c r="A4655" t="s">
        <v>4795</v>
      </c>
      <c r="B4655" s="2">
        <v>45939</v>
      </c>
      <c r="C4655" t="s">
        <v>4641</v>
      </c>
      <c r="D4655" t="s">
        <v>4642</v>
      </c>
      <c r="E4655">
        <v>10</v>
      </c>
      <c r="F4655" t="s">
        <v>49</v>
      </c>
      <c r="G4655" t="s">
        <v>62</v>
      </c>
      <c r="H4655" t="s">
        <v>125</v>
      </c>
      <c r="I4655" t="s">
        <v>52</v>
      </c>
      <c r="J4655" t="s">
        <v>81</v>
      </c>
      <c r="K4655" t="s">
        <v>75</v>
      </c>
      <c r="L4655" t="s">
        <v>67</v>
      </c>
      <c r="M4655" t="s">
        <v>68</v>
      </c>
      <c r="N4655" t="s">
        <v>109</v>
      </c>
      <c r="O4655" t="s">
        <v>82</v>
      </c>
      <c r="P4655">
        <v>27</v>
      </c>
      <c r="Q4655">
        <v>40</v>
      </c>
      <c r="R4655">
        <v>40</v>
      </c>
      <c r="S4655">
        <v>3</v>
      </c>
      <c r="T4655">
        <f t="shared" si="648"/>
        <v>37</v>
      </c>
      <c r="U4655">
        <v>22</v>
      </c>
      <c r="V4655">
        <f t="shared" si="649"/>
        <v>15</v>
      </c>
      <c r="W4655" s="3">
        <f t="shared" si="650"/>
        <v>7.4999999999999997E-2</v>
      </c>
      <c r="X4655">
        <v>52</v>
      </c>
      <c r="Y4655" s="4">
        <v>2.1</v>
      </c>
      <c r="Z4655" s="4">
        <v>1.8</v>
      </c>
      <c r="AA4655" s="5">
        <v>79010.02</v>
      </c>
      <c r="AB4655" s="5">
        <f t="shared" si="651"/>
        <v>1738220.44</v>
      </c>
      <c r="AC4655" s="5">
        <v>49114.26</v>
      </c>
      <c r="AD4655" s="5">
        <f t="shared" si="652"/>
        <v>1964570.4</v>
      </c>
      <c r="AE4655" s="5">
        <v>127994.92</v>
      </c>
      <c r="AF4655" s="5">
        <v>38273.910000000003</v>
      </c>
      <c r="AG4655" s="5">
        <v>11284.38</v>
      </c>
      <c r="AH4655" s="5">
        <v>2610</v>
      </c>
      <c r="AI4655" s="5">
        <v>24662</v>
      </c>
      <c r="AJ4655">
        <v>1</v>
      </c>
      <c r="AK4655" s="5">
        <v>21601.05</v>
      </c>
      <c r="AL4655" s="5">
        <v>22249.97</v>
      </c>
      <c r="AM4655" s="5">
        <v>32880.339999999997</v>
      </c>
      <c r="AN4655">
        <v>8</v>
      </c>
      <c r="AO4655">
        <v>10</v>
      </c>
      <c r="AP4655" t="str">
        <f t="shared" si="653"/>
        <v>No</v>
      </c>
      <c r="AQ4655">
        <v>1</v>
      </c>
      <c r="AR4655" s="5">
        <f t="shared" si="654"/>
        <v>2246126.9700000002</v>
      </c>
      <c r="AS4655" s="5">
        <f t="shared" si="655"/>
        <v>-507906.53</v>
      </c>
      <c r="AT4655" t="s">
        <v>1641</v>
      </c>
      <c r="AU4655" t="s">
        <v>6199</v>
      </c>
      <c r="AV4655" t="s">
        <v>6200</v>
      </c>
      <c r="AW4655" t="s">
        <v>6175</v>
      </c>
      <c r="AX4655" t="s">
        <v>6202</v>
      </c>
      <c r="AY4655">
        <v>36</v>
      </c>
      <c r="AZ4655">
        <v>4</v>
      </c>
      <c r="BA4655">
        <v>60</v>
      </c>
      <c r="BB4655" t="s">
        <v>6180</v>
      </c>
      <c r="BC4655">
        <v>2</v>
      </c>
      <c r="BD4655">
        <v>0</v>
      </c>
      <c r="BE4655" t="s">
        <v>6178</v>
      </c>
      <c r="BF4655" t="s">
        <v>6210</v>
      </c>
      <c r="BG4655">
        <v>1</v>
      </c>
      <c r="BH4655" t="s">
        <v>6197</v>
      </c>
      <c r="BI4655">
        <v>59</v>
      </c>
      <c r="BJ4655" t="s">
        <v>6187</v>
      </c>
      <c r="BK4655">
        <v>0</v>
      </c>
      <c r="BL4655">
        <v>46</v>
      </c>
      <c r="BM4655" s="3">
        <f t="shared" si="656"/>
        <v>0.86956521739130432</v>
      </c>
    </row>
    <row r="4656" spans="1:65">
      <c r="A4656" t="s">
        <v>4796</v>
      </c>
      <c r="B4656" s="2">
        <v>45939</v>
      </c>
      <c r="C4656" t="s">
        <v>4641</v>
      </c>
      <c r="D4656" t="s">
        <v>4642</v>
      </c>
      <c r="E4656">
        <v>10</v>
      </c>
      <c r="F4656" t="s">
        <v>61</v>
      </c>
      <c r="G4656" t="s">
        <v>62</v>
      </c>
      <c r="H4656" t="s">
        <v>104</v>
      </c>
      <c r="I4656" t="s">
        <v>52</v>
      </c>
      <c r="J4656" t="s">
        <v>53</v>
      </c>
      <c r="K4656" t="s">
        <v>75</v>
      </c>
      <c r="L4656" t="s">
        <v>92</v>
      </c>
      <c r="M4656" t="s">
        <v>56</v>
      </c>
      <c r="N4656" t="s">
        <v>109</v>
      </c>
      <c r="O4656" t="s">
        <v>70</v>
      </c>
      <c r="P4656">
        <v>63</v>
      </c>
      <c r="Q4656">
        <v>66</v>
      </c>
      <c r="R4656">
        <v>65</v>
      </c>
      <c r="S4656">
        <v>2</v>
      </c>
      <c r="T4656">
        <f t="shared" si="648"/>
        <v>63</v>
      </c>
      <c r="U4656">
        <v>62</v>
      </c>
      <c r="V4656">
        <f t="shared" si="649"/>
        <v>1</v>
      </c>
      <c r="W4656" s="3">
        <f t="shared" si="650"/>
        <v>3.0769230769230771E-2</v>
      </c>
      <c r="X4656">
        <v>27</v>
      </c>
      <c r="Y4656" s="4">
        <v>0</v>
      </c>
      <c r="Z4656" s="4">
        <v>1.2</v>
      </c>
      <c r="AA4656" s="5">
        <v>35532.089999999997</v>
      </c>
      <c r="AB4656" s="5">
        <f t="shared" si="651"/>
        <v>2202989.58</v>
      </c>
      <c r="AC4656" s="5">
        <v>23897.759999999998</v>
      </c>
      <c r="AD4656" s="5">
        <f t="shared" si="652"/>
        <v>1553354.4</v>
      </c>
      <c r="AE4656" s="5">
        <v>115947.03</v>
      </c>
      <c r="AF4656" s="5">
        <v>28513.31</v>
      </c>
      <c r="AG4656" s="5">
        <v>9577.9</v>
      </c>
      <c r="AH4656" s="5">
        <v>1740</v>
      </c>
      <c r="AI4656" s="5">
        <v>6400</v>
      </c>
      <c r="AJ4656">
        <v>0</v>
      </c>
      <c r="AK4656" s="5">
        <v>0</v>
      </c>
      <c r="AL4656" s="5">
        <v>680.21</v>
      </c>
      <c r="AM4656" s="5">
        <v>85844.9</v>
      </c>
      <c r="AN4656">
        <v>8</v>
      </c>
      <c r="AO4656">
        <v>8</v>
      </c>
      <c r="AP4656" t="str">
        <f t="shared" si="653"/>
        <v>Yes</v>
      </c>
      <c r="AQ4656">
        <v>1</v>
      </c>
      <c r="AR4656" s="5">
        <f t="shared" si="654"/>
        <v>1802057.75</v>
      </c>
      <c r="AS4656" s="5">
        <f t="shared" si="655"/>
        <v>400931.83</v>
      </c>
      <c r="AT4656" t="s">
        <v>59</v>
      </c>
      <c r="AU4656" t="s">
        <v>6164</v>
      </c>
      <c r="AV4656" t="s">
        <v>6165</v>
      </c>
      <c r="AW4656" t="s">
        <v>6166</v>
      </c>
      <c r="AX4656" t="s">
        <v>6167</v>
      </c>
      <c r="AY4656">
        <v>63</v>
      </c>
      <c r="AZ4656">
        <v>0</v>
      </c>
      <c r="BA4656">
        <v>10</v>
      </c>
      <c r="BB4656" t="s">
        <v>6191</v>
      </c>
      <c r="BC4656">
        <v>0</v>
      </c>
      <c r="BD4656">
        <v>0</v>
      </c>
      <c r="BE4656" t="s">
        <v>6169</v>
      </c>
      <c r="BF4656" t="s">
        <v>6170</v>
      </c>
      <c r="BG4656">
        <v>1</v>
      </c>
      <c r="BH4656" t="s">
        <v>6186</v>
      </c>
      <c r="BI4656">
        <v>22</v>
      </c>
      <c r="BJ4656" t="s">
        <v>6172</v>
      </c>
      <c r="BK4656">
        <v>0</v>
      </c>
      <c r="BL4656">
        <v>73</v>
      </c>
      <c r="BM4656" s="3">
        <f t="shared" si="656"/>
        <v>0.8904109589041096</v>
      </c>
    </row>
    <row r="4657" spans="1:65">
      <c r="A4657" t="s">
        <v>4797</v>
      </c>
      <c r="B4657" s="2">
        <v>45940</v>
      </c>
      <c r="C4657" t="s">
        <v>4641</v>
      </c>
      <c r="D4657" t="s">
        <v>4642</v>
      </c>
      <c r="E4657">
        <v>10</v>
      </c>
      <c r="F4657" t="s">
        <v>61</v>
      </c>
      <c r="G4657" t="s">
        <v>50</v>
      </c>
      <c r="H4657" t="s">
        <v>170</v>
      </c>
      <c r="I4657" t="s">
        <v>52</v>
      </c>
      <c r="J4657" t="s">
        <v>53</v>
      </c>
      <c r="K4657" t="s">
        <v>75</v>
      </c>
      <c r="L4657" t="s">
        <v>92</v>
      </c>
      <c r="M4657" t="s">
        <v>56</v>
      </c>
      <c r="N4657" t="s">
        <v>109</v>
      </c>
      <c r="O4657" t="s">
        <v>58</v>
      </c>
      <c r="P4657">
        <v>53</v>
      </c>
      <c r="Q4657">
        <v>55</v>
      </c>
      <c r="R4657">
        <v>55</v>
      </c>
      <c r="S4657">
        <v>1</v>
      </c>
      <c r="T4657">
        <f t="shared" si="648"/>
        <v>54</v>
      </c>
      <c r="U4657">
        <v>52</v>
      </c>
      <c r="V4657">
        <f t="shared" si="649"/>
        <v>2</v>
      </c>
      <c r="W4657" s="3">
        <f t="shared" si="650"/>
        <v>1.8181818181818181E-2</v>
      </c>
      <c r="X4657">
        <v>32</v>
      </c>
      <c r="Y4657" s="4">
        <v>5.2</v>
      </c>
      <c r="Z4657" s="4">
        <v>1.3</v>
      </c>
      <c r="AA4657" s="5">
        <v>36063.43</v>
      </c>
      <c r="AB4657" s="5">
        <f t="shared" si="651"/>
        <v>1875298.36</v>
      </c>
      <c r="AC4657" s="5">
        <v>23842.28</v>
      </c>
      <c r="AD4657" s="5">
        <f t="shared" si="652"/>
        <v>1311325.3999999999</v>
      </c>
      <c r="AE4657" s="5">
        <v>98260.22</v>
      </c>
      <c r="AF4657" s="5">
        <v>24442.86</v>
      </c>
      <c r="AG4657" s="5">
        <v>9539.89</v>
      </c>
      <c r="AH4657" s="5">
        <v>1885</v>
      </c>
      <c r="AI4657" s="5">
        <v>3200</v>
      </c>
      <c r="AJ4657">
        <v>0</v>
      </c>
      <c r="AK4657" s="5">
        <v>0</v>
      </c>
      <c r="AL4657" s="5">
        <v>1397.53</v>
      </c>
      <c r="AM4657" s="5">
        <v>72823.69</v>
      </c>
      <c r="AN4657">
        <v>8</v>
      </c>
      <c r="AO4657">
        <v>8</v>
      </c>
      <c r="AP4657" t="str">
        <f t="shared" si="653"/>
        <v>Yes</v>
      </c>
      <c r="AQ4657">
        <v>1</v>
      </c>
      <c r="AR4657" s="5">
        <f t="shared" si="654"/>
        <v>1522874.59</v>
      </c>
      <c r="AS4657" s="5">
        <f t="shared" si="655"/>
        <v>352423.77</v>
      </c>
      <c r="AT4657" t="s">
        <v>59</v>
      </c>
      <c r="AU4657" t="s">
        <v>6164</v>
      </c>
      <c r="AV4657" t="s">
        <v>6165</v>
      </c>
      <c r="AW4657" t="s">
        <v>6166</v>
      </c>
      <c r="AX4657" t="s">
        <v>6184</v>
      </c>
      <c r="AY4657">
        <v>53</v>
      </c>
      <c r="AZ4657">
        <v>0</v>
      </c>
      <c r="BA4657">
        <v>16</v>
      </c>
      <c r="BB4657" t="s">
        <v>6180</v>
      </c>
      <c r="BC4657">
        <v>0</v>
      </c>
      <c r="BD4657">
        <v>0</v>
      </c>
      <c r="BE4657" t="s">
        <v>6169</v>
      </c>
      <c r="BF4657" t="s">
        <v>6170</v>
      </c>
      <c r="BG4657">
        <v>0</v>
      </c>
      <c r="BH4657" t="s">
        <v>6171</v>
      </c>
      <c r="BI4657">
        <v>59</v>
      </c>
      <c r="BJ4657" t="s">
        <v>6187</v>
      </c>
      <c r="BK4657">
        <v>0</v>
      </c>
      <c r="BL4657">
        <v>71</v>
      </c>
      <c r="BM4657" s="3">
        <f t="shared" si="656"/>
        <v>0.77464788732394363</v>
      </c>
    </row>
    <row r="4658" spans="1:65">
      <c r="A4658" t="s">
        <v>4798</v>
      </c>
      <c r="B4658" s="2">
        <v>45940</v>
      </c>
      <c r="C4658" t="s">
        <v>4641</v>
      </c>
      <c r="D4658" t="s">
        <v>4642</v>
      </c>
      <c r="E4658">
        <v>10</v>
      </c>
      <c r="F4658" t="s">
        <v>72</v>
      </c>
      <c r="G4658" t="s">
        <v>79</v>
      </c>
      <c r="H4658" t="s">
        <v>86</v>
      </c>
      <c r="I4658" t="s">
        <v>74</v>
      </c>
      <c r="J4658" t="s">
        <v>53</v>
      </c>
      <c r="K4658" t="s">
        <v>75</v>
      </c>
      <c r="L4658" t="s">
        <v>67</v>
      </c>
      <c r="M4658" t="s">
        <v>56</v>
      </c>
      <c r="N4658" t="s">
        <v>94</v>
      </c>
      <c r="O4658" t="s">
        <v>82</v>
      </c>
      <c r="P4658">
        <v>57</v>
      </c>
      <c r="Q4658">
        <v>61</v>
      </c>
      <c r="R4658">
        <v>61</v>
      </c>
      <c r="S4658">
        <v>1</v>
      </c>
      <c r="T4658">
        <f t="shared" si="648"/>
        <v>60</v>
      </c>
      <c r="U4658">
        <v>56</v>
      </c>
      <c r="V4658">
        <f t="shared" si="649"/>
        <v>4</v>
      </c>
      <c r="W4658" s="3">
        <f t="shared" si="650"/>
        <v>1.6393442622950821E-2</v>
      </c>
      <c r="X4658">
        <v>28</v>
      </c>
      <c r="Y4658" s="4">
        <v>2.8</v>
      </c>
      <c r="Z4658" s="4">
        <v>1.6</v>
      </c>
      <c r="AA4658" s="5">
        <v>35945.46</v>
      </c>
      <c r="AB4658" s="5">
        <f t="shared" si="651"/>
        <v>2012945.76</v>
      </c>
      <c r="AC4658" s="5">
        <v>22865.02</v>
      </c>
      <c r="AD4658" s="5">
        <f t="shared" si="652"/>
        <v>1394766.22</v>
      </c>
      <c r="AE4658" s="5">
        <v>102375.81</v>
      </c>
      <c r="AF4658" s="5">
        <v>26634.03</v>
      </c>
      <c r="AG4658" s="5">
        <v>9986.67</v>
      </c>
      <c r="AH4658" s="5">
        <v>2320</v>
      </c>
      <c r="AI4658" s="5">
        <v>3200</v>
      </c>
      <c r="AJ4658">
        <v>0</v>
      </c>
      <c r="AK4658" s="5">
        <v>0</v>
      </c>
      <c r="AL4658" s="5">
        <v>2679.52</v>
      </c>
      <c r="AM4658" s="5">
        <v>40620.79</v>
      </c>
      <c r="AN4658">
        <v>4</v>
      </c>
      <c r="AO4658">
        <v>6</v>
      </c>
      <c r="AP4658" t="str">
        <f t="shared" si="653"/>
        <v>No</v>
      </c>
      <c r="AQ4658">
        <v>2</v>
      </c>
      <c r="AR4658" s="5">
        <f t="shared" si="654"/>
        <v>1582583.04</v>
      </c>
      <c r="AS4658" s="5">
        <f t="shared" si="655"/>
        <v>430362.72</v>
      </c>
      <c r="AT4658" t="s">
        <v>59</v>
      </c>
      <c r="AU4658" t="s">
        <v>6164</v>
      </c>
      <c r="AV4658" t="s">
        <v>6165</v>
      </c>
      <c r="AW4658" t="s">
        <v>6166</v>
      </c>
      <c r="AX4658" t="s">
        <v>6184</v>
      </c>
      <c r="AY4658">
        <v>60</v>
      </c>
      <c r="AZ4658">
        <v>0</v>
      </c>
      <c r="BA4658">
        <v>28</v>
      </c>
      <c r="BB4658" t="s">
        <v>6180</v>
      </c>
      <c r="BC4658">
        <v>2</v>
      </c>
      <c r="BD4658">
        <v>0</v>
      </c>
      <c r="BE4658" t="s">
        <v>6178</v>
      </c>
      <c r="BF4658" t="s">
        <v>6170</v>
      </c>
      <c r="BG4658">
        <v>0</v>
      </c>
      <c r="BH4658" t="s">
        <v>6171</v>
      </c>
      <c r="BI4658">
        <v>46</v>
      </c>
      <c r="BJ4658" t="s">
        <v>6172</v>
      </c>
      <c r="BK4658">
        <v>0</v>
      </c>
      <c r="BL4658">
        <v>70</v>
      </c>
      <c r="BM4658" s="3">
        <f t="shared" si="656"/>
        <v>0.87142857142857144</v>
      </c>
    </row>
    <row r="4659" spans="1:65">
      <c r="A4659" t="s">
        <v>4799</v>
      </c>
      <c r="B4659" s="2">
        <v>45940</v>
      </c>
      <c r="C4659" t="s">
        <v>4641</v>
      </c>
      <c r="D4659" t="s">
        <v>4642</v>
      </c>
      <c r="E4659">
        <v>10</v>
      </c>
      <c r="F4659" t="s">
        <v>49</v>
      </c>
      <c r="G4659" t="s">
        <v>79</v>
      </c>
      <c r="H4659" t="s">
        <v>106</v>
      </c>
      <c r="I4659" t="s">
        <v>74</v>
      </c>
      <c r="J4659" t="s">
        <v>53</v>
      </c>
      <c r="K4659" t="s">
        <v>54</v>
      </c>
      <c r="L4659" t="s">
        <v>67</v>
      </c>
      <c r="M4659" t="s">
        <v>68</v>
      </c>
      <c r="N4659" t="s">
        <v>76</v>
      </c>
      <c r="O4659" t="s">
        <v>58</v>
      </c>
      <c r="P4659">
        <v>64</v>
      </c>
      <c r="Q4659">
        <v>65</v>
      </c>
      <c r="R4659">
        <v>63</v>
      </c>
      <c r="S4659">
        <v>6</v>
      </c>
      <c r="T4659">
        <f t="shared" si="648"/>
        <v>57</v>
      </c>
      <c r="U4659">
        <v>57</v>
      </c>
      <c r="V4659">
        <f t="shared" si="649"/>
        <v>0</v>
      </c>
      <c r="W4659" s="3">
        <f t="shared" si="650"/>
        <v>9.5238095238095233E-2</v>
      </c>
      <c r="X4659">
        <v>30</v>
      </c>
      <c r="Y4659" s="4">
        <v>3.3</v>
      </c>
      <c r="Z4659" s="4">
        <v>1</v>
      </c>
      <c r="AA4659" s="5">
        <v>39297.4</v>
      </c>
      <c r="AB4659" s="5">
        <f t="shared" si="651"/>
        <v>2239951.7999999998</v>
      </c>
      <c r="AC4659" s="5">
        <v>21856.59</v>
      </c>
      <c r="AD4659" s="5">
        <f t="shared" si="652"/>
        <v>1376965.17</v>
      </c>
      <c r="AE4659" s="5">
        <v>108999.72</v>
      </c>
      <c r="AF4659" s="5">
        <v>28800.69</v>
      </c>
      <c r="AG4659" s="5">
        <v>9829.57</v>
      </c>
      <c r="AH4659" s="5">
        <v>1450</v>
      </c>
      <c r="AI4659" s="5">
        <v>23154.03</v>
      </c>
      <c r="AJ4659">
        <v>2</v>
      </c>
      <c r="AK4659" s="5">
        <v>16862.63</v>
      </c>
      <c r="AL4659" s="5">
        <v>0</v>
      </c>
      <c r="AM4659" s="5">
        <v>35905.58</v>
      </c>
      <c r="AN4659">
        <v>4</v>
      </c>
      <c r="AO4659">
        <v>3</v>
      </c>
      <c r="AP4659" t="str">
        <f t="shared" si="653"/>
        <v>Yes</v>
      </c>
      <c r="AQ4659">
        <v>3</v>
      </c>
      <c r="AR4659" s="5">
        <f t="shared" si="654"/>
        <v>1601967.39</v>
      </c>
      <c r="AS4659" s="5">
        <f t="shared" si="655"/>
        <v>637984.41</v>
      </c>
      <c r="AT4659" t="s">
        <v>1641</v>
      </c>
      <c r="AU4659" t="s">
        <v>6189</v>
      </c>
      <c r="AV4659" t="s">
        <v>6201</v>
      </c>
      <c r="AW4659" t="s">
        <v>6175</v>
      </c>
      <c r="AX4659" t="s">
        <v>6167</v>
      </c>
      <c r="AY4659">
        <v>67</v>
      </c>
      <c r="AZ4659">
        <v>0</v>
      </c>
      <c r="BA4659">
        <v>0</v>
      </c>
      <c r="BB4659" t="s">
        <v>6168</v>
      </c>
      <c r="BC4659">
        <v>0</v>
      </c>
      <c r="BD4659">
        <v>0</v>
      </c>
      <c r="BE4659" t="s">
        <v>6169</v>
      </c>
      <c r="BF4659" t="s">
        <v>6210</v>
      </c>
      <c r="BG4659">
        <v>2</v>
      </c>
      <c r="BH4659" t="s">
        <v>6208</v>
      </c>
      <c r="BI4659">
        <v>99</v>
      </c>
      <c r="BJ4659" t="s">
        <v>6193</v>
      </c>
      <c r="BK4659">
        <v>0</v>
      </c>
      <c r="BL4659">
        <v>73</v>
      </c>
      <c r="BM4659" s="3">
        <f t="shared" si="656"/>
        <v>0.86301369863013699</v>
      </c>
    </row>
    <row r="4660" spans="1:65">
      <c r="A4660" t="s">
        <v>4800</v>
      </c>
      <c r="B4660" s="2">
        <v>45940</v>
      </c>
      <c r="C4660" t="s">
        <v>4641</v>
      </c>
      <c r="D4660" t="s">
        <v>4642</v>
      </c>
      <c r="E4660">
        <v>10</v>
      </c>
      <c r="F4660" t="s">
        <v>61</v>
      </c>
      <c r="G4660" t="s">
        <v>62</v>
      </c>
      <c r="H4660" t="s">
        <v>115</v>
      </c>
      <c r="I4660" t="s">
        <v>64</v>
      </c>
      <c r="J4660" t="s">
        <v>53</v>
      </c>
      <c r="K4660" t="s">
        <v>75</v>
      </c>
      <c r="L4660" t="s">
        <v>92</v>
      </c>
      <c r="M4660" t="s">
        <v>68</v>
      </c>
      <c r="N4660" t="s">
        <v>69</v>
      </c>
      <c r="O4660" t="s">
        <v>58</v>
      </c>
      <c r="P4660">
        <v>53</v>
      </c>
      <c r="Q4660">
        <v>54</v>
      </c>
      <c r="R4660">
        <v>55</v>
      </c>
      <c r="S4660">
        <v>2</v>
      </c>
      <c r="T4660">
        <f t="shared" si="648"/>
        <v>53</v>
      </c>
      <c r="U4660">
        <v>51</v>
      </c>
      <c r="V4660">
        <f t="shared" si="649"/>
        <v>2</v>
      </c>
      <c r="W4660" s="3">
        <f t="shared" si="650"/>
        <v>3.6363636363636362E-2</v>
      </c>
      <c r="X4660">
        <v>14</v>
      </c>
      <c r="Y4660" s="4">
        <v>3.1</v>
      </c>
      <c r="Z4660" s="4">
        <v>1</v>
      </c>
      <c r="AA4660" s="5">
        <v>35959.94</v>
      </c>
      <c r="AB4660" s="5">
        <f t="shared" si="651"/>
        <v>1833956.94</v>
      </c>
      <c r="AC4660" s="5">
        <v>22624.65</v>
      </c>
      <c r="AD4660" s="5">
        <f t="shared" si="652"/>
        <v>1244355.75</v>
      </c>
      <c r="AE4660" s="5">
        <v>91818.62</v>
      </c>
      <c r="AF4660" s="5">
        <v>24384.62</v>
      </c>
      <c r="AG4660" s="5">
        <v>7730.06</v>
      </c>
      <c r="AH4660" s="5">
        <v>1450</v>
      </c>
      <c r="AI4660" s="5">
        <v>6400</v>
      </c>
      <c r="AJ4660">
        <v>1</v>
      </c>
      <c r="AK4660" s="5">
        <v>8854.82</v>
      </c>
      <c r="AL4660" s="5">
        <v>1352.76</v>
      </c>
      <c r="AM4660" s="5">
        <v>35049.72</v>
      </c>
      <c r="AN4660">
        <v>4</v>
      </c>
      <c r="AO4660">
        <v>5</v>
      </c>
      <c r="AP4660" t="str">
        <f t="shared" si="653"/>
        <v>No</v>
      </c>
      <c r="AQ4660">
        <v>3</v>
      </c>
      <c r="AR4660" s="5">
        <f t="shared" si="654"/>
        <v>1421396.35</v>
      </c>
      <c r="AS4660" s="5">
        <f t="shared" si="655"/>
        <v>412560.59</v>
      </c>
      <c r="AT4660" t="s">
        <v>59</v>
      </c>
      <c r="AU4660" t="s">
        <v>6194</v>
      </c>
      <c r="AV4660" t="s">
        <v>6195</v>
      </c>
      <c r="AW4660" t="s">
        <v>6183</v>
      </c>
      <c r="AX4660" t="s">
        <v>6184</v>
      </c>
      <c r="AY4660">
        <v>56</v>
      </c>
      <c r="AZ4660">
        <v>1</v>
      </c>
      <c r="BA4660">
        <v>22</v>
      </c>
      <c r="BB4660" t="s">
        <v>6180</v>
      </c>
      <c r="BC4660">
        <v>0</v>
      </c>
      <c r="BD4660">
        <v>1</v>
      </c>
      <c r="BE4660" t="s">
        <v>6188</v>
      </c>
      <c r="BF4660" t="s">
        <v>6170</v>
      </c>
      <c r="BG4660">
        <v>0</v>
      </c>
      <c r="BH4660" t="s">
        <v>6171</v>
      </c>
      <c r="BI4660">
        <v>12</v>
      </c>
      <c r="BJ4660" t="s">
        <v>6172</v>
      </c>
      <c r="BK4660">
        <v>0</v>
      </c>
      <c r="BL4660">
        <v>74</v>
      </c>
      <c r="BM4660" s="3">
        <f t="shared" si="656"/>
        <v>0.7432432432432432</v>
      </c>
    </row>
    <row r="4661" spans="1:65">
      <c r="A4661" t="s">
        <v>4801</v>
      </c>
      <c r="B4661" s="2">
        <v>45940</v>
      </c>
      <c r="C4661" t="s">
        <v>4641</v>
      </c>
      <c r="D4661" t="s">
        <v>4642</v>
      </c>
      <c r="E4661">
        <v>10</v>
      </c>
      <c r="F4661" t="s">
        <v>49</v>
      </c>
      <c r="G4661" t="s">
        <v>79</v>
      </c>
      <c r="H4661" t="s">
        <v>262</v>
      </c>
      <c r="I4661" t="s">
        <v>64</v>
      </c>
      <c r="J4661" t="s">
        <v>81</v>
      </c>
      <c r="K4661" t="s">
        <v>66</v>
      </c>
      <c r="L4661" t="s">
        <v>55</v>
      </c>
      <c r="M4661" t="s">
        <v>56</v>
      </c>
      <c r="N4661" t="s">
        <v>109</v>
      </c>
      <c r="O4661" t="s">
        <v>58</v>
      </c>
      <c r="P4661">
        <v>34</v>
      </c>
      <c r="Q4661">
        <v>36</v>
      </c>
      <c r="R4661">
        <v>34</v>
      </c>
      <c r="S4661">
        <v>1</v>
      </c>
      <c r="T4661">
        <f t="shared" si="648"/>
        <v>33</v>
      </c>
      <c r="U4661">
        <v>33</v>
      </c>
      <c r="V4661">
        <f t="shared" si="649"/>
        <v>0</v>
      </c>
      <c r="W4661" s="3">
        <f t="shared" si="650"/>
        <v>2.9411764705882353E-2</v>
      </c>
      <c r="X4661">
        <v>40</v>
      </c>
      <c r="Y4661" s="4">
        <v>1.1000000000000001</v>
      </c>
      <c r="Z4661" s="4">
        <v>1.2</v>
      </c>
      <c r="AA4661" s="5">
        <v>73251.520000000004</v>
      </c>
      <c r="AB4661" s="5">
        <f t="shared" si="651"/>
        <v>2417300.16</v>
      </c>
      <c r="AC4661" s="5">
        <v>52941.98</v>
      </c>
      <c r="AD4661" s="5">
        <f t="shared" si="652"/>
        <v>1800027.32</v>
      </c>
      <c r="AE4661" s="5">
        <v>100401.93</v>
      </c>
      <c r="AF4661" s="5">
        <v>31162.35</v>
      </c>
      <c r="AG4661" s="5">
        <v>9930.92</v>
      </c>
      <c r="AH4661" s="5">
        <v>1740</v>
      </c>
      <c r="AI4661" s="5">
        <v>6800</v>
      </c>
      <c r="AJ4661">
        <v>0</v>
      </c>
      <c r="AK4661" s="5">
        <v>0</v>
      </c>
      <c r="AL4661" s="5">
        <v>0</v>
      </c>
      <c r="AM4661" s="5">
        <v>48190.11</v>
      </c>
      <c r="AN4661">
        <v>8</v>
      </c>
      <c r="AO4661">
        <v>7</v>
      </c>
      <c r="AP4661" t="str">
        <f t="shared" si="653"/>
        <v>Yes</v>
      </c>
      <c r="AQ4661">
        <v>1</v>
      </c>
      <c r="AR4661" s="5">
        <f t="shared" si="654"/>
        <v>1998252.63</v>
      </c>
      <c r="AS4661" s="5">
        <f t="shared" si="655"/>
        <v>419047.53</v>
      </c>
      <c r="AT4661" t="s">
        <v>59</v>
      </c>
      <c r="AU4661" t="s">
        <v>6164</v>
      </c>
      <c r="AV4661" t="s">
        <v>6165</v>
      </c>
      <c r="AW4661" t="s">
        <v>6166</v>
      </c>
      <c r="AX4661" t="s">
        <v>6167</v>
      </c>
      <c r="AY4661">
        <v>40</v>
      </c>
      <c r="AZ4661">
        <v>3</v>
      </c>
      <c r="BA4661">
        <v>0</v>
      </c>
      <c r="BB4661" t="s">
        <v>6168</v>
      </c>
      <c r="BC4661">
        <v>0</v>
      </c>
      <c r="BD4661">
        <v>0</v>
      </c>
      <c r="BE4661" t="s">
        <v>6169</v>
      </c>
      <c r="BF4661" t="s">
        <v>6170</v>
      </c>
      <c r="BG4661">
        <v>0</v>
      </c>
      <c r="BH4661" t="s">
        <v>6171</v>
      </c>
      <c r="BI4661">
        <v>44</v>
      </c>
      <c r="BJ4661" t="s">
        <v>6172</v>
      </c>
      <c r="BK4661">
        <v>0</v>
      </c>
      <c r="BL4661">
        <v>47</v>
      </c>
      <c r="BM4661" s="3">
        <f t="shared" si="656"/>
        <v>0.72340425531914898</v>
      </c>
    </row>
    <row r="4662" spans="1:65">
      <c r="A4662" t="s">
        <v>4802</v>
      </c>
      <c r="B4662" s="2">
        <v>45940</v>
      </c>
      <c r="C4662" t="s">
        <v>4641</v>
      </c>
      <c r="D4662" t="s">
        <v>4642</v>
      </c>
      <c r="E4662">
        <v>10</v>
      </c>
      <c r="F4662" t="s">
        <v>61</v>
      </c>
      <c r="G4662" t="s">
        <v>50</v>
      </c>
      <c r="H4662" t="s">
        <v>127</v>
      </c>
      <c r="I4662" t="s">
        <v>74</v>
      </c>
      <c r="J4662" t="s">
        <v>53</v>
      </c>
      <c r="K4662" t="s">
        <v>54</v>
      </c>
      <c r="L4662" t="s">
        <v>55</v>
      </c>
      <c r="M4662" t="s">
        <v>56</v>
      </c>
      <c r="N4662" t="s">
        <v>94</v>
      </c>
      <c r="O4662" t="s">
        <v>70</v>
      </c>
      <c r="P4662">
        <v>58</v>
      </c>
      <c r="Q4662">
        <v>61</v>
      </c>
      <c r="R4662">
        <v>60</v>
      </c>
      <c r="S4662">
        <v>1</v>
      </c>
      <c r="T4662">
        <f t="shared" si="648"/>
        <v>59</v>
      </c>
      <c r="U4662">
        <v>57</v>
      </c>
      <c r="V4662">
        <f t="shared" si="649"/>
        <v>2</v>
      </c>
      <c r="W4662" s="3">
        <f t="shared" si="650"/>
        <v>1.6666666666666666E-2</v>
      </c>
      <c r="X4662">
        <v>23</v>
      </c>
      <c r="Y4662" s="4">
        <v>6.2</v>
      </c>
      <c r="Z4662" s="4">
        <v>2.1</v>
      </c>
      <c r="AA4662" s="5">
        <v>38825.99</v>
      </c>
      <c r="AB4662" s="5">
        <f t="shared" si="651"/>
        <v>2213081.4300000002</v>
      </c>
      <c r="AC4662" s="5">
        <v>23558.01</v>
      </c>
      <c r="AD4662" s="5">
        <f t="shared" si="652"/>
        <v>1413480.6</v>
      </c>
      <c r="AE4662" s="5">
        <v>101793.89</v>
      </c>
      <c r="AF4662" s="5">
        <v>26067.81</v>
      </c>
      <c r="AG4662" s="5">
        <v>9557.39</v>
      </c>
      <c r="AH4662" s="5">
        <v>3045</v>
      </c>
      <c r="AI4662" s="5">
        <v>3200</v>
      </c>
      <c r="AJ4662">
        <v>0</v>
      </c>
      <c r="AK4662" s="5">
        <v>0</v>
      </c>
      <c r="AL4662" s="5">
        <v>1266.77</v>
      </c>
      <c r="AM4662" s="5">
        <v>35778.93</v>
      </c>
      <c r="AN4662">
        <v>4</v>
      </c>
      <c r="AO4662">
        <v>2</v>
      </c>
      <c r="AP4662" t="str">
        <f t="shared" si="653"/>
        <v>Yes</v>
      </c>
      <c r="AQ4662">
        <v>0</v>
      </c>
      <c r="AR4662" s="5">
        <f t="shared" si="654"/>
        <v>1594190.39</v>
      </c>
      <c r="AS4662" s="5">
        <f t="shared" si="655"/>
        <v>618891.04</v>
      </c>
      <c r="AT4662" t="s">
        <v>59</v>
      </c>
      <c r="AU4662" t="s">
        <v>6164</v>
      </c>
      <c r="AV4662" t="s">
        <v>6165</v>
      </c>
      <c r="AW4662" t="s">
        <v>6166</v>
      </c>
      <c r="AX4662" t="s">
        <v>6167</v>
      </c>
      <c r="AY4662">
        <v>64</v>
      </c>
      <c r="AZ4662">
        <v>4</v>
      </c>
      <c r="BA4662">
        <v>20</v>
      </c>
      <c r="BB4662" t="s">
        <v>6185</v>
      </c>
      <c r="BC4662">
        <v>0</v>
      </c>
      <c r="BD4662">
        <v>0</v>
      </c>
      <c r="BE4662" t="s">
        <v>6169</v>
      </c>
      <c r="BF4662" t="s">
        <v>6170</v>
      </c>
      <c r="BG4662">
        <v>0</v>
      </c>
      <c r="BH4662" t="s">
        <v>6171</v>
      </c>
      <c r="BI4662">
        <v>45</v>
      </c>
      <c r="BJ4662" t="s">
        <v>6172</v>
      </c>
      <c r="BK4662">
        <v>0</v>
      </c>
      <c r="BL4662">
        <v>73</v>
      </c>
      <c r="BM4662" s="3">
        <f t="shared" si="656"/>
        <v>0.82191780821917804</v>
      </c>
    </row>
    <row r="4663" spans="1:65">
      <c r="A4663" t="s">
        <v>4803</v>
      </c>
      <c r="B4663" s="2">
        <v>45940</v>
      </c>
      <c r="C4663" t="s">
        <v>4641</v>
      </c>
      <c r="D4663" t="s">
        <v>4642</v>
      </c>
      <c r="E4663">
        <v>10</v>
      </c>
      <c r="F4663" t="s">
        <v>61</v>
      </c>
      <c r="G4663" t="s">
        <v>62</v>
      </c>
      <c r="H4663" t="s">
        <v>96</v>
      </c>
      <c r="I4663" t="s">
        <v>52</v>
      </c>
      <c r="J4663" t="s">
        <v>65</v>
      </c>
      <c r="K4663" t="s">
        <v>75</v>
      </c>
      <c r="L4663" t="s">
        <v>55</v>
      </c>
      <c r="M4663" t="s">
        <v>56</v>
      </c>
      <c r="N4663" t="s">
        <v>57</v>
      </c>
      <c r="O4663" t="s">
        <v>58</v>
      </c>
      <c r="P4663">
        <v>41</v>
      </c>
      <c r="Q4663">
        <v>44</v>
      </c>
      <c r="R4663">
        <v>45</v>
      </c>
      <c r="S4663">
        <v>1</v>
      </c>
      <c r="T4663">
        <f t="shared" si="648"/>
        <v>44</v>
      </c>
      <c r="U4663">
        <v>41</v>
      </c>
      <c r="V4663">
        <f t="shared" si="649"/>
        <v>3</v>
      </c>
      <c r="W4663" s="3">
        <f t="shared" si="650"/>
        <v>2.2222222222222223E-2</v>
      </c>
      <c r="X4663">
        <v>23</v>
      </c>
      <c r="Y4663" s="4">
        <v>1.3</v>
      </c>
      <c r="Z4663" s="4">
        <v>1.1000000000000001</v>
      </c>
      <c r="AA4663" s="5">
        <v>51942.93</v>
      </c>
      <c r="AB4663" s="5">
        <f t="shared" si="651"/>
        <v>2129660.13</v>
      </c>
      <c r="AC4663" s="5">
        <v>34740.6</v>
      </c>
      <c r="AD4663" s="5">
        <f t="shared" si="652"/>
        <v>1563327</v>
      </c>
      <c r="AE4663" s="5">
        <v>106492.19</v>
      </c>
      <c r="AF4663" s="5">
        <v>28440.32</v>
      </c>
      <c r="AG4663" s="5">
        <v>8882.59</v>
      </c>
      <c r="AH4663" s="5">
        <v>1595</v>
      </c>
      <c r="AI4663" s="5">
        <v>4600</v>
      </c>
      <c r="AJ4663">
        <v>0</v>
      </c>
      <c r="AK4663" s="5">
        <v>0</v>
      </c>
      <c r="AL4663" s="5">
        <v>2886.4</v>
      </c>
      <c r="AM4663" s="5">
        <v>27778.55</v>
      </c>
      <c r="AN4663">
        <v>4</v>
      </c>
      <c r="AO4663">
        <v>5</v>
      </c>
      <c r="AP4663" t="str">
        <f t="shared" si="653"/>
        <v>No</v>
      </c>
      <c r="AQ4663">
        <v>2</v>
      </c>
      <c r="AR4663" s="5">
        <f t="shared" si="654"/>
        <v>1744002.05</v>
      </c>
      <c r="AS4663" s="5">
        <f t="shared" si="655"/>
        <v>385658.08</v>
      </c>
      <c r="AT4663" t="s">
        <v>59</v>
      </c>
      <c r="AU4663" t="s">
        <v>6164</v>
      </c>
      <c r="AV4663" t="s">
        <v>6165</v>
      </c>
      <c r="AW4663" t="s">
        <v>6166</v>
      </c>
      <c r="AX4663" t="s">
        <v>6184</v>
      </c>
      <c r="AY4663">
        <v>43</v>
      </c>
      <c r="AZ4663">
        <v>0</v>
      </c>
      <c r="BA4663">
        <v>26</v>
      </c>
      <c r="BB4663" t="s">
        <v>6180</v>
      </c>
      <c r="BC4663">
        <v>1</v>
      </c>
      <c r="BD4663">
        <v>0</v>
      </c>
      <c r="BE4663" t="s">
        <v>6178</v>
      </c>
      <c r="BF4663" t="s">
        <v>6170</v>
      </c>
      <c r="BG4663">
        <v>0</v>
      </c>
      <c r="BH4663" t="s">
        <v>6171</v>
      </c>
      <c r="BI4663">
        <v>52</v>
      </c>
      <c r="BJ4663" t="s">
        <v>6187</v>
      </c>
      <c r="BK4663">
        <v>0</v>
      </c>
      <c r="BL4663">
        <v>64</v>
      </c>
      <c r="BM4663" s="3">
        <f t="shared" si="656"/>
        <v>0.703125</v>
      </c>
    </row>
    <row r="4664" spans="1:65">
      <c r="A4664" t="s">
        <v>4804</v>
      </c>
      <c r="B4664" s="2">
        <v>45940</v>
      </c>
      <c r="C4664" t="s">
        <v>4641</v>
      </c>
      <c r="D4664" t="s">
        <v>4642</v>
      </c>
      <c r="E4664">
        <v>10</v>
      </c>
      <c r="F4664" t="s">
        <v>78</v>
      </c>
      <c r="G4664" t="s">
        <v>50</v>
      </c>
      <c r="H4664" t="s">
        <v>161</v>
      </c>
      <c r="I4664" t="s">
        <v>64</v>
      </c>
      <c r="J4664" t="s">
        <v>53</v>
      </c>
      <c r="K4664" t="s">
        <v>75</v>
      </c>
      <c r="L4664" t="s">
        <v>92</v>
      </c>
      <c r="M4664" t="s">
        <v>68</v>
      </c>
      <c r="N4664" t="s">
        <v>69</v>
      </c>
      <c r="O4664" t="s">
        <v>70</v>
      </c>
      <c r="P4664">
        <v>61</v>
      </c>
      <c r="Q4664">
        <v>61</v>
      </c>
      <c r="R4664">
        <v>60</v>
      </c>
      <c r="S4664">
        <v>2</v>
      </c>
      <c r="T4664">
        <f t="shared" si="648"/>
        <v>58</v>
      </c>
      <c r="U4664">
        <v>58</v>
      </c>
      <c r="V4664">
        <f t="shared" si="649"/>
        <v>0</v>
      </c>
      <c r="W4664" s="3">
        <f t="shared" si="650"/>
        <v>3.3333333333333333E-2</v>
      </c>
      <c r="X4664">
        <v>24</v>
      </c>
      <c r="Y4664" s="4">
        <v>3.7</v>
      </c>
      <c r="Z4664" s="4">
        <v>1.4</v>
      </c>
      <c r="AA4664" s="5">
        <v>35608.61</v>
      </c>
      <c r="AB4664" s="5">
        <f t="shared" si="651"/>
        <v>2065299.38</v>
      </c>
      <c r="AC4664" s="5">
        <v>22718.94</v>
      </c>
      <c r="AD4664" s="5">
        <f t="shared" si="652"/>
        <v>1363136.4</v>
      </c>
      <c r="AE4664" s="5">
        <v>98270.55</v>
      </c>
      <c r="AF4664" s="5">
        <v>28052.43</v>
      </c>
      <c r="AG4664" s="5">
        <v>8576.1200000000008</v>
      </c>
      <c r="AH4664" s="5">
        <v>2030</v>
      </c>
      <c r="AI4664" s="5">
        <v>6400</v>
      </c>
      <c r="AJ4664">
        <v>1</v>
      </c>
      <c r="AK4664" s="5">
        <v>8438.7999999999993</v>
      </c>
      <c r="AL4664" s="5">
        <v>0</v>
      </c>
      <c r="AM4664" s="5">
        <v>40638.120000000003</v>
      </c>
      <c r="AN4664">
        <v>4</v>
      </c>
      <c r="AO4664">
        <v>5</v>
      </c>
      <c r="AP4664" t="str">
        <f t="shared" si="653"/>
        <v>No</v>
      </c>
      <c r="AQ4664">
        <v>3</v>
      </c>
      <c r="AR4664" s="5">
        <f t="shared" si="654"/>
        <v>1555542.42</v>
      </c>
      <c r="AS4664" s="5">
        <f t="shared" si="655"/>
        <v>509756.96</v>
      </c>
      <c r="AT4664" t="s">
        <v>59</v>
      </c>
      <c r="AU4664" t="s">
        <v>6194</v>
      </c>
      <c r="AV4664" t="s">
        <v>6195</v>
      </c>
      <c r="AW4664" t="s">
        <v>6183</v>
      </c>
      <c r="AX4664" t="s">
        <v>6167</v>
      </c>
      <c r="AY4664">
        <v>62</v>
      </c>
      <c r="AZ4664">
        <v>0</v>
      </c>
      <c r="BA4664">
        <v>0</v>
      </c>
      <c r="BB4664" t="s">
        <v>6168</v>
      </c>
      <c r="BC4664">
        <v>0</v>
      </c>
      <c r="BD4664">
        <v>1</v>
      </c>
      <c r="BE4664" t="s">
        <v>6188</v>
      </c>
      <c r="BF4664" t="s">
        <v>6170</v>
      </c>
      <c r="BG4664">
        <v>0</v>
      </c>
      <c r="BH4664" t="s">
        <v>6171</v>
      </c>
      <c r="BI4664">
        <v>50</v>
      </c>
      <c r="BJ4664" t="s">
        <v>6172</v>
      </c>
      <c r="BK4664">
        <v>0</v>
      </c>
      <c r="BL4664">
        <v>70</v>
      </c>
      <c r="BM4664" s="3">
        <f t="shared" si="656"/>
        <v>0.8571428571428571</v>
      </c>
    </row>
    <row r="4665" spans="1:65">
      <c r="A4665" t="s">
        <v>4805</v>
      </c>
      <c r="B4665" s="2">
        <v>45940</v>
      </c>
      <c r="C4665" t="s">
        <v>4641</v>
      </c>
      <c r="D4665" t="s">
        <v>4642</v>
      </c>
      <c r="E4665">
        <v>10</v>
      </c>
      <c r="F4665" t="s">
        <v>49</v>
      </c>
      <c r="G4665" t="s">
        <v>50</v>
      </c>
      <c r="H4665" t="s">
        <v>245</v>
      </c>
      <c r="I4665" t="s">
        <v>52</v>
      </c>
      <c r="J4665" t="s">
        <v>65</v>
      </c>
      <c r="K4665" t="s">
        <v>66</v>
      </c>
      <c r="L4665" t="s">
        <v>67</v>
      </c>
      <c r="M4665" t="s">
        <v>68</v>
      </c>
      <c r="N4665" t="s">
        <v>57</v>
      </c>
      <c r="O4665" t="s">
        <v>82</v>
      </c>
      <c r="P4665">
        <v>51</v>
      </c>
      <c r="Q4665">
        <v>52</v>
      </c>
      <c r="R4665">
        <v>50</v>
      </c>
      <c r="S4665">
        <v>4</v>
      </c>
      <c r="T4665">
        <f t="shared" si="648"/>
        <v>46</v>
      </c>
      <c r="U4665">
        <v>46</v>
      </c>
      <c r="V4665">
        <f t="shared" si="649"/>
        <v>0</v>
      </c>
      <c r="W4665" s="3">
        <f t="shared" si="650"/>
        <v>0.08</v>
      </c>
      <c r="X4665">
        <v>25</v>
      </c>
      <c r="Y4665" s="4">
        <v>5.6</v>
      </c>
      <c r="Z4665" s="4">
        <v>1.3</v>
      </c>
      <c r="AA4665" s="5">
        <v>49007.21</v>
      </c>
      <c r="AB4665" s="5">
        <f t="shared" si="651"/>
        <v>2254331.66</v>
      </c>
      <c r="AC4665" s="5">
        <v>32510.02</v>
      </c>
      <c r="AD4665" s="5">
        <f t="shared" si="652"/>
        <v>1625501</v>
      </c>
      <c r="AE4665" s="5">
        <v>114907.85</v>
      </c>
      <c r="AF4665" s="5">
        <v>32645.95</v>
      </c>
      <c r="AG4665" s="5">
        <v>9348.6200000000008</v>
      </c>
      <c r="AH4665" s="5">
        <v>1885</v>
      </c>
      <c r="AI4665" s="5">
        <v>22319.01</v>
      </c>
      <c r="AJ4665">
        <v>1</v>
      </c>
      <c r="AK4665" s="5">
        <v>13431.38</v>
      </c>
      <c r="AL4665" s="5">
        <v>0</v>
      </c>
      <c r="AM4665" s="5">
        <v>38698.870000000003</v>
      </c>
      <c r="AN4665">
        <v>4</v>
      </c>
      <c r="AO4665">
        <v>8</v>
      </c>
      <c r="AP4665" t="str">
        <f t="shared" si="653"/>
        <v>No</v>
      </c>
      <c r="AQ4665">
        <v>2</v>
      </c>
      <c r="AR4665" s="5">
        <f t="shared" si="654"/>
        <v>1858737.68</v>
      </c>
      <c r="AS4665" s="5">
        <f t="shared" si="655"/>
        <v>395593.98</v>
      </c>
      <c r="AT4665" t="s">
        <v>1641</v>
      </c>
      <c r="AU4665" t="s">
        <v>6189</v>
      </c>
      <c r="AV4665" t="s">
        <v>6201</v>
      </c>
      <c r="AW4665" t="s">
        <v>6175</v>
      </c>
      <c r="AX4665" t="s">
        <v>6167</v>
      </c>
      <c r="AY4665">
        <v>53</v>
      </c>
      <c r="AZ4665">
        <v>0</v>
      </c>
      <c r="BA4665">
        <v>0</v>
      </c>
      <c r="BB4665" t="s">
        <v>6168</v>
      </c>
      <c r="BC4665">
        <v>1</v>
      </c>
      <c r="BD4665">
        <v>3</v>
      </c>
      <c r="BE4665" t="s">
        <v>6219</v>
      </c>
      <c r="BF4665" t="s">
        <v>6210</v>
      </c>
      <c r="BG4665">
        <v>0</v>
      </c>
      <c r="BH4665" t="s">
        <v>6171</v>
      </c>
      <c r="BI4665">
        <v>23</v>
      </c>
      <c r="BJ4665" t="s">
        <v>6172</v>
      </c>
      <c r="BK4665">
        <v>0</v>
      </c>
      <c r="BL4665">
        <v>60</v>
      </c>
      <c r="BM4665" s="3">
        <f t="shared" si="656"/>
        <v>0.83333333333333337</v>
      </c>
    </row>
    <row r="4666" spans="1:65">
      <c r="A4666" t="s">
        <v>4806</v>
      </c>
      <c r="B4666" s="2">
        <v>45940</v>
      </c>
      <c r="C4666" t="s">
        <v>4641</v>
      </c>
      <c r="D4666" t="s">
        <v>4642</v>
      </c>
      <c r="E4666">
        <v>10</v>
      </c>
      <c r="F4666" t="s">
        <v>61</v>
      </c>
      <c r="G4666" t="s">
        <v>79</v>
      </c>
      <c r="H4666" t="s">
        <v>98</v>
      </c>
      <c r="I4666" t="s">
        <v>52</v>
      </c>
      <c r="J4666" t="s">
        <v>65</v>
      </c>
      <c r="K4666" t="s">
        <v>54</v>
      </c>
      <c r="L4666" t="s">
        <v>92</v>
      </c>
      <c r="M4666" t="s">
        <v>68</v>
      </c>
      <c r="N4666" t="s">
        <v>57</v>
      </c>
      <c r="O4666" t="s">
        <v>70</v>
      </c>
      <c r="P4666">
        <v>37</v>
      </c>
      <c r="Q4666">
        <v>40</v>
      </c>
      <c r="R4666">
        <v>39</v>
      </c>
      <c r="S4666">
        <v>1</v>
      </c>
      <c r="T4666">
        <f t="shared" si="648"/>
        <v>38</v>
      </c>
      <c r="U4666">
        <v>36</v>
      </c>
      <c r="V4666">
        <f t="shared" si="649"/>
        <v>2</v>
      </c>
      <c r="W4666" s="3">
        <f t="shared" si="650"/>
        <v>2.564102564102564E-2</v>
      </c>
      <c r="X4666">
        <v>23</v>
      </c>
      <c r="Y4666" s="4">
        <v>2.4</v>
      </c>
      <c r="Z4666" s="4">
        <v>1.3</v>
      </c>
      <c r="AA4666" s="5">
        <v>56639.98</v>
      </c>
      <c r="AB4666" s="5">
        <f t="shared" si="651"/>
        <v>2039039.28</v>
      </c>
      <c r="AC4666" s="5">
        <v>33693.94</v>
      </c>
      <c r="AD4666" s="5">
        <f t="shared" si="652"/>
        <v>1314063.6599999999</v>
      </c>
      <c r="AE4666" s="5">
        <v>89421.45</v>
      </c>
      <c r="AF4666" s="5">
        <v>24709.33</v>
      </c>
      <c r="AG4666" s="5">
        <v>9389.76</v>
      </c>
      <c r="AH4666" s="5">
        <v>1885</v>
      </c>
      <c r="AI4666" s="5">
        <v>4600</v>
      </c>
      <c r="AJ4666">
        <v>0</v>
      </c>
      <c r="AK4666" s="5">
        <v>0</v>
      </c>
      <c r="AL4666" s="5">
        <v>2056.5100000000002</v>
      </c>
      <c r="AM4666" s="5">
        <v>23348.77</v>
      </c>
      <c r="AN4666">
        <v>4</v>
      </c>
      <c r="AO4666">
        <v>2</v>
      </c>
      <c r="AP4666" t="str">
        <f t="shared" si="653"/>
        <v>Yes</v>
      </c>
      <c r="AQ4666">
        <v>1</v>
      </c>
      <c r="AR4666" s="5">
        <f t="shared" si="654"/>
        <v>1469474.48</v>
      </c>
      <c r="AS4666" s="5">
        <f t="shared" si="655"/>
        <v>569564.80000000005</v>
      </c>
      <c r="AT4666" t="s">
        <v>59</v>
      </c>
      <c r="AU4666" t="s">
        <v>6164</v>
      </c>
      <c r="AV4666" t="s">
        <v>6165</v>
      </c>
      <c r="AW4666" t="s">
        <v>6166</v>
      </c>
      <c r="AX4666" t="s">
        <v>6167</v>
      </c>
      <c r="AY4666">
        <v>38</v>
      </c>
      <c r="AZ4666">
        <v>0</v>
      </c>
      <c r="BA4666">
        <v>15</v>
      </c>
      <c r="BB4666" t="s">
        <v>6180</v>
      </c>
      <c r="BC4666">
        <v>0</v>
      </c>
      <c r="BD4666">
        <v>0</v>
      </c>
      <c r="BE4666" t="s">
        <v>6169</v>
      </c>
      <c r="BF4666" t="s">
        <v>6170</v>
      </c>
      <c r="BG4666">
        <v>0</v>
      </c>
      <c r="BH4666" t="s">
        <v>6171</v>
      </c>
      <c r="BI4666">
        <v>49</v>
      </c>
      <c r="BJ4666" t="s">
        <v>6172</v>
      </c>
      <c r="BK4666">
        <v>0</v>
      </c>
      <c r="BL4666">
        <v>59</v>
      </c>
      <c r="BM4666" s="3">
        <f t="shared" si="656"/>
        <v>0.66101694915254239</v>
      </c>
    </row>
    <row r="4667" spans="1:65">
      <c r="A4667" t="s">
        <v>4807</v>
      </c>
      <c r="B4667" s="2">
        <v>45940</v>
      </c>
      <c r="C4667" t="s">
        <v>4641</v>
      </c>
      <c r="D4667" t="s">
        <v>4642</v>
      </c>
      <c r="E4667">
        <v>10</v>
      </c>
      <c r="F4667" t="s">
        <v>78</v>
      </c>
      <c r="G4667" t="s">
        <v>62</v>
      </c>
      <c r="H4667" t="s">
        <v>153</v>
      </c>
      <c r="I4667" t="s">
        <v>64</v>
      </c>
      <c r="J4667" t="s">
        <v>81</v>
      </c>
      <c r="K4667" t="s">
        <v>75</v>
      </c>
      <c r="L4667" t="s">
        <v>67</v>
      </c>
      <c r="M4667" t="s">
        <v>68</v>
      </c>
      <c r="N4667" t="s">
        <v>57</v>
      </c>
      <c r="O4667" t="s">
        <v>82</v>
      </c>
      <c r="P4667">
        <v>32</v>
      </c>
      <c r="Q4667">
        <v>40</v>
      </c>
      <c r="R4667">
        <v>38</v>
      </c>
      <c r="S4667">
        <v>4</v>
      </c>
      <c r="T4667">
        <f t="shared" si="648"/>
        <v>34</v>
      </c>
      <c r="U4667">
        <v>27</v>
      </c>
      <c r="V4667">
        <f t="shared" si="649"/>
        <v>7</v>
      </c>
      <c r="W4667" s="3">
        <f t="shared" si="650"/>
        <v>0.10526315789473684</v>
      </c>
      <c r="X4667">
        <v>40</v>
      </c>
      <c r="Y4667" s="4">
        <v>7.5</v>
      </c>
      <c r="Z4667" s="4">
        <v>2.4</v>
      </c>
      <c r="AA4667" s="5">
        <v>77837.45</v>
      </c>
      <c r="AB4667" s="5">
        <f t="shared" si="651"/>
        <v>2101611.15</v>
      </c>
      <c r="AC4667" s="5">
        <v>49175.91</v>
      </c>
      <c r="AD4667" s="5">
        <f t="shared" si="652"/>
        <v>1868684.58</v>
      </c>
      <c r="AE4667" s="5">
        <v>114106.65</v>
      </c>
      <c r="AF4667" s="5">
        <v>36442.83</v>
      </c>
      <c r="AG4667" s="5">
        <v>9978.32</v>
      </c>
      <c r="AH4667" s="5">
        <v>3480</v>
      </c>
      <c r="AI4667" s="5">
        <v>33899.230000000003</v>
      </c>
      <c r="AJ4667">
        <v>1</v>
      </c>
      <c r="AK4667" s="5">
        <v>23321.31</v>
      </c>
      <c r="AL4667" s="5">
        <v>10482.790000000001</v>
      </c>
      <c r="AM4667" s="5">
        <v>20876.77</v>
      </c>
      <c r="AN4667">
        <v>4</v>
      </c>
      <c r="AO4667">
        <v>6</v>
      </c>
      <c r="AP4667" t="str">
        <f t="shared" si="653"/>
        <v>No</v>
      </c>
      <c r="AQ4667">
        <v>3</v>
      </c>
      <c r="AR4667" s="5">
        <f t="shared" si="654"/>
        <v>2121272.48</v>
      </c>
      <c r="AS4667" s="5">
        <f t="shared" si="655"/>
        <v>-19661.330000000002</v>
      </c>
      <c r="AT4667" t="s">
        <v>1641</v>
      </c>
      <c r="AU4667" t="s">
        <v>6173</v>
      </c>
      <c r="AV4667" t="s">
        <v>6174</v>
      </c>
      <c r="AW4667" t="s">
        <v>6175</v>
      </c>
      <c r="AX4667" t="s">
        <v>6167</v>
      </c>
      <c r="AY4667">
        <v>41</v>
      </c>
      <c r="AZ4667">
        <v>6</v>
      </c>
      <c r="BA4667">
        <v>60</v>
      </c>
      <c r="BB4667" t="s">
        <v>6220</v>
      </c>
      <c r="BC4667">
        <v>0</v>
      </c>
      <c r="BD4667">
        <v>2</v>
      </c>
      <c r="BE4667" t="s">
        <v>6219</v>
      </c>
      <c r="BF4667" t="s">
        <v>6210</v>
      </c>
      <c r="BG4667">
        <v>0</v>
      </c>
      <c r="BH4667" t="s">
        <v>6171</v>
      </c>
      <c r="BI4667">
        <v>36</v>
      </c>
      <c r="BJ4667" t="s">
        <v>6172</v>
      </c>
      <c r="BK4667">
        <v>0</v>
      </c>
      <c r="BL4667">
        <v>48</v>
      </c>
      <c r="BM4667" s="3">
        <f t="shared" si="656"/>
        <v>0.79166666666666663</v>
      </c>
    </row>
    <row r="4668" spans="1:65">
      <c r="A4668" t="s">
        <v>4808</v>
      </c>
      <c r="B4668" s="2">
        <v>45940</v>
      </c>
      <c r="C4668" t="s">
        <v>4641</v>
      </c>
      <c r="D4668" t="s">
        <v>4642</v>
      </c>
      <c r="E4668">
        <v>10</v>
      </c>
      <c r="F4668" t="s">
        <v>49</v>
      </c>
      <c r="G4668" t="s">
        <v>62</v>
      </c>
      <c r="H4668" t="s">
        <v>133</v>
      </c>
      <c r="I4668" t="s">
        <v>52</v>
      </c>
      <c r="J4668" t="s">
        <v>53</v>
      </c>
      <c r="K4668" t="s">
        <v>75</v>
      </c>
      <c r="L4668" t="s">
        <v>67</v>
      </c>
      <c r="M4668" t="s">
        <v>68</v>
      </c>
      <c r="N4668" t="s">
        <v>69</v>
      </c>
      <c r="O4668" t="s">
        <v>70</v>
      </c>
      <c r="P4668">
        <v>62</v>
      </c>
      <c r="Q4668">
        <v>64</v>
      </c>
      <c r="R4668">
        <v>64</v>
      </c>
      <c r="S4668">
        <v>5</v>
      </c>
      <c r="T4668">
        <f t="shared" si="648"/>
        <v>59</v>
      </c>
      <c r="U4668">
        <v>59</v>
      </c>
      <c r="V4668">
        <f t="shared" si="649"/>
        <v>0</v>
      </c>
      <c r="W4668" s="3">
        <f t="shared" si="650"/>
        <v>7.8125E-2</v>
      </c>
      <c r="X4668">
        <v>57</v>
      </c>
      <c r="Y4668" s="4">
        <v>4.5</v>
      </c>
      <c r="Z4668" s="4">
        <v>2.1</v>
      </c>
      <c r="AA4668" s="5">
        <v>35851.58</v>
      </c>
      <c r="AB4668" s="5">
        <f t="shared" si="651"/>
        <v>2115243.2200000002</v>
      </c>
      <c r="AC4668" s="5">
        <v>22074.080000000002</v>
      </c>
      <c r="AD4668" s="5">
        <f t="shared" si="652"/>
        <v>1412741.1200000001</v>
      </c>
      <c r="AE4668" s="5">
        <v>113021.92</v>
      </c>
      <c r="AF4668" s="5">
        <v>30449.25</v>
      </c>
      <c r="AG4668" s="5">
        <v>11556.44</v>
      </c>
      <c r="AH4668" s="5">
        <v>3045</v>
      </c>
      <c r="AI4668" s="5">
        <v>18670.34</v>
      </c>
      <c r="AJ4668">
        <v>2</v>
      </c>
      <c r="AK4668" s="5">
        <v>17459.7</v>
      </c>
      <c r="AL4668" s="5">
        <v>0</v>
      </c>
      <c r="AM4668" s="5">
        <v>37651.89</v>
      </c>
      <c r="AN4668">
        <v>4</v>
      </c>
      <c r="AO4668">
        <v>2</v>
      </c>
      <c r="AP4668" t="str">
        <f t="shared" si="653"/>
        <v>Yes</v>
      </c>
      <c r="AQ4668">
        <v>2</v>
      </c>
      <c r="AR4668" s="5">
        <f t="shared" si="654"/>
        <v>1644595.66</v>
      </c>
      <c r="AS4668" s="5">
        <f t="shared" si="655"/>
        <v>470647.56</v>
      </c>
      <c r="AT4668" t="s">
        <v>1641</v>
      </c>
      <c r="AU4668" t="s">
        <v>6199</v>
      </c>
      <c r="AV4668" t="s">
        <v>6200</v>
      </c>
      <c r="AW4668" t="s">
        <v>6175</v>
      </c>
      <c r="AX4668" t="s">
        <v>6202</v>
      </c>
      <c r="AY4668">
        <v>65</v>
      </c>
      <c r="AZ4668">
        <v>1</v>
      </c>
      <c r="BA4668">
        <v>0</v>
      </c>
      <c r="BB4668" t="s">
        <v>6168</v>
      </c>
      <c r="BC4668">
        <v>0</v>
      </c>
      <c r="BD4668">
        <v>0</v>
      </c>
      <c r="BE4668" t="s">
        <v>6169</v>
      </c>
      <c r="BF4668" t="s">
        <v>6210</v>
      </c>
      <c r="BG4668">
        <v>2</v>
      </c>
      <c r="BH4668" t="s">
        <v>6206</v>
      </c>
      <c r="BI4668">
        <v>51</v>
      </c>
      <c r="BJ4668" t="s">
        <v>6187</v>
      </c>
      <c r="BK4668">
        <v>1</v>
      </c>
      <c r="BL4668">
        <v>73</v>
      </c>
      <c r="BM4668" s="3">
        <f t="shared" si="656"/>
        <v>0.87671232876712324</v>
      </c>
    </row>
    <row r="4669" spans="1:65">
      <c r="A4669" t="s">
        <v>4809</v>
      </c>
      <c r="B4669" s="2">
        <v>45940</v>
      </c>
      <c r="C4669" t="s">
        <v>4641</v>
      </c>
      <c r="D4669" t="s">
        <v>4642</v>
      </c>
      <c r="E4669">
        <v>10</v>
      </c>
      <c r="F4669" t="s">
        <v>78</v>
      </c>
      <c r="G4669" t="s">
        <v>79</v>
      </c>
      <c r="H4669" t="s">
        <v>136</v>
      </c>
      <c r="I4669" t="s">
        <v>64</v>
      </c>
      <c r="J4669" t="s">
        <v>81</v>
      </c>
      <c r="K4669" t="s">
        <v>66</v>
      </c>
      <c r="L4669" t="s">
        <v>67</v>
      </c>
      <c r="M4669" t="s">
        <v>68</v>
      </c>
      <c r="N4669" t="s">
        <v>57</v>
      </c>
      <c r="O4669" t="s">
        <v>82</v>
      </c>
      <c r="P4669">
        <v>39</v>
      </c>
      <c r="Q4669">
        <v>42</v>
      </c>
      <c r="R4669">
        <v>39</v>
      </c>
      <c r="S4669">
        <v>3</v>
      </c>
      <c r="T4669">
        <f t="shared" si="648"/>
        <v>36</v>
      </c>
      <c r="U4669">
        <v>36</v>
      </c>
      <c r="V4669">
        <f t="shared" si="649"/>
        <v>0</v>
      </c>
      <c r="W4669" s="3">
        <f t="shared" si="650"/>
        <v>7.6923076923076927E-2</v>
      </c>
      <c r="X4669">
        <v>29</v>
      </c>
      <c r="Y4669" s="4">
        <v>3.6</v>
      </c>
      <c r="Z4669" s="4">
        <v>1.5</v>
      </c>
      <c r="AA4669" s="5">
        <v>72979.53</v>
      </c>
      <c r="AB4669" s="5">
        <f t="shared" si="651"/>
        <v>2627263.08</v>
      </c>
      <c r="AC4669" s="5">
        <v>49069.18</v>
      </c>
      <c r="AD4669" s="5">
        <f t="shared" si="652"/>
        <v>1913698.02</v>
      </c>
      <c r="AE4669" s="5">
        <v>115905.2</v>
      </c>
      <c r="AF4669" s="5">
        <v>35211.49</v>
      </c>
      <c r="AG4669" s="5">
        <v>9705.69</v>
      </c>
      <c r="AH4669" s="5">
        <v>2175</v>
      </c>
      <c r="AI4669" s="5">
        <v>24701.03</v>
      </c>
      <c r="AJ4669">
        <v>1</v>
      </c>
      <c r="AK4669" s="5">
        <v>23488.16</v>
      </c>
      <c r="AL4669" s="5">
        <v>0</v>
      </c>
      <c r="AM4669" s="5">
        <v>31000.7</v>
      </c>
      <c r="AN4669">
        <v>4</v>
      </c>
      <c r="AO4669">
        <v>8</v>
      </c>
      <c r="AP4669" t="str">
        <f t="shared" si="653"/>
        <v>No</v>
      </c>
      <c r="AQ4669">
        <v>2</v>
      </c>
      <c r="AR4669" s="5">
        <f t="shared" si="654"/>
        <v>2155885.29</v>
      </c>
      <c r="AS4669" s="5">
        <f t="shared" si="655"/>
        <v>471377.79</v>
      </c>
      <c r="AT4669" t="s">
        <v>1641</v>
      </c>
      <c r="AU4669" t="s">
        <v>6189</v>
      </c>
      <c r="AV4669" t="s">
        <v>6201</v>
      </c>
      <c r="AW4669" t="s">
        <v>6175</v>
      </c>
      <c r="AX4669" t="s">
        <v>6167</v>
      </c>
      <c r="AY4669">
        <v>45</v>
      </c>
      <c r="AZ4669">
        <v>3</v>
      </c>
      <c r="BA4669">
        <v>0</v>
      </c>
      <c r="BB4669" t="s">
        <v>6168</v>
      </c>
      <c r="BC4669">
        <v>1</v>
      </c>
      <c r="BD4669">
        <v>3</v>
      </c>
      <c r="BE4669" t="s">
        <v>6219</v>
      </c>
      <c r="BF4669" t="s">
        <v>6210</v>
      </c>
      <c r="BG4669">
        <v>0</v>
      </c>
      <c r="BH4669" t="s">
        <v>6171</v>
      </c>
      <c r="BI4669">
        <v>38</v>
      </c>
      <c r="BJ4669" t="s">
        <v>6172</v>
      </c>
      <c r="BK4669">
        <v>0</v>
      </c>
      <c r="BL4669">
        <v>47</v>
      </c>
      <c r="BM4669" s="3">
        <f t="shared" si="656"/>
        <v>0.82978723404255317</v>
      </c>
    </row>
    <row r="4670" spans="1:65">
      <c r="A4670" t="s">
        <v>4810</v>
      </c>
      <c r="B4670" s="2">
        <v>45940</v>
      </c>
      <c r="C4670" t="s">
        <v>4641</v>
      </c>
      <c r="D4670" t="s">
        <v>4642</v>
      </c>
      <c r="E4670">
        <v>10</v>
      </c>
      <c r="F4670" t="s">
        <v>78</v>
      </c>
      <c r="G4670" t="s">
        <v>50</v>
      </c>
      <c r="H4670" t="s">
        <v>181</v>
      </c>
      <c r="I4670" t="s">
        <v>74</v>
      </c>
      <c r="J4670" t="s">
        <v>53</v>
      </c>
      <c r="K4670" t="s">
        <v>66</v>
      </c>
      <c r="L4670" t="s">
        <v>55</v>
      </c>
      <c r="M4670" t="s">
        <v>56</v>
      </c>
      <c r="N4670" t="s">
        <v>94</v>
      </c>
      <c r="O4670" t="s">
        <v>70</v>
      </c>
      <c r="P4670">
        <v>64</v>
      </c>
      <c r="Q4670">
        <v>64</v>
      </c>
      <c r="R4670">
        <v>61</v>
      </c>
      <c r="S4670">
        <v>2</v>
      </c>
      <c r="T4670">
        <f t="shared" si="648"/>
        <v>59</v>
      </c>
      <c r="U4670">
        <v>59</v>
      </c>
      <c r="V4670">
        <f t="shared" si="649"/>
        <v>0</v>
      </c>
      <c r="W4670" s="3">
        <f t="shared" si="650"/>
        <v>3.2786885245901641E-2</v>
      </c>
      <c r="X4670">
        <v>32</v>
      </c>
      <c r="Y4670" s="4">
        <v>1.2</v>
      </c>
      <c r="Z4670" s="4">
        <v>0.8</v>
      </c>
      <c r="AA4670" s="5">
        <v>33477.760000000002</v>
      </c>
      <c r="AB4670" s="5">
        <f t="shared" si="651"/>
        <v>1975187.84</v>
      </c>
      <c r="AC4670" s="5">
        <v>23664.39</v>
      </c>
      <c r="AD4670" s="5">
        <f t="shared" si="652"/>
        <v>1443527.79</v>
      </c>
      <c r="AE4670" s="5">
        <v>104070.36</v>
      </c>
      <c r="AF4670" s="5">
        <v>29923.32</v>
      </c>
      <c r="AG4670" s="5">
        <v>9795.57</v>
      </c>
      <c r="AH4670" s="5">
        <v>1160</v>
      </c>
      <c r="AI4670" s="5">
        <v>6400</v>
      </c>
      <c r="AJ4670">
        <v>0</v>
      </c>
      <c r="AK4670" s="5">
        <v>0</v>
      </c>
      <c r="AL4670" s="5">
        <v>0</v>
      </c>
      <c r="AM4670" s="5">
        <v>38617.33</v>
      </c>
      <c r="AN4670">
        <v>4</v>
      </c>
      <c r="AO4670">
        <v>4</v>
      </c>
      <c r="AP4670" t="str">
        <f t="shared" si="653"/>
        <v>Yes</v>
      </c>
      <c r="AQ4670">
        <v>1</v>
      </c>
      <c r="AR4670" s="5">
        <f t="shared" si="654"/>
        <v>1633494.37</v>
      </c>
      <c r="AS4670" s="5">
        <f t="shared" si="655"/>
        <v>341693.47</v>
      </c>
      <c r="AT4670" t="s">
        <v>59</v>
      </c>
      <c r="AU4670" t="s">
        <v>6164</v>
      </c>
      <c r="AV4670" t="s">
        <v>6165</v>
      </c>
      <c r="AW4670" t="s">
        <v>6166</v>
      </c>
      <c r="AX4670" t="s">
        <v>6167</v>
      </c>
      <c r="AY4670">
        <v>69</v>
      </c>
      <c r="AZ4670">
        <v>4</v>
      </c>
      <c r="BA4670">
        <v>0</v>
      </c>
      <c r="BB4670" t="s">
        <v>6168</v>
      </c>
      <c r="BC4670">
        <v>0</v>
      </c>
      <c r="BD4670">
        <v>0</v>
      </c>
      <c r="BE4670" t="s">
        <v>6169</v>
      </c>
      <c r="BF4670" t="s">
        <v>6170</v>
      </c>
      <c r="BG4670">
        <v>1</v>
      </c>
      <c r="BH4670" t="s">
        <v>6179</v>
      </c>
      <c r="BI4670">
        <v>47</v>
      </c>
      <c r="BJ4670" t="s">
        <v>6172</v>
      </c>
      <c r="BK4670">
        <v>0</v>
      </c>
      <c r="BL4670">
        <v>77</v>
      </c>
      <c r="BM4670" s="3">
        <f t="shared" si="656"/>
        <v>0.79220779220779225</v>
      </c>
    </row>
    <row r="4671" spans="1:65">
      <c r="A4671" t="s">
        <v>4811</v>
      </c>
      <c r="B4671" s="2">
        <v>45941</v>
      </c>
      <c r="C4671" t="s">
        <v>4641</v>
      </c>
      <c r="D4671" t="s">
        <v>4642</v>
      </c>
      <c r="E4671">
        <v>10</v>
      </c>
      <c r="F4671" t="s">
        <v>49</v>
      </c>
      <c r="G4671" t="s">
        <v>50</v>
      </c>
      <c r="H4671" t="s">
        <v>108</v>
      </c>
      <c r="I4671" t="s">
        <v>74</v>
      </c>
      <c r="J4671" t="s">
        <v>53</v>
      </c>
      <c r="K4671" t="s">
        <v>75</v>
      </c>
      <c r="L4671" t="s">
        <v>87</v>
      </c>
      <c r="M4671" t="s">
        <v>68</v>
      </c>
      <c r="N4671" t="s">
        <v>76</v>
      </c>
      <c r="O4671" t="s">
        <v>70</v>
      </c>
      <c r="P4671">
        <v>56</v>
      </c>
      <c r="Q4671">
        <v>59</v>
      </c>
      <c r="R4671">
        <v>56</v>
      </c>
      <c r="S4671">
        <v>2</v>
      </c>
      <c r="T4671">
        <f t="shared" si="648"/>
        <v>54</v>
      </c>
      <c r="U4671">
        <v>54</v>
      </c>
      <c r="V4671">
        <f t="shared" si="649"/>
        <v>0</v>
      </c>
      <c r="W4671" s="3">
        <f t="shared" si="650"/>
        <v>3.5714285714285712E-2</v>
      </c>
      <c r="X4671">
        <v>28</v>
      </c>
      <c r="Y4671" s="4">
        <v>4.3</v>
      </c>
      <c r="Z4671" s="4">
        <v>1.2</v>
      </c>
      <c r="AA4671" s="5">
        <v>36409.050000000003</v>
      </c>
      <c r="AB4671" s="5">
        <f t="shared" si="651"/>
        <v>1966088.7</v>
      </c>
      <c r="AC4671" s="5">
        <v>23149.040000000001</v>
      </c>
      <c r="AD4671" s="5">
        <f t="shared" si="652"/>
        <v>1296346.24</v>
      </c>
      <c r="AE4671" s="5">
        <v>96690.4</v>
      </c>
      <c r="AF4671" s="5">
        <v>25762.44</v>
      </c>
      <c r="AG4671" s="5">
        <v>9547.2000000000007</v>
      </c>
      <c r="AH4671" s="5">
        <v>1740</v>
      </c>
      <c r="AI4671" s="5">
        <v>6400</v>
      </c>
      <c r="AJ4671">
        <v>1</v>
      </c>
      <c r="AK4671" s="5">
        <v>8624.16</v>
      </c>
      <c r="AL4671" s="5">
        <v>0</v>
      </c>
      <c r="AM4671" s="5">
        <v>43480.33</v>
      </c>
      <c r="AN4671">
        <v>4</v>
      </c>
      <c r="AO4671">
        <v>6</v>
      </c>
      <c r="AP4671" t="str">
        <f t="shared" si="653"/>
        <v>No</v>
      </c>
      <c r="AQ4671">
        <v>3</v>
      </c>
      <c r="AR4671" s="5">
        <f t="shared" si="654"/>
        <v>1488590.77</v>
      </c>
      <c r="AS4671" s="5">
        <f t="shared" si="655"/>
        <v>477497.93</v>
      </c>
      <c r="AT4671" t="s">
        <v>59</v>
      </c>
      <c r="AU4671" t="s">
        <v>6194</v>
      </c>
      <c r="AV4671" t="s">
        <v>6195</v>
      </c>
      <c r="AW4671" t="s">
        <v>6183</v>
      </c>
      <c r="AX4671" t="s">
        <v>6167</v>
      </c>
      <c r="AY4671">
        <v>56</v>
      </c>
      <c r="AZ4671">
        <v>0</v>
      </c>
      <c r="BA4671">
        <v>0</v>
      </c>
      <c r="BB4671" t="s">
        <v>6168</v>
      </c>
      <c r="BC4671">
        <v>2</v>
      </c>
      <c r="BD4671">
        <v>0</v>
      </c>
      <c r="BE4671" t="s">
        <v>6178</v>
      </c>
      <c r="BF4671" t="s">
        <v>6170</v>
      </c>
      <c r="BG4671">
        <v>0</v>
      </c>
      <c r="BH4671" t="s">
        <v>6171</v>
      </c>
      <c r="BI4671">
        <v>38</v>
      </c>
      <c r="BJ4671" t="s">
        <v>6172</v>
      </c>
      <c r="BK4671">
        <v>0</v>
      </c>
      <c r="BL4671">
        <v>77</v>
      </c>
      <c r="BM4671" s="3">
        <f t="shared" si="656"/>
        <v>0.72727272727272729</v>
      </c>
    </row>
    <row r="4672" spans="1:65">
      <c r="A4672" t="s">
        <v>4812</v>
      </c>
      <c r="B4672" s="2">
        <v>45941</v>
      </c>
      <c r="C4672" t="s">
        <v>4641</v>
      </c>
      <c r="D4672" t="s">
        <v>4642</v>
      </c>
      <c r="E4672">
        <v>10</v>
      </c>
      <c r="F4672" t="s">
        <v>61</v>
      </c>
      <c r="G4672" t="s">
        <v>50</v>
      </c>
      <c r="H4672" t="s">
        <v>157</v>
      </c>
      <c r="I4672" t="s">
        <v>74</v>
      </c>
      <c r="J4672" t="s">
        <v>81</v>
      </c>
      <c r="K4672" t="s">
        <v>66</v>
      </c>
      <c r="L4672" t="s">
        <v>67</v>
      </c>
      <c r="M4672" t="s">
        <v>56</v>
      </c>
      <c r="N4672" t="s">
        <v>69</v>
      </c>
      <c r="O4672" t="s">
        <v>120</v>
      </c>
      <c r="P4672">
        <v>33</v>
      </c>
      <c r="Q4672">
        <v>35</v>
      </c>
      <c r="R4672">
        <v>35</v>
      </c>
      <c r="S4672">
        <v>1</v>
      </c>
      <c r="T4672">
        <f t="shared" si="648"/>
        <v>34</v>
      </c>
      <c r="U4672">
        <v>32</v>
      </c>
      <c r="V4672">
        <f t="shared" si="649"/>
        <v>2</v>
      </c>
      <c r="W4672" s="3">
        <f t="shared" si="650"/>
        <v>2.8571428571428571E-2</v>
      </c>
      <c r="X4672">
        <v>37</v>
      </c>
      <c r="Y4672" s="4">
        <v>2</v>
      </c>
      <c r="Z4672" s="4">
        <v>1.5</v>
      </c>
      <c r="AA4672" s="5">
        <v>74041.97</v>
      </c>
      <c r="AB4672" s="5">
        <f t="shared" si="651"/>
        <v>2369343.04</v>
      </c>
      <c r="AC4672" s="5">
        <v>51869.74</v>
      </c>
      <c r="AD4672" s="5">
        <f t="shared" si="652"/>
        <v>1815440.9</v>
      </c>
      <c r="AE4672" s="5">
        <v>108109.59</v>
      </c>
      <c r="AF4672" s="5">
        <v>31370.79</v>
      </c>
      <c r="AG4672" s="5">
        <v>10708.33</v>
      </c>
      <c r="AH4672" s="5">
        <v>2175</v>
      </c>
      <c r="AI4672" s="5">
        <v>6800</v>
      </c>
      <c r="AJ4672">
        <v>0</v>
      </c>
      <c r="AK4672" s="5">
        <v>0</v>
      </c>
      <c r="AL4672" s="5">
        <v>2972.39</v>
      </c>
      <c r="AM4672" s="5">
        <v>23062.35</v>
      </c>
      <c r="AN4672">
        <v>4</v>
      </c>
      <c r="AO4672">
        <v>5</v>
      </c>
      <c r="AP4672" t="str">
        <f t="shared" si="653"/>
        <v>No</v>
      </c>
      <c r="AQ4672">
        <v>2</v>
      </c>
      <c r="AR4672" s="5">
        <f t="shared" si="654"/>
        <v>2000639.35</v>
      </c>
      <c r="AS4672" s="5">
        <f t="shared" si="655"/>
        <v>368703.69</v>
      </c>
      <c r="AT4672" t="s">
        <v>59</v>
      </c>
      <c r="AU4672" t="s">
        <v>6164</v>
      </c>
      <c r="AV4672" t="s">
        <v>6165</v>
      </c>
      <c r="AW4672" t="s">
        <v>6166</v>
      </c>
      <c r="AX4672" t="s">
        <v>6184</v>
      </c>
      <c r="AY4672">
        <v>34</v>
      </c>
      <c r="AZ4672">
        <v>0</v>
      </c>
      <c r="BA4672">
        <v>17</v>
      </c>
      <c r="BB4672" t="s">
        <v>6180</v>
      </c>
      <c r="BC4672">
        <v>1</v>
      </c>
      <c r="BD4672">
        <v>0</v>
      </c>
      <c r="BE4672" t="s">
        <v>6178</v>
      </c>
      <c r="BF4672" t="s">
        <v>6170</v>
      </c>
      <c r="BG4672">
        <v>0</v>
      </c>
      <c r="BH4672" t="s">
        <v>6171</v>
      </c>
      <c r="BI4672">
        <v>24</v>
      </c>
      <c r="BJ4672" t="s">
        <v>6172</v>
      </c>
      <c r="BK4672">
        <v>0</v>
      </c>
      <c r="BL4672">
        <v>49</v>
      </c>
      <c r="BM4672" s="3">
        <f t="shared" si="656"/>
        <v>0.7142857142857143</v>
      </c>
    </row>
    <row r="4673" spans="1:65">
      <c r="A4673" t="s">
        <v>4813</v>
      </c>
      <c r="B4673" s="2">
        <v>45941</v>
      </c>
      <c r="C4673" t="s">
        <v>4641</v>
      </c>
      <c r="D4673" t="s">
        <v>4642</v>
      </c>
      <c r="E4673">
        <v>10</v>
      </c>
      <c r="F4673" t="s">
        <v>49</v>
      </c>
      <c r="G4673" t="s">
        <v>50</v>
      </c>
      <c r="H4673" t="s">
        <v>245</v>
      </c>
      <c r="I4673" t="s">
        <v>74</v>
      </c>
      <c r="J4673" t="s">
        <v>65</v>
      </c>
      <c r="K4673" t="s">
        <v>54</v>
      </c>
      <c r="L4673" t="s">
        <v>67</v>
      </c>
      <c r="M4673" t="s">
        <v>68</v>
      </c>
      <c r="N4673" t="s">
        <v>109</v>
      </c>
      <c r="O4673" t="s">
        <v>58</v>
      </c>
      <c r="P4673">
        <v>43</v>
      </c>
      <c r="Q4673">
        <v>46</v>
      </c>
      <c r="R4673">
        <v>46</v>
      </c>
      <c r="S4673">
        <v>4</v>
      </c>
      <c r="T4673">
        <f t="shared" si="648"/>
        <v>42</v>
      </c>
      <c r="U4673">
        <v>42</v>
      </c>
      <c r="V4673">
        <f t="shared" si="649"/>
        <v>0</v>
      </c>
      <c r="W4673" s="3">
        <f t="shared" si="650"/>
        <v>8.6956521739130432E-2</v>
      </c>
      <c r="X4673">
        <v>23</v>
      </c>
      <c r="Y4673" s="4">
        <v>7.8</v>
      </c>
      <c r="Z4673" s="4">
        <v>1.7</v>
      </c>
      <c r="AA4673" s="5">
        <v>55818.1</v>
      </c>
      <c r="AB4673" s="5">
        <f t="shared" si="651"/>
        <v>2344360.2000000002</v>
      </c>
      <c r="AC4673" s="5">
        <v>32502.77</v>
      </c>
      <c r="AD4673" s="5">
        <f t="shared" si="652"/>
        <v>1495127.42</v>
      </c>
      <c r="AE4673" s="5">
        <v>103737.88</v>
      </c>
      <c r="AF4673" s="5">
        <v>28930.59</v>
      </c>
      <c r="AG4673" s="5">
        <v>9354.4500000000007</v>
      </c>
      <c r="AH4673" s="5">
        <v>2465</v>
      </c>
      <c r="AI4673" s="5">
        <v>22479.93</v>
      </c>
      <c r="AJ4673">
        <v>1</v>
      </c>
      <c r="AK4673" s="5">
        <v>13448.53</v>
      </c>
      <c r="AL4673" s="5">
        <v>0</v>
      </c>
      <c r="AM4673" s="5">
        <v>61922.65</v>
      </c>
      <c r="AN4673">
        <v>8</v>
      </c>
      <c r="AO4673">
        <v>7</v>
      </c>
      <c r="AP4673" t="str">
        <f t="shared" si="653"/>
        <v>Yes</v>
      </c>
      <c r="AQ4673">
        <v>2</v>
      </c>
      <c r="AR4673" s="5">
        <f t="shared" si="654"/>
        <v>1737466.45</v>
      </c>
      <c r="AS4673" s="5">
        <f t="shared" si="655"/>
        <v>606893.75</v>
      </c>
      <c r="AT4673" t="s">
        <v>1641</v>
      </c>
      <c r="AU4673" t="s">
        <v>6189</v>
      </c>
      <c r="AV4673" t="s">
        <v>6201</v>
      </c>
      <c r="AW4673" t="s">
        <v>6175</v>
      </c>
      <c r="AX4673" t="s">
        <v>6184</v>
      </c>
      <c r="AY4673">
        <v>46</v>
      </c>
      <c r="AZ4673">
        <v>0</v>
      </c>
      <c r="BA4673">
        <v>0</v>
      </c>
      <c r="BB4673" t="s">
        <v>6168</v>
      </c>
      <c r="BC4673">
        <v>0</v>
      </c>
      <c r="BD4673">
        <v>0</v>
      </c>
      <c r="BE4673" t="s">
        <v>6169</v>
      </c>
      <c r="BF4673" t="s">
        <v>6210</v>
      </c>
      <c r="BG4673">
        <v>0</v>
      </c>
      <c r="BH4673" t="s">
        <v>6171</v>
      </c>
      <c r="BI4673">
        <v>35</v>
      </c>
      <c r="BJ4673" t="s">
        <v>6172</v>
      </c>
      <c r="BK4673">
        <v>0</v>
      </c>
      <c r="BL4673">
        <v>60</v>
      </c>
      <c r="BM4673" s="3">
        <f t="shared" si="656"/>
        <v>0.76666666666666672</v>
      </c>
    </row>
    <row r="4674" spans="1:65">
      <c r="A4674" t="s">
        <v>4814</v>
      </c>
      <c r="B4674" s="2">
        <v>45941</v>
      </c>
      <c r="C4674" t="s">
        <v>4641</v>
      </c>
      <c r="D4674" t="s">
        <v>4642</v>
      </c>
      <c r="E4674">
        <v>10</v>
      </c>
      <c r="F4674" t="s">
        <v>49</v>
      </c>
      <c r="G4674" t="s">
        <v>79</v>
      </c>
      <c r="H4674" t="s">
        <v>111</v>
      </c>
      <c r="I4674" t="s">
        <v>64</v>
      </c>
      <c r="J4674" t="s">
        <v>53</v>
      </c>
      <c r="K4674" t="s">
        <v>54</v>
      </c>
      <c r="L4674" t="s">
        <v>92</v>
      </c>
      <c r="M4674" t="s">
        <v>68</v>
      </c>
      <c r="N4674" t="s">
        <v>69</v>
      </c>
      <c r="O4674" t="s">
        <v>82</v>
      </c>
      <c r="P4674">
        <v>53</v>
      </c>
      <c r="Q4674">
        <v>57</v>
      </c>
      <c r="R4674">
        <v>58</v>
      </c>
      <c r="S4674">
        <v>2</v>
      </c>
      <c r="T4674">
        <f t="shared" ref="T4674:T4737" si="657">R4674-S4674</f>
        <v>56</v>
      </c>
      <c r="U4674">
        <v>51</v>
      </c>
      <c r="V4674">
        <f t="shared" ref="V4674:V4737" si="658">T4674-U4674</f>
        <v>5</v>
      </c>
      <c r="W4674" s="3">
        <f t="shared" ref="W4674:W4737" si="659">IFERROR(S4674/R4674,0)</f>
        <v>3.4482758620689655E-2</v>
      </c>
      <c r="X4674">
        <v>17</v>
      </c>
      <c r="Y4674" s="4">
        <v>9.1999999999999993</v>
      </c>
      <c r="Z4674" s="4">
        <v>2</v>
      </c>
      <c r="AA4674" s="5">
        <v>39360.080000000002</v>
      </c>
      <c r="AB4674" s="5">
        <f t="shared" ref="AB4674:AB4737" si="660">ROUND(U4674*AA4674,2)</f>
        <v>2007364.08</v>
      </c>
      <c r="AC4674" s="5">
        <v>22604.2</v>
      </c>
      <c r="AD4674" s="5">
        <f t="shared" ref="AD4674:AD4737" si="661">ROUND(R4674*AC4674,2)</f>
        <v>1311043.6000000001</v>
      </c>
      <c r="AE4674" s="5">
        <v>96561.31</v>
      </c>
      <c r="AF4674" s="5">
        <v>26152.22</v>
      </c>
      <c r="AG4674" s="5">
        <v>8533.4</v>
      </c>
      <c r="AH4674" s="5">
        <v>2900</v>
      </c>
      <c r="AI4674" s="5">
        <v>6400</v>
      </c>
      <c r="AJ4674">
        <v>1</v>
      </c>
      <c r="AK4674" s="5">
        <v>8645.43</v>
      </c>
      <c r="AL4674" s="5">
        <v>3313.03</v>
      </c>
      <c r="AM4674" s="5">
        <v>32383.51</v>
      </c>
      <c r="AN4674">
        <v>4</v>
      </c>
      <c r="AO4674">
        <v>4</v>
      </c>
      <c r="AP4674" t="str">
        <f t="shared" ref="AP4674:AP4737" si="662">IF(AO4674&lt;=AN4674,"Yes","No")</f>
        <v>Yes</v>
      </c>
      <c r="AQ4674">
        <v>2</v>
      </c>
      <c r="AR4674" s="5">
        <f t="shared" ref="AR4674:AR4737" si="663">ROUND(SUM(AD4674:AI4674)+SUM(AK4674:AM4674),2)</f>
        <v>1495932.5</v>
      </c>
      <c r="AS4674" s="5">
        <f t="shared" ref="AS4674:AS4737" si="664">ROUND(AB4674-AR4674,2)</f>
        <v>511431.58</v>
      </c>
      <c r="AT4674" t="s">
        <v>59</v>
      </c>
      <c r="AU4674" t="s">
        <v>6194</v>
      </c>
      <c r="AV4674" t="s">
        <v>6195</v>
      </c>
      <c r="AW4674" t="s">
        <v>6183</v>
      </c>
      <c r="AX4674" t="s">
        <v>6177</v>
      </c>
      <c r="AY4674">
        <v>54</v>
      </c>
      <c r="AZ4674">
        <v>0</v>
      </c>
      <c r="BA4674">
        <v>32</v>
      </c>
      <c r="BB4674" t="s">
        <v>6180</v>
      </c>
      <c r="BC4674">
        <v>0</v>
      </c>
      <c r="BD4674">
        <v>0</v>
      </c>
      <c r="BE4674" t="s">
        <v>6169</v>
      </c>
      <c r="BF4674" t="s">
        <v>6170</v>
      </c>
      <c r="BG4674">
        <v>0</v>
      </c>
      <c r="BH4674" t="s">
        <v>6171</v>
      </c>
      <c r="BI4674">
        <v>7</v>
      </c>
      <c r="BJ4674" t="s">
        <v>6172</v>
      </c>
      <c r="BK4674">
        <v>0</v>
      </c>
      <c r="BL4674">
        <v>73</v>
      </c>
      <c r="BM4674" s="3">
        <f t="shared" ref="BM4674:BM4737" si="665">IFERROR(R4674/BL4674,0)</f>
        <v>0.79452054794520544</v>
      </c>
    </row>
    <row r="4675" spans="1:65">
      <c r="A4675" t="s">
        <v>4815</v>
      </c>
      <c r="B4675" s="2">
        <v>45941</v>
      </c>
      <c r="C4675" t="s">
        <v>4641</v>
      </c>
      <c r="D4675" t="s">
        <v>4642</v>
      </c>
      <c r="E4675">
        <v>10</v>
      </c>
      <c r="F4675" t="s">
        <v>49</v>
      </c>
      <c r="G4675" t="s">
        <v>62</v>
      </c>
      <c r="H4675" t="s">
        <v>125</v>
      </c>
      <c r="I4675" t="s">
        <v>74</v>
      </c>
      <c r="J4675" t="s">
        <v>65</v>
      </c>
      <c r="K4675" t="s">
        <v>75</v>
      </c>
      <c r="L4675" t="s">
        <v>92</v>
      </c>
      <c r="M4675" t="s">
        <v>68</v>
      </c>
      <c r="N4675" t="s">
        <v>76</v>
      </c>
      <c r="O4675" t="s">
        <v>82</v>
      </c>
      <c r="P4675">
        <v>47</v>
      </c>
      <c r="Q4675">
        <v>49</v>
      </c>
      <c r="R4675">
        <v>49</v>
      </c>
      <c r="S4675">
        <v>1</v>
      </c>
      <c r="T4675">
        <f t="shared" si="657"/>
        <v>48</v>
      </c>
      <c r="U4675">
        <v>47</v>
      </c>
      <c r="V4675">
        <f t="shared" si="658"/>
        <v>1</v>
      </c>
      <c r="W4675" s="3">
        <f t="shared" si="659"/>
        <v>2.0408163265306121E-2</v>
      </c>
      <c r="X4675">
        <v>21</v>
      </c>
      <c r="Y4675" s="4">
        <v>3.8</v>
      </c>
      <c r="Z4675" s="4">
        <v>1.3</v>
      </c>
      <c r="AA4675" s="5">
        <v>51721.25</v>
      </c>
      <c r="AB4675" s="5">
        <f t="shared" si="660"/>
        <v>2430898.75</v>
      </c>
      <c r="AC4675" s="5">
        <v>33802.35</v>
      </c>
      <c r="AD4675" s="5">
        <f t="shared" si="661"/>
        <v>1656315.15</v>
      </c>
      <c r="AE4675" s="5">
        <v>108484.57</v>
      </c>
      <c r="AF4675" s="5">
        <v>31161.21</v>
      </c>
      <c r="AG4675" s="5">
        <v>9174</v>
      </c>
      <c r="AH4675" s="5">
        <v>1885</v>
      </c>
      <c r="AI4675" s="5">
        <v>4600</v>
      </c>
      <c r="AJ4675">
        <v>1</v>
      </c>
      <c r="AK4675" s="5">
        <v>13795.96</v>
      </c>
      <c r="AL4675" s="5">
        <v>994.9</v>
      </c>
      <c r="AM4675" s="5">
        <v>40259.629999999997</v>
      </c>
      <c r="AN4675">
        <v>4</v>
      </c>
      <c r="AO4675">
        <v>7</v>
      </c>
      <c r="AP4675" t="str">
        <f t="shared" si="662"/>
        <v>No</v>
      </c>
      <c r="AQ4675">
        <v>2</v>
      </c>
      <c r="AR4675" s="5">
        <f t="shared" si="663"/>
        <v>1866670.42</v>
      </c>
      <c r="AS4675" s="5">
        <f t="shared" si="664"/>
        <v>564228.32999999996</v>
      </c>
      <c r="AT4675" t="s">
        <v>59</v>
      </c>
      <c r="AU4675" t="s">
        <v>6203</v>
      </c>
      <c r="AV4675" t="s">
        <v>6204</v>
      </c>
      <c r="AW4675" t="s">
        <v>6205</v>
      </c>
      <c r="AX4675" t="s">
        <v>6184</v>
      </c>
      <c r="AY4675">
        <v>49</v>
      </c>
      <c r="AZ4675">
        <v>0</v>
      </c>
      <c r="BA4675">
        <v>15</v>
      </c>
      <c r="BB4675" t="s">
        <v>6180</v>
      </c>
      <c r="BC4675">
        <v>1</v>
      </c>
      <c r="BD4675">
        <v>2</v>
      </c>
      <c r="BE4675" t="s">
        <v>6218</v>
      </c>
      <c r="BF4675" t="s">
        <v>6170</v>
      </c>
      <c r="BG4675">
        <v>0</v>
      </c>
      <c r="BH4675" t="s">
        <v>6171</v>
      </c>
      <c r="BI4675">
        <v>39</v>
      </c>
      <c r="BJ4675" t="s">
        <v>6172</v>
      </c>
      <c r="BK4675">
        <v>0</v>
      </c>
      <c r="BL4675">
        <v>60</v>
      </c>
      <c r="BM4675" s="3">
        <f t="shared" si="665"/>
        <v>0.81666666666666665</v>
      </c>
    </row>
    <row r="4676" spans="1:65">
      <c r="A4676" t="s">
        <v>4816</v>
      </c>
      <c r="B4676" s="2">
        <v>45941</v>
      </c>
      <c r="C4676" t="s">
        <v>4641</v>
      </c>
      <c r="D4676" t="s">
        <v>4642</v>
      </c>
      <c r="E4676">
        <v>10</v>
      </c>
      <c r="F4676" t="s">
        <v>49</v>
      </c>
      <c r="G4676" t="s">
        <v>62</v>
      </c>
      <c r="H4676" t="s">
        <v>133</v>
      </c>
      <c r="I4676" t="s">
        <v>74</v>
      </c>
      <c r="J4676" t="s">
        <v>65</v>
      </c>
      <c r="K4676" t="s">
        <v>66</v>
      </c>
      <c r="L4676" t="s">
        <v>67</v>
      </c>
      <c r="M4676" t="s">
        <v>68</v>
      </c>
      <c r="N4676" t="s">
        <v>76</v>
      </c>
      <c r="O4676" t="s">
        <v>82</v>
      </c>
      <c r="P4676">
        <v>42</v>
      </c>
      <c r="Q4676">
        <v>45</v>
      </c>
      <c r="R4676">
        <v>42</v>
      </c>
      <c r="S4676">
        <v>4</v>
      </c>
      <c r="T4676">
        <f t="shared" si="657"/>
        <v>38</v>
      </c>
      <c r="U4676">
        <v>38</v>
      </c>
      <c r="V4676">
        <f t="shared" si="658"/>
        <v>0</v>
      </c>
      <c r="W4676" s="3">
        <f t="shared" si="659"/>
        <v>9.5238095238095233E-2</v>
      </c>
      <c r="X4676">
        <v>33</v>
      </c>
      <c r="Y4676" s="4">
        <v>7.8</v>
      </c>
      <c r="Z4676" s="4">
        <v>2</v>
      </c>
      <c r="AA4676" s="5">
        <v>48991.86</v>
      </c>
      <c r="AB4676" s="5">
        <f t="shared" si="660"/>
        <v>1861690.68</v>
      </c>
      <c r="AC4676" s="5">
        <v>32527.81</v>
      </c>
      <c r="AD4676" s="5">
        <f t="shared" si="661"/>
        <v>1366168.02</v>
      </c>
      <c r="AE4676" s="5">
        <v>94866.33</v>
      </c>
      <c r="AF4676" s="5">
        <v>28027.08</v>
      </c>
      <c r="AG4676" s="5">
        <v>10243.379999999999</v>
      </c>
      <c r="AH4676" s="5">
        <v>2900</v>
      </c>
      <c r="AI4676" s="5">
        <v>22302.52</v>
      </c>
      <c r="AJ4676">
        <v>1</v>
      </c>
      <c r="AK4676" s="5">
        <v>13971.38</v>
      </c>
      <c r="AL4676" s="5">
        <v>0</v>
      </c>
      <c r="AM4676" s="5">
        <v>29914.36</v>
      </c>
      <c r="AN4676">
        <v>4</v>
      </c>
      <c r="AO4676">
        <v>6</v>
      </c>
      <c r="AP4676" t="str">
        <f t="shared" si="662"/>
        <v>No</v>
      </c>
      <c r="AQ4676">
        <v>3</v>
      </c>
      <c r="AR4676" s="5">
        <f t="shared" si="663"/>
        <v>1568393.07</v>
      </c>
      <c r="AS4676" s="5">
        <f t="shared" si="664"/>
        <v>293297.61</v>
      </c>
      <c r="AT4676" t="s">
        <v>1641</v>
      </c>
      <c r="AU4676" t="s">
        <v>6189</v>
      </c>
      <c r="AV4676" t="s">
        <v>6201</v>
      </c>
      <c r="AW4676" t="s">
        <v>6175</v>
      </c>
      <c r="AX4676" t="s">
        <v>6167</v>
      </c>
      <c r="AY4676">
        <v>44</v>
      </c>
      <c r="AZ4676">
        <v>0</v>
      </c>
      <c r="BA4676">
        <v>0</v>
      </c>
      <c r="BB4676" t="s">
        <v>6168</v>
      </c>
      <c r="BC4676">
        <v>0</v>
      </c>
      <c r="BD4676">
        <v>2</v>
      </c>
      <c r="BE4676" t="s">
        <v>6218</v>
      </c>
      <c r="BF4676" t="s">
        <v>6210</v>
      </c>
      <c r="BG4676">
        <v>1</v>
      </c>
      <c r="BH4676" t="s">
        <v>6179</v>
      </c>
      <c r="BI4676">
        <v>27</v>
      </c>
      <c r="BJ4676" t="s">
        <v>6172</v>
      </c>
      <c r="BK4676">
        <v>0</v>
      </c>
      <c r="BL4676">
        <v>58</v>
      </c>
      <c r="BM4676" s="3">
        <f t="shared" si="665"/>
        <v>0.72413793103448276</v>
      </c>
    </row>
    <row r="4677" spans="1:65">
      <c r="A4677" t="s">
        <v>4817</v>
      </c>
      <c r="B4677" s="2">
        <v>45941</v>
      </c>
      <c r="C4677" t="s">
        <v>4641</v>
      </c>
      <c r="D4677" t="s">
        <v>4642</v>
      </c>
      <c r="E4677">
        <v>10</v>
      </c>
      <c r="F4677" t="s">
        <v>49</v>
      </c>
      <c r="G4677" t="s">
        <v>62</v>
      </c>
      <c r="H4677" t="s">
        <v>141</v>
      </c>
      <c r="I4677" t="s">
        <v>52</v>
      </c>
      <c r="J4677" t="s">
        <v>65</v>
      </c>
      <c r="K4677" t="s">
        <v>66</v>
      </c>
      <c r="L4677" t="s">
        <v>67</v>
      </c>
      <c r="M4677" t="s">
        <v>68</v>
      </c>
      <c r="N4677" t="s">
        <v>94</v>
      </c>
      <c r="O4677" t="s">
        <v>58</v>
      </c>
      <c r="P4677">
        <v>53</v>
      </c>
      <c r="Q4677">
        <v>56</v>
      </c>
      <c r="R4677">
        <v>55</v>
      </c>
      <c r="S4677">
        <v>4</v>
      </c>
      <c r="T4677">
        <f t="shared" si="657"/>
        <v>51</v>
      </c>
      <c r="U4677">
        <v>51</v>
      </c>
      <c r="V4677">
        <f t="shared" si="658"/>
        <v>0</v>
      </c>
      <c r="W4677" s="3">
        <f t="shared" si="659"/>
        <v>7.2727272727272724E-2</v>
      </c>
      <c r="X4677">
        <v>52</v>
      </c>
      <c r="Y4677" s="4">
        <v>1.9</v>
      </c>
      <c r="Z4677" s="4">
        <v>1.9</v>
      </c>
      <c r="AA4677" s="5">
        <v>49364.23</v>
      </c>
      <c r="AB4677" s="5">
        <f t="shared" si="660"/>
        <v>2517575.73</v>
      </c>
      <c r="AC4677" s="5">
        <v>32549.34</v>
      </c>
      <c r="AD4677" s="5">
        <f t="shared" si="661"/>
        <v>1790213.7</v>
      </c>
      <c r="AE4677" s="5">
        <v>126860.84</v>
      </c>
      <c r="AF4677" s="5">
        <v>36457.9</v>
      </c>
      <c r="AG4677" s="5">
        <v>12251.44</v>
      </c>
      <c r="AH4677" s="5">
        <v>2755</v>
      </c>
      <c r="AI4677" s="5">
        <v>20674.04</v>
      </c>
      <c r="AJ4677">
        <v>2</v>
      </c>
      <c r="AK4677" s="5">
        <v>28598.94</v>
      </c>
      <c r="AL4677" s="5">
        <v>0</v>
      </c>
      <c r="AM4677" s="5">
        <v>34748.93</v>
      </c>
      <c r="AN4677">
        <v>4</v>
      </c>
      <c r="AO4677">
        <v>4</v>
      </c>
      <c r="AP4677" t="str">
        <f t="shared" si="662"/>
        <v>Yes</v>
      </c>
      <c r="AQ4677">
        <v>3</v>
      </c>
      <c r="AR4677" s="5">
        <f t="shared" si="663"/>
        <v>2052560.79</v>
      </c>
      <c r="AS4677" s="5">
        <f t="shared" si="664"/>
        <v>465014.94</v>
      </c>
      <c r="AT4677" t="s">
        <v>116</v>
      </c>
      <c r="AU4677" t="s">
        <v>6173</v>
      </c>
      <c r="AV4677" t="s">
        <v>6174</v>
      </c>
      <c r="AW4677" t="s">
        <v>6175</v>
      </c>
      <c r="AX4677" t="s">
        <v>6202</v>
      </c>
      <c r="AY4677">
        <v>56</v>
      </c>
      <c r="AZ4677">
        <v>0</v>
      </c>
      <c r="BA4677">
        <v>0</v>
      </c>
      <c r="BB4677" t="s">
        <v>6168</v>
      </c>
      <c r="BC4677">
        <v>0</v>
      </c>
      <c r="BD4677">
        <v>0</v>
      </c>
      <c r="BE4677" t="s">
        <v>6169</v>
      </c>
      <c r="BF4677" t="s">
        <v>6210</v>
      </c>
      <c r="BG4677">
        <v>3</v>
      </c>
      <c r="BH4677" t="s">
        <v>6197</v>
      </c>
      <c r="BI4677">
        <v>46</v>
      </c>
      <c r="BJ4677" t="s">
        <v>6193</v>
      </c>
      <c r="BK4677">
        <v>0</v>
      </c>
      <c r="BL4677">
        <v>63</v>
      </c>
      <c r="BM4677" s="3">
        <f t="shared" si="665"/>
        <v>0.87301587301587302</v>
      </c>
    </row>
    <row r="4678" spans="1:65">
      <c r="A4678" t="s">
        <v>4818</v>
      </c>
      <c r="B4678" s="2">
        <v>45941</v>
      </c>
      <c r="C4678" t="s">
        <v>4641</v>
      </c>
      <c r="D4678" t="s">
        <v>4642</v>
      </c>
      <c r="E4678">
        <v>10</v>
      </c>
      <c r="F4678" t="s">
        <v>72</v>
      </c>
      <c r="G4678" t="s">
        <v>62</v>
      </c>
      <c r="H4678" t="s">
        <v>150</v>
      </c>
      <c r="I4678" t="s">
        <v>64</v>
      </c>
      <c r="J4678" t="s">
        <v>53</v>
      </c>
      <c r="K4678" t="s">
        <v>66</v>
      </c>
      <c r="L4678" t="s">
        <v>92</v>
      </c>
      <c r="M4678" t="s">
        <v>56</v>
      </c>
      <c r="N4678" t="s">
        <v>69</v>
      </c>
      <c r="O4678" t="s">
        <v>82</v>
      </c>
      <c r="P4678">
        <v>64</v>
      </c>
      <c r="Q4678">
        <v>65</v>
      </c>
      <c r="R4678">
        <v>68</v>
      </c>
      <c r="S4678">
        <v>1</v>
      </c>
      <c r="T4678">
        <f t="shared" si="657"/>
        <v>67</v>
      </c>
      <c r="U4678">
        <v>63</v>
      </c>
      <c r="V4678">
        <f t="shared" si="658"/>
        <v>4</v>
      </c>
      <c r="W4678" s="3">
        <f t="shared" si="659"/>
        <v>1.4705882352941176E-2</v>
      </c>
      <c r="X4678">
        <v>19</v>
      </c>
      <c r="Y4678" s="4">
        <v>3.9</v>
      </c>
      <c r="Z4678" s="4">
        <v>2</v>
      </c>
      <c r="AA4678" s="5">
        <v>34165.83</v>
      </c>
      <c r="AB4678" s="5">
        <f t="shared" si="660"/>
        <v>2152447.29</v>
      </c>
      <c r="AC4678" s="5">
        <v>23637.81</v>
      </c>
      <c r="AD4678" s="5">
        <f t="shared" si="661"/>
        <v>1607371.08</v>
      </c>
      <c r="AE4678" s="5">
        <v>114428.76</v>
      </c>
      <c r="AF4678" s="5">
        <v>29864.85</v>
      </c>
      <c r="AG4678" s="5">
        <v>8721.15</v>
      </c>
      <c r="AH4678" s="5">
        <v>2900</v>
      </c>
      <c r="AI4678" s="5">
        <v>3200</v>
      </c>
      <c r="AJ4678">
        <v>0</v>
      </c>
      <c r="AK4678" s="5">
        <v>0</v>
      </c>
      <c r="AL4678" s="5">
        <v>2671.17</v>
      </c>
      <c r="AM4678" s="5">
        <v>40881.5</v>
      </c>
      <c r="AN4678">
        <v>4</v>
      </c>
      <c r="AO4678">
        <v>4</v>
      </c>
      <c r="AP4678" t="str">
        <f t="shared" si="662"/>
        <v>Yes</v>
      </c>
      <c r="AQ4678">
        <v>1</v>
      </c>
      <c r="AR4678" s="5">
        <f t="shared" si="663"/>
        <v>1810038.51</v>
      </c>
      <c r="AS4678" s="5">
        <f t="shared" si="664"/>
        <v>342408.78</v>
      </c>
      <c r="AT4678" t="s">
        <v>59</v>
      </c>
      <c r="AU4678" t="s">
        <v>6164</v>
      </c>
      <c r="AV4678" t="s">
        <v>6165</v>
      </c>
      <c r="AW4678" t="s">
        <v>6166</v>
      </c>
      <c r="AX4678" t="s">
        <v>6184</v>
      </c>
      <c r="AY4678">
        <v>65</v>
      </c>
      <c r="AZ4678">
        <v>0</v>
      </c>
      <c r="BA4678">
        <v>26</v>
      </c>
      <c r="BB4678" t="s">
        <v>6180</v>
      </c>
      <c r="BC4678">
        <v>0</v>
      </c>
      <c r="BD4678">
        <v>0</v>
      </c>
      <c r="BE4678" t="s">
        <v>6169</v>
      </c>
      <c r="BF4678" t="s">
        <v>6170</v>
      </c>
      <c r="BG4678">
        <v>0</v>
      </c>
      <c r="BH4678" t="s">
        <v>6171</v>
      </c>
      <c r="BI4678">
        <v>6</v>
      </c>
      <c r="BJ4678" t="s">
        <v>6172</v>
      </c>
      <c r="BK4678">
        <v>0</v>
      </c>
      <c r="BL4678">
        <v>74</v>
      </c>
      <c r="BM4678" s="3">
        <f t="shared" si="665"/>
        <v>0.91891891891891897</v>
      </c>
    </row>
    <row r="4679" spans="1:65">
      <c r="A4679" t="s">
        <v>4819</v>
      </c>
      <c r="B4679" s="2">
        <v>45941</v>
      </c>
      <c r="C4679" t="s">
        <v>4641</v>
      </c>
      <c r="D4679" t="s">
        <v>4642</v>
      </c>
      <c r="E4679">
        <v>10</v>
      </c>
      <c r="F4679" t="s">
        <v>49</v>
      </c>
      <c r="G4679" t="s">
        <v>79</v>
      </c>
      <c r="H4679" t="s">
        <v>111</v>
      </c>
      <c r="I4679" t="s">
        <v>64</v>
      </c>
      <c r="J4679" t="s">
        <v>65</v>
      </c>
      <c r="K4679" t="s">
        <v>75</v>
      </c>
      <c r="L4679" t="s">
        <v>92</v>
      </c>
      <c r="M4679" t="s">
        <v>56</v>
      </c>
      <c r="N4679" t="s">
        <v>94</v>
      </c>
      <c r="O4679" t="s">
        <v>120</v>
      </c>
      <c r="P4679">
        <v>40</v>
      </c>
      <c r="Q4679">
        <v>40</v>
      </c>
      <c r="R4679">
        <v>40</v>
      </c>
      <c r="S4679">
        <v>1</v>
      </c>
      <c r="T4679">
        <f t="shared" si="657"/>
        <v>39</v>
      </c>
      <c r="U4679">
        <v>39</v>
      </c>
      <c r="V4679">
        <f t="shared" si="658"/>
        <v>0</v>
      </c>
      <c r="W4679" s="3">
        <f t="shared" si="659"/>
        <v>2.5000000000000001E-2</v>
      </c>
      <c r="X4679">
        <v>13</v>
      </c>
      <c r="Y4679" s="4">
        <v>2.9</v>
      </c>
      <c r="Z4679" s="4">
        <v>1.3</v>
      </c>
      <c r="AA4679" s="5">
        <v>51854.03</v>
      </c>
      <c r="AB4679" s="5">
        <f t="shared" si="660"/>
        <v>2022307.17</v>
      </c>
      <c r="AC4679" s="5">
        <v>35276.79</v>
      </c>
      <c r="AD4679" s="5">
        <f t="shared" si="661"/>
        <v>1411071.6</v>
      </c>
      <c r="AE4679" s="5">
        <v>85438.61</v>
      </c>
      <c r="AF4679" s="5">
        <v>24847.07</v>
      </c>
      <c r="AG4679" s="5">
        <v>7907.17</v>
      </c>
      <c r="AH4679" s="5">
        <v>1885</v>
      </c>
      <c r="AI4679" s="5">
        <v>4600</v>
      </c>
      <c r="AJ4679">
        <v>0</v>
      </c>
      <c r="AK4679" s="5">
        <v>0</v>
      </c>
      <c r="AL4679" s="5">
        <v>0</v>
      </c>
      <c r="AM4679" s="5">
        <v>23995.94</v>
      </c>
      <c r="AN4679">
        <v>4</v>
      </c>
      <c r="AO4679">
        <v>4</v>
      </c>
      <c r="AP4679" t="str">
        <f t="shared" si="662"/>
        <v>Yes</v>
      </c>
      <c r="AQ4679">
        <v>0</v>
      </c>
      <c r="AR4679" s="5">
        <f t="shared" si="663"/>
        <v>1559745.39</v>
      </c>
      <c r="AS4679" s="5">
        <f t="shared" si="664"/>
        <v>462561.78</v>
      </c>
      <c r="AT4679" t="s">
        <v>59</v>
      </c>
      <c r="AU4679" t="s">
        <v>6164</v>
      </c>
      <c r="AV4679" t="s">
        <v>6165</v>
      </c>
      <c r="AW4679" t="s">
        <v>6166</v>
      </c>
      <c r="AX4679" t="s">
        <v>6184</v>
      </c>
      <c r="AY4679">
        <v>42</v>
      </c>
      <c r="AZ4679">
        <v>0</v>
      </c>
      <c r="BA4679">
        <v>0</v>
      </c>
      <c r="BB4679" t="s">
        <v>6168</v>
      </c>
      <c r="BC4679">
        <v>0</v>
      </c>
      <c r="BD4679">
        <v>0</v>
      </c>
      <c r="BE4679" t="s">
        <v>6169</v>
      </c>
      <c r="BF4679" t="s">
        <v>6170</v>
      </c>
      <c r="BG4679">
        <v>0</v>
      </c>
      <c r="BH4679" t="s">
        <v>6171</v>
      </c>
      <c r="BI4679">
        <v>11</v>
      </c>
      <c r="BJ4679" t="s">
        <v>6172</v>
      </c>
      <c r="BK4679">
        <v>0</v>
      </c>
      <c r="BL4679">
        <v>60</v>
      </c>
      <c r="BM4679" s="3">
        <f t="shared" si="665"/>
        <v>0.66666666666666663</v>
      </c>
    </row>
    <row r="4680" spans="1:65">
      <c r="A4680" t="s">
        <v>4820</v>
      </c>
      <c r="B4680" s="2">
        <v>45941</v>
      </c>
      <c r="C4680" t="s">
        <v>4641</v>
      </c>
      <c r="D4680" t="s">
        <v>4642</v>
      </c>
      <c r="E4680">
        <v>10</v>
      </c>
      <c r="F4680" t="s">
        <v>49</v>
      </c>
      <c r="G4680" t="s">
        <v>79</v>
      </c>
      <c r="H4680" t="s">
        <v>111</v>
      </c>
      <c r="I4680" t="s">
        <v>74</v>
      </c>
      <c r="J4680" t="s">
        <v>65</v>
      </c>
      <c r="K4680" t="s">
        <v>75</v>
      </c>
      <c r="L4680" t="s">
        <v>67</v>
      </c>
      <c r="M4680" t="s">
        <v>68</v>
      </c>
      <c r="N4680" t="s">
        <v>76</v>
      </c>
      <c r="O4680" t="s">
        <v>82</v>
      </c>
      <c r="P4680">
        <v>45</v>
      </c>
      <c r="Q4680">
        <v>45</v>
      </c>
      <c r="R4680">
        <v>43</v>
      </c>
      <c r="S4680">
        <v>3</v>
      </c>
      <c r="T4680">
        <f t="shared" si="657"/>
        <v>40</v>
      </c>
      <c r="U4680">
        <v>40</v>
      </c>
      <c r="V4680">
        <f t="shared" si="658"/>
        <v>0</v>
      </c>
      <c r="W4680" s="3">
        <f t="shared" si="659"/>
        <v>6.9767441860465115E-2</v>
      </c>
      <c r="X4680">
        <v>22</v>
      </c>
      <c r="Y4680" s="4">
        <v>5.3</v>
      </c>
      <c r="Z4680" s="4">
        <v>0.8</v>
      </c>
      <c r="AA4680" s="5">
        <v>51931.65</v>
      </c>
      <c r="AB4680" s="5">
        <f t="shared" si="660"/>
        <v>2077266</v>
      </c>
      <c r="AC4680" s="5">
        <v>32348.22</v>
      </c>
      <c r="AD4680" s="5">
        <f t="shared" si="661"/>
        <v>1390973.46</v>
      </c>
      <c r="AE4680" s="5">
        <v>94968.06</v>
      </c>
      <c r="AF4680" s="5">
        <v>27428.04</v>
      </c>
      <c r="AG4680" s="5">
        <v>8490.19</v>
      </c>
      <c r="AH4680" s="5">
        <v>1160</v>
      </c>
      <c r="AI4680" s="5">
        <v>16083.74</v>
      </c>
      <c r="AJ4680">
        <v>1</v>
      </c>
      <c r="AK4680" s="5">
        <v>13497.27</v>
      </c>
      <c r="AL4680" s="5">
        <v>0</v>
      </c>
      <c r="AM4680" s="5">
        <v>29405.94</v>
      </c>
      <c r="AN4680">
        <v>4</v>
      </c>
      <c r="AO4680">
        <v>6</v>
      </c>
      <c r="AP4680" t="str">
        <f t="shared" si="662"/>
        <v>No</v>
      </c>
      <c r="AQ4680">
        <v>3</v>
      </c>
      <c r="AR4680" s="5">
        <f t="shared" si="663"/>
        <v>1582006.7</v>
      </c>
      <c r="AS4680" s="5">
        <f t="shared" si="664"/>
        <v>495259.3</v>
      </c>
      <c r="AT4680" t="s">
        <v>1641</v>
      </c>
      <c r="AU4680" t="s">
        <v>6199</v>
      </c>
      <c r="AV4680" t="s">
        <v>6200</v>
      </c>
      <c r="AW4680" t="s">
        <v>6175</v>
      </c>
      <c r="AX4680" t="s">
        <v>6167</v>
      </c>
      <c r="AY4680">
        <v>51</v>
      </c>
      <c r="AZ4680">
        <v>4</v>
      </c>
      <c r="BA4680">
        <v>0</v>
      </c>
      <c r="BB4680" t="s">
        <v>6168</v>
      </c>
      <c r="BC4680">
        <v>1</v>
      </c>
      <c r="BD4680">
        <v>1</v>
      </c>
      <c r="BE4680" t="s">
        <v>6218</v>
      </c>
      <c r="BF4680" t="s">
        <v>6210</v>
      </c>
      <c r="BG4680">
        <v>1</v>
      </c>
      <c r="BH4680" t="s">
        <v>6179</v>
      </c>
      <c r="BI4680">
        <v>58</v>
      </c>
      <c r="BJ4680" t="s">
        <v>6187</v>
      </c>
      <c r="BK4680">
        <v>0</v>
      </c>
      <c r="BL4680">
        <v>65</v>
      </c>
      <c r="BM4680" s="3">
        <f t="shared" si="665"/>
        <v>0.66153846153846152</v>
      </c>
    </row>
    <row r="4681" spans="1:65">
      <c r="A4681" t="s">
        <v>4821</v>
      </c>
      <c r="B4681" s="2">
        <v>45941</v>
      </c>
      <c r="C4681" t="s">
        <v>4641</v>
      </c>
      <c r="D4681" t="s">
        <v>4642</v>
      </c>
      <c r="E4681">
        <v>10</v>
      </c>
      <c r="F4681" t="s">
        <v>72</v>
      </c>
      <c r="G4681" t="s">
        <v>62</v>
      </c>
      <c r="H4681" t="s">
        <v>175</v>
      </c>
      <c r="I4681" t="s">
        <v>74</v>
      </c>
      <c r="J4681" t="s">
        <v>53</v>
      </c>
      <c r="K4681" t="s">
        <v>75</v>
      </c>
      <c r="L4681" t="s">
        <v>55</v>
      </c>
      <c r="M4681" t="s">
        <v>56</v>
      </c>
      <c r="N4681" t="s">
        <v>76</v>
      </c>
      <c r="O4681" t="s">
        <v>70</v>
      </c>
      <c r="P4681">
        <v>74</v>
      </c>
      <c r="Q4681">
        <v>76</v>
      </c>
      <c r="R4681">
        <v>75</v>
      </c>
      <c r="S4681">
        <v>1</v>
      </c>
      <c r="T4681">
        <f t="shared" si="657"/>
        <v>74</v>
      </c>
      <c r="U4681">
        <v>71</v>
      </c>
      <c r="V4681">
        <f t="shared" si="658"/>
        <v>3</v>
      </c>
      <c r="W4681" s="3">
        <f t="shared" si="659"/>
        <v>1.3333333333333334E-2</v>
      </c>
      <c r="X4681">
        <v>24</v>
      </c>
      <c r="Y4681" s="4">
        <v>3.8</v>
      </c>
      <c r="Z4681" s="4">
        <v>1.1000000000000001</v>
      </c>
      <c r="AA4681" s="5">
        <v>36195.68</v>
      </c>
      <c r="AB4681" s="5">
        <f t="shared" si="660"/>
        <v>2569893.2799999998</v>
      </c>
      <c r="AC4681" s="5">
        <v>23552.9</v>
      </c>
      <c r="AD4681" s="5">
        <f t="shared" si="661"/>
        <v>1766467.5</v>
      </c>
      <c r="AE4681" s="5">
        <v>128005.68</v>
      </c>
      <c r="AF4681" s="5">
        <v>33349.22</v>
      </c>
      <c r="AG4681" s="5">
        <v>9206</v>
      </c>
      <c r="AH4681" s="5">
        <v>1595</v>
      </c>
      <c r="AI4681" s="5">
        <v>3200</v>
      </c>
      <c r="AJ4681">
        <v>0</v>
      </c>
      <c r="AK4681" s="5">
        <v>0</v>
      </c>
      <c r="AL4681" s="5">
        <v>1906.01</v>
      </c>
      <c r="AM4681" s="5">
        <v>44285.32</v>
      </c>
      <c r="AN4681">
        <v>4</v>
      </c>
      <c r="AO4681">
        <v>3</v>
      </c>
      <c r="AP4681" t="str">
        <f t="shared" si="662"/>
        <v>Yes</v>
      </c>
      <c r="AQ4681">
        <v>1</v>
      </c>
      <c r="AR4681" s="5">
        <f t="shared" si="663"/>
        <v>1988014.73</v>
      </c>
      <c r="AS4681" s="5">
        <f t="shared" si="664"/>
        <v>581878.55000000005</v>
      </c>
      <c r="AT4681" t="s">
        <v>59</v>
      </c>
      <c r="AU4681" t="s">
        <v>6164</v>
      </c>
      <c r="AV4681" t="s">
        <v>6165</v>
      </c>
      <c r="AW4681" t="s">
        <v>6166</v>
      </c>
      <c r="AX4681" t="s">
        <v>6167</v>
      </c>
      <c r="AY4681">
        <v>75</v>
      </c>
      <c r="AZ4681">
        <v>0</v>
      </c>
      <c r="BA4681">
        <v>25</v>
      </c>
      <c r="BB4681" t="s">
        <v>6191</v>
      </c>
      <c r="BC4681">
        <v>0</v>
      </c>
      <c r="BD4681">
        <v>0</v>
      </c>
      <c r="BE4681" t="s">
        <v>6169</v>
      </c>
      <c r="BF4681" t="s">
        <v>6170</v>
      </c>
      <c r="BG4681">
        <v>0</v>
      </c>
      <c r="BH4681" t="s">
        <v>6171</v>
      </c>
      <c r="BI4681">
        <v>46</v>
      </c>
      <c r="BJ4681" t="s">
        <v>6172</v>
      </c>
      <c r="BK4681">
        <v>0</v>
      </c>
      <c r="BL4681">
        <v>79</v>
      </c>
      <c r="BM4681" s="3">
        <f t="shared" si="665"/>
        <v>0.94936708860759489</v>
      </c>
    </row>
    <row r="4682" spans="1:65">
      <c r="A4682" t="s">
        <v>4822</v>
      </c>
      <c r="B4682" s="2">
        <v>45941</v>
      </c>
      <c r="C4682" t="s">
        <v>4641</v>
      </c>
      <c r="D4682" t="s">
        <v>4642</v>
      </c>
      <c r="E4682">
        <v>10</v>
      </c>
      <c r="F4682" t="s">
        <v>49</v>
      </c>
      <c r="G4682" t="s">
        <v>50</v>
      </c>
      <c r="H4682" t="s">
        <v>108</v>
      </c>
      <c r="I4682" t="s">
        <v>52</v>
      </c>
      <c r="J4682" t="s">
        <v>81</v>
      </c>
      <c r="K4682" t="s">
        <v>66</v>
      </c>
      <c r="L4682" t="s">
        <v>67</v>
      </c>
      <c r="M4682" t="s">
        <v>68</v>
      </c>
      <c r="N4682" t="s">
        <v>57</v>
      </c>
      <c r="O4682" t="s">
        <v>58</v>
      </c>
      <c r="P4682">
        <v>34</v>
      </c>
      <c r="Q4682">
        <v>36</v>
      </c>
      <c r="R4682">
        <v>35</v>
      </c>
      <c r="S4682">
        <v>3</v>
      </c>
      <c r="T4682">
        <f t="shared" si="657"/>
        <v>32</v>
      </c>
      <c r="U4682">
        <v>32</v>
      </c>
      <c r="V4682">
        <f t="shared" si="658"/>
        <v>0</v>
      </c>
      <c r="W4682" s="3">
        <f t="shared" si="659"/>
        <v>8.5714285714285715E-2</v>
      </c>
      <c r="X4682">
        <v>41</v>
      </c>
      <c r="Y4682" s="4">
        <v>0</v>
      </c>
      <c r="Z4682" s="4">
        <v>1.2</v>
      </c>
      <c r="AA4682" s="5">
        <v>72608.36</v>
      </c>
      <c r="AB4682" s="5">
        <f t="shared" si="660"/>
        <v>2323467.52</v>
      </c>
      <c r="AC4682" s="5">
        <v>49101.55</v>
      </c>
      <c r="AD4682" s="5">
        <f t="shared" si="661"/>
        <v>1718554.25</v>
      </c>
      <c r="AE4682" s="5">
        <v>113227.74</v>
      </c>
      <c r="AF4682" s="5">
        <v>31948.69</v>
      </c>
      <c r="AG4682" s="5">
        <v>10978.64</v>
      </c>
      <c r="AH4682" s="5">
        <v>1740</v>
      </c>
      <c r="AI4682" s="5">
        <v>23775.23</v>
      </c>
      <c r="AJ4682">
        <v>1</v>
      </c>
      <c r="AK4682" s="5">
        <v>23054.28</v>
      </c>
      <c r="AL4682" s="5">
        <v>0</v>
      </c>
      <c r="AM4682" s="5">
        <v>22132.84</v>
      </c>
      <c r="AN4682">
        <v>4</v>
      </c>
      <c r="AO4682">
        <v>3</v>
      </c>
      <c r="AP4682" t="str">
        <f t="shared" si="662"/>
        <v>Yes</v>
      </c>
      <c r="AQ4682">
        <v>2</v>
      </c>
      <c r="AR4682" s="5">
        <f t="shared" si="663"/>
        <v>1945411.67</v>
      </c>
      <c r="AS4682" s="5">
        <f t="shared" si="664"/>
        <v>378055.85</v>
      </c>
      <c r="AT4682" t="s">
        <v>1641</v>
      </c>
      <c r="AU4682" t="s">
        <v>6189</v>
      </c>
      <c r="AV4682" t="s">
        <v>6201</v>
      </c>
      <c r="AW4682" t="s">
        <v>6175</v>
      </c>
      <c r="AX4682" t="s">
        <v>6167</v>
      </c>
      <c r="AY4682">
        <v>35</v>
      </c>
      <c r="AZ4682">
        <v>0</v>
      </c>
      <c r="BA4682">
        <v>0</v>
      </c>
      <c r="BB4682" t="s">
        <v>6168</v>
      </c>
      <c r="BC4682">
        <v>0</v>
      </c>
      <c r="BD4682">
        <v>0</v>
      </c>
      <c r="BE4682" t="s">
        <v>6169</v>
      </c>
      <c r="BF4682" t="s">
        <v>6210</v>
      </c>
      <c r="BG4682">
        <v>0</v>
      </c>
      <c r="BH4682" t="s">
        <v>6171</v>
      </c>
      <c r="BI4682">
        <v>53</v>
      </c>
      <c r="BJ4682" t="s">
        <v>6187</v>
      </c>
      <c r="BK4682">
        <v>0</v>
      </c>
      <c r="BL4682">
        <v>49</v>
      </c>
      <c r="BM4682" s="3">
        <f t="shared" si="665"/>
        <v>0.7142857142857143</v>
      </c>
    </row>
    <row r="4683" spans="1:65">
      <c r="A4683" t="s">
        <v>4823</v>
      </c>
      <c r="B4683" s="2">
        <v>45941</v>
      </c>
      <c r="C4683" t="s">
        <v>4641</v>
      </c>
      <c r="D4683" t="s">
        <v>4642</v>
      </c>
      <c r="E4683">
        <v>10</v>
      </c>
      <c r="F4683" t="s">
        <v>78</v>
      </c>
      <c r="G4683" t="s">
        <v>62</v>
      </c>
      <c r="H4683" t="s">
        <v>168</v>
      </c>
      <c r="I4683" t="s">
        <v>74</v>
      </c>
      <c r="J4683" t="s">
        <v>81</v>
      </c>
      <c r="K4683" t="s">
        <v>75</v>
      </c>
      <c r="L4683" t="s">
        <v>67</v>
      </c>
      <c r="M4683" t="s">
        <v>68</v>
      </c>
      <c r="N4683" t="s">
        <v>76</v>
      </c>
      <c r="O4683" t="s">
        <v>58</v>
      </c>
      <c r="P4683">
        <v>25</v>
      </c>
      <c r="Q4683">
        <v>40</v>
      </c>
      <c r="R4683">
        <v>40</v>
      </c>
      <c r="S4683">
        <v>4</v>
      </c>
      <c r="T4683">
        <f t="shared" si="657"/>
        <v>36</v>
      </c>
      <c r="U4683">
        <v>19</v>
      </c>
      <c r="V4683">
        <f t="shared" si="658"/>
        <v>17</v>
      </c>
      <c r="W4683" s="3">
        <f t="shared" si="659"/>
        <v>0.1</v>
      </c>
      <c r="X4683">
        <v>30</v>
      </c>
      <c r="Y4683" s="4">
        <v>6.3</v>
      </c>
      <c r="Z4683" s="4">
        <v>2</v>
      </c>
      <c r="AA4683" s="5">
        <v>78345.95</v>
      </c>
      <c r="AB4683" s="5">
        <f t="shared" si="660"/>
        <v>1488573.05</v>
      </c>
      <c r="AC4683" s="5">
        <v>49599.15</v>
      </c>
      <c r="AD4683" s="5">
        <f t="shared" si="661"/>
        <v>1983966</v>
      </c>
      <c r="AE4683" s="5">
        <v>122893.32</v>
      </c>
      <c r="AF4683" s="5">
        <v>37994.550000000003</v>
      </c>
      <c r="AG4683" s="5">
        <v>10539.03</v>
      </c>
      <c r="AH4683" s="5">
        <v>2900</v>
      </c>
      <c r="AI4683" s="5">
        <v>30879.25</v>
      </c>
      <c r="AJ4683">
        <v>1</v>
      </c>
      <c r="AK4683" s="5">
        <v>22695.5</v>
      </c>
      <c r="AL4683" s="5">
        <v>26445.27</v>
      </c>
      <c r="AM4683" s="5">
        <v>12519.3</v>
      </c>
      <c r="AN4683">
        <v>4</v>
      </c>
      <c r="AO4683">
        <v>3</v>
      </c>
      <c r="AP4683" t="str">
        <f t="shared" si="662"/>
        <v>Yes</v>
      </c>
      <c r="AQ4683">
        <v>2</v>
      </c>
      <c r="AR4683" s="5">
        <f t="shared" si="663"/>
        <v>2250832.2200000002</v>
      </c>
      <c r="AS4683" s="5">
        <f t="shared" si="664"/>
        <v>-762259.17</v>
      </c>
      <c r="AT4683" t="s">
        <v>1641</v>
      </c>
      <c r="AU4683" t="s">
        <v>6189</v>
      </c>
      <c r="AV4683" t="s">
        <v>6201</v>
      </c>
      <c r="AW4683" t="s">
        <v>6175</v>
      </c>
      <c r="AX4683" t="s">
        <v>6184</v>
      </c>
      <c r="AY4683">
        <v>31</v>
      </c>
      <c r="AZ4683">
        <v>4</v>
      </c>
      <c r="BA4683">
        <v>54</v>
      </c>
      <c r="BB4683" t="s">
        <v>6180</v>
      </c>
      <c r="BC4683">
        <v>0</v>
      </c>
      <c r="BD4683">
        <v>0</v>
      </c>
      <c r="BE4683" t="s">
        <v>6169</v>
      </c>
      <c r="BF4683" t="s">
        <v>6210</v>
      </c>
      <c r="BG4683">
        <v>1</v>
      </c>
      <c r="BH4683" t="s">
        <v>6186</v>
      </c>
      <c r="BI4683">
        <v>59</v>
      </c>
      <c r="BJ4683" t="s">
        <v>6187</v>
      </c>
      <c r="BK4683">
        <v>0</v>
      </c>
      <c r="BL4683">
        <v>48</v>
      </c>
      <c r="BM4683" s="3">
        <f t="shared" si="665"/>
        <v>0.83333333333333337</v>
      </c>
    </row>
    <row r="4684" spans="1:65">
      <c r="A4684" t="s">
        <v>4824</v>
      </c>
      <c r="B4684" s="2">
        <v>45941</v>
      </c>
      <c r="C4684" t="s">
        <v>4641</v>
      </c>
      <c r="D4684" t="s">
        <v>4642</v>
      </c>
      <c r="E4684">
        <v>10</v>
      </c>
      <c r="F4684" t="s">
        <v>49</v>
      </c>
      <c r="G4684" t="s">
        <v>62</v>
      </c>
      <c r="H4684" t="s">
        <v>133</v>
      </c>
      <c r="I4684" t="s">
        <v>64</v>
      </c>
      <c r="J4684" t="s">
        <v>65</v>
      </c>
      <c r="K4684" t="s">
        <v>54</v>
      </c>
      <c r="L4684" t="s">
        <v>67</v>
      </c>
      <c r="M4684" t="s">
        <v>56</v>
      </c>
      <c r="N4684" t="s">
        <v>57</v>
      </c>
      <c r="O4684" t="s">
        <v>82</v>
      </c>
      <c r="P4684">
        <v>39</v>
      </c>
      <c r="Q4684">
        <v>39</v>
      </c>
      <c r="R4684">
        <v>37</v>
      </c>
      <c r="S4684">
        <v>1</v>
      </c>
      <c r="T4684">
        <f t="shared" si="657"/>
        <v>36</v>
      </c>
      <c r="U4684">
        <v>36</v>
      </c>
      <c r="V4684">
        <f t="shared" si="658"/>
        <v>0</v>
      </c>
      <c r="W4684" s="3">
        <f t="shared" si="659"/>
        <v>2.7027027027027029E-2</v>
      </c>
      <c r="X4684">
        <v>26</v>
      </c>
      <c r="Y4684" s="4">
        <v>0.9</v>
      </c>
      <c r="Z4684" s="4">
        <v>0.9</v>
      </c>
      <c r="AA4684" s="5">
        <v>56083.9</v>
      </c>
      <c r="AB4684" s="5">
        <f t="shared" si="660"/>
        <v>2019020.4</v>
      </c>
      <c r="AC4684" s="5">
        <v>33971</v>
      </c>
      <c r="AD4684" s="5">
        <f t="shared" si="661"/>
        <v>1256927</v>
      </c>
      <c r="AE4684" s="5">
        <v>81064.639999999999</v>
      </c>
      <c r="AF4684" s="5">
        <v>25268.67</v>
      </c>
      <c r="AG4684" s="5">
        <v>8805.93</v>
      </c>
      <c r="AH4684" s="5">
        <v>1305</v>
      </c>
      <c r="AI4684" s="5">
        <v>4600</v>
      </c>
      <c r="AJ4684">
        <v>0</v>
      </c>
      <c r="AK4684" s="5">
        <v>0</v>
      </c>
      <c r="AL4684" s="5">
        <v>0</v>
      </c>
      <c r="AM4684" s="5">
        <v>28822.33</v>
      </c>
      <c r="AN4684">
        <v>4</v>
      </c>
      <c r="AO4684">
        <v>7</v>
      </c>
      <c r="AP4684" t="str">
        <f t="shared" si="662"/>
        <v>No</v>
      </c>
      <c r="AQ4684">
        <v>2</v>
      </c>
      <c r="AR4684" s="5">
        <f t="shared" si="663"/>
        <v>1406793.57</v>
      </c>
      <c r="AS4684" s="5">
        <f t="shared" si="664"/>
        <v>612226.82999999996</v>
      </c>
      <c r="AT4684" t="s">
        <v>59</v>
      </c>
      <c r="AU4684" t="s">
        <v>6164</v>
      </c>
      <c r="AV4684" t="s">
        <v>6165</v>
      </c>
      <c r="AW4684" t="s">
        <v>6166</v>
      </c>
      <c r="AX4684" t="s">
        <v>6167</v>
      </c>
      <c r="AY4684">
        <v>40</v>
      </c>
      <c r="AZ4684">
        <v>0</v>
      </c>
      <c r="BA4684">
        <v>0</v>
      </c>
      <c r="BB4684" t="s">
        <v>6168</v>
      </c>
      <c r="BC4684">
        <v>1</v>
      </c>
      <c r="BD4684">
        <v>2</v>
      </c>
      <c r="BE4684" t="s">
        <v>6219</v>
      </c>
      <c r="BF4684" t="s">
        <v>6170</v>
      </c>
      <c r="BG4684">
        <v>0</v>
      </c>
      <c r="BH4684" t="s">
        <v>6171</v>
      </c>
      <c r="BI4684">
        <v>41</v>
      </c>
      <c r="BJ4684" t="s">
        <v>6172</v>
      </c>
      <c r="BK4684">
        <v>0</v>
      </c>
      <c r="BL4684">
        <v>63</v>
      </c>
      <c r="BM4684" s="3">
        <f t="shared" si="665"/>
        <v>0.58730158730158732</v>
      </c>
    </row>
    <row r="4685" spans="1:65">
      <c r="A4685" t="s">
        <v>4825</v>
      </c>
      <c r="B4685" s="2">
        <v>45941</v>
      </c>
      <c r="C4685" t="s">
        <v>4641</v>
      </c>
      <c r="D4685" t="s">
        <v>4642</v>
      </c>
      <c r="E4685">
        <v>10</v>
      </c>
      <c r="F4685" t="s">
        <v>61</v>
      </c>
      <c r="G4685" t="s">
        <v>50</v>
      </c>
      <c r="H4685" t="s">
        <v>183</v>
      </c>
      <c r="I4685" t="s">
        <v>64</v>
      </c>
      <c r="J4685" t="s">
        <v>53</v>
      </c>
      <c r="K4685" t="s">
        <v>66</v>
      </c>
      <c r="L4685" t="s">
        <v>92</v>
      </c>
      <c r="M4685" t="s">
        <v>68</v>
      </c>
      <c r="N4685" t="s">
        <v>76</v>
      </c>
      <c r="O4685" t="s">
        <v>82</v>
      </c>
      <c r="P4685">
        <v>60</v>
      </c>
      <c r="Q4685">
        <v>63</v>
      </c>
      <c r="R4685">
        <v>63</v>
      </c>
      <c r="S4685">
        <v>2</v>
      </c>
      <c r="T4685">
        <f t="shared" si="657"/>
        <v>61</v>
      </c>
      <c r="U4685">
        <v>58</v>
      </c>
      <c r="V4685">
        <f t="shared" si="658"/>
        <v>3</v>
      </c>
      <c r="W4685" s="3">
        <f t="shared" si="659"/>
        <v>3.1746031746031744E-2</v>
      </c>
      <c r="X4685">
        <v>19</v>
      </c>
      <c r="Y4685" s="4">
        <v>6.4</v>
      </c>
      <c r="Z4685" s="4">
        <v>1.6</v>
      </c>
      <c r="AA4685" s="5">
        <v>33628.06</v>
      </c>
      <c r="AB4685" s="5">
        <f t="shared" si="660"/>
        <v>1950427.48</v>
      </c>
      <c r="AC4685" s="5">
        <v>22610.47</v>
      </c>
      <c r="AD4685" s="5">
        <f t="shared" si="661"/>
        <v>1424459.61</v>
      </c>
      <c r="AE4685" s="5">
        <v>102461.46</v>
      </c>
      <c r="AF4685" s="5">
        <v>27424.21</v>
      </c>
      <c r="AG4685" s="5">
        <v>8852.52</v>
      </c>
      <c r="AH4685" s="5">
        <v>2320</v>
      </c>
      <c r="AI4685" s="5">
        <v>6400</v>
      </c>
      <c r="AJ4685">
        <v>1</v>
      </c>
      <c r="AK4685" s="5">
        <v>8748.7199999999993</v>
      </c>
      <c r="AL4685" s="5">
        <v>2019.81</v>
      </c>
      <c r="AM4685" s="5">
        <v>45195.48</v>
      </c>
      <c r="AN4685">
        <v>4</v>
      </c>
      <c r="AO4685">
        <v>6</v>
      </c>
      <c r="AP4685" t="str">
        <f t="shared" si="662"/>
        <v>No</v>
      </c>
      <c r="AQ4685">
        <v>3</v>
      </c>
      <c r="AR4685" s="5">
        <f t="shared" si="663"/>
        <v>1627881.81</v>
      </c>
      <c r="AS4685" s="5">
        <f t="shared" si="664"/>
        <v>322545.67</v>
      </c>
      <c r="AT4685" t="s">
        <v>59</v>
      </c>
      <c r="AU4685" t="s">
        <v>6189</v>
      </c>
      <c r="AV4685" t="s">
        <v>6190</v>
      </c>
      <c r="AW4685" t="s">
        <v>6183</v>
      </c>
      <c r="AX4685" t="s">
        <v>6184</v>
      </c>
      <c r="AY4685">
        <v>62</v>
      </c>
      <c r="AZ4685">
        <v>0</v>
      </c>
      <c r="BA4685">
        <v>21</v>
      </c>
      <c r="BB4685" t="s">
        <v>6180</v>
      </c>
      <c r="BC4685">
        <v>0</v>
      </c>
      <c r="BD4685">
        <v>2</v>
      </c>
      <c r="BE4685" t="s">
        <v>6218</v>
      </c>
      <c r="BF4685" t="s">
        <v>6170</v>
      </c>
      <c r="BG4685">
        <v>0</v>
      </c>
      <c r="BH4685" t="s">
        <v>6171</v>
      </c>
      <c r="BI4685">
        <v>8</v>
      </c>
      <c r="BJ4685" t="s">
        <v>6172</v>
      </c>
      <c r="BK4685">
        <v>0</v>
      </c>
      <c r="BL4685">
        <v>71</v>
      </c>
      <c r="BM4685" s="3">
        <f t="shared" si="665"/>
        <v>0.88732394366197187</v>
      </c>
    </row>
    <row r="4686" spans="1:65">
      <c r="A4686" t="s">
        <v>4826</v>
      </c>
      <c r="B4686" s="2">
        <v>45941</v>
      </c>
      <c r="C4686" t="s">
        <v>4641</v>
      </c>
      <c r="D4686" t="s">
        <v>4642</v>
      </c>
      <c r="E4686">
        <v>10</v>
      </c>
      <c r="F4686" t="s">
        <v>49</v>
      </c>
      <c r="G4686" t="s">
        <v>79</v>
      </c>
      <c r="H4686" t="s">
        <v>106</v>
      </c>
      <c r="I4686" t="s">
        <v>64</v>
      </c>
      <c r="J4686" t="s">
        <v>81</v>
      </c>
      <c r="K4686" t="s">
        <v>75</v>
      </c>
      <c r="L4686" t="s">
        <v>87</v>
      </c>
      <c r="M4686" t="s">
        <v>56</v>
      </c>
      <c r="N4686" t="s">
        <v>57</v>
      </c>
      <c r="O4686" t="s">
        <v>82</v>
      </c>
      <c r="P4686">
        <v>30</v>
      </c>
      <c r="Q4686">
        <v>40</v>
      </c>
      <c r="R4686">
        <v>39</v>
      </c>
      <c r="S4686">
        <v>1</v>
      </c>
      <c r="T4686">
        <f t="shared" si="657"/>
        <v>38</v>
      </c>
      <c r="U4686">
        <v>23</v>
      </c>
      <c r="V4686">
        <f t="shared" si="658"/>
        <v>15</v>
      </c>
      <c r="W4686" s="3">
        <f t="shared" si="659"/>
        <v>2.564102564102564E-2</v>
      </c>
      <c r="X4686">
        <v>23</v>
      </c>
      <c r="Y4686" s="4">
        <v>2.1</v>
      </c>
      <c r="Z4686" s="4">
        <v>1.2</v>
      </c>
      <c r="AA4686" s="5">
        <v>78591.06</v>
      </c>
      <c r="AB4686" s="5">
        <f t="shared" si="660"/>
        <v>1807594.38</v>
      </c>
      <c r="AC4686" s="5">
        <v>54069.74</v>
      </c>
      <c r="AD4686" s="5">
        <f t="shared" si="661"/>
        <v>2108719.86</v>
      </c>
      <c r="AE4686" s="5">
        <v>116973</v>
      </c>
      <c r="AF4686" s="5">
        <v>34577.81</v>
      </c>
      <c r="AG4686" s="5">
        <v>8828.27</v>
      </c>
      <c r="AH4686" s="5">
        <v>1740</v>
      </c>
      <c r="AI4686" s="5">
        <v>6800</v>
      </c>
      <c r="AJ4686">
        <v>0</v>
      </c>
      <c r="AK4686" s="5">
        <v>0</v>
      </c>
      <c r="AL4686" s="5">
        <v>22768.28</v>
      </c>
      <c r="AM4686" s="5">
        <v>20524.38</v>
      </c>
      <c r="AN4686">
        <v>4</v>
      </c>
      <c r="AO4686">
        <v>8</v>
      </c>
      <c r="AP4686" t="str">
        <f t="shared" si="662"/>
        <v>No</v>
      </c>
      <c r="AQ4686">
        <v>2</v>
      </c>
      <c r="AR4686" s="5">
        <f t="shared" si="663"/>
        <v>2320931.6</v>
      </c>
      <c r="AS4686" s="5">
        <f t="shared" si="664"/>
        <v>-513337.22</v>
      </c>
      <c r="AT4686" t="s">
        <v>59</v>
      </c>
      <c r="AU4686" t="s">
        <v>6164</v>
      </c>
      <c r="AV4686" t="s">
        <v>6165</v>
      </c>
      <c r="AW4686" t="s">
        <v>6166</v>
      </c>
      <c r="AX4686" t="s">
        <v>6167</v>
      </c>
      <c r="AY4686">
        <v>40</v>
      </c>
      <c r="AZ4686">
        <v>7</v>
      </c>
      <c r="BA4686">
        <v>75</v>
      </c>
      <c r="BB4686" t="s">
        <v>6220</v>
      </c>
      <c r="BC4686">
        <v>1</v>
      </c>
      <c r="BD4686">
        <v>3</v>
      </c>
      <c r="BE4686" t="s">
        <v>6219</v>
      </c>
      <c r="BF4686" t="s">
        <v>6170</v>
      </c>
      <c r="BG4686">
        <v>3</v>
      </c>
      <c r="BH4686" t="s">
        <v>6208</v>
      </c>
      <c r="BI4686">
        <v>91</v>
      </c>
      <c r="BJ4686" t="s">
        <v>6193</v>
      </c>
      <c r="BK4686">
        <v>0</v>
      </c>
      <c r="BL4686">
        <v>46</v>
      </c>
      <c r="BM4686" s="3">
        <f t="shared" si="665"/>
        <v>0.84782608695652173</v>
      </c>
    </row>
    <row r="4687" spans="1:65">
      <c r="A4687" t="s">
        <v>4827</v>
      </c>
      <c r="B4687" s="2">
        <v>45941</v>
      </c>
      <c r="C4687" t="s">
        <v>4641</v>
      </c>
      <c r="D4687" t="s">
        <v>4642</v>
      </c>
      <c r="E4687">
        <v>10</v>
      </c>
      <c r="F4687" t="s">
        <v>49</v>
      </c>
      <c r="G4687" t="s">
        <v>50</v>
      </c>
      <c r="H4687" t="s">
        <v>51</v>
      </c>
      <c r="I4687" t="s">
        <v>64</v>
      </c>
      <c r="J4687" t="s">
        <v>53</v>
      </c>
      <c r="K4687" t="s">
        <v>66</v>
      </c>
      <c r="L4687" t="s">
        <v>92</v>
      </c>
      <c r="M4687" t="s">
        <v>56</v>
      </c>
      <c r="N4687" t="s">
        <v>69</v>
      </c>
      <c r="O4687" t="s">
        <v>58</v>
      </c>
      <c r="P4687">
        <v>62</v>
      </c>
      <c r="Q4687">
        <v>67</v>
      </c>
      <c r="R4687">
        <v>67</v>
      </c>
      <c r="S4687">
        <v>2</v>
      </c>
      <c r="T4687">
        <f t="shared" si="657"/>
        <v>65</v>
      </c>
      <c r="U4687">
        <v>60</v>
      </c>
      <c r="V4687">
        <f t="shared" si="658"/>
        <v>5</v>
      </c>
      <c r="W4687" s="3">
        <f t="shared" si="659"/>
        <v>2.9850746268656716E-2</v>
      </c>
      <c r="X4687">
        <v>13</v>
      </c>
      <c r="Y4687" s="4">
        <v>4.2</v>
      </c>
      <c r="Z4687" s="4">
        <v>1.3</v>
      </c>
      <c r="AA4687" s="5">
        <v>34055.21</v>
      </c>
      <c r="AB4687" s="5">
        <f t="shared" si="660"/>
        <v>2043312.6</v>
      </c>
      <c r="AC4687" s="5">
        <v>23721.9</v>
      </c>
      <c r="AD4687" s="5">
        <f t="shared" si="661"/>
        <v>1589367.3</v>
      </c>
      <c r="AE4687" s="5">
        <v>111887.27</v>
      </c>
      <c r="AF4687" s="5">
        <v>30463.74</v>
      </c>
      <c r="AG4687" s="5">
        <v>8056.1</v>
      </c>
      <c r="AH4687" s="5">
        <v>1885</v>
      </c>
      <c r="AI4687" s="5">
        <v>6400</v>
      </c>
      <c r="AJ4687">
        <v>0</v>
      </c>
      <c r="AK4687" s="5">
        <v>0</v>
      </c>
      <c r="AL4687" s="5">
        <v>3334.01</v>
      </c>
      <c r="AM4687" s="5">
        <v>41575.519999999997</v>
      </c>
      <c r="AN4687">
        <v>4</v>
      </c>
      <c r="AO4687">
        <v>4</v>
      </c>
      <c r="AP4687" t="str">
        <f t="shared" si="662"/>
        <v>Yes</v>
      </c>
      <c r="AQ4687">
        <v>0</v>
      </c>
      <c r="AR4687" s="5">
        <f t="shared" si="663"/>
        <v>1792968.94</v>
      </c>
      <c r="AS4687" s="5">
        <f t="shared" si="664"/>
        <v>250343.66</v>
      </c>
      <c r="AT4687" t="s">
        <v>59</v>
      </c>
      <c r="AU4687" t="s">
        <v>6164</v>
      </c>
      <c r="AV4687" t="s">
        <v>6165</v>
      </c>
      <c r="AW4687" t="s">
        <v>6166</v>
      </c>
      <c r="AX4687" t="s">
        <v>6184</v>
      </c>
      <c r="AY4687">
        <v>65</v>
      </c>
      <c r="AZ4687">
        <v>0</v>
      </c>
      <c r="BA4687">
        <v>29</v>
      </c>
      <c r="BB4687" t="s">
        <v>6180</v>
      </c>
      <c r="BC4687">
        <v>0</v>
      </c>
      <c r="BD4687">
        <v>0</v>
      </c>
      <c r="BE4687" t="s">
        <v>6169</v>
      </c>
      <c r="BF4687" t="s">
        <v>6170</v>
      </c>
      <c r="BG4687">
        <v>0</v>
      </c>
      <c r="BH4687" t="s">
        <v>6171</v>
      </c>
      <c r="BI4687">
        <v>11</v>
      </c>
      <c r="BJ4687" t="s">
        <v>6172</v>
      </c>
      <c r="BK4687">
        <v>0</v>
      </c>
      <c r="BL4687">
        <v>75</v>
      </c>
      <c r="BM4687" s="3">
        <f t="shared" si="665"/>
        <v>0.89333333333333331</v>
      </c>
    </row>
    <row r="4688" spans="1:65">
      <c r="A4688" t="s">
        <v>4828</v>
      </c>
      <c r="B4688" s="2">
        <v>45941</v>
      </c>
      <c r="C4688" t="s">
        <v>4641</v>
      </c>
      <c r="D4688" t="s">
        <v>4642</v>
      </c>
      <c r="E4688">
        <v>10</v>
      </c>
      <c r="F4688" t="s">
        <v>72</v>
      </c>
      <c r="G4688" t="s">
        <v>62</v>
      </c>
      <c r="H4688" t="s">
        <v>150</v>
      </c>
      <c r="I4688" t="s">
        <v>74</v>
      </c>
      <c r="J4688" t="s">
        <v>53</v>
      </c>
      <c r="K4688" t="s">
        <v>66</v>
      </c>
      <c r="L4688" t="s">
        <v>92</v>
      </c>
      <c r="M4688" t="s">
        <v>56</v>
      </c>
      <c r="N4688" t="s">
        <v>94</v>
      </c>
      <c r="O4688" t="s">
        <v>70</v>
      </c>
      <c r="P4688">
        <v>61</v>
      </c>
      <c r="Q4688">
        <v>63</v>
      </c>
      <c r="R4688">
        <v>63</v>
      </c>
      <c r="S4688">
        <v>1</v>
      </c>
      <c r="T4688">
        <f t="shared" si="657"/>
        <v>62</v>
      </c>
      <c r="U4688">
        <v>60</v>
      </c>
      <c r="V4688">
        <f t="shared" si="658"/>
        <v>2</v>
      </c>
      <c r="W4688" s="3">
        <f t="shared" si="659"/>
        <v>1.5873015873015872E-2</v>
      </c>
      <c r="X4688">
        <v>24</v>
      </c>
      <c r="Y4688" s="4">
        <v>5.2</v>
      </c>
      <c r="Z4688" s="4">
        <v>2.1</v>
      </c>
      <c r="AA4688" s="5">
        <v>33853.879999999997</v>
      </c>
      <c r="AB4688" s="5">
        <f t="shared" si="660"/>
        <v>2031232.8</v>
      </c>
      <c r="AC4688" s="5">
        <v>23964.080000000002</v>
      </c>
      <c r="AD4688" s="5">
        <f t="shared" si="661"/>
        <v>1509737.04</v>
      </c>
      <c r="AE4688" s="5">
        <v>105803.6</v>
      </c>
      <c r="AF4688" s="5">
        <v>27037.69</v>
      </c>
      <c r="AG4688" s="5">
        <v>9450.84</v>
      </c>
      <c r="AH4688" s="5">
        <v>3045</v>
      </c>
      <c r="AI4688" s="5">
        <v>3200</v>
      </c>
      <c r="AJ4688">
        <v>0</v>
      </c>
      <c r="AK4688" s="5">
        <v>0</v>
      </c>
      <c r="AL4688" s="5">
        <v>1295.4000000000001</v>
      </c>
      <c r="AM4688" s="5">
        <v>42010.63</v>
      </c>
      <c r="AN4688">
        <v>4</v>
      </c>
      <c r="AO4688">
        <v>4</v>
      </c>
      <c r="AP4688" t="str">
        <f t="shared" si="662"/>
        <v>Yes</v>
      </c>
      <c r="AQ4688">
        <v>0</v>
      </c>
      <c r="AR4688" s="5">
        <f t="shared" si="663"/>
        <v>1701580.2</v>
      </c>
      <c r="AS4688" s="5">
        <f t="shared" si="664"/>
        <v>329652.59999999998</v>
      </c>
      <c r="AT4688" t="s">
        <v>59</v>
      </c>
      <c r="AU4688" t="s">
        <v>6164</v>
      </c>
      <c r="AV4688" t="s">
        <v>6165</v>
      </c>
      <c r="AW4688" t="s">
        <v>6166</v>
      </c>
      <c r="AX4688" t="s">
        <v>6184</v>
      </c>
      <c r="AY4688">
        <v>61</v>
      </c>
      <c r="AZ4688">
        <v>0</v>
      </c>
      <c r="BA4688">
        <v>20</v>
      </c>
      <c r="BB4688" t="s">
        <v>6180</v>
      </c>
      <c r="BC4688">
        <v>0</v>
      </c>
      <c r="BD4688">
        <v>0</v>
      </c>
      <c r="BE4688" t="s">
        <v>6169</v>
      </c>
      <c r="BF4688" t="s">
        <v>6170</v>
      </c>
      <c r="BG4688">
        <v>1</v>
      </c>
      <c r="BH4688" t="s">
        <v>6179</v>
      </c>
      <c r="BI4688">
        <v>22</v>
      </c>
      <c r="BJ4688" t="s">
        <v>6172</v>
      </c>
      <c r="BK4688">
        <v>0</v>
      </c>
      <c r="BL4688">
        <v>77</v>
      </c>
      <c r="BM4688" s="3">
        <f t="shared" si="665"/>
        <v>0.81818181818181823</v>
      </c>
    </row>
    <row r="4689" spans="1:65">
      <c r="A4689" t="s">
        <v>4829</v>
      </c>
      <c r="B4689" s="2">
        <v>45941</v>
      </c>
      <c r="C4689" t="s">
        <v>4641</v>
      </c>
      <c r="D4689" t="s">
        <v>4642</v>
      </c>
      <c r="E4689">
        <v>10</v>
      </c>
      <c r="F4689" t="s">
        <v>78</v>
      </c>
      <c r="G4689" t="s">
        <v>50</v>
      </c>
      <c r="H4689" t="s">
        <v>161</v>
      </c>
      <c r="I4689" t="s">
        <v>74</v>
      </c>
      <c r="J4689" t="s">
        <v>81</v>
      </c>
      <c r="K4689" t="s">
        <v>75</v>
      </c>
      <c r="L4689" t="s">
        <v>87</v>
      </c>
      <c r="M4689" t="s">
        <v>56</v>
      </c>
      <c r="N4689" t="s">
        <v>94</v>
      </c>
      <c r="O4689" t="s">
        <v>70</v>
      </c>
      <c r="P4689">
        <v>26</v>
      </c>
      <c r="Q4689">
        <v>40</v>
      </c>
      <c r="R4689">
        <v>38</v>
      </c>
      <c r="S4689">
        <v>1</v>
      </c>
      <c r="T4689">
        <f t="shared" si="657"/>
        <v>37</v>
      </c>
      <c r="U4689">
        <v>21</v>
      </c>
      <c r="V4689">
        <f t="shared" si="658"/>
        <v>16</v>
      </c>
      <c r="W4689" s="3">
        <f t="shared" si="659"/>
        <v>2.6315789473684209E-2</v>
      </c>
      <c r="X4689">
        <v>28</v>
      </c>
      <c r="Y4689" s="4">
        <v>6.8</v>
      </c>
      <c r="Z4689" s="4">
        <v>1.7</v>
      </c>
      <c r="AA4689" s="5">
        <v>78466.570000000007</v>
      </c>
      <c r="AB4689" s="5">
        <f t="shared" si="660"/>
        <v>1647797.97</v>
      </c>
      <c r="AC4689" s="5">
        <v>54610.32</v>
      </c>
      <c r="AD4689" s="5">
        <f t="shared" si="661"/>
        <v>2075192.16</v>
      </c>
      <c r="AE4689" s="5">
        <v>117449.05</v>
      </c>
      <c r="AF4689" s="5">
        <v>35148.25</v>
      </c>
      <c r="AG4689" s="5">
        <v>9471.18</v>
      </c>
      <c r="AH4689" s="5">
        <v>2465</v>
      </c>
      <c r="AI4689" s="5">
        <v>6800</v>
      </c>
      <c r="AJ4689">
        <v>0</v>
      </c>
      <c r="AK4689" s="5">
        <v>0</v>
      </c>
      <c r="AL4689" s="5">
        <v>23936.23</v>
      </c>
      <c r="AM4689" s="5">
        <v>13898.41</v>
      </c>
      <c r="AN4689">
        <v>4</v>
      </c>
      <c r="AO4689">
        <v>4</v>
      </c>
      <c r="AP4689" t="str">
        <f t="shared" si="662"/>
        <v>Yes</v>
      </c>
      <c r="AQ4689">
        <v>0</v>
      </c>
      <c r="AR4689" s="5">
        <f t="shared" si="663"/>
        <v>2284360.2799999998</v>
      </c>
      <c r="AS4689" s="5">
        <f t="shared" si="664"/>
        <v>-636562.31000000006</v>
      </c>
      <c r="AT4689" t="s">
        <v>59</v>
      </c>
      <c r="AU4689" t="s">
        <v>6164</v>
      </c>
      <c r="AV4689" t="s">
        <v>6165</v>
      </c>
      <c r="AW4689" t="s">
        <v>6166</v>
      </c>
      <c r="AX4689" t="s">
        <v>6167</v>
      </c>
      <c r="AY4689">
        <v>36</v>
      </c>
      <c r="AZ4689">
        <v>5</v>
      </c>
      <c r="BA4689">
        <v>63</v>
      </c>
      <c r="BB4689" t="s">
        <v>6220</v>
      </c>
      <c r="BC4689">
        <v>0</v>
      </c>
      <c r="BD4689">
        <v>0</v>
      </c>
      <c r="BE4689" t="s">
        <v>6169</v>
      </c>
      <c r="BF4689" t="s">
        <v>6170</v>
      </c>
      <c r="BG4689">
        <v>0</v>
      </c>
      <c r="BH4689" t="s">
        <v>6171</v>
      </c>
      <c r="BI4689">
        <v>43</v>
      </c>
      <c r="BJ4689" t="s">
        <v>6172</v>
      </c>
      <c r="BK4689">
        <v>0</v>
      </c>
      <c r="BL4689">
        <v>51</v>
      </c>
      <c r="BM4689" s="3">
        <f t="shared" si="665"/>
        <v>0.74509803921568629</v>
      </c>
    </row>
    <row r="4690" spans="1:65">
      <c r="A4690" t="s">
        <v>4830</v>
      </c>
      <c r="B4690" s="2">
        <v>45941</v>
      </c>
      <c r="C4690" t="s">
        <v>4641</v>
      </c>
      <c r="D4690" t="s">
        <v>4642</v>
      </c>
      <c r="E4690">
        <v>10</v>
      </c>
      <c r="F4690" t="s">
        <v>61</v>
      </c>
      <c r="G4690" t="s">
        <v>50</v>
      </c>
      <c r="H4690" t="s">
        <v>127</v>
      </c>
      <c r="I4690" t="s">
        <v>74</v>
      </c>
      <c r="J4690" t="s">
        <v>65</v>
      </c>
      <c r="K4690" t="s">
        <v>75</v>
      </c>
      <c r="L4690" t="s">
        <v>67</v>
      </c>
      <c r="M4690" t="s">
        <v>56</v>
      </c>
      <c r="N4690" t="s">
        <v>76</v>
      </c>
      <c r="O4690" t="s">
        <v>82</v>
      </c>
      <c r="P4690">
        <v>37</v>
      </c>
      <c r="Q4690">
        <v>39</v>
      </c>
      <c r="R4690">
        <v>39</v>
      </c>
      <c r="S4690">
        <v>1</v>
      </c>
      <c r="T4690">
        <f t="shared" si="657"/>
        <v>38</v>
      </c>
      <c r="U4690">
        <v>36</v>
      </c>
      <c r="V4690">
        <f t="shared" si="658"/>
        <v>2</v>
      </c>
      <c r="W4690" s="3">
        <f t="shared" si="659"/>
        <v>2.564102564102564E-2</v>
      </c>
      <c r="X4690">
        <v>21</v>
      </c>
      <c r="Y4690" s="4">
        <v>3.3</v>
      </c>
      <c r="Z4690" s="4">
        <v>1.2</v>
      </c>
      <c r="AA4690" s="5">
        <v>52590.79</v>
      </c>
      <c r="AB4690" s="5">
        <f t="shared" si="660"/>
        <v>1893268.44</v>
      </c>
      <c r="AC4690" s="5">
        <v>33955.65</v>
      </c>
      <c r="AD4690" s="5">
        <f t="shared" si="661"/>
        <v>1324270.3500000001</v>
      </c>
      <c r="AE4690" s="5">
        <v>85981.47</v>
      </c>
      <c r="AF4690" s="5">
        <v>23501.49</v>
      </c>
      <c r="AG4690" s="5">
        <v>8738.44</v>
      </c>
      <c r="AH4690" s="5">
        <v>1740</v>
      </c>
      <c r="AI4690" s="5">
        <v>4600</v>
      </c>
      <c r="AJ4690">
        <v>0</v>
      </c>
      <c r="AK4690" s="5">
        <v>0</v>
      </c>
      <c r="AL4690" s="5">
        <v>2061.7199999999998</v>
      </c>
      <c r="AM4690" s="5">
        <v>29648.15</v>
      </c>
      <c r="AN4690">
        <v>4</v>
      </c>
      <c r="AO4690">
        <v>7</v>
      </c>
      <c r="AP4690" t="str">
        <f t="shared" si="662"/>
        <v>No</v>
      </c>
      <c r="AQ4690">
        <v>1</v>
      </c>
      <c r="AR4690" s="5">
        <f t="shared" si="663"/>
        <v>1480541.62</v>
      </c>
      <c r="AS4690" s="5">
        <f t="shared" si="664"/>
        <v>412726.82</v>
      </c>
      <c r="AT4690" t="s">
        <v>59</v>
      </c>
      <c r="AU4690" t="s">
        <v>6164</v>
      </c>
      <c r="AV4690" t="s">
        <v>6165</v>
      </c>
      <c r="AW4690" t="s">
        <v>6166</v>
      </c>
      <c r="AX4690" t="s">
        <v>6184</v>
      </c>
      <c r="AY4690">
        <v>40</v>
      </c>
      <c r="AZ4690">
        <v>0</v>
      </c>
      <c r="BA4690">
        <v>20</v>
      </c>
      <c r="BB4690" t="s">
        <v>6180</v>
      </c>
      <c r="BC4690">
        <v>1</v>
      </c>
      <c r="BD4690">
        <v>2</v>
      </c>
      <c r="BE4690" t="s">
        <v>6218</v>
      </c>
      <c r="BF4690" t="s">
        <v>6170</v>
      </c>
      <c r="BG4690">
        <v>0</v>
      </c>
      <c r="BH4690" t="s">
        <v>6171</v>
      </c>
      <c r="BI4690">
        <v>26</v>
      </c>
      <c r="BJ4690" t="s">
        <v>6172</v>
      </c>
      <c r="BK4690">
        <v>0</v>
      </c>
      <c r="BL4690">
        <v>63</v>
      </c>
      <c r="BM4690" s="3">
        <f t="shared" si="665"/>
        <v>0.61904761904761907</v>
      </c>
    </row>
    <row r="4691" spans="1:65">
      <c r="A4691" t="s">
        <v>4831</v>
      </c>
      <c r="B4691" s="2">
        <v>45942</v>
      </c>
      <c r="C4691" t="s">
        <v>4641</v>
      </c>
      <c r="D4691" t="s">
        <v>4642</v>
      </c>
      <c r="E4691">
        <v>10</v>
      </c>
      <c r="F4691" t="s">
        <v>72</v>
      </c>
      <c r="G4691" t="s">
        <v>62</v>
      </c>
      <c r="H4691" t="s">
        <v>220</v>
      </c>
      <c r="I4691" t="s">
        <v>64</v>
      </c>
      <c r="J4691" t="s">
        <v>81</v>
      </c>
      <c r="K4691" t="s">
        <v>75</v>
      </c>
      <c r="L4691" t="s">
        <v>55</v>
      </c>
      <c r="M4691" t="s">
        <v>68</v>
      </c>
      <c r="N4691" t="s">
        <v>109</v>
      </c>
      <c r="O4691" t="s">
        <v>82</v>
      </c>
      <c r="P4691">
        <v>29</v>
      </c>
      <c r="Q4691">
        <v>29</v>
      </c>
      <c r="R4691">
        <v>29</v>
      </c>
      <c r="S4691">
        <v>1</v>
      </c>
      <c r="T4691">
        <f t="shared" si="657"/>
        <v>28</v>
      </c>
      <c r="U4691">
        <v>28</v>
      </c>
      <c r="V4691">
        <f t="shared" si="658"/>
        <v>0</v>
      </c>
      <c r="W4691" s="3">
        <f t="shared" si="659"/>
        <v>3.4482758620689655E-2</v>
      </c>
      <c r="X4691">
        <v>18</v>
      </c>
      <c r="Y4691" s="4">
        <v>4.2</v>
      </c>
      <c r="Z4691" s="4">
        <v>0.8</v>
      </c>
      <c r="AA4691" s="5">
        <v>78662.64</v>
      </c>
      <c r="AB4691" s="5">
        <f t="shared" si="660"/>
        <v>2202553.92</v>
      </c>
      <c r="AC4691" s="5">
        <v>50696.93</v>
      </c>
      <c r="AD4691" s="5">
        <f t="shared" si="661"/>
        <v>1470210.97</v>
      </c>
      <c r="AE4691" s="5">
        <v>84338.06</v>
      </c>
      <c r="AF4691" s="5">
        <v>24670.240000000002</v>
      </c>
      <c r="AG4691" s="5">
        <v>8715.4699999999993</v>
      </c>
      <c r="AH4691" s="5">
        <v>1160</v>
      </c>
      <c r="AI4691" s="5">
        <v>6800</v>
      </c>
      <c r="AJ4691">
        <v>0</v>
      </c>
      <c r="AK4691" s="5">
        <v>0</v>
      </c>
      <c r="AL4691" s="5">
        <v>0</v>
      </c>
      <c r="AM4691" s="5">
        <v>38780.53</v>
      </c>
      <c r="AN4691">
        <v>8</v>
      </c>
      <c r="AO4691">
        <v>8</v>
      </c>
      <c r="AP4691" t="str">
        <f t="shared" si="662"/>
        <v>Yes</v>
      </c>
      <c r="AQ4691">
        <v>0</v>
      </c>
      <c r="AR4691" s="5">
        <f t="shared" si="663"/>
        <v>1634675.27</v>
      </c>
      <c r="AS4691" s="5">
        <f t="shared" si="664"/>
        <v>567878.65</v>
      </c>
      <c r="AT4691" t="s">
        <v>59</v>
      </c>
      <c r="AU4691" t="s">
        <v>6164</v>
      </c>
      <c r="AV4691" t="s">
        <v>6165</v>
      </c>
      <c r="AW4691" t="s">
        <v>6166</v>
      </c>
      <c r="AX4691" t="s">
        <v>6184</v>
      </c>
      <c r="AY4691">
        <v>30</v>
      </c>
      <c r="AZ4691">
        <v>1</v>
      </c>
      <c r="BA4691">
        <v>0</v>
      </c>
      <c r="BB4691" t="s">
        <v>6168</v>
      </c>
      <c r="BC4691">
        <v>0</v>
      </c>
      <c r="BD4691">
        <v>0</v>
      </c>
      <c r="BE4691" t="s">
        <v>6169</v>
      </c>
      <c r="BF4691" t="s">
        <v>6170</v>
      </c>
      <c r="BG4691">
        <v>0</v>
      </c>
      <c r="BH4691" t="s">
        <v>6171</v>
      </c>
      <c r="BI4691">
        <v>5</v>
      </c>
      <c r="BJ4691" t="s">
        <v>6172</v>
      </c>
      <c r="BK4691">
        <v>0</v>
      </c>
      <c r="BL4691">
        <v>49</v>
      </c>
      <c r="BM4691" s="3">
        <f t="shared" si="665"/>
        <v>0.59183673469387754</v>
      </c>
    </row>
    <row r="4692" spans="1:65">
      <c r="A4692" t="s">
        <v>4832</v>
      </c>
      <c r="B4692" s="2">
        <v>45942</v>
      </c>
      <c r="C4692" t="s">
        <v>4641</v>
      </c>
      <c r="D4692" t="s">
        <v>4642</v>
      </c>
      <c r="E4692">
        <v>10</v>
      </c>
      <c r="F4692" t="s">
        <v>61</v>
      </c>
      <c r="G4692" t="s">
        <v>50</v>
      </c>
      <c r="H4692" t="s">
        <v>157</v>
      </c>
      <c r="I4692" t="s">
        <v>64</v>
      </c>
      <c r="J4692" t="s">
        <v>53</v>
      </c>
      <c r="K4692" t="s">
        <v>66</v>
      </c>
      <c r="L4692" t="s">
        <v>92</v>
      </c>
      <c r="M4692" t="s">
        <v>68</v>
      </c>
      <c r="N4692" t="s">
        <v>69</v>
      </c>
      <c r="O4692" t="s">
        <v>70</v>
      </c>
      <c r="P4692">
        <v>57</v>
      </c>
      <c r="Q4692">
        <v>57</v>
      </c>
      <c r="R4692">
        <v>58</v>
      </c>
      <c r="S4692">
        <v>2</v>
      </c>
      <c r="T4692">
        <f t="shared" si="657"/>
        <v>56</v>
      </c>
      <c r="U4692">
        <v>54</v>
      </c>
      <c r="V4692">
        <f t="shared" si="658"/>
        <v>2</v>
      </c>
      <c r="W4692" s="3">
        <f t="shared" si="659"/>
        <v>3.4482758620689655E-2</v>
      </c>
      <c r="X4692">
        <v>6</v>
      </c>
      <c r="Y4692" s="4">
        <v>9.4</v>
      </c>
      <c r="Z4692" s="4">
        <v>1.4</v>
      </c>
      <c r="AA4692" s="5">
        <v>34272.78</v>
      </c>
      <c r="AB4692" s="5">
        <f t="shared" si="660"/>
        <v>1850730.12</v>
      </c>
      <c r="AC4692" s="5">
        <v>22665.82</v>
      </c>
      <c r="AD4692" s="5">
        <f t="shared" si="661"/>
        <v>1314617.56</v>
      </c>
      <c r="AE4692" s="5">
        <v>95656.35</v>
      </c>
      <c r="AF4692" s="5">
        <v>24399.95</v>
      </c>
      <c r="AG4692" s="5">
        <v>7161.9</v>
      </c>
      <c r="AH4692" s="5">
        <v>2030</v>
      </c>
      <c r="AI4692" s="5">
        <v>6400</v>
      </c>
      <c r="AJ4692">
        <v>1</v>
      </c>
      <c r="AK4692" s="5">
        <v>8578.89</v>
      </c>
      <c r="AL4692" s="5">
        <v>1286.1099999999999</v>
      </c>
      <c r="AM4692" s="5">
        <v>34072.21</v>
      </c>
      <c r="AN4692">
        <v>4</v>
      </c>
      <c r="AO4692">
        <v>4</v>
      </c>
      <c r="AP4692" t="str">
        <f t="shared" si="662"/>
        <v>Yes</v>
      </c>
      <c r="AQ4692">
        <v>2</v>
      </c>
      <c r="AR4692" s="5">
        <f t="shared" si="663"/>
        <v>1494202.97</v>
      </c>
      <c r="AS4692" s="5">
        <f t="shared" si="664"/>
        <v>356527.15</v>
      </c>
      <c r="AT4692" t="s">
        <v>59</v>
      </c>
      <c r="AU4692" t="s">
        <v>6194</v>
      </c>
      <c r="AV4692" t="s">
        <v>6195</v>
      </c>
      <c r="AW4692" t="s">
        <v>6183</v>
      </c>
      <c r="AX4692" t="s">
        <v>6177</v>
      </c>
      <c r="AY4692">
        <v>57</v>
      </c>
      <c r="AZ4692">
        <v>0</v>
      </c>
      <c r="BA4692">
        <v>20</v>
      </c>
      <c r="BB4692" t="s">
        <v>6198</v>
      </c>
      <c r="BC4692">
        <v>0</v>
      </c>
      <c r="BD4692">
        <v>0</v>
      </c>
      <c r="BE4692" t="s">
        <v>6169</v>
      </c>
      <c r="BF4692" t="s">
        <v>6170</v>
      </c>
      <c r="BG4692">
        <v>0</v>
      </c>
      <c r="BH4692" t="s">
        <v>6171</v>
      </c>
      <c r="BI4692">
        <v>15</v>
      </c>
      <c r="BJ4692" t="s">
        <v>6172</v>
      </c>
      <c r="BK4692">
        <v>0</v>
      </c>
      <c r="BL4692">
        <v>76</v>
      </c>
      <c r="BM4692" s="3">
        <f t="shared" si="665"/>
        <v>0.76315789473684215</v>
      </c>
    </row>
    <row r="4693" spans="1:65">
      <c r="A4693" t="s">
        <v>4833</v>
      </c>
      <c r="B4693" s="2">
        <v>45942</v>
      </c>
      <c r="C4693" t="s">
        <v>4641</v>
      </c>
      <c r="D4693" t="s">
        <v>4642</v>
      </c>
      <c r="E4693">
        <v>10</v>
      </c>
      <c r="F4693" t="s">
        <v>78</v>
      </c>
      <c r="G4693" t="s">
        <v>79</v>
      </c>
      <c r="H4693" t="s">
        <v>136</v>
      </c>
      <c r="I4693" t="s">
        <v>74</v>
      </c>
      <c r="J4693" t="s">
        <v>53</v>
      </c>
      <c r="K4693" t="s">
        <v>66</v>
      </c>
      <c r="L4693" t="s">
        <v>67</v>
      </c>
      <c r="M4693" t="s">
        <v>68</v>
      </c>
      <c r="N4693" t="s">
        <v>109</v>
      </c>
      <c r="O4693" t="s">
        <v>120</v>
      </c>
      <c r="P4693">
        <v>56</v>
      </c>
      <c r="Q4693">
        <v>58</v>
      </c>
      <c r="R4693">
        <v>54</v>
      </c>
      <c r="S4693">
        <v>4</v>
      </c>
      <c r="T4693">
        <f t="shared" si="657"/>
        <v>50</v>
      </c>
      <c r="U4693">
        <v>50</v>
      </c>
      <c r="V4693">
        <f t="shared" si="658"/>
        <v>0</v>
      </c>
      <c r="W4693" s="3">
        <f t="shared" si="659"/>
        <v>7.407407407407407E-2</v>
      </c>
      <c r="X4693">
        <v>19</v>
      </c>
      <c r="Y4693" s="4">
        <v>4.2</v>
      </c>
      <c r="Z4693" s="4">
        <v>1.3</v>
      </c>
      <c r="AA4693" s="5">
        <v>33588.1</v>
      </c>
      <c r="AB4693" s="5">
        <f t="shared" si="660"/>
        <v>1679405</v>
      </c>
      <c r="AC4693" s="5">
        <v>21961.7</v>
      </c>
      <c r="AD4693" s="5">
        <f t="shared" si="661"/>
        <v>1185931.8</v>
      </c>
      <c r="AE4693" s="5">
        <v>91508.77</v>
      </c>
      <c r="AF4693" s="5">
        <v>26130.15</v>
      </c>
      <c r="AG4693" s="5">
        <v>8962.66</v>
      </c>
      <c r="AH4693" s="5">
        <v>1885</v>
      </c>
      <c r="AI4693" s="5">
        <v>14469.99</v>
      </c>
      <c r="AJ4693">
        <v>2</v>
      </c>
      <c r="AK4693" s="5">
        <v>17090.849999999999</v>
      </c>
      <c r="AL4693" s="5">
        <v>0</v>
      </c>
      <c r="AM4693" s="5">
        <v>72413.429999999993</v>
      </c>
      <c r="AN4693">
        <v>8</v>
      </c>
      <c r="AO4693">
        <v>9</v>
      </c>
      <c r="AP4693" t="str">
        <f t="shared" si="662"/>
        <v>No</v>
      </c>
      <c r="AQ4693">
        <v>4</v>
      </c>
      <c r="AR4693" s="5">
        <f t="shared" si="663"/>
        <v>1418392.65</v>
      </c>
      <c r="AS4693" s="5">
        <f t="shared" si="664"/>
        <v>261012.35</v>
      </c>
      <c r="AT4693" t="s">
        <v>1641</v>
      </c>
      <c r="AU4693" t="s">
        <v>6199</v>
      </c>
      <c r="AV4693" t="s">
        <v>6200</v>
      </c>
      <c r="AW4693" t="s">
        <v>6175</v>
      </c>
      <c r="AX4693" t="s">
        <v>6167</v>
      </c>
      <c r="AY4693">
        <v>61</v>
      </c>
      <c r="AZ4693">
        <v>4</v>
      </c>
      <c r="BA4693">
        <v>0</v>
      </c>
      <c r="BB4693" t="s">
        <v>6168</v>
      </c>
      <c r="BC4693">
        <v>0</v>
      </c>
      <c r="BD4693">
        <v>1</v>
      </c>
      <c r="BE4693" t="s">
        <v>6188</v>
      </c>
      <c r="BF4693" t="s">
        <v>6210</v>
      </c>
      <c r="BG4693">
        <v>0</v>
      </c>
      <c r="BH4693" t="s">
        <v>6171</v>
      </c>
      <c r="BI4693">
        <v>6</v>
      </c>
      <c r="BJ4693" t="s">
        <v>6172</v>
      </c>
      <c r="BK4693">
        <v>0</v>
      </c>
      <c r="BL4693">
        <v>73</v>
      </c>
      <c r="BM4693" s="3">
        <f t="shared" si="665"/>
        <v>0.73972602739726023</v>
      </c>
    </row>
    <row r="4694" spans="1:65">
      <c r="A4694" t="s">
        <v>4834</v>
      </c>
      <c r="B4694" s="2">
        <v>45942</v>
      </c>
      <c r="C4694" t="s">
        <v>4641</v>
      </c>
      <c r="D4694" t="s">
        <v>4642</v>
      </c>
      <c r="E4694">
        <v>10</v>
      </c>
      <c r="F4694" t="s">
        <v>61</v>
      </c>
      <c r="G4694" t="s">
        <v>50</v>
      </c>
      <c r="H4694" t="s">
        <v>183</v>
      </c>
      <c r="I4694" t="s">
        <v>52</v>
      </c>
      <c r="J4694" t="s">
        <v>53</v>
      </c>
      <c r="K4694" t="s">
        <v>66</v>
      </c>
      <c r="L4694" t="s">
        <v>87</v>
      </c>
      <c r="M4694" t="s">
        <v>56</v>
      </c>
      <c r="N4694" t="s">
        <v>57</v>
      </c>
      <c r="O4694" t="s">
        <v>82</v>
      </c>
      <c r="P4694">
        <v>64</v>
      </c>
      <c r="Q4694">
        <v>68</v>
      </c>
      <c r="R4694">
        <v>68</v>
      </c>
      <c r="S4694">
        <v>2</v>
      </c>
      <c r="T4694">
        <f t="shared" si="657"/>
        <v>66</v>
      </c>
      <c r="U4694">
        <v>64</v>
      </c>
      <c r="V4694">
        <f t="shared" si="658"/>
        <v>2</v>
      </c>
      <c r="W4694" s="3">
        <f t="shared" si="659"/>
        <v>2.9411764705882353E-2</v>
      </c>
      <c r="X4694">
        <v>24</v>
      </c>
      <c r="Y4694" s="4">
        <v>1.4</v>
      </c>
      <c r="Z4694" s="4">
        <v>1.2</v>
      </c>
      <c r="AA4694" s="5">
        <v>34269.35</v>
      </c>
      <c r="AB4694" s="5">
        <f t="shared" si="660"/>
        <v>2193238.4</v>
      </c>
      <c r="AC4694" s="5">
        <v>24231.33</v>
      </c>
      <c r="AD4694" s="5">
        <f t="shared" si="661"/>
        <v>1647730.44</v>
      </c>
      <c r="AE4694" s="5">
        <v>123285.41</v>
      </c>
      <c r="AF4694" s="5">
        <v>29964.31</v>
      </c>
      <c r="AG4694" s="5">
        <v>9384.98</v>
      </c>
      <c r="AH4694" s="5">
        <v>1740</v>
      </c>
      <c r="AI4694" s="5">
        <v>6400</v>
      </c>
      <c r="AJ4694">
        <v>0</v>
      </c>
      <c r="AK4694" s="5">
        <v>0</v>
      </c>
      <c r="AL4694" s="5">
        <v>1267.03</v>
      </c>
      <c r="AM4694" s="5">
        <v>49762.99</v>
      </c>
      <c r="AN4694">
        <v>4</v>
      </c>
      <c r="AO4694">
        <v>7</v>
      </c>
      <c r="AP4694" t="str">
        <f t="shared" si="662"/>
        <v>No</v>
      </c>
      <c r="AQ4694">
        <v>2</v>
      </c>
      <c r="AR4694" s="5">
        <f t="shared" si="663"/>
        <v>1869535.16</v>
      </c>
      <c r="AS4694" s="5">
        <f t="shared" si="664"/>
        <v>323703.24</v>
      </c>
      <c r="AT4694" t="s">
        <v>59</v>
      </c>
      <c r="AU4694" t="s">
        <v>6164</v>
      </c>
      <c r="AV4694" t="s">
        <v>6165</v>
      </c>
      <c r="AW4694" t="s">
        <v>6166</v>
      </c>
      <c r="AX4694" t="s">
        <v>6184</v>
      </c>
      <c r="AY4694">
        <v>68</v>
      </c>
      <c r="AZ4694">
        <v>1</v>
      </c>
      <c r="BA4694">
        <v>18</v>
      </c>
      <c r="BB4694" t="s">
        <v>6180</v>
      </c>
      <c r="BC4694">
        <v>1</v>
      </c>
      <c r="BD4694">
        <v>2</v>
      </c>
      <c r="BE4694" t="s">
        <v>6219</v>
      </c>
      <c r="BF4694" t="s">
        <v>6170</v>
      </c>
      <c r="BG4694">
        <v>1</v>
      </c>
      <c r="BH4694" t="s">
        <v>6179</v>
      </c>
      <c r="BI4694">
        <v>57</v>
      </c>
      <c r="BJ4694" t="s">
        <v>6187</v>
      </c>
      <c r="BK4694">
        <v>0</v>
      </c>
      <c r="BL4694">
        <v>74</v>
      </c>
      <c r="BM4694" s="3">
        <f t="shared" si="665"/>
        <v>0.91891891891891897</v>
      </c>
    </row>
    <row r="4695" spans="1:65">
      <c r="A4695" t="s">
        <v>4835</v>
      </c>
      <c r="B4695" s="2">
        <v>45942</v>
      </c>
      <c r="C4695" t="s">
        <v>4641</v>
      </c>
      <c r="D4695" t="s">
        <v>4642</v>
      </c>
      <c r="E4695">
        <v>10</v>
      </c>
      <c r="F4695" t="s">
        <v>49</v>
      </c>
      <c r="G4695" t="s">
        <v>62</v>
      </c>
      <c r="H4695" t="s">
        <v>226</v>
      </c>
      <c r="I4695" t="s">
        <v>52</v>
      </c>
      <c r="J4695" t="s">
        <v>65</v>
      </c>
      <c r="K4695" t="s">
        <v>75</v>
      </c>
      <c r="L4695" t="s">
        <v>67</v>
      </c>
      <c r="M4695" t="s">
        <v>68</v>
      </c>
      <c r="N4695" t="s">
        <v>57</v>
      </c>
      <c r="O4695" t="s">
        <v>120</v>
      </c>
      <c r="P4695">
        <v>47</v>
      </c>
      <c r="Q4695">
        <v>49</v>
      </c>
      <c r="R4695">
        <v>49</v>
      </c>
      <c r="S4695">
        <v>4</v>
      </c>
      <c r="T4695">
        <f t="shared" si="657"/>
        <v>45</v>
      </c>
      <c r="U4695">
        <v>45</v>
      </c>
      <c r="V4695">
        <f t="shared" si="658"/>
        <v>0</v>
      </c>
      <c r="W4695" s="3">
        <f t="shared" si="659"/>
        <v>8.1632653061224483E-2</v>
      </c>
      <c r="X4695">
        <v>43</v>
      </c>
      <c r="Y4695" s="4">
        <v>3.4</v>
      </c>
      <c r="Z4695" s="4">
        <v>1.7</v>
      </c>
      <c r="AA4695" s="5">
        <v>52490.03</v>
      </c>
      <c r="AB4695" s="5">
        <f t="shared" si="660"/>
        <v>2362051.35</v>
      </c>
      <c r="AC4695" s="5">
        <v>32659.7</v>
      </c>
      <c r="AD4695" s="5">
        <f t="shared" si="661"/>
        <v>1600325.3</v>
      </c>
      <c r="AE4695" s="5">
        <v>113813.22</v>
      </c>
      <c r="AF4695" s="5">
        <v>32599.18</v>
      </c>
      <c r="AG4695" s="5">
        <v>10651.5</v>
      </c>
      <c r="AH4695" s="5">
        <v>2465</v>
      </c>
      <c r="AI4695" s="5">
        <v>21455.62</v>
      </c>
      <c r="AJ4695">
        <v>1</v>
      </c>
      <c r="AK4695" s="5">
        <v>14187.47</v>
      </c>
      <c r="AL4695" s="5">
        <v>0</v>
      </c>
      <c r="AM4695" s="5">
        <v>29532.76</v>
      </c>
      <c r="AN4695">
        <v>4</v>
      </c>
      <c r="AO4695">
        <v>3</v>
      </c>
      <c r="AP4695" t="str">
        <f t="shared" si="662"/>
        <v>Yes</v>
      </c>
      <c r="AQ4695">
        <v>2</v>
      </c>
      <c r="AR4695" s="5">
        <f t="shared" si="663"/>
        <v>1825030.05</v>
      </c>
      <c r="AS4695" s="5">
        <f t="shared" si="664"/>
        <v>537021.30000000005</v>
      </c>
      <c r="AT4695" t="s">
        <v>1641</v>
      </c>
      <c r="AU4695" t="s">
        <v>6199</v>
      </c>
      <c r="AV4695" t="s">
        <v>6200</v>
      </c>
      <c r="AW4695" t="s">
        <v>6175</v>
      </c>
      <c r="AX4695" t="s">
        <v>6184</v>
      </c>
      <c r="AY4695">
        <v>50</v>
      </c>
      <c r="AZ4695">
        <v>0</v>
      </c>
      <c r="BA4695">
        <v>0</v>
      </c>
      <c r="BB4695" t="s">
        <v>6168</v>
      </c>
      <c r="BC4695">
        <v>0</v>
      </c>
      <c r="BD4695">
        <v>0</v>
      </c>
      <c r="BE4695" t="s">
        <v>6169</v>
      </c>
      <c r="BF4695" t="s">
        <v>6210</v>
      </c>
      <c r="BG4695">
        <v>0</v>
      </c>
      <c r="BH4695" t="s">
        <v>6171</v>
      </c>
      <c r="BI4695">
        <v>49</v>
      </c>
      <c r="BJ4695" t="s">
        <v>6172</v>
      </c>
      <c r="BK4695">
        <v>0</v>
      </c>
      <c r="BL4695">
        <v>63</v>
      </c>
      <c r="BM4695" s="3">
        <f t="shared" si="665"/>
        <v>0.77777777777777779</v>
      </c>
    </row>
    <row r="4696" spans="1:65">
      <c r="A4696" t="s">
        <v>4836</v>
      </c>
      <c r="B4696" s="2">
        <v>45942</v>
      </c>
      <c r="C4696" t="s">
        <v>4641</v>
      </c>
      <c r="D4696" t="s">
        <v>4642</v>
      </c>
      <c r="E4696">
        <v>10</v>
      </c>
      <c r="F4696" t="s">
        <v>49</v>
      </c>
      <c r="G4696" t="s">
        <v>50</v>
      </c>
      <c r="H4696" t="s">
        <v>108</v>
      </c>
      <c r="I4696" t="s">
        <v>64</v>
      </c>
      <c r="J4696" t="s">
        <v>53</v>
      </c>
      <c r="K4696" t="s">
        <v>66</v>
      </c>
      <c r="L4696" t="s">
        <v>67</v>
      </c>
      <c r="M4696" t="s">
        <v>68</v>
      </c>
      <c r="N4696" t="s">
        <v>94</v>
      </c>
      <c r="O4696" t="s">
        <v>70</v>
      </c>
      <c r="P4696">
        <v>55</v>
      </c>
      <c r="Q4696">
        <v>56</v>
      </c>
      <c r="R4696">
        <v>54</v>
      </c>
      <c r="S4696">
        <v>4</v>
      </c>
      <c r="T4696">
        <f t="shared" si="657"/>
        <v>50</v>
      </c>
      <c r="U4696">
        <v>50</v>
      </c>
      <c r="V4696">
        <f t="shared" si="658"/>
        <v>0</v>
      </c>
      <c r="W4696" s="3">
        <f t="shared" si="659"/>
        <v>7.407407407407407E-2</v>
      </c>
      <c r="X4696">
        <v>11</v>
      </c>
      <c r="Y4696" s="4">
        <v>4.0999999999999996</v>
      </c>
      <c r="Z4696" s="4">
        <v>0.6</v>
      </c>
      <c r="AA4696" s="5">
        <v>33558.129999999997</v>
      </c>
      <c r="AB4696" s="5">
        <f t="shared" si="660"/>
        <v>1677906.5</v>
      </c>
      <c r="AC4696" s="5">
        <v>21971.06</v>
      </c>
      <c r="AD4696" s="5">
        <f t="shared" si="661"/>
        <v>1186437.24</v>
      </c>
      <c r="AE4696" s="5">
        <v>89907.19</v>
      </c>
      <c r="AF4696" s="5">
        <v>24754.55</v>
      </c>
      <c r="AG4696" s="5">
        <v>7964.3</v>
      </c>
      <c r="AH4696" s="5">
        <v>870</v>
      </c>
      <c r="AI4696" s="5">
        <v>14846.39</v>
      </c>
      <c r="AJ4696">
        <v>2</v>
      </c>
      <c r="AK4696" s="5">
        <v>16490.3</v>
      </c>
      <c r="AL4696" s="5">
        <v>0</v>
      </c>
      <c r="AM4696" s="5">
        <v>32170.67</v>
      </c>
      <c r="AN4696">
        <v>4</v>
      </c>
      <c r="AO4696">
        <v>3</v>
      </c>
      <c r="AP4696" t="str">
        <f t="shared" si="662"/>
        <v>Yes</v>
      </c>
      <c r="AQ4696">
        <v>3</v>
      </c>
      <c r="AR4696" s="5">
        <f t="shared" si="663"/>
        <v>1373440.64</v>
      </c>
      <c r="AS4696" s="5">
        <f t="shared" si="664"/>
        <v>304465.86</v>
      </c>
      <c r="AT4696" t="s">
        <v>116</v>
      </c>
      <c r="AU4696" t="s">
        <v>6173</v>
      </c>
      <c r="AV4696" t="s">
        <v>6174</v>
      </c>
      <c r="AW4696" t="s">
        <v>6175</v>
      </c>
      <c r="AX4696" t="s">
        <v>6167</v>
      </c>
      <c r="AY4696">
        <v>56</v>
      </c>
      <c r="AZ4696">
        <v>0</v>
      </c>
      <c r="BA4696">
        <v>0</v>
      </c>
      <c r="BB4696" t="s">
        <v>6168</v>
      </c>
      <c r="BC4696">
        <v>0</v>
      </c>
      <c r="BD4696">
        <v>0</v>
      </c>
      <c r="BE4696" t="s">
        <v>6169</v>
      </c>
      <c r="BF4696" t="s">
        <v>6210</v>
      </c>
      <c r="BG4696">
        <v>0</v>
      </c>
      <c r="BH4696" t="s">
        <v>6171</v>
      </c>
      <c r="BI4696">
        <v>34</v>
      </c>
      <c r="BJ4696" t="s">
        <v>6172</v>
      </c>
      <c r="BK4696">
        <v>0</v>
      </c>
      <c r="BL4696">
        <v>75</v>
      </c>
      <c r="BM4696" s="3">
        <f t="shared" si="665"/>
        <v>0.72</v>
      </c>
    </row>
    <row r="4697" spans="1:65">
      <c r="A4697" t="s">
        <v>4837</v>
      </c>
      <c r="B4697" s="2">
        <v>45942</v>
      </c>
      <c r="C4697" t="s">
        <v>4641</v>
      </c>
      <c r="D4697" t="s">
        <v>4642</v>
      </c>
      <c r="E4697">
        <v>10</v>
      </c>
      <c r="F4697" t="s">
        <v>72</v>
      </c>
      <c r="G4697" t="s">
        <v>79</v>
      </c>
      <c r="H4697" t="s">
        <v>102</v>
      </c>
      <c r="I4697" t="s">
        <v>74</v>
      </c>
      <c r="J4697" t="s">
        <v>53</v>
      </c>
      <c r="K4697" t="s">
        <v>66</v>
      </c>
      <c r="L4697" t="s">
        <v>87</v>
      </c>
      <c r="M4697" t="s">
        <v>68</v>
      </c>
      <c r="N4697" t="s">
        <v>57</v>
      </c>
      <c r="O4697" t="s">
        <v>70</v>
      </c>
      <c r="P4697">
        <v>50</v>
      </c>
      <c r="Q4697">
        <v>53</v>
      </c>
      <c r="R4697">
        <v>53</v>
      </c>
      <c r="S4697">
        <v>1</v>
      </c>
      <c r="T4697">
        <f t="shared" si="657"/>
        <v>52</v>
      </c>
      <c r="U4697">
        <v>49</v>
      </c>
      <c r="V4697">
        <f t="shared" si="658"/>
        <v>3</v>
      </c>
      <c r="W4697" s="3">
        <f t="shared" si="659"/>
        <v>1.8867924528301886E-2</v>
      </c>
      <c r="X4697">
        <v>25</v>
      </c>
      <c r="Y4697" s="4">
        <v>4.8</v>
      </c>
      <c r="Z4697" s="4">
        <v>1.6</v>
      </c>
      <c r="AA4697" s="5">
        <v>34217.589999999997</v>
      </c>
      <c r="AB4697" s="5">
        <f t="shared" si="660"/>
        <v>1676661.91</v>
      </c>
      <c r="AC4697" s="5">
        <v>23129.759999999998</v>
      </c>
      <c r="AD4697" s="5">
        <f t="shared" si="661"/>
        <v>1225877.28</v>
      </c>
      <c r="AE4697" s="5">
        <v>88993.42</v>
      </c>
      <c r="AF4697" s="5">
        <v>23146.65</v>
      </c>
      <c r="AG4697" s="5">
        <v>9339.5300000000007</v>
      </c>
      <c r="AH4697" s="5">
        <v>2320</v>
      </c>
      <c r="AI4697" s="5">
        <v>3200</v>
      </c>
      <c r="AJ4697">
        <v>1</v>
      </c>
      <c r="AK4697" s="5">
        <v>8443.1200000000008</v>
      </c>
      <c r="AL4697" s="5">
        <v>1909.12</v>
      </c>
      <c r="AM4697" s="5">
        <v>35690.339999999997</v>
      </c>
      <c r="AN4697">
        <v>4</v>
      </c>
      <c r="AO4697">
        <v>5</v>
      </c>
      <c r="AP4697" t="str">
        <f t="shared" si="662"/>
        <v>No</v>
      </c>
      <c r="AQ4697">
        <v>3</v>
      </c>
      <c r="AR4697" s="5">
        <f t="shared" si="663"/>
        <v>1398919.46</v>
      </c>
      <c r="AS4697" s="5">
        <f t="shared" si="664"/>
        <v>277742.45</v>
      </c>
      <c r="AT4697" t="s">
        <v>59</v>
      </c>
      <c r="AU4697" t="s">
        <v>6189</v>
      </c>
      <c r="AV4697" t="s">
        <v>6190</v>
      </c>
      <c r="AW4697" t="s">
        <v>6183</v>
      </c>
      <c r="AX4697" t="s">
        <v>6184</v>
      </c>
      <c r="AY4697">
        <v>52</v>
      </c>
      <c r="AZ4697">
        <v>0</v>
      </c>
      <c r="BA4697">
        <v>19</v>
      </c>
      <c r="BB4697" t="s">
        <v>6180</v>
      </c>
      <c r="BC4697">
        <v>1</v>
      </c>
      <c r="BD4697">
        <v>0</v>
      </c>
      <c r="BE4697" t="s">
        <v>6178</v>
      </c>
      <c r="BF4697" t="s">
        <v>6170</v>
      </c>
      <c r="BG4697">
        <v>0</v>
      </c>
      <c r="BH4697" t="s">
        <v>6171</v>
      </c>
      <c r="BI4697">
        <v>57</v>
      </c>
      <c r="BJ4697" t="s">
        <v>6187</v>
      </c>
      <c r="BK4697">
        <v>0</v>
      </c>
      <c r="BL4697">
        <v>74</v>
      </c>
      <c r="BM4697" s="3">
        <f t="shared" si="665"/>
        <v>0.71621621621621623</v>
      </c>
    </row>
    <row r="4698" spans="1:65">
      <c r="A4698" t="s">
        <v>4838</v>
      </c>
      <c r="B4698" s="2">
        <v>45942</v>
      </c>
      <c r="C4698" t="s">
        <v>4641</v>
      </c>
      <c r="D4698" t="s">
        <v>4642</v>
      </c>
      <c r="E4698">
        <v>10</v>
      </c>
      <c r="F4698" t="s">
        <v>49</v>
      </c>
      <c r="G4698" t="s">
        <v>62</v>
      </c>
      <c r="H4698" t="s">
        <v>125</v>
      </c>
      <c r="I4698" t="s">
        <v>74</v>
      </c>
      <c r="J4698" t="s">
        <v>53</v>
      </c>
      <c r="K4698" t="s">
        <v>75</v>
      </c>
      <c r="L4698" t="s">
        <v>55</v>
      </c>
      <c r="M4698" t="s">
        <v>56</v>
      </c>
      <c r="N4698" t="s">
        <v>69</v>
      </c>
      <c r="O4698" t="s">
        <v>82</v>
      </c>
      <c r="P4698">
        <v>64</v>
      </c>
      <c r="Q4698">
        <v>66</v>
      </c>
      <c r="R4698">
        <v>66</v>
      </c>
      <c r="S4698">
        <v>2</v>
      </c>
      <c r="T4698">
        <f t="shared" si="657"/>
        <v>64</v>
      </c>
      <c r="U4698">
        <v>62</v>
      </c>
      <c r="V4698">
        <f t="shared" si="658"/>
        <v>2</v>
      </c>
      <c r="W4698" s="3">
        <f t="shared" si="659"/>
        <v>3.0303030303030304E-2</v>
      </c>
      <c r="X4698">
        <v>18</v>
      </c>
      <c r="Y4698" s="4">
        <v>0</v>
      </c>
      <c r="Z4698" s="4">
        <v>0.8</v>
      </c>
      <c r="AA4698" s="5">
        <v>36456.050000000003</v>
      </c>
      <c r="AB4698" s="5">
        <f t="shared" si="660"/>
        <v>2260275.1</v>
      </c>
      <c r="AC4698" s="5">
        <v>23668.639999999999</v>
      </c>
      <c r="AD4698" s="5">
        <f t="shared" si="661"/>
        <v>1562130.24</v>
      </c>
      <c r="AE4698" s="5">
        <v>112156.02</v>
      </c>
      <c r="AF4698" s="5">
        <v>30523.85</v>
      </c>
      <c r="AG4698" s="5">
        <v>8426.4500000000007</v>
      </c>
      <c r="AH4698" s="5">
        <v>1160</v>
      </c>
      <c r="AI4698" s="5">
        <v>6400</v>
      </c>
      <c r="AJ4698">
        <v>0</v>
      </c>
      <c r="AK4698" s="5">
        <v>0</v>
      </c>
      <c r="AL4698" s="5">
        <v>1374.37</v>
      </c>
      <c r="AM4698" s="5">
        <v>41864.36</v>
      </c>
      <c r="AN4698">
        <v>4</v>
      </c>
      <c r="AO4698">
        <v>3</v>
      </c>
      <c r="AP4698" t="str">
        <f t="shared" si="662"/>
        <v>Yes</v>
      </c>
      <c r="AQ4698">
        <v>1</v>
      </c>
      <c r="AR4698" s="5">
        <f t="shared" si="663"/>
        <v>1764035.29</v>
      </c>
      <c r="AS4698" s="5">
        <f t="shared" si="664"/>
        <v>496239.81</v>
      </c>
      <c r="AT4698" t="s">
        <v>59</v>
      </c>
      <c r="AU4698" t="s">
        <v>6164</v>
      </c>
      <c r="AV4698" t="s">
        <v>6165</v>
      </c>
      <c r="AW4698" t="s">
        <v>6166</v>
      </c>
      <c r="AX4698" t="s">
        <v>6184</v>
      </c>
      <c r="AY4698">
        <v>66</v>
      </c>
      <c r="AZ4698">
        <v>2</v>
      </c>
      <c r="BA4698">
        <v>16</v>
      </c>
      <c r="BB4698" t="s">
        <v>6185</v>
      </c>
      <c r="BC4698">
        <v>0</v>
      </c>
      <c r="BD4698">
        <v>0</v>
      </c>
      <c r="BE4698" t="s">
        <v>6169</v>
      </c>
      <c r="BF4698" t="s">
        <v>6170</v>
      </c>
      <c r="BG4698">
        <v>0</v>
      </c>
      <c r="BH4698" t="s">
        <v>6171</v>
      </c>
      <c r="BI4698">
        <v>12</v>
      </c>
      <c r="BJ4698" t="s">
        <v>6172</v>
      </c>
      <c r="BK4698">
        <v>0</v>
      </c>
      <c r="BL4698">
        <v>74</v>
      </c>
      <c r="BM4698" s="3">
        <f t="shared" si="665"/>
        <v>0.89189189189189189</v>
      </c>
    </row>
    <row r="4699" spans="1:65">
      <c r="A4699" t="s">
        <v>4839</v>
      </c>
      <c r="B4699" s="2">
        <v>45942</v>
      </c>
      <c r="C4699" t="s">
        <v>4641</v>
      </c>
      <c r="D4699" t="s">
        <v>4642</v>
      </c>
      <c r="E4699">
        <v>10</v>
      </c>
      <c r="F4699" t="s">
        <v>78</v>
      </c>
      <c r="G4699" t="s">
        <v>50</v>
      </c>
      <c r="H4699" t="s">
        <v>173</v>
      </c>
      <c r="I4699" t="s">
        <v>74</v>
      </c>
      <c r="J4699" t="s">
        <v>65</v>
      </c>
      <c r="K4699" t="s">
        <v>75</v>
      </c>
      <c r="L4699" t="s">
        <v>55</v>
      </c>
      <c r="M4699" t="s">
        <v>56</v>
      </c>
      <c r="N4699" t="s">
        <v>76</v>
      </c>
      <c r="O4699" t="s">
        <v>82</v>
      </c>
      <c r="P4699">
        <v>47</v>
      </c>
      <c r="Q4699">
        <v>50</v>
      </c>
      <c r="R4699">
        <v>47</v>
      </c>
      <c r="S4699">
        <v>1</v>
      </c>
      <c r="T4699">
        <f t="shared" si="657"/>
        <v>46</v>
      </c>
      <c r="U4699">
        <v>46</v>
      </c>
      <c r="V4699">
        <f t="shared" si="658"/>
        <v>0</v>
      </c>
      <c r="W4699" s="3">
        <f t="shared" si="659"/>
        <v>2.1276595744680851E-2</v>
      </c>
      <c r="X4699">
        <v>28</v>
      </c>
      <c r="Y4699" s="4">
        <v>4.9000000000000004</v>
      </c>
      <c r="Z4699" s="4">
        <v>1.1000000000000001</v>
      </c>
      <c r="AA4699" s="5">
        <v>52495.72</v>
      </c>
      <c r="AB4699" s="5">
        <f t="shared" si="660"/>
        <v>2414803.12</v>
      </c>
      <c r="AC4699" s="5">
        <v>35085.629999999997</v>
      </c>
      <c r="AD4699" s="5">
        <f t="shared" si="661"/>
        <v>1649024.61</v>
      </c>
      <c r="AE4699" s="5">
        <v>105576.49</v>
      </c>
      <c r="AF4699" s="5">
        <v>32678.79</v>
      </c>
      <c r="AG4699" s="5">
        <v>9672.9599999999991</v>
      </c>
      <c r="AH4699" s="5">
        <v>1595</v>
      </c>
      <c r="AI4699" s="5">
        <v>4600</v>
      </c>
      <c r="AJ4699">
        <v>0</v>
      </c>
      <c r="AK4699" s="5">
        <v>0</v>
      </c>
      <c r="AL4699" s="5">
        <v>0</v>
      </c>
      <c r="AM4699" s="5">
        <v>41811.85</v>
      </c>
      <c r="AN4699">
        <v>4</v>
      </c>
      <c r="AO4699">
        <v>9</v>
      </c>
      <c r="AP4699" t="str">
        <f t="shared" si="662"/>
        <v>No</v>
      </c>
      <c r="AQ4699">
        <v>2</v>
      </c>
      <c r="AR4699" s="5">
        <f t="shared" si="663"/>
        <v>1844959.7</v>
      </c>
      <c r="AS4699" s="5">
        <f t="shared" si="664"/>
        <v>569843.42000000004</v>
      </c>
      <c r="AT4699" t="s">
        <v>59</v>
      </c>
      <c r="AU4699" t="s">
        <v>6164</v>
      </c>
      <c r="AV4699" t="s">
        <v>6165</v>
      </c>
      <c r="AW4699" t="s">
        <v>6166</v>
      </c>
      <c r="AX4699" t="s">
        <v>6167</v>
      </c>
      <c r="AY4699">
        <v>49</v>
      </c>
      <c r="AZ4699">
        <v>0</v>
      </c>
      <c r="BA4699">
        <v>0</v>
      </c>
      <c r="BB4699" t="s">
        <v>6168</v>
      </c>
      <c r="BC4699">
        <v>1</v>
      </c>
      <c r="BD4699">
        <v>4</v>
      </c>
      <c r="BE4699" t="s">
        <v>6218</v>
      </c>
      <c r="BF4699" t="s">
        <v>6170</v>
      </c>
      <c r="BG4699">
        <v>3</v>
      </c>
      <c r="BH4699" t="s">
        <v>6209</v>
      </c>
      <c r="BI4699">
        <v>126</v>
      </c>
      <c r="BJ4699" t="s">
        <v>6193</v>
      </c>
      <c r="BK4699">
        <v>1</v>
      </c>
      <c r="BL4699">
        <v>63</v>
      </c>
      <c r="BM4699" s="3">
        <f t="shared" si="665"/>
        <v>0.74603174603174605</v>
      </c>
    </row>
    <row r="4700" spans="1:65">
      <c r="A4700" t="s">
        <v>4840</v>
      </c>
      <c r="B4700" s="2">
        <v>45942</v>
      </c>
      <c r="C4700" t="s">
        <v>4641</v>
      </c>
      <c r="D4700" t="s">
        <v>4642</v>
      </c>
      <c r="E4700">
        <v>10</v>
      </c>
      <c r="F4700" t="s">
        <v>49</v>
      </c>
      <c r="G4700" t="s">
        <v>62</v>
      </c>
      <c r="H4700" t="s">
        <v>133</v>
      </c>
      <c r="I4700" t="s">
        <v>74</v>
      </c>
      <c r="J4700" t="s">
        <v>65</v>
      </c>
      <c r="K4700" t="s">
        <v>54</v>
      </c>
      <c r="L4700" t="s">
        <v>67</v>
      </c>
      <c r="M4700" t="s">
        <v>68</v>
      </c>
      <c r="N4700" t="s">
        <v>94</v>
      </c>
      <c r="O4700" t="s">
        <v>120</v>
      </c>
      <c r="P4700">
        <v>39</v>
      </c>
      <c r="Q4700">
        <v>41</v>
      </c>
      <c r="R4700">
        <v>39</v>
      </c>
      <c r="S4700">
        <v>3</v>
      </c>
      <c r="T4700">
        <f t="shared" si="657"/>
        <v>36</v>
      </c>
      <c r="U4700">
        <v>36</v>
      </c>
      <c r="V4700">
        <f t="shared" si="658"/>
        <v>0</v>
      </c>
      <c r="W4700" s="3">
        <f t="shared" si="659"/>
        <v>7.6923076923076927E-2</v>
      </c>
      <c r="X4700">
        <v>20</v>
      </c>
      <c r="Y4700" s="4">
        <v>2.8</v>
      </c>
      <c r="Z4700" s="4">
        <v>1.3</v>
      </c>
      <c r="AA4700" s="5">
        <v>56690.65</v>
      </c>
      <c r="AB4700" s="5">
        <f t="shared" si="660"/>
        <v>2040863.4</v>
      </c>
      <c r="AC4700" s="5">
        <v>32541.64</v>
      </c>
      <c r="AD4700" s="5">
        <f t="shared" si="661"/>
        <v>1269123.96</v>
      </c>
      <c r="AE4700" s="5">
        <v>85757.82</v>
      </c>
      <c r="AF4700" s="5">
        <v>26364.04</v>
      </c>
      <c r="AG4700" s="5">
        <v>9105.2999999999993</v>
      </c>
      <c r="AH4700" s="5">
        <v>1885</v>
      </c>
      <c r="AI4700" s="5">
        <v>16987.650000000001</v>
      </c>
      <c r="AJ4700">
        <v>1</v>
      </c>
      <c r="AK4700" s="5">
        <v>14196.86</v>
      </c>
      <c r="AL4700" s="5">
        <v>0</v>
      </c>
      <c r="AM4700" s="5">
        <v>25462.639999999999</v>
      </c>
      <c r="AN4700">
        <v>4</v>
      </c>
      <c r="AO4700">
        <v>5</v>
      </c>
      <c r="AP4700" t="str">
        <f t="shared" si="662"/>
        <v>No</v>
      </c>
      <c r="AQ4700">
        <v>2</v>
      </c>
      <c r="AR4700" s="5">
        <f t="shared" si="663"/>
        <v>1448883.27</v>
      </c>
      <c r="AS4700" s="5">
        <f t="shared" si="664"/>
        <v>591980.13</v>
      </c>
      <c r="AT4700" t="s">
        <v>116</v>
      </c>
      <c r="AU4700" t="s">
        <v>6199</v>
      </c>
      <c r="AV4700" t="s">
        <v>6200</v>
      </c>
      <c r="AW4700" t="s">
        <v>6175</v>
      </c>
      <c r="AX4700" t="s">
        <v>6167</v>
      </c>
      <c r="AY4700">
        <v>42</v>
      </c>
      <c r="AZ4700">
        <v>0</v>
      </c>
      <c r="BA4700">
        <v>0</v>
      </c>
      <c r="BB4700" t="s">
        <v>6168</v>
      </c>
      <c r="BC4700">
        <v>1</v>
      </c>
      <c r="BD4700">
        <v>0</v>
      </c>
      <c r="BE4700" t="s">
        <v>6196</v>
      </c>
      <c r="BF4700" t="s">
        <v>6210</v>
      </c>
      <c r="BG4700">
        <v>0</v>
      </c>
      <c r="BH4700" t="s">
        <v>6171</v>
      </c>
      <c r="BI4700">
        <v>22</v>
      </c>
      <c r="BJ4700" t="s">
        <v>6172</v>
      </c>
      <c r="BK4700">
        <v>0</v>
      </c>
      <c r="BL4700">
        <v>64</v>
      </c>
      <c r="BM4700" s="3">
        <f t="shared" si="665"/>
        <v>0.609375</v>
      </c>
    </row>
    <row r="4701" spans="1:65">
      <c r="A4701" t="s">
        <v>4841</v>
      </c>
      <c r="B4701" s="2">
        <v>45942</v>
      </c>
      <c r="C4701" t="s">
        <v>4641</v>
      </c>
      <c r="D4701" t="s">
        <v>4642</v>
      </c>
      <c r="E4701">
        <v>10</v>
      </c>
      <c r="F4701" t="s">
        <v>49</v>
      </c>
      <c r="G4701" t="s">
        <v>50</v>
      </c>
      <c r="H4701" t="s">
        <v>245</v>
      </c>
      <c r="I4701" t="s">
        <v>74</v>
      </c>
      <c r="J4701" t="s">
        <v>53</v>
      </c>
      <c r="K4701" t="s">
        <v>54</v>
      </c>
      <c r="L4701" t="s">
        <v>92</v>
      </c>
      <c r="M4701" t="s">
        <v>56</v>
      </c>
      <c r="N4701" t="s">
        <v>76</v>
      </c>
      <c r="O4701" t="s">
        <v>82</v>
      </c>
      <c r="P4701">
        <v>59</v>
      </c>
      <c r="Q4701">
        <v>63</v>
      </c>
      <c r="R4701">
        <v>63</v>
      </c>
      <c r="S4701">
        <v>2</v>
      </c>
      <c r="T4701">
        <f t="shared" si="657"/>
        <v>61</v>
      </c>
      <c r="U4701">
        <v>57</v>
      </c>
      <c r="V4701">
        <f t="shared" si="658"/>
        <v>4</v>
      </c>
      <c r="W4701" s="3">
        <f t="shared" si="659"/>
        <v>3.1746031746031744E-2</v>
      </c>
      <c r="X4701">
        <v>25</v>
      </c>
      <c r="Y4701" s="4">
        <v>2.2000000000000002</v>
      </c>
      <c r="Z4701" s="4">
        <v>0.9</v>
      </c>
      <c r="AA4701" s="5">
        <v>39031.06</v>
      </c>
      <c r="AB4701" s="5">
        <f t="shared" si="660"/>
        <v>2224770.42</v>
      </c>
      <c r="AC4701" s="5">
        <v>23814.69</v>
      </c>
      <c r="AD4701" s="5">
        <f t="shared" si="661"/>
        <v>1500325.47</v>
      </c>
      <c r="AE4701" s="5">
        <v>108910.96</v>
      </c>
      <c r="AF4701" s="5">
        <v>28375.4</v>
      </c>
      <c r="AG4701" s="5">
        <v>9007.6</v>
      </c>
      <c r="AH4701" s="5">
        <v>1305</v>
      </c>
      <c r="AI4701" s="5">
        <v>6400</v>
      </c>
      <c r="AJ4701">
        <v>0</v>
      </c>
      <c r="AK4701" s="5">
        <v>0</v>
      </c>
      <c r="AL4701" s="5">
        <v>2672.37</v>
      </c>
      <c r="AM4701" s="5">
        <v>44904.72</v>
      </c>
      <c r="AN4701">
        <v>4</v>
      </c>
      <c r="AO4701">
        <v>6</v>
      </c>
      <c r="AP4701" t="str">
        <f t="shared" si="662"/>
        <v>No</v>
      </c>
      <c r="AQ4701">
        <v>2</v>
      </c>
      <c r="AR4701" s="5">
        <f t="shared" si="663"/>
        <v>1701901.52</v>
      </c>
      <c r="AS4701" s="5">
        <f t="shared" si="664"/>
        <v>522868.9</v>
      </c>
      <c r="AT4701" t="s">
        <v>59</v>
      </c>
      <c r="AU4701" t="s">
        <v>6164</v>
      </c>
      <c r="AV4701" t="s">
        <v>6165</v>
      </c>
      <c r="AW4701" t="s">
        <v>6166</v>
      </c>
      <c r="AX4701" t="s">
        <v>6184</v>
      </c>
      <c r="AY4701">
        <v>62</v>
      </c>
      <c r="AZ4701">
        <v>0</v>
      </c>
      <c r="BA4701">
        <v>27</v>
      </c>
      <c r="BB4701" t="s">
        <v>6180</v>
      </c>
      <c r="BC4701">
        <v>0</v>
      </c>
      <c r="BD4701">
        <v>2</v>
      </c>
      <c r="BE4701" t="s">
        <v>6218</v>
      </c>
      <c r="BF4701" t="s">
        <v>6170</v>
      </c>
      <c r="BG4701">
        <v>0</v>
      </c>
      <c r="BH4701" t="s">
        <v>6171</v>
      </c>
      <c r="BI4701">
        <v>20</v>
      </c>
      <c r="BJ4701" t="s">
        <v>6172</v>
      </c>
      <c r="BK4701">
        <v>0</v>
      </c>
      <c r="BL4701">
        <v>72</v>
      </c>
      <c r="BM4701" s="3">
        <f t="shared" si="665"/>
        <v>0.875</v>
      </c>
    </row>
    <row r="4702" spans="1:65">
      <c r="A4702" t="s">
        <v>4842</v>
      </c>
      <c r="B4702" s="2">
        <v>45942</v>
      </c>
      <c r="C4702" t="s">
        <v>4641</v>
      </c>
      <c r="D4702" t="s">
        <v>4642</v>
      </c>
      <c r="E4702">
        <v>10</v>
      </c>
      <c r="F4702" t="s">
        <v>49</v>
      </c>
      <c r="G4702" t="s">
        <v>50</v>
      </c>
      <c r="H4702" t="s">
        <v>108</v>
      </c>
      <c r="I4702" t="s">
        <v>74</v>
      </c>
      <c r="J4702" t="s">
        <v>53</v>
      </c>
      <c r="K4702" t="s">
        <v>66</v>
      </c>
      <c r="L4702" t="s">
        <v>67</v>
      </c>
      <c r="M4702" t="s">
        <v>68</v>
      </c>
      <c r="N4702" t="s">
        <v>94</v>
      </c>
      <c r="O4702" t="s">
        <v>70</v>
      </c>
      <c r="P4702">
        <v>61</v>
      </c>
      <c r="Q4702">
        <v>63</v>
      </c>
      <c r="R4702">
        <v>61</v>
      </c>
      <c r="S4702">
        <v>5</v>
      </c>
      <c r="T4702">
        <f t="shared" si="657"/>
        <v>56</v>
      </c>
      <c r="U4702">
        <v>56</v>
      </c>
      <c r="V4702">
        <f t="shared" si="658"/>
        <v>0</v>
      </c>
      <c r="W4702" s="3">
        <f t="shared" si="659"/>
        <v>8.1967213114754092E-2</v>
      </c>
      <c r="X4702">
        <v>34</v>
      </c>
      <c r="Y4702" s="4">
        <v>2</v>
      </c>
      <c r="Z4702" s="4">
        <v>1</v>
      </c>
      <c r="AA4702" s="5">
        <v>33934.9</v>
      </c>
      <c r="AB4702" s="5">
        <f t="shared" si="660"/>
        <v>1900354.4</v>
      </c>
      <c r="AC4702" s="5">
        <v>21936.46</v>
      </c>
      <c r="AD4702" s="5">
        <f t="shared" si="661"/>
        <v>1338124.06</v>
      </c>
      <c r="AE4702" s="5">
        <v>104012.94</v>
      </c>
      <c r="AF4702" s="5">
        <v>29237.45</v>
      </c>
      <c r="AG4702" s="5">
        <v>10874.59</v>
      </c>
      <c r="AH4702" s="5">
        <v>1450</v>
      </c>
      <c r="AI4702" s="5">
        <v>20070.189999999999</v>
      </c>
      <c r="AJ4702">
        <v>2</v>
      </c>
      <c r="AK4702" s="5">
        <v>16479.28</v>
      </c>
      <c r="AL4702" s="5">
        <v>0</v>
      </c>
      <c r="AM4702" s="5">
        <v>37157.269999999997</v>
      </c>
      <c r="AN4702">
        <v>4</v>
      </c>
      <c r="AO4702">
        <v>4</v>
      </c>
      <c r="AP4702" t="str">
        <f t="shared" si="662"/>
        <v>Yes</v>
      </c>
      <c r="AQ4702">
        <v>3</v>
      </c>
      <c r="AR4702" s="5">
        <f t="shared" si="663"/>
        <v>1557405.78</v>
      </c>
      <c r="AS4702" s="5">
        <f t="shared" si="664"/>
        <v>342948.62</v>
      </c>
      <c r="AT4702" t="s">
        <v>116</v>
      </c>
      <c r="AU4702" t="s">
        <v>6199</v>
      </c>
      <c r="AV4702" t="s">
        <v>6200</v>
      </c>
      <c r="AW4702" t="s">
        <v>6175</v>
      </c>
      <c r="AX4702" t="s">
        <v>6167</v>
      </c>
      <c r="AY4702">
        <v>67</v>
      </c>
      <c r="AZ4702">
        <v>4</v>
      </c>
      <c r="BA4702">
        <v>0</v>
      </c>
      <c r="BB4702" t="s">
        <v>6168</v>
      </c>
      <c r="BC4702">
        <v>0</v>
      </c>
      <c r="BD4702">
        <v>0</v>
      </c>
      <c r="BE4702" t="s">
        <v>6169</v>
      </c>
      <c r="BF4702" t="s">
        <v>6210</v>
      </c>
      <c r="BG4702">
        <v>0</v>
      </c>
      <c r="BH4702" t="s">
        <v>6171</v>
      </c>
      <c r="BI4702">
        <v>42</v>
      </c>
      <c r="BJ4702" t="s">
        <v>6172</v>
      </c>
      <c r="BK4702">
        <v>0</v>
      </c>
      <c r="BL4702">
        <v>74</v>
      </c>
      <c r="BM4702" s="3">
        <f t="shared" si="665"/>
        <v>0.82432432432432434</v>
      </c>
    </row>
    <row r="4703" spans="1:65">
      <c r="A4703" t="s">
        <v>4843</v>
      </c>
      <c r="B4703" s="2">
        <v>45942</v>
      </c>
      <c r="C4703" t="s">
        <v>4641</v>
      </c>
      <c r="D4703" t="s">
        <v>4642</v>
      </c>
      <c r="E4703">
        <v>10</v>
      </c>
      <c r="F4703" t="s">
        <v>78</v>
      </c>
      <c r="G4703" t="s">
        <v>62</v>
      </c>
      <c r="H4703" t="s">
        <v>190</v>
      </c>
      <c r="I4703" t="s">
        <v>52</v>
      </c>
      <c r="J4703" t="s">
        <v>65</v>
      </c>
      <c r="K4703" t="s">
        <v>75</v>
      </c>
      <c r="L4703" t="s">
        <v>87</v>
      </c>
      <c r="M4703" t="s">
        <v>56</v>
      </c>
      <c r="N4703" t="s">
        <v>69</v>
      </c>
      <c r="O4703" t="s">
        <v>58</v>
      </c>
      <c r="P4703">
        <v>48</v>
      </c>
      <c r="Q4703">
        <v>50</v>
      </c>
      <c r="R4703">
        <v>49</v>
      </c>
      <c r="S4703">
        <v>1</v>
      </c>
      <c r="T4703">
        <f t="shared" si="657"/>
        <v>48</v>
      </c>
      <c r="U4703">
        <v>46</v>
      </c>
      <c r="V4703">
        <f t="shared" si="658"/>
        <v>2</v>
      </c>
      <c r="W4703" s="3">
        <f t="shared" si="659"/>
        <v>2.0408163265306121E-2</v>
      </c>
      <c r="X4703">
        <v>36</v>
      </c>
      <c r="Y4703" s="4">
        <v>1.4</v>
      </c>
      <c r="Z4703" s="4">
        <v>1.9</v>
      </c>
      <c r="AA4703" s="5">
        <v>52202.11</v>
      </c>
      <c r="AB4703" s="5">
        <f t="shared" si="660"/>
        <v>2401297.06</v>
      </c>
      <c r="AC4703" s="5">
        <v>35531.5</v>
      </c>
      <c r="AD4703" s="5">
        <f t="shared" si="661"/>
        <v>1741043.5</v>
      </c>
      <c r="AE4703" s="5">
        <v>112376.53</v>
      </c>
      <c r="AF4703" s="5">
        <v>32541.45</v>
      </c>
      <c r="AG4703" s="5">
        <v>9604.9500000000007</v>
      </c>
      <c r="AH4703" s="5">
        <v>2755</v>
      </c>
      <c r="AI4703" s="5">
        <v>4600</v>
      </c>
      <c r="AJ4703">
        <v>0</v>
      </c>
      <c r="AK4703" s="5">
        <v>0</v>
      </c>
      <c r="AL4703" s="5">
        <v>2065.89</v>
      </c>
      <c r="AM4703" s="5">
        <v>31375.15</v>
      </c>
      <c r="AN4703">
        <v>4</v>
      </c>
      <c r="AO4703">
        <v>3</v>
      </c>
      <c r="AP4703" t="str">
        <f t="shared" si="662"/>
        <v>Yes</v>
      </c>
      <c r="AQ4703">
        <v>0</v>
      </c>
      <c r="AR4703" s="5">
        <f t="shared" si="663"/>
        <v>1936362.47</v>
      </c>
      <c r="AS4703" s="5">
        <f t="shared" si="664"/>
        <v>464934.59</v>
      </c>
      <c r="AT4703" t="s">
        <v>59</v>
      </c>
      <c r="AU4703" t="s">
        <v>6164</v>
      </c>
      <c r="AV4703" t="s">
        <v>6165</v>
      </c>
      <c r="AW4703" t="s">
        <v>6166</v>
      </c>
      <c r="AX4703" t="s">
        <v>6167</v>
      </c>
      <c r="AY4703">
        <v>52</v>
      </c>
      <c r="AZ4703">
        <v>3</v>
      </c>
      <c r="BA4703">
        <v>15</v>
      </c>
      <c r="BB4703" t="s">
        <v>6185</v>
      </c>
      <c r="BC4703">
        <v>0</v>
      </c>
      <c r="BD4703">
        <v>0</v>
      </c>
      <c r="BE4703" t="s">
        <v>6169</v>
      </c>
      <c r="BF4703" t="s">
        <v>6170</v>
      </c>
      <c r="BG4703">
        <v>1</v>
      </c>
      <c r="BH4703" t="s">
        <v>6179</v>
      </c>
      <c r="BI4703">
        <v>49</v>
      </c>
      <c r="BJ4703" t="s">
        <v>6172</v>
      </c>
      <c r="BK4703">
        <v>0</v>
      </c>
      <c r="BL4703">
        <v>63</v>
      </c>
      <c r="BM4703" s="3">
        <f t="shared" si="665"/>
        <v>0.77777777777777779</v>
      </c>
    </row>
    <row r="4704" spans="1:65">
      <c r="A4704" t="s">
        <v>4844</v>
      </c>
      <c r="B4704" s="2">
        <v>45942</v>
      </c>
      <c r="C4704" t="s">
        <v>4641</v>
      </c>
      <c r="D4704" t="s">
        <v>4642</v>
      </c>
      <c r="E4704">
        <v>10</v>
      </c>
      <c r="F4704" t="s">
        <v>78</v>
      </c>
      <c r="G4704" t="s">
        <v>50</v>
      </c>
      <c r="H4704" t="s">
        <v>161</v>
      </c>
      <c r="I4704" t="s">
        <v>64</v>
      </c>
      <c r="J4704" t="s">
        <v>53</v>
      </c>
      <c r="K4704" t="s">
        <v>75</v>
      </c>
      <c r="L4704" t="s">
        <v>67</v>
      </c>
      <c r="M4704" t="s">
        <v>56</v>
      </c>
      <c r="N4704" t="s">
        <v>109</v>
      </c>
      <c r="O4704" t="s">
        <v>58</v>
      </c>
      <c r="P4704">
        <v>63</v>
      </c>
      <c r="Q4704">
        <v>63</v>
      </c>
      <c r="R4704">
        <v>59</v>
      </c>
      <c r="S4704">
        <v>2</v>
      </c>
      <c r="T4704">
        <f t="shared" si="657"/>
        <v>57</v>
      </c>
      <c r="U4704">
        <v>57</v>
      </c>
      <c r="V4704">
        <f t="shared" si="658"/>
        <v>0</v>
      </c>
      <c r="W4704" s="3">
        <f t="shared" si="659"/>
        <v>3.3898305084745763E-2</v>
      </c>
      <c r="X4704">
        <v>37</v>
      </c>
      <c r="Y4704" s="4">
        <v>3.1</v>
      </c>
      <c r="Z4704" s="4">
        <v>1.5</v>
      </c>
      <c r="AA4704" s="5">
        <v>36351.47</v>
      </c>
      <c r="AB4704" s="5">
        <f t="shared" si="660"/>
        <v>2072033.79</v>
      </c>
      <c r="AC4704" s="5">
        <v>22999.9</v>
      </c>
      <c r="AD4704" s="5">
        <f t="shared" si="661"/>
        <v>1356994.1</v>
      </c>
      <c r="AE4704" s="5">
        <v>96219.83</v>
      </c>
      <c r="AF4704" s="5">
        <v>28726</v>
      </c>
      <c r="AG4704" s="5">
        <v>10393.43</v>
      </c>
      <c r="AH4704" s="5">
        <v>2175</v>
      </c>
      <c r="AI4704" s="5">
        <v>6400</v>
      </c>
      <c r="AJ4704">
        <v>0</v>
      </c>
      <c r="AK4704" s="5">
        <v>0</v>
      </c>
      <c r="AL4704" s="5">
        <v>0</v>
      </c>
      <c r="AM4704" s="5">
        <v>78999.13</v>
      </c>
      <c r="AN4704">
        <v>8</v>
      </c>
      <c r="AO4704">
        <v>6</v>
      </c>
      <c r="AP4704" t="str">
        <f t="shared" si="662"/>
        <v>Yes</v>
      </c>
      <c r="AQ4704">
        <v>0</v>
      </c>
      <c r="AR4704" s="5">
        <f t="shared" si="663"/>
        <v>1579907.49</v>
      </c>
      <c r="AS4704" s="5">
        <f t="shared" si="664"/>
        <v>492126.3</v>
      </c>
      <c r="AT4704" t="s">
        <v>59</v>
      </c>
      <c r="AU4704" t="s">
        <v>6164</v>
      </c>
      <c r="AV4704" t="s">
        <v>6165</v>
      </c>
      <c r="AW4704" t="s">
        <v>6166</v>
      </c>
      <c r="AX4704" t="s">
        <v>6167</v>
      </c>
      <c r="AY4704">
        <v>67</v>
      </c>
      <c r="AZ4704">
        <v>4</v>
      </c>
      <c r="BA4704">
        <v>0</v>
      </c>
      <c r="BB4704" t="s">
        <v>6168</v>
      </c>
      <c r="BC4704">
        <v>0</v>
      </c>
      <c r="BD4704">
        <v>0</v>
      </c>
      <c r="BE4704" t="s">
        <v>6169</v>
      </c>
      <c r="BF4704" t="s">
        <v>6170</v>
      </c>
      <c r="BG4704">
        <v>0</v>
      </c>
      <c r="BH4704" t="s">
        <v>6171</v>
      </c>
      <c r="BI4704">
        <v>30</v>
      </c>
      <c r="BJ4704" t="s">
        <v>6172</v>
      </c>
      <c r="BK4704">
        <v>0</v>
      </c>
      <c r="BL4704">
        <v>77</v>
      </c>
      <c r="BM4704" s="3">
        <f t="shared" si="665"/>
        <v>0.76623376623376627</v>
      </c>
    </row>
    <row r="4705" spans="1:65">
      <c r="A4705" t="s">
        <v>4845</v>
      </c>
      <c r="B4705" s="2">
        <v>45942</v>
      </c>
      <c r="C4705" t="s">
        <v>4641</v>
      </c>
      <c r="D4705" t="s">
        <v>4642</v>
      </c>
      <c r="E4705">
        <v>10</v>
      </c>
      <c r="F4705" t="s">
        <v>61</v>
      </c>
      <c r="G4705" t="s">
        <v>62</v>
      </c>
      <c r="H4705" t="s">
        <v>115</v>
      </c>
      <c r="I4705" t="s">
        <v>74</v>
      </c>
      <c r="J4705" t="s">
        <v>53</v>
      </c>
      <c r="K4705" t="s">
        <v>66</v>
      </c>
      <c r="L4705" t="s">
        <v>67</v>
      </c>
      <c r="M4705" t="s">
        <v>56</v>
      </c>
      <c r="N4705" t="s">
        <v>76</v>
      </c>
      <c r="O4705" t="s">
        <v>70</v>
      </c>
      <c r="P4705">
        <v>61</v>
      </c>
      <c r="Q4705">
        <v>62</v>
      </c>
      <c r="R4705">
        <v>60</v>
      </c>
      <c r="S4705">
        <v>2</v>
      </c>
      <c r="T4705">
        <f t="shared" si="657"/>
        <v>58</v>
      </c>
      <c r="U4705">
        <v>58</v>
      </c>
      <c r="V4705">
        <f t="shared" si="658"/>
        <v>0</v>
      </c>
      <c r="W4705" s="3">
        <f t="shared" si="659"/>
        <v>3.3333333333333333E-2</v>
      </c>
      <c r="X4705">
        <v>53</v>
      </c>
      <c r="Y4705" s="4">
        <v>2.4</v>
      </c>
      <c r="Z4705" s="4">
        <v>1.8</v>
      </c>
      <c r="AA4705" s="5">
        <v>33944.81</v>
      </c>
      <c r="AB4705" s="5">
        <f t="shared" si="660"/>
        <v>1968798.98</v>
      </c>
      <c r="AC4705" s="5">
        <v>23124.94</v>
      </c>
      <c r="AD4705" s="5">
        <f t="shared" si="661"/>
        <v>1387496.4</v>
      </c>
      <c r="AE4705" s="5">
        <v>101629.18</v>
      </c>
      <c r="AF4705" s="5">
        <v>28253.4</v>
      </c>
      <c r="AG4705" s="5">
        <v>13393.16</v>
      </c>
      <c r="AH4705" s="5">
        <v>2610</v>
      </c>
      <c r="AI4705" s="5">
        <v>6400</v>
      </c>
      <c r="AJ4705">
        <v>0</v>
      </c>
      <c r="AK4705" s="5">
        <v>0</v>
      </c>
      <c r="AL4705" s="5">
        <v>0</v>
      </c>
      <c r="AM4705" s="5">
        <v>38129.42</v>
      </c>
      <c r="AN4705">
        <v>4</v>
      </c>
      <c r="AO4705">
        <v>3</v>
      </c>
      <c r="AP4705" t="str">
        <f t="shared" si="662"/>
        <v>Yes</v>
      </c>
      <c r="AQ4705">
        <v>0</v>
      </c>
      <c r="AR4705" s="5">
        <f t="shared" si="663"/>
        <v>1577911.56</v>
      </c>
      <c r="AS4705" s="5">
        <f t="shared" si="664"/>
        <v>390887.42</v>
      </c>
      <c r="AT4705" t="s">
        <v>59</v>
      </c>
      <c r="AU4705" t="s">
        <v>6164</v>
      </c>
      <c r="AV4705" t="s">
        <v>6165</v>
      </c>
      <c r="AW4705" t="s">
        <v>6166</v>
      </c>
      <c r="AX4705" t="s">
        <v>6202</v>
      </c>
      <c r="AY4705">
        <v>64</v>
      </c>
      <c r="AZ4705">
        <v>0</v>
      </c>
      <c r="BA4705">
        <v>0</v>
      </c>
      <c r="BB4705" t="s">
        <v>6168</v>
      </c>
      <c r="BC4705">
        <v>0</v>
      </c>
      <c r="BD4705">
        <v>0</v>
      </c>
      <c r="BE4705" t="s">
        <v>6169</v>
      </c>
      <c r="BF4705" t="s">
        <v>6170</v>
      </c>
      <c r="BG4705">
        <v>1</v>
      </c>
      <c r="BH4705" t="s">
        <v>6192</v>
      </c>
      <c r="BI4705">
        <v>77</v>
      </c>
      <c r="BJ4705" t="s">
        <v>6193</v>
      </c>
      <c r="BK4705">
        <v>0</v>
      </c>
      <c r="BL4705">
        <v>75</v>
      </c>
      <c r="BM4705" s="3">
        <f t="shared" si="665"/>
        <v>0.8</v>
      </c>
    </row>
    <row r="4706" spans="1:65">
      <c r="A4706" t="s">
        <v>4846</v>
      </c>
      <c r="B4706" s="2">
        <v>45942</v>
      </c>
      <c r="C4706" t="s">
        <v>4641</v>
      </c>
      <c r="D4706" t="s">
        <v>4642</v>
      </c>
      <c r="E4706">
        <v>10</v>
      </c>
      <c r="F4706" t="s">
        <v>49</v>
      </c>
      <c r="G4706" t="s">
        <v>79</v>
      </c>
      <c r="H4706" t="s">
        <v>260</v>
      </c>
      <c r="I4706" t="s">
        <v>74</v>
      </c>
      <c r="J4706" t="s">
        <v>53</v>
      </c>
      <c r="K4706" t="s">
        <v>54</v>
      </c>
      <c r="L4706" t="s">
        <v>92</v>
      </c>
      <c r="M4706" t="s">
        <v>68</v>
      </c>
      <c r="N4706" t="s">
        <v>57</v>
      </c>
      <c r="O4706" t="s">
        <v>82</v>
      </c>
      <c r="P4706">
        <v>58</v>
      </c>
      <c r="Q4706">
        <v>61</v>
      </c>
      <c r="R4706">
        <v>57</v>
      </c>
      <c r="S4706">
        <v>2</v>
      </c>
      <c r="T4706">
        <f t="shared" si="657"/>
        <v>55</v>
      </c>
      <c r="U4706">
        <v>55</v>
      </c>
      <c r="V4706">
        <f t="shared" si="658"/>
        <v>0</v>
      </c>
      <c r="W4706" s="3">
        <f t="shared" si="659"/>
        <v>3.5087719298245612E-2</v>
      </c>
      <c r="X4706">
        <v>30</v>
      </c>
      <c r="Y4706" s="4">
        <v>3.7</v>
      </c>
      <c r="Z4706" s="4">
        <v>1.6</v>
      </c>
      <c r="AA4706" s="5">
        <v>39160.870000000003</v>
      </c>
      <c r="AB4706" s="5">
        <f t="shared" si="660"/>
        <v>2153847.85</v>
      </c>
      <c r="AC4706" s="5">
        <v>22839.11</v>
      </c>
      <c r="AD4706" s="5">
        <f t="shared" si="661"/>
        <v>1301829.27</v>
      </c>
      <c r="AE4706" s="5">
        <v>98197.54</v>
      </c>
      <c r="AF4706" s="5">
        <v>26097.77</v>
      </c>
      <c r="AG4706" s="5">
        <v>9718.2800000000007</v>
      </c>
      <c r="AH4706" s="5">
        <v>2320</v>
      </c>
      <c r="AI4706" s="5">
        <v>6400</v>
      </c>
      <c r="AJ4706">
        <v>1</v>
      </c>
      <c r="AK4706" s="5">
        <v>8595.8700000000008</v>
      </c>
      <c r="AL4706" s="5">
        <v>0</v>
      </c>
      <c r="AM4706" s="5">
        <v>43690.34</v>
      </c>
      <c r="AN4706">
        <v>4</v>
      </c>
      <c r="AO4706">
        <v>7</v>
      </c>
      <c r="AP4706" t="str">
        <f t="shared" si="662"/>
        <v>No</v>
      </c>
      <c r="AQ4706">
        <v>2</v>
      </c>
      <c r="AR4706" s="5">
        <f t="shared" si="663"/>
        <v>1496849.07</v>
      </c>
      <c r="AS4706" s="5">
        <f t="shared" si="664"/>
        <v>656998.78</v>
      </c>
      <c r="AT4706" t="s">
        <v>116</v>
      </c>
      <c r="AU4706" t="s">
        <v>6203</v>
      </c>
      <c r="AV4706" t="s">
        <v>6204</v>
      </c>
      <c r="AW4706" t="s">
        <v>6205</v>
      </c>
      <c r="AX4706" t="s">
        <v>6167</v>
      </c>
      <c r="AY4706">
        <v>59</v>
      </c>
      <c r="AZ4706">
        <v>0</v>
      </c>
      <c r="BA4706">
        <v>0</v>
      </c>
      <c r="BB4706" t="s">
        <v>6168</v>
      </c>
      <c r="BC4706">
        <v>0</v>
      </c>
      <c r="BD4706">
        <v>3</v>
      </c>
      <c r="BE4706" t="s">
        <v>6219</v>
      </c>
      <c r="BF4706" t="s">
        <v>6170</v>
      </c>
      <c r="BG4706">
        <v>5</v>
      </c>
      <c r="BH4706" t="s">
        <v>6211</v>
      </c>
      <c r="BI4706">
        <v>80</v>
      </c>
      <c r="BJ4706" t="s">
        <v>6193</v>
      </c>
      <c r="BK4706">
        <v>0</v>
      </c>
      <c r="BL4706">
        <v>71</v>
      </c>
      <c r="BM4706" s="3">
        <f t="shared" si="665"/>
        <v>0.80281690140845074</v>
      </c>
    </row>
    <row r="4707" spans="1:65">
      <c r="A4707" t="s">
        <v>4847</v>
      </c>
      <c r="B4707" s="2">
        <v>45942</v>
      </c>
      <c r="C4707" t="s">
        <v>4641</v>
      </c>
      <c r="D4707" t="s">
        <v>4642</v>
      </c>
      <c r="E4707">
        <v>10</v>
      </c>
      <c r="F4707" t="s">
        <v>61</v>
      </c>
      <c r="G4707" t="s">
        <v>62</v>
      </c>
      <c r="H4707" t="s">
        <v>63</v>
      </c>
      <c r="I4707" t="s">
        <v>74</v>
      </c>
      <c r="J4707" t="s">
        <v>65</v>
      </c>
      <c r="K4707" t="s">
        <v>66</v>
      </c>
      <c r="L4707" t="s">
        <v>92</v>
      </c>
      <c r="M4707" t="s">
        <v>56</v>
      </c>
      <c r="N4707" t="s">
        <v>57</v>
      </c>
      <c r="O4707" t="s">
        <v>82</v>
      </c>
      <c r="P4707">
        <v>50</v>
      </c>
      <c r="Q4707">
        <v>52</v>
      </c>
      <c r="R4707">
        <v>52</v>
      </c>
      <c r="S4707">
        <v>1</v>
      </c>
      <c r="T4707">
        <f t="shared" si="657"/>
        <v>51</v>
      </c>
      <c r="U4707">
        <v>49</v>
      </c>
      <c r="V4707">
        <f t="shared" si="658"/>
        <v>2</v>
      </c>
      <c r="W4707" s="3">
        <f t="shared" si="659"/>
        <v>1.9230769230769232E-2</v>
      </c>
      <c r="X4707">
        <v>20</v>
      </c>
      <c r="Y4707" s="4">
        <v>5.2</v>
      </c>
      <c r="Z4707" s="4">
        <v>0.9</v>
      </c>
      <c r="AA4707" s="5">
        <v>49423.45</v>
      </c>
      <c r="AB4707" s="5">
        <f t="shared" si="660"/>
        <v>2421749.0499999998</v>
      </c>
      <c r="AC4707" s="5">
        <v>35011.61</v>
      </c>
      <c r="AD4707" s="5">
        <f t="shared" si="661"/>
        <v>1820603.72</v>
      </c>
      <c r="AE4707" s="5">
        <v>115529.2</v>
      </c>
      <c r="AF4707" s="5">
        <v>31884.26</v>
      </c>
      <c r="AG4707" s="5">
        <v>9053.36</v>
      </c>
      <c r="AH4707" s="5">
        <v>1305</v>
      </c>
      <c r="AI4707" s="5">
        <v>4600</v>
      </c>
      <c r="AJ4707">
        <v>0</v>
      </c>
      <c r="AK4707" s="5">
        <v>0</v>
      </c>
      <c r="AL4707" s="5">
        <v>2022.86</v>
      </c>
      <c r="AM4707" s="5">
        <v>44465.15</v>
      </c>
      <c r="AN4707">
        <v>4</v>
      </c>
      <c r="AO4707">
        <v>8</v>
      </c>
      <c r="AP4707" t="str">
        <f t="shared" si="662"/>
        <v>No</v>
      </c>
      <c r="AQ4707">
        <v>3</v>
      </c>
      <c r="AR4707" s="5">
        <f t="shared" si="663"/>
        <v>2029463.55</v>
      </c>
      <c r="AS4707" s="5">
        <f t="shared" si="664"/>
        <v>392285.5</v>
      </c>
      <c r="AT4707" t="s">
        <v>59</v>
      </c>
      <c r="AU4707" t="s">
        <v>6164</v>
      </c>
      <c r="AV4707" t="s">
        <v>6165</v>
      </c>
      <c r="AW4707" t="s">
        <v>6166</v>
      </c>
      <c r="AX4707" t="s">
        <v>6184</v>
      </c>
      <c r="AY4707">
        <v>50</v>
      </c>
      <c r="AZ4707">
        <v>0</v>
      </c>
      <c r="BA4707">
        <v>22</v>
      </c>
      <c r="BB4707" t="s">
        <v>6180</v>
      </c>
      <c r="BC4707">
        <v>0</v>
      </c>
      <c r="BD4707">
        <v>4</v>
      </c>
      <c r="BE4707" t="s">
        <v>6219</v>
      </c>
      <c r="BF4707" t="s">
        <v>6170</v>
      </c>
      <c r="BG4707">
        <v>1</v>
      </c>
      <c r="BH4707" t="s">
        <v>6179</v>
      </c>
      <c r="BI4707">
        <v>41</v>
      </c>
      <c r="BJ4707" t="s">
        <v>6172</v>
      </c>
      <c r="BK4707">
        <v>0</v>
      </c>
      <c r="BL4707">
        <v>62</v>
      </c>
      <c r="BM4707" s="3">
        <f t="shared" si="665"/>
        <v>0.83870967741935487</v>
      </c>
    </row>
    <row r="4708" spans="1:65">
      <c r="A4708" t="s">
        <v>4848</v>
      </c>
      <c r="B4708" s="2">
        <v>45942</v>
      </c>
      <c r="C4708" t="s">
        <v>4641</v>
      </c>
      <c r="D4708" t="s">
        <v>4642</v>
      </c>
      <c r="E4708">
        <v>10</v>
      </c>
      <c r="F4708" t="s">
        <v>72</v>
      </c>
      <c r="G4708" t="s">
        <v>79</v>
      </c>
      <c r="H4708" t="s">
        <v>159</v>
      </c>
      <c r="I4708" t="s">
        <v>64</v>
      </c>
      <c r="J4708" t="s">
        <v>53</v>
      </c>
      <c r="K4708" t="s">
        <v>75</v>
      </c>
      <c r="L4708" t="s">
        <v>55</v>
      </c>
      <c r="M4708" t="s">
        <v>56</v>
      </c>
      <c r="N4708" t="s">
        <v>76</v>
      </c>
      <c r="O4708" t="s">
        <v>82</v>
      </c>
      <c r="P4708">
        <v>54</v>
      </c>
      <c r="Q4708">
        <v>55</v>
      </c>
      <c r="R4708">
        <v>56</v>
      </c>
      <c r="S4708">
        <v>1</v>
      </c>
      <c r="T4708">
        <f t="shared" si="657"/>
        <v>55</v>
      </c>
      <c r="U4708">
        <v>53</v>
      </c>
      <c r="V4708">
        <f t="shared" si="658"/>
        <v>2</v>
      </c>
      <c r="W4708" s="3">
        <f t="shared" si="659"/>
        <v>1.7857142857142856E-2</v>
      </c>
      <c r="X4708">
        <v>31</v>
      </c>
      <c r="Y4708" s="4">
        <v>6.3</v>
      </c>
      <c r="Z4708" s="4">
        <v>1.6</v>
      </c>
      <c r="AA4708" s="5">
        <v>35838.269999999997</v>
      </c>
      <c r="AB4708" s="5">
        <f t="shared" si="660"/>
        <v>1899428.31</v>
      </c>
      <c r="AC4708" s="5">
        <v>23683.14</v>
      </c>
      <c r="AD4708" s="5">
        <f t="shared" si="661"/>
        <v>1326255.8400000001</v>
      </c>
      <c r="AE4708" s="5">
        <v>91906.27</v>
      </c>
      <c r="AF4708" s="5">
        <v>25584.22</v>
      </c>
      <c r="AG4708" s="5">
        <v>10394.25</v>
      </c>
      <c r="AH4708" s="5">
        <v>2320</v>
      </c>
      <c r="AI4708" s="5">
        <v>3200</v>
      </c>
      <c r="AJ4708">
        <v>0</v>
      </c>
      <c r="AK4708" s="5">
        <v>0</v>
      </c>
      <c r="AL4708" s="5">
        <v>1380.44</v>
      </c>
      <c r="AM4708" s="5">
        <v>32956.46</v>
      </c>
      <c r="AN4708">
        <v>4</v>
      </c>
      <c r="AO4708">
        <v>4</v>
      </c>
      <c r="AP4708" t="str">
        <f t="shared" si="662"/>
        <v>Yes</v>
      </c>
      <c r="AQ4708">
        <v>1</v>
      </c>
      <c r="AR4708" s="5">
        <f t="shared" si="663"/>
        <v>1493997.48</v>
      </c>
      <c r="AS4708" s="5">
        <f t="shared" si="664"/>
        <v>405430.83</v>
      </c>
      <c r="AT4708" t="s">
        <v>59</v>
      </c>
      <c r="AU4708" t="s">
        <v>6164</v>
      </c>
      <c r="AV4708" t="s">
        <v>6165</v>
      </c>
      <c r="AW4708" t="s">
        <v>6166</v>
      </c>
      <c r="AX4708" t="s">
        <v>6184</v>
      </c>
      <c r="AY4708">
        <v>56</v>
      </c>
      <c r="AZ4708">
        <v>0</v>
      </c>
      <c r="BA4708">
        <v>16</v>
      </c>
      <c r="BB4708" t="s">
        <v>6180</v>
      </c>
      <c r="BC4708">
        <v>0</v>
      </c>
      <c r="BD4708">
        <v>0</v>
      </c>
      <c r="BE4708" t="s">
        <v>6169</v>
      </c>
      <c r="BF4708" t="s">
        <v>6170</v>
      </c>
      <c r="BG4708">
        <v>1</v>
      </c>
      <c r="BH4708" t="s">
        <v>6179</v>
      </c>
      <c r="BI4708">
        <v>49</v>
      </c>
      <c r="BJ4708" t="s">
        <v>6172</v>
      </c>
      <c r="BK4708">
        <v>0</v>
      </c>
      <c r="BL4708">
        <v>76</v>
      </c>
      <c r="BM4708" s="3">
        <f t="shared" si="665"/>
        <v>0.73684210526315785</v>
      </c>
    </row>
    <row r="4709" spans="1:65">
      <c r="A4709" t="s">
        <v>4849</v>
      </c>
      <c r="B4709" s="2">
        <v>45942</v>
      </c>
      <c r="C4709" t="s">
        <v>4641</v>
      </c>
      <c r="D4709" t="s">
        <v>4642</v>
      </c>
      <c r="E4709">
        <v>10</v>
      </c>
      <c r="F4709" t="s">
        <v>49</v>
      </c>
      <c r="G4709" t="s">
        <v>62</v>
      </c>
      <c r="H4709" t="s">
        <v>226</v>
      </c>
      <c r="I4709" t="s">
        <v>74</v>
      </c>
      <c r="J4709" t="s">
        <v>81</v>
      </c>
      <c r="K4709" t="s">
        <v>75</v>
      </c>
      <c r="L4709" t="s">
        <v>67</v>
      </c>
      <c r="M4709" t="s">
        <v>68</v>
      </c>
      <c r="N4709" t="s">
        <v>57</v>
      </c>
      <c r="O4709" t="s">
        <v>82</v>
      </c>
      <c r="P4709">
        <v>27</v>
      </c>
      <c r="Q4709">
        <v>40</v>
      </c>
      <c r="R4709">
        <v>38</v>
      </c>
      <c r="S4709">
        <v>3</v>
      </c>
      <c r="T4709">
        <f t="shared" si="657"/>
        <v>35</v>
      </c>
      <c r="U4709">
        <v>23</v>
      </c>
      <c r="V4709">
        <f t="shared" si="658"/>
        <v>12</v>
      </c>
      <c r="W4709" s="3">
        <f t="shared" si="659"/>
        <v>7.8947368421052627E-2</v>
      </c>
      <c r="X4709">
        <v>29</v>
      </c>
      <c r="Y4709" s="4">
        <v>8.5</v>
      </c>
      <c r="Z4709" s="4">
        <v>2.1</v>
      </c>
      <c r="AA4709" s="5">
        <v>78578.149999999994</v>
      </c>
      <c r="AB4709" s="5">
        <f t="shared" si="660"/>
        <v>1807297.45</v>
      </c>
      <c r="AC4709" s="5">
        <v>49533.5</v>
      </c>
      <c r="AD4709" s="5">
        <f t="shared" si="661"/>
        <v>1882273</v>
      </c>
      <c r="AE4709" s="5">
        <v>115186.5</v>
      </c>
      <c r="AF4709" s="5">
        <v>33232.949999999997</v>
      </c>
      <c r="AG4709" s="5">
        <v>9348.58</v>
      </c>
      <c r="AH4709" s="5">
        <v>3045</v>
      </c>
      <c r="AI4709" s="5">
        <v>24953.4</v>
      </c>
      <c r="AJ4709">
        <v>1</v>
      </c>
      <c r="AK4709" s="5">
        <v>21914.79</v>
      </c>
      <c r="AL4709" s="5">
        <v>18209.27</v>
      </c>
      <c r="AM4709" s="5">
        <v>18627.45</v>
      </c>
      <c r="AN4709">
        <v>4</v>
      </c>
      <c r="AO4709">
        <v>7</v>
      </c>
      <c r="AP4709" t="str">
        <f t="shared" si="662"/>
        <v>No</v>
      </c>
      <c r="AQ4709">
        <v>2</v>
      </c>
      <c r="AR4709" s="5">
        <f t="shared" si="663"/>
        <v>2126790.94</v>
      </c>
      <c r="AS4709" s="5">
        <f t="shared" si="664"/>
        <v>-319493.49</v>
      </c>
      <c r="AT4709" t="s">
        <v>1641</v>
      </c>
      <c r="AU4709" t="s">
        <v>6199</v>
      </c>
      <c r="AV4709" t="s">
        <v>6200</v>
      </c>
      <c r="AW4709" t="s">
        <v>6175</v>
      </c>
      <c r="AX4709" t="s">
        <v>6177</v>
      </c>
      <c r="AY4709">
        <v>38</v>
      </c>
      <c r="AZ4709">
        <v>4</v>
      </c>
      <c r="BA4709">
        <v>48</v>
      </c>
      <c r="BB4709" t="s">
        <v>6220</v>
      </c>
      <c r="BC4709">
        <v>1</v>
      </c>
      <c r="BD4709">
        <v>2</v>
      </c>
      <c r="BE4709" t="s">
        <v>6219</v>
      </c>
      <c r="BF4709" t="s">
        <v>6210</v>
      </c>
      <c r="BG4709">
        <v>1</v>
      </c>
      <c r="BH4709" t="s">
        <v>6186</v>
      </c>
      <c r="BI4709">
        <v>21</v>
      </c>
      <c r="BJ4709" t="s">
        <v>6172</v>
      </c>
      <c r="BK4709">
        <v>0</v>
      </c>
      <c r="BL4709">
        <v>51</v>
      </c>
      <c r="BM4709" s="3">
        <f t="shared" si="665"/>
        <v>0.74509803921568629</v>
      </c>
    </row>
    <row r="4710" spans="1:65">
      <c r="A4710" t="s">
        <v>4850</v>
      </c>
      <c r="B4710" s="2">
        <v>45942</v>
      </c>
      <c r="C4710" t="s">
        <v>4641</v>
      </c>
      <c r="D4710" t="s">
        <v>4642</v>
      </c>
      <c r="E4710">
        <v>10</v>
      </c>
      <c r="F4710" t="s">
        <v>49</v>
      </c>
      <c r="G4710" t="s">
        <v>62</v>
      </c>
      <c r="H4710" t="s">
        <v>141</v>
      </c>
      <c r="I4710" t="s">
        <v>64</v>
      </c>
      <c r="J4710" t="s">
        <v>53</v>
      </c>
      <c r="K4710" t="s">
        <v>75</v>
      </c>
      <c r="L4710" t="s">
        <v>87</v>
      </c>
      <c r="M4710" t="s">
        <v>68</v>
      </c>
      <c r="N4710" t="s">
        <v>94</v>
      </c>
      <c r="O4710" t="s">
        <v>82</v>
      </c>
      <c r="P4710">
        <v>64</v>
      </c>
      <c r="Q4710">
        <v>67</v>
      </c>
      <c r="R4710">
        <v>67</v>
      </c>
      <c r="S4710">
        <v>2</v>
      </c>
      <c r="T4710">
        <f t="shared" si="657"/>
        <v>65</v>
      </c>
      <c r="U4710">
        <v>63</v>
      </c>
      <c r="V4710">
        <f t="shared" si="658"/>
        <v>2</v>
      </c>
      <c r="W4710" s="3">
        <f t="shared" si="659"/>
        <v>2.9850746268656716E-2</v>
      </c>
      <c r="X4710">
        <v>15</v>
      </c>
      <c r="Y4710" s="4">
        <v>10.199999999999999</v>
      </c>
      <c r="Z4710" s="4">
        <v>1.5</v>
      </c>
      <c r="AA4710" s="5">
        <v>35960.79</v>
      </c>
      <c r="AB4710" s="5">
        <f t="shared" si="660"/>
        <v>2265529.77</v>
      </c>
      <c r="AC4710" s="5">
        <v>23022.34</v>
      </c>
      <c r="AD4710" s="5">
        <f t="shared" si="661"/>
        <v>1542496.78</v>
      </c>
      <c r="AE4710" s="5">
        <v>109499.16</v>
      </c>
      <c r="AF4710" s="5">
        <v>30904.39</v>
      </c>
      <c r="AG4710" s="5">
        <v>8383.92</v>
      </c>
      <c r="AH4710" s="5">
        <v>2175</v>
      </c>
      <c r="AI4710" s="5">
        <v>6400</v>
      </c>
      <c r="AJ4710">
        <v>1</v>
      </c>
      <c r="AK4710" s="5">
        <v>8782.3799999999992</v>
      </c>
      <c r="AL4710" s="5">
        <v>1398.77</v>
      </c>
      <c r="AM4710" s="5">
        <v>43828.27</v>
      </c>
      <c r="AN4710">
        <v>4</v>
      </c>
      <c r="AO4710">
        <v>4</v>
      </c>
      <c r="AP4710" t="str">
        <f t="shared" si="662"/>
        <v>Yes</v>
      </c>
      <c r="AQ4710">
        <v>1</v>
      </c>
      <c r="AR4710" s="5">
        <f t="shared" si="663"/>
        <v>1753868.67</v>
      </c>
      <c r="AS4710" s="5">
        <f t="shared" si="664"/>
        <v>511661.1</v>
      </c>
      <c r="AT4710" t="s">
        <v>59</v>
      </c>
      <c r="AU4710" t="s">
        <v>6194</v>
      </c>
      <c r="AV4710" t="s">
        <v>6195</v>
      </c>
      <c r="AW4710" t="s">
        <v>6183</v>
      </c>
      <c r="AX4710" t="s">
        <v>6177</v>
      </c>
      <c r="AY4710">
        <v>67</v>
      </c>
      <c r="AZ4710">
        <v>0</v>
      </c>
      <c r="BA4710">
        <v>19</v>
      </c>
      <c r="BB4710" t="s">
        <v>6180</v>
      </c>
      <c r="BC4710">
        <v>0</v>
      </c>
      <c r="BD4710">
        <v>0</v>
      </c>
      <c r="BE4710" t="s">
        <v>6169</v>
      </c>
      <c r="BF4710" t="s">
        <v>6170</v>
      </c>
      <c r="BG4710">
        <v>0</v>
      </c>
      <c r="BH4710" t="s">
        <v>6171</v>
      </c>
      <c r="BI4710">
        <v>32</v>
      </c>
      <c r="BJ4710" t="s">
        <v>6172</v>
      </c>
      <c r="BK4710">
        <v>0</v>
      </c>
      <c r="BL4710">
        <v>74</v>
      </c>
      <c r="BM4710" s="3">
        <f t="shared" si="665"/>
        <v>0.90540540540540537</v>
      </c>
    </row>
    <row r="4711" spans="1:65">
      <c r="A4711" t="s">
        <v>4851</v>
      </c>
      <c r="B4711" s="2">
        <v>45942</v>
      </c>
      <c r="C4711" t="s">
        <v>4641</v>
      </c>
      <c r="D4711" t="s">
        <v>4642</v>
      </c>
      <c r="E4711">
        <v>10</v>
      </c>
      <c r="F4711" t="s">
        <v>49</v>
      </c>
      <c r="G4711" t="s">
        <v>79</v>
      </c>
      <c r="H4711" t="s">
        <v>260</v>
      </c>
      <c r="I4711" t="s">
        <v>52</v>
      </c>
      <c r="J4711" t="s">
        <v>65</v>
      </c>
      <c r="K4711" t="s">
        <v>75</v>
      </c>
      <c r="L4711" t="s">
        <v>92</v>
      </c>
      <c r="M4711" t="s">
        <v>56</v>
      </c>
      <c r="N4711" t="s">
        <v>76</v>
      </c>
      <c r="O4711" t="s">
        <v>82</v>
      </c>
      <c r="P4711">
        <v>50</v>
      </c>
      <c r="Q4711">
        <v>52</v>
      </c>
      <c r="R4711">
        <v>51</v>
      </c>
      <c r="S4711">
        <v>2</v>
      </c>
      <c r="T4711">
        <f t="shared" si="657"/>
        <v>49</v>
      </c>
      <c r="U4711">
        <v>49</v>
      </c>
      <c r="V4711">
        <f t="shared" si="658"/>
        <v>0</v>
      </c>
      <c r="W4711" s="3">
        <f t="shared" si="659"/>
        <v>3.9215686274509803E-2</v>
      </c>
      <c r="X4711">
        <v>138</v>
      </c>
      <c r="Y4711" s="4">
        <v>7.1</v>
      </c>
      <c r="Z4711" s="4">
        <v>7.8</v>
      </c>
      <c r="AA4711" s="5">
        <v>51543.08</v>
      </c>
      <c r="AB4711" s="5">
        <f t="shared" si="660"/>
        <v>2525610.92</v>
      </c>
      <c r="AC4711" s="5">
        <v>35422.79</v>
      </c>
      <c r="AD4711" s="5">
        <f t="shared" si="661"/>
        <v>1806562.29</v>
      </c>
      <c r="AE4711" s="5">
        <v>120235.48</v>
      </c>
      <c r="AF4711" s="5">
        <v>38728.129999999997</v>
      </c>
      <c r="AG4711" s="5">
        <v>60422.07</v>
      </c>
      <c r="AH4711" s="5">
        <v>11310</v>
      </c>
      <c r="AI4711" s="5">
        <v>9200</v>
      </c>
      <c r="AJ4711">
        <v>0</v>
      </c>
      <c r="AK4711" s="5">
        <v>0</v>
      </c>
      <c r="AL4711" s="5">
        <v>0</v>
      </c>
      <c r="AM4711" s="5">
        <v>42605.63</v>
      </c>
      <c r="AN4711">
        <v>4</v>
      </c>
      <c r="AO4711">
        <v>8</v>
      </c>
      <c r="AP4711" t="str">
        <f t="shared" si="662"/>
        <v>No</v>
      </c>
      <c r="AQ4711">
        <v>3</v>
      </c>
      <c r="AR4711" s="5">
        <f t="shared" si="663"/>
        <v>2089063.6</v>
      </c>
      <c r="AS4711" s="5">
        <f t="shared" si="664"/>
        <v>436547.32</v>
      </c>
      <c r="AT4711" t="s">
        <v>116</v>
      </c>
      <c r="AU4711" t="s">
        <v>6164</v>
      </c>
      <c r="AV4711" t="s">
        <v>6165</v>
      </c>
      <c r="AW4711" t="s">
        <v>6166</v>
      </c>
      <c r="AX4711" t="s">
        <v>6202</v>
      </c>
      <c r="AY4711">
        <v>53</v>
      </c>
      <c r="AZ4711">
        <v>3</v>
      </c>
      <c r="BA4711">
        <v>0</v>
      </c>
      <c r="BB4711" t="s">
        <v>6168</v>
      </c>
      <c r="BC4711">
        <v>1</v>
      </c>
      <c r="BD4711">
        <v>3</v>
      </c>
      <c r="BE4711" t="s">
        <v>6218</v>
      </c>
      <c r="BF4711" t="s">
        <v>6170</v>
      </c>
      <c r="BG4711">
        <v>3</v>
      </c>
      <c r="BH4711" t="s">
        <v>6211</v>
      </c>
      <c r="BI4711">
        <v>117</v>
      </c>
      <c r="BJ4711" t="s">
        <v>6193</v>
      </c>
      <c r="BK4711">
        <v>0</v>
      </c>
      <c r="BL4711">
        <v>60</v>
      </c>
      <c r="BM4711" s="3">
        <f t="shared" si="665"/>
        <v>0.85</v>
      </c>
    </row>
    <row r="4712" spans="1:65">
      <c r="A4712" t="s">
        <v>4852</v>
      </c>
      <c r="B4712" s="2">
        <v>45942</v>
      </c>
      <c r="C4712" t="s">
        <v>4641</v>
      </c>
      <c r="D4712" t="s">
        <v>4642</v>
      </c>
      <c r="E4712">
        <v>10</v>
      </c>
      <c r="F4712" t="s">
        <v>78</v>
      </c>
      <c r="G4712" t="s">
        <v>50</v>
      </c>
      <c r="H4712" t="s">
        <v>173</v>
      </c>
      <c r="I4712" t="s">
        <v>52</v>
      </c>
      <c r="J4712" t="s">
        <v>53</v>
      </c>
      <c r="K4712" t="s">
        <v>54</v>
      </c>
      <c r="L4712" t="s">
        <v>67</v>
      </c>
      <c r="M4712" t="s">
        <v>68</v>
      </c>
      <c r="N4712" t="s">
        <v>69</v>
      </c>
      <c r="O4712" t="s">
        <v>120</v>
      </c>
      <c r="P4712">
        <v>52</v>
      </c>
      <c r="Q4712">
        <v>53</v>
      </c>
      <c r="R4712">
        <v>50</v>
      </c>
      <c r="S4712">
        <v>5</v>
      </c>
      <c r="T4712">
        <f t="shared" si="657"/>
        <v>45</v>
      </c>
      <c r="U4712">
        <v>45</v>
      </c>
      <c r="V4712">
        <f t="shared" si="658"/>
        <v>0</v>
      </c>
      <c r="W4712" s="3">
        <f t="shared" si="659"/>
        <v>0.1</v>
      </c>
      <c r="X4712">
        <v>99</v>
      </c>
      <c r="Y4712" s="4">
        <v>0.4</v>
      </c>
      <c r="Z4712" s="4">
        <v>4.5</v>
      </c>
      <c r="AA4712" s="5">
        <v>38886.660000000003</v>
      </c>
      <c r="AB4712" s="5">
        <f t="shared" si="660"/>
        <v>1749899.7</v>
      </c>
      <c r="AC4712" s="5">
        <v>21877.72</v>
      </c>
      <c r="AD4712" s="5">
        <f t="shared" si="661"/>
        <v>1093886</v>
      </c>
      <c r="AE4712" s="5">
        <v>89839.44</v>
      </c>
      <c r="AF4712" s="5">
        <v>30083.09</v>
      </c>
      <c r="AG4712" s="5">
        <v>40445.120000000003</v>
      </c>
      <c r="AH4712" s="5">
        <v>6525</v>
      </c>
      <c r="AI4712" s="5">
        <v>20193.72</v>
      </c>
      <c r="AJ4712">
        <v>2</v>
      </c>
      <c r="AK4712" s="5">
        <v>17737.25</v>
      </c>
      <c r="AL4712" s="5">
        <v>0</v>
      </c>
      <c r="AM4712" s="5">
        <v>27876.51</v>
      </c>
      <c r="AN4712">
        <v>4</v>
      </c>
      <c r="AO4712">
        <v>4</v>
      </c>
      <c r="AP4712" t="str">
        <f t="shared" si="662"/>
        <v>Yes</v>
      </c>
      <c r="AQ4712">
        <v>2</v>
      </c>
      <c r="AR4712" s="5">
        <f t="shared" si="663"/>
        <v>1326586.1299999999</v>
      </c>
      <c r="AS4712" s="5">
        <f t="shared" si="664"/>
        <v>423313.57</v>
      </c>
      <c r="AT4712" t="s">
        <v>1641</v>
      </c>
      <c r="AU4712" t="s">
        <v>6189</v>
      </c>
      <c r="AV4712" t="s">
        <v>6201</v>
      </c>
      <c r="AW4712" t="s">
        <v>6175</v>
      </c>
      <c r="AX4712" t="s">
        <v>6202</v>
      </c>
      <c r="AY4712">
        <v>55</v>
      </c>
      <c r="AZ4712">
        <v>1</v>
      </c>
      <c r="BA4712">
        <v>0</v>
      </c>
      <c r="BB4712" t="s">
        <v>6168</v>
      </c>
      <c r="BC4712">
        <v>0</v>
      </c>
      <c r="BD4712">
        <v>0</v>
      </c>
      <c r="BE4712" t="s">
        <v>6169</v>
      </c>
      <c r="BF4712" t="s">
        <v>6210</v>
      </c>
      <c r="BG4712">
        <v>4</v>
      </c>
      <c r="BH4712" t="s">
        <v>6209</v>
      </c>
      <c r="BI4712">
        <v>80</v>
      </c>
      <c r="BJ4712" t="s">
        <v>6193</v>
      </c>
      <c r="BK4712">
        <v>0</v>
      </c>
      <c r="BL4712">
        <v>77</v>
      </c>
      <c r="BM4712" s="3">
        <f t="shared" si="665"/>
        <v>0.64935064935064934</v>
      </c>
    </row>
    <row r="4713" spans="1:65">
      <c r="A4713" t="s">
        <v>4853</v>
      </c>
      <c r="B4713" s="2">
        <v>45942</v>
      </c>
      <c r="C4713" t="s">
        <v>4641</v>
      </c>
      <c r="D4713" t="s">
        <v>4642</v>
      </c>
      <c r="E4713">
        <v>10</v>
      </c>
      <c r="F4713" t="s">
        <v>49</v>
      </c>
      <c r="G4713" t="s">
        <v>62</v>
      </c>
      <c r="H4713" t="s">
        <v>125</v>
      </c>
      <c r="I4713" t="s">
        <v>64</v>
      </c>
      <c r="J4713" t="s">
        <v>65</v>
      </c>
      <c r="K4713" t="s">
        <v>75</v>
      </c>
      <c r="L4713" t="s">
        <v>55</v>
      </c>
      <c r="M4713" t="s">
        <v>56</v>
      </c>
      <c r="N4713" t="s">
        <v>69</v>
      </c>
      <c r="O4713" t="s">
        <v>70</v>
      </c>
      <c r="P4713">
        <v>52</v>
      </c>
      <c r="Q4713">
        <v>55</v>
      </c>
      <c r="R4713">
        <v>55</v>
      </c>
      <c r="S4713">
        <v>1</v>
      </c>
      <c r="T4713">
        <f t="shared" si="657"/>
        <v>54</v>
      </c>
      <c r="U4713">
        <v>51</v>
      </c>
      <c r="V4713">
        <f t="shared" si="658"/>
        <v>3</v>
      </c>
      <c r="W4713" s="3">
        <f t="shared" si="659"/>
        <v>1.8181818181818181E-2</v>
      </c>
      <c r="X4713">
        <v>18</v>
      </c>
      <c r="Y4713" s="4">
        <v>1.8</v>
      </c>
      <c r="Z4713" s="4">
        <v>0.8</v>
      </c>
      <c r="AA4713" s="5">
        <v>51944.67</v>
      </c>
      <c r="AB4713" s="5">
        <f t="shared" si="660"/>
        <v>2649178.17</v>
      </c>
      <c r="AC4713" s="5">
        <v>35045.83</v>
      </c>
      <c r="AD4713" s="5">
        <f t="shared" si="661"/>
        <v>1927520.65</v>
      </c>
      <c r="AE4713" s="5">
        <v>118322.49</v>
      </c>
      <c r="AF4713" s="5">
        <v>35530.53</v>
      </c>
      <c r="AG4713" s="5">
        <v>8507.51</v>
      </c>
      <c r="AH4713" s="5">
        <v>1160</v>
      </c>
      <c r="AI4713" s="5">
        <v>4600</v>
      </c>
      <c r="AJ4713">
        <v>0</v>
      </c>
      <c r="AK4713" s="5">
        <v>0</v>
      </c>
      <c r="AL4713" s="5">
        <v>2981.92</v>
      </c>
      <c r="AM4713" s="5">
        <v>32204.45</v>
      </c>
      <c r="AN4713">
        <v>4</v>
      </c>
      <c r="AO4713">
        <v>3</v>
      </c>
      <c r="AP4713" t="str">
        <f t="shared" si="662"/>
        <v>Yes</v>
      </c>
      <c r="AQ4713">
        <v>1</v>
      </c>
      <c r="AR4713" s="5">
        <f t="shared" si="663"/>
        <v>2130827.5499999998</v>
      </c>
      <c r="AS4713" s="5">
        <f t="shared" si="664"/>
        <v>518350.62</v>
      </c>
      <c r="AT4713" t="s">
        <v>59</v>
      </c>
      <c r="AU4713" t="s">
        <v>6164</v>
      </c>
      <c r="AV4713" t="s">
        <v>6165</v>
      </c>
      <c r="AW4713" t="s">
        <v>6166</v>
      </c>
      <c r="AX4713" t="s">
        <v>6184</v>
      </c>
      <c r="AY4713">
        <v>52</v>
      </c>
      <c r="AZ4713">
        <v>0</v>
      </c>
      <c r="BA4713">
        <v>25</v>
      </c>
      <c r="BB4713" t="s">
        <v>6180</v>
      </c>
      <c r="BC4713">
        <v>0</v>
      </c>
      <c r="BD4713">
        <v>0</v>
      </c>
      <c r="BE4713" t="s">
        <v>6169</v>
      </c>
      <c r="BF4713" t="s">
        <v>6170</v>
      </c>
      <c r="BG4713">
        <v>0</v>
      </c>
      <c r="BH4713" t="s">
        <v>6171</v>
      </c>
      <c r="BI4713">
        <v>25</v>
      </c>
      <c r="BJ4713" t="s">
        <v>6172</v>
      </c>
      <c r="BK4713">
        <v>0</v>
      </c>
      <c r="BL4713">
        <v>64</v>
      </c>
      <c r="BM4713" s="3">
        <f t="shared" si="665"/>
        <v>0.859375</v>
      </c>
    </row>
    <row r="4714" spans="1:65">
      <c r="A4714" t="s">
        <v>4854</v>
      </c>
      <c r="B4714" s="2">
        <v>45943</v>
      </c>
      <c r="C4714" t="s">
        <v>4641</v>
      </c>
      <c r="D4714" t="s">
        <v>4642</v>
      </c>
      <c r="E4714">
        <v>10</v>
      </c>
      <c r="F4714" t="s">
        <v>78</v>
      </c>
      <c r="G4714" t="s">
        <v>62</v>
      </c>
      <c r="H4714" t="s">
        <v>168</v>
      </c>
      <c r="I4714" t="s">
        <v>64</v>
      </c>
      <c r="J4714" t="s">
        <v>53</v>
      </c>
      <c r="K4714" t="s">
        <v>75</v>
      </c>
      <c r="L4714" t="s">
        <v>55</v>
      </c>
      <c r="M4714" t="s">
        <v>56</v>
      </c>
      <c r="N4714" t="s">
        <v>69</v>
      </c>
      <c r="O4714" t="s">
        <v>82</v>
      </c>
      <c r="P4714">
        <v>55</v>
      </c>
      <c r="Q4714">
        <v>57</v>
      </c>
      <c r="R4714">
        <v>57</v>
      </c>
      <c r="S4714">
        <v>1</v>
      </c>
      <c r="T4714">
        <f t="shared" si="657"/>
        <v>56</v>
      </c>
      <c r="U4714">
        <v>53</v>
      </c>
      <c r="V4714">
        <f t="shared" si="658"/>
        <v>3</v>
      </c>
      <c r="W4714" s="3">
        <f t="shared" si="659"/>
        <v>1.7543859649122806E-2</v>
      </c>
      <c r="X4714">
        <v>15</v>
      </c>
      <c r="Y4714" s="4">
        <v>8</v>
      </c>
      <c r="Z4714" s="4">
        <v>1.7</v>
      </c>
      <c r="AA4714" s="5">
        <v>35997.18</v>
      </c>
      <c r="AB4714" s="5">
        <f t="shared" si="660"/>
        <v>1907850.54</v>
      </c>
      <c r="AC4714" s="5">
        <v>23568.959999999999</v>
      </c>
      <c r="AD4714" s="5">
        <f t="shared" si="661"/>
        <v>1343430.72</v>
      </c>
      <c r="AE4714" s="5">
        <v>94855.31</v>
      </c>
      <c r="AF4714" s="5">
        <v>27085.86</v>
      </c>
      <c r="AG4714" s="5">
        <v>8155.03</v>
      </c>
      <c r="AH4714" s="5">
        <v>2465</v>
      </c>
      <c r="AI4714" s="5">
        <v>3200</v>
      </c>
      <c r="AJ4714">
        <v>0</v>
      </c>
      <c r="AK4714" s="5">
        <v>0</v>
      </c>
      <c r="AL4714" s="5">
        <v>1964.96</v>
      </c>
      <c r="AM4714" s="5">
        <v>34422.44</v>
      </c>
      <c r="AN4714">
        <v>4</v>
      </c>
      <c r="AO4714">
        <v>4</v>
      </c>
      <c r="AP4714" t="str">
        <f t="shared" si="662"/>
        <v>Yes</v>
      </c>
      <c r="AQ4714">
        <v>1</v>
      </c>
      <c r="AR4714" s="5">
        <f t="shared" si="663"/>
        <v>1515579.32</v>
      </c>
      <c r="AS4714" s="5">
        <f t="shared" si="664"/>
        <v>392271.22</v>
      </c>
      <c r="AT4714" t="s">
        <v>59</v>
      </c>
      <c r="AU4714" t="s">
        <v>6164</v>
      </c>
      <c r="AV4714" t="s">
        <v>6165</v>
      </c>
      <c r="AW4714" t="s">
        <v>6166</v>
      </c>
      <c r="AX4714" t="s">
        <v>6177</v>
      </c>
      <c r="AY4714">
        <v>57</v>
      </c>
      <c r="AZ4714">
        <v>2</v>
      </c>
      <c r="BA4714">
        <v>22</v>
      </c>
      <c r="BB4714" t="s">
        <v>6185</v>
      </c>
      <c r="BC4714">
        <v>0</v>
      </c>
      <c r="BD4714">
        <v>0</v>
      </c>
      <c r="BE4714" t="s">
        <v>6169</v>
      </c>
      <c r="BF4714" t="s">
        <v>6170</v>
      </c>
      <c r="BG4714">
        <v>0</v>
      </c>
      <c r="BH4714" t="s">
        <v>6171</v>
      </c>
      <c r="BI4714">
        <v>37</v>
      </c>
      <c r="BJ4714" t="s">
        <v>6172</v>
      </c>
      <c r="BK4714">
        <v>0</v>
      </c>
      <c r="BL4714">
        <v>73</v>
      </c>
      <c r="BM4714" s="3">
        <f t="shared" si="665"/>
        <v>0.78082191780821919</v>
      </c>
    </row>
    <row r="4715" spans="1:65">
      <c r="A4715" t="s">
        <v>4855</v>
      </c>
      <c r="B4715" s="2">
        <v>45943</v>
      </c>
      <c r="C4715" t="s">
        <v>4641</v>
      </c>
      <c r="D4715" t="s">
        <v>4642</v>
      </c>
      <c r="E4715">
        <v>10</v>
      </c>
      <c r="F4715" t="s">
        <v>49</v>
      </c>
      <c r="G4715" t="s">
        <v>79</v>
      </c>
      <c r="H4715" t="s">
        <v>260</v>
      </c>
      <c r="I4715" t="s">
        <v>64</v>
      </c>
      <c r="J4715" t="s">
        <v>53</v>
      </c>
      <c r="K4715" t="s">
        <v>75</v>
      </c>
      <c r="L4715" t="s">
        <v>67</v>
      </c>
      <c r="M4715" t="s">
        <v>68</v>
      </c>
      <c r="N4715" t="s">
        <v>94</v>
      </c>
      <c r="O4715" t="s">
        <v>70</v>
      </c>
      <c r="P4715">
        <v>60</v>
      </c>
      <c r="Q4715">
        <v>64</v>
      </c>
      <c r="R4715">
        <v>62</v>
      </c>
      <c r="S4715">
        <v>4</v>
      </c>
      <c r="T4715">
        <f t="shared" si="657"/>
        <v>58</v>
      </c>
      <c r="U4715">
        <v>58</v>
      </c>
      <c r="V4715">
        <f t="shared" si="658"/>
        <v>0</v>
      </c>
      <c r="W4715" s="3">
        <f t="shared" si="659"/>
        <v>6.4516129032258063E-2</v>
      </c>
      <c r="X4715">
        <v>26</v>
      </c>
      <c r="Y4715" s="4">
        <v>8.1999999999999993</v>
      </c>
      <c r="Z4715" s="4">
        <v>1.7</v>
      </c>
      <c r="AA4715" s="5">
        <v>36279.42</v>
      </c>
      <c r="AB4715" s="5">
        <f t="shared" si="660"/>
        <v>2104206.36</v>
      </c>
      <c r="AC4715" s="5">
        <v>21800.68</v>
      </c>
      <c r="AD4715" s="5">
        <f t="shared" si="661"/>
        <v>1351642.16</v>
      </c>
      <c r="AE4715" s="5">
        <v>101084.82</v>
      </c>
      <c r="AF4715" s="5">
        <v>29114.560000000001</v>
      </c>
      <c r="AG4715" s="5">
        <v>9388</v>
      </c>
      <c r="AH4715" s="5">
        <v>2465</v>
      </c>
      <c r="AI4715" s="5">
        <v>16324.37</v>
      </c>
      <c r="AJ4715">
        <v>2</v>
      </c>
      <c r="AK4715" s="5">
        <v>17324.66</v>
      </c>
      <c r="AL4715" s="5">
        <v>0</v>
      </c>
      <c r="AM4715" s="5">
        <v>38066.1</v>
      </c>
      <c r="AN4715">
        <v>4</v>
      </c>
      <c r="AO4715">
        <v>4</v>
      </c>
      <c r="AP4715" t="str">
        <f t="shared" si="662"/>
        <v>Yes</v>
      </c>
      <c r="AQ4715">
        <v>2</v>
      </c>
      <c r="AR4715" s="5">
        <f t="shared" si="663"/>
        <v>1565409.67</v>
      </c>
      <c r="AS4715" s="5">
        <f t="shared" si="664"/>
        <v>538796.68999999994</v>
      </c>
      <c r="AT4715" t="s">
        <v>116</v>
      </c>
      <c r="AU4715" t="s">
        <v>6173</v>
      </c>
      <c r="AV4715" t="s">
        <v>6174</v>
      </c>
      <c r="AW4715" t="s">
        <v>6175</v>
      </c>
      <c r="AX4715" t="s">
        <v>6177</v>
      </c>
      <c r="AY4715">
        <v>62</v>
      </c>
      <c r="AZ4715">
        <v>0</v>
      </c>
      <c r="BA4715">
        <v>0</v>
      </c>
      <c r="BB4715" t="s">
        <v>6168</v>
      </c>
      <c r="BC4715">
        <v>0</v>
      </c>
      <c r="BD4715">
        <v>0</v>
      </c>
      <c r="BE4715" t="s">
        <v>6169</v>
      </c>
      <c r="BF4715" t="s">
        <v>6210</v>
      </c>
      <c r="BG4715">
        <v>3</v>
      </c>
      <c r="BH4715" t="s">
        <v>6211</v>
      </c>
      <c r="BI4715">
        <v>98</v>
      </c>
      <c r="BJ4715" t="s">
        <v>6193</v>
      </c>
      <c r="BK4715">
        <v>0</v>
      </c>
      <c r="BL4715">
        <v>74</v>
      </c>
      <c r="BM4715" s="3">
        <f t="shared" si="665"/>
        <v>0.83783783783783783</v>
      </c>
    </row>
    <row r="4716" spans="1:65">
      <c r="A4716" t="s">
        <v>4856</v>
      </c>
      <c r="B4716" s="2">
        <v>45943</v>
      </c>
      <c r="C4716" t="s">
        <v>4641</v>
      </c>
      <c r="D4716" t="s">
        <v>4642</v>
      </c>
      <c r="E4716">
        <v>10</v>
      </c>
      <c r="F4716" t="s">
        <v>72</v>
      </c>
      <c r="G4716" t="s">
        <v>79</v>
      </c>
      <c r="H4716" t="s">
        <v>102</v>
      </c>
      <c r="I4716" t="s">
        <v>52</v>
      </c>
      <c r="J4716" t="s">
        <v>53</v>
      </c>
      <c r="K4716" t="s">
        <v>75</v>
      </c>
      <c r="L4716" t="s">
        <v>87</v>
      </c>
      <c r="M4716" t="s">
        <v>56</v>
      </c>
      <c r="N4716" t="s">
        <v>76</v>
      </c>
      <c r="O4716" t="s">
        <v>82</v>
      </c>
      <c r="P4716">
        <v>55</v>
      </c>
      <c r="Q4716">
        <v>57</v>
      </c>
      <c r="R4716">
        <v>58</v>
      </c>
      <c r="S4716">
        <v>1</v>
      </c>
      <c r="T4716">
        <f t="shared" si="657"/>
        <v>57</v>
      </c>
      <c r="U4716">
        <v>54</v>
      </c>
      <c r="V4716">
        <f t="shared" si="658"/>
        <v>3</v>
      </c>
      <c r="W4716" s="3">
        <f t="shared" si="659"/>
        <v>1.7241379310344827E-2</v>
      </c>
      <c r="X4716">
        <v>33</v>
      </c>
      <c r="Y4716" s="4">
        <v>5.0999999999999996</v>
      </c>
      <c r="Z4716" s="4">
        <v>2.1</v>
      </c>
      <c r="AA4716" s="5">
        <v>35720.080000000002</v>
      </c>
      <c r="AB4716" s="5">
        <f t="shared" si="660"/>
        <v>1928884.32</v>
      </c>
      <c r="AC4716" s="5">
        <v>24019.93</v>
      </c>
      <c r="AD4716" s="5">
        <f t="shared" si="661"/>
        <v>1393155.94</v>
      </c>
      <c r="AE4716" s="5">
        <v>102522.64</v>
      </c>
      <c r="AF4716" s="5">
        <v>25167.79</v>
      </c>
      <c r="AG4716" s="5">
        <v>10536.4</v>
      </c>
      <c r="AH4716" s="5">
        <v>3045</v>
      </c>
      <c r="AI4716" s="5">
        <v>3200</v>
      </c>
      <c r="AJ4716">
        <v>0</v>
      </c>
      <c r="AK4716" s="5">
        <v>0</v>
      </c>
      <c r="AL4716" s="5">
        <v>1925.79</v>
      </c>
      <c r="AM4716" s="5">
        <v>49794.38</v>
      </c>
      <c r="AN4716">
        <v>4</v>
      </c>
      <c r="AO4716">
        <v>9</v>
      </c>
      <c r="AP4716" t="str">
        <f t="shared" si="662"/>
        <v>No</v>
      </c>
      <c r="AQ4716">
        <v>1</v>
      </c>
      <c r="AR4716" s="5">
        <f t="shared" si="663"/>
        <v>1589347.94</v>
      </c>
      <c r="AS4716" s="5">
        <f t="shared" si="664"/>
        <v>339536.38</v>
      </c>
      <c r="AT4716" t="s">
        <v>59</v>
      </c>
      <c r="AU4716" t="s">
        <v>6164</v>
      </c>
      <c r="AV4716" t="s">
        <v>6165</v>
      </c>
      <c r="AW4716" t="s">
        <v>6166</v>
      </c>
      <c r="AX4716" t="s">
        <v>6184</v>
      </c>
      <c r="AY4716">
        <v>57</v>
      </c>
      <c r="AZ4716">
        <v>0</v>
      </c>
      <c r="BA4716">
        <v>19</v>
      </c>
      <c r="BB4716" t="s">
        <v>6180</v>
      </c>
      <c r="BC4716">
        <v>1</v>
      </c>
      <c r="BD4716">
        <v>4</v>
      </c>
      <c r="BE4716" t="s">
        <v>6218</v>
      </c>
      <c r="BF4716" t="s">
        <v>6170</v>
      </c>
      <c r="BG4716">
        <v>1</v>
      </c>
      <c r="BH4716" t="s">
        <v>6179</v>
      </c>
      <c r="BI4716">
        <v>51</v>
      </c>
      <c r="BJ4716" t="s">
        <v>6187</v>
      </c>
      <c r="BK4716">
        <v>0</v>
      </c>
      <c r="BL4716">
        <v>75</v>
      </c>
      <c r="BM4716" s="3">
        <f t="shared" si="665"/>
        <v>0.77333333333333332</v>
      </c>
    </row>
    <row r="4717" spans="1:65">
      <c r="A4717" t="s">
        <v>4857</v>
      </c>
      <c r="B4717" s="2">
        <v>45943</v>
      </c>
      <c r="C4717" t="s">
        <v>4641</v>
      </c>
      <c r="D4717" t="s">
        <v>4642</v>
      </c>
      <c r="E4717">
        <v>10</v>
      </c>
      <c r="F4717" t="s">
        <v>49</v>
      </c>
      <c r="G4717" t="s">
        <v>79</v>
      </c>
      <c r="H4717" t="s">
        <v>262</v>
      </c>
      <c r="I4717" t="s">
        <v>52</v>
      </c>
      <c r="J4717" t="s">
        <v>65</v>
      </c>
      <c r="K4717" t="s">
        <v>75</v>
      </c>
      <c r="L4717" t="s">
        <v>87</v>
      </c>
      <c r="M4717" t="s">
        <v>68</v>
      </c>
      <c r="N4717" t="s">
        <v>57</v>
      </c>
      <c r="O4717" t="s">
        <v>82</v>
      </c>
      <c r="P4717">
        <v>53</v>
      </c>
      <c r="Q4717">
        <v>54</v>
      </c>
      <c r="R4717">
        <v>54</v>
      </c>
      <c r="S4717">
        <v>2</v>
      </c>
      <c r="T4717">
        <f t="shared" si="657"/>
        <v>52</v>
      </c>
      <c r="U4717">
        <v>51</v>
      </c>
      <c r="V4717">
        <f t="shared" si="658"/>
        <v>1</v>
      </c>
      <c r="W4717" s="3">
        <f t="shared" si="659"/>
        <v>3.7037037037037035E-2</v>
      </c>
      <c r="X4717">
        <v>32</v>
      </c>
      <c r="Y4717" s="4">
        <v>4.5</v>
      </c>
      <c r="Z4717" s="4">
        <v>2.1</v>
      </c>
      <c r="AA4717" s="5">
        <v>52142.84</v>
      </c>
      <c r="AB4717" s="5">
        <f t="shared" si="660"/>
        <v>2659284.84</v>
      </c>
      <c r="AC4717" s="5">
        <v>34219.360000000001</v>
      </c>
      <c r="AD4717" s="5">
        <f t="shared" si="661"/>
        <v>1847845.44</v>
      </c>
      <c r="AE4717" s="5">
        <v>127521.94</v>
      </c>
      <c r="AF4717" s="5">
        <v>36319.24</v>
      </c>
      <c r="AG4717" s="5">
        <v>9463.6</v>
      </c>
      <c r="AH4717" s="5">
        <v>3045</v>
      </c>
      <c r="AI4717" s="5">
        <v>9200</v>
      </c>
      <c r="AJ4717">
        <v>1</v>
      </c>
      <c r="AK4717" s="5">
        <v>13676.97</v>
      </c>
      <c r="AL4717" s="5">
        <v>963.03</v>
      </c>
      <c r="AM4717" s="5">
        <v>43849.22</v>
      </c>
      <c r="AN4717">
        <v>4</v>
      </c>
      <c r="AO4717">
        <v>7</v>
      </c>
      <c r="AP4717" t="str">
        <f t="shared" si="662"/>
        <v>No</v>
      </c>
      <c r="AQ4717">
        <v>3</v>
      </c>
      <c r="AR4717" s="5">
        <f t="shared" si="663"/>
        <v>2091884.44</v>
      </c>
      <c r="AS4717" s="5">
        <f t="shared" si="664"/>
        <v>567400.4</v>
      </c>
      <c r="AT4717" t="s">
        <v>59</v>
      </c>
      <c r="AU4717" t="s">
        <v>6203</v>
      </c>
      <c r="AV4717" t="s">
        <v>6204</v>
      </c>
      <c r="AW4717" t="s">
        <v>6205</v>
      </c>
      <c r="AX4717" t="s">
        <v>6184</v>
      </c>
      <c r="AY4717">
        <v>54</v>
      </c>
      <c r="AZ4717">
        <v>0</v>
      </c>
      <c r="BA4717">
        <v>12</v>
      </c>
      <c r="BB4717" t="s">
        <v>6191</v>
      </c>
      <c r="BC4717">
        <v>1</v>
      </c>
      <c r="BD4717">
        <v>2</v>
      </c>
      <c r="BE4717" t="s">
        <v>6219</v>
      </c>
      <c r="BF4717" t="s">
        <v>6170</v>
      </c>
      <c r="BG4717">
        <v>0</v>
      </c>
      <c r="BH4717" t="s">
        <v>6171</v>
      </c>
      <c r="BI4717">
        <v>23</v>
      </c>
      <c r="BJ4717" t="s">
        <v>6172</v>
      </c>
      <c r="BK4717">
        <v>0</v>
      </c>
      <c r="BL4717">
        <v>59</v>
      </c>
      <c r="BM4717" s="3">
        <f t="shared" si="665"/>
        <v>0.9152542372881356</v>
      </c>
    </row>
    <row r="4718" spans="1:65">
      <c r="A4718" t="s">
        <v>4858</v>
      </c>
      <c r="B4718" s="2">
        <v>45943</v>
      </c>
      <c r="C4718" t="s">
        <v>4641</v>
      </c>
      <c r="D4718" t="s">
        <v>4642</v>
      </c>
      <c r="E4718">
        <v>10</v>
      </c>
      <c r="F4718" t="s">
        <v>78</v>
      </c>
      <c r="G4718" t="s">
        <v>62</v>
      </c>
      <c r="H4718" t="s">
        <v>190</v>
      </c>
      <c r="I4718" t="s">
        <v>64</v>
      </c>
      <c r="J4718" t="s">
        <v>65</v>
      </c>
      <c r="K4718" t="s">
        <v>75</v>
      </c>
      <c r="L4718" t="s">
        <v>67</v>
      </c>
      <c r="M4718" t="s">
        <v>68</v>
      </c>
      <c r="N4718" t="s">
        <v>109</v>
      </c>
      <c r="O4718" t="s">
        <v>120</v>
      </c>
      <c r="P4718">
        <v>45</v>
      </c>
      <c r="Q4718">
        <v>48</v>
      </c>
      <c r="R4718">
        <v>45</v>
      </c>
      <c r="S4718">
        <v>4</v>
      </c>
      <c r="T4718">
        <f t="shared" si="657"/>
        <v>41</v>
      </c>
      <c r="U4718">
        <v>41</v>
      </c>
      <c r="V4718">
        <f t="shared" si="658"/>
        <v>0</v>
      </c>
      <c r="W4718" s="3">
        <f t="shared" si="659"/>
        <v>8.8888888888888892E-2</v>
      </c>
      <c r="X4718">
        <v>28</v>
      </c>
      <c r="Y4718" s="4">
        <v>2.9</v>
      </c>
      <c r="Z4718" s="4">
        <v>1.1000000000000001</v>
      </c>
      <c r="AA4718" s="5">
        <v>51825.74</v>
      </c>
      <c r="AB4718" s="5">
        <f t="shared" si="660"/>
        <v>2124855.34</v>
      </c>
      <c r="AC4718" s="5">
        <v>32224.37</v>
      </c>
      <c r="AD4718" s="5">
        <f t="shared" si="661"/>
        <v>1450096.65</v>
      </c>
      <c r="AE4718" s="5">
        <v>98677.41</v>
      </c>
      <c r="AF4718" s="5">
        <v>30739.08</v>
      </c>
      <c r="AG4718" s="5">
        <v>10201.75</v>
      </c>
      <c r="AH4718" s="5">
        <v>1595</v>
      </c>
      <c r="AI4718" s="5">
        <v>21413.21</v>
      </c>
      <c r="AJ4718">
        <v>1</v>
      </c>
      <c r="AK4718" s="5">
        <v>14373.4</v>
      </c>
      <c r="AL4718" s="5">
        <v>0</v>
      </c>
      <c r="AM4718" s="5">
        <v>64206.5</v>
      </c>
      <c r="AN4718">
        <v>8</v>
      </c>
      <c r="AO4718">
        <v>10</v>
      </c>
      <c r="AP4718" t="str">
        <f t="shared" si="662"/>
        <v>No</v>
      </c>
      <c r="AQ4718">
        <v>3</v>
      </c>
      <c r="AR4718" s="5">
        <f t="shared" si="663"/>
        <v>1691303</v>
      </c>
      <c r="AS4718" s="5">
        <f t="shared" si="664"/>
        <v>433552.34</v>
      </c>
      <c r="AT4718" t="s">
        <v>1641</v>
      </c>
      <c r="AU4718" t="s">
        <v>6189</v>
      </c>
      <c r="AV4718" t="s">
        <v>6201</v>
      </c>
      <c r="AW4718" t="s">
        <v>6175</v>
      </c>
      <c r="AX4718" t="s">
        <v>6167</v>
      </c>
      <c r="AY4718">
        <v>45</v>
      </c>
      <c r="AZ4718">
        <v>0</v>
      </c>
      <c r="BA4718">
        <v>0</v>
      </c>
      <c r="BB4718" t="s">
        <v>6168</v>
      </c>
      <c r="BC4718">
        <v>1</v>
      </c>
      <c r="BD4718">
        <v>1</v>
      </c>
      <c r="BE4718" t="s">
        <v>6188</v>
      </c>
      <c r="BF4718" t="s">
        <v>6212</v>
      </c>
      <c r="BG4718">
        <v>0</v>
      </c>
      <c r="BH4718" t="s">
        <v>6171</v>
      </c>
      <c r="BI4718">
        <v>20</v>
      </c>
      <c r="BJ4718" t="s">
        <v>6172</v>
      </c>
      <c r="BK4718">
        <v>0</v>
      </c>
      <c r="BL4718">
        <v>58</v>
      </c>
      <c r="BM4718" s="3">
        <f t="shared" si="665"/>
        <v>0.77586206896551724</v>
      </c>
    </row>
    <row r="4719" spans="1:65">
      <c r="A4719" t="s">
        <v>4859</v>
      </c>
      <c r="B4719" s="2">
        <v>45943</v>
      </c>
      <c r="C4719" t="s">
        <v>4641</v>
      </c>
      <c r="D4719" t="s">
        <v>4642</v>
      </c>
      <c r="E4719">
        <v>10</v>
      </c>
      <c r="F4719" t="s">
        <v>72</v>
      </c>
      <c r="G4719" t="s">
        <v>50</v>
      </c>
      <c r="H4719" t="s">
        <v>138</v>
      </c>
      <c r="I4719" t="s">
        <v>64</v>
      </c>
      <c r="J4719" t="s">
        <v>81</v>
      </c>
      <c r="K4719" t="s">
        <v>75</v>
      </c>
      <c r="L4719" t="s">
        <v>55</v>
      </c>
      <c r="M4719" t="s">
        <v>56</v>
      </c>
      <c r="N4719" t="s">
        <v>109</v>
      </c>
      <c r="O4719" t="s">
        <v>120</v>
      </c>
      <c r="P4719">
        <v>37</v>
      </c>
      <c r="Q4719">
        <v>40</v>
      </c>
      <c r="R4719">
        <v>40</v>
      </c>
      <c r="S4719">
        <v>1</v>
      </c>
      <c r="T4719">
        <f t="shared" si="657"/>
        <v>39</v>
      </c>
      <c r="U4719">
        <v>36</v>
      </c>
      <c r="V4719">
        <f t="shared" si="658"/>
        <v>3</v>
      </c>
      <c r="W4719" s="3">
        <f t="shared" si="659"/>
        <v>2.5000000000000001E-2</v>
      </c>
      <c r="X4719">
        <v>19</v>
      </c>
      <c r="Y4719" s="4">
        <v>0</v>
      </c>
      <c r="Z4719" s="4">
        <v>0.8</v>
      </c>
      <c r="AA4719" s="5">
        <v>77505.88</v>
      </c>
      <c r="AB4719" s="5">
        <f t="shared" si="660"/>
        <v>2790211.68</v>
      </c>
      <c r="AC4719" s="5">
        <v>53289</v>
      </c>
      <c r="AD4719" s="5">
        <f t="shared" si="661"/>
        <v>2131560</v>
      </c>
      <c r="AE4719" s="5">
        <v>118975.38</v>
      </c>
      <c r="AF4719" s="5">
        <v>34765.089999999997</v>
      </c>
      <c r="AG4719" s="5">
        <v>8167.55</v>
      </c>
      <c r="AH4719" s="5">
        <v>1160</v>
      </c>
      <c r="AI4719" s="5">
        <v>6800</v>
      </c>
      <c r="AJ4719">
        <v>0</v>
      </c>
      <c r="AK4719" s="5">
        <v>0</v>
      </c>
      <c r="AL4719" s="5">
        <v>4525.46</v>
      </c>
      <c r="AM4719" s="5">
        <v>52876.82</v>
      </c>
      <c r="AN4719">
        <v>8</v>
      </c>
      <c r="AO4719">
        <v>9</v>
      </c>
      <c r="AP4719" t="str">
        <f t="shared" si="662"/>
        <v>No</v>
      </c>
      <c r="AQ4719">
        <v>2</v>
      </c>
      <c r="AR4719" s="5">
        <f t="shared" si="663"/>
        <v>2358830.2999999998</v>
      </c>
      <c r="AS4719" s="5">
        <f t="shared" si="664"/>
        <v>431381.38</v>
      </c>
      <c r="AT4719" t="s">
        <v>59</v>
      </c>
      <c r="AU4719" t="s">
        <v>6164</v>
      </c>
      <c r="AV4719" t="s">
        <v>6165</v>
      </c>
      <c r="AW4719" t="s">
        <v>6166</v>
      </c>
      <c r="AX4719" t="s">
        <v>6184</v>
      </c>
      <c r="AY4719">
        <v>40</v>
      </c>
      <c r="AZ4719">
        <v>0</v>
      </c>
      <c r="BA4719">
        <v>23</v>
      </c>
      <c r="BB4719" t="s">
        <v>6180</v>
      </c>
      <c r="BC4719">
        <v>0</v>
      </c>
      <c r="BD4719">
        <v>1</v>
      </c>
      <c r="BE4719" t="s">
        <v>6188</v>
      </c>
      <c r="BF4719" t="s">
        <v>6170</v>
      </c>
      <c r="BG4719">
        <v>0</v>
      </c>
      <c r="BH4719" t="s">
        <v>6171</v>
      </c>
      <c r="BI4719">
        <v>19</v>
      </c>
      <c r="BJ4719" t="s">
        <v>6172</v>
      </c>
      <c r="BK4719">
        <v>0</v>
      </c>
      <c r="BL4719">
        <v>50</v>
      </c>
      <c r="BM4719" s="3">
        <f t="shared" si="665"/>
        <v>0.8</v>
      </c>
    </row>
    <row r="4720" spans="1:65">
      <c r="A4720" t="s">
        <v>4860</v>
      </c>
      <c r="B4720" s="2">
        <v>45943</v>
      </c>
      <c r="C4720" t="s">
        <v>4641</v>
      </c>
      <c r="D4720" t="s">
        <v>4642</v>
      </c>
      <c r="E4720">
        <v>10</v>
      </c>
      <c r="F4720" t="s">
        <v>78</v>
      </c>
      <c r="G4720" t="s">
        <v>79</v>
      </c>
      <c r="H4720" t="s">
        <v>113</v>
      </c>
      <c r="I4720" t="s">
        <v>74</v>
      </c>
      <c r="J4720" t="s">
        <v>53</v>
      </c>
      <c r="K4720" t="s">
        <v>75</v>
      </c>
      <c r="L4720" t="s">
        <v>87</v>
      </c>
      <c r="M4720" t="s">
        <v>56</v>
      </c>
      <c r="N4720" t="s">
        <v>57</v>
      </c>
      <c r="O4720" t="s">
        <v>70</v>
      </c>
      <c r="P4720">
        <v>60</v>
      </c>
      <c r="Q4720">
        <v>64</v>
      </c>
      <c r="R4720">
        <v>62</v>
      </c>
      <c r="S4720">
        <v>1</v>
      </c>
      <c r="T4720">
        <f t="shared" si="657"/>
        <v>61</v>
      </c>
      <c r="U4720">
        <v>57</v>
      </c>
      <c r="V4720">
        <f t="shared" si="658"/>
        <v>4</v>
      </c>
      <c r="W4720" s="3">
        <f t="shared" si="659"/>
        <v>1.6129032258064516E-2</v>
      </c>
      <c r="X4720">
        <v>48</v>
      </c>
      <c r="Y4720" s="4">
        <v>9.3000000000000007</v>
      </c>
      <c r="Z4720" s="4">
        <v>2.4</v>
      </c>
      <c r="AA4720" s="5">
        <v>35620.68</v>
      </c>
      <c r="AB4720" s="5">
        <f t="shared" si="660"/>
        <v>2030378.76</v>
      </c>
      <c r="AC4720" s="5">
        <v>24023.89</v>
      </c>
      <c r="AD4720" s="5">
        <f t="shared" si="661"/>
        <v>1489481.18</v>
      </c>
      <c r="AE4720" s="5">
        <v>105823.98</v>
      </c>
      <c r="AF4720" s="5">
        <v>29311.96</v>
      </c>
      <c r="AG4720" s="5">
        <v>11731.92</v>
      </c>
      <c r="AH4720" s="5">
        <v>3480</v>
      </c>
      <c r="AI4720" s="5">
        <v>3200</v>
      </c>
      <c r="AJ4720">
        <v>0</v>
      </c>
      <c r="AK4720" s="5">
        <v>0</v>
      </c>
      <c r="AL4720" s="5">
        <v>2753.3</v>
      </c>
      <c r="AM4720" s="5">
        <v>38741.800000000003</v>
      </c>
      <c r="AN4720">
        <v>4</v>
      </c>
      <c r="AO4720">
        <v>4</v>
      </c>
      <c r="AP4720" t="str">
        <f t="shared" si="662"/>
        <v>Yes</v>
      </c>
      <c r="AQ4720">
        <v>1</v>
      </c>
      <c r="AR4720" s="5">
        <f t="shared" si="663"/>
        <v>1684524.14</v>
      </c>
      <c r="AS4720" s="5">
        <f t="shared" si="664"/>
        <v>345854.62</v>
      </c>
      <c r="AT4720" t="s">
        <v>59</v>
      </c>
      <c r="AU4720" t="s">
        <v>6164</v>
      </c>
      <c r="AV4720" t="s">
        <v>6165</v>
      </c>
      <c r="AW4720" t="s">
        <v>6166</v>
      </c>
      <c r="AX4720" t="s">
        <v>6177</v>
      </c>
      <c r="AY4720">
        <v>63</v>
      </c>
      <c r="AZ4720">
        <v>1</v>
      </c>
      <c r="BA4720">
        <v>24</v>
      </c>
      <c r="BB4720" t="s">
        <v>6180</v>
      </c>
      <c r="BC4720">
        <v>0</v>
      </c>
      <c r="BD4720">
        <v>0</v>
      </c>
      <c r="BE4720" t="s">
        <v>6169</v>
      </c>
      <c r="BF4720" t="s">
        <v>6170</v>
      </c>
      <c r="BG4720">
        <v>3</v>
      </c>
      <c r="BH4720" t="s">
        <v>6192</v>
      </c>
      <c r="BI4720">
        <v>58</v>
      </c>
      <c r="BJ4720" t="s">
        <v>6193</v>
      </c>
      <c r="BK4720">
        <v>1</v>
      </c>
      <c r="BL4720">
        <v>75</v>
      </c>
      <c r="BM4720" s="3">
        <f t="shared" si="665"/>
        <v>0.82666666666666666</v>
      </c>
    </row>
    <row r="4721" spans="1:65">
      <c r="A4721" t="s">
        <v>4861</v>
      </c>
      <c r="B4721" s="2">
        <v>45943</v>
      </c>
      <c r="C4721" t="s">
        <v>4641</v>
      </c>
      <c r="D4721" t="s">
        <v>4642</v>
      </c>
      <c r="E4721">
        <v>10</v>
      </c>
      <c r="F4721" t="s">
        <v>61</v>
      </c>
      <c r="G4721" t="s">
        <v>62</v>
      </c>
      <c r="H4721" t="s">
        <v>104</v>
      </c>
      <c r="I4721" t="s">
        <v>64</v>
      </c>
      <c r="J4721" t="s">
        <v>81</v>
      </c>
      <c r="K4721" t="s">
        <v>66</v>
      </c>
      <c r="L4721" t="s">
        <v>92</v>
      </c>
      <c r="M4721" t="s">
        <v>56</v>
      </c>
      <c r="N4721" t="s">
        <v>109</v>
      </c>
      <c r="O4721" t="s">
        <v>58</v>
      </c>
      <c r="P4721">
        <v>40</v>
      </c>
      <c r="Q4721">
        <v>41</v>
      </c>
      <c r="R4721">
        <v>39</v>
      </c>
      <c r="S4721">
        <v>1</v>
      </c>
      <c r="T4721">
        <f t="shared" si="657"/>
        <v>38</v>
      </c>
      <c r="U4721">
        <v>38</v>
      </c>
      <c r="V4721">
        <f t="shared" si="658"/>
        <v>0</v>
      </c>
      <c r="W4721" s="3">
        <f t="shared" si="659"/>
        <v>2.564102564102564E-2</v>
      </c>
      <c r="X4721">
        <v>32</v>
      </c>
      <c r="Y4721" s="4">
        <v>7.7</v>
      </c>
      <c r="Z4721" s="4">
        <v>1.8</v>
      </c>
      <c r="AA4721" s="5">
        <v>72398.42</v>
      </c>
      <c r="AB4721" s="5">
        <f t="shared" si="660"/>
        <v>2751139.96</v>
      </c>
      <c r="AC4721" s="5">
        <v>53305.84</v>
      </c>
      <c r="AD4721" s="5">
        <f t="shared" si="661"/>
        <v>2078927.76</v>
      </c>
      <c r="AE4721" s="5">
        <v>113722.51</v>
      </c>
      <c r="AF4721" s="5">
        <v>32383.39</v>
      </c>
      <c r="AG4721" s="5">
        <v>10819.31</v>
      </c>
      <c r="AH4721" s="5">
        <v>2610</v>
      </c>
      <c r="AI4721" s="5">
        <v>6800</v>
      </c>
      <c r="AJ4721">
        <v>0</v>
      </c>
      <c r="AK4721" s="5">
        <v>0</v>
      </c>
      <c r="AL4721" s="5">
        <v>0</v>
      </c>
      <c r="AM4721" s="5">
        <v>57208.21</v>
      </c>
      <c r="AN4721">
        <v>8</v>
      </c>
      <c r="AO4721">
        <v>6</v>
      </c>
      <c r="AP4721" t="str">
        <f t="shared" si="662"/>
        <v>Yes</v>
      </c>
      <c r="AQ4721">
        <v>1</v>
      </c>
      <c r="AR4721" s="5">
        <f t="shared" si="663"/>
        <v>2302471.1800000002</v>
      </c>
      <c r="AS4721" s="5">
        <f t="shared" si="664"/>
        <v>448668.78</v>
      </c>
      <c r="AT4721" t="s">
        <v>59</v>
      </c>
      <c r="AU4721" t="s">
        <v>6164</v>
      </c>
      <c r="AV4721" t="s">
        <v>6165</v>
      </c>
      <c r="AW4721" t="s">
        <v>6166</v>
      </c>
      <c r="AX4721" t="s">
        <v>6167</v>
      </c>
      <c r="AY4721">
        <v>42</v>
      </c>
      <c r="AZ4721">
        <v>1</v>
      </c>
      <c r="BA4721">
        <v>0</v>
      </c>
      <c r="BB4721" t="s">
        <v>6168</v>
      </c>
      <c r="BC4721">
        <v>0</v>
      </c>
      <c r="BD4721">
        <v>0</v>
      </c>
      <c r="BE4721" t="s">
        <v>6169</v>
      </c>
      <c r="BF4721" t="s">
        <v>6170</v>
      </c>
      <c r="BG4721">
        <v>1</v>
      </c>
      <c r="BH4721" t="s">
        <v>6186</v>
      </c>
      <c r="BI4721">
        <v>26</v>
      </c>
      <c r="BJ4721" t="s">
        <v>6172</v>
      </c>
      <c r="BK4721">
        <v>0</v>
      </c>
      <c r="BL4721">
        <v>50</v>
      </c>
      <c r="BM4721" s="3">
        <f t="shared" si="665"/>
        <v>0.78</v>
      </c>
    </row>
    <row r="4722" spans="1:65">
      <c r="A4722" t="s">
        <v>4862</v>
      </c>
      <c r="B4722" s="2">
        <v>45943</v>
      </c>
      <c r="C4722" t="s">
        <v>4641</v>
      </c>
      <c r="D4722" t="s">
        <v>4642</v>
      </c>
      <c r="E4722">
        <v>10</v>
      </c>
      <c r="F4722" t="s">
        <v>61</v>
      </c>
      <c r="G4722" t="s">
        <v>79</v>
      </c>
      <c r="H4722" t="s">
        <v>98</v>
      </c>
      <c r="I4722" t="s">
        <v>74</v>
      </c>
      <c r="J4722" t="s">
        <v>81</v>
      </c>
      <c r="K4722" t="s">
        <v>75</v>
      </c>
      <c r="L4722" t="s">
        <v>92</v>
      </c>
      <c r="M4722" t="s">
        <v>56</v>
      </c>
      <c r="N4722" t="s">
        <v>57</v>
      </c>
      <c r="O4722" t="s">
        <v>70</v>
      </c>
      <c r="P4722">
        <v>34</v>
      </c>
      <c r="Q4722">
        <v>37</v>
      </c>
      <c r="R4722">
        <v>35</v>
      </c>
      <c r="S4722">
        <v>1</v>
      </c>
      <c r="T4722">
        <f t="shared" si="657"/>
        <v>34</v>
      </c>
      <c r="U4722">
        <v>33</v>
      </c>
      <c r="V4722">
        <f t="shared" si="658"/>
        <v>1</v>
      </c>
      <c r="W4722" s="3">
        <f t="shared" si="659"/>
        <v>2.8571428571428571E-2</v>
      </c>
      <c r="X4722">
        <v>21</v>
      </c>
      <c r="Y4722" s="4">
        <v>8</v>
      </c>
      <c r="Z4722" s="4">
        <v>1.4</v>
      </c>
      <c r="AA4722" s="5">
        <v>77455.44</v>
      </c>
      <c r="AB4722" s="5">
        <f t="shared" si="660"/>
        <v>2556029.52</v>
      </c>
      <c r="AC4722" s="5">
        <v>53251.839999999997</v>
      </c>
      <c r="AD4722" s="5">
        <f t="shared" si="661"/>
        <v>1863814.4</v>
      </c>
      <c r="AE4722" s="5">
        <v>105177.73</v>
      </c>
      <c r="AF4722" s="5">
        <v>29402.81</v>
      </c>
      <c r="AG4722" s="5">
        <v>8875.9</v>
      </c>
      <c r="AH4722" s="5">
        <v>2030</v>
      </c>
      <c r="AI4722" s="5">
        <v>6800</v>
      </c>
      <c r="AJ4722">
        <v>0</v>
      </c>
      <c r="AK4722" s="5">
        <v>0</v>
      </c>
      <c r="AL4722" s="5">
        <v>1532.26</v>
      </c>
      <c r="AM4722" s="5">
        <v>22306.560000000001</v>
      </c>
      <c r="AN4722">
        <v>4</v>
      </c>
      <c r="AO4722">
        <v>4</v>
      </c>
      <c r="AP4722" t="str">
        <f t="shared" si="662"/>
        <v>Yes</v>
      </c>
      <c r="AQ4722">
        <v>0</v>
      </c>
      <c r="AR4722" s="5">
        <f t="shared" si="663"/>
        <v>2039939.66</v>
      </c>
      <c r="AS4722" s="5">
        <f t="shared" si="664"/>
        <v>516089.86</v>
      </c>
      <c r="AT4722" t="s">
        <v>59</v>
      </c>
      <c r="AU4722" t="s">
        <v>6164</v>
      </c>
      <c r="AV4722" t="s">
        <v>6165</v>
      </c>
      <c r="AW4722" t="s">
        <v>6166</v>
      </c>
      <c r="AX4722" t="s">
        <v>6177</v>
      </c>
      <c r="AY4722">
        <v>34</v>
      </c>
      <c r="AZ4722">
        <v>0</v>
      </c>
      <c r="BA4722">
        <v>15</v>
      </c>
      <c r="BB4722" t="s">
        <v>6191</v>
      </c>
      <c r="BC4722">
        <v>0</v>
      </c>
      <c r="BD4722">
        <v>0</v>
      </c>
      <c r="BE4722" t="s">
        <v>6169</v>
      </c>
      <c r="BF4722" t="s">
        <v>6170</v>
      </c>
      <c r="BG4722">
        <v>0</v>
      </c>
      <c r="BH4722" t="s">
        <v>6171</v>
      </c>
      <c r="BI4722">
        <v>56</v>
      </c>
      <c r="BJ4722" t="s">
        <v>6187</v>
      </c>
      <c r="BK4722">
        <v>0</v>
      </c>
      <c r="BL4722">
        <v>50</v>
      </c>
      <c r="BM4722" s="3">
        <f t="shared" si="665"/>
        <v>0.7</v>
      </c>
    </row>
    <row r="4723" spans="1:65">
      <c r="A4723" t="s">
        <v>4863</v>
      </c>
      <c r="B4723" s="2">
        <v>45943</v>
      </c>
      <c r="C4723" t="s">
        <v>4641</v>
      </c>
      <c r="D4723" t="s">
        <v>4642</v>
      </c>
      <c r="E4723">
        <v>10</v>
      </c>
      <c r="F4723" t="s">
        <v>72</v>
      </c>
      <c r="G4723" t="s">
        <v>62</v>
      </c>
      <c r="H4723" t="s">
        <v>175</v>
      </c>
      <c r="I4723" t="s">
        <v>74</v>
      </c>
      <c r="J4723" t="s">
        <v>53</v>
      </c>
      <c r="K4723" t="s">
        <v>75</v>
      </c>
      <c r="L4723" t="s">
        <v>87</v>
      </c>
      <c r="M4723" t="s">
        <v>56</v>
      </c>
      <c r="N4723" t="s">
        <v>94</v>
      </c>
      <c r="O4723" t="s">
        <v>70</v>
      </c>
      <c r="P4723">
        <v>55</v>
      </c>
      <c r="Q4723">
        <v>59</v>
      </c>
      <c r="R4723">
        <v>61</v>
      </c>
      <c r="S4723">
        <v>1</v>
      </c>
      <c r="T4723">
        <f t="shared" si="657"/>
        <v>60</v>
      </c>
      <c r="U4723">
        <v>54</v>
      </c>
      <c r="V4723">
        <f t="shared" si="658"/>
        <v>6</v>
      </c>
      <c r="W4723" s="3">
        <f t="shared" si="659"/>
        <v>1.6393442622950821E-2</v>
      </c>
      <c r="X4723">
        <v>20</v>
      </c>
      <c r="Y4723" s="4">
        <v>9.1999999999999993</v>
      </c>
      <c r="Z4723" s="4">
        <v>1.9</v>
      </c>
      <c r="AA4723" s="5">
        <v>36374.36</v>
      </c>
      <c r="AB4723" s="5">
        <f t="shared" si="660"/>
        <v>1964215.44</v>
      </c>
      <c r="AC4723" s="5">
        <v>24030.05</v>
      </c>
      <c r="AD4723" s="5">
        <f t="shared" si="661"/>
        <v>1465833.05</v>
      </c>
      <c r="AE4723" s="5">
        <v>105014.74</v>
      </c>
      <c r="AF4723" s="5">
        <v>26990.91</v>
      </c>
      <c r="AG4723" s="5">
        <v>8339.4</v>
      </c>
      <c r="AH4723" s="5">
        <v>2755</v>
      </c>
      <c r="AI4723" s="5">
        <v>3200</v>
      </c>
      <c r="AJ4723">
        <v>0</v>
      </c>
      <c r="AK4723" s="5">
        <v>0</v>
      </c>
      <c r="AL4723" s="5">
        <v>4001.85</v>
      </c>
      <c r="AM4723" s="5">
        <v>37302.239999999998</v>
      </c>
      <c r="AN4723">
        <v>4</v>
      </c>
      <c r="AO4723">
        <v>4</v>
      </c>
      <c r="AP4723" t="str">
        <f t="shared" si="662"/>
        <v>Yes</v>
      </c>
      <c r="AQ4723">
        <v>0</v>
      </c>
      <c r="AR4723" s="5">
        <f t="shared" si="663"/>
        <v>1653437.19</v>
      </c>
      <c r="AS4723" s="5">
        <f t="shared" si="664"/>
        <v>310778.25</v>
      </c>
      <c r="AT4723" t="s">
        <v>59</v>
      </c>
      <c r="AU4723" t="s">
        <v>6164</v>
      </c>
      <c r="AV4723" t="s">
        <v>6165</v>
      </c>
      <c r="AW4723" t="s">
        <v>6166</v>
      </c>
      <c r="AX4723" t="s">
        <v>6177</v>
      </c>
      <c r="AY4723">
        <v>58</v>
      </c>
      <c r="AZ4723">
        <v>0</v>
      </c>
      <c r="BA4723">
        <v>37</v>
      </c>
      <c r="BB4723" t="s">
        <v>6180</v>
      </c>
      <c r="BC4723">
        <v>0</v>
      </c>
      <c r="BD4723">
        <v>0</v>
      </c>
      <c r="BE4723" t="s">
        <v>6169</v>
      </c>
      <c r="BF4723" t="s">
        <v>6170</v>
      </c>
      <c r="BG4723">
        <v>1</v>
      </c>
      <c r="BH4723" t="s">
        <v>6186</v>
      </c>
      <c r="BI4723">
        <v>54</v>
      </c>
      <c r="BJ4723" t="s">
        <v>6187</v>
      </c>
      <c r="BK4723">
        <v>0</v>
      </c>
      <c r="BL4723">
        <v>72</v>
      </c>
      <c r="BM4723" s="3">
        <f t="shared" si="665"/>
        <v>0.84722222222222221</v>
      </c>
    </row>
    <row r="4724" spans="1:65">
      <c r="A4724" t="s">
        <v>4864</v>
      </c>
      <c r="B4724" s="2">
        <v>45943</v>
      </c>
      <c r="C4724" t="s">
        <v>4641</v>
      </c>
      <c r="D4724" t="s">
        <v>4642</v>
      </c>
      <c r="E4724">
        <v>10</v>
      </c>
      <c r="F4724" t="s">
        <v>49</v>
      </c>
      <c r="G4724" t="s">
        <v>62</v>
      </c>
      <c r="H4724" t="s">
        <v>226</v>
      </c>
      <c r="I4724" t="s">
        <v>52</v>
      </c>
      <c r="J4724" t="s">
        <v>53</v>
      </c>
      <c r="K4724" t="s">
        <v>66</v>
      </c>
      <c r="L4724" t="s">
        <v>92</v>
      </c>
      <c r="M4724" t="s">
        <v>56</v>
      </c>
      <c r="N4724" t="s">
        <v>69</v>
      </c>
      <c r="O4724" t="s">
        <v>58</v>
      </c>
      <c r="P4724">
        <v>62</v>
      </c>
      <c r="Q4724">
        <v>63</v>
      </c>
      <c r="R4724">
        <v>60</v>
      </c>
      <c r="S4724">
        <v>2</v>
      </c>
      <c r="T4724">
        <f t="shared" si="657"/>
        <v>58</v>
      </c>
      <c r="U4724">
        <v>58</v>
      </c>
      <c r="V4724">
        <f t="shared" si="658"/>
        <v>0</v>
      </c>
      <c r="W4724" s="3">
        <f t="shared" si="659"/>
        <v>3.3333333333333333E-2</v>
      </c>
      <c r="X4724">
        <v>27</v>
      </c>
      <c r="Y4724" s="4">
        <v>0</v>
      </c>
      <c r="Z4724" s="4">
        <v>0.5</v>
      </c>
      <c r="AA4724" s="5">
        <v>33988.800000000003</v>
      </c>
      <c r="AB4724" s="5">
        <f t="shared" si="660"/>
        <v>1971350.4</v>
      </c>
      <c r="AC4724" s="5">
        <v>23851.97</v>
      </c>
      <c r="AD4724" s="5">
        <f t="shared" si="661"/>
        <v>1431118.2</v>
      </c>
      <c r="AE4724" s="5">
        <v>106171.24</v>
      </c>
      <c r="AF4724" s="5">
        <v>28794.94</v>
      </c>
      <c r="AG4724" s="5">
        <v>10120.15</v>
      </c>
      <c r="AH4724" s="5">
        <v>725</v>
      </c>
      <c r="AI4724" s="5">
        <v>6400</v>
      </c>
      <c r="AJ4724">
        <v>0</v>
      </c>
      <c r="AK4724" s="5">
        <v>0</v>
      </c>
      <c r="AL4724" s="5">
        <v>0</v>
      </c>
      <c r="AM4724" s="5">
        <v>38075.550000000003</v>
      </c>
      <c r="AN4724">
        <v>4</v>
      </c>
      <c r="AO4724">
        <v>4</v>
      </c>
      <c r="AP4724" t="str">
        <f t="shared" si="662"/>
        <v>Yes</v>
      </c>
      <c r="AQ4724">
        <v>1</v>
      </c>
      <c r="AR4724" s="5">
        <f t="shared" si="663"/>
        <v>1621405.08</v>
      </c>
      <c r="AS4724" s="5">
        <f t="shared" si="664"/>
        <v>349945.32</v>
      </c>
      <c r="AT4724" t="s">
        <v>59</v>
      </c>
      <c r="AU4724" t="s">
        <v>6164</v>
      </c>
      <c r="AV4724" t="s">
        <v>6165</v>
      </c>
      <c r="AW4724" t="s">
        <v>6166</v>
      </c>
      <c r="AX4724" t="s">
        <v>6207</v>
      </c>
      <c r="AY4724">
        <v>64</v>
      </c>
      <c r="AZ4724">
        <v>0</v>
      </c>
      <c r="BA4724">
        <v>0</v>
      </c>
      <c r="BB4724" t="s">
        <v>6168</v>
      </c>
      <c r="BC4724">
        <v>0</v>
      </c>
      <c r="BD4724">
        <v>0</v>
      </c>
      <c r="BE4724" t="s">
        <v>6169</v>
      </c>
      <c r="BF4724" t="s">
        <v>6170</v>
      </c>
      <c r="BG4724">
        <v>0</v>
      </c>
      <c r="BH4724" t="s">
        <v>6171</v>
      </c>
      <c r="BI4724">
        <v>40</v>
      </c>
      <c r="BJ4724" t="s">
        <v>6172</v>
      </c>
      <c r="BK4724">
        <v>0</v>
      </c>
      <c r="BL4724">
        <v>73</v>
      </c>
      <c r="BM4724" s="3">
        <f t="shared" si="665"/>
        <v>0.82191780821917804</v>
      </c>
    </row>
    <row r="4725" spans="1:65">
      <c r="A4725" t="s">
        <v>4865</v>
      </c>
      <c r="B4725" s="2">
        <v>45944</v>
      </c>
      <c r="C4725" t="s">
        <v>4641</v>
      </c>
      <c r="D4725" t="s">
        <v>4642</v>
      </c>
      <c r="E4725">
        <v>10</v>
      </c>
      <c r="F4725" t="s">
        <v>72</v>
      </c>
      <c r="G4725" t="s">
        <v>50</v>
      </c>
      <c r="H4725" t="s">
        <v>138</v>
      </c>
      <c r="I4725" t="s">
        <v>52</v>
      </c>
      <c r="J4725" t="s">
        <v>53</v>
      </c>
      <c r="K4725" t="s">
        <v>54</v>
      </c>
      <c r="L4725" t="s">
        <v>87</v>
      </c>
      <c r="M4725" t="s">
        <v>56</v>
      </c>
      <c r="N4725" t="s">
        <v>57</v>
      </c>
      <c r="O4725" t="s">
        <v>120</v>
      </c>
      <c r="P4725">
        <v>70</v>
      </c>
      <c r="Q4725">
        <v>75</v>
      </c>
      <c r="R4725">
        <v>74</v>
      </c>
      <c r="S4725">
        <v>2</v>
      </c>
      <c r="T4725">
        <f t="shared" si="657"/>
        <v>72</v>
      </c>
      <c r="U4725">
        <v>69</v>
      </c>
      <c r="V4725">
        <f t="shared" si="658"/>
        <v>3</v>
      </c>
      <c r="W4725" s="3">
        <f t="shared" si="659"/>
        <v>2.7027027027027029E-2</v>
      </c>
      <c r="X4725">
        <v>18</v>
      </c>
      <c r="Y4725" s="4">
        <v>7</v>
      </c>
      <c r="Z4725" s="4">
        <v>2</v>
      </c>
      <c r="AA4725" s="5">
        <v>38981.910000000003</v>
      </c>
      <c r="AB4725" s="5">
        <f t="shared" si="660"/>
        <v>2689751.79</v>
      </c>
      <c r="AC4725" s="5">
        <v>24198.78</v>
      </c>
      <c r="AD4725" s="5">
        <f t="shared" si="661"/>
        <v>1790709.72</v>
      </c>
      <c r="AE4725" s="5">
        <v>131081.19</v>
      </c>
      <c r="AF4725" s="5">
        <v>32020.18</v>
      </c>
      <c r="AG4725" s="5">
        <v>8924.9500000000007</v>
      </c>
      <c r="AH4725" s="5">
        <v>2900</v>
      </c>
      <c r="AI4725" s="5">
        <v>6400</v>
      </c>
      <c r="AJ4725">
        <v>0</v>
      </c>
      <c r="AK4725" s="5">
        <v>0</v>
      </c>
      <c r="AL4725" s="5">
        <v>1914.47</v>
      </c>
      <c r="AM4725" s="5">
        <v>47760.480000000003</v>
      </c>
      <c r="AN4725">
        <v>4</v>
      </c>
      <c r="AO4725">
        <v>4</v>
      </c>
      <c r="AP4725" t="str">
        <f t="shared" si="662"/>
        <v>Yes</v>
      </c>
      <c r="AQ4725">
        <v>1</v>
      </c>
      <c r="AR4725" s="5">
        <f t="shared" si="663"/>
        <v>2021710.99</v>
      </c>
      <c r="AS4725" s="5">
        <f t="shared" si="664"/>
        <v>668040.80000000005</v>
      </c>
      <c r="AT4725" t="s">
        <v>59</v>
      </c>
      <c r="AU4725" t="s">
        <v>6164</v>
      </c>
      <c r="AV4725" t="s">
        <v>6165</v>
      </c>
      <c r="AW4725" t="s">
        <v>6166</v>
      </c>
      <c r="AX4725" t="s">
        <v>6167</v>
      </c>
      <c r="AY4725">
        <v>70</v>
      </c>
      <c r="AZ4725">
        <v>0</v>
      </c>
      <c r="BA4725">
        <v>25</v>
      </c>
      <c r="BB4725" t="s">
        <v>6180</v>
      </c>
      <c r="BC4725">
        <v>0</v>
      </c>
      <c r="BD4725">
        <v>0</v>
      </c>
      <c r="BE4725" t="s">
        <v>6169</v>
      </c>
      <c r="BF4725" t="s">
        <v>6170</v>
      </c>
      <c r="BG4725">
        <v>0</v>
      </c>
      <c r="BH4725" t="s">
        <v>6171</v>
      </c>
      <c r="BI4725">
        <v>9</v>
      </c>
      <c r="BJ4725" t="s">
        <v>6172</v>
      </c>
      <c r="BK4725">
        <v>0</v>
      </c>
      <c r="BL4725">
        <v>79</v>
      </c>
      <c r="BM4725" s="3">
        <f t="shared" si="665"/>
        <v>0.93670886075949367</v>
      </c>
    </row>
    <row r="4726" spans="1:65">
      <c r="A4726" t="s">
        <v>4866</v>
      </c>
      <c r="B4726" s="2">
        <v>45944</v>
      </c>
      <c r="C4726" t="s">
        <v>4641</v>
      </c>
      <c r="D4726" t="s">
        <v>4642</v>
      </c>
      <c r="E4726">
        <v>10</v>
      </c>
      <c r="F4726" t="s">
        <v>49</v>
      </c>
      <c r="G4726" t="s">
        <v>50</v>
      </c>
      <c r="H4726" t="s">
        <v>51</v>
      </c>
      <c r="I4726" t="s">
        <v>64</v>
      </c>
      <c r="J4726" t="s">
        <v>65</v>
      </c>
      <c r="K4726" t="s">
        <v>75</v>
      </c>
      <c r="L4726" t="s">
        <v>67</v>
      </c>
      <c r="M4726" t="s">
        <v>68</v>
      </c>
      <c r="N4726" t="s">
        <v>76</v>
      </c>
      <c r="O4726" t="s">
        <v>82</v>
      </c>
      <c r="P4726">
        <v>45</v>
      </c>
      <c r="Q4726">
        <v>45</v>
      </c>
      <c r="R4726">
        <v>44</v>
      </c>
      <c r="S4726">
        <v>4</v>
      </c>
      <c r="T4726">
        <f t="shared" si="657"/>
        <v>40</v>
      </c>
      <c r="U4726">
        <v>40</v>
      </c>
      <c r="V4726">
        <f t="shared" si="658"/>
        <v>0</v>
      </c>
      <c r="W4726" s="3">
        <f t="shared" si="659"/>
        <v>9.0909090909090912E-2</v>
      </c>
      <c r="X4726">
        <v>32</v>
      </c>
      <c r="Y4726" s="4">
        <v>2.8</v>
      </c>
      <c r="Z4726" s="4">
        <v>1.2</v>
      </c>
      <c r="AA4726" s="5">
        <v>52014.15</v>
      </c>
      <c r="AB4726" s="5">
        <f t="shared" si="660"/>
        <v>2080566</v>
      </c>
      <c r="AC4726" s="5">
        <v>32459.86</v>
      </c>
      <c r="AD4726" s="5">
        <f t="shared" si="661"/>
        <v>1428233.84</v>
      </c>
      <c r="AE4726" s="5">
        <v>95912.67</v>
      </c>
      <c r="AF4726" s="5">
        <v>28308.27</v>
      </c>
      <c r="AG4726" s="5">
        <v>9753.18</v>
      </c>
      <c r="AH4726" s="5">
        <v>1740</v>
      </c>
      <c r="AI4726" s="5">
        <v>22776.01</v>
      </c>
      <c r="AJ4726">
        <v>1</v>
      </c>
      <c r="AK4726" s="5">
        <v>13169.66</v>
      </c>
      <c r="AL4726" s="5">
        <v>0</v>
      </c>
      <c r="AM4726" s="5">
        <v>33687.449999999997</v>
      </c>
      <c r="AN4726">
        <v>4</v>
      </c>
      <c r="AO4726">
        <v>8</v>
      </c>
      <c r="AP4726" t="str">
        <f t="shared" si="662"/>
        <v>No</v>
      </c>
      <c r="AQ4726">
        <v>2</v>
      </c>
      <c r="AR4726" s="5">
        <f t="shared" si="663"/>
        <v>1633581.08</v>
      </c>
      <c r="AS4726" s="5">
        <f t="shared" si="664"/>
        <v>446984.92</v>
      </c>
      <c r="AT4726" t="s">
        <v>1641</v>
      </c>
      <c r="AU4726" t="s">
        <v>6173</v>
      </c>
      <c r="AV4726" t="s">
        <v>6174</v>
      </c>
      <c r="AW4726" t="s">
        <v>6175</v>
      </c>
      <c r="AX4726" t="s">
        <v>6167</v>
      </c>
      <c r="AY4726">
        <v>48</v>
      </c>
      <c r="AZ4726">
        <v>1</v>
      </c>
      <c r="BA4726">
        <v>0</v>
      </c>
      <c r="BB4726" t="s">
        <v>6168</v>
      </c>
      <c r="BC4726">
        <v>1</v>
      </c>
      <c r="BD4726">
        <v>3</v>
      </c>
      <c r="BE4726" t="s">
        <v>6218</v>
      </c>
      <c r="BF4726" t="s">
        <v>6210</v>
      </c>
      <c r="BG4726">
        <v>1</v>
      </c>
      <c r="BH4726" t="s">
        <v>6179</v>
      </c>
      <c r="BI4726">
        <v>59</v>
      </c>
      <c r="BJ4726" t="s">
        <v>6187</v>
      </c>
      <c r="BK4726">
        <v>0</v>
      </c>
      <c r="BL4726">
        <v>60</v>
      </c>
      <c r="BM4726" s="3">
        <f t="shared" si="665"/>
        <v>0.73333333333333328</v>
      </c>
    </row>
    <row r="4727" spans="1:65">
      <c r="A4727" t="s">
        <v>4867</v>
      </c>
      <c r="B4727" s="2">
        <v>45944</v>
      </c>
      <c r="C4727" t="s">
        <v>4641</v>
      </c>
      <c r="D4727" t="s">
        <v>4642</v>
      </c>
      <c r="E4727">
        <v>10</v>
      </c>
      <c r="F4727" t="s">
        <v>61</v>
      </c>
      <c r="G4727" t="s">
        <v>50</v>
      </c>
      <c r="H4727" t="s">
        <v>127</v>
      </c>
      <c r="I4727" t="s">
        <v>52</v>
      </c>
      <c r="J4727" t="s">
        <v>53</v>
      </c>
      <c r="K4727" t="s">
        <v>75</v>
      </c>
      <c r="L4727" t="s">
        <v>67</v>
      </c>
      <c r="M4727" t="s">
        <v>56</v>
      </c>
      <c r="N4727" t="s">
        <v>109</v>
      </c>
      <c r="O4727" t="s">
        <v>58</v>
      </c>
      <c r="P4727">
        <v>48</v>
      </c>
      <c r="Q4727">
        <v>49</v>
      </c>
      <c r="R4727">
        <v>47</v>
      </c>
      <c r="S4727">
        <v>2</v>
      </c>
      <c r="T4727">
        <f t="shared" si="657"/>
        <v>45</v>
      </c>
      <c r="U4727">
        <v>45</v>
      </c>
      <c r="V4727">
        <f t="shared" si="658"/>
        <v>0</v>
      </c>
      <c r="W4727" s="3">
        <f t="shared" si="659"/>
        <v>4.2553191489361701E-2</v>
      </c>
      <c r="X4727">
        <v>8</v>
      </c>
      <c r="Y4727" s="4">
        <v>3.2</v>
      </c>
      <c r="Z4727" s="4">
        <v>1</v>
      </c>
      <c r="AA4727" s="5">
        <v>36254.36</v>
      </c>
      <c r="AB4727" s="5">
        <f t="shared" si="660"/>
        <v>1631446.2</v>
      </c>
      <c r="AC4727" s="5">
        <v>22870.7</v>
      </c>
      <c r="AD4727" s="5">
        <f t="shared" si="661"/>
        <v>1074922.8999999999</v>
      </c>
      <c r="AE4727" s="5">
        <v>84537.82</v>
      </c>
      <c r="AF4727" s="5">
        <v>20285.72</v>
      </c>
      <c r="AG4727" s="5">
        <v>7337.88</v>
      </c>
      <c r="AH4727" s="5">
        <v>1450</v>
      </c>
      <c r="AI4727" s="5">
        <v>6400</v>
      </c>
      <c r="AJ4727">
        <v>0</v>
      </c>
      <c r="AK4727" s="5">
        <v>0</v>
      </c>
      <c r="AL4727" s="5">
        <v>0</v>
      </c>
      <c r="AM4727" s="5">
        <v>68679.399999999994</v>
      </c>
      <c r="AN4727">
        <v>8</v>
      </c>
      <c r="AO4727">
        <v>9</v>
      </c>
      <c r="AP4727" t="str">
        <f t="shared" si="662"/>
        <v>No</v>
      </c>
      <c r="AQ4727">
        <v>2</v>
      </c>
      <c r="AR4727" s="5">
        <f t="shared" si="663"/>
        <v>1263613.72</v>
      </c>
      <c r="AS4727" s="5">
        <f t="shared" si="664"/>
        <v>367832.48</v>
      </c>
      <c r="AT4727" t="s">
        <v>59</v>
      </c>
      <c r="AU4727" t="s">
        <v>6164</v>
      </c>
      <c r="AV4727" t="s">
        <v>6165</v>
      </c>
      <c r="AW4727" t="s">
        <v>6166</v>
      </c>
      <c r="AX4727" t="s">
        <v>6167</v>
      </c>
      <c r="AY4727">
        <v>49</v>
      </c>
      <c r="AZ4727">
        <v>0</v>
      </c>
      <c r="BA4727">
        <v>0</v>
      </c>
      <c r="BB4727" t="s">
        <v>6168</v>
      </c>
      <c r="BC4727">
        <v>1</v>
      </c>
      <c r="BD4727">
        <v>0</v>
      </c>
      <c r="BE4727" t="s">
        <v>6178</v>
      </c>
      <c r="BF4727" t="s">
        <v>6176</v>
      </c>
      <c r="BG4727">
        <v>0</v>
      </c>
      <c r="BH4727" t="s">
        <v>6171</v>
      </c>
      <c r="BI4727">
        <v>37</v>
      </c>
      <c r="BJ4727" t="s">
        <v>6172</v>
      </c>
      <c r="BK4727">
        <v>0</v>
      </c>
      <c r="BL4727">
        <v>74</v>
      </c>
      <c r="BM4727" s="3">
        <f t="shared" si="665"/>
        <v>0.63513513513513509</v>
      </c>
    </row>
    <row r="4728" spans="1:65">
      <c r="A4728" t="s">
        <v>4868</v>
      </c>
      <c r="B4728" s="2">
        <v>45944</v>
      </c>
      <c r="C4728" t="s">
        <v>4641</v>
      </c>
      <c r="D4728" t="s">
        <v>4642</v>
      </c>
      <c r="E4728">
        <v>10</v>
      </c>
      <c r="F4728" t="s">
        <v>61</v>
      </c>
      <c r="G4728" t="s">
        <v>62</v>
      </c>
      <c r="H4728" t="s">
        <v>115</v>
      </c>
      <c r="I4728" t="s">
        <v>52</v>
      </c>
      <c r="J4728" t="s">
        <v>53</v>
      </c>
      <c r="K4728" t="s">
        <v>75</v>
      </c>
      <c r="L4728" t="s">
        <v>67</v>
      </c>
      <c r="M4728" t="s">
        <v>68</v>
      </c>
      <c r="N4728" t="s">
        <v>76</v>
      </c>
      <c r="O4728" t="s">
        <v>82</v>
      </c>
      <c r="P4728">
        <v>50</v>
      </c>
      <c r="Q4728">
        <v>54</v>
      </c>
      <c r="R4728">
        <v>55</v>
      </c>
      <c r="S4728">
        <v>2</v>
      </c>
      <c r="T4728">
        <f t="shared" si="657"/>
        <v>53</v>
      </c>
      <c r="U4728">
        <v>48</v>
      </c>
      <c r="V4728">
        <f t="shared" si="658"/>
        <v>5</v>
      </c>
      <c r="W4728" s="3">
        <f t="shared" si="659"/>
        <v>3.6363636363636362E-2</v>
      </c>
      <c r="X4728">
        <v>34</v>
      </c>
      <c r="Y4728" s="4">
        <v>4</v>
      </c>
      <c r="Z4728" s="4">
        <v>1.8</v>
      </c>
      <c r="AA4728" s="5">
        <v>36116.839999999997</v>
      </c>
      <c r="AB4728" s="5">
        <f t="shared" si="660"/>
        <v>1733608.32</v>
      </c>
      <c r="AC4728" s="5">
        <v>22054.02</v>
      </c>
      <c r="AD4728" s="5">
        <f t="shared" si="661"/>
        <v>1212971.1000000001</v>
      </c>
      <c r="AE4728" s="5">
        <v>98762.84</v>
      </c>
      <c r="AF4728" s="5">
        <v>24635.71</v>
      </c>
      <c r="AG4728" s="5">
        <v>10667.5</v>
      </c>
      <c r="AH4728" s="5">
        <v>2610</v>
      </c>
      <c r="AI4728" s="5">
        <v>6400</v>
      </c>
      <c r="AJ4728">
        <v>1</v>
      </c>
      <c r="AK4728" s="5">
        <v>8283.49</v>
      </c>
      <c r="AL4728" s="5">
        <v>3398.79</v>
      </c>
      <c r="AM4728" s="5">
        <v>32652.71</v>
      </c>
      <c r="AN4728">
        <v>4</v>
      </c>
      <c r="AO4728">
        <v>5</v>
      </c>
      <c r="AP4728" t="str">
        <f t="shared" si="662"/>
        <v>No</v>
      </c>
      <c r="AQ4728">
        <v>3</v>
      </c>
      <c r="AR4728" s="5">
        <f t="shared" si="663"/>
        <v>1400382.14</v>
      </c>
      <c r="AS4728" s="5">
        <f t="shared" si="664"/>
        <v>333226.18</v>
      </c>
      <c r="AT4728" t="s">
        <v>116</v>
      </c>
      <c r="AU4728" t="s">
        <v>6189</v>
      </c>
      <c r="AV4728" t="s">
        <v>6201</v>
      </c>
      <c r="AW4728" t="s">
        <v>6175</v>
      </c>
      <c r="AX4728" t="s">
        <v>6184</v>
      </c>
      <c r="AY4728">
        <v>51</v>
      </c>
      <c r="AZ4728">
        <v>0</v>
      </c>
      <c r="BA4728">
        <v>27</v>
      </c>
      <c r="BB4728" t="s">
        <v>6180</v>
      </c>
      <c r="BC4728">
        <v>0</v>
      </c>
      <c r="BD4728">
        <v>1</v>
      </c>
      <c r="BE4728" t="s">
        <v>6218</v>
      </c>
      <c r="BF4728" t="s">
        <v>6210</v>
      </c>
      <c r="BG4728">
        <v>1</v>
      </c>
      <c r="BH4728" t="s">
        <v>6186</v>
      </c>
      <c r="BI4728">
        <v>26</v>
      </c>
      <c r="BJ4728" t="s">
        <v>6172</v>
      </c>
      <c r="BK4728">
        <v>0</v>
      </c>
      <c r="BL4728">
        <v>76</v>
      </c>
      <c r="BM4728" s="3">
        <f t="shared" si="665"/>
        <v>0.72368421052631582</v>
      </c>
    </row>
    <row r="4729" spans="1:65">
      <c r="A4729" t="s">
        <v>4869</v>
      </c>
      <c r="B4729" s="2">
        <v>45944</v>
      </c>
      <c r="C4729" t="s">
        <v>4641</v>
      </c>
      <c r="D4729" t="s">
        <v>4642</v>
      </c>
      <c r="E4729">
        <v>10</v>
      </c>
      <c r="F4729" t="s">
        <v>78</v>
      </c>
      <c r="G4729" t="s">
        <v>79</v>
      </c>
      <c r="H4729" t="s">
        <v>143</v>
      </c>
      <c r="I4729" t="s">
        <v>64</v>
      </c>
      <c r="J4729" t="s">
        <v>81</v>
      </c>
      <c r="K4729" t="s">
        <v>75</v>
      </c>
      <c r="L4729" t="s">
        <v>55</v>
      </c>
      <c r="M4729" t="s">
        <v>56</v>
      </c>
      <c r="N4729" t="s">
        <v>94</v>
      </c>
      <c r="O4729" t="s">
        <v>70</v>
      </c>
      <c r="P4729">
        <v>24</v>
      </c>
      <c r="Q4729">
        <v>40</v>
      </c>
      <c r="R4729">
        <v>37</v>
      </c>
      <c r="S4729">
        <v>1</v>
      </c>
      <c r="T4729">
        <f t="shared" si="657"/>
        <v>36</v>
      </c>
      <c r="U4729">
        <v>18</v>
      </c>
      <c r="V4729">
        <f t="shared" si="658"/>
        <v>18</v>
      </c>
      <c r="W4729" s="3">
        <f t="shared" si="659"/>
        <v>2.7027027027027029E-2</v>
      </c>
      <c r="X4729">
        <v>32</v>
      </c>
      <c r="Y4729" s="4">
        <v>2.2000000000000002</v>
      </c>
      <c r="Z4729" s="4">
        <v>1.3</v>
      </c>
      <c r="AA4729" s="5">
        <v>78557.25</v>
      </c>
      <c r="AB4729" s="5">
        <f t="shared" si="660"/>
        <v>1414030.5</v>
      </c>
      <c r="AC4729" s="5">
        <v>53381.21</v>
      </c>
      <c r="AD4729" s="5">
        <f t="shared" si="661"/>
        <v>1975104.77</v>
      </c>
      <c r="AE4729" s="5">
        <v>107617.7</v>
      </c>
      <c r="AF4729" s="5">
        <v>35025.67</v>
      </c>
      <c r="AG4729" s="5">
        <v>9710.4</v>
      </c>
      <c r="AH4729" s="5">
        <v>1885</v>
      </c>
      <c r="AI4729" s="5">
        <v>6800</v>
      </c>
      <c r="AJ4729">
        <v>0</v>
      </c>
      <c r="AK4729" s="5">
        <v>0</v>
      </c>
      <c r="AL4729" s="5">
        <v>27728.23</v>
      </c>
      <c r="AM4729" s="5">
        <v>12404.04</v>
      </c>
      <c r="AN4729">
        <v>4</v>
      </c>
      <c r="AO4729">
        <v>3</v>
      </c>
      <c r="AP4729" t="str">
        <f t="shared" si="662"/>
        <v>Yes</v>
      </c>
      <c r="AQ4729">
        <v>0</v>
      </c>
      <c r="AR4729" s="5">
        <f t="shared" si="663"/>
        <v>2176275.81</v>
      </c>
      <c r="AS4729" s="5">
        <f t="shared" si="664"/>
        <v>-762245.31</v>
      </c>
      <c r="AT4729" t="s">
        <v>59</v>
      </c>
      <c r="AU4729" t="s">
        <v>6164</v>
      </c>
      <c r="AV4729" t="s">
        <v>6165</v>
      </c>
      <c r="AW4729" t="s">
        <v>6166</v>
      </c>
      <c r="AX4729" t="s">
        <v>6167</v>
      </c>
      <c r="AY4729">
        <v>31</v>
      </c>
      <c r="AZ4729">
        <v>4</v>
      </c>
      <c r="BA4729">
        <v>92</v>
      </c>
      <c r="BB4729" t="s">
        <v>6180</v>
      </c>
      <c r="BC4729">
        <v>0</v>
      </c>
      <c r="BD4729">
        <v>0</v>
      </c>
      <c r="BE4729" t="s">
        <v>6169</v>
      </c>
      <c r="BF4729" t="s">
        <v>6170</v>
      </c>
      <c r="BG4729">
        <v>1</v>
      </c>
      <c r="BH4729" t="s">
        <v>6179</v>
      </c>
      <c r="BI4729">
        <v>54</v>
      </c>
      <c r="BJ4729" t="s">
        <v>6187</v>
      </c>
      <c r="BK4729">
        <v>0</v>
      </c>
      <c r="BL4729">
        <v>45</v>
      </c>
      <c r="BM4729" s="3">
        <f t="shared" si="665"/>
        <v>0.82222222222222219</v>
      </c>
    </row>
    <row r="4730" spans="1:65">
      <c r="A4730" t="s">
        <v>4870</v>
      </c>
      <c r="B4730" s="2">
        <v>45944</v>
      </c>
      <c r="C4730" t="s">
        <v>4641</v>
      </c>
      <c r="D4730" t="s">
        <v>4642</v>
      </c>
      <c r="E4730">
        <v>10</v>
      </c>
      <c r="F4730" t="s">
        <v>72</v>
      </c>
      <c r="G4730" t="s">
        <v>62</v>
      </c>
      <c r="H4730" t="s">
        <v>150</v>
      </c>
      <c r="I4730" t="s">
        <v>64</v>
      </c>
      <c r="J4730" t="s">
        <v>65</v>
      </c>
      <c r="K4730" t="s">
        <v>54</v>
      </c>
      <c r="L4730" t="s">
        <v>92</v>
      </c>
      <c r="M4730" t="s">
        <v>68</v>
      </c>
      <c r="N4730" t="s">
        <v>57</v>
      </c>
      <c r="O4730" t="s">
        <v>82</v>
      </c>
      <c r="P4730">
        <v>48</v>
      </c>
      <c r="Q4730">
        <v>49</v>
      </c>
      <c r="R4730">
        <v>50</v>
      </c>
      <c r="S4730">
        <v>1</v>
      </c>
      <c r="T4730">
        <f t="shared" si="657"/>
        <v>49</v>
      </c>
      <c r="U4730">
        <v>47</v>
      </c>
      <c r="V4730">
        <f t="shared" si="658"/>
        <v>2</v>
      </c>
      <c r="W4730" s="3">
        <f t="shared" si="659"/>
        <v>0.02</v>
      </c>
      <c r="X4730">
        <v>8</v>
      </c>
      <c r="Y4730" s="4">
        <v>6.3</v>
      </c>
      <c r="Z4730" s="4">
        <v>0.9</v>
      </c>
      <c r="AA4730" s="5">
        <v>55998.27</v>
      </c>
      <c r="AB4730" s="5">
        <f t="shared" si="660"/>
        <v>2631918.69</v>
      </c>
      <c r="AC4730" s="5">
        <v>33409.879999999997</v>
      </c>
      <c r="AD4730" s="5">
        <f t="shared" si="661"/>
        <v>1670494</v>
      </c>
      <c r="AE4730" s="5">
        <v>106076.52</v>
      </c>
      <c r="AF4730" s="5">
        <v>29192.76</v>
      </c>
      <c r="AG4730" s="5">
        <v>7307.28</v>
      </c>
      <c r="AH4730" s="5">
        <v>1305</v>
      </c>
      <c r="AI4730" s="5">
        <v>4600</v>
      </c>
      <c r="AJ4730">
        <v>1</v>
      </c>
      <c r="AK4730" s="5">
        <v>13831.72</v>
      </c>
      <c r="AL4730" s="5">
        <v>1940.02</v>
      </c>
      <c r="AM4730" s="5">
        <v>39672.6</v>
      </c>
      <c r="AN4730">
        <v>4</v>
      </c>
      <c r="AO4730">
        <v>8</v>
      </c>
      <c r="AP4730" t="str">
        <f t="shared" si="662"/>
        <v>No</v>
      </c>
      <c r="AQ4730">
        <v>3</v>
      </c>
      <c r="AR4730" s="5">
        <f t="shared" si="663"/>
        <v>1874419.9</v>
      </c>
      <c r="AS4730" s="5">
        <f t="shared" si="664"/>
        <v>757498.79</v>
      </c>
      <c r="AT4730" t="s">
        <v>59</v>
      </c>
      <c r="AU4730" t="s">
        <v>6203</v>
      </c>
      <c r="AV4730" t="s">
        <v>6204</v>
      </c>
      <c r="AW4730" t="s">
        <v>6205</v>
      </c>
      <c r="AX4730" t="s">
        <v>6184</v>
      </c>
      <c r="AY4730">
        <v>50</v>
      </c>
      <c r="AZ4730">
        <v>0</v>
      </c>
      <c r="BA4730">
        <v>17</v>
      </c>
      <c r="BB4730" t="s">
        <v>6180</v>
      </c>
      <c r="BC4730">
        <v>1</v>
      </c>
      <c r="BD4730">
        <v>3</v>
      </c>
      <c r="BE4730" t="s">
        <v>6219</v>
      </c>
      <c r="BF4730" t="s">
        <v>6170</v>
      </c>
      <c r="BG4730">
        <v>0</v>
      </c>
      <c r="BH4730" t="s">
        <v>6171</v>
      </c>
      <c r="BI4730">
        <v>23</v>
      </c>
      <c r="BJ4730" t="s">
        <v>6172</v>
      </c>
      <c r="BK4730">
        <v>0</v>
      </c>
      <c r="BL4730">
        <v>59</v>
      </c>
      <c r="BM4730" s="3">
        <f t="shared" si="665"/>
        <v>0.84745762711864403</v>
      </c>
    </row>
    <row r="4731" spans="1:65">
      <c r="A4731" t="s">
        <v>4871</v>
      </c>
      <c r="B4731" s="2">
        <v>45944</v>
      </c>
      <c r="C4731" t="s">
        <v>4641</v>
      </c>
      <c r="D4731" t="s">
        <v>4642</v>
      </c>
      <c r="E4731">
        <v>10</v>
      </c>
      <c r="F4731" t="s">
        <v>61</v>
      </c>
      <c r="G4731" t="s">
        <v>50</v>
      </c>
      <c r="H4731" t="s">
        <v>183</v>
      </c>
      <c r="I4731" t="s">
        <v>64</v>
      </c>
      <c r="J4731" t="s">
        <v>53</v>
      </c>
      <c r="K4731" t="s">
        <v>75</v>
      </c>
      <c r="L4731" t="s">
        <v>92</v>
      </c>
      <c r="M4731" t="s">
        <v>56</v>
      </c>
      <c r="N4731" t="s">
        <v>109</v>
      </c>
      <c r="O4731" t="s">
        <v>120</v>
      </c>
      <c r="P4731">
        <v>57</v>
      </c>
      <c r="Q4731">
        <v>57</v>
      </c>
      <c r="R4731">
        <v>57</v>
      </c>
      <c r="S4731">
        <v>1</v>
      </c>
      <c r="T4731">
        <f t="shared" si="657"/>
        <v>56</v>
      </c>
      <c r="U4731">
        <v>55</v>
      </c>
      <c r="V4731">
        <f t="shared" si="658"/>
        <v>1</v>
      </c>
      <c r="W4731" s="3">
        <f t="shared" si="659"/>
        <v>1.7543859649122806E-2</v>
      </c>
      <c r="X4731">
        <v>33</v>
      </c>
      <c r="Y4731" s="4">
        <v>7.2</v>
      </c>
      <c r="Z4731" s="4">
        <v>1.7</v>
      </c>
      <c r="AA4731" s="5">
        <v>36295.47</v>
      </c>
      <c r="AB4731" s="5">
        <f t="shared" si="660"/>
        <v>1996250.85</v>
      </c>
      <c r="AC4731" s="5">
        <v>23768.5</v>
      </c>
      <c r="AD4731" s="5">
        <f t="shared" si="661"/>
        <v>1354804.5</v>
      </c>
      <c r="AE4731" s="5">
        <v>93519.96</v>
      </c>
      <c r="AF4731" s="5">
        <v>25111.09</v>
      </c>
      <c r="AG4731" s="5">
        <v>10120.33</v>
      </c>
      <c r="AH4731" s="5">
        <v>2465</v>
      </c>
      <c r="AI4731" s="5">
        <v>3200</v>
      </c>
      <c r="AJ4731">
        <v>0</v>
      </c>
      <c r="AK4731" s="5">
        <v>0</v>
      </c>
      <c r="AL4731" s="5">
        <v>639.72</v>
      </c>
      <c r="AM4731" s="5">
        <v>88216.21</v>
      </c>
      <c r="AN4731">
        <v>8</v>
      </c>
      <c r="AO4731">
        <v>10</v>
      </c>
      <c r="AP4731" t="str">
        <f t="shared" si="662"/>
        <v>No</v>
      </c>
      <c r="AQ4731">
        <v>2</v>
      </c>
      <c r="AR4731" s="5">
        <f t="shared" si="663"/>
        <v>1578076.81</v>
      </c>
      <c r="AS4731" s="5">
        <f t="shared" si="664"/>
        <v>418174.04</v>
      </c>
      <c r="AT4731" t="s">
        <v>59</v>
      </c>
      <c r="AU4731" t="s">
        <v>6164</v>
      </c>
      <c r="AV4731" t="s">
        <v>6165</v>
      </c>
      <c r="AW4731" t="s">
        <v>6166</v>
      </c>
      <c r="AX4731" t="s">
        <v>6184</v>
      </c>
      <c r="AY4731">
        <v>60</v>
      </c>
      <c r="AZ4731">
        <v>0</v>
      </c>
      <c r="BA4731">
        <v>17</v>
      </c>
      <c r="BB4731" t="s">
        <v>6191</v>
      </c>
      <c r="BC4731">
        <v>0</v>
      </c>
      <c r="BD4731">
        <v>2</v>
      </c>
      <c r="BE4731" t="s">
        <v>6188</v>
      </c>
      <c r="BF4731" t="s">
        <v>6170</v>
      </c>
      <c r="BG4731">
        <v>1</v>
      </c>
      <c r="BH4731" t="s">
        <v>6186</v>
      </c>
      <c r="BI4731">
        <v>26</v>
      </c>
      <c r="BJ4731" t="s">
        <v>6172</v>
      </c>
      <c r="BK4731">
        <v>0</v>
      </c>
      <c r="BL4731">
        <v>70</v>
      </c>
      <c r="BM4731" s="3">
        <f t="shared" si="665"/>
        <v>0.81428571428571428</v>
      </c>
    </row>
    <row r="4732" spans="1:65">
      <c r="A4732" t="s">
        <v>4872</v>
      </c>
      <c r="B4732" s="2">
        <v>45944</v>
      </c>
      <c r="C4732" t="s">
        <v>4641</v>
      </c>
      <c r="D4732" t="s">
        <v>4642</v>
      </c>
      <c r="E4732">
        <v>10</v>
      </c>
      <c r="F4732" t="s">
        <v>49</v>
      </c>
      <c r="G4732" t="s">
        <v>50</v>
      </c>
      <c r="H4732" t="s">
        <v>51</v>
      </c>
      <c r="I4732" t="s">
        <v>52</v>
      </c>
      <c r="J4732" t="s">
        <v>65</v>
      </c>
      <c r="K4732" t="s">
        <v>75</v>
      </c>
      <c r="L4732" t="s">
        <v>87</v>
      </c>
      <c r="M4732" t="s">
        <v>56</v>
      </c>
      <c r="N4732" t="s">
        <v>69</v>
      </c>
      <c r="O4732" t="s">
        <v>58</v>
      </c>
      <c r="P4732">
        <v>53</v>
      </c>
      <c r="Q4732">
        <v>53</v>
      </c>
      <c r="R4732">
        <v>53</v>
      </c>
      <c r="S4732">
        <v>1</v>
      </c>
      <c r="T4732">
        <f t="shared" si="657"/>
        <v>52</v>
      </c>
      <c r="U4732">
        <v>52</v>
      </c>
      <c r="V4732">
        <f t="shared" si="658"/>
        <v>0</v>
      </c>
      <c r="W4732" s="3">
        <f t="shared" si="659"/>
        <v>1.8867924528301886E-2</v>
      </c>
      <c r="X4732">
        <v>16</v>
      </c>
      <c r="Y4732" s="4">
        <v>3.6</v>
      </c>
      <c r="Z4732" s="4">
        <v>1.2</v>
      </c>
      <c r="AA4732" s="5">
        <v>51606.94</v>
      </c>
      <c r="AB4732" s="5">
        <f t="shared" si="660"/>
        <v>2683560.88</v>
      </c>
      <c r="AC4732" s="5">
        <v>35837.279999999999</v>
      </c>
      <c r="AD4732" s="5">
        <f t="shared" si="661"/>
        <v>1899375.84</v>
      </c>
      <c r="AE4732" s="5">
        <v>122529.58</v>
      </c>
      <c r="AF4732" s="5">
        <v>33325.47</v>
      </c>
      <c r="AG4732" s="5">
        <v>8561.06</v>
      </c>
      <c r="AH4732" s="5">
        <v>1740</v>
      </c>
      <c r="AI4732" s="5">
        <v>4600</v>
      </c>
      <c r="AJ4732">
        <v>0</v>
      </c>
      <c r="AK4732" s="5">
        <v>0</v>
      </c>
      <c r="AL4732" s="5">
        <v>0</v>
      </c>
      <c r="AM4732" s="5">
        <v>32218.880000000001</v>
      </c>
      <c r="AN4732">
        <v>4</v>
      </c>
      <c r="AO4732">
        <v>4</v>
      </c>
      <c r="AP4732" t="str">
        <f t="shared" si="662"/>
        <v>Yes</v>
      </c>
      <c r="AQ4732">
        <v>1</v>
      </c>
      <c r="AR4732" s="5">
        <f t="shared" si="663"/>
        <v>2102350.83</v>
      </c>
      <c r="AS4732" s="5">
        <f t="shared" si="664"/>
        <v>581210.05000000005</v>
      </c>
      <c r="AT4732" t="s">
        <v>59</v>
      </c>
      <c r="AU4732" t="s">
        <v>6164</v>
      </c>
      <c r="AV4732" t="s">
        <v>6165</v>
      </c>
      <c r="AW4732" t="s">
        <v>6166</v>
      </c>
      <c r="AX4732" t="s">
        <v>6184</v>
      </c>
      <c r="AY4732">
        <v>57</v>
      </c>
      <c r="AZ4732">
        <v>2</v>
      </c>
      <c r="BA4732">
        <v>0</v>
      </c>
      <c r="BB4732" t="s">
        <v>6168</v>
      </c>
      <c r="BC4732">
        <v>0</v>
      </c>
      <c r="BD4732">
        <v>0</v>
      </c>
      <c r="BE4732" t="s">
        <v>6169</v>
      </c>
      <c r="BF4732" t="s">
        <v>6170</v>
      </c>
      <c r="BG4732">
        <v>0</v>
      </c>
      <c r="BH4732" t="s">
        <v>6171</v>
      </c>
      <c r="BI4732">
        <v>31</v>
      </c>
      <c r="BJ4732" t="s">
        <v>6172</v>
      </c>
      <c r="BK4732">
        <v>0</v>
      </c>
      <c r="BL4732">
        <v>64</v>
      </c>
      <c r="BM4732" s="3">
        <f t="shared" si="665"/>
        <v>0.828125</v>
      </c>
    </row>
    <row r="4733" spans="1:65">
      <c r="A4733" t="s">
        <v>4873</v>
      </c>
      <c r="B4733" s="2">
        <v>45944</v>
      </c>
      <c r="C4733" t="s">
        <v>4641</v>
      </c>
      <c r="D4733" t="s">
        <v>4642</v>
      </c>
      <c r="E4733">
        <v>10</v>
      </c>
      <c r="F4733" t="s">
        <v>78</v>
      </c>
      <c r="G4733" t="s">
        <v>50</v>
      </c>
      <c r="H4733" t="s">
        <v>173</v>
      </c>
      <c r="I4733" t="s">
        <v>64</v>
      </c>
      <c r="J4733" t="s">
        <v>53</v>
      </c>
      <c r="K4733" t="s">
        <v>54</v>
      </c>
      <c r="L4733" t="s">
        <v>55</v>
      </c>
      <c r="M4733" t="s">
        <v>56</v>
      </c>
      <c r="N4733" t="s">
        <v>94</v>
      </c>
      <c r="O4733" t="s">
        <v>120</v>
      </c>
      <c r="P4733">
        <v>66</v>
      </c>
      <c r="Q4733">
        <v>69</v>
      </c>
      <c r="R4733">
        <v>67</v>
      </c>
      <c r="S4733">
        <v>1</v>
      </c>
      <c r="T4733">
        <f t="shared" si="657"/>
        <v>66</v>
      </c>
      <c r="U4733">
        <v>64</v>
      </c>
      <c r="V4733">
        <f t="shared" si="658"/>
        <v>2</v>
      </c>
      <c r="W4733" s="3">
        <f t="shared" si="659"/>
        <v>1.4925373134328358E-2</v>
      </c>
      <c r="X4733">
        <v>23</v>
      </c>
      <c r="Y4733" s="4">
        <v>5.9</v>
      </c>
      <c r="Z4733" s="4">
        <v>1.3</v>
      </c>
      <c r="AA4733" s="5">
        <v>38867.769999999997</v>
      </c>
      <c r="AB4733" s="5">
        <f t="shared" si="660"/>
        <v>2487537.2799999998</v>
      </c>
      <c r="AC4733" s="5">
        <v>23644.95</v>
      </c>
      <c r="AD4733" s="5">
        <f t="shared" si="661"/>
        <v>1584211.65</v>
      </c>
      <c r="AE4733" s="5">
        <v>112703.85</v>
      </c>
      <c r="AF4733" s="5">
        <v>31222.86</v>
      </c>
      <c r="AG4733" s="5">
        <v>8865.82</v>
      </c>
      <c r="AH4733" s="5">
        <v>1885</v>
      </c>
      <c r="AI4733" s="5">
        <v>3200</v>
      </c>
      <c r="AJ4733">
        <v>0</v>
      </c>
      <c r="AK4733" s="5">
        <v>0</v>
      </c>
      <c r="AL4733" s="5">
        <v>1361.62</v>
      </c>
      <c r="AM4733" s="5">
        <v>44180.91</v>
      </c>
      <c r="AN4733">
        <v>4</v>
      </c>
      <c r="AO4733">
        <v>2</v>
      </c>
      <c r="AP4733" t="str">
        <f t="shared" si="662"/>
        <v>Yes</v>
      </c>
      <c r="AQ4733">
        <v>1</v>
      </c>
      <c r="AR4733" s="5">
        <f t="shared" si="663"/>
        <v>1787631.71</v>
      </c>
      <c r="AS4733" s="5">
        <f t="shared" si="664"/>
        <v>699905.57</v>
      </c>
      <c r="AT4733" t="s">
        <v>59</v>
      </c>
      <c r="AU4733" t="s">
        <v>6164</v>
      </c>
      <c r="AV4733" t="s">
        <v>6165</v>
      </c>
      <c r="AW4733" t="s">
        <v>6166</v>
      </c>
      <c r="AX4733" t="s">
        <v>6167</v>
      </c>
      <c r="AY4733">
        <v>67</v>
      </c>
      <c r="AZ4733">
        <v>0</v>
      </c>
      <c r="BA4733">
        <v>15</v>
      </c>
      <c r="BB4733" t="s">
        <v>6198</v>
      </c>
      <c r="BC4733">
        <v>0</v>
      </c>
      <c r="BD4733">
        <v>0</v>
      </c>
      <c r="BE4733" t="s">
        <v>6169</v>
      </c>
      <c r="BF4733" t="s">
        <v>6170</v>
      </c>
      <c r="BG4733">
        <v>4</v>
      </c>
      <c r="BH4733" t="s">
        <v>6209</v>
      </c>
      <c r="BI4733">
        <v>131</v>
      </c>
      <c r="BJ4733" t="s">
        <v>6193</v>
      </c>
      <c r="BK4733">
        <v>0</v>
      </c>
      <c r="BL4733">
        <v>75</v>
      </c>
      <c r="BM4733" s="3">
        <f t="shared" si="665"/>
        <v>0.89333333333333331</v>
      </c>
    </row>
    <row r="4734" spans="1:65">
      <c r="A4734" t="s">
        <v>4874</v>
      </c>
      <c r="B4734" s="2">
        <v>45944</v>
      </c>
      <c r="C4734" t="s">
        <v>4641</v>
      </c>
      <c r="D4734" t="s">
        <v>4642</v>
      </c>
      <c r="E4734">
        <v>10</v>
      </c>
      <c r="F4734" t="s">
        <v>72</v>
      </c>
      <c r="G4734" t="s">
        <v>50</v>
      </c>
      <c r="H4734" t="s">
        <v>179</v>
      </c>
      <c r="I4734" t="s">
        <v>64</v>
      </c>
      <c r="J4734" t="s">
        <v>65</v>
      </c>
      <c r="K4734" t="s">
        <v>75</v>
      </c>
      <c r="L4734" t="s">
        <v>55</v>
      </c>
      <c r="M4734" t="s">
        <v>56</v>
      </c>
      <c r="N4734" t="s">
        <v>69</v>
      </c>
      <c r="O4734" t="s">
        <v>120</v>
      </c>
      <c r="P4734">
        <v>58</v>
      </c>
      <c r="Q4734">
        <v>60</v>
      </c>
      <c r="R4734">
        <v>61</v>
      </c>
      <c r="S4734">
        <v>1</v>
      </c>
      <c r="T4734">
        <f t="shared" si="657"/>
        <v>60</v>
      </c>
      <c r="U4734">
        <v>56</v>
      </c>
      <c r="V4734">
        <f t="shared" si="658"/>
        <v>4</v>
      </c>
      <c r="W4734" s="3">
        <f t="shared" si="659"/>
        <v>1.6393442622950821E-2</v>
      </c>
      <c r="X4734">
        <v>20</v>
      </c>
      <c r="Y4734" s="4">
        <v>4.4000000000000004</v>
      </c>
      <c r="Z4734" s="4">
        <v>2</v>
      </c>
      <c r="AA4734" s="5">
        <v>52593.03</v>
      </c>
      <c r="AB4734" s="5">
        <f t="shared" si="660"/>
        <v>2945209.68</v>
      </c>
      <c r="AC4734" s="5">
        <v>34918.78</v>
      </c>
      <c r="AD4734" s="5">
        <f t="shared" si="661"/>
        <v>2130045.58</v>
      </c>
      <c r="AE4734" s="5">
        <v>129553.71</v>
      </c>
      <c r="AF4734" s="5">
        <v>38389.01</v>
      </c>
      <c r="AG4734" s="5">
        <v>8978.3700000000008</v>
      </c>
      <c r="AH4734" s="5">
        <v>2900</v>
      </c>
      <c r="AI4734" s="5">
        <v>4600</v>
      </c>
      <c r="AJ4734">
        <v>0</v>
      </c>
      <c r="AK4734" s="5">
        <v>0</v>
      </c>
      <c r="AL4734" s="5">
        <v>3884.55</v>
      </c>
      <c r="AM4734" s="5">
        <v>39198.06</v>
      </c>
      <c r="AN4734">
        <v>4</v>
      </c>
      <c r="AO4734">
        <v>4</v>
      </c>
      <c r="AP4734" t="str">
        <f t="shared" si="662"/>
        <v>Yes</v>
      </c>
      <c r="AQ4734">
        <v>1</v>
      </c>
      <c r="AR4734" s="5">
        <f t="shared" si="663"/>
        <v>2357549.2799999998</v>
      </c>
      <c r="AS4734" s="5">
        <f t="shared" si="664"/>
        <v>587660.4</v>
      </c>
      <c r="AT4734" t="s">
        <v>59</v>
      </c>
      <c r="AU4734" t="s">
        <v>6164</v>
      </c>
      <c r="AV4734" t="s">
        <v>6165</v>
      </c>
      <c r="AW4734" t="s">
        <v>6166</v>
      </c>
      <c r="AX4734" t="s">
        <v>6184</v>
      </c>
      <c r="AY4734">
        <v>59</v>
      </c>
      <c r="AZ4734">
        <v>0</v>
      </c>
      <c r="BA4734">
        <v>28</v>
      </c>
      <c r="BB4734" t="s">
        <v>6180</v>
      </c>
      <c r="BC4734">
        <v>0</v>
      </c>
      <c r="BD4734">
        <v>0</v>
      </c>
      <c r="BE4734" t="s">
        <v>6169</v>
      </c>
      <c r="BF4734" t="s">
        <v>6170</v>
      </c>
      <c r="BG4734">
        <v>1</v>
      </c>
      <c r="BH4734" t="s">
        <v>6179</v>
      </c>
      <c r="BI4734">
        <v>34</v>
      </c>
      <c r="BJ4734" t="s">
        <v>6172</v>
      </c>
      <c r="BK4734">
        <v>0</v>
      </c>
      <c r="BL4734">
        <v>65</v>
      </c>
      <c r="BM4734" s="3">
        <f t="shared" si="665"/>
        <v>0.93846153846153846</v>
      </c>
    </row>
    <row r="4735" spans="1:65">
      <c r="A4735" t="s">
        <v>4875</v>
      </c>
      <c r="B4735" s="2">
        <v>45944</v>
      </c>
      <c r="C4735" t="s">
        <v>4641</v>
      </c>
      <c r="D4735" t="s">
        <v>4642</v>
      </c>
      <c r="E4735">
        <v>10</v>
      </c>
      <c r="F4735" t="s">
        <v>61</v>
      </c>
      <c r="G4735" t="s">
        <v>50</v>
      </c>
      <c r="H4735" t="s">
        <v>127</v>
      </c>
      <c r="I4735" t="s">
        <v>52</v>
      </c>
      <c r="J4735" t="s">
        <v>53</v>
      </c>
      <c r="K4735" t="s">
        <v>75</v>
      </c>
      <c r="L4735" t="s">
        <v>67</v>
      </c>
      <c r="M4735" t="s">
        <v>56</v>
      </c>
      <c r="N4735" t="s">
        <v>76</v>
      </c>
      <c r="O4735" t="s">
        <v>82</v>
      </c>
      <c r="P4735">
        <v>49</v>
      </c>
      <c r="Q4735">
        <v>51</v>
      </c>
      <c r="R4735">
        <v>49</v>
      </c>
      <c r="S4735">
        <v>2</v>
      </c>
      <c r="T4735">
        <f t="shared" si="657"/>
        <v>47</v>
      </c>
      <c r="U4735">
        <v>47</v>
      </c>
      <c r="V4735">
        <f t="shared" si="658"/>
        <v>0</v>
      </c>
      <c r="W4735" s="3">
        <f t="shared" si="659"/>
        <v>4.0816326530612242E-2</v>
      </c>
      <c r="X4735">
        <v>49</v>
      </c>
      <c r="Y4735" s="4">
        <v>6.3</v>
      </c>
      <c r="Z4735" s="4">
        <v>1.4</v>
      </c>
      <c r="AA4735" s="5">
        <v>36278.18</v>
      </c>
      <c r="AB4735" s="5">
        <f t="shared" si="660"/>
        <v>1705074.46</v>
      </c>
      <c r="AC4735" s="5">
        <v>22880.1</v>
      </c>
      <c r="AD4735" s="5">
        <f t="shared" si="661"/>
        <v>1121124.8999999999</v>
      </c>
      <c r="AE4735" s="5">
        <v>88584</v>
      </c>
      <c r="AF4735" s="5">
        <v>22376.44</v>
      </c>
      <c r="AG4735" s="5">
        <v>13111.03</v>
      </c>
      <c r="AH4735" s="5">
        <v>2030</v>
      </c>
      <c r="AI4735" s="5">
        <v>6400</v>
      </c>
      <c r="AJ4735">
        <v>0</v>
      </c>
      <c r="AK4735" s="5">
        <v>0</v>
      </c>
      <c r="AL4735" s="5">
        <v>0</v>
      </c>
      <c r="AM4735" s="5">
        <v>42233.32</v>
      </c>
      <c r="AN4735">
        <v>4</v>
      </c>
      <c r="AO4735">
        <v>9</v>
      </c>
      <c r="AP4735" t="str">
        <f t="shared" si="662"/>
        <v>No</v>
      </c>
      <c r="AQ4735">
        <v>3</v>
      </c>
      <c r="AR4735" s="5">
        <f t="shared" si="663"/>
        <v>1295859.69</v>
      </c>
      <c r="AS4735" s="5">
        <f t="shared" si="664"/>
        <v>409214.77</v>
      </c>
      <c r="AT4735" t="s">
        <v>116</v>
      </c>
      <c r="AU4735" t="s">
        <v>6164</v>
      </c>
      <c r="AV4735" t="s">
        <v>6165</v>
      </c>
      <c r="AW4735" t="s">
        <v>6166</v>
      </c>
      <c r="AX4735" t="s">
        <v>6167</v>
      </c>
      <c r="AY4735">
        <v>52</v>
      </c>
      <c r="AZ4735">
        <v>0</v>
      </c>
      <c r="BA4735">
        <v>0</v>
      </c>
      <c r="BB4735" t="s">
        <v>6168</v>
      </c>
      <c r="BC4735">
        <v>1</v>
      </c>
      <c r="BD4735">
        <v>4</v>
      </c>
      <c r="BE4735" t="s">
        <v>6218</v>
      </c>
      <c r="BF4735" t="s">
        <v>6176</v>
      </c>
      <c r="BG4735">
        <v>3</v>
      </c>
      <c r="BH4735" t="s">
        <v>6192</v>
      </c>
      <c r="BI4735">
        <v>82</v>
      </c>
      <c r="BJ4735" t="s">
        <v>6193</v>
      </c>
      <c r="BK4735">
        <v>0</v>
      </c>
      <c r="BL4735">
        <v>76</v>
      </c>
      <c r="BM4735" s="3">
        <f t="shared" si="665"/>
        <v>0.64473684210526316</v>
      </c>
    </row>
    <row r="4736" spans="1:65">
      <c r="A4736" t="s">
        <v>4876</v>
      </c>
      <c r="B4736" s="2">
        <v>45944</v>
      </c>
      <c r="C4736" t="s">
        <v>4641</v>
      </c>
      <c r="D4736" t="s">
        <v>4642</v>
      </c>
      <c r="E4736">
        <v>10</v>
      </c>
      <c r="F4736" t="s">
        <v>61</v>
      </c>
      <c r="G4736" t="s">
        <v>79</v>
      </c>
      <c r="H4736" t="s">
        <v>123</v>
      </c>
      <c r="I4736" t="s">
        <v>74</v>
      </c>
      <c r="J4736" t="s">
        <v>53</v>
      </c>
      <c r="K4736" t="s">
        <v>75</v>
      </c>
      <c r="L4736" t="s">
        <v>87</v>
      </c>
      <c r="M4736" t="s">
        <v>56</v>
      </c>
      <c r="N4736" t="s">
        <v>69</v>
      </c>
      <c r="O4736" t="s">
        <v>120</v>
      </c>
      <c r="P4736">
        <v>51</v>
      </c>
      <c r="Q4736">
        <v>52</v>
      </c>
      <c r="R4736">
        <v>52</v>
      </c>
      <c r="S4736">
        <v>1</v>
      </c>
      <c r="T4736">
        <f t="shared" si="657"/>
        <v>51</v>
      </c>
      <c r="U4736">
        <v>51</v>
      </c>
      <c r="V4736">
        <f t="shared" si="658"/>
        <v>0</v>
      </c>
      <c r="W4736" s="3">
        <f t="shared" si="659"/>
        <v>1.9230769230769232E-2</v>
      </c>
      <c r="X4736">
        <v>44</v>
      </c>
      <c r="Y4736" s="4">
        <v>3.3</v>
      </c>
      <c r="Z4736" s="4">
        <v>1.4</v>
      </c>
      <c r="AA4736" s="5">
        <v>35951.11</v>
      </c>
      <c r="AB4736" s="5">
        <f t="shared" si="660"/>
        <v>1833506.61</v>
      </c>
      <c r="AC4736" s="5">
        <v>24078.2</v>
      </c>
      <c r="AD4736" s="5">
        <f t="shared" si="661"/>
        <v>1252066.3999999999</v>
      </c>
      <c r="AE4736" s="5">
        <v>88562.59</v>
      </c>
      <c r="AF4736" s="5">
        <v>24013.67</v>
      </c>
      <c r="AG4736" s="5">
        <v>12299.21</v>
      </c>
      <c r="AH4736" s="5">
        <v>2030</v>
      </c>
      <c r="AI4736" s="5">
        <v>3200</v>
      </c>
      <c r="AJ4736">
        <v>0</v>
      </c>
      <c r="AK4736" s="5">
        <v>0</v>
      </c>
      <c r="AL4736" s="5">
        <v>0</v>
      </c>
      <c r="AM4736" s="5">
        <v>38036.559999999998</v>
      </c>
      <c r="AN4736">
        <v>4</v>
      </c>
      <c r="AO4736">
        <v>6</v>
      </c>
      <c r="AP4736" t="str">
        <f t="shared" si="662"/>
        <v>No</v>
      </c>
      <c r="AQ4736">
        <v>2</v>
      </c>
      <c r="AR4736" s="5">
        <f t="shared" si="663"/>
        <v>1420208.43</v>
      </c>
      <c r="AS4736" s="5">
        <f t="shared" si="664"/>
        <v>413298.18</v>
      </c>
      <c r="AT4736" t="s">
        <v>59</v>
      </c>
      <c r="AU4736" t="s">
        <v>6164</v>
      </c>
      <c r="AV4736" t="s">
        <v>6165</v>
      </c>
      <c r="AW4736" t="s">
        <v>6166</v>
      </c>
      <c r="AX4736" t="s">
        <v>6184</v>
      </c>
      <c r="AY4736">
        <v>52</v>
      </c>
      <c r="AZ4736">
        <v>0</v>
      </c>
      <c r="BA4736">
        <v>0</v>
      </c>
      <c r="BB4736" t="s">
        <v>6168</v>
      </c>
      <c r="BC4736">
        <v>2</v>
      </c>
      <c r="BD4736">
        <v>0</v>
      </c>
      <c r="BE4736" t="s">
        <v>6178</v>
      </c>
      <c r="BF4736" t="s">
        <v>6170</v>
      </c>
      <c r="BG4736">
        <v>1</v>
      </c>
      <c r="BH4736" t="s">
        <v>6179</v>
      </c>
      <c r="BI4736">
        <v>39</v>
      </c>
      <c r="BJ4736" t="s">
        <v>6172</v>
      </c>
      <c r="BK4736">
        <v>0</v>
      </c>
      <c r="BL4736">
        <v>75</v>
      </c>
      <c r="BM4736" s="3">
        <f t="shared" si="665"/>
        <v>0.69333333333333336</v>
      </c>
    </row>
    <row r="4737" spans="1:65">
      <c r="A4737" t="s">
        <v>4877</v>
      </c>
      <c r="B4737" s="2">
        <v>45944</v>
      </c>
      <c r="C4737" t="s">
        <v>4641</v>
      </c>
      <c r="D4737" t="s">
        <v>4642</v>
      </c>
      <c r="E4737">
        <v>10</v>
      </c>
      <c r="F4737" t="s">
        <v>78</v>
      </c>
      <c r="G4737" t="s">
        <v>62</v>
      </c>
      <c r="H4737" t="s">
        <v>153</v>
      </c>
      <c r="I4737" t="s">
        <v>74</v>
      </c>
      <c r="J4737" t="s">
        <v>65</v>
      </c>
      <c r="K4737" t="s">
        <v>66</v>
      </c>
      <c r="L4737" t="s">
        <v>67</v>
      </c>
      <c r="M4737" t="s">
        <v>68</v>
      </c>
      <c r="N4737" t="s">
        <v>69</v>
      </c>
      <c r="O4737" t="s">
        <v>82</v>
      </c>
      <c r="P4737">
        <v>44</v>
      </c>
      <c r="Q4737">
        <v>44</v>
      </c>
      <c r="R4737">
        <v>43</v>
      </c>
      <c r="S4737">
        <v>4</v>
      </c>
      <c r="T4737">
        <f t="shared" si="657"/>
        <v>39</v>
      </c>
      <c r="U4737">
        <v>39</v>
      </c>
      <c r="V4737">
        <f t="shared" si="658"/>
        <v>0</v>
      </c>
      <c r="W4737" s="3">
        <f t="shared" si="659"/>
        <v>9.3023255813953487E-2</v>
      </c>
      <c r="X4737">
        <v>29</v>
      </c>
      <c r="Y4737" s="4">
        <v>4.3</v>
      </c>
      <c r="Z4737" s="4">
        <v>1.2</v>
      </c>
      <c r="AA4737" s="5">
        <v>49248.63</v>
      </c>
      <c r="AB4737" s="5">
        <f t="shared" si="660"/>
        <v>1920696.57</v>
      </c>
      <c r="AC4737" s="5">
        <v>32496.02</v>
      </c>
      <c r="AD4737" s="5">
        <f t="shared" si="661"/>
        <v>1397328.86</v>
      </c>
      <c r="AE4737" s="5">
        <v>95712.07</v>
      </c>
      <c r="AF4737" s="5">
        <v>29074.42</v>
      </c>
      <c r="AG4737" s="5">
        <v>9481.6</v>
      </c>
      <c r="AH4737" s="5">
        <v>1740</v>
      </c>
      <c r="AI4737" s="5">
        <v>23250.27</v>
      </c>
      <c r="AJ4737">
        <v>1</v>
      </c>
      <c r="AK4737" s="5">
        <v>14300.44</v>
      </c>
      <c r="AL4737" s="5">
        <v>0</v>
      </c>
      <c r="AM4737" s="5">
        <v>26163.96</v>
      </c>
      <c r="AN4737">
        <v>4</v>
      </c>
      <c r="AO4737">
        <v>4</v>
      </c>
      <c r="AP4737" t="str">
        <f t="shared" si="662"/>
        <v>Yes</v>
      </c>
      <c r="AQ4737">
        <v>2</v>
      </c>
      <c r="AR4737" s="5">
        <f t="shared" si="663"/>
        <v>1597051.62</v>
      </c>
      <c r="AS4737" s="5">
        <f t="shared" si="664"/>
        <v>323644.95</v>
      </c>
      <c r="AT4737" t="s">
        <v>1641</v>
      </c>
      <c r="AU4737" t="s">
        <v>6199</v>
      </c>
      <c r="AV4737" t="s">
        <v>6200</v>
      </c>
      <c r="AW4737" t="s">
        <v>6175</v>
      </c>
      <c r="AX4737" t="s">
        <v>6167</v>
      </c>
      <c r="AY4737">
        <v>45</v>
      </c>
      <c r="AZ4737">
        <v>0</v>
      </c>
      <c r="BA4737">
        <v>0</v>
      </c>
      <c r="BB4737" t="s">
        <v>6168</v>
      </c>
      <c r="BC4737">
        <v>0</v>
      </c>
      <c r="BD4737">
        <v>0</v>
      </c>
      <c r="BE4737" t="s">
        <v>6169</v>
      </c>
      <c r="BF4737" t="s">
        <v>6210</v>
      </c>
      <c r="BG4737">
        <v>0</v>
      </c>
      <c r="BH4737" t="s">
        <v>6171</v>
      </c>
      <c r="BI4737">
        <v>29</v>
      </c>
      <c r="BJ4737" t="s">
        <v>6172</v>
      </c>
      <c r="BK4737">
        <v>0</v>
      </c>
      <c r="BL4737">
        <v>61</v>
      </c>
      <c r="BM4737" s="3">
        <f t="shared" si="665"/>
        <v>0.70491803278688525</v>
      </c>
    </row>
    <row r="4738" spans="1:65">
      <c r="A4738" t="s">
        <v>4878</v>
      </c>
      <c r="B4738" s="2">
        <v>45944</v>
      </c>
      <c r="C4738" t="s">
        <v>4641</v>
      </c>
      <c r="D4738" t="s">
        <v>4642</v>
      </c>
      <c r="E4738">
        <v>10</v>
      </c>
      <c r="F4738" t="s">
        <v>49</v>
      </c>
      <c r="G4738" t="s">
        <v>79</v>
      </c>
      <c r="H4738" t="s">
        <v>260</v>
      </c>
      <c r="I4738" t="s">
        <v>74</v>
      </c>
      <c r="J4738" t="s">
        <v>81</v>
      </c>
      <c r="K4738" t="s">
        <v>75</v>
      </c>
      <c r="L4738" t="s">
        <v>87</v>
      </c>
      <c r="M4738" t="s">
        <v>56</v>
      </c>
      <c r="N4738" t="s">
        <v>57</v>
      </c>
      <c r="O4738" t="s">
        <v>82</v>
      </c>
      <c r="P4738">
        <v>30</v>
      </c>
      <c r="Q4738">
        <v>40</v>
      </c>
      <c r="R4738">
        <v>38</v>
      </c>
      <c r="S4738">
        <v>1</v>
      </c>
      <c r="T4738">
        <f t="shared" ref="T4738:T4801" si="666">R4738-S4738</f>
        <v>37</v>
      </c>
      <c r="U4738">
        <v>23</v>
      </c>
      <c r="V4738">
        <f t="shared" ref="V4738:V4801" si="667">T4738-U4738</f>
        <v>14</v>
      </c>
      <c r="W4738" s="3">
        <f t="shared" ref="W4738:W4801" si="668">IFERROR(S4738/R4738,0)</f>
        <v>2.6315789473684209E-2</v>
      </c>
      <c r="X4738">
        <v>42</v>
      </c>
      <c r="Y4738" s="4">
        <v>0</v>
      </c>
      <c r="Z4738" s="4">
        <v>1.5</v>
      </c>
      <c r="AA4738" s="5">
        <v>78166.97</v>
      </c>
      <c r="AB4738" s="5">
        <f t="shared" ref="AB4738:AB4801" si="669">ROUND(U4738*AA4738,2)</f>
        <v>1797840.31</v>
      </c>
      <c r="AC4738" s="5">
        <v>54131.56</v>
      </c>
      <c r="AD4738" s="5">
        <f t="shared" ref="AD4738:AD4801" si="670">ROUND(R4738*AC4738,2)</f>
        <v>2056999.28</v>
      </c>
      <c r="AE4738" s="5">
        <v>114078.24</v>
      </c>
      <c r="AF4738" s="5">
        <v>34524.49</v>
      </c>
      <c r="AG4738" s="5">
        <v>11478.33</v>
      </c>
      <c r="AH4738" s="5">
        <v>2175</v>
      </c>
      <c r="AI4738" s="5">
        <v>6800</v>
      </c>
      <c r="AJ4738">
        <v>0</v>
      </c>
      <c r="AK4738" s="5">
        <v>0</v>
      </c>
      <c r="AL4738" s="5">
        <v>21100.44</v>
      </c>
      <c r="AM4738" s="5">
        <v>15783.2</v>
      </c>
      <c r="AN4738">
        <v>4</v>
      </c>
      <c r="AO4738">
        <v>5</v>
      </c>
      <c r="AP4738" t="str">
        <f t="shared" ref="AP4738:AP4801" si="671">IF(AO4738&lt;=AN4738,"Yes","No")</f>
        <v>No</v>
      </c>
      <c r="AQ4738">
        <v>1</v>
      </c>
      <c r="AR4738" s="5">
        <f t="shared" ref="AR4738:AR4801" si="672">ROUND(SUM(AD4738:AI4738)+SUM(AK4738:AM4738),2)</f>
        <v>2262938.98</v>
      </c>
      <c r="AS4738" s="5">
        <f t="shared" ref="AS4738:AS4801" si="673">ROUND(AB4738-AR4738,2)</f>
        <v>-465098.67</v>
      </c>
      <c r="AT4738" t="s">
        <v>59</v>
      </c>
      <c r="AU4738" t="s">
        <v>6164</v>
      </c>
      <c r="AV4738" t="s">
        <v>6165</v>
      </c>
      <c r="AW4738" t="s">
        <v>6166</v>
      </c>
      <c r="AX4738" t="s">
        <v>6167</v>
      </c>
      <c r="AY4738">
        <v>39</v>
      </c>
      <c r="AZ4738">
        <v>6</v>
      </c>
      <c r="BA4738">
        <v>80</v>
      </c>
      <c r="BB4738" t="s">
        <v>6220</v>
      </c>
      <c r="BC4738">
        <v>0</v>
      </c>
      <c r="BD4738">
        <v>1</v>
      </c>
      <c r="BE4738" t="s">
        <v>6219</v>
      </c>
      <c r="BF4738" t="s">
        <v>6170</v>
      </c>
      <c r="BG4738">
        <v>3</v>
      </c>
      <c r="BH4738" t="s">
        <v>6211</v>
      </c>
      <c r="BI4738">
        <v>97</v>
      </c>
      <c r="BJ4738" t="s">
        <v>6193</v>
      </c>
      <c r="BK4738">
        <v>0</v>
      </c>
      <c r="BL4738">
        <v>48</v>
      </c>
      <c r="BM4738" s="3">
        <f t="shared" ref="BM4738:BM4801" si="674">IFERROR(R4738/BL4738,0)</f>
        <v>0.79166666666666663</v>
      </c>
    </row>
    <row r="4739" spans="1:65">
      <c r="A4739" t="s">
        <v>4879</v>
      </c>
      <c r="B4739" s="2">
        <v>45944</v>
      </c>
      <c r="C4739" t="s">
        <v>4641</v>
      </c>
      <c r="D4739" t="s">
        <v>4642</v>
      </c>
      <c r="E4739">
        <v>10</v>
      </c>
      <c r="F4739" t="s">
        <v>72</v>
      </c>
      <c r="G4739" t="s">
        <v>79</v>
      </c>
      <c r="H4739" t="s">
        <v>213</v>
      </c>
      <c r="I4739" t="s">
        <v>52</v>
      </c>
      <c r="J4739" t="s">
        <v>81</v>
      </c>
      <c r="K4739" t="s">
        <v>75</v>
      </c>
      <c r="L4739" t="s">
        <v>55</v>
      </c>
      <c r="M4739" t="s">
        <v>56</v>
      </c>
      <c r="N4739" t="s">
        <v>57</v>
      </c>
      <c r="O4739" t="s">
        <v>82</v>
      </c>
      <c r="P4739">
        <v>36</v>
      </c>
      <c r="Q4739">
        <v>37</v>
      </c>
      <c r="R4739">
        <v>36</v>
      </c>
      <c r="S4739">
        <v>1</v>
      </c>
      <c r="T4739">
        <f t="shared" si="666"/>
        <v>35</v>
      </c>
      <c r="U4739">
        <v>34</v>
      </c>
      <c r="V4739">
        <f t="shared" si="667"/>
        <v>1</v>
      </c>
      <c r="W4739" s="3">
        <f t="shared" si="668"/>
        <v>2.7777777777777776E-2</v>
      </c>
      <c r="X4739">
        <v>35</v>
      </c>
      <c r="Y4739" s="4">
        <v>3.9</v>
      </c>
      <c r="Z4739" s="4">
        <v>1.6</v>
      </c>
      <c r="AA4739" s="5">
        <v>78097.91</v>
      </c>
      <c r="AB4739" s="5">
        <f t="shared" si="669"/>
        <v>2655328.94</v>
      </c>
      <c r="AC4739" s="5">
        <v>52980.959999999999</v>
      </c>
      <c r="AD4739" s="5">
        <f t="shared" si="670"/>
        <v>1907314.56</v>
      </c>
      <c r="AE4739" s="5">
        <v>113386.99</v>
      </c>
      <c r="AF4739" s="5">
        <v>30520.71</v>
      </c>
      <c r="AG4739" s="5">
        <v>9781.15</v>
      </c>
      <c r="AH4739" s="5">
        <v>2320</v>
      </c>
      <c r="AI4739" s="5">
        <v>6800</v>
      </c>
      <c r="AJ4739">
        <v>0</v>
      </c>
      <c r="AK4739" s="5">
        <v>0</v>
      </c>
      <c r="AL4739" s="5">
        <v>1515.45</v>
      </c>
      <c r="AM4739" s="5">
        <v>28788.89</v>
      </c>
      <c r="AN4739">
        <v>4</v>
      </c>
      <c r="AO4739">
        <v>8</v>
      </c>
      <c r="AP4739" t="str">
        <f t="shared" si="671"/>
        <v>No</v>
      </c>
      <c r="AQ4739">
        <v>1</v>
      </c>
      <c r="AR4739" s="5">
        <f t="shared" si="672"/>
        <v>2100427.75</v>
      </c>
      <c r="AS4739" s="5">
        <f t="shared" si="673"/>
        <v>554901.18999999994</v>
      </c>
      <c r="AT4739" t="s">
        <v>59</v>
      </c>
      <c r="AU4739" t="s">
        <v>6164</v>
      </c>
      <c r="AV4739" t="s">
        <v>6165</v>
      </c>
      <c r="AW4739" t="s">
        <v>6166</v>
      </c>
      <c r="AX4739" t="s">
        <v>6167</v>
      </c>
      <c r="AY4739">
        <v>39</v>
      </c>
      <c r="AZ4739">
        <v>0</v>
      </c>
      <c r="BA4739">
        <v>18</v>
      </c>
      <c r="BB4739" t="s">
        <v>6191</v>
      </c>
      <c r="BC4739">
        <v>1</v>
      </c>
      <c r="BD4739">
        <v>3</v>
      </c>
      <c r="BE4739" t="s">
        <v>6219</v>
      </c>
      <c r="BF4739" t="s">
        <v>6170</v>
      </c>
      <c r="BG4739">
        <v>1</v>
      </c>
      <c r="BH4739" t="s">
        <v>6186</v>
      </c>
      <c r="BI4739">
        <v>56</v>
      </c>
      <c r="BJ4739" t="s">
        <v>6187</v>
      </c>
      <c r="BK4739">
        <v>0</v>
      </c>
      <c r="BL4739">
        <v>49</v>
      </c>
      <c r="BM4739" s="3">
        <f t="shared" si="674"/>
        <v>0.73469387755102045</v>
      </c>
    </row>
    <row r="4740" spans="1:65">
      <c r="A4740" t="s">
        <v>4880</v>
      </c>
      <c r="B4740" s="2">
        <v>45945</v>
      </c>
      <c r="C4740" t="s">
        <v>4641</v>
      </c>
      <c r="D4740" t="s">
        <v>4642</v>
      </c>
      <c r="E4740">
        <v>10</v>
      </c>
      <c r="F4740" t="s">
        <v>72</v>
      </c>
      <c r="G4740" t="s">
        <v>79</v>
      </c>
      <c r="H4740" t="s">
        <v>159</v>
      </c>
      <c r="I4740" t="s">
        <v>74</v>
      </c>
      <c r="J4740" t="s">
        <v>53</v>
      </c>
      <c r="K4740" t="s">
        <v>75</v>
      </c>
      <c r="L4740" t="s">
        <v>67</v>
      </c>
      <c r="M4740" t="s">
        <v>68</v>
      </c>
      <c r="N4740" t="s">
        <v>109</v>
      </c>
      <c r="O4740" t="s">
        <v>120</v>
      </c>
      <c r="P4740">
        <v>54</v>
      </c>
      <c r="Q4740">
        <v>56</v>
      </c>
      <c r="R4740">
        <v>58</v>
      </c>
      <c r="S4740">
        <v>2</v>
      </c>
      <c r="T4740">
        <f t="shared" si="666"/>
        <v>56</v>
      </c>
      <c r="U4740">
        <v>52</v>
      </c>
      <c r="V4740">
        <f t="shared" si="667"/>
        <v>4</v>
      </c>
      <c r="W4740" s="3">
        <f t="shared" si="668"/>
        <v>3.4482758620689655E-2</v>
      </c>
      <c r="X4740">
        <v>28</v>
      </c>
      <c r="Y4740" s="4">
        <v>4.0999999999999996</v>
      </c>
      <c r="Z4740" s="4">
        <v>1.5</v>
      </c>
      <c r="AA4740" s="5">
        <v>36411.1</v>
      </c>
      <c r="AB4740" s="5">
        <f t="shared" si="669"/>
        <v>1893377.2</v>
      </c>
      <c r="AC4740" s="5">
        <v>22012.15</v>
      </c>
      <c r="AD4740" s="5">
        <f t="shared" si="670"/>
        <v>1276704.7</v>
      </c>
      <c r="AE4740" s="5">
        <v>97384.79</v>
      </c>
      <c r="AF4740" s="5">
        <v>25367.41</v>
      </c>
      <c r="AG4740" s="5">
        <v>9711.9</v>
      </c>
      <c r="AH4740" s="5">
        <v>2175</v>
      </c>
      <c r="AI4740" s="5">
        <v>6400</v>
      </c>
      <c r="AJ4740">
        <v>1</v>
      </c>
      <c r="AK4740" s="5">
        <v>8857.9500000000007</v>
      </c>
      <c r="AL4740" s="5">
        <v>2653.71</v>
      </c>
      <c r="AM4740" s="5">
        <v>81280.539999999994</v>
      </c>
      <c r="AN4740">
        <v>8</v>
      </c>
      <c r="AO4740">
        <v>8</v>
      </c>
      <c r="AP4740" t="str">
        <f t="shared" si="671"/>
        <v>Yes</v>
      </c>
      <c r="AQ4740">
        <v>2</v>
      </c>
      <c r="AR4740" s="5">
        <f t="shared" si="672"/>
        <v>1510536</v>
      </c>
      <c r="AS4740" s="5">
        <f t="shared" si="673"/>
        <v>382841.2</v>
      </c>
      <c r="AT4740" t="s">
        <v>116</v>
      </c>
      <c r="AU4740" t="s">
        <v>6189</v>
      </c>
      <c r="AV4740" t="s">
        <v>6201</v>
      </c>
      <c r="AW4740" t="s">
        <v>6175</v>
      </c>
      <c r="AX4740" t="s">
        <v>6184</v>
      </c>
      <c r="AY4740">
        <v>56</v>
      </c>
      <c r="AZ4740">
        <v>0</v>
      </c>
      <c r="BA4740">
        <v>29</v>
      </c>
      <c r="BB4740" t="s">
        <v>6180</v>
      </c>
      <c r="BC4740">
        <v>0</v>
      </c>
      <c r="BD4740">
        <v>0</v>
      </c>
      <c r="BE4740" t="s">
        <v>6169</v>
      </c>
      <c r="BF4740" t="s">
        <v>6210</v>
      </c>
      <c r="BG4740">
        <v>1</v>
      </c>
      <c r="BH4740" t="s">
        <v>6179</v>
      </c>
      <c r="BI4740">
        <v>37</v>
      </c>
      <c r="BJ4740" t="s">
        <v>6172</v>
      </c>
      <c r="BK4740">
        <v>0</v>
      </c>
      <c r="BL4740">
        <v>75</v>
      </c>
      <c r="BM4740" s="3">
        <f t="shared" si="674"/>
        <v>0.77333333333333332</v>
      </c>
    </row>
    <row r="4741" spans="1:65">
      <c r="A4741" t="s">
        <v>4881</v>
      </c>
      <c r="B4741" s="2">
        <v>45945</v>
      </c>
      <c r="C4741" t="s">
        <v>4641</v>
      </c>
      <c r="D4741" t="s">
        <v>4642</v>
      </c>
      <c r="E4741">
        <v>10</v>
      </c>
      <c r="F4741" t="s">
        <v>78</v>
      </c>
      <c r="G4741" t="s">
        <v>79</v>
      </c>
      <c r="H4741" t="s">
        <v>80</v>
      </c>
      <c r="I4741" t="s">
        <v>74</v>
      </c>
      <c r="J4741" t="s">
        <v>81</v>
      </c>
      <c r="K4741" t="s">
        <v>75</v>
      </c>
      <c r="L4741" t="s">
        <v>67</v>
      </c>
      <c r="M4741" t="s">
        <v>68</v>
      </c>
      <c r="N4741" t="s">
        <v>69</v>
      </c>
      <c r="O4741" t="s">
        <v>70</v>
      </c>
      <c r="P4741">
        <v>28</v>
      </c>
      <c r="Q4741">
        <v>40</v>
      </c>
      <c r="R4741">
        <v>39</v>
      </c>
      <c r="S4741">
        <v>3</v>
      </c>
      <c r="T4741">
        <f t="shared" si="666"/>
        <v>36</v>
      </c>
      <c r="U4741">
        <v>21</v>
      </c>
      <c r="V4741">
        <f t="shared" si="667"/>
        <v>15</v>
      </c>
      <c r="W4741" s="3">
        <f t="shared" si="668"/>
        <v>7.6923076923076927E-2</v>
      </c>
      <c r="X4741">
        <v>38</v>
      </c>
      <c r="Y4741" s="4">
        <v>7.1</v>
      </c>
      <c r="Z4741" s="4">
        <v>1.6</v>
      </c>
      <c r="AA4741" s="5">
        <v>77200.399999999994</v>
      </c>
      <c r="AB4741" s="5">
        <f t="shared" si="669"/>
        <v>1621208.4</v>
      </c>
      <c r="AC4741" s="5">
        <v>49718.31</v>
      </c>
      <c r="AD4741" s="5">
        <f t="shared" si="670"/>
        <v>1939014.09</v>
      </c>
      <c r="AE4741" s="5">
        <v>118557.82</v>
      </c>
      <c r="AF4741" s="5">
        <v>38253.17</v>
      </c>
      <c r="AG4741" s="5">
        <v>11413.86</v>
      </c>
      <c r="AH4741" s="5">
        <v>2320</v>
      </c>
      <c r="AI4741" s="5">
        <v>24252.1</v>
      </c>
      <c r="AJ4741">
        <v>1</v>
      </c>
      <c r="AK4741" s="5">
        <v>23334.38</v>
      </c>
      <c r="AL4741" s="5">
        <v>22672.2</v>
      </c>
      <c r="AM4741" s="5">
        <v>13301.09</v>
      </c>
      <c r="AN4741">
        <v>4</v>
      </c>
      <c r="AO4741">
        <v>3</v>
      </c>
      <c r="AP4741" t="str">
        <f t="shared" si="671"/>
        <v>Yes</v>
      </c>
      <c r="AQ4741">
        <v>2</v>
      </c>
      <c r="AR4741" s="5">
        <f t="shared" si="672"/>
        <v>2193118.71</v>
      </c>
      <c r="AS4741" s="5">
        <f t="shared" si="673"/>
        <v>-571910.31000000006</v>
      </c>
      <c r="AT4741" t="s">
        <v>1641</v>
      </c>
      <c r="AU4741" t="s">
        <v>6189</v>
      </c>
      <c r="AV4741" t="s">
        <v>6201</v>
      </c>
      <c r="AW4741" t="s">
        <v>6175</v>
      </c>
      <c r="AX4741" t="s">
        <v>6167</v>
      </c>
      <c r="AY4741">
        <v>38</v>
      </c>
      <c r="AZ4741">
        <v>7</v>
      </c>
      <c r="BA4741">
        <v>53</v>
      </c>
      <c r="BB4741" t="s">
        <v>6220</v>
      </c>
      <c r="BC4741">
        <v>0</v>
      </c>
      <c r="BD4741">
        <v>0</v>
      </c>
      <c r="BE4741" t="s">
        <v>6169</v>
      </c>
      <c r="BF4741" t="s">
        <v>6210</v>
      </c>
      <c r="BG4741">
        <v>1</v>
      </c>
      <c r="BH4741" t="s">
        <v>6179</v>
      </c>
      <c r="BI4741">
        <v>23</v>
      </c>
      <c r="BJ4741" t="s">
        <v>6172</v>
      </c>
      <c r="BK4741">
        <v>0</v>
      </c>
      <c r="BL4741">
        <v>52</v>
      </c>
      <c r="BM4741" s="3">
        <f t="shared" si="674"/>
        <v>0.75</v>
      </c>
    </row>
    <row r="4742" spans="1:65">
      <c r="A4742" t="s">
        <v>4882</v>
      </c>
      <c r="B4742" s="2">
        <v>45945</v>
      </c>
      <c r="C4742" t="s">
        <v>4641</v>
      </c>
      <c r="D4742" t="s">
        <v>4642</v>
      </c>
      <c r="E4742">
        <v>10</v>
      </c>
      <c r="F4742" t="s">
        <v>78</v>
      </c>
      <c r="G4742" t="s">
        <v>50</v>
      </c>
      <c r="H4742" t="s">
        <v>173</v>
      </c>
      <c r="I4742" t="s">
        <v>74</v>
      </c>
      <c r="J4742" t="s">
        <v>81</v>
      </c>
      <c r="K4742" t="s">
        <v>75</v>
      </c>
      <c r="L4742" t="s">
        <v>67</v>
      </c>
      <c r="M4742" t="s">
        <v>56</v>
      </c>
      <c r="N4742" t="s">
        <v>69</v>
      </c>
      <c r="O4742" t="s">
        <v>70</v>
      </c>
      <c r="P4742">
        <v>28</v>
      </c>
      <c r="Q4742">
        <v>40</v>
      </c>
      <c r="R4742">
        <v>38</v>
      </c>
      <c r="S4742">
        <v>1</v>
      </c>
      <c r="T4742">
        <f t="shared" si="666"/>
        <v>37</v>
      </c>
      <c r="U4742">
        <v>21</v>
      </c>
      <c r="V4742">
        <f t="shared" si="667"/>
        <v>16</v>
      </c>
      <c r="W4742" s="3">
        <f t="shared" si="668"/>
        <v>2.6315789473684209E-2</v>
      </c>
      <c r="X4742">
        <v>27</v>
      </c>
      <c r="Y4742" s="4">
        <v>8.6</v>
      </c>
      <c r="Z4742" s="4">
        <v>2.2000000000000002</v>
      </c>
      <c r="AA4742" s="5">
        <v>77161.73</v>
      </c>
      <c r="AB4742" s="5">
        <f t="shared" si="669"/>
        <v>1620396.33</v>
      </c>
      <c r="AC4742" s="5">
        <v>51910.54</v>
      </c>
      <c r="AD4742" s="5">
        <f t="shared" si="670"/>
        <v>1972600.52</v>
      </c>
      <c r="AE4742" s="5">
        <v>114067.08</v>
      </c>
      <c r="AF4742" s="5">
        <v>35311.870000000003</v>
      </c>
      <c r="AG4742" s="5">
        <v>9640.5</v>
      </c>
      <c r="AH4742" s="5">
        <v>3190</v>
      </c>
      <c r="AI4742" s="5">
        <v>6800</v>
      </c>
      <c r="AJ4742">
        <v>0</v>
      </c>
      <c r="AK4742" s="5">
        <v>0</v>
      </c>
      <c r="AL4742" s="5">
        <v>24627.73</v>
      </c>
      <c r="AM4742" s="5">
        <v>13697.7</v>
      </c>
      <c r="AN4742">
        <v>4</v>
      </c>
      <c r="AO4742">
        <v>4</v>
      </c>
      <c r="AP4742" t="str">
        <f t="shared" si="671"/>
        <v>Yes</v>
      </c>
      <c r="AQ4742">
        <v>0</v>
      </c>
      <c r="AR4742" s="5">
        <f t="shared" si="672"/>
        <v>2179935.4</v>
      </c>
      <c r="AS4742" s="5">
        <f t="shared" si="673"/>
        <v>-559539.06999999995</v>
      </c>
      <c r="AT4742" t="s">
        <v>59</v>
      </c>
      <c r="AU4742" t="s">
        <v>6164</v>
      </c>
      <c r="AV4742" t="s">
        <v>6165</v>
      </c>
      <c r="AW4742" t="s">
        <v>6166</v>
      </c>
      <c r="AX4742" t="s">
        <v>6177</v>
      </c>
      <c r="AY4742">
        <v>40</v>
      </c>
      <c r="AZ4742">
        <v>6</v>
      </c>
      <c r="BA4742">
        <v>55</v>
      </c>
      <c r="BB4742" t="s">
        <v>6220</v>
      </c>
      <c r="BC4742">
        <v>0</v>
      </c>
      <c r="BD4742">
        <v>0</v>
      </c>
      <c r="BE4742" t="s">
        <v>6169</v>
      </c>
      <c r="BF4742" t="s">
        <v>6170</v>
      </c>
      <c r="BG4742">
        <v>2</v>
      </c>
      <c r="BH4742" t="s">
        <v>6209</v>
      </c>
      <c r="BI4742">
        <v>109</v>
      </c>
      <c r="BJ4742" t="s">
        <v>6193</v>
      </c>
      <c r="BK4742">
        <v>0</v>
      </c>
      <c r="BL4742">
        <v>49</v>
      </c>
      <c r="BM4742" s="3">
        <f t="shared" si="674"/>
        <v>0.77551020408163263</v>
      </c>
    </row>
    <row r="4743" spans="1:65">
      <c r="A4743" t="s">
        <v>4883</v>
      </c>
      <c r="B4743" s="2">
        <v>45945</v>
      </c>
      <c r="C4743" t="s">
        <v>4641</v>
      </c>
      <c r="D4743" t="s">
        <v>4642</v>
      </c>
      <c r="E4743">
        <v>10</v>
      </c>
      <c r="F4743" t="s">
        <v>61</v>
      </c>
      <c r="G4743" t="s">
        <v>79</v>
      </c>
      <c r="H4743" t="s">
        <v>123</v>
      </c>
      <c r="I4743" t="s">
        <v>74</v>
      </c>
      <c r="J4743" t="s">
        <v>65</v>
      </c>
      <c r="K4743" t="s">
        <v>75</v>
      </c>
      <c r="L4743" t="s">
        <v>55</v>
      </c>
      <c r="M4743" t="s">
        <v>56</v>
      </c>
      <c r="N4743" t="s">
        <v>57</v>
      </c>
      <c r="O4743" t="s">
        <v>58</v>
      </c>
      <c r="P4743">
        <v>41</v>
      </c>
      <c r="Q4743">
        <v>42</v>
      </c>
      <c r="R4743">
        <v>42</v>
      </c>
      <c r="S4743">
        <v>1</v>
      </c>
      <c r="T4743">
        <f t="shared" si="666"/>
        <v>41</v>
      </c>
      <c r="U4743">
        <v>39</v>
      </c>
      <c r="V4743">
        <f t="shared" si="667"/>
        <v>2</v>
      </c>
      <c r="W4743" s="3">
        <f t="shared" si="668"/>
        <v>2.3809523809523808E-2</v>
      </c>
      <c r="X4743">
        <v>20</v>
      </c>
      <c r="Y4743" s="4">
        <v>8.4</v>
      </c>
      <c r="Z4743" s="4">
        <v>1.7</v>
      </c>
      <c r="AA4743" s="5">
        <v>52128.37</v>
      </c>
      <c r="AB4743" s="5">
        <f t="shared" si="669"/>
        <v>2033006.43</v>
      </c>
      <c r="AC4743" s="5">
        <v>34886.47</v>
      </c>
      <c r="AD4743" s="5">
        <f t="shared" si="670"/>
        <v>1465231.74</v>
      </c>
      <c r="AE4743" s="5">
        <v>92607.9</v>
      </c>
      <c r="AF4743" s="5">
        <v>25291.48</v>
      </c>
      <c r="AG4743" s="5">
        <v>9050.02</v>
      </c>
      <c r="AH4743" s="5">
        <v>2465</v>
      </c>
      <c r="AI4743" s="5">
        <v>4600</v>
      </c>
      <c r="AJ4743">
        <v>0</v>
      </c>
      <c r="AK4743" s="5">
        <v>0</v>
      </c>
      <c r="AL4743" s="5">
        <v>2053.4299999999998</v>
      </c>
      <c r="AM4743" s="5">
        <v>25410.9</v>
      </c>
      <c r="AN4743">
        <v>4</v>
      </c>
      <c r="AO4743">
        <v>4</v>
      </c>
      <c r="AP4743" t="str">
        <f t="shared" si="671"/>
        <v>Yes</v>
      </c>
      <c r="AQ4743">
        <v>0</v>
      </c>
      <c r="AR4743" s="5">
        <f t="shared" si="672"/>
        <v>1626710.47</v>
      </c>
      <c r="AS4743" s="5">
        <f t="shared" si="673"/>
        <v>406295.96</v>
      </c>
      <c r="AT4743" t="s">
        <v>59</v>
      </c>
      <c r="AU4743" t="s">
        <v>6164</v>
      </c>
      <c r="AV4743" t="s">
        <v>6165</v>
      </c>
      <c r="AW4743" t="s">
        <v>6166</v>
      </c>
      <c r="AX4743" t="s">
        <v>6177</v>
      </c>
      <c r="AY4743">
        <v>46</v>
      </c>
      <c r="AZ4743">
        <v>2</v>
      </c>
      <c r="BA4743">
        <v>17</v>
      </c>
      <c r="BB4743" t="s">
        <v>6185</v>
      </c>
      <c r="BC4743">
        <v>0</v>
      </c>
      <c r="BD4743">
        <v>0</v>
      </c>
      <c r="BE4743" t="s">
        <v>6169</v>
      </c>
      <c r="BF4743" t="s">
        <v>6170</v>
      </c>
      <c r="BG4743">
        <v>1</v>
      </c>
      <c r="BH4743" t="s">
        <v>6186</v>
      </c>
      <c r="BI4743">
        <v>58</v>
      </c>
      <c r="BJ4743" t="s">
        <v>6187</v>
      </c>
      <c r="BK4743">
        <v>0</v>
      </c>
      <c r="BL4743">
        <v>61</v>
      </c>
      <c r="BM4743" s="3">
        <f t="shared" si="674"/>
        <v>0.68852459016393441</v>
      </c>
    </row>
    <row r="4744" spans="1:65">
      <c r="A4744" t="s">
        <v>4884</v>
      </c>
      <c r="B4744" s="2">
        <v>45945</v>
      </c>
      <c r="C4744" t="s">
        <v>4641</v>
      </c>
      <c r="D4744" t="s">
        <v>4642</v>
      </c>
      <c r="E4744">
        <v>10</v>
      </c>
      <c r="F4744" t="s">
        <v>49</v>
      </c>
      <c r="G4744" t="s">
        <v>62</v>
      </c>
      <c r="H4744" t="s">
        <v>226</v>
      </c>
      <c r="I4744" t="s">
        <v>74</v>
      </c>
      <c r="J4744" t="s">
        <v>53</v>
      </c>
      <c r="K4744" t="s">
        <v>75</v>
      </c>
      <c r="L4744" t="s">
        <v>67</v>
      </c>
      <c r="M4744" t="s">
        <v>68</v>
      </c>
      <c r="N4744" t="s">
        <v>57</v>
      </c>
      <c r="O4744" t="s">
        <v>70</v>
      </c>
      <c r="P4744">
        <v>56</v>
      </c>
      <c r="Q4744">
        <v>60</v>
      </c>
      <c r="R4744">
        <v>57</v>
      </c>
      <c r="S4744">
        <v>5</v>
      </c>
      <c r="T4744">
        <f t="shared" si="666"/>
        <v>52</v>
      </c>
      <c r="U4744">
        <v>52</v>
      </c>
      <c r="V4744">
        <f t="shared" si="667"/>
        <v>0</v>
      </c>
      <c r="W4744" s="3">
        <f t="shared" si="668"/>
        <v>8.771929824561403E-2</v>
      </c>
      <c r="X4744">
        <v>40</v>
      </c>
      <c r="Y4744" s="4">
        <v>4.9000000000000004</v>
      </c>
      <c r="Z4744" s="4">
        <v>2</v>
      </c>
      <c r="AA4744" s="5">
        <v>35994</v>
      </c>
      <c r="AB4744" s="5">
        <f t="shared" si="669"/>
        <v>1871688</v>
      </c>
      <c r="AC4744" s="5">
        <v>21820.09</v>
      </c>
      <c r="AD4744" s="5">
        <f t="shared" si="670"/>
        <v>1243745.1299999999</v>
      </c>
      <c r="AE4744" s="5">
        <v>98807.99</v>
      </c>
      <c r="AF4744" s="5">
        <v>28155.11</v>
      </c>
      <c r="AG4744" s="5">
        <v>11031.42</v>
      </c>
      <c r="AH4744" s="5">
        <v>2900</v>
      </c>
      <c r="AI4744" s="5">
        <v>19305.919999999998</v>
      </c>
      <c r="AJ4744">
        <v>1</v>
      </c>
      <c r="AK4744" s="5">
        <v>8221.69</v>
      </c>
      <c r="AL4744" s="5">
        <v>0</v>
      </c>
      <c r="AM4744" s="5">
        <v>35842.370000000003</v>
      </c>
      <c r="AN4744">
        <v>4</v>
      </c>
      <c r="AO4744">
        <v>5</v>
      </c>
      <c r="AP4744" t="str">
        <f t="shared" si="671"/>
        <v>No</v>
      </c>
      <c r="AQ4744">
        <v>3</v>
      </c>
      <c r="AR4744" s="5">
        <f t="shared" si="672"/>
        <v>1448009.63</v>
      </c>
      <c r="AS4744" s="5">
        <f t="shared" si="673"/>
        <v>423678.37</v>
      </c>
      <c r="AT4744" t="s">
        <v>1641</v>
      </c>
      <c r="AU4744" t="s">
        <v>6199</v>
      </c>
      <c r="AV4744" t="s">
        <v>6200</v>
      </c>
      <c r="AW4744" t="s">
        <v>6175</v>
      </c>
      <c r="AX4744" t="s">
        <v>6167</v>
      </c>
      <c r="AY4744">
        <v>59</v>
      </c>
      <c r="AZ4744">
        <v>0</v>
      </c>
      <c r="BA4744">
        <v>0</v>
      </c>
      <c r="BB4744" t="s">
        <v>6168</v>
      </c>
      <c r="BC4744">
        <v>1</v>
      </c>
      <c r="BD4744">
        <v>0</v>
      </c>
      <c r="BE4744" t="s">
        <v>6178</v>
      </c>
      <c r="BF4744" t="s">
        <v>6210</v>
      </c>
      <c r="BG4744">
        <v>0</v>
      </c>
      <c r="BH4744" t="s">
        <v>6171</v>
      </c>
      <c r="BI4744">
        <v>34</v>
      </c>
      <c r="BJ4744" t="s">
        <v>6172</v>
      </c>
      <c r="BK4744">
        <v>0</v>
      </c>
      <c r="BL4744">
        <v>75</v>
      </c>
      <c r="BM4744" s="3">
        <f t="shared" si="674"/>
        <v>0.76</v>
      </c>
    </row>
    <row r="4745" spans="1:65">
      <c r="A4745" t="s">
        <v>4885</v>
      </c>
      <c r="B4745" s="2">
        <v>45945</v>
      </c>
      <c r="C4745" t="s">
        <v>4641</v>
      </c>
      <c r="D4745" t="s">
        <v>4642</v>
      </c>
      <c r="E4745">
        <v>10</v>
      </c>
      <c r="F4745" t="s">
        <v>49</v>
      </c>
      <c r="G4745" t="s">
        <v>50</v>
      </c>
      <c r="H4745" t="s">
        <v>51</v>
      </c>
      <c r="I4745" t="s">
        <v>74</v>
      </c>
      <c r="J4745" t="s">
        <v>53</v>
      </c>
      <c r="K4745" t="s">
        <v>75</v>
      </c>
      <c r="L4745" t="s">
        <v>67</v>
      </c>
      <c r="M4745" t="s">
        <v>68</v>
      </c>
      <c r="N4745" t="s">
        <v>57</v>
      </c>
      <c r="O4745" t="s">
        <v>82</v>
      </c>
      <c r="P4745">
        <v>60</v>
      </c>
      <c r="Q4745">
        <v>62</v>
      </c>
      <c r="R4745">
        <v>58</v>
      </c>
      <c r="S4745">
        <v>5</v>
      </c>
      <c r="T4745">
        <f t="shared" si="666"/>
        <v>53</v>
      </c>
      <c r="U4745">
        <v>53</v>
      </c>
      <c r="V4745">
        <f t="shared" si="667"/>
        <v>0</v>
      </c>
      <c r="W4745" s="3">
        <f t="shared" si="668"/>
        <v>8.6206896551724144E-2</v>
      </c>
      <c r="X4745">
        <v>46</v>
      </c>
      <c r="Y4745" s="4">
        <v>0</v>
      </c>
      <c r="Z4745" s="4">
        <v>1</v>
      </c>
      <c r="AA4745" s="5">
        <v>35737.660000000003</v>
      </c>
      <c r="AB4745" s="5">
        <f t="shared" si="669"/>
        <v>1894095.98</v>
      </c>
      <c r="AC4745" s="5">
        <v>21844.35</v>
      </c>
      <c r="AD4745" s="5">
        <f t="shared" si="670"/>
        <v>1266972.3</v>
      </c>
      <c r="AE4745" s="5">
        <v>98331.12</v>
      </c>
      <c r="AF4745" s="5">
        <v>29175.93</v>
      </c>
      <c r="AG4745" s="5">
        <v>10903.35</v>
      </c>
      <c r="AH4745" s="5">
        <v>1450</v>
      </c>
      <c r="AI4745" s="5">
        <v>18437</v>
      </c>
      <c r="AJ4745">
        <v>2</v>
      </c>
      <c r="AK4745" s="5">
        <v>17955.5</v>
      </c>
      <c r="AL4745" s="5">
        <v>0</v>
      </c>
      <c r="AM4745" s="5">
        <v>46832.7</v>
      </c>
      <c r="AN4745">
        <v>4</v>
      </c>
      <c r="AO4745">
        <v>8</v>
      </c>
      <c r="AP4745" t="str">
        <f t="shared" si="671"/>
        <v>No</v>
      </c>
      <c r="AQ4745">
        <v>4</v>
      </c>
      <c r="AR4745" s="5">
        <f t="shared" si="672"/>
        <v>1490057.9</v>
      </c>
      <c r="AS4745" s="5">
        <f t="shared" si="673"/>
        <v>404038.08</v>
      </c>
      <c r="AT4745" t="s">
        <v>1641</v>
      </c>
      <c r="AU4745" t="s">
        <v>6199</v>
      </c>
      <c r="AV4745" t="s">
        <v>6200</v>
      </c>
      <c r="AW4745" t="s">
        <v>6175</v>
      </c>
      <c r="AX4745" t="s">
        <v>6167</v>
      </c>
      <c r="AY4745">
        <v>62</v>
      </c>
      <c r="AZ4745">
        <v>0</v>
      </c>
      <c r="BA4745">
        <v>0</v>
      </c>
      <c r="BB4745" t="s">
        <v>6168</v>
      </c>
      <c r="BC4745">
        <v>1</v>
      </c>
      <c r="BD4745">
        <v>3</v>
      </c>
      <c r="BE4745" t="s">
        <v>6219</v>
      </c>
      <c r="BF4745" t="s">
        <v>6212</v>
      </c>
      <c r="BG4745">
        <v>3</v>
      </c>
      <c r="BH4745" t="s">
        <v>6206</v>
      </c>
      <c r="BI4745">
        <v>54</v>
      </c>
      <c r="BJ4745" t="s">
        <v>6193</v>
      </c>
      <c r="BK4745">
        <v>0</v>
      </c>
      <c r="BL4745">
        <v>71</v>
      </c>
      <c r="BM4745" s="3">
        <f t="shared" si="674"/>
        <v>0.81690140845070425</v>
      </c>
    </row>
    <row r="4746" spans="1:65">
      <c r="A4746" t="s">
        <v>4886</v>
      </c>
      <c r="B4746" s="2">
        <v>45945</v>
      </c>
      <c r="C4746" t="s">
        <v>4641</v>
      </c>
      <c r="D4746" t="s">
        <v>4642</v>
      </c>
      <c r="E4746">
        <v>10</v>
      </c>
      <c r="F4746" t="s">
        <v>78</v>
      </c>
      <c r="G4746" t="s">
        <v>79</v>
      </c>
      <c r="H4746" t="s">
        <v>80</v>
      </c>
      <c r="I4746" t="s">
        <v>52</v>
      </c>
      <c r="J4746" t="s">
        <v>81</v>
      </c>
      <c r="K4746" t="s">
        <v>75</v>
      </c>
      <c r="L4746" t="s">
        <v>67</v>
      </c>
      <c r="M4746" t="s">
        <v>68</v>
      </c>
      <c r="N4746" t="s">
        <v>94</v>
      </c>
      <c r="O4746" t="s">
        <v>82</v>
      </c>
      <c r="P4746">
        <v>29</v>
      </c>
      <c r="Q4746">
        <v>40</v>
      </c>
      <c r="R4746">
        <v>38</v>
      </c>
      <c r="S4746">
        <v>4</v>
      </c>
      <c r="T4746">
        <f t="shared" si="666"/>
        <v>34</v>
      </c>
      <c r="U4746">
        <v>24</v>
      </c>
      <c r="V4746">
        <f t="shared" si="667"/>
        <v>10</v>
      </c>
      <c r="W4746" s="3">
        <f t="shared" si="668"/>
        <v>0.10526315789473684</v>
      </c>
      <c r="X4746">
        <v>29</v>
      </c>
      <c r="Y4746" s="4">
        <v>5.3</v>
      </c>
      <c r="Z4746" s="4">
        <v>1.1000000000000001</v>
      </c>
      <c r="AA4746" s="5">
        <v>77595.48</v>
      </c>
      <c r="AB4746" s="5">
        <f t="shared" si="669"/>
        <v>1862291.52</v>
      </c>
      <c r="AC4746" s="5">
        <v>49485.43</v>
      </c>
      <c r="AD4746" s="5">
        <f t="shared" si="670"/>
        <v>1880446.34</v>
      </c>
      <c r="AE4746" s="5">
        <v>122224.53</v>
      </c>
      <c r="AF4746" s="5">
        <v>34299.440000000002</v>
      </c>
      <c r="AG4746" s="5">
        <v>10350.39</v>
      </c>
      <c r="AH4746" s="5">
        <v>1595</v>
      </c>
      <c r="AI4746" s="5">
        <v>34599.21</v>
      </c>
      <c r="AJ4746">
        <v>1</v>
      </c>
      <c r="AK4746" s="5">
        <v>21361.17</v>
      </c>
      <c r="AL4746" s="5">
        <v>14573.56</v>
      </c>
      <c r="AM4746" s="5">
        <v>17148.009999999998</v>
      </c>
      <c r="AN4746">
        <v>4</v>
      </c>
      <c r="AO4746">
        <v>5</v>
      </c>
      <c r="AP4746" t="str">
        <f t="shared" si="671"/>
        <v>No</v>
      </c>
      <c r="AQ4746">
        <v>3</v>
      </c>
      <c r="AR4746" s="5">
        <f t="shared" si="672"/>
        <v>2136597.65</v>
      </c>
      <c r="AS4746" s="5">
        <f t="shared" si="673"/>
        <v>-274306.13</v>
      </c>
      <c r="AT4746" t="s">
        <v>1641</v>
      </c>
      <c r="AU4746" t="s">
        <v>6189</v>
      </c>
      <c r="AV4746" t="s">
        <v>6201</v>
      </c>
      <c r="AW4746" t="s">
        <v>6175</v>
      </c>
      <c r="AX4746" t="s">
        <v>6167</v>
      </c>
      <c r="AY4746">
        <v>38</v>
      </c>
      <c r="AZ4746">
        <v>6</v>
      </c>
      <c r="BA4746">
        <v>71</v>
      </c>
      <c r="BB4746" t="s">
        <v>6220</v>
      </c>
      <c r="BC4746">
        <v>1</v>
      </c>
      <c r="BD4746">
        <v>0</v>
      </c>
      <c r="BE4746" t="s">
        <v>6178</v>
      </c>
      <c r="BF4746" t="s">
        <v>6210</v>
      </c>
      <c r="BG4746">
        <v>0</v>
      </c>
      <c r="BH4746" t="s">
        <v>6171</v>
      </c>
      <c r="BI4746">
        <v>57</v>
      </c>
      <c r="BJ4746" t="s">
        <v>6187</v>
      </c>
      <c r="BK4746">
        <v>0</v>
      </c>
      <c r="BL4746">
        <v>52</v>
      </c>
      <c r="BM4746" s="3">
        <f t="shared" si="674"/>
        <v>0.73076923076923073</v>
      </c>
    </row>
    <row r="4747" spans="1:65">
      <c r="A4747" t="s">
        <v>4887</v>
      </c>
      <c r="B4747" s="2">
        <v>45945</v>
      </c>
      <c r="C4747" t="s">
        <v>4641</v>
      </c>
      <c r="D4747" t="s">
        <v>4642</v>
      </c>
      <c r="E4747">
        <v>10</v>
      </c>
      <c r="F4747" t="s">
        <v>72</v>
      </c>
      <c r="G4747" t="s">
        <v>62</v>
      </c>
      <c r="H4747" t="s">
        <v>150</v>
      </c>
      <c r="I4747" t="s">
        <v>74</v>
      </c>
      <c r="J4747" t="s">
        <v>53</v>
      </c>
      <c r="K4747" t="s">
        <v>75</v>
      </c>
      <c r="L4747" t="s">
        <v>92</v>
      </c>
      <c r="M4747" t="s">
        <v>56</v>
      </c>
      <c r="N4747" t="s">
        <v>69</v>
      </c>
      <c r="O4747" t="s">
        <v>70</v>
      </c>
      <c r="P4747">
        <v>58</v>
      </c>
      <c r="Q4747">
        <v>61</v>
      </c>
      <c r="R4747">
        <v>64</v>
      </c>
      <c r="S4747">
        <v>1</v>
      </c>
      <c r="T4747">
        <f t="shared" si="666"/>
        <v>63</v>
      </c>
      <c r="U4747">
        <v>56</v>
      </c>
      <c r="V4747">
        <f t="shared" si="667"/>
        <v>7</v>
      </c>
      <c r="W4747" s="3">
        <f t="shared" si="668"/>
        <v>1.5625E-2</v>
      </c>
      <c r="X4747">
        <v>28</v>
      </c>
      <c r="Y4747" s="4">
        <v>4.9000000000000004</v>
      </c>
      <c r="Z4747" s="4">
        <v>1.1000000000000001</v>
      </c>
      <c r="AA4747" s="5">
        <v>35719.99</v>
      </c>
      <c r="AB4747" s="5">
        <f t="shared" si="669"/>
        <v>2000319.44</v>
      </c>
      <c r="AC4747" s="5">
        <v>23838.34</v>
      </c>
      <c r="AD4747" s="5">
        <f t="shared" si="670"/>
        <v>1525653.76</v>
      </c>
      <c r="AE4747" s="5">
        <v>108952.44</v>
      </c>
      <c r="AF4747" s="5">
        <v>29365.22</v>
      </c>
      <c r="AG4747" s="5">
        <v>9619.0300000000007</v>
      </c>
      <c r="AH4747" s="5">
        <v>1595</v>
      </c>
      <c r="AI4747" s="5">
        <v>3200</v>
      </c>
      <c r="AJ4747">
        <v>0</v>
      </c>
      <c r="AK4747" s="5">
        <v>0</v>
      </c>
      <c r="AL4747" s="5">
        <v>4557.6400000000003</v>
      </c>
      <c r="AM4747" s="5">
        <v>43679.519999999997</v>
      </c>
      <c r="AN4747">
        <v>4</v>
      </c>
      <c r="AO4747">
        <v>6</v>
      </c>
      <c r="AP4747" t="str">
        <f t="shared" si="671"/>
        <v>No</v>
      </c>
      <c r="AQ4747">
        <v>3</v>
      </c>
      <c r="AR4747" s="5">
        <f t="shared" si="672"/>
        <v>1726622.61</v>
      </c>
      <c r="AS4747" s="5">
        <f t="shared" si="673"/>
        <v>273696.83</v>
      </c>
      <c r="AT4747" t="s">
        <v>59</v>
      </c>
      <c r="AU4747" t="s">
        <v>6164</v>
      </c>
      <c r="AV4747" t="s">
        <v>6165</v>
      </c>
      <c r="AW4747" t="s">
        <v>6166</v>
      </c>
      <c r="AX4747" t="s">
        <v>6184</v>
      </c>
      <c r="AY4747">
        <v>59</v>
      </c>
      <c r="AZ4747">
        <v>0</v>
      </c>
      <c r="BA4747">
        <v>40</v>
      </c>
      <c r="BB4747" t="s">
        <v>6180</v>
      </c>
      <c r="BC4747">
        <v>1</v>
      </c>
      <c r="BD4747">
        <v>1</v>
      </c>
      <c r="BE4747" t="s">
        <v>6188</v>
      </c>
      <c r="BF4747" t="s">
        <v>6170</v>
      </c>
      <c r="BG4747">
        <v>0</v>
      </c>
      <c r="BH4747" t="s">
        <v>6171</v>
      </c>
      <c r="BI4747">
        <v>54</v>
      </c>
      <c r="BJ4747" t="s">
        <v>6187</v>
      </c>
      <c r="BK4747">
        <v>0</v>
      </c>
      <c r="BL4747">
        <v>72</v>
      </c>
      <c r="BM4747" s="3">
        <f t="shared" si="674"/>
        <v>0.88888888888888884</v>
      </c>
    </row>
    <row r="4748" spans="1:65">
      <c r="A4748" t="s">
        <v>4888</v>
      </c>
      <c r="B4748" s="2">
        <v>45945</v>
      </c>
      <c r="C4748" t="s">
        <v>4641</v>
      </c>
      <c r="D4748" t="s">
        <v>4642</v>
      </c>
      <c r="E4748">
        <v>10</v>
      </c>
      <c r="F4748" t="s">
        <v>72</v>
      </c>
      <c r="G4748" t="s">
        <v>79</v>
      </c>
      <c r="H4748" t="s">
        <v>159</v>
      </c>
      <c r="I4748" t="s">
        <v>74</v>
      </c>
      <c r="J4748" t="s">
        <v>53</v>
      </c>
      <c r="K4748" t="s">
        <v>75</v>
      </c>
      <c r="L4748" t="s">
        <v>67</v>
      </c>
      <c r="M4748" t="s">
        <v>56</v>
      </c>
      <c r="N4748" t="s">
        <v>94</v>
      </c>
      <c r="O4748" t="s">
        <v>70</v>
      </c>
      <c r="P4748">
        <v>49</v>
      </c>
      <c r="Q4748">
        <v>53</v>
      </c>
      <c r="R4748">
        <v>55</v>
      </c>
      <c r="S4748">
        <v>1</v>
      </c>
      <c r="T4748">
        <f t="shared" si="666"/>
        <v>54</v>
      </c>
      <c r="U4748">
        <v>48</v>
      </c>
      <c r="V4748">
        <f t="shared" si="667"/>
        <v>6</v>
      </c>
      <c r="W4748" s="3">
        <f t="shared" si="668"/>
        <v>1.8181818181818181E-2</v>
      </c>
      <c r="X4748">
        <v>24</v>
      </c>
      <c r="Y4748" s="4">
        <v>5.7</v>
      </c>
      <c r="Z4748" s="4">
        <v>1.5</v>
      </c>
      <c r="AA4748" s="5">
        <v>36368.47</v>
      </c>
      <c r="AB4748" s="5">
        <f t="shared" si="669"/>
        <v>1745686.56</v>
      </c>
      <c r="AC4748" s="5">
        <v>23126.19</v>
      </c>
      <c r="AD4748" s="5">
        <f t="shared" si="670"/>
        <v>1271940.45</v>
      </c>
      <c r="AE4748" s="5">
        <v>94246.44</v>
      </c>
      <c r="AF4748" s="5">
        <v>25387.08</v>
      </c>
      <c r="AG4748" s="5">
        <v>9225.91</v>
      </c>
      <c r="AH4748" s="5">
        <v>2175</v>
      </c>
      <c r="AI4748" s="5">
        <v>3200</v>
      </c>
      <c r="AJ4748">
        <v>0</v>
      </c>
      <c r="AK4748" s="5">
        <v>0</v>
      </c>
      <c r="AL4748" s="5">
        <v>4032.64</v>
      </c>
      <c r="AM4748" s="5">
        <v>30339.13</v>
      </c>
      <c r="AN4748">
        <v>4</v>
      </c>
      <c r="AO4748">
        <v>4</v>
      </c>
      <c r="AP4748" t="str">
        <f t="shared" si="671"/>
        <v>Yes</v>
      </c>
      <c r="AQ4748">
        <v>0</v>
      </c>
      <c r="AR4748" s="5">
        <f t="shared" si="672"/>
        <v>1440546.65</v>
      </c>
      <c r="AS4748" s="5">
        <f t="shared" si="673"/>
        <v>305139.90999999997</v>
      </c>
      <c r="AT4748" t="s">
        <v>59</v>
      </c>
      <c r="AU4748" t="s">
        <v>6164</v>
      </c>
      <c r="AV4748" t="s">
        <v>6165</v>
      </c>
      <c r="AW4748" t="s">
        <v>6166</v>
      </c>
      <c r="AX4748" t="s">
        <v>6184</v>
      </c>
      <c r="AY4748">
        <v>49</v>
      </c>
      <c r="AZ4748">
        <v>0</v>
      </c>
      <c r="BA4748">
        <v>31</v>
      </c>
      <c r="BB4748" t="s">
        <v>6180</v>
      </c>
      <c r="BC4748">
        <v>0</v>
      </c>
      <c r="BD4748">
        <v>0</v>
      </c>
      <c r="BE4748" t="s">
        <v>6169</v>
      </c>
      <c r="BF4748" t="s">
        <v>6170</v>
      </c>
      <c r="BG4748">
        <v>1</v>
      </c>
      <c r="BH4748" t="s">
        <v>6179</v>
      </c>
      <c r="BI4748">
        <v>49</v>
      </c>
      <c r="BJ4748" t="s">
        <v>6172</v>
      </c>
      <c r="BK4748">
        <v>0</v>
      </c>
      <c r="BL4748">
        <v>77</v>
      </c>
      <c r="BM4748" s="3">
        <f t="shared" si="674"/>
        <v>0.7142857142857143</v>
      </c>
    </row>
    <row r="4749" spans="1:65">
      <c r="A4749" t="s">
        <v>4889</v>
      </c>
      <c r="B4749" s="2">
        <v>45945</v>
      </c>
      <c r="C4749" t="s">
        <v>4641</v>
      </c>
      <c r="D4749" t="s">
        <v>4642</v>
      </c>
      <c r="E4749">
        <v>10</v>
      </c>
      <c r="F4749" t="s">
        <v>78</v>
      </c>
      <c r="G4749" t="s">
        <v>79</v>
      </c>
      <c r="H4749" t="s">
        <v>113</v>
      </c>
      <c r="I4749" t="s">
        <v>64</v>
      </c>
      <c r="J4749" t="s">
        <v>65</v>
      </c>
      <c r="K4749" t="s">
        <v>66</v>
      </c>
      <c r="L4749" t="s">
        <v>67</v>
      </c>
      <c r="M4749" t="s">
        <v>68</v>
      </c>
      <c r="N4749" t="s">
        <v>57</v>
      </c>
      <c r="O4749" t="s">
        <v>120</v>
      </c>
      <c r="P4749">
        <v>53</v>
      </c>
      <c r="Q4749">
        <v>56</v>
      </c>
      <c r="R4749">
        <v>54</v>
      </c>
      <c r="S4749">
        <v>5</v>
      </c>
      <c r="T4749">
        <f t="shared" si="666"/>
        <v>49</v>
      </c>
      <c r="U4749">
        <v>49</v>
      </c>
      <c r="V4749">
        <f t="shared" si="667"/>
        <v>0</v>
      </c>
      <c r="W4749" s="3">
        <f t="shared" si="668"/>
        <v>9.2592592592592587E-2</v>
      </c>
      <c r="X4749">
        <v>36</v>
      </c>
      <c r="Y4749" s="4">
        <v>4.4000000000000004</v>
      </c>
      <c r="Z4749" s="4">
        <v>1.3</v>
      </c>
      <c r="AA4749" s="5">
        <v>49383.48</v>
      </c>
      <c r="AB4749" s="5">
        <f t="shared" si="669"/>
        <v>2419790.52</v>
      </c>
      <c r="AC4749" s="5">
        <v>32481.65</v>
      </c>
      <c r="AD4749" s="5">
        <f t="shared" si="670"/>
        <v>1754009.1</v>
      </c>
      <c r="AE4749" s="5">
        <v>117601.54</v>
      </c>
      <c r="AF4749" s="5">
        <v>35492.400000000001</v>
      </c>
      <c r="AG4749" s="5">
        <v>10359.27</v>
      </c>
      <c r="AH4749" s="5">
        <v>1885</v>
      </c>
      <c r="AI4749" s="5">
        <v>27140.400000000001</v>
      </c>
      <c r="AJ4749">
        <v>2</v>
      </c>
      <c r="AK4749" s="5">
        <v>27750.67</v>
      </c>
      <c r="AL4749" s="5">
        <v>0</v>
      </c>
      <c r="AM4749" s="5">
        <v>31389.52</v>
      </c>
      <c r="AN4749">
        <v>4</v>
      </c>
      <c r="AO4749">
        <v>4</v>
      </c>
      <c r="AP4749" t="str">
        <f t="shared" si="671"/>
        <v>Yes</v>
      </c>
      <c r="AQ4749">
        <v>2</v>
      </c>
      <c r="AR4749" s="5">
        <f t="shared" si="672"/>
        <v>2005627.9</v>
      </c>
      <c r="AS4749" s="5">
        <f t="shared" si="673"/>
        <v>414162.62</v>
      </c>
      <c r="AT4749" t="s">
        <v>1641</v>
      </c>
      <c r="AU4749" t="s">
        <v>6189</v>
      </c>
      <c r="AV4749" t="s">
        <v>6201</v>
      </c>
      <c r="AW4749" t="s">
        <v>6175</v>
      </c>
      <c r="AX4749" t="s">
        <v>6167</v>
      </c>
      <c r="AY4749">
        <v>55</v>
      </c>
      <c r="AZ4749">
        <v>0</v>
      </c>
      <c r="BA4749">
        <v>0</v>
      </c>
      <c r="BB4749" t="s">
        <v>6168</v>
      </c>
      <c r="BC4749">
        <v>0</v>
      </c>
      <c r="BD4749">
        <v>0</v>
      </c>
      <c r="BE4749" t="s">
        <v>6169</v>
      </c>
      <c r="BF4749" t="s">
        <v>6212</v>
      </c>
      <c r="BG4749">
        <v>0</v>
      </c>
      <c r="BH4749" t="s">
        <v>6171</v>
      </c>
      <c r="BI4749">
        <v>60</v>
      </c>
      <c r="BJ4749" t="s">
        <v>6187</v>
      </c>
      <c r="BK4749">
        <v>0</v>
      </c>
      <c r="BL4749">
        <v>60</v>
      </c>
      <c r="BM4749" s="3">
        <f t="shared" si="674"/>
        <v>0.9</v>
      </c>
    </row>
    <row r="4750" spans="1:65">
      <c r="A4750" t="s">
        <v>4890</v>
      </c>
      <c r="B4750" s="2">
        <v>45945</v>
      </c>
      <c r="C4750" t="s">
        <v>4641</v>
      </c>
      <c r="D4750" t="s">
        <v>4642</v>
      </c>
      <c r="E4750">
        <v>10</v>
      </c>
      <c r="F4750" t="s">
        <v>72</v>
      </c>
      <c r="G4750" t="s">
        <v>50</v>
      </c>
      <c r="H4750" t="s">
        <v>179</v>
      </c>
      <c r="I4750" t="s">
        <v>74</v>
      </c>
      <c r="J4750" t="s">
        <v>81</v>
      </c>
      <c r="K4750" t="s">
        <v>75</v>
      </c>
      <c r="L4750" t="s">
        <v>55</v>
      </c>
      <c r="M4750" t="s">
        <v>56</v>
      </c>
      <c r="N4750" t="s">
        <v>109</v>
      </c>
      <c r="O4750" t="s">
        <v>70</v>
      </c>
      <c r="P4750">
        <v>25</v>
      </c>
      <c r="Q4750">
        <v>25</v>
      </c>
      <c r="R4750">
        <v>26</v>
      </c>
      <c r="S4750">
        <v>1</v>
      </c>
      <c r="T4750">
        <f t="shared" si="666"/>
        <v>25</v>
      </c>
      <c r="U4750">
        <v>24</v>
      </c>
      <c r="V4750">
        <f t="shared" si="667"/>
        <v>1</v>
      </c>
      <c r="W4750" s="3">
        <f t="shared" si="668"/>
        <v>3.8461538461538464E-2</v>
      </c>
      <c r="X4750">
        <v>12</v>
      </c>
      <c r="Y4750" s="4">
        <v>10</v>
      </c>
      <c r="Z4750" s="4">
        <v>1.9</v>
      </c>
      <c r="AA4750" s="5">
        <v>77521.850000000006</v>
      </c>
      <c r="AB4750" s="5">
        <f t="shared" si="669"/>
        <v>1860524.4</v>
      </c>
      <c r="AC4750" s="5">
        <v>52914.41</v>
      </c>
      <c r="AD4750" s="5">
        <f t="shared" si="670"/>
        <v>1375774.66</v>
      </c>
      <c r="AE4750" s="5">
        <v>78368.289999999994</v>
      </c>
      <c r="AF4750" s="5">
        <v>22395.4</v>
      </c>
      <c r="AG4750" s="5">
        <v>7708.2</v>
      </c>
      <c r="AH4750" s="5">
        <v>2755</v>
      </c>
      <c r="AI4750" s="5">
        <v>6800</v>
      </c>
      <c r="AJ4750">
        <v>0</v>
      </c>
      <c r="AK4750" s="5">
        <v>0</v>
      </c>
      <c r="AL4750" s="5">
        <v>1427.17</v>
      </c>
      <c r="AM4750" s="5">
        <v>34612.92</v>
      </c>
      <c r="AN4750">
        <v>8</v>
      </c>
      <c r="AO4750">
        <v>8</v>
      </c>
      <c r="AP4750" t="str">
        <f t="shared" si="671"/>
        <v>Yes</v>
      </c>
      <c r="AQ4750">
        <v>1</v>
      </c>
      <c r="AR4750" s="5">
        <f t="shared" si="672"/>
        <v>1529841.64</v>
      </c>
      <c r="AS4750" s="5">
        <f t="shared" si="673"/>
        <v>330682.76</v>
      </c>
      <c r="AT4750" t="s">
        <v>59</v>
      </c>
      <c r="AU4750" t="s">
        <v>6164</v>
      </c>
      <c r="AV4750" t="s">
        <v>6165</v>
      </c>
      <c r="AW4750" t="s">
        <v>6166</v>
      </c>
      <c r="AX4750" t="s">
        <v>6177</v>
      </c>
      <c r="AY4750">
        <v>28</v>
      </c>
      <c r="AZ4750">
        <v>0</v>
      </c>
      <c r="BA4750">
        <v>11</v>
      </c>
      <c r="BB4750" t="s">
        <v>6191</v>
      </c>
      <c r="BC4750">
        <v>0</v>
      </c>
      <c r="BD4750">
        <v>0</v>
      </c>
      <c r="BE4750" t="s">
        <v>6169</v>
      </c>
      <c r="BF4750" t="s">
        <v>6170</v>
      </c>
      <c r="BG4750">
        <v>0</v>
      </c>
      <c r="BH4750" t="s">
        <v>6171</v>
      </c>
      <c r="BI4750">
        <v>23</v>
      </c>
      <c r="BJ4750" t="s">
        <v>6172</v>
      </c>
      <c r="BK4750">
        <v>0</v>
      </c>
      <c r="BL4750">
        <v>49</v>
      </c>
      <c r="BM4750" s="3">
        <f t="shared" si="674"/>
        <v>0.53061224489795922</v>
      </c>
    </row>
    <row r="4751" spans="1:65">
      <c r="A4751" t="s">
        <v>4891</v>
      </c>
      <c r="B4751" s="2">
        <v>45945</v>
      </c>
      <c r="C4751" t="s">
        <v>4641</v>
      </c>
      <c r="D4751" t="s">
        <v>4642</v>
      </c>
      <c r="E4751">
        <v>10</v>
      </c>
      <c r="F4751" t="s">
        <v>72</v>
      </c>
      <c r="G4751" t="s">
        <v>79</v>
      </c>
      <c r="H4751" t="s">
        <v>86</v>
      </c>
      <c r="I4751" t="s">
        <v>52</v>
      </c>
      <c r="J4751" t="s">
        <v>81</v>
      </c>
      <c r="K4751" t="s">
        <v>75</v>
      </c>
      <c r="L4751" t="s">
        <v>67</v>
      </c>
      <c r="M4751" t="s">
        <v>56</v>
      </c>
      <c r="N4751" t="s">
        <v>57</v>
      </c>
      <c r="O4751" t="s">
        <v>82</v>
      </c>
      <c r="P4751">
        <v>32</v>
      </c>
      <c r="Q4751">
        <v>33</v>
      </c>
      <c r="R4751">
        <v>34</v>
      </c>
      <c r="S4751">
        <v>1</v>
      </c>
      <c r="T4751">
        <f t="shared" si="666"/>
        <v>33</v>
      </c>
      <c r="U4751">
        <v>32</v>
      </c>
      <c r="V4751">
        <f t="shared" si="667"/>
        <v>1</v>
      </c>
      <c r="W4751" s="3">
        <f t="shared" si="668"/>
        <v>2.9411764705882353E-2</v>
      </c>
      <c r="X4751">
        <v>21</v>
      </c>
      <c r="Y4751" s="4">
        <v>9.5</v>
      </c>
      <c r="Z4751" s="4">
        <v>1.6</v>
      </c>
      <c r="AA4751" s="5">
        <v>78660.92</v>
      </c>
      <c r="AB4751" s="5">
        <f t="shared" si="669"/>
        <v>2517149.44</v>
      </c>
      <c r="AC4751" s="5">
        <v>51604.3</v>
      </c>
      <c r="AD4751" s="5">
        <f t="shared" si="670"/>
        <v>1754546.2</v>
      </c>
      <c r="AE4751" s="5">
        <v>108171.6</v>
      </c>
      <c r="AF4751" s="5">
        <v>28709.64</v>
      </c>
      <c r="AG4751" s="5">
        <v>8945.43</v>
      </c>
      <c r="AH4751" s="5">
        <v>2320</v>
      </c>
      <c r="AI4751" s="5">
        <v>6800</v>
      </c>
      <c r="AJ4751">
        <v>0</v>
      </c>
      <c r="AK4751" s="5">
        <v>0</v>
      </c>
      <c r="AL4751" s="5">
        <v>1453.53</v>
      </c>
      <c r="AM4751" s="5">
        <v>19913.57</v>
      </c>
      <c r="AN4751">
        <v>4</v>
      </c>
      <c r="AO4751">
        <v>4</v>
      </c>
      <c r="AP4751" t="str">
        <f t="shared" si="671"/>
        <v>Yes</v>
      </c>
      <c r="AQ4751">
        <v>1</v>
      </c>
      <c r="AR4751" s="5">
        <f t="shared" si="672"/>
        <v>1930859.97</v>
      </c>
      <c r="AS4751" s="5">
        <f t="shared" si="673"/>
        <v>586289.47</v>
      </c>
      <c r="AT4751" t="s">
        <v>59</v>
      </c>
      <c r="AU4751" t="s">
        <v>6164</v>
      </c>
      <c r="AV4751" t="s">
        <v>6165</v>
      </c>
      <c r="AW4751" t="s">
        <v>6166</v>
      </c>
      <c r="AX4751" t="s">
        <v>6177</v>
      </c>
      <c r="AY4751">
        <v>33</v>
      </c>
      <c r="AZ4751">
        <v>0</v>
      </c>
      <c r="BA4751">
        <v>18</v>
      </c>
      <c r="BB4751" t="s">
        <v>6180</v>
      </c>
      <c r="BC4751">
        <v>0</v>
      </c>
      <c r="BD4751">
        <v>0</v>
      </c>
      <c r="BE4751" t="s">
        <v>6169</v>
      </c>
      <c r="BF4751" t="s">
        <v>6170</v>
      </c>
      <c r="BG4751">
        <v>0</v>
      </c>
      <c r="BH4751" t="s">
        <v>6171</v>
      </c>
      <c r="BI4751">
        <v>50</v>
      </c>
      <c r="BJ4751" t="s">
        <v>6172</v>
      </c>
      <c r="BK4751">
        <v>0</v>
      </c>
      <c r="BL4751">
        <v>47</v>
      </c>
      <c r="BM4751" s="3">
        <f t="shared" si="674"/>
        <v>0.72340425531914898</v>
      </c>
    </row>
    <row r="4752" spans="1:65">
      <c r="A4752" t="s">
        <v>4892</v>
      </c>
      <c r="B4752" s="2">
        <v>45945</v>
      </c>
      <c r="C4752" t="s">
        <v>4641</v>
      </c>
      <c r="D4752" t="s">
        <v>4642</v>
      </c>
      <c r="E4752">
        <v>10</v>
      </c>
      <c r="F4752" t="s">
        <v>72</v>
      </c>
      <c r="G4752" t="s">
        <v>62</v>
      </c>
      <c r="H4752" t="s">
        <v>150</v>
      </c>
      <c r="I4752" t="s">
        <v>64</v>
      </c>
      <c r="J4752" t="s">
        <v>53</v>
      </c>
      <c r="K4752" t="s">
        <v>75</v>
      </c>
      <c r="L4752" t="s">
        <v>92</v>
      </c>
      <c r="M4752" t="s">
        <v>56</v>
      </c>
      <c r="N4752" t="s">
        <v>76</v>
      </c>
      <c r="O4752" t="s">
        <v>82</v>
      </c>
      <c r="P4752">
        <v>57</v>
      </c>
      <c r="Q4752">
        <v>58</v>
      </c>
      <c r="R4752">
        <v>60</v>
      </c>
      <c r="S4752">
        <v>1</v>
      </c>
      <c r="T4752">
        <f t="shared" si="666"/>
        <v>59</v>
      </c>
      <c r="U4752">
        <v>56</v>
      </c>
      <c r="V4752">
        <f t="shared" si="667"/>
        <v>3</v>
      </c>
      <c r="W4752" s="3">
        <f t="shared" si="668"/>
        <v>1.6666666666666666E-2</v>
      </c>
      <c r="X4752">
        <v>20</v>
      </c>
      <c r="Y4752" s="4">
        <v>2.4</v>
      </c>
      <c r="Z4752" s="4">
        <v>1.1000000000000001</v>
      </c>
      <c r="AA4752" s="5">
        <v>36161.64</v>
      </c>
      <c r="AB4752" s="5">
        <f t="shared" si="669"/>
        <v>2025051.84</v>
      </c>
      <c r="AC4752" s="5">
        <v>23807.919999999998</v>
      </c>
      <c r="AD4752" s="5">
        <f t="shared" si="670"/>
        <v>1428475.2</v>
      </c>
      <c r="AE4752" s="5">
        <v>99450.63</v>
      </c>
      <c r="AF4752" s="5">
        <v>26699.29</v>
      </c>
      <c r="AG4752" s="5">
        <v>8686.77</v>
      </c>
      <c r="AH4752" s="5">
        <v>1595</v>
      </c>
      <c r="AI4752" s="5">
        <v>3200</v>
      </c>
      <c r="AJ4752">
        <v>0</v>
      </c>
      <c r="AK4752" s="5">
        <v>0</v>
      </c>
      <c r="AL4752" s="5">
        <v>1982.98</v>
      </c>
      <c r="AM4752" s="5">
        <v>50812.69</v>
      </c>
      <c r="AN4752">
        <v>4</v>
      </c>
      <c r="AO4752">
        <v>8</v>
      </c>
      <c r="AP4752" t="str">
        <f t="shared" si="671"/>
        <v>No</v>
      </c>
      <c r="AQ4752">
        <v>2</v>
      </c>
      <c r="AR4752" s="5">
        <f t="shared" si="672"/>
        <v>1620902.56</v>
      </c>
      <c r="AS4752" s="5">
        <f t="shared" si="673"/>
        <v>404149.28</v>
      </c>
      <c r="AT4752" t="s">
        <v>59</v>
      </c>
      <c r="AU4752" t="s">
        <v>6164</v>
      </c>
      <c r="AV4752" t="s">
        <v>6165</v>
      </c>
      <c r="AW4752" t="s">
        <v>6166</v>
      </c>
      <c r="AX4752" t="s">
        <v>6184</v>
      </c>
      <c r="AY4752">
        <v>57</v>
      </c>
      <c r="AZ4752">
        <v>0</v>
      </c>
      <c r="BA4752">
        <v>23</v>
      </c>
      <c r="BB4752" t="s">
        <v>6180</v>
      </c>
      <c r="BC4752">
        <v>1</v>
      </c>
      <c r="BD4752">
        <v>3</v>
      </c>
      <c r="BE4752" t="s">
        <v>6218</v>
      </c>
      <c r="BF4752" t="s">
        <v>6170</v>
      </c>
      <c r="BG4752">
        <v>0</v>
      </c>
      <c r="BH4752" t="s">
        <v>6171</v>
      </c>
      <c r="BI4752">
        <v>26</v>
      </c>
      <c r="BJ4752" t="s">
        <v>6172</v>
      </c>
      <c r="BK4752">
        <v>0</v>
      </c>
      <c r="BL4752">
        <v>75</v>
      </c>
      <c r="BM4752" s="3">
        <f t="shared" si="674"/>
        <v>0.8</v>
      </c>
    </row>
    <row r="4753" spans="1:65">
      <c r="A4753" t="s">
        <v>4893</v>
      </c>
      <c r="B4753" s="2">
        <v>45945</v>
      </c>
      <c r="C4753" t="s">
        <v>4641</v>
      </c>
      <c r="D4753" t="s">
        <v>4642</v>
      </c>
      <c r="E4753">
        <v>10</v>
      </c>
      <c r="F4753" t="s">
        <v>72</v>
      </c>
      <c r="G4753" t="s">
        <v>50</v>
      </c>
      <c r="H4753" t="s">
        <v>119</v>
      </c>
      <c r="I4753" t="s">
        <v>74</v>
      </c>
      <c r="J4753" t="s">
        <v>65</v>
      </c>
      <c r="K4753" t="s">
        <v>75</v>
      </c>
      <c r="L4753" t="s">
        <v>87</v>
      </c>
      <c r="M4753" t="s">
        <v>56</v>
      </c>
      <c r="N4753" t="s">
        <v>94</v>
      </c>
      <c r="O4753" t="s">
        <v>82</v>
      </c>
      <c r="P4753">
        <v>44</v>
      </c>
      <c r="Q4753">
        <v>46</v>
      </c>
      <c r="R4753">
        <v>47</v>
      </c>
      <c r="S4753">
        <v>1</v>
      </c>
      <c r="T4753">
        <f t="shared" si="666"/>
        <v>46</v>
      </c>
      <c r="U4753">
        <v>42</v>
      </c>
      <c r="V4753">
        <f t="shared" si="667"/>
        <v>4</v>
      </c>
      <c r="W4753" s="3">
        <f t="shared" si="668"/>
        <v>2.1276595744680851E-2</v>
      </c>
      <c r="X4753">
        <v>41</v>
      </c>
      <c r="Y4753" s="4">
        <v>7.2</v>
      </c>
      <c r="Z4753" s="4">
        <v>1.6</v>
      </c>
      <c r="AA4753" s="5">
        <v>51694.16</v>
      </c>
      <c r="AB4753" s="5">
        <f t="shared" si="669"/>
        <v>2171154.7200000002</v>
      </c>
      <c r="AC4753" s="5">
        <v>35843.279999999999</v>
      </c>
      <c r="AD4753" s="5">
        <f t="shared" si="670"/>
        <v>1684634.16</v>
      </c>
      <c r="AE4753" s="5">
        <v>102709.11</v>
      </c>
      <c r="AF4753" s="5">
        <v>30923.21</v>
      </c>
      <c r="AG4753" s="5">
        <v>11104.13</v>
      </c>
      <c r="AH4753" s="5">
        <v>2320</v>
      </c>
      <c r="AI4753" s="5">
        <v>4600</v>
      </c>
      <c r="AJ4753">
        <v>0</v>
      </c>
      <c r="AK4753" s="5">
        <v>0</v>
      </c>
      <c r="AL4753" s="5">
        <v>4121.25</v>
      </c>
      <c r="AM4753" s="5">
        <v>29238.53</v>
      </c>
      <c r="AN4753">
        <v>4</v>
      </c>
      <c r="AO4753">
        <v>3</v>
      </c>
      <c r="AP4753" t="str">
        <f t="shared" si="671"/>
        <v>Yes</v>
      </c>
      <c r="AQ4753">
        <v>1</v>
      </c>
      <c r="AR4753" s="5">
        <f t="shared" si="672"/>
        <v>1869650.39</v>
      </c>
      <c r="AS4753" s="5">
        <f t="shared" si="673"/>
        <v>301504.33</v>
      </c>
      <c r="AT4753" t="s">
        <v>59</v>
      </c>
      <c r="AU4753" t="s">
        <v>6164</v>
      </c>
      <c r="AV4753" t="s">
        <v>6165</v>
      </c>
      <c r="AW4753" t="s">
        <v>6166</v>
      </c>
      <c r="AX4753" t="s">
        <v>6184</v>
      </c>
      <c r="AY4753">
        <v>45</v>
      </c>
      <c r="AZ4753">
        <v>0</v>
      </c>
      <c r="BA4753">
        <v>30</v>
      </c>
      <c r="BB4753" t="s">
        <v>6180</v>
      </c>
      <c r="BC4753">
        <v>0</v>
      </c>
      <c r="BD4753">
        <v>0</v>
      </c>
      <c r="BE4753" t="s">
        <v>6169</v>
      </c>
      <c r="BF4753" t="s">
        <v>6170</v>
      </c>
      <c r="BG4753">
        <v>0</v>
      </c>
      <c r="BH4753" t="s">
        <v>6171</v>
      </c>
      <c r="BI4753">
        <v>26</v>
      </c>
      <c r="BJ4753" t="s">
        <v>6172</v>
      </c>
      <c r="BK4753">
        <v>0</v>
      </c>
      <c r="BL4753">
        <v>59</v>
      </c>
      <c r="BM4753" s="3">
        <f t="shared" si="674"/>
        <v>0.79661016949152541</v>
      </c>
    </row>
    <row r="4754" spans="1:65">
      <c r="A4754" t="s">
        <v>4894</v>
      </c>
      <c r="B4754" s="2">
        <v>45945</v>
      </c>
      <c r="C4754" t="s">
        <v>4641</v>
      </c>
      <c r="D4754" t="s">
        <v>4642</v>
      </c>
      <c r="E4754">
        <v>10</v>
      </c>
      <c r="F4754" t="s">
        <v>72</v>
      </c>
      <c r="G4754" t="s">
        <v>79</v>
      </c>
      <c r="H4754" t="s">
        <v>213</v>
      </c>
      <c r="I4754" t="s">
        <v>52</v>
      </c>
      <c r="J4754" t="s">
        <v>65</v>
      </c>
      <c r="K4754" t="s">
        <v>54</v>
      </c>
      <c r="L4754" t="s">
        <v>67</v>
      </c>
      <c r="M4754" t="s">
        <v>56</v>
      </c>
      <c r="N4754" t="s">
        <v>94</v>
      </c>
      <c r="O4754" t="s">
        <v>70</v>
      </c>
      <c r="P4754">
        <v>51</v>
      </c>
      <c r="Q4754">
        <v>55</v>
      </c>
      <c r="R4754">
        <v>56</v>
      </c>
      <c r="S4754">
        <v>1</v>
      </c>
      <c r="T4754">
        <f t="shared" si="666"/>
        <v>55</v>
      </c>
      <c r="U4754">
        <v>50</v>
      </c>
      <c r="V4754">
        <f t="shared" si="667"/>
        <v>5</v>
      </c>
      <c r="W4754" s="3">
        <f t="shared" si="668"/>
        <v>1.7857142857142856E-2</v>
      </c>
      <c r="X4754">
        <v>19</v>
      </c>
      <c r="Y4754" s="4">
        <v>4.4000000000000004</v>
      </c>
      <c r="Z4754" s="4">
        <v>1.5</v>
      </c>
      <c r="AA4754" s="5">
        <v>55483.89</v>
      </c>
      <c r="AB4754" s="5">
        <f t="shared" si="669"/>
        <v>2774194.5</v>
      </c>
      <c r="AC4754" s="5">
        <v>34102.120000000003</v>
      </c>
      <c r="AD4754" s="5">
        <f t="shared" si="670"/>
        <v>1909718.72</v>
      </c>
      <c r="AE4754" s="5">
        <v>130203.1</v>
      </c>
      <c r="AF4754" s="5">
        <v>34560.839999999997</v>
      </c>
      <c r="AG4754" s="5">
        <v>8432.43</v>
      </c>
      <c r="AH4754" s="5">
        <v>2175</v>
      </c>
      <c r="AI4754" s="5">
        <v>4600</v>
      </c>
      <c r="AJ4754">
        <v>0</v>
      </c>
      <c r="AK4754" s="5">
        <v>0</v>
      </c>
      <c r="AL4754" s="5">
        <v>5094.6099999999997</v>
      </c>
      <c r="AM4754" s="5">
        <v>35495.199999999997</v>
      </c>
      <c r="AN4754">
        <v>4</v>
      </c>
      <c r="AO4754">
        <v>5</v>
      </c>
      <c r="AP4754" t="str">
        <f t="shared" si="671"/>
        <v>No</v>
      </c>
      <c r="AQ4754">
        <v>3</v>
      </c>
      <c r="AR4754" s="5">
        <f t="shared" si="672"/>
        <v>2130279.9</v>
      </c>
      <c r="AS4754" s="5">
        <f t="shared" si="673"/>
        <v>643914.6</v>
      </c>
      <c r="AT4754" t="s">
        <v>59</v>
      </c>
      <c r="AU4754" t="s">
        <v>6164</v>
      </c>
      <c r="AV4754" t="s">
        <v>6165</v>
      </c>
      <c r="AW4754" t="s">
        <v>6166</v>
      </c>
      <c r="AX4754" t="s">
        <v>6184</v>
      </c>
      <c r="AY4754">
        <v>52</v>
      </c>
      <c r="AZ4754">
        <v>0</v>
      </c>
      <c r="BA4754">
        <v>26</v>
      </c>
      <c r="BB4754" t="s">
        <v>6180</v>
      </c>
      <c r="BC4754">
        <v>1</v>
      </c>
      <c r="BD4754">
        <v>0</v>
      </c>
      <c r="BE4754" t="s">
        <v>6196</v>
      </c>
      <c r="BF4754" t="s">
        <v>6170</v>
      </c>
      <c r="BG4754">
        <v>0</v>
      </c>
      <c r="BH4754" t="s">
        <v>6171</v>
      </c>
      <c r="BI4754">
        <v>5</v>
      </c>
      <c r="BJ4754" t="s">
        <v>6172</v>
      </c>
      <c r="BK4754">
        <v>0</v>
      </c>
      <c r="BL4754">
        <v>61</v>
      </c>
      <c r="BM4754" s="3">
        <f t="shared" si="674"/>
        <v>0.91803278688524592</v>
      </c>
    </row>
    <row r="4755" spans="1:65">
      <c r="A4755" t="s">
        <v>4895</v>
      </c>
      <c r="B4755" s="2">
        <v>45945</v>
      </c>
      <c r="C4755" t="s">
        <v>4641</v>
      </c>
      <c r="D4755" t="s">
        <v>4642</v>
      </c>
      <c r="E4755">
        <v>10</v>
      </c>
      <c r="F4755" t="s">
        <v>61</v>
      </c>
      <c r="G4755" t="s">
        <v>62</v>
      </c>
      <c r="H4755" t="s">
        <v>115</v>
      </c>
      <c r="I4755" t="s">
        <v>52</v>
      </c>
      <c r="J4755" t="s">
        <v>65</v>
      </c>
      <c r="K4755" t="s">
        <v>75</v>
      </c>
      <c r="L4755" t="s">
        <v>92</v>
      </c>
      <c r="M4755" t="s">
        <v>56</v>
      </c>
      <c r="N4755" t="s">
        <v>94</v>
      </c>
      <c r="O4755" t="s">
        <v>120</v>
      </c>
      <c r="P4755">
        <v>51</v>
      </c>
      <c r="Q4755">
        <v>52</v>
      </c>
      <c r="R4755">
        <v>52</v>
      </c>
      <c r="S4755">
        <v>1</v>
      </c>
      <c r="T4755">
        <f t="shared" si="666"/>
        <v>51</v>
      </c>
      <c r="U4755">
        <v>50</v>
      </c>
      <c r="V4755">
        <f t="shared" si="667"/>
        <v>1</v>
      </c>
      <c r="W4755" s="3">
        <f t="shared" si="668"/>
        <v>1.9230769230769232E-2</v>
      </c>
      <c r="X4755">
        <v>30</v>
      </c>
      <c r="Y4755" s="4">
        <v>4.8</v>
      </c>
      <c r="Z4755" s="4">
        <v>2.2999999999999998</v>
      </c>
      <c r="AA4755" s="5">
        <v>52260.52</v>
      </c>
      <c r="AB4755" s="5">
        <f t="shared" si="669"/>
        <v>2613026</v>
      </c>
      <c r="AC4755" s="5">
        <v>34955.870000000003</v>
      </c>
      <c r="AD4755" s="5">
        <f t="shared" si="670"/>
        <v>1817705.24</v>
      </c>
      <c r="AE4755" s="5">
        <v>122056.01</v>
      </c>
      <c r="AF4755" s="5">
        <v>32109.07</v>
      </c>
      <c r="AG4755" s="5">
        <v>9961.17</v>
      </c>
      <c r="AH4755" s="5">
        <v>3335</v>
      </c>
      <c r="AI4755" s="5">
        <v>4600</v>
      </c>
      <c r="AJ4755">
        <v>0</v>
      </c>
      <c r="AK4755" s="5">
        <v>0</v>
      </c>
      <c r="AL4755" s="5">
        <v>947.82</v>
      </c>
      <c r="AM4755" s="5">
        <v>31380.89</v>
      </c>
      <c r="AN4755">
        <v>4</v>
      </c>
      <c r="AO4755">
        <v>4</v>
      </c>
      <c r="AP4755" t="str">
        <f t="shared" si="671"/>
        <v>Yes</v>
      </c>
      <c r="AQ4755">
        <v>1</v>
      </c>
      <c r="AR4755" s="5">
        <f t="shared" si="672"/>
        <v>2022095.2</v>
      </c>
      <c r="AS4755" s="5">
        <f t="shared" si="673"/>
        <v>590930.80000000005</v>
      </c>
      <c r="AT4755" t="s">
        <v>59</v>
      </c>
      <c r="AU4755" t="s">
        <v>6164</v>
      </c>
      <c r="AV4755" t="s">
        <v>6165</v>
      </c>
      <c r="AW4755" t="s">
        <v>6166</v>
      </c>
      <c r="AX4755" t="s">
        <v>6184</v>
      </c>
      <c r="AY4755">
        <v>53</v>
      </c>
      <c r="AZ4755">
        <v>0</v>
      </c>
      <c r="BA4755">
        <v>17</v>
      </c>
      <c r="BB4755" t="s">
        <v>6191</v>
      </c>
      <c r="BC4755">
        <v>0</v>
      </c>
      <c r="BD4755">
        <v>0</v>
      </c>
      <c r="BE4755" t="s">
        <v>6169</v>
      </c>
      <c r="BF4755" t="s">
        <v>6170</v>
      </c>
      <c r="BG4755">
        <v>0</v>
      </c>
      <c r="BH4755" t="s">
        <v>6171</v>
      </c>
      <c r="BI4755">
        <v>60</v>
      </c>
      <c r="BJ4755" t="s">
        <v>6187</v>
      </c>
      <c r="BK4755">
        <v>0</v>
      </c>
      <c r="BL4755">
        <v>62</v>
      </c>
      <c r="BM4755" s="3">
        <f t="shared" si="674"/>
        <v>0.83870967741935487</v>
      </c>
    </row>
    <row r="4756" spans="1:65">
      <c r="A4756" t="s">
        <v>4896</v>
      </c>
      <c r="B4756" s="2">
        <v>45945</v>
      </c>
      <c r="C4756" t="s">
        <v>4641</v>
      </c>
      <c r="D4756" t="s">
        <v>4642</v>
      </c>
      <c r="E4756">
        <v>10</v>
      </c>
      <c r="F4756" t="s">
        <v>49</v>
      </c>
      <c r="G4756" t="s">
        <v>62</v>
      </c>
      <c r="H4756" t="s">
        <v>125</v>
      </c>
      <c r="I4756" t="s">
        <v>64</v>
      </c>
      <c r="J4756" t="s">
        <v>65</v>
      </c>
      <c r="K4756" t="s">
        <v>75</v>
      </c>
      <c r="L4756" t="s">
        <v>55</v>
      </c>
      <c r="M4756" t="s">
        <v>56</v>
      </c>
      <c r="N4756" t="s">
        <v>69</v>
      </c>
      <c r="O4756" t="s">
        <v>70</v>
      </c>
      <c r="P4756">
        <v>47</v>
      </c>
      <c r="Q4756">
        <v>50</v>
      </c>
      <c r="R4756">
        <v>50</v>
      </c>
      <c r="S4756">
        <v>1</v>
      </c>
      <c r="T4756">
        <f t="shared" si="666"/>
        <v>49</v>
      </c>
      <c r="U4756">
        <v>46</v>
      </c>
      <c r="V4756">
        <f t="shared" si="667"/>
        <v>3</v>
      </c>
      <c r="W4756" s="3">
        <f t="shared" si="668"/>
        <v>0.02</v>
      </c>
      <c r="X4756">
        <v>35</v>
      </c>
      <c r="Y4756" s="4">
        <v>1.6</v>
      </c>
      <c r="Z4756" s="4">
        <v>1.5</v>
      </c>
      <c r="AA4756" s="5">
        <v>52381.75</v>
      </c>
      <c r="AB4756" s="5">
        <f t="shared" si="669"/>
        <v>2409560.5</v>
      </c>
      <c r="AC4756" s="5">
        <v>34626.15</v>
      </c>
      <c r="AD4756" s="5">
        <f t="shared" si="670"/>
        <v>1731307.5</v>
      </c>
      <c r="AE4756" s="5">
        <v>108104.82</v>
      </c>
      <c r="AF4756" s="5">
        <v>34021.22</v>
      </c>
      <c r="AG4756" s="5">
        <v>10188.82</v>
      </c>
      <c r="AH4756" s="5">
        <v>2175</v>
      </c>
      <c r="AI4756" s="5">
        <v>4600</v>
      </c>
      <c r="AJ4756">
        <v>0</v>
      </c>
      <c r="AK4756" s="5">
        <v>0</v>
      </c>
      <c r="AL4756" s="5">
        <v>3057.9</v>
      </c>
      <c r="AM4756" s="5">
        <v>29236.98</v>
      </c>
      <c r="AN4756">
        <v>4</v>
      </c>
      <c r="AO4756">
        <v>3</v>
      </c>
      <c r="AP4756" t="str">
        <f t="shared" si="671"/>
        <v>Yes</v>
      </c>
      <c r="AQ4756">
        <v>1</v>
      </c>
      <c r="AR4756" s="5">
        <f t="shared" si="672"/>
        <v>1922692.24</v>
      </c>
      <c r="AS4756" s="5">
        <f t="shared" si="673"/>
        <v>486868.26</v>
      </c>
      <c r="AT4756" t="s">
        <v>59</v>
      </c>
      <c r="AU4756" t="s">
        <v>6164</v>
      </c>
      <c r="AV4756" t="s">
        <v>6165</v>
      </c>
      <c r="AW4756" t="s">
        <v>6166</v>
      </c>
      <c r="AX4756" t="s">
        <v>6184</v>
      </c>
      <c r="AY4756">
        <v>47</v>
      </c>
      <c r="AZ4756">
        <v>0</v>
      </c>
      <c r="BA4756">
        <v>24</v>
      </c>
      <c r="BB4756" t="s">
        <v>6180</v>
      </c>
      <c r="BC4756">
        <v>0</v>
      </c>
      <c r="BD4756">
        <v>0</v>
      </c>
      <c r="BE4756" t="s">
        <v>6169</v>
      </c>
      <c r="BF4756" t="s">
        <v>6170</v>
      </c>
      <c r="BG4756">
        <v>1</v>
      </c>
      <c r="BH4756" t="s">
        <v>6186</v>
      </c>
      <c r="BI4756">
        <v>29</v>
      </c>
      <c r="BJ4756" t="s">
        <v>6172</v>
      </c>
      <c r="BK4756">
        <v>0</v>
      </c>
      <c r="BL4756">
        <v>65</v>
      </c>
      <c r="BM4756" s="3">
        <f t="shared" si="674"/>
        <v>0.76923076923076927</v>
      </c>
    </row>
    <row r="4757" spans="1:65">
      <c r="A4757" t="s">
        <v>4897</v>
      </c>
      <c r="B4757" s="2">
        <v>45945</v>
      </c>
      <c r="C4757" t="s">
        <v>4641</v>
      </c>
      <c r="D4757" t="s">
        <v>4642</v>
      </c>
      <c r="E4757">
        <v>10</v>
      </c>
      <c r="F4757" t="s">
        <v>49</v>
      </c>
      <c r="G4757" t="s">
        <v>50</v>
      </c>
      <c r="H4757" t="s">
        <v>89</v>
      </c>
      <c r="I4757" t="s">
        <v>52</v>
      </c>
      <c r="J4757" t="s">
        <v>81</v>
      </c>
      <c r="K4757" t="s">
        <v>54</v>
      </c>
      <c r="L4757" t="s">
        <v>67</v>
      </c>
      <c r="M4757" t="s">
        <v>68</v>
      </c>
      <c r="N4757" t="s">
        <v>69</v>
      </c>
      <c r="O4757" t="s">
        <v>82</v>
      </c>
      <c r="P4757">
        <v>45</v>
      </c>
      <c r="Q4757">
        <v>45</v>
      </c>
      <c r="R4757">
        <v>45</v>
      </c>
      <c r="S4757">
        <v>4</v>
      </c>
      <c r="T4757">
        <f t="shared" si="666"/>
        <v>41</v>
      </c>
      <c r="U4757">
        <v>41</v>
      </c>
      <c r="V4757">
        <f t="shared" si="667"/>
        <v>0</v>
      </c>
      <c r="W4757" s="3">
        <f t="shared" si="668"/>
        <v>8.8888888888888892E-2</v>
      </c>
      <c r="X4757">
        <v>29</v>
      </c>
      <c r="Y4757" s="4">
        <v>0</v>
      </c>
      <c r="Z4757" s="4">
        <v>0.9</v>
      </c>
      <c r="AA4757" s="5">
        <v>83363.5</v>
      </c>
      <c r="AB4757" s="5">
        <f t="shared" si="669"/>
        <v>3417903.5</v>
      </c>
      <c r="AC4757" s="5">
        <v>49396.94</v>
      </c>
      <c r="AD4757" s="5">
        <f t="shared" si="670"/>
        <v>2222862.2999999998</v>
      </c>
      <c r="AE4757" s="5">
        <v>143928.04</v>
      </c>
      <c r="AF4757" s="5">
        <v>40979.74</v>
      </c>
      <c r="AG4757" s="5">
        <v>9633.98</v>
      </c>
      <c r="AH4757" s="5">
        <v>1305</v>
      </c>
      <c r="AI4757" s="5">
        <v>34674.959999999999</v>
      </c>
      <c r="AJ4757">
        <v>1</v>
      </c>
      <c r="AK4757" s="5">
        <v>23726.69</v>
      </c>
      <c r="AL4757" s="5">
        <v>0</v>
      </c>
      <c r="AM4757" s="5">
        <v>25070.55</v>
      </c>
      <c r="AN4757">
        <v>4</v>
      </c>
      <c r="AO4757">
        <v>4</v>
      </c>
      <c r="AP4757" t="str">
        <f t="shared" si="671"/>
        <v>Yes</v>
      </c>
      <c r="AQ4757">
        <v>1</v>
      </c>
      <c r="AR4757" s="5">
        <f t="shared" si="672"/>
        <v>2502181.2599999998</v>
      </c>
      <c r="AS4757" s="5">
        <f t="shared" si="673"/>
        <v>915722.23999999999</v>
      </c>
      <c r="AT4757" t="s">
        <v>1641</v>
      </c>
      <c r="AU4757" t="s">
        <v>6189</v>
      </c>
      <c r="AV4757" t="s">
        <v>6201</v>
      </c>
      <c r="AW4757" t="s">
        <v>6175</v>
      </c>
      <c r="AX4757" t="s">
        <v>6184</v>
      </c>
      <c r="AY4757">
        <v>47</v>
      </c>
      <c r="AZ4757">
        <v>0</v>
      </c>
      <c r="BA4757">
        <v>0</v>
      </c>
      <c r="BB4757" t="s">
        <v>6168</v>
      </c>
      <c r="BC4757">
        <v>0</v>
      </c>
      <c r="BD4757">
        <v>0</v>
      </c>
      <c r="BE4757" t="s">
        <v>6169</v>
      </c>
      <c r="BF4757" t="s">
        <v>6210</v>
      </c>
      <c r="BG4757">
        <v>1</v>
      </c>
      <c r="BH4757" t="s">
        <v>6179</v>
      </c>
      <c r="BI4757">
        <v>32</v>
      </c>
      <c r="BJ4757" t="s">
        <v>6172</v>
      </c>
      <c r="BK4757">
        <v>0</v>
      </c>
      <c r="BL4757">
        <v>51</v>
      </c>
      <c r="BM4757" s="3">
        <f t="shared" si="674"/>
        <v>0.88235294117647056</v>
      </c>
    </row>
    <row r="4758" spans="1:65">
      <c r="A4758" t="s">
        <v>4898</v>
      </c>
      <c r="B4758" s="2">
        <v>45945</v>
      </c>
      <c r="C4758" t="s">
        <v>4641</v>
      </c>
      <c r="D4758" t="s">
        <v>4642</v>
      </c>
      <c r="E4758">
        <v>10</v>
      </c>
      <c r="F4758" t="s">
        <v>61</v>
      </c>
      <c r="G4758" t="s">
        <v>62</v>
      </c>
      <c r="H4758" t="s">
        <v>96</v>
      </c>
      <c r="I4758" t="s">
        <v>52</v>
      </c>
      <c r="J4758" t="s">
        <v>65</v>
      </c>
      <c r="K4758" t="s">
        <v>75</v>
      </c>
      <c r="L4758" t="s">
        <v>87</v>
      </c>
      <c r="M4758" t="s">
        <v>56</v>
      </c>
      <c r="N4758" t="s">
        <v>109</v>
      </c>
      <c r="O4758" t="s">
        <v>82</v>
      </c>
      <c r="P4758">
        <v>42</v>
      </c>
      <c r="Q4758">
        <v>45</v>
      </c>
      <c r="R4758">
        <v>43</v>
      </c>
      <c r="S4758">
        <v>1</v>
      </c>
      <c r="T4758">
        <f t="shared" si="666"/>
        <v>42</v>
      </c>
      <c r="U4758">
        <v>41</v>
      </c>
      <c r="V4758">
        <f t="shared" si="667"/>
        <v>1</v>
      </c>
      <c r="W4758" s="3">
        <f t="shared" si="668"/>
        <v>2.3255813953488372E-2</v>
      </c>
      <c r="X4758">
        <v>38</v>
      </c>
      <c r="Y4758" s="4">
        <v>2.1</v>
      </c>
      <c r="Z4758" s="4">
        <v>1.8</v>
      </c>
      <c r="AA4758" s="5">
        <v>52302.45</v>
      </c>
      <c r="AB4758" s="5">
        <f t="shared" si="669"/>
        <v>2144400.4500000002</v>
      </c>
      <c r="AC4758" s="5">
        <v>35854.410000000003</v>
      </c>
      <c r="AD4758" s="5">
        <f t="shared" si="670"/>
        <v>1541739.63</v>
      </c>
      <c r="AE4758" s="5">
        <v>101184.2</v>
      </c>
      <c r="AF4758" s="5">
        <v>26919.66</v>
      </c>
      <c r="AG4758" s="5">
        <v>10788.49</v>
      </c>
      <c r="AH4758" s="5">
        <v>2610</v>
      </c>
      <c r="AI4758" s="5">
        <v>4600</v>
      </c>
      <c r="AJ4758">
        <v>0</v>
      </c>
      <c r="AK4758" s="5">
        <v>0</v>
      </c>
      <c r="AL4758" s="5">
        <v>1010.12</v>
      </c>
      <c r="AM4758" s="5">
        <v>62166.01</v>
      </c>
      <c r="AN4758">
        <v>8</v>
      </c>
      <c r="AO4758">
        <v>8</v>
      </c>
      <c r="AP4758" t="str">
        <f t="shared" si="671"/>
        <v>Yes</v>
      </c>
      <c r="AQ4758">
        <v>1</v>
      </c>
      <c r="AR4758" s="5">
        <f t="shared" si="672"/>
        <v>1751018.11</v>
      </c>
      <c r="AS4758" s="5">
        <f t="shared" si="673"/>
        <v>393382.34</v>
      </c>
      <c r="AT4758" t="s">
        <v>59</v>
      </c>
      <c r="AU4758" t="s">
        <v>6164</v>
      </c>
      <c r="AV4758" t="s">
        <v>6165</v>
      </c>
      <c r="AW4758" t="s">
        <v>6166</v>
      </c>
      <c r="AX4758" t="s">
        <v>6167</v>
      </c>
      <c r="AY4758">
        <v>42</v>
      </c>
      <c r="AZ4758">
        <v>0</v>
      </c>
      <c r="BA4758">
        <v>18</v>
      </c>
      <c r="BB4758" t="s">
        <v>6191</v>
      </c>
      <c r="BC4758">
        <v>0</v>
      </c>
      <c r="BD4758">
        <v>0</v>
      </c>
      <c r="BE4758" t="s">
        <v>6169</v>
      </c>
      <c r="BF4758" t="s">
        <v>6170</v>
      </c>
      <c r="BG4758">
        <v>1</v>
      </c>
      <c r="BH4758" t="s">
        <v>6186</v>
      </c>
      <c r="BI4758">
        <v>29</v>
      </c>
      <c r="BJ4758" t="s">
        <v>6172</v>
      </c>
      <c r="BK4758">
        <v>0</v>
      </c>
      <c r="BL4758">
        <v>61</v>
      </c>
      <c r="BM4758" s="3">
        <f t="shared" si="674"/>
        <v>0.70491803278688525</v>
      </c>
    </row>
    <row r="4759" spans="1:65">
      <c r="A4759" t="s">
        <v>4899</v>
      </c>
      <c r="B4759" s="2">
        <v>45945</v>
      </c>
      <c r="C4759" t="s">
        <v>4641</v>
      </c>
      <c r="D4759" t="s">
        <v>4642</v>
      </c>
      <c r="E4759">
        <v>10</v>
      </c>
      <c r="F4759" t="s">
        <v>72</v>
      </c>
      <c r="G4759" t="s">
        <v>79</v>
      </c>
      <c r="H4759" t="s">
        <v>86</v>
      </c>
      <c r="I4759" t="s">
        <v>64</v>
      </c>
      <c r="J4759" t="s">
        <v>65</v>
      </c>
      <c r="K4759" t="s">
        <v>75</v>
      </c>
      <c r="L4759" t="s">
        <v>87</v>
      </c>
      <c r="M4759" t="s">
        <v>56</v>
      </c>
      <c r="N4759" t="s">
        <v>94</v>
      </c>
      <c r="O4759" t="s">
        <v>82</v>
      </c>
      <c r="P4759">
        <v>47</v>
      </c>
      <c r="Q4759">
        <v>50</v>
      </c>
      <c r="R4759">
        <v>50</v>
      </c>
      <c r="S4759">
        <v>1</v>
      </c>
      <c r="T4759">
        <f t="shared" si="666"/>
        <v>49</v>
      </c>
      <c r="U4759">
        <v>46</v>
      </c>
      <c r="V4759">
        <f t="shared" si="667"/>
        <v>3</v>
      </c>
      <c r="W4759" s="3">
        <f t="shared" si="668"/>
        <v>0.02</v>
      </c>
      <c r="X4759">
        <v>21</v>
      </c>
      <c r="Y4759" s="4">
        <v>5.3</v>
      </c>
      <c r="Z4759" s="4">
        <v>1.9</v>
      </c>
      <c r="AA4759" s="5">
        <v>51460.42</v>
      </c>
      <c r="AB4759" s="5">
        <f t="shared" si="669"/>
        <v>2367179.3199999998</v>
      </c>
      <c r="AC4759" s="5">
        <v>35643.050000000003</v>
      </c>
      <c r="AD4759" s="5">
        <f t="shared" si="670"/>
        <v>1782152.5</v>
      </c>
      <c r="AE4759" s="5">
        <v>108683.05</v>
      </c>
      <c r="AF4759" s="5">
        <v>30977.53</v>
      </c>
      <c r="AG4759" s="5">
        <v>9145.18</v>
      </c>
      <c r="AH4759" s="5">
        <v>2755</v>
      </c>
      <c r="AI4759" s="5">
        <v>4600</v>
      </c>
      <c r="AJ4759">
        <v>0</v>
      </c>
      <c r="AK4759" s="5">
        <v>0</v>
      </c>
      <c r="AL4759" s="5">
        <v>2967.95</v>
      </c>
      <c r="AM4759" s="5">
        <v>28802.94</v>
      </c>
      <c r="AN4759">
        <v>4</v>
      </c>
      <c r="AO4759">
        <v>4</v>
      </c>
      <c r="AP4759" t="str">
        <f t="shared" si="671"/>
        <v>Yes</v>
      </c>
      <c r="AQ4759">
        <v>0</v>
      </c>
      <c r="AR4759" s="5">
        <f t="shared" si="672"/>
        <v>1970084.15</v>
      </c>
      <c r="AS4759" s="5">
        <f t="shared" si="673"/>
        <v>397095.17</v>
      </c>
      <c r="AT4759" t="s">
        <v>59</v>
      </c>
      <c r="AU4759" t="s">
        <v>6164</v>
      </c>
      <c r="AV4759" t="s">
        <v>6165</v>
      </c>
      <c r="AW4759" t="s">
        <v>6166</v>
      </c>
      <c r="AX4759" t="s">
        <v>6184</v>
      </c>
      <c r="AY4759">
        <v>49</v>
      </c>
      <c r="AZ4759">
        <v>0</v>
      </c>
      <c r="BA4759">
        <v>25</v>
      </c>
      <c r="BB4759" t="s">
        <v>6180</v>
      </c>
      <c r="BC4759">
        <v>0</v>
      </c>
      <c r="BD4759">
        <v>0</v>
      </c>
      <c r="BE4759" t="s">
        <v>6169</v>
      </c>
      <c r="BF4759" t="s">
        <v>6170</v>
      </c>
      <c r="BG4759">
        <v>1</v>
      </c>
      <c r="BH4759" t="s">
        <v>6179</v>
      </c>
      <c r="BI4759">
        <v>58</v>
      </c>
      <c r="BJ4759" t="s">
        <v>6187</v>
      </c>
      <c r="BK4759">
        <v>0</v>
      </c>
      <c r="BL4759">
        <v>59</v>
      </c>
      <c r="BM4759" s="3">
        <f t="shared" si="674"/>
        <v>0.84745762711864403</v>
      </c>
    </row>
    <row r="4760" spans="1:65">
      <c r="A4760" t="s">
        <v>4900</v>
      </c>
      <c r="B4760" s="2">
        <v>45946</v>
      </c>
      <c r="C4760" t="s">
        <v>4641</v>
      </c>
      <c r="D4760" t="s">
        <v>4642</v>
      </c>
      <c r="E4760">
        <v>10</v>
      </c>
      <c r="F4760" t="s">
        <v>49</v>
      </c>
      <c r="G4760" t="s">
        <v>79</v>
      </c>
      <c r="H4760" t="s">
        <v>262</v>
      </c>
      <c r="I4760" t="s">
        <v>64</v>
      </c>
      <c r="J4760" t="s">
        <v>53</v>
      </c>
      <c r="K4760" t="s">
        <v>66</v>
      </c>
      <c r="L4760" t="s">
        <v>55</v>
      </c>
      <c r="M4760" t="s">
        <v>56</v>
      </c>
      <c r="N4760" t="s">
        <v>57</v>
      </c>
      <c r="O4760" t="s">
        <v>120</v>
      </c>
      <c r="P4760">
        <v>63</v>
      </c>
      <c r="Q4760">
        <v>66</v>
      </c>
      <c r="R4760">
        <v>62</v>
      </c>
      <c r="S4760">
        <v>2</v>
      </c>
      <c r="T4760">
        <f t="shared" si="666"/>
        <v>60</v>
      </c>
      <c r="U4760">
        <v>60</v>
      </c>
      <c r="V4760">
        <f t="shared" si="667"/>
        <v>0</v>
      </c>
      <c r="W4760" s="3">
        <f t="shared" si="668"/>
        <v>3.2258064516129031E-2</v>
      </c>
      <c r="X4760">
        <v>26</v>
      </c>
      <c r="Y4760" s="4">
        <v>1.6</v>
      </c>
      <c r="Z4760" s="4">
        <v>0.7</v>
      </c>
      <c r="AA4760" s="5">
        <v>33569.79</v>
      </c>
      <c r="AB4760" s="5">
        <f t="shared" si="669"/>
        <v>2014187.4</v>
      </c>
      <c r="AC4760" s="5">
        <v>23462.35</v>
      </c>
      <c r="AD4760" s="5">
        <f t="shared" si="670"/>
        <v>1454665.7</v>
      </c>
      <c r="AE4760" s="5">
        <v>101561.08</v>
      </c>
      <c r="AF4760" s="5">
        <v>28277.83</v>
      </c>
      <c r="AG4760" s="5">
        <v>9493.5400000000009</v>
      </c>
      <c r="AH4760" s="5">
        <v>1015</v>
      </c>
      <c r="AI4760" s="5">
        <v>6400</v>
      </c>
      <c r="AJ4760">
        <v>0</v>
      </c>
      <c r="AK4760" s="5">
        <v>0</v>
      </c>
      <c r="AL4760" s="5">
        <v>0</v>
      </c>
      <c r="AM4760" s="5">
        <v>39399.22</v>
      </c>
      <c r="AN4760">
        <v>4</v>
      </c>
      <c r="AO4760">
        <v>4</v>
      </c>
      <c r="AP4760" t="str">
        <f t="shared" si="671"/>
        <v>Yes</v>
      </c>
      <c r="AQ4760">
        <v>0</v>
      </c>
      <c r="AR4760" s="5">
        <f t="shared" si="672"/>
        <v>1640812.37</v>
      </c>
      <c r="AS4760" s="5">
        <f t="shared" si="673"/>
        <v>373375.03</v>
      </c>
      <c r="AT4760" t="s">
        <v>59</v>
      </c>
      <c r="AU4760" t="s">
        <v>6164</v>
      </c>
      <c r="AV4760" t="s">
        <v>6165</v>
      </c>
      <c r="AW4760" t="s">
        <v>6166</v>
      </c>
      <c r="AX4760" t="s">
        <v>6167</v>
      </c>
      <c r="AY4760">
        <v>64</v>
      </c>
      <c r="AZ4760">
        <v>0</v>
      </c>
      <c r="BA4760">
        <v>0</v>
      </c>
      <c r="BB4760" t="s">
        <v>6168</v>
      </c>
      <c r="BC4760">
        <v>0</v>
      </c>
      <c r="BD4760">
        <v>0</v>
      </c>
      <c r="BE4760" t="s">
        <v>6169</v>
      </c>
      <c r="BF4760" t="s">
        <v>6170</v>
      </c>
      <c r="BG4760">
        <v>0</v>
      </c>
      <c r="BH4760" t="s">
        <v>6171</v>
      </c>
      <c r="BI4760">
        <v>60</v>
      </c>
      <c r="BJ4760" t="s">
        <v>6187</v>
      </c>
      <c r="BK4760">
        <v>0</v>
      </c>
      <c r="BL4760">
        <v>72</v>
      </c>
      <c r="BM4760" s="3">
        <f t="shared" si="674"/>
        <v>0.86111111111111116</v>
      </c>
    </row>
    <row r="4761" spans="1:65">
      <c r="A4761" t="s">
        <v>4901</v>
      </c>
      <c r="B4761" s="2">
        <v>45946</v>
      </c>
      <c r="C4761" t="s">
        <v>4641</v>
      </c>
      <c r="D4761" t="s">
        <v>4642</v>
      </c>
      <c r="E4761">
        <v>10</v>
      </c>
      <c r="F4761" t="s">
        <v>49</v>
      </c>
      <c r="G4761" t="s">
        <v>62</v>
      </c>
      <c r="H4761" t="s">
        <v>125</v>
      </c>
      <c r="I4761" t="s">
        <v>52</v>
      </c>
      <c r="J4761" t="s">
        <v>65</v>
      </c>
      <c r="K4761" t="s">
        <v>75</v>
      </c>
      <c r="L4761" t="s">
        <v>92</v>
      </c>
      <c r="M4761" t="s">
        <v>68</v>
      </c>
      <c r="N4761" t="s">
        <v>76</v>
      </c>
      <c r="O4761" t="s">
        <v>82</v>
      </c>
      <c r="P4761">
        <v>48</v>
      </c>
      <c r="Q4761">
        <v>51</v>
      </c>
      <c r="R4761">
        <v>49</v>
      </c>
      <c r="S4761">
        <v>1</v>
      </c>
      <c r="T4761">
        <f t="shared" si="666"/>
        <v>48</v>
      </c>
      <c r="U4761">
        <v>47</v>
      </c>
      <c r="V4761">
        <f t="shared" si="667"/>
        <v>1</v>
      </c>
      <c r="W4761" s="3">
        <f t="shared" si="668"/>
        <v>2.0408163265306121E-2</v>
      </c>
      <c r="X4761">
        <v>35</v>
      </c>
      <c r="Y4761" s="4">
        <v>4.9000000000000004</v>
      </c>
      <c r="Z4761" s="4">
        <v>2.2000000000000002</v>
      </c>
      <c r="AA4761" s="5">
        <v>52145.84</v>
      </c>
      <c r="AB4761" s="5">
        <f t="shared" si="669"/>
        <v>2450854.48</v>
      </c>
      <c r="AC4761" s="5">
        <v>33445.78</v>
      </c>
      <c r="AD4761" s="5">
        <f t="shared" si="670"/>
        <v>1638843.22</v>
      </c>
      <c r="AE4761" s="5">
        <v>113542.11</v>
      </c>
      <c r="AF4761" s="5">
        <v>32430.57</v>
      </c>
      <c r="AG4761" s="5">
        <v>9481.2099999999991</v>
      </c>
      <c r="AH4761" s="5">
        <v>3190</v>
      </c>
      <c r="AI4761" s="5">
        <v>4600</v>
      </c>
      <c r="AJ4761">
        <v>1</v>
      </c>
      <c r="AK4761" s="5">
        <v>13689.04</v>
      </c>
      <c r="AL4761" s="5">
        <v>937.55</v>
      </c>
      <c r="AM4761" s="5">
        <v>45178.1</v>
      </c>
      <c r="AN4761">
        <v>4</v>
      </c>
      <c r="AO4761">
        <v>9</v>
      </c>
      <c r="AP4761" t="str">
        <f t="shared" si="671"/>
        <v>No</v>
      </c>
      <c r="AQ4761">
        <v>2</v>
      </c>
      <c r="AR4761" s="5">
        <f t="shared" si="672"/>
        <v>1861891.8</v>
      </c>
      <c r="AS4761" s="5">
        <f t="shared" si="673"/>
        <v>588962.68000000005</v>
      </c>
      <c r="AT4761" t="s">
        <v>59</v>
      </c>
      <c r="AU4761" t="s">
        <v>6203</v>
      </c>
      <c r="AV4761" t="s">
        <v>6204</v>
      </c>
      <c r="AW4761" t="s">
        <v>6205</v>
      </c>
      <c r="AX4761" t="s">
        <v>6167</v>
      </c>
      <c r="AY4761">
        <v>49</v>
      </c>
      <c r="AZ4761">
        <v>0</v>
      </c>
      <c r="BA4761">
        <v>18</v>
      </c>
      <c r="BB4761" t="s">
        <v>6191</v>
      </c>
      <c r="BC4761">
        <v>1</v>
      </c>
      <c r="BD4761">
        <v>4</v>
      </c>
      <c r="BE4761" t="s">
        <v>6218</v>
      </c>
      <c r="BF4761" t="s">
        <v>6170</v>
      </c>
      <c r="BG4761">
        <v>0</v>
      </c>
      <c r="BH4761" t="s">
        <v>6171</v>
      </c>
      <c r="BI4761">
        <v>25</v>
      </c>
      <c r="BJ4761" t="s">
        <v>6172</v>
      </c>
      <c r="BK4761">
        <v>0</v>
      </c>
      <c r="BL4761">
        <v>62</v>
      </c>
      <c r="BM4761" s="3">
        <f t="shared" si="674"/>
        <v>0.79032258064516125</v>
      </c>
    </row>
    <row r="4762" spans="1:65">
      <c r="A4762" t="s">
        <v>4902</v>
      </c>
      <c r="B4762" s="2">
        <v>45946</v>
      </c>
      <c r="C4762" t="s">
        <v>4641</v>
      </c>
      <c r="D4762" t="s">
        <v>4642</v>
      </c>
      <c r="E4762">
        <v>10</v>
      </c>
      <c r="F4762" t="s">
        <v>61</v>
      </c>
      <c r="G4762" t="s">
        <v>50</v>
      </c>
      <c r="H4762" t="s">
        <v>183</v>
      </c>
      <c r="I4762" t="s">
        <v>64</v>
      </c>
      <c r="J4762" t="s">
        <v>53</v>
      </c>
      <c r="K4762" t="s">
        <v>75</v>
      </c>
      <c r="L4762" t="s">
        <v>87</v>
      </c>
      <c r="M4762" t="s">
        <v>56</v>
      </c>
      <c r="N4762" t="s">
        <v>76</v>
      </c>
      <c r="O4762" t="s">
        <v>82</v>
      </c>
      <c r="P4762">
        <v>58</v>
      </c>
      <c r="Q4762">
        <v>62</v>
      </c>
      <c r="R4762">
        <v>61</v>
      </c>
      <c r="S4762">
        <v>1</v>
      </c>
      <c r="T4762">
        <f t="shared" si="666"/>
        <v>60</v>
      </c>
      <c r="U4762">
        <v>56</v>
      </c>
      <c r="V4762">
        <f t="shared" si="667"/>
        <v>4</v>
      </c>
      <c r="W4762" s="3">
        <f t="shared" si="668"/>
        <v>1.6393442622950821E-2</v>
      </c>
      <c r="X4762">
        <v>39</v>
      </c>
      <c r="Y4762" s="4">
        <v>5</v>
      </c>
      <c r="Z4762" s="4">
        <v>2</v>
      </c>
      <c r="AA4762" s="5">
        <v>36328.959999999999</v>
      </c>
      <c r="AB4762" s="5">
        <f t="shared" si="669"/>
        <v>2034421.76</v>
      </c>
      <c r="AC4762" s="5">
        <v>24295.22</v>
      </c>
      <c r="AD4762" s="5">
        <f t="shared" si="670"/>
        <v>1482008.42</v>
      </c>
      <c r="AE4762" s="5">
        <v>101270.21</v>
      </c>
      <c r="AF4762" s="5">
        <v>28089.77</v>
      </c>
      <c r="AG4762" s="5">
        <v>10254.86</v>
      </c>
      <c r="AH4762" s="5">
        <v>2900</v>
      </c>
      <c r="AI4762" s="5">
        <v>3200</v>
      </c>
      <c r="AJ4762">
        <v>0</v>
      </c>
      <c r="AK4762" s="5">
        <v>0</v>
      </c>
      <c r="AL4762" s="5">
        <v>2549.81</v>
      </c>
      <c r="AM4762" s="5">
        <v>47785.61</v>
      </c>
      <c r="AN4762">
        <v>4</v>
      </c>
      <c r="AO4762">
        <v>8</v>
      </c>
      <c r="AP4762" t="str">
        <f t="shared" si="671"/>
        <v>No</v>
      </c>
      <c r="AQ4762">
        <v>2</v>
      </c>
      <c r="AR4762" s="5">
        <f t="shared" si="672"/>
        <v>1678058.68</v>
      </c>
      <c r="AS4762" s="5">
        <f t="shared" si="673"/>
        <v>356363.08</v>
      </c>
      <c r="AT4762" t="s">
        <v>59</v>
      </c>
      <c r="AU4762" t="s">
        <v>6164</v>
      </c>
      <c r="AV4762" t="s">
        <v>6165</v>
      </c>
      <c r="AW4762" t="s">
        <v>6166</v>
      </c>
      <c r="AX4762" t="s">
        <v>6167</v>
      </c>
      <c r="AY4762">
        <v>65</v>
      </c>
      <c r="AZ4762">
        <v>4</v>
      </c>
      <c r="BA4762">
        <v>29</v>
      </c>
      <c r="BB4762" t="s">
        <v>6185</v>
      </c>
      <c r="BC4762">
        <v>0</v>
      </c>
      <c r="BD4762">
        <v>4</v>
      </c>
      <c r="BE4762" t="s">
        <v>6218</v>
      </c>
      <c r="BF4762" t="s">
        <v>6170</v>
      </c>
      <c r="BG4762">
        <v>0</v>
      </c>
      <c r="BH4762" t="s">
        <v>6171</v>
      </c>
      <c r="BI4762">
        <v>47</v>
      </c>
      <c r="BJ4762" t="s">
        <v>6172</v>
      </c>
      <c r="BK4762">
        <v>0</v>
      </c>
      <c r="BL4762">
        <v>76</v>
      </c>
      <c r="BM4762" s="3">
        <f t="shared" si="674"/>
        <v>0.80263157894736847</v>
      </c>
    </row>
    <row r="4763" spans="1:65">
      <c r="A4763" t="s">
        <v>4903</v>
      </c>
      <c r="B4763" s="2">
        <v>45946</v>
      </c>
      <c r="C4763" t="s">
        <v>4641</v>
      </c>
      <c r="D4763" t="s">
        <v>4642</v>
      </c>
      <c r="E4763">
        <v>10</v>
      </c>
      <c r="F4763" t="s">
        <v>78</v>
      </c>
      <c r="G4763" t="s">
        <v>79</v>
      </c>
      <c r="H4763" t="s">
        <v>113</v>
      </c>
      <c r="I4763" t="s">
        <v>74</v>
      </c>
      <c r="J4763" t="s">
        <v>53</v>
      </c>
      <c r="K4763" t="s">
        <v>66</v>
      </c>
      <c r="L4763" t="s">
        <v>67</v>
      </c>
      <c r="M4763" t="s">
        <v>56</v>
      </c>
      <c r="N4763" t="s">
        <v>69</v>
      </c>
      <c r="O4763" t="s">
        <v>70</v>
      </c>
      <c r="P4763">
        <v>69</v>
      </c>
      <c r="Q4763">
        <v>74</v>
      </c>
      <c r="R4763">
        <v>72</v>
      </c>
      <c r="S4763">
        <v>2</v>
      </c>
      <c r="T4763">
        <f t="shared" si="666"/>
        <v>70</v>
      </c>
      <c r="U4763">
        <v>68</v>
      </c>
      <c r="V4763">
        <f t="shared" si="667"/>
        <v>2</v>
      </c>
      <c r="W4763" s="3">
        <f t="shared" si="668"/>
        <v>2.7777777777777776E-2</v>
      </c>
      <c r="X4763">
        <v>41</v>
      </c>
      <c r="Y4763" s="4">
        <v>2.1</v>
      </c>
      <c r="Z4763" s="4">
        <v>1.5</v>
      </c>
      <c r="AA4763" s="5">
        <v>33839.089999999997</v>
      </c>
      <c r="AB4763" s="5">
        <f t="shared" si="669"/>
        <v>2301058.12</v>
      </c>
      <c r="AC4763" s="5">
        <v>22808.95</v>
      </c>
      <c r="AD4763" s="5">
        <f t="shared" si="670"/>
        <v>1642244.4</v>
      </c>
      <c r="AE4763" s="5">
        <v>121344.95</v>
      </c>
      <c r="AF4763" s="5">
        <v>34136.080000000002</v>
      </c>
      <c r="AG4763" s="5">
        <v>10498.51</v>
      </c>
      <c r="AH4763" s="5">
        <v>2175</v>
      </c>
      <c r="AI4763" s="5">
        <v>6400</v>
      </c>
      <c r="AJ4763">
        <v>0</v>
      </c>
      <c r="AK4763" s="5">
        <v>0</v>
      </c>
      <c r="AL4763" s="5">
        <v>1297.78</v>
      </c>
      <c r="AM4763" s="5">
        <v>41762.93</v>
      </c>
      <c r="AN4763">
        <v>4</v>
      </c>
      <c r="AO4763">
        <v>4</v>
      </c>
      <c r="AP4763" t="str">
        <f t="shared" si="671"/>
        <v>Yes</v>
      </c>
      <c r="AQ4763">
        <v>1</v>
      </c>
      <c r="AR4763" s="5">
        <f t="shared" si="672"/>
        <v>1859859.65</v>
      </c>
      <c r="AS4763" s="5">
        <f t="shared" si="673"/>
        <v>441198.47</v>
      </c>
      <c r="AT4763" t="s">
        <v>59</v>
      </c>
      <c r="AU4763" t="s">
        <v>6164</v>
      </c>
      <c r="AV4763" t="s">
        <v>6165</v>
      </c>
      <c r="AW4763" t="s">
        <v>6166</v>
      </c>
      <c r="AX4763" t="s">
        <v>6167</v>
      </c>
      <c r="AY4763">
        <v>73</v>
      </c>
      <c r="AZ4763">
        <v>1</v>
      </c>
      <c r="BA4763">
        <v>14</v>
      </c>
      <c r="BB4763" t="s">
        <v>6180</v>
      </c>
      <c r="BC4763">
        <v>0</v>
      </c>
      <c r="BD4763">
        <v>0</v>
      </c>
      <c r="BE4763" t="s">
        <v>6169</v>
      </c>
      <c r="BF4763" t="s">
        <v>6170</v>
      </c>
      <c r="BG4763">
        <v>0</v>
      </c>
      <c r="BH4763" t="s">
        <v>6171</v>
      </c>
      <c r="BI4763">
        <v>42</v>
      </c>
      <c r="BJ4763" t="s">
        <v>6172</v>
      </c>
      <c r="BK4763">
        <v>0</v>
      </c>
      <c r="BL4763">
        <v>79</v>
      </c>
      <c r="BM4763" s="3">
        <f t="shared" si="674"/>
        <v>0.91139240506329111</v>
      </c>
    </row>
    <row r="4764" spans="1:65">
      <c r="A4764" t="s">
        <v>4904</v>
      </c>
      <c r="B4764" s="2">
        <v>45946</v>
      </c>
      <c r="C4764" t="s">
        <v>4641</v>
      </c>
      <c r="D4764" t="s">
        <v>4642</v>
      </c>
      <c r="E4764">
        <v>10</v>
      </c>
      <c r="F4764" t="s">
        <v>72</v>
      </c>
      <c r="G4764" t="s">
        <v>62</v>
      </c>
      <c r="H4764" t="s">
        <v>175</v>
      </c>
      <c r="I4764" t="s">
        <v>74</v>
      </c>
      <c r="J4764" t="s">
        <v>53</v>
      </c>
      <c r="K4764" t="s">
        <v>66</v>
      </c>
      <c r="L4764" t="s">
        <v>92</v>
      </c>
      <c r="M4764" t="s">
        <v>68</v>
      </c>
      <c r="N4764" t="s">
        <v>57</v>
      </c>
      <c r="O4764" t="s">
        <v>82</v>
      </c>
      <c r="P4764">
        <v>60</v>
      </c>
      <c r="Q4764">
        <v>64</v>
      </c>
      <c r="R4764">
        <v>63</v>
      </c>
      <c r="S4764">
        <v>2</v>
      </c>
      <c r="T4764">
        <f t="shared" si="666"/>
        <v>61</v>
      </c>
      <c r="U4764">
        <v>60</v>
      </c>
      <c r="V4764">
        <f t="shared" si="667"/>
        <v>1</v>
      </c>
      <c r="W4764" s="3">
        <f t="shared" si="668"/>
        <v>3.1746031746031744E-2</v>
      </c>
      <c r="X4764">
        <v>24</v>
      </c>
      <c r="Y4764" s="4">
        <v>1.9</v>
      </c>
      <c r="Z4764" s="4">
        <v>1.8</v>
      </c>
      <c r="AA4764" s="5">
        <v>33721.86</v>
      </c>
      <c r="AB4764" s="5">
        <f t="shared" si="669"/>
        <v>2023311.6</v>
      </c>
      <c r="AC4764" s="5">
        <v>22661.200000000001</v>
      </c>
      <c r="AD4764" s="5">
        <f t="shared" si="670"/>
        <v>1427655.6</v>
      </c>
      <c r="AE4764" s="5">
        <v>109135.66</v>
      </c>
      <c r="AF4764" s="5">
        <v>28095.81</v>
      </c>
      <c r="AG4764" s="5">
        <v>9586.0400000000009</v>
      </c>
      <c r="AH4764" s="5">
        <v>2610</v>
      </c>
      <c r="AI4764" s="5">
        <v>6400</v>
      </c>
      <c r="AJ4764">
        <v>1</v>
      </c>
      <c r="AK4764" s="5">
        <v>8573.74</v>
      </c>
      <c r="AL4764" s="5">
        <v>664.8</v>
      </c>
      <c r="AM4764" s="5">
        <v>51849.79</v>
      </c>
      <c r="AN4764">
        <v>4</v>
      </c>
      <c r="AO4764">
        <v>7</v>
      </c>
      <c r="AP4764" t="str">
        <f t="shared" si="671"/>
        <v>No</v>
      </c>
      <c r="AQ4764">
        <v>2</v>
      </c>
      <c r="AR4764" s="5">
        <f t="shared" si="672"/>
        <v>1644571.44</v>
      </c>
      <c r="AS4764" s="5">
        <f t="shared" si="673"/>
        <v>378740.16</v>
      </c>
      <c r="AT4764" t="s">
        <v>59</v>
      </c>
      <c r="AU4764" t="s">
        <v>6203</v>
      </c>
      <c r="AV4764" t="s">
        <v>6204</v>
      </c>
      <c r="AW4764" t="s">
        <v>6205</v>
      </c>
      <c r="AX4764" t="s">
        <v>6167</v>
      </c>
      <c r="AY4764">
        <v>63</v>
      </c>
      <c r="AZ4764">
        <v>0</v>
      </c>
      <c r="BA4764">
        <v>13</v>
      </c>
      <c r="BB4764" t="s">
        <v>6180</v>
      </c>
      <c r="BC4764">
        <v>1</v>
      </c>
      <c r="BD4764">
        <v>2</v>
      </c>
      <c r="BE4764" t="s">
        <v>6219</v>
      </c>
      <c r="BF4764" t="s">
        <v>6170</v>
      </c>
      <c r="BG4764">
        <v>0</v>
      </c>
      <c r="BH4764" t="s">
        <v>6171</v>
      </c>
      <c r="BI4764">
        <v>20</v>
      </c>
      <c r="BJ4764" t="s">
        <v>6172</v>
      </c>
      <c r="BK4764">
        <v>0</v>
      </c>
      <c r="BL4764">
        <v>72</v>
      </c>
      <c r="BM4764" s="3">
        <f t="shared" si="674"/>
        <v>0.875</v>
      </c>
    </row>
    <row r="4765" spans="1:65">
      <c r="A4765" t="s">
        <v>4905</v>
      </c>
      <c r="B4765" s="2">
        <v>45946</v>
      </c>
      <c r="C4765" t="s">
        <v>4641</v>
      </c>
      <c r="D4765" t="s">
        <v>4642</v>
      </c>
      <c r="E4765">
        <v>10</v>
      </c>
      <c r="F4765" t="s">
        <v>78</v>
      </c>
      <c r="G4765" t="s">
        <v>62</v>
      </c>
      <c r="H4765" t="s">
        <v>190</v>
      </c>
      <c r="I4765" t="s">
        <v>52</v>
      </c>
      <c r="J4765" t="s">
        <v>53</v>
      </c>
      <c r="K4765" t="s">
        <v>66</v>
      </c>
      <c r="L4765" t="s">
        <v>67</v>
      </c>
      <c r="M4765" t="s">
        <v>68</v>
      </c>
      <c r="N4765" t="s">
        <v>57</v>
      </c>
      <c r="O4765" t="s">
        <v>120</v>
      </c>
      <c r="P4765">
        <v>76</v>
      </c>
      <c r="Q4765">
        <v>79</v>
      </c>
      <c r="R4765">
        <v>77</v>
      </c>
      <c r="S4765">
        <v>7</v>
      </c>
      <c r="T4765">
        <f t="shared" si="666"/>
        <v>70</v>
      </c>
      <c r="U4765">
        <v>70</v>
      </c>
      <c r="V4765">
        <f t="shared" si="667"/>
        <v>0</v>
      </c>
      <c r="W4765" s="3">
        <f t="shared" si="668"/>
        <v>9.0909090909090912E-2</v>
      </c>
      <c r="X4765">
        <v>19</v>
      </c>
      <c r="Y4765" s="4">
        <v>3.4</v>
      </c>
      <c r="Z4765" s="4">
        <v>2</v>
      </c>
      <c r="AA4765" s="5">
        <v>33439.69</v>
      </c>
      <c r="AB4765" s="5">
        <f t="shared" si="669"/>
        <v>2340778.2999999998</v>
      </c>
      <c r="AC4765" s="5">
        <v>21985.78</v>
      </c>
      <c r="AD4765" s="5">
        <f t="shared" si="670"/>
        <v>1692905.06</v>
      </c>
      <c r="AE4765" s="5">
        <v>139536.29999999999</v>
      </c>
      <c r="AF4765" s="5">
        <v>36955.769999999997</v>
      </c>
      <c r="AG4765" s="5">
        <v>8857.5499999999993</v>
      </c>
      <c r="AH4765" s="5">
        <v>2900</v>
      </c>
      <c r="AI4765" s="5">
        <v>25301.119999999999</v>
      </c>
      <c r="AJ4765">
        <v>2</v>
      </c>
      <c r="AK4765" s="5">
        <v>17619.22</v>
      </c>
      <c r="AL4765" s="5">
        <v>0</v>
      </c>
      <c r="AM4765" s="5">
        <v>50815.61</v>
      </c>
      <c r="AN4765">
        <v>4</v>
      </c>
      <c r="AO4765">
        <v>5</v>
      </c>
      <c r="AP4765" t="str">
        <f t="shared" si="671"/>
        <v>No</v>
      </c>
      <c r="AQ4765">
        <v>4</v>
      </c>
      <c r="AR4765" s="5">
        <f t="shared" si="672"/>
        <v>1974890.63</v>
      </c>
      <c r="AS4765" s="5">
        <f t="shared" si="673"/>
        <v>365887.67</v>
      </c>
      <c r="AT4765" t="s">
        <v>1641</v>
      </c>
      <c r="AU4765" t="s">
        <v>6199</v>
      </c>
      <c r="AV4765" t="s">
        <v>6200</v>
      </c>
      <c r="AW4765" t="s">
        <v>6175</v>
      </c>
      <c r="AX4765" t="s">
        <v>6167</v>
      </c>
      <c r="AY4765">
        <v>77</v>
      </c>
      <c r="AZ4765">
        <v>0</v>
      </c>
      <c r="BA4765">
        <v>0</v>
      </c>
      <c r="BB4765" t="s">
        <v>6168</v>
      </c>
      <c r="BC4765">
        <v>0</v>
      </c>
      <c r="BD4765">
        <v>1</v>
      </c>
      <c r="BE4765" t="s">
        <v>6188</v>
      </c>
      <c r="BF4765" t="s">
        <v>6212</v>
      </c>
      <c r="BG4765">
        <v>0</v>
      </c>
      <c r="BH4765" t="s">
        <v>6171</v>
      </c>
      <c r="BI4765">
        <v>25</v>
      </c>
      <c r="BJ4765" t="s">
        <v>6172</v>
      </c>
      <c r="BK4765">
        <v>0</v>
      </c>
      <c r="BL4765">
        <v>85</v>
      </c>
      <c r="BM4765" s="3">
        <f t="shared" si="674"/>
        <v>0.90588235294117647</v>
      </c>
    </row>
    <row r="4766" spans="1:65">
      <c r="A4766" t="s">
        <v>4906</v>
      </c>
      <c r="B4766" s="2">
        <v>45946</v>
      </c>
      <c r="C4766" t="s">
        <v>4641</v>
      </c>
      <c r="D4766" t="s">
        <v>4642</v>
      </c>
      <c r="E4766">
        <v>10</v>
      </c>
      <c r="F4766" t="s">
        <v>72</v>
      </c>
      <c r="G4766" t="s">
        <v>62</v>
      </c>
      <c r="H4766" t="s">
        <v>155</v>
      </c>
      <c r="I4766" t="s">
        <v>52</v>
      </c>
      <c r="J4766" t="s">
        <v>53</v>
      </c>
      <c r="K4766" t="s">
        <v>75</v>
      </c>
      <c r="L4766" t="s">
        <v>87</v>
      </c>
      <c r="M4766" t="s">
        <v>56</v>
      </c>
      <c r="N4766" t="s">
        <v>76</v>
      </c>
      <c r="O4766" t="s">
        <v>58</v>
      </c>
      <c r="P4766">
        <v>51</v>
      </c>
      <c r="Q4766">
        <v>52</v>
      </c>
      <c r="R4766">
        <v>53</v>
      </c>
      <c r="S4766">
        <v>1</v>
      </c>
      <c r="T4766">
        <f t="shared" si="666"/>
        <v>52</v>
      </c>
      <c r="U4766">
        <v>49</v>
      </c>
      <c r="V4766">
        <f t="shared" si="667"/>
        <v>3</v>
      </c>
      <c r="W4766" s="3">
        <f t="shared" si="668"/>
        <v>1.8867924528301886E-2</v>
      </c>
      <c r="X4766">
        <v>31</v>
      </c>
      <c r="Y4766" s="4">
        <v>3.9</v>
      </c>
      <c r="Z4766" s="4">
        <v>1.7</v>
      </c>
      <c r="AA4766" s="5">
        <v>36088.17</v>
      </c>
      <c r="AB4766" s="5">
        <f t="shared" si="669"/>
        <v>1768320.33</v>
      </c>
      <c r="AC4766" s="5">
        <v>24231.3</v>
      </c>
      <c r="AD4766" s="5">
        <f t="shared" si="670"/>
        <v>1284258.8999999999</v>
      </c>
      <c r="AE4766" s="5">
        <v>93329.18</v>
      </c>
      <c r="AF4766" s="5">
        <v>24650.07</v>
      </c>
      <c r="AG4766" s="5">
        <v>9749.61</v>
      </c>
      <c r="AH4766" s="5">
        <v>2465</v>
      </c>
      <c r="AI4766" s="5">
        <v>3200</v>
      </c>
      <c r="AJ4766">
        <v>0</v>
      </c>
      <c r="AK4766" s="5">
        <v>0</v>
      </c>
      <c r="AL4766" s="5">
        <v>1995.85</v>
      </c>
      <c r="AM4766" s="5">
        <v>36870.85</v>
      </c>
      <c r="AN4766">
        <v>4</v>
      </c>
      <c r="AO4766">
        <v>5</v>
      </c>
      <c r="AP4766" t="str">
        <f t="shared" si="671"/>
        <v>No</v>
      </c>
      <c r="AQ4766">
        <v>2</v>
      </c>
      <c r="AR4766" s="5">
        <f t="shared" si="672"/>
        <v>1456519.46</v>
      </c>
      <c r="AS4766" s="5">
        <f t="shared" si="673"/>
        <v>311800.87</v>
      </c>
      <c r="AT4766" t="s">
        <v>59</v>
      </c>
      <c r="AU4766" t="s">
        <v>6164</v>
      </c>
      <c r="AV4766" t="s">
        <v>6165</v>
      </c>
      <c r="AW4766" t="s">
        <v>6166</v>
      </c>
      <c r="AX4766" t="s">
        <v>6184</v>
      </c>
      <c r="AY4766">
        <v>53</v>
      </c>
      <c r="AZ4766">
        <v>2</v>
      </c>
      <c r="BA4766">
        <v>23</v>
      </c>
      <c r="BB4766" t="s">
        <v>6185</v>
      </c>
      <c r="BC4766">
        <v>1</v>
      </c>
      <c r="BD4766">
        <v>0</v>
      </c>
      <c r="BE4766" t="s">
        <v>6178</v>
      </c>
      <c r="BF4766" t="s">
        <v>6170</v>
      </c>
      <c r="BG4766">
        <v>1</v>
      </c>
      <c r="BH4766" t="s">
        <v>6179</v>
      </c>
      <c r="BI4766">
        <v>48</v>
      </c>
      <c r="BJ4766" t="s">
        <v>6172</v>
      </c>
      <c r="BK4766">
        <v>0</v>
      </c>
      <c r="BL4766">
        <v>77</v>
      </c>
      <c r="BM4766" s="3">
        <f t="shared" si="674"/>
        <v>0.68831168831168832</v>
      </c>
    </row>
    <row r="4767" spans="1:65">
      <c r="A4767" t="s">
        <v>4907</v>
      </c>
      <c r="B4767" s="2">
        <v>45946</v>
      </c>
      <c r="C4767" t="s">
        <v>4641</v>
      </c>
      <c r="D4767" t="s">
        <v>4642</v>
      </c>
      <c r="E4767">
        <v>10</v>
      </c>
      <c r="F4767" t="s">
        <v>61</v>
      </c>
      <c r="G4767" t="s">
        <v>50</v>
      </c>
      <c r="H4767" t="s">
        <v>170</v>
      </c>
      <c r="I4767" t="s">
        <v>52</v>
      </c>
      <c r="J4767" t="s">
        <v>53</v>
      </c>
      <c r="K4767" t="s">
        <v>54</v>
      </c>
      <c r="L4767" t="s">
        <v>55</v>
      </c>
      <c r="M4767" t="s">
        <v>56</v>
      </c>
      <c r="N4767" t="s">
        <v>57</v>
      </c>
      <c r="O4767" t="s">
        <v>58</v>
      </c>
      <c r="P4767">
        <v>56</v>
      </c>
      <c r="Q4767">
        <v>59</v>
      </c>
      <c r="R4767">
        <v>60</v>
      </c>
      <c r="S4767">
        <v>2</v>
      </c>
      <c r="T4767">
        <f t="shared" si="666"/>
        <v>58</v>
      </c>
      <c r="U4767">
        <v>55</v>
      </c>
      <c r="V4767">
        <f t="shared" si="667"/>
        <v>3</v>
      </c>
      <c r="W4767" s="3">
        <f t="shared" si="668"/>
        <v>3.3333333333333333E-2</v>
      </c>
      <c r="X4767">
        <v>38</v>
      </c>
      <c r="Y4767" s="4">
        <v>4.0999999999999996</v>
      </c>
      <c r="Z4767" s="4">
        <v>1.3</v>
      </c>
      <c r="AA4767" s="5">
        <v>38861.58</v>
      </c>
      <c r="AB4767" s="5">
        <f t="shared" si="669"/>
        <v>2137386.9</v>
      </c>
      <c r="AC4767" s="5">
        <v>23646.77</v>
      </c>
      <c r="AD4767" s="5">
        <f t="shared" si="670"/>
        <v>1418806.2</v>
      </c>
      <c r="AE4767" s="5">
        <v>108285.06</v>
      </c>
      <c r="AF4767" s="5">
        <v>25791.49</v>
      </c>
      <c r="AG4767" s="5">
        <v>9967.0400000000009</v>
      </c>
      <c r="AH4767" s="5">
        <v>1885</v>
      </c>
      <c r="AI4767" s="5">
        <v>6400</v>
      </c>
      <c r="AJ4767">
        <v>0</v>
      </c>
      <c r="AK4767" s="5">
        <v>0</v>
      </c>
      <c r="AL4767" s="5">
        <v>1991.88</v>
      </c>
      <c r="AM4767" s="5">
        <v>36049.47</v>
      </c>
      <c r="AN4767">
        <v>4</v>
      </c>
      <c r="AO4767">
        <v>4</v>
      </c>
      <c r="AP4767" t="str">
        <f t="shared" si="671"/>
        <v>Yes</v>
      </c>
      <c r="AQ4767">
        <v>1</v>
      </c>
      <c r="AR4767" s="5">
        <f t="shared" si="672"/>
        <v>1609176.14</v>
      </c>
      <c r="AS4767" s="5">
        <f t="shared" si="673"/>
        <v>528210.76</v>
      </c>
      <c r="AT4767" t="s">
        <v>59</v>
      </c>
      <c r="AU4767" t="s">
        <v>6164</v>
      </c>
      <c r="AV4767" t="s">
        <v>6165</v>
      </c>
      <c r="AW4767" t="s">
        <v>6166</v>
      </c>
      <c r="AX4767" t="s">
        <v>6184</v>
      </c>
      <c r="AY4767">
        <v>59</v>
      </c>
      <c r="AZ4767">
        <v>0</v>
      </c>
      <c r="BA4767">
        <v>26</v>
      </c>
      <c r="BB4767" t="s">
        <v>6180</v>
      </c>
      <c r="BC4767">
        <v>0</v>
      </c>
      <c r="BD4767">
        <v>0</v>
      </c>
      <c r="BE4767" t="s">
        <v>6169</v>
      </c>
      <c r="BF4767" t="s">
        <v>6170</v>
      </c>
      <c r="BG4767">
        <v>0</v>
      </c>
      <c r="BH4767" t="s">
        <v>6171</v>
      </c>
      <c r="BI4767">
        <v>40</v>
      </c>
      <c r="BJ4767" t="s">
        <v>6172</v>
      </c>
      <c r="BK4767">
        <v>0</v>
      </c>
      <c r="BL4767">
        <v>72</v>
      </c>
      <c r="BM4767" s="3">
        <f t="shared" si="674"/>
        <v>0.83333333333333337</v>
      </c>
    </row>
    <row r="4768" spans="1:65">
      <c r="A4768" t="s">
        <v>4908</v>
      </c>
      <c r="B4768" s="2">
        <v>45946</v>
      </c>
      <c r="C4768" t="s">
        <v>4641</v>
      </c>
      <c r="D4768" t="s">
        <v>4642</v>
      </c>
      <c r="E4768">
        <v>10</v>
      </c>
      <c r="F4768" t="s">
        <v>61</v>
      </c>
      <c r="G4768" t="s">
        <v>50</v>
      </c>
      <c r="H4768" t="s">
        <v>170</v>
      </c>
      <c r="I4768" t="s">
        <v>64</v>
      </c>
      <c r="J4768" t="s">
        <v>53</v>
      </c>
      <c r="K4768" t="s">
        <v>54</v>
      </c>
      <c r="L4768" t="s">
        <v>67</v>
      </c>
      <c r="M4768" t="s">
        <v>68</v>
      </c>
      <c r="N4768" t="s">
        <v>76</v>
      </c>
      <c r="O4768" t="s">
        <v>82</v>
      </c>
      <c r="P4768">
        <v>61</v>
      </c>
      <c r="Q4768">
        <v>61</v>
      </c>
      <c r="R4768">
        <v>62</v>
      </c>
      <c r="S4768">
        <v>2</v>
      </c>
      <c r="T4768">
        <f t="shared" si="666"/>
        <v>60</v>
      </c>
      <c r="U4768">
        <v>59</v>
      </c>
      <c r="V4768">
        <f t="shared" si="667"/>
        <v>1</v>
      </c>
      <c r="W4768" s="3">
        <f t="shared" si="668"/>
        <v>3.2258064516129031E-2</v>
      </c>
      <c r="X4768">
        <v>37</v>
      </c>
      <c r="Y4768" s="4">
        <v>3.5</v>
      </c>
      <c r="Z4768" s="4">
        <v>2</v>
      </c>
      <c r="AA4768" s="5">
        <v>38835.96</v>
      </c>
      <c r="AB4768" s="5">
        <f t="shared" si="669"/>
        <v>2291321.64</v>
      </c>
      <c r="AC4768" s="5">
        <v>22016.5</v>
      </c>
      <c r="AD4768" s="5">
        <f t="shared" si="670"/>
        <v>1365023</v>
      </c>
      <c r="AE4768" s="5">
        <v>102620.54</v>
      </c>
      <c r="AF4768" s="5">
        <v>28090.080000000002</v>
      </c>
      <c r="AG4768" s="5">
        <v>10667.2</v>
      </c>
      <c r="AH4768" s="5">
        <v>2900</v>
      </c>
      <c r="AI4768" s="5">
        <v>6400</v>
      </c>
      <c r="AJ4768">
        <v>1</v>
      </c>
      <c r="AK4768" s="5">
        <v>9032.2099999999991</v>
      </c>
      <c r="AL4768" s="5">
        <v>661.69</v>
      </c>
      <c r="AM4768" s="5">
        <v>43863.68</v>
      </c>
      <c r="AN4768">
        <v>4</v>
      </c>
      <c r="AO4768">
        <v>6</v>
      </c>
      <c r="AP4768" t="str">
        <f t="shared" si="671"/>
        <v>No</v>
      </c>
      <c r="AQ4768">
        <v>3</v>
      </c>
      <c r="AR4768" s="5">
        <f t="shared" si="672"/>
        <v>1569258.4</v>
      </c>
      <c r="AS4768" s="5">
        <f t="shared" si="673"/>
        <v>722063.24</v>
      </c>
      <c r="AT4768" t="s">
        <v>116</v>
      </c>
      <c r="AU4768" t="s">
        <v>6189</v>
      </c>
      <c r="AV4768" t="s">
        <v>6201</v>
      </c>
      <c r="AW4768" t="s">
        <v>6175</v>
      </c>
      <c r="AX4768" t="s">
        <v>6184</v>
      </c>
      <c r="AY4768">
        <v>63</v>
      </c>
      <c r="AZ4768">
        <v>2</v>
      </c>
      <c r="BA4768">
        <v>17</v>
      </c>
      <c r="BB4768" t="s">
        <v>6185</v>
      </c>
      <c r="BC4768">
        <v>0</v>
      </c>
      <c r="BD4768">
        <v>2</v>
      </c>
      <c r="BE4768" t="s">
        <v>6218</v>
      </c>
      <c r="BF4768" t="s">
        <v>6210</v>
      </c>
      <c r="BG4768">
        <v>1</v>
      </c>
      <c r="BH4768" t="s">
        <v>6179</v>
      </c>
      <c r="BI4768">
        <v>42</v>
      </c>
      <c r="BJ4768" t="s">
        <v>6172</v>
      </c>
      <c r="BK4768">
        <v>0</v>
      </c>
      <c r="BL4768">
        <v>73</v>
      </c>
      <c r="BM4768" s="3">
        <f t="shared" si="674"/>
        <v>0.84931506849315064</v>
      </c>
    </row>
    <row r="4769" spans="1:65">
      <c r="A4769" t="s">
        <v>4909</v>
      </c>
      <c r="B4769" s="2">
        <v>45946</v>
      </c>
      <c r="C4769" t="s">
        <v>4641</v>
      </c>
      <c r="D4769" t="s">
        <v>4642</v>
      </c>
      <c r="E4769">
        <v>10</v>
      </c>
      <c r="F4769" t="s">
        <v>72</v>
      </c>
      <c r="G4769" t="s">
        <v>50</v>
      </c>
      <c r="H4769" t="s">
        <v>138</v>
      </c>
      <c r="I4769" t="s">
        <v>64</v>
      </c>
      <c r="J4769" t="s">
        <v>65</v>
      </c>
      <c r="K4769" t="s">
        <v>66</v>
      </c>
      <c r="L4769" t="s">
        <v>55</v>
      </c>
      <c r="M4769" t="s">
        <v>56</v>
      </c>
      <c r="N4769" t="s">
        <v>69</v>
      </c>
      <c r="O4769" t="s">
        <v>120</v>
      </c>
      <c r="P4769">
        <v>55</v>
      </c>
      <c r="Q4769">
        <v>59</v>
      </c>
      <c r="R4769">
        <v>62</v>
      </c>
      <c r="S4769">
        <v>1</v>
      </c>
      <c r="T4769">
        <f t="shared" si="666"/>
        <v>61</v>
      </c>
      <c r="U4769">
        <v>55</v>
      </c>
      <c r="V4769">
        <f t="shared" si="667"/>
        <v>6</v>
      </c>
      <c r="W4769" s="3">
        <f t="shared" si="668"/>
        <v>1.6129032258064516E-2</v>
      </c>
      <c r="X4769">
        <v>6</v>
      </c>
      <c r="Y4769" s="4">
        <v>0.4</v>
      </c>
      <c r="Z4769" s="4">
        <v>0.6</v>
      </c>
      <c r="AA4769" s="5">
        <v>48287.82</v>
      </c>
      <c r="AB4769" s="5">
        <f t="shared" si="669"/>
        <v>2655830.1</v>
      </c>
      <c r="AC4769" s="5">
        <v>34931.89</v>
      </c>
      <c r="AD4769" s="5">
        <f t="shared" si="670"/>
        <v>2165777.1800000002</v>
      </c>
      <c r="AE4769" s="5">
        <v>135229.32999999999</v>
      </c>
      <c r="AF4769" s="5">
        <v>37131.08</v>
      </c>
      <c r="AG4769" s="5">
        <v>7103.99</v>
      </c>
      <c r="AH4769" s="5">
        <v>870</v>
      </c>
      <c r="AI4769" s="5">
        <v>4600</v>
      </c>
      <c r="AJ4769">
        <v>0</v>
      </c>
      <c r="AK4769" s="5">
        <v>0</v>
      </c>
      <c r="AL4769" s="5">
        <v>6171.28</v>
      </c>
      <c r="AM4769" s="5">
        <v>35753.53</v>
      </c>
      <c r="AN4769">
        <v>4</v>
      </c>
      <c r="AO4769">
        <v>4</v>
      </c>
      <c r="AP4769" t="str">
        <f t="shared" si="671"/>
        <v>Yes</v>
      </c>
      <c r="AQ4769">
        <v>1</v>
      </c>
      <c r="AR4769" s="5">
        <f t="shared" si="672"/>
        <v>2392636.39</v>
      </c>
      <c r="AS4769" s="5">
        <f t="shared" si="673"/>
        <v>263193.71000000002</v>
      </c>
      <c r="AT4769" t="s">
        <v>59</v>
      </c>
      <c r="AU4769" t="s">
        <v>6164</v>
      </c>
      <c r="AV4769" t="s">
        <v>6165</v>
      </c>
      <c r="AW4769" t="s">
        <v>6166</v>
      </c>
      <c r="AX4769" t="s">
        <v>6184</v>
      </c>
      <c r="AY4769">
        <v>55</v>
      </c>
      <c r="AZ4769">
        <v>0</v>
      </c>
      <c r="BA4769">
        <v>31</v>
      </c>
      <c r="BB4769" t="s">
        <v>6180</v>
      </c>
      <c r="BC4769">
        <v>0</v>
      </c>
      <c r="BD4769">
        <v>0</v>
      </c>
      <c r="BE4769" t="s">
        <v>6169</v>
      </c>
      <c r="BF4769" t="s">
        <v>6170</v>
      </c>
      <c r="BG4769">
        <v>0</v>
      </c>
      <c r="BH4769" t="s">
        <v>6171</v>
      </c>
      <c r="BI4769">
        <v>7</v>
      </c>
      <c r="BJ4769" t="s">
        <v>6172</v>
      </c>
      <c r="BK4769">
        <v>0</v>
      </c>
      <c r="BL4769">
        <v>67</v>
      </c>
      <c r="BM4769" s="3">
        <f t="shared" si="674"/>
        <v>0.92537313432835822</v>
      </c>
    </row>
    <row r="4770" spans="1:65">
      <c r="A4770" t="s">
        <v>4910</v>
      </c>
      <c r="B4770" s="2">
        <v>45946</v>
      </c>
      <c r="C4770" t="s">
        <v>4641</v>
      </c>
      <c r="D4770" t="s">
        <v>4642</v>
      </c>
      <c r="E4770">
        <v>10</v>
      </c>
      <c r="F4770" t="s">
        <v>49</v>
      </c>
      <c r="G4770" t="s">
        <v>50</v>
      </c>
      <c r="H4770" t="s">
        <v>51</v>
      </c>
      <c r="I4770" t="s">
        <v>64</v>
      </c>
      <c r="J4770" t="s">
        <v>81</v>
      </c>
      <c r="K4770" t="s">
        <v>75</v>
      </c>
      <c r="L4770" t="s">
        <v>92</v>
      </c>
      <c r="M4770" t="s">
        <v>56</v>
      </c>
      <c r="N4770" t="s">
        <v>94</v>
      </c>
      <c r="O4770" t="s">
        <v>70</v>
      </c>
      <c r="P4770">
        <v>34</v>
      </c>
      <c r="Q4770">
        <v>40</v>
      </c>
      <c r="R4770">
        <v>40</v>
      </c>
      <c r="S4770">
        <v>1</v>
      </c>
      <c r="T4770">
        <f t="shared" si="666"/>
        <v>39</v>
      </c>
      <c r="U4770">
        <v>28</v>
      </c>
      <c r="V4770">
        <f t="shared" si="667"/>
        <v>11</v>
      </c>
      <c r="W4770" s="3">
        <f t="shared" si="668"/>
        <v>2.5000000000000001E-2</v>
      </c>
      <c r="X4770">
        <v>38</v>
      </c>
      <c r="Y4770" s="4">
        <v>8.1999999999999993</v>
      </c>
      <c r="Z4770" s="4">
        <v>2.2000000000000002</v>
      </c>
      <c r="AA4770" s="5">
        <v>78349.38</v>
      </c>
      <c r="AB4770" s="5">
        <f t="shared" si="669"/>
        <v>2193782.64</v>
      </c>
      <c r="AC4770" s="5">
        <v>53505.56</v>
      </c>
      <c r="AD4770" s="5">
        <f t="shared" si="670"/>
        <v>2140222.4</v>
      </c>
      <c r="AE4770" s="5">
        <v>118087.89</v>
      </c>
      <c r="AF4770" s="5">
        <v>36690.230000000003</v>
      </c>
      <c r="AG4770" s="5">
        <v>9929.25</v>
      </c>
      <c r="AH4770" s="5">
        <v>3190</v>
      </c>
      <c r="AI4770" s="5">
        <v>6800</v>
      </c>
      <c r="AJ4770">
        <v>0</v>
      </c>
      <c r="AK4770" s="5">
        <v>0</v>
      </c>
      <c r="AL4770" s="5">
        <v>17222.41</v>
      </c>
      <c r="AM4770" s="5">
        <v>19401.8</v>
      </c>
      <c r="AN4770">
        <v>4</v>
      </c>
      <c r="AO4770">
        <v>4</v>
      </c>
      <c r="AP4770" t="str">
        <f t="shared" si="671"/>
        <v>Yes</v>
      </c>
      <c r="AQ4770">
        <v>1</v>
      </c>
      <c r="AR4770" s="5">
        <f t="shared" si="672"/>
        <v>2351543.98</v>
      </c>
      <c r="AS4770" s="5">
        <f t="shared" si="673"/>
        <v>-157761.34</v>
      </c>
      <c r="AT4770" t="s">
        <v>59</v>
      </c>
      <c r="AU4770" t="s">
        <v>6164</v>
      </c>
      <c r="AV4770" t="s">
        <v>6165</v>
      </c>
      <c r="AW4770" t="s">
        <v>6166</v>
      </c>
      <c r="AX4770" t="s">
        <v>6177</v>
      </c>
      <c r="AY4770">
        <v>44</v>
      </c>
      <c r="AZ4770">
        <v>8</v>
      </c>
      <c r="BA4770">
        <v>89</v>
      </c>
      <c r="BB4770" t="s">
        <v>6220</v>
      </c>
      <c r="BC4770">
        <v>0</v>
      </c>
      <c r="BD4770">
        <v>0</v>
      </c>
      <c r="BE4770" t="s">
        <v>6169</v>
      </c>
      <c r="BF4770" t="s">
        <v>6170</v>
      </c>
      <c r="BG4770">
        <v>0</v>
      </c>
      <c r="BH4770" t="s">
        <v>6171</v>
      </c>
      <c r="BI4770">
        <v>40</v>
      </c>
      <c r="BJ4770" t="s">
        <v>6172</v>
      </c>
      <c r="BK4770">
        <v>0</v>
      </c>
      <c r="BL4770">
        <v>50</v>
      </c>
      <c r="BM4770" s="3">
        <f t="shared" si="674"/>
        <v>0.8</v>
      </c>
    </row>
    <row r="4771" spans="1:65">
      <c r="A4771" t="s">
        <v>4911</v>
      </c>
      <c r="B4771" s="2">
        <v>45946</v>
      </c>
      <c r="C4771" t="s">
        <v>4641</v>
      </c>
      <c r="D4771" t="s">
        <v>4642</v>
      </c>
      <c r="E4771">
        <v>10</v>
      </c>
      <c r="F4771" t="s">
        <v>61</v>
      </c>
      <c r="G4771" t="s">
        <v>50</v>
      </c>
      <c r="H4771" t="s">
        <v>170</v>
      </c>
      <c r="I4771" t="s">
        <v>64</v>
      </c>
      <c r="J4771" t="s">
        <v>65</v>
      </c>
      <c r="K4771" t="s">
        <v>75</v>
      </c>
      <c r="L4771" t="s">
        <v>55</v>
      </c>
      <c r="M4771" t="s">
        <v>56</v>
      </c>
      <c r="N4771" t="s">
        <v>109</v>
      </c>
      <c r="O4771" t="s">
        <v>120</v>
      </c>
      <c r="P4771">
        <v>53</v>
      </c>
      <c r="Q4771">
        <v>54</v>
      </c>
      <c r="R4771">
        <v>53</v>
      </c>
      <c r="S4771">
        <v>1</v>
      </c>
      <c r="T4771">
        <f t="shared" si="666"/>
        <v>52</v>
      </c>
      <c r="U4771">
        <v>52</v>
      </c>
      <c r="V4771">
        <f t="shared" si="667"/>
        <v>0</v>
      </c>
      <c r="W4771" s="3">
        <f t="shared" si="668"/>
        <v>1.8867924528301886E-2</v>
      </c>
      <c r="X4771">
        <v>27</v>
      </c>
      <c r="Y4771" s="4">
        <v>1.5</v>
      </c>
      <c r="Z4771" s="4">
        <v>0.7</v>
      </c>
      <c r="AA4771" s="5">
        <v>51847.99</v>
      </c>
      <c r="AB4771" s="5">
        <f t="shared" si="669"/>
        <v>2696095.48</v>
      </c>
      <c r="AC4771" s="5">
        <v>34793.870000000003</v>
      </c>
      <c r="AD4771" s="5">
        <f t="shared" si="670"/>
        <v>1844075.11</v>
      </c>
      <c r="AE4771" s="5">
        <v>113107.28</v>
      </c>
      <c r="AF4771" s="5">
        <v>33020.11</v>
      </c>
      <c r="AG4771" s="5">
        <v>9058.67</v>
      </c>
      <c r="AH4771" s="5">
        <v>1015</v>
      </c>
      <c r="AI4771" s="5">
        <v>4600</v>
      </c>
      <c r="AJ4771">
        <v>0</v>
      </c>
      <c r="AK4771" s="5">
        <v>0</v>
      </c>
      <c r="AL4771" s="5">
        <v>0</v>
      </c>
      <c r="AM4771" s="5">
        <v>79906.16</v>
      </c>
      <c r="AN4771">
        <v>8</v>
      </c>
      <c r="AO4771">
        <v>8</v>
      </c>
      <c r="AP4771" t="str">
        <f t="shared" si="671"/>
        <v>Yes</v>
      </c>
      <c r="AQ4771">
        <v>1</v>
      </c>
      <c r="AR4771" s="5">
        <f t="shared" si="672"/>
        <v>2084782.33</v>
      </c>
      <c r="AS4771" s="5">
        <f t="shared" si="673"/>
        <v>611313.15</v>
      </c>
      <c r="AT4771" t="s">
        <v>59</v>
      </c>
      <c r="AU4771" t="s">
        <v>6164</v>
      </c>
      <c r="AV4771" t="s">
        <v>6165</v>
      </c>
      <c r="AW4771" t="s">
        <v>6166</v>
      </c>
      <c r="AX4771" t="s">
        <v>6167</v>
      </c>
      <c r="AY4771">
        <v>55</v>
      </c>
      <c r="AZ4771">
        <v>2</v>
      </c>
      <c r="BA4771">
        <v>0</v>
      </c>
      <c r="BB4771" t="s">
        <v>6168</v>
      </c>
      <c r="BC4771">
        <v>0</v>
      </c>
      <c r="BD4771">
        <v>0</v>
      </c>
      <c r="BE4771" t="s">
        <v>6169</v>
      </c>
      <c r="BF4771" t="s">
        <v>6170</v>
      </c>
      <c r="BG4771">
        <v>1</v>
      </c>
      <c r="BH4771" t="s">
        <v>6179</v>
      </c>
      <c r="BI4771">
        <v>56</v>
      </c>
      <c r="BJ4771" t="s">
        <v>6187</v>
      </c>
      <c r="BK4771">
        <v>0</v>
      </c>
      <c r="BL4771">
        <v>64</v>
      </c>
      <c r="BM4771" s="3">
        <f t="shared" si="674"/>
        <v>0.828125</v>
      </c>
    </row>
    <row r="4772" spans="1:65">
      <c r="A4772" t="s">
        <v>4912</v>
      </c>
      <c r="B4772" s="2">
        <v>45946</v>
      </c>
      <c r="C4772" t="s">
        <v>4641</v>
      </c>
      <c r="D4772" t="s">
        <v>4642</v>
      </c>
      <c r="E4772">
        <v>10</v>
      </c>
      <c r="F4772" t="s">
        <v>61</v>
      </c>
      <c r="G4772" t="s">
        <v>62</v>
      </c>
      <c r="H4772" t="s">
        <v>104</v>
      </c>
      <c r="I4772" t="s">
        <v>74</v>
      </c>
      <c r="J4772" t="s">
        <v>81</v>
      </c>
      <c r="K4772" t="s">
        <v>75</v>
      </c>
      <c r="L4772" t="s">
        <v>87</v>
      </c>
      <c r="M4772" t="s">
        <v>56</v>
      </c>
      <c r="N4772" t="s">
        <v>57</v>
      </c>
      <c r="O4772" t="s">
        <v>82</v>
      </c>
      <c r="P4772">
        <v>36</v>
      </c>
      <c r="Q4772">
        <v>37</v>
      </c>
      <c r="R4772">
        <v>37</v>
      </c>
      <c r="S4772">
        <v>1</v>
      </c>
      <c r="T4772">
        <f t="shared" si="666"/>
        <v>36</v>
      </c>
      <c r="U4772">
        <v>36</v>
      </c>
      <c r="V4772">
        <f t="shared" si="667"/>
        <v>0</v>
      </c>
      <c r="W4772" s="3">
        <f t="shared" si="668"/>
        <v>2.7027027027027029E-2</v>
      </c>
      <c r="X4772">
        <v>43</v>
      </c>
      <c r="Y4772" s="4">
        <v>2.2000000000000002</v>
      </c>
      <c r="Z4772" s="4">
        <v>1.7</v>
      </c>
      <c r="AA4772" s="5">
        <v>78345.52</v>
      </c>
      <c r="AB4772" s="5">
        <f t="shared" si="669"/>
        <v>2820438.72</v>
      </c>
      <c r="AC4772" s="5">
        <v>54320.5</v>
      </c>
      <c r="AD4772" s="5">
        <f t="shared" si="670"/>
        <v>2009858.5</v>
      </c>
      <c r="AE4772" s="5">
        <v>113939.08</v>
      </c>
      <c r="AF4772" s="5">
        <v>32195.78</v>
      </c>
      <c r="AG4772" s="5">
        <v>12284.66</v>
      </c>
      <c r="AH4772" s="5">
        <v>2465</v>
      </c>
      <c r="AI4772" s="5">
        <v>6800</v>
      </c>
      <c r="AJ4772">
        <v>0</v>
      </c>
      <c r="AK4772" s="5">
        <v>0</v>
      </c>
      <c r="AL4772" s="5">
        <v>0</v>
      </c>
      <c r="AM4772" s="5">
        <v>28275.93</v>
      </c>
      <c r="AN4772">
        <v>4</v>
      </c>
      <c r="AO4772">
        <v>6</v>
      </c>
      <c r="AP4772" t="str">
        <f t="shared" si="671"/>
        <v>No</v>
      </c>
      <c r="AQ4772">
        <v>2</v>
      </c>
      <c r="AR4772" s="5">
        <f t="shared" si="672"/>
        <v>2205818.9500000002</v>
      </c>
      <c r="AS4772" s="5">
        <f t="shared" si="673"/>
        <v>614619.77</v>
      </c>
      <c r="AT4772" t="s">
        <v>59</v>
      </c>
      <c r="AU4772" t="s">
        <v>6164</v>
      </c>
      <c r="AV4772" t="s">
        <v>6165</v>
      </c>
      <c r="AW4772" t="s">
        <v>6166</v>
      </c>
      <c r="AX4772" t="s">
        <v>6184</v>
      </c>
      <c r="AY4772">
        <v>39</v>
      </c>
      <c r="AZ4772">
        <v>0</v>
      </c>
      <c r="BA4772">
        <v>0</v>
      </c>
      <c r="BB4772" t="s">
        <v>6168</v>
      </c>
      <c r="BC4772">
        <v>0</v>
      </c>
      <c r="BD4772">
        <v>2</v>
      </c>
      <c r="BE4772" t="s">
        <v>6219</v>
      </c>
      <c r="BF4772" t="s">
        <v>6170</v>
      </c>
      <c r="BG4772">
        <v>0</v>
      </c>
      <c r="BH4772" t="s">
        <v>6171</v>
      </c>
      <c r="BI4772">
        <v>31</v>
      </c>
      <c r="BJ4772" t="s">
        <v>6172</v>
      </c>
      <c r="BK4772">
        <v>0</v>
      </c>
      <c r="BL4772">
        <v>48</v>
      </c>
      <c r="BM4772" s="3">
        <f t="shared" si="674"/>
        <v>0.77083333333333337</v>
      </c>
    </row>
    <row r="4773" spans="1:65">
      <c r="A4773" t="s">
        <v>4913</v>
      </c>
      <c r="B4773" s="2">
        <v>45946</v>
      </c>
      <c r="C4773" t="s">
        <v>4641</v>
      </c>
      <c r="D4773" t="s">
        <v>4642</v>
      </c>
      <c r="E4773">
        <v>10</v>
      </c>
      <c r="F4773" t="s">
        <v>61</v>
      </c>
      <c r="G4773" t="s">
        <v>79</v>
      </c>
      <c r="H4773" t="s">
        <v>100</v>
      </c>
      <c r="I4773" t="s">
        <v>64</v>
      </c>
      <c r="J4773" t="s">
        <v>81</v>
      </c>
      <c r="K4773" t="s">
        <v>66</v>
      </c>
      <c r="L4773" t="s">
        <v>92</v>
      </c>
      <c r="M4773" t="s">
        <v>56</v>
      </c>
      <c r="N4773" t="s">
        <v>94</v>
      </c>
      <c r="O4773" t="s">
        <v>70</v>
      </c>
      <c r="P4773">
        <v>31</v>
      </c>
      <c r="Q4773">
        <v>32</v>
      </c>
      <c r="R4773">
        <v>32</v>
      </c>
      <c r="S4773">
        <v>1</v>
      </c>
      <c r="T4773">
        <f t="shared" si="666"/>
        <v>31</v>
      </c>
      <c r="U4773">
        <v>30</v>
      </c>
      <c r="V4773">
        <f t="shared" si="667"/>
        <v>1</v>
      </c>
      <c r="W4773" s="3">
        <f t="shared" si="668"/>
        <v>3.125E-2</v>
      </c>
      <c r="X4773">
        <v>26</v>
      </c>
      <c r="Y4773" s="4">
        <v>3.5</v>
      </c>
      <c r="Z4773" s="4">
        <v>2.2000000000000002</v>
      </c>
      <c r="AA4773" s="5">
        <v>73539.73</v>
      </c>
      <c r="AB4773" s="5">
        <f t="shared" si="669"/>
        <v>2206191.9</v>
      </c>
      <c r="AC4773" s="5">
        <v>53971.68</v>
      </c>
      <c r="AD4773" s="5">
        <f t="shared" si="670"/>
        <v>1727093.76</v>
      </c>
      <c r="AE4773" s="5">
        <v>94777.79</v>
      </c>
      <c r="AF4773" s="5">
        <v>28369.759999999998</v>
      </c>
      <c r="AG4773" s="5">
        <v>9206.2900000000009</v>
      </c>
      <c r="AH4773" s="5">
        <v>3190</v>
      </c>
      <c r="AI4773" s="5">
        <v>6800</v>
      </c>
      <c r="AJ4773">
        <v>0</v>
      </c>
      <c r="AK4773" s="5">
        <v>0</v>
      </c>
      <c r="AL4773" s="5">
        <v>1452.68</v>
      </c>
      <c r="AM4773" s="5">
        <v>20213.849999999999</v>
      </c>
      <c r="AN4773">
        <v>4</v>
      </c>
      <c r="AO4773">
        <v>5</v>
      </c>
      <c r="AP4773" t="str">
        <f t="shared" si="671"/>
        <v>No</v>
      </c>
      <c r="AQ4773">
        <v>2</v>
      </c>
      <c r="AR4773" s="5">
        <f t="shared" si="672"/>
        <v>1891104.13</v>
      </c>
      <c r="AS4773" s="5">
        <f t="shared" si="673"/>
        <v>315087.77</v>
      </c>
      <c r="AT4773" t="s">
        <v>59</v>
      </c>
      <c r="AU4773" t="s">
        <v>6164</v>
      </c>
      <c r="AV4773" t="s">
        <v>6165</v>
      </c>
      <c r="AW4773" t="s">
        <v>6166</v>
      </c>
      <c r="AX4773" t="s">
        <v>6184</v>
      </c>
      <c r="AY4773">
        <v>35</v>
      </c>
      <c r="AZ4773">
        <v>3</v>
      </c>
      <c r="BA4773">
        <v>10</v>
      </c>
      <c r="BB4773" t="s">
        <v>6185</v>
      </c>
      <c r="BC4773">
        <v>0</v>
      </c>
      <c r="BD4773">
        <v>1</v>
      </c>
      <c r="BE4773" t="s">
        <v>6188</v>
      </c>
      <c r="BF4773" t="s">
        <v>6170</v>
      </c>
      <c r="BG4773">
        <v>1</v>
      </c>
      <c r="BH4773" t="s">
        <v>6186</v>
      </c>
      <c r="BI4773">
        <v>50</v>
      </c>
      <c r="BJ4773" t="s">
        <v>6172</v>
      </c>
      <c r="BK4773">
        <v>0</v>
      </c>
      <c r="BL4773">
        <v>50</v>
      </c>
      <c r="BM4773" s="3">
        <f t="shared" si="674"/>
        <v>0.64</v>
      </c>
    </row>
    <row r="4774" spans="1:65">
      <c r="A4774" t="s">
        <v>4914</v>
      </c>
      <c r="B4774" s="2">
        <v>45946</v>
      </c>
      <c r="C4774" t="s">
        <v>4641</v>
      </c>
      <c r="D4774" t="s">
        <v>4642</v>
      </c>
      <c r="E4774">
        <v>10</v>
      </c>
      <c r="F4774" t="s">
        <v>49</v>
      </c>
      <c r="G4774" t="s">
        <v>62</v>
      </c>
      <c r="H4774" t="s">
        <v>141</v>
      </c>
      <c r="I4774" t="s">
        <v>52</v>
      </c>
      <c r="J4774" t="s">
        <v>81</v>
      </c>
      <c r="K4774" t="s">
        <v>75</v>
      </c>
      <c r="L4774" t="s">
        <v>87</v>
      </c>
      <c r="M4774" t="s">
        <v>56</v>
      </c>
      <c r="N4774" t="s">
        <v>57</v>
      </c>
      <c r="O4774" t="s">
        <v>120</v>
      </c>
      <c r="P4774">
        <v>30</v>
      </c>
      <c r="Q4774">
        <v>40</v>
      </c>
      <c r="R4774">
        <v>39</v>
      </c>
      <c r="S4774">
        <v>1</v>
      </c>
      <c r="T4774">
        <f t="shared" si="666"/>
        <v>38</v>
      </c>
      <c r="U4774">
        <v>22</v>
      </c>
      <c r="V4774">
        <f t="shared" si="667"/>
        <v>16</v>
      </c>
      <c r="W4774" s="3">
        <f t="shared" si="668"/>
        <v>2.564102564102564E-2</v>
      </c>
      <c r="X4774">
        <v>23</v>
      </c>
      <c r="Y4774" s="4">
        <v>3.5</v>
      </c>
      <c r="Z4774" s="4">
        <v>1.4</v>
      </c>
      <c r="AA4774" s="5">
        <v>78754.11</v>
      </c>
      <c r="AB4774" s="5">
        <f t="shared" si="669"/>
        <v>1732590.42</v>
      </c>
      <c r="AC4774" s="5">
        <v>54178.720000000001</v>
      </c>
      <c r="AD4774" s="5">
        <f t="shared" si="670"/>
        <v>2112970.08</v>
      </c>
      <c r="AE4774" s="5">
        <v>125739.85</v>
      </c>
      <c r="AF4774" s="5">
        <v>34854.07</v>
      </c>
      <c r="AG4774" s="5">
        <v>8775.4500000000007</v>
      </c>
      <c r="AH4774" s="5">
        <v>2030</v>
      </c>
      <c r="AI4774" s="5">
        <v>6800</v>
      </c>
      <c r="AJ4774">
        <v>0</v>
      </c>
      <c r="AK4774" s="5">
        <v>0</v>
      </c>
      <c r="AL4774" s="5">
        <v>24130.18</v>
      </c>
      <c r="AM4774" s="5">
        <v>15800.02</v>
      </c>
      <c r="AN4774">
        <v>4</v>
      </c>
      <c r="AO4774">
        <v>5</v>
      </c>
      <c r="AP4774" t="str">
        <f t="shared" si="671"/>
        <v>No</v>
      </c>
      <c r="AQ4774">
        <v>2</v>
      </c>
      <c r="AR4774" s="5">
        <f t="shared" si="672"/>
        <v>2331099.65</v>
      </c>
      <c r="AS4774" s="5">
        <f t="shared" si="673"/>
        <v>-598509.23</v>
      </c>
      <c r="AT4774" t="s">
        <v>59</v>
      </c>
      <c r="AU4774" t="s">
        <v>6164</v>
      </c>
      <c r="AV4774" t="s">
        <v>6165</v>
      </c>
      <c r="AW4774" t="s">
        <v>6166</v>
      </c>
      <c r="AX4774" t="s">
        <v>6167</v>
      </c>
      <c r="AY4774">
        <v>38</v>
      </c>
      <c r="AZ4774">
        <v>4</v>
      </c>
      <c r="BA4774">
        <v>62</v>
      </c>
      <c r="BB4774" t="s">
        <v>6180</v>
      </c>
      <c r="BC4774">
        <v>1</v>
      </c>
      <c r="BD4774">
        <v>0</v>
      </c>
      <c r="BE4774" t="s">
        <v>6178</v>
      </c>
      <c r="BF4774" t="s">
        <v>6170</v>
      </c>
      <c r="BG4774">
        <v>1</v>
      </c>
      <c r="BH4774" t="s">
        <v>6179</v>
      </c>
      <c r="BI4774">
        <v>45</v>
      </c>
      <c r="BJ4774" t="s">
        <v>6172</v>
      </c>
      <c r="BK4774">
        <v>0</v>
      </c>
      <c r="BL4774">
        <v>46</v>
      </c>
      <c r="BM4774" s="3">
        <f t="shared" si="674"/>
        <v>0.84782608695652173</v>
      </c>
    </row>
    <row r="4775" spans="1:65">
      <c r="A4775" t="s">
        <v>4915</v>
      </c>
      <c r="B4775" s="2">
        <v>45947</v>
      </c>
      <c r="C4775" t="s">
        <v>4641</v>
      </c>
      <c r="D4775" t="s">
        <v>4642</v>
      </c>
      <c r="E4775">
        <v>10</v>
      </c>
      <c r="F4775" t="s">
        <v>49</v>
      </c>
      <c r="G4775" t="s">
        <v>50</v>
      </c>
      <c r="H4775" t="s">
        <v>89</v>
      </c>
      <c r="I4775" t="s">
        <v>74</v>
      </c>
      <c r="J4775" t="s">
        <v>53</v>
      </c>
      <c r="K4775" t="s">
        <v>66</v>
      </c>
      <c r="L4775" t="s">
        <v>67</v>
      </c>
      <c r="M4775" t="s">
        <v>68</v>
      </c>
      <c r="N4775" t="s">
        <v>69</v>
      </c>
      <c r="O4775" t="s">
        <v>58</v>
      </c>
      <c r="P4775">
        <v>66</v>
      </c>
      <c r="Q4775">
        <v>67</v>
      </c>
      <c r="R4775">
        <v>66</v>
      </c>
      <c r="S4775">
        <v>5</v>
      </c>
      <c r="T4775">
        <f t="shared" si="666"/>
        <v>61</v>
      </c>
      <c r="U4775">
        <v>61</v>
      </c>
      <c r="V4775">
        <f t="shared" si="667"/>
        <v>0</v>
      </c>
      <c r="W4775" s="3">
        <f t="shared" si="668"/>
        <v>7.575757575757576E-2</v>
      </c>
      <c r="X4775">
        <v>34</v>
      </c>
      <c r="Y4775" s="4">
        <v>5.4</v>
      </c>
      <c r="Z4775" s="4">
        <v>1.8</v>
      </c>
      <c r="AA4775" s="5">
        <v>33590.959999999999</v>
      </c>
      <c r="AB4775" s="5">
        <f t="shared" si="669"/>
        <v>2049048.56</v>
      </c>
      <c r="AC4775" s="5">
        <v>22022.43</v>
      </c>
      <c r="AD4775" s="5">
        <f t="shared" si="670"/>
        <v>1453480.38</v>
      </c>
      <c r="AE4775" s="5">
        <v>113893.06</v>
      </c>
      <c r="AF4775" s="5">
        <v>31205.06</v>
      </c>
      <c r="AG4775" s="5">
        <v>10258.43</v>
      </c>
      <c r="AH4775" s="5">
        <v>2610</v>
      </c>
      <c r="AI4775" s="5">
        <v>18211.560000000001</v>
      </c>
      <c r="AJ4775">
        <v>2</v>
      </c>
      <c r="AK4775" s="5">
        <v>16237.15</v>
      </c>
      <c r="AL4775" s="5">
        <v>0</v>
      </c>
      <c r="AM4775" s="5">
        <v>37545.51</v>
      </c>
      <c r="AN4775">
        <v>4</v>
      </c>
      <c r="AO4775">
        <v>3</v>
      </c>
      <c r="AP4775" t="str">
        <f t="shared" si="671"/>
        <v>Yes</v>
      </c>
      <c r="AQ4775">
        <v>2</v>
      </c>
      <c r="AR4775" s="5">
        <f t="shared" si="672"/>
        <v>1683441.15</v>
      </c>
      <c r="AS4775" s="5">
        <f t="shared" si="673"/>
        <v>365607.41</v>
      </c>
      <c r="AT4775" t="s">
        <v>1641</v>
      </c>
      <c r="AU4775" t="s">
        <v>6199</v>
      </c>
      <c r="AV4775" t="s">
        <v>6200</v>
      </c>
      <c r="AW4775" t="s">
        <v>6175</v>
      </c>
      <c r="AX4775" t="s">
        <v>6167</v>
      </c>
      <c r="AY4775">
        <v>67</v>
      </c>
      <c r="AZ4775">
        <v>0</v>
      </c>
      <c r="BA4775">
        <v>0</v>
      </c>
      <c r="BB4775" t="s">
        <v>6168</v>
      </c>
      <c r="BC4775">
        <v>0</v>
      </c>
      <c r="BD4775">
        <v>0</v>
      </c>
      <c r="BE4775" t="s">
        <v>6169</v>
      </c>
      <c r="BF4775" t="s">
        <v>6210</v>
      </c>
      <c r="BG4775">
        <v>0</v>
      </c>
      <c r="BH4775" t="s">
        <v>6171</v>
      </c>
      <c r="BI4775">
        <v>30</v>
      </c>
      <c r="BJ4775" t="s">
        <v>6172</v>
      </c>
      <c r="BK4775">
        <v>0</v>
      </c>
      <c r="BL4775">
        <v>76</v>
      </c>
      <c r="BM4775" s="3">
        <f t="shared" si="674"/>
        <v>0.86842105263157898</v>
      </c>
    </row>
    <row r="4776" spans="1:65">
      <c r="A4776" t="s">
        <v>4916</v>
      </c>
      <c r="B4776" s="2">
        <v>45947</v>
      </c>
      <c r="C4776" t="s">
        <v>4641</v>
      </c>
      <c r="D4776" t="s">
        <v>4642</v>
      </c>
      <c r="E4776">
        <v>10</v>
      </c>
      <c r="F4776" t="s">
        <v>61</v>
      </c>
      <c r="G4776" t="s">
        <v>79</v>
      </c>
      <c r="H4776" t="s">
        <v>98</v>
      </c>
      <c r="I4776" t="s">
        <v>74</v>
      </c>
      <c r="J4776" t="s">
        <v>53</v>
      </c>
      <c r="K4776" t="s">
        <v>54</v>
      </c>
      <c r="L4776" t="s">
        <v>87</v>
      </c>
      <c r="M4776" t="s">
        <v>68</v>
      </c>
      <c r="N4776" t="s">
        <v>57</v>
      </c>
      <c r="O4776" t="s">
        <v>58</v>
      </c>
      <c r="P4776">
        <v>67</v>
      </c>
      <c r="Q4776">
        <v>68</v>
      </c>
      <c r="R4776">
        <v>68</v>
      </c>
      <c r="S4776">
        <v>2</v>
      </c>
      <c r="T4776">
        <f t="shared" si="666"/>
        <v>66</v>
      </c>
      <c r="U4776">
        <v>64</v>
      </c>
      <c r="V4776">
        <f t="shared" si="667"/>
        <v>2</v>
      </c>
      <c r="W4776" s="3">
        <f t="shared" si="668"/>
        <v>2.9411764705882353E-2</v>
      </c>
      <c r="X4776">
        <v>20</v>
      </c>
      <c r="Y4776" s="4">
        <v>8.5</v>
      </c>
      <c r="Z4776" s="4">
        <v>1.2</v>
      </c>
      <c r="AA4776" s="5">
        <v>38392.370000000003</v>
      </c>
      <c r="AB4776" s="5">
        <f t="shared" si="669"/>
        <v>2457111.6800000002</v>
      </c>
      <c r="AC4776" s="5">
        <v>23059.32</v>
      </c>
      <c r="AD4776" s="5">
        <f t="shared" si="670"/>
        <v>1568033.76</v>
      </c>
      <c r="AE4776" s="5">
        <v>116267.08</v>
      </c>
      <c r="AF4776" s="5">
        <v>29715.89</v>
      </c>
      <c r="AG4776" s="5">
        <v>8418.42</v>
      </c>
      <c r="AH4776" s="5">
        <v>1740</v>
      </c>
      <c r="AI4776" s="5">
        <v>6400</v>
      </c>
      <c r="AJ4776">
        <v>1</v>
      </c>
      <c r="AK4776" s="5">
        <v>8218.59</v>
      </c>
      <c r="AL4776" s="5">
        <v>1386.28</v>
      </c>
      <c r="AM4776" s="5">
        <v>40923.74</v>
      </c>
      <c r="AN4776">
        <v>4</v>
      </c>
      <c r="AO4776">
        <v>3</v>
      </c>
      <c r="AP4776" t="str">
        <f t="shared" si="671"/>
        <v>Yes</v>
      </c>
      <c r="AQ4776">
        <v>1</v>
      </c>
      <c r="AR4776" s="5">
        <f t="shared" si="672"/>
        <v>1781103.76</v>
      </c>
      <c r="AS4776" s="5">
        <f t="shared" si="673"/>
        <v>676007.92</v>
      </c>
      <c r="AT4776" t="s">
        <v>59</v>
      </c>
      <c r="AU4776" t="s">
        <v>6194</v>
      </c>
      <c r="AV4776" t="s">
        <v>6195</v>
      </c>
      <c r="AW4776" t="s">
        <v>6183</v>
      </c>
      <c r="AX4776" t="s">
        <v>6177</v>
      </c>
      <c r="AY4776">
        <v>67</v>
      </c>
      <c r="AZ4776">
        <v>0</v>
      </c>
      <c r="BA4776">
        <v>15</v>
      </c>
      <c r="BB4776" t="s">
        <v>6198</v>
      </c>
      <c r="BC4776">
        <v>0</v>
      </c>
      <c r="BD4776">
        <v>0</v>
      </c>
      <c r="BE4776" t="s">
        <v>6169</v>
      </c>
      <c r="BF4776" t="s">
        <v>6170</v>
      </c>
      <c r="BG4776">
        <v>0</v>
      </c>
      <c r="BH4776" t="s">
        <v>6171</v>
      </c>
      <c r="BI4776">
        <v>25</v>
      </c>
      <c r="BJ4776" t="s">
        <v>6172</v>
      </c>
      <c r="BK4776">
        <v>0</v>
      </c>
      <c r="BL4776">
        <v>74</v>
      </c>
      <c r="BM4776" s="3">
        <f t="shared" si="674"/>
        <v>0.91891891891891897</v>
      </c>
    </row>
    <row r="4777" spans="1:65">
      <c r="A4777" t="s">
        <v>4917</v>
      </c>
      <c r="B4777" s="2">
        <v>45947</v>
      </c>
      <c r="C4777" t="s">
        <v>4641</v>
      </c>
      <c r="D4777" t="s">
        <v>4642</v>
      </c>
      <c r="E4777">
        <v>10</v>
      </c>
      <c r="F4777" t="s">
        <v>72</v>
      </c>
      <c r="G4777" t="s">
        <v>62</v>
      </c>
      <c r="H4777" t="s">
        <v>220</v>
      </c>
      <c r="I4777" t="s">
        <v>74</v>
      </c>
      <c r="J4777" t="s">
        <v>65</v>
      </c>
      <c r="K4777" t="s">
        <v>75</v>
      </c>
      <c r="L4777" t="s">
        <v>67</v>
      </c>
      <c r="M4777" t="s">
        <v>56</v>
      </c>
      <c r="N4777" t="s">
        <v>76</v>
      </c>
      <c r="O4777" t="s">
        <v>120</v>
      </c>
      <c r="P4777">
        <v>59</v>
      </c>
      <c r="Q4777">
        <v>63</v>
      </c>
      <c r="R4777">
        <v>63</v>
      </c>
      <c r="S4777">
        <v>2</v>
      </c>
      <c r="T4777">
        <f t="shared" si="666"/>
        <v>61</v>
      </c>
      <c r="U4777">
        <v>57</v>
      </c>
      <c r="V4777">
        <f t="shared" si="667"/>
        <v>4</v>
      </c>
      <c r="W4777" s="3">
        <f t="shared" si="668"/>
        <v>3.1746031746031744E-2</v>
      </c>
      <c r="X4777">
        <v>21</v>
      </c>
      <c r="Y4777" s="4">
        <v>6.1</v>
      </c>
      <c r="Z4777" s="4">
        <v>1.7</v>
      </c>
      <c r="AA4777" s="5">
        <v>51836.54</v>
      </c>
      <c r="AB4777" s="5">
        <f t="shared" si="669"/>
        <v>2954682.78</v>
      </c>
      <c r="AC4777" s="5">
        <v>33925.35</v>
      </c>
      <c r="AD4777" s="5">
        <f t="shared" si="670"/>
        <v>2137297.0499999998</v>
      </c>
      <c r="AE4777" s="5">
        <v>139563.48000000001</v>
      </c>
      <c r="AF4777" s="5">
        <v>37726.449999999997</v>
      </c>
      <c r="AG4777" s="5">
        <v>8817.42</v>
      </c>
      <c r="AH4777" s="5">
        <v>2465</v>
      </c>
      <c r="AI4777" s="5">
        <v>9200</v>
      </c>
      <c r="AJ4777">
        <v>0</v>
      </c>
      <c r="AK4777" s="5">
        <v>0</v>
      </c>
      <c r="AL4777" s="5">
        <v>4075</v>
      </c>
      <c r="AM4777" s="5">
        <v>36998.089999999997</v>
      </c>
      <c r="AN4777">
        <v>4</v>
      </c>
      <c r="AO4777">
        <v>4</v>
      </c>
      <c r="AP4777" t="str">
        <f t="shared" si="671"/>
        <v>Yes</v>
      </c>
      <c r="AQ4777">
        <v>1</v>
      </c>
      <c r="AR4777" s="5">
        <f t="shared" si="672"/>
        <v>2376142.4900000002</v>
      </c>
      <c r="AS4777" s="5">
        <f t="shared" si="673"/>
        <v>578540.29</v>
      </c>
      <c r="AT4777" t="s">
        <v>59</v>
      </c>
      <c r="AU4777" t="s">
        <v>6164</v>
      </c>
      <c r="AV4777" t="s">
        <v>6165</v>
      </c>
      <c r="AW4777" t="s">
        <v>6166</v>
      </c>
      <c r="AX4777" t="s">
        <v>6184</v>
      </c>
      <c r="AY4777">
        <v>61</v>
      </c>
      <c r="AZ4777">
        <v>0</v>
      </c>
      <c r="BA4777">
        <v>24</v>
      </c>
      <c r="BB4777" t="s">
        <v>6180</v>
      </c>
      <c r="BC4777">
        <v>0</v>
      </c>
      <c r="BD4777">
        <v>0</v>
      </c>
      <c r="BE4777" t="s">
        <v>6169</v>
      </c>
      <c r="BF4777" t="s">
        <v>6170</v>
      </c>
      <c r="BG4777">
        <v>0</v>
      </c>
      <c r="BH4777" t="s">
        <v>6171</v>
      </c>
      <c r="BI4777">
        <v>48</v>
      </c>
      <c r="BJ4777" t="s">
        <v>6172</v>
      </c>
      <c r="BK4777">
        <v>0</v>
      </c>
      <c r="BL4777">
        <v>65</v>
      </c>
      <c r="BM4777" s="3">
        <f t="shared" si="674"/>
        <v>0.96923076923076923</v>
      </c>
    </row>
    <row r="4778" spans="1:65">
      <c r="A4778" t="s">
        <v>4918</v>
      </c>
      <c r="B4778" s="2">
        <v>45947</v>
      </c>
      <c r="C4778" t="s">
        <v>4641</v>
      </c>
      <c r="D4778" t="s">
        <v>4642</v>
      </c>
      <c r="E4778">
        <v>10</v>
      </c>
      <c r="F4778" t="s">
        <v>78</v>
      </c>
      <c r="G4778" t="s">
        <v>62</v>
      </c>
      <c r="H4778" t="s">
        <v>153</v>
      </c>
      <c r="I4778" t="s">
        <v>74</v>
      </c>
      <c r="J4778" t="s">
        <v>53</v>
      </c>
      <c r="K4778" t="s">
        <v>75</v>
      </c>
      <c r="L4778" t="s">
        <v>92</v>
      </c>
      <c r="M4778" t="s">
        <v>68</v>
      </c>
      <c r="N4778" t="s">
        <v>94</v>
      </c>
      <c r="O4778" t="s">
        <v>82</v>
      </c>
      <c r="P4778">
        <v>65</v>
      </c>
      <c r="Q4778">
        <v>67</v>
      </c>
      <c r="R4778">
        <v>65</v>
      </c>
      <c r="S4778">
        <v>2</v>
      </c>
      <c r="T4778">
        <f t="shared" si="666"/>
        <v>63</v>
      </c>
      <c r="U4778">
        <v>63</v>
      </c>
      <c r="V4778">
        <f t="shared" si="667"/>
        <v>0</v>
      </c>
      <c r="W4778" s="3">
        <f t="shared" si="668"/>
        <v>3.0769230769230771E-2</v>
      </c>
      <c r="X4778">
        <v>26</v>
      </c>
      <c r="Y4778" s="4">
        <v>7.1</v>
      </c>
      <c r="Z4778" s="4">
        <v>1.6</v>
      </c>
      <c r="AA4778" s="5">
        <v>35650.400000000001</v>
      </c>
      <c r="AB4778" s="5">
        <f t="shared" si="669"/>
        <v>2245975.2000000002</v>
      </c>
      <c r="AC4778" s="5">
        <v>22622.03</v>
      </c>
      <c r="AD4778" s="5">
        <f t="shared" si="670"/>
        <v>1470431.95</v>
      </c>
      <c r="AE4778" s="5">
        <v>110804.8</v>
      </c>
      <c r="AF4778" s="5">
        <v>30302.32</v>
      </c>
      <c r="AG4778" s="5">
        <v>9308.14</v>
      </c>
      <c r="AH4778" s="5">
        <v>2320</v>
      </c>
      <c r="AI4778" s="5">
        <v>6400</v>
      </c>
      <c r="AJ4778">
        <v>1</v>
      </c>
      <c r="AK4778" s="5">
        <v>8748.5</v>
      </c>
      <c r="AL4778" s="5">
        <v>0</v>
      </c>
      <c r="AM4778" s="5">
        <v>39907.589999999997</v>
      </c>
      <c r="AN4778">
        <v>4</v>
      </c>
      <c r="AO4778">
        <v>4</v>
      </c>
      <c r="AP4778" t="str">
        <f t="shared" si="671"/>
        <v>Yes</v>
      </c>
      <c r="AQ4778">
        <v>2</v>
      </c>
      <c r="AR4778" s="5">
        <f t="shared" si="672"/>
        <v>1678223.3</v>
      </c>
      <c r="AS4778" s="5">
        <f t="shared" si="673"/>
        <v>567751.9</v>
      </c>
      <c r="AT4778" t="s">
        <v>59</v>
      </c>
      <c r="AU4778" t="s">
        <v>6189</v>
      </c>
      <c r="AV4778" t="s">
        <v>6190</v>
      </c>
      <c r="AW4778" t="s">
        <v>6183</v>
      </c>
      <c r="AX4778" t="s">
        <v>6167</v>
      </c>
      <c r="AY4778">
        <v>67</v>
      </c>
      <c r="AZ4778">
        <v>1</v>
      </c>
      <c r="BA4778">
        <v>0</v>
      </c>
      <c r="BB4778" t="s">
        <v>6168</v>
      </c>
      <c r="BC4778">
        <v>0</v>
      </c>
      <c r="BD4778">
        <v>0</v>
      </c>
      <c r="BE4778" t="s">
        <v>6169</v>
      </c>
      <c r="BF4778" t="s">
        <v>6170</v>
      </c>
      <c r="BG4778">
        <v>1</v>
      </c>
      <c r="BH4778" t="s">
        <v>6186</v>
      </c>
      <c r="BI4778">
        <v>37</v>
      </c>
      <c r="BJ4778" t="s">
        <v>6172</v>
      </c>
      <c r="BK4778">
        <v>0</v>
      </c>
      <c r="BL4778">
        <v>70</v>
      </c>
      <c r="BM4778" s="3">
        <f t="shared" si="674"/>
        <v>0.9285714285714286</v>
      </c>
    </row>
    <row r="4779" spans="1:65">
      <c r="A4779" t="s">
        <v>4919</v>
      </c>
      <c r="B4779" s="2">
        <v>45947</v>
      </c>
      <c r="C4779" t="s">
        <v>4641</v>
      </c>
      <c r="D4779" t="s">
        <v>4642</v>
      </c>
      <c r="E4779">
        <v>10</v>
      </c>
      <c r="F4779" t="s">
        <v>72</v>
      </c>
      <c r="G4779" t="s">
        <v>50</v>
      </c>
      <c r="H4779" t="s">
        <v>138</v>
      </c>
      <c r="I4779" t="s">
        <v>74</v>
      </c>
      <c r="J4779" t="s">
        <v>81</v>
      </c>
      <c r="K4779" t="s">
        <v>75</v>
      </c>
      <c r="L4779" t="s">
        <v>55</v>
      </c>
      <c r="M4779" t="s">
        <v>56</v>
      </c>
      <c r="N4779" t="s">
        <v>76</v>
      </c>
      <c r="O4779" t="s">
        <v>70</v>
      </c>
      <c r="P4779">
        <v>33</v>
      </c>
      <c r="Q4779">
        <v>36</v>
      </c>
      <c r="R4779">
        <v>37</v>
      </c>
      <c r="S4779">
        <v>1</v>
      </c>
      <c r="T4779">
        <f t="shared" si="666"/>
        <v>36</v>
      </c>
      <c r="U4779">
        <v>32</v>
      </c>
      <c r="V4779">
        <f t="shared" si="667"/>
        <v>4</v>
      </c>
      <c r="W4779" s="3">
        <f t="shared" si="668"/>
        <v>2.7027027027027029E-2</v>
      </c>
      <c r="X4779">
        <v>33</v>
      </c>
      <c r="Y4779" s="4">
        <v>0</v>
      </c>
      <c r="Z4779" s="4">
        <v>1.8</v>
      </c>
      <c r="AA4779" s="5">
        <v>78950.66</v>
      </c>
      <c r="AB4779" s="5">
        <f t="shared" si="669"/>
        <v>2526421.12</v>
      </c>
      <c r="AC4779" s="5">
        <v>52889.599999999999</v>
      </c>
      <c r="AD4779" s="5">
        <f t="shared" si="670"/>
        <v>1956915.2</v>
      </c>
      <c r="AE4779" s="5">
        <v>114223.97</v>
      </c>
      <c r="AF4779" s="5">
        <v>30900.55</v>
      </c>
      <c r="AG4779" s="5">
        <v>9929.9</v>
      </c>
      <c r="AH4779" s="5">
        <v>2610</v>
      </c>
      <c r="AI4779" s="5">
        <v>6800</v>
      </c>
      <c r="AJ4779">
        <v>0</v>
      </c>
      <c r="AK4779" s="5">
        <v>0</v>
      </c>
      <c r="AL4779" s="5">
        <v>5816.61</v>
      </c>
      <c r="AM4779" s="5">
        <v>19600.77</v>
      </c>
      <c r="AN4779">
        <v>4</v>
      </c>
      <c r="AO4779">
        <v>2</v>
      </c>
      <c r="AP4779" t="str">
        <f t="shared" si="671"/>
        <v>Yes</v>
      </c>
      <c r="AQ4779">
        <v>1</v>
      </c>
      <c r="AR4779" s="5">
        <f t="shared" si="672"/>
        <v>2146797</v>
      </c>
      <c r="AS4779" s="5">
        <f t="shared" si="673"/>
        <v>379624.12</v>
      </c>
      <c r="AT4779" t="s">
        <v>59</v>
      </c>
      <c r="AU4779" t="s">
        <v>6164</v>
      </c>
      <c r="AV4779" t="s">
        <v>6165</v>
      </c>
      <c r="AW4779" t="s">
        <v>6166</v>
      </c>
      <c r="AX4779" t="s">
        <v>6184</v>
      </c>
      <c r="AY4779">
        <v>37</v>
      </c>
      <c r="AZ4779">
        <v>3</v>
      </c>
      <c r="BA4779">
        <v>29</v>
      </c>
      <c r="BB4779" t="s">
        <v>6185</v>
      </c>
      <c r="BC4779">
        <v>0</v>
      </c>
      <c r="BD4779">
        <v>0</v>
      </c>
      <c r="BE4779" t="s">
        <v>6169</v>
      </c>
      <c r="BF4779" t="s">
        <v>6170</v>
      </c>
      <c r="BG4779">
        <v>1</v>
      </c>
      <c r="BH4779" t="s">
        <v>6186</v>
      </c>
      <c r="BI4779">
        <v>60</v>
      </c>
      <c r="BJ4779" t="s">
        <v>6187</v>
      </c>
      <c r="BK4779">
        <v>0</v>
      </c>
      <c r="BL4779">
        <v>46</v>
      </c>
      <c r="BM4779" s="3">
        <f t="shared" si="674"/>
        <v>0.80434782608695654</v>
      </c>
    </row>
    <row r="4780" spans="1:65">
      <c r="A4780" t="s">
        <v>4920</v>
      </c>
      <c r="B4780" s="2">
        <v>45947</v>
      </c>
      <c r="C4780" t="s">
        <v>4641</v>
      </c>
      <c r="D4780" t="s">
        <v>4642</v>
      </c>
      <c r="E4780">
        <v>10</v>
      </c>
      <c r="F4780" t="s">
        <v>49</v>
      </c>
      <c r="G4780" t="s">
        <v>50</v>
      </c>
      <c r="H4780" t="s">
        <v>89</v>
      </c>
      <c r="I4780" t="s">
        <v>52</v>
      </c>
      <c r="J4780" t="s">
        <v>65</v>
      </c>
      <c r="K4780" t="s">
        <v>75</v>
      </c>
      <c r="L4780" t="s">
        <v>67</v>
      </c>
      <c r="M4780" t="s">
        <v>68</v>
      </c>
      <c r="N4780" t="s">
        <v>76</v>
      </c>
      <c r="O4780" t="s">
        <v>70</v>
      </c>
      <c r="P4780">
        <v>54</v>
      </c>
      <c r="Q4780">
        <v>57</v>
      </c>
      <c r="R4780">
        <v>54</v>
      </c>
      <c r="S4780">
        <v>4</v>
      </c>
      <c r="T4780">
        <f t="shared" si="666"/>
        <v>50</v>
      </c>
      <c r="U4780">
        <v>50</v>
      </c>
      <c r="V4780">
        <f t="shared" si="667"/>
        <v>0</v>
      </c>
      <c r="W4780" s="3">
        <f t="shared" si="668"/>
        <v>7.407407407407407E-2</v>
      </c>
      <c r="X4780">
        <v>42</v>
      </c>
      <c r="Y4780" s="4">
        <v>10.7</v>
      </c>
      <c r="Z4780" s="4">
        <v>1.8</v>
      </c>
      <c r="AA4780" s="5">
        <v>52534.3</v>
      </c>
      <c r="AB4780" s="5">
        <f t="shared" si="669"/>
        <v>2626715</v>
      </c>
      <c r="AC4780" s="5">
        <v>32410.26</v>
      </c>
      <c r="AD4780" s="5">
        <f t="shared" si="670"/>
        <v>1750154.04</v>
      </c>
      <c r="AE4780" s="5">
        <v>127406.86</v>
      </c>
      <c r="AF4780" s="5">
        <v>35529.42</v>
      </c>
      <c r="AG4780" s="5">
        <v>10799.36</v>
      </c>
      <c r="AH4780" s="5">
        <v>2610</v>
      </c>
      <c r="AI4780" s="5">
        <v>23260.2</v>
      </c>
      <c r="AJ4780">
        <v>2</v>
      </c>
      <c r="AK4780" s="5">
        <v>29092.61</v>
      </c>
      <c r="AL4780" s="5">
        <v>0</v>
      </c>
      <c r="AM4780" s="5">
        <v>33158.85</v>
      </c>
      <c r="AN4780">
        <v>4</v>
      </c>
      <c r="AO4780">
        <v>3</v>
      </c>
      <c r="AP4780" t="str">
        <f t="shared" si="671"/>
        <v>Yes</v>
      </c>
      <c r="AQ4780">
        <v>3</v>
      </c>
      <c r="AR4780" s="5">
        <f t="shared" si="672"/>
        <v>2012011.34</v>
      </c>
      <c r="AS4780" s="5">
        <f t="shared" si="673"/>
        <v>614703.66</v>
      </c>
      <c r="AT4780" t="s">
        <v>1641</v>
      </c>
      <c r="AU4780" t="s">
        <v>6189</v>
      </c>
      <c r="AV4780" t="s">
        <v>6201</v>
      </c>
      <c r="AW4780" t="s">
        <v>6175</v>
      </c>
      <c r="AX4780" t="s">
        <v>6177</v>
      </c>
      <c r="AY4780">
        <v>56</v>
      </c>
      <c r="AZ4780">
        <v>1</v>
      </c>
      <c r="BA4780">
        <v>0</v>
      </c>
      <c r="BB4780" t="s">
        <v>6168</v>
      </c>
      <c r="BC4780">
        <v>0</v>
      </c>
      <c r="BD4780">
        <v>0</v>
      </c>
      <c r="BE4780" t="s">
        <v>6169</v>
      </c>
      <c r="BF4780" t="s">
        <v>6210</v>
      </c>
      <c r="BG4780">
        <v>0</v>
      </c>
      <c r="BH4780" t="s">
        <v>6171</v>
      </c>
      <c r="BI4780">
        <v>22</v>
      </c>
      <c r="BJ4780" t="s">
        <v>6172</v>
      </c>
      <c r="BK4780">
        <v>0</v>
      </c>
      <c r="BL4780">
        <v>61</v>
      </c>
      <c r="BM4780" s="3">
        <f t="shared" si="674"/>
        <v>0.88524590163934425</v>
      </c>
    </row>
    <row r="4781" spans="1:65">
      <c r="A4781" t="s">
        <v>4921</v>
      </c>
      <c r="B4781" s="2">
        <v>45947</v>
      </c>
      <c r="C4781" t="s">
        <v>4641</v>
      </c>
      <c r="D4781" t="s">
        <v>4642</v>
      </c>
      <c r="E4781">
        <v>10</v>
      </c>
      <c r="F4781" t="s">
        <v>61</v>
      </c>
      <c r="G4781" t="s">
        <v>79</v>
      </c>
      <c r="H4781" t="s">
        <v>100</v>
      </c>
      <c r="I4781" t="s">
        <v>74</v>
      </c>
      <c r="J4781" t="s">
        <v>53</v>
      </c>
      <c r="K4781" t="s">
        <v>66</v>
      </c>
      <c r="L4781" t="s">
        <v>92</v>
      </c>
      <c r="M4781" t="s">
        <v>56</v>
      </c>
      <c r="N4781" t="s">
        <v>69</v>
      </c>
      <c r="O4781" t="s">
        <v>82</v>
      </c>
      <c r="P4781">
        <v>58</v>
      </c>
      <c r="Q4781">
        <v>62</v>
      </c>
      <c r="R4781">
        <v>61</v>
      </c>
      <c r="S4781">
        <v>1</v>
      </c>
      <c r="T4781">
        <f t="shared" si="666"/>
        <v>60</v>
      </c>
      <c r="U4781">
        <v>57</v>
      </c>
      <c r="V4781">
        <f t="shared" si="667"/>
        <v>3</v>
      </c>
      <c r="W4781" s="3">
        <f t="shared" si="668"/>
        <v>1.6393442622950821E-2</v>
      </c>
      <c r="X4781">
        <v>27</v>
      </c>
      <c r="Y4781" s="4">
        <v>9.1999999999999993</v>
      </c>
      <c r="Z4781" s="4">
        <v>2.1</v>
      </c>
      <c r="AA4781" s="5">
        <v>33581.81</v>
      </c>
      <c r="AB4781" s="5">
        <f t="shared" si="669"/>
        <v>1914163.17</v>
      </c>
      <c r="AC4781" s="5">
        <v>23877.64</v>
      </c>
      <c r="AD4781" s="5">
        <f t="shared" si="670"/>
        <v>1456536.04</v>
      </c>
      <c r="AE4781" s="5">
        <v>104094.77</v>
      </c>
      <c r="AF4781" s="5">
        <v>25970.54</v>
      </c>
      <c r="AG4781" s="5">
        <v>9083.19</v>
      </c>
      <c r="AH4781" s="5">
        <v>3045</v>
      </c>
      <c r="AI4781" s="5">
        <v>3200</v>
      </c>
      <c r="AJ4781">
        <v>0</v>
      </c>
      <c r="AK4781" s="5">
        <v>0</v>
      </c>
      <c r="AL4781" s="5">
        <v>2029.79</v>
      </c>
      <c r="AM4781" s="5">
        <v>39772.6</v>
      </c>
      <c r="AN4781">
        <v>4</v>
      </c>
      <c r="AO4781">
        <v>4</v>
      </c>
      <c r="AP4781" t="str">
        <f t="shared" si="671"/>
        <v>Yes</v>
      </c>
      <c r="AQ4781">
        <v>1</v>
      </c>
      <c r="AR4781" s="5">
        <f t="shared" si="672"/>
        <v>1643731.93</v>
      </c>
      <c r="AS4781" s="5">
        <f t="shared" si="673"/>
        <v>270431.24</v>
      </c>
      <c r="AT4781" t="s">
        <v>59</v>
      </c>
      <c r="AU4781" t="s">
        <v>6164</v>
      </c>
      <c r="AV4781" t="s">
        <v>6165</v>
      </c>
      <c r="AW4781" t="s">
        <v>6166</v>
      </c>
      <c r="AX4781" t="s">
        <v>6177</v>
      </c>
      <c r="AY4781">
        <v>61</v>
      </c>
      <c r="AZ4781">
        <v>0</v>
      </c>
      <c r="BA4781">
        <v>21</v>
      </c>
      <c r="BB4781" t="s">
        <v>6180</v>
      </c>
      <c r="BC4781">
        <v>0</v>
      </c>
      <c r="BD4781">
        <v>0</v>
      </c>
      <c r="BE4781" t="s">
        <v>6169</v>
      </c>
      <c r="BF4781" t="s">
        <v>6170</v>
      </c>
      <c r="BG4781">
        <v>0</v>
      </c>
      <c r="BH4781" t="s">
        <v>6171</v>
      </c>
      <c r="BI4781">
        <v>42</v>
      </c>
      <c r="BJ4781" t="s">
        <v>6172</v>
      </c>
      <c r="BK4781">
        <v>0</v>
      </c>
      <c r="BL4781">
        <v>71</v>
      </c>
      <c r="BM4781" s="3">
        <f t="shared" si="674"/>
        <v>0.85915492957746475</v>
      </c>
    </row>
    <row r="4782" spans="1:65">
      <c r="A4782" t="s">
        <v>4922</v>
      </c>
      <c r="B4782" s="2">
        <v>45947</v>
      </c>
      <c r="C4782" t="s">
        <v>4641</v>
      </c>
      <c r="D4782" t="s">
        <v>4642</v>
      </c>
      <c r="E4782">
        <v>10</v>
      </c>
      <c r="F4782" t="s">
        <v>49</v>
      </c>
      <c r="G4782" t="s">
        <v>79</v>
      </c>
      <c r="H4782" t="s">
        <v>260</v>
      </c>
      <c r="I4782" t="s">
        <v>52</v>
      </c>
      <c r="J4782" t="s">
        <v>81</v>
      </c>
      <c r="K4782" t="s">
        <v>75</v>
      </c>
      <c r="L4782" t="s">
        <v>55</v>
      </c>
      <c r="M4782" t="s">
        <v>56</v>
      </c>
      <c r="N4782" t="s">
        <v>57</v>
      </c>
      <c r="O4782" t="s">
        <v>58</v>
      </c>
      <c r="P4782">
        <v>30</v>
      </c>
      <c r="Q4782">
        <v>40</v>
      </c>
      <c r="R4782">
        <v>38</v>
      </c>
      <c r="S4782">
        <v>2</v>
      </c>
      <c r="T4782">
        <f t="shared" si="666"/>
        <v>36</v>
      </c>
      <c r="U4782">
        <v>24</v>
      </c>
      <c r="V4782">
        <f t="shared" si="667"/>
        <v>12</v>
      </c>
      <c r="W4782" s="3">
        <f t="shared" si="668"/>
        <v>5.2631578947368418E-2</v>
      </c>
      <c r="X4782">
        <v>141</v>
      </c>
      <c r="Y4782" s="4">
        <v>0.8</v>
      </c>
      <c r="Z4782" s="4">
        <v>6.2</v>
      </c>
      <c r="AA4782" s="5">
        <v>78158.12</v>
      </c>
      <c r="AB4782" s="5">
        <f t="shared" si="669"/>
        <v>1875794.88</v>
      </c>
      <c r="AC4782" s="5">
        <v>53033.42</v>
      </c>
      <c r="AD4782" s="5">
        <f t="shared" si="670"/>
        <v>2015269.96</v>
      </c>
      <c r="AE4782" s="5">
        <v>123273.66</v>
      </c>
      <c r="AF4782" s="5">
        <v>41066.980000000003</v>
      </c>
      <c r="AG4782" s="5">
        <v>56372.39</v>
      </c>
      <c r="AH4782" s="5">
        <v>8990</v>
      </c>
      <c r="AI4782" s="5">
        <v>13600</v>
      </c>
      <c r="AJ4782">
        <v>0</v>
      </c>
      <c r="AK4782" s="5">
        <v>0</v>
      </c>
      <c r="AL4782" s="5">
        <v>17399.64</v>
      </c>
      <c r="AM4782" s="5">
        <v>17080.63</v>
      </c>
      <c r="AN4782">
        <v>4</v>
      </c>
      <c r="AO4782">
        <v>5</v>
      </c>
      <c r="AP4782" t="str">
        <f t="shared" si="671"/>
        <v>No</v>
      </c>
      <c r="AQ4782">
        <v>2</v>
      </c>
      <c r="AR4782" s="5">
        <f t="shared" si="672"/>
        <v>2293053.2599999998</v>
      </c>
      <c r="AS4782" s="5">
        <f t="shared" si="673"/>
        <v>-417258.38</v>
      </c>
      <c r="AT4782" t="s">
        <v>116</v>
      </c>
      <c r="AU4782" t="s">
        <v>6164</v>
      </c>
      <c r="AV4782" t="s">
        <v>6165</v>
      </c>
      <c r="AW4782" t="s">
        <v>6166</v>
      </c>
      <c r="AX4782" t="s">
        <v>6202</v>
      </c>
      <c r="AY4782">
        <v>38</v>
      </c>
      <c r="AZ4782">
        <v>4</v>
      </c>
      <c r="BA4782">
        <v>82</v>
      </c>
      <c r="BB4782" t="s">
        <v>6220</v>
      </c>
      <c r="BC4782">
        <v>1</v>
      </c>
      <c r="BD4782">
        <v>0</v>
      </c>
      <c r="BE4782" t="s">
        <v>6178</v>
      </c>
      <c r="BF4782" t="s">
        <v>6176</v>
      </c>
      <c r="BG4782">
        <v>5</v>
      </c>
      <c r="BH4782" t="s">
        <v>6211</v>
      </c>
      <c r="BI4782">
        <v>87</v>
      </c>
      <c r="BJ4782" t="s">
        <v>6193</v>
      </c>
      <c r="BK4782">
        <v>0</v>
      </c>
      <c r="BL4782">
        <v>51</v>
      </c>
      <c r="BM4782" s="3">
        <f t="shared" si="674"/>
        <v>0.74509803921568629</v>
      </c>
    </row>
    <row r="4783" spans="1:65">
      <c r="A4783" t="s">
        <v>4923</v>
      </c>
      <c r="B4783" s="2">
        <v>45947</v>
      </c>
      <c r="C4783" t="s">
        <v>4641</v>
      </c>
      <c r="D4783" t="s">
        <v>4642</v>
      </c>
      <c r="E4783">
        <v>10</v>
      </c>
      <c r="F4783" t="s">
        <v>49</v>
      </c>
      <c r="G4783" t="s">
        <v>79</v>
      </c>
      <c r="H4783" t="s">
        <v>260</v>
      </c>
      <c r="I4783" t="s">
        <v>64</v>
      </c>
      <c r="J4783" t="s">
        <v>81</v>
      </c>
      <c r="K4783" t="s">
        <v>75</v>
      </c>
      <c r="L4783" t="s">
        <v>92</v>
      </c>
      <c r="M4783" t="s">
        <v>56</v>
      </c>
      <c r="N4783" t="s">
        <v>69</v>
      </c>
      <c r="O4783" t="s">
        <v>70</v>
      </c>
      <c r="P4783">
        <v>28</v>
      </c>
      <c r="Q4783">
        <v>40</v>
      </c>
      <c r="R4783">
        <v>39</v>
      </c>
      <c r="S4783">
        <v>1</v>
      </c>
      <c r="T4783">
        <f t="shared" si="666"/>
        <v>38</v>
      </c>
      <c r="U4783">
        <v>20</v>
      </c>
      <c r="V4783">
        <f t="shared" si="667"/>
        <v>18</v>
      </c>
      <c r="W4783" s="3">
        <f t="shared" si="668"/>
        <v>2.564102564102564E-2</v>
      </c>
      <c r="X4783">
        <v>24</v>
      </c>
      <c r="Y4783" s="4">
        <v>1.8</v>
      </c>
      <c r="Z4783" s="4">
        <v>1.1000000000000001</v>
      </c>
      <c r="AA4783" s="5">
        <v>77029.73</v>
      </c>
      <c r="AB4783" s="5">
        <f t="shared" si="669"/>
        <v>1540594.6</v>
      </c>
      <c r="AC4783" s="5">
        <v>53773.15</v>
      </c>
      <c r="AD4783" s="5">
        <f t="shared" si="670"/>
        <v>2097152.85</v>
      </c>
      <c r="AE4783" s="5">
        <v>115412.89</v>
      </c>
      <c r="AF4783" s="5">
        <v>34913.410000000003</v>
      </c>
      <c r="AG4783" s="5">
        <v>9128.8700000000008</v>
      </c>
      <c r="AH4783" s="5">
        <v>1595</v>
      </c>
      <c r="AI4783" s="5">
        <v>6800</v>
      </c>
      <c r="AJ4783">
        <v>0</v>
      </c>
      <c r="AK4783" s="5">
        <v>0</v>
      </c>
      <c r="AL4783" s="5">
        <v>27355.57</v>
      </c>
      <c r="AM4783" s="5">
        <v>15113.21</v>
      </c>
      <c r="AN4783">
        <v>4</v>
      </c>
      <c r="AO4783">
        <v>6</v>
      </c>
      <c r="AP4783" t="str">
        <f t="shared" si="671"/>
        <v>No</v>
      </c>
      <c r="AQ4783">
        <v>1</v>
      </c>
      <c r="AR4783" s="5">
        <f t="shared" si="672"/>
        <v>2307471.7999999998</v>
      </c>
      <c r="AS4783" s="5">
        <f t="shared" si="673"/>
        <v>-766877.2</v>
      </c>
      <c r="AT4783" t="s">
        <v>59</v>
      </c>
      <c r="AU4783" t="s">
        <v>6164</v>
      </c>
      <c r="AV4783" t="s">
        <v>6165</v>
      </c>
      <c r="AW4783" t="s">
        <v>6166</v>
      </c>
      <c r="AX4783" t="s">
        <v>6167</v>
      </c>
      <c r="AY4783">
        <v>38</v>
      </c>
      <c r="AZ4783">
        <v>4</v>
      </c>
      <c r="BA4783">
        <v>92</v>
      </c>
      <c r="BB4783" t="s">
        <v>6180</v>
      </c>
      <c r="BC4783">
        <v>0</v>
      </c>
      <c r="BD4783">
        <v>2</v>
      </c>
      <c r="BE4783" t="s">
        <v>6188</v>
      </c>
      <c r="BF4783" t="s">
        <v>6170</v>
      </c>
      <c r="BG4783">
        <v>4</v>
      </c>
      <c r="BH4783" t="s">
        <v>6211</v>
      </c>
      <c r="BI4783">
        <v>132</v>
      </c>
      <c r="BJ4783" t="s">
        <v>6193</v>
      </c>
      <c r="BK4783">
        <v>0</v>
      </c>
      <c r="BL4783">
        <v>47</v>
      </c>
      <c r="BM4783" s="3">
        <f t="shared" si="674"/>
        <v>0.82978723404255317</v>
      </c>
    </row>
    <row r="4784" spans="1:65">
      <c r="A4784" t="s">
        <v>4924</v>
      </c>
      <c r="B4784" s="2">
        <v>45947</v>
      </c>
      <c r="C4784" t="s">
        <v>4641</v>
      </c>
      <c r="D4784" t="s">
        <v>4642</v>
      </c>
      <c r="E4784">
        <v>10</v>
      </c>
      <c r="F4784" t="s">
        <v>72</v>
      </c>
      <c r="G4784" t="s">
        <v>79</v>
      </c>
      <c r="H4784" t="s">
        <v>102</v>
      </c>
      <c r="I4784" t="s">
        <v>64</v>
      </c>
      <c r="J4784" t="s">
        <v>53</v>
      </c>
      <c r="K4784" t="s">
        <v>75</v>
      </c>
      <c r="L4784" t="s">
        <v>55</v>
      </c>
      <c r="M4784" t="s">
        <v>68</v>
      </c>
      <c r="N4784" t="s">
        <v>94</v>
      </c>
      <c r="O4784" t="s">
        <v>70</v>
      </c>
      <c r="P4784">
        <v>57</v>
      </c>
      <c r="Q4784">
        <v>59</v>
      </c>
      <c r="R4784">
        <v>60</v>
      </c>
      <c r="S4784">
        <v>2</v>
      </c>
      <c r="T4784">
        <f t="shared" si="666"/>
        <v>58</v>
      </c>
      <c r="U4784">
        <v>56</v>
      </c>
      <c r="V4784">
        <f t="shared" si="667"/>
        <v>2</v>
      </c>
      <c r="W4784" s="3">
        <f t="shared" si="668"/>
        <v>3.3333333333333333E-2</v>
      </c>
      <c r="X4784">
        <v>17</v>
      </c>
      <c r="Y4784" s="4">
        <v>3.7</v>
      </c>
      <c r="Z4784" s="4">
        <v>1.6</v>
      </c>
      <c r="AA4784" s="5">
        <v>35734.879999999997</v>
      </c>
      <c r="AB4784" s="5">
        <f t="shared" si="669"/>
        <v>2001153.28</v>
      </c>
      <c r="AC4784" s="5">
        <v>22370.85</v>
      </c>
      <c r="AD4784" s="5">
        <f t="shared" si="670"/>
        <v>1342251</v>
      </c>
      <c r="AE4784" s="5">
        <v>100934.11</v>
      </c>
      <c r="AF4784" s="5">
        <v>25558.99</v>
      </c>
      <c r="AG4784" s="5">
        <v>8294.91</v>
      </c>
      <c r="AH4784" s="5">
        <v>2320</v>
      </c>
      <c r="AI4784" s="5">
        <v>6400</v>
      </c>
      <c r="AJ4784">
        <v>1</v>
      </c>
      <c r="AK4784" s="5">
        <v>8132.68</v>
      </c>
      <c r="AL4784" s="5">
        <v>1272.9000000000001</v>
      </c>
      <c r="AM4784" s="5">
        <v>37451.94</v>
      </c>
      <c r="AN4784">
        <v>4</v>
      </c>
      <c r="AO4784">
        <v>3</v>
      </c>
      <c r="AP4784" t="str">
        <f t="shared" si="671"/>
        <v>Yes</v>
      </c>
      <c r="AQ4784">
        <v>1</v>
      </c>
      <c r="AR4784" s="5">
        <f t="shared" si="672"/>
        <v>1532616.53</v>
      </c>
      <c r="AS4784" s="5">
        <f t="shared" si="673"/>
        <v>468536.75</v>
      </c>
      <c r="AT4784" t="s">
        <v>59</v>
      </c>
      <c r="AU4784" t="s">
        <v>6181</v>
      </c>
      <c r="AV4784" t="s">
        <v>6182</v>
      </c>
      <c r="AW4784" t="s">
        <v>6183</v>
      </c>
      <c r="AX4784" t="s">
        <v>6184</v>
      </c>
      <c r="AY4784">
        <v>60</v>
      </c>
      <c r="AZ4784">
        <v>0</v>
      </c>
      <c r="BA4784">
        <v>16</v>
      </c>
      <c r="BB4784" t="s">
        <v>6180</v>
      </c>
      <c r="BC4784">
        <v>0</v>
      </c>
      <c r="BD4784">
        <v>0</v>
      </c>
      <c r="BE4784" t="s">
        <v>6169</v>
      </c>
      <c r="BF4784" t="s">
        <v>6170</v>
      </c>
      <c r="BG4784">
        <v>0</v>
      </c>
      <c r="BH4784" t="s">
        <v>6171</v>
      </c>
      <c r="BI4784">
        <v>31</v>
      </c>
      <c r="BJ4784" t="s">
        <v>6172</v>
      </c>
      <c r="BK4784">
        <v>0</v>
      </c>
      <c r="BL4784">
        <v>70</v>
      </c>
      <c r="BM4784" s="3">
        <f t="shared" si="674"/>
        <v>0.8571428571428571</v>
      </c>
    </row>
    <row r="4785" spans="1:65">
      <c r="A4785" t="s">
        <v>4925</v>
      </c>
      <c r="B4785" s="2">
        <v>45947</v>
      </c>
      <c r="C4785" t="s">
        <v>4641</v>
      </c>
      <c r="D4785" t="s">
        <v>4642</v>
      </c>
      <c r="E4785">
        <v>10</v>
      </c>
      <c r="F4785" t="s">
        <v>61</v>
      </c>
      <c r="G4785" t="s">
        <v>62</v>
      </c>
      <c r="H4785" t="s">
        <v>63</v>
      </c>
      <c r="I4785" t="s">
        <v>64</v>
      </c>
      <c r="J4785" t="s">
        <v>53</v>
      </c>
      <c r="K4785" t="s">
        <v>66</v>
      </c>
      <c r="L4785" t="s">
        <v>87</v>
      </c>
      <c r="M4785" t="s">
        <v>56</v>
      </c>
      <c r="N4785" t="s">
        <v>57</v>
      </c>
      <c r="O4785" t="s">
        <v>120</v>
      </c>
      <c r="P4785">
        <v>56</v>
      </c>
      <c r="Q4785">
        <v>59</v>
      </c>
      <c r="R4785">
        <v>57</v>
      </c>
      <c r="S4785">
        <v>1</v>
      </c>
      <c r="T4785">
        <f t="shared" si="666"/>
        <v>56</v>
      </c>
      <c r="U4785">
        <v>55</v>
      </c>
      <c r="V4785">
        <f t="shared" si="667"/>
        <v>1</v>
      </c>
      <c r="W4785" s="3">
        <f t="shared" si="668"/>
        <v>1.7543859649122806E-2</v>
      </c>
      <c r="X4785">
        <v>15</v>
      </c>
      <c r="Y4785" s="4">
        <v>2.2000000000000002</v>
      </c>
      <c r="Z4785" s="4">
        <v>1.7</v>
      </c>
      <c r="AA4785" s="5">
        <v>33970.239999999998</v>
      </c>
      <c r="AB4785" s="5">
        <f t="shared" si="669"/>
        <v>1868363.2</v>
      </c>
      <c r="AC4785" s="5">
        <v>24230.19</v>
      </c>
      <c r="AD4785" s="5">
        <f t="shared" si="670"/>
        <v>1381120.83</v>
      </c>
      <c r="AE4785" s="5">
        <v>92687.62</v>
      </c>
      <c r="AF4785" s="5">
        <v>25099.040000000001</v>
      </c>
      <c r="AG4785" s="5">
        <v>8107.9</v>
      </c>
      <c r="AH4785" s="5">
        <v>2465</v>
      </c>
      <c r="AI4785" s="5">
        <v>3200</v>
      </c>
      <c r="AJ4785">
        <v>0</v>
      </c>
      <c r="AK4785" s="5">
        <v>0</v>
      </c>
      <c r="AL4785" s="5">
        <v>697.48</v>
      </c>
      <c r="AM4785" s="5">
        <v>34091.910000000003</v>
      </c>
      <c r="AN4785">
        <v>4</v>
      </c>
      <c r="AO4785">
        <v>4</v>
      </c>
      <c r="AP4785" t="str">
        <f t="shared" si="671"/>
        <v>Yes</v>
      </c>
      <c r="AQ4785">
        <v>1</v>
      </c>
      <c r="AR4785" s="5">
        <f t="shared" si="672"/>
        <v>1547469.78</v>
      </c>
      <c r="AS4785" s="5">
        <f t="shared" si="673"/>
        <v>320893.42</v>
      </c>
      <c r="AT4785" t="s">
        <v>59</v>
      </c>
      <c r="AU4785" t="s">
        <v>6164</v>
      </c>
      <c r="AV4785" t="s">
        <v>6165</v>
      </c>
      <c r="AW4785" t="s">
        <v>6166</v>
      </c>
      <c r="AX4785" t="s">
        <v>6167</v>
      </c>
      <c r="AY4785">
        <v>59</v>
      </c>
      <c r="AZ4785">
        <v>0</v>
      </c>
      <c r="BA4785">
        <v>13</v>
      </c>
      <c r="BB4785" t="s">
        <v>6198</v>
      </c>
      <c r="BC4785">
        <v>0</v>
      </c>
      <c r="BD4785">
        <v>0</v>
      </c>
      <c r="BE4785" t="s">
        <v>6169</v>
      </c>
      <c r="BF4785" t="s">
        <v>6170</v>
      </c>
      <c r="BG4785">
        <v>0</v>
      </c>
      <c r="BH4785" t="s">
        <v>6171</v>
      </c>
      <c r="BI4785">
        <v>8</v>
      </c>
      <c r="BJ4785" t="s">
        <v>6172</v>
      </c>
      <c r="BK4785">
        <v>0</v>
      </c>
      <c r="BL4785">
        <v>76</v>
      </c>
      <c r="BM4785" s="3">
        <f t="shared" si="674"/>
        <v>0.75</v>
      </c>
    </row>
    <row r="4786" spans="1:65">
      <c r="A4786" t="s">
        <v>4926</v>
      </c>
      <c r="B4786" s="2">
        <v>45947</v>
      </c>
      <c r="C4786" t="s">
        <v>4641</v>
      </c>
      <c r="D4786" t="s">
        <v>4642</v>
      </c>
      <c r="E4786">
        <v>10</v>
      </c>
      <c r="F4786" t="s">
        <v>78</v>
      </c>
      <c r="G4786" t="s">
        <v>79</v>
      </c>
      <c r="H4786" t="s">
        <v>80</v>
      </c>
      <c r="I4786" t="s">
        <v>52</v>
      </c>
      <c r="J4786" t="s">
        <v>65</v>
      </c>
      <c r="K4786" t="s">
        <v>75</v>
      </c>
      <c r="L4786" t="s">
        <v>55</v>
      </c>
      <c r="M4786" t="s">
        <v>68</v>
      </c>
      <c r="N4786" t="s">
        <v>69</v>
      </c>
      <c r="O4786" t="s">
        <v>82</v>
      </c>
      <c r="P4786">
        <v>47</v>
      </c>
      <c r="Q4786">
        <v>50</v>
      </c>
      <c r="R4786">
        <v>48</v>
      </c>
      <c r="S4786">
        <v>2</v>
      </c>
      <c r="T4786">
        <f t="shared" si="666"/>
        <v>46</v>
      </c>
      <c r="U4786">
        <v>46</v>
      </c>
      <c r="V4786">
        <f t="shared" si="667"/>
        <v>0</v>
      </c>
      <c r="W4786" s="3">
        <f t="shared" si="668"/>
        <v>4.1666666666666664E-2</v>
      </c>
      <c r="X4786">
        <v>17</v>
      </c>
      <c r="Y4786" s="4">
        <v>2.9</v>
      </c>
      <c r="Z4786" s="4">
        <v>1.6</v>
      </c>
      <c r="AA4786" s="5">
        <v>51834.26</v>
      </c>
      <c r="AB4786" s="5">
        <f t="shared" si="669"/>
        <v>2384375.96</v>
      </c>
      <c r="AC4786" s="5">
        <v>33492.269999999997</v>
      </c>
      <c r="AD4786" s="5">
        <f t="shared" si="670"/>
        <v>1607628.96</v>
      </c>
      <c r="AE4786" s="5">
        <v>110570.63</v>
      </c>
      <c r="AF4786" s="5">
        <v>31908.94</v>
      </c>
      <c r="AG4786" s="5">
        <v>7983.65</v>
      </c>
      <c r="AH4786" s="5">
        <v>2320</v>
      </c>
      <c r="AI4786" s="5">
        <v>9200</v>
      </c>
      <c r="AJ4786">
        <v>1</v>
      </c>
      <c r="AK4786" s="5">
        <v>12968.06</v>
      </c>
      <c r="AL4786" s="5">
        <v>0</v>
      </c>
      <c r="AM4786" s="5">
        <v>32107.43</v>
      </c>
      <c r="AN4786">
        <v>4</v>
      </c>
      <c r="AO4786">
        <v>4</v>
      </c>
      <c r="AP4786" t="str">
        <f t="shared" si="671"/>
        <v>Yes</v>
      </c>
      <c r="AQ4786">
        <v>1</v>
      </c>
      <c r="AR4786" s="5">
        <f t="shared" si="672"/>
        <v>1814687.67</v>
      </c>
      <c r="AS4786" s="5">
        <f t="shared" si="673"/>
        <v>569688.29</v>
      </c>
      <c r="AT4786" t="s">
        <v>116</v>
      </c>
      <c r="AU4786" t="s">
        <v>6194</v>
      </c>
      <c r="AV4786" t="s">
        <v>6195</v>
      </c>
      <c r="AW4786" t="s">
        <v>6183</v>
      </c>
      <c r="AX4786" t="s">
        <v>6167</v>
      </c>
      <c r="AY4786">
        <v>50</v>
      </c>
      <c r="AZ4786">
        <v>0</v>
      </c>
      <c r="BA4786">
        <v>0</v>
      </c>
      <c r="BB4786" t="s">
        <v>6168</v>
      </c>
      <c r="BC4786">
        <v>0</v>
      </c>
      <c r="BD4786">
        <v>0</v>
      </c>
      <c r="BE4786" t="s">
        <v>6169</v>
      </c>
      <c r="BF4786" t="s">
        <v>6176</v>
      </c>
      <c r="BG4786">
        <v>0</v>
      </c>
      <c r="BH4786" t="s">
        <v>6171</v>
      </c>
      <c r="BI4786">
        <v>22</v>
      </c>
      <c r="BJ4786" t="s">
        <v>6172</v>
      </c>
      <c r="BK4786">
        <v>0</v>
      </c>
      <c r="BL4786">
        <v>64</v>
      </c>
      <c r="BM4786" s="3">
        <f t="shared" si="674"/>
        <v>0.75</v>
      </c>
    </row>
    <row r="4787" spans="1:65">
      <c r="A4787" t="s">
        <v>4927</v>
      </c>
      <c r="B4787" s="2">
        <v>45947</v>
      </c>
      <c r="C4787" t="s">
        <v>4641</v>
      </c>
      <c r="D4787" t="s">
        <v>4642</v>
      </c>
      <c r="E4787">
        <v>10</v>
      </c>
      <c r="F4787" t="s">
        <v>78</v>
      </c>
      <c r="G4787" t="s">
        <v>62</v>
      </c>
      <c r="H4787" t="s">
        <v>190</v>
      </c>
      <c r="I4787" t="s">
        <v>64</v>
      </c>
      <c r="J4787" t="s">
        <v>65</v>
      </c>
      <c r="K4787" t="s">
        <v>75</v>
      </c>
      <c r="L4787" t="s">
        <v>55</v>
      </c>
      <c r="M4787" t="s">
        <v>56</v>
      </c>
      <c r="N4787" t="s">
        <v>57</v>
      </c>
      <c r="O4787" t="s">
        <v>70</v>
      </c>
      <c r="P4787">
        <v>49</v>
      </c>
      <c r="Q4787">
        <v>50</v>
      </c>
      <c r="R4787">
        <v>48</v>
      </c>
      <c r="S4787">
        <v>1</v>
      </c>
      <c r="T4787">
        <f t="shared" si="666"/>
        <v>47</v>
      </c>
      <c r="U4787">
        <v>47</v>
      </c>
      <c r="V4787">
        <f t="shared" si="667"/>
        <v>0</v>
      </c>
      <c r="W4787" s="3">
        <f t="shared" si="668"/>
        <v>2.0833333333333332E-2</v>
      </c>
      <c r="X4787">
        <v>37</v>
      </c>
      <c r="Y4787" s="4">
        <v>6.8</v>
      </c>
      <c r="Z4787" s="4">
        <v>1.7</v>
      </c>
      <c r="AA4787" s="5">
        <v>51583.79</v>
      </c>
      <c r="AB4787" s="5">
        <f t="shared" si="669"/>
        <v>2424438.13</v>
      </c>
      <c r="AC4787" s="5">
        <v>35070.57</v>
      </c>
      <c r="AD4787" s="5">
        <f t="shared" si="670"/>
        <v>1683387.36</v>
      </c>
      <c r="AE4787" s="5">
        <v>103283.21</v>
      </c>
      <c r="AF4787" s="5">
        <v>33158.31</v>
      </c>
      <c r="AG4787" s="5">
        <v>10751.67</v>
      </c>
      <c r="AH4787" s="5">
        <v>2465</v>
      </c>
      <c r="AI4787" s="5">
        <v>4600</v>
      </c>
      <c r="AJ4787">
        <v>0</v>
      </c>
      <c r="AK4787" s="5">
        <v>0</v>
      </c>
      <c r="AL4787" s="5">
        <v>0</v>
      </c>
      <c r="AM4787" s="5">
        <v>28838.28</v>
      </c>
      <c r="AN4787">
        <v>4</v>
      </c>
      <c r="AO4787">
        <v>4</v>
      </c>
      <c r="AP4787" t="str">
        <f t="shared" si="671"/>
        <v>Yes</v>
      </c>
      <c r="AQ4787">
        <v>1</v>
      </c>
      <c r="AR4787" s="5">
        <f t="shared" si="672"/>
        <v>1866483.83</v>
      </c>
      <c r="AS4787" s="5">
        <f t="shared" si="673"/>
        <v>557954.30000000005</v>
      </c>
      <c r="AT4787" t="s">
        <v>59</v>
      </c>
      <c r="AU4787" t="s">
        <v>6164</v>
      </c>
      <c r="AV4787" t="s">
        <v>6165</v>
      </c>
      <c r="AW4787" t="s">
        <v>6166</v>
      </c>
      <c r="AX4787" t="s">
        <v>6167</v>
      </c>
      <c r="AY4787">
        <v>54</v>
      </c>
      <c r="AZ4787">
        <v>3</v>
      </c>
      <c r="BA4787">
        <v>0</v>
      </c>
      <c r="BB4787" t="s">
        <v>6168</v>
      </c>
      <c r="BC4787">
        <v>0</v>
      </c>
      <c r="BD4787">
        <v>0</v>
      </c>
      <c r="BE4787" t="s">
        <v>6169</v>
      </c>
      <c r="BF4787" t="s">
        <v>6170</v>
      </c>
      <c r="BG4787">
        <v>1</v>
      </c>
      <c r="BH4787" t="s">
        <v>6179</v>
      </c>
      <c r="BI4787">
        <v>48</v>
      </c>
      <c r="BJ4787" t="s">
        <v>6172</v>
      </c>
      <c r="BK4787">
        <v>0</v>
      </c>
      <c r="BL4787">
        <v>63</v>
      </c>
      <c r="BM4787" s="3">
        <f t="shared" si="674"/>
        <v>0.76190476190476186</v>
      </c>
    </row>
    <row r="4788" spans="1:65">
      <c r="A4788" t="s">
        <v>4928</v>
      </c>
      <c r="B4788" s="2">
        <v>45947</v>
      </c>
      <c r="C4788" t="s">
        <v>4641</v>
      </c>
      <c r="D4788" t="s">
        <v>4642</v>
      </c>
      <c r="E4788">
        <v>10</v>
      </c>
      <c r="F4788" t="s">
        <v>78</v>
      </c>
      <c r="G4788" t="s">
        <v>62</v>
      </c>
      <c r="H4788" t="s">
        <v>91</v>
      </c>
      <c r="I4788" t="s">
        <v>52</v>
      </c>
      <c r="J4788" t="s">
        <v>81</v>
      </c>
      <c r="K4788" t="s">
        <v>75</v>
      </c>
      <c r="L4788" t="s">
        <v>67</v>
      </c>
      <c r="M4788" t="s">
        <v>68</v>
      </c>
      <c r="N4788" t="s">
        <v>94</v>
      </c>
      <c r="O4788" t="s">
        <v>120</v>
      </c>
      <c r="P4788">
        <v>29</v>
      </c>
      <c r="Q4788">
        <v>40</v>
      </c>
      <c r="R4788">
        <v>38</v>
      </c>
      <c r="S4788">
        <v>4</v>
      </c>
      <c r="T4788">
        <f t="shared" si="666"/>
        <v>34</v>
      </c>
      <c r="U4788">
        <v>22</v>
      </c>
      <c r="V4788">
        <f t="shared" si="667"/>
        <v>12</v>
      </c>
      <c r="W4788" s="3">
        <f t="shared" si="668"/>
        <v>0.10526315789473684</v>
      </c>
      <c r="X4788">
        <v>30</v>
      </c>
      <c r="Y4788" s="4">
        <v>4.7</v>
      </c>
      <c r="Z4788" s="4">
        <v>2</v>
      </c>
      <c r="AA4788" s="5">
        <v>78883.679999999993</v>
      </c>
      <c r="AB4788" s="5">
        <f t="shared" si="669"/>
        <v>1735440.96</v>
      </c>
      <c r="AC4788" s="5">
        <v>49497.440000000002</v>
      </c>
      <c r="AD4788" s="5">
        <f t="shared" si="670"/>
        <v>1880902.72</v>
      </c>
      <c r="AE4788" s="5">
        <v>122805.64</v>
      </c>
      <c r="AF4788" s="5">
        <v>34571.53</v>
      </c>
      <c r="AG4788" s="5">
        <v>9073.92</v>
      </c>
      <c r="AH4788" s="5">
        <v>2900</v>
      </c>
      <c r="AI4788" s="5">
        <v>34807.879999999997</v>
      </c>
      <c r="AJ4788">
        <v>1</v>
      </c>
      <c r="AK4788" s="5">
        <v>21937.55</v>
      </c>
      <c r="AL4788" s="5">
        <v>17275.12</v>
      </c>
      <c r="AM4788" s="5">
        <v>15813.46</v>
      </c>
      <c r="AN4788">
        <v>4</v>
      </c>
      <c r="AO4788">
        <v>5</v>
      </c>
      <c r="AP4788" t="str">
        <f t="shared" si="671"/>
        <v>No</v>
      </c>
      <c r="AQ4788">
        <v>2</v>
      </c>
      <c r="AR4788" s="5">
        <f t="shared" si="672"/>
        <v>2140087.8199999998</v>
      </c>
      <c r="AS4788" s="5">
        <f t="shared" si="673"/>
        <v>-404646.86</v>
      </c>
      <c r="AT4788" t="s">
        <v>1641</v>
      </c>
      <c r="AU4788" t="s">
        <v>6189</v>
      </c>
      <c r="AV4788" t="s">
        <v>6201</v>
      </c>
      <c r="AW4788" t="s">
        <v>6175</v>
      </c>
      <c r="AX4788" t="s">
        <v>6167</v>
      </c>
      <c r="AY4788">
        <v>41</v>
      </c>
      <c r="AZ4788">
        <v>6</v>
      </c>
      <c r="BA4788">
        <v>67</v>
      </c>
      <c r="BB4788" t="s">
        <v>6220</v>
      </c>
      <c r="BC4788">
        <v>0</v>
      </c>
      <c r="BD4788">
        <v>1</v>
      </c>
      <c r="BE4788" t="s">
        <v>6188</v>
      </c>
      <c r="BF4788" t="s">
        <v>6210</v>
      </c>
      <c r="BG4788">
        <v>1</v>
      </c>
      <c r="BH4788" t="s">
        <v>6186</v>
      </c>
      <c r="BI4788">
        <v>35</v>
      </c>
      <c r="BJ4788" t="s">
        <v>6172</v>
      </c>
      <c r="BK4788">
        <v>0</v>
      </c>
      <c r="BL4788">
        <v>47</v>
      </c>
      <c r="BM4788" s="3">
        <f t="shared" si="674"/>
        <v>0.80851063829787229</v>
      </c>
    </row>
    <row r="4789" spans="1:65">
      <c r="A4789" t="s">
        <v>4929</v>
      </c>
      <c r="B4789" s="2">
        <v>45948</v>
      </c>
      <c r="C4789" t="s">
        <v>4641</v>
      </c>
      <c r="D4789" t="s">
        <v>4642</v>
      </c>
      <c r="E4789">
        <v>10</v>
      </c>
      <c r="F4789" t="s">
        <v>49</v>
      </c>
      <c r="G4789" t="s">
        <v>62</v>
      </c>
      <c r="H4789" t="s">
        <v>133</v>
      </c>
      <c r="I4789" t="s">
        <v>52</v>
      </c>
      <c r="J4789" t="s">
        <v>81</v>
      </c>
      <c r="K4789" t="s">
        <v>66</v>
      </c>
      <c r="L4789" t="s">
        <v>67</v>
      </c>
      <c r="M4789" t="s">
        <v>68</v>
      </c>
      <c r="N4789" t="s">
        <v>57</v>
      </c>
      <c r="O4789" t="s">
        <v>82</v>
      </c>
      <c r="P4789">
        <v>40</v>
      </c>
      <c r="Q4789">
        <v>40</v>
      </c>
      <c r="R4789">
        <v>40</v>
      </c>
      <c r="S4789">
        <v>4</v>
      </c>
      <c r="T4789">
        <f t="shared" si="666"/>
        <v>36</v>
      </c>
      <c r="U4789">
        <v>36</v>
      </c>
      <c r="V4789">
        <f t="shared" si="667"/>
        <v>0</v>
      </c>
      <c r="W4789" s="3">
        <f t="shared" si="668"/>
        <v>0.1</v>
      </c>
      <c r="X4789">
        <v>36</v>
      </c>
      <c r="Y4789" s="4">
        <v>2.2999999999999998</v>
      </c>
      <c r="Z4789" s="4">
        <v>0.9</v>
      </c>
      <c r="AA4789" s="5">
        <v>72806.78</v>
      </c>
      <c r="AB4789" s="5">
        <f t="shared" si="669"/>
        <v>2621044.08</v>
      </c>
      <c r="AC4789" s="5">
        <v>49156.54</v>
      </c>
      <c r="AD4789" s="5">
        <f t="shared" si="670"/>
        <v>1966261.6</v>
      </c>
      <c r="AE4789" s="5">
        <v>128366.47</v>
      </c>
      <c r="AF4789" s="5">
        <v>36777.21</v>
      </c>
      <c r="AG4789" s="5">
        <v>9906.2800000000007</v>
      </c>
      <c r="AH4789" s="5">
        <v>1305</v>
      </c>
      <c r="AI4789" s="5">
        <v>31866.55</v>
      </c>
      <c r="AJ4789">
        <v>1</v>
      </c>
      <c r="AK4789" s="5">
        <v>21370.240000000002</v>
      </c>
      <c r="AL4789" s="5">
        <v>0</v>
      </c>
      <c r="AM4789" s="5">
        <v>28444.65</v>
      </c>
      <c r="AN4789">
        <v>4</v>
      </c>
      <c r="AO4789">
        <v>7</v>
      </c>
      <c r="AP4789" t="str">
        <f t="shared" si="671"/>
        <v>No</v>
      </c>
      <c r="AQ4789">
        <v>2</v>
      </c>
      <c r="AR4789" s="5">
        <f t="shared" si="672"/>
        <v>2224298</v>
      </c>
      <c r="AS4789" s="5">
        <f t="shared" si="673"/>
        <v>396746.08</v>
      </c>
      <c r="AT4789" t="s">
        <v>1641</v>
      </c>
      <c r="AU4789" t="s">
        <v>6189</v>
      </c>
      <c r="AV4789" t="s">
        <v>6201</v>
      </c>
      <c r="AW4789" t="s">
        <v>6175</v>
      </c>
      <c r="AX4789" t="s">
        <v>6184</v>
      </c>
      <c r="AY4789">
        <v>47</v>
      </c>
      <c r="AZ4789">
        <v>4</v>
      </c>
      <c r="BA4789">
        <v>0</v>
      </c>
      <c r="BB4789" t="s">
        <v>6168</v>
      </c>
      <c r="BC4789">
        <v>0</v>
      </c>
      <c r="BD4789">
        <v>3</v>
      </c>
      <c r="BE4789" t="s">
        <v>6219</v>
      </c>
      <c r="BF4789" t="s">
        <v>6210</v>
      </c>
      <c r="BG4789">
        <v>1</v>
      </c>
      <c r="BH4789" t="s">
        <v>6179</v>
      </c>
      <c r="BI4789">
        <v>55</v>
      </c>
      <c r="BJ4789" t="s">
        <v>6187</v>
      </c>
      <c r="BK4789">
        <v>0</v>
      </c>
      <c r="BL4789">
        <v>52</v>
      </c>
      <c r="BM4789" s="3">
        <f t="shared" si="674"/>
        <v>0.76923076923076927</v>
      </c>
    </row>
    <row r="4790" spans="1:65">
      <c r="A4790" t="s">
        <v>4930</v>
      </c>
      <c r="B4790" s="2">
        <v>45948</v>
      </c>
      <c r="C4790" t="s">
        <v>4641</v>
      </c>
      <c r="D4790" t="s">
        <v>4642</v>
      </c>
      <c r="E4790">
        <v>10</v>
      </c>
      <c r="F4790" t="s">
        <v>49</v>
      </c>
      <c r="G4790" t="s">
        <v>50</v>
      </c>
      <c r="H4790" t="s">
        <v>245</v>
      </c>
      <c r="I4790" t="s">
        <v>64</v>
      </c>
      <c r="J4790" t="s">
        <v>53</v>
      </c>
      <c r="K4790" t="s">
        <v>75</v>
      </c>
      <c r="L4790" t="s">
        <v>67</v>
      </c>
      <c r="M4790" t="s">
        <v>56</v>
      </c>
      <c r="N4790" t="s">
        <v>94</v>
      </c>
      <c r="O4790" t="s">
        <v>70</v>
      </c>
      <c r="P4790">
        <v>62</v>
      </c>
      <c r="Q4790">
        <v>64</v>
      </c>
      <c r="R4790">
        <v>64</v>
      </c>
      <c r="S4790">
        <v>2</v>
      </c>
      <c r="T4790">
        <f t="shared" si="666"/>
        <v>62</v>
      </c>
      <c r="U4790">
        <v>59</v>
      </c>
      <c r="V4790">
        <f t="shared" si="667"/>
        <v>3</v>
      </c>
      <c r="W4790" s="3">
        <f t="shared" si="668"/>
        <v>3.125E-2</v>
      </c>
      <c r="X4790">
        <v>26</v>
      </c>
      <c r="Y4790" s="4">
        <v>6.8</v>
      </c>
      <c r="Z4790" s="4">
        <v>1.4</v>
      </c>
      <c r="AA4790" s="5">
        <v>36289.599999999999</v>
      </c>
      <c r="AB4790" s="5">
        <f t="shared" si="669"/>
        <v>2141086.4</v>
      </c>
      <c r="AC4790" s="5">
        <v>22860.33</v>
      </c>
      <c r="AD4790" s="5">
        <f t="shared" si="670"/>
        <v>1463061.12</v>
      </c>
      <c r="AE4790" s="5">
        <v>106779.98</v>
      </c>
      <c r="AF4790" s="5">
        <v>29306.55</v>
      </c>
      <c r="AG4790" s="5">
        <v>9618.57</v>
      </c>
      <c r="AH4790" s="5">
        <v>2030</v>
      </c>
      <c r="AI4790" s="5">
        <v>6400</v>
      </c>
      <c r="AJ4790">
        <v>0</v>
      </c>
      <c r="AK4790" s="5">
        <v>0</v>
      </c>
      <c r="AL4790" s="5">
        <v>2055.73</v>
      </c>
      <c r="AM4790" s="5">
        <v>37373.43</v>
      </c>
      <c r="AN4790">
        <v>4</v>
      </c>
      <c r="AO4790">
        <v>3</v>
      </c>
      <c r="AP4790" t="str">
        <f t="shared" si="671"/>
        <v>Yes</v>
      </c>
      <c r="AQ4790">
        <v>1</v>
      </c>
      <c r="AR4790" s="5">
        <f t="shared" si="672"/>
        <v>1656625.38</v>
      </c>
      <c r="AS4790" s="5">
        <f t="shared" si="673"/>
        <v>484461.02</v>
      </c>
      <c r="AT4790" t="s">
        <v>59</v>
      </c>
      <c r="AU4790" t="s">
        <v>6164</v>
      </c>
      <c r="AV4790" t="s">
        <v>6165</v>
      </c>
      <c r="AW4790" t="s">
        <v>6166</v>
      </c>
      <c r="AX4790" t="s">
        <v>6184</v>
      </c>
      <c r="AY4790">
        <v>62</v>
      </c>
      <c r="AZ4790">
        <v>0</v>
      </c>
      <c r="BA4790">
        <v>19</v>
      </c>
      <c r="BB4790" t="s">
        <v>6191</v>
      </c>
      <c r="BC4790">
        <v>0</v>
      </c>
      <c r="BD4790">
        <v>0</v>
      </c>
      <c r="BE4790" t="s">
        <v>6169</v>
      </c>
      <c r="BF4790" t="s">
        <v>6170</v>
      </c>
      <c r="BG4790">
        <v>1</v>
      </c>
      <c r="BH4790" t="s">
        <v>6179</v>
      </c>
      <c r="BI4790">
        <v>36</v>
      </c>
      <c r="BJ4790" t="s">
        <v>6172</v>
      </c>
      <c r="BK4790">
        <v>0</v>
      </c>
      <c r="BL4790">
        <v>77</v>
      </c>
      <c r="BM4790" s="3">
        <f t="shared" si="674"/>
        <v>0.83116883116883122</v>
      </c>
    </row>
    <row r="4791" spans="1:65">
      <c r="A4791" t="s">
        <v>4931</v>
      </c>
      <c r="B4791" s="2">
        <v>45948</v>
      </c>
      <c r="C4791" t="s">
        <v>4641</v>
      </c>
      <c r="D4791" t="s">
        <v>4642</v>
      </c>
      <c r="E4791">
        <v>10</v>
      </c>
      <c r="F4791" t="s">
        <v>78</v>
      </c>
      <c r="G4791" t="s">
        <v>79</v>
      </c>
      <c r="H4791" t="s">
        <v>80</v>
      </c>
      <c r="I4791" t="s">
        <v>74</v>
      </c>
      <c r="J4791" t="s">
        <v>81</v>
      </c>
      <c r="K4791" t="s">
        <v>66</v>
      </c>
      <c r="L4791" t="s">
        <v>67</v>
      </c>
      <c r="M4791" t="s">
        <v>68</v>
      </c>
      <c r="N4791" t="s">
        <v>57</v>
      </c>
      <c r="O4791" t="s">
        <v>82</v>
      </c>
      <c r="P4791">
        <v>39</v>
      </c>
      <c r="Q4791">
        <v>41</v>
      </c>
      <c r="R4791">
        <v>40</v>
      </c>
      <c r="S4791">
        <v>3</v>
      </c>
      <c r="T4791">
        <f t="shared" si="666"/>
        <v>37</v>
      </c>
      <c r="U4791">
        <v>37</v>
      </c>
      <c r="V4791">
        <f t="shared" si="667"/>
        <v>0</v>
      </c>
      <c r="W4791" s="3">
        <f t="shared" si="668"/>
        <v>7.4999999999999997E-2</v>
      </c>
      <c r="X4791">
        <v>20</v>
      </c>
      <c r="Y4791" s="4">
        <v>1.1000000000000001</v>
      </c>
      <c r="Z4791" s="4">
        <v>1.8</v>
      </c>
      <c r="AA4791" s="5">
        <v>72984.570000000007</v>
      </c>
      <c r="AB4791" s="5">
        <f t="shared" si="669"/>
        <v>2700429.09</v>
      </c>
      <c r="AC4791" s="5">
        <v>49156.18</v>
      </c>
      <c r="AD4791" s="5">
        <f t="shared" si="670"/>
        <v>1966247.2</v>
      </c>
      <c r="AE4791" s="5">
        <v>123602.86</v>
      </c>
      <c r="AF4791" s="5">
        <v>36696.39</v>
      </c>
      <c r="AG4791" s="5">
        <v>8200.6299999999992</v>
      </c>
      <c r="AH4791" s="5">
        <v>2610</v>
      </c>
      <c r="AI4791" s="5">
        <v>26111.05</v>
      </c>
      <c r="AJ4791">
        <v>1</v>
      </c>
      <c r="AK4791" s="5">
        <v>23758.63</v>
      </c>
      <c r="AL4791" s="5">
        <v>0</v>
      </c>
      <c r="AM4791" s="5">
        <v>29977.040000000001</v>
      </c>
      <c r="AN4791">
        <v>4</v>
      </c>
      <c r="AO4791">
        <v>6</v>
      </c>
      <c r="AP4791" t="str">
        <f t="shared" si="671"/>
        <v>No</v>
      </c>
      <c r="AQ4791">
        <v>2</v>
      </c>
      <c r="AR4791" s="5">
        <f t="shared" si="672"/>
        <v>2217203.7999999998</v>
      </c>
      <c r="AS4791" s="5">
        <f t="shared" si="673"/>
        <v>483225.29</v>
      </c>
      <c r="AT4791" t="s">
        <v>1641</v>
      </c>
      <c r="AU4791" t="s">
        <v>6199</v>
      </c>
      <c r="AV4791" t="s">
        <v>6200</v>
      </c>
      <c r="AW4791" t="s">
        <v>6175</v>
      </c>
      <c r="AX4791" t="s">
        <v>6167</v>
      </c>
      <c r="AY4791">
        <v>41</v>
      </c>
      <c r="AZ4791">
        <v>0</v>
      </c>
      <c r="BA4791">
        <v>0</v>
      </c>
      <c r="BB4791" t="s">
        <v>6168</v>
      </c>
      <c r="BC4791">
        <v>1</v>
      </c>
      <c r="BD4791">
        <v>1</v>
      </c>
      <c r="BE4791" t="s">
        <v>6219</v>
      </c>
      <c r="BF4791" t="s">
        <v>6210</v>
      </c>
      <c r="BG4791">
        <v>1</v>
      </c>
      <c r="BH4791" t="s">
        <v>6179</v>
      </c>
      <c r="BI4791">
        <v>28</v>
      </c>
      <c r="BJ4791" t="s">
        <v>6172</v>
      </c>
      <c r="BK4791">
        <v>0</v>
      </c>
      <c r="BL4791">
        <v>51</v>
      </c>
      <c r="BM4791" s="3">
        <f t="shared" si="674"/>
        <v>0.78431372549019607</v>
      </c>
    </row>
    <row r="4792" spans="1:65">
      <c r="A4792" t="s">
        <v>4932</v>
      </c>
      <c r="B4792" s="2">
        <v>45948</v>
      </c>
      <c r="C4792" t="s">
        <v>4641</v>
      </c>
      <c r="D4792" t="s">
        <v>4642</v>
      </c>
      <c r="E4792">
        <v>10</v>
      </c>
      <c r="F4792" t="s">
        <v>78</v>
      </c>
      <c r="G4792" t="s">
        <v>79</v>
      </c>
      <c r="H4792" t="s">
        <v>143</v>
      </c>
      <c r="I4792" t="s">
        <v>52</v>
      </c>
      <c r="J4792" t="s">
        <v>53</v>
      </c>
      <c r="K4792" t="s">
        <v>66</v>
      </c>
      <c r="L4792" t="s">
        <v>55</v>
      </c>
      <c r="M4792" t="s">
        <v>56</v>
      </c>
      <c r="N4792" t="s">
        <v>76</v>
      </c>
      <c r="O4792" t="s">
        <v>82</v>
      </c>
      <c r="P4792">
        <v>56</v>
      </c>
      <c r="Q4792">
        <v>58</v>
      </c>
      <c r="R4792">
        <v>55</v>
      </c>
      <c r="S4792">
        <v>2</v>
      </c>
      <c r="T4792">
        <f t="shared" si="666"/>
        <v>53</v>
      </c>
      <c r="U4792">
        <v>53</v>
      </c>
      <c r="V4792">
        <f t="shared" si="667"/>
        <v>0</v>
      </c>
      <c r="W4792" s="3">
        <f t="shared" si="668"/>
        <v>3.6363636363636362E-2</v>
      </c>
      <c r="X4792">
        <v>35</v>
      </c>
      <c r="Y4792" s="4">
        <v>5</v>
      </c>
      <c r="Z4792" s="4">
        <v>1.8</v>
      </c>
      <c r="AA4792" s="5">
        <v>33908.339999999997</v>
      </c>
      <c r="AB4792" s="5">
        <f t="shared" si="669"/>
        <v>1797142.02</v>
      </c>
      <c r="AC4792" s="5">
        <v>23561.98</v>
      </c>
      <c r="AD4792" s="5">
        <f t="shared" si="670"/>
        <v>1295908.8999999999</v>
      </c>
      <c r="AE4792" s="5">
        <v>96897.29</v>
      </c>
      <c r="AF4792" s="5">
        <v>25950.99</v>
      </c>
      <c r="AG4792" s="5">
        <v>9719.14</v>
      </c>
      <c r="AH4792" s="5">
        <v>2610</v>
      </c>
      <c r="AI4792" s="5">
        <v>6400</v>
      </c>
      <c r="AJ4792">
        <v>0</v>
      </c>
      <c r="AK4792" s="5">
        <v>0</v>
      </c>
      <c r="AL4792" s="5">
        <v>0</v>
      </c>
      <c r="AM4792" s="5">
        <v>44952.75</v>
      </c>
      <c r="AN4792">
        <v>4</v>
      </c>
      <c r="AO4792">
        <v>7</v>
      </c>
      <c r="AP4792" t="str">
        <f t="shared" si="671"/>
        <v>No</v>
      </c>
      <c r="AQ4792">
        <v>2</v>
      </c>
      <c r="AR4792" s="5">
        <f t="shared" si="672"/>
        <v>1482439.07</v>
      </c>
      <c r="AS4792" s="5">
        <f t="shared" si="673"/>
        <v>314702.95</v>
      </c>
      <c r="AT4792" t="s">
        <v>59</v>
      </c>
      <c r="AU4792" t="s">
        <v>6164</v>
      </c>
      <c r="AV4792" t="s">
        <v>6165</v>
      </c>
      <c r="AW4792" t="s">
        <v>6166</v>
      </c>
      <c r="AX4792" t="s">
        <v>6167</v>
      </c>
      <c r="AY4792">
        <v>56</v>
      </c>
      <c r="AZ4792">
        <v>0</v>
      </c>
      <c r="BA4792">
        <v>0</v>
      </c>
      <c r="BB4792" t="s">
        <v>6168</v>
      </c>
      <c r="BC4792">
        <v>1</v>
      </c>
      <c r="BD4792">
        <v>2</v>
      </c>
      <c r="BE4792" t="s">
        <v>6218</v>
      </c>
      <c r="BF4792" t="s">
        <v>6170</v>
      </c>
      <c r="BG4792">
        <v>0</v>
      </c>
      <c r="BH4792" t="s">
        <v>6171</v>
      </c>
      <c r="BI4792">
        <v>20</v>
      </c>
      <c r="BJ4792" t="s">
        <v>6172</v>
      </c>
      <c r="BK4792">
        <v>0</v>
      </c>
      <c r="BL4792">
        <v>72</v>
      </c>
      <c r="BM4792" s="3">
        <f t="shared" si="674"/>
        <v>0.76388888888888884</v>
      </c>
    </row>
    <row r="4793" spans="1:65">
      <c r="A4793" t="s">
        <v>4933</v>
      </c>
      <c r="B4793" s="2">
        <v>45948</v>
      </c>
      <c r="C4793" t="s">
        <v>4641</v>
      </c>
      <c r="D4793" t="s">
        <v>4642</v>
      </c>
      <c r="E4793">
        <v>10</v>
      </c>
      <c r="F4793" t="s">
        <v>61</v>
      </c>
      <c r="G4793" t="s">
        <v>62</v>
      </c>
      <c r="H4793" t="s">
        <v>104</v>
      </c>
      <c r="I4793" t="s">
        <v>52</v>
      </c>
      <c r="J4793" t="s">
        <v>53</v>
      </c>
      <c r="K4793" t="s">
        <v>66</v>
      </c>
      <c r="L4793" t="s">
        <v>87</v>
      </c>
      <c r="M4793" t="s">
        <v>56</v>
      </c>
      <c r="N4793" t="s">
        <v>69</v>
      </c>
      <c r="O4793" t="s">
        <v>120</v>
      </c>
      <c r="P4793">
        <v>63</v>
      </c>
      <c r="Q4793">
        <v>65</v>
      </c>
      <c r="R4793">
        <v>66</v>
      </c>
      <c r="S4793">
        <v>2</v>
      </c>
      <c r="T4793">
        <f t="shared" si="666"/>
        <v>64</v>
      </c>
      <c r="U4793">
        <v>61</v>
      </c>
      <c r="V4793">
        <f t="shared" si="667"/>
        <v>3</v>
      </c>
      <c r="W4793" s="3">
        <f t="shared" si="668"/>
        <v>3.0303030303030304E-2</v>
      </c>
      <c r="X4793">
        <v>21</v>
      </c>
      <c r="Y4793" s="4">
        <v>1.4</v>
      </c>
      <c r="Z4793" s="4">
        <v>1.2</v>
      </c>
      <c r="AA4793" s="5">
        <v>34276.199999999997</v>
      </c>
      <c r="AB4793" s="5">
        <f t="shared" si="669"/>
        <v>2090848.2</v>
      </c>
      <c r="AC4793" s="5">
        <v>24054.97</v>
      </c>
      <c r="AD4793" s="5">
        <f t="shared" si="670"/>
        <v>1587628.02</v>
      </c>
      <c r="AE4793" s="5">
        <v>119534.66</v>
      </c>
      <c r="AF4793" s="5">
        <v>29553.31</v>
      </c>
      <c r="AG4793" s="5">
        <v>8809.14</v>
      </c>
      <c r="AH4793" s="5">
        <v>1740</v>
      </c>
      <c r="AI4793" s="5">
        <v>6400</v>
      </c>
      <c r="AJ4793">
        <v>0</v>
      </c>
      <c r="AK4793" s="5">
        <v>0</v>
      </c>
      <c r="AL4793" s="5">
        <v>1961.08</v>
      </c>
      <c r="AM4793" s="5">
        <v>39459.879999999997</v>
      </c>
      <c r="AN4793">
        <v>4</v>
      </c>
      <c r="AO4793">
        <v>4</v>
      </c>
      <c r="AP4793" t="str">
        <f t="shared" si="671"/>
        <v>Yes</v>
      </c>
      <c r="AQ4793">
        <v>1</v>
      </c>
      <c r="AR4793" s="5">
        <f t="shared" si="672"/>
        <v>1795086.09</v>
      </c>
      <c r="AS4793" s="5">
        <f t="shared" si="673"/>
        <v>295762.11</v>
      </c>
      <c r="AT4793" t="s">
        <v>59</v>
      </c>
      <c r="AU4793" t="s">
        <v>6164</v>
      </c>
      <c r="AV4793" t="s">
        <v>6165</v>
      </c>
      <c r="AW4793" t="s">
        <v>6166</v>
      </c>
      <c r="AX4793" t="s">
        <v>6184</v>
      </c>
      <c r="AY4793">
        <v>64</v>
      </c>
      <c r="AZ4793">
        <v>0</v>
      </c>
      <c r="BA4793">
        <v>18</v>
      </c>
      <c r="BB4793" t="s">
        <v>6180</v>
      </c>
      <c r="BC4793">
        <v>0</v>
      </c>
      <c r="BD4793">
        <v>0</v>
      </c>
      <c r="BE4793" t="s">
        <v>6169</v>
      </c>
      <c r="BF4793" t="s">
        <v>6170</v>
      </c>
      <c r="BG4793">
        <v>0</v>
      </c>
      <c r="BH4793" t="s">
        <v>6171</v>
      </c>
      <c r="BI4793">
        <v>26</v>
      </c>
      <c r="BJ4793" t="s">
        <v>6172</v>
      </c>
      <c r="BK4793">
        <v>0</v>
      </c>
      <c r="BL4793">
        <v>73</v>
      </c>
      <c r="BM4793" s="3">
        <f t="shared" si="674"/>
        <v>0.90410958904109584</v>
      </c>
    </row>
    <row r="4794" spans="1:65">
      <c r="A4794" t="s">
        <v>4934</v>
      </c>
      <c r="B4794" s="2">
        <v>45948</v>
      </c>
      <c r="C4794" t="s">
        <v>4641</v>
      </c>
      <c r="D4794" t="s">
        <v>4642</v>
      </c>
      <c r="E4794">
        <v>10</v>
      </c>
      <c r="F4794" t="s">
        <v>72</v>
      </c>
      <c r="G4794" t="s">
        <v>50</v>
      </c>
      <c r="H4794" t="s">
        <v>179</v>
      </c>
      <c r="I4794" t="s">
        <v>74</v>
      </c>
      <c r="J4794" t="s">
        <v>53</v>
      </c>
      <c r="K4794" t="s">
        <v>75</v>
      </c>
      <c r="L4794" t="s">
        <v>92</v>
      </c>
      <c r="M4794" t="s">
        <v>56</v>
      </c>
      <c r="N4794" t="s">
        <v>57</v>
      </c>
      <c r="O4794" t="s">
        <v>82</v>
      </c>
      <c r="P4794">
        <v>56</v>
      </c>
      <c r="Q4794">
        <v>56</v>
      </c>
      <c r="R4794">
        <v>56</v>
      </c>
      <c r="S4794">
        <v>1</v>
      </c>
      <c r="T4794">
        <f t="shared" si="666"/>
        <v>55</v>
      </c>
      <c r="U4794">
        <v>55</v>
      </c>
      <c r="V4794">
        <f t="shared" si="667"/>
        <v>0</v>
      </c>
      <c r="W4794" s="3">
        <f t="shared" si="668"/>
        <v>1.7857142857142856E-2</v>
      </c>
      <c r="X4794">
        <v>31</v>
      </c>
      <c r="Y4794" s="4">
        <v>2.2000000000000002</v>
      </c>
      <c r="Z4794" s="4">
        <v>1</v>
      </c>
      <c r="AA4794" s="5">
        <v>35903.599999999999</v>
      </c>
      <c r="AB4794" s="5">
        <f t="shared" si="669"/>
        <v>1974698</v>
      </c>
      <c r="AC4794" s="5">
        <v>23963.7</v>
      </c>
      <c r="AD4794" s="5">
        <f t="shared" si="670"/>
        <v>1341967.2</v>
      </c>
      <c r="AE4794" s="5">
        <v>96897.61</v>
      </c>
      <c r="AF4794" s="5">
        <v>24568.23</v>
      </c>
      <c r="AG4794" s="5">
        <v>9670.91</v>
      </c>
      <c r="AH4794" s="5">
        <v>1450</v>
      </c>
      <c r="AI4794" s="5">
        <v>3200</v>
      </c>
      <c r="AJ4794">
        <v>0</v>
      </c>
      <c r="AK4794" s="5">
        <v>0</v>
      </c>
      <c r="AL4794" s="5">
        <v>0</v>
      </c>
      <c r="AM4794" s="5">
        <v>38973.32</v>
      </c>
      <c r="AN4794">
        <v>4</v>
      </c>
      <c r="AO4794">
        <v>5</v>
      </c>
      <c r="AP4794" t="str">
        <f t="shared" si="671"/>
        <v>No</v>
      </c>
      <c r="AQ4794">
        <v>3</v>
      </c>
      <c r="AR4794" s="5">
        <f t="shared" si="672"/>
        <v>1516727.27</v>
      </c>
      <c r="AS4794" s="5">
        <f t="shared" si="673"/>
        <v>457970.73</v>
      </c>
      <c r="AT4794" t="s">
        <v>59</v>
      </c>
      <c r="AU4794" t="s">
        <v>6164</v>
      </c>
      <c r="AV4794" t="s">
        <v>6165</v>
      </c>
      <c r="AW4794" t="s">
        <v>6166</v>
      </c>
      <c r="AX4794" t="s">
        <v>6184</v>
      </c>
      <c r="AY4794">
        <v>57</v>
      </c>
      <c r="AZ4794">
        <v>0</v>
      </c>
      <c r="BA4794">
        <v>0</v>
      </c>
      <c r="BB4794" t="s">
        <v>6168</v>
      </c>
      <c r="BC4794">
        <v>0</v>
      </c>
      <c r="BD4794">
        <v>1</v>
      </c>
      <c r="BE4794" t="s">
        <v>6219</v>
      </c>
      <c r="BF4794" t="s">
        <v>6170</v>
      </c>
      <c r="BG4794">
        <v>0</v>
      </c>
      <c r="BH4794" t="s">
        <v>6171</v>
      </c>
      <c r="BI4794">
        <v>41</v>
      </c>
      <c r="BJ4794" t="s">
        <v>6172</v>
      </c>
      <c r="BK4794">
        <v>0</v>
      </c>
      <c r="BL4794">
        <v>72</v>
      </c>
      <c r="BM4794" s="3">
        <f t="shared" si="674"/>
        <v>0.77777777777777779</v>
      </c>
    </row>
    <row r="4795" spans="1:65">
      <c r="A4795" t="s">
        <v>4935</v>
      </c>
      <c r="B4795" s="2">
        <v>45948</v>
      </c>
      <c r="C4795" t="s">
        <v>4641</v>
      </c>
      <c r="D4795" t="s">
        <v>4642</v>
      </c>
      <c r="E4795">
        <v>10</v>
      </c>
      <c r="F4795" t="s">
        <v>49</v>
      </c>
      <c r="G4795" t="s">
        <v>62</v>
      </c>
      <c r="H4795" t="s">
        <v>141</v>
      </c>
      <c r="I4795" t="s">
        <v>74</v>
      </c>
      <c r="J4795" t="s">
        <v>81</v>
      </c>
      <c r="K4795" t="s">
        <v>75</v>
      </c>
      <c r="L4795" t="s">
        <v>67</v>
      </c>
      <c r="M4795" t="s">
        <v>68</v>
      </c>
      <c r="N4795" t="s">
        <v>57</v>
      </c>
      <c r="O4795" t="s">
        <v>58</v>
      </c>
      <c r="P4795">
        <v>30</v>
      </c>
      <c r="Q4795">
        <v>40</v>
      </c>
      <c r="R4795">
        <v>38</v>
      </c>
      <c r="S4795">
        <v>3</v>
      </c>
      <c r="T4795">
        <f t="shared" si="666"/>
        <v>35</v>
      </c>
      <c r="U4795">
        <v>23</v>
      </c>
      <c r="V4795">
        <f t="shared" si="667"/>
        <v>12</v>
      </c>
      <c r="W4795" s="3">
        <f t="shared" si="668"/>
        <v>7.8947368421052627E-2</v>
      </c>
      <c r="X4795">
        <v>25</v>
      </c>
      <c r="Y4795" s="4">
        <v>0</v>
      </c>
      <c r="Z4795" s="4">
        <v>1</v>
      </c>
      <c r="AA4795" s="5">
        <v>76996.77</v>
      </c>
      <c r="AB4795" s="5">
        <f t="shared" si="669"/>
        <v>1770925.71</v>
      </c>
      <c r="AC4795" s="5">
        <v>49538.99</v>
      </c>
      <c r="AD4795" s="5">
        <f t="shared" si="670"/>
        <v>1882481.62</v>
      </c>
      <c r="AE4795" s="5">
        <v>116666.14</v>
      </c>
      <c r="AF4795" s="5">
        <v>33420.67</v>
      </c>
      <c r="AG4795" s="5">
        <v>9496.0300000000007</v>
      </c>
      <c r="AH4795" s="5">
        <v>1450</v>
      </c>
      <c r="AI4795" s="5">
        <v>23396.86</v>
      </c>
      <c r="AJ4795">
        <v>1</v>
      </c>
      <c r="AK4795" s="5">
        <v>23432.86</v>
      </c>
      <c r="AL4795" s="5">
        <v>18694.53</v>
      </c>
      <c r="AM4795" s="5">
        <v>14368.19</v>
      </c>
      <c r="AN4795">
        <v>4</v>
      </c>
      <c r="AO4795">
        <v>4</v>
      </c>
      <c r="AP4795" t="str">
        <f t="shared" si="671"/>
        <v>Yes</v>
      </c>
      <c r="AQ4795">
        <v>1</v>
      </c>
      <c r="AR4795" s="5">
        <f t="shared" si="672"/>
        <v>2123406.9</v>
      </c>
      <c r="AS4795" s="5">
        <f t="shared" si="673"/>
        <v>-352481.19</v>
      </c>
      <c r="AT4795" t="s">
        <v>1641</v>
      </c>
      <c r="AU4795" t="s">
        <v>6189</v>
      </c>
      <c r="AV4795" t="s">
        <v>6201</v>
      </c>
      <c r="AW4795" t="s">
        <v>6175</v>
      </c>
      <c r="AX4795" t="s">
        <v>6167</v>
      </c>
      <c r="AY4795">
        <v>40</v>
      </c>
      <c r="AZ4795">
        <v>5</v>
      </c>
      <c r="BA4795">
        <v>67</v>
      </c>
      <c r="BB4795" t="s">
        <v>6220</v>
      </c>
      <c r="BC4795">
        <v>0</v>
      </c>
      <c r="BD4795">
        <v>0</v>
      </c>
      <c r="BE4795" t="s">
        <v>6169</v>
      </c>
      <c r="BF4795" t="s">
        <v>6210</v>
      </c>
      <c r="BG4795">
        <v>1</v>
      </c>
      <c r="BH4795" t="s">
        <v>6186</v>
      </c>
      <c r="BI4795">
        <v>56</v>
      </c>
      <c r="BJ4795" t="s">
        <v>6187</v>
      </c>
      <c r="BK4795">
        <v>0</v>
      </c>
      <c r="BL4795">
        <v>45</v>
      </c>
      <c r="BM4795" s="3">
        <f t="shared" si="674"/>
        <v>0.84444444444444444</v>
      </c>
    </row>
    <row r="4796" spans="1:65">
      <c r="A4796" t="s">
        <v>4936</v>
      </c>
      <c r="B4796" s="2">
        <v>45948</v>
      </c>
      <c r="C4796" t="s">
        <v>4641</v>
      </c>
      <c r="D4796" t="s">
        <v>4642</v>
      </c>
      <c r="E4796">
        <v>10</v>
      </c>
      <c r="F4796" t="s">
        <v>72</v>
      </c>
      <c r="G4796" t="s">
        <v>50</v>
      </c>
      <c r="H4796" t="s">
        <v>73</v>
      </c>
      <c r="I4796" t="s">
        <v>52</v>
      </c>
      <c r="J4796" t="s">
        <v>53</v>
      </c>
      <c r="K4796" t="s">
        <v>75</v>
      </c>
      <c r="L4796" t="s">
        <v>55</v>
      </c>
      <c r="M4796" t="s">
        <v>56</v>
      </c>
      <c r="N4796" t="s">
        <v>76</v>
      </c>
      <c r="O4796" t="s">
        <v>58</v>
      </c>
      <c r="P4796">
        <v>60</v>
      </c>
      <c r="Q4796">
        <v>62</v>
      </c>
      <c r="R4796">
        <v>64</v>
      </c>
      <c r="S4796">
        <v>2</v>
      </c>
      <c r="T4796">
        <f t="shared" si="666"/>
        <v>62</v>
      </c>
      <c r="U4796">
        <v>59</v>
      </c>
      <c r="V4796">
        <f t="shared" si="667"/>
        <v>3</v>
      </c>
      <c r="W4796" s="3">
        <f t="shared" si="668"/>
        <v>3.125E-2</v>
      </c>
      <c r="X4796">
        <v>34</v>
      </c>
      <c r="Y4796" s="4">
        <v>0</v>
      </c>
      <c r="Z4796" s="4">
        <v>1.5</v>
      </c>
      <c r="AA4796" s="5">
        <v>35714.449999999997</v>
      </c>
      <c r="AB4796" s="5">
        <f t="shared" si="669"/>
        <v>2107152.5499999998</v>
      </c>
      <c r="AC4796" s="5">
        <v>23597.81</v>
      </c>
      <c r="AD4796" s="5">
        <f t="shared" si="670"/>
        <v>1510259.84</v>
      </c>
      <c r="AE4796" s="5">
        <v>115511.41</v>
      </c>
      <c r="AF4796" s="5">
        <v>28394.68</v>
      </c>
      <c r="AG4796" s="5">
        <v>9547.07</v>
      </c>
      <c r="AH4796" s="5">
        <v>2175</v>
      </c>
      <c r="AI4796" s="5">
        <v>6400</v>
      </c>
      <c r="AJ4796">
        <v>0</v>
      </c>
      <c r="AK4796" s="5">
        <v>0</v>
      </c>
      <c r="AL4796" s="5">
        <v>1994.13</v>
      </c>
      <c r="AM4796" s="5">
        <v>39266.959999999999</v>
      </c>
      <c r="AN4796">
        <v>4</v>
      </c>
      <c r="AO4796">
        <v>4</v>
      </c>
      <c r="AP4796" t="str">
        <f t="shared" si="671"/>
        <v>Yes</v>
      </c>
      <c r="AQ4796">
        <v>1</v>
      </c>
      <c r="AR4796" s="5">
        <f t="shared" si="672"/>
        <v>1713549.09</v>
      </c>
      <c r="AS4796" s="5">
        <f t="shared" si="673"/>
        <v>393603.46</v>
      </c>
      <c r="AT4796" t="s">
        <v>59</v>
      </c>
      <c r="AU4796" t="s">
        <v>6164</v>
      </c>
      <c r="AV4796" t="s">
        <v>6165</v>
      </c>
      <c r="AW4796" t="s">
        <v>6166</v>
      </c>
      <c r="AX4796" t="s">
        <v>6184</v>
      </c>
      <c r="AY4796">
        <v>63</v>
      </c>
      <c r="AZ4796">
        <v>0</v>
      </c>
      <c r="BA4796">
        <v>21</v>
      </c>
      <c r="BB4796" t="s">
        <v>6180</v>
      </c>
      <c r="BC4796">
        <v>0</v>
      </c>
      <c r="BD4796">
        <v>0</v>
      </c>
      <c r="BE4796" t="s">
        <v>6169</v>
      </c>
      <c r="BF4796" t="s">
        <v>6170</v>
      </c>
      <c r="BG4796">
        <v>1</v>
      </c>
      <c r="BH4796" t="s">
        <v>6179</v>
      </c>
      <c r="BI4796">
        <v>43</v>
      </c>
      <c r="BJ4796" t="s">
        <v>6172</v>
      </c>
      <c r="BK4796">
        <v>0</v>
      </c>
      <c r="BL4796">
        <v>77</v>
      </c>
      <c r="BM4796" s="3">
        <f t="shared" si="674"/>
        <v>0.83116883116883122</v>
      </c>
    </row>
    <row r="4797" spans="1:65">
      <c r="A4797" t="s">
        <v>4937</v>
      </c>
      <c r="B4797" s="2">
        <v>45948</v>
      </c>
      <c r="C4797" t="s">
        <v>4641</v>
      </c>
      <c r="D4797" t="s">
        <v>4642</v>
      </c>
      <c r="E4797">
        <v>10</v>
      </c>
      <c r="F4797" t="s">
        <v>49</v>
      </c>
      <c r="G4797" t="s">
        <v>79</v>
      </c>
      <c r="H4797" t="s">
        <v>262</v>
      </c>
      <c r="I4797" t="s">
        <v>74</v>
      </c>
      <c r="J4797" t="s">
        <v>81</v>
      </c>
      <c r="K4797" t="s">
        <v>75</v>
      </c>
      <c r="L4797" t="s">
        <v>92</v>
      </c>
      <c r="M4797" t="s">
        <v>56</v>
      </c>
      <c r="N4797" t="s">
        <v>76</v>
      </c>
      <c r="O4797" t="s">
        <v>58</v>
      </c>
      <c r="P4797">
        <v>32</v>
      </c>
      <c r="Q4797">
        <v>40</v>
      </c>
      <c r="R4797">
        <v>40</v>
      </c>
      <c r="S4797">
        <v>1</v>
      </c>
      <c r="T4797">
        <f t="shared" si="666"/>
        <v>39</v>
      </c>
      <c r="U4797">
        <v>24</v>
      </c>
      <c r="V4797">
        <f t="shared" si="667"/>
        <v>15</v>
      </c>
      <c r="W4797" s="3">
        <f t="shared" si="668"/>
        <v>2.5000000000000001E-2</v>
      </c>
      <c r="X4797">
        <v>16</v>
      </c>
      <c r="Y4797" s="4">
        <v>8</v>
      </c>
      <c r="Z4797" s="4">
        <v>1.8</v>
      </c>
      <c r="AA4797" s="5">
        <v>77517.929999999993</v>
      </c>
      <c r="AB4797" s="5">
        <f t="shared" si="669"/>
        <v>1860430.32</v>
      </c>
      <c r="AC4797" s="5">
        <v>53365.72</v>
      </c>
      <c r="AD4797" s="5">
        <f t="shared" si="670"/>
        <v>2134628.7999999998</v>
      </c>
      <c r="AE4797" s="5">
        <v>121255.59</v>
      </c>
      <c r="AF4797" s="5">
        <v>36138.75</v>
      </c>
      <c r="AG4797" s="5">
        <v>8292.91</v>
      </c>
      <c r="AH4797" s="5">
        <v>2610</v>
      </c>
      <c r="AI4797" s="5">
        <v>6800</v>
      </c>
      <c r="AJ4797">
        <v>0</v>
      </c>
      <c r="AK4797" s="5">
        <v>0</v>
      </c>
      <c r="AL4797" s="5">
        <v>23352.639999999999</v>
      </c>
      <c r="AM4797" s="5">
        <v>16810.52</v>
      </c>
      <c r="AN4797">
        <v>4</v>
      </c>
      <c r="AO4797">
        <v>4</v>
      </c>
      <c r="AP4797" t="str">
        <f t="shared" si="671"/>
        <v>Yes</v>
      </c>
      <c r="AQ4797">
        <v>1</v>
      </c>
      <c r="AR4797" s="5">
        <f t="shared" si="672"/>
        <v>2349889.21</v>
      </c>
      <c r="AS4797" s="5">
        <f t="shared" si="673"/>
        <v>-489458.89</v>
      </c>
      <c r="AT4797" t="s">
        <v>59</v>
      </c>
      <c r="AU4797" t="s">
        <v>6164</v>
      </c>
      <c r="AV4797" t="s">
        <v>6165</v>
      </c>
      <c r="AW4797" t="s">
        <v>6166</v>
      </c>
      <c r="AX4797" t="s">
        <v>6177</v>
      </c>
      <c r="AY4797">
        <v>40</v>
      </c>
      <c r="AZ4797">
        <v>5</v>
      </c>
      <c r="BA4797">
        <v>76</v>
      </c>
      <c r="BB4797" t="s">
        <v>6220</v>
      </c>
      <c r="BC4797">
        <v>0</v>
      </c>
      <c r="BD4797">
        <v>0</v>
      </c>
      <c r="BE4797" t="s">
        <v>6169</v>
      </c>
      <c r="BF4797" t="s">
        <v>6170</v>
      </c>
      <c r="BG4797">
        <v>0</v>
      </c>
      <c r="BH4797" t="s">
        <v>6171</v>
      </c>
      <c r="BI4797">
        <v>26</v>
      </c>
      <c r="BJ4797" t="s">
        <v>6172</v>
      </c>
      <c r="BK4797">
        <v>0</v>
      </c>
      <c r="BL4797">
        <v>47</v>
      </c>
      <c r="BM4797" s="3">
        <f t="shared" si="674"/>
        <v>0.85106382978723405</v>
      </c>
    </row>
    <row r="4798" spans="1:65">
      <c r="A4798" t="s">
        <v>4938</v>
      </c>
      <c r="B4798" s="2">
        <v>45948</v>
      </c>
      <c r="C4798" t="s">
        <v>4641</v>
      </c>
      <c r="D4798" t="s">
        <v>4642</v>
      </c>
      <c r="E4798">
        <v>10</v>
      </c>
      <c r="F4798" t="s">
        <v>61</v>
      </c>
      <c r="G4798" t="s">
        <v>50</v>
      </c>
      <c r="H4798" t="s">
        <v>170</v>
      </c>
      <c r="I4798" t="s">
        <v>52</v>
      </c>
      <c r="J4798" t="s">
        <v>65</v>
      </c>
      <c r="K4798" t="s">
        <v>54</v>
      </c>
      <c r="L4798" t="s">
        <v>92</v>
      </c>
      <c r="M4798" t="s">
        <v>56</v>
      </c>
      <c r="N4798" t="s">
        <v>69</v>
      </c>
      <c r="O4798" t="s">
        <v>70</v>
      </c>
      <c r="P4798">
        <v>39</v>
      </c>
      <c r="Q4798">
        <v>41</v>
      </c>
      <c r="R4798">
        <v>39</v>
      </c>
      <c r="S4798">
        <v>1</v>
      </c>
      <c r="T4798">
        <f t="shared" si="666"/>
        <v>38</v>
      </c>
      <c r="U4798">
        <v>38</v>
      </c>
      <c r="V4798">
        <f t="shared" si="667"/>
        <v>0</v>
      </c>
      <c r="W4798" s="3">
        <f t="shared" si="668"/>
        <v>2.564102564102564E-2</v>
      </c>
      <c r="X4798">
        <v>29</v>
      </c>
      <c r="Y4798" s="4">
        <v>7.3</v>
      </c>
      <c r="Z4798" s="4">
        <v>1.4</v>
      </c>
      <c r="AA4798" s="5">
        <v>56366.52</v>
      </c>
      <c r="AB4798" s="5">
        <f t="shared" si="669"/>
        <v>2141927.7599999998</v>
      </c>
      <c r="AC4798" s="5">
        <v>35329.5</v>
      </c>
      <c r="AD4798" s="5">
        <f t="shared" si="670"/>
        <v>1377850.5</v>
      </c>
      <c r="AE4798" s="5">
        <v>91515.64</v>
      </c>
      <c r="AF4798" s="5">
        <v>25394.79</v>
      </c>
      <c r="AG4798" s="5">
        <v>9421.93</v>
      </c>
      <c r="AH4798" s="5">
        <v>2030</v>
      </c>
      <c r="AI4798" s="5">
        <v>4600</v>
      </c>
      <c r="AJ4798">
        <v>0</v>
      </c>
      <c r="AK4798" s="5">
        <v>0</v>
      </c>
      <c r="AL4798" s="5">
        <v>0</v>
      </c>
      <c r="AM4798" s="5">
        <v>26364.639999999999</v>
      </c>
      <c r="AN4798">
        <v>4</v>
      </c>
      <c r="AO4798">
        <v>4</v>
      </c>
      <c r="AP4798" t="str">
        <f t="shared" si="671"/>
        <v>Yes</v>
      </c>
      <c r="AQ4798">
        <v>1</v>
      </c>
      <c r="AR4798" s="5">
        <f t="shared" si="672"/>
        <v>1537177.5</v>
      </c>
      <c r="AS4798" s="5">
        <f t="shared" si="673"/>
        <v>604750.26</v>
      </c>
      <c r="AT4798" t="s">
        <v>59</v>
      </c>
      <c r="AU4798" t="s">
        <v>6164</v>
      </c>
      <c r="AV4798" t="s">
        <v>6165</v>
      </c>
      <c r="AW4798" t="s">
        <v>6166</v>
      </c>
      <c r="AX4798" t="s">
        <v>6167</v>
      </c>
      <c r="AY4798">
        <v>44</v>
      </c>
      <c r="AZ4798">
        <v>2</v>
      </c>
      <c r="BA4798">
        <v>0</v>
      </c>
      <c r="BB4798" t="s">
        <v>6168</v>
      </c>
      <c r="BC4798">
        <v>0</v>
      </c>
      <c r="BD4798">
        <v>0</v>
      </c>
      <c r="BE4798" t="s">
        <v>6169</v>
      </c>
      <c r="BF4798" t="s">
        <v>6170</v>
      </c>
      <c r="BG4798">
        <v>1</v>
      </c>
      <c r="BH4798" t="s">
        <v>6186</v>
      </c>
      <c r="BI4798">
        <v>44</v>
      </c>
      <c r="BJ4798" t="s">
        <v>6172</v>
      </c>
      <c r="BK4798">
        <v>0</v>
      </c>
      <c r="BL4798">
        <v>58</v>
      </c>
      <c r="BM4798" s="3">
        <f t="shared" si="674"/>
        <v>0.67241379310344829</v>
      </c>
    </row>
    <row r="4799" spans="1:65">
      <c r="A4799" t="s">
        <v>4939</v>
      </c>
      <c r="B4799" s="2">
        <v>45948</v>
      </c>
      <c r="C4799" t="s">
        <v>4641</v>
      </c>
      <c r="D4799" t="s">
        <v>4642</v>
      </c>
      <c r="E4799">
        <v>10</v>
      </c>
      <c r="F4799" t="s">
        <v>61</v>
      </c>
      <c r="G4799" t="s">
        <v>79</v>
      </c>
      <c r="H4799" t="s">
        <v>98</v>
      </c>
      <c r="I4799" t="s">
        <v>64</v>
      </c>
      <c r="J4799" t="s">
        <v>81</v>
      </c>
      <c r="K4799" t="s">
        <v>75</v>
      </c>
      <c r="L4799" t="s">
        <v>55</v>
      </c>
      <c r="M4799" t="s">
        <v>56</v>
      </c>
      <c r="N4799" t="s">
        <v>57</v>
      </c>
      <c r="O4799" t="s">
        <v>82</v>
      </c>
      <c r="P4799">
        <v>35</v>
      </c>
      <c r="Q4799">
        <v>36</v>
      </c>
      <c r="R4799">
        <v>35</v>
      </c>
      <c r="S4799">
        <v>1</v>
      </c>
      <c r="T4799">
        <f t="shared" si="666"/>
        <v>34</v>
      </c>
      <c r="U4799">
        <v>33</v>
      </c>
      <c r="V4799">
        <f t="shared" si="667"/>
        <v>1</v>
      </c>
      <c r="W4799" s="3">
        <f t="shared" si="668"/>
        <v>2.8571428571428571E-2</v>
      </c>
      <c r="X4799">
        <v>21</v>
      </c>
      <c r="Y4799" s="4">
        <v>5.0999999999999996</v>
      </c>
      <c r="Z4799" s="4">
        <v>0.9</v>
      </c>
      <c r="AA4799" s="5">
        <v>78998.820000000007</v>
      </c>
      <c r="AB4799" s="5">
        <f t="shared" si="669"/>
        <v>2606961.06</v>
      </c>
      <c r="AC4799" s="5">
        <v>52851.19</v>
      </c>
      <c r="AD4799" s="5">
        <f t="shared" si="670"/>
        <v>1849791.65</v>
      </c>
      <c r="AE4799" s="5">
        <v>103276.88</v>
      </c>
      <c r="AF4799" s="5">
        <v>29307.73</v>
      </c>
      <c r="AG4799" s="5">
        <v>8773.9599999999991</v>
      </c>
      <c r="AH4799" s="5">
        <v>1305</v>
      </c>
      <c r="AI4799" s="5">
        <v>6800</v>
      </c>
      <c r="AJ4799">
        <v>0</v>
      </c>
      <c r="AK4799" s="5">
        <v>0</v>
      </c>
      <c r="AL4799" s="5">
        <v>1486.25</v>
      </c>
      <c r="AM4799" s="5">
        <v>26503.200000000001</v>
      </c>
      <c r="AN4799">
        <v>4</v>
      </c>
      <c r="AO4799">
        <v>7</v>
      </c>
      <c r="AP4799" t="str">
        <f t="shared" si="671"/>
        <v>No</v>
      </c>
      <c r="AQ4799">
        <v>1</v>
      </c>
      <c r="AR4799" s="5">
        <f t="shared" si="672"/>
        <v>2027244.67</v>
      </c>
      <c r="AS4799" s="5">
        <f t="shared" si="673"/>
        <v>579716.39</v>
      </c>
      <c r="AT4799" t="s">
        <v>59</v>
      </c>
      <c r="AU4799" t="s">
        <v>6164</v>
      </c>
      <c r="AV4799" t="s">
        <v>6165</v>
      </c>
      <c r="AW4799" t="s">
        <v>6166</v>
      </c>
      <c r="AX4799" t="s">
        <v>6167</v>
      </c>
      <c r="AY4799">
        <v>38</v>
      </c>
      <c r="AZ4799">
        <v>0</v>
      </c>
      <c r="BA4799">
        <v>10</v>
      </c>
      <c r="BB4799" t="s">
        <v>6191</v>
      </c>
      <c r="BC4799">
        <v>1</v>
      </c>
      <c r="BD4799">
        <v>2</v>
      </c>
      <c r="BE4799" t="s">
        <v>6219</v>
      </c>
      <c r="BF4799" t="s">
        <v>6170</v>
      </c>
      <c r="BG4799">
        <v>1</v>
      </c>
      <c r="BH4799" t="s">
        <v>6186</v>
      </c>
      <c r="BI4799">
        <v>35</v>
      </c>
      <c r="BJ4799" t="s">
        <v>6172</v>
      </c>
      <c r="BK4799">
        <v>0</v>
      </c>
      <c r="BL4799">
        <v>48</v>
      </c>
      <c r="BM4799" s="3">
        <f t="shared" si="674"/>
        <v>0.72916666666666663</v>
      </c>
    </row>
    <row r="4800" spans="1:65">
      <c r="A4800" t="s">
        <v>4940</v>
      </c>
      <c r="B4800" s="2">
        <v>45949</v>
      </c>
      <c r="C4800" t="s">
        <v>4641</v>
      </c>
      <c r="D4800" t="s">
        <v>4642</v>
      </c>
      <c r="E4800">
        <v>10</v>
      </c>
      <c r="F4800" t="s">
        <v>78</v>
      </c>
      <c r="G4800" t="s">
        <v>50</v>
      </c>
      <c r="H4800" t="s">
        <v>173</v>
      </c>
      <c r="I4800" t="s">
        <v>52</v>
      </c>
      <c r="J4800" t="s">
        <v>53</v>
      </c>
      <c r="K4800" t="s">
        <v>66</v>
      </c>
      <c r="L4800" t="s">
        <v>92</v>
      </c>
      <c r="M4800" t="s">
        <v>56</v>
      </c>
      <c r="N4800" t="s">
        <v>57</v>
      </c>
      <c r="O4800" t="s">
        <v>82</v>
      </c>
      <c r="P4800">
        <v>51</v>
      </c>
      <c r="Q4800">
        <v>52</v>
      </c>
      <c r="R4800">
        <v>51</v>
      </c>
      <c r="S4800">
        <v>2</v>
      </c>
      <c r="T4800">
        <f t="shared" si="666"/>
        <v>49</v>
      </c>
      <c r="U4800">
        <v>49</v>
      </c>
      <c r="V4800">
        <f t="shared" si="667"/>
        <v>0</v>
      </c>
      <c r="W4800" s="3">
        <f t="shared" si="668"/>
        <v>3.9215686274509803E-2</v>
      </c>
      <c r="X4800">
        <v>96</v>
      </c>
      <c r="Y4800" s="4">
        <v>4</v>
      </c>
      <c r="Z4800" s="4">
        <v>4.5999999999999996</v>
      </c>
      <c r="AA4800" s="5">
        <v>33659.019999999997</v>
      </c>
      <c r="AB4800" s="5">
        <f t="shared" si="669"/>
        <v>1649291.98</v>
      </c>
      <c r="AC4800" s="5">
        <v>23682.23</v>
      </c>
      <c r="AD4800" s="5">
        <f t="shared" si="670"/>
        <v>1207793.73</v>
      </c>
      <c r="AE4800" s="5">
        <v>90585.69</v>
      </c>
      <c r="AF4800" s="5">
        <v>29548.2</v>
      </c>
      <c r="AG4800" s="5">
        <v>34686.25</v>
      </c>
      <c r="AH4800" s="5">
        <v>6670</v>
      </c>
      <c r="AI4800" s="5">
        <v>6400</v>
      </c>
      <c r="AJ4800">
        <v>0</v>
      </c>
      <c r="AK4800" s="5">
        <v>0</v>
      </c>
      <c r="AL4800" s="5">
        <v>0</v>
      </c>
      <c r="AM4800" s="5">
        <v>42957.89</v>
      </c>
      <c r="AN4800">
        <v>4</v>
      </c>
      <c r="AO4800">
        <v>8</v>
      </c>
      <c r="AP4800" t="str">
        <f t="shared" si="671"/>
        <v>No</v>
      </c>
      <c r="AQ4800">
        <v>2</v>
      </c>
      <c r="AR4800" s="5">
        <f t="shared" si="672"/>
        <v>1418641.76</v>
      </c>
      <c r="AS4800" s="5">
        <f t="shared" si="673"/>
        <v>230650.22</v>
      </c>
      <c r="AT4800" t="s">
        <v>59</v>
      </c>
      <c r="AU4800" t="s">
        <v>6164</v>
      </c>
      <c r="AV4800" t="s">
        <v>6165</v>
      </c>
      <c r="AW4800" t="s">
        <v>6166</v>
      </c>
      <c r="AX4800" t="s">
        <v>6202</v>
      </c>
      <c r="AY4800">
        <v>53</v>
      </c>
      <c r="AZ4800">
        <v>1</v>
      </c>
      <c r="BA4800">
        <v>0</v>
      </c>
      <c r="BB4800" t="s">
        <v>6168</v>
      </c>
      <c r="BC4800">
        <v>0</v>
      </c>
      <c r="BD4800">
        <v>4</v>
      </c>
      <c r="BE4800" t="s">
        <v>6219</v>
      </c>
      <c r="BF4800" t="s">
        <v>6170</v>
      </c>
      <c r="BG4800">
        <v>5</v>
      </c>
      <c r="BH4800" t="s">
        <v>6209</v>
      </c>
      <c r="BI4800">
        <v>101</v>
      </c>
      <c r="BJ4800" t="s">
        <v>6193</v>
      </c>
      <c r="BK4800">
        <v>0</v>
      </c>
      <c r="BL4800">
        <v>70</v>
      </c>
      <c r="BM4800" s="3">
        <f t="shared" si="674"/>
        <v>0.72857142857142854</v>
      </c>
    </row>
    <row r="4801" spans="1:65">
      <c r="A4801" t="s">
        <v>4941</v>
      </c>
      <c r="B4801" s="2">
        <v>45949</v>
      </c>
      <c r="C4801" t="s">
        <v>4641</v>
      </c>
      <c r="D4801" t="s">
        <v>4642</v>
      </c>
      <c r="E4801">
        <v>10</v>
      </c>
      <c r="F4801" t="s">
        <v>78</v>
      </c>
      <c r="G4801" t="s">
        <v>79</v>
      </c>
      <c r="H4801" t="s">
        <v>113</v>
      </c>
      <c r="I4801" t="s">
        <v>64</v>
      </c>
      <c r="J4801" t="s">
        <v>81</v>
      </c>
      <c r="K4801" t="s">
        <v>75</v>
      </c>
      <c r="L4801" t="s">
        <v>92</v>
      </c>
      <c r="M4801" t="s">
        <v>56</v>
      </c>
      <c r="N4801" t="s">
        <v>57</v>
      </c>
      <c r="O4801" t="s">
        <v>82</v>
      </c>
      <c r="P4801">
        <v>25</v>
      </c>
      <c r="Q4801">
        <v>40</v>
      </c>
      <c r="R4801">
        <v>38</v>
      </c>
      <c r="S4801">
        <v>1</v>
      </c>
      <c r="T4801">
        <f t="shared" si="666"/>
        <v>37</v>
      </c>
      <c r="U4801">
        <v>20</v>
      </c>
      <c r="V4801">
        <f t="shared" si="667"/>
        <v>17</v>
      </c>
      <c r="W4801" s="3">
        <f t="shared" si="668"/>
        <v>2.6315789473684209E-2</v>
      </c>
      <c r="X4801">
        <v>35</v>
      </c>
      <c r="Y4801" s="4">
        <v>6.1</v>
      </c>
      <c r="Z4801" s="4">
        <v>2.4</v>
      </c>
      <c r="AA4801" s="5">
        <v>78652.39</v>
      </c>
      <c r="AB4801" s="5">
        <f t="shared" si="669"/>
        <v>1573047.8</v>
      </c>
      <c r="AC4801" s="5">
        <v>53602.58</v>
      </c>
      <c r="AD4801" s="5">
        <f t="shared" si="670"/>
        <v>2036898.04</v>
      </c>
      <c r="AE4801" s="5">
        <v>112103.67</v>
      </c>
      <c r="AF4801" s="5">
        <v>35067.78</v>
      </c>
      <c r="AG4801" s="5">
        <v>9613.9599999999991</v>
      </c>
      <c r="AH4801" s="5">
        <v>3480</v>
      </c>
      <c r="AI4801" s="5">
        <v>6800</v>
      </c>
      <c r="AJ4801">
        <v>0</v>
      </c>
      <c r="AK4801" s="5">
        <v>0</v>
      </c>
      <c r="AL4801" s="5">
        <v>24620.84</v>
      </c>
      <c r="AM4801" s="5">
        <v>19690.78</v>
      </c>
      <c r="AN4801">
        <v>4</v>
      </c>
      <c r="AO4801">
        <v>10</v>
      </c>
      <c r="AP4801" t="str">
        <f t="shared" si="671"/>
        <v>No</v>
      </c>
      <c r="AQ4801">
        <v>1</v>
      </c>
      <c r="AR4801" s="5">
        <f t="shared" si="672"/>
        <v>2248275.0699999998</v>
      </c>
      <c r="AS4801" s="5">
        <f t="shared" si="673"/>
        <v>-675227.27</v>
      </c>
      <c r="AT4801" t="s">
        <v>59</v>
      </c>
      <c r="AU4801" t="s">
        <v>6164</v>
      </c>
      <c r="AV4801" t="s">
        <v>6165</v>
      </c>
      <c r="AW4801" t="s">
        <v>6166</v>
      </c>
      <c r="AX4801" t="s">
        <v>6167</v>
      </c>
      <c r="AY4801">
        <v>33</v>
      </c>
      <c r="AZ4801">
        <v>4</v>
      </c>
      <c r="BA4801">
        <v>82</v>
      </c>
      <c r="BB4801" t="s">
        <v>6180</v>
      </c>
      <c r="BC4801">
        <v>1</v>
      </c>
      <c r="BD4801">
        <v>5</v>
      </c>
      <c r="BE4801" t="s">
        <v>6219</v>
      </c>
      <c r="BF4801" t="s">
        <v>6170</v>
      </c>
      <c r="BG4801">
        <v>0</v>
      </c>
      <c r="BH4801" t="s">
        <v>6171</v>
      </c>
      <c r="BI4801">
        <v>44</v>
      </c>
      <c r="BJ4801" t="s">
        <v>6172</v>
      </c>
      <c r="BK4801">
        <v>0</v>
      </c>
      <c r="BL4801">
        <v>49</v>
      </c>
      <c r="BM4801" s="3">
        <f t="shared" si="674"/>
        <v>0.77551020408163263</v>
      </c>
    </row>
    <row r="4802" spans="1:65">
      <c r="A4802" t="s">
        <v>4942</v>
      </c>
      <c r="B4802" s="2">
        <v>45949</v>
      </c>
      <c r="C4802" t="s">
        <v>4641</v>
      </c>
      <c r="D4802" t="s">
        <v>4642</v>
      </c>
      <c r="E4802">
        <v>10</v>
      </c>
      <c r="F4802" t="s">
        <v>72</v>
      </c>
      <c r="G4802" t="s">
        <v>62</v>
      </c>
      <c r="H4802" t="s">
        <v>155</v>
      </c>
      <c r="I4802" t="s">
        <v>74</v>
      </c>
      <c r="J4802" t="s">
        <v>65</v>
      </c>
      <c r="K4802" t="s">
        <v>66</v>
      </c>
      <c r="L4802" t="s">
        <v>87</v>
      </c>
      <c r="M4802" t="s">
        <v>56</v>
      </c>
      <c r="N4802" t="s">
        <v>76</v>
      </c>
      <c r="O4802" t="s">
        <v>82</v>
      </c>
      <c r="P4802">
        <v>50</v>
      </c>
      <c r="Q4802">
        <v>51</v>
      </c>
      <c r="R4802">
        <v>50</v>
      </c>
      <c r="S4802">
        <v>1</v>
      </c>
      <c r="T4802">
        <f t="shared" ref="T4802:T4865" si="675">R4802-S4802</f>
        <v>49</v>
      </c>
      <c r="U4802">
        <v>49</v>
      </c>
      <c r="V4802">
        <f t="shared" ref="V4802:V4865" si="676">T4802-U4802</f>
        <v>0</v>
      </c>
      <c r="W4802" s="3">
        <f t="shared" ref="W4802:W4865" si="677">IFERROR(S4802/R4802,0)</f>
        <v>0.02</v>
      </c>
      <c r="X4802">
        <v>24</v>
      </c>
      <c r="Y4802" s="4">
        <v>1.1000000000000001</v>
      </c>
      <c r="Z4802" s="4">
        <v>1.2</v>
      </c>
      <c r="AA4802" s="5">
        <v>49040.42</v>
      </c>
      <c r="AB4802" s="5">
        <f t="shared" ref="AB4802:AB4865" si="678">ROUND(U4802*AA4802,2)</f>
        <v>2402980.58</v>
      </c>
      <c r="AC4802" s="5">
        <v>35694.230000000003</v>
      </c>
      <c r="AD4802" s="5">
        <f t="shared" ref="AD4802:AD4865" si="679">ROUND(R4802*AC4802,2)</f>
        <v>1784711.5</v>
      </c>
      <c r="AE4802" s="5">
        <v>112574.31</v>
      </c>
      <c r="AF4802" s="5">
        <v>31438.27</v>
      </c>
      <c r="AG4802" s="5">
        <v>8933.1200000000008</v>
      </c>
      <c r="AH4802" s="5">
        <v>1740</v>
      </c>
      <c r="AI4802" s="5">
        <v>4600</v>
      </c>
      <c r="AJ4802">
        <v>0</v>
      </c>
      <c r="AK4802" s="5">
        <v>0</v>
      </c>
      <c r="AL4802" s="5">
        <v>0</v>
      </c>
      <c r="AM4802" s="5">
        <v>47742.85</v>
      </c>
      <c r="AN4802">
        <v>4</v>
      </c>
      <c r="AO4802">
        <v>9</v>
      </c>
      <c r="AP4802" t="str">
        <f t="shared" ref="AP4802:AP4865" si="680">IF(AO4802&lt;=AN4802,"Yes","No")</f>
        <v>No</v>
      </c>
      <c r="AQ4802">
        <v>2</v>
      </c>
      <c r="AR4802" s="5">
        <f t="shared" ref="AR4802:AR4865" si="681">ROUND(SUM(AD4802:AI4802)+SUM(AK4802:AM4802),2)</f>
        <v>1991740.05</v>
      </c>
      <c r="AS4802" s="5">
        <f t="shared" ref="AS4802:AS4865" si="682">ROUND(AB4802-AR4802,2)</f>
        <v>411240.53</v>
      </c>
      <c r="AT4802" t="s">
        <v>59</v>
      </c>
      <c r="AU4802" t="s">
        <v>6164</v>
      </c>
      <c r="AV4802" t="s">
        <v>6165</v>
      </c>
      <c r="AW4802" t="s">
        <v>6166</v>
      </c>
      <c r="AX4802" t="s">
        <v>6167</v>
      </c>
      <c r="AY4802">
        <v>51</v>
      </c>
      <c r="AZ4802">
        <v>1</v>
      </c>
      <c r="BA4802">
        <v>0</v>
      </c>
      <c r="BB4802" t="s">
        <v>6168</v>
      </c>
      <c r="BC4802">
        <v>1</v>
      </c>
      <c r="BD4802">
        <v>4</v>
      </c>
      <c r="BE4802" t="s">
        <v>6218</v>
      </c>
      <c r="BF4802" t="s">
        <v>6170</v>
      </c>
      <c r="BG4802">
        <v>1</v>
      </c>
      <c r="BH4802" t="s">
        <v>6179</v>
      </c>
      <c r="BI4802">
        <v>29</v>
      </c>
      <c r="BJ4802" t="s">
        <v>6172</v>
      </c>
      <c r="BK4802">
        <v>0</v>
      </c>
      <c r="BL4802">
        <v>64</v>
      </c>
      <c r="BM4802" s="3">
        <f t="shared" ref="BM4802:BM4865" si="683">IFERROR(R4802/BL4802,0)</f>
        <v>0.78125</v>
      </c>
    </row>
    <row r="4803" spans="1:65">
      <c r="A4803" t="s">
        <v>4943</v>
      </c>
      <c r="B4803" s="2">
        <v>45949</v>
      </c>
      <c r="C4803" t="s">
        <v>4641</v>
      </c>
      <c r="D4803" t="s">
        <v>4642</v>
      </c>
      <c r="E4803">
        <v>10</v>
      </c>
      <c r="F4803" t="s">
        <v>49</v>
      </c>
      <c r="G4803" t="s">
        <v>79</v>
      </c>
      <c r="H4803" t="s">
        <v>106</v>
      </c>
      <c r="I4803" t="s">
        <v>64</v>
      </c>
      <c r="J4803" t="s">
        <v>65</v>
      </c>
      <c r="K4803" t="s">
        <v>75</v>
      </c>
      <c r="L4803" t="s">
        <v>92</v>
      </c>
      <c r="M4803" t="s">
        <v>56</v>
      </c>
      <c r="N4803" t="s">
        <v>57</v>
      </c>
      <c r="O4803" t="s">
        <v>70</v>
      </c>
      <c r="P4803">
        <v>49</v>
      </c>
      <c r="Q4803">
        <v>51</v>
      </c>
      <c r="R4803">
        <v>48</v>
      </c>
      <c r="S4803">
        <v>1</v>
      </c>
      <c r="T4803">
        <f t="shared" si="675"/>
        <v>47</v>
      </c>
      <c r="U4803">
        <v>47</v>
      </c>
      <c r="V4803">
        <f t="shared" si="676"/>
        <v>0</v>
      </c>
      <c r="W4803" s="3">
        <f t="shared" si="677"/>
        <v>2.0833333333333332E-2</v>
      </c>
      <c r="X4803">
        <v>27</v>
      </c>
      <c r="Y4803" s="4">
        <v>4</v>
      </c>
      <c r="Z4803" s="4">
        <v>1.4</v>
      </c>
      <c r="AA4803" s="5">
        <v>52031.4</v>
      </c>
      <c r="AB4803" s="5">
        <f t="shared" si="678"/>
        <v>2445475.7999999998</v>
      </c>
      <c r="AC4803" s="5">
        <v>35085.949999999997</v>
      </c>
      <c r="AD4803" s="5">
        <f t="shared" si="679"/>
        <v>1684125.6</v>
      </c>
      <c r="AE4803" s="5">
        <v>103426.43</v>
      </c>
      <c r="AF4803" s="5">
        <v>32221.41</v>
      </c>
      <c r="AG4803" s="5">
        <v>9240.26</v>
      </c>
      <c r="AH4803" s="5">
        <v>2030</v>
      </c>
      <c r="AI4803" s="5">
        <v>4600</v>
      </c>
      <c r="AJ4803">
        <v>0</v>
      </c>
      <c r="AK4803" s="5">
        <v>0</v>
      </c>
      <c r="AL4803" s="5">
        <v>0</v>
      </c>
      <c r="AM4803" s="5">
        <v>34748.29</v>
      </c>
      <c r="AN4803">
        <v>4</v>
      </c>
      <c r="AO4803">
        <v>5</v>
      </c>
      <c r="AP4803" t="str">
        <f t="shared" si="680"/>
        <v>No</v>
      </c>
      <c r="AQ4803">
        <v>2</v>
      </c>
      <c r="AR4803" s="5">
        <f t="shared" si="681"/>
        <v>1870391.99</v>
      </c>
      <c r="AS4803" s="5">
        <f t="shared" si="682"/>
        <v>575083.81000000006</v>
      </c>
      <c r="AT4803" t="s">
        <v>59</v>
      </c>
      <c r="AU4803" t="s">
        <v>6164</v>
      </c>
      <c r="AV4803" t="s">
        <v>6165</v>
      </c>
      <c r="AW4803" t="s">
        <v>6166</v>
      </c>
      <c r="AX4803" t="s">
        <v>6167</v>
      </c>
      <c r="AY4803">
        <v>52</v>
      </c>
      <c r="AZ4803">
        <v>3</v>
      </c>
      <c r="BA4803">
        <v>0</v>
      </c>
      <c r="BB4803" t="s">
        <v>6168</v>
      </c>
      <c r="BC4803">
        <v>1</v>
      </c>
      <c r="BD4803">
        <v>0</v>
      </c>
      <c r="BE4803" t="s">
        <v>6178</v>
      </c>
      <c r="BF4803" t="s">
        <v>6170</v>
      </c>
      <c r="BG4803">
        <v>4</v>
      </c>
      <c r="BH4803" t="s">
        <v>6208</v>
      </c>
      <c r="BI4803">
        <v>120</v>
      </c>
      <c r="BJ4803" t="s">
        <v>6193</v>
      </c>
      <c r="BK4803">
        <v>0</v>
      </c>
      <c r="BL4803">
        <v>60</v>
      </c>
      <c r="BM4803" s="3">
        <f t="shared" si="683"/>
        <v>0.8</v>
      </c>
    </row>
    <row r="4804" spans="1:65">
      <c r="A4804" t="s">
        <v>4944</v>
      </c>
      <c r="B4804" s="2">
        <v>45949</v>
      </c>
      <c r="C4804" t="s">
        <v>4641</v>
      </c>
      <c r="D4804" t="s">
        <v>4642</v>
      </c>
      <c r="E4804">
        <v>10</v>
      </c>
      <c r="F4804" t="s">
        <v>72</v>
      </c>
      <c r="G4804" t="s">
        <v>62</v>
      </c>
      <c r="H4804" t="s">
        <v>150</v>
      </c>
      <c r="I4804" t="s">
        <v>52</v>
      </c>
      <c r="J4804" t="s">
        <v>81</v>
      </c>
      <c r="K4804" t="s">
        <v>75</v>
      </c>
      <c r="L4804" t="s">
        <v>92</v>
      </c>
      <c r="M4804" t="s">
        <v>56</v>
      </c>
      <c r="N4804" t="s">
        <v>94</v>
      </c>
      <c r="O4804" t="s">
        <v>70</v>
      </c>
      <c r="P4804">
        <v>39</v>
      </c>
      <c r="Q4804">
        <v>41</v>
      </c>
      <c r="R4804">
        <v>42</v>
      </c>
      <c r="S4804">
        <v>1</v>
      </c>
      <c r="T4804">
        <f t="shared" si="675"/>
        <v>41</v>
      </c>
      <c r="U4804">
        <v>38</v>
      </c>
      <c r="V4804">
        <f t="shared" si="676"/>
        <v>3</v>
      </c>
      <c r="W4804" s="3">
        <f t="shared" si="677"/>
        <v>2.3809523809523808E-2</v>
      </c>
      <c r="X4804">
        <v>30</v>
      </c>
      <c r="Y4804" s="4">
        <v>0</v>
      </c>
      <c r="Z4804" s="4">
        <v>0.7</v>
      </c>
      <c r="AA4804" s="5">
        <v>78622.23</v>
      </c>
      <c r="AB4804" s="5">
        <f t="shared" si="678"/>
        <v>2987644.74</v>
      </c>
      <c r="AC4804" s="5">
        <v>53473.08</v>
      </c>
      <c r="AD4804" s="5">
        <f t="shared" si="679"/>
        <v>2245869.36</v>
      </c>
      <c r="AE4804" s="5">
        <v>135478.69</v>
      </c>
      <c r="AF4804" s="5">
        <v>35264.31</v>
      </c>
      <c r="AG4804" s="5">
        <v>10486.76</v>
      </c>
      <c r="AH4804" s="5">
        <v>1015</v>
      </c>
      <c r="AI4804" s="5">
        <v>6800</v>
      </c>
      <c r="AJ4804">
        <v>0</v>
      </c>
      <c r="AK4804" s="5">
        <v>0</v>
      </c>
      <c r="AL4804" s="5">
        <v>4626.3999999999996</v>
      </c>
      <c r="AM4804" s="5">
        <v>24189.43</v>
      </c>
      <c r="AN4804">
        <v>4</v>
      </c>
      <c r="AO4804">
        <v>1</v>
      </c>
      <c r="AP4804" t="str">
        <f t="shared" si="680"/>
        <v>Yes</v>
      </c>
      <c r="AQ4804">
        <v>1</v>
      </c>
      <c r="AR4804" s="5">
        <f t="shared" si="681"/>
        <v>2463729.9500000002</v>
      </c>
      <c r="AS4804" s="5">
        <f t="shared" si="682"/>
        <v>523914.79</v>
      </c>
      <c r="AT4804" t="s">
        <v>59</v>
      </c>
      <c r="AU4804" t="s">
        <v>6164</v>
      </c>
      <c r="AV4804" t="s">
        <v>6165</v>
      </c>
      <c r="AW4804" t="s">
        <v>6166</v>
      </c>
      <c r="AX4804" t="s">
        <v>6184</v>
      </c>
      <c r="AY4804">
        <v>42</v>
      </c>
      <c r="AZ4804">
        <v>0</v>
      </c>
      <c r="BA4804">
        <v>24</v>
      </c>
      <c r="BB4804" t="s">
        <v>6180</v>
      </c>
      <c r="BC4804">
        <v>0</v>
      </c>
      <c r="BD4804">
        <v>0</v>
      </c>
      <c r="BE4804" t="s">
        <v>6169</v>
      </c>
      <c r="BF4804" t="s">
        <v>6170</v>
      </c>
      <c r="BG4804">
        <v>0</v>
      </c>
      <c r="BH4804" t="s">
        <v>6171</v>
      </c>
      <c r="BI4804">
        <v>40</v>
      </c>
      <c r="BJ4804" t="s">
        <v>6172</v>
      </c>
      <c r="BK4804">
        <v>0</v>
      </c>
      <c r="BL4804">
        <v>51</v>
      </c>
      <c r="BM4804" s="3">
        <f t="shared" si="683"/>
        <v>0.82352941176470584</v>
      </c>
    </row>
    <row r="4805" spans="1:65">
      <c r="A4805" t="s">
        <v>4945</v>
      </c>
      <c r="B4805" s="2">
        <v>45949</v>
      </c>
      <c r="C4805" t="s">
        <v>4641</v>
      </c>
      <c r="D4805" t="s">
        <v>4642</v>
      </c>
      <c r="E4805">
        <v>10</v>
      </c>
      <c r="F4805" t="s">
        <v>72</v>
      </c>
      <c r="G4805" t="s">
        <v>62</v>
      </c>
      <c r="H4805" t="s">
        <v>175</v>
      </c>
      <c r="I4805" t="s">
        <v>64</v>
      </c>
      <c r="J4805" t="s">
        <v>53</v>
      </c>
      <c r="K4805" t="s">
        <v>66</v>
      </c>
      <c r="L4805" t="s">
        <v>55</v>
      </c>
      <c r="M4805" t="s">
        <v>56</v>
      </c>
      <c r="N4805" t="s">
        <v>94</v>
      </c>
      <c r="O4805" t="s">
        <v>120</v>
      </c>
      <c r="P4805">
        <v>71</v>
      </c>
      <c r="Q4805">
        <v>75</v>
      </c>
      <c r="R4805">
        <v>76</v>
      </c>
      <c r="S4805">
        <v>1</v>
      </c>
      <c r="T4805">
        <f t="shared" si="675"/>
        <v>75</v>
      </c>
      <c r="U4805">
        <v>71</v>
      </c>
      <c r="V4805">
        <f t="shared" si="676"/>
        <v>4</v>
      </c>
      <c r="W4805" s="3">
        <f t="shared" si="677"/>
        <v>1.3157894736842105E-2</v>
      </c>
      <c r="X4805">
        <v>32</v>
      </c>
      <c r="Y4805" s="4">
        <v>3.8</v>
      </c>
      <c r="Z4805" s="4">
        <v>1.5</v>
      </c>
      <c r="AA4805" s="5">
        <v>34086.68</v>
      </c>
      <c r="AB4805" s="5">
        <f t="shared" si="678"/>
        <v>2420154.2799999998</v>
      </c>
      <c r="AC4805" s="5">
        <v>23699.360000000001</v>
      </c>
      <c r="AD4805" s="5">
        <f t="shared" si="679"/>
        <v>1801151.36</v>
      </c>
      <c r="AE4805" s="5">
        <v>125898.09</v>
      </c>
      <c r="AF4805" s="5">
        <v>33892.71</v>
      </c>
      <c r="AG4805" s="5">
        <v>9659.16</v>
      </c>
      <c r="AH4805" s="5">
        <v>2175</v>
      </c>
      <c r="AI4805" s="5">
        <v>3200</v>
      </c>
      <c r="AJ4805">
        <v>0</v>
      </c>
      <c r="AK4805" s="5">
        <v>0</v>
      </c>
      <c r="AL4805" s="5">
        <v>2537.37</v>
      </c>
      <c r="AM4805" s="5">
        <v>46418.29</v>
      </c>
      <c r="AN4805">
        <v>4</v>
      </c>
      <c r="AO4805">
        <v>2</v>
      </c>
      <c r="AP4805" t="str">
        <f t="shared" si="680"/>
        <v>Yes</v>
      </c>
      <c r="AQ4805">
        <v>1</v>
      </c>
      <c r="AR4805" s="5">
        <f t="shared" si="681"/>
        <v>2024931.98</v>
      </c>
      <c r="AS4805" s="5">
        <f t="shared" si="682"/>
        <v>395222.3</v>
      </c>
      <c r="AT4805" t="s">
        <v>59</v>
      </c>
      <c r="AU4805" t="s">
        <v>6164</v>
      </c>
      <c r="AV4805" t="s">
        <v>6165</v>
      </c>
      <c r="AW4805" t="s">
        <v>6166</v>
      </c>
      <c r="AX4805" t="s">
        <v>6184</v>
      </c>
      <c r="AY4805">
        <v>71</v>
      </c>
      <c r="AZ4805">
        <v>0</v>
      </c>
      <c r="BA4805">
        <v>30</v>
      </c>
      <c r="BB4805" t="s">
        <v>6180</v>
      </c>
      <c r="BC4805">
        <v>0</v>
      </c>
      <c r="BD4805">
        <v>0</v>
      </c>
      <c r="BE4805" t="s">
        <v>6169</v>
      </c>
      <c r="BF4805" t="s">
        <v>6170</v>
      </c>
      <c r="BG4805">
        <v>1</v>
      </c>
      <c r="BH4805" t="s">
        <v>6186</v>
      </c>
      <c r="BI4805">
        <v>20</v>
      </c>
      <c r="BJ4805" t="s">
        <v>6172</v>
      </c>
      <c r="BK4805">
        <v>0</v>
      </c>
      <c r="BL4805">
        <v>81</v>
      </c>
      <c r="BM4805" s="3">
        <f t="shared" si="683"/>
        <v>0.93827160493827155</v>
      </c>
    </row>
    <row r="4806" spans="1:65">
      <c r="A4806" t="s">
        <v>4946</v>
      </c>
      <c r="B4806" s="2">
        <v>45949</v>
      </c>
      <c r="C4806" t="s">
        <v>4641</v>
      </c>
      <c r="D4806" t="s">
        <v>4642</v>
      </c>
      <c r="E4806">
        <v>10</v>
      </c>
      <c r="F4806" t="s">
        <v>72</v>
      </c>
      <c r="G4806" t="s">
        <v>79</v>
      </c>
      <c r="H4806" t="s">
        <v>159</v>
      </c>
      <c r="I4806" t="s">
        <v>52</v>
      </c>
      <c r="J4806" t="s">
        <v>81</v>
      </c>
      <c r="K4806" t="s">
        <v>54</v>
      </c>
      <c r="L4806" t="s">
        <v>92</v>
      </c>
      <c r="M4806" t="s">
        <v>56</v>
      </c>
      <c r="N4806" t="s">
        <v>69</v>
      </c>
      <c r="O4806" t="s">
        <v>82</v>
      </c>
      <c r="P4806">
        <v>39</v>
      </c>
      <c r="Q4806">
        <v>40</v>
      </c>
      <c r="R4806">
        <v>42</v>
      </c>
      <c r="S4806">
        <v>1</v>
      </c>
      <c r="T4806">
        <f t="shared" si="675"/>
        <v>41</v>
      </c>
      <c r="U4806">
        <v>39</v>
      </c>
      <c r="V4806">
        <f t="shared" si="676"/>
        <v>2</v>
      </c>
      <c r="W4806" s="3">
        <f t="shared" si="677"/>
        <v>2.3809523809523808E-2</v>
      </c>
      <c r="X4806">
        <v>29</v>
      </c>
      <c r="Y4806" s="4">
        <v>0.5</v>
      </c>
      <c r="Z4806" s="4">
        <v>1.5</v>
      </c>
      <c r="AA4806" s="5">
        <v>83579.13</v>
      </c>
      <c r="AB4806" s="5">
        <f t="shared" si="678"/>
        <v>3259586.07</v>
      </c>
      <c r="AC4806" s="5">
        <v>53877.51</v>
      </c>
      <c r="AD4806" s="5">
        <f t="shared" si="679"/>
        <v>2262855.42</v>
      </c>
      <c r="AE4806" s="5">
        <v>133316.04999999999</v>
      </c>
      <c r="AF4806" s="5">
        <v>37119.699999999997</v>
      </c>
      <c r="AG4806" s="5">
        <v>9972.06</v>
      </c>
      <c r="AH4806" s="5">
        <v>2175</v>
      </c>
      <c r="AI4806" s="5">
        <v>6800</v>
      </c>
      <c r="AJ4806">
        <v>0</v>
      </c>
      <c r="AK4806" s="5">
        <v>0</v>
      </c>
      <c r="AL4806" s="5">
        <v>3097.35</v>
      </c>
      <c r="AM4806" s="5">
        <v>27189.9</v>
      </c>
      <c r="AN4806">
        <v>4</v>
      </c>
      <c r="AO4806">
        <v>4</v>
      </c>
      <c r="AP4806" t="str">
        <f t="shared" si="680"/>
        <v>Yes</v>
      </c>
      <c r="AQ4806">
        <v>1</v>
      </c>
      <c r="AR4806" s="5">
        <f t="shared" si="681"/>
        <v>2482525.48</v>
      </c>
      <c r="AS4806" s="5">
        <f t="shared" si="682"/>
        <v>777060.59</v>
      </c>
      <c r="AT4806" t="s">
        <v>59</v>
      </c>
      <c r="AU4806" t="s">
        <v>6164</v>
      </c>
      <c r="AV4806" t="s">
        <v>6165</v>
      </c>
      <c r="AW4806" t="s">
        <v>6166</v>
      </c>
      <c r="AX4806" t="s">
        <v>6184</v>
      </c>
      <c r="AY4806">
        <v>39</v>
      </c>
      <c r="AZ4806">
        <v>0</v>
      </c>
      <c r="BA4806">
        <v>15</v>
      </c>
      <c r="BB4806" t="s">
        <v>6180</v>
      </c>
      <c r="BC4806">
        <v>0</v>
      </c>
      <c r="BD4806">
        <v>0</v>
      </c>
      <c r="BE4806" t="s">
        <v>6169</v>
      </c>
      <c r="BF4806" t="s">
        <v>6170</v>
      </c>
      <c r="BG4806">
        <v>0</v>
      </c>
      <c r="BH4806" t="s">
        <v>6171</v>
      </c>
      <c r="BI4806">
        <v>34</v>
      </c>
      <c r="BJ4806" t="s">
        <v>6172</v>
      </c>
      <c r="BK4806">
        <v>0</v>
      </c>
      <c r="BL4806">
        <v>50</v>
      </c>
      <c r="BM4806" s="3">
        <f t="shared" si="683"/>
        <v>0.84</v>
      </c>
    </row>
    <row r="4807" spans="1:65">
      <c r="A4807" t="s">
        <v>4947</v>
      </c>
      <c r="B4807" s="2">
        <v>45949</v>
      </c>
      <c r="C4807" t="s">
        <v>4641</v>
      </c>
      <c r="D4807" t="s">
        <v>4642</v>
      </c>
      <c r="E4807">
        <v>10</v>
      </c>
      <c r="F4807" t="s">
        <v>49</v>
      </c>
      <c r="G4807" t="s">
        <v>79</v>
      </c>
      <c r="H4807" t="s">
        <v>106</v>
      </c>
      <c r="I4807" t="s">
        <v>74</v>
      </c>
      <c r="J4807" t="s">
        <v>81</v>
      </c>
      <c r="K4807" t="s">
        <v>75</v>
      </c>
      <c r="L4807" t="s">
        <v>67</v>
      </c>
      <c r="M4807" t="s">
        <v>68</v>
      </c>
      <c r="N4807" t="s">
        <v>57</v>
      </c>
      <c r="O4807" t="s">
        <v>58</v>
      </c>
      <c r="P4807">
        <v>33</v>
      </c>
      <c r="Q4807">
        <v>40</v>
      </c>
      <c r="R4807">
        <v>39</v>
      </c>
      <c r="S4807">
        <v>3</v>
      </c>
      <c r="T4807">
        <f t="shared" si="675"/>
        <v>36</v>
      </c>
      <c r="U4807">
        <v>26</v>
      </c>
      <c r="V4807">
        <f t="shared" si="676"/>
        <v>10</v>
      </c>
      <c r="W4807" s="3">
        <f t="shared" si="677"/>
        <v>7.6923076923076927E-2</v>
      </c>
      <c r="X4807">
        <v>32</v>
      </c>
      <c r="Y4807" s="4">
        <v>3</v>
      </c>
      <c r="Z4807" s="4">
        <v>1.6</v>
      </c>
      <c r="AA4807" s="5">
        <v>77662.77</v>
      </c>
      <c r="AB4807" s="5">
        <f t="shared" si="678"/>
        <v>2019232.02</v>
      </c>
      <c r="AC4807" s="5">
        <v>49699.8</v>
      </c>
      <c r="AD4807" s="5">
        <f t="shared" si="679"/>
        <v>1938292.2</v>
      </c>
      <c r="AE4807" s="5">
        <v>118043.77</v>
      </c>
      <c r="AF4807" s="5">
        <v>35280.67</v>
      </c>
      <c r="AG4807" s="5">
        <v>9641.5</v>
      </c>
      <c r="AH4807" s="5">
        <v>2320</v>
      </c>
      <c r="AI4807" s="5">
        <v>25827.21</v>
      </c>
      <c r="AJ4807">
        <v>1</v>
      </c>
      <c r="AK4807" s="5">
        <v>21616.54</v>
      </c>
      <c r="AL4807" s="5">
        <v>14657.25</v>
      </c>
      <c r="AM4807" s="5">
        <v>16320.31</v>
      </c>
      <c r="AN4807">
        <v>4</v>
      </c>
      <c r="AO4807">
        <v>4</v>
      </c>
      <c r="AP4807" t="str">
        <f t="shared" si="680"/>
        <v>Yes</v>
      </c>
      <c r="AQ4807">
        <v>2</v>
      </c>
      <c r="AR4807" s="5">
        <f t="shared" si="681"/>
        <v>2181999.4500000002</v>
      </c>
      <c r="AS4807" s="5">
        <f t="shared" si="682"/>
        <v>-162767.43</v>
      </c>
      <c r="AT4807" t="s">
        <v>1641</v>
      </c>
      <c r="AU4807" t="s">
        <v>6173</v>
      </c>
      <c r="AV4807" t="s">
        <v>6174</v>
      </c>
      <c r="AW4807" t="s">
        <v>6175</v>
      </c>
      <c r="AX4807" t="s">
        <v>6167</v>
      </c>
      <c r="AY4807">
        <v>43</v>
      </c>
      <c r="AZ4807">
        <v>7</v>
      </c>
      <c r="BA4807">
        <v>74</v>
      </c>
      <c r="BB4807" t="s">
        <v>6220</v>
      </c>
      <c r="BC4807">
        <v>0</v>
      </c>
      <c r="BD4807">
        <v>0</v>
      </c>
      <c r="BE4807" t="s">
        <v>6169</v>
      </c>
      <c r="BF4807" t="s">
        <v>6210</v>
      </c>
      <c r="BG4807">
        <v>3</v>
      </c>
      <c r="BH4807" t="s">
        <v>6208</v>
      </c>
      <c r="BI4807">
        <v>97</v>
      </c>
      <c r="BJ4807" t="s">
        <v>6193</v>
      </c>
      <c r="BK4807">
        <v>0</v>
      </c>
      <c r="BL4807">
        <v>47</v>
      </c>
      <c r="BM4807" s="3">
        <f t="shared" si="683"/>
        <v>0.82978723404255317</v>
      </c>
    </row>
    <row r="4808" spans="1:65">
      <c r="A4808" t="s">
        <v>4948</v>
      </c>
      <c r="B4808" s="2">
        <v>45949</v>
      </c>
      <c r="C4808" t="s">
        <v>4641</v>
      </c>
      <c r="D4808" t="s">
        <v>4642</v>
      </c>
      <c r="E4808">
        <v>10</v>
      </c>
      <c r="F4808" t="s">
        <v>78</v>
      </c>
      <c r="G4808" t="s">
        <v>79</v>
      </c>
      <c r="H4808" t="s">
        <v>143</v>
      </c>
      <c r="I4808" t="s">
        <v>74</v>
      </c>
      <c r="J4808" t="s">
        <v>81</v>
      </c>
      <c r="K4808" t="s">
        <v>75</v>
      </c>
      <c r="L4808" t="s">
        <v>55</v>
      </c>
      <c r="M4808" t="s">
        <v>56</v>
      </c>
      <c r="N4808" t="s">
        <v>69</v>
      </c>
      <c r="O4808" t="s">
        <v>58</v>
      </c>
      <c r="P4808">
        <v>29</v>
      </c>
      <c r="Q4808">
        <v>40</v>
      </c>
      <c r="R4808">
        <v>38</v>
      </c>
      <c r="S4808">
        <v>1</v>
      </c>
      <c r="T4808">
        <f t="shared" si="675"/>
        <v>37</v>
      </c>
      <c r="U4808">
        <v>21</v>
      </c>
      <c r="V4808">
        <f t="shared" si="676"/>
        <v>16</v>
      </c>
      <c r="W4808" s="3">
        <f t="shared" si="677"/>
        <v>2.6315789473684209E-2</v>
      </c>
      <c r="X4808">
        <v>10</v>
      </c>
      <c r="Y4808" s="4">
        <v>0</v>
      </c>
      <c r="Z4808" s="4">
        <v>0.4</v>
      </c>
      <c r="AA4808" s="5">
        <v>78302.84</v>
      </c>
      <c r="AB4808" s="5">
        <f t="shared" si="678"/>
        <v>1644359.64</v>
      </c>
      <c r="AC4808" s="5">
        <v>53208.160000000003</v>
      </c>
      <c r="AD4808" s="5">
        <f t="shared" si="679"/>
        <v>2021910.08</v>
      </c>
      <c r="AE4808" s="5">
        <v>115793.76</v>
      </c>
      <c r="AF4808" s="5">
        <v>33445.64</v>
      </c>
      <c r="AG4808" s="5">
        <v>7798.99</v>
      </c>
      <c r="AH4808" s="5">
        <v>580</v>
      </c>
      <c r="AI4808" s="5">
        <v>6800</v>
      </c>
      <c r="AJ4808">
        <v>0</v>
      </c>
      <c r="AK4808" s="5">
        <v>0</v>
      </c>
      <c r="AL4808" s="5">
        <v>24115.919999999998</v>
      </c>
      <c r="AM4808" s="5">
        <v>13532.62</v>
      </c>
      <c r="AN4808">
        <v>4</v>
      </c>
      <c r="AO4808">
        <v>3</v>
      </c>
      <c r="AP4808" t="str">
        <f t="shared" si="680"/>
        <v>Yes</v>
      </c>
      <c r="AQ4808">
        <v>1</v>
      </c>
      <c r="AR4808" s="5">
        <f t="shared" si="681"/>
        <v>2223977.0099999998</v>
      </c>
      <c r="AS4808" s="5">
        <f t="shared" si="682"/>
        <v>-579617.37</v>
      </c>
      <c r="AT4808" t="s">
        <v>59</v>
      </c>
      <c r="AU4808" t="s">
        <v>6164</v>
      </c>
      <c r="AV4808" t="s">
        <v>6165</v>
      </c>
      <c r="AW4808" t="s">
        <v>6166</v>
      </c>
      <c r="AX4808" t="s">
        <v>6207</v>
      </c>
      <c r="AY4808">
        <v>41</v>
      </c>
      <c r="AZ4808">
        <v>5</v>
      </c>
      <c r="BA4808">
        <v>74</v>
      </c>
      <c r="BB4808" t="s">
        <v>6220</v>
      </c>
      <c r="BC4808">
        <v>0</v>
      </c>
      <c r="BD4808">
        <v>0</v>
      </c>
      <c r="BE4808" t="s">
        <v>6169</v>
      </c>
      <c r="BF4808" t="s">
        <v>6170</v>
      </c>
      <c r="BG4808">
        <v>0</v>
      </c>
      <c r="BH4808" t="s">
        <v>6171</v>
      </c>
      <c r="BI4808">
        <v>16</v>
      </c>
      <c r="BJ4808" t="s">
        <v>6172</v>
      </c>
      <c r="BK4808">
        <v>0</v>
      </c>
      <c r="BL4808">
        <v>51</v>
      </c>
      <c r="BM4808" s="3">
        <f t="shared" si="683"/>
        <v>0.74509803921568629</v>
      </c>
    </row>
    <row r="4809" spans="1:65">
      <c r="A4809" t="s">
        <v>4949</v>
      </c>
      <c r="B4809" s="2">
        <v>45949</v>
      </c>
      <c r="C4809" t="s">
        <v>4641</v>
      </c>
      <c r="D4809" t="s">
        <v>4642</v>
      </c>
      <c r="E4809">
        <v>10</v>
      </c>
      <c r="F4809" t="s">
        <v>78</v>
      </c>
      <c r="G4809" t="s">
        <v>62</v>
      </c>
      <c r="H4809" t="s">
        <v>153</v>
      </c>
      <c r="I4809" t="s">
        <v>52</v>
      </c>
      <c r="J4809" t="s">
        <v>81</v>
      </c>
      <c r="K4809" t="s">
        <v>75</v>
      </c>
      <c r="L4809" t="s">
        <v>67</v>
      </c>
      <c r="M4809" t="s">
        <v>56</v>
      </c>
      <c r="N4809" t="s">
        <v>94</v>
      </c>
      <c r="O4809" t="s">
        <v>120</v>
      </c>
      <c r="P4809">
        <v>25</v>
      </c>
      <c r="Q4809">
        <v>40</v>
      </c>
      <c r="R4809">
        <v>39</v>
      </c>
      <c r="S4809">
        <v>2</v>
      </c>
      <c r="T4809">
        <f t="shared" si="675"/>
        <v>37</v>
      </c>
      <c r="U4809">
        <v>19</v>
      </c>
      <c r="V4809">
        <f t="shared" si="676"/>
        <v>18</v>
      </c>
      <c r="W4809" s="3">
        <f t="shared" si="677"/>
        <v>5.128205128205128E-2</v>
      </c>
      <c r="X4809">
        <v>30</v>
      </c>
      <c r="Y4809" s="4">
        <v>11.8</v>
      </c>
      <c r="Z4809" s="4">
        <v>2.2000000000000002</v>
      </c>
      <c r="AA4809" s="5">
        <v>78402.14</v>
      </c>
      <c r="AB4809" s="5">
        <f t="shared" si="678"/>
        <v>1489640.66</v>
      </c>
      <c r="AC4809" s="5">
        <v>51658.5</v>
      </c>
      <c r="AD4809" s="5">
        <f t="shared" si="679"/>
        <v>2014681.5</v>
      </c>
      <c r="AE4809" s="5">
        <v>123040.86</v>
      </c>
      <c r="AF4809" s="5">
        <v>35742.31</v>
      </c>
      <c r="AG4809" s="5">
        <v>10136.08</v>
      </c>
      <c r="AH4809" s="5">
        <v>3190</v>
      </c>
      <c r="AI4809" s="5">
        <v>13600</v>
      </c>
      <c r="AJ4809">
        <v>0</v>
      </c>
      <c r="AK4809" s="5">
        <v>0</v>
      </c>
      <c r="AL4809" s="5">
        <v>27009.53</v>
      </c>
      <c r="AM4809" s="5">
        <v>12585.1</v>
      </c>
      <c r="AN4809">
        <v>4</v>
      </c>
      <c r="AO4809">
        <v>3</v>
      </c>
      <c r="AP4809" t="str">
        <f t="shared" si="680"/>
        <v>Yes</v>
      </c>
      <c r="AQ4809">
        <v>1</v>
      </c>
      <c r="AR4809" s="5">
        <f t="shared" si="681"/>
        <v>2239985.38</v>
      </c>
      <c r="AS4809" s="5">
        <f t="shared" si="682"/>
        <v>-750344.72</v>
      </c>
      <c r="AT4809" t="s">
        <v>116</v>
      </c>
      <c r="AU4809" t="s">
        <v>6164</v>
      </c>
      <c r="AV4809" t="s">
        <v>6165</v>
      </c>
      <c r="AW4809" t="s">
        <v>6166</v>
      </c>
      <c r="AX4809" t="s">
        <v>6177</v>
      </c>
      <c r="AY4809">
        <v>35</v>
      </c>
      <c r="AZ4809">
        <v>6</v>
      </c>
      <c r="BA4809">
        <v>59</v>
      </c>
      <c r="BB4809" t="s">
        <v>6220</v>
      </c>
      <c r="BC4809">
        <v>0</v>
      </c>
      <c r="BD4809">
        <v>0</v>
      </c>
      <c r="BE4809" t="s">
        <v>6169</v>
      </c>
      <c r="BF4809" t="s">
        <v>6176</v>
      </c>
      <c r="BG4809">
        <v>0</v>
      </c>
      <c r="BH4809" t="s">
        <v>6171</v>
      </c>
      <c r="BI4809">
        <v>35</v>
      </c>
      <c r="BJ4809" t="s">
        <v>6172</v>
      </c>
      <c r="BK4809">
        <v>0</v>
      </c>
      <c r="BL4809">
        <v>48</v>
      </c>
      <c r="BM4809" s="3">
        <f t="shared" si="683"/>
        <v>0.8125</v>
      </c>
    </row>
    <row r="4810" spans="1:65">
      <c r="A4810" t="s">
        <v>4950</v>
      </c>
      <c r="B4810" s="2">
        <v>45949</v>
      </c>
      <c r="C4810" t="s">
        <v>4641</v>
      </c>
      <c r="D4810" t="s">
        <v>4642</v>
      </c>
      <c r="E4810">
        <v>10</v>
      </c>
      <c r="F4810" t="s">
        <v>72</v>
      </c>
      <c r="G4810" t="s">
        <v>62</v>
      </c>
      <c r="H4810" t="s">
        <v>150</v>
      </c>
      <c r="I4810" t="s">
        <v>52</v>
      </c>
      <c r="J4810" t="s">
        <v>81</v>
      </c>
      <c r="K4810" t="s">
        <v>75</v>
      </c>
      <c r="L4810" t="s">
        <v>92</v>
      </c>
      <c r="M4810" t="s">
        <v>56</v>
      </c>
      <c r="N4810" t="s">
        <v>76</v>
      </c>
      <c r="O4810" t="s">
        <v>82</v>
      </c>
      <c r="P4810">
        <v>33</v>
      </c>
      <c r="Q4810">
        <v>34</v>
      </c>
      <c r="R4810">
        <v>35</v>
      </c>
      <c r="S4810">
        <v>1</v>
      </c>
      <c r="T4810">
        <f t="shared" si="675"/>
        <v>34</v>
      </c>
      <c r="U4810">
        <v>32</v>
      </c>
      <c r="V4810">
        <f t="shared" si="676"/>
        <v>2</v>
      </c>
      <c r="W4810" s="3">
        <f t="shared" si="677"/>
        <v>2.8571428571428571E-2</v>
      </c>
      <c r="X4810">
        <v>36</v>
      </c>
      <c r="Y4810" s="4">
        <v>8.9</v>
      </c>
      <c r="Z4810" s="4">
        <v>2.1</v>
      </c>
      <c r="AA4810" s="5">
        <v>78804.61</v>
      </c>
      <c r="AB4810" s="5">
        <f t="shared" si="678"/>
        <v>2521747.52</v>
      </c>
      <c r="AC4810" s="5">
        <v>53485.41</v>
      </c>
      <c r="AD4810" s="5">
        <f t="shared" si="679"/>
        <v>1871989.35</v>
      </c>
      <c r="AE4810" s="5">
        <v>111400.77</v>
      </c>
      <c r="AF4810" s="5">
        <v>29743.87</v>
      </c>
      <c r="AG4810" s="5">
        <v>10433.120000000001</v>
      </c>
      <c r="AH4810" s="5">
        <v>3045</v>
      </c>
      <c r="AI4810" s="5">
        <v>6800</v>
      </c>
      <c r="AJ4810">
        <v>0</v>
      </c>
      <c r="AK4810" s="5">
        <v>0</v>
      </c>
      <c r="AL4810" s="5">
        <v>2971.07</v>
      </c>
      <c r="AM4810" s="5">
        <v>26752.71</v>
      </c>
      <c r="AN4810">
        <v>4</v>
      </c>
      <c r="AO4810">
        <v>7</v>
      </c>
      <c r="AP4810" t="str">
        <f t="shared" si="680"/>
        <v>No</v>
      </c>
      <c r="AQ4810">
        <v>2</v>
      </c>
      <c r="AR4810" s="5">
        <f t="shared" si="681"/>
        <v>2063135.89</v>
      </c>
      <c r="AS4810" s="5">
        <f t="shared" si="682"/>
        <v>458611.63</v>
      </c>
      <c r="AT4810" t="s">
        <v>59</v>
      </c>
      <c r="AU4810" t="s">
        <v>6164</v>
      </c>
      <c r="AV4810" t="s">
        <v>6165</v>
      </c>
      <c r="AW4810" t="s">
        <v>6166</v>
      </c>
      <c r="AX4810" t="s">
        <v>6177</v>
      </c>
      <c r="AY4810">
        <v>35</v>
      </c>
      <c r="AZ4810">
        <v>0</v>
      </c>
      <c r="BA4810">
        <v>16</v>
      </c>
      <c r="BB4810" t="s">
        <v>6180</v>
      </c>
      <c r="BC4810">
        <v>1</v>
      </c>
      <c r="BD4810">
        <v>2</v>
      </c>
      <c r="BE4810" t="s">
        <v>6218</v>
      </c>
      <c r="BF4810" t="s">
        <v>6170</v>
      </c>
      <c r="BG4810">
        <v>1</v>
      </c>
      <c r="BH4810" t="s">
        <v>6179</v>
      </c>
      <c r="BI4810">
        <v>51</v>
      </c>
      <c r="BJ4810" t="s">
        <v>6187</v>
      </c>
      <c r="BK4810">
        <v>0</v>
      </c>
      <c r="BL4810">
        <v>49</v>
      </c>
      <c r="BM4810" s="3">
        <f t="shared" si="683"/>
        <v>0.7142857142857143</v>
      </c>
    </row>
    <row r="4811" spans="1:65">
      <c r="A4811" t="s">
        <v>4951</v>
      </c>
      <c r="B4811" s="2">
        <v>45949</v>
      </c>
      <c r="C4811" t="s">
        <v>4641</v>
      </c>
      <c r="D4811" t="s">
        <v>4642</v>
      </c>
      <c r="E4811">
        <v>10</v>
      </c>
      <c r="F4811" t="s">
        <v>61</v>
      </c>
      <c r="G4811" t="s">
        <v>50</v>
      </c>
      <c r="H4811" t="s">
        <v>157</v>
      </c>
      <c r="I4811" t="s">
        <v>64</v>
      </c>
      <c r="J4811" t="s">
        <v>65</v>
      </c>
      <c r="K4811" t="s">
        <v>75</v>
      </c>
      <c r="L4811" t="s">
        <v>67</v>
      </c>
      <c r="M4811" t="s">
        <v>68</v>
      </c>
      <c r="N4811" t="s">
        <v>57</v>
      </c>
      <c r="O4811" t="s">
        <v>82</v>
      </c>
      <c r="P4811">
        <v>50</v>
      </c>
      <c r="Q4811">
        <v>52</v>
      </c>
      <c r="R4811">
        <v>52</v>
      </c>
      <c r="S4811">
        <v>2</v>
      </c>
      <c r="T4811">
        <f t="shared" si="675"/>
        <v>50</v>
      </c>
      <c r="U4811">
        <v>50</v>
      </c>
      <c r="V4811">
        <f t="shared" si="676"/>
        <v>0</v>
      </c>
      <c r="W4811" s="3">
        <f t="shared" si="677"/>
        <v>3.8461538461538464E-2</v>
      </c>
      <c r="X4811">
        <v>19</v>
      </c>
      <c r="Y4811" s="4">
        <v>6</v>
      </c>
      <c r="Z4811" s="4">
        <v>2</v>
      </c>
      <c r="AA4811" s="5">
        <v>52376.4</v>
      </c>
      <c r="AB4811" s="5">
        <f t="shared" si="678"/>
        <v>2618820</v>
      </c>
      <c r="AC4811" s="5">
        <v>32454.99</v>
      </c>
      <c r="AD4811" s="5">
        <f t="shared" si="679"/>
        <v>1687659.48</v>
      </c>
      <c r="AE4811" s="5">
        <v>113430.06</v>
      </c>
      <c r="AF4811" s="5">
        <v>31024.03</v>
      </c>
      <c r="AG4811" s="5">
        <v>8663.91</v>
      </c>
      <c r="AH4811" s="5">
        <v>2900</v>
      </c>
      <c r="AI4811" s="5">
        <v>9200</v>
      </c>
      <c r="AJ4811">
        <v>1</v>
      </c>
      <c r="AK4811" s="5">
        <v>13318.54</v>
      </c>
      <c r="AL4811" s="5">
        <v>0</v>
      </c>
      <c r="AM4811" s="5">
        <v>44384.36</v>
      </c>
      <c r="AN4811">
        <v>4</v>
      </c>
      <c r="AO4811">
        <v>9</v>
      </c>
      <c r="AP4811" t="str">
        <f t="shared" si="680"/>
        <v>No</v>
      </c>
      <c r="AQ4811">
        <v>3</v>
      </c>
      <c r="AR4811" s="5">
        <f t="shared" si="681"/>
        <v>1910580.38</v>
      </c>
      <c r="AS4811" s="5">
        <f t="shared" si="682"/>
        <v>708239.62</v>
      </c>
      <c r="AT4811" t="s">
        <v>116</v>
      </c>
      <c r="AU4811" t="s">
        <v>6173</v>
      </c>
      <c r="AV4811" t="s">
        <v>6174</v>
      </c>
      <c r="AW4811" t="s">
        <v>6175</v>
      </c>
      <c r="AX4811" t="s">
        <v>6184</v>
      </c>
      <c r="AY4811">
        <v>50</v>
      </c>
      <c r="AZ4811">
        <v>0</v>
      </c>
      <c r="BA4811">
        <v>0</v>
      </c>
      <c r="BB4811" t="s">
        <v>6168</v>
      </c>
      <c r="BC4811">
        <v>1</v>
      </c>
      <c r="BD4811">
        <v>4</v>
      </c>
      <c r="BE4811" t="s">
        <v>6219</v>
      </c>
      <c r="BF4811" t="s">
        <v>6210</v>
      </c>
      <c r="BG4811">
        <v>0</v>
      </c>
      <c r="BH4811" t="s">
        <v>6171</v>
      </c>
      <c r="BI4811">
        <v>37</v>
      </c>
      <c r="BJ4811" t="s">
        <v>6172</v>
      </c>
      <c r="BK4811">
        <v>0</v>
      </c>
      <c r="BL4811">
        <v>62</v>
      </c>
      <c r="BM4811" s="3">
        <f t="shared" si="683"/>
        <v>0.83870967741935487</v>
      </c>
    </row>
    <row r="4812" spans="1:65">
      <c r="A4812" t="s">
        <v>4952</v>
      </c>
      <c r="B4812" s="2">
        <v>45949</v>
      </c>
      <c r="C4812" t="s">
        <v>4641</v>
      </c>
      <c r="D4812" t="s">
        <v>4642</v>
      </c>
      <c r="E4812">
        <v>10</v>
      </c>
      <c r="F4812" t="s">
        <v>72</v>
      </c>
      <c r="G4812" t="s">
        <v>50</v>
      </c>
      <c r="H4812" t="s">
        <v>119</v>
      </c>
      <c r="I4812" t="s">
        <v>64</v>
      </c>
      <c r="J4812" t="s">
        <v>65</v>
      </c>
      <c r="K4812" t="s">
        <v>75</v>
      </c>
      <c r="L4812" t="s">
        <v>55</v>
      </c>
      <c r="M4812" t="s">
        <v>56</v>
      </c>
      <c r="N4812" t="s">
        <v>69</v>
      </c>
      <c r="O4812" t="s">
        <v>82</v>
      </c>
      <c r="P4812">
        <v>46</v>
      </c>
      <c r="Q4812">
        <v>46</v>
      </c>
      <c r="R4812">
        <v>48</v>
      </c>
      <c r="S4812">
        <v>1</v>
      </c>
      <c r="T4812">
        <f t="shared" si="675"/>
        <v>47</v>
      </c>
      <c r="U4812">
        <v>45</v>
      </c>
      <c r="V4812">
        <f t="shared" si="676"/>
        <v>2</v>
      </c>
      <c r="W4812" s="3">
        <f t="shared" si="677"/>
        <v>2.0833333333333332E-2</v>
      </c>
      <c r="X4812">
        <v>10</v>
      </c>
      <c r="Y4812" s="4">
        <v>4.7</v>
      </c>
      <c r="Z4812" s="4">
        <v>1.6</v>
      </c>
      <c r="AA4812" s="5">
        <v>52500.81</v>
      </c>
      <c r="AB4812" s="5">
        <f t="shared" si="678"/>
        <v>2362536.4500000002</v>
      </c>
      <c r="AC4812" s="5">
        <v>34883.99</v>
      </c>
      <c r="AD4812" s="5">
        <f t="shared" si="679"/>
        <v>1674431.52</v>
      </c>
      <c r="AE4812" s="5">
        <v>103732.68</v>
      </c>
      <c r="AF4812" s="5">
        <v>29412.38</v>
      </c>
      <c r="AG4812" s="5">
        <v>7529.59</v>
      </c>
      <c r="AH4812" s="5">
        <v>2320</v>
      </c>
      <c r="AI4812" s="5">
        <v>4600</v>
      </c>
      <c r="AJ4812">
        <v>0</v>
      </c>
      <c r="AK4812" s="5">
        <v>0</v>
      </c>
      <c r="AL4812" s="5">
        <v>1926.66</v>
      </c>
      <c r="AM4812" s="5">
        <v>30956.12</v>
      </c>
      <c r="AN4812">
        <v>4</v>
      </c>
      <c r="AO4812">
        <v>2</v>
      </c>
      <c r="AP4812" t="str">
        <f t="shared" si="680"/>
        <v>Yes</v>
      </c>
      <c r="AQ4812">
        <v>1</v>
      </c>
      <c r="AR4812" s="5">
        <f t="shared" si="681"/>
        <v>1854908.95</v>
      </c>
      <c r="AS4812" s="5">
        <f t="shared" si="682"/>
        <v>507627.5</v>
      </c>
      <c r="AT4812" t="s">
        <v>59</v>
      </c>
      <c r="AU4812" t="s">
        <v>6164</v>
      </c>
      <c r="AV4812" t="s">
        <v>6165</v>
      </c>
      <c r="AW4812" t="s">
        <v>6166</v>
      </c>
      <c r="AX4812" t="s">
        <v>6184</v>
      </c>
      <c r="AY4812">
        <v>49</v>
      </c>
      <c r="AZ4812">
        <v>3</v>
      </c>
      <c r="BA4812">
        <v>18</v>
      </c>
      <c r="BB4812" t="s">
        <v>6185</v>
      </c>
      <c r="BC4812">
        <v>0</v>
      </c>
      <c r="BD4812">
        <v>0</v>
      </c>
      <c r="BE4812" t="s">
        <v>6169</v>
      </c>
      <c r="BF4812" t="s">
        <v>6170</v>
      </c>
      <c r="BG4812">
        <v>0</v>
      </c>
      <c r="BH4812" t="s">
        <v>6171</v>
      </c>
      <c r="BI4812">
        <v>29</v>
      </c>
      <c r="BJ4812" t="s">
        <v>6172</v>
      </c>
      <c r="BK4812">
        <v>0</v>
      </c>
      <c r="BL4812">
        <v>63</v>
      </c>
      <c r="BM4812" s="3">
        <f t="shared" si="683"/>
        <v>0.76190476190476186</v>
      </c>
    </row>
    <row r="4813" spans="1:65">
      <c r="A4813" t="s">
        <v>4953</v>
      </c>
      <c r="B4813" s="2">
        <v>45949</v>
      </c>
      <c r="C4813" t="s">
        <v>4641</v>
      </c>
      <c r="D4813" t="s">
        <v>4642</v>
      </c>
      <c r="E4813">
        <v>10</v>
      </c>
      <c r="F4813" t="s">
        <v>78</v>
      </c>
      <c r="G4813" t="s">
        <v>62</v>
      </c>
      <c r="H4813" t="s">
        <v>91</v>
      </c>
      <c r="I4813" t="s">
        <v>52</v>
      </c>
      <c r="J4813" t="s">
        <v>65</v>
      </c>
      <c r="K4813" t="s">
        <v>75</v>
      </c>
      <c r="L4813" t="s">
        <v>67</v>
      </c>
      <c r="M4813" t="s">
        <v>56</v>
      </c>
      <c r="N4813" t="s">
        <v>94</v>
      </c>
      <c r="O4813" t="s">
        <v>70</v>
      </c>
      <c r="P4813">
        <v>47</v>
      </c>
      <c r="Q4813">
        <v>50</v>
      </c>
      <c r="R4813">
        <v>48</v>
      </c>
      <c r="S4813">
        <v>2</v>
      </c>
      <c r="T4813">
        <f t="shared" si="675"/>
        <v>46</v>
      </c>
      <c r="U4813">
        <v>45</v>
      </c>
      <c r="V4813">
        <f t="shared" si="676"/>
        <v>1</v>
      </c>
      <c r="W4813" s="3">
        <f t="shared" si="677"/>
        <v>4.1666666666666664E-2</v>
      </c>
      <c r="X4813">
        <v>47</v>
      </c>
      <c r="Y4813" s="4">
        <v>5.0999999999999996</v>
      </c>
      <c r="Z4813" s="4">
        <v>1.7</v>
      </c>
      <c r="AA4813" s="5">
        <v>52619.39</v>
      </c>
      <c r="AB4813" s="5">
        <f t="shared" si="678"/>
        <v>2367872.5499999998</v>
      </c>
      <c r="AC4813" s="5">
        <v>34080.61</v>
      </c>
      <c r="AD4813" s="5">
        <f t="shared" si="679"/>
        <v>1635869.28</v>
      </c>
      <c r="AE4813" s="5">
        <v>109803.71</v>
      </c>
      <c r="AF4813" s="5">
        <v>33330.620000000003</v>
      </c>
      <c r="AG4813" s="5">
        <v>11974.94</v>
      </c>
      <c r="AH4813" s="5">
        <v>2465</v>
      </c>
      <c r="AI4813" s="5">
        <v>9200</v>
      </c>
      <c r="AJ4813">
        <v>0</v>
      </c>
      <c r="AK4813" s="5">
        <v>0</v>
      </c>
      <c r="AL4813" s="5">
        <v>970.2</v>
      </c>
      <c r="AM4813" s="5">
        <v>29376.03</v>
      </c>
      <c r="AN4813">
        <v>4</v>
      </c>
      <c r="AO4813">
        <v>3</v>
      </c>
      <c r="AP4813" t="str">
        <f t="shared" si="680"/>
        <v>Yes</v>
      </c>
      <c r="AQ4813">
        <v>0</v>
      </c>
      <c r="AR4813" s="5">
        <f t="shared" si="681"/>
        <v>1832989.78</v>
      </c>
      <c r="AS4813" s="5">
        <f t="shared" si="682"/>
        <v>534882.77</v>
      </c>
      <c r="AT4813" t="s">
        <v>116</v>
      </c>
      <c r="AU4813" t="s">
        <v>6164</v>
      </c>
      <c r="AV4813" t="s">
        <v>6165</v>
      </c>
      <c r="AW4813" t="s">
        <v>6166</v>
      </c>
      <c r="AX4813" t="s">
        <v>6167</v>
      </c>
      <c r="AY4813">
        <v>50</v>
      </c>
      <c r="AZ4813">
        <v>0</v>
      </c>
      <c r="BA4813">
        <v>14</v>
      </c>
      <c r="BB4813" t="s">
        <v>6191</v>
      </c>
      <c r="BC4813">
        <v>0</v>
      </c>
      <c r="BD4813">
        <v>0</v>
      </c>
      <c r="BE4813" t="s">
        <v>6169</v>
      </c>
      <c r="BF4813" t="s">
        <v>6176</v>
      </c>
      <c r="BG4813">
        <v>2</v>
      </c>
      <c r="BH4813" t="s">
        <v>6206</v>
      </c>
      <c r="BI4813">
        <v>68</v>
      </c>
      <c r="BJ4813" t="s">
        <v>6187</v>
      </c>
      <c r="BK4813">
        <v>0</v>
      </c>
      <c r="BL4813">
        <v>59</v>
      </c>
      <c r="BM4813" s="3">
        <f t="shared" si="683"/>
        <v>0.81355932203389836</v>
      </c>
    </row>
    <row r="4814" spans="1:65">
      <c r="A4814" t="s">
        <v>4954</v>
      </c>
      <c r="B4814" s="2">
        <v>45949</v>
      </c>
      <c r="C4814" t="s">
        <v>4641</v>
      </c>
      <c r="D4814" t="s">
        <v>4642</v>
      </c>
      <c r="E4814">
        <v>10</v>
      </c>
      <c r="F4814" t="s">
        <v>49</v>
      </c>
      <c r="G4814" t="s">
        <v>50</v>
      </c>
      <c r="H4814" t="s">
        <v>245</v>
      </c>
      <c r="I4814" t="s">
        <v>52</v>
      </c>
      <c r="J4814" t="s">
        <v>81</v>
      </c>
      <c r="K4814" t="s">
        <v>75</v>
      </c>
      <c r="L4814" t="s">
        <v>55</v>
      </c>
      <c r="M4814" t="s">
        <v>56</v>
      </c>
      <c r="N4814" t="s">
        <v>76</v>
      </c>
      <c r="O4814" t="s">
        <v>120</v>
      </c>
      <c r="P4814">
        <v>26</v>
      </c>
      <c r="Q4814">
        <v>40</v>
      </c>
      <c r="R4814">
        <v>38</v>
      </c>
      <c r="S4814">
        <v>1</v>
      </c>
      <c r="T4814">
        <f t="shared" si="675"/>
        <v>37</v>
      </c>
      <c r="U4814">
        <v>20</v>
      </c>
      <c r="V4814">
        <f t="shared" si="676"/>
        <v>17</v>
      </c>
      <c r="W4814" s="3">
        <f t="shared" si="677"/>
        <v>2.6315789473684209E-2</v>
      </c>
      <c r="X4814">
        <v>45</v>
      </c>
      <c r="Y4814" s="4">
        <v>2.6</v>
      </c>
      <c r="Z4814" s="4">
        <v>1.5</v>
      </c>
      <c r="AA4814" s="5">
        <v>78545.240000000005</v>
      </c>
      <c r="AB4814" s="5">
        <f t="shared" si="678"/>
        <v>1570904.8</v>
      </c>
      <c r="AC4814" s="5">
        <v>52844.22</v>
      </c>
      <c r="AD4814" s="5">
        <f t="shared" si="679"/>
        <v>2008080.36</v>
      </c>
      <c r="AE4814" s="5">
        <v>120893.24</v>
      </c>
      <c r="AF4814" s="5">
        <v>36754.449999999997</v>
      </c>
      <c r="AG4814" s="5">
        <v>12365.64</v>
      </c>
      <c r="AH4814" s="5">
        <v>2175</v>
      </c>
      <c r="AI4814" s="5">
        <v>6800</v>
      </c>
      <c r="AJ4814">
        <v>0</v>
      </c>
      <c r="AK4814" s="5">
        <v>0</v>
      </c>
      <c r="AL4814" s="5">
        <v>24760.18</v>
      </c>
      <c r="AM4814" s="5">
        <v>14681.36</v>
      </c>
      <c r="AN4814">
        <v>4</v>
      </c>
      <c r="AO4814">
        <v>6</v>
      </c>
      <c r="AP4814" t="str">
        <f t="shared" si="680"/>
        <v>No</v>
      </c>
      <c r="AQ4814">
        <v>1</v>
      </c>
      <c r="AR4814" s="5">
        <f t="shared" si="681"/>
        <v>2226510.23</v>
      </c>
      <c r="AS4814" s="5">
        <f t="shared" si="682"/>
        <v>-655605.43000000005</v>
      </c>
      <c r="AT4814" t="s">
        <v>116</v>
      </c>
      <c r="AU4814" t="s">
        <v>6164</v>
      </c>
      <c r="AV4814" t="s">
        <v>6165</v>
      </c>
      <c r="AW4814" t="s">
        <v>6166</v>
      </c>
      <c r="AX4814" t="s">
        <v>6167</v>
      </c>
      <c r="AY4814">
        <v>33</v>
      </c>
      <c r="AZ4814">
        <v>4</v>
      </c>
      <c r="BA4814">
        <v>57</v>
      </c>
      <c r="BB4814" t="s">
        <v>6180</v>
      </c>
      <c r="BC4814">
        <v>1</v>
      </c>
      <c r="BD4814">
        <v>1</v>
      </c>
      <c r="BE4814" t="s">
        <v>6188</v>
      </c>
      <c r="BF4814" t="s">
        <v>6170</v>
      </c>
      <c r="BG4814">
        <v>3</v>
      </c>
      <c r="BH4814" t="s">
        <v>6197</v>
      </c>
      <c r="BI4814">
        <v>75</v>
      </c>
      <c r="BJ4814" t="s">
        <v>6193</v>
      </c>
      <c r="BK4814">
        <v>0</v>
      </c>
      <c r="BL4814">
        <v>52</v>
      </c>
      <c r="BM4814" s="3">
        <f t="shared" si="683"/>
        <v>0.73076923076923073</v>
      </c>
    </row>
    <row r="4815" spans="1:65">
      <c r="A4815" t="s">
        <v>4955</v>
      </c>
      <c r="B4815" s="2">
        <v>45949</v>
      </c>
      <c r="C4815" t="s">
        <v>4641</v>
      </c>
      <c r="D4815" t="s">
        <v>4642</v>
      </c>
      <c r="E4815">
        <v>10</v>
      </c>
      <c r="F4815" t="s">
        <v>49</v>
      </c>
      <c r="G4815" t="s">
        <v>50</v>
      </c>
      <c r="H4815" t="s">
        <v>89</v>
      </c>
      <c r="I4815" t="s">
        <v>52</v>
      </c>
      <c r="J4815" t="s">
        <v>81</v>
      </c>
      <c r="K4815" t="s">
        <v>75</v>
      </c>
      <c r="L4815" t="s">
        <v>87</v>
      </c>
      <c r="M4815" t="s">
        <v>56</v>
      </c>
      <c r="N4815" t="s">
        <v>69</v>
      </c>
      <c r="O4815" t="s">
        <v>70</v>
      </c>
      <c r="P4815">
        <v>32</v>
      </c>
      <c r="Q4815">
        <v>40</v>
      </c>
      <c r="R4815">
        <v>39</v>
      </c>
      <c r="S4815">
        <v>1</v>
      </c>
      <c r="T4815">
        <f t="shared" si="675"/>
        <v>38</v>
      </c>
      <c r="U4815">
        <v>26</v>
      </c>
      <c r="V4815">
        <f t="shared" si="676"/>
        <v>12</v>
      </c>
      <c r="W4815" s="3">
        <f t="shared" si="677"/>
        <v>2.564102564102564E-2</v>
      </c>
      <c r="X4815">
        <v>33</v>
      </c>
      <c r="Y4815" s="4">
        <v>0</v>
      </c>
      <c r="Z4815" s="4">
        <v>1</v>
      </c>
      <c r="AA4815" s="5">
        <v>78601.039999999994</v>
      </c>
      <c r="AB4815" s="5">
        <f t="shared" si="678"/>
        <v>2043627.04</v>
      </c>
      <c r="AC4815" s="5">
        <v>54188.79</v>
      </c>
      <c r="AD4815" s="5">
        <f t="shared" si="679"/>
        <v>2113362.81</v>
      </c>
      <c r="AE4815" s="5">
        <v>126098.04</v>
      </c>
      <c r="AF4815" s="5">
        <v>34204.199999999997</v>
      </c>
      <c r="AG4815" s="5">
        <v>10511.34</v>
      </c>
      <c r="AH4815" s="5">
        <v>1450</v>
      </c>
      <c r="AI4815" s="5">
        <v>6800</v>
      </c>
      <c r="AJ4815">
        <v>0</v>
      </c>
      <c r="AK4815" s="5">
        <v>0</v>
      </c>
      <c r="AL4815" s="5">
        <v>18132.36</v>
      </c>
      <c r="AM4815" s="5">
        <v>16391.07</v>
      </c>
      <c r="AN4815">
        <v>4</v>
      </c>
      <c r="AO4815">
        <v>4</v>
      </c>
      <c r="AP4815" t="str">
        <f t="shared" si="680"/>
        <v>Yes</v>
      </c>
      <c r="AQ4815">
        <v>0</v>
      </c>
      <c r="AR4815" s="5">
        <f t="shared" si="681"/>
        <v>2326949.8199999998</v>
      </c>
      <c r="AS4815" s="5">
        <f t="shared" si="682"/>
        <v>-283322.78000000003</v>
      </c>
      <c r="AT4815" t="s">
        <v>59</v>
      </c>
      <c r="AU4815" t="s">
        <v>6164</v>
      </c>
      <c r="AV4815" t="s">
        <v>6165</v>
      </c>
      <c r="AW4815" t="s">
        <v>6166</v>
      </c>
      <c r="AX4815" t="s">
        <v>6167</v>
      </c>
      <c r="AY4815">
        <v>43</v>
      </c>
      <c r="AZ4815">
        <v>7</v>
      </c>
      <c r="BA4815">
        <v>60</v>
      </c>
      <c r="BB4815" t="s">
        <v>6220</v>
      </c>
      <c r="BC4815">
        <v>0</v>
      </c>
      <c r="BD4815">
        <v>0</v>
      </c>
      <c r="BE4815" t="s">
        <v>6169</v>
      </c>
      <c r="BF4815" t="s">
        <v>6170</v>
      </c>
      <c r="BG4815">
        <v>1</v>
      </c>
      <c r="BH4815" t="s">
        <v>6186</v>
      </c>
      <c r="BI4815">
        <v>26</v>
      </c>
      <c r="BJ4815" t="s">
        <v>6172</v>
      </c>
      <c r="BK4815">
        <v>0</v>
      </c>
      <c r="BL4815">
        <v>46</v>
      </c>
      <c r="BM4815" s="3">
        <f t="shared" si="683"/>
        <v>0.84782608695652173</v>
      </c>
    </row>
    <row r="4816" spans="1:65">
      <c r="A4816" t="s">
        <v>4956</v>
      </c>
      <c r="B4816" s="2">
        <v>45950</v>
      </c>
      <c r="C4816" t="s">
        <v>4641</v>
      </c>
      <c r="D4816" t="s">
        <v>4642</v>
      </c>
      <c r="E4816">
        <v>10</v>
      </c>
      <c r="F4816" t="s">
        <v>78</v>
      </c>
      <c r="G4816" t="s">
        <v>50</v>
      </c>
      <c r="H4816" t="s">
        <v>181</v>
      </c>
      <c r="I4816" t="s">
        <v>52</v>
      </c>
      <c r="J4816" t="s">
        <v>65</v>
      </c>
      <c r="K4816" t="s">
        <v>75</v>
      </c>
      <c r="L4816" t="s">
        <v>67</v>
      </c>
      <c r="M4816" t="s">
        <v>68</v>
      </c>
      <c r="N4816" t="s">
        <v>109</v>
      </c>
      <c r="O4816" t="s">
        <v>70</v>
      </c>
      <c r="P4816">
        <v>47</v>
      </c>
      <c r="Q4816">
        <v>49</v>
      </c>
      <c r="R4816">
        <v>46</v>
      </c>
      <c r="S4816">
        <v>3</v>
      </c>
      <c r="T4816">
        <f t="shared" si="675"/>
        <v>43</v>
      </c>
      <c r="U4816">
        <v>43</v>
      </c>
      <c r="V4816">
        <f t="shared" si="676"/>
        <v>0</v>
      </c>
      <c r="W4816" s="3">
        <f t="shared" si="677"/>
        <v>6.5217391304347824E-2</v>
      </c>
      <c r="X4816">
        <v>23</v>
      </c>
      <c r="Y4816" s="4">
        <v>6.1</v>
      </c>
      <c r="Z4816" s="4">
        <v>1.6</v>
      </c>
      <c r="AA4816" s="5">
        <v>52465.16</v>
      </c>
      <c r="AB4816" s="5">
        <f t="shared" si="678"/>
        <v>2256001.88</v>
      </c>
      <c r="AC4816" s="5">
        <v>32305.69</v>
      </c>
      <c r="AD4816" s="5">
        <f t="shared" si="679"/>
        <v>1486061.74</v>
      </c>
      <c r="AE4816" s="5">
        <v>107933.79</v>
      </c>
      <c r="AF4816" s="5">
        <v>31752.94</v>
      </c>
      <c r="AG4816" s="5">
        <v>8509.43</v>
      </c>
      <c r="AH4816" s="5">
        <v>2320</v>
      </c>
      <c r="AI4816" s="5">
        <v>15737.78</v>
      </c>
      <c r="AJ4816">
        <v>2</v>
      </c>
      <c r="AK4816" s="5">
        <v>26732.639999999999</v>
      </c>
      <c r="AL4816" s="5">
        <v>0</v>
      </c>
      <c r="AM4816" s="5">
        <v>67833.08</v>
      </c>
      <c r="AN4816">
        <v>8</v>
      </c>
      <c r="AO4816">
        <v>10</v>
      </c>
      <c r="AP4816" t="str">
        <f t="shared" si="680"/>
        <v>No</v>
      </c>
      <c r="AQ4816">
        <v>4</v>
      </c>
      <c r="AR4816" s="5">
        <f t="shared" si="681"/>
        <v>1746881.4</v>
      </c>
      <c r="AS4816" s="5">
        <f t="shared" si="682"/>
        <v>509120.48</v>
      </c>
      <c r="AT4816" t="s">
        <v>116</v>
      </c>
      <c r="AU4816" t="s">
        <v>6199</v>
      </c>
      <c r="AV4816" t="s">
        <v>6200</v>
      </c>
      <c r="AW4816" t="s">
        <v>6175</v>
      </c>
      <c r="AX4816" t="s">
        <v>6167</v>
      </c>
      <c r="AY4816">
        <v>50</v>
      </c>
      <c r="AZ4816">
        <v>0</v>
      </c>
      <c r="BA4816">
        <v>0</v>
      </c>
      <c r="BB4816" t="s">
        <v>6168</v>
      </c>
      <c r="BC4816">
        <v>0</v>
      </c>
      <c r="BD4816">
        <v>2</v>
      </c>
      <c r="BE4816" t="s">
        <v>6188</v>
      </c>
      <c r="BF4816" t="s">
        <v>6210</v>
      </c>
      <c r="BG4816">
        <v>1</v>
      </c>
      <c r="BH4816" t="s">
        <v>6179</v>
      </c>
      <c r="BI4816">
        <v>39</v>
      </c>
      <c r="BJ4816" t="s">
        <v>6172</v>
      </c>
      <c r="BK4816">
        <v>0</v>
      </c>
      <c r="BL4816">
        <v>62</v>
      </c>
      <c r="BM4816" s="3">
        <f t="shared" si="683"/>
        <v>0.74193548387096775</v>
      </c>
    </row>
    <row r="4817" spans="1:65">
      <c r="A4817" t="s">
        <v>4957</v>
      </c>
      <c r="B4817" s="2">
        <v>45950</v>
      </c>
      <c r="C4817" t="s">
        <v>4641</v>
      </c>
      <c r="D4817" t="s">
        <v>4642</v>
      </c>
      <c r="E4817">
        <v>10</v>
      </c>
      <c r="F4817" t="s">
        <v>49</v>
      </c>
      <c r="G4817" t="s">
        <v>50</v>
      </c>
      <c r="H4817" t="s">
        <v>108</v>
      </c>
      <c r="I4817" t="s">
        <v>64</v>
      </c>
      <c r="J4817" t="s">
        <v>65</v>
      </c>
      <c r="K4817" t="s">
        <v>66</v>
      </c>
      <c r="L4817" t="s">
        <v>87</v>
      </c>
      <c r="M4817" t="s">
        <v>56</v>
      </c>
      <c r="N4817" t="s">
        <v>94</v>
      </c>
      <c r="O4817" t="s">
        <v>70</v>
      </c>
      <c r="P4817">
        <v>54</v>
      </c>
      <c r="Q4817">
        <v>57</v>
      </c>
      <c r="R4817">
        <v>54</v>
      </c>
      <c r="S4817">
        <v>1</v>
      </c>
      <c r="T4817">
        <f t="shared" si="675"/>
        <v>53</v>
      </c>
      <c r="U4817">
        <v>51</v>
      </c>
      <c r="V4817">
        <f t="shared" si="676"/>
        <v>2</v>
      </c>
      <c r="W4817" s="3">
        <f t="shared" si="677"/>
        <v>1.8518518518518517E-2</v>
      </c>
      <c r="X4817">
        <v>19</v>
      </c>
      <c r="Y4817" s="4">
        <v>9.1999999999999993</v>
      </c>
      <c r="Z4817" s="4">
        <v>1.4</v>
      </c>
      <c r="AA4817" s="5">
        <v>48522.9</v>
      </c>
      <c r="AB4817" s="5">
        <f t="shared" si="678"/>
        <v>2474667.9</v>
      </c>
      <c r="AC4817" s="5">
        <v>35919.9</v>
      </c>
      <c r="AD4817" s="5">
        <f t="shared" si="679"/>
        <v>1939674.6</v>
      </c>
      <c r="AE4817" s="5">
        <v>117196.1</v>
      </c>
      <c r="AF4817" s="5">
        <v>34620.199999999997</v>
      </c>
      <c r="AG4817" s="5">
        <v>9018.8700000000008</v>
      </c>
      <c r="AH4817" s="5">
        <v>2030</v>
      </c>
      <c r="AI4817" s="5">
        <v>4600</v>
      </c>
      <c r="AJ4817">
        <v>0</v>
      </c>
      <c r="AK4817" s="5">
        <v>0</v>
      </c>
      <c r="AL4817" s="5">
        <v>2029.1</v>
      </c>
      <c r="AM4817" s="5">
        <v>34180.04</v>
      </c>
      <c r="AN4817">
        <v>4</v>
      </c>
      <c r="AO4817">
        <v>4</v>
      </c>
      <c r="AP4817" t="str">
        <f t="shared" si="680"/>
        <v>Yes</v>
      </c>
      <c r="AQ4817">
        <v>1</v>
      </c>
      <c r="AR4817" s="5">
        <f t="shared" si="681"/>
        <v>2143348.91</v>
      </c>
      <c r="AS4817" s="5">
        <f t="shared" si="682"/>
        <v>331318.99</v>
      </c>
      <c r="AT4817" t="s">
        <v>59</v>
      </c>
      <c r="AU4817" t="s">
        <v>6164</v>
      </c>
      <c r="AV4817" t="s">
        <v>6165</v>
      </c>
      <c r="AW4817" t="s">
        <v>6166</v>
      </c>
      <c r="AX4817" t="s">
        <v>6177</v>
      </c>
      <c r="AY4817">
        <v>56</v>
      </c>
      <c r="AZ4817">
        <v>2</v>
      </c>
      <c r="BA4817">
        <v>18</v>
      </c>
      <c r="BB4817" t="s">
        <v>6185</v>
      </c>
      <c r="BC4817">
        <v>0</v>
      </c>
      <c r="BD4817">
        <v>0</v>
      </c>
      <c r="BE4817" t="s">
        <v>6169</v>
      </c>
      <c r="BF4817" t="s">
        <v>6170</v>
      </c>
      <c r="BG4817">
        <v>0</v>
      </c>
      <c r="BH4817" t="s">
        <v>6171</v>
      </c>
      <c r="BI4817">
        <v>8</v>
      </c>
      <c r="BJ4817" t="s">
        <v>6172</v>
      </c>
      <c r="BK4817">
        <v>0</v>
      </c>
      <c r="BL4817">
        <v>63</v>
      </c>
      <c r="BM4817" s="3">
        <f t="shared" si="683"/>
        <v>0.8571428571428571</v>
      </c>
    </row>
    <row r="4818" spans="1:65">
      <c r="A4818" t="s">
        <v>4958</v>
      </c>
      <c r="B4818" s="2">
        <v>45950</v>
      </c>
      <c r="C4818" t="s">
        <v>4641</v>
      </c>
      <c r="D4818" t="s">
        <v>4642</v>
      </c>
      <c r="E4818">
        <v>10</v>
      </c>
      <c r="F4818" t="s">
        <v>72</v>
      </c>
      <c r="G4818" t="s">
        <v>79</v>
      </c>
      <c r="H4818" t="s">
        <v>213</v>
      </c>
      <c r="I4818" t="s">
        <v>74</v>
      </c>
      <c r="J4818" t="s">
        <v>53</v>
      </c>
      <c r="K4818" t="s">
        <v>54</v>
      </c>
      <c r="L4818" t="s">
        <v>87</v>
      </c>
      <c r="M4818" t="s">
        <v>56</v>
      </c>
      <c r="N4818" t="s">
        <v>94</v>
      </c>
      <c r="O4818" t="s">
        <v>120</v>
      </c>
      <c r="P4818">
        <v>59</v>
      </c>
      <c r="Q4818">
        <v>61</v>
      </c>
      <c r="R4818">
        <v>62</v>
      </c>
      <c r="S4818">
        <v>1</v>
      </c>
      <c r="T4818">
        <f t="shared" si="675"/>
        <v>61</v>
      </c>
      <c r="U4818">
        <v>58</v>
      </c>
      <c r="V4818">
        <f t="shared" si="676"/>
        <v>3</v>
      </c>
      <c r="W4818" s="3">
        <f t="shared" si="677"/>
        <v>1.6129032258064516E-2</v>
      </c>
      <c r="X4818">
        <v>24</v>
      </c>
      <c r="Y4818" s="4">
        <v>5.2</v>
      </c>
      <c r="Z4818" s="4">
        <v>2</v>
      </c>
      <c r="AA4818" s="5">
        <v>39100.78</v>
      </c>
      <c r="AB4818" s="5">
        <f t="shared" si="678"/>
        <v>2267845.2400000002</v>
      </c>
      <c r="AC4818" s="5">
        <v>24115.68</v>
      </c>
      <c r="AD4818" s="5">
        <f t="shared" si="679"/>
        <v>1495172.16</v>
      </c>
      <c r="AE4818" s="5">
        <v>104219.04</v>
      </c>
      <c r="AF4818" s="5">
        <v>28009.8</v>
      </c>
      <c r="AG4818" s="5">
        <v>9666.48</v>
      </c>
      <c r="AH4818" s="5">
        <v>2900</v>
      </c>
      <c r="AI4818" s="5">
        <v>3200</v>
      </c>
      <c r="AJ4818">
        <v>0</v>
      </c>
      <c r="AK4818" s="5">
        <v>0</v>
      </c>
      <c r="AL4818" s="5">
        <v>1926.59</v>
      </c>
      <c r="AM4818" s="5">
        <v>35717.24</v>
      </c>
      <c r="AN4818">
        <v>4</v>
      </c>
      <c r="AO4818">
        <v>2</v>
      </c>
      <c r="AP4818" t="str">
        <f t="shared" si="680"/>
        <v>Yes</v>
      </c>
      <c r="AQ4818">
        <v>0</v>
      </c>
      <c r="AR4818" s="5">
        <f t="shared" si="681"/>
        <v>1680811.31</v>
      </c>
      <c r="AS4818" s="5">
        <f t="shared" si="682"/>
        <v>587033.93000000005</v>
      </c>
      <c r="AT4818" t="s">
        <v>59</v>
      </c>
      <c r="AU4818" t="s">
        <v>6164</v>
      </c>
      <c r="AV4818" t="s">
        <v>6165</v>
      </c>
      <c r="AW4818" t="s">
        <v>6166</v>
      </c>
      <c r="AX4818" t="s">
        <v>6184</v>
      </c>
      <c r="AY4818">
        <v>59</v>
      </c>
      <c r="AZ4818">
        <v>0</v>
      </c>
      <c r="BA4818">
        <v>23</v>
      </c>
      <c r="BB4818" t="s">
        <v>6180</v>
      </c>
      <c r="BC4818">
        <v>0</v>
      </c>
      <c r="BD4818">
        <v>0</v>
      </c>
      <c r="BE4818" t="s">
        <v>6169</v>
      </c>
      <c r="BF4818" t="s">
        <v>6170</v>
      </c>
      <c r="BG4818">
        <v>0</v>
      </c>
      <c r="BH4818" t="s">
        <v>6171</v>
      </c>
      <c r="BI4818">
        <v>37</v>
      </c>
      <c r="BJ4818" t="s">
        <v>6172</v>
      </c>
      <c r="BK4818">
        <v>0</v>
      </c>
      <c r="BL4818">
        <v>70</v>
      </c>
      <c r="BM4818" s="3">
        <f t="shared" si="683"/>
        <v>0.88571428571428568</v>
      </c>
    </row>
    <row r="4819" spans="1:65">
      <c r="A4819" t="s">
        <v>4959</v>
      </c>
      <c r="B4819" s="2">
        <v>45950</v>
      </c>
      <c r="C4819" t="s">
        <v>4641</v>
      </c>
      <c r="D4819" t="s">
        <v>4642</v>
      </c>
      <c r="E4819">
        <v>10</v>
      </c>
      <c r="F4819" t="s">
        <v>78</v>
      </c>
      <c r="G4819" t="s">
        <v>79</v>
      </c>
      <c r="H4819" t="s">
        <v>143</v>
      </c>
      <c r="I4819" t="s">
        <v>74</v>
      </c>
      <c r="J4819" t="s">
        <v>65</v>
      </c>
      <c r="K4819" t="s">
        <v>75</v>
      </c>
      <c r="L4819" t="s">
        <v>55</v>
      </c>
      <c r="M4819" t="s">
        <v>56</v>
      </c>
      <c r="N4819" t="s">
        <v>69</v>
      </c>
      <c r="O4819" t="s">
        <v>82</v>
      </c>
      <c r="P4819">
        <v>46</v>
      </c>
      <c r="Q4819">
        <v>48</v>
      </c>
      <c r="R4819">
        <v>47</v>
      </c>
      <c r="S4819">
        <v>1</v>
      </c>
      <c r="T4819">
        <f t="shared" si="675"/>
        <v>46</v>
      </c>
      <c r="U4819">
        <v>45</v>
      </c>
      <c r="V4819">
        <f t="shared" si="676"/>
        <v>1</v>
      </c>
      <c r="W4819" s="3">
        <f t="shared" si="677"/>
        <v>2.1276595744680851E-2</v>
      </c>
      <c r="X4819">
        <v>33</v>
      </c>
      <c r="Y4819" s="4">
        <v>4.7</v>
      </c>
      <c r="Z4819" s="4">
        <v>1.6</v>
      </c>
      <c r="AA4819" s="5">
        <v>51961.9</v>
      </c>
      <c r="AB4819" s="5">
        <f t="shared" si="678"/>
        <v>2338285.5</v>
      </c>
      <c r="AC4819" s="5">
        <v>34653.65</v>
      </c>
      <c r="AD4819" s="5">
        <f t="shared" si="679"/>
        <v>1628721.55</v>
      </c>
      <c r="AE4819" s="5">
        <v>105960.79</v>
      </c>
      <c r="AF4819" s="5">
        <v>32386.9</v>
      </c>
      <c r="AG4819" s="5">
        <v>9562.86</v>
      </c>
      <c r="AH4819" s="5">
        <v>2320</v>
      </c>
      <c r="AI4819" s="5">
        <v>4600</v>
      </c>
      <c r="AJ4819">
        <v>0</v>
      </c>
      <c r="AK4819" s="5">
        <v>0</v>
      </c>
      <c r="AL4819" s="5">
        <v>1021.25</v>
      </c>
      <c r="AM4819" s="5">
        <v>31245.71</v>
      </c>
      <c r="AN4819">
        <v>4</v>
      </c>
      <c r="AO4819">
        <v>3</v>
      </c>
      <c r="AP4819" t="str">
        <f t="shared" si="680"/>
        <v>Yes</v>
      </c>
      <c r="AQ4819">
        <v>1</v>
      </c>
      <c r="AR4819" s="5">
        <f t="shared" si="681"/>
        <v>1815819.06</v>
      </c>
      <c r="AS4819" s="5">
        <f t="shared" si="682"/>
        <v>522466.44</v>
      </c>
      <c r="AT4819" t="s">
        <v>59</v>
      </c>
      <c r="AU4819" t="s">
        <v>6164</v>
      </c>
      <c r="AV4819" t="s">
        <v>6165</v>
      </c>
      <c r="AW4819" t="s">
        <v>6166</v>
      </c>
      <c r="AX4819" t="s">
        <v>6167</v>
      </c>
      <c r="AY4819">
        <v>51</v>
      </c>
      <c r="AZ4819">
        <v>3</v>
      </c>
      <c r="BA4819">
        <v>14</v>
      </c>
      <c r="BB4819" t="s">
        <v>6185</v>
      </c>
      <c r="BC4819">
        <v>0</v>
      </c>
      <c r="BD4819">
        <v>0</v>
      </c>
      <c r="BE4819" t="s">
        <v>6169</v>
      </c>
      <c r="BF4819" t="s">
        <v>6170</v>
      </c>
      <c r="BG4819">
        <v>0</v>
      </c>
      <c r="BH4819" t="s">
        <v>6171</v>
      </c>
      <c r="BI4819">
        <v>27</v>
      </c>
      <c r="BJ4819" t="s">
        <v>6172</v>
      </c>
      <c r="BK4819">
        <v>0</v>
      </c>
      <c r="BL4819">
        <v>64</v>
      </c>
      <c r="BM4819" s="3">
        <f t="shared" si="683"/>
        <v>0.734375</v>
      </c>
    </row>
    <row r="4820" spans="1:65">
      <c r="A4820" t="s">
        <v>4960</v>
      </c>
      <c r="B4820" s="2">
        <v>45950</v>
      </c>
      <c r="C4820" t="s">
        <v>4641</v>
      </c>
      <c r="D4820" t="s">
        <v>4642</v>
      </c>
      <c r="E4820">
        <v>10</v>
      </c>
      <c r="F4820" t="s">
        <v>72</v>
      </c>
      <c r="G4820" t="s">
        <v>62</v>
      </c>
      <c r="H4820" t="s">
        <v>175</v>
      </c>
      <c r="I4820" t="s">
        <v>64</v>
      </c>
      <c r="J4820" t="s">
        <v>81</v>
      </c>
      <c r="K4820" t="s">
        <v>75</v>
      </c>
      <c r="L4820" t="s">
        <v>92</v>
      </c>
      <c r="M4820" t="s">
        <v>56</v>
      </c>
      <c r="N4820" t="s">
        <v>94</v>
      </c>
      <c r="O4820" t="s">
        <v>58</v>
      </c>
      <c r="P4820">
        <v>37</v>
      </c>
      <c r="Q4820">
        <v>38</v>
      </c>
      <c r="R4820">
        <v>39</v>
      </c>
      <c r="S4820">
        <v>1</v>
      </c>
      <c r="T4820">
        <f t="shared" si="675"/>
        <v>38</v>
      </c>
      <c r="U4820">
        <v>36</v>
      </c>
      <c r="V4820">
        <f t="shared" si="676"/>
        <v>2</v>
      </c>
      <c r="W4820" s="3">
        <f t="shared" si="677"/>
        <v>2.564102564102564E-2</v>
      </c>
      <c r="X4820">
        <v>18</v>
      </c>
      <c r="Y4820" s="4">
        <v>3.4</v>
      </c>
      <c r="Z4820" s="4">
        <v>2.1</v>
      </c>
      <c r="AA4820" s="5">
        <v>77778.210000000006</v>
      </c>
      <c r="AB4820" s="5">
        <f t="shared" si="678"/>
        <v>2800015.56</v>
      </c>
      <c r="AC4820" s="5">
        <v>53589.39</v>
      </c>
      <c r="AD4820" s="5">
        <f t="shared" si="679"/>
        <v>2089986.21</v>
      </c>
      <c r="AE4820" s="5">
        <v>115889.11</v>
      </c>
      <c r="AF4820" s="5">
        <v>33479.019999999997</v>
      </c>
      <c r="AG4820" s="5">
        <v>8356.4</v>
      </c>
      <c r="AH4820" s="5">
        <v>3045</v>
      </c>
      <c r="AI4820" s="5">
        <v>6800</v>
      </c>
      <c r="AJ4820">
        <v>0</v>
      </c>
      <c r="AK4820" s="5">
        <v>0</v>
      </c>
      <c r="AL4820" s="5">
        <v>2992.78</v>
      </c>
      <c r="AM4820" s="5">
        <v>24554.32</v>
      </c>
      <c r="AN4820">
        <v>4</v>
      </c>
      <c r="AO4820">
        <v>4</v>
      </c>
      <c r="AP4820" t="str">
        <f t="shared" si="680"/>
        <v>Yes</v>
      </c>
      <c r="AQ4820">
        <v>1</v>
      </c>
      <c r="AR4820" s="5">
        <f t="shared" si="681"/>
        <v>2285102.84</v>
      </c>
      <c r="AS4820" s="5">
        <f t="shared" si="682"/>
        <v>514912.72</v>
      </c>
      <c r="AT4820" t="s">
        <v>59</v>
      </c>
      <c r="AU4820" t="s">
        <v>6164</v>
      </c>
      <c r="AV4820" t="s">
        <v>6165</v>
      </c>
      <c r="AW4820" t="s">
        <v>6166</v>
      </c>
      <c r="AX4820" t="s">
        <v>6184</v>
      </c>
      <c r="AY4820">
        <v>40</v>
      </c>
      <c r="AZ4820">
        <v>3</v>
      </c>
      <c r="BA4820">
        <v>22</v>
      </c>
      <c r="BB4820" t="s">
        <v>6185</v>
      </c>
      <c r="BC4820">
        <v>0</v>
      </c>
      <c r="BD4820">
        <v>0</v>
      </c>
      <c r="BE4820" t="s">
        <v>6169</v>
      </c>
      <c r="BF4820" t="s">
        <v>6170</v>
      </c>
      <c r="BG4820">
        <v>0</v>
      </c>
      <c r="BH4820" t="s">
        <v>6171</v>
      </c>
      <c r="BI4820">
        <v>22</v>
      </c>
      <c r="BJ4820" t="s">
        <v>6172</v>
      </c>
      <c r="BK4820">
        <v>0</v>
      </c>
      <c r="BL4820">
        <v>51</v>
      </c>
      <c r="BM4820" s="3">
        <f t="shared" si="683"/>
        <v>0.76470588235294112</v>
      </c>
    </row>
    <row r="4821" spans="1:65">
      <c r="A4821" t="s">
        <v>4961</v>
      </c>
      <c r="B4821" s="2">
        <v>45950</v>
      </c>
      <c r="C4821" t="s">
        <v>4641</v>
      </c>
      <c r="D4821" t="s">
        <v>4642</v>
      </c>
      <c r="E4821">
        <v>10</v>
      </c>
      <c r="F4821" t="s">
        <v>49</v>
      </c>
      <c r="G4821" t="s">
        <v>50</v>
      </c>
      <c r="H4821" t="s">
        <v>51</v>
      </c>
      <c r="I4821" t="s">
        <v>52</v>
      </c>
      <c r="J4821" t="s">
        <v>65</v>
      </c>
      <c r="K4821" t="s">
        <v>75</v>
      </c>
      <c r="L4821" t="s">
        <v>55</v>
      </c>
      <c r="M4821" t="s">
        <v>56</v>
      </c>
      <c r="N4821" t="s">
        <v>69</v>
      </c>
      <c r="O4821" t="s">
        <v>70</v>
      </c>
      <c r="P4821">
        <v>51</v>
      </c>
      <c r="Q4821">
        <v>54</v>
      </c>
      <c r="R4821">
        <v>54</v>
      </c>
      <c r="S4821">
        <v>2</v>
      </c>
      <c r="T4821">
        <f t="shared" si="675"/>
        <v>52</v>
      </c>
      <c r="U4821">
        <v>49</v>
      </c>
      <c r="V4821">
        <f t="shared" si="676"/>
        <v>3</v>
      </c>
      <c r="W4821" s="3">
        <f t="shared" si="677"/>
        <v>3.7037037037037035E-2</v>
      </c>
      <c r="X4821">
        <v>41</v>
      </c>
      <c r="Y4821" s="4">
        <v>4.2</v>
      </c>
      <c r="Z4821" s="4">
        <v>2.2000000000000002</v>
      </c>
      <c r="AA4821" s="5">
        <v>51446.01</v>
      </c>
      <c r="AB4821" s="5">
        <f t="shared" si="678"/>
        <v>2520854.4900000002</v>
      </c>
      <c r="AC4821" s="5">
        <v>34607.980000000003</v>
      </c>
      <c r="AD4821" s="5">
        <f t="shared" si="679"/>
        <v>1868830.92</v>
      </c>
      <c r="AE4821" s="5">
        <v>125136.73</v>
      </c>
      <c r="AF4821" s="5">
        <v>35928.9</v>
      </c>
      <c r="AG4821" s="5">
        <v>10680.75</v>
      </c>
      <c r="AH4821" s="5">
        <v>3190</v>
      </c>
      <c r="AI4821" s="5">
        <v>9200</v>
      </c>
      <c r="AJ4821">
        <v>0</v>
      </c>
      <c r="AK4821" s="5">
        <v>0</v>
      </c>
      <c r="AL4821" s="5">
        <v>3041.42</v>
      </c>
      <c r="AM4821" s="5">
        <v>31135.55</v>
      </c>
      <c r="AN4821">
        <v>4</v>
      </c>
      <c r="AO4821">
        <v>3</v>
      </c>
      <c r="AP4821" t="str">
        <f t="shared" si="680"/>
        <v>Yes</v>
      </c>
      <c r="AQ4821">
        <v>0</v>
      </c>
      <c r="AR4821" s="5">
        <f t="shared" si="681"/>
        <v>2087144.27</v>
      </c>
      <c r="AS4821" s="5">
        <f t="shared" si="682"/>
        <v>433710.22</v>
      </c>
      <c r="AT4821" t="s">
        <v>59</v>
      </c>
      <c r="AU4821" t="s">
        <v>6164</v>
      </c>
      <c r="AV4821" t="s">
        <v>6165</v>
      </c>
      <c r="AW4821" t="s">
        <v>6166</v>
      </c>
      <c r="AX4821" t="s">
        <v>6184</v>
      </c>
      <c r="AY4821">
        <v>52</v>
      </c>
      <c r="AZ4821">
        <v>0</v>
      </c>
      <c r="BA4821">
        <v>22</v>
      </c>
      <c r="BB4821" t="s">
        <v>6180</v>
      </c>
      <c r="BC4821">
        <v>0</v>
      </c>
      <c r="BD4821">
        <v>0</v>
      </c>
      <c r="BE4821" t="s">
        <v>6169</v>
      </c>
      <c r="BF4821" t="s">
        <v>6170</v>
      </c>
      <c r="BG4821">
        <v>0</v>
      </c>
      <c r="BH4821" t="s">
        <v>6171</v>
      </c>
      <c r="BI4821">
        <v>56</v>
      </c>
      <c r="BJ4821" t="s">
        <v>6187</v>
      </c>
      <c r="BK4821">
        <v>0</v>
      </c>
      <c r="BL4821">
        <v>65</v>
      </c>
      <c r="BM4821" s="3">
        <f t="shared" si="683"/>
        <v>0.83076923076923082</v>
      </c>
    </row>
    <row r="4822" spans="1:65">
      <c r="A4822" t="s">
        <v>4962</v>
      </c>
      <c r="B4822" s="2">
        <v>45950</v>
      </c>
      <c r="C4822" t="s">
        <v>4641</v>
      </c>
      <c r="D4822" t="s">
        <v>4642</v>
      </c>
      <c r="E4822">
        <v>10</v>
      </c>
      <c r="F4822" t="s">
        <v>72</v>
      </c>
      <c r="G4822" t="s">
        <v>50</v>
      </c>
      <c r="H4822" t="s">
        <v>73</v>
      </c>
      <c r="I4822" t="s">
        <v>74</v>
      </c>
      <c r="J4822" t="s">
        <v>65</v>
      </c>
      <c r="K4822" t="s">
        <v>75</v>
      </c>
      <c r="L4822" t="s">
        <v>87</v>
      </c>
      <c r="M4822" t="s">
        <v>56</v>
      </c>
      <c r="N4822" t="s">
        <v>109</v>
      </c>
      <c r="O4822" t="s">
        <v>58</v>
      </c>
      <c r="P4822">
        <v>40</v>
      </c>
      <c r="Q4822">
        <v>43</v>
      </c>
      <c r="R4822">
        <v>45</v>
      </c>
      <c r="S4822">
        <v>1</v>
      </c>
      <c r="T4822">
        <f t="shared" si="675"/>
        <v>44</v>
      </c>
      <c r="U4822">
        <v>39</v>
      </c>
      <c r="V4822">
        <f t="shared" si="676"/>
        <v>5</v>
      </c>
      <c r="W4822" s="3">
        <f t="shared" si="677"/>
        <v>2.2222222222222223E-2</v>
      </c>
      <c r="X4822">
        <v>24</v>
      </c>
      <c r="Y4822" s="4">
        <v>0.1</v>
      </c>
      <c r="Z4822" s="4">
        <v>1.3</v>
      </c>
      <c r="AA4822" s="5">
        <v>51398.17</v>
      </c>
      <c r="AB4822" s="5">
        <f t="shared" si="678"/>
        <v>2004528.63</v>
      </c>
      <c r="AC4822" s="5">
        <v>35585.29</v>
      </c>
      <c r="AD4822" s="5">
        <f t="shared" si="679"/>
        <v>1601338.05</v>
      </c>
      <c r="AE4822" s="5">
        <v>99594.31</v>
      </c>
      <c r="AF4822" s="5">
        <v>28124.12</v>
      </c>
      <c r="AG4822" s="5">
        <v>8903.82</v>
      </c>
      <c r="AH4822" s="5">
        <v>1885</v>
      </c>
      <c r="AI4822" s="5">
        <v>4600</v>
      </c>
      <c r="AJ4822">
        <v>0</v>
      </c>
      <c r="AK4822" s="5">
        <v>0</v>
      </c>
      <c r="AL4822" s="5">
        <v>5016.59</v>
      </c>
      <c r="AM4822" s="5">
        <v>57981.69</v>
      </c>
      <c r="AN4822">
        <v>8</v>
      </c>
      <c r="AO4822">
        <v>8</v>
      </c>
      <c r="AP4822" t="str">
        <f t="shared" si="680"/>
        <v>Yes</v>
      </c>
      <c r="AQ4822">
        <v>1</v>
      </c>
      <c r="AR4822" s="5">
        <f t="shared" si="681"/>
        <v>1807443.58</v>
      </c>
      <c r="AS4822" s="5">
        <f t="shared" si="682"/>
        <v>197085.05</v>
      </c>
      <c r="AT4822" t="s">
        <v>59</v>
      </c>
      <c r="AU4822" t="s">
        <v>6164</v>
      </c>
      <c r="AV4822" t="s">
        <v>6165</v>
      </c>
      <c r="AW4822" t="s">
        <v>6166</v>
      </c>
      <c r="AX4822" t="s">
        <v>6184</v>
      </c>
      <c r="AY4822">
        <v>42</v>
      </c>
      <c r="AZ4822">
        <v>0</v>
      </c>
      <c r="BA4822">
        <v>33</v>
      </c>
      <c r="BB4822" t="s">
        <v>6180</v>
      </c>
      <c r="BC4822">
        <v>0</v>
      </c>
      <c r="BD4822">
        <v>0</v>
      </c>
      <c r="BE4822" t="s">
        <v>6169</v>
      </c>
      <c r="BF4822" t="s">
        <v>6170</v>
      </c>
      <c r="BG4822">
        <v>0</v>
      </c>
      <c r="BH4822" t="s">
        <v>6171</v>
      </c>
      <c r="BI4822">
        <v>43</v>
      </c>
      <c r="BJ4822" t="s">
        <v>6172</v>
      </c>
      <c r="BK4822">
        <v>0</v>
      </c>
      <c r="BL4822">
        <v>64</v>
      </c>
      <c r="BM4822" s="3">
        <f t="shared" si="683"/>
        <v>0.703125</v>
      </c>
    </row>
    <row r="4823" spans="1:65">
      <c r="A4823" t="s">
        <v>4963</v>
      </c>
      <c r="B4823" s="2">
        <v>45950</v>
      </c>
      <c r="C4823" t="s">
        <v>4641</v>
      </c>
      <c r="D4823" t="s">
        <v>4642</v>
      </c>
      <c r="E4823">
        <v>10</v>
      </c>
      <c r="F4823" t="s">
        <v>72</v>
      </c>
      <c r="G4823" t="s">
        <v>62</v>
      </c>
      <c r="H4823" t="s">
        <v>155</v>
      </c>
      <c r="I4823" t="s">
        <v>52</v>
      </c>
      <c r="J4823" t="s">
        <v>53</v>
      </c>
      <c r="K4823" t="s">
        <v>75</v>
      </c>
      <c r="L4823" t="s">
        <v>92</v>
      </c>
      <c r="M4823" t="s">
        <v>56</v>
      </c>
      <c r="N4823" t="s">
        <v>57</v>
      </c>
      <c r="O4823" t="s">
        <v>82</v>
      </c>
      <c r="P4823">
        <v>54</v>
      </c>
      <c r="Q4823">
        <v>56</v>
      </c>
      <c r="R4823">
        <v>57</v>
      </c>
      <c r="S4823">
        <v>1</v>
      </c>
      <c r="T4823">
        <f t="shared" si="675"/>
        <v>56</v>
      </c>
      <c r="U4823">
        <v>52</v>
      </c>
      <c r="V4823">
        <f t="shared" si="676"/>
        <v>4</v>
      </c>
      <c r="W4823" s="3">
        <f t="shared" si="677"/>
        <v>1.7543859649122806E-2</v>
      </c>
      <c r="X4823">
        <v>23</v>
      </c>
      <c r="Y4823" s="4">
        <v>3.7</v>
      </c>
      <c r="Z4823" s="4">
        <v>2</v>
      </c>
      <c r="AA4823" s="5">
        <v>36102.480000000003</v>
      </c>
      <c r="AB4823" s="5">
        <f t="shared" si="678"/>
        <v>1877328.96</v>
      </c>
      <c r="AC4823" s="5">
        <v>23742.400000000001</v>
      </c>
      <c r="AD4823" s="5">
        <f t="shared" si="679"/>
        <v>1353316.8</v>
      </c>
      <c r="AE4823" s="5">
        <v>101733.69</v>
      </c>
      <c r="AF4823" s="5">
        <v>24459.23</v>
      </c>
      <c r="AG4823" s="5">
        <v>8953.9599999999991</v>
      </c>
      <c r="AH4823" s="5">
        <v>2900</v>
      </c>
      <c r="AI4823" s="5">
        <v>3200</v>
      </c>
      <c r="AJ4823">
        <v>0</v>
      </c>
      <c r="AK4823" s="5">
        <v>0</v>
      </c>
      <c r="AL4823" s="5">
        <v>2629.43</v>
      </c>
      <c r="AM4823" s="5">
        <v>34977.300000000003</v>
      </c>
      <c r="AN4823">
        <v>4</v>
      </c>
      <c r="AO4823">
        <v>5</v>
      </c>
      <c r="AP4823" t="str">
        <f t="shared" si="680"/>
        <v>No</v>
      </c>
      <c r="AQ4823">
        <v>1</v>
      </c>
      <c r="AR4823" s="5">
        <f t="shared" si="681"/>
        <v>1532170.41</v>
      </c>
      <c r="AS4823" s="5">
        <f t="shared" si="682"/>
        <v>345158.55</v>
      </c>
      <c r="AT4823" t="s">
        <v>59</v>
      </c>
      <c r="AU4823" t="s">
        <v>6164</v>
      </c>
      <c r="AV4823" t="s">
        <v>6165</v>
      </c>
      <c r="AW4823" t="s">
        <v>6166</v>
      </c>
      <c r="AX4823" t="s">
        <v>6184</v>
      </c>
      <c r="AY4823">
        <v>54</v>
      </c>
      <c r="AZ4823">
        <v>0</v>
      </c>
      <c r="BA4823">
        <v>27</v>
      </c>
      <c r="BB4823" t="s">
        <v>6180</v>
      </c>
      <c r="BC4823">
        <v>0</v>
      </c>
      <c r="BD4823">
        <v>1</v>
      </c>
      <c r="BE4823" t="s">
        <v>6219</v>
      </c>
      <c r="BF4823" t="s">
        <v>6170</v>
      </c>
      <c r="BG4823">
        <v>1</v>
      </c>
      <c r="BH4823" t="s">
        <v>6179</v>
      </c>
      <c r="BI4823">
        <v>39</v>
      </c>
      <c r="BJ4823" t="s">
        <v>6172</v>
      </c>
      <c r="BK4823">
        <v>0</v>
      </c>
      <c r="BL4823">
        <v>75</v>
      </c>
      <c r="BM4823" s="3">
        <f t="shared" si="683"/>
        <v>0.76</v>
      </c>
    </row>
    <row r="4824" spans="1:65">
      <c r="A4824" t="s">
        <v>4964</v>
      </c>
      <c r="B4824" s="2">
        <v>45950</v>
      </c>
      <c r="C4824" t="s">
        <v>4641</v>
      </c>
      <c r="D4824" t="s">
        <v>4642</v>
      </c>
      <c r="E4824">
        <v>10</v>
      </c>
      <c r="F4824" t="s">
        <v>72</v>
      </c>
      <c r="G4824" t="s">
        <v>50</v>
      </c>
      <c r="H4824" t="s">
        <v>179</v>
      </c>
      <c r="I4824" t="s">
        <v>74</v>
      </c>
      <c r="J4824" t="s">
        <v>81</v>
      </c>
      <c r="K4824" t="s">
        <v>75</v>
      </c>
      <c r="L4824" t="s">
        <v>67</v>
      </c>
      <c r="M4824" t="s">
        <v>56</v>
      </c>
      <c r="N4824" t="s">
        <v>94</v>
      </c>
      <c r="O4824" t="s">
        <v>120</v>
      </c>
      <c r="P4824">
        <v>34</v>
      </c>
      <c r="Q4824">
        <v>35</v>
      </c>
      <c r="R4824">
        <v>35</v>
      </c>
      <c r="S4824">
        <v>1</v>
      </c>
      <c r="T4824">
        <f t="shared" si="675"/>
        <v>34</v>
      </c>
      <c r="U4824">
        <v>33</v>
      </c>
      <c r="V4824">
        <f t="shared" si="676"/>
        <v>1</v>
      </c>
      <c r="W4824" s="3">
        <f t="shared" si="677"/>
        <v>2.8571428571428571E-2</v>
      </c>
      <c r="X4824">
        <v>30</v>
      </c>
      <c r="Y4824" s="4">
        <v>0</v>
      </c>
      <c r="Z4824" s="4">
        <v>1.3</v>
      </c>
      <c r="AA4824" s="5">
        <v>77626.039999999994</v>
      </c>
      <c r="AB4824" s="5">
        <f t="shared" si="678"/>
        <v>2561659.3199999998</v>
      </c>
      <c r="AC4824" s="5">
        <v>51894.04</v>
      </c>
      <c r="AD4824" s="5">
        <f t="shared" si="679"/>
        <v>1816291.4</v>
      </c>
      <c r="AE4824" s="5">
        <v>107835.17</v>
      </c>
      <c r="AF4824" s="5">
        <v>31030.68</v>
      </c>
      <c r="AG4824" s="5">
        <v>9914.8700000000008</v>
      </c>
      <c r="AH4824" s="5">
        <v>1885</v>
      </c>
      <c r="AI4824" s="5">
        <v>6800</v>
      </c>
      <c r="AJ4824">
        <v>0</v>
      </c>
      <c r="AK4824" s="5">
        <v>0</v>
      </c>
      <c r="AL4824" s="5">
        <v>1464.23</v>
      </c>
      <c r="AM4824" s="5">
        <v>21348.43</v>
      </c>
      <c r="AN4824">
        <v>4</v>
      </c>
      <c r="AO4824">
        <v>4</v>
      </c>
      <c r="AP4824" t="str">
        <f t="shared" si="680"/>
        <v>Yes</v>
      </c>
      <c r="AQ4824">
        <v>1</v>
      </c>
      <c r="AR4824" s="5">
        <f t="shared" si="681"/>
        <v>1996569.78</v>
      </c>
      <c r="AS4824" s="5">
        <f t="shared" si="682"/>
        <v>565089.54</v>
      </c>
      <c r="AT4824" t="s">
        <v>59</v>
      </c>
      <c r="AU4824" t="s">
        <v>6164</v>
      </c>
      <c r="AV4824" t="s">
        <v>6165</v>
      </c>
      <c r="AW4824" t="s">
        <v>6166</v>
      </c>
      <c r="AX4824" t="s">
        <v>6184</v>
      </c>
      <c r="AY4824">
        <v>35</v>
      </c>
      <c r="AZ4824">
        <v>0</v>
      </c>
      <c r="BA4824">
        <v>10</v>
      </c>
      <c r="BB4824" t="s">
        <v>6191</v>
      </c>
      <c r="BC4824">
        <v>0</v>
      </c>
      <c r="BD4824">
        <v>0</v>
      </c>
      <c r="BE4824" t="s">
        <v>6169</v>
      </c>
      <c r="BF4824" t="s">
        <v>6170</v>
      </c>
      <c r="BG4824">
        <v>0</v>
      </c>
      <c r="BH4824" t="s">
        <v>6171</v>
      </c>
      <c r="BI4824">
        <v>50</v>
      </c>
      <c r="BJ4824" t="s">
        <v>6172</v>
      </c>
      <c r="BK4824">
        <v>0</v>
      </c>
      <c r="BL4824">
        <v>47</v>
      </c>
      <c r="BM4824" s="3">
        <f t="shared" si="683"/>
        <v>0.74468085106382975</v>
      </c>
    </row>
    <row r="4825" spans="1:65">
      <c r="A4825" t="s">
        <v>4965</v>
      </c>
      <c r="B4825" s="2">
        <v>45950</v>
      </c>
      <c r="C4825" t="s">
        <v>4641</v>
      </c>
      <c r="D4825" t="s">
        <v>4642</v>
      </c>
      <c r="E4825">
        <v>10</v>
      </c>
      <c r="F4825" t="s">
        <v>72</v>
      </c>
      <c r="G4825" t="s">
        <v>62</v>
      </c>
      <c r="H4825" t="s">
        <v>220</v>
      </c>
      <c r="I4825" t="s">
        <v>64</v>
      </c>
      <c r="J4825" t="s">
        <v>53</v>
      </c>
      <c r="K4825" t="s">
        <v>75</v>
      </c>
      <c r="L4825" t="s">
        <v>67</v>
      </c>
      <c r="M4825" t="s">
        <v>56</v>
      </c>
      <c r="N4825" t="s">
        <v>94</v>
      </c>
      <c r="O4825" t="s">
        <v>58</v>
      </c>
      <c r="P4825">
        <v>65</v>
      </c>
      <c r="Q4825">
        <v>66</v>
      </c>
      <c r="R4825">
        <v>66</v>
      </c>
      <c r="S4825">
        <v>2</v>
      </c>
      <c r="T4825">
        <f t="shared" si="675"/>
        <v>64</v>
      </c>
      <c r="U4825">
        <v>64</v>
      </c>
      <c r="V4825">
        <f t="shared" si="676"/>
        <v>0</v>
      </c>
      <c r="W4825" s="3">
        <f t="shared" si="677"/>
        <v>3.0303030303030304E-2</v>
      </c>
      <c r="X4825">
        <v>15</v>
      </c>
      <c r="Y4825" s="4">
        <v>4.5999999999999996</v>
      </c>
      <c r="Z4825" s="4">
        <v>1.4</v>
      </c>
      <c r="AA4825" s="5">
        <v>35748.71</v>
      </c>
      <c r="AB4825" s="5">
        <f t="shared" si="678"/>
        <v>2287917.44</v>
      </c>
      <c r="AC4825" s="5">
        <v>22934.14</v>
      </c>
      <c r="AD4825" s="5">
        <f t="shared" si="679"/>
        <v>1513653.24</v>
      </c>
      <c r="AE4825" s="5">
        <v>110626.34</v>
      </c>
      <c r="AF4825" s="5">
        <v>28878.85</v>
      </c>
      <c r="AG4825" s="5">
        <v>8355.86</v>
      </c>
      <c r="AH4825" s="5">
        <v>2030</v>
      </c>
      <c r="AI4825" s="5">
        <v>6400</v>
      </c>
      <c r="AJ4825">
        <v>0</v>
      </c>
      <c r="AK4825" s="5">
        <v>0</v>
      </c>
      <c r="AL4825" s="5">
        <v>0</v>
      </c>
      <c r="AM4825" s="5">
        <v>42831.77</v>
      </c>
      <c r="AN4825">
        <v>4</v>
      </c>
      <c r="AO4825">
        <v>5</v>
      </c>
      <c r="AP4825" t="str">
        <f t="shared" si="680"/>
        <v>No</v>
      </c>
      <c r="AQ4825">
        <v>3</v>
      </c>
      <c r="AR4825" s="5">
        <f t="shared" si="681"/>
        <v>1712776.06</v>
      </c>
      <c r="AS4825" s="5">
        <f t="shared" si="682"/>
        <v>575141.38</v>
      </c>
      <c r="AT4825" t="s">
        <v>59</v>
      </c>
      <c r="AU4825" t="s">
        <v>6164</v>
      </c>
      <c r="AV4825" t="s">
        <v>6165</v>
      </c>
      <c r="AW4825" t="s">
        <v>6166</v>
      </c>
      <c r="AX4825" t="s">
        <v>6184</v>
      </c>
      <c r="AY4825">
        <v>65</v>
      </c>
      <c r="AZ4825">
        <v>0</v>
      </c>
      <c r="BA4825">
        <v>0</v>
      </c>
      <c r="BB4825" t="s">
        <v>6168</v>
      </c>
      <c r="BC4825">
        <v>1</v>
      </c>
      <c r="BD4825">
        <v>0</v>
      </c>
      <c r="BE4825" t="s">
        <v>6178</v>
      </c>
      <c r="BF4825" t="s">
        <v>6170</v>
      </c>
      <c r="BG4825">
        <v>0</v>
      </c>
      <c r="BH4825" t="s">
        <v>6171</v>
      </c>
      <c r="BI4825">
        <v>29</v>
      </c>
      <c r="BJ4825" t="s">
        <v>6172</v>
      </c>
      <c r="BK4825">
        <v>0</v>
      </c>
      <c r="BL4825">
        <v>77</v>
      </c>
      <c r="BM4825" s="3">
        <f t="shared" si="683"/>
        <v>0.8571428571428571</v>
      </c>
    </row>
    <row r="4826" spans="1:65">
      <c r="A4826" t="s">
        <v>4966</v>
      </c>
      <c r="B4826" s="2">
        <v>45950</v>
      </c>
      <c r="C4826" t="s">
        <v>4641</v>
      </c>
      <c r="D4826" t="s">
        <v>4642</v>
      </c>
      <c r="E4826">
        <v>10</v>
      </c>
      <c r="F4826" t="s">
        <v>61</v>
      </c>
      <c r="G4826" t="s">
        <v>50</v>
      </c>
      <c r="H4826" t="s">
        <v>157</v>
      </c>
      <c r="I4826" t="s">
        <v>52</v>
      </c>
      <c r="J4826" t="s">
        <v>81</v>
      </c>
      <c r="K4826" t="s">
        <v>66</v>
      </c>
      <c r="L4826" t="s">
        <v>92</v>
      </c>
      <c r="M4826" t="s">
        <v>56</v>
      </c>
      <c r="N4826" t="s">
        <v>76</v>
      </c>
      <c r="O4826" t="s">
        <v>58</v>
      </c>
      <c r="P4826">
        <v>33</v>
      </c>
      <c r="Q4826">
        <v>35</v>
      </c>
      <c r="R4826">
        <v>33</v>
      </c>
      <c r="S4826">
        <v>1</v>
      </c>
      <c r="T4826">
        <f t="shared" si="675"/>
        <v>32</v>
      </c>
      <c r="U4826">
        <v>32</v>
      </c>
      <c r="V4826">
        <f t="shared" si="676"/>
        <v>0</v>
      </c>
      <c r="W4826" s="3">
        <f t="shared" si="677"/>
        <v>3.0303030303030304E-2</v>
      </c>
      <c r="X4826">
        <v>39</v>
      </c>
      <c r="Y4826" s="4">
        <v>2.8</v>
      </c>
      <c r="Z4826" s="4">
        <v>1.3</v>
      </c>
      <c r="AA4826" s="5">
        <v>73816.02</v>
      </c>
      <c r="AB4826" s="5">
        <f t="shared" si="678"/>
        <v>2362112.64</v>
      </c>
      <c r="AC4826" s="5">
        <v>53811.42</v>
      </c>
      <c r="AD4826" s="5">
        <f t="shared" si="679"/>
        <v>1775776.86</v>
      </c>
      <c r="AE4826" s="5">
        <v>103848.34</v>
      </c>
      <c r="AF4826" s="5">
        <v>28003.29</v>
      </c>
      <c r="AG4826" s="5">
        <v>10151.629999999999</v>
      </c>
      <c r="AH4826" s="5">
        <v>1885</v>
      </c>
      <c r="AI4826" s="5">
        <v>6800</v>
      </c>
      <c r="AJ4826">
        <v>0</v>
      </c>
      <c r="AK4826" s="5">
        <v>0</v>
      </c>
      <c r="AL4826" s="5">
        <v>0</v>
      </c>
      <c r="AM4826" s="5">
        <v>19718.37</v>
      </c>
      <c r="AN4826">
        <v>4</v>
      </c>
      <c r="AO4826">
        <v>4</v>
      </c>
      <c r="AP4826" t="str">
        <f t="shared" si="680"/>
        <v>Yes</v>
      </c>
      <c r="AQ4826">
        <v>1</v>
      </c>
      <c r="AR4826" s="5">
        <f t="shared" si="681"/>
        <v>1946183.49</v>
      </c>
      <c r="AS4826" s="5">
        <f t="shared" si="682"/>
        <v>415929.15</v>
      </c>
      <c r="AT4826" t="s">
        <v>59</v>
      </c>
      <c r="AU4826" t="s">
        <v>6164</v>
      </c>
      <c r="AV4826" t="s">
        <v>6165</v>
      </c>
      <c r="AW4826" t="s">
        <v>6166</v>
      </c>
      <c r="AX4826" t="s">
        <v>6167</v>
      </c>
      <c r="AY4826">
        <v>38</v>
      </c>
      <c r="AZ4826">
        <v>3</v>
      </c>
      <c r="BA4826">
        <v>0</v>
      </c>
      <c r="BB4826" t="s">
        <v>6168</v>
      </c>
      <c r="BC4826">
        <v>0</v>
      </c>
      <c r="BD4826">
        <v>0</v>
      </c>
      <c r="BE4826" t="s">
        <v>6169</v>
      </c>
      <c r="BF4826" t="s">
        <v>6170</v>
      </c>
      <c r="BG4826">
        <v>1</v>
      </c>
      <c r="BH4826" t="s">
        <v>6186</v>
      </c>
      <c r="BI4826">
        <v>47</v>
      </c>
      <c r="BJ4826" t="s">
        <v>6172</v>
      </c>
      <c r="BK4826">
        <v>0</v>
      </c>
      <c r="BL4826">
        <v>51</v>
      </c>
      <c r="BM4826" s="3">
        <f t="shared" si="683"/>
        <v>0.6470588235294118</v>
      </c>
    </row>
    <row r="4827" spans="1:65">
      <c r="A4827" t="s">
        <v>4967</v>
      </c>
      <c r="B4827" s="2">
        <v>45950</v>
      </c>
      <c r="C4827" t="s">
        <v>4641</v>
      </c>
      <c r="D4827" t="s">
        <v>4642</v>
      </c>
      <c r="E4827">
        <v>10</v>
      </c>
      <c r="F4827" t="s">
        <v>72</v>
      </c>
      <c r="G4827" t="s">
        <v>62</v>
      </c>
      <c r="H4827" t="s">
        <v>220</v>
      </c>
      <c r="I4827" t="s">
        <v>74</v>
      </c>
      <c r="J4827" t="s">
        <v>65</v>
      </c>
      <c r="K4827" t="s">
        <v>66</v>
      </c>
      <c r="L4827" t="s">
        <v>92</v>
      </c>
      <c r="M4827" t="s">
        <v>56</v>
      </c>
      <c r="N4827" t="s">
        <v>76</v>
      </c>
      <c r="O4827" t="s">
        <v>82</v>
      </c>
      <c r="P4827">
        <v>48</v>
      </c>
      <c r="Q4827">
        <v>50</v>
      </c>
      <c r="R4827">
        <v>52</v>
      </c>
      <c r="S4827">
        <v>1</v>
      </c>
      <c r="T4827">
        <f t="shared" si="675"/>
        <v>51</v>
      </c>
      <c r="U4827">
        <v>47</v>
      </c>
      <c r="V4827">
        <f t="shared" si="676"/>
        <v>4</v>
      </c>
      <c r="W4827" s="3">
        <f t="shared" si="677"/>
        <v>1.9230769230769232E-2</v>
      </c>
      <c r="X4827">
        <v>17</v>
      </c>
      <c r="Y4827" s="4">
        <v>1.6</v>
      </c>
      <c r="Z4827" s="4">
        <v>0.8</v>
      </c>
      <c r="AA4827" s="5">
        <v>48863.67</v>
      </c>
      <c r="AB4827" s="5">
        <f t="shared" si="678"/>
        <v>2296592.4900000002</v>
      </c>
      <c r="AC4827" s="5">
        <v>35181.74</v>
      </c>
      <c r="AD4827" s="5">
        <f t="shared" si="679"/>
        <v>1829450.48</v>
      </c>
      <c r="AE4827" s="5">
        <v>116576.33</v>
      </c>
      <c r="AF4827" s="5">
        <v>31869.77</v>
      </c>
      <c r="AG4827" s="5">
        <v>8296.39</v>
      </c>
      <c r="AH4827" s="5">
        <v>1160</v>
      </c>
      <c r="AI4827" s="5">
        <v>4600</v>
      </c>
      <c r="AJ4827">
        <v>0</v>
      </c>
      <c r="AK4827" s="5">
        <v>0</v>
      </c>
      <c r="AL4827" s="5">
        <v>4052.92</v>
      </c>
      <c r="AM4827" s="5">
        <v>43253.98</v>
      </c>
      <c r="AN4827">
        <v>4</v>
      </c>
      <c r="AO4827">
        <v>8</v>
      </c>
      <c r="AP4827" t="str">
        <f t="shared" si="680"/>
        <v>No</v>
      </c>
      <c r="AQ4827">
        <v>1</v>
      </c>
      <c r="AR4827" s="5">
        <f t="shared" si="681"/>
        <v>2039259.87</v>
      </c>
      <c r="AS4827" s="5">
        <f t="shared" si="682"/>
        <v>257332.62</v>
      </c>
      <c r="AT4827" t="s">
        <v>59</v>
      </c>
      <c r="AU4827" t="s">
        <v>6164</v>
      </c>
      <c r="AV4827" t="s">
        <v>6165</v>
      </c>
      <c r="AW4827" t="s">
        <v>6166</v>
      </c>
      <c r="AX4827" t="s">
        <v>6184</v>
      </c>
      <c r="AY4827">
        <v>51</v>
      </c>
      <c r="AZ4827">
        <v>0</v>
      </c>
      <c r="BA4827">
        <v>27</v>
      </c>
      <c r="BB4827" t="s">
        <v>6180</v>
      </c>
      <c r="BC4827">
        <v>1</v>
      </c>
      <c r="BD4827">
        <v>3</v>
      </c>
      <c r="BE4827" t="s">
        <v>6218</v>
      </c>
      <c r="BF4827" t="s">
        <v>6170</v>
      </c>
      <c r="BG4827">
        <v>0</v>
      </c>
      <c r="BH4827" t="s">
        <v>6171</v>
      </c>
      <c r="BI4827">
        <v>21</v>
      </c>
      <c r="BJ4827" t="s">
        <v>6172</v>
      </c>
      <c r="BK4827">
        <v>0</v>
      </c>
      <c r="BL4827">
        <v>59</v>
      </c>
      <c r="BM4827" s="3">
        <f t="shared" si="683"/>
        <v>0.88135593220338981</v>
      </c>
    </row>
    <row r="4828" spans="1:65">
      <c r="A4828" t="s">
        <v>4968</v>
      </c>
      <c r="B4828" s="2">
        <v>45950</v>
      </c>
      <c r="C4828" t="s">
        <v>4641</v>
      </c>
      <c r="D4828" t="s">
        <v>4642</v>
      </c>
      <c r="E4828">
        <v>10</v>
      </c>
      <c r="F4828" t="s">
        <v>49</v>
      </c>
      <c r="G4828" t="s">
        <v>50</v>
      </c>
      <c r="H4828" t="s">
        <v>245</v>
      </c>
      <c r="I4828" t="s">
        <v>74</v>
      </c>
      <c r="J4828" t="s">
        <v>53</v>
      </c>
      <c r="K4828" t="s">
        <v>54</v>
      </c>
      <c r="L4828" t="s">
        <v>67</v>
      </c>
      <c r="M4828" t="s">
        <v>68</v>
      </c>
      <c r="N4828" t="s">
        <v>94</v>
      </c>
      <c r="O4828" t="s">
        <v>82</v>
      </c>
      <c r="P4828">
        <v>66</v>
      </c>
      <c r="Q4828">
        <v>68</v>
      </c>
      <c r="R4828">
        <v>68</v>
      </c>
      <c r="S4828">
        <v>6</v>
      </c>
      <c r="T4828">
        <f t="shared" si="675"/>
        <v>62</v>
      </c>
      <c r="U4828">
        <v>62</v>
      </c>
      <c r="V4828">
        <f t="shared" si="676"/>
        <v>0</v>
      </c>
      <c r="W4828" s="3">
        <f t="shared" si="677"/>
        <v>8.8235294117647065E-2</v>
      </c>
      <c r="X4828">
        <v>33</v>
      </c>
      <c r="Y4828" s="4">
        <v>0</v>
      </c>
      <c r="Z4828" s="4">
        <v>1.4</v>
      </c>
      <c r="AA4828" s="5">
        <v>39008.17</v>
      </c>
      <c r="AB4828" s="5">
        <f t="shared" si="678"/>
        <v>2418506.54</v>
      </c>
      <c r="AC4828" s="5">
        <v>21892.09</v>
      </c>
      <c r="AD4828" s="5">
        <f t="shared" si="679"/>
        <v>1488662.12</v>
      </c>
      <c r="AE4828" s="5">
        <v>115185.1</v>
      </c>
      <c r="AF4828" s="5">
        <v>32480.15</v>
      </c>
      <c r="AG4828" s="5">
        <v>10295.02</v>
      </c>
      <c r="AH4828" s="5">
        <v>2030</v>
      </c>
      <c r="AI4828" s="5">
        <v>24337.59</v>
      </c>
      <c r="AJ4828">
        <v>2</v>
      </c>
      <c r="AK4828" s="5">
        <v>17044.62</v>
      </c>
      <c r="AL4828" s="5">
        <v>0</v>
      </c>
      <c r="AM4828" s="5">
        <v>46804.15</v>
      </c>
      <c r="AN4828">
        <v>4</v>
      </c>
      <c r="AO4828">
        <v>5</v>
      </c>
      <c r="AP4828" t="str">
        <f t="shared" si="680"/>
        <v>No</v>
      </c>
      <c r="AQ4828">
        <v>4</v>
      </c>
      <c r="AR4828" s="5">
        <f t="shared" si="681"/>
        <v>1736838.75</v>
      </c>
      <c r="AS4828" s="5">
        <f t="shared" si="682"/>
        <v>681667.79</v>
      </c>
      <c r="AT4828" t="s">
        <v>1641</v>
      </c>
      <c r="AU4828" t="s">
        <v>6173</v>
      </c>
      <c r="AV4828" t="s">
        <v>6174</v>
      </c>
      <c r="AW4828" t="s">
        <v>6175</v>
      </c>
      <c r="AX4828" t="s">
        <v>6184</v>
      </c>
      <c r="AY4828">
        <v>69</v>
      </c>
      <c r="AZ4828">
        <v>0</v>
      </c>
      <c r="BA4828">
        <v>0</v>
      </c>
      <c r="BB4828" t="s">
        <v>6168</v>
      </c>
      <c r="BC4828">
        <v>1</v>
      </c>
      <c r="BD4828">
        <v>0</v>
      </c>
      <c r="BE4828" t="s">
        <v>6196</v>
      </c>
      <c r="BF4828" t="s">
        <v>6210</v>
      </c>
      <c r="BG4828">
        <v>0</v>
      </c>
      <c r="BH4828" t="s">
        <v>6171</v>
      </c>
      <c r="BI4828">
        <v>26</v>
      </c>
      <c r="BJ4828" t="s">
        <v>6172</v>
      </c>
      <c r="BK4828">
        <v>0</v>
      </c>
      <c r="BL4828">
        <v>74</v>
      </c>
      <c r="BM4828" s="3">
        <f t="shared" si="683"/>
        <v>0.91891891891891897</v>
      </c>
    </row>
    <row r="4829" spans="1:65">
      <c r="A4829" t="s">
        <v>4969</v>
      </c>
      <c r="B4829" s="2">
        <v>45950</v>
      </c>
      <c r="C4829" t="s">
        <v>4641</v>
      </c>
      <c r="D4829" t="s">
        <v>4642</v>
      </c>
      <c r="E4829">
        <v>10</v>
      </c>
      <c r="F4829" t="s">
        <v>49</v>
      </c>
      <c r="G4829" t="s">
        <v>79</v>
      </c>
      <c r="H4829" t="s">
        <v>111</v>
      </c>
      <c r="I4829" t="s">
        <v>64</v>
      </c>
      <c r="J4829" t="s">
        <v>65</v>
      </c>
      <c r="K4829" t="s">
        <v>66</v>
      </c>
      <c r="L4829" t="s">
        <v>67</v>
      </c>
      <c r="M4829" t="s">
        <v>68</v>
      </c>
      <c r="N4829" t="s">
        <v>69</v>
      </c>
      <c r="O4829" t="s">
        <v>82</v>
      </c>
      <c r="P4829">
        <v>51</v>
      </c>
      <c r="Q4829">
        <v>51</v>
      </c>
      <c r="R4829">
        <v>50</v>
      </c>
      <c r="S4829">
        <v>3</v>
      </c>
      <c r="T4829">
        <f t="shared" si="675"/>
        <v>47</v>
      </c>
      <c r="U4829">
        <v>47</v>
      </c>
      <c r="V4829">
        <f t="shared" si="676"/>
        <v>0</v>
      </c>
      <c r="W4829" s="3">
        <f t="shared" si="677"/>
        <v>0.06</v>
      </c>
      <c r="X4829">
        <v>55</v>
      </c>
      <c r="Y4829" s="4">
        <v>0</v>
      </c>
      <c r="Z4829" s="4">
        <v>1.4</v>
      </c>
      <c r="AA4829" s="5">
        <v>49469.58</v>
      </c>
      <c r="AB4829" s="5">
        <f t="shared" si="678"/>
        <v>2325070.2599999998</v>
      </c>
      <c r="AC4829" s="5">
        <v>32640.61</v>
      </c>
      <c r="AD4829" s="5">
        <f t="shared" si="679"/>
        <v>1632030.5</v>
      </c>
      <c r="AE4829" s="5">
        <v>108952.68</v>
      </c>
      <c r="AF4829" s="5">
        <v>33967.800000000003</v>
      </c>
      <c r="AG4829" s="5">
        <v>11340.38</v>
      </c>
      <c r="AH4829" s="5">
        <v>2030</v>
      </c>
      <c r="AI4829" s="5">
        <v>15781.79</v>
      </c>
      <c r="AJ4829">
        <v>1</v>
      </c>
      <c r="AK4829" s="5">
        <v>14003.86</v>
      </c>
      <c r="AL4829" s="5">
        <v>0</v>
      </c>
      <c r="AM4829" s="5">
        <v>29916.639999999999</v>
      </c>
      <c r="AN4829">
        <v>4</v>
      </c>
      <c r="AO4829">
        <v>3</v>
      </c>
      <c r="AP4829" t="str">
        <f t="shared" si="680"/>
        <v>Yes</v>
      </c>
      <c r="AQ4829">
        <v>2</v>
      </c>
      <c r="AR4829" s="5">
        <f t="shared" si="681"/>
        <v>1848023.65</v>
      </c>
      <c r="AS4829" s="5">
        <f t="shared" si="682"/>
        <v>477046.61</v>
      </c>
      <c r="AT4829" t="s">
        <v>116</v>
      </c>
      <c r="AU4829" t="s">
        <v>6199</v>
      </c>
      <c r="AV4829" t="s">
        <v>6200</v>
      </c>
      <c r="AW4829" t="s">
        <v>6175</v>
      </c>
      <c r="AX4829" t="s">
        <v>6202</v>
      </c>
      <c r="AY4829">
        <v>53</v>
      </c>
      <c r="AZ4829">
        <v>0</v>
      </c>
      <c r="BA4829">
        <v>0</v>
      </c>
      <c r="BB4829" t="s">
        <v>6168</v>
      </c>
      <c r="BC4829">
        <v>0</v>
      </c>
      <c r="BD4829">
        <v>0</v>
      </c>
      <c r="BE4829" t="s">
        <v>6169</v>
      </c>
      <c r="BF4829" t="s">
        <v>6212</v>
      </c>
      <c r="BG4829">
        <v>1</v>
      </c>
      <c r="BH4829" t="s">
        <v>6192</v>
      </c>
      <c r="BI4829">
        <v>77</v>
      </c>
      <c r="BJ4829" t="s">
        <v>6193</v>
      </c>
      <c r="BK4829">
        <v>0</v>
      </c>
      <c r="BL4829">
        <v>65</v>
      </c>
      <c r="BM4829" s="3">
        <f t="shared" si="683"/>
        <v>0.76923076923076927</v>
      </c>
    </row>
    <row r="4830" spans="1:65">
      <c r="A4830" t="s">
        <v>4970</v>
      </c>
      <c r="B4830" s="2">
        <v>45950</v>
      </c>
      <c r="C4830" t="s">
        <v>4641</v>
      </c>
      <c r="D4830" t="s">
        <v>4642</v>
      </c>
      <c r="E4830">
        <v>10</v>
      </c>
      <c r="F4830" t="s">
        <v>61</v>
      </c>
      <c r="G4830" t="s">
        <v>79</v>
      </c>
      <c r="H4830" t="s">
        <v>100</v>
      </c>
      <c r="I4830" t="s">
        <v>74</v>
      </c>
      <c r="J4830" t="s">
        <v>65</v>
      </c>
      <c r="K4830" t="s">
        <v>75</v>
      </c>
      <c r="L4830" t="s">
        <v>92</v>
      </c>
      <c r="M4830" t="s">
        <v>56</v>
      </c>
      <c r="N4830" t="s">
        <v>69</v>
      </c>
      <c r="O4830" t="s">
        <v>70</v>
      </c>
      <c r="P4830">
        <v>49</v>
      </c>
      <c r="Q4830">
        <v>51</v>
      </c>
      <c r="R4830">
        <v>50</v>
      </c>
      <c r="S4830">
        <v>1</v>
      </c>
      <c r="T4830">
        <f t="shared" si="675"/>
        <v>49</v>
      </c>
      <c r="U4830">
        <v>48</v>
      </c>
      <c r="V4830">
        <f t="shared" si="676"/>
        <v>1</v>
      </c>
      <c r="W4830" s="3">
        <f t="shared" si="677"/>
        <v>0.02</v>
      </c>
      <c r="X4830">
        <v>12</v>
      </c>
      <c r="Y4830" s="4">
        <v>1.6</v>
      </c>
      <c r="Z4830" s="4">
        <v>1.2</v>
      </c>
      <c r="AA4830" s="5">
        <v>52258.26</v>
      </c>
      <c r="AB4830" s="5">
        <f t="shared" si="678"/>
        <v>2508396.48</v>
      </c>
      <c r="AC4830" s="5">
        <v>35409.449999999997</v>
      </c>
      <c r="AD4830" s="5">
        <f t="shared" si="679"/>
        <v>1770472.5</v>
      </c>
      <c r="AE4830" s="5">
        <v>109107.53</v>
      </c>
      <c r="AF4830" s="5">
        <v>29639.85</v>
      </c>
      <c r="AG4830" s="5">
        <v>7811.34</v>
      </c>
      <c r="AH4830" s="5">
        <v>1740</v>
      </c>
      <c r="AI4830" s="5">
        <v>4600</v>
      </c>
      <c r="AJ4830">
        <v>0</v>
      </c>
      <c r="AK4830" s="5">
        <v>0</v>
      </c>
      <c r="AL4830" s="5">
        <v>961.18</v>
      </c>
      <c r="AM4830" s="5">
        <v>33159.43</v>
      </c>
      <c r="AN4830">
        <v>4</v>
      </c>
      <c r="AO4830">
        <v>5</v>
      </c>
      <c r="AP4830" t="str">
        <f t="shared" si="680"/>
        <v>No</v>
      </c>
      <c r="AQ4830">
        <v>2</v>
      </c>
      <c r="AR4830" s="5">
        <f t="shared" si="681"/>
        <v>1957491.83</v>
      </c>
      <c r="AS4830" s="5">
        <f t="shared" si="682"/>
        <v>550904.65</v>
      </c>
      <c r="AT4830" t="s">
        <v>59</v>
      </c>
      <c r="AU4830" t="s">
        <v>6164</v>
      </c>
      <c r="AV4830" t="s">
        <v>6165</v>
      </c>
      <c r="AW4830" t="s">
        <v>6166</v>
      </c>
      <c r="AX4830" t="s">
        <v>6167</v>
      </c>
      <c r="AY4830">
        <v>51</v>
      </c>
      <c r="AZ4830">
        <v>0</v>
      </c>
      <c r="BA4830">
        <v>15</v>
      </c>
      <c r="BB4830" t="s">
        <v>6191</v>
      </c>
      <c r="BC4830">
        <v>0</v>
      </c>
      <c r="BD4830">
        <v>1</v>
      </c>
      <c r="BE4830" t="s">
        <v>6188</v>
      </c>
      <c r="BF4830" t="s">
        <v>6170</v>
      </c>
      <c r="BG4830">
        <v>0</v>
      </c>
      <c r="BH4830" t="s">
        <v>6171</v>
      </c>
      <c r="BI4830">
        <v>23</v>
      </c>
      <c r="BJ4830" t="s">
        <v>6172</v>
      </c>
      <c r="BK4830">
        <v>0</v>
      </c>
      <c r="BL4830">
        <v>64</v>
      </c>
      <c r="BM4830" s="3">
        <f t="shared" si="683"/>
        <v>0.78125</v>
      </c>
    </row>
    <row r="4831" spans="1:65">
      <c r="A4831" t="s">
        <v>4971</v>
      </c>
      <c r="B4831" s="2">
        <v>45950</v>
      </c>
      <c r="C4831" t="s">
        <v>4641</v>
      </c>
      <c r="D4831" t="s">
        <v>4642</v>
      </c>
      <c r="E4831">
        <v>10</v>
      </c>
      <c r="F4831" t="s">
        <v>49</v>
      </c>
      <c r="G4831" t="s">
        <v>62</v>
      </c>
      <c r="H4831" t="s">
        <v>141</v>
      </c>
      <c r="I4831" t="s">
        <v>74</v>
      </c>
      <c r="J4831" t="s">
        <v>81</v>
      </c>
      <c r="K4831" t="s">
        <v>75</v>
      </c>
      <c r="L4831" t="s">
        <v>87</v>
      </c>
      <c r="M4831" t="s">
        <v>56</v>
      </c>
      <c r="N4831" t="s">
        <v>76</v>
      </c>
      <c r="O4831" t="s">
        <v>82</v>
      </c>
      <c r="P4831">
        <v>30</v>
      </c>
      <c r="Q4831">
        <v>40</v>
      </c>
      <c r="R4831">
        <v>40</v>
      </c>
      <c r="S4831">
        <v>1</v>
      </c>
      <c r="T4831">
        <f t="shared" si="675"/>
        <v>39</v>
      </c>
      <c r="U4831">
        <v>24</v>
      </c>
      <c r="V4831">
        <f t="shared" si="676"/>
        <v>15</v>
      </c>
      <c r="W4831" s="3">
        <f t="shared" si="677"/>
        <v>2.5000000000000001E-2</v>
      </c>
      <c r="X4831">
        <v>36</v>
      </c>
      <c r="Y4831" s="4">
        <v>2.6</v>
      </c>
      <c r="Z4831" s="4">
        <v>1.3</v>
      </c>
      <c r="AA4831" s="5">
        <v>77228.66</v>
      </c>
      <c r="AB4831" s="5">
        <f t="shared" si="678"/>
        <v>1853487.84</v>
      </c>
      <c r="AC4831" s="5">
        <v>54110.91</v>
      </c>
      <c r="AD4831" s="5">
        <f t="shared" si="679"/>
        <v>2164436.4</v>
      </c>
      <c r="AE4831" s="5">
        <v>121360.22</v>
      </c>
      <c r="AF4831" s="5">
        <v>35494.43</v>
      </c>
      <c r="AG4831" s="5">
        <v>11219.37</v>
      </c>
      <c r="AH4831" s="5">
        <v>1885</v>
      </c>
      <c r="AI4831" s="5">
        <v>6800</v>
      </c>
      <c r="AJ4831">
        <v>0</v>
      </c>
      <c r="AK4831" s="5">
        <v>0</v>
      </c>
      <c r="AL4831" s="5">
        <v>21923.63</v>
      </c>
      <c r="AM4831" s="5">
        <v>22518.86</v>
      </c>
      <c r="AN4831">
        <v>4</v>
      </c>
      <c r="AO4831">
        <v>9</v>
      </c>
      <c r="AP4831" t="str">
        <f t="shared" si="680"/>
        <v>No</v>
      </c>
      <c r="AQ4831">
        <v>1</v>
      </c>
      <c r="AR4831" s="5">
        <f t="shared" si="681"/>
        <v>2385637.91</v>
      </c>
      <c r="AS4831" s="5">
        <f t="shared" si="682"/>
        <v>-532150.06999999995</v>
      </c>
      <c r="AT4831" t="s">
        <v>59</v>
      </c>
      <c r="AU4831" t="s">
        <v>6164</v>
      </c>
      <c r="AV4831" t="s">
        <v>6165</v>
      </c>
      <c r="AW4831" t="s">
        <v>6166</v>
      </c>
      <c r="AX4831" t="s">
        <v>6184</v>
      </c>
      <c r="AY4831">
        <v>40</v>
      </c>
      <c r="AZ4831">
        <v>7</v>
      </c>
      <c r="BA4831">
        <v>58</v>
      </c>
      <c r="BB4831" t="s">
        <v>6220</v>
      </c>
      <c r="BC4831">
        <v>1</v>
      </c>
      <c r="BD4831">
        <v>4</v>
      </c>
      <c r="BE4831" t="s">
        <v>6218</v>
      </c>
      <c r="BF4831" t="s">
        <v>6170</v>
      </c>
      <c r="BG4831">
        <v>0</v>
      </c>
      <c r="BH4831" t="s">
        <v>6171</v>
      </c>
      <c r="BI4831">
        <v>53</v>
      </c>
      <c r="BJ4831" t="s">
        <v>6187</v>
      </c>
      <c r="BK4831">
        <v>0</v>
      </c>
      <c r="BL4831">
        <v>45</v>
      </c>
      <c r="BM4831" s="3">
        <f t="shared" si="683"/>
        <v>0.88888888888888884</v>
      </c>
    </row>
    <row r="4832" spans="1:65">
      <c r="A4832" t="s">
        <v>4972</v>
      </c>
      <c r="B4832" s="2">
        <v>45951</v>
      </c>
      <c r="C4832" t="s">
        <v>4641</v>
      </c>
      <c r="D4832" t="s">
        <v>4642</v>
      </c>
      <c r="E4832">
        <v>10</v>
      </c>
      <c r="F4832" t="s">
        <v>72</v>
      </c>
      <c r="G4832" t="s">
        <v>79</v>
      </c>
      <c r="H4832" t="s">
        <v>213</v>
      </c>
      <c r="I4832" t="s">
        <v>52</v>
      </c>
      <c r="J4832" t="s">
        <v>53</v>
      </c>
      <c r="K4832" t="s">
        <v>75</v>
      </c>
      <c r="L4832" t="s">
        <v>55</v>
      </c>
      <c r="M4832" t="s">
        <v>68</v>
      </c>
      <c r="N4832" t="s">
        <v>76</v>
      </c>
      <c r="O4832" t="s">
        <v>82</v>
      </c>
      <c r="P4832">
        <v>68</v>
      </c>
      <c r="Q4832">
        <v>68</v>
      </c>
      <c r="R4832">
        <v>70</v>
      </c>
      <c r="S4832">
        <v>3</v>
      </c>
      <c r="T4832">
        <f t="shared" si="675"/>
        <v>67</v>
      </c>
      <c r="U4832">
        <v>67</v>
      </c>
      <c r="V4832">
        <f t="shared" si="676"/>
        <v>0</v>
      </c>
      <c r="W4832" s="3">
        <f t="shared" si="677"/>
        <v>4.2857142857142858E-2</v>
      </c>
      <c r="X4832">
        <v>18</v>
      </c>
      <c r="Y4832" s="4">
        <v>10.9</v>
      </c>
      <c r="Z4832" s="4">
        <v>2.1</v>
      </c>
      <c r="AA4832" s="5">
        <v>36300.68</v>
      </c>
      <c r="AB4832" s="5">
        <f t="shared" si="678"/>
        <v>2432145.56</v>
      </c>
      <c r="AC4832" s="5">
        <v>22379.9</v>
      </c>
      <c r="AD4832" s="5">
        <f t="shared" si="679"/>
        <v>1566593</v>
      </c>
      <c r="AE4832" s="5">
        <v>127004.32</v>
      </c>
      <c r="AF4832" s="5">
        <v>29406.53</v>
      </c>
      <c r="AG4832" s="5">
        <v>8473.9699999999993</v>
      </c>
      <c r="AH4832" s="5">
        <v>3045</v>
      </c>
      <c r="AI4832" s="5">
        <v>9600</v>
      </c>
      <c r="AJ4832">
        <v>1</v>
      </c>
      <c r="AK4832" s="5">
        <v>8868.07</v>
      </c>
      <c r="AL4832" s="5">
        <v>0</v>
      </c>
      <c r="AM4832" s="5">
        <v>49128.36</v>
      </c>
      <c r="AN4832">
        <v>4</v>
      </c>
      <c r="AO4832">
        <v>6</v>
      </c>
      <c r="AP4832" t="str">
        <f t="shared" si="680"/>
        <v>No</v>
      </c>
      <c r="AQ4832">
        <v>3</v>
      </c>
      <c r="AR4832" s="5">
        <f t="shared" si="681"/>
        <v>1802119.25</v>
      </c>
      <c r="AS4832" s="5">
        <f t="shared" si="682"/>
        <v>630026.31000000006</v>
      </c>
      <c r="AT4832" t="s">
        <v>116</v>
      </c>
      <c r="AU4832" t="s">
        <v>6189</v>
      </c>
      <c r="AV4832" t="s">
        <v>6190</v>
      </c>
      <c r="AW4832" t="s">
        <v>6183</v>
      </c>
      <c r="AX4832" t="s">
        <v>6177</v>
      </c>
      <c r="AY4832">
        <v>70</v>
      </c>
      <c r="AZ4832">
        <v>1</v>
      </c>
      <c r="BA4832">
        <v>0</v>
      </c>
      <c r="BB4832" t="s">
        <v>6168</v>
      </c>
      <c r="BC4832">
        <v>0</v>
      </c>
      <c r="BD4832">
        <v>2</v>
      </c>
      <c r="BE4832" t="s">
        <v>6218</v>
      </c>
      <c r="BF4832" t="s">
        <v>6176</v>
      </c>
      <c r="BG4832">
        <v>0</v>
      </c>
      <c r="BH4832" t="s">
        <v>6171</v>
      </c>
      <c r="BI4832">
        <v>34</v>
      </c>
      <c r="BJ4832" t="s">
        <v>6172</v>
      </c>
      <c r="BK4832">
        <v>0</v>
      </c>
      <c r="BL4832">
        <v>74</v>
      </c>
      <c r="BM4832" s="3">
        <f t="shared" si="683"/>
        <v>0.94594594594594594</v>
      </c>
    </row>
    <row r="4833" spans="1:65">
      <c r="A4833" t="s">
        <v>4973</v>
      </c>
      <c r="B4833" s="2">
        <v>45951</v>
      </c>
      <c r="C4833" t="s">
        <v>4641</v>
      </c>
      <c r="D4833" t="s">
        <v>4642</v>
      </c>
      <c r="E4833">
        <v>10</v>
      </c>
      <c r="F4833" t="s">
        <v>72</v>
      </c>
      <c r="G4833" t="s">
        <v>50</v>
      </c>
      <c r="H4833" t="s">
        <v>179</v>
      </c>
      <c r="I4833" t="s">
        <v>64</v>
      </c>
      <c r="J4833" t="s">
        <v>65</v>
      </c>
      <c r="K4833" t="s">
        <v>66</v>
      </c>
      <c r="L4833" t="s">
        <v>55</v>
      </c>
      <c r="M4833" t="s">
        <v>56</v>
      </c>
      <c r="N4833" t="s">
        <v>76</v>
      </c>
      <c r="O4833" t="s">
        <v>120</v>
      </c>
      <c r="P4833">
        <v>46</v>
      </c>
      <c r="Q4833">
        <v>48</v>
      </c>
      <c r="R4833">
        <v>47</v>
      </c>
      <c r="S4833">
        <v>1</v>
      </c>
      <c r="T4833">
        <f t="shared" si="675"/>
        <v>46</v>
      </c>
      <c r="U4833">
        <v>44</v>
      </c>
      <c r="V4833">
        <f t="shared" si="676"/>
        <v>2</v>
      </c>
      <c r="W4833" s="3">
        <f t="shared" si="677"/>
        <v>2.1276595744680851E-2</v>
      </c>
      <c r="X4833">
        <v>32</v>
      </c>
      <c r="Y4833" s="4">
        <v>3.3</v>
      </c>
      <c r="Z4833" s="4">
        <v>2.2000000000000002</v>
      </c>
      <c r="AA4833" s="5">
        <v>48697.47</v>
      </c>
      <c r="AB4833" s="5">
        <f t="shared" si="678"/>
        <v>2142688.6800000002</v>
      </c>
      <c r="AC4833" s="5">
        <v>34752.910000000003</v>
      </c>
      <c r="AD4833" s="5">
        <f t="shared" si="679"/>
        <v>1633386.77</v>
      </c>
      <c r="AE4833" s="5">
        <v>102974.12</v>
      </c>
      <c r="AF4833" s="5">
        <v>29796.35</v>
      </c>
      <c r="AG4833" s="5">
        <v>9316.85</v>
      </c>
      <c r="AH4833" s="5">
        <v>3190</v>
      </c>
      <c r="AI4833" s="5">
        <v>4600</v>
      </c>
      <c r="AJ4833">
        <v>0</v>
      </c>
      <c r="AK4833" s="5">
        <v>0</v>
      </c>
      <c r="AL4833" s="5">
        <v>1929.43</v>
      </c>
      <c r="AM4833" s="5">
        <v>28096.92</v>
      </c>
      <c r="AN4833">
        <v>4</v>
      </c>
      <c r="AO4833">
        <v>3</v>
      </c>
      <c r="AP4833" t="str">
        <f t="shared" si="680"/>
        <v>Yes</v>
      </c>
      <c r="AQ4833">
        <v>0</v>
      </c>
      <c r="AR4833" s="5">
        <f t="shared" si="681"/>
        <v>1813290.44</v>
      </c>
      <c r="AS4833" s="5">
        <f t="shared" si="682"/>
        <v>329398.24</v>
      </c>
      <c r="AT4833" t="s">
        <v>59</v>
      </c>
      <c r="AU4833" t="s">
        <v>6164</v>
      </c>
      <c r="AV4833" t="s">
        <v>6165</v>
      </c>
      <c r="AW4833" t="s">
        <v>6166</v>
      </c>
      <c r="AX4833" t="s">
        <v>6167</v>
      </c>
      <c r="AY4833">
        <v>47</v>
      </c>
      <c r="AZ4833">
        <v>0</v>
      </c>
      <c r="BA4833">
        <v>20</v>
      </c>
      <c r="BB4833" t="s">
        <v>6198</v>
      </c>
      <c r="BC4833">
        <v>0</v>
      </c>
      <c r="BD4833">
        <v>0</v>
      </c>
      <c r="BE4833" t="s">
        <v>6169</v>
      </c>
      <c r="BF4833" t="s">
        <v>6170</v>
      </c>
      <c r="BG4833">
        <v>1</v>
      </c>
      <c r="BH4833" t="s">
        <v>6179</v>
      </c>
      <c r="BI4833">
        <v>55</v>
      </c>
      <c r="BJ4833" t="s">
        <v>6187</v>
      </c>
      <c r="BK4833">
        <v>0</v>
      </c>
      <c r="BL4833">
        <v>58</v>
      </c>
      <c r="BM4833" s="3">
        <f t="shared" si="683"/>
        <v>0.81034482758620685</v>
      </c>
    </row>
    <row r="4834" spans="1:65">
      <c r="A4834" t="s">
        <v>4974</v>
      </c>
      <c r="B4834" s="2">
        <v>45951</v>
      </c>
      <c r="C4834" t="s">
        <v>4641</v>
      </c>
      <c r="D4834" t="s">
        <v>4642</v>
      </c>
      <c r="E4834">
        <v>10</v>
      </c>
      <c r="F4834" t="s">
        <v>61</v>
      </c>
      <c r="G4834" t="s">
        <v>79</v>
      </c>
      <c r="H4834" t="s">
        <v>123</v>
      </c>
      <c r="I4834" t="s">
        <v>64</v>
      </c>
      <c r="J4834" t="s">
        <v>65</v>
      </c>
      <c r="K4834" t="s">
        <v>66</v>
      </c>
      <c r="L4834" t="s">
        <v>55</v>
      </c>
      <c r="M4834" t="s">
        <v>56</v>
      </c>
      <c r="N4834" t="s">
        <v>69</v>
      </c>
      <c r="O4834" t="s">
        <v>82</v>
      </c>
      <c r="P4834">
        <v>51</v>
      </c>
      <c r="Q4834">
        <v>53</v>
      </c>
      <c r="R4834">
        <v>52</v>
      </c>
      <c r="S4834">
        <v>1</v>
      </c>
      <c r="T4834">
        <f t="shared" si="675"/>
        <v>51</v>
      </c>
      <c r="U4834">
        <v>49</v>
      </c>
      <c r="V4834">
        <f t="shared" si="676"/>
        <v>2</v>
      </c>
      <c r="W4834" s="3">
        <f t="shared" si="677"/>
        <v>1.9230769230769232E-2</v>
      </c>
      <c r="X4834">
        <v>21</v>
      </c>
      <c r="Y4834" s="4">
        <v>5.2</v>
      </c>
      <c r="Z4834" s="4">
        <v>1.1000000000000001</v>
      </c>
      <c r="AA4834" s="5">
        <v>48544.23</v>
      </c>
      <c r="AB4834" s="5">
        <f t="shared" si="678"/>
        <v>2378667.27</v>
      </c>
      <c r="AC4834" s="5">
        <v>35042.32</v>
      </c>
      <c r="AD4834" s="5">
        <f t="shared" si="679"/>
        <v>1822200.64</v>
      </c>
      <c r="AE4834" s="5">
        <v>113039.92</v>
      </c>
      <c r="AF4834" s="5">
        <v>32767.3</v>
      </c>
      <c r="AG4834" s="5">
        <v>9015.69</v>
      </c>
      <c r="AH4834" s="5">
        <v>1595</v>
      </c>
      <c r="AI4834" s="5">
        <v>4600</v>
      </c>
      <c r="AJ4834">
        <v>0</v>
      </c>
      <c r="AK4834" s="5">
        <v>0</v>
      </c>
      <c r="AL4834" s="5">
        <v>2016.01</v>
      </c>
      <c r="AM4834" s="5">
        <v>30450.47</v>
      </c>
      <c r="AN4834">
        <v>4</v>
      </c>
      <c r="AO4834">
        <v>3</v>
      </c>
      <c r="AP4834" t="str">
        <f t="shared" si="680"/>
        <v>Yes</v>
      </c>
      <c r="AQ4834">
        <v>1</v>
      </c>
      <c r="AR4834" s="5">
        <f t="shared" si="681"/>
        <v>2015685.03</v>
      </c>
      <c r="AS4834" s="5">
        <f t="shared" si="682"/>
        <v>362982.24</v>
      </c>
      <c r="AT4834" t="s">
        <v>59</v>
      </c>
      <c r="AU4834" t="s">
        <v>6164</v>
      </c>
      <c r="AV4834" t="s">
        <v>6165</v>
      </c>
      <c r="AW4834" t="s">
        <v>6166</v>
      </c>
      <c r="AX4834" t="s">
        <v>6167</v>
      </c>
      <c r="AY4834">
        <v>52</v>
      </c>
      <c r="AZ4834">
        <v>0</v>
      </c>
      <c r="BA4834">
        <v>17</v>
      </c>
      <c r="BB4834" t="s">
        <v>6198</v>
      </c>
      <c r="BC4834">
        <v>0</v>
      </c>
      <c r="BD4834">
        <v>0</v>
      </c>
      <c r="BE4834" t="s">
        <v>6169</v>
      </c>
      <c r="BF4834" t="s">
        <v>6170</v>
      </c>
      <c r="BG4834">
        <v>1</v>
      </c>
      <c r="BH4834" t="s">
        <v>6179</v>
      </c>
      <c r="BI4834">
        <v>26</v>
      </c>
      <c r="BJ4834" t="s">
        <v>6172</v>
      </c>
      <c r="BK4834">
        <v>0</v>
      </c>
      <c r="BL4834">
        <v>65</v>
      </c>
      <c r="BM4834" s="3">
        <f t="shared" si="683"/>
        <v>0.8</v>
      </c>
    </row>
    <row r="4835" spans="1:65">
      <c r="A4835" t="s">
        <v>4975</v>
      </c>
      <c r="B4835" s="2">
        <v>45951</v>
      </c>
      <c r="C4835" t="s">
        <v>4641</v>
      </c>
      <c r="D4835" t="s">
        <v>4642</v>
      </c>
      <c r="E4835">
        <v>10</v>
      </c>
      <c r="F4835" t="s">
        <v>78</v>
      </c>
      <c r="G4835" t="s">
        <v>62</v>
      </c>
      <c r="H4835" t="s">
        <v>190</v>
      </c>
      <c r="I4835" t="s">
        <v>74</v>
      </c>
      <c r="J4835" t="s">
        <v>53</v>
      </c>
      <c r="K4835" t="s">
        <v>75</v>
      </c>
      <c r="L4835" t="s">
        <v>87</v>
      </c>
      <c r="M4835" t="s">
        <v>56</v>
      </c>
      <c r="N4835" t="s">
        <v>57</v>
      </c>
      <c r="O4835" t="s">
        <v>82</v>
      </c>
      <c r="P4835">
        <v>54</v>
      </c>
      <c r="Q4835">
        <v>56</v>
      </c>
      <c r="R4835">
        <v>54</v>
      </c>
      <c r="S4835">
        <v>1</v>
      </c>
      <c r="T4835">
        <f t="shared" si="675"/>
        <v>53</v>
      </c>
      <c r="U4835">
        <v>51</v>
      </c>
      <c r="V4835">
        <f t="shared" si="676"/>
        <v>2</v>
      </c>
      <c r="W4835" s="3">
        <f t="shared" si="677"/>
        <v>1.8518518518518517E-2</v>
      </c>
      <c r="X4835">
        <v>40</v>
      </c>
      <c r="Y4835" s="4">
        <v>4</v>
      </c>
      <c r="Z4835" s="4">
        <v>1.2</v>
      </c>
      <c r="AA4835" s="5">
        <v>35583.910000000003</v>
      </c>
      <c r="AB4835" s="5">
        <f t="shared" si="678"/>
        <v>1814779.41</v>
      </c>
      <c r="AC4835" s="5">
        <v>24148.639999999999</v>
      </c>
      <c r="AD4835" s="5">
        <f t="shared" si="679"/>
        <v>1304026.56</v>
      </c>
      <c r="AE4835" s="5">
        <v>91945.41</v>
      </c>
      <c r="AF4835" s="5">
        <v>26695.08</v>
      </c>
      <c r="AG4835" s="5">
        <v>10595.33</v>
      </c>
      <c r="AH4835" s="5">
        <v>1740</v>
      </c>
      <c r="AI4835" s="5">
        <v>3200</v>
      </c>
      <c r="AJ4835">
        <v>0</v>
      </c>
      <c r="AK4835" s="5">
        <v>0</v>
      </c>
      <c r="AL4835" s="5">
        <v>1287.18</v>
      </c>
      <c r="AM4835" s="5">
        <v>45442.77</v>
      </c>
      <c r="AN4835">
        <v>4</v>
      </c>
      <c r="AO4835">
        <v>8</v>
      </c>
      <c r="AP4835" t="str">
        <f t="shared" si="680"/>
        <v>No</v>
      </c>
      <c r="AQ4835">
        <v>2</v>
      </c>
      <c r="AR4835" s="5">
        <f t="shared" si="681"/>
        <v>1484932.33</v>
      </c>
      <c r="AS4835" s="5">
        <f t="shared" si="682"/>
        <v>329847.08</v>
      </c>
      <c r="AT4835" t="s">
        <v>59</v>
      </c>
      <c r="AU4835" t="s">
        <v>6164</v>
      </c>
      <c r="AV4835" t="s">
        <v>6165</v>
      </c>
      <c r="AW4835" t="s">
        <v>6166</v>
      </c>
      <c r="AX4835" t="s">
        <v>6167</v>
      </c>
      <c r="AY4835">
        <v>56</v>
      </c>
      <c r="AZ4835">
        <v>0</v>
      </c>
      <c r="BA4835">
        <v>14</v>
      </c>
      <c r="BB4835" t="s">
        <v>6191</v>
      </c>
      <c r="BC4835">
        <v>1</v>
      </c>
      <c r="BD4835">
        <v>3</v>
      </c>
      <c r="BE4835" t="s">
        <v>6219</v>
      </c>
      <c r="BF4835" t="s">
        <v>6170</v>
      </c>
      <c r="BG4835">
        <v>0</v>
      </c>
      <c r="BH4835" t="s">
        <v>6171</v>
      </c>
      <c r="BI4835">
        <v>26</v>
      </c>
      <c r="BJ4835" t="s">
        <v>6172</v>
      </c>
      <c r="BK4835">
        <v>0</v>
      </c>
      <c r="BL4835">
        <v>70</v>
      </c>
      <c r="BM4835" s="3">
        <f t="shared" si="683"/>
        <v>0.77142857142857146</v>
      </c>
    </row>
    <row r="4836" spans="1:65">
      <c r="A4836" t="s">
        <v>4976</v>
      </c>
      <c r="B4836" s="2">
        <v>45951</v>
      </c>
      <c r="C4836" t="s">
        <v>4641</v>
      </c>
      <c r="D4836" t="s">
        <v>4642</v>
      </c>
      <c r="E4836">
        <v>10</v>
      </c>
      <c r="F4836" t="s">
        <v>78</v>
      </c>
      <c r="G4836" t="s">
        <v>62</v>
      </c>
      <c r="H4836" t="s">
        <v>153</v>
      </c>
      <c r="I4836" t="s">
        <v>64</v>
      </c>
      <c r="J4836" t="s">
        <v>81</v>
      </c>
      <c r="K4836" t="s">
        <v>75</v>
      </c>
      <c r="L4836" t="s">
        <v>67</v>
      </c>
      <c r="M4836" t="s">
        <v>56</v>
      </c>
      <c r="N4836" t="s">
        <v>94</v>
      </c>
      <c r="O4836" t="s">
        <v>70</v>
      </c>
      <c r="P4836">
        <v>27</v>
      </c>
      <c r="Q4836">
        <v>40</v>
      </c>
      <c r="R4836">
        <v>38</v>
      </c>
      <c r="S4836">
        <v>1</v>
      </c>
      <c r="T4836">
        <f t="shared" si="675"/>
        <v>37</v>
      </c>
      <c r="U4836">
        <v>22</v>
      </c>
      <c r="V4836">
        <f t="shared" si="676"/>
        <v>15</v>
      </c>
      <c r="W4836" s="3">
        <f t="shared" si="677"/>
        <v>2.6315789473684209E-2</v>
      </c>
      <c r="X4836">
        <v>49</v>
      </c>
      <c r="Y4836" s="4">
        <v>0</v>
      </c>
      <c r="Z4836" s="4">
        <v>2</v>
      </c>
      <c r="AA4836" s="5">
        <v>78749.52</v>
      </c>
      <c r="AB4836" s="5">
        <f t="shared" si="678"/>
        <v>1732489.44</v>
      </c>
      <c r="AC4836" s="5">
        <v>51581.03</v>
      </c>
      <c r="AD4836" s="5">
        <f t="shared" si="679"/>
        <v>1960079.14</v>
      </c>
      <c r="AE4836" s="5">
        <v>110952.9</v>
      </c>
      <c r="AF4836" s="5">
        <v>35960.78</v>
      </c>
      <c r="AG4836" s="5">
        <v>12365.48</v>
      </c>
      <c r="AH4836" s="5">
        <v>2900</v>
      </c>
      <c r="AI4836" s="5">
        <v>6800</v>
      </c>
      <c r="AJ4836">
        <v>0</v>
      </c>
      <c r="AK4836" s="5">
        <v>0</v>
      </c>
      <c r="AL4836" s="5">
        <v>22571.89</v>
      </c>
      <c r="AM4836" s="5">
        <v>14469.82</v>
      </c>
      <c r="AN4836">
        <v>4</v>
      </c>
      <c r="AO4836">
        <v>4</v>
      </c>
      <c r="AP4836" t="str">
        <f t="shared" si="680"/>
        <v>Yes</v>
      </c>
      <c r="AQ4836">
        <v>0</v>
      </c>
      <c r="AR4836" s="5">
        <f t="shared" si="681"/>
        <v>2166100.0099999998</v>
      </c>
      <c r="AS4836" s="5">
        <f t="shared" si="682"/>
        <v>-433610.57</v>
      </c>
      <c r="AT4836" t="s">
        <v>59</v>
      </c>
      <c r="AU4836" t="s">
        <v>6164</v>
      </c>
      <c r="AV4836" t="s">
        <v>6165</v>
      </c>
      <c r="AW4836" t="s">
        <v>6166</v>
      </c>
      <c r="AX4836" t="s">
        <v>6167</v>
      </c>
      <c r="AY4836">
        <v>35</v>
      </c>
      <c r="AZ4836">
        <v>5</v>
      </c>
      <c r="BA4836">
        <v>81</v>
      </c>
      <c r="BB4836" t="s">
        <v>6220</v>
      </c>
      <c r="BC4836">
        <v>0</v>
      </c>
      <c r="BD4836">
        <v>0</v>
      </c>
      <c r="BE4836" t="s">
        <v>6169</v>
      </c>
      <c r="BF4836" t="s">
        <v>6170</v>
      </c>
      <c r="BG4836">
        <v>2</v>
      </c>
      <c r="BH4836" t="s">
        <v>6197</v>
      </c>
      <c r="BI4836">
        <v>62</v>
      </c>
      <c r="BJ4836" t="s">
        <v>6187</v>
      </c>
      <c r="BK4836">
        <v>0</v>
      </c>
      <c r="BL4836">
        <v>46</v>
      </c>
      <c r="BM4836" s="3">
        <f t="shared" si="683"/>
        <v>0.82608695652173914</v>
      </c>
    </row>
    <row r="4837" spans="1:65">
      <c r="A4837" t="s">
        <v>4977</v>
      </c>
      <c r="B4837" s="2">
        <v>45951</v>
      </c>
      <c r="C4837" t="s">
        <v>4641</v>
      </c>
      <c r="D4837" t="s">
        <v>4642</v>
      </c>
      <c r="E4837">
        <v>10</v>
      </c>
      <c r="F4837" t="s">
        <v>61</v>
      </c>
      <c r="G4837" t="s">
        <v>50</v>
      </c>
      <c r="H4837" t="s">
        <v>170</v>
      </c>
      <c r="I4837" t="s">
        <v>74</v>
      </c>
      <c r="J4837" t="s">
        <v>53</v>
      </c>
      <c r="K4837" t="s">
        <v>66</v>
      </c>
      <c r="L4837" t="s">
        <v>55</v>
      </c>
      <c r="M4837" t="s">
        <v>56</v>
      </c>
      <c r="N4837" t="s">
        <v>94</v>
      </c>
      <c r="O4837" t="s">
        <v>82</v>
      </c>
      <c r="P4837">
        <v>51</v>
      </c>
      <c r="Q4837">
        <v>52</v>
      </c>
      <c r="R4837">
        <v>50</v>
      </c>
      <c r="S4837">
        <v>1</v>
      </c>
      <c r="T4837">
        <f t="shared" si="675"/>
        <v>49</v>
      </c>
      <c r="U4837">
        <v>49</v>
      </c>
      <c r="V4837">
        <f t="shared" si="676"/>
        <v>0</v>
      </c>
      <c r="W4837" s="3">
        <f t="shared" si="677"/>
        <v>0.02</v>
      </c>
      <c r="X4837">
        <v>35</v>
      </c>
      <c r="Y4837" s="4">
        <v>8.6999999999999993</v>
      </c>
      <c r="Z4837" s="4">
        <v>2</v>
      </c>
      <c r="AA4837" s="5">
        <v>34189.15</v>
      </c>
      <c r="AB4837" s="5">
        <f t="shared" si="678"/>
        <v>1675268.35</v>
      </c>
      <c r="AC4837" s="5">
        <v>23465.82</v>
      </c>
      <c r="AD4837" s="5">
        <f t="shared" si="679"/>
        <v>1173291</v>
      </c>
      <c r="AE4837" s="5">
        <v>84544.7</v>
      </c>
      <c r="AF4837" s="5">
        <v>23401.37</v>
      </c>
      <c r="AG4837" s="5">
        <v>10676.95</v>
      </c>
      <c r="AH4837" s="5">
        <v>2900</v>
      </c>
      <c r="AI4837" s="5">
        <v>3200</v>
      </c>
      <c r="AJ4837">
        <v>0</v>
      </c>
      <c r="AK4837" s="5">
        <v>0</v>
      </c>
      <c r="AL4837" s="5">
        <v>0</v>
      </c>
      <c r="AM4837" s="5">
        <v>34346.9</v>
      </c>
      <c r="AN4837">
        <v>4</v>
      </c>
      <c r="AO4837">
        <v>4</v>
      </c>
      <c r="AP4837" t="str">
        <f t="shared" si="680"/>
        <v>Yes</v>
      </c>
      <c r="AQ4837">
        <v>1</v>
      </c>
      <c r="AR4837" s="5">
        <f t="shared" si="681"/>
        <v>1332360.92</v>
      </c>
      <c r="AS4837" s="5">
        <f t="shared" si="682"/>
        <v>342907.43</v>
      </c>
      <c r="AT4837" t="s">
        <v>59</v>
      </c>
      <c r="AU4837" t="s">
        <v>6164</v>
      </c>
      <c r="AV4837" t="s">
        <v>6165</v>
      </c>
      <c r="AW4837" t="s">
        <v>6166</v>
      </c>
      <c r="AX4837" t="s">
        <v>6177</v>
      </c>
      <c r="AY4837">
        <v>52</v>
      </c>
      <c r="AZ4837">
        <v>0</v>
      </c>
      <c r="BA4837">
        <v>0</v>
      </c>
      <c r="BB4837" t="s">
        <v>6168</v>
      </c>
      <c r="BC4837">
        <v>0</v>
      </c>
      <c r="BD4837">
        <v>0</v>
      </c>
      <c r="BE4837" t="s">
        <v>6169</v>
      </c>
      <c r="BF4837" t="s">
        <v>6170</v>
      </c>
      <c r="BG4837">
        <v>1</v>
      </c>
      <c r="BH4837" t="s">
        <v>6186</v>
      </c>
      <c r="BI4837">
        <v>21</v>
      </c>
      <c r="BJ4837" t="s">
        <v>6172</v>
      </c>
      <c r="BK4837">
        <v>0</v>
      </c>
      <c r="BL4837">
        <v>76</v>
      </c>
      <c r="BM4837" s="3">
        <f t="shared" si="683"/>
        <v>0.65789473684210531</v>
      </c>
    </row>
    <row r="4838" spans="1:65">
      <c r="A4838" t="s">
        <v>4978</v>
      </c>
      <c r="B4838" s="2">
        <v>45951</v>
      </c>
      <c r="C4838" t="s">
        <v>4641</v>
      </c>
      <c r="D4838" t="s">
        <v>4642</v>
      </c>
      <c r="E4838">
        <v>10</v>
      </c>
      <c r="F4838" t="s">
        <v>72</v>
      </c>
      <c r="G4838" t="s">
        <v>79</v>
      </c>
      <c r="H4838" t="s">
        <v>102</v>
      </c>
      <c r="I4838" t="s">
        <v>52</v>
      </c>
      <c r="J4838" t="s">
        <v>53</v>
      </c>
      <c r="K4838" t="s">
        <v>75</v>
      </c>
      <c r="L4838" t="s">
        <v>55</v>
      </c>
      <c r="M4838" t="s">
        <v>56</v>
      </c>
      <c r="N4838" t="s">
        <v>57</v>
      </c>
      <c r="O4838" t="s">
        <v>120</v>
      </c>
      <c r="P4838">
        <v>61</v>
      </c>
      <c r="Q4838">
        <v>66</v>
      </c>
      <c r="R4838">
        <v>68</v>
      </c>
      <c r="S4838">
        <v>2</v>
      </c>
      <c r="T4838">
        <f t="shared" si="675"/>
        <v>66</v>
      </c>
      <c r="U4838">
        <v>60</v>
      </c>
      <c r="V4838">
        <f t="shared" si="676"/>
        <v>6</v>
      </c>
      <c r="W4838" s="3">
        <f t="shared" si="677"/>
        <v>2.9411764705882353E-2</v>
      </c>
      <c r="X4838">
        <v>28</v>
      </c>
      <c r="Y4838" s="4">
        <v>2.7</v>
      </c>
      <c r="Z4838" s="4">
        <v>1.3</v>
      </c>
      <c r="AA4838" s="5">
        <v>35956.49</v>
      </c>
      <c r="AB4838" s="5">
        <f t="shared" si="678"/>
        <v>2157389.4</v>
      </c>
      <c r="AC4838" s="5">
        <v>23693.08</v>
      </c>
      <c r="AD4838" s="5">
        <f t="shared" si="679"/>
        <v>1611129.44</v>
      </c>
      <c r="AE4838" s="5">
        <v>120526.41</v>
      </c>
      <c r="AF4838" s="5">
        <v>30067.200000000001</v>
      </c>
      <c r="AG4838" s="5">
        <v>9639.31</v>
      </c>
      <c r="AH4838" s="5">
        <v>1885</v>
      </c>
      <c r="AI4838" s="5">
        <v>6400</v>
      </c>
      <c r="AJ4838">
        <v>0</v>
      </c>
      <c r="AK4838" s="5">
        <v>0</v>
      </c>
      <c r="AL4838" s="5">
        <v>4113.17</v>
      </c>
      <c r="AM4838" s="5">
        <v>37021.919999999998</v>
      </c>
      <c r="AN4838">
        <v>4</v>
      </c>
      <c r="AO4838">
        <v>4</v>
      </c>
      <c r="AP4838" t="str">
        <f t="shared" si="680"/>
        <v>Yes</v>
      </c>
      <c r="AQ4838">
        <v>1</v>
      </c>
      <c r="AR4838" s="5">
        <f t="shared" si="681"/>
        <v>1820782.45</v>
      </c>
      <c r="AS4838" s="5">
        <f t="shared" si="682"/>
        <v>336606.95</v>
      </c>
      <c r="AT4838" t="s">
        <v>59</v>
      </c>
      <c r="AU4838" t="s">
        <v>6164</v>
      </c>
      <c r="AV4838" t="s">
        <v>6165</v>
      </c>
      <c r="AW4838" t="s">
        <v>6166</v>
      </c>
      <c r="AX4838" t="s">
        <v>6184</v>
      </c>
      <c r="AY4838">
        <v>63</v>
      </c>
      <c r="AZ4838">
        <v>0</v>
      </c>
      <c r="BA4838">
        <v>32</v>
      </c>
      <c r="BB4838" t="s">
        <v>6180</v>
      </c>
      <c r="BC4838">
        <v>0</v>
      </c>
      <c r="BD4838">
        <v>0</v>
      </c>
      <c r="BE4838" t="s">
        <v>6169</v>
      </c>
      <c r="BF4838" t="s">
        <v>6170</v>
      </c>
      <c r="BG4838">
        <v>1</v>
      </c>
      <c r="BH4838" t="s">
        <v>6179</v>
      </c>
      <c r="BI4838">
        <v>41</v>
      </c>
      <c r="BJ4838" t="s">
        <v>6172</v>
      </c>
      <c r="BK4838">
        <v>0</v>
      </c>
      <c r="BL4838">
        <v>76</v>
      </c>
      <c r="BM4838" s="3">
        <f t="shared" si="683"/>
        <v>0.89473684210526316</v>
      </c>
    </row>
    <row r="4839" spans="1:65">
      <c r="A4839" t="s">
        <v>4979</v>
      </c>
      <c r="B4839" s="2">
        <v>45951</v>
      </c>
      <c r="C4839" t="s">
        <v>4641</v>
      </c>
      <c r="D4839" t="s">
        <v>4642</v>
      </c>
      <c r="E4839">
        <v>10</v>
      </c>
      <c r="F4839" t="s">
        <v>61</v>
      </c>
      <c r="G4839" t="s">
        <v>79</v>
      </c>
      <c r="H4839" t="s">
        <v>98</v>
      </c>
      <c r="I4839" t="s">
        <v>64</v>
      </c>
      <c r="J4839" t="s">
        <v>53</v>
      </c>
      <c r="K4839" t="s">
        <v>75</v>
      </c>
      <c r="L4839" t="s">
        <v>87</v>
      </c>
      <c r="M4839" t="s">
        <v>56</v>
      </c>
      <c r="N4839" t="s">
        <v>69</v>
      </c>
      <c r="O4839" t="s">
        <v>82</v>
      </c>
      <c r="P4839">
        <v>60</v>
      </c>
      <c r="Q4839">
        <v>62</v>
      </c>
      <c r="R4839">
        <v>62</v>
      </c>
      <c r="S4839">
        <v>1</v>
      </c>
      <c r="T4839">
        <f t="shared" si="675"/>
        <v>61</v>
      </c>
      <c r="U4839">
        <v>58</v>
      </c>
      <c r="V4839">
        <f t="shared" si="676"/>
        <v>3</v>
      </c>
      <c r="W4839" s="3">
        <f t="shared" si="677"/>
        <v>1.6129032258064516E-2</v>
      </c>
      <c r="X4839">
        <v>35</v>
      </c>
      <c r="Y4839" s="4">
        <v>4.3</v>
      </c>
      <c r="Z4839" s="4">
        <v>2</v>
      </c>
      <c r="AA4839" s="5">
        <v>35832.78</v>
      </c>
      <c r="AB4839" s="5">
        <f t="shared" si="678"/>
        <v>2078301.24</v>
      </c>
      <c r="AC4839" s="5">
        <v>24117.9</v>
      </c>
      <c r="AD4839" s="5">
        <f t="shared" si="679"/>
        <v>1495309.8</v>
      </c>
      <c r="AE4839" s="5">
        <v>102078.09</v>
      </c>
      <c r="AF4839" s="5">
        <v>27804.6</v>
      </c>
      <c r="AG4839" s="5">
        <v>11115.87</v>
      </c>
      <c r="AH4839" s="5">
        <v>2900</v>
      </c>
      <c r="AI4839" s="5">
        <v>3200</v>
      </c>
      <c r="AJ4839">
        <v>0</v>
      </c>
      <c r="AK4839" s="5">
        <v>0</v>
      </c>
      <c r="AL4839" s="5">
        <v>1902.96</v>
      </c>
      <c r="AM4839" s="5">
        <v>40570.449999999997</v>
      </c>
      <c r="AN4839">
        <v>4</v>
      </c>
      <c r="AO4839">
        <v>4</v>
      </c>
      <c r="AP4839" t="str">
        <f t="shared" si="680"/>
        <v>Yes</v>
      </c>
      <c r="AQ4839">
        <v>1</v>
      </c>
      <c r="AR4839" s="5">
        <f t="shared" si="681"/>
        <v>1684881.77</v>
      </c>
      <c r="AS4839" s="5">
        <f t="shared" si="682"/>
        <v>393419.47</v>
      </c>
      <c r="AT4839" t="s">
        <v>59</v>
      </c>
      <c r="AU4839" t="s">
        <v>6164</v>
      </c>
      <c r="AV4839" t="s">
        <v>6165</v>
      </c>
      <c r="AW4839" t="s">
        <v>6166</v>
      </c>
      <c r="AX4839" t="s">
        <v>6184</v>
      </c>
      <c r="AY4839">
        <v>63</v>
      </c>
      <c r="AZ4839">
        <v>0</v>
      </c>
      <c r="BA4839">
        <v>19</v>
      </c>
      <c r="BB4839" t="s">
        <v>6180</v>
      </c>
      <c r="BC4839">
        <v>0</v>
      </c>
      <c r="BD4839">
        <v>0</v>
      </c>
      <c r="BE4839" t="s">
        <v>6169</v>
      </c>
      <c r="BF4839" t="s">
        <v>6170</v>
      </c>
      <c r="BG4839">
        <v>1</v>
      </c>
      <c r="BH4839" t="s">
        <v>6186</v>
      </c>
      <c r="BI4839">
        <v>22</v>
      </c>
      <c r="BJ4839" t="s">
        <v>6172</v>
      </c>
      <c r="BK4839">
        <v>0</v>
      </c>
      <c r="BL4839">
        <v>72</v>
      </c>
      <c r="BM4839" s="3">
        <f t="shared" si="683"/>
        <v>0.86111111111111116</v>
      </c>
    </row>
    <row r="4840" spans="1:65">
      <c r="A4840" t="s">
        <v>4980</v>
      </c>
      <c r="B4840" s="2">
        <v>45951</v>
      </c>
      <c r="C4840" t="s">
        <v>4641</v>
      </c>
      <c r="D4840" t="s">
        <v>4642</v>
      </c>
      <c r="E4840">
        <v>10</v>
      </c>
      <c r="F4840" t="s">
        <v>61</v>
      </c>
      <c r="G4840" t="s">
        <v>50</v>
      </c>
      <c r="H4840" t="s">
        <v>157</v>
      </c>
      <c r="I4840" t="s">
        <v>74</v>
      </c>
      <c r="J4840" t="s">
        <v>81</v>
      </c>
      <c r="K4840" t="s">
        <v>75</v>
      </c>
      <c r="L4840" t="s">
        <v>87</v>
      </c>
      <c r="M4840" t="s">
        <v>56</v>
      </c>
      <c r="N4840" t="s">
        <v>69</v>
      </c>
      <c r="O4840" t="s">
        <v>82</v>
      </c>
      <c r="P4840">
        <v>36</v>
      </c>
      <c r="Q4840">
        <v>38</v>
      </c>
      <c r="R4840">
        <v>38</v>
      </c>
      <c r="S4840">
        <v>1</v>
      </c>
      <c r="T4840">
        <f t="shared" si="675"/>
        <v>37</v>
      </c>
      <c r="U4840">
        <v>34</v>
      </c>
      <c r="V4840">
        <f t="shared" si="676"/>
        <v>3</v>
      </c>
      <c r="W4840" s="3">
        <f t="shared" si="677"/>
        <v>2.6315789473684209E-2</v>
      </c>
      <c r="X4840">
        <v>27</v>
      </c>
      <c r="Y4840" s="4">
        <v>3.9</v>
      </c>
      <c r="Z4840" s="4">
        <v>1.1000000000000001</v>
      </c>
      <c r="AA4840" s="5">
        <v>78775.179999999993</v>
      </c>
      <c r="AB4840" s="5">
        <f t="shared" si="678"/>
        <v>2678356.12</v>
      </c>
      <c r="AC4840" s="5">
        <v>54197.73</v>
      </c>
      <c r="AD4840" s="5">
        <f t="shared" si="679"/>
        <v>2059513.74</v>
      </c>
      <c r="AE4840" s="5">
        <v>116110.39</v>
      </c>
      <c r="AF4840" s="5">
        <v>32713.49</v>
      </c>
      <c r="AG4840" s="5">
        <v>9160.83</v>
      </c>
      <c r="AH4840" s="5">
        <v>1595</v>
      </c>
      <c r="AI4840" s="5">
        <v>6800</v>
      </c>
      <c r="AJ4840">
        <v>0</v>
      </c>
      <c r="AK4840" s="5">
        <v>0</v>
      </c>
      <c r="AL4840" s="5">
        <v>4286.8</v>
      </c>
      <c r="AM4840" s="5">
        <v>21679.25</v>
      </c>
      <c r="AN4840">
        <v>4</v>
      </c>
      <c r="AO4840">
        <v>4</v>
      </c>
      <c r="AP4840" t="str">
        <f t="shared" si="680"/>
        <v>Yes</v>
      </c>
      <c r="AQ4840">
        <v>1</v>
      </c>
      <c r="AR4840" s="5">
        <f t="shared" si="681"/>
        <v>2251859.5</v>
      </c>
      <c r="AS4840" s="5">
        <f t="shared" si="682"/>
        <v>426496.62</v>
      </c>
      <c r="AT4840" t="s">
        <v>59</v>
      </c>
      <c r="AU4840" t="s">
        <v>6164</v>
      </c>
      <c r="AV4840" t="s">
        <v>6165</v>
      </c>
      <c r="AW4840" t="s">
        <v>6166</v>
      </c>
      <c r="AX4840" t="s">
        <v>6184</v>
      </c>
      <c r="AY4840">
        <v>36</v>
      </c>
      <c r="AZ4840">
        <v>0</v>
      </c>
      <c r="BA4840">
        <v>26</v>
      </c>
      <c r="BB4840" t="s">
        <v>6180</v>
      </c>
      <c r="BC4840">
        <v>0</v>
      </c>
      <c r="BD4840">
        <v>0</v>
      </c>
      <c r="BE4840" t="s">
        <v>6169</v>
      </c>
      <c r="BF4840" t="s">
        <v>6170</v>
      </c>
      <c r="BG4840">
        <v>0</v>
      </c>
      <c r="BH4840" t="s">
        <v>6171</v>
      </c>
      <c r="BI4840">
        <v>48</v>
      </c>
      <c r="BJ4840" t="s">
        <v>6172</v>
      </c>
      <c r="BK4840">
        <v>0</v>
      </c>
      <c r="BL4840">
        <v>48</v>
      </c>
      <c r="BM4840" s="3">
        <f t="shared" si="683"/>
        <v>0.79166666666666663</v>
      </c>
    </row>
    <row r="4841" spans="1:65">
      <c r="A4841" t="s">
        <v>4981</v>
      </c>
      <c r="B4841" s="2">
        <v>45951</v>
      </c>
      <c r="C4841" t="s">
        <v>4641</v>
      </c>
      <c r="D4841" t="s">
        <v>4642</v>
      </c>
      <c r="E4841">
        <v>10</v>
      </c>
      <c r="F4841" t="s">
        <v>61</v>
      </c>
      <c r="G4841" t="s">
        <v>79</v>
      </c>
      <c r="H4841" t="s">
        <v>123</v>
      </c>
      <c r="I4841" t="s">
        <v>52</v>
      </c>
      <c r="J4841" t="s">
        <v>81</v>
      </c>
      <c r="K4841" t="s">
        <v>54</v>
      </c>
      <c r="L4841" t="s">
        <v>92</v>
      </c>
      <c r="M4841" t="s">
        <v>56</v>
      </c>
      <c r="N4841" t="s">
        <v>94</v>
      </c>
      <c r="O4841" t="s">
        <v>120</v>
      </c>
      <c r="P4841">
        <v>29</v>
      </c>
      <c r="Q4841">
        <v>31</v>
      </c>
      <c r="R4841">
        <v>30</v>
      </c>
      <c r="S4841">
        <v>1</v>
      </c>
      <c r="T4841">
        <f t="shared" si="675"/>
        <v>29</v>
      </c>
      <c r="U4841">
        <v>28</v>
      </c>
      <c r="V4841">
        <f t="shared" si="676"/>
        <v>1</v>
      </c>
      <c r="W4841" s="3">
        <f t="shared" si="677"/>
        <v>3.3333333333333333E-2</v>
      </c>
      <c r="X4841">
        <v>36</v>
      </c>
      <c r="Y4841" s="4">
        <v>5.6</v>
      </c>
      <c r="Z4841" s="4">
        <v>2.2999999999999998</v>
      </c>
      <c r="AA4841" s="5">
        <v>83416.17</v>
      </c>
      <c r="AB4841" s="5">
        <f t="shared" si="678"/>
        <v>2335652.7599999998</v>
      </c>
      <c r="AC4841" s="5">
        <v>53731.97</v>
      </c>
      <c r="AD4841" s="5">
        <f t="shared" si="679"/>
        <v>1611959.1</v>
      </c>
      <c r="AE4841" s="5">
        <v>96955.32</v>
      </c>
      <c r="AF4841" s="5">
        <v>25885.37</v>
      </c>
      <c r="AG4841" s="5">
        <v>11112.31</v>
      </c>
      <c r="AH4841" s="5">
        <v>3335</v>
      </c>
      <c r="AI4841" s="5">
        <v>6800</v>
      </c>
      <c r="AJ4841">
        <v>0</v>
      </c>
      <c r="AK4841" s="5">
        <v>0</v>
      </c>
      <c r="AL4841" s="5">
        <v>1463.52</v>
      </c>
      <c r="AM4841" s="5">
        <v>18100</v>
      </c>
      <c r="AN4841">
        <v>4</v>
      </c>
      <c r="AO4841">
        <v>4</v>
      </c>
      <c r="AP4841" t="str">
        <f t="shared" si="680"/>
        <v>Yes</v>
      </c>
      <c r="AQ4841">
        <v>0</v>
      </c>
      <c r="AR4841" s="5">
        <f t="shared" si="681"/>
        <v>1775610.62</v>
      </c>
      <c r="AS4841" s="5">
        <f t="shared" si="682"/>
        <v>560042.14</v>
      </c>
      <c r="AT4841" t="s">
        <v>59</v>
      </c>
      <c r="AU4841" t="s">
        <v>6164</v>
      </c>
      <c r="AV4841" t="s">
        <v>6165</v>
      </c>
      <c r="AW4841" t="s">
        <v>6166</v>
      </c>
      <c r="AX4841" t="s">
        <v>6167</v>
      </c>
      <c r="AY4841">
        <v>32</v>
      </c>
      <c r="AZ4841">
        <v>1</v>
      </c>
      <c r="BA4841">
        <v>18</v>
      </c>
      <c r="BB4841" t="s">
        <v>6180</v>
      </c>
      <c r="BC4841">
        <v>0</v>
      </c>
      <c r="BD4841">
        <v>0</v>
      </c>
      <c r="BE4841" t="s">
        <v>6169</v>
      </c>
      <c r="BF4841" t="s">
        <v>6170</v>
      </c>
      <c r="BG4841">
        <v>1</v>
      </c>
      <c r="BH4841" t="s">
        <v>6179</v>
      </c>
      <c r="BI4841">
        <v>43</v>
      </c>
      <c r="BJ4841" t="s">
        <v>6172</v>
      </c>
      <c r="BK4841">
        <v>0</v>
      </c>
      <c r="BL4841">
        <v>51</v>
      </c>
      <c r="BM4841" s="3">
        <f t="shared" si="683"/>
        <v>0.58823529411764708</v>
      </c>
    </row>
    <row r="4842" spans="1:65">
      <c r="A4842" t="s">
        <v>4982</v>
      </c>
      <c r="B4842" s="2">
        <v>45952</v>
      </c>
      <c r="C4842" t="s">
        <v>4641</v>
      </c>
      <c r="D4842" t="s">
        <v>4642</v>
      </c>
      <c r="E4842">
        <v>10</v>
      </c>
      <c r="F4842" t="s">
        <v>78</v>
      </c>
      <c r="G4842" t="s">
        <v>50</v>
      </c>
      <c r="H4842" t="s">
        <v>185</v>
      </c>
      <c r="I4842" t="s">
        <v>52</v>
      </c>
      <c r="J4842" t="s">
        <v>81</v>
      </c>
      <c r="K4842" t="s">
        <v>66</v>
      </c>
      <c r="L4842" t="s">
        <v>55</v>
      </c>
      <c r="M4842" t="s">
        <v>56</v>
      </c>
      <c r="N4842" t="s">
        <v>69</v>
      </c>
      <c r="O4842" t="s">
        <v>120</v>
      </c>
      <c r="P4842">
        <v>31</v>
      </c>
      <c r="Q4842">
        <v>32</v>
      </c>
      <c r="R4842">
        <v>32</v>
      </c>
      <c r="S4842">
        <v>1</v>
      </c>
      <c r="T4842">
        <f t="shared" si="675"/>
        <v>31</v>
      </c>
      <c r="U4842">
        <v>30</v>
      </c>
      <c r="V4842">
        <f t="shared" si="676"/>
        <v>1</v>
      </c>
      <c r="W4842" s="3">
        <f t="shared" si="677"/>
        <v>3.125E-2</v>
      </c>
      <c r="X4842">
        <v>42</v>
      </c>
      <c r="Y4842" s="4">
        <v>7</v>
      </c>
      <c r="Z4842" s="4">
        <v>2.5</v>
      </c>
      <c r="AA4842" s="5">
        <v>72913.17</v>
      </c>
      <c r="AB4842" s="5">
        <f t="shared" si="678"/>
        <v>2187395.1</v>
      </c>
      <c r="AC4842" s="5">
        <v>52881.93</v>
      </c>
      <c r="AD4842" s="5">
        <f t="shared" si="679"/>
        <v>1692221.76</v>
      </c>
      <c r="AE4842" s="5">
        <v>103365.87</v>
      </c>
      <c r="AF4842" s="5">
        <v>30422.59</v>
      </c>
      <c r="AG4842" s="5">
        <v>10120.6</v>
      </c>
      <c r="AH4842" s="5">
        <v>3625</v>
      </c>
      <c r="AI4842" s="5">
        <v>6800</v>
      </c>
      <c r="AJ4842">
        <v>0</v>
      </c>
      <c r="AK4842" s="5">
        <v>0</v>
      </c>
      <c r="AL4842" s="5">
        <v>1545.81</v>
      </c>
      <c r="AM4842" s="5">
        <v>20443.43</v>
      </c>
      <c r="AN4842">
        <v>4</v>
      </c>
      <c r="AO4842">
        <v>2</v>
      </c>
      <c r="AP4842" t="str">
        <f t="shared" si="680"/>
        <v>Yes</v>
      </c>
      <c r="AQ4842">
        <v>1</v>
      </c>
      <c r="AR4842" s="5">
        <f t="shared" si="681"/>
        <v>1868545.06</v>
      </c>
      <c r="AS4842" s="5">
        <f t="shared" si="682"/>
        <v>318850.03999999998</v>
      </c>
      <c r="AT4842" t="s">
        <v>116</v>
      </c>
      <c r="AU4842" t="s">
        <v>6164</v>
      </c>
      <c r="AV4842" t="s">
        <v>6165</v>
      </c>
      <c r="AW4842" t="s">
        <v>6166</v>
      </c>
      <c r="AX4842" t="s">
        <v>6184</v>
      </c>
      <c r="AY4842">
        <v>34</v>
      </c>
      <c r="AZ4842">
        <v>1</v>
      </c>
      <c r="BA4842">
        <v>10</v>
      </c>
      <c r="BB4842" t="s">
        <v>6180</v>
      </c>
      <c r="BC4842">
        <v>0</v>
      </c>
      <c r="BD4842">
        <v>0</v>
      </c>
      <c r="BE4842" t="s">
        <v>6169</v>
      </c>
      <c r="BF4842" t="s">
        <v>6170</v>
      </c>
      <c r="BG4842">
        <v>0</v>
      </c>
      <c r="BH4842" t="s">
        <v>6171</v>
      </c>
      <c r="BI4842">
        <v>55</v>
      </c>
      <c r="BJ4842" t="s">
        <v>6187</v>
      </c>
      <c r="BK4842">
        <v>0</v>
      </c>
      <c r="BL4842">
        <v>49</v>
      </c>
      <c r="BM4842" s="3">
        <f t="shared" si="683"/>
        <v>0.65306122448979587</v>
      </c>
    </row>
    <row r="4843" spans="1:65">
      <c r="A4843" t="s">
        <v>4983</v>
      </c>
      <c r="B4843" s="2">
        <v>45952</v>
      </c>
      <c r="C4843" t="s">
        <v>4641</v>
      </c>
      <c r="D4843" t="s">
        <v>4642</v>
      </c>
      <c r="E4843">
        <v>10</v>
      </c>
      <c r="F4843" t="s">
        <v>61</v>
      </c>
      <c r="G4843" t="s">
        <v>79</v>
      </c>
      <c r="H4843" t="s">
        <v>100</v>
      </c>
      <c r="I4843" t="s">
        <v>64</v>
      </c>
      <c r="J4843" t="s">
        <v>53</v>
      </c>
      <c r="K4843" t="s">
        <v>75</v>
      </c>
      <c r="L4843" t="s">
        <v>55</v>
      </c>
      <c r="M4843" t="s">
        <v>56</v>
      </c>
      <c r="N4843" t="s">
        <v>76</v>
      </c>
      <c r="O4843" t="s">
        <v>82</v>
      </c>
      <c r="P4843">
        <v>56</v>
      </c>
      <c r="Q4843">
        <v>56</v>
      </c>
      <c r="R4843">
        <v>53</v>
      </c>
      <c r="S4843">
        <v>1</v>
      </c>
      <c r="T4843">
        <f t="shared" si="675"/>
        <v>52</v>
      </c>
      <c r="U4843">
        <v>52</v>
      </c>
      <c r="V4843">
        <f t="shared" si="676"/>
        <v>0</v>
      </c>
      <c r="W4843" s="3">
        <f t="shared" si="677"/>
        <v>1.8867924528301886E-2</v>
      </c>
      <c r="X4843">
        <v>39</v>
      </c>
      <c r="Y4843" s="4">
        <v>6.4</v>
      </c>
      <c r="Z4843" s="4">
        <v>1.9</v>
      </c>
      <c r="AA4843" s="5">
        <v>35928.06</v>
      </c>
      <c r="AB4843" s="5">
        <f t="shared" si="678"/>
        <v>1868259.12</v>
      </c>
      <c r="AC4843" s="5">
        <v>23641.32</v>
      </c>
      <c r="AD4843" s="5">
        <f t="shared" si="679"/>
        <v>1252989.96</v>
      </c>
      <c r="AE4843" s="5">
        <v>86159.41</v>
      </c>
      <c r="AF4843" s="5">
        <v>24600.78</v>
      </c>
      <c r="AG4843" s="5">
        <v>10590.45</v>
      </c>
      <c r="AH4843" s="5">
        <v>2755</v>
      </c>
      <c r="AI4843" s="5">
        <v>3200</v>
      </c>
      <c r="AJ4843">
        <v>0</v>
      </c>
      <c r="AK4843" s="5">
        <v>0</v>
      </c>
      <c r="AL4843" s="5">
        <v>0</v>
      </c>
      <c r="AM4843" s="5">
        <v>42122.65</v>
      </c>
      <c r="AN4843">
        <v>4</v>
      </c>
      <c r="AO4843">
        <v>7</v>
      </c>
      <c r="AP4843" t="str">
        <f t="shared" si="680"/>
        <v>No</v>
      </c>
      <c r="AQ4843">
        <v>1</v>
      </c>
      <c r="AR4843" s="5">
        <f t="shared" si="681"/>
        <v>1422418.25</v>
      </c>
      <c r="AS4843" s="5">
        <f t="shared" si="682"/>
        <v>445840.87</v>
      </c>
      <c r="AT4843" t="s">
        <v>59</v>
      </c>
      <c r="AU4843" t="s">
        <v>6164</v>
      </c>
      <c r="AV4843" t="s">
        <v>6165</v>
      </c>
      <c r="AW4843" t="s">
        <v>6166</v>
      </c>
      <c r="AX4843" t="s">
        <v>6167</v>
      </c>
      <c r="AY4843">
        <v>59</v>
      </c>
      <c r="AZ4843">
        <v>0</v>
      </c>
      <c r="BA4843">
        <v>0</v>
      </c>
      <c r="BB4843" t="s">
        <v>6168</v>
      </c>
      <c r="BC4843">
        <v>1</v>
      </c>
      <c r="BD4843">
        <v>2</v>
      </c>
      <c r="BE4843" t="s">
        <v>6218</v>
      </c>
      <c r="BF4843" t="s">
        <v>6170</v>
      </c>
      <c r="BG4843">
        <v>0</v>
      </c>
      <c r="BH4843" t="s">
        <v>6171</v>
      </c>
      <c r="BI4843">
        <v>38</v>
      </c>
      <c r="BJ4843" t="s">
        <v>6172</v>
      </c>
      <c r="BK4843">
        <v>0</v>
      </c>
      <c r="BL4843">
        <v>75</v>
      </c>
      <c r="BM4843" s="3">
        <f t="shared" si="683"/>
        <v>0.70666666666666667</v>
      </c>
    </row>
    <row r="4844" spans="1:65">
      <c r="A4844" t="s">
        <v>4984</v>
      </c>
      <c r="B4844" s="2">
        <v>45952</v>
      </c>
      <c r="C4844" t="s">
        <v>4641</v>
      </c>
      <c r="D4844" t="s">
        <v>4642</v>
      </c>
      <c r="E4844">
        <v>10</v>
      </c>
      <c r="F4844" t="s">
        <v>61</v>
      </c>
      <c r="G4844" t="s">
        <v>79</v>
      </c>
      <c r="H4844" t="s">
        <v>100</v>
      </c>
      <c r="I4844" t="s">
        <v>64</v>
      </c>
      <c r="J4844" t="s">
        <v>53</v>
      </c>
      <c r="K4844" t="s">
        <v>75</v>
      </c>
      <c r="L4844" t="s">
        <v>92</v>
      </c>
      <c r="M4844" t="s">
        <v>56</v>
      </c>
      <c r="N4844" t="s">
        <v>109</v>
      </c>
      <c r="O4844" t="s">
        <v>58</v>
      </c>
      <c r="P4844">
        <v>60</v>
      </c>
      <c r="Q4844">
        <v>65</v>
      </c>
      <c r="R4844">
        <v>62</v>
      </c>
      <c r="S4844">
        <v>2</v>
      </c>
      <c r="T4844">
        <f t="shared" si="675"/>
        <v>60</v>
      </c>
      <c r="U4844">
        <v>57</v>
      </c>
      <c r="V4844">
        <f t="shared" si="676"/>
        <v>3</v>
      </c>
      <c r="W4844" s="3">
        <f t="shared" si="677"/>
        <v>3.2258064516129031E-2</v>
      </c>
      <c r="X4844">
        <v>18</v>
      </c>
      <c r="Y4844" s="4">
        <v>1.4</v>
      </c>
      <c r="Z4844" s="4">
        <v>1.5</v>
      </c>
      <c r="AA4844" s="5">
        <v>35966.33</v>
      </c>
      <c r="AB4844" s="5">
        <f t="shared" si="678"/>
        <v>2050080.81</v>
      </c>
      <c r="AC4844" s="5">
        <v>23890.68</v>
      </c>
      <c r="AD4844" s="5">
        <f t="shared" si="679"/>
        <v>1481222.16</v>
      </c>
      <c r="AE4844" s="5">
        <v>102596.26</v>
      </c>
      <c r="AF4844" s="5">
        <v>26443.13</v>
      </c>
      <c r="AG4844" s="5">
        <v>8786.15</v>
      </c>
      <c r="AH4844" s="5">
        <v>2175</v>
      </c>
      <c r="AI4844" s="5">
        <v>6400</v>
      </c>
      <c r="AJ4844">
        <v>0</v>
      </c>
      <c r="AK4844" s="5">
        <v>0</v>
      </c>
      <c r="AL4844" s="5">
        <v>1930.35</v>
      </c>
      <c r="AM4844" s="5">
        <v>87242.98</v>
      </c>
      <c r="AN4844">
        <v>8</v>
      </c>
      <c r="AO4844">
        <v>7</v>
      </c>
      <c r="AP4844" t="str">
        <f t="shared" si="680"/>
        <v>Yes</v>
      </c>
      <c r="AQ4844">
        <v>1</v>
      </c>
      <c r="AR4844" s="5">
        <f t="shared" si="681"/>
        <v>1716796.03</v>
      </c>
      <c r="AS4844" s="5">
        <f t="shared" si="682"/>
        <v>333284.78000000003</v>
      </c>
      <c r="AT4844" t="s">
        <v>59</v>
      </c>
      <c r="AU4844" t="s">
        <v>6164</v>
      </c>
      <c r="AV4844" t="s">
        <v>6165</v>
      </c>
      <c r="AW4844" t="s">
        <v>6166</v>
      </c>
      <c r="AX4844" t="s">
        <v>6167</v>
      </c>
      <c r="AY4844">
        <v>61</v>
      </c>
      <c r="AZ4844">
        <v>0</v>
      </c>
      <c r="BA4844">
        <v>24</v>
      </c>
      <c r="BB4844" t="s">
        <v>6191</v>
      </c>
      <c r="BC4844">
        <v>0</v>
      </c>
      <c r="BD4844">
        <v>0</v>
      </c>
      <c r="BE4844" t="s">
        <v>6169</v>
      </c>
      <c r="BF4844" t="s">
        <v>6170</v>
      </c>
      <c r="BG4844">
        <v>0</v>
      </c>
      <c r="BH4844" t="s">
        <v>6171</v>
      </c>
      <c r="BI4844">
        <v>8</v>
      </c>
      <c r="BJ4844" t="s">
        <v>6172</v>
      </c>
      <c r="BK4844">
        <v>0</v>
      </c>
      <c r="BL4844">
        <v>76</v>
      </c>
      <c r="BM4844" s="3">
        <f t="shared" si="683"/>
        <v>0.81578947368421051</v>
      </c>
    </row>
    <row r="4845" spans="1:65">
      <c r="A4845" t="s">
        <v>4985</v>
      </c>
      <c r="B4845" s="2">
        <v>45952</v>
      </c>
      <c r="C4845" t="s">
        <v>4641</v>
      </c>
      <c r="D4845" t="s">
        <v>4642</v>
      </c>
      <c r="E4845">
        <v>10</v>
      </c>
      <c r="F4845" t="s">
        <v>78</v>
      </c>
      <c r="G4845" t="s">
        <v>50</v>
      </c>
      <c r="H4845" t="s">
        <v>185</v>
      </c>
      <c r="I4845" t="s">
        <v>74</v>
      </c>
      <c r="J4845" t="s">
        <v>65</v>
      </c>
      <c r="K4845" t="s">
        <v>54</v>
      </c>
      <c r="L4845" t="s">
        <v>67</v>
      </c>
      <c r="M4845" t="s">
        <v>68</v>
      </c>
      <c r="N4845" t="s">
        <v>94</v>
      </c>
      <c r="O4845" t="s">
        <v>58</v>
      </c>
      <c r="P4845">
        <v>41</v>
      </c>
      <c r="Q4845">
        <v>44</v>
      </c>
      <c r="R4845">
        <v>41</v>
      </c>
      <c r="S4845">
        <v>3</v>
      </c>
      <c r="T4845">
        <f t="shared" si="675"/>
        <v>38</v>
      </c>
      <c r="U4845">
        <v>38</v>
      </c>
      <c r="V4845">
        <f t="shared" si="676"/>
        <v>0</v>
      </c>
      <c r="W4845" s="3">
        <f t="shared" si="677"/>
        <v>7.3170731707317069E-2</v>
      </c>
      <c r="X4845">
        <v>30</v>
      </c>
      <c r="Y4845" s="4">
        <v>3.9</v>
      </c>
      <c r="Z4845" s="4">
        <v>1.5</v>
      </c>
      <c r="AA4845" s="5">
        <v>55831.7</v>
      </c>
      <c r="AB4845" s="5">
        <f t="shared" si="678"/>
        <v>2121604.6</v>
      </c>
      <c r="AC4845" s="5">
        <v>32440.33</v>
      </c>
      <c r="AD4845" s="5">
        <f t="shared" si="679"/>
        <v>1330053.53</v>
      </c>
      <c r="AE4845" s="5">
        <v>90305.29</v>
      </c>
      <c r="AF4845" s="5">
        <v>27947.51</v>
      </c>
      <c r="AG4845" s="5">
        <v>9906.3799999999992</v>
      </c>
      <c r="AH4845" s="5">
        <v>2175</v>
      </c>
      <c r="AI4845" s="5">
        <v>17192.5</v>
      </c>
      <c r="AJ4845">
        <v>1</v>
      </c>
      <c r="AK4845" s="5">
        <v>14068.48</v>
      </c>
      <c r="AL4845" s="5">
        <v>0</v>
      </c>
      <c r="AM4845" s="5">
        <v>26011.22</v>
      </c>
      <c r="AN4845">
        <v>4</v>
      </c>
      <c r="AO4845">
        <v>4</v>
      </c>
      <c r="AP4845" t="str">
        <f t="shared" si="680"/>
        <v>Yes</v>
      </c>
      <c r="AQ4845">
        <v>2</v>
      </c>
      <c r="AR4845" s="5">
        <f t="shared" si="681"/>
        <v>1517659.91</v>
      </c>
      <c r="AS4845" s="5">
        <f t="shared" si="682"/>
        <v>603944.68999999994</v>
      </c>
      <c r="AT4845" t="s">
        <v>116</v>
      </c>
      <c r="AU4845" t="s">
        <v>6173</v>
      </c>
      <c r="AV4845" t="s">
        <v>6174</v>
      </c>
      <c r="AW4845" t="s">
        <v>6175</v>
      </c>
      <c r="AX4845" t="s">
        <v>6167</v>
      </c>
      <c r="AY4845">
        <v>43</v>
      </c>
      <c r="AZ4845">
        <v>0</v>
      </c>
      <c r="BA4845">
        <v>0</v>
      </c>
      <c r="BB4845" t="s">
        <v>6168</v>
      </c>
      <c r="BC4845">
        <v>0</v>
      </c>
      <c r="BD4845">
        <v>0</v>
      </c>
      <c r="BE4845" t="s">
        <v>6169</v>
      </c>
      <c r="BF4845" t="s">
        <v>6210</v>
      </c>
      <c r="BG4845">
        <v>1</v>
      </c>
      <c r="BH4845" t="s">
        <v>6179</v>
      </c>
      <c r="BI4845">
        <v>40</v>
      </c>
      <c r="BJ4845" t="s">
        <v>6172</v>
      </c>
      <c r="BK4845">
        <v>0</v>
      </c>
      <c r="BL4845">
        <v>65</v>
      </c>
      <c r="BM4845" s="3">
        <f t="shared" si="683"/>
        <v>0.63076923076923075</v>
      </c>
    </row>
    <row r="4846" spans="1:65">
      <c r="A4846" t="s">
        <v>4986</v>
      </c>
      <c r="B4846" s="2">
        <v>45952</v>
      </c>
      <c r="C4846" t="s">
        <v>4641</v>
      </c>
      <c r="D4846" t="s">
        <v>4642</v>
      </c>
      <c r="E4846">
        <v>10</v>
      </c>
      <c r="F4846" t="s">
        <v>78</v>
      </c>
      <c r="G4846" t="s">
        <v>62</v>
      </c>
      <c r="H4846" t="s">
        <v>190</v>
      </c>
      <c r="I4846" t="s">
        <v>74</v>
      </c>
      <c r="J4846" t="s">
        <v>53</v>
      </c>
      <c r="K4846" t="s">
        <v>75</v>
      </c>
      <c r="L4846" t="s">
        <v>67</v>
      </c>
      <c r="M4846" t="s">
        <v>56</v>
      </c>
      <c r="N4846" t="s">
        <v>57</v>
      </c>
      <c r="O4846" t="s">
        <v>82</v>
      </c>
      <c r="P4846">
        <v>56</v>
      </c>
      <c r="Q4846">
        <v>58</v>
      </c>
      <c r="R4846">
        <v>55</v>
      </c>
      <c r="S4846">
        <v>2</v>
      </c>
      <c r="T4846">
        <f t="shared" si="675"/>
        <v>53</v>
      </c>
      <c r="U4846">
        <v>53</v>
      </c>
      <c r="V4846">
        <f t="shared" si="676"/>
        <v>0</v>
      </c>
      <c r="W4846" s="3">
        <f t="shared" si="677"/>
        <v>3.6363636363636362E-2</v>
      </c>
      <c r="X4846">
        <v>24</v>
      </c>
      <c r="Y4846" s="4">
        <v>0</v>
      </c>
      <c r="Z4846" s="4">
        <v>0.9</v>
      </c>
      <c r="AA4846" s="5">
        <v>36126.17</v>
      </c>
      <c r="AB4846" s="5">
        <f t="shared" si="678"/>
        <v>1914687.01</v>
      </c>
      <c r="AC4846" s="5">
        <v>22808.49</v>
      </c>
      <c r="AD4846" s="5">
        <f t="shared" si="679"/>
        <v>1254466.95</v>
      </c>
      <c r="AE4846" s="5">
        <v>93627.47</v>
      </c>
      <c r="AF4846" s="5">
        <v>26568.55</v>
      </c>
      <c r="AG4846" s="5">
        <v>8721.34</v>
      </c>
      <c r="AH4846" s="5">
        <v>1305</v>
      </c>
      <c r="AI4846" s="5">
        <v>6400</v>
      </c>
      <c r="AJ4846">
        <v>0</v>
      </c>
      <c r="AK4846" s="5">
        <v>0</v>
      </c>
      <c r="AL4846" s="5">
        <v>0</v>
      </c>
      <c r="AM4846" s="5">
        <v>38263.58</v>
      </c>
      <c r="AN4846">
        <v>4</v>
      </c>
      <c r="AO4846">
        <v>6</v>
      </c>
      <c r="AP4846" t="str">
        <f t="shared" si="680"/>
        <v>No</v>
      </c>
      <c r="AQ4846">
        <v>2</v>
      </c>
      <c r="AR4846" s="5">
        <f t="shared" si="681"/>
        <v>1429352.89</v>
      </c>
      <c r="AS4846" s="5">
        <f t="shared" si="682"/>
        <v>485334.12</v>
      </c>
      <c r="AT4846" t="s">
        <v>59</v>
      </c>
      <c r="AU4846" t="s">
        <v>6164</v>
      </c>
      <c r="AV4846" t="s">
        <v>6165</v>
      </c>
      <c r="AW4846" t="s">
        <v>6166</v>
      </c>
      <c r="AX4846" t="s">
        <v>6167</v>
      </c>
      <c r="AY4846">
        <v>59</v>
      </c>
      <c r="AZ4846">
        <v>0</v>
      </c>
      <c r="BA4846">
        <v>0</v>
      </c>
      <c r="BB4846" t="s">
        <v>6168</v>
      </c>
      <c r="BC4846">
        <v>0</v>
      </c>
      <c r="BD4846">
        <v>2</v>
      </c>
      <c r="BE4846" t="s">
        <v>6219</v>
      </c>
      <c r="BF4846" t="s">
        <v>6170</v>
      </c>
      <c r="BG4846">
        <v>0</v>
      </c>
      <c r="BH4846" t="s">
        <v>6171</v>
      </c>
      <c r="BI4846">
        <v>21</v>
      </c>
      <c r="BJ4846" t="s">
        <v>6172</v>
      </c>
      <c r="BK4846">
        <v>0</v>
      </c>
      <c r="BL4846">
        <v>72</v>
      </c>
      <c r="BM4846" s="3">
        <f t="shared" si="683"/>
        <v>0.76388888888888884</v>
      </c>
    </row>
    <row r="4847" spans="1:65">
      <c r="A4847" t="s">
        <v>4987</v>
      </c>
      <c r="B4847" s="2">
        <v>45952</v>
      </c>
      <c r="C4847" t="s">
        <v>4641</v>
      </c>
      <c r="D4847" t="s">
        <v>4642</v>
      </c>
      <c r="E4847">
        <v>10</v>
      </c>
      <c r="F4847" t="s">
        <v>49</v>
      </c>
      <c r="G4847" t="s">
        <v>79</v>
      </c>
      <c r="H4847" t="s">
        <v>262</v>
      </c>
      <c r="I4847" t="s">
        <v>74</v>
      </c>
      <c r="J4847" t="s">
        <v>65</v>
      </c>
      <c r="K4847" t="s">
        <v>66</v>
      </c>
      <c r="L4847" t="s">
        <v>55</v>
      </c>
      <c r="M4847" t="s">
        <v>56</v>
      </c>
      <c r="N4847" t="s">
        <v>76</v>
      </c>
      <c r="O4847" t="s">
        <v>70</v>
      </c>
      <c r="P4847">
        <v>40</v>
      </c>
      <c r="Q4847">
        <v>41</v>
      </c>
      <c r="R4847">
        <v>39</v>
      </c>
      <c r="S4847">
        <v>1</v>
      </c>
      <c r="T4847">
        <f t="shared" si="675"/>
        <v>38</v>
      </c>
      <c r="U4847">
        <v>38</v>
      </c>
      <c r="V4847">
        <f t="shared" si="676"/>
        <v>0</v>
      </c>
      <c r="W4847" s="3">
        <f t="shared" si="677"/>
        <v>2.564102564102564E-2</v>
      </c>
      <c r="X4847">
        <v>19</v>
      </c>
      <c r="Y4847" s="4">
        <v>4.8</v>
      </c>
      <c r="Z4847" s="4">
        <v>0.9</v>
      </c>
      <c r="AA4847" s="5">
        <v>48996.73</v>
      </c>
      <c r="AB4847" s="5">
        <f t="shared" si="678"/>
        <v>1861875.74</v>
      </c>
      <c r="AC4847" s="5">
        <v>34793.589999999997</v>
      </c>
      <c r="AD4847" s="5">
        <f t="shared" si="679"/>
        <v>1356950.01</v>
      </c>
      <c r="AE4847" s="5">
        <v>87551.03</v>
      </c>
      <c r="AF4847" s="5">
        <v>25061.78</v>
      </c>
      <c r="AG4847" s="5">
        <v>8561.98</v>
      </c>
      <c r="AH4847" s="5">
        <v>1305</v>
      </c>
      <c r="AI4847" s="5">
        <v>4600</v>
      </c>
      <c r="AJ4847">
        <v>0</v>
      </c>
      <c r="AK4847" s="5">
        <v>0</v>
      </c>
      <c r="AL4847" s="5">
        <v>0</v>
      </c>
      <c r="AM4847" s="5">
        <v>25141.27</v>
      </c>
      <c r="AN4847">
        <v>4</v>
      </c>
      <c r="AO4847">
        <v>3</v>
      </c>
      <c r="AP4847" t="str">
        <f t="shared" si="680"/>
        <v>Yes</v>
      </c>
      <c r="AQ4847">
        <v>0</v>
      </c>
      <c r="AR4847" s="5">
        <f t="shared" si="681"/>
        <v>1509171.07</v>
      </c>
      <c r="AS4847" s="5">
        <f t="shared" si="682"/>
        <v>352704.67</v>
      </c>
      <c r="AT4847" t="s">
        <v>59</v>
      </c>
      <c r="AU4847" t="s">
        <v>6164</v>
      </c>
      <c r="AV4847" t="s">
        <v>6165</v>
      </c>
      <c r="AW4847" t="s">
        <v>6166</v>
      </c>
      <c r="AX4847" t="s">
        <v>6167</v>
      </c>
      <c r="AY4847">
        <v>42</v>
      </c>
      <c r="AZ4847">
        <v>0</v>
      </c>
      <c r="BA4847">
        <v>0</v>
      </c>
      <c r="BB4847" t="s">
        <v>6168</v>
      </c>
      <c r="BC4847">
        <v>0</v>
      </c>
      <c r="BD4847">
        <v>0</v>
      </c>
      <c r="BE4847" t="s">
        <v>6169</v>
      </c>
      <c r="BF4847" t="s">
        <v>6170</v>
      </c>
      <c r="BG4847">
        <v>0</v>
      </c>
      <c r="BH4847" t="s">
        <v>6171</v>
      </c>
      <c r="BI4847">
        <v>14</v>
      </c>
      <c r="BJ4847" t="s">
        <v>6172</v>
      </c>
      <c r="BK4847">
        <v>0</v>
      </c>
      <c r="BL4847">
        <v>59</v>
      </c>
      <c r="BM4847" s="3">
        <f t="shared" si="683"/>
        <v>0.66101694915254239</v>
      </c>
    </row>
    <row r="4848" spans="1:65">
      <c r="A4848" t="s">
        <v>4988</v>
      </c>
      <c r="B4848" s="2">
        <v>45952</v>
      </c>
      <c r="C4848" t="s">
        <v>4641</v>
      </c>
      <c r="D4848" t="s">
        <v>4642</v>
      </c>
      <c r="E4848">
        <v>10</v>
      </c>
      <c r="F4848" t="s">
        <v>49</v>
      </c>
      <c r="G4848" t="s">
        <v>79</v>
      </c>
      <c r="H4848" t="s">
        <v>111</v>
      </c>
      <c r="I4848" t="s">
        <v>52</v>
      </c>
      <c r="J4848" t="s">
        <v>65</v>
      </c>
      <c r="K4848" t="s">
        <v>54</v>
      </c>
      <c r="L4848" t="s">
        <v>67</v>
      </c>
      <c r="M4848" t="s">
        <v>68</v>
      </c>
      <c r="N4848" t="s">
        <v>57</v>
      </c>
      <c r="O4848" t="s">
        <v>120</v>
      </c>
      <c r="P4848">
        <v>44</v>
      </c>
      <c r="Q4848">
        <v>45</v>
      </c>
      <c r="R4848">
        <v>43</v>
      </c>
      <c r="S4848">
        <v>4</v>
      </c>
      <c r="T4848">
        <f t="shared" si="675"/>
        <v>39</v>
      </c>
      <c r="U4848">
        <v>39</v>
      </c>
      <c r="V4848">
        <f t="shared" si="676"/>
        <v>0</v>
      </c>
      <c r="W4848" s="3">
        <f t="shared" si="677"/>
        <v>9.3023255813953487E-2</v>
      </c>
      <c r="X4848">
        <v>28</v>
      </c>
      <c r="Y4848" s="4">
        <v>10.4</v>
      </c>
      <c r="Z4848" s="4">
        <v>2</v>
      </c>
      <c r="AA4848" s="5">
        <v>55508.07</v>
      </c>
      <c r="AB4848" s="5">
        <f t="shared" si="678"/>
        <v>2164814.73</v>
      </c>
      <c r="AC4848" s="5">
        <v>32488.29</v>
      </c>
      <c r="AD4848" s="5">
        <f t="shared" si="679"/>
        <v>1396996.47</v>
      </c>
      <c r="AE4848" s="5">
        <v>99109.68</v>
      </c>
      <c r="AF4848" s="5">
        <v>27782.99</v>
      </c>
      <c r="AG4848" s="5">
        <v>9888.48</v>
      </c>
      <c r="AH4848" s="5">
        <v>2900</v>
      </c>
      <c r="AI4848" s="5">
        <v>21214.7</v>
      </c>
      <c r="AJ4848">
        <v>1</v>
      </c>
      <c r="AK4848" s="5">
        <v>12940.75</v>
      </c>
      <c r="AL4848" s="5">
        <v>0</v>
      </c>
      <c r="AM4848" s="5">
        <v>24498.34</v>
      </c>
      <c r="AN4848">
        <v>4</v>
      </c>
      <c r="AO4848">
        <v>4</v>
      </c>
      <c r="AP4848" t="str">
        <f t="shared" si="680"/>
        <v>Yes</v>
      </c>
      <c r="AQ4848">
        <v>1</v>
      </c>
      <c r="AR4848" s="5">
        <f t="shared" si="681"/>
        <v>1595331.41</v>
      </c>
      <c r="AS4848" s="5">
        <f t="shared" si="682"/>
        <v>569483.31999999995</v>
      </c>
      <c r="AT4848" t="s">
        <v>1641</v>
      </c>
      <c r="AU4848" t="s">
        <v>6199</v>
      </c>
      <c r="AV4848" t="s">
        <v>6200</v>
      </c>
      <c r="AW4848" t="s">
        <v>6175</v>
      </c>
      <c r="AX4848" t="s">
        <v>6177</v>
      </c>
      <c r="AY4848">
        <v>44</v>
      </c>
      <c r="AZ4848">
        <v>0</v>
      </c>
      <c r="BA4848">
        <v>0</v>
      </c>
      <c r="BB4848" t="s">
        <v>6168</v>
      </c>
      <c r="BC4848">
        <v>0</v>
      </c>
      <c r="BD4848">
        <v>0</v>
      </c>
      <c r="BE4848" t="s">
        <v>6169</v>
      </c>
      <c r="BF4848" t="s">
        <v>6210</v>
      </c>
      <c r="BG4848">
        <v>0</v>
      </c>
      <c r="BH4848" t="s">
        <v>6171</v>
      </c>
      <c r="BI4848">
        <v>41</v>
      </c>
      <c r="BJ4848" t="s">
        <v>6172</v>
      </c>
      <c r="BK4848">
        <v>0</v>
      </c>
      <c r="BL4848">
        <v>59</v>
      </c>
      <c r="BM4848" s="3">
        <f t="shared" si="683"/>
        <v>0.72881355932203384</v>
      </c>
    </row>
    <row r="4849" spans="1:65">
      <c r="A4849" t="s">
        <v>4989</v>
      </c>
      <c r="B4849" s="2">
        <v>45952</v>
      </c>
      <c r="C4849" t="s">
        <v>4641</v>
      </c>
      <c r="D4849" t="s">
        <v>4642</v>
      </c>
      <c r="E4849">
        <v>10</v>
      </c>
      <c r="F4849" t="s">
        <v>61</v>
      </c>
      <c r="G4849" t="s">
        <v>79</v>
      </c>
      <c r="H4849" t="s">
        <v>100</v>
      </c>
      <c r="I4849" t="s">
        <v>64</v>
      </c>
      <c r="J4849" t="s">
        <v>81</v>
      </c>
      <c r="K4849" t="s">
        <v>75</v>
      </c>
      <c r="L4849" t="s">
        <v>87</v>
      </c>
      <c r="M4849" t="s">
        <v>56</v>
      </c>
      <c r="N4849" t="s">
        <v>94</v>
      </c>
      <c r="O4849" t="s">
        <v>120</v>
      </c>
      <c r="P4849">
        <v>42</v>
      </c>
      <c r="Q4849">
        <v>42</v>
      </c>
      <c r="R4849">
        <v>40</v>
      </c>
      <c r="S4849">
        <v>1</v>
      </c>
      <c r="T4849">
        <f t="shared" si="675"/>
        <v>39</v>
      </c>
      <c r="U4849">
        <v>39</v>
      </c>
      <c r="V4849">
        <f t="shared" si="676"/>
        <v>0</v>
      </c>
      <c r="W4849" s="3">
        <f t="shared" si="677"/>
        <v>2.5000000000000001E-2</v>
      </c>
      <c r="X4849">
        <v>11</v>
      </c>
      <c r="Y4849" s="4">
        <v>5.6</v>
      </c>
      <c r="Z4849" s="4">
        <v>0.9</v>
      </c>
      <c r="AA4849" s="5">
        <v>77813.75</v>
      </c>
      <c r="AB4849" s="5">
        <f t="shared" si="678"/>
        <v>3034736.25</v>
      </c>
      <c r="AC4849" s="5">
        <v>54341.55</v>
      </c>
      <c r="AD4849" s="5">
        <f t="shared" si="679"/>
        <v>2173662</v>
      </c>
      <c r="AE4849" s="5">
        <v>116836.74</v>
      </c>
      <c r="AF4849" s="5">
        <v>32503.05</v>
      </c>
      <c r="AG4849" s="5">
        <v>7674.76</v>
      </c>
      <c r="AH4849" s="5">
        <v>1305</v>
      </c>
      <c r="AI4849" s="5">
        <v>6800</v>
      </c>
      <c r="AJ4849">
        <v>0</v>
      </c>
      <c r="AK4849" s="5">
        <v>0</v>
      </c>
      <c r="AL4849" s="5">
        <v>0</v>
      </c>
      <c r="AM4849" s="5">
        <v>26007.45</v>
      </c>
      <c r="AN4849">
        <v>4</v>
      </c>
      <c r="AO4849">
        <v>4</v>
      </c>
      <c r="AP4849" t="str">
        <f t="shared" si="680"/>
        <v>Yes</v>
      </c>
      <c r="AQ4849">
        <v>1</v>
      </c>
      <c r="AR4849" s="5">
        <f t="shared" si="681"/>
        <v>2364789</v>
      </c>
      <c r="AS4849" s="5">
        <f t="shared" si="682"/>
        <v>669947.25</v>
      </c>
      <c r="AT4849" t="s">
        <v>59</v>
      </c>
      <c r="AU4849" t="s">
        <v>6164</v>
      </c>
      <c r="AV4849" t="s">
        <v>6165</v>
      </c>
      <c r="AW4849" t="s">
        <v>6166</v>
      </c>
      <c r="AX4849" t="s">
        <v>6167</v>
      </c>
      <c r="AY4849">
        <v>45</v>
      </c>
      <c r="AZ4849">
        <v>0</v>
      </c>
      <c r="BA4849">
        <v>0</v>
      </c>
      <c r="BB4849" t="s">
        <v>6168</v>
      </c>
      <c r="BC4849">
        <v>0</v>
      </c>
      <c r="BD4849">
        <v>0</v>
      </c>
      <c r="BE4849" t="s">
        <v>6169</v>
      </c>
      <c r="BF4849" t="s">
        <v>6170</v>
      </c>
      <c r="BG4849">
        <v>0</v>
      </c>
      <c r="BH4849" t="s">
        <v>6171</v>
      </c>
      <c r="BI4849">
        <v>19</v>
      </c>
      <c r="BJ4849" t="s">
        <v>6172</v>
      </c>
      <c r="BK4849">
        <v>0</v>
      </c>
      <c r="BL4849">
        <v>50</v>
      </c>
      <c r="BM4849" s="3">
        <f t="shared" si="683"/>
        <v>0.8</v>
      </c>
    </row>
    <row r="4850" spans="1:65">
      <c r="A4850" t="s">
        <v>4990</v>
      </c>
      <c r="B4850" s="2">
        <v>45952</v>
      </c>
      <c r="C4850" t="s">
        <v>4641</v>
      </c>
      <c r="D4850" t="s">
        <v>4642</v>
      </c>
      <c r="E4850">
        <v>10</v>
      </c>
      <c r="F4850" t="s">
        <v>49</v>
      </c>
      <c r="G4850" t="s">
        <v>79</v>
      </c>
      <c r="H4850" t="s">
        <v>262</v>
      </c>
      <c r="I4850" t="s">
        <v>74</v>
      </c>
      <c r="J4850" t="s">
        <v>65</v>
      </c>
      <c r="K4850" t="s">
        <v>75</v>
      </c>
      <c r="L4850" t="s">
        <v>67</v>
      </c>
      <c r="M4850" t="s">
        <v>68</v>
      </c>
      <c r="N4850" t="s">
        <v>69</v>
      </c>
      <c r="O4850" t="s">
        <v>120</v>
      </c>
      <c r="P4850">
        <v>46</v>
      </c>
      <c r="Q4850">
        <v>48</v>
      </c>
      <c r="R4850">
        <v>46</v>
      </c>
      <c r="S4850">
        <v>4</v>
      </c>
      <c r="T4850">
        <f t="shared" si="675"/>
        <v>42</v>
      </c>
      <c r="U4850">
        <v>42</v>
      </c>
      <c r="V4850">
        <f t="shared" si="676"/>
        <v>0</v>
      </c>
      <c r="W4850" s="3">
        <f t="shared" si="677"/>
        <v>8.6956521739130432E-2</v>
      </c>
      <c r="X4850">
        <v>6</v>
      </c>
      <c r="Y4850" s="4">
        <v>6.3</v>
      </c>
      <c r="Z4850" s="4">
        <v>1.3</v>
      </c>
      <c r="AA4850" s="5">
        <v>51540.65</v>
      </c>
      <c r="AB4850" s="5">
        <f t="shared" si="678"/>
        <v>2164707.2999999998</v>
      </c>
      <c r="AC4850" s="5">
        <v>32651.64</v>
      </c>
      <c r="AD4850" s="5">
        <f t="shared" si="679"/>
        <v>1501975.44</v>
      </c>
      <c r="AE4850" s="5">
        <v>103568.48</v>
      </c>
      <c r="AF4850" s="5">
        <v>30055.14</v>
      </c>
      <c r="AG4850" s="5">
        <v>7246.54</v>
      </c>
      <c r="AH4850" s="5">
        <v>1885</v>
      </c>
      <c r="AI4850" s="5">
        <v>22855.51</v>
      </c>
      <c r="AJ4850">
        <v>1</v>
      </c>
      <c r="AK4850" s="5">
        <v>14289.2</v>
      </c>
      <c r="AL4850" s="5">
        <v>0</v>
      </c>
      <c r="AM4850" s="5">
        <v>26784.44</v>
      </c>
      <c r="AN4850">
        <v>4</v>
      </c>
      <c r="AO4850">
        <v>3</v>
      </c>
      <c r="AP4850" t="str">
        <f t="shared" si="680"/>
        <v>Yes</v>
      </c>
      <c r="AQ4850">
        <v>2</v>
      </c>
      <c r="AR4850" s="5">
        <f t="shared" si="681"/>
        <v>1708659.75</v>
      </c>
      <c r="AS4850" s="5">
        <f t="shared" si="682"/>
        <v>456047.55</v>
      </c>
      <c r="AT4850" t="s">
        <v>1641</v>
      </c>
      <c r="AU4850" t="s">
        <v>6199</v>
      </c>
      <c r="AV4850" t="s">
        <v>6200</v>
      </c>
      <c r="AW4850" t="s">
        <v>6175</v>
      </c>
      <c r="AX4850" t="s">
        <v>6167</v>
      </c>
      <c r="AY4850">
        <v>49</v>
      </c>
      <c r="AZ4850">
        <v>0</v>
      </c>
      <c r="BA4850">
        <v>0</v>
      </c>
      <c r="BB4850" t="s">
        <v>6168</v>
      </c>
      <c r="BC4850">
        <v>0</v>
      </c>
      <c r="BD4850">
        <v>0</v>
      </c>
      <c r="BE4850" t="s">
        <v>6169</v>
      </c>
      <c r="BF4850" t="s">
        <v>6210</v>
      </c>
      <c r="BG4850">
        <v>0</v>
      </c>
      <c r="BH4850" t="s">
        <v>6171</v>
      </c>
      <c r="BI4850">
        <v>23</v>
      </c>
      <c r="BJ4850" t="s">
        <v>6172</v>
      </c>
      <c r="BK4850">
        <v>0</v>
      </c>
      <c r="BL4850">
        <v>65</v>
      </c>
      <c r="BM4850" s="3">
        <f t="shared" si="683"/>
        <v>0.70769230769230773</v>
      </c>
    </row>
    <row r="4851" spans="1:65">
      <c r="A4851" t="s">
        <v>4991</v>
      </c>
      <c r="B4851" s="2">
        <v>45952</v>
      </c>
      <c r="C4851" t="s">
        <v>4641</v>
      </c>
      <c r="D4851" t="s">
        <v>4642</v>
      </c>
      <c r="E4851">
        <v>10</v>
      </c>
      <c r="F4851" t="s">
        <v>61</v>
      </c>
      <c r="G4851" t="s">
        <v>79</v>
      </c>
      <c r="H4851" t="s">
        <v>123</v>
      </c>
      <c r="I4851" t="s">
        <v>64</v>
      </c>
      <c r="J4851" t="s">
        <v>65</v>
      </c>
      <c r="K4851" t="s">
        <v>75</v>
      </c>
      <c r="L4851" t="s">
        <v>87</v>
      </c>
      <c r="M4851" t="s">
        <v>68</v>
      </c>
      <c r="N4851" t="s">
        <v>69</v>
      </c>
      <c r="O4851" t="s">
        <v>82</v>
      </c>
      <c r="P4851">
        <v>48</v>
      </c>
      <c r="Q4851">
        <v>49</v>
      </c>
      <c r="R4851">
        <v>48</v>
      </c>
      <c r="S4851">
        <v>1</v>
      </c>
      <c r="T4851">
        <f t="shared" si="675"/>
        <v>47</v>
      </c>
      <c r="U4851">
        <v>47</v>
      </c>
      <c r="V4851">
        <f t="shared" si="676"/>
        <v>0</v>
      </c>
      <c r="W4851" s="3">
        <f t="shared" si="677"/>
        <v>2.0833333333333332E-2</v>
      </c>
      <c r="X4851">
        <v>22</v>
      </c>
      <c r="Y4851" s="4">
        <v>5.5</v>
      </c>
      <c r="Z4851" s="4">
        <v>1.6</v>
      </c>
      <c r="AA4851" s="5">
        <v>52105.06</v>
      </c>
      <c r="AB4851" s="5">
        <f t="shared" si="678"/>
        <v>2448937.8199999998</v>
      </c>
      <c r="AC4851" s="5">
        <v>34254.97</v>
      </c>
      <c r="AD4851" s="5">
        <f t="shared" si="679"/>
        <v>1644238.56</v>
      </c>
      <c r="AE4851" s="5">
        <v>104246.92</v>
      </c>
      <c r="AF4851" s="5">
        <v>29079.39</v>
      </c>
      <c r="AG4851" s="5">
        <v>8603.23</v>
      </c>
      <c r="AH4851" s="5">
        <v>2320</v>
      </c>
      <c r="AI4851" s="5">
        <v>4600</v>
      </c>
      <c r="AJ4851">
        <v>1</v>
      </c>
      <c r="AK4851" s="5">
        <v>14379.35</v>
      </c>
      <c r="AL4851" s="5">
        <v>0</v>
      </c>
      <c r="AM4851" s="5">
        <v>32454.1</v>
      </c>
      <c r="AN4851">
        <v>4</v>
      </c>
      <c r="AO4851">
        <v>4</v>
      </c>
      <c r="AP4851" t="str">
        <f t="shared" si="680"/>
        <v>Yes</v>
      </c>
      <c r="AQ4851">
        <v>1</v>
      </c>
      <c r="AR4851" s="5">
        <f t="shared" si="681"/>
        <v>1839921.55</v>
      </c>
      <c r="AS4851" s="5">
        <f t="shared" si="682"/>
        <v>609016.27</v>
      </c>
      <c r="AT4851" t="s">
        <v>59</v>
      </c>
      <c r="AU4851" t="s">
        <v>6189</v>
      </c>
      <c r="AV4851" t="s">
        <v>6190</v>
      </c>
      <c r="AW4851" t="s">
        <v>6183</v>
      </c>
      <c r="AX4851" t="s">
        <v>6167</v>
      </c>
      <c r="AY4851">
        <v>50</v>
      </c>
      <c r="AZ4851">
        <v>0</v>
      </c>
      <c r="BA4851">
        <v>0</v>
      </c>
      <c r="BB4851" t="s">
        <v>6168</v>
      </c>
      <c r="BC4851">
        <v>0</v>
      </c>
      <c r="BD4851">
        <v>0</v>
      </c>
      <c r="BE4851" t="s">
        <v>6169</v>
      </c>
      <c r="BF4851" t="s">
        <v>6170</v>
      </c>
      <c r="BG4851">
        <v>0</v>
      </c>
      <c r="BH4851" t="s">
        <v>6171</v>
      </c>
      <c r="BI4851">
        <v>20</v>
      </c>
      <c r="BJ4851" t="s">
        <v>6172</v>
      </c>
      <c r="BK4851">
        <v>0</v>
      </c>
      <c r="BL4851">
        <v>64</v>
      </c>
      <c r="BM4851" s="3">
        <f t="shared" si="683"/>
        <v>0.75</v>
      </c>
    </row>
    <row r="4852" spans="1:65">
      <c r="A4852" t="s">
        <v>4992</v>
      </c>
      <c r="B4852" s="2">
        <v>45952</v>
      </c>
      <c r="C4852" t="s">
        <v>4641</v>
      </c>
      <c r="D4852" t="s">
        <v>4642</v>
      </c>
      <c r="E4852">
        <v>10</v>
      </c>
      <c r="F4852" t="s">
        <v>49</v>
      </c>
      <c r="G4852" t="s">
        <v>50</v>
      </c>
      <c r="H4852" t="s">
        <v>245</v>
      </c>
      <c r="I4852" t="s">
        <v>74</v>
      </c>
      <c r="J4852" t="s">
        <v>53</v>
      </c>
      <c r="K4852" t="s">
        <v>75</v>
      </c>
      <c r="L4852" t="s">
        <v>55</v>
      </c>
      <c r="M4852" t="s">
        <v>56</v>
      </c>
      <c r="N4852" t="s">
        <v>76</v>
      </c>
      <c r="O4852" t="s">
        <v>82</v>
      </c>
      <c r="P4852">
        <v>56</v>
      </c>
      <c r="Q4852">
        <v>58</v>
      </c>
      <c r="R4852">
        <v>56</v>
      </c>
      <c r="S4852">
        <v>1</v>
      </c>
      <c r="T4852">
        <f t="shared" si="675"/>
        <v>55</v>
      </c>
      <c r="U4852">
        <v>55</v>
      </c>
      <c r="V4852">
        <f t="shared" si="676"/>
        <v>0</v>
      </c>
      <c r="W4852" s="3">
        <f t="shared" si="677"/>
        <v>1.7857142857142856E-2</v>
      </c>
      <c r="X4852">
        <v>33</v>
      </c>
      <c r="Y4852" s="4">
        <v>0.8</v>
      </c>
      <c r="Z4852" s="4">
        <v>1.1000000000000001</v>
      </c>
      <c r="AA4852" s="5">
        <v>35680.86</v>
      </c>
      <c r="AB4852" s="5">
        <f t="shared" si="678"/>
        <v>1962447.3</v>
      </c>
      <c r="AC4852" s="5">
        <v>23504.39</v>
      </c>
      <c r="AD4852" s="5">
        <f t="shared" si="679"/>
        <v>1316245.8400000001</v>
      </c>
      <c r="AE4852" s="5">
        <v>96929.14</v>
      </c>
      <c r="AF4852" s="5">
        <v>25761.77</v>
      </c>
      <c r="AG4852" s="5">
        <v>10735.41</v>
      </c>
      <c r="AH4852" s="5">
        <v>1595</v>
      </c>
      <c r="AI4852" s="5">
        <v>3200</v>
      </c>
      <c r="AJ4852">
        <v>0</v>
      </c>
      <c r="AK4852" s="5">
        <v>0</v>
      </c>
      <c r="AL4852" s="5">
        <v>0</v>
      </c>
      <c r="AM4852" s="5">
        <v>43863.27</v>
      </c>
      <c r="AN4852">
        <v>4</v>
      </c>
      <c r="AO4852">
        <v>7</v>
      </c>
      <c r="AP4852" t="str">
        <f t="shared" si="680"/>
        <v>No</v>
      </c>
      <c r="AQ4852">
        <v>2</v>
      </c>
      <c r="AR4852" s="5">
        <f t="shared" si="681"/>
        <v>1498330.43</v>
      </c>
      <c r="AS4852" s="5">
        <f t="shared" si="682"/>
        <v>464116.87</v>
      </c>
      <c r="AT4852" t="s">
        <v>59</v>
      </c>
      <c r="AU4852" t="s">
        <v>6164</v>
      </c>
      <c r="AV4852" t="s">
        <v>6165</v>
      </c>
      <c r="AW4852" t="s">
        <v>6166</v>
      </c>
      <c r="AX4852" t="s">
        <v>6167</v>
      </c>
      <c r="AY4852">
        <v>61</v>
      </c>
      <c r="AZ4852">
        <v>2</v>
      </c>
      <c r="BA4852">
        <v>0</v>
      </c>
      <c r="BB4852" t="s">
        <v>6168</v>
      </c>
      <c r="BC4852">
        <v>1</v>
      </c>
      <c r="BD4852">
        <v>2</v>
      </c>
      <c r="BE4852" t="s">
        <v>6218</v>
      </c>
      <c r="BF4852" t="s">
        <v>6170</v>
      </c>
      <c r="BG4852">
        <v>1</v>
      </c>
      <c r="BH4852" t="s">
        <v>6186</v>
      </c>
      <c r="BI4852">
        <v>49</v>
      </c>
      <c r="BJ4852" t="s">
        <v>6172</v>
      </c>
      <c r="BK4852">
        <v>0</v>
      </c>
      <c r="BL4852">
        <v>71</v>
      </c>
      <c r="BM4852" s="3">
        <f t="shared" si="683"/>
        <v>0.78873239436619713</v>
      </c>
    </row>
    <row r="4853" spans="1:65">
      <c r="A4853" t="s">
        <v>4993</v>
      </c>
      <c r="B4853" s="2">
        <v>45952</v>
      </c>
      <c r="C4853" t="s">
        <v>4641</v>
      </c>
      <c r="D4853" t="s">
        <v>4642</v>
      </c>
      <c r="E4853">
        <v>10</v>
      </c>
      <c r="F4853" t="s">
        <v>78</v>
      </c>
      <c r="G4853" t="s">
        <v>50</v>
      </c>
      <c r="H4853" t="s">
        <v>185</v>
      </c>
      <c r="I4853" t="s">
        <v>74</v>
      </c>
      <c r="J4853" t="s">
        <v>81</v>
      </c>
      <c r="K4853" t="s">
        <v>66</v>
      </c>
      <c r="L4853" t="s">
        <v>55</v>
      </c>
      <c r="M4853" t="s">
        <v>68</v>
      </c>
      <c r="N4853" t="s">
        <v>57</v>
      </c>
      <c r="O4853" t="s">
        <v>58</v>
      </c>
      <c r="P4853">
        <v>37</v>
      </c>
      <c r="Q4853">
        <v>39</v>
      </c>
      <c r="R4853">
        <v>37</v>
      </c>
      <c r="S4853">
        <v>2</v>
      </c>
      <c r="T4853">
        <f t="shared" si="675"/>
        <v>35</v>
      </c>
      <c r="U4853">
        <v>35</v>
      </c>
      <c r="V4853">
        <f t="shared" si="676"/>
        <v>0</v>
      </c>
      <c r="W4853" s="3">
        <f t="shared" si="677"/>
        <v>5.4054054054054057E-2</v>
      </c>
      <c r="X4853">
        <v>35</v>
      </c>
      <c r="Y4853" s="4">
        <v>5.0999999999999996</v>
      </c>
      <c r="Z4853" s="4">
        <v>1.5</v>
      </c>
      <c r="AA4853" s="5">
        <v>73781.649999999994</v>
      </c>
      <c r="AB4853" s="5">
        <f t="shared" si="678"/>
        <v>2582357.75</v>
      </c>
      <c r="AC4853" s="5">
        <v>50725.59</v>
      </c>
      <c r="AD4853" s="5">
        <f t="shared" si="679"/>
        <v>1876846.83</v>
      </c>
      <c r="AE4853" s="5">
        <v>114232.29</v>
      </c>
      <c r="AF4853" s="5">
        <v>33457.9</v>
      </c>
      <c r="AG4853" s="5">
        <v>10784.8</v>
      </c>
      <c r="AH4853" s="5">
        <v>2175</v>
      </c>
      <c r="AI4853" s="5">
        <v>13600</v>
      </c>
      <c r="AJ4853">
        <v>0</v>
      </c>
      <c r="AK4853" s="5">
        <v>0</v>
      </c>
      <c r="AL4853" s="5">
        <v>0</v>
      </c>
      <c r="AM4853" s="5">
        <v>24275.439999999999</v>
      </c>
      <c r="AN4853">
        <v>4</v>
      </c>
      <c r="AO4853">
        <v>5</v>
      </c>
      <c r="AP4853" t="str">
        <f t="shared" si="680"/>
        <v>No</v>
      </c>
      <c r="AQ4853">
        <v>1</v>
      </c>
      <c r="AR4853" s="5">
        <f t="shared" si="681"/>
        <v>2075372.26</v>
      </c>
      <c r="AS4853" s="5">
        <f t="shared" si="682"/>
        <v>506985.49</v>
      </c>
      <c r="AT4853" t="s">
        <v>116</v>
      </c>
      <c r="AU4853" t="s">
        <v>6164</v>
      </c>
      <c r="AV4853" t="s">
        <v>6165</v>
      </c>
      <c r="AW4853" t="s">
        <v>6166</v>
      </c>
      <c r="AX4853" t="s">
        <v>6167</v>
      </c>
      <c r="AY4853">
        <v>39</v>
      </c>
      <c r="AZ4853">
        <v>0</v>
      </c>
      <c r="BA4853">
        <v>0</v>
      </c>
      <c r="BB4853" t="s">
        <v>6168</v>
      </c>
      <c r="BC4853">
        <v>1</v>
      </c>
      <c r="BD4853">
        <v>0</v>
      </c>
      <c r="BE4853" t="s">
        <v>6178</v>
      </c>
      <c r="BF4853" t="s">
        <v>6176</v>
      </c>
      <c r="BG4853">
        <v>0</v>
      </c>
      <c r="BH4853" t="s">
        <v>6171</v>
      </c>
      <c r="BI4853">
        <v>29</v>
      </c>
      <c r="BJ4853" t="s">
        <v>6172</v>
      </c>
      <c r="BK4853">
        <v>0</v>
      </c>
      <c r="BL4853">
        <v>48</v>
      </c>
      <c r="BM4853" s="3">
        <f t="shared" si="683"/>
        <v>0.77083333333333337</v>
      </c>
    </row>
    <row r="4854" spans="1:65">
      <c r="A4854" t="s">
        <v>4994</v>
      </c>
      <c r="B4854" s="2">
        <v>45952</v>
      </c>
      <c r="C4854" t="s">
        <v>4641</v>
      </c>
      <c r="D4854" t="s">
        <v>4642</v>
      </c>
      <c r="E4854">
        <v>10</v>
      </c>
      <c r="F4854" t="s">
        <v>49</v>
      </c>
      <c r="G4854" t="s">
        <v>79</v>
      </c>
      <c r="H4854" t="s">
        <v>262</v>
      </c>
      <c r="I4854" t="s">
        <v>52</v>
      </c>
      <c r="J4854" t="s">
        <v>65</v>
      </c>
      <c r="K4854" t="s">
        <v>75</v>
      </c>
      <c r="L4854" t="s">
        <v>87</v>
      </c>
      <c r="M4854" t="s">
        <v>56</v>
      </c>
      <c r="N4854" t="s">
        <v>69</v>
      </c>
      <c r="O4854" t="s">
        <v>70</v>
      </c>
      <c r="P4854">
        <v>47</v>
      </c>
      <c r="Q4854">
        <v>48</v>
      </c>
      <c r="R4854">
        <v>46</v>
      </c>
      <c r="S4854">
        <v>1</v>
      </c>
      <c r="T4854">
        <f t="shared" si="675"/>
        <v>45</v>
      </c>
      <c r="U4854">
        <v>45</v>
      </c>
      <c r="V4854">
        <f t="shared" si="676"/>
        <v>0</v>
      </c>
      <c r="W4854" s="3">
        <f t="shared" si="677"/>
        <v>2.1739130434782608E-2</v>
      </c>
      <c r="X4854">
        <v>21</v>
      </c>
      <c r="Y4854" s="4">
        <v>0</v>
      </c>
      <c r="Z4854" s="4">
        <v>0.8</v>
      </c>
      <c r="AA4854" s="5">
        <v>52026.28</v>
      </c>
      <c r="AB4854" s="5">
        <f t="shared" si="678"/>
        <v>2341182.6</v>
      </c>
      <c r="AC4854" s="5">
        <v>35657.83</v>
      </c>
      <c r="AD4854" s="5">
        <f t="shared" si="679"/>
        <v>1640260.18</v>
      </c>
      <c r="AE4854" s="5">
        <v>107292.71</v>
      </c>
      <c r="AF4854" s="5">
        <v>30120.74</v>
      </c>
      <c r="AG4854" s="5">
        <v>8856.07</v>
      </c>
      <c r="AH4854" s="5">
        <v>1160</v>
      </c>
      <c r="AI4854" s="5">
        <v>4600</v>
      </c>
      <c r="AJ4854">
        <v>0</v>
      </c>
      <c r="AK4854" s="5">
        <v>0</v>
      </c>
      <c r="AL4854" s="5">
        <v>0</v>
      </c>
      <c r="AM4854" s="5">
        <v>31518.720000000001</v>
      </c>
      <c r="AN4854">
        <v>4</v>
      </c>
      <c r="AO4854">
        <v>2</v>
      </c>
      <c r="AP4854" t="str">
        <f t="shared" si="680"/>
        <v>Yes</v>
      </c>
      <c r="AQ4854">
        <v>0</v>
      </c>
      <c r="AR4854" s="5">
        <f t="shared" si="681"/>
        <v>1823808.42</v>
      </c>
      <c r="AS4854" s="5">
        <f t="shared" si="682"/>
        <v>517374.18</v>
      </c>
      <c r="AT4854" t="s">
        <v>59</v>
      </c>
      <c r="AU4854" t="s">
        <v>6164</v>
      </c>
      <c r="AV4854" t="s">
        <v>6165</v>
      </c>
      <c r="AW4854" t="s">
        <v>6166</v>
      </c>
      <c r="AX4854" t="s">
        <v>6167</v>
      </c>
      <c r="AY4854">
        <v>48</v>
      </c>
      <c r="AZ4854">
        <v>0</v>
      </c>
      <c r="BA4854">
        <v>0</v>
      </c>
      <c r="BB4854" t="s">
        <v>6168</v>
      </c>
      <c r="BC4854">
        <v>0</v>
      </c>
      <c r="BD4854">
        <v>0</v>
      </c>
      <c r="BE4854" t="s">
        <v>6169</v>
      </c>
      <c r="BF4854" t="s">
        <v>6170</v>
      </c>
      <c r="BG4854">
        <v>0</v>
      </c>
      <c r="BH4854" t="s">
        <v>6171</v>
      </c>
      <c r="BI4854">
        <v>50</v>
      </c>
      <c r="BJ4854" t="s">
        <v>6172</v>
      </c>
      <c r="BK4854">
        <v>0</v>
      </c>
      <c r="BL4854">
        <v>58</v>
      </c>
      <c r="BM4854" s="3">
        <f t="shared" si="683"/>
        <v>0.7931034482758621</v>
      </c>
    </row>
    <row r="4855" spans="1:65">
      <c r="A4855" t="s">
        <v>4995</v>
      </c>
      <c r="B4855" s="2">
        <v>45952</v>
      </c>
      <c r="C4855" t="s">
        <v>4641</v>
      </c>
      <c r="D4855" t="s">
        <v>4642</v>
      </c>
      <c r="E4855">
        <v>10</v>
      </c>
      <c r="F4855" t="s">
        <v>72</v>
      </c>
      <c r="G4855" t="s">
        <v>79</v>
      </c>
      <c r="H4855" t="s">
        <v>213</v>
      </c>
      <c r="I4855" t="s">
        <v>64</v>
      </c>
      <c r="J4855" t="s">
        <v>81</v>
      </c>
      <c r="K4855" t="s">
        <v>54</v>
      </c>
      <c r="L4855" t="s">
        <v>55</v>
      </c>
      <c r="M4855" t="s">
        <v>56</v>
      </c>
      <c r="N4855" t="s">
        <v>94</v>
      </c>
      <c r="O4855" t="s">
        <v>82</v>
      </c>
      <c r="P4855">
        <v>34</v>
      </c>
      <c r="Q4855">
        <v>34</v>
      </c>
      <c r="R4855">
        <v>35</v>
      </c>
      <c r="S4855">
        <v>1</v>
      </c>
      <c r="T4855">
        <f t="shared" si="675"/>
        <v>34</v>
      </c>
      <c r="U4855">
        <v>34</v>
      </c>
      <c r="V4855">
        <f t="shared" si="676"/>
        <v>0</v>
      </c>
      <c r="W4855" s="3">
        <f t="shared" si="677"/>
        <v>2.8571428571428571E-2</v>
      </c>
      <c r="X4855">
        <v>12</v>
      </c>
      <c r="Y4855" s="4">
        <v>3.9</v>
      </c>
      <c r="Z4855" s="4">
        <v>1.1000000000000001</v>
      </c>
      <c r="AA4855" s="5">
        <v>83352.039999999994</v>
      </c>
      <c r="AB4855" s="5">
        <f t="shared" si="678"/>
        <v>2833969.36</v>
      </c>
      <c r="AC4855" s="5">
        <v>52966.54</v>
      </c>
      <c r="AD4855" s="5">
        <f t="shared" si="679"/>
        <v>1853828.9</v>
      </c>
      <c r="AE4855" s="5">
        <v>105169.89</v>
      </c>
      <c r="AF4855" s="5">
        <v>28938.15</v>
      </c>
      <c r="AG4855" s="5">
        <v>7855.96</v>
      </c>
      <c r="AH4855" s="5">
        <v>1595</v>
      </c>
      <c r="AI4855" s="5">
        <v>6800</v>
      </c>
      <c r="AJ4855">
        <v>0</v>
      </c>
      <c r="AK4855" s="5">
        <v>0</v>
      </c>
      <c r="AL4855" s="5">
        <v>0</v>
      </c>
      <c r="AM4855" s="5">
        <v>23010.61</v>
      </c>
      <c r="AN4855">
        <v>4</v>
      </c>
      <c r="AO4855">
        <v>4</v>
      </c>
      <c r="AP4855" t="str">
        <f t="shared" si="680"/>
        <v>Yes</v>
      </c>
      <c r="AQ4855">
        <v>0</v>
      </c>
      <c r="AR4855" s="5">
        <f t="shared" si="681"/>
        <v>2027198.51</v>
      </c>
      <c r="AS4855" s="5">
        <f t="shared" si="682"/>
        <v>806770.85</v>
      </c>
      <c r="AT4855" t="s">
        <v>59</v>
      </c>
      <c r="AU4855" t="s">
        <v>6164</v>
      </c>
      <c r="AV4855" t="s">
        <v>6165</v>
      </c>
      <c r="AW4855" t="s">
        <v>6166</v>
      </c>
      <c r="AX4855" t="s">
        <v>6184</v>
      </c>
      <c r="AY4855">
        <v>37</v>
      </c>
      <c r="AZ4855">
        <v>2</v>
      </c>
      <c r="BA4855">
        <v>0</v>
      </c>
      <c r="BB4855" t="s">
        <v>6168</v>
      </c>
      <c r="BC4855">
        <v>0</v>
      </c>
      <c r="BD4855">
        <v>0</v>
      </c>
      <c r="BE4855" t="s">
        <v>6169</v>
      </c>
      <c r="BF4855" t="s">
        <v>6170</v>
      </c>
      <c r="BG4855">
        <v>0</v>
      </c>
      <c r="BH4855" t="s">
        <v>6171</v>
      </c>
      <c r="BI4855">
        <v>36</v>
      </c>
      <c r="BJ4855" t="s">
        <v>6172</v>
      </c>
      <c r="BK4855">
        <v>0</v>
      </c>
      <c r="BL4855">
        <v>47</v>
      </c>
      <c r="BM4855" s="3">
        <f t="shared" si="683"/>
        <v>0.74468085106382975</v>
      </c>
    </row>
    <row r="4856" spans="1:65">
      <c r="A4856" t="s">
        <v>4996</v>
      </c>
      <c r="B4856" s="2">
        <v>45952</v>
      </c>
      <c r="C4856" t="s">
        <v>4641</v>
      </c>
      <c r="D4856" t="s">
        <v>4642</v>
      </c>
      <c r="E4856">
        <v>10</v>
      </c>
      <c r="F4856" t="s">
        <v>49</v>
      </c>
      <c r="G4856" t="s">
        <v>79</v>
      </c>
      <c r="H4856" t="s">
        <v>106</v>
      </c>
      <c r="I4856" t="s">
        <v>74</v>
      </c>
      <c r="J4856" t="s">
        <v>81</v>
      </c>
      <c r="K4856" t="s">
        <v>66</v>
      </c>
      <c r="L4856" t="s">
        <v>87</v>
      </c>
      <c r="M4856" t="s">
        <v>56</v>
      </c>
      <c r="N4856" t="s">
        <v>69</v>
      </c>
      <c r="O4856" t="s">
        <v>82</v>
      </c>
      <c r="P4856">
        <v>35</v>
      </c>
      <c r="Q4856">
        <v>36</v>
      </c>
      <c r="R4856">
        <v>35</v>
      </c>
      <c r="S4856">
        <v>1</v>
      </c>
      <c r="T4856">
        <f t="shared" si="675"/>
        <v>34</v>
      </c>
      <c r="U4856">
        <v>34</v>
      </c>
      <c r="V4856">
        <f t="shared" si="676"/>
        <v>0</v>
      </c>
      <c r="W4856" s="3">
        <f t="shared" si="677"/>
        <v>2.8571428571428571E-2</v>
      </c>
      <c r="X4856">
        <v>30</v>
      </c>
      <c r="Y4856" s="4">
        <v>5.5</v>
      </c>
      <c r="Z4856" s="4">
        <v>1.2</v>
      </c>
      <c r="AA4856" s="5">
        <v>73933.259999999995</v>
      </c>
      <c r="AB4856" s="5">
        <f t="shared" si="678"/>
        <v>2513730.84</v>
      </c>
      <c r="AC4856" s="5">
        <v>54554.879999999997</v>
      </c>
      <c r="AD4856" s="5">
        <f t="shared" si="679"/>
        <v>1909420.8</v>
      </c>
      <c r="AE4856" s="5">
        <v>107623.77</v>
      </c>
      <c r="AF4856" s="5">
        <v>31519.95</v>
      </c>
      <c r="AG4856" s="5">
        <v>10342.9</v>
      </c>
      <c r="AH4856" s="5">
        <v>1740</v>
      </c>
      <c r="AI4856" s="5">
        <v>6800</v>
      </c>
      <c r="AJ4856">
        <v>0</v>
      </c>
      <c r="AK4856" s="5">
        <v>0</v>
      </c>
      <c r="AL4856" s="5">
        <v>0</v>
      </c>
      <c r="AM4856" s="5">
        <v>24807.69</v>
      </c>
      <c r="AN4856">
        <v>4</v>
      </c>
      <c r="AO4856">
        <v>5</v>
      </c>
      <c r="AP4856" t="str">
        <f t="shared" si="680"/>
        <v>No</v>
      </c>
      <c r="AQ4856">
        <v>2</v>
      </c>
      <c r="AR4856" s="5">
        <f t="shared" si="681"/>
        <v>2092255.11</v>
      </c>
      <c r="AS4856" s="5">
        <f t="shared" si="682"/>
        <v>421475.73</v>
      </c>
      <c r="AT4856" t="s">
        <v>59</v>
      </c>
      <c r="AU4856" t="s">
        <v>6164</v>
      </c>
      <c r="AV4856" t="s">
        <v>6165</v>
      </c>
      <c r="AW4856" t="s">
        <v>6166</v>
      </c>
      <c r="AX4856" t="s">
        <v>6167</v>
      </c>
      <c r="AY4856">
        <v>37</v>
      </c>
      <c r="AZ4856">
        <v>1</v>
      </c>
      <c r="BA4856">
        <v>0</v>
      </c>
      <c r="BB4856" t="s">
        <v>6168</v>
      </c>
      <c r="BC4856">
        <v>1</v>
      </c>
      <c r="BD4856">
        <v>0</v>
      </c>
      <c r="BE4856" t="s">
        <v>6178</v>
      </c>
      <c r="BF4856" t="s">
        <v>6170</v>
      </c>
      <c r="BG4856">
        <v>5</v>
      </c>
      <c r="BH4856" t="s">
        <v>6208</v>
      </c>
      <c r="BI4856">
        <v>105</v>
      </c>
      <c r="BJ4856" t="s">
        <v>6193</v>
      </c>
      <c r="BK4856">
        <v>0</v>
      </c>
      <c r="BL4856">
        <v>47</v>
      </c>
      <c r="BM4856" s="3">
        <f t="shared" si="683"/>
        <v>0.74468085106382975</v>
      </c>
    </row>
    <row r="4857" spans="1:65">
      <c r="A4857" t="s">
        <v>4997</v>
      </c>
      <c r="B4857" s="2">
        <v>45953</v>
      </c>
      <c r="C4857" t="s">
        <v>4641</v>
      </c>
      <c r="D4857" t="s">
        <v>4642</v>
      </c>
      <c r="E4857">
        <v>10</v>
      </c>
      <c r="F4857" t="s">
        <v>78</v>
      </c>
      <c r="G4857" t="s">
        <v>79</v>
      </c>
      <c r="H4857" t="s">
        <v>136</v>
      </c>
      <c r="I4857" t="s">
        <v>64</v>
      </c>
      <c r="J4857" t="s">
        <v>81</v>
      </c>
      <c r="K4857" t="s">
        <v>75</v>
      </c>
      <c r="L4857" t="s">
        <v>92</v>
      </c>
      <c r="M4857" t="s">
        <v>56</v>
      </c>
      <c r="N4857" t="s">
        <v>76</v>
      </c>
      <c r="O4857" t="s">
        <v>120</v>
      </c>
      <c r="P4857">
        <v>26</v>
      </c>
      <c r="Q4857">
        <v>40</v>
      </c>
      <c r="R4857">
        <v>39</v>
      </c>
      <c r="S4857">
        <v>1</v>
      </c>
      <c r="T4857">
        <f t="shared" si="675"/>
        <v>38</v>
      </c>
      <c r="U4857">
        <v>21</v>
      </c>
      <c r="V4857">
        <f t="shared" si="676"/>
        <v>17</v>
      </c>
      <c r="W4857" s="3">
        <f t="shared" si="677"/>
        <v>2.564102564102564E-2</v>
      </c>
      <c r="X4857">
        <v>20</v>
      </c>
      <c r="Y4857" s="4">
        <v>0</v>
      </c>
      <c r="Z4857" s="4">
        <v>0.5</v>
      </c>
      <c r="AA4857" s="5">
        <v>78181.710000000006</v>
      </c>
      <c r="AB4857" s="5">
        <f t="shared" si="678"/>
        <v>1641815.91</v>
      </c>
      <c r="AC4857" s="5">
        <v>53680.97</v>
      </c>
      <c r="AD4857" s="5">
        <f t="shared" si="679"/>
        <v>2093557.83</v>
      </c>
      <c r="AE4857" s="5">
        <v>116740.41</v>
      </c>
      <c r="AF4857" s="5">
        <v>36019.35</v>
      </c>
      <c r="AG4857" s="5">
        <v>8728.1</v>
      </c>
      <c r="AH4857" s="5">
        <v>725</v>
      </c>
      <c r="AI4857" s="5">
        <v>6800</v>
      </c>
      <c r="AJ4857">
        <v>0</v>
      </c>
      <c r="AK4857" s="5">
        <v>0</v>
      </c>
      <c r="AL4857" s="5">
        <v>26641.82</v>
      </c>
      <c r="AM4857" s="5">
        <v>14588.59</v>
      </c>
      <c r="AN4857">
        <v>4</v>
      </c>
      <c r="AO4857">
        <v>4</v>
      </c>
      <c r="AP4857" t="str">
        <f t="shared" si="680"/>
        <v>Yes</v>
      </c>
      <c r="AQ4857">
        <v>0</v>
      </c>
      <c r="AR4857" s="5">
        <f t="shared" si="681"/>
        <v>2303801.1</v>
      </c>
      <c r="AS4857" s="5">
        <f t="shared" si="682"/>
        <v>-661985.18999999994</v>
      </c>
      <c r="AT4857" t="s">
        <v>59</v>
      </c>
      <c r="AU4857" t="s">
        <v>6164</v>
      </c>
      <c r="AV4857" t="s">
        <v>6165</v>
      </c>
      <c r="AW4857" t="s">
        <v>6166</v>
      </c>
      <c r="AX4857" t="s">
        <v>6207</v>
      </c>
      <c r="AY4857">
        <v>33</v>
      </c>
      <c r="AZ4857">
        <v>3</v>
      </c>
      <c r="BA4857">
        <v>70</v>
      </c>
      <c r="BB4857" t="s">
        <v>6180</v>
      </c>
      <c r="BC4857">
        <v>0</v>
      </c>
      <c r="BD4857">
        <v>0</v>
      </c>
      <c r="BE4857" t="s">
        <v>6169</v>
      </c>
      <c r="BF4857" t="s">
        <v>6170</v>
      </c>
      <c r="BG4857">
        <v>1</v>
      </c>
      <c r="BH4857" t="s">
        <v>6186</v>
      </c>
      <c r="BI4857">
        <v>30</v>
      </c>
      <c r="BJ4857" t="s">
        <v>6172</v>
      </c>
      <c r="BK4857">
        <v>0</v>
      </c>
      <c r="BL4857">
        <v>50</v>
      </c>
      <c r="BM4857" s="3">
        <f t="shared" si="683"/>
        <v>0.78</v>
      </c>
    </row>
    <row r="4858" spans="1:65">
      <c r="A4858" t="s">
        <v>4998</v>
      </c>
      <c r="B4858" s="2">
        <v>45953</v>
      </c>
      <c r="C4858" t="s">
        <v>4641</v>
      </c>
      <c r="D4858" t="s">
        <v>4642</v>
      </c>
      <c r="E4858">
        <v>10</v>
      </c>
      <c r="F4858" t="s">
        <v>61</v>
      </c>
      <c r="G4858" t="s">
        <v>79</v>
      </c>
      <c r="H4858" t="s">
        <v>100</v>
      </c>
      <c r="I4858" t="s">
        <v>74</v>
      </c>
      <c r="J4858" t="s">
        <v>65</v>
      </c>
      <c r="K4858" t="s">
        <v>75</v>
      </c>
      <c r="L4858" t="s">
        <v>87</v>
      </c>
      <c r="M4858" t="s">
        <v>56</v>
      </c>
      <c r="N4858" t="s">
        <v>57</v>
      </c>
      <c r="O4858" t="s">
        <v>120</v>
      </c>
      <c r="P4858">
        <v>44</v>
      </c>
      <c r="Q4858">
        <v>47</v>
      </c>
      <c r="R4858">
        <v>46</v>
      </c>
      <c r="S4858">
        <v>1</v>
      </c>
      <c r="T4858">
        <f t="shared" si="675"/>
        <v>45</v>
      </c>
      <c r="U4858">
        <v>44</v>
      </c>
      <c r="V4858">
        <f t="shared" si="676"/>
        <v>1</v>
      </c>
      <c r="W4858" s="3">
        <f t="shared" si="677"/>
        <v>2.1739130434782608E-2</v>
      </c>
      <c r="X4858">
        <v>24</v>
      </c>
      <c r="Y4858" s="4">
        <v>4</v>
      </c>
      <c r="Z4858" s="4">
        <v>1.8</v>
      </c>
      <c r="AA4858" s="5">
        <v>52574.85</v>
      </c>
      <c r="AB4858" s="5">
        <f t="shared" si="678"/>
        <v>2313293.4</v>
      </c>
      <c r="AC4858" s="5">
        <v>35885.64</v>
      </c>
      <c r="AD4858" s="5">
        <f t="shared" si="679"/>
        <v>1650739.44</v>
      </c>
      <c r="AE4858" s="5">
        <v>103522.23</v>
      </c>
      <c r="AF4858" s="5">
        <v>28985.3</v>
      </c>
      <c r="AG4858" s="5">
        <v>8787.59</v>
      </c>
      <c r="AH4858" s="5">
        <v>2610</v>
      </c>
      <c r="AI4858" s="5">
        <v>4600</v>
      </c>
      <c r="AJ4858">
        <v>0</v>
      </c>
      <c r="AK4858" s="5">
        <v>0</v>
      </c>
      <c r="AL4858" s="5">
        <v>1004.98</v>
      </c>
      <c r="AM4858" s="5">
        <v>29228.26</v>
      </c>
      <c r="AN4858">
        <v>4</v>
      </c>
      <c r="AO4858">
        <v>3</v>
      </c>
      <c r="AP4858" t="str">
        <f t="shared" si="680"/>
        <v>Yes</v>
      </c>
      <c r="AQ4858">
        <v>1</v>
      </c>
      <c r="AR4858" s="5">
        <f t="shared" si="681"/>
        <v>1829477.8</v>
      </c>
      <c r="AS4858" s="5">
        <f t="shared" si="682"/>
        <v>483815.6</v>
      </c>
      <c r="AT4858" t="s">
        <v>59</v>
      </c>
      <c r="AU4858" t="s">
        <v>6164</v>
      </c>
      <c r="AV4858" t="s">
        <v>6165</v>
      </c>
      <c r="AW4858" t="s">
        <v>6166</v>
      </c>
      <c r="AX4858" t="s">
        <v>6167</v>
      </c>
      <c r="AY4858">
        <v>45</v>
      </c>
      <c r="AZ4858">
        <v>0</v>
      </c>
      <c r="BA4858">
        <v>18</v>
      </c>
      <c r="BB4858" t="s">
        <v>6180</v>
      </c>
      <c r="BC4858">
        <v>0</v>
      </c>
      <c r="BD4858">
        <v>0</v>
      </c>
      <c r="BE4858" t="s">
        <v>6169</v>
      </c>
      <c r="BF4858" t="s">
        <v>6170</v>
      </c>
      <c r="BG4858">
        <v>0</v>
      </c>
      <c r="BH4858" t="s">
        <v>6171</v>
      </c>
      <c r="BI4858">
        <v>59</v>
      </c>
      <c r="BJ4858" t="s">
        <v>6187</v>
      </c>
      <c r="BK4858">
        <v>0</v>
      </c>
      <c r="BL4858">
        <v>65</v>
      </c>
      <c r="BM4858" s="3">
        <f t="shared" si="683"/>
        <v>0.70769230769230773</v>
      </c>
    </row>
    <row r="4859" spans="1:65">
      <c r="A4859" t="s">
        <v>4999</v>
      </c>
      <c r="B4859" s="2">
        <v>45953</v>
      </c>
      <c r="C4859" t="s">
        <v>4641</v>
      </c>
      <c r="D4859" t="s">
        <v>4642</v>
      </c>
      <c r="E4859">
        <v>10</v>
      </c>
      <c r="F4859" t="s">
        <v>78</v>
      </c>
      <c r="G4859" t="s">
        <v>50</v>
      </c>
      <c r="H4859" t="s">
        <v>181</v>
      </c>
      <c r="I4859" t="s">
        <v>64</v>
      </c>
      <c r="J4859" t="s">
        <v>53</v>
      </c>
      <c r="K4859" t="s">
        <v>66</v>
      </c>
      <c r="L4859" t="s">
        <v>55</v>
      </c>
      <c r="M4859" t="s">
        <v>56</v>
      </c>
      <c r="N4859" t="s">
        <v>69</v>
      </c>
      <c r="O4859" t="s">
        <v>70</v>
      </c>
      <c r="P4859">
        <v>65</v>
      </c>
      <c r="Q4859">
        <v>66</v>
      </c>
      <c r="R4859">
        <v>62</v>
      </c>
      <c r="S4859">
        <v>2</v>
      </c>
      <c r="T4859">
        <f t="shared" si="675"/>
        <v>60</v>
      </c>
      <c r="U4859">
        <v>60</v>
      </c>
      <c r="V4859">
        <f t="shared" si="676"/>
        <v>0</v>
      </c>
      <c r="W4859" s="3">
        <f t="shared" si="677"/>
        <v>3.2258064516129031E-2</v>
      </c>
      <c r="X4859">
        <v>8</v>
      </c>
      <c r="Y4859" s="4">
        <v>7.1</v>
      </c>
      <c r="Z4859" s="4">
        <v>1.2</v>
      </c>
      <c r="AA4859" s="5">
        <v>33622.81</v>
      </c>
      <c r="AB4859" s="5">
        <f t="shared" si="678"/>
        <v>2017368.6</v>
      </c>
      <c r="AC4859" s="5">
        <v>23496.54</v>
      </c>
      <c r="AD4859" s="5">
        <f t="shared" si="679"/>
        <v>1456785.48</v>
      </c>
      <c r="AE4859" s="5">
        <v>101862.56</v>
      </c>
      <c r="AF4859" s="5">
        <v>28184.53</v>
      </c>
      <c r="AG4859" s="5">
        <v>7272.15</v>
      </c>
      <c r="AH4859" s="5">
        <v>1740</v>
      </c>
      <c r="AI4859" s="5">
        <v>6400</v>
      </c>
      <c r="AJ4859">
        <v>0</v>
      </c>
      <c r="AK4859" s="5">
        <v>0</v>
      </c>
      <c r="AL4859" s="5">
        <v>0</v>
      </c>
      <c r="AM4859" s="5">
        <v>39800.230000000003</v>
      </c>
      <c r="AN4859">
        <v>4</v>
      </c>
      <c r="AO4859">
        <v>4</v>
      </c>
      <c r="AP4859" t="str">
        <f t="shared" si="680"/>
        <v>Yes</v>
      </c>
      <c r="AQ4859">
        <v>0</v>
      </c>
      <c r="AR4859" s="5">
        <f t="shared" si="681"/>
        <v>1642044.95</v>
      </c>
      <c r="AS4859" s="5">
        <f t="shared" si="682"/>
        <v>375323.65</v>
      </c>
      <c r="AT4859" t="s">
        <v>59</v>
      </c>
      <c r="AU4859" t="s">
        <v>6164</v>
      </c>
      <c r="AV4859" t="s">
        <v>6165</v>
      </c>
      <c r="AW4859" t="s">
        <v>6166</v>
      </c>
      <c r="AX4859" t="s">
        <v>6167</v>
      </c>
      <c r="AY4859">
        <v>65</v>
      </c>
      <c r="AZ4859">
        <v>0</v>
      </c>
      <c r="BA4859">
        <v>0</v>
      </c>
      <c r="BB4859" t="s">
        <v>6168</v>
      </c>
      <c r="BC4859">
        <v>0</v>
      </c>
      <c r="BD4859">
        <v>0</v>
      </c>
      <c r="BE4859" t="s">
        <v>6169</v>
      </c>
      <c r="BF4859" t="s">
        <v>6170</v>
      </c>
      <c r="BG4859">
        <v>0</v>
      </c>
      <c r="BH4859" t="s">
        <v>6171</v>
      </c>
      <c r="BI4859">
        <v>29</v>
      </c>
      <c r="BJ4859" t="s">
        <v>6172</v>
      </c>
      <c r="BK4859">
        <v>0</v>
      </c>
      <c r="BL4859">
        <v>71</v>
      </c>
      <c r="BM4859" s="3">
        <f t="shared" si="683"/>
        <v>0.87323943661971826</v>
      </c>
    </row>
    <row r="4860" spans="1:65">
      <c r="A4860" t="s">
        <v>5000</v>
      </c>
      <c r="B4860" s="2">
        <v>45953</v>
      </c>
      <c r="C4860" t="s">
        <v>4641</v>
      </c>
      <c r="D4860" t="s">
        <v>4642</v>
      </c>
      <c r="E4860">
        <v>10</v>
      </c>
      <c r="F4860" t="s">
        <v>61</v>
      </c>
      <c r="G4860" t="s">
        <v>62</v>
      </c>
      <c r="H4860" t="s">
        <v>96</v>
      </c>
      <c r="I4860" t="s">
        <v>52</v>
      </c>
      <c r="J4860" t="s">
        <v>65</v>
      </c>
      <c r="K4860" t="s">
        <v>54</v>
      </c>
      <c r="L4860" t="s">
        <v>92</v>
      </c>
      <c r="M4860" t="s">
        <v>68</v>
      </c>
      <c r="N4860" t="s">
        <v>94</v>
      </c>
      <c r="O4860" t="s">
        <v>120</v>
      </c>
      <c r="P4860">
        <v>47</v>
      </c>
      <c r="Q4860">
        <v>49</v>
      </c>
      <c r="R4860">
        <v>49</v>
      </c>
      <c r="S4860">
        <v>1</v>
      </c>
      <c r="T4860">
        <f t="shared" si="675"/>
        <v>48</v>
      </c>
      <c r="U4860">
        <v>46</v>
      </c>
      <c r="V4860">
        <f t="shared" si="676"/>
        <v>2</v>
      </c>
      <c r="W4860" s="3">
        <f t="shared" si="677"/>
        <v>2.0408163265306121E-2</v>
      </c>
      <c r="X4860">
        <v>43</v>
      </c>
      <c r="Y4860" s="4">
        <v>4.9000000000000004</v>
      </c>
      <c r="Z4860" s="4">
        <v>1.6</v>
      </c>
      <c r="AA4860" s="5">
        <v>55868.9</v>
      </c>
      <c r="AB4860" s="5">
        <f t="shared" si="678"/>
        <v>2569969.4</v>
      </c>
      <c r="AC4860" s="5">
        <v>33739.910000000003</v>
      </c>
      <c r="AD4860" s="5">
        <f t="shared" si="679"/>
        <v>1653255.59</v>
      </c>
      <c r="AE4860" s="5">
        <v>113789.37</v>
      </c>
      <c r="AF4860" s="5">
        <v>30401.82</v>
      </c>
      <c r="AG4860" s="5">
        <v>11791.29</v>
      </c>
      <c r="AH4860" s="5">
        <v>2320</v>
      </c>
      <c r="AI4860" s="5">
        <v>4600</v>
      </c>
      <c r="AJ4860">
        <v>1</v>
      </c>
      <c r="AK4860" s="5">
        <v>13114.7</v>
      </c>
      <c r="AL4860" s="5">
        <v>1964.25</v>
      </c>
      <c r="AM4860" s="5">
        <v>30751.56</v>
      </c>
      <c r="AN4860">
        <v>4</v>
      </c>
      <c r="AO4860">
        <v>4</v>
      </c>
      <c r="AP4860" t="str">
        <f t="shared" si="680"/>
        <v>Yes</v>
      </c>
      <c r="AQ4860">
        <v>1</v>
      </c>
      <c r="AR4860" s="5">
        <f t="shared" si="681"/>
        <v>1861988.58</v>
      </c>
      <c r="AS4860" s="5">
        <f t="shared" si="682"/>
        <v>707980.82</v>
      </c>
      <c r="AT4860" t="s">
        <v>59</v>
      </c>
      <c r="AU4860" t="s">
        <v>6189</v>
      </c>
      <c r="AV4860" t="s">
        <v>6190</v>
      </c>
      <c r="AW4860" t="s">
        <v>6183</v>
      </c>
      <c r="AX4860" t="s">
        <v>6184</v>
      </c>
      <c r="AY4860">
        <v>53</v>
      </c>
      <c r="AZ4860">
        <v>3</v>
      </c>
      <c r="BA4860">
        <v>15</v>
      </c>
      <c r="BB4860" t="s">
        <v>6185</v>
      </c>
      <c r="BC4860">
        <v>0</v>
      </c>
      <c r="BD4860">
        <v>0</v>
      </c>
      <c r="BE4860" t="s">
        <v>6169</v>
      </c>
      <c r="BF4860" t="s">
        <v>6170</v>
      </c>
      <c r="BG4860">
        <v>0</v>
      </c>
      <c r="BH4860" t="s">
        <v>6171</v>
      </c>
      <c r="BI4860">
        <v>20</v>
      </c>
      <c r="BJ4860" t="s">
        <v>6172</v>
      </c>
      <c r="BK4860">
        <v>0</v>
      </c>
      <c r="BL4860">
        <v>65</v>
      </c>
      <c r="BM4860" s="3">
        <f t="shared" si="683"/>
        <v>0.75384615384615383</v>
      </c>
    </row>
    <row r="4861" spans="1:65">
      <c r="A4861" t="s">
        <v>5001</v>
      </c>
      <c r="B4861" s="2">
        <v>45953</v>
      </c>
      <c r="C4861" t="s">
        <v>4641</v>
      </c>
      <c r="D4861" t="s">
        <v>4642</v>
      </c>
      <c r="E4861">
        <v>10</v>
      </c>
      <c r="F4861" t="s">
        <v>72</v>
      </c>
      <c r="G4861" t="s">
        <v>50</v>
      </c>
      <c r="H4861" t="s">
        <v>119</v>
      </c>
      <c r="I4861" t="s">
        <v>64</v>
      </c>
      <c r="J4861" t="s">
        <v>65</v>
      </c>
      <c r="K4861" t="s">
        <v>66</v>
      </c>
      <c r="L4861" t="s">
        <v>55</v>
      </c>
      <c r="M4861" t="s">
        <v>68</v>
      </c>
      <c r="N4861" t="s">
        <v>69</v>
      </c>
      <c r="O4861" t="s">
        <v>82</v>
      </c>
      <c r="P4861">
        <v>48</v>
      </c>
      <c r="Q4861">
        <v>52</v>
      </c>
      <c r="R4861">
        <v>52</v>
      </c>
      <c r="S4861">
        <v>1</v>
      </c>
      <c r="T4861">
        <f t="shared" si="675"/>
        <v>51</v>
      </c>
      <c r="U4861">
        <v>46</v>
      </c>
      <c r="V4861">
        <f t="shared" si="676"/>
        <v>5</v>
      </c>
      <c r="W4861" s="3">
        <f t="shared" si="677"/>
        <v>1.9230769230769232E-2</v>
      </c>
      <c r="X4861">
        <v>20</v>
      </c>
      <c r="Y4861" s="4">
        <v>6.4</v>
      </c>
      <c r="Z4861" s="4">
        <v>2.2000000000000002</v>
      </c>
      <c r="AA4861" s="5">
        <v>48980.88</v>
      </c>
      <c r="AB4861" s="5">
        <f t="shared" si="678"/>
        <v>2253120.48</v>
      </c>
      <c r="AC4861" s="5">
        <v>33149.93</v>
      </c>
      <c r="AD4861" s="5">
        <f t="shared" si="679"/>
        <v>1723796.36</v>
      </c>
      <c r="AE4861" s="5">
        <v>110124.53</v>
      </c>
      <c r="AF4861" s="5">
        <v>32379.82</v>
      </c>
      <c r="AG4861" s="5">
        <v>8738.3799999999992</v>
      </c>
      <c r="AH4861" s="5">
        <v>3190</v>
      </c>
      <c r="AI4861" s="5">
        <v>4600</v>
      </c>
      <c r="AJ4861">
        <v>1</v>
      </c>
      <c r="AK4861" s="5">
        <v>14442.12</v>
      </c>
      <c r="AL4861" s="5">
        <v>5013.1899999999996</v>
      </c>
      <c r="AM4861" s="5">
        <v>33553.56</v>
      </c>
      <c r="AN4861">
        <v>4</v>
      </c>
      <c r="AO4861">
        <v>5</v>
      </c>
      <c r="AP4861" t="str">
        <f t="shared" si="680"/>
        <v>No</v>
      </c>
      <c r="AQ4861">
        <v>3</v>
      </c>
      <c r="AR4861" s="5">
        <f t="shared" si="681"/>
        <v>1935837.96</v>
      </c>
      <c r="AS4861" s="5">
        <f t="shared" si="682"/>
        <v>317282.52</v>
      </c>
      <c r="AT4861" t="s">
        <v>59</v>
      </c>
      <c r="AU4861" t="s">
        <v>6181</v>
      </c>
      <c r="AV4861" t="s">
        <v>6182</v>
      </c>
      <c r="AW4861" t="s">
        <v>6183</v>
      </c>
      <c r="AX4861" t="s">
        <v>6184</v>
      </c>
      <c r="AY4861">
        <v>48</v>
      </c>
      <c r="AZ4861">
        <v>0</v>
      </c>
      <c r="BA4861">
        <v>34</v>
      </c>
      <c r="BB4861" t="s">
        <v>6180</v>
      </c>
      <c r="BC4861">
        <v>1</v>
      </c>
      <c r="BD4861">
        <v>0</v>
      </c>
      <c r="BE4861" t="s">
        <v>6178</v>
      </c>
      <c r="BF4861" t="s">
        <v>6170</v>
      </c>
      <c r="BG4861">
        <v>1</v>
      </c>
      <c r="BH4861" t="s">
        <v>6179</v>
      </c>
      <c r="BI4861">
        <v>29</v>
      </c>
      <c r="BJ4861" t="s">
        <v>6172</v>
      </c>
      <c r="BK4861">
        <v>0</v>
      </c>
      <c r="BL4861">
        <v>63</v>
      </c>
      <c r="BM4861" s="3">
        <f t="shared" si="683"/>
        <v>0.82539682539682535</v>
      </c>
    </row>
    <row r="4862" spans="1:65">
      <c r="A4862" t="s">
        <v>5002</v>
      </c>
      <c r="B4862" s="2">
        <v>45953</v>
      </c>
      <c r="C4862" t="s">
        <v>4641</v>
      </c>
      <c r="D4862" t="s">
        <v>4642</v>
      </c>
      <c r="E4862">
        <v>10</v>
      </c>
      <c r="F4862" t="s">
        <v>72</v>
      </c>
      <c r="G4862" t="s">
        <v>50</v>
      </c>
      <c r="H4862" t="s">
        <v>138</v>
      </c>
      <c r="I4862" t="s">
        <v>74</v>
      </c>
      <c r="J4862" t="s">
        <v>81</v>
      </c>
      <c r="K4862" t="s">
        <v>66</v>
      </c>
      <c r="L4862" t="s">
        <v>87</v>
      </c>
      <c r="M4862" t="s">
        <v>56</v>
      </c>
      <c r="N4862" t="s">
        <v>69</v>
      </c>
      <c r="O4862" t="s">
        <v>82</v>
      </c>
      <c r="P4862">
        <v>40</v>
      </c>
      <c r="Q4862">
        <v>42</v>
      </c>
      <c r="R4862">
        <v>42</v>
      </c>
      <c r="S4862">
        <v>1</v>
      </c>
      <c r="T4862">
        <f t="shared" si="675"/>
        <v>41</v>
      </c>
      <c r="U4862">
        <v>39</v>
      </c>
      <c r="V4862">
        <f t="shared" si="676"/>
        <v>2</v>
      </c>
      <c r="W4862" s="3">
        <f t="shared" si="677"/>
        <v>2.3809523809523808E-2</v>
      </c>
      <c r="X4862">
        <v>24</v>
      </c>
      <c r="Y4862" s="4">
        <v>0.2</v>
      </c>
      <c r="Z4862" s="4">
        <v>1.3</v>
      </c>
      <c r="AA4862" s="5">
        <v>73145.89</v>
      </c>
      <c r="AB4862" s="5">
        <f t="shared" si="678"/>
        <v>2852689.71</v>
      </c>
      <c r="AC4862" s="5">
        <v>54068.23</v>
      </c>
      <c r="AD4862" s="5">
        <f t="shared" si="679"/>
        <v>2270865.66</v>
      </c>
      <c r="AE4862" s="5">
        <v>127031.84</v>
      </c>
      <c r="AF4862" s="5">
        <v>36283.949999999997</v>
      </c>
      <c r="AG4862" s="5">
        <v>8866.42</v>
      </c>
      <c r="AH4862" s="5">
        <v>1885</v>
      </c>
      <c r="AI4862" s="5">
        <v>6800</v>
      </c>
      <c r="AJ4862">
        <v>0</v>
      </c>
      <c r="AK4862" s="5">
        <v>0</v>
      </c>
      <c r="AL4862" s="5">
        <v>2871.78</v>
      </c>
      <c r="AM4862" s="5">
        <v>26502.25</v>
      </c>
      <c r="AN4862">
        <v>4</v>
      </c>
      <c r="AO4862">
        <v>5</v>
      </c>
      <c r="AP4862" t="str">
        <f t="shared" si="680"/>
        <v>No</v>
      </c>
      <c r="AQ4862">
        <v>2</v>
      </c>
      <c r="AR4862" s="5">
        <f t="shared" si="681"/>
        <v>2481106.9</v>
      </c>
      <c r="AS4862" s="5">
        <f t="shared" si="682"/>
        <v>371582.81</v>
      </c>
      <c r="AT4862" t="s">
        <v>59</v>
      </c>
      <c r="AU4862" t="s">
        <v>6164</v>
      </c>
      <c r="AV4862" t="s">
        <v>6165</v>
      </c>
      <c r="AW4862" t="s">
        <v>6166</v>
      </c>
      <c r="AX4862" t="s">
        <v>6184</v>
      </c>
      <c r="AY4862">
        <v>42</v>
      </c>
      <c r="AZ4862">
        <v>2</v>
      </c>
      <c r="BA4862">
        <v>21</v>
      </c>
      <c r="BB4862" t="s">
        <v>6185</v>
      </c>
      <c r="BC4862">
        <v>0</v>
      </c>
      <c r="BD4862">
        <v>1</v>
      </c>
      <c r="BE4862" t="s">
        <v>6188</v>
      </c>
      <c r="BF4862" t="s">
        <v>6170</v>
      </c>
      <c r="BG4862">
        <v>1</v>
      </c>
      <c r="BH4862" t="s">
        <v>6186</v>
      </c>
      <c r="BI4862">
        <v>49</v>
      </c>
      <c r="BJ4862" t="s">
        <v>6172</v>
      </c>
      <c r="BK4862">
        <v>0</v>
      </c>
      <c r="BL4862">
        <v>50</v>
      </c>
      <c r="BM4862" s="3">
        <f t="shared" si="683"/>
        <v>0.84</v>
      </c>
    </row>
    <row r="4863" spans="1:65">
      <c r="A4863" t="s">
        <v>5003</v>
      </c>
      <c r="B4863" s="2">
        <v>45953</v>
      </c>
      <c r="C4863" t="s">
        <v>4641</v>
      </c>
      <c r="D4863" t="s">
        <v>4642</v>
      </c>
      <c r="E4863">
        <v>10</v>
      </c>
      <c r="F4863" t="s">
        <v>78</v>
      </c>
      <c r="G4863" t="s">
        <v>79</v>
      </c>
      <c r="H4863" t="s">
        <v>143</v>
      </c>
      <c r="I4863" t="s">
        <v>64</v>
      </c>
      <c r="J4863" t="s">
        <v>53</v>
      </c>
      <c r="K4863" t="s">
        <v>75</v>
      </c>
      <c r="L4863" t="s">
        <v>87</v>
      </c>
      <c r="M4863" t="s">
        <v>56</v>
      </c>
      <c r="N4863" t="s">
        <v>94</v>
      </c>
      <c r="O4863" t="s">
        <v>82</v>
      </c>
      <c r="P4863">
        <v>63</v>
      </c>
      <c r="Q4863">
        <v>64</v>
      </c>
      <c r="R4863">
        <v>64</v>
      </c>
      <c r="S4863">
        <v>1</v>
      </c>
      <c r="T4863">
        <f t="shared" si="675"/>
        <v>63</v>
      </c>
      <c r="U4863">
        <v>62</v>
      </c>
      <c r="V4863">
        <f t="shared" si="676"/>
        <v>1</v>
      </c>
      <c r="W4863" s="3">
        <f t="shared" si="677"/>
        <v>1.5625E-2</v>
      </c>
      <c r="X4863">
        <v>26</v>
      </c>
      <c r="Y4863" s="4">
        <v>7</v>
      </c>
      <c r="Z4863" s="4">
        <v>2</v>
      </c>
      <c r="AA4863" s="5">
        <v>35550.11</v>
      </c>
      <c r="AB4863" s="5">
        <f t="shared" si="678"/>
        <v>2204106.8199999998</v>
      </c>
      <c r="AC4863" s="5">
        <v>24227.279999999999</v>
      </c>
      <c r="AD4863" s="5">
        <f t="shared" si="679"/>
        <v>1550545.9199999999</v>
      </c>
      <c r="AE4863" s="5">
        <v>106145.14</v>
      </c>
      <c r="AF4863" s="5">
        <v>31487.42</v>
      </c>
      <c r="AG4863" s="5">
        <v>9179.7199999999993</v>
      </c>
      <c r="AH4863" s="5">
        <v>2900</v>
      </c>
      <c r="AI4863" s="5">
        <v>3200</v>
      </c>
      <c r="AJ4863">
        <v>0</v>
      </c>
      <c r="AK4863" s="5">
        <v>0</v>
      </c>
      <c r="AL4863" s="5">
        <v>691.02</v>
      </c>
      <c r="AM4863" s="5">
        <v>40158.14</v>
      </c>
      <c r="AN4863">
        <v>4</v>
      </c>
      <c r="AO4863">
        <v>4</v>
      </c>
      <c r="AP4863" t="str">
        <f t="shared" si="680"/>
        <v>Yes</v>
      </c>
      <c r="AQ4863">
        <v>1</v>
      </c>
      <c r="AR4863" s="5">
        <f t="shared" si="681"/>
        <v>1744307.36</v>
      </c>
      <c r="AS4863" s="5">
        <f t="shared" si="682"/>
        <v>459799.46</v>
      </c>
      <c r="AT4863" t="s">
        <v>59</v>
      </c>
      <c r="AU4863" t="s">
        <v>6164</v>
      </c>
      <c r="AV4863" t="s">
        <v>6165</v>
      </c>
      <c r="AW4863" t="s">
        <v>6166</v>
      </c>
      <c r="AX4863" t="s">
        <v>6184</v>
      </c>
      <c r="AY4863">
        <v>65</v>
      </c>
      <c r="AZ4863">
        <v>1</v>
      </c>
      <c r="BA4863">
        <v>11</v>
      </c>
      <c r="BB4863" t="s">
        <v>6180</v>
      </c>
      <c r="BC4863">
        <v>0</v>
      </c>
      <c r="BD4863">
        <v>0</v>
      </c>
      <c r="BE4863" t="s">
        <v>6169</v>
      </c>
      <c r="BF4863" t="s">
        <v>6170</v>
      </c>
      <c r="BG4863">
        <v>1</v>
      </c>
      <c r="BH4863" t="s">
        <v>6179</v>
      </c>
      <c r="BI4863">
        <v>23</v>
      </c>
      <c r="BJ4863" t="s">
        <v>6172</v>
      </c>
      <c r="BK4863">
        <v>0</v>
      </c>
      <c r="BL4863">
        <v>72</v>
      </c>
      <c r="BM4863" s="3">
        <f t="shared" si="683"/>
        <v>0.88888888888888884</v>
      </c>
    </row>
    <row r="4864" spans="1:65">
      <c r="A4864" t="s">
        <v>5004</v>
      </c>
      <c r="B4864" s="2">
        <v>45953</v>
      </c>
      <c r="C4864" t="s">
        <v>4641</v>
      </c>
      <c r="D4864" t="s">
        <v>4642</v>
      </c>
      <c r="E4864">
        <v>10</v>
      </c>
      <c r="F4864" t="s">
        <v>78</v>
      </c>
      <c r="G4864" t="s">
        <v>79</v>
      </c>
      <c r="H4864" t="s">
        <v>143</v>
      </c>
      <c r="I4864" t="s">
        <v>74</v>
      </c>
      <c r="J4864" t="s">
        <v>65</v>
      </c>
      <c r="K4864" t="s">
        <v>75</v>
      </c>
      <c r="L4864" t="s">
        <v>67</v>
      </c>
      <c r="M4864" t="s">
        <v>56</v>
      </c>
      <c r="N4864" t="s">
        <v>94</v>
      </c>
      <c r="O4864" t="s">
        <v>58</v>
      </c>
      <c r="P4864">
        <v>50</v>
      </c>
      <c r="Q4864">
        <v>54</v>
      </c>
      <c r="R4864">
        <v>52</v>
      </c>
      <c r="S4864">
        <v>2</v>
      </c>
      <c r="T4864">
        <f t="shared" si="675"/>
        <v>50</v>
      </c>
      <c r="U4864">
        <v>50</v>
      </c>
      <c r="V4864">
        <f t="shared" si="676"/>
        <v>0</v>
      </c>
      <c r="W4864" s="3">
        <f t="shared" si="677"/>
        <v>3.8461538461538464E-2</v>
      </c>
      <c r="X4864">
        <v>17</v>
      </c>
      <c r="Y4864" s="4">
        <v>3.2</v>
      </c>
      <c r="Z4864" s="4">
        <v>1.3</v>
      </c>
      <c r="AA4864" s="5">
        <v>51889.72</v>
      </c>
      <c r="AB4864" s="5">
        <f t="shared" si="678"/>
        <v>2594486</v>
      </c>
      <c r="AC4864" s="5">
        <v>34057.410000000003</v>
      </c>
      <c r="AD4864" s="5">
        <f t="shared" si="679"/>
        <v>1770985.32</v>
      </c>
      <c r="AE4864" s="5">
        <v>116020.37</v>
      </c>
      <c r="AF4864" s="5">
        <v>34447.72</v>
      </c>
      <c r="AG4864" s="5">
        <v>8778.27</v>
      </c>
      <c r="AH4864" s="5">
        <v>1885</v>
      </c>
      <c r="AI4864" s="5">
        <v>9200</v>
      </c>
      <c r="AJ4864">
        <v>0</v>
      </c>
      <c r="AK4864" s="5">
        <v>0</v>
      </c>
      <c r="AL4864" s="5">
        <v>0</v>
      </c>
      <c r="AM4864" s="5">
        <v>32615.45</v>
      </c>
      <c r="AN4864">
        <v>4</v>
      </c>
      <c r="AO4864">
        <v>3</v>
      </c>
      <c r="AP4864" t="str">
        <f t="shared" si="680"/>
        <v>Yes</v>
      </c>
      <c r="AQ4864">
        <v>0</v>
      </c>
      <c r="AR4864" s="5">
        <f t="shared" si="681"/>
        <v>1973932.13</v>
      </c>
      <c r="AS4864" s="5">
        <f t="shared" si="682"/>
        <v>620553.87</v>
      </c>
      <c r="AT4864" t="s">
        <v>59</v>
      </c>
      <c r="AU4864" t="s">
        <v>6164</v>
      </c>
      <c r="AV4864" t="s">
        <v>6165</v>
      </c>
      <c r="AW4864" t="s">
        <v>6166</v>
      </c>
      <c r="AX4864" t="s">
        <v>6167</v>
      </c>
      <c r="AY4864">
        <v>50</v>
      </c>
      <c r="AZ4864">
        <v>0</v>
      </c>
      <c r="BA4864">
        <v>0</v>
      </c>
      <c r="BB4864" t="s">
        <v>6168</v>
      </c>
      <c r="BC4864">
        <v>0</v>
      </c>
      <c r="BD4864">
        <v>0</v>
      </c>
      <c r="BE4864" t="s">
        <v>6169</v>
      </c>
      <c r="BF4864" t="s">
        <v>6170</v>
      </c>
      <c r="BG4864">
        <v>0</v>
      </c>
      <c r="BH4864" t="s">
        <v>6171</v>
      </c>
      <c r="BI4864">
        <v>5</v>
      </c>
      <c r="BJ4864" t="s">
        <v>6172</v>
      </c>
      <c r="BK4864">
        <v>0</v>
      </c>
      <c r="BL4864">
        <v>60</v>
      </c>
      <c r="BM4864" s="3">
        <f t="shared" si="683"/>
        <v>0.8666666666666667</v>
      </c>
    </row>
    <row r="4865" spans="1:65">
      <c r="A4865" t="s">
        <v>5005</v>
      </c>
      <c r="B4865" s="2">
        <v>45953</v>
      </c>
      <c r="C4865" t="s">
        <v>4641</v>
      </c>
      <c r="D4865" t="s">
        <v>4642</v>
      </c>
      <c r="E4865">
        <v>10</v>
      </c>
      <c r="F4865" t="s">
        <v>49</v>
      </c>
      <c r="G4865" t="s">
        <v>79</v>
      </c>
      <c r="H4865" t="s">
        <v>106</v>
      </c>
      <c r="I4865" t="s">
        <v>52</v>
      </c>
      <c r="J4865" t="s">
        <v>65</v>
      </c>
      <c r="K4865" t="s">
        <v>75</v>
      </c>
      <c r="L4865" t="s">
        <v>67</v>
      </c>
      <c r="M4865" t="s">
        <v>56</v>
      </c>
      <c r="N4865" t="s">
        <v>76</v>
      </c>
      <c r="O4865" t="s">
        <v>82</v>
      </c>
      <c r="P4865">
        <v>52</v>
      </c>
      <c r="Q4865">
        <v>54</v>
      </c>
      <c r="R4865">
        <v>53</v>
      </c>
      <c r="S4865">
        <v>3</v>
      </c>
      <c r="T4865">
        <f t="shared" si="675"/>
        <v>50</v>
      </c>
      <c r="U4865">
        <v>50</v>
      </c>
      <c r="V4865">
        <f t="shared" si="676"/>
        <v>0</v>
      </c>
      <c r="W4865" s="3">
        <f t="shared" si="677"/>
        <v>5.6603773584905662E-2</v>
      </c>
      <c r="X4865">
        <v>142</v>
      </c>
      <c r="Y4865" s="4">
        <v>0</v>
      </c>
      <c r="Z4865" s="4">
        <v>6.7</v>
      </c>
      <c r="AA4865" s="5">
        <v>52460.38</v>
      </c>
      <c r="AB4865" s="5">
        <f t="shared" si="678"/>
        <v>2623019</v>
      </c>
      <c r="AC4865" s="5">
        <v>34005.519999999997</v>
      </c>
      <c r="AD4865" s="5">
        <f t="shared" si="679"/>
        <v>1802292.56</v>
      </c>
      <c r="AE4865" s="5">
        <v>122713.13</v>
      </c>
      <c r="AF4865" s="5">
        <v>41020.269999999997</v>
      </c>
      <c r="AG4865" s="5">
        <v>53783.07</v>
      </c>
      <c r="AH4865" s="5">
        <v>9715</v>
      </c>
      <c r="AI4865" s="5">
        <v>13800</v>
      </c>
      <c r="AJ4865">
        <v>0</v>
      </c>
      <c r="AK4865" s="5">
        <v>0</v>
      </c>
      <c r="AL4865" s="5">
        <v>0</v>
      </c>
      <c r="AM4865" s="5">
        <v>45830.84</v>
      </c>
      <c r="AN4865">
        <v>4</v>
      </c>
      <c r="AO4865">
        <v>8</v>
      </c>
      <c r="AP4865" t="str">
        <f t="shared" si="680"/>
        <v>No</v>
      </c>
      <c r="AQ4865">
        <v>3</v>
      </c>
      <c r="AR4865" s="5">
        <f t="shared" si="681"/>
        <v>2089154.87</v>
      </c>
      <c r="AS4865" s="5">
        <f t="shared" si="682"/>
        <v>533864.13</v>
      </c>
      <c r="AT4865" t="s">
        <v>116</v>
      </c>
      <c r="AU4865" t="s">
        <v>6164</v>
      </c>
      <c r="AV4865" t="s">
        <v>6165</v>
      </c>
      <c r="AW4865" t="s">
        <v>6166</v>
      </c>
      <c r="AX4865" t="s">
        <v>6202</v>
      </c>
      <c r="AY4865">
        <v>55</v>
      </c>
      <c r="AZ4865">
        <v>0</v>
      </c>
      <c r="BA4865">
        <v>0</v>
      </c>
      <c r="BB4865" t="s">
        <v>6168</v>
      </c>
      <c r="BC4865">
        <v>1</v>
      </c>
      <c r="BD4865">
        <v>3</v>
      </c>
      <c r="BE4865" t="s">
        <v>6218</v>
      </c>
      <c r="BF4865" t="s">
        <v>6176</v>
      </c>
      <c r="BG4865">
        <v>3</v>
      </c>
      <c r="BH4865" t="s">
        <v>6208</v>
      </c>
      <c r="BI4865">
        <v>87</v>
      </c>
      <c r="BJ4865" t="s">
        <v>6193</v>
      </c>
      <c r="BK4865">
        <v>0</v>
      </c>
      <c r="BL4865">
        <v>62</v>
      </c>
      <c r="BM4865" s="3">
        <f t="shared" si="683"/>
        <v>0.85483870967741937</v>
      </c>
    </row>
    <row r="4866" spans="1:65">
      <c r="A4866" t="s">
        <v>5006</v>
      </c>
      <c r="B4866" s="2">
        <v>45953</v>
      </c>
      <c r="C4866" t="s">
        <v>4641</v>
      </c>
      <c r="D4866" t="s">
        <v>4642</v>
      </c>
      <c r="E4866">
        <v>10</v>
      </c>
      <c r="F4866" t="s">
        <v>49</v>
      </c>
      <c r="G4866" t="s">
        <v>50</v>
      </c>
      <c r="H4866" t="s">
        <v>89</v>
      </c>
      <c r="I4866" t="s">
        <v>74</v>
      </c>
      <c r="J4866" t="s">
        <v>65</v>
      </c>
      <c r="K4866" t="s">
        <v>66</v>
      </c>
      <c r="L4866" t="s">
        <v>67</v>
      </c>
      <c r="M4866" t="s">
        <v>68</v>
      </c>
      <c r="N4866" t="s">
        <v>94</v>
      </c>
      <c r="O4866" t="s">
        <v>58</v>
      </c>
      <c r="P4866">
        <v>50</v>
      </c>
      <c r="Q4866">
        <v>51</v>
      </c>
      <c r="R4866">
        <v>51</v>
      </c>
      <c r="S4866">
        <v>4</v>
      </c>
      <c r="T4866">
        <f t="shared" ref="T4866:T4929" si="684">R4866-S4866</f>
        <v>47</v>
      </c>
      <c r="U4866">
        <v>47</v>
      </c>
      <c r="V4866">
        <f t="shared" ref="V4866:V4929" si="685">T4866-U4866</f>
        <v>0</v>
      </c>
      <c r="W4866" s="3">
        <f t="shared" ref="W4866:W4929" si="686">IFERROR(S4866/R4866,0)</f>
        <v>7.8431372549019607E-2</v>
      </c>
      <c r="X4866">
        <v>33</v>
      </c>
      <c r="Y4866" s="4">
        <v>2.6</v>
      </c>
      <c r="Z4866" s="4">
        <v>1</v>
      </c>
      <c r="AA4866" s="5">
        <v>49030.07</v>
      </c>
      <c r="AB4866" s="5">
        <f t="shared" ref="AB4866:AB4929" si="687">ROUND(U4866*AA4866,2)</f>
        <v>2304413.29</v>
      </c>
      <c r="AC4866" s="5">
        <v>32399.09</v>
      </c>
      <c r="AD4866" s="5">
        <f t="shared" ref="AD4866:AD4929" si="688">ROUND(R4866*AC4866,2)</f>
        <v>1652353.59</v>
      </c>
      <c r="AE4866" s="5">
        <v>115171.99</v>
      </c>
      <c r="AF4866" s="5">
        <v>34330.79</v>
      </c>
      <c r="AG4866" s="5">
        <v>10280.370000000001</v>
      </c>
      <c r="AH4866" s="5">
        <v>1450</v>
      </c>
      <c r="AI4866" s="5">
        <v>22222.02</v>
      </c>
      <c r="AJ4866">
        <v>2</v>
      </c>
      <c r="AK4866" s="5">
        <v>28217.73</v>
      </c>
      <c r="AL4866" s="5">
        <v>0</v>
      </c>
      <c r="AM4866" s="5">
        <v>34654.15</v>
      </c>
      <c r="AN4866">
        <v>4</v>
      </c>
      <c r="AO4866">
        <v>5</v>
      </c>
      <c r="AP4866" t="str">
        <f t="shared" ref="AP4866:AP4929" si="689">IF(AO4866&lt;=AN4866,"Yes","No")</f>
        <v>No</v>
      </c>
      <c r="AQ4866">
        <v>4</v>
      </c>
      <c r="AR4866" s="5">
        <f t="shared" ref="AR4866:AR4929" si="690">ROUND(SUM(AD4866:AI4866)+SUM(AK4866:AM4866),2)</f>
        <v>1898680.64</v>
      </c>
      <c r="AS4866" s="5">
        <f t="shared" ref="AS4866:AS4929" si="691">ROUND(AB4866-AR4866,2)</f>
        <v>405732.65</v>
      </c>
      <c r="AT4866" t="s">
        <v>116</v>
      </c>
      <c r="AU4866" t="s">
        <v>6173</v>
      </c>
      <c r="AV4866" t="s">
        <v>6174</v>
      </c>
      <c r="AW4866" t="s">
        <v>6175</v>
      </c>
      <c r="AX4866" t="s">
        <v>6184</v>
      </c>
      <c r="AY4866">
        <v>54</v>
      </c>
      <c r="AZ4866">
        <v>2</v>
      </c>
      <c r="BA4866">
        <v>0</v>
      </c>
      <c r="BB4866" t="s">
        <v>6168</v>
      </c>
      <c r="BC4866">
        <v>1</v>
      </c>
      <c r="BD4866">
        <v>0</v>
      </c>
      <c r="BE4866" t="s">
        <v>6178</v>
      </c>
      <c r="BF4866" t="s">
        <v>6210</v>
      </c>
      <c r="BG4866">
        <v>0</v>
      </c>
      <c r="BH4866" t="s">
        <v>6171</v>
      </c>
      <c r="BI4866">
        <v>54</v>
      </c>
      <c r="BJ4866" t="s">
        <v>6187</v>
      </c>
      <c r="BK4866">
        <v>0</v>
      </c>
      <c r="BL4866">
        <v>59</v>
      </c>
      <c r="BM4866" s="3">
        <f t="shared" ref="BM4866:BM4929" si="692">IFERROR(R4866/BL4866,0)</f>
        <v>0.86440677966101698</v>
      </c>
    </row>
    <row r="4867" spans="1:65">
      <c r="A4867" t="s">
        <v>5007</v>
      </c>
      <c r="B4867" s="2">
        <v>45953</v>
      </c>
      <c r="C4867" t="s">
        <v>4641</v>
      </c>
      <c r="D4867" t="s">
        <v>4642</v>
      </c>
      <c r="E4867">
        <v>10</v>
      </c>
      <c r="F4867" t="s">
        <v>49</v>
      </c>
      <c r="G4867" t="s">
        <v>79</v>
      </c>
      <c r="H4867" t="s">
        <v>260</v>
      </c>
      <c r="I4867" t="s">
        <v>52</v>
      </c>
      <c r="J4867" t="s">
        <v>53</v>
      </c>
      <c r="K4867" t="s">
        <v>75</v>
      </c>
      <c r="L4867" t="s">
        <v>55</v>
      </c>
      <c r="M4867" t="s">
        <v>56</v>
      </c>
      <c r="N4867" t="s">
        <v>76</v>
      </c>
      <c r="O4867" t="s">
        <v>82</v>
      </c>
      <c r="P4867">
        <v>54</v>
      </c>
      <c r="Q4867">
        <v>56</v>
      </c>
      <c r="R4867">
        <v>55</v>
      </c>
      <c r="S4867">
        <v>2</v>
      </c>
      <c r="T4867">
        <f t="shared" si="684"/>
        <v>53</v>
      </c>
      <c r="U4867">
        <v>53</v>
      </c>
      <c r="V4867">
        <f t="shared" si="685"/>
        <v>0</v>
      </c>
      <c r="W4867" s="3">
        <f t="shared" si="686"/>
        <v>3.6363636363636362E-2</v>
      </c>
      <c r="X4867">
        <v>122</v>
      </c>
      <c r="Y4867" s="4">
        <v>6.8</v>
      </c>
      <c r="Z4867" s="4">
        <v>7.4</v>
      </c>
      <c r="AA4867" s="5">
        <v>36105.17</v>
      </c>
      <c r="AB4867" s="5">
        <f t="shared" si="687"/>
        <v>1913574.01</v>
      </c>
      <c r="AC4867" s="5">
        <v>23661.86</v>
      </c>
      <c r="AD4867" s="5">
        <f t="shared" si="688"/>
        <v>1301402.3</v>
      </c>
      <c r="AE4867" s="5">
        <v>97325.11</v>
      </c>
      <c r="AF4867" s="5">
        <v>31865.64</v>
      </c>
      <c r="AG4867" s="5">
        <v>42176.97</v>
      </c>
      <c r="AH4867" s="5">
        <v>10730</v>
      </c>
      <c r="AI4867" s="5">
        <v>6400</v>
      </c>
      <c r="AJ4867">
        <v>0</v>
      </c>
      <c r="AK4867" s="5">
        <v>0</v>
      </c>
      <c r="AL4867" s="5">
        <v>0</v>
      </c>
      <c r="AM4867" s="5">
        <v>51636.51</v>
      </c>
      <c r="AN4867">
        <v>4</v>
      </c>
      <c r="AO4867">
        <v>9</v>
      </c>
      <c r="AP4867" t="str">
        <f t="shared" si="689"/>
        <v>No</v>
      </c>
      <c r="AQ4867">
        <v>3</v>
      </c>
      <c r="AR4867" s="5">
        <f t="shared" si="690"/>
        <v>1541536.53</v>
      </c>
      <c r="AS4867" s="5">
        <f t="shared" si="691"/>
        <v>372037.48</v>
      </c>
      <c r="AT4867" t="s">
        <v>116</v>
      </c>
      <c r="AU4867" t="s">
        <v>6164</v>
      </c>
      <c r="AV4867" t="s">
        <v>6165</v>
      </c>
      <c r="AW4867" t="s">
        <v>6166</v>
      </c>
      <c r="AX4867" t="s">
        <v>6202</v>
      </c>
      <c r="AY4867">
        <v>56</v>
      </c>
      <c r="AZ4867">
        <v>0</v>
      </c>
      <c r="BA4867">
        <v>0</v>
      </c>
      <c r="BB4867" t="s">
        <v>6168</v>
      </c>
      <c r="BC4867">
        <v>1</v>
      </c>
      <c r="BD4867">
        <v>4</v>
      </c>
      <c r="BE4867" t="s">
        <v>6218</v>
      </c>
      <c r="BF4867" t="s">
        <v>6170</v>
      </c>
      <c r="BG4867">
        <v>4</v>
      </c>
      <c r="BH4867" t="s">
        <v>6211</v>
      </c>
      <c r="BI4867">
        <v>101</v>
      </c>
      <c r="BJ4867" t="s">
        <v>6193</v>
      </c>
      <c r="BK4867">
        <v>0</v>
      </c>
      <c r="BL4867">
        <v>74</v>
      </c>
      <c r="BM4867" s="3">
        <f t="shared" si="692"/>
        <v>0.7432432432432432</v>
      </c>
    </row>
    <row r="4868" spans="1:65">
      <c r="A4868" t="s">
        <v>5008</v>
      </c>
      <c r="B4868" s="2">
        <v>45953</v>
      </c>
      <c r="C4868" t="s">
        <v>4641</v>
      </c>
      <c r="D4868" t="s">
        <v>4642</v>
      </c>
      <c r="E4868">
        <v>10</v>
      </c>
      <c r="F4868" t="s">
        <v>78</v>
      </c>
      <c r="G4868" t="s">
        <v>50</v>
      </c>
      <c r="H4868" t="s">
        <v>173</v>
      </c>
      <c r="I4868" t="s">
        <v>52</v>
      </c>
      <c r="J4868" t="s">
        <v>53</v>
      </c>
      <c r="K4868" t="s">
        <v>75</v>
      </c>
      <c r="L4868" t="s">
        <v>67</v>
      </c>
      <c r="M4868" t="s">
        <v>68</v>
      </c>
      <c r="N4868" t="s">
        <v>57</v>
      </c>
      <c r="O4868" t="s">
        <v>70</v>
      </c>
      <c r="P4868">
        <v>50</v>
      </c>
      <c r="Q4868">
        <v>53</v>
      </c>
      <c r="R4868">
        <v>51</v>
      </c>
      <c r="S4868">
        <v>6</v>
      </c>
      <c r="T4868">
        <f t="shared" si="684"/>
        <v>45</v>
      </c>
      <c r="U4868">
        <v>45</v>
      </c>
      <c r="V4868">
        <f t="shared" si="685"/>
        <v>0</v>
      </c>
      <c r="W4868" s="3">
        <f t="shared" si="686"/>
        <v>0.11764705882352941</v>
      </c>
      <c r="X4868">
        <v>101</v>
      </c>
      <c r="Y4868" s="4">
        <v>0.6</v>
      </c>
      <c r="Z4868" s="4">
        <v>4.3</v>
      </c>
      <c r="AA4868" s="5">
        <v>36422.120000000003</v>
      </c>
      <c r="AB4868" s="5">
        <f t="shared" si="687"/>
        <v>1638995.4</v>
      </c>
      <c r="AC4868" s="5">
        <v>21927.66</v>
      </c>
      <c r="AD4868" s="5">
        <f t="shared" si="688"/>
        <v>1118310.6599999999</v>
      </c>
      <c r="AE4868" s="5">
        <v>89702.62</v>
      </c>
      <c r="AF4868" s="5">
        <v>29686.87</v>
      </c>
      <c r="AG4868" s="5">
        <v>36735.64</v>
      </c>
      <c r="AH4868" s="5">
        <v>6235</v>
      </c>
      <c r="AI4868" s="5">
        <v>23928.94</v>
      </c>
      <c r="AJ4868">
        <v>1</v>
      </c>
      <c r="AK4868" s="5">
        <v>8940.64</v>
      </c>
      <c r="AL4868" s="5">
        <v>0</v>
      </c>
      <c r="AM4868" s="5">
        <v>29089.14</v>
      </c>
      <c r="AN4868">
        <v>4</v>
      </c>
      <c r="AO4868">
        <v>4</v>
      </c>
      <c r="AP4868" t="str">
        <f t="shared" si="689"/>
        <v>Yes</v>
      </c>
      <c r="AQ4868">
        <v>1</v>
      </c>
      <c r="AR4868" s="5">
        <f t="shared" si="690"/>
        <v>1342629.51</v>
      </c>
      <c r="AS4868" s="5">
        <f t="shared" si="691"/>
        <v>296365.89</v>
      </c>
      <c r="AT4868" t="s">
        <v>1641</v>
      </c>
      <c r="AU4868" t="s">
        <v>6189</v>
      </c>
      <c r="AV4868" t="s">
        <v>6201</v>
      </c>
      <c r="AW4868" t="s">
        <v>6175</v>
      </c>
      <c r="AX4868" t="s">
        <v>6202</v>
      </c>
      <c r="AY4868">
        <v>50</v>
      </c>
      <c r="AZ4868">
        <v>0</v>
      </c>
      <c r="BA4868">
        <v>0</v>
      </c>
      <c r="BB4868" t="s">
        <v>6168</v>
      </c>
      <c r="BC4868">
        <v>0</v>
      </c>
      <c r="BD4868">
        <v>0</v>
      </c>
      <c r="BE4868" t="s">
        <v>6169</v>
      </c>
      <c r="BF4868" t="s">
        <v>6210</v>
      </c>
      <c r="BG4868">
        <v>5</v>
      </c>
      <c r="BH4868" t="s">
        <v>6209</v>
      </c>
      <c r="BI4868">
        <v>81</v>
      </c>
      <c r="BJ4868" t="s">
        <v>6193</v>
      </c>
      <c r="BK4868">
        <v>0</v>
      </c>
      <c r="BL4868">
        <v>72</v>
      </c>
      <c r="BM4868" s="3">
        <f t="shared" si="692"/>
        <v>0.70833333333333337</v>
      </c>
    </row>
    <row r="4869" spans="1:65">
      <c r="A4869" t="s">
        <v>5009</v>
      </c>
      <c r="B4869" s="2">
        <v>45953</v>
      </c>
      <c r="C4869" t="s">
        <v>4641</v>
      </c>
      <c r="D4869" t="s">
        <v>4642</v>
      </c>
      <c r="E4869">
        <v>10</v>
      </c>
      <c r="F4869" t="s">
        <v>78</v>
      </c>
      <c r="G4869" t="s">
        <v>62</v>
      </c>
      <c r="H4869" t="s">
        <v>91</v>
      </c>
      <c r="I4869" t="s">
        <v>64</v>
      </c>
      <c r="J4869" t="s">
        <v>53</v>
      </c>
      <c r="K4869" t="s">
        <v>75</v>
      </c>
      <c r="L4869" t="s">
        <v>55</v>
      </c>
      <c r="M4869" t="s">
        <v>68</v>
      </c>
      <c r="N4869" t="s">
        <v>69</v>
      </c>
      <c r="O4869" t="s">
        <v>120</v>
      </c>
      <c r="P4869">
        <v>77</v>
      </c>
      <c r="Q4869">
        <v>80</v>
      </c>
      <c r="R4869">
        <v>79</v>
      </c>
      <c r="S4869">
        <v>2</v>
      </c>
      <c r="T4869">
        <f t="shared" si="684"/>
        <v>77</v>
      </c>
      <c r="U4869">
        <v>76</v>
      </c>
      <c r="V4869">
        <f t="shared" si="685"/>
        <v>1</v>
      </c>
      <c r="W4869" s="3">
        <f t="shared" si="686"/>
        <v>2.5316455696202531E-2</v>
      </c>
      <c r="X4869">
        <v>18</v>
      </c>
      <c r="Y4869" s="4">
        <v>8.8000000000000007</v>
      </c>
      <c r="Z4869" s="4">
        <v>2.2000000000000002</v>
      </c>
      <c r="AA4869" s="5">
        <v>36305.089999999997</v>
      </c>
      <c r="AB4869" s="5">
        <f t="shared" si="687"/>
        <v>2759186.84</v>
      </c>
      <c r="AC4869" s="5">
        <v>22361.55</v>
      </c>
      <c r="AD4869" s="5">
        <f t="shared" si="688"/>
        <v>1766562.45</v>
      </c>
      <c r="AE4869" s="5">
        <v>131974.69</v>
      </c>
      <c r="AF4869" s="5">
        <v>37339.040000000001</v>
      </c>
      <c r="AG4869" s="5">
        <v>8062.45</v>
      </c>
      <c r="AH4869" s="5">
        <v>3190</v>
      </c>
      <c r="AI4869" s="5">
        <v>6400</v>
      </c>
      <c r="AJ4869">
        <v>1</v>
      </c>
      <c r="AK4869" s="5">
        <v>8199.32</v>
      </c>
      <c r="AL4869" s="5">
        <v>671.61</v>
      </c>
      <c r="AM4869" s="5">
        <v>52524.41</v>
      </c>
      <c r="AN4869">
        <v>4</v>
      </c>
      <c r="AO4869">
        <v>4</v>
      </c>
      <c r="AP4869" t="str">
        <f t="shared" si="689"/>
        <v>Yes</v>
      </c>
      <c r="AQ4869">
        <v>1</v>
      </c>
      <c r="AR4869" s="5">
        <f t="shared" si="690"/>
        <v>2014923.97</v>
      </c>
      <c r="AS4869" s="5">
        <f t="shared" si="691"/>
        <v>744262.87</v>
      </c>
      <c r="AT4869" t="s">
        <v>59</v>
      </c>
      <c r="AU4869" t="s">
        <v>6189</v>
      </c>
      <c r="AV4869" t="s">
        <v>6190</v>
      </c>
      <c r="AW4869" t="s">
        <v>6183</v>
      </c>
      <c r="AX4869" t="s">
        <v>6177</v>
      </c>
      <c r="AY4869">
        <v>80</v>
      </c>
      <c r="AZ4869">
        <v>0</v>
      </c>
      <c r="BA4869">
        <v>13</v>
      </c>
      <c r="BB4869" t="s">
        <v>6191</v>
      </c>
      <c r="BC4869">
        <v>0</v>
      </c>
      <c r="BD4869">
        <v>0</v>
      </c>
      <c r="BE4869" t="s">
        <v>6169</v>
      </c>
      <c r="BF4869" t="s">
        <v>6170</v>
      </c>
      <c r="BG4869">
        <v>0</v>
      </c>
      <c r="BH4869" t="s">
        <v>6171</v>
      </c>
      <c r="BI4869">
        <v>20</v>
      </c>
      <c r="BJ4869" t="s">
        <v>6172</v>
      </c>
      <c r="BK4869">
        <v>0</v>
      </c>
      <c r="BL4869">
        <v>83</v>
      </c>
      <c r="BM4869" s="3">
        <f t="shared" si="692"/>
        <v>0.95180722891566261</v>
      </c>
    </row>
    <row r="4870" spans="1:65">
      <c r="A4870" t="s">
        <v>5010</v>
      </c>
      <c r="B4870" s="2">
        <v>45953</v>
      </c>
      <c r="C4870" t="s">
        <v>4641</v>
      </c>
      <c r="D4870" t="s">
        <v>4642</v>
      </c>
      <c r="E4870">
        <v>10</v>
      </c>
      <c r="F4870" t="s">
        <v>61</v>
      </c>
      <c r="G4870" t="s">
        <v>62</v>
      </c>
      <c r="H4870" t="s">
        <v>63</v>
      </c>
      <c r="I4870" t="s">
        <v>52</v>
      </c>
      <c r="J4870" t="s">
        <v>65</v>
      </c>
      <c r="K4870" t="s">
        <v>75</v>
      </c>
      <c r="L4870" t="s">
        <v>92</v>
      </c>
      <c r="M4870" t="s">
        <v>56</v>
      </c>
      <c r="N4870" t="s">
        <v>57</v>
      </c>
      <c r="O4870" t="s">
        <v>120</v>
      </c>
      <c r="P4870">
        <v>45</v>
      </c>
      <c r="Q4870">
        <v>48</v>
      </c>
      <c r="R4870">
        <v>47</v>
      </c>
      <c r="S4870">
        <v>1</v>
      </c>
      <c r="T4870">
        <f t="shared" si="684"/>
        <v>46</v>
      </c>
      <c r="U4870">
        <v>43</v>
      </c>
      <c r="V4870">
        <f t="shared" si="685"/>
        <v>3</v>
      </c>
      <c r="W4870" s="3">
        <f t="shared" si="686"/>
        <v>2.1276595744680851E-2</v>
      </c>
      <c r="X4870">
        <v>20</v>
      </c>
      <c r="Y4870" s="4">
        <v>0.3</v>
      </c>
      <c r="Z4870" s="4">
        <v>1</v>
      </c>
      <c r="AA4870" s="5">
        <v>51467.71</v>
      </c>
      <c r="AB4870" s="5">
        <f t="shared" si="687"/>
        <v>2213111.5299999998</v>
      </c>
      <c r="AC4870" s="5">
        <v>35392.65</v>
      </c>
      <c r="AD4870" s="5">
        <f t="shared" si="688"/>
        <v>1663454.55</v>
      </c>
      <c r="AE4870" s="5">
        <v>110740.01</v>
      </c>
      <c r="AF4870" s="5">
        <v>29063.37</v>
      </c>
      <c r="AG4870" s="5">
        <v>8250.61</v>
      </c>
      <c r="AH4870" s="5">
        <v>1450</v>
      </c>
      <c r="AI4870" s="5">
        <v>4600</v>
      </c>
      <c r="AJ4870">
        <v>0</v>
      </c>
      <c r="AK4870" s="5">
        <v>0</v>
      </c>
      <c r="AL4870" s="5">
        <v>3070.98</v>
      </c>
      <c r="AM4870" s="5">
        <v>31289.62</v>
      </c>
      <c r="AN4870">
        <v>4</v>
      </c>
      <c r="AO4870">
        <v>5</v>
      </c>
      <c r="AP4870" t="str">
        <f t="shared" si="689"/>
        <v>No</v>
      </c>
      <c r="AQ4870">
        <v>1</v>
      </c>
      <c r="AR4870" s="5">
        <f t="shared" si="690"/>
        <v>1851919.14</v>
      </c>
      <c r="AS4870" s="5">
        <f t="shared" si="691"/>
        <v>361192.39</v>
      </c>
      <c r="AT4870" t="s">
        <v>59</v>
      </c>
      <c r="AU4870" t="s">
        <v>6164</v>
      </c>
      <c r="AV4870" t="s">
        <v>6165</v>
      </c>
      <c r="AW4870" t="s">
        <v>6166</v>
      </c>
      <c r="AX4870" t="s">
        <v>6167</v>
      </c>
      <c r="AY4870">
        <v>51</v>
      </c>
      <c r="AZ4870">
        <v>3</v>
      </c>
      <c r="BA4870">
        <v>25</v>
      </c>
      <c r="BB4870" t="s">
        <v>6185</v>
      </c>
      <c r="BC4870">
        <v>1</v>
      </c>
      <c r="BD4870">
        <v>0</v>
      </c>
      <c r="BE4870" t="s">
        <v>6178</v>
      </c>
      <c r="BF4870" t="s">
        <v>6170</v>
      </c>
      <c r="BG4870">
        <v>0</v>
      </c>
      <c r="BH4870" t="s">
        <v>6171</v>
      </c>
      <c r="BI4870">
        <v>34</v>
      </c>
      <c r="BJ4870" t="s">
        <v>6172</v>
      </c>
      <c r="BK4870">
        <v>0</v>
      </c>
      <c r="BL4870">
        <v>63</v>
      </c>
      <c r="BM4870" s="3">
        <f t="shared" si="692"/>
        <v>0.74603174603174605</v>
      </c>
    </row>
    <row r="4871" spans="1:65">
      <c r="A4871" t="s">
        <v>5011</v>
      </c>
      <c r="B4871" s="2">
        <v>45954</v>
      </c>
      <c r="C4871" t="s">
        <v>4641</v>
      </c>
      <c r="D4871" t="s">
        <v>4642</v>
      </c>
      <c r="E4871">
        <v>10</v>
      </c>
      <c r="F4871" t="s">
        <v>61</v>
      </c>
      <c r="G4871" t="s">
        <v>62</v>
      </c>
      <c r="H4871" t="s">
        <v>63</v>
      </c>
      <c r="I4871" t="s">
        <v>74</v>
      </c>
      <c r="J4871" t="s">
        <v>53</v>
      </c>
      <c r="K4871" t="s">
        <v>75</v>
      </c>
      <c r="L4871" t="s">
        <v>92</v>
      </c>
      <c r="M4871" t="s">
        <v>56</v>
      </c>
      <c r="N4871" t="s">
        <v>57</v>
      </c>
      <c r="O4871" t="s">
        <v>120</v>
      </c>
      <c r="P4871">
        <v>68</v>
      </c>
      <c r="Q4871">
        <v>70</v>
      </c>
      <c r="R4871">
        <v>69</v>
      </c>
      <c r="S4871">
        <v>2</v>
      </c>
      <c r="T4871">
        <f t="shared" si="684"/>
        <v>67</v>
      </c>
      <c r="U4871">
        <v>65</v>
      </c>
      <c r="V4871">
        <f t="shared" si="685"/>
        <v>2</v>
      </c>
      <c r="W4871" s="3">
        <f t="shared" si="686"/>
        <v>2.8985507246376812E-2</v>
      </c>
      <c r="X4871">
        <v>6</v>
      </c>
      <c r="Y4871" s="4">
        <v>13.9</v>
      </c>
      <c r="Z4871" s="4">
        <v>2.1</v>
      </c>
      <c r="AA4871" s="5">
        <v>35615.58</v>
      </c>
      <c r="AB4871" s="5">
        <f t="shared" si="687"/>
        <v>2315012.7000000002</v>
      </c>
      <c r="AC4871" s="5">
        <v>23785.73</v>
      </c>
      <c r="AD4871" s="5">
        <f t="shared" si="688"/>
        <v>1641215.37</v>
      </c>
      <c r="AE4871" s="5">
        <v>119249.31</v>
      </c>
      <c r="AF4871" s="5">
        <v>28423.66</v>
      </c>
      <c r="AG4871" s="5">
        <v>7060.44</v>
      </c>
      <c r="AH4871" s="5">
        <v>3045</v>
      </c>
      <c r="AI4871" s="5">
        <v>6400</v>
      </c>
      <c r="AJ4871">
        <v>0</v>
      </c>
      <c r="AK4871" s="5">
        <v>0</v>
      </c>
      <c r="AL4871" s="5">
        <v>1309.47</v>
      </c>
      <c r="AM4871" s="5">
        <v>42191.68</v>
      </c>
      <c r="AN4871">
        <v>4</v>
      </c>
      <c r="AO4871">
        <v>4</v>
      </c>
      <c r="AP4871" t="str">
        <f t="shared" si="689"/>
        <v>Yes</v>
      </c>
      <c r="AQ4871">
        <v>1</v>
      </c>
      <c r="AR4871" s="5">
        <f t="shared" si="690"/>
        <v>1848894.93</v>
      </c>
      <c r="AS4871" s="5">
        <f t="shared" si="691"/>
        <v>466117.77</v>
      </c>
      <c r="AT4871" t="s">
        <v>59</v>
      </c>
      <c r="AU4871" t="s">
        <v>6164</v>
      </c>
      <c r="AV4871" t="s">
        <v>6165</v>
      </c>
      <c r="AW4871" t="s">
        <v>6166</v>
      </c>
      <c r="AX4871" t="s">
        <v>6177</v>
      </c>
      <c r="AY4871">
        <v>70</v>
      </c>
      <c r="AZ4871">
        <v>0</v>
      </c>
      <c r="BA4871">
        <v>19</v>
      </c>
      <c r="BB4871" t="s">
        <v>6191</v>
      </c>
      <c r="BC4871">
        <v>0</v>
      </c>
      <c r="BD4871">
        <v>0</v>
      </c>
      <c r="BE4871" t="s">
        <v>6169</v>
      </c>
      <c r="BF4871" t="s">
        <v>6170</v>
      </c>
      <c r="BG4871">
        <v>0</v>
      </c>
      <c r="BH4871" t="s">
        <v>6171</v>
      </c>
      <c r="BI4871">
        <v>23</v>
      </c>
      <c r="BJ4871" t="s">
        <v>6172</v>
      </c>
      <c r="BK4871">
        <v>0</v>
      </c>
      <c r="BL4871">
        <v>75</v>
      </c>
      <c r="BM4871" s="3">
        <f t="shared" si="692"/>
        <v>0.92</v>
      </c>
    </row>
    <row r="4872" spans="1:65">
      <c r="A4872" t="s">
        <v>5012</v>
      </c>
      <c r="B4872" s="2">
        <v>45954</v>
      </c>
      <c r="C4872" t="s">
        <v>4641</v>
      </c>
      <c r="D4872" t="s">
        <v>4642</v>
      </c>
      <c r="E4872">
        <v>10</v>
      </c>
      <c r="F4872" t="s">
        <v>78</v>
      </c>
      <c r="G4872" t="s">
        <v>50</v>
      </c>
      <c r="H4872" t="s">
        <v>161</v>
      </c>
      <c r="I4872" t="s">
        <v>74</v>
      </c>
      <c r="J4872" t="s">
        <v>53</v>
      </c>
      <c r="K4872" t="s">
        <v>75</v>
      </c>
      <c r="L4872" t="s">
        <v>67</v>
      </c>
      <c r="M4872" t="s">
        <v>68</v>
      </c>
      <c r="N4872" t="s">
        <v>76</v>
      </c>
      <c r="O4872" t="s">
        <v>120</v>
      </c>
      <c r="P4872">
        <v>51</v>
      </c>
      <c r="Q4872">
        <v>53</v>
      </c>
      <c r="R4872">
        <v>50</v>
      </c>
      <c r="S4872">
        <v>4</v>
      </c>
      <c r="T4872">
        <f t="shared" si="684"/>
        <v>46</v>
      </c>
      <c r="U4872">
        <v>46</v>
      </c>
      <c r="V4872">
        <f t="shared" si="685"/>
        <v>0</v>
      </c>
      <c r="W4872" s="3">
        <f t="shared" si="686"/>
        <v>0.08</v>
      </c>
      <c r="X4872">
        <v>37</v>
      </c>
      <c r="Y4872" s="4">
        <v>7.8</v>
      </c>
      <c r="Z4872" s="4">
        <v>1.3</v>
      </c>
      <c r="AA4872" s="5">
        <v>36124.080000000002</v>
      </c>
      <c r="AB4872" s="5">
        <f t="shared" si="687"/>
        <v>1661707.68</v>
      </c>
      <c r="AC4872" s="5">
        <v>22055.71</v>
      </c>
      <c r="AD4872" s="5">
        <f t="shared" si="688"/>
        <v>1102785.5</v>
      </c>
      <c r="AE4872" s="5">
        <v>85598.27</v>
      </c>
      <c r="AF4872" s="5">
        <v>24509.55</v>
      </c>
      <c r="AG4872" s="5">
        <v>10549.57</v>
      </c>
      <c r="AH4872" s="5">
        <v>1885</v>
      </c>
      <c r="AI4872" s="5">
        <v>16034.34</v>
      </c>
      <c r="AJ4872">
        <v>1</v>
      </c>
      <c r="AK4872" s="5">
        <v>8810.7999999999993</v>
      </c>
      <c r="AL4872" s="5">
        <v>0</v>
      </c>
      <c r="AM4872" s="5">
        <v>29001.65</v>
      </c>
      <c r="AN4872">
        <v>4</v>
      </c>
      <c r="AO4872">
        <v>4</v>
      </c>
      <c r="AP4872" t="str">
        <f t="shared" si="689"/>
        <v>Yes</v>
      </c>
      <c r="AQ4872">
        <v>1</v>
      </c>
      <c r="AR4872" s="5">
        <f t="shared" si="690"/>
        <v>1279174.68</v>
      </c>
      <c r="AS4872" s="5">
        <f t="shared" si="691"/>
        <v>382533</v>
      </c>
      <c r="AT4872" t="s">
        <v>1641</v>
      </c>
      <c r="AU4872" t="s">
        <v>6189</v>
      </c>
      <c r="AV4872" t="s">
        <v>6201</v>
      </c>
      <c r="AW4872" t="s">
        <v>6175</v>
      </c>
      <c r="AX4872" t="s">
        <v>6167</v>
      </c>
      <c r="AY4872">
        <v>56</v>
      </c>
      <c r="AZ4872">
        <v>2</v>
      </c>
      <c r="BA4872">
        <v>0</v>
      </c>
      <c r="BB4872" t="s">
        <v>6168</v>
      </c>
      <c r="BC4872">
        <v>0</v>
      </c>
      <c r="BD4872">
        <v>0</v>
      </c>
      <c r="BE4872" t="s">
        <v>6169</v>
      </c>
      <c r="BF4872" t="s">
        <v>6210</v>
      </c>
      <c r="BG4872">
        <v>1</v>
      </c>
      <c r="BH4872" t="s">
        <v>6186</v>
      </c>
      <c r="BI4872">
        <v>42</v>
      </c>
      <c r="BJ4872" t="s">
        <v>6172</v>
      </c>
      <c r="BK4872">
        <v>0</v>
      </c>
      <c r="BL4872">
        <v>75</v>
      </c>
      <c r="BM4872" s="3">
        <f t="shared" si="692"/>
        <v>0.66666666666666663</v>
      </c>
    </row>
    <row r="4873" spans="1:65">
      <c r="A4873" t="s">
        <v>5013</v>
      </c>
      <c r="B4873" s="2">
        <v>45954</v>
      </c>
      <c r="C4873" t="s">
        <v>4641</v>
      </c>
      <c r="D4873" t="s">
        <v>4642</v>
      </c>
      <c r="E4873">
        <v>10</v>
      </c>
      <c r="F4873" t="s">
        <v>49</v>
      </c>
      <c r="G4873" t="s">
        <v>79</v>
      </c>
      <c r="H4873" t="s">
        <v>260</v>
      </c>
      <c r="I4873" t="s">
        <v>52</v>
      </c>
      <c r="J4873" t="s">
        <v>65</v>
      </c>
      <c r="K4873" t="s">
        <v>54</v>
      </c>
      <c r="L4873" t="s">
        <v>87</v>
      </c>
      <c r="M4873" t="s">
        <v>68</v>
      </c>
      <c r="N4873" t="s">
        <v>109</v>
      </c>
      <c r="O4873" t="s">
        <v>70</v>
      </c>
      <c r="P4873">
        <v>48</v>
      </c>
      <c r="Q4873">
        <v>50</v>
      </c>
      <c r="R4873">
        <v>47</v>
      </c>
      <c r="S4873">
        <v>3</v>
      </c>
      <c r="T4873">
        <f t="shared" si="684"/>
        <v>44</v>
      </c>
      <c r="U4873">
        <v>44</v>
      </c>
      <c r="V4873">
        <f t="shared" si="685"/>
        <v>0</v>
      </c>
      <c r="W4873" s="3">
        <f t="shared" si="686"/>
        <v>6.3829787234042548E-2</v>
      </c>
      <c r="X4873">
        <v>116</v>
      </c>
      <c r="Y4873" s="4">
        <v>3.5</v>
      </c>
      <c r="Z4873" s="4">
        <v>6.1</v>
      </c>
      <c r="AA4873" s="5">
        <v>55836.7</v>
      </c>
      <c r="AB4873" s="5">
        <f t="shared" si="687"/>
        <v>2456814.7999999998</v>
      </c>
      <c r="AC4873" s="5">
        <v>33944.230000000003</v>
      </c>
      <c r="AD4873" s="5">
        <f t="shared" si="688"/>
        <v>1595378.81</v>
      </c>
      <c r="AE4873" s="5">
        <v>108585.08</v>
      </c>
      <c r="AF4873" s="5">
        <v>36945.14</v>
      </c>
      <c r="AG4873" s="5">
        <v>40796.14</v>
      </c>
      <c r="AH4873" s="5">
        <v>8845</v>
      </c>
      <c r="AI4873" s="5">
        <v>13800</v>
      </c>
      <c r="AJ4873">
        <v>1</v>
      </c>
      <c r="AK4873" s="5">
        <v>13970.98</v>
      </c>
      <c r="AL4873" s="5">
        <v>0</v>
      </c>
      <c r="AM4873" s="5">
        <v>68638.12</v>
      </c>
      <c r="AN4873">
        <v>8</v>
      </c>
      <c r="AO4873">
        <v>7</v>
      </c>
      <c r="AP4873" t="str">
        <f t="shared" si="689"/>
        <v>Yes</v>
      </c>
      <c r="AQ4873">
        <v>1</v>
      </c>
      <c r="AR4873" s="5">
        <f t="shared" si="690"/>
        <v>1886959.27</v>
      </c>
      <c r="AS4873" s="5">
        <f t="shared" si="691"/>
        <v>569855.53</v>
      </c>
      <c r="AT4873" t="s">
        <v>116</v>
      </c>
      <c r="AU4873" t="s">
        <v>6221</v>
      </c>
      <c r="AV4873" t="s">
        <v>6222</v>
      </c>
      <c r="AW4873" t="s">
        <v>6223</v>
      </c>
      <c r="AX4873" t="s">
        <v>6202</v>
      </c>
      <c r="AY4873">
        <v>50</v>
      </c>
      <c r="AZ4873">
        <v>0</v>
      </c>
      <c r="BA4873">
        <v>0</v>
      </c>
      <c r="BB4873" t="s">
        <v>6168</v>
      </c>
      <c r="BC4873">
        <v>0</v>
      </c>
      <c r="BD4873">
        <v>0</v>
      </c>
      <c r="BE4873" t="s">
        <v>6169</v>
      </c>
      <c r="BF4873" t="s">
        <v>6176</v>
      </c>
      <c r="BG4873">
        <v>2</v>
      </c>
      <c r="BH4873" t="s">
        <v>6211</v>
      </c>
      <c r="BI4873">
        <v>121</v>
      </c>
      <c r="BJ4873" t="s">
        <v>6193</v>
      </c>
      <c r="BK4873">
        <v>0</v>
      </c>
      <c r="BL4873">
        <v>61</v>
      </c>
      <c r="BM4873" s="3">
        <f t="shared" si="692"/>
        <v>0.77049180327868849</v>
      </c>
    </row>
    <row r="4874" spans="1:65">
      <c r="A4874" t="s">
        <v>5014</v>
      </c>
      <c r="B4874" s="2">
        <v>45954</v>
      </c>
      <c r="C4874" t="s">
        <v>4641</v>
      </c>
      <c r="D4874" t="s">
        <v>4642</v>
      </c>
      <c r="E4874">
        <v>10</v>
      </c>
      <c r="F4874" t="s">
        <v>78</v>
      </c>
      <c r="G4874" t="s">
        <v>50</v>
      </c>
      <c r="H4874" t="s">
        <v>181</v>
      </c>
      <c r="I4874" t="s">
        <v>74</v>
      </c>
      <c r="J4874" t="s">
        <v>81</v>
      </c>
      <c r="K4874" t="s">
        <v>75</v>
      </c>
      <c r="L4874" t="s">
        <v>67</v>
      </c>
      <c r="M4874" t="s">
        <v>56</v>
      </c>
      <c r="N4874" t="s">
        <v>69</v>
      </c>
      <c r="O4874" t="s">
        <v>120</v>
      </c>
      <c r="P4874">
        <v>30</v>
      </c>
      <c r="Q4874">
        <v>40</v>
      </c>
      <c r="R4874">
        <v>38</v>
      </c>
      <c r="S4874">
        <v>1</v>
      </c>
      <c r="T4874">
        <f t="shared" si="684"/>
        <v>37</v>
      </c>
      <c r="U4874">
        <v>24</v>
      </c>
      <c r="V4874">
        <f t="shared" si="685"/>
        <v>13</v>
      </c>
      <c r="W4874" s="3">
        <f t="shared" si="686"/>
        <v>2.6315789473684209E-2</v>
      </c>
      <c r="X4874">
        <v>35</v>
      </c>
      <c r="Y4874" s="4">
        <v>2.1</v>
      </c>
      <c r="Z4874" s="4">
        <v>1.9</v>
      </c>
      <c r="AA4874" s="5">
        <v>77902.87</v>
      </c>
      <c r="AB4874" s="5">
        <f t="shared" si="687"/>
        <v>1869668.88</v>
      </c>
      <c r="AC4874" s="5">
        <v>51582.22</v>
      </c>
      <c r="AD4874" s="5">
        <f t="shared" si="688"/>
        <v>1960124.36</v>
      </c>
      <c r="AE4874" s="5">
        <v>115693.04</v>
      </c>
      <c r="AF4874" s="5">
        <v>35389</v>
      </c>
      <c r="AG4874" s="5">
        <v>10898.55</v>
      </c>
      <c r="AH4874" s="5">
        <v>2755</v>
      </c>
      <c r="AI4874" s="5">
        <v>6800</v>
      </c>
      <c r="AJ4874">
        <v>0</v>
      </c>
      <c r="AK4874" s="5">
        <v>0</v>
      </c>
      <c r="AL4874" s="5">
        <v>19308.11</v>
      </c>
      <c r="AM4874" s="5">
        <v>15396.77</v>
      </c>
      <c r="AN4874">
        <v>4</v>
      </c>
      <c r="AO4874">
        <v>4</v>
      </c>
      <c r="AP4874" t="str">
        <f t="shared" si="689"/>
        <v>Yes</v>
      </c>
      <c r="AQ4874">
        <v>0</v>
      </c>
      <c r="AR4874" s="5">
        <f t="shared" si="690"/>
        <v>2166364.83</v>
      </c>
      <c r="AS4874" s="5">
        <f t="shared" si="691"/>
        <v>-296695.95</v>
      </c>
      <c r="AT4874" t="s">
        <v>116</v>
      </c>
      <c r="AU4874" t="s">
        <v>6164</v>
      </c>
      <c r="AV4874" t="s">
        <v>6165</v>
      </c>
      <c r="AW4874" t="s">
        <v>6166</v>
      </c>
      <c r="AX4874" t="s">
        <v>6167</v>
      </c>
      <c r="AY4874">
        <v>42</v>
      </c>
      <c r="AZ4874">
        <v>6</v>
      </c>
      <c r="BA4874">
        <v>71</v>
      </c>
      <c r="BB4874" t="s">
        <v>6220</v>
      </c>
      <c r="BC4874">
        <v>0</v>
      </c>
      <c r="BD4874">
        <v>0</v>
      </c>
      <c r="BE4874" t="s">
        <v>6169</v>
      </c>
      <c r="BF4874" t="s">
        <v>6170</v>
      </c>
      <c r="BG4874">
        <v>0</v>
      </c>
      <c r="BH4874" t="s">
        <v>6171</v>
      </c>
      <c r="BI4874">
        <v>58</v>
      </c>
      <c r="BJ4874" t="s">
        <v>6187</v>
      </c>
      <c r="BK4874">
        <v>0</v>
      </c>
      <c r="BL4874">
        <v>47</v>
      </c>
      <c r="BM4874" s="3">
        <f t="shared" si="692"/>
        <v>0.80851063829787229</v>
      </c>
    </row>
    <row r="4875" spans="1:65">
      <c r="A4875" t="s">
        <v>5015</v>
      </c>
      <c r="B4875" s="2">
        <v>45954</v>
      </c>
      <c r="C4875" t="s">
        <v>4641</v>
      </c>
      <c r="D4875" t="s">
        <v>4642</v>
      </c>
      <c r="E4875">
        <v>10</v>
      </c>
      <c r="F4875" t="s">
        <v>78</v>
      </c>
      <c r="G4875" t="s">
        <v>62</v>
      </c>
      <c r="H4875" t="s">
        <v>168</v>
      </c>
      <c r="I4875" t="s">
        <v>74</v>
      </c>
      <c r="J4875" t="s">
        <v>53</v>
      </c>
      <c r="K4875" t="s">
        <v>75</v>
      </c>
      <c r="L4875" t="s">
        <v>67</v>
      </c>
      <c r="M4875" t="s">
        <v>56</v>
      </c>
      <c r="N4875" t="s">
        <v>94</v>
      </c>
      <c r="O4875" t="s">
        <v>120</v>
      </c>
      <c r="P4875">
        <v>57</v>
      </c>
      <c r="Q4875">
        <v>60</v>
      </c>
      <c r="R4875">
        <v>57</v>
      </c>
      <c r="S4875">
        <v>2</v>
      </c>
      <c r="T4875">
        <f t="shared" si="684"/>
        <v>55</v>
      </c>
      <c r="U4875">
        <v>54</v>
      </c>
      <c r="V4875">
        <f t="shared" si="685"/>
        <v>1</v>
      </c>
      <c r="W4875" s="3">
        <f t="shared" si="686"/>
        <v>3.5087719298245612E-2</v>
      </c>
      <c r="X4875">
        <v>48</v>
      </c>
      <c r="Y4875" s="4">
        <v>0.9</v>
      </c>
      <c r="Z4875" s="4">
        <v>1</v>
      </c>
      <c r="AA4875" s="5">
        <v>36318.54</v>
      </c>
      <c r="AB4875" s="5">
        <f t="shared" si="687"/>
        <v>1961201.16</v>
      </c>
      <c r="AC4875" s="5">
        <v>22855.25</v>
      </c>
      <c r="AD4875" s="5">
        <f t="shared" si="688"/>
        <v>1302749.25</v>
      </c>
      <c r="AE4875" s="5">
        <v>96894.85</v>
      </c>
      <c r="AF4875" s="5">
        <v>28168.25</v>
      </c>
      <c r="AG4875" s="5">
        <v>10613.03</v>
      </c>
      <c r="AH4875" s="5">
        <v>1450</v>
      </c>
      <c r="AI4875" s="5">
        <v>6400</v>
      </c>
      <c r="AJ4875">
        <v>0</v>
      </c>
      <c r="AK4875" s="5">
        <v>0</v>
      </c>
      <c r="AL4875" s="5">
        <v>681.86</v>
      </c>
      <c r="AM4875" s="5">
        <v>36176.550000000003</v>
      </c>
      <c r="AN4875">
        <v>4</v>
      </c>
      <c r="AO4875">
        <v>5</v>
      </c>
      <c r="AP4875" t="str">
        <f t="shared" si="689"/>
        <v>No</v>
      </c>
      <c r="AQ4875">
        <v>2</v>
      </c>
      <c r="AR4875" s="5">
        <f t="shared" si="690"/>
        <v>1483133.79</v>
      </c>
      <c r="AS4875" s="5">
        <f t="shared" si="691"/>
        <v>478067.37</v>
      </c>
      <c r="AT4875" t="s">
        <v>59</v>
      </c>
      <c r="AU4875" t="s">
        <v>6164</v>
      </c>
      <c r="AV4875" t="s">
        <v>6165</v>
      </c>
      <c r="AW4875" t="s">
        <v>6166</v>
      </c>
      <c r="AX4875" t="s">
        <v>6167</v>
      </c>
      <c r="AY4875">
        <v>61</v>
      </c>
      <c r="AZ4875">
        <v>3</v>
      </c>
      <c r="BA4875">
        <v>16</v>
      </c>
      <c r="BB4875" t="s">
        <v>6185</v>
      </c>
      <c r="BC4875">
        <v>1</v>
      </c>
      <c r="BD4875">
        <v>0</v>
      </c>
      <c r="BE4875" t="s">
        <v>6178</v>
      </c>
      <c r="BF4875" t="s">
        <v>6170</v>
      </c>
      <c r="BG4875">
        <v>1</v>
      </c>
      <c r="BH4875" t="s">
        <v>6192</v>
      </c>
      <c r="BI4875">
        <v>68</v>
      </c>
      <c r="BJ4875" t="s">
        <v>6187</v>
      </c>
      <c r="BK4875">
        <v>0</v>
      </c>
      <c r="BL4875">
        <v>75</v>
      </c>
      <c r="BM4875" s="3">
        <f t="shared" si="692"/>
        <v>0.76</v>
      </c>
    </row>
    <row r="4876" spans="1:65">
      <c r="A4876" t="s">
        <v>5016</v>
      </c>
      <c r="B4876" s="2">
        <v>45954</v>
      </c>
      <c r="C4876" t="s">
        <v>4641</v>
      </c>
      <c r="D4876" t="s">
        <v>4642</v>
      </c>
      <c r="E4876">
        <v>10</v>
      </c>
      <c r="F4876" t="s">
        <v>49</v>
      </c>
      <c r="G4876" t="s">
        <v>62</v>
      </c>
      <c r="H4876" t="s">
        <v>125</v>
      </c>
      <c r="I4876" t="s">
        <v>64</v>
      </c>
      <c r="J4876" t="s">
        <v>53</v>
      </c>
      <c r="K4876" t="s">
        <v>75</v>
      </c>
      <c r="L4876" t="s">
        <v>55</v>
      </c>
      <c r="M4876" t="s">
        <v>56</v>
      </c>
      <c r="N4876" t="s">
        <v>57</v>
      </c>
      <c r="O4876" t="s">
        <v>70</v>
      </c>
      <c r="P4876">
        <v>59</v>
      </c>
      <c r="Q4876">
        <v>61</v>
      </c>
      <c r="R4876">
        <v>59</v>
      </c>
      <c r="S4876">
        <v>1</v>
      </c>
      <c r="T4876">
        <f t="shared" si="684"/>
        <v>58</v>
      </c>
      <c r="U4876">
        <v>58</v>
      </c>
      <c r="V4876">
        <f t="shared" si="685"/>
        <v>0</v>
      </c>
      <c r="W4876" s="3">
        <f t="shared" si="686"/>
        <v>1.6949152542372881E-2</v>
      </c>
      <c r="X4876">
        <v>46</v>
      </c>
      <c r="Y4876" s="4">
        <v>6.6</v>
      </c>
      <c r="Z4876" s="4">
        <v>1.8</v>
      </c>
      <c r="AA4876" s="5">
        <v>35727.599999999999</v>
      </c>
      <c r="AB4876" s="5">
        <f t="shared" si="687"/>
        <v>2072200.8</v>
      </c>
      <c r="AC4876" s="5">
        <v>23492.79</v>
      </c>
      <c r="AD4876" s="5">
        <f t="shared" si="688"/>
        <v>1386074.61</v>
      </c>
      <c r="AE4876" s="5">
        <v>96400.04</v>
      </c>
      <c r="AF4876" s="5">
        <v>29988.65</v>
      </c>
      <c r="AG4876" s="5">
        <v>12320.1</v>
      </c>
      <c r="AH4876" s="5">
        <v>2610</v>
      </c>
      <c r="AI4876" s="5">
        <v>3200</v>
      </c>
      <c r="AJ4876">
        <v>0</v>
      </c>
      <c r="AK4876" s="5">
        <v>0</v>
      </c>
      <c r="AL4876" s="5">
        <v>0</v>
      </c>
      <c r="AM4876" s="5">
        <v>41518.269999999997</v>
      </c>
      <c r="AN4876">
        <v>4</v>
      </c>
      <c r="AO4876">
        <v>5</v>
      </c>
      <c r="AP4876" t="str">
        <f t="shared" si="689"/>
        <v>No</v>
      </c>
      <c r="AQ4876">
        <v>2</v>
      </c>
      <c r="AR4876" s="5">
        <f t="shared" si="690"/>
        <v>1572111.67</v>
      </c>
      <c r="AS4876" s="5">
        <f t="shared" si="691"/>
        <v>500089.13</v>
      </c>
      <c r="AT4876" t="s">
        <v>59</v>
      </c>
      <c r="AU4876" t="s">
        <v>6164</v>
      </c>
      <c r="AV4876" t="s">
        <v>6165</v>
      </c>
      <c r="AW4876" t="s">
        <v>6166</v>
      </c>
      <c r="AX4876" t="s">
        <v>6167</v>
      </c>
      <c r="AY4876">
        <v>62</v>
      </c>
      <c r="AZ4876">
        <v>0</v>
      </c>
      <c r="BA4876">
        <v>0</v>
      </c>
      <c r="BB4876" t="s">
        <v>6168</v>
      </c>
      <c r="BC4876">
        <v>1</v>
      </c>
      <c r="BD4876">
        <v>0</v>
      </c>
      <c r="BE4876" t="s">
        <v>6178</v>
      </c>
      <c r="BF4876" t="s">
        <v>6170</v>
      </c>
      <c r="BG4876">
        <v>2</v>
      </c>
      <c r="BH4876" t="s">
        <v>6206</v>
      </c>
      <c r="BI4876">
        <v>68</v>
      </c>
      <c r="BJ4876" t="s">
        <v>6187</v>
      </c>
      <c r="BK4876">
        <v>0</v>
      </c>
      <c r="BL4876">
        <v>71</v>
      </c>
      <c r="BM4876" s="3">
        <f t="shared" si="692"/>
        <v>0.83098591549295775</v>
      </c>
    </row>
    <row r="4877" spans="1:65">
      <c r="A4877" t="s">
        <v>5017</v>
      </c>
      <c r="B4877" s="2">
        <v>45954</v>
      </c>
      <c r="C4877" t="s">
        <v>4641</v>
      </c>
      <c r="D4877" t="s">
        <v>4642</v>
      </c>
      <c r="E4877">
        <v>10</v>
      </c>
      <c r="F4877" t="s">
        <v>49</v>
      </c>
      <c r="G4877" t="s">
        <v>50</v>
      </c>
      <c r="H4877" t="s">
        <v>108</v>
      </c>
      <c r="I4877" t="s">
        <v>52</v>
      </c>
      <c r="J4877" t="s">
        <v>65</v>
      </c>
      <c r="K4877" t="s">
        <v>66</v>
      </c>
      <c r="L4877" t="s">
        <v>67</v>
      </c>
      <c r="M4877" t="s">
        <v>56</v>
      </c>
      <c r="N4877" t="s">
        <v>94</v>
      </c>
      <c r="O4877" t="s">
        <v>82</v>
      </c>
      <c r="P4877">
        <v>45</v>
      </c>
      <c r="Q4877">
        <v>48</v>
      </c>
      <c r="R4877">
        <v>48</v>
      </c>
      <c r="S4877">
        <v>2</v>
      </c>
      <c r="T4877">
        <f t="shared" si="684"/>
        <v>46</v>
      </c>
      <c r="U4877">
        <v>44</v>
      </c>
      <c r="V4877">
        <f t="shared" si="685"/>
        <v>2</v>
      </c>
      <c r="W4877" s="3">
        <f t="shared" si="686"/>
        <v>4.1666666666666664E-2</v>
      </c>
      <c r="X4877">
        <v>29</v>
      </c>
      <c r="Y4877" s="4">
        <v>3.8</v>
      </c>
      <c r="Z4877" s="4">
        <v>1.4</v>
      </c>
      <c r="AA4877" s="5">
        <v>48659.31</v>
      </c>
      <c r="AB4877" s="5">
        <f t="shared" si="687"/>
        <v>2141009.64</v>
      </c>
      <c r="AC4877" s="5">
        <v>33983.69</v>
      </c>
      <c r="AD4877" s="5">
        <f t="shared" si="688"/>
        <v>1631217.12</v>
      </c>
      <c r="AE4877" s="5">
        <v>112664.02</v>
      </c>
      <c r="AF4877" s="5">
        <v>31343.200000000001</v>
      </c>
      <c r="AG4877" s="5">
        <v>10249.42</v>
      </c>
      <c r="AH4877" s="5">
        <v>2030</v>
      </c>
      <c r="AI4877" s="5">
        <v>9200</v>
      </c>
      <c r="AJ4877">
        <v>0</v>
      </c>
      <c r="AK4877" s="5">
        <v>0</v>
      </c>
      <c r="AL4877" s="5">
        <v>1903.35</v>
      </c>
      <c r="AM4877" s="5">
        <v>29879.21</v>
      </c>
      <c r="AN4877">
        <v>4</v>
      </c>
      <c r="AO4877">
        <v>3</v>
      </c>
      <c r="AP4877" t="str">
        <f t="shared" si="689"/>
        <v>Yes</v>
      </c>
      <c r="AQ4877">
        <v>0</v>
      </c>
      <c r="AR4877" s="5">
        <f t="shared" si="690"/>
        <v>1828486.32</v>
      </c>
      <c r="AS4877" s="5">
        <f t="shared" si="691"/>
        <v>312523.32</v>
      </c>
      <c r="AT4877" t="s">
        <v>59</v>
      </c>
      <c r="AU4877" t="s">
        <v>6164</v>
      </c>
      <c r="AV4877" t="s">
        <v>6165</v>
      </c>
      <c r="AW4877" t="s">
        <v>6166</v>
      </c>
      <c r="AX4877" t="s">
        <v>6184</v>
      </c>
      <c r="AY4877">
        <v>48</v>
      </c>
      <c r="AZ4877">
        <v>0</v>
      </c>
      <c r="BA4877">
        <v>22</v>
      </c>
      <c r="BB4877" t="s">
        <v>6180</v>
      </c>
      <c r="BC4877">
        <v>0</v>
      </c>
      <c r="BD4877">
        <v>0</v>
      </c>
      <c r="BE4877" t="s">
        <v>6169</v>
      </c>
      <c r="BF4877" t="s">
        <v>6176</v>
      </c>
      <c r="BG4877">
        <v>0</v>
      </c>
      <c r="BH4877" t="s">
        <v>6171</v>
      </c>
      <c r="BI4877">
        <v>60</v>
      </c>
      <c r="BJ4877" t="s">
        <v>6187</v>
      </c>
      <c r="BK4877">
        <v>0</v>
      </c>
      <c r="BL4877">
        <v>59</v>
      </c>
      <c r="BM4877" s="3">
        <f t="shared" si="692"/>
        <v>0.81355932203389836</v>
      </c>
    </row>
    <row r="4878" spans="1:65">
      <c r="A4878" t="s">
        <v>5018</v>
      </c>
      <c r="B4878" s="2">
        <v>45954</v>
      </c>
      <c r="C4878" t="s">
        <v>4641</v>
      </c>
      <c r="D4878" t="s">
        <v>4642</v>
      </c>
      <c r="E4878">
        <v>10</v>
      </c>
      <c r="F4878" t="s">
        <v>72</v>
      </c>
      <c r="G4878" t="s">
        <v>79</v>
      </c>
      <c r="H4878" t="s">
        <v>213</v>
      </c>
      <c r="I4878" t="s">
        <v>52</v>
      </c>
      <c r="J4878" t="s">
        <v>53</v>
      </c>
      <c r="K4878" t="s">
        <v>75</v>
      </c>
      <c r="L4878" t="s">
        <v>87</v>
      </c>
      <c r="M4878" t="s">
        <v>56</v>
      </c>
      <c r="N4878" t="s">
        <v>69</v>
      </c>
      <c r="O4878" t="s">
        <v>70</v>
      </c>
      <c r="P4878">
        <v>56</v>
      </c>
      <c r="Q4878">
        <v>59</v>
      </c>
      <c r="R4878">
        <v>61</v>
      </c>
      <c r="S4878">
        <v>1</v>
      </c>
      <c r="T4878">
        <f t="shared" si="684"/>
        <v>60</v>
      </c>
      <c r="U4878">
        <v>54</v>
      </c>
      <c r="V4878">
        <f t="shared" si="685"/>
        <v>6</v>
      </c>
      <c r="W4878" s="3">
        <f t="shared" si="686"/>
        <v>1.6393442622950821E-2</v>
      </c>
      <c r="X4878">
        <v>33</v>
      </c>
      <c r="Y4878" s="4">
        <v>8.6</v>
      </c>
      <c r="Z4878" s="4">
        <v>2.1</v>
      </c>
      <c r="AA4878" s="5">
        <v>36369.1</v>
      </c>
      <c r="AB4878" s="5">
        <f t="shared" si="687"/>
        <v>1963931.4</v>
      </c>
      <c r="AC4878" s="5">
        <v>24103.54</v>
      </c>
      <c r="AD4878" s="5">
        <f t="shared" si="688"/>
        <v>1470315.94</v>
      </c>
      <c r="AE4878" s="5">
        <v>110374.59</v>
      </c>
      <c r="AF4878" s="5">
        <v>26715.97</v>
      </c>
      <c r="AG4878" s="5">
        <v>10402.620000000001</v>
      </c>
      <c r="AH4878" s="5">
        <v>3045</v>
      </c>
      <c r="AI4878" s="5">
        <v>3200</v>
      </c>
      <c r="AJ4878">
        <v>0</v>
      </c>
      <c r="AK4878" s="5">
        <v>0</v>
      </c>
      <c r="AL4878" s="5">
        <v>4191.03</v>
      </c>
      <c r="AM4878" s="5">
        <v>33326.410000000003</v>
      </c>
      <c r="AN4878">
        <v>4</v>
      </c>
      <c r="AO4878">
        <v>3</v>
      </c>
      <c r="AP4878" t="str">
        <f t="shared" si="689"/>
        <v>Yes</v>
      </c>
      <c r="AQ4878">
        <v>0</v>
      </c>
      <c r="AR4878" s="5">
        <f t="shared" si="690"/>
        <v>1661571.56</v>
      </c>
      <c r="AS4878" s="5">
        <f t="shared" si="691"/>
        <v>302359.84000000003</v>
      </c>
      <c r="AT4878" t="s">
        <v>59</v>
      </c>
      <c r="AU4878" t="s">
        <v>6164</v>
      </c>
      <c r="AV4878" t="s">
        <v>6165</v>
      </c>
      <c r="AW4878" t="s">
        <v>6166</v>
      </c>
      <c r="AX4878" t="s">
        <v>6177</v>
      </c>
      <c r="AY4878">
        <v>60</v>
      </c>
      <c r="AZ4878">
        <v>4</v>
      </c>
      <c r="BA4878">
        <v>38</v>
      </c>
      <c r="BB4878" t="s">
        <v>6185</v>
      </c>
      <c r="BC4878">
        <v>0</v>
      </c>
      <c r="BD4878">
        <v>0</v>
      </c>
      <c r="BE4878" t="s">
        <v>6169</v>
      </c>
      <c r="BF4878" t="s">
        <v>6170</v>
      </c>
      <c r="BG4878">
        <v>0</v>
      </c>
      <c r="BH4878" t="s">
        <v>6171</v>
      </c>
      <c r="BI4878">
        <v>30</v>
      </c>
      <c r="BJ4878" t="s">
        <v>6172</v>
      </c>
      <c r="BK4878">
        <v>0</v>
      </c>
      <c r="BL4878">
        <v>71</v>
      </c>
      <c r="BM4878" s="3">
        <f t="shared" si="692"/>
        <v>0.85915492957746475</v>
      </c>
    </row>
    <row r="4879" spans="1:65">
      <c r="A4879" t="s">
        <v>5019</v>
      </c>
      <c r="B4879" s="2">
        <v>45954</v>
      </c>
      <c r="C4879" t="s">
        <v>4641</v>
      </c>
      <c r="D4879" t="s">
        <v>4642</v>
      </c>
      <c r="E4879">
        <v>10</v>
      </c>
      <c r="F4879" t="s">
        <v>49</v>
      </c>
      <c r="G4879" t="s">
        <v>79</v>
      </c>
      <c r="H4879" t="s">
        <v>260</v>
      </c>
      <c r="I4879" t="s">
        <v>74</v>
      </c>
      <c r="J4879" t="s">
        <v>81</v>
      </c>
      <c r="K4879" t="s">
        <v>66</v>
      </c>
      <c r="L4879" t="s">
        <v>87</v>
      </c>
      <c r="M4879" t="s">
        <v>56</v>
      </c>
      <c r="N4879" t="s">
        <v>109</v>
      </c>
      <c r="O4879" t="s">
        <v>58</v>
      </c>
      <c r="P4879">
        <v>36</v>
      </c>
      <c r="Q4879">
        <v>38</v>
      </c>
      <c r="R4879">
        <v>37</v>
      </c>
      <c r="S4879">
        <v>1</v>
      </c>
      <c r="T4879">
        <f t="shared" si="684"/>
        <v>36</v>
      </c>
      <c r="U4879">
        <v>35</v>
      </c>
      <c r="V4879">
        <f t="shared" si="685"/>
        <v>1</v>
      </c>
      <c r="W4879" s="3">
        <f t="shared" si="686"/>
        <v>2.7027027027027029E-2</v>
      </c>
      <c r="X4879">
        <v>33</v>
      </c>
      <c r="Y4879" s="4">
        <v>1.9</v>
      </c>
      <c r="Z4879" s="4">
        <v>1.5</v>
      </c>
      <c r="AA4879" s="5">
        <v>72656.83</v>
      </c>
      <c r="AB4879" s="5">
        <f t="shared" si="687"/>
        <v>2542989.0499999998</v>
      </c>
      <c r="AC4879" s="5">
        <v>54458.5</v>
      </c>
      <c r="AD4879" s="5">
        <f t="shared" si="688"/>
        <v>2014964.5</v>
      </c>
      <c r="AE4879" s="5">
        <v>110743.66</v>
      </c>
      <c r="AF4879" s="5">
        <v>34065.620000000003</v>
      </c>
      <c r="AG4879" s="5">
        <v>10351.540000000001</v>
      </c>
      <c r="AH4879" s="5">
        <v>2175</v>
      </c>
      <c r="AI4879" s="5">
        <v>6800</v>
      </c>
      <c r="AJ4879">
        <v>0</v>
      </c>
      <c r="AK4879" s="5">
        <v>0</v>
      </c>
      <c r="AL4879" s="5">
        <v>1546.53</v>
      </c>
      <c r="AM4879" s="5">
        <v>53371.56</v>
      </c>
      <c r="AN4879">
        <v>8</v>
      </c>
      <c r="AO4879">
        <v>7</v>
      </c>
      <c r="AP4879" t="str">
        <f t="shared" si="689"/>
        <v>Yes</v>
      </c>
      <c r="AQ4879">
        <v>1</v>
      </c>
      <c r="AR4879" s="5">
        <f t="shared" si="690"/>
        <v>2234018.41</v>
      </c>
      <c r="AS4879" s="5">
        <f t="shared" si="691"/>
        <v>308970.64</v>
      </c>
      <c r="AT4879" t="s">
        <v>59</v>
      </c>
      <c r="AU4879" t="s">
        <v>6164</v>
      </c>
      <c r="AV4879" t="s">
        <v>6165</v>
      </c>
      <c r="AW4879" t="s">
        <v>6166</v>
      </c>
      <c r="AX4879" t="s">
        <v>6167</v>
      </c>
      <c r="AY4879">
        <v>42</v>
      </c>
      <c r="AZ4879">
        <v>4</v>
      </c>
      <c r="BA4879">
        <v>13</v>
      </c>
      <c r="BB4879" t="s">
        <v>6185</v>
      </c>
      <c r="BC4879">
        <v>0</v>
      </c>
      <c r="BD4879">
        <v>0</v>
      </c>
      <c r="BE4879" t="s">
        <v>6169</v>
      </c>
      <c r="BF4879" t="s">
        <v>6170</v>
      </c>
      <c r="BG4879">
        <v>5</v>
      </c>
      <c r="BH4879" t="s">
        <v>6211</v>
      </c>
      <c r="BI4879">
        <v>108</v>
      </c>
      <c r="BJ4879" t="s">
        <v>6193</v>
      </c>
      <c r="BK4879">
        <v>0</v>
      </c>
      <c r="BL4879">
        <v>46</v>
      </c>
      <c r="BM4879" s="3">
        <f t="shared" si="692"/>
        <v>0.80434782608695654</v>
      </c>
    </row>
    <row r="4880" spans="1:65">
      <c r="A4880" t="s">
        <v>5020</v>
      </c>
      <c r="B4880" s="2">
        <v>45954</v>
      </c>
      <c r="C4880" t="s">
        <v>4641</v>
      </c>
      <c r="D4880" t="s">
        <v>4642</v>
      </c>
      <c r="E4880">
        <v>10</v>
      </c>
      <c r="F4880" t="s">
        <v>78</v>
      </c>
      <c r="G4880" t="s">
        <v>79</v>
      </c>
      <c r="H4880" t="s">
        <v>80</v>
      </c>
      <c r="I4880" t="s">
        <v>74</v>
      </c>
      <c r="J4880" t="s">
        <v>81</v>
      </c>
      <c r="K4880" t="s">
        <v>75</v>
      </c>
      <c r="L4880" t="s">
        <v>55</v>
      </c>
      <c r="M4880" t="s">
        <v>56</v>
      </c>
      <c r="N4880" t="s">
        <v>94</v>
      </c>
      <c r="O4880" t="s">
        <v>82</v>
      </c>
      <c r="P4880">
        <v>31</v>
      </c>
      <c r="Q4880">
        <v>40</v>
      </c>
      <c r="R4880">
        <v>38</v>
      </c>
      <c r="S4880">
        <v>1</v>
      </c>
      <c r="T4880">
        <f t="shared" si="684"/>
        <v>37</v>
      </c>
      <c r="U4880">
        <v>25</v>
      </c>
      <c r="V4880">
        <f t="shared" si="685"/>
        <v>12</v>
      </c>
      <c r="W4880" s="3">
        <f t="shared" si="686"/>
        <v>2.6315789473684209E-2</v>
      </c>
      <c r="X4880">
        <v>26</v>
      </c>
      <c r="Y4880" s="4">
        <v>6.9</v>
      </c>
      <c r="Z4880" s="4">
        <v>1.9</v>
      </c>
      <c r="AA4880" s="5">
        <v>77346.210000000006</v>
      </c>
      <c r="AB4880" s="5">
        <f t="shared" si="687"/>
        <v>1933655.25</v>
      </c>
      <c r="AC4880" s="5">
        <v>53203.88</v>
      </c>
      <c r="AD4880" s="5">
        <f t="shared" si="688"/>
        <v>2021747.44</v>
      </c>
      <c r="AE4880" s="5">
        <v>117302.6</v>
      </c>
      <c r="AF4880" s="5">
        <v>36092.39</v>
      </c>
      <c r="AG4880" s="5">
        <v>9850.4599999999991</v>
      </c>
      <c r="AH4880" s="5">
        <v>2755</v>
      </c>
      <c r="AI4880" s="5">
        <v>6800</v>
      </c>
      <c r="AJ4880">
        <v>0</v>
      </c>
      <c r="AK4880" s="5">
        <v>0</v>
      </c>
      <c r="AL4880" s="5">
        <v>17376.169999999998</v>
      </c>
      <c r="AM4880" s="5">
        <v>15330.8</v>
      </c>
      <c r="AN4880">
        <v>4</v>
      </c>
      <c r="AO4880">
        <v>4</v>
      </c>
      <c r="AP4880" t="str">
        <f t="shared" si="689"/>
        <v>Yes</v>
      </c>
      <c r="AQ4880">
        <v>1</v>
      </c>
      <c r="AR4880" s="5">
        <f t="shared" si="690"/>
        <v>2227254.86</v>
      </c>
      <c r="AS4880" s="5">
        <f t="shared" si="691"/>
        <v>-293599.61</v>
      </c>
      <c r="AT4880" t="s">
        <v>59</v>
      </c>
      <c r="AU4880" t="s">
        <v>6164</v>
      </c>
      <c r="AV4880" t="s">
        <v>6165</v>
      </c>
      <c r="AW4880" t="s">
        <v>6166</v>
      </c>
      <c r="AX4880" t="s">
        <v>6167</v>
      </c>
      <c r="AY4880">
        <v>42</v>
      </c>
      <c r="AZ4880">
        <v>5</v>
      </c>
      <c r="BA4880">
        <v>74</v>
      </c>
      <c r="BB4880" t="s">
        <v>6220</v>
      </c>
      <c r="BC4880">
        <v>0</v>
      </c>
      <c r="BD4880">
        <v>0</v>
      </c>
      <c r="BE4880" t="s">
        <v>6169</v>
      </c>
      <c r="BF4880" t="s">
        <v>6170</v>
      </c>
      <c r="BG4880">
        <v>1</v>
      </c>
      <c r="BH4880" t="s">
        <v>6186</v>
      </c>
      <c r="BI4880">
        <v>58</v>
      </c>
      <c r="BJ4880" t="s">
        <v>6187</v>
      </c>
      <c r="BK4880">
        <v>0</v>
      </c>
      <c r="BL4880">
        <v>45</v>
      </c>
      <c r="BM4880" s="3">
        <f t="shared" si="692"/>
        <v>0.84444444444444444</v>
      </c>
    </row>
    <row r="4881" spans="1:65">
      <c r="A4881" t="s">
        <v>5021</v>
      </c>
      <c r="B4881" s="2">
        <v>45954</v>
      </c>
      <c r="C4881" t="s">
        <v>4641</v>
      </c>
      <c r="D4881" t="s">
        <v>4642</v>
      </c>
      <c r="E4881">
        <v>10</v>
      </c>
      <c r="F4881" t="s">
        <v>72</v>
      </c>
      <c r="G4881" t="s">
        <v>79</v>
      </c>
      <c r="H4881" t="s">
        <v>159</v>
      </c>
      <c r="I4881" t="s">
        <v>52</v>
      </c>
      <c r="J4881" t="s">
        <v>65</v>
      </c>
      <c r="K4881" t="s">
        <v>54</v>
      </c>
      <c r="L4881" t="s">
        <v>92</v>
      </c>
      <c r="M4881" t="s">
        <v>56</v>
      </c>
      <c r="N4881" t="s">
        <v>94</v>
      </c>
      <c r="O4881" t="s">
        <v>82</v>
      </c>
      <c r="P4881">
        <v>51</v>
      </c>
      <c r="Q4881">
        <v>52</v>
      </c>
      <c r="R4881">
        <v>52</v>
      </c>
      <c r="S4881">
        <v>1</v>
      </c>
      <c r="T4881">
        <f t="shared" si="684"/>
        <v>51</v>
      </c>
      <c r="U4881">
        <v>50</v>
      </c>
      <c r="V4881">
        <f t="shared" si="685"/>
        <v>1</v>
      </c>
      <c r="W4881" s="3">
        <f t="shared" si="686"/>
        <v>1.9230769230769232E-2</v>
      </c>
      <c r="X4881">
        <v>45</v>
      </c>
      <c r="Y4881" s="4">
        <v>1.5</v>
      </c>
      <c r="Z4881" s="4">
        <v>1.9</v>
      </c>
      <c r="AA4881" s="5">
        <v>56828.73</v>
      </c>
      <c r="AB4881" s="5">
        <f t="shared" si="687"/>
        <v>2841436.5</v>
      </c>
      <c r="AC4881" s="5">
        <v>35145.97</v>
      </c>
      <c r="AD4881" s="5">
        <f t="shared" si="688"/>
        <v>1827590.44</v>
      </c>
      <c r="AE4881" s="5">
        <v>122205.04</v>
      </c>
      <c r="AF4881" s="5">
        <v>32118.54</v>
      </c>
      <c r="AG4881" s="5">
        <v>12004.8</v>
      </c>
      <c r="AH4881" s="5">
        <v>2755</v>
      </c>
      <c r="AI4881" s="5">
        <v>4600</v>
      </c>
      <c r="AJ4881">
        <v>0</v>
      </c>
      <c r="AK4881" s="5">
        <v>0</v>
      </c>
      <c r="AL4881" s="5">
        <v>1017.6</v>
      </c>
      <c r="AM4881" s="5">
        <v>35031.919999999998</v>
      </c>
      <c r="AN4881">
        <v>4</v>
      </c>
      <c r="AO4881">
        <v>4</v>
      </c>
      <c r="AP4881" t="str">
        <f t="shared" si="689"/>
        <v>Yes</v>
      </c>
      <c r="AQ4881">
        <v>1</v>
      </c>
      <c r="AR4881" s="5">
        <f t="shared" si="690"/>
        <v>2037323.34</v>
      </c>
      <c r="AS4881" s="5">
        <f t="shared" si="691"/>
        <v>804113.16</v>
      </c>
      <c r="AT4881" t="s">
        <v>59</v>
      </c>
      <c r="AU4881" t="s">
        <v>6164</v>
      </c>
      <c r="AV4881" t="s">
        <v>6165</v>
      </c>
      <c r="AW4881" t="s">
        <v>6166</v>
      </c>
      <c r="AX4881" t="s">
        <v>6184</v>
      </c>
      <c r="AY4881">
        <v>54</v>
      </c>
      <c r="AZ4881">
        <v>3</v>
      </c>
      <c r="BA4881">
        <v>13</v>
      </c>
      <c r="BB4881" t="s">
        <v>6185</v>
      </c>
      <c r="BC4881">
        <v>0</v>
      </c>
      <c r="BD4881">
        <v>0</v>
      </c>
      <c r="BE4881" t="s">
        <v>6169</v>
      </c>
      <c r="BF4881" t="s">
        <v>6170</v>
      </c>
      <c r="BG4881">
        <v>1</v>
      </c>
      <c r="BH4881" t="s">
        <v>6206</v>
      </c>
      <c r="BI4881">
        <v>82</v>
      </c>
      <c r="BJ4881" t="s">
        <v>6193</v>
      </c>
      <c r="BK4881">
        <v>0</v>
      </c>
      <c r="BL4881">
        <v>65</v>
      </c>
      <c r="BM4881" s="3">
        <f t="shared" si="692"/>
        <v>0.8</v>
      </c>
    </row>
    <row r="4882" spans="1:65">
      <c r="A4882" t="s">
        <v>5022</v>
      </c>
      <c r="B4882" s="2">
        <v>45954</v>
      </c>
      <c r="C4882" t="s">
        <v>4641</v>
      </c>
      <c r="D4882" t="s">
        <v>4642</v>
      </c>
      <c r="E4882">
        <v>10</v>
      </c>
      <c r="F4882" t="s">
        <v>61</v>
      </c>
      <c r="G4882" t="s">
        <v>79</v>
      </c>
      <c r="H4882" t="s">
        <v>123</v>
      </c>
      <c r="I4882" t="s">
        <v>64</v>
      </c>
      <c r="J4882" t="s">
        <v>53</v>
      </c>
      <c r="K4882" t="s">
        <v>75</v>
      </c>
      <c r="L4882" t="s">
        <v>87</v>
      </c>
      <c r="M4882" t="s">
        <v>56</v>
      </c>
      <c r="N4882" t="s">
        <v>69</v>
      </c>
      <c r="O4882" t="s">
        <v>58</v>
      </c>
      <c r="P4882">
        <v>57</v>
      </c>
      <c r="Q4882">
        <v>58</v>
      </c>
      <c r="R4882">
        <v>59</v>
      </c>
      <c r="S4882">
        <v>1</v>
      </c>
      <c r="T4882">
        <f t="shared" si="684"/>
        <v>58</v>
      </c>
      <c r="U4882">
        <v>56</v>
      </c>
      <c r="V4882">
        <f t="shared" si="685"/>
        <v>2</v>
      </c>
      <c r="W4882" s="3">
        <f t="shared" si="686"/>
        <v>1.6949152542372881E-2</v>
      </c>
      <c r="X4882">
        <v>39</v>
      </c>
      <c r="Y4882" s="4">
        <v>6.4</v>
      </c>
      <c r="Z4882" s="4">
        <v>2.6</v>
      </c>
      <c r="AA4882" s="5">
        <v>36118.480000000003</v>
      </c>
      <c r="AB4882" s="5">
        <f t="shared" si="687"/>
        <v>2022634.88</v>
      </c>
      <c r="AC4882" s="5">
        <v>24229.64</v>
      </c>
      <c r="AD4882" s="5">
        <f t="shared" si="688"/>
        <v>1429548.76</v>
      </c>
      <c r="AE4882" s="5">
        <v>98567.59</v>
      </c>
      <c r="AF4882" s="5">
        <v>25620.01</v>
      </c>
      <c r="AG4882" s="5">
        <v>11241.01</v>
      </c>
      <c r="AH4882" s="5">
        <v>3770</v>
      </c>
      <c r="AI4882" s="5">
        <v>3200</v>
      </c>
      <c r="AJ4882">
        <v>0</v>
      </c>
      <c r="AK4882" s="5">
        <v>0</v>
      </c>
      <c r="AL4882" s="5">
        <v>1267.73</v>
      </c>
      <c r="AM4882" s="5">
        <v>39085.14</v>
      </c>
      <c r="AN4882">
        <v>4</v>
      </c>
      <c r="AO4882">
        <v>3</v>
      </c>
      <c r="AP4882" t="str">
        <f t="shared" si="689"/>
        <v>Yes</v>
      </c>
      <c r="AQ4882">
        <v>1</v>
      </c>
      <c r="AR4882" s="5">
        <f t="shared" si="690"/>
        <v>1612300.24</v>
      </c>
      <c r="AS4882" s="5">
        <f t="shared" si="691"/>
        <v>410334.64</v>
      </c>
      <c r="AT4882" t="s">
        <v>59</v>
      </c>
      <c r="AU4882" t="s">
        <v>6164</v>
      </c>
      <c r="AV4882" t="s">
        <v>6165</v>
      </c>
      <c r="AW4882" t="s">
        <v>6166</v>
      </c>
      <c r="AX4882" t="s">
        <v>6184</v>
      </c>
      <c r="AY4882">
        <v>58</v>
      </c>
      <c r="AZ4882">
        <v>0</v>
      </c>
      <c r="BA4882">
        <v>19</v>
      </c>
      <c r="BB4882" t="s">
        <v>6180</v>
      </c>
      <c r="BC4882">
        <v>0</v>
      </c>
      <c r="BD4882">
        <v>0</v>
      </c>
      <c r="BE4882" t="s">
        <v>6169</v>
      </c>
      <c r="BF4882" t="s">
        <v>6170</v>
      </c>
      <c r="BG4882">
        <v>0</v>
      </c>
      <c r="BH4882" t="s">
        <v>6171</v>
      </c>
      <c r="BI4882">
        <v>28</v>
      </c>
      <c r="BJ4882" t="s">
        <v>6172</v>
      </c>
      <c r="BK4882">
        <v>0</v>
      </c>
      <c r="BL4882">
        <v>76</v>
      </c>
      <c r="BM4882" s="3">
        <f t="shared" si="692"/>
        <v>0.77631578947368418</v>
      </c>
    </row>
    <row r="4883" spans="1:65">
      <c r="A4883" t="s">
        <v>5023</v>
      </c>
      <c r="B4883" s="2">
        <v>45954</v>
      </c>
      <c r="C4883" t="s">
        <v>4641</v>
      </c>
      <c r="D4883" t="s">
        <v>4642</v>
      </c>
      <c r="E4883">
        <v>10</v>
      </c>
      <c r="F4883" t="s">
        <v>78</v>
      </c>
      <c r="G4883" t="s">
        <v>62</v>
      </c>
      <c r="H4883" t="s">
        <v>91</v>
      </c>
      <c r="I4883" t="s">
        <v>74</v>
      </c>
      <c r="J4883" t="s">
        <v>81</v>
      </c>
      <c r="K4883" t="s">
        <v>54</v>
      </c>
      <c r="L4883" t="s">
        <v>87</v>
      </c>
      <c r="M4883" t="s">
        <v>56</v>
      </c>
      <c r="N4883" t="s">
        <v>69</v>
      </c>
      <c r="O4883" t="s">
        <v>120</v>
      </c>
      <c r="P4883">
        <v>38</v>
      </c>
      <c r="Q4883">
        <v>41</v>
      </c>
      <c r="R4883">
        <v>41</v>
      </c>
      <c r="S4883">
        <v>1</v>
      </c>
      <c r="T4883">
        <f t="shared" si="684"/>
        <v>40</v>
      </c>
      <c r="U4883">
        <v>37</v>
      </c>
      <c r="V4883">
        <f t="shared" si="685"/>
        <v>3</v>
      </c>
      <c r="W4883" s="3">
        <f t="shared" si="686"/>
        <v>2.4390243902439025E-2</v>
      </c>
      <c r="X4883">
        <v>37</v>
      </c>
      <c r="Y4883" s="4">
        <v>0</v>
      </c>
      <c r="Z4883" s="4">
        <v>1.6</v>
      </c>
      <c r="AA4883" s="5">
        <v>85025.67</v>
      </c>
      <c r="AB4883" s="5">
        <f t="shared" si="687"/>
        <v>3145949.79</v>
      </c>
      <c r="AC4883" s="5">
        <v>54685.03</v>
      </c>
      <c r="AD4883" s="5">
        <f t="shared" si="688"/>
        <v>2242086.23</v>
      </c>
      <c r="AE4883" s="5">
        <v>125792.04</v>
      </c>
      <c r="AF4883" s="5">
        <v>37265.589999999997</v>
      </c>
      <c r="AG4883" s="5">
        <v>10434.93</v>
      </c>
      <c r="AH4883" s="5">
        <v>2320</v>
      </c>
      <c r="AI4883" s="5">
        <v>6800</v>
      </c>
      <c r="AJ4883">
        <v>0</v>
      </c>
      <c r="AK4883" s="5">
        <v>0</v>
      </c>
      <c r="AL4883" s="5">
        <v>4682.1400000000003</v>
      </c>
      <c r="AM4883" s="5">
        <v>24522.7</v>
      </c>
      <c r="AN4883">
        <v>4</v>
      </c>
      <c r="AO4883">
        <v>4</v>
      </c>
      <c r="AP4883" t="str">
        <f t="shared" si="689"/>
        <v>Yes</v>
      </c>
      <c r="AQ4883">
        <v>1</v>
      </c>
      <c r="AR4883" s="5">
        <f t="shared" si="690"/>
        <v>2453903.63</v>
      </c>
      <c r="AS4883" s="5">
        <f t="shared" si="691"/>
        <v>692046.16</v>
      </c>
      <c r="AT4883" t="s">
        <v>59</v>
      </c>
      <c r="AU4883" t="s">
        <v>6164</v>
      </c>
      <c r="AV4883" t="s">
        <v>6165</v>
      </c>
      <c r="AW4883" t="s">
        <v>6166</v>
      </c>
      <c r="AX4883" t="s">
        <v>6184</v>
      </c>
      <c r="AY4883">
        <v>39</v>
      </c>
      <c r="AZ4883">
        <v>0</v>
      </c>
      <c r="BA4883">
        <v>18</v>
      </c>
      <c r="BB4883" t="s">
        <v>6180</v>
      </c>
      <c r="BC4883">
        <v>0</v>
      </c>
      <c r="BD4883">
        <v>0</v>
      </c>
      <c r="BE4883" t="s">
        <v>6169</v>
      </c>
      <c r="BF4883" t="s">
        <v>6170</v>
      </c>
      <c r="BG4883">
        <v>0</v>
      </c>
      <c r="BH4883" t="s">
        <v>6171</v>
      </c>
      <c r="BI4883">
        <v>49</v>
      </c>
      <c r="BJ4883" t="s">
        <v>6172</v>
      </c>
      <c r="BK4883">
        <v>0</v>
      </c>
      <c r="BL4883">
        <v>49</v>
      </c>
      <c r="BM4883" s="3">
        <f t="shared" si="692"/>
        <v>0.83673469387755106</v>
      </c>
    </row>
    <row r="4884" spans="1:65">
      <c r="A4884" t="s">
        <v>5024</v>
      </c>
      <c r="B4884" s="2">
        <v>45954</v>
      </c>
      <c r="C4884" t="s">
        <v>4641</v>
      </c>
      <c r="D4884" t="s">
        <v>4642</v>
      </c>
      <c r="E4884">
        <v>10</v>
      </c>
      <c r="F4884" t="s">
        <v>72</v>
      </c>
      <c r="G4884" t="s">
        <v>79</v>
      </c>
      <c r="H4884" t="s">
        <v>213</v>
      </c>
      <c r="I4884" t="s">
        <v>64</v>
      </c>
      <c r="J4884" t="s">
        <v>53</v>
      </c>
      <c r="K4884" t="s">
        <v>75</v>
      </c>
      <c r="L4884" t="s">
        <v>92</v>
      </c>
      <c r="M4884" t="s">
        <v>56</v>
      </c>
      <c r="N4884" t="s">
        <v>57</v>
      </c>
      <c r="O4884" t="s">
        <v>70</v>
      </c>
      <c r="P4884">
        <v>64</v>
      </c>
      <c r="Q4884">
        <v>65</v>
      </c>
      <c r="R4884">
        <v>68</v>
      </c>
      <c r="S4884">
        <v>1</v>
      </c>
      <c r="T4884">
        <f t="shared" si="684"/>
        <v>67</v>
      </c>
      <c r="U4884">
        <v>62</v>
      </c>
      <c r="V4884">
        <f t="shared" si="685"/>
        <v>5</v>
      </c>
      <c r="W4884" s="3">
        <f t="shared" si="686"/>
        <v>1.4705882352941176E-2</v>
      </c>
      <c r="X4884">
        <v>21</v>
      </c>
      <c r="Y4884" s="4">
        <v>6</v>
      </c>
      <c r="Z4884" s="4">
        <v>2.1</v>
      </c>
      <c r="AA4884" s="5">
        <v>36424.19</v>
      </c>
      <c r="AB4884" s="5">
        <f t="shared" si="687"/>
        <v>2258299.7799999998</v>
      </c>
      <c r="AC4884" s="5">
        <v>23772.67</v>
      </c>
      <c r="AD4884" s="5">
        <f t="shared" si="688"/>
        <v>1616541.56</v>
      </c>
      <c r="AE4884" s="5">
        <v>110890</v>
      </c>
      <c r="AF4884" s="5">
        <v>30710.54</v>
      </c>
      <c r="AG4884" s="5">
        <v>8793.5499999999993</v>
      </c>
      <c r="AH4884" s="5">
        <v>3045</v>
      </c>
      <c r="AI4884" s="5">
        <v>3200</v>
      </c>
      <c r="AJ4884">
        <v>0</v>
      </c>
      <c r="AK4884" s="5">
        <v>0</v>
      </c>
      <c r="AL4884" s="5">
        <v>3268.37</v>
      </c>
      <c r="AM4884" s="5">
        <v>40495.58</v>
      </c>
      <c r="AN4884">
        <v>4</v>
      </c>
      <c r="AO4884">
        <v>4</v>
      </c>
      <c r="AP4884" t="str">
        <f t="shared" si="689"/>
        <v>Yes</v>
      </c>
      <c r="AQ4884">
        <v>1</v>
      </c>
      <c r="AR4884" s="5">
        <f t="shared" si="690"/>
        <v>1816944.6</v>
      </c>
      <c r="AS4884" s="5">
        <f t="shared" si="691"/>
        <v>441355.18</v>
      </c>
      <c r="AT4884" t="s">
        <v>59</v>
      </c>
      <c r="AU4884" t="s">
        <v>6164</v>
      </c>
      <c r="AV4884" t="s">
        <v>6165</v>
      </c>
      <c r="AW4884" t="s">
        <v>6166</v>
      </c>
      <c r="AX4884" t="s">
        <v>6184</v>
      </c>
      <c r="AY4884">
        <v>65</v>
      </c>
      <c r="AZ4884">
        <v>0</v>
      </c>
      <c r="BA4884">
        <v>26</v>
      </c>
      <c r="BB4884" t="s">
        <v>6180</v>
      </c>
      <c r="BC4884">
        <v>0</v>
      </c>
      <c r="BD4884">
        <v>0</v>
      </c>
      <c r="BE4884" t="s">
        <v>6169</v>
      </c>
      <c r="BF4884" t="s">
        <v>6170</v>
      </c>
      <c r="BG4884">
        <v>0</v>
      </c>
      <c r="BH4884" t="s">
        <v>6171</v>
      </c>
      <c r="BI4884">
        <v>25</v>
      </c>
      <c r="BJ4884" t="s">
        <v>6172</v>
      </c>
      <c r="BK4884">
        <v>0</v>
      </c>
      <c r="BL4884">
        <v>73</v>
      </c>
      <c r="BM4884" s="3">
        <f t="shared" si="692"/>
        <v>0.93150684931506844</v>
      </c>
    </row>
    <row r="4885" spans="1:65">
      <c r="A4885" t="s">
        <v>5025</v>
      </c>
      <c r="B4885" s="2">
        <v>45955</v>
      </c>
      <c r="C4885" t="s">
        <v>4641</v>
      </c>
      <c r="D4885" t="s">
        <v>4642</v>
      </c>
      <c r="E4885">
        <v>10</v>
      </c>
      <c r="F4885" t="s">
        <v>49</v>
      </c>
      <c r="G4885" t="s">
        <v>50</v>
      </c>
      <c r="H4885" t="s">
        <v>89</v>
      </c>
      <c r="I4885" t="s">
        <v>52</v>
      </c>
      <c r="J4885" t="s">
        <v>53</v>
      </c>
      <c r="K4885" t="s">
        <v>75</v>
      </c>
      <c r="L4885" t="s">
        <v>87</v>
      </c>
      <c r="M4885" t="s">
        <v>56</v>
      </c>
      <c r="N4885" t="s">
        <v>94</v>
      </c>
      <c r="O4885" t="s">
        <v>58</v>
      </c>
      <c r="P4885">
        <v>76</v>
      </c>
      <c r="Q4885">
        <v>77</v>
      </c>
      <c r="R4885">
        <v>76</v>
      </c>
      <c r="S4885">
        <v>2</v>
      </c>
      <c r="T4885">
        <f t="shared" si="684"/>
        <v>74</v>
      </c>
      <c r="U4885">
        <v>74</v>
      </c>
      <c r="V4885">
        <f t="shared" si="685"/>
        <v>0</v>
      </c>
      <c r="W4885" s="3">
        <f t="shared" si="686"/>
        <v>2.6315789473684209E-2</v>
      </c>
      <c r="X4885">
        <v>22</v>
      </c>
      <c r="Y4885" s="4">
        <v>0</v>
      </c>
      <c r="Z4885" s="4">
        <v>0.6</v>
      </c>
      <c r="AA4885" s="5">
        <v>36259.85</v>
      </c>
      <c r="AB4885" s="5">
        <f t="shared" si="687"/>
        <v>2683228.9</v>
      </c>
      <c r="AC4885" s="5">
        <v>24258.41</v>
      </c>
      <c r="AD4885" s="5">
        <f t="shared" si="688"/>
        <v>1843639.16</v>
      </c>
      <c r="AE4885" s="5">
        <v>135384.32000000001</v>
      </c>
      <c r="AF4885" s="5">
        <v>34566.42</v>
      </c>
      <c r="AG4885" s="5">
        <v>8714.25</v>
      </c>
      <c r="AH4885" s="5">
        <v>870</v>
      </c>
      <c r="AI4885" s="5">
        <v>6400</v>
      </c>
      <c r="AJ4885">
        <v>0</v>
      </c>
      <c r="AK4885" s="5">
        <v>0</v>
      </c>
      <c r="AL4885" s="5">
        <v>0</v>
      </c>
      <c r="AM4885" s="5">
        <v>49233.48</v>
      </c>
      <c r="AN4885">
        <v>4</v>
      </c>
      <c r="AO4885">
        <v>4</v>
      </c>
      <c r="AP4885" t="str">
        <f t="shared" si="689"/>
        <v>Yes</v>
      </c>
      <c r="AQ4885">
        <v>0</v>
      </c>
      <c r="AR4885" s="5">
        <f t="shared" si="690"/>
        <v>2078807.63</v>
      </c>
      <c r="AS4885" s="5">
        <f t="shared" si="691"/>
        <v>604421.27</v>
      </c>
      <c r="AT4885" t="s">
        <v>59</v>
      </c>
      <c r="AU4885" t="s">
        <v>6164</v>
      </c>
      <c r="AV4885" t="s">
        <v>6165</v>
      </c>
      <c r="AW4885" t="s">
        <v>6166</v>
      </c>
      <c r="AX4885" t="s">
        <v>6167</v>
      </c>
      <c r="AY4885">
        <v>78</v>
      </c>
      <c r="AZ4885">
        <v>2</v>
      </c>
      <c r="BA4885">
        <v>0</v>
      </c>
      <c r="BB4885" t="s">
        <v>6168</v>
      </c>
      <c r="BC4885">
        <v>0</v>
      </c>
      <c r="BD4885">
        <v>0</v>
      </c>
      <c r="BE4885" t="s">
        <v>6169</v>
      </c>
      <c r="BF4885" t="s">
        <v>6170</v>
      </c>
      <c r="BG4885">
        <v>1</v>
      </c>
      <c r="BH4885" t="s">
        <v>6186</v>
      </c>
      <c r="BI4885">
        <v>58</v>
      </c>
      <c r="BJ4885" t="s">
        <v>6187</v>
      </c>
      <c r="BK4885">
        <v>0</v>
      </c>
      <c r="BL4885">
        <v>81</v>
      </c>
      <c r="BM4885" s="3">
        <f t="shared" si="692"/>
        <v>0.93827160493827155</v>
      </c>
    </row>
    <row r="4886" spans="1:65">
      <c r="A4886" t="s">
        <v>5026</v>
      </c>
      <c r="B4886" s="2">
        <v>45955</v>
      </c>
      <c r="C4886" t="s">
        <v>4641</v>
      </c>
      <c r="D4886" t="s">
        <v>4642</v>
      </c>
      <c r="E4886">
        <v>10</v>
      </c>
      <c r="F4886" t="s">
        <v>49</v>
      </c>
      <c r="G4886" t="s">
        <v>50</v>
      </c>
      <c r="H4886" t="s">
        <v>245</v>
      </c>
      <c r="I4886" t="s">
        <v>52</v>
      </c>
      <c r="J4886" t="s">
        <v>65</v>
      </c>
      <c r="K4886" t="s">
        <v>75</v>
      </c>
      <c r="L4886" t="s">
        <v>92</v>
      </c>
      <c r="M4886" t="s">
        <v>56</v>
      </c>
      <c r="N4886" t="s">
        <v>94</v>
      </c>
      <c r="O4886" t="s">
        <v>120</v>
      </c>
      <c r="P4886">
        <v>46</v>
      </c>
      <c r="Q4886">
        <v>49</v>
      </c>
      <c r="R4886">
        <v>46</v>
      </c>
      <c r="S4886">
        <v>1</v>
      </c>
      <c r="T4886">
        <f t="shared" si="684"/>
        <v>45</v>
      </c>
      <c r="U4886">
        <v>45</v>
      </c>
      <c r="V4886">
        <f t="shared" si="685"/>
        <v>0</v>
      </c>
      <c r="W4886" s="3">
        <f t="shared" si="686"/>
        <v>2.1739130434782608E-2</v>
      </c>
      <c r="X4886">
        <v>24</v>
      </c>
      <c r="Y4886" s="4">
        <v>9.9</v>
      </c>
      <c r="Z4886" s="4">
        <v>1.3</v>
      </c>
      <c r="AA4886" s="5">
        <v>51573.11</v>
      </c>
      <c r="AB4886" s="5">
        <f t="shared" si="687"/>
        <v>2320789.9500000002</v>
      </c>
      <c r="AC4886" s="5">
        <v>34977.910000000003</v>
      </c>
      <c r="AD4886" s="5">
        <f t="shared" si="688"/>
        <v>1608983.86</v>
      </c>
      <c r="AE4886" s="5">
        <v>108260.34</v>
      </c>
      <c r="AF4886" s="5">
        <v>29501.59</v>
      </c>
      <c r="AG4886" s="5">
        <v>9020.36</v>
      </c>
      <c r="AH4886" s="5">
        <v>1885</v>
      </c>
      <c r="AI4886" s="5">
        <v>4600</v>
      </c>
      <c r="AJ4886">
        <v>0</v>
      </c>
      <c r="AK4886" s="5">
        <v>0</v>
      </c>
      <c r="AL4886" s="5">
        <v>0</v>
      </c>
      <c r="AM4886" s="5">
        <v>28384.38</v>
      </c>
      <c r="AN4886">
        <v>4</v>
      </c>
      <c r="AO4886">
        <v>2</v>
      </c>
      <c r="AP4886" t="str">
        <f t="shared" si="689"/>
        <v>Yes</v>
      </c>
      <c r="AQ4886">
        <v>1</v>
      </c>
      <c r="AR4886" s="5">
        <f t="shared" si="690"/>
        <v>1790635.53</v>
      </c>
      <c r="AS4886" s="5">
        <f t="shared" si="691"/>
        <v>530154.42000000004</v>
      </c>
      <c r="AT4886" t="s">
        <v>59</v>
      </c>
      <c r="AU4886" t="s">
        <v>6164</v>
      </c>
      <c r="AV4886" t="s">
        <v>6165</v>
      </c>
      <c r="AW4886" t="s">
        <v>6166</v>
      </c>
      <c r="AX4886" t="s">
        <v>6177</v>
      </c>
      <c r="AY4886">
        <v>47</v>
      </c>
      <c r="AZ4886">
        <v>0</v>
      </c>
      <c r="BA4886">
        <v>0</v>
      </c>
      <c r="BB4886" t="s">
        <v>6168</v>
      </c>
      <c r="BC4886">
        <v>0</v>
      </c>
      <c r="BD4886">
        <v>0</v>
      </c>
      <c r="BE4886" t="s">
        <v>6169</v>
      </c>
      <c r="BF4886" t="s">
        <v>6170</v>
      </c>
      <c r="BG4886">
        <v>1</v>
      </c>
      <c r="BH4886" t="s">
        <v>6179</v>
      </c>
      <c r="BI4886">
        <v>31</v>
      </c>
      <c r="BJ4886" t="s">
        <v>6172</v>
      </c>
      <c r="BK4886">
        <v>0</v>
      </c>
      <c r="BL4886">
        <v>64</v>
      </c>
      <c r="BM4886" s="3">
        <f t="shared" si="692"/>
        <v>0.71875</v>
      </c>
    </row>
    <row r="4887" spans="1:65">
      <c r="A4887" t="s">
        <v>5027</v>
      </c>
      <c r="B4887" s="2">
        <v>45955</v>
      </c>
      <c r="C4887" t="s">
        <v>4641</v>
      </c>
      <c r="D4887" t="s">
        <v>4642</v>
      </c>
      <c r="E4887">
        <v>10</v>
      </c>
      <c r="F4887" t="s">
        <v>49</v>
      </c>
      <c r="G4887" t="s">
        <v>62</v>
      </c>
      <c r="H4887" t="s">
        <v>133</v>
      </c>
      <c r="I4887" t="s">
        <v>64</v>
      </c>
      <c r="J4887" t="s">
        <v>53</v>
      </c>
      <c r="K4887" t="s">
        <v>75</v>
      </c>
      <c r="L4887" t="s">
        <v>67</v>
      </c>
      <c r="M4887" t="s">
        <v>56</v>
      </c>
      <c r="N4887" t="s">
        <v>69</v>
      </c>
      <c r="O4887" t="s">
        <v>82</v>
      </c>
      <c r="P4887">
        <v>62</v>
      </c>
      <c r="Q4887">
        <v>63</v>
      </c>
      <c r="R4887">
        <v>61</v>
      </c>
      <c r="S4887">
        <v>2</v>
      </c>
      <c r="T4887">
        <f t="shared" si="684"/>
        <v>59</v>
      </c>
      <c r="U4887">
        <v>59</v>
      </c>
      <c r="V4887">
        <f t="shared" si="685"/>
        <v>0</v>
      </c>
      <c r="W4887" s="3">
        <f t="shared" si="686"/>
        <v>3.2786885245901641E-2</v>
      </c>
      <c r="X4887">
        <v>4</v>
      </c>
      <c r="Y4887" s="4">
        <v>3.3</v>
      </c>
      <c r="Z4887" s="4">
        <v>0.6</v>
      </c>
      <c r="AA4887" s="5">
        <v>35537.42</v>
      </c>
      <c r="AB4887" s="5">
        <f t="shared" si="687"/>
        <v>2096707.78</v>
      </c>
      <c r="AC4887" s="5">
        <v>22841.89</v>
      </c>
      <c r="AD4887" s="5">
        <f t="shared" si="688"/>
        <v>1393355.29</v>
      </c>
      <c r="AE4887" s="5">
        <v>100671.19</v>
      </c>
      <c r="AF4887" s="5">
        <v>26838.41</v>
      </c>
      <c r="AG4887" s="5">
        <v>7038.13</v>
      </c>
      <c r="AH4887" s="5">
        <v>870</v>
      </c>
      <c r="AI4887" s="5">
        <v>6400</v>
      </c>
      <c r="AJ4887">
        <v>0</v>
      </c>
      <c r="AK4887" s="5">
        <v>0</v>
      </c>
      <c r="AL4887" s="5">
        <v>0</v>
      </c>
      <c r="AM4887" s="5">
        <v>37684.99</v>
      </c>
      <c r="AN4887">
        <v>4</v>
      </c>
      <c r="AO4887">
        <v>3</v>
      </c>
      <c r="AP4887" t="str">
        <f t="shared" si="689"/>
        <v>Yes</v>
      </c>
      <c r="AQ4887">
        <v>0</v>
      </c>
      <c r="AR4887" s="5">
        <f t="shared" si="690"/>
        <v>1572858.01</v>
      </c>
      <c r="AS4887" s="5">
        <f t="shared" si="691"/>
        <v>523849.77</v>
      </c>
      <c r="AT4887" t="s">
        <v>59</v>
      </c>
      <c r="AU4887" t="s">
        <v>6164</v>
      </c>
      <c r="AV4887" t="s">
        <v>6165</v>
      </c>
      <c r="AW4887" t="s">
        <v>6166</v>
      </c>
      <c r="AX4887" t="s">
        <v>6167</v>
      </c>
      <c r="AY4887">
        <v>66</v>
      </c>
      <c r="AZ4887">
        <v>1</v>
      </c>
      <c r="BA4887">
        <v>0</v>
      </c>
      <c r="BB4887" t="s">
        <v>6168</v>
      </c>
      <c r="BC4887">
        <v>0</v>
      </c>
      <c r="BD4887">
        <v>0</v>
      </c>
      <c r="BE4887" t="s">
        <v>6169</v>
      </c>
      <c r="BF4887" t="s">
        <v>6170</v>
      </c>
      <c r="BG4887">
        <v>0</v>
      </c>
      <c r="BH4887" t="s">
        <v>6171</v>
      </c>
      <c r="BI4887">
        <v>28</v>
      </c>
      <c r="BJ4887" t="s">
        <v>6172</v>
      </c>
      <c r="BK4887">
        <v>0</v>
      </c>
      <c r="BL4887">
        <v>77</v>
      </c>
      <c r="BM4887" s="3">
        <f t="shared" si="692"/>
        <v>0.79220779220779225</v>
      </c>
    </row>
    <row r="4888" spans="1:65">
      <c r="A4888" t="s">
        <v>5028</v>
      </c>
      <c r="B4888" s="2">
        <v>45955</v>
      </c>
      <c r="C4888" t="s">
        <v>4641</v>
      </c>
      <c r="D4888" t="s">
        <v>4642</v>
      </c>
      <c r="E4888">
        <v>10</v>
      </c>
      <c r="F4888" t="s">
        <v>61</v>
      </c>
      <c r="G4888" t="s">
        <v>50</v>
      </c>
      <c r="H4888" t="s">
        <v>183</v>
      </c>
      <c r="I4888" t="s">
        <v>74</v>
      </c>
      <c r="J4888" t="s">
        <v>53</v>
      </c>
      <c r="K4888" t="s">
        <v>75</v>
      </c>
      <c r="L4888" t="s">
        <v>92</v>
      </c>
      <c r="M4888" t="s">
        <v>68</v>
      </c>
      <c r="N4888" t="s">
        <v>69</v>
      </c>
      <c r="O4888" t="s">
        <v>70</v>
      </c>
      <c r="P4888">
        <v>63</v>
      </c>
      <c r="Q4888">
        <v>65</v>
      </c>
      <c r="R4888">
        <v>66</v>
      </c>
      <c r="S4888">
        <v>2</v>
      </c>
      <c r="T4888">
        <f t="shared" si="684"/>
        <v>64</v>
      </c>
      <c r="U4888">
        <v>60</v>
      </c>
      <c r="V4888">
        <f t="shared" si="685"/>
        <v>4</v>
      </c>
      <c r="W4888" s="3">
        <f t="shared" si="686"/>
        <v>3.0303030303030304E-2</v>
      </c>
      <c r="X4888">
        <v>25</v>
      </c>
      <c r="Y4888" s="4">
        <v>5.8</v>
      </c>
      <c r="Z4888" s="4">
        <v>1.6</v>
      </c>
      <c r="AA4888" s="5">
        <v>35685.589999999997</v>
      </c>
      <c r="AB4888" s="5">
        <f t="shared" si="687"/>
        <v>2141135.4</v>
      </c>
      <c r="AC4888" s="5">
        <v>22614.73</v>
      </c>
      <c r="AD4888" s="5">
        <f t="shared" si="688"/>
        <v>1492572.18</v>
      </c>
      <c r="AE4888" s="5">
        <v>112751.3</v>
      </c>
      <c r="AF4888" s="5">
        <v>27886.73</v>
      </c>
      <c r="AG4888" s="5">
        <v>8886.69</v>
      </c>
      <c r="AH4888" s="5">
        <v>2320</v>
      </c>
      <c r="AI4888" s="5">
        <v>6400</v>
      </c>
      <c r="AJ4888">
        <v>1</v>
      </c>
      <c r="AK4888" s="5">
        <v>8258.5</v>
      </c>
      <c r="AL4888" s="5">
        <v>2553.4</v>
      </c>
      <c r="AM4888" s="5">
        <v>39802.35</v>
      </c>
      <c r="AN4888">
        <v>4</v>
      </c>
      <c r="AO4888">
        <v>3</v>
      </c>
      <c r="AP4888" t="str">
        <f t="shared" si="689"/>
        <v>Yes</v>
      </c>
      <c r="AQ4888">
        <v>2</v>
      </c>
      <c r="AR4888" s="5">
        <f t="shared" si="690"/>
        <v>1701431.15</v>
      </c>
      <c r="AS4888" s="5">
        <f t="shared" si="691"/>
        <v>439704.25</v>
      </c>
      <c r="AT4888" t="s">
        <v>116</v>
      </c>
      <c r="AU4888" t="s">
        <v>6194</v>
      </c>
      <c r="AV4888" t="s">
        <v>6195</v>
      </c>
      <c r="AW4888" t="s">
        <v>6183</v>
      </c>
      <c r="AX4888" t="s">
        <v>6184</v>
      </c>
      <c r="AY4888">
        <v>63</v>
      </c>
      <c r="AZ4888">
        <v>0</v>
      </c>
      <c r="BA4888">
        <v>25</v>
      </c>
      <c r="BB4888" t="s">
        <v>6180</v>
      </c>
      <c r="BC4888">
        <v>0</v>
      </c>
      <c r="BD4888">
        <v>0</v>
      </c>
      <c r="BE4888" t="s">
        <v>6169</v>
      </c>
      <c r="BF4888" t="s">
        <v>6170</v>
      </c>
      <c r="BG4888">
        <v>1</v>
      </c>
      <c r="BH4888" t="s">
        <v>6186</v>
      </c>
      <c r="BI4888">
        <v>34</v>
      </c>
      <c r="BJ4888" t="s">
        <v>6172</v>
      </c>
      <c r="BK4888">
        <v>0</v>
      </c>
      <c r="BL4888">
        <v>77</v>
      </c>
      <c r="BM4888" s="3">
        <f t="shared" si="692"/>
        <v>0.8571428571428571</v>
      </c>
    </row>
    <row r="4889" spans="1:65">
      <c r="A4889" t="s">
        <v>5029</v>
      </c>
      <c r="B4889" s="2">
        <v>45955</v>
      </c>
      <c r="C4889" t="s">
        <v>4641</v>
      </c>
      <c r="D4889" t="s">
        <v>4642</v>
      </c>
      <c r="E4889">
        <v>10</v>
      </c>
      <c r="F4889" t="s">
        <v>72</v>
      </c>
      <c r="G4889" t="s">
        <v>79</v>
      </c>
      <c r="H4889" t="s">
        <v>102</v>
      </c>
      <c r="I4889" t="s">
        <v>74</v>
      </c>
      <c r="J4889" t="s">
        <v>53</v>
      </c>
      <c r="K4889" t="s">
        <v>75</v>
      </c>
      <c r="L4889" t="s">
        <v>87</v>
      </c>
      <c r="M4889" t="s">
        <v>56</v>
      </c>
      <c r="N4889" t="s">
        <v>76</v>
      </c>
      <c r="O4889" t="s">
        <v>82</v>
      </c>
      <c r="P4889">
        <v>66</v>
      </c>
      <c r="Q4889">
        <v>69</v>
      </c>
      <c r="R4889">
        <v>69</v>
      </c>
      <c r="S4889">
        <v>1</v>
      </c>
      <c r="T4889">
        <f t="shared" si="684"/>
        <v>68</v>
      </c>
      <c r="U4889">
        <v>66</v>
      </c>
      <c r="V4889">
        <f t="shared" si="685"/>
        <v>2</v>
      </c>
      <c r="W4889" s="3">
        <f t="shared" si="686"/>
        <v>1.4492753623188406E-2</v>
      </c>
      <c r="X4889">
        <v>4</v>
      </c>
      <c r="Y4889" s="4">
        <v>4</v>
      </c>
      <c r="Z4889" s="4">
        <v>0.8</v>
      </c>
      <c r="AA4889" s="5">
        <v>36254.86</v>
      </c>
      <c r="AB4889" s="5">
        <f t="shared" si="687"/>
        <v>2392820.7599999998</v>
      </c>
      <c r="AC4889" s="5">
        <v>24242.18</v>
      </c>
      <c r="AD4889" s="5">
        <f t="shared" si="688"/>
        <v>1672710.42</v>
      </c>
      <c r="AE4889" s="5">
        <v>117145.84</v>
      </c>
      <c r="AF4889" s="5">
        <v>28728.47</v>
      </c>
      <c r="AG4889" s="5">
        <v>7026.12</v>
      </c>
      <c r="AH4889" s="5">
        <v>1160</v>
      </c>
      <c r="AI4889" s="5">
        <v>3200</v>
      </c>
      <c r="AJ4889">
        <v>0</v>
      </c>
      <c r="AK4889" s="5">
        <v>0</v>
      </c>
      <c r="AL4889" s="5">
        <v>1278.21</v>
      </c>
      <c r="AM4889" s="5">
        <v>54766.6</v>
      </c>
      <c r="AN4889">
        <v>4</v>
      </c>
      <c r="AO4889">
        <v>7</v>
      </c>
      <c r="AP4889" t="str">
        <f t="shared" si="689"/>
        <v>No</v>
      </c>
      <c r="AQ4889">
        <v>3</v>
      </c>
      <c r="AR4889" s="5">
        <f t="shared" si="690"/>
        <v>1886015.66</v>
      </c>
      <c r="AS4889" s="5">
        <f t="shared" si="691"/>
        <v>506805.1</v>
      </c>
      <c r="AT4889" t="s">
        <v>59</v>
      </c>
      <c r="AU4889" t="s">
        <v>6164</v>
      </c>
      <c r="AV4889" t="s">
        <v>6165</v>
      </c>
      <c r="AW4889" t="s">
        <v>6166</v>
      </c>
      <c r="AX4889" t="s">
        <v>6184</v>
      </c>
      <c r="AY4889">
        <v>69</v>
      </c>
      <c r="AZ4889">
        <v>0</v>
      </c>
      <c r="BA4889">
        <v>16</v>
      </c>
      <c r="BB4889" t="s">
        <v>6180</v>
      </c>
      <c r="BC4889">
        <v>1</v>
      </c>
      <c r="BD4889">
        <v>2</v>
      </c>
      <c r="BE4889" t="s">
        <v>6218</v>
      </c>
      <c r="BF4889" t="s">
        <v>6170</v>
      </c>
      <c r="BG4889">
        <v>0</v>
      </c>
      <c r="BH4889" t="s">
        <v>6171</v>
      </c>
      <c r="BI4889">
        <v>23</v>
      </c>
      <c r="BJ4889" t="s">
        <v>6172</v>
      </c>
      <c r="BK4889">
        <v>0</v>
      </c>
      <c r="BL4889">
        <v>77</v>
      </c>
      <c r="BM4889" s="3">
        <f t="shared" si="692"/>
        <v>0.89610389610389607</v>
      </c>
    </row>
    <row r="4890" spans="1:65">
      <c r="A4890" t="s">
        <v>5030</v>
      </c>
      <c r="B4890" s="2">
        <v>45955</v>
      </c>
      <c r="C4890" t="s">
        <v>4641</v>
      </c>
      <c r="D4890" t="s">
        <v>4642</v>
      </c>
      <c r="E4890">
        <v>10</v>
      </c>
      <c r="F4890" t="s">
        <v>61</v>
      </c>
      <c r="G4890" t="s">
        <v>79</v>
      </c>
      <c r="H4890" t="s">
        <v>84</v>
      </c>
      <c r="I4890" t="s">
        <v>52</v>
      </c>
      <c r="J4890" t="s">
        <v>65</v>
      </c>
      <c r="K4890" t="s">
        <v>75</v>
      </c>
      <c r="L4890" t="s">
        <v>87</v>
      </c>
      <c r="M4890" t="s">
        <v>56</v>
      </c>
      <c r="N4890" t="s">
        <v>57</v>
      </c>
      <c r="O4890" t="s">
        <v>120</v>
      </c>
      <c r="P4890">
        <v>47</v>
      </c>
      <c r="Q4890">
        <v>47</v>
      </c>
      <c r="R4890">
        <v>46</v>
      </c>
      <c r="S4890">
        <v>1</v>
      </c>
      <c r="T4890">
        <f t="shared" si="684"/>
        <v>45</v>
      </c>
      <c r="U4890">
        <v>45</v>
      </c>
      <c r="V4890">
        <f t="shared" si="685"/>
        <v>0</v>
      </c>
      <c r="W4890" s="3">
        <f t="shared" si="686"/>
        <v>2.1739130434782608E-2</v>
      </c>
      <c r="X4890">
        <v>25</v>
      </c>
      <c r="Y4890" s="4">
        <v>8.9</v>
      </c>
      <c r="Z4890" s="4">
        <v>1.9</v>
      </c>
      <c r="AA4890" s="5">
        <v>52654.38</v>
      </c>
      <c r="AB4890" s="5">
        <f t="shared" si="687"/>
        <v>2369447.1</v>
      </c>
      <c r="AC4890" s="5">
        <v>35897.730000000003</v>
      </c>
      <c r="AD4890" s="5">
        <f t="shared" si="688"/>
        <v>1651295.58</v>
      </c>
      <c r="AE4890" s="5">
        <v>107401.58</v>
      </c>
      <c r="AF4890" s="5">
        <v>28517.81</v>
      </c>
      <c r="AG4890" s="5">
        <v>8744.86</v>
      </c>
      <c r="AH4890" s="5">
        <v>2755</v>
      </c>
      <c r="AI4890" s="5">
        <v>4600</v>
      </c>
      <c r="AJ4890">
        <v>0</v>
      </c>
      <c r="AK4890" s="5">
        <v>0</v>
      </c>
      <c r="AL4890" s="5">
        <v>0</v>
      </c>
      <c r="AM4890" s="5">
        <v>28032.87</v>
      </c>
      <c r="AN4890">
        <v>4</v>
      </c>
      <c r="AO4890">
        <v>3</v>
      </c>
      <c r="AP4890" t="str">
        <f t="shared" si="689"/>
        <v>Yes</v>
      </c>
      <c r="AQ4890">
        <v>1</v>
      </c>
      <c r="AR4890" s="5">
        <f t="shared" si="690"/>
        <v>1831347.7</v>
      </c>
      <c r="AS4890" s="5">
        <f t="shared" si="691"/>
        <v>538099.4</v>
      </c>
      <c r="AT4890" t="s">
        <v>59</v>
      </c>
      <c r="AU4890" t="s">
        <v>6164</v>
      </c>
      <c r="AV4890" t="s">
        <v>6165</v>
      </c>
      <c r="AW4890" t="s">
        <v>6166</v>
      </c>
      <c r="AX4890" t="s">
        <v>6177</v>
      </c>
      <c r="AY4890">
        <v>50</v>
      </c>
      <c r="AZ4890">
        <v>0</v>
      </c>
      <c r="BA4890">
        <v>0</v>
      </c>
      <c r="BB4890" t="s">
        <v>6168</v>
      </c>
      <c r="BC4890">
        <v>0</v>
      </c>
      <c r="BD4890">
        <v>0</v>
      </c>
      <c r="BE4890" t="s">
        <v>6169</v>
      </c>
      <c r="BF4890" t="s">
        <v>6170</v>
      </c>
      <c r="BG4890">
        <v>1</v>
      </c>
      <c r="BH4890" t="s">
        <v>6179</v>
      </c>
      <c r="BI4890">
        <v>32</v>
      </c>
      <c r="BJ4890" t="s">
        <v>6172</v>
      </c>
      <c r="BK4890">
        <v>0</v>
      </c>
      <c r="BL4890">
        <v>63</v>
      </c>
      <c r="BM4890" s="3">
        <f t="shared" si="692"/>
        <v>0.73015873015873012</v>
      </c>
    </row>
    <row r="4891" spans="1:65">
      <c r="A4891" t="s">
        <v>5031</v>
      </c>
      <c r="B4891" s="2">
        <v>45955</v>
      </c>
      <c r="C4891" t="s">
        <v>4641</v>
      </c>
      <c r="D4891" t="s">
        <v>4642</v>
      </c>
      <c r="E4891">
        <v>10</v>
      </c>
      <c r="F4891" t="s">
        <v>61</v>
      </c>
      <c r="G4891" t="s">
        <v>79</v>
      </c>
      <c r="H4891" t="s">
        <v>84</v>
      </c>
      <c r="I4891" t="s">
        <v>74</v>
      </c>
      <c r="J4891" t="s">
        <v>81</v>
      </c>
      <c r="K4891" t="s">
        <v>75</v>
      </c>
      <c r="L4891" t="s">
        <v>87</v>
      </c>
      <c r="M4891" t="s">
        <v>56</v>
      </c>
      <c r="N4891" t="s">
        <v>57</v>
      </c>
      <c r="O4891" t="s">
        <v>82</v>
      </c>
      <c r="P4891">
        <v>37</v>
      </c>
      <c r="Q4891">
        <v>39</v>
      </c>
      <c r="R4891">
        <v>38</v>
      </c>
      <c r="S4891">
        <v>1</v>
      </c>
      <c r="T4891">
        <f t="shared" si="684"/>
        <v>37</v>
      </c>
      <c r="U4891">
        <v>36</v>
      </c>
      <c r="V4891">
        <f t="shared" si="685"/>
        <v>1</v>
      </c>
      <c r="W4891" s="3">
        <f t="shared" si="686"/>
        <v>2.6315789473684209E-2</v>
      </c>
      <c r="X4891">
        <v>28</v>
      </c>
      <c r="Y4891" s="4">
        <v>5.3</v>
      </c>
      <c r="Z4891" s="4">
        <v>1.6</v>
      </c>
      <c r="AA4891" s="5">
        <v>78873.990000000005</v>
      </c>
      <c r="AB4891" s="5">
        <f t="shared" si="687"/>
        <v>2839463.64</v>
      </c>
      <c r="AC4891" s="5">
        <v>54208.18</v>
      </c>
      <c r="AD4891" s="5">
        <f t="shared" si="688"/>
        <v>2059910.84</v>
      </c>
      <c r="AE4891" s="5">
        <v>116589.81</v>
      </c>
      <c r="AF4891" s="5">
        <v>33254.589999999997</v>
      </c>
      <c r="AG4891" s="5">
        <v>9958.67</v>
      </c>
      <c r="AH4891" s="5">
        <v>2320</v>
      </c>
      <c r="AI4891" s="5">
        <v>6800</v>
      </c>
      <c r="AJ4891">
        <v>0</v>
      </c>
      <c r="AK4891" s="5">
        <v>0</v>
      </c>
      <c r="AL4891" s="5">
        <v>1539.61</v>
      </c>
      <c r="AM4891" s="5">
        <v>30728.45</v>
      </c>
      <c r="AN4891">
        <v>4</v>
      </c>
      <c r="AO4891">
        <v>7</v>
      </c>
      <c r="AP4891" t="str">
        <f t="shared" si="689"/>
        <v>No</v>
      </c>
      <c r="AQ4891">
        <v>2</v>
      </c>
      <c r="AR4891" s="5">
        <f t="shared" si="690"/>
        <v>2261101.9700000002</v>
      </c>
      <c r="AS4891" s="5">
        <f t="shared" si="691"/>
        <v>578361.67000000004</v>
      </c>
      <c r="AT4891" t="s">
        <v>59</v>
      </c>
      <c r="AU4891" t="s">
        <v>6164</v>
      </c>
      <c r="AV4891" t="s">
        <v>6165</v>
      </c>
      <c r="AW4891" t="s">
        <v>6166</v>
      </c>
      <c r="AX4891" t="s">
        <v>6167</v>
      </c>
      <c r="AY4891">
        <v>37</v>
      </c>
      <c r="AZ4891">
        <v>0</v>
      </c>
      <c r="BA4891">
        <v>11</v>
      </c>
      <c r="BB4891" t="s">
        <v>6191</v>
      </c>
      <c r="BC4891">
        <v>0</v>
      </c>
      <c r="BD4891">
        <v>3</v>
      </c>
      <c r="BE4891" t="s">
        <v>6219</v>
      </c>
      <c r="BF4891" t="s">
        <v>6170</v>
      </c>
      <c r="BG4891">
        <v>0</v>
      </c>
      <c r="BH4891" t="s">
        <v>6171</v>
      </c>
      <c r="BI4891">
        <v>33</v>
      </c>
      <c r="BJ4891" t="s">
        <v>6172</v>
      </c>
      <c r="BK4891">
        <v>0</v>
      </c>
      <c r="BL4891">
        <v>51</v>
      </c>
      <c r="BM4891" s="3">
        <f t="shared" si="692"/>
        <v>0.74509803921568629</v>
      </c>
    </row>
    <row r="4892" spans="1:65">
      <c r="A4892" t="s">
        <v>5032</v>
      </c>
      <c r="B4892" s="2">
        <v>45955</v>
      </c>
      <c r="C4892" t="s">
        <v>4641</v>
      </c>
      <c r="D4892" t="s">
        <v>4642</v>
      </c>
      <c r="E4892">
        <v>10</v>
      </c>
      <c r="F4892" t="s">
        <v>61</v>
      </c>
      <c r="G4892" t="s">
        <v>50</v>
      </c>
      <c r="H4892" t="s">
        <v>183</v>
      </c>
      <c r="I4892" t="s">
        <v>52</v>
      </c>
      <c r="J4892" t="s">
        <v>65</v>
      </c>
      <c r="K4892" t="s">
        <v>75</v>
      </c>
      <c r="L4892" t="s">
        <v>87</v>
      </c>
      <c r="M4892" t="s">
        <v>56</v>
      </c>
      <c r="N4892" t="s">
        <v>76</v>
      </c>
      <c r="O4892" t="s">
        <v>120</v>
      </c>
      <c r="P4892">
        <v>47</v>
      </c>
      <c r="Q4892">
        <v>48</v>
      </c>
      <c r="R4892">
        <v>46</v>
      </c>
      <c r="S4892">
        <v>1</v>
      </c>
      <c r="T4892">
        <f t="shared" si="684"/>
        <v>45</v>
      </c>
      <c r="U4892">
        <v>45</v>
      </c>
      <c r="V4892">
        <f t="shared" si="685"/>
        <v>0</v>
      </c>
      <c r="W4892" s="3">
        <f t="shared" si="686"/>
        <v>2.1739130434782608E-2</v>
      </c>
      <c r="X4892">
        <v>38</v>
      </c>
      <c r="Y4892" s="4">
        <v>3</v>
      </c>
      <c r="Z4892" s="4">
        <v>1.2</v>
      </c>
      <c r="AA4892" s="5">
        <v>51463.48</v>
      </c>
      <c r="AB4892" s="5">
        <f t="shared" si="687"/>
        <v>2315856.6</v>
      </c>
      <c r="AC4892" s="5">
        <v>35867.17</v>
      </c>
      <c r="AD4892" s="5">
        <f t="shared" si="688"/>
        <v>1649889.82</v>
      </c>
      <c r="AE4892" s="5">
        <v>106517.39</v>
      </c>
      <c r="AF4892" s="5">
        <v>28097.62</v>
      </c>
      <c r="AG4892" s="5">
        <v>9860.99</v>
      </c>
      <c r="AH4892" s="5">
        <v>1740</v>
      </c>
      <c r="AI4892" s="5">
        <v>4600</v>
      </c>
      <c r="AJ4892">
        <v>0</v>
      </c>
      <c r="AK4892" s="5">
        <v>0</v>
      </c>
      <c r="AL4892" s="5">
        <v>0</v>
      </c>
      <c r="AM4892" s="5">
        <v>29866.45</v>
      </c>
      <c r="AN4892">
        <v>4</v>
      </c>
      <c r="AO4892">
        <v>3</v>
      </c>
      <c r="AP4892" t="str">
        <f t="shared" si="689"/>
        <v>Yes</v>
      </c>
      <c r="AQ4892">
        <v>0</v>
      </c>
      <c r="AR4892" s="5">
        <f t="shared" si="690"/>
        <v>1830572.27</v>
      </c>
      <c r="AS4892" s="5">
        <f t="shared" si="691"/>
        <v>485284.33</v>
      </c>
      <c r="AT4892" t="s">
        <v>59</v>
      </c>
      <c r="AU4892" t="s">
        <v>6164</v>
      </c>
      <c r="AV4892" t="s">
        <v>6165</v>
      </c>
      <c r="AW4892" t="s">
        <v>6166</v>
      </c>
      <c r="AX4892" t="s">
        <v>6167</v>
      </c>
      <c r="AY4892">
        <v>50</v>
      </c>
      <c r="AZ4892">
        <v>0</v>
      </c>
      <c r="BA4892">
        <v>0</v>
      </c>
      <c r="BB4892" t="s">
        <v>6168</v>
      </c>
      <c r="BC4892">
        <v>0</v>
      </c>
      <c r="BD4892">
        <v>0</v>
      </c>
      <c r="BE4892" t="s">
        <v>6169</v>
      </c>
      <c r="BF4892" t="s">
        <v>6170</v>
      </c>
      <c r="BG4892">
        <v>0</v>
      </c>
      <c r="BH4892" t="s">
        <v>6171</v>
      </c>
      <c r="BI4892">
        <v>26</v>
      </c>
      <c r="BJ4892" t="s">
        <v>6172</v>
      </c>
      <c r="BK4892">
        <v>0</v>
      </c>
      <c r="BL4892">
        <v>60</v>
      </c>
      <c r="BM4892" s="3">
        <f t="shared" si="692"/>
        <v>0.76666666666666672</v>
      </c>
    </row>
    <row r="4893" spans="1:65">
      <c r="A4893" t="s">
        <v>5033</v>
      </c>
      <c r="B4893" s="2">
        <v>45955</v>
      </c>
      <c r="C4893" t="s">
        <v>4641</v>
      </c>
      <c r="D4893" t="s">
        <v>4642</v>
      </c>
      <c r="E4893">
        <v>10</v>
      </c>
      <c r="F4893" t="s">
        <v>72</v>
      </c>
      <c r="G4893" t="s">
        <v>79</v>
      </c>
      <c r="H4893" t="s">
        <v>159</v>
      </c>
      <c r="I4893" t="s">
        <v>64</v>
      </c>
      <c r="J4893" t="s">
        <v>53</v>
      </c>
      <c r="K4893" t="s">
        <v>75</v>
      </c>
      <c r="L4893" t="s">
        <v>87</v>
      </c>
      <c r="M4893" t="s">
        <v>56</v>
      </c>
      <c r="N4893" t="s">
        <v>94</v>
      </c>
      <c r="O4893" t="s">
        <v>120</v>
      </c>
      <c r="P4893">
        <v>62</v>
      </c>
      <c r="Q4893">
        <v>64</v>
      </c>
      <c r="R4893">
        <v>64</v>
      </c>
      <c r="S4893">
        <v>1</v>
      </c>
      <c r="T4893">
        <f t="shared" si="684"/>
        <v>63</v>
      </c>
      <c r="U4893">
        <v>61</v>
      </c>
      <c r="V4893">
        <f t="shared" si="685"/>
        <v>2</v>
      </c>
      <c r="W4893" s="3">
        <f t="shared" si="686"/>
        <v>1.5625E-2</v>
      </c>
      <c r="X4893">
        <v>24</v>
      </c>
      <c r="Y4893" s="4">
        <v>7.4</v>
      </c>
      <c r="Z4893" s="4">
        <v>1.8</v>
      </c>
      <c r="AA4893" s="5">
        <v>36099.300000000003</v>
      </c>
      <c r="AB4893" s="5">
        <f t="shared" si="687"/>
        <v>2202057.2999999998</v>
      </c>
      <c r="AC4893" s="5">
        <v>24307.88</v>
      </c>
      <c r="AD4893" s="5">
        <f t="shared" si="688"/>
        <v>1555704.32</v>
      </c>
      <c r="AE4893" s="5">
        <v>104874.68</v>
      </c>
      <c r="AF4893" s="5">
        <v>28229.01</v>
      </c>
      <c r="AG4893" s="5">
        <v>9353.85</v>
      </c>
      <c r="AH4893" s="5">
        <v>2610</v>
      </c>
      <c r="AI4893" s="5">
        <v>3200</v>
      </c>
      <c r="AJ4893">
        <v>0</v>
      </c>
      <c r="AK4893" s="5">
        <v>0</v>
      </c>
      <c r="AL4893" s="5">
        <v>1396.17</v>
      </c>
      <c r="AM4893" s="5">
        <v>38364.76</v>
      </c>
      <c r="AN4893">
        <v>4</v>
      </c>
      <c r="AO4893">
        <v>3</v>
      </c>
      <c r="AP4893" t="str">
        <f t="shared" si="689"/>
        <v>Yes</v>
      </c>
      <c r="AQ4893">
        <v>1</v>
      </c>
      <c r="AR4893" s="5">
        <f t="shared" si="690"/>
        <v>1743732.79</v>
      </c>
      <c r="AS4893" s="5">
        <f t="shared" si="691"/>
        <v>458324.51</v>
      </c>
      <c r="AT4893" t="s">
        <v>59</v>
      </c>
      <c r="AU4893" t="s">
        <v>6164</v>
      </c>
      <c r="AV4893" t="s">
        <v>6165</v>
      </c>
      <c r="AW4893" t="s">
        <v>6166</v>
      </c>
      <c r="AX4893" t="s">
        <v>6184</v>
      </c>
      <c r="AY4893">
        <v>64</v>
      </c>
      <c r="AZ4893">
        <v>0</v>
      </c>
      <c r="BA4893">
        <v>21</v>
      </c>
      <c r="BB4893" t="s">
        <v>6180</v>
      </c>
      <c r="BC4893">
        <v>0</v>
      </c>
      <c r="BD4893">
        <v>0</v>
      </c>
      <c r="BE4893" t="s">
        <v>6169</v>
      </c>
      <c r="BF4893" t="s">
        <v>6170</v>
      </c>
      <c r="BG4893">
        <v>0</v>
      </c>
      <c r="BH4893" t="s">
        <v>6171</v>
      </c>
      <c r="BI4893">
        <v>24</v>
      </c>
      <c r="BJ4893" t="s">
        <v>6172</v>
      </c>
      <c r="BK4893">
        <v>0</v>
      </c>
      <c r="BL4893">
        <v>77</v>
      </c>
      <c r="BM4893" s="3">
        <f t="shared" si="692"/>
        <v>0.83116883116883122</v>
      </c>
    </row>
    <row r="4894" spans="1:65">
      <c r="A4894" t="s">
        <v>5034</v>
      </c>
      <c r="B4894" s="2">
        <v>45955</v>
      </c>
      <c r="C4894" t="s">
        <v>4641</v>
      </c>
      <c r="D4894" t="s">
        <v>4642</v>
      </c>
      <c r="E4894">
        <v>10</v>
      </c>
      <c r="F4894" t="s">
        <v>72</v>
      </c>
      <c r="G4894" t="s">
        <v>62</v>
      </c>
      <c r="H4894" t="s">
        <v>155</v>
      </c>
      <c r="I4894" t="s">
        <v>64</v>
      </c>
      <c r="J4894" t="s">
        <v>65</v>
      </c>
      <c r="K4894" t="s">
        <v>54</v>
      </c>
      <c r="L4894" t="s">
        <v>55</v>
      </c>
      <c r="M4894" t="s">
        <v>56</v>
      </c>
      <c r="N4894" t="s">
        <v>94</v>
      </c>
      <c r="O4894" t="s">
        <v>58</v>
      </c>
      <c r="P4894">
        <v>51</v>
      </c>
      <c r="Q4894">
        <v>54</v>
      </c>
      <c r="R4894">
        <v>55</v>
      </c>
      <c r="S4894">
        <v>1</v>
      </c>
      <c r="T4894">
        <f t="shared" si="684"/>
        <v>54</v>
      </c>
      <c r="U4894">
        <v>50</v>
      </c>
      <c r="V4894">
        <f t="shared" si="685"/>
        <v>4</v>
      </c>
      <c r="W4894" s="3">
        <f t="shared" si="686"/>
        <v>1.8181818181818181E-2</v>
      </c>
      <c r="X4894">
        <v>10</v>
      </c>
      <c r="Y4894" s="4">
        <v>3.3</v>
      </c>
      <c r="Z4894" s="4">
        <v>1.3</v>
      </c>
      <c r="AA4894" s="5">
        <v>56249.18</v>
      </c>
      <c r="AB4894" s="5">
        <f t="shared" si="687"/>
        <v>2812459</v>
      </c>
      <c r="AC4894" s="5">
        <v>34806.51</v>
      </c>
      <c r="AD4894" s="5">
        <f t="shared" si="688"/>
        <v>1914358.05</v>
      </c>
      <c r="AE4894" s="5">
        <v>119984.87</v>
      </c>
      <c r="AF4894" s="5">
        <v>32199.65</v>
      </c>
      <c r="AG4894" s="5">
        <v>7489.73</v>
      </c>
      <c r="AH4894" s="5">
        <v>1885</v>
      </c>
      <c r="AI4894" s="5">
        <v>4600</v>
      </c>
      <c r="AJ4894">
        <v>0</v>
      </c>
      <c r="AK4894" s="5">
        <v>0</v>
      </c>
      <c r="AL4894" s="5">
        <v>3949.06</v>
      </c>
      <c r="AM4894" s="5">
        <v>36011.870000000003</v>
      </c>
      <c r="AN4894">
        <v>4</v>
      </c>
      <c r="AO4894">
        <v>5</v>
      </c>
      <c r="AP4894" t="str">
        <f t="shared" si="689"/>
        <v>No</v>
      </c>
      <c r="AQ4894">
        <v>2</v>
      </c>
      <c r="AR4894" s="5">
        <f t="shared" si="690"/>
        <v>2120478.23</v>
      </c>
      <c r="AS4894" s="5">
        <f t="shared" si="691"/>
        <v>691980.77</v>
      </c>
      <c r="AT4894" t="s">
        <v>59</v>
      </c>
      <c r="AU4894" t="s">
        <v>6164</v>
      </c>
      <c r="AV4894" t="s">
        <v>6165</v>
      </c>
      <c r="AW4894" t="s">
        <v>6166</v>
      </c>
      <c r="AX4894" t="s">
        <v>6184</v>
      </c>
      <c r="AY4894">
        <v>53</v>
      </c>
      <c r="AZ4894">
        <v>2</v>
      </c>
      <c r="BA4894">
        <v>22</v>
      </c>
      <c r="BB4894" t="s">
        <v>6185</v>
      </c>
      <c r="BC4894">
        <v>0</v>
      </c>
      <c r="BD4894">
        <v>1</v>
      </c>
      <c r="BE4894" t="s">
        <v>6196</v>
      </c>
      <c r="BF4894" t="s">
        <v>6170</v>
      </c>
      <c r="BG4894">
        <v>0</v>
      </c>
      <c r="BH4894" t="s">
        <v>6171</v>
      </c>
      <c r="BI4894">
        <v>12</v>
      </c>
      <c r="BJ4894" t="s">
        <v>6172</v>
      </c>
      <c r="BK4894">
        <v>0</v>
      </c>
      <c r="BL4894">
        <v>61</v>
      </c>
      <c r="BM4894" s="3">
        <f t="shared" si="692"/>
        <v>0.90163934426229508</v>
      </c>
    </row>
    <row r="4895" spans="1:65">
      <c r="A4895" t="s">
        <v>5035</v>
      </c>
      <c r="B4895" s="2">
        <v>45955</v>
      </c>
      <c r="C4895" t="s">
        <v>4641</v>
      </c>
      <c r="D4895" t="s">
        <v>4642</v>
      </c>
      <c r="E4895">
        <v>10</v>
      </c>
      <c r="F4895" t="s">
        <v>61</v>
      </c>
      <c r="G4895" t="s">
        <v>62</v>
      </c>
      <c r="H4895" t="s">
        <v>63</v>
      </c>
      <c r="I4895" t="s">
        <v>52</v>
      </c>
      <c r="J4895" t="s">
        <v>65</v>
      </c>
      <c r="K4895" t="s">
        <v>75</v>
      </c>
      <c r="L4895" t="s">
        <v>87</v>
      </c>
      <c r="M4895" t="s">
        <v>56</v>
      </c>
      <c r="N4895" t="s">
        <v>69</v>
      </c>
      <c r="O4895" t="s">
        <v>70</v>
      </c>
      <c r="P4895">
        <v>45</v>
      </c>
      <c r="Q4895">
        <v>48</v>
      </c>
      <c r="R4895">
        <v>48</v>
      </c>
      <c r="S4895">
        <v>1</v>
      </c>
      <c r="T4895">
        <f t="shared" si="684"/>
        <v>47</v>
      </c>
      <c r="U4895">
        <v>45</v>
      </c>
      <c r="V4895">
        <f t="shared" si="685"/>
        <v>2</v>
      </c>
      <c r="W4895" s="3">
        <f t="shared" si="686"/>
        <v>2.0833333333333332E-2</v>
      </c>
      <c r="X4895">
        <v>29</v>
      </c>
      <c r="Y4895" s="4">
        <v>1.2</v>
      </c>
      <c r="Z4895" s="4">
        <v>0.8</v>
      </c>
      <c r="AA4895" s="5">
        <v>52503.94</v>
      </c>
      <c r="AB4895" s="5">
        <f t="shared" si="687"/>
        <v>2362677.2999999998</v>
      </c>
      <c r="AC4895" s="5">
        <v>35704.68</v>
      </c>
      <c r="AD4895" s="5">
        <f t="shared" si="688"/>
        <v>1713824.64</v>
      </c>
      <c r="AE4895" s="5">
        <v>113361.49</v>
      </c>
      <c r="AF4895" s="5">
        <v>29949.75</v>
      </c>
      <c r="AG4895" s="5">
        <v>9239.41</v>
      </c>
      <c r="AH4895" s="5">
        <v>1160</v>
      </c>
      <c r="AI4895" s="5">
        <v>4600</v>
      </c>
      <c r="AJ4895">
        <v>0</v>
      </c>
      <c r="AK4895" s="5">
        <v>0</v>
      </c>
      <c r="AL4895" s="5">
        <v>1962.81</v>
      </c>
      <c r="AM4895" s="5">
        <v>30416.9</v>
      </c>
      <c r="AN4895">
        <v>4</v>
      </c>
      <c r="AO4895">
        <v>4</v>
      </c>
      <c r="AP4895" t="str">
        <f t="shared" si="689"/>
        <v>Yes</v>
      </c>
      <c r="AQ4895">
        <v>1</v>
      </c>
      <c r="AR4895" s="5">
        <f t="shared" si="690"/>
        <v>1904515</v>
      </c>
      <c r="AS4895" s="5">
        <f t="shared" si="691"/>
        <v>458162.3</v>
      </c>
      <c r="AT4895" t="s">
        <v>59</v>
      </c>
      <c r="AU4895" t="s">
        <v>6164</v>
      </c>
      <c r="AV4895" t="s">
        <v>6165</v>
      </c>
      <c r="AW4895" t="s">
        <v>6166</v>
      </c>
      <c r="AX4895" t="s">
        <v>6184</v>
      </c>
      <c r="AY4895">
        <v>48</v>
      </c>
      <c r="AZ4895">
        <v>3</v>
      </c>
      <c r="BA4895">
        <v>17</v>
      </c>
      <c r="BB4895" t="s">
        <v>6185</v>
      </c>
      <c r="BC4895">
        <v>0</v>
      </c>
      <c r="BD4895">
        <v>0</v>
      </c>
      <c r="BE4895" t="s">
        <v>6169</v>
      </c>
      <c r="BF4895" t="s">
        <v>6170</v>
      </c>
      <c r="BG4895">
        <v>0</v>
      </c>
      <c r="BH4895" t="s">
        <v>6171</v>
      </c>
      <c r="BI4895">
        <v>50</v>
      </c>
      <c r="BJ4895" t="s">
        <v>6172</v>
      </c>
      <c r="BK4895">
        <v>0</v>
      </c>
      <c r="BL4895">
        <v>63</v>
      </c>
      <c r="BM4895" s="3">
        <f t="shared" si="692"/>
        <v>0.76190476190476186</v>
      </c>
    </row>
    <row r="4896" spans="1:65">
      <c r="A4896" t="s">
        <v>5036</v>
      </c>
      <c r="B4896" s="2">
        <v>45955</v>
      </c>
      <c r="C4896" t="s">
        <v>4641</v>
      </c>
      <c r="D4896" t="s">
        <v>4642</v>
      </c>
      <c r="E4896">
        <v>10</v>
      </c>
      <c r="F4896" t="s">
        <v>61</v>
      </c>
      <c r="G4896" t="s">
        <v>62</v>
      </c>
      <c r="H4896" t="s">
        <v>115</v>
      </c>
      <c r="I4896" t="s">
        <v>52</v>
      </c>
      <c r="J4896" t="s">
        <v>53</v>
      </c>
      <c r="K4896" t="s">
        <v>54</v>
      </c>
      <c r="L4896" t="s">
        <v>55</v>
      </c>
      <c r="M4896" t="s">
        <v>56</v>
      </c>
      <c r="N4896" t="s">
        <v>109</v>
      </c>
      <c r="O4896" t="s">
        <v>58</v>
      </c>
      <c r="P4896">
        <v>49</v>
      </c>
      <c r="Q4896">
        <v>53</v>
      </c>
      <c r="R4896">
        <v>51</v>
      </c>
      <c r="S4896">
        <v>1</v>
      </c>
      <c r="T4896">
        <f t="shared" si="684"/>
        <v>50</v>
      </c>
      <c r="U4896">
        <v>47</v>
      </c>
      <c r="V4896">
        <f t="shared" si="685"/>
        <v>3</v>
      </c>
      <c r="W4896" s="3">
        <f t="shared" si="686"/>
        <v>1.9607843137254902E-2</v>
      </c>
      <c r="X4896">
        <v>46</v>
      </c>
      <c r="Y4896" s="4">
        <v>5.5</v>
      </c>
      <c r="Z4896" s="4">
        <v>2.1</v>
      </c>
      <c r="AA4896" s="5">
        <v>38868.04</v>
      </c>
      <c r="AB4896" s="5">
        <f t="shared" si="687"/>
        <v>1826797.88</v>
      </c>
      <c r="AC4896" s="5">
        <v>23590.2</v>
      </c>
      <c r="AD4896" s="5">
        <f t="shared" si="688"/>
        <v>1203100.2</v>
      </c>
      <c r="AE4896" s="5">
        <v>91628.81</v>
      </c>
      <c r="AF4896" s="5">
        <v>24198.1</v>
      </c>
      <c r="AG4896" s="5">
        <v>11601.96</v>
      </c>
      <c r="AH4896" s="5">
        <v>3045</v>
      </c>
      <c r="AI4896" s="5">
        <v>3200</v>
      </c>
      <c r="AJ4896">
        <v>0</v>
      </c>
      <c r="AK4896" s="5">
        <v>0</v>
      </c>
      <c r="AL4896" s="5">
        <v>1913.88</v>
      </c>
      <c r="AM4896" s="5">
        <v>71864.72</v>
      </c>
      <c r="AN4896">
        <v>8</v>
      </c>
      <c r="AO4896">
        <v>7</v>
      </c>
      <c r="AP4896" t="str">
        <f t="shared" si="689"/>
        <v>Yes</v>
      </c>
      <c r="AQ4896">
        <v>1</v>
      </c>
      <c r="AR4896" s="5">
        <f t="shared" si="690"/>
        <v>1410552.67</v>
      </c>
      <c r="AS4896" s="5">
        <f t="shared" si="691"/>
        <v>416245.21</v>
      </c>
      <c r="AT4896" t="s">
        <v>59</v>
      </c>
      <c r="AU4896" t="s">
        <v>6164</v>
      </c>
      <c r="AV4896" t="s">
        <v>6165</v>
      </c>
      <c r="AW4896" t="s">
        <v>6166</v>
      </c>
      <c r="AX4896" t="s">
        <v>6167</v>
      </c>
      <c r="AY4896">
        <v>53</v>
      </c>
      <c r="AZ4896">
        <v>2</v>
      </c>
      <c r="BA4896">
        <v>19</v>
      </c>
      <c r="BB4896" t="s">
        <v>6185</v>
      </c>
      <c r="BC4896">
        <v>0</v>
      </c>
      <c r="BD4896">
        <v>0</v>
      </c>
      <c r="BE4896" t="s">
        <v>6169</v>
      </c>
      <c r="BF4896" t="s">
        <v>6170</v>
      </c>
      <c r="BG4896">
        <v>2</v>
      </c>
      <c r="BH4896" t="s">
        <v>6206</v>
      </c>
      <c r="BI4896">
        <v>73</v>
      </c>
      <c r="BJ4896" t="s">
        <v>6187</v>
      </c>
      <c r="BK4896">
        <v>0</v>
      </c>
      <c r="BL4896">
        <v>72</v>
      </c>
      <c r="BM4896" s="3">
        <f t="shared" si="692"/>
        <v>0.70833333333333337</v>
      </c>
    </row>
    <row r="4897" spans="1:65">
      <c r="A4897" t="s">
        <v>5037</v>
      </c>
      <c r="B4897" s="2">
        <v>45955</v>
      </c>
      <c r="C4897" t="s">
        <v>4641</v>
      </c>
      <c r="D4897" t="s">
        <v>4642</v>
      </c>
      <c r="E4897">
        <v>10</v>
      </c>
      <c r="F4897" t="s">
        <v>49</v>
      </c>
      <c r="G4897" t="s">
        <v>79</v>
      </c>
      <c r="H4897" t="s">
        <v>106</v>
      </c>
      <c r="I4897" t="s">
        <v>52</v>
      </c>
      <c r="J4897" t="s">
        <v>81</v>
      </c>
      <c r="K4897" t="s">
        <v>75</v>
      </c>
      <c r="L4897" t="s">
        <v>92</v>
      </c>
      <c r="M4897" t="s">
        <v>56</v>
      </c>
      <c r="N4897" t="s">
        <v>76</v>
      </c>
      <c r="O4897" t="s">
        <v>82</v>
      </c>
      <c r="P4897">
        <v>27</v>
      </c>
      <c r="Q4897">
        <v>40</v>
      </c>
      <c r="R4897">
        <v>40</v>
      </c>
      <c r="S4897">
        <v>2</v>
      </c>
      <c r="T4897">
        <f t="shared" si="684"/>
        <v>38</v>
      </c>
      <c r="U4897">
        <v>21</v>
      </c>
      <c r="V4897">
        <f t="shared" si="685"/>
        <v>17</v>
      </c>
      <c r="W4897" s="3">
        <f t="shared" si="686"/>
        <v>0.05</v>
      </c>
      <c r="X4897">
        <v>146</v>
      </c>
      <c r="Y4897" s="4">
        <v>3.2</v>
      </c>
      <c r="Z4897" s="4">
        <v>6.7</v>
      </c>
      <c r="AA4897" s="5">
        <v>77023.47</v>
      </c>
      <c r="AB4897" s="5">
        <f t="shared" si="687"/>
        <v>1617492.87</v>
      </c>
      <c r="AC4897" s="5">
        <v>53788.81</v>
      </c>
      <c r="AD4897" s="5">
        <f t="shared" si="688"/>
        <v>2151552.4</v>
      </c>
      <c r="AE4897" s="5">
        <v>129079.16</v>
      </c>
      <c r="AF4897" s="5">
        <v>42421.48</v>
      </c>
      <c r="AG4897" s="5">
        <v>62503.34</v>
      </c>
      <c r="AH4897" s="5">
        <v>9715</v>
      </c>
      <c r="AI4897" s="5">
        <v>13600</v>
      </c>
      <c r="AJ4897">
        <v>0</v>
      </c>
      <c r="AK4897" s="5">
        <v>0</v>
      </c>
      <c r="AL4897" s="5">
        <v>25117.49</v>
      </c>
      <c r="AM4897" s="5">
        <v>16155.77</v>
      </c>
      <c r="AN4897">
        <v>4</v>
      </c>
      <c r="AO4897">
        <v>6</v>
      </c>
      <c r="AP4897" t="str">
        <f t="shared" si="689"/>
        <v>No</v>
      </c>
      <c r="AQ4897">
        <v>1</v>
      </c>
      <c r="AR4897" s="5">
        <f t="shared" si="690"/>
        <v>2450144.64</v>
      </c>
      <c r="AS4897" s="5">
        <f t="shared" si="691"/>
        <v>-832651.77</v>
      </c>
      <c r="AT4897" t="s">
        <v>116</v>
      </c>
      <c r="AU4897" t="s">
        <v>6164</v>
      </c>
      <c r="AV4897" t="s">
        <v>6165</v>
      </c>
      <c r="AW4897" t="s">
        <v>6166</v>
      </c>
      <c r="AX4897" t="s">
        <v>6202</v>
      </c>
      <c r="AY4897">
        <v>37</v>
      </c>
      <c r="AZ4897">
        <v>4</v>
      </c>
      <c r="BA4897">
        <v>77</v>
      </c>
      <c r="BB4897" t="s">
        <v>6180</v>
      </c>
      <c r="BC4897">
        <v>0</v>
      </c>
      <c r="BD4897">
        <v>2</v>
      </c>
      <c r="BE4897" t="s">
        <v>6218</v>
      </c>
      <c r="BF4897" t="s">
        <v>6176</v>
      </c>
      <c r="BG4897">
        <v>4</v>
      </c>
      <c r="BH4897" t="s">
        <v>6208</v>
      </c>
      <c r="BI4897">
        <v>80</v>
      </c>
      <c r="BJ4897" t="s">
        <v>6193</v>
      </c>
      <c r="BK4897">
        <v>0</v>
      </c>
      <c r="BL4897">
        <v>48</v>
      </c>
      <c r="BM4897" s="3">
        <f t="shared" si="692"/>
        <v>0.83333333333333337</v>
      </c>
    </row>
    <row r="4898" spans="1:65">
      <c r="A4898" t="s">
        <v>5038</v>
      </c>
      <c r="B4898" s="2">
        <v>45955</v>
      </c>
      <c r="C4898" t="s">
        <v>4641</v>
      </c>
      <c r="D4898" t="s">
        <v>4642</v>
      </c>
      <c r="E4898">
        <v>10</v>
      </c>
      <c r="F4898" t="s">
        <v>49</v>
      </c>
      <c r="G4898" t="s">
        <v>62</v>
      </c>
      <c r="H4898" t="s">
        <v>141</v>
      </c>
      <c r="I4898" t="s">
        <v>52</v>
      </c>
      <c r="J4898" t="s">
        <v>53</v>
      </c>
      <c r="K4898" t="s">
        <v>66</v>
      </c>
      <c r="L4898" t="s">
        <v>67</v>
      </c>
      <c r="M4898" t="s">
        <v>68</v>
      </c>
      <c r="N4898" t="s">
        <v>94</v>
      </c>
      <c r="O4898" t="s">
        <v>82</v>
      </c>
      <c r="P4898">
        <v>67</v>
      </c>
      <c r="Q4898">
        <v>68</v>
      </c>
      <c r="R4898">
        <v>67</v>
      </c>
      <c r="S4898">
        <v>5</v>
      </c>
      <c r="T4898">
        <f t="shared" si="684"/>
        <v>62</v>
      </c>
      <c r="U4898">
        <v>62</v>
      </c>
      <c r="V4898">
        <f t="shared" si="685"/>
        <v>0</v>
      </c>
      <c r="W4898" s="3">
        <f t="shared" si="686"/>
        <v>7.4626865671641784E-2</v>
      </c>
      <c r="X4898">
        <v>22</v>
      </c>
      <c r="Y4898" s="4">
        <v>0.9</v>
      </c>
      <c r="Z4898" s="4">
        <v>0.6</v>
      </c>
      <c r="AA4898" s="5">
        <v>33622.75</v>
      </c>
      <c r="AB4898" s="5">
        <f t="shared" si="687"/>
        <v>2084610.5</v>
      </c>
      <c r="AC4898" s="5">
        <v>21953.73</v>
      </c>
      <c r="AD4898" s="5">
        <f t="shared" si="688"/>
        <v>1470899.91</v>
      </c>
      <c r="AE4898" s="5">
        <v>120563.83</v>
      </c>
      <c r="AF4898" s="5">
        <v>31227.82</v>
      </c>
      <c r="AG4898" s="5">
        <v>9019.09</v>
      </c>
      <c r="AH4898" s="5">
        <v>870</v>
      </c>
      <c r="AI4898" s="5">
        <v>18198.03</v>
      </c>
      <c r="AJ4898">
        <v>2</v>
      </c>
      <c r="AK4898" s="5">
        <v>16700.64</v>
      </c>
      <c r="AL4898" s="5">
        <v>0</v>
      </c>
      <c r="AM4898" s="5">
        <v>43476.23</v>
      </c>
      <c r="AN4898">
        <v>4</v>
      </c>
      <c r="AO4898">
        <v>3</v>
      </c>
      <c r="AP4898" t="str">
        <f t="shared" si="689"/>
        <v>Yes</v>
      </c>
      <c r="AQ4898">
        <v>2</v>
      </c>
      <c r="AR4898" s="5">
        <f t="shared" si="690"/>
        <v>1710955.55</v>
      </c>
      <c r="AS4898" s="5">
        <f t="shared" si="691"/>
        <v>373654.95</v>
      </c>
      <c r="AT4898" t="s">
        <v>1641</v>
      </c>
      <c r="AU4898" t="s">
        <v>6199</v>
      </c>
      <c r="AV4898" t="s">
        <v>6200</v>
      </c>
      <c r="AW4898" t="s">
        <v>6175</v>
      </c>
      <c r="AX4898" t="s">
        <v>6167</v>
      </c>
      <c r="AY4898">
        <v>72</v>
      </c>
      <c r="AZ4898">
        <v>4</v>
      </c>
      <c r="BA4898">
        <v>0</v>
      </c>
      <c r="BB4898" t="s">
        <v>6168</v>
      </c>
      <c r="BC4898">
        <v>0</v>
      </c>
      <c r="BD4898">
        <v>0</v>
      </c>
      <c r="BE4898" t="s">
        <v>6169</v>
      </c>
      <c r="BF4898" t="s">
        <v>6212</v>
      </c>
      <c r="BG4898">
        <v>1</v>
      </c>
      <c r="BH4898" t="s">
        <v>6186</v>
      </c>
      <c r="BI4898">
        <v>37</v>
      </c>
      <c r="BJ4898" t="s">
        <v>6172</v>
      </c>
      <c r="BK4898">
        <v>0</v>
      </c>
      <c r="BL4898">
        <v>77</v>
      </c>
      <c r="BM4898" s="3">
        <f t="shared" si="692"/>
        <v>0.87012987012987009</v>
      </c>
    </row>
    <row r="4899" spans="1:65">
      <c r="A4899" t="s">
        <v>5039</v>
      </c>
      <c r="B4899" s="2">
        <v>45955</v>
      </c>
      <c r="C4899" t="s">
        <v>4641</v>
      </c>
      <c r="D4899" t="s">
        <v>4642</v>
      </c>
      <c r="E4899">
        <v>10</v>
      </c>
      <c r="F4899" t="s">
        <v>78</v>
      </c>
      <c r="G4899" t="s">
        <v>50</v>
      </c>
      <c r="H4899" t="s">
        <v>161</v>
      </c>
      <c r="I4899" t="s">
        <v>74</v>
      </c>
      <c r="J4899" t="s">
        <v>81</v>
      </c>
      <c r="K4899" t="s">
        <v>75</v>
      </c>
      <c r="L4899" t="s">
        <v>67</v>
      </c>
      <c r="M4899" t="s">
        <v>68</v>
      </c>
      <c r="N4899" t="s">
        <v>57</v>
      </c>
      <c r="O4899" t="s">
        <v>82</v>
      </c>
      <c r="P4899">
        <v>24</v>
      </c>
      <c r="Q4899">
        <v>40</v>
      </c>
      <c r="R4899">
        <v>40</v>
      </c>
      <c r="S4899">
        <v>4</v>
      </c>
      <c r="T4899">
        <f t="shared" si="684"/>
        <v>36</v>
      </c>
      <c r="U4899">
        <v>19</v>
      </c>
      <c r="V4899">
        <f t="shared" si="685"/>
        <v>17</v>
      </c>
      <c r="W4899" s="3">
        <f t="shared" si="686"/>
        <v>0.1</v>
      </c>
      <c r="X4899">
        <v>30</v>
      </c>
      <c r="Y4899" s="4">
        <v>9.4</v>
      </c>
      <c r="Z4899" s="4">
        <v>2.5</v>
      </c>
      <c r="AA4899" s="5">
        <v>77182.92</v>
      </c>
      <c r="AB4899" s="5">
        <f t="shared" si="687"/>
        <v>1466475.48</v>
      </c>
      <c r="AC4899" s="5">
        <v>49528.49</v>
      </c>
      <c r="AD4899" s="5">
        <f t="shared" si="688"/>
        <v>1981139.6</v>
      </c>
      <c r="AE4899" s="5">
        <v>120313.08</v>
      </c>
      <c r="AF4899" s="5">
        <v>36758.53</v>
      </c>
      <c r="AG4899" s="5">
        <v>10307.540000000001</v>
      </c>
      <c r="AH4899" s="5">
        <v>3625</v>
      </c>
      <c r="AI4899" s="5">
        <v>30598.18</v>
      </c>
      <c r="AJ4899">
        <v>1</v>
      </c>
      <c r="AK4899" s="5">
        <v>23101.15</v>
      </c>
      <c r="AL4899" s="5">
        <v>25904.240000000002</v>
      </c>
      <c r="AM4899" s="5">
        <v>16999.73</v>
      </c>
      <c r="AN4899">
        <v>4</v>
      </c>
      <c r="AO4899">
        <v>8</v>
      </c>
      <c r="AP4899" t="str">
        <f t="shared" si="689"/>
        <v>No</v>
      </c>
      <c r="AQ4899">
        <v>2</v>
      </c>
      <c r="AR4899" s="5">
        <f t="shared" si="690"/>
        <v>2248747.0499999998</v>
      </c>
      <c r="AS4899" s="5">
        <f t="shared" si="691"/>
        <v>-782271.57</v>
      </c>
      <c r="AT4899" t="s">
        <v>1641</v>
      </c>
      <c r="AU4899" t="s">
        <v>6199</v>
      </c>
      <c r="AV4899" t="s">
        <v>6200</v>
      </c>
      <c r="AW4899" t="s">
        <v>6175</v>
      </c>
      <c r="AX4899" t="s">
        <v>6177</v>
      </c>
      <c r="AY4899">
        <v>32</v>
      </c>
      <c r="AZ4899">
        <v>4</v>
      </c>
      <c r="BA4899">
        <v>72</v>
      </c>
      <c r="BB4899" t="s">
        <v>6180</v>
      </c>
      <c r="BC4899">
        <v>0</v>
      </c>
      <c r="BD4899">
        <v>4</v>
      </c>
      <c r="BE4899" t="s">
        <v>6219</v>
      </c>
      <c r="BF4899" t="s">
        <v>6210</v>
      </c>
      <c r="BG4899">
        <v>1</v>
      </c>
      <c r="BH4899" t="s">
        <v>6179</v>
      </c>
      <c r="BI4899">
        <v>38</v>
      </c>
      <c r="BJ4899" t="s">
        <v>6172</v>
      </c>
      <c r="BK4899">
        <v>0</v>
      </c>
      <c r="BL4899">
        <v>48</v>
      </c>
      <c r="BM4899" s="3">
        <f t="shared" si="692"/>
        <v>0.83333333333333337</v>
      </c>
    </row>
    <row r="4900" spans="1:65">
      <c r="A4900" t="s">
        <v>5040</v>
      </c>
      <c r="B4900" s="2">
        <v>45956</v>
      </c>
      <c r="C4900" t="s">
        <v>4641</v>
      </c>
      <c r="D4900" t="s">
        <v>4642</v>
      </c>
      <c r="E4900">
        <v>10</v>
      </c>
      <c r="F4900" t="s">
        <v>61</v>
      </c>
      <c r="G4900" t="s">
        <v>79</v>
      </c>
      <c r="H4900" t="s">
        <v>123</v>
      </c>
      <c r="I4900" t="s">
        <v>52</v>
      </c>
      <c r="J4900" t="s">
        <v>53</v>
      </c>
      <c r="K4900" t="s">
        <v>66</v>
      </c>
      <c r="L4900" t="s">
        <v>87</v>
      </c>
      <c r="M4900" t="s">
        <v>56</v>
      </c>
      <c r="N4900" t="s">
        <v>69</v>
      </c>
      <c r="O4900" t="s">
        <v>82</v>
      </c>
      <c r="P4900">
        <v>51</v>
      </c>
      <c r="Q4900">
        <v>53</v>
      </c>
      <c r="R4900">
        <v>51</v>
      </c>
      <c r="S4900">
        <v>1</v>
      </c>
      <c r="T4900">
        <f t="shared" si="684"/>
        <v>50</v>
      </c>
      <c r="U4900">
        <v>50</v>
      </c>
      <c r="V4900">
        <f t="shared" si="685"/>
        <v>0</v>
      </c>
      <c r="W4900" s="3">
        <f t="shared" si="686"/>
        <v>1.9607843137254902E-2</v>
      </c>
      <c r="X4900">
        <v>45</v>
      </c>
      <c r="Y4900" s="4">
        <v>9.6999999999999993</v>
      </c>
      <c r="Z4900" s="4">
        <v>2.2999999999999998</v>
      </c>
      <c r="AA4900" s="5">
        <v>33748.78</v>
      </c>
      <c r="AB4900" s="5">
        <f t="shared" si="687"/>
        <v>1687439</v>
      </c>
      <c r="AC4900" s="5">
        <v>24155</v>
      </c>
      <c r="AD4900" s="5">
        <f t="shared" si="688"/>
        <v>1231905</v>
      </c>
      <c r="AE4900" s="5">
        <v>92214.89</v>
      </c>
      <c r="AF4900" s="5">
        <v>24223.26</v>
      </c>
      <c r="AG4900" s="5">
        <v>11518.15</v>
      </c>
      <c r="AH4900" s="5">
        <v>3335</v>
      </c>
      <c r="AI4900" s="5">
        <v>3200</v>
      </c>
      <c r="AJ4900">
        <v>0</v>
      </c>
      <c r="AK4900" s="5">
        <v>0</v>
      </c>
      <c r="AL4900" s="5">
        <v>0</v>
      </c>
      <c r="AM4900" s="5">
        <v>33796.89</v>
      </c>
      <c r="AN4900">
        <v>4</v>
      </c>
      <c r="AO4900">
        <v>4</v>
      </c>
      <c r="AP4900" t="str">
        <f t="shared" si="689"/>
        <v>Yes</v>
      </c>
      <c r="AQ4900">
        <v>1</v>
      </c>
      <c r="AR4900" s="5">
        <f t="shared" si="690"/>
        <v>1400193.19</v>
      </c>
      <c r="AS4900" s="5">
        <f t="shared" si="691"/>
        <v>287245.81</v>
      </c>
      <c r="AT4900" t="s">
        <v>59</v>
      </c>
      <c r="AU4900" t="s">
        <v>6164</v>
      </c>
      <c r="AV4900" t="s">
        <v>6165</v>
      </c>
      <c r="AW4900" t="s">
        <v>6166</v>
      </c>
      <c r="AX4900" t="s">
        <v>6177</v>
      </c>
      <c r="AY4900">
        <v>52</v>
      </c>
      <c r="AZ4900">
        <v>0</v>
      </c>
      <c r="BA4900">
        <v>0</v>
      </c>
      <c r="BB4900" t="s">
        <v>6168</v>
      </c>
      <c r="BC4900">
        <v>0</v>
      </c>
      <c r="BD4900">
        <v>0</v>
      </c>
      <c r="BE4900" t="s">
        <v>6169</v>
      </c>
      <c r="BF4900" t="s">
        <v>6170</v>
      </c>
      <c r="BG4900">
        <v>1</v>
      </c>
      <c r="BH4900" t="s">
        <v>6206</v>
      </c>
      <c r="BI4900">
        <v>56</v>
      </c>
      <c r="BJ4900" t="s">
        <v>6187</v>
      </c>
      <c r="BK4900">
        <v>0</v>
      </c>
      <c r="BL4900">
        <v>71</v>
      </c>
      <c r="BM4900" s="3">
        <f t="shared" si="692"/>
        <v>0.71830985915492962</v>
      </c>
    </row>
    <row r="4901" spans="1:65">
      <c r="A4901" t="s">
        <v>5041</v>
      </c>
      <c r="B4901" s="2">
        <v>45956</v>
      </c>
      <c r="C4901" t="s">
        <v>4641</v>
      </c>
      <c r="D4901" t="s">
        <v>4642</v>
      </c>
      <c r="E4901">
        <v>10</v>
      </c>
      <c r="F4901" t="s">
        <v>72</v>
      </c>
      <c r="G4901" t="s">
        <v>79</v>
      </c>
      <c r="H4901" t="s">
        <v>159</v>
      </c>
      <c r="I4901" t="s">
        <v>52</v>
      </c>
      <c r="J4901" t="s">
        <v>53</v>
      </c>
      <c r="K4901" t="s">
        <v>75</v>
      </c>
      <c r="L4901" t="s">
        <v>87</v>
      </c>
      <c r="M4901" t="s">
        <v>68</v>
      </c>
      <c r="N4901" t="s">
        <v>76</v>
      </c>
      <c r="O4901" t="s">
        <v>82</v>
      </c>
      <c r="P4901">
        <v>60</v>
      </c>
      <c r="Q4901">
        <v>62</v>
      </c>
      <c r="R4901">
        <v>63</v>
      </c>
      <c r="S4901">
        <v>2</v>
      </c>
      <c r="T4901">
        <f t="shared" si="684"/>
        <v>61</v>
      </c>
      <c r="U4901">
        <v>58</v>
      </c>
      <c r="V4901">
        <f t="shared" si="685"/>
        <v>3</v>
      </c>
      <c r="W4901" s="3">
        <f t="shared" si="686"/>
        <v>3.1746031746031744E-2</v>
      </c>
      <c r="X4901">
        <v>14</v>
      </c>
      <c r="Y4901" s="4">
        <v>1.7</v>
      </c>
      <c r="Z4901" s="4">
        <v>1.2</v>
      </c>
      <c r="AA4901" s="5">
        <v>36255.19</v>
      </c>
      <c r="AB4901" s="5">
        <f t="shared" si="687"/>
        <v>2102801.02</v>
      </c>
      <c r="AC4901" s="5">
        <v>23223.23</v>
      </c>
      <c r="AD4901" s="5">
        <f t="shared" si="688"/>
        <v>1463063.49</v>
      </c>
      <c r="AE4901" s="5">
        <v>114180.95</v>
      </c>
      <c r="AF4901" s="5">
        <v>27259.360000000001</v>
      </c>
      <c r="AG4901" s="5">
        <v>7847.47</v>
      </c>
      <c r="AH4901" s="5">
        <v>1740</v>
      </c>
      <c r="AI4901" s="5">
        <v>6400</v>
      </c>
      <c r="AJ4901">
        <v>1</v>
      </c>
      <c r="AK4901" s="5">
        <v>9032.43</v>
      </c>
      <c r="AL4901" s="5">
        <v>2064.0300000000002</v>
      </c>
      <c r="AM4901" s="5">
        <v>49423.74</v>
      </c>
      <c r="AN4901">
        <v>4</v>
      </c>
      <c r="AO4901">
        <v>7</v>
      </c>
      <c r="AP4901" t="str">
        <f t="shared" si="689"/>
        <v>No</v>
      </c>
      <c r="AQ4901">
        <v>2</v>
      </c>
      <c r="AR4901" s="5">
        <f t="shared" si="690"/>
        <v>1681011.47</v>
      </c>
      <c r="AS4901" s="5">
        <f t="shared" si="691"/>
        <v>421789.55</v>
      </c>
      <c r="AT4901" t="s">
        <v>59</v>
      </c>
      <c r="AU4901" t="s">
        <v>6203</v>
      </c>
      <c r="AV4901" t="s">
        <v>6204</v>
      </c>
      <c r="AW4901" t="s">
        <v>6205</v>
      </c>
      <c r="AX4901" t="s">
        <v>6184</v>
      </c>
      <c r="AY4901">
        <v>60</v>
      </c>
      <c r="AZ4901">
        <v>0</v>
      </c>
      <c r="BA4901">
        <v>20</v>
      </c>
      <c r="BB4901" t="s">
        <v>6180</v>
      </c>
      <c r="BC4901">
        <v>0</v>
      </c>
      <c r="BD4901">
        <v>3</v>
      </c>
      <c r="BE4901" t="s">
        <v>6218</v>
      </c>
      <c r="BF4901" t="s">
        <v>6170</v>
      </c>
      <c r="BG4901">
        <v>0</v>
      </c>
      <c r="BH4901" t="s">
        <v>6171</v>
      </c>
      <c r="BI4901">
        <v>26</v>
      </c>
      <c r="BJ4901" t="s">
        <v>6172</v>
      </c>
      <c r="BK4901">
        <v>0</v>
      </c>
      <c r="BL4901">
        <v>72</v>
      </c>
      <c r="BM4901" s="3">
        <f t="shared" si="692"/>
        <v>0.875</v>
      </c>
    </row>
    <row r="4902" spans="1:65">
      <c r="A4902" t="s">
        <v>5042</v>
      </c>
      <c r="B4902" s="2">
        <v>45956</v>
      </c>
      <c r="C4902" t="s">
        <v>4641</v>
      </c>
      <c r="D4902" t="s">
        <v>4642</v>
      </c>
      <c r="E4902">
        <v>10</v>
      </c>
      <c r="F4902" t="s">
        <v>78</v>
      </c>
      <c r="G4902" t="s">
        <v>50</v>
      </c>
      <c r="H4902" t="s">
        <v>185</v>
      </c>
      <c r="I4902" t="s">
        <v>64</v>
      </c>
      <c r="J4902" t="s">
        <v>53</v>
      </c>
      <c r="K4902" t="s">
        <v>75</v>
      </c>
      <c r="L4902" t="s">
        <v>67</v>
      </c>
      <c r="M4902" t="s">
        <v>68</v>
      </c>
      <c r="N4902" t="s">
        <v>94</v>
      </c>
      <c r="O4902" t="s">
        <v>58</v>
      </c>
      <c r="P4902">
        <v>60</v>
      </c>
      <c r="Q4902">
        <v>64</v>
      </c>
      <c r="R4902">
        <v>61</v>
      </c>
      <c r="S4902">
        <v>5</v>
      </c>
      <c r="T4902">
        <f t="shared" si="684"/>
        <v>56</v>
      </c>
      <c r="U4902">
        <v>56</v>
      </c>
      <c r="V4902">
        <f t="shared" si="685"/>
        <v>0</v>
      </c>
      <c r="W4902" s="3">
        <f t="shared" si="686"/>
        <v>8.1967213114754092E-2</v>
      </c>
      <c r="X4902">
        <v>17</v>
      </c>
      <c r="Y4902" s="4">
        <v>3.4</v>
      </c>
      <c r="Z4902" s="4">
        <v>1</v>
      </c>
      <c r="AA4902" s="5">
        <v>35674.14</v>
      </c>
      <c r="AB4902" s="5">
        <f t="shared" si="687"/>
        <v>1997751.84</v>
      </c>
      <c r="AC4902" s="5">
        <v>21798.87</v>
      </c>
      <c r="AD4902" s="5">
        <f t="shared" si="688"/>
        <v>1329731.07</v>
      </c>
      <c r="AE4902" s="5">
        <v>100205.74</v>
      </c>
      <c r="AF4902" s="5">
        <v>27609.279999999999</v>
      </c>
      <c r="AG4902" s="5">
        <v>8346.76</v>
      </c>
      <c r="AH4902" s="5">
        <v>1450</v>
      </c>
      <c r="AI4902" s="5">
        <v>20212.990000000002</v>
      </c>
      <c r="AJ4902">
        <v>2</v>
      </c>
      <c r="AK4902" s="5">
        <v>17798.41</v>
      </c>
      <c r="AL4902" s="5">
        <v>0</v>
      </c>
      <c r="AM4902" s="5">
        <v>36235.919999999998</v>
      </c>
      <c r="AN4902">
        <v>4</v>
      </c>
      <c r="AO4902">
        <v>3</v>
      </c>
      <c r="AP4902" t="str">
        <f t="shared" si="689"/>
        <v>Yes</v>
      </c>
      <c r="AQ4902">
        <v>2</v>
      </c>
      <c r="AR4902" s="5">
        <f t="shared" si="690"/>
        <v>1541590.17</v>
      </c>
      <c r="AS4902" s="5">
        <f t="shared" si="691"/>
        <v>456161.67</v>
      </c>
      <c r="AT4902" t="s">
        <v>1641</v>
      </c>
      <c r="AU4902" t="s">
        <v>6189</v>
      </c>
      <c r="AV4902" t="s">
        <v>6201</v>
      </c>
      <c r="AW4902" t="s">
        <v>6175</v>
      </c>
      <c r="AX4902" t="s">
        <v>6167</v>
      </c>
      <c r="AY4902">
        <v>63</v>
      </c>
      <c r="AZ4902">
        <v>0</v>
      </c>
      <c r="BA4902">
        <v>0</v>
      </c>
      <c r="BB4902" t="s">
        <v>6168</v>
      </c>
      <c r="BC4902">
        <v>0</v>
      </c>
      <c r="BD4902">
        <v>0</v>
      </c>
      <c r="BE4902" t="s">
        <v>6169</v>
      </c>
      <c r="BF4902" t="s">
        <v>6210</v>
      </c>
      <c r="BG4902">
        <v>0</v>
      </c>
      <c r="BH4902" t="s">
        <v>6171</v>
      </c>
      <c r="BI4902">
        <v>37</v>
      </c>
      <c r="BJ4902" t="s">
        <v>6172</v>
      </c>
      <c r="BK4902">
        <v>0</v>
      </c>
      <c r="BL4902">
        <v>77</v>
      </c>
      <c r="BM4902" s="3">
        <f t="shared" si="692"/>
        <v>0.79220779220779225</v>
      </c>
    </row>
    <row r="4903" spans="1:65">
      <c r="A4903" t="s">
        <v>5043</v>
      </c>
      <c r="B4903" s="2">
        <v>45956</v>
      </c>
      <c r="C4903" t="s">
        <v>4641</v>
      </c>
      <c r="D4903" t="s">
        <v>4642</v>
      </c>
      <c r="E4903">
        <v>10</v>
      </c>
      <c r="F4903" t="s">
        <v>72</v>
      </c>
      <c r="G4903" t="s">
        <v>50</v>
      </c>
      <c r="H4903" t="s">
        <v>73</v>
      </c>
      <c r="I4903" t="s">
        <v>52</v>
      </c>
      <c r="J4903" t="s">
        <v>65</v>
      </c>
      <c r="K4903" t="s">
        <v>66</v>
      </c>
      <c r="L4903" t="s">
        <v>92</v>
      </c>
      <c r="M4903" t="s">
        <v>56</v>
      </c>
      <c r="N4903" t="s">
        <v>69</v>
      </c>
      <c r="O4903" t="s">
        <v>70</v>
      </c>
      <c r="P4903">
        <v>44</v>
      </c>
      <c r="Q4903">
        <v>46</v>
      </c>
      <c r="R4903">
        <v>48</v>
      </c>
      <c r="S4903">
        <v>1</v>
      </c>
      <c r="T4903">
        <f t="shared" si="684"/>
        <v>47</v>
      </c>
      <c r="U4903">
        <v>43</v>
      </c>
      <c r="V4903">
        <f t="shared" si="685"/>
        <v>4</v>
      </c>
      <c r="W4903" s="3">
        <f t="shared" si="686"/>
        <v>2.0833333333333332E-2</v>
      </c>
      <c r="X4903">
        <v>24</v>
      </c>
      <c r="Y4903" s="4">
        <v>7.3</v>
      </c>
      <c r="Z4903" s="4">
        <v>2.2000000000000002</v>
      </c>
      <c r="AA4903" s="5">
        <v>49155.48</v>
      </c>
      <c r="AB4903" s="5">
        <f t="shared" si="687"/>
        <v>2113685.64</v>
      </c>
      <c r="AC4903" s="5">
        <v>35210.82</v>
      </c>
      <c r="AD4903" s="5">
        <f t="shared" si="688"/>
        <v>1690119.36</v>
      </c>
      <c r="AE4903" s="5">
        <v>110615.71</v>
      </c>
      <c r="AF4903" s="5">
        <v>30119.25</v>
      </c>
      <c r="AG4903" s="5">
        <v>9525.01</v>
      </c>
      <c r="AH4903" s="5">
        <v>3190</v>
      </c>
      <c r="AI4903" s="5">
        <v>4600</v>
      </c>
      <c r="AJ4903">
        <v>0</v>
      </c>
      <c r="AK4903" s="5">
        <v>0</v>
      </c>
      <c r="AL4903" s="5">
        <v>3794.67</v>
      </c>
      <c r="AM4903" s="5">
        <v>29422.74</v>
      </c>
      <c r="AN4903">
        <v>4</v>
      </c>
      <c r="AO4903">
        <v>4</v>
      </c>
      <c r="AP4903" t="str">
        <f t="shared" si="689"/>
        <v>Yes</v>
      </c>
      <c r="AQ4903">
        <v>1</v>
      </c>
      <c r="AR4903" s="5">
        <f t="shared" si="690"/>
        <v>1881386.74</v>
      </c>
      <c r="AS4903" s="5">
        <f t="shared" si="691"/>
        <v>232298.9</v>
      </c>
      <c r="AT4903" t="s">
        <v>59</v>
      </c>
      <c r="AU4903" t="s">
        <v>6164</v>
      </c>
      <c r="AV4903" t="s">
        <v>6165</v>
      </c>
      <c r="AW4903" t="s">
        <v>6166</v>
      </c>
      <c r="AX4903" t="s">
        <v>6184</v>
      </c>
      <c r="AY4903">
        <v>44</v>
      </c>
      <c r="AZ4903">
        <v>0</v>
      </c>
      <c r="BA4903">
        <v>27</v>
      </c>
      <c r="BB4903" t="s">
        <v>6180</v>
      </c>
      <c r="BC4903">
        <v>0</v>
      </c>
      <c r="BD4903">
        <v>0</v>
      </c>
      <c r="BE4903" t="s">
        <v>6169</v>
      </c>
      <c r="BF4903" t="s">
        <v>6170</v>
      </c>
      <c r="BG4903">
        <v>1</v>
      </c>
      <c r="BH4903" t="s">
        <v>6179</v>
      </c>
      <c r="BI4903">
        <v>42</v>
      </c>
      <c r="BJ4903" t="s">
        <v>6172</v>
      </c>
      <c r="BK4903">
        <v>0</v>
      </c>
      <c r="BL4903">
        <v>65</v>
      </c>
      <c r="BM4903" s="3">
        <f t="shared" si="692"/>
        <v>0.7384615384615385</v>
      </c>
    </row>
    <row r="4904" spans="1:65">
      <c r="A4904" t="s">
        <v>5044</v>
      </c>
      <c r="B4904" s="2">
        <v>45956</v>
      </c>
      <c r="C4904" t="s">
        <v>4641</v>
      </c>
      <c r="D4904" t="s">
        <v>4642</v>
      </c>
      <c r="E4904">
        <v>10</v>
      </c>
      <c r="F4904" t="s">
        <v>78</v>
      </c>
      <c r="G4904" t="s">
        <v>62</v>
      </c>
      <c r="H4904" t="s">
        <v>168</v>
      </c>
      <c r="I4904" t="s">
        <v>74</v>
      </c>
      <c r="J4904" t="s">
        <v>65</v>
      </c>
      <c r="K4904" t="s">
        <v>66</v>
      </c>
      <c r="L4904" t="s">
        <v>92</v>
      </c>
      <c r="M4904" t="s">
        <v>68</v>
      </c>
      <c r="N4904" t="s">
        <v>94</v>
      </c>
      <c r="O4904" t="s">
        <v>70</v>
      </c>
      <c r="P4904">
        <v>46</v>
      </c>
      <c r="Q4904">
        <v>47</v>
      </c>
      <c r="R4904">
        <v>46</v>
      </c>
      <c r="S4904">
        <v>2</v>
      </c>
      <c r="T4904">
        <f t="shared" si="684"/>
        <v>44</v>
      </c>
      <c r="U4904">
        <v>44</v>
      </c>
      <c r="V4904">
        <f t="shared" si="685"/>
        <v>0</v>
      </c>
      <c r="W4904" s="3">
        <f t="shared" si="686"/>
        <v>4.3478260869565216E-2</v>
      </c>
      <c r="X4904">
        <v>39</v>
      </c>
      <c r="Y4904" s="4">
        <v>3.1</v>
      </c>
      <c r="Z4904" s="4">
        <v>1.7</v>
      </c>
      <c r="AA4904" s="5">
        <v>49473.09</v>
      </c>
      <c r="AB4904" s="5">
        <f t="shared" si="687"/>
        <v>2176815.96</v>
      </c>
      <c r="AC4904" s="5">
        <v>33759.129999999997</v>
      </c>
      <c r="AD4904" s="5">
        <f t="shared" si="688"/>
        <v>1552919.98</v>
      </c>
      <c r="AE4904" s="5">
        <v>102295.58</v>
      </c>
      <c r="AF4904" s="5">
        <v>31160.36</v>
      </c>
      <c r="AG4904" s="5">
        <v>9973.69</v>
      </c>
      <c r="AH4904" s="5">
        <v>2465</v>
      </c>
      <c r="AI4904" s="5">
        <v>9200</v>
      </c>
      <c r="AJ4904">
        <v>1</v>
      </c>
      <c r="AK4904" s="5">
        <v>13360.4</v>
      </c>
      <c r="AL4904" s="5">
        <v>0</v>
      </c>
      <c r="AM4904" s="5">
        <v>28228.58</v>
      </c>
      <c r="AN4904">
        <v>4</v>
      </c>
      <c r="AO4904">
        <v>3</v>
      </c>
      <c r="AP4904" t="str">
        <f t="shared" si="689"/>
        <v>Yes</v>
      </c>
      <c r="AQ4904">
        <v>1</v>
      </c>
      <c r="AR4904" s="5">
        <f t="shared" si="690"/>
        <v>1749603.59</v>
      </c>
      <c r="AS4904" s="5">
        <f t="shared" si="691"/>
        <v>427212.37</v>
      </c>
      <c r="AT4904" t="s">
        <v>59</v>
      </c>
      <c r="AU4904" t="s">
        <v>6189</v>
      </c>
      <c r="AV4904" t="s">
        <v>6190</v>
      </c>
      <c r="AW4904" t="s">
        <v>6183</v>
      </c>
      <c r="AX4904" t="s">
        <v>6167</v>
      </c>
      <c r="AY4904">
        <v>49</v>
      </c>
      <c r="AZ4904">
        <v>0</v>
      </c>
      <c r="BA4904">
        <v>0</v>
      </c>
      <c r="BB4904" t="s">
        <v>6168</v>
      </c>
      <c r="BC4904">
        <v>0</v>
      </c>
      <c r="BD4904">
        <v>0</v>
      </c>
      <c r="BE4904" t="s">
        <v>6169</v>
      </c>
      <c r="BF4904" t="s">
        <v>6176</v>
      </c>
      <c r="BG4904">
        <v>1</v>
      </c>
      <c r="BH4904" t="s">
        <v>6179</v>
      </c>
      <c r="BI4904">
        <v>44</v>
      </c>
      <c r="BJ4904" t="s">
        <v>6172</v>
      </c>
      <c r="BK4904">
        <v>0</v>
      </c>
      <c r="BL4904">
        <v>59</v>
      </c>
      <c r="BM4904" s="3">
        <f t="shared" si="692"/>
        <v>0.77966101694915257</v>
      </c>
    </row>
    <row r="4905" spans="1:65">
      <c r="A4905" t="s">
        <v>5045</v>
      </c>
      <c r="B4905" s="2">
        <v>45956</v>
      </c>
      <c r="C4905" t="s">
        <v>4641</v>
      </c>
      <c r="D4905" t="s">
        <v>4642</v>
      </c>
      <c r="E4905">
        <v>10</v>
      </c>
      <c r="F4905" t="s">
        <v>78</v>
      </c>
      <c r="G4905" t="s">
        <v>62</v>
      </c>
      <c r="H4905" t="s">
        <v>91</v>
      </c>
      <c r="I4905" t="s">
        <v>52</v>
      </c>
      <c r="J4905" t="s">
        <v>53</v>
      </c>
      <c r="K4905" t="s">
        <v>75</v>
      </c>
      <c r="L4905" t="s">
        <v>92</v>
      </c>
      <c r="M4905" t="s">
        <v>68</v>
      </c>
      <c r="N4905" t="s">
        <v>69</v>
      </c>
      <c r="O4905" t="s">
        <v>82</v>
      </c>
      <c r="P4905">
        <v>72</v>
      </c>
      <c r="Q4905">
        <v>72</v>
      </c>
      <c r="R4905">
        <v>71</v>
      </c>
      <c r="S4905">
        <v>3</v>
      </c>
      <c r="T4905">
        <f t="shared" si="684"/>
        <v>68</v>
      </c>
      <c r="U4905">
        <v>68</v>
      </c>
      <c r="V4905">
        <f t="shared" si="685"/>
        <v>0</v>
      </c>
      <c r="W4905" s="3">
        <f t="shared" si="686"/>
        <v>4.2253521126760563E-2</v>
      </c>
      <c r="X4905">
        <v>37</v>
      </c>
      <c r="Y4905" s="4">
        <v>1.9</v>
      </c>
      <c r="Z4905" s="4">
        <v>1.4</v>
      </c>
      <c r="AA4905" s="5">
        <v>36145.11</v>
      </c>
      <c r="AB4905" s="5">
        <f t="shared" si="687"/>
        <v>2457867.48</v>
      </c>
      <c r="AC4905" s="5">
        <v>22831.13</v>
      </c>
      <c r="AD4905" s="5">
        <f t="shared" si="688"/>
        <v>1621010.23</v>
      </c>
      <c r="AE4905" s="5">
        <v>128343.97</v>
      </c>
      <c r="AF4905" s="5">
        <v>35053.19</v>
      </c>
      <c r="AG4905" s="5">
        <v>10532.22</v>
      </c>
      <c r="AH4905" s="5">
        <v>2030</v>
      </c>
      <c r="AI4905" s="5">
        <v>9600</v>
      </c>
      <c r="AJ4905">
        <v>1</v>
      </c>
      <c r="AK4905" s="5">
        <v>9008.52</v>
      </c>
      <c r="AL4905" s="5">
        <v>0</v>
      </c>
      <c r="AM4905" s="5">
        <v>47466.19</v>
      </c>
      <c r="AN4905">
        <v>4</v>
      </c>
      <c r="AO4905">
        <v>4</v>
      </c>
      <c r="AP4905" t="str">
        <f t="shared" si="689"/>
        <v>Yes</v>
      </c>
      <c r="AQ4905">
        <v>2</v>
      </c>
      <c r="AR4905" s="5">
        <f t="shared" si="690"/>
        <v>1863044.32</v>
      </c>
      <c r="AS4905" s="5">
        <f t="shared" si="691"/>
        <v>594823.16</v>
      </c>
      <c r="AT4905" t="s">
        <v>116</v>
      </c>
      <c r="AU4905" t="s">
        <v>6181</v>
      </c>
      <c r="AV4905" t="s">
        <v>6182</v>
      </c>
      <c r="AW4905" t="s">
        <v>6183</v>
      </c>
      <c r="AX4905" t="s">
        <v>6167</v>
      </c>
      <c r="AY4905">
        <v>74</v>
      </c>
      <c r="AZ4905">
        <v>0</v>
      </c>
      <c r="BA4905">
        <v>0</v>
      </c>
      <c r="BB4905" t="s">
        <v>6168</v>
      </c>
      <c r="BC4905">
        <v>0</v>
      </c>
      <c r="BD4905">
        <v>0</v>
      </c>
      <c r="BE4905" t="s">
        <v>6169</v>
      </c>
      <c r="BF4905" t="s">
        <v>6176</v>
      </c>
      <c r="BG4905">
        <v>1</v>
      </c>
      <c r="BH4905" t="s">
        <v>6179</v>
      </c>
      <c r="BI4905">
        <v>41</v>
      </c>
      <c r="BJ4905" t="s">
        <v>6172</v>
      </c>
      <c r="BK4905">
        <v>0</v>
      </c>
      <c r="BL4905">
        <v>78</v>
      </c>
      <c r="BM4905" s="3">
        <f t="shared" si="692"/>
        <v>0.91025641025641024</v>
      </c>
    </row>
    <row r="4906" spans="1:65">
      <c r="A4906" t="s">
        <v>5046</v>
      </c>
      <c r="B4906" s="2">
        <v>45956</v>
      </c>
      <c r="C4906" t="s">
        <v>4641</v>
      </c>
      <c r="D4906" t="s">
        <v>4642</v>
      </c>
      <c r="E4906">
        <v>10</v>
      </c>
      <c r="F4906" t="s">
        <v>49</v>
      </c>
      <c r="G4906" t="s">
        <v>62</v>
      </c>
      <c r="H4906" t="s">
        <v>141</v>
      </c>
      <c r="I4906" t="s">
        <v>64</v>
      </c>
      <c r="J4906" t="s">
        <v>53</v>
      </c>
      <c r="K4906" t="s">
        <v>66</v>
      </c>
      <c r="L4906" t="s">
        <v>87</v>
      </c>
      <c r="M4906" t="s">
        <v>68</v>
      </c>
      <c r="N4906" t="s">
        <v>69</v>
      </c>
      <c r="O4906" t="s">
        <v>82</v>
      </c>
      <c r="P4906">
        <v>52</v>
      </c>
      <c r="Q4906">
        <v>56</v>
      </c>
      <c r="R4906">
        <v>56</v>
      </c>
      <c r="S4906">
        <v>2</v>
      </c>
      <c r="T4906">
        <f t="shared" si="684"/>
        <v>54</v>
      </c>
      <c r="U4906">
        <v>50</v>
      </c>
      <c r="V4906">
        <f t="shared" si="685"/>
        <v>4</v>
      </c>
      <c r="W4906" s="3">
        <f t="shared" si="686"/>
        <v>3.5714285714285712E-2</v>
      </c>
      <c r="X4906">
        <v>11</v>
      </c>
      <c r="Y4906" s="4">
        <v>6.2</v>
      </c>
      <c r="Z4906" s="4">
        <v>1.7</v>
      </c>
      <c r="AA4906" s="5">
        <v>33465.18</v>
      </c>
      <c r="AB4906" s="5">
        <f t="shared" si="687"/>
        <v>1673259</v>
      </c>
      <c r="AC4906" s="5">
        <v>23191.84</v>
      </c>
      <c r="AD4906" s="5">
        <f t="shared" si="688"/>
        <v>1298743.04</v>
      </c>
      <c r="AE4906" s="5">
        <v>91593.57</v>
      </c>
      <c r="AF4906" s="5">
        <v>25175.97</v>
      </c>
      <c r="AG4906" s="5">
        <v>7917.93</v>
      </c>
      <c r="AH4906" s="5">
        <v>2465</v>
      </c>
      <c r="AI4906" s="5">
        <v>6400</v>
      </c>
      <c r="AJ4906">
        <v>1</v>
      </c>
      <c r="AK4906" s="5">
        <v>8228.5400000000009</v>
      </c>
      <c r="AL4906" s="5">
        <v>2723.06</v>
      </c>
      <c r="AM4906" s="5">
        <v>31888.560000000001</v>
      </c>
      <c r="AN4906">
        <v>4</v>
      </c>
      <c r="AO4906">
        <v>4</v>
      </c>
      <c r="AP4906" t="str">
        <f t="shared" si="689"/>
        <v>Yes</v>
      </c>
      <c r="AQ4906">
        <v>1</v>
      </c>
      <c r="AR4906" s="5">
        <f t="shared" si="690"/>
        <v>1475135.67</v>
      </c>
      <c r="AS4906" s="5">
        <f t="shared" si="691"/>
        <v>198123.33</v>
      </c>
      <c r="AT4906" t="s">
        <v>59</v>
      </c>
      <c r="AU4906" t="s">
        <v>6189</v>
      </c>
      <c r="AV4906" t="s">
        <v>6190</v>
      </c>
      <c r="AW4906" t="s">
        <v>6183</v>
      </c>
      <c r="AX4906" t="s">
        <v>6184</v>
      </c>
      <c r="AY4906">
        <v>55</v>
      </c>
      <c r="AZ4906">
        <v>0</v>
      </c>
      <c r="BA4906">
        <v>29</v>
      </c>
      <c r="BB4906" t="s">
        <v>6180</v>
      </c>
      <c r="BC4906">
        <v>0</v>
      </c>
      <c r="BD4906">
        <v>0</v>
      </c>
      <c r="BE4906" t="s">
        <v>6169</v>
      </c>
      <c r="BF4906" t="s">
        <v>6170</v>
      </c>
      <c r="BG4906">
        <v>0</v>
      </c>
      <c r="BH4906" t="s">
        <v>6171</v>
      </c>
      <c r="BI4906">
        <v>22</v>
      </c>
      <c r="BJ4906" t="s">
        <v>6172</v>
      </c>
      <c r="BK4906">
        <v>0</v>
      </c>
      <c r="BL4906">
        <v>77</v>
      </c>
      <c r="BM4906" s="3">
        <f t="shared" si="692"/>
        <v>0.72727272727272729</v>
      </c>
    </row>
    <row r="4907" spans="1:65">
      <c r="A4907" t="s">
        <v>5047</v>
      </c>
      <c r="B4907" s="2">
        <v>45956</v>
      </c>
      <c r="C4907" t="s">
        <v>4641</v>
      </c>
      <c r="D4907" t="s">
        <v>4642</v>
      </c>
      <c r="E4907">
        <v>10</v>
      </c>
      <c r="F4907" t="s">
        <v>72</v>
      </c>
      <c r="G4907" t="s">
        <v>50</v>
      </c>
      <c r="H4907" t="s">
        <v>119</v>
      </c>
      <c r="I4907" t="s">
        <v>52</v>
      </c>
      <c r="J4907" t="s">
        <v>53</v>
      </c>
      <c r="K4907" t="s">
        <v>75</v>
      </c>
      <c r="L4907" t="s">
        <v>67</v>
      </c>
      <c r="M4907" t="s">
        <v>56</v>
      </c>
      <c r="N4907" t="s">
        <v>69</v>
      </c>
      <c r="O4907" t="s">
        <v>120</v>
      </c>
      <c r="P4907">
        <v>58</v>
      </c>
      <c r="Q4907">
        <v>62</v>
      </c>
      <c r="R4907">
        <v>61</v>
      </c>
      <c r="S4907">
        <v>2</v>
      </c>
      <c r="T4907">
        <f t="shared" si="684"/>
        <v>59</v>
      </c>
      <c r="U4907">
        <v>55</v>
      </c>
      <c r="V4907">
        <f t="shared" si="685"/>
        <v>4</v>
      </c>
      <c r="W4907" s="3">
        <f t="shared" si="686"/>
        <v>3.2786885245901641E-2</v>
      </c>
      <c r="X4907">
        <v>23</v>
      </c>
      <c r="Y4907" s="4">
        <v>11.5</v>
      </c>
      <c r="Z4907" s="4">
        <v>1.7</v>
      </c>
      <c r="AA4907" s="5">
        <v>35601.67</v>
      </c>
      <c r="AB4907" s="5">
        <f t="shared" si="687"/>
        <v>1958091.85</v>
      </c>
      <c r="AC4907" s="5">
        <v>23110.44</v>
      </c>
      <c r="AD4907" s="5">
        <f t="shared" si="688"/>
        <v>1409736.84</v>
      </c>
      <c r="AE4907" s="5">
        <v>108931.71</v>
      </c>
      <c r="AF4907" s="5">
        <v>27346.05</v>
      </c>
      <c r="AG4907" s="5">
        <v>8752.89</v>
      </c>
      <c r="AH4907" s="5">
        <v>2465</v>
      </c>
      <c r="AI4907" s="5">
        <v>6400</v>
      </c>
      <c r="AJ4907">
        <v>0</v>
      </c>
      <c r="AK4907" s="5">
        <v>0</v>
      </c>
      <c r="AL4907" s="5">
        <v>2784.12</v>
      </c>
      <c r="AM4907" s="5">
        <v>38223.629999999997</v>
      </c>
      <c r="AN4907">
        <v>4</v>
      </c>
      <c r="AO4907">
        <v>3</v>
      </c>
      <c r="AP4907" t="str">
        <f t="shared" si="689"/>
        <v>Yes</v>
      </c>
      <c r="AQ4907">
        <v>0</v>
      </c>
      <c r="AR4907" s="5">
        <f t="shared" si="690"/>
        <v>1604640.24</v>
      </c>
      <c r="AS4907" s="5">
        <f t="shared" si="691"/>
        <v>353451.61</v>
      </c>
      <c r="AT4907" t="s">
        <v>59</v>
      </c>
      <c r="AU4907" t="s">
        <v>6164</v>
      </c>
      <c r="AV4907" t="s">
        <v>6165</v>
      </c>
      <c r="AW4907" t="s">
        <v>6166</v>
      </c>
      <c r="AX4907" t="s">
        <v>6177</v>
      </c>
      <c r="AY4907">
        <v>61</v>
      </c>
      <c r="AZ4907">
        <v>2</v>
      </c>
      <c r="BA4907">
        <v>26</v>
      </c>
      <c r="BB4907" t="s">
        <v>6185</v>
      </c>
      <c r="BC4907">
        <v>0</v>
      </c>
      <c r="BD4907">
        <v>0</v>
      </c>
      <c r="BE4907" t="s">
        <v>6169</v>
      </c>
      <c r="BF4907" t="s">
        <v>6170</v>
      </c>
      <c r="BG4907">
        <v>0</v>
      </c>
      <c r="BH4907" t="s">
        <v>6171</v>
      </c>
      <c r="BI4907">
        <v>39</v>
      </c>
      <c r="BJ4907" t="s">
        <v>6172</v>
      </c>
      <c r="BK4907">
        <v>0</v>
      </c>
      <c r="BL4907">
        <v>77</v>
      </c>
      <c r="BM4907" s="3">
        <f t="shared" si="692"/>
        <v>0.79220779220779225</v>
      </c>
    </row>
    <row r="4908" spans="1:65">
      <c r="A4908" t="s">
        <v>5048</v>
      </c>
      <c r="B4908" s="2">
        <v>45956</v>
      </c>
      <c r="C4908" t="s">
        <v>4641</v>
      </c>
      <c r="D4908" t="s">
        <v>4642</v>
      </c>
      <c r="E4908">
        <v>10</v>
      </c>
      <c r="F4908" t="s">
        <v>78</v>
      </c>
      <c r="G4908" t="s">
        <v>79</v>
      </c>
      <c r="H4908" t="s">
        <v>113</v>
      </c>
      <c r="I4908" t="s">
        <v>64</v>
      </c>
      <c r="J4908" t="s">
        <v>65</v>
      </c>
      <c r="K4908" t="s">
        <v>54</v>
      </c>
      <c r="L4908" t="s">
        <v>67</v>
      </c>
      <c r="M4908" t="s">
        <v>68</v>
      </c>
      <c r="N4908" t="s">
        <v>69</v>
      </c>
      <c r="O4908" t="s">
        <v>58</v>
      </c>
      <c r="P4908">
        <v>55</v>
      </c>
      <c r="Q4908">
        <v>58</v>
      </c>
      <c r="R4908">
        <v>58</v>
      </c>
      <c r="S4908">
        <v>4</v>
      </c>
      <c r="T4908">
        <f t="shared" si="684"/>
        <v>54</v>
      </c>
      <c r="U4908">
        <v>54</v>
      </c>
      <c r="V4908">
        <f t="shared" si="685"/>
        <v>0</v>
      </c>
      <c r="W4908" s="3">
        <f t="shared" si="686"/>
        <v>6.8965517241379309E-2</v>
      </c>
      <c r="X4908">
        <v>25</v>
      </c>
      <c r="Y4908" s="4">
        <v>4.2</v>
      </c>
      <c r="Z4908" s="4">
        <v>1.7</v>
      </c>
      <c r="AA4908" s="5">
        <v>56455.81</v>
      </c>
      <c r="AB4908" s="5">
        <f t="shared" si="687"/>
        <v>3048613.74</v>
      </c>
      <c r="AC4908" s="5">
        <v>32406.63</v>
      </c>
      <c r="AD4908" s="5">
        <f t="shared" si="688"/>
        <v>1879584.54</v>
      </c>
      <c r="AE4908" s="5">
        <v>124986.99</v>
      </c>
      <c r="AF4908" s="5">
        <v>39613.120000000003</v>
      </c>
      <c r="AG4908" s="5">
        <v>8831.7999999999993</v>
      </c>
      <c r="AH4908" s="5">
        <v>2465</v>
      </c>
      <c r="AI4908" s="5">
        <v>22532.26</v>
      </c>
      <c r="AJ4908">
        <v>2</v>
      </c>
      <c r="AK4908" s="5">
        <v>27821.29</v>
      </c>
      <c r="AL4908" s="5">
        <v>0</v>
      </c>
      <c r="AM4908" s="5">
        <v>38365.64</v>
      </c>
      <c r="AN4908">
        <v>4</v>
      </c>
      <c r="AO4908">
        <v>5</v>
      </c>
      <c r="AP4908" t="str">
        <f t="shared" si="689"/>
        <v>No</v>
      </c>
      <c r="AQ4908">
        <v>4</v>
      </c>
      <c r="AR4908" s="5">
        <f t="shared" si="690"/>
        <v>2144200.64</v>
      </c>
      <c r="AS4908" s="5">
        <f t="shared" si="691"/>
        <v>904413.1</v>
      </c>
      <c r="AT4908" t="s">
        <v>1641</v>
      </c>
      <c r="AU4908" t="s">
        <v>6199</v>
      </c>
      <c r="AV4908" t="s">
        <v>6200</v>
      </c>
      <c r="AW4908" t="s">
        <v>6175</v>
      </c>
      <c r="AX4908" t="s">
        <v>6184</v>
      </c>
      <c r="AY4908">
        <v>57</v>
      </c>
      <c r="AZ4908">
        <v>0</v>
      </c>
      <c r="BA4908">
        <v>0</v>
      </c>
      <c r="BB4908" t="s">
        <v>6168</v>
      </c>
      <c r="BC4908">
        <v>1</v>
      </c>
      <c r="BD4908">
        <v>0</v>
      </c>
      <c r="BE4908" t="s">
        <v>6196</v>
      </c>
      <c r="BF4908" t="s">
        <v>6210</v>
      </c>
      <c r="BG4908">
        <v>0</v>
      </c>
      <c r="BH4908" t="s">
        <v>6171</v>
      </c>
      <c r="BI4908">
        <v>23</v>
      </c>
      <c r="BJ4908" t="s">
        <v>6172</v>
      </c>
      <c r="BK4908">
        <v>0</v>
      </c>
      <c r="BL4908">
        <v>66</v>
      </c>
      <c r="BM4908" s="3">
        <f t="shared" si="692"/>
        <v>0.87878787878787878</v>
      </c>
    </row>
    <row r="4909" spans="1:65">
      <c r="A4909" t="s">
        <v>5049</v>
      </c>
      <c r="B4909" s="2">
        <v>45956</v>
      </c>
      <c r="C4909" t="s">
        <v>4641</v>
      </c>
      <c r="D4909" t="s">
        <v>4642</v>
      </c>
      <c r="E4909">
        <v>10</v>
      </c>
      <c r="F4909" t="s">
        <v>72</v>
      </c>
      <c r="G4909" t="s">
        <v>62</v>
      </c>
      <c r="H4909" t="s">
        <v>155</v>
      </c>
      <c r="I4909" t="s">
        <v>74</v>
      </c>
      <c r="J4909" t="s">
        <v>53</v>
      </c>
      <c r="K4909" t="s">
        <v>54</v>
      </c>
      <c r="L4909" t="s">
        <v>55</v>
      </c>
      <c r="M4909" t="s">
        <v>56</v>
      </c>
      <c r="N4909" t="s">
        <v>57</v>
      </c>
      <c r="O4909" t="s">
        <v>82</v>
      </c>
      <c r="P4909">
        <v>55</v>
      </c>
      <c r="Q4909">
        <v>56</v>
      </c>
      <c r="R4909">
        <v>55</v>
      </c>
      <c r="S4909">
        <v>1</v>
      </c>
      <c r="T4909">
        <f t="shared" si="684"/>
        <v>54</v>
      </c>
      <c r="U4909">
        <v>54</v>
      </c>
      <c r="V4909">
        <f t="shared" si="685"/>
        <v>0</v>
      </c>
      <c r="W4909" s="3">
        <f t="shared" si="686"/>
        <v>1.8181818181818181E-2</v>
      </c>
      <c r="X4909">
        <v>29</v>
      </c>
      <c r="Y4909" s="4">
        <v>1.3</v>
      </c>
      <c r="Z4909" s="4">
        <v>0.9</v>
      </c>
      <c r="AA4909" s="5">
        <v>39046.42</v>
      </c>
      <c r="AB4909" s="5">
        <f t="shared" si="687"/>
        <v>2108506.6800000002</v>
      </c>
      <c r="AC4909" s="5">
        <v>23431.69</v>
      </c>
      <c r="AD4909" s="5">
        <f t="shared" si="688"/>
        <v>1288742.95</v>
      </c>
      <c r="AE4909" s="5">
        <v>94849.24</v>
      </c>
      <c r="AF4909" s="5">
        <v>24087.7</v>
      </c>
      <c r="AG4909" s="5">
        <v>9510.7800000000007</v>
      </c>
      <c r="AH4909" s="5">
        <v>1305</v>
      </c>
      <c r="AI4909" s="5">
        <v>3200</v>
      </c>
      <c r="AJ4909">
        <v>0</v>
      </c>
      <c r="AK4909" s="5">
        <v>0</v>
      </c>
      <c r="AL4909" s="5">
        <v>0</v>
      </c>
      <c r="AM4909" s="5">
        <v>40297.410000000003</v>
      </c>
      <c r="AN4909">
        <v>4</v>
      </c>
      <c r="AO4909">
        <v>5</v>
      </c>
      <c r="AP4909" t="str">
        <f t="shared" si="689"/>
        <v>No</v>
      </c>
      <c r="AQ4909">
        <v>3</v>
      </c>
      <c r="AR4909" s="5">
        <f t="shared" si="690"/>
        <v>1461993.08</v>
      </c>
      <c r="AS4909" s="5">
        <f t="shared" si="691"/>
        <v>646513.6</v>
      </c>
      <c r="AT4909" t="s">
        <v>59</v>
      </c>
      <c r="AU4909" t="s">
        <v>6164</v>
      </c>
      <c r="AV4909" t="s">
        <v>6165</v>
      </c>
      <c r="AW4909" t="s">
        <v>6166</v>
      </c>
      <c r="AX4909" t="s">
        <v>6167</v>
      </c>
      <c r="AY4909">
        <v>61</v>
      </c>
      <c r="AZ4909">
        <v>4</v>
      </c>
      <c r="BA4909">
        <v>0</v>
      </c>
      <c r="BB4909" t="s">
        <v>6168</v>
      </c>
      <c r="BC4909">
        <v>0</v>
      </c>
      <c r="BD4909">
        <v>1</v>
      </c>
      <c r="BE4909" t="s">
        <v>6219</v>
      </c>
      <c r="BF4909" t="s">
        <v>6170</v>
      </c>
      <c r="BG4909">
        <v>1</v>
      </c>
      <c r="BH4909" t="s">
        <v>6186</v>
      </c>
      <c r="BI4909">
        <v>54</v>
      </c>
      <c r="BJ4909" t="s">
        <v>6187</v>
      </c>
      <c r="BK4909">
        <v>0</v>
      </c>
      <c r="BL4909">
        <v>75</v>
      </c>
      <c r="BM4909" s="3">
        <f t="shared" si="692"/>
        <v>0.73333333333333328</v>
      </c>
    </row>
    <row r="4910" spans="1:65">
      <c r="A4910" t="s">
        <v>5050</v>
      </c>
      <c r="B4910" s="2">
        <v>45956</v>
      </c>
      <c r="C4910" t="s">
        <v>4641</v>
      </c>
      <c r="D4910" t="s">
        <v>4642</v>
      </c>
      <c r="E4910">
        <v>10</v>
      </c>
      <c r="F4910" t="s">
        <v>61</v>
      </c>
      <c r="G4910" t="s">
        <v>50</v>
      </c>
      <c r="H4910" t="s">
        <v>127</v>
      </c>
      <c r="I4910" t="s">
        <v>52</v>
      </c>
      <c r="J4910" t="s">
        <v>65</v>
      </c>
      <c r="K4910" t="s">
        <v>66</v>
      </c>
      <c r="L4910" t="s">
        <v>92</v>
      </c>
      <c r="M4910" t="s">
        <v>68</v>
      </c>
      <c r="N4910" t="s">
        <v>94</v>
      </c>
      <c r="O4910" t="s">
        <v>58</v>
      </c>
      <c r="P4910">
        <v>40</v>
      </c>
      <c r="Q4910">
        <v>41</v>
      </c>
      <c r="R4910">
        <v>40</v>
      </c>
      <c r="S4910">
        <v>1</v>
      </c>
      <c r="T4910">
        <f t="shared" si="684"/>
        <v>39</v>
      </c>
      <c r="U4910">
        <v>39</v>
      </c>
      <c r="V4910">
        <f t="shared" si="685"/>
        <v>0</v>
      </c>
      <c r="W4910" s="3">
        <f t="shared" si="686"/>
        <v>2.5000000000000001E-2</v>
      </c>
      <c r="X4910">
        <v>20</v>
      </c>
      <c r="Y4910" s="4">
        <v>5.8</v>
      </c>
      <c r="Z4910" s="4">
        <v>1.4</v>
      </c>
      <c r="AA4910" s="5">
        <v>48763.43</v>
      </c>
      <c r="AB4910" s="5">
        <f t="shared" si="687"/>
        <v>1901773.77</v>
      </c>
      <c r="AC4910" s="5">
        <v>33545.199999999997</v>
      </c>
      <c r="AD4910" s="5">
        <f t="shared" si="688"/>
        <v>1341808</v>
      </c>
      <c r="AE4910" s="5">
        <v>93544.92</v>
      </c>
      <c r="AF4910" s="5">
        <v>24149.98</v>
      </c>
      <c r="AG4910" s="5">
        <v>8414.43</v>
      </c>
      <c r="AH4910" s="5">
        <v>2030</v>
      </c>
      <c r="AI4910" s="5">
        <v>4600</v>
      </c>
      <c r="AJ4910">
        <v>0</v>
      </c>
      <c r="AK4910" s="5">
        <v>0</v>
      </c>
      <c r="AL4910" s="5">
        <v>0</v>
      </c>
      <c r="AM4910" s="5">
        <v>25888.86</v>
      </c>
      <c r="AN4910">
        <v>4</v>
      </c>
      <c r="AO4910">
        <v>4</v>
      </c>
      <c r="AP4910" t="str">
        <f t="shared" si="689"/>
        <v>Yes</v>
      </c>
      <c r="AQ4910">
        <v>1</v>
      </c>
      <c r="AR4910" s="5">
        <f t="shared" si="690"/>
        <v>1500436.19</v>
      </c>
      <c r="AS4910" s="5">
        <f t="shared" si="691"/>
        <v>401337.58</v>
      </c>
      <c r="AT4910" t="s">
        <v>59</v>
      </c>
      <c r="AU4910" t="s">
        <v>6164</v>
      </c>
      <c r="AV4910" t="s">
        <v>6165</v>
      </c>
      <c r="AW4910" t="s">
        <v>6166</v>
      </c>
      <c r="AX4910" t="s">
        <v>6167</v>
      </c>
      <c r="AY4910">
        <v>41</v>
      </c>
      <c r="AZ4910">
        <v>0</v>
      </c>
      <c r="BA4910">
        <v>0</v>
      </c>
      <c r="BB4910" t="s">
        <v>6168</v>
      </c>
      <c r="BC4910">
        <v>0</v>
      </c>
      <c r="BD4910">
        <v>0</v>
      </c>
      <c r="BE4910" t="s">
        <v>6169</v>
      </c>
      <c r="BF4910" t="s">
        <v>6170</v>
      </c>
      <c r="BG4910">
        <v>1</v>
      </c>
      <c r="BH4910" t="s">
        <v>6179</v>
      </c>
      <c r="BI4910">
        <v>46</v>
      </c>
      <c r="BJ4910" t="s">
        <v>6172</v>
      </c>
      <c r="BK4910">
        <v>0</v>
      </c>
      <c r="BL4910">
        <v>60</v>
      </c>
      <c r="BM4910" s="3">
        <f t="shared" si="692"/>
        <v>0.66666666666666663</v>
      </c>
    </row>
    <row r="4911" spans="1:65">
      <c r="A4911" t="s">
        <v>5051</v>
      </c>
      <c r="B4911" s="2">
        <v>45956</v>
      </c>
      <c r="C4911" t="s">
        <v>4641</v>
      </c>
      <c r="D4911" t="s">
        <v>4642</v>
      </c>
      <c r="E4911">
        <v>10</v>
      </c>
      <c r="F4911" t="s">
        <v>78</v>
      </c>
      <c r="G4911" t="s">
        <v>50</v>
      </c>
      <c r="H4911" t="s">
        <v>185</v>
      </c>
      <c r="I4911" t="s">
        <v>52</v>
      </c>
      <c r="J4911" t="s">
        <v>65</v>
      </c>
      <c r="K4911" t="s">
        <v>75</v>
      </c>
      <c r="L4911" t="s">
        <v>55</v>
      </c>
      <c r="M4911" t="s">
        <v>68</v>
      </c>
      <c r="N4911" t="s">
        <v>76</v>
      </c>
      <c r="O4911" t="s">
        <v>70</v>
      </c>
      <c r="P4911">
        <v>51</v>
      </c>
      <c r="Q4911">
        <v>52</v>
      </c>
      <c r="R4911">
        <v>50</v>
      </c>
      <c r="S4911">
        <v>2</v>
      </c>
      <c r="T4911">
        <f t="shared" si="684"/>
        <v>48</v>
      </c>
      <c r="U4911">
        <v>48</v>
      </c>
      <c r="V4911">
        <f t="shared" si="685"/>
        <v>0</v>
      </c>
      <c r="W4911" s="3">
        <f t="shared" si="686"/>
        <v>0.04</v>
      </c>
      <c r="X4911">
        <v>15</v>
      </c>
      <c r="Y4911" s="4">
        <v>0</v>
      </c>
      <c r="Z4911" s="4">
        <v>0.6</v>
      </c>
      <c r="AA4911" s="5">
        <v>51702.36</v>
      </c>
      <c r="AB4911" s="5">
        <f t="shared" si="687"/>
        <v>2481713.2799999998</v>
      </c>
      <c r="AC4911" s="5">
        <v>33267.82</v>
      </c>
      <c r="AD4911" s="5">
        <f t="shared" si="688"/>
        <v>1663391</v>
      </c>
      <c r="AE4911" s="5">
        <v>114495.67</v>
      </c>
      <c r="AF4911" s="5">
        <v>32285.13</v>
      </c>
      <c r="AG4911" s="5">
        <v>7930.56</v>
      </c>
      <c r="AH4911" s="5">
        <v>870</v>
      </c>
      <c r="AI4911" s="5">
        <v>9200</v>
      </c>
      <c r="AJ4911">
        <v>1</v>
      </c>
      <c r="AK4911" s="5">
        <v>13998.32</v>
      </c>
      <c r="AL4911" s="5">
        <v>0</v>
      </c>
      <c r="AM4911" s="5">
        <v>32969.03</v>
      </c>
      <c r="AN4911">
        <v>4</v>
      </c>
      <c r="AO4911">
        <v>3</v>
      </c>
      <c r="AP4911" t="str">
        <f t="shared" si="689"/>
        <v>Yes</v>
      </c>
      <c r="AQ4911">
        <v>1</v>
      </c>
      <c r="AR4911" s="5">
        <f t="shared" si="690"/>
        <v>1875139.71</v>
      </c>
      <c r="AS4911" s="5">
        <f t="shared" si="691"/>
        <v>606573.56999999995</v>
      </c>
      <c r="AT4911" t="s">
        <v>59</v>
      </c>
      <c r="AU4911" t="s">
        <v>6181</v>
      </c>
      <c r="AV4911" t="s">
        <v>6182</v>
      </c>
      <c r="AW4911" t="s">
        <v>6183</v>
      </c>
      <c r="AX4911" t="s">
        <v>6167</v>
      </c>
      <c r="AY4911">
        <v>54</v>
      </c>
      <c r="AZ4911">
        <v>0</v>
      </c>
      <c r="BA4911">
        <v>0</v>
      </c>
      <c r="BB4911" t="s">
        <v>6168</v>
      </c>
      <c r="BC4911">
        <v>0</v>
      </c>
      <c r="BD4911">
        <v>0</v>
      </c>
      <c r="BE4911" t="s">
        <v>6169</v>
      </c>
      <c r="BF4911" t="s">
        <v>6176</v>
      </c>
      <c r="BG4911">
        <v>0</v>
      </c>
      <c r="BH4911" t="s">
        <v>6171</v>
      </c>
      <c r="BI4911">
        <v>26</v>
      </c>
      <c r="BJ4911" t="s">
        <v>6172</v>
      </c>
      <c r="BK4911">
        <v>0</v>
      </c>
      <c r="BL4911">
        <v>65</v>
      </c>
      <c r="BM4911" s="3">
        <f t="shared" si="692"/>
        <v>0.76923076923076927</v>
      </c>
    </row>
    <row r="4912" spans="1:65">
      <c r="A4912" t="s">
        <v>5052</v>
      </c>
      <c r="B4912" s="2">
        <v>45956</v>
      </c>
      <c r="C4912" t="s">
        <v>4641</v>
      </c>
      <c r="D4912" t="s">
        <v>4642</v>
      </c>
      <c r="E4912">
        <v>10</v>
      </c>
      <c r="F4912" t="s">
        <v>72</v>
      </c>
      <c r="G4912" t="s">
        <v>50</v>
      </c>
      <c r="H4912" t="s">
        <v>119</v>
      </c>
      <c r="I4912" t="s">
        <v>52</v>
      </c>
      <c r="J4912" t="s">
        <v>53</v>
      </c>
      <c r="K4912" t="s">
        <v>75</v>
      </c>
      <c r="L4912" t="s">
        <v>87</v>
      </c>
      <c r="M4912" t="s">
        <v>56</v>
      </c>
      <c r="N4912" t="s">
        <v>109</v>
      </c>
      <c r="O4912" t="s">
        <v>58</v>
      </c>
      <c r="P4912">
        <v>65</v>
      </c>
      <c r="Q4912">
        <v>69</v>
      </c>
      <c r="R4912">
        <v>69</v>
      </c>
      <c r="S4912">
        <v>1</v>
      </c>
      <c r="T4912">
        <f t="shared" si="684"/>
        <v>68</v>
      </c>
      <c r="U4912">
        <v>63</v>
      </c>
      <c r="V4912">
        <f t="shared" si="685"/>
        <v>5</v>
      </c>
      <c r="W4912" s="3">
        <f t="shared" si="686"/>
        <v>1.4492753623188406E-2</v>
      </c>
      <c r="X4912">
        <v>40</v>
      </c>
      <c r="Y4912" s="4">
        <v>2</v>
      </c>
      <c r="Z4912" s="4">
        <v>1.7</v>
      </c>
      <c r="AA4912" s="5">
        <v>35866.58</v>
      </c>
      <c r="AB4912" s="5">
        <f t="shared" si="687"/>
        <v>2259594.54</v>
      </c>
      <c r="AC4912" s="5">
        <v>24085.82</v>
      </c>
      <c r="AD4912" s="5">
        <f t="shared" si="688"/>
        <v>1661921.58</v>
      </c>
      <c r="AE4912" s="5">
        <v>122042.46</v>
      </c>
      <c r="AF4912" s="5">
        <v>30713.89</v>
      </c>
      <c r="AG4912" s="5">
        <v>10230.209999999999</v>
      </c>
      <c r="AH4912" s="5">
        <v>2465</v>
      </c>
      <c r="AI4912" s="5">
        <v>3200</v>
      </c>
      <c r="AJ4912">
        <v>0</v>
      </c>
      <c r="AK4912" s="5">
        <v>0</v>
      </c>
      <c r="AL4912" s="5">
        <v>3172.87</v>
      </c>
      <c r="AM4912" s="5">
        <v>94189.28</v>
      </c>
      <c r="AN4912">
        <v>8</v>
      </c>
      <c r="AO4912">
        <v>9</v>
      </c>
      <c r="AP4912" t="str">
        <f t="shared" si="689"/>
        <v>No</v>
      </c>
      <c r="AQ4912">
        <v>3</v>
      </c>
      <c r="AR4912" s="5">
        <f t="shared" si="690"/>
        <v>1927935.29</v>
      </c>
      <c r="AS4912" s="5">
        <f t="shared" si="691"/>
        <v>331659.25</v>
      </c>
      <c r="AT4912" t="s">
        <v>59</v>
      </c>
      <c r="AU4912" t="s">
        <v>6164</v>
      </c>
      <c r="AV4912" t="s">
        <v>6165</v>
      </c>
      <c r="AW4912" t="s">
        <v>6166</v>
      </c>
      <c r="AX4912" t="s">
        <v>6184</v>
      </c>
      <c r="AY4912">
        <v>65</v>
      </c>
      <c r="AZ4912">
        <v>0</v>
      </c>
      <c r="BA4912">
        <v>30</v>
      </c>
      <c r="BB4912" t="s">
        <v>6180</v>
      </c>
      <c r="BC4912">
        <v>0</v>
      </c>
      <c r="BD4912">
        <v>1</v>
      </c>
      <c r="BE4912" t="s">
        <v>6188</v>
      </c>
      <c r="BF4912" t="s">
        <v>6170</v>
      </c>
      <c r="BG4912">
        <v>1</v>
      </c>
      <c r="BH4912" t="s">
        <v>6179</v>
      </c>
      <c r="BI4912">
        <v>26</v>
      </c>
      <c r="BJ4912" t="s">
        <v>6172</v>
      </c>
      <c r="BK4912">
        <v>0</v>
      </c>
      <c r="BL4912">
        <v>77</v>
      </c>
      <c r="BM4912" s="3">
        <f t="shared" si="692"/>
        <v>0.89610389610389607</v>
      </c>
    </row>
    <row r="4913" spans="1:65">
      <c r="A4913" t="s">
        <v>5053</v>
      </c>
      <c r="B4913" s="2">
        <v>45956</v>
      </c>
      <c r="C4913" t="s">
        <v>4641</v>
      </c>
      <c r="D4913" t="s">
        <v>4642</v>
      </c>
      <c r="E4913">
        <v>10</v>
      </c>
      <c r="F4913" t="s">
        <v>78</v>
      </c>
      <c r="G4913" t="s">
        <v>50</v>
      </c>
      <c r="H4913" t="s">
        <v>181</v>
      </c>
      <c r="I4913" t="s">
        <v>52</v>
      </c>
      <c r="J4913" t="s">
        <v>53</v>
      </c>
      <c r="K4913" t="s">
        <v>66</v>
      </c>
      <c r="L4913" t="s">
        <v>67</v>
      </c>
      <c r="M4913" t="s">
        <v>68</v>
      </c>
      <c r="N4913" t="s">
        <v>69</v>
      </c>
      <c r="O4913" t="s">
        <v>58</v>
      </c>
      <c r="P4913">
        <v>66</v>
      </c>
      <c r="Q4913">
        <v>69</v>
      </c>
      <c r="R4913">
        <v>66</v>
      </c>
      <c r="S4913">
        <v>6</v>
      </c>
      <c r="T4913">
        <f t="shared" si="684"/>
        <v>60</v>
      </c>
      <c r="U4913">
        <v>60</v>
      </c>
      <c r="V4913">
        <f t="shared" si="685"/>
        <v>0</v>
      </c>
      <c r="W4913" s="3">
        <f t="shared" si="686"/>
        <v>9.0909090909090912E-2</v>
      </c>
      <c r="X4913">
        <v>17</v>
      </c>
      <c r="Y4913" s="4">
        <v>4.5</v>
      </c>
      <c r="Z4913" s="4">
        <v>1.2</v>
      </c>
      <c r="AA4913" s="5">
        <v>33989.99</v>
      </c>
      <c r="AB4913" s="5">
        <f t="shared" si="687"/>
        <v>2039399.4</v>
      </c>
      <c r="AC4913" s="5">
        <v>21925.03</v>
      </c>
      <c r="AD4913" s="5">
        <f t="shared" si="688"/>
        <v>1447051.98</v>
      </c>
      <c r="AE4913" s="5">
        <v>118865.58</v>
      </c>
      <c r="AF4913" s="5">
        <v>30953.53</v>
      </c>
      <c r="AG4913" s="5">
        <v>8287.2800000000007</v>
      </c>
      <c r="AH4913" s="5">
        <v>1740</v>
      </c>
      <c r="AI4913" s="5">
        <v>22123.38</v>
      </c>
      <c r="AJ4913">
        <v>2</v>
      </c>
      <c r="AK4913" s="5">
        <v>17544.78</v>
      </c>
      <c r="AL4913" s="5">
        <v>0</v>
      </c>
      <c r="AM4913" s="5">
        <v>40545.360000000001</v>
      </c>
      <c r="AN4913">
        <v>4</v>
      </c>
      <c r="AO4913">
        <v>4</v>
      </c>
      <c r="AP4913" t="str">
        <f t="shared" si="689"/>
        <v>Yes</v>
      </c>
      <c r="AQ4913">
        <v>2</v>
      </c>
      <c r="AR4913" s="5">
        <f t="shared" si="690"/>
        <v>1687111.89</v>
      </c>
      <c r="AS4913" s="5">
        <f t="shared" si="691"/>
        <v>352287.51</v>
      </c>
      <c r="AT4913" t="s">
        <v>1641</v>
      </c>
      <c r="AU4913" t="s">
        <v>6199</v>
      </c>
      <c r="AV4913" t="s">
        <v>6200</v>
      </c>
      <c r="AW4913" t="s">
        <v>6175</v>
      </c>
      <c r="AX4913" t="s">
        <v>6167</v>
      </c>
      <c r="AY4913">
        <v>66</v>
      </c>
      <c r="AZ4913">
        <v>0</v>
      </c>
      <c r="BA4913">
        <v>0</v>
      </c>
      <c r="BB4913" t="s">
        <v>6168</v>
      </c>
      <c r="BC4913">
        <v>0</v>
      </c>
      <c r="BD4913">
        <v>0</v>
      </c>
      <c r="BE4913" t="s">
        <v>6169</v>
      </c>
      <c r="BF4913" t="s">
        <v>6210</v>
      </c>
      <c r="BG4913">
        <v>0</v>
      </c>
      <c r="BH4913" t="s">
        <v>6171</v>
      </c>
      <c r="BI4913">
        <v>15</v>
      </c>
      <c r="BJ4913" t="s">
        <v>6172</v>
      </c>
      <c r="BK4913">
        <v>0</v>
      </c>
      <c r="BL4913">
        <v>75</v>
      </c>
      <c r="BM4913" s="3">
        <f t="shared" si="692"/>
        <v>0.88</v>
      </c>
    </row>
    <row r="4914" spans="1:65">
      <c r="A4914" t="s">
        <v>5054</v>
      </c>
      <c r="B4914" s="2">
        <v>45956</v>
      </c>
      <c r="C4914" t="s">
        <v>4641</v>
      </c>
      <c r="D4914" t="s">
        <v>4642</v>
      </c>
      <c r="E4914">
        <v>10</v>
      </c>
      <c r="F4914" t="s">
        <v>72</v>
      </c>
      <c r="G4914" t="s">
        <v>62</v>
      </c>
      <c r="H4914" t="s">
        <v>175</v>
      </c>
      <c r="I4914" t="s">
        <v>52</v>
      </c>
      <c r="J4914" t="s">
        <v>53</v>
      </c>
      <c r="K4914" t="s">
        <v>66</v>
      </c>
      <c r="L4914" t="s">
        <v>55</v>
      </c>
      <c r="M4914" t="s">
        <v>56</v>
      </c>
      <c r="N4914" t="s">
        <v>109</v>
      </c>
      <c r="O4914" t="s">
        <v>70</v>
      </c>
      <c r="P4914">
        <v>53</v>
      </c>
      <c r="Q4914">
        <v>56</v>
      </c>
      <c r="R4914">
        <v>55</v>
      </c>
      <c r="S4914">
        <v>1</v>
      </c>
      <c r="T4914">
        <f t="shared" si="684"/>
        <v>54</v>
      </c>
      <c r="U4914">
        <v>51</v>
      </c>
      <c r="V4914">
        <f t="shared" si="685"/>
        <v>3</v>
      </c>
      <c r="W4914" s="3">
        <f t="shared" si="686"/>
        <v>1.8181818181818181E-2</v>
      </c>
      <c r="X4914">
        <v>27</v>
      </c>
      <c r="Y4914" s="4">
        <v>1.6</v>
      </c>
      <c r="Z4914" s="4">
        <v>1.6</v>
      </c>
      <c r="AA4914" s="5">
        <v>33847.050000000003</v>
      </c>
      <c r="AB4914" s="5">
        <f t="shared" si="687"/>
        <v>1726199.55</v>
      </c>
      <c r="AC4914" s="5">
        <v>23650.41</v>
      </c>
      <c r="AD4914" s="5">
        <f t="shared" si="688"/>
        <v>1300772.55</v>
      </c>
      <c r="AE4914" s="5">
        <v>99846.05</v>
      </c>
      <c r="AF4914" s="5">
        <v>23667.51</v>
      </c>
      <c r="AG4914" s="5">
        <v>10022.94</v>
      </c>
      <c r="AH4914" s="5">
        <v>2320</v>
      </c>
      <c r="AI4914" s="5">
        <v>3200</v>
      </c>
      <c r="AJ4914">
        <v>0</v>
      </c>
      <c r="AK4914" s="5">
        <v>0</v>
      </c>
      <c r="AL4914" s="5">
        <v>1952.7</v>
      </c>
      <c r="AM4914" s="5">
        <v>71757.56</v>
      </c>
      <c r="AN4914">
        <v>8</v>
      </c>
      <c r="AO4914">
        <v>8</v>
      </c>
      <c r="AP4914" t="str">
        <f t="shared" si="689"/>
        <v>Yes</v>
      </c>
      <c r="AQ4914">
        <v>0</v>
      </c>
      <c r="AR4914" s="5">
        <f t="shared" si="690"/>
        <v>1513539.31</v>
      </c>
      <c r="AS4914" s="5">
        <f t="shared" si="691"/>
        <v>212660.24</v>
      </c>
      <c r="AT4914" t="s">
        <v>59</v>
      </c>
      <c r="AU4914" t="s">
        <v>6164</v>
      </c>
      <c r="AV4914" t="s">
        <v>6165</v>
      </c>
      <c r="AW4914" t="s">
        <v>6166</v>
      </c>
      <c r="AX4914" t="s">
        <v>6167</v>
      </c>
      <c r="AY4914">
        <v>55</v>
      </c>
      <c r="AZ4914">
        <v>0</v>
      </c>
      <c r="BA4914">
        <v>25</v>
      </c>
      <c r="BB4914" t="s">
        <v>6180</v>
      </c>
      <c r="BC4914">
        <v>0</v>
      </c>
      <c r="BD4914">
        <v>0</v>
      </c>
      <c r="BE4914" t="s">
        <v>6169</v>
      </c>
      <c r="BF4914" t="s">
        <v>6170</v>
      </c>
      <c r="BG4914">
        <v>1</v>
      </c>
      <c r="BH4914" t="s">
        <v>6186</v>
      </c>
      <c r="BI4914">
        <v>35</v>
      </c>
      <c r="BJ4914" t="s">
        <v>6172</v>
      </c>
      <c r="BK4914">
        <v>0</v>
      </c>
      <c r="BL4914">
        <v>70</v>
      </c>
      <c r="BM4914" s="3">
        <f t="shared" si="692"/>
        <v>0.7857142857142857</v>
      </c>
    </row>
    <row r="4915" spans="1:65">
      <c r="A4915" t="s">
        <v>5055</v>
      </c>
      <c r="B4915" s="2">
        <v>45956</v>
      </c>
      <c r="C4915" t="s">
        <v>4641</v>
      </c>
      <c r="D4915" t="s">
        <v>4642</v>
      </c>
      <c r="E4915">
        <v>10</v>
      </c>
      <c r="F4915" t="s">
        <v>72</v>
      </c>
      <c r="G4915" t="s">
        <v>79</v>
      </c>
      <c r="H4915" t="s">
        <v>159</v>
      </c>
      <c r="I4915" t="s">
        <v>52</v>
      </c>
      <c r="J4915" t="s">
        <v>65</v>
      </c>
      <c r="K4915" t="s">
        <v>75</v>
      </c>
      <c r="L4915" t="s">
        <v>87</v>
      </c>
      <c r="M4915" t="s">
        <v>56</v>
      </c>
      <c r="N4915" t="s">
        <v>109</v>
      </c>
      <c r="O4915" t="s">
        <v>58</v>
      </c>
      <c r="P4915">
        <v>41</v>
      </c>
      <c r="Q4915">
        <v>43</v>
      </c>
      <c r="R4915">
        <v>45</v>
      </c>
      <c r="S4915">
        <v>1</v>
      </c>
      <c r="T4915">
        <f t="shared" si="684"/>
        <v>44</v>
      </c>
      <c r="U4915">
        <v>40</v>
      </c>
      <c r="V4915">
        <f t="shared" si="685"/>
        <v>4</v>
      </c>
      <c r="W4915" s="3">
        <f t="shared" si="686"/>
        <v>2.2222222222222223E-2</v>
      </c>
      <c r="X4915">
        <v>27</v>
      </c>
      <c r="Y4915" s="4">
        <v>13.6</v>
      </c>
      <c r="Z4915" s="4">
        <v>1.9</v>
      </c>
      <c r="AA4915" s="5">
        <v>52460.66</v>
      </c>
      <c r="AB4915" s="5">
        <f t="shared" si="687"/>
        <v>2098426.4</v>
      </c>
      <c r="AC4915" s="5">
        <v>35932.19</v>
      </c>
      <c r="AD4915" s="5">
        <f t="shared" si="688"/>
        <v>1616948.55</v>
      </c>
      <c r="AE4915" s="5">
        <v>104460.55</v>
      </c>
      <c r="AF4915" s="5">
        <v>27934.29</v>
      </c>
      <c r="AG4915" s="5">
        <v>9422.07</v>
      </c>
      <c r="AH4915" s="5">
        <v>2755</v>
      </c>
      <c r="AI4915" s="5">
        <v>4600</v>
      </c>
      <c r="AJ4915">
        <v>0</v>
      </c>
      <c r="AK4915" s="5">
        <v>0</v>
      </c>
      <c r="AL4915" s="5">
        <v>3917.67</v>
      </c>
      <c r="AM4915" s="5">
        <v>61186.29</v>
      </c>
      <c r="AN4915">
        <v>8</v>
      </c>
      <c r="AO4915">
        <v>9</v>
      </c>
      <c r="AP4915" t="str">
        <f t="shared" si="689"/>
        <v>No</v>
      </c>
      <c r="AQ4915">
        <v>2</v>
      </c>
      <c r="AR4915" s="5">
        <f t="shared" si="690"/>
        <v>1831224.42</v>
      </c>
      <c r="AS4915" s="5">
        <f t="shared" si="691"/>
        <v>267201.98</v>
      </c>
      <c r="AT4915" t="s">
        <v>59</v>
      </c>
      <c r="AU4915" t="s">
        <v>6164</v>
      </c>
      <c r="AV4915" t="s">
        <v>6165</v>
      </c>
      <c r="AW4915" t="s">
        <v>6166</v>
      </c>
      <c r="AX4915" t="s">
        <v>6177</v>
      </c>
      <c r="AY4915">
        <v>41</v>
      </c>
      <c r="AZ4915">
        <v>0</v>
      </c>
      <c r="BA4915">
        <v>30</v>
      </c>
      <c r="BB4915" t="s">
        <v>6180</v>
      </c>
      <c r="BC4915">
        <v>1</v>
      </c>
      <c r="BD4915">
        <v>0</v>
      </c>
      <c r="BE4915" t="s">
        <v>6178</v>
      </c>
      <c r="BF4915" t="s">
        <v>6170</v>
      </c>
      <c r="BG4915">
        <v>1</v>
      </c>
      <c r="BH4915" t="s">
        <v>6179</v>
      </c>
      <c r="BI4915">
        <v>50</v>
      </c>
      <c r="BJ4915" t="s">
        <v>6172</v>
      </c>
      <c r="BK4915">
        <v>0</v>
      </c>
      <c r="BL4915">
        <v>63</v>
      </c>
      <c r="BM4915" s="3">
        <f t="shared" si="692"/>
        <v>0.7142857142857143</v>
      </c>
    </row>
    <row r="4916" spans="1:65">
      <c r="A4916" t="s">
        <v>5056</v>
      </c>
      <c r="B4916" s="2">
        <v>45956</v>
      </c>
      <c r="C4916" t="s">
        <v>4641</v>
      </c>
      <c r="D4916" t="s">
        <v>4642</v>
      </c>
      <c r="E4916">
        <v>10</v>
      </c>
      <c r="F4916" t="s">
        <v>49</v>
      </c>
      <c r="G4916" t="s">
        <v>79</v>
      </c>
      <c r="H4916" t="s">
        <v>111</v>
      </c>
      <c r="I4916" t="s">
        <v>64</v>
      </c>
      <c r="J4916" t="s">
        <v>65</v>
      </c>
      <c r="K4916" t="s">
        <v>75</v>
      </c>
      <c r="L4916" t="s">
        <v>55</v>
      </c>
      <c r="M4916" t="s">
        <v>56</v>
      </c>
      <c r="N4916" t="s">
        <v>94</v>
      </c>
      <c r="O4916" t="s">
        <v>58</v>
      </c>
      <c r="P4916">
        <v>46</v>
      </c>
      <c r="Q4916">
        <v>49</v>
      </c>
      <c r="R4916">
        <v>49</v>
      </c>
      <c r="S4916">
        <v>1</v>
      </c>
      <c r="T4916">
        <f t="shared" si="684"/>
        <v>48</v>
      </c>
      <c r="U4916">
        <v>44</v>
      </c>
      <c r="V4916">
        <f t="shared" si="685"/>
        <v>4</v>
      </c>
      <c r="W4916" s="3">
        <f t="shared" si="686"/>
        <v>2.0408163265306121E-2</v>
      </c>
      <c r="X4916">
        <v>16</v>
      </c>
      <c r="Y4916" s="4">
        <v>1.1000000000000001</v>
      </c>
      <c r="Z4916" s="4">
        <v>1.1000000000000001</v>
      </c>
      <c r="AA4916" s="5">
        <v>51969.64</v>
      </c>
      <c r="AB4916" s="5">
        <f t="shared" si="687"/>
        <v>2286664.16</v>
      </c>
      <c r="AC4916" s="5">
        <v>34990.639999999999</v>
      </c>
      <c r="AD4916" s="5">
        <f t="shared" si="688"/>
        <v>1714541.36</v>
      </c>
      <c r="AE4916" s="5">
        <v>104075.72</v>
      </c>
      <c r="AF4916" s="5">
        <v>32259.48</v>
      </c>
      <c r="AG4916" s="5">
        <v>7927.99</v>
      </c>
      <c r="AH4916" s="5">
        <v>1595</v>
      </c>
      <c r="AI4916" s="5">
        <v>4600</v>
      </c>
      <c r="AJ4916">
        <v>0</v>
      </c>
      <c r="AK4916" s="5">
        <v>0</v>
      </c>
      <c r="AL4916" s="5">
        <v>3904.05</v>
      </c>
      <c r="AM4916" s="5">
        <v>28995.5</v>
      </c>
      <c r="AN4916">
        <v>4</v>
      </c>
      <c r="AO4916">
        <v>3</v>
      </c>
      <c r="AP4916" t="str">
        <f t="shared" si="689"/>
        <v>Yes</v>
      </c>
      <c r="AQ4916">
        <v>1</v>
      </c>
      <c r="AR4916" s="5">
        <f t="shared" si="690"/>
        <v>1897899.1</v>
      </c>
      <c r="AS4916" s="5">
        <f t="shared" si="691"/>
        <v>388765.06</v>
      </c>
      <c r="AT4916" t="s">
        <v>59</v>
      </c>
      <c r="AU4916" t="s">
        <v>6164</v>
      </c>
      <c r="AV4916" t="s">
        <v>6165</v>
      </c>
      <c r="AW4916" t="s">
        <v>6166</v>
      </c>
      <c r="AX4916" t="s">
        <v>6184</v>
      </c>
      <c r="AY4916">
        <v>46</v>
      </c>
      <c r="AZ4916">
        <v>0</v>
      </c>
      <c r="BA4916">
        <v>25</v>
      </c>
      <c r="BB4916" t="s">
        <v>6180</v>
      </c>
      <c r="BC4916">
        <v>0</v>
      </c>
      <c r="BD4916">
        <v>0</v>
      </c>
      <c r="BE4916" t="s">
        <v>6169</v>
      </c>
      <c r="BF4916" t="s">
        <v>6170</v>
      </c>
      <c r="BG4916">
        <v>0</v>
      </c>
      <c r="BH4916" t="s">
        <v>6171</v>
      </c>
      <c r="BI4916">
        <v>8</v>
      </c>
      <c r="BJ4916" t="s">
        <v>6172</v>
      </c>
      <c r="BK4916">
        <v>0</v>
      </c>
      <c r="BL4916">
        <v>62</v>
      </c>
      <c r="BM4916" s="3">
        <f t="shared" si="692"/>
        <v>0.79032258064516125</v>
      </c>
    </row>
    <row r="4917" spans="1:65">
      <c r="A4917" t="s">
        <v>5057</v>
      </c>
      <c r="B4917" s="2">
        <v>45956</v>
      </c>
      <c r="C4917" t="s">
        <v>4641</v>
      </c>
      <c r="D4917" t="s">
        <v>4642</v>
      </c>
      <c r="E4917">
        <v>10</v>
      </c>
      <c r="F4917" t="s">
        <v>72</v>
      </c>
      <c r="G4917" t="s">
        <v>79</v>
      </c>
      <c r="H4917" t="s">
        <v>102</v>
      </c>
      <c r="I4917" t="s">
        <v>52</v>
      </c>
      <c r="J4917" t="s">
        <v>53</v>
      </c>
      <c r="K4917" t="s">
        <v>66</v>
      </c>
      <c r="L4917" t="s">
        <v>92</v>
      </c>
      <c r="M4917" t="s">
        <v>56</v>
      </c>
      <c r="N4917" t="s">
        <v>57</v>
      </c>
      <c r="O4917" t="s">
        <v>58</v>
      </c>
      <c r="P4917">
        <v>64</v>
      </c>
      <c r="Q4917">
        <v>69</v>
      </c>
      <c r="R4917">
        <v>69</v>
      </c>
      <c r="S4917">
        <v>1</v>
      </c>
      <c r="T4917">
        <f t="shared" si="684"/>
        <v>68</v>
      </c>
      <c r="U4917">
        <v>63</v>
      </c>
      <c r="V4917">
        <f t="shared" si="685"/>
        <v>5</v>
      </c>
      <c r="W4917" s="3">
        <f t="shared" si="686"/>
        <v>1.4492753623188406E-2</v>
      </c>
      <c r="X4917">
        <v>33</v>
      </c>
      <c r="Y4917" s="4">
        <v>3.9</v>
      </c>
      <c r="Z4917" s="4">
        <v>1.7</v>
      </c>
      <c r="AA4917" s="5">
        <v>33745.06</v>
      </c>
      <c r="AB4917" s="5">
        <f t="shared" si="687"/>
        <v>2125938.7799999998</v>
      </c>
      <c r="AC4917" s="5">
        <v>23694.92</v>
      </c>
      <c r="AD4917" s="5">
        <f t="shared" si="688"/>
        <v>1634949.48</v>
      </c>
      <c r="AE4917" s="5">
        <v>124454.97</v>
      </c>
      <c r="AF4917" s="5">
        <v>31341.34</v>
      </c>
      <c r="AG4917" s="5">
        <v>9570.17</v>
      </c>
      <c r="AH4917" s="5">
        <v>2465</v>
      </c>
      <c r="AI4917" s="5">
        <v>3200</v>
      </c>
      <c r="AJ4917">
        <v>0</v>
      </c>
      <c r="AK4917" s="5">
        <v>0</v>
      </c>
      <c r="AL4917" s="5">
        <v>3497.95</v>
      </c>
      <c r="AM4917" s="5">
        <v>41840.76</v>
      </c>
      <c r="AN4917">
        <v>4</v>
      </c>
      <c r="AO4917">
        <v>3</v>
      </c>
      <c r="AP4917" t="str">
        <f t="shared" si="689"/>
        <v>Yes</v>
      </c>
      <c r="AQ4917">
        <v>1</v>
      </c>
      <c r="AR4917" s="5">
        <f t="shared" si="690"/>
        <v>1851319.67</v>
      </c>
      <c r="AS4917" s="5">
        <f t="shared" si="691"/>
        <v>274619.11</v>
      </c>
      <c r="AT4917" t="s">
        <v>59</v>
      </c>
      <c r="AU4917" t="s">
        <v>6164</v>
      </c>
      <c r="AV4917" t="s">
        <v>6165</v>
      </c>
      <c r="AW4917" t="s">
        <v>6166</v>
      </c>
      <c r="AX4917" t="s">
        <v>6184</v>
      </c>
      <c r="AY4917">
        <v>64</v>
      </c>
      <c r="AZ4917">
        <v>0</v>
      </c>
      <c r="BA4917">
        <v>32</v>
      </c>
      <c r="BB4917" t="s">
        <v>6180</v>
      </c>
      <c r="BC4917">
        <v>0</v>
      </c>
      <c r="BD4917">
        <v>0</v>
      </c>
      <c r="BE4917" t="s">
        <v>6169</v>
      </c>
      <c r="BF4917" t="s">
        <v>6170</v>
      </c>
      <c r="BG4917">
        <v>1</v>
      </c>
      <c r="BH4917" t="s">
        <v>6179</v>
      </c>
      <c r="BI4917">
        <v>60</v>
      </c>
      <c r="BJ4917" t="s">
        <v>6187</v>
      </c>
      <c r="BK4917">
        <v>0</v>
      </c>
      <c r="BL4917">
        <v>75</v>
      </c>
      <c r="BM4917" s="3">
        <f t="shared" si="692"/>
        <v>0.92</v>
      </c>
    </row>
    <row r="4918" spans="1:65">
      <c r="A4918" t="s">
        <v>5058</v>
      </c>
      <c r="B4918" s="2">
        <v>45956</v>
      </c>
      <c r="C4918" t="s">
        <v>4641</v>
      </c>
      <c r="D4918" t="s">
        <v>4642</v>
      </c>
      <c r="E4918">
        <v>10</v>
      </c>
      <c r="F4918" t="s">
        <v>78</v>
      </c>
      <c r="G4918" t="s">
        <v>50</v>
      </c>
      <c r="H4918" t="s">
        <v>161</v>
      </c>
      <c r="I4918" t="s">
        <v>52</v>
      </c>
      <c r="J4918" t="s">
        <v>81</v>
      </c>
      <c r="K4918" t="s">
        <v>54</v>
      </c>
      <c r="L4918" t="s">
        <v>87</v>
      </c>
      <c r="M4918" t="s">
        <v>68</v>
      </c>
      <c r="N4918" t="s">
        <v>57</v>
      </c>
      <c r="O4918" t="s">
        <v>58</v>
      </c>
      <c r="P4918">
        <v>33</v>
      </c>
      <c r="Q4918">
        <v>35</v>
      </c>
      <c r="R4918">
        <v>33</v>
      </c>
      <c r="S4918">
        <v>1</v>
      </c>
      <c r="T4918">
        <f t="shared" si="684"/>
        <v>32</v>
      </c>
      <c r="U4918">
        <v>32</v>
      </c>
      <c r="V4918">
        <f t="shared" si="685"/>
        <v>0</v>
      </c>
      <c r="W4918" s="3">
        <f t="shared" si="686"/>
        <v>3.0303030303030304E-2</v>
      </c>
      <c r="X4918">
        <v>40</v>
      </c>
      <c r="Y4918" s="4">
        <v>5.8</v>
      </c>
      <c r="Z4918" s="4">
        <v>1.3</v>
      </c>
      <c r="AA4918" s="5">
        <v>83631.25</v>
      </c>
      <c r="AB4918" s="5">
        <f t="shared" si="687"/>
        <v>2676200</v>
      </c>
      <c r="AC4918" s="5">
        <v>52168.7</v>
      </c>
      <c r="AD4918" s="5">
        <f t="shared" si="688"/>
        <v>1721567.1</v>
      </c>
      <c r="AE4918" s="5">
        <v>107029.77</v>
      </c>
      <c r="AF4918" s="5">
        <v>31632.69</v>
      </c>
      <c r="AG4918" s="5">
        <v>10373.66</v>
      </c>
      <c r="AH4918" s="5">
        <v>1885</v>
      </c>
      <c r="AI4918" s="5">
        <v>6800</v>
      </c>
      <c r="AJ4918">
        <v>0</v>
      </c>
      <c r="AK4918" s="5">
        <v>0</v>
      </c>
      <c r="AL4918" s="5">
        <v>0</v>
      </c>
      <c r="AM4918" s="5">
        <v>20592.759999999998</v>
      </c>
      <c r="AN4918">
        <v>4</v>
      </c>
      <c r="AO4918">
        <v>4</v>
      </c>
      <c r="AP4918" t="str">
        <f t="shared" si="689"/>
        <v>Yes</v>
      </c>
      <c r="AQ4918">
        <v>1</v>
      </c>
      <c r="AR4918" s="5">
        <f t="shared" si="690"/>
        <v>1899880.98</v>
      </c>
      <c r="AS4918" s="5">
        <f t="shared" si="691"/>
        <v>776319.02</v>
      </c>
      <c r="AT4918" t="s">
        <v>116</v>
      </c>
      <c r="AU4918" t="s">
        <v>6164</v>
      </c>
      <c r="AV4918" t="s">
        <v>6165</v>
      </c>
      <c r="AW4918" t="s">
        <v>6166</v>
      </c>
      <c r="AX4918" t="s">
        <v>6167</v>
      </c>
      <c r="AY4918">
        <v>35</v>
      </c>
      <c r="AZ4918">
        <v>0</v>
      </c>
      <c r="BA4918">
        <v>0</v>
      </c>
      <c r="BB4918" t="s">
        <v>6168</v>
      </c>
      <c r="BC4918">
        <v>0</v>
      </c>
      <c r="BD4918">
        <v>0</v>
      </c>
      <c r="BE4918" t="s">
        <v>6169</v>
      </c>
      <c r="BF4918" t="s">
        <v>6170</v>
      </c>
      <c r="BG4918">
        <v>1</v>
      </c>
      <c r="BH4918" t="s">
        <v>6179</v>
      </c>
      <c r="BI4918">
        <v>58</v>
      </c>
      <c r="BJ4918" t="s">
        <v>6187</v>
      </c>
      <c r="BK4918">
        <v>0</v>
      </c>
      <c r="BL4918">
        <v>52</v>
      </c>
      <c r="BM4918" s="3">
        <f t="shared" si="692"/>
        <v>0.63461538461538458</v>
      </c>
    </row>
    <row r="4919" spans="1:65">
      <c r="A4919" t="s">
        <v>5059</v>
      </c>
      <c r="B4919" s="2">
        <v>45956</v>
      </c>
      <c r="C4919" t="s">
        <v>4641</v>
      </c>
      <c r="D4919" t="s">
        <v>4642</v>
      </c>
      <c r="E4919">
        <v>10</v>
      </c>
      <c r="F4919" t="s">
        <v>78</v>
      </c>
      <c r="G4919" t="s">
        <v>62</v>
      </c>
      <c r="H4919" t="s">
        <v>153</v>
      </c>
      <c r="I4919" t="s">
        <v>74</v>
      </c>
      <c r="J4919" t="s">
        <v>53</v>
      </c>
      <c r="K4919" t="s">
        <v>75</v>
      </c>
      <c r="L4919" t="s">
        <v>67</v>
      </c>
      <c r="M4919" t="s">
        <v>68</v>
      </c>
      <c r="N4919" t="s">
        <v>57</v>
      </c>
      <c r="O4919" t="s">
        <v>58</v>
      </c>
      <c r="P4919">
        <v>59</v>
      </c>
      <c r="Q4919">
        <v>62</v>
      </c>
      <c r="R4919">
        <v>60</v>
      </c>
      <c r="S4919">
        <v>5</v>
      </c>
      <c r="T4919">
        <f t="shared" si="684"/>
        <v>55</v>
      </c>
      <c r="U4919">
        <v>55</v>
      </c>
      <c r="V4919">
        <f t="shared" si="685"/>
        <v>0</v>
      </c>
      <c r="W4919" s="3">
        <f t="shared" si="686"/>
        <v>8.3333333333333329E-2</v>
      </c>
      <c r="X4919">
        <v>34</v>
      </c>
      <c r="Y4919" s="4">
        <v>4.9000000000000004</v>
      </c>
      <c r="Z4919" s="4">
        <v>1.6</v>
      </c>
      <c r="AA4919" s="5">
        <v>36374.15</v>
      </c>
      <c r="AB4919" s="5">
        <f t="shared" si="687"/>
        <v>2000578.25</v>
      </c>
      <c r="AC4919" s="5">
        <v>22048.33</v>
      </c>
      <c r="AD4919" s="5">
        <f t="shared" si="688"/>
        <v>1322899.8</v>
      </c>
      <c r="AE4919" s="5">
        <v>102849.14</v>
      </c>
      <c r="AF4919" s="5">
        <v>28604.66</v>
      </c>
      <c r="AG4919" s="5">
        <v>9418.2999999999993</v>
      </c>
      <c r="AH4919" s="5">
        <v>2320</v>
      </c>
      <c r="AI4919" s="5">
        <v>18891.61</v>
      </c>
      <c r="AJ4919">
        <v>2</v>
      </c>
      <c r="AK4919" s="5">
        <v>17497.09</v>
      </c>
      <c r="AL4919" s="5">
        <v>0</v>
      </c>
      <c r="AM4919" s="5">
        <v>36573.89</v>
      </c>
      <c r="AN4919">
        <v>4</v>
      </c>
      <c r="AO4919">
        <v>3</v>
      </c>
      <c r="AP4919" t="str">
        <f t="shared" si="689"/>
        <v>Yes</v>
      </c>
      <c r="AQ4919">
        <v>2</v>
      </c>
      <c r="AR4919" s="5">
        <f t="shared" si="690"/>
        <v>1539054.49</v>
      </c>
      <c r="AS4919" s="5">
        <f t="shared" si="691"/>
        <v>461523.76</v>
      </c>
      <c r="AT4919" t="s">
        <v>1641</v>
      </c>
      <c r="AU4919" t="s">
        <v>6173</v>
      </c>
      <c r="AV4919" t="s">
        <v>6174</v>
      </c>
      <c r="AW4919" t="s">
        <v>6175</v>
      </c>
      <c r="AX4919" t="s">
        <v>6167</v>
      </c>
      <c r="AY4919">
        <v>62</v>
      </c>
      <c r="AZ4919">
        <v>1</v>
      </c>
      <c r="BA4919">
        <v>0</v>
      </c>
      <c r="BB4919" t="s">
        <v>6168</v>
      </c>
      <c r="BC4919">
        <v>0</v>
      </c>
      <c r="BD4919">
        <v>0</v>
      </c>
      <c r="BE4919" t="s">
        <v>6169</v>
      </c>
      <c r="BF4919" t="s">
        <v>6210</v>
      </c>
      <c r="BG4919">
        <v>0</v>
      </c>
      <c r="BH4919" t="s">
        <v>6171</v>
      </c>
      <c r="BI4919">
        <v>50</v>
      </c>
      <c r="BJ4919" t="s">
        <v>6172</v>
      </c>
      <c r="BK4919">
        <v>0</v>
      </c>
      <c r="BL4919">
        <v>75</v>
      </c>
      <c r="BM4919" s="3">
        <f t="shared" si="692"/>
        <v>0.8</v>
      </c>
    </row>
    <row r="4920" spans="1:65">
      <c r="A4920" t="s">
        <v>5060</v>
      </c>
      <c r="B4920" s="2">
        <v>45957</v>
      </c>
      <c r="C4920" t="s">
        <v>4641</v>
      </c>
      <c r="D4920" t="s">
        <v>4642</v>
      </c>
      <c r="E4920">
        <v>10</v>
      </c>
      <c r="F4920" t="s">
        <v>78</v>
      </c>
      <c r="G4920" t="s">
        <v>79</v>
      </c>
      <c r="H4920" t="s">
        <v>80</v>
      </c>
      <c r="I4920" t="s">
        <v>64</v>
      </c>
      <c r="J4920" t="s">
        <v>65</v>
      </c>
      <c r="K4920" t="s">
        <v>75</v>
      </c>
      <c r="L4920" t="s">
        <v>87</v>
      </c>
      <c r="M4920" t="s">
        <v>56</v>
      </c>
      <c r="N4920" t="s">
        <v>57</v>
      </c>
      <c r="O4920" t="s">
        <v>58</v>
      </c>
      <c r="P4920">
        <v>52</v>
      </c>
      <c r="Q4920">
        <v>53</v>
      </c>
      <c r="R4920">
        <v>51</v>
      </c>
      <c r="S4920">
        <v>1</v>
      </c>
      <c r="T4920">
        <f t="shared" si="684"/>
        <v>50</v>
      </c>
      <c r="U4920">
        <v>50</v>
      </c>
      <c r="V4920">
        <f t="shared" si="685"/>
        <v>0</v>
      </c>
      <c r="W4920" s="3">
        <f t="shared" si="686"/>
        <v>1.9607843137254902E-2</v>
      </c>
      <c r="X4920">
        <v>28</v>
      </c>
      <c r="Y4920" s="4">
        <v>5.7</v>
      </c>
      <c r="Z4920" s="4">
        <v>1.4</v>
      </c>
      <c r="AA4920" s="5">
        <v>51795.25</v>
      </c>
      <c r="AB4920" s="5">
        <f t="shared" si="687"/>
        <v>2589762.5</v>
      </c>
      <c r="AC4920" s="5">
        <v>35567.71</v>
      </c>
      <c r="AD4920" s="5">
        <f t="shared" si="688"/>
        <v>1813953.21</v>
      </c>
      <c r="AE4920" s="5">
        <v>108758.09</v>
      </c>
      <c r="AF4920" s="5">
        <v>35048.14</v>
      </c>
      <c r="AG4920" s="5">
        <v>9699.5499999999993</v>
      </c>
      <c r="AH4920" s="5">
        <v>2030</v>
      </c>
      <c r="AI4920" s="5">
        <v>4600</v>
      </c>
      <c r="AJ4920">
        <v>0</v>
      </c>
      <c r="AK4920" s="5">
        <v>0</v>
      </c>
      <c r="AL4920" s="5">
        <v>0</v>
      </c>
      <c r="AM4920" s="5">
        <v>32848.129999999997</v>
      </c>
      <c r="AN4920">
        <v>4</v>
      </c>
      <c r="AO4920">
        <v>4</v>
      </c>
      <c r="AP4920" t="str">
        <f t="shared" si="689"/>
        <v>Yes</v>
      </c>
      <c r="AQ4920">
        <v>1</v>
      </c>
      <c r="AR4920" s="5">
        <f t="shared" si="690"/>
        <v>2006937.12</v>
      </c>
      <c r="AS4920" s="5">
        <f t="shared" si="691"/>
        <v>582825.38</v>
      </c>
      <c r="AT4920" t="s">
        <v>59</v>
      </c>
      <c r="AU4920" t="s">
        <v>6164</v>
      </c>
      <c r="AV4920" t="s">
        <v>6165</v>
      </c>
      <c r="AW4920" t="s">
        <v>6166</v>
      </c>
      <c r="AX4920" t="s">
        <v>6167</v>
      </c>
      <c r="AY4920">
        <v>54</v>
      </c>
      <c r="AZ4920">
        <v>0</v>
      </c>
      <c r="BA4920">
        <v>0</v>
      </c>
      <c r="BB4920" t="s">
        <v>6168</v>
      </c>
      <c r="BC4920">
        <v>0</v>
      </c>
      <c r="BD4920">
        <v>0</v>
      </c>
      <c r="BE4920" t="s">
        <v>6169</v>
      </c>
      <c r="BF4920" t="s">
        <v>6170</v>
      </c>
      <c r="BG4920">
        <v>1</v>
      </c>
      <c r="BH4920" t="s">
        <v>6186</v>
      </c>
      <c r="BI4920">
        <v>37</v>
      </c>
      <c r="BJ4920" t="s">
        <v>6172</v>
      </c>
      <c r="BK4920">
        <v>0</v>
      </c>
      <c r="BL4920">
        <v>60</v>
      </c>
      <c r="BM4920" s="3">
        <f t="shared" si="692"/>
        <v>0.85</v>
      </c>
    </row>
    <row r="4921" spans="1:65">
      <c r="A4921" t="s">
        <v>5061</v>
      </c>
      <c r="B4921" s="2">
        <v>45957</v>
      </c>
      <c r="C4921" t="s">
        <v>4641</v>
      </c>
      <c r="D4921" t="s">
        <v>4642</v>
      </c>
      <c r="E4921">
        <v>10</v>
      </c>
      <c r="F4921" t="s">
        <v>49</v>
      </c>
      <c r="G4921" t="s">
        <v>62</v>
      </c>
      <c r="H4921" t="s">
        <v>141</v>
      </c>
      <c r="I4921" t="s">
        <v>52</v>
      </c>
      <c r="J4921" t="s">
        <v>53</v>
      </c>
      <c r="K4921" t="s">
        <v>54</v>
      </c>
      <c r="L4921" t="s">
        <v>67</v>
      </c>
      <c r="M4921" t="s">
        <v>68</v>
      </c>
      <c r="N4921" t="s">
        <v>109</v>
      </c>
      <c r="O4921" t="s">
        <v>120</v>
      </c>
      <c r="P4921">
        <v>55</v>
      </c>
      <c r="Q4921">
        <v>55</v>
      </c>
      <c r="R4921">
        <v>55</v>
      </c>
      <c r="S4921">
        <v>5</v>
      </c>
      <c r="T4921">
        <f t="shared" si="684"/>
        <v>50</v>
      </c>
      <c r="U4921">
        <v>50</v>
      </c>
      <c r="V4921">
        <f t="shared" si="685"/>
        <v>0</v>
      </c>
      <c r="W4921" s="3">
        <f t="shared" si="686"/>
        <v>9.0909090909090912E-2</v>
      </c>
      <c r="X4921">
        <v>43</v>
      </c>
      <c r="Y4921" s="4">
        <v>2</v>
      </c>
      <c r="Z4921" s="4">
        <v>1.7</v>
      </c>
      <c r="AA4921" s="5">
        <v>38727.75</v>
      </c>
      <c r="AB4921" s="5">
        <f t="shared" si="687"/>
        <v>1936387.5</v>
      </c>
      <c r="AC4921" s="5">
        <v>21976.91</v>
      </c>
      <c r="AD4921" s="5">
        <f t="shared" si="688"/>
        <v>1208730.05</v>
      </c>
      <c r="AE4921" s="5">
        <v>99688.59</v>
      </c>
      <c r="AF4921" s="5">
        <v>27688.68</v>
      </c>
      <c r="AG4921" s="5">
        <v>10534.87</v>
      </c>
      <c r="AH4921" s="5">
        <v>2465</v>
      </c>
      <c r="AI4921" s="5">
        <v>20012.72</v>
      </c>
      <c r="AJ4921">
        <v>2</v>
      </c>
      <c r="AK4921" s="5">
        <v>16174.63</v>
      </c>
      <c r="AL4921" s="5">
        <v>0</v>
      </c>
      <c r="AM4921" s="5">
        <v>74791.05</v>
      </c>
      <c r="AN4921">
        <v>8</v>
      </c>
      <c r="AO4921">
        <v>7</v>
      </c>
      <c r="AP4921" t="str">
        <f t="shared" si="689"/>
        <v>Yes</v>
      </c>
      <c r="AQ4921">
        <v>2</v>
      </c>
      <c r="AR4921" s="5">
        <f t="shared" si="690"/>
        <v>1460085.59</v>
      </c>
      <c r="AS4921" s="5">
        <f t="shared" si="691"/>
        <v>476301.91</v>
      </c>
      <c r="AT4921" t="s">
        <v>1641</v>
      </c>
      <c r="AU4921" t="s">
        <v>6173</v>
      </c>
      <c r="AV4921" t="s">
        <v>6174</v>
      </c>
      <c r="AW4921" t="s">
        <v>6175</v>
      </c>
      <c r="AX4921" t="s">
        <v>6184</v>
      </c>
      <c r="AY4921">
        <v>61</v>
      </c>
      <c r="AZ4921">
        <v>3</v>
      </c>
      <c r="BA4921">
        <v>0</v>
      </c>
      <c r="BB4921" t="s">
        <v>6168</v>
      </c>
      <c r="BC4921">
        <v>0</v>
      </c>
      <c r="BD4921">
        <v>0</v>
      </c>
      <c r="BE4921" t="s">
        <v>6169</v>
      </c>
      <c r="BF4921" t="s">
        <v>6210</v>
      </c>
      <c r="BG4921">
        <v>0</v>
      </c>
      <c r="BH4921" t="s">
        <v>6171</v>
      </c>
      <c r="BI4921">
        <v>55</v>
      </c>
      <c r="BJ4921" t="s">
        <v>6187</v>
      </c>
      <c r="BK4921">
        <v>0</v>
      </c>
      <c r="BL4921">
        <v>76</v>
      </c>
      <c r="BM4921" s="3">
        <f t="shared" si="692"/>
        <v>0.72368421052631582</v>
      </c>
    </row>
    <row r="4922" spans="1:65">
      <c r="A4922" t="s">
        <v>5062</v>
      </c>
      <c r="B4922" s="2">
        <v>45957</v>
      </c>
      <c r="C4922" t="s">
        <v>4641</v>
      </c>
      <c r="D4922" t="s">
        <v>4642</v>
      </c>
      <c r="E4922">
        <v>10</v>
      </c>
      <c r="F4922" t="s">
        <v>78</v>
      </c>
      <c r="G4922" t="s">
        <v>79</v>
      </c>
      <c r="H4922" t="s">
        <v>143</v>
      </c>
      <c r="I4922" t="s">
        <v>52</v>
      </c>
      <c r="J4922" t="s">
        <v>81</v>
      </c>
      <c r="K4922" t="s">
        <v>75</v>
      </c>
      <c r="L4922" t="s">
        <v>92</v>
      </c>
      <c r="M4922" t="s">
        <v>56</v>
      </c>
      <c r="N4922" t="s">
        <v>94</v>
      </c>
      <c r="O4922" t="s">
        <v>82</v>
      </c>
      <c r="P4922">
        <v>30</v>
      </c>
      <c r="Q4922">
        <v>40</v>
      </c>
      <c r="R4922">
        <v>39</v>
      </c>
      <c r="S4922">
        <v>1</v>
      </c>
      <c r="T4922">
        <f t="shared" si="684"/>
        <v>38</v>
      </c>
      <c r="U4922">
        <v>23</v>
      </c>
      <c r="V4922">
        <f t="shared" si="685"/>
        <v>15</v>
      </c>
      <c r="W4922" s="3">
        <f t="shared" si="686"/>
        <v>2.564102564102564E-2</v>
      </c>
      <c r="X4922">
        <v>55</v>
      </c>
      <c r="Y4922" s="4">
        <v>0</v>
      </c>
      <c r="Z4922" s="4">
        <v>1.5</v>
      </c>
      <c r="AA4922" s="5">
        <v>77378.14</v>
      </c>
      <c r="AB4922" s="5">
        <f t="shared" si="687"/>
        <v>1779697.22</v>
      </c>
      <c r="AC4922" s="5">
        <v>53599.43</v>
      </c>
      <c r="AD4922" s="5">
        <f t="shared" si="688"/>
        <v>2090377.77</v>
      </c>
      <c r="AE4922" s="5">
        <v>125331.41</v>
      </c>
      <c r="AF4922" s="5">
        <v>39141.22</v>
      </c>
      <c r="AG4922" s="5">
        <v>12218.85</v>
      </c>
      <c r="AH4922" s="5">
        <v>2175</v>
      </c>
      <c r="AI4922" s="5">
        <v>6800</v>
      </c>
      <c r="AJ4922">
        <v>0</v>
      </c>
      <c r="AK4922" s="5">
        <v>0</v>
      </c>
      <c r="AL4922" s="5">
        <v>23455.77</v>
      </c>
      <c r="AM4922" s="5">
        <v>17157.689999999999</v>
      </c>
      <c r="AN4922">
        <v>4</v>
      </c>
      <c r="AO4922">
        <v>5</v>
      </c>
      <c r="AP4922" t="str">
        <f t="shared" si="689"/>
        <v>No</v>
      </c>
      <c r="AQ4922">
        <v>1</v>
      </c>
      <c r="AR4922" s="5">
        <f t="shared" si="690"/>
        <v>2316657.71</v>
      </c>
      <c r="AS4922" s="5">
        <f t="shared" si="691"/>
        <v>-536960.49</v>
      </c>
      <c r="AT4922" t="s">
        <v>59</v>
      </c>
      <c r="AU4922" t="s">
        <v>6164</v>
      </c>
      <c r="AV4922" t="s">
        <v>6165</v>
      </c>
      <c r="AW4922" t="s">
        <v>6166</v>
      </c>
      <c r="AX4922" t="s">
        <v>6202</v>
      </c>
      <c r="AY4922">
        <v>41</v>
      </c>
      <c r="AZ4922">
        <v>7</v>
      </c>
      <c r="BA4922">
        <v>69</v>
      </c>
      <c r="BB4922" t="s">
        <v>6220</v>
      </c>
      <c r="BC4922">
        <v>1</v>
      </c>
      <c r="BD4922">
        <v>0</v>
      </c>
      <c r="BE4922" t="s">
        <v>6178</v>
      </c>
      <c r="BF4922" t="s">
        <v>6170</v>
      </c>
      <c r="BG4922">
        <v>2</v>
      </c>
      <c r="BH4922" t="s">
        <v>6192</v>
      </c>
      <c r="BI4922">
        <v>72</v>
      </c>
      <c r="BJ4922" t="s">
        <v>6187</v>
      </c>
      <c r="BK4922">
        <v>0</v>
      </c>
      <c r="BL4922">
        <v>51</v>
      </c>
      <c r="BM4922" s="3">
        <f t="shared" si="692"/>
        <v>0.76470588235294112</v>
      </c>
    </row>
    <row r="4923" spans="1:65">
      <c r="A4923" t="s">
        <v>5063</v>
      </c>
      <c r="B4923" s="2">
        <v>45957</v>
      </c>
      <c r="C4923" t="s">
        <v>4641</v>
      </c>
      <c r="D4923" t="s">
        <v>4642</v>
      </c>
      <c r="E4923">
        <v>10</v>
      </c>
      <c r="F4923" t="s">
        <v>78</v>
      </c>
      <c r="G4923" t="s">
        <v>62</v>
      </c>
      <c r="H4923" t="s">
        <v>91</v>
      </c>
      <c r="I4923" t="s">
        <v>64</v>
      </c>
      <c r="J4923" t="s">
        <v>53</v>
      </c>
      <c r="K4923" t="s">
        <v>75</v>
      </c>
      <c r="L4923" t="s">
        <v>87</v>
      </c>
      <c r="M4923" t="s">
        <v>56</v>
      </c>
      <c r="N4923" t="s">
        <v>76</v>
      </c>
      <c r="O4923" t="s">
        <v>82</v>
      </c>
      <c r="P4923">
        <v>61</v>
      </c>
      <c r="Q4923">
        <v>63</v>
      </c>
      <c r="R4923">
        <v>63</v>
      </c>
      <c r="S4923">
        <v>1</v>
      </c>
      <c r="T4923">
        <f t="shared" si="684"/>
        <v>62</v>
      </c>
      <c r="U4923">
        <v>61</v>
      </c>
      <c r="V4923">
        <f t="shared" si="685"/>
        <v>1</v>
      </c>
      <c r="W4923" s="3">
        <f t="shared" si="686"/>
        <v>1.5873015873015872E-2</v>
      </c>
      <c r="X4923">
        <v>29</v>
      </c>
      <c r="Y4923" s="4">
        <v>2.2000000000000002</v>
      </c>
      <c r="Z4923" s="4">
        <v>1.4</v>
      </c>
      <c r="AA4923" s="5">
        <v>36071.480000000003</v>
      </c>
      <c r="AB4923" s="5">
        <f t="shared" si="687"/>
        <v>2200360.2799999998</v>
      </c>
      <c r="AC4923" s="5">
        <v>24000.26</v>
      </c>
      <c r="AD4923" s="5">
        <f t="shared" si="688"/>
        <v>1512016.38</v>
      </c>
      <c r="AE4923" s="5">
        <v>105827.07</v>
      </c>
      <c r="AF4923" s="5">
        <v>31024.05</v>
      </c>
      <c r="AG4923" s="5">
        <v>8990.8700000000008</v>
      </c>
      <c r="AH4923" s="5">
        <v>2030</v>
      </c>
      <c r="AI4923" s="5">
        <v>3200</v>
      </c>
      <c r="AJ4923">
        <v>0</v>
      </c>
      <c r="AK4923" s="5">
        <v>0</v>
      </c>
      <c r="AL4923" s="5">
        <v>642.54</v>
      </c>
      <c r="AM4923" s="5">
        <v>49831.59</v>
      </c>
      <c r="AN4923">
        <v>4</v>
      </c>
      <c r="AO4923">
        <v>7</v>
      </c>
      <c r="AP4923" t="str">
        <f t="shared" si="689"/>
        <v>No</v>
      </c>
      <c r="AQ4923">
        <v>2</v>
      </c>
      <c r="AR4923" s="5">
        <f t="shared" si="690"/>
        <v>1713562.5</v>
      </c>
      <c r="AS4923" s="5">
        <f t="shared" si="691"/>
        <v>486797.78</v>
      </c>
      <c r="AT4923" t="s">
        <v>59</v>
      </c>
      <c r="AU4923" t="s">
        <v>6164</v>
      </c>
      <c r="AV4923" t="s">
        <v>6165</v>
      </c>
      <c r="AW4923" t="s">
        <v>6166</v>
      </c>
      <c r="AX4923" t="s">
        <v>6184</v>
      </c>
      <c r="AY4923">
        <v>64</v>
      </c>
      <c r="AZ4923">
        <v>0</v>
      </c>
      <c r="BA4923">
        <v>13</v>
      </c>
      <c r="BB4923" t="s">
        <v>6180</v>
      </c>
      <c r="BC4923">
        <v>1</v>
      </c>
      <c r="BD4923">
        <v>2</v>
      </c>
      <c r="BE4923" t="s">
        <v>6218</v>
      </c>
      <c r="BF4923" t="s">
        <v>6170</v>
      </c>
      <c r="BG4923">
        <v>0</v>
      </c>
      <c r="BH4923" t="s">
        <v>6171</v>
      </c>
      <c r="BI4923">
        <v>52</v>
      </c>
      <c r="BJ4923" t="s">
        <v>6187</v>
      </c>
      <c r="BK4923">
        <v>0</v>
      </c>
      <c r="BL4923">
        <v>74</v>
      </c>
      <c r="BM4923" s="3">
        <f t="shared" si="692"/>
        <v>0.85135135135135132</v>
      </c>
    </row>
    <row r="4924" spans="1:65">
      <c r="A4924" t="s">
        <v>5064</v>
      </c>
      <c r="B4924" s="2">
        <v>45957</v>
      </c>
      <c r="C4924" t="s">
        <v>4641</v>
      </c>
      <c r="D4924" t="s">
        <v>4642</v>
      </c>
      <c r="E4924">
        <v>10</v>
      </c>
      <c r="F4924" t="s">
        <v>78</v>
      </c>
      <c r="G4924" t="s">
        <v>79</v>
      </c>
      <c r="H4924" t="s">
        <v>113</v>
      </c>
      <c r="I4924" t="s">
        <v>52</v>
      </c>
      <c r="J4924" t="s">
        <v>53</v>
      </c>
      <c r="K4924" t="s">
        <v>75</v>
      </c>
      <c r="L4924" t="s">
        <v>67</v>
      </c>
      <c r="M4924" t="s">
        <v>56</v>
      </c>
      <c r="N4924" t="s">
        <v>76</v>
      </c>
      <c r="O4924" t="s">
        <v>82</v>
      </c>
      <c r="P4924">
        <v>63</v>
      </c>
      <c r="Q4924">
        <v>68</v>
      </c>
      <c r="R4924">
        <v>65</v>
      </c>
      <c r="S4924">
        <v>2</v>
      </c>
      <c r="T4924">
        <f t="shared" si="684"/>
        <v>63</v>
      </c>
      <c r="U4924">
        <v>63</v>
      </c>
      <c r="V4924">
        <f t="shared" si="685"/>
        <v>0</v>
      </c>
      <c r="W4924" s="3">
        <f t="shared" si="686"/>
        <v>3.0769230769230771E-2</v>
      </c>
      <c r="X4924">
        <v>31</v>
      </c>
      <c r="Y4924" s="4">
        <v>6</v>
      </c>
      <c r="Z4924" s="4">
        <v>1.7</v>
      </c>
      <c r="AA4924" s="5">
        <v>35733.81</v>
      </c>
      <c r="AB4924" s="5">
        <f t="shared" si="687"/>
        <v>2251230.0299999998</v>
      </c>
      <c r="AC4924" s="5">
        <v>22889.22</v>
      </c>
      <c r="AD4924" s="5">
        <f t="shared" si="688"/>
        <v>1487799.3</v>
      </c>
      <c r="AE4924" s="5">
        <v>114749.14</v>
      </c>
      <c r="AF4924" s="5">
        <v>30540.2</v>
      </c>
      <c r="AG4924" s="5">
        <v>9899.64</v>
      </c>
      <c r="AH4924" s="5">
        <v>2465</v>
      </c>
      <c r="AI4924" s="5">
        <v>6400</v>
      </c>
      <c r="AJ4924">
        <v>0</v>
      </c>
      <c r="AK4924" s="5">
        <v>0</v>
      </c>
      <c r="AL4924" s="5">
        <v>0</v>
      </c>
      <c r="AM4924" s="5">
        <v>55711.27</v>
      </c>
      <c r="AN4924">
        <v>4</v>
      </c>
      <c r="AO4924">
        <v>8</v>
      </c>
      <c r="AP4924" t="str">
        <f t="shared" si="689"/>
        <v>No</v>
      </c>
      <c r="AQ4924">
        <v>2</v>
      </c>
      <c r="AR4924" s="5">
        <f t="shared" si="690"/>
        <v>1707564.55</v>
      </c>
      <c r="AS4924" s="5">
        <f t="shared" si="691"/>
        <v>543665.48</v>
      </c>
      <c r="AT4924" t="s">
        <v>59</v>
      </c>
      <c r="AU4924" t="s">
        <v>6164</v>
      </c>
      <c r="AV4924" t="s">
        <v>6165</v>
      </c>
      <c r="AW4924" t="s">
        <v>6166</v>
      </c>
      <c r="AX4924" t="s">
        <v>6167</v>
      </c>
      <c r="AY4924">
        <v>67</v>
      </c>
      <c r="AZ4924">
        <v>2</v>
      </c>
      <c r="BA4924">
        <v>0</v>
      </c>
      <c r="BB4924" t="s">
        <v>6168</v>
      </c>
      <c r="BC4924">
        <v>1</v>
      </c>
      <c r="BD4924">
        <v>3</v>
      </c>
      <c r="BE4924" t="s">
        <v>6218</v>
      </c>
      <c r="BF4924" t="s">
        <v>6170</v>
      </c>
      <c r="BG4924">
        <v>1</v>
      </c>
      <c r="BH4924" t="s">
        <v>6186</v>
      </c>
      <c r="BI4924">
        <v>45</v>
      </c>
      <c r="BJ4924" t="s">
        <v>6172</v>
      </c>
      <c r="BK4924">
        <v>0</v>
      </c>
      <c r="BL4924">
        <v>72</v>
      </c>
      <c r="BM4924" s="3">
        <f t="shared" si="692"/>
        <v>0.90277777777777779</v>
      </c>
    </row>
    <row r="4925" spans="1:65">
      <c r="A4925" t="s">
        <v>5065</v>
      </c>
      <c r="B4925" s="2">
        <v>45957</v>
      </c>
      <c r="C4925" t="s">
        <v>4641</v>
      </c>
      <c r="D4925" t="s">
        <v>4642</v>
      </c>
      <c r="E4925">
        <v>10</v>
      </c>
      <c r="F4925" t="s">
        <v>61</v>
      </c>
      <c r="G4925" t="s">
        <v>62</v>
      </c>
      <c r="H4925" t="s">
        <v>96</v>
      </c>
      <c r="I4925" t="s">
        <v>64</v>
      </c>
      <c r="J4925" t="s">
        <v>65</v>
      </c>
      <c r="K4925" t="s">
        <v>54</v>
      </c>
      <c r="L4925" t="s">
        <v>87</v>
      </c>
      <c r="M4925" t="s">
        <v>56</v>
      </c>
      <c r="N4925" t="s">
        <v>69</v>
      </c>
      <c r="O4925" t="s">
        <v>120</v>
      </c>
      <c r="P4925">
        <v>50</v>
      </c>
      <c r="Q4925">
        <v>51</v>
      </c>
      <c r="R4925">
        <v>49</v>
      </c>
      <c r="S4925">
        <v>1</v>
      </c>
      <c r="T4925">
        <f t="shared" si="684"/>
        <v>48</v>
      </c>
      <c r="U4925">
        <v>48</v>
      </c>
      <c r="V4925">
        <f t="shared" si="685"/>
        <v>0</v>
      </c>
      <c r="W4925" s="3">
        <f t="shared" si="686"/>
        <v>2.0408163265306121E-2</v>
      </c>
      <c r="X4925">
        <v>9</v>
      </c>
      <c r="Y4925" s="4">
        <v>3.1</v>
      </c>
      <c r="Z4925" s="4">
        <v>1.2</v>
      </c>
      <c r="AA4925" s="5">
        <v>55919.360000000001</v>
      </c>
      <c r="AB4925" s="5">
        <f t="shared" si="687"/>
        <v>2684129.2799999998</v>
      </c>
      <c r="AC4925" s="5">
        <v>35758.120000000003</v>
      </c>
      <c r="AD4925" s="5">
        <f t="shared" si="688"/>
        <v>1752147.88</v>
      </c>
      <c r="AE4925" s="5">
        <v>106912.25</v>
      </c>
      <c r="AF4925" s="5">
        <v>28458.36</v>
      </c>
      <c r="AG4925" s="5">
        <v>7381.66</v>
      </c>
      <c r="AH4925" s="5">
        <v>1740</v>
      </c>
      <c r="AI4925" s="5">
        <v>4600</v>
      </c>
      <c r="AJ4925">
        <v>0</v>
      </c>
      <c r="AK4925" s="5">
        <v>0</v>
      </c>
      <c r="AL4925" s="5">
        <v>0</v>
      </c>
      <c r="AM4925" s="5">
        <v>32947.24</v>
      </c>
      <c r="AN4925">
        <v>4</v>
      </c>
      <c r="AO4925">
        <v>4</v>
      </c>
      <c r="AP4925" t="str">
        <f t="shared" si="689"/>
        <v>Yes</v>
      </c>
      <c r="AQ4925">
        <v>1</v>
      </c>
      <c r="AR4925" s="5">
        <f t="shared" si="690"/>
        <v>1934187.39</v>
      </c>
      <c r="AS4925" s="5">
        <f t="shared" si="691"/>
        <v>749941.89</v>
      </c>
      <c r="AT4925" t="s">
        <v>59</v>
      </c>
      <c r="AU4925" t="s">
        <v>6164</v>
      </c>
      <c r="AV4925" t="s">
        <v>6165</v>
      </c>
      <c r="AW4925" t="s">
        <v>6166</v>
      </c>
      <c r="AX4925" t="s">
        <v>6167</v>
      </c>
      <c r="AY4925">
        <v>51</v>
      </c>
      <c r="AZ4925">
        <v>0</v>
      </c>
      <c r="BA4925">
        <v>0</v>
      </c>
      <c r="BB4925" t="s">
        <v>6168</v>
      </c>
      <c r="BC4925">
        <v>0</v>
      </c>
      <c r="BD4925">
        <v>0</v>
      </c>
      <c r="BE4925" t="s">
        <v>6169</v>
      </c>
      <c r="BF4925" t="s">
        <v>6170</v>
      </c>
      <c r="BG4925">
        <v>0</v>
      </c>
      <c r="BH4925" t="s">
        <v>6171</v>
      </c>
      <c r="BI4925">
        <v>36</v>
      </c>
      <c r="BJ4925" t="s">
        <v>6172</v>
      </c>
      <c r="BK4925">
        <v>0</v>
      </c>
      <c r="BL4925">
        <v>62</v>
      </c>
      <c r="BM4925" s="3">
        <f t="shared" si="692"/>
        <v>0.79032258064516125</v>
      </c>
    </row>
    <row r="4926" spans="1:65">
      <c r="A4926" t="s">
        <v>5066</v>
      </c>
      <c r="B4926" s="2">
        <v>45957</v>
      </c>
      <c r="C4926" t="s">
        <v>4641</v>
      </c>
      <c r="D4926" t="s">
        <v>4642</v>
      </c>
      <c r="E4926">
        <v>10</v>
      </c>
      <c r="F4926" t="s">
        <v>78</v>
      </c>
      <c r="G4926" t="s">
        <v>62</v>
      </c>
      <c r="H4926" t="s">
        <v>168</v>
      </c>
      <c r="I4926" t="s">
        <v>52</v>
      </c>
      <c r="J4926" t="s">
        <v>53</v>
      </c>
      <c r="K4926" t="s">
        <v>66</v>
      </c>
      <c r="L4926" t="s">
        <v>67</v>
      </c>
      <c r="M4926" t="s">
        <v>68</v>
      </c>
      <c r="N4926" t="s">
        <v>109</v>
      </c>
      <c r="O4926" t="s">
        <v>70</v>
      </c>
      <c r="P4926">
        <v>53</v>
      </c>
      <c r="Q4926">
        <v>54</v>
      </c>
      <c r="R4926">
        <v>53</v>
      </c>
      <c r="S4926">
        <v>5</v>
      </c>
      <c r="T4926">
        <f t="shared" si="684"/>
        <v>48</v>
      </c>
      <c r="U4926">
        <v>48</v>
      </c>
      <c r="V4926">
        <f t="shared" si="685"/>
        <v>0</v>
      </c>
      <c r="W4926" s="3">
        <f t="shared" si="686"/>
        <v>9.4339622641509441E-2</v>
      </c>
      <c r="X4926">
        <v>27</v>
      </c>
      <c r="Y4926" s="4">
        <v>4.0999999999999996</v>
      </c>
      <c r="Z4926" s="4">
        <v>1.5</v>
      </c>
      <c r="AA4926" s="5">
        <v>33825.949999999997</v>
      </c>
      <c r="AB4926" s="5">
        <f t="shared" si="687"/>
        <v>1623645.6</v>
      </c>
      <c r="AC4926" s="5">
        <v>21984.959999999999</v>
      </c>
      <c r="AD4926" s="5">
        <f t="shared" si="688"/>
        <v>1165202.8799999999</v>
      </c>
      <c r="AE4926" s="5">
        <v>96156.17</v>
      </c>
      <c r="AF4926" s="5">
        <v>26133</v>
      </c>
      <c r="AG4926" s="5">
        <v>8804.49</v>
      </c>
      <c r="AH4926" s="5">
        <v>2175</v>
      </c>
      <c r="AI4926" s="5">
        <v>18516.03</v>
      </c>
      <c r="AJ4926">
        <v>1</v>
      </c>
      <c r="AK4926" s="5">
        <v>8900.5</v>
      </c>
      <c r="AL4926" s="5">
        <v>0</v>
      </c>
      <c r="AM4926" s="5">
        <v>73900</v>
      </c>
      <c r="AN4926">
        <v>8</v>
      </c>
      <c r="AO4926">
        <v>9</v>
      </c>
      <c r="AP4926" t="str">
        <f t="shared" si="689"/>
        <v>No</v>
      </c>
      <c r="AQ4926">
        <v>3</v>
      </c>
      <c r="AR4926" s="5">
        <f t="shared" si="690"/>
        <v>1399788.07</v>
      </c>
      <c r="AS4926" s="5">
        <f t="shared" si="691"/>
        <v>223857.53</v>
      </c>
      <c r="AT4926" t="s">
        <v>1641</v>
      </c>
      <c r="AU4926" t="s">
        <v>6189</v>
      </c>
      <c r="AV4926" t="s">
        <v>6201</v>
      </c>
      <c r="AW4926" t="s">
        <v>6175</v>
      </c>
      <c r="AX4926" t="s">
        <v>6167</v>
      </c>
      <c r="AY4926">
        <v>55</v>
      </c>
      <c r="AZ4926">
        <v>2</v>
      </c>
      <c r="BA4926">
        <v>0</v>
      </c>
      <c r="BB4926" t="s">
        <v>6168</v>
      </c>
      <c r="BC4926">
        <v>1</v>
      </c>
      <c r="BD4926">
        <v>0</v>
      </c>
      <c r="BE4926" t="s">
        <v>6178</v>
      </c>
      <c r="BF4926" t="s">
        <v>6210</v>
      </c>
      <c r="BG4926">
        <v>1</v>
      </c>
      <c r="BH4926" t="s">
        <v>6179</v>
      </c>
      <c r="BI4926">
        <v>60</v>
      </c>
      <c r="BJ4926" t="s">
        <v>6187</v>
      </c>
      <c r="BK4926">
        <v>0</v>
      </c>
      <c r="BL4926">
        <v>73</v>
      </c>
      <c r="BM4926" s="3">
        <f t="shared" si="692"/>
        <v>0.72602739726027399</v>
      </c>
    </row>
    <row r="4927" spans="1:65">
      <c r="A4927" t="s">
        <v>5067</v>
      </c>
      <c r="B4927" s="2">
        <v>45957</v>
      </c>
      <c r="C4927" t="s">
        <v>4641</v>
      </c>
      <c r="D4927" t="s">
        <v>4642</v>
      </c>
      <c r="E4927">
        <v>10</v>
      </c>
      <c r="F4927" t="s">
        <v>72</v>
      </c>
      <c r="G4927" t="s">
        <v>79</v>
      </c>
      <c r="H4927" t="s">
        <v>86</v>
      </c>
      <c r="I4927" t="s">
        <v>74</v>
      </c>
      <c r="J4927" t="s">
        <v>81</v>
      </c>
      <c r="K4927" t="s">
        <v>75</v>
      </c>
      <c r="L4927" t="s">
        <v>87</v>
      </c>
      <c r="M4927" t="s">
        <v>56</v>
      </c>
      <c r="N4927" t="s">
        <v>69</v>
      </c>
      <c r="O4927" t="s">
        <v>120</v>
      </c>
      <c r="P4927">
        <v>36</v>
      </c>
      <c r="Q4927">
        <v>37</v>
      </c>
      <c r="R4927">
        <v>37</v>
      </c>
      <c r="S4927">
        <v>1</v>
      </c>
      <c r="T4927">
        <f t="shared" si="684"/>
        <v>36</v>
      </c>
      <c r="U4927">
        <v>36</v>
      </c>
      <c r="V4927">
        <f t="shared" si="685"/>
        <v>0</v>
      </c>
      <c r="W4927" s="3">
        <f t="shared" si="686"/>
        <v>2.7027027027027029E-2</v>
      </c>
      <c r="X4927">
        <v>21</v>
      </c>
      <c r="Y4927" s="4">
        <v>6.9</v>
      </c>
      <c r="Z4927" s="4">
        <v>1.5</v>
      </c>
      <c r="AA4927" s="5">
        <v>77320.37</v>
      </c>
      <c r="AB4927" s="5">
        <f t="shared" si="687"/>
        <v>2783533.32</v>
      </c>
      <c r="AC4927" s="5">
        <v>54135.28</v>
      </c>
      <c r="AD4927" s="5">
        <f t="shared" si="688"/>
        <v>2003005.36</v>
      </c>
      <c r="AE4927" s="5">
        <v>113576.09</v>
      </c>
      <c r="AF4927" s="5">
        <v>32019.88</v>
      </c>
      <c r="AG4927" s="5">
        <v>9285.9</v>
      </c>
      <c r="AH4927" s="5">
        <v>2175</v>
      </c>
      <c r="AI4927" s="5">
        <v>6800</v>
      </c>
      <c r="AJ4927">
        <v>0</v>
      </c>
      <c r="AK4927" s="5">
        <v>0</v>
      </c>
      <c r="AL4927" s="5">
        <v>0</v>
      </c>
      <c r="AM4927" s="5">
        <v>23072.17</v>
      </c>
      <c r="AN4927">
        <v>4</v>
      </c>
      <c r="AO4927">
        <v>3</v>
      </c>
      <c r="AP4927" t="str">
        <f t="shared" si="689"/>
        <v>Yes</v>
      </c>
      <c r="AQ4927">
        <v>1</v>
      </c>
      <c r="AR4927" s="5">
        <f t="shared" si="690"/>
        <v>2189934.4</v>
      </c>
      <c r="AS4927" s="5">
        <f t="shared" si="691"/>
        <v>593598.92000000004</v>
      </c>
      <c r="AT4927" t="s">
        <v>59</v>
      </c>
      <c r="AU4927" t="s">
        <v>6164</v>
      </c>
      <c r="AV4927" t="s">
        <v>6165</v>
      </c>
      <c r="AW4927" t="s">
        <v>6166</v>
      </c>
      <c r="AX4927" t="s">
        <v>6184</v>
      </c>
      <c r="AY4927">
        <v>40</v>
      </c>
      <c r="AZ4927">
        <v>4</v>
      </c>
      <c r="BA4927">
        <v>0</v>
      </c>
      <c r="BB4927" t="s">
        <v>6168</v>
      </c>
      <c r="BC4927">
        <v>0</v>
      </c>
      <c r="BD4927">
        <v>0</v>
      </c>
      <c r="BE4927" t="s">
        <v>6169</v>
      </c>
      <c r="BF4927" t="s">
        <v>6170</v>
      </c>
      <c r="BG4927">
        <v>1</v>
      </c>
      <c r="BH4927" t="s">
        <v>6179</v>
      </c>
      <c r="BI4927">
        <v>39</v>
      </c>
      <c r="BJ4927" t="s">
        <v>6172</v>
      </c>
      <c r="BK4927">
        <v>0</v>
      </c>
      <c r="BL4927">
        <v>52</v>
      </c>
      <c r="BM4927" s="3">
        <f t="shared" si="692"/>
        <v>0.71153846153846156</v>
      </c>
    </row>
    <row r="4928" spans="1:65">
      <c r="A4928" t="s">
        <v>5068</v>
      </c>
      <c r="B4928" s="2">
        <v>45957</v>
      </c>
      <c r="C4928" t="s">
        <v>4641</v>
      </c>
      <c r="D4928" t="s">
        <v>4642</v>
      </c>
      <c r="E4928">
        <v>10</v>
      </c>
      <c r="F4928" t="s">
        <v>72</v>
      </c>
      <c r="G4928" t="s">
        <v>50</v>
      </c>
      <c r="H4928" t="s">
        <v>73</v>
      </c>
      <c r="I4928" t="s">
        <v>74</v>
      </c>
      <c r="J4928" t="s">
        <v>53</v>
      </c>
      <c r="K4928" t="s">
        <v>54</v>
      </c>
      <c r="L4928" t="s">
        <v>55</v>
      </c>
      <c r="M4928" t="s">
        <v>56</v>
      </c>
      <c r="N4928" t="s">
        <v>57</v>
      </c>
      <c r="O4928" t="s">
        <v>82</v>
      </c>
      <c r="P4928">
        <v>69</v>
      </c>
      <c r="Q4928">
        <v>71</v>
      </c>
      <c r="R4928">
        <v>72</v>
      </c>
      <c r="S4928">
        <v>1</v>
      </c>
      <c r="T4928">
        <f t="shared" si="684"/>
        <v>71</v>
      </c>
      <c r="U4928">
        <v>66</v>
      </c>
      <c r="V4928">
        <f t="shared" si="685"/>
        <v>5</v>
      </c>
      <c r="W4928" s="3">
        <f t="shared" si="686"/>
        <v>1.3888888888888888E-2</v>
      </c>
      <c r="X4928">
        <v>23</v>
      </c>
      <c r="Y4928" s="4">
        <v>0</v>
      </c>
      <c r="Z4928" s="4">
        <v>1.1000000000000001</v>
      </c>
      <c r="AA4928" s="5">
        <v>38901.07</v>
      </c>
      <c r="AB4928" s="5">
        <f t="shared" si="687"/>
        <v>2567470.62</v>
      </c>
      <c r="AC4928" s="5">
        <v>23511.79</v>
      </c>
      <c r="AD4928" s="5">
        <f t="shared" si="688"/>
        <v>1692848.88</v>
      </c>
      <c r="AE4928" s="5">
        <v>122506.89</v>
      </c>
      <c r="AF4928" s="5">
        <v>31321.95</v>
      </c>
      <c r="AG4928" s="5">
        <v>8789.73</v>
      </c>
      <c r="AH4928" s="5">
        <v>1595</v>
      </c>
      <c r="AI4928" s="5">
        <v>3200</v>
      </c>
      <c r="AJ4928">
        <v>0</v>
      </c>
      <c r="AK4928" s="5">
        <v>0</v>
      </c>
      <c r="AL4928" s="5">
        <v>3363.74</v>
      </c>
      <c r="AM4928" s="5">
        <v>59451.85</v>
      </c>
      <c r="AN4928">
        <v>4</v>
      </c>
      <c r="AO4928">
        <v>9</v>
      </c>
      <c r="AP4928" t="str">
        <f t="shared" si="689"/>
        <v>No</v>
      </c>
      <c r="AQ4928">
        <v>2</v>
      </c>
      <c r="AR4928" s="5">
        <f t="shared" si="690"/>
        <v>1923078.04</v>
      </c>
      <c r="AS4928" s="5">
        <f t="shared" si="691"/>
        <v>644392.57999999996</v>
      </c>
      <c r="AT4928" t="s">
        <v>59</v>
      </c>
      <c r="AU4928" t="s">
        <v>6164</v>
      </c>
      <c r="AV4928" t="s">
        <v>6165</v>
      </c>
      <c r="AW4928" t="s">
        <v>6166</v>
      </c>
      <c r="AX4928" t="s">
        <v>6184</v>
      </c>
      <c r="AY4928">
        <v>72</v>
      </c>
      <c r="AZ4928">
        <v>0</v>
      </c>
      <c r="BA4928">
        <v>33</v>
      </c>
      <c r="BB4928" t="s">
        <v>6180</v>
      </c>
      <c r="BC4928">
        <v>1</v>
      </c>
      <c r="BD4928">
        <v>4</v>
      </c>
      <c r="BE4928" t="s">
        <v>6219</v>
      </c>
      <c r="BF4928" t="s">
        <v>6170</v>
      </c>
      <c r="BG4928">
        <v>1</v>
      </c>
      <c r="BH4928" t="s">
        <v>6179</v>
      </c>
      <c r="BI4928">
        <v>50</v>
      </c>
      <c r="BJ4928" t="s">
        <v>6172</v>
      </c>
      <c r="BK4928">
        <v>0</v>
      </c>
      <c r="BL4928">
        <v>75</v>
      </c>
      <c r="BM4928" s="3">
        <f t="shared" si="692"/>
        <v>0.96</v>
      </c>
    </row>
    <row r="4929" spans="1:65">
      <c r="A4929" t="s">
        <v>5069</v>
      </c>
      <c r="B4929" s="2">
        <v>45957</v>
      </c>
      <c r="C4929" t="s">
        <v>4641</v>
      </c>
      <c r="D4929" t="s">
        <v>4642</v>
      </c>
      <c r="E4929">
        <v>10</v>
      </c>
      <c r="F4929" t="s">
        <v>49</v>
      </c>
      <c r="G4929" t="s">
        <v>62</v>
      </c>
      <c r="H4929" t="s">
        <v>226</v>
      </c>
      <c r="I4929" t="s">
        <v>74</v>
      </c>
      <c r="J4929" t="s">
        <v>53</v>
      </c>
      <c r="K4929" t="s">
        <v>75</v>
      </c>
      <c r="L4929" t="s">
        <v>55</v>
      </c>
      <c r="M4929" t="s">
        <v>56</v>
      </c>
      <c r="N4929" t="s">
        <v>109</v>
      </c>
      <c r="O4929" t="s">
        <v>120</v>
      </c>
      <c r="P4929">
        <v>56</v>
      </c>
      <c r="Q4929">
        <v>58</v>
      </c>
      <c r="R4929">
        <v>57</v>
      </c>
      <c r="S4929">
        <v>2</v>
      </c>
      <c r="T4929">
        <f t="shared" si="684"/>
        <v>55</v>
      </c>
      <c r="U4929">
        <v>54</v>
      </c>
      <c r="V4929">
        <f t="shared" si="685"/>
        <v>1</v>
      </c>
      <c r="W4929" s="3">
        <f t="shared" si="686"/>
        <v>3.5087719298245612E-2</v>
      </c>
      <c r="X4929">
        <v>38</v>
      </c>
      <c r="Y4929" s="4">
        <v>2.4</v>
      </c>
      <c r="Z4929" s="4">
        <v>1.9</v>
      </c>
      <c r="AA4929" s="5">
        <v>35679.49</v>
      </c>
      <c r="AB4929" s="5">
        <f t="shared" si="687"/>
        <v>1926692.46</v>
      </c>
      <c r="AC4929" s="5">
        <v>23658.62</v>
      </c>
      <c r="AD4929" s="5">
        <f t="shared" si="688"/>
        <v>1348541.34</v>
      </c>
      <c r="AE4929" s="5">
        <v>95825.11</v>
      </c>
      <c r="AF4929" s="5">
        <v>27343.08</v>
      </c>
      <c r="AG4929" s="5">
        <v>10216.66</v>
      </c>
      <c r="AH4929" s="5">
        <v>2755</v>
      </c>
      <c r="AI4929" s="5">
        <v>6400</v>
      </c>
      <c r="AJ4929">
        <v>0</v>
      </c>
      <c r="AK4929" s="5">
        <v>0</v>
      </c>
      <c r="AL4929" s="5">
        <v>699.56</v>
      </c>
      <c r="AM4929" s="5">
        <v>76876.14</v>
      </c>
      <c r="AN4929">
        <v>8</v>
      </c>
      <c r="AO4929">
        <v>8</v>
      </c>
      <c r="AP4929" t="str">
        <f t="shared" si="689"/>
        <v>Yes</v>
      </c>
      <c r="AQ4929">
        <v>1</v>
      </c>
      <c r="AR4929" s="5">
        <f t="shared" si="690"/>
        <v>1568656.89</v>
      </c>
      <c r="AS4929" s="5">
        <f t="shared" si="691"/>
        <v>358035.57</v>
      </c>
      <c r="AT4929" t="s">
        <v>59</v>
      </c>
      <c r="AU4929" t="s">
        <v>6164</v>
      </c>
      <c r="AV4929" t="s">
        <v>6165</v>
      </c>
      <c r="AW4929" t="s">
        <v>6166</v>
      </c>
      <c r="AX4929" t="s">
        <v>6167</v>
      </c>
      <c r="AY4929">
        <v>58</v>
      </c>
      <c r="AZ4929">
        <v>0</v>
      </c>
      <c r="BA4929">
        <v>16</v>
      </c>
      <c r="BB4929" t="s">
        <v>6191</v>
      </c>
      <c r="BC4929">
        <v>0</v>
      </c>
      <c r="BD4929">
        <v>0</v>
      </c>
      <c r="BE4929" t="s">
        <v>6169</v>
      </c>
      <c r="BF4929" t="s">
        <v>6170</v>
      </c>
      <c r="BG4929">
        <v>0</v>
      </c>
      <c r="BH4929" t="s">
        <v>6171</v>
      </c>
      <c r="BI4929">
        <v>59</v>
      </c>
      <c r="BJ4929" t="s">
        <v>6187</v>
      </c>
      <c r="BK4929">
        <v>0</v>
      </c>
      <c r="BL4929">
        <v>70</v>
      </c>
      <c r="BM4929" s="3">
        <f t="shared" si="692"/>
        <v>0.81428571428571428</v>
      </c>
    </row>
    <row r="4930" spans="1:65">
      <c r="A4930" t="s">
        <v>5070</v>
      </c>
      <c r="B4930" s="2">
        <v>45957</v>
      </c>
      <c r="C4930" t="s">
        <v>4641</v>
      </c>
      <c r="D4930" t="s">
        <v>4642</v>
      </c>
      <c r="E4930">
        <v>10</v>
      </c>
      <c r="F4930" t="s">
        <v>61</v>
      </c>
      <c r="G4930" t="s">
        <v>62</v>
      </c>
      <c r="H4930" t="s">
        <v>115</v>
      </c>
      <c r="I4930" t="s">
        <v>74</v>
      </c>
      <c r="J4930" t="s">
        <v>81</v>
      </c>
      <c r="K4930" t="s">
        <v>66</v>
      </c>
      <c r="L4930" t="s">
        <v>67</v>
      </c>
      <c r="M4930" t="s">
        <v>56</v>
      </c>
      <c r="N4930" t="s">
        <v>76</v>
      </c>
      <c r="O4930" t="s">
        <v>70</v>
      </c>
      <c r="P4930">
        <v>39</v>
      </c>
      <c r="Q4930">
        <v>42</v>
      </c>
      <c r="R4930">
        <v>42</v>
      </c>
      <c r="S4930">
        <v>1</v>
      </c>
      <c r="T4930">
        <f t="shared" ref="T4930:T4993" si="693">R4930-S4930</f>
        <v>41</v>
      </c>
      <c r="U4930">
        <v>38</v>
      </c>
      <c r="V4930">
        <f t="shared" ref="V4930:V4993" si="694">T4930-U4930</f>
        <v>3</v>
      </c>
      <c r="W4930" s="3">
        <f t="shared" ref="W4930:W4993" si="695">IFERROR(S4930/R4930,0)</f>
        <v>2.3809523809523808E-2</v>
      </c>
      <c r="X4930">
        <v>20</v>
      </c>
      <c r="Y4930" s="4">
        <v>1.6</v>
      </c>
      <c r="Z4930" s="4">
        <v>0.6</v>
      </c>
      <c r="AA4930" s="5">
        <v>73878.53</v>
      </c>
      <c r="AB4930" s="5">
        <f t="shared" ref="AB4930:AB4993" si="696">ROUND(U4930*AA4930,2)</f>
        <v>2807384.14</v>
      </c>
      <c r="AC4930" s="5">
        <v>51692.41</v>
      </c>
      <c r="AD4930" s="5">
        <f t="shared" ref="AD4930:AD4993" si="697">ROUND(R4930*AC4930,2)</f>
        <v>2171081.2200000002</v>
      </c>
      <c r="AE4930" s="5">
        <v>129384.63</v>
      </c>
      <c r="AF4930" s="5">
        <v>34807.4</v>
      </c>
      <c r="AG4930" s="5">
        <v>9126.91</v>
      </c>
      <c r="AH4930" s="5">
        <v>870</v>
      </c>
      <c r="AI4930" s="5">
        <v>6800</v>
      </c>
      <c r="AJ4930">
        <v>0</v>
      </c>
      <c r="AK4930" s="5">
        <v>0</v>
      </c>
      <c r="AL4930" s="5">
        <v>4521.88</v>
      </c>
      <c r="AM4930" s="5">
        <v>25747.99</v>
      </c>
      <c r="AN4930">
        <v>4</v>
      </c>
      <c r="AO4930">
        <v>3</v>
      </c>
      <c r="AP4930" t="str">
        <f t="shared" ref="AP4930:AP4993" si="698">IF(AO4930&lt;=AN4930,"Yes","No")</f>
        <v>Yes</v>
      </c>
      <c r="AQ4930">
        <v>0</v>
      </c>
      <c r="AR4930" s="5">
        <f t="shared" ref="AR4930:AR4993" si="699">ROUND(SUM(AD4930:AI4930)+SUM(AK4930:AM4930),2)</f>
        <v>2382340.0299999998</v>
      </c>
      <c r="AS4930" s="5">
        <f t="shared" ref="AS4930:AS4993" si="700">ROUND(AB4930-AR4930,2)</f>
        <v>425044.11</v>
      </c>
      <c r="AT4930" t="s">
        <v>59</v>
      </c>
      <c r="AU4930" t="s">
        <v>6164</v>
      </c>
      <c r="AV4930" t="s">
        <v>6165</v>
      </c>
      <c r="AW4930" t="s">
        <v>6166</v>
      </c>
      <c r="AX4930" t="s">
        <v>6184</v>
      </c>
      <c r="AY4930">
        <v>42</v>
      </c>
      <c r="AZ4930">
        <v>0</v>
      </c>
      <c r="BA4930">
        <v>20</v>
      </c>
      <c r="BB4930" t="s">
        <v>6180</v>
      </c>
      <c r="BC4930">
        <v>0</v>
      </c>
      <c r="BD4930">
        <v>0</v>
      </c>
      <c r="BE4930" t="s">
        <v>6169</v>
      </c>
      <c r="BF4930" t="s">
        <v>6170</v>
      </c>
      <c r="BG4930">
        <v>0</v>
      </c>
      <c r="BH4930" t="s">
        <v>6171</v>
      </c>
      <c r="BI4930">
        <v>43</v>
      </c>
      <c r="BJ4930" t="s">
        <v>6172</v>
      </c>
      <c r="BK4930">
        <v>0</v>
      </c>
      <c r="BL4930">
        <v>47</v>
      </c>
      <c r="BM4930" s="3">
        <f t="shared" ref="BM4930:BM4993" si="701">IFERROR(R4930/BL4930,0)</f>
        <v>0.8936170212765957</v>
      </c>
    </row>
    <row r="4931" spans="1:65">
      <c r="A4931" t="s">
        <v>5071</v>
      </c>
      <c r="B4931" s="2">
        <v>45957</v>
      </c>
      <c r="C4931" t="s">
        <v>4641</v>
      </c>
      <c r="D4931" t="s">
        <v>4642</v>
      </c>
      <c r="E4931">
        <v>10</v>
      </c>
      <c r="F4931" t="s">
        <v>78</v>
      </c>
      <c r="G4931" t="s">
        <v>62</v>
      </c>
      <c r="H4931" t="s">
        <v>168</v>
      </c>
      <c r="I4931" t="s">
        <v>64</v>
      </c>
      <c r="J4931" t="s">
        <v>53</v>
      </c>
      <c r="K4931" t="s">
        <v>75</v>
      </c>
      <c r="L4931" t="s">
        <v>67</v>
      </c>
      <c r="M4931" t="s">
        <v>56</v>
      </c>
      <c r="N4931" t="s">
        <v>69</v>
      </c>
      <c r="O4931" t="s">
        <v>120</v>
      </c>
      <c r="P4931">
        <v>64</v>
      </c>
      <c r="Q4931">
        <v>68</v>
      </c>
      <c r="R4931">
        <v>65</v>
      </c>
      <c r="S4931">
        <v>2</v>
      </c>
      <c r="T4931">
        <f t="shared" si="693"/>
        <v>63</v>
      </c>
      <c r="U4931">
        <v>62</v>
      </c>
      <c r="V4931">
        <f t="shared" si="694"/>
        <v>1</v>
      </c>
      <c r="W4931" s="3">
        <f t="shared" si="695"/>
        <v>3.0769230769230771E-2</v>
      </c>
      <c r="X4931">
        <v>29</v>
      </c>
      <c r="Y4931" s="4">
        <v>8.6999999999999993</v>
      </c>
      <c r="Z4931" s="4">
        <v>2.4</v>
      </c>
      <c r="AA4931" s="5">
        <v>36444.5</v>
      </c>
      <c r="AB4931" s="5">
        <f t="shared" si="696"/>
        <v>2259559</v>
      </c>
      <c r="AC4931" s="5">
        <v>23076.45</v>
      </c>
      <c r="AD4931" s="5">
        <f t="shared" si="697"/>
        <v>1499969.25</v>
      </c>
      <c r="AE4931" s="5">
        <v>109208.92</v>
      </c>
      <c r="AF4931" s="5">
        <v>30999.07</v>
      </c>
      <c r="AG4931" s="5">
        <v>9913.2800000000007</v>
      </c>
      <c r="AH4931" s="5">
        <v>3480</v>
      </c>
      <c r="AI4931" s="5">
        <v>6400</v>
      </c>
      <c r="AJ4931">
        <v>0</v>
      </c>
      <c r="AK4931" s="5">
        <v>0</v>
      </c>
      <c r="AL4931" s="5">
        <v>641.17999999999995</v>
      </c>
      <c r="AM4931" s="5">
        <v>41763.94</v>
      </c>
      <c r="AN4931">
        <v>4</v>
      </c>
      <c r="AO4931">
        <v>5</v>
      </c>
      <c r="AP4931" t="str">
        <f t="shared" si="698"/>
        <v>No</v>
      </c>
      <c r="AQ4931">
        <v>2</v>
      </c>
      <c r="AR4931" s="5">
        <f t="shared" si="699"/>
        <v>1702375.64</v>
      </c>
      <c r="AS4931" s="5">
        <f t="shared" si="700"/>
        <v>557183.36</v>
      </c>
      <c r="AT4931" t="s">
        <v>59</v>
      </c>
      <c r="AU4931" t="s">
        <v>6164</v>
      </c>
      <c r="AV4931" t="s">
        <v>6165</v>
      </c>
      <c r="AW4931" t="s">
        <v>6166</v>
      </c>
      <c r="AX4931" t="s">
        <v>6177</v>
      </c>
      <c r="AY4931">
        <v>71</v>
      </c>
      <c r="AZ4931">
        <v>4</v>
      </c>
      <c r="BA4931">
        <v>17</v>
      </c>
      <c r="BB4931" t="s">
        <v>6185</v>
      </c>
      <c r="BC4931">
        <v>1</v>
      </c>
      <c r="BD4931">
        <v>0</v>
      </c>
      <c r="BE4931" t="s">
        <v>6178</v>
      </c>
      <c r="BF4931" t="s">
        <v>6170</v>
      </c>
      <c r="BG4931">
        <v>1</v>
      </c>
      <c r="BH4931" t="s">
        <v>6186</v>
      </c>
      <c r="BI4931">
        <v>42</v>
      </c>
      <c r="BJ4931" t="s">
        <v>6172</v>
      </c>
      <c r="BK4931">
        <v>0</v>
      </c>
      <c r="BL4931">
        <v>76</v>
      </c>
      <c r="BM4931" s="3">
        <f t="shared" si="701"/>
        <v>0.85526315789473684</v>
      </c>
    </row>
    <row r="4932" spans="1:65">
      <c r="A4932" t="s">
        <v>5072</v>
      </c>
      <c r="B4932" s="2">
        <v>45957</v>
      </c>
      <c r="C4932" t="s">
        <v>4641</v>
      </c>
      <c r="D4932" t="s">
        <v>4642</v>
      </c>
      <c r="E4932">
        <v>10</v>
      </c>
      <c r="F4932" t="s">
        <v>61</v>
      </c>
      <c r="G4932" t="s">
        <v>62</v>
      </c>
      <c r="H4932" t="s">
        <v>96</v>
      </c>
      <c r="I4932" t="s">
        <v>74</v>
      </c>
      <c r="J4932" t="s">
        <v>65</v>
      </c>
      <c r="K4932" t="s">
        <v>66</v>
      </c>
      <c r="L4932" t="s">
        <v>67</v>
      </c>
      <c r="M4932" t="s">
        <v>56</v>
      </c>
      <c r="N4932" t="s">
        <v>76</v>
      </c>
      <c r="O4932" t="s">
        <v>58</v>
      </c>
      <c r="P4932">
        <v>47</v>
      </c>
      <c r="Q4932">
        <v>50</v>
      </c>
      <c r="R4932">
        <v>50</v>
      </c>
      <c r="S4932">
        <v>1</v>
      </c>
      <c r="T4932">
        <f t="shared" si="693"/>
        <v>49</v>
      </c>
      <c r="U4932">
        <v>45</v>
      </c>
      <c r="V4932">
        <f t="shared" si="694"/>
        <v>4</v>
      </c>
      <c r="W4932" s="3">
        <f t="shared" si="695"/>
        <v>0.02</v>
      </c>
      <c r="X4932">
        <v>6</v>
      </c>
      <c r="Y4932" s="4">
        <v>2.2999999999999998</v>
      </c>
      <c r="Z4932" s="4">
        <v>0.7</v>
      </c>
      <c r="AA4932" s="5">
        <v>48429.69</v>
      </c>
      <c r="AB4932" s="5">
        <f t="shared" si="696"/>
        <v>2179336.0499999998</v>
      </c>
      <c r="AC4932" s="5">
        <v>33780.11</v>
      </c>
      <c r="AD4932" s="5">
        <f t="shared" si="697"/>
        <v>1689005.5</v>
      </c>
      <c r="AE4932" s="5">
        <v>109850.19</v>
      </c>
      <c r="AF4932" s="5">
        <v>30021.01</v>
      </c>
      <c r="AG4932" s="5">
        <v>7078.71</v>
      </c>
      <c r="AH4932" s="5">
        <v>1015</v>
      </c>
      <c r="AI4932" s="5">
        <v>4600</v>
      </c>
      <c r="AJ4932">
        <v>0</v>
      </c>
      <c r="AK4932" s="5">
        <v>0</v>
      </c>
      <c r="AL4932" s="5">
        <v>3974.81</v>
      </c>
      <c r="AM4932" s="5">
        <v>29159.89</v>
      </c>
      <c r="AN4932">
        <v>4</v>
      </c>
      <c r="AO4932">
        <v>3</v>
      </c>
      <c r="AP4932" t="str">
        <f t="shared" si="698"/>
        <v>Yes</v>
      </c>
      <c r="AQ4932">
        <v>1</v>
      </c>
      <c r="AR4932" s="5">
        <f t="shared" si="699"/>
        <v>1874705.11</v>
      </c>
      <c r="AS4932" s="5">
        <f t="shared" si="700"/>
        <v>304630.94</v>
      </c>
      <c r="AT4932" t="s">
        <v>59</v>
      </c>
      <c r="AU4932" t="s">
        <v>6164</v>
      </c>
      <c r="AV4932" t="s">
        <v>6165</v>
      </c>
      <c r="AW4932" t="s">
        <v>6166</v>
      </c>
      <c r="AX4932" t="s">
        <v>6184</v>
      </c>
      <c r="AY4932">
        <v>47</v>
      </c>
      <c r="AZ4932">
        <v>0</v>
      </c>
      <c r="BA4932">
        <v>22</v>
      </c>
      <c r="BB4932" t="s">
        <v>6180</v>
      </c>
      <c r="BC4932">
        <v>0</v>
      </c>
      <c r="BD4932">
        <v>0</v>
      </c>
      <c r="BE4932" t="s">
        <v>6169</v>
      </c>
      <c r="BF4932" t="s">
        <v>6170</v>
      </c>
      <c r="BG4932">
        <v>0</v>
      </c>
      <c r="BH4932" t="s">
        <v>6171</v>
      </c>
      <c r="BI4932">
        <v>17</v>
      </c>
      <c r="BJ4932" t="s">
        <v>6172</v>
      </c>
      <c r="BK4932">
        <v>0</v>
      </c>
      <c r="BL4932">
        <v>59</v>
      </c>
      <c r="BM4932" s="3">
        <f t="shared" si="701"/>
        <v>0.84745762711864403</v>
      </c>
    </row>
    <row r="4933" spans="1:65">
      <c r="A4933" t="s">
        <v>5073</v>
      </c>
      <c r="B4933" s="2">
        <v>45957</v>
      </c>
      <c r="C4933" t="s">
        <v>4641</v>
      </c>
      <c r="D4933" t="s">
        <v>4642</v>
      </c>
      <c r="E4933">
        <v>10</v>
      </c>
      <c r="F4933" t="s">
        <v>49</v>
      </c>
      <c r="G4933" t="s">
        <v>79</v>
      </c>
      <c r="H4933" t="s">
        <v>262</v>
      </c>
      <c r="I4933" t="s">
        <v>64</v>
      </c>
      <c r="J4933" t="s">
        <v>53</v>
      </c>
      <c r="K4933" t="s">
        <v>75</v>
      </c>
      <c r="L4933" t="s">
        <v>67</v>
      </c>
      <c r="M4933" t="s">
        <v>68</v>
      </c>
      <c r="N4933" t="s">
        <v>69</v>
      </c>
      <c r="O4933" t="s">
        <v>58</v>
      </c>
      <c r="P4933">
        <v>67</v>
      </c>
      <c r="Q4933">
        <v>68</v>
      </c>
      <c r="R4933">
        <v>68</v>
      </c>
      <c r="S4933">
        <v>5</v>
      </c>
      <c r="T4933">
        <f t="shared" si="693"/>
        <v>63</v>
      </c>
      <c r="U4933">
        <v>63</v>
      </c>
      <c r="V4933">
        <f t="shared" si="694"/>
        <v>0</v>
      </c>
      <c r="W4933" s="3">
        <f t="shared" si="695"/>
        <v>7.3529411764705885E-2</v>
      </c>
      <c r="X4933">
        <v>29</v>
      </c>
      <c r="Y4933" s="4">
        <v>4</v>
      </c>
      <c r="Z4933" s="4">
        <v>1.5</v>
      </c>
      <c r="AA4933" s="5">
        <v>36276.31</v>
      </c>
      <c r="AB4933" s="5">
        <f t="shared" si="696"/>
        <v>2285407.5299999998</v>
      </c>
      <c r="AC4933" s="5">
        <v>21927.06</v>
      </c>
      <c r="AD4933" s="5">
        <f t="shared" si="697"/>
        <v>1491040.08</v>
      </c>
      <c r="AE4933" s="5">
        <v>112452.16</v>
      </c>
      <c r="AF4933" s="5">
        <v>31118.52</v>
      </c>
      <c r="AG4933" s="5">
        <v>9124.43</v>
      </c>
      <c r="AH4933" s="5">
        <v>2175</v>
      </c>
      <c r="AI4933" s="5">
        <v>20203.59</v>
      </c>
      <c r="AJ4933">
        <v>2</v>
      </c>
      <c r="AK4933" s="5">
        <v>16486.27</v>
      </c>
      <c r="AL4933" s="5">
        <v>0</v>
      </c>
      <c r="AM4933" s="5">
        <v>42298.48</v>
      </c>
      <c r="AN4933">
        <v>4</v>
      </c>
      <c r="AO4933">
        <v>4</v>
      </c>
      <c r="AP4933" t="str">
        <f t="shared" si="698"/>
        <v>Yes</v>
      </c>
      <c r="AQ4933">
        <v>2</v>
      </c>
      <c r="AR4933" s="5">
        <f t="shared" si="699"/>
        <v>1724898.53</v>
      </c>
      <c r="AS4933" s="5">
        <f t="shared" si="700"/>
        <v>560509</v>
      </c>
      <c r="AT4933" t="s">
        <v>116</v>
      </c>
      <c r="AU4933" t="s">
        <v>6199</v>
      </c>
      <c r="AV4933" t="s">
        <v>6200</v>
      </c>
      <c r="AW4933" t="s">
        <v>6175</v>
      </c>
      <c r="AX4933" t="s">
        <v>6184</v>
      </c>
      <c r="AY4933">
        <v>68</v>
      </c>
      <c r="AZ4933">
        <v>0</v>
      </c>
      <c r="BA4933">
        <v>0</v>
      </c>
      <c r="BB4933" t="s">
        <v>6168</v>
      </c>
      <c r="BC4933">
        <v>0</v>
      </c>
      <c r="BD4933">
        <v>0</v>
      </c>
      <c r="BE4933" t="s">
        <v>6169</v>
      </c>
      <c r="BF4933" t="s">
        <v>6210</v>
      </c>
      <c r="BG4933">
        <v>0</v>
      </c>
      <c r="BH4933" t="s">
        <v>6171</v>
      </c>
      <c r="BI4933">
        <v>50</v>
      </c>
      <c r="BJ4933" t="s">
        <v>6172</v>
      </c>
      <c r="BK4933">
        <v>0</v>
      </c>
      <c r="BL4933">
        <v>75</v>
      </c>
      <c r="BM4933" s="3">
        <f t="shared" si="701"/>
        <v>0.90666666666666662</v>
      </c>
    </row>
    <row r="4934" spans="1:65">
      <c r="A4934" t="s">
        <v>5074</v>
      </c>
      <c r="B4934" s="2">
        <v>45957</v>
      </c>
      <c r="C4934" t="s">
        <v>4641</v>
      </c>
      <c r="D4934" t="s">
        <v>4642</v>
      </c>
      <c r="E4934">
        <v>10</v>
      </c>
      <c r="F4934" t="s">
        <v>61</v>
      </c>
      <c r="G4934" t="s">
        <v>50</v>
      </c>
      <c r="H4934" t="s">
        <v>183</v>
      </c>
      <c r="I4934" t="s">
        <v>52</v>
      </c>
      <c r="J4934" t="s">
        <v>65</v>
      </c>
      <c r="K4934" t="s">
        <v>75</v>
      </c>
      <c r="L4934" t="s">
        <v>92</v>
      </c>
      <c r="M4934" t="s">
        <v>56</v>
      </c>
      <c r="N4934" t="s">
        <v>76</v>
      </c>
      <c r="O4934" t="s">
        <v>58</v>
      </c>
      <c r="P4934">
        <v>48</v>
      </c>
      <c r="Q4934">
        <v>51</v>
      </c>
      <c r="R4934">
        <v>50</v>
      </c>
      <c r="S4934">
        <v>1</v>
      </c>
      <c r="T4934">
        <f t="shared" si="693"/>
        <v>49</v>
      </c>
      <c r="U4934">
        <v>47</v>
      </c>
      <c r="V4934">
        <f t="shared" si="694"/>
        <v>2</v>
      </c>
      <c r="W4934" s="3">
        <f t="shared" si="695"/>
        <v>0.02</v>
      </c>
      <c r="X4934">
        <v>29</v>
      </c>
      <c r="Y4934" s="4">
        <v>3.9</v>
      </c>
      <c r="Z4934" s="4">
        <v>1.4</v>
      </c>
      <c r="AA4934" s="5">
        <v>52180.99</v>
      </c>
      <c r="AB4934" s="5">
        <f t="shared" si="696"/>
        <v>2452506.5299999998</v>
      </c>
      <c r="AC4934" s="5">
        <v>35059.18</v>
      </c>
      <c r="AD4934" s="5">
        <f t="shared" si="697"/>
        <v>1752959</v>
      </c>
      <c r="AE4934" s="5">
        <v>115761.68</v>
      </c>
      <c r="AF4934" s="5">
        <v>30276.51</v>
      </c>
      <c r="AG4934" s="5">
        <v>9180.25</v>
      </c>
      <c r="AH4934" s="5">
        <v>2030</v>
      </c>
      <c r="AI4934" s="5">
        <v>4600</v>
      </c>
      <c r="AJ4934">
        <v>0</v>
      </c>
      <c r="AK4934" s="5">
        <v>0</v>
      </c>
      <c r="AL4934" s="5">
        <v>2039.66</v>
      </c>
      <c r="AM4934" s="5">
        <v>30191.55</v>
      </c>
      <c r="AN4934">
        <v>4</v>
      </c>
      <c r="AO4934">
        <v>3</v>
      </c>
      <c r="AP4934" t="str">
        <f t="shared" si="698"/>
        <v>Yes</v>
      </c>
      <c r="AQ4934">
        <v>0</v>
      </c>
      <c r="AR4934" s="5">
        <f t="shared" si="699"/>
        <v>1947038.65</v>
      </c>
      <c r="AS4934" s="5">
        <f t="shared" si="700"/>
        <v>505467.88</v>
      </c>
      <c r="AT4934" t="s">
        <v>59</v>
      </c>
      <c r="AU4934" t="s">
        <v>6164</v>
      </c>
      <c r="AV4934" t="s">
        <v>6165</v>
      </c>
      <c r="AW4934" t="s">
        <v>6166</v>
      </c>
      <c r="AX4934" t="s">
        <v>6167</v>
      </c>
      <c r="AY4934">
        <v>51</v>
      </c>
      <c r="AZ4934">
        <v>0</v>
      </c>
      <c r="BA4934">
        <v>14</v>
      </c>
      <c r="BB4934" t="s">
        <v>6180</v>
      </c>
      <c r="BC4934">
        <v>0</v>
      </c>
      <c r="BD4934">
        <v>0</v>
      </c>
      <c r="BE4934" t="s">
        <v>6169</v>
      </c>
      <c r="BF4934" t="s">
        <v>6170</v>
      </c>
      <c r="BG4934">
        <v>1</v>
      </c>
      <c r="BH4934" t="s">
        <v>6186</v>
      </c>
      <c r="BI4934">
        <v>26</v>
      </c>
      <c r="BJ4934" t="s">
        <v>6172</v>
      </c>
      <c r="BK4934">
        <v>0</v>
      </c>
      <c r="BL4934">
        <v>58</v>
      </c>
      <c r="BM4934" s="3">
        <f t="shared" si="701"/>
        <v>0.86206896551724133</v>
      </c>
    </row>
    <row r="4935" spans="1:65">
      <c r="A4935" t="s">
        <v>5075</v>
      </c>
      <c r="B4935" s="2">
        <v>45957</v>
      </c>
      <c r="C4935" t="s">
        <v>4641</v>
      </c>
      <c r="D4935" t="s">
        <v>4642</v>
      </c>
      <c r="E4935">
        <v>10</v>
      </c>
      <c r="F4935" t="s">
        <v>78</v>
      </c>
      <c r="G4935" t="s">
        <v>79</v>
      </c>
      <c r="H4935" t="s">
        <v>136</v>
      </c>
      <c r="I4935" t="s">
        <v>74</v>
      </c>
      <c r="J4935" t="s">
        <v>65</v>
      </c>
      <c r="K4935" t="s">
        <v>75</v>
      </c>
      <c r="L4935" t="s">
        <v>87</v>
      </c>
      <c r="M4935" t="s">
        <v>56</v>
      </c>
      <c r="N4935" t="s">
        <v>69</v>
      </c>
      <c r="O4935" t="s">
        <v>70</v>
      </c>
      <c r="P4935">
        <v>48</v>
      </c>
      <c r="Q4935">
        <v>51</v>
      </c>
      <c r="R4935">
        <v>50</v>
      </c>
      <c r="S4935">
        <v>1</v>
      </c>
      <c r="T4935">
        <f t="shared" si="693"/>
        <v>49</v>
      </c>
      <c r="U4935">
        <v>47</v>
      </c>
      <c r="V4935">
        <f t="shared" si="694"/>
        <v>2</v>
      </c>
      <c r="W4935" s="3">
        <f t="shared" si="695"/>
        <v>0.02</v>
      </c>
      <c r="X4935">
        <v>34</v>
      </c>
      <c r="Y4935" s="4">
        <v>4.0999999999999996</v>
      </c>
      <c r="Z4935" s="4">
        <v>1.7</v>
      </c>
      <c r="AA4935" s="5">
        <v>51381.85</v>
      </c>
      <c r="AB4935" s="5">
        <f t="shared" si="696"/>
        <v>2414946.9500000002</v>
      </c>
      <c r="AC4935" s="5">
        <v>35814.1</v>
      </c>
      <c r="AD4935" s="5">
        <f t="shared" si="697"/>
        <v>1790705</v>
      </c>
      <c r="AE4935" s="5">
        <v>110542.57</v>
      </c>
      <c r="AF4935" s="5">
        <v>34093.06</v>
      </c>
      <c r="AG4935" s="5">
        <v>10624.29</v>
      </c>
      <c r="AH4935" s="5">
        <v>2465</v>
      </c>
      <c r="AI4935" s="5">
        <v>4600</v>
      </c>
      <c r="AJ4935">
        <v>0</v>
      </c>
      <c r="AK4935" s="5">
        <v>0</v>
      </c>
      <c r="AL4935" s="5">
        <v>2058.3200000000002</v>
      </c>
      <c r="AM4935" s="5">
        <v>32568.73</v>
      </c>
      <c r="AN4935">
        <v>4</v>
      </c>
      <c r="AO4935">
        <v>3</v>
      </c>
      <c r="AP4935" t="str">
        <f t="shared" si="698"/>
        <v>Yes</v>
      </c>
      <c r="AQ4935">
        <v>1</v>
      </c>
      <c r="AR4935" s="5">
        <f t="shared" si="699"/>
        <v>1987656.97</v>
      </c>
      <c r="AS4935" s="5">
        <f t="shared" si="700"/>
        <v>427289.98</v>
      </c>
      <c r="AT4935" t="s">
        <v>59</v>
      </c>
      <c r="AU4935" t="s">
        <v>6164</v>
      </c>
      <c r="AV4935" t="s">
        <v>6165</v>
      </c>
      <c r="AW4935" t="s">
        <v>6166</v>
      </c>
      <c r="AX4935" t="s">
        <v>6167</v>
      </c>
      <c r="AY4935">
        <v>50</v>
      </c>
      <c r="AZ4935">
        <v>0</v>
      </c>
      <c r="BA4935">
        <v>17</v>
      </c>
      <c r="BB4935" t="s">
        <v>6180</v>
      </c>
      <c r="BC4935">
        <v>0</v>
      </c>
      <c r="BD4935">
        <v>0</v>
      </c>
      <c r="BE4935" t="s">
        <v>6169</v>
      </c>
      <c r="BF4935" t="s">
        <v>6170</v>
      </c>
      <c r="BG4935">
        <v>1</v>
      </c>
      <c r="BH4935" t="s">
        <v>6186</v>
      </c>
      <c r="BI4935">
        <v>55</v>
      </c>
      <c r="BJ4935" t="s">
        <v>6187</v>
      </c>
      <c r="BK4935">
        <v>0</v>
      </c>
      <c r="BL4935">
        <v>59</v>
      </c>
      <c r="BM4935" s="3">
        <f t="shared" si="701"/>
        <v>0.84745762711864403</v>
      </c>
    </row>
    <row r="4936" spans="1:65">
      <c r="A4936" t="s">
        <v>5076</v>
      </c>
      <c r="B4936" s="2">
        <v>45957</v>
      </c>
      <c r="C4936" t="s">
        <v>4641</v>
      </c>
      <c r="D4936" t="s">
        <v>4642</v>
      </c>
      <c r="E4936">
        <v>10</v>
      </c>
      <c r="F4936" t="s">
        <v>78</v>
      </c>
      <c r="G4936" t="s">
        <v>79</v>
      </c>
      <c r="H4936" t="s">
        <v>113</v>
      </c>
      <c r="I4936" t="s">
        <v>52</v>
      </c>
      <c r="J4936" t="s">
        <v>53</v>
      </c>
      <c r="K4936" t="s">
        <v>75</v>
      </c>
      <c r="L4936" t="s">
        <v>67</v>
      </c>
      <c r="M4936" t="s">
        <v>68</v>
      </c>
      <c r="N4936" t="s">
        <v>57</v>
      </c>
      <c r="O4936" t="s">
        <v>82</v>
      </c>
      <c r="P4936">
        <v>54</v>
      </c>
      <c r="Q4936">
        <v>57</v>
      </c>
      <c r="R4936">
        <v>54</v>
      </c>
      <c r="S4936">
        <v>5</v>
      </c>
      <c r="T4936">
        <f t="shared" si="693"/>
        <v>49</v>
      </c>
      <c r="U4936">
        <v>49</v>
      </c>
      <c r="V4936">
        <f t="shared" si="694"/>
        <v>0</v>
      </c>
      <c r="W4936" s="3">
        <f t="shared" si="695"/>
        <v>9.2592592592592587E-2</v>
      </c>
      <c r="X4936">
        <v>39</v>
      </c>
      <c r="Y4936" s="4">
        <v>4.4000000000000004</v>
      </c>
      <c r="Z4936" s="4">
        <v>1.4</v>
      </c>
      <c r="AA4936" s="5">
        <v>36094.6</v>
      </c>
      <c r="AB4936" s="5">
        <f t="shared" si="696"/>
        <v>1768635.4</v>
      </c>
      <c r="AC4936" s="5">
        <v>22047.85</v>
      </c>
      <c r="AD4936" s="5">
        <f t="shared" si="697"/>
        <v>1190583.8999999999</v>
      </c>
      <c r="AE4936" s="5">
        <v>96019.63</v>
      </c>
      <c r="AF4936" s="5">
        <v>26652.38</v>
      </c>
      <c r="AG4936" s="5">
        <v>11237.27</v>
      </c>
      <c r="AH4936" s="5">
        <v>2030</v>
      </c>
      <c r="AI4936" s="5">
        <v>19118.78</v>
      </c>
      <c r="AJ4936">
        <v>1</v>
      </c>
      <c r="AK4936" s="5">
        <v>8706.74</v>
      </c>
      <c r="AL4936" s="5">
        <v>0</v>
      </c>
      <c r="AM4936" s="5">
        <v>36647.42</v>
      </c>
      <c r="AN4936">
        <v>4</v>
      </c>
      <c r="AO4936">
        <v>5</v>
      </c>
      <c r="AP4936" t="str">
        <f t="shared" si="698"/>
        <v>No</v>
      </c>
      <c r="AQ4936">
        <v>2</v>
      </c>
      <c r="AR4936" s="5">
        <f t="shared" si="699"/>
        <v>1390996.12</v>
      </c>
      <c r="AS4936" s="5">
        <f t="shared" si="700"/>
        <v>377639.28</v>
      </c>
      <c r="AT4936" t="s">
        <v>1641</v>
      </c>
      <c r="AU4936" t="s">
        <v>6189</v>
      </c>
      <c r="AV4936" t="s">
        <v>6201</v>
      </c>
      <c r="AW4936" t="s">
        <v>6175</v>
      </c>
      <c r="AX4936" t="s">
        <v>6167</v>
      </c>
      <c r="AY4936">
        <v>61</v>
      </c>
      <c r="AZ4936">
        <v>4</v>
      </c>
      <c r="BA4936">
        <v>0</v>
      </c>
      <c r="BB4936" t="s">
        <v>6168</v>
      </c>
      <c r="BC4936">
        <v>0</v>
      </c>
      <c r="BD4936">
        <v>1</v>
      </c>
      <c r="BE4936" t="s">
        <v>6219</v>
      </c>
      <c r="BF4936" t="s">
        <v>6210</v>
      </c>
      <c r="BG4936">
        <v>1</v>
      </c>
      <c r="BH4936" t="s">
        <v>6179</v>
      </c>
      <c r="BI4936">
        <v>50</v>
      </c>
      <c r="BJ4936" t="s">
        <v>6172</v>
      </c>
      <c r="BK4936">
        <v>0</v>
      </c>
      <c r="BL4936">
        <v>76</v>
      </c>
      <c r="BM4936" s="3">
        <f t="shared" si="701"/>
        <v>0.71052631578947367</v>
      </c>
    </row>
    <row r="4937" spans="1:65">
      <c r="A4937" t="s">
        <v>5077</v>
      </c>
      <c r="B4937" s="2">
        <v>45957</v>
      </c>
      <c r="C4937" t="s">
        <v>4641</v>
      </c>
      <c r="D4937" t="s">
        <v>4642</v>
      </c>
      <c r="E4937">
        <v>10</v>
      </c>
      <c r="F4937" t="s">
        <v>61</v>
      </c>
      <c r="G4937" t="s">
        <v>62</v>
      </c>
      <c r="H4937" t="s">
        <v>63</v>
      </c>
      <c r="I4937" t="s">
        <v>64</v>
      </c>
      <c r="J4937" t="s">
        <v>65</v>
      </c>
      <c r="K4937" t="s">
        <v>66</v>
      </c>
      <c r="L4937" t="s">
        <v>55</v>
      </c>
      <c r="M4937" t="s">
        <v>56</v>
      </c>
      <c r="N4937" t="s">
        <v>57</v>
      </c>
      <c r="O4937" t="s">
        <v>82</v>
      </c>
      <c r="P4937">
        <v>45</v>
      </c>
      <c r="Q4937">
        <v>46</v>
      </c>
      <c r="R4937">
        <v>44</v>
      </c>
      <c r="S4937">
        <v>1</v>
      </c>
      <c r="T4937">
        <f t="shared" si="693"/>
        <v>43</v>
      </c>
      <c r="U4937">
        <v>43</v>
      </c>
      <c r="V4937">
        <f t="shared" si="694"/>
        <v>0</v>
      </c>
      <c r="W4937" s="3">
        <f t="shared" si="695"/>
        <v>2.2727272727272728E-2</v>
      </c>
      <c r="X4937">
        <v>19</v>
      </c>
      <c r="Y4937" s="4">
        <v>1.5</v>
      </c>
      <c r="Z4937" s="4">
        <v>1.1000000000000001</v>
      </c>
      <c r="AA4937" s="5">
        <v>48417.32</v>
      </c>
      <c r="AB4937" s="5">
        <f t="shared" si="696"/>
        <v>2081944.76</v>
      </c>
      <c r="AC4937" s="5">
        <v>34939.31</v>
      </c>
      <c r="AD4937" s="5">
        <f t="shared" si="697"/>
        <v>1537329.64</v>
      </c>
      <c r="AE4937" s="5">
        <v>94329.46</v>
      </c>
      <c r="AF4937" s="5">
        <v>27933.8</v>
      </c>
      <c r="AG4937" s="5">
        <v>9051.7000000000007</v>
      </c>
      <c r="AH4937" s="5">
        <v>1595</v>
      </c>
      <c r="AI4937" s="5">
        <v>4600</v>
      </c>
      <c r="AJ4937">
        <v>0</v>
      </c>
      <c r="AK4937" s="5">
        <v>0</v>
      </c>
      <c r="AL4937" s="5">
        <v>0</v>
      </c>
      <c r="AM4937" s="5">
        <v>29836.63</v>
      </c>
      <c r="AN4937">
        <v>4</v>
      </c>
      <c r="AO4937">
        <v>5</v>
      </c>
      <c r="AP4937" t="str">
        <f t="shared" si="698"/>
        <v>No</v>
      </c>
      <c r="AQ4937">
        <v>2</v>
      </c>
      <c r="AR4937" s="5">
        <f t="shared" si="699"/>
        <v>1704676.23</v>
      </c>
      <c r="AS4937" s="5">
        <f t="shared" si="700"/>
        <v>377268.53</v>
      </c>
      <c r="AT4937" t="s">
        <v>59</v>
      </c>
      <c r="AU4937" t="s">
        <v>6164</v>
      </c>
      <c r="AV4937" t="s">
        <v>6165</v>
      </c>
      <c r="AW4937" t="s">
        <v>6166</v>
      </c>
      <c r="AX4937" t="s">
        <v>6167</v>
      </c>
      <c r="AY4937">
        <v>46</v>
      </c>
      <c r="AZ4937">
        <v>0</v>
      </c>
      <c r="BA4937">
        <v>0</v>
      </c>
      <c r="BB4937" t="s">
        <v>6168</v>
      </c>
      <c r="BC4937">
        <v>0</v>
      </c>
      <c r="BD4937">
        <v>1</v>
      </c>
      <c r="BE4937" t="s">
        <v>6219</v>
      </c>
      <c r="BF4937" t="s">
        <v>6170</v>
      </c>
      <c r="BG4937">
        <v>0</v>
      </c>
      <c r="BH4937" t="s">
        <v>6171</v>
      </c>
      <c r="BI4937">
        <v>20</v>
      </c>
      <c r="BJ4937" t="s">
        <v>6172</v>
      </c>
      <c r="BK4937">
        <v>0</v>
      </c>
      <c r="BL4937">
        <v>60</v>
      </c>
      <c r="BM4937" s="3">
        <f t="shared" si="701"/>
        <v>0.73333333333333328</v>
      </c>
    </row>
    <row r="4938" spans="1:65">
      <c r="A4938" t="s">
        <v>5078</v>
      </c>
      <c r="B4938" s="2">
        <v>45958</v>
      </c>
      <c r="C4938" t="s">
        <v>4641</v>
      </c>
      <c r="D4938" t="s">
        <v>4642</v>
      </c>
      <c r="E4938">
        <v>10</v>
      </c>
      <c r="F4938" t="s">
        <v>61</v>
      </c>
      <c r="G4938" t="s">
        <v>62</v>
      </c>
      <c r="H4938" t="s">
        <v>104</v>
      </c>
      <c r="I4938" t="s">
        <v>64</v>
      </c>
      <c r="J4938" t="s">
        <v>65</v>
      </c>
      <c r="K4938" t="s">
        <v>54</v>
      </c>
      <c r="L4938" t="s">
        <v>55</v>
      </c>
      <c r="M4938" t="s">
        <v>56</v>
      </c>
      <c r="N4938" t="s">
        <v>109</v>
      </c>
      <c r="O4938" t="s">
        <v>58</v>
      </c>
      <c r="P4938">
        <v>41</v>
      </c>
      <c r="Q4938">
        <v>42</v>
      </c>
      <c r="R4938">
        <v>41</v>
      </c>
      <c r="S4938">
        <v>1</v>
      </c>
      <c r="T4938">
        <f t="shared" si="693"/>
        <v>40</v>
      </c>
      <c r="U4938">
        <v>39</v>
      </c>
      <c r="V4938">
        <f t="shared" si="694"/>
        <v>1</v>
      </c>
      <c r="W4938" s="3">
        <f t="shared" si="695"/>
        <v>2.4390243902439025E-2</v>
      </c>
      <c r="X4938">
        <v>28</v>
      </c>
      <c r="Y4938" s="4">
        <v>4</v>
      </c>
      <c r="Z4938" s="4">
        <v>1.5</v>
      </c>
      <c r="AA4938" s="5">
        <v>56132.44</v>
      </c>
      <c r="AB4938" s="5">
        <f t="shared" si="696"/>
        <v>2189165.16</v>
      </c>
      <c r="AC4938" s="5">
        <v>34617.39</v>
      </c>
      <c r="AD4938" s="5">
        <f t="shared" si="697"/>
        <v>1419312.99</v>
      </c>
      <c r="AE4938" s="5">
        <v>86840.9</v>
      </c>
      <c r="AF4938" s="5">
        <v>26095.42</v>
      </c>
      <c r="AG4938" s="5">
        <v>9449.7099999999991</v>
      </c>
      <c r="AH4938" s="5">
        <v>2175</v>
      </c>
      <c r="AI4938" s="5">
        <v>4600</v>
      </c>
      <c r="AJ4938">
        <v>0</v>
      </c>
      <c r="AK4938" s="5">
        <v>0</v>
      </c>
      <c r="AL4938" s="5">
        <v>1019.26</v>
      </c>
      <c r="AM4938" s="5">
        <v>62885.279999999999</v>
      </c>
      <c r="AN4938">
        <v>8</v>
      </c>
      <c r="AO4938">
        <v>10</v>
      </c>
      <c r="AP4938" t="str">
        <f t="shared" si="698"/>
        <v>No</v>
      </c>
      <c r="AQ4938">
        <v>2</v>
      </c>
      <c r="AR4938" s="5">
        <f t="shared" si="699"/>
        <v>1612378.56</v>
      </c>
      <c r="AS4938" s="5">
        <f t="shared" si="700"/>
        <v>576786.6</v>
      </c>
      <c r="AT4938" t="s">
        <v>59</v>
      </c>
      <c r="AU4938" t="s">
        <v>6164</v>
      </c>
      <c r="AV4938" t="s">
        <v>6165</v>
      </c>
      <c r="AW4938" t="s">
        <v>6166</v>
      </c>
      <c r="AX4938" t="s">
        <v>6167</v>
      </c>
      <c r="AY4938">
        <v>41</v>
      </c>
      <c r="AZ4938">
        <v>0</v>
      </c>
      <c r="BA4938">
        <v>16</v>
      </c>
      <c r="BB4938" t="s">
        <v>6198</v>
      </c>
      <c r="BC4938">
        <v>0</v>
      </c>
      <c r="BD4938">
        <v>2</v>
      </c>
      <c r="BE4938" t="s">
        <v>6196</v>
      </c>
      <c r="BF4938" t="s">
        <v>6170</v>
      </c>
      <c r="BG4938">
        <v>1</v>
      </c>
      <c r="BH4938" t="s">
        <v>6186</v>
      </c>
      <c r="BI4938">
        <v>46</v>
      </c>
      <c r="BJ4938" t="s">
        <v>6172</v>
      </c>
      <c r="BK4938">
        <v>0</v>
      </c>
      <c r="BL4938">
        <v>64</v>
      </c>
      <c r="BM4938" s="3">
        <f t="shared" si="701"/>
        <v>0.640625</v>
      </c>
    </row>
    <row r="4939" spans="1:65">
      <c r="A4939" t="s">
        <v>5079</v>
      </c>
      <c r="B4939" s="2">
        <v>45958</v>
      </c>
      <c r="C4939" t="s">
        <v>4641</v>
      </c>
      <c r="D4939" t="s">
        <v>4642</v>
      </c>
      <c r="E4939">
        <v>10</v>
      </c>
      <c r="F4939" t="s">
        <v>78</v>
      </c>
      <c r="G4939" t="s">
        <v>62</v>
      </c>
      <c r="H4939" t="s">
        <v>190</v>
      </c>
      <c r="I4939" t="s">
        <v>64</v>
      </c>
      <c r="J4939" t="s">
        <v>81</v>
      </c>
      <c r="K4939" t="s">
        <v>54</v>
      </c>
      <c r="L4939" t="s">
        <v>55</v>
      </c>
      <c r="M4939" t="s">
        <v>56</v>
      </c>
      <c r="N4939" t="s">
        <v>94</v>
      </c>
      <c r="O4939" t="s">
        <v>70</v>
      </c>
      <c r="P4939">
        <v>32</v>
      </c>
      <c r="Q4939">
        <v>32</v>
      </c>
      <c r="R4939">
        <v>30</v>
      </c>
      <c r="S4939">
        <v>1</v>
      </c>
      <c r="T4939">
        <f t="shared" si="693"/>
        <v>29</v>
      </c>
      <c r="U4939">
        <v>29</v>
      </c>
      <c r="V4939">
        <f t="shared" si="694"/>
        <v>0</v>
      </c>
      <c r="W4939" s="3">
        <f t="shared" si="695"/>
        <v>3.3333333333333333E-2</v>
      </c>
      <c r="X4939">
        <v>32</v>
      </c>
      <c r="Y4939" s="4">
        <v>2.2999999999999998</v>
      </c>
      <c r="Z4939" s="4">
        <v>1.4</v>
      </c>
      <c r="AA4939" s="5">
        <v>83986.8</v>
      </c>
      <c r="AB4939" s="5">
        <f t="shared" si="696"/>
        <v>2435617.2000000002</v>
      </c>
      <c r="AC4939" s="5">
        <v>52906.04</v>
      </c>
      <c r="AD4939" s="5">
        <f t="shared" si="697"/>
        <v>1587181.2</v>
      </c>
      <c r="AE4939" s="5">
        <v>87799.99</v>
      </c>
      <c r="AF4939" s="5">
        <v>27498.51</v>
      </c>
      <c r="AG4939" s="5">
        <v>9388.17</v>
      </c>
      <c r="AH4939" s="5">
        <v>2030</v>
      </c>
      <c r="AI4939" s="5">
        <v>6800</v>
      </c>
      <c r="AJ4939">
        <v>0</v>
      </c>
      <c r="AK4939" s="5">
        <v>0</v>
      </c>
      <c r="AL4939" s="5">
        <v>0</v>
      </c>
      <c r="AM4939" s="5">
        <v>19497.990000000002</v>
      </c>
      <c r="AN4939">
        <v>4</v>
      </c>
      <c r="AO4939">
        <v>3</v>
      </c>
      <c r="AP4939" t="str">
        <f t="shared" si="698"/>
        <v>Yes</v>
      </c>
      <c r="AQ4939">
        <v>1</v>
      </c>
      <c r="AR4939" s="5">
        <f t="shared" si="699"/>
        <v>1740195.86</v>
      </c>
      <c r="AS4939" s="5">
        <f t="shared" si="700"/>
        <v>695421.34</v>
      </c>
      <c r="AT4939" t="s">
        <v>59</v>
      </c>
      <c r="AU4939" t="s">
        <v>6164</v>
      </c>
      <c r="AV4939" t="s">
        <v>6165</v>
      </c>
      <c r="AW4939" t="s">
        <v>6166</v>
      </c>
      <c r="AX4939" t="s">
        <v>6167</v>
      </c>
      <c r="AY4939">
        <v>35</v>
      </c>
      <c r="AZ4939">
        <v>0</v>
      </c>
      <c r="BA4939">
        <v>0</v>
      </c>
      <c r="BB4939" t="s">
        <v>6168</v>
      </c>
      <c r="BC4939">
        <v>0</v>
      </c>
      <c r="BD4939">
        <v>0</v>
      </c>
      <c r="BE4939" t="s">
        <v>6169</v>
      </c>
      <c r="BF4939" t="s">
        <v>6170</v>
      </c>
      <c r="BG4939">
        <v>1</v>
      </c>
      <c r="BH4939" t="s">
        <v>6179</v>
      </c>
      <c r="BI4939">
        <v>37</v>
      </c>
      <c r="BJ4939" t="s">
        <v>6172</v>
      </c>
      <c r="BK4939">
        <v>0</v>
      </c>
      <c r="BL4939">
        <v>48</v>
      </c>
      <c r="BM4939" s="3">
        <f t="shared" si="701"/>
        <v>0.625</v>
      </c>
    </row>
    <row r="4940" spans="1:65">
      <c r="A4940" t="s">
        <v>5080</v>
      </c>
      <c r="B4940" s="2">
        <v>45958</v>
      </c>
      <c r="C4940" t="s">
        <v>4641</v>
      </c>
      <c r="D4940" t="s">
        <v>4642</v>
      </c>
      <c r="E4940">
        <v>10</v>
      </c>
      <c r="F4940" t="s">
        <v>61</v>
      </c>
      <c r="G4940" t="s">
        <v>62</v>
      </c>
      <c r="H4940" t="s">
        <v>104</v>
      </c>
      <c r="I4940" t="s">
        <v>74</v>
      </c>
      <c r="J4940" t="s">
        <v>81</v>
      </c>
      <c r="K4940" t="s">
        <v>66</v>
      </c>
      <c r="L4940" t="s">
        <v>87</v>
      </c>
      <c r="M4940" t="s">
        <v>56</v>
      </c>
      <c r="N4940" t="s">
        <v>69</v>
      </c>
      <c r="O4940" t="s">
        <v>70</v>
      </c>
      <c r="P4940">
        <v>32</v>
      </c>
      <c r="Q4940">
        <v>34</v>
      </c>
      <c r="R4940">
        <v>32</v>
      </c>
      <c r="S4940">
        <v>1</v>
      </c>
      <c r="T4940">
        <f t="shared" si="693"/>
        <v>31</v>
      </c>
      <c r="U4940">
        <v>31</v>
      </c>
      <c r="V4940">
        <f t="shared" si="694"/>
        <v>0</v>
      </c>
      <c r="W4940" s="3">
        <f t="shared" si="695"/>
        <v>3.125E-2</v>
      </c>
      <c r="X4940">
        <v>28</v>
      </c>
      <c r="Y4940" s="4">
        <v>4.7</v>
      </c>
      <c r="Z4940" s="4">
        <v>1.6</v>
      </c>
      <c r="AA4940" s="5">
        <v>73585.59</v>
      </c>
      <c r="AB4940" s="5">
        <f t="shared" si="696"/>
        <v>2281153.29</v>
      </c>
      <c r="AC4940" s="5">
        <v>54317.03</v>
      </c>
      <c r="AD4940" s="5">
        <f t="shared" si="697"/>
        <v>1738144.96</v>
      </c>
      <c r="AE4940" s="5">
        <v>97267.27</v>
      </c>
      <c r="AF4940" s="5">
        <v>28082.2</v>
      </c>
      <c r="AG4940" s="5">
        <v>9185.31</v>
      </c>
      <c r="AH4940" s="5">
        <v>2320</v>
      </c>
      <c r="AI4940" s="5">
        <v>6800</v>
      </c>
      <c r="AJ4940">
        <v>0</v>
      </c>
      <c r="AK4940" s="5">
        <v>0</v>
      </c>
      <c r="AL4940" s="5">
        <v>0</v>
      </c>
      <c r="AM4940" s="5">
        <v>19023.099999999999</v>
      </c>
      <c r="AN4940">
        <v>4</v>
      </c>
      <c r="AO4940">
        <v>4</v>
      </c>
      <c r="AP4940" t="str">
        <f t="shared" si="698"/>
        <v>Yes</v>
      </c>
      <c r="AQ4940">
        <v>0</v>
      </c>
      <c r="AR4940" s="5">
        <f t="shared" si="699"/>
        <v>1900822.84</v>
      </c>
      <c r="AS4940" s="5">
        <f t="shared" si="700"/>
        <v>380330.45</v>
      </c>
      <c r="AT4940" t="s">
        <v>59</v>
      </c>
      <c r="AU4940" t="s">
        <v>6164</v>
      </c>
      <c r="AV4940" t="s">
        <v>6165</v>
      </c>
      <c r="AW4940" t="s">
        <v>6166</v>
      </c>
      <c r="AX4940" t="s">
        <v>6167</v>
      </c>
      <c r="AY4940">
        <v>37</v>
      </c>
      <c r="AZ4940">
        <v>2</v>
      </c>
      <c r="BA4940">
        <v>0</v>
      </c>
      <c r="BB4940" t="s">
        <v>6168</v>
      </c>
      <c r="BC4940">
        <v>0</v>
      </c>
      <c r="BD4940">
        <v>0</v>
      </c>
      <c r="BE4940" t="s">
        <v>6169</v>
      </c>
      <c r="BF4940" t="s">
        <v>6170</v>
      </c>
      <c r="BG4940">
        <v>1</v>
      </c>
      <c r="BH4940" t="s">
        <v>6186</v>
      </c>
      <c r="BI4940">
        <v>44</v>
      </c>
      <c r="BJ4940" t="s">
        <v>6172</v>
      </c>
      <c r="BK4940">
        <v>0</v>
      </c>
      <c r="BL4940">
        <v>48</v>
      </c>
      <c r="BM4940" s="3">
        <f t="shared" si="701"/>
        <v>0.66666666666666663</v>
      </c>
    </row>
    <row r="4941" spans="1:65">
      <c r="A4941" t="s">
        <v>5081</v>
      </c>
      <c r="B4941" s="2">
        <v>45958</v>
      </c>
      <c r="C4941" t="s">
        <v>4641</v>
      </c>
      <c r="D4941" t="s">
        <v>4642</v>
      </c>
      <c r="E4941">
        <v>10</v>
      </c>
      <c r="F4941" t="s">
        <v>61</v>
      </c>
      <c r="G4941" t="s">
        <v>62</v>
      </c>
      <c r="H4941" t="s">
        <v>96</v>
      </c>
      <c r="I4941" t="s">
        <v>64</v>
      </c>
      <c r="J4941" t="s">
        <v>65</v>
      </c>
      <c r="K4941" t="s">
        <v>75</v>
      </c>
      <c r="L4941" t="s">
        <v>92</v>
      </c>
      <c r="M4941" t="s">
        <v>56</v>
      </c>
      <c r="N4941" t="s">
        <v>69</v>
      </c>
      <c r="O4941" t="s">
        <v>58</v>
      </c>
      <c r="P4941">
        <v>41</v>
      </c>
      <c r="Q4941">
        <v>44</v>
      </c>
      <c r="R4941">
        <v>44</v>
      </c>
      <c r="S4941">
        <v>1</v>
      </c>
      <c r="T4941">
        <f t="shared" si="693"/>
        <v>43</v>
      </c>
      <c r="U4941">
        <v>41</v>
      </c>
      <c r="V4941">
        <f t="shared" si="694"/>
        <v>2</v>
      </c>
      <c r="W4941" s="3">
        <f t="shared" si="695"/>
        <v>2.2727272727272728E-2</v>
      </c>
      <c r="X4941">
        <v>26</v>
      </c>
      <c r="Y4941" s="4">
        <v>1.9</v>
      </c>
      <c r="Z4941" s="4">
        <v>2</v>
      </c>
      <c r="AA4941" s="5">
        <v>51822.46</v>
      </c>
      <c r="AB4941" s="5">
        <f t="shared" si="696"/>
        <v>2124720.86</v>
      </c>
      <c r="AC4941" s="5">
        <v>35405.199999999997</v>
      </c>
      <c r="AD4941" s="5">
        <f t="shared" si="697"/>
        <v>1557828.8</v>
      </c>
      <c r="AE4941" s="5">
        <v>94182.62</v>
      </c>
      <c r="AF4941" s="5">
        <v>28091.88</v>
      </c>
      <c r="AG4941" s="5">
        <v>8800.26</v>
      </c>
      <c r="AH4941" s="5">
        <v>2900</v>
      </c>
      <c r="AI4941" s="5">
        <v>4600</v>
      </c>
      <c r="AJ4941">
        <v>0</v>
      </c>
      <c r="AK4941" s="5">
        <v>0</v>
      </c>
      <c r="AL4941" s="5">
        <v>1933.04</v>
      </c>
      <c r="AM4941" s="5">
        <v>27645.22</v>
      </c>
      <c r="AN4941">
        <v>4</v>
      </c>
      <c r="AO4941">
        <v>5</v>
      </c>
      <c r="AP4941" t="str">
        <f t="shared" si="698"/>
        <v>No</v>
      </c>
      <c r="AQ4941">
        <v>2</v>
      </c>
      <c r="AR4941" s="5">
        <f t="shared" si="699"/>
        <v>1725981.82</v>
      </c>
      <c r="AS4941" s="5">
        <f t="shared" si="700"/>
        <v>398739.04</v>
      </c>
      <c r="AT4941" t="s">
        <v>59</v>
      </c>
      <c r="AU4941" t="s">
        <v>6164</v>
      </c>
      <c r="AV4941" t="s">
        <v>6165</v>
      </c>
      <c r="AW4941" t="s">
        <v>6166</v>
      </c>
      <c r="AX4941" t="s">
        <v>6184</v>
      </c>
      <c r="AY4941">
        <v>45</v>
      </c>
      <c r="AZ4941">
        <v>1</v>
      </c>
      <c r="BA4941">
        <v>22</v>
      </c>
      <c r="BB4941" t="s">
        <v>6180</v>
      </c>
      <c r="BC4941">
        <v>0</v>
      </c>
      <c r="BD4941">
        <v>1</v>
      </c>
      <c r="BE4941" t="s">
        <v>6188</v>
      </c>
      <c r="BF4941" t="s">
        <v>6170</v>
      </c>
      <c r="BG4941">
        <v>1</v>
      </c>
      <c r="BH4941" t="s">
        <v>6186</v>
      </c>
      <c r="BI4941">
        <v>53</v>
      </c>
      <c r="BJ4941" t="s">
        <v>6187</v>
      </c>
      <c r="BK4941">
        <v>0</v>
      </c>
      <c r="BL4941">
        <v>61</v>
      </c>
      <c r="BM4941" s="3">
        <f t="shared" si="701"/>
        <v>0.72131147540983609</v>
      </c>
    </row>
    <row r="4942" spans="1:65">
      <c r="A4942" t="s">
        <v>5082</v>
      </c>
      <c r="B4942" s="2">
        <v>45958</v>
      </c>
      <c r="C4942" t="s">
        <v>4641</v>
      </c>
      <c r="D4942" t="s">
        <v>4642</v>
      </c>
      <c r="E4942">
        <v>10</v>
      </c>
      <c r="F4942" t="s">
        <v>49</v>
      </c>
      <c r="G4942" t="s">
        <v>62</v>
      </c>
      <c r="H4942" t="s">
        <v>226</v>
      </c>
      <c r="I4942" t="s">
        <v>64</v>
      </c>
      <c r="J4942" t="s">
        <v>53</v>
      </c>
      <c r="K4942" t="s">
        <v>66</v>
      </c>
      <c r="L4942" t="s">
        <v>67</v>
      </c>
      <c r="M4942" t="s">
        <v>68</v>
      </c>
      <c r="N4942" t="s">
        <v>57</v>
      </c>
      <c r="O4942" t="s">
        <v>70</v>
      </c>
      <c r="P4942">
        <v>58</v>
      </c>
      <c r="Q4942">
        <v>61</v>
      </c>
      <c r="R4942">
        <v>58</v>
      </c>
      <c r="S4942">
        <v>5</v>
      </c>
      <c r="T4942">
        <f t="shared" si="693"/>
        <v>53</v>
      </c>
      <c r="U4942">
        <v>53</v>
      </c>
      <c r="V4942">
        <f t="shared" si="694"/>
        <v>0</v>
      </c>
      <c r="W4942" s="3">
        <f t="shared" si="695"/>
        <v>8.6206896551724144E-2</v>
      </c>
      <c r="X4942">
        <v>34</v>
      </c>
      <c r="Y4942" s="4">
        <v>3.8</v>
      </c>
      <c r="Z4942" s="4">
        <v>1.7</v>
      </c>
      <c r="AA4942" s="5">
        <v>34208</v>
      </c>
      <c r="AB4942" s="5">
        <f t="shared" si="696"/>
        <v>1813024</v>
      </c>
      <c r="AC4942" s="5">
        <v>22032.15</v>
      </c>
      <c r="AD4942" s="5">
        <f t="shared" si="697"/>
        <v>1277864.7</v>
      </c>
      <c r="AE4942" s="5">
        <v>95542.52</v>
      </c>
      <c r="AF4942" s="5">
        <v>27150.73</v>
      </c>
      <c r="AG4942" s="5">
        <v>11041.06</v>
      </c>
      <c r="AH4942" s="5">
        <v>2465</v>
      </c>
      <c r="AI4942" s="5">
        <v>19790.12</v>
      </c>
      <c r="AJ4942">
        <v>2</v>
      </c>
      <c r="AK4942" s="5">
        <v>17438.32</v>
      </c>
      <c r="AL4942" s="5">
        <v>0</v>
      </c>
      <c r="AM4942" s="5">
        <v>32971.480000000003</v>
      </c>
      <c r="AN4942">
        <v>4</v>
      </c>
      <c r="AO4942">
        <v>3</v>
      </c>
      <c r="AP4942" t="str">
        <f t="shared" si="698"/>
        <v>Yes</v>
      </c>
      <c r="AQ4942">
        <v>2</v>
      </c>
      <c r="AR4942" s="5">
        <f t="shared" si="699"/>
        <v>1484263.93</v>
      </c>
      <c r="AS4942" s="5">
        <f t="shared" si="700"/>
        <v>328760.07</v>
      </c>
      <c r="AT4942" t="s">
        <v>1641</v>
      </c>
      <c r="AU4942" t="s">
        <v>6173</v>
      </c>
      <c r="AV4942" t="s">
        <v>6174</v>
      </c>
      <c r="AW4942" t="s">
        <v>6175</v>
      </c>
      <c r="AX4942" t="s">
        <v>6167</v>
      </c>
      <c r="AY4942">
        <v>60</v>
      </c>
      <c r="AZ4942">
        <v>0</v>
      </c>
      <c r="BA4942">
        <v>0</v>
      </c>
      <c r="BB4942" t="s">
        <v>6168</v>
      </c>
      <c r="BC4942">
        <v>0</v>
      </c>
      <c r="BD4942">
        <v>0</v>
      </c>
      <c r="BE4942" t="s">
        <v>6169</v>
      </c>
      <c r="BF4942" t="s">
        <v>6210</v>
      </c>
      <c r="BG4942">
        <v>0</v>
      </c>
      <c r="BH4942" t="s">
        <v>6171</v>
      </c>
      <c r="BI4942">
        <v>27</v>
      </c>
      <c r="BJ4942" t="s">
        <v>6172</v>
      </c>
      <c r="BK4942">
        <v>0</v>
      </c>
      <c r="BL4942">
        <v>70</v>
      </c>
      <c r="BM4942" s="3">
        <f t="shared" si="701"/>
        <v>0.82857142857142863</v>
      </c>
    </row>
    <row r="4943" spans="1:65">
      <c r="A4943" t="s">
        <v>5083</v>
      </c>
      <c r="B4943" s="2">
        <v>45958</v>
      </c>
      <c r="C4943" t="s">
        <v>4641</v>
      </c>
      <c r="D4943" t="s">
        <v>4642</v>
      </c>
      <c r="E4943">
        <v>10</v>
      </c>
      <c r="F4943" t="s">
        <v>61</v>
      </c>
      <c r="G4943" t="s">
        <v>79</v>
      </c>
      <c r="H4943" t="s">
        <v>98</v>
      </c>
      <c r="I4943" t="s">
        <v>52</v>
      </c>
      <c r="J4943" t="s">
        <v>65</v>
      </c>
      <c r="K4943" t="s">
        <v>75</v>
      </c>
      <c r="L4943" t="s">
        <v>87</v>
      </c>
      <c r="M4943" t="s">
        <v>68</v>
      </c>
      <c r="N4943" t="s">
        <v>109</v>
      </c>
      <c r="O4943" t="s">
        <v>70</v>
      </c>
      <c r="P4943">
        <v>43</v>
      </c>
      <c r="Q4943">
        <v>44</v>
      </c>
      <c r="R4943">
        <v>45</v>
      </c>
      <c r="S4943">
        <v>2</v>
      </c>
      <c r="T4943">
        <f t="shared" si="693"/>
        <v>43</v>
      </c>
      <c r="U4943">
        <v>42</v>
      </c>
      <c r="V4943">
        <f t="shared" si="694"/>
        <v>1</v>
      </c>
      <c r="W4943" s="3">
        <f t="shared" si="695"/>
        <v>4.4444444444444446E-2</v>
      </c>
      <c r="X4943">
        <v>31</v>
      </c>
      <c r="Y4943" s="4">
        <v>0</v>
      </c>
      <c r="Z4943" s="4">
        <v>1.6</v>
      </c>
      <c r="AA4943" s="5">
        <v>51781.46</v>
      </c>
      <c r="AB4943" s="5">
        <f t="shared" si="696"/>
        <v>2174821.3199999998</v>
      </c>
      <c r="AC4943" s="5">
        <v>33978.639999999999</v>
      </c>
      <c r="AD4943" s="5">
        <f t="shared" si="697"/>
        <v>1529038.8</v>
      </c>
      <c r="AE4943" s="5">
        <v>104259.03</v>
      </c>
      <c r="AF4943" s="5">
        <v>28755.84</v>
      </c>
      <c r="AG4943" s="5">
        <v>9901.17</v>
      </c>
      <c r="AH4943" s="5">
        <v>2320</v>
      </c>
      <c r="AI4943" s="5">
        <v>9200</v>
      </c>
      <c r="AJ4943">
        <v>1</v>
      </c>
      <c r="AK4943" s="5">
        <v>13808.87</v>
      </c>
      <c r="AL4943" s="5">
        <v>1033.57</v>
      </c>
      <c r="AM4943" s="5">
        <v>63550.22</v>
      </c>
      <c r="AN4943">
        <v>8</v>
      </c>
      <c r="AO4943">
        <v>9</v>
      </c>
      <c r="AP4943" t="str">
        <f t="shared" si="698"/>
        <v>No</v>
      </c>
      <c r="AQ4943">
        <v>3</v>
      </c>
      <c r="AR4943" s="5">
        <f t="shared" si="699"/>
        <v>1761867.5</v>
      </c>
      <c r="AS4943" s="5">
        <f t="shared" si="700"/>
        <v>412953.82</v>
      </c>
      <c r="AT4943" t="s">
        <v>59</v>
      </c>
      <c r="AU4943" t="s">
        <v>6189</v>
      </c>
      <c r="AV4943" t="s">
        <v>6190</v>
      </c>
      <c r="AW4943" t="s">
        <v>6183</v>
      </c>
      <c r="AX4943" t="s">
        <v>6184</v>
      </c>
      <c r="AY4943">
        <v>44</v>
      </c>
      <c r="AZ4943">
        <v>1</v>
      </c>
      <c r="BA4943">
        <v>11</v>
      </c>
      <c r="BB4943" t="s">
        <v>6180</v>
      </c>
      <c r="BC4943">
        <v>1</v>
      </c>
      <c r="BD4943">
        <v>0</v>
      </c>
      <c r="BE4943" t="s">
        <v>6178</v>
      </c>
      <c r="BF4943" t="s">
        <v>6176</v>
      </c>
      <c r="BG4943">
        <v>0</v>
      </c>
      <c r="BH4943" t="s">
        <v>6171</v>
      </c>
      <c r="BI4943">
        <v>20</v>
      </c>
      <c r="BJ4943" t="s">
        <v>6172</v>
      </c>
      <c r="BK4943">
        <v>0</v>
      </c>
      <c r="BL4943">
        <v>61</v>
      </c>
      <c r="BM4943" s="3">
        <f t="shared" si="701"/>
        <v>0.73770491803278693</v>
      </c>
    </row>
    <row r="4944" spans="1:65">
      <c r="A4944" t="s">
        <v>5084</v>
      </c>
      <c r="B4944" s="2">
        <v>45958</v>
      </c>
      <c r="C4944" t="s">
        <v>4641</v>
      </c>
      <c r="D4944" t="s">
        <v>4642</v>
      </c>
      <c r="E4944">
        <v>10</v>
      </c>
      <c r="F4944" t="s">
        <v>78</v>
      </c>
      <c r="G4944" t="s">
        <v>62</v>
      </c>
      <c r="H4944" t="s">
        <v>153</v>
      </c>
      <c r="I4944" t="s">
        <v>52</v>
      </c>
      <c r="J4944" t="s">
        <v>65</v>
      </c>
      <c r="K4944" t="s">
        <v>75</v>
      </c>
      <c r="L4944" t="s">
        <v>92</v>
      </c>
      <c r="M4944" t="s">
        <v>68</v>
      </c>
      <c r="N4944" t="s">
        <v>76</v>
      </c>
      <c r="O4944" t="s">
        <v>82</v>
      </c>
      <c r="P4944">
        <v>44</v>
      </c>
      <c r="Q4944">
        <v>45</v>
      </c>
      <c r="R4944">
        <v>42</v>
      </c>
      <c r="S4944">
        <v>2</v>
      </c>
      <c r="T4944">
        <f t="shared" si="693"/>
        <v>40</v>
      </c>
      <c r="U4944">
        <v>40</v>
      </c>
      <c r="V4944">
        <f t="shared" si="694"/>
        <v>0</v>
      </c>
      <c r="W4944" s="3">
        <f t="shared" si="695"/>
        <v>4.7619047619047616E-2</v>
      </c>
      <c r="X4944">
        <v>34</v>
      </c>
      <c r="Y4944" s="4">
        <v>5.7</v>
      </c>
      <c r="Z4944" s="4">
        <v>1.8</v>
      </c>
      <c r="AA4944" s="5">
        <v>52599.95</v>
      </c>
      <c r="AB4944" s="5">
        <f t="shared" si="696"/>
        <v>2103998</v>
      </c>
      <c r="AC4944" s="5">
        <v>33776.519999999997</v>
      </c>
      <c r="AD4944" s="5">
        <f t="shared" si="697"/>
        <v>1418613.84</v>
      </c>
      <c r="AE4944" s="5">
        <v>97995.72</v>
      </c>
      <c r="AF4944" s="5">
        <v>28944.49</v>
      </c>
      <c r="AG4944" s="5">
        <v>10148.469999999999</v>
      </c>
      <c r="AH4944" s="5">
        <v>2610</v>
      </c>
      <c r="AI4944" s="5">
        <v>9200</v>
      </c>
      <c r="AJ4944">
        <v>0</v>
      </c>
      <c r="AK4944" s="5">
        <v>0</v>
      </c>
      <c r="AL4944" s="5">
        <v>0</v>
      </c>
      <c r="AM4944" s="5">
        <v>38019.699999999997</v>
      </c>
      <c r="AN4944">
        <v>4</v>
      </c>
      <c r="AO4944">
        <v>9</v>
      </c>
      <c r="AP4944" t="str">
        <f t="shared" si="698"/>
        <v>No</v>
      </c>
      <c r="AQ4944">
        <v>1</v>
      </c>
      <c r="AR4944" s="5">
        <f t="shared" si="699"/>
        <v>1605532.22</v>
      </c>
      <c r="AS4944" s="5">
        <f t="shared" si="700"/>
        <v>498465.78</v>
      </c>
      <c r="AT4944" t="s">
        <v>116</v>
      </c>
      <c r="AU4944" t="s">
        <v>6164</v>
      </c>
      <c r="AV4944" t="s">
        <v>6165</v>
      </c>
      <c r="AW4944" t="s">
        <v>6166</v>
      </c>
      <c r="AX4944" t="s">
        <v>6167</v>
      </c>
      <c r="AY4944">
        <v>48</v>
      </c>
      <c r="AZ4944">
        <v>2</v>
      </c>
      <c r="BA4944">
        <v>0</v>
      </c>
      <c r="BB4944" t="s">
        <v>6168</v>
      </c>
      <c r="BC4944">
        <v>1</v>
      </c>
      <c r="BD4944">
        <v>4</v>
      </c>
      <c r="BE4944" t="s">
        <v>6218</v>
      </c>
      <c r="BF4944" t="s">
        <v>6176</v>
      </c>
      <c r="BG4944">
        <v>1</v>
      </c>
      <c r="BH4944" t="s">
        <v>6186</v>
      </c>
      <c r="BI4944">
        <v>34</v>
      </c>
      <c r="BJ4944" t="s">
        <v>6172</v>
      </c>
      <c r="BK4944">
        <v>0</v>
      </c>
      <c r="BL4944">
        <v>59</v>
      </c>
      <c r="BM4944" s="3">
        <f t="shared" si="701"/>
        <v>0.71186440677966101</v>
      </c>
    </row>
    <row r="4945" spans="1:65">
      <c r="A4945" t="s">
        <v>5085</v>
      </c>
      <c r="B4945" s="2">
        <v>45958</v>
      </c>
      <c r="C4945" t="s">
        <v>4641</v>
      </c>
      <c r="D4945" t="s">
        <v>4642</v>
      </c>
      <c r="E4945">
        <v>10</v>
      </c>
      <c r="F4945" t="s">
        <v>72</v>
      </c>
      <c r="G4945" t="s">
        <v>50</v>
      </c>
      <c r="H4945" t="s">
        <v>73</v>
      </c>
      <c r="I4945" t="s">
        <v>52</v>
      </c>
      <c r="J4945" t="s">
        <v>53</v>
      </c>
      <c r="K4945" t="s">
        <v>54</v>
      </c>
      <c r="L4945" t="s">
        <v>67</v>
      </c>
      <c r="M4945" t="s">
        <v>56</v>
      </c>
      <c r="N4945" t="s">
        <v>109</v>
      </c>
      <c r="O4945" t="s">
        <v>70</v>
      </c>
      <c r="P4945">
        <v>66</v>
      </c>
      <c r="Q4945">
        <v>70</v>
      </c>
      <c r="R4945">
        <v>69</v>
      </c>
      <c r="S4945">
        <v>2</v>
      </c>
      <c r="T4945">
        <f t="shared" si="693"/>
        <v>67</v>
      </c>
      <c r="U4945">
        <v>64</v>
      </c>
      <c r="V4945">
        <f t="shared" si="694"/>
        <v>3</v>
      </c>
      <c r="W4945" s="3">
        <f t="shared" si="695"/>
        <v>2.8985507246376812E-2</v>
      </c>
      <c r="X4945">
        <v>32</v>
      </c>
      <c r="Y4945" s="4">
        <v>5.4</v>
      </c>
      <c r="Z4945" s="4">
        <v>1.2</v>
      </c>
      <c r="AA4945" s="5">
        <v>38992.89</v>
      </c>
      <c r="AB4945" s="5">
        <f t="shared" si="696"/>
        <v>2495544.96</v>
      </c>
      <c r="AC4945" s="5">
        <v>22845.94</v>
      </c>
      <c r="AD4945" s="5">
        <f t="shared" si="697"/>
        <v>1576369.86</v>
      </c>
      <c r="AE4945" s="5">
        <v>122515.51</v>
      </c>
      <c r="AF4945" s="5">
        <v>31711.38</v>
      </c>
      <c r="AG4945" s="5">
        <v>9653.1</v>
      </c>
      <c r="AH4945" s="5">
        <v>1740</v>
      </c>
      <c r="AI4945" s="5">
        <v>6400</v>
      </c>
      <c r="AJ4945">
        <v>0</v>
      </c>
      <c r="AK4945" s="5">
        <v>0</v>
      </c>
      <c r="AL4945" s="5">
        <v>1907.17</v>
      </c>
      <c r="AM4945" s="5">
        <v>100865.4</v>
      </c>
      <c r="AN4945">
        <v>8</v>
      </c>
      <c r="AO4945">
        <v>9</v>
      </c>
      <c r="AP4945" t="str">
        <f t="shared" si="698"/>
        <v>No</v>
      </c>
      <c r="AQ4945">
        <v>2</v>
      </c>
      <c r="AR4945" s="5">
        <f t="shared" si="699"/>
        <v>1851162.42</v>
      </c>
      <c r="AS4945" s="5">
        <f t="shared" si="700"/>
        <v>644382.54</v>
      </c>
      <c r="AT4945" t="s">
        <v>59</v>
      </c>
      <c r="AU4945" t="s">
        <v>6164</v>
      </c>
      <c r="AV4945" t="s">
        <v>6165</v>
      </c>
      <c r="AW4945" t="s">
        <v>6166</v>
      </c>
      <c r="AX4945" t="s">
        <v>6167</v>
      </c>
      <c r="AY4945">
        <v>68</v>
      </c>
      <c r="AZ4945">
        <v>0</v>
      </c>
      <c r="BA4945">
        <v>21</v>
      </c>
      <c r="BB4945" t="s">
        <v>6180</v>
      </c>
      <c r="BC4945">
        <v>0</v>
      </c>
      <c r="BD4945">
        <v>1</v>
      </c>
      <c r="BE4945" t="s">
        <v>6196</v>
      </c>
      <c r="BF4945" t="s">
        <v>6170</v>
      </c>
      <c r="BG4945">
        <v>1</v>
      </c>
      <c r="BH4945" t="s">
        <v>6179</v>
      </c>
      <c r="BI4945">
        <v>27</v>
      </c>
      <c r="BJ4945" t="s">
        <v>6172</v>
      </c>
      <c r="BK4945">
        <v>0</v>
      </c>
      <c r="BL4945">
        <v>77</v>
      </c>
      <c r="BM4945" s="3">
        <f t="shared" si="701"/>
        <v>0.89610389610389607</v>
      </c>
    </row>
    <row r="4946" spans="1:65">
      <c r="A4946" t="s">
        <v>5086</v>
      </c>
      <c r="B4946" s="2">
        <v>45958</v>
      </c>
      <c r="C4946" t="s">
        <v>4641</v>
      </c>
      <c r="D4946" t="s">
        <v>4642</v>
      </c>
      <c r="E4946">
        <v>10</v>
      </c>
      <c r="F4946" t="s">
        <v>61</v>
      </c>
      <c r="G4946" t="s">
        <v>79</v>
      </c>
      <c r="H4946" t="s">
        <v>84</v>
      </c>
      <c r="I4946" t="s">
        <v>64</v>
      </c>
      <c r="J4946" t="s">
        <v>65</v>
      </c>
      <c r="K4946" t="s">
        <v>75</v>
      </c>
      <c r="L4946" t="s">
        <v>92</v>
      </c>
      <c r="M4946" t="s">
        <v>56</v>
      </c>
      <c r="N4946" t="s">
        <v>94</v>
      </c>
      <c r="O4946" t="s">
        <v>70</v>
      </c>
      <c r="P4946">
        <v>55</v>
      </c>
      <c r="Q4946">
        <v>59</v>
      </c>
      <c r="R4946">
        <v>59</v>
      </c>
      <c r="S4946">
        <v>1</v>
      </c>
      <c r="T4946">
        <f t="shared" si="693"/>
        <v>58</v>
      </c>
      <c r="U4946">
        <v>55</v>
      </c>
      <c r="V4946">
        <f t="shared" si="694"/>
        <v>3</v>
      </c>
      <c r="W4946" s="3">
        <f t="shared" si="695"/>
        <v>1.6949152542372881E-2</v>
      </c>
      <c r="X4946">
        <v>14</v>
      </c>
      <c r="Y4946" s="4">
        <v>5.3</v>
      </c>
      <c r="Z4946" s="4">
        <v>1.6</v>
      </c>
      <c r="AA4946" s="5">
        <v>51983.73</v>
      </c>
      <c r="AB4946" s="5">
        <f t="shared" si="696"/>
        <v>2859105.15</v>
      </c>
      <c r="AC4946" s="5">
        <v>35121.53</v>
      </c>
      <c r="AD4946" s="5">
        <f t="shared" si="697"/>
        <v>2072170.27</v>
      </c>
      <c r="AE4946" s="5">
        <v>126445.34</v>
      </c>
      <c r="AF4946" s="5">
        <v>35037.21</v>
      </c>
      <c r="AG4946" s="5">
        <v>7822.64</v>
      </c>
      <c r="AH4946" s="5">
        <v>2320</v>
      </c>
      <c r="AI4946" s="5">
        <v>4600</v>
      </c>
      <c r="AJ4946">
        <v>0</v>
      </c>
      <c r="AK4946" s="5">
        <v>0</v>
      </c>
      <c r="AL4946" s="5">
        <v>3004.83</v>
      </c>
      <c r="AM4946" s="5">
        <v>35874.86</v>
      </c>
      <c r="AN4946">
        <v>4</v>
      </c>
      <c r="AO4946">
        <v>4</v>
      </c>
      <c r="AP4946" t="str">
        <f t="shared" si="698"/>
        <v>Yes</v>
      </c>
      <c r="AQ4946">
        <v>1</v>
      </c>
      <c r="AR4946" s="5">
        <f t="shared" si="699"/>
        <v>2287275.15</v>
      </c>
      <c r="AS4946" s="5">
        <f t="shared" si="700"/>
        <v>571830</v>
      </c>
      <c r="AT4946" t="s">
        <v>59</v>
      </c>
      <c r="AU4946" t="s">
        <v>6164</v>
      </c>
      <c r="AV4946" t="s">
        <v>6165</v>
      </c>
      <c r="AW4946" t="s">
        <v>6166</v>
      </c>
      <c r="AX4946" t="s">
        <v>6184</v>
      </c>
      <c r="AY4946">
        <v>58</v>
      </c>
      <c r="AZ4946">
        <v>0</v>
      </c>
      <c r="BA4946">
        <v>25</v>
      </c>
      <c r="BB4946" t="s">
        <v>6180</v>
      </c>
      <c r="BC4946">
        <v>0</v>
      </c>
      <c r="BD4946">
        <v>0</v>
      </c>
      <c r="BE4946" t="s">
        <v>6169</v>
      </c>
      <c r="BF4946" t="s">
        <v>6170</v>
      </c>
      <c r="BG4946">
        <v>0</v>
      </c>
      <c r="BH4946" t="s">
        <v>6171</v>
      </c>
      <c r="BI4946">
        <v>25</v>
      </c>
      <c r="BJ4946" t="s">
        <v>6172</v>
      </c>
      <c r="BK4946">
        <v>0</v>
      </c>
      <c r="BL4946">
        <v>65</v>
      </c>
      <c r="BM4946" s="3">
        <f t="shared" si="701"/>
        <v>0.90769230769230769</v>
      </c>
    </row>
    <row r="4947" spans="1:65">
      <c r="A4947" t="s">
        <v>5087</v>
      </c>
      <c r="B4947" s="2">
        <v>45958</v>
      </c>
      <c r="C4947" t="s">
        <v>4641</v>
      </c>
      <c r="D4947" t="s">
        <v>4642</v>
      </c>
      <c r="E4947">
        <v>10</v>
      </c>
      <c r="F4947" t="s">
        <v>72</v>
      </c>
      <c r="G4947" t="s">
        <v>79</v>
      </c>
      <c r="H4947" t="s">
        <v>102</v>
      </c>
      <c r="I4947" t="s">
        <v>52</v>
      </c>
      <c r="J4947" t="s">
        <v>53</v>
      </c>
      <c r="K4947" t="s">
        <v>66</v>
      </c>
      <c r="L4947" t="s">
        <v>92</v>
      </c>
      <c r="M4947" t="s">
        <v>56</v>
      </c>
      <c r="N4947" t="s">
        <v>76</v>
      </c>
      <c r="O4947" t="s">
        <v>82</v>
      </c>
      <c r="P4947">
        <v>56</v>
      </c>
      <c r="Q4947">
        <v>59</v>
      </c>
      <c r="R4947">
        <v>59</v>
      </c>
      <c r="S4947">
        <v>1</v>
      </c>
      <c r="T4947">
        <f t="shared" si="693"/>
        <v>58</v>
      </c>
      <c r="U4947">
        <v>56</v>
      </c>
      <c r="V4947">
        <f t="shared" si="694"/>
        <v>2</v>
      </c>
      <c r="W4947" s="3">
        <f t="shared" si="695"/>
        <v>1.6949152542372881E-2</v>
      </c>
      <c r="X4947">
        <v>28</v>
      </c>
      <c r="Y4947" s="4">
        <v>0</v>
      </c>
      <c r="Z4947" s="4">
        <v>1.9</v>
      </c>
      <c r="AA4947" s="5">
        <v>33926.25</v>
      </c>
      <c r="AB4947" s="5">
        <f t="shared" si="696"/>
        <v>1899870</v>
      </c>
      <c r="AC4947" s="5">
        <v>23712.080000000002</v>
      </c>
      <c r="AD4947" s="5">
        <f t="shared" si="697"/>
        <v>1399012.72</v>
      </c>
      <c r="AE4947" s="5">
        <v>106653.86</v>
      </c>
      <c r="AF4947" s="5">
        <v>26363.52</v>
      </c>
      <c r="AG4947" s="5">
        <v>9356.39</v>
      </c>
      <c r="AH4947" s="5">
        <v>2755</v>
      </c>
      <c r="AI4947" s="5">
        <v>3200</v>
      </c>
      <c r="AJ4947">
        <v>0</v>
      </c>
      <c r="AK4947" s="5">
        <v>0</v>
      </c>
      <c r="AL4947" s="5">
        <v>1388.22</v>
      </c>
      <c r="AM4947" s="5">
        <v>38515.769999999997</v>
      </c>
      <c r="AN4947">
        <v>4</v>
      </c>
      <c r="AO4947">
        <v>5</v>
      </c>
      <c r="AP4947" t="str">
        <f t="shared" si="698"/>
        <v>No</v>
      </c>
      <c r="AQ4947">
        <v>2</v>
      </c>
      <c r="AR4947" s="5">
        <f t="shared" si="699"/>
        <v>1587245.48</v>
      </c>
      <c r="AS4947" s="5">
        <f t="shared" si="700"/>
        <v>312624.52</v>
      </c>
      <c r="AT4947" t="s">
        <v>59</v>
      </c>
      <c r="AU4947" t="s">
        <v>6164</v>
      </c>
      <c r="AV4947" t="s">
        <v>6165</v>
      </c>
      <c r="AW4947" t="s">
        <v>6166</v>
      </c>
      <c r="AX4947" t="s">
        <v>6184</v>
      </c>
      <c r="AY4947">
        <v>59</v>
      </c>
      <c r="AZ4947">
        <v>0</v>
      </c>
      <c r="BA4947">
        <v>22</v>
      </c>
      <c r="BB4947" t="s">
        <v>6180</v>
      </c>
      <c r="BC4947">
        <v>0</v>
      </c>
      <c r="BD4947">
        <v>1</v>
      </c>
      <c r="BE4947" t="s">
        <v>6218</v>
      </c>
      <c r="BF4947" t="s">
        <v>6170</v>
      </c>
      <c r="BG4947">
        <v>0</v>
      </c>
      <c r="BH4947" t="s">
        <v>6171</v>
      </c>
      <c r="BI4947">
        <v>50</v>
      </c>
      <c r="BJ4947" t="s">
        <v>6172</v>
      </c>
      <c r="BK4947">
        <v>0</v>
      </c>
      <c r="BL4947">
        <v>76</v>
      </c>
      <c r="BM4947" s="3">
        <f t="shared" si="701"/>
        <v>0.77631578947368418</v>
      </c>
    </row>
    <row r="4948" spans="1:65">
      <c r="A4948" t="s">
        <v>5088</v>
      </c>
      <c r="B4948" s="2">
        <v>45958</v>
      </c>
      <c r="C4948" t="s">
        <v>4641</v>
      </c>
      <c r="D4948" t="s">
        <v>4642</v>
      </c>
      <c r="E4948">
        <v>10</v>
      </c>
      <c r="F4948" t="s">
        <v>72</v>
      </c>
      <c r="G4948" t="s">
        <v>50</v>
      </c>
      <c r="H4948" t="s">
        <v>119</v>
      </c>
      <c r="I4948" t="s">
        <v>74</v>
      </c>
      <c r="J4948" t="s">
        <v>53</v>
      </c>
      <c r="K4948" t="s">
        <v>75</v>
      </c>
      <c r="L4948" t="s">
        <v>92</v>
      </c>
      <c r="M4948" t="s">
        <v>56</v>
      </c>
      <c r="N4948" t="s">
        <v>94</v>
      </c>
      <c r="O4948" t="s">
        <v>58</v>
      </c>
      <c r="P4948">
        <v>62</v>
      </c>
      <c r="Q4948">
        <v>63</v>
      </c>
      <c r="R4948">
        <v>66</v>
      </c>
      <c r="S4948">
        <v>1</v>
      </c>
      <c r="T4948">
        <f t="shared" si="693"/>
        <v>65</v>
      </c>
      <c r="U4948">
        <v>60</v>
      </c>
      <c r="V4948">
        <f t="shared" si="694"/>
        <v>5</v>
      </c>
      <c r="W4948" s="3">
        <f t="shared" si="695"/>
        <v>1.5151515151515152E-2</v>
      </c>
      <c r="X4948">
        <v>25</v>
      </c>
      <c r="Y4948" s="4">
        <v>2.8</v>
      </c>
      <c r="Z4948" s="4">
        <v>0.8</v>
      </c>
      <c r="AA4948" s="5">
        <v>36173.57</v>
      </c>
      <c r="AB4948" s="5">
        <f t="shared" si="696"/>
        <v>2170414.2000000002</v>
      </c>
      <c r="AC4948" s="5">
        <v>23809.68</v>
      </c>
      <c r="AD4948" s="5">
        <f t="shared" si="697"/>
        <v>1571438.88</v>
      </c>
      <c r="AE4948" s="5">
        <v>111836.25</v>
      </c>
      <c r="AF4948" s="5">
        <v>28892.799999999999</v>
      </c>
      <c r="AG4948" s="5">
        <v>8888.66</v>
      </c>
      <c r="AH4948" s="5">
        <v>1160</v>
      </c>
      <c r="AI4948" s="5">
        <v>3200</v>
      </c>
      <c r="AJ4948">
        <v>0</v>
      </c>
      <c r="AK4948" s="5">
        <v>0</v>
      </c>
      <c r="AL4948" s="5">
        <v>3330</v>
      </c>
      <c r="AM4948" s="5">
        <v>40413.300000000003</v>
      </c>
      <c r="AN4948">
        <v>4</v>
      </c>
      <c r="AO4948">
        <v>3</v>
      </c>
      <c r="AP4948" t="str">
        <f t="shared" si="698"/>
        <v>Yes</v>
      </c>
      <c r="AQ4948">
        <v>0</v>
      </c>
      <c r="AR4948" s="5">
        <f t="shared" si="699"/>
        <v>1769159.89</v>
      </c>
      <c r="AS4948" s="5">
        <f t="shared" si="700"/>
        <v>401254.31</v>
      </c>
      <c r="AT4948" t="s">
        <v>59</v>
      </c>
      <c r="AU4948" t="s">
        <v>6164</v>
      </c>
      <c r="AV4948" t="s">
        <v>6165</v>
      </c>
      <c r="AW4948" t="s">
        <v>6166</v>
      </c>
      <c r="AX4948" t="s">
        <v>6184</v>
      </c>
      <c r="AY4948">
        <v>63</v>
      </c>
      <c r="AZ4948">
        <v>0</v>
      </c>
      <c r="BA4948">
        <v>31</v>
      </c>
      <c r="BB4948" t="s">
        <v>6180</v>
      </c>
      <c r="BC4948">
        <v>0</v>
      </c>
      <c r="BD4948">
        <v>0</v>
      </c>
      <c r="BE4948" t="s">
        <v>6169</v>
      </c>
      <c r="BF4948" t="s">
        <v>6170</v>
      </c>
      <c r="BG4948">
        <v>1</v>
      </c>
      <c r="BH4948" t="s">
        <v>6179</v>
      </c>
      <c r="BI4948">
        <v>50</v>
      </c>
      <c r="BJ4948" t="s">
        <v>6172</v>
      </c>
      <c r="BK4948">
        <v>0</v>
      </c>
      <c r="BL4948">
        <v>70</v>
      </c>
      <c r="BM4948" s="3">
        <f t="shared" si="701"/>
        <v>0.94285714285714284</v>
      </c>
    </row>
    <row r="4949" spans="1:65">
      <c r="A4949" t="s">
        <v>5089</v>
      </c>
      <c r="B4949" s="2">
        <v>45958</v>
      </c>
      <c r="C4949" t="s">
        <v>4641</v>
      </c>
      <c r="D4949" t="s">
        <v>4642</v>
      </c>
      <c r="E4949">
        <v>10</v>
      </c>
      <c r="F4949" t="s">
        <v>61</v>
      </c>
      <c r="G4949" t="s">
        <v>79</v>
      </c>
      <c r="H4949" t="s">
        <v>100</v>
      </c>
      <c r="I4949" t="s">
        <v>52</v>
      </c>
      <c r="J4949" t="s">
        <v>53</v>
      </c>
      <c r="K4949" t="s">
        <v>66</v>
      </c>
      <c r="L4949" t="s">
        <v>87</v>
      </c>
      <c r="M4949" t="s">
        <v>56</v>
      </c>
      <c r="N4949" t="s">
        <v>76</v>
      </c>
      <c r="O4949" t="s">
        <v>70</v>
      </c>
      <c r="P4949">
        <v>53</v>
      </c>
      <c r="Q4949">
        <v>55</v>
      </c>
      <c r="R4949">
        <v>52</v>
      </c>
      <c r="S4949">
        <v>1</v>
      </c>
      <c r="T4949">
        <f t="shared" si="693"/>
        <v>51</v>
      </c>
      <c r="U4949">
        <v>51</v>
      </c>
      <c r="V4949">
        <f t="shared" si="694"/>
        <v>0</v>
      </c>
      <c r="W4949" s="3">
        <f t="shared" si="695"/>
        <v>1.9230769230769232E-2</v>
      </c>
      <c r="X4949">
        <v>20</v>
      </c>
      <c r="Y4949" s="4">
        <v>11.7</v>
      </c>
      <c r="Z4949" s="4">
        <v>1.9</v>
      </c>
      <c r="AA4949" s="5">
        <v>34018.980000000003</v>
      </c>
      <c r="AB4949" s="5">
        <f t="shared" si="696"/>
        <v>1734967.98</v>
      </c>
      <c r="AC4949" s="5">
        <v>24111.47</v>
      </c>
      <c r="AD4949" s="5">
        <f t="shared" si="697"/>
        <v>1253796.44</v>
      </c>
      <c r="AE4949" s="5">
        <v>91500.84</v>
      </c>
      <c r="AF4949" s="5">
        <v>22483.66</v>
      </c>
      <c r="AG4949" s="5">
        <v>8341.4</v>
      </c>
      <c r="AH4949" s="5">
        <v>2755</v>
      </c>
      <c r="AI4949" s="5">
        <v>3200</v>
      </c>
      <c r="AJ4949">
        <v>0</v>
      </c>
      <c r="AK4949" s="5">
        <v>0</v>
      </c>
      <c r="AL4949" s="5">
        <v>0</v>
      </c>
      <c r="AM4949" s="5">
        <v>33000.29</v>
      </c>
      <c r="AN4949">
        <v>4</v>
      </c>
      <c r="AO4949">
        <v>3</v>
      </c>
      <c r="AP4949" t="str">
        <f t="shared" si="698"/>
        <v>Yes</v>
      </c>
      <c r="AQ4949">
        <v>1</v>
      </c>
      <c r="AR4949" s="5">
        <f t="shared" si="699"/>
        <v>1415077.63</v>
      </c>
      <c r="AS4949" s="5">
        <f t="shared" si="700"/>
        <v>319890.34999999998</v>
      </c>
      <c r="AT4949" t="s">
        <v>59</v>
      </c>
      <c r="AU4949" t="s">
        <v>6164</v>
      </c>
      <c r="AV4949" t="s">
        <v>6165</v>
      </c>
      <c r="AW4949" t="s">
        <v>6166</v>
      </c>
      <c r="AX4949" t="s">
        <v>6177</v>
      </c>
      <c r="AY4949">
        <v>60</v>
      </c>
      <c r="AZ4949">
        <v>4</v>
      </c>
      <c r="BA4949">
        <v>0</v>
      </c>
      <c r="BB4949" t="s">
        <v>6168</v>
      </c>
      <c r="BC4949">
        <v>0</v>
      </c>
      <c r="BD4949">
        <v>0</v>
      </c>
      <c r="BE4949" t="s">
        <v>6169</v>
      </c>
      <c r="BF4949" t="s">
        <v>6170</v>
      </c>
      <c r="BG4949">
        <v>0</v>
      </c>
      <c r="BH4949" t="s">
        <v>6171</v>
      </c>
      <c r="BI4949">
        <v>24</v>
      </c>
      <c r="BJ4949" t="s">
        <v>6172</v>
      </c>
      <c r="BK4949">
        <v>0</v>
      </c>
      <c r="BL4949">
        <v>73</v>
      </c>
      <c r="BM4949" s="3">
        <f t="shared" si="701"/>
        <v>0.71232876712328763</v>
      </c>
    </row>
    <row r="4950" spans="1:65">
      <c r="A4950" t="s">
        <v>5090</v>
      </c>
      <c r="B4950" s="2">
        <v>45958</v>
      </c>
      <c r="C4950" t="s">
        <v>4641</v>
      </c>
      <c r="D4950" t="s">
        <v>4642</v>
      </c>
      <c r="E4950">
        <v>10</v>
      </c>
      <c r="F4950" t="s">
        <v>49</v>
      </c>
      <c r="G4950" t="s">
        <v>50</v>
      </c>
      <c r="H4950" t="s">
        <v>51</v>
      </c>
      <c r="I4950" t="s">
        <v>74</v>
      </c>
      <c r="J4950" t="s">
        <v>65</v>
      </c>
      <c r="K4950" t="s">
        <v>66</v>
      </c>
      <c r="L4950" t="s">
        <v>67</v>
      </c>
      <c r="M4950" t="s">
        <v>68</v>
      </c>
      <c r="N4950" t="s">
        <v>76</v>
      </c>
      <c r="O4950" t="s">
        <v>82</v>
      </c>
      <c r="P4950">
        <v>37</v>
      </c>
      <c r="Q4950">
        <v>39</v>
      </c>
      <c r="R4950">
        <v>37</v>
      </c>
      <c r="S4950">
        <v>3</v>
      </c>
      <c r="T4950">
        <f t="shared" si="693"/>
        <v>34</v>
      </c>
      <c r="U4950">
        <v>34</v>
      </c>
      <c r="V4950">
        <f t="shared" si="694"/>
        <v>0</v>
      </c>
      <c r="W4950" s="3">
        <f t="shared" si="695"/>
        <v>8.1081081081081086E-2</v>
      </c>
      <c r="X4950">
        <v>25</v>
      </c>
      <c r="Y4950" s="4">
        <v>3.3</v>
      </c>
      <c r="Z4950" s="4">
        <v>1.3</v>
      </c>
      <c r="AA4950" s="5">
        <v>48307.839999999997</v>
      </c>
      <c r="AB4950" s="5">
        <f t="shared" si="696"/>
        <v>1642466.56</v>
      </c>
      <c r="AC4950" s="5">
        <v>32411.82</v>
      </c>
      <c r="AD4950" s="5">
        <f t="shared" si="697"/>
        <v>1199237.3400000001</v>
      </c>
      <c r="AE4950" s="5">
        <v>83040.460000000006</v>
      </c>
      <c r="AF4950" s="5">
        <v>25285.26</v>
      </c>
      <c r="AG4950" s="5">
        <v>9182.5400000000009</v>
      </c>
      <c r="AH4950" s="5">
        <v>1885</v>
      </c>
      <c r="AI4950" s="5">
        <v>16685.29</v>
      </c>
      <c r="AJ4950">
        <v>1</v>
      </c>
      <c r="AK4950" s="5">
        <v>13904.75</v>
      </c>
      <c r="AL4950" s="5">
        <v>0</v>
      </c>
      <c r="AM4950" s="5">
        <v>31103.07</v>
      </c>
      <c r="AN4950">
        <v>4</v>
      </c>
      <c r="AO4950">
        <v>9</v>
      </c>
      <c r="AP4950" t="str">
        <f t="shared" si="698"/>
        <v>No</v>
      </c>
      <c r="AQ4950">
        <v>3</v>
      </c>
      <c r="AR4950" s="5">
        <f t="shared" si="699"/>
        <v>1380323.71</v>
      </c>
      <c r="AS4950" s="5">
        <f t="shared" si="700"/>
        <v>262142.85</v>
      </c>
      <c r="AT4950" t="s">
        <v>116</v>
      </c>
      <c r="AU4950" t="s">
        <v>6199</v>
      </c>
      <c r="AV4950" t="s">
        <v>6200</v>
      </c>
      <c r="AW4950" t="s">
        <v>6175</v>
      </c>
      <c r="AX4950" t="s">
        <v>6167</v>
      </c>
      <c r="AY4950">
        <v>39</v>
      </c>
      <c r="AZ4950">
        <v>0</v>
      </c>
      <c r="BA4950">
        <v>0</v>
      </c>
      <c r="BB4950" t="s">
        <v>6168</v>
      </c>
      <c r="BC4950">
        <v>1</v>
      </c>
      <c r="BD4950">
        <v>4</v>
      </c>
      <c r="BE4950" t="s">
        <v>6218</v>
      </c>
      <c r="BF4950" t="s">
        <v>6210</v>
      </c>
      <c r="BG4950">
        <v>0</v>
      </c>
      <c r="BH4950" t="s">
        <v>6171</v>
      </c>
      <c r="BI4950">
        <v>30</v>
      </c>
      <c r="BJ4950" t="s">
        <v>6172</v>
      </c>
      <c r="BK4950">
        <v>0</v>
      </c>
      <c r="BL4950">
        <v>62</v>
      </c>
      <c r="BM4950" s="3">
        <f t="shared" si="701"/>
        <v>0.59677419354838712</v>
      </c>
    </row>
    <row r="4951" spans="1:65">
      <c r="A4951" t="s">
        <v>5091</v>
      </c>
      <c r="B4951" s="2">
        <v>45958</v>
      </c>
      <c r="C4951" t="s">
        <v>4641</v>
      </c>
      <c r="D4951" t="s">
        <v>4642</v>
      </c>
      <c r="E4951">
        <v>10</v>
      </c>
      <c r="F4951" t="s">
        <v>78</v>
      </c>
      <c r="G4951" t="s">
        <v>50</v>
      </c>
      <c r="H4951" t="s">
        <v>185</v>
      </c>
      <c r="I4951" t="s">
        <v>64</v>
      </c>
      <c r="J4951" t="s">
        <v>65</v>
      </c>
      <c r="K4951" t="s">
        <v>66</v>
      </c>
      <c r="L4951" t="s">
        <v>55</v>
      </c>
      <c r="M4951" t="s">
        <v>56</v>
      </c>
      <c r="N4951" t="s">
        <v>69</v>
      </c>
      <c r="O4951" t="s">
        <v>82</v>
      </c>
      <c r="P4951">
        <v>49</v>
      </c>
      <c r="Q4951">
        <v>50</v>
      </c>
      <c r="R4951">
        <v>49</v>
      </c>
      <c r="S4951">
        <v>1</v>
      </c>
      <c r="T4951">
        <f t="shared" si="693"/>
        <v>48</v>
      </c>
      <c r="U4951">
        <v>47</v>
      </c>
      <c r="V4951">
        <f t="shared" si="694"/>
        <v>1</v>
      </c>
      <c r="W4951" s="3">
        <f t="shared" si="695"/>
        <v>2.0408163265306121E-2</v>
      </c>
      <c r="X4951">
        <v>38</v>
      </c>
      <c r="Y4951" s="4">
        <v>9.1999999999999993</v>
      </c>
      <c r="Z4951" s="4">
        <v>1.4</v>
      </c>
      <c r="AA4951" s="5">
        <v>49132.92</v>
      </c>
      <c r="AB4951" s="5">
        <f t="shared" si="696"/>
        <v>2309247.2400000002</v>
      </c>
      <c r="AC4951" s="5">
        <v>34976.519999999997</v>
      </c>
      <c r="AD4951" s="5">
        <f t="shared" si="697"/>
        <v>1713849.48</v>
      </c>
      <c r="AE4951" s="5">
        <v>106443.37</v>
      </c>
      <c r="AF4951" s="5">
        <v>33777.61</v>
      </c>
      <c r="AG4951" s="5">
        <v>11488.41</v>
      </c>
      <c r="AH4951" s="5">
        <v>2030</v>
      </c>
      <c r="AI4951" s="5">
        <v>4600</v>
      </c>
      <c r="AJ4951">
        <v>0</v>
      </c>
      <c r="AK4951" s="5">
        <v>0</v>
      </c>
      <c r="AL4951" s="5">
        <v>1033.07</v>
      </c>
      <c r="AM4951" s="5">
        <v>29257.8</v>
      </c>
      <c r="AN4951">
        <v>4</v>
      </c>
      <c r="AO4951">
        <v>4</v>
      </c>
      <c r="AP4951" t="str">
        <f t="shared" si="698"/>
        <v>Yes</v>
      </c>
      <c r="AQ4951">
        <v>1</v>
      </c>
      <c r="AR4951" s="5">
        <f t="shared" si="699"/>
        <v>1902479.74</v>
      </c>
      <c r="AS4951" s="5">
        <f t="shared" si="700"/>
        <v>406767.5</v>
      </c>
      <c r="AT4951" t="s">
        <v>59</v>
      </c>
      <c r="AU4951" t="s">
        <v>6164</v>
      </c>
      <c r="AV4951" t="s">
        <v>6165</v>
      </c>
      <c r="AW4951" t="s">
        <v>6166</v>
      </c>
      <c r="AX4951" t="s">
        <v>6177</v>
      </c>
      <c r="AY4951">
        <v>52</v>
      </c>
      <c r="AZ4951">
        <v>0</v>
      </c>
      <c r="BA4951">
        <v>18</v>
      </c>
      <c r="BB4951" t="s">
        <v>6198</v>
      </c>
      <c r="BC4951">
        <v>0</v>
      </c>
      <c r="BD4951">
        <v>0</v>
      </c>
      <c r="BE4951" t="s">
        <v>6169</v>
      </c>
      <c r="BF4951" t="s">
        <v>6170</v>
      </c>
      <c r="BG4951">
        <v>0</v>
      </c>
      <c r="BH4951" t="s">
        <v>6171</v>
      </c>
      <c r="BI4951">
        <v>35</v>
      </c>
      <c r="BJ4951" t="s">
        <v>6172</v>
      </c>
      <c r="BK4951">
        <v>0</v>
      </c>
      <c r="BL4951">
        <v>63</v>
      </c>
      <c r="BM4951" s="3">
        <f t="shared" si="701"/>
        <v>0.77777777777777779</v>
      </c>
    </row>
    <row r="4952" spans="1:65">
      <c r="A4952" t="s">
        <v>5092</v>
      </c>
      <c r="B4952" s="2">
        <v>45958</v>
      </c>
      <c r="C4952" t="s">
        <v>4641</v>
      </c>
      <c r="D4952" t="s">
        <v>4642</v>
      </c>
      <c r="E4952">
        <v>10</v>
      </c>
      <c r="F4952" t="s">
        <v>49</v>
      </c>
      <c r="G4952" t="s">
        <v>79</v>
      </c>
      <c r="H4952" t="s">
        <v>111</v>
      </c>
      <c r="I4952" t="s">
        <v>74</v>
      </c>
      <c r="J4952" t="s">
        <v>53</v>
      </c>
      <c r="K4952" t="s">
        <v>75</v>
      </c>
      <c r="L4952" t="s">
        <v>55</v>
      </c>
      <c r="M4952" t="s">
        <v>56</v>
      </c>
      <c r="N4952" t="s">
        <v>69</v>
      </c>
      <c r="O4952" t="s">
        <v>58</v>
      </c>
      <c r="P4952">
        <v>50</v>
      </c>
      <c r="Q4952">
        <v>50</v>
      </c>
      <c r="R4952">
        <v>50</v>
      </c>
      <c r="S4952">
        <v>1</v>
      </c>
      <c r="T4952">
        <f t="shared" si="693"/>
        <v>49</v>
      </c>
      <c r="U4952">
        <v>49</v>
      </c>
      <c r="V4952">
        <f t="shared" si="694"/>
        <v>0</v>
      </c>
      <c r="W4952" s="3">
        <f t="shared" si="695"/>
        <v>0.02</v>
      </c>
      <c r="X4952">
        <v>46</v>
      </c>
      <c r="Y4952" s="4">
        <v>6.9</v>
      </c>
      <c r="Z4952" s="4">
        <v>1.9</v>
      </c>
      <c r="AA4952" s="5">
        <v>36355.97</v>
      </c>
      <c r="AB4952" s="5">
        <f t="shared" si="696"/>
        <v>1781442.53</v>
      </c>
      <c r="AC4952" s="5">
        <v>23562.45</v>
      </c>
      <c r="AD4952" s="5">
        <f t="shared" si="697"/>
        <v>1178122.5</v>
      </c>
      <c r="AE4952" s="5">
        <v>84018.39</v>
      </c>
      <c r="AF4952" s="5">
        <v>25557.81</v>
      </c>
      <c r="AG4952" s="5">
        <v>11925.42</v>
      </c>
      <c r="AH4952" s="5">
        <v>2755</v>
      </c>
      <c r="AI4952" s="5">
        <v>3200</v>
      </c>
      <c r="AJ4952">
        <v>0</v>
      </c>
      <c r="AK4952" s="5">
        <v>0</v>
      </c>
      <c r="AL4952" s="5">
        <v>0</v>
      </c>
      <c r="AM4952" s="5">
        <v>35804.35</v>
      </c>
      <c r="AN4952">
        <v>4</v>
      </c>
      <c r="AO4952">
        <v>5</v>
      </c>
      <c r="AP4952" t="str">
        <f t="shared" si="698"/>
        <v>No</v>
      </c>
      <c r="AQ4952">
        <v>2</v>
      </c>
      <c r="AR4952" s="5">
        <f t="shared" si="699"/>
        <v>1341383.47</v>
      </c>
      <c r="AS4952" s="5">
        <f t="shared" si="700"/>
        <v>440059.06</v>
      </c>
      <c r="AT4952" t="s">
        <v>59</v>
      </c>
      <c r="AU4952" t="s">
        <v>6164</v>
      </c>
      <c r="AV4952" t="s">
        <v>6165</v>
      </c>
      <c r="AW4952" t="s">
        <v>6166</v>
      </c>
      <c r="AX4952" t="s">
        <v>6184</v>
      </c>
      <c r="AY4952">
        <v>53</v>
      </c>
      <c r="AZ4952">
        <v>0</v>
      </c>
      <c r="BA4952">
        <v>0</v>
      </c>
      <c r="BB4952" t="s">
        <v>6168</v>
      </c>
      <c r="BC4952">
        <v>1</v>
      </c>
      <c r="BD4952">
        <v>0</v>
      </c>
      <c r="BE4952" t="s">
        <v>6178</v>
      </c>
      <c r="BF4952" t="s">
        <v>6170</v>
      </c>
      <c r="BG4952">
        <v>1</v>
      </c>
      <c r="BH4952" t="s">
        <v>6197</v>
      </c>
      <c r="BI4952">
        <v>59</v>
      </c>
      <c r="BJ4952" t="s">
        <v>6187</v>
      </c>
      <c r="BK4952">
        <v>0</v>
      </c>
      <c r="BL4952">
        <v>75</v>
      </c>
      <c r="BM4952" s="3">
        <f t="shared" si="701"/>
        <v>0.66666666666666663</v>
      </c>
    </row>
    <row r="4953" spans="1:65">
      <c r="A4953" t="s">
        <v>5093</v>
      </c>
      <c r="B4953" s="2">
        <v>45958</v>
      </c>
      <c r="C4953" t="s">
        <v>4641</v>
      </c>
      <c r="D4953" t="s">
        <v>4642</v>
      </c>
      <c r="E4953">
        <v>10</v>
      </c>
      <c r="F4953" t="s">
        <v>78</v>
      </c>
      <c r="G4953" t="s">
        <v>79</v>
      </c>
      <c r="H4953" t="s">
        <v>136</v>
      </c>
      <c r="I4953" t="s">
        <v>52</v>
      </c>
      <c r="J4953" t="s">
        <v>65</v>
      </c>
      <c r="K4953" t="s">
        <v>75</v>
      </c>
      <c r="L4953" t="s">
        <v>55</v>
      </c>
      <c r="M4953" t="s">
        <v>56</v>
      </c>
      <c r="N4953" t="s">
        <v>76</v>
      </c>
      <c r="O4953" t="s">
        <v>82</v>
      </c>
      <c r="P4953">
        <v>53</v>
      </c>
      <c r="Q4953">
        <v>56</v>
      </c>
      <c r="R4953">
        <v>54</v>
      </c>
      <c r="S4953">
        <v>2</v>
      </c>
      <c r="T4953">
        <f t="shared" si="693"/>
        <v>52</v>
      </c>
      <c r="U4953">
        <v>51</v>
      </c>
      <c r="V4953">
        <f t="shared" si="694"/>
        <v>1</v>
      </c>
      <c r="W4953" s="3">
        <f t="shared" si="695"/>
        <v>3.7037037037037035E-2</v>
      </c>
      <c r="X4953">
        <v>23</v>
      </c>
      <c r="Y4953" s="4">
        <v>1</v>
      </c>
      <c r="Z4953" s="4">
        <v>1.3</v>
      </c>
      <c r="AA4953" s="5">
        <v>51597.26</v>
      </c>
      <c r="AB4953" s="5">
        <f t="shared" si="696"/>
        <v>2631460.2599999998</v>
      </c>
      <c r="AC4953" s="5">
        <v>35086.71</v>
      </c>
      <c r="AD4953" s="5">
        <f t="shared" si="697"/>
        <v>1894682.34</v>
      </c>
      <c r="AE4953" s="5">
        <v>123607.87</v>
      </c>
      <c r="AF4953" s="5">
        <v>35064.67</v>
      </c>
      <c r="AG4953" s="5">
        <v>9435.74</v>
      </c>
      <c r="AH4953" s="5">
        <v>1885</v>
      </c>
      <c r="AI4953" s="5">
        <v>9200</v>
      </c>
      <c r="AJ4953">
        <v>0</v>
      </c>
      <c r="AK4953" s="5">
        <v>0</v>
      </c>
      <c r="AL4953" s="5">
        <v>987.7</v>
      </c>
      <c r="AM4953" s="5">
        <v>38102.68</v>
      </c>
      <c r="AN4953">
        <v>4</v>
      </c>
      <c r="AO4953">
        <v>6</v>
      </c>
      <c r="AP4953" t="str">
        <f t="shared" si="698"/>
        <v>No</v>
      </c>
      <c r="AQ4953">
        <v>2</v>
      </c>
      <c r="AR4953" s="5">
        <f t="shared" si="699"/>
        <v>2112966</v>
      </c>
      <c r="AS4953" s="5">
        <f t="shared" si="700"/>
        <v>518494.26</v>
      </c>
      <c r="AT4953" t="s">
        <v>59</v>
      </c>
      <c r="AU4953" t="s">
        <v>6164</v>
      </c>
      <c r="AV4953" t="s">
        <v>6165</v>
      </c>
      <c r="AW4953" t="s">
        <v>6166</v>
      </c>
      <c r="AX4953" t="s">
        <v>6167</v>
      </c>
      <c r="AY4953">
        <v>53</v>
      </c>
      <c r="AZ4953">
        <v>0</v>
      </c>
      <c r="BA4953">
        <v>13</v>
      </c>
      <c r="BB4953" t="s">
        <v>6191</v>
      </c>
      <c r="BC4953">
        <v>0</v>
      </c>
      <c r="BD4953">
        <v>2</v>
      </c>
      <c r="BE4953" t="s">
        <v>6218</v>
      </c>
      <c r="BF4953" t="s">
        <v>6170</v>
      </c>
      <c r="BG4953">
        <v>0</v>
      </c>
      <c r="BH4953" t="s">
        <v>6171</v>
      </c>
      <c r="BI4953">
        <v>52</v>
      </c>
      <c r="BJ4953" t="s">
        <v>6187</v>
      </c>
      <c r="BK4953">
        <v>0</v>
      </c>
      <c r="BL4953">
        <v>62</v>
      </c>
      <c r="BM4953" s="3">
        <f t="shared" si="701"/>
        <v>0.87096774193548387</v>
      </c>
    </row>
    <row r="4954" spans="1:65">
      <c r="A4954" t="s">
        <v>5094</v>
      </c>
      <c r="B4954" s="2">
        <v>45958</v>
      </c>
      <c r="C4954" t="s">
        <v>4641</v>
      </c>
      <c r="D4954" t="s">
        <v>4642</v>
      </c>
      <c r="E4954">
        <v>10</v>
      </c>
      <c r="F4954" t="s">
        <v>78</v>
      </c>
      <c r="G4954" t="s">
        <v>50</v>
      </c>
      <c r="H4954" t="s">
        <v>161</v>
      </c>
      <c r="I4954" t="s">
        <v>52</v>
      </c>
      <c r="J4954" t="s">
        <v>81</v>
      </c>
      <c r="K4954" t="s">
        <v>66</v>
      </c>
      <c r="L4954" t="s">
        <v>87</v>
      </c>
      <c r="M4954" t="s">
        <v>56</v>
      </c>
      <c r="N4954" t="s">
        <v>69</v>
      </c>
      <c r="O4954" t="s">
        <v>82</v>
      </c>
      <c r="P4954">
        <v>35</v>
      </c>
      <c r="Q4954">
        <v>36</v>
      </c>
      <c r="R4954">
        <v>35</v>
      </c>
      <c r="S4954">
        <v>1</v>
      </c>
      <c r="T4954">
        <f t="shared" si="693"/>
        <v>34</v>
      </c>
      <c r="U4954">
        <v>34</v>
      </c>
      <c r="V4954">
        <f t="shared" si="694"/>
        <v>0</v>
      </c>
      <c r="W4954" s="3">
        <f t="shared" si="695"/>
        <v>2.8571428571428571E-2</v>
      </c>
      <c r="X4954">
        <v>42</v>
      </c>
      <c r="Y4954" s="4">
        <v>11.9</v>
      </c>
      <c r="Z4954" s="4">
        <v>1.9</v>
      </c>
      <c r="AA4954" s="5">
        <v>73247.240000000005</v>
      </c>
      <c r="AB4954" s="5">
        <f t="shared" si="696"/>
        <v>2490406.16</v>
      </c>
      <c r="AC4954" s="5">
        <v>54502.97</v>
      </c>
      <c r="AD4954" s="5">
        <f t="shared" si="697"/>
        <v>1907603.95</v>
      </c>
      <c r="AE4954" s="5">
        <v>110935.99</v>
      </c>
      <c r="AF4954" s="5">
        <v>34447.43</v>
      </c>
      <c r="AG4954" s="5">
        <v>10675.27</v>
      </c>
      <c r="AH4954" s="5">
        <v>2755</v>
      </c>
      <c r="AI4954" s="5">
        <v>6800</v>
      </c>
      <c r="AJ4954">
        <v>0</v>
      </c>
      <c r="AK4954" s="5">
        <v>0</v>
      </c>
      <c r="AL4954" s="5">
        <v>0</v>
      </c>
      <c r="AM4954" s="5">
        <v>23355.97</v>
      </c>
      <c r="AN4954">
        <v>4</v>
      </c>
      <c r="AO4954">
        <v>4</v>
      </c>
      <c r="AP4954" t="str">
        <f t="shared" si="698"/>
        <v>Yes</v>
      </c>
      <c r="AQ4954">
        <v>1</v>
      </c>
      <c r="AR4954" s="5">
        <f t="shared" si="699"/>
        <v>2096573.61</v>
      </c>
      <c r="AS4954" s="5">
        <f t="shared" si="700"/>
        <v>393832.55</v>
      </c>
      <c r="AT4954" t="s">
        <v>59</v>
      </c>
      <c r="AU4954" t="s">
        <v>6164</v>
      </c>
      <c r="AV4954" t="s">
        <v>6165</v>
      </c>
      <c r="AW4954" t="s">
        <v>6166</v>
      </c>
      <c r="AX4954" t="s">
        <v>6177</v>
      </c>
      <c r="AY4954">
        <v>38</v>
      </c>
      <c r="AZ4954">
        <v>0</v>
      </c>
      <c r="BA4954">
        <v>0</v>
      </c>
      <c r="BB4954" t="s">
        <v>6168</v>
      </c>
      <c r="BC4954">
        <v>0</v>
      </c>
      <c r="BD4954">
        <v>0</v>
      </c>
      <c r="BE4954" t="s">
        <v>6169</v>
      </c>
      <c r="BF4954" t="s">
        <v>6170</v>
      </c>
      <c r="BG4954">
        <v>0</v>
      </c>
      <c r="BH4954" t="s">
        <v>6171</v>
      </c>
      <c r="BI4954">
        <v>37</v>
      </c>
      <c r="BJ4954" t="s">
        <v>6172</v>
      </c>
      <c r="BK4954">
        <v>0</v>
      </c>
      <c r="BL4954">
        <v>50</v>
      </c>
      <c r="BM4954" s="3">
        <f t="shared" si="701"/>
        <v>0.7</v>
      </c>
    </row>
    <row r="4955" spans="1:65">
      <c r="A4955" t="s">
        <v>5095</v>
      </c>
      <c r="B4955" s="2">
        <v>45958</v>
      </c>
      <c r="C4955" t="s">
        <v>4641</v>
      </c>
      <c r="D4955" t="s">
        <v>4642</v>
      </c>
      <c r="E4955">
        <v>10</v>
      </c>
      <c r="F4955" t="s">
        <v>49</v>
      </c>
      <c r="G4955" t="s">
        <v>50</v>
      </c>
      <c r="H4955" t="s">
        <v>108</v>
      </c>
      <c r="I4955" t="s">
        <v>64</v>
      </c>
      <c r="J4955" t="s">
        <v>81</v>
      </c>
      <c r="K4955" t="s">
        <v>54</v>
      </c>
      <c r="L4955" t="s">
        <v>67</v>
      </c>
      <c r="M4955" t="s">
        <v>56</v>
      </c>
      <c r="N4955" t="s">
        <v>76</v>
      </c>
      <c r="O4955" t="s">
        <v>58</v>
      </c>
      <c r="P4955">
        <v>37</v>
      </c>
      <c r="Q4955">
        <v>38</v>
      </c>
      <c r="R4955">
        <v>37</v>
      </c>
      <c r="S4955">
        <v>1</v>
      </c>
      <c r="T4955">
        <f t="shared" si="693"/>
        <v>36</v>
      </c>
      <c r="U4955">
        <v>36</v>
      </c>
      <c r="V4955">
        <f t="shared" si="694"/>
        <v>0</v>
      </c>
      <c r="W4955" s="3">
        <f t="shared" si="695"/>
        <v>2.7027027027027029E-2</v>
      </c>
      <c r="X4955">
        <v>30</v>
      </c>
      <c r="Y4955" s="4">
        <v>2.7</v>
      </c>
      <c r="Z4955" s="4">
        <v>1.3</v>
      </c>
      <c r="AA4955" s="5">
        <v>83238.990000000005</v>
      </c>
      <c r="AB4955" s="5">
        <f t="shared" si="696"/>
        <v>2996603.64</v>
      </c>
      <c r="AC4955" s="5">
        <v>52034.49</v>
      </c>
      <c r="AD4955" s="5">
        <f t="shared" si="697"/>
        <v>1925276.13</v>
      </c>
      <c r="AE4955" s="5">
        <v>107846.96</v>
      </c>
      <c r="AF4955" s="5">
        <v>33829.86</v>
      </c>
      <c r="AG4955" s="5">
        <v>10240.58</v>
      </c>
      <c r="AH4955" s="5">
        <v>1885</v>
      </c>
      <c r="AI4955" s="5">
        <v>6800</v>
      </c>
      <c r="AJ4955">
        <v>0</v>
      </c>
      <c r="AK4955" s="5">
        <v>0</v>
      </c>
      <c r="AL4955" s="5">
        <v>0</v>
      </c>
      <c r="AM4955" s="5">
        <v>27301.94</v>
      </c>
      <c r="AN4955">
        <v>4</v>
      </c>
      <c r="AO4955">
        <v>6</v>
      </c>
      <c r="AP4955" t="str">
        <f t="shared" si="698"/>
        <v>No</v>
      </c>
      <c r="AQ4955">
        <v>2</v>
      </c>
      <c r="AR4955" s="5">
        <f t="shared" si="699"/>
        <v>2113180.4700000002</v>
      </c>
      <c r="AS4955" s="5">
        <f t="shared" si="700"/>
        <v>883423.17</v>
      </c>
      <c r="AT4955" t="s">
        <v>59</v>
      </c>
      <c r="AU4955" t="s">
        <v>6164</v>
      </c>
      <c r="AV4955" t="s">
        <v>6165</v>
      </c>
      <c r="AW4955" t="s">
        <v>6166</v>
      </c>
      <c r="AX4955" t="s">
        <v>6167</v>
      </c>
      <c r="AY4955">
        <v>39</v>
      </c>
      <c r="AZ4955">
        <v>0</v>
      </c>
      <c r="BA4955">
        <v>0</v>
      </c>
      <c r="BB4955" t="s">
        <v>6168</v>
      </c>
      <c r="BC4955">
        <v>1</v>
      </c>
      <c r="BD4955">
        <v>1</v>
      </c>
      <c r="BE4955" t="s">
        <v>6196</v>
      </c>
      <c r="BF4955" t="s">
        <v>6170</v>
      </c>
      <c r="BG4955">
        <v>1</v>
      </c>
      <c r="BH4955" t="s">
        <v>6186</v>
      </c>
      <c r="BI4955">
        <v>53</v>
      </c>
      <c r="BJ4955" t="s">
        <v>6187</v>
      </c>
      <c r="BK4955">
        <v>0</v>
      </c>
      <c r="BL4955">
        <v>51</v>
      </c>
      <c r="BM4955" s="3">
        <f t="shared" si="701"/>
        <v>0.72549019607843135</v>
      </c>
    </row>
    <row r="4956" spans="1:65">
      <c r="A4956" t="s">
        <v>5096</v>
      </c>
      <c r="B4956" s="2">
        <v>45958</v>
      </c>
      <c r="C4956" t="s">
        <v>4641</v>
      </c>
      <c r="D4956" t="s">
        <v>4642</v>
      </c>
      <c r="E4956">
        <v>10</v>
      </c>
      <c r="F4956" t="s">
        <v>49</v>
      </c>
      <c r="G4956" t="s">
        <v>79</v>
      </c>
      <c r="H4956" t="s">
        <v>106</v>
      </c>
      <c r="I4956" t="s">
        <v>74</v>
      </c>
      <c r="J4956" t="s">
        <v>81</v>
      </c>
      <c r="K4956" t="s">
        <v>66</v>
      </c>
      <c r="L4956" t="s">
        <v>87</v>
      </c>
      <c r="M4956" t="s">
        <v>68</v>
      </c>
      <c r="N4956" t="s">
        <v>109</v>
      </c>
      <c r="O4956" t="s">
        <v>120</v>
      </c>
      <c r="P4956">
        <v>33</v>
      </c>
      <c r="Q4956">
        <v>34</v>
      </c>
      <c r="R4956">
        <v>33</v>
      </c>
      <c r="S4956">
        <v>1</v>
      </c>
      <c r="T4956">
        <f t="shared" si="693"/>
        <v>32</v>
      </c>
      <c r="U4956">
        <v>32</v>
      </c>
      <c r="V4956">
        <f t="shared" si="694"/>
        <v>0</v>
      </c>
      <c r="W4956" s="3">
        <f t="shared" si="695"/>
        <v>3.0303030303030304E-2</v>
      </c>
      <c r="X4956">
        <v>33</v>
      </c>
      <c r="Y4956" s="4">
        <v>3.4</v>
      </c>
      <c r="Z4956" s="4">
        <v>1.1000000000000001</v>
      </c>
      <c r="AA4956" s="5">
        <v>73998.649999999994</v>
      </c>
      <c r="AB4956" s="5">
        <f t="shared" si="696"/>
        <v>2367956.7999999998</v>
      </c>
      <c r="AC4956" s="5">
        <v>52185.68</v>
      </c>
      <c r="AD4956" s="5">
        <f t="shared" si="697"/>
        <v>1722127.44</v>
      </c>
      <c r="AE4956" s="5">
        <v>101295.15</v>
      </c>
      <c r="AF4956" s="5">
        <v>31060.7</v>
      </c>
      <c r="AG4956" s="5">
        <v>10954.5</v>
      </c>
      <c r="AH4956" s="5">
        <v>1595</v>
      </c>
      <c r="AI4956" s="5">
        <v>6800</v>
      </c>
      <c r="AJ4956">
        <v>0</v>
      </c>
      <c r="AK4956" s="5">
        <v>0</v>
      </c>
      <c r="AL4956" s="5">
        <v>0</v>
      </c>
      <c r="AM4956" s="5">
        <v>46397.48</v>
      </c>
      <c r="AN4956">
        <v>8</v>
      </c>
      <c r="AO4956">
        <v>9</v>
      </c>
      <c r="AP4956" t="str">
        <f t="shared" si="698"/>
        <v>No</v>
      </c>
      <c r="AQ4956">
        <v>2</v>
      </c>
      <c r="AR4956" s="5">
        <f t="shared" si="699"/>
        <v>1920230.27</v>
      </c>
      <c r="AS4956" s="5">
        <f t="shared" si="700"/>
        <v>447726.53</v>
      </c>
      <c r="AT4956" t="s">
        <v>59</v>
      </c>
      <c r="AU4956" t="s">
        <v>6164</v>
      </c>
      <c r="AV4956" t="s">
        <v>6165</v>
      </c>
      <c r="AW4956" t="s">
        <v>6166</v>
      </c>
      <c r="AX4956" t="s">
        <v>6167</v>
      </c>
      <c r="AY4956">
        <v>39</v>
      </c>
      <c r="AZ4956">
        <v>3</v>
      </c>
      <c r="BA4956">
        <v>0</v>
      </c>
      <c r="BB4956" t="s">
        <v>6168</v>
      </c>
      <c r="BC4956">
        <v>1</v>
      </c>
      <c r="BD4956">
        <v>0</v>
      </c>
      <c r="BE4956" t="s">
        <v>6178</v>
      </c>
      <c r="BF4956" t="s">
        <v>6170</v>
      </c>
      <c r="BG4956">
        <v>5</v>
      </c>
      <c r="BH4956" t="s">
        <v>6208</v>
      </c>
      <c r="BI4956">
        <v>96</v>
      </c>
      <c r="BJ4956" t="s">
        <v>6193</v>
      </c>
      <c r="BK4956">
        <v>0</v>
      </c>
      <c r="BL4956">
        <v>48</v>
      </c>
      <c r="BM4956" s="3">
        <f t="shared" si="701"/>
        <v>0.6875</v>
      </c>
    </row>
    <row r="4957" spans="1:65">
      <c r="A4957" t="s">
        <v>5097</v>
      </c>
      <c r="B4957" s="2">
        <v>45958</v>
      </c>
      <c r="C4957" t="s">
        <v>4641</v>
      </c>
      <c r="D4957" t="s">
        <v>4642</v>
      </c>
      <c r="E4957">
        <v>10</v>
      </c>
      <c r="F4957" t="s">
        <v>49</v>
      </c>
      <c r="G4957" t="s">
        <v>62</v>
      </c>
      <c r="H4957" t="s">
        <v>133</v>
      </c>
      <c r="I4957" t="s">
        <v>74</v>
      </c>
      <c r="J4957" t="s">
        <v>65</v>
      </c>
      <c r="K4957" t="s">
        <v>75</v>
      </c>
      <c r="L4957" t="s">
        <v>55</v>
      </c>
      <c r="M4957" t="s">
        <v>56</v>
      </c>
      <c r="N4957" t="s">
        <v>69</v>
      </c>
      <c r="O4957" t="s">
        <v>58</v>
      </c>
      <c r="P4957">
        <v>47</v>
      </c>
      <c r="Q4957">
        <v>47</v>
      </c>
      <c r="R4957">
        <v>45</v>
      </c>
      <c r="S4957">
        <v>1</v>
      </c>
      <c r="T4957">
        <f t="shared" si="693"/>
        <v>44</v>
      </c>
      <c r="U4957">
        <v>44</v>
      </c>
      <c r="V4957">
        <f t="shared" si="694"/>
        <v>0</v>
      </c>
      <c r="W4957" s="3">
        <f t="shared" si="695"/>
        <v>2.2222222222222223E-2</v>
      </c>
      <c r="X4957">
        <v>29</v>
      </c>
      <c r="Y4957" s="4">
        <v>5.7</v>
      </c>
      <c r="Z4957" s="4">
        <v>1.5</v>
      </c>
      <c r="AA4957" s="5">
        <v>51748.37</v>
      </c>
      <c r="AB4957" s="5">
        <f t="shared" si="696"/>
        <v>2276928.2799999998</v>
      </c>
      <c r="AC4957" s="5">
        <v>35020.449999999997</v>
      </c>
      <c r="AD4957" s="5">
        <f t="shared" si="697"/>
        <v>1575920.25</v>
      </c>
      <c r="AE4957" s="5">
        <v>101422.66</v>
      </c>
      <c r="AF4957" s="5">
        <v>30003.71</v>
      </c>
      <c r="AG4957" s="5">
        <v>9757.8700000000008</v>
      </c>
      <c r="AH4957" s="5">
        <v>2175</v>
      </c>
      <c r="AI4957" s="5">
        <v>4600</v>
      </c>
      <c r="AJ4957">
        <v>0</v>
      </c>
      <c r="AK4957" s="5">
        <v>0</v>
      </c>
      <c r="AL4957" s="5">
        <v>0</v>
      </c>
      <c r="AM4957" s="5">
        <v>27029.37</v>
      </c>
      <c r="AN4957">
        <v>4</v>
      </c>
      <c r="AO4957">
        <v>3</v>
      </c>
      <c r="AP4957" t="str">
        <f t="shared" si="698"/>
        <v>Yes</v>
      </c>
      <c r="AQ4957">
        <v>1</v>
      </c>
      <c r="AR4957" s="5">
        <f t="shared" si="699"/>
        <v>1750908.86</v>
      </c>
      <c r="AS4957" s="5">
        <f t="shared" si="700"/>
        <v>526019.42000000004</v>
      </c>
      <c r="AT4957" t="s">
        <v>59</v>
      </c>
      <c r="AU4957" t="s">
        <v>6164</v>
      </c>
      <c r="AV4957" t="s">
        <v>6165</v>
      </c>
      <c r="AW4957" t="s">
        <v>6166</v>
      </c>
      <c r="AX4957" t="s">
        <v>6167</v>
      </c>
      <c r="AY4957">
        <v>50</v>
      </c>
      <c r="AZ4957">
        <v>0</v>
      </c>
      <c r="BA4957">
        <v>0</v>
      </c>
      <c r="BB4957" t="s">
        <v>6168</v>
      </c>
      <c r="BC4957">
        <v>0</v>
      </c>
      <c r="BD4957">
        <v>0</v>
      </c>
      <c r="BE4957" t="s">
        <v>6169</v>
      </c>
      <c r="BF4957" t="s">
        <v>6170</v>
      </c>
      <c r="BG4957">
        <v>0</v>
      </c>
      <c r="BH4957" t="s">
        <v>6171</v>
      </c>
      <c r="BI4957">
        <v>31</v>
      </c>
      <c r="BJ4957" t="s">
        <v>6172</v>
      </c>
      <c r="BK4957">
        <v>0</v>
      </c>
      <c r="BL4957">
        <v>60</v>
      </c>
      <c r="BM4957" s="3">
        <f t="shared" si="701"/>
        <v>0.75</v>
      </c>
    </row>
    <row r="4958" spans="1:65">
      <c r="A4958" t="s">
        <v>5098</v>
      </c>
      <c r="B4958" s="2">
        <v>45958</v>
      </c>
      <c r="C4958" t="s">
        <v>4641</v>
      </c>
      <c r="D4958" t="s">
        <v>4642</v>
      </c>
      <c r="E4958">
        <v>10</v>
      </c>
      <c r="F4958" t="s">
        <v>61</v>
      </c>
      <c r="G4958" t="s">
        <v>79</v>
      </c>
      <c r="H4958" t="s">
        <v>84</v>
      </c>
      <c r="I4958" t="s">
        <v>52</v>
      </c>
      <c r="J4958" t="s">
        <v>65</v>
      </c>
      <c r="K4958" t="s">
        <v>66</v>
      </c>
      <c r="L4958" t="s">
        <v>55</v>
      </c>
      <c r="M4958" t="s">
        <v>56</v>
      </c>
      <c r="N4958" t="s">
        <v>76</v>
      </c>
      <c r="O4958" t="s">
        <v>70</v>
      </c>
      <c r="P4958">
        <v>44</v>
      </c>
      <c r="Q4958">
        <v>44</v>
      </c>
      <c r="R4958">
        <v>42</v>
      </c>
      <c r="S4958">
        <v>1</v>
      </c>
      <c r="T4958">
        <f t="shared" si="693"/>
        <v>41</v>
      </c>
      <c r="U4958">
        <v>41</v>
      </c>
      <c r="V4958">
        <f t="shared" si="694"/>
        <v>0</v>
      </c>
      <c r="W4958" s="3">
        <f t="shared" si="695"/>
        <v>2.3809523809523808E-2</v>
      </c>
      <c r="X4958">
        <v>19</v>
      </c>
      <c r="Y4958" s="4">
        <v>1.1000000000000001</v>
      </c>
      <c r="Z4958" s="4">
        <v>0.8</v>
      </c>
      <c r="AA4958" s="5">
        <v>48537.08</v>
      </c>
      <c r="AB4958" s="5">
        <f t="shared" si="696"/>
        <v>1990020.28</v>
      </c>
      <c r="AC4958" s="5">
        <v>34990.49</v>
      </c>
      <c r="AD4958" s="5">
        <f t="shared" si="697"/>
        <v>1469600.58</v>
      </c>
      <c r="AE4958" s="5">
        <v>98788.61</v>
      </c>
      <c r="AF4958" s="5">
        <v>26470.39</v>
      </c>
      <c r="AG4958" s="5">
        <v>8792.9699999999993</v>
      </c>
      <c r="AH4958" s="5">
        <v>1160</v>
      </c>
      <c r="AI4958" s="5">
        <v>4600</v>
      </c>
      <c r="AJ4958">
        <v>0</v>
      </c>
      <c r="AK4958" s="5">
        <v>0</v>
      </c>
      <c r="AL4958" s="5">
        <v>0</v>
      </c>
      <c r="AM4958" s="5">
        <v>28729.38</v>
      </c>
      <c r="AN4958">
        <v>4</v>
      </c>
      <c r="AO4958">
        <v>5</v>
      </c>
      <c r="AP4958" t="str">
        <f t="shared" si="698"/>
        <v>No</v>
      </c>
      <c r="AQ4958">
        <v>2</v>
      </c>
      <c r="AR4958" s="5">
        <f t="shared" si="699"/>
        <v>1638141.93</v>
      </c>
      <c r="AS4958" s="5">
        <f t="shared" si="700"/>
        <v>351878.35</v>
      </c>
      <c r="AT4958" t="s">
        <v>59</v>
      </c>
      <c r="AU4958" t="s">
        <v>6164</v>
      </c>
      <c r="AV4958" t="s">
        <v>6165</v>
      </c>
      <c r="AW4958" t="s">
        <v>6166</v>
      </c>
      <c r="AX4958" t="s">
        <v>6167</v>
      </c>
      <c r="AY4958">
        <v>46</v>
      </c>
      <c r="AZ4958">
        <v>0</v>
      </c>
      <c r="BA4958">
        <v>0</v>
      </c>
      <c r="BB4958" t="s">
        <v>6168</v>
      </c>
      <c r="BC4958">
        <v>0</v>
      </c>
      <c r="BD4958">
        <v>1</v>
      </c>
      <c r="BE4958" t="s">
        <v>6188</v>
      </c>
      <c r="BF4958" t="s">
        <v>6170</v>
      </c>
      <c r="BG4958">
        <v>0</v>
      </c>
      <c r="BH4958" t="s">
        <v>6171</v>
      </c>
      <c r="BI4958">
        <v>40</v>
      </c>
      <c r="BJ4958" t="s">
        <v>6172</v>
      </c>
      <c r="BK4958">
        <v>0</v>
      </c>
      <c r="BL4958">
        <v>58</v>
      </c>
      <c r="BM4958" s="3">
        <f t="shared" si="701"/>
        <v>0.72413793103448276</v>
      </c>
    </row>
    <row r="4959" spans="1:65">
      <c r="A4959" t="s">
        <v>5099</v>
      </c>
      <c r="B4959" s="2">
        <v>45958</v>
      </c>
      <c r="C4959" t="s">
        <v>4641</v>
      </c>
      <c r="D4959" t="s">
        <v>4642</v>
      </c>
      <c r="E4959">
        <v>10</v>
      </c>
      <c r="F4959" t="s">
        <v>61</v>
      </c>
      <c r="G4959" t="s">
        <v>79</v>
      </c>
      <c r="H4959" t="s">
        <v>100</v>
      </c>
      <c r="I4959" t="s">
        <v>74</v>
      </c>
      <c r="J4959" t="s">
        <v>53</v>
      </c>
      <c r="K4959" t="s">
        <v>75</v>
      </c>
      <c r="L4959" t="s">
        <v>87</v>
      </c>
      <c r="M4959" t="s">
        <v>56</v>
      </c>
      <c r="N4959" t="s">
        <v>69</v>
      </c>
      <c r="O4959" t="s">
        <v>58</v>
      </c>
      <c r="P4959">
        <v>69</v>
      </c>
      <c r="Q4959">
        <v>72</v>
      </c>
      <c r="R4959">
        <v>71</v>
      </c>
      <c r="S4959">
        <v>2</v>
      </c>
      <c r="T4959">
        <f t="shared" si="693"/>
        <v>69</v>
      </c>
      <c r="U4959">
        <v>67</v>
      </c>
      <c r="V4959">
        <f t="shared" si="694"/>
        <v>2</v>
      </c>
      <c r="W4959" s="3">
        <f t="shared" si="695"/>
        <v>2.8169014084507043E-2</v>
      </c>
      <c r="X4959">
        <v>11</v>
      </c>
      <c r="Y4959" s="4">
        <v>1.5</v>
      </c>
      <c r="Z4959" s="4">
        <v>1.6</v>
      </c>
      <c r="AA4959" s="5">
        <v>35753.449999999997</v>
      </c>
      <c r="AB4959" s="5">
        <f t="shared" si="696"/>
        <v>2395481.15</v>
      </c>
      <c r="AC4959" s="5">
        <v>24226.94</v>
      </c>
      <c r="AD4959" s="5">
        <f t="shared" si="697"/>
        <v>1720112.74</v>
      </c>
      <c r="AE4959" s="5">
        <v>119082.39</v>
      </c>
      <c r="AF4959" s="5">
        <v>30679.58</v>
      </c>
      <c r="AG4959" s="5">
        <v>7804.77</v>
      </c>
      <c r="AH4959" s="5">
        <v>2320</v>
      </c>
      <c r="AI4959" s="5">
        <v>6400</v>
      </c>
      <c r="AJ4959">
        <v>0</v>
      </c>
      <c r="AK4959" s="5">
        <v>0</v>
      </c>
      <c r="AL4959" s="5">
        <v>1370</v>
      </c>
      <c r="AM4959" s="5">
        <v>46805.43</v>
      </c>
      <c r="AN4959">
        <v>4</v>
      </c>
      <c r="AO4959">
        <v>4</v>
      </c>
      <c r="AP4959" t="str">
        <f t="shared" si="698"/>
        <v>Yes</v>
      </c>
      <c r="AQ4959">
        <v>0</v>
      </c>
      <c r="AR4959" s="5">
        <f t="shared" si="699"/>
        <v>1934574.91</v>
      </c>
      <c r="AS4959" s="5">
        <f t="shared" si="700"/>
        <v>460906.23999999999</v>
      </c>
      <c r="AT4959" t="s">
        <v>59</v>
      </c>
      <c r="AU4959" t="s">
        <v>6164</v>
      </c>
      <c r="AV4959" t="s">
        <v>6165</v>
      </c>
      <c r="AW4959" t="s">
        <v>6166</v>
      </c>
      <c r="AX4959" t="s">
        <v>6167</v>
      </c>
      <c r="AY4959">
        <v>70</v>
      </c>
      <c r="AZ4959">
        <v>0</v>
      </c>
      <c r="BA4959">
        <v>14</v>
      </c>
      <c r="BB4959" t="s">
        <v>6191</v>
      </c>
      <c r="BC4959">
        <v>0</v>
      </c>
      <c r="BD4959">
        <v>0</v>
      </c>
      <c r="BE4959" t="s">
        <v>6169</v>
      </c>
      <c r="BF4959" t="s">
        <v>6170</v>
      </c>
      <c r="BG4959">
        <v>0</v>
      </c>
      <c r="BH4959" t="s">
        <v>6171</v>
      </c>
      <c r="BI4959">
        <v>17</v>
      </c>
      <c r="BJ4959" t="s">
        <v>6172</v>
      </c>
      <c r="BK4959">
        <v>0</v>
      </c>
      <c r="BL4959">
        <v>77</v>
      </c>
      <c r="BM4959" s="3">
        <f t="shared" si="701"/>
        <v>0.92207792207792205</v>
      </c>
    </row>
    <row r="4960" spans="1:65">
      <c r="A4960" t="s">
        <v>5100</v>
      </c>
      <c r="B4960" s="2">
        <v>45958</v>
      </c>
      <c r="C4960" t="s">
        <v>4641</v>
      </c>
      <c r="D4960" t="s">
        <v>4642</v>
      </c>
      <c r="E4960">
        <v>10</v>
      </c>
      <c r="F4960" t="s">
        <v>72</v>
      </c>
      <c r="G4960" t="s">
        <v>50</v>
      </c>
      <c r="H4960" t="s">
        <v>119</v>
      </c>
      <c r="I4960" t="s">
        <v>64</v>
      </c>
      <c r="J4960" t="s">
        <v>65</v>
      </c>
      <c r="K4960" t="s">
        <v>75</v>
      </c>
      <c r="L4960" t="s">
        <v>55</v>
      </c>
      <c r="M4960" t="s">
        <v>56</v>
      </c>
      <c r="N4960" t="s">
        <v>94</v>
      </c>
      <c r="O4960" t="s">
        <v>120</v>
      </c>
      <c r="P4960">
        <v>46</v>
      </c>
      <c r="Q4960">
        <v>46</v>
      </c>
      <c r="R4960">
        <v>48</v>
      </c>
      <c r="S4960">
        <v>1</v>
      </c>
      <c r="T4960">
        <f t="shared" si="693"/>
        <v>47</v>
      </c>
      <c r="U4960">
        <v>45</v>
      </c>
      <c r="V4960">
        <f t="shared" si="694"/>
        <v>2</v>
      </c>
      <c r="W4960" s="3">
        <f t="shared" si="695"/>
        <v>2.0833333333333332E-2</v>
      </c>
      <c r="X4960">
        <v>29</v>
      </c>
      <c r="Y4960" s="4">
        <v>4.9000000000000004</v>
      </c>
      <c r="Z4960" s="4">
        <v>1.4</v>
      </c>
      <c r="AA4960" s="5">
        <v>52098.67</v>
      </c>
      <c r="AB4960" s="5">
        <f t="shared" si="696"/>
        <v>2344440.15</v>
      </c>
      <c r="AC4960" s="5">
        <v>34919.410000000003</v>
      </c>
      <c r="AD4960" s="5">
        <f t="shared" si="697"/>
        <v>1676131.68</v>
      </c>
      <c r="AE4960" s="5">
        <v>103962.91</v>
      </c>
      <c r="AF4960" s="5">
        <v>29543.98</v>
      </c>
      <c r="AG4960" s="5">
        <v>9673.23</v>
      </c>
      <c r="AH4960" s="5">
        <v>2030</v>
      </c>
      <c r="AI4960" s="5">
        <v>4600</v>
      </c>
      <c r="AJ4960">
        <v>0</v>
      </c>
      <c r="AK4960" s="5">
        <v>0</v>
      </c>
      <c r="AL4960" s="5">
        <v>1915.11</v>
      </c>
      <c r="AM4960" s="5">
        <v>27746.17</v>
      </c>
      <c r="AN4960">
        <v>4</v>
      </c>
      <c r="AO4960">
        <v>4</v>
      </c>
      <c r="AP4960" t="str">
        <f t="shared" si="698"/>
        <v>Yes</v>
      </c>
      <c r="AQ4960">
        <v>1</v>
      </c>
      <c r="AR4960" s="5">
        <f t="shared" si="699"/>
        <v>1855603.08</v>
      </c>
      <c r="AS4960" s="5">
        <f t="shared" si="700"/>
        <v>488837.07</v>
      </c>
      <c r="AT4960" t="s">
        <v>59</v>
      </c>
      <c r="AU4960" t="s">
        <v>6164</v>
      </c>
      <c r="AV4960" t="s">
        <v>6165</v>
      </c>
      <c r="AW4960" t="s">
        <v>6166</v>
      </c>
      <c r="AX4960" t="s">
        <v>6184</v>
      </c>
      <c r="AY4960">
        <v>49</v>
      </c>
      <c r="AZ4960">
        <v>0</v>
      </c>
      <c r="BA4960">
        <v>19</v>
      </c>
      <c r="BB4960" t="s">
        <v>6180</v>
      </c>
      <c r="BC4960">
        <v>0</v>
      </c>
      <c r="BD4960">
        <v>0</v>
      </c>
      <c r="BE4960" t="s">
        <v>6169</v>
      </c>
      <c r="BF4960" t="s">
        <v>6170</v>
      </c>
      <c r="BG4960">
        <v>0</v>
      </c>
      <c r="BH4960" t="s">
        <v>6171</v>
      </c>
      <c r="BI4960">
        <v>43</v>
      </c>
      <c r="BJ4960" t="s">
        <v>6172</v>
      </c>
      <c r="BK4960">
        <v>0</v>
      </c>
      <c r="BL4960">
        <v>60</v>
      </c>
      <c r="BM4960" s="3">
        <f t="shared" si="701"/>
        <v>0.8</v>
      </c>
    </row>
    <row r="4961" spans="1:65">
      <c r="A4961" t="s">
        <v>5101</v>
      </c>
      <c r="B4961" s="2">
        <v>45958</v>
      </c>
      <c r="C4961" t="s">
        <v>4641</v>
      </c>
      <c r="D4961" t="s">
        <v>4642</v>
      </c>
      <c r="E4961">
        <v>10</v>
      </c>
      <c r="F4961" t="s">
        <v>72</v>
      </c>
      <c r="G4961" t="s">
        <v>62</v>
      </c>
      <c r="H4961" t="s">
        <v>155</v>
      </c>
      <c r="I4961" t="s">
        <v>52</v>
      </c>
      <c r="J4961" t="s">
        <v>53</v>
      </c>
      <c r="K4961" t="s">
        <v>66</v>
      </c>
      <c r="L4961" t="s">
        <v>87</v>
      </c>
      <c r="M4961" t="s">
        <v>56</v>
      </c>
      <c r="N4961" t="s">
        <v>109</v>
      </c>
      <c r="O4961" t="s">
        <v>70</v>
      </c>
      <c r="P4961">
        <v>62</v>
      </c>
      <c r="Q4961">
        <v>64</v>
      </c>
      <c r="R4961">
        <v>64</v>
      </c>
      <c r="S4961">
        <v>1</v>
      </c>
      <c r="T4961">
        <f t="shared" si="693"/>
        <v>63</v>
      </c>
      <c r="U4961">
        <v>60</v>
      </c>
      <c r="V4961">
        <f t="shared" si="694"/>
        <v>3</v>
      </c>
      <c r="W4961" s="3">
        <f t="shared" si="695"/>
        <v>1.5625E-2</v>
      </c>
      <c r="X4961">
        <v>20</v>
      </c>
      <c r="Y4961" s="4">
        <v>4.0999999999999996</v>
      </c>
      <c r="Z4961" s="4">
        <v>1.8</v>
      </c>
      <c r="AA4961" s="5">
        <v>33992.720000000001</v>
      </c>
      <c r="AB4961" s="5">
        <f t="shared" si="696"/>
        <v>2039563.2</v>
      </c>
      <c r="AC4961" s="5">
        <v>24309.06</v>
      </c>
      <c r="AD4961" s="5">
        <f t="shared" si="697"/>
        <v>1555779.84</v>
      </c>
      <c r="AE4961" s="5">
        <v>115808.3</v>
      </c>
      <c r="AF4961" s="5">
        <v>26984.77</v>
      </c>
      <c r="AG4961" s="5">
        <v>8215.9599999999991</v>
      </c>
      <c r="AH4961" s="5">
        <v>2610</v>
      </c>
      <c r="AI4961" s="5">
        <v>3200</v>
      </c>
      <c r="AJ4961">
        <v>0</v>
      </c>
      <c r="AK4961" s="5">
        <v>0</v>
      </c>
      <c r="AL4961" s="5">
        <v>1911.58</v>
      </c>
      <c r="AM4961" s="5">
        <v>94424.47</v>
      </c>
      <c r="AN4961">
        <v>8</v>
      </c>
      <c r="AO4961">
        <v>9</v>
      </c>
      <c r="AP4961" t="str">
        <f t="shared" si="698"/>
        <v>No</v>
      </c>
      <c r="AQ4961">
        <v>2</v>
      </c>
      <c r="AR4961" s="5">
        <f t="shared" si="699"/>
        <v>1808934.92</v>
      </c>
      <c r="AS4961" s="5">
        <f t="shared" si="700"/>
        <v>230628.28</v>
      </c>
      <c r="AT4961" t="s">
        <v>59</v>
      </c>
      <c r="AU4961" t="s">
        <v>6164</v>
      </c>
      <c r="AV4961" t="s">
        <v>6165</v>
      </c>
      <c r="AW4961" t="s">
        <v>6166</v>
      </c>
      <c r="AX4961" t="s">
        <v>6184</v>
      </c>
      <c r="AY4961">
        <v>68</v>
      </c>
      <c r="AZ4961">
        <v>3</v>
      </c>
      <c r="BA4961">
        <v>21</v>
      </c>
      <c r="BB4961" t="s">
        <v>6185</v>
      </c>
      <c r="BC4961">
        <v>1</v>
      </c>
      <c r="BD4961">
        <v>0</v>
      </c>
      <c r="BE4961" t="s">
        <v>6178</v>
      </c>
      <c r="BF4961" t="s">
        <v>6170</v>
      </c>
      <c r="BG4961">
        <v>1</v>
      </c>
      <c r="BH4961" t="s">
        <v>6186</v>
      </c>
      <c r="BI4961">
        <v>48</v>
      </c>
      <c r="BJ4961" t="s">
        <v>6172</v>
      </c>
      <c r="BK4961">
        <v>0</v>
      </c>
      <c r="BL4961">
        <v>70</v>
      </c>
      <c r="BM4961" s="3">
        <f t="shared" si="701"/>
        <v>0.91428571428571426</v>
      </c>
    </row>
    <row r="4962" spans="1:65">
      <c r="A4962" t="s">
        <v>5102</v>
      </c>
      <c r="B4962" s="2">
        <v>45959</v>
      </c>
      <c r="C4962" t="s">
        <v>4641</v>
      </c>
      <c r="D4962" t="s">
        <v>4642</v>
      </c>
      <c r="E4962">
        <v>10</v>
      </c>
      <c r="F4962" t="s">
        <v>61</v>
      </c>
      <c r="G4962" t="s">
        <v>50</v>
      </c>
      <c r="H4962" t="s">
        <v>170</v>
      </c>
      <c r="I4962" t="s">
        <v>64</v>
      </c>
      <c r="J4962" t="s">
        <v>53</v>
      </c>
      <c r="K4962" t="s">
        <v>54</v>
      </c>
      <c r="L4962" t="s">
        <v>55</v>
      </c>
      <c r="M4962" t="s">
        <v>56</v>
      </c>
      <c r="N4962" t="s">
        <v>57</v>
      </c>
      <c r="O4962" t="s">
        <v>82</v>
      </c>
      <c r="P4962">
        <v>66</v>
      </c>
      <c r="Q4962">
        <v>69</v>
      </c>
      <c r="R4962">
        <v>68</v>
      </c>
      <c r="S4962">
        <v>1</v>
      </c>
      <c r="T4962">
        <f t="shared" si="693"/>
        <v>67</v>
      </c>
      <c r="U4962">
        <v>65</v>
      </c>
      <c r="V4962">
        <f t="shared" si="694"/>
        <v>2</v>
      </c>
      <c r="W4962" s="3">
        <f t="shared" si="695"/>
        <v>1.4705882352941176E-2</v>
      </c>
      <c r="X4962">
        <v>5</v>
      </c>
      <c r="Y4962" s="4">
        <v>3.3</v>
      </c>
      <c r="Z4962" s="4">
        <v>1.5</v>
      </c>
      <c r="AA4962" s="5">
        <v>39045.06</v>
      </c>
      <c r="AB4962" s="5">
        <f t="shared" si="696"/>
        <v>2537928.9</v>
      </c>
      <c r="AC4962" s="5">
        <v>23591.74</v>
      </c>
      <c r="AD4962" s="5">
        <f t="shared" si="697"/>
        <v>1604238.32</v>
      </c>
      <c r="AE4962" s="5">
        <v>111084.44</v>
      </c>
      <c r="AF4962" s="5">
        <v>28702.880000000001</v>
      </c>
      <c r="AG4962" s="5">
        <v>7077.11</v>
      </c>
      <c r="AH4962" s="5">
        <v>2175</v>
      </c>
      <c r="AI4962" s="5">
        <v>3200</v>
      </c>
      <c r="AJ4962">
        <v>0</v>
      </c>
      <c r="AK4962" s="5">
        <v>0</v>
      </c>
      <c r="AL4962" s="5">
        <v>1267.8499999999999</v>
      </c>
      <c r="AM4962" s="5">
        <v>41394.699999999997</v>
      </c>
      <c r="AN4962">
        <v>4</v>
      </c>
      <c r="AO4962">
        <v>4</v>
      </c>
      <c r="AP4962" t="str">
        <f t="shared" si="698"/>
        <v>Yes</v>
      </c>
      <c r="AQ4962">
        <v>1</v>
      </c>
      <c r="AR4962" s="5">
        <f t="shared" si="699"/>
        <v>1799140.3</v>
      </c>
      <c r="AS4962" s="5">
        <f t="shared" si="700"/>
        <v>738788.6</v>
      </c>
      <c r="AT4962" t="s">
        <v>59</v>
      </c>
      <c r="AU4962" t="s">
        <v>6164</v>
      </c>
      <c r="AV4962" t="s">
        <v>6165</v>
      </c>
      <c r="AW4962" t="s">
        <v>6166</v>
      </c>
      <c r="AX4962" t="s">
        <v>6167</v>
      </c>
      <c r="AY4962">
        <v>68</v>
      </c>
      <c r="AZ4962">
        <v>0</v>
      </c>
      <c r="BA4962">
        <v>22</v>
      </c>
      <c r="BB4962" t="s">
        <v>6180</v>
      </c>
      <c r="BC4962">
        <v>0</v>
      </c>
      <c r="BD4962">
        <v>0</v>
      </c>
      <c r="BE4962" t="s">
        <v>6169</v>
      </c>
      <c r="BF4962" t="s">
        <v>6170</v>
      </c>
      <c r="BG4962">
        <v>0</v>
      </c>
      <c r="BH4962" t="s">
        <v>6171</v>
      </c>
      <c r="BI4962">
        <v>21</v>
      </c>
      <c r="BJ4962" t="s">
        <v>6172</v>
      </c>
      <c r="BK4962">
        <v>0</v>
      </c>
      <c r="BL4962">
        <v>76</v>
      </c>
      <c r="BM4962" s="3">
        <f t="shared" si="701"/>
        <v>0.89473684210526316</v>
      </c>
    </row>
    <row r="4963" spans="1:65">
      <c r="A4963" t="s">
        <v>5103</v>
      </c>
      <c r="B4963" s="2">
        <v>45959</v>
      </c>
      <c r="C4963" t="s">
        <v>4641</v>
      </c>
      <c r="D4963" t="s">
        <v>4642</v>
      </c>
      <c r="E4963">
        <v>10</v>
      </c>
      <c r="F4963" t="s">
        <v>61</v>
      </c>
      <c r="G4963" t="s">
        <v>62</v>
      </c>
      <c r="H4963" t="s">
        <v>63</v>
      </c>
      <c r="I4963" t="s">
        <v>64</v>
      </c>
      <c r="J4963" t="s">
        <v>53</v>
      </c>
      <c r="K4963" t="s">
        <v>66</v>
      </c>
      <c r="L4963" t="s">
        <v>67</v>
      </c>
      <c r="M4963" t="s">
        <v>56</v>
      </c>
      <c r="N4963" t="s">
        <v>76</v>
      </c>
      <c r="O4963" t="s">
        <v>82</v>
      </c>
      <c r="P4963">
        <v>55</v>
      </c>
      <c r="Q4963">
        <v>58</v>
      </c>
      <c r="R4963">
        <v>57</v>
      </c>
      <c r="S4963">
        <v>2</v>
      </c>
      <c r="T4963">
        <f t="shared" si="693"/>
        <v>55</v>
      </c>
      <c r="U4963">
        <v>54</v>
      </c>
      <c r="V4963">
        <f t="shared" si="694"/>
        <v>1</v>
      </c>
      <c r="W4963" s="3">
        <f t="shared" si="695"/>
        <v>3.5087719298245612E-2</v>
      </c>
      <c r="X4963">
        <v>20</v>
      </c>
      <c r="Y4963" s="4">
        <v>8.1999999999999993</v>
      </c>
      <c r="Z4963" s="4">
        <v>1.5</v>
      </c>
      <c r="AA4963" s="5">
        <v>34274.57</v>
      </c>
      <c r="AB4963" s="5">
        <f t="shared" si="696"/>
        <v>1850826.78</v>
      </c>
      <c r="AC4963" s="5">
        <v>22928.639999999999</v>
      </c>
      <c r="AD4963" s="5">
        <f t="shared" si="697"/>
        <v>1306932.48</v>
      </c>
      <c r="AE4963" s="5">
        <v>94326.18</v>
      </c>
      <c r="AF4963" s="5">
        <v>25115.87</v>
      </c>
      <c r="AG4963" s="5">
        <v>8598.15</v>
      </c>
      <c r="AH4963" s="5">
        <v>2175</v>
      </c>
      <c r="AI4963" s="5">
        <v>6400</v>
      </c>
      <c r="AJ4963">
        <v>0</v>
      </c>
      <c r="AK4963" s="5">
        <v>0</v>
      </c>
      <c r="AL4963" s="5">
        <v>643.58000000000004</v>
      </c>
      <c r="AM4963" s="5">
        <v>48518.1</v>
      </c>
      <c r="AN4963">
        <v>4</v>
      </c>
      <c r="AO4963">
        <v>8</v>
      </c>
      <c r="AP4963" t="str">
        <f t="shared" si="698"/>
        <v>No</v>
      </c>
      <c r="AQ4963">
        <v>2</v>
      </c>
      <c r="AR4963" s="5">
        <f t="shared" si="699"/>
        <v>1492709.36</v>
      </c>
      <c r="AS4963" s="5">
        <f t="shared" si="700"/>
        <v>358117.42</v>
      </c>
      <c r="AT4963" t="s">
        <v>59</v>
      </c>
      <c r="AU4963" t="s">
        <v>6164</v>
      </c>
      <c r="AV4963" t="s">
        <v>6165</v>
      </c>
      <c r="AW4963" t="s">
        <v>6166</v>
      </c>
      <c r="AX4963" t="s">
        <v>6177</v>
      </c>
      <c r="AY4963">
        <v>58</v>
      </c>
      <c r="AZ4963">
        <v>0</v>
      </c>
      <c r="BA4963">
        <v>12</v>
      </c>
      <c r="BB4963" t="s">
        <v>6198</v>
      </c>
      <c r="BC4963">
        <v>1</v>
      </c>
      <c r="BD4963">
        <v>3</v>
      </c>
      <c r="BE4963" t="s">
        <v>6218</v>
      </c>
      <c r="BF4963" t="s">
        <v>6170</v>
      </c>
      <c r="BG4963">
        <v>1</v>
      </c>
      <c r="BH4963" t="s">
        <v>6186</v>
      </c>
      <c r="BI4963">
        <v>46</v>
      </c>
      <c r="BJ4963" t="s">
        <v>6172</v>
      </c>
      <c r="BK4963">
        <v>0</v>
      </c>
      <c r="BL4963">
        <v>77</v>
      </c>
      <c r="BM4963" s="3">
        <f t="shared" si="701"/>
        <v>0.74025974025974028</v>
      </c>
    </row>
    <row r="4964" spans="1:65">
      <c r="A4964" t="s">
        <v>5104</v>
      </c>
      <c r="B4964" s="2">
        <v>45959</v>
      </c>
      <c r="C4964" t="s">
        <v>4641</v>
      </c>
      <c r="D4964" t="s">
        <v>4642</v>
      </c>
      <c r="E4964">
        <v>10</v>
      </c>
      <c r="F4964" t="s">
        <v>78</v>
      </c>
      <c r="G4964" t="s">
        <v>50</v>
      </c>
      <c r="H4964" t="s">
        <v>185</v>
      </c>
      <c r="I4964" t="s">
        <v>74</v>
      </c>
      <c r="J4964" t="s">
        <v>53</v>
      </c>
      <c r="K4964" t="s">
        <v>66</v>
      </c>
      <c r="L4964" t="s">
        <v>55</v>
      </c>
      <c r="M4964" t="s">
        <v>56</v>
      </c>
      <c r="N4964" t="s">
        <v>69</v>
      </c>
      <c r="O4964" t="s">
        <v>82</v>
      </c>
      <c r="P4964">
        <v>66</v>
      </c>
      <c r="Q4964">
        <v>70</v>
      </c>
      <c r="R4964">
        <v>65</v>
      </c>
      <c r="S4964">
        <v>2</v>
      </c>
      <c r="T4964">
        <f t="shared" si="693"/>
        <v>63</v>
      </c>
      <c r="U4964">
        <v>63</v>
      </c>
      <c r="V4964">
        <f t="shared" si="694"/>
        <v>0</v>
      </c>
      <c r="W4964" s="3">
        <f t="shared" si="695"/>
        <v>3.0769230769230771E-2</v>
      </c>
      <c r="X4964">
        <v>18</v>
      </c>
      <c r="Y4964" s="4">
        <v>10.199999999999999</v>
      </c>
      <c r="Z4964" s="4">
        <v>1.5</v>
      </c>
      <c r="AA4964" s="5">
        <v>33575.410000000003</v>
      </c>
      <c r="AB4964" s="5">
        <f t="shared" si="696"/>
        <v>2115250.83</v>
      </c>
      <c r="AC4964" s="5">
        <v>23639.88</v>
      </c>
      <c r="AD4964" s="5">
        <f t="shared" si="697"/>
        <v>1536592.2</v>
      </c>
      <c r="AE4964" s="5">
        <v>109755.03</v>
      </c>
      <c r="AF4964" s="5">
        <v>30397.11</v>
      </c>
      <c r="AG4964" s="5">
        <v>8215.9599999999991</v>
      </c>
      <c r="AH4964" s="5">
        <v>2175</v>
      </c>
      <c r="AI4964" s="5">
        <v>6400</v>
      </c>
      <c r="AJ4964">
        <v>0</v>
      </c>
      <c r="AK4964" s="5">
        <v>0</v>
      </c>
      <c r="AL4964" s="5">
        <v>0</v>
      </c>
      <c r="AM4964" s="5">
        <v>41173.56</v>
      </c>
      <c r="AN4964">
        <v>4</v>
      </c>
      <c r="AO4964">
        <v>4</v>
      </c>
      <c r="AP4964" t="str">
        <f t="shared" si="698"/>
        <v>Yes</v>
      </c>
      <c r="AQ4964">
        <v>1</v>
      </c>
      <c r="AR4964" s="5">
        <f t="shared" si="699"/>
        <v>1734708.86</v>
      </c>
      <c r="AS4964" s="5">
        <f t="shared" si="700"/>
        <v>380541.97</v>
      </c>
      <c r="AT4964" t="s">
        <v>59</v>
      </c>
      <c r="AU4964" t="s">
        <v>6164</v>
      </c>
      <c r="AV4964" t="s">
        <v>6165</v>
      </c>
      <c r="AW4964" t="s">
        <v>6166</v>
      </c>
      <c r="AX4964" t="s">
        <v>6177</v>
      </c>
      <c r="AY4964">
        <v>69</v>
      </c>
      <c r="AZ4964">
        <v>1</v>
      </c>
      <c r="BA4964">
        <v>0</v>
      </c>
      <c r="BB4964" t="s">
        <v>6168</v>
      </c>
      <c r="BC4964">
        <v>0</v>
      </c>
      <c r="BD4964">
        <v>0</v>
      </c>
      <c r="BE4964" t="s">
        <v>6169</v>
      </c>
      <c r="BF4964" t="s">
        <v>6170</v>
      </c>
      <c r="BG4964">
        <v>0</v>
      </c>
      <c r="BH4964" t="s">
        <v>6171</v>
      </c>
      <c r="BI4964">
        <v>6</v>
      </c>
      <c r="BJ4964" t="s">
        <v>6172</v>
      </c>
      <c r="BK4964">
        <v>0</v>
      </c>
      <c r="BL4964">
        <v>76</v>
      </c>
      <c r="BM4964" s="3">
        <f t="shared" si="701"/>
        <v>0.85526315789473684</v>
      </c>
    </row>
    <row r="4965" spans="1:65">
      <c r="A4965" t="s">
        <v>5105</v>
      </c>
      <c r="B4965" s="2">
        <v>45959</v>
      </c>
      <c r="C4965" t="s">
        <v>4641</v>
      </c>
      <c r="D4965" t="s">
        <v>4642</v>
      </c>
      <c r="E4965">
        <v>10</v>
      </c>
      <c r="F4965" t="s">
        <v>49</v>
      </c>
      <c r="G4965" t="s">
        <v>50</v>
      </c>
      <c r="H4965" t="s">
        <v>108</v>
      </c>
      <c r="I4965" t="s">
        <v>52</v>
      </c>
      <c r="J4965" t="s">
        <v>81</v>
      </c>
      <c r="K4965" t="s">
        <v>54</v>
      </c>
      <c r="L4965" t="s">
        <v>92</v>
      </c>
      <c r="M4965" t="s">
        <v>56</v>
      </c>
      <c r="N4965" t="s">
        <v>69</v>
      </c>
      <c r="O4965" t="s">
        <v>120</v>
      </c>
      <c r="P4965">
        <v>37</v>
      </c>
      <c r="Q4965">
        <v>37</v>
      </c>
      <c r="R4965">
        <v>35</v>
      </c>
      <c r="S4965">
        <v>1</v>
      </c>
      <c r="T4965">
        <f t="shared" si="693"/>
        <v>34</v>
      </c>
      <c r="U4965">
        <v>34</v>
      </c>
      <c r="V4965">
        <f t="shared" si="694"/>
        <v>0</v>
      </c>
      <c r="W4965" s="3">
        <f t="shared" si="695"/>
        <v>2.8571428571428571E-2</v>
      </c>
      <c r="X4965">
        <v>32</v>
      </c>
      <c r="Y4965" s="4">
        <v>5.5</v>
      </c>
      <c r="Z4965" s="4">
        <v>1.5</v>
      </c>
      <c r="AA4965" s="5">
        <v>83769.78</v>
      </c>
      <c r="AB4965" s="5">
        <f t="shared" si="696"/>
        <v>2848172.52</v>
      </c>
      <c r="AC4965" s="5">
        <v>53605.33</v>
      </c>
      <c r="AD4965" s="5">
        <f t="shared" si="697"/>
        <v>1876186.55</v>
      </c>
      <c r="AE4965" s="5">
        <v>113547.69</v>
      </c>
      <c r="AF4965" s="5">
        <v>32111.23</v>
      </c>
      <c r="AG4965" s="5">
        <v>10554.91</v>
      </c>
      <c r="AH4965" s="5">
        <v>2175</v>
      </c>
      <c r="AI4965" s="5">
        <v>6800</v>
      </c>
      <c r="AJ4965">
        <v>0</v>
      </c>
      <c r="AK4965" s="5">
        <v>0</v>
      </c>
      <c r="AL4965" s="5">
        <v>0</v>
      </c>
      <c r="AM4965" s="5">
        <v>22277.21</v>
      </c>
      <c r="AN4965">
        <v>4</v>
      </c>
      <c r="AO4965">
        <v>3</v>
      </c>
      <c r="AP4965" t="str">
        <f t="shared" si="698"/>
        <v>Yes</v>
      </c>
      <c r="AQ4965">
        <v>1</v>
      </c>
      <c r="AR4965" s="5">
        <f t="shared" si="699"/>
        <v>2063652.59</v>
      </c>
      <c r="AS4965" s="5">
        <f t="shared" si="700"/>
        <v>784519.93</v>
      </c>
      <c r="AT4965" t="s">
        <v>59</v>
      </c>
      <c r="AU4965" t="s">
        <v>6164</v>
      </c>
      <c r="AV4965" t="s">
        <v>6165</v>
      </c>
      <c r="AW4965" t="s">
        <v>6166</v>
      </c>
      <c r="AX4965" t="s">
        <v>6167</v>
      </c>
      <c r="AY4965">
        <v>39</v>
      </c>
      <c r="AZ4965">
        <v>0</v>
      </c>
      <c r="BA4965">
        <v>0</v>
      </c>
      <c r="BB4965" t="s">
        <v>6168</v>
      </c>
      <c r="BC4965">
        <v>0</v>
      </c>
      <c r="BD4965">
        <v>0</v>
      </c>
      <c r="BE4965" t="s">
        <v>6169</v>
      </c>
      <c r="BF4965" t="s">
        <v>6170</v>
      </c>
      <c r="BG4965">
        <v>1</v>
      </c>
      <c r="BH4965" t="s">
        <v>6179</v>
      </c>
      <c r="BI4965">
        <v>30</v>
      </c>
      <c r="BJ4965" t="s">
        <v>6172</v>
      </c>
      <c r="BK4965">
        <v>0</v>
      </c>
      <c r="BL4965">
        <v>46</v>
      </c>
      <c r="BM4965" s="3">
        <f t="shared" si="701"/>
        <v>0.76086956521739135</v>
      </c>
    </row>
    <row r="4966" spans="1:65">
      <c r="A4966" t="s">
        <v>5106</v>
      </c>
      <c r="B4966" s="2">
        <v>45959</v>
      </c>
      <c r="C4966" t="s">
        <v>4641</v>
      </c>
      <c r="D4966" t="s">
        <v>4642</v>
      </c>
      <c r="E4966">
        <v>10</v>
      </c>
      <c r="F4966" t="s">
        <v>61</v>
      </c>
      <c r="G4966" t="s">
        <v>62</v>
      </c>
      <c r="H4966" t="s">
        <v>104</v>
      </c>
      <c r="I4966" t="s">
        <v>74</v>
      </c>
      <c r="J4966" t="s">
        <v>53</v>
      </c>
      <c r="K4966" t="s">
        <v>54</v>
      </c>
      <c r="L4966" t="s">
        <v>87</v>
      </c>
      <c r="M4966" t="s">
        <v>68</v>
      </c>
      <c r="N4966" t="s">
        <v>94</v>
      </c>
      <c r="O4966" t="s">
        <v>120</v>
      </c>
      <c r="P4966">
        <v>64</v>
      </c>
      <c r="Q4966">
        <v>68</v>
      </c>
      <c r="R4966">
        <v>67</v>
      </c>
      <c r="S4966">
        <v>2</v>
      </c>
      <c r="T4966">
        <f t="shared" si="693"/>
        <v>65</v>
      </c>
      <c r="U4966">
        <v>61</v>
      </c>
      <c r="V4966">
        <f t="shared" si="694"/>
        <v>4</v>
      </c>
      <c r="W4966" s="3">
        <f t="shared" si="695"/>
        <v>2.9850746268656716E-2</v>
      </c>
      <c r="X4966">
        <v>8</v>
      </c>
      <c r="Y4966" s="4">
        <v>2.9</v>
      </c>
      <c r="Z4966" s="4">
        <v>0.6</v>
      </c>
      <c r="AA4966" s="5">
        <v>39138.44</v>
      </c>
      <c r="AB4966" s="5">
        <f t="shared" si="696"/>
        <v>2387444.84</v>
      </c>
      <c r="AC4966" s="5">
        <v>23196.54</v>
      </c>
      <c r="AD4966" s="5">
        <f t="shared" si="697"/>
        <v>1554168.18</v>
      </c>
      <c r="AE4966" s="5">
        <v>113341.11</v>
      </c>
      <c r="AF4966" s="5">
        <v>28273.66</v>
      </c>
      <c r="AG4966" s="5">
        <v>7566.26</v>
      </c>
      <c r="AH4966" s="5">
        <v>870</v>
      </c>
      <c r="AI4966" s="5">
        <v>6400</v>
      </c>
      <c r="AJ4966">
        <v>1</v>
      </c>
      <c r="AK4966" s="5">
        <v>8736.42</v>
      </c>
      <c r="AL4966" s="5">
        <v>2542.5700000000002</v>
      </c>
      <c r="AM4966" s="5">
        <v>45769.07</v>
      </c>
      <c r="AN4966">
        <v>4</v>
      </c>
      <c r="AO4966">
        <v>5</v>
      </c>
      <c r="AP4966" t="str">
        <f t="shared" si="698"/>
        <v>No</v>
      </c>
      <c r="AQ4966">
        <v>2</v>
      </c>
      <c r="AR4966" s="5">
        <f t="shared" si="699"/>
        <v>1767667.27</v>
      </c>
      <c r="AS4966" s="5">
        <f t="shared" si="700"/>
        <v>619777.56999999995</v>
      </c>
      <c r="AT4966" t="s">
        <v>59</v>
      </c>
      <c r="AU4966" t="s">
        <v>6181</v>
      </c>
      <c r="AV4966" t="s">
        <v>6182</v>
      </c>
      <c r="AW4966" t="s">
        <v>6183</v>
      </c>
      <c r="AX4966" t="s">
        <v>6167</v>
      </c>
      <c r="AY4966">
        <v>65</v>
      </c>
      <c r="AZ4966">
        <v>0</v>
      </c>
      <c r="BA4966">
        <v>26</v>
      </c>
      <c r="BB4966" t="s">
        <v>6180</v>
      </c>
      <c r="BC4966">
        <v>0</v>
      </c>
      <c r="BD4966">
        <v>1</v>
      </c>
      <c r="BE4966" t="s">
        <v>6196</v>
      </c>
      <c r="BF4966" t="s">
        <v>6170</v>
      </c>
      <c r="BG4966">
        <v>0</v>
      </c>
      <c r="BH4966" t="s">
        <v>6171</v>
      </c>
      <c r="BI4966">
        <v>37</v>
      </c>
      <c r="BJ4966" t="s">
        <v>6172</v>
      </c>
      <c r="BK4966">
        <v>0</v>
      </c>
      <c r="BL4966">
        <v>77</v>
      </c>
      <c r="BM4966" s="3">
        <f t="shared" si="701"/>
        <v>0.87012987012987009</v>
      </c>
    </row>
    <row r="4967" spans="1:65">
      <c r="A4967" t="s">
        <v>5107</v>
      </c>
      <c r="B4967" s="2">
        <v>45959</v>
      </c>
      <c r="C4967" t="s">
        <v>4641</v>
      </c>
      <c r="D4967" t="s">
        <v>4642</v>
      </c>
      <c r="E4967">
        <v>10</v>
      </c>
      <c r="F4967" t="s">
        <v>72</v>
      </c>
      <c r="G4967" t="s">
        <v>62</v>
      </c>
      <c r="H4967" t="s">
        <v>175</v>
      </c>
      <c r="I4967" t="s">
        <v>52</v>
      </c>
      <c r="J4967" t="s">
        <v>81</v>
      </c>
      <c r="K4967" t="s">
        <v>66</v>
      </c>
      <c r="L4967" t="s">
        <v>55</v>
      </c>
      <c r="M4967" t="s">
        <v>56</v>
      </c>
      <c r="N4967" t="s">
        <v>76</v>
      </c>
      <c r="O4967" t="s">
        <v>82</v>
      </c>
      <c r="P4967">
        <v>36</v>
      </c>
      <c r="Q4967">
        <v>37</v>
      </c>
      <c r="R4967">
        <v>39</v>
      </c>
      <c r="S4967">
        <v>1</v>
      </c>
      <c r="T4967">
        <f t="shared" si="693"/>
        <v>38</v>
      </c>
      <c r="U4967">
        <v>35</v>
      </c>
      <c r="V4967">
        <f t="shared" si="694"/>
        <v>3</v>
      </c>
      <c r="W4967" s="3">
        <f t="shared" si="695"/>
        <v>2.564102564102564E-2</v>
      </c>
      <c r="X4967">
        <v>31</v>
      </c>
      <c r="Y4967" s="4">
        <v>4.3</v>
      </c>
      <c r="Z4967" s="4">
        <v>2</v>
      </c>
      <c r="AA4967" s="5">
        <v>73284.19</v>
      </c>
      <c r="AB4967" s="5">
        <f t="shared" si="696"/>
        <v>2564946.65</v>
      </c>
      <c r="AC4967" s="5">
        <v>52773.73</v>
      </c>
      <c r="AD4967" s="5">
        <f t="shared" si="697"/>
        <v>2058175.47</v>
      </c>
      <c r="AE4967" s="5">
        <v>125267.52</v>
      </c>
      <c r="AF4967" s="5">
        <v>34188.86</v>
      </c>
      <c r="AG4967" s="5">
        <v>10668.89</v>
      </c>
      <c r="AH4967" s="5">
        <v>2900</v>
      </c>
      <c r="AI4967" s="5">
        <v>6800</v>
      </c>
      <c r="AJ4967">
        <v>0</v>
      </c>
      <c r="AK4967" s="5">
        <v>0</v>
      </c>
      <c r="AL4967" s="5">
        <v>4539.4799999999996</v>
      </c>
      <c r="AM4967" s="5">
        <v>25380.240000000002</v>
      </c>
      <c r="AN4967">
        <v>4</v>
      </c>
      <c r="AO4967">
        <v>6</v>
      </c>
      <c r="AP4967" t="str">
        <f t="shared" si="698"/>
        <v>No</v>
      </c>
      <c r="AQ4967">
        <v>2</v>
      </c>
      <c r="AR4967" s="5">
        <f t="shared" si="699"/>
        <v>2267920.46</v>
      </c>
      <c r="AS4967" s="5">
        <f t="shared" si="700"/>
        <v>297026.19</v>
      </c>
      <c r="AT4967" t="s">
        <v>59</v>
      </c>
      <c r="AU4967" t="s">
        <v>6164</v>
      </c>
      <c r="AV4967" t="s">
        <v>6165</v>
      </c>
      <c r="AW4967" t="s">
        <v>6166</v>
      </c>
      <c r="AX4967" t="s">
        <v>6184</v>
      </c>
      <c r="AY4967">
        <v>39</v>
      </c>
      <c r="AZ4967">
        <v>0</v>
      </c>
      <c r="BA4967">
        <v>20</v>
      </c>
      <c r="BB4967" t="s">
        <v>6180</v>
      </c>
      <c r="BC4967">
        <v>0</v>
      </c>
      <c r="BD4967">
        <v>2</v>
      </c>
      <c r="BE4967" t="s">
        <v>6218</v>
      </c>
      <c r="BF4967" t="s">
        <v>6170</v>
      </c>
      <c r="BG4967">
        <v>1</v>
      </c>
      <c r="BH4967" t="s">
        <v>6179</v>
      </c>
      <c r="BI4967">
        <v>60</v>
      </c>
      <c r="BJ4967" t="s">
        <v>6187</v>
      </c>
      <c r="BK4967">
        <v>0</v>
      </c>
      <c r="BL4967">
        <v>52</v>
      </c>
      <c r="BM4967" s="3">
        <f t="shared" si="701"/>
        <v>0.75</v>
      </c>
    </row>
    <row r="4968" spans="1:65">
      <c r="A4968" t="s">
        <v>5108</v>
      </c>
      <c r="B4968" s="2">
        <v>45959</v>
      </c>
      <c r="C4968" t="s">
        <v>4641</v>
      </c>
      <c r="D4968" t="s">
        <v>4642</v>
      </c>
      <c r="E4968">
        <v>10</v>
      </c>
      <c r="F4968" t="s">
        <v>78</v>
      </c>
      <c r="G4968" t="s">
        <v>50</v>
      </c>
      <c r="H4968" t="s">
        <v>161</v>
      </c>
      <c r="I4968" t="s">
        <v>74</v>
      </c>
      <c r="J4968" t="s">
        <v>65</v>
      </c>
      <c r="K4968" t="s">
        <v>66</v>
      </c>
      <c r="L4968" t="s">
        <v>92</v>
      </c>
      <c r="M4968" t="s">
        <v>56</v>
      </c>
      <c r="N4968" t="s">
        <v>94</v>
      </c>
      <c r="O4968" t="s">
        <v>70</v>
      </c>
      <c r="P4968">
        <v>51</v>
      </c>
      <c r="Q4968">
        <v>53</v>
      </c>
      <c r="R4968">
        <v>52</v>
      </c>
      <c r="S4968">
        <v>1</v>
      </c>
      <c r="T4968">
        <f t="shared" si="693"/>
        <v>51</v>
      </c>
      <c r="U4968">
        <v>49</v>
      </c>
      <c r="V4968">
        <f t="shared" si="694"/>
        <v>2</v>
      </c>
      <c r="W4968" s="3">
        <f t="shared" si="695"/>
        <v>1.9230769230769232E-2</v>
      </c>
      <c r="X4968">
        <v>34</v>
      </c>
      <c r="Y4968" s="4">
        <v>4.7</v>
      </c>
      <c r="Z4968" s="4">
        <v>1.2</v>
      </c>
      <c r="AA4968" s="5">
        <v>49385.47</v>
      </c>
      <c r="AB4968" s="5">
        <f t="shared" si="696"/>
        <v>2419888.0299999998</v>
      </c>
      <c r="AC4968" s="5">
        <v>35424.370000000003</v>
      </c>
      <c r="AD4968" s="5">
        <f t="shared" si="697"/>
        <v>1842067.24</v>
      </c>
      <c r="AE4968" s="5">
        <v>113491.77</v>
      </c>
      <c r="AF4968" s="5">
        <v>36269.32</v>
      </c>
      <c r="AG4968" s="5">
        <v>9854.58</v>
      </c>
      <c r="AH4968" s="5">
        <v>1740</v>
      </c>
      <c r="AI4968" s="5">
        <v>4600</v>
      </c>
      <c r="AJ4968">
        <v>0</v>
      </c>
      <c r="AK4968" s="5">
        <v>0</v>
      </c>
      <c r="AL4968" s="5">
        <v>1957.72</v>
      </c>
      <c r="AM4968" s="5">
        <v>32646.7</v>
      </c>
      <c r="AN4968">
        <v>4</v>
      </c>
      <c r="AO4968">
        <v>5</v>
      </c>
      <c r="AP4968" t="str">
        <f t="shared" si="698"/>
        <v>No</v>
      </c>
      <c r="AQ4968">
        <v>2</v>
      </c>
      <c r="AR4968" s="5">
        <f t="shared" si="699"/>
        <v>2042627.33</v>
      </c>
      <c r="AS4968" s="5">
        <f t="shared" si="700"/>
        <v>377260.7</v>
      </c>
      <c r="AT4968" t="s">
        <v>59</v>
      </c>
      <c r="AU4968" t="s">
        <v>6164</v>
      </c>
      <c r="AV4968" t="s">
        <v>6165</v>
      </c>
      <c r="AW4968" t="s">
        <v>6166</v>
      </c>
      <c r="AX4968" t="s">
        <v>6167</v>
      </c>
      <c r="AY4968">
        <v>53</v>
      </c>
      <c r="AZ4968">
        <v>0</v>
      </c>
      <c r="BA4968">
        <v>19</v>
      </c>
      <c r="BB4968" t="s">
        <v>6198</v>
      </c>
      <c r="BC4968">
        <v>0</v>
      </c>
      <c r="BD4968">
        <v>1</v>
      </c>
      <c r="BE4968" t="s">
        <v>6188</v>
      </c>
      <c r="BF4968" t="s">
        <v>6170</v>
      </c>
      <c r="BG4968">
        <v>1</v>
      </c>
      <c r="BH4968" t="s">
        <v>6179</v>
      </c>
      <c r="BI4968">
        <v>32</v>
      </c>
      <c r="BJ4968" t="s">
        <v>6172</v>
      </c>
      <c r="BK4968">
        <v>0</v>
      </c>
      <c r="BL4968">
        <v>64</v>
      </c>
      <c r="BM4968" s="3">
        <f t="shared" si="701"/>
        <v>0.8125</v>
      </c>
    </row>
    <row r="4969" spans="1:65">
      <c r="A4969" t="s">
        <v>5109</v>
      </c>
      <c r="B4969" s="2">
        <v>45959</v>
      </c>
      <c r="C4969" t="s">
        <v>4641</v>
      </c>
      <c r="D4969" t="s">
        <v>4642</v>
      </c>
      <c r="E4969">
        <v>10</v>
      </c>
      <c r="F4969" t="s">
        <v>72</v>
      </c>
      <c r="G4969" t="s">
        <v>50</v>
      </c>
      <c r="H4969" t="s">
        <v>179</v>
      </c>
      <c r="I4969" t="s">
        <v>52</v>
      </c>
      <c r="J4969" t="s">
        <v>65</v>
      </c>
      <c r="K4969" t="s">
        <v>66</v>
      </c>
      <c r="L4969" t="s">
        <v>92</v>
      </c>
      <c r="M4969" t="s">
        <v>56</v>
      </c>
      <c r="N4969" t="s">
        <v>109</v>
      </c>
      <c r="O4969" t="s">
        <v>58</v>
      </c>
      <c r="P4969">
        <v>46</v>
      </c>
      <c r="Q4969">
        <v>48</v>
      </c>
      <c r="R4969">
        <v>50</v>
      </c>
      <c r="S4969">
        <v>1</v>
      </c>
      <c r="T4969">
        <f t="shared" si="693"/>
        <v>49</v>
      </c>
      <c r="U4969">
        <v>46</v>
      </c>
      <c r="V4969">
        <f t="shared" si="694"/>
        <v>3</v>
      </c>
      <c r="W4969" s="3">
        <f t="shared" si="695"/>
        <v>0.02</v>
      </c>
      <c r="X4969">
        <v>17</v>
      </c>
      <c r="Y4969" s="4">
        <v>2.6</v>
      </c>
      <c r="Z4969" s="4">
        <v>1.1000000000000001</v>
      </c>
      <c r="AA4969" s="5">
        <v>48267.4</v>
      </c>
      <c r="AB4969" s="5">
        <f t="shared" si="696"/>
        <v>2220300.4</v>
      </c>
      <c r="AC4969" s="5">
        <v>35132.36</v>
      </c>
      <c r="AD4969" s="5">
        <f t="shared" si="697"/>
        <v>1756618</v>
      </c>
      <c r="AE4969" s="5">
        <v>116511.96</v>
      </c>
      <c r="AF4969" s="5">
        <v>30179.62</v>
      </c>
      <c r="AG4969" s="5">
        <v>8261.43</v>
      </c>
      <c r="AH4969" s="5">
        <v>1595</v>
      </c>
      <c r="AI4969" s="5">
        <v>4600</v>
      </c>
      <c r="AJ4969">
        <v>0</v>
      </c>
      <c r="AK4969" s="5">
        <v>0</v>
      </c>
      <c r="AL4969" s="5">
        <v>3091.99</v>
      </c>
      <c r="AM4969" s="5">
        <v>73015.12</v>
      </c>
      <c r="AN4969">
        <v>8</v>
      </c>
      <c r="AO4969">
        <v>9</v>
      </c>
      <c r="AP4969" t="str">
        <f t="shared" si="698"/>
        <v>No</v>
      </c>
      <c r="AQ4969">
        <v>2</v>
      </c>
      <c r="AR4969" s="5">
        <f t="shared" si="699"/>
        <v>1993873.12</v>
      </c>
      <c r="AS4969" s="5">
        <f t="shared" si="700"/>
        <v>226427.28</v>
      </c>
      <c r="AT4969" t="s">
        <v>59</v>
      </c>
      <c r="AU4969" t="s">
        <v>6164</v>
      </c>
      <c r="AV4969" t="s">
        <v>6165</v>
      </c>
      <c r="AW4969" t="s">
        <v>6166</v>
      </c>
      <c r="AX4969" t="s">
        <v>6184</v>
      </c>
      <c r="AY4969">
        <v>48</v>
      </c>
      <c r="AZ4969">
        <v>0</v>
      </c>
      <c r="BA4969">
        <v>22</v>
      </c>
      <c r="BB4969" t="s">
        <v>6180</v>
      </c>
      <c r="BC4969">
        <v>0</v>
      </c>
      <c r="BD4969">
        <v>1</v>
      </c>
      <c r="BE4969" t="s">
        <v>6188</v>
      </c>
      <c r="BF4969" t="s">
        <v>6170</v>
      </c>
      <c r="BG4969">
        <v>0</v>
      </c>
      <c r="BH4969" t="s">
        <v>6171</v>
      </c>
      <c r="BI4969">
        <v>37</v>
      </c>
      <c r="BJ4969" t="s">
        <v>6172</v>
      </c>
      <c r="BK4969">
        <v>0</v>
      </c>
      <c r="BL4969">
        <v>63</v>
      </c>
      <c r="BM4969" s="3">
        <f t="shared" si="701"/>
        <v>0.79365079365079361</v>
      </c>
    </row>
    <row r="4970" spans="1:65">
      <c r="A4970" t="s">
        <v>5110</v>
      </c>
      <c r="B4970" s="2">
        <v>45959</v>
      </c>
      <c r="C4970" t="s">
        <v>4641</v>
      </c>
      <c r="D4970" t="s">
        <v>4642</v>
      </c>
      <c r="E4970">
        <v>10</v>
      </c>
      <c r="F4970" t="s">
        <v>72</v>
      </c>
      <c r="G4970" t="s">
        <v>50</v>
      </c>
      <c r="H4970" t="s">
        <v>119</v>
      </c>
      <c r="I4970" t="s">
        <v>64</v>
      </c>
      <c r="J4970" t="s">
        <v>53</v>
      </c>
      <c r="K4970" t="s">
        <v>75</v>
      </c>
      <c r="L4970" t="s">
        <v>55</v>
      </c>
      <c r="M4970" t="s">
        <v>56</v>
      </c>
      <c r="N4970" t="s">
        <v>57</v>
      </c>
      <c r="O4970" t="s">
        <v>70</v>
      </c>
      <c r="P4970">
        <v>54</v>
      </c>
      <c r="Q4970">
        <v>55</v>
      </c>
      <c r="R4970">
        <v>57</v>
      </c>
      <c r="S4970">
        <v>1</v>
      </c>
      <c r="T4970">
        <f t="shared" si="693"/>
        <v>56</v>
      </c>
      <c r="U4970">
        <v>53</v>
      </c>
      <c r="V4970">
        <f t="shared" si="694"/>
        <v>3</v>
      </c>
      <c r="W4970" s="3">
        <f t="shared" si="695"/>
        <v>1.7543859649122806E-2</v>
      </c>
      <c r="X4970">
        <v>14</v>
      </c>
      <c r="Y4970" s="4">
        <v>12.8</v>
      </c>
      <c r="Z4970" s="4">
        <v>2.1</v>
      </c>
      <c r="AA4970" s="5">
        <v>35942.42</v>
      </c>
      <c r="AB4970" s="5">
        <f t="shared" si="696"/>
        <v>1904948.26</v>
      </c>
      <c r="AC4970" s="5">
        <v>23698.09</v>
      </c>
      <c r="AD4970" s="5">
        <f t="shared" si="697"/>
        <v>1350791.13</v>
      </c>
      <c r="AE4970" s="5">
        <v>94548.01</v>
      </c>
      <c r="AF4970" s="5">
        <v>24102.43</v>
      </c>
      <c r="AG4970" s="5">
        <v>8213.75</v>
      </c>
      <c r="AH4970" s="5">
        <v>3045</v>
      </c>
      <c r="AI4970" s="5">
        <v>3200</v>
      </c>
      <c r="AJ4970">
        <v>0</v>
      </c>
      <c r="AK4970" s="5">
        <v>0</v>
      </c>
      <c r="AL4970" s="5">
        <v>1904.26</v>
      </c>
      <c r="AM4970" s="5">
        <v>36067.1</v>
      </c>
      <c r="AN4970">
        <v>4</v>
      </c>
      <c r="AO4970">
        <v>2</v>
      </c>
      <c r="AP4970" t="str">
        <f t="shared" si="698"/>
        <v>Yes</v>
      </c>
      <c r="AQ4970">
        <v>1</v>
      </c>
      <c r="AR4970" s="5">
        <f t="shared" si="699"/>
        <v>1521871.68</v>
      </c>
      <c r="AS4970" s="5">
        <f t="shared" si="700"/>
        <v>383076.58</v>
      </c>
      <c r="AT4970" t="s">
        <v>59</v>
      </c>
      <c r="AU4970" t="s">
        <v>6164</v>
      </c>
      <c r="AV4970" t="s">
        <v>6165</v>
      </c>
      <c r="AW4970" t="s">
        <v>6166</v>
      </c>
      <c r="AX4970" t="s">
        <v>6177</v>
      </c>
      <c r="AY4970">
        <v>55</v>
      </c>
      <c r="AZ4970">
        <v>0</v>
      </c>
      <c r="BA4970">
        <v>19</v>
      </c>
      <c r="BB4970" t="s">
        <v>6180</v>
      </c>
      <c r="BC4970">
        <v>0</v>
      </c>
      <c r="BD4970">
        <v>0</v>
      </c>
      <c r="BE4970" t="s">
        <v>6169</v>
      </c>
      <c r="BF4970" t="s">
        <v>6170</v>
      </c>
      <c r="BG4970">
        <v>0</v>
      </c>
      <c r="BH4970" t="s">
        <v>6171</v>
      </c>
      <c r="BI4970">
        <v>30</v>
      </c>
      <c r="BJ4970" t="s">
        <v>6172</v>
      </c>
      <c r="BK4970">
        <v>0</v>
      </c>
      <c r="BL4970">
        <v>74</v>
      </c>
      <c r="BM4970" s="3">
        <f t="shared" si="701"/>
        <v>0.77027027027027029</v>
      </c>
    </row>
    <row r="4971" spans="1:65">
      <c r="A4971" t="s">
        <v>5111</v>
      </c>
      <c r="B4971" s="2">
        <v>45959</v>
      </c>
      <c r="C4971" t="s">
        <v>4641</v>
      </c>
      <c r="D4971" t="s">
        <v>4642</v>
      </c>
      <c r="E4971">
        <v>10</v>
      </c>
      <c r="F4971" t="s">
        <v>72</v>
      </c>
      <c r="G4971" t="s">
        <v>50</v>
      </c>
      <c r="H4971" t="s">
        <v>138</v>
      </c>
      <c r="I4971" t="s">
        <v>74</v>
      </c>
      <c r="J4971" t="s">
        <v>81</v>
      </c>
      <c r="K4971" t="s">
        <v>75</v>
      </c>
      <c r="L4971" t="s">
        <v>92</v>
      </c>
      <c r="M4971" t="s">
        <v>56</v>
      </c>
      <c r="N4971" t="s">
        <v>69</v>
      </c>
      <c r="O4971" t="s">
        <v>58</v>
      </c>
      <c r="P4971">
        <v>33</v>
      </c>
      <c r="Q4971">
        <v>35</v>
      </c>
      <c r="R4971">
        <v>35</v>
      </c>
      <c r="S4971">
        <v>1</v>
      </c>
      <c r="T4971">
        <f t="shared" si="693"/>
        <v>34</v>
      </c>
      <c r="U4971">
        <v>32</v>
      </c>
      <c r="V4971">
        <f t="shared" si="694"/>
        <v>2</v>
      </c>
      <c r="W4971" s="3">
        <f t="shared" si="695"/>
        <v>2.8571428571428571E-2</v>
      </c>
      <c r="X4971">
        <v>25</v>
      </c>
      <c r="Y4971" s="4">
        <v>1.2</v>
      </c>
      <c r="Z4971" s="4">
        <v>1</v>
      </c>
      <c r="AA4971" s="5">
        <v>77741.399999999994</v>
      </c>
      <c r="AB4971" s="5">
        <f t="shared" si="696"/>
        <v>2487724.7999999998</v>
      </c>
      <c r="AC4971" s="5">
        <v>53707.14</v>
      </c>
      <c r="AD4971" s="5">
        <f t="shared" si="697"/>
        <v>1879749.9</v>
      </c>
      <c r="AE4971" s="5">
        <v>104763.69</v>
      </c>
      <c r="AF4971" s="5">
        <v>29516.3</v>
      </c>
      <c r="AG4971" s="5">
        <v>8683.99</v>
      </c>
      <c r="AH4971" s="5">
        <v>1450</v>
      </c>
      <c r="AI4971" s="5">
        <v>6800</v>
      </c>
      <c r="AJ4971">
        <v>0</v>
      </c>
      <c r="AK4971" s="5">
        <v>0</v>
      </c>
      <c r="AL4971" s="5">
        <v>2991.75</v>
      </c>
      <c r="AM4971" s="5">
        <v>20840.740000000002</v>
      </c>
      <c r="AN4971">
        <v>4</v>
      </c>
      <c r="AO4971">
        <v>3</v>
      </c>
      <c r="AP4971" t="str">
        <f t="shared" si="698"/>
        <v>Yes</v>
      </c>
      <c r="AQ4971">
        <v>1</v>
      </c>
      <c r="AR4971" s="5">
        <f t="shared" si="699"/>
        <v>2054796.37</v>
      </c>
      <c r="AS4971" s="5">
        <f t="shared" si="700"/>
        <v>432928.43</v>
      </c>
      <c r="AT4971" t="s">
        <v>59</v>
      </c>
      <c r="AU4971" t="s">
        <v>6164</v>
      </c>
      <c r="AV4971" t="s">
        <v>6165</v>
      </c>
      <c r="AW4971" t="s">
        <v>6166</v>
      </c>
      <c r="AX4971" t="s">
        <v>6184</v>
      </c>
      <c r="AY4971">
        <v>35</v>
      </c>
      <c r="AZ4971">
        <v>0</v>
      </c>
      <c r="BA4971">
        <v>20</v>
      </c>
      <c r="BB4971" t="s">
        <v>6180</v>
      </c>
      <c r="BC4971">
        <v>0</v>
      </c>
      <c r="BD4971">
        <v>0</v>
      </c>
      <c r="BE4971" t="s">
        <v>6169</v>
      </c>
      <c r="BF4971" t="s">
        <v>6170</v>
      </c>
      <c r="BG4971">
        <v>1</v>
      </c>
      <c r="BH4971" t="s">
        <v>6179</v>
      </c>
      <c r="BI4971">
        <v>54</v>
      </c>
      <c r="BJ4971" t="s">
        <v>6187</v>
      </c>
      <c r="BK4971">
        <v>0</v>
      </c>
      <c r="BL4971">
        <v>46</v>
      </c>
      <c r="BM4971" s="3">
        <f t="shared" si="701"/>
        <v>0.76086956521739135</v>
      </c>
    </row>
    <row r="4972" spans="1:65">
      <c r="A4972" t="s">
        <v>5112</v>
      </c>
      <c r="B4972" s="2">
        <v>45959</v>
      </c>
      <c r="C4972" t="s">
        <v>4641</v>
      </c>
      <c r="D4972" t="s">
        <v>4642</v>
      </c>
      <c r="E4972">
        <v>10</v>
      </c>
      <c r="F4972" t="s">
        <v>49</v>
      </c>
      <c r="G4972" t="s">
        <v>62</v>
      </c>
      <c r="H4972" t="s">
        <v>226</v>
      </c>
      <c r="I4972" t="s">
        <v>64</v>
      </c>
      <c r="J4972" t="s">
        <v>81</v>
      </c>
      <c r="K4972" t="s">
        <v>75</v>
      </c>
      <c r="L4972" t="s">
        <v>92</v>
      </c>
      <c r="M4972" t="s">
        <v>56</v>
      </c>
      <c r="N4972" t="s">
        <v>94</v>
      </c>
      <c r="O4972" t="s">
        <v>120</v>
      </c>
      <c r="P4972">
        <v>26</v>
      </c>
      <c r="Q4972">
        <v>40</v>
      </c>
      <c r="R4972">
        <v>39</v>
      </c>
      <c r="S4972">
        <v>1</v>
      </c>
      <c r="T4972">
        <f t="shared" si="693"/>
        <v>38</v>
      </c>
      <c r="U4972">
        <v>19</v>
      </c>
      <c r="V4972">
        <f t="shared" si="694"/>
        <v>19</v>
      </c>
      <c r="W4972" s="3">
        <f t="shared" si="695"/>
        <v>2.564102564102564E-2</v>
      </c>
      <c r="X4972">
        <v>37</v>
      </c>
      <c r="Y4972" s="4">
        <v>1.1000000000000001</v>
      </c>
      <c r="Z4972" s="4">
        <v>1.8</v>
      </c>
      <c r="AA4972" s="5">
        <v>77247.429999999993</v>
      </c>
      <c r="AB4972" s="5">
        <f t="shared" si="696"/>
        <v>1467701.17</v>
      </c>
      <c r="AC4972" s="5">
        <v>53685.97</v>
      </c>
      <c r="AD4972" s="5">
        <f t="shared" si="697"/>
        <v>2093752.83</v>
      </c>
      <c r="AE4972" s="5">
        <v>116570.11</v>
      </c>
      <c r="AF4972" s="5">
        <v>36112.839999999997</v>
      </c>
      <c r="AG4972" s="5">
        <v>10494.7</v>
      </c>
      <c r="AH4972" s="5">
        <v>2610</v>
      </c>
      <c r="AI4972" s="5">
        <v>6800</v>
      </c>
      <c r="AJ4972">
        <v>0</v>
      </c>
      <c r="AK4972" s="5">
        <v>0</v>
      </c>
      <c r="AL4972" s="5">
        <v>29423.96</v>
      </c>
      <c r="AM4972" s="5">
        <v>12417.34</v>
      </c>
      <c r="AN4972">
        <v>4</v>
      </c>
      <c r="AO4972">
        <v>3</v>
      </c>
      <c r="AP4972" t="str">
        <f t="shared" si="698"/>
        <v>Yes</v>
      </c>
      <c r="AQ4972">
        <v>1</v>
      </c>
      <c r="AR4972" s="5">
        <f t="shared" si="699"/>
        <v>2308181.7799999998</v>
      </c>
      <c r="AS4972" s="5">
        <f t="shared" si="700"/>
        <v>-840480.61</v>
      </c>
      <c r="AT4972" t="s">
        <v>59</v>
      </c>
      <c r="AU4972" t="s">
        <v>6164</v>
      </c>
      <c r="AV4972" t="s">
        <v>6165</v>
      </c>
      <c r="AW4972" t="s">
        <v>6166</v>
      </c>
      <c r="AX4972" t="s">
        <v>6167</v>
      </c>
      <c r="AY4972">
        <v>36</v>
      </c>
      <c r="AZ4972">
        <v>5</v>
      </c>
      <c r="BA4972">
        <v>72</v>
      </c>
      <c r="BB4972" t="s">
        <v>6180</v>
      </c>
      <c r="BC4972">
        <v>0</v>
      </c>
      <c r="BD4972">
        <v>0</v>
      </c>
      <c r="BE4972" t="s">
        <v>6169</v>
      </c>
      <c r="BF4972" t="s">
        <v>6170</v>
      </c>
      <c r="BG4972">
        <v>1</v>
      </c>
      <c r="BH4972" t="s">
        <v>6179</v>
      </c>
      <c r="BI4972">
        <v>30</v>
      </c>
      <c r="BJ4972" t="s">
        <v>6172</v>
      </c>
      <c r="BK4972">
        <v>0</v>
      </c>
      <c r="BL4972">
        <v>49</v>
      </c>
      <c r="BM4972" s="3">
        <f t="shared" si="701"/>
        <v>0.79591836734693877</v>
      </c>
    </row>
    <row r="4973" spans="1:65">
      <c r="A4973" t="s">
        <v>5113</v>
      </c>
      <c r="B4973" s="2">
        <v>45959</v>
      </c>
      <c r="C4973" t="s">
        <v>4641</v>
      </c>
      <c r="D4973" t="s">
        <v>4642</v>
      </c>
      <c r="E4973">
        <v>10</v>
      </c>
      <c r="F4973" t="s">
        <v>49</v>
      </c>
      <c r="G4973" t="s">
        <v>79</v>
      </c>
      <c r="H4973" t="s">
        <v>111</v>
      </c>
      <c r="I4973" t="s">
        <v>52</v>
      </c>
      <c r="J4973" t="s">
        <v>65</v>
      </c>
      <c r="K4973" t="s">
        <v>75</v>
      </c>
      <c r="L4973" t="s">
        <v>55</v>
      </c>
      <c r="M4973" t="s">
        <v>68</v>
      </c>
      <c r="N4973" t="s">
        <v>76</v>
      </c>
      <c r="O4973" t="s">
        <v>82</v>
      </c>
      <c r="P4973">
        <v>52</v>
      </c>
      <c r="Q4973">
        <v>54</v>
      </c>
      <c r="R4973">
        <v>52</v>
      </c>
      <c r="S4973">
        <v>2</v>
      </c>
      <c r="T4973">
        <f t="shared" si="693"/>
        <v>50</v>
      </c>
      <c r="U4973">
        <v>50</v>
      </c>
      <c r="V4973">
        <f t="shared" si="694"/>
        <v>0</v>
      </c>
      <c r="W4973" s="3">
        <f t="shared" si="695"/>
        <v>3.8461538461538464E-2</v>
      </c>
      <c r="X4973">
        <v>27</v>
      </c>
      <c r="Y4973" s="4">
        <v>7.6</v>
      </c>
      <c r="Z4973" s="4">
        <v>1.3</v>
      </c>
      <c r="AA4973" s="5">
        <v>51847.14</v>
      </c>
      <c r="AB4973" s="5">
        <f t="shared" si="696"/>
        <v>2592357</v>
      </c>
      <c r="AC4973" s="5">
        <v>33089.03</v>
      </c>
      <c r="AD4973" s="5">
        <f t="shared" si="697"/>
        <v>1720629.56</v>
      </c>
      <c r="AE4973" s="5">
        <v>119177.34</v>
      </c>
      <c r="AF4973" s="5">
        <v>34704.28</v>
      </c>
      <c r="AG4973" s="5">
        <v>9384.32</v>
      </c>
      <c r="AH4973" s="5">
        <v>1885</v>
      </c>
      <c r="AI4973" s="5">
        <v>9200</v>
      </c>
      <c r="AJ4973">
        <v>1</v>
      </c>
      <c r="AK4973" s="5">
        <v>14212.33</v>
      </c>
      <c r="AL4973" s="5">
        <v>0</v>
      </c>
      <c r="AM4973" s="5">
        <v>45111.6</v>
      </c>
      <c r="AN4973">
        <v>4</v>
      </c>
      <c r="AO4973">
        <v>8</v>
      </c>
      <c r="AP4973" t="str">
        <f t="shared" si="698"/>
        <v>No</v>
      </c>
      <c r="AQ4973">
        <v>2</v>
      </c>
      <c r="AR4973" s="5">
        <f t="shared" si="699"/>
        <v>1954304.43</v>
      </c>
      <c r="AS4973" s="5">
        <f t="shared" si="700"/>
        <v>638052.56999999995</v>
      </c>
      <c r="AT4973" t="s">
        <v>59</v>
      </c>
      <c r="AU4973" t="s">
        <v>6203</v>
      </c>
      <c r="AV4973" t="s">
        <v>6204</v>
      </c>
      <c r="AW4973" t="s">
        <v>6205</v>
      </c>
      <c r="AX4973" t="s">
        <v>6167</v>
      </c>
      <c r="AY4973">
        <v>53</v>
      </c>
      <c r="AZ4973">
        <v>0</v>
      </c>
      <c r="BA4973">
        <v>0</v>
      </c>
      <c r="BB4973" t="s">
        <v>6168</v>
      </c>
      <c r="BC4973">
        <v>1</v>
      </c>
      <c r="BD4973">
        <v>3</v>
      </c>
      <c r="BE4973" t="s">
        <v>6218</v>
      </c>
      <c r="BF4973" t="s">
        <v>6170</v>
      </c>
      <c r="BG4973">
        <v>1</v>
      </c>
      <c r="BH4973" t="s">
        <v>6179</v>
      </c>
      <c r="BI4973">
        <v>57</v>
      </c>
      <c r="BJ4973" t="s">
        <v>6187</v>
      </c>
      <c r="BK4973">
        <v>0</v>
      </c>
      <c r="BL4973">
        <v>65</v>
      </c>
      <c r="BM4973" s="3">
        <f t="shared" si="701"/>
        <v>0.8</v>
      </c>
    </row>
    <row r="4974" spans="1:65">
      <c r="A4974" t="s">
        <v>5114</v>
      </c>
      <c r="B4974" s="2">
        <v>45959</v>
      </c>
      <c r="C4974" t="s">
        <v>4641</v>
      </c>
      <c r="D4974" t="s">
        <v>4642</v>
      </c>
      <c r="E4974">
        <v>10</v>
      </c>
      <c r="F4974" t="s">
        <v>61</v>
      </c>
      <c r="G4974" t="s">
        <v>62</v>
      </c>
      <c r="H4974" t="s">
        <v>115</v>
      </c>
      <c r="I4974" t="s">
        <v>74</v>
      </c>
      <c r="J4974" t="s">
        <v>81</v>
      </c>
      <c r="K4974" t="s">
        <v>66</v>
      </c>
      <c r="L4974" t="s">
        <v>55</v>
      </c>
      <c r="M4974" t="s">
        <v>56</v>
      </c>
      <c r="N4974" t="s">
        <v>57</v>
      </c>
      <c r="O4974" t="s">
        <v>82</v>
      </c>
      <c r="P4974">
        <v>37</v>
      </c>
      <c r="Q4974">
        <v>37</v>
      </c>
      <c r="R4974">
        <v>38</v>
      </c>
      <c r="S4974">
        <v>1</v>
      </c>
      <c r="T4974">
        <f t="shared" si="693"/>
        <v>37</v>
      </c>
      <c r="U4974">
        <v>37</v>
      </c>
      <c r="V4974">
        <f t="shared" si="694"/>
        <v>0</v>
      </c>
      <c r="W4974" s="3">
        <f t="shared" si="695"/>
        <v>2.6315789473684209E-2</v>
      </c>
      <c r="X4974">
        <v>40</v>
      </c>
      <c r="Y4974" s="4">
        <v>5.4</v>
      </c>
      <c r="Z4974" s="4">
        <v>2.5</v>
      </c>
      <c r="AA4974" s="5">
        <v>74064.3</v>
      </c>
      <c r="AB4974" s="5">
        <f t="shared" si="696"/>
        <v>2740379.1</v>
      </c>
      <c r="AC4974" s="5">
        <v>53007.040000000001</v>
      </c>
      <c r="AD4974" s="5">
        <f t="shared" si="697"/>
        <v>2014267.52</v>
      </c>
      <c r="AE4974" s="5">
        <v>114861.58</v>
      </c>
      <c r="AF4974" s="5">
        <v>33843.51</v>
      </c>
      <c r="AG4974" s="5">
        <v>9930.67</v>
      </c>
      <c r="AH4974" s="5">
        <v>3625</v>
      </c>
      <c r="AI4974" s="5">
        <v>6800</v>
      </c>
      <c r="AJ4974">
        <v>0</v>
      </c>
      <c r="AK4974" s="5">
        <v>0</v>
      </c>
      <c r="AL4974" s="5">
        <v>0</v>
      </c>
      <c r="AM4974" s="5">
        <v>31550.43</v>
      </c>
      <c r="AN4974">
        <v>4</v>
      </c>
      <c r="AO4974">
        <v>7</v>
      </c>
      <c r="AP4974" t="str">
        <f t="shared" si="698"/>
        <v>No</v>
      </c>
      <c r="AQ4974">
        <v>2</v>
      </c>
      <c r="AR4974" s="5">
        <f t="shared" si="699"/>
        <v>2214878.71</v>
      </c>
      <c r="AS4974" s="5">
        <f t="shared" si="700"/>
        <v>525500.39</v>
      </c>
      <c r="AT4974" t="s">
        <v>59</v>
      </c>
      <c r="AU4974" t="s">
        <v>6164</v>
      </c>
      <c r="AV4974" t="s">
        <v>6165</v>
      </c>
      <c r="AW4974" t="s">
        <v>6166</v>
      </c>
      <c r="AX4974" t="s">
        <v>6184</v>
      </c>
      <c r="AY4974">
        <v>37</v>
      </c>
      <c r="AZ4974">
        <v>0</v>
      </c>
      <c r="BA4974">
        <v>0</v>
      </c>
      <c r="BB4974" t="s">
        <v>6168</v>
      </c>
      <c r="BC4974">
        <v>0</v>
      </c>
      <c r="BD4974">
        <v>3</v>
      </c>
      <c r="BE4974" t="s">
        <v>6219</v>
      </c>
      <c r="BF4974" t="s">
        <v>6170</v>
      </c>
      <c r="BG4974">
        <v>0</v>
      </c>
      <c r="BH4974" t="s">
        <v>6171</v>
      </c>
      <c r="BI4974">
        <v>30</v>
      </c>
      <c r="BJ4974" t="s">
        <v>6172</v>
      </c>
      <c r="BK4974">
        <v>0</v>
      </c>
      <c r="BL4974">
        <v>52</v>
      </c>
      <c r="BM4974" s="3">
        <f t="shared" si="701"/>
        <v>0.73076923076923073</v>
      </c>
    </row>
    <row r="4975" spans="1:65">
      <c r="A4975" t="s">
        <v>5115</v>
      </c>
      <c r="B4975" s="2">
        <v>45959</v>
      </c>
      <c r="C4975" t="s">
        <v>4641</v>
      </c>
      <c r="D4975" t="s">
        <v>4642</v>
      </c>
      <c r="E4975">
        <v>10</v>
      </c>
      <c r="F4975" t="s">
        <v>49</v>
      </c>
      <c r="G4975" t="s">
        <v>62</v>
      </c>
      <c r="H4975" t="s">
        <v>125</v>
      </c>
      <c r="I4975" t="s">
        <v>52</v>
      </c>
      <c r="J4975" t="s">
        <v>65</v>
      </c>
      <c r="K4975" t="s">
        <v>54</v>
      </c>
      <c r="L4975" t="s">
        <v>87</v>
      </c>
      <c r="M4975" t="s">
        <v>56</v>
      </c>
      <c r="N4975" t="s">
        <v>69</v>
      </c>
      <c r="O4975" t="s">
        <v>70</v>
      </c>
      <c r="P4975">
        <v>40</v>
      </c>
      <c r="Q4975">
        <v>43</v>
      </c>
      <c r="R4975">
        <v>42</v>
      </c>
      <c r="S4975">
        <v>1</v>
      </c>
      <c r="T4975">
        <f t="shared" si="693"/>
        <v>41</v>
      </c>
      <c r="U4975">
        <v>38</v>
      </c>
      <c r="V4975">
        <f t="shared" si="694"/>
        <v>3</v>
      </c>
      <c r="W4975" s="3">
        <f t="shared" si="695"/>
        <v>2.3809523809523808E-2</v>
      </c>
      <c r="X4975">
        <v>32</v>
      </c>
      <c r="Y4975" s="4">
        <v>4.7</v>
      </c>
      <c r="Z4975" s="4">
        <v>1.6</v>
      </c>
      <c r="AA4975" s="5">
        <v>55541.599999999999</v>
      </c>
      <c r="AB4975" s="5">
        <f t="shared" si="696"/>
        <v>2110580.7999999998</v>
      </c>
      <c r="AC4975" s="5">
        <v>35480.35</v>
      </c>
      <c r="AD4975" s="5">
        <f t="shared" si="697"/>
        <v>1490174.7</v>
      </c>
      <c r="AE4975" s="5">
        <v>99087.08</v>
      </c>
      <c r="AF4975" s="5">
        <v>28395.41</v>
      </c>
      <c r="AG4975" s="5">
        <v>9650.5300000000007</v>
      </c>
      <c r="AH4975" s="5">
        <v>2320</v>
      </c>
      <c r="AI4975" s="5">
        <v>4600</v>
      </c>
      <c r="AJ4975">
        <v>0</v>
      </c>
      <c r="AK4975" s="5">
        <v>0</v>
      </c>
      <c r="AL4975" s="5">
        <v>3015.67</v>
      </c>
      <c r="AM4975" s="5">
        <v>23949.09</v>
      </c>
      <c r="AN4975">
        <v>4</v>
      </c>
      <c r="AO4975">
        <v>4</v>
      </c>
      <c r="AP4975" t="str">
        <f t="shared" si="698"/>
        <v>Yes</v>
      </c>
      <c r="AQ4975">
        <v>1</v>
      </c>
      <c r="AR4975" s="5">
        <f t="shared" si="699"/>
        <v>1661192.48</v>
      </c>
      <c r="AS4975" s="5">
        <f t="shared" si="700"/>
        <v>449388.32</v>
      </c>
      <c r="AT4975" t="s">
        <v>59</v>
      </c>
      <c r="AU4975" t="s">
        <v>6164</v>
      </c>
      <c r="AV4975" t="s">
        <v>6165</v>
      </c>
      <c r="AW4975" t="s">
        <v>6166</v>
      </c>
      <c r="AX4975" t="s">
        <v>6167</v>
      </c>
      <c r="AY4975">
        <v>44</v>
      </c>
      <c r="AZ4975">
        <v>2</v>
      </c>
      <c r="BA4975">
        <v>20</v>
      </c>
      <c r="BB4975" t="s">
        <v>6185</v>
      </c>
      <c r="BC4975">
        <v>0</v>
      </c>
      <c r="BD4975">
        <v>0</v>
      </c>
      <c r="BE4975" t="s">
        <v>6169</v>
      </c>
      <c r="BF4975" t="s">
        <v>6170</v>
      </c>
      <c r="BG4975">
        <v>0</v>
      </c>
      <c r="BH4975" t="s">
        <v>6171</v>
      </c>
      <c r="BI4975">
        <v>27</v>
      </c>
      <c r="BJ4975" t="s">
        <v>6172</v>
      </c>
      <c r="BK4975">
        <v>0</v>
      </c>
      <c r="BL4975">
        <v>63</v>
      </c>
      <c r="BM4975" s="3">
        <f t="shared" si="701"/>
        <v>0.66666666666666663</v>
      </c>
    </row>
    <row r="4976" spans="1:65">
      <c r="A4976" t="s">
        <v>5116</v>
      </c>
      <c r="B4976" s="2">
        <v>45959</v>
      </c>
      <c r="C4976" t="s">
        <v>4641</v>
      </c>
      <c r="D4976" t="s">
        <v>4642</v>
      </c>
      <c r="E4976">
        <v>10</v>
      </c>
      <c r="F4976" t="s">
        <v>49</v>
      </c>
      <c r="G4976" t="s">
        <v>62</v>
      </c>
      <c r="H4976" t="s">
        <v>125</v>
      </c>
      <c r="I4976" t="s">
        <v>74</v>
      </c>
      <c r="J4976" t="s">
        <v>65</v>
      </c>
      <c r="K4976" t="s">
        <v>54</v>
      </c>
      <c r="L4976" t="s">
        <v>67</v>
      </c>
      <c r="M4976" t="s">
        <v>68</v>
      </c>
      <c r="N4976" t="s">
        <v>69</v>
      </c>
      <c r="O4976" t="s">
        <v>82</v>
      </c>
      <c r="P4976">
        <v>45</v>
      </c>
      <c r="Q4976">
        <v>45</v>
      </c>
      <c r="R4976">
        <v>45</v>
      </c>
      <c r="S4976">
        <v>3</v>
      </c>
      <c r="T4976">
        <f t="shared" si="693"/>
        <v>42</v>
      </c>
      <c r="U4976">
        <v>42</v>
      </c>
      <c r="V4976">
        <f t="shared" si="694"/>
        <v>0</v>
      </c>
      <c r="W4976" s="3">
        <f t="shared" si="695"/>
        <v>6.6666666666666666E-2</v>
      </c>
      <c r="X4976">
        <v>34</v>
      </c>
      <c r="Y4976" s="4">
        <v>7.5</v>
      </c>
      <c r="Z4976" s="4">
        <v>1.2</v>
      </c>
      <c r="AA4976" s="5">
        <v>56155.360000000001</v>
      </c>
      <c r="AB4976" s="5">
        <f t="shared" si="696"/>
        <v>2358525.12</v>
      </c>
      <c r="AC4976" s="5">
        <v>32586.639999999999</v>
      </c>
      <c r="AD4976" s="5">
        <f t="shared" si="697"/>
        <v>1466398.8</v>
      </c>
      <c r="AE4976" s="5">
        <v>101595.21</v>
      </c>
      <c r="AF4976" s="5">
        <v>29414.2</v>
      </c>
      <c r="AG4976" s="5">
        <v>10686.94</v>
      </c>
      <c r="AH4976" s="5">
        <v>1740</v>
      </c>
      <c r="AI4976" s="5">
        <v>15500.05</v>
      </c>
      <c r="AJ4976">
        <v>1</v>
      </c>
      <c r="AK4976" s="5">
        <v>14164.23</v>
      </c>
      <c r="AL4976" s="5">
        <v>0</v>
      </c>
      <c r="AM4976" s="5">
        <v>28979.22</v>
      </c>
      <c r="AN4976">
        <v>4</v>
      </c>
      <c r="AO4976">
        <v>3</v>
      </c>
      <c r="AP4976" t="str">
        <f t="shared" si="698"/>
        <v>Yes</v>
      </c>
      <c r="AQ4976">
        <v>2</v>
      </c>
      <c r="AR4976" s="5">
        <f t="shared" si="699"/>
        <v>1668478.65</v>
      </c>
      <c r="AS4976" s="5">
        <f t="shared" si="700"/>
        <v>690046.47</v>
      </c>
      <c r="AT4976" t="s">
        <v>1641</v>
      </c>
      <c r="AU4976" t="s">
        <v>6173</v>
      </c>
      <c r="AV4976" t="s">
        <v>6174</v>
      </c>
      <c r="AW4976" t="s">
        <v>6175</v>
      </c>
      <c r="AX4976" t="s">
        <v>6184</v>
      </c>
      <c r="AY4976">
        <v>48</v>
      </c>
      <c r="AZ4976">
        <v>0</v>
      </c>
      <c r="BA4976">
        <v>0</v>
      </c>
      <c r="BB4976" t="s">
        <v>6168</v>
      </c>
      <c r="BC4976">
        <v>0</v>
      </c>
      <c r="BD4976">
        <v>0</v>
      </c>
      <c r="BE4976" t="s">
        <v>6169</v>
      </c>
      <c r="BF4976" t="s">
        <v>6210</v>
      </c>
      <c r="BG4976">
        <v>0</v>
      </c>
      <c r="BH4976" t="s">
        <v>6171</v>
      </c>
      <c r="BI4976">
        <v>45</v>
      </c>
      <c r="BJ4976" t="s">
        <v>6172</v>
      </c>
      <c r="BK4976">
        <v>0</v>
      </c>
      <c r="BL4976">
        <v>63</v>
      </c>
      <c r="BM4976" s="3">
        <f t="shared" si="701"/>
        <v>0.7142857142857143</v>
      </c>
    </row>
    <row r="4977" spans="1:65">
      <c r="A4977" t="s">
        <v>5117</v>
      </c>
      <c r="B4977" s="2">
        <v>45960</v>
      </c>
      <c r="C4977" t="s">
        <v>4641</v>
      </c>
      <c r="D4977" t="s">
        <v>4642</v>
      </c>
      <c r="E4977">
        <v>10</v>
      </c>
      <c r="F4977" t="s">
        <v>78</v>
      </c>
      <c r="G4977" t="s">
        <v>79</v>
      </c>
      <c r="H4977" t="s">
        <v>136</v>
      </c>
      <c r="I4977" t="s">
        <v>74</v>
      </c>
      <c r="J4977" t="s">
        <v>81</v>
      </c>
      <c r="K4977" t="s">
        <v>75</v>
      </c>
      <c r="L4977" t="s">
        <v>67</v>
      </c>
      <c r="M4977" t="s">
        <v>68</v>
      </c>
      <c r="N4977" t="s">
        <v>69</v>
      </c>
      <c r="O4977" t="s">
        <v>58</v>
      </c>
      <c r="P4977">
        <v>34</v>
      </c>
      <c r="Q4977">
        <v>40</v>
      </c>
      <c r="R4977">
        <v>40</v>
      </c>
      <c r="S4977">
        <v>4</v>
      </c>
      <c r="T4977">
        <f t="shared" si="693"/>
        <v>36</v>
      </c>
      <c r="U4977">
        <v>28</v>
      </c>
      <c r="V4977">
        <f t="shared" si="694"/>
        <v>8</v>
      </c>
      <c r="W4977" s="3">
        <f t="shared" si="695"/>
        <v>0.1</v>
      </c>
      <c r="X4977">
        <v>39</v>
      </c>
      <c r="Y4977" s="4">
        <v>2.6</v>
      </c>
      <c r="Z4977" s="4">
        <v>2.1</v>
      </c>
      <c r="AA4977" s="5">
        <v>77719.11</v>
      </c>
      <c r="AB4977" s="5">
        <f t="shared" si="696"/>
        <v>2176135.08</v>
      </c>
      <c r="AC4977" s="5">
        <v>49646.05</v>
      </c>
      <c r="AD4977" s="5">
        <f t="shared" si="697"/>
        <v>1985842</v>
      </c>
      <c r="AE4977" s="5">
        <v>120889.12</v>
      </c>
      <c r="AF4977" s="5">
        <v>36988.720000000001</v>
      </c>
      <c r="AG4977" s="5">
        <v>9919.51</v>
      </c>
      <c r="AH4977" s="5">
        <v>3045</v>
      </c>
      <c r="AI4977" s="5">
        <v>32009.49</v>
      </c>
      <c r="AJ4977">
        <v>1</v>
      </c>
      <c r="AK4977" s="5">
        <v>21493.1</v>
      </c>
      <c r="AL4977" s="5">
        <v>11809.47</v>
      </c>
      <c r="AM4977" s="5">
        <v>19542.16</v>
      </c>
      <c r="AN4977">
        <v>4</v>
      </c>
      <c r="AO4977">
        <v>5</v>
      </c>
      <c r="AP4977" t="str">
        <f t="shared" si="698"/>
        <v>No</v>
      </c>
      <c r="AQ4977">
        <v>2</v>
      </c>
      <c r="AR4977" s="5">
        <f t="shared" si="699"/>
        <v>2241538.5699999998</v>
      </c>
      <c r="AS4977" s="5">
        <f t="shared" si="700"/>
        <v>-65403.49</v>
      </c>
      <c r="AT4977" t="s">
        <v>1641</v>
      </c>
      <c r="AU4977" t="s">
        <v>6173</v>
      </c>
      <c r="AV4977" t="s">
        <v>6174</v>
      </c>
      <c r="AW4977" t="s">
        <v>6175</v>
      </c>
      <c r="AX4977" t="s">
        <v>6184</v>
      </c>
      <c r="AY4977">
        <v>44</v>
      </c>
      <c r="AZ4977">
        <v>8</v>
      </c>
      <c r="BA4977">
        <v>70</v>
      </c>
      <c r="BB4977" t="s">
        <v>6220</v>
      </c>
      <c r="BC4977">
        <v>0</v>
      </c>
      <c r="BD4977">
        <v>1</v>
      </c>
      <c r="BE4977" t="s">
        <v>6188</v>
      </c>
      <c r="BF4977" t="s">
        <v>6210</v>
      </c>
      <c r="BG4977">
        <v>0</v>
      </c>
      <c r="BH4977" t="s">
        <v>6171</v>
      </c>
      <c r="BI4977">
        <v>47</v>
      </c>
      <c r="BJ4977" t="s">
        <v>6172</v>
      </c>
      <c r="BK4977">
        <v>0</v>
      </c>
      <c r="BL4977">
        <v>50</v>
      </c>
      <c r="BM4977" s="3">
        <f t="shared" si="701"/>
        <v>0.8</v>
      </c>
    </row>
    <row r="4978" spans="1:65">
      <c r="A4978" t="s">
        <v>5118</v>
      </c>
      <c r="B4978" s="2">
        <v>45960</v>
      </c>
      <c r="C4978" t="s">
        <v>4641</v>
      </c>
      <c r="D4978" t="s">
        <v>4642</v>
      </c>
      <c r="E4978">
        <v>10</v>
      </c>
      <c r="F4978" t="s">
        <v>78</v>
      </c>
      <c r="G4978" t="s">
        <v>62</v>
      </c>
      <c r="H4978" t="s">
        <v>153</v>
      </c>
      <c r="I4978" t="s">
        <v>52</v>
      </c>
      <c r="J4978" t="s">
        <v>53</v>
      </c>
      <c r="K4978" t="s">
        <v>54</v>
      </c>
      <c r="L4978" t="s">
        <v>92</v>
      </c>
      <c r="M4978" t="s">
        <v>56</v>
      </c>
      <c r="N4978" t="s">
        <v>94</v>
      </c>
      <c r="O4978" t="s">
        <v>70</v>
      </c>
      <c r="P4978">
        <v>61</v>
      </c>
      <c r="Q4978">
        <v>62</v>
      </c>
      <c r="R4978">
        <v>59</v>
      </c>
      <c r="S4978">
        <v>2</v>
      </c>
      <c r="T4978">
        <f t="shared" si="693"/>
        <v>57</v>
      </c>
      <c r="U4978">
        <v>57</v>
      </c>
      <c r="V4978">
        <f t="shared" si="694"/>
        <v>0</v>
      </c>
      <c r="W4978" s="3">
        <f t="shared" si="695"/>
        <v>3.3898305084745763E-2</v>
      </c>
      <c r="X4978">
        <v>35</v>
      </c>
      <c r="Y4978" s="4">
        <v>0</v>
      </c>
      <c r="Z4978" s="4">
        <v>0.7</v>
      </c>
      <c r="AA4978" s="5">
        <v>38931.1</v>
      </c>
      <c r="AB4978" s="5">
        <f t="shared" si="696"/>
        <v>2219072.7000000002</v>
      </c>
      <c r="AC4978" s="5">
        <v>23886.81</v>
      </c>
      <c r="AD4978" s="5">
        <f t="shared" si="697"/>
        <v>1409321.79</v>
      </c>
      <c r="AE4978" s="5">
        <v>105309.58</v>
      </c>
      <c r="AF4978" s="5">
        <v>27959.040000000001</v>
      </c>
      <c r="AG4978" s="5">
        <v>10413.950000000001</v>
      </c>
      <c r="AH4978" s="5">
        <v>1015</v>
      </c>
      <c r="AI4978" s="5">
        <v>6400</v>
      </c>
      <c r="AJ4978">
        <v>0</v>
      </c>
      <c r="AK4978" s="5">
        <v>0</v>
      </c>
      <c r="AL4978" s="5">
        <v>0</v>
      </c>
      <c r="AM4978" s="5">
        <v>42094.41</v>
      </c>
      <c r="AN4978">
        <v>4</v>
      </c>
      <c r="AO4978">
        <v>5</v>
      </c>
      <c r="AP4978" t="str">
        <f t="shared" si="698"/>
        <v>No</v>
      </c>
      <c r="AQ4978">
        <v>2</v>
      </c>
      <c r="AR4978" s="5">
        <f t="shared" si="699"/>
        <v>1602513.77</v>
      </c>
      <c r="AS4978" s="5">
        <f t="shared" si="700"/>
        <v>616558.93000000005</v>
      </c>
      <c r="AT4978" t="s">
        <v>59</v>
      </c>
      <c r="AU4978" t="s">
        <v>6164</v>
      </c>
      <c r="AV4978" t="s">
        <v>6165</v>
      </c>
      <c r="AW4978" t="s">
        <v>6166</v>
      </c>
      <c r="AX4978" t="s">
        <v>6167</v>
      </c>
      <c r="AY4978">
        <v>68</v>
      </c>
      <c r="AZ4978">
        <v>4</v>
      </c>
      <c r="BA4978">
        <v>0</v>
      </c>
      <c r="BB4978" t="s">
        <v>6168</v>
      </c>
      <c r="BC4978">
        <v>1</v>
      </c>
      <c r="BD4978">
        <v>0</v>
      </c>
      <c r="BE4978" t="s">
        <v>6196</v>
      </c>
      <c r="BF4978" t="s">
        <v>6170</v>
      </c>
      <c r="BG4978">
        <v>1</v>
      </c>
      <c r="BH4978" t="s">
        <v>6179</v>
      </c>
      <c r="BI4978">
        <v>54</v>
      </c>
      <c r="BJ4978" t="s">
        <v>6187</v>
      </c>
      <c r="BK4978">
        <v>0</v>
      </c>
      <c r="BL4978">
        <v>74</v>
      </c>
      <c r="BM4978" s="3">
        <f t="shared" si="701"/>
        <v>0.79729729729729726</v>
      </c>
    </row>
    <row r="4979" spans="1:65">
      <c r="A4979" t="s">
        <v>5119</v>
      </c>
      <c r="B4979" s="2">
        <v>45960</v>
      </c>
      <c r="C4979" t="s">
        <v>4641</v>
      </c>
      <c r="D4979" t="s">
        <v>4642</v>
      </c>
      <c r="E4979">
        <v>10</v>
      </c>
      <c r="F4979" t="s">
        <v>78</v>
      </c>
      <c r="G4979" t="s">
        <v>62</v>
      </c>
      <c r="H4979" t="s">
        <v>168</v>
      </c>
      <c r="I4979" t="s">
        <v>64</v>
      </c>
      <c r="J4979" t="s">
        <v>65</v>
      </c>
      <c r="K4979" t="s">
        <v>75</v>
      </c>
      <c r="L4979" t="s">
        <v>67</v>
      </c>
      <c r="M4979" t="s">
        <v>56</v>
      </c>
      <c r="N4979" t="s">
        <v>69</v>
      </c>
      <c r="O4979" t="s">
        <v>82</v>
      </c>
      <c r="P4979">
        <v>54</v>
      </c>
      <c r="Q4979">
        <v>58</v>
      </c>
      <c r="R4979">
        <v>55</v>
      </c>
      <c r="S4979">
        <v>1</v>
      </c>
      <c r="T4979">
        <f t="shared" si="693"/>
        <v>54</v>
      </c>
      <c r="U4979">
        <v>54</v>
      </c>
      <c r="V4979">
        <f t="shared" si="694"/>
        <v>0</v>
      </c>
      <c r="W4979" s="3">
        <f t="shared" si="695"/>
        <v>1.8181818181818181E-2</v>
      </c>
      <c r="X4979">
        <v>34</v>
      </c>
      <c r="Y4979" s="4">
        <v>9.5</v>
      </c>
      <c r="Z4979" s="4">
        <v>1.7</v>
      </c>
      <c r="AA4979" s="5">
        <v>51863.54</v>
      </c>
      <c r="AB4979" s="5">
        <f t="shared" si="696"/>
        <v>2800631.16</v>
      </c>
      <c r="AC4979" s="5">
        <v>33816.879999999997</v>
      </c>
      <c r="AD4979" s="5">
        <f t="shared" si="697"/>
        <v>1859928.4</v>
      </c>
      <c r="AE4979" s="5">
        <v>120566.2</v>
      </c>
      <c r="AF4979" s="5">
        <v>38187.81</v>
      </c>
      <c r="AG4979" s="5">
        <v>10928.84</v>
      </c>
      <c r="AH4979" s="5">
        <v>2465</v>
      </c>
      <c r="AI4979" s="5">
        <v>4600</v>
      </c>
      <c r="AJ4979">
        <v>0</v>
      </c>
      <c r="AK4979" s="5">
        <v>0</v>
      </c>
      <c r="AL4979" s="5">
        <v>0</v>
      </c>
      <c r="AM4979" s="5">
        <v>34088.93</v>
      </c>
      <c r="AN4979">
        <v>4</v>
      </c>
      <c r="AO4979">
        <v>2</v>
      </c>
      <c r="AP4979" t="str">
        <f t="shared" si="698"/>
        <v>Yes</v>
      </c>
      <c r="AQ4979">
        <v>0</v>
      </c>
      <c r="AR4979" s="5">
        <f t="shared" si="699"/>
        <v>2070765.18</v>
      </c>
      <c r="AS4979" s="5">
        <f t="shared" si="700"/>
        <v>729865.98</v>
      </c>
      <c r="AT4979" t="s">
        <v>59</v>
      </c>
      <c r="AU4979" t="s">
        <v>6164</v>
      </c>
      <c r="AV4979" t="s">
        <v>6165</v>
      </c>
      <c r="AW4979" t="s">
        <v>6166</v>
      </c>
      <c r="AX4979" t="s">
        <v>6177</v>
      </c>
      <c r="AY4979">
        <v>57</v>
      </c>
      <c r="AZ4979">
        <v>2</v>
      </c>
      <c r="BA4979">
        <v>0</v>
      </c>
      <c r="BB4979" t="s">
        <v>6168</v>
      </c>
      <c r="BC4979">
        <v>0</v>
      </c>
      <c r="BD4979">
        <v>0</v>
      </c>
      <c r="BE4979" t="s">
        <v>6169</v>
      </c>
      <c r="BF4979" t="s">
        <v>6170</v>
      </c>
      <c r="BG4979">
        <v>0</v>
      </c>
      <c r="BH4979" t="s">
        <v>6171</v>
      </c>
      <c r="BI4979">
        <v>50</v>
      </c>
      <c r="BJ4979" t="s">
        <v>6172</v>
      </c>
      <c r="BK4979">
        <v>0</v>
      </c>
      <c r="BL4979">
        <v>60</v>
      </c>
      <c r="BM4979" s="3">
        <f t="shared" si="701"/>
        <v>0.91666666666666663</v>
      </c>
    </row>
    <row r="4980" spans="1:65">
      <c r="A4980" t="s">
        <v>5120</v>
      </c>
      <c r="B4980" s="2">
        <v>45960</v>
      </c>
      <c r="C4980" t="s">
        <v>4641</v>
      </c>
      <c r="D4980" t="s">
        <v>4642</v>
      </c>
      <c r="E4980">
        <v>10</v>
      </c>
      <c r="F4980" t="s">
        <v>72</v>
      </c>
      <c r="G4980" t="s">
        <v>79</v>
      </c>
      <c r="H4980" t="s">
        <v>213</v>
      </c>
      <c r="I4980" t="s">
        <v>74</v>
      </c>
      <c r="J4980" t="s">
        <v>65</v>
      </c>
      <c r="K4980" t="s">
        <v>54</v>
      </c>
      <c r="L4980" t="s">
        <v>55</v>
      </c>
      <c r="M4980" t="s">
        <v>56</v>
      </c>
      <c r="N4980" t="s">
        <v>69</v>
      </c>
      <c r="O4980" t="s">
        <v>70</v>
      </c>
      <c r="P4980">
        <v>44</v>
      </c>
      <c r="Q4980">
        <v>46</v>
      </c>
      <c r="R4980">
        <v>48</v>
      </c>
      <c r="S4980">
        <v>1</v>
      </c>
      <c r="T4980">
        <f t="shared" si="693"/>
        <v>47</v>
      </c>
      <c r="U4980">
        <v>42</v>
      </c>
      <c r="V4980">
        <f t="shared" si="694"/>
        <v>5</v>
      </c>
      <c r="W4980" s="3">
        <f t="shared" si="695"/>
        <v>2.0833333333333332E-2</v>
      </c>
      <c r="X4980">
        <v>25</v>
      </c>
      <c r="Y4980" s="4">
        <v>5.7</v>
      </c>
      <c r="Z4980" s="4">
        <v>1.8</v>
      </c>
      <c r="AA4980" s="5">
        <v>56533.919999999998</v>
      </c>
      <c r="AB4980" s="5">
        <f t="shared" si="696"/>
        <v>2374424.64</v>
      </c>
      <c r="AC4980" s="5">
        <v>34845.08</v>
      </c>
      <c r="AD4980" s="5">
        <f t="shared" si="697"/>
        <v>1672563.84</v>
      </c>
      <c r="AE4980" s="5">
        <v>105711.78</v>
      </c>
      <c r="AF4980" s="5">
        <v>30496.880000000001</v>
      </c>
      <c r="AG4980" s="5">
        <v>9273.2999999999993</v>
      </c>
      <c r="AH4980" s="5">
        <v>2610</v>
      </c>
      <c r="AI4980" s="5">
        <v>4600</v>
      </c>
      <c r="AJ4980">
        <v>0</v>
      </c>
      <c r="AK4980" s="5">
        <v>0</v>
      </c>
      <c r="AL4980" s="5">
        <v>4939.38</v>
      </c>
      <c r="AM4980" s="5">
        <v>26747.85</v>
      </c>
      <c r="AN4980">
        <v>4</v>
      </c>
      <c r="AO4980">
        <v>4</v>
      </c>
      <c r="AP4980" t="str">
        <f t="shared" si="698"/>
        <v>Yes</v>
      </c>
      <c r="AQ4980">
        <v>1</v>
      </c>
      <c r="AR4980" s="5">
        <f t="shared" si="699"/>
        <v>1856943.03</v>
      </c>
      <c r="AS4980" s="5">
        <f t="shared" si="700"/>
        <v>517481.61</v>
      </c>
      <c r="AT4980" t="s">
        <v>59</v>
      </c>
      <c r="AU4980" t="s">
        <v>6164</v>
      </c>
      <c r="AV4980" t="s">
        <v>6165</v>
      </c>
      <c r="AW4980" t="s">
        <v>6166</v>
      </c>
      <c r="AX4980" t="s">
        <v>6184</v>
      </c>
      <c r="AY4980">
        <v>46</v>
      </c>
      <c r="AZ4980">
        <v>2</v>
      </c>
      <c r="BA4980">
        <v>31</v>
      </c>
      <c r="BB4980" t="s">
        <v>6185</v>
      </c>
      <c r="BC4980">
        <v>0</v>
      </c>
      <c r="BD4980">
        <v>0</v>
      </c>
      <c r="BE4980" t="s">
        <v>6169</v>
      </c>
      <c r="BF4980" t="s">
        <v>6170</v>
      </c>
      <c r="BG4980">
        <v>0</v>
      </c>
      <c r="BH4980" t="s">
        <v>6171</v>
      </c>
      <c r="BI4980">
        <v>23</v>
      </c>
      <c r="BJ4980" t="s">
        <v>6172</v>
      </c>
      <c r="BK4980">
        <v>0</v>
      </c>
      <c r="BL4980">
        <v>60</v>
      </c>
      <c r="BM4980" s="3">
        <f t="shared" si="701"/>
        <v>0.8</v>
      </c>
    </row>
    <row r="4981" spans="1:65">
      <c r="A4981" t="s">
        <v>5121</v>
      </c>
      <c r="B4981" s="2">
        <v>45960</v>
      </c>
      <c r="C4981" t="s">
        <v>4641</v>
      </c>
      <c r="D4981" t="s">
        <v>4642</v>
      </c>
      <c r="E4981">
        <v>10</v>
      </c>
      <c r="F4981" t="s">
        <v>78</v>
      </c>
      <c r="G4981" t="s">
        <v>62</v>
      </c>
      <c r="H4981" t="s">
        <v>168</v>
      </c>
      <c r="I4981" t="s">
        <v>52</v>
      </c>
      <c r="J4981" t="s">
        <v>53</v>
      </c>
      <c r="K4981" t="s">
        <v>75</v>
      </c>
      <c r="L4981" t="s">
        <v>92</v>
      </c>
      <c r="M4981" t="s">
        <v>56</v>
      </c>
      <c r="N4981" t="s">
        <v>57</v>
      </c>
      <c r="O4981" t="s">
        <v>82</v>
      </c>
      <c r="P4981">
        <v>54</v>
      </c>
      <c r="Q4981">
        <v>56</v>
      </c>
      <c r="R4981">
        <v>53</v>
      </c>
      <c r="S4981">
        <v>2</v>
      </c>
      <c r="T4981">
        <f t="shared" si="693"/>
        <v>51</v>
      </c>
      <c r="U4981">
        <v>51</v>
      </c>
      <c r="V4981">
        <f t="shared" si="694"/>
        <v>0</v>
      </c>
      <c r="W4981" s="3">
        <f t="shared" si="695"/>
        <v>3.7735849056603772E-2</v>
      </c>
      <c r="X4981">
        <v>29</v>
      </c>
      <c r="Y4981" s="4">
        <v>10.199999999999999</v>
      </c>
      <c r="Z4981" s="4">
        <v>1.4</v>
      </c>
      <c r="AA4981" s="5">
        <v>35733.86</v>
      </c>
      <c r="AB4981" s="5">
        <f t="shared" si="696"/>
        <v>1822426.86</v>
      </c>
      <c r="AC4981" s="5">
        <v>23711.86</v>
      </c>
      <c r="AD4981" s="5">
        <f t="shared" si="697"/>
        <v>1256728.58</v>
      </c>
      <c r="AE4981" s="5">
        <v>93249.86</v>
      </c>
      <c r="AF4981" s="5">
        <v>26393.45</v>
      </c>
      <c r="AG4981" s="5">
        <v>10412.959999999999</v>
      </c>
      <c r="AH4981" s="5">
        <v>2030</v>
      </c>
      <c r="AI4981" s="5">
        <v>6400</v>
      </c>
      <c r="AJ4981">
        <v>0</v>
      </c>
      <c r="AK4981" s="5">
        <v>0</v>
      </c>
      <c r="AL4981" s="5">
        <v>0</v>
      </c>
      <c r="AM4981" s="5">
        <v>36384.730000000003</v>
      </c>
      <c r="AN4981">
        <v>4</v>
      </c>
      <c r="AO4981">
        <v>5</v>
      </c>
      <c r="AP4981" t="str">
        <f t="shared" si="698"/>
        <v>No</v>
      </c>
      <c r="AQ4981">
        <v>2</v>
      </c>
      <c r="AR4981" s="5">
        <f t="shared" si="699"/>
        <v>1431599.58</v>
      </c>
      <c r="AS4981" s="5">
        <f t="shared" si="700"/>
        <v>390827.28</v>
      </c>
      <c r="AT4981" t="s">
        <v>59</v>
      </c>
      <c r="AU4981" t="s">
        <v>6164</v>
      </c>
      <c r="AV4981" t="s">
        <v>6165</v>
      </c>
      <c r="AW4981" t="s">
        <v>6166</v>
      </c>
      <c r="AX4981" t="s">
        <v>6177</v>
      </c>
      <c r="AY4981">
        <v>56</v>
      </c>
      <c r="AZ4981">
        <v>0</v>
      </c>
      <c r="BA4981">
        <v>0</v>
      </c>
      <c r="BB4981" t="s">
        <v>6168</v>
      </c>
      <c r="BC4981">
        <v>0</v>
      </c>
      <c r="BD4981">
        <v>1</v>
      </c>
      <c r="BE4981" t="s">
        <v>6219</v>
      </c>
      <c r="BF4981" t="s">
        <v>6170</v>
      </c>
      <c r="BG4981">
        <v>0</v>
      </c>
      <c r="BH4981" t="s">
        <v>6171</v>
      </c>
      <c r="BI4981">
        <v>29</v>
      </c>
      <c r="BJ4981" t="s">
        <v>6172</v>
      </c>
      <c r="BK4981">
        <v>0</v>
      </c>
      <c r="BL4981">
        <v>76</v>
      </c>
      <c r="BM4981" s="3">
        <f t="shared" si="701"/>
        <v>0.69736842105263153</v>
      </c>
    </row>
    <row r="4982" spans="1:65">
      <c r="A4982" t="s">
        <v>5122</v>
      </c>
      <c r="B4982" s="2">
        <v>45960</v>
      </c>
      <c r="C4982" t="s">
        <v>4641</v>
      </c>
      <c r="D4982" t="s">
        <v>4642</v>
      </c>
      <c r="E4982">
        <v>10</v>
      </c>
      <c r="F4982" t="s">
        <v>49</v>
      </c>
      <c r="G4982" t="s">
        <v>50</v>
      </c>
      <c r="H4982" t="s">
        <v>51</v>
      </c>
      <c r="I4982" t="s">
        <v>52</v>
      </c>
      <c r="J4982" t="s">
        <v>65</v>
      </c>
      <c r="K4982" t="s">
        <v>75</v>
      </c>
      <c r="L4982" t="s">
        <v>67</v>
      </c>
      <c r="M4982" t="s">
        <v>56</v>
      </c>
      <c r="N4982" t="s">
        <v>69</v>
      </c>
      <c r="O4982" t="s">
        <v>70</v>
      </c>
      <c r="P4982">
        <v>52</v>
      </c>
      <c r="Q4982">
        <v>53</v>
      </c>
      <c r="R4982">
        <v>51</v>
      </c>
      <c r="S4982">
        <v>2</v>
      </c>
      <c r="T4982">
        <f t="shared" si="693"/>
        <v>49</v>
      </c>
      <c r="U4982">
        <v>49</v>
      </c>
      <c r="V4982">
        <f t="shared" si="694"/>
        <v>0</v>
      </c>
      <c r="W4982" s="3">
        <f t="shared" si="695"/>
        <v>3.9215686274509803E-2</v>
      </c>
      <c r="X4982">
        <v>30</v>
      </c>
      <c r="Y4982" s="4">
        <v>2.2000000000000002</v>
      </c>
      <c r="Z4982" s="4">
        <v>1</v>
      </c>
      <c r="AA4982" s="5">
        <v>52129.36</v>
      </c>
      <c r="AB4982" s="5">
        <f t="shared" si="696"/>
        <v>2554338.64</v>
      </c>
      <c r="AC4982" s="5">
        <v>34063.24</v>
      </c>
      <c r="AD4982" s="5">
        <f t="shared" si="697"/>
        <v>1737225.24</v>
      </c>
      <c r="AE4982" s="5">
        <v>117607.91</v>
      </c>
      <c r="AF4982" s="5">
        <v>32703.03</v>
      </c>
      <c r="AG4982" s="5">
        <v>10010.5</v>
      </c>
      <c r="AH4982" s="5">
        <v>1450</v>
      </c>
      <c r="AI4982" s="5">
        <v>9200</v>
      </c>
      <c r="AJ4982">
        <v>0</v>
      </c>
      <c r="AK4982" s="5">
        <v>0</v>
      </c>
      <c r="AL4982" s="5">
        <v>0</v>
      </c>
      <c r="AM4982" s="5">
        <v>29949.67</v>
      </c>
      <c r="AN4982">
        <v>4</v>
      </c>
      <c r="AO4982">
        <v>4</v>
      </c>
      <c r="AP4982" t="str">
        <f t="shared" si="698"/>
        <v>Yes</v>
      </c>
      <c r="AQ4982">
        <v>1</v>
      </c>
      <c r="AR4982" s="5">
        <f t="shared" si="699"/>
        <v>1938146.35</v>
      </c>
      <c r="AS4982" s="5">
        <f t="shared" si="700"/>
        <v>616192.29</v>
      </c>
      <c r="AT4982" t="s">
        <v>116</v>
      </c>
      <c r="AU4982" t="s">
        <v>6164</v>
      </c>
      <c r="AV4982" t="s">
        <v>6165</v>
      </c>
      <c r="AW4982" t="s">
        <v>6166</v>
      </c>
      <c r="AX4982" t="s">
        <v>6167</v>
      </c>
      <c r="AY4982">
        <v>56</v>
      </c>
      <c r="AZ4982">
        <v>3</v>
      </c>
      <c r="BA4982">
        <v>0</v>
      </c>
      <c r="BB4982" t="s">
        <v>6168</v>
      </c>
      <c r="BC4982">
        <v>0</v>
      </c>
      <c r="BD4982">
        <v>0</v>
      </c>
      <c r="BE4982" t="s">
        <v>6169</v>
      </c>
      <c r="BF4982" t="s">
        <v>6170</v>
      </c>
      <c r="BG4982">
        <v>1</v>
      </c>
      <c r="BH4982" t="s">
        <v>6179</v>
      </c>
      <c r="BI4982">
        <v>52</v>
      </c>
      <c r="BJ4982" t="s">
        <v>6187</v>
      </c>
      <c r="BK4982">
        <v>0</v>
      </c>
      <c r="BL4982">
        <v>62</v>
      </c>
      <c r="BM4982" s="3">
        <f t="shared" si="701"/>
        <v>0.82258064516129037</v>
      </c>
    </row>
    <row r="4983" spans="1:65">
      <c r="A4983" t="s">
        <v>5123</v>
      </c>
      <c r="B4983" s="2">
        <v>45960</v>
      </c>
      <c r="C4983" t="s">
        <v>4641</v>
      </c>
      <c r="D4983" t="s">
        <v>4642</v>
      </c>
      <c r="E4983">
        <v>10</v>
      </c>
      <c r="F4983" t="s">
        <v>61</v>
      </c>
      <c r="G4983" t="s">
        <v>50</v>
      </c>
      <c r="H4983" t="s">
        <v>157</v>
      </c>
      <c r="I4983" t="s">
        <v>64</v>
      </c>
      <c r="J4983" t="s">
        <v>65</v>
      </c>
      <c r="K4983" t="s">
        <v>66</v>
      </c>
      <c r="L4983" t="s">
        <v>55</v>
      </c>
      <c r="M4983" t="s">
        <v>56</v>
      </c>
      <c r="N4983" t="s">
        <v>76</v>
      </c>
      <c r="O4983" t="s">
        <v>120</v>
      </c>
      <c r="P4983">
        <v>47</v>
      </c>
      <c r="Q4983">
        <v>48</v>
      </c>
      <c r="R4983">
        <v>46</v>
      </c>
      <c r="S4983">
        <v>1</v>
      </c>
      <c r="T4983">
        <f t="shared" si="693"/>
        <v>45</v>
      </c>
      <c r="U4983">
        <v>45</v>
      </c>
      <c r="V4983">
        <f t="shared" si="694"/>
        <v>0</v>
      </c>
      <c r="W4983" s="3">
        <f t="shared" si="695"/>
        <v>2.1739130434782608E-2</v>
      </c>
      <c r="X4983">
        <v>24</v>
      </c>
      <c r="Y4983" s="4">
        <v>1.4</v>
      </c>
      <c r="Z4983" s="4">
        <v>1.1000000000000001</v>
      </c>
      <c r="AA4983" s="5">
        <v>49090.26</v>
      </c>
      <c r="AB4983" s="5">
        <f t="shared" si="696"/>
        <v>2209061.7000000002</v>
      </c>
      <c r="AC4983" s="5">
        <v>34931.46</v>
      </c>
      <c r="AD4983" s="5">
        <f t="shared" si="697"/>
        <v>1606847.16</v>
      </c>
      <c r="AE4983" s="5">
        <v>100873.01</v>
      </c>
      <c r="AF4983" s="5">
        <v>28924.46</v>
      </c>
      <c r="AG4983" s="5">
        <v>9356.9500000000007</v>
      </c>
      <c r="AH4983" s="5">
        <v>1595</v>
      </c>
      <c r="AI4983" s="5">
        <v>4600</v>
      </c>
      <c r="AJ4983">
        <v>0</v>
      </c>
      <c r="AK4983" s="5">
        <v>0</v>
      </c>
      <c r="AL4983" s="5">
        <v>0</v>
      </c>
      <c r="AM4983" s="5">
        <v>28735.18</v>
      </c>
      <c r="AN4983">
        <v>4</v>
      </c>
      <c r="AO4983">
        <v>3</v>
      </c>
      <c r="AP4983" t="str">
        <f t="shared" si="698"/>
        <v>Yes</v>
      </c>
      <c r="AQ4983">
        <v>1</v>
      </c>
      <c r="AR4983" s="5">
        <f t="shared" si="699"/>
        <v>1780931.76</v>
      </c>
      <c r="AS4983" s="5">
        <f t="shared" si="700"/>
        <v>428129.94</v>
      </c>
      <c r="AT4983" t="s">
        <v>59</v>
      </c>
      <c r="AU4983" t="s">
        <v>6164</v>
      </c>
      <c r="AV4983" t="s">
        <v>6165</v>
      </c>
      <c r="AW4983" t="s">
        <v>6166</v>
      </c>
      <c r="AX4983" t="s">
        <v>6167</v>
      </c>
      <c r="AY4983">
        <v>47</v>
      </c>
      <c r="AZ4983">
        <v>0</v>
      </c>
      <c r="BA4983">
        <v>0</v>
      </c>
      <c r="BB4983" t="s">
        <v>6168</v>
      </c>
      <c r="BC4983">
        <v>0</v>
      </c>
      <c r="BD4983">
        <v>0</v>
      </c>
      <c r="BE4983" t="s">
        <v>6169</v>
      </c>
      <c r="BF4983" t="s">
        <v>6170</v>
      </c>
      <c r="BG4983">
        <v>1</v>
      </c>
      <c r="BH4983" t="s">
        <v>6179</v>
      </c>
      <c r="BI4983">
        <v>37</v>
      </c>
      <c r="BJ4983" t="s">
        <v>6172</v>
      </c>
      <c r="BK4983">
        <v>0</v>
      </c>
      <c r="BL4983">
        <v>58</v>
      </c>
      <c r="BM4983" s="3">
        <f t="shared" si="701"/>
        <v>0.7931034482758621</v>
      </c>
    </row>
    <row r="4984" spans="1:65">
      <c r="A4984" t="s">
        <v>5124</v>
      </c>
      <c r="B4984" s="2">
        <v>45961</v>
      </c>
      <c r="C4984" t="s">
        <v>4641</v>
      </c>
      <c r="D4984" t="s">
        <v>4642</v>
      </c>
      <c r="E4984">
        <v>10</v>
      </c>
      <c r="F4984" t="s">
        <v>49</v>
      </c>
      <c r="G4984" t="s">
        <v>50</v>
      </c>
      <c r="H4984" t="s">
        <v>245</v>
      </c>
      <c r="I4984" t="s">
        <v>64</v>
      </c>
      <c r="J4984" t="s">
        <v>65</v>
      </c>
      <c r="K4984" t="s">
        <v>66</v>
      </c>
      <c r="L4984" t="s">
        <v>92</v>
      </c>
      <c r="M4984" t="s">
        <v>56</v>
      </c>
      <c r="N4984" t="s">
        <v>94</v>
      </c>
      <c r="O4984" t="s">
        <v>82</v>
      </c>
      <c r="P4984">
        <v>50</v>
      </c>
      <c r="Q4984">
        <v>52</v>
      </c>
      <c r="R4984">
        <v>51</v>
      </c>
      <c r="S4984">
        <v>1</v>
      </c>
      <c r="T4984">
        <f t="shared" si="693"/>
        <v>50</v>
      </c>
      <c r="U4984">
        <v>49</v>
      </c>
      <c r="V4984">
        <f t="shared" si="694"/>
        <v>1</v>
      </c>
      <c r="W4984" s="3">
        <f t="shared" si="695"/>
        <v>1.9607843137254902E-2</v>
      </c>
      <c r="X4984">
        <v>36</v>
      </c>
      <c r="Y4984" s="4">
        <v>1.3</v>
      </c>
      <c r="Z4984" s="4">
        <v>1.8</v>
      </c>
      <c r="AA4984" s="5">
        <v>48375.29</v>
      </c>
      <c r="AB4984" s="5">
        <f t="shared" si="696"/>
        <v>2370389.21</v>
      </c>
      <c r="AC4984" s="5">
        <v>35111.279999999999</v>
      </c>
      <c r="AD4984" s="5">
        <f t="shared" si="697"/>
        <v>1790675.28</v>
      </c>
      <c r="AE4984" s="5">
        <v>111202.44</v>
      </c>
      <c r="AF4984" s="5">
        <v>33731.65</v>
      </c>
      <c r="AG4984" s="5">
        <v>10364.27</v>
      </c>
      <c r="AH4984" s="5">
        <v>2610</v>
      </c>
      <c r="AI4984" s="5">
        <v>4600</v>
      </c>
      <c r="AJ4984">
        <v>0</v>
      </c>
      <c r="AK4984" s="5">
        <v>0</v>
      </c>
      <c r="AL4984" s="5">
        <v>972.59</v>
      </c>
      <c r="AM4984" s="5">
        <v>33310.31</v>
      </c>
      <c r="AN4984">
        <v>4</v>
      </c>
      <c r="AO4984">
        <v>5</v>
      </c>
      <c r="AP4984" t="str">
        <f t="shared" si="698"/>
        <v>No</v>
      </c>
      <c r="AQ4984">
        <v>2</v>
      </c>
      <c r="AR4984" s="5">
        <f t="shared" si="699"/>
        <v>1987466.54</v>
      </c>
      <c r="AS4984" s="5">
        <f t="shared" si="700"/>
        <v>382922.67</v>
      </c>
      <c r="AT4984" t="s">
        <v>59</v>
      </c>
      <c r="AU4984" t="s">
        <v>6164</v>
      </c>
      <c r="AV4984" t="s">
        <v>6165</v>
      </c>
      <c r="AW4984" t="s">
        <v>6166</v>
      </c>
      <c r="AX4984" t="s">
        <v>6167</v>
      </c>
      <c r="AY4984">
        <v>54</v>
      </c>
      <c r="AZ4984">
        <v>1</v>
      </c>
      <c r="BA4984">
        <v>10</v>
      </c>
      <c r="BB4984" t="s">
        <v>6180</v>
      </c>
      <c r="BC4984">
        <v>1</v>
      </c>
      <c r="BD4984">
        <v>0</v>
      </c>
      <c r="BE4984" t="s">
        <v>6178</v>
      </c>
      <c r="BF4984" t="s">
        <v>6170</v>
      </c>
      <c r="BG4984">
        <v>0</v>
      </c>
      <c r="BH4984" t="s">
        <v>6171</v>
      </c>
      <c r="BI4984">
        <v>24</v>
      </c>
      <c r="BJ4984" t="s">
        <v>6172</v>
      </c>
      <c r="BK4984">
        <v>0</v>
      </c>
      <c r="BL4984">
        <v>59</v>
      </c>
      <c r="BM4984" s="3">
        <f t="shared" si="701"/>
        <v>0.86440677966101698</v>
      </c>
    </row>
    <row r="4985" spans="1:65">
      <c r="A4985" t="s">
        <v>5125</v>
      </c>
      <c r="B4985" s="2">
        <v>45961</v>
      </c>
      <c r="C4985" t="s">
        <v>4641</v>
      </c>
      <c r="D4985" t="s">
        <v>4642</v>
      </c>
      <c r="E4985">
        <v>10</v>
      </c>
      <c r="F4985" t="s">
        <v>78</v>
      </c>
      <c r="G4985" t="s">
        <v>79</v>
      </c>
      <c r="H4985" t="s">
        <v>136</v>
      </c>
      <c r="I4985" t="s">
        <v>52</v>
      </c>
      <c r="J4985" t="s">
        <v>65</v>
      </c>
      <c r="K4985" t="s">
        <v>66</v>
      </c>
      <c r="L4985" t="s">
        <v>92</v>
      </c>
      <c r="M4985" t="s">
        <v>68</v>
      </c>
      <c r="N4985" t="s">
        <v>57</v>
      </c>
      <c r="O4985" t="s">
        <v>70</v>
      </c>
      <c r="P4985">
        <v>51</v>
      </c>
      <c r="Q4985">
        <v>53</v>
      </c>
      <c r="R4985">
        <v>52</v>
      </c>
      <c r="S4985">
        <v>2</v>
      </c>
      <c r="T4985">
        <f t="shared" si="693"/>
        <v>50</v>
      </c>
      <c r="U4985">
        <v>50</v>
      </c>
      <c r="V4985">
        <f t="shared" si="694"/>
        <v>0</v>
      </c>
      <c r="W4985" s="3">
        <f t="shared" si="695"/>
        <v>3.8461538461538464E-2</v>
      </c>
      <c r="X4985">
        <v>14</v>
      </c>
      <c r="Y4985" s="4">
        <v>6.2</v>
      </c>
      <c r="Z4985" s="4">
        <v>1.3</v>
      </c>
      <c r="AA4985" s="5">
        <v>48996.91</v>
      </c>
      <c r="AB4985" s="5">
        <f t="shared" si="696"/>
        <v>2449845.5</v>
      </c>
      <c r="AC4985" s="5">
        <v>33400.18</v>
      </c>
      <c r="AD4985" s="5">
        <f t="shared" si="697"/>
        <v>1736809.36</v>
      </c>
      <c r="AE4985" s="5">
        <v>122908.18</v>
      </c>
      <c r="AF4985" s="5">
        <v>34636.620000000003</v>
      </c>
      <c r="AG4985" s="5">
        <v>8371.24</v>
      </c>
      <c r="AH4985" s="5">
        <v>1885</v>
      </c>
      <c r="AI4985" s="5">
        <v>9200</v>
      </c>
      <c r="AJ4985">
        <v>1</v>
      </c>
      <c r="AK4985" s="5">
        <v>14507.97</v>
      </c>
      <c r="AL4985" s="5">
        <v>0</v>
      </c>
      <c r="AM4985" s="5">
        <v>33330.1</v>
      </c>
      <c r="AN4985">
        <v>4</v>
      </c>
      <c r="AO4985">
        <v>5</v>
      </c>
      <c r="AP4985" t="str">
        <f t="shared" si="698"/>
        <v>No</v>
      </c>
      <c r="AQ4985">
        <v>2</v>
      </c>
      <c r="AR4985" s="5">
        <f t="shared" si="699"/>
        <v>1961648.47</v>
      </c>
      <c r="AS4985" s="5">
        <f t="shared" si="700"/>
        <v>488197.03</v>
      </c>
      <c r="AT4985" t="s">
        <v>59</v>
      </c>
      <c r="AU4985" t="s">
        <v>6181</v>
      </c>
      <c r="AV4985" t="s">
        <v>6182</v>
      </c>
      <c r="AW4985" t="s">
        <v>6183</v>
      </c>
      <c r="AX4985" t="s">
        <v>6167</v>
      </c>
      <c r="AY4985">
        <v>53</v>
      </c>
      <c r="AZ4985">
        <v>0</v>
      </c>
      <c r="BA4985">
        <v>0</v>
      </c>
      <c r="BB4985" t="s">
        <v>6168</v>
      </c>
      <c r="BC4985">
        <v>0</v>
      </c>
      <c r="BD4985">
        <v>1</v>
      </c>
      <c r="BE4985" t="s">
        <v>6188</v>
      </c>
      <c r="BF4985" t="s">
        <v>6170</v>
      </c>
      <c r="BG4985">
        <v>0</v>
      </c>
      <c r="BH4985" t="s">
        <v>6171</v>
      </c>
      <c r="BI4985">
        <v>17</v>
      </c>
      <c r="BJ4985" t="s">
        <v>6172</v>
      </c>
      <c r="BK4985">
        <v>0</v>
      </c>
      <c r="BL4985">
        <v>63</v>
      </c>
      <c r="BM4985" s="3">
        <f t="shared" si="701"/>
        <v>0.82539682539682535</v>
      </c>
    </row>
    <row r="4986" spans="1:65">
      <c r="A4986" t="s">
        <v>5126</v>
      </c>
      <c r="B4986" s="2">
        <v>45961</v>
      </c>
      <c r="C4986" t="s">
        <v>4641</v>
      </c>
      <c r="D4986" t="s">
        <v>4642</v>
      </c>
      <c r="E4986">
        <v>10</v>
      </c>
      <c r="F4986" t="s">
        <v>49</v>
      </c>
      <c r="G4986" t="s">
        <v>79</v>
      </c>
      <c r="H4986" t="s">
        <v>262</v>
      </c>
      <c r="I4986" t="s">
        <v>74</v>
      </c>
      <c r="J4986" t="s">
        <v>81</v>
      </c>
      <c r="K4986" t="s">
        <v>75</v>
      </c>
      <c r="L4986" t="s">
        <v>92</v>
      </c>
      <c r="M4986" t="s">
        <v>56</v>
      </c>
      <c r="N4986" t="s">
        <v>76</v>
      </c>
      <c r="O4986" t="s">
        <v>82</v>
      </c>
      <c r="P4986">
        <v>25</v>
      </c>
      <c r="Q4986">
        <v>40</v>
      </c>
      <c r="R4986">
        <v>38</v>
      </c>
      <c r="S4986">
        <v>1</v>
      </c>
      <c r="T4986">
        <f t="shared" si="693"/>
        <v>37</v>
      </c>
      <c r="U4986">
        <v>21</v>
      </c>
      <c r="V4986">
        <f t="shared" si="694"/>
        <v>16</v>
      </c>
      <c r="W4986" s="3">
        <f t="shared" si="695"/>
        <v>2.6315789473684209E-2</v>
      </c>
      <c r="X4986">
        <v>32</v>
      </c>
      <c r="Y4986" s="4">
        <v>5.4</v>
      </c>
      <c r="Z4986" s="4">
        <v>1.5</v>
      </c>
      <c r="AA4986" s="5">
        <v>77197.850000000006</v>
      </c>
      <c r="AB4986" s="5">
        <f t="shared" si="696"/>
        <v>1621154.85</v>
      </c>
      <c r="AC4986" s="5">
        <v>53574.97</v>
      </c>
      <c r="AD4986" s="5">
        <f t="shared" si="697"/>
        <v>2035848.86</v>
      </c>
      <c r="AE4986" s="5">
        <v>117018.95</v>
      </c>
      <c r="AF4986" s="5">
        <v>35107.370000000003</v>
      </c>
      <c r="AG4986" s="5">
        <v>10030.58</v>
      </c>
      <c r="AH4986" s="5">
        <v>2175</v>
      </c>
      <c r="AI4986" s="5">
        <v>6800</v>
      </c>
      <c r="AJ4986">
        <v>0</v>
      </c>
      <c r="AK4986" s="5">
        <v>0</v>
      </c>
      <c r="AL4986" s="5">
        <v>22941.25</v>
      </c>
      <c r="AM4986" s="5">
        <v>15426.44</v>
      </c>
      <c r="AN4986">
        <v>4</v>
      </c>
      <c r="AO4986">
        <v>6</v>
      </c>
      <c r="AP4986" t="str">
        <f t="shared" si="698"/>
        <v>No</v>
      </c>
      <c r="AQ4986">
        <v>1</v>
      </c>
      <c r="AR4986" s="5">
        <f t="shared" si="699"/>
        <v>2245348.4500000002</v>
      </c>
      <c r="AS4986" s="5">
        <f t="shared" si="700"/>
        <v>-624193.6</v>
      </c>
      <c r="AT4986" t="s">
        <v>59</v>
      </c>
      <c r="AU4986" t="s">
        <v>6164</v>
      </c>
      <c r="AV4986" t="s">
        <v>6165</v>
      </c>
      <c r="AW4986" t="s">
        <v>6166</v>
      </c>
      <c r="AX4986" t="s">
        <v>6167</v>
      </c>
      <c r="AY4986">
        <v>36</v>
      </c>
      <c r="AZ4986">
        <v>5</v>
      </c>
      <c r="BA4986">
        <v>88</v>
      </c>
      <c r="BB4986" t="s">
        <v>6220</v>
      </c>
      <c r="BC4986">
        <v>0</v>
      </c>
      <c r="BD4986">
        <v>2</v>
      </c>
      <c r="BE4986" t="s">
        <v>6218</v>
      </c>
      <c r="BF4986" t="s">
        <v>6170</v>
      </c>
      <c r="BG4986">
        <v>0</v>
      </c>
      <c r="BH4986" t="s">
        <v>6171</v>
      </c>
      <c r="BI4986">
        <v>38</v>
      </c>
      <c r="BJ4986" t="s">
        <v>6172</v>
      </c>
      <c r="BK4986">
        <v>0</v>
      </c>
      <c r="BL4986">
        <v>49</v>
      </c>
      <c r="BM4986" s="3">
        <f t="shared" si="701"/>
        <v>0.77551020408163263</v>
      </c>
    </row>
    <row r="4987" spans="1:65">
      <c r="A4987" t="s">
        <v>5127</v>
      </c>
      <c r="B4987" s="2">
        <v>45961</v>
      </c>
      <c r="C4987" t="s">
        <v>4641</v>
      </c>
      <c r="D4987" t="s">
        <v>4642</v>
      </c>
      <c r="E4987">
        <v>10</v>
      </c>
      <c r="F4987" t="s">
        <v>78</v>
      </c>
      <c r="G4987" t="s">
        <v>50</v>
      </c>
      <c r="H4987" t="s">
        <v>181</v>
      </c>
      <c r="I4987" t="s">
        <v>74</v>
      </c>
      <c r="J4987" t="s">
        <v>65</v>
      </c>
      <c r="K4987" t="s">
        <v>75</v>
      </c>
      <c r="L4987" t="s">
        <v>55</v>
      </c>
      <c r="M4987" t="s">
        <v>56</v>
      </c>
      <c r="N4987" t="s">
        <v>57</v>
      </c>
      <c r="O4987" t="s">
        <v>120</v>
      </c>
      <c r="P4987">
        <v>43</v>
      </c>
      <c r="Q4987">
        <v>46</v>
      </c>
      <c r="R4987">
        <v>44</v>
      </c>
      <c r="S4987">
        <v>1</v>
      </c>
      <c r="T4987">
        <f t="shared" si="693"/>
        <v>43</v>
      </c>
      <c r="U4987">
        <v>41</v>
      </c>
      <c r="V4987">
        <f t="shared" si="694"/>
        <v>2</v>
      </c>
      <c r="W4987" s="3">
        <f t="shared" si="695"/>
        <v>2.2727272727272728E-2</v>
      </c>
      <c r="X4987">
        <v>20</v>
      </c>
      <c r="Y4987" s="4">
        <v>4.8</v>
      </c>
      <c r="Z4987" s="4">
        <v>1.4</v>
      </c>
      <c r="AA4987" s="5">
        <v>52601.75</v>
      </c>
      <c r="AB4987" s="5">
        <f t="shared" si="696"/>
        <v>2156671.75</v>
      </c>
      <c r="AC4987" s="5">
        <v>34992.839999999997</v>
      </c>
      <c r="AD4987" s="5">
        <f t="shared" si="697"/>
        <v>1539684.96</v>
      </c>
      <c r="AE4987" s="5">
        <v>99156.66</v>
      </c>
      <c r="AF4987" s="5">
        <v>30130.240000000002</v>
      </c>
      <c r="AG4987" s="5">
        <v>8463.51</v>
      </c>
      <c r="AH4987" s="5">
        <v>2030</v>
      </c>
      <c r="AI4987" s="5">
        <v>4600</v>
      </c>
      <c r="AJ4987">
        <v>0</v>
      </c>
      <c r="AK4987" s="5">
        <v>0</v>
      </c>
      <c r="AL4987" s="5">
        <v>1960.87</v>
      </c>
      <c r="AM4987" s="5">
        <v>28534.9</v>
      </c>
      <c r="AN4987">
        <v>4</v>
      </c>
      <c r="AO4987">
        <v>2</v>
      </c>
      <c r="AP4987" t="str">
        <f t="shared" si="698"/>
        <v>Yes</v>
      </c>
      <c r="AQ4987">
        <v>1</v>
      </c>
      <c r="AR4987" s="5">
        <f t="shared" si="699"/>
        <v>1714561.14</v>
      </c>
      <c r="AS4987" s="5">
        <f t="shared" si="700"/>
        <v>442110.61</v>
      </c>
      <c r="AT4987" t="s">
        <v>59</v>
      </c>
      <c r="AU4987" t="s">
        <v>6164</v>
      </c>
      <c r="AV4987" t="s">
        <v>6165</v>
      </c>
      <c r="AW4987" t="s">
        <v>6166</v>
      </c>
      <c r="AX4987" t="s">
        <v>6167</v>
      </c>
      <c r="AY4987">
        <v>43</v>
      </c>
      <c r="AZ4987">
        <v>0</v>
      </c>
      <c r="BA4987">
        <v>15</v>
      </c>
      <c r="BB4987" t="s">
        <v>6191</v>
      </c>
      <c r="BC4987">
        <v>0</v>
      </c>
      <c r="BD4987">
        <v>0</v>
      </c>
      <c r="BE4987" t="s">
        <v>6169</v>
      </c>
      <c r="BF4987" t="s">
        <v>6170</v>
      </c>
      <c r="BG4987">
        <v>0</v>
      </c>
      <c r="BH4987" t="s">
        <v>6171</v>
      </c>
      <c r="BI4987">
        <v>39</v>
      </c>
      <c r="BJ4987" t="s">
        <v>6172</v>
      </c>
      <c r="BK4987">
        <v>0</v>
      </c>
      <c r="BL4987">
        <v>63</v>
      </c>
      <c r="BM4987" s="3">
        <f t="shared" si="701"/>
        <v>0.69841269841269837</v>
      </c>
    </row>
    <row r="4988" spans="1:65">
      <c r="A4988" t="s">
        <v>5128</v>
      </c>
      <c r="B4988" s="2">
        <v>45961</v>
      </c>
      <c r="C4988" t="s">
        <v>4641</v>
      </c>
      <c r="D4988" t="s">
        <v>4642</v>
      </c>
      <c r="E4988">
        <v>10</v>
      </c>
      <c r="F4988" t="s">
        <v>61</v>
      </c>
      <c r="G4988" t="s">
        <v>79</v>
      </c>
      <c r="H4988" t="s">
        <v>98</v>
      </c>
      <c r="I4988" t="s">
        <v>64</v>
      </c>
      <c r="J4988" t="s">
        <v>53</v>
      </c>
      <c r="K4988" t="s">
        <v>54</v>
      </c>
      <c r="L4988" t="s">
        <v>55</v>
      </c>
      <c r="M4988" t="s">
        <v>56</v>
      </c>
      <c r="N4988" t="s">
        <v>109</v>
      </c>
      <c r="O4988" t="s">
        <v>70</v>
      </c>
      <c r="P4988">
        <v>63</v>
      </c>
      <c r="Q4988">
        <v>64</v>
      </c>
      <c r="R4988">
        <v>62</v>
      </c>
      <c r="S4988">
        <v>2</v>
      </c>
      <c r="T4988">
        <f t="shared" si="693"/>
        <v>60</v>
      </c>
      <c r="U4988">
        <v>60</v>
      </c>
      <c r="V4988">
        <f t="shared" si="694"/>
        <v>0</v>
      </c>
      <c r="W4988" s="3">
        <f t="shared" si="695"/>
        <v>3.2258064516129031E-2</v>
      </c>
      <c r="X4988">
        <v>31</v>
      </c>
      <c r="Y4988" s="4">
        <v>0</v>
      </c>
      <c r="Z4988" s="4">
        <v>1.1000000000000001</v>
      </c>
      <c r="AA4988" s="5">
        <v>39350.18</v>
      </c>
      <c r="AB4988" s="5">
        <f t="shared" si="696"/>
        <v>2361010.7999999998</v>
      </c>
      <c r="AC4988" s="5">
        <v>23670.17</v>
      </c>
      <c r="AD4988" s="5">
        <f t="shared" si="697"/>
        <v>1467550.54</v>
      </c>
      <c r="AE4988" s="5">
        <v>101955.88</v>
      </c>
      <c r="AF4988" s="5">
        <v>26726.61</v>
      </c>
      <c r="AG4988" s="5">
        <v>9563.65</v>
      </c>
      <c r="AH4988" s="5">
        <v>1595</v>
      </c>
      <c r="AI4988" s="5">
        <v>6400</v>
      </c>
      <c r="AJ4988">
        <v>0</v>
      </c>
      <c r="AK4988" s="5">
        <v>0</v>
      </c>
      <c r="AL4988" s="5">
        <v>0</v>
      </c>
      <c r="AM4988" s="5">
        <v>94656.83</v>
      </c>
      <c r="AN4988">
        <v>8</v>
      </c>
      <c r="AO4988">
        <v>9</v>
      </c>
      <c r="AP4988" t="str">
        <f t="shared" si="698"/>
        <v>No</v>
      </c>
      <c r="AQ4988">
        <v>2</v>
      </c>
      <c r="AR4988" s="5">
        <f t="shared" si="699"/>
        <v>1708448.51</v>
      </c>
      <c r="AS4988" s="5">
        <f t="shared" si="700"/>
        <v>652562.29</v>
      </c>
      <c r="AT4988" t="s">
        <v>59</v>
      </c>
      <c r="AU4988" t="s">
        <v>6164</v>
      </c>
      <c r="AV4988" t="s">
        <v>6165</v>
      </c>
      <c r="AW4988" t="s">
        <v>6166</v>
      </c>
      <c r="AX4988" t="s">
        <v>6167</v>
      </c>
      <c r="AY4988">
        <v>64</v>
      </c>
      <c r="AZ4988">
        <v>0</v>
      </c>
      <c r="BA4988">
        <v>0</v>
      </c>
      <c r="BB4988" t="s">
        <v>6168</v>
      </c>
      <c r="BC4988">
        <v>0</v>
      </c>
      <c r="BD4988">
        <v>1</v>
      </c>
      <c r="BE4988" t="s">
        <v>6196</v>
      </c>
      <c r="BF4988" t="s">
        <v>6170</v>
      </c>
      <c r="BG4988">
        <v>1</v>
      </c>
      <c r="BH4988" t="s">
        <v>6179</v>
      </c>
      <c r="BI4988">
        <v>53</v>
      </c>
      <c r="BJ4988" t="s">
        <v>6187</v>
      </c>
      <c r="BK4988">
        <v>0</v>
      </c>
      <c r="BL4988">
        <v>75</v>
      </c>
      <c r="BM4988" s="3">
        <f t="shared" si="701"/>
        <v>0.82666666666666666</v>
      </c>
    </row>
    <row r="4989" spans="1:65">
      <c r="A4989" t="s">
        <v>5129</v>
      </c>
      <c r="B4989" s="2">
        <v>45961</v>
      </c>
      <c r="C4989" t="s">
        <v>4641</v>
      </c>
      <c r="D4989" t="s">
        <v>4642</v>
      </c>
      <c r="E4989">
        <v>10</v>
      </c>
      <c r="F4989" t="s">
        <v>78</v>
      </c>
      <c r="G4989" t="s">
        <v>62</v>
      </c>
      <c r="H4989" t="s">
        <v>91</v>
      </c>
      <c r="I4989" t="s">
        <v>64</v>
      </c>
      <c r="J4989" t="s">
        <v>65</v>
      </c>
      <c r="K4989" t="s">
        <v>66</v>
      </c>
      <c r="L4989" t="s">
        <v>55</v>
      </c>
      <c r="M4989" t="s">
        <v>56</v>
      </c>
      <c r="N4989" t="s">
        <v>76</v>
      </c>
      <c r="O4989" t="s">
        <v>120</v>
      </c>
      <c r="P4989">
        <v>49</v>
      </c>
      <c r="Q4989">
        <v>51</v>
      </c>
      <c r="R4989">
        <v>50</v>
      </c>
      <c r="S4989">
        <v>1</v>
      </c>
      <c r="T4989">
        <f t="shared" si="693"/>
        <v>49</v>
      </c>
      <c r="U4989">
        <v>49</v>
      </c>
      <c r="V4989">
        <f t="shared" si="694"/>
        <v>0</v>
      </c>
      <c r="W4989" s="3">
        <f t="shared" si="695"/>
        <v>0.02</v>
      </c>
      <c r="X4989">
        <v>17</v>
      </c>
      <c r="Y4989" s="4">
        <v>5.6</v>
      </c>
      <c r="Z4989" s="4">
        <v>2.1</v>
      </c>
      <c r="AA4989" s="5">
        <v>49403.360000000001</v>
      </c>
      <c r="AB4989" s="5">
        <f t="shared" si="696"/>
        <v>2420764.64</v>
      </c>
      <c r="AC4989" s="5">
        <v>35064.660000000003</v>
      </c>
      <c r="AD4989" s="5">
        <f t="shared" si="697"/>
        <v>1753233</v>
      </c>
      <c r="AE4989" s="5">
        <v>107633.9</v>
      </c>
      <c r="AF4989" s="5">
        <v>32604.58</v>
      </c>
      <c r="AG4989" s="5">
        <v>8311.14</v>
      </c>
      <c r="AH4989" s="5">
        <v>3045</v>
      </c>
      <c r="AI4989" s="5">
        <v>4600</v>
      </c>
      <c r="AJ4989">
        <v>0</v>
      </c>
      <c r="AK4989" s="5">
        <v>0</v>
      </c>
      <c r="AL4989" s="5">
        <v>0</v>
      </c>
      <c r="AM4989" s="5">
        <v>35218.230000000003</v>
      </c>
      <c r="AN4989">
        <v>4</v>
      </c>
      <c r="AO4989">
        <v>5</v>
      </c>
      <c r="AP4989" t="str">
        <f t="shared" si="698"/>
        <v>No</v>
      </c>
      <c r="AQ4989">
        <v>2</v>
      </c>
      <c r="AR4989" s="5">
        <f t="shared" si="699"/>
        <v>1944645.85</v>
      </c>
      <c r="AS4989" s="5">
        <f t="shared" si="700"/>
        <v>476118.79</v>
      </c>
      <c r="AT4989" t="s">
        <v>59</v>
      </c>
      <c r="AU4989" t="s">
        <v>6164</v>
      </c>
      <c r="AV4989" t="s">
        <v>6165</v>
      </c>
      <c r="AW4989" t="s">
        <v>6166</v>
      </c>
      <c r="AX4989" t="s">
        <v>6167</v>
      </c>
      <c r="AY4989">
        <v>49</v>
      </c>
      <c r="AZ4989">
        <v>0</v>
      </c>
      <c r="BA4989">
        <v>0</v>
      </c>
      <c r="BB4989" t="s">
        <v>6168</v>
      </c>
      <c r="BC4989">
        <v>0</v>
      </c>
      <c r="BD4989">
        <v>1</v>
      </c>
      <c r="BE4989" t="s">
        <v>6188</v>
      </c>
      <c r="BF4989" t="s">
        <v>6170</v>
      </c>
      <c r="BG4989">
        <v>0</v>
      </c>
      <c r="BH4989" t="s">
        <v>6171</v>
      </c>
      <c r="BI4989">
        <v>15</v>
      </c>
      <c r="BJ4989" t="s">
        <v>6172</v>
      </c>
      <c r="BK4989">
        <v>0</v>
      </c>
      <c r="BL4989">
        <v>65</v>
      </c>
      <c r="BM4989" s="3">
        <f t="shared" si="701"/>
        <v>0.76923076923076927</v>
      </c>
    </row>
    <row r="4990" spans="1:65">
      <c r="A4990" t="s">
        <v>5130</v>
      </c>
      <c r="B4990" s="2">
        <v>45961</v>
      </c>
      <c r="C4990" t="s">
        <v>4641</v>
      </c>
      <c r="D4990" t="s">
        <v>4642</v>
      </c>
      <c r="E4990">
        <v>10</v>
      </c>
      <c r="F4990" t="s">
        <v>61</v>
      </c>
      <c r="G4990" t="s">
        <v>62</v>
      </c>
      <c r="H4990" t="s">
        <v>104</v>
      </c>
      <c r="I4990" t="s">
        <v>64</v>
      </c>
      <c r="J4990" t="s">
        <v>65</v>
      </c>
      <c r="K4990" t="s">
        <v>75</v>
      </c>
      <c r="L4990" t="s">
        <v>67</v>
      </c>
      <c r="M4990" t="s">
        <v>56</v>
      </c>
      <c r="N4990" t="s">
        <v>94</v>
      </c>
      <c r="O4990" t="s">
        <v>58</v>
      </c>
      <c r="P4990">
        <v>46</v>
      </c>
      <c r="Q4990">
        <v>48</v>
      </c>
      <c r="R4990">
        <v>46</v>
      </c>
      <c r="S4990">
        <v>1</v>
      </c>
      <c r="T4990">
        <f t="shared" si="693"/>
        <v>45</v>
      </c>
      <c r="U4990">
        <v>45</v>
      </c>
      <c r="V4990">
        <f t="shared" si="694"/>
        <v>0</v>
      </c>
      <c r="W4990" s="3">
        <f t="shared" si="695"/>
        <v>2.1739130434782608E-2</v>
      </c>
      <c r="X4990">
        <v>28</v>
      </c>
      <c r="Y4990" s="4">
        <v>13.1</v>
      </c>
      <c r="Z4990" s="4">
        <v>2.2999999999999998</v>
      </c>
      <c r="AA4990" s="5">
        <v>51562.19</v>
      </c>
      <c r="AB4990" s="5">
        <f t="shared" si="696"/>
        <v>2320298.5499999998</v>
      </c>
      <c r="AC4990" s="5">
        <v>34152.339999999997</v>
      </c>
      <c r="AD4990" s="5">
        <f t="shared" si="697"/>
        <v>1571007.64</v>
      </c>
      <c r="AE4990" s="5">
        <v>99132.29</v>
      </c>
      <c r="AF4990" s="5">
        <v>28071.1</v>
      </c>
      <c r="AG4990" s="5">
        <v>9889.77</v>
      </c>
      <c r="AH4990" s="5">
        <v>3335</v>
      </c>
      <c r="AI4990" s="5">
        <v>4600</v>
      </c>
      <c r="AJ4990">
        <v>0</v>
      </c>
      <c r="AK4990" s="5">
        <v>0</v>
      </c>
      <c r="AL4990" s="5">
        <v>0</v>
      </c>
      <c r="AM4990" s="5">
        <v>29741.69</v>
      </c>
      <c r="AN4990">
        <v>4</v>
      </c>
      <c r="AO4990">
        <v>4</v>
      </c>
      <c r="AP4990" t="str">
        <f t="shared" si="698"/>
        <v>Yes</v>
      </c>
      <c r="AQ4990">
        <v>1</v>
      </c>
      <c r="AR4990" s="5">
        <f t="shared" si="699"/>
        <v>1745777.49</v>
      </c>
      <c r="AS4990" s="5">
        <f t="shared" si="700"/>
        <v>574521.06000000006</v>
      </c>
      <c r="AT4990" t="s">
        <v>59</v>
      </c>
      <c r="AU4990" t="s">
        <v>6164</v>
      </c>
      <c r="AV4990" t="s">
        <v>6165</v>
      </c>
      <c r="AW4990" t="s">
        <v>6166</v>
      </c>
      <c r="AX4990" t="s">
        <v>6177</v>
      </c>
      <c r="AY4990">
        <v>51</v>
      </c>
      <c r="AZ4990">
        <v>2</v>
      </c>
      <c r="BA4990">
        <v>0</v>
      </c>
      <c r="BB4990" t="s">
        <v>6168</v>
      </c>
      <c r="BC4990">
        <v>0</v>
      </c>
      <c r="BD4990">
        <v>0</v>
      </c>
      <c r="BE4990" t="s">
        <v>6169</v>
      </c>
      <c r="BF4990" t="s">
        <v>6170</v>
      </c>
      <c r="BG4990">
        <v>1</v>
      </c>
      <c r="BH4990" t="s">
        <v>6179</v>
      </c>
      <c r="BI4990">
        <v>54</v>
      </c>
      <c r="BJ4990" t="s">
        <v>6187</v>
      </c>
      <c r="BK4990">
        <v>0</v>
      </c>
      <c r="BL4990">
        <v>64</v>
      </c>
      <c r="BM4990" s="3">
        <f t="shared" si="701"/>
        <v>0.71875</v>
      </c>
    </row>
    <row r="4991" spans="1:65">
      <c r="A4991" t="s">
        <v>5131</v>
      </c>
      <c r="B4991" s="2">
        <v>45961</v>
      </c>
      <c r="C4991" t="s">
        <v>4641</v>
      </c>
      <c r="D4991" t="s">
        <v>4642</v>
      </c>
      <c r="E4991">
        <v>10</v>
      </c>
      <c r="F4991" t="s">
        <v>72</v>
      </c>
      <c r="G4991" t="s">
        <v>79</v>
      </c>
      <c r="H4991" t="s">
        <v>102</v>
      </c>
      <c r="I4991" t="s">
        <v>64</v>
      </c>
      <c r="J4991" t="s">
        <v>65</v>
      </c>
      <c r="K4991" t="s">
        <v>66</v>
      </c>
      <c r="L4991" t="s">
        <v>92</v>
      </c>
      <c r="M4991" t="s">
        <v>56</v>
      </c>
      <c r="N4991" t="s">
        <v>69</v>
      </c>
      <c r="O4991" t="s">
        <v>70</v>
      </c>
      <c r="P4991">
        <v>55</v>
      </c>
      <c r="Q4991">
        <v>57</v>
      </c>
      <c r="R4991">
        <v>57</v>
      </c>
      <c r="S4991">
        <v>1</v>
      </c>
      <c r="T4991">
        <f t="shared" si="693"/>
        <v>56</v>
      </c>
      <c r="U4991">
        <v>53</v>
      </c>
      <c r="V4991">
        <f t="shared" si="694"/>
        <v>3</v>
      </c>
      <c r="W4991" s="3">
        <f t="shared" si="695"/>
        <v>1.7543859649122806E-2</v>
      </c>
      <c r="X4991">
        <v>20</v>
      </c>
      <c r="Y4991" s="4">
        <v>0</v>
      </c>
      <c r="Z4991" s="4">
        <v>1.3</v>
      </c>
      <c r="AA4991" s="5">
        <v>49471.7</v>
      </c>
      <c r="AB4991" s="5">
        <f t="shared" si="696"/>
        <v>2622000.1</v>
      </c>
      <c r="AC4991" s="5">
        <v>35279.03</v>
      </c>
      <c r="AD4991" s="5">
        <f t="shared" si="697"/>
        <v>2010904.71</v>
      </c>
      <c r="AE4991" s="5">
        <v>122436.74</v>
      </c>
      <c r="AF4991" s="5">
        <v>35389.51</v>
      </c>
      <c r="AG4991" s="5">
        <v>8292.66</v>
      </c>
      <c r="AH4991" s="5">
        <v>1885</v>
      </c>
      <c r="AI4991" s="5">
        <v>4600</v>
      </c>
      <c r="AJ4991">
        <v>0</v>
      </c>
      <c r="AK4991" s="5">
        <v>0</v>
      </c>
      <c r="AL4991" s="5">
        <v>3100.28</v>
      </c>
      <c r="AM4991" s="5">
        <v>35369.800000000003</v>
      </c>
      <c r="AN4991">
        <v>4</v>
      </c>
      <c r="AO4991">
        <v>3</v>
      </c>
      <c r="AP4991" t="str">
        <f t="shared" si="698"/>
        <v>Yes</v>
      </c>
      <c r="AQ4991">
        <v>1</v>
      </c>
      <c r="AR4991" s="5">
        <f t="shared" si="699"/>
        <v>2221978.7000000002</v>
      </c>
      <c r="AS4991" s="5">
        <f t="shared" si="700"/>
        <v>400021.4</v>
      </c>
      <c r="AT4991" t="s">
        <v>59</v>
      </c>
      <c r="AU4991" t="s">
        <v>6164</v>
      </c>
      <c r="AV4991" t="s">
        <v>6165</v>
      </c>
      <c r="AW4991" t="s">
        <v>6166</v>
      </c>
      <c r="AX4991" t="s">
        <v>6184</v>
      </c>
      <c r="AY4991">
        <v>56</v>
      </c>
      <c r="AZ4991">
        <v>0</v>
      </c>
      <c r="BA4991">
        <v>21</v>
      </c>
      <c r="BB4991" t="s">
        <v>6180</v>
      </c>
      <c r="BC4991">
        <v>0</v>
      </c>
      <c r="BD4991">
        <v>0</v>
      </c>
      <c r="BE4991" t="s">
        <v>6169</v>
      </c>
      <c r="BF4991" t="s">
        <v>6170</v>
      </c>
      <c r="BG4991">
        <v>1</v>
      </c>
      <c r="BH4991" t="s">
        <v>6186</v>
      </c>
      <c r="BI4991">
        <v>37</v>
      </c>
      <c r="BJ4991" t="s">
        <v>6172</v>
      </c>
      <c r="BK4991">
        <v>0</v>
      </c>
      <c r="BL4991">
        <v>64</v>
      </c>
      <c r="BM4991" s="3">
        <f t="shared" si="701"/>
        <v>0.890625</v>
      </c>
    </row>
    <row r="4992" spans="1:65">
      <c r="A4992" t="s">
        <v>5132</v>
      </c>
      <c r="B4992" s="2">
        <v>45961</v>
      </c>
      <c r="C4992" t="s">
        <v>4641</v>
      </c>
      <c r="D4992" t="s">
        <v>4642</v>
      </c>
      <c r="E4992">
        <v>10</v>
      </c>
      <c r="F4992" t="s">
        <v>61</v>
      </c>
      <c r="G4992" t="s">
        <v>79</v>
      </c>
      <c r="H4992" t="s">
        <v>123</v>
      </c>
      <c r="I4992" t="s">
        <v>74</v>
      </c>
      <c r="J4992" t="s">
        <v>65</v>
      </c>
      <c r="K4992" t="s">
        <v>54</v>
      </c>
      <c r="L4992" t="s">
        <v>92</v>
      </c>
      <c r="M4992" t="s">
        <v>68</v>
      </c>
      <c r="N4992" t="s">
        <v>69</v>
      </c>
      <c r="O4992" t="s">
        <v>120</v>
      </c>
      <c r="P4992">
        <v>48</v>
      </c>
      <c r="Q4992">
        <v>49</v>
      </c>
      <c r="R4992">
        <v>49</v>
      </c>
      <c r="S4992">
        <v>2</v>
      </c>
      <c r="T4992">
        <f t="shared" si="693"/>
        <v>47</v>
      </c>
      <c r="U4992">
        <v>47</v>
      </c>
      <c r="V4992">
        <f t="shared" si="694"/>
        <v>0</v>
      </c>
      <c r="W4992" s="3">
        <f t="shared" si="695"/>
        <v>4.0816326530612242E-2</v>
      </c>
      <c r="X4992">
        <v>29</v>
      </c>
      <c r="Y4992" s="4">
        <v>0.2</v>
      </c>
      <c r="Z4992" s="4">
        <v>1.6</v>
      </c>
      <c r="AA4992" s="5">
        <v>56244.79</v>
      </c>
      <c r="AB4992" s="5">
        <f t="shared" si="696"/>
        <v>2643505.13</v>
      </c>
      <c r="AC4992" s="5">
        <v>33790.78</v>
      </c>
      <c r="AD4992" s="5">
        <f t="shared" si="697"/>
        <v>1655748.22</v>
      </c>
      <c r="AE4992" s="5">
        <v>109740.19</v>
      </c>
      <c r="AF4992" s="5">
        <v>30757.07</v>
      </c>
      <c r="AG4992" s="5">
        <v>9237.2999999999993</v>
      </c>
      <c r="AH4992" s="5">
        <v>2320</v>
      </c>
      <c r="AI4992" s="5">
        <v>9200</v>
      </c>
      <c r="AJ4992">
        <v>1</v>
      </c>
      <c r="AK4992" s="5">
        <v>12850.87</v>
      </c>
      <c r="AL4992" s="5">
        <v>0</v>
      </c>
      <c r="AM4992" s="5">
        <v>32423.4</v>
      </c>
      <c r="AN4992">
        <v>4</v>
      </c>
      <c r="AO4992">
        <v>5</v>
      </c>
      <c r="AP4992" t="str">
        <f t="shared" si="698"/>
        <v>No</v>
      </c>
      <c r="AQ4992">
        <v>3</v>
      </c>
      <c r="AR4992" s="5">
        <f t="shared" si="699"/>
        <v>1862277.05</v>
      </c>
      <c r="AS4992" s="5">
        <f t="shared" si="700"/>
        <v>781228.08</v>
      </c>
      <c r="AT4992" t="s">
        <v>59</v>
      </c>
      <c r="AU4992" t="s">
        <v>6194</v>
      </c>
      <c r="AV4992" t="s">
        <v>6195</v>
      </c>
      <c r="AW4992" t="s">
        <v>6183</v>
      </c>
      <c r="AX4992" t="s">
        <v>6184</v>
      </c>
      <c r="AY4992">
        <v>50</v>
      </c>
      <c r="AZ4992">
        <v>1</v>
      </c>
      <c r="BA4992">
        <v>0</v>
      </c>
      <c r="BB4992" t="s">
        <v>6168</v>
      </c>
      <c r="BC4992">
        <v>1</v>
      </c>
      <c r="BD4992">
        <v>0</v>
      </c>
      <c r="BE4992" t="s">
        <v>6196</v>
      </c>
      <c r="BF4992" t="s">
        <v>6176</v>
      </c>
      <c r="BG4992">
        <v>0</v>
      </c>
      <c r="BH4992" t="s">
        <v>6171</v>
      </c>
      <c r="BI4992">
        <v>35</v>
      </c>
      <c r="BJ4992" t="s">
        <v>6172</v>
      </c>
      <c r="BK4992">
        <v>0</v>
      </c>
      <c r="BL4992">
        <v>58</v>
      </c>
      <c r="BM4992" s="3">
        <f t="shared" si="701"/>
        <v>0.84482758620689657</v>
      </c>
    </row>
    <row r="4993" spans="1:65">
      <c r="A4993" t="s">
        <v>5133</v>
      </c>
      <c r="B4993" s="2">
        <v>45961</v>
      </c>
      <c r="C4993" t="s">
        <v>4641</v>
      </c>
      <c r="D4993" t="s">
        <v>4642</v>
      </c>
      <c r="E4993">
        <v>10</v>
      </c>
      <c r="F4993" t="s">
        <v>72</v>
      </c>
      <c r="G4993" t="s">
        <v>50</v>
      </c>
      <c r="H4993" t="s">
        <v>73</v>
      </c>
      <c r="I4993" t="s">
        <v>64</v>
      </c>
      <c r="J4993" t="s">
        <v>65</v>
      </c>
      <c r="K4993" t="s">
        <v>75</v>
      </c>
      <c r="L4993" t="s">
        <v>67</v>
      </c>
      <c r="M4993" t="s">
        <v>56</v>
      </c>
      <c r="N4993" t="s">
        <v>94</v>
      </c>
      <c r="O4993" t="s">
        <v>120</v>
      </c>
      <c r="P4993">
        <v>53</v>
      </c>
      <c r="Q4993">
        <v>54</v>
      </c>
      <c r="R4993">
        <v>54</v>
      </c>
      <c r="S4993">
        <v>1</v>
      </c>
      <c r="T4993">
        <f t="shared" si="693"/>
        <v>53</v>
      </c>
      <c r="U4993">
        <v>51</v>
      </c>
      <c r="V4993">
        <f t="shared" si="694"/>
        <v>2</v>
      </c>
      <c r="W4993" s="3">
        <f t="shared" si="695"/>
        <v>1.8518518518518517E-2</v>
      </c>
      <c r="X4993">
        <v>25</v>
      </c>
      <c r="Y4993" s="4">
        <v>4.8</v>
      </c>
      <c r="Z4993" s="4">
        <v>1.7</v>
      </c>
      <c r="AA4993" s="5">
        <v>52134.84</v>
      </c>
      <c r="AB4993" s="5">
        <f t="shared" si="696"/>
        <v>2658876.84</v>
      </c>
      <c r="AC4993" s="5">
        <v>33989.199999999997</v>
      </c>
      <c r="AD4993" s="5">
        <f t="shared" si="697"/>
        <v>1835416.8</v>
      </c>
      <c r="AE4993" s="5">
        <v>116091.76</v>
      </c>
      <c r="AF4993" s="5">
        <v>34461</v>
      </c>
      <c r="AG4993" s="5">
        <v>9738.39</v>
      </c>
      <c r="AH4993" s="5">
        <v>2465</v>
      </c>
      <c r="AI4993" s="5">
        <v>4600</v>
      </c>
      <c r="AJ4993">
        <v>0</v>
      </c>
      <c r="AK4993" s="5">
        <v>0</v>
      </c>
      <c r="AL4993" s="5">
        <v>2069.48</v>
      </c>
      <c r="AM4993" s="5">
        <v>34260.74</v>
      </c>
      <c r="AN4993">
        <v>4</v>
      </c>
      <c r="AO4993">
        <v>4</v>
      </c>
      <c r="AP4993" t="str">
        <f t="shared" si="698"/>
        <v>Yes</v>
      </c>
      <c r="AQ4993">
        <v>1</v>
      </c>
      <c r="AR4993" s="5">
        <f t="shared" si="699"/>
        <v>2039103.17</v>
      </c>
      <c r="AS4993" s="5">
        <f t="shared" si="700"/>
        <v>619773.67000000004</v>
      </c>
      <c r="AT4993" t="s">
        <v>59</v>
      </c>
      <c r="AU4993" t="s">
        <v>6164</v>
      </c>
      <c r="AV4993" t="s">
        <v>6165</v>
      </c>
      <c r="AW4993" t="s">
        <v>6166</v>
      </c>
      <c r="AX4993" t="s">
        <v>6184</v>
      </c>
      <c r="AY4993">
        <v>53</v>
      </c>
      <c r="AZ4993">
        <v>0</v>
      </c>
      <c r="BA4993">
        <v>16</v>
      </c>
      <c r="BB4993" t="s">
        <v>6191</v>
      </c>
      <c r="BC4993">
        <v>0</v>
      </c>
      <c r="BD4993">
        <v>0</v>
      </c>
      <c r="BE4993" t="s">
        <v>6169</v>
      </c>
      <c r="BF4993" t="s">
        <v>6170</v>
      </c>
      <c r="BG4993">
        <v>1</v>
      </c>
      <c r="BH4993" t="s">
        <v>6179</v>
      </c>
      <c r="BI4993">
        <v>42</v>
      </c>
      <c r="BJ4993" t="s">
        <v>6172</v>
      </c>
      <c r="BK4993">
        <v>0</v>
      </c>
      <c r="BL4993">
        <v>62</v>
      </c>
      <c r="BM4993" s="3">
        <f t="shared" si="701"/>
        <v>0.87096774193548387</v>
      </c>
    </row>
    <row r="4994" spans="1:65">
      <c r="A4994" t="s">
        <v>5134</v>
      </c>
      <c r="B4994" s="2">
        <v>45961</v>
      </c>
      <c r="C4994" t="s">
        <v>4641</v>
      </c>
      <c r="D4994" t="s">
        <v>4642</v>
      </c>
      <c r="E4994">
        <v>10</v>
      </c>
      <c r="F4994" t="s">
        <v>61</v>
      </c>
      <c r="G4994" t="s">
        <v>50</v>
      </c>
      <c r="H4994" t="s">
        <v>127</v>
      </c>
      <c r="I4994" t="s">
        <v>64</v>
      </c>
      <c r="J4994" t="s">
        <v>65</v>
      </c>
      <c r="K4994" t="s">
        <v>75</v>
      </c>
      <c r="L4994" t="s">
        <v>92</v>
      </c>
      <c r="M4994" t="s">
        <v>56</v>
      </c>
      <c r="N4994" t="s">
        <v>57</v>
      </c>
      <c r="O4994" t="s">
        <v>82</v>
      </c>
      <c r="P4994">
        <v>45</v>
      </c>
      <c r="Q4994">
        <v>47</v>
      </c>
      <c r="R4994">
        <v>47</v>
      </c>
      <c r="S4994">
        <v>1</v>
      </c>
      <c r="T4994">
        <f t="shared" ref="T4994:T5057" si="702">R4994-S4994</f>
        <v>46</v>
      </c>
      <c r="U4994">
        <v>45</v>
      </c>
      <c r="V4994">
        <f t="shared" ref="V4994:V5057" si="703">T4994-U4994</f>
        <v>1</v>
      </c>
      <c r="W4994" s="3">
        <f t="shared" ref="W4994:W5057" si="704">IFERROR(S4994/R4994,0)</f>
        <v>2.1276595744680851E-2</v>
      </c>
      <c r="X4994">
        <v>22</v>
      </c>
      <c r="Y4994" s="4">
        <v>4.5999999999999996</v>
      </c>
      <c r="Z4994" s="4">
        <v>1.6</v>
      </c>
      <c r="AA4994" s="5">
        <v>52449.43</v>
      </c>
      <c r="AB4994" s="5">
        <f t="shared" ref="AB4994:AB5057" si="705">ROUND(U4994*AA4994,2)</f>
        <v>2360224.35</v>
      </c>
      <c r="AC4994" s="5">
        <v>35165.449999999997</v>
      </c>
      <c r="AD4994" s="5">
        <f t="shared" ref="AD4994:AD5057" si="706">ROUND(R4994*AC4994,2)</f>
        <v>1652776.15</v>
      </c>
      <c r="AE4994" s="5">
        <v>102331.69</v>
      </c>
      <c r="AF4994" s="5">
        <v>28405.85</v>
      </c>
      <c r="AG4994" s="5">
        <v>9102.24</v>
      </c>
      <c r="AH4994" s="5">
        <v>2320</v>
      </c>
      <c r="AI4994" s="5">
        <v>4600</v>
      </c>
      <c r="AJ4994">
        <v>0</v>
      </c>
      <c r="AK4994" s="5">
        <v>0</v>
      </c>
      <c r="AL4994" s="5">
        <v>937.94</v>
      </c>
      <c r="AM4994" s="5">
        <v>31731.15</v>
      </c>
      <c r="AN4994">
        <v>4</v>
      </c>
      <c r="AO4994">
        <v>5</v>
      </c>
      <c r="AP4994" t="str">
        <f t="shared" ref="AP4994:AP5057" si="707">IF(AO4994&lt;=AN4994,"Yes","No")</f>
        <v>No</v>
      </c>
      <c r="AQ4994">
        <v>2</v>
      </c>
      <c r="AR4994" s="5">
        <f t="shared" ref="AR4994:AR5057" si="708">ROUND(SUM(AD4994:AI4994)+SUM(AK4994:AM4994),2)</f>
        <v>1832205.02</v>
      </c>
      <c r="AS4994" s="5">
        <f t="shared" ref="AS4994:AS5057" si="709">ROUND(AB4994-AR4994,2)</f>
        <v>528019.32999999996</v>
      </c>
      <c r="AT4994" t="s">
        <v>59</v>
      </c>
      <c r="AU4994" t="s">
        <v>6164</v>
      </c>
      <c r="AV4994" t="s">
        <v>6165</v>
      </c>
      <c r="AW4994" t="s">
        <v>6166</v>
      </c>
      <c r="AX4994" t="s">
        <v>6184</v>
      </c>
      <c r="AY4994">
        <v>48</v>
      </c>
      <c r="AZ4994">
        <v>0</v>
      </c>
      <c r="BA4994">
        <v>10</v>
      </c>
      <c r="BB4994" t="s">
        <v>6180</v>
      </c>
      <c r="BC4994">
        <v>0</v>
      </c>
      <c r="BD4994">
        <v>1</v>
      </c>
      <c r="BE4994" t="s">
        <v>6219</v>
      </c>
      <c r="BF4994" t="s">
        <v>6170</v>
      </c>
      <c r="BG4994">
        <v>0</v>
      </c>
      <c r="BH4994" t="s">
        <v>6171</v>
      </c>
      <c r="BI4994">
        <v>59</v>
      </c>
      <c r="BJ4994" t="s">
        <v>6187</v>
      </c>
      <c r="BK4994">
        <v>0</v>
      </c>
      <c r="BL4994">
        <v>59</v>
      </c>
      <c r="BM4994" s="3">
        <f t="shared" ref="BM4994:BM5057" si="710">IFERROR(R4994/BL4994,0)</f>
        <v>0.79661016949152541</v>
      </c>
    </row>
    <row r="4995" spans="1:65">
      <c r="A4995" t="s">
        <v>5135</v>
      </c>
      <c r="B4995" s="2">
        <v>45961</v>
      </c>
      <c r="C4995" t="s">
        <v>4641</v>
      </c>
      <c r="D4995" t="s">
        <v>4642</v>
      </c>
      <c r="E4995">
        <v>10</v>
      </c>
      <c r="F4995" t="s">
        <v>49</v>
      </c>
      <c r="G4995" t="s">
        <v>50</v>
      </c>
      <c r="H4995" t="s">
        <v>108</v>
      </c>
      <c r="I4995" t="s">
        <v>74</v>
      </c>
      <c r="J4995" t="s">
        <v>81</v>
      </c>
      <c r="K4995" t="s">
        <v>66</v>
      </c>
      <c r="L4995" t="s">
        <v>87</v>
      </c>
      <c r="M4995" t="s">
        <v>56</v>
      </c>
      <c r="N4995" t="s">
        <v>57</v>
      </c>
      <c r="O4995" t="s">
        <v>70</v>
      </c>
      <c r="P4995">
        <v>30</v>
      </c>
      <c r="Q4995">
        <v>31</v>
      </c>
      <c r="R4995">
        <v>30</v>
      </c>
      <c r="S4995">
        <v>1</v>
      </c>
      <c r="T4995">
        <f t="shared" si="702"/>
        <v>29</v>
      </c>
      <c r="U4995">
        <v>29</v>
      </c>
      <c r="V4995">
        <f t="shared" si="703"/>
        <v>0</v>
      </c>
      <c r="W4995" s="3">
        <f t="shared" si="704"/>
        <v>3.3333333333333333E-2</v>
      </c>
      <c r="X4995">
        <v>18</v>
      </c>
      <c r="Y4995" s="4">
        <v>7</v>
      </c>
      <c r="Z4995" s="4">
        <v>1</v>
      </c>
      <c r="AA4995" s="5">
        <v>72415.05</v>
      </c>
      <c r="AB4995" s="5">
        <f t="shared" si="705"/>
        <v>2100036.4500000002</v>
      </c>
      <c r="AC4995" s="5">
        <v>54264.57</v>
      </c>
      <c r="AD4995" s="5">
        <f t="shared" si="706"/>
        <v>1627937.1</v>
      </c>
      <c r="AE4995" s="5">
        <v>91726.48</v>
      </c>
      <c r="AF4995" s="5">
        <v>25943.58</v>
      </c>
      <c r="AG4995" s="5">
        <v>8668.43</v>
      </c>
      <c r="AH4995" s="5">
        <v>1450</v>
      </c>
      <c r="AI4995" s="5">
        <v>6800</v>
      </c>
      <c r="AJ4995">
        <v>0</v>
      </c>
      <c r="AK4995" s="5">
        <v>0</v>
      </c>
      <c r="AL4995" s="5">
        <v>0</v>
      </c>
      <c r="AM4995" s="5">
        <v>19147.23</v>
      </c>
      <c r="AN4995">
        <v>4</v>
      </c>
      <c r="AO4995">
        <v>3</v>
      </c>
      <c r="AP4995" t="str">
        <f t="shared" si="707"/>
        <v>Yes</v>
      </c>
      <c r="AQ4995">
        <v>1</v>
      </c>
      <c r="AR4995" s="5">
        <f t="shared" si="708"/>
        <v>1781672.82</v>
      </c>
      <c r="AS4995" s="5">
        <f t="shared" si="709"/>
        <v>318363.63</v>
      </c>
      <c r="AT4995" t="s">
        <v>59</v>
      </c>
      <c r="AU4995" t="s">
        <v>6164</v>
      </c>
      <c r="AV4995" t="s">
        <v>6165</v>
      </c>
      <c r="AW4995" t="s">
        <v>6166</v>
      </c>
      <c r="AX4995" t="s">
        <v>6167</v>
      </c>
      <c r="AY4995">
        <v>35</v>
      </c>
      <c r="AZ4995">
        <v>2</v>
      </c>
      <c r="BA4995">
        <v>0</v>
      </c>
      <c r="BB4995" t="s">
        <v>6168</v>
      </c>
      <c r="BC4995">
        <v>0</v>
      </c>
      <c r="BD4995">
        <v>0</v>
      </c>
      <c r="BE4995" t="s">
        <v>6169</v>
      </c>
      <c r="BF4995" t="s">
        <v>6170</v>
      </c>
      <c r="BG4995">
        <v>0</v>
      </c>
      <c r="BH4995" t="s">
        <v>6171</v>
      </c>
      <c r="BI4995">
        <v>22</v>
      </c>
      <c r="BJ4995" t="s">
        <v>6172</v>
      </c>
      <c r="BK4995">
        <v>0</v>
      </c>
      <c r="BL4995">
        <v>51</v>
      </c>
      <c r="BM4995" s="3">
        <f t="shared" si="710"/>
        <v>0.58823529411764708</v>
      </c>
    </row>
    <row r="4996" spans="1:65">
      <c r="A4996" t="s">
        <v>5136</v>
      </c>
      <c r="B4996" s="2">
        <v>45961</v>
      </c>
      <c r="C4996" t="s">
        <v>4641</v>
      </c>
      <c r="D4996" t="s">
        <v>4642</v>
      </c>
      <c r="E4996">
        <v>10</v>
      </c>
      <c r="F4996" t="s">
        <v>61</v>
      </c>
      <c r="G4996" t="s">
        <v>50</v>
      </c>
      <c r="H4996" t="s">
        <v>170</v>
      </c>
      <c r="I4996" t="s">
        <v>52</v>
      </c>
      <c r="J4996" t="s">
        <v>53</v>
      </c>
      <c r="K4996" t="s">
        <v>54</v>
      </c>
      <c r="L4996" t="s">
        <v>55</v>
      </c>
      <c r="M4996" t="s">
        <v>56</v>
      </c>
      <c r="N4996" t="s">
        <v>76</v>
      </c>
      <c r="O4996" t="s">
        <v>120</v>
      </c>
      <c r="P4996">
        <v>65</v>
      </c>
      <c r="Q4996">
        <v>70</v>
      </c>
      <c r="R4996">
        <v>70</v>
      </c>
      <c r="S4996">
        <v>2</v>
      </c>
      <c r="T4996">
        <f t="shared" si="702"/>
        <v>68</v>
      </c>
      <c r="U4996">
        <v>65</v>
      </c>
      <c r="V4996">
        <f t="shared" si="703"/>
        <v>3</v>
      </c>
      <c r="W4996" s="3">
        <f t="shared" si="704"/>
        <v>2.8571428571428571E-2</v>
      </c>
      <c r="X4996">
        <v>37</v>
      </c>
      <c r="Y4996" s="4">
        <v>0</v>
      </c>
      <c r="Z4996" s="4">
        <v>2.1</v>
      </c>
      <c r="AA4996" s="5">
        <v>38668.01</v>
      </c>
      <c r="AB4996" s="5">
        <f t="shared" si="705"/>
        <v>2513420.65</v>
      </c>
      <c r="AC4996" s="5">
        <v>23495.98</v>
      </c>
      <c r="AD4996" s="5">
        <f t="shared" si="706"/>
        <v>1644718.6</v>
      </c>
      <c r="AE4996" s="5">
        <v>123271.78</v>
      </c>
      <c r="AF4996" s="5">
        <v>31078.59</v>
      </c>
      <c r="AG4996" s="5">
        <v>11490.49</v>
      </c>
      <c r="AH4996" s="5">
        <v>3045</v>
      </c>
      <c r="AI4996" s="5">
        <v>6400</v>
      </c>
      <c r="AJ4996">
        <v>0</v>
      </c>
      <c r="AK4996" s="5">
        <v>0</v>
      </c>
      <c r="AL4996" s="5">
        <v>1958.4</v>
      </c>
      <c r="AM4996" s="5">
        <v>42344.68</v>
      </c>
      <c r="AN4996">
        <v>4</v>
      </c>
      <c r="AO4996">
        <v>4</v>
      </c>
      <c r="AP4996" t="str">
        <f t="shared" si="707"/>
        <v>Yes</v>
      </c>
      <c r="AQ4996">
        <v>0</v>
      </c>
      <c r="AR4996" s="5">
        <f t="shared" si="708"/>
        <v>1864307.54</v>
      </c>
      <c r="AS4996" s="5">
        <f t="shared" si="709"/>
        <v>649113.11</v>
      </c>
      <c r="AT4996" t="s">
        <v>59</v>
      </c>
      <c r="AU4996" t="s">
        <v>6164</v>
      </c>
      <c r="AV4996" t="s">
        <v>6165</v>
      </c>
      <c r="AW4996" t="s">
        <v>6166</v>
      </c>
      <c r="AX4996" t="s">
        <v>6184</v>
      </c>
      <c r="AY4996">
        <v>67</v>
      </c>
      <c r="AZ4996">
        <v>1</v>
      </c>
      <c r="BA4996">
        <v>24</v>
      </c>
      <c r="BB4996" t="s">
        <v>6180</v>
      </c>
      <c r="BC4996">
        <v>0</v>
      </c>
      <c r="BD4996">
        <v>0</v>
      </c>
      <c r="BE4996" t="s">
        <v>6169</v>
      </c>
      <c r="BF4996" t="s">
        <v>6170</v>
      </c>
      <c r="BG4996">
        <v>0</v>
      </c>
      <c r="BH4996" t="s">
        <v>6171</v>
      </c>
      <c r="BI4996">
        <v>59</v>
      </c>
      <c r="BJ4996" t="s">
        <v>6187</v>
      </c>
      <c r="BK4996">
        <v>0</v>
      </c>
      <c r="BL4996">
        <v>74</v>
      </c>
      <c r="BM4996" s="3">
        <f t="shared" si="710"/>
        <v>0.94594594594594594</v>
      </c>
    </row>
    <row r="4997" spans="1:65">
      <c r="A4997" t="s">
        <v>5137</v>
      </c>
      <c r="B4997" s="2">
        <v>45961</v>
      </c>
      <c r="C4997" t="s">
        <v>4641</v>
      </c>
      <c r="D4997" t="s">
        <v>4642</v>
      </c>
      <c r="E4997">
        <v>10</v>
      </c>
      <c r="F4997" t="s">
        <v>78</v>
      </c>
      <c r="G4997" t="s">
        <v>50</v>
      </c>
      <c r="H4997" t="s">
        <v>173</v>
      </c>
      <c r="I4997" t="s">
        <v>74</v>
      </c>
      <c r="J4997" t="s">
        <v>53</v>
      </c>
      <c r="K4997" t="s">
        <v>66</v>
      </c>
      <c r="L4997" t="s">
        <v>92</v>
      </c>
      <c r="M4997" t="s">
        <v>56</v>
      </c>
      <c r="N4997" t="s">
        <v>109</v>
      </c>
      <c r="O4997" t="s">
        <v>70</v>
      </c>
      <c r="P4997">
        <v>61</v>
      </c>
      <c r="Q4997">
        <v>63</v>
      </c>
      <c r="R4997">
        <v>59</v>
      </c>
      <c r="S4997">
        <v>1</v>
      </c>
      <c r="T4997">
        <f t="shared" si="702"/>
        <v>58</v>
      </c>
      <c r="U4997">
        <v>58</v>
      </c>
      <c r="V4997">
        <f t="shared" si="703"/>
        <v>0</v>
      </c>
      <c r="W4997" s="3">
        <f t="shared" si="704"/>
        <v>1.6949152542372881E-2</v>
      </c>
      <c r="X4997">
        <v>22</v>
      </c>
      <c r="Y4997" s="4">
        <v>3.4</v>
      </c>
      <c r="Z4997" s="4">
        <v>1.4</v>
      </c>
      <c r="AA4997" s="5">
        <v>33639.599999999999</v>
      </c>
      <c r="AB4997" s="5">
        <f t="shared" si="705"/>
        <v>1951096.8</v>
      </c>
      <c r="AC4997" s="5">
        <v>23711.81</v>
      </c>
      <c r="AD4997" s="5">
        <f t="shared" si="706"/>
        <v>1398996.79</v>
      </c>
      <c r="AE4997" s="5">
        <v>99748.71</v>
      </c>
      <c r="AF4997" s="5">
        <v>27399.200000000001</v>
      </c>
      <c r="AG4997" s="5">
        <v>8960.2099999999991</v>
      </c>
      <c r="AH4997" s="5">
        <v>2030</v>
      </c>
      <c r="AI4997" s="5">
        <v>3200</v>
      </c>
      <c r="AJ4997">
        <v>0</v>
      </c>
      <c r="AK4997" s="5">
        <v>0</v>
      </c>
      <c r="AL4997" s="5">
        <v>0</v>
      </c>
      <c r="AM4997" s="5">
        <v>89582.91</v>
      </c>
      <c r="AN4997">
        <v>8</v>
      </c>
      <c r="AO4997">
        <v>9</v>
      </c>
      <c r="AP4997" t="str">
        <f t="shared" si="707"/>
        <v>No</v>
      </c>
      <c r="AQ4997">
        <v>2</v>
      </c>
      <c r="AR4997" s="5">
        <f t="shared" si="708"/>
        <v>1629917.82</v>
      </c>
      <c r="AS4997" s="5">
        <f t="shared" si="709"/>
        <v>321178.98</v>
      </c>
      <c r="AT4997" t="s">
        <v>59</v>
      </c>
      <c r="AU4997" t="s">
        <v>6164</v>
      </c>
      <c r="AV4997" t="s">
        <v>6165</v>
      </c>
      <c r="AW4997" t="s">
        <v>6166</v>
      </c>
      <c r="AX4997" t="s">
        <v>6167</v>
      </c>
      <c r="AY4997">
        <v>62</v>
      </c>
      <c r="AZ4997">
        <v>1</v>
      </c>
      <c r="BA4997">
        <v>0</v>
      </c>
      <c r="BB4997" t="s">
        <v>6168</v>
      </c>
      <c r="BC4997">
        <v>0</v>
      </c>
      <c r="BD4997">
        <v>1</v>
      </c>
      <c r="BE4997" t="s">
        <v>6188</v>
      </c>
      <c r="BF4997" t="s">
        <v>6170</v>
      </c>
      <c r="BG4997">
        <v>4</v>
      </c>
      <c r="BH4997" t="s">
        <v>6209</v>
      </c>
      <c r="BI4997">
        <v>120</v>
      </c>
      <c r="BJ4997" t="s">
        <v>6193</v>
      </c>
      <c r="BK4997">
        <v>0</v>
      </c>
      <c r="BL4997">
        <v>77</v>
      </c>
      <c r="BM4997" s="3">
        <f t="shared" si="710"/>
        <v>0.76623376623376627</v>
      </c>
    </row>
    <row r="4998" spans="1:65">
      <c r="A4998" t="s">
        <v>5138</v>
      </c>
      <c r="B4998" s="2">
        <v>45961</v>
      </c>
      <c r="C4998" t="s">
        <v>4641</v>
      </c>
      <c r="D4998" t="s">
        <v>4642</v>
      </c>
      <c r="E4998">
        <v>10</v>
      </c>
      <c r="F4998" t="s">
        <v>61</v>
      </c>
      <c r="G4998" t="s">
        <v>50</v>
      </c>
      <c r="H4998" t="s">
        <v>127</v>
      </c>
      <c r="I4998" t="s">
        <v>64</v>
      </c>
      <c r="J4998" t="s">
        <v>65</v>
      </c>
      <c r="K4998" t="s">
        <v>66</v>
      </c>
      <c r="L4998" t="s">
        <v>87</v>
      </c>
      <c r="M4998" t="s">
        <v>56</v>
      </c>
      <c r="N4998" t="s">
        <v>76</v>
      </c>
      <c r="O4998" t="s">
        <v>82</v>
      </c>
      <c r="P4998">
        <v>37</v>
      </c>
      <c r="Q4998">
        <v>38</v>
      </c>
      <c r="R4998">
        <v>36</v>
      </c>
      <c r="S4998">
        <v>1</v>
      </c>
      <c r="T4998">
        <f t="shared" si="702"/>
        <v>35</v>
      </c>
      <c r="U4998">
        <v>35</v>
      </c>
      <c r="V4998">
        <f t="shared" si="703"/>
        <v>0</v>
      </c>
      <c r="W4998" s="3">
        <f t="shared" si="704"/>
        <v>2.7777777777777776E-2</v>
      </c>
      <c r="X4998">
        <v>31</v>
      </c>
      <c r="Y4998" s="4">
        <v>2.6</v>
      </c>
      <c r="Z4998" s="4">
        <v>1</v>
      </c>
      <c r="AA4998" s="5">
        <v>48387.3</v>
      </c>
      <c r="AB4998" s="5">
        <f t="shared" si="705"/>
        <v>1693555.5</v>
      </c>
      <c r="AC4998" s="5">
        <v>35697.120000000003</v>
      </c>
      <c r="AD4998" s="5">
        <f t="shared" si="706"/>
        <v>1285096.32</v>
      </c>
      <c r="AE4998" s="5">
        <v>78852.77</v>
      </c>
      <c r="AF4998" s="5">
        <v>23058.11</v>
      </c>
      <c r="AG4998" s="5">
        <v>9743.59</v>
      </c>
      <c r="AH4998" s="5">
        <v>1450</v>
      </c>
      <c r="AI4998" s="5">
        <v>4600</v>
      </c>
      <c r="AJ4998">
        <v>0</v>
      </c>
      <c r="AK4998" s="5">
        <v>0</v>
      </c>
      <c r="AL4998" s="5">
        <v>0</v>
      </c>
      <c r="AM4998" s="5">
        <v>27712.05</v>
      </c>
      <c r="AN4998">
        <v>4</v>
      </c>
      <c r="AO4998">
        <v>7</v>
      </c>
      <c r="AP4998" t="str">
        <f t="shared" si="707"/>
        <v>No</v>
      </c>
      <c r="AQ4998">
        <v>1</v>
      </c>
      <c r="AR4998" s="5">
        <f t="shared" si="708"/>
        <v>1430512.84</v>
      </c>
      <c r="AS4998" s="5">
        <f t="shared" si="709"/>
        <v>263042.65999999997</v>
      </c>
      <c r="AT4998" t="s">
        <v>59</v>
      </c>
      <c r="AU4998" t="s">
        <v>6164</v>
      </c>
      <c r="AV4998" t="s">
        <v>6165</v>
      </c>
      <c r="AW4998" t="s">
        <v>6166</v>
      </c>
      <c r="AX4998" t="s">
        <v>6167</v>
      </c>
      <c r="AY4998">
        <v>37</v>
      </c>
      <c r="AZ4998">
        <v>0</v>
      </c>
      <c r="BA4998">
        <v>0</v>
      </c>
      <c r="BB4998" t="s">
        <v>6168</v>
      </c>
      <c r="BC4998">
        <v>1</v>
      </c>
      <c r="BD4998">
        <v>2</v>
      </c>
      <c r="BE4998" t="s">
        <v>6218</v>
      </c>
      <c r="BF4998" t="s">
        <v>6170</v>
      </c>
      <c r="BG4998">
        <v>1</v>
      </c>
      <c r="BH4998" t="s">
        <v>6179</v>
      </c>
      <c r="BI4998">
        <v>26</v>
      </c>
      <c r="BJ4998" t="s">
        <v>6172</v>
      </c>
      <c r="BK4998">
        <v>0</v>
      </c>
      <c r="BL4998">
        <v>63</v>
      </c>
      <c r="BM4998" s="3">
        <f t="shared" si="710"/>
        <v>0.5714285714285714</v>
      </c>
    </row>
    <row r="4999" spans="1:65">
      <c r="A4999" t="s">
        <v>5139</v>
      </c>
      <c r="B4999" s="2">
        <v>45961</v>
      </c>
      <c r="C4999" t="s">
        <v>4641</v>
      </c>
      <c r="D4999" t="s">
        <v>4642</v>
      </c>
      <c r="E4999">
        <v>10</v>
      </c>
      <c r="F4999" t="s">
        <v>78</v>
      </c>
      <c r="G4999" t="s">
        <v>50</v>
      </c>
      <c r="H4999" t="s">
        <v>181</v>
      </c>
      <c r="I4999" t="s">
        <v>64</v>
      </c>
      <c r="J4999" t="s">
        <v>65</v>
      </c>
      <c r="K4999" t="s">
        <v>66</v>
      </c>
      <c r="L4999" t="s">
        <v>55</v>
      </c>
      <c r="M4999" t="s">
        <v>56</v>
      </c>
      <c r="N4999" t="s">
        <v>76</v>
      </c>
      <c r="O4999" t="s">
        <v>82</v>
      </c>
      <c r="P4999">
        <v>48</v>
      </c>
      <c r="Q4999">
        <v>50</v>
      </c>
      <c r="R4999">
        <v>48</v>
      </c>
      <c r="S4999">
        <v>1</v>
      </c>
      <c r="T4999">
        <f t="shared" si="702"/>
        <v>47</v>
      </c>
      <c r="U4999">
        <v>47</v>
      </c>
      <c r="V4999">
        <f t="shared" si="703"/>
        <v>0</v>
      </c>
      <c r="W4999" s="3">
        <f t="shared" si="704"/>
        <v>2.0833333333333332E-2</v>
      </c>
      <c r="X4999">
        <v>19</v>
      </c>
      <c r="Y4999" s="4">
        <v>1.7</v>
      </c>
      <c r="Z4999" s="4">
        <v>0.9</v>
      </c>
      <c r="AA4999" s="5">
        <v>48619.3</v>
      </c>
      <c r="AB4999" s="5">
        <f t="shared" si="705"/>
        <v>2285107.1</v>
      </c>
      <c r="AC4999" s="5">
        <v>34960.46</v>
      </c>
      <c r="AD4999" s="5">
        <f t="shared" si="706"/>
        <v>1678102.08</v>
      </c>
      <c r="AE4999" s="5">
        <v>102030.65</v>
      </c>
      <c r="AF4999" s="5">
        <v>32314.75</v>
      </c>
      <c r="AG4999" s="5">
        <v>8182.85</v>
      </c>
      <c r="AH4999" s="5">
        <v>1305</v>
      </c>
      <c r="AI4999" s="5">
        <v>4600</v>
      </c>
      <c r="AJ4999">
        <v>0</v>
      </c>
      <c r="AK4999" s="5">
        <v>0</v>
      </c>
      <c r="AL4999" s="5">
        <v>0</v>
      </c>
      <c r="AM4999" s="5">
        <v>39498.67</v>
      </c>
      <c r="AN4999">
        <v>4</v>
      </c>
      <c r="AO4999">
        <v>8</v>
      </c>
      <c r="AP4999" t="str">
        <f t="shared" si="707"/>
        <v>No</v>
      </c>
      <c r="AQ4999">
        <v>1</v>
      </c>
      <c r="AR4999" s="5">
        <f t="shared" si="708"/>
        <v>1866034</v>
      </c>
      <c r="AS4999" s="5">
        <f t="shared" si="709"/>
        <v>419073.1</v>
      </c>
      <c r="AT4999" t="s">
        <v>59</v>
      </c>
      <c r="AU4999" t="s">
        <v>6164</v>
      </c>
      <c r="AV4999" t="s">
        <v>6165</v>
      </c>
      <c r="AW4999" t="s">
        <v>6166</v>
      </c>
      <c r="AX4999" t="s">
        <v>6167</v>
      </c>
      <c r="AY4999">
        <v>51</v>
      </c>
      <c r="AZ4999">
        <v>0</v>
      </c>
      <c r="BA4999">
        <v>0</v>
      </c>
      <c r="BB4999" t="s">
        <v>6168</v>
      </c>
      <c r="BC4999">
        <v>1</v>
      </c>
      <c r="BD4999">
        <v>3</v>
      </c>
      <c r="BE4999" t="s">
        <v>6218</v>
      </c>
      <c r="BF4999" t="s">
        <v>6170</v>
      </c>
      <c r="BG4999">
        <v>0</v>
      </c>
      <c r="BH4999" t="s">
        <v>6171</v>
      </c>
      <c r="BI4999">
        <v>11</v>
      </c>
      <c r="BJ4999" t="s">
        <v>6172</v>
      </c>
      <c r="BK4999">
        <v>0</v>
      </c>
      <c r="BL4999">
        <v>63</v>
      </c>
      <c r="BM4999" s="3">
        <f t="shared" si="710"/>
        <v>0.76190476190476186</v>
      </c>
    </row>
    <row r="5000" spans="1:65">
      <c r="A5000" t="s">
        <v>5140</v>
      </c>
      <c r="B5000" s="2">
        <v>45961</v>
      </c>
      <c r="C5000" t="s">
        <v>4641</v>
      </c>
      <c r="D5000" t="s">
        <v>4642</v>
      </c>
      <c r="E5000">
        <v>10</v>
      </c>
      <c r="F5000" t="s">
        <v>61</v>
      </c>
      <c r="G5000" t="s">
        <v>79</v>
      </c>
      <c r="H5000" t="s">
        <v>123</v>
      </c>
      <c r="I5000" t="s">
        <v>52</v>
      </c>
      <c r="J5000" t="s">
        <v>65</v>
      </c>
      <c r="K5000" t="s">
        <v>75</v>
      </c>
      <c r="L5000" t="s">
        <v>87</v>
      </c>
      <c r="M5000" t="s">
        <v>56</v>
      </c>
      <c r="N5000" t="s">
        <v>69</v>
      </c>
      <c r="O5000" t="s">
        <v>70</v>
      </c>
      <c r="P5000">
        <v>53</v>
      </c>
      <c r="Q5000">
        <v>55</v>
      </c>
      <c r="R5000">
        <v>54</v>
      </c>
      <c r="S5000">
        <v>1</v>
      </c>
      <c r="T5000">
        <f t="shared" si="702"/>
        <v>53</v>
      </c>
      <c r="U5000">
        <v>52</v>
      </c>
      <c r="V5000">
        <f t="shared" si="703"/>
        <v>1</v>
      </c>
      <c r="W5000" s="3">
        <f t="shared" si="704"/>
        <v>1.8518518518518517E-2</v>
      </c>
      <c r="X5000">
        <v>39</v>
      </c>
      <c r="Y5000" s="4">
        <v>7.9</v>
      </c>
      <c r="Z5000" s="4">
        <v>2.9</v>
      </c>
      <c r="AA5000" s="5">
        <v>52003</v>
      </c>
      <c r="AB5000" s="5">
        <f t="shared" si="705"/>
        <v>2704156</v>
      </c>
      <c r="AC5000" s="5">
        <v>35959.589999999997</v>
      </c>
      <c r="AD5000" s="5">
        <f t="shared" si="706"/>
        <v>1941817.86</v>
      </c>
      <c r="AE5000" s="5">
        <v>124077.85</v>
      </c>
      <c r="AF5000" s="5">
        <v>33645.08</v>
      </c>
      <c r="AG5000" s="5">
        <v>9904.89</v>
      </c>
      <c r="AH5000" s="5">
        <v>4205</v>
      </c>
      <c r="AI5000" s="5">
        <v>4600</v>
      </c>
      <c r="AJ5000">
        <v>0</v>
      </c>
      <c r="AK5000" s="5">
        <v>0</v>
      </c>
      <c r="AL5000" s="5">
        <v>1019.8</v>
      </c>
      <c r="AM5000" s="5">
        <v>35157.32</v>
      </c>
      <c r="AN5000">
        <v>4</v>
      </c>
      <c r="AO5000">
        <v>4</v>
      </c>
      <c r="AP5000" t="str">
        <f t="shared" si="707"/>
        <v>Yes</v>
      </c>
      <c r="AQ5000">
        <v>0</v>
      </c>
      <c r="AR5000" s="5">
        <f t="shared" si="708"/>
        <v>2154427.7999999998</v>
      </c>
      <c r="AS5000" s="5">
        <f t="shared" si="709"/>
        <v>549728.19999999995</v>
      </c>
      <c r="AT5000" t="s">
        <v>59</v>
      </c>
      <c r="AU5000" t="s">
        <v>6164</v>
      </c>
      <c r="AV5000" t="s">
        <v>6165</v>
      </c>
      <c r="AW5000" t="s">
        <v>6166</v>
      </c>
      <c r="AX5000" t="s">
        <v>6167</v>
      </c>
      <c r="AY5000">
        <v>55</v>
      </c>
      <c r="AZ5000">
        <v>0</v>
      </c>
      <c r="BA5000">
        <v>14</v>
      </c>
      <c r="BB5000" t="s">
        <v>6191</v>
      </c>
      <c r="BC5000">
        <v>0</v>
      </c>
      <c r="BD5000">
        <v>0</v>
      </c>
      <c r="BE5000" t="s">
        <v>6169</v>
      </c>
      <c r="BF5000" t="s">
        <v>6170</v>
      </c>
      <c r="BG5000">
        <v>0</v>
      </c>
      <c r="BH5000" t="s">
        <v>6171</v>
      </c>
      <c r="BI5000">
        <v>24</v>
      </c>
      <c r="BJ5000" t="s">
        <v>6172</v>
      </c>
      <c r="BK5000">
        <v>0</v>
      </c>
      <c r="BL5000">
        <v>62</v>
      </c>
      <c r="BM5000" s="3">
        <f t="shared" si="710"/>
        <v>0.87096774193548387</v>
      </c>
    </row>
    <row r="5001" spans="1:65">
      <c r="A5001" t="s">
        <v>5141</v>
      </c>
      <c r="B5001" s="2">
        <v>45961</v>
      </c>
      <c r="C5001" t="s">
        <v>4641</v>
      </c>
      <c r="D5001" t="s">
        <v>4642</v>
      </c>
      <c r="E5001">
        <v>10</v>
      </c>
      <c r="F5001" t="s">
        <v>72</v>
      </c>
      <c r="G5001" t="s">
        <v>79</v>
      </c>
      <c r="H5001" t="s">
        <v>102</v>
      </c>
      <c r="I5001" t="s">
        <v>74</v>
      </c>
      <c r="J5001" t="s">
        <v>53</v>
      </c>
      <c r="K5001" t="s">
        <v>66</v>
      </c>
      <c r="L5001" t="s">
        <v>92</v>
      </c>
      <c r="M5001" t="s">
        <v>56</v>
      </c>
      <c r="N5001" t="s">
        <v>94</v>
      </c>
      <c r="O5001" t="s">
        <v>58</v>
      </c>
      <c r="P5001">
        <v>60</v>
      </c>
      <c r="Q5001">
        <v>64</v>
      </c>
      <c r="R5001">
        <v>66</v>
      </c>
      <c r="S5001">
        <v>1</v>
      </c>
      <c r="T5001">
        <f t="shared" si="702"/>
        <v>65</v>
      </c>
      <c r="U5001">
        <v>59</v>
      </c>
      <c r="V5001">
        <f t="shared" si="703"/>
        <v>6</v>
      </c>
      <c r="W5001" s="3">
        <f t="shared" si="704"/>
        <v>1.5151515151515152E-2</v>
      </c>
      <c r="X5001">
        <v>46</v>
      </c>
      <c r="Y5001" s="4">
        <v>10.8</v>
      </c>
      <c r="Z5001" s="4">
        <v>2.8</v>
      </c>
      <c r="AA5001" s="5">
        <v>34026.019999999997</v>
      </c>
      <c r="AB5001" s="5">
        <f t="shared" si="705"/>
        <v>2007535.18</v>
      </c>
      <c r="AC5001" s="5">
        <v>23886.3</v>
      </c>
      <c r="AD5001" s="5">
        <f t="shared" si="706"/>
        <v>1576495.8</v>
      </c>
      <c r="AE5001" s="5">
        <v>111748.89</v>
      </c>
      <c r="AF5001" s="5">
        <v>31097.79</v>
      </c>
      <c r="AG5001" s="5">
        <v>12202.1</v>
      </c>
      <c r="AH5001" s="5">
        <v>4060</v>
      </c>
      <c r="AI5001" s="5">
        <v>3200</v>
      </c>
      <c r="AJ5001">
        <v>0</v>
      </c>
      <c r="AK5001" s="5">
        <v>0</v>
      </c>
      <c r="AL5001" s="5">
        <v>4102.97</v>
      </c>
      <c r="AM5001" s="5">
        <v>41115.360000000001</v>
      </c>
      <c r="AN5001">
        <v>4</v>
      </c>
      <c r="AO5001">
        <v>3</v>
      </c>
      <c r="AP5001" t="str">
        <f t="shared" si="707"/>
        <v>Yes</v>
      </c>
      <c r="AQ5001">
        <v>0</v>
      </c>
      <c r="AR5001" s="5">
        <f t="shared" si="708"/>
        <v>1784022.91</v>
      </c>
      <c r="AS5001" s="5">
        <f t="shared" si="709"/>
        <v>223512.27</v>
      </c>
      <c r="AT5001" t="s">
        <v>59</v>
      </c>
      <c r="AU5001" t="s">
        <v>6164</v>
      </c>
      <c r="AV5001" t="s">
        <v>6165</v>
      </c>
      <c r="AW5001" t="s">
        <v>6166</v>
      </c>
      <c r="AX5001" t="s">
        <v>6177</v>
      </c>
      <c r="AY5001">
        <v>63</v>
      </c>
      <c r="AZ5001">
        <v>0</v>
      </c>
      <c r="BA5001">
        <v>32</v>
      </c>
      <c r="BB5001" t="s">
        <v>6180</v>
      </c>
      <c r="BC5001">
        <v>0</v>
      </c>
      <c r="BD5001">
        <v>0</v>
      </c>
      <c r="BE5001" t="s">
        <v>6169</v>
      </c>
      <c r="BF5001" t="s">
        <v>6170</v>
      </c>
      <c r="BG5001">
        <v>1</v>
      </c>
      <c r="BH5001" t="s">
        <v>6206</v>
      </c>
      <c r="BI5001">
        <v>46</v>
      </c>
      <c r="BJ5001" t="s">
        <v>6172</v>
      </c>
      <c r="BK5001">
        <v>0</v>
      </c>
      <c r="BL5001">
        <v>71</v>
      </c>
      <c r="BM5001" s="3">
        <f t="shared" si="710"/>
        <v>0.92957746478873238</v>
      </c>
    </row>
    <row r="5002" spans="1:65">
      <c r="A5002" t="s">
        <v>5142</v>
      </c>
      <c r="B5002" s="2">
        <v>45962</v>
      </c>
      <c r="C5002" t="s">
        <v>4641</v>
      </c>
      <c r="D5002" t="s">
        <v>5143</v>
      </c>
      <c r="E5002">
        <v>11</v>
      </c>
      <c r="F5002" t="s">
        <v>49</v>
      </c>
      <c r="G5002" t="s">
        <v>79</v>
      </c>
      <c r="H5002" t="s">
        <v>106</v>
      </c>
      <c r="I5002" t="s">
        <v>52</v>
      </c>
      <c r="J5002" t="s">
        <v>53</v>
      </c>
      <c r="K5002" t="s">
        <v>66</v>
      </c>
      <c r="L5002" t="s">
        <v>87</v>
      </c>
      <c r="M5002" t="s">
        <v>56</v>
      </c>
      <c r="N5002" t="s">
        <v>69</v>
      </c>
      <c r="O5002" t="s">
        <v>70</v>
      </c>
      <c r="P5002">
        <v>57</v>
      </c>
      <c r="Q5002">
        <v>61</v>
      </c>
      <c r="R5002">
        <v>59</v>
      </c>
      <c r="S5002">
        <v>2</v>
      </c>
      <c r="T5002">
        <f t="shared" si="702"/>
        <v>57</v>
      </c>
      <c r="U5002">
        <v>56</v>
      </c>
      <c r="V5002">
        <f t="shared" si="703"/>
        <v>1</v>
      </c>
      <c r="W5002" s="3">
        <f t="shared" si="704"/>
        <v>3.3898305084745763E-2</v>
      </c>
      <c r="X5002">
        <v>136</v>
      </c>
      <c r="Y5002" s="4">
        <v>7</v>
      </c>
      <c r="Z5002" s="4">
        <v>6.7</v>
      </c>
      <c r="AA5002" s="5">
        <v>34258.480000000003</v>
      </c>
      <c r="AB5002" s="5">
        <f t="shared" si="705"/>
        <v>1918474.88</v>
      </c>
      <c r="AC5002" s="5">
        <v>24171.75</v>
      </c>
      <c r="AD5002" s="5">
        <f t="shared" si="706"/>
        <v>1426133.25</v>
      </c>
      <c r="AE5002" s="5">
        <v>105641.72</v>
      </c>
      <c r="AF5002" s="5">
        <v>33021.33</v>
      </c>
      <c r="AG5002" s="5">
        <v>49814.18</v>
      </c>
      <c r="AH5002" s="5">
        <v>9715</v>
      </c>
      <c r="AI5002" s="5">
        <v>6400</v>
      </c>
      <c r="AJ5002">
        <v>0</v>
      </c>
      <c r="AK5002" s="5">
        <v>0</v>
      </c>
      <c r="AL5002" s="5">
        <v>696.99</v>
      </c>
      <c r="AM5002" s="5">
        <v>38592.78</v>
      </c>
      <c r="AN5002">
        <v>4</v>
      </c>
      <c r="AO5002">
        <v>5</v>
      </c>
      <c r="AP5002" t="str">
        <f t="shared" si="707"/>
        <v>No</v>
      </c>
      <c r="AQ5002">
        <v>3</v>
      </c>
      <c r="AR5002" s="5">
        <f t="shared" si="708"/>
        <v>1670015.25</v>
      </c>
      <c r="AS5002" s="5">
        <f t="shared" si="709"/>
        <v>248459.63</v>
      </c>
      <c r="AT5002" t="s">
        <v>116</v>
      </c>
      <c r="AU5002" t="s">
        <v>6164</v>
      </c>
      <c r="AV5002" t="s">
        <v>6165</v>
      </c>
      <c r="AW5002" t="s">
        <v>6166</v>
      </c>
      <c r="AX5002" t="s">
        <v>6202</v>
      </c>
      <c r="AY5002">
        <v>63</v>
      </c>
      <c r="AZ5002">
        <v>4</v>
      </c>
      <c r="BA5002">
        <v>16</v>
      </c>
      <c r="BB5002" t="s">
        <v>6185</v>
      </c>
      <c r="BC5002">
        <v>1</v>
      </c>
      <c r="BD5002">
        <v>0</v>
      </c>
      <c r="BE5002" t="s">
        <v>6178</v>
      </c>
      <c r="BF5002" t="s">
        <v>6170</v>
      </c>
      <c r="BG5002">
        <v>5</v>
      </c>
      <c r="BH5002" t="s">
        <v>6208</v>
      </c>
      <c r="BI5002">
        <v>104</v>
      </c>
      <c r="BJ5002" t="s">
        <v>6193</v>
      </c>
      <c r="BK5002">
        <v>0</v>
      </c>
      <c r="BL5002">
        <v>71</v>
      </c>
      <c r="BM5002" s="3">
        <f t="shared" si="710"/>
        <v>0.83098591549295775</v>
      </c>
    </row>
    <row r="5003" spans="1:65">
      <c r="A5003" t="s">
        <v>5144</v>
      </c>
      <c r="B5003" s="2">
        <v>45962</v>
      </c>
      <c r="C5003" t="s">
        <v>4641</v>
      </c>
      <c r="D5003" t="s">
        <v>5143</v>
      </c>
      <c r="E5003">
        <v>11</v>
      </c>
      <c r="F5003" t="s">
        <v>72</v>
      </c>
      <c r="G5003" t="s">
        <v>62</v>
      </c>
      <c r="H5003" t="s">
        <v>175</v>
      </c>
      <c r="I5003" t="s">
        <v>52</v>
      </c>
      <c r="J5003" t="s">
        <v>65</v>
      </c>
      <c r="K5003" t="s">
        <v>75</v>
      </c>
      <c r="L5003" t="s">
        <v>55</v>
      </c>
      <c r="M5003" t="s">
        <v>56</v>
      </c>
      <c r="N5003" t="s">
        <v>57</v>
      </c>
      <c r="O5003" t="s">
        <v>120</v>
      </c>
      <c r="P5003">
        <v>49</v>
      </c>
      <c r="Q5003">
        <v>51</v>
      </c>
      <c r="R5003">
        <v>50</v>
      </c>
      <c r="S5003">
        <v>1</v>
      </c>
      <c r="T5003">
        <f t="shared" si="702"/>
        <v>49</v>
      </c>
      <c r="U5003">
        <v>47</v>
      </c>
      <c r="V5003">
        <f t="shared" si="703"/>
        <v>2</v>
      </c>
      <c r="W5003" s="3">
        <f t="shared" si="704"/>
        <v>0.02</v>
      </c>
      <c r="X5003">
        <v>7</v>
      </c>
      <c r="Y5003" s="4">
        <v>5.6</v>
      </c>
      <c r="Z5003" s="4">
        <v>0.7</v>
      </c>
      <c r="AA5003" s="5">
        <v>52537.41</v>
      </c>
      <c r="AB5003" s="5">
        <f t="shared" si="705"/>
        <v>2469258.27</v>
      </c>
      <c r="AC5003" s="5">
        <v>34668.35</v>
      </c>
      <c r="AD5003" s="5">
        <f t="shared" si="706"/>
        <v>1733417.5</v>
      </c>
      <c r="AE5003" s="5">
        <v>114939.86</v>
      </c>
      <c r="AF5003" s="5">
        <v>29972.02</v>
      </c>
      <c r="AG5003" s="5">
        <v>7272.62</v>
      </c>
      <c r="AH5003" s="5">
        <v>1015</v>
      </c>
      <c r="AI5003" s="5">
        <v>4600</v>
      </c>
      <c r="AJ5003">
        <v>0</v>
      </c>
      <c r="AK5003" s="5">
        <v>0</v>
      </c>
      <c r="AL5003" s="5">
        <v>1994.58</v>
      </c>
      <c r="AM5003" s="5">
        <v>32098.17</v>
      </c>
      <c r="AN5003">
        <v>4</v>
      </c>
      <c r="AO5003">
        <v>4</v>
      </c>
      <c r="AP5003" t="str">
        <f t="shared" si="707"/>
        <v>Yes</v>
      </c>
      <c r="AQ5003">
        <v>0</v>
      </c>
      <c r="AR5003" s="5">
        <f t="shared" si="708"/>
        <v>1925309.75</v>
      </c>
      <c r="AS5003" s="5">
        <f t="shared" si="709"/>
        <v>543948.52</v>
      </c>
      <c r="AT5003" t="s">
        <v>59</v>
      </c>
      <c r="AU5003" t="s">
        <v>6164</v>
      </c>
      <c r="AV5003" t="s">
        <v>6165</v>
      </c>
      <c r="AW5003" t="s">
        <v>6166</v>
      </c>
      <c r="AX5003" t="s">
        <v>6167</v>
      </c>
      <c r="AY5003">
        <v>55</v>
      </c>
      <c r="AZ5003">
        <v>4</v>
      </c>
      <c r="BA5003">
        <v>19</v>
      </c>
      <c r="BB5003" t="s">
        <v>6185</v>
      </c>
      <c r="BC5003">
        <v>0</v>
      </c>
      <c r="BD5003">
        <v>0</v>
      </c>
      <c r="BE5003" t="s">
        <v>6169</v>
      </c>
      <c r="BF5003" t="s">
        <v>6170</v>
      </c>
      <c r="BG5003">
        <v>0</v>
      </c>
      <c r="BH5003" t="s">
        <v>6171</v>
      </c>
      <c r="BI5003">
        <v>7</v>
      </c>
      <c r="BJ5003" t="s">
        <v>6172</v>
      </c>
      <c r="BK5003">
        <v>0</v>
      </c>
      <c r="BL5003">
        <v>62</v>
      </c>
      <c r="BM5003" s="3">
        <f t="shared" si="710"/>
        <v>0.80645161290322576</v>
      </c>
    </row>
    <row r="5004" spans="1:65">
      <c r="A5004" t="s">
        <v>5145</v>
      </c>
      <c r="B5004" s="2">
        <v>45962</v>
      </c>
      <c r="C5004" t="s">
        <v>4641</v>
      </c>
      <c r="D5004" t="s">
        <v>5143</v>
      </c>
      <c r="E5004">
        <v>11</v>
      </c>
      <c r="F5004" t="s">
        <v>72</v>
      </c>
      <c r="G5004" t="s">
        <v>79</v>
      </c>
      <c r="H5004" t="s">
        <v>86</v>
      </c>
      <c r="I5004" t="s">
        <v>52</v>
      </c>
      <c r="J5004" t="s">
        <v>53</v>
      </c>
      <c r="K5004" t="s">
        <v>66</v>
      </c>
      <c r="L5004" t="s">
        <v>92</v>
      </c>
      <c r="M5004" t="s">
        <v>68</v>
      </c>
      <c r="N5004" t="s">
        <v>94</v>
      </c>
      <c r="O5004" t="s">
        <v>58</v>
      </c>
      <c r="P5004">
        <v>56</v>
      </c>
      <c r="Q5004">
        <v>59</v>
      </c>
      <c r="R5004">
        <v>62</v>
      </c>
      <c r="S5004">
        <v>2</v>
      </c>
      <c r="T5004">
        <f t="shared" si="702"/>
        <v>60</v>
      </c>
      <c r="U5004">
        <v>55</v>
      </c>
      <c r="V5004">
        <f t="shared" si="703"/>
        <v>5</v>
      </c>
      <c r="W5004" s="3">
        <f t="shared" si="704"/>
        <v>3.2258064516129031E-2</v>
      </c>
      <c r="X5004">
        <v>28</v>
      </c>
      <c r="Y5004" s="4">
        <v>2.6</v>
      </c>
      <c r="Z5004" s="4">
        <v>2.2000000000000002</v>
      </c>
      <c r="AA5004" s="5">
        <v>33529.379999999997</v>
      </c>
      <c r="AB5004" s="5">
        <f t="shared" si="705"/>
        <v>1844115.9</v>
      </c>
      <c r="AC5004" s="5">
        <v>22802.95</v>
      </c>
      <c r="AD5004" s="5">
        <f t="shared" si="706"/>
        <v>1413782.9</v>
      </c>
      <c r="AE5004" s="5">
        <v>108870.04</v>
      </c>
      <c r="AF5004" s="5">
        <v>28275.33</v>
      </c>
      <c r="AG5004" s="5">
        <v>9848.17</v>
      </c>
      <c r="AH5004" s="5">
        <v>3190</v>
      </c>
      <c r="AI5004" s="5">
        <v>6400</v>
      </c>
      <c r="AJ5004">
        <v>1</v>
      </c>
      <c r="AK5004" s="5">
        <v>8667.49</v>
      </c>
      <c r="AL5004" s="5">
        <v>3367.2</v>
      </c>
      <c r="AM5004" s="5">
        <v>37726.959999999999</v>
      </c>
      <c r="AN5004">
        <v>4</v>
      </c>
      <c r="AO5004">
        <v>3</v>
      </c>
      <c r="AP5004" t="str">
        <f t="shared" si="707"/>
        <v>Yes</v>
      </c>
      <c r="AQ5004">
        <v>2</v>
      </c>
      <c r="AR5004" s="5">
        <f t="shared" si="708"/>
        <v>1620128.09</v>
      </c>
      <c r="AS5004" s="5">
        <f t="shared" si="709"/>
        <v>223987.81</v>
      </c>
      <c r="AT5004" t="s">
        <v>59</v>
      </c>
      <c r="AU5004" t="s">
        <v>6194</v>
      </c>
      <c r="AV5004" t="s">
        <v>6195</v>
      </c>
      <c r="AW5004" t="s">
        <v>6183</v>
      </c>
      <c r="AX5004" t="s">
        <v>6184</v>
      </c>
      <c r="AY5004">
        <v>56</v>
      </c>
      <c r="AZ5004">
        <v>0</v>
      </c>
      <c r="BA5004">
        <v>34</v>
      </c>
      <c r="BB5004" t="s">
        <v>6180</v>
      </c>
      <c r="BC5004">
        <v>0</v>
      </c>
      <c r="BD5004">
        <v>0</v>
      </c>
      <c r="BE5004" t="s">
        <v>6169</v>
      </c>
      <c r="BF5004" t="s">
        <v>6170</v>
      </c>
      <c r="BG5004">
        <v>1</v>
      </c>
      <c r="BH5004" t="s">
        <v>6186</v>
      </c>
      <c r="BI5004">
        <v>32</v>
      </c>
      <c r="BJ5004" t="s">
        <v>6172</v>
      </c>
      <c r="BK5004">
        <v>0</v>
      </c>
      <c r="BL5004">
        <v>72</v>
      </c>
      <c r="BM5004" s="3">
        <f t="shared" si="710"/>
        <v>0.86111111111111116</v>
      </c>
    </row>
    <row r="5005" spans="1:65">
      <c r="A5005" t="s">
        <v>5146</v>
      </c>
      <c r="B5005" s="2">
        <v>45962</v>
      </c>
      <c r="C5005" t="s">
        <v>4641</v>
      </c>
      <c r="D5005" t="s">
        <v>5143</v>
      </c>
      <c r="E5005">
        <v>11</v>
      </c>
      <c r="F5005" t="s">
        <v>61</v>
      </c>
      <c r="G5005" t="s">
        <v>50</v>
      </c>
      <c r="H5005" t="s">
        <v>170</v>
      </c>
      <c r="I5005" t="s">
        <v>52</v>
      </c>
      <c r="J5005" t="s">
        <v>65</v>
      </c>
      <c r="K5005" t="s">
        <v>75</v>
      </c>
      <c r="L5005" t="s">
        <v>92</v>
      </c>
      <c r="M5005" t="s">
        <v>56</v>
      </c>
      <c r="N5005" t="s">
        <v>76</v>
      </c>
      <c r="O5005" t="s">
        <v>82</v>
      </c>
      <c r="P5005">
        <v>42</v>
      </c>
      <c r="Q5005">
        <v>44</v>
      </c>
      <c r="R5005">
        <v>43</v>
      </c>
      <c r="S5005">
        <v>1</v>
      </c>
      <c r="T5005">
        <f t="shared" si="702"/>
        <v>42</v>
      </c>
      <c r="U5005">
        <v>40</v>
      </c>
      <c r="V5005">
        <f t="shared" si="703"/>
        <v>2</v>
      </c>
      <c r="W5005" s="3">
        <f t="shared" si="704"/>
        <v>2.3255813953488372E-2</v>
      </c>
      <c r="X5005">
        <v>20</v>
      </c>
      <c r="Y5005" s="4">
        <v>5.2</v>
      </c>
      <c r="Z5005" s="4">
        <v>1.5</v>
      </c>
      <c r="AA5005" s="5">
        <v>52004.33</v>
      </c>
      <c r="AB5005" s="5">
        <f t="shared" si="705"/>
        <v>2080173.2</v>
      </c>
      <c r="AC5005" s="5">
        <v>34987.71</v>
      </c>
      <c r="AD5005" s="5">
        <f t="shared" si="706"/>
        <v>1504471.53</v>
      </c>
      <c r="AE5005" s="5">
        <v>98440.21</v>
      </c>
      <c r="AF5005" s="5">
        <v>26395</v>
      </c>
      <c r="AG5005" s="5">
        <v>8939.23</v>
      </c>
      <c r="AH5005" s="5">
        <v>2175</v>
      </c>
      <c r="AI5005" s="5">
        <v>4600</v>
      </c>
      <c r="AJ5005">
        <v>0</v>
      </c>
      <c r="AK5005" s="5">
        <v>0</v>
      </c>
      <c r="AL5005" s="5">
        <v>1990.34</v>
      </c>
      <c r="AM5005" s="5">
        <v>35523.89</v>
      </c>
      <c r="AN5005">
        <v>4</v>
      </c>
      <c r="AO5005">
        <v>9</v>
      </c>
      <c r="AP5005" t="str">
        <f t="shared" si="707"/>
        <v>No</v>
      </c>
      <c r="AQ5005">
        <v>2</v>
      </c>
      <c r="AR5005" s="5">
        <f t="shared" si="708"/>
        <v>1682535.2</v>
      </c>
      <c r="AS5005" s="5">
        <f t="shared" si="709"/>
        <v>397638</v>
      </c>
      <c r="AT5005" t="s">
        <v>59</v>
      </c>
      <c r="AU5005" t="s">
        <v>6164</v>
      </c>
      <c r="AV5005" t="s">
        <v>6165</v>
      </c>
      <c r="AW5005" t="s">
        <v>6166</v>
      </c>
      <c r="AX5005" t="s">
        <v>6167</v>
      </c>
      <c r="AY5005">
        <v>45</v>
      </c>
      <c r="AZ5005">
        <v>0</v>
      </c>
      <c r="BA5005">
        <v>14</v>
      </c>
      <c r="BB5005" t="s">
        <v>6191</v>
      </c>
      <c r="BC5005">
        <v>1</v>
      </c>
      <c r="BD5005">
        <v>4</v>
      </c>
      <c r="BE5005" t="s">
        <v>6218</v>
      </c>
      <c r="BF5005" t="s">
        <v>6170</v>
      </c>
      <c r="BG5005">
        <v>1</v>
      </c>
      <c r="BH5005" t="s">
        <v>6179</v>
      </c>
      <c r="BI5005">
        <v>53</v>
      </c>
      <c r="BJ5005" t="s">
        <v>6187</v>
      </c>
      <c r="BK5005">
        <v>0</v>
      </c>
      <c r="BL5005">
        <v>63</v>
      </c>
      <c r="BM5005" s="3">
        <f t="shared" si="710"/>
        <v>0.68253968253968256</v>
      </c>
    </row>
    <row r="5006" spans="1:65">
      <c r="A5006" t="s">
        <v>5147</v>
      </c>
      <c r="B5006" s="2">
        <v>45962</v>
      </c>
      <c r="C5006" t="s">
        <v>4641</v>
      </c>
      <c r="D5006" t="s">
        <v>5143</v>
      </c>
      <c r="E5006">
        <v>11</v>
      </c>
      <c r="F5006" t="s">
        <v>78</v>
      </c>
      <c r="G5006" t="s">
        <v>50</v>
      </c>
      <c r="H5006" t="s">
        <v>185</v>
      </c>
      <c r="I5006" t="s">
        <v>52</v>
      </c>
      <c r="J5006" t="s">
        <v>81</v>
      </c>
      <c r="K5006" t="s">
        <v>75</v>
      </c>
      <c r="L5006" t="s">
        <v>92</v>
      </c>
      <c r="M5006" t="s">
        <v>56</v>
      </c>
      <c r="N5006" t="s">
        <v>109</v>
      </c>
      <c r="O5006" t="s">
        <v>58</v>
      </c>
      <c r="P5006">
        <v>28</v>
      </c>
      <c r="Q5006">
        <v>40</v>
      </c>
      <c r="R5006">
        <v>38</v>
      </c>
      <c r="S5006">
        <v>1</v>
      </c>
      <c r="T5006">
        <f t="shared" si="702"/>
        <v>37</v>
      </c>
      <c r="U5006">
        <v>20</v>
      </c>
      <c r="V5006">
        <f t="shared" si="703"/>
        <v>17</v>
      </c>
      <c r="W5006" s="3">
        <f t="shared" si="704"/>
        <v>2.6315789473684209E-2</v>
      </c>
      <c r="X5006">
        <v>31</v>
      </c>
      <c r="Y5006" s="4">
        <v>1.9</v>
      </c>
      <c r="Z5006" s="4">
        <v>1.5</v>
      </c>
      <c r="AA5006" s="5">
        <v>79012.72</v>
      </c>
      <c r="AB5006" s="5">
        <f t="shared" si="705"/>
        <v>1580254.4</v>
      </c>
      <c r="AC5006" s="5">
        <v>53346.15</v>
      </c>
      <c r="AD5006" s="5">
        <f t="shared" si="706"/>
        <v>2027153.7</v>
      </c>
      <c r="AE5006" s="5">
        <v>123110.01</v>
      </c>
      <c r="AF5006" s="5">
        <v>35671.21</v>
      </c>
      <c r="AG5006" s="5">
        <v>10276.48</v>
      </c>
      <c r="AH5006" s="5">
        <v>2175</v>
      </c>
      <c r="AI5006" s="5">
        <v>6800</v>
      </c>
      <c r="AJ5006">
        <v>0</v>
      </c>
      <c r="AK5006" s="5">
        <v>0</v>
      </c>
      <c r="AL5006" s="5">
        <v>25404.82</v>
      </c>
      <c r="AM5006" s="5">
        <v>29405.81</v>
      </c>
      <c r="AN5006">
        <v>8</v>
      </c>
      <c r="AO5006">
        <v>7</v>
      </c>
      <c r="AP5006" t="str">
        <f t="shared" si="707"/>
        <v>Yes</v>
      </c>
      <c r="AQ5006">
        <v>1</v>
      </c>
      <c r="AR5006" s="5">
        <f t="shared" si="708"/>
        <v>2259997.0299999998</v>
      </c>
      <c r="AS5006" s="5">
        <f t="shared" si="709"/>
        <v>-679742.63</v>
      </c>
      <c r="AT5006" t="s">
        <v>116</v>
      </c>
      <c r="AU5006" t="s">
        <v>6164</v>
      </c>
      <c r="AV5006" t="s">
        <v>6165</v>
      </c>
      <c r="AW5006" t="s">
        <v>6166</v>
      </c>
      <c r="AX5006" t="s">
        <v>6167</v>
      </c>
      <c r="AY5006">
        <v>36</v>
      </c>
      <c r="AZ5006">
        <v>5</v>
      </c>
      <c r="BA5006">
        <v>74</v>
      </c>
      <c r="BB5006" t="s">
        <v>6220</v>
      </c>
      <c r="BC5006">
        <v>0</v>
      </c>
      <c r="BD5006">
        <v>0</v>
      </c>
      <c r="BE5006" t="s">
        <v>6169</v>
      </c>
      <c r="BF5006" t="s">
        <v>6170</v>
      </c>
      <c r="BG5006">
        <v>1</v>
      </c>
      <c r="BH5006" t="s">
        <v>6179</v>
      </c>
      <c r="BI5006">
        <v>49</v>
      </c>
      <c r="BJ5006" t="s">
        <v>6172</v>
      </c>
      <c r="BK5006">
        <v>0</v>
      </c>
      <c r="BL5006">
        <v>46</v>
      </c>
      <c r="BM5006" s="3">
        <f t="shared" si="710"/>
        <v>0.82608695652173914</v>
      </c>
    </row>
    <row r="5007" spans="1:65">
      <c r="A5007" t="s">
        <v>5148</v>
      </c>
      <c r="B5007" s="2">
        <v>45962</v>
      </c>
      <c r="C5007" t="s">
        <v>4641</v>
      </c>
      <c r="D5007" t="s">
        <v>5143</v>
      </c>
      <c r="E5007">
        <v>11</v>
      </c>
      <c r="F5007" t="s">
        <v>49</v>
      </c>
      <c r="G5007" t="s">
        <v>62</v>
      </c>
      <c r="H5007" t="s">
        <v>226</v>
      </c>
      <c r="I5007" t="s">
        <v>74</v>
      </c>
      <c r="J5007" t="s">
        <v>65</v>
      </c>
      <c r="K5007" t="s">
        <v>66</v>
      </c>
      <c r="L5007" t="s">
        <v>55</v>
      </c>
      <c r="M5007" t="s">
        <v>56</v>
      </c>
      <c r="N5007" t="s">
        <v>57</v>
      </c>
      <c r="O5007" t="s">
        <v>58</v>
      </c>
      <c r="P5007">
        <v>44</v>
      </c>
      <c r="Q5007">
        <v>46</v>
      </c>
      <c r="R5007">
        <v>46</v>
      </c>
      <c r="S5007">
        <v>1</v>
      </c>
      <c r="T5007">
        <f t="shared" si="702"/>
        <v>45</v>
      </c>
      <c r="U5007">
        <v>43</v>
      </c>
      <c r="V5007">
        <f t="shared" si="703"/>
        <v>2</v>
      </c>
      <c r="W5007" s="3">
        <f t="shared" si="704"/>
        <v>2.1739130434782608E-2</v>
      </c>
      <c r="X5007">
        <v>45</v>
      </c>
      <c r="Y5007" s="4">
        <v>2.4</v>
      </c>
      <c r="Z5007" s="4">
        <v>1.3</v>
      </c>
      <c r="AA5007" s="5">
        <v>49321.63</v>
      </c>
      <c r="AB5007" s="5">
        <f t="shared" si="705"/>
        <v>2120830.09</v>
      </c>
      <c r="AC5007" s="5">
        <v>35054.04</v>
      </c>
      <c r="AD5007" s="5">
        <f t="shared" si="706"/>
        <v>1612485.84</v>
      </c>
      <c r="AE5007" s="5">
        <v>102260.41</v>
      </c>
      <c r="AF5007" s="5">
        <v>30623.46</v>
      </c>
      <c r="AG5007" s="5">
        <v>11433.4</v>
      </c>
      <c r="AH5007" s="5">
        <v>1885</v>
      </c>
      <c r="AI5007" s="5">
        <v>4600</v>
      </c>
      <c r="AJ5007">
        <v>0</v>
      </c>
      <c r="AK5007" s="5">
        <v>0</v>
      </c>
      <c r="AL5007" s="5">
        <v>1885.61</v>
      </c>
      <c r="AM5007" s="5">
        <v>30129.03</v>
      </c>
      <c r="AN5007">
        <v>4</v>
      </c>
      <c r="AO5007">
        <v>4</v>
      </c>
      <c r="AP5007" t="str">
        <f t="shared" si="707"/>
        <v>Yes</v>
      </c>
      <c r="AQ5007">
        <v>1</v>
      </c>
      <c r="AR5007" s="5">
        <f t="shared" si="708"/>
        <v>1795302.75</v>
      </c>
      <c r="AS5007" s="5">
        <f t="shared" si="709"/>
        <v>325527.34000000003</v>
      </c>
      <c r="AT5007" t="s">
        <v>59</v>
      </c>
      <c r="AU5007" t="s">
        <v>6164</v>
      </c>
      <c r="AV5007" t="s">
        <v>6165</v>
      </c>
      <c r="AW5007" t="s">
        <v>6166</v>
      </c>
      <c r="AX5007" t="s">
        <v>6184</v>
      </c>
      <c r="AY5007">
        <v>45</v>
      </c>
      <c r="AZ5007">
        <v>0</v>
      </c>
      <c r="BA5007">
        <v>18</v>
      </c>
      <c r="BB5007" t="s">
        <v>6180</v>
      </c>
      <c r="BC5007">
        <v>0</v>
      </c>
      <c r="BD5007">
        <v>0</v>
      </c>
      <c r="BE5007" t="s">
        <v>6169</v>
      </c>
      <c r="BF5007" t="s">
        <v>6170</v>
      </c>
      <c r="BG5007">
        <v>3</v>
      </c>
      <c r="BH5007" t="s">
        <v>6192</v>
      </c>
      <c r="BI5007">
        <v>75</v>
      </c>
      <c r="BJ5007" t="s">
        <v>6193</v>
      </c>
      <c r="BK5007">
        <v>0</v>
      </c>
      <c r="BL5007">
        <v>58</v>
      </c>
      <c r="BM5007" s="3">
        <f t="shared" si="710"/>
        <v>0.7931034482758621</v>
      </c>
    </row>
    <row r="5008" spans="1:65">
      <c r="A5008" t="s">
        <v>5149</v>
      </c>
      <c r="B5008" s="2">
        <v>45962</v>
      </c>
      <c r="C5008" t="s">
        <v>4641</v>
      </c>
      <c r="D5008" t="s">
        <v>5143</v>
      </c>
      <c r="E5008">
        <v>11</v>
      </c>
      <c r="F5008" t="s">
        <v>72</v>
      </c>
      <c r="G5008" t="s">
        <v>62</v>
      </c>
      <c r="H5008" t="s">
        <v>150</v>
      </c>
      <c r="I5008" t="s">
        <v>52</v>
      </c>
      <c r="J5008" t="s">
        <v>53</v>
      </c>
      <c r="K5008" t="s">
        <v>75</v>
      </c>
      <c r="L5008" t="s">
        <v>67</v>
      </c>
      <c r="M5008" t="s">
        <v>68</v>
      </c>
      <c r="N5008" t="s">
        <v>94</v>
      </c>
      <c r="O5008" t="s">
        <v>82</v>
      </c>
      <c r="P5008">
        <v>48</v>
      </c>
      <c r="Q5008">
        <v>49</v>
      </c>
      <c r="R5008">
        <v>49</v>
      </c>
      <c r="S5008">
        <v>2</v>
      </c>
      <c r="T5008">
        <f t="shared" si="702"/>
        <v>47</v>
      </c>
      <c r="U5008">
        <v>46</v>
      </c>
      <c r="V5008">
        <f t="shared" si="703"/>
        <v>1</v>
      </c>
      <c r="W5008" s="3">
        <f t="shared" si="704"/>
        <v>4.0816326530612242E-2</v>
      </c>
      <c r="X5008">
        <v>31</v>
      </c>
      <c r="Y5008" s="4">
        <v>2.8</v>
      </c>
      <c r="Z5008" s="4">
        <v>1.4</v>
      </c>
      <c r="AA5008" s="5">
        <v>35718.120000000003</v>
      </c>
      <c r="AB5008" s="5">
        <f t="shared" si="705"/>
        <v>1643033.52</v>
      </c>
      <c r="AC5008" s="5">
        <v>21902.54</v>
      </c>
      <c r="AD5008" s="5">
        <f t="shared" si="706"/>
        <v>1073224.46</v>
      </c>
      <c r="AE5008" s="5">
        <v>86704.67</v>
      </c>
      <c r="AF5008" s="5">
        <v>21423.77</v>
      </c>
      <c r="AG5008" s="5">
        <v>10570.75</v>
      </c>
      <c r="AH5008" s="5">
        <v>2030</v>
      </c>
      <c r="AI5008" s="5">
        <v>6400</v>
      </c>
      <c r="AJ5008">
        <v>1</v>
      </c>
      <c r="AK5008" s="5">
        <v>8924.77</v>
      </c>
      <c r="AL5008" s="5">
        <v>696.91</v>
      </c>
      <c r="AM5008" s="5">
        <v>32251.040000000001</v>
      </c>
      <c r="AN5008">
        <v>4</v>
      </c>
      <c r="AO5008">
        <v>3</v>
      </c>
      <c r="AP5008" t="str">
        <f t="shared" si="707"/>
        <v>Yes</v>
      </c>
      <c r="AQ5008">
        <v>1</v>
      </c>
      <c r="AR5008" s="5">
        <f t="shared" si="708"/>
        <v>1242226.3700000001</v>
      </c>
      <c r="AS5008" s="5">
        <f t="shared" si="709"/>
        <v>400807.15</v>
      </c>
      <c r="AT5008" t="s">
        <v>116</v>
      </c>
      <c r="AU5008" t="s">
        <v>6173</v>
      </c>
      <c r="AV5008" t="s">
        <v>6174</v>
      </c>
      <c r="AW5008" t="s">
        <v>6175</v>
      </c>
      <c r="AX5008" t="s">
        <v>6184</v>
      </c>
      <c r="AY5008">
        <v>48</v>
      </c>
      <c r="AZ5008">
        <v>0</v>
      </c>
      <c r="BA5008">
        <v>11</v>
      </c>
      <c r="BB5008" t="s">
        <v>6191</v>
      </c>
      <c r="BC5008">
        <v>0</v>
      </c>
      <c r="BD5008">
        <v>0</v>
      </c>
      <c r="BE5008" t="s">
        <v>6169</v>
      </c>
      <c r="BF5008" t="s">
        <v>6210</v>
      </c>
      <c r="BG5008">
        <v>0</v>
      </c>
      <c r="BH5008" t="s">
        <v>6171</v>
      </c>
      <c r="BI5008">
        <v>54</v>
      </c>
      <c r="BJ5008" t="s">
        <v>6187</v>
      </c>
      <c r="BK5008">
        <v>0</v>
      </c>
      <c r="BL5008">
        <v>72</v>
      </c>
      <c r="BM5008" s="3">
        <f t="shared" si="710"/>
        <v>0.68055555555555558</v>
      </c>
    </row>
    <row r="5009" spans="1:65">
      <c r="A5009" t="s">
        <v>5150</v>
      </c>
      <c r="B5009" s="2">
        <v>45962</v>
      </c>
      <c r="C5009" t="s">
        <v>4641</v>
      </c>
      <c r="D5009" t="s">
        <v>5143</v>
      </c>
      <c r="E5009">
        <v>11</v>
      </c>
      <c r="F5009" t="s">
        <v>72</v>
      </c>
      <c r="G5009" t="s">
        <v>62</v>
      </c>
      <c r="H5009" t="s">
        <v>220</v>
      </c>
      <c r="I5009" t="s">
        <v>74</v>
      </c>
      <c r="J5009" t="s">
        <v>81</v>
      </c>
      <c r="K5009" t="s">
        <v>66</v>
      </c>
      <c r="L5009" t="s">
        <v>92</v>
      </c>
      <c r="M5009" t="s">
        <v>56</v>
      </c>
      <c r="N5009" t="s">
        <v>94</v>
      </c>
      <c r="O5009" t="s">
        <v>120</v>
      </c>
      <c r="P5009">
        <v>41</v>
      </c>
      <c r="Q5009">
        <v>43</v>
      </c>
      <c r="R5009">
        <v>42</v>
      </c>
      <c r="S5009">
        <v>1</v>
      </c>
      <c r="T5009">
        <f t="shared" si="702"/>
        <v>41</v>
      </c>
      <c r="U5009">
        <v>39</v>
      </c>
      <c r="V5009">
        <f t="shared" si="703"/>
        <v>2</v>
      </c>
      <c r="W5009" s="3">
        <f t="shared" si="704"/>
        <v>2.3809523809523808E-2</v>
      </c>
      <c r="X5009">
        <v>28</v>
      </c>
      <c r="Y5009" s="4">
        <v>2.9</v>
      </c>
      <c r="Z5009" s="4">
        <v>1.4</v>
      </c>
      <c r="AA5009" s="5">
        <v>73472.92</v>
      </c>
      <c r="AB5009" s="5">
        <f t="shared" si="705"/>
        <v>2865443.88</v>
      </c>
      <c r="AC5009" s="5">
        <v>53753.33</v>
      </c>
      <c r="AD5009" s="5">
        <f t="shared" si="706"/>
        <v>2257639.86</v>
      </c>
      <c r="AE5009" s="5">
        <v>126909.6</v>
      </c>
      <c r="AF5009" s="5">
        <v>35340.26</v>
      </c>
      <c r="AG5009" s="5">
        <v>9460.49</v>
      </c>
      <c r="AH5009" s="5">
        <v>2030</v>
      </c>
      <c r="AI5009" s="5">
        <v>6800</v>
      </c>
      <c r="AJ5009">
        <v>0</v>
      </c>
      <c r="AK5009" s="5">
        <v>0</v>
      </c>
      <c r="AL5009" s="5">
        <v>2912.14</v>
      </c>
      <c r="AM5009" s="5">
        <v>26074.66</v>
      </c>
      <c r="AN5009">
        <v>4</v>
      </c>
      <c r="AO5009">
        <v>3</v>
      </c>
      <c r="AP5009" t="str">
        <f t="shared" si="707"/>
        <v>Yes</v>
      </c>
      <c r="AQ5009">
        <v>0</v>
      </c>
      <c r="AR5009" s="5">
        <f t="shared" si="708"/>
        <v>2467167.0099999998</v>
      </c>
      <c r="AS5009" s="5">
        <f t="shared" si="709"/>
        <v>398276.87</v>
      </c>
      <c r="AT5009" t="s">
        <v>59</v>
      </c>
      <c r="AU5009" t="s">
        <v>6164</v>
      </c>
      <c r="AV5009" t="s">
        <v>6165</v>
      </c>
      <c r="AW5009" t="s">
        <v>6166</v>
      </c>
      <c r="AX5009" t="s">
        <v>6167</v>
      </c>
      <c r="AY5009">
        <v>41</v>
      </c>
      <c r="AZ5009">
        <v>0</v>
      </c>
      <c r="BA5009">
        <v>19</v>
      </c>
      <c r="BB5009" t="s">
        <v>6198</v>
      </c>
      <c r="BC5009">
        <v>0</v>
      </c>
      <c r="BD5009">
        <v>0</v>
      </c>
      <c r="BE5009" t="s">
        <v>6169</v>
      </c>
      <c r="BF5009" t="s">
        <v>6170</v>
      </c>
      <c r="BG5009">
        <v>1</v>
      </c>
      <c r="BH5009" t="s">
        <v>6179</v>
      </c>
      <c r="BI5009">
        <v>51</v>
      </c>
      <c r="BJ5009" t="s">
        <v>6187</v>
      </c>
      <c r="BK5009">
        <v>0</v>
      </c>
      <c r="BL5009">
        <v>49</v>
      </c>
      <c r="BM5009" s="3">
        <f t="shared" si="710"/>
        <v>0.8571428571428571</v>
      </c>
    </row>
    <row r="5010" spans="1:65">
      <c r="A5010" t="s">
        <v>5151</v>
      </c>
      <c r="B5010" s="2">
        <v>45962</v>
      </c>
      <c r="C5010" t="s">
        <v>4641</v>
      </c>
      <c r="D5010" t="s">
        <v>5143</v>
      </c>
      <c r="E5010">
        <v>11</v>
      </c>
      <c r="F5010" t="s">
        <v>61</v>
      </c>
      <c r="G5010" t="s">
        <v>79</v>
      </c>
      <c r="H5010" t="s">
        <v>84</v>
      </c>
      <c r="I5010" t="s">
        <v>52</v>
      </c>
      <c r="J5010" t="s">
        <v>81</v>
      </c>
      <c r="K5010" t="s">
        <v>75</v>
      </c>
      <c r="L5010" t="s">
        <v>55</v>
      </c>
      <c r="M5010" t="s">
        <v>56</v>
      </c>
      <c r="N5010" t="s">
        <v>94</v>
      </c>
      <c r="O5010" t="s">
        <v>120</v>
      </c>
      <c r="P5010">
        <v>34</v>
      </c>
      <c r="Q5010">
        <v>36</v>
      </c>
      <c r="R5010">
        <v>35</v>
      </c>
      <c r="S5010">
        <v>1</v>
      </c>
      <c r="T5010">
        <f t="shared" si="702"/>
        <v>34</v>
      </c>
      <c r="U5010">
        <v>32</v>
      </c>
      <c r="V5010">
        <f t="shared" si="703"/>
        <v>2</v>
      </c>
      <c r="W5010" s="3">
        <f t="shared" si="704"/>
        <v>2.8571428571428571E-2</v>
      </c>
      <c r="X5010">
        <v>46</v>
      </c>
      <c r="Y5010" s="4">
        <v>0.1</v>
      </c>
      <c r="Z5010" s="4">
        <v>1.8</v>
      </c>
      <c r="AA5010" s="5">
        <v>77672.23</v>
      </c>
      <c r="AB5010" s="5">
        <f t="shared" si="705"/>
        <v>2485511.36</v>
      </c>
      <c r="AC5010" s="5">
        <v>52988.160000000003</v>
      </c>
      <c r="AD5010" s="5">
        <f t="shared" si="706"/>
        <v>1854585.6</v>
      </c>
      <c r="AE5010" s="5">
        <v>112596.36</v>
      </c>
      <c r="AF5010" s="5">
        <v>30868.65</v>
      </c>
      <c r="AG5010" s="5">
        <v>12138.99</v>
      </c>
      <c r="AH5010" s="5">
        <v>2610</v>
      </c>
      <c r="AI5010" s="5">
        <v>6800</v>
      </c>
      <c r="AJ5010">
        <v>0</v>
      </c>
      <c r="AK5010" s="5">
        <v>0</v>
      </c>
      <c r="AL5010" s="5">
        <v>3101.41</v>
      </c>
      <c r="AM5010" s="5">
        <v>22247.39</v>
      </c>
      <c r="AN5010">
        <v>4</v>
      </c>
      <c r="AO5010">
        <v>3</v>
      </c>
      <c r="AP5010" t="str">
        <f t="shared" si="707"/>
        <v>Yes</v>
      </c>
      <c r="AQ5010">
        <v>1</v>
      </c>
      <c r="AR5010" s="5">
        <f t="shared" si="708"/>
        <v>2044948.4</v>
      </c>
      <c r="AS5010" s="5">
        <f t="shared" si="709"/>
        <v>440562.96</v>
      </c>
      <c r="AT5010" t="s">
        <v>116</v>
      </c>
      <c r="AU5010" t="s">
        <v>6164</v>
      </c>
      <c r="AV5010" t="s">
        <v>6165</v>
      </c>
      <c r="AW5010" t="s">
        <v>6166</v>
      </c>
      <c r="AX5010" t="s">
        <v>6167</v>
      </c>
      <c r="AY5010">
        <v>35</v>
      </c>
      <c r="AZ5010">
        <v>0</v>
      </c>
      <c r="BA5010">
        <v>22</v>
      </c>
      <c r="BB5010" t="s">
        <v>6191</v>
      </c>
      <c r="BC5010">
        <v>0</v>
      </c>
      <c r="BD5010">
        <v>0</v>
      </c>
      <c r="BE5010" t="s">
        <v>6169</v>
      </c>
      <c r="BF5010" t="s">
        <v>6170</v>
      </c>
      <c r="BG5010">
        <v>1</v>
      </c>
      <c r="BH5010" t="s">
        <v>6197</v>
      </c>
      <c r="BI5010">
        <v>49</v>
      </c>
      <c r="BJ5010" t="s">
        <v>6172</v>
      </c>
      <c r="BK5010">
        <v>0</v>
      </c>
      <c r="BL5010">
        <v>47</v>
      </c>
      <c r="BM5010" s="3">
        <f t="shared" si="710"/>
        <v>0.74468085106382975</v>
      </c>
    </row>
    <row r="5011" spans="1:65">
      <c r="A5011" t="s">
        <v>5152</v>
      </c>
      <c r="B5011" s="2">
        <v>45962</v>
      </c>
      <c r="C5011" t="s">
        <v>4641</v>
      </c>
      <c r="D5011" t="s">
        <v>5143</v>
      </c>
      <c r="E5011">
        <v>11</v>
      </c>
      <c r="F5011" t="s">
        <v>61</v>
      </c>
      <c r="G5011" t="s">
        <v>62</v>
      </c>
      <c r="H5011" t="s">
        <v>104</v>
      </c>
      <c r="I5011" t="s">
        <v>52</v>
      </c>
      <c r="J5011" t="s">
        <v>81</v>
      </c>
      <c r="K5011" t="s">
        <v>75</v>
      </c>
      <c r="L5011" t="s">
        <v>55</v>
      </c>
      <c r="M5011" t="s">
        <v>56</v>
      </c>
      <c r="N5011" t="s">
        <v>69</v>
      </c>
      <c r="O5011" t="s">
        <v>82</v>
      </c>
      <c r="P5011">
        <v>37</v>
      </c>
      <c r="Q5011">
        <v>39</v>
      </c>
      <c r="R5011">
        <v>37</v>
      </c>
      <c r="S5011">
        <v>1</v>
      </c>
      <c r="T5011">
        <f t="shared" si="702"/>
        <v>36</v>
      </c>
      <c r="U5011">
        <v>36</v>
      </c>
      <c r="V5011">
        <f t="shared" si="703"/>
        <v>0</v>
      </c>
      <c r="W5011" s="3">
        <f t="shared" si="704"/>
        <v>2.7027027027027029E-2</v>
      </c>
      <c r="X5011">
        <v>23</v>
      </c>
      <c r="Y5011" s="4">
        <v>1.6</v>
      </c>
      <c r="Z5011" s="4">
        <v>1.2</v>
      </c>
      <c r="AA5011" s="5">
        <v>78102.570000000007</v>
      </c>
      <c r="AB5011" s="5">
        <f t="shared" si="705"/>
        <v>2811692.52</v>
      </c>
      <c r="AC5011" s="5">
        <v>52696.97</v>
      </c>
      <c r="AD5011" s="5">
        <f t="shared" si="706"/>
        <v>1949787.89</v>
      </c>
      <c r="AE5011" s="5">
        <v>119273.75</v>
      </c>
      <c r="AF5011" s="5">
        <v>31017.34</v>
      </c>
      <c r="AG5011" s="5">
        <v>9162.34</v>
      </c>
      <c r="AH5011" s="5">
        <v>1740</v>
      </c>
      <c r="AI5011" s="5">
        <v>6800</v>
      </c>
      <c r="AJ5011">
        <v>0</v>
      </c>
      <c r="AK5011" s="5">
        <v>0</v>
      </c>
      <c r="AL5011" s="5">
        <v>0</v>
      </c>
      <c r="AM5011" s="5">
        <v>25467.7</v>
      </c>
      <c r="AN5011">
        <v>4</v>
      </c>
      <c r="AO5011">
        <v>5</v>
      </c>
      <c r="AP5011" t="str">
        <f t="shared" si="707"/>
        <v>No</v>
      </c>
      <c r="AQ5011">
        <v>2</v>
      </c>
      <c r="AR5011" s="5">
        <f t="shared" si="708"/>
        <v>2143249.02</v>
      </c>
      <c r="AS5011" s="5">
        <f t="shared" si="709"/>
        <v>668443.5</v>
      </c>
      <c r="AT5011" t="s">
        <v>59</v>
      </c>
      <c r="AU5011" t="s">
        <v>6164</v>
      </c>
      <c r="AV5011" t="s">
        <v>6165</v>
      </c>
      <c r="AW5011" t="s">
        <v>6166</v>
      </c>
      <c r="AX5011" t="s">
        <v>6167</v>
      </c>
      <c r="AY5011">
        <v>41</v>
      </c>
      <c r="AZ5011">
        <v>2</v>
      </c>
      <c r="BA5011">
        <v>0</v>
      </c>
      <c r="BB5011" t="s">
        <v>6168</v>
      </c>
      <c r="BC5011">
        <v>1</v>
      </c>
      <c r="BD5011">
        <v>0</v>
      </c>
      <c r="BE5011" t="s">
        <v>6178</v>
      </c>
      <c r="BF5011" t="s">
        <v>6170</v>
      </c>
      <c r="BG5011">
        <v>1</v>
      </c>
      <c r="BH5011" t="s">
        <v>6179</v>
      </c>
      <c r="BI5011">
        <v>50</v>
      </c>
      <c r="BJ5011" t="s">
        <v>6172</v>
      </c>
      <c r="BK5011">
        <v>0</v>
      </c>
      <c r="BL5011">
        <v>50</v>
      </c>
      <c r="BM5011" s="3">
        <f t="shared" si="710"/>
        <v>0.74</v>
      </c>
    </row>
    <row r="5012" spans="1:65">
      <c r="A5012" t="s">
        <v>5153</v>
      </c>
      <c r="B5012" s="2">
        <v>45962</v>
      </c>
      <c r="C5012" t="s">
        <v>4641</v>
      </c>
      <c r="D5012" t="s">
        <v>5143</v>
      </c>
      <c r="E5012">
        <v>11</v>
      </c>
      <c r="F5012" t="s">
        <v>61</v>
      </c>
      <c r="G5012" t="s">
        <v>50</v>
      </c>
      <c r="H5012" t="s">
        <v>127</v>
      </c>
      <c r="I5012" t="s">
        <v>52</v>
      </c>
      <c r="J5012" t="s">
        <v>65</v>
      </c>
      <c r="K5012" t="s">
        <v>75</v>
      </c>
      <c r="L5012" t="s">
        <v>55</v>
      </c>
      <c r="M5012" t="s">
        <v>56</v>
      </c>
      <c r="N5012" t="s">
        <v>109</v>
      </c>
      <c r="O5012" t="s">
        <v>120</v>
      </c>
      <c r="P5012">
        <v>58</v>
      </c>
      <c r="Q5012">
        <v>58</v>
      </c>
      <c r="R5012">
        <v>56</v>
      </c>
      <c r="S5012">
        <v>1</v>
      </c>
      <c r="T5012">
        <f t="shared" si="702"/>
        <v>55</v>
      </c>
      <c r="U5012">
        <v>55</v>
      </c>
      <c r="V5012">
        <f t="shared" si="703"/>
        <v>0</v>
      </c>
      <c r="W5012" s="3">
        <f t="shared" si="704"/>
        <v>1.7857142857142856E-2</v>
      </c>
      <c r="X5012">
        <v>32</v>
      </c>
      <c r="Y5012" s="4">
        <v>6.5</v>
      </c>
      <c r="Z5012" s="4">
        <v>1.5</v>
      </c>
      <c r="AA5012" s="5">
        <v>52530.63</v>
      </c>
      <c r="AB5012" s="5">
        <f t="shared" si="705"/>
        <v>2889184.65</v>
      </c>
      <c r="AC5012" s="5">
        <v>35041.25</v>
      </c>
      <c r="AD5012" s="5">
        <f t="shared" si="706"/>
        <v>1962310</v>
      </c>
      <c r="AE5012" s="5">
        <v>129606.99</v>
      </c>
      <c r="AF5012" s="5">
        <v>35482.5</v>
      </c>
      <c r="AG5012" s="5">
        <v>9758.32</v>
      </c>
      <c r="AH5012" s="5">
        <v>2175</v>
      </c>
      <c r="AI5012" s="5">
        <v>4600</v>
      </c>
      <c r="AJ5012">
        <v>0</v>
      </c>
      <c r="AK5012" s="5">
        <v>0</v>
      </c>
      <c r="AL5012" s="5">
        <v>0</v>
      </c>
      <c r="AM5012" s="5">
        <v>91203.23</v>
      </c>
      <c r="AN5012">
        <v>8</v>
      </c>
      <c r="AO5012">
        <v>10</v>
      </c>
      <c r="AP5012" t="str">
        <f t="shared" si="707"/>
        <v>No</v>
      </c>
      <c r="AQ5012">
        <v>3</v>
      </c>
      <c r="AR5012" s="5">
        <f t="shared" si="708"/>
        <v>2235136.04</v>
      </c>
      <c r="AS5012" s="5">
        <f t="shared" si="709"/>
        <v>654048.61</v>
      </c>
      <c r="AT5012" t="s">
        <v>59</v>
      </c>
      <c r="AU5012" t="s">
        <v>6164</v>
      </c>
      <c r="AV5012" t="s">
        <v>6165</v>
      </c>
      <c r="AW5012" t="s">
        <v>6166</v>
      </c>
      <c r="AX5012" t="s">
        <v>6167</v>
      </c>
      <c r="AY5012">
        <v>63</v>
      </c>
      <c r="AZ5012">
        <v>3</v>
      </c>
      <c r="BA5012">
        <v>0</v>
      </c>
      <c r="BB5012" t="s">
        <v>6168</v>
      </c>
      <c r="BC5012">
        <v>1</v>
      </c>
      <c r="BD5012">
        <v>1</v>
      </c>
      <c r="BE5012" t="s">
        <v>6188</v>
      </c>
      <c r="BF5012" t="s">
        <v>6170</v>
      </c>
      <c r="BG5012">
        <v>0</v>
      </c>
      <c r="BH5012" t="s">
        <v>6171</v>
      </c>
      <c r="BI5012">
        <v>31</v>
      </c>
      <c r="BJ5012" t="s">
        <v>6172</v>
      </c>
      <c r="BK5012">
        <v>0</v>
      </c>
      <c r="BL5012">
        <v>65</v>
      </c>
      <c r="BM5012" s="3">
        <f t="shared" si="710"/>
        <v>0.86153846153846159</v>
      </c>
    </row>
    <row r="5013" spans="1:65">
      <c r="A5013" t="s">
        <v>5154</v>
      </c>
      <c r="B5013" s="2">
        <v>45962</v>
      </c>
      <c r="C5013" t="s">
        <v>4641</v>
      </c>
      <c r="D5013" t="s">
        <v>5143</v>
      </c>
      <c r="E5013">
        <v>11</v>
      </c>
      <c r="F5013" t="s">
        <v>72</v>
      </c>
      <c r="G5013" t="s">
        <v>62</v>
      </c>
      <c r="H5013" t="s">
        <v>220</v>
      </c>
      <c r="I5013" t="s">
        <v>64</v>
      </c>
      <c r="J5013" t="s">
        <v>53</v>
      </c>
      <c r="K5013" t="s">
        <v>75</v>
      </c>
      <c r="L5013" t="s">
        <v>87</v>
      </c>
      <c r="M5013" t="s">
        <v>68</v>
      </c>
      <c r="N5013" t="s">
        <v>76</v>
      </c>
      <c r="O5013" t="s">
        <v>58</v>
      </c>
      <c r="P5013">
        <v>64</v>
      </c>
      <c r="Q5013">
        <v>69</v>
      </c>
      <c r="R5013">
        <v>72</v>
      </c>
      <c r="S5013">
        <v>2</v>
      </c>
      <c r="T5013">
        <f t="shared" si="702"/>
        <v>70</v>
      </c>
      <c r="U5013">
        <v>61</v>
      </c>
      <c r="V5013">
        <f t="shared" si="703"/>
        <v>9</v>
      </c>
      <c r="W5013" s="3">
        <f t="shared" si="704"/>
        <v>2.7777777777777776E-2</v>
      </c>
      <c r="X5013">
        <v>20</v>
      </c>
      <c r="Y5013" s="4">
        <v>9.1</v>
      </c>
      <c r="Z5013" s="4">
        <v>1.7</v>
      </c>
      <c r="AA5013" s="5">
        <v>36001</v>
      </c>
      <c r="AB5013" s="5">
        <f t="shared" si="705"/>
        <v>2196061</v>
      </c>
      <c r="AC5013" s="5">
        <v>23057.33</v>
      </c>
      <c r="AD5013" s="5">
        <f t="shared" si="706"/>
        <v>1660127.76</v>
      </c>
      <c r="AE5013" s="5">
        <v>117351.94</v>
      </c>
      <c r="AF5013" s="5">
        <v>32507.98</v>
      </c>
      <c r="AG5013" s="5">
        <v>8811.31</v>
      </c>
      <c r="AH5013" s="5">
        <v>2465</v>
      </c>
      <c r="AI5013" s="5">
        <v>6400</v>
      </c>
      <c r="AJ5013">
        <v>1</v>
      </c>
      <c r="AK5013" s="5">
        <v>8260.74</v>
      </c>
      <c r="AL5013" s="5">
        <v>5799.6</v>
      </c>
      <c r="AM5013" s="5">
        <v>39898.959999999999</v>
      </c>
      <c r="AN5013">
        <v>4</v>
      </c>
      <c r="AO5013">
        <v>4</v>
      </c>
      <c r="AP5013" t="str">
        <f t="shared" si="707"/>
        <v>Yes</v>
      </c>
      <c r="AQ5013">
        <v>1</v>
      </c>
      <c r="AR5013" s="5">
        <f t="shared" si="708"/>
        <v>1881623.29</v>
      </c>
      <c r="AS5013" s="5">
        <f t="shared" si="709"/>
        <v>314437.71000000002</v>
      </c>
      <c r="AT5013" t="s">
        <v>59</v>
      </c>
      <c r="AU5013" t="s">
        <v>6194</v>
      </c>
      <c r="AV5013" t="s">
        <v>6195</v>
      </c>
      <c r="AW5013" t="s">
        <v>6183</v>
      </c>
      <c r="AX5013" t="s">
        <v>6177</v>
      </c>
      <c r="AY5013">
        <v>66</v>
      </c>
      <c r="AZ5013">
        <v>0</v>
      </c>
      <c r="BA5013">
        <v>49</v>
      </c>
      <c r="BB5013" t="s">
        <v>6180</v>
      </c>
      <c r="BC5013">
        <v>0</v>
      </c>
      <c r="BD5013">
        <v>0</v>
      </c>
      <c r="BE5013" t="s">
        <v>6169</v>
      </c>
      <c r="BF5013" t="s">
        <v>6170</v>
      </c>
      <c r="BG5013">
        <v>1</v>
      </c>
      <c r="BH5013" t="s">
        <v>6186</v>
      </c>
      <c r="BI5013">
        <v>23</v>
      </c>
      <c r="BJ5013" t="s">
        <v>6172</v>
      </c>
      <c r="BK5013">
        <v>0</v>
      </c>
      <c r="BL5013">
        <v>77</v>
      </c>
      <c r="BM5013" s="3">
        <f t="shared" si="710"/>
        <v>0.93506493506493504</v>
      </c>
    </row>
    <row r="5014" spans="1:65">
      <c r="A5014" t="s">
        <v>5155</v>
      </c>
      <c r="B5014" s="2">
        <v>45962</v>
      </c>
      <c r="C5014" t="s">
        <v>4641</v>
      </c>
      <c r="D5014" t="s">
        <v>5143</v>
      </c>
      <c r="E5014">
        <v>11</v>
      </c>
      <c r="F5014" t="s">
        <v>72</v>
      </c>
      <c r="G5014" t="s">
        <v>50</v>
      </c>
      <c r="H5014" t="s">
        <v>73</v>
      </c>
      <c r="I5014" t="s">
        <v>52</v>
      </c>
      <c r="J5014" t="s">
        <v>81</v>
      </c>
      <c r="K5014" t="s">
        <v>75</v>
      </c>
      <c r="L5014" t="s">
        <v>87</v>
      </c>
      <c r="M5014" t="s">
        <v>68</v>
      </c>
      <c r="N5014" t="s">
        <v>57</v>
      </c>
      <c r="O5014" t="s">
        <v>82</v>
      </c>
      <c r="P5014">
        <v>35</v>
      </c>
      <c r="Q5014">
        <v>35</v>
      </c>
      <c r="R5014">
        <v>36</v>
      </c>
      <c r="S5014">
        <v>1</v>
      </c>
      <c r="T5014">
        <f t="shared" si="702"/>
        <v>35</v>
      </c>
      <c r="U5014">
        <v>33</v>
      </c>
      <c r="V5014">
        <f t="shared" si="703"/>
        <v>2</v>
      </c>
      <c r="W5014" s="3">
        <f t="shared" si="704"/>
        <v>2.7777777777777776E-2</v>
      </c>
      <c r="X5014">
        <v>40</v>
      </c>
      <c r="Y5014" s="4">
        <v>0</v>
      </c>
      <c r="Z5014" s="4">
        <v>1.3</v>
      </c>
      <c r="AA5014" s="5">
        <v>77118.28</v>
      </c>
      <c r="AB5014" s="5">
        <f t="shared" si="705"/>
        <v>2544903.2400000002</v>
      </c>
      <c r="AC5014" s="5">
        <v>51856.17</v>
      </c>
      <c r="AD5014" s="5">
        <f t="shared" si="706"/>
        <v>1866822.12</v>
      </c>
      <c r="AE5014" s="5">
        <v>114811.03</v>
      </c>
      <c r="AF5014" s="5">
        <v>32529.01</v>
      </c>
      <c r="AG5014" s="5">
        <v>10866.04</v>
      </c>
      <c r="AH5014" s="5">
        <v>1885</v>
      </c>
      <c r="AI5014" s="5">
        <v>6800</v>
      </c>
      <c r="AJ5014">
        <v>0</v>
      </c>
      <c r="AK5014" s="5">
        <v>0</v>
      </c>
      <c r="AL5014" s="5">
        <v>2886.68</v>
      </c>
      <c r="AM5014" s="5">
        <v>28213.63</v>
      </c>
      <c r="AN5014">
        <v>4</v>
      </c>
      <c r="AO5014">
        <v>8</v>
      </c>
      <c r="AP5014" t="str">
        <f t="shared" si="707"/>
        <v>No</v>
      </c>
      <c r="AQ5014">
        <v>2</v>
      </c>
      <c r="AR5014" s="5">
        <f t="shared" si="708"/>
        <v>2064813.51</v>
      </c>
      <c r="AS5014" s="5">
        <f t="shared" si="709"/>
        <v>480089.73</v>
      </c>
      <c r="AT5014" t="s">
        <v>59</v>
      </c>
      <c r="AU5014" t="s">
        <v>6164</v>
      </c>
      <c r="AV5014" t="s">
        <v>6165</v>
      </c>
      <c r="AW5014" t="s">
        <v>6166</v>
      </c>
      <c r="AX5014" t="s">
        <v>6184</v>
      </c>
      <c r="AY5014">
        <v>38</v>
      </c>
      <c r="AZ5014">
        <v>0</v>
      </c>
      <c r="BA5014">
        <v>20</v>
      </c>
      <c r="BB5014" t="s">
        <v>6191</v>
      </c>
      <c r="BC5014">
        <v>1</v>
      </c>
      <c r="BD5014">
        <v>3</v>
      </c>
      <c r="BE5014" t="s">
        <v>6219</v>
      </c>
      <c r="BF5014" t="s">
        <v>6170</v>
      </c>
      <c r="BG5014">
        <v>1</v>
      </c>
      <c r="BH5014" t="s">
        <v>6186</v>
      </c>
      <c r="BI5014">
        <v>30</v>
      </c>
      <c r="BJ5014" t="s">
        <v>6172</v>
      </c>
      <c r="BK5014">
        <v>0</v>
      </c>
      <c r="BL5014">
        <v>47</v>
      </c>
      <c r="BM5014" s="3">
        <f t="shared" si="710"/>
        <v>0.76595744680851063</v>
      </c>
    </row>
    <row r="5015" spans="1:65">
      <c r="A5015" t="s">
        <v>5156</v>
      </c>
      <c r="B5015" s="2">
        <v>45962</v>
      </c>
      <c r="C5015" t="s">
        <v>4641</v>
      </c>
      <c r="D5015" t="s">
        <v>5143</v>
      </c>
      <c r="E5015">
        <v>11</v>
      </c>
      <c r="F5015" t="s">
        <v>72</v>
      </c>
      <c r="G5015" t="s">
        <v>79</v>
      </c>
      <c r="H5015" t="s">
        <v>213</v>
      </c>
      <c r="I5015" t="s">
        <v>74</v>
      </c>
      <c r="J5015" t="s">
        <v>65</v>
      </c>
      <c r="K5015" t="s">
        <v>75</v>
      </c>
      <c r="L5015" t="s">
        <v>87</v>
      </c>
      <c r="M5015" t="s">
        <v>56</v>
      </c>
      <c r="N5015" t="s">
        <v>57</v>
      </c>
      <c r="O5015" t="s">
        <v>82</v>
      </c>
      <c r="P5015">
        <v>51</v>
      </c>
      <c r="Q5015">
        <v>53</v>
      </c>
      <c r="R5015">
        <v>54</v>
      </c>
      <c r="S5015">
        <v>0</v>
      </c>
      <c r="T5015">
        <f t="shared" si="702"/>
        <v>54</v>
      </c>
      <c r="U5015">
        <v>50</v>
      </c>
      <c r="V5015">
        <f t="shared" si="703"/>
        <v>4</v>
      </c>
      <c r="W5015" s="3">
        <f t="shared" si="704"/>
        <v>0</v>
      </c>
      <c r="X5015">
        <v>30</v>
      </c>
      <c r="Y5015" s="4">
        <v>2.9</v>
      </c>
      <c r="Z5015" s="4">
        <v>1.4</v>
      </c>
      <c r="AA5015" s="5">
        <v>52263.02</v>
      </c>
      <c r="AB5015" s="5">
        <f t="shared" si="705"/>
        <v>2613151</v>
      </c>
      <c r="AC5015" s="5">
        <v>35599.339999999997</v>
      </c>
      <c r="AD5015" s="5">
        <f t="shared" si="706"/>
        <v>1922364.36</v>
      </c>
      <c r="AE5015" s="5">
        <v>121079.82</v>
      </c>
      <c r="AF5015" s="5">
        <v>32987.26</v>
      </c>
      <c r="AG5015" s="5">
        <v>10399.290000000001</v>
      </c>
      <c r="AH5015" s="5">
        <v>2030</v>
      </c>
      <c r="AI5015" s="5">
        <v>0</v>
      </c>
      <c r="AJ5015">
        <v>0</v>
      </c>
      <c r="AK5015" s="5">
        <v>0</v>
      </c>
      <c r="AL5015" s="5">
        <v>3972.17</v>
      </c>
      <c r="AM5015" s="5">
        <v>42132.03</v>
      </c>
      <c r="AN5015">
        <v>4</v>
      </c>
      <c r="AO5015">
        <v>7</v>
      </c>
      <c r="AP5015" t="str">
        <f t="shared" si="707"/>
        <v>No</v>
      </c>
      <c r="AQ5015">
        <v>1</v>
      </c>
      <c r="AR5015" s="5">
        <f t="shared" si="708"/>
        <v>2134964.9300000002</v>
      </c>
      <c r="AS5015" s="5">
        <f t="shared" si="709"/>
        <v>478186.07</v>
      </c>
      <c r="AT5015" t="s">
        <v>59</v>
      </c>
      <c r="AU5015" t="s">
        <v>6164</v>
      </c>
      <c r="AV5015" t="s">
        <v>6165</v>
      </c>
      <c r="AW5015" t="s">
        <v>6166</v>
      </c>
      <c r="AX5015" t="s">
        <v>6184</v>
      </c>
      <c r="AY5015">
        <v>52</v>
      </c>
      <c r="AZ5015">
        <v>0</v>
      </c>
      <c r="BA5015">
        <v>24</v>
      </c>
      <c r="BB5015" t="s">
        <v>6180</v>
      </c>
      <c r="BC5015">
        <v>1</v>
      </c>
      <c r="BD5015">
        <v>2</v>
      </c>
      <c r="BE5015" t="s">
        <v>6219</v>
      </c>
      <c r="BF5015" t="s">
        <v>6170</v>
      </c>
      <c r="BG5015">
        <v>1</v>
      </c>
      <c r="BH5015" t="s">
        <v>6186</v>
      </c>
      <c r="BI5015">
        <v>30</v>
      </c>
      <c r="BJ5015" t="s">
        <v>6172</v>
      </c>
      <c r="BK5015">
        <v>0</v>
      </c>
      <c r="BL5015">
        <v>58</v>
      </c>
      <c r="BM5015" s="3">
        <f t="shared" si="710"/>
        <v>0.93103448275862066</v>
      </c>
    </row>
    <row r="5016" spans="1:65">
      <c r="A5016" t="s">
        <v>5157</v>
      </c>
      <c r="B5016" s="2">
        <v>45962</v>
      </c>
      <c r="C5016" t="s">
        <v>4641</v>
      </c>
      <c r="D5016" t="s">
        <v>5143</v>
      </c>
      <c r="E5016">
        <v>11</v>
      </c>
      <c r="F5016" t="s">
        <v>72</v>
      </c>
      <c r="G5016" t="s">
        <v>62</v>
      </c>
      <c r="H5016" t="s">
        <v>220</v>
      </c>
      <c r="I5016" t="s">
        <v>74</v>
      </c>
      <c r="J5016" t="s">
        <v>65</v>
      </c>
      <c r="K5016" t="s">
        <v>66</v>
      </c>
      <c r="L5016" t="s">
        <v>87</v>
      </c>
      <c r="M5016" t="s">
        <v>56</v>
      </c>
      <c r="N5016" t="s">
        <v>94</v>
      </c>
      <c r="O5016" t="s">
        <v>58</v>
      </c>
      <c r="P5016">
        <v>41</v>
      </c>
      <c r="Q5016">
        <v>41</v>
      </c>
      <c r="R5016">
        <v>40</v>
      </c>
      <c r="S5016">
        <v>1</v>
      </c>
      <c r="T5016">
        <f t="shared" si="702"/>
        <v>39</v>
      </c>
      <c r="U5016">
        <v>39</v>
      </c>
      <c r="V5016">
        <f t="shared" si="703"/>
        <v>0</v>
      </c>
      <c r="W5016" s="3">
        <f t="shared" si="704"/>
        <v>2.5000000000000001E-2</v>
      </c>
      <c r="X5016">
        <v>19</v>
      </c>
      <c r="Y5016" s="4">
        <v>3</v>
      </c>
      <c r="Z5016" s="4">
        <v>0.9</v>
      </c>
      <c r="AA5016" s="5">
        <v>49449.75</v>
      </c>
      <c r="AB5016" s="5">
        <f t="shared" si="705"/>
        <v>1928540.25</v>
      </c>
      <c r="AC5016" s="5">
        <v>35877.480000000003</v>
      </c>
      <c r="AD5016" s="5">
        <f t="shared" si="706"/>
        <v>1435099.2</v>
      </c>
      <c r="AE5016" s="5">
        <v>89646.25</v>
      </c>
      <c r="AF5016" s="5">
        <v>24728.42</v>
      </c>
      <c r="AG5016" s="5">
        <v>8617.35</v>
      </c>
      <c r="AH5016" s="5">
        <v>1305</v>
      </c>
      <c r="AI5016" s="5">
        <v>4600</v>
      </c>
      <c r="AJ5016">
        <v>0</v>
      </c>
      <c r="AK5016" s="5">
        <v>0</v>
      </c>
      <c r="AL5016" s="5">
        <v>0</v>
      </c>
      <c r="AM5016" s="5">
        <v>26763.81</v>
      </c>
      <c r="AN5016">
        <v>4</v>
      </c>
      <c r="AO5016">
        <v>5</v>
      </c>
      <c r="AP5016" t="str">
        <f t="shared" si="707"/>
        <v>No</v>
      </c>
      <c r="AQ5016">
        <v>1</v>
      </c>
      <c r="AR5016" s="5">
        <f t="shared" si="708"/>
        <v>1590760.03</v>
      </c>
      <c r="AS5016" s="5">
        <f t="shared" si="709"/>
        <v>337780.22</v>
      </c>
      <c r="AT5016" t="s">
        <v>59</v>
      </c>
      <c r="AU5016" t="s">
        <v>6164</v>
      </c>
      <c r="AV5016" t="s">
        <v>6165</v>
      </c>
      <c r="AW5016" t="s">
        <v>6166</v>
      </c>
      <c r="AX5016" t="s">
        <v>6167</v>
      </c>
      <c r="AY5016">
        <v>44</v>
      </c>
      <c r="AZ5016">
        <v>0</v>
      </c>
      <c r="BA5016">
        <v>0</v>
      </c>
      <c r="BB5016" t="s">
        <v>6168</v>
      </c>
      <c r="BC5016">
        <v>1</v>
      </c>
      <c r="BD5016">
        <v>0</v>
      </c>
      <c r="BE5016" t="s">
        <v>6178</v>
      </c>
      <c r="BF5016" t="s">
        <v>6170</v>
      </c>
      <c r="BG5016">
        <v>0</v>
      </c>
      <c r="BH5016" t="s">
        <v>6171</v>
      </c>
      <c r="BI5016">
        <v>6</v>
      </c>
      <c r="BJ5016" t="s">
        <v>6172</v>
      </c>
      <c r="BK5016">
        <v>0</v>
      </c>
      <c r="BL5016">
        <v>58</v>
      </c>
      <c r="BM5016" s="3">
        <f t="shared" si="710"/>
        <v>0.68965517241379315</v>
      </c>
    </row>
    <row r="5017" spans="1:65">
      <c r="A5017" t="s">
        <v>5158</v>
      </c>
      <c r="B5017" s="2">
        <v>45962</v>
      </c>
      <c r="C5017" t="s">
        <v>4641</v>
      </c>
      <c r="D5017" t="s">
        <v>5143</v>
      </c>
      <c r="E5017">
        <v>11</v>
      </c>
      <c r="F5017" t="s">
        <v>78</v>
      </c>
      <c r="G5017" t="s">
        <v>62</v>
      </c>
      <c r="H5017" t="s">
        <v>91</v>
      </c>
      <c r="I5017" t="s">
        <v>52</v>
      </c>
      <c r="J5017" t="s">
        <v>53</v>
      </c>
      <c r="K5017" t="s">
        <v>75</v>
      </c>
      <c r="L5017" t="s">
        <v>67</v>
      </c>
      <c r="M5017" t="s">
        <v>68</v>
      </c>
      <c r="N5017" t="s">
        <v>76</v>
      </c>
      <c r="O5017" t="s">
        <v>70</v>
      </c>
      <c r="P5017">
        <v>60</v>
      </c>
      <c r="Q5017">
        <v>63</v>
      </c>
      <c r="R5017">
        <v>62</v>
      </c>
      <c r="S5017">
        <v>5</v>
      </c>
      <c r="T5017">
        <f t="shared" si="702"/>
        <v>57</v>
      </c>
      <c r="U5017">
        <v>57</v>
      </c>
      <c r="V5017">
        <f t="shared" si="703"/>
        <v>0</v>
      </c>
      <c r="W5017" s="3">
        <f t="shared" si="704"/>
        <v>8.0645161290322578E-2</v>
      </c>
      <c r="X5017">
        <v>37</v>
      </c>
      <c r="Y5017" s="4">
        <v>0.2</v>
      </c>
      <c r="Z5017" s="4">
        <v>1.5</v>
      </c>
      <c r="AA5017" s="5">
        <v>35952.379999999997</v>
      </c>
      <c r="AB5017" s="5">
        <f t="shared" si="705"/>
        <v>2049285.66</v>
      </c>
      <c r="AC5017" s="5">
        <v>21960.36</v>
      </c>
      <c r="AD5017" s="5">
        <f t="shared" si="706"/>
        <v>1361542.32</v>
      </c>
      <c r="AE5017" s="5">
        <v>112618.81</v>
      </c>
      <c r="AF5017" s="5">
        <v>30672.47</v>
      </c>
      <c r="AG5017" s="5">
        <v>11402.09</v>
      </c>
      <c r="AH5017" s="5">
        <v>2175</v>
      </c>
      <c r="AI5017" s="5">
        <v>18686.25</v>
      </c>
      <c r="AJ5017">
        <v>2</v>
      </c>
      <c r="AK5017" s="5">
        <v>17269.09</v>
      </c>
      <c r="AL5017" s="5">
        <v>0</v>
      </c>
      <c r="AM5017" s="5">
        <v>41641.910000000003</v>
      </c>
      <c r="AN5017">
        <v>4</v>
      </c>
      <c r="AO5017">
        <v>6</v>
      </c>
      <c r="AP5017" t="str">
        <f t="shared" si="707"/>
        <v>No</v>
      </c>
      <c r="AQ5017">
        <v>4</v>
      </c>
      <c r="AR5017" s="5">
        <f t="shared" si="708"/>
        <v>1596007.94</v>
      </c>
      <c r="AS5017" s="5">
        <f t="shared" si="709"/>
        <v>453277.72</v>
      </c>
      <c r="AT5017" t="s">
        <v>1641</v>
      </c>
      <c r="AU5017" t="s">
        <v>6173</v>
      </c>
      <c r="AV5017" t="s">
        <v>6174</v>
      </c>
      <c r="AW5017" t="s">
        <v>6175</v>
      </c>
      <c r="AX5017" t="s">
        <v>6167</v>
      </c>
      <c r="AY5017">
        <v>61</v>
      </c>
      <c r="AZ5017">
        <v>0</v>
      </c>
      <c r="BA5017">
        <v>0</v>
      </c>
      <c r="BB5017" t="s">
        <v>6168</v>
      </c>
      <c r="BC5017">
        <v>0</v>
      </c>
      <c r="BD5017">
        <v>2</v>
      </c>
      <c r="BE5017" t="s">
        <v>6188</v>
      </c>
      <c r="BF5017" t="s">
        <v>6210</v>
      </c>
      <c r="BG5017">
        <v>0</v>
      </c>
      <c r="BH5017" t="s">
        <v>6171</v>
      </c>
      <c r="BI5017">
        <v>25</v>
      </c>
      <c r="BJ5017" t="s">
        <v>6172</v>
      </c>
      <c r="BK5017">
        <v>0</v>
      </c>
      <c r="BL5017">
        <v>75</v>
      </c>
      <c r="BM5017" s="3">
        <f t="shared" si="710"/>
        <v>0.82666666666666666</v>
      </c>
    </row>
    <row r="5018" spans="1:65">
      <c r="A5018" t="s">
        <v>5159</v>
      </c>
      <c r="B5018" s="2">
        <v>45962</v>
      </c>
      <c r="C5018" t="s">
        <v>4641</v>
      </c>
      <c r="D5018" t="s">
        <v>5143</v>
      </c>
      <c r="E5018">
        <v>11</v>
      </c>
      <c r="F5018" t="s">
        <v>61</v>
      </c>
      <c r="G5018" t="s">
        <v>79</v>
      </c>
      <c r="H5018" t="s">
        <v>100</v>
      </c>
      <c r="I5018" t="s">
        <v>52</v>
      </c>
      <c r="J5018" t="s">
        <v>81</v>
      </c>
      <c r="K5018" t="s">
        <v>54</v>
      </c>
      <c r="L5018" t="s">
        <v>55</v>
      </c>
      <c r="M5018" t="s">
        <v>68</v>
      </c>
      <c r="N5018" t="s">
        <v>69</v>
      </c>
      <c r="O5018" t="s">
        <v>58</v>
      </c>
      <c r="P5018">
        <v>33</v>
      </c>
      <c r="Q5018">
        <v>34</v>
      </c>
      <c r="R5018">
        <v>34</v>
      </c>
      <c r="S5018">
        <v>1</v>
      </c>
      <c r="T5018">
        <f t="shared" si="702"/>
        <v>33</v>
      </c>
      <c r="U5018">
        <v>33</v>
      </c>
      <c r="V5018">
        <f t="shared" si="703"/>
        <v>0</v>
      </c>
      <c r="W5018" s="3">
        <f t="shared" si="704"/>
        <v>2.9411764705882353E-2</v>
      </c>
      <c r="X5018">
        <v>33</v>
      </c>
      <c r="Y5018" s="4">
        <v>4.5</v>
      </c>
      <c r="Z5018" s="4">
        <v>1.8</v>
      </c>
      <c r="AA5018" s="5">
        <v>83777.42</v>
      </c>
      <c r="AB5018" s="5">
        <f t="shared" si="705"/>
        <v>2764654.86</v>
      </c>
      <c r="AC5018" s="5">
        <v>50588.43</v>
      </c>
      <c r="AD5018" s="5">
        <f t="shared" si="706"/>
        <v>1720006.62</v>
      </c>
      <c r="AE5018" s="5">
        <v>109077.21</v>
      </c>
      <c r="AF5018" s="5">
        <v>28600.31</v>
      </c>
      <c r="AG5018" s="5">
        <v>9412.86</v>
      </c>
      <c r="AH5018" s="5">
        <v>2610</v>
      </c>
      <c r="AI5018" s="5">
        <v>6800</v>
      </c>
      <c r="AJ5018">
        <v>0</v>
      </c>
      <c r="AK5018" s="5">
        <v>0</v>
      </c>
      <c r="AL5018" s="5">
        <v>0</v>
      </c>
      <c r="AM5018" s="5">
        <v>25264.09</v>
      </c>
      <c r="AN5018">
        <v>4</v>
      </c>
      <c r="AO5018">
        <v>6</v>
      </c>
      <c r="AP5018" t="str">
        <f t="shared" si="707"/>
        <v>No</v>
      </c>
      <c r="AQ5018">
        <v>2</v>
      </c>
      <c r="AR5018" s="5">
        <f t="shared" si="708"/>
        <v>1901771.09</v>
      </c>
      <c r="AS5018" s="5">
        <f t="shared" si="709"/>
        <v>862883.77</v>
      </c>
      <c r="AT5018" t="s">
        <v>116</v>
      </c>
      <c r="AU5018" t="s">
        <v>6164</v>
      </c>
      <c r="AV5018" t="s">
        <v>6165</v>
      </c>
      <c r="AW5018" t="s">
        <v>6166</v>
      </c>
      <c r="AX5018" t="s">
        <v>6184</v>
      </c>
      <c r="AY5018">
        <v>35</v>
      </c>
      <c r="AZ5018">
        <v>2</v>
      </c>
      <c r="BA5018">
        <v>0</v>
      </c>
      <c r="BB5018" t="s">
        <v>6168</v>
      </c>
      <c r="BC5018">
        <v>0</v>
      </c>
      <c r="BD5018">
        <v>2</v>
      </c>
      <c r="BE5018" t="s">
        <v>6196</v>
      </c>
      <c r="BF5018" t="s">
        <v>6170</v>
      </c>
      <c r="BG5018">
        <v>1</v>
      </c>
      <c r="BH5018" t="s">
        <v>6179</v>
      </c>
      <c r="BI5018">
        <v>27</v>
      </c>
      <c r="BJ5018" t="s">
        <v>6172</v>
      </c>
      <c r="BK5018">
        <v>0</v>
      </c>
      <c r="BL5018">
        <v>50</v>
      </c>
      <c r="BM5018" s="3">
        <f t="shared" si="710"/>
        <v>0.68</v>
      </c>
    </row>
    <row r="5019" spans="1:65">
      <c r="A5019" t="s">
        <v>5160</v>
      </c>
      <c r="B5019" s="2">
        <v>45963</v>
      </c>
      <c r="C5019" t="s">
        <v>4641</v>
      </c>
      <c r="D5019" t="s">
        <v>5143</v>
      </c>
      <c r="E5019">
        <v>11</v>
      </c>
      <c r="F5019" t="s">
        <v>72</v>
      </c>
      <c r="G5019" t="s">
        <v>62</v>
      </c>
      <c r="H5019" t="s">
        <v>150</v>
      </c>
      <c r="I5019" t="s">
        <v>64</v>
      </c>
      <c r="J5019" t="s">
        <v>65</v>
      </c>
      <c r="K5019" t="s">
        <v>75</v>
      </c>
      <c r="L5019" t="s">
        <v>67</v>
      </c>
      <c r="M5019" t="s">
        <v>68</v>
      </c>
      <c r="N5019" t="s">
        <v>69</v>
      </c>
      <c r="O5019" t="s">
        <v>82</v>
      </c>
      <c r="P5019">
        <v>41</v>
      </c>
      <c r="Q5019">
        <v>42</v>
      </c>
      <c r="R5019">
        <v>42</v>
      </c>
      <c r="S5019">
        <v>1</v>
      </c>
      <c r="T5019">
        <f t="shared" si="702"/>
        <v>41</v>
      </c>
      <c r="U5019">
        <v>39</v>
      </c>
      <c r="V5019">
        <f t="shared" si="703"/>
        <v>2</v>
      </c>
      <c r="W5019" s="3">
        <f t="shared" si="704"/>
        <v>2.3809523809523808E-2</v>
      </c>
      <c r="X5019">
        <v>14</v>
      </c>
      <c r="Y5019" s="4">
        <v>9.5</v>
      </c>
      <c r="Z5019" s="4">
        <v>2.2999999999999998</v>
      </c>
      <c r="AA5019" s="5">
        <v>52093.63</v>
      </c>
      <c r="AB5019" s="5">
        <f t="shared" si="705"/>
        <v>2031651.57</v>
      </c>
      <c r="AC5019" s="5">
        <v>32282.47</v>
      </c>
      <c r="AD5019" s="5">
        <f t="shared" si="706"/>
        <v>1355863.74</v>
      </c>
      <c r="AE5019" s="5">
        <v>91443.33</v>
      </c>
      <c r="AF5019" s="5">
        <v>25992.799999999999</v>
      </c>
      <c r="AG5019" s="5">
        <v>7989.85</v>
      </c>
      <c r="AH5019" s="5">
        <v>3335</v>
      </c>
      <c r="AI5019" s="5">
        <v>4600</v>
      </c>
      <c r="AJ5019">
        <v>0</v>
      </c>
      <c r="AK5019" s="5">
        <v>0</v>
      </c>
      <c r="AL5019" s="5">
        <v>1908.76</v>
      </c>
      <c r="AM5019" s="5">
        <v>26218.959999999999</v>
      </c>
      <c r="AN5019">
        <v>4</v>
      </c>
      <c r="AO5019">
        <v>4</v>
      </c>
      <c r="AP5019" t="str">
        <f t="shared" si="707"/>
        <v>Yes</v>
      </c>
      <c r="AQ5019">
        <v>0</v>
      </c>
      <c r="AR5019" s="5">
        <f t="shared" si="708"/>
        <v>1517352.44</v>
      </c>
      <c r="AS5019" s="5">
        <f t="shared" si="709"/>
        <v>514299.13</v>
      </c>
      <c r="AT5019" t="s">
        <v>59</v>
      </c>
      <c r="AU5019" t="s">
        <v>6164</v>
      </c>
      <c r="AV5019" t="s">
        <v>6165</v>
      </c>
      <c r="AW5019" t="s">
        <v>6166</v>
      </c>
      <c r="AX5019" t="s">
        <v>6177</v>
      </c>
      <c r="AY5019">
        <v>44</v>
      </c>
      <c r="AZ5019">
        <v>0</v>
      </c>
      <c r="BA5019">
        <v>14</v>
      </c>
      <c r="BB5019" t="s">
        <v>6191</v>
      </c>
      <c r="BC5019">
        <v>0</v>
      </c>
      <c r="BD5019">
        <v>0</v>
      </c>
      <c r="BE5019" t="s">
        <v>6169</v>
      </c>
      <c r="BF5019" t="s">
        <v>6210</v>
      </c>
      <c r="BG5019">
        <v>0</v>
      </c>
      <c r="BH5019" t="s">
        <v>6171</v>
      </c>
      <c r="BI5019">
        <v>5</v>
      </c>
      <c r="BJ5019" t="s">
        <v>6172</v>
      </c>
      <c r="BK5019">
        <v>0</v>
      </c>
      <c r="BL5019">
        <v>62</v>
      </c>
      <c r="BM5019" s="3">
        <f t="shared" si="710"/>
        <v>0.67741935483870963</v>
      </c>
    </row>
    <row r="5020" spans="1:65">
      <c r="A5020" t="s">
        <v>5161</v>
      </c>
      <c r="B5020" s="2">
        <v>45963</v>
      </c>
      <c r="C5020" t="s">
        <v>4641</v>
      </c>
      <c r="D5020" t="s">
        <v>5143</v>
      </c>
      <c r="E5020">
        <v>11</v>
      </c>
      <c r="F5020" t="s">
        <v>72</v>
      </c>
      <c r="G5020" t="s">
        <v>62</v>
      </c>
      <c r="H5020" t="s">
        <v>150</v>
      </c>
      <c r="I5020" t="s">
        <v>74</v>
      </c>
      <c r="J5020" t="s">
        <v>53</v>
      </c>
      <c r="K5020" t="s">
        <v>75</v>
      </c>
      <c r="L5020" t="s">
        <v>55</v>
      </c>
      <c r="M5020" t="s">
        <v>56</v>
      </c>
      <c r="N5020" t="s">
        <v>57</v>
      </c>
      <c r="O5020" t="s">
        <v>58</v>
      </c>
      <c r="P5020">
        <v>59</v>
      </c>
      <c r="Q5020">
        <v>61</v>
      </c>
      <c r="R5020">
        <v>61</v>
      </c>
      <c r="S5020">
        <v>1</v>
      </c>
      <c r="T5020">
        <f t="shared" si="702"/>
        <v>60</v>
      </c>
      <c r="U5020">
        <v>58</v>
      </c>
      <c r="V5020">
        <f t="shared" si="703"/>
        <v>2</v>
      </c>
      <c r="W5020" s="3">
        <f t="shared" si="704"/>
        <v>1.6393442622950821E-2</v>
      </c>
      <c r="X5020">
        <v>25</v>
      </c>
      <c r="Y5020" s="4">
        <v>1.5</v>
      </c>
      <c r="Z5020" s="4">
        <v>1.9</v>
      </c>
      <c r="AA5020" s="5">
        <v>35790.28</v>
      </c>
      <c r="AB5020" s="5">
        <f t="shared" si="705"/>
        <v>2075836.24</v>
      </c>
      <c r="AC5020" s="5">
        <v>23446.05</v>
      </c>
      <c r="AD5020" s="5">
        <f t="shared" si="706"/>
        <v>1430209.05</v>
      </c>
      <c r="AE5020" s="5">
        <v>104390.12</v>
      </c>
      <c r="AF5020" s="5">
        <v>27536.15</v>
      </c>
      <c r="AG5020" s="5">
        <v>9217.23</v>
      </c>
      <c r="AH5020" s="5">
        <v>2755</v>
      </c>
      <c r="AI5020" s="5">
        <v>3200</v>
      </c>
      <c r="AJ5020">
        <v>0</v>
      </c>
      <c r="AK5020" s="5">
        <v>0</v>
      </c>
      <c r="AL5020" s="5">
        <v>1399.36</v>
      </c>
      <c r="AM5020" s="5">
        <v>37793.39</v>
      </c>
      <c r="AN5020">
        <v>4</v>
      </c>
      <c r="AO5020">
        <v>4</v>
      </c>
      <c r="AP5020" t="str">
        <f t="shared" si="707"/>
        <v>Yes</v>
      </c>
      <c r="AQ5020">
        <v>1</v>
      </c>
      <c r="AR5020" s="5">
        <f t="shared" si="708"/>
        <v>1616500.3</v>
      </c>
      <c r="AS5020" s="5">
        <f t="shared" si="709"/>
        <v>459335.94</v>
      </c>
      <c r="AT5020" t="s">
        <v>59</v>
      </c>
      <c r="AU5020" t="s">
        <v>6164</v>
      </c>
      <c r="AV5020" t="s">
        <v>6165</v>
      </c>
      <c r="AW5020" t="s">
        <v>6166</v>
      </c>
      <c r="AX5020" t="s">
        <v>6184</v>
      </c>
      <c r="AY5020">
        <v>64</v>
      </c>
      <c r="AZ5020">
        <v>3</v>
      </c>
      <c r="BA5020">
        <v>22</v>
      </c>
      <c r="BB5020" t="s">
        <v>6185</v>
      </c>
      <c r="BC5020">
        <v>0</v>
      </c>
      <c r="BD5020">
        <v>0</v>
      </c>
      <c r="BE5020" t="s">
        <v>6169</v>
      </c>
      <c r="BF5020" t="s">
        <v>6170</v>
      </c>
      <c r="BG5020">
        <v>1</v>
      </c>
      <c r="BH5020" t="s">
        <v>6186</v>
      </c>
      <c r="BI5020">
        <v>45</v>
      </c>
      <c r="BJ5020" t="s">
        <v>6172</v>
      </c>
      <c r="BK5020">
        <v>0</v>
      </c>
      <c r="BL5020">
        <v>76</v>
      </c>
      <c r="BM5020" s="3">
        <f t="shared" si="710"/>
        <v>0.80263157894736847</v>
      </c>
    </row>
    <row r="5021" spans="1:65">
      <c r="A5021" t="s">
        <v>5162</v>
      </c>
      <c r="B5021" s="2">
        <v>45963</v>
      </c>
      <c r="C5021" t="s">
        <v>4641</v>
      </c>
      <c r="D5021" t="s">
        <v>5143</v>
      </c>
      <c r="E5021">
        <v>11</v>
      </c>
      <c r="F5021" t="s">
        <v>78</v>
      </c>
      <c r="G5021" t="s">
        <v>50</v>
      </c>
      <c r="H5021" t="s">
        <v>185</v>
      </c>
      <c r="I5021" t="s">
        <v>52</v>
      </c>
      <c r="J5021" t="s">
        <v>65</v>
      </c>
      <c r="K5021" t="s">
        <v>75</v>
      </c>
      <c r="L5021" t="s">
        <v>67</v>
      </c>
      <c r="M5021" t="s">
        <v>68</v>
      </c>
      <c r="N5021" t="s">
        <v>57</v>
      </c>
      <c r="O5021" t="s">
        <v>82</v>
      </c>
      <c r="P5021">
        <v>45</v>
      </c>
      <c r="Q5021">
        <v>45</v>
      </c>
      <c r="R5021">
        <v>45</v>
      </c>
      <c r="S5021">
        <v>4</v>
      </c>
      <c r="T5021">
        <f t="shared" si="702"/>
        <v>41</v>
      </c>
      <c r="U5021">
        <v>41</v>
      </c>
      <c r="V5021">
        <f t="shared" si="703"/>
        <v>0</v>
      </c>
      <c r="W5021" s="3">
        <f t="shared" si="704"/>
        <v>8.8888888888888892E-2</v>
      </c>
      <c r="X5021">
        <v>38</v>
      </c>
      <c r="Y5021" s="4">
        <v>5.3</v>
      </c>
      <c r="Z5021" s="4">
        <v>1.2</v>
      </c>
      <c r="AA5021" s="5">
        <v>52508.68</v>
      </c>
      <c r="AB5021" s="5">
        <f t="shared" si="705"/>
        <v>2152855.88</v>
      </c>
      <c r="AC5021" s="5">
        <v>32301.53</v>
      </c>
      <c r="AD5021" s="5">
        <f t="shared" si="706"/>
        <v>1453568.85</v>
      </c>
      <c r="AE5021" s="5">
        <v>103293.48</v>
      </c>
      <c r="AF5021" s="5">
        <v>30913.27</v>
      </c>
      <c r="AG5021" s="5">
        <v>11451.29</v>
      </c>
      <c r="AH5021" s="5">
        <v>1740</v>
      </c>
      <c r="AI5021" s="5">
        <v>22833.8</v>
      </c>
      <c r="AJ5021">
        <v>1</v>
      </c>
      <c r="AK5021" s="5">
        <v>13109.82</v>
      </c>
      <c r="AL5021" s="5">
        <v>0</v>
      </c>
      <c r="AM5021" s="5">
        <v>31256.57</v>
      </c>
      <c r="AN5021">
        <v>4</v>
      </c>
      <c r="AO5021">
        <v>6</v>
      </c>
      <c r="AP5021" t="str">
        <f t="shared" si="707"/>
        <v>No</v>
      </c>
      <c r="AQ5021">
        <v>2</v>
      </c>
      <c r="AR5021" s="5">
        <f t="shared" si="708"/>
        <v>1668167.08</v>
      </c>
      <c r="AS5021" s="5">
        <f t="shared" si="709"/>
        <v>484688.8</v>
      </c>
      <c r="AT5021" t="s">
        <v>1641</v>
      </c>
      <c r="AU5021" t="s">
        <v>6199</v>
      </c>
      <c r="AV5021" t="s">
        <v>6200</v>
      </c>
      <c r="AW5021" t="s">
        <v>6175</v>
      </c>
      <c r="AX5021" t="s">
        <v>6184</v>
      </c>
      <c r="AY5021">
        <v>47</v>
      </c>
      <c r="AZ5021">
        <v>1</v>
      </c>
      <c r="BA5021">
        <v>0</v>
      </c>
      <c r="BB5021" t="s">
        <v>6168</v>
      </c>
      <c r="BC5021">
        <v>0</v>
      </c>
      <c r="BD5021">
        <v>2</v>
      </c>
      <c r="BE5021" t="s">
        <v>6219</v>
      </c>
      <c r="BF5021" t="s">
        <v>6210</v>
      </c>
      <c r="BG5021">
        <v>1</v>
      </c>
      <c r="BH5021" t="s">
        <v>6186</v>
      </c>
      <c r="BI5021">
        <v>44</v>
      </c>
      <c r="BJ5021" t="s">
        <v>6172</v>
      </c>
      <c r="BK5021">
        <v>0</v>
      </c>
      <c r="BL5021">
        <v>63</v>
      </c>
      <c r="BM5021" s="3">
        <f t="shared" si="710"/>
        <v>0.7142857142857143</v>
      </c>
    </row>
    <row r="5022" spans="1:65">
      <c r="A5022" t="s">
        <v>5163</v>
      </c>
      <c r="B5022" s="2">
        <v>45963</v>
      </c>
      <c r="C5022" t="s">
        <v>4641</v>
      </c>
      <c r="D5022" t="s">
        <v>5143</v>
      </c>
      <c r="E5022">
        <v>11</v>
      </c>
      <c r="F5022" t="s">
        <v>61</v>
      </c>
      <c r="G5022" t="s">
        <v>62</v>
      </c>
      <c r="H5022" t="s">
        <v>115</v>
      </c>
      <c r="I5022" t="s">
        <v>52</v>
      </c>
      <c r="J5022" t="s">
        <v>81</v>
      </c>
      <c r="K5022" t="s">
        <v>75</v>
      </c>
      <c r="L5022" t="s">
        <v>55</v>
      </c>
      <c r="M5022" t="s">
        <v>68</v>
      </c>
      <c r="N5022" t="s">
        <v>76</v>
      </c>
      <c r="O5022" t="s">
        <v>58</v>
      </c>
      <c r="P5022">
        <v>32</v>
      </c>
      <c r="Q5022">
        <v>34</v>
      </c>
      <c r="R5022">
        <v>33</v>
      </c>
      <c r="S5022">
        <v>1</v>
      </c>
      <c r="T5022">
        <f t="shared" si="702"/>
        <v>32</v>
      </c>
      <c r="U5022">
        <v>32</v>
      </c>
      <c r="V5022">
        <f t="shared" si="703"/>
        <v>0</v>
      </c>
      <c r="W5022" s="3">
        <f t="shared" si="704"/>
        <v>3.0303030303030304E-2</v>
      </c>
      <c r="X5022">
        <v>39</v>
      </c>
      <c r="Y5022" s="4">
        <v>0.3</v>
      </c>
      <c r="Z5022" s="4">
        <v>1.7</v>
      </c>
      <c r="AA5022" s="5">
        <v>78446.83</v>
      </c>
      <c r="AB5022" s="5">
        <f t="shared" si="705"/>
        <v>2510298.56</v>
      </c>
      <c r="AC5022" s="5">
        <v>50449.2</v>
      </c>
      <c r="AD5022" s="5">
        <f t="shared" si="706"/>
        <v>1664823.6</v>
      </c>
      <c r="AE5022" s="5">
        <v>105435.99</v>
      </c>
      <c r="AF5022" s="5">
        <v>29475.17</v>
      </c>
      <c r="AG5022" s="5">
        <v>10410.790000000001</v>
      </c>
      <c r="AH5022" s="5">
        <v>2465</v>
      </c>
      <c r="AI5022" s="5">
        <v>6800</v>
      </c>
      <c r="AJ5022">
        <v>0</v>
      </c>
      <c r="AK5022" s="5">
        <v>0</v>
      </c>
      <c r="AL5022" s="5">
        <v>0</v>
      </c>
      <c r="AM5022" s="5">
        <v>22026.57</v>
      </c>
      <c r="AN5022">
        <v>4</v>
      </c>
      <c r="AO5022">
        <v>5</v>
      </c>
      <c r="AP5022" t="str">
        <f t="shared" si="707"/>
        <v>No</v>
      </c>
      <c r="AQ5022">
        <v>2</v>
      </c>
      <c r="AR5022" s="5">
        <f t="shared" si="708"/>
        <v>1841437.12</v>
      </c>
      <c r="AS5022" s="5">
        <f t="shared" si="709"/>
        <v>668861.43999999994</v>
      </c>
      <c r="AT5022" t="s">
        <v>116</v>
      </c>
      <c r="AU5022" t="s">
        <v>6164</v>
      </c>
      <c r="AV5022" t="s">
        <v>6165</v>
      </c>
      <c r="AW5022" t="s">
        <v>6166</v>
      </c>
      <c r="AX5022" t="s">
        <v>6167</v>
      </c>
      <c r="AY5022">
        <v>37</v>
      </c>
      <c r="AZ5022">
        <v>2</v>
      </c>
      <c r="BA5022">
        <v>0</v>
      </c>
      <c r="BB5022" t="s">
        <v>6168</v>
      </c>
      <c r="BC5022">
        <v>1</v>
      </c>
      <c r="BD5022">
        <v>0</v>
      </c>
      <c r="BE5022" t="s">
        <v>6178</v>
      </c>
      <c r="BF5022" t="s">
        <v>6170</v>
      </c>
      <c r="BG5022">
        <v>0</v>
      </c>
      <c r="BH5022" t="s">
        <v>6171</v>
      </c>
      <c r="BI5022">
        <v>38</v>
      </c>
      <c r="BJ5022" t="s">
        <v>6172</v>
      </c>
      <c r="BK5022">
        <v>0</v>
      </c>
      <c r="BL5022">
        <v>45</v>
      </c>
      <c r="BM5022" s="3">
        <f t="shared" si="710"/>
        <v>0.73333333333333328</v>
      </c>
    </row>
    <row r="5023" spans="1:65">
      <c r="A5023" t="s">
        <v>5164</v>
      </c>
      <c r="B5023" s="2">
        <v>45963</v>
      </c>
      <c r="C5023" t="s">
        <v>4641</v>
      </c>
      <c r="D5023" t="s">
        <v>5143</v>
      </c>
      <c r="E5023">
        <v>11</v>
      </c>
      <c r="F5023" t="s">
        <v>72</v>
      </c>
      <c r="G5023" t="s">
        <v>50</v>
      </c>
      <c r="H5023" t="s">
        <v>119</v>
      </c>
      <c r="I5023" t="s">
        <v>64</v>
      </c>
      <c r="J5023" t="s">
        <v>65</v>
      </c>
      <c r="K5023" t="s">
        <v>54</v>
      </c>
      <c r="L5023" t="s">
        <v>55</v>
      </c>
      <c r="M5023" t="s">
        <v>56</v>
      </c>
      <c r="N5023" t="s">
        <v>76</v>
      </c>
      <c r="O5023" t="s">
        <v>58</v>
      </c>
      <c r="P5023">
        <v>41</v>
      </c>
      <c r="Q5023">
        <v>44</v>
      </c>
      <c r="R5023">
        <v>45</v>
      </c>
      <c r="S5023">
        <v>1</v>
      </c>
      <c r="T5023">
        <f t="shared" si="702"/>
        <v>44</v>
      </c>
      <c r="U5023">
        <v>40</v>
      </c>
      <c r="V5023">
        <f t="shared" si="703"/>
        <v>4</v>
      </c>
      <c r="W5023" s="3">
        <f t="shared" si="704"/>
        <v>2.2222222222222223E-2</v>
      </c>
      <c r="X5023">
        <v>17</v>
      </c>
      <c r="Y5023" s="4">
        <v>4.4000000000000004</v>
      </c>
      <c r="Z5023" s="4">
        <v>1.9</v>
      </c>
      <c r="AA5023" s="5">
        <v>56261.51</v>
      </c>
      <c r="AB5023" s="5">
        <f t="shared" si="705"/>
        <v>2250460.4</v>
      </c>
      <c r="AC5023" s="5">
        <v>34991.79</v>
      </c>
      <c r="AD5023" s="5">
        <f t="shared" si="706"/>
        <v>1574630.55</v>
      </c>
      <c r="AE5023" s="5">
        <v>98332.28</v>
      </c>
      <c r="AF5023" s="5">
        <v>28678.81</v>
      </c>
      <c r="AG5023" s="5">
        <v>8194.9500000000007</v>
      </c>
      <c r="AH5023" s="5">
        <v>2755</v>
      </c>
      <c r="AI5023" s="5">
        <v>4600</v>
      </c>
      <c r="AJ5023">
        <v>0</v>
      </c>
      <c r="AK5023" s="5">
        <v>0</v>
      </c>
      <c r="AL5023" s="5">
        <v>3762.76</v>
      </c>
      <c r="AM5023" s="5">
        <v>25341.41</v>
      </c>
      <c r="AN5023">
        <v>4</v>
      </c>
      <c r="AO5023">
        <v>4</v>
      </c>
      <c r="AP5023" t="str">
        <f t="shared" si="707"/>
        <v>Yes</v>
      </c>
      <c r="AQ5023">
        <v>1</v>
      </c>
      <c r="AR5023" s="5">
        <f t="shared" si="708"/>
        <v>1746295.76</v>
      </c>
      <c r="AS5023" s="5">
        <f t="shared" si="709"/>
        <v>504164.64</v>
      </c>
      <c r="AT5023" t="s">
        <v>59</v>
      </c>
      <c r="AU5023" t="s">
        <v>6164</v>
      </c>
      <c r="AV5023" t="s">
        <v>6165</v>
      </c>
      <c r="AW5023" t="s">
        <v>6166</v>
      </c>
      <c r="AX5023" t="s">
        <v>6184</v>
      </c>
      <c r="AY5023">
        <v>42</v>
      </c>
      <c r="AZ5023">
        <v>0</v>
      </c>
      <c r="BA5023">
        <v>22</v>
      </c>
      <c r="BB5023" t="s">
        <v>6180</v>
      </c>
      <c r="BC5023">
        <v>0</v>
      </c>
      <c r="BD5023">
        <v>0</v>
      </c>
      <c r="BE5023" t="s">
        <v>6169</v>
      </c>
      <c r="BF5023" t="s">
        <v>6170</v>
      </c>
      <c r="BG5023">
        <v>0</v>
      </c>
      <c r="BH5023" t="s">
        <v>6171</v>
      </c>
      <c r="BI5023">
        <v>17</v>
      </c>
      <c r="BJ5023" t="s">
        <v>6172</v>
      </c>
      <c r="BK5023">
        <v>0</v>
      </c>
      <c r="BL5023">
        <v>63</v>
      </c>
      <c r="BM5023" s="3">
        <f t="shared" si="710"/>
        <v>0.7142857142857143</v>
      </c>
    </row>
    <row r="5024" spans="1:65">
      <c r="A5024" t="s">
        <v>5165</v>
      </c>
      <c r="B5024" s="2">
        <v>45963</v>
      </c>
      <c r="C5024" t="s">
        <v>4641</v>
      </c>
      <c r="D5024" t="s">
        <v>5143</v>
      </c>
      <c r="E5024">
        <v>11</v>
      </c>
      <c r="F5024" t="s">
        <v>78</v>
      </c>
      <c r="G5024" t="s">
        <v>62</v>
      </c>
      <c r="H5024" t="s">
        <v>91</v>
      </c>
      <c r="I5024" t="s">
        <v>52</v>
      </c>
      <c r="J5024" t="s">
        <v>53</v>
      </c>
      <c r="K5024" t="s">
        <v>75</v>
      </c>
      <c r="L5024" t="s">
        <v>55</v>
      </c>
      <c r="M5024" t="s">
        <v>56</v>
      </c>
      <c r="N5024" t="s">
        <v>57</v>
      </c>
      <c r="O5024" t="s">
        <v>58</v>
      </c>
      <c r="P5024">
        <v>62</v>
      </c>
      <c r="Q5024">
        <v>65</v>
      </c>
      <c r="R5024">
        <v>64</v>
      </c>
      <c r="S5024">
        <v>2</v>
      </c>
      <c r="T5024">
        <f t="shared" si="702"/>
        <v>62</v>
      </c>
      <c r="U5024">
        <v>60</v>
      </c>
      <c r="V5024">
        <f t="shared" si="703"/>
        <v>2</v>
      </c>
      <c r="W5024" s="3">
        <f t="shared" si="704"/>
        <v>3.125E-2</v>
      </c>
      <c r="X5024">
        <v>39</v>
      </c>
      <c r="Y5024" s="4">
        <v>2.8</v>
      </c>
      <c r="Z5024" s="4">
        <v>1.3</v>
      </c>
      <c r="AA5024" s="5">
        <v>35868.42</v>
      </c>
      <c r="AB5024" s="5">
        <f t="shared" si="705"/>
        <v>2152105.2000000002</v>
      </c>
      <c r="AC5024" s="5">
        <v>23469.72</v>
      </c>
      <c r="AD5024" s="5">
        <f t="shared" si="706"/>
        <v>1502062.08</v>
      </c>
      <c r="AE5024" s="5">
        <v>115797.4</v>
      </c>
      <c r="AF5024" s="5">
        <v>31004.720000000001</v>
      </c>
      <c r="AG5024" s="5">
        <v>10326.33</v>
      </c>
      <c r="AH5024" s="5">
        <v>1885</v>
      </c>
      <c r="AI5024" s="5">
        <v>6400</v>
      </c>
      <c r="AJ5024">
        <v>0</v>
      </c>
      <c r="AK5024" s="5">
        <v>0</v>
      </c>
      <c r="AL5024" s="5">
        <v>1363.96</v>
      </c>
      <c r="AM5024" s="5">
        <v>37922.89</v>
      </c>
      <c r="AN5024">
        <v>4</v>
      </c>
      <c r="AO5024">
        <v>2</v>
      </c>
      <c r="AP5024" t="str">
        <f t="shared" si="707"/>
        <v>Yes</v>
      </c>
      <c r="AQ5024">
        <v>0</v>
      </c>
      <c r="AR5024" s="5">
        <f t="shared" si="708"/>
        <v>1706762.38</v>
      </c>
      <c r="AS5024" s="5">
        <f t="shared" si="709"/>
        <v>445342.82</v>
      </c>
      <c r="AT5024" t="s">
        <v>59</v>
      </c>
      <c r="AU5024" t="s">
        <v>6164</v>
      </c>
      <c r="AV5024" t="s">
        <v>6165</v>
      </c>
      <c r="AW5024" t="s">
        <v>6166</v>
      </c>
      <c r="AX5024" t="s">
        <v>6167</v>
      </c>
      <c r="AY5024">
        <v>62</v>
      </c>
      <c r="AZ5024">
        <v>0</v>
      </c>
      <c r="BA5024">
        <v>15</v>
      </c>
      <c r="BB5024" t="s">
        <v>6191</v>
      </c>
      <c r="BC5024">
        <v>0</v>
      </c>
      <c r="BD5024">
        <v>0</v>
      </c>
      <c r="BE5024" t="s">
        <v>6169</v>
      </c>
      <c r="BF5024" t="s">
        <v>6170</v>
      </c>
      <c r="BG5024">
        <v>0</v>
      </c>
      <c r="BH5024" t="s">
        <v>6171</v>
      </c>
      <c r="BI5024">
        <v>36</v>
      </c>
      <c r="BJ5024" t="s">
        <v>6172</v>
      </c>
      <c r="BK5024">
        <v>0</v>
      </c>
      <c r="BL5024">
        <v>76</v>
      </c>
      <c r="BM5024" s="3">
        <f t="shared" si="710"/>
        <v>0.84210526315789469</v>
      </c>
    </row>
    <row r="5025" spans="1:65">
      <c r="A5025" t="s">
        <v>5166</v>
      </c>
      <c r="B5025" s="2">
        <v>45963</v>
      </c>
      <c r="C5025" t="s">
        <v>4641</v>
      </c>
      <c r="D5025" t="s">
        <v>5143</v>
      </c>
      <c r="E5025">
        <v>11</v>
      </c>
      <c r="F5025" t="s">
        <v>49</v>
      </c>
      <c r="G5025" t="s">
        <v>79</v>
      </c>
      <c r="H5025" t="s">
        <v>106</v>
      </c>
      <c r="I5025" t="s">
        <v>74</v>
      </c>
      <c r="J5025" t="s">
        <v>53</v>
      </c>
      <c r="K5025" t="s">
        <v>75</v>
      </c>
      <c r="L5025" t="s">
        <v>92</v>
      </c>
      <c r="M5025" t="s">
        <v>56</v>
      </c>
      <c r="N5025" t="s">
        <v>109</v>
      </c>
      <c r="O5025" t="s">
        <v>70</v>
      </c>
      <c r="P5025">
        <v>62</v>
      </c>
      <c r="Q5025">
        <v>66</v>
      </c>
      <c r="R5025">
        <v>63</v>
      </c>
      <c r="S5025">
        <v>2</v>
      </c>
      <c r="T5025">
        <f t="shared" si="702"/>
        <v>61</v>
      </c>
      <c r="U5025">
        <v>60</v>
      </c>
      <c r="V5025">
        <f t="shared" si="703"/>
        <v>1</v>
      </c>
      <c r="W5025" s="3">
        <f t="shared" si="704"/>
        <v>3.1746031746031744E-2</v>
      </c>
      <c r="X5025">
        <v>27</v>
      </c>
      <c r="Y5025" s="4">
        <v>2.2000000000000002</v>
      </c>
      <c r="Z5025" s="4">
        <v>1.5</v>
      </c>
      <c r="AA5025" s="5">
        <v>36037.550000000003</v>
      </c>
      <c r="AB5025" s="5">
        <f t="shared" si="705"/>
        <v>2162253</v>
      </c>
      <c r="AC5025" s="5">
        <v>23784.7</v>
      </c>
      <c r="AD5025" s="5">
        <f t="shared" si="706"/>
        <v>1498436.1</v>
      </c>
      <c r="AE5025" s="5">
        <v>106913.65</v>
      </c>
      <c r="AF5025" s="5">
        <v>29476.62</v>
      </c>
      <c r="AG5025" s="5">
        <v>9731.9599999999991</v>
      </c>
      <c r="AH5025" s="5">
        <v>2175</v>
      </c>
      <c r="AI5025" s="5">
        <v>6400</v>
      </c>
      <c r="AJ5025">
        <v>0</v>
      </c>
      <c r="AK5025" s="5">
        <v>0</v>
      </c>
      <c r="AL5025" s="5">
        <v>692.5</v>
      </c>
      <c r="AM5025" s="5">
        <v>87305.58</v>
      </c>
      <c r="AN5025">
        <v>8</v>
      </c>
      <c r="AO5025">
        <v>7</v>
      </c>
      <c r="AP5025" t="str">
        <f t="shared" si="707"/>
        <v>Yes</v>
      </c>
      <c r="AQ5025">
        <v>0</v>
      </c>
      <c r="AR5025" s="5">
        <f t="shared" si="708"/>
        <v>1741131.41</v>
      </c>
      <c r="AS5025" s="5">
        <f t="shared" si="709"/>
        <v>421121.59</v>
      </c>
      <c r="AT5025" t="s">
        <v>59</v>
      </c>
      <c r="AU5025" t="s">
        <v>6164</v>
      </c>
      <c r="AV5025" t="s">
        <v>6165</v>
      </c>
      <c r="AW5025" t="s">
        <v>6166</v>
      </c>
      <c r="AX5025" t="s">
        <v>6167</v>
      </c>
      <c r="AY5025">
        <v>64</v>
      </c>
      <c r="AZ5025">
        <v>0</v>
      </c>
      <c r="BA5025">
        <v>11</v>
      </c>
      <c r="BB5025" t="s">
        <v>6191</v>
      </c>
      <c r="BC5025">
        <v>0</v>
      </c>
      <c r="BD5025">
        <v>0</v>
      </c>
      <c r="BE5025" t="s">
        <v>6169</v>
      </c>
      <c r="BF5025" t="s">
        <v>6170</v>
      </c>
      <c r="BG5025">
        <v>5</v>
      </c>
      <c r="BH5025" t="s">
        <v>6208</v>
      </c>
      <c r="BI5025">
        <v>97</v>
      </c>
      <c r="BJ5025" t="s">
        <v>6193</v>
      </c>
      <c r="BK5025">
        <v>0</v>
      </c>
      <c r="BL5025">
        <v>75</v>
      </c>
      <c r="BM5025" s="3">
        <f t="shared" si="710"/>
        <v>0.84</v>
      </c>
    </row>
    <row r="5026" spans="1:65">
      <c r="A5026" t="s">
        <v>5167</v>
      </c>
      <c r="B5026" s="2">
        <v>45963</v>
      </c>
      <c r="C5026" t="s">
        <v>4641</v>
      </c>
      <c r="D5026" t="s">
        <v>5143</v>
      </c>
      <c r="E5026">
        <v>11</v>
      </c>
      <c r="F5026" t="s">
        <v>72</v>
      </c>
      <c r="G5026" t="s">
        <v>50</v>
      </c>
      <c r="H5026" t="s">
        <v>179</v>
      </c>
      <c r="I5026" t="s">
        <v>74</v>
      </c>
      <c r="J5026" t="s">
        <v>65</v>
      </c>
      <c r="K5026" t="s">
        <v>75</v>
      </c>
      <c r="L5026" t="s">
        <v>87</v>
      </c>
      <c r="M5026" t="s">
        <v>56</v>
      </c>
      <c r="N5026" t="s">
        <v>69</v>
      </c>
      <c r="O5026" t="s">
        <v>58</v>
      </c>
      <c r="P5026">
        <v>51</v>
      </c>
      <c r="Q5026">
        <v>54</v>
      </c>
      <c r="R5026">
        <v>54</v>
      </c>
      <c r="S5026">
        <v>1</v>
      </c>
      <c r="T5026">
        <f t="shared" si="702"/>
        <v>53</v>
      </c>
      <c r="U5026">
        <v>49</v>
      </c>
      <c r="V5026">
        <f t="shared" si="703"/>
        <v>4</v>
      </c>
      <c r="W5026" s="3">
        <f t="shared" si="704"/>
        <v>1.8518518518518517E-2</v>
      </c>
      <c r="X5026">
        <v>19</v>
      </c>
      <c r="Y5026" s="4">
        <v>5.5</v>
      </c>
      <c r="Z5026" s="4">
        <v>1.1000000000000001</v>
      </c>
      <c r="AA5026" s="5">
        <v>51695.63</v>
      </c>
      <c r="AB5026" s="5">
        <f t="shared" si="705"/>
        <v>2533085.87</v>
      </c>
      <c r="AC5026" s="5">
        <v>35970.050000000003</v>
      </c>
      <c r="AD5026" s="5">
        <f t="shared" si="706"/>
        <v>1942382.7</v>
      </c>
      <c r="AE5026" s="5">
        <v>121509.38</v>
      </c>
      <c r="AF5026" s="5">
        <v>34271.4</v>
      </c>
      <c r="AG5026" s="5">
        <v>8821.5300000000007</v>
      </c>
      <c r="AH5026" s="5">
        <v>1595</v>
      </c>
      <c r="AI5026" s="5">
        <v>4600</v>
      </c>
      <c r="AJ5026">
        <v>0</v>
      </c>
      <c r="AK5026" s="5">
        <v>0</v>
      </c>
      <c r="AL5026" s="5">
        <v>3817.66</v>
      </c>
      <c r="AM5026" s="5">
        <v>31505.66</v>
      </c>
      <c r="AN5026">
        <v>4</v>
      </c>
      <c r="AO5026">
        <v>4</v>
      </c>
      <c r="AP5026" t="str">
        <f t="shared" si="707"/>
        <v>Yes</v>
      </c>
      <c r="AQ5026">
        <v>0</v>
      </c>
      <c r="AR5026" s="5">
        <f t="shared" si="708"/>
        <v>2148503.33</v>
      </c>
      <c r="AS5026" s="5">
        <f t="shared" si="709"/>
        <v>384582.54</v>
      </c>
      <c r="AT5026" t="s">
        <v>59</v>
      </c>
      <c r="AU5026" t="s">
        <v>6164</v>
      </c>
      <c r="AV5026" t="s">
        <v>6165</v>
      </c>
      <c r="AW5026" t="s">
        <v>6166</v>
      </c>
      <c r="AX5026" t="s">
        <v>6184</v>
      </c>
      <c r="AY5026">
        <v>53</v>
      </c>
      <c r="AZ5026">
        <v>0</v>
      </c>
      <c r="BA5026">
        <v>23</v>
      </c>
      <c r="BB5026" t="s">
        <v>6180</v>
      </c>
      <c r="BC5026">
        <v>0</v>
      </c>
      <c r="BD5026">
        <v>0</v>
      </c>
      <c r="BE5026" t="s">
        <v>6169</v>
      </c>
      <c r="BF5026" t="s">
        <v>6170</v>
      </c>
      <c r="BG5026">
        <v>0</v>
      </c>
      <c r="BH5026" t="s">
        <v>6171</v>
      </c>
      <c r="BI5026">
        <v>24</v>
      </c>
      <c r="BJ5026" t="s">
        <v>6172</v>
      </c>
      <c r="BK5026">
        <v>0</v>
      </c>
      <c r="BL5026">
        <v>60</v>
      </c>
      <c r="BM5026" s="3">
        <f t="shared" si="710"/>
        <v>0.9</v>
      </c>
    </row>
    <row r="5027" spans="1:65">
      <c r="A5027" t="s">
        <v>5168</v>
      </c>
      <c r="B5027" s="2">
        <v>45963</v>
      </c>
      <c r="C5027" t="s">
        <v>4641</v>
      </c>
      <c r="D5027" t="s">
        <v>5143</v>
      </c>
      <c r="E5027">
        <v>11</v>
      </c>
      <c r="F5027" t="s">
        <v>61</v>
      </c>
      <c r="G5027" t="s">
        <v>79</v>
      </c>
      <c r="H5027" t="s">
        <v>100</v>
      </c>
      <c r="I5027" t="s">
        <v>64</v>
      </c>
      <c r="J5027" t="s">
        <v>53</v>
      </c>
      <c r="K5027" t="s">
        <v>75</v>
      </c>
      <c r="L5027" t="s">
        <v>87</v>
      </c>
      <c r="M5027" t="s">
        <v>68</v>
      </c>
      <c r="N5027" t="s">
        <v>57</v>
      </c>
      <c r="O5027" t="s">
        <v>120</v>
      </c>
      <c r="P5027">
        <v>55</v>
      </c>
      <c r="Q5027">
        <v>58</v>
      </c>
      <c r="R5027">
        <v>57</v>
      </c>
      <c r="S5027">
        <v>1</v>
      </c>
      <c r="T5027">
        <f t="shared" si="702"/>
        <v>56</v>
      </c>
      <c r="U5027">
        <v>53</v>
      </c>
      <c r="V5027">
        <f t="shared" si="703"/>
        <v>3</v>
      </c>
      <c r="W5027" s="3">
        <f t="shared" si="704"/>
        <v>1.7543859649122806E-2</v>
      </c>
      <c r="X5027">
        <v>15</v>
      </c>
      <c r="Y5027" s="4">
        <v>10.4</v>
      </c>
      <c r="Z5027" s="4">
        <v>2.1</v>
      </c>
      <c r="AA5027" s="5">
        <v>35538.14</v>
      </c>
      <c r="AB5027" s="5">
        <f t="shared" si="705"/>
        <v>1883521.42</v>
      </c>
      <c r="AC5027" s="5">
        <v>22995.66</v>
      </c>
      <c r="AD5027" s="5">
        <f t="shared" si="706"/>
        <v>1310752.6200000001</v>
      </c>
      <c r="AE5027" s="5">
        <v>95618.51</v>
      </c>
      <c r="AF5027" s="5">
        <v>25007.03</v>
      </c>
      <c r="AG5027" s="5">
        <v>8251.76</v>
      </c>
      <c r="AH5027" s="5">
        <v>3045</v>
      </c>
      <c r="AI5027" s="5">
        <v>3200</v>
      </c>
      <c r="AJ5027">
        <v>1</v>
      </c>
      <c r="AK5027" s="5">
        <v>9092.5499999999993</v>
      </c>
      <c r="AL5027" s="5">
        <v>2038.72</v>
      </c>
      <c r="AM5027" s="5">
        <v>34870.01</v>
      </c>
      <c r="AN5027">
        <v>4</v>
      </c>
      <c r="AO5027">
        <v>4</v>
      </c>
      <c r="AP5027" t="str">
        <f t="shared" si="707"/>
        <v>Yes</v>
      </c>
      <c r="AQ5027">
        <v>2</v>
      </c>
      <c r="AR5027" s="5">
        <f t="shared" si="708"/>
        <v>1491876.2</v>
      </c>
      <c r="AS5027" s="5">
        <f t="shared" si="709"/>
        <v>391645.22</v>
      </c>
      <c r="AT5027" t="s">
        <v>59</v>
      </c>
      <c r="AU5027" t="s">
        <v>6194</v>
      </c>
      <c r="AV5027" t="s">
        <v>6195</v>
      </c>
      <c r="AW5027" t="s">
        <v>6183</v>
      </c>
      <c r="AX5027" t="s">
        <v>6177</v>
      </c>
      <c r="AY5027">
        <v>58</v>
      </c>
      <c r="AZ5027">
        <v>0</v>
      </c>
      <c r="BA5027">
        <v>26</v>
      </c>
      <c r="BB5027" t="s">
        <v>6180</v>
      </c>
      <c r="BC5027">
        <v>0</v>
      </c>
      <c r="BD5027">
        <v>0</v>
      </c>
      <c r="BE5027" t="s">
        <v>6169</v>
      </c>
      <c r="BF5027" t="s">
        <v>6170</v>
      </c>
      <c r="BG5027">
        <v>0</v>
      </c>
      <c r="BH5027" t="s">
        <v>6171</v>
      </c>
      <c r="BI5027">
        <v>19</v>
      </c>
      <c r="BJ5027" t="s">
        <v>6172</v>
      </c>
      <c r="BK5027">
        <v>0</v>
      </c>
      <c r="BL5027">
        <v>74</v>
      </c>
      <c r="BM5027" s="3">
        <f t="shared" si="710"/>
        <v>0.77027027027027029</v>
      </c>
    </row>
    <row r="5028" spans="1:65">
      <c r="A5028" t="s">
        <v>5169</v>
      </c>
      <c r="B5028" s="2">
        <v>45963</v>
      </c>
      <c r="C5028" t="s">
        <v>4641</v>
      </c>
      <c r="D5028" t="s">
        <v>5143</v>
      </c>
      <c r="E5028">
        <v>11</v>
      </c>
      <c r="F5028" t="s">
        <v>72</v>
      </c>
      <c r="G5028" t="s">
        <v>79</v>
      </c>
      <c r="H5028" t="s">
        <v>102</v>
      </c>
      <c r="I5028" t="s">
        <v>74</v>
      </c>
      <c r="J5028" t="s">
        <v>53</v>
      </c>
      <c r="K5028" t="s">
        <v>54</v>
      </c>
      <c r="L5028" t="s">
        <v>92</v>
      </c>
      <c r="M5028" t="s">
        <v>68</v>
      </c>
      <c r="N5028" t="s">
        <v>76</v>
      </c>
      <c r="O5028" t="s">
        <v>82</v>
      </c>
      <c r="P5028">
        <v>56</v>
      </c>
      <c r="Q5028">
        <v>58</v>
      </c>
      <c r="R5028">
        <v>60</v>
      </c>
      <c r="S5028">
        <v>2</v>
      </c>
      <c r="T5028">
        <f t="shared" si="702"/>
        <v>58</v>
      </c>
      <c r="U5028">
        <v>56</v>
      </c>
      <c r="V5028">
        <f t="shared" si="703"/>
        <v>2</v>
      </c>
      <c r="W5028" s="3">
        <f t="shared" si="704"/>
        <v>3.3333333333333333E-2</v>
      </c>
      <c r="X5028">
        <v>22</v>
      </c>
      <c r="Y5028" s="4">
        <v>7.3</v>
      </c>
      <c r="Z5028" s="4">
        <v>1.5</v>
      </c>
      <c r="AA5028" s="5">
        <v>38651.51</v>
      </c>
      <c r="AB5028" s="5">
        <f t="shared" si="705"/>
        <v>2164484.56</v>
      </c>
      <c r="AC5028" s="5">
        <v>22798.13</v>
      </c>
      <c r="AD5028" s="5">
        <f t="shared" si="706"/>
        <v>1367887.8</v>
      </c>
      <c r="AE5028" s="5">
        <v>101754.64</v>
      </c>
      <c r="AF5028" s="5">
        <v>26426.74</v>
      </c>
      <c r="AG5028" s="5">
        <v>9175.4599999999991</v>
      </c>
      <c r="AH5028" s="5">
        <v>2175</v>
      </c>
      <c r="AI5028" s="5">
        <v>6400</v>
      </c>
      <c r="AJ5028">
        <v>1</v>
      </c>
      <c r="AK5028" s="5">
        <v>8249.1</v>
      </c>
      <c r="AL5028" s="5">
        <v>1274.08</v>
      </c>
      <c r="AM5028" s="5">
        <v>44920.55</v>
      </c>
      <c r="AN5028">
        <v>4</v>
      </c>
      <c r="AO5028">
        <v>6</v>
      </c>
      <c r="AP5028" t="str">
        <f t="shared" si="707"/>
        <v>No</v>
      </c>
      <c r="AQ5028">
        <v>3</v>
      </c>
      <c r="AR5028" s="5">
        <f t="shared" si="708"/>
        <v>1568263.37</v>
      </c>
      <c r="AS5028" s="5">
        <f t="shared" si="709"/>
        <v>596221.18999999994</v>
      </c>
      <c r="AT5028" t="s">
        <v>59</v>
      </c>
      <c r="AU5028" t="s">
        <v>6181</v>
      </c>
      <c r="AV5028" t="s">
        <v>6182</v>
      </c>
      <c r="AW5028" t="s">
        <v>6183</v>
      </c>
      <c r="AX5028" t="s">
        <v>6184</v>
      </c>
      <c r="AY5028">
        <v>56</v>
      </c>
      <c r="AZ5028">
        <v>0</v>
      </c>
      <c r="BA5028">
        <v>18</v>
      </c>
      <c r="BB5028" t="s">
        <v>6180</v>
      </c>
      <c r="BC5028">
        <v>1</v>
      </c>
      <c r="BD5028">
        <v>1</v>
      </c>
      <c r="BE5028" t="s">
        <v>6218</v>
      </c>
      <c r="BF5028" t="s">
        <v>6170</v>
      </c>
      <c r="BG5028">
        <v>0</v>
      </c>
      <c r="BH5028" t="s">
        <v>6171</v>
      </c>
      <c r="BI5028">
        <v>25</v>
      </c>
      <c r="BJ5028" t="s">
        <v>6172</v>
      </c>
      <c r="BK5028">
        <v>0</v>
      </c>
      <c r="BL5028">
        <v>70</v>
      </c>
      <c r="BM5028" s="3">
        <f t="shared" si="710"/>
        <v>0.8571428571428571</v>
      </c>
    </row>
    <row r="5029" spans="1:65">
      <c r="A5029" t="s">
        <v>5170</v>
      </c>
      <c r="B5029" s="2">
        <v>45963</v>
      </c>
      <c r="C5029" t="s">
        <v>4641</v>
      </c>
      <c r="D5029" t="s">
        <v>5143</v>
      </c>
      <c r="E5029">
        <v>11</v>
      </c>
      <c r="F5029" t="s">
        <v>61</v>
      </c>
      <c r="G5029" t="s">
        <v>79</v>
      </c>
      <c r="H5029" t="s">
        <v>123</v>
      </c>
      <c r="I5029" t="s">
        <v>52</v>
      </c>
      <c r="J5029" t="s">
        <v>81</v>
      </c>
      <c r="K5029" t="s">
        <v>75</v>
      </c>
      <c r="L5029" t="s">
        <v>55</v>
      </c>
      <c r="M5029" t="s">
        <v>56</v>
      </c>
      <c r="N5029" t="s">
        <v>94</v>
      </c>
      <c r="O5029" t="s">
        <v>70</v>
      </c>
      <c r="P5029">
        <v>34</v>
      </c>
      <c r="Q5029">
        <v>35</v>
      </c>
      <c r="R5029">
        <v>34</v>
      </c>
      <c r="S5029">
        <v>1</v>
      </c>
      <c r="T5029">
        <f t="shared" si="702"/>
        <v>33</v>
      </c>
      <c r="U5029">
        <v>33</v>
      </c>
      <c r="V5029">
        <f t="shared" si="703"/>
        <v>0</v>
      </c>
      <c r="W5029" s="3">
        <f t="shared" si="704"/>
        <v>2.9411764705882353E-2</v>
      </c>
      <c r="X5029">
        <v>13</v>
      </c>
      <c r="Y5029" s="4">
        <v>5.2</v>
      </c>
      <c r="Z5029" s="4">
        <v>0.9</v>
      </c>
      <c r="AA5029" s="5">
        <v>77475.56</v>
      </c>
      <c r="AB5029" s="5">
        <f t="shared" si="705"/>
        <v>2556693.48</v>
      </c>
      <c r="AC5029" s="5">
        <v>53236.56</v>
      </c>
      <c r="AD5029" s="5">
        <f t="shared" si="706"/>
        <v>1810043.04</v>
      </c>
      <c r="AE5029" s="5">
        <v>108762.24000000001</v>
      </c>
      <c r="AF5029" s="5">
        <v>28864.9</v>
      </c>
      <c r="AG5029" s="5">
        <v>7979.81</v>
      </c>
      <c r="AH5029" s="5">
        <v>1305</v>
      </c>
      <c r="AI5029" s="5">
        <v>6800</v>
      </c>
      <c r="AJ5029">
        <v>0</v>
      </c>
      <c r="AK5029" s="5">
        <v>0</v>
      </c>
      <c r="AL5029" s="5">
        <v>0</v>
      </c>
      <c r="AM5029" s="5">
        <v>22972.18</v>
      </c>
      <c r="AN5029">
        <v>4</v>
      </c>
      <c r="AO5029">
        <v>3</v>
      </c>
      <c r="AP5029" t="str">
        <f t="shared" si="707"/>
        <v>Yes</v>
      </c>
      <c r="AQ5029">
        <v>1</v>
      </c>
      <c r="AR5029" s="5">
        <f t="shared" si="708"/>
        <v>1986727.17</v>
      </c>
      <c r="AS5029" s="5">
        <f t="shared" si="709"/>
        <v>569966.31000000006</v>
      </c>
      <c r="AT5029" t="s">
        <v>116</v>
      </c>
      <c r="AU5029" t="s">
        <v>6164</v>
      </c>
      <c r="AV5029" t="s">
        <v>6165</v>
      </c>
      <c r="AW5029" t="s">
        <v>6166</v>
      </c>
      <c r="AX5029" t="s">
        <v>6167</v>
      </c>
      <c r="AY5029">
        <v>38</v>
      </c>
      <c r="AZ5029">
        <v>3</v>
      </c>
      <c r="BA5029">
        <v>0</v>
      </c>
      <c r="BB5029" t="s">
        <v>6168</v>
      </c>
      <c r="BC5029">
        <v>0</v>
      </c>
      <c r="BD5029">
        <v>0</v>
      </c>
      <c r="BE5029" t="s">
        <v>6169</v>
      </c>
      <c r="BF5029" t="s">
        <v>6170</v>
      </c>
      <c r="BG5029">
        <v>0</v>
      </c>
      <c r="BH5029" t="s">
        <v>6171</v>
      </c>
      <c r="BI5029">
        <v>29</v>
      </c>
      <c r="BJ5029" t="s">
        <v>6172</v>
      </c>
      <c r="BK5029">
        <v>0</v>
      </c>
      <c r="BL5029">
        <v>52</v>
      </c>
      <c r="BM5029" s="3">
        <f t="shared" si="710"/>
        <v>0.65384615384615385</v>
      </c>
    </row>
    <row r="5030" spans="1:65">
      <c r="A5030" t="s">
        <v>5171</v>
      </c>
      <c r="B5030" s="2">
        <v>45963</v>
      </c>
      <c r="C5030" t="s">
        <v>4641</v>
      </c>
      <c r="D5030" t="s">
        <v>5143</v>
      </c>
      <c r="E5030">
        <v>11</v>
      </c>
      <c r="F5030" t="s">
        <v>49</v>
      </c>
      <c r="G5030" t="s">
        <v>62</v>
      </c>
      <c r="H5030" t="s">
        <v>141</v>
      </c>
      <c r="I5030" t="s">
        <v>74</v>
      </c>
      <c r="J5030" t="s">
        <v>65</v>
      </c>
      <c r="K5030" t="s">
        <v>66</v>
      </c>
      <c r="L5030" t="s">
        <v>67</v>
      </c>
      <c r="M5030" t="s">
        <v>68</v>
      </c>
      <c r="N5030" t="s">
        <v>94</v>
      </c>
      <c r="O5030" t="s">
        <v>58</v>
      </c>
      <c r="P5030">
        <v>50</v>
      </c>
      <c r="Q5030">
        <v>51</v>
      </c>
      <c r="R5030">
        <v>51</v>
      </c>
      <c r="S5030">
        <v>4</v>
      </c>
      <c r="T5030">
        <f t="shared" si="702"/>
        <v>47</v>
      </c>
      <c r="U5030">
        <v>47</v>
      </c>
      <c r="V5030">
        <f t="shared" si="703"/>
        <v>0</v>
      </c>
      <c r="W5030" s="3">
        <f t="shared" si="704"/>
        <v>7.8431372549019607E-2</v>
      </c>
      <c r="X5030">
        <v>29</v>
      </c>
      <c r="Y5030" s="4">
        <v>2.2000000000000002</v>
      </c>
      <c r="Z5030" s="4">
        <v>1.7</v>
      </c>
      <c r="AA5030" s="5">
        <v>48637.95</v>
      </c>
      <c r="AB5030" s="5">
        <f t="shared" si="705"/>
        <v>2285983.65</v>
      </c>
      <c r="AC5030" s="5">
        <v>32657.02</v>
      </c>
      <c r="AD5030" s="5">
        <f t="shared" si="706"/>
        <v>1665508.02</v>
      </c>
      <c r="AE5030" s="5">
        <v>114228.97</v>
      </c>
      <c r="AF5030" s="5">
        <v>32438.11</v>
      </c>
      <c r="AG5030" s="5">
        <v>9163.6200000000008</v>
      </c>
      <c r="AH5030" s="5">
        <v>2465</v>
      </c>
      <c r="AI5030" s="5">
        <v>22135.06</v>
      </c>
      <c r="AJ5030">
        <v>1</v>
      </c>
      <c r="AK5030" s="5">
        <v>13785.84</v>
      </c>
      <c r="AL5030" s="5">
        <v>0</v>
      </c>
      <c r="AM5030" s="5">
        <v>31765.78</v>
      </c>
      <c r="AN5030">
        <v>4</v>
      </c>
      <c r="AO5030">
        <v>2</v>
      </c>
      <c r="AP5030" t="str">
        <f t="shared" si="707"/>
        <v>Yes</v>
      </c>
      <c r="AQ5030">
        <v>2</v>
      </c>
      <c r="AR5030" s="5">
        <f t="shared" si="708"/>
        <v>1891490.4</v>
      </c>
      <c r="AS5030" s="5">
        <f t="shared" si="709"/>
        <v>394493.25</v>
      </c>
      <c r="AT5030" t="s">
        <v>116</v>
      </c>
      <c r="AU5030" t="s">
        <v>6199</v>
      </c>
      <c r="AV5030" t="s">
        <v>6200</v>
      </c>
      <c r="AW5030" t="s">
        <v>6175</v>
      </c>
      <c r="AX5030" t="s">
        <v>6184</v>
      </c>
      <c r="AY5030">
        <v>53</v>
      </c>
      <c r="AZ5030">
        <v>0</v>
      </c>
      <c r="BA5030">
        <v>0</v>
      </c>
      <c r="BB5030" t="s">
        <v>6168</v>
      </c>
      <c r="BC5030">
        <v>0</v>
      </c>
      <c r="BD5030">
        <v>0</v>
      </c>
      <c r="BE5030" t="s">
        <v>6169</v>
      </c>
      <c r="BF5030" t="s">
        <v>6210</v>
      </c>
      <c r="BG5030">
        <v>1</v>
      </c>
      <c r="BH5030" t="s">
        <v>6186</v>
      </c>
      <c r="BI5030">
        <v>46</v>
      </c>
      <c r="BJ5030" t="s">
        <v>6172</v>
      </c>
      <c r="BK5030">
        <v>0</v>
      </c>
      <c r="BL5030">
        <v>59</v>
      </c>
      <c r="BM5030" s="3">
        <f t="shared" si="710"/>
        <v>0.86440677966101698</v>
      </c>
    </row>
    <row r="5031" spans="1:65">
      <c r="A5031" t="s">
        <v>5172</v>
      </c>
      <c r="B5031" s="2">
        <v>45963</v>
      </c>
      <c r="C5031" t="s">
        <v>4641</v>
      </c>
      <c r="D5031" t="s">
        <v>5143</v>
      </c>
      <c r="E5031">
        <v>11</v>
      </c>
      <c r="F5031" t="s">
        <v>61</v>
      </c>
      <c r="G5031" t="s">
        <v>79</v>
      </c>
      <c r="H5031" t="s">
        <v>100</v>
      </c>
      <c r="I5031" t="s">
        <v>52</v>
      </c>
      <c r="J5031" t="s">
        <v>53</v>
      </c>
      <c r="K5031" t="s">
        <v>75</v>
      </c>
      <c r="L5031" t="s">
        <v>87</v>
      </c>
      <c r="M5031" t="s">
        <v>68</v>
      </c>
      <c r="N5031" t="s">
        <v>109</v>
      </c>
      <c r="O5031" t="s">
        <v>120</v>
      </c>
      <c r="P5031">
        <v>69</v>
      </c>
      <c r="Q5031">
        <v>73</v>
      </c>
      <c r="R5031">
        <v>70</v>
      </c>
      <c r="S5031">
        <v>3</v>
      </c>
      <c r="T5031">
        <f t="shared" si="702"/>
        <v>67</v>
      </c>
      <c r="U5031">
        <v>67</v>
      </c>
      <c r="V5031">
        <f t="shared" si="703"/>
        <v>0</v>
      </c>
      <c r="W5031" s="3">
        <f t="shared" si="704"/>
        <v>4.2857142857142858E-2</v>
      </c>
      <c r="X5031">
        <v>33</v>
      </c>
      <c r="Y5031" s="4">
        <v>4.4000000000000004</v>
      </c>
      <c r="Z5031" s="4">
        <v>2.1</v>
      </c>
      <c r="AA5031" s="5">
        <v>36082.629999999997</v>
      </c>
      <c r="AB5031" s="5">
        <f t="shared" si="705"/>
        <v>2417536.21</v>
      </c>
      <c r="AC5031" s="5">
        <v>23127.63</v>
      </c>
      <c r="AD5031" s="5">
        <f t="shared" si="706"/>
        <v>1618934.1</v>
      </c>
      <c r="AE5031" s="5">
        <v>126141.71</v>
      </c>
      <c r="AF5031" s="5">
        <v>30267.84</v>
      </c>
      <c r="AG5031" s="5">
        <v>10633.36</v>
      </c>
      <c r="AH5031" s="5">
        <v>3045</v>
      </c>
      <c r="AI5031" s="5">
        <v>9600</v>
      </c>
      <c r="AJ5031">
        <v>1</v>
      </c>
      <c r="AK5031" s="5">
        <v>8445.9699999999993</v>
      </c>
      <c r="AL5031" s="5">
        <v>0</v>
      </c>
      <c r="AM5031" s="5">
        <v>104449.17</v>
      </c>
      <c r="AN5031">
        <v>8</v>
      </c>
      <c r="AO5031">
        <v>9</v>
      </c>
      <c r="AP5031" t="str">
        <f t="shared" si="707"/>
        <v>No</v>
      </c>
      <c r="AQ5031">
        <v>4</v>
      </c>
      <c r="AR5031" s="5">
        <f t="shared" si="708"/>
        <v>1911517.15</v>
      </c>
      <c r="AS5031" s="5">
        <f t="shared" si="709"/>
        <v>506019.06</v>
      </c>
      <c r="AT5031" t="s">
        <v>116</v>
      </c>
      <c r="AU5031" t="s">
        <v>6189</v>
      </c>
      <c r="AV5031" t="s">
        <v>6190</v>
      </c>
      <c r="AW5031" t="s">
        <v>6183</v>
      </c>
      <c r="AX5031" t="s">
        <v>6167</v>
      </c>
      <c r="AY5031">
        <v>70</v>
      </c>
      <c r="AZ5031">
        <v>0</v>
      </c>
      <c r="BA5031">
        <v>0</v>
      </c>
      <c r="BB5031" t="s">
        <v>6168</v>
      </c>
      <c r="BC5031">
        <v>1</v>
      </c>
      <c r="BD5031">
        <v>0</v>
      </c>
      <c r="BE5031" t="s">
        <v>6178</v>
      </c>
      <c r="BF5031" t="s">
        <v>6176</v>
      </c>
      <c r="BG5031">
        <v>0</v>
      </c>
      <c r="BH5031" t="s">
        <v>6171</v>
      </c>
      <c r="BI5031">
        <v>23</v>
      </c>
      <c r="BJ5031" t="s">
        <v>6172</v>
      </c>
      <c r="BK5031">
        <v>0</v>
      </c>
      <c r="BL5031">
        <v>76</v>
      </c>
      <c r="BM5031" s="3">
        <f t="shared" si="710"/>
        <v>0.92105263157894735</v>
      </c>
    </row>
    <row r="5032" spans="1:65">
      <c r="A5032" t="s">
        <v>5173</v>
      </c>
      <c r="B5032" s="2">
        <v>45963</v>
      </c>
      <c r="C5032" t="s">
        <v>4641</v>
      </c>
      <c r="D5032" t="s">
        <v>5143</v>
      </c>
      <c r="E5032">
        <v>11</v>
      </c>
      <c r="F5032" t="s">
        <v>72</v>
      </c>
      <c r="G5032" t="s">
        <v>62</v>
      </c>
      <c r="H5032" t="s">
        <v>150</v>
      </c>
      <c r="I5032" t="s">
        <v>64</v>
      </c>
      <c r="J5032" t="s">
        <v>65</v>
      </c>
      <c r="K5032" t="s">
        <v>75</v>
      </c>
      <c r="L5032" t="s">
        <v>92</v>
      </c>
      <c r="M5032" t="s">
        <v>56</v>
      </c>
      <c r="N5032" t="s">
        <v>94</v>
      </c>
      <c r="O5032" t="s">
        <v>82</v>
      </c>
      <c r="P5032">
        <v>49</v>
      </c>
      <c r="Q5032">
        <v>49</v>
      </c>
      <c r="R5032">
        <v>50</v>
      </c>
      <c r="S5032">
        <v>1</v>
      </c>
      <c r="T5032">
        <f t="shared" si="702"/>
        <v>49</v>
      </c>
      <c r="U5032">
        <v>47</v>
      </c>
      <c r="V5032">
        <f t="shared" si="703"/>
        <v>2</v>
      </c>
      <c r="W5032" s="3">
        <f t="shared" si="704"/>
        <v>0.02</v>
      </c>
      <c r="X5032">
        <v>15</v>
      </c>
      <c r="Y5032" s="4">
        <v>3.8</v>
      </c>
      <c r="Z5032" s="4">
        <v>1.3</v>
      </c>
      <c r="AA5032" s="5">
        <v>52411.23</v>
      </c>
      <c r="AB5032" s="5">
        <f t="shared" si="705"/>
        <v>2463327.81</v>
      </c>
      <c r="AC5032" s="5">
        <v>35396.9</v>
      </c>
      <c r="AD5032" s="5">
        <f t="shared" si="706"/>
        <v>1769845</v>
      </c>
      <c r="AE5032" s="5">
        <v>107226.97</v>
      </c>
      <c r="AF5032" s="5">
        <v>30368.05</v>
      </c>
      <c r="AG5032" s="5">
        <v>7799.03</v>
      </c>
      <c r="AH5032" s="5">
        <v>1885</v>
      </c>
      <c r="AI5032" s="5">
        <v>4600</v>
      </c>
      <c r="AJ5032">
        <v>0</v>
      </c>
      <c r="AK5032" s="5">
        <v>0</v>
      </c>
      <c r="AL5032" s="5">
        <v>1938.92</v>
      </c>
      <c r="AM5032" s="5">
        <v>31971.360000000001</v>
      </c>
      <c r="AN5032">
        <v>4</v>
      </c>
      <c r="AO5032">
        <v>5</v>
      </c>
      <c r="AP5032" t="str">
        <f t="shared" si="707"/>
        <v>No</v>
      </c>
      <c r="AQ5032">
        <v>1</v>
      </c>
      <c r="AR5032" s="5">
        <f t="shared" si="708"/>
        <v>1955634.33</v>
      </c>
      <c r="AS5032" s="5">
        <f t="shared" si="709"/>
        <v>507693.48</v>
      </c>
      <c r="AT5032" t="s">
        <v>59</v>
      </c>
      <c r="AU5032" t="s">
        <v>6164</v>
      </c>
      <c r="AV5032" t="s">
        <v>6165</v>
      </c>
      <c r="AW5032" t="s">
        <v>6166</v>
      </c>
      <c r="AX5032" t="s">
        <v>6184</v>
      </c>
      <c r="AY5032">
        <v>49</v>
      </c>
      <c r="AZ5032">
        <v>0</v>
      </c>
      <c r="BA5032">
        <v>18</v>
      </c>
      <c r="BB5032" t="s">
        <v>6191</v>
      </c>
      <c r="BC5032">
        <v>1</v>
      </c>
      <c r="BD5032">
        <v>0</v>
      </c>
      <c r="BE5032" t="s">
        <v>6178</v>
      </c>
      <c r="BF5032" t="s">
        <v>6170</v>
      </c>
      <c r="BG5032">
        <v>0</v>
      </c>
      <c r="BH5032" t="s">
        <v>6171</v>
      </c>
      <c r="BI5032">
        <v>35</v>
      </c>
      <c r="BJ5032" t="s">
        <v>6172</v>
      </c>
      <c r="BK5032">
        <v>0</v>
      </c>
      <c r="BL5032">
        <v>59</v>
      </c>
      <c r="BM5032" s="3">
        <f t="shared" si="710"/>
        <v>0.84745762711864403</v>
      </c>
    </row>
    <row r="5033" spans="1:65">
      <c r="A5033" t="s">
        <v>5174</v>
      </c>
      <c r="B5033" s="2">
        <v>45963</v>
      </c>
      <c r="C5033" t="s">
        <v>4641</v>
      </c>
      <c r="D5033" t="s">
        <v>5143</v>
      </c>
      <c r="E5033">
        <v>11</v>
      </c>
      <c r="F5033" t="s">
        <v>72</v>
      </c>
      <c r="G5033" t="s">
        <v>79</v>
      </c>
      <c r="H5033" t="s">
        <v>86</v>
      </c>
      <c r="I5033" t="s">
        <v>52</v>
      </c>
      <c r="J5033" t="s">
        <v>65</v>
      </c>
      <c r="K5033" t="s">
        <v>75</v>
      </c>
      <c r="L5033" t="s">
        <v>87</v>
      </c>
      <c r="M5033" t="s">
        <v>56</v>
      </c>
      <c r="N5033" t="s">
        <v>109</v>
      </c>
      <c r="O5033" t="s">
        <v>70</v>
      </c>
      <c r="P5033">
        <v>52</v>
      </c>
      <c r="Q5033">
        <v>54</v>
      </c>
      <c r="R5033">
        <v>55</v>
      </c>
      <c r="S5033">
        <v>1</v>
      </c>
      <c r="T5033">
        <f t="shared" si="702"/>
        <v>54</v>
      </c>
      <c r="U5033">
        <v>50</v>
      </c>
      <c r="V5033">
        <f t="shared" si="703"/>
        <v>4</v>
      </c>
      <c r="W5033" s="3">
        <f t="shared" si="704"/>
        <v>1.8181818181818181E-2</v>
      </c>
      <c r="X5033">
        <v>43</v>
      </c>
      <c r="Y5033" s="4">
        <v>5.0999999999999996</v>
      </c>
      <c r="Z5033" s="4">
        <v>2.2000000000000002</v>
      </c>
      <c r="AA5033" s="5">
        <v>51781.01</v>
      </c>
      <c r="AB5033" s="5">
        <f t="shared" si="705"/>
        <v>2589050.5</v>
      </c>
      <c r="AC5033" s="5">
        <v>35801.379999999997</v>
      </c>
      <c r="AD5033" s="5">
        <f t="shared" si="706"/>
        <v>1969075.9</v>
      </c>
      <c r="AE5033" s="5">
        <v>129263.97</v>
      </c>
      <c r="AF5033" s="5">
        <v>35303.79</v>
      </c>
      <c r="AG5033" s="5">
        <v>11621.87</v>
      </c>
      <c r="AH5033" s="5">
        <v>3190</v>
      </c>
      <c r="AI5033" s="5">
        <v>4600</v>
      </c>
      <c r="AJ5033">
        <v>0</v>
      </c>
      <c r="AK5033" s="5">
        <v>0</v>
      </c>
      <c r="AL5033" s="5">
        <v>4027.24</v>
      </c>
      <c r="AM5033" s="5">
        <v>71435.600000000006</v>
      </c>
      <c r="AN5033">
        <v>8</v>
      </c>
      <c r="AO5033">
        <v>8</v>
      </c>
      <c r="AP5033" t="str">
        <f t="shared" si="707"/>
        <v>Yes</v>
      </c>
      <c r="AQ5033">
        <v>0</v>
      </c>
      <c r="AR5033" s="5">
        <f t="shared" si="708"/>
        <v>2228518.37</v>
      </c>
      <c r="AS5033" s="5">
        <f t="shared" si="709"/>
        <v>360532.13</v>
      </c>
      <c r="AT5033" t="s">
        <v>59</v>
      </c>
      <c r="AU5033" t="s">
        <v>6164</v>
      </c>
      <c r="AV5033" t="s">
        <v>6165</v>
      </c>
      <c r="AW5033" t="s">
        <v>6166</v>
      </c>
      <c r="AX5033" t="s">
        <v>6184</v>
      </c>
      <c r="AY5033">
        <v>54</v>
      </c>
      <c r="AZ5033">
        <v>0</v>
      </c>
      <c r="BA5033">
        <v>23</v>
      </c>
      <c r="BB5033" t="s">
        <v>6180</v>
      </c>
      <c r="BC5033">
        <v>0</v>
      </c>
      <c r="BD5033">
        <v>0</v>
      </c>
      <c r="BE5033" t="s">
        <v>6169</v>
      </c>
      <c r="BF5033" t="s">
        <v>6170</v>
      </c>
      <c r="BG5033">
        <v>0</v>
      </c>
      <c r="BH5033" t="s">
        <v>6171</v>
      </c>
      <c r="BI5033">
        <v>54</v>
      </c>
      <c r="BJ5033" t="s">
        <v>6187</v>
      </c>
      <c r="BK5033">
        <v>0</v>
      </c>
      <c r="BL5033">
        <v>63</v>
      </c>
      <c r="BM5033" s="3">
        <f t="shared" si="710"/>
        <v>0.87301587301587302</v>
      </c>
    </row>
    <row r="5034" spans="1:65">
      <c r="A5034" t="s">
        <v>5175</v>
      </c>
      <c r="B5034" s="2">
        <v>45963</v>
      </c>
      <c r="C5034" t="s">
        <v>4641</v>
      </c>
      <c r="D5034" t="s">
        <v>5143</v>
      </c>
      <c r="E5034">
        <v>11</v>
      </c>
      <c r="F5034" t="s">
        <v>72</v>
      </c>
      <c r="G5034" t="s">
        <v>62</v>
      </c>
      <c r="H5034" t="s">
        <v>175</v>
      </c>
      <c r="I5034" t="s">
        <v>52</v>
      </c>
      <c r="J5034" t="s">
        <v>53</v>
      </c>
      <c r="K5034" t="s">
        <v>75</v>
      </c>
      <c r="L5034" t="s">
        <v>92</v>
      </c>
      <c r="M5034" t="s">
        <v>56</v>
      </c>
      <c r="N5034" t="s">
        <v>69</v>
      </c>
      <c r="O5034" t="s">
        <v>82</v>
      </c>
      <c r="P5034">
        <v>54</v>
      </c>
      <c r="Q5034">
        <v>55</v>
      </c>
      <c r="R5034">
        <v>57</v>
      </c>
      <c r="S5034">
        <v>1</v>
      </c>
      <c r="T5034">
        <f t="shared" si="702"/>
        <v>56</v>
      </c>
      <c r="U5034">
        <v>53</v>
      </c>
      <c r="V5034">
        <f t="shared" si="703"/>
        <v>3</v>
      </c>
      <c r="W5034" s="3">
        <f t="shared" si="704"/>
        <v>1.7543859649122806E-2</v>
      </c>
      <c r="X5034">
        <v>35</v>
      </c>
      <c r="Y5034" s="4">
        <v>4.5999999999999996</v>
      </c>
      <c r="Z5034" s="4">
        <v>1.3</v>
      </c>
      <c r="AA5034" s="5">
        <v>36165.47</v>
      </c>
      <c r="AB5034" s="5">
        <f t="shared" si="705"/>
        <v>1916769.91</v>
      </c>
      <c r="AC5034" s="5">
        <v>23798.03</v>
      </c>
      <c r="AD5034" s="5">
        <f t="shared" si="706"/>
        <v>1356487.71</v>
      </c>
      <c r="AE5034" s="5">
        <v>100937.56</v>
      </c>
      <c r="AF5034" s="5">
        <v>26071.54</v>
      </c>
      <c r="AG5034" s="5">
        <v>10467.049999999999</v>
      </c>
      <c r="AH5034" s="5">
        <v>1885</v>
      </c>
      <c r="AI5034" s="5">
        <v>3200</v>
      </c>
      <c r="AJ5034">
        <v>0</v>
      </c>
      <c r="AK5034" s="5">
        <v>0</v>
      </c>
      <c r="AL5034" s="5">
        <v>2061.86</v>
      </c>
      <c r="AM5034" s="5">
        <v>34294.1</v>
      </c>
      <c r="AN5034">
        <v>4</v>
      </c>
      <c r="AO5034">
        <v>4</v>
      </c>
      <c r="AP5034" t="str">
        <f t="shared" si="707"/>
        <v>Yes</v>
      </c>
      <c r="AQ5034">
        <v>1</v>
      </c>
      <c r="AR5034" s="5">
        <f t="shared" si="708"/>
        <v>1535404.82</v>
      </c>
      <c r="AS5034" s="5">
        <f t="shared" si="709"/>
        <v>381365.09</v>
      </c>
      <c r="AT5034" t="s">
        <v>59</v>
      </c>
      <c r="AU5034" t="s">
        <v>6164</v>
      </c>
      <c r="AV5034" t="s">
        <v>6165</v>
      </c>
      <c r="AW5034" t="s">
        <v>6166</v>
      </c>
      <c r="AX5034" t="s">
        <v>6184</v>
      </c>
      <c r="AY5034">
        <v>56</v>
      </c>
      <c r="AZ5034">
        <v>2</v>
      </c>
      <c r="BA5034">
        <v>26</v>
      </c>
      <c r="BB5034" t="s">
        <v>6185</v>
      </c>
      <c r="BC5034">
        <v>0</v>
      </c>
      <c r="BD5034">
        <v>0</v>
      </c>
      <c r="BE5034" t="s">
        <v>6169</v>
      </c>
      <c r="BF5034" t="s">
        <v>6170</v>
      </c>
      <c r="BG5034">
        <v>0</v>
      </c>
      <c r="BH5034" t="s">
        <v>6171</v>
      </c>
      <c r="BI5034">
        <v>43</v>
      </c>
      <c r="BJ5034" t="s">
        <v>6172</v>
      </c>
      <c r="BK5034">
        <v>0</v>
      </c>
      <c r="BL5034">
        <v>77</v>
      </c>
      <c r="BM5034" s="3">
        <f t="shared" si="710"/>
        <v>0.74025974025974028</v>
      </c>
    </row>
    <row r="5035" spans="1:65">
      <c r="A5035" t="s">
        <v>5176</v>
      </c>
      <c r="B5035" s="2">
        <v>45963</v>
      </c>
      <c r="C5035" t="s">
        <v>4641</v>
      </c>
      <c r="D5035" t="s">
        <v>5143</v>
      </c>
      <c r="E5035">
        <v>11</v>
      </c>
      <c r="F5035" t="s">
        <v>61</v>
      </c>
      <c r="G5035" t="s">
        <v>50</v>
      </c>
      <c r="H5035" t="s">
        <v>170</v>
      </c>
      <c r="I5035" t="s">
        <v>64</v>
      </c>
      <c r="J5035" t="s">
        <v>81</v>
      </c>
      <c r="K5035" t="s">
        <v>75</v>
      </c>
      <c r="L5035" t="s">
        <v>87</v>
      </c>
      <c r="M5035" t="s">
        <v>56</v>
      </c>
      <c r="N5035" t="s">
        <v>76</v>
      </c>
      <c r="O5035" t="s">
        <v>120</v>
      </c>
      <c r="P5035">
        <v>41</v>
      </c>
      <c r="Q5035">
        <v>43</v>
      </c>
      <c r="R5035">
        <v>43</v>
      </c>
      <c r="S5035">
        <v>1</v>
      </c>
      <c r="T5035">
        <f t="shared" si="702"/>
        <v>42</v>
      </c>
      <c r="U5035">
        <v>40</v>
      </c>
      <c r="V5035">
        <f t="shared" si="703"/>
        <v>2</v>
      </c>
      <c r="W5035" s="3">
        <f t="shared" si="704"/>
        <v>2.3255813953488372E-2</v>
      </c>
      <c r="X5035">
        <v>38</v>
      </c>
      <c r="Y5035" s="4">
        <v>5.4</v>
      </c>
      <c r="Z5035" s="4">
        <v>2.2000000000000002</v>
      </c>
      <c r="AA5035" s="5">
        <v>78198.37</v>
      </c>
      <c r="AB5035" s="5">
        <f t="shared" si="705"/>
        <v>3127934.8</v>
      </c>
      <c r="AC5035" s="5">
        <v>54587.45</v>
      </c>
      <c r="AD5035" s="5">
        <f t="shared" si="706"/>
        <v>2347260.35</v>
      </c>
      <c r="AE5035" s="5">
        <v>127753.68</v>
      </c>
      <c r="AF5035" s="5">
        <v>37489.24</v>
      </c>
      <c r="AG5035" s="5">
        <v>10142.280000000001</v>
      </c>
      <c r="AH5035" s="5">
        <v>3190</v>
      </c>
      <c r="AI5035" s="5">
        <v>6800</v>
      </c>
      <c r="AJ5035">
        <v>0</v>
      </c>
      <c r="AK5035" s="5">
        <v>0</v>
      </c>
      <c r="AL5035" s="5">
        <v>3029.63</v>
      </c>
      <c r="AM5035" s="5">
        <v>27868.62</v>
      </c>
      <c r="AN5035">
        <v>4</v>
      </c>
      <c r="AO5035">
        <v>4</v>
      </c>
      <c r="AP5035" t="str">
        <f t="shared" si="707"/>
        <v>Yes</v>
      </c>
      <c r="AQ5035">
        <v>0</v>
      </c>
      <c r="AR5035" s="5">
        <f t="shared" si="708"/>
        <v>2563533.7999999998</v>
      </c>
      <c r="AS5035" s="5">
        <f t="shared" si="709"/>
        <v>564401</v>
      </c>
      <c r="AT5035" t="s">
        <v>59</v>
      </c>
      <c r="AU5035" t="s">
        <v>6164</v>
      </c>
      <c r="AV5035" t="s">
        <v>6165</v>
      </c>
      <c r="AW5035" t="s">
        <v>6166</v>
      </c>
      <c r="AX5035" t="s">
        <v>6184</v>
      </c>
      <c r="AY5035">
        <v>42</v>
      </c>
      <c r="AZ5035">
        <v>0</v>
      </c>
      <c r="BA5035">
        <v>16</v>
      </c>
      <c r="BB5035" t="s">
        <v>6180</v>
      </c>
      <c r="BC5035">
        <v>0</v>
      </c>
      <c r="BD5035">
        <v>0</v>
      </c>
      <c r="BE5035" t="s">
        <v>6169</v>
      </c>
      <c r="BF5035" t="s">
        <v>6170</v>
      </c>
      <c r="BG5035">
        <v>1</v>
      </c>
      <c r="BH5035" t="s">
        <v>6179</v>
      </c>
      <c r="BI5035">
        <v>22</v>
      </c>
      <c r="BJ5035" t="s">
        <v>6172</v>
      </c>
      <c r="BK5035">
        <v>0</v>
      </c>
      <c r="BL5035">
        <v>52</v>
      </c>
      <c r="BM5035" s="3">
        <f t="shared" si="710"/>
        <v>0.82692307692307687</v>
      </c>
    </row>
    <row r="5036" spans="1:65">
      <c r="A5036" t="s">
        <v>5177</v>
      </c>
      <c r="B5036" s="2">
        <v>45963</v>
      </c>
      <c r="C5036" t="s">
        <v>4641</v>
      </c>
      <c r="D5036" t="s">
        <v>5143</v>
      </c>
      <c r="E5036">
        <v>11</v>
      </c>
      <c r="F5036" t="s">
        <v>49</v>
      </c>
      <c r="G5036" t="s">
        <v>79</v>
      </c>
      <c r="H5036" t="s">
        <v>111</v>
      </c>
      <c r="I5036" t="s">
        <v>64</v>
      </c>
      <c r="J5036" t="s">
        <v>65</v>
      </c>
      <c r="K5036" t="s">
        <v>54</v>
      </c>
      <c r="L5036" t="s">
        <v>55</v>
      </c>
      <c r="M5036" t="s">
        <v>56</v>
      </c>
      <c r="N5036" t="s">
        <v>109</v>
      </c>
      <c r="O5036" t="s">
        <v>58</v>
      </c>
      <c r="P5036">
        <v>59</v>
      </c>
      <c r="Q5036">
        <v>63</v>
      </c>
      <c r="R5036">
        <v>59</v>
      </c>
      <c r="S5036">
        <v>1</v>
      </c>
      <c r="T5036">
        <f t="shared" si="702"/>
        <v>58</v>
      </c>
      <c r="U5036">
        <v>57</v>
      </c>
      <c r="V5036">
        <f t="shared" si="703"/>
        <v>1</v>
      </c>
      <c r="W5036" s="3">
        <f t="shared" si="704"/>
        <v>1.6949152542372881E-2</v>
      </c>
      <c r="X5036">
        <v>23</v>
      </c>
      <c r="Y5036" s="4">
        <v>3.6</v>
      </c>
      <c r="Z5036" s="4">
        <v>0.8</v>
      </c>
      <c r="AA5036" s="5">
        <v>56699.42</v>
      </c>
      <c r="AB5036" s="5">
        <f t="shared" si="705"/>
        <v>3231866.94</v>
      </c>
      <c r="AC5036" s="5">
        <v>35032.53</v>
      </c>
      <c r="AD5036" s="5">
        <f t="shared" si="706"/>
        <v>2066919.27</v>
      </c>
      <c r="AE5036" s="5">
        <v>126914.35</v>
      </c>
      <c r="AF5036" s="5">
        <v>37428.980000000003</v>
      </c>
      <c r="AG5036" s="5">
        <v>9219.5300000000007</v>
      </c>
      <c r="AH5036" s="5">
        <v>1160</v>
      </c>
      <c r="AI5036" s="5">
        <v>4600</v>
      </c>
      <c r="AJ5036">
        <v>0</v>
      </c>
      <c r="AK5036" s="5">
        <v>0</v>
      </c>
      <c r="AL5036" s="5">
        <v>940.42</v>
      </c>
      <c r="AM5036" s="5">
        <v>78967.759999999995</v>
      </c>
      <c r="AN5036">
        <v>8</v>
      </c>
      <c r="AO5036">
        <v>7</v>
      </c>
      <c r="AP5036" t="str">
        <f t="shared" si="707"/>
        <v>Yes</v>
      </c>
      <c r="AQ5036">
        <v>1</v>
      </c>
      <c r="AR5036" s="5">
        <f t="shared" si="708"/>
        <v>2326150.31</v>
      </c>
      <c r="AS5036" s="5">
        <f t="shared" si="709"/>
        <v>905716.63</v>
      </c>
      <c r="AT5036" t="s">
        <v>59</v>
      </c>
      <c r="AU5036" t="s">
        <v>6164</v>
      </c>
      <c r="AV5036" t="s">
        <v>6165</v>
      </c>
      <c r="AW5036" t="s">
        <v>6166</v>
      </c>
      <c r="AX5036" t="s">
        <v>6167</v>
      </c>
      <c r="AY5036">
        <v>59</v>
      </c>
      <c r="AZ5036">
        <v>0</v>
      </c>
      <c r="BA5036">
        <v>13</v>
      </c>
      <c r="BB5036" t="s">
        <v>6198</v>
      </c>
      <c r="BC5036">
        <v>0</v>
      </c>
      <c r="BD5036">
        <v>0</v>
      </c>
      <c r="BE5036" t="s">
        <v>6169</v>
      </c>
      <c r="BF5036" t="s">
        <v>6170</v>
      </c>
      <c r="BG5036">
        <v>1</v>
      </c>
      <c r="BH5036" t="s">
        <v>6179</v>
      </c>
      <c r="BI5036">
        <v>30</v>
      </c>
      <c r="BJ5036" t="s">
        <v>6172</v>
      </c>
      <c r="BK5036">
        <v>0</v>
      </c>
      <c r="BL5036">
        <v>69</v>
      </c>
      <c r="BM5036" s="3">
        <f t="shared" si="710"/>
        <v>0.85507246376811596</v>
      </c>
    </row>
    <row r="5037" spans="1:65">
      <c r="A5037" t="s">
        <v>5178</v>
      </c>
      <c r="B5037" s="2">
        <v>45963</v>
      </c>
      <c r="C5037" t="s">
        <v>4641</v>
      </c>
      <c r="D5037" t="s">
        <v>5143</v>
      </c>
      <c r="E5037">
        <v>11</v>
      </c>
      <c r="F5037" t="s">
        <v>72</v>
      </c>
      <c r="G5037" t="s">
        <v>79</v>
      </c>
      <c r="H5037" t="s">
        <v>159</v>
      </c>
      <c r="I5037" t="s">
        <v>64</v>
      </c>
      <c r="J5037" t="s">
        <v>53</v>
      </c>
      <c r="K5037" t="s">
        <v>75</v>
      </c>
      <c r="L5037" t="s">
        <v>55</v>
      </c>
      <c r="M5037" t="s">
        <v>56</v>
      </c>
      <c r="N5037" t="s">
        <v>69</v>
      </c>
      <c r="O5037" t="s">
        <v>70</v>
      </c>
      <c r="P5037">
        <v>64</v>
      </c>
      <c r="Q5037">
        <v>67</v>
      </c>
      <c r="R5037">
        <v>67</v>
      </c>
      <c r="S5037">
        <v>1</v>
      </c>
      <c r="T5037">
        <f t="shared" si="702"/>
        <v>66</v>
      </c>
      <c r="U5037">
        <v>63</v>
      </c>
      <c r="V5037">
        <f t="shared" si="703"/>
        <v>3</v>
      </c>
      <c r="W5037" s="3">
        <f t="shared" si="704"/>
        <v>1.4925373134328358E-2</v>
      </c>
      <c r="X5037">
        <v>11</v>
      </c>
      <c r="Y5037" s="4">
        <v>7.3</v>
      </c>
      <c r="Z5037" s="4">
        <v>0.8</v>
      </c>
      <c r="AA5037" s="5">
        <v>36314.92</v>
      </c>
      <c r="AB5037" s="5">
        <f t="shared" si="705"/>
        <v>2287839.96</v>
      </c>
      <c r="AC5037" s="5">
        <v>23634.59</v>
      </c>
      <c r="AD5037" s="5">
        <f t="shared" si="706"/>
        <v>1583517.53</v>
      </c>
      <c r="AE5037" s="5">
        <v>110098.58</v>
      </c>
      <c r="AF5037" s="5">
        <v>28391.439999999999</v>
      </c>
      <c r="AG5037" s="5">
        <v>7663.83</v>
      </c>
      <c r="AH5037" s="5">
        <v>1160</v>
      </c>
      <c r="AI5037" s="5">
        <v>3200</v>
      </c>
      <c r="AJ5037">
        <v>0</v>
      </c>
      <c r="AK5037" s="5">
        <v>0</v>
      </c>
      <c r="AL5037" s="5">
        <v>2091.04</v>
      </c>
      <c r="AM5037" s="5">
        <v>41120.79</v>
      </c>
      <c r="AN5037">
        <v>4</v>
      </c>
      <c r="AO5037">
        <v>3</v>
      </c>
      <c r="AP5037" t="str">
        <f t="shared" si="707"/>
        <v>Yes</v>
      </c>
      <c r="AQ5037">
        <v>0</v>
      </c>
      <c r="AR5037" s="5">
        <f t="shared" si="708"/>
        <v>1777243.21</v>
      </c>
      <c r="AS5037" s="5">
        <f t="shared" si="709"/>
        <v>510596.75</v>
      </c>
      <c r="AT5037" t="s">
        <v>59</v>
      </c>
      <c r="AU5037" t="s">
        <v>6164</v>
      </c>
      <c r="AV5037" t="s">
        <v>6165</v>
      </c>
      <c r="AW5037" t="s">
        <v>6166</v>
      </c>
      <c r="AX5037" t="s">
        <v>6184</v>
      </c>
      <c r="AY5037">
        <v>65</v>
      </c>
      <c r="AZ5037">
        <v>0</v>
      </c>
      <c r="BA5037">
        <v>23</v>
      </c>
      <c r="BB5037" t="s">
        <v>6180</v>
      </c>
      <c r="BC5037">
        <v>0</v>
      </c>
      <c r="BD5037">
        <v>0</v>
      </c>
      <c r="BE5037" t="s">
        <v>6169</v>
      </c>
      <c r="BF5037" t="s">
        <v>6170</v>
      </c>
      <c r="BG5037">
        <v>0</v>
      </c>
      <c r="BH5037" t="s">
        <v>6171</v>
      </c>
      <c r="BI5037">
        <v>20</v>
      </c>
      <c r="BJ5037" t="s">
        <v>6172</v>
      </c>
      <c r="BK5037">
        <v>0</v>
      </c>
      <c r="BL5037">
        <v>77</v>
      </c>
      <c r="BM5037" s="3">
        <f t="shared" si="710"/>
        <v>0.87012987012987009</v>
      </c>
    </row>
    <row r="5038" spans="1:65">
      <c r="A5038" t="s">
        <v>5179</v>
      </c>
      <c r="B5038" s="2">
        <v>45963</v>
      </c>
      <c r="C5038" t="s">
        <v>4641</v>
      </c>
      <c r="D5038" t="s">
        <v>5143</v>
      </c>
      <c r="E5038">
        <v>11</v>
      </c>
      <c r="F5038" t="s">
        <v>72</v>
      </c>
      <c r="G5038" t="s">
        <v>62</v>
      </c>
      <c r="H5038" t="s">
        <v>175</v>
      </c>
      <c r="I5038" t="s">
        <v>52</v>
      </c>
      <c r="J5038" t="s">
        <v>65</v>
      </c>
      <c r="K5038" t="s">
        <v>75</v>
      </c>
      <c r="L5038" t="s">
        <v>92</v>
      </c>
      <c r="M5038" t="s">
        <v>56</v>
      </c>
      <c r="N5038" t="s">
        <v>57</v>
      </c>
      <c r="O5038" t="s">
        <v>70</v>
      </c>
      <c r="P5038">
        <v>50</v>
      </c>
      <c r="Q5038">
        <v>54</v>
      </c>
      <c r="R5038">
        <v>55</v>
      </c>
      <c r="S5038">
        <v>1</v>
      </c>
      <c r="T5038">
        <f t="shared" si="702"/>
        <v>54</v>
      </c>
      <c r="U5038">
        <v>49</v>
      </c>
      <c r="V5038">
        <f t="shared" si="703"/>
        <v>5</v>
      </c>
      <c r="W5038" s="3">
        <f t="shared" si="704"/>
        <v>1.8181818181818181E-2</v>
      </c>
      <c r="X5038">
        <v>23</v>
      </c>
      <c r="Y5038" s="4">
        <v>0</v>
      </c>
      <c r="Z5038" s="4">
        <v>1.8</v>
      </c>
      <c r="AA5038" s="5">
        <v>51982.37</v>
      </c>
      <c r="AB5038" s="5">
        <f t="shared" si="705"/>
        <v>2547136.13</v>
      </c>
      <c r="AC5038" s="5">
        <v>35313.620000000003</v>
      </c>
      <c r="AD5038" s="5">
        <f t="shared" si="706"/>
        <v>1942249.1</v>
      </c>
      <c r="AE5038" s="5">
        <v>128065.94</v>
      </c>
      <c r="AF5038" s="5">
        <v>32743.15</v>
      </c>
      <c r="AG5038" s="5">
        <v>9326.7199999999993</v>
      </c>
      <c r="AH5038" s="5">
        <v>2610</v>
      </c>
      <c r="AI5038" s="5">
        <v>4600</v>
      </c>
      <c r="AJ5038">
        <v>0</v>
      </c>
      <c r="AK5038" s="5">
        <v>0</v>
      </c>
      <c r="AL5038" s="5">
        <v>4706.79</v>
      </c>
      <c r="AM5038" s="5">
        <v>32326.94</v>
      </c>
      <c r="AN5038">
        <v>4</v>
      </c>
      <c r="AO5038">
        <v>2</v>
      </c>
      <c r="AP5038" t="str">
        <f t="shared" si="707"/>
        <v>Yes</v>
      </c>
      <c r="AQ5038">
        <v>1</v>
      </c>
      <c r="AR5038" s="5">
        <f t="shared" si="708"/>
        <v>2156628.64</v>
      </c>
      <c r="AS5038" s="5">
        <f t="shared" si="709"/>
        <v>390507.49</v>
      </c>
      <c r="AT5038" t="s">
        <v>59</v>
      </c>
      <c r="AU5038" t="s">
        <v>6164</v>
      </c>
      <c r="AV5038" t="s">
        <v>6165</v>
      </c>
      <c r="AW5038" t="s">
        <v>6166</v>
      </c>
      <c r="AX5038" t="s">
        <v>6184</v>
      </c>
      <c r="AY5038">
        <v>51</v>
      </c>
      <c r="AZ5038">
        <v>0</v>
      </c>
      <c r="BA5038">
        <v>26</v>
      </c>
      <c r="BB5038" t="s">
        <v>6180</v>
      </c>
      <c r="BC5038">
        <v>0</v>
      </c>
      <c r="BD5038">
        <v>0</v>
      </c>
      <c r="BE5038" t="s">
        <v>6169</v>
      </c>
      <c r="BF5038" t="s">
        <v>6170</v>
      </c>
      <c r="BG5038">
        <v>1</v>
      </c>
      <c r="BH5038" t="s">
        <v>6179</v>
      </c>
      <c r="BI5038">
        <v>45</v>
      </c>
      <c r="BJ5038" t="s">
        <v>6172</v>
      </c>
      <c r="BK5038">
        <v>0</v>
      </c>
      <c r="BL5038">
        <v>62</v>
      </c>
      <c r="BM5038" s="3">
        <f t="shared" si="710"/>
        <v>0.88709677419354838</v>
      </c>
    </row>
    <row r="5039" spans="1:65">
      <c r="A5039" t="s">
        <v>5180</v>
      </c>
      <c r="B5039" s="2">
        <v>45963</v>
      </c>
      <c r="C5039" t="s">
        <v>4641</v>
      </c>
      <c r="D5039" t="s">
        <v>5143</v>
      </c>
      <c r="E5039">
        <v>11</v>
      </c>
      <c r="F5039" t="s">
        <v>72</v>
      </c>
      <c r="G5039" t="s">
        <v>62</v>
      </c>
      <c r="H5039" t="s">
        <v>175</v>
      </c>
      <c r="I5039" t="s">
        <v>64</v>
      </c>
      <c r="J5039" t="s">
        <v>65</v>
      </c>
      <c r="K5039" t="s">
        <v>75</v>
      </c>
      <c r="L5039" t="s">
        <v>87</v>
      </c>
      <c r="M5039" t="s">
        <v>56</v>
      </c>
      <c r="N5039" t="s">
        <v>69</v>
      </c>
      <c r="O5039" t="s">
        <v>70</v>
      </c>
      <c r="P5039">
        <v>48</v>
      </c>
      <c r="Q5039">
        <v>51</v>
      </c>
      <c r="R5039">
        <v>53</v>
      </c>
      <c r="S5039">
        <v>1</v>
      </c>
      <c r="T5039">
        <f t="shared" si="702"/>
        <v>52</v>
      </c>
      <c r="U5039">
        <v>48</v>
      </c>
      <c r="V5039">
        <f t="shared" si="703"/>
        <v>4</v>
      </c>
      <c r="W5039" s="3">
        <f t="shared" si="704"/>
        <v>1.8867924528301886E-2</v>
      </c>
      <c r="X5039">
        <v>12</v>
      </c>
      <c r="Y5039" s="4">
        <v>5.7</v>
      </c>
      <c r="Z5039" s="4">
        <v>1.7</v>
      </c>
      <c r="AA5039" s="5">
        <v>51545.57</v>
      </c>
      <c r="AB5039" s="5">
        <f t="shared" si="705"/>
        <v>2474187.36</v>
      </c>
      <c r="AC5039" s="5">
        <v>35701.5</v>
      </c>
      <c r="AD5039" s="5">
        <f t="shared" si="706"/>
        <v>1892179.5</v>
      </c>
      <c r="AE5039" s="5">
        <v>115789.81</v>
      </c>
      <c r="AF5039" s="5">
        <v>32553.11</v>
      </c>
      <c r="AG5039" s="5">
        <v>7807.89</v>
      </c>
      <c r="AH5039" s="5">
        <v>2465</v>
      </c>
      <c r="AI5039" s="5">
        <v>4600</v>
      </c>
      <c r="AJ5039">
        <v>0</v>
      </c>
      <c r="AK5039" s="5">
        <v>0</v>
      </c>
      <c r="AL5039" s="5">
        <v>4085.36</v>
      </c>
      <c r="AM5039" s="5">
        <v>30665.51</v>
      </c>
      <c r="AN5039">
        <v>4</v>
      </c>
      <c r="AO5039">
        <v>2</v>
      </c>
      <c r="AP5039" t="str">
        <f t="shared" si="707"/>
        <v>Yes</v>
      </c>
      <c r="AQ5039">
        <v>1</v>
      </c>
      <c r="AR5039" s="5">
        <f t="shared" si="708"/>
        <v>2090146.18</v>
      </c>
      <c r="AS5039" s="5">
        <f t="shared" si="709"/>
        <v>384041.18</v>
      </c>
      <c r="AT5039" t="s">
        <v>59</v>
      </c>
      <c r="AU5039" t="s">
        <v>6164</v>
      </c>
      <c r="AV5039" t="s">
        <v>6165</v>
      </c>
      <c r="AW5039" t="s">
        <v>6166</v>
      </c>
      <c r="AX5039" t="s">
        <v>6184</v>
      </c>
      <c r="AY5039">
        <v>50</v>
      </c>
      <c r="AZ5039">
        <v>0</v>
      </c>
      <c r="BA5039">
        <v>29</v>
      </c>
      <c r="BB5039" t="s">
        <v>6180</v>
      </c>
      <c r="BC5039">
        <v>0</v>
      </c>
      <c r="BD5039">
        <v>0</v>
      </c>
      <c r="BE5039" t="s">
        <v>6169</v>
      </c>
      <c r="BF5039" t="s">
        <v>6170</v>
      </c>
      <c r="BG5039">
        <v>0</v>
      </c>
      <c r="BH5039" t="s">
        <v>6171</v>
      </c>
      <c r="BI5039">
        <v>29</v>
      </c>
      <c r="BJ5039" t="s">
        <v>6172</v>
      </c>
      <c r="BK5039">
        <v>0</v>
      </c>
      <c r="BL5039">
        <v>59</v>
      </c>
      <c r="BM5039" s="3">
        <f t="shared" si="710"/>
        <v>0.89830508474576276</v>
      </c>
    </row>
    <row r="5040" spans="1:65">
      <c r="A5040" t="s">
        <v>5181</v>
      </c>
      <c r="B5040" s="2">
        <v>45963</v>
      </c>
      <c r="C5040" t="s">
        <v>4641</v>
      </c>
      <c r="D5040" t="s">
        <v>5143</v>
      </c>
      <c r="E5040">
        <v>11</v>
      </c>
      <c r="F5040" t="s">
        <v>78</v>
      </c>
      <c r="G5040" t="s">
        <v>79</v>
      </c>
      <c r="H5040" t="s">
        <v>136</v>
      </c>
      <c r="I5040" t="s">
        <v>52</v>
      </c>
      <c r="J5040" t="s">
        <v>53</v>
      </c>
      <c r="K5040" t="s">
        <v>75</v>
      </c>
      <c r="L5040" t="s">
        <v>67</v>
      </c>
      <c r="M5040" t="s">
        <v>68</v>
      </c>
      <c r="N5040" t="s">
        <v>69</v>
      </c>
      <c r="O5040" t="s">
        <v>120</v>
      </c>
      <c r="P5040">
        <v>53</v>
      </c>
      <c r="Q5040">
        <v>55</v>
      </c>
      <c r="R5040">
        <v>53</v>
      </c>
      <c r="S5040">
        <v>4</v>
      </c>
      <c r="T5040">
        <f t="shared" si="702"/>
        <v>49</v>
      </c>
      <c r="U5040">
        <v>49</v>
      </c>
      <c r="V5040">
        <f t="shared" si="703"/>
        <v>0</v>
      </c>
      <c r="W5040" s="3">
        <f t="shared" si="704"/>
        <v>7.5471698113207544E-2</v>
      </c>
      <c r="X5040">
        <v>34</v>
      </c>
      <c r="Y5040" s="4">
        <v>2.9</v>
      </c>
      <c r="Z5040" s="4">
        <v>0.9</v>
      </c>
      <c r="AA5040" s="5">
        <v>36117.15</v>
      </c>
      <c r="AB5040" s="5">
        <f t="shared" si="705"/>
        <v>1769740.35</v>
      </c>
      <c r="AC5040" s="5">
        <v>21802.77</v>
      </c>
      <c r="AD5040" s="5">
        <f t="shared" si="706"/>
        <v>1155546.81</v>
      </c>
      <c r="AE5040" s="5">
        <v>93469.08</v>
      </c>
      <c r="AF5040" s="5">
        <v>25990.42</v>
      </c>
      <c r="AG5040" s="5">
        <v>9636.39</v>
      </c>
      <c r="AH5040" s="5">
        <v>1305</v>
      </c>
      <c r="AI5040" s="5">
        <v>14724.9</v>
      </c>
      <c r="AJ5040">
        <v>2</v>
      </c>
      <c r="AK5040" s="5">
        <v>16955.419999999998</v>
      </c>
      <c r="AL5040" s="5">
        <v>0</v>
      </c>
      <c r="AM5040" s="5">
        <v>30746.7</v>
      </c>
      <c r="AN5040">
        <v>4</v>
      </c>
      <c r="AO5040">
        <v>4</v>
      </c>
      <c r="AP5040" t="str">
        <f t="shared" si="707"/>
        <v>Yes</v>
      </c>
      <c r="AQ5040">
        <v>2</v>
      </c>
      <c r="AR5040" s="5">
        <f t="shared" si="708"/>
        <v>1348374.72</v>
      </c>
      <c r="AS5040" s="5">
        <f t="shared" si="709"/>
        <v>421365.63</v>
      </c>
      <c r="AT5040" t="s">
        <v>1641</v>
      </c>
      <c r="AU5040" t="s">
        <v>6199</v>
      </c>
      <c r="AV5040" t="s">
        <v>6200</v>
      </c>
      <c r="AW5040" t="s">
        <v>6175</v>
      </c>
      <c r="AX5040" t="s">
        <v>6167</v>
      </c>
      <c r="AY5040">
        <v>53</v>
      </c>
      <c r="AZ5040">
        <v>0</v>
      </c>
      <c r="BA5040">
        <v>0</v>
      </c>
      <c r="BB5040" t="s">
        <v>6168</v>
      </c>
      <c r="BC5040">
        <v>0</v>
      </c>
      <c r="BD5040">
        <v>0</v>
      </c>
      <c r="BE5040" t="s">
        <v>6169</v>
      </c>
      <c r="BF5040" t="s">
        <v>6210</v>
      </c>
      <c r="BG5040">
        <v>0</v>
      </c>
      <c r="BH5040" t="s">
        <v>6171</v>
      </c>
      <c r="BI5040">
        <v>43</v>
      </c>
      <c r="BJ5040" t="s">
        <v>6172</v>
      </c>
      <c r="BK5040">
        <v>0</v>
      </c>
      <c r="BL5040">
        <v>72</v>
      </c>
      <c r="BM5040" s="3">
        <f t="shared" si="710"/>
        <v>0.73611111111111116</v>
      </c>
    </row>
    <row r="5041" spans="1:65">
      <c r="A5041" t="s">
        <v>5182</v>
      </c>
      <c r="B5041" s="2">
        <v>45963</v>
      </c>
      <c r="C5041" t="s">
        <v>4641</v>
      </c>
      <c r="D5041" t="s">
        <v>5143</v>
      </c>
      <c r="E5041">
        <v>11</v>
      </c>
      <c r="F5041" t="s">
        <v>61</v>
      </c>
      <c r="G5041" t="s">
        <v>62</v>
      </c>
      <c r="H5041" t="s">
        <v>115</v>
      </c>
      <c r="I5041" t="s">
        <v>64</v>
      </c>
      <c r="J5041" t="s">
        <v>53</v>
      </c>
      <c r="K5041" t="s">
        <v>54</v>
      </c>
      <c r="L5041" t="s">
        <v>67</v>
      </c>
      <c r="M5041" t="s">
        <v>68</v>
      </c>
      <c r="N5041" t="s">
        <v>69</v>
      </c>
      <c r="O5041" t="s">
        <v>58</v>
      </c>
      <c r="P5041">
        <v>55</v>
      </c>
      <c r="Q5041">
        <v>58</v>
      </c>
      <c r="R5041">
        <v>59</v>
      </c>
      <c r="S5041">
        <v>2</v>
      </c>
      <c r="T5041">
        <f t="shared" si="702"/>
        <v>57</v>
      </c>
      <c r="U5041">
        <v>53</v>
      </c>
      <c r="V5041">
        <f t="shared" si="703"/>
        <v>4</v>
      </c>
      <c r="W5041" s="3">
        <f t="shared" si="704"/>
        <v>3.3898305084745763E-2</v>
      </c>
      <c r="X5041">
        <v>0</v>
      </c>
      <c r="Y5041" s="4">
        <v>1.7</v>
      </c>
      <c r="Z5041" s="4">
        <v>1.7</v>
      </c>
      <c r="AA5041" s="5">
        <v>39014.379999999997</v>
      </c>
      <c r="AB5041" s="5">
        <f t="shared" si="705"/>
        <v>2067762.14</v>
      </c>
      <c r="AC5041" s="5">
        <v>21782.94</v>
      </c>
      <c r="AD5041" s="5">
        <f t="shared" si="706"/>
        <v>1285193.46</v>
      </c>
      <c r="AE5041" s="5">
        <v>98999.87</v>
      </c>
      <c r="AF5041" s="5">
        <v>23740.23</v>
      </c>
      <c r="AG5041" s="5">
        <v>6500</v>
      </c>
      <c r="AH5041" s="5">
        <v>2465</v>
      </c>
      <c r="AI5041" s="5">
        <v>6400</v>
      </c>
      <c r="AJ5041">
        <v>1</v>
      </c>
      <c r="AK5041" s="5">
        <v>8489.33</v>
      </c>
      <c r="AL5041" s="5">
        <v>2532.5</v>
      </c>
      <c r="AM5041" s="5">
        <v>32873.279999999999</v>
      </c>
      <c r="AN5041">
        <v>4</v>
      </c>
      <c r="AO5041">
        <v>4</v>
      </c>
      <c r="AP5041" t="str">
        <f t="shared" si="707"/>
        <v>Yes</v>
      </c>
      <c r="AQ5041">
        <v>2</v>
      </c>
      <c r="AR5041" s="5">
        <f t="shared" si="708"/>
        <v>1467193.67</v>
      </c>
      <c r="AS5041" s="5">
        <f t="shared" si="709"/>
        <v>600568.47</v>
      </c>
      <c r="AT5041" t="s">
        <v>116</v>
      </c>
      <c r="AU5041" t="s">
        <v>6199</v>
      </c>
      <c r="AV5041" t="s">
        <v>6200</v>
      </c>
      <c r="AW5041" t="s">
        <v>6175</v>
      </c>
      <c r="AX5041" t="s">
        <v>6184</v>
      </c>
      <c r="AY5041">
        <v>59</v>
      </c>
      <c r="AZ5041">
        <v>2</v>
      </c>
      <c r="BA5041">
        <v>30</v>
      </c>
      <c r="BB5041" t="s">
        <v>6185</v>
      </c>
      <c r="BC5041">
        <v>0</v>
      </c>
      <c r="BD5041">
        <v>0</v>
      </c>
      <c r="BE5041" t="s">
        <v>6169</v>
      </c>
      <c r="BF5041" t="s">
        <v>6212</v>
      </c>
      <c r="BG5041">
        <v>0</v>
      </c>
      <c r="BH5041" t="s">
        <v>6171</v>
      </c>
      <c r="BI5041">
        <v>33</v>
      </c>
      <c r="BJ5041" t="s">
        <v>6172</v>
      </c>
      <c r="BK5041">
        <v>0</v>
      </c>
      <c r="BL5041">
        <v>74</v>
      </c>
      <c r="BM5041" s="3">
        <f t="shared" si="710"/>
        <v>0.79729729729729726</v>
      </c>
    </row>
    <row r="5042" spans="1:65">
      <c r="A5042" t="s">
        <v>5183</v>
      </c>
      <c r="B5042" s="2">
        <v>45964</v>
      </c>
      <c r="C5042" t="s">
        <v>4641</v>
      </c>
      <c r="D5042" t="s">
        <v>5143</v>
      </c>
      <c r="E5042">
        <v>11</v>
      </c>
      <c r="F5042" t="s">
        <v>49</v>
      </c>
      <c r="G5042" t="s">
        <v>79</v>
      </c>
      <c r="H5042" t="s">
        <v>111</v>
      </c>
      <c r="I5042" t="s">
        <v>64</v>
      </c>
      <c r="J5042" t="s">
        <v>53</v>
      </c>
      <c r="K5042" t="s">
        <v>75</v>
      </c>
      <c r="L5042" t="s">
        <v>67</v>
      </c>
      <c r="M5042" t="s">
        <v>56</v>
      </c>
      <c r="N5042" t="s">
        <v>94</v>
      </c>
      <c r="O5042" t="s">
        <v>82</v>
      </c>
      <c r="P5042">
        <v>73</v>
      </c>
      <c r="Q5042">
        <v>76</v>
      </c>
      <c r="R5042">
        <v>72</v>
      </c>
      <c r="S5042">
        <v>2</v>
      </c>
      <c r="T5042">
        <f t="shared" si="702"/>
        <v>70</v>
      </c>
      <c r="U5042">
        <v>70</v>
      </c>
      <c r="V5042">
        <f t="shared" si="703"/>
        <v>0</v>
      </c>
      <c r="W5042" s="3">
        <f t="shared" si="704"/>
        <v>2.7777777777777776E-2</v>
      </c>
      <c r="X5042">
        <v>28</v>
      </c>
      <c r="Y5042" s="4">
        <v>10.4</v>
      </c>
      <c r="Z5042" s="4">
        <v>1.5</v>
      </c>
      <c r="AA5042" s="5">
        <v>35789.21</v>
      </c>
      <c r="AB5042" s="5">
        <f t="shared" si="705"/>
        <v>2505244.7000000002</v>
      </c>
      <c r="AC5042" s="5">
        <v>22846.69</v>
      </c>
      <c r="AD5042" s="5">
        <f t="shared" si="706"/>
        <v>1644961.68</v>
      </c>
      <c r="AE5042" s="5">
        <v>119147.74</v>
      </c>
      <c r="AF5042" s="5">
        <v>33384.160000000003</v>
      </c>
      <c r="AG5042" s="5">
        <v>10187.950000000001</v>
      </c>
      <c r="AH5042" s="5">
        <v>2175</v>
      </c>
      <c r="AI5042" s="5">
        <v>6400</v>
      </c>
      <c r="AJ5042">
        <v>0</v>
      </c>
      <c r="AK5042" s="5">
        <v>0</v>
      </c>
      <c r="AL5042" s="5">
        <v>0</v>
      </c>
      <c r="AM5042" s="5">
        <v>51361.61</v>
      </c>
      <c r="AN5042">
        <v>4</v>
      </c>
      <c r="AO5042">
        <v>5</v>
      </c>
      <c r="AP5042" t="str">
        <f t="shared" si="707"/>
        <v>No</v>
      </c>
      <c r="AQ5042">
        <v>3</v>
      </c>
      <c r="AR5042" s="5">
        <f t="shared" si="708"/>
        <v>1867618.14</v>
      </c>
      <c r="AS5042" s="5">
        <f t="shared" si="709"/>
        <v>637626.56000000006</v>
      </c>
      <c r="AT5042" t="s">
        <v>59</v>
      </c>
      <c r="AU5042" t="s">
        <v>6164</v>
      </c>
      <c r="AV5042" t="s">
        <v>6165</v>
      </c>
      <c r="AW5042" t="s">
        <v>6166</v>
      </c>
      <c r="AX5042" t="s">
        <v>6177</v>
      </c>
      <c r="AY5042">
        <v>75</v>
      </c>
      <c r="AZ5042">
        <v>0</v>
      </c>
      <c r="BA5042">
        <v>0</v>
      </c>
      <c r="BB5042" t="s">
        <v>6168</v>
      </c>
      <c r="BC5042">
        <v>0</v>
      </c>
      <c r="BD5042">
        <v>1</v>
      </c>
      <c r="BE5042" t="s">
        <v>6188</v>
      </c>
      <c r="BF5042" t="s">
        <v>6170</v>
      </c>
      <c r="BG5042">
        <v>1</v>
      </c>
      <c r="BH5042" t="s">
        <v>6186</v>
      </c>
      <c r="BI5042">
        <v>30</v>
      </c>
      <c r="BJ5042" t="s">
        <v>6172</v>
      </c>
      <c r="BK5042">
        <v>0</v>
      </c>
      <c r="BL5042">
        <v>81</v>
      </c>
      <c r="BM5042" s="3">
        <f t="shared" si="710"/>
        <v>0.88888888888888884</v>
      </c>
    </row>
    <row r="5043" spans="1:65">
      <c r="A5043" t="s">
        <v>5184</v>
      </c>
      <c r="B5043" s="2">
        <v>45964</v>
      </c>
      <c r="C5043" t="s">
        <v>4641</v>
      </c>
      <c r="D5043" t="s">
        <v>5143</v>
      </c>
      <c r="E5043">
        <v>11</v>
      </c>
      <c r="F5043" t="s">
        <v>78</v>
      </c>
      <c r="G5043" t="s">
        <v>79</v>
      </c>
      <c r="H5043" t="s">
        <v>80</v>
      </c>
      <c r="I5043" t="s">
        <v>74</v>
      </c>
      <c r="J5043" t="s">
        <v>81</v>
      </c>
      <c r="K5043" t="s">
        <v>66</v>
      </c>
      <c r="L5043" t="s">
        <v>55</v>
      </c>
      <c r="M5043" t="s">
        <v>56</v>
      </c>
      <c r="N5043" t="s">
        <v>94</v>
      </c>
      <c r="O5043" t="s">
        <v>70</v>
      </c>
      <c r="P5043">
        <v>42</v>
      </c>
      <c r="Q5043">
        <v>44</v>
      </c>
      <c r="R5043">
        <v>42</v>
      </c>
      <c r="S5043">
        <v>1</v>
      </c>
      <c r="T5043">
        <f t="shared" si="702"/>
        <v>41</v>
      </c>
      <c r="U5043">
        <v>40</v>
      </c>
      <c r="V5043">
        <f t="shared" si="703"/>
        <v>1</v>
      </c>
      <c r="W5043" s="3">
        <f t="shared" si="704"/>
        <v>2.3809523809523808E-2</v>
      </c>
      <c r="X5043">
        <v>25</v>
      </c>
      <c r="Y5043" s="4">
        <v>5.4</v>
      </c>
      <c r="Z5043" s="4">
        <v>1.5</v>
      </c>
      <c r="AA5043" s="5">
        <v>73967.679999999993</v>
      </c>
      <c r="AB5043" s="5">
        <f t="shared" si="705"/>
        <v>2958707.2</v>
      </c>
      <c r="AC5043" s="5">
        <v>53404.26</v>
      </c>
      <c r="AD5043" s="5">
        <f t="shared" si="706"/>
        <v>2242978.92</v>
      </c>
      <c r="AE5043" s="5">
        <v>127841.82</v>
      </c>
      <c r="AF5043" s="5">
        <v>37527.9</v>
      </c>
      <c r="AG5043" s="5">
        <v>9812.2199999999993</v>
      </c>
      <c r="AH5043" s="5">
        <v>2175</v>
      </c>
      <c r="AI5043" s="5">
        <v>6800</v>
      </c>
      <c r="AJ5043">
        <v>0</v>
      </c>
      <c r="AK5043" s="5">
        <v>0</v>
      </c>
      <c r="AL5043" s="5">
        <v>1526.51</v>
      </c>
      <c r="AM5043" s="5">
        <v>26245.599999999999</v>
      </c>
      <c r="AN5043">
        <v>4</v>
      </c>
      <c r="AO5043">
        <v>4</v>
      </c>
      <c r="AP5043" t="str">
        <f t="shared" si="707"/>
        <v>Yes</v>
      </c>
      <c r="AQ5043">
        <v>0</v>
      </c>
      <c r="AR5043" s="5">
        <f t="shared" si="708"/>
        <v>2454907.9700000002</v>
      </c>
      <c r="AS5043" s="5">
        <f t="shared" si="709"/>
        <v>503799.23</v>
      </c>
      <c r="AT5043" t="s">
        <v>59</v>
      </c>
      <c r="AU5043" t="s">
        <v>6164</v>
      </c>
      <c r="AV5043" t="s">
        <v>6165</v>
      </c>
      <c r="AW5043" t="s">
        <v>6166</v>
      </c>
      <c r="AX5043" t="s">
        <v>6167</v>
      </c>
      <c r="AY5043">
        <v>44</v>
      </c>
      <c r="AZ5043">
        <v>0</v>
      </c>
      <c r="BA5043">
        <v>14</v>
      </c>
      <c r="BB5043" t="s">
        <v>6198</v>
      </c>
      <c r="BC5043">
        <v>0</v>
      </c>
      <c r="BD5043">
        <v>0</v>
      </c>
      <c r="BE5043" t="s">
        <v>6169</v>
      </c>
      <c r="BF5043" t="s">
        <v>6170</v>
      </c>
      <c r="BG5043">
        <v>1</v>
      </c>
      <c r="BH5043" t="s">
        <v>6186</v>
      </c>
      <c r="BI5043">
        <v>34</v>
      </c>
      <c r="BJ5043" t="s">
        <v>6172</v>
      </c>
      <c r="BK5043">
        <v>0</v>
      </c>
      <c r="BL5043">
        <v>48</v>
      </c>
      <c r="BM5043" s="3">
        <f t="shared" si="710"/>
        <v>0.875</v>
      </c>
    </row>
    <row r="5044" spans="1:65">
      <c r="A5044" t="s">
        <v>5185</v>
      </c>
      <c r="B5044" s="2">
        <v>45964</v>
      </c>
      <c r="C5044" t="s">
        <v>4641</v>
      </c>
      <c r="D5044" t="s">
        <v>5143</v>
      </c>
      <c r="E5044">
        <v>11</v>
      </c>
      <c r="F5044" t="s">
        <v>72</v>
      </c>
      <c r="G5044" t="s">
        <v>50</v>
      </c>
      <c r="H5044" t="s">
        <v>138</v>
      </c>
      <c r="I5044" t="s">
        <v>52</v>
      </c>
      <c r="J5044" t="s">
        <v>65</v>
      </c>
      <c r="K5044" t="s">
        <v>75</v>
      </c>
      <c r="L5044" t="s">
        <v>67</v>
      </c>
      <c r="M5044" t="s">
        <v>56</v>
      </c>
      <c r="N5044" t="s">
        <v>94</v>
      </c>
      <c r="O5044" t="s">
        <v>58</v>
      </c>
      <c r="P5044">
        <v>49</v>
      </c>
      <c r="Q5044">
        <v>50</v>
      </c>
      <c r="R5044">
        <v>50</v>
      </c>
      <c r="S5044">
        <v>1</v>
      </c>
      <c r="T5044">
        <f t="shared" si="702"/>
        <v>49</v>
      </c>
      <c r="U5044">
        <v>48</v>
      </c>
      <c r="V5044">
        <f t="shared" si="703"/>
        <v>1</v>
      </c>
      <c r="W5044" s="3">
        <f t="shared" si="704"/>
        <v>0.02</v>
      </c>
      <c r="X5044">
        <v>45</v>
      </c>
      <c r="Y5044" s="4">
        <v>5.8</v>
      </c>
      <c r="Z5044" s="4">
        <v>2.5</v>
      </c>
      <c r="AA5044" s="5">
        <v>52643.37</v>
      </c>
      <c r="AB5044" s="5">
        <f t="shared" si="705"/>
        <v>2526881.7599999998</v>
      </c>
      <c r="AC5044" s="5">
        <v>34191.96</v>
      </c>
      <c r="AD5044" s="5">
        <f t="shared" si="706"/>
        <v>1709598</v>
      </c>
      <c r="AE5044" s="5">
        <v>117737.64</v>
      </c>
      <c r="AF5044" s="5">
        <v>31844.85</v>
      </c>
      <c r="AG5044" s="5">
        <v>12125.28</v>
      </c>
      <c r="AH5044" s="5">
        <v>3625</v>
      </c>
      <c r="AI5044" s="5">
        <v>4600</v>
      </c>
      <c r="AJ5044">
        <v>0</v>
      </c>
      <c r="AK5044" s="5">
        <v>0</v>
      </c>
      <c r="AL5044" s="5">
        <v>954.41</v>
      </c>
      <c r="AM5044" s="5">
        <v>30523.75</v>
      </c>
      <c r="AN5044">
        <v>4</v>
      </c>
      <c r="AO5044">
        <v>3</v>
      </c>
      <c r="AP5044" t="str">
        <f t="shared" si="707"/>
        <v>Yes</v>
      </c>
      <c r="AQ5044">
        <v>1</v>
      </c>
      <c r="AR5044" s="5">
        <f t="shared" si="708"/>
        <v>1911008.93</v>
      </c>
      <c r="AS5044" s="5">
        <f t="shared" si="709"/>
        <v>615872.82999999996</v>
      </c>
      <c r="AT5044" t="s">
        <v>59</v>
      </c>
      <c r="AU5044" t="s">
        <v>6164</v>
      </c>
      <c r="AV5044" t="s">
        <v>6165</v>
      </c>
      <c r="AW5044" t="s">
        <v>6166</v>
      </c>
      <c r="AX5044" t="s">
        <v>6184</v>
      </c>
      <c r="AY5044">
        <v>54</v>
      </c>
      <c r="AZ5044">
        <v>4</v>
      </c>
      <c r="BA5044">
        <v>10</v>
      </c>
      <c r="BB5044" t="s">
        <v>6185</v>
      </c>
      <c r="BC5044">
        <v>0</v>
      </c>
      <c r="BD5044">
        <v>0</v>
      </c>
      <c r="BE5044" t="s">
        <v>6169</v>
      </c>
      <c r="BF5044" t="s">
        <v>6170</v>
      </c>
      <c r="BG5044">
        <v>3</v>
      </c>
      <c r="BH5044" t="s">
        <v>6197</v>
      </c>
      <c r="BI5044">
        <v>68</v>
      </c>
      <c r="BJ5044" t="s">
        <v>6193</v>
      </c>
      <c r="BK5044">
        <v>0</v>
      </c>
      <c r="BL5044">
        <v>63</v>
      </c>
      <c r="BM5044" s="3">
        <f t="shared" si="710"/>
        <v>0.79365079365079361</v>
      </c>
    </row>
    <row r="5045" spans="1:65">
      <c r="A5045" t="s">
        <v>5186</v>
      </c>
      <c r="B5045" s="2">
        <v>45964</v>
      </c>
      <c r="C5045" t="s">
        <v>4641</v>
      </c>
      <c r="D5045" t="s">
        <v>5143</v>
      </c>
      <c r="E5045">
        <v>11</v>
      </c>
      <c r="F5045" t="s">
        <v>78</v>
      </c>
      <c r="G5045" t="s">
        <v>62</v>
      </c>
      <c r="H5045" t="s">
        <v>168</v>
      </c>
      <c r="I5045" t="s">
        <v>74</v>
      </c>
      <c r="J5045" t="s">
        <v>53</v>
      </c>
      <c r="K5045" t="s">
        <v>75</v>
      </c>
      <c r="L5045" t="s">
        <v>55</v>
      </c>
      <c r="M5045" t="s">
        <v>56</v>
      </c>
      <c r="N5045" t="s">
        <v>109</v>
      </c>
      <c r="O5045" t="s">
        <v>70</v>
      </c>
      <c r="P5045">
        <v>51</v>
      </c>
      <c r="Q5045">
        <v>52</v>
      </c>
      <c r="R5045">
        <v>49</v>
      </c>
      <c r="S5045">
        <v>1</v>
      </c>
      <c r="T5045">
        <f t="shared" si="702"/>
        <v>48</v>
      </c>
      <c r="U5045">
        <v>48</v>
      </c>
      <c r="V5045">
        <f t="shared" si="703"/>
        <v>0</v>
      </c>
      <c r="W5045" s="3">
        <f t="shared" si="704"/>
        <v>2.0408163265306121E-2</v>
      </c>
      <c r="X5045">
        <v>30</v>
      </c>
      <c r="Y5045" s="4">
        <v>4.8</v>
      </c>
      <c r="Z5045" s="4">
        <v>1</v>
      </c>
      <c r="AA5045" s="5">
        <v>36169.620000000003</v>
      </c>
      <c r="AB5045" s="5">
        <f t="shared" si="705"/>
        <v>1736141.76</v>
      </c>
      <c r="AC5045" s="5">
        <v>23641.03</v>
      </c>
      <c r="AD5045" s="5">
        <f t="shared" si="706"/>
        <v>1158410.47</v>
      </c>
      <c r="AE5045" s="5">
        <v>83758.87</v>
      </c>
      <c r="AF5045" s="5">
        <v>24068.79</v>
      </c>
      <c r="AG5045" s="5">
        <v>9387.81</v>
      </c>
      <c r="AH5045" s="5">
        <v>1450</v>
      </c>
      <c r="AI5045" s="5">
        <v>3200</v>
      </c>
      <c r="AJ5045">
        <v>0</v>
      </c>
      <c r="AK5045" s="5">
        <v>0</v>
      </c>
      <c r="AL5045" s="5">
        <v>0</v>
      </c>
      <c r="AM5045" s="5">
        <v>74105.210000000006</v>
      </c>
      <c r="AN5045">
        <v>8</v>
      </c>
      <c r="AO5045">
        <v>8</v>
      </c>
      <c r="AP5045" t="str">
        <f t="shared" si="707"/>
        <v>Yes</v>
      </c>
      <c r="AQ5045">
        <v>1</v>
      </c>
      <c r="AR5045" s="5">
        <f t="shared" si="708"/>
        <v>1354381.15</v>
      </c>
      <c r="AS5045" s="5">
        <f t="shared" si="709"/>
        <v>381760.61</v>
      </c>
      <c r="AT5045" t="s">
        <v>59</v>
      </c>
      <c r="AU5045" t="s">
        <v>6164</v>
      </c>
      <c r="AV5045" t="s">
        <v>6165</v>
      </c>
      <c r="AW5045" t="s">
        <v>6166</v>
      </c>
      <c r="AX5045" t="s">
        <v>6167</v>
      </c>
      <c r="AY5045">
        <v>54</v>
      </c>
      <c r="AZ5045">
        <v>0</v>
      </c>
      <c r="BA5045">
        <v>0</v>
      </c>
      <c r="BB5045" t="s">
        <v>6168</v>
      </c>
      <c r="BC5045">
        <v>0</v>
      </c>
      <c r="BD5045">
        <v>0</v>
      </c>
      <c r="BE5045" t="s">
        <v>6169</v>
      </c>
      <c r="BF5045" t="s">
        <v>6170</v>
      </c>
      <c r="BG5045">
        <v>1</v>
      </c>
      <c r="BH5045" t="s">
        <v>6186</v>
      </c>
      <c r="BI5045">
        <v>50</v>
      </c>
      <c r="BJ5045" t="s">
        <v>6172</v>
      </c>
      <c r="BK5045">
        <v>0</v>
      </c>
      <c r="BL5045">
        <v>70</v>
      </c>
      <c r="BM5045" s="3">
        <f t="shared" si="710"/>
        <v>0.7</v>
      </c>
    </row>
    <row r="5046" spans="1:65">
      <c r="A5046" t="s">
        <v>5187</v>
      </c>
      <c r="B5046" s="2">
        <v>45964</v>
      </c>
      <c r="C5046" t="s">
        <v>4641</v>
      </c>
      <c r="D5046" t="s">
        <v>5143</v>
      </c>
      <c r="E5046">
        <v>11</v>
      </c>
      <c r="F5046" t="s">
        <v>61</v>
      </c>
      <c r="G5046" t="s">
        <v>50</v>
      </c>
      <c r="H5046" t="s">
        <v>170</v>
      </c>
      <c r="I5046" t="s">
        <v>74</v>
      </c>
      <c r="J5046" t="s">
        <v>65</v>
      </c>
      <c r="K5046" t="s">
        <v>66</v>
      </c>
      <c r="L5046" t="s">
        <v>55</v>
      </c>
      <c r="M5046" t="s">
        <v>56</v>
      </c>
      <c r="N5046" t="s">
        <v>94</v>
      </c>
      <c r="O5046" t="s">
        <v>82</v>
      </c>
      <c r="P5046">
        <v>49</v>
      </c>
      <c r="Q5046">
        <v>50</v>
      </c>
      <c r="R5046">
        <v>48</v>
      </c>
      <c r="S5046">
        <v>1</v>
      </c>
      <c r="T5046">
        <f t="shared" si="702"/>
        <v>47</v>
      </c>
      <c r="U5046">
        <v>47</v>
      </c>
      <c r="V5046">
        <f t="shared" si="703"/>
        <v>0</v>
      </c>
      <c r="W5046" s="3">
        <f t="shared" si="704"/>
        <v>2.0833333333333332E-2</v>
      </c>
      <c r="X5046">
        <v>32</v>
      </c>
      <c r="Y5046" s="4">
        <v>1.2</v>
      </c>
      <c r="Z5046" s="4">
        <v>0.7</v>
      </c>
      <c r="AA5046" s="5">
        <v>49066.05</v>
      </c>
      <c r="AB5046" s="5">
        <f t="shared" si="705"/>
        <v>2306104.35</v>
      </c>
      <c r="AC5046" s="5">
        <v>35081.82</v>
      </c>
      <c r="AD5046" s="5">
        <f t="shared" si="706"/>
        <v>1683927.36</v>
      </c>
      <c r="AE5046" s="5">
        <v>105135.24</v>
      </c>
      <c r="AF5046" s="5">
        <v>30368.959999999999</v>
      </c>
      <c r="AG5046" s="5">
        <v>9711.83</v>
      </c>
      <c r="AH5046" s="5">
        <v>1015</v>
      </c>
      <c r="AI5046" s="5">
        <v>4600</v>
      </c>
      <c r="AJ5046">
        <v>0</v>
      </c>
      <c r="AK5046" s="5">
        <v>0</v>
      </c>
      <c r="AL5046" s="5">
        <v>0</v>
      </c>
      <c r="AM5046" s="5">
        <v>30519.48</v>
      </c>
      <c r="AN5046">
        <v>4</v>
      </c>
      <c r="AO5046">
        <v>4</v>
      </c>
      <c r="AP5046" t="str">
        <f t="shared" si="707"/>
        <v>Yes</v>
      </c>
      <c r="AQ5046">
        <v>1</v>
      </c>
      <c r="AR5046" s="5">
        <f t="shared" si="708"/>
        <v>1865277.87</v>
      </c>
      <c r="AS5046" s="5">
        <f t="shared" si="709"/>
        <v>440826.48</v>
      </c>
      <c r="AT5046" t="s">
        <v>59</v>
      </c>
      <c r="AU5046" t="s">
        <v>6164</v>
      </c>
      <c r="AV5046" t="s">
        <v>6165</v>
      </c>
      <c r="AW5046" t="s">
        <v>6166</v>
      </c>
      <c r="AX5046" t="s">
        <v>6167</v>
      </c>
      <c r="AY5046">
        <v>52</v>
      </c>
      <c r="AZ5046">
        <v>0</v>
      </c>
      <c r="BA5046">
        <v>0</v>
      </c>
      <c r="BB5046" t="s">
        <v>6168</v>
      </c>
      <c r="BC5046">
        <v>0</v>
      </c>
      <c r="BD5046">
        <v>0</v>
      </c>
      <c r="BE5046" t="s">
        <v>6169</v>
      </c>
      <c r="BF5046" t="s">
        <v>6170</v>
      </c>
      <c r="BG5046">
        <v>0</v>
      </c>
      <c r="BH5046" t="s">
        <v>6171</v>
      </c>
      <c r="BI5046">
        <v>33</v>
      </c>
      <c r="BJ5046" t="s">
        <v>6172</v>
      </c>
      <c r="BK5046">
        <v>0</v>
      </c>
      <c r="BL5046">
        <v>60</v>
      </c>
      <c r="BM5046" s="3">
        <f t="shared" si="710"/>
        <v>0.8</v>
      </c>
    </row>
    <row r="5047" spans="1:65">
      <c r="A5047" t="s">
        <v>5188</v>
      </c>
      <c r="B5047" s="2">
        <v>45964</v>
      </c>
      <c r="C5047" t="s">
        <v>4641</v>
      </c>
      <c r="D5047" t="s">
        <v>5143</v>
      </c>
      <c r="E5047">
        <v>11</v>
      </c>
      <c r="F5047" t="s">
        <v>49</v>
      </c>
      <c r="G5047" t="s">
        <v>50</v>
      </c>
      <c r="H5047" t="s">
        <v>245</v>
      </c>
      <c r="I5047" t="s">
        <v>52</v>
      </c>
      <c r="J5047" t="s">
        <v>65</v>
      </c>
      <c r="K5047" t="s">
        <v>75</v>
      </c>
      <c r="L5047" t="s">
        <v>67</v>
      </c>
      <c r="M5047" t="s">
        <v>56</v>
      </c>
      <c r="N5047" t="s">
        <v>94</v>
      </c>
      <c r="O5047" t="s">
        <v>58</v>
      </c>
      <c r="P5047">
        <v>55</v>
      </c>
      <c r="Q5047">
        <v>57</v>
      </c>
      <c r="R5047">
        <v>54</v>
      </c>
      <c r="S5047">
        <v>2</v>
      </c>
      <c r="T5047">
        <f t="shared" si="702"/>
        <v>52</v>
      </c>
      <c r="U5047">
        <v>52</v>
      </c>
      <c r="V5047">
        <f t="shared" si="703"/>
        <v>0</v>
      </c>
      <c r="W5047" s="3">
        <f t="shared" si="704"/>
        <v>3.7037037037037035E-2</v>
      </c>
      <c r="X5047">
        <v>48</v>
      </c>
      <c r="Y5047" s="4">
        <v>5</v>
      </c>
      <c r="Z5047" s="4">
        <v>1.5</v>
      </c>
      <c r="AA5047" s="5">
        <v>51796</v>
      </c>
      <c r="AB5047" s="5">
        <f t="shared" si="705"/>
        <v>2693392</v>
      </c>
      <c r="AC5047" s="5">
        <v>33764.99</v>
      </c>
      <c r="AD5047" s="5">
        <f t="shared" si="706"/>
        <v>1823309.46</v>
      </c>
      <c r="AE5047" s="5">
        <v>127328.56</v>
      </c>
      <c r="AF5047" s="5">
        <v>35271.019999999997</v>
      </c>
      <c r="AG5047" s="5">
        <v>12914.79</v>
      </c>
      <c r="AH5047" s="5">
        <v>2175</v>
      </c>
      <c r="AI5047" s="5">
        <v>9200</v>
      </c>
      <c r="AJ5047">
        <v>0</v>
      </c>
      <c r="AK5047" s="5">
        <v>0</v>
      </c>
      <c r="AL5047" s="5">
        <v>0</v>
      </c>
      <c r="AM5047" s="5">
        <v>37447.300000000003</v>
      </c>
      <c r="AN5047">
        <v>4</v>
      </c>
      <c r="AO5047">
        <v>5</v>
      </c>
      <c r="AP5047" t="str">
        <f t="shared" si="707"/>
        <v>No</v>
      </c>
      <c r="AQ5047">
        <v>2</v>
      </c>
      <c r="AR5047" s="5">
        <f t="shared" si="708"/>
        <v>2047646.13</v>
      </c>
      <c r="AS5047" s="5">
        <f t="shared" si="709"/>
        <v>645745.87</v>
      </c>
      <c r="AT5047" t="s">
        <v>59</v>
      </c>
      <c r="AU5047" t="s">
        <v>6164</v>
      </c>
      <c r="AV5047" t="s">
        <v>6165</v>
      </c>
      <c r="AW5047" t="s">
        <v>6166</v>
      </c>
      <c r="AX5047" t="s">
        <v>6167</v>
      </c>
      <c r="AY5047">
        <v>57</v>
      </c>
      <c r="AZ5047">
        <v>2</v>
      </c>
      <c r="BA5047">
        <v>0</v>
      </c>
      <c r="BB5047" t="s">
        <v>6168</v>
      </c>
      <c r="BC5047">
        <v>1</v>
      </c>
      <c r="BD5047">
        <v>0</v>
      </c>
      <c r="BE5047" t="s">
        <v>6178</v>
      </c>
      <c r="BF5047" t="s">
        <v>6170</v>
      </c>
      <c r="BG5047">
        <v>3</v>
      </c>
      <c r="BH5047" t="s">
        <v>6192</v>
      </c>
      <c r="BI5047">
        <v>58</v>
      </c>
      <c r="BJ5047" t="s">
        <v>6193</v>
      </c>
      <c r="BK5047">
        <v>0</v>
      </c>
      <c r="BL5047">
        <v>63</v>
      </c>
      <c r="BM5047" s="3">
        <f t="shared" si="710"/>
        <v>0.8571428571428571</v>
      </c>
    </row>
    <row r="5048" spans="1:65">
      <c r="A5048" t="s">
        <v>5189</v>
      </c>
      <c r="B5048" s="2">
        <v>45964</v>
      </c>
      <c r="C5048" t="s">
        <v>4641</v>
      </c>
      <c r="D5048" t="s">
        <v>5143</v>
      </c>
      <c r="E5048">
        <v>11</v>
      </c>
      <c r="F5048" t="s">
        <v>61</v>
      </c>
      <c r="G5048" t="s">
        <v>79</v>
      </c>
      <c r="H5048" t="s">
        <v>98</v>
      </c>
      <c r="I5048" t="s">
        <v>52</v>
      </c>
      <c r="J5048" t="s">
        <v>53</v>
      </c>
      <c r="K5048" t="s">
        <v>66</v>
      </c>
      <c r="L5048" t="s">
        <v>67</v>
      </c>
      <c r="M5048" t="s">
        <v>56</v>
      </c>
      <c r="N5048" t="s">
        <v>109</v>
      </c>
      <c r="O5048" t="s">
        <v>120</v>
      </c>
      <c r="P5048">
        <v>59</v>
      </c>
      <c r="Q5048">
        <v>60</v>
      </c>
      <c r="R5048">
        <v>57</v>
      </c>
      <c r="S5048">
        <v>2</v>
      </c>
      <c r="T5048">
        <f t="shared" si="702"/>
        <v>55</v>
      </c>
      <c r="U5048">
        <v>55</v>
      </c>
      <c r="V5048">
        <f t="shared" si="703"/>
        <v>0</v>
      </c>
      <c r="W5048" s="3">
        <f t="shared" si="704"/>
        <v>3.5087719298245612E-2</v>
      </c>
      <c r="X5048">
        <v>26</v>
      </c>
      <c r="Y5048" s="4">
        <v>1</v>
      </c>
      <c r="Z5048" s="4">
        <v>0.6</v>
      </c>
      <c r="AA5048" s="5">
        <v>34271.46</v>
      </c>
      <c r="AB5048" s="5">
        <f t="shared" si="705"/>
        <v>1884930.3</v>
      </c>
      <c r="AC5048" s="5">
        <v>23010</v>
      </c>
      <c r="AD5048" s="5">
        <f t="shared" si="706"/>
        <v>1311570</v>
      </c>
      <c r="AE5048" s="5">
        <v>101374.31</v>
      </c>
      <c r="AF5048" s="5">
        <v>25042.25</v>
      </c>
      <c r="AG5048" s="5">
        <v>9359.52</v>
      </c>
      <c r="AH5048" s="5">
        <v>870</v>
      </c>
      <c r="AI5048" s="5">
        <v>6400</v>
      </c>
      <c r="AJ5048">
        <v>0</v>
      </c>
      <c r="AK5048" s="5">
        <v>0</v>
      </c>
      <c r="AL5048" s="5">
        <v>0</v>
      </c>
      <c r="AM5048" s="5">
        <v>82879.61</v>
      </c>
      <c r="AN5048">
        <v>8</v>
      </c>
      <c r="AO5048">
        <v>10</v>
      </c>
      <c r="AP5048" t="str">
        <f t="shared" si="707"/>
        <v>No</v>
      </c>
      <c r="AQ5048">
        <v>3</v>
      </c>
      <c r="AR5048" s="5">
        <f t="shared" si="708"/>
        <v>1537495.69</v>
      </c>
      <c r="AS5048" s="5">
        <f t="shared" si="709"/>
        <v>347434.61</v>
      </c>
      <c r="AT5048" t="s">
        <v>116</v>
      </c>
      <c r="AU5048" t="s">
        <v>6164</v>
      </c>
      <c r="AV5048" t="s">
        <v>6165</v>
      </c>
      <c r="AW5048" t="s">
        <v>6166</v>
      </c>
      <c r="AX5048" t="s">
        <v>6167</v>
      </c>
      <c r="AY5048">
        <v>62</v>
      </c>
      <c r="AZ5048">
        <v>2</v>
      </c>
      <c r="BA5048">
        <v>0</v>
      </c>
      <c r="BB5048" t="s">
        <v>6168</v>
      </c>
      <c r="BC5048">
        <v>0</v>
      </c>
      <c r="BD5048">
        <v>2</v>
      </c>
      <c r="BE5048" t="s">
        <v>6188</v>
      </c>
      <c r="BF5048" t="s">
        <v>6170</v>
      </c>
      <c r="BG5048">
        <v>1</v>
      </c>
      <c r="BH5048" t="s">
        <v>6186</v>
      </c>
      <c r="BI5048">
        <v>30</v>
      </c>
      <c r="BJ5048" t="s">
        <v>6172</v>
      </c>
      <c r="BK5048">
        <v>0</v>
      </c>
      <c r="BL5048">
        <v>71</v>
      </c>
      <c r="BM5048" s="3">
        <f t="shared" si="710"/>
        <v>0.80281690140845074</v>
      </c>
    </row>
    <row r="5049" spans="1:65">
      <c r="A5049" t="s">
        <v>5190</v>
      </c>
      <c r="B5049" s="2">
        <v>45964</v>
      </c>
      <c r="C5049" t="s">
        <v>4641</v>
      </c>
      <c r="D5049" t="s">
        <v>5143</v>
      </c>
      <c r="E5049">
        <v>11</v>
      </c>
      <c r="F5049" t="s">
        <v>49</v>
      </c>
      <c r="G5049" t="s">
        <v>50</v>
      </c>
      <c r="H5049" t="s">
        <v>245</v>
      </c>
      <c r="I5049" t="s">
        <v>74</v>
      </c>
      <c r="J5049" t="s">
        <v>53</v>
      </c>
      <c r="K5049" t="s">
        <v>75</v>
      </c>
      <c r="L5049" t="s">
        <v>87</v>
      </c>
      <c r="M5049" t="s">
        <v>56</v>
      </c>
      <c r="N5049" t="s">
        <v>76</v>
      </c>
      <c r="O5049" t="s">
        <v>58</v>
      </c>
      <c r="P5049">
        <v>63</v>
      </c>
      <c r="Q5049">
        <v>68</v>
      </c>
      <c r="R5049">
        <v>66</v>
      </c>
      <c r="S5049">
        <v>1</v>
      </c>
      <c r="T5049">
        <f t="shared" si="702"/>
        <v>65</v>
      </c>
      <c r="U5049">
        <v>60</v>
      </c>
      <c r="V5049">
        <f t="shared" si="703"/>
        <v>5</v>
      </c>
      <c r="W5049" s="3">
        <f t="shared" si="704"/>
        <v>1.5151515151515152E-2</v>
      </c>
      <c r="X5049">
        <v>34</v>
      </c>
      <c r="Y5049" s="4">
        <v>5.0999999999999996</v>
      </c>
      <c r="Z5049" s="4">
        <v>1.4</v>
      </c>
      <c r="AA5049" s="5">
        <v>36319.75</v>
      </c>
      <c r="AB5049" s="5">
        <f t="shared" si="705"/>
        <v>2179185</v>
      </c>
      <c r="AC5049" s="5">
        <v>24013.49</v>
      </c>
      <c r="AD5049" s="5">
        <f t="shared" si="706"/>
        <v>1584890.34</v>
      </c>
      <c r="AE5049" s="5">
        <v>112282.64</v>
      </c>
      <c r="AF5049" s="5">
        <v>31056.5</v>
      </c>
      <c r="AG5049" s="5">
        <v>9708.3799999999992</v>
      </c>
      <c r="AH5049" s="5">
        <v>2030</v>
      </c>
      <c r="AI5049" s="5">
        <v>3200</v>
      </c>
      <c r="AJ5049">
        <v>0</v>
      </c>
      <c r="AK5049" s="5">
        <v>0</v>
      </c>
      <c r="AL5049" s="5">
        <v>3366.72</v>
      </c>
      <c r="AM5049" s="5">
        <v>40387.47</v>
      </c>
      <c r="AN5049">
        <v>4</v>
      </c>
      <c r="AO5049">
        <v>5</v>
      </c>
      <c r="AP5049" t="str">
        <f t="shared" si="707"/>
        <v>No</v>
      </c>
      <c r="AQ5049">
        <v>2</v>
      </c>
      <c r="AR5049" s="5">
        <f t="shared" si="708"/>
        <v>1786922.05</v>
      </c>
      <c r="AS5049" s="5">
        <f t="shared" si="709"/>
        <v>392262.95</v>
      </c>
      <c r="AT5049" t="s">
        <v>59</v>
      </c>
      <c r="AU5049" t="s">
        <v>6164</v>
      </c>
      <c r="AV5049" t="s">
        <v>6165</v>
      </c>
      <c r="AW5049" t="s">
        <v>6166</v>
      </c>
      <c r="AX5049" t="s">
        <v>6167</v>
      </c>
      <c r="AY5049">
        <v>65</v>
      </c>
      <c r="AZ5049">
        <v>0</v>
      </c>
      <c r="BA5049">
        <v>31</v>
      </c>
      <c r="BB5049" t="s">
        <v>6180</v>
      </c>
      <c r="BC5049">
        <v>1</v>
      </c>
      <c r="BD5049">
        <v>0</v>
      </c>
      <c r="BE5049" t="s">
        <v>6178</v>
      </c>
      <c r="BF5049" t="s">
        <v>6170</v>
      </c>
      <c r="BG5049">
        <v>1</v>
      </c>
      <c r="BH5049" t="s">
        <v>6186</v>
      </c>
      <c r="BI5049">
        <v>56</v>
      </c>
      <c r="BJ5049" t="s">
        <v>6187</v>
      </c>
      <c r="BK5049">
        <v>0</v>
      </c>
      <c r="BL5049">
        <v>73</v>
      </c>
      <c r="BM5049" s="3">
        <f t="shared" si="710"/>
        <v>0.90410958904109584</v>
      </c>
    </row>
    <row r="5050" spans="1:65">
      <c r="A5050" t="s">
        <v>5191</v>
      </c>
      <c r="B5050" s="2">
        <v>45964</v>
      </c>
      <c r="C5050" t="s">
        <v>4641</v>
      </c>
      <c r="D5050" t="s">
        <v>5143</v>
      </c>
      <c r="E5050">
        <v>11</v>
      </c>
      <c r="F5050" t="s">
        <v>72</v>
      </c>
      <c r="G5050" t="s">
        <v>79</v>
      </c>
      <c r="H5050" t="s">
        <v>159</v>
      </c>
      <c r="I5050" t="s">
        <v>64</v>
      </c>
      <c r="J5050" t="s">
        <v>53</v>
      </c>
      <c r="K5050" t="s">
        <v>75</v>
      </c>
      <c r="L5050" t="s">
        <v>87</v>
      </c>
      <c r="M5050" t="s">
        <v>56</v>
      </c>
      <c r="N5050" t="s">
        <v>109</v>
      </c>
      <c r="O5050" t="s">
        <v>70</v>
      </c>
      <c r="P5050">
        <v>62</v>
      </c>
      <c r="Q5050">
        <v>64</v>
      </c>
      <c r="R5050">
        <v>64</v>
      </c>
      <c r="S5050">
        <v>1</v>
      </c>
      <c r="T5050">
        <f t="shared" si="702"/>
        <v>63</v>
      </c>
      <c r="U5050">
        <v>61</v>
      </c>
      <c r="V5050">
        <f t="shared" si="703"/>
        <v>2</v>
      </c>
      <c r="W5050" s="3">
        <f t="shared" si="704"/>
        <v>1.5625E-2</v>
      </c>
      <c r="X5050">
        <v>21</v>
      </c>
      <c r="Y5050" s="4">
        <v>4.3</v>
      </c>
      <c r="Z5050" s="4">
        <v>1.4</v>
      </c>
      <c r="AA5050" s="5">
        <v>35779.18</v>
      </c>
      <c r="AB5050" s="5">
        <f t="shared" si="705"/>
        <v>2182529.98</v>
      </c>
      <c r="AC5050" s="5">
        <v>24000.17</v>
      </c>
      <c r="AD5050" s="5">
        <f t="shared" si="706"/>
        <v>1536010.88</v>
      </c>
      <c r="AE5050" s="5">
        <v>105646.78</v>
      </c>
      <c r="AF5050" s="5">
        <v>27018.58</v>
      </c>
      <c r="AG5050" s="5">
        <v>8375.89</v>
      </c>
      <c r="AH5050" s="5">
        <v>2030</v>
      </c>
      <c r="AI5050" s="5">
        <v>3200</v>
      </c>
      <c r="AJ5050">
        <v>0</v>
      </c>
      <c r="AK5050" s="5">
        <v>0</v>
      </c>
      <c r="AL5050" s="5">
        <v>1273.9000000000001</v>
      </c>
      <c r="AM5050" s="5">
        <v>89081.19</v>
      </c>
      <c r="AN5050">
        <v>8</v>
      </c>
      <c r="AO5050">
        <v>7</v>
      </c>
      <c r="AP5050" t="str">
        <f t="shared" si="707"/>
        <v>Yes</v>
      </c>
      <c r="AQ5050">
        <v>0</v>
      </c>
      <c r="AR5050" s="5">
        <f t="shared" si="708"/>
        <v>1772637.22</v>
      </c>
      <c r="AS5050" s="5">
        <f t="shared" si="709"/>
        <v>409892.76</v>
      </c>
      <c r="AT5050" t="s">
        <v>59</v>
      </c>
      <c r="AU5050" t="s">
        <v>6164</v>
      </c>
      <c r="AV5050" t="s">
        <v>6165</v>
      </c>
      <c r="AW5050" t="s">
        <v>6166</v>
      </c>
      <c r="AX5050" t="s">
        <v>6184</v>
      </c>
      <c r="AY5050">
        <v>66</v>
      </c>
      <c r="AZ5050">
        <v>2</v>
      </c>
      <c r="BA5050">
        <v>18</v>
      </c>
      <c r="BB5050" t="s">
        <v>6185</v>
      </c>
      <c r="BC5050">
        <v>0</v>
      </c>
      <c r="BD5050">
        <v>0</v>
      </c>
      <c r="BE5050" t="s">
        <v>6169</v>
      </c>
      <c r="BF5050" t="s">
        <v>6170</v>
      </c>
      <c r="BG5050">
        <v>0</v>
      </c>
      <c r="BH5050" t="s">
        <v>6171</v>
      </c>
      <c r="BI5050">
        <v>56</v>
      </c>
      <c r="BJ5050" t="s">
        <v>6187</v>
      </c>
      <c r="BK5050">
        <v>0</v>
      </c>
      <c r="BL5050">
        <v>72</v>
      </c>
      <c r="BM5050" s="3">
        <f t="shared" si="710"/>
        <v>0.88888888888888884</v>
      </c>
    </row>
    <row r="5051" spans="1:65">
      <c r="A5051" t="s">
        <v>5192</v>
      </c>
      <c r="B5051" s="2">
        <v>45964</v>
      </c>
      <c r="C5051" t="s">
        <v>4641</v>
      </c>
      <c r="D5051" t="s">
        <v>5143</v>
      </c>
      <c r="E5051">
        <v>11</v>
      </c>
      <c r="F5051" t="s">
        <v>61</v>
      </c>
      <c r="G5051" t="s">
        <v>62</v>
      </c>
      <c r="H5051" t="s">
        <v>115</v>
      </c>
      <c r="I5051" t="s">
        <v>52</v>
      </c>
      <c r="J5051" t="s">
        <v>65</v>
      </c>
      <c r="K5051" t="s">
        <v>54</v>
      </c>
      <c r="L5051" t="s">
        <v>87</v>
      </c>
      <c r="M5051" t="s">
        <v>56</v>
      </c>
      <c r="N5051" t="s">
        <v>109</v>
      </c>
      <c r="O5051" t="s">
        <v>82</v>
      </c>
      <c r="P5051">
        <v>45</v>
      </c>
      <c r="Q5051">
        <v>45</v>
      </c>
      <c r="R5051">
        <v>45</v>
      </c>
      <c r="S5051">
        <v>1</v>
      </c>
      <c r="T5051">
        <f t="shared" si="702"/>
        <v>44</v>
      </c>
      <c r="U5051">
        <v>44</v>
      </c>
      <c r="V5051">
        <f t="shared" si="703"/>
        <v>0</v>
      </c>
      <c r="W5051" s="3">
        <f t="shared" si="704"/>
        <v>2.2222222222222223E-2</v>
      </c>
      <c r="X5051">
        <v>32</v>
      </c>
      <c r="Y5051" s="4">
        <v>5.6</v>
      </c>
      <c r="Z5051" s="4">
        <v>1.2</v>
      </c>
      <c r="AA5051" s="5">
        <v>56202.51</v>
      </c>
      <c r="AB5051" s="5">
        <f t="shared" si="705"/>
        <v>2472910.44</v>
      </c>
      <c r="AC5051" s="5">
        <v>35673.370000000003</v>
      </c>
      <c r="AD5051" s="5">
        <f t="shared" si="706"/>
        <v>1605301.65</v>
      </c>
      <c r="AE5051" s="5">
        <v>103400.11</v>
      </c>
      <c r="AF5051" s="5">
        <v>28737.84</v>
      </c>
      <c r="AG5051" s="5">
        <v>9612.77</v>
      </c>
      <c r="AH5051" s="5">
        <v>1740</v>
      </c>
      <c r="AI5051" s="5">
        <v>4600</v>
      </c>
      <c r="AJ5051">
        <v>0</v>
      </c>
      <c r="AK5051" s="5">
        <v>0</v>
      </c>
      <c r="AL5051" s="5">
        <v>0</v>
      </c>
      <c r="AM5051" s="5">
        <v>67843.3</v>
      </c>
      <c r="AN5051">
        <v>8</v>
      </c>
      <c r="AO5051">
        <v>10</v>
      </c>
      <c r="AP5051" t="str">
        <f t="shared" si="707"/>
        <v>No</v>
      </c>
      <c r="AQ5051">
        <v>2</v>
      </c>
      <c r="AR5051" s="5">
        <f t="shared" si="708"/>
        <v>1821235.67</v>
      </c>
      <c r="AS5051" s="5">
        <f t="shared" si="709"/>
        <v>651674.77</v>
      </c>
      <c r="AT5051" t="s">
        <v>59</v>
      </c>
      <c r="AU5051" t="s">
        <v>6164</v>
      </c>
      <c r="AV5051" t="s">
        <v>6165</v>
      </c>
      <c r="AW5051" t="s">
        <v>6166</v>
      </c>
      <c r="AX5051" t="s">
        <v>6184</v>
      </c>
      <c r="AY5051">
        <v>51</v>
      </c>
      <c r="AZ5051">
        <v>3</v>
      </c>
      <c r="BA5051">
        <v>0</v>
      </c>
      <c r="BB5051" t="s">
        <v>6168</v>
      </c>
      <c r="BC5051">
        <v>0</v>
      </c>
      <c r="BD5051">
        <v>2</v>
      </c>
      <c r="BE5051" t="s">
        <v>6196</v>
      </c>
      <c r="BF5051" t="s">
        <v>6170</v>
      </c>
      <c r="BG5051">
        <v>0</v>
      </c>
      <c r="BH5051" t="s">
        <v>6171</v>
      </c>
      <c r="BI5051">
        <v>23</v>
      </c>
      <c r="BJ5051" t="s">
        <v>6172</v>
      </c>
      <c r="BK5051">
        <v>0</v>
      </c>
      <c r="BL5051">
        <v>65</v>
      </c>
      <c r="BM5051" s="3">
        <f t="shared" si="710"/>
        <v>0.69230769230769229</v>
      </c>
    </row>
    <row r="5052" spans="1:65">
      <c r="A5052" t="s">
        <v>5193</v>
      </c>
      <c r="B5052" s="2">
        <v>45964</v>
      </c>
      <c r="C5052" t="s">
        <v>4641</v>
      </c>
      <c r="D5052" t="s">
        <v>5143</v>
      </c>
      <c r="E5052">
        <v>11</v>
      </c>
      <c r="F5052" t="s">
        <v>49</v>
      </c>
      <c r="G5052" t="s">
        <v>79</v>
      </c>
      <c r="H5052" t="s">
        <v>260</v>
      </c>
      <c r="I5052" t="s">
        <v>74</v>
      </c>
      <c r="J5052" t="s">
        <v>81</v>
      </c>
      <c r="K5052" t="s">
        <v>66</v>
      </c>
      <c r="L5052" t="s">
        <v>87</v>
      </c>
      <c r="M5052" t="s">
        <v>56</v>
      </c>
      <c r="N5052" t="s">
        <v>76</v>
      </c>
      <c r="O5052" t="s">
        <v>82</v>
      </c>
      <c r="P5052">
        <v>35</v>
      </c>
      <c r="Q5052">
        <v>37</v>
      </c>
      <c r="R5052">
        <v>37</v>
      </c>
      <c r="S5052">
        <v>1</v>
      </c>
      <c r="T5052">
        <f t="shared" si="702"/>
        <v>36</v>
      </c>
      <c r="U5052">
        <v>35</v>
      </c>
      <c r="V5052">
        <f t="shared" si="703"/>
        <v>1</v>
      </c>
      <c r="W5052" s="3">
        <f t="shared" si="704"/>
        <v>2.7027027027027029E-2</v>
      </c>
      <c r="X5052">
        <v>26</v>
      </c>
      <c r="Y5052" s="4">
        <v>1.2</v>
      </c>
      <c r="Z5052" s="4">
        <v>1</v>
      </c>
      <c r="AA5052" s="5">
        <v>73218.22</v>
      </c>
      <c r="AB5052" s="5">
        <f t="shared" si="705"/>
        <v>2562637.7000000002</v>
      </c>
      <c r="AC5052" s="5">
        <v>54163.99</v>
      </c>
      <c r="AD5052" s="5">
        <f t="shared" si="706"/>
        <v>2004067.63</v>
      </c>
      <c r="AE5052" s="5">
        <v>111363.37</v>
      </c>
      <c r="AF5052" s="5">
        <v>34041.370000000003</v>
      </c>
      <c r="AG5052" s="5">
        <v>9820.51</v>
      </c>
      <c r="AH5052" s="5">
        <v>1450</v>
      </c>
      <c r="AI5052" s="5">
        <v>6800</v>
      </c>
      <c r="AJ5052">
        <v>0</v>
      </c>
      <c r="AK5052" s="5">
        <v>0</v>
      </c>
      <c r="AL5052" s="5">
        <v>1446.45</v>
      </c>
      <c r="AM5052" s="5">
        <v>30236.639999999999</v>
      </c>
      <c r="AN5052">
        <v>4</v>
      </c>
      <c r="AO5052">
        <v>8</v>
      </c>
      <c r="AP5052" t="str">
        <f t="shared" si="707"/>
        <v>No</v>
      </c>
      <c r="AQ5052">
        <v>1</v>
      </c>
      <c r="AR5052" s="5">
        <f t="shared" si="708"/>
        <v>2199225.9700000002</v>
      </c>
      <c r="AS5052" s="5">
        <f t="shared" si="709"/>
        <v>363411.73</v>
      </c>
      <c r="AT5052" t="s">
        <v>59</v>
      </c>
      <c r="AU5052" t="s">
        <v>6164</v>
      </c>
      <c r="AV5052" t="s">
        <v>6165</v>
      </c>
      <c r="AW5052" t="s">
        <v>6166</v>
      </c>
      <c r="AX5052" t="s">
        <v>6184</v>
      </c>
      <c r="AY5052">
        <v>38</v>
      </c>
      <c r="AZ5052">
        <v>1</v>
      </c>
      <c r="BA5052">
        <v>16</v>
      </c>
      <c r="BB5052" t="s">
        <v>6180</v>
      </c>
      <c r="BC5052">
        <v>1</v>
      </c>
      <c r="BD5052">
        <v>3</v>
      </c>
      <c r="BE5052" t="s">
        <v>6218</v>
      </c>
      <c r="BF5052" t="s">
        <v>6170</v>
      </c>
      <c r="BG5052">
        <v>4</v>
      </c>
      <c r="BH5052" t="s">
        <v>6211</v>
      </c>
      <c r="BI5052">
        <v>103</v>
      </c>
      <c r="BJ5052" t="s">
        <v>6193</v>
      </c>
      <c r="BK5052">
        <v>0</v>
      </c>
      <c r="BL5052">
        <v>47</v>
      </c>
      <c r="BM5052" s="3">
        <f t="shared" si="710"/>
        <v>0.78723404255319152</v>
      </c>
    </row>
    <row r="5053" spans="1:65">
      <c r="A5053" t="s">
        <v>5194</v>
      </c>
      <c r="B5053" s="2">
        <v>45964</v>
      </c>
      <c r="C5053" t="s">
        <v>4641</v>
      </c>
      <c r="D5053" t="s">
        <v>5143</v>
      </c>
      <c r="E5053">
        <v>11</v>
      </c>
      <c r="F5053" t="s">
        <v>61</v>
      </c>
      <c r="G5053" t="s">
        <v>50</v>
      </c>
      <c r="H5053" t="s">
        <v>170</v>
      </c>
      <c r="I5053" t="s">
        <v>74</v>
      </c>
      <c r="J5053" t="s">
        <v>53</v>
      </c>
      <c r="K5053" t="s">
        <v>66</v>
      </c>
      <c r="L5053" t="s">
        <v>67</v>
      </c>
      <c r="M5053" t="s">
        <v>56</v>
      </c>
      <c r="N5053" t="s">
        <v>94</v>
      </c>
      <c r="O5053" t="s">
        <v>70</v>
      </c>
      <c r="P5053">
        <v>76</v>
      </c>
      <c r="Q5053">
        <v>77</v>
      </c>
      <c r="R5053">
        <v>76</v>
      </c>
      <c r="S5053">
        <v>2</v>
      </c>
      <c r="T5053">
        <f t="shared" si="702"/>
        <v>74</v>
      </c>
      <c r="U5053">
        <v>74</v>
      </c>
      <c r="V5053">
        <f t="shared" si="703"/>
        <v>0</v>
      </c>
      <c r="W5053" s="3">
        <f t="shared" si="704"/>
        <v>2.6315789473684209E-2</v>
      </c>
      <c r="X5053">
        <v>16</v>
      </c>
      <c r="Y5053" s="4">
        <v>6</v>
      </c>
      <c r="Z5053" s="4">
        <v>0.9</v>
      </c>
      <c r="AA5053" s="5">
        <v>33991.519999999997</v>
      </c>
      <c r="AB5053" s="5">
        <f t="shared" si="705"/>
        <v>2515372.48</v>
      </c>
      <c r="AC5053" s="5">
        <v>23089.919999999998</v>
      </c>
      <c r="AD5053" s="5">
        <f t="shared" si="706"/>
        <v>1754833.9199999999</v>
      </c>
      <c r="AE5053" s="5">
        <v>130205.98</v>
      </c>
      <c r="AF5053" s="5">
        <v>32807.42</v>
      </c>
      <c r="AG5053" s="5">
        <v>8647.8700000000008</v>
      </c>
      <c r="AH5053" s="5">
        <v>1305</v>
      </c>
      <c r="AI5053" s="5">
        <v>6400</v>
      </c>
      <c r="AJ5053">
        <v>0</v>
      </c>
      <c r="AK5053" s="5">
        <v>0</v>
      </c>
      <c r="AL5053" s="5">
        <v>0</v>
      </c>
      <c r="AM5053" s="5">
        <v>54893.08</v>
      </c>
      <c r="AN5053">
        <v>4</v>
      </c>
      <c r="AO5053">
        <v>5</v>
      </c>
      <c r="AP5053" t="str">
        <f t="shared" si="707"/>
        <v>No</v>
      </c>
      <c r="AQ5053">
        <v>2</v>
      </c>
      <c r="AR5053" s="5">
        <f t="shared" si="708"/>
        <v>1989093.27</v>
      </c>
      <c r="AS5053" s="5">
        <f t="shared" si="709"/>
        <v>526279.21</v>
      </c>
      <c r="AT5053" t="s">
        <v>59</v>
      </c>
      <c r="AU5053" t="s">
        <v>6164</v>
      </c>
      <c r="AV5053" t="s">
        <v>6165</v>
      </c>
      <c r="AW5053" t="s">
        <v>6166</v>
      </c>
      <c r="AX5053" t="s">
        <v>6167</v>
      </c>
      <c r="AY5053">
        <v>82</v>
      </c>
      <c r="AZ5053">
        <v>4</v>
      </c>
      <c r="BA5053">
        <v>0</v>
      </c>
      <c r="BB5053" t="s">
        <v>6168</v>
      </c>
      <c r="BC5053">
        <v>0</v>
      </c>
      <c r="BD5053">
        <v>1</v>
      </c>
      <c r="BE5053" t="s">
        <v>6188</v>
      </c>
      <c r="BF5053" t="s">
        <v>6170</v>
      </c>
      <c r="BG5053">
        <v>0</v>
      </c>
      <c r="BH5053" t="s">
        <v>6171</v>
      </c>
      <c r="BI5053">
        <v>25</v>
      </c>
      <c r="BJ5053" t="s">
        <v>6172</v>
      </c>
      <c r="BK5053">
        <v>0</v>
      </c>
      <c r="BL5053">
        <v>83</v>
      </c>
      <c r="BM5053" s="3">
        <f t="shared" si="710"/>
        <v>0.91566265060240959</v>
      </c>
    </row>
    <row r="5054" spans="1:65">
      <c r="A5054" t="s">
        <v>5195</v>
      </c>
      <c r="B5054" s="2">
        <v>45964</v>
      </c>
      <c r="C5054" t="s">
        <v>4641</v>
      </c>
      <c r="D5054" t="s">
        <v>5143</v>
      </c>
      <c r="E5054">
        <v>11</v>
      </c>
      <c r="F5054" t="s">
        <v>78</v>
      </c>
      <c r="G5054" t="s">
        <v>50</v>
      </c>
      <c r="H5054" t="s">
        <v>185</v>
      </c>
      <c r="I5054" t="s">
        <v>64</v>
      </c>
      <c r="J5054" t="s">
        <v>65</v>
      </c>
      <c r="K5054" t="s">
        <v>75</v>
      </c>
      <c r="L5054" t="s">
        <v>92</v>
      </c>
      <c r="M5054" t="s">
        <v>56</v>
      </c>
      <c r="N5054" t="s">
        <v>76</v>
      </c>
      <c r="O5054" t="s">
        <v>120</v>
      </c>
      <c r="P5054">
        <v>37</v>
      </c>
      <c r="Q5054">
        <v>39</v>
      </c>
      <c r="R5054">
        <v>37</v>
      </c>
      <c r="S5054">
        <v>1</v>
      </c>
      <c r="T5054">
        <f t="shared" si="702"/>
        <v>36</v>
      </c>
      <c r="U5054">
        <v>36</v>
      </c>
      <c r="V5054">
        <f t="shared" si="703"/>
        <v>0</v>
      </c>
      <c r="W5054" s="3">
        <f t="shared" si="704"/>
        <v>2.7027027027027029E-2</v>
      </c>
      <c r="X5054">
        <v>24</v>
      </c>
      <c r="Y5054" s="4">
        <v>9.6999999999999993</v>
      </c>
      <c r="Z5054" s="4">
        <v>1.8</v>
      </c>
      <c r="AA5054" s="5">
        <v>51914.84</v>
      </c>
      <c r="AB5054" s="5">
        <f t="shared" si="705"/>
        <v>1868934.24</v>
      </c>
      <c r="AC5054" s="5">
        <v>34995.449999999997</v>
      </c>
      <c r="AD5054" s="5">
        <f t="shared" si="706"/>
        <v>1294831.6499999999</v>
      </c>
      <c r="AE5054" s="5">
        <v>78417.7</v>
      </c>
      <c r="AF5054" s="5">
        <v>24841.41</v>
      </c>
      <c r="AG5054" s="5">
        <v>9276.59</v>
      </c>
      <c r="AH5054" s="5">
        <v>2610</v>
      </c>
      <c r="AI5054" s="5">
        <v>4600</v>
      </c>
      <c r="AJ5054">
        <v>0</v>
      </c>
      <c r="AK5054" s="5">
        <v>0</v>
      </c>
      <c r="AL5054" s="5">
        <v>0</v>
      </c>
      <c r="AM5054" s="5">
        <v>22358.74</v>
      </c>
      <c r="AN5054">
        <v>4</v>
      </c>
      <c r="AO5054">
        <v>4</v>
      </c>
      <c r="AP5054" t="str">
        <f t="shared" si="707"/>
        <v>Yes</v>
      </c>
      <c r="AQ5054">
        <v>1</v>
      </c>
      <c r="AR5054" s="5">
        <f t="shared" si="708"/>
        <v>1436936.09</v>
      </c>
      <c r="AS5054" s="5">
        <f t="shared" si="709"/>
        <v>431998.15</v>
      </c>
      <c r="AT5054" t="s">
        <v>59</v>
      </c>
      <c r="AU5054" t="s">
        <v>6164</v>
      </c>
      <c r="AV5054" t="s">
        <v>6165</v>
      </c>
      <c r="AW5054" t="s">
        <v>6166</v>
      </c>
      <c r="AX5054" t="s">
        <v>6177</v>
      </c>
      <c r="AY5054">
        <v>37</v>
      </c>
      <c r="AZ5054">
        <v>0</v>
      </c>
      <c r="BA5054">
        <v>0</v>
      </c>
      <c r="BB5054" t="s">
        <v>6168</v>
      </c>
      <c r="BC5054">
        <v>0</v>
      </c>
      <c r="BD5054">
        <v>0</v>
      </c>
      <c r="BE5054" t="s">
        <v>6169</v>
      </c>
      <c r="BF5054" t="s">
        <v>6170</v>
      </c>
      <c r="BG5054">
        <v>1</v>
      </c>
      <c r="BH5054" t="s">
        <v>6179</v>
      </c>
      <c r="BI5054">
        <v>55</v>
      </c>
      <c r="BJ5054" t="s">
        <v>6187</v>
      </c>
      <c r="BK5054">
        <v>0</v>
      </c>
      <c r="BL5054">
        <v>58</v>
      </c>
      <c r="BM5054" s="3">
        <f t="shared" si="710"/>
        <v>0.63793103448275867</v>
      </c>
    </row>
    <row r="5055" spans="1:65">
      <c r="A5055" t="s">
        <v>5196</v>
      </c>
      <c r="B5055" s="2">
        <v>45964</v>
      </c>
      <c r="C5055" t="s">
        <v>4641</v>
      </c>
      <c r="D5055" t="s">
        <v>5143</v>
      </c>
      <c r="E5055">
        <v>11</v>
      </c>
      <c r="F5055" t="s">
        <v>72</v>
      </c>
      <c r="G5055" t="s">
        <v>50</v>
      </c>
      <c r="H5055" t="s">
        <v>179</v>
      </c>
      <c r="I5055" t="s">
        <v>52</v>
      </c>
      <c r="J5055" t="s">
        <v>53</v>
      </c>
      <c r="K5055" t="s">
        <v>75</v>
      </c>
      <c r="L5055" t="s">
        <v>87</v>
      </c>
      <c r="M5055" t="s">
        <v>56</v>
      </c>
      <c r="N5055" t="s">
        <v>109</v>
      </c>
      <c r="O5055" t="s">
        <v>58</v>
      </c>
      <c r="P5055">
        <v>48</v>
      </c>
      <c r="Q5055">
        <v>51</v>
      </c>
      <c r="R5055">
        <v>53</v>
      </c>
      <c r="S5055">
        <v>1</v>
      </c>
      <c r="T5055">
        <f t="shared" si="702"/>
        <v>52</v>
      </c>
      <c r="U5055">
        <v>46</v>
      </c>
      <c r="V5055">
        <f t="shared" si="703"/>
        <v>6</v>
      </c>
      <c r="W5055" s="3">
        <f t="shared" si="704"/>
        <v>1.8867924528301886E-2</v>
      </c>
      <c r="X5055">
        <v>29</v>
      </c>
      <c r="Y5055" s="4">
        <v>4.4000000000000004</v>
      </c>
      <c r="Z5055" s="4">
        <v>1.1000000000000001</v>
      </c>
      <c r="AA5055" s="5">
        <v>35980.839999999997</v>
      </c>
      <c r="AB5055" s="5">
        <f t="shared" si="705"/>
        <v>1655118.64</v>
      </c>
      <c r="AC5055" s="5">
        <v>24117.47</v>
      </c>
      <c r="AD5055" s="5">
        <f t="shared" si="706"/>
        <v>1278225.9099999999</v>
      </c>
      <c r="AE5055" s="5">
        <v>96218.14</v>
      </c>
      <c r="AF5055" s="5">
        <v>23472.65</v>
      </c>
      <c r="AG5055" s="5">
        <v>10006.44</v>
      </c>
      <c r="AH5055" s="5">
        <v>1595</v>
      </c>
      <c r="AI5055" s="5">
        <v>3200</v>
      </c>
      <c r="AJ5055">
        <v>0</v>
      </c>
      <c r="AK5055" s="5">
        <v>0</v>
      </c>
      <c r="AL5055" s="5">
        <v>3904.02</v>
      </c>
      <c r="AM5055" s="5">
        <v>69710.880000000005</v>
      </c>
      <c r="AN5055">
        <v>8</v>
      </c>
      <c r="AO5055">
        <v>9</v>
      </c>
      <c r="AP5055" t="str">
        <f t="shared" si="707"/>
        <v>No</v>
      </c>
      <c r="AQ5055">
        <v>1</v>
      </c>
      <c r="AR5055" s="5">
        <f t="shared" si="708"/>
        <v>1486333.04</v>
      </c>
      <c r="AS5055" s="5">
        <f t="shared" si="709"/>
        <v>168785.6</v>
      </c>
      <c r="AT5055" t="s">
        <v>59</v>
      </c>
      <c r="AU5055" t="s">
        <v>6164</v>
      </c>
      <c r="AV5055" t="s">
        <v>6165</v>
      </c>
      <c r="AW5055" t="s">
        <v>6166</v>
      </c>
      <c r="AX5055" t="s">
        <v>6184</v>
      </c>
      <c r="AY5055">
        <v>53</v>
      </c>
      <c r="AZ5055">
        <v>4</v>
      </c>
      <c r="BA5055">
        <v>36</v>
      </c>
      <c r="BB5055" t="s">
        <v>6185</v>
      </c>
      <c r="BC5055">
        <v>1</v>
      </c>
      <c r="BD5055">
        <v>0</v>
      </c>
      <c r="BE5055" t="s">
        <v>6178</v>
      </c>
      <c r="BF5055" t="s">
        <v>6170</v>
      </c>
      <c r="BG5055">
        <v>0</v>
      </c>
      <c r="BH5055" t="s">
        <v>6171</v>
      </c>
      <c r="BI5055">
        <v>49</v>
      </c>
      <c r="BJ5055" t="s">
        <v>6172</v>
      </c>
      <c r="BK5055">
        <v>0</v>
      </c>
      <c r="BL5055">
        <v>73</v>
      </c>
      <c r="BM5055" s="3">
        <f t="shared" si="710"/>
        <v>0.72602739726027399</v>
      </c>
    </row>
    <row r="5056" spans="1:65">
      <c r="A5056" t="s">
        <v>5197</v>
      </c>
      <c r="B5056" s="2">
        <v>45964</v>
      </c>
      <c r="C5056" t="s">
        <v>4641</v>
      </c>
      <c r="D5056" t="s">
        <v>5143</v>
      </c>
      <c r="E5056">
        <v>11</v>
      </c>
      <c r="F5056" t="s">
        <v>61</v>
      </c>
      <c r="G5056" t="s">
        <v>62</v>
      </c>
      <c r="H5056" t="s">
        <v>104</v>
      </c>
      <c r="I5056" t="s">
        <v>64</v>
      </c>
      <c r="J5056" t="s">
        <v>65</v>
      </c>
      <c r="K5056" t="s">
        <v>75</v>
      </c>
      <c r="L5056" t="s">
        <v>87</v>
      </c>
      <c r="M5056" t="s">
        <v>56</v>
      </c>
      <c r="N5056" t="s">
        <v>57</v>
      </c>
      <c r="O5056" t="s">
        <v>82</v>
      </c>
      <c r="P5056">
        <v>50</v>
      </c>
      <c r="Q5056">
        <v>53</v>
      </c>
      <c r="R5056">
        <v>52</v>
      </c>
      <c r="S5056">
        <v>1</v>
      </c>
      <c r="T5056">
        <f t="shared" si="702"/>
        <v>51</v>
      </c>
      <c r="U5056">
        <v>48</v>
      </c>
      <c r="V5056">
        <f t="shared" si="703"/>
        <v>3</v>
      </c>
      <c r="W5056" s="3">
        <f t="shared" si="704"/>
        <v>1.9230769230769232E-2</v>
      </c>
      <c r="X5056">
        <v>23</v>
      </c>
      <c r="Y5056" s="4">
        <v>0.1</v>
      </c>
      <c r="Z5056" s="4">
        <v>1.6</v>
      </c>
      <c r="AA5056" s="5">
        <v>52658.7</v>
      </c>
      <c r="AB5056" s="5">
        <f t="shared" si="705"/>
        <v>2527617.6</v>
      </c>
      <c r="AC5056" s="5">
        <v>35920.870000000003</v>
      </c>
      <c r="AD5056" s="5">
        <f t="shared" si="706"/>
        <v>1867885.24</v>
      </c>
      <c r="AE5056" s="5">
        <v>111809.66</v>
      </c>
      <c r="AF5056" s="5">
        <v>32213.279999999999</v>
      </c>
      <c r="AG5056" s="5">
        <v>8893.89</v>
      </c>
      <c r="AH5056" s="5">
        <v>2320</v>
      </c>
      <c r="AI5056" s="5">
        <v>4600</v>
      </c>
      <c r="AJ5056">
        <v>0</v>
      </c>
      <c r="AK5056" s="5">
        <v>0</v>
      </c>
      <c r="AL5056" s="5">
        <v>2904.57</v>
      </c>
      <c r="AM5056" s="5">
        <v>39519.43</v>
      </c>
      <c r="AN5056">
        <v>4</v>
      </c>
      <c r="AO5056">
        <v>7</v>
      </c>
      <c r="AP5056" t="str">
        <f t="shared" si="707"/>
        <v>No</v>
      </c>
      <c r="AQ5056">
        <v>2</v>
      </c>
      <c r="AR5056" s="5">
        <f t="shared" si="708"/>
        <v>2070146.07</v>
      </c>
      <c r="AS5056" s="5">
        <f t="shared" si="709"/>
        <v>457471.53</v>
      </c>
      <c r="AT5056" t="s">
        <v>59</v>
      </c>
      <c r="AU5056" t="s">
        <v>6164</v>
      </c>
      <c r="AV5056" t="s">
        <v>6165</v>
      </c>
      <c r="AW5056" t="s">
        <v>6166</v>
      </c>
      <c r="AX5056" t="s">
        <v>6167</v>
      </c>
      <c r="AY5056">
        <v>51</v>
      </c>
      <c r="AZ5056">
        <v>1</v>
      </c>
      <c r="BA5056">
        <v>25</v>
      </c>
      <c r="BB5056" t="s">
        <v>6180</v>
      </c>
      <c r="BC5056">
        <v>1</v>
      </c>
      <c r="BD5056">
        <v>2</v>
      </c>
      <c r="BE5056" t="s">
        <v>6219</v>
      </c>
      <c r="BF5056" t="s">
        <v>6170</v>
      </c>
      <c r="BG5056">
        <v>1</v>
      </c>
      <c r="BH5056" t="s">
        <v>6186</v>
      </c>
      <c r="BI5056">
        <v>29</v>
      </c>
      <c r="BJ5056" t="s">
        <v>6172</v>
      </c>
      <c r="BK5056">
        <v>0</v>
      </c>
      <c r="BL5056">
        <v>60</v>
      </c>
      <c r="BM5056" s="3">
        <f t="shared" si="710"/>
        <v>0.8666666666666667</v>
      </c>
    </row>
    <row r="5057" spans="1:65">
      <c r="A5057" t="s">
        <v>5198</v>
      </c>
      <c r="B5057" s="2">
        <v>45965</v>
      </c>
      <c r="C5057" t="s">
        <v>4641</v>
      </c>
      <c r="D5057" t="s">
        <v>5143</v>
      </c>
      <c r="E5057">
        <v>11</v>
      </c>
      <c r="F5057" t="s">
        <v>72</v>
      </c>
      <c r="G5057" t="s">
        <v>62</v>
      </c>
      <c r="H5057" t="s">
        <v>220</v>
      </c>
      <c r="I5057" t="s">
        <v>74</v>
      </c>
      <c r="J5057" t="s">
        <v>53</v>
      </c>
      <c r="K5057" t="s">
        <v>75</v>
      </c>
      <c r="L5057" t="s">
        <v>67</v>
      </c>
      <c r="M5057" t="s">
        <v>56</v>
      </c>
      <c r="N5057" t="s">
        <v>69</v>
      </c>
      <c r="O5057" t="s">
        <v>82</v>
      </c>
      <c r="P5057">
        <v>63</v>
      </c>
      <c r="Q5057">
        <v>66</v>
      </c>
      <c r="R5057">
        <v>67</v>
      </c>
      <c r="S5057">
        <v>2</v>
      </c>
      <c r="T5057">
        <f t="shared" si="702"/>
        <v>65</v>
      </c>
      <c r="U5057">
        <v>62</v>
      </c>
      <c r="V5057">
        <f t="shared" si="703"/>
        <v>3</v>
      </c>
      <c r="W5057" s="3">
        <f t="shared" si="704"/>
        <v>2.9850746268656716E-2</v>
      </c>
      <c r="X5057">
        <v>29</v>
      </c>
      <c r="Y5057" s="4">
        <v>2.7</v>
      </c>
      <c r="Z5057" s="4">
        <v>1.3</v>
      </c>
      <c r="AA5057" s="5">
        <v>36208.19</v>
      </c>
      <c r="AB5057" s="5">
        <f t="shared" si="705"/>
        <v>2244907.7799999998</v>
      </c>
      <c r="AC5057" s="5">
        <v>23075.15</v>
      </c>
      <c r="AD5057" s="5">
        <f t="shared" si="706"/>
        <v>1546035.05</v>
      </c>
      <c r="AE5057" s="5">
        <v>114354.36</v>
      </c>
      <c r="AF5057" s="5">
        <v>29968.41</v>
      </c>
      <c r="AG5057" s="5">
        <v>9977.31</v>
      </c>
      <c r="AH5057" s="5">
        <v>1885</v>
      </c>
      <c r="AI5057" s="5">
        <v>6400</v>
      </c>
      <c r="AJ5057">
        <v>0</v>
      </c>
      <c r="AK5057" s="5">
        <v>0</v>
      </c>
      <c r="AL5057" s="5">
        <v>1965.21</v>
      </c>
      <c r="AM5057" s="5">
        <v>42996.45</v>
      </c>
      <c r="AN5057">
        <v>4</v>
      </c>
      <c r="AO5057">
        <v>3</v>
      </c>
      <c r="AP5057" t="str">
        <f t="shared" si="707"/>
        <v>Yes</v>
      </c>
      <c r="AQ5057">
        <v>1</v>
      </c>
      <c r="AR5057" s="5">
        <f t="shared" si="708"/>
        <v>1753581.79</v>
      </c>
      <c r="AS5057" s="5">
        <f t="shared" si="709"/>
        <v>491325.99</v>
      </c>
      <c r="AT5057" t="s">
        <v>59</v>
      </c>
      <c r="AU5057" t="s">
        <v>6164</v>
      </c>
      <c r="AV5057" t="s">
        <v>6165</v>
      </c>
      <c r="AW5057" t="s">
        <v>6166</v>
      </c>
      <c r="AX5057" t="s">
        <v>6184</v>
      </c>
      <c r="AY5057">
        <v>66</v>
      </c>
      <c r="AZ5057">
        <v>0</v>
      </c>
      <c r="BA5057">
        <v>19</v>
      </c>
      <c r="BB5057" t="s">
        <v>6180</v>
      </c>
      <c r="BC5057">
        <v>0</v>
      </c>
      <c r="BD5057">
        <v>0</v>
      </c>
      <c r="BE5057" t="s">
        <v>6169</v>
      </c>
      <c r="BF5057" t="s">
        <v>6170</v>
      </c>
      <c r="BG5057">
        <v>1</v>
      </c>
      <c r="BH5057" t="s">
        <v>6179</v>
      </c>
      <c r="BI5057">
        <v>50</v>
      </c>
      <c r="BJ5057" t="s">
        <v>6172</v>
      </c>
      <c r="BK5057">
        <v>0</v>
      </c>
      <c r="BL5057">
        <v>73</v>
      </c>
      <c r="BM5057" s="3">
        <f t="shared" si="710"/>
        <v>0.9178082191780822</v>
      </c>
    </row>
    <row r="5058" spans="1:65">
      <c r="A5058" t="s">
        <v>5199</v>
      </c>
      <c r="B5058" s="2">
        <v>45965</v>
      </c>
      <c r="C5058" t="s">
        <v>4641</v>
      </c>
      <c r="D5058" t="s">
        <v>5143</v>
      </c>
      <c r="E5058">
        <v>11</v>
      </c>
      <c r="F5058" t="s">
        <v>78</v>
      </c>
      <c r="G5058" t="s">
        <v>50</v>
      </c>
      <c r="H5058" t="s">
        <v>181</v>
      </c>
      <c r="I5058" t="s">
        <v>64</v>
      </c>
      <c r="J5058" t="s">
        <v>53</v>
      </c>
      <c r="K5058" t="s">
        <v>75</v>
      </c>
      <c r="L5058" t="s">
        <v>92</v>
      </c>
      <c r="M5058" t="s">
        <v>56</v>
      </c>
      <c r="N5058" t="s">
        <v>76</v>
      </c>
      <c r="O5058" t="s">
        <v>70</v>
      </c>
      <c r="P5058">
        <v>70</v>
      </c>
      <c r="Q5058">
        <v>73</v>
      </c>
      <c r="R5058">
        <v>70</v>
      </c>
      <c r="S5058">
        <v>1</v>
      </c>
      <c r="T5058">
        <f t="shared" ref="T5058:T5121" si="711">R5058-S5058</f>
        <v>69</v>
      </c>
      <c r="U5058">
        <v>68</v>
      </c>
      <c r="V5058">
        <f t="shared" ref="V5058:V5121" si="712">T5058-U5058</f>
        <v>1</v>
      </c>
      <c r="W5058" s="3">
        <f t="shared" ref="W5058:W5121" si="713">IFERROR(S5058/R5058,0)</f>
        <v>1.4285714285714285E-2</v>
      </c>
      <c r="X5058">
        <v>18</v>
      </c>
      <c r="Y5058" s="4">
        <v>4.2</v>
      </c>
      <c r="Z5058" s="4">
        <v>0.9</v>
      </c>
      <c r="AA5058" s="5">
        <v>36095.72</v>
      </c>
      <c r="AB5058" s="5">
        <f t="shared" ref="AB5058:AB5121" si="714">ROUND(U5058*AA5058,2)</f>
        <v>2454508.96</v>
      </c>
      <c r="AC5058" s="5">
        <v>23661.13</v>
      </c>
      <c r="AD5058" s="5">
        <f t="shared" ref="AD5058:AD5121" si="715">ROUND(R5058*AC5058,2)</f>
        <v>1656279.1</v>
      </c>
      <c r="AE5058" s="5">
        <v>115225.92</v>
      </c>
      <c r="AF5058" s="5">
        <v>33548.080000000002</v>
      </c>
      <c r="AG5058" s="5">
        <v>8709.99</v>
      </c>
      <c r="AH5058" s="5">
        <v>1305</v>
      </c>
      <c r="AI5058" s="5">
        <v>3200</v>
      </c>
      <c r="AJ5058">
        <v>0</v>
      </c>
      <c r="AK5058" s="5">
        <v>0</v>
      </c>
      <c r="AL5058" s="5">
        <v>672.69</v>
      </c>
      <c r="AM5058" s="5">
        <v>42934.83</v>
      </c>
      <c r="AN5058">
        <v>4</v>
      </c>
      <c r="AO5058">
        <v>4</v>
      </c>
      <c r="AP5058" t="str">
        <f t="shared" ref="AP5058:AP5121" si="716">IF(AO5058&lt;=AN5058,"Yes","No")</f>
        <v>Yes</v>
      </c>
      <c r="AQ5058">
        <v>1</v>
      </c>
      <c r="AR5058" s="5">
        <f t="shared" ref="AR5058:AR5121" si="717">ROUND(SUM(AD5058:AI5058)+SUM(AK5058:AM5058),2)</f>
        <v>1861875.61</v>
      </c>
      <c r="AS5058" s="5">
        <f t="shared" ref="AS5058:AS5121" si="718">ROUND(AB5058-AR5058,2)</f>
        <v>592633.35</v>
      </c>
      <c r="AT5058" t="s">
        <v>59</v>
      </c>
      <c r="AU5058" t="s">
        <v>6164</v>
      </c>
      <c r="AV5058" t="s">
        <v>6165</v>
      </c>
      <c r="AW5058" t="s">
        <v>6166</v>
      </c>
      <c r="AX5058" t="s">
        <v>6167</v>
      </c>
      <c r="AY5058">
        <v>73</v>
      </c>
      <c r="AZ5058">
        <v>0</v>
      </c>
      <c r="BA5058">
        <v>16</v>
      </c>
      <c r="BB5058" t="s">
        <v>6191</v>
      </c>
      <c r="BC5058">
        <v>0</v>
      </c>
      <c r="BD5058">
        <v>0</v>
      </c>
      <c r="BE5058" t="s">
        <v>6169</v>
      </c>
      <c r="BF5058" t="s">
        <v>6170</v>
      </c>
      <c r="BG5058">
        <v>0</v>
      </c>
      <c r="BH5058" t="s">
        <v>6171</v>
      </c>
      <c r="BI5058">
        <v>35</v>
      </c>
      <c r="BJ5058" t="s">
        <v>6172</v>
      </c>
      <c r="BK5058">
        <v>0</v>
      </c>
      <c r="BL5058">
        <v>77</v>
      </c>
      <c r="BM5058" s="3">
        <f t="shared" ref="BM5058:BM5121" si="719">IFERROR(R5058/BL5058,0)</f>
        <v>0.90909090909090906</v>
      </c>
    </row>
    <row r="5059" spans="1:65">
      <c r="A5059" t="s">
        <v>5200</v>
      </c>
      <c r="B5059" s="2">
        <v>45965</v>
      </c>
      <c r="C5059" t="s">
        <v>4641</v>
      </c>
      <c r="D5059" t="s">
        <v>5143</v>
      </c>
      <c r="E5059">
        <v>11</v>
      </c>
      <c r="F5059" t="s">
        <v>78</v>
      </c>
      <c r="G5059" t="s">
        <v>50</v>
      </c>
      <c r="H5059" t="s">
        <v>161</v>
      </c>
      <c r="I5059" t="s">
        <v>64</v>
      </c>
      <c r="J5059" t="s">
        <v>81</v>
      </c>
      <c r="K5059" t="s">
        <v>66</v>
      </c>
      <c r="L5059" t="s">
        <v>55</v>
      </c>
      <c r="M5059" t="s">
        <v>56</v>
      </c>
      <c r="N5059" t="s">
        <v>76</v>
      </c>
      <c r="O5059" t="s">
        <v>120</v>
      </c>
      <c r="P5059">
        <v>37</v>
      </c>
      <c r="Q5059">
        <v>38</v>
      </c>
      <c r="R5059">
        <v>35</v>
      </c>
      <c r="S5059">
        <v>1</v>
      </c>
      <c r="T5059">
        <f t="shared" si="711"/>
        <v>34</v>
      </c>
      <c r="U5059">
        <v>34</v>
      </c>
      <c r="V5059">
        <f t="shared" si="712"/>
        <v>0</v>
      </c>
      <c r="W5059" s="3">
        <f t="shared" si="713"/>
        <v>2.8571428571428571E-2</v>
      </c>
      <c r="X5059">
        <v>32</v>
      </c>
      <c r="Y5059" s="4">
        <v>4.3</v>
      </c>
      <c r="Z5059" s="4">
        <v>1</v>
      </c>
      <c r="AA5059" s="5">
        <v>73657.490000000005</v>
      </c>
      <c r="AB5059" s="5">
        <f t="shared" si="714"/>
        <v>2504354.66</v>
      </c>
      <c r="AC5059" s="5">
        <v>53023.55</v>
      </c>
      <c r="AD5059" s="5">
        <f t="shared" si="715"/>
        <v>1855824.25</v>
      </c>
      <c r="AE5059" s="5">
        <v>105308.72</v>
      </c>
      <c r="AF5059" s="5">
        <v>33043.660000000003</v>
      </c>
      <c r="AG5059" s="5">
        <v>10326</v>
      </c>
      <c r="AH5059" s="5">
        <v>1450</v>
      </c>
      <c r="AI5059" s="5">
        <v>6800</v>
      </c>
      <c r="AJ5059">
        <v>0</v>
      </c>
      <c r="AK5059" s="5">
        <v>0</v>
      </c>
      <c r="AL5059" s="5">
        <v>0</v>
      </c>
      <c r="AM5059" s="5">
        <v>20804.23</v>
      </c>
      <c r="AN5059">
        <v>4</v>
      </c>
      <c r="AO5059">
        <v>3</v>
      </c>
      <c r="AP5059" t="str">
        <f t="shared" si="716"/>
        <v>Yes</v>
      </c>
      <c r="AQ5059">
        <v>0</v>
      </c>
      <c r="AR5059" s="5">
        <f t="shared" si="717"/>
        <v>2033556.86</v>
      </c>
      <c r="AS5059" s="5">
        <f t="shared" si="718"/>
        <v>470797.8</v>
      </c>
      <c r="AT5059" t="s">
        <v>59</v>
      </c>
      <c r="AU5059" t="s">
        <v>6164</v>
      </c>
      <c r="AV5059" t="s">
        <v>6165</v>
      </c>
      <c r="AW5059" t="s">
        <v>6166</v>
      </c>
      <c r="AX5059" t="s">
        <v>6167</v>
      </c>
      <c r="AY5059">
        <v>38</v>
      </c>
      <c r="AZ5059">
        <v>0</v>
      </c>
      <c r="BA5059">
        <v>0</v>
      </c>
      <c r="BB5059" t="s">
        <v>6168</v>
      </c>
      <c r="BC5059">
        <v>0</v>
      </c>
      <c r="BD5059">
        <v>0</v>
      </c>
      <c r="BE5059" t="s">
        <v>6169</v>
      </c>
      <c r="BF5059" t="s">
        <v>6170</v>
      </c>
      <c r="BG5059">
        <v>0</v>
      </c>
      <c r="BH5059" t="s">
        <v>6171</v>
      </c>
      <c r="BI5059">
        <v>25</v>
      </c>
      <c r="BJ5059" t="s">
        <v>6172</v>
      </c>
      <c r="BK5059">
        <v>0</v>
      </c>
      <c r="BL5059">
        <v>48</v>
      </c>
      <c r="BM5059" s="3">
        <f t="shared" si="719"/>
        <v>0.72916666666666663</v>
      </c>
    </row>
    <row r="5060" spans="1:65">
      <c r="A5060" t="s">
        <v>5201</v>
      </c>
      <c r="B5060" s="2">
        <v>45965</v>
      </c>
      <c r="C5060" t="s">
        <v>4641</v>
      </c>
      <c r="D5060" t="s">
        <v>5143</v>
      </c>
      <c r="E5060">
        <v>11</v>
      </c>
      <c r="F5060" t="s">
        <v>78</v>
      </c>
      <c r="G5060" t="s">
        <v>50</v>
      </c>
      <c r="H5060" t="s">
        <v>173</v>
      </c>
      <c r="I5060" t="s">
        <v>74</v>
      </c>
      <c r="J5060" t="s">
        <v>65</v>
      </c>
      <c r="K5060" t="s">
        <v>75</v>
      </c>
      <c r="L5060" t="s">
        <v>87</v>
      </c>
      <c r="M5060" t="s">
        <v>56</v>
      </c>
      <c r="N5060" t="s">
        <v>94</v>
      </c>
      <c r="O5060" t="s">
        <v>82</v>
      </c>
      <c r="P5060">
        <v>45</v>
      </c>
      <c r="Q5060">
        <v>48</v>
      </c>
      <c r="R5060">
        <v>45</v>
      </c>
      <c r="S5060">
        <v>1</v>
      </c>
      <c r="T5060">
        <f t="shared" si="711"/>
        <v>44</v>
      </c>
      <c r="U5060">
        <v>43</v>
      </c>
      <c r="V5060">
        <f t="shared" si="712"/>
        <v>1</v>
      </c>
      <c r="W5060" s="3">
        <f t="shared" si="713"/>
        <v>2.2222222222222223E-2</v>
      </c>
      <c r="X5060">
        <v>19</v>
      </c>
      <c r="Y5060" s="4">
        <v>2.7</v>
      </c>
      <c r="Z5060" s="4">
        <v>1.1000000000000001</v>
      </c>
      <c r="AA5060" s="5">
        <v>51330.8</v>
      </c>
      <c r="AB5060" s="5">
        <f t="shared" si="714"/>
        <v>2207224.4</v>
      </c>
      <c r="AC5060" s="5">
        <v>35527.919999999998</v>
      </c>
      <c r="AD5060" s="5">
        <f t="shared" si="715"/>
        <v>1598756.4</v>
      </c>
      <c r="AE5060" s="5">
        <v>101134.68</v>
      </c>
      <c r="AF5060" s="5">
        <v>29259.19</v>
      </c>
      <c r="AG5060" s="5">
        <v>8874.36</v>
      </c>
      <c r="AH5060" s="5">
        <v>1595</v>
      </c>
      <c r="AI5060" s="5">
        <v>4600</v>
      </c>
      <c r="AJ5060">
        <v>0</v>
      </c>
      <c r="AK5060" s="5">
        <v>0</v>
      </c>
      <c r="AL5060" s="5">
        <v>1016.22</v>
      </c>
      <c r="AM5060" s="5">
        <v>27554.61</v>
      </c>
      <c r="AN5060">
        <v>4</v>
      </c>
      <c r="AO5060">
        <v>3</v>
      </c>
      <c r="AP5060" t="str">
        <f t="shared" si="716"/>
        <v>Yes</v>
      </c>
      <c r="AQ5060">
        <v>0</v>
      </c>
      <c r="AR5060" s="5">
        <f t="shared" si="717"/>
        <v>1772790.46</v>
      </c>
      <c r="AS5060" s="5">
        <f t="shared" si="718"/>
        <v>434433.94</v>
      </c>
      <c r="AT5060" t="s">
        <v>59</v>
      </c>
      <c r="AU5060" t="s">
        <v>6164</v>
      </c>
      <c r="AV5060" t="s">
        <v>6165</v>
      </c>
      <c r="AW5060" t="s">
        <v>6166</v>
      </c>
      <c r="AX5060" t="s">
        <v>6167</v>
      </c>
      <c r="AY5060">
        <v>47</v>
      </c>
      <c r="AZ5060">
        <v>0</v>
      </c>
      <c r="BA5060">
        <v>12</v>
      </c>
      <c r="BB5060" t="s">
        <v>6191</v>
      </c>
      <c r="BC5060">
        <v>0</v>
      </c>
      <c r="BD5060">
        <v>0</v>
      </c>
      <c r="BE5060" t="s">
        <v>6169</v>
      </c>
      <c r="BF5060" t="s">
        <v>6170</v>
      </c>
      <c r="BG5060">
        <v>4</v>
      </c>
      <c r="BH5060" t="s">
        <v>6209</v>
      </c>
      <c r="BI5060">
        <v>84</v>
      </c>
      <c r="BJ5060" t="s">
        <v>6193</v>
      </c>
      <c r="BK5060">
        <v>0</v>
      </c>
      <c r="BL5060">
        <v>63</v>
      </c>
      <c r="BM5060" s="3">
        <f t="shared" si="719"/>
        <v>0.7142857142857143</v>
      </c>
    </row>
    <row r="5061" spans="1:65">
      <c r="A5061" t="s">
        <v>5202</v>
      </c>
      <c r="B5061" s="2">
        <v>45965</v>
      </c>
      <c r="C5061" t="s">
        <v>4641</v>
      </c>
      <c r="D5061" t="s">
        <v>5143</v>
      </c>
      <c r="E5061">
        <v>11</v>
      </c>
      <c r="F5061" t="s">
        <v>61</v>
      </c>
      <c r="G5061" t="s">
        <v>79</v>
      </c>
      <c r="H5061" t="s">
        <v>100</v>
      </c>
      <c r="I5061" t="s">
        <v>74</v>
      </c>
      <c r="J5061" t="s">
        <v>53</v>
      </c>
      <c r="K5061" t="s">
        <v>75</v>
      </c>
      <c r="L5061" t="s">
        <v>92</v>
      </c>
      <c r="M5061" t="s">
        <v>56</v>
      </c>
      <c r="N5061" t="s">
        <v>57</v>
      </c>
      <c r="O5061" t="s">
        <v>82</v>
      </c>
      <c r="P5061">
        <v>66</v>
      </c>
      <c r="Q5061">
        <v>67</v>
      </c>
      <c r="R5061">
        <v>68</v>
      </c>
      <c r="S5061">
        <v>1</v>
      </c>
      <c r="T5061">
        <f t="shared" si="711"/>
        <v>67</v>
      </c>
      <c r="U5061">
        <v>65</v>
      </c>
      <c r="V5061">
        <f t="shared" si="712"/>
        <v>2</v>
      </c>
      <c r="W5061" s="3">
        <f t="shared" si="713"/>
        <v>1.4705882352941176E-2</v>
      </c>
      <c r="X5061">
        <v>28</v>
      </c>
      <c r="Y5061" s="4">
        <v>4.2</v>
      </c>
      <c r="Z5061" s="4">
        <v>1.5</v>
      </c>
      <c r="AA5061" s="5">
        <v>36152.720000000001</v>
      </c>
      <c r="AB5061" s="5">
        <f t="shared" si="714"/>
        <v>2349926.7999999998</v>
      </c>
      <c r="AC5061" s="5">
        <v>23750.95</v>
      </c>
      <c r="AD5061" s="5">
        <f t="shared" si="715"/>
        <v>1615064.6</v>
      </c>
      <c r="AE5061" s="5">
        <v>117480.67</v>
      </c>
      <c r="AF5061" s="5">
        <v>28589.78</v>
      </c>
      <c r="AG5061" s="5">
        <v>9427.44</v>
      </c>
      <c r="AH5061" s="5">
        <v>2175</v>
      </c>
      <c r="AI5061" s="5">
        <v>3200</v>
      </c>
      <c r="AJ5061">
        <v>0</v>
      </c>
      <c r="AK5061" s="5">
        <v>0</v>
      </c>
      <c r="AL5061" s="5">
        <v>1338.7</v>
      </c>
      <c r="AM5061" s="5">
        <v>49399.32</v>
      </c>
      <c r="AN5061">
        <v>4</v>
      </c>
      <c r="AO5061">
        <v>6</v>
      </c>
      <c r="AP5061" t="str">
        <f t="shared" si="716"/>
        <v>No</v>
      </c>
      <c r="AQ5061">
        <v>2</v>
      </c>
      <c r="AR5061" s="5">
        <f t="shared" si="717"/>
        <v>1826675.51</v>
      </c>
      <c r="AS5061" s="5">
        <f t="shared" si="718"/>
        <v>523251.29</v>
      </c>
      <c r="AT5061" t="s">
        <v>59</v>
      </c>
      <c r="AU5061" t="s">
        <v>6164</v>
      </c>
      <c r="AV5061" t="s">
        <v>6165</v>
      </c>
      <c r="AW5061" t="s">
        <v>6166</v>
      </c>
      <c r="AX5061" t="s">
        <v>6184</v>
      </c>
      <c r="AY5061">
        <v>68</v>
      </c>
      <c r="AZ5061">
        <v>0</v>
      </c>
      <c r="BA5061">
        <v>14</v>
      </c>
      <c r="BB5061" t="s">
        <v>6180</v>
      </c>
      <c r="BC5061">
        <v>1</v>
      </c>
      <c r="BD5061">
        <v>1</v>
      </c>
      <c r="BE5061" t="s">
        <v>6219</v>
      </c>
      <c r="BF5061" t="s">
        <v>6170</v>
      </c>
      <c r="BG5061">
        <v>0</v>
      </c>
      <c r="BH5061" t="s">
        <v>6171</v>
      </c>
      <c r="BI5061">
        <v>38</v>
      </c>
      <c r="BJ5061" t="s">
        <v>6172</v>
      </c>
      <c r="BK5061">
        <v>0</v>
      </c>
      <c r="BL5061">
        <v>77</v>
      </c>
      <c r="BM5061" s="3">
        <f t="shared" si="719"/>
        <v>0.88311688311688308</v>
      </c>
    </row>
    <row r="5062" spans="1:65">
      <c r="A5062" t="s">
        <v>5203</v>
      </c>
      <c r="B5062" s="2">
        <v>45965</v>
      </c>
      <c r="C5062" t="s">
        <v>4641</v>
      </c>
      <c r="D5062" t="s">
        <v>5143</v>
      </c>
      <c r="E5062">
        <v>11</v>
      </c>
      <c r="F5062" t="s">
        <v>49</v>
      </c>
      <c r="G5062" t="s">
        <v>79</v>
      </c>
      <c r="H5062" t="s">
        <v>106</v>
      </c>
      <c r="I5062" t="s">
        <v>64</v>
      </c>
      <c r="J5062" t="s">
        <v>81</v>
      </c>
      <c r="K5062" t="s">
        <v>54</v>
      </c>
      <c r="L5062" t="s">
        <v>92</v>
      </c>
      <c r="M5062" t="s">
        <v>56</v>
      </c>
      <c r="N5062" t="s">
        <v>94</v>
      </c>
      <c r="O5062" t="s">
        <v>58</v>
      </c>
      <c r="P5062">
        <v>34</v>
      </c>
      <c r="Q5062">
        <v>36</v>
      </c>
      <c r="R5062">
        <v>35</v>
      </c>
      <c r="S5062">
        <v>1</v>
      </c>
      <c r="T5062">
        <f t="shared" si="711"/>
        <v>34</v>
      </c>
      <c r="U5062">
        <v>33</v>
      </c>
      <c r="V5062">
        <f t="shared" si="712"/>
        <v>1</v>
      </c>
      <c r="W5062" s="3">
        <f t="shared" si="713"/>
        <v>2.8571428571428571E-2</v>
      </c>
      <c r="X5062">
        <v>23</v>
      </c>
      <c r="Y5062" s="4">
        <v>2.7</v>
      </c>
      <c r="Z5062" s="4">
        <v>1.1000000000000001</v>
      </c>
      <c r="AA5062" s="5">
        <v>84785.01</v>
      </c>
      <c r="AB5062" s="5">
        <f t="shared" si="714"/>
        <v>2797905.33</v>
      </c>
      <c r="AC5062" s="5">
        <v>53620.53</v>
      </c>
      <c r="AD5062" s="5">
        <f t="shared" si="715"/>
        <v>1876718.55</v>
      </c>
      <c r="AE5062" s="5">
        <v>101737.22</v>
      </c>
      <c r="AF5062" s="5">
        <v>31811.98</v>
      </c>
      <c r="AG5062" s="5">
        <v>8610.2199999999993</v>
      </c>
      <c r="AH5062" s="5">
        <v>1595</v>
      </c>
      <c r="AI5062" s="5">
        <v>6800</v>
      </c>
      <c r="AJ5062">
        <v>0</v>
      </c>
      <c r="AK5062" s="5">
        <v>0</v>
      </c>
      <c r="AL5062" s="5">
        <v>1500.49</v>
      </c>
      <c r="AM5062" s="5">
        <v>20976.1</v>
      </c>
      <c r="AN5062">
        <v>4</v>
      </c>
      <c r="AO5062">
        <v>3</v>
      </c>
      <c r="AP5062" t="str">
        <f t="shared" si="716"/>
        <v>Yes</v>
      </c>
      <c r="AQ5062">
        <v>1</v>
      </c>
      <c r="AR5062" s="5">
        <f t="shared" si="717"/>
        <v>2049749.56</v>
      </c>
      <c r="AS5062" s="5">
        <f t="shared" si="718"/>
        <v>748155.77</v>
      </c>
      <c r="AT5062" t="s">
        <v>59</v>
      </c>
      <c r="AU5062" t="s">
        <v>6164</v>
      </c>
      <c r="AV5062" t="s">
        <v>6165</v>
      </c>
      <c r="AW5062" t="s">
        <v>6166</v>
      </c>
      <c r="AX5062" t="s">
        <v>6167</v>
      </c>
      <c r="AY5062">
        <v>37</v>
      </c>
      <c r="AZ5062">
        <v>3</v>
      </c>
      <c r="BA5062">
        <v>14</v>
      </c>
      <c r="BB5062" t="s">
        <v>6185</v>
      </c>
      <c r="BC5062">
        <v>0</v>
      </c>
      <c r="BD5062">
        <v>0</v>
      </c>
      <c r="BE5062" t="s">
        <v>6169</v>
      </c>
      <c r="BF5062" t="s">
        <v>6170</v>
      </c>
      <c r="BG5062">
        <v>5</v>
      </c>
      <c r="BH5062" t="s">
        <v>6208</v>
      </c>
      <c r="BI5062">
        <v>101</v>
      </c>
      <c r="BJ5062" t="s">
        <v>6193</v>
      </c>
      <c r="BK5062">
        <v>0</v>
      </c>
      <c r="BL5062">
        <v>50</v>
      </c>
      <c r="BM5062" s="3">
        <f t="shared" si="719"/>
        <v>0.7</v>
      </c>
    </row>
    <row r="5063" spans="1:65">
      <c r="A5063" t="s">
        <v>5204</v>
      </c>
      <c r="B5063" s="2">
        <v>45965</v>
      </c>
      <c r="C5063" t="s">
        <v>4641</v>
      </c>
      <c r="D5063" t="s">
        <v>5143</v>
      </c>
      <c r="E5063">
        <v>11</v>
      </c>
      <c r="F5063" t="s">
        <v>72</v>
      </c>
      <c r="G5063" t="s">
        <v>79</v>
      </c>
      <c r="H5063" t="s">
        <v>213</v>
      </c>
      <c r="I5063" t="s">
        <v>74</v>
      </c>
      <c r="J5063" t="s">
        <v>65</v>
      </c>
      <c r="K5063" t="s">
        <v>66</v>
      </c>
      <c r="L5063" t="s">
        <v>92</v>
      </c>
      <c r="M5063" t="s">
        <v>56</v>
      </c>
      <c r="N5063" t="s">
        <v>69</v>
      </c>
      <c r="O5063" t="s">
        <v>120</v>
      </c>
      <c r="P5063">
        <v>40</v>
      </c>
      <c r="Q5063">
        <v>41</v>
      </c>
      <c r="R5063">
        <v>42</v>
      </c>
      <c r="S5063">
        <v>0</v>
      </c>
      <c r="T5063">
        <f t="shared" si="711"/>
        <v>42</v>
      </c>
      <c r="U5063">
        <v>39</v>
      </c>
      <c r="V5063">
        <f t="shared" si="712"/>
        <v>3</v>
      </c>
      <c r="W5063" s="3">
        <f t="shared" si="713"/>
        <v>0</v>
      </c>
      <c r="X5063">
        <v>36</v>
      </c>
      <c r="Y5063" s="4">
        <v>6.2</v>
      </c>
      <c r="Z5063" s="4">
        <v>2</v>
      </c>
      <c r="AA5063" s="5">
        <v>48731.02</v>
      </c>
      <c r="AB5063" s="5">
        <f t="shared" si="714"/>
        <v>1900509.78</v>
      </c>
      <c r="AC5063" s="5">
        <v>35303.480000000003</v>
      </c>
      <c r="AD5063" s="5">
        <f t="shared" si="715"/>
        <v>1482746.16</v>
      </c>
      <c r="AE5063" s="5">
        <v>92120.02</v>
      </c>
      <c r="AF5063" s="5">
        <v>27751.98</v>
      </c>
      <c r="AG5063" s="5">
        <v>9838.6200000000008</v>
      </c>
      <c r="AH5063" s="5">
        <v>2900</v>
      </c>
      <c r="AI5063" s="5">
        <v>0</v>
      </c>
      <c r="AJ5063">
        <v>0</v>
      </c>
      <c r="AK5063" s="5">
        <v>0</v>
      </c>
      <c r="AL5063" s="5">
        <v>2926.44</v>
      </c>
      <c r="AM5063" s="5">
        <v>31130.77</v>
      </c>
      <c r="AN5063">
        <v>4</v>
      </c>
      <c r="AO5063">
        <v>7</v>
      </c>
      <c r="AP5063" t="str">
        <f t="shared" si="716"/>
        <v>No</v>
      </c>
      <c r="AQ5063">
        <v>2</v>
      </c>
      <c r="AR5063" s="5">
        <f t="shared" si="717"/>
        <v>1649413.99</v>
      </c>
      <c r="AS5063" s="5">
        <f t="shared" si="718"/>
        <v>251095.79</v>
      </c>
      <c r="AT5063" t="s">
        <v>59</v>
      </c>
      <c r="AU5063" t="s">
        <v>6164</v>
      </c>
      <c r="AV5063" t="s">
        <v>6165</v>
      </c>
      <c r="AW5063" t="s">
        <v>6166</v>
      </c>
      <c r="AX5063" t="s">
        <v>6184</v>
      </c>
      <c r="AY5063">
        <v>45</v>
      </c>
      <c r="AZ5063">
        <v>2</v>
      </c>
      <c r="BA5063">
        <v>18</v>
      </c>
      <c r="BB5063" t="s">
        <v>6185</v>
      </c>
      <c r="BC5063">
        <v>2</v>
      </c>
      <c r="BD5063">
        <v>1</v>
      </c>
      <c r="BE5063" t="s">
        <v>6178</v>
      </c>
      <c r="BF5063" t="s">
        <v>6170</v>
      </c>
      <c r="BG5063">
        <v>0</v>
      </c>
      <c r="BH5063" t="s">
        <v>6171</v>
      </c>
      <c r="BI5063">
        <v>41</v>
      </c>
      <c r="BJ5063" t="s">
        <v>6172</v>
      </c>
      <c r="BK5063">
        <v>0</v>
      </c>
      <c r="BL5063">
        <v>62</v>
      </c>
      <c r="BM5063" s="3">
        <f t="shared" si="719"/>
        <v>0.67741935483870963</v>
      </c>
    </row>
    <row r="5064" spans="1:65">
      <c r="A5064" t="s">
        <v>5205</v>
      </c>
      <c r="B5064" s="2">
        <v>45965</v>
      </c>
      <c r="C5064" t="s">
        <v>4641</v>
      </c>
      <c r="D5064" t="s">
        <v>5143</v>
      </c>
      <c r="E5064">
        <v>11</v>
      </c>
      <c r="F5064" t="s">
        <v>49</v>
      </c>
      <c r="G5064" t="s">
        <v>62</v>
      </c>
      <c r="H5064" t="s">
        <v>125</v>
      </c>
      <c r="I5064" t="s">
        <v>64</v>
      </c>
      <c r="J5064" t="s">
        <v>81</v>
      </c>
      <c r="K5064" t="s">
        <v>75</v>
      </c>
      <c r="L5064" t="s">
        <v>67</v>
      </c>
      <c r="M5064" t="s">
        <v>68</v>
      </c>
      <c r="N5064" t="s">
        <v>69</v>
      </c>
      <c r="O5064" t="s">
        <v>120</v>
      </c>
      <c r="P5064">
        <v>23</v>
      </c>
      <c r="Q5064">
        <v>40</v>
      </c>
      <c r="R5064">
        <v>39</v>
      </c>
      <c r="S5064">
        <v>4</v>
      </c>
      <c r="T5064">
        <f t="shared" si="711"/>
        <v>35</v>
      </c>
      <c r="U5064">
        <v>18</v>
      </c>
      <c r="V5064">
        <f t="shared" si="712"/>
        <v>17</v>
      </c>
      <c r="W5064" s="3">
        <f t="shared" si="713"/>
        <v>0.10256410256410256</v>
      </c>
      <c r="X5064">
        <v>27</v>
      </c>
      <c r="Y5064" s="4">
        <v>6.8</v>
      </c>
      <c r="Z5064" s="4">
        <v>2.4</v>
      </c>
      <c r="AA5064" s="5">
        <v>77328.820000000007</v>
      </c>
      <c r="AB5064" s="5">
        <f t="shared" si="714"/>
        <v>1391918.76</v>
      </c>
      <c r="AC5064" s="5">
        <v>49476.93</v>
      </c>
      <c r="AD5064" s="5">
        <f t="shared" si="715"/>
        <v>1929600.27</v>
      </c>
      <c r="AE5064" s="5">
        <v>114957.46</v>
      </c>
      <c r="AF5064" s="5">
        <v>35689.08</v>
      </c>
      <c r="AG5064" s="5">
        <v>9977.39</v>
      </c>
      <c r="AH5064" s="5">
        <v>3480</v>
      </c>
      <c r="AI5064" s="5">
        <v>33938.78</v>
      </c>
      <c r="AJ5064">
        <v>1</v>
      </c>
      <c r="AK5064" s="5">
        <v>23715.19</v>
      </c>
      <c r="AL5064" s="5">
        <v>24540.98</v>
      </c>
      <c r="AM5064" s="5">
        <v>11369.58</v>
      </c>
      <c r="AN5064">
        <v>4</v>
      </c>
      <c r="AO5064">
        <v>3</v>
      </c>
      <c r="AP5064" t="str">
        <f t="shared" si="716"/>
        <v>Yes</v>
      </c>
      <c r="AQ5064">
        <v>2</v>
      </c>
      <c r="AR5064" s="5">
        <f t="shared" si="717"/>
        <v>2187268.73</v>
      </c>
      <c r="AS5064" s="5">
        <f t="shared" si="718"/>
        <v>-795349.97</v>
      </c>
      <c r="AT5064" t="s">
        <v>1641</v>
      </c>
      <c r="AU5064" t="s">
        <v>6199</v>
      </c>
      <c r="AV5064" t="s">
        <v>6200</v>
      </c>
      <c r="AW5064" t="s">
        <v>6175</v>
      </c>
      <c r="AX5064" t="s">
        <v>6167</v>
      </c>
      <c r="AY5064">
        <v>30</v>
      </c>
      <c r="AZ5064">
        <v>4</v>
      </c>
      <c r="BA5064">
        <v>52</v>
      </c>
      <c r="BB5064" t="s">
        <v>6180</v>
      </c>
      <c r="BC5064">
        <v>0</v>
      </c>
      <c r="BD5064">
        <v>0</v>
      </c>
      <c r="BE5064" t="s">
        <v>6169</v>
      </c>
      <c r="BF5064" t="s">
        <v>6210</v>
      </c>
      <c r="BG5064">
        <v>0</v>
      </c>
      <c r="BH5064" t="s">
        <v>6171</v>
      </c>
      <c r="BI5064">
        <v>48</v>
      </c>
      <c r="BJ5064" t="s">
        <v>6172</v>
      </c>
      <c r="BK5064">
        <v>0</v>
      </c>
      <c r="BL5064">
        <v>46</v>
      </c>
      <c r="BM5064" s="3">
        <f t="shared" si="719"/>
        <v>0.84782608695652173</v>
      </c>
    </row>
    <row r="5065" spans="1:65">
      <c r="A5065" t="s">
        <v>5206</v>
      </c>
      <c r="B5065" s="2">
        <v>45965</v>
      </c>
      <c r="C5065" t="s">
        <v>4641</v>
      </c>
      <c r="D5065" t="s">
        <v>5143</v>
      </c>
      <c r="E5065">
        <v>11</v>
      </c>
      <c r="F5065" t="s">
        <v>49</v>
      </c>
      <c r="G5065" t="s">
        <v>50</v>
      </c>
      <c r="H5065" t="s">
        <v>89</v>
      </c>
      <c r="I5065" t="s">
        <v>64</v>
      </c>
      <c r="J5065" t="s">
        <v>81</v>
      </c>
      <c r="K5065" t="s">
        <v>75</v>
      </c>
      <c r="L5065" t="s">
        <v>92</v>
      </c>
      <c r="M5065" t="s">
        <v>56</v>
      </c>
      <c r="N5065" t="s">
        <v>57</v>
      </c>
      <c r="O5065" t="s">
        <v>82</v>
      </c>
      <c r="P5065">
        <v>30</v>
      </c>
      <c r="Q5065">
        <v>40</v>
      </c>
      <c r="R5065">
        <v>40</v>
      </c>
      <c r="S5065">
        <v>1</v>
      </c>
      <c r="T5065">
        <f t="shared" si="711"/>
        <v>39</v>
      </c>
      <c r="U5065">
        <v>22</v>
      </c>
      <c r="V5065">
        <f t="shared" si="712"/>
        <v>17</v>
      </c>
      <c r="W5065" s="3">
        <f t="shared" si="713"/>
        <v>2.5000000000000001E-2</v>
      </c>
      <c r="X5065">
        <v>13</v>
      </c>
      <c r="Y5065" s="4">
        <v>2.9</v>
      </c>
      <c r="Z5065" s="4">
        <v>1.1000000000000001</v>
      </c>
      <c r="AA5065" s="5">
        <v>77715.009999999995</v>
      </c>
      <c r="AB5065" s="5">
        <f t="shared" si="714"/>
        <v>1709730.22</v>
      </c>
      <c r="AC5065" s="5">
        <v>53693.54</v>
      </c>
      <c r="AD5065" s="5">
        <f t="shared" si="715"/>
        <v>2147741.6</v>
      </c>
      <c r="AE5065" s="5">
        <v>120093.84</v>
      </c>
      <c r="AF5065" s="5">
        <v>35229.99</v>
      </c>
      <c r="AG5065" s="5">
        <v>7871.13</v>
      </c>
      <c r="AH5065" s="5">
        <v>1595</v>
      </c>
      <c r="AI5065" s="5">
        <v>6800</v>
      </c>
      <c r="AJ5065">
        <v>0</v>
      </c>
      <c r="AK5065" s="5">
        <v>0</v>
      </c>
      <c r="AL5065" s="5">
        <v>25309.78</v>
      </c>
      <c r="AM5065" s="5">
        <v>19111.46</v>
      </c>
      <c r="AN5065">
        <v>4</v>
      </c>
      <c r="AO5065">
        <v>8</v>
      </c>
      <c r="AP5065" t="str">
        <f t="shared" si="716"/>
        <v>No</v>
      </c>
      <c r="AQ5065">
        <v>1</v>
      </c>
      <c r="AR5065" s="5">
        <f t="shared" si="717"/>
        <v>2363752.7999999998</v>
      </c>
      <c r="AS5065" s="5">
        <f t="shared" si="718"/>
        <v>-654022.57999999996</v>
      </c>
      <c r="AT5065" t="s">
        <v>59</v>
      </c>
      <c r="AU5065" t="s">
        <v>6164</v>
      </c>
      <c r="AV5065" t="s">
        <v>6165</v>
      </c>
      <c r="AW5065" t="s">
        <v>6166</v>
      </c>
      <c r="AX5065" t="s">
        <v>6184</v>
      </c>
      <c r="AY5065">
        <v>40</v>
      </c>
      <c r="AZ5065">
        <v>6</v>
      </c>
      <c r="BA5065">
        <v>49</v>
      </c>
      <c r="BB5065" t="s">
        <v>6220</v>
      </c>
      <c r="BC5065">
        <v>1</v>
      </c>
      <c r="BD5065">
        <v>3</v>
      </c>
      <c r="BE5065" t="s">
        <v>6219</v>
      </c>
      <c r="BF5065" t="s">
        <v>6170</v>
      </c>
      <c r="BG5065">
        <v>0</v>
      </c>
      <c r="BH5065" t="s">
        <v>6171</v>
      </c>
      <c r="BI5065">
        <v>30</v>
      </c>
      <c r="BJ5065" t="s">
        <v>6172</v>
      </c>
      <c r="BK5065">
        <v>0</v>
      </c>
      <c r="BL5065">
        <v>50</v>
      </c>
      <c r="BM5065" s="3">
        <f t="shared" si="719"/>
        <v>0.8</v>
      </c>
    </row>
    <row r="5066" spans="1:65">
      <c r="A5066" t="s">
        <v>5207</v>
      </c>
      <c r="B5066" s="2">
        <v>45965</v>
      </c>
      <c r="C5066" t="s">
        <v>4641</v>
      </c>
      <c r="D5066" t="s">
        <v>5143</v>
      </c>
      <c r="E5066">
        <v>11</v>
      </c>
      <c r="F5066" t="s">
        <v>61</v>
      </c>
      <c r="G5066" t="s">
        <v>79</v>
      </c>
      <c r="H5066" t="s">
        <v>98</v>
      </c>
      <c r="I5066" t="s">
        <v>74</v>
      </c>
      <c r="J5066" t="s">
        <v>53</v>
      </c>
      <c r="K5066" t="s">
        <v>54</v>
      </c>
      <c r="L5066" t="s">
        <v>92</v>
      </c>
      <c r="M5066" t="s">
        <v>56</v>
      </c>
      <c r="N5066" t="s">
        <v>69</v>
      </c>
      <c r="O5066" t="s">
        <v>120</v>
      </c>
      <c r="P5066">
        <v>61</v>
      </c>
      <c r="Q5066">
        <v>63</v>
      </c>
      <c r="R5066">
        <v>63</v>
      </c>
      <c r="S5066">
        <v>1</v>
      </c>
      <c r="T5066">
        <f t="shared" si="711"/>
        <v>62</v>
      </c>
      <c r="U5066">
        <v>59</v>
      </c>
      <c r="V5066">
        <f t="shared" si="712"/>
        <v>3</v>
      </c>
      <c r="W5066" s="3">
        <f t="shared" si="713"/>
        <v>1.5873015873015872E-2</v>
      </c>
      <c r="X5066">
        <v>26</v>
      </c>
      <c r="Y5066" s="4">
        <v>1.2</v>
      </c>
      <c r="Z5066" s="4">
        <v>0.6</v>
      </c>
      <c r="AA5066" s="5">
        <v>38695</v>
      </c>
      <c r="AB5066" s="5">
        <f t="shared" si="714"/>
        <v>2283005</v>
      </c>
      <c r="AC5066" s="5">
        <v>23888.79</v>
      </c>
      <c r="AD5066" s="5">
        <f t="shared" si="715"/>
        <v>1504993.77</v>
      </c>
      <c r="AE5066" s="5">
        <v>108522.47</v>
      </c>
      <c r="AF5066" s="5">
        <v>26754.76</v>
      </c>
      <c r="AG5066" s="5">
        <v>9568.42</v>
      </c>
      <c r="AH5066" s="5">
        <v>870</v>
      </c>
      <c r="AI5066" s="5">
        <v>3200</v>
      </c>
      <c r="AJ5066">
        <v>0</v>
      </c>
      <c r="AK5066" s="5">
        <v>0</v>
      </c>
      <c r="AL5066" s="5">
        <v>2041.38</v>
      </c>
      <c r="AM5066" s="5">
        <v>44144.75</v>
      </c>
      <c r="AN5066">
        <v>4</v>
      </c>
      <c r="AO5066">
        <v>5</v>
      </c>
      <c r="AP5066" t="str">
        <f t="shared" si="716"/>
        <v>No</v>
      </c>
      <c r="AQ5066">
        <v>3</v>
      </c>
      <c r="AR5066" s="5">
        <f t="shared" si="717"/>
        <v>1700095.55</v>
      </c>
      <c r="AS5066" s="5">
        <f t="shared" si="718"/>
        <v>582909.44999999995</v>
      </c>
      <c r="AT5066" t="s">
        <v>59</v>
      </c>
      <c r="AU5066" t="s">
        <v>6164</v>
      </c>
      <c r="AV5066" t="s">
        <v>6165</v>
      </c>
      <c r="AW5066" t="s">
        <v>6166</v>
      </c>
      <c r="AX5066" t="s">
        <v>6184</v>
      </c>
      <c r="AY5066">
        <v>62</v>
      </c>
      <c r="AZ5066">
        <v>0</v>
      </c>
      <c r="BA5066">
        <v>23</v>
      </c>
      <c r="BB5066" t="s">
        <v>6180</v>
      </c>
      <c r="BC5066">
        <v>1</v>
      </c>
      <c r="BD5066">
        <v>0</v>
      </c>
      <c r="BE5066" t="s">
        <v>6196</v>
      </c>
      <c r="BF5066" t="s">
        <v>6170</v>
      </c>
      <c r="BG5066">
        <v>1</v>
      </c>
      <c r="BH5066" t="s">
        <v>6179</v>
      </c>
      <c r="BI5066">
        <v>42</v>
      </c>
      <c r="BJ5066" t="s">
        <v>6172</v>
      </c>
      <c r="BK5066">
        <v>0</v>
      </c>
      <c r="BL5066">
        <v>72</v>
      </c>
      <c r="BM5066" s="3">
        <f t="shared" si="719"/>
        <v>0.875</v>
      </c>
    </row>
    <row r="5067" spans="1:65">
      <c r="A5067" t="s">
        <v>5208</v>
      </c>
      <c r="B5067" s="2">
        <v>45965</v>
      </c>
      <c r="C5067" t="s">
        <v>4641</v>
      </c>
      <c r="D5067" t="s">
        <v>5143</v>
      </c>
      <c r="E5067">
        <v>11</v>
      </c>
      <c r="F5067" t="s">
        <v>78</v>
      </c>
      <c r="G5067" t="s">
        <v>62</v>
      </c>
      <c r="H5067" t="s">
        <v>190</v>
      </c>
      <c r="I5067" t="s">
        <v>64</v>
      </c>
      <c r="J5067" t="s">
        <v>81</v>
      </c>
      <c r="K5067" t="s">
        <v>75</v>
      </c>
      <c r="L5067" t="s">
        <v>67</v>
      </c>
      <c r="M5067" t="s">
        <v>68</v>
      </c>
      <c r="N5067" t="s">
        <v>109</v>
      </c>
      <c r="O5067" t="s">
        <v>82</v>
      </c>
      <c r="P5067">
        <v>29</v>
      </c>
      <c r="Q5067">
        <v>40</v>
      </c>
      <c r="R5067">
        <v>40</v>
      </c>
      <c r="S5067">
        <v>4</v>
      </c>
      <c r="T5067">
        <f t="shared" si="711"/>
        <v>36</v>
      </c>
      <c r="U5067">
        <v>21</v>
      </c>
      <c r="V5067">
        <f t="shared" si="712"/>
        <v>15</v>
      </c>
      <c r="W5067" s="3">
        <f t="shared" si="713"/>
        <v>0.1</v>
      </c>
      <c r="X5067">
        <v>30</v>
      </c>
      <c r="Y5067" s="4">
        <v>4.5999999999999996</v>
      </c>
      <c r="Z5067" s="4">
        <v>1.6</v>
      </c>
      <c r="AA5067" s="5">
        <v>77572.800000000003</v>
      </c>
      <c r="AB5067" s="5">
        <f t="shared" si="714"/>
        <v>1629028.8</v>
      </c>
      <c r="AC5067" s="5">
        <v>49319.13</v>
      </c>
      <c r="AD5067" s="5">
        <f t="shared" si="715"/>
        <v>1972765.2</v>
      </c>
      <c r="AE5067" s="5">
        <v>119327.72</v>
      </c>
      <c r="AF5067" s="5">
        <v>38055.43</v>
      </c>
      <c r="AG5067" s="5">
        <v>9273.99</v>
      </c>
      <c r="AH5067" s="5">
        <v>2320</v>
      </c>
      <c r="AI5067" s="5">
        <v>33465.5</v>
      </c>
      <c r="AJ5067">
        <v>1</v>
      </c>
      <c r="AK5067" s="5">
        <v>23334.81</v>
      </c>
      <c r="AL5067" s="5">
        <v>22994.2</v>
      </c>
      <c r="AM5067" s="5">
        <v>31399.919999999998</v>
      </c>
      <c r="AN5067">
        <v>8</v>
      </c>
      <c r="AO5067">
        <v>9</v>
      </c>
      <c r="AP5067" t="str">
        <f t="shared" si="716"/>
        <v>No</v>
      </c>
      <c r="AQ5067">
        <v>3</v>
      </c>
      <c r="AR5067" s="5">
        <f t="shared" si="717"/>
        <v>2252936.77</v>
      </c>
      <c r="AS5067" s="5">
        <f t="shared" si="718"/>
        <v>-623907.97</v>
      </c>
      <c r="AT5067" t="s">
        <v>1641</v>
      </c>
      <c r="AU5067" t="s">
        <v>6173</v>
      </c>
      <c r="AV5067" t="s">
        <v>6174</v>
      </c>
      <c r="AW5067" t="s">
        <v>6175</v>
      </c>
      <c r="AX5067" t="s">
        <v>6184</v>
      </c>
      <c r="AY5067">
        <v>38</v>
      </c>
      <c r="AZ5067">
        <v>6</v>
      </c>
      <c r="BA5067">
        <v>85</v>
      </c>
      <c r="BB5067" t="s">
        <v>6220</v>
      </c>
      <c r="BC5067">
        <v>0</v>
      </c>
      <c r="BD5067">
        <v>1</v>
      </c>
      <c r="BE5067" t="s">
        <v>6188</v>
      </c>
      <c r="BF5067" t="s">
        <v>6210</v>
      </c>
      <c r="BG5067">
        <v>1</v>
      </c>
      <c r="BH5067" t="s">
        <v>6179</v>
      </c>
      <c r="BI5067">
        <v>23</v>
      </c>
      <c r="BJ5067" t="s">
        <v>6172</v>
      </c>
      <c r="BK5067">
        <v>0</v>
      </c>
      <c r="BL5067">
        <v>52</v>
      </c>
      <c r="BM5067" s="3">
        <f t="shared" si="719"/>
        <v>0.76923076923076927</v>
      </c>
    </row>
    <row r="5068" spans="1:65">
      <c r="A5068" t="s">
        <v>5209</v>
      </c>
      <c r="B5068" s="2">
        <v>45965</v>
      </c>
      <c r="C5068" t="s">
        <v>4641</v>
      </c>
      <c r="D5068" t="s">
        <v>5143</v>
      </c>
      <c r="E5068">
        <v>11</v>
      </c>
      <c r="F5068" t="s">
        <v>78</v>
      </c>
      <c r="G5068" t="s">
        <v>62</v>
      </c>
      <c r="H5068" t="s">
        <v>91</v>
      </c>
      <c r="I5068" t="s">
        <v>52</v>
      </c>
      <c r="J5068" t="s">
        <v>65</v>
      </c>
      <c r="K5068" t="s">
        <v>75</v>
      </c>
      <c r="L5068" t="s">
        <v>87</v>
      </c>
      <c r="M5068" t="s">
        <v>56</v>
      </c>
      <c r="N5068" t="s">
        <v>76</v>
      </c>
      <c r="O5068" t="s">
        <v>82</v>
      </c>
      <c r="P5068">
        <v>55</v>
      </c>
      <c r="Q5068">
        <v>56</v>
      </c>
      <c r="R5068">
        <v>54</v>
      </c>
      <c r="S5068">
        <v>1</v>
      </c>
      <c r="T5068">
        <f t="shared" si="711"/>
        <v>53</v>
      </c>
      <c r="U5068">
        <v>53</v>
      </c>
      <c r="V5068">
        <f t="shared" si="712"/>
        <v>0</v>
      </c>
      <c r="W5068" s="3">
        <f t="shared" si="713"/>
        <v>1.8518518518518517E-2</v>
      </c>
      <c r="X5068">
        <v>25</v>
      </c>
      <c r="Y5068" s="4">
        <v>5.8</v>
      </c>
      <c r="Z5068" s="4">
        <v>1.5</v>
      </c>
      <c r="AA5068" s="5">
        <v>51792.82</v>
      </c>
      <c r="AB5068" s="5">
        <f t="shared" si="714"/>
        <v>2745019.46</v>
      </c>
      <c r="AC5068" s="5">
        <v>35509.72</v>
      </c>
      <c r="AD5068" s="5">
        <f t="shared" si="715"/>
        <v>1917524.88</v>
      </c>
      <c r="AE5068" s="5">
        <v>124695.08</v>
      </c>
      <c r="AF5068" s="5">
        <v>34828.42</v>
      </c>
      <c r="AG5068" s="5">
        <v>9714.76</v>
      </c>
      <c r="AH5068" s="5">
        <v>2175</v>
      </c>
      <c r="AI5068" s="5">
        <v>4600</v>
      </c>
      <c r="AJ5068">
        <v>0</v>
      </c>
      <c r="AK5068" s="5">
        <v>0</v>
      </c>
      <c r="AL5068" s="5">
        <v>0</v>
      </c>
      <c r="AM5068" s="5">
        <v>41858.6</v>
      </c>
      <c r="AN5068">
        <v>4</v>
      </c>
      <c r="AO5068">
        <v>6</v>
      </c>
      <c r="AP5068" t="str">
        <f t="shared" si="716"/>
        <v>No</v>
      </c>
      <c r="AQ5068">
        <v>2</v>
      </c>
      <c r="AR5068" s="5">
        <f t="shared" si="717"/>
        <v>2135396.7400000002</v>
      </c>
      <c r="AS5068" s="5">
        <f t="shared" si="718"/>
        <v>609622.72</v>
      </c>
      <c r="AT5068" t="s">
        <v>59</v>
      </c>
      <c r="AU5068" t="s">
        <v>6164</v>
      </c>
      <c r="AV5068" t="s">
        <v>6165</v>
      </c>
      <c r="AW5068" t="s">
        <v>6166</v>
      </c>
      <c r="AX5068" t="s">
        <v>6167</v>
      </c>
      <c r="AY5068">
        <v>59</v>
      </c>
      <c r="AZ5068">
        <v>2</v>
      </c>
      <c r="BA5068">
        <v>0</v>
      </c>
      <c r="BB5068" t="s">
        <v>6168</v>
      </c>
      <c r="BC5068">
        <v>1</v>
      </c>
      <c r="BD5068">
        <v>1</v>
      </c>
      <c r="BE5068" t="s">
        <v>6218</v>
      </c>
      <c r="BF5068" t="s">
        <v>6170</v>
      </c>
      <c r="BG5068">
        <v>1</v>
      </c>
      <c r="BH5068" t="s">
        <v>6186</v>
      </c>
      <c r="BI5068">
        <v>21</v>
      </c>
      <c r="BJ5068" t="s">
        <v>6172</v>
      </c>
      <c r="BK5068">
        <v>0</v>
      </c>
      <c r="BL5068">
        <v>62</v>
      </c>
      <c r="BM5068" s="3">
        <f t="shared" si="719"/>
        <v>0.87096774193548387</v>
      </c>
    </row>
    <row r="5069" spans="1:65">
      <c r="A5069" t="s">
        <v>5210</v>
      </c>
      <c r="B5069" s="2">
        <v>45965</v>
      </c>
      <c r="C5069" t="s">
        <v>4641</v>
      </c>
      <c r="D5069" t="s">
        <v>5143</v>
      </c>
      <c r="E5069">
        <v>11</v>
      </c>
      <c r="F5069" t="s">
        <v>49</v>
      </c>
      <c r="G5069" t="s">
        <v>79</v>
      </c>
      <c r="H5069" t="s">
        <v>260</v>
      </c>
      <c r="I5069" t="s">
        <v>52</v>
      </c>
      <c r="J5069" t="s">
        <v>81</v>
      </c>
      <c r="K5069" t="s">
        <v>75</v>
      </c>
      <c r="L5069" t="s">
        <v>67</v>
      </c>
      <c r="M5069" t="s">
        <v>68</v>
      </c>
      <c r="N5069" t="s">
        <v>69</v>
      </c>
      <c r="O5069" t="s">
        <v>70</v>
      </c>
      <c r="P5069">
        <v>27</v>
      </c>
      <c r="Q5069">
        <v>40</v>
      </c>
      <c r="R5069">
        <v>40</v>
      </c>
      <c r="S5069">
        <v>4</v>
      </c>
      <c r="T5069">
        <f t="shared" si="711"/>
        <v>36</v>
      </c>
      <c r="U5069">
        <v>20</v>
      </c>
      <c r="V5069">
        <f t="shared" si="712"/>
        <v>16</v>
      </c>
      <c r="W5069" s="3">
        <f t="shared" si="713"/>
        <v>0.1</v>
      </c>
      <c r="X5069">
        <v>145</v>
      </c>
      <c r="Y5069" s="4">
        <v>0</v>
      </c>
      <c r="Z5069" s="4">
        <v>5.4</v>
      </c>
      <c r="AA5069" s="5">
        <v>77318.23</v>
      </c>
      <c r="AB5069" s="5">
        <f t="shared" si="714"/>
        <v>1546364.6</v>
      </c>
      <c r="AC5069" s="5">
        <v>49563.64</v>
      </c>
      <c r="AD5069" s="5">
        <f t="shared" si="715"/>
        <v>1982545.6</v>
      </c>
      <c r="AE5069" s="5">
        <v>127769.43</v>
      </c>
      <c r="AF5069" s="5">
        <v>41045.83</v>
      </c>
      <c r="AG5069" s="5">
        <v>53776.7</v>
      </c>
      <c r="AH5069" s="5">
        <v>7830</v>
      </c>
      <c r="AI5069" s="5">
        <v>33313.65</v>
      </c>
      <c r="AJ5069">
        <v>1</v>
      </c>
      <c r="AK5069" s="5">
        <v>21445.46</v>
      </c>
      <c r="AL5069" s="5">
        <v>23851.03</v>
      </c>
      <c r="AM5069" s="5">
        <v>12634.72</v>
      </c>
      <c r="AN5069">
        <v>4</v>
      </c>
      <c r="AO5069">
        <v>4</v>
      </c>
      <c r="AP5069" t="str">
        <f t="shared" si="716"/>
        <v>Yes</v>
      </c>
      <c r="AQ5069">
        <v>1</v>
      </c>
      <c r="AR5069" s="5">
        <f t="shared" si="717"/>
        <v>2304212.42</v>
      </c>
      <c r="AS5069" s="5">
        <f t="shared" si="718"/>
        <v>-757847.82</v>
      </c>
      <c r="AT5069" t="s">
        <v>1641</v>
      </c>
      <c r="AU5069" t="s">
        <v>6199</v>
      </c>
      <c r="AV5069" t="s">
        <v>6200</v>
      </c>
      <c r="AW5069" t="s">
        <v>6175</v>
      </c>
      <c r="AX5069" t="s">
        <v>6202</v>
      </c>
      <c r="AY5069">
        <v>33</v>
      </c>
      <c r="AZ5069">
        <v>4</v>
      </c>
      <c r="BA5069">
        <v>50</v>
      </c>
      <c r="BB5069" t="s">
        <v>6180</v>
      </c>
      <c r="BC5069">
        <v>0</v>
      </c>
      <c r="BD5069">
        <v>0</v>
      </c>
      <c r="BE5069" t="s">
        <v>6169</v>
      </c>
      <c r="BF5069" t="s">
        <v>6212</v>
      </c>
      <c r="BG5069">
        <v>2</v>
      </c>
      <c r="BH5069" t="s">
        <v>6211</v>
      </c>
      <c r="BI5069">
        <v>134</v>
      </c>
      <c r="BJ5069" t="s">
        <v>6193</v>
      </c>
      <c r="BK5069">
        <v>0</v>
      </c>
      <c r="BL5069">
        <v>52</v>
      </c>
      <c r="BM5069" s="3">
        <f t="shared" si="719"/>
        <v>0.76923076923076927</v>
      </c>
    </row>
    <row r="5070" spans="1:65">
      <c r="A5070" t="s">
        <v>5211</v>
      </c>
      <c r="B5070" s="2">
        <v>45965</v>
      </c>
      <c r="C5070" t="s">
        <v>4641</v>
      </c>
      <c r="D5070" t="s">
        <v>5143</v>
      </c>
      <c r="E5070">
        <v>11</v>
      </c>
      <c r="F5070" t="s">
        <v>49</v>
      </c>
      <c r="G5070" t="s">
        <v>50</v>
      </c>
      <c r="H5070" t="s">
        <v>108</v>
      </c>
      <c r="I5070" t="s">
        <v>52</v>
      </c>
      <c r="J5070" t="s">
        <v>53</v>
      </c>
      <c r="K5070" t="s">
        <v>54</v>
      </c>
      <c r="L5070" t="s">
        <v>67</v>
      </c>
      <c r="M5070" t="s">
        <v>68</v>
      </c>
      <c r="N5070" t="s">
        <v>57</v>
      </c>
      <c r="O5070" t="s">
        <v>120</v>
      </c>
      <c r="P5070">
        <v>58</v>
      </c>
      <c r="Q5070">
        <v>62</v>
      </c>
      <c r="R5070">
        <v>59</v>
      </c>
      <c r="S5070">
        <v>5</v>
      </c>
      <c r="T5070">
        <f t="shared" si="711"/>
        <v>54</v>
      </c>
      <c r="U5070">
        <v>54</v>
      </c>
      <c r="V5070">
        <f t="shared" si="712"/>
        <v>0</v>
      </c>
      <c r="W5070" s="3">
        <f t="shared" si="713"/>
        <v>8.4745762711864403E-2</v>
      </c>
      <c r="X5070">
        <v>35</v>
      </c>
      <c r="Y5070" s="4">
        <v>8.6999999999999993</v>
      </c>
      <c r="Z5070" s="4">
        <v>2</v>
      </c>
      <c r="AA5070" s="5">
        <v>38822.879999999997</v>
      </c>
      <c r="AB5070" s="5">
        <f t="shared" si="714"/>
        <v>2096435.52</v>
      </c>
      <c r="AC5070" s="5">
        <v>22044.05</v>
      </c>
      <c r="AD5070" s="5">
        <f t="shared" si="715"/>
        <v>1300598.95</v>
      </c>
      <c r="AE5070" s="5">
        <v>105158.97</v>
      </c>
      <c r="AF5070" s="5">
        <v>27643.89</v>
      </c>
      <c r="AG5070" s="5">
        <v>10444.25</v>
      </c>
      <c r="AH5070" s="5">
        <v>2900</v>
      </c>
      <c r="AI5070" s="5">
        <v>18270.14</v>
      </c>
      <c r="AJ5070">
        <v>2</v>
      </c>
      <c r="AK5070" s="5">
        <v>16595.689999999999</v>
      </c>
      <c r="AL5070" s="5">
        <v>0</v>
      </c>
      <c r="AM5070" s="5">
        <v>36727.83</v>
      </c>
      <c r="AN5070">
        <v>4</v>
      </c>
      <c r="AO5070">
        <v>4</v>
      </c>
      <c r="AP5070" t="str">
        <f t="shared" si="716"/>
        <v>Yes</v>
      </c>
      <c r="AQ5070">
        <v>2</v>
      </c>
      <c r="AR5070" s="5">
        <f t="shared" si="717"/>
        <v>1518339.72</v>
      </c>
      <c r="AS5070" s="5">
        <f t="shared" si="718"/>
        <v>578095.80000000005</v>
      </c>
      <c r="AT5070" t="s">
        <v>1641</v>
      </c>
      <c r="AU5070" t="s">
        <v>6173</v>
      </c>
      <c r="AV5070" t="s">
        <v>6174</v>
      </c>
      <c r="AW5070" t="s">
        <v>6175</v>
      </c>
      <c r="AX5070" t="s">
        <v>6177</v>
      </c>
      <c r="AY5070">
        <v>58</v>
      </c>
      <c r="AZ5070">
        <v>0</v>
      </c>
      <c r="BA5070">
        <v>0</v>
      </c>
      <c r="BB5070" t="s">
        <v>6168</v>
      </c>
      <c r="BC5070">
        <v>0</v>
      </c>
      <c r="BD5070">
        <v>0</v>
      </c>
      <c r="BE5070" t="s">
        <v>6169</v>
      </c>
      <c r="BF5070" t="s">
        <v>6210</v>
      </c>
      <c r="BG5070">
        <v>0</v>
      </c>
      <c r="BH5070" t="s">
        <v>6171</v>
      </c>
      <c r="BI5070">
        <v>36</v>
      </c>
      <c r="BJ5070" t="s">
        <v>6172</v>
      </c>
      <c r="BK5070">
        <v>0</v>
      </c>
      <c r="BL5070">
        <v>75</v>
      </c>
      <c r="BM5070" s="3">
        <f t="shared" si="719"/>
        <v>0.78666666666666663</v>
      </c>
    </row>
    <row r="5071" spans="1:65">
      <c r="A5071" t="s">
        <v>5212</v>
      </c>
      <c r="B5071" s="2">
        <v>45965</v>
      </c>
      <c r="C5071" t="s">
        <v>4641</v>
      </c>
      <c r="D5071" t="s">
        <v>5143</v>
      </c>
      <c r="E5071">
        <v>11</v>
      </c>
      <c r="F5071" t="s">
        <v>72</v>
      </c>
      <c r="G5071" t="s">
        <v>79</v>
      </c>
      <c r="H5071" t="s">
        <v>159</v>
      </c>
      <c r="I5071" t="s">
        <v>74</v>
      </c>
      <c r="J5071" t="s">
        <v>53</v>
      </c>
      <c r="K5071" t="s">
        <v>75</v>
      </c>
      <c r="L5071" t="s">
        <v>55</v>
      </c>
      <c r="M5071" t="s">
        <v>68</v>
      </c>
      <c r="N5071" t="s">
        <v>69</v>
      </c>
      <c r="O5071" t="s">
        <v>82</v>
      </c>
      <c r="P5071">
        <v>57</v>
      </c>
      <c r="Q5071">
        <v>60</v>
      </c>
      <c r="R5071">
        <v>63</v>
      </c>
      <c r="S5071">
        <v>2</v>
      </c>
      <c r="T5071">
        <f t="shared" si="711"/>
        <v>61</v>
      </c>
      <c r="U5071">
        <v>57</v>
      </c>
      <c r="V5071">
        <f t="shared" si="712"/>
        <v>4</v>
      </c>
      <c r="W5071" s="3">
        <f t="shared" si="713"/>
        <v>3.1746031746031744E-2</v>
      </c>
      <c r="X5071">
        <v>13</v>
      </c>
      <c r="Y5071" s="4">
        <v>5</v>
      </c>
      <c r="Z5071" s="4">
        <v>1</v>
      </c>
      <c r="AA5071" s="5">
        <v>36071.46</v>
      </c>
      <c r="AB5071" s="5">
        <f t="shared" si="714"/>
        <v>2056073.22</v>
      </c>
      <c r="AC5071" s="5">
        <v>22477.91</v>
      </c>
      <c r="AD5071" s="5">
        <f t="shared" si="715"/>
        <v>1416108.33</v>
      </c>
      <c r="AE5071" s="5">
        <v>109075.93</v>
      </c>
      <c r="AF5071" s="5">
        <v>27741.57</v>
      </c>
      <c r="AG5071" s="5">
        <v>8188.39</v>
      </c>
      <c r="AH5071" s="5">
        <v>1450</v>
      </c>
      <c r="AI5071" s="5">
        <v>6400</v>
      </c>
      <c r="AJ5071">
        <v>1</v>
      </c>
      <c r="AK5071" s="5">
        <v>8733.77</v>
      </c>
      <c r="AL5071" s="5">
        <v>2579.79</v>
      </c>
      <c r="AM5071" s="5">
        <v>37024.910000000003</v>
      </c>
      <c r="AN5071">
        <v>4</v>
      </c>
      <c r="AO5071">
        <v>4</v>
      </c>
      <c r="AP5071" t="str">
        <f t="shared" si="716"/>
        <v>Yes</v>
      </c>
      <c r="AQ5071">
        <v>2</v>
      </c>
      <c r="AR5071" s="5">
        <f t="shared" si="717"/>
        <v>1617302.69</v>
      </c>
      <c r="AS5071" s="5">
        <f t="shared" si="718"/>
        <v>438770.53</v>
      </c>
      <c r="AT5071" t="s">
        <v>59</v>
      </c>
      <c r="AU5071" t="s">
        <v>6194</v>
      </c>
      <c r="AV5071" t="s">
        <v>6195</v>
      </c>
      <c r="AW5071" t="s">
        <v>6183</v>
      </c>
      <c r="AX5071" t="s">
        <v>6184</v>
      </c>
      <c r="AY5071">
        <v>60</v>
      </c>
      <c r="AZ5071">
        <v>0</v>
      </c>
      <c r="BA5071">
        <v>23</v>
      </c>
      <c r="BB5071" t="s">
        <v>6180</v>
      </c>
      <c r="BC5071">
        <v>0</v>
      </c>
      <c r="BD5071">
        <v>0</v>
      </c>
      <c r="BE5071" t="s">
        <v>6169</v>
      </c>
      <c r="BF5071" t="s">
        <v>6170</v>
      </c>
      <c r="BG5071">
        <v>0</v>
      </c>
      <c r="BH5071" t="s">
        <v>6171</v>
      </c>
      <c r="BI5071">
        <v>22</v>
      </c>
      <c r="BJ5071" t="s">
        <v>6172</v>
      </c>
      <c r="BK5071">
        <v>0</v>
      </c>
      <c r="BL5071">
        <v>77</v>
      </c>
      <c r="BM5071" s="3">
        <f t="shared" si="719"/>
        <v>0.81818181818181823</v>
      </c>
    </row>
    <row r="5072" spans="1:65">
      <c r="A5072" t="s">
        <v>5213</v>
      </c>
      <c r="B5072" s="2">
        <v>45965</v>
      </c>
      <c r="C5072" t="s">
        <v>4641</v>
      </c>
      <c r="D5072" t="s">
        <v>5143</v>
      </c>
      <c r="E5072">
        <v>11</v>
      </c>
      <c r="F5072" t="s">
        <v>49</v>
      </c>
      <c r="G5072" t="s">
        <v>62</v>
      </c>
      <c r="H5072" t="s">
        <v>133</v>
      </c>
      <c r="I5072" t="s">
        <v>74</v>
      </c>
      <c r="J5072" t="s">
        <v>53</v>
      </c>
      <c r="K5072" t="s">
        <v>66</v>
      </c>
      <c r="L5072" t="s">
        <v>67</v>
      </c>
      <c r="M5072" t="s">
        <v>68</v>
      </c>
      <c r="N5072" t="s">
        <v>57</v>
      </c>
      <c r="O5072" t="s">
        <v>120</v>
      </c>
      <c r="P5072">
        <v>59</v>
      </c>
      <c r="Q5072">
        <v>63</v>
      </c>
      <c r="R5072">
        <v>62</v>
      </c>
      <c r="S5072">
        <v>6</v>
      </c>
      <c r="T5072">
        <f t="shared" si="711"/>
        <v>56</v>
      </c>
      <c r="U5072">
        <v>56</v>
      </c>
      <c r="V5072">
        <f t="shared" si="712"/>
        <v>0</v>
      </c>
      <c r="W5072" s="3">
        <f t="shared" si="713"/>
        <v>9.6774193548387094E-2</v>
      </c>
      <c r="X5072">
        <v>29</v>
      </c>
      <c r="Y5072" s="4">
        <v>5.3</v>
      </c>
      <c r="Z5072" s="4">
        <v>1.5</v>
      </c>
      <c r="AA5072" s="5">
        <v>33770.39</v>
      </c>
      <c r="AB5072" s="5">
        <f t="shared" si="714"/>
        <v>1891141.84</v>
      </c>
      <c r="AC5072" s="5">
        <v>21907.34</v>
      </c>
      <c r="AD5072" s="5">
        <f t="shared" si="715"/>
        <v>1358255.08</v>
      </c>
      <c r="AE5072" s="5">
        <v>106751.01</v>
      </c>
      <c r="AF5072" s="5">
        <v>28510.7</v>
      </c>
      <c r="AG5072" s="5">
        <v>9436.93</v>
      </c>
      <c r="AH5072" s="5">
        <v>2175</v>
      </c>
      <c r="AI5072" s="5">
        <v>21932.42</v>
      </c>
      <c r="AJ5072">
        <v>2</v>
      </c>
      <c r="AK5072" s="5">
        <v>17441.93</v>
      </c>
      <c r="AL5072" s="5">
        <v>0</v>
      </c>
      <c r="AM5072" s="5">
        <v>38338.57</v>
      </c>
      <c r="AN5072">
        <v>4</v>
      </c>
      <c r="AO5072">
        <v>3</v>
      </c>
      <c r="AP5072" t="str">
        <f t="shared" si="716"/>
        <v>Yes</v>
      </c>
      <c r="AQ5072">
        <v>3</v>
      </c>
      <c r="AR5072" s="5">
        <f t="shared" si="717"/>
        <v>1582841.64</v>
      </c>
      <c r="AS5072" s="5">
        <f t="shared" si="718"/>
        <v>308300.2</v>
      </c>
      <c r="AT5072" t="s">
        <v>1641</v>
      </c>
      <c r="AU5072" t="s">
        <v>6173</v>
      </c>
      <c r="AV5072" t="s">
        <v>6174</v>
      </c>
      <c r="AW5072" t="s">
        <v>6175</v>
      </c>
      <c r="AX5072" t="s">
        <v>6167</v>
      </c>
      <c r="AY5072">
        <v>60</v>
      </c>
      <c r="AZ5072">
        <v>0</v>
      </c>
      <c r="BA5072">
        <v>0</v>
      </c>
      <c r="BB5072" t="s">
        <v>6168</v>
      </c>
      <c r="BC5072">
        <v>0</v>
      </c>
      <c r="BD5072">
        <v>0</v>
      </c>
      <c r="BE5072" t="s">
        <v>6169</v>
      </c>
      <c r="BF5072" t="s">
        <v>6210</v>
      </c>
      <c r="BG5072">
        <v>0</v>
      </c>
      <c r="BH5072" t="s">
        <v>6171</v>
      </c>
      <c r="BI5072">
        <v>23</v>
      </c>
      <c r="BJ5072" t="s">
        <v>6172</v>
      </c>
      <c r="BK5072">
        <v>0</v>
      </c>
      <c r="BL5072">
        <v>70</v>
      </c>
      <c r="BM5072" s="3">
        <f t="shared" si="719"/>
        <v>0.88571428571428568</v>
      </c>
    </row>
    <row r="5073" spans="1:65">
      <c r="A5073" t="s">
        <v>5214</v>
      </c>
      <c r="B5073" s="2">
        <v>45965</v>
      </c>
      <c r="C5073" t="s">
        <v>4641</v>
      </c>
      <c r="D5073" t="s">
        <v>5143</v>
      </c>
      <c r="E5073">
        <v>11</v>
      </c>
      <c r="F5073" t="s">
        <v>78</v>
      </c>
      <c r="G5073" t="s">
        <v>62</v>
      </c>
      <c r="H5073" t="s">
        <v>91</v>
      </c>
      <c r="I5073" t="s">
        <v>64</v>
      </c>
      <c r="J5073" t="s">
        <v>53</v>
      </c>
      <c r="K5073" t="s">
        <v>66</v>
      </c>
      <c r="L5073" t="s">
        <v>92</v>
      </c>
      <c r="M5073" t="s">
        <v>68</v>
      </c>
      <c r="N5073" t="s">
        <v>76</v>
      </c>
      <c r="O5073" t="s">
        <v>120</v>
      </c>
      <c r="P5073">
        <v>57</v>
      </c>
      <c r="Q5073">
        <v>59</v>
      </c>
      <c r="R5073">
        <v>59</v>
      </c>
      <c r="S5073">
        <v>2</v>
      </c>
      <c r="T5073">
        <f t="shared" si="711"/>
        <v>57</v>
      </c>
      <c r="U5073">
        <v>54</v>
      </c>
      <c r="V5073">
        <f t="shared" si="712"/>
        <v>3</v>
      </c>
      <c r="W5073" s="3">
        <f t="shared" si="713"/>
        <v>3.3898305084745763E-2</v>
      </c>
      <c r="X5073">
        <v>37</v>
      </c>
      <c r="Y5073" s="4">
        <v>4.8</v>
      </c>
      <c r="Z5073" s="4">
        <v>1.7</v>
      </c>
      <c r="AA5073" s="5">
        <v>33512.79</v>
      </c>
      <c r="AB5073" s="5">
        <f t="shared" si="714"/>
        <v>1809690.66</v>
      </c>
      <c r="AC5073" s="5">
        <v>22740.9</v>
      </c>
      <c r="AD5073" s="5">
        <f t="shared" si="715"/>
        <v>1341713.1000000001</v>
      </c>
      <c r="AE5073" s="5">
        <v>96699.58</v>
      </c>
      <c r="AF5073" s="5">
        <v>29458.15</v>
      </c>
      <c r="AG5073" s="5">
        <v>10698.69</v>
      </c>
      <c r="AH5073" s="5">
        <v>2465</v>
      </c>
      <c r="AI5073" s="5">
        <v>6400</v>
      </c>
      <c r="AJ5073">
        <v>1</v>
      </c>
      <c r="AK5073" s="5">
        <v>8731.24</v>
      </c>
      <c r="AL5073" s="5">
        <v>1919.31</v>
      </c>
      <c r="AM5073" s="5">
        <v>33037.53</v>
      </c>
      <c r="AN5073">
        <v>4</v>
      </c>
      <c r="AO5073">
        <v>4</v>
      </c>
      <c r="AP5073" t="str">
        <f t="shared" si="716"/>
        <v>Yes</v>
      </c>
      <c r="AQ5073">
        <v>2</v>
      </c>
      <c r="AR5073" s="5">
        <f t="shared" si="717"/>
        <v>1531122.6</v>
      </c>
      <c r="AS5073" s="5">
        <f t="shared" si="718"/>
        <v>278568.06</v>
      </c>
      <c r="AT5073" t="s">
        <v>59</v>
      </c>
      <c r="AU5073" t="s">
        <v>6181</v>
      </c>
      <c r="AV5073" t="s">
        <v>6182</v>
      </c>
      <c r="AW5073" t="s">
        <v>6183</v>
      </c>
      <c r="AX5073" t="s">
        <v>6184</v>
      </c>
      <c r="AY5073">
        <v>60</v>
      </c>
      <c r="AZ5073">
        <v>3</v>
      </c>
      <c r="BA5073">
        <v>19</v>
      </c>
      <c r="BB5073" t="s">
        <v>6185</v>
      </c>
      <c r="BC5073">
        <v>0</v>
      </c>
      <c r="BD5073">
        <v>0</v>
      </c>
      <c r="BE5073" t="s">
        <v>6169</v>
      </c>
      <c r="BF5073" t="s">
        <v>6170</v>
      </c>
      <c r="BG5073">
        <v>0</v>
      </c>
      <c r="BH5073" t="s">
        <v>6171</v>
      </c>
      <c r="BI5073">
        <v>30</v>
      </c>
      <c r="BJ5073" t="s">
        <v>6172</v>
      </c>
      <c r="BK5073">
        <v>0</v>
      </c>
      <c r="BL5073">
        <v>73</v>
      </c>
      <c r="BM5073" s="3">
        <f t="shared" si="719"/>
        <v>0.80821917808219179</v>
      </c>
    </row>
    <row r="5074" spans="1:65">
      <c r="A5074" t="s">
        <v>5215</v>
      </c>
      <c r="B5074" s="2">
        <v>45965</v>
      </c>
      <c r="C5074" t="s">
        <v>4641</v>
      </c>
      <c r="D5074" t="s">
        <v>5143</v>
      </c>
      <c r="E5074">
        <v>11</v>
      </c>
      <c r="F5074" t="s">
        <v>61</v>
      </c>
      <c r="G5074" t="s">
        <v>62</v>
      </c>
      <c r="H5074" t="s">
        <v>115</v>
      </c>
      <c r="I5074" t="s">
        <v>52</v>
      </c>
      <c r="J5074" t="s">
        <v>65</v>
      </c>
      <c r="K5074" t="s">
        <v>75</v>
      </c>
      <c r="L5074" t="s">
        <v>67</v>
      </c>
      <c r="M5074" t="s">
        <v>56</v>
      </c>
      <c r="N5074" t="s">
        <v>94</v>
      </c>
      <c r="O5074" t="s">
        <v>58</v>
      </c>
      <c r="P5074">
        <v>38</v>
      </c>
      <c r="Q5074">
        <v>40</v>
      </c>
      <c r="R5074">
        <v>40</v>
      </c>
      <c r="S5074">
        <v>1</v>
      </c>
      <c r="T5074">
        <f t="shared" si="711"/>
        <v>39</v>
      </c>
      <c r="U5074">
        <v>37</v>
      </c>
      <c r="V5074">
        <f t="shared" si="712"/>
        <v>2</v>
      </c>
      <c r="W5074" s="3">
        <f t="shared" si="713"/>
        <v>2.5000000000000001E-2</v>
      </c>
      <c r="X5074">
        <v>31</v>
      </c>
      <c r="Y5074" s="4">
        <v>2.8</v>
      </c>
      <c r="Z5074" s="4">
        <v>1.7</v>
      </c>
      <c r="AA5074" s="5">
        <v>52037.02</v>
      </c>
      <c r="AB5074" s="5">
        <f t="shared" si="714"/>
        <v>1925369.74</v>
      </c>
      <c r="AC5074" s="5">
        <v>34141.620000000003</v>
      </c>
      <c r="AD5074" s="5">
        <f t="shared" si="715"/>
        <v>1365664.8</v>
      </c>
      <c r="AE5074" s="5">
        <v>92699.32</v>
      </c>
      <c r="AF5074" s="5">
        <v>24520.57</v>
      </c>
      <c r="AG5074" s="5">
        <v>10196.89</v>
      </c>
      <c r="AH5074" s="5">
        <v>2465</v>
      </c>
      <c r="AI5074" s="5">
        <v>4600</v>
      </c>
      <c r="AJ5074">
        <v>0</v>
      </c>
      <c r="AK5074" s="5">
        <v>0</v>
      </c>
      <c r="AL5074" s="5">
        <v>2050.56</v>
      </c>
      <c r="AM5074" s="5">
        <v>29059.040000000001</v>
      </c>
      <c r="AN5074">
        <v>4</v>
      </c>
      <c r="AO5074">
        <v>6</v>
      </c>
      <c r="AP5074" t="str">
        <f t="shared" si="716"/>
        <v>No</v>
      </c>
      <c r="AQ5074">
        <v>2</v>
      </c>
      <c r="AR5074" s="5">
        <f t="shared" si="717"/>
        <v>1531256.18</v>
      </c>
      <c r="AS5074" s="5">
        <f t="shared" si="718"/>
        <v>394113.56</v>
      </c>
      <c r="AT5074" t="s">
        <v>59</v>
      </c>
      <c r="AU5074" t="s">
        <v>6164</v>
      </c>
      <c r="AV5074" t="s">
        <v>6165</v>
      </c>
      <c r="AW5074" t="s">
        <v>6166</v>
      </c>
      <c r="AX5074" t="s">
        <v>6184</v>
      </c>
      <c r="AY5074">
        <v>40</v>
      </c>
      <c r="AZ5074">
        <v>1</v>
      </c>
      <c r="BA5074">
        <v>21</v>
      </c>
      <c r="BB5074" t="s">
        <v>6180</v>
      </c>
      <c r="BC5074">
        <v>0</v>
      </c>
      <c r="BD5074">
        <v>2</v>
      </c>
      <c r="BE5074" t="s">
        <v>6188</v>
      </c>
      <c r="BF5074" t="s">
        <v>6170</v>
      </c>
      <c r="BG5074">
        <v>1</v>
      </c>
      <c r="BH5074" t="s">
        <v>6186</v>
      </c>
      <c r="BI5074">
        <v>47</v>
      </c>
      <c r="BJ5074" t="s">
        <v>6172</v>
      </c>
      <c r="BK5074">
        <v>0</v>
      </c>
      <c r="BL5074">
        <v>63</v>
      </c>
      <c r="BM5074" s="3">
        <f t="shared" si="719"/>
        <v>0.63492063492063489</v>
      </c>
    </row>
    <row r="5075" spans="1:65">
      <c r="A5075" t="s">
        <v>5216</v>
      </c>
      <c r="B5075" s="2">
        <v>45966</v>
      </c>
      <c r="C5075" t="s">
        <v>4641</v>
      </c>
      <c r="D5075" t="s">
        <v>5143</v>
      </c>
      <c r="E5075">
        <v>11</v>
      </c>
      <c r="F5075" t="s">
        <v>49</v>
      </c>
      <c r="G5075" t="s">
        <v>50</v>
      </c>
      <c r="H5075" t="s">
        <v>108</v>
      </c>
      <c r="I5075" t="s">
        <v>74</v>
      </c>
      <c r="J5075" t="s">
        <v>65</v>
      </c>
      <c r="K5075" t="s">
        <v>75</v>
      </c>
      <c r="L5075" t="s">
        <v>67</v>
      </c>
      <c r="M5075" t="s">
        <v>68</v>
      </c>
      <c r="N5075" t="s">
        <v>76</v>
      </c>
      <c r="O5075" t="s">
        <v>82</v>
      </c>
      <c r="P5075">
        <v>44</v>
      </c>
      <c r="Q5075">
        <v>45</v>
      </c>
      <c r="R5075">
        <v>44</v>
      </c>
      <c r="S5075">
        <v>4</v>
      </c>
      <c r="T5075">
        <f t="shared" si="711"/>
        <v>40</v>
      </c>
      <c r="U5075">
        <v>40</v>
      </c>
      <c r="V5075">
        <f t="shared" si="712"/>
        <v>0</v>
      </c>
      <c r="W5075" s="3">
        <f t="shared" si="713"/>
        <v>9.0909090909090912E-2</v>
      </c>
      <c r="X5075">
        <v>45</v>
      </c>
      <c r="Y5075" s="4">
        <v>3.4</v>
      </c>
      <c r="Z5075" s="4">
        <v>1.1000000000000001</v>
      </c>
      <c r="AA5075" s="5">
        <v>52457.66</v>
      </c>
      <c r="AB5075" s="5">
        <f t="shared" si="714"/>
        <v>2098306.4</v>
      </c>
      <c r="AC5075" s="5">
        <v>32238.62</v>
      </c>
      <c r="AD5075" s="5">
        <f t="shared" si="715"/>
        <v>1418499.28</v>
      </c>
      <c r="AE5075" s="5">
        <v>96950.18</v>
      </c>
      <c r="AF5075" s="5">
        <v>28690.55</v>
      </c>
      <c r="AG5075" s="5">
        <v>10683.02</v>
      </c>
      <c r="AH5075" s="5">
        <v>1595</v>
      </c>
      <c r="AI5075" s="5">
        <v>22598.14</v>
      </c>
      <c r="AJ5075">
        <v>1</v>
      </c>
      <c r="AK5075" s="5">
        <v>13559.4</v>
      </c>
      <c r="AL5075" s="5">
        <v>0</v>
      </c>
      <c r="AM5075" s="5">
        <v>31379.919999999998</v>
      </c>
      <c r="AN5075">
        <v>4</v>
      </c>
      <c r="AO5075">
        <v>7</v>
      </c>
      <c r="AP5075" t="str">
        <f t="shared" si="716"/>
        <v>No</v>
      </c>
      <c r="AQ5075">
        <v>2</v>
      </c>
      <c r="AR5075" s="5">
        <f t="shared" si="717"/>
        <v>1623955.49</v>
      </c>
      <c r="AS5075" s="5">
        <f t="shared" si="718"/>
        <v>474350.91</v>
      </c>
      <c r="AT5075" t="s">
        <v>1641</v>
      </c>
      <c r="AU5075" t="s">
        <v>6199</v>
      </c>
      <c r="AV5075" t="s">
        <v>6200</v>
      </c>
      <c r="AW5075" t="s">
        <v>6175</v>
      </c>
      <c r="AX5075" t="s">
        <v>6167</v>
      </c>
      <c r="AY5075">
        <v>45</v>
      </c>
      <c r="AZ5075">
        <v>0</v>
      </c>
      <c r="BA5075">
        <v>0</v>
      </c>
      <c r="BB5075" t="s">
        <v>6168</v>
      </c>
      <c r="BC5075">
        <v>1</v>
      </c>
      <c r="BD5075">
        <v>2</v>
      </c>
      <c r="BE5075" t="s">
        <v>6218</v>
      </c>
      <c r="BF5075" t="s">
        <v>6212</v>
      </c>
      <c r="BG5075">
        <v>2</v>
      </c>
      <c r="BH5075" t="s">
        <v>6206</v>
      </c>
      <c r="BI5075">
        <v>73</v>
      </c>
      <c r="BJ5075" t="s">
        <v>6187</v>
      </c>
      <c r="BK5075">
        <v>0</v>
      </c>
      <c r="BL5075">
        <v>62</v>
      </c>
      <c r="BM5075" s="3">
        <f t="shared" si="719"/>
        <v>0.70967741935483875</v>
      </c>
    </row>
    <row r="5076" spans="1:65">
      <c r="A5076" t="s">
        <v>5217</v>
      </c>
      <c r="B5076" s="2">
        <v>45966</v>
      </c>
      <c r="C5076" t="s">
        <v>4641</v>
      </c>
      <c r="D5076" t="s">
        <v>5143</v>
      </c>
      <c r="E5076">
        <v>11</v>
      </c>
      <c r="F5076" t="s">
        <v>61</v>
      </c>
      <c r="G5076" t="s">
        <v>62</v>
      </c>
      <c r="H5076" t="s">
        <v>115</v>
      </c>
      <c r="I5076" t="s">
        <v>64</v>
      </c>
      <c r="J5076" t="s">
        <v>65</v>
      </c>
      <c r="K5076" t="s">
        <v>66</v>
      </c>
      <c r="L5076" t="s">
        <v>92</v>
      </c>
      <c r="M5076" t="s">
        <v>56</v>
      </c>
      <c r="N5076" t="s">
        <v>57</v>
      </c>
      <c r="O5076" t="s">
        <v>82</v>
      </c>
      <c r="P5076">
        <v>54</v>
      </c>
      <c r="Q5076">
        <v>58</v>
      </c>
      <c r="R5076">
        <v>56</v>
      </c>
      <c r="S5076">
        <v>1</v>
      </c>
      <c r="T5076">
        <f t="shared" si="711"/>
        <v>55</v>
      </c>
      <c r="U5076">
        <v>52</v>
      </c>
      <c r="V5076">
        <f t="shared" si="712"/>
        <v>3</v>
      </c>
      <c r="W5076" s="3">
        <f t="shared" si="713"/>
        <v>1.7857142857142856E-2</v>
      </c>
      <c r="X5076">
        <v>21</v>
      </c>
      <c r="Y5076" s="4">
        <v>1</v>
      </c>
      <c r="Z5076" s="4">
        <v>0.8</v>
      </c>
      <c r="AA5076" s="5">
        <v>49259.13</v>
      </c>
      <c r="AB5076" s="5">
        <f t="shared" si="714"/>
        <v>2561474.7599999998</v>
      </c>
      <c r="AC5076" s="5">
        <v>35380.959999999999</v>
      </c>
      <c r="AD5076" s="5">
        <f t="shared" si="715"/>
        <v>1981333.76</v>
      </c>
      <c r="AE5076" s="5">
        <v>121512.68</v>
      </c>
      <c r="AF5076" s="5">
        <v>34289.949999999997</v>
      </c>
      <c r="AG5076" s="5">
        <v>9188.48</v>
      </c>
      <c r="AH5076" s="5">
        <v>1160</v>
      </c>
      <c r="AI5076" s="5">
        <v>4600</v>
      </c>
      <c r="AJ5076">
        <v>0</v>
      </c>
      <c r="AK5076" s="5">
        <v>0</v>
      </c>
      <c r="AL5076" s="5">
        <v>2811.91</v>
      </c>
      <c r="AM5076" s="5">
        <v>40883.17</v>
      </c>
      <c r="AN5076">
        <v>4</v>
      </c>
      <c r="AO5076">
        <v>6</v>
      </c>
      <c r="AP5076" t="str">
        <f t="shared" si="716"/>
        <v>No</v>
      </c>
      <c r="AQ5076">
        <v>2</v>
      </c>
      <c r="AR5076" s="5">
        <f t="shared" si="717"/>
        <v>2195779.9500000002</v>
      </c>
      <c r="AS5076" s="5">
        <f t="shared" si="718"/>
        <v>365694.81</v>
      </c>
      <c r="AT5076" t="s">
        <v>59</v>
      </c>
      <c r="AU5076" t="s">
        <v>6164</v>
      </c>
      <c r="AV5076" t="s">
        <v>6165</v>
      </c>
      <c r="AW5076" t="s">
        <v>6166</v>
      </c>
      <c r="AX5076" t="s">
        <v>6167</v>
      </c>
      <c r="AY5076">
        <v>61</v>
      </c>
      <c r="AZ5076">
        <v>4</v>
      </c>
      <c r="BA5076">
        <v>19</v>
      </c>
      <c r="BB5076" t="s">
        <v>6185</v>
      </c>
      <c r="BC5076">
        <v>1</v>
      </c>
      <c r="BD5076">
        <v>1</v>
      </c>
      <c r="BE5076" t="s">
        <v>6219</v>
      </c>
      <c r="BF5076" t="s">
        <v>6170</v>
      </c>
      <c r="BG5076">
        <v>1</v>
      </c>
      <c r="BH5076" t="s">
        <v>6186</v>
      </c>
      <c r="BI5076">
        <v>46</v>
      </c>
      <c r="BJ5076" t="s">
        <v>6172</v>
      </c>
      <c r="BK5076">
        <v>0</v>
      </c>
      <c r="BL5076">
        <v>64</v>
      </c>
      <c r="BM5076" s="3">
        <f t="shared" si="719"/>
        <v>0.875</v>
      </c>
    </row>
    <row r="5077" spans="1:65">
      <c r="A5077" t="s">
        <v>5218</v>
      </c>
      <c r="B5077" s="2">
        <v>45966</v>
      </c>
      <c r="C5077" t="s">
        <v>4641</v>
      </c>
      <c r="D5077" t="s">
        <v>5143</v>
      </c>
      <c r="E5077">
        <v>11</v>
      </c>
      <c r="F5077" t="s">
        <v>72</v>
      </c>
      <c r="G5077" t="s">
        <v>50</v>
      </c>
      <c r="H5077" t="s">
        <v>138</v>
      </c>
      <c r="I5077" t="s">
        <v>64</v>
      </c>
      <c r="J5077" t="s">
        <v>81</v>
      </c>
      <c r="K5077" t="s">
        <v>75</v>
      </c>
      <c r="L5077" t="s">
        <v>87</v>
      </c>
      <c r="M5077" t="s">
        <v>56</v>
      </c>
      <c r="N5077" t="s">
        <v>109</v>
      </c>
      <c r="O5077" t="s">
        <v>70</v>
      </c>
      <c r="P5077">
        <v>44</v>
      </c>
      <c r="Q5077">
        <v>45</v>
      </c>
      <c r="R5077">
        <v>45</v>
      </c>
      <c r="S5077">
        <v>1</v>
      </c>
      <c r="T5077">
        <f t="shared" si="711"/>
        <v>44</v>
      </c>
      <c r="U5077">
        <v>43</v>
      </c>
      <c r="V5077">
        <f t="shared" si="712"/>
        <v>1</v>
      </c>
      <c r="W5077" s="3">
        <f t="shared" si="713"/>
        <v>2.2222222222222223E-2</v>
      </c>
      <c r="X5077">
        <v>31</v>
      </c>
      <c r="Y5077" s="4">
        <v>6.6</v>
      </c>
      <c r="Z5077" s="4">
        <v>1.5</v>
      </c>
      <c r="AA5077" s="5">
        <v>77042.13</v>
      </c>
      <c r="AB5077" s="5">
        <f t="shared" si="714"/>
        <v>3312811.59</v>
      </c>
      <c r="AC5077" s="5">
        <v>54363.76</v>
      </c>
      <c r="AD5077" s="5">
        <f t="shared" si="715"/>
        <v>2446369.2000000002</v>
      </c>
      <c r="AE5077" s="5">
        <v>131575.5</v>
      </c>
      <c r="AF5077" s="5">
        <v>39238.239999999998</v>
      </c>
      <c r="AG5077" s="5">
        <v>10460.780000000001</v>
      </c>
      <c r="AH5077" s="5">
        <v>2175</v>
      </c>
      <c r="AI5077" s="5">
        <v>6800</v>
      </c>
      <c r="AJ5077">
        <v>0</v>
      </c>
      <c r="AK5077" s="5">
        <v>0</v>
      </c>
      <c r="AL5077" s="5">
        <v>1565.81</v>
      </c>
      <c r="AM5077" s="5">
        <v>62008.38</v>
      </c>
      <c r="AN5077">
        <v>8</v>
      </c>
      <c r="AO5077">
        <v>9</v>
      </c>
      <c r="AP5077" t="str">
        <f t="shared" si="716"/>
        <v>No</v>
      </c>
      <c r="AQ5077">
        <v>2</v>
      </c>
      <c r="AR5077" s="5">
        <f t="shared" si="717"/>
        <v>2700192.91</v>
      </c>
      <c r="AS5077" s="5">
        <f t="shared" si="718"/>
        <v>612618.68000000005</v>
      </c>
      <c r="AT5077" t="s">
        <v>59</v>
      </c>
      <c r="AU5077" t="s">
        <v>6164</v>
      </c>
      <c r="AV5077" t="s">
        <v>6165</v>
      </c>
      <c r="AW5077" t="s">
        <v>6166</v>
      </c>
      <c r="AX5077" t="s">
        <v>6184</v>
      </c>
      <c r="AY5077">
        <v>47</v>
      </c>
      <c r="AZ5077">
        <v>0</v>
      </c>
      <c r="BA5077">
        <v>13</v>
      </c>
      <c r="BB5077" t="s">
        <v>6191</v>
      </c>
      <c r="BC5077">
        <v>0</v>
      </c>
      <c r="BD5077">
        <v>1</v>
      </c>
      <c r="BE5077" t="s">
        <v>6188</v>
      </c>
      <c r="BF5077" t="s">
        <v>6170</v>
      </c>
      <c r="BG5077">
        <v>0</v>
      </c>
      <c r="BH5077" t="s">
        <v>6171</v>
      </c>
      <c r="BI5077">
        <v>24</v>
      </c>
      <c r="BJ5077" t="s">
        <v>6172</v>
      </c>
      <c r="BK5077">
        <v>0</v>
      </c>
      <c r="BL5077">
        <v>52</v>
      </c>
      <c r="BM5077" s="3">
        <f t="shared" si="719"/>
        <v>0.86538461538461542</v>
      </c>
    </row>
    <row r="5078" spans="1:65">
      <c r="A5078" t="s">
        <v>5219</v>
      </c>
      <c r="B5078" s="2">
        <v>45966</v>
      </c>
      <c r="C5078" t="s">
        <v>4641</v>
      </c>
      <c r="D5078" t="s">
        <v>5143</v>
      </c>
      <c r="E5078">
        <v>11</v>
      </c>
      <c r="F5078" t="s">
        <v>61</v>
      </c>
      <c r="G5078" t="s">
        <v>50</v>
      </c>
      <c r="H5078" t="s">
        <v>157</v>
      </c>
      <c r="I5078" t="s">
        <v>74</v>
      </c>
      <c r="J5078" t="s">
        <v>65</v>
      </c>
      <c r="K5078" t="s">
        <v>66</v>
      </c>
      <c r="L5078" t="s">
        <v>55</v>
      </c>
      <c r="M5078" t="s">
        <v>56</v>
      </c>
      <c r="N5078" t="s">
        <v>94</v>
      </c>
      <c r="O5078" t="s">
        <v>58</v>
      </c>
      <c r="P5078">
        <v>47</v>
      </c>
      <c r="Q5078">
        <v>48</v>
      </c>
      <c r="R5078">
        <v>46</v>
      </c>
      <c r="S5078">
        <v>1</v>
      </c>
      <c r="T5078">
        <f t="shared" si="711"/>
        <v>45</v>
      </c>
      <c r="U5078">
        <v>45</v>
      </c>
      <c r="V5078">
        <f t="shared" si="712"/>
        <v>0</v>
      </c>
      <c r="W5078" s="3">
        <f t="shared" si="713"/>
        <v>2.1739130434782608E-2</v>
      </c>
      <c r="X5078">
        <v>27</v>
      </c>
      <c r="Y5078" s="4">
        <v>2.9</v>
      </c>
      <c r="Z5078" s="4">
        <v>1.1000000000000001</v>
      </c>
      <c r="AA5078" s="5">
        <v>49462.42</v>
      </c>
      <c r="AB5078" s="5">
        <f t="shared" si="714"/>
        <v>2225808.9</v>
      </c>
      <c r="AC5078" s="5">
        <v>34897.160000000003</v>
      </c>
      <c r="AD5078" s="5">
        <f t="shared" si="715"/>
        <v>1605269.36</v>
      </c>
      <c r="AE5078" s="5">
        <v>102289.23</v>
      </c>
      <c r="AF5078" s="5">
        <v>28923.21</v>
      </c>
      <c r="AG5078" s="5">
        <v>8917.41</v>
      </c>
      <c r="AH5078" s="5">
        <v>1595</v>
      </c>
      <c r="AI5078" s="5">
        <v>4600</v>
      </c>
      <c r="AJ5078">
        <v>0</v>
      </c>
      <c r="AK5078" s="5">
        <v>0</v>
      </c>
      <c r="AL5078" s="5">
        <v>0</v>
      </c>
      <c r="AM5078" s="5">
        <v>29282.880000000001</v>
      </c>
      <c r="AN5078">
        <v>4</v>
      </c>
      <c r="AO5078">
        <v>3</v>
      </c>
      <c r="AP5078" t="str">
        <f t="shared" si="716"/>
        <v>Yes</v>
      </c>
      <c r="AQ5078">
        <v>1</v>
      </c>
      <c r="AR5078" s="5">
        <f t="shared" si="717"/>
        <v>1780877.09</v>
      </c>
      <c r="AS5078" s="5">
        <f t="shared" si="718"/>
        <v>444931.81</v>
      </c>
      <c r="AT5078" t="s">
        <v>59</v>
      </c>
      <c r="AU5078" t="s">
        <v>6164</v>
      </c>
      <c r="AV5078" t="s">
        <v>6165</v>
      </c>
      <c r="AW5078" t="s">
        <v>6166</v>
      </c>
      <c r="AX5078" t="s">
        <v>6167</v>
      </c>
      <c r="AY5078">
        <v>48</v>
      </c>
      <c r="AZ5078">
        <v>0</v>
      </c>
      <c r="BA5078">
        <v>0</v>
      </c>
      <c r="BB5078" t="s">
        <v>6168</v>
      </c>
      <c r="BC5078">
        <v>0</v>
      </c>
      <c r="BD5078">
        <v>0</v>
      </c>
      <c r="BE5078" t="s">
        <v>6169</v>
      </c>
      <c r="BF5078" t="s">
        <v>6170</v>
      </c>
      <c r="BG5078">
        <v>1</v>
      </c>
      <c r="BH5078" t="s">
        <v>6179</v>
      </c>
      <c r="BI5078">
        <v>22</v>
      </c>
      <c r="BJ5078" t="s">
        <v>6172</v>
      </c>
      <c r="BK5078">
        <v>0</v>
      </c>
      <c r="BL5078">
        <v>58</v>
      </c>
      <c r="BM5078" s="3">
        <f t="shared" si="719"/>
        <v>0.7931034482758621</v>
      </c>
    </row>
    <row r="5079" spans="1:65">
      <c r="A5079" t="s">
        <v>5220</v>
      </c>
      <c r="B5079" s="2">
        <v>45966</v>
      </c>
      <c r="C5079" t="s">
        <v>4641</v>
      </c>
      <c r="D5079" t="s">
        <v>5143</v>
      </c>
      <c r="E5079">
        <v>11</v>
      </c>
      <c r="F5079" t="s">
        <v>72</v>
      </c>
      <c r="G5079" t="s">
        <v>50</v>
      </c>
      <c r="H5079" t="s">
        <v>179</v>
      </c>
      <c r="I5079" t="s">
        <v>64</v>
      </c>
      <c r="J5079" t="s">
        <v>81</v>
      </c>
      <c r="K5079" t="s">
        <v>54</v>
      </c>
      <c r="L5079" t="s">
        <v>55</v>
      </c>
      <c r="M5079" t="s">
        <v>56</v>
      </c>
      <c r="N5079" t="s">
        <v>57</v>
      </c>
      <c r="O5079" t="s">
        <v>82</v>
      </c>
      <c r="P5079">
        <v>34</v>
      </c>
      <c r="Q5079">
        <v>35</v>
      </c>
      <c r="R5079">
        <v>34</v>
      </c>
      <c r="S5079">
        <v>1</v>
      </c>
      <c r="T5079">
        <f t="shared" si="711"/>
        <v>33</v>
      </c>
      <c r="U5079">
        <v>32</v>
      </c>
      <c r="V5079">
        <f t="shared" si="712"/>
        <v>1</v>
      </c>
      <c r="W5079" s="3">
        <f t="shared" si="713"/>
        <v>2.9411764705882353E-2</v>
      </c>
      <c r="X5079">
        <v>11</v>
      </c>
      <c r="Y5079" s="4">
        <v>2.9</v>
      </c>
      <c r="Z5079" s="4">
        <v>0.9</v>
      </c>
      <c r="AA5079" s="5">
        <v>83663.039999999994</v>
      </c>
      <c r="AB5079" s="5">
        <f t="shared" si="714"/>
        <v>2677217.2799999998</v>
      </c>
      <c r="AC5079" s="5">
        <v>53315.66</v>
      </c>
      <c r="AD5079" s="5">
        <f t="shared" si="715"/>
        <v>1812732.44</v>
      </c>
      <c r="AE5079" s="5">
        <v>99421.22</v>
      </c>
      <c r="AF5079" s="5">
        <v>28440.89</v>
      </c>
      <c r="AG5079" s="5">
        <v>7734.51</v>
      </c>
      <c r="AH5079" s="5">
        <v>1305</v>
      </c>
      <c r="AI5079" s="5">
        <v>6800</v>
      </c>
      <c r="AJ5079">
        <v>0</v>
      </c>
      <c r="AK5079" s="5">
        <v>0</v>
      </c>
      <c r="AL5079" s="5">
        <v>1568.27</v>
      </c>
      <c r="AM5079" s="5">
        <v>31760.36</v>
      </c>
      <c r="AN5079">
        <v>4</v>
      </c>
      <c r="AO5079">
        <v>10</v>
      </c>
      <c r="AP5079" t="str">
        <f t="shared" si="716"/>
        <v>No</v>
      </c>
      <c r="AQ5079">
        <v>2</v>
      </c>
      <c r="AR5079" s="5">
        <f t="shared" si="717"/>
        <v>1989762.69</v>
      </c>
      <c r="AS5079" s="5">
        <f t="shared" si="718"/>
        <v>687454.59</v>
      </c>
      <c r="AT5079" t="s">
        <v>59</v>
      </c>
      <c r="AU5079" t="s">
        <v>6164</v>
      </c>
      <c r="AV5079" t="s">
        <v>6165</v>
      </c>
      <c r="AW5079" t="s">
        <v>6166</v>
      </c>
      <c r="AX5079" t="s">
        <v>6167</v>
      </c>
      <c r="AY5079">
        <v>37</v>
      </c>
      <c r="AZ5079">
        <v>2</v>
      </c>
      <c r="BA5079">
        <v>18</v>
      </c>
      <c r="BB5079" t="s">
        <v>6185</v>
      </c>
      <c r="BC5079">
        <v>1</v>
      </c>
      <c r="BD5079">
        <v>5</v>
      </c>
      <c r="BE5079" t="s">
        <v>6219</v>
      </c>
      <c r="BF5079" t="s">
        <v>6170</v>
      </c>
      <c r="BG5079">
        <v>0</v>
      </c>
      <c r="BH5079" t="s">
        <v>6171</v>
      </c>
      <c r="BI5079">
        <v>24</v>
      </c>
      <c r="BJ5079" t="s">
        <v>6172</v>
      </c>
      <c r="BK5079">
        <v>0</v>
      </c>
      <c r="BL5079">
        <v>48</v>
      </c>
      <c r="BM5079" s="3">
        <f t="shared" si="719"/>
        <v>0.70833333333333337</v>
      </c>
    </row>
    <row r="5080" spans="1:65">
      <c r="A5080" t="s">
        <v>5221</v>
      </c>
      <c r="B5080" s="2">
        <v>45966</v>
      </c>
      <c r="C5080" t="s">
        <v>4641</v>
      </c>
      <c r="D5080" t="s">
        <v>5143</v>
      </c>
      <c r="E5080">
        <v>11</v>
      </c>
      <c r="F5080" t="s">
        <v>78</v>
      </c>
      <c r="G5080" t="s">
        <v>50</v>
      </c>
      <c r="H5080" t="s">
        <v>173</v>
      </c>
      <c r="I5080" t="s">
        <v>52</v>
      </c>
      <c r="J5080" t="s">
        <v>81</v>
      </c>
      <c r="K5080" t="s">
        <v>75</v>
      </c>
      <c r="L5080" t="s">
        <v>92</v>
      </c>
      <c r="M5080" t="s">
        <v>56</v>
      </c>
      <c r="N5080" t="s">
        <v>76</v>
      </c>
      <c r="O5080" t="s">
        <v>120</v>
      </c>
      <c r="P5080">
        <v>27</v>
      </c>
      <c r="Q5080">
        <v>40</v>
      </c>
      <c r="R5080">
        <v>40</v>
      </c>
      <c r="S5080">
        <v>2</v>
      </c>
      <c r="T5080">
        <f t="shared" si="711"/>
        <v>38</v>
      </c>
      <c r="U5080">
        <v>22</v>
      </c>
      <c r="V5080">
        <f t="shared" si="712"/>
        <v>16</v>
      </c>
      <c r="W5080" s="3">
        <f t="shared" si="713"/>
        <v>0.05</v>
      </c>
      <c r="X5080">
        <v>104</v>
      </c>
      <c r="Y5080" s="4">
        <v>2.1</v>
      </c>
      <c r="Z5080" s="4">
        <v>4.7</v>
      </c>
      <c r="AA5080" s="5">
        <v>78653.259999999995</v>
      </c>
      <c r="AB5080" s="5">
        <f t="shared" si="714"/>
        <v>1730371.72</v>
      </c>
      <c r="AC5080" s="5">
        <v>53744.22</v>
      </c>
      <c r="AD5080" s="5">
        <f t="shared" si="715"/>
        <v>2149768.7999999998</v>
      </c>
      <c r="AE5080" s="5">
        <v>129351.92</v>
      </c>
      <c r="AF5080" s="5">
        <v>41619.769999999997</v>
      </c>
      <c r="AG5080" s="5">
        <v>36967.61</v>
      </c>
      <c r="AH5080" s="5">
        <v>6815</v>
      </c>
      <c r="AI5080" s="5">
        <v>13600</v>
      </c>
      <c r="AJ5080">
        <v>0</v>
      </c>
      <c r="AK5080" s="5">
        <v>0</v>
      </c>
      <c r="AL5080" s="5">
        <v>23576.33</v>
      </c>
      <c r="AM5080" s="5">
        <v>13621.89</v>
      </c>
      <c r="AN5080">
        <v>4</v>
      </c>
      <c r="AO5080">
        <v>3</v>
      </c>
      <c r="AP5080" t="str">
        <f t="shared" si="716"/>
        <v>Yes</v>
      </c>
      <c r="AQ5080">
        <v>1</v>
      </c>
      <c r="AR5080" s="5">
        <f t="shared" si="717"/>
        <v>2415321.3199999998</v>
      </c>
      <c r="AS5080" s="5">
        <f t="shared" si="718"/>
        <v>-684949.6</v>
      </c>
      <c r="AT5080" t="s">
        <v>116</v>
      </c>
      <c r="AU5080" t="s">
        <v>6164</v>
      </c>
      <c r="AV5080" t="s">
        <v>6165</v>
      </c>
      <c r="AW5080" t="s">
        <v>6166</v>
      </c>
      <c r="AX5080" t="s">
        <v>6202</v>
      </c>
      <c r="AY5080">
        <v>40</v>
      </c>
      <c r="AZ5080">
        <v>7</v>
      </c>
      <c r="BA5080">
        <v>66</v>
      </c>
      <c r="BB5080" t="s">
        <v>6220</v>
      </c>
      <c r="BC5080">
        <v>0</v>
      </c>
      <c r="BD5080">
        <v>0</v>
      </c>
      <c r="BE5080" t="s">
        <v>6169</v>
      </c>
      <c r="BF5080" t="s">
        <v>6176</v>
      </c>
      <c r="BG5080">
        <v>2</v>
      </c>
      <c r="BH5080" t="s">
        <v>6209</v>
      </c>
      <c r="BI5080">
        <v>102</v>
      </c>
      <c r="BJ5080" t="s">
        <v>6193</v>
      </c>
      <c r="BK5080">
        <v>0</v>
      </c>
      <c r="BL5080">
        <v>52</v>
      </c>
      <c r="BM5080" s="3">
        <f t="shared" si="719"/>
        <v>0.76923076923076927</v>
      </c>
    </row>
    <row r="5081" spans="1:65">
      <c r="A5081" t="s">
        <v>5222</v>
      </c>
      <c r="B5081" s="2">
        <v>45966</v>
      </c>
      <c r="C5081" t="s">
        <v>4641</v>
      </c>
      <c r="D5081" t="s">
        <v>5143</v>
      </c>
      <c r="E5081">
        <v>11</v>
      </c>
      <c r="F5081" t="s">
        <v>49</v>
      </c>
      <c r="G5081" t="s">
        <v>79</v>
      </c>
      <c r="H5081" t="s">
        <v>262</v>
      </c>
      <c r="I5081" t="s">
        <v>64</v>
      </c>
      <c r="J5081" t="s">
        <v>65</v>
      </c>
      <c r="K5081" t="s">
        <v>75</v>
      </c>
      <c r="L5081" t="s">
        <v>87</v>
      </c>
      <c r="M5081" t="s">
        <v>56</v>
      </c>
      <c r="N5081" t="s">
        <v>57</v>
      </c>
      <c r="O5081" t="s">
        <v>70</v>
      </c>
      <c r="P5081">
        <v>44</v>
      </c>
      <c r="Q5081">
        <v>46</v>
      </c>
      <c r="R5081">
        <v>43</v>
      </c>
      <c r="S5081">
        <v>1</v>
      </c>
      <c r="T5081">
        <f t="shared" si="711"/>
        <v>42</v>
      </c>
      <c r="U5081">
        <v>42</v>
      </c>
      <c r="V5081">
        <f t="shared" si="712"/>
        <v>0</v>
      </c>
      <c r="W5081" s="3">
        <f t="shared" si="713"/>
        <v>2.3255813953488372E-2</v>
      </c>
      <c r="X5081">
        <v>30</v>
      </c>
      <c r="Y5081" s="4">
        <v>3.9</v>
      </c>
      <c r="Z5081" s="4">
        <v>1.1000000000000001</v>
      </c>
      <c r="AA5081" s="5">
        <v>51780.14</v>
      </c>
      <c r="AB5081" s="5">
        <f t="shared" si="714"/>
        <v>2174765.88</v>
      </c>
      <c r="AC5081" s="5">
        <v>35515.480000000003</v>
      </c>
      <c r="AD5081" s="5">
        <f t="shared" si="715"/>
        <v>1527165.64</v>
      </c>
      <c r="AE5081" s="5">
        <v>93529.12</v>
      </c>
      <c r="AF5081" s="5">
        <v>28234.33</v>
      </c>
      <c r="AG5081" s="5">
        <v>10184.51</v>
      </c>
      <c r="AH5081" s="5">
        <v>1595</v>
      </c>
      <c r="AI5081" s="5">
        <v>4600</v>
      </c>
      <c r="AJ5081">
        <v>0</v>
      </c>
      <c r="AK5081" s="5">
        <v>0</v>
      </c>
      <c r="AL5081" s="5">
        <v>0</v>
      </c>
      <c r="AM5081" s="5">
        <v>26551.79</v>
      </c>
      <c r="AN5081">
        <v>4</v>
      </c>
      <c r="AO5081">
        <v>4</v>
      </c>
      <c r="AP5081" t="str">
        <f t="shared" si="716"/>
        <v>Yes</v>
      </c>
      <c r="AQ5081">
        <v>0</v>
      </c>
      <c r="AR5081" s="5">
        <f t="shared" si="717"/>
        <v>1691860.39</v>
      </c>
      <c r="AS5081" s="5">
        <f t="shared" si="718"/>
        <v>482905.49</v>
      </c>
      <c r="AT5081" t="s">
        <v>59</v>
      </c>
      <c r="AU5081" t="s">
        <v>6164</v>
      </c>
      <c r="AV5081" t="s">
        <v>6165</v>
      </c>
      <c r="AW5081" t="s">
        <v>6166</v>
      </c>
      <c r="AX5081" t="s">
        <v>6167</v>
      </c>
      <c r="AY5081">
        <v>44</v>
      </c>
      <c r="AZ5081">
        <v>0</v>
      </c>
      <c r="BA5081">
        <v>0</v>
      </c>
      <c r="BB5081" t="s">
        <v>6168</v>
      </c>
      <c r="BC5081">
        <v>0</v>
      </c>
      <c r="BD5081">
        <v>0</v>
      </c>
      <c r="BE5081" t="s">
        <v>6169</v>
      </c>
      <c r="BF5081" t="s">
        <v>6170</v>
      </c>
      <c r="BG5081">
        <v>1</v>
      </c>
      <c r="BH5081" t="s">
        <v>6179</v>
      </c>
      <c r="BI5081">
        <v>36</v>
      </c>
      <c r="BJ5081" t="s">
        <v>6172</v>
      </c>
      <c r="BK5081">
        <v>0</v>
      </c>
      <c r="BL5081">
        <v>63</v>
      </c>
      <c r="BM5081" s="3">
        <f t="shared" si="719"/>
        <v>0.68253968253968256</v>
      </c>
    </row>
    <row r="5082" spans="1:65">
      <c r="A5082" t="s">
        <v>5223</v>
      </c>
      <c r="B5082" s="2">
        <v>45966</v>
      </c>
      <c r="C5082" t="s">
        <v>4641</v>
      </c>
      <c r="D5082" t="s">
        <v>5143</v>
      </c>
      <c r="E5082">
        <v>11</v>
      </c>
      <c r="F5082" t="s">
        <v>61</v>
      </c>
      <c r="G5082" t="s">
        <v>79</v>
      </c>
      <c r="H5082" t="s">
        <v>84</v>
      </c>
      <c r="I5082" t="s">
        <v>64</v>
      </c>
      <c r="J5082" t="s">
        <v>53</v>
      </c>
      <c r="K5082" t="s">
        <v>66</v>
      </c>
      <c r="L5082" t="s">
        <v>92</v>
      </c>
      <c r="M5082" t="s">
        <v>68</v>
      </c>
      <c r="N5082" t="s">
        <v>109</v>
      </c>
      <c r="O5082" t="s">
        <v>82</v>
      </c>
      <c r="P5082">
        <v>64</v>
      </c>
      <c r="Q5082">
        <v>66</v>
      </c>
      <c r="R5082">
        <v>66</v>
      </c>
      <c r="S5082">
        <v>2</v>
      </c>
      <c r="T5082">
        <f t="shared" si="711"/>
        <v>64</v>
      </c>
      <c r="U5082">
        <v>63</v>
      </c>
      <c r="V5082">
        <f t="shared" si="712"/>
        <v>1</v>
      </c>
      <c r="W5082" s="3">
        <f t="shared" si="713"/>
        <v>3.0303030303030304E-2</v>
      </c>
      <c r="X5082">
        <v>16</v>
      </c>
      <c r="Y5082" s="4">
        <v>0.1</v>
      </c>
      <c r="Z5082" s="4">
        <v>0.7</v>
      </c>
      <c r="AA5082" s="5">
        <v>33637.51</v>
      </c>
      <c r="AB5082" s="5">
        <f t="shared" si="714"/>
        <v>2119163.13</v>
      </c>
      <c r="AC5082" s="5">
        <v>22618.48</v>
      </c>
      <c r="AD5082" s="5">
        <f t="shared" si="715"/>
        <v>1492819.68</v>
      </c>
      <c r="AE5082" s="5">
        <v>107756.94</v>
      </c>
      <c r="AF5082" s="5">
        <v>27709.41</v>
      </c>
      <c r="AG5082" s="5">
        <v>8525.39</v>
      </c>
      <c r="AH5082" s="5">
        <v>1015</v>
      </c>
      <c r="AI5082" s="5">
        <v>6400</v>
      </c>
      <c r="AJ5082">
        <v>1</v>
      </c>
      <c r="AK5082" s="5">
        <v>8734.51</v>
      </c>
      <c r="AL5082" s="5">
        <v>680.31</v>
      </c>
      <c r="AM5082" s="5">
        <v>108725.04</v>
      </c>
      <c r="AN5082">
        <v>8</v>
      </c>
      <c r="AO5082">
        <v>11</v>
      </c>
      <c r="AP5082" t="str">
        <f t="shared" si="716"/>
        <v>No</v>
      </c>
      <c r="AQ5082">
        <v>4</v>
      </c>
      <c r="AR5082" s="5">
        <f t="shared" si="717"/>
        <v>1762366.28</v>
      </c>
      <c r="AS5082" s="5">
        <f t="shared" si="718"/>
        <v>356796.85</v>
      </c>
      <c r="AT5082" t="s">
        <v>59</v>
      </c>
      <c r="AU5082" t="s">
        <v>6203</v>
      </c>
      <c r="AV5082" t="s">
        <v>6204</v>
      </c>
      <c r="AW5082" t="s">
        <v>6205</v>
      </c>
      <c r="AX5082" t="s">
        <v>6184</v>
      </c>
      <c r="AY5082">
        <v>67</v>
      </c>
      <c r="AZ5082">
        <v>0</v>
      </c>
      <c r="BA5082">
        <v>10</v>
      </c>
      <c r="BB5082" t="s">
        <v>6198</v>
      </c>
      <c r="BC5082">
        <v>3</v>
      </c>
      <c r="BD5082">
        <v>0</v>
      </c>
      <c r="BE5082" t="s">
        <v>6178</v>
      </c>
      <c r="BF5082" t="s">
        <v>6170</v>
      </c>
      <c r="BG5082">
        <v>0</v>
      </c>
      <c r="BH5082" t="s">
        <v>6171</v>
      </c>
      <c r="BI5082">
        <v>39</v>
      </c>
      <c r="BJ5082" t="s">
        <v>6172</v>
      </c>
      <c r="BK5082">
        <v>0</v>
      </c>
      <c r="BL5082">
        <v>77</v>
      </c>
      <c r="BM5082" s="3">
        <f t="shared" si="719"/>
        <v>0.8571428571428571</v>
      </c>
    </row>
    <row r="5083" spans="1:65">
      <c r="A5083" t="s">
        <v>5224</v>
      </c>
      <c r="B5083" s="2">
        <v>45966</v>
      </c>
      <c r="C5083" t="s">
        <v>4641</v>
      </c>
      <c r="D5083" t="s">
        <v>5143</v>
      </c>
      <c r="E5083">
        <v>11</v>
      </c>
      <c r="F5083" t="s">
        <v>78</v>
      </c>
      <c r="G5083" t="s">
        <v>50</v>
      </c>
      <c r="H5083" t="s">
        <v>173</v>
      </c>
      <c r="I5083" t="s">
        <v>74</v>
      </c>
      <c r="J5083" t="s">
        <v>53</v>
      </c>
      <c r="K5083" t="s">
        <v>75</v>
      </c>
      <c r="L5083" t="s">
        <v>87</v>
      </c>
      <c r="M5083" t="s">
        <v>56</v>
      </c>
      <c r="N5083" t="s">
        <v>69</v>
      </c>
      <c r="O5083" t="s">
        <v>120</v>
      </c>
      <c r="P5083">
        <v>63</v>
      </c>
      <c r="Q5083">
        <v>66</v>
      </c>
      <c r="R5083">
        <v>62</v>
      </c>
      <c r="S5083">
        <v>1</v>
      </c>
      <c r="T5083">
        <f t="shared" si="711"/>
        <v>61</v>
      </c>
      <c r="U5083">
        <v>61</v>
      </c>
      <c r="V5083">
        <f t="shared" si="712"/>
        <v>0</v>
      </c>
      <c r="W5083" s="3">
        <f t="shared" si="713"/>
        <v>1.6129032258064516E-2</v>
      </c>
      <c r="X5083">
        <v>23</v>
      </c>
      <c r="Y5083" s="4">
        <v>0</v>
      </c>
      <c r="Z5083" s="4">
        <v>0.7</v>
      </c>
      <c r="AA5083" s="5">
        <v>35813.57</v>
      </c>
      <c r="AB5083" s="5">
        <f t="shared" si="714"/>
        <v>2184627.77</v>
      </c>
      <c r="AC5083" s="5">
        <v>24110.48</v>
      </c>
      <c r="AD5083" s="5">
        <f t="shared" si="715"/>
        <v>1494849.76</v>
      </c>
      <c r="AE5083" s="5">
        <v>107029.06</v>
      </c>
      <c r="AF5083" s="5">
        <v>28767.51</v>
      </c>
      <c r="AG5083" s="5">
        <v>8908.2900000000009</v>
      </c>
      <c r="AH5083" s="5">
        <v>1015</v>
      </c>
      <c r="AI5083" s="5">
        <v>3200</v>
      </c>
      <c r="AJ5083">
        <v>0</v>
      </c>
      <c r="AK5083" s="5">
        <v>0</v>
      </c>
      <c r="AL5083" s="5">
        <v>0</v>
      </c>
      <c r="AM5083" s="5">
        <v>44394.28</v>
      </c>
      <c r="AN5083">
        <v>4</v>
      </c>
      <c r="AO5083">
        <v>5</v>
      </c>
      <c r="AP5083" t="str">
        <f t="shared" si="716"/>
        <v>No</v>
      </c>
      <c r="AQ5083">
        <v>3</v>
      </c>
      <c r="AR5083" s="5">
        <f t="shared" si="717"/>
        <v>1688163.9</v>
      </c>
      <c r="AS5083" s="5">
        <f t="shared" si="718"/>
        <v>496463.87</v>
      </c>
      <c r="AT5083" t="s">
        <v>59</v>
      </c>
      <c r="AU5083" t="s">
        <v>6164</v>
      </c>
      <c r="AV5083" t="s">
        <v>6165</v>
      </c>
      <c r="AW5083" t="s">
        <v>6166</v>
      </c>
      <c r="AX5083" t="s">
        <v>6167</v>
      </c>
      <c r="AY5083">
        <v>66</v>
      </c>
      <c r="AZ5083">
        <v>0</v>
      </c>
      <c r="BA5083">
        <v>0</v>
      </c>
      <c r="BB5083" t="s">
        <v>6168</v>
      </c>
      <c r="BC5083">
        <v>1</v>
      </c>
      <c r="BD5083">
        <v>0</v>
      </c>
      <c r="BE5083" t="s">
        <v>6178</v>
      </c>
      <c r="BF5083" t="s">
        <v>6170</v>
      </c>
      <c r="BG5083">
        <v>5</v>
      </c>
      <c r="BH5083" t="s">
        <v>6209</v>
      </c>
      <c r="BI5083">
        <v>132</v>
      </c>
      <c r="BJ5083" t="s">
        <v>6193</v>
      </c>
      <c r="BK5083">
        <v>0</v>
      </c>
      <c r="BL5083">
        <v>72</v>
      </c>
      <c r="BM5083" s="3">
        <f t="shared" si="719"/>
        <v>0.86111111111111116</v>
      </c>
    </row>
    <row r="5084" spans="1:65">
      <c r="A5084" t="s">
        <v>5225</v>
      </c>
      <c r="B5084" s="2">
        <v>45966</v>
      </c>
      <c r="C5084" t="s">
        <v>4641</v>
      </c>
      <c r="D5084" t="s">
        <v>5143</v>
      </c>
      <c r="E5084">
        <v>11</v>
      </c>
      <c r="F5084" t="s">
        <v>49</v>
      </c>
      <c r="G5084" t="s">
        <v>79</v>
      </c>
      <c r="H5084" t="s">
        <v>262</v>
      </c>
      <c r="I5084" t="s">
        <v>64</v>
      </c>
      <c r="J5084" t="s">
        <v>53</v>
      </c>
      <c r="K5084" t="s">
        <v>66</v>
      </c>
      <c r="L5084" t="s">
        <v>55</v>
      </c>
      <c r="M5084" t="s">
        <v>68</v>
      </c>
      <c r="N5084" t="s">
        <v>94</v>
      </c>
      <c r="O5084" t="s">
        <v>82</v>
      </c>
      <c r="P5084">
        <v>55</v>
      </c>
      <c r="Q5084">
        <v>59</v>
      </c>
      <c r="R5084">
        <v>56</v>
      </c>
      <c r="S5084">
        <v>2</v>
      </c>
      <c r="T5084">
        <f t="shared" si="711"/>
        <v>54</v>
      </c>
      <c r="U5084">
        <v>54</v>
      </c>
      <c r="V5084">
        <f t="shared" si="712"/>
        <v>0</v>
      </c>
      <c r="W5084" s="3">
        <f t="shared" si="713"/>
        <v>3.5714285714285712E-2</v>
      </c>
      <c r="X5084">
        <v>55</v>
      </c>
      <c r="Y5084" s="4">
        <v>8.4</v>
      </c>
      <c r="Z5084" s="4">
        <v>2.6</v>
      </c>
      <c r="AA5084" s="5">
        <v>33738.15</v>
      </c>
      <c r="AB5084" s="5">
        <f t="shared" si="714"/>
        <v>1821860.1</v>
      </c>
      <c r="AC5084" s="5">
        <v>22444.3</v>
      </c>
      <c r="AD5084" s="5">
        <f t="shared" si="715"/>
        <v>1256880.8</v>
      </c>
      <c r="AE5084" s="5">
        <v>91537.11</v>
      </c>
      <c r="AF5084" s="5">
        <v>27904.82</v>
      </c>
      <c r="AG5084" s="5">
        <v>13264.76</v>
      </c>
      <c r="AH5084" s="5">
        <v>3770</v>
      </c>
      <c r="AI5084" s="5">
        <v>6400</v>
      </c>
      <c r="AJ5084">
        <v>1</v>
      </c>
      <c r="AK5084" s="5">
        <v>8568.69</v>
      </c>
      <c r="AL5084" s="5">
        <v>0</v>
      </c>
      <c r="AM5084" s="5">
        <v>35599.050000000003</v>
      </c>
      <c r="AN5084">
        <v>4</v>
      </c>
      <c r="AO5084">
        <v>4</v>
      </c>
      <c r="AP5084" t="str">
        <f t="shared" si="716"/>
        <v>Yes</v>
      </c>
      <c r="AQ5084">
        <v>1</v>
      </c>
      <c r="AR5084" s="5">
        <f t="shared" si="717"/>
        <v>1443925.23</v>
      </c>
      <c r="AS5084" s="5">
        <f t="shared" si="718"/>
        <v>377934.87</v>
      </c>
      <c r="AT5084" t="s">
        <v>59</v>
      </c>
      <c r="AU5084" t="s">
        <v>6181</v>
      </c>
      <c r="AV5084" t="s">
        <v>6182</v>
      </c>
      <c r="AW5084" t="s">
        <v>6183</v>
      </c>
      <c r="AX5084" t="s">
        <v>6202</v>
      </c>
      <c r="AY5084">
        <v>58</v>
      </c>
      <c r="AZ5084">
        <v>0</v>
      </c>
      <c r="BA5084">
        <v>0</v>
      </c>
      <c r="BB5084" t="s">
        <v>6168</v>
      </c>
      <c r="BC5084">
        <v>0</v>
      </c>
      <c r="BD5084">
        <v>0</v>
      </c>
      <c r="BE5084" t="s">
        <v>6169</v>
      </c>
      <c r="BF5084" t="s">
        <v>6170</v>
      </c>
      <c r="BG5084">
        <v>1</v>
      </c>
      <c r="BH5084" t="s">
        <v>6206</v>
      </c>
      <c r="BI5084">
        <v>60</v>
      </c>
      <c r="BJ5084" t="s">
        <v>6187</v>
      </c>
      <c r="BK5084">
        <v>0</v>
      </c>
      <c r="BL5084">
        <v>73</v>
      </c>
      <c r="BM5084" s="3">
        <f t="shared" si="719"/>
        <v>0.76712328767123283</v>
      </c>
    </row>
    <row r="5085" spans="1:65">
      <c r="A5085" t="s">
        <v>5226</v>
      </c>
      <c r="B5085" s="2">
        <v>45966</v>
      </c>
      <c r="C5085" t="s">
        <v>4641</v>
      </c>
      <c r="D5085" t="s">
        <v>5143</v>
      </c>
      <c r="E5085">
        <v>11</v>
      </c>
      <c r="F5085" t="s">
        <v>72</v>
      </c>
      <c r="G5085" t="s">
        <v>62</v>
      </c>
      <c r="H5085" t="s">
        <v>155</v>
      </c>
      <c r="I5085" t="s">
        <v>52</v>
      </c>
      <c r="J5085" t="s">
        <v>53</v>
      </c>
      <c r="K5085" t="s">
        <v>75</v>
      </c>
      <c r="L5085" t="s">
        <v>67</v>
      </c>
      <c r="M5085" t="s">
        <v>68</v>
      </c>
      <c r="N5085" t="s">
        <v>94</v>
      </c>
      <c r="O5085" t="s">
        <v>58</v>
      </c>
      <c r="P5085">
        <v>49</v>
      </c>
      <c r="Q5085">
        <v>50</v>
      </c>
      <c r="R5085">
        <v>51</v>
      </c>
      <c r="S5085">
        <v>2</v>
      </c>
      <c r="T5085">
        <f t="shared" si="711"/>
        <v>49</v>
      </c>
      <c r="U5085">
        <v>49</v>
      </c>
      <c r="V5085">
        <f t="shared" si="712"/>
        <v>0</v>
      </c>
      <c r="W5085" s="3">
        <f t="shared" si="713"/>
        <v>3.9215686274509803E-2</v>
      </c>
      <c r="X5085">
        <v>29</v>
      </c>
      <c r="Y5085" s="4">
        <v>0.4</v>
      </c>
      <c r="Z5085" s="4">
        <v>0.7</v>
      </c>
      <c r="AA5085" s="5">
        <v>36430.99</v>
      </c>
      <c r="AB5085" s="5">
        <f t="shared" si="714"/>
        <v>1785118.51</v>
      </c>
      <c r="AC5085" s="5">
        <v>21826.41</v>
      </c>
      <c r="AD5085" s="5">
        <f t="shared" si="715"/>
        <v>1113146.9099999999</v>
      </c>
      <c r="AE5085" s="5">
        <v>91306.35</v>
      </c>
      <c r="AF5085" s="5">
        <v>22299.73</v>
      </c>
      <c r="AG5085" s="5">
        <v>10245.14</v>
      </c>
      <c r="AH5085" s="5">
        <v>1015</v>
      </c>
      <c r="AI5085" s="5">
        <v>6400</v>
      </c>
      <c r="AJ5085">
        <v>1</v>
      </c>
      <c r="AK5085" s="5">
        <v>9179.5</v>
      </c>
      <c r="AL5085" s="5">
        <v>0</v>
      </c>
      <c r="AM5085" s="5">
        <v>32067.68</v>
      </c>
      <c r="AN5085">
        <v>4</v>
      </c>
      <c r="AO5085">
        <v>3</v>
      </c>
      <c r="AP5085" t="str">
        <f t="shared" si="716"/>
        <v>Yes</v>
      </c>
      <c r="AQ5085">
        <v>2</v>
      </c>
      <c r="AR5085" s="5">
        <f t="shared" si="717"/>
        <v>1285660.31</v>
      </c>
      <c r="AS5085" s="5">
        <f t="shared" si="718"/>
        <v>499458.2</v>
      </c>
      <c r="AT5085" t="s">
        <v>116</v>
      </c>
      <c r="AU5085" t="s">
        <v>6173</v>
      </c>
      <c r="AV5085" t="s">
        <v>6174</v>
      </c>
      <c r="AW5085" t="s">
        <v>6175</v>
      </c>
      <c r="AX5085" t="s">
        <v>6184</v>
      </c>
      <c r="AY5085">
        <v>52</v>
      </c>
      <c r="AZ5085">
        <v>0</v>
      </c>
      <c r="BA5085">
        <v>0</v>
      </c>
      <c r="BB5085" t="s">
        <v>6168</v>
      </c>
      <c r="BC5085">
        <v>0</v>
      </c>
      <c r="BD5085">
        <v>0</v>
      </c>
      <c r="BE5085" t="s">
        <v>6169</v>
      </c>
      <c r="BF5085" t="s">
        <v>6210</v>
      </c>
      <c r="BG5085">
        <v>1</v>
      </c>
      <c r="BH5085" t="s">
        <v>6179</v>
      </c>
      <c r="BI5085">
        <v>29</v>
      </c>
      <c r="BJ5085" t="s">
        <v>6172</v>
      </c>
      <c r="BK5085">
        <v>0</v>
      </c>
      <c r="BL5085">
        <v>70</v>
      </c>
      <c r="BM5085" s="3">
        <f t="shared" si="719"/>
        <v>0.72857142857142854</v>
      </c>
    </row>
    <row r="5086" spans="1:65">
      <c r="A5086" t="s">
        <v>5227</v>
      </c>
      <c r="B5086" s="2">
        <v>45966</v>
      </c>
      <c r="C5086" t="s">
        <v>4641</v>
      </c>
      <c r="D5086" t="s">
        <v>5143</v>
      </c>
      <c r="E5086">
        <v>11</v>
      </c>
      <c r="F5086" t="s">
        <v>78</v>
      </c>
      <c r="G5086" t="s">
        <v>50</v>
      </c>
      <c r="H5086" t="s">
        <v>185</v>
      </c>
      <c r="I5086" t="s">
        <v>74</v>
      </c>
      <c r="J5086" t="s">
        <v>53</v>
      </c>
      <c r="K5086" t="s">
        <v>75</v>
      </c>
      <c r="L5086" t="s">
        <v>55</v>
      </c>
      <c r="M5086" t="s">
        <v>56</v>
      </c>
      <c r="N5086" t="s">
        <v>94</v>
      </c>
      <c r="O5086" t="s">
        <v>120</v>
      </c>
      <c r="P5086">
        <v>76</v>
      </c>
      <c r="Q5086">
        <v>80</v>
      </c>
      <c r="R5086">
        <v>78</v>
      </c>
      <c r="S5086">
        <v>2</v>
      </c>
      <c r="T5086">
        <f t="shared" si="711"/>
        <v>76</v>
      </c>
      <c r="U5086">
        <v>73</v>
      </c>
      <c r="V5086">
        <f t="shared" si="712"/>
        <v>3</v>
      </c>
      <c r="W5086" s="3">
        <f t="shared" si="713"/>
        <v>2.564102564102564E-2</v>
      </c>
      <c r="X5086">
        <v>43</v>
      </c>
      <c r="Y5086" s="4">
        <v>6.3</v>
      </c>
      <c r="Z5086" s="4">
        <v>1.8</v>
      </c>
      <c r="AA5086" s="5">
        <v>35713.61</v>
      </c>
      <c r="AB5086" s="5">
        <f t="shared" si="714"/>
        <v>2607093.5299999998</v>
      </c>
      <c r="AC5086" s="5">
        <v>23692.01</v>
      </c>
      <c r="AD5086" s="5">
        <f t="shared" si="715"/>
        <v>1847976.78</v>
      </c>
      <c r="AE5086" s="5">
        <v>131864.6</v>
      </c>
      <c r="AF5086" s="5">
        <v>37364.39</v>
      </c>
      <c r="AG5086" s="5">
        <v>11349.34</v>
      </c>
      <c r="AH5086" s="5">
        <v>2610</v>
      </c>
      <c r="AI5086" s="5">
        <v>6400</v>
      </c>
      <c r="AJ5086">
        <v>0</v>
      </c>
      <c r="AK5086" s="5">
        <v>0</v>
      </c>
      <c r="AL5086" s="5">
        <v>1923.76</v>
      </c>
      <c r="AM5086" s="5">
        <v>49883.46</v>
      </c>
      <c r="AN5086">
        <v>4</v>
      </c>
      <c r="AO5086">
        <v>4</v>
      </c>
      <c r="AP5086" t="str">
        <f t="shared" si="716"/>
        <v>Yes</v>
      </c>
      <c r="AQ5086">
        <v>0</v>
      </c>
      <c r="AR5086" s="5">
        <f t="shared" si="717"/>
        <v>2089372.33</v>
      </c>
      <c r="AS5086" s="5">
        <f t="shared" si="718"/>
        <v>517721.2</v>
      </c>
      <c r="AT5086" t="s">
        <v>59</v>
      </c>
      <c r="AU5086" t="s">
        <v>6164</v>
      </c>
      <c r="AV5086" t="s">
        <v>6165</v>
      </c>
      <c r="AW5086" t="s">
        <v>6166</v>
      </c>
      <c r="AX5086" t="s">
        <v>6167</v>
      </c>
      <c r="AY5086">
        <v>76</v>
      </c>
      <c r="AZ5086">
        <v>0</v>
      </c>
      <c r="BA5086">
        <v>18</v>
      </c>
      <c r="BB5086" t="s">
        <v>6191</v>
      </c>
      <c r="BC5086">
        <v>0</v>
      </c>
      <c r="BD5086">
        <v>0</v>
      </c>
      <c r="BE5086" t="s">
        <v>6169</v>
      </c>
      <c r="BF5086" t="s">
        <v>6170</v>
      </c>
      <c r="BG5086">
        <v>1</v>
      </c>
      <c r="BH5086" t="s">
        <v>6186</v>
      </c>
      <c r="BI5086">
        <v>42</v>
      </c>
      <c r="BJ5086" t="s">
        <v>6172</v>
      </c>
      <c r="BK5086">
        <v>0</v>
      </c>
      <c r="BL5086">
        <v>83</v>
      </c>
      <c r="BM5086" s="3">
        <f t="shared" si="719"/>
        <v>0.93975903614457834</v>
      </c>
    </row>
    <row r="5087" spans="1:65">
      <c r="A5087" t="s">
        <v>5228</v>
      </c>
      <c r="B5087" s="2">
        <v>45966</v>
      </c>
      <c r="C5087" t="s">
        <v>4641</v>
      </c>
      <c r="D5087" t="s">
        <v>5143</v>
      </c>
      <c r="E5087">
        <v>11</v>
      </c>
      <c r="F5087" t="s">
        <v>49</v>
      </c>
      <c r="G5087" t="s">
        <v>79</v>
      </c>
      <c r="H5087" t="s">
        <v>106</v>
      </c>
      <c r="I5087" t="s">
        <v>74</v>
      </c>
      <c r="J5087" t="s">
        <v>65</v>
      </c>
      <c r="K5087" t="s">
        <v>75</v>
      </c>
      <c r="L5087" t="s">
        <v>87</v>
      </c>
      <c r="M5087" t="s">
        <v>56</v>
      </c>
      <c r="N5087" t="s">
        <v>76</v>
      </c>
      <c r="O5087" t="s">
        <v>82</v>
      </c>
      <c r="P5087">
        <v>48</v>
      </c>
      <c r="Q5087">
        <v>48</v>
      </c>
      <c r="R5087">
        <v>46</v>
      </c>
      <c r="S5087">
        <v>1</v>
      </c>
      <c r="T5087">
        <f t="shared" si="711"/>
        <v>45</v>
      </c>
      <c r="U5087">
        <v>45</v>
      </c>
      <c r="V5087">
        <f t="shared" si="712"/>
        <v>0</v>
      </c>
      <c r="W5087" s="3">
        <f t="shared" si="713"/>
        <v>2.1739130434782608E-2</v>
      </c>
      <c r="X5087">
        <v>24</v>
      </c>
      <c r="Y5087" s="4">
        <v>2.7</v>
      </c>
      <c r="Z5087" s="4">
        <v>0.6</v>
      </c>
      <c r="AA5087" s="5">
        <v>51589.05</v>
      </c>
      <c r="AB5087" s="5">
        <f t="shared" si="714"/>
        <v>2321507.25</v>
      </c>
      <c r="AC5087" s="5">
        <v>35572.01</v>
      </c>
      <c r="AD5087" s="5">
        <f t="shared" si="715"/>
        <v>1636312.46</v>
      </c>
      <c r="AE5087" s="5">
        <v>102077.73</v>
      </c>
      <c r="AF5087" s="5">
        <v>30119</v>
      </c>
      <c r="AG5087" s="5">
        <v>9700.24</v>
      </c>
      <c r="AH5087" s="5">
        <v>870</v>
      </c>
      <c r="AI5087" s="5">
        <v>4600</v>
      </c>
      <c r="AJ5087">
        <v>0</v>
      </c>
      <c r="AK5087" s="5">
        <v>0</v>
      </c>
      <c r="AL5087" s="5">
        <v>0</v>
      </c>
      <c r="AM5087" s="5">
        <v>38817.519999999997</v>
      </c>
      <c r="AN5087">
        <v>4</v>
      </c>
      <c r="AO5087">
        <v>7</v>
      </c>
      <c r="AP5087" t="str">
        <f t="shared" si="716"/>
        <v>No</v>
      </c>
      <c r="AQ5087">
        <v>2</v>
      </c>
      <c r="AR5087" s="5">
        <f t="shared" si="717"/>
        <v>1822496.95</v>
      </c>
      <c r="AS5087" s="5">
        <f t="shared" si="718"/>
        <v>499010.3</v>
      </c>
      <c r="AT5087" t="s">
        <v>59</v>
      </c>
      <c r="AU5087" t="s">
        <v>6164</v>
      </c>
      <c r="AV5087" t="s">
        <v>6165</v>
      </c>
      <c r="AW5087" t="s">
        <v>6166</v>
      </c>
      <c r="AX5087" t="s">
        <v>6167</v>
      </c>
      <c r="AY5087">
        <v>49</v>
      </c>
      <c r="AZ5087">
        <v>0</v>
      </c>
      <c r="BA5087">
        <v>0</v>
      </c>
      <c r="BB5087" t="s">
        <v>6168</v>
      </c>
      <c r="BC5087">
        <v>0</v>
      </c>
      <c r="BD5087">
        <v>3</v>
      </c>
      <c r="BE5087" t="s">
        <v>6218</v>
      </c>
      <c r="BF5087" t="s">
        <v>6170</v>
      </c>
      <c r="BG5087">
        <v>3</v>
      </c>
      <c r="BH5087" t="s">
        <v>6208</v>
      </c>
      <c r="BI5087">
        <v>130</v>
      </c>
      <c r="BJ5087" t="s">
        <v>6193</v>
      </c>
      <c r="BK5087">
        <v>0</v>
      </c>
      <c r="BL5087">
        <v>60</v>
      </c>
      <c r="BM5087" s="3">
        <f t="shared" si="719"/>
        <v>0.76666666666666672</v>
      </c>
    </row>
    <row r="5088" spans="1:65">
      <c r="A5088" t="s">
        <v>5229</v>
      </c>
      <c r="B5088" s="2">
        <v>45966</v>
      </c>
      <c r="C5088" t="s">
        <v>4641</v>
      </c>
      <c r="D5088" t="s">
        <v>5143</v>
      </c>
      <c r="E5088">
        <v>11</v>
      </c>
      <c r="F5088" t="s">
        <v>78</v>
      </c>
      <c r="G5088" t="s">
        <v>62</v>
      </c>
      <c r="H5088" t="s">
        <v>153</v>
      </c>
      <c r="I5088" t="s">
        <v>52</v>
      </c>
      <c r="J5088" t="s">
        <v>81</v>
      </c>
      <c r="K5088" t="s">
        <v>66</v>
      </c>
      <c r="L5088" t="s">
        <v>67</v>
      </c>
      <c r="M5088" t="s">
        <v>68</v>
      </c>
      <c r="N5088" t="s">
        <v>57</v>
      </c>
      <c r="O5088" t="s">
        <v>120</v>
      </c>
      <c r="P5088">
        <v>34</v>
      </c>
      <c r="Q5088">
        <v>36</v>
      </c>
      <c r="R5088">
        <v>34</v>
      </c>
      <c r="S5088">
        <v>3</v>
      </c>
      <c r="T5088">
        <f t="shared" si="711"/>
        <v>31</v>
      </c>
      <c r="U5088">
        <v>31</v>
      </c>
      <c r="V5088">
        <f t="shared" si="712"/>
        <v>0</v>
      </c>
      <c r="W5088" s="3">
        <f t="shared" si="713"/>
        <v>8.8235294117647065E-2</v>
      </c>
      <c r="X5088">
        <v>42</v>
      </c>
      <c r="Y5088" s="4">
        <v>1.5</v>
      </c>
      <c r="Z5088" s="4">
        <v>1.5</v>
      </c>
      <c r="AA5088" s="5">
        <v>72493.440000000002</v>
      </c>
      <c r="AB5088" s="5">
        <f t="shared" si="714"/>
        <v>2247296.64</v>
      </c>
      <c r="AC5088" s="5">
        <v>49186.239999999998</v>
      </c>
      <c r="AD5088" s="5">
        <f t="shared" si="715"/>
        <v>1672332.16</v>
      </c>
      <c r="AE5088" s="5">
        <v>107223.45</v>
      </c>
      <c r="AF5088" s="5">
        <v>33165.07</v>
      </c>
      <c r="AG5088" s="5">
        <v>11797.56</v>
      </c>
      <c r="AH5088" s="5">
        <v>2175</v>
      </c>
      <c r="AI5088" s="5">
        <v>23558.28</v>
      </c>
      <c r="AJ5088">
        <v>1</v>
      </c>
      <c r="AK5088" s="5">
        <v>21244.44</v>
      </c>
      <c r="AL5088" s="5">
        <v>0</v>
      </c>
      <c r="AM5088" s="5">
        <v>20026.89</v>
      </c>
      <c r="AN5088">
        <v>4</v>
      </c>
      <c r="AO5088">
        <v>3</v>
      </c>
      <c r="AP5088" t="str">
        <f t="shared" si="716"/>
        <v>Yes</v>
      </c>
      <c r="AQ5088">
        <v>1</v>
      </c>
      <c r="AR5088" s="5">
        <f t="shared" si="717"/>
        <v>1891522.85</v>
      </c>
      <c r="AS5088" s="5">
        <f t="shared" si="718"/>
        <v>355773.79</v>
      </c>
      <c r="AT5088" t="s">
        <v>1641</v>
      </c>
      <c r="AU5088" t="s">
        <v>6199</v>
      </c>
      <c r="AV5088" t="s">
        <v>6200</v>
      </c>
      <c r="AW5088" t="s">
        <v>6175</v>
      </c>
      <c r="AX5088" t="s">
        <v>6167</v>
      </c>
      <c r="AY5088">
        <v>39</v>
      </c>
      <c r="AZ5088">
        <v>4</v>
      </c>
      <c r="BA5088">
        <v>0</v>
      </c>
      <c r="BB5088" t="s">
        <v>6168</v>
      </c>
      <c r="BC5088">
        <v>0</v>
      </c>
      <c r="BD5088">
        <v>0</v>
      </c>
      <c r="BE5088" t="s">
        <v>6169</v>
      </c>
      <c r="BF5088" t="s">
        <v>6210</v>
      </c>
      <c r="BG5088">
        <v>1</v>
      </c>
      <c r="BH5088" t="s">
        <v>6179</v>
      </c>
      <c r="BI5088">
        <v>33</v>
      </c>
      <c r="BJ5088" t="s">
        <v>6172</v>
      </c>
      <c r="BK5088">
        <v>0</v>
      </c>
      <c r="BL5088">
        <v>46</v>
      </c>
      <c r="BM5088" s="3">
        <f t="shared" si="719"/>
        <v>0.73913043478260865</v>
      </c>
    </row>
    <row r="5089" spans="1:65">
      <c r="A5089" t="s">
        <v>5230</v>
      </c>
      <c r="B5089" s="2">
        <v>45966</v>
      </c>
      <c r="C5089" t="s">
        <v>4641</v>
      </c>
      <c r="D5089" t="s">
        <v>5143</v>
      </c>
      <c r="E5089">
        <v>11</v>
      </c>
      <c r="F5089" t="s">
        <v>78</v>
      </c>
      <c r="G5089" t="s">
        <v>79</v>
      </c>
      <c r="H5089" t="s">
        <v>113</v>
      </c>
      <c r="I5089" t="s">
        <v>64</v>
      </c>
      <c r="J5089" t="s">
        <v>81</v>
      </c>
      <c r="K5089" t="s">
        <v>54</v>
      </c>
      <c r="L5089" t="s">
        <v>55</v>
      </c>
      <c r="M5089" t="s">
        <v>56</v>
      </c>
      <c r="N5089" t="s">
        <v>76</v>
      </c>
      <c r="O5089" t="s">
        <v>58</v>
      </c>
      <c r="P5089">
        <v>30</v>
      </c>
      <c r="Q5089">
        <v>31</v>
      </c>
      <c r="R5089">
        <v>30</v>
      </c>
      <c r="S5089">
        <v>1</v>
      </c>
      <c r="T5089">
        <f t="shared" si="711"/>
        <v>29</v>
      </c>
      <c r="U5089">
        <v>29</v>
      </c>
      <c r="V5089">
        <f t="shared" si="712"/>
        <v>0</v>
      </c>
      <c r="W5089" s="3">
        <f t="shared" si="713"/>
        <v>3.3333333333333333E-2</v>
      </c>
      <c r="X5089">
        <v>26</v>
      </c>
      <c r="Y5089" s="4">
        <v>6.9</v>
      </c>
      <c r="Z5089" s="4">
        <v>1.6</v>
      </c>
      <c r="AA5089" s="5">
        <v>84879.44</v>
      </c>
      <c r="AB5089" s="5">
        <f t="shared" si="714"/>
        <v>2461503.7599999998</v>
      </c>
      <c r="AC5089" s="5">
        <v>53384.21</v>
      </c>
      <c r="AD5089" s="5">
        <f t="shared" si="715"/>
        <v>1601526.3</v>
      </c>
      <c r="AE5089" s="5">
        <v>87619.63</v>
      </c>
      <c r="AF5089" s="5">
        <v>28703.599999999999</v>
      </c>
      <c r="AG5089" s="5">
        <v>8896.06</v>
      </c>
      <c r="AH5089" s="5">
        <v>2320</v>
      </c>
      <c r="AI5089" s="5">
        <v>6800</v>
      </c>
      <c r="AJ5089">
        <v>0</v>
      </c>
      <c r="AK5089" s="5">
        <v>0</v>
      </c>
      <c r="AL5089" s="5">
        <v>0</v>
      </c>
      <c r="AM5089" s="5">
        <v>17794.88</v>
      </c>
      <c r="AN5089">
        <v>4</v>
      </c>
      <c r="AO5089">
        <v>4</v>
      </c>
      <c r="AP5089" t="str">
        <f t="shared" si="716"/>
        <v>Yes</v>
      </c>
      <c r="AQ5089">
        <v>0</v>
      </c>
      <c r="AR5089" s="5">
        <f t="shared" si="717"/>
        <v>1753660.47</v>
      </c>
      <c r="AS5089" s="5">
        <f t="shared" si="718"/>
        <v>707843.29</v>
      </c>
      <c r="AT5089" t="s">
        <v>59</v>
      </c>
      <c r="AU5089" t="s">
        <v>6164</v>
      </c>
      <c r="AV5089" t="s">
        <v>6165</v>
      </c>
      <c r="AW5089" t="s">
        <v>6166</v>
      </c>
      <c r="AX5089" t="s">
        <v>6167</v>
      </c>
      <c r="AY5089">
        <v>32</v>
      </c>
      <c r="AZ5089">
        <v>0</v>
      </c>
      <c r="BA5089">
        <v>0</v>
      </c>
      <c r="BB5089" t="s">
        <v>6168</v>
      </c>
      <c r="BC5089">
        <v>0</v>
      </c>
      <c r="BD5089">
        <v>0</v>
      </c>
      <c r="BE5089" t="s">
        <v>6169</v>
      </c>
      <c r="BF5089" t="s">
        <v>6170</v>
      </c>
      <c r="BG5089">
        <v>0</v>
      </c>
      <c r="BH5089" t="s">
        <v>6171</v>
      </c>
      <c r="BI5089">
        <v>33</v>
      </c>
      <c r="BJ5089" t="s">
        <v>6172</v>
      </c>
      <c r="BK5089">
        <v>0</v>
      </c>
      <c r="BL5089">
        <v>48</v>
      </c>
      <c r="BM5089" s="3">
        <f t="shared" si="719"/>
        <v>0.625</v>
      </c>
    </row>
    <row r="5090" spans="1:65">
      <c r="A5090" t="s">
        <v>5231</v>
      </c>
      <c r="B5090" s="2">
        <v>45967</v>
      </c>
      <c r="C5090" t="s">
        <v>4641</v>
      </c>
      <c r="D5090" t="s">
        <v>5143</v>
      </c>
      <c r="E5090">
        <v>11</v>
      </c>
      <c r="F5090" t="s">
        <v>49</v>
      </c>
      <c r="G5090" t="s">
        <v>62</v>
      </c>
      <c r="H5090" t="s">
        <v>141</v>
      </c>
      <c r="I5090" t="s">
        <v>64</v>
      </c>
      <c r="J5090" t="s">
        <v>65</v>
      </c>
      <c r="K5090" t="s">
        <v>75</v>
      </c>
      <c r="L5090" t="s">
        <v>67</v>
      </c>
      <c r="M5090" t="s">
        <v>56</v>
      </c>
      <c r="N5090" t="s">
        <v>69</v>
      </c>
      <c r="O5090" t="s">
        <v>82</v>
      </c>
      <c r="P5090">
        <v>39</v>
      </c>
      <c r="Q5090">
        <v>40</v>
      </c>
      <c r="R5090">
        <v>40</v>
      </c>
      <c r="S5090">
        <v>1</v>
      </c>
      <c r="T5090">
        <f t="shared" si="711"/>
        <v>39</v>
      </c>
      <c r="U5090">
        <v>39</v>
      </c>
      <c r="V5090">
        <f t="shared" si="712"/>
        <v>0</v>
      </c>
      <c r="W5090" s="3">
        <f t="shared" si="713"/>
        <v>2.5000000000000001E-2</v>
      </c>
      <c r="X5090">
        <v>17</v>
      </c>
      <c r="Y5090" s="4">
        <v>0</v>
      </c>
      <c r="Z5090" s="4">
        <v>0.4</v>
      </c>
      <c r="AA5090" s="5">
        <v>52433.93</v>
      </c>
      <c r="AB5090" s="5">
        <f t="shared" si="714"/>
        <v>2044923.27</v>
      </c>
      <c r="AC5090" s="5">
        <v>33922.17</v>
      </c>
      <c r="AD5090" s="5">
        <f t="shared" si="715"/>
        <v>1356886.8</v>
      </c>
      <c r="AE5090" s="5">
        <v>86692.65</v>
      </c>
      <c r="AF5090" s="5">
        <v>26405.74</v>
      </c>
      <c r="AG5090" s="5">
        <v>8237.3799999999992</v>
      </c>
      <c r="AH5090" s="5">
        <v>580</v>
      </c>
      <c r="AI5090" s="5">
        <v>4600</v>
      </c>
      <c r="AJ5090">
        <v>0</v>
      </c>
      <c r="AK5090" s="5">
        <v>0</v>
      </c>
      <c r="AL5090" s="5">
        <v>0</v>
      </c>
      <c r="AM5090" s="5">
        <v>28727.94</v>
      </c>
      <c r="AN5090">
        <v>4</v>
      </c>
      <c r="AO5090">
        <v>5</v>
      </c>
      <c r="AP5090" t="str">
        <f t="shared" si="716"/>
        <v>No</v>
      </c>
      <c r="AQ5090">
        <v>1</v>
      </c>
      <c r="AR5090" s="5">
        <f t="shared" si="717"/>
        <v>1512130.51</v>
      </c>
      <c r="AS5090" s="5">
        <f t="shared" si="718"/>
        <v>532792.76</v>
      </c>
      <c r="AT5090" t="s">
        <v>59</v>
      </c>
      <c r="AU5090" t="s">
        <v>6164</v>
      </c>
      <c r="AV5090" t="s">
        <v>6165</v>
      </c>
      <c r="AW5090" t="s">
        <v>6166</v>
      </c>
      <c r="AX5090" t="s">
        <v>6207</v>
      </c>
      <c r="AY5090">
        <v>42</v>
      </c>
      <c r="AZ5090">
        <v>0</v>
      </c>
      <c r="BA5090">
        <v>0</v>
      </c>
      <c r="BB5090" t="s">
        <v>6168</v>
      </c>
      <c r="BC5090">
        <v>1</v>
      </c>
      <c r="BD5090">
        <v>0</v>
      </c>
      <c r="BE5090" t="s">
        <v>6178</v>
      </c>
      <c r="BF5090" t="s">
        <v>6170</v>
      </c>
      <c r="BG5090">
        <v>0</v>
      </c>
      <c r="BH5090" t="s">
        <v>6171</v>
      </c>
      <c r="BI5090">
        <v>24</v>
      </c>
      <c r="BJ5090" t="s">
        <v>6172</v>
      </c>
      <c r="BK5090">
        <v>0</v>
      </c>
      <c r="BL5090">
        <v>65</v>
      </c>
      <c r="BM5090" s="3">
        <f t="shared" si="719"/>
        <v>0.61538461538461542</v>
      </c>
    </row>
    <row r="5091" spans="1:65">
      <c r="A5091" t="s">
        <v>5232</v>
      </c>
      <c r="B5091" s="2">
        <v>45967</v>
      </c>
      <c r="C5091" t="s">
        <v>4641</v>
      </c>
      <c r="D5091" t="s">
        <v>5143</v>
      </c>
      <c r="E5091">
        <v>11</v>
      </c>
      <c r="F5091" t="s">
        <v>61</v>
      </c>
      <c r="G5091" t="s">
        <v>62</v>
      </c>
      <c r="H5091" t="s">
        <v>63</v>
      </c>
      <c r="I5091" t="s">
        <v>64</v>
      </c>
      <c r="J5091" t="s">
        <v>65</v>
      </c>
      <c r="K5091" t="s">
        <v>75</v>
      </c>
      <c r="L5091" t="s">
        <v>92</v>
      </c>
      <c r="M5091" t="s">
        <v>56</v>
      </c>
      <c r="N5091" t="s">
        <v>94</v>
      </c>
      <c r="O5091" t="s">
        <v>120</v>
      </c>
      <c r="P5091">
        <v>50</v>
      </c>
      <c r="Q5091">
        <v>53</v>
      </c>
      <c r="R5091">
        <v>50</v>
      </c>
      <c r="S5091">
        <v>1</v>
      </c>
      <c r="T5091">
        <f t="shared" si="711"/>
        <v>49</v>
      </c>
      <c r="U5091">
        <v>49</v>
      </c>
      <c r="V5091">
        <f t="shared" si="712"/>
        <v>0</v>
      </c>
      <c r="W5091" s="3">
        <f t="shared" si="713"/>
        <v>0.02</v>
      </c>
      <c r="X5091">
        <v>22</v>
      </c>
      <c r="Y5091" s="4">
        <v>2.5</v>
      </c>
      <c r="Z5091" s="4">
        <v>0.7</v>
      </c>
      <c r="AA5091" s="5">
        <v>51674.16</v>
      </c>
      <c r="AB5091" s="5">
        <f t="shared" si="714"/>
        <v>2532033.84</v>
      </c>
      <c r="AC5091" s="5">
        <v>35221.57</v>
      </c>
      <c r="AD5091" s="5">
        <f t="shared" si="715"/>
        <v>1761078.5</v>
      </c>
      <c r="AE5091" s="5">
        <v>107969.76</v>
      </c>
      <c r="AF5091" s="5">
        <v>30213.51</v>
      </c>
      <c r="AG5091" s="5">
        <v>8628.83</v>
      </c>
      <c r="AH5091" s="5">
        <v>1015</v>
      </c>
      <c r="AI5091" s="5">
        <v>4600</v>
      </c>
      <c r="AJ5091">
        <v>0</v>
      </c>
      <c r="AK5091" s="5">
        <v>0</v>
      </c>
      <c r="AL5091" s="5">
        <v>0</v>
      </c>
      <c r="AM5091" s="5">
        <v>33003.39</v>
      </c>
      <c r="AN5091">
        <v>4</v>
      </c>
      <c r="AO5091">
        <v>3</v>
      </c>
      <c r="AP5091" t="str">
        <f t="shared" si="716"/>
        <v>Yes</v>
      </c>
      <c r="AQ5091">
        <v>0</v>
      </c>
      <c r="AR5091" s="5">
        <f t="shared" si="717"/>
        <v>1946508.99</v>
      </c>
      <c r="AS5091" s="5">
        <f t="shared" si="718"/>
        <v>585524.85</v>
      </c>
      <c r="AT5091" t="s">
        <v>59</v>
      </c>
      <c r="AU5091" t="s">
        <v>6164</v>
      </c>
      <c r="AV5091" t="s">
        <v>6165</v>
      </c>
      <c r="AW5091" t="s">
        <v>6166</v>
      </c>
      <c r="AX5091" t="s">
        <v>6167</v>
      </c>
      <c r="AY5091">
        <v>50</v>
      </c>
      <c r="AZ5091">
        <v>0</v>
      </c>
      <c r="BA5091">
        <v>0</v>
      </c>
      <c r="BB5091" t="s">
        <v>6168</v>
      </c>
      <c r="BC5091">
        <v>0</v>
      </c>
      <c r="BD5091">
        <v>0</v>
      </c>
      <c r="BE5091" t="s">
        <v>6169</v>
      </c>
      <c r="BF5091" t="s">
        <v>6170</v>
      </c>
      <c r="BG5091">
        <v>0</v>
      </c>
      <c r="BH5091" t="s">
        <v>6171</v>
      </c>
      <c r="BI5091">
        <v>37</v>
      </c>
      <c r="BJ5091" t="s">
        <v>6172</v>
      </c>
      <c r="BK5091">
        <v>0</v>
      </c>
      <c r="BL5091">
        <v>59</v>
      </c>
      <c r="BM5091" s="3">
        <f t="shared" si="719"/>
        <v>0.84745762711864403</v>
      </c>
    </row>
    <row r="5092" spans="1:65">
      <c r="A5092" t="s">
        <v>5233</v>
      </c>
      <c r="B5092" s="2">
        <v>45967</v>
      </c>
      <c r="C5092" t="s">
        <v>4641</v>
      </c>
      <c r="D5092" t="s">
        <v>5143</v>
      </c>
      <c r="E5092">
        <v>11</v>
      </c>
      <c r="F5092" t="s">
        <v>49</v>
      </c>
      <c r="G5092" t="s">
        <v>50</v>
      </c>
      <c r="H5092" t="s">
        <v>108</v>
      </c>
      <c r="I5092" t="s">
        <v>64</v>
      </c>
      <c r="J5092" t="s">
        <v>65</v>
      </c>
      <c r="K5092" t="s">
        <v>66</v>
      </c>
      <c r="L5092" t="s">
        <v>67</v>
      </c>
      <c r="M5092" t="s">
        <v>56</v>
      </c>
      <c r="N5092" t="s">
        <v>69</v>
      </c>
      <c r="O5092" t="s">
        <v>82</v>
      </c>
      <c r="P5092">
        <v>46</v>
      </c>
      <c r="Q5092">
        <v>47</v>
      </c>
      <c r="R5092">
        <v>44</v>
      </c>
      <c r="S5092">
        <v>1</v>
      </c>
      <c r="T5092">
        <f t="shared" si="711"/>
        <v>43</v>
      </c>
      <c r="U5092">
        <v>43</v>
      </c>
      <c r="V5092">
        <f t="shared" si="712"/>
        <v>0</v>
      </c>
      <c r="W5092" s="3">
        <f t="shared" si="713"/>
        <v>2.2727272727272728E-2</v>
      </c>
      <c r="X5092">
        <v>21</v>
      </c>
      <c r="Y5092" s="4">
        <v>5.8</v>
      </c>
      <c r="Z5092" s="4">
        <v>1.3</v>
      </c>
      <c r="AA5092" s="5">
        <v>48626.11</v>
      </c>
      <c r="AB5092" s="5">
        <f t="shared" si="714"/>
        <v>2090922.73</v>
      </c>
      <c r="AC5092" s="5">
        <v>33981.1</v>
      </c>
      <c r="AD5092" s="5">
        <f t="shared" si="715"/>
        <v>1495168.4</v>
      </c>
      <c r="AE5092" s="5">
        <v>96279.17</v>
      </c>
      <c r="AF5092" s="5">
        <v>29700.25</v>
      </c>
      <c r="AG5092" s="5">
        <v>8376.31</v>
      </c>
      <c r="AH5092" s="5">
        <v>1885</v>
      </c>
      <c r="AI5092" s="5">
        <v>4600</v>
      </c>
      <c r="AJ5092">
        <v>0</v>
      </c>
      <c r="AK5092" s="5">
        <v>0</v>
      </c>
      <c r="AL5092" s="5">
        <v>0</v>
      </c>
      <c r="AM5092" s="5">
        <v>33434.269999999997</v>
      </c>
      <c r="AN5092">
        <v>4</v>
      </c>
      <c r="AO5092">
        <v>6</v>
      </c>
      <c r="AP5092" t="str">
        <f t="shared" si="716"/>
        <v>No</v>
      </c>
      <c r="AQ5092">
        <v>2</v>
      </c>
      <c r="AR5092" s="5">
        <f t="shared" si="717"/>
        <v>1669443.4</v>
      </c>
      <c r="AS5092" s="5">
        <f t="shared" si="718"/>
        <v>421479.33</v>
      </c>
      <c r="AT5092" t="s">
        <v>59</v>
      </c>
      <c r="AU5092" t="s">
        <v>6164</v>
      </c>
      <c r="AV5092" t="s">
        <v>6165</v>
      </c>
      <c r="AW5092" t="s">
        <v>6166</v>
      </c>
      <c r="AX5092" t="s">
        <v>6167</v>
      </c>
      <c r="AY5092">
        <v>49</v>
      </c>
      <c r="AZ5092">
        <v>3</v>
      </c>
      <c r="BA5092">
        <v>0</v>
      </c>
      <c r="BB5092" t="s">
        <v>6168</v>
      </c>
      <c r="BC5092">
        <v>0</v>
      </c>
      <c r="BD5092">
        <v>2</v>
      </c>
      <c r="BE5092" t="s">
        <v>6188</v>
      </c>
      <c r="BF5092" t="s">
        <v>6170</v>
      </c>
      <c r="BG5092">
        <v>1</v>
      </c>
      <c r="BH5092" t="s">
        <v>6186</v>
      </c>
      <c r="BI5092">
        <v>26</v>
      </c>
      <c r="BJ5092" t="s">
        <v>6172</v>
      </c>
      <c r="BK5092">
        <v>0</v>
      </c>
      <c r="BL5092">
        <v>62</v>
      </c>
      <c r="BM5092" s="3">
        <f t="shared" si="719"/>
        <v>0.70967741935483875</v>
      </c>
    </row>
    <row r="5093" spans="1:65">
      <c r="A5093" t="s">
        <v>5234</v>
      </c>
      <c r="B5093" s="2">
        <v>45967</v>
      </c>
      <c r="C5093" t="s">
        <v>4641</v>
      </c>
      <c r="D5093" t="s">
        <v>5143</v>
      </c>
      <c r="E5093">
        <v>11</v>
      </c>
      <c r="F5093" t="s">
        <v>49</v>
      </c>
      <c r="G5093" t="s">
        <v>62</v>
      </c>
      <c r="H5093" t="s">
        <v>133</v>
      </c>
      <c r="I5093" t="s">
        <v>52</v>
      </c>
      <c r="J5093" t="s">
        <v>65</v>
      </c>
      <c r="K5093" t="s">
        <v>54</v>
      </c>
      <c r="L5093" t="s">
        <v>55</v>
      </c>
      <c r="M5093" t="s">
        <v>56</v>
      </c>
      <c r="N5093" t="s">
        <v>69</v>
      </c>
      <c r="O5093" t="s">
        <v>120</v>
      </c>
      <c r="P5093">
        <v>41</v>
      </c>
      <c r="Q5093">
        <v>44</v>
      </c>
      <c r="R5093">
        <v>42</v>
      </c>
      <c r="S5093">
        <v>1</v>
      </c>
      <c r="T5093">
        <f t="shared" si="711"/>
        <v>41</v>
      </c>
      <c r="U5093">
        <v>40</v>
      </c>
      <c r="V5093">
        <f t="shared" si="712"/>
        <v>1</v>
      </c>
      <c r="W5093" s="3">
        <f t="shared" si="713"/>
        <v>2.3809523809523808E-2</v>
      </c>
      <c r="X5093">
        <v>37</v>
      </c>
      <c r="Y5093" s="4">
        <v>1.5</v>
      </c>
      <c r="Z5093" s="4">
        <v>1.5</v>
      </c>
      <c r="AA5093" s="5">
        <v>55574.26</v>
      </c>
      <c r="AB5093" s="5">
        <f t="shared" si="714"/>
        <v>2222970.4</v>
      </c>
      <c r="AC5093" s="5">
        <v>34964.639999999999</v>
      </c>
      <c r="AD5093" s="5">
        <f t="shared" si="715"/>
        <v>1468514.88</v>
      </c>
      <c r="AE5093" s="5">
        <v>96154.11</v>
      </c>
      <c r="AF5093" s="5">
        <v>27770.97</v>
      </c>
      <c r="AG5093" s="5">
        <v>9938.93</v>
      </c>
      <c r="AH5093" s="5">
        <v>2175</v>
      </c>
      <c r="AI5093" s="5">
        <v>4600</v>
      </c>
      <c r="AJ5093">
        <v>0</v>
      </c>
      <c r="AK5093" s="5">
        <v>0</v>
      </c>
      <c r="AL5093" s="5">
        <v>937.87</v>
      </c>
      <c r="AM5093" s="5">
        <v>30483.41</v>
      </c>
      <c r="AN5093">
        <v>4</v>
      </c>
      <c r="AO5093">
        <v>6</v>
      </c>
      <c r="AP5093" t="str">
        <f t="shared" si="716"/>
        <v>No</v>
      </c>
      <c r="AQ5093">
        <v>1</v>
      </c>
      <c r="AR5093" s="5">
        <f t="shared" si="717"/>
        <v>1640575.17</v>
      </c>
      <c r="AS5093" s="5">
        <f t="shared" si="718"/>
        <v>582395.23</v>
      </c>
      <c r="AT5093" t="s">
        <v>59</v>
      </c>
      <c r="AU5093" t="s">
        <v>6164</v>
      </c>
      <c r="AV5093" t="s">
        <v>6165</v>
      </c>
      <c r="AW5093" t="s">
        <v>6166</v>
      </c>
      <c r="AX5093" t="s">
        <v>6167</v>
      </c>
      <c r="AY5093">
        <v>41</v>
      </c>
      <c r="AZ5093">
        <v>0</v>
      </c>
      <c r="BA5093">
        <v>11</v>
      </c>
      <c r="BB5093" t="s">
        <v>6198</v>
      </c>
      <c r="BC5093">
        <v>1</v>
      </c>
      <c r="BD5093">
        <v>1</v>
      </c>
      <c r="BE5093" t="s">
        <v>6196</v>
      </c>
      <c r="BF5093" t="s">
        <v>6170</v>
      </c>
      <c r="BG5093">
        <v>1</v>
      </c>
      <c r="BH5093" t="s">
        <v>6179</v>
      </c>
      <c r="BI5093">
        <v>36</v>
      </c>
      <c r="BJ5093" t="s">
        <v>6172</v>
      </c>
      <c r="BK5093">
        <v>0</v>
      </c>
      <c r="BL5093">
        <v>62</v>
      </c>
      <c r="BM5093" s="3">
        <f t="shared" si="719"/>
        <v>0.67741935483870963</v>
      </c>
    </row>
    <row r="5094" spans="1:65">
      <c r="A5094" t="s">
        <v>5235</v>
      </c>
      <c r="B5094" s="2">
        <v>45967</v>
      </c>
      <c r="C5094" t="s">
        <v>4641</v>
      </c>
      <c r="D5094" t="s">
        <v>5143</v>
      </c>
      <c r="E5094">
        <v>11</v>
      </c>
      <c r="F5094" t="s">
        <v>72</v>
      </c>
      <c r="G5094" t="s">
        <v>79</v>
      </c>
      <c r="H5094" t="s">
        <v>86</v>
      </c>
      <c r="I5094" t="s">
        <v>52</v>
      </c>
      <c r="J5094" t="s">
        <v>53</v>
      </c>
      <c r="K5094" t="s">
        <v>66</v>
      </c>
      <c r="L5094" t="s">
        <v>92</v>
      </c>
      <c r="M5094" t="s">
        <v>56</v>
      </c>
      <c r="N5094" t="s">
        <v>69</v>
      </c>
      <c r="O5094" t="s">
        <v>70</v>
      </c>
      <c r="P5094">
        <v>58</v>
      </c>
      <c r="Q5094">
        <v>60</v>
      </c>
      <c r="R5094">
        <v>62</v>
      </c>
      <c r="S5094">
        <v>1</v>
      </c>
      <c r="T5094">
        <f t="shared" si="711"/>
        <v>61</v>
      </c>
      <c r="U5094">
        <v>55</v>
      </c>
      <c r="V5094">
        <f t="shared" si="712"/>
        <v>6</v>
      </c>
      <c r="W5094" s="3">
        <f t="shared" si="713"/>
        <v>1.6129032258064516E-2</v>
      </c>
      <c r="X5094">
        <v>27</v>
      </c>
      <c r="Y5094" s="4">
        <v>3.1</v>
      </c>
      <c r="Z5094" s="4">
        <v>2.1</v>
      </c>
      <c r="AA5094" s="5">
        <v>33490.949999999997</v>
      </c>
      <c r="AB5094" s="5">
        <f t="shared" si="714"/>
        <v>1842002.25</v>
      </c>
      <c r="AC5094" s="5">
        <v>23921.65</v>
      </c>
      <c r="AD5094" s="5">
        <f t="shared" si="715"/>
        <v>1483142.3</v>
      </c>
      <c r="AE5094" s="5">
        <v>110311.71</v>
      </c>
      <c r="AF5094" s="5">
        <v>26481.02</v>
      </c>
      <c r="AG5094" s="5">
        <v>9364.43</v>
      </c>
      <c r="AH5094" s="5">
        <v>3045</v>
      </c>
      <c r="AI5094" s="5">
        <v>3200</v>
      </c>
      <c r="AJ5094">
        <v>0</v>
      </c>
      <c r="AK5094" s="5">
        <v>0</v>
      </c>
      <c r="AL5094" s="5">
        <v>3853.56</v>
      </c>
      <c r="AM5094" s="5">
        <v>38280.5</v>
      </c>
      <c r="AN5094">
        <v>4</v>
      </c>
      <c r="AO5094">
        <v>5</v>
      </c>
      <c r="AP5094" t="str">
        <f t="shared" si="716"/>
        <v>No</v>
      </c>
      <c r="AQ5094">
        <v>3</v>
      </c>
      <c r="AR5094" s="5">
        <f t="shared" si="717"/>
        <v>1677678.52</v>
      </c>
      <c r="AS5094" s="5">
        <f t="shared" si="718"/>
        <v>164323.73000000001</v>
      </c>
      <c r="AT5094" t="s">
        <v>59</v>
      </c>
      <c r="AU5094" t="s">
        <v>6164</v>
      </c>
      <c r="AV5094" t="s">
        <v>6165</v>
      </c>
      <c r="AW5094" t="s">
        <v>6166</v>
      </c>
      <c r="AX5094" t="s">
        <v>6184</v>
      </c>
      <c r="AY5094">
        <v>60</v>
      </c>
      <c r="AZ5094">
        <v>0</v>
      </c>
      <c r="BA5094">
        <v>38</v>
      </c>
      <c r="BB5094" t="s">
        <v>6180</v>
      </c>
      <c r="BC5094">
        <v>1</v>
      </c>
      <c r="BD5094">
        <v>0</v>
      </c>
      <c r="BE5094" t="s">
        <v>6178</v>
      </c>
      <c r="BF5094" t="s">
        <v>6170</v>
      </c>
      <c r="BG5094">
        <v>0</v>
      </c>
      <c r="BH5094" t="s">
        <v>6171</v>
      </c>
      <c r="BI5094">
        <v>31</v>
      </c>
      <c r="BJ5094" t="s">
        <v>6172</v>
      </c>
      <c r="BK5094">
        <v>0</v>
      </c>
      <c r="BL5094">
        <v>71</v>
      </c>
      <c r="BM5094" s="3">
        <f t="shared" si="719"/>
        <v>0.87323943661971826</v>
      </c>
    </row>
    <row r="5095" spans="1:65">
      <c r="A5095" t="s">
        <v>5236</v>
      </c>
      <c r="B5095" s="2">
        <v>45967</v>
      </c>
      <c r="C5095" t="s">
        <v>4641</v>
      </c>
      <c r="D5095" t="s">
        <v>5143</v>
      </c>
      <c r="E5095">
        <v>11</v>
      </c>
      <c r="F5095" t="s">
        <v>78</v>
      </c>
      <c r="G5095" t="s">
        <v>50</v>
      </c>
      <c r="H5095" t="s">
        <v>161</v>
      </c>
      <c r="I5095" t="s">
        <v>52</v>
      </c>
      <c r="J5095" t="s">
        <v>81</v>
      </c>
      <c r="K5095" t="s">
        <v>75</v>
      </c>
      <c r="L5095" t="s">
        <v>67</v>
      </c>
      <c r="M5095" t="s">
        <v>68</v>
      </c>
      <c r="N5095" t="s">
        <v>94</v>
      </c>
      <c r="O5095" t="s">
        <v>70</v>
      </c>
      <c r="P5095">
        <v>23</v>
      </c>
      <c r="Q5095">
        <v>40</v>
      </c>
      <c r="R5095">
        <v>37</v>
      </c>
      <c r="S5095">
        <v>4</v>
      </c>
      <c r="T5095">
        <f t="shared" si="711"/>
        <v>33</v>
      </c>
      <c r="U5095">
        <v>17</v>
      </c>
      <c r="V5095">
        <f t="shared" si="712"/>
        <v>16</v>
      </c>
      <c r="W5095" s="3">
        <f t="shared" si="713"/>
        <v>0.10810810810810811</v>
      </c>
      <c r="X5095">
        <v>19</v>
      </c>
      <c r="Y5095" s="4">
        <v>2.4</v>
      </c>
      <c r="Z5095" s="4">
        <v>1.2</v>
      </c>
      <c r="AA5095" s="5">
        <v>78641.05</v>
      </c>
      <c r="AB5095" s="5">
        <f t="shared" si="714"/>
        <v>1336897.8500000001</v>
      </c>
      <c r="AC5095" s="5">
        <v>49110.01</v>
      </c>
      <c r="AD5095" s="5">
        <f t="shared" si="715"/>
        <v>1817070.37</v>
      </c>
      <c r="AE5095" s="5">
        <v>119320.28</v>
      </c>
      <c r="AF5095" s="5">
        <v>33944.870000000003</v>
      </c>
      <c r="AG5095" s="5">
        <v>8810.5499999999993</v>
      </c>
      <c r="AH5095" s="5">
        <v>1740</v>
      </c>
      <c r="AI5095" s="5">
        <v>33402.620000000003</v>
      </c>
      <c r="AJ5095">
        <v>0</v>
      </c>
      <c r="AK5095" s="5">
        <v>0</v>
      </c>
      <c r="AL5095" s="5">
        <v>23237.01</v>
      </c>
      <c r="AM5095" s="5">
        <v>10570.97</v>
      </c>
      <c r="AN5095">
        <v>4</v>
      </c>
      <c r="AO5095">
        <v>3</v>
      </c>
      <c r="AP5095" t="str">
        <f t="shared" si="716"/>
        <v>Yes</v>
      </c>
      <c r="AQ5095">
        <v>0</v>
      </c>
      <c r="AR5095" s="5">
        <f t="shared" si="717"/>
        <v>2048096.67</v>
      </c>
      <c r="AS5095" s="5">
        <f t="shared" si="718"/>
        <v>-711198.82</v>
      </c>
      <c r="AT5095" t="s">
        <v>1641</v>
      </c>
      <c r="AU5095" t="s">
        <v>6164</v>
      </c>
      <c r="AV5095" t="s">
        <v>6165</v>
      </c>
      <c r="AW5095" t="s">
        <v>6166</v>
      </c>
      <c r="AX5095" t="s">
        <v>6167</v>
      </c>
      <c r="AY5095">
        <v>30</v>
      </c>
      <c r="AZ5095">
        <v>4</v>
      </c>
      <c r="BA5095">
        <v>90</v>
      </c>
      <c r="BB5095" t="s">
        <v>6180</v>
      </c>
      <c r="BC5095">
        <v>0</v>
      </c>
      <c r="BD5095">
        <v>0</v>
      </c>
      <c r="BE5095" t="s">
        <v>6169</v>
      </c>
      <c r="BF5095" t="s">
        <v>6210</v>
      </c>
      <c r="BG5095">
        <v>0</v>
      </c>
      <c r="BH5095" t="s">
        <v>6171</v>
      </c>
      <c r="BI5095">
        <v>18</v>
      </c>
      <c r="BJ5095" t="s">
        <v>6172</v>
      </c>
      <c r="BK5095">
        <v>0</v>
      </c>
      <c r="BL5095">
        <v>48</v>
      </c>
      <c r="BM5095" s="3">
        <f t="shared" si="719"/>
        <v>0.77083333333333337</v>
      </c>
    </row>
    <row r="5096" spans="1:65">
      <c r="A5096" t="s">
        <v>5237</v>
      </c>
      <c r="B5096" s="2">
        <v>45967</v>
      </c>
      <c r="C5096" t="s">
        <v>4641</v>
      </c>
      <c r="D5096" t="s">
        <v>5143</v>
      </c>
      <c r="E5096">
        <v>11</v>
      </c>
      <c r="F5096" t="s">
        <v>49</v>
      </c>
      <c r="G5096" t="s">
        <v>50</v>
      </c>
      <c r="H5096" t="s">
        <v>245</v>
      </c>
      <c r="I5096" t="s">
        <v>64</v>
      </c>
      <c r="J5096" t="s">
        <v>53</v>
      </c>
      <c r="K5096" t="s">
        <v>75</v>
      </c>
      <c r="L5096" t="s">
        <v>67</v>
      </c>
      <c r="M5096" t="s">
        <v>68</v>
      </c>
      <c r="N5096" t="s">
        <v>57</v>
      </c>
      <c r="O5096" t="s">
        <v>82</v>
      </c>
      <c r="P5096">
        <v>68</v>
      </c>
      <c r="Q5096">
        <v>72</v>
      </c>
      <c r="R5096">
        <v>71</v>
      </c>
      <c r="S5096">
        <v>7</v>
      </c>
      <c r="T5096">
        <f t="shared" si="711"/>
        <v>64</v>
      </c>
      <c r="U5096">
        <v>64</v>
      </c>
      <c r="V5096">
        <f t="shared" si="712"/>
        <v>0</v>
      </c>
      <c r="W5096" s="3">
        <f t="shared" si="713"/>
        <v>9.8591549295774641E-2</v>
      </c>
      <c r="X5096">
        <v>40</v>
      </c>
      <c r="Y5096" s="4">
        <v>4.7</v>
      </c>
      <c r="Z5096" s="4">
        <v>2.2000000000000002</v>
      </c>
      <c r="AA5096" s="5">
        <v>35762.910000000003</v>
      </c>
      <c r="AB5096" s="5">
        <f t="shared" si="714"/>
        <v>2288826.2400000002</v>
      </c>
      <c r="AC5096" s="5">
        <v>22030.86</v>
      </c>
      <c r="AD5096" s="5">
        <f t="shared" si="715"/>
        <v>1564191.06</v>
      </c>
      <c r="AE5096" s="5">
        <v>116706.66</v>
      </c>
      <c r="AF5096" s="5">
        <v>33947.67</v>
      </c>
      <c r="AG5096" s="5">
        <v>10381.06</v>
      </c>
      <c r="AH5096" s="5">
        <v>3190</v>
      </c>
      <c r="AI5096" s="5">
        <v>25661.8</v>
      </c>
      <c r="AJ5096">
        <v>2</v>
      </c>
      <c r="AK5096" s="5">
        <v>16349.97</v>
      </c>
      <c r="AL5096" s="5">
        <v>0</v>
      </c>
      <c r="AM5096" s="5">
        <v>62843.42</v>
      </c>
      <c r="AN5096">
        <v>4</v>
      </c>
      <c r="AO5096">
        <v>10</v>
      </c>
      <c r="AP5096" t="str">
        <f t="shared" si="716"/>
        <v>No</v>
      </c>
      <c r="AQ5096">
        <v>4</v>
      </c>
      <c r="AR5096" s="5">
        <f t="shared" si="717"/>
        <v>1833271.64</v>
      </c>
      <c r="AS5096" s="5">
        <f t="shared" si="718"/>
        <v>455554.6</v>
      </c>
      <c r="AT5096" t="s">
        <v>1641</v>
      </c>
      <c r="AU5096" t="s">
        <v>6189</v>
      </c>
      <c r="AV5096" t="s">
        <v>6201</v>
      </c>
      <c r="AW5096" t="s">
        <v>6175</v>
      </c>
      <c r="AX5096" t="s">
        <v>6167</v>
      </c>
      <c r="AY5096">
        <v>74</v>
      </c>
      <c r="AZ5096">
        <v>3</v>
      </c>
      <c r="BA5096">
        <v>0</v>
      </c>
      <c r="BB5096" t="s">
        <v>6168</v>
      </c>
      <c r="BC5096">
        <v>2</v>
      </c>
      <c r="BD5096">
        <v>4</v>
      </c>
      <c r="BE5096" t="s">
        <v>6219</v>
      </c>
      <c r="BF5096" t="s">
        <v>6210</v>
      </c>
      <c r="BG5096">
        <v>1</v>
      </c>
      <c r="BH5096" t="s">
        <v>6186</v>
      </c>
      <c r="BI5096">
        <v>30</v>
      </c>
      <c r="BJ5096" t="s">
        <v>6172</v>
      </c>
      <c r="BK5096">
        <v>0</v>
      </c>
      <c r="BL5096">
        <v>76</v>
      </c>
      <c r="BM5096" s="3">
        <f t="shared" si="719"/>
        <v>0.93421052631578949</v>
      </c>
    </row>
    <row r="5097" spans="1:65">
      <c r="A5097" t="s">
        <v>5238</v>
      </c>
      <c r="B5097" s="2">
        <v>45967</v>
      </c>
      <c r="C5097" t="s">
        <v>4641</v>
      </c>
      <c r="D5097" t="s">
        <v>5143</v>
      </c>
      <c r="E5097">
        <v>11</v>
      </c>
      <c r="F5097" t="s">
        <v>78</v>
      </c>
      <c r="G5097" t="s">
        <v>50</v>
      </c>
      <c r="H5097" t="s">
        <v>181</v>
      </c>
      <c r="I5097" t="s">
        <v>52</v>
      </c>
      <c r="J5097" t="s">
        <v>65</v>
      </c>
      <c r="K5097" t="s">
        <v>66</v>
      </c>
      <c r="L5097" t="s">
        <v>55</v>
      </c>
      <c r="M5097" t="s">
        <v>56</v>
      </c>
      <c r="N5097" t="s">
        <v>109</v>
      </c>
      <c r="O5097" t="s">
        <v>120</v>
      </c>
      <c r="P5097">
        <v>44</v>
      </c>
      <c r="Q5097">
        <v>46</v>
      </c>
      <c r="R5097">
        <v>43</v>
      </c>
      <c r="S5097">
        <v>1</v>
      </c>
      <c r="T5097">
        <f t="shared" si="711"/>
        <v>42</v>
      </c>
      <c r="U5097">
        <v>42</v>
      </c>
      <c r="V5097">
        <f t="shared" si="712"/>
        <v>0</v>
      </c>
      <c r="W5097" s="3">
        <f t="shared" si="713"/>
        <v>2.3255813953488372E-2</v>
      </c>
      <c r="X5097">
        <v>31</v>
      </c>
      <c r="Y5097" s="4">
        <v>8.9</v>
      </c>
      <c r="Z5097" s="4">
        <v>1.4</v>
      </c>
      <c r="AA5097" s="5">
        <v>49464.94</v>
      </c>
      <c r="AB5097" s="5">
        <f t="shared" si="714"/>
        <v>2077527.48</v>
      </c>
      <c r="AC5097" s="5">
        <v>34776.17</v>
      </c>
      <c r="AD5097" s="5">
        <f t="shared" si="715"/>
        <v>1495375.31</v>
      </c>
      <c r="AE5097" s="5">
        <v>99306.880000000005</v>
      </c>
      <c r="AF5097" s="5">
        <v>28536.93</v>
      </c>
      <c r="AG5097" s="5">
        <v>10005.67</v>
      </c>
      <c r="AH5097" s="5">
        <v>2030</v>
      </c>
      <c r="AI5097" s="5">
        <v>4600</v>
      </c>
      <c r="AJ5097">
        <v>0</v>
      </c>
      <c r="AK5097" s="5">
        <v>0</v>
      </c>
      <c r="AL5097" s="5">
        <v>0</v>
      </c>
      <c r="AM5097" s="5">
        <v>59383.31</v>
      </c>
      <c r="AN5097">
        <v>8</v>
      </c>
      <c r="AO5097">
        <v>8</v>
      </c>
      <c r="AP5097" t="str">
        <f t="shared" si="716"/>
        <v>Yes</v>
      </c>
      <c r="AQ5097">
        <v>1</v>
      </c>
      <c r="AR5097" s="5">
        <f t="shared" si="717"/>
        <v>1699238.1</v>
      </c>
      <c r="AS5097" s="5">
        <f t="shared" si="718"/>
        <v>378289.38</v>
      </c>
      <c r="AT5097" t="s">
        <v>59</v>
      </c>
      <c r="AU5097" t="s">
        <v>6164</v>
      </c>
      <c r="AV5097" t="s">
        <v>6165</v>
      </c>
      <c r="AW5097" t="s">
        <v>6166</v>
      </c>
      <c r="AX5097" t="s">
        <v>6177</v>
      </c>
      <c r="AY5097">
        <v>49</v>
      </c>
      <c r="AZ5097">
        <v>3</v>
      </c>
      <c r="BA5097">
        <v>0</v>
      </c>
      <c r="BB5097" t="s">
        <v>6168</v>
      </c>
      <c r="BC5097">
        <v>0</v>
      </c>
      <c r="BD5097">
        <v>0</v>
      </c>
      <c r="BE5097" t="s">
        <v>6169</v>
      </c>
      <c r="BF5097" t="s">
        <v>6170</v>
      </c>
      <c r="BG5097">
        <v>0</v>
      </c>
      <c r="BH5097" t="s">
        <v>6171</v>
      </c>
      <c r="BI5097">
        <v>57</v>
      </c>
      <c r="BJ5097" t="s">
        <v>6187</v>
      </c>
      <c r="BK5097">
        <v>0</v>
      </c>
      <c r="BL5097">
        <v>62</v>
      </c>
      <c r="BM5097" s="3">
        <f t="shared" si="719"/>
        <v>0.69354838709677424</v>
      </c>
    </row>
    <row r="5098" spans="1:65">
      <c r="A5098" t="s">
        <v>5239</v>
      </c>
      <c r="B5098" s="2">
        <v>45967</v>
      </c>
      <c r="C5098" t="s">
        <v>4641</v>
      </c>
      <c r="D5098" t="s">
        <v>5143</v>
      </c>
      <c r="E5098">
        <v>11</v>
      </c>
      <c r="F5098" t="s">
        <v>78</v>
      </c>
      <c r="G5098" t="s">
        <v>79</v>
      </c>
      <c r="H5098" t="s">
        <v>113</v>
      </c>
      <c r="I5098" t="s">
        <v>64</v>
      </c>
      <c r="J5098" t="s">
        <v>65</v>
      </c>
      <c r="K5098" t="s">
        <v>66</v>
      </c>
      <c r="L5098" t="s">
        <v>67</v>
      </c>
      <c r="M5098" t="s">
        <v>68</v>
      </c>
      <c r="N5098" t="s">
        <v>69</v>
      </c>
      <c r="O5098" t="s">
        <v>70</v>
      </c>
      <c r="P5098">
        <v>48</v>
      </c>
      <c r="Q5098">
        <v>49</v>
      </c>
      <c r="R5098">
        <v>47</v>
      </c>
      <c r="S5098">
        <v>4</v>
      </c>
      <c r="T5098">
        <f t="shared" si="711"/>
        <v>43</v>
      </c>
      <c r="U5098">
        <v>43</v>
      </c>
      <c r="V5098">
        <f t="shared" si="712"/>
        <v>0</v>
      </c>
      <c r="W5098" s="3">
        <f t="shared" si="713"/>
        <v>8.5106382978723402E-2</v>
      </c>
      <c r="X5098">
        <v>25</v>
      </c>
      <c r="Y5098" s="4">
        <v>4.2</v>
      </c>
      <c r="Z5098" s="4">
        <v>1.5</v>
      </c>
      <c r="AA5098" s="5">
        <v>49456.28</v>
      </c>
      <c r="AB5098" s="5">
        <f t="shared" si="714"/>
        <v>2126620.04</v>
      </c>
      <c r="AC5098" s="5">
        <v>32517.48</v>
      </c>
      <c r="AD5098" s="5">
        <f t="shared" si="715"/>
        <v>1528321.56</v>
      </c>
      <c r="AE5098" s="5">
        <v>102441.97</v>
      </c>
      <c r="AF5098" s="5">
        <v>30606.01</v>
      </c>
      <c r="AG5098" s="5">
        <v>9772.39</v>
      </c>
      <c r="AH5098" s="5">
        <v>2175</v>
      </c>
      <c r="AI5098" s="5">
        <v>21564.93</v>
      </c>
      <c r="AJ5098">
        <v>1</v>
      </c>
      <c r="AK5098" s="5">
        <v>13233.5</v>
      </c>
      <c r="AL5098" s="5">
        <v>0</v>
      </c>
      <c r="AM5098" s="5">
        <v>29295.919999999998</v>
      </c>
      <c r="AN5098">
        <v>4</v>
      </c>
      <c r="AO5098">
        <v>4</v>
      </c>
      <c r="AP5098" t="str">
        <f t="shared" si="716"/>
        <v>Yes</v>
      </c>
      <c r="AQ5098">
        <v>1</v>
      </c>
      <c r="AR5098" s="5">
        <f t="shared" si="717"/>
        <v>1737411.28</v>
      </c>
      <c r="AS5098" s="5">
        <f t="shared" si="718"/>
        <v>389208.76</v>
      </c>
      <c r="AT5098" t="s">
        <v>1641</v>
      </c>
      <c r="AU5098" t="s">
        <v>6199</v>
      </c>
      <c r="AV5098" t="s">
        <v>6200</v>
      </c>
      <c r="AW5098" t="s">
        <v>6175</v>
      </c>
      <c r="AX5098" t="s">
        <v>6167</v>
      </c>
      <c r="AY5098">
        <v>49</v>
      </c>
      <c r="AZ5098">
        <v>0</v>
      </c>
      <c r="BA5098">
        <v>0</v>
      </c>
      <c r="BB5098" t="s">
        <v>6168</v>
      </c>
      <c r="BC5098">
        <v>0</v>
      </c>
      <c r="BD5098">
        <v>0</v>
      </c>
      <c r="BE5098" t="s">
        <v>6169</v>
      </c>
      <c r="BF5098" t="s">
        <v>6212</v>
      </c>
      <c r="BG5098">
        <v>1</v>
      </c>
      <c r="BH5098" t="s">
        <v>6179</v>
      </c>
      <c r="BI5098">
        <v>45</v>
      </c>
      <c r="BJ5098" t="s">
        <v>6172</v>
      </c>
      <c r="BK5098">
        <v>0</v>
      </c>
      <c r="BL5098">
        <v>58</v>
      </c>
      <c r="BM5098" s="3">
        <f t="shared" si="719"/>
        <v>0.81034482758620685</v>
      </c>
    </row>
    <row r="5099" spans="1:65">
      <c r="A5099" t="s">
        <v>5240</v>
      </c>
      <c r="B5099" s="2">
        <v>45967</v>
      </c>
      <c r="C5099" t="s">
        <v>4641</v>
      </c>
      <c r="D5099" t="s">
        <v>5143</v>
      </c>
      <c r="E5099">
        <v>11</v>
      </c>
      <c r="F5099" t="s">
        <v>78</v>
      </c>
      <c r="G5099" t="s">
        <v>79</v>
      </c>
      <c r="H5099" t="s">
        <v>143</v>
      </c>
      <c r="I5099" t="s">
        <v>74</v>
      </c>
      <c r="J5099" t="s">
        <v>81</v>
      </c>
      <c r="K5099" t="s">
        <v>75</v>
      </c>
      <c r="L5099" t="s">
        <v>87</v>
      </c>
      <c r="M5099" t="s">
        <v>56</v>
      </c>
      <c r="N5099" t="s">
        <v>94</v>
      </c>
      <c r="O5099" t="s">
        <v>58</v>
      </c>
      <c r="P5099">
        <v>32</v>
      </c>
      <c r="Q5099">
        <v>40</v>
      </c>
      <c r="R5099">
        <v>40</v>
      </c>
      <c r="S5099">
        <v>1</v>
      </c>
      <c r="T5099">
        <f t="shared" si="711"/>
        <v>39</v>
      </c>
      <c r="U5099">
        <v>23</v>
      </c>
      <c r="V5099">
        <f t="shared" si="712"/>
        <v>16</v>
      </c>
      <c r="W5099" s="3">
        <f t="shared" si="713"/>
        <v>2.5000000000000001E-2</v>
      </c>
      <c r="X5099">
        <v>37</v>
      </c>
      <c r="Y5099" s="4">
        <v>7.2</v>
      </c>
      <c r="Z5099" s="4">
        <v>2.7</v>
      </c>
      <c r="AA5099" s="5">
        <v>78553.039999999994</v>
      </c>
      <c r="AB5099" s="5">
        <f t="shared" si="714"/>
        <v>1806719.92</v>
      </c>
      <c r="AC5099" s="5">
        <v>54206.96</v>
      </c>
      <c r="AD5099" s="5">
        <f t="shared" si="715"/>
        <v>2168278.4</v>
      </c>
      <c r="AE5099" s="5">
        <v>122717.71</v>
      </c>
      <c r="AF5099" s="5">
        <v>37645.68</v>
      </c>
      <c r="AG5099" s="5">
        <v>10618.39</v>
      </c>
      <c r="AH5099" s="5">
        <v>3915</v>
      </c>
      <c r="AI5099" s="5">
        <v>6800</v>
      </c>
      <c r="AJ5099">
        <v>0</v>
      </c>
      <c r="AK5099" s="5">
        <v>0</v>
      </c>
      <c r="AL5099" s="5">
        <v>23318.6</v>
      </c>
      <c r="AM5099" s="5">
        <v>15022.08</v>
      </c>
      <c r="AN5099">
        <v>4</v>
      </c>
      <c r="AO5099">
        <v>3</v>
      </c>
      <c r="AP5099" t="str">
        <f t="shared" si="716"/>
        <v>Yes</v>
      </c>
      <c r="AQ5099">
        <v>1</v>
      </c>
      <c r="AR5099" s="5">
        <f t="shared" si="717"/>
        <v>2388315.86</v>
      </c>
      <c r="AS5099" s="5">
        <f t="shared" si="718"/>
        <v>-581595.93999999994</v>
      </c>
      <c r="AT5099" t="s">
        <v>59</v>
      </c>
      <c r="AU5099" t="s">
        <v>6164</v>
      </c>
      <c r="AV5099" t="s">
        <v>6165</v>
      </c>
      <c r="AW5099" t="s">
        <v>6166</v>
      </c>
      <c r="AX5099" t="s">
        <v>6184</v>
      </c>
      <c r="AY5099">
        <v>46</v>
      </c>
      <c r="AZ5099">
        <v>8</v>
      </c>
      <c r="BA5099">
        <v>77</v>
      </c>
      <c r="BB5099" t="s">
        <v>6220</v>
      </c>
      <c r="BC5099">
        <v>0</v>
      </c>
      <c r="BD5099">
        <v>0</v>
      </c>
      <c r="BE5099" t="s">
        <v>6169</v>
      </c>
      <c r="BF5099" t="s">
        <v>6170</v>
      </c>
      <c r="BG5099">
        <v>0</v>
      </c>
      <c r="BH5099" t="s">
        <v>6171</v>
      </c>
      <c r="BI5099">
        <v>44</v>
      </c>
      <c r="BJ5099" t="s">
        <v>6172</v>
      </c>
      <c r="BK5099">
        <v>0</v>
      </c>
      <c r="BL5099">
        <v>47</v>
      </c>
      <c r="BM5099" s="3">
        <f t="shared" si="719"/>
        <v>0.85106382978723405</v>
      </c>
    </row>
    <row r="5100" spans="1:65">
      <c r="A5100" t="s">
        <v>5241</v>
      </c>
      <c r="B5100" s="2">
        <v>45967</v>
      </c>
      <c r="C5100" t="s">
        <v>4641</v>
      </c>
      <c r="D5100" t="s">
        <v>5143</v>
      </c>
      <c r="E5100">
        <v>11</v>
      </c>
      <c r="F5100" t="s">
        <v>49</v>
      </c>
      <c r="G5100" t="s">
        <v>50</v>
      </c>
      <c r="H5100" t="s">
        <v>89</v>
      </c>
      <c r="I5100" t="s">
        <v>74</v>
      </c>
      <c r="J5100" t="s">
        <v>53</v>
      </c>
      <c r="K5100" t="s">
        <v>54</v>
      </c>
      <c r="L5100" t="s">
        <v>55</v>
      </c>
      <c r="M5100" t="s">
        <v>56</v>
      </c>
      <c r="N5100" t="s">
        <v>57</v>
      </c>
      <c r="O5100" t="s">
        <v>70</v>
      </c>
      <c r="P5100">
        <v>67</v>
      </c>
      <c r="Q5100">
        <v>71</v>
      </c>
      <c r="R5100">
        <v>69</v>
      </c>
      <c r="S5100">
        <v>2</v>
      </c>
      <c r="T5100">
        <f t="shared" si="711"/>
        <v>67</v>
      </c>
      <c r="U5100">
        <v>65</v>
      </c>
      <c r="V5100">
        <f t="shared" si="712"/>
        <v>2</v>
      </c>
      <c r="W5100" s="3">
        <f t="shared" si="713"/>
        <v>2.8985507246376812E-2</v>
      </c>
      <c r="X5100">
        <v>25</v>
      </c>
      <c r="Y5100" s="4">
        <v>4.0999999999999996</v>
      </c>
      <c r="Z5100" s="4">
        <v>1.8</v>
      </c>
      <c r="AA5100" s="5">
        <v>38472.53</v>
      </c>
      <c r="AB5100" s="5">
        <f t="shared" si="714"/>
        <v>2500714.4500000002</v>
      </c>
      <c r="AC5100" s="5">
        <v>23634.17</v>
      </c>
      <c r="AD5100" s="5">
        <f t="shared" si="715"/>
        <v>1630757.73</v>
      </c>
      <c r="AE5100" s="5">
        <v>117573.23</v>
      </c>
      <c r="AF5100" s="5">
        <v>32771.58</v>
      </c>
      <c r="AG5100" s="5">
        <v>8664.66</v>
      </c>
      <c r="AH5100" s="5">
        <v>2610</v>
      </c>
      <c r="AI5100" s="5">
        <v>6400</v>
      </c>
      <c r="AJ5100">
        <v>0</v>
      </c>
      <c r="AK5100" s="5">
        <v>0</v>
      </c>
      <c r="AL5100" s="5">
        <v>1294.49</v>
      </c>
      <c r="AM5100" s="5">
        <v>47025.42</v>
      </c>
      <c r="AN5100">
        <v>4</v>
      </c>
      <c r="AO5100">
        <v>6</v>
      </c>
      <c r="AP5100" t="str">
        <f t="shared" si="716"/>
        <v>No</v>
      </c>
      <c r="AQ5100">
        <v>3</v>
      </c>
      <c r="AR5100" s="5">
        <f t="shared" si="717"/>
        <v>1847097.11</v>
      </c>
      <c r="AS5100" s="5">
        <f t="shared" si="718"/>
        <v>653617.34</v>
      </c>
      <c r="AT5100" t="s">
        <v>59</v>
      </c>
      <c r="AU5100" t="s">
        <v>6164</v>
      </c>
      <c r="AV5100" t="s">
        <v>6165</v>
      </c>
      <c r="AW5100" t="s">
        <v>6166</v>
      </c>
      <c r="AX5100" t="s">
        <v>6167</v>
      </c>
      <c r="AY5100">
        <v>67</v>
      </c>
      <c r="AZ5100">
        <v>0</v>
      </c>
      <c r="BA5100">
        <v>22</v>
      </c>
      <c r="BB5100" t="s">
        <v>6198</v>
      </c>
      <c r="BC5100">
        <v>1</v>
      </c>
      <c r="BD5100">
        <v>1</v>
      </c>
      <c r="BE5100" t="s">
        <v>6196</v>
      </c>
      <c r="BF5100" t="s">
        <v>6170</v>
      </c>
      <c r="BG5100">
        <v>0</v>
      </c>
      <c r="BH5100" t="s">
        <v>6171</v>
      </c>
      <c r="BI5100">
        <v>27</v>
      </c>
      <c r="BJ5100" t="s">
        <v>6172</v>
      </c>
      <c r="BK5100">
        <v>0</v>
      </c>
      <c r="BL5100">
        <v>77</v>
      </c>
      <c r="BM5100" s="3">
        <f t="shared" si="719"/>
        <v>0.89610389610389607</v>
      </c>
    </row>
    <row r="5101" spans="1:65">
      <c r="A5101" t="s">
        <v>5242</v>
      </c>
      <c r="B5101" s="2">
        <v>45967</v>
      </c>
      <c r="C5101" t="s">
        <v>4641</v>
      </c>
      <c r="D5101" t="s">
        <v>5143</v>
      </c>
      <c r="E5101">
        <v>11</v>
      </c>
      <c r="F5101" t="s">
        <v>49</v>
      </c>
      <c r="G5101" t="s">
        <v>50</v>
      </c>
      <c r="H5101" t="s">
        <v>108</v>
      </c>
      <c r="I5101" t="s">
        <v>52</v>
      </c>
      <c r="J5101" t="s">
        <v>65</v>
      </c>
      <c r="K5101" t="s">
        <v>75</v>
      </c>
      <c r="L5101" t="s">
        <v>67</v>
      </c>
      <c r="M5101" t="s">
        <v>56</v>
      </c>
      <c r="N5101" t="s">
        <v>69</v>
      </c>
      <c r="O5101" t="s">
        <v>82</v>
      </c>
      <c r="P5101">
        <v>60</v>
      </c>
      <c r="Q5101">
        <v>64</v>
      </c>
      <c r="R5101">
        <v>65</v>
      </c>
      <c r="S5101">
        <v>2</v>
      </c>
      <c r="T5101">
        <f t="shared" si="711"/>
        <v>63</v>
      </c>
      <c r="U5101">
        <v>58</v>
      </c>
      <c r="V5101">
        <f t="shared" si="712"/>
        <v>5</v>
      </c>
      <c r="W5101" s="3">
        <f t="shared" si="713"/>
        <v>3.0769230769230771E-2</v>
      </c>
      <c r="X5101">
        <v>39</v>
      </c>
      <c r="Y5101" s="4">
        <v>4.9000000000000004</v>
      </c>
      <c r="Z5101" s="4">
        <v>2.2999999999999998</v>
      </c>
      <c r="AA5101" s="5">
        <v>51345.03</v>
      </c>
      <c r="AB5101" s="5">
        <f t="shared" si="714"/>
        <v>2978011.74</v>
      </c>
      <c r="AC5101" s="5">
        <v>34026.67</v>
      </c>
      <c r="AD5101" s="5">
        <f t="shared" si="715"/>
        <v>2211733.5499999998</v>
      </c>
      <c r="AE5101" s="5">
        <v>150621.81</v>
      </c>
      <c r="AF5101" s="5">
        <v>43861.24</v>
      </c>
      <c r="AG5101" s="5">
        <v>11418.6</v>
      </c>
      <c r="AH5101" s="5">
        <v>3335</v>
      </c>
      <c r="AI5101" s="5">
        <v>9200</v>
      </c>
      <c r="AJ5101">
        <v>0</v>
      </c>
      <c r="AK5101" s="5">
        <v>0</v>
      </c>
      <c r="AL5101" s="5">
        <v>4765.42</v>
      </c>
      <c r="AM5101" s="5">
        <v>39889.51</v>
      </c>
      <c r="AN5101">
        <v>4</v>
      </c>
      <c r="AO5101">
        <v>4</v>
      </c>
      <c r="AP5101" t="str">
        <f t="shared" si="716"/>
        <v>Yes</v>
      </c>
      <c r="AQ5101">
        <v>1</v>
      </c>
      <c r="AR5101" s="5">
        <f t="shared" si="717"/>
        <v>2474825.13</v>
      </c>
      <c r="AS5101" s="5">
        <f t="shared" si="718"/>
        <v>503186.61</v>
      </c>
      <c r="AT5101" t="s">
        <v>59</v>
      </c>
      <c r="AU5101" t="s">
        <v>6164</v>
      </c>
      <c r="AV5101" t="s">
        <v>6165</v>
      </c>
      <c r="AW5101" t="s">
        <v>6166</v>
      </c>
      <c r="AX5101" t="s">
        <v>6184</v>
      </c>
      <c r="AY5101">
        <v>66</v>
      </c>
      <c r="AZ5101">
        <v>4</v>
      </c>
      <c r="BA5101">
        <v>30</v>
      </c>
      <c r="BB5101" t="s">
        <v>6185</v>
      </c>
      <c r="BC5101">
        <v>0</v>
      </c>
      <c r="BD5101">
        <v>0</v>
      </c>
      <c r="BE5101" t="s">
        <v>6169</v>
      </c>
      <c r="BF5101" t="s">
        <v>6170</v>
      </c>
      <c r="BG5101">
        <v>1</v>
      </c>
      <c r="BH5101" t="s">
        <v>6179</v>
      </c>
      <c r="BI5101">
        <v>29</v>
      </c>
      <c r="BJ5101" t="s">
        <v>6172</v>
      </c>
      <c r="BK5101">
        <v>0</v>
      </c>
      <c r="BL5101">
        <v>69</v>
      </c>
      <c r="BM5101" s="3">
        <f t="shared" si="719"/>
        <v>0.94202898550724634</v>
      </c>
    </row>
    <row r="5102" spans="1:65">
      <c r="A5102" t="s">
        <v>5243</v>
      </c>
      <c r="B5102" s="2">
        <v>45967</v>
      </c>
      <c r="C5102" t="s">
        <v>4641</v>
      </c>
      <c r="D5102" t="s">
        <v>5143</v>
      </c>
      <c r="E5102">
        <v>11</v>
      </c>
      <c r="F5102" t="s">
        <v>78</v>
      </c>
      <c r="G5102" t="s">
        <v>79</v>
      </c>
      <c r="H5102" t="s">
        <v>80</v>
      </c>
      <c r="I5102" t="s">
        <v>64</v>
      </c>
      <c r="J5102" t="s">
        <v>81</v>
      </c>
      <c r="K5102" t="s">
        <v>75</v>
      </c>
      <c r="L5102" t="s">
        <v>55</v>
      </c>
      <c r="M5102" t="s">
        <v>68</v>
      </c>
      <c r="N5102" t="s">
        <v>69</v>
      </c>
      <c r="O5102" t="s">
        <v>70</v>
      </c>
      <c r="P5102">
        <v>25</v>
      </c>
      <c r="Q5102">
        <v>40</v>
      </c>
      <c r="R5102">
        <v>38</v>
      </c>
      <c r="S5102">
        <v>2</v>
      </c>
      <c r="T5102">
        <f t="shared" si="711"/>
        <v>36</v>
      </c>
      <c r="U5102">
        <v>18</v>
      </c>
      <c r="V5102">
        <f t="shared" si="712"/>
        <v>18</v>
      </c>
      <c r="W5102" s="3">
        <f t="shared" si="713"/>
        <v>5.2631578947368418E-2</v>
      </c>
      <c r="X5102">
        <v>36</v>
      </c>
      <c r="Y5102" s="4">
        <v>10.5</v>
      </c>
      <c r="Z5102" s="4">
        <v>2.7</v>
      </c>
      <c r="AA5102" s="5">
        <v>77657.820000000007</v>
      </c>
      <c r="AB5102" s="5">
        <f t="shared" si="714"/>
        <v>1397840.76</v>
      </c>
      <c r="AC5102" s="5">
        <v>50608.08</v>
      </c>
      <c r="AD5102" s="5">
        <f t="shared" si="715"/>
        <v>1923107.04</v>
      </c>
      <c r="AE5102" s="5">
        <v>112269.35</v>
      </c>
      <c r="AF5102" s="5">
        <v>35467.4</v>
      </c>
      <c r="AG5102" s="5">
        <v>11104</v>
      </c>
      <c r="AH5102" s="5">
        <v>3915</v>
      </c>
      <c r="AI5102" s="5">
        <v>13600</v>
      </c>
      <c r="AJ5102">
        <v>0</v>
      </c>
      <c r="AK5102" s="5">
        <v>0</v>
      </c>
      <c r="AL5102" s="5">
        <v>27593.64</v>
      </c>
      <c r="AM5102" s="5">
        <v>12348.46</v>
      </c>
      <c r="AN5102">
        <v>4</v>
      </c>
      <c r="AO5102">
        <v>2</v>
      </c>
      <c r="AP5102" t="str">
        <f t="shared" si="716"/>
        <v>Yes</v>
      </c>
      <c r="AQ5102">
        <v>1</v>
      </c>
      <c r="AR5102" s="5">
        <f t="shared" si="717"/>
        <v>2139404.89</v>
      </c>
      <c r="AS5102" s="5">
        <f t="shared" si="718"/>
        <v>-741564.13</v>
      </c>
      <c r="AT5102" t="s">
        <v>116</v>
      </c>
      <c r="AU5102" t="s">
        <v>6164</v>
      </c>
      <c r="AV5102" t="s">
        <v>6165</v>
      </c>
      <c r="AW5102" t="s">
        <v>6166</v>
      </c>
      <c r="AX5102" t="s">
        <v>6177</v>
      </c>
      <c r="AY5102">
        <v>35</v>
      </c>
      <c r="AZ5102">
        <v>5</v>
      </c>
      <c r="BA5102">
        <v>70</v>
      </c>
      <c r="BB5102" t="s">
        <v>6180</v>
      </c>
      <c r="BC5102">
        <v>0</v>
      </c>
      <c r="BD5102">
        <v>0</v>
      </c>
      <c r="BE5102" t="s">
        <v>6169</v>
      </c>
      <c r="BF5102" t="s">
        <v>6176</v>
      </c>
      <c r="BG5102">
        <v>0</v>
      </c>
      <c r="BH5102" t="s">
        <v>6171</v>
      </c>
      <c r="BI5102">
        <v>24</v>
      </c>
      <c r="BJ5102" t="s">
        <v>6172</v>
      </c>
      <c r="BK5102">
        <v>0</v>
      </c>
      <c r="BL5102">
        <v>52</v>
      </c>
      <c r="BM5102" s="3">
        <f t="shared" si="719"/>
        <v>0.73076923076923073</v>
      </c>
    </row>
    <row r="5103" spans="1:65">
      <c r="A5103" t="s">
        <v>5244</v>
      </c>
      <c r="B5103" s="2">
        <v>45967</v>
      </c>
      <c r="C5103" t="s">
        <v>4641</v>
      </c>
      <c r="D5103" t="s">
        <v>5143</v>
      </c>
      <c r="E5103">
        <v>11</v>
      </c>
      <c r="F5103" t="s">
        <v>78</v>
      </c>
      <c r="G5103" t="s">
        <v>50</v>
      </c>
      <c r="H5103" t="s">
        <v>181</v>
      </c>
      <c r="I5103" t="s">
        <v>64</v>
      </c>
      <c r="J5103" t="s">
        <v>53</v>
      </c>
      <c r="K5103" t="s">
        <v>75</v>
      </c>
      <c r="L5103" t="s">
        <v>67</v>
      </c>
      <c r="M5103" t="s">
        <v>56</v>
      </c>
      <c r="N5103" t="s">
        <v>109</v>
      </c>
      <c r="O5103" t="s">
        <v>82</v>
      </c>
      <c r="P5103">
        <v>59</v>
      </c>
      <c r="Q5103">
        <v>62</v>
      </c>
      <c r="R5103">
        <v>61</v>
      </c>
      <c r="S5103">
        <v>2</v>
      </c>
      <c r="T5103">
        <f t="shared" si="711"/>
        <v>59</v>
      </c>
      <c r="U5103">
        <v>57</v>
      </c>
      <c r="V5103">
        <f t="shared" si="712"/>
        <v>2</v>
      </c>
      <c r="W5103" s="3">
        <f t="shared" si="713"/>
        <v>3.2786885245901641E-2</v>
      </c>
      <c r="X5103">
        <v>36</v>
      </c>
      <c r="Y5103" s="4">
        <v>0.9</v>
      </c>
      <c r="Z5103" s="4">
        <v>1.9</v>
      </c>
      <c r="AA5103" s="5">
        <v>36076.559999999998</v>
      </c>
      <c r="AB5103" s="5">
        <f t="shared" si="714"/>
        <v>2056363.92</v>
      </c>
      <c r="AC5103" s="5">
        <v>23010.5</v>
      </c>
      <c r="AD5103" s="5">
        <f t="shared" si="715"/>
        <v>1403640.5</v>
      </c>
      <c r="AE5103" s="5">
        <v>100891.86</v>
      </c>
      <c r="AF5103" s="5">
        <v>30035.57</v>
      </c>
      <c r="AG5103" s="5">
        <v>10247.14</v>
      </c>
      <c r="AH5103" s="5">
        <v>2755</v>
      </c>
      <c r="AI5103" s="5">
        <v>6400</v>
      </c>
      <c r="AJ5103">
        <v>0</v>
      </c>
      <c r="AK5103" s="5">
        <v>0</v>
      </c>
      <c r="AL5103" s="5">
        <v>1370.48</v>
      </c>
      <c r="AM5103" s="5">
        <v>82887.39</v>
      </c>
      <c r="AN5103">
        <v>8</v>
      </c>
      <c r="AO5103">
        <v>7</v>
      </c>
      <c r="AP5103" t="str">
        <f t="shared" si="716"/>
        <v>Yes</v>
      </c>
      <c r="AQ5103">
        <v>1</v>
      </c>
      <c r="AR5103" s="5">
        <f t="shared" si="717"/>
        <v>1638227.94</v>
      </c>
      <c r="AS5103" s="5">
        <f t="shared" si="718"/>
        <v>418135.98</v>
      </c>
      <c r="AT5103" t="s">
        <v>59</v>
      </c>
      <c r="AU5103" t="s">
        <v>6164</v>
      </c>
      <c r="AV5103" t="s">
        <v>6165</v>
      </c>
      <c r="AW5103" t="s">
        <v>6166</v>
      </c>
      <c r="AX5103" t="s">
        <v>6167</v>
      </c>
      <c r="AY5103">
        <v>62</v>
      </c>
      <c r="AZ5103">
        <v>0</v>
      </c>
      <c r="BA5103">
        <v>20</v>
      </c>
      <c r="BB5103" t="s">
        <v>6191</v>
      </c>
      <c r="BC5103">
        <v>0</v>
      </c>
      <c r="BD5103">
        <v>0</v>
      </c>
      <c r="BE5103" t="s">
        <v>6169</v>
      </c>
      <c r="BF5103" t="s">
        <v>6170</v>
      </c>
      <c r="BG5103">
        <v>0</v>
      </c>
      <c r="BH5103" t="s">
        <v>6171</v>
      </c>
      <c r="BI5103">
        <v>58</v>
      </c>
      <c r="BJ5103" t="s">
        <v>6187</v>
      </c>
      <c r="BK5103">
        <v>0</v>
      </c>
      <c r="BL5103">
        <v>75</v>
      </c>
      <c r="BM5103" s="3">
        <f t="shared" si="719"/>
        <v>0.81333333333333335</v>
      </c>
    </row>
    <row r="5104" spans="1:65">
      <c r="A5104" t="s">
        <v>5245</v>
      </c>
      <c r="B5104" s="2">
        <v>45967</v>
      </c>
      <c r="C5104" t="s">
        <v>4641</v>
      </c>
      <c r="D5104" t="s">
        <v>5143</v>
      </c>
      <c r="E5104">
        <v>11</v>
      </c>
      <c r="F5104" t="s">
        <v>49</v>
      </c>
      <c r="G5104" t="s">
        <v>50</v>
      </c>
      <c r="H5104" t="s">
        <v>108</v>
      </c>
      <c r="I5104" t="s">
        <v>64</v>
      </c>
      <c r="J5104" t="s">
        <v>81</v>
      </c>
      <c r="K5104" t="s">
        <v>66</v>
      </c>
      <c r="L5104" t="s">
        <v>67</v>
      </c>
      <c r="M5104" t="s">
        <v>68</v>
      </c>
      <c r="N5104" t="s">
        <v>76</v>
      </c>
      <c r="O5104" t="s">
        <v>70</v>
      </c>
      <c r="P5104">
        <v>39</v>
      </c>
      <c r="Q5104">
        <v>39</v>
      </c>
      <c r="R5104">
        <v>38</v>
      </c>
      <c r="S5104">
        <v>3</v>
      </c>
      <c r="T5104">
        <f t="shared" si="711"/>
        <v>35</v>
      </c>
      <c r="U5104">
        <v>35</v>
      </c>
      <c r="V5104">
        <f t="shared" si="712"/>
        <v>0</v>
      </c>
      <c r="W5104" s="3">
        <f t="shared" si="713"/>
        <v>7.8947368421052627E-2</v>
      </c>
      <c r="X5104">
        <v>27</v>
      </c>
      <c r="Y5104" s="4">
        <v>3.8</v>
      </c>
      <c r="Z5104" s="4">
        <v>1</v>
      </c>
      <c r="AA5104" s="5">
        <v>73121</v>
      </c>
      <c r="AB5104" s="5">
        <f t="shared" si="714"/>
        <v>2559235</v>
      </c>
      <c r="AC5104" s="5">
        <v>49419</v>
      </c>
      <c r="AD5104" s="5">
        <f t="shared" si="715"/>
        <v>1877922</v>
      </c>
      <c r="AE5104" s="5">
        <v>113045.66</v>
      </c>
      <c r="AF5104" s="5">
        <v>33876.15</v>
      </c>
      <c r="AG5104" s="5">
        <v>8937.94</v>
      </c>
      <c r="AH5104" s="5">
        <v>1450</v>
      </c>
      <c r="AI5104" s="5">
        <v>25308.26</v>
      </c>
      <c r="AJ5104">
        <v>1</v>
      </c>
      <c r="AK5104" s="5">
        <v>21441.93</v>
      </c>
      <c r="AL5104" s="5">
        <v>0</v>
      </c>
      <c r="AM5104" s="5">
        <v>24382.080000000002</v>
      </c>
      <c r="AN5104">
        <v>4</v>
      </c>
      <c r="AO5104">
        <v>5</v>
      </c>
      <c r="AP5104" t="str">
        <f t="shared" si="716"/>
        <v>No</v>
      </c>
      <c r="AQ5104">
        <v>3</v>
      </c>
      <c r="AR5104" s="5">
        <f t="shared" si="717"/>
        <v>2106364.02</v>
      </c>
      <c r="AS5104" s="5">
        <f t="shared" si="718"/>
        <v>452870.98</v>
      </c>
      <c r="AT5104" t="s">
        <v>1641</v>
      </c>
      <c r="AU5104" t="s">
        <v>6173</v>
      </c>
      <c r="AV5104" t="s">
        <v>6174</v>
      </c>
      <c r="AW5104" t="s">
        <v>6175</v>
      </c>
      <c r="AX5104" t="s">
        <v>6167</v>
      </c>
      <c r="AY5104">
        <v>40</v>
      </c>
      <c r="AZ5104">
        <v>0</v>
      </c>
      <c r="BA5104">
        <v>0</v>
      </c>
      <c r="BB5104" t="s">
        <v>6168</v>
      </c>
      <c r="BC5104">
        <v>0</v>
      </c>
      <c r="BD5104">
        <v>1</v>
      </c>
      <c r="BE5104" t="s">
        <v>6188</v>
      </c>
      <c r="BF5104" t="s">
        <v>6210</v>
      </c>
      <c r="BG5104">
        <v>0</v>
      </c>
      <c r="BH5104" t="s">
        <v>6171</v>
      </c>
      <c r="BI5104">
        <v>22</v>
      </c>
      <c r="BJ5104" t="s">
        <v>6172</v>
      </c>
      <c r="BK5104">
        <v>0</v>
      </c>
      <c r="BL5104">
        <v>48</v>
      </c>
      <c r="BM5104" s="3">
        <f t="shared" si="719"/>
        <v>0.79166666666666663</v>
      </c>
    </row>
    <row r="5105" spans="1:65">
      <c r="A5105" t="s">
        <v>5246</v>
      </c>
      <c r="B5105" s="2">
        <v>45967</v>
      </c>
      <c r="C5105" t="s">
        <v>4641</v>
      </c>
      <c r="D5105" t="s">
        <v>5143</v>
      </c>
      <c r="E5105">
        <v>11</v>
      </c>
      <c r="F5105" t="s">
        <v>78</v>
      </c>
      <c r="G5105" t="s">
        <v>50</v>
      </c>
      <c r="H5105" t="s">
        <v>161</v>
      </c>
      <c r="I5105" t="s">
        <v>64</v>
      </c>
      <c r="J5105" t="s">
        <v>53</v>
      </c>
      <c r="K5105" t="s">
        <v>54</v>
      </c>
      <c r="L5105" t="s">
        <v>67</v>
      </c>
      <c r="M5105" t="s">
        <v>68</v>
      </c>
      <c r="N5105" t="s">
        <v>69</v>
      </c>
      <c r="O5105" t="s">
        <v>70</v>
      </c>
      <c r="P5105">
        <v>60</v>
      </c>
      <c r="Q5105">
        <v>61</v>
      </c>
      <c r="R5105">
        <v>57</v>
      </c>
      <c r="S5105">
        <v>5</v>
      </c>
      <c r="T5105">
        <f t="shared" si="711"/>
        <v>52</v>
      </c>
      <c r="U5105">
        <v>52</v>
      </c>
      <c r="V5105">
        <f t="shared" si="712"/>
        <v>0</v>
      </c>
      <c r="W5105" s="3">
        <f t="shared" si="713"/>
        <v>8.771929824561403E-2</v>
      </c>
      <c r="X5105">
        <v>34</v>
      </c>
      <c r="Y5105" s="4">
        <v>4.0999999999999996</v>
      </c>
      <c r="Z5105" s="4">
        <v>1.1000000000000001</v>
      </c>
      <c r="AA5105" s="5">
        <v>39163.35</v>
      </c>
      <c r="AB5105" s="5">
        <f t="shared" si="714"/>
        <v>2036494.2</v>
      </c>
      <c r="AC5105" s="5">
        <v>22008.32</v>
      </c>
      <c r="AD5105" s="5">
        <f t="shared" si="715"/>
        <v>1254474.24</v>
      </c>
      <c r="AE5105" s="5">
        <v>95003.68</v>
      </c>
      <c r="AF5105" s="5">
        <v>27020.34</v>
      </c>
      <c r="AG5105" s="5">
        <v>10100.629999999999</v>
      </c>
      <c r="AH5105" s="5">
        <v>1595</v>
      </c>
      <c r="AI5105" s="5">
        <v>20085.66</v>
      </c>
      <c r="AJ5105">
        <v>2</v>
      </c>
      <c r="AK5105" s="5">
        <v>17157.060000000001</v>
      </c>
      <c r="AL5105" s="5">
        <v>0</v>
      </c>
      <c r="AM5105" s="5">
        <v>32224.69</v>
      </c>
      <c r="AN5105">
        <v>4</v>
      </c>
      <c r="AO5105">
        <v>3</v>
      </c>
      <c r="AP5105" t="str">
        <f t="shared" si="716"/>
        <v>Yes</v>
      </c>
      <c r="AQ5105">
        <v>3</v>
      </c>
      <c r="AR5105" s="5">
        <f t="shared" si="717"/>
        <v>1457661.3</v>
      </c>
      <c r="AS5105" s="5">
        <f t="shared" si="718"/>
        <v>578832.9</v>
      </c>
      <c r="AT5105" t="s">
        <v>1641</v>
      </c>
      <c r="AU5105" t="s">
        <v>6199</v>
      </c>
      <c r="AV5105" t="s">
        <v>6200</v>
      </c>
      <c r="AW5105" t="s">
        <v>6175</v>
      </c>
      <c r="AX5105" t="s">
        <v>6167</v>
      </c>
      <c r="AY5105">
        <v>65</v>
      </c>
      <c r="AZ5105">
        <v>3</v>
      </c>
      <c r="BA5105">
        <v>0</v>
      </c>
      <c r="BB5105" t="s">
        <v>6168</v>
      </c>
      <c r="BC5105">
        <v>0</v>
      </c>
      <c r="BD5105">
        <v>0</v>
      </c>
      <c r="BE5105" t="s">
        <v>6169</v>
      </c>
      <c r="BF5105" t="s">
        <v>6212</v>
      </c>
      <c r="BG5105">
        <v>0</v>
      </c>
      <c r="BH5105" t="s">
        <v>6171</v>
      </c>
      <c r="BI5105">
        <v>28</v>
      </c>
      <c r="BJ5105" t="s">
        <v>6172</v>
      </c>
      <c r="BK5105">
        <v>0</v>
      </c>
      <c r="BL5105">
        <v>76</v>
      </c>
      <c r="BM5105" s="3">
        <f t="shared" si="719"/>
        <v>0.75</v>
      </c>
    </row>
    <row r="5106" spans="1:65">
      <c r="A5106" t="s">
        <v>5247</v>
      </c>
      <c r="B5106" s="2">
        <v>45968</v>
      </c>
      <c r="C5106" t="s">
        <v>4641</v>
      </c>
      <c r="D5106" t="s">
        <v>5143</v>
      </c>
      <c r="E5106">
        <v>11</v>
      </c>
      <c r="F5106" t="s">
        <v>61</v>
      </c>
      <c r="G5106" t="s">
        <v>62</v>
      </c>
      <c r="H5106" t="s">
        <v>115</v>
      </c>
      <c r="I5106" t="s">
        <v>74</v>
      </c>
      <c r="J5106" t="s">
        <v>81</v>
      </c>
      <c r="K5106" t="s">
        <v>75</v>
      </c>
      <c r="L5106" t="s">
        <v>55</v>
      </c>
      <c r="M5106" t="s">
        <v>56</v>
      </c>
      <c r="N5106" t="s">
        <v>94</v>
      </c>
      <c r="O5106" t="s">
        <v>70</v>
      </c>
      <c r="P5106">
        <v>41</v>
      </c>
      <c r="Q5106">
        <v>43</v>
      </c>
      <c r="R5106">
        <v>41</v>
      </c>
      <c r="S5106">
        <v>1</v>
      </c>
      <c r="T5106">
        <f t="shared" si="711"/>
        <v>40</v>
      </c>
      <c r="U5106">
        <v>40</v>
      </c>
      <c r="V5106">
        <f t="shared" si="712"/>
        <v>0</v>
      </c>
      <c r="W5106" s="3">
        <f t="shared" si="713"/>
        <v>2.4390243902439025E-2</v>
      </c>
      <c r="X5106">
        <v>26</v>
      </c>
      <c r="Y5106" s="4">
        <v>2.1</v>
      </c>
      <c r="Z5106" s="4">
        <v>0.8</v>
      </c>
      <c r="AA5106" s="5">
        <v>77589.62</v>
      </c>
      <c r="AB5106" s="5">
        <f t="shared" si="714"/>
        <v>3103584.8</v>
      </c>
      <c r="AC5106" s="5">
        <v>52990.51</v>
      </c>
      <c r="AD5106" s="5">
        <f t="shared" si="715"/>
        <v>2172610.91</v>
      </c>
      <c r="AE5106" s="5">
        <v>126692.1</v>
      </c>
      <c r="AF5106" s="5">
        <v>34947.480000000003</v>
      </c>
      <c r="AG5106" s="5">
        <v>9684.99</v>
      </c>
      <c r="AH5106" s="5">
        <v>1160</v>
      </c>
      <c r="AI5106" s="5">
        <v>6800</v>
      </c>
      <c r="AJ5106">
        <v>0</v>
      </c>
      <c r="AK5106" s="5">
        <v>0</v>
      </c>
      <c r="AL5106" s="5">
        <v>0</v>
      </c>
      <c r="AM5106" s="5">
        <v>26016.880000000001</v>
      </c>
      <c r="AN5106">
        <v>4</v>
      </c>
      <c r="AO5106">
        <v>4</v>
      </c>
      <c r="AP5106" t="str">
        <f t="shared" si="716"/>
        <v>Yes</v>
      </c>
      <c r="AQ5106">
        <v>1</v>
      </c>
      <c r="AR5106" s="5">
        <f t="shared" si="717"/>
        <v>2377912.36</v>
      </c>
      <c r="AS5106" s="5">
        <f t="shared" si="718"/>
        <v>725672.44</v>
      </c>
      <c r="AT5106" t="s">
        <v>59</v>
      </c>
      <c r="AU5106" t="s">
        <v>6164</v>
      </c>
      <c r="AV5106" t="s">
        <v>6165</v>
      </c>
      <c r="AW5106" t="s">
        <v>6166</v>
      </c>
      <c r="AX5106" t="s">
        <v>6167</v>
      </c>
      <c r="AY5106">
        <v>43</v>
      </c>
      <c r="AZ5106">
        <v>0</v>
      </c>
      <c r="BA5106">
        <v>0</v>
      </c>
      <c r="BB5106" t="s">
        <v>6168</v>
      </c>
      <c r="BC5106">
        <v>0</v>
      </c>
      <c r="BD5106">
        <v>0</v>
      </c>
      <c r="BE5106" t="s">
        <v>6169</v>
      </c>
      <c r="BF5106" t="s">
        <v>6170</v>
      </c>
      <c r="BG5106">
        <v>1</v>
      </c>
      <c r="BH5106" t="s">
        <v>6179</v>
      </c>
      <c r="BI5106">
        <v>21</v>
      </c>
      <c r="BJ5106" t="s">
        <v>6172</v>
      </c>
      <c r="BK5106">
        <v>0</v>
      </c>
      <c r="BL5106">
        <v>48</v>
      </c>
      <c r="BM5106" s="3">
        <f t="shared" si="719"/>
        <v>0.85416666666666663</v>
      </c>
    </row>
    <row r="5107" spans="1:65">
      <c r="A5107" t="s">
        <v>5248</v>
      </c>
      <c r="B5107" s="2">
        <v>45968</v>
      </c>
      <c r="C5107" t="s">
        <v>4641</v>
      </c>
      <c r="D5107" t="s">
        <v>5143</v>
      </c>
      <c r="E5107">
        <v>11</v>
      </c>
      <c r="F5107" t="s">
        <v>49</v>
      </c>
      <c r="G5107" t="s">
        <v>50</v>
      </c>
      <c r="H5107" t="s">
        <v>51</v>
      </c>
      <c r="I5107" t="s">
        <v>64</v>
      </c>
      <c r="J5107" t="s">
        <v>53</v>
      </c>
      <c r="K5107" t="s">
        <v>66</v>
      </c>
      <c r="L5107" t="s">
        <v>67</v>
      </c>
      <c r="M5107" t="s">
        <v>68</v>
      </c>
      <c r="N5107" t="s">
        <v>57</v>
      </c>
      <c r="O5107" t="s">
        <v>70</v>
      </c>
      <c r="P5107">
        <v>65</v>
      </c>
      <c r="Q5107">
        <v>69</v>
      </c>
      <c r="R5107">
        <v>65</v>
      </c>
      <c r="S5107">
        <v>5</v>
      </c>
      <c r="T5107">
        <f t="shared" si="711"/>
        <v>60</v>
      </c>
      <c r="U5107">
        <v>60</v>
      </c>
      <c r="V5107">
        <f t="shared" si="712"/>
        <v>0</v>
      </c>
      <c r="W5107" s="3">
        <f t="shared" si="713"/>
        <v>7.6923076923076927E-2</v>
      </c>
      <c r="X5107">
        <v>19</v>
      </c>
      <c r="Y5107" s="4">
        <v>4.0999999999999996</v>
      </c>
      <c r="Z5107" s="4">
        <v>1</v>
      </c>
      <c r="AA5107" s="5">
        <v>33636.04</v>
      </c>
      <c r="AB5107" s="5">
        <f t="shared" si="714"/>
        <v>2018162.4</v>
      </c>
      <c r="AC5107" s="5">
        <v>21832.2</v>
      </c>
      <c r="AD5107" s="5">
        <f t="shared" si="715"/>
        <v>1419093</v>
      </c>
      <c r="AE5107" s="5">
        <v>107404.24</v>
      </c>
      <c r="AF5107" s="5">
        <v>29094.720000000001</v>
      </c>
      <c r="AG5107" s="5">
        <v>8494.19</v>
      </c>
      <c r="AH5107" s="5">
        <v>1450</v>
      </c>
      <c r="AI5107" s="5">
        <v>18861</v>
      </c>
      <c r="AJ5107">
        <v>2</v>
      </c>
      <c r="AK5107" s="5">
        <v>16186.55</v>
      </c>
      <c r="AL5107" s="5">
        <v>0</v>
      </c>
      <c r="AM5107" s="5">
        <v>42115.22</v>
      </c>
      <c r="AN5107">
        <v>4</v>
      </c>
      <c r="AO5107">
        <v>4</v>
      </c>
      <c r="AP5107" t="str">
        <f t="shared" si="716"/>
        <v>Yes</v>
      </c>
      <c r="AQ5107">
        <v>2</v>
      </c>
      <c r="AR5107" s="5">
        <f t="shared" si="717"/>
        <v>1642698.92</v>
      </c>
      <c r="AS5107" s="5">
        <f t="shared" si="718"/>
        <v>375463.48</v>
      </c>
      <c r="AT5107" t="s">
        <v>116</v>
      </c>
      <c r="AU5107" t="s">
        <v>6189</v>
      </c>
      <c r="AV5107" t="s">
        <v>6201</v>
      </c>
      <c r="AW5107" t="s">
        <v>6175</v>
      </c>
      <c r="AX5107" t="s">
        <v>6167</v>
      </c>
      <c r="AY5107">
        <v>68</v>
      </c>
      <c r="AZ5107">
        <v>0</v>
      </c>
      <c r="BA5107">
        <v>0</v>
      </c>
      <c r="BB5107" t="s">
        <v>6168</v>
      </c>
      <c r="BC5107">
        <v>0</v>
      </c>
      <c r="BD5107">
        <v>0</v>
      </c>
      <c r="BE5107" t="s">
        <v>6169</v>
      </c>
      <c r="BF5107" t="s">
        <v>6210</v>
      </c>
      <c r="BG5107">
        <v>0</v>
      </c>
      <c r="BH5107" t="s">
        <v>6171</v>
      </c>
      <c r="BI5107">
        <v>27</v>
      </c>
      <c r="BJ5107" t="s">
        <v>6172</v>
      </c>
      <c r="BK5107">
        <v>0</v>
      </c>
      <c r="BL5107">
        <v>74</v>
      </c>
      <c r="BM5107" s="3">
        <f t="shared" si="719"/>
        <v>0.8783783783783784</v>
      </c>
    </row>
    <row r="5108" spans="1:65">
      <c r="A5108" t="s">
        <v>5249</v>
      </c>
      <c r="B5108" s="2">
        <v>45968</v>
      </c>
      <c r="C5108" t="s">
        <v>4641</v>
      </c>
      <c r="D5108" t="s">
        <v>5143</v>
      </c>
      <c r="E5108">
        <v>11</v>
      </c>
      <c r="F5108" t="s">
        <v>78</v>
      </c>
      <c r="G5108" t="s">
        <v>79</v>
      </c>
      <c r="H5108" t="s">
        <v>113</v>
      </c>
      <c r="I5108" t="s">
        <v>52</v>
      </c>
      <c r="J5108" t="s">
        <v>65</v>
      </c>
      <c r="K5108" t="s">
        <v>75</v>
      </c>
      <c r="L5108" t="s">
        <v>92</v>
      </c>
      <c r="M5108" t="s">
        <v>68</v>
      </c>
      <c r="N5108" t="s">
        <v>69</v>
      </c>
      <c r="O5108" t="s">
        <v>70</v>
      </c>
      <c r="P5108">
        <v>49</v>
      </c>
      <c r="Q5108">
        <v>52</v>
      </c>
      <c r="R5108">
        <v>50</v>
      </c>
      <c r="S5108">
        <v>2</v>
      </c>
      <c r="T5108">
        <f t="shared" si="711"/>
        <v>48</v>
      </c>
      <c r="U5108">
        <v>48</v>
      </c>
      <c r="V5108">
        <f t="shared" si="712"/>
        <v>0</v>
      </c>
      <c r="W5108" s="3">
        <f t="shared" si="713"/>
        <v>0.04</v>
      </c>
      <c r="X5108">
        <v>32</v>
      </c>
      <c r="Y5108" s="4">
        <v>5.8</v>
      </c>
      <c r="Z5108" s="4">
        <v>2.2000000000000002</v>
      </c>
      <c r="AA5108" s="5">
        <v>52060.37</v>
      </c>
      <c r="AB5108" s="5">
        <f t="shared" si="714"/>
        <v>2498897.7599999998</v>
      </c>
      <c r="AC5108" s="5">
        <v>33390.99</v>
      </c>
      <c r="AD5108" s="5">
        <f t="shared" si="715"/>
        <v>1669549.5</v>
      </c>
      <c r="AE5108" s="5">
        <v>118046.88</v>
      </c>
      <c r="AF5108" s="5">
        <v>34786.019999999997</v>
      </c>
      <c r="AG5108" s="5">
        <v>9705.23</v>
      </c>
      <c r="AH5108" s="5">
        <v>3190</v>
      </c>
      <c r="AI5108" s="5">
        <v>9200</v>
      </c>
      <c r="AJ5108">
        <v>1</v>
      </c>
      <c r="AK5108" s="5">
        <v>13762.01</v>
      </c>
      <c r="AL5108" s="5">
        <v>0</v>
      </c>
      <c r="AM5108" s="5">
        <v>30752.99</v>
      </c>
      <c r="AN5108">
        <v>4</v>
      </c>
      <c r="AO5108">
        <v>2</v>
      </c>
      <c r="AP5108" t="str">
        <f t="shared" si="716"/>
        <v>Yes</v>
      </c>
      <c r="AQ5108">
        <v>2</v>
      </c>
      <c r="AR5108" s="5">
        <f t="shared" si="717"/>
        <v>1888992.63</v>
      </c>
      <c r="AS5108" s="5">
        <f t="shared" si="718"/>
        <v>609905.13</v>
      </c>
      <c r="AT5108" t="s">
        <v>116</v>
      </c>
      <c r="AU5108" t="s">
        <v>6194</v>
      </c>
      <c r="AV5108" t="s">
        <v>6195</v>
      </c>
      <c r="AW5108" t="s">
        <v>6183</v>
      </c>
      <c r="AX5108" t="s">
        <v>6167</v>
      </c>
      <c r="AY5108">
        <v>49</v>
      </c>
      <c r="AZ5108">
        <v>0</v>
      </c>
      <c r="BA5108">
        <v>0</v>
      </c>
      <c r="BB5108" t="s">
        <v>6168</v>
      </c>
      <c r="BC5108">
        <v>0</v>
      </c>
      <c r="BD5108">
        <v>0</v>
      </c>
      <c r="BE5108" t="s">
        <v>6169</v>
      </c>
      <c r="BF5108" t="s">
        <v>6176</v>
      </c>
      <c r="BG5108">
        <v>1</v>
      </c>
      <c r="BH5108" t="s">
        <v>6186</v>
      </c>
      <c r="BI5108">
        <v>43</v>
      </c>
      <c r="BJ5108" t="s">
        <v>6172</v>
      </c>
      <c r="BK5108">
        <v>0</v>
      </c>
      <c r="BL5108">
        <v>60</v>
      </c>
      <c r="BM5108" s="3">
        <f t="shared" si="719"/>
        <v>0.83333333333333337</v>
      </c>
    </row>
    <row r="5109" spans="1:65">
      <c r="A5109" t="s">
        <v>5250</v>
      </c>
      <c r="B5109" s="2">
        <v>45968</v>
      </c>
      <c r="C5109" t="s">
        <v>4641</v>
      </c>
      <c r="D5109" t="s">
        <v>5143</v>
      </c>
      <c r="E5109">
        <v>11</v>
      </c>
      <c r="F5109" t="s">
        <v>49</v>
      </c>
      <c r="G5109" t="s">
        <v>62</v>
      </c>
      <c r="H5109" t="s">
        <v>125</v>
      </c>
      <c r="I5109" t="s">
        <v>64</v>
      </c>
      <c r="J5109" t="s">
        <v>53</v>
      </c>
      <c r="K5109" t="s">
        <v>66</v>
      </c>
      <c r="L5109" t="s">
        <v>87</v>
      </c>
      <c r="M5109" t="s">
        <v>56</v>
      </c>
      <c r="N5109" t="s">
        <v>76</v>
      </c>
      <c r="O5109" t="s">
        <v>82</v>
      </c>
      <c r="P5109">
        <v>52</v>
      </c>
      <c r="Q5109">
        <v>55</v>
      </c>
      <c r="R5109">
        <v>54</v>
      </c>
      <c r="S5109">
        <v>1</v>
      </c>
      <c r="T5109">
        <f t="shared" si="711"/>
        <v>53</v>
      </c>
      <c r="U5109">
        <v>51</v>
      </c>
      <c r="V5109">
        <f t="shared" si="712"/>
        <v>2</v>
      </c>
      <c r="W5109" s="3">
        <f t="shared" si="713"/>
        <v>1.8518518518518517E-2</v>
      </c>
      <c r="X5109">
        <v>17</v>
      </c>
      <c r="Y5109" s="4">
        <v>3.6</v>
      </c>
      <c r="Z5109" s="4">
        <v>1.1000000000000001</v>
      </c>
      <c r="AA5109" s="5">
        <v>33752.6</v>
      </c>
      <c r="AB5109" s="5">
        <f t="shared" si="714"/>
        <v>1721382.6</v>
      </c>
      <c r="AC5109" s="5">
        <v>24258.080000000002</v>
      </c>
      <c r="AD5109" s="5">
        <f t="shared" si="715"/>
        <v>1309936.32</v>
      </c>
      <c r="AE5109" s="5">
        <v>89287.5</v>
      </c>
      <c r="AF5109" s="5">
        <v>25416.43</v>
      </c>
      <c r="AG5109" s="5">
        <v>8279.23</v>
      </c>
      <c r="AH5109" s="5">
        <v>1595</v>
      </c>
      <c r="AI5109" s="5">
        <v>3200</v>
      </c>
      <c r="AJ5109">
        <v>0</v>
      </c>
      <c r="AK5109" s="5">
        <v>0</v>
      </c>
      <c r="AL5109" s="5">
        <v>1337.97</v>
      </c>
      <c r="AM5109" s="5">
        <v>40702.080000000002</v>
      </c>
      <c r="AN5109">
        <v>4</v>
      </c>
      <c r="AO5109">
        <v>6</v>
      </c>
      <c r="AP5109" t="str">
        <f t="shared" si="716"/>
        <v>No</v>
      </c>
      <c r="AQ5109">
        <v>3</v>
      </c>
      <c r="AR5109" s="5">
        <f t="shared" si="717"/>
        <v>1479754.53</v>
      </c>
      <c r="AS5109" s="5">
        <f t="shared" si="718"/>
        <v>241628.07</v>
      </c>
      <c r="AT5109" t="s">
        <v>59</v>
      </c>
      <c r="AU5109" t="s">
        <v>6164</v>
      </c>
      <c r="AV5109" t="s">
        <v>6165</v>
      </c>
      <c r="AW5109" t="s">
        <v>6166</v>
      </c>
      <c r="AX5109" t="s">
        <v>6167</v>
      </c>
      <c r="AY5109">
        <v>53</v>
      </c>
      <c r="AZ5109">
        <v>0</v>
      </c>
      <c r="BA5109">
        <v>17</v>
      </c>
      <c r="BB5109" t="s">
        <v>6180</v>
      </c>
      <c r="BC5109">
        <v>0</v>
      </c>
      <c r="BD5109">
        <v>2</v>
      </c>
      <c r="BE5109" t="s">
        <v>6218</v>
      </c>
      <c r="BF5109" t="s">
        <v>6170</v>
      </c>
      <c r="BG5109">
        <v>0</v>
      </c>
      <c r="BH5109" t="s">
        <v>6171</v>
      </c>
      <c r="BI5109">
        <v>17</v>
      </c>
      <c r="BJ5109" t="s">
        <v>6172</v>
      </c>
      <c r="BK5109">
        <v>0</v>
      </c>
      <c r="BL5109">
        <v>71</v>
      </c>
      <c r="BM5109" s="3">
        <f t="shared" si="719"/>
        <v>0.76056338028169013</v>
      </c>
    </row>
    <row r="5110" spans="1:65">
      <c r="A5110" t="s">
        <v>5251</v>
      </c>
      <c r="B5110" s="2">
        <v>45968</v>
      </c>
      <c r="C5110" t="s">
        <v>4641</v>
      </c>
      <c r="D5110" t="s">
        <v>5143</v>
      </c>
      <c r="E5110">
        <v>11</v>
      </c>
      <c r="F5110" t="s">
        <v>49</v>
      </c>
      <c r="G5110" t="s">
        <v>79</v>
      </c>
      <c r="H5110" t="s">
        <v>260</v>
      </c>
      <c r="I5110" t="s">
        <v>74</v>
      </c>
      <c r="J5110" t="s">
        <v>81</v>
      </c>
      <c r="K5110" t="s">
        <v>75</v>
      </c>
      <c r="L5110" t="s">
        <v>92</v>
      </c>
      <c r="M5110" t="s">
        <v>56</v>
      </c>
      <c r="N5110" t="s">
        <v>57</v>
      </c>
      <c r="O5110" t="s">
        <v>82</v>
      </c>
      <c r="P5110">
        <v>30</v>
      </c>
      <c r="Q5110">
        <v>40</v>
      </c>
      <c r="R5110">
        <v>39</v>
      </c>
      <c r="S5110">
        <v>1</v>
      </c>
      <c r="T5110">
        <f t="shared" si="711"/>
        <v>38</v>
      </c>
      <c r="U5110">
        <v>25</v>
      </c>
      <c r="V5110">
        <f t="shared" si="712"/>
        <v>13</v>
      </c>
      <c r="W5110" s="3">
        <f t="shared" si="713"/>
        <v>2.564102564102564E-2</v>
      </c>
      <c r="X5110">
        <v>18</v>
      </c>
      <c r="Y5110" s="4">
        <v>2.6</v>
      </c>
      <c r="Z5110" s="4">
        <v>1.6</v>
      </c>
      <c r="AA5110" s="5">
        <v>78972.91</v>
      </c>
      <c r="AB5110" s="5">
        <f t="shared" si="714"/>
        <v>1974322.75</v>
      </c>
      <c r="AC5110" s="5">
        <v>53333.01</v>
      </c>
      <c r="AD5110" s="5">
        <f t="shared" si="715"/>
        <v>2079987.39</v>
      </c>
      <c r="AE5110" s="5">
        <v>116951.98</v>
      </c>
      <c r="AF5110" s="5">
        <v>35811.550000000003</v>
      </c>
      <c r="AG5110" s="5">
        <v>8706.19</v>
      </c>
      <c r="AH5110" s="5">
        <v>2320</v>
      </c>
      <c r="AI5110" s="5">
        <v>6800</v>
      </c>
      <c r="AJ5110">
        <v>0</v>
      </c>
      <c r="AK5110" s="5">
        <v>0</v>
      </c>
      <c r="AL5110" s="5">
        <v>18720.39</v>
      </c>
      <c r="AM5110" s="5">
        <v>16096.58</v>
      </c>
      <c r="AN5110">
        <v>4</v>
      </c>
      <c r="AO5110">
        <v>4</v>
      </c>
      <c r="AP5110" t="str">
        <f t="shared" si="716"/>
        <v>Yes</v>
      </c>
      <c r="AQ5110">
        <v>1</v>
      </c>
      <c r="AR5110" s="5">
        <f t="shared" si="717"/>
        <v>2285394.08</v>
      </c>
      <c r="AS5110" s="5">
        <f t="shared" si="718"/>
        <v>-311071.33</v>
      </c>
      <c r="AT5110" t="s">
        <v>59</v>
      </c>
      <c r="AU5110" t="s">
        <v>6164</v>
      </c>
      <c r="AV5110" t="s">
        <v>6165</v>
      </c>
      <c r="AW5110" t="s">
        <v>6166</v>
      </c>
      <c r="AX5110" t="s">
        <v>6167</v>
      </c>
      <c r="AY5110">
        <v>42</v>
      </c>
      <c r="AZ5110">
        <v>6</v>
      </c>
      <c r="BA5110">
        <v>87</v>
      </c>
      <c r="BB5110" t="s">
        <v>6220</v>
      </c>
      <c r="BC5110">
        <v>0</v>
      </c>
      <c r="BD5110">
        <v>0</v>
      </c>
      <c r="BE5110" t="s">
        <v>6169</v>
      </c>
      <c r="BF5110" t="s">
        <v>6170</v>
      </c>
      <c r="BG5110">
        <v>3</v>
      </c>
      <c r="BH5110" t="s">
        <v>6211</v>
      </c>
      <c r="BI5110">
        <v>113</v>
      </c>
      <c r="BJ5110" t="s">
        <v>6193</v>
      </c>
      <c r="BK5110">
        <v>0</v>
      </c>
      <c r="BL5110">
        <v>49</v>
      </c>
      <c r="BM5110" s="3">
        <f t="shared" si="719"/>
        <v>0.79591836734693877</v>
      </c>
    </row>
    <row r="5111" spans="1:65">
      <c r="A5111" t="s">
        <v>5252</v>
      </c>
      <c r="B5111" s="2">
        <v>45968</v>
      </c>
      <c r="C5111" t="s">
        <v>4641</v>
      </c>
      <c r="D5111" t="s">
        <v>5143</v>
      </c>
      <c r="E5111">
        <v>11</v>
      </c>
      <c r="F5111" t="s">
        <v>49</v>
      </c>
      <c r="G5111" t="s">
        <v>62</v>
      </c>
      <c r="H5111" t="s">
        <v>141</v>
      </c>
      <c r="I5111" t="s">
        <v>64</v>
      </c>
      <c r="J5111" t="s">
        <v>53</v>
      </c>
      <c r="K5111" t="s">
        <v>75</v>
      </c>
      <c r="L5111" t="s">
        <v>92</v>
      </c>
      <c r="M5111" t="s">
        <v>56</v>
      </c>
      <c r="N5111" t="s">
        <v>94</v>
      </c>
      <c r="O5111" t="s">
        <v>58</v>
      </c>
      <c r="P5111">
        <v>63</v>
      </c>
      <c r="Q5111">
        <v>65</v>
      </c>
      <c r="R5111">
        <v>62</v>
      </c>
      <c r="S5111">
        <v>2</v>
      </c>
      <c r="T5111">
        <f t="shared" si="711"/>
        <v>60</v>
      </c>
      <c r="U5111">
        <v>60</v>
      </c>
      <c r="V5111">
        <f t="shared" si="712"/>
        <v>0</v>
      </c>
      <c r="W5111" s="3">
        <f t="shared" si="713"/>
        <v>3.2258064516129031E-2</v>
      </c>
      <c r="X5111">
        <v>29</v>
      </c>
      <c r="Y5111" s="4">
        <v>6.5</v>
      </c>
      <c r="Z5111" s="4">
        <v>1.3</v>
      </c>
      <c r="AA5111" s="5">
        <v>36084.28</v>
      </c>
      <c r="AB5111" s="5">
        <f t="shared" si="714"/>
        <v>2165056.7999999998</v>
      </c>
      <c r="AC5111" s="5">
        <v>23721.1</v>
      </c>
      <c r="AD5111" s="5">
        <f t="shared" si="715"/>
        <v>1470708.2</v>
      </c>
      <c r="AE5111" s="5">
        <v>101460.29</v>
      </c>
      <c r="AF5111" s="5">
        <v>28019.15</v>
      </c>
      <c r="AG5111" s="5">
        <v>8971.19</v>
      </c>
      <c r="AH5111" s="5">
        <v>1885</v>
      </c>
      <c r="AI5111" s="5">
        <v>6400</v>
      </c>
      <c r="AJ5111">
        <v>0</v>
      </c>
      <c r="AK5111" s="5">
        <v>0</v>
      </c>
      <c r="AL5111" s="5">
        <v>0</v>
      </c>
      <c r="AM5111" s="5">
        <v>41253.78</v>
      </c>
      <c r="AN5111">
        <v>4</v>
      </c>
      <c r="AO5111">
        <v>4</v>
      </c>
      <c r="AP5111" t="str">
        <f t="shared" si="716"/>
        <v>Yes</v>
      </c>
      <c r="AQ5111">
        <v>0</v>
      </c>
      <c r="AR5111" s="5">
        <f t="shared" si="717"/>
        <v>1658697.61</v>
      </c>
      <c r="AS5111" s="5">
        <f t="shared" si="718"/>
        <v>506359.19</v>
      </c>
      <c r="AT5111" t="s">
        <v>59</v>
      </c>
      <c r="AU5111" t="s">
        <v>6164</v>
      </c>
      <c r="AV5111" t="s">
        <v>6165</v>
      </c>
      <c r="AW5111" t="s">
        <v>6166</v>
      </c>
      <c r="AX5111" t="s">
        <v>6167</v>
      </c>
      <c r="AY5111">
        <v>70</v>
      </c>
      <c r="AZ5111">
        <v>4</v>
      </c>
      <c r="BA5111">
        <v>0</v>
      </c>
      <c r="BB5111" t="s">
        <v>6168</v>
      </c>
      <c r="BC5111">
        <v>0</v>
      </c>
      <c r="BD5111">
        <v>0</v>
      </c>
      <c r="BE5111" t="s">
        <v>6169</v>
      </c>
      <c r="BF5111" t="s">
        <v>6170</v>
      </c>
      <c r="BG5111">
        <v>0</v>
      </c>
      <c r="BH5111" t="s">
        <v>6171</v>
      </c>
      <c r="BI5111">
        <v>25</v>
      </c>
      <c r="BJ5111" t="s">
        <v>6172</v>
      </c>
      <c r="BK5111">
        <v>0</v>
      </c>
      <c r="BL5111">
        <v>72</v>
      </c>
      <c r="BM5111" s="3">
        <f t="shared" si="719"/>
        <v>0.86111111111111116</v>
      </c>
    </row>
    <row r="5112" spans="1:65">
      <c r="A5112" t="s">
        <v>5253</v>
      </c>
      <c r="B5112" s="2">
        <v>45968</v>
      </c>
      <c r="C5112" t="s">
        <v>4641</v>
      </c>
      <c r="D5112" t="s">
        <v>5143</v>
      </c>
      <c r="E5112">
        <v>11</v>
      </c>
      <c r="F5112" t="s">
        <v>61</v>
      </c>
      <c r="G5112" t="s">
        <v>79</v>
      </c>
      <c r="H5112" t="s">
        <v>98</v>
      </c>
      <c r="I5112" t="s">
        <v>64</v>
      </c>
      <c r="J5112" t="s">
        <v>53</v>
      </c>
      <c r="K5112" t="s">
        <v>54</v>
      </c>
      <c r="L5112" t="s">
        <v>67</v>
      </c>
      <c r="M5112" t="s">
        <v>56</v>
      </c>
      <c r="N5112" t="s">
        <v>76</v>
      </c>
      <c r="O5112" t="s">
        <v>70</v>
      </c>
      <c r="P5112">
        <v>72</v>
      </c>
      <c r="Q5112">
        <v>73</v>
      </c>
      <c r="R5112">
        <v>74</v>
      </c>
      <c r="S5112">
        <v>2</v>
      </c>
      <c r="T5112">
        <f t="shared" si="711"/>
        <v>72</v>
      </c>
      <c r="U5112">
        <v>70</v>
      </c>
      <c r="V5112">
        <f t="shared" si="712"/>
        <v>2</v>
      </c>
      <c r="W5112" s="3">
        <f t="shared" si="713"/>
        <v>2.7027027027027029E-2</v>
      </c>
      <c r="X5112">
        <v>11</v>
      </c>
      <c r="Y5112" s="4">
        <v>4.5</v>
      </c>
      <c r="Z5112" s="4">
        <v>1.2</v>
      </c>
      <c r="AA5112" s="5">
        <v>39068.15</v>
      </c>
      <c r="AB5112" s="5">
        <f t="shared" si="714"/>
        <v>2734770.5</v>
      </c>
      <c r="AC5112" s="5">
        <v>22835.22</v>
      </c>
      <c r="AD5112" s="5">
        <f t="shared" si="715"/>
        <v>1689806.28</v>
      </c>
      <c r="AE5112" s="5">
        <v>122909.74</v>
      </c>
      <c r="AF5112" s="5">
        <v>30617.47</v>
      </c>
      <c r="AG5112" s="5">
        <v>7700.93</v>
      </c>
      <c r="AH5112" s="5">
        <v>1740</v>
      </c>
      <c r="AI5112" s="5">
        <v>6400</v>
      </c>
      <c r="AJ5112">
        <v>0</v>
      </c>
      <c r="AK5112" s="5">
        <v>0</v>
      </c>
      <c r="AL5112" s="5">
        <v>1394.93</v>
      </c>
      <c r="AM5112" s="5">
        <v>54413</v>
      </c>
      <c r="AN5112">
        <v>4</v>
      </c>
      <c r="AO5112">
        <v>6</v>
      </c>
      <c r="AP5112" t="str">
        <f t="shared" si="716"/>
        <v>No</v>
      </c>
      <c r="AQ5112">
        <v>3</v>
      </c>
      <c r="AR5112" s="5">
        <f t="shared" si="717"/>
        <v>1914982.35</v>
      </c>
      <c r="AS5112" s="5">
        <f t="shared" si="718"/>
        <v>819788.15</v>
      </c>
      <c r="AT5112" t="s">
        <v>59</v>
      </c>
      <c r="AU5112" t="s">
        <v>6164</v>
      </c>
      <c r="AV5112" t="s">
        <v>6165</v>
      </c>
      <c r="AW5112" t="s">
        <v>6166</v>
      </c>
      <c r="AX5112" t="s">
        <v>6184</v>
      </c>
      <c r="AY5112">
        <v>72</v>
      </c>
      <c r="AZ5112">
        <v>0</v>
      </c>
      <c r="BA5112">
        <v>20</v>
      </c>
      <c r="BB5112" t="s">
        <v>6198</v>
      </c>
      <c r="BC5112">
        <v>1</v>
      </c>
      <c r="BD5112">
        <v>1</v>
      </c>
      <c r="BE5112" t="s">
        <v>6196</v>
      </c>
      <c r="BF5112" t="s">
        <v>6170</v>
      </c>
      <c r="BG5112">
        <v>0</v>
      </c>
      <c r="BH5112" t="s">
        <v>6171</v>
      </c>
      <c r="BI5112">
        <v>27</v>
      </c>
      <c r="BJ5112" t="s">
        <v>6172</v>
      </c>
      <c r="BK5112">
        <v>0</v>
      </c>
      <c r="BL5112">
        <v>78</v>
      </c>
      <c r="BM5112" s="3">
        <f t="shared" si="719"/>
        <v>0.94871794871794868</v>
      </c>
    </row>
    <row r="5113" spans="1:65">
      <c r="A5113" t="s">
        <v>5254</v>
      </c>
      <c r="B5113" s="2">
        <v>45968</v>
      </c>
      <c r="C5113" t="s">
        <v>4641</v>
      </c>
      <c r="D5113" t="s">
        <v>5143</v>
      </c>
      <c r="E5113">
        <v>11</v>
      </c>
      <c r="F5113" t="s">
        <v>78</v>
      </c>
      <c r="G5113" t="s">
        <v>62</v>
      </c>
      <c r="H5113" t="s">
        <v>190</v>
      </c>
      <c r="I5113" t="s">
        <v>74</v>
      </c>
      <c r="J5113" t="s">
        <v>53</v>
      </c>
      <c r="K5113" t="s">
        <v>75</v>
      </c>
      <c r="L5113" t="s">
        <v>87</v>
      </c>
      <c r="M5113" t="s">
        <v>56</v>
      </c>
      <c r="N5113" t="s">
        <v>57</v>
      </c>
      <c r="O5113" t="s">
        <v>82</v>
      </c>
      <c r="P5113">
        <v>64</v>
      </c>
      <c r="Q5113">
        <v>64</v>
      </c>
      <c r="R5113">
        <v>64</v>
      </c>
      <c r="S5113">
        <v>2</v>
      </c>
      <c r="T5113">
        <f t="shared" si="711"/>
        <v>62</v>
      </c>
      <c r="U5113">
        <v>62</v>
      </c>
      <c r="V5113">
        <f t="shared" si="712"/>
        <v>0</v>
      </c>
      <c r="W5113" s="3">
        <f t="shared" si="713"/>
        <v>3.125E-2</v>
      </c>
      <c r="X5113">
        <v>47</v>
      </c>
      <c r="Y5113" s="4">
        <v>5.3</v>
      </c>
      <c r="Z5113" s="4">
        <v>1.8</v>
      </c>
      <c r="AA5113" s="5">
        <v>36062.79</v>
      </c>
      <c r="AB5113" s="5">
        <f t="shared" si="714"/>
        <v>2235892.98</v>
      </c>
      <c r="AC5113" s="5">
        <v>24227.63</v>
      </c>
      <c r="AD5113" s="5">
        <f t="shared" si="715"/>
        <v>1550568.32</v>
      </c>
      <c r="AE5113" s="5">
        <v>107761.69</v>
      </c>
      <c r="AF5113" s="5">
        <v>31949.38</v>
      </c>
      <c r="AG5113" s="5">
        <v>12395.77</v>
      </c>
      <c r="AH5113" s="5">
        <v>2610</v>
      </c>
      <c r="AI5113" s="5">
        <v>6400</v>
      </c>
      <c r="AJ5113">
        <v>0</v>
      </c>
      <c r="AK5113" s="5">
        <v>0</v>
      </c>
      <c r="AL5113" s="5">
        <v>0</v>
      </c>
      <c r="AM5113" s="5">
        <v>42741.13</v>
      </c>
      <c r="AN5113">
        <v>4</v>
      </c>
      <c r="AO5113">
        <v>5</v>
      </c>
      <c r="AP5113" t="str">
        <f t="shared" si="716"/>
        <v>No</v>
      </c>
      <c r="AQ5113">
        <v>2</v>
      </c>
      <c r="AR5113" s="5">
        <f t="shared" si="717"/>
        <v>1754426.29</v>
      </c>
      <c r="AS5113" s="5">
        <f t="shared" si="718"/>
        <v>481466.69</v>
      </c>
      <c r="AT5113" t="s">
        <v>59</v>
      </c>
      <c r="AU5113" t="s">
        <v>6164</v>
      </c>
      <c r="AV5113" t="s">
        <v>6165</v>
      </c>
      <c r="AW5113" t="s">
        <v>6166</v>
      </c>
      <c r="AX5113" t="s">
        <v>6184</v>
      </c>
      <c r="AY5113">
        <v>66</v>
      </c>
      <c r="AZ5113">
        <v>0</v>
      </c>
      <c r="BA5113">
        <v>0</v>
      </c>
      <c r="BB5113" t="s">
        <v>6168</v>
      </c>
      <c r="BC5113">
        <v>0</v>
      </c>
      <c r="BD5113">
        <v>1</v>
      </c>
      <c r="BE5113" t="s">
        <v>6219</v>
      </c>
      <c r="BF5113" t="s">
        <v>6170</v>
      </c>
      <c r="BG5113">
        <v>3</v>
      </c>
      <c r="BH5113" t="s">
        <v>6192</v>
      </c>
      <c r="BI5113">
        <v>54</v>
      </c>
      <c r="BJ5113" t="s">
        <v>6193</v>
      </c>
      <c r="BK5113">
        <v>0</v>
      </c>
      <c r="BL5113">
        <v>72</v>
      </c>
      <c r="BM5113" s="3">
        <f t="shared" si="719"/>
        <v>0.88888888888888884</v>
      </c>
    </row>
    <row r="5114" spans="1:65">
      <c r="A5114" t="s">
        <v>5255</v>
      </c>
      <c r="B5114" s="2">
        <v>45968</v>
      </c>
      <c r="C5114" t="s">
        <v>4641</v>
      </c>
      <c r="D5114" t="s">
        <v>5143</v>
      </c>
      <c r="E5114">
        <v>11</v>
      </c>
      <c r="F5114" t="s">
        <v>61</v>
      </c>
      <c r="G5114" t="s">
        <v>62</v>
      </c>
      <c r="H5114" t="s">
        <v>115</v>
      </c>
      <c r="I5114" t="s">
        <v>64</v>
      </c>
      <c r="J5114" t="s">
        <v>53</v>
      </c>
      <c r="K5114" t="s">
        <v>66</v>
      </c>
      <c r="L5114" t="s">
        <v>55</v>
      </c>
      <c r="M5114" t="s">
        <v>56</v>
      </c>
      <c r="N5114" t="s">
        <v>94</v>
      </c>
      <c r="O5114" t="s">
        <v>82</v>
      </c>
      <c r="P5114">
        <v>59</v>
      </c>
      <c r="Q5114">
        <v>60</v>
      </c>
      <c r="R5114">
        <v>61</v>
      </c>
      <c r="S5114">
        <v>1</v>
      </c>
      <c r="T5114">
        <f t="shared" si="711"/>
        <v>60</v>
      </c>
      <c r="U5114">
        <v>57</v>
      </c>
      <c r="V5114">
        <f t="shared" si="712"/>
        <v>3</v>
      </c>
      <c r="W5114" s="3">
        <f t="shared" si="713"/>
        <v>1.6393442622950821E-2</v>
      </c>
      <c r="X5114">
        <v>28</v>
      </c>
      <c r="Y5114" s="4">
        <v>5.8</v>
      </c>
      <c r="Z5114" s="4">
        <v>1.8</v>
      </c>
      <c r="AA5114" s="5">
        <v>34153.15</v>
      </c>
      <c r="AB5114" s="5">
        <f t="shared" si="714"/>
        <v>1946729.55</v>
      </c>
      <c r="AC5114" s="5">
        <v>23522.05</v>
      </c>
      <c r="AD5114" s="5">
        <f t="shared" si="715"/>
        <v>1434845.05</v>
      </c>
      <c r="AE5114" s="5">
        <v>99365.34</v>
      </c>
      <c r="AF5114" s="5">
        <v>26792.15</v>
      </c>
      <c r="AG5114" s="5">
        <v>10260.959999999999</v>
      </c>
      <c r="AH5114" s="5">
        <v>2610</v>
      </c>
      <c r="AI5114" s="5">
        <v>3200</v>
      </c>
      <c r="AJ5114">
        <v>0</v>
      </c>
      <c r="AK5114" s="5">
        <v>0</v>
      </c>
      <c r="AL5114" s="5">
        <v>2015.24</v>
      </c>
      <c r="AM5114" s="5">
        <v>40461.589999999997</v>
      </c>
      <c r="AN5114">
        <v>4</v>
      </c>
      <c r="AO5114">
        <v>5</v>
      </c>
      <c r="AP5114" t="str">
        <f t="shared" si="716"/>
        <v>No</v>
      </c>
      <c r="AQ5114">
        <v>2</v>
      </c>
      <c r="AR5114" s="5">
        <f t="shared" si="717"/>
        <v>1619550.33</v>
      </c>
      <c r="AS5114" s="5">
        <f t="shared" si="718"/>
        <v>327179.21999999997</v>
      </c>
      <c r="AT5114" t="s">
        <v>59</v>
      </c>
      <c r="AU5114" t="s">
        <v>6164</v>
      </c>
      <c r="AV5114" t="s">
        <v>6165</v>
      </c>
      <c r="AW5114" t="s">
        <v>6166</v>
      </c>
      <c r="AX5114" t="s">
        <v>6184</v>
      </c>
      <c r="AY5114">
        <v>65</v>
      </c>
      <c r="AZ5114">
        <v>4</v>
      </c>
      <c r="BA5114">
        <v>26</v>
      </c>
      <c r="BB5114" t="s">
        <v>6185</v>
      </c>
      <c r="BC5114">
        <v>1</v>
      </c>
      <c r="BD5114">
        <v>0</v>
      </c>
      <c r="BE5114" t="s">
        <v>6178</v>
      </c>
      <c r="BF5114" t="s">
        <v>6170</v>
      </c>
      <c r="BG5114">
        <v>1</v>
      </c>
      <c r="BH5114" t="s">
        <v>6186</v>
      </c>
      <c r="BI5114">
        <v>37</v>
      </c>
      <c r="BJ5114" t="s">
        <v>6172</v>
      </c>
      <c r="BK5114">
        <v>0</v>
      </c>
      <c r="BL5114">
        <v>75</v>
      </c>
      <c r="BM5114" s="3">
        <f t="shared" si="719"/>
        <v>0.81333333333333335</v>
      </c>
    </row>
    <row r="5115" spans="1:65">
      <c r="A5115" t="s">
        <v>5256</v>
      </c>
      <c r="B5115" s="2">
        <v>45968</v>
      </c>
      <c r="C5115" t="s">
        <v>4641</v>
      </c>
      <c r="D5115" t="s">
        <v>5143</v>
      </c>
      <c r="E5115">
        <v>11</v>
      </c>
      <c r="F5115" t="s">
        <v>49</v>
      </c>
      <c r="G5115" t="s">
        <v>50</v>
      </c>
      <c r="H5115" t="s">
        <v>51</v>
      </c>
      <c r="I5115" t="s">
        <v>52</v>
      </c>
      <c r="J5115" t="s">
        <v>65</v>
      </c>
      <c r="K5115" t="s">
        <v>75</v>
      </c>
      <c r="L5115" t="s">
        <v>67</v>
      </c>
      <c r="M5115" t="s">
        <v>56</v>
      </c>
      <c r="N5115" t="s">
        <v>57</v>
      </c>
      <c r="O5115" t="s">
        <v>82</v>
      </c>
      <c r="P5115">
        <v>53</v>
      </c>
      <c r="Q5115">
        <v>54</v>
      </c>
      <c r="R5115">
        <v>51</v>
      </c>
      <c r="S5115">
        <v>2</v>
      </c>
      <c r="T5115">
        <f t="shared" si="711"/>
        <v>49</v>
      </c>
      <c r="U5115">
        <v>49</v>
      </c>
      <c r="V5115">
        <f t="shared" si="712"/>
        <v>0</v>
      </c>
      <c r="W5115" s="3">
        <f t="shared" si="713"/>
        <v>3.9215686274509803E-2</v>
      </c>
      <c r="X5115">
        <v>35</v>
      </c>
      <c r="Y5115" s="4">
        <v>9.6999999999999993</v>
      </c>
      <c r="Z5115" s="4">
        <v>2.2000000000000002</v>
      </c>
      <c r="AA5115" s="5">
        <v>52642.58</v>
      </c>
      <c r="AB5115" s="5">
        <f t="shared" si="714"/>
        <v>2579486.42</v>
      </c>
      <c r="AC5115" s="5">
        <v>34108.629999999997</v>
      </c>
      <c r="AD5115" s="5">
        <f t="shared" si="715"/>
        <v>1739540.13</v>
      </c>
      <c r="AE5115" s="5">
        <v>117065.67</v>
      </c>
      <c r="AF5115" s="5">
        <v>33833.019999999997</v>
      </c>
      <c r="AG5115" s="5">
        <v>10201.700000000001</v>
      </c>
      <c r="AH5115" s="5">
        <v>3190</v>
      </c>
      <c r="AI5115" s="5">
        <v>9200</v>
      </c>
      <c r="AJ5115">
        <v>0</v>
      </c>
      <c r="AK5115" s="5">
        <v>0</v>
      </c>
      <c r="AL5115" s="5">
        <v>0</v>
      </c>
      <c r="AM5115" s="5">
        <v>39237.82</v>
      </c>
      <c r="AN5115">
        <v>4</v>
      </c>
      <c r="AO5115">
        <v>7</v>
      </c>
      <c r="AP5115" t="str">
        <f t="shared" si="716"/>
        <v>No</v>
      </c>
      <c r="AQ5115">
        <v>2</v>
      </c>
      <c r="AR5115" s="5">
        <f t="shared" si="717"/>
        <v>1952268.34</v>
      </c>
      <c r="AS5115" s="5">
        <f t="shared" si="718"/>
        <v>627218.07999999996</v>
      </c>
      <c r="AT5115" t="s">
        <v>59</v>
      </c>
      <c r="AU5115" t="s">
        <v>6164</v>
      </c>
      <c r="AV5115" t="s">
        <v>6165</v>
      </c>
      <c r="AW5115" t="s">
        <v>6166</v>
      </c>
      <c r="AX5115" t="s">
        <v>6177</v>
      </c>
      <c r="AY5115">
        <v>56</v>
      </c>
      <c r="AZ5115">
        <v>0</v>
      </c>
      <c r="BA5115">
        <v>0</v>
      </c>
      <c r="BB5115" t="s">
        <v>6168</v>
      </c>
      <c r="BC5115">
        <v>1</v>
      </c>
      <c r="BD5115">
        <v>2</v>
      </c>
      <c r="BE5115" t="s">
        <v>6219</v>
      </c>
      <c r="BF5115" t="s">
        <v>6170</v>
      </c>
      <c r="BG5115">
        <v>0</v>
      </c>
      <c r="BH5115" t="s">
        <v>6171</v>
      </c>
      <c r="BI5115">
        <v>30</v>
      </c>
      <c r="BJ5115" t="s">
        <v>6172</v>
      </c>
      <c r="BK5115">
        <v>0</v>
      </c>
      <c r="BL5115">
        <v>63</v>
      </c>
      <c r="BM5115" s="3">
        <f t="shared" si="719"/>
        <v>0.80952380952380953</v>
      </c>
    </row>
    <row r="5116" spans="1:65">
      <c r="A5116" t="s">
        <v>5257</v>
      </c>
      <c r="B5116" s="2">
        <v>45968</v>
      </c>
      <c r="C5116" t="s">
        <v>4641</v>
      </c>
      <c r="D5116" t="s">
        <v>5143</v>
      </c>
      <c r="E5116">
        <v>11</v>
      </c>
      <c r="F5116" t="s">
        <v>61</v>
      </c>
      <c r="G5116" t="s">
        <v>50</v>
      </c>
      <c r="H5116" t="s">
        <v>183</v>
      </c>
      <c r="I5116" t="s">
        <v>64</v>
      </c>
      <c r="J5116" t="s">
        <v>65</v>
      </c>
      <c r="K5116" t="s">
        <v>66</v>
      </c>
      <c r="L5116" t="s">
        <v>55</v>
      </c>
      <c r="M5116" t="s">
        <v>56</v>
      </c>
      <c r="N5116" t="s">
        <v>69</v>
      </c>
      <c r="O5116" t="s">
        <v>58</v>
      </c>
      <c r="P5116">
        <v>44</v>
      </c>
      <c r="Q5116">
        <v>45</v>
      </c>
      <c r="R5116">
        <v>45</v>
      </c>
      <c r="S5116">
        <v>1</v>
      </c>
      <c r="T5116">
        <f t="shared" si="711"/>
        <v>44</v>
      </c>
      <c r="U5116">
        <v>43</v>
      </c>
      <c r="V5116">
        <f t="shared" si="712"/>
        <v>1</v>
      </c>
      <c r="W5116" s="3">
        <f t="shared" si="713"/>
        <v>2.2222222222222223E-2</v>
      </c>
      <c r="X5116">
        <v>46</v>
      </c>
      <c r="Y5116" s="4">
        <v>2.6</v>
      </c>
      <c r="Z5116" s="4">
        <v>1.2</v>
      </c>
      <c r="AA5116" s="5">
        <v>48562.12</v>
      </c>
      <c r="AB5116" s="5">
        <f t="shared" si="714"/>
        <v>2088171.16</v>
      </c>
      <c r="AC5116" s="5">
        <v>34729.21</v>
      </c>
      <c r="AD5116" s="5">
        <f t="shared" si="715"/>
        <v>1562814.45</v>
      </c>
      <c r="AE5116" s="5">
        <v>97663.35</v>
      </c>
      <c r="AF5116" s="5">
        <v>29541.88</v>
      </c>
      <c r="AG5116" s="5">
        <v>10868.51</v>
      </c>
      <c r="AH5116" s="5">
        <v>1740</v>
      </c>
      <c r="AI5116" s="5">
        <v>4600</v>
      </c>
      <c r="AJ5116">
        <v>0</v>
      </c>
      <c r="AK5116" s="5">
        <v>0</v>
      </c>
      <c r="AL5116" s="5">
        <v>1004.84</v>
      </c>
      <c r="AM5116" s="5">
        <v>26428.74</v>
      </c>
      <c r="AN5116">
        <v>4</v>
      </c>
      <c r="AO5116">
        <v>4</v>
      </c>
      <c r="AP5116" t="str">
        <f t="shared" si="716"/>
        <v>Yes</v>
      </c>
      <c r="AQ5116">
        <v>0</v>
      </c>
      <c r="AR5116" s="5">
        <f t="shared" si="717"/>
        <v>1734661.77</v>
      </c>
      <c r="AS5116" s="5">
        <f t="shared" si="718"/>
        <v>353509.39</v>
      </c>
      <c r="AT5116" t="s">
        <v>59</v>
      </c>
      <c r="AU5116" t="s">
        <v>6164</v>
      </c>
      <c r="AV5116" t="s">
        <v>6165</v>
      </c>
      <c r="AW5116" t="s">
        <v>6166</v>
      </c>
      <c r="AX5116" t="s">
        <v>6184</v>
      </c>
      <c r="AY5116">
        <v>51</v>
      </c>
      <c r="AZ5116">
        <v>4</v>
      </c>
      <c r="BA5116">
        <v>14</v>
      </c>
      <c r="BB5116" t="s">
        <v>6185</v>
      </c>
      <c r="BC5116">
        <v>0</v>
      </c>
      <c r="BD5116">
        <v>0</v>
      </c>
      <c r="BE5116" t="s">
        <v>6169</v>
      </c>
      <c r="BF5116" t="s">
        <v>6170</v>
      </c>
      <c r="BG5116">
        <v>2</v>
      </c>
      <c r="BH5116" t="s">
        <v>6206</v>
      </c>
      <c r="BI5116">
        <v>53</v>
      </c>
      <c r="BJ5116" t="s">
        <v>6187</v>
      </c>
      <c r="BK5116">
        <v>0</v>
      </c>
      <c r="BL5116">
        <v>62</v>
      </c>
      <c r="BM5116" s="3">
        <f t="shared" si="719"/>
        <v>0.72580645161290325</v>
      </c>
    </row>
    <row r="5117" spans="1:65">
      <c r="A5117" t="s">
        <v>5258</v>
      </c>
      <c r="B5117" s="2">
        <v>45968</v>
      </c>
      <c r="C5117" t="s">
        <v>4641</v>
      </c>
      <c r="D5117" t="s">
        <v>5143</v>
      </c>
      <c r="E5117">
        <v>11</v>
      </c>
      <c r="F5117" t="s">
        <v>49</v>
      </c>
      <c r="G5117" t="s">
        <v>50</v>
      </c>
      <c r="H5117" t="s">
        <v>51</v>
      </c>
      <c r="I5117" t="s">
        <v>64</v>
      </c>
      <c r="J5117" t="s">
        <v>81</v>
      </c>
      <c r="K5117" t="s">
        <v>75</v>
      </c>
      <c r="L5117" t="s">
        <v>67</v>
      </c>
      <c r="M5117" t="s">
        <v>68</v>
      </c>
      <c r="N5117" t="s">
        <v>94</v>
      </c>
      <c r="O5117" t="s">
        <v>120</v>
      </c>
      <c r="P5117">
        <v>27</v>
      </c>
      <c r="Q5117">
        <v>40</v>
      </c>
      <c r="R5117">
        <v>38</v>
      </c>
      <c r="S5117">
        <v>3</v>
      </c>
      <c r="T5117">
        <f t="shared" si="711"/>
        <v>35</v>
      </c>
      <c r="U5117">
        <v>20</v>
      </c>
      <c r="V5117">
        <f t="shared" si="712"/>
        <v>15</v>
      </c>
      <c r="W5117" s="3">
        <f t="shared" si="713"/>
        <v>7.8947368421052627E-2</v>
      </c>
      <c r="X5117">
        <v>29</v>
      </c>
      <c r="Y5117" s="4">
        <v>6.1</v>
      </c>
      <c r="Z5117" s="4">
        <v>1.3</v>
      </c>
      <c r="AA5117" s="5">
        <v>77015.789999999994</v>
      </c>
      <c r="AB5117" s="5">
        <f t="shared" si="714"/>
        <v>1540315.8</v>
      </c>
      <c r="AC5117" s="5">
        <v>49659.519999999997</v>
      </c>
      <c r="AD5117" s="5">
        <f t="shared" si="715"/>
        <v>1887061.76</v>
      </c>
      <c r="AE5117" s="5">
        <v>113553.06</v>
      </c>
      <c r="AF5117" s="5">
        <v>34935.65</v>
      </c>
      <c r="AG5117" s="5">
        <v>9567.3799999999992</v>
      </c>
      <c r="AH5117" s="5">
        <v>1885</v>
      </c>
      <c r="AI5117" s="5">
        <v>23746.63</v>
      </c>
      <c r="AJ5117">
        <v>1</v>
      </c>
      <c r="AK5117" s="5">
        <v>23383.439999999999</v>
      </c>
      <c r="AL5117" s="5">
        <v>22203.06</v>
      </c>
      <c r="AM5117" s="5">
        <v>13639.6</v>
      </c>
      <c r="AN5117">
        <v>4</v>
      </c>
      <c r="AO5117">
        <v>5</v>
      </c>
      <c r="AP5117" t="str">
        <f t="shared" si="716"/>
        <v>No</v>
      </c>
      <c r="AQ5117">
        <v>2</v>
      </c>
      <c r="AR5117" s="5">
        <f t="shared" si="717"/>
        <v>2129975.58</v>
      </c>
      <c r="AS5117" s="5">
        <f t="shared" si="718"/>
        <v>-589659.78</v>
      </c>
      <c r="AT5117" t="s">
        <v>1641</v>
      </c>
      <c r="AU5117" t="s">
        <v>6189</v>
      </c>
      <c r="AV5117" t="s">
        <v>6201</v>
      </c>
      <c r="AW5117" t="s">
        <v>6175</v>
      </c>
      <c r="AX5117" t="s">
        <v>6167</v>
      </c>
      <c r="AY5117">
        <v>36</v>
      </c>
      <c r="AZ5117">
        <v>6</v>
      </c>
      <c r="BA5117">
        <v>82</v>
      </c>
      <c r="BB5117" t="s">
        <v>6220</v>
      </c>
      <c r="BC5117">
        <v>1</v>
      </c>
      <c r="BD5117">
        <v>0</v>
      </c>
      <c r="BE5117" t="s">
        <v>6178</v>
      </c>
      <c r="BF5117" t="s">
        <v>6210</v>
      </c>
      <c r="BG5117">
        <v>1</v>
      </c>
      <c r="BH5117" t="s">
        <v>6186</v>
      </c>
      <c r="BI5117">
        <v>36</v>
      </c>
      <c r="BJ5117" t="s">
        <v>6172</v>
      </c>
      <c r="BK5117">
        <v>0</v>
      </c>
      <c r="BL5117">
        <v>47</v>
      </c>
      <c r="BM5117" s="3">
        <f t="shared" si="719"/>
        <v>0.80851063829787229</v>
      </c>
    </row>
    <row r="5118" spans="1:65">
      <c r="A5118" t="s">
        <v>5259</v>
      </c>
      <c r="B5118" s="2">
        <v>45968</v>
      </c>
      <c r="C5118" t="s">
        <v>4641</v>
      </c>
      <c r="D5118" t="s">
        <v>5143</v>
      </c>
      <c r="E5118">
        <v>11</v>
      </c>
      <c r="F5118" t="s">
        <v>72</v>
      </c>
      <c r="G5118" t="s">
        <v>79</v>
      </c>
      <c r="H5118" t="s">
        <v>86</v>
      </c>
      <c r="I5118" t="s">
        <v>74</v>
      </c>
      <c r="J5118" t="s">
        <v>65</v>
      </c>
      <c r="K5118" t="s">
        <v>54</v>
      </c>
      <c r="L5118" t="s">
        <v>87</v>
      </c>
      <c r="M5118" t="s">
        <v>68</v>
      </c>
      <c r="N5118" t="s">
        <v>69</v>
      </c>
      <c r="O5118" t="s">
        <v>70</v>
      </c>
      <c r="P5118">
        <v>48</v>
      </c>
      <c r="Q5118">
        <v>50</v>
      </c>
      <c r="R5118">
        <v>52</v>
      </c>
      <c r="S5118">
        <v>1</v>
      </c>
      <c r="T5118">
        <f t="shared" si="711"/>
        <v>51</v>
      </c>
      <c r="U5118">
        <v>46</v>
      </c>
      <c r="V5118">
        <f t="shared" si="712"/>
        <v>5</v>
      </c>
      <c r="W5118" s="3">
        <f t="shared" si="713"/>
        <v>1.9230769230769232E-2</v>
      </c>
      <c r="X5118">
        <v>36</v>
      </c>
      <c r="Y5118" s="4">
        <v>1</v>
      </c>
      <c r="Z5118" s="4">
        <v>1.1000000000000001</v>
      </c>
      <c r="AA5118" s="5">
        <v>55634.21</v>
      </c>
      <c r="AB5118" s="5">
        <f t="shared" si="714"/>
        <v>2559173.66</v>
      </c>
      <c r="AC5118" s="5">
        <v>34324.11</v>
      </c>
      <c r="AD5118" s="5">
        <f t="shared" si="715"/>
        <v>1784853.72</v>
      </c>
      <c r="AE5118" s="5">
        <v>114011.32</v>
      </c>
      <c r="AF5118" s="5">
        <v>33479.83</v>
      </c>
      <c r="AG5118" s="5">
        <v>10753.16</v>
      </c>
      <c r="AH5118" s="5">
        <v>1595</v>
      </c>
      <c r="AI5118" s="5">
        <v>4600</v>
      </c>
      <c r="AJ5118">
        <v>1</v>
      </c>
      <c r="AK5118" s="5">
        <v>13560.07</v>
      </c>
      <c r="AL5118" s="5">
        <v>4876.8999999999996</v>
      </c>
      <c r="AM5118" s="5">
        <v>33872.97</v>
      </c>
      <c r="AN5118">
        <v>4</v>
      </c>
      <c r="AO5118">
        <v>5</v>
      </c>
      <c r="AP5118" t="str">
        <f t="shared" si="716"/>
        <v>No</v>
      </c>
      <c r="AQ5118">
        <v>2</v>
      </c>
      <c r="AR5118" s="5">
        <f t="shared" si="717"/>
        <v>2001602.97</v>
      </c>
      <c r="AS5118" s="5">
        <f t="shared" si="718"/>
        <v>557570.68999999994</v>
      </c>
      <c r="AT5118" t="s">
        <v>59</v>
      </c>
      <c r="AU5118" t="s">
        <v>6194</v>
      </c>
      <c r="AV5118" t="s">
        <v>6195</v>
      </c>
      <c r="AW5118" t="s">
        <v>6183</v>
      </c>
      <c r="AX5118" t="s">
        <v>6184</v>
      </c>
      <c r="AY5118">
        <v>49</v>
      </c>
      <c r="AZ5118">
        <v>1</v>
      </c>
      <c r="BA5118">
        <v>30</v>
      </c>
      <c r="BB5118" t="s">
        <v>6180</v>
      </c>
      <c r="BC5118">
        <v>0</v>
      </c>
      <c r="BD5118">
        <v>1</v>
      </c>
      <c r="BE5118" t="s">
        <v>6196</v>
      </c>
      <c r="BF5118" t="s">
        <v>6170</v>
      </c>
      <c r="BG5118">
        <v>0</v>
      </c>
      <c r="BH5118" t="s">
        <v>6171</v>
      </c>
      <c r="BI5118">
        <v>50</v>
      </c>
      <c r="BJ5118" t="s">
        <v>6172</v>
      </c>
      <c r="BK5118">
        <v>0</v>
      </c>
      <c r="BL5118">
        <v>61</v>
      </c>
      <c r="BM5118" s="3">
        <f t="shared" si="719"/>
        <v>0.85245901639344257</v>
      </c>
    </row>
    <row r="5119" spans="1:65">
      <c r="A5119" t="s">
        <v>5260</v>
      </c>
      <c r="B5119" s="2">
        <v>45968</v>
      </c>
      <c r="C5119" t="s">
        <v>4641</v>
      </c>
      <c r="D5119" t="s">
        <v>5143</v>
      </c>
      <c r="E5119">
        <v>11</v>
      </c>
      <c r="F5119" t="s">
        <v>61</v>
      </c>
      <c r="G5119" t="s">
        <v>79</v>
      </c>
      <c r="H5119" t="s">
        <v>123</v>
      </c>
      <c r="I5119" t="s">
        <v>74</v>
      </c>
      <c r="J5119" t="s">
        <v>81</v>
      </c>
      <c r="K5119" t="s">
        <v>75</v>
      </c>
      <c r="L5119" t="s">
        <v>67</v>
      </c>
      <c r="M5119" t="s">
        <v>56</v>
      </c>
      <c r="N5119" t="s">
        <v>76</v>
      </c>
      <c r="O5119" t="s">
        <v>82</v>
      </c>
      <c r="P5119">
        <v>38</v>
      </c>
      <c r="Q5119">
        <v>40</v>
      </c>
      <c r="R5119">
        <v>39</v>
      </c>
      <c r="S5119">
        <v>1</v>
      </c>
      <c r="T5119">
        <f t="shared" si="711"/>
        <v>38</v>
      </c>
      <c r="U5119">
        <v>37</v>
      </c>
      <c r="V5119">
        <f t="shared" si="712"/>
        <v>1</v>
      </c>
      <c r="W5119" s="3">
        <f t="shared" si="713"/>
        <v>2.564102564102564E-2</v>
      </c>
      <c r="X5119">
        <v>26</v>
      </c>
      <c r="Y5119" s="4">
        <v>10.5</v>
      </c>
      <c r="Z5119" s="4">
        <v>2.6</v>
      </c>
      <c r="AA5119" s="5">
        <v>77264.800000000003</v>
      </c>
      <c r="AB5119" s="5">
        <f t="shared" si="714"/>
        <v>2858797.6</v>
      </c>
      <c r="AC5119" s="5">
        <v>51576.81</v>
      </c>
      <c r="AD5119" s="5">
        <f t="shared" si="715"/>
        <v>2011495.59</v>
      </c>
      <c r="AE5119" s="5">
        <v>118186.85</v>
      </c>
      <c r="AF5119" s="5">
        <v>33574.79</v>
      </c>
      <c r="AG5119" s="5">
        <v>9617.68</v>
      </c>
      <c r="AH5119" s="5">
        <v>3770</v>
      </c>
      <c r="AI5119" s="5">
        <v>6800</v>
      </c>
      <c r="AJ5119">
        <v>0</v>
      </c>
      <c r="AK5119" s="5">
        <v>0</v>
      </c>
      <c r="AL5119" s="5">
        <v>1487.62</v>
      </c>
      <c r="AM5119" s="5">
        <v>32821.620000000003</v>
      </c>
      <c r="AN5119">
        <v>4</v>
      </c>
      <c r="AO5119">
        <v>8</v>
      </c>
      <c r="AP5119" t="str">
        <f t="shared" si="716"/>
        <v>No</v>
      </c>
      <c r="AQ5119">
        <v>2</v>
      </c>
      <c r="AR5119" s="5">
        <f t="shared" si="717"/>
        <v>2217754.15</v>
      </c>
      <c r="AS5119" s="5">
        <f t="shared" si="718"/>
        <v>641043.44999999995</v>
      </c>
      <c r="AT5119" t="s">
        <v>116</v>
      </c>
      <c r="AU5119" t="s">
        <v>6164</v>
      </c>
      <c r="AV5119" t="s">
        <v>6165</v>
      </c>
      <c r="AW5119" t="s">
        <v>6166</v>
      </c>
      <c r="AX5119" t="s">
        <v>6177</v>
      </c>
      <c r="AY5119">
        <v>41</v>
      </c>
      <c r="AZ5119">
        <v>3</v>
      </c>
      <c r="BA5119">
        <v>10</v>
      </c>
      <c r="BB5119" t="s">
        <v>6185</v>
      </c>
      <c r="BC5119">
        <v>1</v>
      </c>
      <c r="BD5119">
        <v>3</v>
      </c>
      <c r="BE5119" t="s">
        <v>6218</v>
      </c>
      <c r="BF5119" t="s">
        <v>6170</v>
      </c>
      <c r="BG5119">
        <v>0</v>
      </c>
      <c r="BH5119" t="s">
        <v>6171</v>
      </c>
      <c r="BI5119">
        <v>56</v>
      </c>
      <c r="BJ5119" t="s">
        <v>6187</v>
      </c>
      <c r="BK5119">
        <v>0</v>
      </c>
      <c r="BL5119">
        <v>47</v>
      </c>
      <c r="BM5119" s="3">
        <f t="shared" si="719"/>
        <v>0.82978723404255317</v>
      </c>
    </row>
    <row r="5120" spans="1:65">
      <c r="A5120" t="s">
        <v>5261</v>
      </c>
      <c r="B5120" s="2">
        <v>45968</v>
      </c>
      <c r="C5120" t="s">
        <v>4641</v>
      </c>
      <c r="D5120" t="s">
        <v>5143</v>
      </c>
      <c r="E5120">
        <v>11</v>
      </c>
      <c r="F5120" t="s">
        <v>72</v>
      </c>
      <c r="G5120" t="s">
        <v>50</v>
      </c>
      <c r="H5120" t="s">
        <v>73</v>
      </c>
      <c r="I5120" t="s">
        <v>74</v>
      </c>
      <c r="J5120" t="s">
        <v>81</v>
      </c>
      <c r="K5120" t="s">
        <v>75</v>
      </c>
      <c r="L5120" t="s">
        <v>87</v>
      </c>
      <c r="M5120" t="s">
        <v>68</v>
      </c>
      <c r="N5120" t="s">
        <v>69</v>
      </c>
      <c r="O5120" t="s">
        <v>120</v>
      </c>
      <c r="P5120">
        <v>40</v>
      </c>
      <c r="Q5120">
        <v>42</v>
      </c>
      <c r="R5120">
        <v>41</v>
      </c>
      <c r="S5120">
        <v>1</v>
      </c>
      <c r="T5120">
        <f t="shared" si="711"/>
        <v>40</v>
      </c>
      <c r="U5120">
        <v>40</v>
      </c>
      <c r="V5120">
        <f t="shared" si="712"/>
        <v>0</v>
      </c>
      <c r="W5120" s="3">
        <f t="shared" si="713"/>
        <v>2.4390243902439025E-2</v>
      </c>
      <c r="X5120">
        <v>30</v>
      </c>
      <c r="Y5120" s="4">
        <v>10.8</v>
      </c>
      <c r="Z5120" s="4">
        <v>2.1</v>
      </c>
      <c r="AA5120" s="5">
        <v>77792.87</v>
      </c>
      <c r="AB5120" s="5">
        <f t="shared" si="714"/>
        <v>3111714.8</v>
      </c>
      <c r="AC5120" s="5">
        <v>51829.8</v>
      </c>
      <c r="AD5120" s="5">
        <f t="shared" si="715"/>
        <v>2125021.7999999998</v>
      </c>
      <c r="AE5120" s="5">
        <v>125226.99</v>
      </c>
      <c r="AF5120" s="5">
        <v>36466.01</v>
      </c>
      <c r="AG5120" s="5">
        <v>10007.879999999999</v>
      </c>
      <c r="AH5120" s="5">
        <v>3045</v>
      </c>
      <c r="AI5120" s="5">
        <v>6800</v>
      </c>
      <c r="AJ5120">
        <v>0</v>
      </c>
      <c r="AK5120" s="5">
        <v>0</v>
      </c>
      <c r="AL5120" s="5">
        <v>0</v>
      </c>
      <c r="AM5120" s="5">
        <v>25766.47</v>
      </c>
      <c r="AN5120">
        <v>4</v>
      </c>
      <c r="AO5120">
        <v>3</v>
      </c>
      <c r="AP5120" t="str">
        <f t="shared" si="716"/>
        <v>Yes</v>
      </c>
      <c r="AQ5120">
        <v>1</v>
      </c>
      <c r="AR5120" s="5">
        <f t="shared" si="717"/>
        <v>2332334.15</v>
      </c>
      <c r="AS5120" s="5">
        <f t="shared" si="718"/>
        <v>779380.65</v>
      </c>
      <c r="AT5120" t="s">
        <v>59</v>
      </c>
      <c r="AU5120" t="s">
        <v>6164</v>
      </c>
      <c r="AV5120" t="s">
        <v>6165</v>
      </c>
      <c r="AW5120" t="s">
        <v>6166</v>
      </c>
      <c r="AX5120" t="s">
        <v>6177</v>
      </c>
      <c r="AY5120">
        <v>44</v>
      </c>
      <c r="AZ5120">
        <v>2</v>
      </c>
      <c r="BA5120">
        <v>0</v>
      </c>
      <c r="BB5120" t="s">
        <v>6168</v>
      </c>
      <c r="BC5120">
        <v>0</v>
      </c>
      <c r="BD5120">
        <v>0</v>
      </c>
      <c r="BE5120" t="s">
        <v>6169</v>
      </c>
      <c r="BF5120" t="s">
        <v>6170</v>
      </c>
      <c r="BG5120">
        <v>0</v>
      </c>
      <c r="BH5120" t="s">
        <v>6171</v>
      </c>
      <c r="BI5120">
        <v>47</v>
      </c>
      <c r="BJ5120" t="s">
        <v>6172</v>
      </c>
      <c r="BK5120">
        <v>0</v>
      </c>
      <c r="BL5120">
        <v>52</v>
      </c>
      <c r="BM5120" s="3">
        <f t="shared" si="719"/>
        <v>0.78846153846153844</v>
      </c>
    </row>
    <row r="5121" spans="1:65">
      <c r="A5121" t="s">
        <v>5262</v>
      </c>
      <c r="B5121" s="2">
        <v>45968</v>
      </c>
      <c r="C5121" t="s">
        <v>4641</v>
      </c>
      <c r="D5121" t="s">
        <v>5143</v>
      </c>
      <c r="E5121">
        <v>11</v>
      </c>
      <c r="F5121" t="s">
        <v>49</v>
      </c>
      <c r="G5121" t="s">
        <v>50</v>
      </c>
      <c r="H5121" t="s">
        <v>245</v>
      </c>
      <c r="I5121" t="s">
        <v>52</v>
      </c>
      <c r="J5121" t="s">
        <v>65</v>
      </c>
      <c r="K5121" t="s">
        <v>75</v>
      </c>
      <c r="L5121" t="s">
        <v>87</v>
      </c>
      <c r="M5121" t="s">
        <v>56</v>
      </c>
      <c r="N5121" t="s">
        <v>94</v>
      </c>
      <c r="O5121" t="s">
        <v>70</v>
      </c>
      <c r="P5121">
        <v>48</v>
      </c>
      <c r="Q5121">
        <v>50</v>
      </c>
      <c r="R5121">
        <v>47</v>
      </c>
      <c r="S5121">
        <v>1</v>
      </c>
      <c r="T5121">
        <f t="shared" si="711"/>
        <v>46</v>
      </c>
      <c r="U5121">
        <v>46</v>
      </c>
      <c r="V5121">
        <f t="shared" si="712"/>
        <v>0</v>
      </c>
      <c r="W5121" s="3">
        <f t="shared" si="713"/>
        <v>2.1276595744680851E-2</v>
      </c>
      <c r="X5121">
        <v>21</v>
      </c>
      <c r="Y5121" s="4">
        <v>1.8</v>
      </c>
      <c r="Z5121" s="4">
        <v>0.5</v>
      </c>
      <c r="AA5121" s="5">
        <v>51433.59</v>
      </c>
      <c r="AB5121" s="5">
        <f t="shared" si="714"/>
        <v>2365945.14</v>
      </c>
      <c r="AC5121" s="5">
        <v>35629.129999999997</v>
      </c>
      <c r="AD5121" s="5">
        <f t="shared" si="715"/>
        <v>1674569.11</v>
      </c>
      <c r="AE5121" s="5">
        <v>107648.5</v>
      </c>
      <c r="AF5121" s="5">
        <v>30379.56</v>
      </c>
      <c r="AG5121" s="5">
        <v>8532.48</v>
      </c>
      <c r="AH5121" s="5">
        <v>725</v>
      </c>
      <c r="AI5121" s="5">
        <v>4600</v>
      </c>
      <c r="AJ5121">
        <v>0</v>
      </c>
      <c r="AK5121" s="5">
        <v>0</v>
      </c>
      <c r="AL5121" s="5">
        <v>0</v>
      </c>
      <c r="AM5121" s="5">
        <v>31925.22</v>
      </c>
      <c r="AN5121">
        <v>4</v>
      </c>
      <c r="AO5121">
        <v>2</v>
      </c>
      <c r="AP5121" t="str">
        <f t="shared" si="716"/>
        <v>Yes</v>
      </c>
      <c r="AQ5121">
        <v>0</v>
      </c>
      <c r="AR5121" s="5">
        <f t="shared" si="717"/>
        <v>1858379.87</v>
      </c>
      <c r="AS5121" s="5">
        <f t="shared" si="718"/>
        <v>507565.27</v>
      </c>
      <c r="AT5121" t="s">
        <v>59</v>
      </c>
      <c r="AU5121" t="s">
        <v>6164</v>
      </c>
      <c r="AV5121" t="s">
        <v>6165</v>
      </c>
      <c r="AW5121" t="s">
        <v>6166</v>
      </c>
      <c r="AX5121" t="s">
        <v>6207</v>
      </c>
      <c r="AY5121">
        <v>51</v>
      </c>
      <c r="AZ5121">
        <v>2</v>
      </c>
      <c r="BA5121">
        <v>0</v>
      </c>
      <c r="BB5121" t="s">
        <v>6168</v>
      </c>
      <c r="BC5121">
        <v>0</v>
      </c>
      <c r="BD5121">
        <v>0</v>
      </c>
      <c r="BE5121" t="s">
        <v>6169</v>
      </c>
      <c r="BF5121" t="s">
        <v>6170</v>
      </c>
      <c r="BG5121">
        <v>0</v>
      </c>
      <c r="BH5121" t="s">
        <v>6171</v>
      </c>
      <c r="BI5121">
        <v>53</v>
      </c>
      <c r="BJ5121" t="s">
        <v>6187</v>
      </c>
      <c r="BK5121">
        <v>0</v>
      </c>
      <c r="BL5121">
        <v>64</v>
      </c>
      <c r="BM5121" s="3">
        <f t="shared" si="719"/>
        <v>0.734375</v>
      </c>
    </row>
    <row r="5122" spans="1:65">
      <c r="A5122" t="s">
        <v>5263</v>
      </c>
      <c r="B5122" s="2">
        <v>45968</v>
      </c>
      <c r="C5122" t="s">
        <v>4641</v>
      </c>
      <c r="D5122" t="s">
        <v>5143</v>
      </c>
      <c r="E5122">
        <v>11</v>
      </c>
      <c r="F5122" t="s">
        <v>78</v>
      </c>
      <c r="G5122" t="s">
        <v>50</v>
      </c>
      <c r="H5122" t="s">
        <v>161</v>
      </c>
      <c r="I5122" t="s">
        <v>52</v>
      </c>
      <c r="J5122" t="s">
        <v>65</v>
      </c>
      <c r="K5122" t="s">
        <v>66</v>
      </c>
      <c r="L5122" t="s">
        <v>67</v>
      </c>
      <c r="M5122" t="s">
        <v>68</v>
      </c>
      <c r="N5122" t="s">
        <v>57</v>
      </c>
      <c r="O5122" t="s">
        <v>58</v>
      </c>
      <c r="P5122">
        <v>49</v>
      </c>
      <c r="Q5122">
        <v>50</v>
      </c>
      <c r="R5122">
        <v>49</v>
      </c>
      <c r="S5122">
        <v>5</v>
      </c>
      <c r="T5122">
        <f t="shared" ref="T5122:T5185" si="720">R5122-S5122</f>
        <v>44</v>
      </c>
      <c r="U5122">
        <v>44</v>
      </c>
      <c r="V5122">
        <f t="shared" ref="V5122:V5185" si="721">T5122-U5122</f>
        <v>0</v>
      </c>
      <c r="W5122" s="3">
        <f t="shared" ref="W5122:W5185" si="722">IFERROR(S5122/R5122,0)</f>
        <v>0.10204081632653061</v>
      </c>
      <c r="X5122">
        <v>35</v>
      </c>
      <c r="Y5122" s="4">
        <v>7.6</v>
      </c>
      <c r="Z5122" s="4">
        <v>1.7</v>
      </c>
      <c r="AA5122" s="5">
        <v>49453.69</v>
      </c>
      <c r="AB5122" s="5">
        <f t="shared" ref="AB5122:AB5185" si="723">ROUND(U5122*AA5122,2)</f>
        <v>2175962.36</v>
      </c>
      <c r="AC5122" s="5">
        <v>32274.46</v>
      </c>
      <c r="AD5122" s="5">
        <f t="shared" ref="AD5122:AD5185" si="724">ROUND(R5122*AC5122,2)</f>
        <v>1581448.54</v>
      </c>
      <c r="AE5122" s="5">
        <v>113550.74</v>
      </c>
      <c r="AF5122" s="5">
        <v>33864.28</v>
      </c>
      <c r="AG5122" s="5">
        <v>11048.64</v>
      </c>
      <c r="AH5122" s="5">
        <v>2465</v>
      </c>
      <c r="AI5122" s="5">
        <v>29271.34</v>
      </c>
      <c r="AJ5122">
        <v>1</v>
      </c>
      <c r="AK5122" s="5">
        <v>13484.65</v>
      </c>
      <c r="AL5122" s="5">
        <v>0</v>
      </c>
      <c r="AM5122" s="5">
        <v>27248.49</v>
      </c>
      <c r="AN5122">
        <v>4</v>
      </c>
      <c r="AO5122">
        <v>3</v>
      </c>
      <c r="AP5122" t="str">
        <f t="shared" ref="AP5122:AP5185" si="725">IF(AO5122&lt;=AN5122,"Yes","No")</f>
        <v>Yes</v>
      </c>
      <c r="AQ5122">
        <v>2</v>
      </c>
      <c r="AR5122" s="5">
        <f t="shared" ref="AR5122:AR5185" si="726">ROUND(SUM(AD5122:AI5122)+SUM(AK5122:AM5122),2)</f>
        <v>1812381.68</v>
      </c>
      <c r="AS5122" s="5">
        <f t="shared" ref="AS5122:AS5185" si="727">ROUND(AB5122-AR5122,2)</f>
        <v>363580.68</v>
      </c>
      <c r="AT5122" t="s">
        <v>1641</v>
      </c>
      <c r="AU5122" t="s">
        <v>6199</v>
      </c>
      <c r="AV5122" t="s">
        <v>6200</v>
      </c>
      <c r="AW5122" t="s">
        <v>6175</v>
      </c>
      <c r="AX5122" t="s">
        <v>6167</v>
      </c>
      <c r="AY5122">
        <v>51</v>
      </c>
      <c r="AZ5122">
        <v>0</v>
      </c>
      <c r="BA5122">
        <v>0</v>
      </c>
      <c r="BB5122" t="s">
        <v>6168</v>
      </c>
      <c r="BC5122">
        <v>0</v>
      </c>
      <c r="BD5122">
        <v>0</v>
      </c>
      <c r="BE5122" t="s">
        <v>6169</v>
      </c>
      <c r="BF5122" t="s">
        <v>6210</v>
      </c>
      <c r="BG5122">
        <v>0</v>
      </c>
      <c r="BH5122" t="s">
        <v>6171</v>
      </c>
      <c r="BI5122">
        <v>28</v>
      </c>
      <c r="BJ5122" t="s">
        <v>6172</v>
      </c>
      <c r="BK5122">
        <v>0</v>
      </c>
      <c r="BL5122">
        <v>64</v>
      </c>
      <c r="BM5122" s="3">
        <f t="shared" ref="BM5122:BM5185" si="728">IFERROR(R5122/BL5122,0)</f>
        <v>0.765625</v>
      </c>
    </row>
    <row r="5123" spans="1:65">
      <c r="A5123" t="s">
        <v>5264</v>
      </c>
      <c r="B5123" s="2">
        <v>45969</v>
      </c>
      <c r="C5123" t="s">
        <v>4641</v>
      </c>
      <c r="D5123" t="s">
        <v>5143</v>
      </c>
      <c r="E5123">
        <v>11</v>
      </c>
      <c r="F5123" t="s">
        <v>49</v>
      </c>
      <c r="G5123" t="s">
        <v>79</v>
      </c>
      <c r="H5123" t="s">
        <v>111</v>
      </c>
      <c r="I5123" t="s">
        <v>74</v>
      </c>
      <c r="J5123" t="s">
        <v>53</v>
      </c>
      <c r="K5123" t="s">
        <v>54</v>
      </c>
      <c r="L5123" t="s">
        <v>92</v>
      </c>
      <c r="M5123" t="s">
        <v>56</v>
      </c>
      <c r="N5123" t="s">
        <v>57</v>
      </c>
      <c r="O5123" t="s">
        <v>82</v>
      </c>
      <c r="P5123">
        <v>63</v>
      </c>
      <c r="Q5123">
        <v>68</v>
      </c>
      <c r="R5123">
        <v>68</v>
      </c>
      <c r="S5123">
        <v>2</v>
      </c>
      <c r="T5123">
        <f t="shared" si="720"/>
        <v>66</v>
      </c>
      <c r="U5123">
        <v>61</v>
      </c>
      <c r="V5123">
        <f t="shared" si="721"/>
        <v>5</v>
      </c>
      <c r="W5123" s="3">
        <f t="shared" si="722"/>
        <v>2.9411764705882353E-2</v>
      </c>
      <c r="X5123">
        <v>19</v>
      </c>
      <c r="Y5123" s="4">
        <v>5.2</v>
      </c>
      <c r="Z5123" s="4">
        <v>1.2</v>
      </c>
      <c r="AA5123" s="5">
        <v>39197.19</v>
      </c>
      <c r="AB5123" s="5">
        <f t="shared" si="723"/>
        <v>2391028.59</v>
      </c>
      <c r="AC5123" s="5">
        <v>23842.11</v>
      </c>
      <c r="AD5123" s="5">
        <f t="shared" si="724"/>
        <v>1621263.48</v>
      </c>
      <c r="AE5123" s="5">
        <v>115546.99</v>
      </c>
      <c r="AF5123" s="5">
        <v>31127.29</v>
      </c>
      <c r="AG5123" s="5">
        <v>8200.25</v>
      </c>
      <c r="AH5123" s="5">
        <v>1740</v>
      </c>
      <c r="AI5123" s="5">
        <v>6400</v>
      </c>
      <c r="AJ5123">
        <v>0</v>
      </c>
      <c r="AK5123" s="5">
        <v>0</v>
      </c>
      <c r="AL5123" s="5">
        <v>3450.78</v>
      </c>
      <c r="AM5123" s="5">
        <v>48174.22</v>
      </c>
      <c r="AN5123">
        <v>4</v>
      </c>
      <c r="AO5123">
        <v>7</v>
      </c>
      <c r="AP5123" t="str">
        <f t="shared" si="725"/>
        <v>No</v>
      </c>
      <c r="AQ5123">
        <v>2</v>
      </c>
      <c r="AR5123" s="5">
        <f t="shared" si="726"/>
        <v>1835903.01</v>
      </c>
      <c r="AS5123" s="5">
        <f t="shared" si="727"/>
        <v>555125.57999999996</v>
      </c>
      <c r="AT5123" t="s">
        <v>59</v>
      </c>
      <c r="AU5123" t="s">
        <v>6164</v>
      </c>
      <c r="AV5123" t="s">
        <v>6165</v>
      </c>
      <c r="AW5123" t="s">
        <v>6166</v>
      </c>
      <c r="AX5123" t="s">
        <v>6184</v>
      </c>
      <c r="AY5123">
        <v>66</v>
      </c>
      <c r="AZ5123">
        <v>0</v>
      </c>
      <c r="BA5123">
        <v>33</v>
      </c>
      <c r="BB5123" t="s">
        <v>6180</v>
      </c>
      <c r="BC5123">
        <v>1</v>
      </c>
      <c r="BD5123">
        <v>2</v>
      </c>
      <c r="BE5123" t="s">
        <v>6219</v>
      </c>
      <c r="BF5123" t="s">
        <v>6170</v>
      </c>
      <c r="BG5123">
        <v>0</v>
      </c>
      <c r="BH5123" t="s">
        <v>6171</v>
      </c>
      <c r="BI5123">
        <v>5</v>
      </c>
      <c r="BJ5123" t="s">
        <v>6172</v>
      </c>
      <c r="BK5123">
        <v>0</v>
      </c>
      <c r="BL5123">
        <v>72</v>
      </c>
      <c r="BM5123" s="3">
        <f t="shared" si="728"/>
        <v>0.94444444444444442</v>
      </c>
    </row>
    <row r="5124" spans="1:65">
      <c r="A5124" t="s">
        <v>5265</v>
      </c>
      <c r="B5124" s="2">
        <v>45969</v>
      </c>
      <c r="C5124" t="s">
        <v>4641</v>
      </c>
      <c r="D5124" t="s">
        <v>5143</v>
      </c>
      <c r="E5124">
        <v>11</v>
      </c>
      <c r="F5124" t="s">
        <v>78</v>
      </c>
      <c r="G5124" t="s">
        <v>79</v>
      </c>
      <c r="H5124" t="s">
        <v>113</v>
      </c>
      <c r="I5124" t="s">
        <v>74</v>
      </c>
      <c r="J5124" t="s">
        <v>81</v>
      </c>
      <c r="K5124" t="s">
        <v>66</v>
      </c>
      <c r="L5124" t="s">
        <v>92</v>
      </c>
      <c r="M5124" t="s">
        <v>56</v>
      </c>
      <c r="N5124" t="s">
        <v>57</v>
      </c>
      <c r="O5124" t="s">
        <v>70</v>
      </c>
      <c r="P5124">
        <v>34</v>
      </c>
      <c r="Q5124">
        <v>35</v>
      </c>
      <c r="R5124">
        <v>33</v>
      </c>
      <c r="S5124">
        <v>1</v>
      </c>
      <c r="T5124">
        <f t="shared" si="720"/>
        <v>32</v>
      </c>
      <c r="U5124">
        <v>32</v>
      </c>
      <c r="V5124">
        <f t="shared" si="721"/>
        <v>0</v>
      </c>
      <c r="W5124" s="3">
        <f t="shared" si="722"/>
        <v>3.0303030303030304E-2</v>
      </c>
      <c r="X5124">
        <v>27</v>
      </c>
      <c r="Y5124" s="4">
        <v>3.9</v>
      </c>
      <c r="Z5124" s="4">
        <v>1.1000000000000001</v>
      </c>
      <c r="AA5124" s="5">
        <v>72717.41</v>
      </c>
      <c r="AB5124" s="5">
        <f t="shared" si="723"/>
        <v>2326957.12</v>
      </c>
      <c r="AC5124" s="5">
        <v>53242.400000000001</v>
      </c>
      <c r="AD5124" s="5">
        <f t="shared" si="724"/>
        <v>1756999.2</v>
      </c>
      <c r="AE5124" s="5">
        <v>100570.83</v>
      </c>
      <c r="AF5124" s="5">
        <v>30669.35</v>
      </c>
      <c r="AG5124" s="5">
        <v>9931.39</v>
      </c>
      <c r="AH5124" s="5">
        <v>1595</v>
      </c>
      <c r="AI5124" s="5">
        <v>6800</v>
      </c>
      <c r="AJ5124">
        <v>0</v>
      </c>
      <c r="AK5124" s="5">
        <v>0</v>
      </c>
      <c r="AL5124" s="5">
        <v>0</v>
      </c>
      <c r="AM5124" s="5">
        <v>20510.849999999999</v>
      </c>
      <c r="AN5124">
        <v>4</v>
      </c>
      <c r="AO5124">
        <v>4</v>
      </c>
      <c r="AP5124" t="str">
        <f t="shared" si="725"/>
        <v>Yes</v>
      </c>
      <c r="AQ5124">
        <v>1</v>
      </c>
      <c r="AR5124" s="5">
        <f t="shared" si="726"/>
        <v>1927076.62</v>
      </c>
      <c r="AS5124" s="5">
        <f t="shared" si="727"/>
        <v>399880.5</v>
      </c>
      <c r="AT5124" t="s">
        <v>59</v>
      </c>
      <c r="AU5124" t="s">
        <v>6164</v>
      </c>
      <c r="AV5124" t="s">
        <v>6165</v>
      </c>
      <c r="AW5124" t="s">
        <v>6166</v>
      </c>
      <c r="AX5124" t="s">
        <v>6167</v>
      </c>
      <c r="AY5124">
        <v>37</v>
      </c>
      <c r="AZ5124">
        <v>2</v>
      </c>
      <c r="BA5124">
        <v>0</v>
      </c>
      <c r="BB5124" t="s">
        <v>6168</v>
      </c>
      <c r="BC5124">
        <v>0</v>
      </c>
      <c r="BD5124">
        <v>0</v>
      </c>
      <c r="BE5124" t="s">
        <v>6169</v>
      </c>
      <c r="BF5124" t="s">
        <v>6170</v>
      </c>
      <c r="BG5124">
        <v>0</v>
      </c>
      <c r="BH5124" t="s">
        <v>6171</v>
      </c>
      <c r="BI5124">
        <v>21</v>
      </c>
      <c r="BJ5124" t="s">
        <v>6172</v>
      </c>
      <c r="BK5124">
        <v>0</v>
      </c>
      <c r="BL5124">
        <v>49</v>
      </c>
      <c r="BM5124" s="3">
        <f t="shared" si="728"/>
        <v>0.67346938775510201</v>
      </c>
    </row>
    <row r="5125" spans="1:65">
      <c r="A5125" t="s">
        <v>5266</v>
      </c>
      <c r="B5125" s="2">
        <v>45969</v>
      </c>
      <c r="C5125" t="s">
        <v>4641</v>
      </c>
      <c r="D5125" t="s">
        <v>5143</v>
      </c>
      <c r="E5125">
        <v>11</v>
      </c>
      <c r="F5125" t="s">
        <v>49</v>
      </c>
      <c r="G5125" t="s">
        <v>62</v>
      </c>
      <c r="H5125" t="s">
        <v>226</v>
      </c>
      <c r="I5125" t="s">
        <v>64</v>
      </c>
      <c r="J5125" t="s">
        <v>65</v>
      </c>
      <c r="K5125" t="s">
        <v>66</v>
      </c>
      <c r="L5125" t="s">
        <v>67</v>
      </c>
      <c r="M5125" t="s">
        <v>68</v>
      </c>
      <c r="N5125" t="s">
        <v>94</v>
      </c>
      <c r="O5125" t="s">
        <v>70</v>
      </c>
      <c r="P5125">
        <v>42</v>
      </c>
      <c r="Q5125">
        <v>43</v>
      </c>
      <c r="R5125">
        <v>42</v>
      </c>
      <c r="S5125">
        <v>4</v>
      </c>
      <c r="T5125">
        <f t="shared" si="720"/>
        <v>38</v>
      </c>
      <c r="U5125">
        <v>38</v>
      </c>
      <c r="V5125">
        <f t="shared" si="721"/>
        <v>0</v>
      </c>
      <c r="W5125" s="3">
        <f t="shared" si="722"/>
        <v>9.5238095238095233E-2</v>
      </c>
      <c r="X5125">
        <v>30</v>
      </c>
      <c r="Y5125" s="4">
        <v>0</v>
      </c>
      <c r="Z5125" s="4">
        <v>0.9</v>
      </c>
      <c r="AA5125" s="5">
        <v>48514.86</v>
      </c>
      <c r="AB5125" s="5">
        <f t="shared" si="723"/>
        <v>1843564.68</v>
      </c>
      <c r="AC5125" s="5">
        <v>32350.78</v>
      </c>
      <c r="AD5125" s="5">
        <f t="shared" si="724"/>
        <v>1358732.76</v>
      </c>
      <c r="AE5125" s="5">
        <v>91293.61</v>
      </c>
      <c r="AF5125" s="5">
        <v>27476.94</v>
      </c>
      <c r="AG5125" s="5">
        <v>10037.540000000001</v>
      </c>
      <c r="AH5125" s="5">
        <v>1305</v>
      </c>
      <c r="AI5125" s="5">
        <v>22532.87</v>
      </c>
      <c r="AJ5125">
        <v>1</v>
      </c>
      <c r="AK5125" s="5">
        <v>14296.52</v>
      </c>
      <c r="AL5125" s="5">
        <v>0</v>
      </c>
      <c r="AM5125" s="5">
        <v>30763.47</v>
      </c>
      <c r="AN5125">
        <v>4</v>
      </c>
      <c r="AO5125">
        <v>6</v>
      </c>
      <c r="AP5125" t="str">
        <f t="shared" si="725"/>
        <v>No</v>
      </c>
      <c r="AQ5125">
        <v>2</v>
      </c>
      <c r="AR5125" s="5">
        <f t="shared" si="726"/>
        <v>1556438.71</v>
      </c>
      <c r="AS5125" s="5">
        <f t="shared" si="727"/>
        <v>287125.96999999997</v>
      </c>
      <c r="AT5125" t="s">
        <v>1641</v>
      </c>
      <c r="AU5125" t="s">
        <v>6189</v>
      </c>
      <c r="AV5125" t="s">
        <v>6201</v>
      </c>
      <c r="AW5125" t="s">
        <v>6175</v>
      </c>
      <c r="AX5125" t="s">
        <v>6167</v>
      </c>
      <c r="AY5125">
        <v>44</v>
      </c>
      <c r="AZ5125">
        <v>0</v>
      </c>
      <c r="BA5125">
        <v>0</v>
      </c>
      <c r="BB5125" t="s">
        <v>6168</v>
      </c>
      <c r="BC5125">
        <v>0</v>
      </c>
      <c r="BD5125">
        <v>2</v>
      </c>
      <c r="BE5125" t="s">
        <v>6188</v>
      </c>
      <c r="BF5125" t="s">
        <v>6210</v>
      </c>
      <c r="BG5125">
        <v>1</v>
      </c>
      <c r="BH5125" t="s">
        <v>6179</v>
      </c>
      <c r="BI5125">
        <v>55</v>
      </c>
      <c r="BJ5125" t="s">
        <v>6187</v>
      </c>
      <c r="BK5125">
        <v>0</v>
      </c>
      <c r="BL5125">
        <v>62</v>
      </c>
      <c r="BM5125" s="3">
        <f t="shared" si="728"/>
        <v>0.67741935483870963</v>
      </c>
    </row>
    <row r="5126" spans="1:65">
      <c r="A5126" t="s">
        <v>5267</v>
      </c>
      <c r="B5126" s="2">
        <v>45969</v>
      </c>
      <c r="C5126" t="s">
        <v>4641</v>
      </c>
      <c r="D5126" t="s">
        <v>5143</v>
      </c>
      <c r="E5126">
        <v>11</v>
      </c>
      <c r="F5126" t="s">
        <v>78</v>
      </c>
      <c r="G5126" t="s">
        <v>50</v>
      </c>
      <c r="H5126" t="s">
        <v>181</v>
      </c>
      <c r="I5126" t="s">
        <v>52</v>
      </c>
      <c r="J5126" t="s">
        <v>53</v>
      </c>
      <c r="K5126" t="s">
        <v>75</v>
      </c>
      <c r="L5126" t="s">
        <v>92</v>
      </c>
      <c r="M5126" t="s">
        <v>56</v>
      </c>
      <c r="N5126" t="s">
        <v>94</v>
      </c>
      <c r="O5126" t="s">
        <v>120</v>
      </c>
      <c r="P5126">
        <v>59</v>
      </c>
      <c r="Q5126">
        <v>63</v>
      </c>
      <c r="R5126">
        <v>63</v>
      </c>
      <c r="S5126">
        <v>2</v>
      </c>
      <c r="T5126">
        <f t="shared" si="720"/>
        <v>61</v>
      </c>
      <c r="U5126">
        <v>57</v>
      </c>
      <c r="V5126">
        <f t="shared" si="721"/>
        <v>4</v>
      </c>
      <c r="W5126" s="3">
        <f t="shared" si="722"/>
        <v>3.1746031746031744E-2</v>
      </c>
      <c r="X5126">
        <v>17</v>
      </c>
      <c r="Y5126" s="4">
        <v>0</v>
      </c>
      <c r="Z5126" s="4">
        <v>1.4</v>
      </c>
      <c r="AA5126" s="5">
        <v>36188.79</v>
      </c>
      <c r="AB5126" s="5">
        <f t="shared" si="723"/>
        <v>2062761.03</v>
      </c>
      <c r="AC5126" s="5">
        <v>23751.74</v>
      </c>
      <c r="AD5126" s="5">
        <f t="shared" si="724"/>
        <v>1496359.62</v>
      </c>
      <c r="AE5126" s="5">
        <v>112078.49</v>
      </c>
      <c r="AF5126" s="5">
        <v>28624.78</v>
      </c>
      <c r="AG5126" s="5">
        <v>8648.4599999999991</v>
      </c>
      <c r="AH5126" s="5">
        <v>2030</v>
      </c>
      <c r="AI5126" s="5">
        <v>6400</v>
      </c>
      <c r="AJ5126">
        <v>0</v>
      </c>
      <c r="AK5126" s="5">
        <v>0</v>
      </c>
      <c r="AL5126" s="5">
        <v>2634.32</v>
      </c>
      <c r="AM5126" s="5">
        <v>39214.5</v>
      </c>
      <c r="AN5126">
        <v>4</v>
      </c>
      <c r="AO5126">
        <v>4</v>
      </c>
      <c r="AP5126" t="str">
        <f t="shared" si="725"/>
        <v>Yes</v>
      </c>
      <c r="AQ5126">
        <v>0</v>
      </c>
      <c r="AR5126" s="5">
        <f t="shared" si="726"/>
        <v>1695990.17</v>
      </c>
      <c r="AS5126" s="5">
        <f t="shared" si="727"/>
        <v>366770.86</v>
      </c>
      <c r="AT5126" t="s">
        <v>59</v>
      </c>
      <c r="AU5126" t="s">
        <v>6164</v>
      </c>
      <c r="AV5126" t="s">
        <v>6165</v>
      </c>
      <c r="AW5126" t="s">
        <v>6166</v>
      </c>
      <c r="AX5126" t="s">
        <v>6184</v>
      </c>
      <c r="AY5126">
        <v>65</v>
      </c>
      <c r="AZ5126">
        <v>4</v>
      </c>
      <c r="BA5126">
        <v>29</v>
      </c>
      <c r="BB5126" t="s">
        <v>6185</v>
      </c>
      <c r="BC5126">
        <v>0</v>
      </c>
      <c r="BD5126">
        <v>0</v>
      </c>
      <c r="BE5126" t="s">
        <v>6169</v>
      </c>
      <c r="BF5126" t="s">
        <v>6170</v>
      </c>
      <c r="BG5126">
        <v>0</v>
      </c>
      <c r="BH5126" t="s">
        <v>6171</v>
      </c>
      <c r="BI5126">
        <v>21</v>
      </c>
      <c r="BJ5126" t="s">
        <v>6172</v>
      </c>
      <c r="BK5126">
        <v>0</v>
      </c>
      <c r="BL5126">
        <v>77</v>
      </c>
      <c r="BM5126" s="3">
        <f t="shared" si="728"/>
        <v>0.81818181818181823</v>
      </c>
    </row>
    <row r="5127" spans="1:65">
      <c r="A5127" t="s">
        <v>5268</v>
      </c>
      <c r="B5127" s="2">
        <v>45969</v>
      </c>
      <c r="C5127" t="s">
        <v>4641</v>
      </c>
      <c r="D5127" t="s">
        <v>5143</v>
      </c>
      <c r="E5127">
        <v>11</v>
      </c>
      <c r="F5127" t="s">
        <v>78</v>
      </c>
      <c r="G5127" t="s">
        <v>62</v>
      </c>
      <c r="H5127" t="s">
        <v>91</v>
      </c>
      <c r="I5127" t="s">
        <v>64</v>
      </c>
      <c r="J5127" t="s">
        <v>81</v>
      </c>
      <c r="K5127" t="s">
        <v>75</v>
      </c>
      <c r="L5127" t="s">
        <v>92</v>
      </c>
      <c r="M5127" t="s">
        <v>56</v>
      </c>
      <c r="N5127" t="s">
        <v>69</v>
      </c>
      <c r="O5127" t="s">
        <v>70</v>
      </c>
      <c r="P5127">
        <v>30</v>
      </c>
      <c r="Q5127">
        <v>40</v>
      </c>
      <c r="R5127">
        <v>38</v>
      </c>
      <c r="S5127">
        <v>1</v>
      </c>
      <c r="T5127">
        <f t="shared" si="720"/>
        <v>37</v>
      </c>
      <c r="U5127">
        <v>22</v>
      </c>
      <c r="V5127">
        <f t="shared" si="721"/>
        <v>15</v>
      </c>
      <c r="W5127" s="3">
        <f t="shared" si="722"/>
        <v>2.6315789473684209E-2</v>
      </c>
      <c r="X5127">
        <v>19</v>
      </c>
      <c r="Y5127" s="4">
        <v>0.8</v>
      </c>
      <c r="Z5127" s="4">
        <v>1.5</v>
      </c>
      <c r="AA5127" s="5">
        <v>77389.08</v>
      </c>
      <c r="AB5127" s="5">
        <f t="shared" si="723"/>
        <v>1702559.76</v>
      </c>
      <c r="AC5127" s="5">
        <v>53338.98</v>
      </c>
      <c r="AD5127" s="5">
        <f t="shared" si="724"/>
        <v>2026881.24</v>
      </c>
      <c r="AE5127" s="5">
        <v>113578.15</v>
      </c>
      <c r="AF5127" s="5">
        <v>34688.19</v>
      </c>
      <c r="AG5127" s="5">
        <v>9049.9</v>
      </c>
      <c r="AH5127" s="5">
        <v>2175</v>
      </c>
      <c r="AI5127" s="5">
        <v>6800</v>
      </c>
      <c r="AJ5127">
        <v>0</v>
      </c>
      <c r="AK5127" s="5">
        <v>0</v>
      </c>
      <c r="AL5127" s="5">
        <v>23109.25</v>
      </c>
      <c r="AM5127" s="5">
        <v>14868.63</v>
      </c>
      <c r="AN5127">
        <v>4</v>
      </c>
      <c r="AO5127">
        <v>5</v>
      </c>
      <c r="AP5127" t="str">
        <f t="shared" si="725"/>
        <v>No</v>
      </c>
      <c r="AQ5127">
        <v>2</v>
      </c>
      <c r="AR5127" s="5">
        <f t="shared" si="726"/>
        <v>2231150.36</v>
      </c>
      <c r="AS5127" s="5">
        <f t="shared" si="727"/>
        <v>-528590.6</v>
      </c>
      <c r="AT5127" t="s">
        <v>59</v>
      </c>
      <c r="AU5127" t="s">
        <v>6164</v>
      </c>
      <c r="AV5127" t="s">
        <v>6165</v>
      </c>
      <c r="AW5127" t="s">
        <v>6166</v>
      </c>
      <c r="AX5127" t="s">
        <v>6167</v>
      </c>
      <c r="AY5127">
        <v>37</v>
      </c>
      <c r="AZ5127">
        <v>5</v>
      </c>
      <c r="BA5127">
        <v>93</v>
      </c>
      <c r="BB5127" t="s">
        <v>6220</v>
      </c>
      <c r="BC5127">
        <v>1</v>
      </c>
      <c r="BD5127">
        <v>0</v>
      </c>
      <c r="BE5127" t="s">
        <v>6178</v>
      </c>
      <c r="BF5127" t="s">
        <v>6170</v>
      </c>
      <c r="BG5127">
        <v>0</v>
      </c>
      <c r="BH5127" t="s">
        <v>6171</v>
      </c>
      <c r="BI5127">
        <v>34</v>
      </c>
      <c r="BJ5127" t="s">
        <v>6172</v>
      </c>
      <c r="BK5127">
        <v>0</v>
      </c>
      <c r="BL5127">
        <v>48</v>
      </c>
      <c r="BM5127" s="3">
        <f t="shared" si="728"/>
        <v>0.79166666666666663</v>
      </c>
    </row>
    <row r="5128" spans="1:65">
      <c r="A5128" t="s">
        <v>5269</v>
      </c>
      <c r="B5128" s="2">
        <v>45969</v>
      </c>
      <c r="C5128" t="s">
        <v>4641</v>
      </c>
      <c r="D5128" t="s">
        <v>5143</v>
      </c>
      <c r="E5128">
        <v>11</v>
      </c>
      <c r="F5128" t="s">
        <v>49</v>
      </c>
      <c r="G5128" t="s">
        <v>50</v>
      </c>
      <c r="H5128" t="s">
        <v>245</v>
      </c>
      <c r="I5128" t="s">
        <v>74</v>
      </c>
      <c r="J5128" t="s">
        <v>65</v>
      </c>
      <c r="K5128" t="s">
        <v>54</v>
      </c>
      <c r="L5128" t="s">
        <v>55</v>
      </c>
      <c r="M5128" t="s">
        <v>68</v>
      </c>
      <c r="N5128" t="s">
        <v>57</v>
      </c>
      <c r="O5128" t="s">
        <v>120</v>
      </c>
      <c r="P5128">
        <v>55</v>
      </c>
      <c r="Q5128">
        <v>59</v>
      </c>
      <c r="R5128">
        <v>57</v>
      </c>
      <c r="S5128">
        <v>2</v>
      </c>
      <c r="T5128">
        <f t="shared" si="720"/>
        <v>55</v>
      </c>
      <c r="U5128">
        <v>55</v>
      </c>
      <c r="V5128">
        <f t="shared" si="721"/>
        <v>0</v>
      </c>
      <c r="W5128" s="3">
        <f t="shared" si="722"/>
        <v>3.5087719298245612E-2</v>
      </c>
      <c r="X5128">
        <v>18</v>
      </c>
      <c r="Y5128" s="4">
        <v>0</v>
      </c>
      <c r="Z5128" s="4">
        <v>0.4</v>
      </c>
      <c r="AA5128" s="5">
        <v>55794.57</v>
      </c>
      <c r="AB5128" s="5">
        <f t="shared" si="723"/>
        <v>3068701.35</v>
      </c>
      <c r="AC5128" s="5">
        <v>33061.32</v>
      </c>
      <c r="AD5128" s="5">
        <f t="shared" si="724"/>
        <v>1884495.24</v>
      </c>
      <c r="AE5128" s="5">
        <v>128450.92</v>
      </c>
      <c r="AF5128" s="5">
        <v>37775.22</v>
      </c>
      <c r="AG5128" s="5">
        <v>8870.5</v>
      </c>
      <c r="AH5128" s="5">
        <v>580</v>
      </c>
      <c r="AI5128" s="5">
        <v>9200</v>
      </c>
      <c r="AJ5128">
        <v>1</v>
      </c>
      <c r="AK5128" s="5">
        <v>13187.89</v>
      </c>
      <c r="AL5128" s="5">
        <v>0</v>
      </c>
      <c r="AM5128" s="5">
        <v>42153.98</v>
      </c>
      <c r="AN5128">
        <v>4</v>
      </c>
      <c r="AO5128">
        <v>6</v>
      </c>
      <c r="AP5128" t="str">
        <f t="shared" si="725"/>
        <v>No</v>
      </c>
      <c r="AQ5128">
        <v>3</v>
      </c>
      <c r="AR5128" s="5">
        <f t="shared" si="726"/>
        <v>2124713.75</v>
      </c>
      <c r="AS5128" s="5">
        <f t="shared" si="727"/>
        <v>943987.6</v>
      </c>
      <c r="AT5128" t="s">
        <v>59</v>
      </c>
      <c r="AU5128" t="s">
        <v>6189</v>
      </c>
      <c r="AV5128" t="s">
        <v>6190</v>
      </c>
      <c r="AW5128" t="s">
        <v>6183</v>
      </c>
      <c r="AX5128" t="s">
        <v>6207</v>
      </c>
      <c r="AY5128">
        <v>59</v>
      </c>
      <c r="AZ5128">
        <v>1</v>
      </c>
      <c r="BA5128">
        <v>0</v>
      </c>
      <c r="BB5128" t="s">
        <v>6168</v>
      </c>
      <c r="BC5128">
        <v>0</v>
      </c>
      <c r="BD5128">
        <v>2</v>
      </c>
      <c r="BE5128" t="s">
        <v>6196</v>
      </c>
      <c r="BF5128" t="s">
        <v>6170</v>
      </c>
      <c r="BG5128">
        <v>0</v>
      </c>
      <c r="BH5128" t="s">
        <v>6171</v>
      </c>
      <c r="BI5128">
        <v>12</v>
      </c>
      <c r="BJ5128" t="s">
        <v>6172</v>
      </c>
      <c r="BK5128">
        <v>0</v>
      </c>
      <c r="BL5128">
        <v>62</v>
      </c>
      <c r="BM5128" s="3">
        <f t="shared" si="728"/>
        <v>0.91935483870967738</v>
      </c>
    </row>
    <row r="5129" spans="1:65">
      <c r="A5129" t="s">
        <v>5270</v>
      </c>
      <c r="B5129" s="2">
        <v>45969</v>
      </c>
      <c r="C5129" t="s">
        <v>4641</v>
      </c>
      <c r="D5129" t="s">
        <v>5143</v>
      </c>
      <c r="E5129">
        <v>11</v>
      </c>
      <c r="F5129" t="s">
        <v>72</v>
      </c>
      <c r="G5129" t="s">
        <v>50</v>
      </c>
      <c r="H5129" t="s">
        <v>73</v>
      </c>
      <c r="I5129" t="s">
        <v>52</v>
      </c>
      <c r="J5129" t="s">
        <v>65</v>
      </c>
      <c r="K5129" t="s">
        <v>75</v>
      </c>
      <c r="L5129" t="s">
        <v>92</v>
      </c>
      <c r="M5129" t="s">
        <v>56</v>
      </c>
      <c r="N5129" t="s">
        <v>109</v>
      </c>
      <c r="O5129" t="s">
        <v>82</v>
      </c>
      <c r="P5129">
        <v>48</v>
      </c>
      <c r="Q5129">
        <v>50</v>
      </c>
      <c r="R5129">
        <v>52</v>
      </c>
      <c r="S5129">
        <v>1</v>
      </c>
      <c r="T5129">
        <f t="shared" si="720"/>
        <v>51</v>
      </c>
      <c r="U5129">
        <v>47</v>
      </c>
      <c r="V5129">
        <f t="shared" si="721"/>
        <v>4</v>
      </c>
      <c r="W5129" s="3">
        <f t="shared" si="722"/>
        <v>1.9230769230769232E-2</v>
      </c>
      <c r="X5129">
        <v>30</v>
      </c>
      <c r="Y5129" s="4">
        <v>7.8</v>
      </c>
      <c r="Z5129" s="4">
        <v>1.6</v>
      </c>
      <c r="AA5129" s="5">
        <v>52271.86</v>
      </c>
      <c r="AB5129" s="5">
        <f t="shared" si="723"/>
        <v>2456777.42</v>
      </c>
      <c r="AC5129" s="5">
        <v>35339.599999999999</v>
      </c>
      <c r="AD5129" s="5">
        <f t="shared" si="724"/>
        <v>1837659.2</v>
      </c>
      <c r="AE5129" s="5">
        <v>120875.43</v>
      </c>
      <c r="AF5129" s="5">
        <v>32117.85</v>
      </c>
      <c r="AG5129" s="5">
        <v>10498.17</v>
      </c>
      <c r="AH5129" s="5">
        <v>2320</v>
      </c>
      <c r="AI5129" s="5">
        <v>4600</v>
      </c>
      <c r="AJ5129">
        <v>0</v>
      </c>
      <c r="AK5129" s="5">
        <v>0</v>
      </c>
      <c r="AL5129" s="5">
        <v>4103.0600000000004</v>
      </c>
      <c r="AM5129" s="5">
        <v>72119.850000000006</v>
      </c>
      <c r="AN5129">
        <v>8</v>
      </c>
      <c r="AO5129">
        <v>11</v>
      </c>
      <c r="AP5129" t="str">
        <f t="shared" si="725"/>
        <v>No</v>
      </c>
      <c r="AQ5129">
        <v>1</v>
      </c>
      <c r="AR5129" s="5">
        <f t="shared" si="726"/>
        <v>2084293.56</v>
      </c>
      <c r="AS5129" s="5">
        <f t="shared" si="727"/>
        <v>372483.86</v>
      </c>
      <c r="AT5129" t="s">
        <v>59</v>
      </c>
      <c r="AU5129" t="s">
        <v>6164</v>
      </c>
      <c r="AV5129" t="s">
        <v>6165</v>
      </c>
      <c r="AW5129" t="s">
        <v>6166</v>
      </c>
      <c r="AX5129" t="s">
        <v>6184</v>
      </c>
      <c r="AY5129">
        <v>49</v>
      </c>
      <c r="AZ5129">
        <v>0</v>
      </c>
      <c r="BA5129">
        <v>26</v>
      </c>
      <c r="BB5129" t="s">
        <v>6180</v>
      </c>
      <c r="BC5129">
        <v>3</v>
      </c>
      <c r="BD5129">
        <v>0</v>
      </c>
      <c r="BE5129" t="s">
        <v>6178</v>
      </c>
      <c r="BF5129" t="s">
        <v>6170</v>
      </c>
      <c r="BG5129">
        <v>1</v>
      </c>
      <c r="BH5129" t="s">
        <v>6179</v>
      </c>
      <c r="BI5129">
        <v>20</v>
      </c>
      <c r="BJ5129" t="s">
        <v>6172</v>
      </c>
      <c r="BK5129">
        <v>0</v>
      </c>
      <c r="BL5129">
        <v>63</v>
      </c>
      <c r="BM5129" s="3">
        <f t="shared" si="728"/>
        <v>0.82539682539682535</v>
      </c>
    </row>
    <row r="5130" spans="1:65">
      <c r="A5130" t="s">
        <v>5271</v>
      </c>
      <c r="B5130" s="2">
        <v>45969</v>
      </c>
      <c r="C5130" t="s">
        <v>4641</v>
      </c>
      <c r="D5130" t="s">
        <v>5143</v>
      </c>
      <c r="E5130">
        <v>11</v>
      </c>
      <c r="F5130" t="s">
        <v>72</v>
      </c>
      <c r="G5130" t="s">
        <v>62</v>
      </c>
      <c r="H5130" t="s">
        <v>150</v>
      </c>
      <c r="I5130" t="s">
        <v>74</v>
      </c>
      <c r="J5130" t="s">
        <v>53</v>
      </c>
      <c r="K5130" t="s">
        <v>75</v>
      </c>
      <c r="L5130" t="s">
        <v>92</v>
      </c>
      <c r="M5130" t="s">
        <v>56</v>
      </c>
      <c r="N5130" t="s">
        <v>57</v>
      </c>
      <c r="O5130" t="s">
        <v>82</v>
      </c>
      <c r="P5130">
        <v>60</v>
      </c>
      <c r="Q5130">
        <v>65</v>
      </c>
      <c r="R5130">
        <v>68</v>
      </c>
      <c r="S5130">
        <v>1</v>
      </c>
      <c r="T5130">
        <f t="shared" si="720"/>
        <v>67</v>
      </c>
      <c r="U5130">
        <v>57</v>
      </c>
      <c r="V5130">
        <f t="shared" si="721"/>
        <v>10</v>
      </c>
      <c r="W5130" s="3">
        <f t="shared" si="722"/>
        <v>1.4705882352941176E-2</v>
      </c>
      <c r="X5130">
        <v>16</v>
      </c>
      <c r="Y5130" s="4">
        <v>1.5</v>
      </c>
      <c r="Z5130" s="4">
        <v>1.2</v>
      </c>
      <c r="AA5130" s="5">
        <v>36285.300000000003</v>
      </c>
      <c r="AB5130" s="5">
        <f t="shared" si="723"/>
        <v>2068262.1</v>
      </c>
      <c r="AC5130" s="5">
        <v>23731.119999999999</v>
      </c>
      <c r="AD5130" s="5">
        <f t="shared" si="724"/>
        <v>1613716.16</v>
      </c>
      <c r="AE5130" s="5">
        <v>115099.93</v>
      </c>
      <c r="AF5130" s="5">
        <v>29160.25</v>
      </c>
      <c r="AG5130" s="5">
        <v>7948.59</v>
      </c>
      <c r="AH5130" s="5">
        <v>1740</v>
      </c>
      <c r="AI5130" s="5">
        <v>3200</v>
      </c>
      <c r="AJ5130">
        <v>0</v>
      </c>
      <c r="AK5130" s="5">
        <v>0</v>
      </c>
      <c r="AL5130" s="5">
        <v>6915.27</v>
      </c>
      <c r="AM5130" s="5">
        <v>57108.07</v>
      </c>
      <c r="AN5130">
        <v>4</v>
      </c>
      <c r="AO5130">
        <v>10</v>
      </c>
      <c r="AP5130" t="str">
        <f t="shared" si="725"/>
        <v>No</v>
      </c>
      <c r="AQ5130">
        <v>2</v>
      </c>
      <c r="AR5130" s="5">
        <f t="shared" si="726"/>
        <v>1834888.27</v>
      </c>
      <c r="AS5130" s="5">
        <f t="shared" si="727"/>
        <v>233373.83</v>
      </c>
      <c r="AT5130" t="s">
        <v>59</v>
      </c>
      <c r="AU5130" t="s">
        <v>6164</v>
      </c>
      <c r="AV5130" t="s">
        <v>6165</v>
      </c>
      <c r="AW5130" t="s">
        <v>6166</v>
      </c>
      <c r="AX5130" t="s">
        <v>6184</v>
      </c>
      <c r="AY5130">
        <v>61</v>
      </c>
      <c r="AZ5130">
        <v>0</v>
      </c>
      <c r="BA5130">
        <v>49</v>
      </c>
      <c r="BB5130" t="s">
        <v>6180</v>
      </c>
      <c r="BC5130">
        <v>1</v>
      </c>
      <c r="BD5130">
        <v>5</v>
      </c>
      <c r="BE5130" t="s">
        <v>6219</v>
      </c>
      <c r="BF5130" t="s">
        <v>6170</v>
      </c>
      <c r="BG5130">
        <v>0</v>
      </c>
      <c r="BH5130" t="s">
        <v>6171</v>
      </c>
      <c r="BI5130">
        <v>27</v>
      </c>
      <c r="BJ5130" t="s">
        <v>6172</v>
      </c>
      <c r="BK5130">
        <v>0</v>
      </c>
      <c r="BL5130">
        <v>73</v>
      </c>
      <c r="BM5130" s="3">
        <f t="shared" si="728"/>
        <v>0.93150684931506844</v>
      </c>
    </row>
    <row r="5131" spans="1:65">
      <c r="A5131" t="s">
        <v>5272</v>
      </c>
      <c r="B5131" s="2">
        <v>45969</v>
      </c>
      <c r="C5131" t="s">
        <v>4641</v>
      </c>
      <c r="D5131" t="s">
        <v>5143</v>
      </c>
      <c r="E5131">
        <v>11</v>
      </c>
      <c r="F5131" t="s">
        <v>72</v>
      </c>
      <c r="G5131" t="s">
        <v>62</v>
      </c>
      <c r="H5131" t="s">
        <v>155</v>
      </c>
      <c r="I5131" t="s">
        <v>74</v>
      </c>
      <c r="J5131" t="s">
        <v>53</v>
      </c>
      <c r="K5131" t="s">
        <v>75</v>
      </c>
      <c r="L5131" t="s">
        <v>87</v>
      </c>
      <c r="M5131" t="s">
        <v>68</v>
      </c>
      <c r="N5131" t="s">
        <v>109</v>
      </c>
      <c r="O5131" t="s">
        <v>120</v>
      </c>
      <c r="P5131">
        <v>65</v>
      </c>
      <c r="Q5131">
        <v>68</v>
      </c>
      <c r="R5131">
        <v>70</v>
      </c>
      <c r="S5131">
        <v>2</v>
      </c>
      <c r="T5131">
        <f t="shared" si="720"/>
        <v>68</v>
      </c>
      <c r="U5131">
        <v>62</v>
      </c>
      <c r="V5131">
        <f t="shared" si="721"/>
        <v>6</v>
      </c>
      <c r="W5131" s="3">
        <f t="shared" si="722"/>
        <v>2.8571428571428571E-2</v>
      </c>
      <c r="X5131">
        <v>5</v>
      </c>
      <c r="Y5131" s="4">
        <v>2.4</v>
      </c>
      <c r="Z5131" s="4">
        <v>1.3</v>
      </c>
      <c r="AA5131" s="5">
        <v>36030.269999999997</v>
      </c>
      <c r="AB5131" s="5">
        <f t="shared" si="723"/>
        <v>2233876.7400000002</v>
      </c>
      <c r="AC5131" s="5">
        <v>23002.67</v>
      </c>
      <c r="AD5131" s="5">
        <f t="shared" si="724"/>
        <v>1610186.9</v>
      </c>
      <c r="AE5131" s="5">
        <v>119624.18</v>
      </c>
      <c r="AF5131" s="5">
        <v>29196.17</v>
      </c>
      <c r="AG5131" s="5">
        <v>7126.94</v>
      </c>
      <c r="AH5131" s="5">
        <v>1885</v>
      </c>
      <c r="AI5131" s="5">
        <v>6400</v>
      </c>
      <c r="AJ5131">
        <v>1</v>
      </c>
      <c r="AK5131" s="5">
        <v>8214.9</v>
      </c>
      <c r="AL5131" s="5">
        <v>3798.69</v>
      </c>
      <c r="AM5131" s="5">
        <v>102206.84</v>
      </c>
      <c r="AN5131">
        <v>8</v>
      </c>
      <c r="AO5131">
        <v>10</v>
      </c>
      <c r="AP5131" t="str">
        <f t="shared" si="725"/>
        <v>No</v>
      </c>
      <c r="AQ5131">
        <v>3</v>
      </c>
      <c r="AR5131" s="5">
        <f t="shared" si="726"/>
        <v>1888639.62</v>
      </c>
      <c r="AS5131" s="5">
        <f t="shared" si="727"/>
        <v>345237.12</v>
      </c>
      <c r="AT5131" t="s">
        <v>59</v>
      </c>
      <c r="AU5131" t="s">
        <v>6181</v>
      </c>
      <c r="AV5131" t="s">
        <v>6182</v>
      </c>
      <c r="AW5131" t="s">
        <v>6183</v>
      </c>
      <c r="AX5131" t="s">
        <v>6184</v>
      </c>
      <c r="AY5131">
        <v>66</v>
      </c>
      <c r="AZ5131">
        <v>0</v>
      </c>
      <c r="BA5131">
        <v>34</v>
      </c>
      <c r="BB5131" t="s">
        <v>6180</v>
      </c>
      <c r="BC5131">
        <v>2</v>
      </c>
      <c r="BD5131">
        <v>0</v>
      </c>
      <c r="BE5131" t="s">
        <v>6178</v>
      </c>
      <c r="BF5131" t="s">
        <v>6170</v>
      </c>
      <c r="BG5131">
        <v>0</v>
      </c>
      <c r="BH5131" t="s">
        <v>6171</v>
      </c>
      <c r="BI5131">
        <v>16</v>
      </c>
      <c r="BJ5131" t="s">
        <v>6172</v>
      </c>
      <c r="BK5131">
        <v>0</v>
      </c>
      <c r="BL5131">
        <v>77</v>
      </c>
      <c r="BM5131" s="3">
        <f t="shared" si="728"/>
        <v>0.90909090909090906</v>
      </c>
    </row>
    <row r="5132" spans="1:65">
      <c r="A5132" t="s">
        <v>5273</v>
      </c>
      <c r="B5132" s="2">
        <v>45969</v>
      </c>
      <c r="C5132" t="s">
        <v>4641</v>
      </c>
      <c r="D5132" t="s">
        <v>5143</v>
      </c>
      <c r="E5132">
        <v>11</v>
      </c>
      <c r="F5132" t="s">
        <v>61</v>
      </c>
      <c r="G5132" t="s">
        <v>79</v>
      </c>
      <c r="H5132" t="s">
        <v>98</v>
      </c>
      <c r="I5132" t="s">
        <v>64</v>
      </c>
      <c r="J5132" t="s">
        <v>53</v>
      </c>
      <c r="K5132" t="s">
        <v>75</v>
      </c>
      <c r="L5132" t="s">
        <v>55</v>
      </c>
      <c r="M5132" t="s">
        <v>56</v>
      </c>
      <c r="N5132" t="s">
        <v>76</v>
      </c>
      <c r="O5132" t="s">
        <v>82</v>
      </c>
      <c r="P5132">
        <v>57</v>
      </c>
      <c r="Q5132">
        <v>61</v>
      </c>
      <c r="R5132">
        <v>59</v>
      </c>
      <c r="S5132">
        <v>1</v>
      </c>
      <c r="T5132">
        <f t="shared" si="720"/>
        <v>58</v>
      </c>
      <c r="U5132">
        <v>57</v>
      </c>
      <c r="V5132">
        <f t="shared" si="721"/>
        <v>1</v>
      </c>
      <c r="W5132" s="3">
        <f t="shared" si="722"/>
        <v>1.6949152542372881E-2</v>
      </c>
      <c r="X5132">
        <v>19</v>
      </c>
      <c r="Y5132" s="4">
        <v>0</v>
      </c>
      <c r="Z5132" s="4">
        <v>1.1000000000000001</v>
      </c>
      <c r="AA5132" s="5">
        <v>35562.949999999997</v>
      </c>
      <c r="AB5132" s="5">
        <f t="shared" si="723"/>
        <v>2027088.15</v>
      </c>
      <c r="AC5132" s="5">
        <v>23399.01</v>
      </c>
      <c r="AD5132" s="5">
        <f t="shared" si="724"/>
        <v>1380541.59</v>
      </c>
      <c r="AE5132" s="5">
        <v>97235.92</v>
      </c>
      <c r="AF5132" s="5">
        <v>26021.919999999998</v>
      </c>
      <c r="AG5132" s="5">
        <v>8884.81</v>
      </c>
      <c r="AH5132" s="5">
        <v>1595</v>
      </c>
      <c r="AI5132" s="5">
        <v>3200</v>
      </c>
      <c r="AJ5132">
        <v>0</v>
      </c>
      <c r="AK5132" s="5">
        <v>0</v>
      </c>
      <c r="AL5132" s="5">
        <v>689.17</v>
      </c>
      <c r="AM5132" s="5">
        <v>52356.4</v>
      </c>
      <c r="AN5132">
        <v>4</v>
      </c>
      <c r="AO5132">
        <v>8</v>
      </c>
      <c r="AP5132" t="str">
        <f t="shared" si="725"/>
        <v>No</v>
      </c>
      <c r="AQ5132">
        <v>3</v>
      </c>
      <c r="AR5132" s="5">
        <f t="shared" si="726"/>
        <v>1570524.81</v>
      </c>
      <c r="AS5132" s="5">
        <f t="shared" si="727"/>
        <v>456563.34</v>
      </c>
      <c r="AT5132" t="s">
        <v>59</v>
      </c>
      <c r="AU5132" t="s">
        <v>6164</v>
      </c>
      <c r="AV5132" t="s">
        <v>6165</v>
      </c>
      <c r="AW5132" t="s">
        <v>6166</v>
      </c>
      <c r="AX5132" t="s">
        <v>6167</v>
      </c>
      <c r="AY5132">
        <v>59</v>
      </c>
      <c r="AZ5132">
        <v>1</v>
      </c>
      <c r="BA5132">
        <v>16</v>
      </c>
      <c r="BB5132" t="s">
        <v>6180</v>
      </c>
      <c r="BC5132">
        <v>1</v>
      </c>
      <c r="BD5132">
        <v>3</v>
      </c>
      <c r="BE5132" t="s">
        <v>6218</v>
      </c>
      <c r="BF5132" t="s">
        <v>6170</v>
      </c>
      <c r="BG5132">
        <v>0</v>
      </c>
      <c r="BH5132" t="s">
        <v>6171</v>
      </c>
      <c r="BI5132">
        <v>40</v>
      </c>
      <c r="BJ5132" t="s">
        <v>6172</v>
      </c>
      <c r="BK5132">
        <v>0</v>
      </c>
      <c r="BL5132">
        <v>73</v>
      </c>
      <c r="BM5132" s="3">
        <f t="shared" si="728"/>
        <v>0.80821917808219179</v>
      </c>
    </row>
    <row r="5133" spans="1:65">
      <c r="A5133" t="s">
        <v>5274</v>
      </c>
      <c r="B5133" s="2">
        <v>45969</v>
      </c>
      <c r="C5133" t="s">
        <v>4641</v>
      </c>
      <c r="D5133" t="s">
        <v>5143</v>
      </c>
      <c r="E5133">
        <v>11</v>
      </c>
      <c r="F5133" t="s">
        <v>49</v>
      </c>
      <c r="G5133" t="s">
        <v>50</v>
      </c>
      <c r="H5133" t="s">
        <v>245</v>
      </c>
      <c r="I5133" t="s">
        <v>64</v>
      </c>
      <c r="J5133" t="s">
        <v>53</v>
      </c>
      <c r="K5133" t="s">
        <v>66</v>
      </c>
      <c r="L5133" t="s">
        <v>67</v>
      </c>
      <c r="M5133" t="s">
        <v>56</v>
      </c>
      <c r="N5133" t="s">
        <v>57</v>
      </c>
      <c r="O5133" t="s">
        <v>82</v>
      </c>
      <c r="P5133">
        <v>60</v>
      </c>
      <c r="Q5133">
        <v>61</v>
      </c>
      <c r="R5133">
        <v>61</v>
      </c>
      <c r="S5133">
        <v>2</v>
      </c>
      <c r="T5133">
        <f t="shared" si="720"/>
        <v>59</v>
      </c>
      <c r="U5133">
        <v>58</v>
      </c>
      <c r="V5133">
        <f t="shared" si="721"/>
        <v>1</v>
      </c>
      <c r="W5133" s="3">
        <f t="shared" si="722"/>
        <v>3.2786885245901641E-2</v>
      </c>
      <c r="X5133">
        <v>26</v>
      </c>
      <c r="Y5133" s="4">
        <v>3.9</v>
      </c>
      <c r="Z5133" s="4">
        <v>1.5</v>
      </c>
      <c r="AA5133" s="5">
        <v>34129.74</v>
      </c>
      <c r="AB5133" s="5">
        <f t="shared" si="723"/>
        <v>1979524.92</v>
      </c>
      <c r="AC5133" s="5">
        <v>22967.31</v>
      </c>
      <c r="AD5133" s="5">
        <f t="shared" si="724"/>
        <v>1401005.91</v>
      </c>
      <c r="AE5133" s="5">
        <v>102541.2</v>
      </c>
      <c r="AF5133" s="5">
        <v>28813.47</v>
      </c>
      <c r="AG5133" s="5">
        <v>9325.18</v>
      </c>
      <c r="AH5133" s="5">
        <v>2175</v>
      </c>
      <c r="AI5133" s="5">
        <v>6400</v>
      </c>
      <c r="AJ5133">
        <v>0</v>
      </c>
      <c r="AK5133" s="5">
        <v>0</v>
      </c>
      <c r="AL5133" s="5">
        <v>658.16</v>
      </c>
      <c r="AM5133" s="5">
        <v>46213.9</v>
      </c>
      <c r="AN5133">
        <v>4</v>
      </c>
      <c r="AO5133">
        <v>6</v>
      </c>
      <c r="AP5133" t="str">
        <f t="shared" si="725"/>
        <v>No</v>
      </c>
      <c r="AQ5133">
        <v>2</v>
      </c>
      <c r="AR5133" s="5">
        <f t="shared" si="726"/>
        <v>1597132.82</v>
      </c>
      <c r="AS5133" s="5">
        <f t="shared" si="727"/>
        <v>382392.1</v>
      </c>
      <c r="AT5133" t="s">
        <v>59</v>
      </c>
      <c r="AU5133" t="s">
        <v>6164</v>
      </c>
      <c r="AV5133" t="s">
        <v>6165</v>
      </c>
      <c r="AW5133" t="s">
        <v>6166</v>
      </c>
      <c r="AX5133" t="s">
        <v>6184</v>
      </c>
      <c r="AY5133">
        <v>61</v>
      </c>
      <c r="AZ5133">
        <v>0</v>
      </c>
      <c r="BA5133">
        <v>13</v>
      </c>
      <c r="BB5133" t="s">
        <v>6198</v>
      </c>
      <c r="BC5133">
        <v>0</v>
      </c>
      <c r="BD5133">
        <v>2</v>
      </c>
      <c r="BE5133" t="s">
        <v>6219</v>
      </c>
      <c r="BF5133" t="s">
        <v>6170</v>
      </c>
      <c r="BG5133">
        <v>0</v>
      </c>
      <c r="BH5133" t="s">
        <v>6171</v>
      </c>
      <c r="BI5133">
        <v>34</v>
      </c>
      <c r="BJ5133" t="s">
        <v>6172</v>
      </c>
      <c r="BK5133">
        <v>0</v>
      </c>
      <c r="BL5133">
        <v>76</v>
      </c>
      <c r="BM5133" s="3">
        <f t="shared" si="728"/>
        <v>0.80263157894736847</v>
      </c>
    </row>
    <row r="5134" spans="1:65">
      <c r="A5134" t="s">
        <v>5275</v>
      </c>
      <c r="B5134" s="2">
        <v>45969</v>
      </c>
      <c r="C5134" t="s">
        <v>4641</v>
      </c>
      <c r="D5134" t="s">
        <v>5143</v>
      </c>
      <c r="E5134">
        <v>11</v>
      </c>
      <c r="F5134" t="s">
        <v>78</v>
      </c>
      <c r="G5134" t="s">
        <v>79</v>
      </c>
      <c r="H5134" t="s">
        <v>80</v>
      </c>
      <c r="I5134" t="s">
        <v>74</v>
      </c>
      <c r="J5134" t="s">
        <v>65</v>
      </c>
      <c r="K5134" t="s">
        <v>75</v>
      </c>
      <c r="L5134" t="s">
        <v>87</v>
      </c>
      <c r="M5134" t="s">
        <v>56</v>
      </c>
      <c r="N5134" t="s">
        <v>69</v>
      </c>
      <c r="O5134" t="s">
        <v>82</v>
      </c>
      <c r="P5134">
        <v>44</v>
      </c>
      <c r="Q5134">
        <v>44</v>
      </c>
      <c r="R5134">
        <v>42</v>
      </c>
      <c r="S5134">
        <v>1</v>
      </c>
      <c r="T5134">
        <f t="shared" si="720"/>
        <v>41</v>
      </c>
      <c r="U5134">
        <v>41</v>
      </c>
      <c r="V5134">
        <f t="shared" si="721"/>
        <v>0</v>
      </c>
      <c r="W5134" s="3">
        <f t="shared" si="722"/>
        <v>2.3809523809523808E-2</v>
      </c>
      <c r="X5134">
        <v>33</v>
      </c>
      <c r="Y5134" s="4">
        <v>5.8</v>
      </c>
      <c r="Z5134" s="4">
        <v>1.5</v>
      </c>
      <c r="AA5134" s="5">
        <v>51937.08</v>
      </c>
      <c r="AB5134" s="5">
        <f t="shared" si="723"/>
        <v>2129420.2799999998</v>
      </c>
      <c r="AC5134" s="5">
        <v>35521.050000000003</v>
      </c>
      <c r="AD5134" s="5">
        <f t="shared" si="724"/>
        <v>1491884.1</v>
      </c>
      <c r="AE5134" s="5">
        <v>94361.12</v>
      </c>
      <c r="AF5134" s="5">
        <v>28024.83</v>
      </c>
      <c r="AG5134" s="5">
        <v>10124.799999999999</v>
      </c>
      <c r="AH5134" s="5">
        <v>2175</v>
      </c>
      <c r="AI5134" s="5">
        <v>4600</v>
      </c>
      <c r="AJ5134">
        <v>0</v>
      </c>
      <c r="AK5134" s="5">
        <v>0</v>
      </c>
      <c r="AL5134" s="5">
        <v>0</v>
      </c>
      <c r="AM5134" s="5">
        <v>26390.560000000001</v>
      </c>
      <c r="AN5134">
        <v>4</v>
      </c>
      <c r="AO5134">
        <v>4</v>
      </c>
      <c r="AP5134" t="str">
        <f t="shared" si="725"/>
        <v>Yes</v>
      </c>
      <c r="AQ5134">
        <v>1</v>
      </c>
      <c r="AR5134" s="5">
        <f t="shared" si="726"/>
        <v>1657560.41</v>
      </c>
      <c r="AS5134" s="5">
        <f t="shared" si="727"/>
        <v>471859.87</v>
      </c>
      <c r="AT5134" t="s">
        <v>59</v>
      </c>
      <c r="AU5134" t="s">
        <v>6164</v>
      </c>
      <c r="AV5134" t="s">
        <v>6165</v>
      </c>
      <c r="AW5134" t="s">
        <v>6166</v>
      </c>
      <c r="AX5134" t="s">
        <v>6167</v>
      </c>
      <c r="AY5134">
        <v>47</v>
      </c>
      <c r="AZ5134">
        <v>0</v>
      </c>
      <c r="BA5134">
        <v>0</v>
      </c>
      <c r="BB5134" t="s">
        <v>6168</v>
      </c>
      <c r="BC5134">
        <v>0</v>
      </c>
      <c r="BD5134">
        <v>0</v>
      </c>
      <c r="BE5134" t="s">
        <v>6169</v>
      </c>
      <c r="BF5134" t="s">
        <v>6170</v>
      </c>
      <c r="BG5134">
        <v>0</v>
      </c>
      <c r="BH5134" t="s">
        <v>6171</v>
      </c>
      <c r="BI5134">
        <v>47</v>
      </c>
      <c r="BJ5134" t="s">
        <v>6172</v>
      </c>
      <c r="BK5134">
        <v>0</v>
      </c>
      <c r="BL5134">
        <v>62</v>
      </c>
      <c r="BM5134" s="3">
        <f t="shared" si="728"/>
        <v>0.67741935483870963</v>
      </c>
    </row>
    <row r="5135" spans="1:65">
      <c r="A5135" t="s">
        <v>5276</v>
      </c>
      <c r="B5135" s="2">
        <v>45969</v>
      </c>
      <c r="C5135" t="s">
        <v>4641</v>
      </c>
      <c r="D5135" t="s">
        <v>5143</v>
      </c>
      <c r="E5135">
        <v>11</v>
      </c>
      <c r="F5135" t="s">
        <v>49</v>
      </c>
      <c r="G5135" t="s">
        <v>62</v>
      </c>
      <c r="H5135" t="s">
        <v>141</v>
      </c>
      <c r="I5135" t="s">
        <v>64</v>
      </c>
      <c r="J5135" t="s">
        <v>65</v>
      </c>
      <c r="K5135" t="s">
        <v>66</v>
      </c>
      <c r="L5135" t="s">
        <v>92</v>
      </c>
      <c r="M5135" t="s">
        <v>68</v>
      </c>
      <c r="N5135" t="s">
        <v>76</v>
      </c>
      <c r="O5135" t="s">
        <v>82</v>
      </c>
      <c r="P5135">
        <v>55</v>
      </c>
      <c r="Q5135">
        <v>57</v>
      </c>
      <c r="R5135">
        <v>55</v>
      </c>
      <c r="S5135">
        <v>2</v>
      </c>
      <c r="T5135">
        <f t="shared" si="720"/>
        <v>53</v>
      </c>
      <c r="U5135">
        <v>53</v>
      </c>
      <c r="V5135">
        <f t="shared" si="721"/>
        <v>0</v>
      </c>
      <c r="W5135" s="3">
        <f t="shared" si="722"/>
        <v>3.6363636363636362E-2</v>
      </c>
      <c r="X5135">
        <v>17</v>
      </c>
      <c r="Y5135" s="4">
        <v>0.8</v>
      </c>
      <c r="Z5135" s="4">
        <v>1</v>
      </c>
      <c r="AA5135" s="5">
        <v>49210.63</v>
      </c>
      <c r="AB5135" s="5">
        <f t="shared" si="723"/>
        <v>2608163.39</v>
      </c>
      <c r="AC5135" s="5">
        <v>33809.599999999999</v>
      </c>
      <c r="AD5135" s="5">
        <f t="shared" si="724"/>
        <v>1859528</v>
      </c>
      <c r="AE5135" s="5">
        <v>118518.25</v>
      </c>
      <c r="AF5135" s="5">
        <v>35698.67</v>
      </c>
      <c r="AG5135" s="5">
        <v>8225.6200000000008</v>
      </c>
      <c r="AH5135" s="5">
        <v>1450</v>
      </c>
      <c r="AI5135" s="5">
        <v>9200</v>
      </c>
      <c r="AJ5135">
        <v>1</v>
      </c>
      <c r="AK5135" s="5">
        <v>13425.56</v>
      </c>
      <c r="AL5135" s="5">
        <v>0</v>
      </c>
      <c r="AM5135" s="5">
        <v>45490.69</v>
      </c>
      <c r="AN5135">
        <v>4</v>
      </c>
      <c r="AO5135">
        <v>7</v>
      </c>
      <c r="AP5135" t="str">
        <f t="shared" si="725"/>
        <v>No</v>
      </c>
      <c r="AQ5135">
        <v>2</v>
      </c>
      <c r="AR5135" s="5">
        <f t="shared" si="726"/>
        <v>2091536.79</v>
      </c>
      <c r="AS5135" s="5">
        <f t="shared" si="727"/>
        <v>516626.6</v>
      </c>
      <c r="AT5135" t="s">
        <v>59</v>
      </c>
      <c r="AU5135" t="s">
        <v>6203</v>
      </c>
      <c r="AV5135" t="s">
        <v>6204</v>
      </c>
      <c r="AW5135" t="s">
        <v>6205</v>
      </c>
      <c r="AX5135" t="s">
        <v>6167</v>
      </c>
      <c r="AY5135">
        <v>61</v>
      </c>
      <c r="AZ5135">
        <v>3</v>
      </c>
      <c r="BA5135">
        <v>0</v>
      </c>
      <c r="BB5135" t="s">
        <v>6168</v>
      </c>
      <c r="BC5135">
        <v>1</v>
      </c>
      <c r="BD5135">
        <v>2</v>
      </c>
      <c r="BE5135" t="s">
        <v>6218</v>
      </c>
      <c r="BF5135" t="s">
        <v>6170</v>
      </c>
      <c r="BG5135">
        <v>0</v>
      </c>
      <c r="BH5135" t="s">
        <v>6171</v>
      </c>
      <c r="BI5135">
        <v>28</v>
      </c>
      <c r="BJ5135" t="s">
        <v>6172</v>
      </c>
      <c r="BK5135">
        <v>0</v>
      </c>
      <c r="BL5135">
        <v>64</v>
      </c>
      <c r="BM5135" s="3">
        <f t="shared" si="728"/>
        <v>0.859375</v>
      </c>
    </row>
    <row r="5136" spans="1:65">
      <c r="A5136" t="s">
        <v>5277</v>
      </c>
      <c r="B5136" s="2">
        <v>45969</v>
      </c>
      <c r="C5136" t="s">
        <v>4641</v>
      </c>
      <c r="D5136" t="s">
        <v>5143</v>
      </c>
      <c r="E5136">
        <v>11</v>
      </c>
      <c r="F5136" t="s">
        <v>72</v>
      </c>
      <c r="G5136" t="s">
        <v>50</v>
      </c>
      <c r="H5136" t="s">
        <v>179</v>
      </c>
      <c r="I5136" t="s">
        <v>64</v>
      </c>
      <c r="J5136" t="s">
        <v>65</v>
      </c>
      <c r="K5136" t="s">
        <v>75</v>
      </c>
      <c r="L5136" t="s">
        <v>55</v>
      </c>
      <c r="M5136" t="s">
        <v>56</v>
      </c>
      <c r="N5136" t="s">
        <v>76</v>
      </c>
      <c r="O5136" t="s">
        <v>82</v>
      </c>
      <c r="P5136">
        <v>48</v>
      </c>
      <c r="Q5136">
        <v>51</v>
      </c>
      <c r="R5136">
        <v>52</v>
      </c>
      <c r="S5136">
        <v>1</v>
      </c>
      <c r="T5136">
        <f t="shared" si="720"/>
        <v>51</v>
      </c>
      <c r="U5136">
        <v>46</v>
      </c>
      <c r="V5136">
        <f t="shared" si="721"/>
        <v>5</v>
      </c>
      <c r="W5136" s="3">
        <f t="shared" si="722"/>
        <v>1.9230769230769232E-2</v>
      </c>
      <c r="X5136">
        <v>12</v>
      </c>
      <c r="Y5136" s="4">
        <v>1.6</v>
      </c>
      <c r="Z5136" s="4">
        <v>1.3</v>
      </c>
      <c r="AA5136" s="5">
        <v>52306.07</v>
      </c>
      <c r="AB5136" s="5">
        <f t="shared" si="723"/>
        <v>2406079.2200000002</v>
      </c>
      <c r="AC5136" s="5">
        <v>35077.25</v>
      </c>
      <c r="AD5136" s="5">
        <f t="shared" si="724"/>
        <v>1824017</v>
      </c>
      <c r="AE5136" s="5">
        <v>113169.4</v>
      </c>
      <c r="AF5136" s="5">
        <v>30684.86</v>
      </c>
      <c r="AG5136" s="5">
        <v>7783.74</v>
      </c>
      <c r="AH5136" s="5">
        <v>1885</v>
      </c>
      <c r="AI5136" s="5">
        <v>4600</v>
      </c>
      <c r="AJ5136">
        <v>0</v>
      </c>
      <c r="AK5136" s="5">
        <v>0</v>
      </c>
      <c r="AL5136" s="5">
        <v>4936.8100000000004</v>
      </c>
      <c r="AM5136" s="5">
        <v>35449.79</v>
      </c>
      <c r="AN5136">
        <v>4</v>
      </c>
      <c r="AO5136">
        <v>6</v>
      </c>
      <c r="AP5136" t="str">
        <f t="shared" si="725"/>
        <v>No</v>
      </c>
      <c r="AQ5136">
        <v>2</v>
      </c>
      <c r="AR5136" s="5">
        <f t="shared" si="726"/>
        <v>2022526.6</v>
      </c>
      <c r="AS5136" s="5">
        <f t="shared" si="727"/>
        <v>383552.62</v>
      </c>
      <c r="AT5136" t="s">
        <v>59</v>
      </c>
      <c r="AU5136" t="s">
        <v>6164</v>
      </c>
      <c r="AV5136" t="s">
        <v>6165</v>
      </c>
      <c r="AW5136" t="s">
        <v>6166</v>
      </c>
      <c r="AX5136" t="s">
        <v>6184</v>
      </c>
      <c r="AY5136">
        <v>50</v>
      </c>
      <c r="AZ5136">
        <v>2</v>
      </c>
      <c r="BA5136">
        <v>27</v>
      </c>
      <c r="BB5136" t="s">
        <v>6185</v>
      </c>
      <c r="BC5136">
        <v>0</v>
      </c>
      <c r="BD5136">
        <v>2</v>
      </c>
      <c r="BE5136" t="s">
        <v>6218</v>
      </c>
      <c r="BF5136" t="s">
        <v>6170</v>
      </c>
      <c r="BG5136">
        <v>0</v>
      </c>
      <c r="BH5136" t="s">
        <v>6171</v>
      </c>
      <c r="BI5136">
        <v>8</v>
      </c>
      <c r="BJ5136" t="s">
        <v>6172</v>
      </c>
      <c r="BK5136">
        <v>0</v>
      </c>
      <c r="BL5136">
        <v>59</v>
      </c>
      <c r="BM5136" s="3">
        <f t="shared" si="728"/>
        <v>0.88135593220338981</v>
      </c>
    </row>
    <row r="5137" spans="1:65">
      <c r="A5137" t="s">
        <v>5278</v>
      </c>
      <c r="B5137" s="2">
        <v>45970</v>
      </c>
      <c r="C5137" t="s">
        <v>4641</v>
      </c>
      <c r="D5137" t="s">
        <v>5143</v>
      </c>
      <c r="E5137">
        <v>11</v>
      </c>
      <c r="F5137" t="s">
        <v>61</v>
      </c>
      <c r="G5137" t="s">
        <v>79</v>
      </c>
      <c r="H5137" t="s">
        <v>84</v>
      </c>
      <c r="I5137" t="s">
        <v>52</v>
      </c>
      <c r="J5137" t="s">
        <v>81</v>
      </c>
      <c r="K5137" t="s">
        <v>54</v>
      </c>
      <c r="L5137" t="s">
        <v>92</v>
      </c>
      <c r="M5137" t="s">
        <v>68</v>
      </c>
      <c r="N5137" t="s">
        <v>94</v>
      </c>
      <c r="O5137" t="s">
        <v>82</v>
      </c>
      <c r="P5137">
        <v>34</v>
      </c>
      <c r="Q5137">
        <v>36</v>
      </c>
      <c r="R5137">
        <v>35</v>
      </c>
      <c r="S5137">
        <v>1</v>
      </c>
      <c r="T5137">
        <f t="shared" si="720"/>
        <v>34</v>
      </c>
      <c r="U5137">
        <v>33</v>
      </c>
      <c r="V5137">
        <f t="shared" si="721"/>
        <v>1</v>
      </c>
      <c r="W5137" s="3">
        <f t="shared" si="722"/>
        <v>2.8571428571428571E-2</v>
      </c>
      <c r="X5137">
        <v>25</v>
      </c>
      <c r="Y5137" s="4">
        <v>7.2</v>
      </c>
      <c r="Z5137" s="4">
        <v>2.4</v>
      </c>
      <c r="AA5137" s="5">
        <v>84021.119999999995</v>
      </c>
      <c r="AB5137" s="5">
        <f t="shared" si="723"/>
        <v>2772696.96</v>
      </c>
      <c r="AC5137" s="5">
        <v>50870.96</v>
      </c>
      <c r="AD5137" s="5">
        <f t="shared" si="724"/>
        <v>1780483.6</v>
      </c>
      <c r="AE5137" s="5">
        <v>109991.15</v>
      </c>
      <c r="AF5137" s="5">
        <v>29499.65</v>
      </c>
      <c r="AG5137" s="5">
        <v>8639.85</v>
      </c>
      <c r="AH5137" s="5">
        <v>3480</v>
      </c>
      <c r="AI5137" s="5">
        <v>6800</v>
      </c>
      <c r="AJ5137">
        <v>0</v>
      </c>
      <c r="AK5137" s="5">
        <v>0</v>
      </c>
      <c r="AL5137" s="5">
        <v>1511.15</v>
      </c>
      <c r="AM5137" s="5">
        <v>22326.720000000001</v>
      </c>
      <c r="AN5137">
        <v>4</v>
      </c>
      <c r="AO5137">
        <v>4</v>
      </c>
      <c r="AP5137" t="str">
        <f t="shared" si="725"/>
        <v>Yes</v>
      </c>
      <c r="AQ5137">
        <v>1</v>
      </c>
      <c r="AR5137" s="5">
        <f t="shared" si="726"/>
        <v>1962732.12</v>
      </c>
      <c r="AS5137" s="5">
        <f t="shared" si="727"/>
        <v>809964.84</v>
      </c>
      <c r="AT5137" t="s">
        <v>116</v>
      </c>
      <c r="AU5137" t="s">
        <v>6164</v>
      </c>
      <c r="AV5137" t="s">
        <v>6165</v>
      </c>
      <c r="AW5137" t="s">
        <v>6166</v>
      </c>
      <c r="AX5137" t="s">
        <v>6167</v>
      </c>
      <c r="AY5137">
        <v>34</v>
      </c>
      <c r="AZ5137">
        <v>0</v>
      </c>
      <c r="BA5137">
        <v>15</v>
      </c>
      <c r="BB5137" t="s">
        <v>6198</v>
      </c>
      <c r="BC5137">
        <v>0</v>
      </c>
      <c r="BD5137">
        <v>0</v>
      </c>
      <c r="BE5137" t="s">
        <v>6169</v>
      </c>
      <c r="BF5137" t="s">
        <v>6170</v>
      </c>
      <c r="BG5137">
        <v>0</v>
      </c>
      <c r="BH5137" t="s">
        <v>6171</v>
      </c>
      <c r="BI5137">
        <v>40</v>
      </c>
      <c r="BJ5137" t="s">
        <v>6172</v>
      </c>
      <c r="BK5137">
        <v>0</v>
      </c>
      <c r="BL5137">
        <v>47</v>
      </c>
      <c r="BM5137" s="3">
        <f t="shared" si="728"/>
        <v>0.74468085106382975</v>
      </c>
    </row>
    <row r="5138" spans="1:65">
      <c r="A5138" t="s">
        <v>5279</v>
      </c>
      <c r="B5138" s="2">
        <v>45970</v>
      </c>
      <c r="C5138" t="s">
        <v>4641</v>
      </c>
      <c r="D5138" t="s">
        <v>5143</v>
      </c>
      <c r="E5138">
        <v>11</v>
      </c>
      <c r="F5138" t="s">
        <v>49</v>
      </c>
      <c r="G5138" t="s">
        <v>79</v>
      </c>
      <c r="H5138" t="s">
        <v>260</v>
      </c>
      <c r="I5138" t="s">
        <v>64</v>
      </c>
      <c r="J5138" t="s">
        <v>81</v>
      </c>
      <c r="K5138" t="s">
        <v>54</v>
      </c>
      <c r="L5138" t="s">
        <v>67</v>
      </c>
      <c r="M5138" t="s">
        <v>68</v>
      </c>
      <c r="N5138" t="s">
        <v>57</v>
      </c>
      <c r="O5138" t="s">
        <v>82</v>
      </c>
      <c r="P5138">
        <v>36</v>
      </c>
      <c r="Q5138">
        <v>36</v>
      </c>
      <c r="R5138">
        <v>35</v>
      </c>
      <c r="S5138">
        <v>3</v>
      </c>
      <c r="T5138">
        <f t="shared" si="720"/>
        <v>32</v>
      </c>
      <c r="U5138">
        <v>32</v>
      </c>
      <c r="V5138">
        <f t="shared" si="721"/>
        <v>0</v>
      </c>
      <c r="W5138" s="3">
        <f t="shared" si="722"/>
        <v>8.5714285714285715E-2</v>
      </c>
      <c r="X5138">
        <v>22</v>
      </c>
      <c r="Y5138" s="4">
        <v>0</v>
      </c>
      <c r="Z5138" s="4">
        <v>0.9</v>
      </c>
      <c r="AA5138" s="5">
        <v>83915.69</v>
      </c>
      <c r="AB5138" s="5">
        <f t="shared" si="723"/>
        <v>2685302.08</v>
      </c>
      <c r="AC5138" s="5">
        <v>49254.73</v>
      </c>
      <c r="AD5138" s="5">
        <f t="shared" si="724"/>
        <v>1723915.55</v>
      </c>
      <c r="AE5138" s="5">
        <v>101815.78</v>
      </c>
      <c r="AF5138" s="5">
        <v>31210.2</v>
      </c>
      <c r="AG5138" s="5">
        <v>9266.0300000000007</v>
      </c>
      <c r="AH5138" s="5">
        <v>1305</v>
      </c>
      <c r="AI5138" s="5">
        <v>25860.21</v>
      </c>
      <c r="AJ5138">
        <v>1</v>
      </c>
      <c r="AK5138" s="5">
        <v>23341.25</v>
      </c>
      <c r="AL5138" s="5">
        <v>0</v>
      </c>
      <c r="AM5138" s="5">
        <v>27820.47</v>
      </c>
      <c r="AN5138">
        <v>4</v>
      </c>
      <c r="AO5138">
        <v>8</v>
      </c>
      <c r="AP5138" t="str">
        <f t="shared" si="725"/>
        <v>No</v>
      </c>
      <c r="AQ5138">
        <v>3</v>
      </c>
      <c r="AR5138" s="5">
        <f t="shared" si="726"/>
        <v>1944534.49</v>
      </c>
      <c r="AS5138" s="5">
        <f t="shared" si="727"/>
        <v>740767.59</v>
      </c>
      <c r="AT5138" t="s">
        <v>1641</v>
      </c>
      <c r="AU5138" t="s">
        <v>6173</v>
      </c>
      <c r="AV5138" t="s">
        <v>6174</v>
      </c>
      <c r="AW5138" t="s">
        <v>6175</v>
      </c>
      <c r="AX5138" t="s">
        <v>6167</v>
      </c>
      <c r="AY5138">
        <v>37</v>
      </c>
      <c r="AZ5138">
        <v>0</v>
      </c>
      <c r="BA5138">
        <v>0</v>
      </c>
      <c r="BB5138" t="s">
        <v>6168</v>
      </c>
      <c r="BC5138">
        <v>1</v>
      </c>
      <c r="BD5138">
        <v>3</v>
      </c>
      <c r="BE5138" t="s">
        <v>6219</v>
      </c>
      <c r="BF5138" t="s">
        <v>6210</v>
      </c>
      <c r="BG5138">
        <v>3</v>
      </c>
      <c r="BH5138" t="s">
        <v>6211</v>
      </c>
      <c r="BI5138">
        <v>95</v>
      </c>
      <c r="BJ5138" t="s">
        <v>6193</v>
      </c>
      <c r="BK5138">
        <v>0</v>
      </c>
      <c r="BL5138">
        <v>45</v>
      </c>
      <c r="BM5138" s="3">
        <f t="shared" si="728"/>
        <v>0.77777777777777779</v>
      </c>
    </row>
    <row r="5139" spans="1:65">
      <c r="A5139" t="s">
        <v>5280</v>
      </c>
      <c r="B5139" s="2">
        <v>45970</v>
      </c>
      <c r="C5139" t="s">
        <v>4641</v>
      </c>
      <c r="D5139" t="s">
        <v>5143</v>
      </c>
      <c r="E5139">
        <v>11</v>
      </c>
      <c r="F5139" t="s">
        <v>49</v>
      </c>
      <c r="G5139" t="s">
        <v>79</v>
      </c>
      <c r="H5139" t="s">
        <v>260</v>
      </c>
      <c r="I5139" t="s">
        <v>74</v>
      </c>
      <c r="J5139" t="s">
        <v>65</v>
      </c>
      <c r="K5139" t="s">
        <v>66</v>
      </c>
      <c r="L5139" t="s">
        <v>67</v>
      </c>
      <c r="M5139" t="s">
        <v>56</v>
      </c>
      <c r="N5139" t="s">
        <v>57</v>
      </c>
      <c r="O5139" t="s">
        <v>82</v>
      </c>
      <c r="P5139">
        <v>48</v>
      </c>
      <c r="Q5139">
        <v>49</v>
      </c>
      <c r="R5139">
        <v>47</v>
      </c>
      <c r="S5139">
        <v>1</v>
      </c>
      <c r="T5139">
        <f t="shared" si="720"/>
        <v>46</v>
      </c>
      <c r="U5139">
        <v>46</v>
      </c>
      <c r="V5139">
        <f t="shared" si="721"/>
        <v>0</v>
      </c>
      <c r="W5139" s="3">
        <f t="shared" si="722"/>
        <v>2.1276595744680851E-2</v>
      </c>
      <c r="X5139">
        <v>20</v>
      </c>
      <c r="Y5139" s="4">
        <v>3.2</v>
      </c>
      <c r="Z5139" s="4">
        <v>1.2</v>
      </c>
      <c r="AA5139" s="5">
        <v>49080.28</v>
      </c>
      <c r="AB5139" s="5">
        <f t="shared" si="723"/>
        <v>2257692.88</v>
      </c>
      <c r="AC5139" s="5">
        <v>34094.080000000002</v>
      </c>
      <c r="AD5139" s="5">
        <f t="shared" si="724"/>
        <v>1602421.76</v>
      </c>
      <c r="AE5139" s="5">
        <v>103573.4</v>
      </c>
      <c r="AF5139" s="5">
        <v>29697.21</v>
      </c>
      <c r="AG5139" s="5">
        <v>8638.91</v>
      </c>
      <c r="AH5139" s="5">
        <v>1740</v>
      </c>
      <c r="AI5139" s="5">
        <v>4600</v>
      </c>
      <c r="AJ5139">
        <v>0</v>
      </c>
      <c r="AK5139" s="5">
        <v>0</v>
      </c>
      <c r="AL5139" s="5">
        <v>0</v>
      </c>
      <c r="AM5139" s="5">
        <v>44466.06</v>
      </c>
      <c r="AN5139">
        <v>4</v>
      </c>
      <c r="AO5139">
        <v>10</v>
      </c>
      <c r="AP5139" t="str">
        <f t="shared" si="725"/>
        <v>No</v>
      </c>
      <c r="AQ5139">
        <v>2</v>
      </c>
      <c r="AR5139" s="5">
        <f t="shared" si="726"/>
        <v>1795137.34</v>
      </c>
      <c r="AS5139" s="5">
        <f t="shared" si="727"/>
        <v>462555.54</v>
      </c>
      <c r="AT5139" t="s">
        <v>59</v>
      </c>
      <c r="AU5139" t="s">
        <v>6164</v>
      </c>
      <c r="AV5139" t="s">
        <v>6165</v>
      </c>
      <c r="AW5139" t="s">
        <v>6166</v>
      </c>
      <c r="AX5139" t="s">
        <v>6167</v>
      </c>
      <c r="AY5139">
        <v>51</v>
      </c>
      <c r="AZ5139">
        <v>3</v>
      </c>
      <c r="BA5139">
        <v>0</v>
      </c>
      <c r="BB5139" t="s">
        <v>6168</v>
      </c>
      <c r="BC5139">
        <v>1</v>
      </c>
      <c r="BD5139">
        <v>5</v>
      </c>
      <c r="BE5139" t="s">
        <v>6219</v>
      </c>
      <c r="BF5139" t="s">
        <v>6170</v>
      </c>
      <c r="BG5139">
        <v>3</v>
      </c>
      <c r="BH5139" t="s">
        <v>6211</v>
      </c>
      <c r="BI5139">
        <v>122</v>
      </c>
      <c r="BJ5139" t="s">
        <v>6193</v>
      </c>
      <c r="BK5139">
        <v>0</v>
      </c>
      <c r="BL5139">
        <v>63</v>
      </c>
      <c r="BM5139" s="3">
        <f t="shared" si="728"/>
        <v>0.74603174603174605</v>
      </c>
    </row>
    <row r="5140" spans="1:65">
      <c r="A5140" t="s">
        <v>5281</v>
      </c>
      <c r="B5140" s="2">
        <v>45970</v>
      </c>
      <c r="C5140" t="s">
        <v>4641</v>
      </c>
      <c r="D5140" t="s">
        <v>5143</v>
      </c>
      <c r="E5140">
        <v>11</v>
      </c>
      <c r="F5140" t="s">
        <v>49</v>
      </c>
      <c r="G5140" t="s">
        <v>79</v>
      </c>
      <c r="H5140" t="s">
        <v>262</v>
      </c>
      <c r="I5140" t="s">
        <v>52</v>
      </c>
      <c r="J5140" t="s">
        <v>81</v>
      </c>
      <c r="K5140" t="s">
        <v>75</v>
      </c>
      <c r="L5140" t="s">
        <v>67</v>
      </c>
      <c r="M5140" t="s">
        <v>68</v>
      </c>
      <c r="N5140" t="s">
        <v>109</v>
      </c>
      <c r="O5140" t="s">
        <v>82</v>
      </c>
      <c r="P5140">
        <v>27</v>
      </c>
      <c r="Q5140">
        <v>40</v>
      </c>
      <c r="R5140">
        <v>39</v>
      </c>
      <c r="S5140">
        <v>3</v>
      </c>
      <c r="T5140">
        <f t="shared" si="720"/>
        <v>36</v>
      </c>
      <c r="U5140">
        <v>20</v>
      </c>
      <c r="V5140">
        <f t="shared" si="721"/>
        <v>16</v>
      </c>
      <c r="W5140" s="3">
        <f t="shared" si="722"/>
        <v>7.6923076923076927E-2</v>
      </c>
      <c r="X5140">
        <v>40</v>
      </c>
      <c r="Y5140" s="4">
        <v>0</v>
      </c>
      <c r="Z5140" s="4">
        <v>1.3</v>
      </c>
      <c r="AA5140" s="5">
        <v>78624.429999999993</v>
      </c>
      <c r="AB5140" s="5">
        <f t="shared" si="723"/>
        <v>1572488.6</v>
      </c>
      <c r="AC5140" s="5">
        <v>49445.82</v>
      </c>
      <c r="AD5140" s="5">
        <f t="shared" si="724"/>
        <v>1928386.98</v>
      </c>
      <c r="AE5140" s="5">
        <v>124208.59</v>
      </c>
      <c r="AF5140" s="5">
        <v>36364.51</v>
      </c>
      <c r="AG5140" s="5">
        <v>10843.64</v>
      </c>
      <c r="AH5140" s="5">
        <v>1885</v>
      </c>
      <c r="AI5140" s="5">
        <v>23922.71</v>
      </c>
      <c r="AJ5140">
        <v>1</v>
      </c>
      <c r="AK5140" s="5">
        <v>23291.51</v>
      </c>
      <c r="AL5140" s="5">
        <v>23338.09</v>
      </c>
      <c r="AM5140" s="5">
        <v>31069.17</v>
      </c>
      <c r="AN5140">
        <v>8</v>
      </c>
      <c r="AO5140">
        <v>11</v>
      </c>
      <c r="AP5140" t="str">
        <f t="shared" si="725"/>
        <v>No</v>
      </c>
      <c r="AQ5140">
        <v>2</v>
      </c>
      <c r="AR5140" s="5">
        <f t="shared" si="726"/>
        <v>2203310.2000000002</v>
      </c>
      <c r="AS5140" s="5">
        <f t="shared" si="727"/>
        <v>-630821.6</v>
      </c>
      <c r="AT5140" t="s">
        <v>1641</v>
      </c>
      <c r="AU5140" t="s">
        <v>6173</v>
      </c>
      <c r="AV5140" t="s">
        <v>6174</v>
      </c>
      <c r="AW5140" t="s">
        <v>6175</v>
      </c>
      <c r="AX5140" t="s">
        <v>6167</v>
      </c>
      <c r="AY5140">
        <v>35</v>
      </c>
      <c r="AZ5140">
        <v>5</v>
      </c>
      <c r="BA5140">
        <v>65</v>
      </c>
      <c r="BB5140" t="s">
        <v>6220</v>
      </c>
      <c r="BC5140">
        <v>2</v>
      </c>
      <c r="BD5140">
        <v>1</v>
      </c>
      <c r="BE5140" t="s">
        <v>6178</v>
      </c>
      <c r="BF5140" t="s">
        <v>6210</v>
      </c>
      <c r="BG5140">
        <v>0</v>
      </c>
      <c r="BH5140" t="s">
        <v>6171</v>
      </c>
      <c r="BI5140">
        <v>31</v>
      </c>
      <c r="BJ5140" t="s">
        <v>6172</v>
      </c>
      <c r="BK5140">
        <v>0</v>
      </c>
      <c r="BL5140">
        <v>45</v>
      </c>
      <c r="BM5140" s="3">
        <f t="shared" si="728"/>
        <v>0.8666666666666667</v>
      </c>
    </row>
    <row r="5141" spans="1:65">
      <c r="A5141" t="s">
        <v>5282</v>
      </c>
      <c r="B5141" s="2">
        <v>45970</v>
      </c>
      <c r="C5141" t="s">
        <v>4641</v>
      </c>
      <c r="D5141" t="s">
        <v>5143</v>
      </c>
      <c r="E5141">
        <v>11</v>
      </c>
      <c r="F5141" t="s">
        <v>61</v>
      </c>
      <c r="G5141" t="s">
        <v>62</v>
      </c>
      <c r="H5141" t="s">
        <v>104</v>
      </c>
      <c r="I5141" t="s">
        <v>52</v>
      </c>
      <c r="J5141" t="s">
        <v>81</v>
      </c>
      <c r="K5141" t="s">
        <v>75</v>
      </c>
      <c r="L5141" t="s">
        <v>92</v>
      </c>
      <c r="M5141" t="s">
        <v>56</v>
      </c>
      <c r="N5141" t="s">
        <v>69</v>
      </c>
      <c r="O5141" t="s">
        <v>70</v>
      </c>
      <c r="P5141">
        <v>30</v>
      </c>
      <c r="Q5141">
        <v>32</v>
      </c>
      <c r="R5141">
        <v>31</v>
      </c>
      <c r="S5141">
        <v>1</v>
      </c>
      <c r="T5141">
        <f t="shared" si="720"/>
        <v>30</v>
      </c>
      <c r="U5141">
        <v>29</v>
      </c>
      <c r="V5141">
        <f t="shared" si="721"/>
        <v>1</v>
      </c>
      <c r="W5141" s="3">
        <f t="shared" si="722"/>
        <v>3.2258064516129031E-2</v>
      </c>
      <c r="X5141">
        <v>27</v>
      </c>
      <c r="Y5141" s="4">
        <v>4.5999999999999996</v>
      </c>
      <c r="Z5141" s="4">
        <v>1.6</v>
      </c>
      <c r="AA5141" s="5">
        <v>77974.84</v>
      </c>
      <c r="AB5141" s="5">
        <f t="shared" si="723"/>
        <v>2261270.36</v>
      </c>
      <c r="AC5141" s="5">
        <v>53519.11</v>
      </c>
      <c r="AD5141" s="5">
        <f t="shared" si="724"/>
        <v>1659092.41</v>
      </c>
      <c r="AE5141" s="5">
        <v>97462.96</v>
      </c>
      <c r="AF5141" s="5">
        <v>25970.12</v>
      </c>
      <c r="AG5141" s="5">
        <v>8881.6200000000008</v>
      </c>
      <c r="AH5141" s="5">
        <v>2320</v>
      </c>
      <c r="AI5141" s="5">
        <v>6800</v>
      </c>
      <c r="AJ5141">
        <v>0</v>
      </c>
      <c r="AK5141" s="5">
        <v>0</v>
      </c>
      <c r="AL5141" s="5">
        <v>1503.63</v>
      </c>
      <c r="AM5141" s="5">
        <v>20491.990000000002</v>
      </c>
      <c r="AN5141">
        <v>4</v>
      </c>
      <c r="AO5141">
        <v>5</v>
      </c>
      <c r="AP5141" t="str">
        <f t="shared" si="725"/>
        <v>No</v>
      </c>
      <c r="AQ5141">
        <v>2</v>
      </c>
      <c r="AR5141" s="5">
        <f t="shared" si="726"/>
        <v>1822522.73</v>
      </c>
      <c r="AS5141" s="5">
        <f t="shared" si="727"/>
        <v>438747.63</v>
      </c>
      <c r="AT5141" t="s">
        <v>59</v>
      </c>
      <c r="AU5141" t="s">
        <v>6164</v>
      </c>
      <c r="AV5141" t="s">
        <v>6165</v>
      </c>
      <c r="AW5141" t="s">
        <v>6166</v>
      </c>
      <c r="AX5141" t="s">
        <v>6167</v>
      </c>
      <c r="AY5141">
        <v>33</v>
      </c>
      <c r="AZ5141">
        <v>0</v>
      </c>
      <c r="BA5141">
        <v>12</v>
      </c>
      <c r="BB5141" t="s">
        <v>6191</v>
      </c>
      <c r="BC5141">
        <v>0</v>
      </c>
      <c r="BD5141">
        <v>1</v>
      </c>
      <c r="BE5141" t="s">
        <v>6188</v>
      </c>
      <c r="BF5141" t="s">
        <v>6170</v>
      </c>
      <c r="BG5141">
        <v>1</v>
      </c>
      <c r="BH5141" t="s">
        <v>6186</v>
      </c>
      <c r="BI5141">
        <v>22</v>
      </c>
      <c r="BJ5141" t="s">
        <v>6172</v>
      </c>
      <c r="BK5141">
        <v>0</v>
      </c>
      <c r="BL5141">
        <v>47</v>
      </c>
      <c r="BM5141" s="3">
        <f t="shared" si="728"/>
        <v>0.65957446808510634</v>
      </c>
    </row>
    <row r="5142" spans="1:65">
      <c r="A5142" t="s">
        <v>5283</v>
      </c>
      <c r="B5142" s="2">
        <v>45970</v>
      </c>
      <c r="C5142" t="s">
        <v>4641</v>
      </c>
      <c r="D5142" t="s">
        <v>5143</v>
      </c>
      <c r="E5142">
        <v>11</v>
      </c>
      <c r="F5142" t="s">
        <v>61</v>
      </c>
      <c r="G5142" t="s">
        <v>79</v>
      </c>
      <c r="H5142" t="s">
        <v>123</v>
      </c>
      <c r="I5142" t="s">
        <v>52</v>
      </c>
      <c r="J5142" t="s">
        <v>53</v>
      </c>
      <c r="K5142" t="s">
        <v>75</v>
      </c>
      <c r="L5142" t="s">
        <v>87</v>
      </c>
      <c r="M5142" t="s">
        <v>56</v>
      </c>
      <c r="N5142" t="s">
        <v>57</v>
      </c>
      <c r="O5142" t="s">
        <v>82</v>
      </c>
      <c r="P5142">
        <v>60</v>
      </c>
      <c r="Q5142">
        <v>60</v>
      </c>
      <c r="R5142">
        <v>60</v>
      </c>
      <c r="S5142">
        <v>1</v>
      </c>
      <c r="T5142">
        <f t="shared" si="720"/>
        <v>59</v>
      </c>
      <c r="U5142">
        <v>58</v>
      </c>
      <c r="V5142">
        <f t="shared" si="721"/>
        <v>1</v>
      </c>
      <c r="W5142" s="3">
        <f t="shared" si="722"/>
        <v>1.6666666666666666E-2</v>
      </c>
      <c r="X5142">
        <v>33</v>
      </c>
      <c r="Y5142" s="4">
        <v>1.6</v>
      </c>
      <c r="Z5142" s="4">
        <v>1.1000000000000001</v>
      </c>
      <c r="AA5142" s="5">
        <v>35563.300000000003</v>
      </c>
      <c r="AB5142" s="5">
        <f t="shared" si="723"/>
        <v>2062671.4</v>
      </c>
      <c r="AC5142" s="5">
        <v>24024.74</v>
      </c>
      <c r="AD5142" s="5">
        <f t="shared" si="724"/>
        <v>1441484.4</v>
      </c>
      <c r="AE5142" s="5">
        <v>108174.38</v>
      </c>
      <c r="AF5142" s="5">
        <v>26115.39</v>
      </c>
      <c r="AG5142" s="5">
        <v>10047.43</v>
      </c>
      <c r="AH5142" s="5">
        <v>1595</v>
      </c>
      <c r="AI5142" s="5">
        <v>3200</v>
      </c>
      <c r="AJ5142">
        <v>0</v>
      </c>
      <c r="AK5142" s="5">
        <v>0</v>
      </c>
      <c r="AL5142" s="5">
        <v>690.77</v>
      </c>
      <c r="AM5142" s="5">
        <v>49756.55</v>
      </c>
      <c r="AN5142">
        <v>4</v>
      </c>
      <c r="AO5142">
        <v>8</v>
      </c>
      <c r="AP5142" t="str">
        <f t="shared" si="725"/>
        <v>No</v>
      </c>
      <c r="AQ5142">
        <v>3</v>
      </c>
      <c r="AR5142" s="5">
        <f t="shared" si="726"/>
        <v>1641063.92</v>
      </c>
      <c r="AS5142" s="5">
        <f t="shared" si="727"/>
        <v>421607.48</v>
      </c>
      <c r="AT5142" t="s">
        <v>59</v>
      </c>
      <c r="AU5142" t="s">
        <v>6164</v>
      </c>
      <c r="AV5142" t="s">
        <v>6165</v>
      </c>
      <c r="AW5142" t="s">
        <v>6166</v>
      </c>
      <c r="AX5142" t="s">
        <v>6184</v>
      </c>
      <c r="AY5142">
        <v>61</v>
      </c>
      <c r="AZ5142">
        <v>0</v>
      </c>
      <c r="BA5142">
        <v>18</v>
      </c>
      <c r="BB5142" t="s">
        <v>6191</v>
      </c>
      <c r="BC5142">
        <v>1</v>
      </c>
      <c r="BD5142">
        <v>3</v>
      </c>
      <c r="BE5142" t="s">
        <v>6219</v>
      </c>
      <c r="BF5142" t="s">
        <v>6170</v>
      </c>
      <c r="BG5142">
        <v>1</v>
      </c>
      <c r="BH5142" t="s">
        <v>6186</v>
      </c>
      <c r="BI5142">
        <v>36</v>
      </c>
      <c r="BJ5142" t="s">
        <v>6172</v>
      </c>
      <c r="BK5142">
        <v>0</v>
      </c>
      <c r="BL5142">
        <v>76</v>
      </c>
      <c r="BM5142" s="3">
        <f t="shared" si="728"/>
        <v>0.78947368421052633</v>
      </c>
    </row>
    <row r="5143" spans="1:65">
      <c r="A5143" t="s">
        <v>5284</v>
      </c>
      <c r="B5143" s="2">
        <v>45970</v>
      </c>
      <c r="C5143" t="s">
        <v>4641</v>
      </c>
      <c r="D5143" t="s">
        <v>5143</v>
      </c>
      <c r="E5143">
        <v>11</v>
      </c>
      <c r="F5143" t="s">
        <v>72</v>
      </c>
      <c r="G5143" t="s">
        <v>50</v>
      </c>
      <c r="H5143" t="s">
        <v>73</v>
      </c>
      <c r="I5143" t="s">
        <v>64</v>
      </c>
      <c r="J5143" t="s">
        <v>65</v>
      </c>
      <c r="K5143" t="s">
        <v>54</v>
      </c>
      <c r="L5143" t="s">
        <v>67</v>
      </c>
      <c r="M5143" t="s">
        <v>56</v>
      </c>
      <c r="N5143" t="s">
        <v>76</v>
      </c>
      <c r="O5143" t="s">
        <v>58</v>
      </c>
      <c r="P5143">
        <v>45</v>
      </c>
      <c r="Q5143">
        <v>46</v>
      </c>
      <c r="R5143">
        <v>48</v>
      </c>
      <c r="S5143">
        <v>1</v>
      </c>
      <c r="T5143">
        <f t="shared" si="720"/>
        <v>47</v>
      </c>
      <c r="U5143">
        <v>43</v>
      </c>
      <c r="V5143">
        <f t="shared" si="721"/>
        <v>4</v>
      </c>
      <c r="W5143" s="3">
        <f t="shared" si="722"/>
        <v>2.0833333333333332E-2</v>
      </c>
      <c r="X5143">
        <v>23</v>
      </c>
      <c r="Y5143" s="4">
        <v>5.6</v>
      </c>
      <c r="Z5143" s="4">
        <v>2.1</v>
      </c>
      <c r="AA5143" s="5">
        <v>55994.04</v>
      </c>
      <c r="AB5143" s="5">
        <f t="shared" si="723"/>
        <v>2407743.7200000002</v>
      </c>
      <c r="AC5143" s="5">
        <v>33782.07</v>
      </c>
      <c r="AD5143" s="5">
        <f t="shared" si="724"/>
        <v>1621539.36</v>
      </c>
      <c r="AE5143" s="5">
        <v>103486.34</v>
      </c>
      <c r="AF5143" s="5">
        <v>29518.52</v>
      </c>
      <c r="AG5143" s="5">
        <v>9353.41</v>
      </c>
      <c r="AH5143" s="5">
        <v>3045</v>
      </c>
      <c r="AI5143" s="5">
        <v>4600</v>
      </c>
      <c r="AJ5143">
        <v>0</v>
      </c>
      <c r="AK5143" s="5">
        <v>0</v>
      </c>
      <c r="AL5143" s="5">
        <v>3791.28</v>
      </c>
      <c r="AM5143" s="5">
        <v>29966.1</v>
      </c>
      <c r="AN5143">
        <v>4</v>
      </c>
      <c r="AO5143">
        <v>4</v>
      </c>
      <c r="AP5143" t="str">
        <f t="shared" si="725"/>
        <v>Yes</v>
      </c>
      <c r="AQ5143">
        <v>1</v>
      </c>
      <c r="AR5143" s="5">
        <f t="shared" si="726"/>
        <v>1805300.01</v>
      </c>
      <c r="AS5143" s="5">
        <f t="shared" si="727"/>
        <v>602443.71</v>
      </c>
      <c r="AT5143" t="s">
        <v>59</v>
      </c>
      <c r="AU5143" t="s">
        <v>6164</v>
      </c>
      <c r="AV5143" t="s">
        <v>6165</v>
      </c>
      <c r="AW5143" t="s">
        <v>6166</v>
      </c>
      <c r="AX5143" t="s">
        <v>6184</v>
      </c>
      <c r="AY5143">
        <v>48</v>
      </c>
      <c r="AZ5143">
        <v>3</v>
      </c>
      <c r="BA5143">
        <v>24</v>
      </c>
      <c r="BB5143" t="s">
        <v>6185</v>
      </c>
      <c r="BC5143">
        <v>0</v>
      </c>
      <c r="BD5143">
        <v>0</v>
      </c>
      <c r="BE5143" t="s">
        <v>6169</v>
      </c>
      <c r="BF5143" t="s">
        <v>6170</v>
      </c>
      <c r="BG5143">
        <v>1</v>
      </c>
      <c r="BH5143" t="s">
        <v>6179</v>
      </c>
      <c r="BI5143">
        <v>34</v>
      </c>
      <c r="BJ5143" t="s">
        <v>6172</v>
      </c>
      <c r="BK5143">
        <v>0</v>
      </c>
      <c r="BL5143">
        <v>59</v>
      </c>
      <c r="BM5143" s="3">
        <f t="shared" si="728"/>
        <v>0.81355932203389836</v>
      </c>
    </row>
    <row r="5144" spans="1:65">
      <c r="A5144" t="s">
        <v>5285</v>
      </c>
      <c r="B5144" s="2">
        <v>45970</v>
      </c>
      <c r="C5144" t="s">
        <v>4641</v>
      </c>
      <c r="D5144" t="s">
        <v>5143</v>
      </c>
      <c r="E5144">
        <v>11</v>
      </c>
      <c r="F5144" t="s">
        <v>61</v>
      </c>
      <c r="G5144" t="s">
        <v>62</v>
      </c>
      <c r="H5144" t="s">
        <v>63</v>
      </c>
      <c r="I5144" t="s">
        <v>52</v>
      </c>
      <c r="J5144" t="s">
        <v>81</v>
      </c>
      <c r="K5144" t="s">
        <v>66</v>
      </c>
      <c r="L5144" t="s">
        <v>87</v>
      </c>
      <c r="M5144" t="s">
        <v>56</v>
      </c>
      <c r="N5144" t="s">
        <v>94</v>
      </c>
      <c r="O5144" t="s">
        <v>70</v>
      </c>
      <c r="P5144">
        <v>40</v>
      </c>
      <c r="Q5144">
        <v>41</v>
      </c>
      <c r="R5144">
        <v>42</v>
      </c>
      <c r="S5144">
        <v>1</v>
      </c>
      <c r="T5144">
        <f t="shared" si="720"/>
        <v>41</v>
      </c>
      <c r="U5144">
        <v>39</v>
      </c>
      <c r="V5144">
        <f t="shared" si="721"/>
        <v>2</v>
      </c>
      <c r="W5144" s="3">
        <f t="shared" si="722"/>
        <v>2.3809523809523808E-2</v>
      </c>
      <c r="X5144">
        <v>7</v>
      </c>
      <c r="Y5144" s="4">
        <v>4.2</v>
      </c>
      <c r="Z5144" s="4">
        <v>1.5</v>
      </c>
      <c r="AA5144" s="5">
        <v>74014.75</v>
      </c>
      <c r="AB5144" s="5">
        <f t="shared" si="723"/>
        <v>2886575.25</v>
      </c>
      <c r="AC5144" s="5">
        <v>54082.13</v>
      </c>
      <c r="AD5144" s="5">
        <f t="shared" si="724"/>
        <v>2271449.46</v>
      </c>
      <c r="AE5144" s="5">
        <v>136174.57999999999</v>
      </c>
      <c r="AF5144" s="5">
        <v>33266.769999999997</v>
      </c>
      <c r="AG5144" s="5">
        <v>7271.84</v>
      </c>
      <c r="AH5144" s="5">
        <v>2175</v>
      </c>
      <c r="AI5144" s="5">
        <v>6800</v>
      </c>
      <c r="AJ5144">
        <v>0</v>
      </c>
      <c r="AK5144" s="5">
        <v>0</v>
      </c>
      <c r="AL5144" s="5">
        <v>2939.13</v>
      </c>
      <c r="AM5144" s="5">
        <v>27293.85</v>
      </c>
      <c r="AN5144">
        <v>4</v>
      </c>
      <c r="AO5144">
        <v>3</v>
      </c>
      <c r="AP5144" t="str">
        <f t="shared" si="725"/>
        <v>Yes</v>
      </c>
      <c r="AQ5144">
        <v>0</v>
      </c>
      <c r="AR5144" s="5">
        <f t="shared" si="726"/>
        <v>2487370.63</v>
      </c>
      <c r="AS5144" s="5">
        <f t="shared" si="727"/>
        <v>399204.62</v>
      </c>
      <c r="AT5144" t="s">
        <v>59</v>
      </c>
      <c r="AU5144" t="s">
        <v>6164</v>
      </c>
      <c r="AV5144" t="s">
        <v>6165</v>
      </c>
      <c r="AW5144" t="s">
        <v>6166</v>
      </c>
      <c r="AX5144" t="s">
        <v>6184</v>
      </c>
      <c r="AY5144">
        <v>41</v>
      </c>
      <c r="AZ5144">
        <v>0</v>
      </c>
      <c r="BA5144">
        <v>14</v>
      </c>
      <c r="BB5144" t="s">
        <v>6180</v>
      </c>
      <c r="BC5144">
        <v>0</v>
      </c>
      <c r="BD5144">
        <v>0</v>
      </c>
      <c r="BE5144" t="s">
        <v>6169</v>
      </c>
      <c r="BF5144" t="s">
        <v>6170</v>
      </c>
      <c r="BG5144">
        <v>0</v>
      </c>
      <c r="BH5144" t="s">
        <v>6171</v>
      </c>
      <c r="BI5144">
        <v>37</v>
      </c>
      <c r="BJ5144" t="s">
        <v>6172</v>
      </c>
      <c r="BK5144">
        <v>0</v>
      </c>
      <c r="BL5144">
        <v>50</v>
      </c>
      <c r="BM5144" s="3">
        <f t="shared" si="728"/>
        <v>0.84</v>
      </c>
    </row>
    <row r="5145" spans="1:65">
      <c r="A5145" t="s">
        <v>5286</v>
      </c>
      <c r="B5145" s="2">
        <v>45970</v>
      </c>
      <c r="C5145" t="s">
        <v>4641</v>
      </c>
      <c r="D5145" t="s">
        <v>5143</v>
      </c>
      <c r="E5145">
        <v>11</v>
      </c>
      <c r="F5145" t="s">
        <v>78</v>
      </c>
      <c r="G5145" t="s">
        <v>62</v>
      </c>
      <c r="H5145" t="s">
        <v>153</v>
      </c>
      <c r="I5145" t="s">
        <v>64</v>
      </c>
      <c r="J5145" t="s">
        <v>81</v>
      </c>
      <c r="K5145" t="s">
        <v>75</v>
      </c>
      <c r="L5145" t="s">
        <v>92</v>
      </c>
      <c r="M5145" t="s">
        <v>56</v>
      </c>
      <c r="N5145" t="s">
        <v>57</v>
      </c>
      <c r="O5145" t="s">
        <v>70</v>
      </c>
      <c r="P5145">
        <v>33</v>
      </c>
      <c r="Q5145">
        <v>40</v>
      </c>
      <c r="R5145">
        <v>39</v>
      </c>
      <c r="S5145">
        <v>1</v>
      </c>
      <c r="T5145">
        <f t="shared" si="720"/>
        <v>38</v>
      </c>
      <c r="U5145">
        <v>25</v>
      </c>
      <c r="V5145">
        <f t="shared" si="721"/>
        <v>13</v>
      </c>
      <c r="W5145" s="3">
        <f t="shared" si="722"/>
        <v>2.564102564102564E-2</v>
      </c>
      <c r="X5145">
        <v>38</v>
      </c>
      <c r="Y5145" s="4">
        <v>6.7</v>
      </c>
      <c r="Z5145" s="4">
        <v>2.2000000000000002</v>
      </c>
      <c r="AA5145" s="5">
        <v>77886.210000000006</v>
      </c>
      <c r="AB5145" s="5">
        <f t="shared" si="723"/>
        <v>1947155.25</v>
      </c>
      <c r="AC5145" s="5">
        <v>53367.8</v>
      </c>
      <c r="AD5145" s="5">
        <f t="shared" si="724"/>
        <v>2081344.2</v>
      </c>
      <c r="AE5145" s="5">
        <v>114251.08</v>
      </c>
      <c r="AF5145" s="5">
        <v>36885.040000000001</v>
      </c>
      <c r="AG5145" s="5">
        <v>10866.31</v>
      </c>
      <c r="AH5145" s="5">
        <v>3190</v>
      </c>
      <c r="AI5145" s="5">
        <v>6800</v>
      </c>
      <c r="AJ5145">
        <v>0</v>
      </c>
      <c r="AK5145" s="5">
        <v>0</v>
      </c>
      <c r="AL5145" s="5">
        <v>19530.099999999999</v>
      </c>
      <c r="AM5145" s="5">
        <v>16720.68</v>
      </c>
      <c r="AN5145">
        <v>4</v>
      </c>
      <c r="AO5145">
        <v>4</v>
      </c>
      <c r="AP5145" t="str">
        <f t="shared" si="725"/>
        <v>Yes</v>
      </c>
      <c r="AQ5145">
        <v>1</v>
      </c>
      <c r="AR5145" s="5">
        <f t="shared" si="726"/>
        <v>2289587.41</v>
      </c>
      <c r="AS5145" s="5">
        <f t="shared" si="727"/>
        <v>-342432.16</v>
      </c>
      <c r="AT5145" t="s">
        <v>59</v>
      </c>
      <c r="AU5145" t="s">
        <v>6164</v>
      </c>
      <c r="AV5145" t="s">
        <v>6165</v>
      </c>
      <c r="AW5145" t="s">
        <v>6166</v>
      </c>
      <c r="AX5145" t="s">
        <v>6167</v>
      </c>
      <c r="AY5145">
        <v>43</v>
      </c>
      <c r="AZ5145">
        <v>5</v>
      </c>
      <c r="BA5145">
        <v>52</v>
      </c>
      <c r="BB5145" t="s">
        <v>6220</v>
      </c>
      <c r="BC5145">
        <v>0</v>
      </c>
      <c r="BD5145">
        <v>0</v>
      </c>
      <c r="BE5145" t="s">
        <v>6169</v>
      </c>
      <c r="BF5145" t="s">
        <v>6170</v>
      </c>
      <c r="BG5145">
        <v>1</v>
      </c>
      <c r="BH5145" t="s">
        <v>6186</v>
      </c>
      <c r="BI5145">
        <v>26</v>
      </c>
      <c r="BJ5145" t="s">
        <v>6172</v>
      </c>
      <c r="BK5145">
        <v>0</v>
      </c>
      <c r="BL5145">
        <v>48</v>
      </c>
      <c r="BM5145" s="3">
        <f t="shared" si="728"/>
        <v>0.8125</v>
      </c>
    </row>
    <row r="5146" spans="1:65">
      <c r="A5146" t="s">
        <v>5287</v>
      </c>
      <c r="B5146" s="2">
        <v>45970</v>
      </c>
      <c r="C5146" t="s">
        <v>4641</v>
      </c>
      <c r="D5146" t="s">
        <v>5143</v>
      </c>
      <c r="E5146">
        <v>11</v>
      </c>
      <c r="F5146" t="s">
        <v>49</v>
      </c>
      <c r="G5146" t="s">
        <v>62</v>
      </c>
      <c r="H5146" t="s">
        <v>133</v>
      </c>
      <c r="I5146" t="s">
        <v>74</v>
      </c>
      <c r="J5146" t="s">
        <v>53</v>
      </c>
      <c r="K5146" t="s">
        <v>66</v>
      </c>
      <c r="L5146" t="s">
        <v>67</v>
      </c>
      <c r="M5146" t="s">
        <v>68</v>
      </c>
      <c r="N5146" t="s">
        <v>57</v>
      </c>
      <c r="O5146" t="s">
        <v>82</v>
      </c>
      <c r="P5146">
        <v>50</v>
      </c>
      <c r="Q5146">
        <v>51</v>
      </c>
      <c r="R5146">
        <v>51</v>
      </c>
      <c r="S5146">
        <v>5</v>
      </c>
      <c r="T5146">
        <f t="shared" si="720"/>
        <v>46</v>
      </c>
      <c r="U5146">
        <v>46</v>
      </c>
      <c r="V5146">
        <f t="shared" si="721"/>
        <v>0</v>
      </c>
      <c r="W5146" s="3">
        <f t="shared" si="722"/>
        <v>9.8039215686274508E-2</v>
      </c>
      <c r="X5146">
        <v>19</v>
      </c>
      <c r="Y5146" s="4">
        <v>9</v>
      </c>
      <c r="Z5146" s="4">
        <v>1.8</v>
      </c>
      <c r="AA5146" s="5">
        <v>33979.29</v>
      </c>
      <c r="AB5146" s="5">
        <f t="shared" si="723"/>
        <v>1563047.34</v>
      </c>
      <c r="AC5146" s="5">
        <v>22007.360000000001</v>
      </c>
      <c r="AD5146" s="5">
        <f t="shared" si="724"/>
        <v>1122375.3600000001</v>
      </c>
      <c r="AE5146" s="5">
        <v>86273.42</v>
      </c>
      <c r="AF5146" s="5">
        <v>22692.79</v>
      </c>
      <c r="AG5146" s="5">
        <v>8742.3799999999992</v>
      </c>
      <c r="AH5146" s="5">
        <v>2610</v>
      </c>
      <c r="AI5146" s="5">
        <v>19350.060000000001</v>
      </c>
      <c r="AJ5146">
        <v>1</v>
      </c>
      <c r="AK5146" s="5">
        <v>8140.78</v>
      </c>
      <c r="AL5146" s="5">
        <v>0</v>
      </c>
      <c r="AM5146" s="5">
        <v>45229.55</v>
      </c>
      <c r="AN5146">
        <v>4</v>
      </c>
      <c r="AO5146">
        <v>10</v>
      </c>
      <c r="AP5146" t="str">
        <f t="shared" si="725"/>
        <v>No</v>
      </c>
      <c r="AQ5146">
        <v>2</v>
      </c>
      <c r="AR5146" s="5">
        <f t="shared" si="726"/>
        <v>1315414.3400000001</v>
      </c>
      <c r="AS5146" s="5">
        <f t="shared" si="727"/>
        <v>247633</v>
      </c>
      <c r="AT5146" t="s">
        <v>1641</v>
      </c>
      <c r="AU5146" t="s">
        <v>6199</v>
      </c>
      <c r="AV5146" t="s">
        <v>6200</v>
      </c>
      <c r="AW5146" t="s">
        <v>6175</v>
      </c>
      <c r="AX5146" t="s">
        <v>6177</v>
      </c>
      <c r="AY5146">
        <v>52</v>
      </c>
      <c r="AZ5146">
        <v>0</v>
      </c>
      <c r="BA5146">
        <v>0</v>
      </c>
      <c r="BB5146" t="s">
        <v>6168</v>
      </c>
      <c r="BC5146">
        <v>1</v>
      </c>
      <c r="BD5146">
        <v>5</v>
      </c>
      <c r="BE5146" t="s">
        <v>6219</v>
      </c>
      <c r="BF5146" t="s">
        <v>6210</v>
      </c>
      <c r="BG5146">
        <v>0</v>
      </c>
      <c r="BH5146" t="s">
        <v>6171</v>
      </c>
      <c r="BI5146">
        <v>26</v>
      </c>
      <c r="BJ5146" t="s">
        <v>6172</v>
      </c>
      <c r="BK5146">
        <v>0</v>
      </c>
      <c r="BL5146">
        <v>77</v>
      </c>
      <c r="BM5146" s="3">
        <f t="shared" si="728"/>
        <v>0.66233766233766234</v>
      </c>
    </row>
    <row r="5147" spans="1:65">
      <c r="A5147" t="s">
        <v>5288</v>
      </c>
      <c r="B5147" s="2">
        <v>45970</v>
      </c>
      <c r="C5147" t="s">
        <v>4641</v>
      </c>
      <c r="D5147" t="s">
        <v>5143</v>
      </c>
      <c r="E5147">
        <v>11</v>
      </c>
      <c r="F5147" t="s">
        <v>72</v>
      </c>
      <c r="G5147" t="s">
        <v>79</v>
      </c>
      <c r="H5147" t="s">
        <v>102</v>
      </c>
      <c r="I5147" t="s">
        <v>52</v>
      </c>
      <c r="J5147" t="s">
        <v>81</v>
      </c>
      <c r="K5147" t="s">
        <v>75</v>
      </c>
      <c r="L5147" t="s">
        <v>67</v>
      </c>
      <c r="M5147" t="s">
        <v>56</v>
      </c>
      <c r="N5147" t="s">
        <v>76</v>
      </c>
      <c r="O5147" t="s">
        <v>82</v>
      </c>
      <c r="P5147">
        <v>34</v>
      </c>
      <c r="Q5147">
        <v>35</v>
      </c>
      <c r="R5147">
        <v>36</v>
      </c>
      <c r="S5147">
        <v>1</v>
      </c>
      <c r="T5147">
        <f t="shared" si="720"/>
        <v>35</v>
      </c>
      <c r="U5147">
        <v>32</v>
      </c>
      <c r="V5147">
        <f t="shared" si="721"/>
        <v>3</v>
      </c>
      <c r="W5147" s="3">
        <f t="shared" si="722"/>
        <v>2.7777777777777776E-2</v>
      </c>
      <c r="X5147">
        <v>17</v>
      </c>
      <c r="Y5147" s="4">
        <v>5.9</v>
      </c>
      <c r="Z5147" s="4">
        <v>1.6</v>
      </c>
      <c r="AA5147" s="5">
        <v>78360.41</v>
      </c>
      <c r="AB5147" s="5">
        <f t="shared" si="723"/>
        <v>2507533.12</v>
      </c>
      <c r="AC5147" s="5">
        <v>51628.85</v>
      </c>
      <c r="AD5147" s="5">
        <f t="shared" si="724"/>
        <v>1858638.6</v>
      </c>
      <c r="AE5147" s="5">
        <v>114715.92</v>
      </c>
      <c r="AF5147" s="5">
        <v>30263.34</v>
      </c>
      <c r="AG5147" s="5">
        <v>8478.68</v>
      </c>
      <c r="AH5147" s="5">
        <v>2320</v>
      </c>
      <c r="AI5147" s="5">
        <v>6800</v>
      </c>
      <c r="AJ5147">
        <v>0</v>
      </c>
      <c r="AK5147" s="5">
        <v>0</v>
      </c>
      <c r="AL5147" s="5">
        <v>4346.18</v>
      </c>
      <c r="AM5147" s="5">
        <v>28506.35</v>
      </c>
      <c r="AN5147">
        <v>4</v>
      </c>
      <c r="AO5147">
        <v>8</v>
      </c>
      <c r="AP5147" t="str">
        <f t="shared" si="725"/>
        <v>No</v>
      </c>
      <c r="AQ5147">
        <v>2</v>
      </c>
      <c r="AR5147" s="5">
        <f t="shared" si="726"/>
        <v>2054069.07</v>
      </c>
      <c r="AS5147" s="5">
        <f t="shared" si="727"/>
        <v>453464.05</v>
      </c>
      <c r="AT5147" t="s">
        <v>116</v>
      </c>
      <c r="AU5147" t="s">
        <v>6164</v>
      </c>
      <c r="AV5147" t="s">
        <v>6165</v>
      </c>
      <c r="AW5147" t="s">
        <v>6166</v>
      </c>
      <c r="AX5147" t="s">
        <v>6184</v>
      </c>
      <c r="AY5147">
        <v>38</v>
      </c>
      <c r="AZ5147">
        <v>2</v>
      </c>
      <c r="BA5147">
        <v>21</v>
      </c>
      <c r="BB5147" t="s">
        <v>6185</v>
      </c>
      <c r="BC5147">
        <v>1</v>
      </c>
      <c r="BD5147">
        <v>3</v>
      </c>
      <c r="BE5147" t="s">
        <v>6218</v>
      </c>
      <c r="BF5147" t="s">
        <v>6170</v>
      </c>
      <c r="BG5147">
        <v>0</v>
      </c>
      <c r="BH5147" t="s">
        <v>6171</v>
      </c>
      <c r="BI5147">
        <v>7</v>
      </c>
      <c r="BJ5147" t="s">
        <v>6172</v>
      </c>
      <c r="BK5147">
        <v>0</v>
      </c>
      <c r="BL5147">
        <v>48</v>
      </c>
      <c r="BM5147" s="3">
        <f t="shared" si="728"/>
        <v>0.75</v>
      </c>
    </row>
    <row r="5148" spans="1:65">
      <c r="A5148" t="s">
        <v>5289</v>
      </c>
      <c r="B5148" s="2">
        <v>45970</v>
      </c>
      <c r="C5148" t="s">
        <v>4641</v>
      </c>
      <c r="D5148" t="s">
        <v>5143</v>
      </c>
      <c r="E5148">
        <v>11</v>
      </c>
      <c r="F5148" t="s">
        <v>61</v>
      </c>
      <c r="G5148" t="s">
        <v>79</v>
      </c>
      <c r="H5148" t="s">
        <v>100</v>
      </c>
      <c r="I5148" t="s">
        <v>64</v>
      </c>
      <c r="J5148" t="s">
        <v>53</v>
      </c>
      <c r="K5148" t="s">
        <v>75</v>
      </c>
      <c r="L5148" t="s">
        <v>55</v>
      </c>
      <c r="M5148" t="s">
        <v>68</v>
      </c>
      <c r="N5148" t="s">
        <v>94</v>
      </c>
      <c r="O5148" t="s">
        <v>58</v>
      </c>
      <c r="P5148">
        <v>71</v>
      </c>
      <c r="Q5148">
        <v>76</v>
      </c>
      <c r="R5148">
        <v>75</v>
      </c>
      <c r="S5148">
        <v>3</v>
      </c>
      <c r="T5148">
        <f t="shared" si="720"/>
        <v>72</v>
      </c>
      <c r="U5148">
        <v>69</v>
      </c>
      <c r="V5148">
        <f t="shared" si="721"/>
        <v>3</v>
      </c>
      <c r="W5148" s="3">
        <f t="shared" si="722"/>
        <v>0.04</v>
      </c>
      <c r="X5148">
        <v>27</v>
      </c>
      <c r="Y5148" s="4">
        <v>1.3</v>
      </c>
      <c r="Z5148" s="4">
        <v>1.2</v>
      </c>
      <c r="AA5148" s="5">
        <v>35660.14</v>
      </c>
      <c r="AB5148" s="5">
        <f t="shared" si="723"/>
        <v>2460549.66</v>
      </c>
      <c r="AC5148" s="5">
        <v>22490.28</v>
      </c>
      <c r="AD5148" s="5">
        <f t="shared" si="724"/>
        <v>1686771</v>
      </c>
      <c r="AE5148" s="5">
        <v>122484.93</v>
      </c>
      <c r="AF5148" s="5">
        <v>32561.66</v>
      </c>
      <c r="AG5148" s="5">
        <v>10049.129999999999</v>
      </c>
      <c r="AH5148" s="5">
        <v>1740</v>
      </c>
      <c r="AI5148" s="5">
        <v>9600</v>
      </c>
      <c r="AJ5148">
        <v>1</v>
      </c>
      <c r="AK5148" s="5">
        <v>8421.36</v>
      </c>
      <c r="AL5148" s="5">
        <v>1938.11</v>
      </c>
      <c r="AM5148" s="5">
        <v>46249.2</v>
      </c>
      <c r="AN5148">
        <v>4</v>
      </c>
      <c r="AO5148">
        <v>4</v>
      </c>
      <c r="AP5148" t="str">
        <f t="shared" si="725"/>
        <v>Yes</v>
      </c>
      <c r="AQ5148">
        <v>2</v>
      </c>
      <c r="AR5148" s="5">
        <f t="shared" si="726"/>
        <v>1919815.39</v>
      </c>
      <c r="AS5148" s="5">
        <f t="shared" si="727"/>
        <v>540734.27</v>
      </c>
      <c r="AT5148" t="s">
        <v>59</v>
      </c>
      <c r="AU5148" t="s">
        <v>6194</v>
      </c>
      <c r="AV5148" t="s">
        <v>6195</v>
      </c>
      <c r="AW5148" t="s">
        <v>6183</v>
      </c>
      <c r="AX5148" t="s">
        <v>6167</v>
      </c>
      <c r="AY5148">
        <v>74</v>
      </c>
      <c r="AZ5148">
        <v>0</v>
      </c>
      <c r="BA5148">
        <v>18</v>
      </c>
      <c r="BB5148" t="s">
        <v>6180</v>
      </c>
      <c r="BC5148">
        <v>0</v>
      </c>
      <c r="BD5148">
        <v>0</v>
      </c>
      <c r="BE5148" t="s">
        <v>6169</v>
      </c>
      <c r="BF5148" t="s">
        <v>6176</v>
      </c>
      <c r="BG5148">
        <v>0</v>
      </c>
      <c r="BH5148" t="s">
        <v>6171</v>
      </c>
      <c r="BI5148">
        <v>41</v>
      </c>
      <c r="BJ5148" t="s">
        <v>6172</v>
      </c>
      <c r="BK5148">
        <v>0</v>
      </c>
      <c r="BL5148">
        <v>82</v>
      </c>
      <c r="BM5148" s="3">
        <f t="shared" si="728"/>
        <v>0.91463414634146345</v>
      </c>
    </row>
    <row r="5149" spans="1:65">
      <c r="A5149" t="s">
        <v>5290</v>
      </c>
      <c r="B5149" s="2">
        <v>45970</v>
      </c>
      <c r="C5149" t="s">
        <v>4641</v>
      </c>
      <c r="D5149" t="s">
        <v>5143</v>
      </c>
      <c r="E5149">
        <v>11</v>
      </c>
      <c r="F5149" t="s">
        <v>78</v>
      </c>
      <c r="G5149" t="s">
        <v>50</v>
      </c>
      <c r="H5149" t="s">
        <v>161</v>
      </c>
      <c r="I5149" t="s">
        <v>64</v>
      </c>
      <c r="J5149" t="s">
        <v>81</v>
      </c>
      <c r="K5149" t="s">
        <v>75</v>
      </c>
      <c r="L5149" t="s">
        <v>92</v>
      </c>
      <c r="M5149" t="s">
        <v>56</v>
      </c>
      <c r="N5149" t="s">
        <v>57</v>
      </c>
      <c r="O5149" t="s">
        <v>82</v>
      </c>
      <c r="P5149">
        <v>21</v>
      </c>
      <c r="Q5149">
        <v>40</v>
      </c>
      <c r="R5149">
        <v>40</v>
      </c>
      <c r="S5149">
        <v>1</v>
      </c>
      <c r="T5149">
        <f t="shared" si="720"/>
        <v>39</v>
      </c>
      <c r="U5149">
        <v>17</v>
      </c>
      <c r="V5149">
        <f t="shared" si="721"/>
        <v>22</v>
      </c>
      <c r="W5149" s="3">
        <f t="shared" si="722"/>
        <v>2.5000000000000001E-2</v>
      </c>
      <c r="X5149">
        <v>10</v>
      </c>
      <c r="Y5149" s="4">
        <v>0.9</v>
      </c>
      <c r="Z5149" s="4">
        <v>1.5</v>
      </c>
      <c r="AA5149" s="5">
        <v>78343.47</v>
      </c>
      <c r="AB5149" s="5">
        <f t="shared" si="723"/>
        <v>1331838.99</v>
      </c>
      <c r="AC5149" s="5">
        <v>53402.19</v>
      </c>
      <c r="AD5149" s="5">
        <f t="shared" si="724"/>
        <v>2136087.6</v>
      </c>
      <c r="AE5149" s="5">
        <v>118242.16</v>
      </c>
      <c r="AF5149" s="5">
        <v>34851.18</v>
      </c>
      <c r="AG5149" s="5">
        <v>7646.51</v>
      </c>
      <c r="AH5149" s="5">
        <v>2175</v>
      </c>
      <c r="AI5149" s="5">
        <v>6800</v>
      </c>
      <c r="AJ5149">
        <v>0</v>
      </c>
      <c r="AK5149" s="5">
        <v>0</v>
      </c>
      <c r="AL5149" s="5">
        <v>33965.269999999997</v>
      </c>
      <c r="AM5149" s="5">
        <v>13211.2</v>
      </c>
      <c r="AN5149">
        <v>4</v>
      </c>
      <c r="AO5149">
        <v>6</v>
      </c>
      <c r="AP5149" t="str">
        <f t="shared" si="725"/>
        <v>No</v>
      </c>
      <c r="AQ5149">
        <v>1</v>
      </c>
      <c r="AR5149" s="5">
        <f t="shared" si="726"/>
        <v>2352978.92</v>
      </c>
      <c r="AS5149" s="5">
        <f t="shared" si="727"/>
        <v>-1021139.93</v>
      </c>
      <c r="AT5149" t="s">
        <v>59</v>
      </c>
      <c r="AU5149" t="s">
        <v>6164</v>
      </c>
      <c r="AV5149" t="s">
        <v>6165</v>
      </c>
      <c r="AW5149" t="s">
        <v>6166</v>
      </c>
      <c r="AX5149" t="s">
        <v>6184</v>
      </c>
      <c r="AY5149">
        <v>27</v>
      </c>
      <c r="AZ5149">
        <v>4</v>
      </c>
      <c r="BA5149">
        <v>55</v>
      </c>
      <c r="BB5149" t="s">
        <v>6180</v>
      </c>
      <c r="BC5149">
        <v>0</v>
      </c>
      <c r="BD5149">
        <v>2</v>
      </c>
      <c r="BE5149" t="s">
        <v>6219</v>
      </c>
      <c r="BF5149" t="s">
        <v>6170</v>
      </c>
      <c r="BG5149">
        <v>0</v>
      </c>
      <c r="BH5149" t="s">
        <v>6171</v>
      </c>
      <c r="BI5149">
        <v>12</v>
      </c>
      <c r="BJ5149" t="s">
        <v>6172</v>
      </c>
      <c r="BK5149">
        <v>0</v>
      </c>
      <c r="BL5149">
        <v>51</v>
      </c>
      <c r="BM5149" s="3">
        <f t="shared" si="728"/>
        <v>0.78431372549019607</v>
      </c>
    </row>
    <row r="5150" spans="1:65">
      <c r="A5150" t="s">
        <v>5291</v>
      </c>
      <c r="B5150" s="2">
        <v>45970</v>
      </c>
      <c r="C5150" t="s">
        <v>4641</v>
      </c>
      <c r="D5150" t="s">
        <v>5143</v>
      </c>
      <c r="E5150">
        <v>11</v>
      </c>
      <c r="F5150" t="s">
        <v>78</v>
      </c>
      <c r="G5150" t="s">
        <v>62</v>
      </c>
      <c r="H5150" t="s">
        <v>190</v>
      </c>
      <c r="I5150" t="s">
        <v>52</v>
      </c>
      <c r="J5150" t="s">
        <v>81</v>
      </c>
      <c r="K5150" t="s">
        <v>75</v>
      </c>
      <c r="L5150" t="s">
        <v>92</v>
      </c>
      <c r="M5150" t="s">
        <v>56</v>
      </c>
      <c r="N5150" t="s">
        <v>76</v>
      </c>
      <c r="O5150" t="s">
        <v>70</v>
      </c>
      <c r="P5150">
        <v>27</v>
      </c>
      <c r="Q5150">
        <v>40</v>
      </c>
      <c r="R5150">
        <v>40</v>
      </c>
      <c r="S5150">
        <v>1</v>
      </c>
      <c r="T5150">
        <f t="shared" si="720"/>
        <v>39</v>
      </c>
      <c r="U5150">
        <v>22</v>
      </c>
      <c r="V5150">
        <f t="shared" si="721"/>
        <v>17</v>
      </c>
      <c r="W5150" s="3">
        <f t="shared" si="722"/>
        <v>2.5000000000000001E-2</v>
      </c>
      <c r="X5150">
        <v>32</v>
      </c>
      <c r="Y5150" s="4">
        <v>1.5</v>
      </c>
      <c r="Z5150" s="4">
        <v>1.6</v>
      </c>
      <c r="AA5150" s="5">
        <v>77749.399999999994</v>
      </c>
      <c r="AB5150" s="5">
        <f t="shared" si="723"/>
        <v>1710486.8</v>
      </c>
      <c r="AC5150" s="5">
        <v>53293.23</v>
      </c>
      <c r="AD5150" s="5">
        <f t="shared" si="724"/>
        <v>2131729.2000000002</v>
      </c>
      <c r="AE5150" s="5">
        <v>129822.71</v>
      </c>
      <c r="AF5150" s="5">
        <v>36409.919999999998</v>
      </c>
      <c r="AG5150" s="5">
        <v>9355.8799999999992</v>
      </c>
      <c r="AH5150" s="5">
        <v>2320</v>
      </c>
      <c r="AI5150" s="5">
        <v>6800</v>
      </c>
      <c r="AJ5150">
        <v>0</v>
      </c>
      <c r="AK5150" s="5">
        <v>0</v>
      </c>
      <c r="AL5150" s="5">
        <v>26184.07</v>
      </c>
      <c r="AM5150" s="5">
        <v>13923.21</v>
      </c>
      <c r="AN5150">
        <v>4</v>
      </c>
      <c r="AO5150">
        <v>3</v>
      </c>
      <c r="AP5150" t="str">
        <f t="shared" si="725"/>
        <v>Yes</v>
      </c>
      <c r="AQ5150">
        <v>1</v>
      </c>
      <c r="AR5150" s="5">
        <f t="shared" si="726"/>
        <v>2356544.9900000002</v>
      </c>
      <c r="AS5150" s="5">
        <f t="shared" si="727"/>
        <v>-646058.18999999994</v>
      </c>
      <c r="AT5150" t="s">
        <v>59</v>
      </c>
      <c r="AU5150" t="s">
        <v>6164</v>
      </c>
      <c r="AV5150" t="s">
        <v>6165</v>
      </c>
      <c r="AW5150" t="s">
        <v>6166</v>
      </c>
      <c r="AX5150" t="s">
        <v>6184</v>
      </c>
      <c r="AY5150">
        <v>38</v>
      </c>
      <c r="AZ5150">
        <v>4</v>
      </c>
      <c r="BA5150">
        <v>88</v>
      </c>
      <c r="BB5150" t="s">
        <v>6180</v>
      </c>
      <c r="BC5150">
        <v>0</v>
      </c>
      <c r="BD5150">
        <v>0</v>
      </c>
      <c r="BE5150" t="s">
        <v>6169</v>
      </c>
      <c r="BF5150" t="s">
        <v>6170</v>
      </c>
      <c r="BG5150">
        <v>1</v>
      </c>
      <c r="BH5150" t="s">
        <v>6186</v>
      </c>
      <c r="BI5150">
        <v>21</v>
      </c>
      <c r="BJ5150" t="s">
        <v>6172</v>
      </c>
      <c r="BK5150">
        <v>0</v>
      </c>
      <c r="BL5150">
        <v>51</v>
      </c>
      <c r="BM5150" s="3">
        <f t="shared" si="728"/>
        <v>0.78431372549019607</v>
      </c>
    </row>
    <row r="5151" spans="1:65">
      <c r="A5151" t="s">
        <v>5292</v>
      </c>
      <c r="B5151" s="2">
        <v>45970</v>
      </c>
      <c r="C5151" t="s">
        <v>4641</v>
      </c>
      <c r="D5151" t="s">
        <v>5143</v>
      </c>
      <c r="E5151">
        <v>11</v>
      </c>
      <c r="F5151" t="s">
        <v>49</v>
      </c>
      <c r="G5151" t="s">
        <v>50</v>
      </c>
      <c r="H5151" t="s">
        <v>245</v>
      </c>
      <c r="I5151" t="s">
        <v>74</v>
      </c>
      <c r="J5151" t="s">
        <v>81</v>
      </c>
      <c r="K5151" t="s">
        <v>75</v>
      </c>
      <c r="L5151" t="s">
        <v>87</v>
      </c>
      <c r="M5151" t="s">
        <v>68</v>
      </c>
      <c r="N5151" t="s">
        <v>109</v>
      </c>
      <c r="O5151" t="s">
        <v>58</v>
      </c>
      <c r="P5151">
        <v>29</v>
      </c>
      <c r="Q5151">
        <v>40</v>
      </c>
      <c r="R5151">
        <v>39</v>
      </c>
      <c r="S5151">
        <v>1</v>
      </c>
      <c r="T5151">
        <f t="shared" si="720"/>
        <v>38</v>
      </c>
      <c r="U5151">
        <v>23</v>
      </c>
      <c r="V5151">
        <f t="shared" si="721"/>
        <v>15</v>
      </c>
      <c r="W5151" s="3">
        <f t="shared" si="722"/>
        <v>2.564102564102564E-2</v>
      </c>
      <c r="X5151">
        <v>29</v>
      </c>
      <c r="Y5151" s="4">
        <v>8.6999999999999993</v>
      </c>
      <c r="Z5151" s="4">
        <v>2.2999999999999998</v>
      </c>
      <c r="AA5151" s="5">
        <v>78864.759999999995</v>
      </c>
      <c r="AB5151" s="5">
        <f t="shared" si="723"/>
        <v>1813889.48</v>
      </c>
      <c r="AC5151" s="5">
        <v>51856.6</v>
      </c>
      <c r="AD5151" s="5">
        <f t="shared" si="724"/>
        <v>2022407.4</v>
      </c>
      <c r="AE5151" s="5">
        <v>119066.59</v>
      </c>
      <c r="AF5151" s="5">
        <v>35449.07</v>
      </c>
      <c r="AG5151" s="5">
        <v>9909.4599999999991</v>
      </c>
      <c r="AH5151" s="5">
        <v>3335</v>
      </c>
      <c r="AI5151" s="5">
        <v>6800</v>
      </c>
      <c r="AJ5151">
        <v>0</v>
      </c>
      <c r="AK5151" s="5">
        <v>0</v>
      </c>
      <c r="AL5151" s="5">
        <v>23255.919999999998</v>
      </c>
      <c r="AM5151" s="5">
        <v>34756.910000000003</v>
      </c>
      <c r="AN5151">
        <v>8</v>
      </c>
      <c r="AO5151">
        <v>8</v>
      </c>
      <c r="AP5151" t="str">
        <f t="shared" si="725"/>
        <v>Yes</v>
      </c>
      <c r="AQ5151">
        <v>0</v>
      </c>
      <c r="AR5151" s="5">
        <f t="shared" si="726"/>
        <v>2254980.35</v>
      </c>
      <c r="AS5151" s="5">
        <f t="shared" si="727"/>
        <v>-441090.87</v>
      </c>
      <c r="AT5151" t="s">
        <v>116</v>
      </c>
      <c r="AU5151" t="s">
        <v>6164</v>
      </c>
      <c r="AV5151" t="s">
        <v>6165</v>
      </c>
      <c r="AW5151" t="s">
        <v>6166</v>
      </c>
      <c r="AX5151" t="s">
        <v>6177</v>
      </c>
      <c r="AY5151">
        <v>40</v>
      </c>
      <c r="AZ5151">
        <v>4</v>
      </c>
      <c r="BA5151">
        <v>87</v>
      </c>
      <c r="BB5151" t="s">
        <v>6180</v>
      </c>
      <c r="BC5151">
        <v>0</v>
      </c>
      <c r="BD5151">
        <v>0</v>
      </c>
      <c r="BE5151" t="s">
        <v>6169</v>
      </c>
      <c r="BF5151" t="s">
        <v>6170</v>
      </c>
      <c r="BG5151">
        <v>1</v>
      </c>
      <c r="BH5151" t="s">
        <v>6186</v>
      </c>
      <c r="BI5151">
        <v>48</v>
      </c>
      <c r="BJ5151" t="s">
        <v>6172</v>
      </c>
      <c r="BK5151">
        <v>0</v>
      </c>
      <c r="BL5151">
        <v>46</v>
      </c>
      <c r="BM5151" s="3">
        <f t="shared" si="728"/>
        <v>0.84782608695652173</v>
      </c>
    </row>
    <row r="5152" spans="1:65">
      <c r="A5152" t="s">
        <v>5293</v>
      </c>
      <c r="B5152" s="2">
        <v>45970</v>
      </c>
      <c r="C5152" t="s">
        <v>4641</v>
      </c>
      <c r="D5152" t="s">
        <v>5143</v>
      </c>
      <c r="E5152">
        <v>11</v>
      </c>
      <c r="F5152" t="s">
        <v>49</v>
      </c>
      <c r="G5152" t="s">
        <v>62</v>
      </c>
      <c r="H5152" t="s">
        <v>141</v>
      </c>
      <c r="I5152" t="s">
        <v>74</v>
      </c>
      <c r="J5152" t="s">
        <v>65</v>
      </c>
      <c r="K5152" t="s">
        <v>75</v>
      </c>
      <c r="L5152" t="s">
        <v>87</v>
      </c>
      <c r="M5152" t="s">
        <v>56</v>
      </c>
      <c r="N5152" t="s">
        <v>76</v>
      </c>
      <c r="O5152" t="s">
        <v>70</v>
      </c>
      <c r="P5152">
        <v>52</v>
      </c>
      <c r="Q5152">
        <v>52</v>
      </c>
      <c r="R5152">
        <v>50</v>
      </c>
      <c r="S5152">
        <v>1</v>
      </c>
      <c r="T5152">
        <f t="shared" si="720"/>
        <v>49</v>
      </c>
      <c r="U5152">
        <v>49</v>
      </c>
      <c r="V5152">
        <f t="shared" si="721"/>
        <v>0</v>
      </c>
      <c r="W5152" s="3">
        <f t="shared" si="722"/>
        <v>0.02</v>
      </c>
      <c r="X5152">
        <v>29</v>
      </c>
      <c r="Y5152" s="4">
        <v>3.9</v>
      </c>
      <c r="Z5152" s="4">
        <v>1.6</v>
      </c>
      <c r="AA5152" s="5">
        <v>52292.1</v>
      </c>
      <c r="AB5152" s="5">
        <f t="shared" si="723"/>
        <v>2562312.9</v>
      </c>
      <c r="AC5152" s="5">
        <v>35743.06</v>
      </c>
      <c r="AD5152" s="5">
        <f t="shared" si="724"/>
        <v>1787153</v>
      </c>
      <c r="AE5152" s="5">
        <v>110278.96</v>
      </c>
      <c r="AF5152" s="5">
        <v>32217.67</v>
      </c>
      <c r="AG5152" s="5">
        <v>9549.27</v>
      </c>
      <c r="AH5152" s="5">
        <v>2320</v>
      </c>
      <c r="AI5152" s="5">
        <v>4600</v>
      </c>
      <c r="AJ5152">
        <v>0</v>
      </c>
      <c r="AK5152" s="5">
        <v>0</v>
      </c>
      <c r="AL5152" s="5">
        <v>0</v>
      </c>
      <c r="AM5152" s="5">
        <v>33140.910000000003</v>
      </c>
      <c r="AN5152">
        <v>4</v>
      </c>
      <c r="AO5152">
        <v>3</v>
      </c>
      <c r="AP5152" t="str">
        <f t="shared" si="725"/>
        <v>Yes</v>
      </c>
      <c r="AQ5152">
        <v>0</v>
      </c>
      <c r="AR5152" s="5">
        <f t="shared" si="726"/>
        <v>1979259.81</v>
      </c>
      <c r="AS5152" s="5">
        <f t="shared" si="727"/>
        <v>583053.09</v>
      </c>
      <c r="AT5152" t="s">
        <v>59</v>
      </c>
      <c r="AU5152" t="s">
        <v>6164</v>
      </c>
      <c r="AV5152" t="s">
        <v>6165</v>
      </c>
      <c r="AW5152" t="s">
        <v>6166</v>
      </c>
      <c r="AX5152" t="s">
        <v>6167</v>
      </c>
      <c r="AY5152">
        <v>52</v>
      </c>
      <c r="AZ5152">
        <v>0</v>
      </c>
      <c r="BA5152">
        <v>0</v>
      </c>
      <c r="BB5152" t="s">
        <v>6168</v>
      </c>
      <c r="BC5152">
        <v>0</v>
      </c>
      <c r="BD5152">
        <v>0</v>
      </c>
      <c r="BE5152" t="s">
        <v>6169</v>
      </c>
      <c r="BF5152" t="s">
        <v>6170</v>
      </c>
      <c r="BG5152">
        <v>0</v>
      </c>
      <c r="BH5152" t="s">
        <v>6171</v>
      </c>
      <c r="BI5152">
        <v>38</v>
      </c>
      <c r="BJ5152" t="s">
        <v>6172</v>
      </c>
      <c r="BK5152">
        <v>0</v>
      </c>
      <c r="BL5152">
        <v>60</v>
      </c>
      <c r="BM5152" s="3">
        <f t="shared" si="728"/>
        <v>0.83333333333333337</v>
      </c>
    </row>
    <row r="5153" spans="1:65">
      <c r="A5153" t="s">
        <v>5294</v>
      </c>
      <c r="B5153" s="2">
        <v>45971</v>
      </c>
      <c r="C5153" t="s">
        <v>4641</v>
      </c>
      <c r="D5153" t="s">
        <v>5143</v>
      </c>
      <c r="E5153">
        <v>11</v>
      </c>
      <c r="F5153" t="s">
        <v>61</v>
      </c>
      <c r="G5153" t="s">
        <v>62</v>
      </c>
      <c r="H5153" t="s">
        <v>63</v>
      </c>
      <c r="I5153" t="s">
        <v>52</v>
      </c>
      <c r="J5153" t="s">
        <v>53</v>
      </c>
      <c r="K5153" t="s">
        <v>75</v>
      </c>
      <c r="L5153" t="s">
        <v>55</v>
      </c>
      <c r="M5153" t="s">
        <v>56</v>
      </c>
      <c r="N5153" t="s">
        <v>57</v>
      </c>
      <c r="O5153" t="s">
        <v>70</v>
      </c>
      <c r="P5153">
        <v>48</v>
      </c>
      <c r="Q5153">
        <v>52</v>
      </c>
      <c r="R5153">
        <v>51</v>
      </c>
      <c r="S5153">
        <v>1</v>
      </c>
      <c r="T5153">
        <f t="shared" si="720"/>
        <v>50</v>
      </c>
      <c r="U5153">
        <v>47</v>
      </c>
      <c r="V5153">
        <f t="shared" si="721"/>
        <v>3</v>
      </c>
      <c r="W5153" s="3">
        <f t="shared" si="722"/>
        <v>1.9607843137254902E-2</v>
      </c>
      <c r="X5153">
        <v>37</v>
      </c>
      <c r="Y5153" s="4">
        <v>8.8000000000000007</v>
      </c>
      <c r="Z5153" s="4">
        <v>2.5</v>
      </c>
      <c r="AA5153" s="5">
        <v>36318.32</v>
      </c>
      <c r="AB5153" s="5">
        <f t="shared" si="723"/>
        <v>1706961.04</v>
      </c>
      <c r="AC5153" s="5">
        <v>23429.85</v>
      </c>
      <c r="AD5153" s="5">
        <f t="shared" si="724"/>
        <v>1194922.3500000001</v>
      </c>
      <c r="AE5153" s="5">
        <v>89586.63</v>
      </c>
      <c r="AF5153" s="5">
        <v>23547.97</v>
      </c>
      <c r="AG5153" s="5">
        <v>9729.9500000000007</v>
      </c>
      <c r="AH5153" s="5">
        <v>3625</v>
      </c>
      <c r="AI5153" s="5">
        <v>3200</v>
      </c>
      <c r="AJ5153">
        <v>0</v>
      </c>
      <c r="AK5153" s="5">
        <v>0</v>
      </c>
      <c r="AL5153" s="5">
        <v>2000.9</v>
      </c>
      <c r="AM5153" s="5">
        <v>28888.17</v>
      </c>
      <c r="AN5153">
        <v>4</v>
      </c>
      <c r="AO5153">
        <v>1</v>
      </c>
      <c r="AP5153" t="str">
        <f t="shared" si="725"/>
        <v>Yes</v>
      </c>
      <c r="AQ5153">
        <v>1</v>
      </c>
      <c r="AR5153" s="5">
        <f t="shared" si="726"/>
        <v>1355500.97</v>
      </c>
      <c r="AS5153" s="5">
        <f t="shared" si="727"/>
        <v>351460.07</v>
      </c>
      <c r="AT5153" t="s">
        <v>59</v>
      </c>
      <c r="AU5153" t="s">
        <v>6164</v>
      </c>
      <c r="AV5153" t="s">
        <v>6165</v>
      </c>
      <c r="AW5153" t="s">
        <v>6166</v>
      </c>
      <c r="AX5153" t="s">
        <v>6177</v>
      </c>
      <c r="AY5153">
        <v>49</v>
      </c>
      <c r="AZ5153">
        <v>0</v>
      </c>
      <c r="BA5153">
        <v>21</v>
      </c>
      <c r="BB5153" t="s">
        <v>6180</v>
      </c>
      <c r="BC5153">
        <v>0</v>
      </c>
      <c r="BD5153">
        <v>0</v>
      </c>
      <c r="BE5153" t="s">
        <v>6169</v>
      </c>
      <c r="BF5153" t="s">
        <v>6170</v>
      </c>
      <c r="BG5153">
        <v>1</v>
      </c>
      <c r="BH5153" t="s">
        <v>6179</v>
      </c>
      <c r="BI5153">
        <v>24</v>
      </c>
      <c r="BJ5153" t="s">
        <v>6172</v>
      </c>
      <c r="BK5153">
        <v>0</v>
      </c>
      <c r="BL5153">
        <v>75</v>
      </c>
      <c r="BM5153" s="3">
        <f t="shared" si="728"/>
        <v>0.68</v>
      </c>
    </row>
    <row r="5154" spans="1:65">
      <c r="A5154" t="s">
        <v>5295</v>
      </c>
      <c r="B5154" s="2">
        <v>45971</v>
      </c>
      <c r="C5154" t="s">
        <v>4641</v>
      </c>
      <c r="D5154" t="s">
        <v>5143</v>
      </c>
      <c r="E5154">
        <v>11</v>
      </c>
      <c r="F5154" t="s">
        <v>49</v>
      </c>
      <c r="G5154" t="s">
        <v>79</v>
      </c>
      <c r="H5154" t="s">
        <v>106</v>
      </c>
      <c r="I5154" t="s">
        <v>74</v>
      </c>
      <c r="J5154" t="s">
        <v>53</v>
      </c>
      <c r="K5154" t="s">
        <v>66</v>
      </c>
      <c r="L5154" t="s">
        <v>92</v>
      </c>
      <c r="M5154" t="s">
        <v>56</v>
      </c>
      <c r="N5154" t="s">
        <v>69</v>
      </c>
      <c r="O5154" t="s">
        <v>82</v>
      </c>
      <c r="P5154">
        <v>62</v>
      </c>
      <c r="Q5154">
        <v>66</v>
      </c>
      <c r="R5154">
        <v>65</v>
      </c>
      <c r="S5154">
        <v>2</v>
      </c>
      <c r="T5154">
        <f t="shared" si="720"/>
        <v>63</v>
      </c>
      <c r="U5154">
        <v>59</v>
      </c>
      <c r="V5154">
        <f t="shared" si="721"/>
        <v>4</v>
      </c>
      <c r="W5154" s="3">
        <f t="shared" si="722"/>
        <v>3.0769230769230771E-2</v>
      </c>
      <c r="X5154">
        <v>31</v>
      </c>
      <c r="Y5154" s="4">
        <v>0.6</v>
      </c>
      <c r="Z5154" s="4">
        <v>1.4</v>
      </c>
      <c r="AA5154" s="5">
        <v>34103.300000000003</v>
      </c>
      <c r="AB5154" s="5">
        <f t="shared" si="723"/>
        <v>2012094.7</v>
      </c>
      <c r="AC5154" s="5">
        <v>23821.03</v>
      </c>
      <c r="AD5154" s="5">
        <f t="shared" si="724"/>
        <v>1548366.95</v>
      </c>
      <c r="AE5154" s="5">
        <v>111532.62</v>
      </c>
      <c r="AF5154" s="5">
        <v>31554.65</v>
      </c>
      <c r="AG5154" s="5">
        <v>10464.94</v>
      </c>
      <c r="AH5154" s="5">
        <v>2030</v>
      </c>
      <c r="AI5154" s="5">
        <v>6400</v>
      </c>
      <c r="AJ5154">
        <v>0</v>
      </c>
      <c r="AK5154" s="5">
        <v>0</v>
      </c>
      <c r="AL5154" s="5">
        <v>2551.61</v>
      </c>
      <c r="AM5154" s="5">
        <v>39659.47</v>
      </c>
      <c r="AN5154">
        <v>4</v>
      </c>
      <c r="AO5154">
        <v>2</v>
      </c>
      <c r="AP5154" t="str">
        <f t="shared" si="725"/>
        <v>Yes</v>
      </c>
      <c r="AQ5154">
        <v>1</v>
      </c>
      <c r="AR5154" s="5">
        <f t="shared" si="726"/>
        <v>1752560.24</v>
      </c>
      <c r="AS5154" s="5">
        <f t="shared" si="727"/>
        <v>259534.46</v>
      </c>
      <c r="AT5154" t="s">
        <v>59</v>
      </c>
      <c r="AU5154" t="s">
        <v>6164</v>
      </c>
      <c r="AV5154" t="s">
        <v>6165</v>
      </c>
      <c r="AW5154" t="s">
        <v>6166</v>
      </c>
      <c r="AX5154" t="s">
        <v>6167</v>
      </c>
      <c r="AY5154">
        <v>64</v>
      </c>
      <c r="AZ5154">
        <v>1</v>
      </c>
      <c r="BA5154">
        <v>30</v>
      </c>
      <c r="BB5154" t="s">
        <v>6180</v>
      </c>
      <c r="BC5154">
        <v>0</v>
      </c>
      <c r="BD5154">
        <v>0</v>
      </c>
      <c r="BE5154" t="s">
        <v>6169</v>
      </c>
      <c r="BF5154" t="s">
        <v>6170</v>
      </c>
      <c r="BG5154">
        <v>5</v>
      </c>
      <c r="BH5154" t="s">
        <v>6208</v>
      </c>
      <c r="BI5154">
        <v>123</v>
      </c>
      <c r="BJ5154" t="s">
        <v>6193</v>
      </c>
      <c r="BK5154">
        <v>0</v>
      </c>
      <c r="BL5154">
        <v>73</v>
      </c>
      <c r="BM5154" s="3">
        <f t="shared" si="728"/>
        <v>0.8904109589041096</v>
      </c>
    </row>
    <row r="5155" spans="1:65">
      <c r="A5155" t="s">
        <v>5296</v>
      </c>
      <c r="B5155" s="2">
        <v>45971</v>
      </c>
      <c r="C5155" t="s">
        <v>4641</v>
      </c>
      <c r="D5155" t="s">
        <v>5143</v>
      </c>
      <c r="E5155">
        <v>11</v>
      </c>
      <c r="F5155" t="s">
        <v>72</v>
      </c>
      <c r="G5155" t="s">
        <v>62</v>
      </c>
      <c r="H5155" t="s">
        <v>175</v>
      </c>
      <c r="I5155" t="s">
        <v>74</v>
      </c>
      <c r="J5155" t="s">
        <v>53</v>
      </c>
      <c r="K5155" t="s">
        <v>75</v>
      </c>
      <c r="L5155" t="s">
        <v>55</v>
      </c>
      <c r="M5155" t="s">
        <v>56</v>
      </c>
      <c r="N5155" t="s">
        <v>69</v>
      </c>
      <c r="O5155" t="s">
        <v>70</v>
      </c>
      <c r="P5155">
        <v>56</v>
      </c>
      <c r="Q5155">
        <v>60</v>
      </c>
      <c r="R5155">
        <v>62</v>
      </c>
      <c r="S5155">
        <v>1</v>
      </c>
      <c r="T5155">
        <f t="shared" si="720"/>
        <v>61</v>
      </c>
      <c r="U5155">
        <v>54</v>
      </c>
      <c r="V5155">
        <f t="shared" si="721"/>
        <v>7</v>
      </c>
      <c r="W5155" s="3">
        <f t="shared" si="722"/>
        <v>1.6129032258064516E-2</v>
      </c>
      <c r="X5155">
        <v>23</v>
      </c>
      <c r="Y5155" s="4">
        <v>7</v>
      </c>
      <c r="Z5155" s="4">
        <v>1.4</v>
      </c>
      <c r="AA5155" s="5">
        <v>36230.54</v>
      </c>
      <c r="AB5155" s="5">
        <f t="shared" si="723"/>
        <v>1956449.16</v>
      </c>
      <c r="AC5155" s="5">
        <v>23477.66</v>
      </c>
      <c r="AD5155" s="5">
        <f t="shared" si="724"/>
        <v>1455614.92</v>
      </c>
      <c r="AE5155" s="5">
        <v>106935.99</v>
      </c>
      <c r="AF5155" s="5">
        <v>28142.71</v>
      </c>
      <c r="AG5155" s="5">
        <v>8587.9699999999993</v>
      </c>
      <c r="AH5155" s="5">
        <v>2030</v>
      </c>
      <c r="AI5155" s="5">
        <v>3200</v>
      </c>
      <c r="AJ5155">
        <v>0</v>
      </c>
      <c r="AK5155" s="5">
        <v>0</v>
      </c>
      <c r="AL5155" s="5">
        <v>4438.49</v>
      </c>
      <c r="AM5155" s="5">
        <v>33981.65</v>
      </c>
      <c r="AN5155">
        <v>4</v>
      </c>
      <c r="AO5155">
        <v>3</v>
      </c>
      <c r="AP5155" t="str">
        <f t="shared" si="725"/>
        <v>Yes</v>
      </c>
      <c r="AQ5155">
        <v>0</v>
      </c>
      <c r="AR5155" s="5">
        <f t="shared" si="726"/>
        <v>1642931.73</v>
      </c>
      <c r="AS5155" s="5">
        <f t="shared" si="727"/>
        <v>313517.43</v>
      </c>
      <c r="AT5155" t="s">
        <v>59</v>
      </c>
      <c r="AU5155" t="s">
        <v>6164</v>
      </c>
      <c r="AV5155" t="s">
        <v>6165</v>
      </c>
      <c r="AW5155" t="s">
        <v>6166</v>
      </c>
      <c r="AX5155" t="s">
        <v>6184</v>
      </c>
      <c r="AY5155">
        <v>62</v>
      </c>
      <c r="AZ5155">
        <v>3</v>
      </c>
      <c r="BA5155">
        <v>42</v>
      </c>
      <c r="BB5155" t="s">
        <v>6185</v>
      </c>
      <c r="BC5155">
        <v>0</v>
      </c>
      <c r="BD5155">
        <v>0</v>
      </c>
      <c r="BE5155" t="s">
        <v>6169</v>
      </c>
      <c r="BF5155" t="s">
        <v>6170</v>
      </c>
      <c r="BG5155">
        <v>1</v>
      </c>
      <c r="BH5155" t="s">
        <v>6179</v>
      </c>
      <c r="BI5155">
        <v>49</v>
      </c>
      <c r="BJ5155" t="s">
        <v>6172</v>
      </c>
      <c r="BK5155">
        <v>0</v>
      </c>
      <c r="BL5155">
        <v>75</v>
      </c>
      <c r="BM5155" s="3">
        <f t="shared" si="728"/>
        <v>0.82666666666666666</v>
      </c>
    </row>
    <row r="5156" spans="1:65">
      <c r="A5156" t="s">
        <v>5297</v>
      </c>
      <c r="B5156" s="2">
        <v>45971</v>
      </c>
      <c r="C5156" t="s">
        <v>4641</v>
      </c>
      <c r="D5156" t="s">
        <v>5143</v>
      </c>
      <c r="E5156">
        <v>11</v>
      </c>
      <c r="F5156" t="s">
        <v>78</v>
      </c>
      <c r="G5156" t="s">
        <v>50</v>
      </c>
      <c r="H5156" t="s">
        <v>161</v>
      </c>
      <c r="I5156" t="s">
        <v>74</v>
      </c>
      <c r="J5156" t="s">
        <v>65</v>
      </c>
      <c r="K5156" t="s">
        <v>75</v>
      </c>
      <c r="L5156" t="s">
        <v>67</v>
      </c>
      <c r="M5156" t="s">
        <v>68</v>
      </c>
      <c r="N5156" t="s">
        <v>69</v>
      </c>
      <c r="O5156" t="s">
        <v>82</v>
      </c>
      <c r="P5156">
        <v>52</v>
      </c>
      <c r="Q5156">
        <v>52</v>
      </c>
      <c r="R5156">
        <v>49</v>
      </c>
      <c r="S5156">
        <v>4</v>
      </c>
      <c r="T5156">
        <f t="shared" si="720"/>
        <v>45</v>
      </c>
      <c r="U5156">
        <v>45</v>
      </c>
      <c r="V5156">
        <f t="shared" si="721"/>
        <v>0</v>
      </c>
      <c r="W5156" s="3">
        <f t="shared" si="722"/>
        <v>8.1632653061224483E-2</v>
      </c>
      <c r="X5156">
        <v>22</v>
      </c>
      <c r="Y5156" s="4">
        <v>5.3</v>
      </c>
      <c r="Z5156" s="4">
        <v>1.1000000000000001</v>
      </c>
      <c r="AA5156" s="5">
        <v>52323.08</v>
      </c>
      <c r="AB5156" s="5">
        <f t="shared" si="723"/>
        <v>2354538.6</v>
      </c>
      <c r="AC5156" s="5">
        <v>32397.11</v>
      </c>
      <c r="AD5156" s="5">
        <f t="shared" si="724"/>
        <v>1587458.39</v>
      </c>
      <c r="AE5156" s="5">
        <v>108017.32</v>
      </c>
      <c r="AF5156" s="5">
        <v>32214.57</v>
      </c>
      <c r="AG5156" s="5">
        <v>8710.27</v>
      </c>
      <c r="AH5156" s="5">
        <v>1595</v>
      </c>
      <c r="AI5156" s="5">
        <v>22954.05</v>
      </c>
      <c r="AJ5156">
        <v>2</v>
      </c>
      <c r="AK5156" s="5">
        <v>26991.99</v>
      </c>
      <c r="AL5156" s="5">
        <v>0</v>
      </c>
      <c r="AM5156" s="5">
        <v>30857.11</v>
      </c>
      <c r="AN5156">
        <v>4</v>
      </c>
      <c r="AO5156">
        <v>3</v>
      </c>
      <c r="AP5156" t="str">
        <f t="shared" si="725"/>
        <v>Yes</v>
      </c>
      <c r="AQ5156">
        <v>2</v>
      </c>
      <c r="AR5156" s="5">
        <f t="shared" si="726"/>
        <v>1818798.7</v>
      </c>
      <c r="AS5156" s="5">
        <f t="shared" si="727"/>
        <v>535739.9</v>
      </c>
      <c r="AT5156" t="s">
        <v>116</v>
      </c>
      <c r="AU5156" t="s">
        <v>6199</v>
      </c>
      <c r="AV5156" t="s">
        <v>6200</v>
      </c>
      <c r="AW5156" t="s">
        <v>6175</v>
      </c>
      <c r="AX5156" t="s">
        <v>6167</v>
      </c>
      <c r="AY5156">
        <v>52</v>
      </c>
      <c r="AZ5156">
        <v>0</v>
      </c>
      <c r="BA5156">
        <v>0</v>
      </c>
      <c r="BB5156" t="s">
        <v>6168</v>
      </c>
      <c r="BC5156">
        <v>0</v>
      </c>
      <c r="BD5156">
        <v>0</v>
      </c>
      <c r="BE5156" t="s">
        <v>6169</v>
      </c>
      <c r="BF5156" t="s">
        <v>6210</v>
      </c>
      <c r="BG5156">
        <v>0</v>
      </c>
      <c r="BH5156" t="s">
        <v>6171</v>
      </c>
      <c r="BI5156">
        <v>31</v>
      </c>
      <c r="BJ5156" t="s">
        <v>6172</v>
      </c>
      <c r="BK5156">
        <v>0</v>
      </c>
      <c r="BL5156">
        <v>59</v>
      </c>
      <c r="BM5156" s="3">
        <f t="shared" si="728"/>
        <v>0.83050847457627119</v>
      </c>
    </row>
    <row r="5157" spans="1:65">
      <c r="A5157" t="s">
        <v>5298</v>
      </c>
      <c r="B5157" s="2">
        <v>45971</v>
      </c>
      <c r="C5157" t="s">
        <v>4641</v>
      </c>
      <c r="D5157" t="s">
        <v>5143</v>
      </c>
      <c r="E5157">
        <v>11</v>
      </c>
      <c r="F5157" t="s">
        <v>61</v>
      </c>
      <c r="G5157" t="s">
        <v>79</v>
      </c>
      <c r="H5157" t="s">
        <v>84</v>
      </c>
      <c r="I5157" t="s">
        <v>64</v>
      </c>
      <c r="J5157" t="s">
        <v>53</v>
      </c>
      <c r="K5157" t="s">
        <v>66</v>
      </c>
      <c r="L5157" t="s">
        <v>55</v>
      </c>
      <c r="M5157" t="s">
        <v>56</v>
      </c>
      <c r="N5157" t="s">
        <v>76</v>
      </c>
      <c r="O5157" t="s">
        <v>70</v>
      </c>
      <c r="P5157">
        <v>61</v>
      </c>
      <c r="Q5157">
        <v>62</v>
      </c>
      <c r="R5157">
        <v>60</v>
      </c>
      <c r="S5157">
        <v>1</v>
      </c>
      <c r="T5157">
        <f t="shared" si="720"/>
        <v>59</v>
      </c>
      <c r="U5157">
        <v>58</v>
      </c>
      <c r="V5157">
        <f t="shared" si="721"/>
        <v>1</v>
      </c>
      <c r="W5157" s="3">
        <f t="shared" si="722"/>
        <v>1.6666666666666666E-2</v>
      </c>
      <c r="X5157">
        <v>22</v>
      </c>
      <c r="Y5157" s="4">
        <v>6.6</v>
      </c>
      <c r="Z5157" s="4">
        <v>1.5</v>
      </c>
      <c r="AA5157" s="5">
        <v>34217.96</v>
      </c>
      <c r="AB5157" s="5">
        <f t="shared" si="723"/>
        <v>1984641.68</v>
      </c>
      <c r="AC5157" s="5">
        <v>23402.02</v>
      </c>
      <c r="AD5157" s="5">
        <f t="shared" si="724"/>
        <v>1404121.2</v>
      </c>
      <c r="AE5157" s="5">
        <v>100908.62</v>
      </c>
      <c r="AF5157" s="5">
        <v>25586.91</v>
      </c>
      <c r="AG5157" s="5">
        <v>8764.69</v>
      </c>
      <c r="AH5157" s="5">
        <v>2175</v>
      </c>
      <c r="AI5157" s="5">
        <v>3200</v>
      </c>
      <c r="AJ5157">
        <v>0</v>
      </c>
      <c r="AK5157" s="5">
        <v>0</v>
      </c>
      <c r="AL5157" s="5">
        <v>677.91</v>
      </c>
      <c r="AM5157" s="5">
        <v>39151.08</v>
      </c>
      <c r="AN5157">
        <v>4</v>
      </c>
      <c r="AO5157">
        <v>4</v>
      </c>
      <c r="AP5157" t="str">
        <f t="shared" si="725"/>
        <v>Yes</v>
      </c>
      <c r="AQ5157">
        <v>0</v>
      </c>
      <c r="AR5157" s="5">
        <f t="shared" si="726"/>
        <v>1584585.41</v>
      </c>
      <c r="AS5157" s="5">
        <f t="shared" si="727"/>
        <v>400056.27</v>
      </c>
      <c r="AT5157" t="s">
        <v>59</v>
      </c>
      <c r="AU5157" t="s">
        <v>6164</v>
      </c>
      <c r="AV5157" t="s">
        <v>6165</v>
      </c>
      <c r="AW5157" t="s">
        <v>6166</v>
      </c>
      <c r="AX5157" t="s">
        <v>6167</v>
      </c>
      <c r="AY5157">
        <v>64</v>
      </c>
      <c r="AZ5157">
        <v>0</v>
      </c>
      <c r="BA5157">
        <v>13</v>
      </c>
      <c r="BB5157" t="s">
        <v>6198</v>
      </c>
      <c r="BC5157">
        <v>0</v>
      </c>
      <c r="BD5157">
        <v>0</v>
      </c>
      <c r="BE5157" t="s">
        <v>6169</v>
      </c>
      <c r="BF5157" t="s">
        <v>6170</v>
      </c>
      <c r="BG5157">
        <v>1</v>
      </c>
      <c r="BH5157" t="s">
        <v>6179</v>
      </c>
      <c r="BI5157">
        <v>54</v>
      </c>
      <c r="BJ5157" t="s">
        <v>6187</v>
      </c>
      <c r="BK5157">
        <v>0</v>
      </c>
      <c r="BL5157">
        <v>71</v>
      </c>
      <c r="BM5157" s="3">
        <f t="shared" si="728"/>
        <v>0.84507042253521125</v>
      </c>
    </row>
    <row r="5158" spans="1:65">
      <c r="A5158" t="s">
        <v>5299</v>
      </c>
      <c r="B5158" s="2">
        <v>45971</v>
      </c>
      <c r="C5158" t="s">
        <v>4641</v>
      </c>
      <c r="D5158" t="s">
        <v>5143</v>
      </c>
      <c r="E5158">
        <v>11</v>
      </c>
      <c r="F5158" t="s">
        <v>78</v>
      </c>
      <c r="G5158" t="s">
        <v>79</v>
      </c>
      <c r="H5158" t="s">
        <v>113</v>
      </c>
      <c r="I5158" t="s">
        <v>64</v>
      </c>
      <c r="J5158" t="s">
        <v>53</v>
      </c>
      <c r="K5158" t="s">
        <v>75</v>
      </c>
      <c r="L5158" t="s">
        <v>55</v>
      </c>
      <c r="M5158" t="s">
        <v>56</v>
      </c>
      <c r="N5158" t="s">
        <v>94</v>
      </c>
      <c r="O5158" t="s">
        <v>82</v>
      </c>
      <c r="P5158">
        <v>70</v>
      </c>
      <c r="Q5158">
        <v>72</v>
      </c>
      <c r="R5158">
        <v>69</v>
      </c>
      <c r="S5158">
        <v>2</v>
      </c>
      <c r="T5158">
        <f t="shared" si="720"/>
        <v>67</v>
      </c>
      <c r="U5158">
        <v>67</v>
      </c>
      <c r="V5158">
        <f t="shared" si="721"/>
        <v>0</v>
      </c>
      <c r="W5158" s="3">
        <f t="shared" si="722"/>
        <v>2.8985507246376812E-2</v>
      </c>
      <c r="X5158">
        <v>34</v>
      </c>
      <c r="Y5158" s="4">
        <v>1.8</v>
      </c>
      <c r="Z5158" s="4">
        <v>1.4</v>
      </c>
      <c r="AA5158" s="5">
        <v>36422.379999999997</v>
      </c>
      <c r="AB5158" s="5">
        <f t="shared" si="723"/>
        <v>2440299.46</v>
      </c>
      <c r="AC5158" s="5">
        <v>23564.44</v>
      </c>
      <c r="AD5158" s="5">
        <f t="shared" si="724"/>
        <v>1625946.36</v>
      </c>
      <c r="AE5158" s="5">
        <v>114342.29</v>
      </c>
      <c r="AF5158" s="5">
        <v>33315.82</v>
      </c>
      <c r="AG5158" s="5">
        <v>10847.45</v>
      </c>
      <c r="AH5158" s="5">
        <v>2030</v>
      </c>
      <c r="AI5158" s="5">
        <v>6400</v>
      </c>
      <c r="AJ5158">
        <v>0</v>
      </c>
      <c r="AK5158" s="5">
        <v>0</v>
      </c>
      <c r="AL5158" s="5">
        <v>0</v>
      </c>
      <c r="AM5158" s="5">
        <v>50162.69</v>
      </c>
      <c r="AN5158">
        <v>4</v>
      </c>
      <c r="AO5158">
        <v>5</v>
      </c>
      <c r="AP5158" t="str">
        <f t="shared" si="725"/>
        <v>No</v>
      </c>
      <c r="AQ5158">
        <v>3</v>
      </c>
      <c r="AR5158" s="5">
        <f t="shared" si="726"/>
        <v>1843044.61</v>
      </c>
      <c r="AS5158" s="5">
        <f t="shared" si="727"/>
        <v>597254.85</v>
      </c>
      <c r="AT5158" t="s">
        <v>59</v>
      </c>
      <c r="AU5158" t="s">
        <v>6164</v>
      </c>
      <c r="AV5158" t="s">
        <v>6165</v>
      </c>
      <c r="AW5158" t="s">
        <v>6166</v>
      </c>
      <c r="AX5158" t="s">
        <v>6167</v>
      </c>
      <c r="AY5158">
        <v>70</v>
      </c>
      <c r="AZ5158">
        <v>0</v>
      </c>
      <c r="BA5158">
        <v>0</v>
      </c>
      <c r="BB5158" t="s">
        <v>6168</v>
      </c>
      <c r="BC5158">
        <v>1</v>
      </c>
      <c r="BD5158">
        <v>0</v>
      </c>
      <c r="BE5158" t="s">
        <v>6178</v>
      </c>
      <c r="BF5158" t="s">
        <v>6170</v>
      </c>
      <c r="BG5158">
        <v>0</v>
      </c>
      <c r="BH5158" t="s">
        <v>6171</v>
      </c>
      <c r="BI5158">
        <v>52</v>
      </c>
      <c r="BJ5158" t="s">
        <v>6187</v>
      </c>
      <c r="BK5158">
        <v>0</v>
      </c>
      <c r="BL5158">
        <v>75</v>
      </c>
      <c r="BM5158" s="3">
        <f t="shared" si="728"/>
        <v>0.92</v>
      </c>
    </row>
    <row r="5159" spans="1:65">
      <c r="A5159" t="s">
        <v>5300</v>
      </c>
      <c r="B5159" s="2">
        <v>45971</v>
      </c>
      <c r="C5159" t="s">
        <v>4641</v>
      </c>
      <c r="D5159" t="s">
        <v>5143</v>
      </c>
      <c r="E5159">
        <v>11</v>
      </c>
      <c r="F5159" t="s">
        <v>72</v>
      </c>
      <c r="G5159" t="s">
        <v>50</v>
      </c>
      <c r="H5159" t="s">
        <v>73</v>
      </c>
      <c r="I5159" t="s">
        <v>52</v>
      </c>
      <c r="J5159" t="s">
        <v>65</v>
      </c>
      <c r="K5159" t="s">
        <v>54</v>
      </c>
      <c r="L5159" t="s">
        <v>92</v>
      </c>
      <c r="M5159" t="s">
        <v>56</v>
      </c>
      <c r="N5159" t="s">
        <v>94</v>
      </c>
      <c r="O5159" t="s">
        <v>58</v>
      </c>
      <c r="P5159">
        <v>53</v>
      </c>
      <c r="Q5159">
        <v>54</v>
      </c>
      <c r="R5159">
        <v>53</v>
      </c>
      <c r="S5159">
        <v>1</v>
      </c>
      <c r="T5159">
        <f t="shared" si="720"/>
        <v>52</v>
      </c>
      <c r="U5159">
        <v>52</v>
      </c>
      <c r="V5159">
        <f t="shared" si="721"/>
        <v>0</v>
      </c>
      <c r="W5159" s="3">
        <f t="shared" si="722"/>
        <v>1.8867924528301886E-2</v>
      </c>
      <c r="X5159">
        <v>36</v>
      </c>
      <c r="Y5159" s="4">
        <v>0.8</v>
      </c>
      <c r="Z5159" s="4">
        <v>0.7</v>
      </c>
      <c r="AA5159" s="5">
        <v>56523.72</v>
      </c>
      <c r="AB5159" s="5">
        <f t="shared" si="723"/>
        <v>2939233.44</v>
      </c>
      <c r="AC5159" s="5">
        <v>35097.79</v>
      </c>
      <c r="AD5159" s="5">
        <f t="shared" si="724"/>
        <v>1860182.87</v>
      </c>
      <c r="AE5159" s="5">
        <v>121256.71</v>
      </c>
      <c r="AF5159" s="5">
        <v>32875.71</v>
      </c>
      <c r="AG5159" s="5">
        <v>9562.1200000000008</v>
      </c>
      <c r="AH5159" s="5">
        <v>1015</v>
      </c>
      <c r="AI5159" s="5">
        <v>4600</v>
      </c>
      <c r="AJ5159">
        <v>0</v>
      </c>
      <c r="AK5159" s="5">
        <v>0</v>
      </c>
      <c r="AL5159" s="5">
        <v>0</v>
      </c>
      <c r="AM5159" s="5">
        <v>32049.4</v>
      </c>
      <c r="AN5159">
        <v>4</v>
      </c>
      <c r="AO5159">
        <v>4</v>
      </c>
      <c r="AP5159" t="str">
        <f t="shared" si="725"/>
        <v>Yes</v>
      </c>
      <c r="AQ5159">
        <v>1</v>
      </c>
      <c r="AR5159" s="5">
        <f t="shared" si="726"/>
        <v>2061541.81</v>
      </c>
      <c r="AS5159" s="5">
        <f t="shared" si="727"/>
        <v>877691.63</v>
      </c>
      <c r="AT5159" t="s">
        <v>59</v>
      </c>
      <c r="AU5159" t="s">
        <v>6164</v>
      </c>
      <c r="AV5159" t="s">
        <v>6165</v>
      </c>
      <c r="AW5159" t="s">
        <v>6166</v>
      </c>
      <c r="AX5159" t="s">
        <v>6167</v>
      </c>
      <c r="AY5159">
        <v>59</v>
      </c>
      <c r="AZ5159">
        <v>3</v>
      </c>
      <c r="BA5159">
        <v>0</v>
      </c>
      <c r="BB5159" t="s">
        <v>6168</v>
      </c>
      <c r="BC5159">
        <v>0</v>
      </c>
      <c r="BD5159">
        <v>0</v>
      </c>
      <c r="BE5159" t="s">
        <v>6169</v>
      </c>
      <c r="BF5159" t="s">
        <v>6170</v>
      </c>
      <c r="BG5159">
        <v>0</v>
      </c>
      <c r="BH5159" t="s">
        <v>6171</v>
      </c>
      <c r="BI5159">
        <v>55</v>
      </c>
      <c r="BJ5159" t="s">
        <v>6187</v>
      </c>
      <c r="BK5159">
        <v>0</v>
      </c>
      <c r="BL5159">
        <v>58</v>
      </c>
      <c r="BM5159" s="3">
        <f t="shared" si="728"/>
        <v>0.91379310344827591</v>
      </c>
    </row>
    <row r="5160" spans="1:65">
      <c r="A5160" t="s">
        <v>5301</v>
      </c>
      <c r="B5160" s="2">
        <v>45971</v>
      </c>
      <c r="C5160" t="s">
        <v>4641</v>
      </c>
      <c r="D5160" t="s">
        <v>5143</v>
      </c>
      <c r="E5160">
        <v>11</v>
      </c>
      <c r="F5160" t="s">
        <v>72</v>
      </c>
      <c r="G5160" t="s">
        <v>62</v>
      </c>
      <c r="H5160" t="s">
        <v>175</v>
      </c>
      <c r="I5160" t="s">
        <v>74</v>
      </c>
      <c r="J5160" t="s">
        <v>65</v>
      </c>
      <c r="K5160" t="s">
        <v>66</v>
      </c>
      <c r="L5160" t="s">
        <v>92</v>
      </c>
      <c r="M5160" t="s">
        <v>56</v>
      </c>
      <c r="N5160" t="s">
        <v>57</v>
      </c>
      <c r="O5160" t="s">
        <v>70</v>
      </c>
      <c r="P5160">
        <v>49</v>
      </c>
      <c r="Q5160">
        <v>52</v>
      </c>
      <c r="R5160">
        <v>53</v>
      </c>
      <c r="S5160">
        <v>1</v>
      </c>
      <c r="T5160">
        <f t="shared" si="720"/>
        <v>52</v>
      </c>
      <c r="U5160">
        <v>47</v>
      </c>
      <c r="V5160">
        <f t="shared" si="721"/>
        <v>5</v>
      </c>
      <c r="W5160" s="3">
        <f t="shared" si="722"/>
        <v>1.8867924528301886E-2</v>
      </c>
      <c r="X5160">
        <v>15</v>
      </c>
      <c r="Y5160" s="4">
        <v>0.1</v>
      </c>
      <c r="Z5160" s="4">
        <v>1</v>
      </c>
      <c r="AA5160" s="5">
        <v>48815.38</v>
      </c>
      <c r="AB5160" s="5">
        <f t="shared" si="723"/>
        <v>2294322.86</v>
      </c>
      <c r="AC5160" s="5">
        <v>35276.22</v>
      </c>
      <c r="AD5160" s="5">
        <f t="shared" si="724"/>
        <v>1869639.66</v>
      </c>
      <c r="AE5160" s="5">
        <v>117111.25</v>
      </c>
      <c r="AF5160" s="5">
        <v>31919.75</v>
      </c>
      <c r="AG5160" s="5">
        <v>7953.91</v>
      </c>
      <c r="AH5160" s="5">
        <v>1450</v>
      </c>
      <c r="AI5160" s="5">
        <v>4600</v>
      </c>
      <c r="AJ5160">
        <v>0</v>
      </c>
      <c r="AK5160" s="5">
        <v>0</v>
      </c>
      <c r="AL5160" s="5">
        <v>4856.1499999999996</v>
      </c>
      <c r="AM5160" s="5">
        <v>34294.06</v>
      </c>
      <c r="AN5160">
        <v>4</v>
      </c>
      <c r="AO5160">
        <v>5</v>
      </c>
      <c r="AP5160" t="str">
        <f t="shared" si="725"/>
        <v>No</v>
      </c>
      <c r="AQ5160">
        <v>2</v>
      </c>
      <c r="AR5160" s="5">
        <f t="shared" si="726"/>
        <v>2071824.78</v>
      </c>
      <c r="AS5160" s="5">
        <f t="shared" si="727"/>
        <v>222498.08</v>
      </c>
      <c r="AT5160" t="s">
        <v>59</v>
      </c>
      <c r="AU5160" t="s">
        <v>6164</v>
      </c>
      <c r="AV5160" t="s">
        <v>6165</v>
      </c>
      <c r="AW5160" t="s">
        <v>6166</v>
      </c>
      <c r="AX5160" t="s">
        <v>6184</v>
      </c>
      <c r="AY5160">
        <v>49</v>
      </c>
      <c r="AZ5160">
        <v>0</v>
      </c>
      <c r="BA5160">
        <v>32</v>
      </c>
      <c r="BB5160" t="s">
        <v>6180</v>
      </c>
      <c r="BC5160">
        <v>0</v>
      </c>
      <c r="BD5160">
        <v>1</v>
      </c>
      <c r="BE5160" t="s">
        <v>6188</v>
      </c>
      <c r="BF5160" t="s">
        <v>6170</v>
      </c>
      <c r="BG5160">
        <v>0</v>
      </c>
      <c r="BH5160" t="s">
        <v>6171</v>
      </c>
      <c r="BI5160">
        <v>37</v>
      </c>
      <c r="BJ5160" t="s">
        <v>6172</v>
      </c>
      <c r="BK5160">
        <v>0</v>
      </c>
      <c r="BL5160">
        <v>58</v>
      </c>
      <c r="BM5160" s="3">
        <f t="shared" si="728"/>
        <v>0.91379310344827591</v>
      </c>
    </row>
    <row r="5161" spans="1:65">
      <c r="A5161" t="s">
        <v>5302</v>
      </c>
      <c r="B5161" s="2">
        <v>45971</v>
      </c>
      <c r="C5161" t="s">
        <v>4641</v>
      </c>
      <c r="D5161" t="s">
        <v>5143</v>
      </c>
      <c r="E5161">
        <v>11</v>
      </c>
      <c r="F5161" t="s">
        <v>72</v>
      </c>
      <c r="G5161" t="s">
        <v>50</v>
      </c>
      <c r="H5161" t="s">
        <v>179</v>
      </c>
      <c r="I5161" t="s">
        <v>52</v>
      </c>
      <c r="J5161" t="s">
        <v>53</v>
      </c>
      <c r="K5161" t="s">
        <v>75</v>
      </c>
      <c r="L5161" t="s">
        <v>55</v>
      </c>
      <c r="M5161" t="s">
        <v>56</v>
      </c>
      <c r="N5161" t="s">
        <v>94</v>
      </c>
      <c r="O5161" t="s">
        <v>70</v>
      </c>
      <c r="P5161">
        <v>58</v>
      </c>
      <c r="Q5161">
        <v>61</v>
      </c>
      <c r="R5161">
        <v>60</v>
      </c>
      <c r="S5161">
        <v>2</v>
      </c>
      <c r="T5161">
        <f t="shared" si="720"/>
        <v>58</v>
      </c>
      <c r="U5161">
        <v>58</v>
      </c>
      <c r="V5161">
        <f t="shared" si="721"/>
        <v>0</v>
      </c>
      <c r="W5161" s="3">
        <f t="shared" si="722"/>
        <v>3.3333333333333333E-2</v>
      </c>
      <c r="X5161">
        <v>22</v>
      </c>
      <c r="Y5161" s="4">
        <v>7.5</v>
      </c>
      <c r="Z5161" s="4">
        <v>1.4</v>
      </c>
      <c r="AA5161" s="5">
        <v>36416.870000000003</v>
      </c>
      <c r="AB5161" s="5">
        <f t="shared" si="723"/>
        <v>2112178.46</v>
      </c>
      <c r="AC5161" s="5">
        <v>23659.05</v>
      </c>
      <c r="AD5161" s="5">
        <f t="shared" si="724"/>
        <v>1419543</v>
      </c>
      <c r="AE5161" s="5">
        <v>108174.98</v>
      </c>
      <c r="AF5161" s="5">
        <v>27258.25</v>
      </c>
      <c r="AG5161" s="5">
        <v>8696.7099999999991</v>
      </c>
      <c r="AH5161" s="5">
        <v>2030</v>
      </c>
      <c r="AI5161" s="5">
        <v>6400</v>
      </c>
      <c r="AJ5161">
        <v>0</v>
      </c>
      <c r="AK5161" s="5">
        <v>0</v>
      </c>
      <c r="AL5161" s="5">
        <v>0</v>
      </c>
      <c r="AM5161" s="5">
        <v>36287.47</v>
      </c>
      <c r="AN5161">
        <v>4</v>
      </c>
      <c r="AO5161">
        <v>4</v>
      </c>
      <c r="AP5161" t="str">
        <f t="shared" si="725"/>
        <v>Yes</v>
      </c>
      <c r="AQ5161">
        <v>1</v>
      </c>
      <c r="AR5161" s="5">
        <f t="shared" si="726"/>
        <v>1608390.41</v>
      </c>
      <c r="AS5161" s="5">
        <f t="shared" si="727"/>
        <v>503788.05</v>
      </c>
      <c r="AT5161" t="s">
        <v>59</v>
      </c>
      <c r="AU5161" t="s">
        <v>6164</v>
      </c>
      <c r="AV5161" t="s">
        <v>6165</v>
      </c>
      <c r="AW5161" t="s">
        <v>6166</v>
      </c>
      <c r="AX5161" t="s">
        <v>6167</v>
      </c>
      <c r="AY5161">
        <v>60</v>
      </c>
      <c r="AZ5161">
        <v>0</v>
      </c>
      <c r="BA5161">
        <v>0</v>
      </c>
      <c r="BB5161" t="s">
        <v>6168</v>
      </c>
      <c r="BC5161">
        <v>0</v>
      </c>
      <c r="BD5161">
        <v>0</v>
      </c>
      <c r="BE5161" t="s">
        <v>6169</v>
      </c>
      <c r="BF5161" t="s">
        <v>6170</v>
      </c>
      <c r="BG5161">
        <v>1</v>
      </c>
      <c r="BH5161" t="s">
        <v>6186</v>
      </c>
      <c r="BI5161">
        <v>26</v>
      </c>
      <c r="BJ5161" t="s">
        <v>6172</v>
      </c>
      <c r="BK5161">
        <v>0</v>
      </c>
      <c r="BL5161">
        <v>74</v>
      </c>
      <c r="BM5161" s="3">
        <f t="shared" si="728"/>
        <v>0.81081081081081086</v>
      </c>
    </row>
    <row r="5162" spans="1:65">
      <c r="A5162" t="s">
        <v>5303</v>
      </c>
      <c r="B5162" s="2">
        <v>45971</v>
      </c>
      <c r="C5162" t="s">
        <v>4641</v>
      </c>
      <c r="D5162" t="s">
        <v>5143</v>
      </c>
      <c r="E5162">
        <v>11</v>
      </c>
      <c r="F5162" t="s">
        <v>72</v>
      </c>
      <c r="G5162" t="s">
        <v>62</v>
      </c>
      <c r="H5162" t="s">
        <v>150</v>
      </c>
      <c r="I5162" t="s">
        <v>64</v>
      </c>
      <c r="J5162" t="s">
        <v>53</v>
      </c>
      <c r="K5162" t="s">
        <v>54</v>
      </c>
      <c r="L5162" t="s">
        <v>92</v>
      </c>
      <c r="M5162" t="s">
        <v>56</v>
      </c>
      <c r="N5162" t="s">
        <v>69</v>
      </c>
      <c r="O5162" t="s">
        <v>58</v>
      </c>
      <c r="P5162">
        <v>63</v>
      </c>
      <c r="Q5162">
        <v>67</v>
      </c>
      <c r="R5162">
        <v>70</v>
      </c>
      <c r="S5162">
        <v>1</v>
      </c>
      <c r="T5162">
        <f t="shared" si="720"/>
        <v>69</v>
      </c>
      <c r="U5162">
        <v>60</v>
      </c>
      <c r="V5162">
        <f t="shared" si="721"/>
        <v>9</v>
      </c>
      <c r="W5162" s="3">
        <f t="shared" si="722"/>
        <v>1.4285714285714285E-2</v>
      </c>
      <c r="X5162">
        <v>28</v>
      </c>
      <c r="Y5162" s="4">
        <v>7.2</v>
      </c>
      <c r="Z5162" s="4">
        <v>2.6</v>
      </c>
      <c r="AA5162" s="5">
        <v>38772.71</v>
      </c>
      <c r="AB5162" s="5">
        <f t="shared" si="723"/>
        <v>2326362.6</v>
      </c>
      <c r="AC5162" s="5">
        <v>23875.65</v>
      </c>
      <c r="AD5162" s="5">
        <f t="shared" si="724"/>
        <v>1671295.5</v>
      </c>
      <c r="AE5162" s="5">
        <v>116295.82</v>
      </c>
      <c r="AF5162" s="5">
        <v>31361.67</v>
      </c>
      <c r="AG5162" s="5">
        <v>9443.4699999999993</v>
      </c>
      <c r="AH5162" s="5">
        <v>3770</v>
      </c>
      <c r="AI5162" s="5">
        <v>3200</v>
      </c>
      <c r="AJ5162">
        <v>0</v>
      </c>
      <c r="AK5162" s="5">
        <v>0</v>
      </c>
      <c r="AL5162" s="5">
        <v>5817.46</v>
      </c>
      <c r="AM5162" s="5">
        <v>38665.730000000003</v>
      </c>
      <c r="AN5162">
        <v>4</v>
      </c>
      <c r="AO5162">
        <v>4</v>
      </c>
      <c r="AP5162" t="str">
        <f t="shared" si="725"/>
        <v>Yes</v>
      </c>
      <c r="AQ5162">
        <v>1</v>
      </c>
      <c r="AR5162" s="5">
        <f t="shared" si="726"/>
        <v>1879849.65</v>
      </c>
      <c r="AS5162" s="5">
        <f t="shared" si="727"/>
        <v>446512.95</v>
      </c>
      <c r="AT5162" t="s">
        <v>59</v>
      </c>
      <c r="AU5162" t="s">
        <v>6164</v>
      </c>
      <c r="AV5162" t="s">
        <v>6165</v>
      </c>
      <c r="AW5162" t="s">
        <v>6166</v>
      </c>
      <c r="AX5162" t="s">
        <v>6184</v>
      </c>
      <c r="AY5162">
        <v>64</v>
      </c>
      <c r="AZ5162">
        <v>0</v>
      </c>
      <c r="BA5162">
        <v>44</v>
      </c>
      <c r="BB5162" t="s">
        <v>6180</v>
      </c>
      <c r="BC5162">
        <v>0</v>
      </c>
      <c r="BD5162">
        <v>0</v>
      </c>
      <c r="BE5162" t="s">
        <v>6169</v>
      </c>
      <c r="BF5162" t="s">
        <v>6170</v>
      </c>
      <c r="BG5162">
        <v>0</v>
      </c>
      <c r="BH5162" t="s">
        <v>6171</v>
      </c>
      <c r="BI5162">
        <v>23</v>
      </c>
      <c r="BJ5162" t="s">
        <v>6172</v>
      </c>
      <c r="BK5162">
        <v>0</v>
      </c>
      <c r="BL5162">
        <v>76</v>
      </c>
      <c r="BM5162" s="3">
        <f t="shared" si="728"/>
        <v>0.92105263157894735</v>
      </c>
    </row>
    <row r="5163" spans="1:65">
      <c r="A5163" t="s">
        <v>5304</v>
      </c>
      <c r="B5163" s="2">
        <v>45971</v>
      </c>
      <c r="C5163" t="s">
        <v>4641</v>
      </c>
      <c r="D5163" t="s">
        <v>5143</v>
      </c>
      <c r="E5163">
        <v>11</v>
      </c>
      <c r="F5163" t="s">
        <v>72</v>
      </c>
      <c r="G5163" t="s">
        <v>79</v>
      </c>
      <c r="H5163" t="s">
        <v>159</v>
      </c>
      <c r="I5163" t="s">
        <v>64</v>
      </c>
      <c r="J5163" t="s">
        <v>81</v>
      </c>
      <c r="K5163" t="s">
        <v>66</v>
      </c>
      <c r="L5163" t="s">
        <v>87</v>
      </c>
      <c r="M5163" t="s">
        <v>56</v>
      </c>
      <c r="N5163" t="s">
        <v>94</v>
      </c>
      <c r="O5163" t="s">
        <v>58</v>
      </c>
      <c r="P5163">
        <v>39</v>
      </c>
      <c r="Q5163">
        <v>39</v>
      </c>
      <c r="R5163">
        <v>39</v>
      </c>
      <c r="S5163">
        <v>1</v>
      </c>
      <c r="T5163">
        <f t="shared" si="720"/>
        <v>38</v>
      </c>
      <c r="U5163">
        <v>38</v>
      </c>
      <c r="V5163">
        <f t="shared" si="721"/>
        <v>0</v>
      </c>
      <c r="W5163" s="3">
        <f t="shared" si="722"/>
        <v>2.564102564102564E-2</v>
      </c>
      <c r="X5163">
        <v>18</v>
      </c>
      <c r="Y5163" s="4">
        <v>4.3</v>
      </c>
      <c r="Z5163" s="4">
        <v>1</v>
      </c>
      <c r="AA5163" s="5">
        <v>73049.45</v>
      </c>
      <c r="AB5163" s="5">
        <f t="shared" si="723"/>
        <v>2775879.1</v>
      </c>
      <c r="AC5163" s="5">
        <v>54233.59</v>
      </c>
      <c r="AD5163" s="5">
        <f t="shared" si="724"/>
        <v>2115110.0099999998</v>
      </c>
      <c r="AE5163" s="5">
        <v>115076.57</v>
      </c>
      <c r="AF5163" s="5">
        <v>31993.91</v>
      </c>
      <c r="AG5163" s="5">
        <v>8154.29</v>
      </c>
      <c r="AH5163" s="5">
        <v>1450</v>
      </c>
      <c r="AI5163" s="5">
        <v>6800</v>
      </c>
      <c r="AJ5163">
        <v>0</v>
      </c>
      <c r="AK5163" s="5">
        <v>0</v>
      </c>
      <c r="AL5163" s="5">
        <v>0</v>
      </c>
      <c r="AM5163" s="5">
        <v>26283.14</v>
      </c>
      <c r="AN5163">
        <v>4</v>
      </c>
      <c r="AO5163">
        <v>3</v>
      </c>
      <c r="AP5163" t="str">
        <f t="shared" si="725"/>
        <v>Yes</v>
      </c>
      <c r="AQ5163">
        <v>1</v>
      </c>
      <c r="AR5163" s="5">
        <f t="shared" si="726"/>
        <v>2304867.92</v>
      </c>
      <c r="AS5163" s="5">
        <f t="shared" si="727"/>
        <v>471011.18</v>
      </c>
      <c r="AT5163" t="s">
        <v>59</v>
      </c>
      <c r="AU5163" t="s">
        <v>6164</v>
      </c>
      <c r="AV5163" t="s">
        <v>6165</v>
      </c>
      <c r="AW5163" t="s">
        <v>6166</v>
      </c>
      <c r="AX5163" t="s">
        <v>6184</v>
      </c>
      <c r="AY5163">
        <v>42</v>
      </c>
      <c r="AZ5163">
        <v>0</v>
      </c>
      <c r="BA5163">
        <v>0</v>
      </c>
      <c r="BB5163" t="s">
        <v>6168</v>
      </c>
      <c r="BC5163">
        <v>0</v>
      </c>
      <c r="BD5163">
        <v>0</v>
      </c>
      <c r="BE5163" t="s">
        <v>6169</v>
      </c>
      <c r="BF5163" t="s">
        <v>6170</v>
      </c>
      <c r="BG5163">
        <v>0</v>
      </c>
      <c r="BH5163" t="s">
        <v>6171</v>
      </c>
      <c r="BI5163">
        <v>31</v>
      </c>
      <c r="BJ5163" t="s">
        <v>6172</v>
      </c>
      <c r="BK5163">
        <v>0</v>
      </c>
      <c r="BL5163">
        <v>46</v>
      </c>
      <c r="BM5163" s="3">
        <f t="shared" si="728"/>
        <v>0.84782608695652173</v>
      </c>
    </row>
    <row r="5164" spans="1:65">
      <c r="A5164" t="s">
        <v>5305</v>
      </c>
      <c r="B5164" s="2">
        <v>45971</v>
      </c>
      <c r="C5164" t="s">
        <v>4641</v>
      </c>
      <c r="D5164" t="s">
        <v>5143</v>
      </c>
      <c r="E5164">
        <v>11</v>
      </c>
      <c r="F5164" t="s">
        <v>49</v>
      </c>
      <c r="G5164" t="s">
        <v>79</v>
      </c>
      <c r="H5164" t="s">
        <v>106</v>
      </c>
      <c r="I5164" t="s">
        <v>52</v>
      </c>
      <c r="J5164" t="s">
        <v>81</v>
      </c>
      <c r="K5164" t="s">
        <v>75</v>
      </c>
      <c r="L5164" t="s">
        <v>55</v>
      </c>
      <c r="M5164" t="s">
        <v>56</v>
      </c>
      <c r="N5164" t="s">
        <v>94</v>
      </c>
      <c r="O5164" t="s">
        <v>120</v>
      </c>
      <c r="P5164">
        <v>29</v>
      </c>
      <c r="Q5164">
        <v>40</v>
      </c>
      <c r="R5164">
        <v>39</v>
      </c>
      <c r="S5164">
        <v>2</v>
      </c>
      <c r="T5164">
        <f t="shared" si="720"/>
        <v>37</v>
      </c>
      <c r="U5164">
        <v>21</v>
      </c>
      <c r="V5164">
        <f t="shared" si="721"/>
        <v>16</v>
      </c>
      <c r="W5164" s="3">
        <f t="shared" si="722"/>
        <v>5.128205128205128E-2</v>
      </c>
      <c r="X5164">
        <v>153</v>
      </c>
      <c r="Y5164" s="4">
        <v>0</v>
      </c>
      <c r="Z5164" s="4">
        <v>6.9</v>
      </c>
      <c r="AA5164" s="5">
        <v>78531.070000000007</v>
      </c>
      <c r="AB5164" s="5">
        <f t="shared" si="723"/>
        <v>1649152.47</v>
      </c>
      <c r="AC5164" s="5">
        <v>53076.12</v>
      </c>
      <c r="AD5164" s="5">
        <f t="shared" si="724"/>
        <v>2069968.68</v>
      </c>
      <c r="AE5164" s="5">
        <v>123426.77</v>
      </c>
      <c r="AF5164" s="5">
        <v>39186.769999999997</v>
      </c>
      <c r="AG5164" s="5">
        <v>50381.3</v>
      </c>
      <c r="AH5164" s="5">
        <v>10005</v>
      </c>
      <c r="AI5164" s="5">
        <v>13600</v>
      </c>
      <c r="AJ5164">
        <v>0</v>
      </c>
      <c r="AK5164" s="5">
        <v>0</v>
      </c>
      <c r="AL5164" s="5">
        <v>25028.83</v>
      </c>
      <c r="AM5164" s="5">
        <v>13178.77</v>
      </c>
      <c r="AN5164">
        <v>4</v>
      </c>
      <c r="AO5164">
        <v>3</v>
      </c>
      <c r="AP5164" t="str">
        <f t="shared" si="725"/>
        <v>Yes</v>
      </c>
      <c r="AQ5164">
        <v>1</v>
      </c>
      <c r="AR5164" s="5">
        <f t="shared" si="726"/>
        <v>2344776.12</v>
      </c>
      <c r="AS5164" s="5">
        <f t="shared" si="727"/>
        <v>-695623.65</v>
      </c>
      <c r="AT5164" t="s">
        <v>116</v>
      </c>
      <c r="AU5164" t="s">
        <v>6164</v>
      </c>
      <c r="AV5164" t="s">
        <v>6165</v>
      </c>
      <c r="AW5164" t="s">
        <v>6166</v>
      </c>
      <c r="AX5164" t="s">
        <v>6202</v>
      </c>
      <c r="AY5164">
        <v>41</v>
      </c>
      <c r="AZ5164">
        <v>5</v>
      </c>
      <c r="BA5164">
        <v>87</v>
      </c>
      <c r="BB5164" t="s">
        <v>6220</v>
      </c>
      <c r="BC5164">
        <v>0</v>
      </c>
      <c r="BD5164">
        <v>0</v>
      </c>
      <c r="BE5164" t="s">
        <v>6169</v>
      </c>
      <c r="BF5164" t="s">
        <v>6176</v>
      </c>
      <c r="BG5164">
        <v>4</v>
      </c>
      <c r="BH5164" t="s">
        <v>6208</v>
      </c>
      <c r="BI5164">
        <v>120</v>
      </c>
      <c r="BJ5164" t="s">
        <v>6193</v>
      </c>
      <c r="BK5164">
        <v>0</v>
      </c>
      <c r="BL5164">
        <v>48</v>
      </c>
      <c r="BM5164" s="3">
        <f t="shared" si="728"/>
        <v>0.8125</v>
      </c>
    </row>
    <row r="5165" spans="1:65">
      <c r="A5165" t="s">
        <v>5306</v>
      </c>
      <c r="B5165" s="2">
        <v>45971</v>
      </c>
      <c r="C5165" t="s">
        <v>4641</v>
      </c>
      <c r="D5165" t="s">
        <v>5143</v>
      </c>
      <c r="E5165">
        <v>11</v>
      </c>
      <c r="F5165" t="s">
        <v>61</v>
      </c>
      <c r="G5165" t="s">
        <v>79</v>
      </c>
      <c r="H5165" t="s">
        <v>84</v>
      </c>
      <c r="I5165" t="s">
        <v>64</v>
      </c>
      <c r="J5165" t="s">
        <v>53</v>
      </c>
      <c r="K5165" t="s">
        <v>54</v>
      </c>
      <c r="L5165" t="s">
        <v>92</v>
      </c>
      <c r="M5165" t="s">
        <v>56</v>
      </c>
      <c r="N5165" t="s">
        <v>94</v>
      </c>
      <c r="O5165" t="s">
        <v>70</v>
      </c>
      <c r="P5165">
        <v>56</v>
      </c>
      <c r="Q5165">
        <v>59</v>
      </c>
      <c r="R5165">
        <v>60</v>
      </c>
      <c r="S5165">
        <v>1</v>
      </c>
      <c r="T5165">
        <f t="shared" si="720"/>
        <v>59</v>
      </c>
      <c r="U5165">
        <v>56</v>
      </c>
      <c r="V5165">
        <f t="shared" si="721"/>
        <v>3</v>
      </c>
      <c r="W5165" s="3">
        <f t="shared" si="722"/>
        <v>1.6666666666666666E-2</v>
      </c>
      <c r="X5165">
        <v>19</v>
      </c>
      <c r="Y5165" s="4">
        <v>0</v>
      </c>
      <c r="Z5165" s="4">
        <v>1.6</v>
      </c>
      <c r="AA5165" s="5">
        <v>39271.800000000003</v>
      </c>
      <c r="AB5165" s="5">
        <f t="shared" si="723"/>
        <v>2199220.7999999998</v>
      </c>
      <c r="AC5165" s="5">
        <v>23654.06</v>
      </c>
      <c r="AD5165" s="5">
        <f t="shared" si="724"/>
        <v>1419243.6</v>
      </c>
      <c r="AE5165" s="5">
        <v>100763.2</v>
      </c>
      <c r="AF5165" s="5">
        <v>25290.43</v>
      </c>
      <c r="AG5165" s="5">
        <v>8542.3700000000008</v>
      </c>
      <c r="AH5165" s="5">
        <v>2320</v>
      </c>
      <c r="AI5165" s="5">
        <v>3200</v>
      </c>
      <c r="AJ5165">
        <v>0</v>
      </c>
      <c r="AK5165" s="5">
        <v>0</v>
      </c>
      <c r="AL5165" s="5">
        <v>2051.39</v>
      </c>
      <c r="AM5165" s="5">
        <v>34690.32</v>
      </c>
      <c r="AN5165">
        <v>4</v>
      </c>
      <c r="AO5165">
        <v>4</v>
      </c>
      <c r="AP5165" t="str">
        <f t="shared" si="725"/>
        <v>Yes</v>
      </c>
      <c r="AQ5165">
        <v>0</v>
      </c>
      <c r="AR5165" s="5">
        <f t="shared" si="726"/>
        <v>1596101.31</v>
      </c>
      <c r="AS5165" s="5">
        <f t="shared" si="727"/>
        <v>603119.49</v>
      </c>
      <c r="AT5165" t="s">
        <v>59</v>
      </c>
      <c r="AU5165" t="s">
        <v>6164</v>
      </c>
      <c r="AV5165" t="s">
        <v>6165</v>
      </c>
      <c r="AW5165" t="s">
        <v>6166</v>
      </c>
      <c r="AX5165" t="s">
        <v>6184</v>
      </c>
      <c r="AY5165">
        <v>57</v>
      </c>
      <c r="AZ5165">
        <v>0</v>
      </c>
      <c r="BA5165">
        <v>24</v>
      </c>
      <c r="BB5165" t="s">
        <v>6180</v>
      </c>
      <c r="BC5165">
        <v>0</v>
      </c>
      <c r="BD5165">
        <v>0</v>
      </c>
      <c r="BE5165" t="s">
        <v>6169</v>
      </c>
      <c r="BF5165" t="s">
        <v>6170</v>
      </c>
      <c r="BG5165">
        <v>0</v>
      </c>
      <c r="BH5165" t="s">
        <v>6171</v>
      </c>
      <c r="BI5165">
        <v>23</v>
      </c>
      <c r="BJ5165" t="s">
        <v>6172</v>
      </c>
      <c r="BK5165">
        <v>0</v>
      </c>
      <c r="BL5165">
        <v>76</v>
      </c>
      <c r="BM5165" s="3">
        <f t="shared" si="728"/>
        <v>0.78947368421052633</v>
      </c>
    </row>
    <row r="5166" spans="1:65">
      <c r="A5166" t="s">
        <v>5307</v>
      </c>
      <c r="B5166" s="2">
        <v>45971</v>
      </c>
      <c r="C5166" t="s">
        <v>4641</v>
      </c>
      <c r="D5166" t="s">
        <v>5143</v>
      </c>
      <c r="E5166">
        <v>11</v>
      </c>
      <c r="F5166" t="s">
        <v>72</v>
      </c>
      <c r="G5166" t="s">
        <v>79</v>
      </c>
      <c r="H5166" t="s">
        <v>86</v>
      </c>
      <c r="I5166" t="s">
        <v>64</v>
      </c>
      <c r="J5166" t="s">
        <v>81</v>
      </c>
      <c r="K5166" t="s">
        <v>66</v>
      </c>
      <c r="L5166" t="s">
        <v>55</v>
      </c>
      <c r="M5166" t="s">
        <v>68</v>
      </c>
      <c r="N5166" t="s">
        <v>69</v>
      </c>
      <c r="O5166" t="s">
        <v>58</v>
      </c>
      <c r="P5166">
        <v>30</v>
      </c>
      <c r="Q5166">
        <v>32</v>
      </c>
      <c r="R5166">
        <v>34</v>
      </c>
      <c r="S5166">
        <v>1</v>
      </c>
      <c r="T5166">
        <f t="shared" si="720"/>
        <v>33</v>
      </c>
      <c r="U5166">
        <v>29</v>
      </c>
      <c r="V5166">
        <f t="shared" si="721"/>
        <v>4</v>
      </c>
      <c r="W5166" s="3">
        <f t="shared" si="722"/>
        <v>2.9411764705882353E-2</v>
      </c>
      <c r="X5166">
        <v>27</v>
      </c>
      <c r="Y5166" s="4">
        <v>12</v>
      </c>
      <c r="Z5166" s="4">
        <v>2.2999999999999998</v>
      </c>
      <c r="AA5166" s="5">
        <v>72665.5</v>
      </c>
      <c r="AB5166" s="5">
        <f t="shared" si="723"/>
        <v>2107299.5</v>
      </c>
      <c r="AC5166" s="5">
        <v>50597.56</v>
      </c>
      <c r="AD5166" s="5">
        <f t="shared" si="724"/>
        <v>1720317.04</v>
      </c>
      <c r="AE5166" s="5">
        <v>101199.3</v>
      </c>
      <c r="AF5166" s="5">
        <v>28592.87</v>
      </c>
      <c r="AG5166" s="5">
        <v>8954.01</v>
      </c>
      <c r="AH5166" s="5">
        <v>3335</v>
      </c>
      <c r="AI5166" s="5">
        <v>6800</v>
      </c>
      <c r="AJ5166">
        <v>0</v>
      </c>
      <c r="AK5166" s="5">
        <v>0</v>
      </c>
      <c r="AL5166" s="5">
        <v>6163.28</v>
      </c>
      <c r="AM5166" s="5">
        <v>20067.759999999998</v>
      </c>
      <c r="AN5166">
        <v>4</v>
      </c>
      <c r="AO5166">
        <v>4</v>
      </c>
      <c r="AP5166" t="str">
        <f t="shared" si="725"/>
        <v>Yes</v>
      </c>
      <c r="AQ5166">
        <v>1</v>
      </c>
      <c r="AR5166" s="5">
        <f t="shared" si="726"/>
        <v>1895429.26</v>
      </c>
      <c r="AS5166" s="5">
        <f t="shared" si="727"/>
        <v>211870.24</v>
      </c>
      <c r="AT5166" t="s">
        <v>59</v>
      </c>
      <c r="AU5166" t="s">
        <v>6164</v>
      </c>
      <c r="AV5166" t="s">
        <v>6165</v>
      </c>
      <c r="AW5166" t="s">
        <v>6166</v>
      </c>
      <c r="AX5166" t="s">
        <v>6177</v>
      </c>
      <c r="AY5166">
        <v>32</v>
      </c>
      <c r="AZ5166">
        <v>0</v>
      </c>
      <c r="BA5166">
        <v>30</v>
      </c>
      <c r="BB5166" t="s">
        <v>6180</v>
      </c>
      <c r="BC5166">
        <v>0</v>
      </c>
      <c r="BD5166">
        <v>0</v>
      </c>
      <c r="BE5166" t="s">
        <v>6169</v>
      </c>
      <c r="BF5166" t="s">
        <v>6170</v>
      </c>
      <c r="BG5166">
        <v>0</v>
      </c>
      <c r="BH5166" t="s">
        <v>6171</v>
      </c>
      <c r="BI5166">
        <v>46</v>
      </c>
      <c r="BJ5166" t="s">
        <v>6172</v>
      </c>
      <c r="BK5166">
        <v>0</v>
      </c>
      <c r="BL5166">
        <v>48</v>
      </c>
      <c r="BM5166" s="3">
        <f t="shared" si="728"/>
        <v>0.70833333333333337</v>
      </c>
    </row>
    <row r="5167" spans="1:65">
      <c r="A5167" t="s">
        <v>5308</v>
      </c>
      <c r="B5167" s="2">
        <v>45971</v>
      </c>
      <c r="C5167" t="s">
        <v>4641</v>
      </c>
      <c r="D5167" t="s">
        <v>5143</v>
      </c>
      <c r="E5167">
        <v>11</v>
      </c>
      <c r="F5167" t="s">
        <v>72</v>
      </c>
      <c r="G5167" t="s">
        <v>62</v>
      </c>
      <c r="H5167" t="s">
        <v>150</v>
      </c>
      <c r="I5167" t="s">
        <v>52</v>
      </c>
      <c r="J5167" t="s">
        <v>65</v>
      </c>
      <c r="K5167" t="s">
        <v>66</v>
      </c>
      <c r="L5167" t="s">
        <v>92</v>
      </c>
      <c r="M5167" t="s">
        <v>56</v>
      </c>
      <c r="N5167" t="s">
        <v>57</v>
      </c>
      <c r="O5167" t="s">
        <v>82</v>
      </c>
      <c r="P5167">
        <v>53</v>
      </c>
      <c r="Q5167">
        <v>56</v>
      </c>
      <c r="R5167">
        <v>55</v>
      </c>
      <c r="S5167">
        <v>1</v>
      </c>
      <c r="T5167">
        <f t="shared" si="720"/>
        <v>54</v>
      </c>
      <c r="U5167">
        <v>52</v>
      </c>
      <c r="V5167">
        <f t="shared" si="721"/>
        <v>2</v>
      </c>
      <c r="W5167" s="3">
        <f t="shared" si="722"/>
        <v>1.8181818181818181E-2</v>
      </c>
      <c r="X5167">
        <v>31</v>
      </c>
      <c r="Y5167" s="4">
        <v>0.3</v>
      </c>
      <c r="Z5167" s="4">
        <v>1.9</v>
      </c>
      <c r="AA5167" s="5">
        <v>48690.45</v>
      </c>
      <c r="AB5167" s="5">
        <f t="shared" si="723"/>
        <v>2531903.4</v>
      </c>
      <c r="AC5167" s="5">
        <v>35355.54</v>
      </c>
      <c r="AD5167" s="5">
        <f t="shared" si="724"/>
        <v>1944554.7</v>
      </c>
      <c r="AE5167" s="5">
        <v>128735.13</v>
      </c>
      <c r="AF5167" s="5">
        <v>35216.15</v>
      </c>
      <c r="AG5167" s="5">
        <v>9702.25</v>
      </c>
      <c r="AH5167" s="5">
        <v>2755</v>
      </c>
      <c r="AI5167" s="5">
        <v>4600</v>
      </c>
      <c r="AJ5167">
        <v>0</v>
      </c>
      <c r="AK5167" s="5">
        <v>0</v>
      </c>
      <c r="AL5167" s="5">
        <v>2022.42</v>
      </c>
      <c r="AM5167" s="5">
        <v>44877.62</v>
      </c>
      <c r="AN5167">
        <v>4</v>
      </c>
      <c r="AO5167">
        <v>8</v>
      </c>
      <c r="AP5167" t="str">
        <f t="shared" si="725"/>
        <v>No</v>
      </c>
      <c r="AQ5167">
        <v>2</v>
      </c>
      <c r="AR5167" s="5">
        <f t="shared" si="726"/>
        <v>2172463.27</v>
      </c>
      <c r="AS5167" s="5">
        <f t="shared" si="727"/>
        <v>359440.13</v>
      </c>
      <c r="AT5167" t="s">
        <v>59</v>
      </c>
      <c r="AU5167" t="s">
        <v>6164</v>
      </c>
      <c r="AV5167" t="s">
        <v>6165</v>
      </c>
      <c r="AW5167" t="s">
        <v>6166</v>
      </c>
      <c r="AX5167" t="s">
        <v>6167</v>
      </c>
      <c r="AY5167">
        <v>58</v>
      </c>
      <c r="AZ5167">
        <v>3</v>
      </c>
      <c r="BA5167">
        <v>21</v>
      </c>
      <c r="BB5167" t="s">
        <v>6185</v>
      </c>
      <c r="BC5167">
        <v>1</v>
      </c>
      <c r="BD5167">
        <v>3</v>
      </c>
      <c r="BE5167" t="s">
        <v>6219</v>
      </c>
      <c r="BF5167" t="s">
        <v>6170</v>
      </c>
      <c r="BG5167">
        <v>1</v>
      </c>
      <c r="BH5167" t="s">
        <v>6179</v>
      </c>
      <c r="BI5167">
        <v>22</v>
      </c>
      <c r="BJ5167" t="s">
        <v>6172</v>
      </c>
      <c r="BK5167">
        <v>0</v>
      </c>
      <c r="BL5167">
        <v>60</v>
      </c>
      <c r="BM5167" s="3">
        <f t="shared" si="728"/>
        <v>0.91666666666666663</v>
      </c>
    </row>
    <row r="5168" spans="1:65">
      <c r="A5168" t="s">
        <v>5309</v>
      </c>
      <c r="B5168" s="2">
        <v>45971</v>
      </c>
      <c r="C5168" t="s">
        <v>4641</v>
      </c>
      <c r="D5168" t="s">
        <v>5143</v>
      </c>
      <c r="E5168">
        <v>11</v>
      </c>
      <c r="F5168" t="s">
        <v>49</v>
      </c>
      <c r="G5168" t="s">
        <v>50</v>
      </c>
      <c r="H5168" t="s">
        <v>89</v>
      </c>
      <c r="I5168" t="s">
        <v>52</v>
      </c>
      <c r="J5168" t="s">
        <v>53</v>
      </c>
      <c r="K5168" t="s">
        <v>75</v>
      </c>
      <c r="L5168" t="s">
        <v>87</v>
      </c>
      <c r="M5168" t="s">
        <v>56</v>
      </c>
      <c r="N5168" t="s">
        <v>57</v>
      </c>
      <c r="O5168" t="s">
        <v>82</v>
      </c>
      <c r="P5168">
        <v>60</v>
      </c>
      <c r="Q5168">
        <v>61</v>
      </c>
      <c r="R5168">
        <v>61</v>
      </c>
      <c r="S5168">
        <v>2</v>
      </c>
      <c r="T5168">
        <f t="shared" si="720"/>
        <v>59</v>
      </c>
      <c r="U5168">
        <v>59</v>
      </c>
      <c r="V5168">
        <f t="shared" si="721"/>
        <v>0</v>
      </c>
      <c r="W5168" s="3">
        <f t="shared" si="722"/>
        <v>3.2786885245901641E-2</v>
      </c>
      <c r="X5168">
        <v>46</v>
      </c>
      <c r="Y5168" s="4">
        <v>1.9</v>
      </c>
      <c r="Z5168" s="4">
        <v>1.9</v>
      </c>
      <c r="AA5168" s="5">
        <v>35734.910000000003</v>
      </c>
      <c r="AB5168" s="5">
        <f t="shared" si="723"/>
        <v>2108359.69</v>
      </c>
      <c r="AC5168" s="5">
        <v>24177.93</v>
      </c>
      <c r="AD5168" s="5">
        <f t="shared" si="724"/>
        <v>1474853.73</v>
      </c>
      <c r="AE5168" s="5">
        <v>109909.42</v>
      </c>
      <c r="AF5168" s="5">
        <v>28468.959999999999</v>
      </c>
      <c r="AG5168" s="5">
        <v>11847.11</v>
      </c>
      <c r="AH5168" s="5">
        <v>2755</v>
      </c>
      <c r="AI5168" s="5">
        <v>6400</v>
      </c>
      <c r="AJ5168">
        <v>0</v>
      </c>
      <c r="AK5168" s="5">
        <v>0</v>
      </c>
      <c r="AL5168" s="5">
        <v>0</v>
      </c>
      <c r="AM5168" s="5">
        <v>40906.559999999998</v>
      </c>
      <c r="AN5168">
        <v>4</v>
      </c>
      <c r="AO5168">
        <v>5</v>
      </c>
      <c r="AP5168" t="str">
        <f t="shared" si="725"/>
        <v>No</v>
      </c>
      <c r="AQ5168">
        <v>3</v>
      </c>
      <c r="AR5168" s="5">
        <f t="shared" si="726"/>
        <v>1675140.78</v>
      </c>
      <c r="AS5168" s="5">
        <f t="shared" si="727"/>
        <v>433218.91</v>
      </c>
      <c r="AT5168" t="s">
        <v>59</v>
      </c>
      <c r="AU5168" t="s">
        <v>6164</v>
      </c>
      <c r="AV5168" t="s">
        <v>6165</v>
      </c>
      <c r="AW5168" t="s">
        <v>6166</v>
      </c>
      <c r="AX5168" t="s">
        <v>6184</v>
      </c>
      <c r="AY5168">
        <v>67</v>
      </c>
      <c r="AZ5168">
        <v>4</v>
      </c>
      <c r="BA5168">
        <v>0</v>
      </c>
      <c r="BB5168" t="s">
        <v>6168</v>
      </c>
      <c r="BC5168">
        <v>0</v>
      </c>
      <c r="BD5168">
        <v>1</v>
      </c>
      <c r="BE5168" t="s">
        <v>6219</v>
      </c>
      <c r="BF5168" t="s">
        <v>6170</v>
      </c>
      <c r="BG5168">
        <v>2</v>
      </c>
      <c r="BH5168" t="s">
        <v>6192</v>
      </c>
      <c r="BI5168">
        <v>52</v>
      </c>
      <c r="BJ5168" t="s">
        <v>6187</v>
      </c>
      <c r="BK5168">
        <v>0</v>
      </c>
      <c r="BL5168">
        <v>76</v>
      </c>
      <c r="BM5168" s="3">
        <f t="shared" si="728"/>
        <v>0.80263157894736847</v>
      </c>
    </row>
    <row r="5169" spans="1:65">
      <c r="A5169" t="s">
        <v>5310</v>
      </c>
      <c r="B5169" s="2">
        <v>45971</v>
      </c>
      <c r="C5169" t="s">
        <v>4641</v>
      </c>
      <c r="D5169" t="s">
        <v>5143</v>
      </c>
      <c r="E5169">
        <v>11</v>
      </c>
      <c r="F5169" t="s">
        <v>78</v>
      </c>
      <c r="G5169" t="s">
        <v>79</v>
      </c>
      <c r="H5169" t="s">
        <v>80</v>
      </c>
      <c r="I5169" t="s">
        <v>64</v>
      </c>
      <c r="J5169" t="s">
        <v>81</v>
      </c>
      <c r="K5169" t="s">
        <v>75</v>
      </c>
      <c r="L5169" t="s">
        <v>67</v>
      </c>
      <c r="M5169" t="s">
        <v>56</v>
      </c>
      <c r="N5169" t="s">
        <v>57</v>
      </c>
      <c r="O5169" t="s">
        <v>58</v>
      </c>
      <c r="P5169">
        <v>28</v>
      </c>
      <c r="Q5169">
        <v>40</v>
      </c>
      <c r="R5169">
        <v>38</v>
      </c>
      <c r="S5169">
        <v>1</v>
      </c>
      <c r="T5169">
        <f t="shared" si="720"/>
        <v>37</v>
      </c>
      <c r="U5169">
        <v>22</v>
      </c>
      <c r="V5169">
        <f t="shared" si="721"/>
        <v>15</v>
      </c>
      <c r="W5169" s="3">
        <f t="shared" si="722"/>
        <v>2.6315789473684209E-2</v>
      </c>
      <c r="X5169">
        <v>23</v>
      </c>
      <c r="Y5169" s="4">
        <v>9.1</v>
      </c>
      <c r="Z5169" s="4">
        <v>1.7</v>
      </c>
      <c r="AA5169" s="5">
        <v>77362.679999999993</v>
      </c>
      <c r="AB5169" s="5">
        <f t="shared" si="723"/>
        <v>1701978.96</v>
      </c>
      <c r="AC5169" s="5">
        <v>52023.01</v>
      </c>
      <c r="AD5169" s="5">
        <f t="shared" si="724"/>
        <v>1976874.38</v>
      </c>
      <c r="AE5169" s="5">
        <v>111036.21</v>
      </c>
      <c r="AF5169" s="5">
        <v>35708.33</v>
      </c>
      <c r="AG5169" s="5">
        <v>8977.2099999999991</v>
      </c>
      <c r="AH5169" s="5">
        <v>2465</v>
      </c>
      <c r="AI5169" s="5">
        <v>6800</v>
      </c>
      <c r="AJ5169">
        <v>0</v>
      </c>
      <c r="AK5169" s="5">
        <v>0</v>
      </c>
      <c r="AL5169" s="5">
        <v>23317.52</v>
      </c>
      <c r="AM5169" s="5">
        <v>13863.21</v>
      </c>
      <c r="AN5169">
        <v>4</v>
      </c>
      <c r="AO5169">
        <v>3</v>
      </c>
      <c r="AP5169" t="str">
        <f t="shared" si="725"/>
        <v>Yes</v>
      </c>
      <c r="AQ5169">
        <v>1</v>
      </c>
      <c r="AR5169" s="5">
        <f t="shared" si="726"/>
        <v>2179041.86</v>
      </c>
      <c r="AS5169" s="5">
        <f t="shared" si="727"/>
        <v>-477062.9</v>
      </c>
      <c r="AT5169" t="s">
        <v>116</v>
      </c>
      <c r="AU5169" t="s">
        <v>6164</v>
      </c>
      <c r="AV5169" t="s">
        <v>6165</v>
      </c>
      <c r="AW5169" t="s">
        <v>6166</v>
      </c>
      <c r="AX5169" t="s">
        <v>6177</v>
      </c>
      <c r="AY5169">
        <v>38</v>
      </c>
      <c r="AZ5169">
        <v>6</v>
      </c>
      <c r="BA5169">
        <v>71</v>
      </c>
      <c r="BB5169" t="s">
        <v>6220</v>
      </c>
      <c r="BC5169">
        <v>0</v>
      </c>
      <c r="BD5169">
        <v>0</v>
      </c>
      <c r="BE5169" t="s">
        <v>6169</v>
      </c>
      <c r="BF5169" t="s">
        <v>6170</v>
      </c>
      <c r="BG5169">
        <v>1</v>
      </c>
      <c r="BH5169" t="s">
        <v>6179</v>
      </c>
      <c r="BI5169">
        <v>36</v>
      </c>
      <c r="BJ5169" t="s">
        <v>6172</v>
      </c>
      <c r="BK5169">
        <v>0</v>
      </c>
      <c r="BL5169">
        <v>49</v>
      </c>
      <c r="BM5169" s="3">
        <f t="shared" si="728"/>
        <v>0.77551020408163263</v>
      </c>
    </row>
    <row r="5170" spans="1:65">
      <c r="A5170" t="s">
        <v>5311</v>
      </c>
      <c r="B5170" s="2">
        <v>45971</v>
      </c>
      <c r="C5170" t="s">
        <v>4641</v>
      </c>
      <c r="D5170" t="s">
        <v>5143</v>
      </c>
      <c r="E5170">
        <v>11</v>
      </c>
      <c r="F5170" t="s">
        <v>78</v>
      </c>
      <c r="G5170" t="s">
        <v>79</v>
      </c>
      <c r="H5170" t="s">
        <v>143</v>
      </c>
      <c r="I5170" t="s">
        <v>64</v>
      </c>
      <c r="J5170" t="s">
        <v>53</v>
      </c>
      <c r="K5170" t="s">
        <v>75</v>
      </c>
      <c r="L5170" t="s">
        <v>67</v>
      </c>
      <c r="M5170" t="s">
        <v>68</v>
      </c>
      <c r="N5170" t="s">
        <v>109</v>
      </c>
      <c r="O5170" t="s">
        <v>82</v>
      </c>
      <c r="P5170">
        <v>59</v>
      </c>
      <c r="Q5170">
        <v>62</v>
      </c>
      <c r="R5170">
        <v>60</v>
      </c>
      <c r="S5170">
        <v>6</v>
      </c>
      <c r="T5170">
        <f t="shared" si="720"/>
        <v>54</v>
      </c>
      <c r="U5170">
        <v>54</v>
      </c>
      <c r="V5170">
        <f t="shared" si="721"/>
        <v>0</v>
      </c>
      <c r="W5170" s="3">
        <f t="shared" si="722"/>
        <v>0.1</v>
      </c>
      <c r="X5170">
        <v>28</v>
      </c>
      <c r="Y5170" s="4">
        <v>5</v>
      </c>
      <c r="Z5170" s="4">
        <v>1.8</v>
      </c>
      <c r="AA5170" s="5">
        <v>36446.06</v>
      </c>
      <c r="AB5170" s="5">
        <f t="shared" si="723"/>
        <v>1968087.24</v>
      </c>
      <c r="AC5170" s="5">
        <v>21912.27</v>
      </c>
      <c r="AD5170" s="5">
        <f t="shared" si="724"/>
        <v>1314736.2</v>
      </c>
      <c r="AE5170" s="5">
        <v>100933.05</v>
      </c>
      <c r="AF5170" s="5">
        <v>28499.37</v>
      </c>
      <c r="AG5170" s="5">
        <v>9586.44</v>
      </c>
      <c r="AH5170" s="5">
        <v>2610</v>
      </c>
      <c r="AI5170" s="5">
        <v>22236.2</v>
      </c>
      <c r="AJ5170">
        <v>1</v>
      </c>
      <c r="AK5170" s="5">
        <v>8929.01</v>
      </c>
      <c r="AL5170" s="5">
        <v>0</v>
      </c>
      <c r="AM5170" s="5">
        <v>74258.03</v>
      </c>
      <c r="AN5170">
        <v>8</v>
      </c>
      <c r="AO5170">
        <v>8</v>
      </c>
      <c r="AP5170" t="str">
        <f t="shared" si="725"/>
        <v>Yes</v>
      </c>
      <c r="AQ5170">
        <v>1</v>
      </c>
      <c r="AR5170" s="5">
        <f t="shared" si="726"/>
        <v>1561788.3</v>
      </c>
      <c r="AS5170" s="5">
        <f t="shared" si="727"/>
        <v>406298.94</v>
      </c>
      <c r="AT5170" t="s">
        <v>1641</v>
      </c>
      <c r="AU5170" t="s">
        <v>6189</v>
      </c>
      <c r="AV5170" t="s">
        <v>6201</v>
      </c>
      <c r="AW5170" t="s">
        <v>6175</v>
      </c>
      <c r="AX5170" t="s">
        <v>6167</v>
      </c>
      <c r="AY5170">
        <v>60</v>
      </c>
      <c r="AZ5170">
        <v>1</v>
      </c>
      <c r="BA5170">
        <v>0</v>
      </c>
      <c r="BB5170" t="s">
        <v>6168</v>
      </c>
      <c r="BC5170">
        <v>0</v>
      </c>
      <c r="BD5170">
        <v>0</v>
      </c>
      <c r="BE5170" t="s">
        <v>6169</v>
      </c>
      <c r="BF5170" t="s">
        <v>6210</v>
      </c>
      <c r="BG5170">
        <v>0</v>
      </c>
      <c r="BH5170" t="s">
        <v>6171</v>
      </c>
      <c r="BI5170">
        <v>32</v>
      </c>
      <c r="BJ5170" t="s">
        <v>6172</v>
      </c>
      <c r="BK5170">
        <v>0</v>
      </c>
      <c r="BL5170">
        <v>72</v>
      </c>
      <c r="BM5170" s="3">
        <f t="shared" si="728"/>
        <v>0.83333333333333337</v>
      </c>
    </row>
    <row r="5171" spans="1:65">
      <c r="A5171" t="s">
        <v>5312</v>
      </c>
      <c r="B5171" s="2">
        <v>45971</v>
      </c>
      <c r="C5171" t="s">
        <v>4641</v>
      </c>
      <c r="D5171" t="s">
        <v>5143</v>
      </c>
      <c r="E5171">
        <v>11</v>
      </c>
      <c r="F5171" t="s">
        <v>49</v>
      </c>
      <c r="G5171" t="s">
        <v>79</v>
      </c>
      <c r="H5171" t="s">
        <v>106</v>
      </c>
      <c r="I5171" t="s">
        <v>52</v>
      </c>
      <c r="J5171" t="s">
        <v>53</v>
      </c>
      <c r="K5171" t="s">
        <v>66</v>
      </c>
      <c r="L5171" t="s">
        <v>87</v>
      </c>
      <c r="M5171" t="s">
        <v>56</v>
      </c>
      <c r="N5171" t="s">
        <v>94</v>
      </c>
      <c r="O5171" t="s">
        <v>82</v>
      </c>
      <c r="P5171">
        <v>64</v>
      </c>
      <c r="Q5171">
        <v>64</v>
      </c>
      <c r="R5171">
        <v>61</v>
      </c>
      <c r="S5171">
        <v>3</v>
      </c>
      <c r="T5171">
        <f t="shared" si="720"/>
        <v>58</v>
      </c>
      <c r="U5171">
        <v>58</v>
      </c>
      <c r="V5171">
        <f t="shared" si="721"/>
        <v>0</v>
      </c>
      <c r="W5171" s="3">
        <f t="shared" si="722"/>
        <v>4.9180327868852458E-2</v>
      </c>
      <c r="X5171">
        <v>132</v>
      </c>
      <c r="Y5171" s="4">
        <v>0.2</v>
      </c>
      <c r="Z5171" s="4">
        <v>4.5999999999999996</v>
      </c>
      <c r="AA5171" s="5">
        <v>34121.93</v>
      </c>
      <c r="AB5171" s="5">
        <f t="shared" si="723"/>
        <v>1979071.94</v>
      </c>
      <c r="AC5171" s="5">
        <v>24109.72</v>
      </c>
      <c r="AD5171" s="5">
        <f t="shared" si="724"/>
        <v>1470692.92</v>
      </c>
      <c r="AE5171" s="5">
        <v>110348.52</v>
      </c>
      <c r="AF5171" s="5">
        <v>35715.74</v>
      </c>
      <c r="AG5171" s="5">
        <v>47981.68</v>
      </c>
      <c r="AH5171" s="5">
        <v>6670</v>
      </c>
      <c r="AI5171" s="5">
        <v>9600</v>
      </c>
      <c r="AJ5171">
        <v>0</v>
      </c>
      <c r="AK5171" s="5">
        <v>0</v>
      </c>
      <c r="AL5171" s="5">
        <v>0</v>
      </c>
      <c r="AM5171" s="5">
        <v>40105.519999999997</v>
      </c>
      <c r="AN5171">
        <v>4</v>
      </c>
      <c r="AO5171">
        <v>3</v>
      </c>
      <c r="AP5171" t="str">
        <f t="shared" si="725"/>
        <v>Yes</v>
      </c>
      <c r="AQ5171">
        <v>1</v>
      </c>
      <c r="AR5171" s="5">
        <f t="shared" si="726"/>
        <v>1721114.38</v>
      </c>
      <c r="AS5171" s="5">
        <f t="shared" si="727"/>
        <v>257957.56</v>
      </c>
      <c r="AT5171" t="s">
        <v>116</v>
      </c>
      <c r="AU5171" t="s">
        <v>6164</v>
      </c>
      <c r="AV5171" t="s">
        <v>6165</v>
      </c>
      <c r="AW5171" t="s">
        <v>6166</v>
      </c>
      <c r="AX5171" t="s">
        <v>6202</v>
      </c>
      <c r="AY5171">
        <v>70</v>
      </c>
      <c r="AZ5171">
        <v>3</v>
      </c>
      <c r="BA5171">
        <v>0</v>
      </c>
      <c r="BB5171" t="s">
        <v>6168</v>
      </c>
      <c r="BC5171">
        <v>0</v>
      </c>
      <c r="BD5171">
        <v>0</v>
      </c>
      <c r="BE5171" t="s">
        <v>6169</v>
      </c>
      <c r="BF5171" t="s">
        <v>6176</v>
      </c>
      <c r="BG5171">
        <v>4</v>
      </c>
      <c r="BH5171" t="s">
        <v>6208</v>
      </c>
      <c r="BI5171">
        <v>102</v>
      </c>
      <c r="BJ5171" t="s">
        <v>6193</v>
      </c>
      <c r="BK5171">
        <v>0</v>
      </c>
      <c r="BL5171">
        <v>76</v>
      </c>
      <c r="BM5171" s="3">
        <f t="shared" si="728"/>
        <v>0.80263157894736847</v>
      </c>
    </row>
    <row r="5172" spans="1:65">
      <c r="A5172" t="s">
        <v>5313</v>
      </c>
      <c r="B5172" s="2">
        <v>45971</v>
      </c>
      <c r="C5172" t="s">
        <v>4641</v>
      </c>
      <c r="D5172" t="s">
        <v>5143</v>
      </c>
      <c r="E5172">
        <v>11</v>
      </c>
      <c r="F5172" t="s">
        <v>49</v>
      </c>
      <c r="G5172" t="s">
        <v>50</v>
      </c>
      <c r="H5172" t="s">
        <v>108</v>
      </c>
      <c r="I5172" t="s">
        <v>74</v>
      </c>
      <c r="J5172" t="s">
        <v>65</v>
      </c>
      <c r="K5172" t="s">
        <v>54</v>
      </c>
      <c r="L5172" t="s">
        <v>67</v>
      </c>
      <c r="M5172" t="s">
        <v>68</v>
      </c>
      <c r="N5172" t="s">
        <v>76</v>
      </c>
      <c r="O5172" t="s">
        <v>58</v>
      </c>
      <c r="P5172">
        <v>53</v>
      </c>
      <c r="Q5172">
        <v>54</v>
      </c>
      <c r="R5172">
        <v>51</v>
      </c>
      <c r="S5172">
        <v>4</v>
      </c>
      <c r="T5172">
        <f t="shared" si="720"/>
        <v>47</v>
      </c>
      <c r="U5172">
        <v>47</v>
      </c>
      <c r="V5172">
        <f t="shared" si="721"/>
        <v>0</v>
      </c>
      <c r="W5172" s="3">
        <f t="shared" si="722"/>
        <v>7.8431372549019607E-2</v>
      </c>
      <c r="X5172">
        <v>42</v>
      </c>
      <c r="Y5172" s="4">
        <v>6.4</v>
      </c>
      <c r="Z5172" s="4">
        <v>1.7</v>
      </c>
      <c r="AA5172" s="5">
        <v>55891.76</v>
      </c>
      <c r="AB5172" s="5">
        <f t="shared" si="723"/>
        <v>2626912.7200000002</v>
      </c>
      <c r="AC5172" s="5">
        <v>32314.33</v>
      </c>
      <c r="AD5172" s="5">
        <f t="shared" si="724"/>
        <v>1648030.83</v>
      </c>
      <c r="AE5172" s="5">
        <v>113122.65</v>
      </c>
      <c r="AF5172" s="5">
        <v>33297.35</v>
      </c>
      <c r="AG5172" s="5">
        <v>11824.25</v>
      </c>
      <c r="AH5172" s="5">
        <v>2465</v>
      </c>
      <c r="AI5172" s="5">
        <v>21031.65</v>
      </c>
      <c r="AJ5172">
        <v>2</v>
      </c>
      <c r="AK5172" s="5">
        <v>27763.3</v>
      </c>
      <c r="AL5172" s="5">
        <v>0</v>
      </c>
      <c r="AM5172" s="5">
        <v>31139.45</v>
      </c>
      <c r="AN5172">
        <v>4</v>
      </c>
      <c r="AO5172">
        <v>2</v>
      </c>
      <c r="AP5172" t="str">
        <f t="shared" si="725"/>
        <v>Yes</v>
      </c>
      <c r="AQ5172">
        <v>2</v>
      </c>
      <c r="AR5172" s="5">
        <f t="shared" si="726"/>
        <v>1888674.48</v>
      </c>
      <c r="AS5172" s="5">
        <f t="shared" si="727"/>
        <v>738238.24</v>
      </c>
      <c r="AT5172" t="s">
        <v>1641</v>
      </c>
      <c r="AU5172" t="s">
        <v>6199</v>
      </c>
      <c r="AV5172" t="s">
        <v>6200</v>
      </c>
      <c r="AW5172" t="s">
        <v>6175</v>
      </c>
      <c r="AX5172" t="s">
        <v>6167</v>
      </c>
      <c r="AY5172">
        <v>54</v>
      </c>
      <c r="AZ5172">
        <v>0</v>
      </c>
      <c r="BA5172">
        <v>0</v>
      </c>
      <c r="BB5172" t="s">
        <v>6168</v>
      </c>
      <c r="BC5172">
        <v>0</v>
      </c>
      <c r="BD5172">
        <v>0</v>
      </c>
      <c r="BE5172" t="s">
        <v>6169</v>
      </c>
      <c r="BF5172" t="s">
        <v>6210</v>
      </c>
      <c r="BG5172">
        <v>1</v>
      </c>
      <c r="BH5172" t="s">
        <v>6186</v>
      </c>
      <c r="BI5172">
        <v>25</v>
      </c>
      <c r="BJ5172" t="s">
        <v>6172</v>
      </c>
      <c r="BK5172">
        <v>0</v>
      </c>
      <c r="BL5172">
        <v>59</v>
      </c>
      <c r="BM5172" s="3">
        <f t="shared" si="728"/>
        <v>0.86440677966101698</v>
      </c>
    </row>
    <row r="5173" spans="1:65">
      <c r="A5173" t="s">
        <v>5314</v>
      </c>
      <c r="B5173" s="2">
        <v>45971</v>
      </c>
      <c r="C5173" t="s">
        <v>4641</v>
      </c>
      <c r="D5173" t="s">
        <v>5143</v>
      </c>
      <c r="E5173">
        <v>11</v>
      </c>
      <c r="F5173" t="s">
        <v>78</v>
      </c>
      <c r="G5173" t="s">
        <v>79</v>
      </c>
      <c r="H5173" t="s">
        <v>136</v>
      </c>
      <c r="I5173" t="s">
        <v>64</v>
      </c>
      <c r="J5173" t="s">
        <v>65</v>
      </c>
      <c r="K5173" t="s">
        <v>54</v>
      </c>
      <c r="L5173" t="s">
        <v>67</v>
      </c>
      <c r="M5173" t="s">
        <v>68</v>
      </c>
      <c r="N5173" t="s">
        <v>69</v>
      </c>
      <c r="O5173" t="s">
        <v>70</v>
      </c>
      <c r="P5173">
        <v>51</v>
      </c>
      <c r="Q5173">
        <v>53</v>
      </c>
      <c r="R5173">
        <v>51</v>
      </c>
      <c r="S5173">
        <v>3</v>
      </c>
      <c r="T5173">
        <f t="shared" si="720"/>
        <v>48</v>
      </c>
      <c r="U5173">
        <v>48</v>
      </c>
      <c r="V5173">
        <f t="shared" si="721"/>
        <v>0</v>
      </c>
      <c r="W5173" s="3">
        <f t="shared" si="722"/>
        <v>5.8823529411764705E-2</v>
      </c>
      <c r="X5173">
        <v>10</v>
      </c>
      <c r="Y5173" s="4">
        <v>1.6</v>
      </c>
      <c r="Z5173" s="4">
        <v>0.7</v>
      </c>
      <c r="AA5173" s="5">
        <v>56700.46</v>
      </c>
      <c r="AB5173" s="5">
        <f t="shared" si="723"/>
        <v>2721622.08</v>
      </c>
      <c r="AC5173" s="5">
        <v>32549.15</v>
      </c>
      <c r="AD5173" s="5">
        <f t="shared" si="724"/>
        <v>1660006.65</v>
      </c>
      <c r="AE5173" s="5">
        <v>109271.45</v>
      </c>
      <c r="AF5173" s="5">
        <v>32877.120000000003</v>
      </c>
      <c r="AG5173" s="5">
        <v>7456.25</v>
      </c>
      <c r="AH5173" s="5">
        <v>1015</v>
      </c>
      <c r="AI5173" s="5">
        <v>15919.74</v>
      </c>
      <c r="AJ5173">
        <v>2</v>
      </c>
      <c r="AK5173" s="5">
        <v>25948.79</v>
      </c>
      <c r="AL5173" s="5">
        <v>0</v>
      </c>
      <c r="AM5173" s="5">
        <v>32422.27</v>
      </c>
      <c r="AN5173">
        <v>4</v>
      </c>
      <c r="AO5173">
        <v>4</v>
      </c>
      <c r="AP5173" t="str">
        <f t="shared" si="725"/>
        <v>Yes</v>
      </c>
      <c r="AQ5173">
        <v>2</v>
      </c>
      <c r="AR5173" s="5">
        <f t="shared" si="726"/>
        <v>1884917.27</v>
      </c>
      <c r="AS5173" s="5">
        <f t="shared" si="727"/>
        <v>836704.81</v>
      </c>
      <c r="AT5173" t="s">
        <v>116</v>
      </c>
      <c r="AU5173" t="s">
        <v>6189</v>
      </c>
      <c r="AV5173" t="s">
        <v>6201</v>
      </c>
      <c r="AW5173" t="s">
        <v>6175</v>
      </c>
      <c r="AX5173" t="s">
        <v>6167</v>
      </c>
      <c r="AY5173">
        <v>54</v>
      </c>
      <c r="AZ5173">
        <v>0</v>
      </c>
      <c r="BA5173">
        <v>0</v>
      </c>
      <c r="BB5173" t="s">
        <v>6168</v>
      </c>
      <c r="BC5173">
        <v>0</v>
      </c>
      <c r="BD5173">
        <v>0</v>
      </c>
      <c r="BE5173" t="s">
        <v>6169</v>
      </c>
      <c r="BF5173" t="s">
        <v>6210</v>
      </c>
      <c r="BG5173">
        <v>0</v>
      </c>
      <c r="BH5173" t="s">
        <v>6171</v>
      </c>
      <c r="BI5173">
        <v>5</v>
      </c>
      <c r="BJ5173" t="s">
        <v>6172</v>
      </c>
      <c r="BK5173">
        <v>0</v>
      </c>
      <c r="BL5173">
        <v>64</v>
      </c>
      <c r="BM5173" s="3">
        <f t="shared" si="728"/>
        <v>0.796875</v>
      </c>
    </row>
    <row r="5174" spans="1:65">
      <c r="A5174" t="s">
        <v>5315</v>
      </c>
      <c r="B5174" s="2">
        <v>45971</v>
      </c>
      <c r="C5174" t="s">
        <v>4641</v>
      </c>
      <c r="D5174" t="s">
        <v>5143</v>
      </c>
      <c r="E5174">
        <v>11</v>
      </c>
      <c r="F5174" t="s">
        <v>72</v>
      </c>
      <c r="G5174" t="s">
        <v>50</v>
      </c>
      <c r="H5174" t="s">
        <v>119</v>
      </c>
      <c r="I5174" t="s">
        <v>74</v>
      </c>
      <c r="J5174" t="s">
        <v>53</v>
      </c>
      <c r="K5174" t="s">
        <v>75</v>
      </c>
      <c r="L5174" t="s">
        <v>55</v>
      </c>
      <c r="M5174" t="s">
        <v>56</v>
      </c>
      <c r="N5174" t="s">
        <v>94</v>
      </c>
      <c r="O5174" t="s">
        <v>82</v>
      </c>
      <c r="P5174">
        <v>59</v>
      </c>
      <c r="Q5174">
        <v>63</v>
      </c>
      <c r="R5174">
        <v>62</v>
      </c>
      <c r="S5174">
        <v>1</v>
      </c>
      <c r="T5174">
        <f t="shared" si="720"/>
        <v>61</v>
      </c>
      <c r="U5174">
        <v>59</v>
      </c>
      <c r="V5174">
        <f t="shared" si="721"/>
        <v>2</v>
      </c>
      <c r="W5174" s="3">
        <f t="shared" si="722"/>
        <v>1.6129032258064516E-2</v>
      </c>
      <c r="X5174">
        <v>29</v>
      </c>
      <c r="Y5174" s="4">
        <v>6.4</v>
      </c>
      <c r="Z5174" s="4">
        <v>1.4</v>
      </c>
      <c r="AA5174" s="5">
        <v>36123.99</v>
      </c>
      <c r="AB5174" s="5">
        <f t="shared" si="723"/>
        <v>2131315.41</v>
      </c>
      <c r="AC5174" s="5">
        <v>23585.26</v>
      </c>
      <c r="AD5174" s="5">
        <f t="shared" si="724"/>
        <v>1462286.12</v>
      </c>
      <c r="AE5174" s="5">
        <v>105811.7</v>
      </c>
      <c r="AF5174" s="5">
        <v>27897.27</v>
      </c>
      <c r="AG5174" s="5">
        <v>9167.5499999999993</v>
      </c>
      <c r="AH5174" s="5">
        <v>2030</v>
      </c>
      <c r="AI5174" s="5">
        <v>3200</v>
      </c>
      <c r="AJ5174">
        <v>0</v>
      </c>
      <c r="AK5174" s="5">
        <v>0</v>
      </c>
      <c r="AL5174" s="5">
        <v>1397.56</v>
      </c>
      <c r="AM5174" s="5">
        <v>41274.28</v>
      </c>
      <c r="AN5174">
        <v>4</v>
      </c>
      <c r="AO5174">
        <v>3</v>
      </c>
      <c r="AP5174" t="str">
        <f t="shared" si="725"/>
        <v>Yes</v>
      </c>
      <c r="AQ5174">
        <v>0</v>
      </c>
      <c r="AR5174" s="5">
        <f t="shared" si="726"/>
        <v>1653064.48</v>
      </c>
      <c r="AS5174" s="5">
        <f t="shared" si="727"/>
        <v>478250.93</v>
      </c>
      <c r="AT5174" t="s">
        <v>59</v>
      </c>
      <c r="AU5174" t="s">
        <v>6164</v>
      </c>
      <c r="AV5174" t="s">
        <v>6165</v>
      </c>
      <c r="AW5174" t="s">
        <v>6166</v>
      </c>
      <c r="AX5174" t="s">
        <v>6167</v>
      </c>
      <c r="AY5174">
        <v>61</v>
      </c>
      <c r="AZ5174">
        <v>0</v>
      </c>
      <c r="BA5174">
        <v>22</v>
      </c>
      <c r="BB5174" t="s">
        <v>6180</v>
      </c>
      <c r="BC5174">
        <v>0</v>
      </c>
      <c r="BD5174">
        <v>0</v>
      </c>
      <c r="BE5174" t="s">
        <v>6169</v>
      </c>
      <c r="BF5174" t="s">
        <v>6170</v>
      </c>
      <c r="BG5174">
        <v>1</v>
      </c>
      <c r="BH5174" t="s">
        <v>6179</v>
      </c>
      <c r="BI5174">
        <v>51</v>
      </c>
      <c r="BJ5174" t="s">
        <v>6187</v>
      </c>
      <c r="BK5174">
        <v>0</v>
      </c>
      <c r="BL5174">
        <v>75</v>
      </c>
      <c r="BM5174" s="3">
        <f t="shared" si="728"/>
        <v>0.82666666666666666</v>
      </c>
    </row>
    <row r="5175" spans="1:65">
      <c r="A5175" t="s">
        <v>5316</v>
      </c>
      <c r="B5175" s="2">
        <v>45971</v>
      </c>
      <c r="C5175" t="s">
        <v>4641</v>
      </c>
      <c r="D5175" t="s">
        <v>5143</v>
      </c>
      <c r="E5175">
        <v>11</v>
      </c>
      <c r="F5175" t="s">
        <v>72</v>
      </c>
      <c r="G5175" t="s">
        <v>50</v>
      </c>
      <c r="H5175" t="s">
        <v>179</v>
      </c>
      <c r="I5175" t="s">
        <v>64</v>
      </c>
      <c r="J5175" t="s">
        <v>53</v>
      </c>
      <c r="K5175" t="s">
        <v>75</v>
      </c>
      <c r="L5175" t="s">
        <v>67</v>
      </c>
      <c r="M5175" t="s">
        <v>56</v>
      </c>
      <c r="N5175" t="s">
        <v>76</v>
      </c>
      <c r="O5175" t="s">
        <v>70</v>
      </c>
      <c r="P5175">
        <v>64</v>
      </c>
      <c r="Q5175">
        <v>64</v>
      </c>
      <c r="R5175">
        <v>63</v>
      </c>
      <c r="S5175">
        <v>2</v>
      </c>
      <c r="T5175">
        <f t="shared" si="720"/>
        <v>61</v>
      </c>
      <c r="U5175">
        <v>61</v>
      </c>
      <c r="V5175">
        <f t="shared" si="721"/>
        <v>0</v>
      </c>
      <c r="W5175" s="3">
        <f t="shared" si="722"/>
        <v>3.1746031746031744E-2</v>
      </c>
      <c r="X5175">
        <v>21</v>
      </c>
      <c r="Y5175" s="4">
        <v>1</v>
      </c>
      <c r="Z5175" s="4">
        <v>0.5</v>
      </c>
      <c r="AA5175" s="5">
        <v>36156.660000000003</v>
      </c>
      <c r="AB5175" s="5">
        <f t="shared" si="723"/>
        <v>2205556.2599999998</v>
      </c>
      <c r="AC5175" s="5">
        <v>22872.3</v>
      </c>
      <c r="AD5175" s="5">
        <f t="shared" si="724"/>
        <v>1440954.9</v>
      </c>
      <c r="AE5175" s="5">
        <v>102405.44</v>
      </c>
      <c r="AF5175" s="5">
        <v>26550.68</v>
      </c>
      <c r="AG5175" s="5">
        <v>8464.11</v>
      </c>
      <c r="AH5175" s="5">
        <v>725</v>
      </c>
      <c r="AI5175" s="5">
        <v>6400</v>
      </c>
      <c r="AJ5175">
        <v>0</v>
      </c>
      <c r="AK5175" s="5">
        <v>0</v>
      </c>
      <c r="AL5175" s="5">
        <v>0</v>
      </c>
      <c r="AM5175" s="5">
        <v>38714.33</v>
      </c>
      <c r="AN5175">
        <v>4</v>
      </c>
      <c r="AO5175">
        <v>4</v>
      </c>
      <c r="AP5175" t="str">
        <f t="shared" si="725"/>
        <v>Yes</v>
      </c>
      <c r="AQ5175">
        <v>1</v>
      </c>
      <c r="AR5175" s="5">
        <f t="shared" si="726"/>
        <v>1624214.46</v>
      </c>
      <c r="AS5175" s="5">
        <f t="shared" si="727"/>
        <v>581341.80000000005</v>
      </c>
      <c r="AT5175" t="s">
        <v>59</v>
      </c>
      <c r="AU5175" t="s">
        <v>6164</v>
      </c>
      <c r="AV5175" t="s">
        <v>6165</v>
      </c>
      <c r="AW5175" t="s">
        <v>6166</v>
      </c>
      <c r="AX5175" t="s">
        <v>6207</v>
      </c>
      <c r="AY5175">
        <v>69</v>
      </c>
      <c r="AZ5175">
        <v>4</v>
      </c>
      <c r="BA5175">
        <v>0</v>
      </c>
      <c r="BB5175" t="s">
        <v>6168</v>
      </c>
      <c r="BC5175">
        <v>0</v>
      </c>
      <c r="BD5175">
        <v>0</v>
      </c>
      <c r="BE5175" t="s">
        <v>6169</v>
      </c>
      <c r="BF5175" t="s">
        <v>6170</v>
      </c>
      <c r="BG5175">
        <v>1</v>
      </c>
      <c r="BH5175" t="s">
        <v>6186</v>
      </c>
      <c r="BI5175">
        <v>42</v>
      </c>
      <c r="BJ5175" t="s">
        <v>6172</v>
      </c>
      <c r="BK5175">
        <v>0</v>
      </c>
      <c r="BL5175">
        <v>75</v>
      </c>
      <c r="BM5175" s="3">
        <f t="shared" si="728"/>
        <v>0.84</v>
      </c>
    </row>
    <row r="5176" spans="1:65">
      <c r="A5176" t="s">
        <v>5317</v>
      </c>
      <c r="B5176" s="2">
        <v>45971</v>
      </c>
      <c r="C5176" t="s">
        <v>4641</v>
      </c>
      <c r="D5176" t="s">
        <v>5143</v>
      </c>
      <c r="E5176">
        <v>11</v>
      </c>
      <c r="F5176" t="s">
        <v>61</v>
      </c>
      <c r="G5176" t="s">
        <v>50</v>
      </c>
      <c r="H5176" t="s">
        <v>157</v>
      </c>
      <c r="I5176" t="s">
        <v>64</v>
      </c>
      <c r="J5176" t="s">
        <v>65</v>
      </c>
      <c r="K5176" t="s">
        <v>75</v>
      </c>
      <c r="L5176" t="s">
        <v>55</v>
      </c>
      <c r="M5176" t="s">
        <v>68</v>
      </c>
      <c r="N5176" t="s">
        <v>69</v>
      </c>
      <c r="O5176" t="s">
        <v>58</v>
      </c>
      <c r="P5176">
        <v>38</v>
      </c>
      <c r="Q5176">
        <v>39</v>
      </c>
      <c r="R5176">
        <v>39</v>
      </c>
      <c r="S5176">
        <v>1</v>
      </c>
      <c r="T5176">
        <f t="shared" si="720"/>
        <v>38</v>
      </c>
      <c r="U5176">
        <v>38</v>
      </c>
      <c r="V5176">
        <f t="shared" si="721"/>
        <v>0</v>
      </c>
      <c r="W5176" s="3">
        <f t="shared" si="722"/>
        <v>2.564102564102564E-2</v>
      </c>
      <c r="X5176">
        <v>26</v>
      </c>
      <c r="Y5176" s="4">
        <v>9.4</v>
      </c>
      <c r="Z5176" s="4">
        <v>2.1</v>
      </c>
      <c r="AA5176" s="5">
        <v>52103.25</v>
      </c>
      <c r="AB5176" s="5">
        <f t="shared" si="723"/>
        <v>1979923.5</v>
      </c>
      <c r="AC5176" s="5">
        <v>33313.67</v>
      </c>
      <c r="AD5176" s="5">
        <f t="shared" si="724"/>
        <v>1299233.1299999999</v>
      </c>
      <c r="AE5176" s="5">
        <v>84477.79</v>
      </c>
      <c r="AF5176" s="5">
        <v>24615.58</v>
      </c>
      <c r="AG5176" s="5">
        <v>9582.85</v>
      </c>
      <c r="AH5176" s="5">
        <v>3045</v>
      </c>
      <c r="AI5176" s="5">
        <v>4600</v>
      </c>
      <c r="AJ5176">
        <v>0</v>
      </c>
      <c r="AK5176" s="5">
        <v>0</v>
      </c>
      <c r="AL5176" s="5">
        <v>0</v>
      </c>
      <c r="AM5176" s="5">
        <v>27360.55</v>
      </c>
      <c r="AN5176">
        <v>4</v>
      </c>
      <c r="AO5176">
        <v>5</v>
      </c>
      <c r="AP5176" t="str">
        <f t="shared" si="725"/>
        <v>No</v>
      </c>
      <c r="AQ5176">
        <v>2</v>
      </c>
      <c r="AR5176" s="5">
        <f t="shared" si="726"/>
        <v>1452914.9</v>
      </c>
      <c r="AS5176" s="5">
        <f t="shared" si="727"/>
        <v>527008.6</v>
      </c>
      <c r="AT5176" t="s">
        <v>59</v>
      </c>
      <c r="AU5176" t="s">
        <v>6164</v>
      </c>
      <c r="AV5176" t="s">
        <v>6165</v>
      </c>
      <c r="AW5176" t="s">
        <v>6166</v>
      </c>
      <c r="AX5176" t="s">
        <v>6177</v>
      </c>
      <c r="AY5176">
        <v>44</v>
      </c>
      <c r="AZ5176">
        <v>4</v>
      </c>
      <c r="BA5176">
        <v>0</v>
      </c>
      <c r="BB5176" t="s">
        <v>6168</v>
      </c>
      <c r="BC5176">
        <v>1</v>
      </c>
      <c r="BD5176">
        <v>0</v>
      </c>
      <c r="BE5176" t="s">
        <v>6178</v>
      </c>
      <c r="BF5176" t="s">
        <v>6170</v>
      </c>
      <c r="BG5176">
        <v>0</v>
      </c>
      <c r="BH5176" t="s">
        <v>6171</v>
      </c>
      <c r="BI5176">
        <v>35</v>
      </c>
      <c r="BJ5176" t="s">
        <v>6172</v>
      </c>
      <c r="BK5176">
        <v>0</v>
      </c>
      <c r="BL5176">
        <v>60</v>
      </c>
      <c r="BM5176" s="3">
        <f t="shared" si="728"/>
        <v>0.65</v>
      </c>
    </row>
    <row r="5177" spans="1:65">
      <c r="A5177" t="s">
        <v>5318</v>
      </c>
      <c r="B5177" s="2">
        <v>45972</v>
      </c>
      <c r="C5177" t="s">
        <v>4641</v>
      </c>
      <c r="D5177" t="s">
        <v>5143</v>
      </c>
      <c r="E5177">
        <v>11</v>
      </c>
      <c r="F5177" t="s">
        <v>78</v>
      </c>
      <c r="G5177" t="s">
        <v>50</v>
      </c>
      <c r="H5177" t="s">
        <v>173</v>
      </c>
      <c r="I5177" t="s">
        <v>64</v>
      </c>
      <c r="J5177" t="s">
        <v>81</v>
      </c>
      <c r="K5177" t="s">
        <v>75</v>
      </c>
      <c r="L5177" t="s">
        <v>92</v>
      </c>
      <c r="M5177" t="s">
        <v>56</v>
      </c>
      <c r="N5177" t="s">
        <v>109</v>
      </c>
      <c r="O5177" t="s">
        <v>70</v>
      </c>
      <c r="P5177">
        <v>28</v>
      </c>
      <c r="Q5177">
        <v>40</v>
      </c>
      <c r="R5177">
        <v>39</v>
      </c>
      <c r="S5177">
        <v>1</v>
      </c>
      <c r="T5177">
        <f t="shared" si="720"/>
        <v>38</v>
      </c>
      <c r="U5177">
        <v>21</v>
      </c>
      <c r="V5177">
        <f t="shared" si="721"/>
        <v>17</v>
      </c>
      <c r="W5177" s="3">
        <f t="shared" si="722"/>
        <v>2.564102564102564E-2</v>
      </c>
      <c r="X5177">
        <v>31</v>
      </c>
      <c r="Y5177" s="4">
        <v>8.1999999999999993</v>
      </c>
      <c r="Z5177" s="4">
        <v>2.4</v>
      </c>
      <c r="AA5177" s="5">
        <v>77299.13</v>
      </c>
      <c r="AB5177" s="5">
        <f t="shared" si="723"/>
        <v>1623281.73</v>
      </c>
      <c r="AC5177" s="5">
        <v>53617.599999999999</v>
      </c>
      <c r="AD5177" s="5">
        <f t="shared" si="724"/>
        <v>2091086.4</v>
      </c>
      <c r="AE5177" s="5">
        <v>113984.37</v>
      </c>
      <c r="AF5177" s="5">
        <v>36926.639999999999</v>
      </c>
      <c r="AG5177" s="5">
        <v>10669.7</v>
      </c>
      <c r="AH5177" s="5">
        <v>3480</v>
      </c>
      <c r="AI5177" s="5">
        <v>6800</v>
      </c>
      <c r="AJ5177">
        <v>0</v>
      </c>
      <c r="AK5177" s="5">
        <v>0</v>
      </c>
      <c r="AL5177" s="5">
        <v>25257.15</v>
      </c>
      <c r="AM5177" s="5">
        <v>29001.71</v>
      </c>
      <c r="AN5177">
        <v>8</v>
      </c>
      <c r="AO5177">
        <v>8</v>
      </c>
      <c r="AP5177" t="str">
        <f t="shared" si="725"/>
        <v>Yes</v>
      </c>
      <c r="AQ5177">
        <v>1</v>
      </c>
      <c r="AR5177" s="5">
        <f t="shared" si="726"/>
        <v>2317205.9700000002</v>
      </c>
      <c r="AS5177" s="5">
        <f t="shared" si="727"/>
        <v>-693924.24</v>
      </c>
      <c r="AT5177" t="s">
        <v>59</v>
      </c>
      <c r="AU5177" t="s">
        <v>6164</v>
      </c>
      <c r="AV5177" t="s">
        <v>6165</v>
      </c>
      <c r="AW5177" t="s">
        <v>6166</v>
      </c>
      <c r="AX5177" t="s">
        <v>6177</v>
      </c>
      <c r="AY5177">
        <v>41</v>
      </c>
      <c r="AZ5177">
        <v>7</v>
      </c>
      <c r="BA5177">
        <v>70</v>
      </c>
      <c r="BB5177" t="s">
        <v>6220</v>
      </c>
      <c r="BC5177">
        <v>0</v>
      </c>
      <c r="BD5177">
        <v>0</v>
      </c>
      <c r="BE5177" t="s">
        <v>6169</v>
      </c>
      <c r="BF5177" t="s">
        <v>6170</v>
      </c>
      <c r="BG5177">
        <v>5</v>
      </c>
      <c r="BH5177" t="s">
        <v>6209</v>
      </c>
      <c r="BI5177">
        <v>113</v>
      </c>
      <c r="BJ5177" t="s">
        <v>6193</v>
      </c>
      <c r="BK5177">
        <v>0</v>
      </c>
      <c r="BL5177">
        <v>52</v>
      </c>
      <c r="BM5177" s="3">
        <f t="shared" si="728"/>
        <v>0.75</v>
      </c>
    </row>
    <row r="5178" spans="1:65">
      <c r="A5178" t="s">
        <v>5319</v>
      </c>
      <c r="B5178" s="2">
        <v>45972</v>
      </c>
      <c r="C5178" t="s">
        <v>4641</v>
      </c>
      <c r="D5178" t="s">
        <v>5143</v>
      </c>
      <c r="E5178">
        <v>11</v>
      </c>
      <c r="F5178" t="s">
        <v>72</v>
      </c>
      <c r="G5178" t="s">
        <v>62</v>
      </c>
      <c r="H5178" t="s">
        <v>155</v>
      </c>
      <c r="I5178" t="s">
        <v>74</v>
      </c>
      <c r="J5178" t="s">
        <v>65</v>
      </c>
      <c r="K5178" t="s">
        <v>66</v>
      </c>
      <c r="L5178" t="s">
        <v>87</v>
      </c>
      <c r="M5178" t="s">
        <v>56</v>
      </c>
      <c r="N5178" t="s">
        <v>57</v>
      </c>
      <c r="O5178" t="s">
        <v>120</v>
      </c>
      <c r="P5178">
        <v>45</v>
      </c>
      <c r="Q5178">
        <v>48</v>
      </c>
      <c r="R5178">
        <v>49</v>
      </c>
      <c r="S5178">
        <v>1</v>
      </c>
      <c r="T5178">
        <f t="shared" si="720"/>
        <v>48</v>
      </c>
      <c r="U5178">
        <v>43</v>
      </c>
      <c r="V5178">
        <f t="shared" si="721"/>
        <v>5</v>
      </c>
      <c r="W5178" s="3">
        <f t="shared" si="722"/>
        <v>2.0408163265306121E-2</v>
      </c>
      <c r="X5178">
        <v>29</v>
      </c>
      <c r="Y5178" s="4">
        <v>5.7</v>
      </c>
      <c r="Z5178" s="4">
        <v>2.4</v>
      </c>
      <c r="AA5178" s="5">
        <v>49204.6</v>
      </c>
      <c r="AB5178" s="5">
        <f t="shared" si="723"/>
        <v>2115797.7999999998</v>
      </c>
      <c r="AC5178" s="5">
        <v>35769.089999999997</v>
      </c>
      <c r="AD5178" s="5">
        <f t="shared" si="724"/>
        <v>1752685.41</v>
      </c>
      <c r="AE5178" s="5">
        <v>108137.32</v>
      </c>
      <c r="AF5178" s="5">
        <v>30381.25</v>
      </c>
      <c r="AG5178" s="5">
        <v>9098.56</v>
      </c>
      <c r="AH5178" s="5">
        <v>3480</v>
      </c>
      <c r="AI5178" s="5">
        <v>4600</v>
      </c>
      <c r="AJ5178">
        <v>0</v>
      </c>
      <c r="AK5178" s="5">
        <v>0</v>
      </c>
      <c r="AL5178" s="5">
        <v>5026.53</v>
      </c>
      <c r="AM5178" s="5">
        <v>27939.83</v>
      </c>
      <c r="AN5178">
        <v>4</v>
      </c>
      <c r="AO5178">
        <v>3</v>
      </c>
      <c r="AP5178" t="str">
        <f t="shared" si="725"/>
        <v>Yes</v>
      </c>
      <c r="AQ5178">
        <v>1</v>
      </c>
      <c r="AR5178" s="5">
        <f t="shared" si="726"/>
        <v>1941348.9</v>
      </c>
      <c r="AS5178" s="5">
        <f t="shared" si="727"/>
        <v>174448.9</v>
      </c>
      <c r="AT5178" t="s">
        <v>59</v>
      </c>
      <c r="AU5178" t="s">
        <v>6164</v>
      </c>
      <c r="AV5178" t="s">
        <v>6165</v>
      </c>
      <c r="AW5178" t="s">
        <v>6166</v>
      </c>
      <c r="AX5178" t="s">
        <v>6184</v>
      </c>
      <c r="AY5178">
        <v>50</v>
      </c>
      <c r="AZ5178">
        <v>2</v>
      </c>
      <c r="BA5178">
        <v>26</v>
      </c>
      <c r="BB5178" t="s">
        <v>6185</v>
      </c>
      <c r="BC5178">
        <v>0</v>
      </c>
      <c r="BD5178">
        <v>0</v>
      </c>
      <c r="BE5178" t="s">
        <v>6169</v>
      </c>
      <c r="BF5178" t="s">
        <v>6170</v>
      </c>
      <c r="BG5178">
        <v>0</v>
      </c>
      <c r="BH5178" t="s">
        <v>6171</v>
      </c>
      <c r="BI5178">
        <v>56</v>
      </c>
      <c r="BJ5178" t="s">
        <v>6187</v>
      </c>
      <c r="BK5178">
        <v>0</v>
      </c>
      <c r="BL5178">
        <v>61</v>
      </c>
      <c r="BM5178" s="3">
        <f t="shared" si="728"/>
        <v>0.80327868852459017</v>
      </c>
    </row>
    <row r="5179" spans="1:65">
      <c r="A5179" t="s">
        <v>5320</v>
      </c>
      <c r="B5179" s="2">
        <v>45972</v>
      </c>
      <c r="C5179" t="s">
        <v>4641</v>
      </c>
      <c r="D5179" t="s">
        <v>5143</v>
      </c>
      <c r="E5179">
        <v>11</v>
      </c>
      <c r="F5179" t="s">
        <v>78</v>
      </c>
      <c r="G5179" t="s">
        <v>79</v>
      </c>
      <c r="H5179" t="s">
        <v>136</v>
      </c>
      <c r="I5179" t="s">
        <v>74</v>
      </c>
      <c r="J5179" t="s">
        <v>65</v>
      </c>
      <c r="K5179" t="s">
        <v>75</v>
      </c>
      <c r="L5179" t="s">
        <v>92</v>
      </c>
      <c r="M5179" t="s">
        <v>56</v>
      </c>
      <c r="N5179" t="s">
        <v>94</v>
      </c>
      <c r="O5179" t="s">
        <v>70</v>
      </c>
      <c r="P5179">
        <v>42</v>
      </c>
      <c r="Q5179">
        <v>44</v>
      </c>
      <c r="R5179">
        <v>41</v>
      </c>
      <c r="S5179">
        <v>1</v>
      </c>
      <c r="T5179">
        <f t="shared" si="720"/>
        <v>40</v>
      </c>
      <c r="U5179">
        <v>40</v>
      </c>
      <c r="V5179">
        <f t="shared" si="721"/>
        <v>0</v>
      </c>
      <c r="W5179" s="3">
        <f t="shared" si="722"/>
        <v>2.4390243902439025E-2</v>
      </c>
      <c r="X5179">
        <v>28</v>
      </c>
      <c r="Y5179" s="4">
        <v>6.5</v>
      </c>
      <c r="Z5179" s="4">
        <v>1.1000000000000001</v>
      </c>
      <c r="AA5179" s="5">
        <v>52642.87</v>
      </c>
      <c r="AB5179" s="5">
        <f t="shared" si="723"/>
        <v>2105714.7999999998</v>
      </c>
      <c r="AC5179" s="5">
        <v>35282.120000000003</v>
      </c>
      <c r="AD5179" s="5">
        <f t="shared" si="724"/>
        <v>1446566.92</v>
      </c>
      <c r="AE5179" s="5">
        <v>92275.9</v>
      </c>
      <c r="AF5179" s="5">
        <v>27543.97</v>
      </c>
      <c r="AG5179" s="5">
        <v>10080.84</v>
      </c>
      <c r="AH5179" s="5">
        <v>1595</v>
      </c>
      <c r="AI5179" s="5">
        <v>4600</v>
      </c>
      <c r="AJ5179">
        <v>0</v>
      </c>
      <c r="AK5179" s="5">
        <v>0</v>
      </c>
      <c r="AL5179" s="5">
        <v>0</v>
      </c>
      <c r="AM5179" s="5">
        <v>28306.53</v>
      </c>
      <c r="AN5179">
        <v>4</v>
      </c>
      <c r="AO5179">
        <v>5</v>
      </c>
      <c r="AP5179" t="str">
        <f t="shared" si="725"/>
        <v>No</v>
      </c>
      <c r="AQ5179">
        <v>1</v>
      </c>
      <c r="AR5179" s="5">
        <f t="shared" si="726"/>
        <v>1610969.16</v>
      </c>
      <c r="AS5179" s="5">
        <f t="shared" si="727"/>
        <v>494745.64</v>
      </c>
      <c r="AT5179" t="s">
        <v>59</v>
      </c>
      <c r="AU5179" t="s">
        <v>6164</v>
      </c>
      <c r="AV5179" t="s">
        <v>6165</v>
      </c>
      <c r="AW5179" t="s">
        <v>6166</v>
      </c>
      <c r="AX5179" t="s">
        <v>6167</v>
      </c>
      <c r="AY5179">
        <v>44</v>
      </c>
      <c r="AZ5179">
        <v>0</v>
      </c>
      <c r="BA5179">
        <v>0</v>
      </c>
      <c r="BB5179" t="s">
        <v>6168</v>
      </c>
      <c r="BC5179">
        <v>1</v>
      </c>
      <c r="BD5179">
        <v>0</v>
      </c>
      <c r="BE5179" t="s">
        <v>6178</v>
      </c>
      <c r="BF5179" t="s">
        <v>6170</v>
      </c>
      <c r="BG5179">
        <v>0</v>
      </c>
      <c r="BH5179" t="s">
        <v>6171</v>
      </c>
      <c r="BI5179">
        <v>30</v>
      </c>
      <c r="BJ5179" t="s">
        <v>6172</v>
      </c>
      <c r="BK5179">
        <v>0</v>
      </c>
      <c r="BL5179">
        <v>59</v>
      </c>
      <c r="BM5179" s="3">
        <f t="shared" si="728"/>
        <v>0.69491525423728817</v>
      </c>
    </row>
    <row r="5180" spans="1:65">
      <c r="A5180" t="s">
        <v>5321</v>
      </c>
      <c r="B5180" s="2">
        <v>45972</v>
      </c>
      <c r="C5180" t="s">
        <v>4641</v>
      </c>
      <c r="D5180" t="s">
        <v>5143</v>
      </c>
      <c r="E5180">
        <v>11</v>
      </c>
      <c r="F5180" t="s">
        <v>78</v>
      </c>
      <c r="G5180" t="s">
        <v>79</v>
      </c>
      <c r="H5180" t="s">
        <v>113</v>
      </c>
      <c r="I5180" t="s">
        <v>52</v>
      </c>
      <c r="J5180" t="s">
        <v>65</v>
      </c>
      <c r="K5180" t="s">
        <v>66</v>
      </c>
      <c r="L5180" t="s">
        <v>92</v>
      </c>
      <c r="M5180" t="s">
        <v>56</v>
      </c>
      <c r="N5180" t="s">
        <v>69</v>
      </c>
      <c r="O5180" t="s">
        <v>82</v>
      </c>
      <c r="P5180">
        <v>48</v>
      </c>
      <c r="Q5180">
        <v>49</v>
      </c>
      <c r="R5180">
        <v>49</v>
      </c>
      <c r="S5180">
        <v>1</v>
      </c>
      <c r="T5180">
        <f t="shared" si="720"/>
        <v>48</v>
      </c>
      <c r="U5180">
        <v>46</v>
      </c>
      <c r="V5180">
        <f t="shared" si="721"/>
        <v>2</v>
      </c>
      <c r="W5180" s="3">
        <f t="shared" si="722"/>
        <v>2.0408163265306121E-2</v>
      </c>
      <c r="X5180">
        <v>33</v>
      </c>
      <c r="Y5180" s="4">
        <v>0</v>
      </c>
      <c r="Z5180" s="4">
        <v>1.3</v>
      </c>
      <c r="AA5180" s="5">
        <v>49336.89</v>
      </c>
      <c r="AB5180" s="5">
        <f t="shared" si="723"/>
        <v>2269496.94</v>
      </c>
      <c r="AC5180" s="5">
        <v>35245.29</v>
      </c>
      <c r="AD5180" s="5">
        <f t="shared" si="724"/>
        <v>1727019.21</v>
      </c>
      <c r="AE5180" s="5">
        <v>113360.67</v>
      </c>
      <c r="AF5180" s="5">
        <v>32942.81</v>
      </c>
      <c r="AG5180" s="5">
        <v>10672.84</v>
      </c>
      <c r="AH5180" s="5">
        <v>1885</v>
      </c>
      <c r="AI5180" s="5">
        <v>4600</v>
      </c>
      <c r="AJ5180">
        <v>0</v>
      </c>
      <c r="AK5180" s="5">
        <v>0</v>
      </c>
      <c r="AL5180" s="5">
        <v>2026.35</v>
      </c>
      <c r="AM5180" s="5">
        <v>34494.11</v>
      </c>
      <c r="AN5180">
        <v>4</v>
      </c>
      <c r="AO5180">
        <v>5</v>
      </c>
      <c r="AP5180" t="str">
        <f t="shared" si="725"/>
        <v>No</v>
      </c>
      <c r="AQ5180">
        <v>3</v>
      </c>
      <c r="AR5180" s="5">
        <f t="shared" si="726"/>
        <v>1927000.99</v>
      </c>
      <c r="AS5180" s="5">
        <f t="shared" si="727"/>
        <v>342495.95</v>
      </c>
      <c r="AT5180" t="s">
        <v>59</v>
      </c>
      <c r="AU5180" t="s">
        <v>6164</v>
      </c>
      <c r="AV5180" t="s">
        <v>6165</v>
      </c>
      <c r="AW5180" t="s">
        <v>6166</v>
      </c>
      <c r="AX5180" t="s">
        <v>6184</v>
      </c>
      <c r="AY5180">
        <v>48</v>
      </c>
      <c r="AZ5180">
        <v>0</v>
      </c>
      <c r="BA5180">
        <v>17</v>
      </c>
      <c r="BB5180" t="s">
        <v>6198</v>
      </c>
      <c r="BC5180">
        <v>1</v>
      </c>
      <c r="BD5180">
        <v>0</v>
      </c>
      <c r="BE5180" t="s">
        <v>6178</v>
      </c>
      <c r="BF5180" t="s">
        <v>6170</v>
      </c>
      <c r="BG5180">
        <v>1</v>
      </c>
      <c r="BH5180" t="s">
        <v>6179</v>
      </c>
      <c r="BI5180">
        <v>48</v>
      </c>
      <c r="BJ5180" t="s">
        <v>6172</v>
      </c>
      <c r="BK5180">
        <v>0</v>
      </c>
      <c r="BL5180">
        <v>59</v>
      </c>
      <c r="BM5180" s="3">
        <f t="shared" si="728"/>
        <v>0.83050847457627119</v>
      </c>
    </row>
    <row r="5181" spans="1:65">
      <c r="A5181" t="s">
        <v>5322</v>
      </c>
      <c r="B5181" s="2">
        <v>45972</v>
      </c>
      <c r="C5181" t="s">
        <v>4641</v>
      </c>
      <c r="D5181" t="s">
        <v>5143</v>
      </c>
      <c r="E5181">
        <v>11</v>
      </c>
      <c r="F5181" t="s">
        <v>61</v>
      </c>
      <c r="G5181" t="s">
        <v>79</v>
      </c>
      <c r="H5181" t="s">
        <v>123</v>
      </c>
      <c r="I5181" t="s">
        <v>64</v>
      </c>
      <c r="J5181" t="s">
        <v>53</v>
      </c>
      <c r="K5181" t="s">
        <v>66</v>
      </c>
      <c r="L5181" t="s">
        <v>87</v>
      </c>
      <c r="M5181" t="s">
        <v>56</v>
      </c>
      <c r="N5181" t="s">
        <v>76</v>
      </c>
      <c r="O5181" t="s">
        <v>70</v>
      </c>
      <c r="P5181">
        <v>64</v>
      </c>
      <c r="Q5181">
        <v>68</v>
      </c>
      <c r="R5181">
        <v>65</v>
      </c>
      <c r="S5181">
        <v>1</v>
      </c>
      <c r="T5181">
        <f t="shared" si="720"/>
        <v>64</v>
      </c>
      <c r="U5181">
        <v>64</v>
      </c>
      <c r="V5181">
        <f t="shared" si="721"/>
        <v>0</v>
      </c>
      <c r="W5181" s="3">
        <f t="shared" si="722"/>
        <v>1.5384615384615385E-2</v>
      </c>
      <c r="X5181">
        <v>13</v>
      </c>
      <c r="Y5181" s="4">
        <v>3.2</v>
      </c>
      <c r="Z5181" s="4">
        <v>1.1000000000000001</v>
      </c>
      <c r="AA5181" s="5">
        <v>33423.72</v>
      </c>
      <c r="AB5181" s="5">
        <f t="shared" si="723"/>
        <v>2139118.08</v>
      </c>
      <c r="AC5181" s="5">
        <v>24059.040000000001</v>
      </c>
      <c r="AD5181" s="5">
        <f t="shared" si="724"/>
        <v>1563837.6</v>
      </c>
      <c r="AE5181" s="5">
        <v>107687.13</v>
      </c>
      <c r="AF5181" s="5">
        <v>26700.34</v>
      </c>
      <c r="AG5181" s="5">
        <v>7953.24</v>
      </c>
      <c r="AH5181" s="5">
        <v>1595</v>
      </c>
      <c r="AI5181" s="5">
        <v>3200</v>
      </c>
      <c r="AJ5181">
        <v>0</v>
      </c>
      <c r="AK5181" s="5">
        <v>0</v>
      </c>
      <c r="AL5181" s="5">
        <v>0</v>
      </c>
      <c r="AM5181" s="5">
        <v>44483.87</v>
      </c>
      <c r="AN5181">
        <v>4</v>
      </c>
      <c r="AO5181">
        <v>5</v>
      </c>
      <c r="AP5181" t="str">
        <f t="shared" si="725"/>
        <v>No</v>
      </c>
      <c r="AQ5181">
        <v>2</v>
      </c>
      <c r="AR5181" s="5">
        <f t="shared" si="726"/>
        <v>1755457.18</v>
      </c>
      <c r="AS5181" s="5">
        <f t="shared" si="727"/>
        <v>383660.9</v>
      </c>
      <c r="AT5181" t="s">
        <v>59</v>
      </c>
      <c r="AU5181" t="s">
        <v>6164</v>
      </c>
      <c r="AV5181" t="s">
        <v>6165</v>
      </c>
      <c r="AW5181" t="s">
        <v>6166</v>
      </c>
      <c r="AX5181" t="s">
        <v>6167</v>
      </c>
      <c r="AY5181">
        <v>69</v>
      </c>
      <c r="AZ5181">
        <v>2</v>
      </c>
      <c r="BA5181">
        <v>0</v>
      </c>
      <c r="BB5181" t="s">
        <v>6168</v>
      </c>
      <c r="BC5181">
        <v>1</v>
      </c>
      <c r="BD5181">
        <v>0</v>
      </c>
      <c r="BE5181" t="s">
        <v>6178</v>
      </c>
      <c r="BF5181" t="s">
        <v>6170</v>
      </c>
      <c r="BG5181">
        <v>0</v>
      </c>
      <c r="BH5181" t="s">
        <v>6171</v>
      </c>
      <c r="BI5181">
        <v>8</v>
      </c>
      <c r="BJ5181" t="s">
        <v>6172</v>
      </c>
      <c r="BK5181">
        <v>0</v>
      </c>
      <c r="BL5181">
        <v>76</v>
      </c>
      <c r="BM5181" s="3">
        <f t="shared" si="728"/>
        <v>0.85526315789473684</v>
      </c>
    </row>
    <row r="5182" spans="1:65">
      <c r="A5182" t="s">
        <v>5323</v>
      </c>
      <c r="B5182" s="2">
        <v>45972</v>
      </c>
      <c r="C5182" t="s">
        <v>4641</v>
      </c>
      <c r="D5182" t="s">
        <v>5143</v>
      </c>
      <c r="E5182">
        <v>11</v>
      </c>
      <c r="F5182" t="s">
        <v>78</v>
      </c>
      <c r="G5182" t="s">
        <v>79</v>
      </c>
      <c r="H5182" t="s">
        <v>143</v>
      </c>
      <c r="I5182" t="s">
        <v>74</v>
      </c>
      <c r="J5182" t="s">
        <v>53</v>
      </c>
      <c r="K5182" t="s">
        <v>75</v>
      </c>
      <c r="L5182" t="s">
        <v>87</v>
      </c>
      <c r="M5182" t="s">
        <v>56</v>
      </c>
      <c r="N5182" t="s">
        <v>57</v>
      </c>
      <c r="O5182" t="s">
        <v>58</v>
      </c>
      <c r="P5182">
        <v>58</v>
      </c>
      <c r="Q5182">
        <v>60</v>
      </c>
      <c r="R5182">
        <v>58</v>
      </c>
      <c r="S5182">
        <v>2</v>
      </c>
      <c r="T5182">
        <f t="shared" si="720"/>
        <v>56</v>
      </c>
      <c r="U5182">
        <v>56</v>
      </c>
      <c r="V5182">
        <f t="shared" si="721"/>
        <v>0</v>
      </c>
      <c r="W5182" s="3">
        <f t="shared" si="722"/>
        <v>3.4482758620689655E-2</v>
      </c>
      <c r="X5182">
        <v>32</v>
      </c>
      <c r="Y5182" s="4">
        <v>0.9</v>
      </c>
      <c r="Z5182" s="4">
        <v>1.2</v>
      </c>
      <c r="AA5182" s="5">
        <v>36197.19</v>
      </c>
      <c r="AB5182" s="5">
        <f t="shared" si="723"/>
        <v>2027042.64</v>
      </c>
      <c r="AC5182" s="5">
        <v>24083.200000000001</v>
      </c>
      <c r="AD5182" s="5">
        <f t="shared" si="724"/>
        <v>1396825.6</v>
      </c>
      <c r="AE5182" s="5">
        <v>100506.83</v>
      </c>
      <c r="AF5182" s="5">
        <v>27766.27</v>
      </c>
      <c r="AG5182" s="5">
        <v>10391.700000000001</v>
      </c>
      <c r="AH5182" s="5">
        <v>1740</v>
      </c>
      <c r="AI5182" s="5">
        <v>6400</v>
      </c>
      <c r="AJ5182">
        <v>0</v>
      </c>
      <c r="AK5182" s="5">
        <v>0</v>
      </c>
      <c r="AL5182" s="5">
        <v>0</v>
      </c>
      <c r="AM5182" s="5">
        <v>38226.74</v>
      </c>
      <c r="AN5182">
        <v>4</v>
      </c>
      <c r="AO5182">
        <v>3</v>
      </c>
      <c r="AP5182" t="str">
        <f t="shared" si="725"/>
        <v>Yes</v>
      </c>
      <c r="AQ5182">
        <v>1</v>
      </c>
      <c r="AR5182" s="5">
        <f t="shared" si="726"/>
        <v>1581857.14</v>
      </c>
      <c r="AS5182" s="5">
        <f t="shared" si="727"/>
        <v>445185.5</v>
      </c>
      <c r="AT5182" t="s">
        <v>59</v>
      </c>
      <c r="AU5182" t="s">
        <v>6164</v>
      </c>
      <c r="AV5182" t="s">
        <v>6165</v>
      </c>
      <c r="AW5182" t="s">
        <v>6166</v>
      </c>
      <c r="AX5182" t="s">
        <v>6167</v>
      </c>
      <c r="AY5182">
        <v>58</v>
      </c>
      <c r="AZ5182">
        <v>0</v>
      </c>
      <c r="BA5182">
        <v>0</v>
      </c>
      <c r="BB5182" t="s">
        <v>6168</v>
      </c>
      <c r="BC5182">
        <v>0</v>
      </c>
      <c r="BD5182">
        <v>0</v>
      </c>
      <c r="BE5182" t="s">
        <v>6169</v>
      </c>
      <c r="BF5182" t="s">
        <v>6170</v>
      </c>
      <c r="BG5182">
        <v>1</v>
      </c>
      <c r="BH5182" t="s">
        <v>6186</v>
      </c>
      <c r="BI5182">
        <v>60</v>
      </c>
      <c r="BJ5182" t="s">
        <v>6187</v>
      </c>
      <c r="BK5182">
        <v>0</v>
      </c>
      <c r="BL5182">
        <v>77</v>
      </c>
      <c r="BM5182" s="3">
        <f t="shared" si="728"/>
        <v>0.75324675324675328</v>
      </c>
    </row>
    <row r="5183" spans="1:65">
      <c r="A5183" t="s">
        <v>5324</v>
      </c>
      <c r="B5183" s="2">
        <v>45972</v>
      </c>
      <c r="C5183" t="s">
        <v>4641</v>
      </c>
      <c r="D5183" t="s">
        <v>5143</v>
      </c>
      <c r="E5183">
        <v>11</v>
      </c>
      <c r="F5183" t="s">
        <v>72</v>
      </c>
      <c r="G5183" t="s">
        <v>79</v>
      </c>
      <c r="H5183" t="s">
        <v>86</v>
      </c>
      <c r="I5183" t="s">
        <v>64</v>
      </c>
      <c r="J5183" t="s">
        <v>53</v>
      </c>
      <c r="K5183" t="s">
        <v>75</v>
      </c>
      <c r="L5183" t="s">
        <v>87</v>
      </c>
      <c r="M5183" t="s">
        <v>56</v>
      </c>
      <c r="N5183" t="s">
        <v>57</v>
      </c>
      <c r="O5183" t="s">
        <v>82</v>
      </c>
      <c r="P5183">
        <v>47</v>
      </c>
      <c r="Q5183">
        <v>49</v>
      </c>
      <c r="R5183">
        <v>51</v>
      </c>
      <c r="S5183">
        <v>1</v>
      </c>
      <c r="T5183">
        <f t="shared" si="720"/>
        <v>50</v>
      </c>
      <c r="U5183">
        <v>45</v>
      </c>
      <c r="V5183">
        <f t="shared" si="721"/>
        <v>5</v>
      </c>
      <c r="W5183" s="3">
        <f t="shared" si="722"/>
        <v>1.9607843137254902E-2</v>
      </c>
      <c r="X5183">
        <v>24</v>
      </c>
      <c r="Y5183" s="4">
        <v>5.0999999999999996</v>
      </c>
      <c r="Z5183" s="4">
        <v>1.2</v>
      </c>
      <c r="AA5183" s="5">
        <v>35743.08</v>
      </c>
      <c r="AB5183" s="5">
        <f t="shared" si="723"/>
        <v>1608438.6</v>
      </c>
      <c r="AC5183" s="5">
        <v>24185.45</v>
      </c>
      <c r="AD5183" s="5">
        <f t="shared" si="724"/>
        <v>1233457.95</v>
      </c>
      <c r="AE5183" s="5">
        <v>85008.77</v>
      </c>
      <c r="AF5183" s="5">
        <v>21928.59</v>
      </c>
      <c r="AG5183" s="5">
        <v>9621.1</v>
      </c>
      <c r="AH5183" s="5">
        <v>1740</v>
      </c>
      <c r="AI5183" s="5">
        <v>3200</v>
      </c>
      <c r="AJ5183">
        <v>0</v>
      </c>
      <c r="AK5183" s="5">
        <v>0</v>
      </c>
      <c r="AL5183" s="5">
        <v>3436.54</v>
      </c>
      <c r="AM5183" s="5">
        <v>40407.99</v>
      </c>
      <c r="AN5183">
        <v>4</v>
      </c>
      <c r="AO5183">
        <v>8</v>
      </c>
      <c r="AP5183" t="str">
        <f t="shared" si="725"/>
        <v>No</v>
      </c>
      <c r="AQ5183">
        <v>2</v>
      </c>
      <c r="AR5183" s="5">
        <f t="shared" si="726"/>
        <v>1398800.94</v>
      </c>
      <c r="AS5183" s="5">
        <f t="shared" si="727"/>
        <v>209637.66</v>
      </c>
      <c r="AT5183" t="s">
        <v>59</v>
      </c>
      <c r="AU5183" t="s">
        <v>6164</v>
      </c>
      <c r="AV5183" t="s">
        <v>6165</v>
      </c>
      <c r="AW5183" t="s">
        <v>6166</v>
      </c>
      <c r="AX5183" t="s">
        <v>6184</v>
      </c>
      <c r="AY5183">
        <v>50</v>
      </c>
      <c r="AZ5183">
        <v>0</v>
      </c>
      <c r="BA5183">
        <v>27</v>
      </c>
      <c r="BB5183" t="s">
        <v>6180</v>
      </c>
      <c r="BC5183">
        <v>1</v>
      </c>
      <c r="BD5183">
        <v>3</v>
      </c>
      <c r="BE5183" t="s">
        <v>6219</v>
      </c>
      <c r="BF5183" t="s">
        <v>6170</v>
      </c>
      <c r="BG5183">
        <v>1</v>
      </c>
      <c r="BH5183" t="s">
        <v>6186</v>
      </c>
      <c r="BI5183">
        <v>41</v>
      </c>
      <c r="BJ5183" t="s">
        <v>6172</v>
      </c>
      <c r="BK5183">
        <v>0</v>
      </c>
      <c r="BL5183">
        <v>77</v>
      </c>
      <c r="BM5183" s="3">
        <f t="shared" si="728"/>
        <v>0.66233766233766234</v>
      </c>
    </row>
    <row r="5184" spans="1:65">
      <c r="A5184" t="s">
        <v>5325</v>
      </c>
      <c r="B5184" s="2">
        <v>45972</v>
      </c>
      <c r="C5184" t="s">
        <v>4641</v>
      </c>
      <c r="D5184" t="s">
        <v>5143</v>
      </c>
      <c r="E5184">
        <v>11</v>
      </c>
      <c r="F5184" t="s">
        <v>61</v>
      </c>
      <c r="G5184" t="s">
        <v>50</v>
      </c>
      <c r="H5184" t="s">
        <v>127</v>
      </c>
      <c r="I5184" t="s">
        <v>74</v>
      </c>
      <c r="J5184" t="s">
        <v>81</v>
      </c>
      <c r="K5184" t="s">
        <v>75</v>
      </c>
      <c r="L5184" t="s">
        <v>92</v>
      </c>
      <c r="M5184" t="s">
        <v>56</v>
      </c>
      <c r="N5184" t="s">
        <v>94</v>
      </c>
      <c r="O5184" t="s">
        <v>82</v>
      </c>
      <c r="P5184">
        <v>40</v>
      </c>
      <c r="Q5184">
        <v>42</v>
      </c>
      <c r="R5184">
        <v>41</v>
      </c>
      <c r="S5184">
        <v>1</v>
      </c>
      <c r="T5184">
        <f t="shared" si="720"/>
        <v>40</v>
      </c>
      <c r="U5184">
        <v>39</v>
      </c>
      <c r="V5184">
        <f t="shared" si="721"/>
        <v>1</v>
      </c>
      <c r="W5184" s="3">
        <f t="shared" si="722"/>
        <v>2.4390243902439025E-2</v>
      </c>
      <c r="X5184">
        <v>38</v>
      </c>
      <c r="Y5184" s="4">
        <v>1.2</v>
      </c>
      <c r="Z5184" s="4">
        <v>0.9</v>
      </c>
      <c r="AA5184" s="5">
        <v>78907.98</v>
      </c>
      <c r="AB5184" s="5">
        <f t="shared" si="723"/>
        <v>3077411.22</v>
      </c>
      <c r="AC5184" s="5">
        <v>53506.64</v>
      </c>
      <c r="AD5184" s="5">
        <f t="shared" si="724"/>
        <v>2193772.2400000002</v>
      </c>
      <c r="AE5184" s="5">
        <v>124204.61</v>
      </c>
      <c r="AF5184" s="5">
        <v>35355.24</v>
      </c>
      <c r="AG5184" s="5">
        <v>9784.9</v>
      </c>
      <c r="AH5184" s="5">
        <v>1305</v>
      </c>
      <c r="AI5184" s="5">
        <v>6800</v>
      </c>
      <c r="AJ5184">
        <v>0</v>
      </c>
      <c r="AK5184" s="5">
        <v>0</v>
      </c>
      <c r="AL5184" s="5">
        <v>1568.24</v>
      </c>
      <c r="AM5184" s="5">
        <v>30749.5</v>
      </c>
      <c r="AN5184">
        <v>4</v>
      </c>
      <c r="AO5184">
        <v>6</v>
      </c>
      <c r="AP5184" t="str">
        <f t="shared" si="725"/>
        <v>No</v>
      </c>
      <c r="AQ5184">
        <v>2</v>
      </c>
      <c r="AR5184" s="5">
        <f t="shared" si="726"/>
        <v>2403539.73</v>
      </c>
      <c r="AS5184" s="5">
        <f t="shared" si="727"/>
        <v>673871.49</v>
      </c>
      <c r="AT5184" t="s">
        <v>59</v>
      </c>
      <c r="AU5184" t="s">
        <v>6164</v>
      </c>
      <c r="AV5184" t="s">
        <v>6165</v>
      </c>
      <c r="AW5184" t="s">
        <v>6166</v>
      </c>
      <c r="AX5184" t="s">
        <v>6167</v>
      </c>
      <c r="AY5184">
        <v>40</v>
      </c>
      <c r="AZ5184">
        <v>0</v>
      </c>
      <c r="BA5184">
        <v>17</v>
      </c>
      <c r="BB5184" t="s">
        <v>6191</v>
      </c>
      <c r="BC5184">
        <v>2</v>
      </c>
      <c r="BD5184">
        <v>0</v>
      </c>
      <c r="BE5184" t="s">
        <v>6178</v>
      </c>
      <c r="BF5184" t="s">
        <v>6170</v>
      </c>
      <c r="BG5184">
        <v>0</v>
      </c>
      <c r="BH5184" t="s">
        <v>6171</v>
      </c>
      <c r="BI5184">
        <v>27</v>
      </c>
      <c r="BJ5184" t="s">
        <v>6172</v>
      </c>
      <c r="BK5184">
        <v>0</v>
      </c>
      <c r="BL5184">
        <v>52</v>
      </c>
      <c r="BM5184" s="3">
        <f t="shared" si="728"/>
        <v>0.78846153846153844</v>
      </c>
    </row>
    <row r="5185" spans="1:65">
      <c r="A5185" t="s">
        <v>5326</v>
      </c>
      <c r="B5185" s="2">
        <v>45972</v>
      </c>
      <c r="C5185" t="s">
        <v>4641</v>
      </c>
      <c r="D5185" t="s">
        <v>5143</v>
      </c>
      <c r="E5185">
        <v>11</v>
      </c>
      <c r="F5185" t="s">
        <v>49</v>
      </c>
      <c r="G5185" t="s">
        <v>50</v>
      </c>
      <c r="H5185" t="s">
        <v>89</v>
      </c>
      <c r="I5185" t="s">
        <v>74</v>
      </c>
      <c r="J5185" t="s">
        <v>65</v>
      </c>
      <c r="K5185" t="s">
        <v>54</v>
      </c>
      <c r="L5185" t="s">
        <v>67</v>
      </c>
      <c r="M5185" t="s">
        <v>68</v>
      </c>
      <c r="N5185" t="s">
        <v>76</v>
      </c>
      <c r="O5185" t="s">
        <v>120</v>
      </c>
      <c r="P5185">
        <v>49</v>
      </c>
      <c r="Q5185">
        <v>50</v>
      </c>
      <c r="R5185">
        <v>47</v>
      </c>
      <c r="S5185">
        <v>4</v>
      </c>
      <c r="T5185">
        <f t="shared" si="720"/>
        <v>43</v>
      </c>
      <c r="U5185">
        <v>43</v>
      </c>
      <c r="V5185">
        <f t="shared" si="721"/>
        <v>0</v>
      </c>
      <c r="W5185" s="3">
        <f t="shared" si="722"/>
        <v>8.5106382978723402E-2</v>
      </c>
      <c r="X5185">
        <v>22</v>
      </c>
      <c r="Y5185" s="4">
        <v>10.5</v>
      </c>
      <c r="Z5185" s="4">
        <v>1.6</v>
      </c>
      <c r="AA5185" s="5">
        <v>56805.27</v>
      </c>
      <c r="AB5185" s="5">
        <f t="shared" si="723"/>
        <v>2442626.61</v>
      </c>
      <c r="AC5185" s="5">
        <v>32325.759999999998</v>
      </c>
      <c r="AD5185" s="5">
        <f t="shared" si="724"/>
        <v>1519310.72</v>
      </c>
      <c r="AE5185" s="5">
        <v>102595.68</v>
      </c>
      <c r="AF5185" s="5">
        <v>31145.67</v>
      </c>
      <c r="AG5185" s="5">
        <v>8819.9699999999993</v>
      </c>
      <c r="AH5185" s="5">
        <v>2320</v>
      </c>
      <c r="AI5185" s="5">
        <v>22013.14</v>
      </c>
      <c r="AJ5185">
        <v>1</v>
      </c>
      <c r="AK5185" s="5">
        <v>14401.47</v>
      </c>
      <c r="AL5185" s="5">
        <v>0</v>
      </c>
      <c r="AM5185" s="5">
        <v>27598.55</v>
      </c>
      <c r="AN5185">
        <v>4</v>
      </c>
      <c r="AO5185">
        <v>4</v>
      </c>
      <c r="AP5185" t="str">
        <f t="shared" si="725"/>
        <v>Yes</v>
      </c>
      <c r="AQ5185">
        <v>1</v>
      </c>
      <c r="AR5185" s="5">
        <f t="shared" si="726"/>
        <v>1728205.2</v>
      </c>
      <c r="AS5185" s="5">
        <f t="shared" si="727"/>
        <v>714421.41</v>
      </c>
      <c r="AT5185" t="s">
        <v>1641</v>
      </c>
      <c r="AU5185" t="s">
        <v>6199</v>
      </c>
      <c r="AV5185" t="s">
        <v>6200</v>
      </c>
      <c r="AW5185" t="s">
        <v>6175</v>
      </c>
      <c r="AX5185" t="s">
        <v>6177</v>
      </c>
      <c r="AY5185">
        <v>51</v>
      </c>
      <c r="AZ5185">
        <v>0</v>
      </c>
      <c r="BA5185">
        <v>0</v>
      </c>
      <c r="BB5185" t="s">
        <v>6168</v>
      </c>
      <c r="BC5185">
        <v>0</v>
      </c>
      <c r="BD5185">
        <v>0</v>
      </c>
      <c r="BE5185" t="s">
        <v>6169</v>
      </c>
      <c r="BF5185" t="s">
        <v>6210</v>
      </c>
      <c r="BG5185">
        <v>1</v>
      </c>
      <c r="BH5185" t="s">
        <v>6186</v>
      </c>
      <c r="BI5185">
        <v>44</v>
      </c>
      <c r="BJ5185" t="s">
        <v>6172</v>
      </c>
      <c r="BK5185">
        <v>0</v>
      </c>
      <c r="BL5185">
        <v>65</v>
      </c>
      <c r="BM5185" s="3">
        <f t="shared" si="728"/>
        <v>0.72307692307692306</v>
      </c>
    </row>
    <row r="5186" spans="1:65">
      <c r="A5186" t="s">
        <v>5327</v>
      </c>
      <c r="B5186" s="2">
        <v>45972</v>
      </c>
      <c r="C5186" t="s">
        <v>4641</v>
      </c>
      <c r="D5186" t="s">
        <v>5143</v>
      </c>
      <c r="E5186">
        <v>11</v>
      </c>
      <c r="F5186" t="s">
        <v>49</v>
      </c>
      <c r="G5186" t="s">
        <v>79</v>
      </c>
      <c r="H5186" t="s">
        <v>260</v>
      </c>
      <c r="I5186" t="s">
        <v>52</v>
      </c>
      <c r="J5186" t="s">
        <v>81</v>
      </c>
      <c r="K5186" t="s">
        <v>75</v>
      </c>
      <c r="L5186" t="s">
        <v>87</v>
      </c>
      <c r="M5186" t="s">
        <v>56</v>
      </c>
      <c r="N5186" t="s">
        <v>76</v>
      </c>
      <c r="O5186" t="s">
        <v>82</v>
      </c>
      <c r="P5186">
        <v>24</v>
      </c>
      <c r="Q5186">
        <v>40</v>
      </c>
      <c r="R5186">
        <v>38</v>
      </c>
      <c r="S5186">
        <v>2</v>
      </c>
      <c r="T5186">
        <f t="shared" ref="T5186:T5249" si="729">R5186-S5186</f>
        <v>36</v>
      </c>
      <c r="U5186">
        <v>20</v>
      </c>
      <c r="V5186">
        <f t="shared" ref="V5186:V5249" si="730">T5186-U5186</f>
        <v>16</v>
      </c>
      <c r="W5186" s="3">
        <f t="shared" ref="W5186:W5249" si="731">IFERROR(S5186/R5186,0)</f>
        <v>5.2631578947368418E-2</v>
      </c>
      <c r="X5186">
        <v>146</v>
      </c>
      <c r="Y5186" s="4">
        <v>6</v>
      </c>
      <c r="Z5186" s="4">
        <v>7.1</v>
      </c>
      <c r="AA5186" s="5">
        <v>78691.87</v>
      </c>
      <c r="AB5186" s="5">
        <f t="shared" ref="AB5186:AB5249" si="732">ROUND(U5186*AA5186,2)</f>
        <v>1573837.4</v>
      </c>
      <c r="AC5186" s="5">
        <v>54345.56</v>
      </c>
      <c r="AD5186" s="5">
        <f t="shared" ref="AD5186:AD5249" si="733">ROUND(R5186*AC5186,2)</f>
        <v>2065131.28</v>
      </c>
      <c r="AE5186" s="5">
        <v>122719.25</v>
      </c>
      <c r="AF5186" s="5">
        <v>38236.9</v>
      </c>
      <c r="AG5186" s="5">
        <v>56778.81</v>
      </c>
      <c r="AH5186" s="5">
        <v>10295</v>
      </c>
      <c r="AI5186" s="5">
        <v>13600</v>
      </c>
      <c r="AJ5186">
        <v>0</v>
      </c>
      <c r="AK5186" s="5">
        <v>0</v>
      </c>
      <c r="AL5186" s="5">
        <v>24283.02</v>
      </c>
      <c r="AM5186" s="5">
        <v>16764.939999999999</v>
      </c>
      <c r="AN5186">
        <v>4</v>
      </c>
      <c r="AO5186">
        <v>8</v>
      </c>
      <c r="AP5186" t="str">
        <f t="shared" ref="AP5186:AP5249" si="734">IF(AO5186&lt;=AN5186,"Yes","No")</f>
        <v>No</v>
      </c>
      <c r="AQ5186">
        <v>2</v>
      </c>
      <c r="AR5186" s="5">
        <f t="shared" ref="AR5186:AR5249" si="735">ROUND(SUM(AD5186:AI5186)+SUM(AK5186:AM5186),2)</f>
        <v>2347809.2000000002</v>
      </c>
      <c r="AS5186" s="5">
        <f t="shared" ref="AS5186:AS5249" si="736">ROUND(AB5186-AR5186,2)</f>
        <v>-773971.8</v>
      </c>
      <c r="AT5186" t="s">
        <v>116</v>
      </c>
      <c r="AU5186" t="s">
        <v>6164</v>
      </c>
      <c r="AV5186" t="s">
        <v>6165</v>
      </c>
      <c r="AW5186" t="s">
        <v>6166</v>
      </c>
      <c r="AX5186" t="s">
        <v>6202</v>
      </c>
      <c r="AY5186">
        <v>35</v>
      </c>
      <c r="AZ5186">
        <v>5</v>
      </c>
      <c r="BA5186">
        <v>52</v>
      </c>
      <c r="BB5186" t="s">
        <v>6220</v>
      </c>
      <c r="BC5186">
        <v>1</v>
      </c>
      <c r="BD5186">
        <v>3</v>
      </c>
      <c r="BE5186" t="s">
        <v>6218</v>
      </c>
      <c r="BF5186" t="s">
        <v>6176</v>
      </c>
      <c r="BG5186">
        <v>5</v>
      </c>
      <c r="BH5186" t="s">
        <v>6211</v>
      </c>
      <c r="BI5186">
        <v>77</v>
      </c>
      <c r="BJ5186" t="s">
        <v>6193</v>
      </c>
      <c r="BK5186">
        <v>0</v>
      </c>
      <c r="BL5186">
        <v>48</v>
      </c>
      <c r="BM5186" s="3">
        <f t="shared" ref="BM5186:BM5249" si="737">IFERROR(R5186/BL5186,0)</f>
        <v>0.79166666666666663</v>
      </c>
    </row>
    <row r="5187" spans="1:65">
      <c r="A5187" t="s">
        <v>5328</v>
      </c>
      <c r="B5187" s="2">
        <v>45972</v>
      </c>
      <c r="C5187" t="s">
        <v>4641</v>
      </c>
      <c r="D5187" t="s">
        <v>5143</v>
      </c>
      <c r="E5187">
        <v>11</v>
      </c>
      <c r="F5187" t="s">
        <v>49</v>
      </c>
      <c r="G5187" t="s">
        <v>79</v>
      </c>
      <c r="H5187" t="s">
        <v>260</v>
      </c>
      <c r="I5187" t="s">
        <v>64</v>
      </c>
      <c r="J5187" t="s">
        <v>53</v>
      </c>
      <c r="K5187" t="s">
        <v>75</v>
      </c>
      <c r="L5187" t="s">
        <v>87</v>
      </c>
      <c r="M5187" t="s">
        <v>56</v>
      </c>
      <c r="N5187" t="s">
        <v>57</v>
      </c>
      <c r="O5187" t="s">
        <v>58</v>
      </c>
      <c r="P5187">
        <v>58</v>
      </c>
      <c r="Q5187">
        <v>61</v>
      </c>
      <c r="R5187">
        <v>60</v>
      </c>
      <c r="S5187">
        <v>1</v>
      </c>
      <c r="T5187">
        <f t="shared" si="729"/>
        <v>59</v>
      </c>
      <c r="U5187">
        <v>58</v>
      </c>
      <c r="V5187">
        <f t="shared" si="730"/>
        <v>1</v>
      </c>
      <c r="W5187" s="3">
        <f t="shared" si="731"/>
        <v>1.6666666666666666E-2</v>
      </c>
      <c r="X5187">
        <v>36</v>
      </c>
      <c r="Y5187" s="4">
        <v>13.4</v>
      </c>
      <c r="Z5187" s="4">
        <v>2.8</v>
      </c>
      <c r="AA5187" s="5">
        <v>35963.54</v>
      </c>
      <c r="AB5187" s="5">
        <f t="shared" si="732"/>
        <v>2085885.32</v>
      </c>
      <c r="AC5187" s="5">
        <v>24152</v>
      </c>
      <c r="AD5187" s="5">
        <f t="shared" si="733"/>
        <v>1449120</v>
      </c>
      <c r="AE5187" s="5">
        <v>98856.29</v>
      </c>
      <c r="AF5187" s="5">
        <v>27959.95</v>
      </c>
      <c r="AG5187" s="5">
        <v>10112.299999999999</v>
      </c>
      <c r="AH5187" s="5">
        <v>4060</v>
      </c>
      <c r="AI5187" s="5">
        <v>3200</v>
      </c>
      <c r="AJ5187">
        <v>0</v>
      </c>
      <c r="AK5187" s="5">
        <v>0</v>
      </c>
      <c r="AL5187" s="5">
        <v>652.57000000000005</v>
      </c>
      <c r="AM5187" s="5">
        <v>39047.839999999997</v>
      </c>
      <c r="AN5187">
        <v>4</v>
      </c>
      <c r="AO5187">
        <v>3</v>
      </c>
      <c r="AP5187" t="str">
        <f t="shared" si="734"/>
        <v>Yes</v>
      </c>
      <c r="AQ5187">
        <v>1</v>
      </c>
      <c r="AR5187" s="5">
        <f t="shared" si="735"/>
        <v>1633008.95</v>
      </c>
      <c r="AS5187" s="5">
        <f t="shared" si="736"/>
        <v>452876.37</v>
      </c>
      <c r="AT5187" t="s">
        <v>59</v>
      </c>
      <c r="AU5187" t="s">
        <v>6164</v>
      </c>
      <c r="AV5187" t="s">
        <v>6165</v>
      </c>
      <c r="AW5187" t="s">
        <v>6166</v>
      </c>
      <c r="AX5187" t="s">
        <v>6177</v>
      </c>
      <c r="AY5187">
        <v>61</v>
      </c>
      <c r="AZ5187">
        <v>0</v>
      </c>
      <c r="BA5187">
        <v>16</v>
      </c>
      <c r="BB5187" t="s">
        <v>6180</v>
      </c>
      <c r="BC5187">
        <v>0</v>
      </c>
      <c r="BD5187">
        <v>0</v>
      </c>
      <c r="BE5187" t="s">
        <v>6169</v>
      </c>
      <c r="BF5187" t="s">
        <v>6170</v>
      </c>
      <c r="BG5187">
        <v>5</v>
      </c>
      <c r="BH5187" t="s">
        <v>6211</v>
      </c>
      <c r="BI5187">
        <v>102</v>
      </c>
      <c r="BJ5187" t="s">
        <v>6193</v>
      </c>
      <c r="BK5187">
        <v>0</v>
      </c>
      <c r="BL5187">
        <v>75</v>
      </c>
      <c r="BM5187" s="3">
        <f t="shared" si="737"/>
        <v>0.8</v>
      </c>
    </row>
    <row r="5188" spans="1:65">
      <c r="A5188" t="s">
        <v>5329</v>
      </c>
      <c r="B5188" s="2">
        <v>45972</v>
      </c>
      <c r="C5188" t="s">
        <v>4641</v>
      </c>
      <c r="D5188" t="s">
        <v>5143</v>
      </c>
      <c r="E5188">
        <v>11</v>
      </c>
      <c r="F5188" t="s">
        <v>72</v>
      </c>
      <c r="G5188" t="s">
        <v>79</v>
      </c>
      <c r="H5188" t="s">
        <v>213</v>
      </c>
      <c r="I5188" t="s">
        <v>64</v>
      </c>
      <c r="J5188" t="s">
        <v>53</v>
      </c>
      <c r="K5188" t="s">
        <v>75</v>
      </c>
      <c r="L5188" t="s">
        <v>55</v>
      </c>
      <c r="M5188" t="s">
        <v>56</v>
      </c>
      <c r="N5188" t="s">
        <v>76</v>
      </c>
      <c r="O5188" t="s">
        <v>120</v>
      </c>
      <c r="P5188">
        <v>50</v>
      </c>
      <c r="Q5188">
        <v>53</v>
      </c>
      <c r="R5188">
        <v>53</v>
      </c>
      <c r="S5188">
        <v>1</v>
      </c>
      <c r="T5188">
        <f t="shared" si="729"/>
        <v>52</v>
      </c>
      <c r="U5188">
        <v>48</v>
      </c>
      <c r="V5188">
        <f t="shared" si="730"/>
        <v>4</v>
      </c>
      <c r="W5188" s="3">
        <f t="shared" si="731"/>
        <v>1.8867924528301886E-2</v>
      </c>
      <c r="X5188">
        <v>17</v>
      </c>
      <c r="Y5188" s="4">
        <v>1.6</v>
      </c>
      <c r="Z5188" s="4">
        <v>1.3</v>
      </c>
      <c r="AA5188" s="5">
        <v>36358.800000000003</v>
      </c>
      <c r="AB5188" s="5">
        <f t="shared" si="732"/>
        <v>1745222.4</v>
      </c>
      <c r="AC5188" s="5">
        <v>23596.59</v>
      </c>
      <c r="AD5188" s="5">
        <f t="shared" si="733"/>
        <v>1250619.27</v>
      </c>
      <c r="AE5188" s="5">
        <v>86968.77</v>
      </c>
      <c r="AF5188" s="5">
        <v>22977.99</v>
      </c>
      <c r="AG5188" s="5">
        <v>8723.74</v>
      </c>
      <c r="AH5188" s="5">
        <v>1885</v>
      </c>
      <c r="AI5188" s="5">
        <v>3200</v>
      </c>
      <c r="AJ5188">
        <v>0</v>
      </c>
      <c r="AK5188" s="5">
        <v>0</v>
      </c>
      <c r="AL5188" s="5">
        <v>2627.42</v>
      </c>
      <c r="AM5188" s="5">
        <v>30321.78</v>
      </c>
      <c r="AN5188">
        <v>4</v>
      </c>
      <c r="AO5188">
        <v>2</v>
      </c>
      <c r="AP5188" t="str">
        <f t="shared" si="734"/>
        <v>Yes</v>
      </c>
      <c r="AQ5188">
        <v>0</v>
      </c>
      <c r="AR5188" s="5">
        <f t="shared" si="735"/>
        <v>1407323.97</v>
      </c>
      <c r="AS5188" s="5">
        <f t="shared" si="736"/>
        <v>337898.43</v>
      </c>
      <c r="AT5188" t="s">
        <v>59</v>
      </c>
      <c r="AU5188" t="s">
        <v>6164</v>
      </c>
      <c r="AV5188" t="s">
        <v>6165</v>
      </c>
      <c r="AW5188" t="s">
        <v>6166</v>
      </c>
      <c r="AX5188" t="s">
        <v>6184</v>
      </c>
      <c r="AY5188">
        <v>51</v>
      </c>
      <c r="AZ5188">
        <v>0</v>
      </c>
      <c r="BA5188">
        <v>28</v>
      </c>
      <c r="BB5188" t="s">
        <v>6180</v>
      </c>
      <c r="BC5188">
        <v>0</v>
      </c>
      <c r="BD5188">
        <v>0</v>
      </c>
      <c r="BE5188" t="s">
        <v>6169</v>
      </c>
      <c r="BF5188" t="s">
        <v>6170</v>
      </c>
      <c r="BG5188">
        <v>0</v>
      </c>
      <c r="BH5188" t="s">
        <v>6171</v>
      </c>
      <c r="BI5188">
        <v>35</v>
      </c>
      <c r="BJ5188" t="s">
        <v>6172</v>
      </c>
      <c r="BK5188">
        <v>0</v>
      </c>
      <c r="BL5188">
        <v>71</v>
      </c>
      <c r="BM5188" s="3">
        <f t="shared" si="737"/>
        <v>0.74647887323943662</v>
      </c>
    </row>
    <row r="5189" spans="1:65">
      <c r="A5189" t="s">
        <v>5330</v>
      </c>
      <c r="B5189" s="2">
        <v>45972</v>
      </c>
      <c r="C5189" t="s">
        <v>4641</v>
      </c>
      <c r="D5189" t="s">
        <v>5143</v>
      </c>
      <c r="E5189">
        <v>11</v>
      </c>
      <c r="F5189" t="s">
        <v>49</v>
      </c>
      <c r="G5189" t="s">
        <v>62</v>
      </c>
      <c r="H5189" t="s">
        <v>133</v>
      </c>
      <c r="I5189" t="s">
        <v>64</v>
      </c>
      <c r="J5189" t="s">
        <v>53</v>
      </c>
      <c r="K5189" t="s">
        <v>75</v>
      </c>
      <c r="L5189" t="s">
        <v>67</v>
      </c>
      <c r="M5189" t="s">
        <v>68</v>
      </c>
      <c r="N5189" t="s">
        <v>57</v>
      </c>
      <c r="O5189" t="s">
        <v>82</v>
      </c>
      <c r="P5189">
        <v>53</v>
      </c>
      <c r="Q5189">
        <v>53</v>
      </c>
      <c r="R5189">
        <v>52</v>
      </c>
      <c r="S5189">
        <v>4</v>
      </c>
      <c r="T5189">
        <f t="shared" si="729"/>
        <v>48</v>
      </c>
      <c r="U5189">
        <v>48</v>
      </c>
      <c r="V5189">
        <f t="shared" si="730"/>
        <v>0</v>
      </c>
      <c r="W5189" s="3">
        <f t="shared" si="731"/>
        <v>7.6923076923076927E-2</v>
      </c>
      <c r="X5189">
        <v>21</v>
      </c>
      <c r="Y5189" s="4">
        <v>5.3</v>
      </c>
      <c r="Z5189" s="4">
        <v>0.8</v>
      </c>
      <c r="AA5189" s="5">
        <v>35723.279999999999</v>
      </c>
      <c r="AB5189" s="5">
        <f t="shared" si="732"/>
        <v>1714717.44</v>
      </c>
      <c r="AC5189" s="5">
        <v>21892.62</v>
      </c>
      <c r="AD5189" s="5">
        <f t="shared" si="733"/>
        <v>1138416.24</v>
      </c>
      <c r="AE5189" s="5">
        <v>86192.61</v>
      </c>
      <c r="AF5189" s="5">
        <v>24901.88</v>
      </c>
      <c r="AG5189" s="5">
        <v>8699.49</v>
      </c>
      <c r="AH5189" s="5">
        <v>1160</v>
      </c>
      <c r="AI5189" s="5">
        <v>14794.54</v>
      </c>
      <c r="AJ5189">
        <v>1</v>
      </c>
      <c r="AK5189" s="5">
        <v>8886.42</v>
      </c>
      <c r="AL5189" s="5">
        <v>0</v>
      </c>
      <c r="AM5189" s="5">
        <v>41071.99</v>
      </c>
      <c r="AN5189">
        <v>4</v>
      </c>
      <c r="AO5189">
        <v>7</v>
      </c>
      <c r="AP5189" t="str">
        <f t="shared" si="734"/>
        <v>No</v>
      </c>
      <c r="AQ5189">
        <v>2</v>
      </c>
      <c r="AR5189" s="5">
        <f t="shared" si="735"/>
        <v>1324123.17</v>
      </c>
      <c r="AS5189" s="5">
        <f t="shared" si="736"/>
        <v>390594.27</v>
      </c>
      <c r="AT5189" t="s">
        <v>116</v>
      </c>
      <c r="AU5189" t="s">
        <v>6199</v>
      </c>
      <c r="AV5189" t="s">
        <v>6200</v>
      </c>
      <c r="AW5189" t="s">
        <v>6175</v>
      </c>
      <c r="AX5189" t="s">
        <v>6167</v>
      </c>
      <c r="AY5189">
        <v>54</v>
      </c>
      <c r="AZ5189">
        <v>0</v>
      </c>
      <c r="BA5189">
        <v>0</v>
      </c>
      <c r="BB5189" t="s">
        <v>6168</v>
      </c>
      <c r="BC5189">
        <v>1</v>
      </c>
      <c r="BD5189">
        <v>2</v>
      </c>
      <c r="BE5189" t="s">
        <v>6219</v>
      </c>
      <c r="BF5189" t="s">
        <v>6210</v>
      </c>
      <c r="BG5189">
        <v>0</v>
      </c>
      <c r="BH5189" t="s">
        <v>6171</v>
      </c>
      <c r="BI5189">
        <v>27</v>
      </c>
      <c r="BJ5189" t="s">
        <v>6172</v>
      </c>
      <c r="BK5189">
        <v>0</v>
      </c>
      <c r="BL5189">
        <v>77</v>
      </c>
      <c r="BM5189" s="3">
        <f t="shared" si="737"/>
        <v>0.67532467532467533</v>
      </c>
    </row>
    <row r="5190" spans="1:65">
      <c r="A5190" t="s">
        <v>5331</v>
      </c>
      <c r="B5190" s="2">
        <v>45972</v>
      </c>
      <c r="C5190" t="s">
        <v>4641</v>
      </c>
      <c r="D5190" t="s">
        <v>5143</v>
      </c>
      <c r="E5190">
        <v>11</v>
      </c>
      <c r="F5190" t="s">
        <v>61</v>
      </c>
      <c r="G5190" t="s">
        <v>79</v>
      </c>
      <c r="H5190" t="s">
        <v>123</v>
      </c>
      <c r="I5190" t="s">
        <v>64</v>
      </c>
      <c r="J5190" t="s">
        <v>81</v>
      </c>
      <c r="K5190" t="s">
        <v>54</v>
      </c>
      <c r="L5190" t="s">
        <v>92</v>
      </c>
      <c r="M5190" t="s">
        <v>56</v>
      </c>
      <c r="N5190" t="s">
        <v>76</v>
      </c>
      <c r="O5190" t="s">
        <v>82</v>
      </c>
      <c r="P5190">
        <v>38</v>
      </c>
      <c r="Q5190">
        <v>40</v>
      </c>
      <c r="R5190">
        <v>40</v>
      </c>
      <c r="S5190">
        <v>1</v>
      </c>
      <c r="T5190">
        <f t="shared" si="729"/>
        <v>39</v>
      </c>
      <c r="U5190">
        <v>36</v>
      </c>
      <c r="V5190">
        <f t="shared" si="730"/>
        <v>3</v>
      </c>
      <c r="W5190" s="3">
        <f t="shared" si="731"/>
        <v>2.5000000000000001E-2</v>
      </c>
      <c r="X5190">
        <v>23</v>
      </c>
      <c r="Y5190" s="4">
        <v>0</v>
      </c>
      <c r="Z5190" s="4">
        <v>0.8</v>
      </c>
      <c r="AA5190" s="5">
        <v>84337</v>
      </c>
      <c r="AB5190" s="5">
        <f t="shared" si="732"/>
        <v>3036132</v>
      </c>
      <c r="AC5190" s="5">
        <v>53637.58</v>
      </c>
      <c r="AD5190" s="5">
        <f t="shared" si="733"/>
        <v>2145503.2000000002</v>
      </c>
      <c r="AE5190" s="5">
        <v>117263.5</v>
      </c>
      <c r="AF5190" s="5">
        <v>34600.76</v>
      </c>
      <c r="AG5190" s="5">
        <v>9472.8799999999992</v>
      </c>
      <c r="AH5190" s="5">
        <v>1160</v>
      </c>
      <c r="AI5190" s="5">
        <v>6800</v>
      </c>
      <c r="AJ5190">
        <v>0</v>
      </c>
      <c r="AK5190" s="5">
        <v>0</v>
      </c>
      <c r="AL5190" s="5">
        <v>4707.54</v>
      </c>
      <c r="AM5190" s="5">
        <v>32833.32</v>
      </c>
      <c r="AN5190">
        <v>4</v>
      </c>
      <c r="AO5190">
        <v>8</v>
      </c>
      <c r="AP5190" t="str">
        <f t="shared" si="734"/>
        <v>No</v>
      </c>
      <c r="AQ5190">
        <v>1</v>
      </c>
      <c r="AR5190" s="5">
        <f t="shared" si="735"/>
        <v>2352341.2000000002</v>
      </c>
      <c r="AS5190" s="5">
        <f t="shared" si="736"/>
        <v>683790.8</v>
      </c>
      <c r="AT5190" t="s">
        <v>59</v>
      </c>
      <c r="AU5190" t="s">
        <v>6164</v>
      </c>
      <c r="AV5190" t="s">
        <v>6165</v>
      </c>
      <c r="AW5190" t="s">
        <v>6166</v>
      </c>
      <c r="AX5190" t="s">
        <v>6184</v>
      </c>
      <c r="AY5190">
        <v>41</v>
      </c>
      <c r="AZ5190">
        <v>0</v>
      </c>
      <c r="BA5190">
        <v>18</v>
      </c>
      <c r="BB5190" t="s">
        <v>6180</v>
      </c>
      <c r="BC5190">
        <v>0</v>
      </c>
      <c r="BD5190">
        <v>4</v>
      </c>
      <c r="BE5190" t="s">
        <v>6218</v>
      </c>
      <c r="BF5190" t="s">
        <v>6170</v>
      </c>
      <c r="BG5190">
        <v>1</v>
      </c>
      <c r="BH5190" t="s">
        <v>6179</v>
      </c>
      <c r="BI5190">
        <v>37</v>
      </c>
      <c r="BJ5190" t="s">
        <v>6172</v>
      </c>
      <c r="BK5190">
        <v>0</v>
      </c>
      <c r="BL5190">
        <v>52</v>
      </c>
      <c r="BM5190" s="3">
        <f t="shared" si="737"/>
        <v>0.76923076923076927</v>
      </c>
    </row>
    <row r="5191" spans="1:65">
      <c r="A5191" t="s">
        <v>5332</v>
      </c>
      <c r="B5191" s="2">
        <v>45972</v>
      </c>
      <c r="C5191" t="s">
        <v>4641</v>
      </c>
      <c r="D5191" t="s">
        <v>5143</v>
      </c>
      <c r="E5191">
        <v>11</v>
      </c>
      <c r="F5191" t="s">
        <v>78</v>
      </c>
      <c r="G5191" t="s">
        <v>79</v>
      </c>
      <c r="H5191" t="s">
        <v>143</v>
      </c>
      <c r="I5191" t="s">
        <v>74</v>
      </c>
      <c r="J5191" t="s">
        <v>65</v>
      </c>
      <c r="K5191" t="s">
        <v>75</v>
      </c>
      <c r="L5191" t="s">
        <v>67</v>
      </c>
      <c r="M5191" t="s">
        <v>68</v>
      </c>
      <c r="N5191" t="s">
        <v>57</v>
      </c>
      <c r="O5191" t="s">
        <v>82</v>
      </c>
      <c r="P5191">
        <v>53</v>
      </c>
      <c r="Q5191">
        <v>55</v>
      </c>
      <c r="R5191">
        <v>54</v>
      </c>
      <c r="S5191">
        <v>4</v>
      </c>
      <c r="T5191">
        <f t="shared" si="729"/>
        <v>50</v>
      </c>
      <c r="U5191">
        <v>50</v>
      </c>
      <c r="V5191">
        <f t="shared" si="730"/>
        <v>0</v>
      </c>
      <c r="W5191" s="3">
        <f t="shared" si="731"/>
        <v>7.407407407407407E-2</v>
      </c>
      <c r="X5191">
        <v>20</v>
      </c>
      <c r="Y5191" s="4">
        <v>4.3</v>
      </c>
      <c r="Z5191" s="4">
        <v>1.5</v>
      </c>
      <c r="AA5191" s="5">
        <v>51481.99</v>
      </c>
      <c r="AB5191" s="5">
        <f t="shared" si="732"/>
        <v>2574099.5</v>
      </c>
      <c r="AC5191" s="5">
        <v>32417.65</v>
      </c>
      <c r="AD5191" s="5">
        <f t="shared" si="733"/>
        <v>1750553.1</v>
      </c>
      <c r="AE5191" s="5">
        <v>119735.38</v>
      </c>
      <c r="AF5191" s="5">
        <v>34866.47</v>
      </c>
      <c r="AG5191" s="5">
        <v>8345.9699999999993</v>
      </c>
      <c r="AH5191" s="5">
        <v>2175</v>
      </c>
      <c r="AI5191" s="5">
        <v>22760.85</v>
      </c>
      <c r="AJ5191">
        <v>2</v>
      </c>
      <c r="AK5191" s="5">
        <v>25984.59</v>
      </c>
      <c r="AL5191" s="5">
        <v>0</v>
      </c>
      <c r="AM5191" s="5">
        <v>37832.94</v>
      </c>
      <c r="AN5191">
        <v>4</v>
      </c>
      <c r="AO5191">
        <v>5</v>
      </c>
      <c r="AP5191" t="str">
        <f t="shared" si="734"/>
        <v>No</v>
      </c>
      <c r="AQ5191">
        <v>4</v>
      </c>
      <c r="AR5191" s="5">
        <f t="shared" si="735"/>
        <v>2002254.3</v>
      </c>
      <c r="AS5191" s="5">
        <f t="shared" si="736"/>
        <v>571845.19999999995</v>
      </c>
      <c r="AT5191" t="s">
        <v>1641</v>
      </c>
      <c r="AU5191" t="s">
        <v>6189</v>
      </c>
      <c r="AV5191" t="s">
        <v>6201</v>
      </c>
      <c r="AW5191" t="s">
        <v>6175</v>
      </c>
      <c r="AX5191" t="s">
        <v>6167</v>
      </c>
      <c r="AY5191">
        <v>55</v>
      </c>
      <c r="AZ5191">
        <v>0</v>
      </c>
      <c r="BA5191">
        <v>0</v>
      </c>
      <c r="BB5191" t="s">
        <v>6168</v>
      </c>
      <c r="BC5191">
        <v>0</v>
      </c>
      <c r="BD5191">
        <v>1</v>
      </c>
      <c r="BE5191" t="s">
        <v>6219</v>
      </c>
      <c r="BF5191" t="s">
        <v>6210</v>
      </c>
      <c r="BG5191">
        <v>0</v>
      </c>
      <c r="BH5191" t="s">
        <v>6171</v>
      </c>
      <c r="BI5191">
        <v>37</v>
      </c>
      <c r="BJ5191" t="s">
        <v>6172</v>
      </c>
      <c r="BK5191">
        <v>0</v>
      </c>
      <c r="BL5191">
        <v>65</v>
      </c>
      <c r="BM5191" s="3">
        <f t="shared" si="737"/>
        <v>0.83076923076923082</v>
      </c>
    </row>
    <row r="5192" spans="1:65">
      <c r="A5192" t="s">
        <v>5333</v>
      </c>
      <c r="B5192" s="2">
        <v>45973</v>
      </c>
      <c r="C5192" t="s">
        <v>4641</v>
      </c>
      <c r="D5192" t="s">
        <v>5143</v>
      </c>
      <c r="E5192">
        <v>11</v>
      </c>
      <c r="F5192" t="s">
        <v>78</v>
      </c>
      <c r="G5192" t="s">
        <v>62</v>
      </c>
      <c r="H5192" t="s">
        <v>91</v>
      </c>
      <c r="I5192" t="s">
        <v>74</v>
      </c>
      <c r="J5192" t="s">
        <v>65</v>
      </c>
      <c r="K5192" t="s">
        <v>75</v>
      </c>
      <c r="L5192" t="s">
        <v>67</v>
      </c>
      <c r="M5192" t="s">
        <v>56</v>
      </c>
      <c r="N5192" t="s">
        <v>76</v>
      </c>
      <c r="O5192" t="s">
        <v>82</v>
      </c>
      <c r="P5192">
        <v>40</v>
      </c>
      <c r="Q5192">
        <v>42</v>
      </c>
      <c r="R5192">
        <v>42</v>
      </c>
      <c r="S5192">
        <v>1</v>
      </c>
      <c r="T5192">
        <f t="shared" si="729"/>
        <v>41</v>
      </c>
      <c r="U5192">
        <v>39</v>
      </c>
      <c r="V5192">
        <f t="shared" si="730"/>
        <v>2</v>
      </c>
      <c r="W5192" s="3">
        <f t="shared" si="731"/>
        <v>2.3809523809523808E-2</v>
      </c>
      <c r="X5192">
        <v>44</v>
      </c>
      <c r="Y5192" s="4">
        <v>10.9</v>
      </c>
      <c r="Z5192" s="4">
        <v>2.6</v>
      </c>
      <c r="AA5192" s="5">
        <v>51495.17</v>
      </c>
      <c r="AB5192" s="5">
        <f t="shared" si="732"/>
        <v>2008311.63</v>
      </c>
      <c r="AC5192" s="5">
        <v>34198.74</v>
      </c>
      <c r="AD5192" s="5">
        <f t="shared" si="733"/>
        <v>1436347.08</v>
      </c>
      <c r="AE5192" s="5">
        <v>91688.47</v>
      </c>
      <c r="AF5192" s="5">
        <v>28758.94</v>
      </c>
      <c r="AG5192" s="5">
        <v>11132.32</v>
      </c>
      <c r="AH5192" s="5">
        <v>3770</v>
      </c>
      <c r="AI5192" s="5">
        <v>4600</v>
      </c>
      <c r="AJ5192">
        <v>0</v>
      </c>
      <c r="AK5192" s="5">
        <v>0</v>
      </c>
      <c r="AL5192" s="5">
        <v>1979.82</v>
      </c>
      <c r="AM5192" s="5">
        <v>31178.81</v>
      </c>
      <c r="AN5192">
        <v>4</v>
      </c>
      <c r="AO5192">
        <v>7</v>
      </c>
      <c r="AP5192" t="str">
        <f t="shared" si="734"/>
        <v>No</v>
      </c>
      <c r="AQ5192">
        <v>2</v>
      </c>
      <c r="AR5192" s="5">
        <f t="shared" si="735"/>
        <v>1609455.44</v>
      </c>
      <c r="AS5192" s="5">
        <f t="shared" si="736"/>
        <v>398856.19</v>
      </c>
      <c r="AT5192" t="s">
        <v>59</v>
      </c>
      <c r="AU5192" t="s">
        <v>6164</v>
      </c>
      <c r="AV5192" t="s">
        <v>6165</v>
      </c>
      <c r="AW5192" t="s">
        <v>6166</v>
      </c>
      <c r="AX5192" t="s">
        <v>6177</v>
      </c>
      <c r="AY5192">
        <v>41</v>
      </c>
      <c r="AZ5192">
        <v>0</v>
      </c>
      <c r="BA5192">
        <v>14</v>
      </c>
      <c r="BB5192" t="s">
        <v>6180</v>
      </c>
      <c r="BC5192">
        <v>1</v>
      </c>
      <c r="BD5192">
        <v>2</v>
      </c>
      <c r="BE5192" t="s">
        <v>6218</v>
      </c>
      <c r="BF5192" t="s">
        <v>6170</v>
      </c>
      <c r="BG5192">
        <v>1</v>
      </c>
      <c r="BH5192" t="s">
        <v>6186</v>
      </c>
      <c r="BI5192">
        <v>52</v>
      </c>
      <c r="BJ5192" t="s">
        <v>6187</v>
      </c>
      <c r="BK5192">
        <v>0</v>
      </c>
      <c r="BL5192">
        <v>65</v>
      </c>
      <c r="BM5192" s="3">
        <f t="shared" si="737"/>
        <v>0.64615384615384619</v>
      </c>
    </row>
    <row r="5193" spans="1:65">
      <c r="A5193" t="s">
        <v>5334</v>
      </c>
      <c r="B5193" s="2">
        <v>45973</v>
      </c>
      <c r="C5193" t="s">
        <v>4641</v>
      </c>
      <c r="D5193" t="s">
        <v>5143</v>
      </c>
      <c r="E5193">
        <v>11</v>
      </c>
      <c r="F5193" t="s">
        <v>72</v>
      </c>
      <c r="G5193" t="s">
        <v>50</v>
      </c>
      <c r="H5193" t="s">
        <v>119</v>
      </c>
      <c r="I5193" t="s">
        <v>52</v>
      </c>
      <c r="J5193" t="s">
        <v>65</v>
      </c>
      <c r="K5193" t="s">
        <v>75</v>
      </c>
      <c r="L5193" t="s">
        <v>92</v>
      </c>
      <c r="M5193" t="s">
        <v>56</v>
      </c>
      <c r="N5193" t="s">
        <v>109</v>
      </c>
      <c r="O5193" t="s">
        <v>58</v>
      </c>
      <c r="P5193">
        <v>45</v>
      </c>
      <c r="Q5193">
        <v>46</v>
      </c>
      <c r="R5193">
        <v>46</v>
      </c>
      <c r="S5193">
        <v>1</v>
      </c>
      <c r="T5193">
        <f t="shared" si="729"/>
        <v>45</v>
      </c>
      <c r="U5193">
        <v>44</v>
      </c>
      <c r="V5193">
        <f t="shared" si="730"/>
        <v>1</v>
      </c>
      <c r="W5193" s="3">
        <f t="shared" si="731"/>
        <v>2.1739130434782608E-2</v>
      </c>
      <c r="X5193">
        <v>47</v>
      </c>
      <c r="Y5193" s="4">
        <v>5.5</v>
      </c>
      <c r="Z5193" s="4">
        <v>2.1</v>
      </c>
      <c r="AA5193" s="5">
        <v>51340.75</v>
      </c>
      <c r="AB5193" s="5">
        <f t="shared" si="732"/>
        <v>2258993</v>
      </c>
      <c r="AC5193" s="5">
        <v>35222.300000000003</v>
      </c>
      <c r="AD5193" s="5">
        <f t="shared" si="733"/>
        <v>1620225.8</v>
      </c>
      <c r="AE5193" s="5">
        <v>107338.51</v>
      </c>
      <c r="AF5193" s="5">
        <v>30206.09</v>
      </c>
      <c r="AG5193" s="5">
        <v>12675.82</v>
      </c>
      <c r="AH5193" s="5">
        <v>3045</v>
      </c>
      <c r="AI5193" s="5">
        <v>4600</v>
      </c>
      <c r="AJ5193">
        <v>0</v>
      </c>
      <c r="AK5193" s="5">
        <v>0</v>
      </c>
      <c r="AL5193" s="5">
        <v>1011.88</v>
      </c>
      <c r="AM5193" s="5">
        <v>60470.03</v>
      </c>
      <c r="AN5193">
        <v>8</v>
      </c>
      <c r="AO5193">
        <v>8</v>
      </c>
      <c r="AP5193" t="str">
        <f t="shared" si="734"/>
        <v>Yes</v>
      </c>
      <c r="AQ5193">
        <v>1</v>
      </c>
      <c r="AR5193" s="5">
        <f t="shared" si="735"/>
        <v>1839573.13</v>
      </c>
      <c r="AS5193" s="5">
        <f t="shared" si="736"/>
        <v>419419.87</v>
      </c>
      <c r="AT5193" t="s">
        <v>59</v>
      </c>
      <c r="AU5193" t="s">
        <v>6164</v>
      </c>
      <c r="AV5193" t="s">
        <v>6165</v>
      </c>
      <c r="AW5193" t="s">
        <v>6166</v>
      </c>
      <c r="AX5193" t="s">
        <v>6184</v>
      </c>
      <c r="AY5193">
        <v>48</v>
      </c>
      <c r="AZ5193">
        <v>0</v>
      </c>
      <c r="BA5193">
        <v>17</v>
      </c>
      <c r="BB5193" t="s">
        <v>6191</v>
      </c>
      <c r="BC5193">
        <v>0</v>
      </c>
      <c r="BD5193">
        <v>0</v>
      </c>
      <c r="BE5193" t="s">
        <v>6169</v>
      </c>
      <c r="BF5193" t="s">
        <v>6170</v>
      </c>
      <c r="BG5193">
        <v>2</v>
      </c>
      <c r="BH5193" t="s">
        <v>6197</v>
      </c>
      <c r="BI5193">
        <v>55</v>
      </c>
      <c r="BJ5193" t="s">
        <v>6187</v>
      </c>
      <c r="BK5193">
        <v>0</v>
      </c>
      <c r="BL5193">
        <v>65</v>
      </c>
      <c r="BM5193" s="3">
        <f t="shared" si="737"/>
        <v>0.70769230769230773</v>
      </c>
    </row>
    <row r="5194" spans="1:65">
      <c r="A5194" t="s">
        <v>5335</v>
      </c>
      <c r="B5194" s="2">
        <v>45973</v>
      </c>
      <c r="C5194" t="s">
        <v>4641</v>
      </c>
      <c r="D5194" t="s">
        <v>5143</v>
      </c>
      <c r="E5194">
        <v>11</v>
      </c>
      <c r="F5194" t="s">
        <v>78</v>
      </c>
      <c r="G5194" t="s">
        <v>62</v>
      </c>
      <c r="H5194" t="s">
        <v>153</v>
      </c>
      <c r="I5194" t="s">
        <v>52</v>
      </c>
      <c r="J5194" t="s">
        <v>81</v>
      </c>
      <c r="K5194" t="s">
        <v>54</v>
      </c>
      <c r="L5194" t="s">
        <v>92</v>
      </c>
      <c r="M5194" t="s">
        <v>56</v>
      </c>
      <c r="N5194" t="s">
        <v>69</v>
      </c>
      <c r="O5194" t="s">
        <v>120</v>
      </c>
      <c r="P5194">
        <v>38</v>
      </c>
      <c r="Q5194">
        <v>40</v>
      </c>
      <c r="R5194">
        <v>39</v>
      </c>
      <c r="S5194">
        <v>1</v>
      </c>
      <c r="T5194">
        <f t="shared" si="729"/>
        <v>38</v>
      </c>
      <c r="U5194">
        <v>37</v>
      </c>
      <c r="V5194">
        <f t="shared" si="730"/>
        <v>1</v>
      </c>
      <c r="W5194" s="3">
        <f t="shared" si="731"/>
        <v>2.564102564102564E-2</v>
      </c>
      <c r="X5194">
        <v>41</v>
      </c>
      <c r="Y5194" s="4">
        <v>2.2000000000000002</v>
      </c>
      <c r="Z5194" s="4">
        <v>2</v>
      </c>
      <c r="AA5194" s="5">
        <v>83691.56</v>
      </c>
      <c r="AB5194" s="5">
        <f t="shared" si="732"/>
        <v>3096587.72</v>
      </c>
      <c r="AC5194" s="5">
        <v>53934.5</v>
      </c>
      <c r="AD5194" s="5">
        <f t="shared" si="733"/>
        <v>2103445.5</v>
      </c>
      <c r="AE5194" s="5">
        <v>123535.71</v>
      </c>
      <c r="AF5194" s="5">
        <v>35792.28</v>
      </c>
      <c r="AG5194" s="5">
        <v>11666.92</v>
      </c>
      <c r="AH5194" s="5">
        <v>2900</v>
      </c>
      <c r="AI5194" s="5">
        <v>6800</v>
      </c>
      <c r="AJ5194">
        <v>0</v>
      </c>
      <c r="AK5194" s="5">
        <v>0</v>
      </c>
      <c r="AL5194" s="5">
        <v>1529.69</v>
      </c>
      <c r="AM5194" s="5">
        <v>23858.25</v>
      </c>
      <c r="AN5194">
        <v>4</v>
      </c>
      <c r="AO5194">
        <v>3</v>
      </c>
      <c r="AP5194" t="str">
        <f t="shared" si="734"/>
        <v>Yes</v>
      </c>
      <c r="AQ5194">
        <v>0</v>
      </c>
      <c r="AR5194" s="5">
        <f t="shared" si="735"/>
        <v>2309528.35</v>
      </c>
      <c r="AS5194" s="5">
        <f t="shared" si="736"/>
        <v>787059.37</v>
      </c>
      <c r="AT5194" t="s">
        <v>59</v>
      </c>
      <c r="AU5194" t="s">
        <v>6164</v>
      </c>
      <c r="AV5194" t="s">
        <v>6165</v>
      </c>
      <c r="AW5194" t="s">
        <v>6166</v>
      </c>
      <c r="AX5194" t="s">
        <v>6167</v>
      </c>
      <c r="AY5194">
        <v>41</v>
      </c>
      <c r="AZ5194">
        <v>0</v>
      </c>
      <c r="BA5194">
        <v>12</v>
      </c>
      <c r="BB5194" t="s">
        <v>6198</v>
      </c>
      <c r="BC5194">
        <v>0</v>
      </c>
      <c r="BD5194">
        <v>0</v>
      </c>
      <c r="BE5194" t="s">
        <v>6169</v>
      </c>
      <c r="BF5194" t="s">
        <v>6170</v>
      </c>
      <c r="BG5194">
        <v>0</v>
      </c>
      <c r="BH5194" t="s">
        <v>6171</v>
      </c>
      <c r="BI5194">
        <v>24</v>
      </c>
      <c r="BJ5194" t="s">
        <v>6172</v>
      </c>
      <c r="BK5194">
        <v>0</v>
      </c>
      <c r="BL5194">
        <v>46</v>
      </c>
      <c r="BM5194" s="3">
        <f t="shared" si="737"/>
        <v>0.84782608695652173</v>
      </c>
    </row>
    <row r="5195" spans="1:65">
      <c r="A5195" t="s">
        <v>5336</v>
      </c>
      <c r="B5195" s="2">
        <v>45973</v>
      </c>
      <c r="C5195" t="s">
        <v>4641</v>
      </c>
      <c r="D5195" t="s">
        <v>5143</v>
      </c>
      <c r="E5195">
        <v>11</v>
      </c>
      <c r="F5195" t="s">
        <v>61</v>
      </c>
      <c r="G5195" t="s">
        <v>79</v>
      </c>
      <c r="H5195" t="s">
        <v>84</v>
      </c>
      <c r="I5195" t="s">
        <v>74</v>
      </c>
      <c r="J5195" t="s">
        <v>53</v>
      </c>
      <c r="K5195" t="s">
        <v>75</v>
      </c>
      <c r="L5195" t="s">
        <v>87</v>
      </c>
      <c r="M5195" t="s">
        <v>56</v>
      </c>
      <c r="N5195" t="s">
        <v>76</v>
      </c>
      <c r="O5195" t="s">
        <v>58</v>
      </c>
      <c r="P5195">
        <v>50</v>
      </c>
      <c r="Q5195">
        <v>53</v>
      </c>
      <c r="R5195">
        <v>51</v>
      </c>
      <c r="S5195">
        <v>1</v>
      </c>
      <c r="T5195">
        <f t="shared" si="729"/>
        <v>50</v>
      </c>
      <c r="U5195">
        <v>50</v>
      </c>
      <c r="V5195">
        <f t="shared" si="730"/>
        <v>0</v>
      </c>
      <c r="W5195" s="3">
        <f t="shared" si="731"/>
        <v>1.9607843137254902E-2</v>
      </c>
      <c r="X5195">
        <v>29</v>
      </c>
      <c r="Y5195" s="4">
        <v>1.3</v>
      </c>
      <c r="Z5195" s="4">
        <v>1.2</v>
      </c>
      <c r="AA5195" s="5">
        <v>36449.82</v>
      </c>
      <c r="AB5195" s="5">
        <f t="shared" si="732"/>
        <v>1822491</v>
      </c>
      <c r="AC5195" s="5">
        <v>24026.77</v>
      </c>
      <c r="AD5195" s="5">
        <f t="shared" si="733"/>
        <v>1225365.27</v>
      </c>
      <c r="AE5195" s="5">
        <v>87590.02</v>
      </c>
      <c r="AF5195" s="5">
        <v>22131.19</v>
      </c>
      <c r="AG5195" s="5">
        <v>10037.81</v>
      </c>
      <c r="AH5195" s="5">
        <v>1740</v>
      </c>
      <c r="AI5195" s="5">
        <v>3200</v>
      </c>
      <c r="AJ5195">
        <v>0</v>
      </c>
      <c r="AK5195" s="5">
        <v>0</v>
      </c>
      <c r="AL5195" s="5">
        <v>0</v>
      </c>
      <c r="AM5195" s="5">
        <v>35531.47</v>
      </c>
      <c r="AN5195">
        <v>4</v>
      </c>
      <c r="AO5195">
        <v>5</v>
      </c>
      <c r="AP5195" t="str">
        <f t="shared" si="734"/>
        <v>No</v>
      </c>
      <c r="AQ5195">
        <v>3</v>
      </c>
      <c r="AR5195" s="5">
        <f t="shared" si="735"/>
        <v>1385595.76</v>
      </c>
      <c r="AS5195" s="5">
        <f t="shared" si="736"/>
        <v>436895.24</v>
      </c>
      <c r="AT5195" t="s">
        <v>59</v>
      </c>
      <c r="AU5195" t="s">
        <v>6164</v>
      </c>
      <c r="AV5195" t="s">
        <v>6165</v>
      </c>
      <c r="AW5195" t="s">
        <v>6166</v>
      </c>
      <c r="AX5195" t="s">
        <v>6167</v>
      </c>
      <c r="AY5195">
        <v>56</v>
      </c>
      <c r="AZ5195">
        <v>4</v>
      </c>
      <c r="BA5195">
        <v>0</v>
      </c>
      <c r="BB5195" t="s">
        <v>6168</v>
      </c>
      <c r="BC5195">
        <v>0</v>
      </c>
      <c r="BD5195">
        <v>1</v>
      </c>
      <c r="BE5195" t="s">
        <v>6188</v>
      </c>
      <c r="BF5195" t="s">
        <v>6170</v>
      </c>
      <c r="BG5195">
        <v>1</v>
      </c>
      <c r="BH5195" t="s">
        <v>6179</v>
      </c>
      <c r="BI5195">
        <v>57</v>
      </c>
      <c r="BJ5195" t="s">
        <v>6187</v>
      </c>
      <c r="BK5195">
        <v>0</v>
      </c>
      <c r="BL5195">
        <v>75</v>
      </c>
      <c r="BM5195" s="3">
        <f t="shared" si="737"/>
        <v>0.68</v>
      </c>
    </row>
    <row r="5196" spans="1:65">
      <c r="A5196" t="s">
        <v>5337</v>
      </c>
      <c r="B5196" s="2">
        <v>45973</v>
      </c>
      <c r="C5196" t="s">
        <v>4641</v>
      </c>
      <c r="D5196" t="s">
        <v>5143</v>
      </c>
      <c r="E5196">
        <v>11</v>
      </c>
      <c r="F5196" t="s">
        <v>72</v>
      </c>
      <c r="G5196" t="s">
        <v>79</v>
      </c>
      <c r="H5196" t="s">
        <v>102</v>
      </c>
      <c r="I5196" t="s">
        <v>64</v>
      </c>
      <c r="J5196" t="s">
        <v>53</v>
      </c>
      <c r="K5196" t="s">
        <v>75</v>
      </c>
      <c r="L5196" t="s">
        <v>87</v>
      </c>
      <c r="M5196" t="s">
        <v>56</v>
      </c>
      <c r="N5196" t="s">
        <v>69</v>
      </c>
      <c r="O5196" t="s">
        <v>70</v>
      </c>
      <c r="P5196">
        <v>57</v>
      </c>
      <c r="Q5196">
        <v>59</v>
      </c>
      <c r="R5196">
        <v>62</v>
      </c>
      <c r="S5196">
        <v>1</v>
      </c>
      <c r="T5196">
        <f t="shared" si="729"/>
        <v>61</v>
      </c>
      <c r="U5196">
        <v>55</v>
      </c>
      <c r="V5196">
        <f t="shared" si="730"/>
        <v>6</v>
      </c>
      <c r="W5196" s="3">
        <f t="shared" si="731"/>
        <v>1.6129032258064516E-2</v>
      </c>
      <c r="X5196">
        <v>33</v>
      </c>
      <c r="Y5196" s="4">
        <v>8</v>
      </c>
      <c r="Z5196" s="4">
        <v>2.7</v>
      </c>
      <c r="AA5196" s="5">
        <v>36417.410000000003</v>
      </c>
      <c r="AB5196" s="5">
        <f t="shared" si="732"/>
        <v>2002957.55</v>
      </c>
      <c r="AC5196" s="5">
        <v>24217.65</v>
      </c>
      <c r="AD5196" s="5">
        <f t="shared" si="733"/>
        <v>1501494.3</v>
      </c>
      <c r="AE5196" s="5">
        <v>103031.23</v>
      </c>
      <c r="AF5196" s="5">
        <v>27794.27</v>
      </c>
      <c r="AG5196" s="5">
        <v>10362.370000000001</v>
      </c>
      <c r="AH5196" s="5">
        <v>3915</v>
      </c>
      <c r="AI5196" s="5">
        <v>3200</v>
      </c>
      <c r="AJ5196">
        <v>0</v>
      </c>
      <c r="AK5196" s="5">
        <v>0</v>
      </c>
      <c r="AL5196" s="5">
        <v>3994.08</v>
      </c>
      <c r="AM5196" s="5">
        <v>35780.46</v>
      </c>
      <c r="AN5196">
        <v>4</v>
      </c>
      <c r="AO5196">
        <v>4</v>
      </c>
      <c r="AP5196" t="str">
        <f t="shared" si="734"/>
        <v>Yes</v>
      </c>
      <c r="AQ5196">
        <v>1</v>
      </c>
      <c r="AR5196" s="5">
        <f t="shared" si="735"/>
        <v>1689571.71</v>
      </c>
      <c r="AS5196" s="5">
        <f t="shared" si="736"/>
        <v>313385.84000000003</v>
      </c>
      <c r="AT5196" t="s">
        <v>59</v>
      </c>
      <c r="AU5196" t="s">
        <v>6164</v>
      </c>
      <c r="AV5196" t="s">
        <v>6165</v>
      </c>
      <c r="AW5196" t="s">
        <v>6166</v>
      </c>
      <c r="AX5196" t="s">
        <v>6177</v>
      </c>
      <c r="AY5196">
        <v>58</v>
      </c>
      <c r="AZ5196">
        <v>0</v>
      </c>
      <c r="BA5196">
        <v>35</v>
      </c>
      <c r="BB5196" t="s">
        <v>6180</v>
      </c>
      <c r="BC5196">
        <v>0</v>
      </c>
      <c r="BD5196">
        <v>0</v>
      </c>
      <c r="BE5196" t="s">
        <v>6169</v>
      </c>
      <c r="BF5196" t="s">
        <v>6170</v>
      </c>
      <c r="BG5196">
        <v>1</v>
      </c>
      <c r="BH5196" t="s">
        <v>6179</v>
      </c>
      <c r="BI5196">
        <v>38</v>
      </c>
      <c r="BJ5196" t="s">
        <v>6172</v>
      </c>
      <c r="BK5196">
        <v>0</v>
      </c>
      <c r="BL5196">
        <v>77</v>
      </c>
      <c r="BM5196" s="3">
        <f t="shared" si="737"/>
        <v>0.80519480519480524</v>
      </c>
    </row>
    <row r="5197" spans="1:65">
      <c r="A5197" t="s">
        <v>5338</v>
      </c>
      <c r="B5197" s="2">
        <v>45973</v>
      </c>
      <c r="C5197" t="s">
        <v>4641</v>
      </c>
      <c r="D5197" t="s">
        <v>5143</v>
      </c>
      <c r="E5197">
        <v>11</v>
      </c>
      <c r="F5197" t="s">
        <v>72</v>
      </c>
      <c r="G5197" t="s">
        <v>62</v>
      </c>
      <c r="H5197" t="s">
        <v>155</v>
      </c>
      <c r="I5197" t="s">
        <v>52</v>
      </c>
      <c r="J5197" t="s">
        <v>81</v>
      </c>
      <c r="K5197" t="s">
        <v>75</v>
      </c>
      <c r="L5197" t="s">
        <v>92</v>
      </c>
      <c r="M5197" t="s">
        <v>68</v>
      </c>
      <c r="N5197" t="s">
        <v>109</v>
      </c>
      <c r="O5197" t="s">
        <v>120</v>
      </c>
      <c r="P5197">
        <v>31</v>
      </c>
      <c r="Q5197">
        <v>33</v>
      </c>
      <c r="R5197">
        <v>35</v>
      </c>
      <c r="S5197">
        <v>1</v>
      </c>
      <c r="T5197">
        <f t="shared" si="729"/>
        <v>34</v>
      </c>
      <c r="U5197">
        <v>31</v>
      </c>
      <c r="V5197">
        <f t="shared" si="730"/>
        <v>3</v>
      </c>
      <c r="W5197" s="3">
        <f t="shared" si="731"/>
        <v>2.8571428571428571E-2</v>
      </c>
      <c r="X5197">
        <v>23</v>
      </c>
      <c r="Y5197" s="4">
        <v>6.5</v>
      </c>
      <c r="Z5197" s="4">
        <v>1.5</v>
      </c>
      <c r="AA5197" s="5">
        <v>78143.97</v>
      </c>
      <c r="AB5197" s="5">
        <f t="shared" si="732"/>
        <v>2422463.0699999998</v>
      </c>
      <c r="AC5197" s="5">
        <v>51535.47</v>
      </c>
      <c r="AD5197" s="5">
        <f t="shared" si="733"/>
        <v>1803741.45</v>
      </c>
      <c r="AE5197" s="5">
        <v>112785.95</v>
      </c>
      <c r="AF5197" s="5">
        <v>30319</v>
      </c>
      <c r="AG5197" s="5">
        <v>9430.51</v>
      </c>
      <c r="AH5197" s="5">
        <v>2175</v>
      </c>
      <c r="AI5197" s="5">
        <v>6800</v>
      </c>
      <c r="AJ5197">
        <v>0</v>
      </c>
      <c r="AK5197" s="5">
        <v>0</v>
      </c>
      <c r="AL5197" s="5">
        <v>4286.2700000000004</v>
      </c>
      <c r="AM5197" s="5">
        <v>48845.19</v>
      </c>
      <c r="AN5197">
        <v>8</v>
      </c>
      <c r="AO5197">
        <v>9</v>
      </c>
      <c r="AP5197" t="str">
        <f t="shared" si="734"/>
        <v>No</v>
      </c>
      <c r="AQ5197">
        <v>2</v>
      </c>
      <c r="AR5197" s="5">
        <f t="shared" si="735"/>
        <v>2018383.37</v>
      </c>
      <c r="AS5197" s="5">
        <f t="shared" si="736"/>
        <v>404079.7</v>
      </c>
      <c r="AT5197" t="s">
        <v>116</v>
      </c>
      <c r="AU5197" t="s">
        <v>6164</v>
      </c>
      <c r="AV5197" t="s">
        <v>6165</v>
      </c>
      <c r="AW5197" t="s">
        <v>6166</v>
      </c>
      <c r="AX5197" t="s">
        <v>6184</v>
      </c>
      <c r="AY5197">
        <v>31</v>
      </c>
      <c r="AZ5197">
        <v>0</v>
      </c>
      <c r="BA5197">
        <v>20</v>
      </c>
      <c r="BB5197" t="s">
        <v>6180</v>
      </c>
      <c r="BC5197">
        <v>1</v>
      </c>
      <c r="BD5197">
        <v>0</v>
      </c>
      <c r="BE5197" t="s">
        <v>6178</v>
      </c>
      <c r="BF5197" t="s">
        <v>6170</v>
      </c>
      <c r="BG5197">
        <v>1</v>
      </c>
      <c r="BH5197" t="s">
        <v>6186</v>
      </c>
      <c r="BI5197">
        <v>35</v>
      </c>
      <c r="BJ5197" t="s">
        <v>6172</v>
      </c>
      <c r="BK5197">
        <v>0</v>
      </c>
      <c r="BL5197">
        <v>50</v>
      </c>
      <c r="BM5197" s="3">
        <f t="shared" si="737"/>
        <v>0.7</v>
      </c>
    </row>
    <row r="5198" spans="1:65">
      <c r="A5198" t="s">
        <v>5339</v>
      </c>
      <c r="B5198" s="2">
        <v>45973</v>
      </c>
      <c r="C5198" t="s">
        <v>4641</v>
      </c>
      <c r="D5198" t="s">
        <v>5143</v>
      </c>
      <c r="E5198">
        <v>11</v>
      </c>
      <c r="F5198" t="s">
        <v>72</v>
      </c>
      <c r="G5198" t="s">
        <v>50</v>
      </c>
      <c r="H5198" t="s">
        <v>138</v>
      </c>
      <c r="I5198" t="s">
        <v>74</v>
      </c>
      <c r="J5198" t="s">
        <v>65</v>
      </c>
      <c r="K5198" t="s">
        <v>54</v>
      </c>
      <c r="L5198" t="s">
        <v>87</v>
      </c>
      <c r="M5198" t="s">
        <v>56</v>
      </c>
      <c r="N5198" t="s">
        <v>76</v>
      </c>
      <c r="O5198" t="s">
        <v>70</v>
      </c>
      <c r="P5198">
        <v>58</v>
      </c>
      <c r="Q5198">
        <v>59</v>
      </c>
      <c r="R5198">
        <v>58</v>
      </c>
      <c r="S5198">
        <v>1</v>
      </c>
      <c r="T5198">
        <f t="shared" si="729"/>
        <v>57</v>
      </c>
      <c r="U5198">
        <v>57</v>
      </c>
      <c r="V5198">
        <f t="shared" si="730"/>
        <v>0</v>
      </c>
      <c r="W5198" s="3">
        <f t="shared" si="731"/>
        <v>1.7241379310344827E-2</v>
      </c>
      <c r="X5198">
        <v>30</v>
      </c>
      <c r="Y5198" s="4">
        <v>4.2</v>
      </c>
      <c r="Z5198" s="4">
        <v>1</v>
      </c>
      <c r="AA5198" s="5">
        <v>56447.24</v>
      </c>
      <c r="AB5198" s="5">
        <f t="shared" si="732"/>
        <v>3217492.68</v>
      </c>
      <c r="AC5198" s="5">
        <v>35509.69</v>
      </c>
      <c r="AD5198" s="5">
        <f t="shared" si="733"/>
        <v>2059562.02</v>
      </c>
      <c r="AE5198" s="5">
        <v>127078.29</v>
      </c>
      <c r="AF5198" s="5">
        <v>36363.589999999997</v>
      </c>
      <c r="AG5198" s="5">
        <v>9915.49</v>
      </c>
      <c r="AH5198" s="5">
        <v>1450</v>
      </c>
      <c r="AI5198" s="5">
        <v>4600</v>
      </c>
      <c r="AJ5198">
        <v>0</v>
      </c>
      <c r="AK5198" s="5">
        <v>0</v>
      </c>
      <c r="AL5198" s="5">
        <v>0</v>
      </c>
      <c r="AM5198" s="5">
        <v>37613.24</v>
      </c>
      <c r="AN5198">
        <v>4</v>
      </c>
      <c r="AO5198">
        <v>4</v>
      </c>
      <c r="AP5198" t="str">
        <f t="shared" si="734"/>
        <v>Yes</v>
      </c>
      <c r="AQ5198">
        <v>0</v>
      </c>
      <c r="AR5198" s="5">
        <f t="shared" si="735"/>
        <v>2276582.63</v>
      </c>
      <c r="AS5198" s="5">
        <f t="shared" si="736"/>
        <v>940910.05</v>
      </c>
      <c r="AT5198" t="s">
        <v>59</v>
      </c>
      <c r="AU5198" t="s">
        <v>6164</v>
      </c>
      <c r="AV5198" t="s">
        <v>6165</v>
      </c>
      <c r="AW5198" t="s">
        <v>6166</v>
      </c>
      <c r="AX5198" t="s">
        <v>6167</v>
      </c>
      <c r="AY5198">
        <v>61</v>
      </c>
      <c r="AZ5198">
        <v>0</v>
      </c>
      <c r="BA5198">
        <v>0</v>
      </c>
      <c r="BB5198" t="s">
        <v>6168</v>
      </c>
      <c r="BC5198">
        <v>0</v>
      </c>
      <c r="BD5198">
        <v>0</v>
      </c>
      <c r="BE5198" t="s">
        <v>6169</v>
      </c>
      <c r="BF5198" t="s">
        <v>6170</v>
      </c>
      <c r="BG5198">
        <v>1</v>
      </c>
      <c r="BH5198" t="s">
        <v>6186</v>
      </c>
      <c r="BI5198">
        <v>39</v>
      </c>
      <c r="BJ5198" t="s">
        <v>6172</v>
      </c>
      <c r="BK5198">
        <v>0</v>
      </c>
      <c r="BL5198">
        <v>65</v>
      </c>
      <c r="BM5198" s="3">
        <f t="shared" si="737"/>
        <v>0.89230769230769236</v>
      </c>
    </row>
    <row r="5199" spans="1:65">
      <c r="A5199" t="s">
        <v>5340</v>
      </c>
      <c r="B5199" s="2">
        <v>45973</v>
      </c>
      <c r="C5199" t="s">
        <v>4641</v>
      </c>
      <c r="D5199" t="s">
        <v>5143</v>
      </c>
      <c r="E5199">
        <v>11</v>
      </c>
      <c r="F5199" t="s">
        <v>78</v>
      </c>
      <c r="G5199" t="s">
        <v>62</v>
      </c>
      <c r="H5199" t="s">
        <v>91</v>
      </c>
      <c r="I5199" t="s">
        <v>74</v>
      </c>
      <c r="J5199" t="s">
        <v>65</v>
      </c>
      <c r="K5199" t="s">
        <v>66</v>
      </c>
      <c r="L5199" t="s">
        <v>92</v>
      </c>
      <c r="M5199" t="s">
        <v>56</v>
      </c>
      <c r="N5199" t="s">
        <v>76</v>
      </c>
      <c r="O5199" t="s">
        <v>70</v>
      </c>
      <c r="P5199">
        <v>47</v>
      </c>
      <c r="Q5199">
        <v>48</v>
      </c>
      <c r="R5199">
        <v>47</v>
      </c>
      <c r="S5199">
        <v>1</v>
      </c>
      <c r="T5199">
        <f t="shared" si="729"/>
        <v>46</v>
      </c>
      <c r="U5199">
        <v>45</v>
      </c>
      <c r="V5199">
        <f t="shared" si="730"/>
        <v>1</v>
      </c>
      <c r="W5199" s="3">
        <f t="shared" si="731"/>
        <v>2.1276595744680851E-2</v>
      </c>
      <c r="X5199">
        <v>41</v>
      </c>
      <c r="Y5199" s="4">
        <v>6.5</v>
      </c>
      <c r="Z5199" s="4">
        <v>1.8</v>
      </c>
      <c r="AA5199" s="5">
        <v>49094.31</v>
      </c>
      <c r="AB5199" s="5">
        <f t="shared" si="732"/>
        <v>2209243.9500000002</v>
      </c>
      <c r="AC5199" s="5">
        <v>35338</v>
      </c>
      <c r="AD5199" s="5">
        <f t="shared" si="733"/>
        <v>1660886</v>
      </c>
      <c r="AE5199" s="5">
        <v>104884.56</v>
      </c>
      <c r="AF5199" s="5">
        <v>32067.41</v>
      </c>
      <c r="AG5199" s="5">
        <v>10844.58</v>
      </c>
      <c r="AH5199" s="5">
        <v>2610</v>
      </c>
      <c r="AI5199" s="5">
        <v>4600</v>
      </c>
      <c r="AJ5199">
        <v>0</v>
      </c>
      <c r="AK5199" s="5">
        <v>0</v>
      </c>
      <c r="AL5199" s="5">
        <v>988.84</v>
      </c>
      <c r="AM5199" s="5">
        <v>28138.959999999999</v>
      </c>
      <c r="AN5199">
        <v>4</v>
      </c>
      <c r="AO5199">
        <v>3</v>
      </c>
      <c r="AP5199" t="str">
        <f t="shared" si="734"/>
        <v>Yes</v>
      </c>
      <c r="AQ5199">
        <v>1</v>
      </c>
      <c r="AR5199" s="5">
        <f t="shared" si="735"/>
        <v>1845020.35</v>
      </c>
      <c r="AS5199" s="5">
        <f t="shared" si="736"/>
        <v>364223.6</v>
      </c>
      <c r="AT5199" t="s">
        <v>59</v>
      </c>
      <c r="AU5199" t="s">
        <v>6164</v>
      </c>
      <c r="AV5199" t="s">
        <v>6165</v>
      </c>
      <c r="AW5199" t="s">
        <v>6166</v>
      </c>
      <c r="AX5199" t="s">
        <v>6167</v>
      </c>
      <c r="AY5199">
        <v>49</v>
      </c>
      <c r="AZ5199">
        <v>0</v>
      </c>
      <c r="BA5199">
        <v>12</v>
      </c>
      <c r="BB5199" t="s">
        <v>6198</v>
      </c>
      <c r="BC5199">
        <v>0</v>
      </c>
      <c r="BD5199">
        <v>0</v>
      </c>
      <c r="BE5199" t="s">
        <v>6169</v>
      </c>
      <c r="BF5199" t="s">
        <v>6170</v>
      </c>
      <c r="BG5199">
        <v>1</v>
      </c>
      <c r="BH5199" t="s">
        <v>6186</v>
      </c>
      <c r="BI5199">
        <v>42</v>
      </c>
      <c r="BJ5199" t="s">
        <v>6172</v>
      </c>
      <c r="BK5199">
        <v>0</v>
      </c>
      <c r="BL5199">
        <v>65</v>
      </c>
      <c r="BM5199" s="3">
        <f t="shared" si="737"/>
        <v>0.72307692307692306</v>
      </c>
    </row>
    <row r="5200" spans="1:65">
      <c r="A5200" t="s">
        <v>5341</v>
      </c>
      <c r="B5200" s="2">
        <v>45973</v>
      </c>
      <c r="C5200" t="s">
        <v>4641</v>
      </c>
      <c r="D5200" t="s">
        <v>5143</v>
      </c>
      <c r="E5200">
        <v>11</v>
      </c>
      <c r="F5200" t="s">
        <v>49</v>
      </c>
      <c r="G5200" t="s">
        <v>79</v>
      </c>
      <c r="H5200" t="s">
        <v>111</v>
      </c>
      <c r="I5200" t="s">
        <v>74</v>
      </c>
      <c r="J5200" t="s">
        <v>81</v>
      </c>
      <c r="K5200" t="s">
        <v>54</v>
      </c>
      <c r="L5200" t="s">
        <v>67</v>
      </c>
      <c r="M5200" t="s">
        <v>68</v>
      </c>
      <c r="N5200" t="s">
        <v>57</v>
      </c>
      <c r="O5200" t="s">
        <v>120</v>
      </c>
      <c r="P5200">
        <v>27</v>
      </c>
      <c r="Q5200">
        <v>29</v>
      </c>
      <c r="R5200">
        <v>28</v>
      </c>
      <c r="S5200">
        <v>2</v>
      </c>
      <c r="T5200">
        <f t="shared" si="729"/>
        <v>26</v>
      </c>
      <c r="U5200">
        <v>26</v>
      </c>
      <c r="V5200">
        <f t="shared" si="730"/>
        <v>0</v>
      </c>
      <c r="W5200" s="3">
        <f t="shared" si="731"/>
        <v>7.1428571428571425E-2</v>
      </c>
      <c r="X5200">
        <v>31</v>
      </c>
      <c r="Y5200" s="4">
        <v>6</v>
      </c>
      <c r="Z5200" s="4">
        <v>2</v>
      </c>
      <c r="AA5200" s="5">
        <v>83430.899999999994</v>
      </c>
      <c r="AB5200" s="5">
        <f t="shared" si="732"/>
        <v>2169203.4</v>
      </c>
      <c r="AC5200" s="5">
        <v>49458.400000000001</v>
      </c>
      <c r="AD5200" s="5">
        <f t="shared" si="733"/>
        <v>1384835.2</v>
      </c>
      <c r="AE5200" s="5">
        <v>84046.12</v>
      </c>
      <c r="AF5200" s="5">
        <v>24740.35</v>
      </c>
      <c r="AG5200" s="5">
        <v>9168.4</v>
      </c>
      <c r="AH5200" s="5">
        <v>2900</v>
      </c>
      <c r="AI5200" s="5">
        <v>16639.990000000002</v>
      </c>
      <c r="AJ5200">
        <v>1</v>
      </c>
      <c r="AK5200" s="5">
        <v>22471.27</v>
      </c>
      <c r="AL5200" s="5">
        <v>0</v>
      </c>
      <c r="AM5200" s="5">
        <v>18220.66</v>
      </c>
      <c r="AN5200">
        <v>4</v>
      </c>
      <c r="AO5200">
        <v>3</v>
      </c>
      <c r="AP5200" t="str">
        <f t="shared" si="734"/>
        <v>Yes</v>
      </c>
      <c r="AQ5200">
        <v>2</v>
      </c>
      <c r="AR5200" s="5">
        <f t="shared" si="735"/>
        <v>1563021.99</v>
      </c>
      <c r="AS5200" s="5">
        <f t="shared" si="736"/>
        <v>606181.41</v>
      </c>
      <c r="AT5200" t="s">
        <v>1641</v>
      </c>
      <c r="AU5200" t="s">
        <v>6199</v>
      </c>
      <c r="AV5200" t="s">
        <v>6200</v>
      </c>
      <c r="AW5200" t="s">
        <v>6175</v>
      </c>
      <c r="AX5200" t="s">
        <v>6167</v>
      </c>
      <c r="AY5200">
        <v>29</v>
      </c>
      <c r="AZ5200">
        <v>0</v>
      </c>
      <c r="BA5200">
        <v>0</v>
      </c>
      <c r="BB5200" t="s">
        <v>6168</v>
      </c>
      <c r="BC5200">
        <v>0</v>
      </c>
      <c r="BD5200">
        <v>0</v>
      </c>
      <c r="BE5200" t="s">
        <v>6169</v>
      </c>
      <c r="BF5200" t="s">
        <v>6212</v>
      </c>
      <c r="BG5200">
        <v>0</v>
      </c>
      <c r="BH5200" t="s">
        <v>6171</v>
      </c>
      <c r="BI5200">
        <v>47</v>
      </c>
      <c r="BJ5200" t="s">
        <v>6172</v>
      </c>
      <c r="BK5200">
        <v>0</v>
      </c>
      <c r="BL5200">
        <v>51</v>
      </c>
      <c r="BM5200" s="3">
        <f t="shared" si="737"/>
        <v>0.5490196078431373</v>
      </c>
    </row>
    <row r="5201" spans="1:65">
      <c r="A5201" t="s">
        <v>5342</v>
      </c>
      <c r="B5201" s="2">
        <v>45973</v>
      </c>
      <c r="C5201" t="s">
        <v>4641</v>
      </c>
      <c r="D5201" t="s">
        <v>5143</v>
      </c>
      <c r="E5201">
        <v>11</v>
      </c>
      <c r="F5201" t="s">
        <v>78</v>
      </c>
      <c r="G5201" t="s">
        <v>50</v>
      </c>
      <c r="H5201" t="s">
        <v>173</v>
      </c>
      <c r="I5201" t="s">
        <v>74</v>
      </c>
      <c r="J5201" t="s">
        <v>81</v>
      </c>
      <c r="K5201" t="s">
        <v>75</v>
      </c>
      <c r="L5201" t="s">
        <v>92</v>
      </c>
      <c r="M5201" t="s">
        <v>56</v>
      </c>
      <c r="N5201" t="s">
        <v>76</v>
      </c>
      <c r="O5201" t="s">
        <v>82</v>
      </c>
      <c r="P5201">
        <v>29</v>
      </c>
      <c r="Q5201">
        <v>40</v>
      </c>
      <c r="R5201">
        <v>40</v>
      </c>
      <c r="S5201">
        <v>1</v>
      </c>
      <c r="T5201">
        <f t="shared" si="729"/>
        <v>39</v>
      </c>
      <c r="U5201">
        <v>24</v>
      </c>
      <c r="V5201">
        <f t="shared" si="730"/>
        <v>15</v>
      </c>
      <c r="W5201" s="3">
        <f t="shared" si="731"/>
        <v>2.5000000000000001E-2</v>
      </c>
      <c r="X5201">
        <v>43</v>
      </c>
      <c r="Y5201" s="4">
        <v>4</v>
      </c>
      <c r="Z5201" s="4">
        <v>2.2999999999999998</v>
      </c>
      <c r="AA5201" s="5">
        <v>78433.23</v>
      </c>
      <c r="AB5201" s="5">
        <f t="shared" si="732"/>
        <v>1882397.52</v>
      </c>
      <c r="AC5201" s="5">
        <v>53462.34</v>
      </c>
      <c r="AD5201" s="5">
        <f t="shared" si="733"/>
        <v>2138493.6</v>
      </c>
      <c r="AE5201" s="5">
        <v>123917.44</v>
      </c>
      <c r="AF5201" s="5">
        <v>37304.42</v>
      </c>
      <c r="AG5201" s="5">
        <v>10629.21</v>
      </c>
      <c r="AH5201" s="5">
        <v>3335</v>
      </c>
      <c r="AI5201" s="5">
        <v>6800</v>
      </c>
      <c r="AJ5201">
        <v>0</v>
      </c>
      <c r="AK5201" s="5">
        <v>0</v>
      </c>
      <c r="AL5201" s="5">
        <v>22657.93</v>
      </c>
      <c r="AM5201" s="5">
        <v>18809.88</v>
      </c>
      <c r="AN5201">
        <v>4</v>
      </c>
      <c r="AO5201">
        <v>7</v>
      </c>
      <c r="AP5201" t="str">
        <f t="shared" si="734"/>
        <v>No</v>
      </c>
      <c r="AQ5201">
        <v>1</v>
      </c>
      <c r="AR5201" s="5">
        <f t="shared" si="735"/>
        <v>2361947.48</v>
      </c>
      <c r="AS5201" s="5">
        <f t="shared" si="736"/>
        <v>-479549.96</v>
      </c>
      <c r="AT5201" t="s">
        <v>59</v>
      </c>
      <c r="AU5201" t="s">
        <v>6164</v>
      </c>
      <c r="AV5201" t="s">
        <v>6165</v>
      </c>
      <c r="AW5201" t="s">
        <v>6166</v>
      </c>
      <c r="AX5201" t="s">
        <v>6184</v>
      </c>
      <c r="AY5201">
        <v>42</v>
      </c>
      <c r="AZ5201">
        <v>6</v>
      </c>
      <c r="BA5201">
        <v>59</v>
      </c>
      <c r="BB5201" t="s">
        <v>6220</v>
      </c>
      <c r="BC5201">
        <v>1</v>
      </c>
      <c r="BD5201">
        <v>2</v>
      </c>
      <c r="BE5201" t="s">
        <v>6218</v>
      </c>
      <c r="BF5201" t="s">
        <v>6170</v>
      </c>
      <c r="BG5201">
        <v>4</v>
      </c>
      <c r="BH5201" t="s">
        <v>6209</v>
      </c>
      <c r="BI5201">
        <v>109</v>
      </c>
      <c r="BJ5201" t="s">
        <v>6193</v>
      </c>
      <c r="BK5201">
        <v>0</v>
      </c>
      <c r="BL5201">
        <v>50</v>
      </c>
      <c r="BM5201" s="3">
        <f t="shared" si="737"/>
        <v>0.8</v>
      </c>
    </row>
    <row r="5202" spans="1:65">
      <c r="A5202" t="s">
        <v>5343</v>
      </c>
      <c r="B5202" s="2">
        <v>45973</v>
      </c>
      <c r="C5202" t="s">
        <v>4641</v>
      </c>
      <c r="D5202" t="s">
        <v>5143</v>
      </c>
      <c r="E5202">
        <v>11</v>
      </c>
      <c r="F5202" t="s">
        <v>78</v>
      </c>
      <c r="G5202" t="s">
        <v>62</v>
      </c>
      <c r="H5202" t="s">
        <v>168</v>
      </c>
      <c r="I5202" t="s">
        <v>64</v>
      </c>
      <c r="J5202" t="s">
        <v>81</v>
      </c>
      <c r="K5202" t="s">
        <v>66</v>
      </c>
      <c r="L5202" t="s">
        <v>67</v>
      </c>
      <c r="M5202" t="s">
        <v>68</v>
      </c>
      <c r="N5202" t="s">
        <v>69</v>
      </c>
      <c r="O5202" t="s">
        <v>82</v>
      </c>
      <c r="P5202">
        <v>35</v>
      </c>
      <c r="Q5202">
        <v>36</v>
      </c>
      <c r="R5202">
        <v>36</v>
      </c>
      <c r="S5202">
        <v>3</v>
      </c>
      <c r="T5202">
        <f t="shared" si="729"/>
        <v>33</v>
      </c>
      <c r="U5202">
        <v>33</v>
      </c>
      <c r="V5202">
        <f t="shared" si="730"/>
        <v>0</v>
      </c>
      <c r="W5202" s="3">
        <f t="shared" si="731"/>
        <v>8.3333333333333329E-2</v>
      </c>
      <c r="X5202">
        <v>20</v>
      </c>
      <c r="Y5202" s="4">
        <v>6.9</v>
      </c>
      <c r="Z5202" s="4">
        <v>1.9</v>
      </c>
      <c r="AA5202" s="5">
        <v>74089.81</v>
      </c>
      <c r="AB5202" s="5">
        <f t="shared" si="732"/>
        <v>2444963.73</v>
      </c>
      <c r="AC5202" s="5">
        <v>49240.67</v>
      </c>
      <c r="AD5202" s="5">
        <f t="shared" si="733"/>
        <v>1772664.12</v>
      </c>
      <c r="AE5202" s="5">
        <v>105673.05</v>
      </c>
      <c r="AF5202" s="5">
        <v>32357.56</v>
      </c>
      <c r="AG5202" s="5">
        <v>8218.24</v>
      </c>
      <c r="AH5202" s="5">
        <v>2755</v>
      </c>
      <c r="AI5202" s="5">
        <v>24320.59</v>
      </c>
      <c r="AJ5202">
        <v>1</v>
      </c>
      <c r="AK5202" s="5">
        <v>22381.48</v>
      </c>
      <c r="AL5202" s="5">
        <v>0</v>
      </c>
      <c r="AM5202" s="5">
        <v>20984.74</v>
      </c>
      <c r="AN5202">
        <v>4</v>
      </c>
      <c r="AO5202">
        <v>2</v>
      </c>
      <c r="AP5202" t="str">
        <f t="shared" si="734"/>
        <v>Yes</v>
      </c>
      <c r="AQ5202">
        <v>1</v>
      </c>
      <c r="AR5202" s="5">
        <f t="shared" si="735"/>
        <v>1989354.78</v>
      </c>
      <c r="AS5202" s="5">
        <f t="shared" si="736"/>
        <v>455608.95</v>
      </c>
      <c r="AT5202" t="s">
        <v>1641</v>
      </c>
      <c r="AU5202" t="s">
        <v>6189</v>
      </c>
      <c r="AV5202" t="s">
        <v>6201</v>
      </c>
      <c r="AW5202" t="s">
        <v>6175</v>
      </c>
      <c r="AX5202" t="s">
        <v>6184</v>
      </c>
      <c r="AY5202">
        <v>39</v>
      </c>
      <c r="AZ5202">
        <v>3</v>
      </c>
      <c r="BA5202">
        <v>0</v>
      </c>
      <c r="BB5202" t="s">
        <v>6168</v>
      </c>
      <c r="BC5202">
        <v>0</v>
      </c>
      <c r="BD5202">
        <v>0</v>
      </c>
      <c r="BE5202" t="s">
        <v>6169</v>
      </c>
      <c r="BF5202" t="s">
        <v>6210</v>
      </c>
      <c r="BG5202">
        <v>0</v>
      </c>
      <c r="BH5202" t="s">
        <v>6171</v>
      </c>
      <c r="BI5202">
        <v>33</v>
      </c>
      <c r="BJ5202" t="s">
        <v>6172</v>
      </c>
      <c r="BK5202">
        <v>0</v>
      </c>
      <c r="BL5202">
        <v>49</v>
      </c>
      <c r="BM5202" s="3">
        <f t="shared" si="737"/>
        <v>0.73469387755102045</v>
      </c>
    </row>
    <row r="5203" spans="1:65">
      <c r="A5203" t="s">
        <v>5344</v>
      </c>
      <c r="B5203" s="2">
        <v>45973</v>
      </c>
      <c r="C5203" t="s">
        <v>4641</v>
      </c>
      <c r="D5203" t="s">
        <v>5143</v>
      </c>
      <c r="E5203">
        <v>11</v>
      </c>
      <c r="F5203" t="s">
        <v>49</v>
      </c>
      <c r="G5203" t="s">
        <v>50</v>
      </c>
      <c r="H5203" t="s">
        <v>89</v>
      </c>
      <c r="I5203" t="s">
        <v>52</v>
      </c>
      <c r="J5203" t="s">
        <v>53</v>
      </c>
      <c r="K5203" t="s">
        <v>54</v>
      </c>
      <c r="L5203" t="s">
        <v>67</v>
      </c>
      <c r="M5203" t="s">
        <v>68</v>
      </c>
      <c r="N5203" t="s">
        <v>109</v>
      </c>
      <c r="O5203" t="s">
        <v>70</v>
      </c>
      <c r="P5203">
        <v>53</v>
      </c>
      <c r="Q5203">
        <v>54</v>
      </c>
      <c r="R5203">
        <v>51</v>
      </c>
      <c r="S5203">
        <v>4</v>
      </c>
      <c r="T5203">
        <f t="shared" si="729"/>
        <v>47</v>
      </c>
      <c r="U5203">
        <v>47</v>
      </c>
      <c r="V5203">
        <f t="shared" si="730"/>
        <v>0</v>
      </c>
      <c r="W5203" s="3">
        <f t="shared" si="731"/>
        <v>7.8431372549019607E-2</v>
      </c>
      <c r="X5203">
        <v>26</v>
      </c>
      <c r="Y5203" s="4">
        <v>2.4</v>
      </c>
      <c r="Z5203" s="4">
        <v>1.4</v>
      </c>
      <c r="AA5203" s="5">
        <v>38780.54</v>
      </c>
      <c r="AB5203" s="5">
        <f t="shared" si="732"/>
        <v>1822685.38</v>
      </c>
      <c r="AC5203" s="5">
        <v>22036.25</v>
      </c>
      <c r="AD5203" s="5">
        <f t="shared" si="733"/>
        <v>1123848.75</v>
      </c>
      <c r="AE5203" s="5">
        <v>89801.66</v>
      </c>
      <c r="AF5203" s="5">
        <v>23626.959999999999</v>
      </c>
      <c r="AG5203" s="5">
        <v>9933.83</v>
      </c>
      <c r="AH5203" s="5">
        <v>2030</v>
      </c>
      <c r="AI5203" s="5">
        <v>16209.46</v>
      </c>
      <c r="AJ5203">
        <v>2</v>
      </c>
      <c r="AK5203" s="5">
        <v>18235.75</v>
      </c>
      <c r="AL5203" s="5">
        <v>0</v>
      </c>
      <c r="AM5203" s="5">
        <v>76774.78</v>
      </c>
      <c r="AN5203">
        <v>8</v>
      </c>
      <c r="AO5203">
        <v>11</v>
      </c>
      <c r="AP5203" t="str">
        <f t="shared" si="734"/>
        <v>No</v>
      </c>
      <c r="AQ5203">
        <v>3</v>
      </c>
      <c r="AR5203" s="5">
        <f t="shared" si="735"/>
        <v>1360461.19</v>
      </c>
      <c r="AS5203" s="5">
        <f t="shared" si="736"/>
        <v>462224.19</v>
      </c>
      <c r="AT5203" t="s">
        <v>116</v>
      </c>
      <c r="AU5203" t="s">
        <v>6199</v>
      </c>
      <c r="AV5203" t="s">
        <v>6200</v>
      </c>
      <c r="AW5203" t="s">
        <v>6175</v>
      </c>
      <c r="AX5203" t="s">
        <v>6167</v>
      </c>
      <c r="AY5203">
        <v>56</v>
      </c>
      <c r="AZ5203">
        <v>0</v>
      </c>
      <c r="BA5203">
        <v>0</v>
      </c>
      <c r="BB5203" t="s">
        <v>6168</v>
      </c>
      <c r="BC5203">
        <v>1</v>
      </c>
      <c r="BD5203">
        <v>2</v>
      </c>
      <c r="BE5203" t="s">
        <v>6196</v>
      </c>
      <c r="BF5203" t="s">
        <v>6210</v>
      </c>
      <c r="BG5203">
        <v>0</v>
      </c>
      <c r="BH5203" t="s">
        <v>6171</v>
      </c>
      <c r="BI5203">
        <v>43</v>
      </c>
      <c r="BJ5203" t="s">
        <v>6172</v>
      </c>
      <c r="BK5203">
        <v>0</v>
      </c>
      <c r="BL5203">
        <v>77</v>
      </c>
      <c r="BM5203" s="3">
        <f t="shared" si="737"/>
        <v>0.66233766233766234</v>
      </c>
    </row>
    <row r="5204" spans="1:65">
      <c r="A5204" t="s">
        <v>5345</v>
      </c>
      <c r="B5204" s="2">
        <v>45973</v>
      </c>
      <c r="C5204" t="s">
        <v>4641</v>
      </c>
      <c r="D5204" t="s">
        <v>5143</v>
      </c>
      <c r="E5204">
        <v>11</v>
      </c>
      <c r="F5204" t="s">
        <v>49</v>
      </c>
      <c r="G5204" t="s">
        <v>62</v>
      </c>
      <c r="H5204" t="s">
        <v>226</v>
      </c>
      <c r="I5204" t="s">
        <v>64</v>
      </c>
      <c r="J5204" t="s">
        <v>65</v>
      </c>
      <c r="K5204" t="s">
        <v>75</v>
      </c>
      <c r="L5204" t="s">
        <v>67</v>
      </c>
      <c r="M5204" t="s">
        <v>68</v>
      </c>
      <c r="N5204" t="s">
        <v>76</v>
      </c>
      <c r="O5204" t="s">
        <v>82</v>
      </c>
      <c r="P5204">
        <v>47</v>
      </c>
      <c r="Q5204">
        <v>49</v>
      </c>
      <c r="R5204">
        <v>49</v>
      </c>
      <c r="S5204">
        <v>4</v>
      </c>
      <c r="T5204">
        <f t="shared" si="729"/>
        <v>45</v>
      </c>
      <c r="U5204">
        <v>45</v>
      </c>
      <c r="V5204">
        <f t="shared" si="730"/>
        <v>0</v>
      </c>
      <c r="W5204" s="3">
        <f t="shared" si="731"/>
        <v>8.1632653061224483E-2</v>
      </c>
      <c r="X5204">
        <v>14</v>
      </c>
      <c r="Y5204" s="4">
        <v>6.7</v>
      </c>
      <c r="Z5204" s="4">
        <v>1.2</v>
      </c>
      <c r="AA5204" s="5">
        <v>52466.09</v>
      </c>
      <c r="AB5204" s="5">
        <f t="shared" si="732"/>
        <v>2360974.0499999998</v>
      </c>
      <c r="AC5204" s="5">
        <v>32561.62</v>
      </c>
      <c r="AD5204" s="5">
        <f t="shared" si="733"/>
        <v>1595519.38</v>
      </c>
      <c r="AE5204" s="5">
        <v>106574.34</v>
      </c>
      <c r="AF5204" s="5">
        <v>32352.45</v>
      </c>
      <c r="AG5204" s="5">
        <v>7820.84</v>
      </c>
      <c r="AH5204" s="5">
        <v>1740</v>
      </c>
      <c r="AI5204" s="5">
        <v>21240.59</v>
      </c>
      <c r="AJ5204">
        <v>1</v>
      </c>
      <c r="AK5204" s="5">
        <v>13378.77</v>
      </c>
      <c r="AL5204" s="5">
        <v>0</v>
      </c>
      <c r="AM5204" s="5">
        <v>41323.910000000003</v>
      </c>
      <c r="AN5204">
        <v>4</v>
      </c>
      <c r="AO5204">
        <v>9</v>
      </c>
      <c r="AP5204" t="str">
        <f t="shared" si="734"/>
        <v>No</v>
      </c>
      <c r="AQ5204">
        <v>2</v>
      </c>
      <c r="AR5204" s="5">
        <f t="shared" si="735"/>
        <v>1819950.28</v>
      </c>
      <c r="AS5204" s="5">
        <f t="shared" si="736"/>
        <v>541023.77</v>
      </c>
      <c r="AT5204" t="s">
        <v>1641</v>
      </c>
      <c r="AU5204" t="s">
        <v>6199</v>
      </c>
      <c r="AV5204" t="s">
        <v>6200</v>
      </c>
      <c r="AW5204" t="s">
        <v>6175</v>
      </c>
      <c r="AX5204" t="s">
        <v>6184</v>
      </c>
      <c r="AY5204">
        <v>49</v>
      </c>
      <c r="AZ5204">
        <v>0</v>
      </c>
      <c r="BA5204">
        <v>0</v>
      </c>
      <c r="BB5204" t="s">
        <v>6168</v>
      </c>
      <c r="BC5204">
        <v>1</v>
      </c>
      <c r="BD5204">
        <v>4</v>
      </c>
      <c r="BE5204" t="s">
        <v>6218</v>
      </c>
      <c r="BF5204" t="s">
        <v>6210</v>
      </c>
      <c r="BG5204">
        <v>0</v>
      </c>
      <c r="BH5204" t="s">
        <v>6171</v>
      </c>
      <c r="BI5204">
        <v>18</v>
      </c>
      <c r="BJ5204" t="s">
        <v>6172</v>
      </c>
      <c r="BK5204">
        <v>0</v>
      </c>
      <c r="BL5204">
        <v>64</v>
      </c>
      <c r="BM5204" s="3">
        <f t="shared" si="737"/>
        <v>0.765625</v>
      </c>
    </row>
    <row r="5205" spans="1:65">
      <c r="A5205" t="s">
        <v>5346</v>
      </c>
      <c r="B5205" s="2">
        <v>45973</v>
      </c>
      <c r="C5205" t="s">
        <v>4641</v>
      </c>
      <c r="D5205" t="s">
        <v>5143</v>
      </c>
      <c r="E5205">
        <v>11</v>
      </c>
      <c r="F5205" t="s">
        <v>49</v>
      </c>
      <c r="G5205" t="s">
        <v>79</v>
      </c>
      <c r="H5205" t="s">
        <v>262</v>
      </c>
      <c r="I5205" t="s">
        <v>74</v>
      </c>
      <c r="J5205" t="s">
        <v>53</v>
      </c>
      <c r="K5205" t="s">
        <v>75</v>
      </c>
      <c r="L5205" t="s">
        <v>67</v>
      </c>
      <c r="M5205" t="s">
        <v>68</v>
      </c>
      <c r="N5205" t="s">
        <v>76</v>
      </c>
      <c r="O5205" t="s">
        <v>58</v>
      </c>
      <c r="P5205">
        <v>59</v>
      </c>
      <c r="Q5205">
        <v>62</v>
      </c>
      <c r="R5205">
        <v>59</v>
      </c>
      <c r="S5205">
        <v>5</v>
      </c>
      <c r="T5205">
        <f t="shared" si="729"/>
        <v>54</v>
      </c>
      <c r="U5205">
        <v>54</v>
      </c>
      <c r="V5205">
        <f t="shared" si="730"/>
        <v>0</v>
      </c>
      <c r="W5205" s="3">
        <f t="shared" si="731"/>
        <v>8.4745762711864403E-2</v>
      </c>
      <c r="X5205">
        <v>29</v>
      </c>
      <c r="Y5205" s="4">
        <v>6.8</v>
      </c>
      <c r="Z5205" s="4">
        <v>1.3</v>
      </c>
      <c r="AA5205" s="5">
        <v>36201.49</v>
      </c>
      <c r="AB5205" s="5">
        <f t="shared" si="732"/>
        <v>1954880.46</v>
      </c>
      <c r="AC5205" s="5">
        <v>21878.89</v>
      </c>
      <c r="AD5205" s="5">
        <f t="shared" si="733"/>
        <v>1290854.51</v>
      </c>
      <c r="AE5205" s="5">
        <v>100158.48</v>
      </c>
      <c r="AF5205" s="5">
        <v>28352.77</v>
      </c>
      <c r="AG5205" s="5">
        <v>10403.549999999999</v>
      </c>
      <c r="AH5205" s="5">
        <v>1885</v>
      </c>
      <c r="AI5205" s="5">
        <v>18000.14</v>
      </c>
      <c r="AJ5205">
        <v>2</v>
      </c>
      <c r="AK5205" s="5">
        <v>17082.509999999998</v>
      </c>
      <c r="AL5205" s="5">
        <v>0</v>
      </c>
      <c r="AM5205" s="5">
        <v>33216.67</v>
      </c>
      <c r="AN5205">
        <v>4</v>
      </c>
      <c r="AO5205">
        <v>4</v>
      </c>
      <c r="AP5205" t="str">
        <f t="shared" si="734"/>
        <v>Yes</v>
      </c>
      <c r="AQ5205">
        <v>3</v>
      </c>
      <c r="AR5205" s="5">
        <f t="shared" si="735"/>
        <v>1499953.63</v>
      </c>
      <c r="AS5205" s="5">
        <f t="shared" si="736"/>
        <v>454926.83</v>
      </c>
      <c r="AT5205" t="s">
        <v>1641</v>
      </c>
      <c r="AU5205" t="s">
        <v>6173</v>
      </c>
      <c r="AV5205" t="s">
        <v>6174</v>
      </c>
      <c r="AW5205" t="s">
        <v>6175</v>
      </c>
      <c r="AX5205" t="s">
        <v>6167</v>
      </c>
      <c r="AY5205">
        <v>62</v>
      </c>
      <c r="AZ5205">
        <v>3</v>
      </c>
      <c r="BA5205">
        <v>0</v>
      </c>
      <c r="BB5205" t="s">
        <v>6168</v>
      </c>
      <c r="BC5205">
        <v>0</v>
      </c>
      <c r="BD5205">
        <v>0</v>
      </c>
      <c r="BE5205" t="s">
        <v>6169</v>
      </c>
      <c r="BF5205" t="s">
        <v>6210</v>
      </c>
      <c r="BG5205">
        <v>1</v>
      </c>
      <c r="BH5205" t="s">
        <v>6186</v>
      </c>
      <c r="BI5205">
        <v>57</v>
      </c>
      <c r="BJ5205" t="s">
        <v>6187</v>
      </c>
      <c r="BK5205">
        <v>0</v>
      </c>
      <c r="BL5205">
        <v>75</v>
      </c>
      <c r="BM5205" s="3">
        <f t="shared" si="737"/>
        <v>0.78666666666666663</v>
      </c>
    </row>
    <row r="5206" spans="1:65">
      <c r="A5206" t="s">
        <v>5347</v>
      </c>
      <c r="B5206" s="2">
        <v>45973</v>
      </c>
      <c r="C5206" t="s">
        <v>4641</v>
      </c>
      <c r="D5206" t="s">
        <v>5143</v>
      </c>
      <c r="E5206">
        <v>11</v>
      </c>
      <c r="F5206" t="s">
        <v>61</v>
      </c>
      <c r="G5206" t="s">
        <v>50</v>
      </c>
      <c r="H5206" t="s">
        <v>127</v>
      </c>
      <c r="I5206" t="s">
        <v>74</v>
      </c>
      <c r="J5206" t="s">
        <v>53</v>
      </c>
      <c r="K5206" t="s">
        <v>66</v>
      </c>
      <c r="L5206" t="s">
        <v>67</v>
      </c>
      <c r="M5206" t="s">
        <v>56</v>
      </c>
      <c r="N5206" t="s">
        <v>94</v>
      </c>
      <c r="O5206" t="s">
        <v>58</v>
      </c>
      <c r="P5206">
        <v>65</v>
      </c>
      <c r="Q5206">
        <v>68</v>
      </c>
      <c r="R5206">
        <v>66</v>
      </c>
      <c r="S5206">
        <v>2</v>
      </c>
      <c r="T5206">
        <f t="shared" si="729"/>
        <v>64</v>
      </c>
      <c r="U5206">
        <v>64</v>
      </c>
      <c r="V5206">
        <f t="shared" si="730"/>
        <v>0</v>
      </c>
      <c r="W5206" s="3">
        <f t="shared" si="731"/>
        <v>3.0303030303030304E-2</v>
      </c>
      <c r="X5206">
        <v>42</v>
      </c>
      <c r="Y5206" s="4">
        <v>1.3</v>
      </c>
      <c r="Z5206" s="4">
        <v>1.9</v>
      </c>
      <c r="AA5206" s="5">
        <v>34202.74</v>
      </c>
      <c r="AB5206" s="5">
        <f t="shared" si="732"/>
        <v>2188975.36</v>
      </c>
      <c r="AC5206" s="5">
        <v>22835.96</v>
      </c>
      <c r="AD5206" s="5">
        <f t="shared" si="733"/>
        <v>1507173.36</v>
      </c>
      <c r="AE5206" s="5">
        <v>111954.31</v>
      </c>
      <c r="AF5206" s="5">
        <v>29716.880000000001</v>
      </c>
      <c r="AG5206" s="5">
        <v>10355.02</v>
      </c>
      <c r="AH5206" s="5">
        <v>2755</v>
      </c>
      <c r="AI5206" s="5">
        <v>6400</v>
      </c>
      <c r="AJ5206">
        <v>0</v>
      </c>
      <c r="AK5206" s="5">
        <v>0</v>
      </c>
      <c r="AL5206" s="5">
        <v>0</v>
      </c>
      <c r="AM5206" s="5">
        <v>39346.89</v>
      </c>
      <c r="AN5206">
        <v>4</v>
      </c>
      <c r="AO5206">
        <v>4</v>
      </c>
      <c r="AP5206" t="str">
        <f t="shared" si="734"/>
        <v>Yes</v>
      </c>
      <c r="AQ5206">
        <v>0</v>
      </c>
      <c r="AR5206" s="5">
        <f t="shared" si="735"/>
        <v>1707701.46</v>
      </c>
      <c r="AS5206" s="5">
        <f t="shared" si="736"/>
        <v>481273.9</v>
      </c>
      <c r="AT5206" t="s">
        <v>59</v>
      </c>
      <c r="AU5206" t="s">
        <v>6164</v>
      </c>
      <c r="AV5206" t="s">
        <v>6165</v>
      </c>
      <c r="AW5206" t="s">
        <v>6166</v>
      </c>
      <c r="AX5206" t="s">
        <v>6167</v>
      </c>
      <c r="AY5206">
        <v>65</v>
      </c>
      <c r="AZ5206">
        <v>0</v>
      </c>
      <c r="BA5206">
        <v>0</v>
      </c>
      <c r="BB5206" t="s">
        <v>6168</v>
      </c>
      <c r="BC5206">
        <v>0</v>
      </c>
      <c r="BD5206">
        <v>0</v>
      </c>
      <c r="BE5206" t="s">
        <v>6169</v>
      </c>
      <c r="BF5206" t="s">
        <v>6170</v>
      </c>
      <c r="BG5206">
        <v>1</v>
      </c>
      <c r="BH5206" t="s">
        <v>6179</v>
      </c>
      <c r="BI5206">
        <v>30</v>
      </c>
      <c r="BJ5206" t="s">
        <v>6172</v>
      </c>
      <c r="BK5206">
        <v>0</v>
      </c>
      <c r="BL5206">
        <v>75</v>
      </c>
      <c r="BM5206" s="3">
        <f t="shared" si="737"/>
        <v>0.88</v>
      </c>
    </row>
    <row r="5207" spans="1:65">
      <c r="A5207" t="s">
        <v>5348</v>
      </c>
      <c r="B5207" s="2">
        <v>45973</v>
      </c>
      <c r="C5207" t="s">
        <v>4641</v>
      </c>
      <c r="D5207" t="s">
        <v>5143</v>
      </c>
      <c r="E5207">
        <v>11</v>
      </c>
      <c r="F5207" t="s">
        <v>61</v>
      </c>
      <c r="G5207" t="s">
        <v>50</v>
      </c>
      <c r="H5207" t="s">
        <v>127</v>
      </c>
      <c r="I5207" t="s">
        <v>64</v>
      </c>
      <c r="J5207" t="s">
        <v>65</v>
      </c>
      <c r="K5207" t="s">
        <v>54</v>
      </c>
      <c r="L5207" t="s">
        <v>87</v>
      </c>
      <c r="M5207" t="s">
        <v>56</v>
      </c>
      <c r="N5207" t="s">
        <v>69</v>
      </c>
      <c r="O5207" t="s">
        <v>82</v>
      </c>
      <c r="P5207">
        <v>53</v>
      </c>
      <c r="Q5207">
        <v>55</v>
      </c>
      <c r="R5207">
        <v>56</v>
      </c>
      <c r="S5207">
        <v>1</v>
      </c>
      <c r="T5207">
        <f t="shared" si="729"/>
        <v>55</v>
      </c>
      <c r="U5207">
        <v>53</v>
      </c>
      <c r="V5207">
        <f t="shared" si="730"/>
        <v>2</v>
      </c>
      <c r="W5207" s="3">
        <f t="shared" si="731"/>
        <v>1.7857142857142856E-2</v>
      </c>
      <c r="X5207">
        <v>20</v>
      </c>
      <c r="Y5207" s="4">
        <v>8.1999999999999993</v>
      </c>
      <c r="Z5207" s="4">
        <v>1.8</v>
      </c>
      <c r="AA5207" s="5">
        <v>56770.78</v>
      </c>
      <c r="AB5207" s="5">
        <f t="shared" si="732"/>
        <v>3008851.34</v>
      </c>
      <c r="AC5207" s="5">
        <v>35899.71</v>
      </c>
      <c r="AD5207" s="5">
        <f t="shared" si="733"/>
        <v>2010383.76</v>
      </c>
      <c r="AE5207" s="5">
        <v>119278.09</v>
      </c>
      <c r="AF5207" s="5">
        <v>34112.82</v>
      </c>
      <c r="AG5207" s="5">
        <v>9122.19</v>
      </c>
      <c r="AH5207" s="5">
        <v>2610</v>
      </c>
      <c r="AI5207" s="5">
        <v>4600</v>
      </c>
      <c r="AJ5207">
        <v>0</v>
      </c>
      <c r="AK5207" s="5">
        <v>0</v>
      </c>
      <c r="AL5207" s="5">
        <v>2016.87</v>
      </c>
      <c r="AM5207" s="5">
        <v>34453.03</v>
      </c>
      <c r="AN5207">
        <v>4</v>
      </c>
      <c r="AO5207">
        <v>4</v>
      </c>
      <c r="AP5207" t="str">
        <f t="shared" si="734"/>
        <v>Yes</v>
      </c>
      <c r="AQ5207">
        <v>0</v>
      </c>
      <c r="AR5207" s="5">
        <f t="shared" si="735"/>
        <v>2216576.7599999998</v>
      </c>
      <c r="AS5207" s="5">
        <f t="shared" si="736"/>
        <v>792274.58</v>
      </c>
      <c r="AT5207" t="s">
        <v>59</v>
      </c>
      <c r="AU5207" t="s">
        <v>6164</v>
      </c>
      <c r="AV5207" t="s">
        <v>6165</v>
      </c>
      <c r="AW5207" t="s">
        <v>6166</v>
      </c>
      <c r="AX5207" t="s">
        <v>6177</v>
      </c>
      <c r="AY5207">
        <v>56</v>
      </c>
      <c r="AZ5207">
        <v>0</v>
      </c>
      <c r="BA5207">
        <v>15</v>
      </c>
      <c r="BB5207" t="s">
        <v>6180</v>
      </c>
      <c r="BC5207">
        <v>0</v>
      </c>
      <c r="BD5207">
        <v>0</v>
      </c>
      <c r="BE5207" t="s">
        <v>6169</v>
      </c>
      <c r="BF5207" t="s">
        <v>6170</v>
      </c>
      <c r="BG5207">
        <v>1</v>
      </c>
      <c r="BH5207" t="s">
        <v>6179</v>
      </c>
      <c r="BI5207">
        <v>51</v>
      </c>
      <c r="BJ5207" t="s">
        <v>6187</v>
      </c>
      <c r="BK5207">
        <v>0</v>
      </c>
      <c r="BL5207">
        <v>64</v>
      </c>
      <c r="BM5207" s="3">
        <f t="shared" si="737"/>
        <v>0.875</v>
      </c>
    </row>
    <row r="5208" spans="1:65">
      <c r="A5208" t="s">
        <v>5349</v>
      </c>
      <c r="B5208" s="2">
        <v>45973</v>
      </c>
      <c r="C5208" t="s">
        <v>4641</v>
      </c>
      <c r="D5208" t="s">
        <v>5143</v>
      </c>
      <c r="E5208">
        <v>11</v>
      </c>
      <c r="F5208" t="s">
        <v>61</v>
      </c>
      <c r="G5208" t="s">
        <v>62</v>
      </c>
      <c r="H5208" t="s">
        <v>96</v>
      </c>
      <c r="I5208" t="s">
        <v>52</v>
      </c>
      <c r="J5208" t="s">
        <v>65</v>
      </c>
      <c r="K5208" t="s">
        <v>66</v>
      </c>
      <c r="L5208" t="s">
        <v>87</v>
      </c>
      <c r="M5208" t="s">
        <v>56</v>
      </c>
      <c r="N5208" t="s">
        <v>76</v>
      </c>
      <c r="O5208" t="s">
        <v>82</v>
      </c>
      <c r="P5208">
        <v>54</v>
      </c>
      <c r="Q5208">
        <v>57</v>
      </c>
      <c r="R5208">
        <v>57</v>
      </c>
      <c r="S5208">
        <v>1</v>
      </c>
      <c r="T5208">
        <f t="shared" si="729"/>
        <v>56</v>
      </c>
      <c r="U5208">
        <v>54</v>
      </c>
      <c r="V5208">
        <f t="shared" si="730"/>
        <v>2</v>
      </c>
      <c r="W5208" s="3">
        <f t="shared" si="731"/>
        <v>1.7543859649122806E-2</v>
      </c>
      <c r="X5208">
        <v>36</v>
      </c>
      <c r="Y5208" s="4">
        <v>8.4</v>
      </c>
      <c r="Z5208" s="4">
        <v>2.2999999999999998</v>
      </c>
      <c r="AA5208" s="5">
        <v>49049.54</v>
      </c>
      <c r="AB5208" s="5">
        <f t="shared" si="732"/>
        <v>2648675.16</v>
      </c>
      <c r="AC5208" s="5">
        <v>35540.06</v>
      </c>
      <c r="AD5208" s="5">
        <f t="shared" si="733"/>
        <v>2025783.42</v>
      </c>
      <c r="AE5208" s="5">
        <v>134066.42000000001</v>
      </c>
      <c r="AF5208" s="5">
        <v>36090.65</v>
      </c>
      <c r="AG5208" s="5">
        <v>9805.31</v>
      </c>
      <c r="AH5208" s="5">
        <v>3335</v>
      </c>
      <c r="AI5208" s="5">
        <v>4600</v>
      </c>
      <c r="AJ5208">
        <v>0</v>
      </c>
      <c r="AK5208" s="5">
        <v>0</v>
      </c>
      <c r="AL5208" s="5">
        <v>2017.92</v>
      </c>
      <c r="AM5208" s="5">
        <v>45189.1</v>
      </c>
      <c r="AN5208">
        <v>4</v>
      </c>
      <c r="AO5208">
        <v>8</v>
      </c>
      <c r="AP5208" t="str">
        <f t="shared" si="734"/>
        <v>No</v>
      </c>
      <c r="AQ5208">
        <v>3</v>
      </c>
      <c r="AR5208" s="5">
        <f t="shared" si="735"/>
        <v>2260887.8199999998</v>
      </c>
      <c r="AS5208" s="5">
        <f t="shared" si="736"/>
        <v>387787.34</v>
      </c>
      <c r="AT5208" t="s">
        <v>59</v>
      </c>
      <c r="AU5208" t="s">
        <v>6164</v>
      </c>
      <c r="AV5208" t="s">
        <v>6165</v>
      </c>
      <c r="AW5208" t="s">
        <v>6166</v>
      </c>
      <c r="AX5208" t="s">
        <v>6177</v>
      </c>
      <c r="AY5208">
        <v>54</v>
      </c>
      <c r="AZ5208">
        <v>0</v>
      </c>
      <c r="BA5208">
        <v>21</v>
      </c>
      <c r="BB5208" t="s">
        <v>6180</v>
      </c>
      <c r="BC5208">
        <v>1</v>
      </c>
      <c r="BD5208">
        <v>3</v>
      </c>
      <c r="BE5208" t="s">
        <v>6218</v>
      </c>
      <c r="BF5208" t="s">
        <v>6170</v>
      </c>
      <c r="BG5208">
        <v>0</v>
      </c>
      <c r="BH5208" t="s">
        <v>6171</v>
      </c>
      <c r="BI5208">
        <v>53</v>
      </c>
      <c r="BJ5208" t="s">
        <v>6187</v>
      </c>
      <c r="BK5208">
        <v>0</v>
      </c>
      <c r="BL5208">
        <v>63</v>
      </c>
      <c r="BM5208" s="3">
        <f t="shared" si="737"/>
        <v>0.90476190476190477</v>
      </c>
    </row>
    <row r="5209" spans="1:65">
      <c r="A5209" t="s">
        <v>5350</v>
      </c>
      <c r="B5209" s="2">
        <v>45973</v>
      </c>
      <c r="C5209" t="s">
        <v>4641</v>
      </c>
      <c r="D5209" t="s">
        <v>5143</v>
      </c>
      <c r="E5209">
        <v>11</v>
      </c>
      <c r="F5209" t="s">
        <v>72</v>
      </c>
      <c r="G5209" t="s">
        <v>62</v>
      </c>
      <c r="H5209" t="s">
        <v>150</v>
      </c>
      <c r="I5209" t="s">
        <v>74</v>
      </c>
      <c r="J5209" t="s">
        <v>53</v>
      </c>
      <c r="K5209" t="s">
        <v>66</v>
      </c>
      <c r="L5209" t="s">
        <v>87</v>
      </c>
      <c r="M5209" t="s">
        <v>56</v>
      </c>
      <c r="N5209" t="s">
        <v>76</v>
      </c>
      <c r="O5209" t="s">
        <v>82</v>
      </c>
      <c r="P5209">
        <v>64</v>
      </c>
      <c r="Q5209">
        <v>69</v>
      </c>
      <c r="R5209">
        <v>69</v>
      </c>
      <c r="S5209">
        <v>1</v>
      </c>
      <c r="T5209">
        <f t="shared" si="729"/>
        <v>68</v>
      </c>
      <c r="U5209">
        <v>63</v>
      </c>
      <c r="V5209">
        <f t="shared" si="730"/>
        <v>5</v>
      </c>
      <c r="W5209" s="3">
        <f t="shared" si="731"/>
        <v>1.4492753623188406E-2</v>
      </c>
      <c r="X5209">
        <v>36</v>
      </c>
      <c r="Y5209" s="4">
        <v>0</v>
      </c>
      <c r="Z5209" s="4">
        <v>1.5</v>
      </c>
      <c r="AA5209" s="5">
        <v>33473.15</v>
      </c>
      <c r="AB5209" s="5">
        <f t="shared" si="732"/>
        <v>2108808.4500000002</v>
      </c>
      <c r="AC5209" s="5">
        <v>24031.71</v>
      </c>
      <c r="AD5209" s="5">
        <f t="shared" si="733"/>
        <v>1658187.99</v>
      </c>
      <c r="AE5209" s="5">
        <v>119554.78</v>
      </c>
      <c r="AF5209" s="5">
        <v>31312.29</v>
      </c>
      <c r="AG5209" s="5">
        <v>10167</v>
      </c>
      <c r="AH5209" s="5">
        <v>2175</v>
      </c>
      <c r="AI5209" s="5">
        <v>3200</v>
      </c>
      <c r="AJ5209">
        <v>0</v>
      </c>
      <c r="AK5209" s="5">
        <v>0</v>
      </c>
      <c r="AL5209" s="5">
        <v>3387.96</v>
      </c>
      <c r="AM5209" s="5">
        <v>53734.38</v>
      </c>
      <c r="AN5209">
        <v>4</v>
      </c>
      <c r="AO5209">
        <v>8</v>
      </c>
      <c r="AP5209" t="str">
        <f t="shared" si="734"/>
        <v>No</v>
      </c>
      <c r="AQ5209">
        <v>2</v>
      </c>
      <c r="AR5209" s="5">
        <f t="shared" si="735"/>
        <v>1881719.4</v>
      </c>
      <c r="AS5209" s="5">
        <f t="shared" si="736"/>
        <v>227089.05</v>
      </c>
      <c r="AT5209" t="s">
        <v>59</v>
      </c>
      <c r="AU5209" t="s">
        <v>6164</v>
      </c>
      <c r="AV5209" t="s">
        <v>6165</v>
      </c>
      <c r="AW5209" t="s">
        <v>6166</v>
      </c>
      <c r="AX5209" t="s">
        <v>6184</v>
      </c>
      <c r="AY5209">
        <v>64</v>
      </c>
      <c r="AZ5209">
        <v>0</v>
      </c>
      <c r="BA5209">
        <v>26</v>
      </c>
      <c r="BB5209" t="s">
        <v>6180</v>
      </c>
      <c r="BC5209">
        <v>1</v>
      </c>
      <c r="BD5209">
        <v>3</v>
      </c>
      <c r="BE5209" t="s">
        <v>6218</v>
      </c>
      <c r="BF5209" t="s">
        <v>6170</v>
      </c>
      <c r="BG5209">
        <v>0</v>
      </c>
      <c r="BH5209" t="s">
        <v>6171</v>
      </c>
      <c r="BI5209">
        <v>38</v>
      </c>
      <c r="BJ5209" t="s">
        <v>6172</v>
      </c>
      <c r="BK5209">
        <v>0</v>
      </c>
      <c r="BL5209">
        <v>76</v>
      </c>
      <c r="BM5209" s="3">
        <f t="shared" si="737"/>
        <v>0.90789473684210531</v>
      </c>
    </row>
    <row r="5210" spans="1:65">
      <c r="A5210" t="s">
        <v>5351</v>
      </c>
      <c r="B5210" s="2">
        <v>45973</v>
      </c>
      <c r="C5210" t="s">
        <v>4641</v>
      </c>
      <c r="D5210" t="s">
        <v>5143</v>
      </c>
      <c r="E5210">
        <v>11</v>
      </c>
      <c r="F5210" t="s">
        <v>61</v>
      </c>
      <c r="G5210" t="s">
        <v>62</v>
      </c>
      <c r="H5210" t="s">
        <v>96</v>
      </c>
      <c r="I5210" t="s">
        <v>74</v>
      </c>
      <c r="J5210" t="s">
        <v>53</v>
      </c>
      <c r="K5210" t="s">
        <v>75</v>
      </c>
      <c r="L5210" t="s">
        <v>92</v>
      </c>
      <c r="M5210" t="s">
        <v>68</v>
      </c>
      <c r="N5210" t="s">
        <v>109</v>
      </c>
      <c r="O5210" t="s">
        <v>120</v>
      </c>
      <c r="P5210">
        <v>55</v>
      </c>
      <c r="Q5210">
        <v>58</v>
      </c>
      <c r="R5210">
        <v>56</v>
      </c>
      <c r="S5210">
        <v>2</v>
      </c>
      <c r="T5210">
        <f t="shared" si="729"/>
        <v>54</v>
      </c>
      <c r="U5210">
        <v>54</v>
      </c>
      <c r="V5210">
        <f t="shared" si="730"/>
        <v>0</v>
      </c>
      <c r="W5210" s="3">
        <f t="shared" si="731"/>
        <v>3.5714285714285712E-2</v>
      </c>
      <c r="X5210">
        <v>41</v>
      </c>
      <c r="Y5210" s="4">
        <v>7.4</v>
      </c>
      <c r="Z5210" s="4">
        <v>2.4</v>
      </c>
      <c r="AA5210" s="5">
        <v>35758.11</v>
      </c>
      <c r="AB5210" s="5">
        <f t="shared" si="732"/>
        <v>1930937.94</v>
      </c>
      <c r="AC5210" s="5">
        <v>22642.16</v>
      </c>
      <c r="AD5210" s="5">
        <f t="shared" si="733"/>
        <v>1267960.96</v>
      </c>
      <c r="AE5210" s="5">
        <v>94961</v>
      </c>
      <c r="AF5210" s="5">
        <v>26293.31</v>
      </c>
      <c r="AG5210" s="5">
        <v>10323.75</v>
      </c>
      <c r="AH5210" s="5">
        <v>3480</v>
      </c>
      <c r="AI5210" s="5">
        <v>6400</v>
      </c>
      <c r="AJ5210">
        <v>1</v>
      </c>
      <c r="AK5210" s="5">
        <v>8912.3799999999992</v>
      </c>
      <c r="AL5210" s="5">
        <v>0</v>
      </c>
      <c r="AM5210" s="5">
        <v>79908.47</v>
      </c>
      <c r="AN5210">
        <v>8</v>
      </c>
      <c r="AO5210">
        <v>10</v>
      </c>
      <c r="AP5210" t="str">
        <f t="shared" si="734"/>
        <v>No</v>
      </c>
      <c r="AQ5210">
        <v>2</v>
      </c>
      <c r="AR5210" s="5">
        <f t="shared" si="735"/>
        <v>1498239.87</v>
      </c>
      <c r="AS5210" s="5">
        <f t="shared" si="736"/>
        <v>432698.07</v>
      </c>
      <c r="AT5210" t="s">
        <v>59</v>
      </c>
      <c r="AU5210" t="s">
        <v>6189</v>
      </c>
      <c r="AV5210" t="s">
        <v>6190</v>
      </c>
      <c r="AW5210" t="s">
        <v>6183</v>
      </c>
      <c r="AX5210" t="s">
        <v>6167</v>
      </c>
      <c r="AY5210">
        <v>60</v>
      </c>
      <c r="AZ5210">
        <v>2</v>
      </c>
      <c r="BA5210">
        <v>0</v>
      </c>
      <c r="BB5210" t="s">
        <v>6168</v>
      </c>
      <c r="BC5210">
        <v>1</v>
      </c>
      <c r="BD5210">
        <v>1</v>
      </c>
      <c r="BE5210" t="s">
        <v>6188</v>
      </c>
      <c r="BF5210" t="s">
        <v>6170</v>
      </c>
      <c r="BG5210">
        <v>0</v>
      </c>
      <c r="BH5210" t="s">
        <v>6171</v>
      </c>
      <c r="BI5210">
        <v>24</v>
      </c>
      <c r="BJ5210" t="s">
        <v>6172</v>
      </c>
      <c r="BK5210">
        <v>0</v>
      </c>
      <c r="BL5210">
        <v>77</v>
      </c>
      <c r="BM5210" s="3">
        <f t="shared" si="737"/>
        <v>0.72727272727272729</v>
      </c>
    </row>
    <row r="5211" spans="1:65">
      <c r="A5211" t="s">
        <v>5352</v>
      </c>
      <c r="B5211" s="2">
        <v>45973</v>
      </c>
      <c r="C5211" t="s">
        <v>4641</v>
      </c>
      <c r="D5211" t="s">
        <v>5143</v>
      </c>
      <c r="E5211">
        <v>11</v>
      </c>
      <c r="F5211" t="s">
        <v>78</v>
      </c>
      <c r="G5211" t="s">
        <v>50</v>
      </c>
      <c r="H5211" t="s">
        <v>173</v>
      </c>
      <c r="I5211" t="s">
        <v>64</v>
      </c>
      <c r="J5211" t="s">
        <v>53</v>
      </c>
      <c r="K5211" t="s">
        <v>54</v>
      </c>
      <c r="L5211" t="s">
        <v>67</v>
      </c>
      <c r="M5211" t="s">
        <v>68</v>
      </c>
      <c r="N5211" t="s">
        <v>76</v>
      </c>
      <c r="O5211" t="s">
        <v>70</v>
      </c>
      <c r="P5211">
        <v>60</v>
      </c>
      <c r="Q5211">
        <v>64</v>
      </c>
      <c r="R5211">
        <v>62</v>
      </c>
      <c r="S5211">
        <v>5</v>
      </c>
      <c r="T5211">
        <f t="shared" si="729"/>
        <v>57</v>
      </c>
      <c r="U5211">
        <v>57</v>
      </c>
      <c r="V5211">
        <f t="shared" si="730"/>
        <v>0</v>
      </c>
      <c r="W5211" s="3">
        <f t="shared" si="731"/>
        <v>8.0645161290322578E-2</v>
      </c>
      <c r="X5211">
        <v>18</v>
      </c>
      <c r="Y5211" s="4">
        <v>1</v>
      </c>
      <c r="Z5211" s="4">
        <v>1.2</v>
      </c>
      <c r="AA5211" s="5">
        <v>38516.9</v>
      </c>
      <c r="AB5211" s="5">
        <f t="shared" si="732"/>
        <v>2195463.2999999998</v>
      </c>
      <c r="AC5211" s="5">
        <v>22006.23</v>
      </c>
      <c r="AD5211" s="5">
        <f t="shared" si="733"/>
        <v>1364386.26</v>
      </c>
      <c r="AE5211" s="5">
        <v>104188.47</v>
      </c>
      <c r="AF5211" s="5">
        <v>30265.24</v>
      </c>
      <c r="AG5211" s="5">
        <v>8051.86</v>
      </c>
      <c r="AH5211" s="5">
        <v>1740</v>
      </c>
      <c r="AI5211" s="5">
        <v>18391.650000000001</v>
      </c>
      <c r="AJ5211">
        <v>2</v>
      </c>
      <c r="AK5211" s="5">
        <v>18164.830000000002</v>
      </c>
      <c r="AL5211" s="5">
        <v>0</v>
      </c>
      <c r="AM5211" s="5">
        <v>35161.449999999997</v>
      </c>
      <c r="AN5211">
        <v>4</v>
      </c>
      <c r="AO5211">
        <v>3</v>
      </c>
      <c r="AP5211" t="str">
        <f t="shared" si="734"/>
        <v>Yes</v>
      </c>
      <c r="AQ5211">
        <v>2</v>
      </c>
      <c r="AR5211" s="5">
        <f t="shared" si="735"/>
        <v>1580349.76</v>
      </c>
      <c r="AS5211" s="5">
        <f t="shared" si="736"/>
        <v>615113.54</v>
      </c>
      <c r="AT5211" t="s">
        <v>1641</v>
      </c>
      <c r="AU5211" t="s">
        <v>6199</v>
      </c>
      <c r="AV5211" t="s">
        <v>6200</v>
      </c>
      <c r="AW5211" t="s">
        <v>6175</v>
      </c>
      <c r="AX5211" t="s">
        <v>6167</v>
      </c>
      <c r="AY5211">
        <v>60</v>
      </c>
      <c r="AZ5211">
        <v>0</v>
      </c>
      <c r="BA5211">
        <v>0</v>
      </c>
      <c r="BB5211" t="s">
        <v>6168</v>
      </c>
      <c r="BC5211">
        <v>0</v>
      </c>
      <c r="BD5211">
        <v>0</v>
      </c>
      <c r="BE5211" t="s">
        <v>6169</v>
      </c>
      <c r="BF5211" t="s">
        <v>6210</v>
      </c>
      <c r="BG5211">
        <v>2</v>
      </c>
      <c r="BH5211" t="s">
        <v>6209</v>
      </c>
      <c r="BI5211">
        <v>120</v>
      </c>
      <c r="BJ5211" t="s">
        <v>6193</v>
      </c>
      <c r="BK5211">
        <v>0</v>
      </c>
      <c r="BL5211">
        <v>72</v>
      </c>
      <c r="BM5211" s="3">
        <f t="shared" si="737"/>
        <v>0.86111111111111116</v>
      </c>
    </row>
    <row r="5212" spans="1:65">
      <c r="A5212" t="s">
        <v>5353</v>
      </c>
      <c r="B5212" s="2">
        <v>45973</v>
      </c>
      <c r="C5212" t="s">
        <v>4641</v>
      </c>
      <c r="D5212" t="s">
        <v>5143</v>
      </c>
      <c r="E5212">
        <v>11</v>
      </c>
      <c r="F5212" t="s">
        <v>49</v>
      </c>
      <c r="G5212" t="s">
        <v>79</v>
      </c>
      <c r="H5212" t="s">
        <v>260</v>
      </c>
      <c r="I5212" t="s">
        <v>64</v>
      </c>
      <c r="J5212" t="s">
        <v>65</v>
      </c>
      <c r="K5212" t="s">
        <v>75</v>
      </c>
      <c r="L5212" t="s">
        <v>55</v>
      </c>
      <c r="M5212" t="s">
        <v>56</v>
      </c>
      <c r="N5212" t="s">
        <v>69</v>
      </c>
      <c r="O5212" t="s">
        <v>70</v>
      </c>
      <c r="P5212">
        <v>46</v>
      </c>
      <c r="Q5212">
        <v>47</v>
      </c>
      <c r="R5212">
        <v>47</v>
      </c>
      <c r="S5212">
        <v>1</v>
      </c>
      <c r="T5212">
        <f t="shared" si="729"/>
        <v>46</v>
      </c>
      <c r="U5212">
        <v>45</v>
      </c>
      <c r="V5212">
        <f t="shared" si="730"/>
        <v>1</v>
      </c>
      <c r="W5212" s="3">
        <f t="shared" si="731"/>
        <v>2.1276595744680851E-2</v>
      </c>
      <c r="X5212">
        <v>41</v>
      </c>
      <c r="Y5212" s="4">
        <v>5.4</v>
      </c>
      <c r="Z5212" s="4">
        <v>1.9</v>
      </c>
      <c r="AA5212" s="5">
        <v>51341.63</v>
      </c>
      <c r="AB5212" s="5">
        <f t="shared" si="732"/>
        <v>2310373.35</v>
      </c>
      <c r="AC5212" s="5">
        <v>34920.44</v>
      </c>
      <c r="AD5212" s="5">
        <f t="shared" si="733"/>
        <v>1641260.68</v>
      </c>
      <c r="AE5212" s="5">
        <v>100344.65</v>
      </c>
      <c r="AF5212" s="5">
        <v>32399.439999999999</v>
      </c>
      <c r="AG5212" s="5">
        <v>11950.65</v>
      </c>
      <c r="AH5212" s="5">
        <v>2755</v>
      </c>
      <c r="AI5212" s="5">
        <v>4600</v>
      </c>
      <c r="AJ5212">
        <v>0</v>
      </c>
      <c r="AK5212" s="5">
        <v>0</v>
      </c>
      <c r="AL5212" s="5">
        <v>990.79</v>
      </c>
      <c r="AM5212" s="5">
        <v>29371.040000000001</v>
      </c>
      <c r="AN5212">
        <v>4</v>
      </c>
      <c r="AO5212">
        <v>2</v>
      </c>
      <c r="AP5212" t="str">
        <f t="shared" si="734"/>
        <v>Yes</v>
      </c>
      <c r="AQ5212">
        <v>1</v>
      </c>
      <c r="AR5212" s="5">
        <f t="shared" si="735"/>
        <v>1823672.25</v>
      </c>
      <c r="AS5212" s="5">
        <f t="shared" si="736"/>
        <v>486701.1</v>
      </c>
      <c r="AT5212" t="s">
        <v>59</v>
      </c>
      <c r="AU5212" t="s">
        <v>6164</v>
      </c>
      <c r="AV5212" t="s">
        <v>6165</v>
      </c>
      <c r="AW5212" t="s">
        <v>6166</v>
      </c>
      <c r="AX5212" t="s">
        <v>6184</v>
      </c>
      <c r="AY5212">
        <v>53</v>
      </c>
      <c r="AZ5212">
        <v>4</v>
      </c>
      <c r="BA5212">
        <v>12</v>
      </c>
      <c r="BB5212" t="s">
        <v>6185</v>
      </c>
      <c r="BC5212">
        <v>0</v>
      </c>
      <c r="BD5212">
        <v>0</v>
      </c>
      <c r="BE5212" t="s">
        <v>6169</v>
      </c>
      <c r="BF5212" t="s">
        <v>6170</v>
      </c>
      <c r="BG5212">
        <v>4</v>
      </c>
      <c r="BH5212" t="s">
        <v>6211</v>
      </c>
      <c r="BI5212">
        <v>113</v>
      </c>
      <c r="BJ5212" t="s">
        <v>6193</v>
      </c>
      <c r="BK5212">
        <v>0</v>
      </c>
      <c r="BL5212">
        <v>65</v>
      </c>
      <c r="BM5212" s="3">
        <f t="shared" si="737"/>
        <v>0.72307692307692306</v>
      </c>
    </row>
    <row r="5213" spans="1:65">
      <c r="A5213" t="s">
        <v>5354</v>
      </c>
      <c r="B5213" s="2">
        <v>45973</v>
      </c>
      <c r="C5213" t="s">
        <v>4641</v>
      </c>
      <c r="D5213" t="s">
        <v>5143</v>
      </c>
      <c r="E5213">
        <v>11</v>
      </c>
      <c r="F5213" t="s">
        <v>78</v>
      </c>
      <c r="G5213" t="s">
        <v>62</v>
      </c>
      <c r="H5213" t="s">
        <v>168</v>
      </c>
      <c r="I5213" t="s">
        <v>64</v>
      </c>
      <c r="J5213" t="s">
        <v>65</v>
      </c>
      <c r="K5213" t="s">
        <v>75</v>
      </c>
      <c r="L5213" t="s">
        <v>92</v>
      </c>
      <c r="M5213" t="s">
        <v>56</v>
      </c>
      <c r="N5213" t="s">
        <v>57</v>
      </c>
      <c r="O5213" t="s">
        <v>58</v>
      </c>
      <c r="P5213">
        <v>56</v>
      </c>
      <c r="Q5213">
        <v>56</v>
      </c>
      <c r="R5213">
        <v>56</v>
      </c>
      <c r="S5213">
        <v>1</v>
      </c>
      <c r="T5213">
        <f t="shared" si="729"/>
        <v>55</v>
      </c>
      <c r="U5213">
        <v>55</v>
      </c>
      <c r="V5213">
        <f t="shared" si="730"/>
        <v>0</v>
      </c>
      <c r="W5213" s="3">
        <f t="shared" si="731"/>
        <v>1.7857142857142856E-2</v>
      </c>
      <c r="X5213">
        <v>23</v>
      </c>
      <c r="Y5213" s="4">
        <v>6.8</v>
      </c>
      <c r="Z5213" s="4">
        <v>1.6</v>
      </c>
      <c r="AA5213" s="5">
        <v>52579.18</v>
      </c>
      <c r="AB5213" s="5">
        <f t="shared" si="732"/>
        <v>2891854.9</v>
      </c>
      <c r="AC5213" s="5">
        <v>35019.01</v>
      </c>
      <c r="AD5213" s="5">
        <f t="shared" si="733"/>
        <v>1961064.56</v>
      </c>
      <c r="AE5213" s="5">
        <v>121514.49</v>
      </c>
      <c r="AF5213" s="5">
        <v>38522.07</v>
      </c>
      <c r="AG5213" s="5">
        <v>8497.42</v>
      </c>
      <c r="AH5213" s="5">
        <v>2320</v>
      </c>
      <c r="AI5213" s="5">
        <v>4600</v>
      </c>
      <c r="AJ5213">
        <v>0</v>
      </c>
      <c r="AK5213" s="5">
        <v>0</v>
      </c>
      <c r="AL5213" s="5">
        <v>0</v>
      </c>
      <c r="AM5213" s="5">
        <v>38317.25</v>
      </c>
      <c r="AN5213">
        <v>4</v>
      </c>
      <c r="AO5213">
        <v>5</v>
      </c>
      <c r="AP5213" t="str">
        <f t="shared" si="734"/>
        <v>No</v>
      </c>
      <c r="AQ5213">
        <v>2</v>
      </c>
      <c r="AR5213" s="5">
        <f t="shared" si="735"/>
        <v>2174835.79</v>
      </c>
      <c r="AS5213" s="5">
        <f t="shared" si="736"/>
        <v>717019.11</v>
      </c>
      <c r="AT5213" t="s">
        <v>59</v>
      </c>
      <c r="AU5213" t="s">
        <v>6164</v>
      </c>
      <c r="AV5213" t="s">
        <v>6165</v>
      </c>
      <c r="AW5213" t="s">
        <v>6166</v>
      </c>
      <c r="AX5213" t="s">
        <v>6184</v>
      </c>
      <c r="AY5213">
        <v>60</v>
      </c>
      <c r="AZ5213">
        <v>2</v>
      </c>
      <c r="BA5213">
        <v>0</v>
      </c>
      <c r="BB5213" t="s">
        <v>6168</v>
      </c>
      <c r="BC5213">
        <v>0</v>
      </c>
      <c r="BD5213">
        <v>1</v>
      </c>
      <c r="BE5213" t="s">
        <v>6188</v>
      </c>
      <c r="BF5213" t="s">
        <v>6170</v>
      </c>
      <c r="BG5213">
        <v>1</v>
      </c>
      <c r="BH5213" t="s">
        <v>6179</v>
      </c>
      <c r="BI5213">
        <v>46</v>
      </c>
      <c r="BJ5213" t="s">
        <v>6172</v>
      </c>
      <c r="BK5213">
        <v>0</v>
      </c>
      <c r="BL5213">
        <v>65</v>
      </c>
      <c r="BM5213" s="3">
        <f t="shared" si="737"/>
        <v>0.86153846153846159</v>
      </c>
    </row>
    <row r="5214" spans="1:65">
      <c r="A5214" t="s">
        <v>5355</v>
      </c>
      <c r="B5214" s="2">
        <v>45973</v>
      </c>
      <c r="C5214" t="s">
        <v>4641</v>
      </c>
      <c r="D5214" t="s">
        <v>5143</v>
      </c>
      <c r="E5214">
        <v>11</v>
      </c>
      <c r="F5214" t="s">
        <v>72</v>
      </c>
      <c r="G5214" t="s">
        <v>50</v>
      </c>
      <c r="H5214" t="s">
        <v>179</v>
      </c>
      <c r="I5214" t="s">
        <v>52</v>
      </c>
      <c r="J5214" t="s">
        <v>81</v>
      </c>
      <c r="K5214" t="s">
        <v>66</v>
      </c>
      <c r="L5214" t="s">
        <v>55</v>
      </c>
      <c r="M5214" t="s">
        <v>56</v>
      </c>
      <c r="N5214" t="s">
        <v>76</v>
      </c>
      <c r="O5214" t="s">
        <v>82</v>
      </c>
      <c r="P5214">
        <v>34</v>
      </c>
      <c r="Q5214">
        <v>35</v>
      </c>
      <c r="R5214">
        <v>35</v>
      </c>
      <c r="S5214">
        <v>1</v>
      </c>
      <c r="T5214">
        <f t="shared" si="729"/>
        <v>34</v>
      </c>
      <c r="U5214">
        <v>34</v>
      </c>
      <c r="V5214">
        <f t="shared" si="730"/>
        <v>0</v>
      </c>
      <c r="W5214" s="3">
        <f t="shared" si="731"/>
        <v>2.8571428571428571E-2</v>
      </c>
      <c r="X5214">
        <v>26</v>
      </c>
      <c r="Y5214" s="4">
        <v>6.1</v>
      </c>
      <c r="Z5214" s="4">
        <v>2.2999999999999998</v>
      </c>
      <c r="AA5214" s="5">
        <v>73053.77</v>
      </c>
      <c r="AB5214" s="5">
        <f t="shared" si="732"/>
        <v>2483828.1800000002</v>
      </c>
      <c r="AC5214" s="5">
        <v>53090.87</v>
      </c>
      <c r="AD5214" s="5">
        <f t="shared" si="733"/>
        <v>1858180.45</v>
      </c>
      <c r="AE5214" s="5">
        <v>109902.31</v>
      </c>
      <c r="AF5214" s="5">
        <v>29523.64</v>
      </c>
      <c r="AG5214" s="5">
        <v>9229.16</v>
      </c>
      <c r="AH5214" s="5">
        <v>3335</v>
      </c>
      <c r="AI5214" s="5">
        <v>6800</v>
      </c>
      <c r="AJ5214">
        <v>0</v>
      </c>
      <c r="AK5214" s="5">
        <v>0</v>
      </c>
      <c r="AL5214" s="5">
        <v>0</v>
      </c>
      <c r="AM5214" s="5">
        <v>30834.77</v>
      </c>
      <c r="AN5214">
        <v>4</v>
      </c>
      <c r="AO5214">
        <v>8</v>
      </c>
      <c r="AP5214" t="str">
        <f t="shared" si="734"/>
        <v>No</v>
      </c>
      <c r="AQ5214">
        <v>2</v>
      </c>
      <c r="AR5214" s="5">
        <f t="shared" si="735"/>
        <v>2047805.33</v>
      </c>
      <c r="AS5214" s="5">
        <f t="shared" si="736"/>
        <v>436022.85</v>
      </c>
      <c r="AT5214" t="s">
        <v>59</v>
      </c>
      <c r="AU5214" t="s">
        <v>6164</v>
      </c>
      <c r="AV5214" t="s">
        <v>6165</v>
      </c>
      <c r="AW5214" t="s">
        <v>6166</v>
      </c>
      <c r="AX5214" t="s">
        <v>6184</v>
      </c>
      <c r="AY5214">
        <v>38</v>
      </c>
      <c r="AZ5214">
        <v>4</v>
      </c>
      <c r="BA5214">
        <v>0</v>
      </c>
      <c r="BB5214" t="s">
        <v>6168</v>
      </c>
      <c r="BC5214">
        <v>1</v>
      </c>
      <c r="BD5214">
        <v>3</v>
      </c>
      <c r="BE5214" t="s">
        <v>6218</v>
      </c>
      <c r="BF5214" t="s">
        <v>6170</v>
      </c>
      <c r="BG5214">
        <v>0</v>
      </c>
      <c r="BH5214" t="s">
        <v>6171</v>
      </c>
      <c r="BI5214">
        <v>20</v>
      </c>
      <c r="BJ5214" t="s">
        <v>6172</v>
      </c>
      <c r="BK5214">
        <v>0</v>
      </c>
      <c r="BL5214">
        <v>45</v>
      </c>
      <c r="BM5214" s="3">
        <f t="shared" si="737"/>
        <v>0.77777777777777779</v>
      </c>
    </row>
    <row r="5215" spans="1:65">
      <c r="A5215" t="s">
        <v>5356</v>
      </c>
      <c r="B5215" s="2">
        <v>45974</v>
      </c>
      <c r="C5215" t="s">
        <v>4641</v>
      </c>
      <c r="D5215" t="s">
        <v>5143</v>
      </c>
      <c r="E5215">
        <v>11</v>
      </c>
      <c r="F5215" t="s">
        <v>78</v>
      </c>
      <c r="G5215" t="s">
        <v>62</v>
      </c>
      <c r="H5215" t="s">
        <v>190</v>
      </c>
      <c r="I5215" t="s">
        <v>74</v>
      </c>
      <c r="J5215" t="s">
        <v>53</v>
      </c>
      <c r="K5215" t="s">
        <v>66</v>
      </c>
      <c r="L5215" t="s">
        <v>92</v>
      </c>
      <c r="M5215" t="s">
        <v>56</v>
      </c>
      <c r="N5215" t="s">
        <v>76</v>
      </c>
      <c r="O5215" t="s">
        <v>82</v>
      </c>
      <c r="P5215">
        <v>65</v>
      </c>
      <c r="Q5215">
        <v>66</v>
      </c>
      <c r="R5215">
        <v>62</v>
      </c>
      <c r="S5215">
        <v>2</v>
      </c>
      <c r="T5215">
        <f t="shared" si="729"/>
        <v>60</v>
      </c>
      <c r="U5215">
        <v>60</v>
      </c>
      <c r="V5215">
        <f t="shared" si="730"/>
        <v>0</v>
      </c>
      <c r="W5215" s="3">
        <f t="shared" si="731"/>
        <v>3.2258064516129031E-2</v>
      </c>
      <c r="X5215">
        <v>36</v>
      </c>
      <c r="Y5215" s="4">
        <v>3</v>
      </c>
      <c r="Z5215" s="4">
        <v>1.3</v>
      </c>
      <c r="AA5215" s="5">
        <v>33810.300000000003</v>
      </c>
      <c r="AB5215" s="5">
        <f t="shared" si="732"/>
        <v>2028618</v>
      </c>
      <c r="AC5215" s="5">
        <v>23949.15</v>
      </c>
      <c r="AD5215" s="5">
        <f t="shared" si="733"/>
        <v>1484847.3</v>
      </c>
      <c r="AE5215" s="5">
        <v>104510.27</v>
      </c>
      <c r="AF5215" s="5">
        <v>30358.91</v>
      </c>
      <c r="AG5215" s="5">
        <v>11170.41</v>
      </c>
      <c r="AH5215" s="5">
        <v>1885</v>
      </c>
      <c r="AI5215" s="5">
        <v>6400</v>
      </c>
      <c r="AJ5215">
        <v>0</v>
      </c>
      <c r="AK5215" s="5">
        <v>0</v>
      </c>
      <c r="AL5215" s="5">
        <v>0</v>
      </c>
      <c r="AM5215" s="5">
        <v>50180.959999999999</v>
      </c>
      <c r="AN5215">
        <v>4</v>
      </c>
      <c r="AO5215">
        <v>7</v>
      </c>
      <c r="AP5215" t="str">
        <f t="shared" si="734"/>
        <v>No</v>
      </c>
      <c r="AQ5215">
        <v>3</v>
      </c>
      <c r="AR5215" s="5">
        <f t="shared" si="735"/>
        <v>1689352.85</v>
      </c>
      <c r="AS5215" s="5">
        <f t="shared" si="736"/>
        <v>339265.15</v>
      </c>
      <c r="AT5215" t="s">
        <v>59</v>
      </c>
      <c r="AU5215" t="s">
        <v>6164</v>
      </c>
      <c r="AV5215" t="s">
        <v>6165</v>
      </c>
      <c r="AW5215" t="s">
        <v>6166</v>
      </c>
      <c r="AX5215" t="s">
        <v>6167</v>
      </c>
      <c r="AY5215">
        <v>71</v>
      </c>
      <c r="AZ5215">
        <v>3</v>
      </c>
      <c r="BA5215">
        <v>0</v>
      </c>
      <c r="BB5215" t="s">
        <v>6168</v>
      </c>
      <c r="BC5215">
        <v>1</v>
      </c>
      <c r="BD5215">
        <v>2</v>
      </c>
      <c r="BE5215" t="s">
        <v>6218</v>
      </c>
      <c r="BF5215" t="s">
        <v>6170</v>
      </c>
      <c r="BG5215">
        <v>1</v>
      </c>
      <c r="BH5215" t="s">
        <v>6179</v>
      </c>
      <c r="BI5215">
        <v>47</v>
      </c>
      <c r="BJ5215" t="s">
        <v>6172</v>
      </c>
      <c r="BK5215">
        <v>1</v>
      </c>
      <c r="BL5215">
        <v>71</v>
      </c>
      <c r="BM5215" s="3">
        <f t="shared" si="737"/>
        <v>0.87323943661971826</v>
      </c>
    </row>
    <row r="5216" spans="1:65">
      <c r="A5216" t="s">
        <v>5357</v>
      </c>
      <c r="B5216" s="2">
        <v>45974</v>
      </c>
      <c r="C5216" t="s">
        <v>4641</v>
      </c>
      <c r="D5216" t="s">
        <v>5143</v>
      </c>
      <c r="E5216">
        <v>11</v>
      </c>
      <c r="F5216" t="s">
        <v>72</v>
      </c>
      <c r="G5216" t="s">
        <v>62</v>
      </c>
      <c r="H5216" t="s">
        <v>220</v>
      </c>
      <c r="I5216" t="s">
        <v>64</v>
      </c>
      <c r="J5216" t="s">
        <v>53</v>
      </c>
      <c r="K5216" t="s">
        <v>75</v>
      </c>
      <c r="L5216" t="s">
        <v>92</v>
      </c>
      <c r="M5216" t="s">
        <v>68</v>
      </c>
      <c r="N5216" t="s">
        <v>69</v>
      </c>
      <c r="O5216" t="s">
        <v>70</v>
      </c>
      <c r="P5216">
        <v>55</v>
      </c>
      <c r="Q5216">
        <v>56</v>
      </c>
      <c r="R5216">
        <v>57</v>
      </c>
      <c r="S5216">
        <v>1</v>
      </c>
      <c r="T5216">
        <f t="shared" si="729"/>
        <v>56</v>
      </c>
      <c r="U5216">
        <v>55</v>
      </c>
      <c r="V5216">
        <f t="shared" si="730"/>
        <v>1</v>
      </c>
      <c r="W5216" s="3">
        <f t="shared" si="731"/>
        <v>1.7543859649122806E-2</v>
      </c>
      <c r="X5216">
        <v>23</v>
      </c>
      <c r="Y5216" s="4">
        <v>1.9</v>
      </c>
      <c r="Z5216" s="4">
        <v>1.4</v>
      </c>
      <c r="AA5216" s="5">
        <v>36398.65</v>
      </c>
      <c r="AB5216" s="5">
        <f t="shared" si="732"/>
        <v>2001925.75</v>
      </c>
      <c r="AC5216" s="5">
        <v>22671.71</v>
      </c>
      <c r="AD5216" s="5">
        <f t="shared" si="733"/>
        <v>1292287.47</v>
      </c>
      <c r="AE5216" s="5">
        <v>94407.42</v>
      </c>
      <c r="AF5216" s="5">
        <v>25636.32</v>
      </c>
      <c r="AG5216" s="5">
        <v>8475.16</v>
      </c>
      <c r="AH5216" s="5">
        <v>2030</v>
      </c>
      <c r="AI5216" s="5">
        <v>3200</v>
      </c>
      <c r="AJ5216">
        <v>1</v>
      </c>
      <c r="AK5216" s="5">
        <v>9090.5</v>
      </c>
      <c r="AL5216" s="5">
        <v>681.86</v>
      </c>
      <c r="AM5216" s="5">
        <v>38250.870000000003</v>
      </c>
      <c r="AN5216">
        <v>4</v>
      </c>
      <c r="AO5216">
        <v>2</v>
      </c>
      <c r="AP5216" t="str">
        <f t="shared" si="734"/>
        <v>Yes</v>
      </c>
      <c r="AQ5216">
        <v>2</v>
      </c>
      <c r="AR5216" s="5">
        <f t="shared" si="735"/>
        <v>1474059.6</v>
      </c>
      <c r="AS5216" s="5">
        <f t="shared" si="736"/>
        <v>527866.15</v>
      </c>
      <c r="AT5216" t="s">
        <v>59</v>
      </c>
      <c r="AU5216" t="s">
        <v>6181</v>
      </c>
      <c r="AV5216" t="s">
        <v>6182</v>
      </c>
      <c r="AW5216" t="s">
        <v>6183</v>
      </c>
      <c r="AX5216" t="s">
        <v>6184</v>
      </c>
      <c r="AY5216">
        <v>57</v>
      </c>
      <c r="AZ5216">
        <v>0</v>
      </c>
      <c r="BA5216">
        <v>11</v>
      </c>
      <c r="BB5216" t="s">
        <v>6180</v>
      </c>
      <c r="BC5216">
        <v>0</v>
      </c>
      <c r="BD5216">
        <v>0</v>
      </c>
      <c r="BE5216" t="s">
        <v>6169</v>
      </c>
      <c r="BF5216" t="s">
        <v>6170</v>
      </c>
      <c r="BG5216">
        <v>1</v>
      </c>
      <c r="BH5216" t="s">
        <v>6186</v>
      </c>
      <c r="BI5216">
        <v>21</v>
      </c>
      <c r="BJ5216" t="s">
        <v>6172</v>
      </c>
      <c r="BK5216">
        <v>0</v>
      </c>
      <c r="BL5216">
        <v>75</v>
      </c>
      <c r="BM5216" s="3">
        <f t="shared" si="737"/>
        <v>0.76</v>
      </c>
    </row>
    <row r="5217" spans="1:65">
      <c r="A5217" t="s">
        <v>5358</v>
      </c>
      <c r="B5217" s="2">
        <v>45974</v>
      </c>
      <c r="C5217" t="s">
        <v>4641</v>
      </c>
      <c r="D5217" t="s">
        <v>5143</v>
      </c>
      <c r="E5217">
        <v>11</v>
      </c>
      <c r="F5217" t="s">
        <v>49</v>
      </c>
      <c r="G5217" t="s">
        <v>62</v>
      </c>
      <c r="H5217" t="s">
        <v>125</v>
      </c>
      <c r="I5217" t="s">
        <v>52</v>
      </c>
      <c r="J5217" t="s">
        <v>65</v>
      </c>
      <c r="K5217" t="s">
        <v>75</v>
      </c>
      <c r="L5217" t="s">
        <v>67</v>
      </c>
      <c r="M5217" t="s">
        <v>56</v>
      </c>
      <c r="N5217" t="s">
        <v>57</v>
      </c>
      <c r="O5217" t="s">
        <v>70</v>
      </c>
      <c r="P5217">
        <v>49</v>
      </c>
      <c r="Q5217">
        <v>50</v>
      </c>
      <c r="R5217">
        <v>48</v>
      </c>
      <c r="S5217">
        <v>1</v>
      </c>
      <c r="T5217">
        <f t="shared" si="729"/>
        <v>47</v>
      </c>
      <c r="U5217">
        <v>47</v>
      </c>
      <c r="V5217">
        <f t="shared" si="730"/>
        <v>0</v>
      </c>
      <c r="W5217" s="3">
        <f t="shared" si="731"/>
        <v>2.0833333333333332E-2</v>
      </c>
      <c r="X5217">
        <v>20</v>
      </c>
      <c r="Y5217" s="4">
        <v>4.9000000000000004</v>
      </c>
      <c r="Z5217" s="4">
        <v>0.8</v>
      </c>
      <c r="AA5217" s="5">
        <v>51700.34</v>
      </c>
      <c r="AB5217" s="5">
        <f t="shared" si="732"/>
        <v>2429915.98</v>
      </c>
      <c r="AC5217" s="5">
        <v>33859.480000000003</v>
      </c>
      <c r="AD5217" s="5">
        <f t="shared" si="733"/>
        <v>1625255.04</v>
      </c>
      <c r="AE5217" s="5">
        <v>113222.91</v>
      </c>
      <c r="AF5217" s="5">
        <v>31490.1</v>
      </c>
      <c r="AG5217" s="5">
        <v>8579.36</v>
      </c>
      <c r="AH5217" s="5">
        <v>1160</v>
      </c>
      <c r="AI5217" s="5">
        <v>4600</v>
      </c>
      <c r="AJ5217">
        <v>0</v>
      </c>
      <c r="AK5217" s="5">
        <v>0</v>
      </c>
      <c r="AL5217" s="5">
        <v>0</v>
      </c>
      <c r="AM5217" s="5">
        <v>30159.07</v>
      </c>
      <c r="AN5217">
        <v>4</v>
      </c>
      <c r="AO5217">
        <v>2</v>
      </c>
      <c r="AP5217" t="str">
        <f t="shared" si="734"/>
        <v>Yes</v>
      </c>
      <c r="AQ5217">
        <v>1</v>
      </c>
      <c r="AR5217" s="5">
        <f t="shared" si="735"/>
        <v>1814466.48</v>
      </c>
      <c r="AS5217" s="5">
        <f t="shared" si="736"/>
        <v>615449.5</v>
      </c>
      <c r="AT5217" t="s">
        <v>59</v>
      </c>
      <c r="AU5217" t="s">
        <v>6164</v>
      </c>
      <c r="AV5217" t="s">
        <v>6165</v>
      </c>
      <c r="AW5217" t="s">
        <v>6166</v>
      </c>
      <c r="AX5217" t="s">
        <v>6167</v>
      </c>
      <c r="AY5217">
        <v>54</v>
      </c>
      <c r="AZ5217">
        <v>4</v>
      </c>
      <c r="BA5217">
        <v>0</v>
      </c>
      <c r="BB5217" t="s">
        <v>6168</v>
      </c>
      <c r="BC5217">
        <v>0</v>
      </c>
      <c r="BD5217">
        <v>0</v>
      </c>
      <c r="BE5217" t="s">
        <v>6169</v>
      </c>
      <c r="BF5217" t="s">
        <v>6170</v>
      </c>
      <c r="BG5217">
        <v>0</v>
      </c>
      <c r="BH5217" t="s">
        <v>6171</v>
      </c>
      <c r="BI5217">
        <v>58</v>
      </c>
      <c r="BJ5217" t="s">
        <v>6187</v>
      </c>
      <c r="BK5217">
        <v>0</v>
      </c>
      <c r="BL5217">
        <v>58</v>
      </c>
      <c r="BM5217" s="3">
        <f t="shared" si="737"/>
        <v>0.82758620689655171</v>
      </c>
    </row>
    <row r="5218" spans="1:65">
      <c r="A5218" t="s">
        <v>5359</v>
      </c>
      <c r="B5218" s="2">
        <v>45974</v>
      </c>
      <c r="C5218" t="s">
        <v>4641</v>
      </c>
      <c r="D5218" t="s">
        <v>5143</v>
      </c>
      <c r="E5218">
        <v>11</v>
      </c>
      <c r="F5218" t="s">
        <v>72</v>
      </c>
      <c r="G5218" t="s">
        <v>62</v>
      </c>
      <c r="H5218" t="s">
        <v>220</v>
      </c>
      <c r="I5218" t="s">
        <v>52</v>
      </c>
      <c r="J5218" t="s">
        <v>53</v>
      </c>
      <c r="K5218" t="s">
        <v>75</v>
      </c>
      <c r="L5218" t="s">
        <v>67</v>
      </c>
      <c r="M5218" t="s">
        <v>56</v>
      </c>
      <c r="N5218" t="s">
        <v>109</v>
      </c>
      <c r="O5218" t="s">
        <v>70</v>
      </c>
      <c r="P5218">
        <v>58</v>
      </c>
      <c r="Q5218">
        <v>62</v>
      </c>
      <c r="R5218">
        <v>62</v>
      </c>
      <c r="S5218">
        <v>2</v>
      </c>
      <c r="T5218">
        <f t="shared" si="729"/>
        <v>60</v>
      </c>
      <c r="U5218">
        <v>57</v>
      </c>
      <c r="V5218">
        <f t="shared" si="730"/>
        <v>3</v>
      </c>
      <c r="W5218" s="3">
        <f t="shared" si="731"/>
        <v>3.2258064516129031E-2</v>
      </c>
      <c r="X5218">
        <v>22</v>
      </c>
      <c r="Y5218" s="4">
        <v>5.2</v>
      </c>
      <c r="Z5218" s="4">
        <v>1.3</v>
      </c>
      <c r="AA5218" s="5">
        <v>35610.949999999997</v>
      </c>
      <c r="AB5218" s="5">
        <f t="shared" si="732"/>
        <v>2029824.15</v>
      </c>
      <c r="AC5218" s="5">
        <v>22978.05</v>
      </c>
      <c r="AD5218" s="5">
        <f t="shared" si="733"/>
        <v>1424639.1</v>
      </c>
      <c r="AE5218" s="5">
        <v>109718.66</v>
      </c>
      <c r="AF5218" s="5">
        <v>28156.31</v>
      </c>
      <c r="AG5218" s="5">
        <v>8963.25</v>
      </c>
      <c r="AH5218" s="5">
        <v>1885</v>
      </c>
      <c r="AI5218" s="5">
        <v>6400</v>
      </c>
      <c r="AJ5218">
        <v>0</v>
      </c>
      <c r="AK5218" s="5">
        <v>0</v>
      </c>
      <c r="AL5218" s="5">
        <v>1945.35</v>
      </c>
      <c r="AM5218" s="5">
        <v>87753.76</v>
      </c>
      <c r="AN5218">
        <v>8</v>
      </c>
      <c r="AO5218">
        <v>9</v>
      </c>
      <c r="AP5218" t="str">
        <f t="shared" si="734"/>
        <v>No</v>
      </c>
      <c r="AQ5218">
        <v>2</v>
      </c>
      <c r="AR5218" s="5">
        <f t="shared" si="735"/>
        <v>1669461.43</v>
      </c>
      <c r="AS5218" s="5">
        <f t="shared" si="736"/>
        <v>360362.72</v>
      </c>
      <c r="AT5218" t="s">
        <v>59</v>
      </c>
      <c r="AU5218" t="s">
        <v>6164</v>
      </c>
      <c r="AV5218" t="s">
        <v>6165</v>
      </c>
      <c r="AW5218" t="s">
        <v>6166</v>
      </c>
      <c r="AX5218" t="s">
        <v>6184</v>
      </c>
      <c r="AY5218">
        <v>59</v>
      </c>
      <c r="AZ5218">
        <v>0</v>
      </c>
      <c r="BA5218">
        <v>20</v>
      </c>
      <c r="BB5218" t="s">
        <v>6180</v>
      </c>
      <c r="BC5218">
        <v>0</v>
      </c>
      <c r="BD5218">
        <v>1</v>
      </c>
      <c r="BE5218" t="s">
        <v>6188</v>
      </c>
      <c r="BF5218" t="s">
        <v>6170</v>
      </c>
      <c r="BG5218">
        <v>1</v>
      </c>
      <c r="BH5218" t="s">
        <v>6186</v>
      </c>
      <c r="BI5218">
        <v>39</v>
      </c>
      <c r="BJ5218" t="s">
        <v>6172</v>
      </c>
      <c r="BK5218">
        <v>0</v>
      </c>
      <c r="BL5218">
        <v>74</v>
      </c>
      <c r="BM5218" s="3">
        <f t="shared" si="737"/>
        <v>0.83783783783783783</v>
      </c>
    </row>
    <row r="5219" spans="1:65">
      <c r="A5219" t="s">
        <v>5360</v>
      </c>
      <c r="B5219" s="2">
        <v>45974</v>
      </c>
      <c r="C5219" t="s">
        <v>4641</v>
      </c>
      <c r="D5219" t="s">
        <v>5143</v>
      </c>
      <c r="E5219">
        <v>11</v>
      </c>
      <c r="F5219" t="s">
        <v>72</v>
      </c>
      <c r="G5219" t="s">
        <v>79</v>
      </c>
      <c r="H5219" t="s">
        <v>159</v>
      </c>
      <c r="I5219" t="s">
        <v>64</v>
      </c>
      <c r="J5219" t="s">
        <v>53</v>
      </c>
      <c r="K5219" t="s">
        <v>66</v>
      </c>
      <c r="L5219" t="s">
        <v>92</v>
      </c>
      <c r="M5219" t="s">
        <v>56</v>
      </c>
      <c r="N5219" t="s">
        <v>109</v>
      </c>
      <c r="O5219" t="s">
        <v>70</v>
      </c>
      <c r="P5219">
        <v>64</v>
      </c>
      <c r="Q5219">
        <v>69</v>
      </c>
      <c r="R5219">
        <v>70</v>
      </c>
      <c r="S5219">
        <v>1</v>
      </c>
      <c r="T5219">
        <f t="shared" si="729"/>
        <v>69</v>
      </c>
      <c r="U5219">
        <v>63</v>
      </c>
      <c r="V5219">
        <f t="shared" si="730"/>
        <v>6</v>
      </c>
      <c r="W5219" s="3">
        <f t="shared" si="731"/>
        <v>1.4285714285714285E-2</v>
      </c>
      <c r="X5219">
        <v>20</v>
      </c>
      <c r="Y5219" s="4">
        <v>9</v>
      </c>
      <c r="Z5219" s="4">
        <v>1.5</v>
      </c>
      <c r="AA5219" s="5">
        <v>34108.410000000003</v>
      </c>
      <c r="AB5219" s="5">
        <f t="shared" si="732"/>
        <v>2148829.83</v>
      </c>
      <c r="AC5219" s="5">
        <v>23935.14</v>
      </c>
      <c r="AD5219" s="5">
        <f t="shared" si="733"/>
        <v>1675459.8</v>
      </c>
      <c r="AE5219" s="5">
        <v>116895.61</v>
      </c>
      <c r="AF5219" s="5">
        <v>31216.73</v>
      </c>
      <c r="AG5219" s="5">
        <v>8501.3799999999992</v>
      </c>
      <c r="AH5219" s="5">
        <v>2175</v>
      </c>
      <c r="AI5219" s="5">
        <v>3200</v>
      </c>
      <c r="AJ5219">
        <v>0</v>
      </c>
      <c r="AK5219" s="5">
        <v>0</v>
      </c>
      <c r="AL5219" s="5">
        <v>3984.52</v>
      </c>
      <c r="AM5219" s="5">
        <v>95824.45</v>
      </c>
      <c r="AN5219">
        <v>8</v>
      </c>
      <c r="AO5219">
        <v>7</v>
      </c>
      <c r="AP5219" t="str">
        <f t="shared" si="734"/>
        <v>Yes</v>
      </c>
      <c r="AQ5219">
        <v>0</v>
      </c>
      <c r="AR5219" s="5">
        <f t="shared" si="735"/>
        <v>1937257.49</v>
      </c>
      <c r="AS5219" s="5">
        <f t="shared" si="736"/>
        <v>211572.34</v>
      </c>
      <c r="AT5219" t="s">
        <v>59</v>
      </c>
      <c r="AU5219" t="s">
        <v>6164</v>
      </c>
      <c r="AV5219" t="s">
        <v>6165</v>
      </c>
      <c r="AW5219" t="s">
        <v>6166</v>
      </c>
      <c r="AX5219" t="s">
        <v>6177</v>
      </c>
      <c r="AY5219">
        <v>65</v>
      </c>
      <c r="AZ5219">
        <v>0</v>
      </c>
      <c r="BA5219">
        <v>34</v>
      </c>
      <c r="BB5219" t="s">
        <v>6180</v>
      </c>
      <c r="BC5219">
        <v>0</v>
      </c>
      <c r="BD5219">
        <v>0</v>
      </c>
      <c r="BE5219" t="s">
        <v>6169</v>
      </c>
      <c r="BF5219" t="s">
        <v>6170</v>
      </c>
      <c r="BG5219">
        <v>1</v>
      </c>
      <c r="BH5219" t="s">
        <v>6179</v>
      </c>
      <c r="BI5219">
        <v>38</v>
      </c>
      <c r="BJ5219" t="s">
        <v>6172</v>
      </c>
      <c r="BK5219">
        <v>0</v>
      </c>
      <c r="BL5219">
        <v>76</v>
      </c>
      <c r="BM5219" s="3">
        <f t="shared" si="737"/>
        <v>0.92105263157894735</v>
      </c>
    </row>
    <row r="5220" spans="1:65">
      <c r="A5220" t="s">
        <v>5361</v>
      </c>
      <c r="B5220" s="2">
        <v>45974</v>
      </c>
      <c r="C5220" t="s">
        <v>4641</v>
      </c>
      <c r="D5220" t="s">
        <v>5143</v>
      </c>
      <c r="E5220">
        <v>11</v>
      </c>
      <c r="F5220" t="s">
        <v>49</v>
      </c>
      <c r="G5220" t="s">
        <v>79</v>
      </c>
      <c r="H5220" t="s">
        <v>262</v>
      </c>
      <c r="I5220" t="s">
        <v>64</v>
      </c>
      <c r="J5220" t="s">
        <v>81</v>
      </c>
      <c r="K5220" t="s">
        <v>75</v>
      </c>
      <c r="L5220" t="s">
        <v>55</v>
      </c>
      <c r="M5220" t="s">
        <v>56</v>
      </c>
      <c r="N5220" t="s">
        <v>76</v>
      </c>
      <c r="O5220" t="s">
        <v>82</v>
      </c>
      <c r="P5220">
        <v>29</v>
      </c>
      <c r="Q5220">
        <v>40</v>
      </c>
      <c r="R5220">
        <v>38</v>
      </c>
      <c r="S5220">
        <v>1</v>
      </c>
      <c r="T5220">
        <f t="shared" si="729"/>
        <v>37</v>
      </c>
      <c r="U5220">
        <v>24</v>
      </c>
      <c r="V5220">
        <f t="shared" si="730"/>
        <v>13</v>
      </c>
      <c r="W5220" s="3">
        <f t="shared" si="731"/>
        <v>2.6315789473684209E-2</v>
      </c>
      <c r="X5220">
        <v>13</v>
      </c>
      <c r="Y5220" s="4">
        <v>0</v>
      </c>
      <c r="Z5220" s="4">
        <v>0.9</v>
      </c>
      <c r="AA5220" s="5">
        <v>78861.509999999995</v>
      </c>
      <c r="AB5220" s="5">
        <f t="shared" si="732"/>
        <v>1892676.24</v>
      </c>
      <c r="AC5220" s="5">
        <v>53072.88</v>
      </c>
      <c r="AD5220" s="5">
        <f t="shared" si="733"/>
        <v>2016769.44</v>
      </c>
      <c r="AE5220" s="5">
        <v>111524.47</v>
      </c>
      <c r="AF5220" s="5">
        <v>33583.230000000003</v>
      </c>
      <c r="AG5220" s="5">
        <v>8103.83</v>
      </c>
      <c r="AH5220" s="5">
        <v>1305</v>
      </c>
      <c r="AI5220" s="5">
        <v>6800</v>
      </c>
      <c r="AJ5220">
        <v>0</v>
      </c>
      <c r="AK5220" s="5">
        <v>0</v>
      </c>
      <c r="AL5220" s="5">
        <v>19146.830000000002</v>
      </c>
      <c r="AM5220" s="5">
        <v>22175.94</v>
      </c>
      <c r="AN5220">
        <v>4</v>
      </c>
      <c r="AO5220">
        <v>9</v>
      </c>
      <c r="AP5220" t="str">
        <f t="shared" si="734"/>
        <v>No</v>
      </c>
      <c r="AQ5220">
        <v>2</v>
      </c>
      <c r="AR5220" s="5">
        <f t="shared" si="735"/>
        <v>2219408.7400000002</v>
      </c>
      <c r="AS5220" s="5">
        <f t="shared" si="736"/>
        <v>-326732.5</v>
      </c>
      <c r="AT5220" t="s">
        <v>59</v>
      </c>
      <c r="AU5220" t="s">
        <v>6164</v>
      </c>
      <c r="AV5220" t="s">
        <v>6165</v>
      </c>
      <c r="AW5220" t="s">
        <v>6166</v>
      </c>
      <c r="AX5220" t="s">
        <v>6167</v>
      </c>
      <c r="AY5220">
        <v>36</v>
      </c>
      <c r="AZ5220">
        <v>5</v>
      </c>
      <c r="BA5220">
        <v>84</v>
      </c>
      <c r="BB5220" t="s">
        <v>6220</v>
      </c>
      <c r="BC5220">
        <v>1</v>
      </c>
      <c r="BD5220">
        <v>4</v>
      </c>
      <c r="BE5220" t="s">
        <v>6218</v>
      </c>
      <c r="BF5220" t="s">
        <v>6170</v>
      </c>
      <c r="BG5220">
        <v>0</v>
      </c>
      <c r="BH5220" t="s">
        <v>6171</v>
      </c>
      <c r="BI5220">
        <v>5</v>
      </c>
      <c r="BJ5220" t="s">
        <v>6172</v>
      </c>
      <c r="BK5220">
        <v>0</v>
      </c>
      <c r="BL5220">
        <v>50</v>
      </c>
      <c r="BM5220" s="3">
        <f t="shared" si="737"/>
        <v>0.76</v>
      </c>
    </row>
    <row r="5221" spans="1:65">
      <c r="A5221" t="s">
        <v>5362</v>
      </c>
      <c r="B5221" s="2">
        <v>45974</v>
      </c>
      <c r="C5221" t="s">
        <v>4641</v>
      </c>
      <c r="D5221" t="s">
        <v>5143</v>
      </c>
      <c r="E5221">
        <v>11</v>
      </c>
      <c r="F5221" t="s">
        <v>78</v>
      </c>
      <c r="G5221" t="s">
        <v>62</v>
      </c>
      <c r="H5221" t="s">
        <v>91</v>
      </c>
      <c r="I5221" t="s">
        <v>64</v>
      </c>
      <c r="J5221" t="s">
        <v>81</v>
      </c>
      <c r="K5221" t="s">
        <v>75</v>
      </c>
      <c r="L5221" t="s">
        <v>92</v>
      </c>
      <c r="M5221" t="s">
        <v>56</v>
      </c>
      <c r="N5221" t="s">
        <v>76</v>
      </c>
      <c r="O5221" t="s">
        <v>120</v>
      </c>
      <c r="P5221">
        <v>27</v>
      </c>
      <c r="Q5221">
        <v>40</v>
      </c>
      <c r="R5221">
        <v>37</v>
      </c>
      <c r="S5221">
        <v>1</v>
      </c>
      <c r="T5221">
        <f t="shared" si="729"/>
        <v>36</v>
      </c>
      <c r="U5221">
        <v>20</v>
      </c>
      <c r="V5221">
        <f t="shared" si="730"/>
        <v>16</v>
      </c>
      <c r="W5221" s="3">
        <f t="shared" si="731"/>
        <v>2.7027027027027029E-2</v>
      </c>
      <c r="X5221">
        <v>30</v>
      </c>
      <c r="Y5221" s="4">
        <v>5.3</v>
      </c>
      <c r="Z5221" s="4">
        <v>1.5</v>
      </c>
      <c r="AA5221" s="5">
        <v>78631.33</v>
      </c>
      <c r="AB5221" s="5">
        <f t="shared" si="732"/>
        <v>1572626.6</v>
      </c>
      <c r="AC5221" s="5">
        <v>53727.48</v>
      </c>
      <c r="AD5221" s="5">
        <f t="shared" si="733"/>
        <v>1987916.76</v>
      </c>
      <c r="AE5221" s="5">
        <v>109415.46</v>
      </c>
      <c r="AF5221" s="5">
        <v>33754.129999999997</v>
      </c>
      <c r="AG5221" s="5">
        <v>9858.24</v>
      </c>
      <c r="AH5221" s="5">
        <v>2175</v>
      </c>
      <c r="AI5221" s="5">
        <v>6800</v>
      </c>
      <c r="AJ5221">
        <v>0</v>
      </c>
      <c r="AK5221" s="5">
        <v>0</v>
      </c>
      <c r="AL5221" s="5">
        <v>24323.05</v>
      </c>
      <c r="AM5221" s="5">
        <v>14751.89</v>
      </c>
      <c r="AN5221">
        <v>4</v>
      </c>
      <c r="AO5221">
        <v>5</v>
      </c>
      <c r="AP5221" t="str">
        <f t="shared" si="734"/>
        <v>No</v>
      </c>
      <c r="AQ5221">
        <v>2</v>
      </c>
      <c r="AR5221" s="5">
        <f t="shared" si="735"/>
        <v>2188994.5299999998</v>
      </c>
      <c r="AS5221" s="5">
        <f t="shared" si="736"/>
        <v>-616367.93000000005</v>
      </c>
      <c r="AT5221" t="s">
        <v>59</v>
      </c>
      <c r="AU5221" t="s">
        <v>6164</v>
      </c>
      <c r="AV5221" t="s">
        <v>6165</v>
      </c>
      <c r="AW5221" t="s">
        <v>6166</v>
      </c>
      <c r="AX5221" t="s">
        <v>6167</v>
      </c>
      <c r="AY5221">
        <v>33</v>
      </c>
      <c r="AZ5221">
        <v>3</v>
      </c>
      <c r="BA5221">
        <v>92</v>
      </c>
      <c r="BB5221" t="s">
        <v>6180</v>
      </c>
      <c r="BC5221">
        <v>1</v>
      </c>
      <c r="BD5221">
        <v>0</v>
      </c>
      <c r="BE5221" t="s">
        <v>6178</v>
      </c>
      <c r="BF5221" t="s">
        <v>6170</v>
      </c>
      <c r="BG5221">
        <v>1</v>
      </c>
      <c r="BH5221" t="s">
        <v>6179</v>
      </c>
      <c r="BI5221">
        <v>47</v>
      </c>
      <c r="BJ5221" t="s">
        <v>6172</v>
      </c>
      <c r="BK5221">
        <v>0</v>
      </c>
      <c r="BL5221">
        <v>46</v>
      </c>
      <c r="BM5221" s="3">
        <f t="shared" si="737"/>
        <v>0.80434782608695654</v>
      </c>
    </row>
    <row r="5222" spans="1:65">
      <c r="A5222" t="s">
        <v>5363</v>
      </c>
      <c r="B5222" s="2">
        <v>45974</v>
      </c>
      <c r="C5222" t="s">
        <v>4641</v>
      </c>
      <c r="D5222" t="s">
        <v>5143</v>
      </c>
      <c r="E5222">
        <v>11</v>
      </c>
      <c r="F5222" t="s">
        <v>61</v>
      </c>
      <c r="G5222" t="s">
        <v>62</v>
      </c>
      <c r="H5222" t="s">
        <v>96</v>
      </c>
      <c r="I5222" t="s">
        <v>52</v>
      </c>
      <c r="J5222" t="s">
        <v>81</v>
      </c>
      <c r="K5222" t="s">
        <v>66</v>
      </c>
      <c r="L5222" t="s">
        <v>55</v>
      </c>
      <c r="M5222" t="s">
        <v>56</v>
      </c>
      <c r="N5222" t="s">
        <v>109</v>
      </c>
      <c r="O5222" t="s">
        <v>120</v>
      </c>
      <c r="P5222">
        <v>36</v>
      </c>
      <c r="Q5222">
        <v>38</v>
      </c>
      <c r="R5222">
        <v>38</v>
      </c>
      <c r="S5222">
        <v>1</v>
      </c>
      <c r="T5222">
        <f t="shared" si="729"/>
        <v>37</v>
      </c>
      <c r="U5222">
        <v>35</v>
      </c>
      <c r="V5222">
        <f t="shared" si="730"/>
        <v>2</v>
      </c>
      <c r="W5222" s="3">
        <f t="shared" si="731"/>
        <v>2.6315789473684209E-2</v>
      </c>
      <c r="X5222">
        <v>31</v>
      </c>
      <c r="Y5222" s="4">
        <v>1.9</v>
      </c>
      <c r="Z5222" s="4">
        <v>1.2</v>
      </c>
      <c r="AA5222" s="5">
        <v>73114.03</v>
      </c>
      <c r="AB5222" s="5">
        <f t="shared" si="732"/>
        <v>2558991.0499999998</v>
      </c>
      <c r="AC5222" s="5">
        <v>53429.66</v>
      </c>
      <c r="AD5222" s="5">
        <f t="shared" si="733"/>
        <v>2030327.08</v>
      </c>
      <c r="AE5222" s="5">
        <v>123419.82</v>
      </c>
      <c r="AF5222" s="5">
        <v>32989.910000000003</v>
      </c>
      <c r="AG5222" s="5">
        <v>10108.66</v>
      </c>
      <c r="AH5222" s="5">
        <v>1740</v>
      </c>
      <c r="AI5222" s="5">
        <v>6800</v>
      </c>
      <c r="AJ5222">
        <v>0</v>
      </c>
      <c r="AK5222" s="5">
        <v>0</v>
      </c>
      <c r="AL5222" s="5">
        <v>3133.31</v>
      </c>
      <c r="AM5222" s="5">
        <v>58503.39</v>
      </c>
      <c r="AN5222">
        <v>8</v>
      </c>
      <c r="AO5222">
        <v>10</v>
      </c>
      <c r="AP5222" t="str">
        <f t="shared" si="734"/>
        <v>No</v>
      </c>
      <c r="AQ5222">
        <v>1</v>
      </c>
      <c r="AR5222" s="5">
        <f t="shared" si="735"/>
        <v>2267022.17</v>
      </c>
      <c r="AS5222" s="5">
        <f t="shared" si="736"/>
        <v>291968.88</v>
      </c>
      <c r="AT5222" t="s">
        <v>59</v>
      </c>
      <c r="AU5222" t="s">
        <v>6164</v>
      </c>
      <c r="AV5222" t="s">
        <v>6165</v>
      </c>
      <c r="AW5222" t="s">
        <v>6166</v>
      </c>
      <c r="AX5222" t="s">
        <v>6184</v>
      </c>
      <c r="AY5222">
        <v>39</v>
      </c>
      <c r="AZ5222">
        <v>0</v>
      </c>
      <c r="BA5222">
        <v>17</v>
      </c>
      <c r="BB5222" t="s">
        <v>6180</v>
      </c>
      <c r="BC5222">
        <v>1</v>
      </c>
      <c r="BD5222">
        <v>1</v>
      </c>
      <c r="BE5222" t="s">
        <v>6188</v>
      </c>
      <c r="BF5222" t="s">
        <v>6170</v>
      </c>
      <c r="BG5222">
        <v>0</v>
      </c>
      <c r="BH5222" t="s">
        <v>6171</v>
      </c>
      <c r="BI5222">
        <v>41</v>
      </c>
      <c r="BJ5222" t="s">
        <v>6172</v>
      </c>
      <c r="BK5222">
        <v>0</v>
      </c>
      <c r="BL5222">
        <v>48</v>
      </c>
      <c r="BM5222" s="3">
        <f t="shared" si="737"/>
        <v>0.79166666666666663</v>
      </c>
    </row>
    <row r="5223" spans="1:65">
      <c r="A5223" t="s">
        <v>5364</v>
      </c>
      <c r="B5223" s="2">
        <v>45974</v>
      </c>
      <c r="C5223" t="s">
        <v>4641</v>
      </c>
      <c r="D5223" t="s">
        <v>5143</v>
      </c>
      <c r="E5223">
        <v>11</v>
      </c>
      <c r="F5223" t="s">
        <v>78</v>
      </c>
      <c r="G5223" t="s">
        <v>79</v>
      </c>
      <c r="H5223" t="s">
        <v>136</v>
      </c>
      <c r="I5223" t="s">
        <v>64</v>
      </c>
      <c r="J5223" t="s">
        <v>81</v>
      </c>
      <c r="K5223" t="s">
        <v>75</v>
      </c>
      <c r="L5223" t="s">
        <v>92</v>
      </c>
      <c r="M5223" t="s">
        <v>56</v>
      </c>
      <c r="N5223" t="s">
        <v>69</v>
      </c>
      <c r="O5223" t="s">
        <v>58</v>
      </c>
      <c r="P5223">
        <v>27</v>
      </c>
      <c r="Q5223">
        <v>40</v>
      </c>
      <c r="R5223">
        <v>38</v>
      </c>
      <c r="S5223">
        <v>1</v>
      </c>
      <c r="T5223">
        <f t="shared" si="729"/>
        <v>37</v>
      </c>
      <c r="U5223">
        <v>21</v>
      </c>
      <c r="V5223">
        <f t="shared" si="730"/>
        <v>16</v>
      </c>
      <c r="W5223" s="3">
        <f t="shared" si="731"/>
        <v>2.6315789473684209E-2</v>
      </c>
      <c r="X5223">
        <v>28</v>
      </c>
      <c r="Y5223" s="4">
        <v>10.3</v>
      </c>
      <c r="Z5223" s="4">
        <v>2.2000000000000002</v>
      </c>
      <c r="AA5223" s="5">
        <v>78778.84</v>
      </c>
      <c r="AB5223" s="5">
        <f t="shared" si="732"/>
        <v>1654355.64</v>
      </c>
      <c r="AC5223" s="5">
        <v>53405.16</v>
      </c>
      <c r="AD5223" s="5">
        <f t="shared" si="733"/>
        <v>2029396.08</v>
      </c>
      <c r="AE5223" s="5">
        <v>111947.59</v>
      </c>
      <c r="AF5223" s="5">
        <v>34872.53</v>
      </c>
      <c r="AG5223" s="5">
        <v>9117.2099999999991</v>
      </c>
      <c r="AH5223" s="5">
        <v>3190</v>
      </c>
      <c r="AI5223" s="5">
        <v>6800</v>
      </c>
      <c r="AJ5223">
        <v>0</v>
      </c>
      <c r="AK5223" s="5">
        <v>0</v>
      </c>
      <c r="AL5223" s="5">
        <v>23407.439999999999</v>
      </c>
      <c r="AM5223" s="5">
        <v>13191.27</v>
      </c>
      <c r="AN5223">
        <v>4</v>
      </c>
      <c r="AO5223">
        <v>4</v>
      </c>
      <c r="AP5223" t="str">
        <f t="shared" si="734"/>
        <v>Yes</v>
      </c>
      <c r="AQ5223">
        <v>0</v>
      </c>
      <c r="AR5223" s="5">
        <f t="shared" si="735"/>
        <v>2231922.12</v>
      </c>
      <c r="AS5223" s="5">
        <f t="shared" si="736"/>
        <v>-577566.48</v>
      </c>
      <c r="AT5223" t="s">
        <v>59</v>
      </c>
      <c r="AU5223" t="s">
        <v>6164</v>
      </c>
      <c r="AV5223" t="s">
        <v>6165</v>
      </c>
      <c r="AW5223" t="s">
        <v>6166</v>
      </c>
      <c r="AX5223" t="s">
        <v>6177</v>
      </c>
      <c r="AY5223">
        <v>35</v>
      </c>
      <c r="AZ5223">
        <v>4</v>
      </c>
      <c r="BA5223">
        <v>64</v>
      </c>
      <c r="BB5223" t="s">
        <v>6180</v>
      </c>
      <c r="BC5223">
        <v>0</v>
      </c>
      <c r="BD5223">
        <v>0</v>
      </c>
      <c r="BE5223" t="s">
        <v>6169</v>
      </c>
      <c r="BF5223" t="s">
        <v>6170</v>
      </c>
      <c r="BG5223">
        <v>0</v>
      </c>
      <c r="BH5223" t="s">
        <v>6171</v>
      </c>
      <c r="BI5223">
        <v>45</v>
      </c>
      <c r="BJ5223" t="s">
        <v>6172</v>
      </c>
      <c r="BK5223">
        <v>0</v>
      </c>
      <c r="BL5223">
        <v>51</v>
      </c>
      <c r="BM5223" s="3">
        <f t="shared" si="737"/>
        <v>0.74509803921568629</v>
      </c>
    </row>
    <row r="5224" spans="1:65">
      <c r="A5224" t="s">
        <v>5365</v>
      </c>
      <c r="B5224" s="2">
        <v>45974</v>
      </c>
      <c r="C5224" t="s">
        <v>4641</v>
      </c>
      <c r="D5224" t="s">
        <v>5143</v>
      </c>
      <c r="E5224">
        <v>11</v>
      </c>
      <c r="F5224" t="s">
        <v>49</v>
      </c>
      <c r="G5224" t="s">
        <v>50</v>
      </c>
      <c r="H5224" t="s">
        <v>51</v>
      </c>
      <c r="I5224" t="s">
        <v>64</v>
      </c>
      <c r="J5224" t="s">
        <v>65</v>
      </c>
      <c r="K5224" t="s">
        <v>54</v>
      </c>
      <c r="L5224" t="s">
        <v>67</v>
      </c>
      <c r="M5224" t="s">
        <v>68</v>
      </c>
      <c r="N5224" t="s">
        <v>109</v>
      </c>
      <c r="O5224" t="s">
        <v>70</v>
      </c>
      <c r="P5224">
        <v>50</v>
      </c>
      <c r="Q5224">
        <v>54</v>
      </c>
      <c r="R5224">
        <v>51</v>
      </c>
      <c r="S5224">
        <v>4</v>
      </c>
      <c r="T5224">
        <f t="shared" si="729"/>
        <v>47</v>
      </c>
      <c r="U5224">
        <v>47</v>
      </c>
      <c r="V5224">
        <f t="shared" si="730"/>
        <v>0</v>
      </c>
      <c r="W5224" s="3">
        <f t="shared" si="731"/>
        <v>7.8431372549019607E-2</v>
      </c>
      <c r="X5224">
        <v>37</v>
      </c>
      <c r="Y5224" s="4">
        <v>8.8000000000000007</v>
      </c>
      <c r="Z5224" s="4">
        <v>2.2000000000000002</v>
      </c>
      <c r="AA5224" s="5">
        <v>55650.02</v>
      </c>
      <c r="AB5224" s="5">
        <f t="shared" si="732"/>
        <v>2615550.94</v>
      </c>
      <c r="AC5224" s="5">
        <v>32422.04</v>
      </c>
      <c r="AD5224" s="5">
        <f t="shared" si="733"/>
        <v>1653524.04</v>
      </c>
      <c r="AE5224" s="5">
        <v>110861.08</v>
      </c>
      <c r="AF5224" s="5">
        <v>34500.129999999997</v>
      </c>
      <c r="AG5224" s="5">
        <v>11002.08</v>
      </c>
      <c r="AH5224" s="5">
        <v>3190</v>
      </c>
      <c r="AI5224" s="5">
        <v>22622.48</v>
      </c>
      <c r="AJ5224">
        <v>2</v>
      </c>
      <c r="AK5224" s="5">
        <v>26232.62</v>
      </c>
      <c r="AL5224" s="5">
        <v>0</v>
      </c>
      <c r="AM5224" s="5">
        <v>70610.149999999994</v>
      </c>
      <c r="AN5224">
        <v>8</v>
      </c>
      <c r="AO5224">
        <v>8</v>
      </c>
      <c r="AP5224" t="str">
        <f t="shared" si="734"/>
        <v>Yes</v>
      </c>
      <c r="AQ5224">
        <v>2</v>
      </c>
      <c r="AR5224" s="5">
        <f t="shared" si="735"/>
        <v>1932542.58</v>
      </c>
      <c r="AS5224" s="5">
        <f t="shared" si="736"/>
        <v>683008.36</v>
      </c>
      <c r="AT5224" t="s">
        <v>116</v>
      </c>
      <c r="AU5224" t="s">
        <v>6189</v>
      </c>
      <c r="AV5224" t="s">
        <v>6201</v>
      </c>
      <c r="AW5224" t="s">
        <v>6175</v>
      </c>
      <c r="AX5224" t="s">
        <v>6177</v>
      </c>
      <c r="AY5224">
        <v>50</v>
      </c>
      <c r="AZ5224">
        <v>0</v>
      </c>
      <c r="BA5224">
        <v>0</v>
      </c>
      <c r="BB5224" t="s">
        <v>6168</v>
      </c>
      <c r="BC5224">
        <v>0</v>
      </c>
      <c r="BD5224">
        <v>0</v>
      </c>
      <c r="BE5224" t="s">
        <v>6169</v>
      </c>
      <c r="BF5224" t="s">
        <v>6210</v>
      </c>
      <c r="BG5224">
        <v>1</v>
      </c>
      <c r="BH5224" t="s">
        <v>6186</v>
      </c>
      <c r="BI5224">
        <v>59</v>
      </c>
      <c r="BJ5224" t="s">
        <v>6187</v>
      </c>
      <c r="BK5224">
        <v>0</v>
      </c>
      <c r="BL5224">
        <v>60</v>
      </c>
      <c r="BM5224" s="3">
        <f t="shared" si="737"/>
        <v>0.85</v>
      </c>
    </row>
    <row r="5225" spans="1:65">
      <c r="A5225" t="s">
        <v>5366</v>
      </c>
      <c r="B5225" s="2">
        <v>45974</v>
      </c>
      <c r="C5225" t="s">
        <v>4641</v>
      </c>
      <c r="D5225" t="s">
        <v>5143</v>
      </c>
      <c r="E5225">
        <v>11</v>
      </c>
      <c r="F5225" t="s">
        <v>78</v>
      </c>
      <c r="G5225" t="s">
        <v>79</v>
      </c>
      <c r="H5225" t="s">
        <v>136</v>
      </c>
      <c r="I5225" t="s">
        <v>52</v>
      </c>
      <c r="J5225" t="s">
        <v>53</v>
      </c>
      <c r="K5225" t="s">
        <v>66</v>
      </c>
      <c r="L5225" t="s">
        <v>92</v>
      </c>
      <c r="M5225" t="s">
        <v>68</v>
      </c>
      <c r="N5225" t="s">
        <v>94</v>
      </c>
      <c r="O5225" t="s">
        <v>120</v>
      </c>
      <c r="P5225">
        <v>52</v>
      </c>
      <c r="Q5225">
        <v>54</v>
      </c>
      <c r="R5225">
        <v>51</v>
      </c>
      <c r="S5225">
        <v>2</v>
      </c>
      <c r="T5225">
        <f t="shared" si="729"/>
        <v>49</v>
      </c>
      <c r="U5225">
        <v>49</v>
      </c>
      <c r="V5225">
        <f t="shared" si="730"/>
        <v>0</v>
      </c>
      <c r="W5225" s="3">
        <f t="shared" si="731"/>
        <v>3.9215686274509803E-2</v>
      </c>
      <c r="X5225">
        <v>34</v>
      </c>
      <c r="Y5225" s="4">
        <v>5.7</v>
      </c>
      <c r="Z5225" s="4">
        <v>1.1000000000000001</v>
      </c>
      <c r="AA5225" s="5">
        <v>34085.81</v>
      </c>
      <c r="AB5225" s="5">
        <f t="shared" si="732"/>
        <v>1670204.69</v>
      </c>
      <c r="AC5225" s="5">
        <v>22818.97</v>
      </c>
      <c r="AD5225" s="5">
        <f t="shared" si="733"/>
        <v>1163767.47</v>
      </c>
      <c r="AE5225" s="5">
        <v>91313.43</v>
      </c>
      <c r="AF5225" s="5">
        <v>24619.39</v>
      </c>
      <c r="AG5225" s="5">
        <v>10919.58</v>
      </c>
      <c r="AH5225" s="5">
        <v>1595</v>
      </c>
      <c r="AI5225" s="5">
        <v>6400</v>
      </c>
      <c r="AJ5225">
        <v>1</v>
      </c>
      <c r="AK5225" s="5">
        <v>8329.6299999999992</v>
      </c>
      <c r="AL5225" s="5">
        <v>0</v>
      </c>
      <c r="AM5225" s="5">
        <v>33085.31</v>
      </c>
      <c r="AN5225">
        <v>4</v>
      </c>
      <c r="AO5225">
        <v>4</v>
      </c>
      <c r="AP5225" t="str">
        <f t="shared" si="734"/>
        <v>Yes</v>
      </c>
      <c r="AQ5225">
        <v>1</v>
      </c>
      <c r="AR5225" s="5">
        <f t="shared" si="735"/>
        <v>1340029.81</v>
      </c>
      <c r="AS5225" s="5">
        <f t="shared" si="736"/>
        <v>330174.88</v>
      </c>
      <c r="AT5225" t="s">
        <v>59</v>
      </c>
      <c r="AU5225" t="s">
        <v>6189</v>
      </c>
      <c r="AV5225" t="s">
        <v>6190</v>
      </c>
      <c r="AW5225" t="s">
        <v>6183</v>
      </c>
      <c r="AX5225" t="s">
        <v>6167</v>
      </c>
      <c r="AY5225">
        <v>52</v>
      </c>
      <c r="AZ5225">
        <v>0</v>
      </c>
      <c r="BA5225">
        <v>0</v>
      </c>
      <c r="BB5225" t="s">
        <v>6168</v>
      </c>
      <c r="BC5225">
        <v>0</v>
      </c>
      <c r="BD5225">
        <v>0</v>
      </c>
      <c r="BE5225" t="s">
        <v>6169</v>
      </c>
      <c r="BF5225" t="s">
        <v>6170</v>
      </c>
      <c r="BG5225">
        <v>0</v>
      </c>
      <c r="BH5225" t="s">
        <v>6171</v>
      </c>
      <c r="BI5225">
        <v>25</v>
      </c>
      <c r="BJ5225" t="s">
        <v>6172</v>
      </c>
      <c r="BK5225">
        <v>0</v>
      </c>
      <c r="BL5225">
        <v>75</v>
      </c>
      <c r="BM5225" s="3">
        <f t="shared" si="737"/>
        <v>0.68</v>
      </c>
    </row>
    <row r="5226" spans="1:65">
      <c r="A5226" t="s">
        <v>5367</v>
      </c>
      <c r="B5226" s="2">
        <v>45974</v>
      </c>
      <c r="C5226" t="s">
        <v>4641</v>
      </c>
      <c r="D5226" t="s">
        <v>5143</v>
      </c>
      <c r="E5226">
        <v>11</v>
      </c>
      <c r="F5226" t="s">
        <v>72</v>
      </c>
      <c r="G5226" t="s">
        <v>62</v>
      </c>
      <c r="H5226" t="s">
        <v>155</v>
      </c>
      <c r="I5226" t="s">
        <v>74</v>
      </c>
      <c r="J5226" t="s">
        <v>53</v>
      </c>
      <c r="K5226" t="s">
        <v>54</v>
      </c>
      <c r="L5226" t="s">
        <v>87</v>
      </c>
      <c r="M5226" t="s">
        <v>56</v>
      </c>
      <c r="N5226" t="s">
        <v>69</v>
      </c>
      <c r="O5226" t="s">
        <v>82</v>
      </c>
      <c r="P5226">
        <v>59</v>
      </c>
      <c r="Q5226">
        <v>64</v>
      </c>
      <c r="R5226">
        <v>65</v>
      </c>
      <c r="S5226">
        <v>1</v>
      </c>
      <c r="T5226">
        <f t="shared" si="729"/>
        <v>64</v>
      </c>
      <c r="U5226">
        <v>57</v>
      </c>
      <c r="V5226">
        <f t="shared" si="730"/>
        <v>7</v>
      </c>
      <c r="W5226" s="3">
        <f t="shared" si="731"/>
        <v>1.5384615384615385E-2</v>
      </c>
      <c r="X5226">
        <v>31</v>
      </c>
      <c r="Y5226" s="4">
        <v>5.2</v>
      </c>
      <c r="Z5226" s="4">
        <v>1.9</v>
      </c>
      <c r="AA5226" s="5">
        <v>38691.29</v>
      </c>
      <c r="AB5226" s="5">
        <f t="shared" si="732"/>
        <v>2205403.5299999998</v>
      </c>
      <c r="AC5226" s="5">
        <v>24301.68</v>
      </c>
      <c r="AD5226" s="5">
        <f t="shared" si="733"/>
        <v>1579609.2</v>
      </c>
      <c r="AE5226" s="5">
        <v>112565.41</v>
      </c>
      <c r="AF5226" s="5">
        <v>29721.83</v>
      </c>
      <c r="AG5226" s="5">
        <v>9656.59</v>
      </c>
      <c r="AH5226" s="5">
        <v>2755</v>
      </c>
      <c r="AI5226" s="5">
        <v>3200</v>
      </c>
      <c r="AJ5226">
        <v>0</v>
      </c>
      <c r="AK5226" s="5">
        <v>0</v>
      </c>
      <c r="AL5226" s="5">
        <v>4749.22</v>
      </c>
      <c r="AM5226" s="5">
        <v>40850.14</v>
      </c>
      <c r="AN5226">
        <v>4</v>
      </c>
      <c r="AO5226">
        <v>5</v>
      </c>
      <c r="AP5226" t="str">
        <f t="shared" si="734"/>
        <v>No</v>
      </c>
      <c r="AQ5226">
        <v>2</v>
      </c>
      <c r="AR5226" s="5">
        <f t="shared" si="735"/>
        <v>1783107.39</v>
      </c>
      <c r="AS5226" s="5">
        <f t="shared" si="736"/>
        <v>422296.14</v>
      </c>
      <c r="AT5226" t="s">
        <v>59</v>
      </c>
      <c r="AU5226" t="s">
        <v>6164</v>
      </c>
      <c r="AV5226" t="s">
        <v>6165</v>
      </c>
      <c r="AW5226" t="s">
        <v>6166</v>
      </c>
      <c r="AX5226" t="s">
        <v>6184</v>
      </c>
      <c r="AY5226">
        <v>60</v>
      </c>
      <c r="AZ5226">
        <v>0</v>
      </c>
      <c r="BA5226">
        <v>40</v>
      </c>
      <c r="BB5226" t="s">
        <v>6180</v>
      </c>
      <c r="BC5226">
        <v>0</v>
      </c>
      <c r="BD5226">
        <v>1</v>
      </c>
      <c r="BE5226" t="s">
        <v>6196</v>
      </c>
      <c r="BF5226" t="s">
        <v>6170</v>
      </c>
      <c r="BG5226">
        <v>0</v>
      </c>
      <c r="BH5226" t="s">
        <v>6171</v>
      </c>
      <c r="BI5226">
        <v>38</v>
      </c>
      <c r="BJ5226" t="s">
        <v>6172</v>
      </c>
      <c r="BK5226">
        <v>0</v>
      </c>
      <c r="BL5226">
        <v>75</v>
      </c>
      <c r="BM5226" s="3">
        <f t="shared" si="737"/>
        <v>0.8666666666666667</v>
      </c>
    </row>
    <row r="5227" spans="1:65">
      <c r="A5227" t="s">
        <v>5368</v>
      </c>
      <c r="B5227" s="2">
        <v>45975</v>
      </c>
      <c r="C5227" t="s">
        <v>4641</v>
      </c>
      <c r="D5227" t="s">
        <v>5143</v>
      </c>
      <c r="E5227">
        <v>11</v>
      </c>
      <c r="F5227" t="s">
        <v>78</v>
      </c>
      <c r="G5227" t="s">
        <v>79</v>
      </c>
      <c r="H5227" t="s">
        <v>136</v>
      </c>
      <c r="I5227" t="s">
        <v>64</v>
      </c>
      <c r="J5227" t="s">
        <v>53</v>
      </c>
      <c r="K5227" t="s">
        <v>66</v>
      </c>
      <c r="L5227" t="s">
        <v>67</v>
      </c>
      <c r="M5227" t="s">
        <v>56</v>
      </c>
      <c r="N5227" t="s">
        <v>69</v>
      </c>
      <c r="O5227" t="s">
        <v>70</v>
      </c>
      <c r="P5227">
        <v>53</v>
      </c>
      <c r="Q5227">
        <v>55</v>
      </c>
      <c r="R5227">
        <v>54</v>
      </c>
      <c r="S5227">
        <v>1</v>
      </c>
      <c r="T5227">
        <f t="shared" si="729"/>
        <v>53</v>
      </c>
      <c r="U5227">
        <v>51</v>
      </c>
      <c r="V5227">
        <f t="shared" si="730"/>
        <v>2</v>
      </c>
      <c r="W5227" s="3">
        <f t="shared" si="731"/>
        <v>1.8518518518518517E-2</v>
      </c>
      <c r="X5227">
        <v>28</v>
      </c>
      <c r="Y5227" s="4">
        <v>3.9</v>
      </c>
      <c r="Z5227" s="4">
        <v>1.8</v>
      </c>
      <c r="AA5227" s="5">
        <v>33883.550000000003</v>
      </c>
      <c r="AB5227" s="5">
        <f t="shared" si="732"/>
        <v>1728061.05</v>
      </c>
      <c r="AC5227" s="5">
        <v>23117.59</v>
      </c>
      <c r="AD5227" s="5">
        <f t="shared" si="733"/>
        <v>1248349.8600000001</v>
      </c>
      <c r="AE5227" s="5">
        <v>89041.51</v>
      </c>
      <c r="AF5227" s="5">
        <v>26498.46</v>
      </c>
      <c r="AG5227" s="5">
        <v>8897.02</v>
      </c>
      <c r="AH5227" s="5">
        <v>2610</v>
      </c>
      <c r="AI5227" s="5">
        <v>3200</v>
      </c>
      <c r="AJ5227">
        <v>0</v>
      </c>
      <c r="AK5227" s="5">
        <v>0</v>
      </c>
      <c r="AL5227" s="5">
        <v>1287.17</v>
      </c>
      <c r="AM5227" s="5">
        <v>32385.66</v>
      </c>
      <c r="AN5227">
        <v>4</v>
      </c>
      <c r="AO5227">
        <v>3</v>
      </c>
      <c r="AP5227" t="str">
        <f t="shared" si="734"/>
        <v>Yes</v>
      </c>
      <c r="AQ5227">
        <v>1</v>
      </c>
      <c r="AR5227" s="5">
        <f t="shared" si="735"/>
        <v>1412269.68</v>
      </c>
      <c r="AS5227" s="5">
        <f t="shared" si="736"/>
        <v>315791.37</v>
      </c>
      <c r="AT5227" t="s">
        <v>59</v>
      </c>
      <c r="AU5227" t="s">
        <v>6164</v>
      </c>
      <c r="AV5227" t="s">
        <v>6165</v>
      </c>
      <c r="AW5227" t="s">
        <v>6166</v>
      </c>
      <c r="AX5227" t="s">
        <v>6167</v>
      </c>
      <c r="AY5227">
        <v>55</v>
      </c>
      <c r="AZ5227">
        <v>0</v>
      </c>
      <c r="BA5227">
        <v>14</v>
      </c>
      <c r="BB5227" t="s">
        <v>6198</v>
      </c>
      <c r="BC5227">
        <v>0</v>
      </c>
      <c r="BD5227">
        <v>0</v>
      </c>
      <c r="BE5227" t="s">
        <v>6169</v>
      </c>
      <c r="BF5227" t="s">
        <v>6170</v>
      </c>
      <c r="BG5227">
        <v>0</v>
      </c>
      <c r="BH5227" t="s">
        <v>6171</v>
      </c>
      <c r="BI5227">
        <v>25</v>
      </c>
      <c r="BJ5227" t="s">
        <v>6172</v>
      </c>
      <c r="BK5227">
        <v>0</v>
      </c>
      <c r="BL5227">
        <v>74</v>
      </c>
      <c r="BM5227" s="3">
        <f t="shared" si="737"/>
        <v>0.72972972972972971</v>
      </c>
    </row>
    <row r="5228" spans="1:65">
      <c r="A5228" t="s">
        <v>5369</v>
      </c>
      <c r="B5228" s="2">
        <v>45975</v>
      </c>
      <c r="C5228" t="s">
        <v>4641</v>
      </c>
      <c r="D5228" t="s">
        <v>5143</v>
      </c>
      <c r="E5228">
        <v>11</v>
      </c>
      <c r="F5228" t="s">
        <v>78</v>
      </c>
      <c r="G5228" t="s">
        <v>62</v>
      </c>
      <c r="H5228" t="s">
        <v>153</v>
      </c>
      <c r="I5228" t="s">
        <v>74</v>
      </c>
      <c r="J5228" t="s">
        <v>53</v>
      </c>
      <c r="K5228" t="s">
        <v>75</v>
      </c>
      <c r="L5228" t="s">
        <v>67</v>
      </c>
      <c r="M5228" t="s">
        <v>68</v>
      </c>
      <c r="N5228" t="s">
        <v>94</v>
      </c>
      <c r="O5228" t="s">
        <v>70</v>
      </c>
      <c r="P5228">
        <v>50</v>
      </c>
      <c r="Q5228">
        <v>53</v>
      </c>
      <c r="R5228">
        <v>51</v>
      </c>
      <c r="S5228">
        <v>5</v>
      </c>
      <c r="T5228">
        <f t="shared" si="729"/>
        <v>46</v>
      </c>
      <c r="U5228">
        <v>46</v>
      </c>
      <c r="V5228">
        <f t="shared" si="730"/>
        <v>0</v>
      </c>
      <c r="W5228" s="3">
        <f t="shared" si="731"/>
        <v>9.8039215686274508E-2</v>
      </c>
      <c r="X5228">
        <v>18</v>
      </c>
      <c r="Y5228" s="4">
        <v>1.2</v>
      </c>
      <c r="Z5228" s="4">
        <v>1.6</v>
      </c>
      <c r="AA5228" s="5">
        <v>36411.35</v>
      </c>
      <c r="AB5228" s="5">
        <f t="shared" si="732"/>
        <v>1674922.1</v>
      </c>
      <c r="AC5228" s="5">
        <v>21956.58</v>
      </c>
      <c r="AD5228" s="5">
        <f t="shared" si="733"/>
        <v>1119785.58</v>
      </c>
      <c r="AE5228" s="5">
        <v>86262.73</v>
      </c>
      <c r="AF5228" s="5">
        <v>25098.32</v>
      </c>
      <c r="AG5228" s="5">
        <v>8129.26</v>
      </c>
      <c r="AH5228" s="5">
        <v>2320</v>
      </c>
      <c r="AI5228" s="5">
        <v>17933.96</v>
      </c>
      <c r="AJ5228">
        <v>2</v>
      </c>
      <c r="AK5228" s="5">
        <v>17327.810000000001</v>
      </c>
      <c r="AL5228" s="5">
        <v>0</v>
      </c>
      <c r="AM5228" s="5">
        <v>31010.799999999999</v>
      </c>
      <c r="AN5228">
        <v>4</v>
      </c>
      <c r="AO5228">
        <v>3</v>
      </c>
      <c r="AP5228" t="str">
        <f t="shared" si="734"/>
        <v>Yes</v>
      </c>
      <c r="AQ5228">
        <v>3</v>
      </c>
      <c r="AR5228" s="5">
        <f t="shared" si="735"/>
        <v>1307868.46</v>
      </c>
      <c r="AS5228" s="5">
        <f t="shared" si="736"/>
        <v>367053.64</v>
      </c>
      <c r="AT5228" t="s">
        <v>1641</v>
      </c>
      <c r="AU5228" t="s">
        <v>6189</v>
      </c>
      <c r="AV5228" t="s">
        <v>6201</v>
      </c>
      <c r="AW5228" t="s">
        <v>6175</v>
      </c>
      <c r="AX5228" t="s">
        <v>6167</v>
      </c>
      <c r="AY5228">
        <v>53</v>
      </c>
      <c r="AZ5228">
        <v>0</v>
      </c>
      <c r="BA5228">
        <v>0</v>
      </c>
      <c r="BB5228" t="s">
        <v>6168</v>
      </c>
      <c r="BC5228">
        <v>0</v>
      </c>
      <c r="BD5228">
        <v>0</v>
      </c>
      <c r="BE5228" t="s">
        <v>6169</v>
      </c>
      <c r="BF5228" t="s">
        <v>6210</v>
      </c>
      <c r="BG5228">
        <v>0</v>
      </c>
      <c r="BH5228" t="s">
        <v>6171</v>
      </c>
      <c r="BI5228">
        <v>28</v>
      </c>
      <c r="BJ5228" t="s">
        <v>6172</v>
      </c>
      <c r="BK5228">
        <v>0</v>
      </c>
      <c r="BL5228">
        <v>75</v>
      </c>
      <c r="BM5228" s="3">
        <f t="shared" si="737"/>
        <v>0.68</v>
      </c>
    </row>
    <row r="5229" spans="1:65">
      <c r="A5229" t="s">
        <v>5370</v>
      </c>
      <c r="B5229" s="2">
        <v>45975</v>
      </c>
      <c r="C5229" t="s">
        <v>4641</v>
      </c>
      <c r="D5229" t="s">
        <v>5143</v>
      </c>
      <c r="E5229">
        <v>11</v>
      </c>
      <c r="F5229" t="s">
        <v>49</v>
      </c>
      <c r="G5229" t="s">
        <v>62</v>
      </c>
      <c r="H5229" t="s">
        <v>141</v>
      </c>
      <c r="I5229" t="s">
        <v>74</v>
      </c>
      <c r="J5229" t="s">
        <v>53</v>
      </c>
      <c r="K5229" t="s">
        <v>75</v>
      </c>
      <c r="L5229" t="s">
        <v>67</v>
      </c>
      <c r="M5229" t="s">
        <v>68</v>
      </c>
      <c r="N5229" t="s">
        <v>69</v>
      </c>
      <c r="O5229" t="s">
        <v>58</v>
      </c>
      <c r="P5229">
        <v>61</v>
      </c>
      <c r="Q5229">
        <v>62</v>
      </c>
      <c r="R5229">
        <v>61</v>
      </c>
      <c r="S5229">
        <v>4</v>
      </c>
      <c r="T5229">
        <f t="shared" si="729"/>
        <v>57</v>
      </c>
      <c r="U5229">
        <v>57</v>
      </c>
      <c r="V5229">
        <f t="shared" si="730"/>
        <v>0</v>
      </c>
      <c r="W5229" s="3">
        <f t="shared" si="731"/>
        <v>6.5573770491803282E-2</v>
      </c>
      <c r="X5229">
        <v>40</v>
      </c>
      <c r="Y5229" s="4">
        <v>3</v>
      </c>
      <c r="Z5229" s="4">
        <v>1.4</v>
      </c>
      <c r="AA5229" s="5">
        <v>36406.89</v>
      </c>
      <c r="AB5229" s="5">
        <f t="shared" si="732"/>
        <v>2075192.73</v>
      </c>
      <c r="AC5229" s="5">
        <v>21920.52</v>
      </c>
      <c r="AD5229" s="5">
        <f t="shared" si="733"/>
        <v>1337151.72</v>
      </c>
      <c r="AE5229" s="5">
        <v>105237.97</v>
      </c>
      <c r="AF5229" s="5">
        <v>28133.14</v>
      </c>
      <c r="AG5229" s="5">
        <v>10029.709999999999</v>
      </c>
      <c r="AH5229" s="5">
        <v>2030</v>
      </c>
      <c r="AI5229" s="5">
        <v>16135.29</v>
      </c>
      <c r="AJ5229">
        <v>2</v>
      </c>
      <c r="AK5229" s="5">
        <v>18175.52</v>
      </c>
      <c r="AL5229" s="5">
        <v>0</v>
      </c>
      <c r="AM5229" s="5">
        <v>36185.360000000001</v>
      </c>
      <c r="AN5229">
        <v>4</v>
      </c>
      <c r="AO5229">
        <v>4</v>
      </c>
      <c r="AP5229" t="str">
        <f t="shared" si="734"/>
        <v>Yes</v>
      </c>
      <c r="AQ5229">
        <v>3</v>
      </c>
      <c r="AR5229" s="5">
        <f t="shared" si="735"/>
        <v>1553078.71</v>
      </c>
      <c r="AS5229" s="5">
        <f t="shared" si="736"/>
        <v>522114.02</v>
      </c>
      <c r="AT5229" t="s">
        <v>116</v>
      </c>
      <c r="AU5229" t="s">
        <v>6173</v>
      </c>
      <c r="AV5229" t="s">
        <v>6174</v>
      </c>
      <c r="AW5229" t="s">
        <v>6175</v>
      </c>
      <c r="AX5229" t="s">
        <v>6167</v>
      </c>
      <c r="AY5229">
        <v>65</v>
      </c>
      <c r="AZ5229">
        <v>1</v>
      </c>
      <c r="BA5229">
        <v>0</v>
      </c>
      <c r="BB5229" t="s">
        <v>6168</v>
      </c>
      <c r="BC5229">
        <v>0</v>
      </c>
      <c r="BD5229">
        <v>0</v>
      </c>
      <c r="BE5229" t="s">
        <v>6169</v>
      </c>
      <c r="BF5229" t="s">
        <v>6210</v>
      </c>
      <c r="BG5229">
        <v>0</v>
      </c>
      <c r="BH5229" t="s">
        <v>6171</v>
      </c>
      <c r="BI5229">
        <v>21</v>
      </c>
      <c r="BJ5229" t="s">
        <v>6172</v>
      </c>
      <c r="BK5229">
        <v>0</v>
      </c>
      <c r="BL5229">
        <v>75</v>
      </c>
      <c r="BM5229" s="3">
        <f t="shared" si="737"/>
        <v>0.81333333333333335</v>
      </c>
    </row>
    <row r="5230" spans="1:65">
      <c r="A5230" t="s">
        <v>5371</v>
      </c>
      <c r="B5230" s="2">
        <v>45975</v>
      </c>
      <c r="C5230" t="s">
        <v>4641</v>
      </c>
      <c r="D5230" t="s">
        <v>5143</v>
      </c>
      <c r="E5230">
        <v>11</v>
      </c>
      <c r="F5230" t="s">
        <v>61</v>
      </c>
      <c r="G5230" t="s">
        <v>50</v>
      </c>
      <c r="H5230" t="s">
        <v>183</v>
      </c>
      <c r="I5230" t="s">
        <v>64</v>
      </c>
      <c r="J5230" t="s">
        <v>53</v>
      </c>
      <c r="K5230" t="s">
        <v>66</v>
      </c>
      <c r="L5230" t="s">
        <v>92</v>
      </c>
      <c r="M5230" t="s">
        <v>56</v>
      </c>
      <c r="N5230" t="s">
        <v>94</v>
      </c>
      <c r="O5230" t="s">
        <v>70</v>
      </c>
      <c r="P5230">
        <v>61</v>
      </c>
      <c r="Q5230">
        <v>61</v>
      </c>
      <c r="R5230">
        <v>58</v>
      </c>
      <c r="S5230">
        <v>1</v>
      </c>
      <c r="T5230">
        <f t="shared" si="729"/>
        <v>57</v>
      </c>
      <c r="U5230">
        <v>57</v>
      </c>
      <c r="V5230">
        <f t="shared" si="730"/>
        <v>0</v>
      </c>
      <c r="W5230" s="3">
        <f t="shared" si="731"/>
        <v>1.7241379310344827E-2</v>
      </c>
      <c r="X5230">
        <v>24</v>
      </c>
      <c r="Y5230" s="4">
        <v>1.8</v>
      </c>
      <c r="Z5230" s="4">
        <v>0.7</v>
      </c>
      <c r="AA5230" s="5">
        <v>34066.300000000003</v>
      </c>
      <c r="AB5230" s="5">
        <f t="shared" si="732"/>
        <v>1941779.1</v>
      </c>
      <c r="AC5230" s="5">
        <v>23755.14</v>
      </c>
      <c r="AD5230" s="5">
        <f t="shared" si="733"/>
        <v>1377798.12</v>
      </c>
      <c r="AE5230" s="5">
        <v>94726.64</v>
      </c>
      <c r="AF5230" s="5">
        <v>25426.36</v>
      </c>
      <c r="AG5230" s="5">
        <v>8565.2000000000007</v>
      </c>
      <c r="AH5230" s="5">
        <v>1015</v>
      </c>
      <c r="AI5230" s="5">
        <v>3200</v>
      </c>
      <c r="AJ5230">
        <v>0</v>
      </c>
      <c r="AK5230" s="5">
        <v>0</v>
      </c>
      <c r="AL5230" s="5">
        <v>0</v>
      </c>
      <c r="AM5230" s="5">
        <v>39139.410000000003</v>
      </c>
      <c r="AN5230">
        <v>4</v>
      </c>
      <c r="AO5230">
        <v>5</v>
      </c>
      <c r="AP5230" t="str">
        <f t="shared" si="734"/>
        <v>No</v>
      </c>
      <c r="AQ5230">
        <v>3</v>
      </c>
      <c r="AR5230" s="5">
        <f t="shared" si="735"/>
        <v>1549870.73</v>
      </c>
      <c r="AS5230" s="5">
        <f t="shared" si="736"/>
        <v>391908.37</v>
      </c>
      <c r="AT5230" t="s">
        <v>59</v>
      </c>
      <c r="AU5230" t="s">
        <v>6164</v>
      </c>
      <c r="AV5230" t="s">
        <v>6165</v>
      </c>
      <c r="AW5230" t="s">
        <v>6166</v>
      </c>
      <c r="AX5230" t="s">
        <v>6167</v>
      </c>
      <c r="AY5230">
        <v>63</v>
      </c>
      <c r="AZ5230">
        <v>0</v>
      </c>
      <c r="BA5230">
        <v>0</v>
      </c>
      <c r="BB5230" t="s">
        <v>6168</v>
      </c>
      <c r="BC5230">
        <v>0</v>
      </c>
      <c r="BD5230">
        <v>1</v>
      </c>
      <c r="BE5230" t="s">
        <v>6188</v>
      </c>
      <c r="BF5230" t="s">
        <v>6170</v>
      </c>
      <c r="BG5230">
        <v>1</v>
      </c>
      <c r="BH5230" t="s">
        <v>6179</v>
      </c>
      <c r="BI5230">
        <v>42</v>
      </c>
      <c r="BJ5230" t="s">
        <v>6172</v>
      </c>
      <c r="BK5230">
        <v>0</v>
      </c>
      <c r="BL5230">
        <v>76</v>
      </c>
      <c r="BM5230" s="3">
        <f t="shared" si="737"/>
        <v>0.76315789473684215</v>
      </c>
    </row>
    <row r="5231" spans="1:65">
      <c r="A5231" t="s">
        <v>5372</v>
      </c>
      <c r="B5231" s="2">
        <v>45975</v>
      </c>
      <c r="C5231" t="s">
        <v>4641</v>
      </c>
      <c r="D5231" t="s">
        <v>5143</v>
      </c>
      <c r="E5231">
        <v>11</v>
      </c>
      <c r="F5231" t="s">
        <v>61</v>
      </c>
      <c r="G5231" t="s">
        <v>62</v>
      </c>
      <c r="H5231" t="s">
        <v>96</v>
      </c>
      <c r="I5231" t="s">
        <v>74</v>
      </c>
      <c r="J5231" t="s">
        <v>53</v>
      </c>
      <c r="K5231" t="s">
        <v>75</v>
      </c>
      <c r="L5231" t="s">
        <v>87</v>
      </c>
      <c r="M5231" t="s">
        <v>56</v>
      </c>
      <c r="N5231" t="s">
        <v>94</v>
      </c>
      <c r="O5231" t="s">
        <v>70</v>
      </c>
      <c r="P5231">
        <v>60</v>
      </c>
      <c r="Q5231">
        <v>61</v>
      </c>
      <c r="R5231">
        <v>61</v>
      </c>
      <c r="S5231">
        <v>1</v>
      </c>
      <c r="T5231">
        <f t="shared" si="729"/>
        <v>60</v>
      </c>
      <c r="U5231">
        <v>59</v>
      </c>
      <c r="V5231">
        <f t="shared" si="730"/>
        <v>1</v>
      </c>
      <c r="W5231" s="3">
        <f t="shared" si="731"/>
        <v>1.6393442622950821E-2</v>
      </c>
      <c r="X5231">
        <v>24</v>
      </c>
      <c r="Y5231" s="4">
        <v>4.9000000000000004</v>
      </c>
      <c r="Z5231" s="4">
        <v>1.1000000000000001</v>
      </c>
      <c r="AA5231" s="5">
        <v>35848.559999999998</v>
      </c>
      <c r="AB5231" s="5">
        <f t="shared" si="732"/>
        <v>2115065.04</v>
      </c>
      <c r="AC5231" s="5">
        <v>24092.880000000001</v>
      </c>
      <c r="AD5231" s="5">
        <f t="shared" si="733"/>
        <v>1469665.68</v>
      </c>
      <c r="AE5231" s="5">
        <v>104696.55</v>
      </c>
      <c r="AF5231" s="5">
        <v>27425.599999999999</v>
      </c>
      <c r="AG5231" s="5">
        <v>9621.81</v>
      </c>
      <c r="AH5231" s="5">
        <v>1595</v>
      </c>
      <c r="AI5231" s="5">
        <v>3200</v>
      </c>
      <c r="AJ5231">
        <v>0</v>
      </c>
      <c r="AK5231" s="5">
        <v>0</v>
      </c>
      <c r="AL5231" s="5">
        <v>670.8</v>
      </c>
      <c r="AM5231" s="5">
        <v>40679.54</v>
      </c>
      <c r="AN5231">
        <v>4</v>
      </c>
      <c r="AO5231">
        <v>5</v>
      </c>
      <c r="AP5231" t="str">
        <f t="shared" si="734"/>
        <v>No</v>
      </c>
      <c r="AQ5231">
        <v>3</v>
      </c>
      <c r="AR5231" s="5">
        <f t="shared" si="735"/>
        <v>1657554.98</v>
      </c>
      <c r="AS5231" s="5">
        <f t="shared" si="736"/>
        <v>457510.06</v>
      </c>
      <c r="AT5231" t="s">
        <v>59</v>
      </c>
      <c r="AU5231" t="s">
        <v>6164</v>
      </c>
      <c r="AV5231" t="s">
        <v>6165</v>
      </c>
      <c r="AW5231" t="s">
        <v>6166</v>
      </c>
      <c r="AX5231" t="s">
        <v>6184</v>
      </c>
      <c r="AY5231">
        <v>60</v>
      </c>
      <c r="AZ5231">
        <v>0</v>
      </c>
      <c r="BA5231">
        <v>18</v>
      </c>
      <c r="BB5231" t="s">
        <v>6191</v>
      </c>
      <c r="BC5231">
        <v>1</v>
      </c>
      <c r="BD5231">
        <v>0</v>
      </c>
      <c r="BE5231" t="s">
        <v>6178</v>
      </c>
      <c r="BF5231" t="s">
        <v>6170</v>
      </c>
      <c r="BG5231">
        <v>0</v>
      </c>
      <c r="BH5231" t="s">
        <v>6171</v>
      </c>
      <c r="BI5231">
        <v>49</v>
      </c>
      <c r="BJ5231" t="s">
        <v>6172</v>
      </c>
      <c r="BK5231">
        <v>0</v>
      </c>
      <c r="BL5231">
        <v>75</v>
      </c>
      <c r="BM5231" s="3">
        <f t="shared" si="737"/>
        <v>0.81333333333333335</v>
      </c>
    </row>
    <row r="5232" spans="1:65">
      <c r="A5232" t="s">
        <v>5373</v>
      </c>
      <c r="B5232" s="2">
        <v>45975</v>
      </c>
      <c r="C5232" t="s">
        <v>4641</v>
      </c>
      <c r="D5232" t="s">
        <v>5143</v>
      </c>
      <c r="E5232">
        <v>11</v>
      </c>
      <c r="F5232" t="s">
        <v>61</v>
      </c>
      <c r="G5232" t="s">
        <v>62</v>
      </c>
      <c r="H5232" t="s">
        <v>115</v>
      </c>
      <c r="I5232" t="s">
        <v>64</v>
      </c>
      <c r="J5232" t="s">
        <v>81</v>
      </c>
      <c r="K5232" t="s">
        <v>75</v>
      </c>
      <c r="L5232" t="s">
        <v>92</v>
      </c>
      <c r="M5232" t="s">
        <v>56</v>
      </c>
      <c r="N5232" t="s">
        <v>57</v>
      </c>
      <c r="O5232" t="s">
        <v>82</v>
      </c>
      <c r="P5232">
        <v>37</v>
      </c>
      <c r="Q5232">
        <v>38</v>
      </c>
      <c r="R5232">
        <v>38</v>
      </c>
      <c r="S5232">
        <v>1</v>
      </c>
      <c r="T5232">
        <f t="shared" si="729"/>
        <v>37</v>
      </c>
      <c r="U5232">
        <v>35</v>
      </c>
      <c r="V5232">
        <f t="shared" si="730"/>
        <v>2</v>
      </c>
      <c r="W5232" s="3">
        <f t="shared" si="731"/>
        <v>2.6315789473684209E-2</v>
      </c>
      <c r="X5232">
        <v>15</v>
      </c>
      <c r="Y5232" s="4">
        <v>2.9</v>
      </c>
      <c r="Z5232" s="4">
        <v>0.9</v>
      </c>
      <c r="AA5232" s="5">
        <v>78485.39</v>
      </c>
      <c r="AB5232" s="5">
        <f t="shared" si="732"/>
        <v>2746988.65</v>
      </c>
      <c r="AC5232" s="5">
        <v>53743.64</v>
      </c>
      <c r="AD5232" s="5">
        <f t="shared" si="733"/>
        <v>2042258.32</v>
      </c>
      <c r="AE5232" s="5">
        <v>111945.02</v>
      </c>
      <c r="AF5232" s="5">
        <v>32386.14</v>
      </c>
      <c r="AG5232" s="5">
        <v>8203.1299999999992</v>
      </c>
      <c r="AH5232" s="5">
        <v>1305</v>
      </c>
      <c r="AI5232" s="5">
        <v>6800</v>
      </c>
      <c r="AJ5232">
        <v>0</v>
      </c>
      <c r="AK5232" s="5">
        <v>0</v>
      </c>
      <c r="AL5232" s="5">
        <v>2959.46</v>
      </c>
      <c r="AM5232" s="5">
        <v>27316.94</v>
      </c>
      <c r="AN5232">
        <v>4</v>
      </c>
      <c r="AO5232">
        <v>6</v>
      </c>
      <c r="AP5232" t="str">
        <f t="shared" si="734"/>
        <v>No</v>
      </c>
      <c r="AQ5232">
        <v>1</v>
      </c>
      <c r="AR5232" s="5">
        <f t="shared" si="735"/>
        <v>2233174.0099999998</v>
      </c>
      <c r="AS5232" s="5">
        <f t="shared" si="736"/>
        <v>513814.64</v>
      </c>
      <c r="AT5232" t="s">
        <v>59</v>
      </c>
      <c r="AU5232" t="s">
        <v>6164</v>
      </c>
      <c r="AV5232" t="s">
        <v>6165</v>
      </c>
      <c r="AW5232" t="s">
        <v>6166</v>
      </c>
      <c r="AX5232" t="s">
        <v>6184</v>
      </c>
      <c r="AY5232">
        <v>37</v>
      </c>
      <c r="AZ5232">
        <v>0</v>
      </c>
      <c r="BA5232">
        <v>16</v>
      </c>
      <c r="BB5232" t="s">
        <v>6191</v>
      </c>
      <c r="BC5232">
        <v>1</v>
      </c>
      <c r="BD5232">
        <v>1</v>
      </c>
      <c r="BE5232" t="s">
        <v>6219</v>
      </c>
      <c r="BF5232" t="s">
        <v>6170</v>
      </c>
      <c r="BG5232">
        <v>0</v>
      </c>
      <c r="BH5232" t="s">
        <v>6171</v>
      </c>
      <c r="BI5232">
        <v>13</v>
      </c>
      <c r="BJ5232" t="s">
        <v>6172</v>
      </c>
      <c r="BK5232">
        <v>0</v>
      </c>
      <c r="BL5232">
        <v>51</v>
      </c>
      <c r="BM5232" s="3">
        <f t="shared" si="737"/>
        <v>0.74509803921568629</v>
      </c>
    </row>
    <row r="5233" spans="1:65">
      <c r="A5233" t="s">
        <v>5374</v>
      </c>
      <c r="B5233" s="2">
        <v>45975</v>
      </c>
      <c r="C5233" t="s">
        <v>4641</v>
      </c>
      <c r="D5233" t="s">
        <v>5143</v>
      </c>
      <c r="E5233">
        <v>11</v>
      </c>
      <c r="F5233" t="s">
        <v>72</v>
      </c>
      <c r="G5233" t="s">
        <v>62</v>
      </c>
      <c r="H5233" t="s">
        <v>175</v>
      </c>
      <c r="I5233" t="s">
        <v>74</v>
      </c>
      <c r="J5233" t="s">
        <v>53</v>
      </c>
      <c r="K5233" t="s">
        <v>75</v>
      </c>
      <c r="L5233" t="s">
        <v>67</v>
      </c>
      <c r="M5233" t="s">
        <v>56</v>
      </c>
      <c r="N5233" t="s">
        <v>76</v>
      </c>
      <c r="O5233" t="s">
        <v>70</v>
      </c>
      <c r="P5233">
        <v>62</v>
      </c>
      <c r="Q5233">
        <v>64</v>
      </c>
      <c r="R5233">
        <v>66</v>
      </c>
      <c r="S5233">
        <v>2</v>
      </c>
      <c r="T5233">
        <f t="shared" si="729"/>
        <v>64</v>
      </c>
      <c r="U5233">
        <v>62</v>
      </c>
      <c r="V5233">
        <f t="shared" si="730"/>
        <v>2</v>
      </c>
      <c r="W5233" s="3">
        <f t="shared" si="731"/>
        <v>3.0303030303030304E-2</v>
      </c>
      <c r="X5233">
        <v>30</v>
      </c>
      <c r="Y5233" s="4">
        <v>1.2</v>
      </c>
      <c r="Z5233" s="4">
        <v>1.6</v>
      </c>
      <c r="AA5233" s="5">
        <v>36175.949999999997</v>
      </c>
      <c r="AB5233" s="5">
        <f t="shared" si="732"/>
        <v>2242908.9</v>
      </c>
      <c r="AC5233" s="5">
        <v>22828.9</v>
      </c>
      <c r="AD5233" s="5">
        <f t="shared" si="733"/>
        <v>1506707.4</v>
      </c>
      <c r="AE5233" s="5">
        <v>113426.97</v>
      </c>
      <c r="AF5233" s="5">
        <v>28261.759999999998</v>
      </c>
      <c r="AG5233" s="5">
        <v>9711.6</v>
      </c>
      <c r="AH5233" s="5">
        <v>2320</v>
      </c>
      <c r="AI5233" s="5">
        <v>6400</v>
      </c>
      <c r="AJ5233">
        <v>0</v>
      </c>
      <c r="AK5233" s="5">
        <v>0</v>
      </c>
      <c r="AL5233" s="5">
        <v>1311.46</v>
      </c>
      <c r="AM5233" s="5">
        <v>40212.85</v>
      </c>
      <c r="AN5233">
        <v>4</v>
      </c>
      <c r="AO5233">
        <v>4</v>
      </c>
      <c r="AP5233" t="str">
        <f t="shared" si="734"/>
        <v>Yes</v>
      </c>
      <c r="AQ5233">
        <v>1</v>
      </c>
      <c r="AR5233" s="5">
        <f t="shared" si="735"/>
        <v>1708352.04</v>
      </c>
      <c r="AS5233" s="5">
        <f t="shared" si="736"/>
        <v>534556.86</v>
      </c>
      <c r="AT5233" t="s">
        <v>59</v>
      </c>
      <c r="AU5233" t="s">
        <v>6164</v>
      </c>
      <c r="AV5233" t="s">
        <v>6165</v>
      </c>
      <c r="AW5233" t="s">
        <v>6166</v>
      </c>
      <c r="AX5233" t="s">
        <v>6184</v>
      </c>
      <c r="AY5233">
        <v>64</v>
      </c>
      <c r="AZ5233">
        <v>0</v>
      </c>
      <c r="BA5233">
        <v>19</v>
      </c>
      <c r="BB5233" t="s">
        <v>6180</v>
      </c>
      <c r="BC5233">
        <v>0</v>
      </c>
      <c r="BD5233">
        <v>0</v>
      </c>
      <c r="BE5233" t="s">
        <v>6169</v>
      </c>
      <c r="BF5233" t="s">
        <v>6170</v>
      </c>
      <c r="BG5233">
        <v>0</v>
      </c>
      <c r="BH5233" t="s">
        <v>6171</v>
      </c>
      <c r="BI5233">
        <v>36</v>
      </c>
      <c r="BJ5233" t="s">
        <v>6172</v>
      </c>
      <c r="BK5233">
        <v>0</v>
      </c>
      <c r="BL5233">
        <v>73</v>
      </c>
      <c r="BM5233" s="3">
        <f t="shared" si="737"/>
        <v>0.90410958904109584</v>
      </c>
    </row>
    <row r="5234" spans="1:65">
      <c r="A5234" t="s">
        <v>5375</v>
      </c>
      <c r="B5234" s="2">
        <v>45975</v>
      </c>
      <c r="C5234" t="s">
        <v>4641</v>
      </c>
      <c r="D5234" t="s">
        <v>5143</v>
      </c>
      <c r="E5234">
        <v>11</v>
      </c>
      <c r="F5234" t="s">
        <v>78</v>
      </c>
      <c r="G5234" t="s">
        <v>62</v>
      </c>
      <c r="H5234" t="s">
        <v>190</v>
      </c>
      <c r="I5234" t="s">
        <v>74</v>
      </c>
      <c r="J5234" t="s">
        <v>65</v>
      </c>
      <c r="K5234" t="s">
        <v>75</v>
      </c>
      <c r="L5234" t="s">
        <v>87</v>
      </c>
      <c r="M5234" t="s">
        <v>56</v>
      </c>
      <c r="N5234" t="s">
        <v>94</v>
      </c>
      <c r="O5234" t="s">
        <v>58</v>
      </c>
      <c r="P5234">
        <v>51</v>
      </c>
      <c r="Q5234">
        <v>55</v>
      </c>
      <c r="R5234">
        <v>52</v>
      </c>
      <c r="S5234">
        <v>1</v>
      </c>
      <c r="T5234">
        <f t="shared" si="729"/>
        <v>51</v>
      </c>
      <c r="U5234">
        <v>50</v>
      </c>
      <c r="V5234">
        <f t="shared" si="730"/>
        <v>1</v>
      </c>
      <c r="W5234" s="3">
        <f t="shared" si="731"/>
        <v>1.9230769230769232E-2</v>
      </c>
      <c r="X5234">
        <v>3</v>
      </c>
      <c r="Y5234" s="4">
        <v>3.2</v>
      </c>
      <c r="Z5234" s="4">
        <v>0.6</v>
      </c>
      <c r="AA5234" s="5">
        <v>52007.18</v>
      </c>
      <c r="AB5234" s="5">
        <f t="shared" si="732"/>
        <v>2600359</v>
      </c>
      <c r="AC5234" s="5">
        <v>35505.26</v>
      </c>
      <c r="AD5234" s="5">
        <f t="shared" si="733"/>
        <v>1846273.52</v>
      </c>
      <c r="AE5234" s="5">
        <v>113875.35</v>
      </c>
      <c r="AF5234" s="5">
        <v>33988.61</v>
      </c>
      <c r="AG5234" s="5">
        <v>6763.51</v>
      </c>
      <c r="AH5234" s="5">
        <v>870</v>
      </c>
      <c r="AI5234" s="5">
        <v>4600</v>
      </c>
      <c r="AJ5234">
        <v>0</v>
      </c>
      <c r="AK5234" s="5">
        <v>0</v>
      </c>
      <c r="AL5234" s="5">
        <v>1002.96</v>
      </c>
      <c r="AM5234" s="5">
        <v>34231.51</v>
      </c>
      <c r="AN5234">
        <v>4</v>
      </c>
      <c r="AO5234">
        <v>4</v>
      </c>
      <c r="AP5234" t="str">
        <f t="shared" si="734"/>
        <v>Yes</v>
      </c>
      <c r="AQ5234">
        <v>1</v>
      </c>
      <c r="AR5234" s="5">
        <f t="shared" si="735"/>
        <v>2041605.46</v>
      </c>
      <c r="AS5234" s="5">
        <f t="shared" si="736"/>
        <v>558753.54</v>
      </c>
      <c r="AT5234" t="s">
        <v>59</v>
      </c>
      <c r="AU5234" t="s">
        <v>6164</v>
      </c>
      <c r="AV5234" t="s">
        <v>6165</v>
      </c>
      <c r="AW5234" t="s">
        <v>6166</v>
      </c>
      <c r="AX5234" t="s">
        <v>6167</v>
      </c>
      <c r="AY5234">
        <v>58</v>
      </c>
      <c r="AZ5234">
        <v>4</v>
      </c>
      <c r="BA5234">
        <v>15</v>
      </c>
      <c r="BB5234" t="s">
        <v>6185</v>
      </c>
      <c r="BC5234">
        <v>0</v>
      </c>
      <c r="BD5234">
        <v>0</v>
      </c>
      <c r="BE5234" t="s">
        <v>6169</v>
      </c>
      <c r="BF5234" t="s">
        <v>6170</v>
      </c>
      <c r="BG5234">
        <v>0</v>
      </c>
      <c r="BH5234" t="s">
        <v>6171</v>
      </c>
      <c r="BI5234">
        <v>21</v>
      </c>
      <c r="BJ5234" t="s">
        <v>6172</v>
      </c>
      <c r="BK5234">
        <v>0</v>
      </c>
      <c r="BL5234">
        <v>65</v>
      </c>
      <c r="BM5234" s="3">
        <f t="shared" si="737"/>
        <v>0.8</v>
      </c>
    </row>
    <row r="5235" spans="1:65">
      <c r="A5235" t="s">
        <v>5376</v>
      </c>
      <c r="B5235" s="2">
        <v>45975</v>
      </c>
      <c r="C5235" t="s">
        <v>4641</v>
      </c>
      <c r="D5235" t="s">
        <v>5143</v>
      </c>
      <c r="E5235">
        <v>11</v>
      </c>
      <c r="F5235" t="s">
        <v>78</v>
      </c>
      <c r="G5235" t="s">
        <v>62</v>
      </c>
      <c r="H5235" t="s">
        <v>168</v>
      </c>
      <c r="I5235" t="s">
        <v>52</v>
      </c>
      <c r="J5235" t="s">
        <v>81</v>
      </c>
      <c r="K5235" t="s">
        <v>75</v>
      </c>
      <c r="L5235" t="s">
        <v>67</v>
      </c>
      <c r="M5235" t="s">
        <v>68</v>
      </c>
      <c r="N5235" t="s">
        <v>109</v>
      </c>
      <c r="O5235" t="s">
        <v>58</v>
      </c>
      <c r="P5235">
        <v>29</v>
      </c>
      <c r="Q5235">
        <v>40</v>
      </c>
      <c r="R5235">
        <v>37</v>
      </c>
      <c r="S5235">
        <v>4</v>
      </c>
      <c r="T5235">
        <f t="shared" si="729"/>
        <v>33</v>
      </c>
      <c r="U5235">
        <v>24</v>
      </c>
      <c r="V5235">
        <f t="shared" si="730"/>
        <v>9</v>
      </c>
      <c r="W5235" s="3">
        <f t="shared" si="731"/>
        <v>0.10810810810810811</v>
      </c>
      <c r="X5235">
        <v>31</v>
      </c>
      <c r="Y5235" s="4">
        <v>3.6</v>
      </c>
      <c r="Z5235" s="4">
        <v>1.6</v>
      </c>
      <c r="AA5235" s="5">
        <v>78948.95</v>
      </c>
      <c r="AB5235" s="5">
        <f t="shared" si="732"/>
        <v>1894774.8</v>
      </c>
      <c r="AC5235" s="5">
        <v>49421.919999999998</v>
      </c>
      <c r="AD5235" s="5">
        <f t="shared" si="733"/>
        <v>1828611.04</v>
      </c>
      <c r="AE5235" s="5">
        <v>116410.9</v>
      </c>
      <c r="AF5235" s="5">
        <v>33274.76</v>
      </c>
      <c r="AG5235" s="5">
        <v>9334.9</v>
      </c>
      <c r="AH5235" s="5">
        <v>2320</v>
      </c>
      <c r="AI5235" s="5">
        <v>31509.48</v>
      </c>
      <c r="AJ5235">
        <v>1</v>
      </c>
      <c r="AK5235" s="5">
        <v>22655.87</v>
      </c>
      <c r="AL5235" s="5">
        <v>13532.88</v>
      </c>
      <c r="AM5235" s="5">
        <v>33162.19</v>
      </c>
      <c r="AN5235">
        <v>8</v>
      </c>
      <c r="AO5235">
        <v>8</v>
      </c>
      <c r="AP5235" t="str">
        <f t="shared" si="734"/>
        <v>Yes</v>
      </c>
      <c r="AQ5235">
        <v>2</v>
      </c>
      <c r="AR5235" s="5">
        <f t="shared" si="735"/>
        <v>2090812.02</v>
      </c>
      <c r="AS5235" s="5">
        <f t="shared" si="736"/>
        <v>-196037.22</v>
      </c>
      <c r="AT5235" t="s">
        <v>1641</v>
      </c>
      <c r="AU5235" t="s">
        <v>6199</v>
      </c>
      <c r="AV5235" t="s">
        <v>6200</v>
      </c>
      <c r="AW5235" t="s">
        <v>6175</v>
      </c>
      <c r="AX5235" t="s">
        <v>6167</v>
      </c>
      <c r="AY5235">
        <v>37</v>
      </c>
      <c r="AZ5235">
        <v>5</v>
      </c>
      <c r="BA5235">
        <v>79</v>
      </c>
      <c r="BB5235" t="s">
        <v>6220</v>
      </c>
      <c r="BC5235">
        <v>0</v>
      </c>
      <c r="BD5235">
        <v>0</v>
      </c>
      <c r="BE5235" t="s">
        <v>6169</v>
      </c>
      <c r="BF5235" t="s">
        <v>6210</v>
      </c>
      <c r="BG5235">
        <v>1</v>
      </c>
      <c r="BH5235" t="s">
        <v>6186</v>
      </c>
      <c r="BI5235">
        <v>39</v>
      </c>
      <c r="BJ5235" t="s">
        <v>6172</v>
      </c>
      <c r="BK5235">
        <v>0</v>
      </c>
      <c r="BL5235">
        <v>49</v>
      </c>
      <c r="BM5235" s="3">
        <f t="shared" si="737"/>
        <v>0.75510204081632648</v>
      </c>
    </row>
    <row r="5236" spans="1:65">
      <c r="A5236" t="s">
        <v>5377</v>
      </c>
      <c r="B5236" s="2">
        <v>45975</v>
      </c>
      <c r="C5236" t="s">
        <v>4641</v>
      </c>
      <c r="D5236" t="s">
        <v>5143</v>
      </c>
      <c r="E5236">
        <v>11</v>
      </c>
      <c r="F5236" t="s">
        <v>49</v>
      </c>
      <c r="G5236" t="s">
        <v>50</v>
      </c>
      <c r="H5236" t="s">
        <v>245</v>
      </c>
      <c r="I5236" t="s">
        <v>52</v>
      </c>
      <c r="J5236" t="s">
        <v>65</v>
      </c>
      <c r="K5236" t="s">
        <v>75</v>
      </c>
      <c r="L5236" t="s">
        <v>67</v>
      </c>
      <c r="M5236" t="s">
        <v>68</v>
      </c>
      <c r="N5236" t="s">
        <v>76</v>
      </c>
      <c r="O5236" t="s">
        <v>70</v>
      </c>
      <c r="P5236">
        <v>43</v>
      </c>
      <c r="Q5236">
        <v>45</v>
      </c>
      <c r="R5236">
        <v>42</v>
      </c>
      <c r="S5236">
        <v>3</v>
      </c>
      <c r="T5236">
        <f t="shared" si="729"/>
        <v>39</v>
      </c>
      <c r="U5236">
        <v>39</v>
      </c>
      <c r="V5236">
        <f t="shared" si="730"/>
        <v>0</v>
      </c>
      <c r="W5236" s="3">
        <f t="shared" si="731"/>
        <v>7.1428571428571425E-2</v>
      </c>
      <c r="X5236">
        <v>28</v>
      </c>
      <c r="Y5236" s="4">
        <v>7.2</v>
      </c>
      <c r="Z5236" s="4">
        <v>1.8</v>
      </c>
      <c r="AA5236" s="5">
        <v>51790.35</v>
      </c>
      <c r="AB5236" s="5">
        <f t="shared" si="732"/>
        <v>2019823.65</v>
      </c>
      <c r="AC5236" s="5">
        <v>32325.31</v>
      </c>
      <c r="AD5236" s="5">
        <f t="shared" si="733"/>
        <v>1357663.02</v>
      </c>
      <c r="AE5236" s="5">
        <v>97733.08</v>
      </c>
      <c r="AF5236" s="5">
        <v>27101.5</v>
      </c>
      <c r="AG5236" s="5">
        <v>9280.17</v>
      </c>
      <c r="AH5236" s="5">
        <v>2610</v>
      </c>
      <c r="AI5236" s="5">
        <v>16621.82</v>
      </c>
      <c r="AJ5236">
        <v>1</v>
      </c>
      <c r="AK5236" s="5">
        <v>14188.26</v>
      </c>
      <c r="AL5236" s="5">
        <v>0</v>
      </c>
      <c r="AM5236" s="5">
        <v>25671.52</v>
      </c>
      <c r="AN5236">
        <v>4</v>
      </c>
      <c r="AO5236">
        <v>2</v>
      </c>
      <c r="AP5236" t="str">
        <f t="shared" si="734"/>
        <v>Yes</v>
      </c>
      <c r="AQ5236">
        <v>2</v>
      </c>
      <c r="AR5236" s="5">
        <f t="shared" si="735"/>
        <v>1550869.37</v>
      </c>
      <c r="AS5236" s="5">
        <f t="shared" si="736"/>
        <v>468954.28</v>
      </c>
      <c r="AT5236" t="s">
        <v>116</v>
      </c>
      <c r="AU5236" t="s">
        <v>6199</v>
      </c>
      <c r="AV5236" t="s">
        <v>6200</v>
      </c>
      <c r="AW5236" t="s">
        <v>6175</v>
      </c>
      <c r="AX5236" t="s">
        <v>6167</v>
      </c>
      <c r="AY5236">
        <v>44</v>
      </c>
      <c r="AZ5236">
        <v>0</v>
      </c>
      <c r="BA5236">
        <v>0</v>
      </c>
      <c r="BB5236" t="s">
        <v>6168</v>
      </c>
      <c r="BC5236">
        <v>0</v>
      </c>
      <c r="BD5236">
        <v>0</v>
      </c>
      <c r="BE5236" t="s">
        <v>6169</v>
      </c>
      <c r="BF5236" t="s">
        <v>6210</v>
      </c>
      <c r="BG5236">
        <v>0</v>
      </c>
      <c r="BH5236" t="s">
        <v>6171</v>
      </c>
      <c r="BI5236">
        <v>20</v>
      </c>
      <c r="BJ5236" t="s">
        <v>6172</v>
      </c>
      <c r="BK5236">
        <v>0</v>
      </c>
      <c r="BL5236">
        <v>58</v>
      </c>
      <c r="BM5236" s="3">
        <f t="shared" si="737"/>
        <v>0.72413793103448276</v>
      </c>
    </row>
    <row r="5237" spans="1:65">
      <c r="A5237" t="s">
        <v>5378</v>
      </c>
      <c r="B5237" s="2">
        <v>45975</v>
      </c>
      <c r="C5237" t="s">
        <v>4641</v>
      </c>
      <c r="D5237" t="s">
        <v>5143</v>
      </c>
      <c r="E5237">
        <v>11</v>
      </c>
      <c r="F5237" t="s">
        <v>78</v>
      </c>
      <c r="G5237" t="s">
        <v>79</v>
      </c>
      <c r="H5237" t="s">
        <v>113</v>
      </c>
      <c r="I5237" t="s">
        <v>52</v>
      </c>
      <c r="J5237" t="s">
        <v>53</v>
      </c>
      <c r="K5237" t="s">
        <v>75</v>
      </c>
      <c r="L5237" t="s">
        <v>67</v>
      </c>
      <c r="M5237" t="s">
        <v>68</v>
      </c>
      <c r="N5237" t="s">
        <v>69</v>
      </c>
      <c r="O5237" t="s">
        <v>82</v>
      </c>
      <c r="P5237">
        <v>55</v>
      </c>
      <c r="Q5237">
        <v>57</v>
      </c>
      <c r="R5237">
        <v>54</v>
      </c>
      <c r="S5237">
        <v>5</v>
      </c>
      <c r="T5237">
        <f t="shared" si="729"/>
        <v>49</v>
      </c>
      <c r="U5237">
        <v>49</v>
      </c>
      <c r="V5237">
        <f t="shared" si="730"/>
        <v>0</v>
      </c>
      <c r="W5237" s="3">
        <f t="shared" si="731"/>
        <v>9.2592592592592587E-2</v>
      </c>
      <c r="X5237">
        <v>28</v>
      </c>
      <c r="Y5237" s="4">
        <v>1.6</v>
      </c>
      <c r="Z5237" s="4">
        <v>1</v>
      </c>
      <c r="AA5237" s="5">
        <v>36027.980000000003</v>
      </c>
      <c r="AB5237" s="5">
        <f t="shared" si="732"/>
        <v>1765371.02</v>
      </c>
      <c r="AC5237" s="5">
        <v>21923.439999999999</v>
      </c>
      <c r="AD5237" s="5">
        <f t="shared" si="733"/>
        <v>1183865.76</v>
      </c>
      <c r="AE5237" s="5">
        <v>97773.65</v>
      </c>
      <c r="AF5237" s="5">
        <v>25949.32</v>
      </c>
      <c r="AG5237" s="5">
        <v>9508.06</v>
      </c>
      <c r="AH5237" s="5">
        <v>1450</v>
      </c>
      <c r="AI5237" s="5">
        <v>19282.900000000001</v>
      </c>
      <c r="AJ5237">
        <v>2</v>
      </c>
      <c r="AK5237" s="5">
        <v>16783.28</v>
      </c>
      <c r="AL5237" s="5">
        <v>0</v>
      </c>
      <c r="AM5237" s="5">
        <v>30805.34</v>
      </c>
      <c r="AN5237">
        <v>4</v>
      </c>
      <c r="AO5237">
        <v>4</v>
      </c>
      <c r="AP5237" t="str">
        <f t="shared" si="734"/>
        <v>Yes</v>
      </c>
      <c r="AQ5237">
        <v>2</v>
      </c>
      <c r="AR5237" s="5">
        <f t="shared" si="735"/>
        <v>1385418.31</v>
      </c>
      <c r="AS5237" s="5">
        <f t="shared" si="736"/>
        <v>379952.71</v>
      </c>
      <c r="AT5237" t="s">
        <v>1641</v>
      </c>
      <c r="AU5237" t="s">
        <v>6199</v>
      </c>
      <c r="AV5237" t="s">
        <v>6200</v>
      </c>
      <c r="AW5237" t="s">
        <v>6175</v>
      </c>
      <c r="AX5237" t="s">
        <v>6167</v>
      </c>
      <c r="AY5237">
        <v>58</v>
      </c>
      <c r="AZ5237">
        <v>0</v>
      </c>
      <c r="BA5237">
        <v>0</v>
      </c>
      <c r="BB5237" t="s">
        <v>6168</v>
      </c>
      <c r="BC5237">
        <v>0</v>
      </c>
      <c r="BD5237">
        <v>0</v>
      </c>
      <c r="BE5237" t="s">
        <v>6169</v>
      </c>
      <c r="BF5237" t="s">
        <v>6210</v>
      </c>
      <c r="BG5237">
        <v>0</v>
      </c>
      <c r="BH5237" t="s">
        <v>6171</v>
      </c>
      <c r="BI5237">
        <v>21</v>
      </c>
      <c r="BJ5237" t="s">
        <v>6172</v>
      </c>
      <c r="BK5237">
        <v>0</v>
      </c>
      <c r="BL5237">
        <v>74</v>
      </c>
      <c r="BM5237" s="3">
        <f t="shared" si="737"/>
        <v>0.72972972972972971</v>
      </c>
    </row>
    <row r="5238" spans="1:65">
      <c r="A5238" t="s">
        <v>5379</v>
      </c>
      <c r="B5238" s="2">
        <v>45975</v>
      </c>
      <c r="C5238" t="s">
        <v>4641</v>
      </c>
      <c r="D5238" t="s">
        <v>5143</v>
      </c>
      <c r="E5238">
        <v>11</v>
      </c>
      <c r="F5238" t="s">
        <v>49</v>
      </c>
      <c r="G5238" t="s">
        <v>62</v>
      </c>
      <c r="H5238" t="s">
        <v>133</v>
      </c>
      <c r="I5238" t="s">
        <v>52</v>
      </c>
      <c r="J5238" t="s">
        <v>53</v>
      </c>
      <c r="K5238" t="s">
        <v>54</v>
      </c>
      <c r="L5238" t="s">
        <v>87</v>
      </c>
      <c r="M5238" t="s">
        <v>56</v>
      </c>
      <c r="N5238" t="s">
        <v>76</v>
      </c>
      <c r="O5238" t="s">
        <v>120</v>
      </c>
      <c r="P5238">
        <v>56</v>
      </c>
      <c r="Q5238">
        <v>60</v>
      </c>
      <c r="R5238">
        <v>59</v>
      </c>
      <c r="S5238">
        <v>1</v>
      </c>
      <c r="T5238">
        <f t="shared" si="729"/>
        <v>58</v>
      </c>
      <c r="U5238">
        <v>54</v>
      </c>
      <c r="V5238">
        <f t="shared" si="730"/>
        <v>4</v>
      </c>
      <c r="W5238" s="3">
        <f t="shared" si="731"/>
        <v>1.6949152542372881E-2</v>
      </c>
      <c r="X5238">
        <v>26</v>
      </c>
      <c r="Y5238" s="4">
        <v>2</v>
      </c>
      <c r="Z5238" s="4">
        <v>1.3</v>
      </c>
      <c r="AA5238" s="5">
        <v>38869.51</v>
      </c>
      <c r="AB5238" s="5">
        <f t="shared" si="732"/>
        <v>2098953.54</v>
      </c>
      <c r="AC5238" s="5">
        <v>24274.66</v>
      </c>
      <c r="AD5238" s="5">
        <f t="shared" si="733"/>
        <v>1432204.94</v>
      </c>
      <c r="AE5238" s="5">
        <v>105922.73</v>
      </c>
      <c r="AF5238" s="5">
        <v>26668.2</v>
      </c>
      <c r="AG5238" s="5">
        <v>9021.2199999999993</v>
      </c>
      <c r="AH5238" s="5">
        <v>1885</v>
      </c>
      <c r="AI5238" s="5">
        <v>3200</v>
      </c>
      <c r="AJ5238">
        <v>0</v>
      </c>
      <c r="AK5238" s="5">
        <v>0</v>
      </c>
      <c r="AL5238" s="5">
        <v>2579.25</v>
      </c>
      <c r="AM5238" s="5">
        <v>34908.04</v>
      </c>
      <c r="AN5238">
        <v>4</v>
      </c>
      <c r="AO5238">
        <v>3</v>
      </c>
      <c r="AP5238" t="str">
        <f t="shared" si="734"/>
        <v>Yes</v>
      </c>
      <c r="AQ5238">
        <v>1</v>
      </c>
      <c r="AR5238" s="5">
        <f t="shared" si="735"/>
        <v>1616389.38</v>
      </c>
      <c r="AS5238" s="5">
        <f t="shared" si="736"/>
        <v>482564.16</v>
      </c>
      <c r="AT5238" t="s">
        <v>59</v>
      </c>
      <c r="AU5238" t="s">
        <v>6164</v>
      </c>
      <c r="AV5238" t="s">
        <v>6165</v>
      </c>
      <c r="AW5238" t="s">
        <v>6166</v>
      </c>
      <c r="AX5238" t="s">
        <v>6167</v>
      </c>
      <c r="AY5238">
        <v>58</v>
      </c>
      <c r="AZ5238">
        <v>0</v>
      </c>
      <c r="BA5238">
        <v>23</v>
      </c>
      <c r="BB5238" t="s">
        <v>6180</v>
      </c>
      <c r="BC5238">
        <v>0</v>
      </c>
      <c r="BD5238">
        <v>0</v>
      </c>
      <c r="BE5238" t="s">
        <v>6169</v>
      </c>
      <c r="BF5238" t="s">
        <v>6170</v>
      </c>
      <c r="BG5238">
        <v>0</v>
      </c>
      <c r="BH5238" t="s">
        <v>6171</v>
      </c>
      <c r="BI5238">
        <v>35</v>
      </c>
      <c r="BJ5238" t="s">
        <v>6172</v>
      </c>
      <c r="BK5238">
        <v>0</v>
      </c>
      <c r="BL5238">
        <v>71</v>
      </c>
      <c r="BM5238" s="3">
        <f t="shared" si="737"/>
        <v>0.83098591549295775</v>
      </c>
    </row>
    <row r="5239" spans="1:65">
      <c r="A5239" t="s">
        <v>5380</v>
      </c>
      <c r="B5239" s="2">
        <v>45975</v>
      </c>
      <c r="C5239" t="s">
        <v>4641</v>
      </c>
      <c r="D5239" t="s">
        <v>5143</v>
      </c>
      <c r="E5239">
        <v>11</v>
      </c>
      <c r="F5239" t="s">
        <v>49</v>
      </c>
      <c r="G5239" t="s">
        <v>79</v>
      </c>
      <c r="H5239" t="s">
        <v>111</v>
      </c>
      <c r="I5239" t="s">
        <v>52</v>
      </c>
      <c r="J5239" t="s">
        <v>81</v>
      </c>
      <c r="K5239" t="s">
        <v>66</v>
      </c>
      <c r="L5239" t="s">
        <v>67</v>
      </c>
      <c r="M5239" t="s">
        <v>68</v>
      </c>
      <c r="N5239" t="s">
        <v>57</v>
      </c>
      <c r="O5239" t="s">
        <v>82</v>
      </c>
      <c r="P5239">
        <v>42</v>
      </c>
      <c r="Q5239">
        <v>44</v>
      </c>
      <c r="R5239">
        <v>42</v>
      </c>
      <c r="S5239">
        <v>4</v>
      </c>
      <c r="T5239">
        <f t="shared" si="729"/>
        <v>38</v>
      </c>
      <c r="U5239">
        <v>38</v>
      </c>
      <c r="V5239">
        <f t="shared" si="730"/>
        <v>0</v>
      </c>
      <c r="W5239" s="3">
        <f t="shared" si="731"/>
        <v>9.5238095238095233E-2</v>
      </c>
      <c r="X5239">
        <v>41</v>
      </c>
      <c r="Y5239" s="4">
        <v>3.1</v>
      </c>
      <c r="Z5239" s="4">
        <v>1.2</v>
      </c>
      <c r="AA5239" s="5">
        <v>73354.98</v>
      </c>
      <c r="AB5239" s="5">
        <f t="shared" si="732"/>
        <v>2787489.24</v>
      </c>
      <c r="AC5239" s="5">
        <v>49375.53</v>
      </c>
      <c r="AD5239" s="5">
        <f t="shared" si="733"/>
        <v>2073772.26</v>
      </c>
      <c r="AE5239" s="5">
        <v>133938.43</v>
      </c>
      <c r="AF5239" s="5">
        <v>39228.660000000003</v>
      </c>
      <c r="AG5239" s="5">
        <v>10105.17</v>
      </c>
      <c r="AH5239" s="5">
        <v>1740</v>
      </c>
      <c r="AI5239" s="5">
        <v>34324.68</v>
      </c>
      <c r="AJ5239">
        <v>1</v>
      </c>
      <c r="AK5239" s="5">
        <v>21004.91</v>
      </c>
      <c r="AL5239" s="5">
        <v>0</v>
      </c>
      <c r="AM5239" s="5">
        <v>31653.45</v>
      </c>
      <c r="AN5239">
        <v>4</v>
      </c>
      <c r="AO5239">
        <v>8</v>
      </c>
      <c r="AP5239" t="str">
        <f t="shared" si="734"/>
        <v>No</v>
      </c>
      <c r="AQ5239">
        <v>2</v>
      </c>
      <c r="AR5239" s="5">
        <f t="shared" si="735"/>
        <v>2345767.56</v>
      </c>
      <c r="AS5239" s="5">
        <f t="shared" si="736"/>
        <v>441721.68</v>
      </c>
      <c r="AT5239" t="s">
        <v>1641</v>
      </c>
      <c r="AU5239" t="s">
        <v>6199</v>
      </c>
      <c r="AV5239" t="s">
        <v>6200</v>
      </c>
      <c r="AW5239" t="s">
        <v>6175</v>
      </c>
      <c r="AX5239" t="s">
        <v>6167</v>
      </c>
      <c r="AY5239">
        <v>44</v>
      </c>
      <c r="AZ5239">
        <v>0</v>
      </c>
      <c r="BA5239">
        <v>0</v>
      </c>
      <c r="BB5239" t="s">
        <v>6168</v>
      </c>
      <c r="BC5239">
        <v>1</v>
      </c>
      <c r="BD5239">
        <v>3</v>
      </c>
      <c r="BE5239" t="s">
        <v>6219</v>
      </c>
      <c r="BF5239" t="s">
        <v>6212</v>
      </c>
      <c r="BG5239">
        <v>0</v>
      </c>
      <c r="BH5239" t="s">
        <v>6171</v>
      </c>
      <c r="BI5239">
        <v>24</v>
      </c>
      <c r="BJ5239" t="s">
        <v>6172</v>
      </c>
      <c r="BK5239">
        <v>0</v>
      </c>
      <c r="BL5239">
        <v>51</v>
      </c>
      <c r="BM5239" s="3">
        <f t="shared" si="737"/>
        <v>0.82352941176470584</v>
      </c>
    </row>
    <row r="5240" spans="1:65">
      <c r="A5240" t="s">
        <v>5381</v>
      </c>
      <c r="B5240" s="2">
        <v>45975</v>
      </c>
      <c r="C5240" t="s">
        <v>4641</v>
      </c>
      <c r="D5240" t="s">
        <v>5143</v>
      </c>
      <c r="E5240">
        <v>11</v>
      </c>
      <c r="F5240" t="s">
        <v>78</v>
      </c>
      <c r="G5240" t="s">
        <v>79</v>
      </c>
      <c r="H5240" t="s">
        <v>136</v>
      </c>
      <c r="I5240" t="s">
        <v>64</v>
      </c>
      <c r="J5240" t="s">
        <v>81</v>
      </c>
      <c r="K5240" t="s">
        <v>75</v>
      </c>
      <c r="L5240" t="s">
        <v>92</v>
      </c>
      <c r="M5240" t="s">
        <v>56</v>
      </c>
      <c r="N5240" t="s">
        <v>57</v>
      </c>
      <c r="O5240" t="s">
        <v>82</v>
      </c>
      <c r="P5240">
        <v>30</v>
      </c>
      <c r="Q5240">
        <v>40</v>
      </c>
      <c r="R5240">
        <v>37</v>
      </c>
      <c r="S5240">
        <v>1</v>
      </c>
      <c r="T5240">
        <f t="shared" si="729"/>
        <v>36</v>
      </c>
      <c r="U5240">
        <v>23</v>
      </c>
      <c r="V5240">
        <f t="shared" si="730"/>
        <v>13</v>
      </c>
      <c r="W5240" s="3">
        <f t="shared" si="731"/>
        <v>2.7027027027027029E-2</v>
      </c>
      <c r="X5240">
        <v>9</v>
      </c>
      <c r="Y5240" s="4">
        <v>7.2</v>
      </c>
      <c r="Z5240" s="4">
        <v>2.1</v>
      </c>
      <c r="AA5240" s="5">
        <v>77743.02</v>
      </c>
      <c r="AB5240" s="5">
        <f t="shared" si="732"/>
        <v>1788089.46</v>
      </c>
      <c r="AC5240" s="5">
        <v>53499.87</v>
      </c>
      <c r="AD5240" s="5">
        <f t="shared" si="733"/>
        <v>1979495.19</v>
      </c>
      <c r="AE5240" s="5">
        <v>107788.94</v>
      </c>
      <c r="AF5240" s="5">
        <v>32967.589999999997</v>
      </c>
      <c r="AG5240" s="5">
        <v>7635.4</v>
      </c>
      <c r="AH5240" s="5">
        <v>3045</v>
      </c>
      <c r="AI5240" s="5">
        <v>6800</v>
      </c>
      <c r="AJ5240">
        <v>0</v>
      </c>
      <c r="AK5240" s="5">
        <v>0</v>
      </c>
      <c r="AL5240" s="5">
        <v>19147.52</v>
      </c>
      <c r="AM5240" s="5">
        <v>21113.96</v>
      </c>
      <c r="AN5240">
        <v>4</v>
      </c>
      <c r="AO5240">
        <v>9</v>
      </c>
      <c r="AP5240" t="str">
        <f t="shared" si="734"/>
        <v>No</v>
      </c>
      <c r="AQ5240">
        <v>2</v>
      </c>
      <c r="AR5240" s="5">
        <f t="shared" si="735"/>
        <v>2177993.6</v>
      </c>
      <c r="AS5240" s="5">
        <f t="shared" si="736"/>
        <v>-389904.14</v>
      </c>
      <c r="AT5240" t="s">
        <v>59</v>
      </c>
      <c r="AU5240" t="s">
        <v>6164</v>
      </c>
      <c r="AV5240" t="s">
        <v>6165</v>
      </c>
      <c r="AW5240" t="s">
        <v>6166</v>
      </c>
      <c r="AX5240" t="s">
        <v>6167</v>
      </c>
      <c r="AY5240">
        <v>43</v>
      </c>
      <c r="AZ5240">
        <v>7</v>
      </c>
      <c r="BA5240">
        <v>58</v>
      </c>
      <c r="BB5240" t="s">
        <v>6220</v>
      </c>
      <c r="BC5240">
        <v>1</v>
      </c>
      <c r="BD5240">
        <v>4</v>
      </c>
      <c r="BE5240" t="s">
        <v>6219</v>
      </c>
      <c r="BF5240" t="s">
        <v>6170</v>
      </c>
      <c r="BG5240">
        <v>0</v>
      </c>
      <c r="BH5240" t="s">
        <v>6171</v>
      </c>
      <c r="BI5240">
        <v>9</v>
      </c>
      <c r="BJ5240" t="s">
        <v>6172</v>
      </c>
      <c r="BK5240">
        <v>0</v>
      </c>
      <c r="BL5240">
        <v>51</v>
      </c>
      <c r="BM5240" s="3">
        <f t="shared" si="737"/>
        <v>0.72549019607843135</v>
      </c>
    </row>
    <row r="5241" spans="1:65">
      <c r="A5241" t="s">
        <v>5382</v>
      </c>
      <c r="B5241" s="2">
        <v>45975</v>
      </c>
      <c r="C5241" t="s">
        <v>4641</v>
      </c>
      <c r="D5241" t="s">
        <v>5143</v>
      </c>
      <c r="E5241">
        <v>11</v>
      </c>
      <c r="F5241" t="s">
        <v>61</v>
      </c>
      <c r="G5241" t="s">
        <v>50</v>
      </c>
      <c r="H5241" t="s">
        <v>183</v>
      </c>
      <c r="I5241" t="s">
        <v>64</v>
      </c>
      <c r="J5241" t="s">
        <v>81</v>
      </c>
      <c r="K5241" t="s">
        <v>66</v>
      </c>
      <c r="L5241" t="s">
        <v>87</v>
      </c>
      <c r="M5241" t="s">
        <v>56</v>
      </c>
      <c r="N5241" t="s">
        <v>57</v>
      </c>
      <c r="O5241" t="s">
        <v>82</v>
      </c>
      <c r="P5241">
        <v>35</v>
      </c>
      <c r="Q5241">
        <v>37</v>
      </c>
      <c r="R5241">
        <v>37</v>
      </c>
      <c r="S5241">
        <v>1</v>
      </c>
      <c r="T5241">
        <f t="shared" si="729"/>
        <v>36</v>
      </c>
      <c r="U5241">
        <v>34</v>
      </c>
      <c r="V5241">
        <f t="shared" si="730"/>
        <v>2</v>
      </c>
      <c r="W5241" s="3">
        <f t="shared" si="731"/>
        <v>2.7027027027027029E-2</v>
      </c>
      <c r="X5241">
        <v>26</v>
      </c>
      <c r="Y5241" s="4">
        <v>2.9</v>
      </c>
      <c r="Z5241" s="4">
        <v>1.4</v>
      </c>
      <c r="AA5241" s="5">
        <v>74174.19</v>
      </c>
      <c r="AB5241" s="5">
        <f t="shared" si="732"/>
        <v>2521922.46</v>
      </c>
      <c r="AC5241" s="5">
        <v>54719.34</v>
      </c>
      <c r="AD5241" s="5">
        <f t="shared" si="733"/>
        <v>2024615.58</v>
      </c>
      <c r="AE5241" s="5">
        <v>110455.85</v>
      </c>
      <c r="AF5241" s="5">
        <v>31708.99</v>
      </c>
      <c r="AG5241" s="5">
        <v>9372.83</v>
      </c>
      <c r="AH5241" s="5">
        <v>2030</v>
      </c>
      <c r="AI5241" s="5">
        <v>6800</v>
      </c>
      <c r="AJ5241">
        <v>0</v>
      </c>
      <c r="AK5241" s="5">
        <v>0</v>
      </c>
      <c r="AL5241" s="5">
        <v>2980.84</v>
      </c>
      <c r="AM5241" s="5">
        <v>33105.629999999997</v>
      </c>
      <c r="AN5241">
        <v>4</v>
      </c>
      <c r="AO5241">
        <v>9</v>
      </c>
      <c r="AP5241" t="str">
        <f t="shared" si="734"/>
        <v>No</v>
      </c>
      <c r="AQ5241">
        <v>1</v>
      </c>
      <c r="AR5241" s="5">
        <f t="shared" si="735"/>
        <v>2221069.7200000002</v>
      </c>
      <c r="AS5241" s="5">
        <f t="shared" si="736"/>
        <v>300852.74</v>
      </c>
      <c r="AT5241" t="s">
        <v>59</v>
      </c>
      <c r="AU5241" t="s">
        <v>6164</v>
      </c>
      <c r="AV5241" t="s">
        <v>6165</v>
      </c>
      <c r="AW5241" t="s">
        <v>6166</v>
      </c>
      <c r="AX5241" t="s">
        <v>6184</v>
      </c>
      <c r="AY5241">
        <v>37</v>
      </c>
      <c r="AZ5241">
        <v>0</v>
      </c>
      <c r="BA5241">
        <v>17</v>
      </c>
      <c r="BB5241" t="s">
        <v>6180</v>
      </c>
      <c r="BC5241">
        <v>1</v>
      </c>
      <c r="BD5241">
        <v>4</v>
      </c>
      <c r="BE5241" t="s">
        <v>6219</v>
      </c>
      <c r="BF5241" t="s">
        <v>6170</v>
      </c>
      <c r="BG5241">
        <v>1</v>
      </c>
      <c r="BH5241" t="s">
        <v>6179</v>
      </c>
      <c r="BI5241">
        <v>26</v>
      </c>
      <c r="BJ5241" t="s">
        <v>6172</v>
      </c>
      <c r="BK5241">
        <v>0</v>
      </c>
      <c r="BL5241">
        <v>50</v>
      </c>
      <c r="BM5241" s="3">
        <f t="shared" si="737"/>
        <v>0.74</v>
      </c>
    </row>
    <row r="5242" spans="1:65">
      <c r="A5242" t="s">
        <v>5383</v>
      </c>
      <c r="B5242" s="2">
        <v>45975</v>
      </c>
      <c r="C5242" t="s">
        <v>4641</v>
      </c>
      <c r="D5242" t="s">
        <v>5143</v>
      </c>
      <c r="E5242">
        <v>11</v>
      </c>
      <c r="F5242" t="s">
        <v>78</v>
      </c>
      <c r="G5242" t="s">
        <v>79</v>
      </c>
      <c r="H5242" t="s">
        <v>113</v>
      </c>
      <c r="I5242" t="s">
        <v>52</v>
      </c>
      <c r="J5242" t="s">
        <v>81</v>
      </c>
      <c r="K5242" t="s">
        <v>66</v>
      </c>
      <c r="L5242" t="s">
        <v>92</v>
      </c>
      <c r="M5242" t="s">
        <v>68</v>
      </c>
      <c r="N5242" t="s">
        <v>57</v>
      </c>
      <c r="O5242" t="s">
        <v>82</v>
      </c>
      <c r="P5242">
        <v>38</v>
      </c>
      <c r="Q5242">
        <v>38</v>
      </c>
      <c r="R5242">
        <v>37</v>
      </c>
      <c r="S5242">
        <v>1</v>
      </c>
      <c r="T5242">
        <f t="shared" si="729"/>
        <v>36</v>
      </c>
      <c r="U5242">
        <v>36</v>
      </c>
      <c r="V5242">
        <f t="shared" si="730"/>
        <v>0</v>
      </c>
      <c r="W5242" s="3">
        <f t="shared" si="731"/>
        <v>2.7027027027027029E-2</v>
      </c>
      <c r="X5242">
        <v>39</v>
      </c>
      <c r="Y5242" s="4">
        <v>6.4</v>
      </c>
      <c r="Z5242" s="4">
        <v>1.9</v>
      </c>
      <c r="AA5242" s="5">
        <v>72568</v>
      </c>
      <c r="AB5242" s="5">
        <f t="shared" si="732"/>
        <v>2612448</v>
      </c>
      <c r="AC5242" s="5">
        <v>50876.44</v>
      </c>
      <c r="AD5242" s="5">
        <f t="shared" si="733"/>
        <v>1882428.28</v>
      </c>
      <c r="AE5242" s="5">
        <v>117968.42</v>
      </c>
      <c r="AF5242" s="5">
        <v>34643.919999999998</v>
      </c>
      <c r="AG5242" s="5">
        <v>10677.4</v>
      </c>
      <c r="AH5242" s="5">
        <v>2755</v>
      </c>
      <c r="AI5242" s="5">
        <v>6800</v>
      </c>
      <c r="AJ5242">
        <v>0</v>
      </c>
      <c r="AK5242" s="5">
        <v>0</v>
      </c>
      <c r="AL5242" s="5">
        <v>0</v>
      </c>
      <c r="AM5242" s="5">
        <v>25709.59</v>
      </c>
      <c r="AN5242">
        <v>4</v>
      </c>
      <c r="AO5242">
        <v>5</v>
      </c>
      <c r="AP5242" t="str">
        <f t="shared" si="734"/>
        <v>No</v>
      </c>
      <c r="AQ5242">
        <v>1</v>
      </c>
      <c r="AR5242" s="5">
        <f t="shared" si="735"/>
        <v>2080982.61</v>
      </c>
      <c r="AS5242" s="5">
        <f t="shared" si="736"/>
        <v>531465.39</v>
      </c>
      <c r="AT5242" t="s">
        <v>116</v>
      </c>
      <c r="AU5242" t="s">
        <v>6164</v>
      </c>
      <c r="AV5242" t="s">
        <v>6165</v>
      </c>
      <c r="AW5242" t="s">
        <v>6166</v>
      </c>
      <c r="AX5242" t="s">
        <v>6167</v>
      </c>
      <c r="AY5242">
        <v>39</v>
      </c>
      <c r="AZ5242">
        <v>0</v>
      </c>
      <c r="BA5242">
        <v>0</v>
      </c>
      <c r="BB5242" t="s">
        <v>6168</v>
      </c>
      <c r="BC5242">
        <v>0</v>
      </c>
      <c r="BD5242">
        <v>1</v>
      </c>
      <c r="BE5242" t="s">
        <v>6219</v>
      </c>
      <c r="BF5242" t="s">
        <v>6170</v>
      </c>
      <c r="BG5242">
        <v>0</v>
      </c>
      <c r="BH5242" t="s">
        <v>6171</v>
      </c>
      <c r="BI5242">
        <v>53</v>
      </c>
      <c r="BJ5242" t="s">
        <v>6187</v>
      </c>
      <c r="BK5242">
        <v>0</v>
      </c>
      <c r="BL5242">
        <v>52</v>
      </c>
      <c r="BM5242" s="3">
        <f t="shared" si="737"/>
        <v>0.71153846153846156</v>
      </c>
    </row>
    <row r="5243" spans="1:65">
      <c r="A5243" t="s">
        <v>5384</v>
      </c>
      <c r="B5243" s="2">
        <v>45975</v>
      </c>
      <c r="C5243" t="s">
        <v>4641</v>
      </c>
      <c r="D5243" t="s">
        <v>5143</v>
      </c>
      <c r="E5243">
        <v>11</v>
      </c>
      <c r="F5243" t="s">
        <v>49</v>
      </c>
      <c r="G5243" t="s">
        <v>79</v>
      </c>
      <c r="H5243" t="s">
        <v>111</v>
      </c>
      <c r="I5243" t="s">
        <v>52</v>
      </c>
      <c r="J5243" t="s">
        <v>53</v>
      </c>
      <c r="K5243" t="s">
        <v>66</v>
      </c>
      <c r="L5243" t="s">
        <v>67</v>
      </c>
      <c r="M5243" t="s">
        <v>68</v>
      </c>
      <c r="N5243" t="s">
        <v>76</v>
      </c>
      <c r="O5243" t="s">
        <v>82</v>
      </c>
      <c r="P5243">
        <v>66</v>
      </c>
      <c r="Q5243">
        <v>68</v>
      </c>
      <c r="R5243">
        <v>67</v>
      </c>
      <c r="S5243">
        <v>5</v>
      </c>
      <c r="T5243">
        <f t="shared" si="729"/>
        <v>62</v>
      </c>
      <c r="U5243">
        <v>62</v>
      </c>
      <c r="V5243">
        <f t="shared" si="730"/>
        <v>0</v>
      </c>
      <c r="W5243" s="3">
        <f t="shared" si="731"/>
        <v>7.4626865671641784E-2</v>
      </c>
      <c r="X5243">
        <v>55</v>
      </c>
      <c r="Y5243" s="4">
        <v>0.9</v>
      </c>
      <c r="Z5243" s="4">
        <v>1.7</v>
      </c>
      <c r="AA5243" s="5">
        <v>33643.86</v>
      </c>
      <c r="AB5243" s="5">
        <f t="shared" si="732"/>
        <v>2085919.32</v>
      </c>
      <c r="AC5243" s="5">
        <v>21800.05</v>
      </c>
      <c r="AD5243" s="5">
        <f t="shared" si="733"/>
        <v>1460603.35</v>
      </c>
      <c r="AE5243" s="5">
        <v>118711.36</v>
      </c>
      <c r="AF5243" s="5">
        <v>31780.17</v>
      </c>
      <c r="AG5243" s="5">
        <v>13715.95</v>
      </c>
      <c r="AH5243" s="5">
        <v>2465</v>
      </c>
      <c r="AI5243" s="5">
        <v>19334.72</v>
      </c>
      <c r="AJ5243">
        <v>2</v>
      </c>
      <c r="AK5243" s="5">
        <v>17042.29</v>
      </c>
      <c r="AL5243" s="5">
        <v>0</v>
      </c>
      <c r="AM5243" s="5">
        <v>41775.5</v>
      </c>
      <c r="AN5243">
        <v>4</v>
      </c>
      <c r="AO5243">
        <v>5</v>
      </c>
      <c r="AP5243" t="str">
        <f t="shared" si="734"/>
        <v>No</v>
      </c>
      <c r="AQ5243">
        <v>4</v>
      </c>
      <c r="AR5243" s="5">
        <f t="shared" si="735"/>
        <v>1705428.34</v>
      </c>
      <c r="AS5243" s="5">
        <f t="shared" si="736"/>
        <v>380490.98</v>
      </c>
      <c r="AT5243" t="s">
        <v>1641</v>
      </c>
      <c r="AU5243" t="s">
        <v>6199</v>
      </c>
      <c r="AV5243" t="s">
        <v>6200</v>
      </c>
      <c r="AW5243" t="s">
        <v>6175</v>
      </c>
      <c r="AX5243" t="s">
        <v>6202</v>
      </c>
      <c r="AY5243">
        <v>66</v>
      </c>
      <c r="AZ5243">
        <v>0</v>
      </c>
      <c r="BA5243">
        <v>0</v>
      </c>
      <c r="BB5243" t="s">
        <v>6168</v>
      </c>
      <c r="BC5243">
        <v>0</v>
      </c>
      <c r="BD5243">
        <v>1</v>
      </c>
      <c r="BE5243" t="s">
        <v>6218</v>
      </c>
      <c r="BF5243" t="s">
        <v>6210</v>
      </c>
      <c r="BG5243">
        <v>3</v>
      </c>
      <c r="BH5243" t="s">
        <v>6192</v>
      </c>
      <c r="BI5243">
        <v>68</v>
      </c>
      <c r="BJ5243" t="s">
        <v>6193</v>
      </c>
      <c r="BK5243">
        <v>0</v>
      </c>
      <c r="BL5243">
        <v>74</v>
      </c>
      <c r="BM5243" s="3">
        <f t="shared" si="737"/>
        <v>0.90540540540540537</v>
      </c>
    </row>
    <row r="5244" spans="1:65">
      <c r="A5244" t="s">
        <v>5385</v>
      </c>
      <c r="B5244" s="2">
        <v>45976</v>
      </c>
      <c r="C5244" t="s">
        <v>4641</v>
      </c>
      <c r="D5244" t="s">
        <v>5143</v>
      </c>
      <c r="E5244">
        <v>11</v>
      </c>
      <c r="F5244" t="s">
        <v>61</v>
      </c>
      <c r="G5244" t="s">
        <v>79</v>
      </c>
      <c r="H5244" t="s">
        <v>123</v>
      </c>
      <c r="I5244" t="s">
        <v>52</v>
      </c>
      <c r="J5244" t="s">
        <v>53</v>
      </c>
      <c r="K5244" t="s">
        <v>66</v>
      </c>
      <c r="L5244" t="s">
        <v>55</v>
      </c>
      <c r="M5244" t="s">
        <v>56</v>
      </c>
      <c r="N5244" t="s">
        <v>76</v>
      </c>
      <c r="O5244" t="s">
        <v>120</v>
      </c>
      <c r="P5244">
        <v>60</v>
      </c>
      <c r="Q5244">
        <v>63</v>
      </c>
      <c r="R5244">
        <v>60</v>
      </c>
      <c r="S5244">
        <v>2</v>
      </c>
      <c r="T5244">
        <f t="shared" si="729"/>
        <v>58</v>
      </c>
      <c r="U5244">
        <v>58</v>
      </c>
      <c r="V5244">
        <f t="shared" si="730"/>
        <v>0</v>
      </c>
      <c r="W5244" s="3">
        <f t="shared" si="731"/>
        <v>3.3333333333333333E-2</v>
      </c>
      <c r="X5244">
        <v>39</v>
      </c>
      <c r="Y5244" s="4">
        <v>4.5</v>
      </c>
      <c r="Z5244" s="4">
        <v>1.5</v>
      </c>
      <c r="AA5244" s="5">
        <v>33971.42</v>
      </c>
      <c r="AB5244" s="5">
        <f t="shared" si="732"/>
        <v>1970342.36</v>
      </c>
      <c r="AC5244" s="5">
        <v>23475.9</v>
      </c>
      <c r="AD5244" s="5">
        <f t="shared" si="733"/>
        <v>1408554</v>
      </c>
      <c r="AE5244" s="5">
        <v>108030.79</v>
      </c>
      <c r="AF5244" s="5">
        <v>27504.720000000001</v>
      </c>
      <c r="AG5244" s="5">
        <v>10776.71</v>
      </c>
      <c r="AH5244" s="5">
        <v>2175</v>
      </c>
      <c r="AI5244" s="5">
        <v>6400</v>
      </c>
      <c r="AJ5244">
        <v>0</v>
      </c>
      <c r="AK5244" s="5">
        <v>0</v>
      </c>
      <c r="AL5244" s="5">
        <v>0</v>
      </c>
      <c r="AM5244" s="5">
        <v>38454.06</v>
      </c>
      <c r="AN5244">
        <v>4</v>
      </c>
      <c r="AO5244">
        <v>4</v>
      </c>
      <c r="AP5244" t="str">
        <f t="shared" si="734"/>
        <v>Yes</v>
      </c>
      <c r="AQ5244">
        <v>1</v>
      </c>
      <c r="AR5244" s="5">
        <f t="shared" si="735"/>
        <v>1601895.28</v>
      </c>
      <c r="AS5244" s="5">
        <f t="shared" si="736"/>
        <v>368447.08</v>
      </c>
      <c r="AT5244" t="s">
        <v>59</v>
      </c>
      <c r="AU5244" t="s">
        <v>6164</v>
      </c>
      <c r="AV5244" t="s">
        <v>6165</v>
      </c>
      <c r="AW5244" t="s">
        <v>6166</v>
      </c>
      <c r="AX5244" t="s">
        <v>6167</v>
      </c>
      <c r="AY5244">
        <v>62</v>
      </c>
      <c r="AZ5244">
        <v>0</v>
      </c>
      <c r="BA5244">
        <v>0</v>
      </c>
      <c r="BB5244" t="s">
        <v>6168</v>
      </c>
      <c r="BC5244">
        <v>0</v>
      </c>
      <c r="BD5244">
        <v>0</v>
      </c>
      <c r="BE5244" t="s">
        <v>6169</v>
      </c>
      <c r="BF5244" t="s">
        <v>6170</v>
      </c>
      <c r="BG5244">
        <v>1</v>
      </c>
      <c r="BH5244" t="s">
        <v>6186</v>
      </c>
      <c r="BI5244">
        <v>25</v>
      </c>
      <c r="BJ5244" t="s">
        <v>6172</v>
      </c>
      <c r="BK5244">
        <v>0</v>
      </c>
      <c r="BL5244">
        <v>75</v>
      </c>
      <c r="BM5244" s="3">
        <f t="shared" si="737"/>
        <v>0.8</v>
      </c>
    </row>
    <row r="5245" spans="1:65">
      <c r="A5245" t="s">
        <v>5386</v>
      </c>
      <c r="B5245" s="2">
        <v>45976</v>
      </c>
      <c r="C5245" t="s">
        <v>4641</v>
      </c>
      <c r="D5245" t="s">
        <v>5143</v>
      </c>
      <c r="E5245">
        <v>11</v>
      </c>
      <c r="F5245" t="s">
        <v>61</v>
      </c>
      <c r="G5245" t="s">
        <v>50</v>
      </c>
      <c r="H5245" t="s">
        <v>170</v>
      </c>
      <c r="I5245" t="s">
        <v>64</v>
      </c>
      <c r="J5245" t="s">
        <v>81</v>
      </c>
      <c r="K5245" t="s">
        <v>66</v>
      </c>
      <c r="L5245" t="s">
        <v>92</v>
      </c>
      <c r="M5245" t="s">
        <v>56</v>
      </c>
      <c r="N5245" t="s">
        <v>57</v>
      </c>
      <c r="O5245" t="s">
        <v>70</v>
      </c>
      <c r="P5245">
        <v>34</v>
      </c>
      <c r="Q5245">
        <v>36</v>
      </c>
      <c r="R5245">
        <v>36</v>
      </c>
      <c r="S5245">
        <v>1</v>
      </c>
      <c r="T5245">
        <f t="shared" si="729"/>
        <v>35</v>
      </c>
      <c r="U5245">
        <v>32</v>
      </c>
      <c r="V5245">
        <f t="shared" si="730"/>
        <v>3</v>
      </c>
      <c r="W5245" s="3">
        <f t="shared" si="731"/>
        <v>2.7777777777777776E-2</v>
      </c>
      <c r="X5245">
        <v>26</v>
      </c>
      <c r="Y5245" s="4">
        <v>0.3</v>
      </c>
      <c r="Z5245" s="4">
        <v>1</v>
      </c>
      <c r="AA5245" s="5">
        <v>74135.66</v>
      </c>
      <c r="AB5245" s="5">
        <f t="shared" si="732"/>
        <v>2372341.12</v>
      </c>
      <c r="AC5245" s="5">
        <v>53463.32</v>
      </c>
      <c r="AD5245" s="5">
        <f t="shared" si="733"/>
        <v>1924679.52</v>
      </c>
      <c r="AE5245" s="5">
        <v>106712.56</v>
      </c>
      <c r="AF5245" s="5">
        <v>31234.49</v>
      </c>
      <c r="AG5245" s="5">
        <v>9470.61</v>
      </c>
      <c r="AH5245" s="5">
        <v>1450</v>
      </c>
      <c r="AI5245" s="5">
        <v>6800</v>
      </c>
      <c r="AJ5245">
        <v>0</v>
      </c>
      <c r="AK5245" s="5">
        <v>0</v>
      </c>
      <c r="AL5245" s="5">
        <v>4666.01</v>
      </c>
      <c r="AM5245" s="5">
        <v>23149.279999999999</v>
      </c>
      <c r="AN5245">
        <v>4</v>
      </c>
      <c r="AO5245">
        <v>6</v>
      </c>
      <c r="AP5245" t="str">
        <f t="shared" si="734"/>
        <v>No</v>
      </c>
      <c r="AQ5245">
        <v>1</v>
      </c>
      <c r="AR5245" s="5">
        <f t="shared" si="735"/>
        <v>2108162.4700000002</v>
      </c>
      <c r="AS5245" s="5">
        <f t="shared" si="736"/>
        <v>264178.65000000002</v>
      </c>
      <c r="AT5245" t="s">
        <v>59</v>
      </c>
      <c r="AU5245" t="s">
        <v>6164</v>
      </c>
      <c r="AV5245" t="s">
        <v>6165</v>
      </c>
      <c r="AW5245" t="s">
        <v>6166</v>
      </c>
      <c r="AX5245" t="s">
        <v>6184</v>
      </c>
      <c r="AY5245">
        <v>39</v>
      </c>
      <c r="AZ5245">
        <v>3</v>
      </c>
      <c r="BA5245">
        <v>21</v>
      </c>
      <c r="BB5245" t="s">
        <v>6185</v>
      </c>
      <c r="BC5245">
        <v>0</v>
      </c>
      <c r="BD5245">
        <v>2</v>
      </c>
      <c r="BE5245" t="s">
        <v>6188</v>
      </c>
      <c r="BF5245" t="s">
        <v>6170</v>
      </c>
      <c r="BG5245">
        <v>0</v>
      </c>
      <c r="BH5245" t="s">
        <v>6171</v>
      </c>
      <c r="BI5245">
        <v>23</v>
      </c>
      <c r="BJ5245" t="s">
        <v>6172</v>
      </c>
      <c r="BK5245">
        <v>0</v>
      </c>
      <c r="BL5245">
        <v>50</v>
      </c>
      <c r="BM5245" s="3">
        <f t="shared" si="737"/>
        <v>0.72</v>
      </c>
    </row>
    <row r="5246" spans="1:65">
      <c r="A5246" t="s">
        <v>5387</v>
      </c>
      <c r="B5246" s="2">
        <v>45976</v>
      </c>
      <c r="C5246" t="s">
        <v>4641</v>
      </c>
      <c r="D5246" t="s">
        <v>5143</v>
      </c>
      <c r="E5246">
        <v>11</v>
      </c>
      <c r="F5246" t="s">
        <v>61</v>
      </c>
      <c r="G5246" t="s">
        <v>50</v>
      </c>
      <c r="H5246" t="s">
        <v>127</v>
      </c>
      <c r="I5246" t="s">
        <v>64</v>
      </c>
      <c r="J5246" t="s">
        <v>81</v>
      </c>
      <c r="K5246" t="s">
        <v>75</v>
      </c>
      <c r="L5246" t="s">
        <v>92</v>
      </c>
      <c r="M5246" t="s">
        <v>56</v>
      </c>
      <c r="N5246" t="s">
        <v>94</v>
      </c>
      <c r="O5246" t="s">
        <v>58</v>
      </c>
      <c r="P5246">
        <v>39</v>
      </c>
      <c r="Q5246">
        <v>40</v>
      </c>
      <c r="R5246">
        <v>40</v>
      </c>
      <c r="S5246">
        <v>1</v>
      </c>
      <c r="T5246">
        <f t="shared" si="729"/>
        <v>39</v>
      </c>
      <c r="U5246">
        <v>38</v>
      </c>
      <c r="V5246">
        <f t="shared" si="730"/>
        <v>1</v>
      </c>
      <c r="W5246" s="3">
        <f t="shared" si="731"/>
        <v>2.5000000000000001E-2</v>
      </c>
      <c r="X5246">
        <v>29</v>
      </c>
      <c r="Y5246" s="4">
        <v>2.1</v>
      </c>
      <c r="Z5246" s="4">
        <v>1.5</v>
      </c>
      <c r="AA5246" s="5">
        <v>78545.75</v>
      </c>
      <c r="AB5246" s="5">
        <f t="shared" si="732"/>
        <v>2984738.5</v>
      </c>
      <c r="AC5246" s="5">
        <v>53466.64</v>
      </c>
      <c r="AD5246" s="5">
        <f t="shared" si="733"/>
        <v>2138665.6</v>
      </c>
      <c r="AE5246" s="5">
        <v>117629.89</v>
      </c>
      <c r="AF5246" s="5">
        <v>34307.269999999997</v>
      </c>
      <c r="AG5246" s="5">
        <v>9659.9</v>
      </c>
      <c r="AH5246" s="5">
        <v>2175</v>
      </c>
      <c r="AI5246" s="5">
        <v>6800</v>
      </c>
      <c r="AJ5246">
        <v>0</v>
      </c>
      <c r="AK5246" s="5">
        <v>0</v>
      </c>
      <c r="AL5246" s="5">
        <v>1441.49</v>
      </c>
      <c r="AM5246" s="5">
        <v>25532.74</v>
      </c>
      <c r="AN5246">
        <v>4</v>
      </c>
      <c r="AO5246">
        <v>3</v>
      </c>
      <c r="AP5246" t="str">
        <f t="shared" si="734"/>
        <v>Yes</v>
      </c>
      <c r="AQ5246">
        <v>0</v>
      </c>
      <c r="AR5246" s="5">
        <f t="shared" si="735"/>
        <v>2336211.89</v>
      </c>
      <c r="AS5246" s="5">
        <f t="shared" si="736"/>
        <v>648526.61</v>
      </c>
      <c r="AT5246" t="s">
        <v>59</v>
      </c>
      <c r="AU5246" t="s">
        <v>6164</v>
      </c>
      <c r="AV5246" t="s">
        <v>6165</v>
      </c>
      <c r="AW5246" t="s">
        <v>6166</v>
      </c>
      <c r="AX5246" t="s">
        <v>6184</v>
      </c>
      <c r="AY5246">
        <v>44</v>
      </c>
      <c r="AZ5246">
        <v>3</v>
      </c>
      <c r="BA5246">
        <v>15</v>
      </c>
      <c r="BB5246" t="s">
        <v>6185</v>
      </c>
      <c r="BC5246">
        <v>0</v>
      </c>
      <c r="BD5246">
        <v>0</v>
      </c>
      <c r="BE5246" t="s">
        <v>6169</v>
      </c>
      <c r="BF5246" t="s">
        <v>6170</v>
      </c>
      <c r="BG5246">
        <v>1</v>
      </c>
      <c r="BH5246" t="s">
        <v>6186</v>
      </c>
      <c r="BI5246">
        <v>57</v>
      </c>
      <c r="BJ5246" t="s">
        <v>6187</v>
      </c>
      <c r="BK5246">
        <v>0</v>
      </c>
      <c r="BL5246">
        <v>52</v>
      </c>
      <c r="BM5246" s="3">
        <f t="shared" si="737"/>
        <v>0.76923076923076927</v>
      </c>
    </row>
    <row r="5247" spans="1:65">
      <c r="A5247" t="s">
        <v>5388</v>
      </c>
      <c r="B5247" s="2">
        <v>45976</v>
      </c>
      <c r="C5247" t="s">
        <v>4641</v>
      </c>
      <c r="D5247" t="s">
        <v>5143</v>
      </c>
      <c r="E5247">
        <v>11</v>
      </c>
      <c r="F5247" t="s">
        <v>49</v>
      </c>
      <c r="G5247" t="s">
        <v>50</v>
      </c>
      <c r="H5247" t="s">
        <v>245</v>
      </c>
      <c r="I5247" t="s">
        <v>64</v>
      </c>
      <c r="J5247" t="s">
        <v>81</v>
      </c>
      <c r="K5247" t="s">
        <v>66</v>
      </c>
      <c r="L5247" t="s">
        <v>67</v>
      </c>
      <c r="M5247" t="s">
        <v>68</v>
      </c>
      <c r="N5247" t="s">
        <v>69</v>
      </c>
      <c r="O5247" t="s">
        <v>82</v>
      </c>
      <c r="P5247">
        <v>34</v>
      </c>
      <c r="Q5247">
        <v>36</v>
      </c>
      <c r="R5247">
        <v>35</v>
      </c>
      <c r="S5247">
        <v>3</v>
      </c>
      <c r="T5247">
        <f t="shared" si="729"/>
        <v>32</v>
      </c>
      <c r="U5247">
        <v>32</v>
      </c>
      <c r="V5247">
        <f t="shared" si="730"/>
        <v>0</v>
      </c>
      <c r="W5247" s="3">
        <f t="shared" si="731"/>
        <v>8.5714285714285715E-2</v>
      </c>
      <c r="X5247">
        <v>11</v>
      </c>
      <c r="Y5247" s="4">
        <v>0.1</v>
      </c>
      <c r="Z5247" s="4">
        <v>1.3</v>
      </c>
      <c r="AA5247" s="5">
        <v>74144.94</v>
      </c>
      <c r="AB5247" s="5">
        <f t="shared" si="732"/>
        <v>2372638.08</v>
      </c>
      <c r="AC5247" s="5">
        <v>49504.39</v>
      </c>
      <c r="AD5247" s="5">
        <f t="shared" si="733"/>
        <v>1732653.65</v>
      </c>
      <c r="AE5247" s="5">
        <v>102630.9</v>
      </c>
      <c r="AF5247" s="5">
        <v>31311.33</v>
      </c>
      <c r="AG5247" s="5">
        <v>7620.77</v>
      </c>
      <c r="AH5247" s="5">
        <v>1885</v>
      </c>
      <c r="AI5247" s="5">
        <v>22877.87</v>
      </c>
      <c r="AJ5247">
        <v>1</v>
      </c>
      <c r="AK5247" s="5">
        <v>22761.24</v>
      </c>
      <c r="AL5247" s="5">
        <v>0</v>
      </c>
      <c r="AM5247" s="5">
        <v>20613.62</v>
      </c>
      <c r="AN5247">
        <v>4</v>
      </c>
      <c r="AO5247">
        <v>4</v>
      </c>
      <c r="AP5247" t="str">
        <f t="shared" si="734"/>
        <v>Yes</v>
      </c>
      <c r="AQ5247">
        <v>1</v>
      </c>
      <c r="AR5247" s="5">
        <f t="shared" si="735"/>
        <v>1942354.38</v>
      </c>
      <c r="AS5247" s="5">
        <f t="shared" si="736"/>
        <v>430283.7</v>
      </c>
      <c r="AT5247" t="s">
        <v>1641</v>
      </c>
      <c r="AU5247" t="s">
        <v>6199</v>
      </c>
      <c r="AV5247" t="s">
        <v>6200</v>
      </c>
      <c r="AW5247" t="s">
        <v>6175</v>
      </c>
      <c r="AX5247" t="s">
        <v>6167</v>
      </c>
      <c r="AY5247">
        <v>37</v>
      </c>
      <c r="AZ5247">
        <v>0</v>
      </c>
      <c r="BA5247">
        <v>0</v>
      </c>
      <c r="BB5247" t="s">
        <v>6168</v>
      </c>
      <c r="BC5247">
        <v>0</v>
      </c>
      <c r="BD5247">
        <v>0</v>
      </c>
      <c r="BE5247" t="s">
        <v>6169</v>
      </c>
      <c r="BF5247" t="s">
        <v>6210</v>
      </c>
      <c r="BG5247">
        <v>0</v>
      </c>
      <c r="BH5247" t="s">
        <v>6171</v>
      </c>
      <c r="BI5247">
        <v>25</v>
      </c>
      <c r="BJ5247" t="s">
        <v>6172</v>
      </c>
      <c r="BK5247">
        <v>0</v>
      </c>
      <c r="BL5247">
        <v>47</v>
      </c>
      <c r="BM5247" s="3">
        <f t="shared" si="737"/>
        <v>0.74468085106382975</v>
      </c>
    </row>
    <row r="5248" spans="1:65">
      <c r="A5248" t="s">
        <v>5389</v>
      </c>
      <c r="B5248" s="2">
        <v>45976</v>
      </c>
      <c r="C5248" t="s">
        <v>4641</v>
      </c>
      <c r="D5248" t="s">
        <v>5143</v>
      </c>
      <c r="E5248">
        <v>11</v>
      </c>
      <c r="F5248" t="s">
        <v>49</v>
      </c>
      <c r="G5248" t="s">
        <v>62</v>
      </c>
      <c r="H5248" t="s">
        <v>226</v>
      </c>
      <c r="I5248" t="s">
        <v>64</v>
      </c>
      <c r="J5248" t="s">
        <v>65</v>
      </c>
      <c r="K5248" t="s">
        <v>75</v>
      </c>
      <c r="L5248" t="s">
        <v>67</v>
      </c>
      <c r="M5248" t="s">
        <v>68</v>
      </c>
      <c r="N5248" t="s">
        <v>57</v>
      </c>
      <c r="O5248" t="s">
        <v>82</v>
      </c>
      <c r="P5248">
        <v>46</v>
      </c>
      <c r="Q5248">
        <v>46</v>
      </c>
      <c r="R5248">
        <v>45</v>
      </c>
      <c r="S5248">
        <v>4</v>
      </c>
      <c r="T5248">
        <f t="shared" si="729"/>
        <v>41</v>
      </c>
      <c r="U5248">
        <v>41</v>
      </c>
      <c r="V5248">
        <f t="shared" si="730"/>
        <v>0</v>
      </c>
      <c r="W5248" s="3">
        <f t="shared" si="731"/>
        <v>8.8888888888888892E-2</v>
      </c>
      <c r="X5248">
        <v>31</v>
      </c>
      <c r="Y5248" s="4">
        <v>8.4</v>
      </c>
      <c r="Z5248" s="4">
        <v>1.3</v>
      </c>
      <c r="AA5248" s="5">
        <v>51618.33</v>
      </c>
      <c r="AB5248" s="5">
        <f t="shared" si="732"/>
        <v>2116351.5299999998</v>
      </c>
      <c r="AC5248" s="5">
        <v>32356.26</v>
      </c>
      <c r="AD5248" s="5">
        <f t="shared" si="733"/>
        <v>1456031.7</v>
      </c>
      <c r="AE5248" s="5">
        <v>95942.31</v>
      </c>
      <c r="AF5248" s="5">
        <v>29626.61</v>
      </c>
      <c r="AG5248" s="5">
        <v>10394.25</v>
      </c>
      <c r="AH5248" s="5">
        <v>1885</v>
      </c>
      <c r="AI5248" s="5">
        <v>21803.81</v>
      </c>
      <c r="AJ5248">
        <v>1</v>
      </c>
      <c r="AK5248" s="5">
        <v>13919.47</v>
      </c>
      <c r="AL5248" s="5">
        <v>0</v>
      </c>
      <c r="AM5248" s="5">
        <v>42051.19</v>
      </c>
      <c r="AN5248">
        <v>4</v>
      </c>
      <c r="AO5248">
        <v>10</v>
      </c>
      <c r="AP5248" t="str">
        <f t="shared" si="734"/>
        <v>No</v>
      </c>
      <c r="AQ5248">
        <v>2</v>
      </c>
      <c r="AR5248" s="5">
        <f t="shared" si="735"/>
        <v>1671654.34</v>
      </c>
      <c r="AS5248" s="5">
        <f t="shared" si="736"/>
        <v>444697.19</v>
      </c>
      <c r="AT5248" t="s">
        <v>1641</v>
      </c>
      <c r="AU5248" t="s">
        <v>6199</v>
      </c>
      <c r="AV5248" t="s">
        <v>6200</v>
      </c>
      <c r="AW5248" t="s">
        <v>6175</v>
      </c>
      <c r="AX5248" t="s">
        <v>6177</v>
      </c>
      <c r="AY5248">
        <v>49</v>
      </c>
      <c r="AZ5248">
        <v>0</v>
      </c>
      <c r="BA5248">
        <v>0</v>
      </c>
      <c r="BB5248" t="s">
        <v>6168</v>
      </c>
      <c r="BC5248">
        <v>2</v>
      </c>
      <c r="BD5248">
        <v>4</v>
      </c>
      <c r="BE5248" t="s">
        <v>6219</v>
      </c>
      <c r="BF5248" t="s">
        <v>6210</v>
      </c>
      <c r="BG5248">
        <v>0</v>
      </c>
      <c r="BH5248" t="s">
        <v>6171</v>
      </c>
      <c r="BI5248">
        <v>56</v>
      </c>
      <c r="BJ5248" t="s">
        <v>6187</v>
      </c>
      <c r="BK5248">
        <v>0</v>
      </c>
      <c r="BL5248">
        <v>64</v>
      </c>
      <c r="BM5248" s="3">
        <f t="shared" si="737"/>
        <v>0.703125</v>
      </c>
    </row>
    <row r="5249" spans="1:65">
      <c r="A5249" t="s">
        <v>5390</v>
      </c>
      <c r="B5249" s="2">
        <v>45976</v>
      </c>
      <c r="C5249" t="s">
        <v>4641</v>
      </c>
      <c r="D5249" t="s">
        <v>5143</v>
      </c>
      <c r="E5249">
        <v>11</v>
      </c>
      <c r="F5249" t="s">
        <v>61</v>
      </c>
      <c r="G5249" t="s">
        <v>62</v>
      </c>
      <c r="H5249" t="s">
        <v>115</v>
      </c>
      <c r="I5249" t="s">
        <v>74</v>
      </c>
      <c r="J5249" t="s">
        <v>81</v>
      </c>
      <c r="K5249" t="s">
        <v>75</v>
      </c>
      <c r="L5249" t="s">
        <v>87</v>
      </c>
      <c r="M5249" t="s">
        <v>56</v>
      </c>
      <c r="N5249" t="s">
        <v>69</v>
      </c>
      <c r="O5249" t="s">
        <v>82</v>
      </c>
      <c r="P5249">
        <v>37</v>
      </c>
      <c r="Q5249">
        <v>40</v>
      </c>
      <c r="R5249">
        <v>40</v>
      </c>
      <c r="S5249">
        <v>1</v>
      </c>
      <c r="T5249">
        <f t="shared" si="729"/>
        <v>39</v>
      </c>
      <c r="U5249">
        <v>37</v>
      </c>
      <c r="V5249">
        <f t="shared" si="730"/>
        <v>2</v>
      </c>
      <c r="W5249" s="3">
        <f t="shared" si="731"/>
        <v>2.5000000000000001E-2</v>
      </c>
      <c r="X5249">
        <v>26</v>
      </c>
      <c r="Y5249" s="4">
        <v>3.7</v>
      </c>
      <c r="Z5249" s="4">
        <v>1.1000000000000001</v>
      </c>
      <c r="AA5249" s="5">
        <v>77985.42</v>
      </c>
      <c r="AB5249" s="5">
        <f t="shared" si="732"/>
        <v>2885460.54</v>
      </c>
      <c r="AC5249" s="5">
        <v>54344.56</v>
      </c>
      <c r="AD5249" s="5">
        <f t="shared" si="733"/>
        <v>2173782.4</v>
      </c>
      <c r="AE5249" s="5">
        <v>122563.01</v>
      </c>
      <c r="AF5249" s="5">
        <v>34403.31</v>
      </c>
      <c r="AG5249" s="5">
        <v>8970.9500000000007</v>
      </c>
      <c r="AH5249" s="5">
        <v>1595</v>
      </c>
      <c r="AI5249" s="5">
        <v>6800</v>
      </c>
      <c r="AJ5249">
        <v>0</v>
      </c>
      <c r="AK5249" s="5">
        <v>0</v>
      </c>
      <c r="AL5249" s="5">
        <v>2945</v>
      </c>
      <c r="AM5249" s="5">
        <v>24417.62</v>
      </c>
      <c r="AN5249">
        <v>4</v>
      </c>
      <c r="AO5249">
        <v>2</v>
      </c>
      <c r="AP5249" t="str">
        <f t="shared" si="734"/>
        <v>Yes</v>
      </c>
      <c r="AQ5249">
        <v>1</v>
      </c>
      <c r="AR5249" s="5">
        <f t="shared" si="735"/>
        <v>2375477.29</v>
      </c>
      <c r="AS5249" s="5">
        <f t="shared" si="736"/>
        <v>509983.25</v>
      </c>
      <c r="AT5249" t="s">
        <v>59</v>
      </c>
      <c r="AU5249" t="s">
        <v>6164</v>
      </c>
      <c r="AV5249" t="s">
        <v>6165</v>
      </c>
      <c r="AW5249" t="s">
        <v>6166</v>
      </c>
      <c r="AX5249" t="s">
        <v>6184</v>
      </c>
      <c r="AY5249">
        <v>37</v>
      </c>
      <c r="AZ5249">
        <v>0</v>
      </c>
      <c r="BA5249">
        <v>21</v>
      </c>
      <c r="BB5249" t="s">
        <v>6180</v>
      </c>
      <c r="BC5249">
        <v>0</v>
      </c>
      <c r="BD5249">
        <v>0</v>
      </c>
      <c r="BE5249" t="s">
        <v>6169</v>
      </c>
      <c r="BF5249" t="s">
        <v>6170</v>
      </c>
      <c r="BG5249">
        <v>1</v>
      </c>
      <c r="BH5249" t="s">
        <v>6186</v>
      </c>
      <c r="BI5249">
        <v>28</v>
      </c>
      <c r="BJ5249" t="s">
        <v>6172</v>
      </c>
      <c r="BK5249">
        <v>0</v>
      </c>
      <c r="BL5249">
        <v>46</v>
      </c>
      <c r="BM5249" s="3">
        <f t="shared" si="737"/>
        <v>0.86956521739130432</v>
      </c>
    </row>
    <row r="5250" spans="1:65">
      <c r="A5250" t="s">
        <v>5391</v>
      </c>
      <c r="B5250" s="2">
        <v>45976</v>
      </c>
      <c r="C5250" t="s">
        <v>4641</v>
      </c>
      <c r="D5250" t="s">
        <v>5143</v>
      </c>
      <c r="E5250">
        <v>11</v>
      </c>
      <c r="F5250" t="s">
        <v>72</v>
      </c>
      <c r="G5250" t="s">
        <v>79</v>
      </c>
      <c r="H5250" t="s">
        <v>213</v>
      </c>
      <c r="I5250" t="s">
        <v>64</v>
      </c>
      <c r="J5250" t="s">
        <v>53</v>
      </c>
      <c r="K5250" t="s">
        <v>54</v>
      </c>
      <c r="L5250" t="s">
        <v>92</v>
      </c>
      <c r="M5250" t="s">
        <v>56</v>
      </c>
      <c r="N5250" t="s">
        <v>69</v>
      </c>
      <c r="O5250" t="s">
        <v>58</v>
      </c>
      <c r="P5250">
        <v>59</v>
      </c>
      <c r="Q5250">
        <v>60</v>
      </c>
      <c r="R5250">
        <v>59</v>
      </c>
      <c r="S5250">
        <v>1</v>
      </c>
      <c r="T5250">
        <f t="shared" ref="T5250:T5313" si="738">R5250-S5250</f>
        <v>58</v>
      </c>
      <c r="U5250">
        <v>58</v>
      </c>
      <c r="V5250">
        <f t="shared" ref="V5250:V5313" si="739">T5250-U5250</f>
        <v>0</v>
      </c>
      <c r="W5250" s="3">
        <f t="shared" ref="W5250:W5313" si="740">IFERROR(S5250/R5250,0)</f>
        <v>1.6949152542372881E-2</v>
      </c>
      <c r="X5250">
        <v>24</v>
      </c>
      <c r="Y5250" s="4">
        <v>3.8</v>
      </c>
      <c r="Z5250" s="4">
        <v>1</v>
      </c>
      <c r="AA5250" s="5">
        <v>38829.85</v>
      </c>
      <c r="AB5250" s="5">
        <f t="shared" ref="AB5250:AB5313" si="741">ROUND(U5250*AA5250,2)</f>
        <v>2252131.2999999998</v>
      </c>
      <c r="AC5250" s="5">
        <v>23818.41</v>
      </c>
      <c r="AD5250" s="5">
        <f t="shared" ref="AD5250:AD5313" si="742">ROUND(R5250*AC5250,2)</f>
        <v>1405286.19</v>
      </c>
      <c r="AE5250" s="5">
        <v>96890.61</v>
      </c>
      <c r="AF5250" s="5">
        <v>25694.18</v>
      </c>
      <c r="AG5250" s="5">
        <v>9524.9699999999993</v>
      </c>
      <c r="AH5250" s="5">
        <v>1450</v>
      </c>
      <c r="AI5250" s="5">
        <v>3200</v>
      </c>
      <c r="AJ5250">
        <v>0</v>
      </c>
      <c r="AK5250" s="5">
        <v>0</v>
      </c>
      <c r="AL5250" s="5">
        <v>0</v>
      </c>
      <c r="AM5250" s="5">
        <v>43040.29</v>
      </c>
      <c r="AN5250">
        <v>4</v>
      </c>
      <c r="AO5250">
        <v>5</v>
      </c>
      <c r="AP5250" t="str">
        <f t="shared" ref="AP5250:AP5313" si="743">IF(AO5250&lt;=AN5250,"Yes","No")</f>
        <v>No</v>
      </c>
      <c r="AQ5250">
        <v>2</v>
      </c>
      <c r="AR5250" s="5">
        <f t="shared" ref="AR5250:AR5313" si="744">ROUND(SUM(AD5250:AI5250)+SUM(AK5250:AM5250),2)</f>
        <v>1585086.24</v>
      </c>
      <c r="AS5250" s="5">
        <f t="shared" ref="AS5250:AS5313" si="745">ROUND(AB5250-AR5250,2)</f>
        <v>667045.06000000006</v>
      </c>
      <c r="AT5250" t="s">
        <v>59</v>
      </c>
      <c r="AU5250" t="s">
        <v>6164</v>
      </c>
      <c r="AV5250" t="s">
        <v>6165</v>
      </c>
      <c r="AW5250" t="s">
        <v>6166</v>
      </c>
      <c r="AX5250" t="s">
        <v>6167</v>
      </c>
      <c r="AY5250">
        <v>63</v>
      </c>
      <c r="AZ5250">
        <v>4</v>
      </c>
      <c r="BA5250">
        <v>0</v>
      </c>
      <c r="BB5250" t="s">
        <v>6168</v>
      </c>
      <c r="BC5250">
        <v>1</v>
      </c>
      <c r="BD5250">
        <v>0</v>
      </c>
      <c r="BE5250" t="s">
        <v>6196</v>
      </c>
      <c r="BF5250" t="s">
        <v>6170</v>
      </c>
      <c r="BG5250">
        <v>1</v>
      </c>
      <c r="BH5250" t="s">
        <v>6179</v>
      </c>
      <c r="BI5250">
        <v>57</v>
      </c>
      <c r="BJ5250" t="s">
        <v>6187</v>
      </c>
      <c r="BK5250">
        <v>0</v>
      </c>
      <c r="BL5250">
        <v>75</v>
      </c>
      <c r="BM5250" s="3">
        <f t="shared" ref="BM5250:BM5313" si="746">IFERROR(R5250/BL5250,0)</f>
        <v>0.78666666666666663</v>
      </c>
    </row>
    <row r="5251" spans="1:65">
      <c r="A5251" t="s">
        <v>5392</v>
      </c>
      <c r="B5251" s="2">
        <v>45976</v>
      </c>
      <c r="C5251" t="s">
        <v>4641</v>
      </c>
      <c r="D5251" t="s">
        <v>5143</v>
      </c>
      <c r="E5251">
        <v>11</v>
      </c>
      <c r="F5251" t="s">
        <v>61</v>
      </c>
      <c r="G5251" t="s">
        <v>50</v>
      </c>
      <c r="H5251" t="s">
        <v>170</v>
      </c>
      <c r="I5251" t="s">
        <v>64</v>
      </c>
      <c r="J5251" t="s">
        <v>81</v>
      </c>
      <c r="K5251" t="s">
        <v>75</v>
      </c>
      <c r="L5251" t="s">
        <v>92</v>
      </c>
      <c r="M5251" t="s">
        <v>56</v>
      </c>
      <c r="N5251" t="s">
        <v>76</v>
      </c>
      <c r="O5251" t="s">
        <v>120</v>
      </c>
      <c r="P5251">
        <v>42</v>
      </c>
      <c r="Q5251">
        <v>44</v>
      </c>
      <c r="R5251">
        <v>44</v>
      </c>
      <c r="S5251">
        <v>1</v>
      </c>
      <c r="T5251">
        <f t="shared" si="738"/>
        <v>43</v>
      </c>
      <c r="U5251">
        <v>40</v>
      </c>
      <c r="V5251">
        <f t="shared" si="739"/>
        <v>3</v>
      </c>
      <c r="W5251" s="3">
        <f t="shared" si="740"/>
        <v>2.2727272727272728E-2</v>
      </c>
      <c r="X5251">
        <v>10</v>
      </c>
      <c r="Y5251" s="4">
        <v>5.5</v>
      </c>
      <c r="Z5251" s="4">
        <v>0.9</v>
      </c>
      <c r="AA5251" s="5">
        <v>78761.990000000005</v>
      </c>
      <c r="AB5251" s="5">
        <f t="shared" si="741"/>
        <v>3150479.6</v>
      </c>
      <c r="AC5251" s="5">
        <v>53881.8</v>
      </c>
      <c r="AD5251" s="5">
        <f t="shared" si="742"/>
        <v>2370799.2000000002</v>
      </c>
      <c r="AE5251" s="5">
        <v>130206.48</v>
      </c>
      <c r="AF5251" s="5">
        <v>35167.9</v>
      </c>
      <c r="AG5251" s="5">
        <v>7794.35</v>
      </c>
      <c r="AH5251" s="5">
        <v>1305</v>
      </c>
      <c r="AI5251" s="5">
        <v>6800</v>
      </c>
      <c r="AJ5251">
        <v>0</v>
      </c>
      <c r="AK5251" s="5">
        <v>0</v>
      </c>
      <c r="AL5251" s="5">
        <v>4724.6099999999997</v>
      </c>
      <c r="AM5251" s="5">
        <v>27091.13</v>
      </c>
      <c r="AN5251">
        <v>4</v>
      </c>
      <c r="AO5251">
        <v>4</v>
      </c>
      <c r="AP5251" t="str">
        <f t="shared" si="743"/>
        <v>Yes</v>
      </c>
      <c r="AQ5251">
        <v>1</v>
      </c>
      <c r="AR5251" s="5">
        <f t="shared" si="744"/>
        <v>2583888.67</v>
      </c>
      <c r="AS5251" s="5">
        <f t="shared" si="745"/>
        <v>566590.93000000005</v>
      </c>
      <c r="AT5251" t="s">
        <v>59</v>
      </c>
      <c r="AU5251" t="s">
        <v>6164</v>
      </c>
      <c r="AV5251" t="s">
        <v>6165</v>
      </c>
      <c r="AW5251" t="s">
        <v>6166</v>
      </c>
      <c r="AX5251" t="s">
        <v>6184</v>
      </c>
      <c r="AY5251">
        <v>42</v>
      </c>
      <c r="AZ5251">
        <v>0</v>
      </c>
      <c r="BA5251">
        <v>19</v>
      </c>
      <c r="BB5251" t="s">
        <v>6180</v>
      </c>
      <c r="BC5251">
        <v>0</v>
      </c>
      <c r="BD5251">
        <v>0</v>
      </c>
      <c r="BE5251" t="s">
        <v>6169</v>
      </c>
      <c r="BF5251" t="s">
        <v>6170</v>
      </c>
      <c r="BG5251">
        <v>0</v>
      </c>
      <c r="BH5251" t="s">
        <v>6171</v>
      </c>
      <c r="BI5251">
        <v>9</v>
      </c>
      <c r="BJ5251" t="s">
        <v>6172</v>
      </c>
      <c r="BK5251">
        <v>0</v>
      </c>
      <c r="BL5251">
        <v>51</v>
      </c>
      <c r="BM5251" s="3">
        <f t="shared" si="746"/>
        <v>0.86274509803921573</v>
      </c>
    </row>
    <row r="5252" spans="1:65">
      <c r="A5252" t="s">
        <v>5393</v>
      </c>
      <c r="B5252" s="2">
        <v>45976</v>
      </c>
      <c r="C5252" t="s">
        <v>4641</v>
      </c>
      <c r="D5252" t="s">
        <v>5143</v>
      </c>
      <c r="E5252">
        <v>11</v>
      </c>
      <c r="F5252" t="s">
        <v>61</v>
      </c>
      <c r="G5252" t="s">
        <v>50</v>
      </c>
      <c r="H5252" t="s">
        <v>183</v>
      </c>
      <c r="I5252" t="s">
        <v>74</v>
      </c>
      <c r="J5252" t="s">
        <v>65</v>
      </c>
      <c r="K5252" t="s">
        <v>75</v>
      </c>
      <c r="L5252" t="s">
        <v>55</v>
      </c>
      <c r="M5252" t="s">
        <v>56</v>
      </c>
      <c r="N5252" t="s">
        <v>69</v>
      </c>
      <c r="O5252" t="s">
        <v>70</v>
      </c>
      <c r="P5252">
        <v>46</v>
      </c>
      <c r="Q5252">
        <v>46</v>
      </c>
      <c r="R5252">
        <v>45</v>
      </c>
      <c r="S5252">
        <v>1</v>
      </c>
      <c r="T5252">
        <f t="shared" si="738"/>
        <v>44</v>
      </c>
      <c r="U5252">
        <v>44</v>
      </c>
      <c r="V5252">
        <f t="shared" si="739"/>
        <v>0</v>
      </c>
      <c r="W5252" s="3">
        <f t="shared" si="740"/>
        <v>2.2222222222222223E-2</v>
      </c>
      <c r="X5252">
        <v>23</v>
      </c>
      <c r="Y5252" s="4">
        <v>3.8</v>
      </c>
      <c r="Z5252" s="4">
        <v>1.3</v>
      </c>
      <c r="AA5252" s="5">
        <v>51517.41</v>
      </c>
      <c r="AB5252" s="5">
        <f t="shared" si="741"/>
        <v>2266766.04</v>
      </c>
      <c r="AC5252" s="5">
        <v>34611.550000000003</v>
      </c>
      <c r="AD5252" s="5">
        <f t="shared" si="742"/>
        <v>1557519.75</v>
      </c>
      <c r="AE5252" s="5">
        <v>98871.92</v>
      </c>
      <c r="AF5252" s="5">
        <v>27813.5</v>
      </c>
      <c r="AG5252" s="5">
        <v>8955.48</v>
      </c>
      <c r="AH5252" s="5">
        <v>1885</v>
      </c>
      <c r="AI5252" s="5">
        <v>4600</v>
      </c>
      <c r="AJ5252">
        <v>0</v>
      </c>
      <c r="AK5252" s="5">
        <v>0</v>
      </c>
      <c r="AL5252" s="5">
        <v>0</v>
      </c>
      <c r="AM5252" s="5">
        <v>33114.25</v>
      </c>
      <c r="AN5252">
        <v>4</v>
      </c>
      <c r="AO5252">
        <v>5</v>
      </c>
      <c r="AP5252" t="str">
        <f t="shared" si="743"/>
        <v>No</v>
      </c>
      <c r="AQ5252">
        <v>2</v>
      </c>
      <c r="AR5252" s="5">
        <f t="shared" si="744"/>
        <v>1732759.9</v>
      </c>
      <c r="AS5252" s="5">
        <f t="shared" si="745"/>
        <v>534006.14</v>
      </c>
      <c r="AT5252" t="s">
        <v>59</v>
      </c>
      <c r="AU5252" t="s">
        <v>6164</v>
      </c>
      <c r="AV5252" t="s">
        <v>6165</v>
      </c>
      <c r="AW5252" t="s">
        <v>6166</v>
      </c>
      <c r="AX5252" t="s">
        <v>6167</v>
      </c>
      <c r="AY5252">
        <v>46</v>
      </c>
      <c r="AZ5252">
        <v>0</v>
      </c>
      <c r="BA5252">
        <v>0</v>
      </c>
      <c r="BB5252" t="s">
        <v>6168</v>
      </c>
      <c r="BC5252">
        <v>1</v>
      </c>
      <c r="BD5252">
        <v>0</v>
      </c>
      <c r="BE5252" t="s">
        <v>6178</v>
      </c>
      <c r="BF5252" t="s">
        <v>6170</v>
      </c>
      <c r="BG5252">
        <v>0</v>
      </c>
      <c r="BH5252" t="s">
        <v>6171</v>
      </c>
      <c r="BI5252">
        <v>28</v>
      </c>
      <c r="BJ5252" t="s">
        <v>6172</v>
      </c>
      <c r="BK5252">
        <v>0</v>
      </c>
      <c r="BL5252">
        <v>60</v>
      </c>
      <c r="BM5252" s="3">
        <f t="shared" si="746"/>
        <v>0.75</v>
      </c>
    </row>
    <row r="5253" spans="1:65">
      <c r="A5253" t="s">
        <v>5394</v>
      </c>
      <c r="B5253" s="2">
        <v>45976</v>
      </c>
      <c r="C5253" t="s">
        <v>4641</v>
      </c>
      <c r="D5253" t="s">
        <v>5143</v>
      </c>
      <c r="E5253">
        <v>11</v>
      </c>
      <c r="F5253" t="s">
        <v>49</v>
      </c>
      <c r="G5253" t="s">
        <v>79</v>
      </c>
      <c r="H5253" t="s">
        <v>111</v>
      </c>
      <c r="I5253" t="s">
        <v>74</v>
      </c>
      <c r="J5253" t="s">
        <v>81</v>
      </c>
      <c r="K5253" t="s">
        <v>54</v>
      </c>
      <c r="L5253" t="s">
        <v>67</v>
      </c>
      <c r="M5253" t="s">
        <v>68</v>
      </c>
      <c r="N5253" t="s">
        <v>76</v>
      </c>
      <c r="O5253" t="s">
        <v>58</v>
      </c>
      <c r="P5253">
        <v>34</v>
      </c>
      <c r="Q5253">
        <v>37</v>
      </c>
      <c r="R5253">
        <v>37</v>
      </c>
      <c r="S5253">
        <v>4</v>
      </c>
      <c r="T5253">
        <f t="shared" si="738"/>
        <v>33</v>
      </c>
      <c r="U5253">
        <v>33</v>
      </c>
      <c r="V5253">
        <f t="shared" si="739"/>
        <v>0</v>
      </c>
      <c r="W5253" s="3">
        <f t="shared" si="740"/>
        <v>0.10810810810810811</v>
      </c>
      <c r="X5253">
        <v>18</v>
      </c>
      <c r="Y5253" s="4">
        <v>6</v>
      </c>
      <c r="Z5253" s="4">
        <v>1.9</v>
      </c>
      <c r="AA5253" s="5">
        <v>84160.24</v>
      </c>
      <c r="AB5253" s="5">
        <f t="shared" si="741"/>
        <v>2777287.92</v>
      </c>
      <c r="AC5253" s="5">
        <v>49579.71</v>
      </c>
      <c r="AD5253" s="5">
        <f t="shared" si="742"/>
        <v>1834449.27</v>
      </c>
      <c r="AE5253" s="5">
        <v>112619.37</v>
      </c>
      <c r="AF5253" s="5">
        <v>32586.720000000001</v>
      </c>
      <c r="AG5253" s="5">
        <v>8738.9699999999993</v>
      </c>
      <c r="AH5253" s="5">
        <v>2755</v>
      </c>
      <c r="AI5253" s="5">
        <v>32885.47</v>
      </c>
      <c r="AJ5253">
        <v>1</v>
      </c>
      <c r="AK5253" s="5">
        <v>21296.35</v>
      </c>
      <c r="AL5253" s="5">
        <v>0</v>
      </c>
      <c r="AM5253" s="5">
        <v>22219.97</v>
      </c>
      <c r="AN5253">
        <v>4</v>
      </c>
      <c r="AO5253">
        <v>4</v>
      </c>
      <c r="AP5253" t="str">
        <f t="shared" si="743"/>
        <v>Yes</v>
      </c>
      <c r="AQ5253">
        <v>2</v>
      </c>
      <c r="AR5253" s="5">
        <f t="shared" si="744"/>
        <v>2067551.12</v>
      </c>
      <c r="AS5253" s="5">
        <f t="shared" si="745"/>
        <v>709736.8</v>
      </c>
      <c r="AT5253" t="s">
        <v>1641</v>
      </c>
      <c r="AU5253" t="s">
        <v>6173</v>
      </c>
      <c r="AV5253" t="s">
        <v>6174</v>
      </c>
      <c r="AW5253" t="s">
        <v>6175</v>
      </c>
      <c r="AX5253" t="s">
        <v>6184</v>
      </c>
      <c r="AY5253">
        <v>36</v>
      </c>
      <c r="AZ5253">
        <v>0</v>
      </c>
      <c r="BA5253">
        <v>0</v>
      </c>
      <c r="BB5253" t="s">
        <v>6168</v>
      </c>
      <c r="BC5253">
        <v>0</v>
      </c>
      <c r="BD5253">
        <v>0</v>
      </c>
      <c r="BE5253" t="s">
        <v>6169</v>
      </c>
      <c r="BF5253" t="s">
        <v>6210</v>
      </c>
      <c r="BG5253">
        <v>0</v>
      </c>
      <c r="BH5253" t="s">
        <v>6171</v>
      </c>
      <c r="BI5253">
        <v>31</v>
      </c>
      <c r="BJ5253" t="s">
        <v>6172</v>
      </c>
      <c r="BK5253">
        <v>0</v>
      </c>
      <c r="BL5253">
        <v>51</v>
      </c>
      <c r="BM5253" s="3">
        <f t="shared" si="746"/>
        <v>0.72549019607843135</v>
      </c>
    </row>
    <row r="5254" spans="1:65">
      <c r="A5254" t="s">
        <v>5395</v>
      </c>
      <c r="B5254" s="2">
        <v>45976</v>
      </c>
      <c r="C5254" t="s">
        <v>4641</v>
      </c>
      <c r="D5254" t="s">
        <v>5143</v>
      </c>
      <c r="E5254">
        <v>11</v>
      </c>
      <c r="F5254" t="s">
        <v>78</v>
      </c>
      <c r="G5254" t="s">
        <v>50</v>
      </c>
      <c r="H5254" t="s">
        <v>181</v>
      </c>
      <c r="I5254" t="s">
        <v>74</v>
      </c>
      <c r="J5254" t="s">
        <v>53</v>
      </c>
      <c r="K5254" t="s">
        <v>54</v>
      </c>
      <c r="L5254" t="s">
        <v>87</v>
      </c>
      <c r="M5254" t="s">
        <v>56</v>
      </c>
      <c r="N5254" t="s">
        <v>69</v>
      </c>
      <c r="O5254" t="s">
        <v>70</v>
      </c>
      <c r="P5254">
        <v>54</v>
      </c>
      <c r="Q5254">
        <v>56</v>
      </c>
      <c r="R5254">
        <v>56</v>
      </c>
      <c r="S5254">
        <v>2</v>
      </c>
      <c r="T5254">
        <f t="shared" si="738"/>
        <v>54</v>
      </c>
      <c r="U5254">
        <v>53</v>
      </c>
      <c r="V5254">
        <f t="shared" si="739"/>
        <v>1</v>
      </c>
      <c r="W5254" s="3">
        <f t="shared" si="740"/>
        <v>3.5714285714285712E-2</v>
      </c>
      <c r="X5254">
        <v>28</v>
      </c>
      <c r="Y5254" s="4">
        <v>3.2</v>
      </c>
      <c r="Z5254" s="4">
        <v>1.2</v>
      </c>
      <c r="AA5254" s="5">
        <v>38950.69</v>
      </c>
      <c r="AB5254" s="5">
        <f t="shared" si="741"/>
        <v>2064386.57</v>
      </c>
      <c r="AC5254" s="5">
        <v>24324.15</v>
      </c>
      <c r="AD5254" s="5">
        <f t="shared" si="742"/>
        <v>1362152.4</v>
      </c>
      <c r="AE5254" s="5">
        <v>95540.68</v>
      </c>
      <c r="AF5254" s="5">
        <v>27371.56</v>
      </c>
      <c r="AG5254" s="5">
        <v>9633.82</v>
      </c>
      <c r="AH5254" s="5">
        <v>1740</v>
      </c>
      <c r="AI5254" s="5">
        <v>6400</v>
      </c>
      <c r="AJ5254">
        <v>0</v>
      </c>
      <c r="AK5254" s="5">
        <v>0</v>
      </c>
      <c r="AL5254" s="5">
        <v>696.2</v>
      </c>
      <c r="AM5254" s="5">
        <v>32554.17</v>
      </c>
      <c r="AN5254">
        <v>4</v>
      </c>
      <c r="AO5254">
        <v>3</v>
      </c>
      <c r="AP5254" t="str">
        <f t="shared" si="743"/>
        <v>Yes</v>
      </c>
      <c r="AQ5254">
        <v>0</v>
      </c>
      <c r="AR5254" s="5">
        <f t="shared" si="744"/>
        <v>1536088.83</v>
      </c>
      <c r="AS5254" s="5">
        <f t="shared" si="745"/>
        <v>528297.74</v>
      </c>
      <c r="AT5254" t="s">
        <v>59</v>
      </c>
      <c r="AU5254" t="s">
        <v>6164</v>
      </c>
      <c r="AV5254" t="s">
        <v>6165</v>
      </c>
      <c r="AW5254" t="s">
        <v>6166</v>
      </c>
      <c r="AX5254" t="s">
        <v>6184</v>
      </c>
      <c r="AY5254">
        <v>58</v>
      </c>
      <c r="AZ5254">
        <v>1</v>
      </c>
      <c r="BA5254">
        <v>14</v>
      </c>
      <c r="BB5254" t="s">
        <v>6180</v>
      </c>
      <c r="BC5254">
        <v>0</v>
      </c>
      <c r="BD5254">
        <v>0</v>
      </c>
      <c r="BE5254" t="s">
        <v>6169</v>
      </c>
      <c r="BF5254" t="s">
        <v>6170</v>
      </c>
      <c r="BG5254">
        <v>0</v>
      </c>
      <c r="BH5254" t="s">
        <v>6171</v>
      </c>
      <c r="BI5254">
        <v>34</v>
      </c>
      <c r="BJ5254" t="s">
        <v>6172</v>
      </c>
      <c r="BK5254">
        <v>0</v>
      </c>
      <c r="BL5254">
        <v>71</v>
      </c>
      <c r="BM5254" s="3">
        <f t="shared" si="746"/>
        <v>0.78873239436619713</v>
      </c>
    </row>
    <row r="5255" spans="1:65">
      <c r="A5255" t="s">
        <v>5396</v>
      </c>
      <c r="B5255" s="2">
        <v>45977</v>
      </c>
      <c r="C5255" t="s">
        <v>4641</v>
      </c>
      <c r="D5255" t="s">
        <v>5143</v>
      </c>
      <c r="E5255">
        <v>11</v>
      </c>
      <c r="F5255" t="s">
        <v>78</v>
      </c>
      <c r="G5255" t="s">
        <v>50</v>
      </c>
      <c r="H5255" t="s">
        <v>173</v>
      </c>
      <c r="I5255" t="s">
        <v>52</v>
      </c>
      <c r="J5255" t="s">
        <v>81</v>
      </c>
      <c r="K5255" t="s">
        <v>75</v>
      </c>
      <c r="L5255" t="s">
        <v>67</v>
      </c>
      <c r="M5255" t="s">
        <v>68</v>
      </c>
      <c r="N5255" t="s">
        <v>57</v>
      </c>
      <c r="O5255" t="s">
        <v>82</v>
      </c>
      <c r="P5255">
        <v>27</v>
      </c>
      <c r="Q5255">
        <v>40</v>
      </c>
      <c r="R5255">
        <v>38</v>
      </c>
      <c r="S5255">
        <v>4</v>
      </c>
      <c r="T5255">
        <f t="shared" si="738"/>
        <v>34</v>
      </c>
      <c r="U5255">
        <v>22</v>
      </c>
      <c r="V5255">
        <f t="shared" si="739"/>
        <v>12</v>
      </c>
      <c r="W5255" s="3">
        <f t="shared" si="740"/>
        <v>0.10526315789473684</v>
      </c>
      <c r="X5255">
        <v>113</v>
      </c>
      <c r="Y5255" s="4">
        <v>0</v>
      </c>
      <c r="Z5255" s="4">
        <v>4.3</v>
      </c>
      <c r="AA5255" s="5">
        <v>78558.03</v>
      </c>
      <c r="AB5255" s="5">
        <f t="shared" si="741"/>
        <v>1728276.66</v>
      </c>
      <c r="AC5255" s="5">
        <v>49510.74</v>
      </c>
      <c r="AD5255" s="5">
        <f t="shared" si="742"/>
        <v>1881408.12</v>
      </c>
      <c r="AE5255" s="5">
        <v>120284.3</v>
      </c>
      <c r="AF5255" s="5">
        <v>41059.01</v>
      </c>
      <c r="AG5255" s="5">
        <v>37262.43</v>
      </c>
      <c r="AH5255" s="5">
        <v>6235</v>
      </c>
      <c r="AI5255" s="5">
        <v>32005.86</v>
      </c>
      <c r="AJ5255">
        <v>1</v>
      </c>
      <c r="AK5255" s="5">
        <v>23068.06</v>
      </c>
      <c r="AL5255" s="5">
        <v>18869.53</v>
      </c>
      <c r="AM5255" s="5">
        <v>21088.7</v>
      </c>
      <c r="AN5255">
        <v>4</v>
      </c>
      <c r="AO5255">
        <v>9</v>
      </c>
      <c r="AP5255" t="str">
        <f t="shared" si="743"/>
        <v>No</v>
      </c>
      <c r="AQ5255">
        <v>2</v>
      </c>
      <c r="AR5255" s="5">
        <f t="shared" si="744"/>
        <v>2181281.0099999998</v>
      </c>
      <c r="AS5255" s="5">
        <f t="shared" si="745"/>
        <v>-453004.35</v>
      </c>
      <c r="AT5255" t="s">
        <v>1641</v>
      </c>
      <c r="AU5255" t="s">
        <v>6189</v>
      </c>
      <c r="AV5255" t="s">
        <v>6201</v>
      </c>
      <c r="AW5255" t="s">
        <v>6175</v>
      </c>
      <c r="AX5255" t="s">
        <v>6202</v>
      </c>
      <c r="AY5255">
        <v>37</v>
      </c>
      <c r="AZ5255">
        <v>6</v>
      </c>
      <c r="BA5255">
        <v>55</v>
      </c>
      <c r="BB5255" t="s">
        <v>6220</v>
      </c>
      <c r="BC5255">
        <v>1</v>
      </c>
      <c r="BD5255">
        <v>4</v>
      </c>
      <c r="BE5255" t="s">
        <v>6219</v>
      </c>
      <c r="BF5255" t="s">
        <v>6210</v>
      </c>
      <c r="BG5255">
        <v>4</v>
      </c>
      <c r="BH5255" t="s">
        <v>6209</v>
      </c>
      <c r="BI5255">
        <v>87</v>
      </c>
      <c r="BJ5255" t="s">
        <v>6193</v>
      </c>
      <c r="BK5255">
        <v>0</v>
      </c>
      <c r="BL5255">
        <v>51</v>
      </c>
      <c r="BM5255" s="3">
        <f t="shared" si="746"/>
        <v>0.74509803921568629</v>
      </c>
    </row>
    <row r="5256" spans="1:65">
      <c r="A5256" t="s">
        <v>5397</v>
      </c>
      <c r="B5256" s="2">
        <v>45977</v>
      </c>
      <c r="C5256" t="s">
        <v>4641</v>
      </c>
      <c r="D5256" t="s">
        <v>5143</v>
      </c>
      <c r="E5256">
        <v>11</v>
      </c>
      <c r="F5256" t="s">
        <v>61</v>
      </c>
      <c r="G5256" t="s">
        <v>62</v>
      </c>
      <c r="H5256" t="s">
        <v>63</v>
      </c>
      <c r="I5256" t="s">
        <v>74</v>
      </c>
      <c r="J5256" t="s">
        <v>81</v>
      </c>
      <c r="K5256" t="s">
        <v>75</v>
      </c>
      <c r="L5256" t="s">
        <v>55</v>
      </c>
      <c r="M5256" t="s">
        <v>68</v>
      </c>
      <c r="N5256" t="s">
        <v>94</v>
      </c>
      <c r="O5256" t="s">
        <v>82</v>
      </c>
      <c r="P5256">
        <v>30</v>
      </c>
      <c r="Q5256">
        <v>30</v>
      </c>
      <c r="R5256">
        <v>29</v>
      </c>
      <c r="S5256">
        <v>1</v>
      </c>
      <c r="T5256">
        <f t="shared" si="738"/>
        <v>28</v>
      </c>
      <c r="U5256">
        <v>28</v>
      </c>
      <c r="V5256">
        <f t="shared" si="739"/>
        <v>0</v>
      </c>
      <c r="W5256" s="3">
        <f t="shared" si="740"/>
        <v>3.4482758620689655E-2</v>
      </c>
      <c r="X5256">
        <v>38</v>
      </c>
      <c r="Y5256" s="4">
        <v>7.2</v>
      </c>
      <c r="Z5256" s="4">
        <v>1.7</v>
      </c>
      <c r="AA5256" s="5">
        <v>77694.009999999995</v>
      </c>
      <c r="AB5256" s="5">
        <f t="shared" si="741"/>
        <v>2175432.2799999998</v>
      </c>
      <c r="AC5256" s="5">
        <v>50504.78</v>
      </c>
      <c r="AD5256" s="5">
        <f t="shared" si="742"/>
        <v>1464638.62</v>
      </c>
      <c r="AE5256" s="5">
        <v>87084.63</v>
      </c>
      <c r="AF5256" s="5">
        <v>26061.95</v>
      </c>
      <c r="AG5256" s="5">
        <v>11089.62</v>
      </c>
      <c r="AH5256" s="5">
        <v>2465</v>
      </c>
      <c r="AI5256" s="5">
        <v>6800</v>
      </c>
      <c r="AJ5256">
        <v>0</v>
      </c>
      <c r="AK5256" s="5">
        <v>0</v>
      </c>
      <c r="AL5256" s="5">
        <v>0</v>
      </c>
      <c r="AM5256" s="5">
        <v>19413.62</v>
      </c>
      <c r="AN5256">
        <v>4</v>
      </c>
      <c r="AO5256">
        <v>3</v>
      </c>
      <c r="AP5256" t="str">
        <f t="shared" si="743"/>
        <v>Yes</v>
      </c>
      <c r="AQ5256">
        <v>1</v>
      </c>
      <c r="AR5256" s="5">
        <f t="shared" si="744"/>
        <v>1617553.44</v>
      </c>
      <c r="AS5256" s="5">
        <f t="shared" si="745"/>
        <v>557878.84</v>
      </c>
      <c r="AT5256" t="s">
        <v>116</v>
      </c>
      <c r="AU5256" t="s">
        <v>6164</v>
      </c>
      <c r="AV5256" t="s">
        <v>6165</v>
      </c>
      <c r="AW5256" t="s">
        <v>6166</v>
      </c>
      <c r="AX5256" t="s">
        <v>6167</v>
      </c>
      <c r="AY5256">
        <v>31</v>
      </c>
      <c r="AZ5256">
        <v>0</v>
      </c>
      <c r="BA5256">
        <v>0</v>
      </c>
      <c r="BB5256" t="s">
        <v>6168</v>
      </c>
      <c r="BC5256">
        <v>0</v>
      </c>
      <c r="BD5256">
        <v>0</v>
      </c>
      <c r="BE5256" t="s">
        <v>6169</v>
      </c>
      <c r="BF5256" t="s">
        <v>6170</v>
      </c>
      <c r="BG5256">
        <v>1</v>
      </c>
      <c r="BH5256" t="s">
        <v>6179</v>
      </c>
      <c r="BI5256">
        <v>20</v>
      </c>
      <c r="BJ5256" t="s">
        <v>6172</v>
      </c>
      <c r="BK5256">
        <v>0</v>
      </c>
      <c r="BL5256">
        <v>49</v>
      </c>
      <c r="BM5256" s="3">
        <f t="shared" si="746"/>
        <v>0.59183673469387754</v>
      </c>
    </row>
    <row r="5257" spans="1:65">
      <c r="A5257" t="s">
        <v>5398</v>
      </c>
      <c r="B5257" s="2">
        <v>45977</v>
      </c>
      <c r="C5257" t="s">
        <v>4641</v>
      </c>
      <c r="D5257" t="s">
        <v>5143</v>
      </c>
      <c r="E5257">
        <v>11</v>
      </c>
      <c r="F5257" t="s">
        <v>49</v>
      </c>
      <c r="G5257" t="s">
        <v>50</v>
      </c>
      <c r="H5257" t="s">
        <v>51</v>
      </c>
      <c r="I5257" t="s">
        <v>74</v>
      </c>
      <c r="J5257" t="s">
        <v>65</v>
      </c>
      <c r="K5257" t="s">
        <v>66</v>
      </c>
      <c r="L5257" t="s">
        <v>67</v>
      </c>
      <c r="M5257" t="s">
        <v>68</v>
      </c>
      <c r="N5257" t="s">
        <v>57</v>
      </c>
      <c r="O5257" t="s">
        <v>120</v>
      </c>
      <c r="P5257">
        <v>48</v>
      </c>
      <c r="Q5257">
        <v>50</v>
      </c>
      <c r="R5257">
        <v>48</v>
      </c>
      <c r="S5257">
        <v>3</v>
      </c>
      <c r="T5257">
        <f t="shared" si="738"/>
        <v>45</v>
      </c>
      <c r="U5257">
        <v>45</v>
      </c>
      <c r="V5257">
        <f t="shared" si="739"/>
        <v>0</v>
      </c>
      <c r="W5257" s="3">
        <f t="shared" si="740"/>
        <v>6.25E-2</v>
      </c>
      <c r="X5257">
        <v>30</v>
      </c>
      <c r="Y5257" s="4">
        <v>0.4</v>
      </c>
      <c r="Z5257" s="4">
        <v>0.7</v>
      </c>
      <c r="AA5257" s="5">
        <v>49439.88</v>
      </c>
      <c r="AB5257" s="5">
        <f t="shared" si="741"/>
        <v>2224794.6</v>
      </c>
      <c r="AC5257" s="5">
        <v>32213.55</v>
      </c>
      <c r="AD5257" s="5">
        <f t="shared" si="742"/>
        <v>1546250.4</v>
      </c>
      <c r="AE5257" s="5">
        <v>105778.52</v>
      </c>
      <c r="AF5257" s="5">
        <v>31141.11</v>
      </c>
      <c r="AG5257" s="5">
        <v>10503.65</v>
      </c>
      <c r="AH5257" s="5">
        <v>1015</v>
      </c>
      <c r="AI5257" s="5">
        <v>16001.01</v>
      </c>
      <c r="AJ5257">
        <v>1</v>
      </c>
      <c r="AK5257" s="5">
        <v>14299.56</v>
      </c>
      <c r="AL5257" s="5">
        <v>0</v>
      </c>
      <c r="AM5257" s="5">
        <v>31253.360000000001</v>
      </c>
      <c r="AN5257">
        <v>4</v>
      </c>
      <c r="AO5257">
        <v>5</v>
      </c>
      <c r="AP5257" t="str">
        <f t="shared" si="743"/>
        <v>No</v>
      </c>
      <c r="AQ5257">
        <v>3</v>
      </c>
      <c r="AR5257" s="5">
        <f t="shared" si="744"/>
        <v>1756242.61</v>
      </c>
      <c r="AS5257" s="5">
        <f t="shared" si="745"/>
        <v>468551.99</v>
      </c>
      <c r="AT5257" t="s">
        <v>116</v>
      </c>
      <c r="AU5257" t="s">
        <v>6173</v>
      </c>
      <c r="AV5257" t="s">
        <v>6174</v>
      </c>
      <c r="AW5257" t="s">
        <v>6175</v>
      </c>
      <c r="AX5257" t="s">
        <v>6167</v>
      </c>
      <c r="AY5257">
        <v>48</v>
      </c>
      <c r="AZ5257">
        <v>0</v>
      </c>
      <c r="BA5257">
        <v>0</v>
      </c>
      <c r="BB5257" t="s">
        <v>6168</v>
      </c>
      <c r="BC5257">
        <v>1</v>
      </c>
      <c r="BD5257">
        <v>0</v>
      </c>
      <c r="BE5257" t="s">
        <v>6178</v>
      </c>
      <c r="BF5257" t="s">
        <v>6210</v>
      </c>
      <c r="BG5257">
        <v>1</v>
      </c>
      <c r="BH5257" t="s">
        <v>6179</v>
      </c>
      <c r="BI5257">
        <v>34</v>
      </c>
      <c r="BJ5257" t="s">
        <v>6172</v>
      </c>
      <c r="BK5257">
        <v>0</v>
      </c>
      <c r="BL5257">
        <v>62</v>
      </c>
      <c r="BM5257" s="3">
        <f t="shared" si="746"/>
        <v>0.77419354838709675</v>
      </c>
    </row>
    <row r="5258" spans="1:65">
      <c r="A5258" t="s">
        <v>5399</v>
      </c>
      <c r="B5258" s="2">
        <v>45977</v>
      </c>
      <c r="C5258" t="s">
        <v>4641</v>
      </c>
      <c r="D5258" t="s">
        <v>5143</v>
      </c>
      <c r="E5258">
        <v>11</v>
      </c>
      <c r="F5258" t="s">
        <v>61</v>
      </c>
      <c r="G5258" t="s">
        <v>50</v>
      </c>
      <c r="H5258" t="s">
        <v>183</v>
      </c>
      <c r="I5258" t="s">
        <v>74</v>
      </c>
      <c r="J5258" t="s">
        <v>81</v>
      </c>
      <c r="K5258" t="s">
        <v>75</v>
      </c>
      <c r="L5258" t="s">
        <v>67</v>
      </c>
      <c r="M5258" t="s">
        <v>56</v>
      </c>
      <c r="N5258" t="s">
        <v>94</v>
      </c>
      <c r="O5258" t="s">
        <v>120</v>
      </c>
      <c r="P5258">
        <v>28</v>
      </c>
      <c r="Q5258">
        <v>28</v>
      </c>
      <c r="R5258">
        <v>29</v>
      </c>
      <c r="S5258">
        <v>1</v>
      </c>
      <c r="T5258">
        <f t="shared" si="738"/>
        <v>28</v>
      </c>
      <c r="U5258">
        <v>27</v>
      </c>
      <c r="V5258">
        <f t="shared" si="739"/>
        <v>1</v>
      </c>
      <c r="W5258" s="3">
        <f t="shared" si="740"/>
        <v>3.4482758620689655E-2</v>
      </c>
      <c r="X5258">
        <v>15</v>
      </c>
      <c r="Y5258" s="4">
        <v>1.2</v>
      </c>
      <c r="Z5258" s="4">
        <v>1.5</v>
      </c>
      <c r="AA5258" s="5">
        <v>78099.39</v>
      </c>
      <c r="AB5258" s="5">
        <f t="shared" si="741"/>
        <v>2108683.5299999998</v>
      </c>
      <c r="AC5258" s="5">
        <v>51907.040000000001</v>
      </c>
      <c r="AD5258" s="5">
        <f t="shared" si="742"/>
        <v>1505304.16</v>
      </c>
      <c r="AE5258" s="5">
        <v>87026.71</v>
      </c>
      <c r="AF5258" s="5">
        <v>24598.42</v>
      </c>
      <c r="AG5258" s="5">
        <v>8336.64</v>
      </c>
      <c r="AH5258" s="5">
        <v>2175</v>
      </c>
      <c r="AI5258" s="5">
        <v>6800</v>
      </c>
      <c r="AJ5258">
        <v>0</v>
      </c>
      <c r="AK5258" s="5">
        <v>0</v>
      </c>
      <c r="AL5258" s="5">
        <v>1509.89</v>
      </c>
      <c r="AM5258" s="5">
        <v>18841.57</v>
      </c>
      <c r="AN5258">
        <v>4</v>
      </c>
      <c r="AO5258">
        <v>3</v>
      </c>
      <c r="AP5258" t="str">
        <f t="shared" si="743"/>
        <v>Yes</v>
      </c>
      <c r="AQ5258">
        <v>0</v>
      </c>
      <c r="AR5258" s="5">
        <f t="shared" si="744"/>
        <v>1654592.39</v>
      </c>
      <c r="AS5258" s="5">
        <f t="shared" si="745"/>
        <v>454091.14</v>
      </c>
      <c r="AT5258" t="s">
        <v>116</v>
      </c>
      <c r="AU5258" t="s">
        <v>6164</v>
      </c>
      <c r="AV5258" t="s">
        <v>6165</v>
      </c>
      <c r="AW5258" t="s">
        <v>6166</v>
      </c>
      <c r="AX5258" t="s">
        <v>6184</v>
      </c>
      <c r="AY5258">
        <v>32</v>
      </c>
      <c r="AZ5258">
        <v>2</v>
      </c>
      <c r="BA5258">
        <v>13</v>
      </c>
      <c r="BB5258" t="s">
        <v>6185</v>
      </c>
      <c r="BC5258">
        <v>0</v>
      </c>
      <c r="BD5258">
        <v>0</v>
      </c>
      <c r="BE5258" t="s">
        <v>6169</v>
      </c>
      <c r="BF5258" t="s">
        <v>6170</v>
      </c>
      <c r="BG5258">
        <v>0</v>
      </c>
      <c r="BH5258" t="s">
        <v>6171</v>
      </c>
      <c r="BI5258">
        <v>40</v>
      </c>
      <c r="BJ5258" t="s">
        <v>6172</v>
      </c>
      <c r="BK5258">
        <v>0</v>
      </c>
      <c r="BL5258">
        <v>51</v>
      </c>
      <c r="BM5258" s="3">
        <f t="shared" si="746"/>
        <v>0.56862745098039214</v>
      </c>
    </row>
    <row r="5259" spans="1:65">
      <c r="A5259" t="s">
        <v>5400</v>
      </c>
      <c r="B5259" s="2">
        <v>45977</v>
      </c>
      <c r="C5259" t="s">
        <v>4641</v>
      </c>
      <c r="D5259" t="s">
        <v>5143</v>
      </c>
      <c r="E5259">
        <v>11</v>
      </c>
      <c r="F5259" t="s">
        <v>49</v>
      </c>
      <c r="G5259" t="s">
        <v>62</v>
      </c>
      <c r="H5259" t="s">
        <v>141</v>
      </c>
      <c r="I5259" t="s">
        <v>52</v>
      </c>
      <c r="J5259" t="s">
        <v>65</v>
      </c>
      <c r="K5259" t="s">
        <v>66</v>
      </c>
      <c r="L5259" t="s">
        <v>67</v>
      </c>
      <c r="M5259" t="s">
        <v>68</v>
      </c>
      <c r="N5259" t="s">
        <v>76</v>
      </c>
      <c r="O5259" t="s">
        <v>58</v>
      </c>
      <c r="P5259">
        <v>54</v>
      </c>
      <c r="Q5259">
        <v>57</v>
      </c>
      <c r="R5259">
        <v>57</v>
      </c>
      <c r="S5259">
        <v>5</v>
      </c>
      <c r="T5259">
        <f t="shared" si="738"/>
        <v>52</v>
      </c>
      <c r="U5259">
        <v>51</v>
      </c>
      <c r="V5259">
        <f t="shared" si="739"/>
        <v>1</v>
      </c>
      <c r="W5259" s="3">
        <f t="shared" si="740"/>
        <v>8.771929824561403E-2</v>
      </c>
      <c r="X5259">
        <v>30</v>
      </c>
      <c r="Y5259" s="4">
        <v>2.7</v>
      </c>
      <c r="Z5259" s="4">
        <v>1.6</v>
      </c>
      <c r="AA5259" s="5">
        <v>49169.66</v>
      </c>
      <c r="AB5259" s="5">
        <f t="shared" si="741"/>
        <v>2507652.66</v>
      </c>
      <c r="AC5259" s="5">
        <v>32343.16</v>
      </c>
      <c r="AD5259" s="5">
        <f t="shared" si="742"/>
        <v>1843560.12</v>
      </c>
      <c r="AE5259" s="5">
        <v>132150.01</v>
      </c>
      <c r="AF5259" s="5">
        <v>37753.769999999997</v>
      </c>
      <c r="AG5259" s="5">
        <v>9361.2000000000007</v>
      </c>
      <c r="AH5259" s="5">
        <v>2320</v>
      </c>
      <c r="AI5259" s="5">
        <v>26606.61</v>
      </c>
      <c r="AJ5259">
        <v>2</v>
      </c>
      <c r="AK5259" s="5">
        <v>29024.69</v>
      </c>
      <c r="AL5259" s="5">
        <v>972.39</v>
      </c>
      <c r="AM5259" s="5">
        <v>31967.27</v>
      </c>
      <c r="AN5259">
        <v>4</v>
      </c>
      <c r="AO5259">
        <v>4</v>
      </c>
      <c r="AP5259" t="str">
        <f t="shared" si="743"/>
        <v>Yes</v>
      </c>
      <c r="AQ5259">
        <v>3</v>
      </c>
      <c r="AR5259" s="5">
        <f t="shared" si="744"/>
        <v>2113716.06</v>
      </c>
      <c r="AS5259" s="5">
        <f t="shared" si="745"/>
        <v>393936.6</v>
      </c>
      <c r="AT5259" t="s">
        <v>1641</v>
      </c>
      <c r="AU5259" t="s">
        <v>6173</v>
      </c>
      <c r="AV5259" t="s">
        <v>6174</v>
      </c>
      <c r="AW5259" t="s">
        <v>6175</v>
      </c>
      <c r="AX5259" t="s">
        <v>6184</v>
      </c>
      <c r="AY5259">
        <v>55</v>
      </c>
      <c r="AZ5259">
        <v>1</v>
      </c>
      <c r="BA5259">
        <v>17</v>
      </c>
      <c r="BB5259" t="s">
        <v>6198</v>
      </c>
      <c r="BC5259">
        <v>0</v>
      </c>
      <c r="BD5259">
        <v>0</v>
      </c>
      <c r="BE5259" t="s">
        <v>6169</v>
      </c>
      <c r="BF5259" t="s">
        <v>6210</v>
      </c>
      <c r="BG5259">
        <v>1</v>
      </c>
      <c r="BH5259" t="s">
        <v>6179</v>
      </c>
      <c r="BI5259">
        <v>52</v>
      </c>
      <c r="BJ5259" t="s">
        <v>6187</v>
      </c>
      <c r="BK5259">
        <v>0</v>
      </c>
      <c r="BL5259">
        <v>62</v>
      </c>
      <c r="BM5259" s="3">
        <f t="shared" si="746"/>
        <v>0.91935483870967738</v>
      </c>
    </row>
    <row r="5260" spans="1:65">
      <c r="A5260" t="s">
        <v>5401</v>
      </c>
      <c r="B5260" s="2">
        <v>45977</v>
      </c>
      <c r="C5260" t="s">
        <v>4641</v>
      </c>
      <c r="D5260" t="s">
        <v>5143</v>
      </c>
      <c r="E5260">
        <v>11</v>
      </c>
      <c r="F5260" t="s">
        <v>61</v>
      </c>
      <c r="G5260" t="s">
        <v>50</v>
      </c>
      <c r="H5260" t="s">
        <v>183</v>
      </c>
      <c r="I5260" t="s">
        <v>64</v>
      </c>
      <c r="J5260" t="s">
        <v>81</v>
      </c>
      <c r="K5260" t="s">
        <v>54</v>
      </c>
      <c r="L5260" t="s">
        <v>87</v>
      </c>
      <c r="M5260" t="s">
        <v>56</v>
      </c>
      <c r="N5260" t="s">
        <v>69</v>
      </c>
      <c r="O5260" t="s">
        <v>82</v>
      </c>
      <c r="P5260">
        <v>35</v>
      </c>
      <c r="Q5260">
        <v>37</v>
      </c>
      <c r="R5260">
        <v>36</v>
      </c>
      <c r="S5260">
        <v>1</v>
      </c>
      <c r="T5260">
        <f t="shared" si="738"/>
        <v>35</v>
      </c>
      <c r="U5260">
        <v>34</v>
      </c>
      <c r="V5260">
        <f t="shared" si="739"/>
        <v>1</v>
      </c>
      <c r="W5260" s="3">
        <f t="shared" si="740"/>
        <v>2.7777777777777776E-2</v>
      </c>
      <c r="X5260">
        <v>32</v>
      </c>
      <c r="Y5260" s="4">
        <v>6.5</v>
      </c>
      <c r="Z5260" s="4">
        <v>1.9</v>
      </c>
      <c r="AA5260" s="5">
        <v>83946.34</v>
      </c>
      <c r="AB5260" s="5">
        <f t="shared" si="741"/>
        <v>2854175.56</v>
      </c>
      <c r="AC5260" s="5">
        <v>54604.38</v>
      </c>
      <c r="AD5260" s="5">
        <f t="shared" si="742"/>
        <v>1965757.68</v>
      </c>
      <c r="AE5260" s="5">
        <v>107613.35</v>
      </c>
      <c r="AF5260" s="5">
        <v>31768.74</v>
      </c>
      <c r="AG5260" s="5">
        <v>10039.64</v>
      </c>
      <c r="AH5260" s="5">
        <v>2755</v>
      </c>
      <c r="AI5260" s="5">
        <v>6800</v>
      </c>
      <c r="AJ5260">
        <v>0</v>
      </c>
      <c r="AK5260" s="5">
        <v>0</v>
      </c>
      <c r="AL5260" s="5">
        <v>1434.3</v>
      </c>
      <c r="AM5260" s="5">
        <v>23123.3</v>
      </c>
      <c r="AN5260">
        <v>4</v>
      </c>
      <c r="AO5260">
        <v>4</v>
      </c>
      <c r="AP5260" t="str">
        <f t="shared" si="743"/>
        <v>Yes</v>
      </c>
      <c r="AQ5260">
        <v>1</v>
      </c>
      <c r="AR5260" s="5">
        <f t="shared" si="744"/>
        <v>2149292.0099999998</v>
      </c>
      <c r="AS5260" s="5">
        <f t="shared" si="745"/>
        <v>704883.55</v>
      </c>
      <c r="AT5260" t="s">
        <v>59</v>
      </c>
      <c r="AU5260" t="s">
        <v>6164</v>
      </c>
      <c r="AV5260" t="s">
        <v>6165</v>
      </c>
      <c r="AW5260" t="s">
        <v>6166</v>
      </c>
      <c r="AX5260" t="s">
        <v>6167</v>
      </c>
      <c r="AY5260">
        <v>35</v>
      </c>
      <c r="AZ5260">
        <v>0</v>
      </c>
      <c r="BA5260">
        <v>12</v>
      </c>
      <c r="BB5260" t="s">
        <v>6198</v>
      </c>
      <c r="BC5260">
        <v>0</v>
      </c>
      <c r="BD5260">
        <v>0</v>
      </c>
      <c r="BE5260" t="s">
        <v>6169</v>
      </c>
      <c r="BF5260" t="s">
        <v>6170</v>
      </c>
      <c r="BG5260">
        <v>0</v>
      </c>
      <c r="BH5260" t="s">
        <v>6171</v>
      </c>
      <c r="BI5260">
        <v>52</v>
      </c>
      <c r="BJ5260" t="s">
        <v>6187</v>
      </c>
      <c r="BK5260">
        <v>0</v>
      </c>
      <c r="BL5260">
        <v>49</v>
      </c>
      <c r="BM5260" s="3">
        <f t="shared" si="746"/>
        <v>0.73469387755102045</v>
      </c>
    </row>
    <row r="5261" spans="1:65">
      <c r="A5261" t="s">
        <v>5402</v>
      </c>
      <c r="B5261" s="2">
        <v>45977</v>
      </c>
      <c r="C5261" t="s">
        <v>4641</v>
      </c>
      <c r="D5261" t="s">
        <v>5143</v>
      </c>
      <c r="E5261">
        <v>11</v>
      </c>
      <c r="F5261" t="s">
        <v>72</v>
      </c>
      <c r="G5261" t="s">
        <v>79</v>
      </c>
      <c r="H5261" t="s">
        <v>86</v>
      </c>
      <c r="I5261" t="s">
        <v>74</v>
      </c>
      <c r="J5261" t="s">
        <v>53</v>
      </c>
      <c r="K5261" t="s">
        <v>75</v>
      </c>
      <c r="L5261" t="s">
        <v>55</v>
      </c>
      <c r="M5261" t="s">
        <v>68</v>
      </c>
      <c r="N5261" t="s">
        <v>109</v>
      </c>
      <c r="O5261" t="s">
        <v>58</v>
      </c>
      <c r="P5261">
        <v>56</v>
      </c>
      <c r="Q5261">
        <v>59</v>
      </c>
      <c r="R5261">
        <v>62</v>
      </c>
      <c r="S5261">
        <v>2</v>
      </c>
      <c r="T5261">
        <f t="shared" si="738"/>
        <v>60</v>
      </c>
      <c r="U5261">
        <v>54</v>
      </c>
      <c r="V5261">
        <f t="shared" si="739"/>
        <v>6</v>
      </c>
      <c r="W5261" s="3">
        <f t="shared" si="740"/>
        <v>3.2258064516129031E-2</v>
      </c>
      <c r="X5261">
        <v>29</v>
      </c>
      <c r="Y5261" s="4">
        <v>3.1</v>
      </c>
      <c r="Z5261" s="4">
        <v>1.4</v>
      </c>
      <c r="AA5261" s="5">
        <v>36283.800000000003</v>
      </c>
      <c r="AB5261" s="5">
        <f t="shared" si="741"/>
        <v>1959325.2</v>
      </c>
      <c r="AC5261" s="5">
        <v>22654.43</v>
      </c>
      <c r="AD5261" s="5">
        <f t="shared" si="742"/>
        <v>1404574.66</v>
      </c>
      <c r="AE5261" s="5">
        <v>104025.33</v>
      </c>
      <c r="AF5261" s="5">
        <v>28077.03</v>
      </c>
      <c r="AG5261" s="5">
        <v>9116.4</v>
      </c>
      <c r="AH5261" s="5">
        <v>2030</v>
      </c>
      <c r="AI5261" s="5">
        <v>6400</v>
      </c>
      <c r="AJ5261">
        <v>1</v>
      </c>
      <c r="AK5261" s="5">
        <v>8341.4599999999991</v>
      </c>
      <c r="AL5261" s="5">
        <v>4129.88</v>
      </c>
      <c r="AM5261" s="5">
        <v>77774.240000000005</v>
      </c>
      <c r="AN5261">
        <v>8</v>
      </c>
      <c r="AO5261">
        <v>8</v>
      </c>
      <c r="AP5261" t="str">
        <f t="shared" si="743"/>
        <v>Yes</v>
      </c>
      <c r="AQ5261">
        <v>1</v>
      </c>
      <c r="AR5261" s="5">
        <f t="shared" si="744"/>
        <v>1644469</v>
      </c>
      <c r="AS5261" s="5">
        <f t="shared" si="745"/>
        <v>314856.2</v>
      </c>
      <c r="AT5261" t="s">
        <v>59</v>
      </c>
      <c r="AU5261" t="s">
        <v>6194</v>
      </c>
      <c r="AV5261" t="s">
        <v>6195</v>
      </c>
      <c r="AW5261" t="s">
        <v>6183</v>
      </c>
      <c r="AX5261" t="s">
        <v>6184</v>
      </c>
      <c r="AY5261">
        <v>56</v>
      </c>
      <c r="AZ5261">
        <v>0</v>
      </c>
      <c r="BA5261">
        <v>34</v>
      </c>
      <c r="BB5261" t="s">
        <v>6180</v>
      </c>
      <c r="BC5261">
        <v>0</v>
      </c>
      <c r="BD5261">
        <v>0</v>
      </c>
      <c r="BE5261" t="s">
        <v>6169</v>
      </c>
      <c r="BF5261" t="s">
        <v>6170</v>
      </c>
      <c r="BG5261">
        <v>0</v>
      </c>
      <c r="BH5261" t="s">
        <v>6171</v>
      </c>
      <c r="BI5261">
        <v>49</v>
      </c>
      <c r="BJ5261" t="s">
        <v>6172</v>
      </c>
      <c r="BK5261">
        <v>0</v>
      </c>
      <c r="BL5261">
        <v>77</v>
      </c>
      <c r="BM5261" s="3">
        <f t="shared" si="746"/>
        <v>0.80519480519480524</v>
      </c>
    </row>
    <row r="5262" spans="1:65">
      <c r="A5262" t="s">
        <v>5403</v>
      </c>
      <c r="B5262" s="2">
        <v>45977</v>
      </c>
      <c r="C5262" t="s">
        <v>4641</v>
      </c>
      <c r="D5262" t="s">
        <v>5143</v>
      </c>
      <c r="E5262">
        <v>11</v>
      </c>
      <c r="F5262" t="s">
        <v>61</v>
      </c>
      <c r="G5262" t="s">
        <v>50</v>
      </c>
      <c r="H5262" t="s">
        <v>157</v>
      </c>
      <c r="I5262" t="s">
        <v>64</v>
      </c>
      <c r="J5262" t="s">
        <v>65</v>
      </c>
      <c r="K5262" t="s">
        <v>75</v>
      </c>
      <c r="L5262" t="s">
        <v>55</v>
      </c>
      <c r="M5262" t="s">
        <v>56</v>
      </c>
      <c r="N5262" t="s">
        <v>109</v>
      </c>
      <c r="O5262" t="s">
        <v>82</v>
      </c>
      <c r="P5262">
        <v>45</v>
      </c>
      <c r="Q5262">
        <v>46</v>
      </c>
      <c r="R5262">
        <v>46</v>
      </c>
      <c r="S5262">
        <v>1</v>
      </c>
      <c r="T5262">
        <f t="shared" si="738"/>
        <v>45</v>
      </c>
      <c r="U5262">
        <v>43</v>
      </c>
      <c r="V5262">
        <f t="shared" si="739"/>
        <v>2</v>
      </c>
      <c r="W5262" s="3">
        <f t="shared" si="740"/>
        <v>2.1739130434782608E-2</v>
      </c>
      <c r="X5262">
        <v>38</v>
      </c>
      <c r="Y5262" s="4">
        <v>7.8</v>
      </c>
      <c r="Z5262" s="4">
        <v>1.7</v>
      </c>
      <c r="AA5262" s="5">
        <v>51678.34</v>
      </c>
      <c r="AB5262" s="5">
        <f t="shared" si="741"/>
        <v>2222168.62</v>
      </c>
      <c r="AC5262" s="5">
        <v>35026.18</v>
      </c>
      <c r="AD5262" s="5">
        <f t="shared" si="742"/>
        <v>1611204.28</v>
      </c>
      <c r="AE5262" s="5">
        <v>99260.39</v>
      </c>
      <c r="AF5262" s="5">
        <v>29889.29</v>
      </c>
      <c r="AG5262" s="5">
        <v>11496.49</v>
      </c>
      <c r="AH5262" s="5">
        <v>2465</v>
      </c>
      <c r="AI5262" s="5">
        <v>4600</v>
      </c>
      <c r="AJ5262">
        <v>0</v>
      </c>
      <c r="AK5262" s="5">
        <v>0</v>
      </c>
      <c r="AL5262" s="5">
        <v>2024.73</v>
      </c>
      <c r="AM5262" s="5">
        <v>60487.66</v>
      </c>
      <c r="AN5262">
        <v>8</v>
      </c>
      <c r="AO5262">
        <v>8</v>
      </c>
      <c r="AP5262" t="str">
        <f t="shared" si="743"/>
        <v>Yes</v>
      </c>
      <c r="AQ5262">
        <v>0</v>
      </c>
      <c r="AR5262" s="5">
        <f t="shared" si="744"/>
        <v>1821427.84</v>
      </c>
      <c r="AS5262" s="5">
        <f t="shared" si="745"/>
        <v>400740.78</v>
      </c>
      <c r="AT5262" t="s">
        <v>59</v>
      </c>
      <c r="AU5262" t="s">
        <v>6164</v>
      </c>
      <c r="AV5262" t="s">
        <v>6165</v>
      </c>
      <c r="AW5262" t="s">
        <v>6166</v>
      </c>
      <c r="AX5262" t="s">
        <v>6184</v>
      </c>
      <c r="AY5262">
        <v>45</v>
      </c>
      <c r="AZ5262">
        <v>0</v>
      </c>
      <c r="BA5262">
        <v>15</v>
      </c>
      <c r="BB5262" t="s">
        <v>6191</v>
      </c>
      <c r="BC5262">
        <v>0</v>
      </c>
      <c r="BD5262">
        <v>0</v>
      </c>
      <c r="BE5262" t="s">
        <v>6169</v>
      </c>
      <c r="BF5262" t="s">
        <v>6170</v>
      </c>
      <c r="BG5262">
        <v>1</v>
      </c>
      <c r="BH5262" t="s">
        <v>6186</v>
      </c>
      <c r="BI5262">
        <v>22</v>
      </c>
      <c r="BJ5262" t="s">
        <v>6172</v>
      </c>
      <c r="BK5262">
        <v>0</v>
      </c>
      <c r="BL5262">
        <v>60</v>
      </c>
      <c r="BM5262" s="3">
        <f t="shared" si="746"/>
        <v>0.76666666666666672</v>
      </c>
    </row>
    <row r="5263" spans="1:65">
      <c r="A5263" t="s">
        <v>5404</v>
      </c>
      <c r="B5263" s="2">
        <v>45977</v>
      </c>
      <c r="C5263" t="s">
        <v>4641</v>
      </c>
      <c r="D5263" t="s">
        <v>5143</v>
      </c>
      <c r="E5263">
        <v>11</v>
      </c>
      <c r="F5263" t="s">
        <v>78</v>
      </c>
      <c r="G5263" t="s">
        <v>50</v>
      </c>
      <c r="H5263" t="s">
        <v>161</v>
      </c>
      <c r="I5263" t="s">
        <v>64</v>
      </c>
      <c r="J5263" t="s">
        <v>53</v>
      </c>
      <c r="K5263" t="s">
        <v>54</v>
      </c>
      <c r="L5263" t="s">
        <v>55</v>
      </c>
      <c r="M5263" t="s">
        <v>56</v>
      </c>
      <c r="N5263" t="s">
        <v>109</v>
      </c>
      <c r="O5263" t="s">
        <v>58</v>
      </c>
      <c r="P5263">
        <v>64</v>
      </c>
      <c r="Q5263">
        <v>68</v>
      </c>
      <c r="R5263">
        <v>64</v>
      </c>
      <c r="S5263">
        <v>1</v>
      </c>
      <c r="T5263">
        <f t="shared" si="738"/>
        <v>63</v>
      </c>
      <c r="U5263">
        <v>61</v>
      </c>
      <c r="V5263">
        <f t="shared" si="739"/>
        <v>2</v>
      </c>
      <c r="W5263" s="3">
        <f t="shared" si="740"/>
        <v>1.5625E-2</v>
      </c>
      <c r="X5263">
        <v>25</v>
      </c>
      <c r="Y5263" s="4">
        <v>8.1999999999999993</v>
      </c>
      <c r="Z5263" s="4">
        <v>1.8</v>
      </c>
      <c r="AA5263" s="5">
        <v>38533.01</v>
      </c>
      <c r="AB5263" s="5">
        <f t="shared" si="741"/>
        <v>2350513.61</v>
      </c>
      <c r="AC5263" s="5">
        <v>23594.639999999999</v>
      </c>
      <c r="AD5263" s="5">
        <f t="shared" si="742"/>
        <v>1510056.96</v>
      </c>
      <c r="AE5263" s="5">
        <v>107075.19</v>
      </c>
      <c r="AF5263" s="5">
        <v>30801.67</v>
      </c>
      <c r="AG5263" s="5">
        <v>9267.36</v>
      </c>
      <c r="AH5263" s="5">
        <v>2610</v>
      </c>
      <c r="AI5263" s="5">
        <v>3200</v>
      </c>
      <c r="AJ5263">
        <v>0</v>
      </c>
      <c r="AK5263" s="5">
        <v>0</v>
      </c>
      <c r="AL5263" s="5">
        <v>1346.42</v>
      </c>
      <c r="AM5263" s="5">
        <v>86603.02</v>
      </c>
      <c r="AN5263">
        <v>8</v>
      </c>
      <c r="AO5263">
        <v>8</v>
      </c>
      <c r="AP5263" t="str">
        <f t="shared" si="743"/>
        <v>Yes</v>
      </c>
      <c r="AQ5263">
        <v>1</v>
      </c>
      <c r="AR5263" s="5">
        <f t="shared" si="744"/>
        <v>1750960.62</v>
      </c>
      <c r="AS5263" s="5">
        <f t="shared" si="745"/>
        <v>599552.99</v>
      </c>
      <c r="AT5263" t="s">
        <v>59</v>
      </c>
      <c r="AU5263" t="s">
        <v>6164</v>
      </c>
      <c r="AV5263" t="s">
        <v>6165</v>
      </c>
      <c r="AW5263" t="s">
        <v>6166</v>
      </c>
      <c r="AX5263" t="s">
        <v>6177</v>
      </c>
      <c r="AY5263">
        <v>66</v>
      </c>
      <c r="AZ5263">
        <v>0</v>
      </c>
      <c r="BA5263">
        <v>16</v>
      </c>
      <c r="BB5263" t="s">
        <v>6198</v>
      </c>
      <c r="BC5263">
        <v>0</v>
      </c>
      <c r="BD5263">
        <v>0</v>
      </c>
      <c r="BE5263" t="s">
        <v>6169</v>
      </c>
      <c r="BF5263" t="s">
        <v>6170</v>
      </c>
      <c r="BG5263">
        <v>1</v>
      </c>
      <c r="BH5263" t="s">
        <v>6186</v>
      </c>
      <c r="BI5263">
        <v>36</v>
      </c>
      <c r="BJ5263" t="s">
        <v>6172</v>
      </c>
      <c r="BK5263">
        <v>0</v>
      </c>
      <c r="BL5263">
        <v>75</v>
      </c>
      <c r="BM5263" s="3">
        <f t="shared" si="746"/>
        <v>0.85333333333333339</v>
      </c>
    </row>
    <row r="5264" spans="1:65">
      <c r="A5264" t="s">
        <v>5405</v>
      </c>
      <c r="B5264" s="2">
        <v>45977</v>
      </c>
      <c r="C5264" t="s">
        <v>4641</v>
      </c>
      <c r="D5264" t="s">
        <v>5143</v>
      </c>
      <c r="E5264">
        <v>11</v>
      </c>
      <c r="F5264" t="s">
        <v>78</v>
      </c>
      <c r="G5264" t="s">
        <v>79</v>
      </c>
      <c r="H5264" t="s">
        <v>113</v>
      </c>
      <c r="I5264" t="s">
        <v>74</v>
      </c>
      <c r="J5264" t="s">
        <v>53</v>
      </c>
      <c r="K5264" t="s">
        <v>75</v>
      </c>
      <c r="L5264" t="s">
        <v>87</v>
      </c>
      <c r="M5264" t="s">
        <v>56</v>
      </c>
      <c r="N5264" t="s">
        <v>57</v>
      </c>
      <c r="O5264" t="s">
        <v>58</v>
      </c>
      <c r="P5264">
        <v>58</v>
      </c>
      <c r="Q5264">
        <v>60</v>
      </c>
      <c r="R5264">
        <v>59</v>
      </c>
      <c r="S5264">
        <v>1</v>
      </c>
      <c r="T5264">
        <f t="shared" si="738"/>
        <v>58</v>
      </c>
      <c r="U5264">
        <v>57</v>
      </c>
      <c r="V5264">
        <f t="shared" si="739"/>
        <v>1</v>
      </c>
      <c r="W5264" s="3">
        <f t="shared" si="740"/>
        <v>1.6949152542372881E-2</v>
      </c>
      <c r="X5264">
        <v>19</v>
      </c>
      <c r="Y5264" s="4">
        <v>0.8</v>
      </c>
      <c r="Z5264" s="4">
        <v>0.7</v>
      </c>
      <c r="AA5264" s="5">
        <v>35835.699999999997</v>
      </c>
      <c r="AB5264" s="5">
        <f t="shared" si="741"/>
        <v>2042634.9</v>
      </c>
      <c r="AC5264" s="5">
        <v>24155.03</v>
      </c>
      <c r="AD5264" s="5">
        <f t="shared" si="742"/>
        <v>1425146.77</v>
      </c>
      <c r="AE5264" s="5">
        <v>101582.89</v>
      </c>
      <c r="AF5264" s="5">
        <v>28585.85</v>
      </c>
      <c r="AG5264" s="5">
        <v>8755.1299999999992</v>
      </c>
      <c r="AH5264" s="5">
        <v>1015</v>
      </c>
      <c r="AI5264" s="5">
        <v>3200</v>
      </c>
      <c r="AJ5264">
        <v>0</v>
      </c>
      <c r="AK5264" s="5">
        <v>0</v>
      </c>
      <c r="AL5264" s="5">
        <v>646.75</v>
      </c>
      <c r="AM5264" s="5">
        <v>36837.83</v>
      </c>
      <c r="AN5264">
        <v>4</v>
      </c>
      <c r="AO5264">
        <v>4</v>
      </c>
      <c r="AP5264" t="str">
        <f t="shared" si="743"/>
        <v>Yes</v>
      </c>
      <c r="AQ5264">
        <v>1</v>
      </c>
      <c r="AR5264" s="5">
        <f t="shared" si="744"/>
        <v>1605770.22</v>
      </c>
      <c r="AS5264" s="5">
        <f t="shared" si="745"/>
        <v>436864.68</v>
      </c>
      <c r="AT5264" t="s">
        <v>59</v>
      </c>
      <c r="AU5264" t="s">
        <v>6164</v>
      </c>
      <c r="AV5264" t="s">
        <v>6165</v>
      </c>
      <c r="AW5264" t="s">
        <v>6166</v>
      </c>
      <c r="AX5264" t="s">
        <v>6167</v>
      </c>
      <c r="AY5264">
        <v>61</v>
      </c>
      <c r="AZ5264">
        <v>0</v>
      </c>
      <c r="BA5264">
        <v>11</v>
      </c>
      <c r="BB5264" t="s">
        <v>6191</v>
      </c>
      <c r="BC5264">
        <v>0</v>
      </c>
      <c r="BD5264">
        <v>0</v>
      </c>
      <c r="BE5264" t="s">
        <v>6169</v>
      </c>
      <c r="BF5264" t="s">
        <v>6170</v>
      </c>
      <c r="BG5264">
        <v>0</v>
      </c>
      <c r="BH5264" t="s">
        <v>6171</v>
      </c>
      <c r="BI5264">
        <v>38</v>
      </c>
      <c r="BJ5264" t="s">
        <v>6172</v>
      </c>
      <c r="BK5264">
        <v>0</v>
      </c>
      <c r="BL5264">
        <v>71</v>
      </c>
      <c r="BM5264" s="3">
        <f t="shared" si="746"/>
        <v>0.83098591549295775</v>
      </c>
    </row>
    <row r="5265" spans="1:65">
      <c r="A5265" t="s">
        <v>5406</v>
      </c>
      <c r="B5265" s="2">
        <v>45977</v>
      </c>
      <c r="C5265" t="s">
        <v>4641</v>
      </c>
      <c r="D5265" t="s">
        <v>5143</v>
      </c>
      <c r="E5265">
        <v>11</v>
      </c>
      <c r="F5265" t="s">
        <v>72</v>
      </c>
      <c r="G5265" t="s">
        <v>50</v>
      </c>
      <c r="H5265" t="s">
        <v>119</v>
      </c>
      <c r="I5265" t="s">
        <v>52</v>
      </c>
      <c r="J5265" t="s">
        <v>65</v>
      </c>
      <c r="K5265" t="s">
        <v>75</v>
      </c>
      <c r="L5265" t="s">
        <v>87</v>
      </c>
      <c r="M5265" t="s">
        <v>56</v>
      </c>
      <c r="N5265" t="s">
        <v>69</v>
      </c>
      <c r="O5265" t="s">
        <v>82</v>
      </c>
      <c r="P5265">
        <v>48</v>
      </c>
      <c r="Q5265">
        <v>49</v>
      </c>
      <c r="R5265">
        <v>50</v>
      </c>
      <c r="S5265">
        <v>1</v>
      </c>
      <c r="T5265">
        <f t="shared" si="738"/>
        <v>49</v>
      </c>
      <c r="U5265">
        <v>48</v>
      </c>
      <c r="V5265">
        <f t="shared" si="739"/>
        <v>1</v>
      </c>
      <c r="W5265" s="3">
        <f t="shared" si="740"/>
        <v>0.02</v>
      </c>
      <c r="X5265">
        <v>21</v>
      </c>
      <c r="Y5265" s="4">
        <v>2.4</v>
      </c>
      <c r="Z5265" s="4">
        <v>0.8</v>
      </c>
      <c r="AA5265" s="5">
        <v>52304.91</v>
      </c>
      <c r="AB5265" s="5">
        <f t="shared" si="741"/>
        <v>2510635.6800000002</v>
      </c>
      <c r="AC5265" s="5">
        <v>35501.370000000003</v>
      </c>
      <c r="AD5265" s="5">
        <f t="shared" si="742"/>
        <v>1775068.5</v>
      </c>
      <c r="AE5265" s="5">
        <v>117629.01</v>
      </c>
      <c r="AF5265" s="5">
        <v>31041.98</v>
      </c>
      <c r="AG5265" s="5">
        <v>8931.7000000000007</v>
      </c>
      <c r="AH5265" s="5">
        <v>1160</v>
      </c>
      <c r="AI5265" s="5">
        <v>4600</v>
      </c>
      <c r="AJ5265">
        <v>0</v>
      </c>
      <c r="AK5265" s="5">
        <v>0</v>
      </c>
      <c r="AL5265" s="5">
        <v>998</v>
      </c>
      <c r="AM5265" s="5">
        <v>30605.5</v>
      </c>
      <c r="AN5265">
        <v>4</v>
      </c>
      <c r="AO5265">
        <v>4</v>
      </c>
      <c r="AP5265" t="str">
        <f t="shared" si="743"/>
        <v>Yes</v>
      </c>
      <c r="AQ5265">
        <v>1</v>
      </c>
      <c r="AR5265" s="5">
        <f t="shared" si="744"/>
        <v>1970034.69</v>
      </c>
      <c r="AS5265" s="5">
        <f t="shared" si="745"/>
        <v>540600.99</v>
      </c>
      <c r="AT5265" t="s">
        <v>59</v>
      </c>
      <c r="AU5265" t="s">
        <v>6164</v>
      </c>
      <c r="AV5265" t="s">
        <v>6165</v>
      </c>
      <c r="AW5265" t="s">
        <v>6166</v>
      </c>
      <c r="AX5265" t="s">
        <v>6184</v>
      </c>
      <c r="AY5265">
        <v>51</v>
      </c>
      <c r="AZ5265">
        <v>2</v>
      </c>
      <c r="BA5265">
        <v>14</v>
      </c>
      <c r="BB5265" t="s">
        <v>6185</v>
      </c>
      <c r="BC5265">
        <v>0</v>
      </c>
      <c r="BD5265">
        <v>0</v>
      </c>
      <c r="BE5265" t="s">
        <v>6169</v>
      </c>
      <c r="BF5265" t="s">
        <v>6170</v>
      </c>
      <c r="BG5265">
        <v>0</v>
      </c>
      <c r="BH5265" t="s">
        <v>6171</v>
      </c>
      <c r="BI5265">
        <v>60</v>
      </c>
      <c r="BJ5265" t="s">
        <v>6187</v>
      </c>
      <c r="BK5265">
        <v>0</v>
      </c>
      <c r="BL5265">
        <v>60</v>
      </c>
      <c r="BM5265" s="3">
        <f t="shared" si="746"/>
        <v>0.83333333333333337</v>
      </c>
    </row>
    <row r="5266" spans="1:65">
      <c r="A5266" t="s">
        <v>5407</v>
      </c>
      <c r="B5266" s="2">
        <v>45977</v>
      </c>
      <c r="C5266" t="s">
        <v>4641</v>
      </c>
      <c r="D5266" t="s">
        <v>5143</v>
      </c>
      <c r="E5266">
        <v>11</v>
      </c>
      <c r="F5266" t="s">
        <v>78</v>
      </c>
      <c r="G5266" t="s">
        <v>79</v>
      </c>
      <c r="H5266" t="s">
        <v>80</v>
      </c>
      <c r="I5266" t="s">
        <v>64</v>
      </c>
      <c r="J5266" t="s">
        <v>65</v>
      </c>
      <c r="K5266" t="s">
        <v>75</v>
      </c>
      <c r="L5266" t="s">
        <v>92</v>
      </c>
      <c r="M5266" t="s">
        <v>68</v>
      </c>
      <c r="N5266" t="s">
        <v>57</v>
      </c>
      <c r="O5266" t="s">
        <v>120</v>
      </c>
      <c r="P5266">
        <v>53</v>
      </c>
      <c r="Q5266">
        <v>56</v>
      </c>
      <c r="R5266">
        <v>54</v>
      </c>
      <c r="S5266">
        <v>1</v>
      </c>
      <c r="T5266">
        <f t="shared" si="738"/>
        <v>53</v>
      </c>
      <c r="U5266">
        <v>52</v>
      </c>
      <c r="V5266">
        <f t="shared" si="739"/>
        <v>1</v>
      </c>
      <c r="W5266" s="3">
        <f t="shared" si="740"/>
        <v>1.8518518518518517E-2</v>
      </c>
      <c r="X5266">
        <v>15</v>
      </c>
      <c r="Y5266" s="4">
        <v>0</v>
      </c>
      <c r="Z5266" s="4">
        <v>1.1000000000000001</v>
      </c>
      <c r="AA5266" s="5">
        <v>51880.77</v>
      </c>
      <c r="AB5266" s="5">
        <f t="shared" si="741"/>
        <v>2697800.04</v>
      </c>
      <c r="AC5266" s="5">
        <v>33562.43</v>
      </c>
      <c r="AD5266" s="5">
        <f t="shared" si="742"/>
        <v>1812371.22</v>
      </c>
      <c r="AE5266" s="5">
        <v>115993.27</v>
      </c>
      <c r="AF5266" s="5">
        <v>35742.980000000003</v>
      </c>
      <c r="AG5266" s="5">
        <v>7861.39</v>
      </c>
      <c r="AH5266" s="5">
        <v>1595</v>
      </c>
      <c r="AI5266" s="5">
        <v>4600</v>
      </c>
      <c r="AJ5266">
        <v>1</v>
      </c>
      <c r="AK5266" s="5">
        <v>14237.53</v>
      </c>
      <c r="AL5266" s="5">
        <v>946.25</v>
      </c>
      <c r="AM5266" s="5">
        <v>39071.08</v>
      </c>
      <c r="AN5266">
        <v>4</v>
      </c>
      <c r="AO5266">
        <v>6</v>
      </c>
      <c r="AP5266" t="str">
        <f t="shared" si="743"/>
        <v>No</v>
      </c>
      <c r="AQ5266">
        <v>4</v>
      </c>
      <c r="AR5266" s="5">
        <f t="shared" si="744"/>
        <v>2032418.72</v>
      </c>
      <c r="AS5266" s="5">
        <f t="shared" si="745"/>
        <v>665381.31999999995</v>
      </c>
      <c r="AT5266" t="s">
        <v>59</v>
      </c>
      <c r="AU5266" t="s">
        <v>6194</v>
      </c>
      <c r="AV5266" t="s">
        <v>6195</v>
      </c>
      <c r="AW5266" t="s">
        <v>6183</v>
      </c>
      <c r="AX5266" t="s">
        <v>6167</v>
      </c>
      <c r="AY5266">
        <v>58</v>
      </c>
      <c r="AZ5266">
        <v>2</v>
      </c>
      <c r="BA5266">
        <v>12</v>
      </c>
      <c r="BB5266" t="s">
        <v>6185</v>
      </c>
      <c r="BC5266">
        <v>2</v>
      </c>
      <c r="BD5266">
        <v>0</v>
      </c>
      <c r="BE5266" t="s">
        <v>6178</v>
      </c>
      <c r="BF5266" t="s">
        <v>6170</v>
      </c>
      <c r="BG5266">
        <v>0</v>
      </c>
      <c r="BH5266" t="s">
        <v>6171</v>
      </c>
      <c r="BI5266">
        <v>24</v>
      </c>
      <c r="BJ5266" t="s">
        <v>6172</v>
      </c>
      <c r="BK5266">
        <v>0</v>
      </c>
      <c r="BL5266">
        <v>61</v>
      </c>
      <c r="BM5266" s="3">
        <f t="shared" si="746"/>
        <v>0.88524590163934425</v>
      </c>
    </row>
    <row r="5267" spans="1:65">
      <c r="A5267" t="s">
        <v>5408</v>
      </c>
      <c r="B5267" s="2">
        <v>45977</v>
      </c>
      <c r="C5267" t="s">
        <v>4641</v>
      </c>
      <c r="D5267" t="s">
        <v>5143</v>
      </c>
      <c r="E5267">
        <v>11</v>
      </c>
      <c r="F5267" t="s">
        <v>78</v>
      </c>
      <c r="G5267" t="s">
        <v>79</v>
      </c>
      <c r="H5267" t="s">
        <v>143</v>
      </c>
      <c r="I5267" t="s">
        <v>52</v>
      </c>
      <c r="J5267" t="s">
        <v>53</v>
      </c>
      <c r="K5267" t="s">
        <v>54</v>
      </c>
      <c r="L5267" t="s">
        <v>92</v>
      </c>
      <c r="M5267" t="s">
        <v>56</v>
      </c>
      <c r="N5267" t="s">
        <v>76</v>
      </c>
      <c r="O5267" t="s">
        <v>120</v>
      </c>
      <c r="P5267">
        <v>50</v>
      </c>
      <c r="Q5267">
        <v>52</v>
      </c>
      <c r="R5267">
        <v>50</v>
      </c>
      <c r="S5267">
        <v>1</v>
      </c>
      <c r="T5267">
        <f t="shared" si="738"/>
        <v>49</v>
      </c>
      <c r="U5267">
        <v>48</v>
      </c>
      <c r="V5267">
        <f t="shared" si="739"/>
        <v>1</v>
      </c>
      <c r="W5267" s="3">
        <f t="shared" si="740"/>
        <v>0.02</v>
      </c>
      <c r="X5267">
        <v>41</v>
      </c>
      <c r="Y5267" s="4">
        <v>1</v>
      </c>
      <c r="Z5267" s="4">
        <v>1</v>
      </c>
      <c r="AA5267" s="5">
        <v>38777.769999999997</v>
      </c>
      <c r="AB5267" s="5">
        <f t="shared" si="741"/>
        <v>1861332.96</v>
      </c>
      <c r="AC5267" s="5">
        <v>23926.6</v>
      </c>
      <c r="AD5267" s="5">
        <f t="shared" si="742"/>
        <v>1196330</v>
      </c>
      <c r="AE5267" s="5">
        <v>89663.11</v>
      </c>
      <c r="AF5267" s="5">
        <v>25632.02</v>
      </c>
      <c r="AG5267" s="5">
        <v>11205.71</v>
      </c>
      <c r="AH5267" s="5">
        <v>1450</v>
      </c>
      <c r="AI5267" s="5">
        <v>3200</v>
      </c>
      <c r="AJ5267">
        <v>0</v>
      </c>
      <c r="AK5267" s="5">
        <v>0</v>
      </c>
      <c r="AL5267" s="5">
        <v>681.78</v>
      </c>
      <c r="AM5267" s="5">
        <v>29450.04</v>
      </c>
      <c r="AN5267">
        <v>4</v>
      </c>
      <c r="AO5267">
        <v>4</v>
      </c>
      <c r="AP5267" t="str">
        <f t="shared" si="743"/>
        <v>Yes</v>
      </c>
      <c r="AQ5267">
        <v>1</v>
      </c>
      <c r="AR5267" s="5">
        <f t="shared" si="744"/>
        <v>1357612.66</v>
      </c>
      <c r="AS5267" s="5">
        <f t="shared" si="745"/>
        <v>503720.3</v>
      </c>
      <c r="AT5267" t="s">
        <v>59</v>
      </c>
      <c r="AU5267" t="s">
        <v>6164</v>
      </c>
      <c r="AV5267" t="s">
        <v>6165</v>
      </c>
      <c r="AW5267" t="s">
        <v>6166</v>
      </c>
      <c r="AX5267" t="s">
        <v>6167</v>
      </c>
      <c r="AY5267">
        <v>55</v>
      </c>
      <c r="AZ5267">
        <v>3</v>
      </c>
      <c r="BA5267">
        <v>18</v>
      </c>
      <c r="BB5267" t="s">
        <v>6185</v>
      </c>
      <c r="BC5267">
        <v>0</v>
      </c>
      <c r="BD5267">
        <v>0</v>
      </c>
      <c r="BE5267" t="s">
        <v>6169</v>
      </c>
      <c r="BF5267" t="s">
        <v>6170</v>
      </c>
      <c r="BG5267">
        <v>1</v>
      </c>
      <c r="BH5267" t="s">
        <v>6186</v>
      </c>
      <c r="BI5267">
        <v>29</v>
      </c>
      <c r="BJ5267" t="s">
        <v>6172</v>
      </c>
      <c r="BK5267">
        <v>0</v>
      </c>
      <c r="BL5267">
        <v>75</v>
      </c>
      <c r="BM5267" s="3">
        <f t="shared" si="746"/>
        <v>0.66666666666666663</v>
      </c>
    </row>
    <row r="5268" spans="1:65">
      <c r="A5268" t="s">
        <v>5409</v>
      </c>
      <c r="B5268" s="2">
        <v>45977</v>
      </c>
      <c r="C5268" t="s">
        <v>4641</v>
      </c>
      <c r="D5268" t="s">
        <v>5143</v>
      </c>
      <c r="E5268">
        <v>11</v>
      </c>
      <c r="F5268" t="s">
        <v>61</v>
      </c>
      <c r="G5268" t="s">
        <v>79</v>
      </c>
      <c r="H5268" t="s">
        <v>100</v>
      </c>
      <c r="I5268" t="s">
        <v>74</v>
      </c>
      <c r="J5268" t="s">
        <v>65</v>
      </c>
      <c r="K5268" t="s">
        <v>75</v>
      </c>
      <c r="L5268" t="s">
        <v>55</v>
      </c>
      <c r="M5268" t="s">
        <v>68</v>
      </c>
      <c r="N5268" t="s">
        <v>76</v>
      </c>
      <c r="O5268" t="s">
        <v>58</v>
      </c>
      <c r="P5268">
        <v>47</v>
      </c>
      <c r="Q5268">
        <v>49</v>
      </c>
      <c r="R5268">
        <v>47</v>
      </c>
      <c r="S5268">
        <v>1</v>
      </c>
      <c r="T5268">
        <f t="shared" si="738"/>
        <v>46</v>
      </c>
      <c r="U5268">
        <v>45</v>
      </c>
      <c r="V5268">
        <f t="shared" si="739"/>
        <v>1</v>
      </c>
      <c r="W5268" s="3">
        <f t="shared" si="740"/>
        <v>2.1276595744680851E-2</v>
      </c>
      <c r="X5268">
        <v>19</v>
      </c>
      <c r="Y5268" s="4">
        <v>6.3</v>
      </c>
      <c r="Z5268" s="4">
        <v>1.4</v>
      </c>
      <c r="AA5268" s="5">
        <v>52449.5</v>
      </c>
      <c r="AB5268" s="5">
        <f t="shared" si="741"/>
        <v>2360227.5</v>
      </c>
      <c r="AC5268" s="5">
        <v>33231.1</v>
      </c>
      <c r="AD5268" s="5">
        <f t="shared" si="742"/>
        <v>1561861.7</v>
      </c>
      <c r="AE5268" s="5">
        <v>103769.85</v>
      </c>
      <c r="AF5268" s="5">
        <v>28418.55</v>
      </c>
      <c r="AG5268" s="5">
        <v>8946.02</v>
      </c>
      <c r="AH5268" s="5">
        <v>2030</v>
      </c>
      <c r="AI5268" s="5">
        <v>4600</v>
      </c>
      <c r="AJ5268">
        <v>1</v>
      </c>
      <c r="AK5268" s="5">
        <v>13808.01</v>
      </c>
      <c r="AL5268" s="5">
        <v>976.46</v>
      </c>
      <c r="AM5268" s="5">
        <v>30726.04</v>
      </c>
      <c r="AN5268">
        <v>4</v>
      </c>
      <c r="AO5268">
        <v>4</v>
      </c>
      <c r="AP5268" t="str">
        <f t="shared" si="743"/>
        <v>Yes</v>
      </c>
      <c r="AQ5268">
        <v>2</v>
      </c>
      <c r="AR5268" s="5">
        <f t="shared" si="744"/>
        <v>1755136.63</v>
      </c>
      <c r="AS5268" s="5">
        <f t="shared" si="745"/>
        <v>605090.87</v>
      </c>
      <c r="AT5268" t="s">
        <v>59</v>
      </c>
      <c r="AU5268" t="s">
        <v>6189</v>
      </c>
      <c r="AV5268" t="s">
        <v>6190</v>
      </c>
      <c r="AW5268" t="s">
        <v>6183</v>
      </c>
      <c r="AX5268" t="s">
        <v>6167</v>
      </c>
      <c r="AY5268">
        <v>49</v>
      </c>
      <c r="AZ5268">
        <v>0</v>
      </c>
      <c r="BA5268">
        <v>11</v>
      </c>
      <c r="BB5268" t="s">
        <v>6191</v>
      </c>
      <c r="BC5268">
        <v>0</v>
      </c>
      <c r="BD5268">
        <v>0</v>
      </c>
      <c r="BE5268" t="s">
        <v>6169</v>
      </c>
      <c r="BF5268" t="s">
        <v>6170</v>
      </c>
      <c r="BG5268">
        <v>0</v>
      </c>
      <c r="BH5268" t="s">
        <v>6171</v>
      </c>
      <c r="BI5268">
        <v>7</v>
      </c>
      <c r="BJ5268" t="s">
        <v>6172</v>
      </c>
      <c r="BK5268">
        <v>0</v>
      </c>
      <c r="BL5268">
        <v>64</v>
      </c>
      <c r="BM5268" s="3">
        <f t="shared" si="746"/>
        <v>0.734375</v>
      </c>
    </row>
    <row r="5269" spans="1:65">
      <c r="A5269" t="s">
        <v>5410</v>
      </c>
      <c r="B5269" s="2">
        <v>45977</v>
      </c>
      <c r="C5269" t="s">
        <v>4641</v>
      </c>
      <c r="D5269" t="s">
        <v>5143</v>
      </c>
      <c r="E5269">
        <v>11</v>
      </c>
      <c r="F5269" t="s">
        <v>61</v>
      </c>
      <c r="G5269" t="s">
        <v>50</v>
      </c>
      <c r="H5269" t="s">
        <v>183</v>
      </c>
      <c r="I5269" t="s">
        <v>52</v>
      </c>
      <c r="J5269" t="s">
        <v>53</v>
      </c>
      <c r="K5269" t="s">
        <v>66</v>
      </c>
      <c r="L5269" t="s">
        <v>92</v>
      </c>
      <c r="M5269" t="s">
        <v>56</v>
      </c>
      <c r="N5269" t="s">
        <v>94</v>
      </c>
      <c r="O5269" t="s">
        <v>120</v>
      </c>
      <c r="P5269">
        <v>48</v>
      </c>
      <c r="Q5269">
        <v>48</v>
      </c>
      <c r="R5269">
        <v>46</v>
      </c>
      <c r="S5269">
        <v>1</v>
      </c>
      <c r="T5269">
        <f t="shared" si="738"/>
        <v>45</v>
      </c>
      <c r="U5269">
        <v>45</v>
      </c>
      <c r="V5269">
        <f t="shared" si="739"/>
        <v>0</v>
      </c>
      <c r="W5269" s="3">
        <f t="shared" si="740"/>
        <v>2.1739130434782608E-2</v>
      </c>
      <c r="X5269">
        <v>41</v>
      </c>
      <c r="Y5269" s="4">
        <v>4.9000000000000004</v>
      </c>
      <c r="Z5269" s="4">
        <v>1.4</v>
      </c>
      <c r="AA5269" s="5">
        <v>33913.64</v>
      </c>
      <c r="AB5269" s="5">
        <f t="shared" si="741"/>
        <v>1526113.8</v>
      </c>
      <c r="AC5269" s="5">
        <v>23776.23</v>
      </c>
      <c r="AD5269" s="5">
        <f t="shared" si="742"/>
        <v>1093706.58</v>
      </c>
      <c r="AE5269" s="5">
        <v>82725.03</v>
      </c>
      <c r="AF5269" s="5">
        <v>20796.169999999998</v>
      </c>
      <c r="AG5269" s="5">
        <v>10798.09</v>
      </c>
      <c r="AH5269" s="5">
        <v>2030</v>
      </c>
      <c r="AI5269" s="5">
        <v>3200</v>
      </c>
      <c r="AJ5269">
        <v>0</v>
      </c>
      <c r="AK5269" s="5">
        <v>0</v>
      </c>
      <c r="AL5269" s="5">
        <v>0</v>
      </c>
      <c r="AM5269" s="5">
        <v>28640.39</v>
      </c>
      <c r="AN5269">
        <v>4</v>
      </c>
      <c r="AO5269">
        <v>2</v>
      </c>
      <c r="AP5269" t="str">
        <f t="shared" si="743"/>
        <v>Yes</v>
      </c>
      <c r="AQ5269">
        <v>1</v>
      </c>
      <c r="AR5269" s="5">
        <f t="shared" si="744"/>
        <v>1241896.26</v>
      </c>
      <c r="AS5269" s="5">
        <f t="shared" si="745"/>
        <v>284217.53999999998</v>
      </c>
      <c r="AT5269" t="s">
        <v>59</v>
      </c>
      <c r="AU5269" t="s">
        <v>6164</v>
      </c>
      <c r="AV5269" t="s">
        <v>6165</v>
      </c>
      <c r="AW5269" t="s">
        <v>6166</v>
      </c>
      <c r="AX5269" t="s">
        <v>6167</v>
      </c>
      <c r="AY5269">
        <v>51</v>
      </c>
      <c r="AZ5269">
        <v>0</v>
      </c>
      <c r="BA5269">
        <v>0</v>
      </c>
      <c r="BB5269" t="s">
        <v>6168</v>
      </c>
      <c r="BC5269">
        <v>0</v>
      </c>
      <c r="BD5269">
        <v>0</v>
      </c>
      <c r="BE5269" t="s">
        <v>6169</v>
      </c>
      <c r="BF5269" t="s">
        <v>6170</v>
      </c>
      <c r="BG5269">
        <v>1</v>
      </c>
      <c r="BH5269" t="s">
        <v>6179</v>
      </c>
      <c r="BI5269">
        <v>53</v>
      </c>
      <c r="BJ5269" t="s">
        <v>6187</v>
      </c>
      <c r="BK5269">
        <v>0</v>
      </c>
      <c r="BL5269">
        <v>77</v>
      </c>
      <c r="BM5269" s="3">
        <f t="shared" si="746"/>
        <v>0.59740259740259738</v>
      </c>
    </row>
    <row r="5270" spans="1:65">
      <c r="A5270" t="s">
        <v>5411</v>
      </c>
      <c r="B5270" s="2">
        <v>45977</v>
      </c>
      <c r="C5270" t="s">
        <v>4641</v>
      </c>
      <c r="D5270" t="s">
        <v>5143</v>
      </c>
      <c r="E5270">
        <v>11</v>
      </c>
      <c r="F5270" t="s">
        <v>78</v>
      </c>
      <c r="G5270" t="s">
        <v>50</v>
      </c>
      <c r="H5270" t="s">
        <v>181</v>
      </c>
      <c r="I5270" t="s">
        <v>52</v>
      </c>
      <c r="J5270" t="s">
        <v>81</v>
      </c>
      <c r="K5270" t="s">
        <v>75</v>
      </c>
      <c r="L5270" t="s">
        <v>92</v>
      </c>
      <c r="M5270" t="s">
        <v>68</v>
      </c>
      <c r="N5270" t="s">
        <v>109</v>
      </c>
      <c r="O5270" t="s">
        <v>70</v>
      </c>
      <c r="P5270">
        <v>29</v>
      </c>
      <c r="Q5270">
        <v>40</v>
      </c>
      <c r="R5270">
        <v>38</v>
      </c>
      <c r="S5270">
        <v>2</v>
      </c>
      <c r="T5270">
        <f t="shared" si="738"/>
        <v>36</v>
      </c>
      <c r="U5270">
        <v>22</v>
      </c>
      <c r="V5270">
        <f t="shared" si="739"/>
        <v>14</v>
      </c>
      <c r="W5270" s="3">
        <f t="shared" si="740"/>
        <v>5.2631578947368418E-2</v>
      </c>
      <c r="X5270">
        <v>37</v>
      </c>
      <c r="Y5270" s="4">
        <v>5</v>
      </c>
      <c r="Z5270" s="4">
        <v>2.2000000000000002</v>
      </c>
      <c r="AA5270" s="5">
        <v>77014.78</v>
      </c>
      <c r="AB5270" s="5">
        <f t="shared" si="741"/>
        <v>1694325.16</v>
      </c>
      <c r="AC5270" s="5">
        <v>51185.919999999998</v>
      </c>
      <c r="AD5270" s="5">
        <f t="shared" si="742"/>
        <v>1945064.96</v>
      </c>
      <c r="AE5270" s="5">
        <v>121652.96</v>
      </c>
      <c r="AF5270" s="5">
        <v>36540.46</v>
      </c>
      <c r="AG5270" s="5">
        <v>11118.21</v>
      </c>
      <c r="AH5270" s="5">
        <v>3190</v>
      </c>
      <c r="AI5270" s="5">
        <v>13600</v>
      </c>
      <c r="AJ5270">
        <v>0</v>
      </c>
      <c r="AK5270" s="5">
        <v>0</v>
      </c>
      <c r="AL5270" s="5">
        <v>21964.33</v>
      </c>
      <c r="AM5270" s="5">
        <v>34136.33</v>
      </c>
      <c r="AN5270">
        <v>8</v>
      </c>
      <c r="AO5270">
        <v>10</v>
      </c>
      <c r="AP5270" t="str">
        <f t="shared" si="743"/>
        <v>No</v>
      </c>
      <c r="AQ5270">
        <v>1</v>
      </c>
      <c r="AR5270" s="5">
        <f t="shared" si="744"/>
        <v>2187267.25</v>
      </c>
      <c r="AS5270" s="5">
        <f t="shared" si="745"/>
        <v>-492942.09</v>
      </c>
      <c r="AT5270" t="s">
        <v>116</v>
      </c>
      <c r="AU5270" t="s">
        <v>6164</v>
      </c>
      <c r="AV5270" t="s">
        <v>6165</v>
      </c>
      <c r="AW5270" t="s">
        <v>6166</v>
      </c>
      <c r="AX5270" t="s">
        <v>6167</v>
      </c>
      <c r="AY5270">
        <v>39</v>
      </c>
      <c r="AZ5270">
        <v>7</v>
      </c>
      <c r="BA5270">
        <v>57</v>
      </c>
      <c r="BB5270" t="s">
        <v>6220</v>
      </c>
      <c r="BC5270">
        <v>2</v>
      </c>
      <c r="BD5270">
        <v>0</v>
      </c>
      <c r="BE5270" t="s">
        <v>6178</v>
      </c>
      <c r="BF5270" t="s">
        <v>6176</v>
      </c>
      <c r="BG5270">
        <v>0</v>
      </c>
      <c r="BH5270" t="s">
        <v>6171</v>
      </c>
      <c r="BI5270">
        <v>59</v>
      </c>
      <c r="BJ5270" t="s">
        <v>6187</v>
      </c>
      <c r="BK5270">
        <v>0</v>
      </c>
      <c r="BL5270">
        <v>48</v>
      </c>
      <c r="BM5270" s="3">
        <f t="shared" si="746"/>
        <v>0.79166666666666663</v>
      </c>
    </row>
    <row r="5271" spans="1:65">
      <c r="A5271" t="s">
        <v>5412</v>
      </c>
      <c r="B5271" s="2">
        <v>45977</v>
      </c>
      <c r="C5271" t="s">
        <v>4641</v>
      </c>
      <c r="D5271" t="s">
        <v>5143</v>
      </c>
      <c r="E5271">
        <v>11</v>
      </c>
      <c r="F5271" t="s">
        <v>61</v>
      </c>
      <c r="G5271" t="s">
        <v>79</v>
      </c>
      <c r="H5271" t="s">
        <v>123</v>
      </c>
      <c r="I5271" t="s">
        <v>64</v>
      </c>
      <c r="J5271" t="s">
        <v>53</v>
      </c>
      <c r="K5271" t="s">
        <v>75</v>
      </c>
      <c r="L5271" t="s">
        <v>55</v>
      </c>
      <c r="M5271" t="s">
        <v>56</v>
      </c>
      <c r="N5271" t="s">
        <v>76</v>
      </c>
      <c r="O5271" t="s">
        <v>82</v>
      </c>
      <c r="P5271">
        <v>70</v>
      </c>
      <c r="Q5271">
        <v>74</v>
      </c>
      <c r="R5271">
        <v>75</v>
      </c>
      <c r="S5271">
        <v>2</v>
      </c>
      <c r="T5271">
        <f t="shared" si="738"/>
        <v>73</v>
      </c>
      <c r="U5271">
        <v>68</v>
      </c>
      <c r="V5271">
        <f t="shared" si="739"/>
        <v>5</v>
      </c>
      <c r="W5271" s="3">
        <f t="shared" si="740"/>
        <v>2.6666666666666668E-2</v>
      </c>
      <c r="X5271">
        <v>24</v>
      </c>
      <c r="Y5271" s="4">
        <v>5</v>
      </c>
      <c r="Z5271" s="4">
        <v>1.5</v>
      </c>
      <c r="AA5271" s="5">
        <v>36383.46</v>
      </c>
      <c r="AB5271" s="5">
        <f t="shared" si="741"/>
        <v>2474075.2799999998</v>
      </c>
      <c r="AC5271" s="5">
        <v>23684</v>
      </c>
      <c r="AD5271" s="5">
        <f t="shared" si="742"/>
        <v>1776300</v>
      </c>
      <c r="AE5271" s="5">
        <v>123041.16</v>
      </c>
      <c r="AF5271" s="5">
        <v>32672.53</v>
      </c>
      <c r="AG5271" s="5">
        <v>8616.57</v>
      </c>
      <c r="AH5271" s="5">
        <v>2175</v>
      </c>
      <c r="AI5271" s="5">
        <v>6400</v>
      </c>
      <c r="AJ5271">
        <v>0</v>
      </c>
      <c r="AK5271" s="5">
        <v>0</v>
      </c>
      <c r="AL5271" s="5">
        <v>3434.85</v>
      </c>
      <c r="AM5271" s="5">
        <v>55359.82</v>
      </c>
      <c r="AN5271">
        <v>4</v>
      </c>
      <c r="AO5271">
        <v>7</v>
      </c>
      <c r="AP5271" t="str">
        <f t="shared" si="743"/>
        <v>No</v>
      </c>
      <c r="AQ5271">
        <v>2</v>
      </c>
      <c r="AR5271" s="5">
        <f t="shared" si="744"/>
        <v>2007999.93</v>
      </c>
      <c r="AS5271" s="5">
        <f t="shared" si="745"/>
        <v>466075.35</v>
      </c>
      <c r="AT5271" t="s">
        <v>59</v>
      </c>
      <c r="AU5271" t="s">
        <v>6164</v>
      </c>
      <c r="AV5271" t="s">
        <v>6165</v>
      </c>
      <c r="AW5271" t="s">
        <v>6166</v>
      </c>
      <c r="AX5271" t="s">
        <v>6184</v>
      </c>
      <c r="AY5271">
        <v>71</v>
      </c>
      <c r="AZ5271">
        <v>0</v>
      </c>
      <c r="BA5271">
        <v>30</v>
      </c>
      <c r="BB5271" t="s">
        <v>6180</v>
      </c>
      <c r="BC5271">
        <v>0</v>
      </c>
      <c r="BD5271">
        <v>3</v>
      </c>
      <c r="BE5271" t="s">
        <v>6218</v>
      </c>
      <c r="BF5271" t="s">
        <v>6170</v>
      </c>
      <c r="BG5271">
        <v>1</v>
      </c>
      <c r="BH5271" t="s">
        <v>6179</v>
      </c>
      <c r="BI5271">
        <v>56</v>
      </c>
      <c r="BJ5271" t="s">
        <v>6187</v>
      </c>
      <c r="BK5271">
        <v>0</v>
      </c>
      <c r="BL5271">
        <v>80</v>
      </c>
      <c r="BM5271" s="3">
        <f t="shared" si="746"/>
        <v>0.9375</v>
      </c>
    </row>
    <row r="5272" spans="1:65">
      <c r="A5272" t="s">
        <v>5413</v>
      </c>
      <c r="B5272" s="2">
        <v>45977</v>
      </c>
      <c r="C5272" t="s">
        <v>4641</v>
      </c>
      <c r="D5272" t="s">
        <v>5143</v>
      </c>
      <c r="E5272">
        <v>11</v>
      </c>
      <c r="F5272" t="s">
        <v>72</v>
      </c>
      <c r="G5272" t="s">
        <v>50</v>
      </c>
      <c r="H5272" t="s">
        <v>119</v>
      </c>
      <c r="I5272" t="s">
        <v>74</v>
      </c>
      <c r="J5272" t="s">
        <v>65</v>
      </c>
      <c r="K5272" t="s">
        <v>75</v>
      </c>
      <c r="L5272" t="s">
        <v>55</v>
      </c>
      <c r="M5272" t="s">
        <v>56</v>
      </c>
      <c r="N5272" t="s">
        <v>57</v>
      </c>
      <c r="O5272" t="s">
        <v>82</v>
      </c>
      <c r="P5272">
        <v>47</v>
      </c>
      <c r="Q5272">
        <v>47</v>
      </c>
      <c r="R5272">
        <v>49</v>
      </c>
      <c r="S5272">
        <v>1</v>
      </c>
      <c r="T5272">
        <f t="shared" si="738"/>
        <v>48</v>
      </c>
      <c r="U5272">
        <v>45</v>
      </c>
      <c r="V5272">
        <f t="shared" si="739"/>
        <v>3</v>
      </c>
      <c r="W5272" s="3">
        <f t="shared" si="740"/>
        <v>2.0408163265306121E-2</v>
      </c>
      <c r="X5272">
        <v>22</v>
      </c>
      <c r="Y5272" s="4">
        <v>8.6999999999999993</v>
      </c>
      <c r="Z5272" s="4">
        <v>1.9</v>
      </c>
      <c r="AA5272" s="5">
        <v>51793.4</v>
      </c>
      <c r="AB5272" s="5">
        <f t="shared" si="741"/>
        <v>2330703</v>
      </c>
      <c r="AC5272" s="5">
        <v>34897.160000000003</v>
      </c>
      <c r="AD5272" s="5">
        <f t="shared" si="742"/>
        <v>1709960.84</v>
      </c>
      <c r="AE5272" s="5">
        <v>110444.93</v>
      </c>
      <c r="AF5272" s="5">
        <v>29413.48</v>
      </c>
      <c r="AG5272" s="5">
        <v>9454.01</v>
      </c>
      <c r="AH5272" s="5">
        <v>2755</v>
      </c>
      <c r="AI5272" s="5">
        <v>4600</v>
      </c>
      <c r="AJ5272">
        <v>0</v>
      </c>
      <c r="AK5272" s="5">
        <v>0</v>
      </c>
      <c r="AL5272" s="5">
        <v>3062.4</v>
      </c>
      <c r="AM5272" s="5">
        <v>37673.14</v>
      </c>
      <c r="AN5272">
        <v>4</v>
      </c>
      <c r="AO5272">
        <v>7</v>
      </c>
      <c r="AP5272" t="str">
        <f t="shared" si="743"/>
        <v>No</v>
      </c>
      <c r="AQ5272">
        <v>2</v>
      </c>
      <c r="AR5272" s="5">
        <f t="shared" si="744"/>
        <v>1907363.8</v>
      </c>
      <c r="AS5272" s="5">
        <f t="shared" si="745"/>
        <v>423339.2</v>
      </c>
      <c r="AT5272" t="s">
        <v>59</v>
      </c>
      <c r="AU5272" t="s">
        <v>6164</v>
      </c>
      <c r="AV5272" t="s">
        <v>6165</v>
      </c>
      <c r="AW5272" t="s">
        <v>6166</v>
      </c>
      <c r="AX5272" t="s">
        <v>6177</v>
      </c>
      <c r="AY5272">
        <v>49</v>
      </c>
      <c r="AZ5272">
        <v>0</v>
      </c>
      <c r="BA5272">
        <v>22</v>
      </c>
      <c r="BB5272" t="s">
        <v>6180</v>
      </c>
      <c r="BC5272">
        <v>1</v>
      </c>
      <c r="BD5272">
        <v>2</v>
      </c>
      <c r="BE5272" t="s">
        <v>6219</v>
      </c>
      <c r="BF5272" t="s">
        <v>6170</v>
      </c>
      <c r="BG5272">
        <v>1</v>
      </c>
      <c r="BH5272" t="s">
        <v>6186</v>
      </c>
      <c r="BI5272">
        <v>49</v>
      </c>
      <c r="BJ5272" t="s">
        <v>6172</v>
      </c>
      <c r="BK5272">
        <v>0</v>
      </c>
      <c r="BL5272">
        <v>64</v>
      </c>
      <c r="BM5272" s="3">
        <f t="shared" si="746"/>
        <v>0.765625</v>
      </c>
    </row>
    <row r="5273" spans="1:65">
      <c r="A5273" t="s">
        <v>5414</v>
      </c>
      <c r="B5273" s="2">
        <v>45977</v>
      </c>
      <c r="C5273" t="s">
        <v>4641</v>
      </c>
      <c r="D5273" t="s">
        <v>5143</v>
      </c>
      <c r="E5273">
        <v>11</v>
      </c>
      <c r="F5273" t="s">
        <v>61</v>
      </c>
      <c r="G5273" t="s">
        <v>62</v>
      </c>
      <c r="H5273" t="s">
        <v>63</v>
      </c>
      <c r="I5273" t="s">
        <v>74</v>
      </c>
      <c r="J5273" t="s">
        <v>65</v>
      </c>
      <c r="K5273" t="s">
        <v>75</v>
      </c>
      <c r="L5273" t="s">
        <v>92</v>
      </c>
      <c r="M5273" t="s">
        <v>56</v>
      </c>
      <c r="N5273" t="s">
        <v>76</v>
      </c>
      <c r="O5273" t="s">
        <v>82</v>
      </c>
      <c r="P5273">
        <v>47</v>
      </c>
      <c r="Q5273">
        <v>49</v>
      </c>
      <c r="R5273">
        <v>49</v>
      </c>
      <c r="S5273">
        <v>1</v>
      </c>
      <c r="T5273">
        <f t="shared" si="738"/>
        <v>48</v>
      </c>
      <c r="U5273">
        <v>46</v>
      </c>
      <c r="V5273">
        <f t="shared" si="739"/>
        <v>2</v>
      </c>
      <c r="W5273" s="3">
        <f t="shared" si="740"/>
        <v>2.0408163265306121E-2</v>
      </c>
      <c r="X5273">
        <v>18</v>
      </c>
      <c r="Y5273" s="4">
        <v>9.9</v>
      </c>
      <c r="Z5273" s="4">
        <v>2.2999999999999998</v>
      </c>
      <c r="AA5273" s="5">
        <v>51733.64</v>
      </c>
      <c r="AB5273" s="5">
        <f t="shared" si="741"/>
        <v>2379747.44</v>
      </c>
      <c r="AC5273" s="5">
        <v>35380.230000000003</v>
      </c>
      <c r="AD5273" s="5">
        <f t="shared" si="742"/>
        <v>1733631.27</v>
      </c>
      <c r="AE5273" s="5">
        <v>108850.14</v>
      </c>
      <c r="AF5273" s="5">
        <v>30321.06</v>
      </c>
      <c r="AG5273" s="5">
        <v>8120.31</v>
      </c>
      <c r="AH5273" s="5">
        <v>3335</v>
      </c>
      <c r="AI5273" s="5">
        <v>4600</v>
      </c>
      <c r="AJ5273">
        <v>0</v>
      </c>
      <c r="AK5273" s="5">
        <v>0</v>
      </c>
      <c r="AL5273" s="5">
        <v>2018.95</v>
      </c>
      <c r="AM5273" s="5">
        <v>40175.620000000003</v>
      </c>
      <c r="AN5273">
        <v>4</v>
      </c>
      <c r="AO5273">
        <v>8</v>
      </c>
      <c r="AP5273" t="str">
        <f t="shared" si="743"/>
        <v>No</v>
      </c>
      <c r="AQ5273">
        <v>2</v>
      </c>
      <c r="AR5273" s="5">
        <f t="shared" si="744"/>
        <v>1931052.35</v>
      </c>
      <c r="AS5273" s="5">
        <f t="shared" si="745"/>
        <v>448695.09</v>
      </c>
      <c r="AT5273" t="s">
        <v>59</v>
      </c>
      <c r="AU5273" t="s">
        <v>6164</v>
      </c>
      <c r="AV5273" t="s">
        <v>6165</v>
      </c>
      <c r="AW5273" t="s">
        <v>6166</v>
      </c>
      <c r="AX5273" t="s">
        <v>6177</v>
      </c>
      <c r="AY5273">
        <v>48</v>
      </c>
      <c r="AZ5273">
        <v>0</v>
      </c>
      <c r="BA5273">
        <v>17</v>
      </c>
      <c r="BB5273" t="s">
        <v>6180</v>
      </c>
      <c r="BC5273">
        <v>1</v>
      </c>
      <c r="BD5273">
        <v>3</v>
      </c>
      <c r="BE5273" t="s">
        <v>6218</v>
      </c>
      <c r="BF5273" t="s">
        <v>6170</v>
      </c>
      <c r="BG5273">
        <v>0</v>
      </c>
      <c r="BH5273" t="s">
        <v>6171</v>
      </c>
      <c r="BI5273">
        <v>22</v>
      </c>
      <c r="BJ5273" t="s">
        <v>6172</v>
      </c>
      <c r="BK5273">
        <v>0</v>
      </c>
      <c r="BL5273">
        <v>60</v>
      </c>
      <c r="BM5273" s="3">
        <f t="shared" si="746"/>
        <v>0.81666666666666665</v>
      </c>
    </row>
    <row r="5274" spans="1:65">
      <c r="A5274" t="s">
        <v>5415</v>
      </c>
      <c r="B5274" s="2">
        <v>45977</v>
      </c>
      <c r="C5274" t="s">
        <v>4641</v>
      </c>
      <c r="D5274" t="s">
        <v>5143</v>
      </c>
      <c r="E5274">
        <v>11</v>
      </c>
      <c r="F5274" t="s">
        <v>61</v>
      </c>
      <c r="G5274" t="s">
        <v>79</v>
      </c>
      <c r="H5274" t="s">
        <v>84</v>
      </c>
      <c r="I5274" t="s">
        <v>74</v>
      </c>
      <c r="J5274" t="s">
        <v>65</v>
      </c>
      <c r="K5274" t="s">
        <v>66</v>
      </c>
      <c r="L5274" t="s">
        <v>92</v>
      </c>
      <c r="M5274" t="s">
        <v>56</v>
      </c>
      <c r="N5274" t="s">
        <v>94</v>
      </c>
      <c r="O5274" t="s">
        <v>120</v>
      </c>
      <c r="P5274">
        <v>46</v>
      </c>
      <c r="Q5274">
        <v>47</v>
      </c>
      <c r="R5274">
        <v>46</v>
      </c>
      <c r="S5274">
        <v>1</v>
      </c>
      <c r="T5274">
        <f t="shared" si="738"/>
        <v>45</v>
      </c>
      <c r="U5274">
        <v>44</v>
      </c>
      <c r="V5274">
        <f t="shared" si="739"/>
        <v>1</v>
      </c>
      <c r="W5274" s="3">
        <f t="shared" si="740"/>
        <v>2.1739130434782608E-2</v>
      </c>
      <c r="X5274">
        <v>25</v>
      </c>
      <c r="Y5274" s="4">
        <v>4.0999999999999996</v>
      </c>
      <c r="Z5274" s="4">
        <v>0.8</v>
      </c>
      <c r="AA5274" s="5">
        <v>49116.81</v>
      </c>
      <c r="AB5274" s="5">
        <f t="shared" si="741"/>
        <v>2161139.64</v>
      </c>
      <c r="AC5274" s="5">
        <v>35096.1</v>
      </c>
      <c r="AD5274" s="5">
        <f t="shared" si="742"/>
        <v>1614420.6</v>
      </c>
      <c r="AE5274" s="5">
        <v>103212.98</v>
      </c>
      <c r="AF5274" s="5">
        <v>28544.26</v>
      </c>
      <c r="AG5274" s="5">
        <v>9044.18</v>
      </c>
      <c r="AH5274" s="5">
        <v>1160</v>
      </c>
      <c r="AI5274" s="5">
        <v>4600</v>
      </c>
      <c r="AJ5274">
        <v>0</v>
      </c>
      <c r="AK5274" s="5">
        <v>0</v>
      </c>
      <c r="AL5274" s="5">
        <v>1032.6099999999999</v>
      </c>
      <c r="AM5274" s="5">
        <v>30278.39</v>
      </c>
      <c r="AN5274">
        <v>4</v>
      </c>
      <c r="AO5274">
        <v>2</v>
      </c>
      <c r="AP5274" t="str">
        <f t="shared" si="743"/>
        <v>Yes</v>
      </c>
      <c r="AQ5274">
        <v>1</v>
      </c>
      <c r="AR5274" s="5">
        <f t="shared" si="744"/>
        <v>1792293.02</v>
      </c>
      <c r="AS5274" s="5">
        <f t="shared" si="745"/>
        <v>368846.62</v>
      </c>
      <c r="AT5274" t="s">
        <v>59</v>
      </c>
      <c r="AU5274" t="s">
        <v>6164</v>
      </c>
      <c r="AV5274" t="s">
        <v>6165</v>
      </c>
      <c r="AW5274" t="s">
        <v>6166</v>
      </c>
      <c r="AX5274" t="s">
        <v>6167</v>
      </c>
      <c r="AY5274">
        <v>47</v>
      </c>
      <c r="AZ5274">
        <v>1</v>
      </c>
      <c r="BA5274">
        <v>11</v>
      </c>
      <c r="BB5274" t="s">
        <v>6198</v>
      </c>
      <c r="BC5274">
        <v>0</v>
      </c>
      <c r="BD5274">
        <v>0</v>
      </c>
      <c r="BE5274" t="s">
        <v>6169</v>
      </c>
      <c r="BF5274" t="s">
        <v>6170</v>
      </c>
      <c r="BG5274">
        <v>0</v>
      </c>
      <c r="BH5274" t="s">
        <v>6171</v>
      </c>
      <c r="BI5274">
        <v>21</v>
      </c>
      <c r="BJ5274" t="s">
        <v>6172</v>
      </c>
      <c r="BK5274">
        <v>0</v>
      </c>
      <c r="BL5274">
        <v>60</v>
      </c>
      <c r="BM5274" s="3">
        <f t="shared" si="746"/>
        <v>0.76666666666666672</v>
      </c>
    </row>
    <row r="5275" spans="1:65">
      <c r="A5275" t="s">
        <v>5416</v>
      </c>
      <c r="B5275" s="2">
        <v>45978</v>
      </c>
      <c r="C5275" t="s">
        <v>4641</v>
      </c>
      <c r="D5275" t="s">
        <v>5143</v>
      </c>
      <c r="E5275">
        <v>11</v>
      </c>
      <c r="F5275" t="s">
        <v>61</v>
      </c>
      <c r="G5275" t="s">
        <v>50</v>
      </c>
      <c r="H5275" t="s">
        <v>127</v>
      </c>
      <c r="I5275" t="s">
        <v>52</v>
      </c>
      <c r="J5275" t="s">
        <v>65</v>
      </c>
      <c r="K5275" t="s">
        <v>66</v>
      </c>
      <c r="L5275" t="s">
        <v>87</v>
      </c>
      <c r="M5275" t="s">
        <v>56</v>
      </c>
      <c r="N5275" t="s">
        <v>76</v>
      </c>
      <c r="O5275" t="s">
        <v>120</v>
      </c>
      <c r="P5275">
        <v>52</v>
      </c>
      <c r="Q5275">
        <v>52</v>
      </c>
      <c r="R5275">
        <v>49</v>
      </c>
      <c r="S5275">
        <v>1</v>
      </c>
      <c r="T5275">
        <f t="shared" si="738"/>
        <v>48</v>
      </c>
      <c r="U5275">
        <v>48</v>
      </c>
      <c r="V5275">
        <f t="shared" si="739"/>
        <v>0</v>
      </c>
      <c r="W5275" s="3">
        <f t="shared" si="740"/>
        <v>2.0408163265306121E-2</v>
      </c>
      <c r="X5275">
        <v>32</v>
      </c>
      <c r="Y5275" s="4">
        <v>8.1999999999999993</v>
      </c>
      <c r="Z5275" s="4">
        <v>1.4</v>
      </c>
      <c r="AA5275" s="5">
        <v>49428.639999999999</v>
      </c>
      <c r="AB5275" s="5">
        <f t="shared" si="741"/>
        <v>2372574.7200000002</v>
      </c>
      <c r="AC5275" s="5">
        <v>35806.870000000003</v>
      </c>
      <c r="AD5275" s="5">
        <f t="shared" si="742"/>
        <v>1754536.63</v>
      </c>
      <c r="AE5275" s="5">
        <v>112179.16</v>
      </c>
      <c r="AF5275" s="5">
        <v>29633.39</v>
      </c>
      <c r="AG5275" s="5">
        <v>9458.5499999999993</v>
      </c>
      <c r="AH5275" s="5">
        <v>2030</v>
      </c>
      <c r="AI5275" s="5">
        <v>4600</v>
      </c>
      <c r="AJ5275">
        <v>0</v>
      </c>
      <c r="AK5275" s="5">
        <v>0</v>
      </c>
      <c r="AL5275" s="5">
        <v>0</v>
      </c>
      <c r="AM5275" s="5">
        <v>29969.65</v>
      </c>
      <c r="AN5275">
        <v>4</v>
      </c>
      <c r="AO5275">
        <v>3</v>
      </c>
      <c r="AP5275" t="str">
        <f t="shared" si="743"/>
        <v>Yes</v>
      </c>
      <c r="AQ5275">
        <v>0</v>
      </c>
      <c r="AR5275" s="5">
        <f t="shared" si="744"/>
        <v>1942407.38</v>
      </c>
      <c r="AS5275" s="5">
        <f t="shared" si="745"/>
        <v>430167.34</v>
      </c>
      <c r="AT5275" t="s">
        <v>59</v>
      </c>
      <c r="AU5275" t="s">
        <v>6164</v>
      </c>
      <c r="AV5275" t="s">
        <v>6165</v>
      </c>
      <c r="AW5275" t="s">
        <v>6166</v>
      </c>
      <c r="AX5275" t="s">
        <v>6177</v>
      </c>
      <c r="AY5275">
        <v>55</v>
      </c>
      <c r="AZ5275">
        <v>0</v>
      </c>
      <c r="BA5275">
        <v>0</v>
      </c>
      <c r="BB5275" t="s">
        <v>6168</v>
      </c>
      <c r="BC5275">
        <v>0</v>
      </c>
      <c r="BD5275">
        <v>0</v>
      </c>
      <c r="BE5275" t="s">
        <v>6169</v>
      </c>
      <c r="BF5275" t="s">
        <v>6170</v>
      </c>
      <c r="BG5275">
        <v>0</v>
      </c>
      <c r="BH5275" t="s">
        <v>6171</v>
      </c>
      <c r="BI5275">
        <v>34</v>
      </c>
      <c r="BJ5275" t="s">
        <v>6172</v>
      </c>
      <c r="BK5275">
        <v>0</v>
      </c>
      <c r="BL5275">
        <v>58</v>
      </c>
      <c r="BM5275" s="3">
        <f t="shared" si="746"/>
        <v>0.84482758620689657</v>
      </c>
    </row>
    <row r="5276" spans="1:65">
      <c r="A5276" t="s">
        <v>5417</v>
      </c>
      <c r="B5276" s="2">
        <v>45978</v>
      </c>
      <c r="C5276" t="s">
        <v>4641</v>
      </c>
      <c r="D5276" t="s">
        <v>5143</v>
      </c>
      <c r="E5276">
        <v>11</v>
      </c>
      <c r="F5276" t="s">
        <v>78</v>
      </c>
      <c r="G5276" t="s">
        <v>62</v>
      </c>
      <c r="H5276" t="s">
        <v>190</v>
      </c>
      <c r="I5276" t="s">
        <v>52</v>
      </c>
      <c r="J5276" t="s">
        <v>53</v>
      </c>
      <c r="K5276" t="s">
        <v>75</v>
      </c>
      <c r="L5276" t="s">
        <v>67</v>
      </c>
      <c r="M5276" t="s">
        <v>68</v>
      </c>
      <c r="N5276" t="s">
        <v>109</v>
      </c>
      <c r="O5276" t="s">
        <v>120</v>
      </c>
      <c r="P5276">
        <v>66</v>
      </c>
      <c r="Q5276">
        <v>69</v>
      </c>
      <c r="R5276">
        <v>68</v>
      </c>
      <c r="S5276">
        <v>6</v>
      </c>
      <c r="T5276">
        <f t="shared" si="738"/>
        <v>62</v>
      </c>
      <c r="U5276">
        <v>62</v>
      </c>
      <c r="V5276">
        <f t="shared" si="739"/>
        <v>0</v>
      </c>
      <c r="W5276" s="3">
        <f t="shared" si="740"/>
        <v>8.8235294117647065E-2</v>
      </c>
      <c r="X5276">
        <v>25</v>
      </c>
      <c r="Y5276" s="4">
        <v>0</v>
      </c>
      <c r="Z5276" s="4">
        <v>0.7</v>
      </c>
      <c r="AA5276" s="5">
        <v>35863.949999999997</v>
      </c>
      <c r="AB5276" s="5">
        <f t="shared" si="741"/>
        <v>2223564.9</v>
      </c>
      <c r="AC5276" s="5">
        <v>21876.23</v>
      </c>
      <c r="AD5276" s="5">
        <f t="shared" si="742"/>
        <v>1487583.64</v>
      </c>
      <c r="AE5276" s="5">
        <v>122187.96</v>
      </c>
      <c r="AF5276" s="5">
        <v>31420.52</v>
      </c>
      <c r="AG5276" s="5">
        <v>9592.82</v>
      </c>
      <c r="AH5276" s="5">
        <v>1015</v>
      </c>
      <c r="AI5276" s="5">
        <v>22891.21</v>
      </c>
      <c r="AJ5276">
        <v>2</v>
      </c>
      <c r="AK5276" s="5">
        <v>17422.28</v>
      </c>
      <c r="AL5276" s="5">
        <v>0</v>
      </c>
      <c r="AM5276" s="5">
        <v>91822.07</v>
      </c>
      <c r="AN5276">
        <v>8</v>
      </c>
      <c r="AO5276">
        <v>7</v>
      </c>
      <c r="AP5276" t="str">
        <f t="shared" si="743"/>
        <v>Yes</v>
      </c>
      <c r="AQ5276">
        <v>3</v>
      </c>
      <c r="AR5276" s="5">
        <f t="shared" si="744"/>
        <v>1783935.5</v>
      </c>
      <c r="AS5276" s="5">
        <f t="shared" si="745"/>
        <v>439629.4</v>
      </c>
      <c r="AT5276" t="s">
        <v>1641</v>
      </c>
      <c r="AU5276" t="s">
        <v>6189</v>
      </c>
      <c r="AV5276" t="s">
        <v>6201</v>
      </c>
      <c r="AW5276" t="s">
        <v>6175</v>
      </c>
      <c r="AX5276" t="s">
        <v>6167</v>
      </c>
      <c r="AY5276">
        <v>68</v>
      </c>
      <c r="AZ5276">
        <v>0</v>
      </c>
      <c r="BA5276">
        <v>0</v>
      </c>
      <c r="BB5276" t="s">
        <v>6168</v>
      </c>
      <c r="BC5276">
        <v>0</v>
      </c>
      <c r="BD5276">
        <v>0</v>
      </c>
      <c r="BE5276" t="s">
        <v>6169</v>
      </c>
      <c r="BF5276" t="s">
        <v>6210</v>
      </c>
      <c r="BG5276">
        <v>1</v>
      </c>
      <c r="BH5276" t="s">
        <v>6186</v>
      </c>
      <c r="BI5276">
        <v>38</v>
      </c>
      <c r="BJ5276" t="s">
        <v>6172</v>
      </c>
      <c r="BK5276">
        <v>0</v>
      </c>
      <c r="BL5276">
        <v>74</v>
      </c>
      <c r="BM5276" s="3">
        <f t="shared" si="746"/>
        <v>0.91891891891891897</v>
      </c>
    </row>
    <row r="5277" spans="1:65">
      <c r="A5277" t="s">
        <v>5418</v>
      </c>
      <c r="B5277" s="2">
        <v>45978</v>
      </c>
      <c r="C5277" t="s">
        <v>4641</v>
      </c>
      <c r="D5277" t="s">
        <v>5143</v>
      </c>
      <c r="E5277">
        <v>11</v>
      </c>
      <c r="F5277" t="s">
        <v>49</v>
      </c>
      <c r="G5277" t="s">
        <v>79</v>
      </c>
      <c r="H5277" t="s">
        <v>260</v>
      </c>
      <c r="I5277" t="s">
        <v>52</v>
      </c>
      <c r="J5277" t="s">
        <v>81</v>
      </c>
      <c r="K5277" t="s">
        <v>75</v>
      </c>
      <c r="L5277" t="s">
        <v>67</v>
      </c>
      <c r="M5277" t="s">
        <v>68</v>
      </c>
      <c r="N5277" t="s">
        <v>94</v>
      </c>
      <c r="O5277" t="s">
        <v>82</v>
      </c>
      <c r="P5277">
        <v>29</v>
      </c>
      <c r="Q5277">
        <v>40</v>
      </c>
      <c r="R5277">
        <v>38</v>
      </c>
      <c r="S5277">
        <v>4</v>
      </c>
      <c r="T5277">
        <f t="shared" si="738"/>
        <v>34</v>
      </c>
      <c r="U5277">
        <v>22</v>
      </c>
      <c r="V5277">
        <f t="shared" si="739"/>
        <v>12</v>
      </c>
      <c r="W5277" s="3">
        <f t="shared" si="740"/>
        <v>0.10526315789473684</v>
      </c>
      <c r="X5277">
        <v>160</v>
      </c>
      <c r="Y5277" s="4">
        <v>7.6</v>
      </c>
      <c r="Z5277" s="4">
        <v>7.3</v>
      </c>
      <c r="AA5277" s="5">
        <v>78249.119999999995</v>
      </c>
      <c r="AB5277" s="5">
        <f t="shared" si="741"/>
        <v>1721480.64</v>
      </c>
      <c r="AC5277" s="5">
        <v>49225.84</v>
      </c>
      <c r="AD5277" s="5">
        <f t="shared" si="742"/>
        <v>1870581.92</v>
      </c>
      <c r="AE5277" s="5">
        <v>120211.67</v>
      </c>
      <c r="AF5277" s="5">
        <v>40637.050000000003</v>
      </c>
      <c r="AG5277" s="5">
        <v>51543.199999999997</v>
      </c>
      <c r="AH5277" s="5">
        <v>10585</v>
      </c>
      <c r="AI5277" s="5">
        <v>31034.799999999999</v>
      </c>
      <c r="AJ5277">
        <v>1</v>
      </c>
      <c r="AK5277" s="5">
        <v>23024.400000000001</v>
      </c>
      <c r="AL5277" s="5">
        <v>17930.5</v>
      </c>
      <c r="AM5277" s="5">
        <v>14999.69</v>
      </c>
      <c r="AN5277">
        <v>4</v>
      </c>
      <c r="AO5277">
        <v>4</v>
      </c>
      <c r="AP5277" t="str">
        <f t="shared" si="743"/>
        <v>Yes</v>
      </c>
      <c r="AQ5277">
        <v>2</v>
      </c>
      <c r="AR5277" s="5">
        <f t="shared" si="744"/>
        <v>2180548.23</v>
      </c>
      <c r="AS5277" s="5">
        <f t="shared" si="745"/>
        <v>-459067.59</v>
      </c>
      <c r="AT5277" t="s">
        <v>1641</v>
      </c>
      <c r="AU5277" t="s">
        <v>6189</v>
      </c>
      <c r="AV5277" t="s">
        <v>6201</v>
      </c>
      <c r="AW5277" t="s">
        <v>6175</v>
      </c>
      <c r="AX5277" t="s">
        <v>6202</v>
      </c>
      <c r="AY5277">
        <v>41</v>
      </c>
      <c r="AZ5277">
        <v>7</v>
      </c>
      <c r="BA5277">
        <v>68</v>
      </c>
      <c r="BB5277" t="s">
        <v>6220</v>
      </c>
      <c r="BC5277">
        <v>0</v>
      </c>
      <c r="BD5277">
        <v>0</v>
      </c>
      <c r="BE5277" t="s">
        <v>6169</v>
      </c>
      <c r="BF5277" t="s">
        <v>6212</v>
      </c>
      <c r="BG5277">
        <v>3</v>
      </c>
      <c r="BH5277" t="s">
        <v>6211</v>
      </c>
      <c r="BI5277">
        <v>111</v>
      </c>
      <c r="BJ5277" t="s">
        <v>6193</v>
      </c>
      <c r="BK5277">
        <v>0</v>
      </c>
      <c r="BL5277">
        <v>52</v>
      </c>
      <c r="BM5277" s="3">
        <f t="shared" si="746"/>
        <v>0.73076923076923073</v>
      </c>
    </row>
    <row r="5278" spans="1:65">
      <c r="A5278" t="s">
        <v>5419</v>
      </c>
      <c r="B5278" s="2">
        <v>45978</v>
      </c>
      <c r="C5278" t="s">
        <v>4641</v>
      </c>
      <c r="D5278" t="s">
        <v>5143</v>
      </c>
      <c r="E5278">
        <v>11</v>
      </c>
      <c r="F5278" t="s">
        <v>49</v>
      </c>
      <c r="G5278" t="s">
        <v>62</v>
      </c>
      <c r="H5278" t="s">
        <v>226</v>
      </c>
      <c r="I5278" t="s">
        <v>52</v>
      </c>
      <c r="J5278" t="s">
        <v>65</v>
      </c>
      <c r="K5278" t="s">
        <v>75</v>
      </c>
      <c r="L5278" t="s">
        <v>87</v>
      </c>
      <c r="M5278" t="s">
        <v>56</v>
      </c>
      <c r="N5278" t="s">
        <v>69</v>
      </c>
      <c r="O5278" t="s">
        <v>120</v>
      </c>
      <c r="P5278">
        <v>43</v>
      </c>
      <c r="Q5278">
        <v>45</v>
      </c>
      <c r="R5278">
        <v>43</v>
      </c>
      <c r="S5278">
        <v>1</v>
      </c>
      <c r="T5278">
        <f t="shared" si="738"/>
        <v>42</v>
      </c>
      <c r="U5278">
        <v>42</v>
      </c>
      <c r="V5278">
        <f t="shared" si="739"/>
        <v>0</v>
      </c>
      <c r="W5278" s="3">
        <f t="shared" si="740"/>
        <v>2.3255813953488372E-2</v>
      </c>
      <c r="X5278">
        <v>10</v>
      </c>
      <c r="Y5278" s="4">
        <v>2.8</v>
      </c>
      <c r="Z5278" s="4">
        <v>0.6</v>
      </c>
      <c r="AA5278" s="5">
        <v>51761.69</v>
      </c>
      <c r="AB5278" s="5">
        <f t="shared" si="741"/>
        <v>2173990.98</v>
      </c>
      <c r="AC5278" s="5">
        <v>35587.379999999997</v>
      </c>
      <c r="AD5278" s="5">
        <f t="shared" si="742"/>
        <v>1530257.34</v>
      </c>
      <c r="AE5278" s="5">
        <v>100140.68</v>
      </c>
      <c r="AF5278" s="5">
        <v>27830.41</v>
      </c>
      <c r="AG5278" s="5">
        <v>7567.26</v>
      </c>
      <c r="AH5278" s="5">
        <v>870</v>
      </c>
      <c r="AI5278" s="5">
        <v>4600</v>
      </c>
      <c r="AJ5278">
        <v>0</v>
      </c>
      <c r="AK5278" s="5">
        <v>0</v>
      </c>
      <c r="AL5278" s="5">
        <v>0</v>
      </c>
      <c r="AM5278" s="5">
        <v>28662.27</v>
      </c>
      <c r="AN5278">
        <v>4</v>
      </c>
      <c r="AO5278">
        <v>4</v>
      </c>
      <c r="AP5278" t="str">
        <f t="shared" si="743"/>
        <v>Yes</v>
      </c>
      <c r="AQ5278">
        <v>0</v>
      </c>
      <c r="AR5278" s="5">
        <f t="shared" si="744"/>
        <v>1699927.96</v>
      </c>
      <c r="AS5278" s="5">
        <f t="shared" si="745"/>
        <v>474063.02</v>
      </c>
      <c r="AT5278" t="s">
        <v>59</v>
      </c>
      <c r="AU5278" t="s">
        <v>6164</v>
      </c>
      <c r="AV5278" t="s">
        <v>6165</v>
      </c>
      <c r="AW5278" t="s">
        <v>6166</v>
      </c>
      <c r="AX5278" t="s">
        <v>6167</v>
      </c>
      <c r="AY5278">
        <v>46</v>
      </c>
      <c r="AZ5278">
        <v>0</v>
      </c>
      <c r="BA5278">
        <v>0</v>
      </c>
      <c r="BB5278" t="s">
        <v>6168</v>
      </c>
      <c r="BC5278">
        <v>0</v>
      </c>
      <c r="BD5278">
        <v>0</v>
      </c>
      <c r="BE5278" t="s">
        <v>6169</v>
      </c>
      <c r="BF5278" t="s">
        <v>6170</v>
      </c>
      <c r="BG5278">
        <v>0</v>
      </c>
      <c r="BH5278" t="s">
        <v>6171</v>
      </c>
      <c r="BI5278">
        <v>33</v>
      </c>
      <c r="BJ5278" t="s">
        <v>6172</v>
      </c>
      <c r="BK5278">
        <v>0</v>
      </c>
      <c r="BL5278">
        <v>59</v>
      </c>
      <c r="BM5278" s="3">
        <f t="shared" si="746"/>
        <v>0.72881355932203384</v>
      </c>
    </row>
    <row r="5279" spans="1:65">
      <c r="A5279" t="s">
        <v>5420</v>
      </c>
      <c r="B5279" s="2">
        <v>45978</v>
      </c>
      <c r="C5279" t="s">
        <v>4641</v>
      </c>
      <c r="D5279" t="s">
        <v>5143</v>
      </c>
      <c r="E5279">
        <v>11</v>
      </c>
      <c r="F5279" t="s">
        <v>78</v>
      </c>
      <c r="G5279" t="s">
        <v>50</v>
      </c>
      <c r="H5279" t="s">
        <v>181</v>
      </c>
      <c r="I5279" t="s">
        <v>64</v>
      </c>
      <c r="J5279" t="s">
        <v>53</v>
      </c>
      <c r="K5279" t="s">
        <v>75</v>
      </c>
      <c r="L5279" t="s">
        <v>92</v>
      </c>
      <c r="M5279" t="s">
        <v>56</v>
      </c>
      <c r="N5279" t="s">
        <v>57</v>
      </c>
      <c r="O5279" t="s">
        <v>120</v>
      </c>
      <c r="P5279">
        <v>71</v>
      </c>
      <c r="Q5279">
        <v>73</v>
      </c>
      <c r="R5279">
        <v>70</v>
      </c>
      <c r="S5279">
        <v>1</v>
      </c>
      <c r="T5279">
        <f t="shared" si="738"/>
        <v>69</v>
      </c>
      <c r="U5279">
        <v>69</v>
      </c>
      <c r="V5279">
        <f t="shared" si="739"/>
        <v>0</v>
      </c>
      <c r="W5279" s="3">
        <f t="shared" si="740"/>
        <v>1.4285714285714285E-2</v>
      </c>
      <c r="X5279">
        <v>22</v>
      </c>
      <c r="Y5279" s="4">
        <v>6.3</v>
      </c>
      <c r="Z5279" s="4">
        <v>1.3</v>
      </c>
      <c r="AA5279" s="5">
        <v>36187.18</v>
      </c>
      <c r="AB5279" s="5">
        <f t="shared" si="741"/>
        <v>2496915.42</v>
      </c>
      <c r="AC5279" s="5">
        <v>23719.200000000001</v>
      </c>
      <c r="AD5279" s="5">
        <f t="shared" si="742"/>
        <v>1660344</v>
      </c>
      <c r="AE5279" s="5">
        <v>117577.32</v>
      </c>
      <c r="AF5279" s="5">
        <v>32133.47</v>
      </c>
      <c r="AG5279" s="5">
        <v>9256.2800000000007</v>
      </c>
      <c r="AH5279" s="5">
        <v>1885</v>
      </c>
      <c r="AI5279" s="5">
        <v>3200</v>
      </c>
      <c r="AJ5279">
        <v>0</v>
      </c>
      <c r="AK5279" s="5">
        <v>0</v>
      </c>
      <c r="AL5279" s="5">
        <v>0</v>
      </c>
      <c r="AM5279" s="5">
        <v>45539.96</v>
      </c>
      <c r="AN5279">
        <v>4</v>
      </c>
      <c r="AO5279">
        <v>2</v>
      </c>
      <c r="AP5279" t="str">
        <f t="shared" si="743"/>
        <v>Yes</v>
      </c>
      <c r="AQ5279">
        <v>1</v>
      </c>
      <c r="AR5279" s="5">
        <f t="shared" si="744"/>
        <v>1869936.03</v>
      </c>
      <c r="AS5279" s="5">
        <f t="shared" si="745"/>
        <v>626979.39</v>
      </c>
      <c r="AT5279" t="s">
        <v>59</v>
      </c>
      <c r="AU5279" t="s">
        <v>6164</v>
      </c>
      <c r="AV5279" t="s">
        <v>6165</v>
      </c>
      <c r="AW5279" t="s">
        <v>6166</v>
      </c>
      <c r="AX5279" t="s">
        <v>6167</v>
      </c>
      <c r="AY5279">
        <v>74</v>
      </c>
      <c r="AZ5279">
        <v>0</v>
      </c>
      <c r="BA5279">
        <v>0</v>
      </c>
      <c r="BB5279" t="s">
        <v>6168</v>
      </c>
      <c r="BC5279">
        <v>0</v>
      </c>
      <c r="BD5279">
        <v>0</v>
      </c>
      <c r="BE5279" t="s">
        <v>6169</v>
      </c>
      <c r="BF5279" t="s">
        <v>6170</v>
      </c>
      <c r="BG5279">
        <v>0</v>
      </c>
      <c r="BH5279" t="s">
        <v>6171</v>
      </c>
      <c r="BI5279">
        <v>55</v>
      </c>
      <c r="BJ5279" t="s">
        <v>6187</v>
      </c>
      <c r="BK5279">
        <v>0</v>
      </c>
      <c r="BL5279">
        <v>78</v>
      </c>
      <c r="BM5279" s="3">
        <f t="shared" si="746"/>
        <v>0.89743589743589747</v>
      </c>
    </row>
    <row r="5280" spans="1:65">
      <c r="A5280" t="s">
        <v>5421</v>
      </c>
      <c r="B5280" s="2">
        <v>45978</v>
      </c>
      <c r="C5280" t="s">
        <v>4641</v>
      </c>
      <c r="D5280" t="s">
        <v>5143</v>
      </c>
      <c r="E5280">
        <v>11</v>
      </c>
      <c r="F5280" t="s">
        <v>49</v>
      </c>
      <c r="G5280" t="s">
        <v>50</v>
      </c>
      <c r="H5280" t="s">
        <v>89</v>
      </c>
      <c r="I5280" t="s">
        <v>64</v>
      </c>
      <c r="J5280" t="s">
        <v>53</v>
      </c>
      <c r="K5280" t="s">
        <v>66</v>
      </c>
      <c r="L5280" t="s">
        <v>67</v>
      </c>
      <c r="M5280" t="s">
        <v>56</v>
      </c>
      <c r="N5280" t="s">
        <v>57</v>
      </c>
      <c r="O5280" t="s">
        <v>82</v>
      </c>
      <c r="P5280">
        <v>49</v>
      </c>
      <c r="Q5280">
        <v>49</v>
      </c>
      <c r="R5280">
        <v>49</v>
      </c>
      <c r="S5280">
        <v>2</v>
      </c>
      <c r="T5280">
        <f t="shared" si="738"/>
        <v>47</v>
      </c>
      <c r="U5280">
        <v>47</v>
      </c>
      <c r="V5280">
        <f t="shared" si="739"/>
        <v>0</v>
      </c>
      <c r="W5280" s="3">
        <f t="shared" si="740"/>
        <v>4.0816326530612242E-2</v>
      </c>
      <c r="X5280">
        <v>36</v>
      </c>
      <c r="Y5280" s="4">
        <v>0.6</v>
      </c>
      <c r="Z5280" s="4">
        <v>0.8</v>
      </c>
      <c r="AA5280" s="5">
        <v>34154.04</v>
      </c>
      <c r="AB5280" s="5">
        <f t="shared" si="741"/>
        <v>1605239.88</v>
      </c>
      <c r="AC5280" s="5">
        <v>22848.240000000002</v>
      </c>
      <c r="AD5280" s="5">
        <f t="shared" si="742"/>
        <v>1119563.76</v>
      </c>
      <c r="AE5280" s="5">
        <v>81903.350000000006</v>
      </c>
      <c r="AF5280" s="5">
        <v>23380.14</v>
      </c>
      <c r="AG5280" s="5">
        <v>10331.23</v>
      </c>
      <c r="AH5280" s="5">
        <v>1160</v>
      </c>
      <c r="AI5280" s="5">
        <v>6400</v>
      </c>
      <c r="AJ5280">
        <v>0</v>
      </c>
      <c r="AK5280" s="5">
        <v>0</v>
      </c>
      <c r="AL5280" s="5">
        <v>0</v>
      </c>
      <c r="AM5280" s="5">
        <v>42718.879999999997</v>
      </c>
      <c r="AN5280">
        <v>4</v>
      </c>
      <c r="AO5280">
        <v>9</v>
      </c>
      <c r="AP5280" t="str">
        <f t="shared" si="743"/>
        <v>No</v>
      </c>
      <c r="AQ5280">
        <v>2</v>
      </c>
      <c r="AR5280" s="5">
        <f t="shared" si="744"/>
        <v>1285457.3600000001</v>
      </c>
      <c r="AS5280" s="5">
        <f t="shared" si="745"/>
        <v>319782.52</v>
      </c>
      <c r="AT5280" t="s">
        <v>59</v>
      </c>
      <c r="AU5280" t="s">
        <v>6164</v>
      </c>
      <c r="AV5280" t="s">
        <v>6165</v>
      </c>
      <c r="AW5280" t="s">
        <v>6166</v>
      </c>
      <c r="AX5280" t="s">
        <v>6184</v>
      </c>
      <c r="AY5280">
        <v>51</v>
      </c>
      <c r="AZ5280">
        <v>0</v>
      </c>
      <c r="BA5280">
        <v>0</v>
      </c>
      <c r="BB5280" t="s">
        <v>6168</v>
      </c>
      <c r="BC5280">
        <v>1</v>
      </c>
      <c r="BD5280">
        <v>4</v>
      </c>
      <c r="BE5280" t="s">
        <v>6219</v>
      </c>
      <c r="BF5280" t="s">
        <v>6176</v>
      </c>
      <c r="BG5280">
        <v>0</v>
      </c>
      <c r="BH5280" t="s">
        <v>6171</v>
      </c>
      <c r="BI5280">
        <v>38</v>
      </c>
      <c r="BJ5280" t="s">
        <v>6172</v>
      </c>
      <c r="BK5280">
        <v>0</v>
      </c>
      <c r="BL5280">
        <v>77</v>
      </c>
      <c r="BM5280" s="3">
        <f t="shared" si="746"/>
        <v>0.63636363636363635</v>
      </c>
    </row>
    <row r="5281" spans="1:65">
      <c r="A5281" t="s">
        <v>5422</v>
      </c>
      <c r="B5281" s="2">
        <v>45978</v>
      </c>
      <c r="C5281" t="s">
        <v>4641</v>
      </c>
      <c r="D5281" t="s">
        <v>5143</v>
      </c>
      <c r="E5281">
        <v>11</v>
      </c>
      <c r="F5281" t="s">
        <v>61</v>
      </c>
      <c r="G5281" t="s">
        <v>62</v>
      </c>
      <c r="H5281" t="s">
        <v>104</v>
      </c>
      <c r="I5281" t="s">
        <v>64</v>
      </c>
      <c r="J5281" t="s">
        <v>53</v>
      </c>
      <c r="K5281" t="s">
        <v>66</v>
      </c>
      <c r="L5281" t="s">
        <v>55</v>
      </c>
      <c r="M5281" t="s">
        <v>56</v>
      </c>
      <c r="N5281" t="s">
        <v>109</v>
      </c>
      <c r="O5281" t="s">
        <v>70</v>
      </c>
      <c r="P5281">
        <v>61</v>
      </c>
      <c r="Q5281">
        <v>63</v>
      </c>
      <c r="R5281">
        <v>62</v>
      </c>
      <c r="S5281">
        <v>1</v>
      </c>
      <c r="T5281">
        <f t="shared" si="738"/>
        <v>61</v>
      </c>
      <c r="U5281">
        <v>59</v>
      </c>
      <c r="V5281">
        <f t="shared" si="739"/>
        <v>2</v>
      </c>
      <c r="W5281" s="3">
        <f t="shared" si="740"/>
        <v>1.6129032258064516E-2</v>
      </c>
      <c r="X5281">
        <v>32</v>
      </c>
      <c r="Y5281" s="4">
        <v>4.3</v>
      </c>
      <c r="Z5281" s="4">
        <v>1.6</v>
      </c>
      <c r="AA5281" s="5">
        <v>33980.69</v>
      </c>
      <c r="AB5281" s="5">
        <f t="shared" si="741"/>
        <v>2004860.71</v>
      </c>
      <c r="AC5281" s="5">
        <v>23401.68</v>
      </c>
      <c r="AD5281" s="5">
        <f t="shared" si="742"/>
        <v>1450904.16</v>
      </c>
      <c r="AE5281" s="5">
        <v>103105.21</v>
      </c>
      <c r="AF5281" s="5">
        <v>27476.12</v>
      </c>
      <c r="AG5281" s="5">
        <v>9855.86</v>
      </c>
      <c r="AH5281" s="5">
        <v>2320</v>
      </c>
      <c r="AI5281" s="5">
        <v>3200</v>
      </c>
      <c r="AJ5281">
        <v>0</v>
      </c>
      <c r="AK5281" s="5">
        <v>0</v>
      </c>
      <c r="AL5281" s="5">
        <v>1281.44</v>
      </c>
      <c r="AM5281" s="5">
        <v>90363.26</v>
      </c>
      <c r="AN5281">
        <v>8</v>
      </c>
      <c r="AO5281">
        <v>8</v>
      </c>
      <c r="AP5281" t="str">
        <f t="shared" si="743"/>
        <v>Yes</v>
      </c>
      <c r="AQ5281">
        <v>1</v>
      </c>
      <c r="AR5281" s="5">
        <f t="shared" si="744"/>
        <v>1688506.05</v>
      </c>
      <c r="AS5281" s="5">
        <f t="shared" si="745"/>
        <v>316354.65999999997</v>
      </c>
      <c r="AT5281" t="s">
        <v>59</v>
      </c>
      <c r="AU5281" t="s">
        <v>6164</v>
      </c>
      <c r="AV5281" t="s">
        <v>6165</v>
      </c>
      <c r="AW5281" t="s">
        <v>6166</v>
      </c>
      <c r="AX5281" t="s">
        <v>6167</v>
      </c>
      <c r="AY5281">
        <v>67</v>
      </c>
      <c r="AZ5281">
        <v>3</v>
      </c>
      <c r="BA5281">
        <v>16</v>
      </c>
      <c r="BB5281" t="s">
        <v>6185</v>
      </c>
      <c r="BC5281">
        <v>0</v>
      </c>
      <c r="BD5281">
        <v>0</v>
      </c>
      <c r="BE5281" t="s">
        <v>6169</v>
      </c>
      <c r="BF5281" t="s">
        <v>6170</v>
      </c>
      <c r="BG5281">
        <v>1</v>
      </c>
      <c r="BH5281" t="s">
        <v>6179</v>
      </c>
      <c r="BI5281">
        <v>21</v>
      </c>
      <c r="BJ5281" t="s">
        <v>6172</v>
      </c>
      <c r="BK5281">
        <v>0</v>
      </c>
      <c r="BL5281">
        <v>75</v>
      </c>
      <c r="BM5281" s="3">
        <f t="shared" si="746"/>
        <v>0.82666666666666666</v>
      </c>
    </row>
    <row r="5282" spans="1:65">
      <c r="A5282" t="s">
        <v>5423</v>
      </c>
      <c r="B5282" s="2">
        <v>45978</v>
      </c>
      <c r="C5282" t="s">
        <v>4641</v>
      </c>
      <c r="D5282" t="s">
        <v>5143</v>
      </c>
      <c r="E5282">
        <v>11</v>
      </c>
      <c r="F5282" t="s">
        <v>61</v>
      </c>
      <c r="G5282" t="s">
        <v>62</v>
      </c>
      <c r="H5282" t="s">
        <v>96</v>
      </c>
      <c r="I5282" t="s">
        <v>64</v>
      </c>
      <c r="J5282" t="s">
        <v>81</v>
      </c>
      <c r="K5282" t="s">
        <v>54</v>
      </c>
      <c r="L5282" t="s">
        <v>87</v>
      </c>
      <c r="M5282" t="s">
        <v>56</v>
      </c>
      <c r="N5282" t="s">
        <v>94</v>
      </c>
      <c r="O5282" t="s">
        <v>58</v>
      </c>
      <c r="P5282">
        <v>36</v>
      </c>
      <c r="Q5282">
        <v>39</v>
      </c>
      <c r="R5282">
        <v>38</v>
      </c>
      <c r="S5282">
        <v>1</v>
      </c>
      <c r="T5282">
        <f t="shared" si="738"/>
        <v>37</v>
      </c>
      <c r="U5282">
        <v>35</v>
      </c>
      <c r="V5282">
        <f t="shared" si="739"/>
        <v>2</v>
      </c>
      <c r="W5282" s="3">
        <f t="shared" si="740"/>
        <v>2.6315789473684209E-2</v>
      </c>
      <c r="X5282">
        <v>24</v>
      </c>
      <c r="Y5282" s="4">
        <v>0</v>
      </c>
      <c r="Z5282" s="4">
        <v>1.1000000000000001</v>
      </c>
      <c r="AA5282" s="5">
        <v>84412.19</v>
      </c>
      <c r="AB5282" s="5">
        <f t="shared" si="741"/>
        <v>2954426.65</v>
      </c>
      <c r="AC5282" s="5">
        <v>54076.63</v>
      </c>
      <c r="AD5282" s="5">
        <f t="shared" si="742"/>
        <v>2054911.94</v>
      </c>
      <c r="AE5282" s="5">
        <v>113712.25</v>
      </c>
      <c r="AF5282" s="5">
        <v>32275.360000000001</v>
      </c>
      <c r="AG5282" s="5">
        <v>9587.58</v>
      </c>
      <c r="AH5282" s="5">
        <v>1595</v>
      </c>
      <c r="AI5282" s="5">
        <v>6800</v>
      </c>
      <c r="AJ5282">
        <v>0</v>
      </c>
      <c r="AK5282" s="5">
        <v>0</v>
      </c>
      <c r="AL5282" s="5">
        <v>3003.63</v>
      </c>
      <c r="AM5282" s="5">
        <v>24228.3</v>
      </c>
      <c r="AN5282">
        <v>4</v>
      </c>
      <c r="AO5282">
        <v>3</v>
      </c>
      <c r="AP5282" t="str">
        <f t="shared" si="743"/>
        <v>Yes</v>
      </c>
      <c r="AQ5282">
        <v>1</v>
      </c>
      <c r="AR5282" s="5">
        <f t="shared" si="744"/>
        <v>2246114.06</v>
      </c>
      <c r="AS5282" s="5">
        <f t="shared" si="745"/>
        <v>708312.59</v>
      </c>
      <c r="AT5282" t="s">
        <v>59</v>
      </c>
      <c r="AU5282" t="s">
        <v>6164</v>
      </c>
      <c r="AV5282" t="s">
        <v>6165</v>
      </c>
      <c r="AW5282" t="s">
        <v>6166</v>
      </c>
      <c r="AX5282" t="s">
        <v>6167</v>
      </c>
      <c r="AY5282">
        <v>38</v>
      </c>
      <c r="AZ5282">
        <v>0</v>
      </c>
      <c r="BA5282">
        <v>17</v>
      </c>
      <c r="BB5282" t="s">
        <v>6180</v>
      </c>
      <c r="BC5282">
        <v>0</v>
      </c>
      <c r="BD5282">
        <v>0</v>
      </c>
      <c r="BE5282" t="s">
        <v>6169</v>
      </c>
      <c r="BF5282" t="s">
        <v>6170</v>
      </c>
      <c r="BG5282">
        <v>0</v>
      </c>
      <c r="BH5282" t="s">
        <v>6171</v>
      </c>
      <c r="BI5282">
        <v>56</v>
      </c>
      <c r="BJ5282" t="s">
        <v>6187</v>
      </c>
      <c r="BK5282">
        <v>0</v>
      </c>
      <c r="BL5282">
        <v>49</v>
      </c>
      <c r="BM5282" s="3">
        <f t="shared" si="746"/>
        <v>0.77551020408163263</v>
      </c>
    </row>
    <row r="5283" spans="1:65">
      <c r="A5283" t="s">
        <v>5424</v>
      </c>
      <c r="B5283" s="2">
        <v>45978</v>
      </c>
      <c r="C5283" t="s">
        <v>4641</v>
      </c>
      <c r="D5283" t="s">
        <v>5143</v>
      </c>
      <c r="E5283">
        <v>11</v>
      </c>
      <c r="F5283" t="s">
        <v>61</v>
      </c>
      <c r="G5283" t="s">
        <v>50</v>
      </c>
      <c r="H5283" t="s">
        <v>157</v>
      </c>
      <c r="I5283" t="s">
        <v>64</v>
      </c>
      <c r="J5283" t="s">
        <v>53</v>
      </c>
      <c r="K5283" t="s">
        <v>75</v>
      </c>
      <c r="L5283" t="s">
        <v>67</v>
      </c>
      <c r="M5283" t="s">
        <v>56</v>
      </c>
      <c r="N5283" t="s">
        <v>94</v>
      </c>
      <c r="O5283" t="s">
        <v>58</v>
      </c>
      <c r="P5283">
        <v>54</v>
      </c>
      <c r="Q5283">
        <v>55</v>
      </c>
      <c r="R5283">
        <v>55</v>
      </c>
      <c r="S5283">
        <v>1</v>
      </c>
      <c r="T5283">
        <f t="shared" si="738"/>
        <v>54</v>
      </c>
      <c r="U5283">
        <v>52</v>
      </c>
      <c r="V5283">
        <f t="shared" si="739"/>
        <v>2</v>
      </c>
      <c r="W5283" s="3">
        <f t="shared" si="740"/>
        <v>1.8181818181818181E-2</v>
      </c>
      <c r="X5283">
        <v>37</v>
      </c>
      <c r="Y5283" s="4">
        <v>1</v>
      </c>
      <c r="Z5283" s="4">
        <v>1.8</v>
      </c>
      <c r="AA5283" s="5">
        <v>36055.42</v>
      </c>
      <c r="AB5283" s="5">
        <f t="shared" si="741"/>
        <v>1874881.84</v>
      </c>
      <c r="AC5283" s="5">
        <v>23055.48</v>
      </c>
      <c r="AD5283" s="5">
        <f t="shared" si="742"/>
        <v>1268051.3999999999</v>
      </c>
      <c r="AE5283" s="5">
        <v>90781.81</v>
      </c>
      <c r="AF5283" s="5">
        <v>24883.74</v>
      </c>
      <c r="AG5283" s="5">
        <v>9855.1299999999992</v>
      </c>
      <c r="AH5283" s="5">
        <v>2610</v>
      </c>
      <c r="AI5283" s="5">
        <v>3200</v>
      </c>
      <c r="AJ5283">
        <v>0</v>
      </c>
      <c r="AK5283" s="5">
        <v>0</v>
      </c>
      <c r="AL5283" s="5">
        <v>1285.73</v>
      </c>
      <c r="AM5283" s="5">
        <v>33347.99</v>
      </c>
      <c r="AN5283">
        <v>4</v>
      </c>
      <c r="AO5283">
        <v>3</v>
      </c>
      <c r="AP5283" t="str">
        <f t="shared" si="743"/>
        <v>Yes</v>
      </c>
      <c r="AQ5283">
        <v>0</v>
      </c>
      <c r="AR5283" s="5">
        <f t="shared" si="744"/>
        <v>1434015.8</v>
      </c>
      <c r="AS5283" s="5">
        <f t="shared" si="745"/>
        <v>440866.04</v>
      </c>
      <c r="AT5283" t="s">
        <v>59</v>
      </c>
      <c r="AU5283" t="s">
        <v>6164</v>
      </c>
      <c r="AV5283" t="s">
        <v>6165</v>
      </c>
      <c r="AW5283" t="s">
        <v>6166</v>
      </c>
      <c r="AX5283" t="s">
        <v>6184</v>
      </c>
      <c r="AY5283">
        <v>57</v>
      </c>
      <c r="AZ5283">
        <v>0</v>
      </c>
      <c r="BA5283">
        <v>14</v>
      </c>
      <c r="BB5283" t="s">
        <v>6191</v>
      </c>
      <c r="BC5283">
        <v>0</v>
      </c>
      <c r="BD5283">
        <v>0</v>
      </c>
      <c r="BE5283" t="s">
        <v>6169</v>
      </c>
      <c r="BF5283" t="s">
        <v>6170</v>
      </c>
      <c r="BG5283">
        <v>0</v>
      </c>
      <c r="BH5283" t="s">
        <v>6171</v>
      </c>
      <c r="BI5283">
        <v>37</v>
      </c>
      <c r="BJ5283" t="s">
        <v>6172</v>
      </c>
      <c r="BK5283">
        <v>1</v>
      </c>
      <c r="BL5283">
        <v>74</v>
      </c>
      <c r="BM5283" s="3">
        <f t="shared" si="746"/>
        <v>0.7432432432432432</v>
      </c>
    </row>
    <row r="5284" spans="1:65">
      <c r="A5284" t="s">
        <v>5425</v>
      </c>
      <c r="B5284" s="2">
        <v>45978</v>
      </c>
      <c r="C5284" t="s">
        <v>4641</v>
      </c>
      <c r="D5284" t="s">
        <v>5143</v>
      </c>
      <c r="E5284">
        <v>11</v>
      </c>
      <c r="F5284" t="s">
        <v>49</v>
      </c>
      <c r="G5284" t="s">
        <v>50</v>
      </c>
      <c r="H5284" t="s">
        <v>51</v>
      </c>
      <c r="I5284" t="s">
        <v>74</v>
      </c>
      <c r="J5284" t="s">
        <v>65</v>
      </c>
      <c r="K5284" t="s">
        <v>75</v>
      </c>
      <c r="L5284" t="s">
        <v>67</v>
      </c>
      <c r="M5284" t="s">
        <v>68</v>
      </c>
      <c r="N5284" t="s">
        <v>76</v>
      </c>
      <c r="O5284" t="s">
        <v>82</v>
      </c>
      <c r="P5284">
        <v>47</v>
      </c>
      <c r="Q5284">
        <v>49</v>
      </c>
      <c r="R5284">
        <v>48</v>
      </c>
      <c r="S5284">
        <v>3</v>
      </c>
      <c r="T5284">
        <f t="shared" si="738"/>
        <v>45</v>
      </c>
      <c r="U5284">
        <v>45</v>
      </c>
      <c r="V5284">
        <f t="shared" si="739"/>
        <v>0</v>
      </c>
      <c r="W5284" s="3">
        <f t="shared" si="740"/>
        <v>6.25E-2</v>
      </c>
      <c r="X5284">
        <v>31</v>
      </c>
      <c r="Y5284" s="4">
        <v>2.8</v>
      </c>
      <c r="Z5284" s="4">
        <v>1.1000000000000001</v>
      </c>
      <c r="AA5284" s="5">
        <v>51902.8</v>
      </c>
      <c r="AB5284" s="5">
        <f t="shared" si="741"/>
        <v>2335626</v>
      </c>
      <c r="AC5284" s="5">
        <v>32319.43</v>
      </c>
      <c r="AD5284" s="5">
        <f t="shared" si="742"/>
        <v>1551332.64</v>
      </c>
      <c r="AE5284" s="5">
        <v>108259.76</v>
      </c>
      <c r="AF5284" s="5">
        <v>31315.21</v>
      </c>
      <c r="AG5284" s="5">
        <v>10468.4</v>
      </c>
      <c r="AH5284" s="5">
        <v>1595</v>
      </c>
      <c r="AI5284" s="5">
        <v>16363.84</v>
      </c>
      <c r="AJ5284">
        <v>1</v>
      </c>
      <c r="AK5284" s="5">
        <v>13164.44</v>
      </c>
      <c r="AL5284" s="5">
        <v>0</v>
      </c>
      <c r="AM5284" s="5">
        <v>39296.26</v>
      </c>
      <c r="AN5284">
        <v>4</v>
      </c>
      <c r="AO5284">
        <v>8</v>
      </c>
      <c r="AP5284" t="str">
        <f t="shared" si="743"/>
        <v>No</v>
      </c>
      <c r="AQ5284">
        <v>2</v>
      </c>
      <c r="AR5284" s="5">
        <f t="shared" si="744"/>
        <v>1771795.55</v>
      </c>
      <c r="AS5284" s="5">
        <f t="shared" si="745"/>
        <v>563830.44999999995</v>
      </c>
      <c r="AT5284" t="s">
        <v>116</v>
      </c>
      <c r="AU5284" t="s">
        <v>6199</v>
      </c>
      <c r="AV5284" t="s">
        <v>6200</v>
      </c>
      <c r="AW5284" t="s">
        <v>6175</v>
      </c>
      <c r="AX5284" t="s">
        <v>6167</v>
      </c>
      <c r="AY5284">
        <v>52</v>
      </c>
      <c r="AZ5284">
        <v>3</v>
      </c>
      <c r="BA5284">
        <v>0</v>
      </c>
      <c r="BB5284" t="s">
        <v>6168</v>
      </c>
      <c r="BC5284">
        <v>1</v>
      </c>
      <c r="BD5284">
        <v>3</v>
      </c>
      <c r="BE5284" t="s">
        <v>6218</v>
      </c>
      <c r="BF5284" t="s">
        <v>6210</v>
      </c>
      <c r="BG5284">
        <v>0</v>
      </c>
      <c r="BH5284" t="s">
        <v>6171</v>
      </c>
      <c r="BI5284">
        <v>40</v>
      </c>
      <c r="BJ5284" t="s">
        <v>6172</v>
      </c>
      <c r="BK5284">
        <v>0</v>
      </c>
      <c r="BL5284">
        <v>64</v>
      </c>
      <c r="BM5284" s="3">
        <f t="shared" si="746"/>
        <v>0.75</v>
      </c>
    </row>
    <row r="5285" spans="1:65">
      <c r="A5285" t="s">
        <v>5426</v>
      </c>
      <c r="B5285" s="2">
        <v>45978</v>
      </c>
      <c r="C5285" t="s">
        <v>4641</v>
      </c>
      <c r="D5285" t="s">
        <v>5143</v>
      </c>
      <c r="E5285">
        <v>11</v>
      </c>
      <c r="F5285" t="s">
        <v>78</v>
      </c>
      <c r="G5285" t="s">
        <v>62</v>
      </c>
      <c r="H5285" t="s">
        <v>190</v>
      </c>
      <c r="I5285" t="s">
        <v>64</v>
      </c>
      <c r="J5285" t="s">
        <v>53</v>
      </c>
      <c r="K5285" t="s">
        <v>75</v>
      </c>
      <c r="L5285" t="s">
        <v>67</v>
      </c>
      <c r="M5285" t="s">
        <v>68</v>
      </c>
      <c r="N5285" t="s">
        <v>76</v>
      </c>
      <c r="O5285" t="s">
        <v>120</v>
      </c>
      <c r="P5285">
        <v>65</v>
      </c>
      <c r="Q5285">
        <v>70</v>
      </c>
      <c r="R5285">
        <v>66</v>
      </c>
      <c r="S5285">
        <v>6</v>
      </c>
      <c r="T5285">
        <f t="shared" si="738"/>
        <v>60</v>
      </c>
      <c r="U5285">
        <v>60</v>
      </c>
      <c r="V5285">
        <f t="shared" si="739"/>
        <v>0</v>
      </c>
      <c r="W5285" s="3">
        <f t="shared" si="740"/>
        <v>9.0909090909090912E-2</v>
      </c>
      <c r="X5285">
        <v>32</v>
      </c>
      <c r="Y5285" s="4">
        <v>3.4</v>
      </c>
      <c r="Z5285" s="4">
        <v>1.4</v>
      </c>
      <c r="AA5285" s="5">
        <v>36428.39</v>
      </c>
      <c r="AB5285" s="5">
        <f t="shared" si="741"/>
        <v>2185703.4</v>
      </c>
      <c r="AC5285" s="5">
        <v>21940.63</v>
      </c>
      <c r="AD5285" s="5">
        <f t="shared" si="742"/>
        <v>1448081.58</v>
      </c>
      <c r="AE5285" s="5">
        <v>109638.95</v>
      </c>
      <c r="AF5285" s="5">
        <v>32767.26</v>
      </c>
      <c r="AG5285" s="5">
        <v>10416.76</v>
      </c>
      <c r="AH5285" s="5">
        <v>2030</v>
      </c>
      <c r="AI5285" s="5">
        <v>22667.23</v>
      </c>
      <c r="AJ5285">
        <v>2</v>
      </c>
      <c r="AK5285" s="5">
        <v>16289.05</v>
      </c>
      <c r="AL5285" s="5">
        <v>0</v>
      </c>
      <c r="AM5285" s="5">
        <v>36871.32</v>
      </c>
      <c r="AN5285">
        <v>4</v>
      </c>
      <c r="AO5285">
        <v>3</v>
      </c>
      <c r="AP5285" t="str">
        <f t="shared" si="743"/>
        <v>Yes</v>
      </c>
      <c r="AQ5285">
        <v>3</v>
      </c>
      <c r="AR5285" s="5">
        <f t="shared" si="744"/>
        <v>1678762.15</v>
      </c>
      <c r="AS5285" s="5">
        <f t="shared" si="745"/>
        <v>506941.25</v>
      </c>
      <c r="AT5285" t="s">
        <v>1641</v>
      </c>
      <c r="AU5285" t="s">
        <v>6199</v>
      </c>
      <c r="AV5285" t="s">
        <v>6200</v>
      </c>
      <c r="AW5285" t="s">
        <v>6175</v>
      </c>
      <c r="AX5285" t="s">
        <v>6167</v>
      </c>
      <c r="AY5285">
        <v>66</v>
      </c>
      <c r="AZ5285">
        <v>0</v>
      </c>
      <c r="BA5285">
        <v>0</v>
      </c>
      <c r="BB5285" t="s">
        <v>6168</v>
      </c>
      <c r="BC5285">
        <v>0</v>
      </c>
      <c r="BD5285">
        <v>0</v>
      </c>
      <c r="BE5285" t="s">
        <v>6169</v>
      </c>
      <c r="BF5285" t="s">
        <v>6210</v>
      </c>
      <c r="BG5285">
        <v>0</v>
      </c>
      <c r="BH5285" t="s">
        <v>6171</v>
      </c>
      <c r="BI5285">
        <v>57</v>
      </c>
      <c r="BJ5285" t="s">
        <v>6187</v>
      </c>
      <c r="BK5285">
        <v>0</v>
      </c>
      <c r="BL5285">
        <v>74</v>
      </c>
      <c r="BM5285" s="3">
        <f t="shared" si="746"/>
        <v>0.89189189189189189</v>
      </c>
    </row>
    <row r="5286" spans="1:65">
      <c r="A5286" t="s">
        <v>5427</v>
      </c>
      <c r="B5286" s="2">
        <v>45978</v>
      </c>
      <c r="C5286" t="s">
        <v>4641</v>
      </c>
      <c r="D5286" t="s">
        <v>5143</v>
      </c>
      <c r="E5286">
        <v>11</v>
      </c>
      <c r="F5286" t="s">
        <v>49</v>
      </c>
      <c r="G5286" t="s">
        <v>50</v>
      </c>
      <c r="H5286" t="s">
        <v>51</v>
      </c>
      <c r="I5286" t="s">
        <v>74</v>
      </c>
      <c r="J5286" t="s">
        <v>65</v>
      </c>
      <c r="K5286" t="s">
        <v>75</v>
      </c>
      <c r="L5286" t="s">
        <v>92</v>
      </c>
      <c r="M5286" t="s">
        <v>56</v>
      </c>
      <c r="N5286" t="s">
        <v>76</v>
      </c>
      <c r="O5286" t="s">
        <v>120</v>
      </c>
      <c r="P5286">
        <v>55</v>
      </c>
      <c r="Q5286">
        <v>57</v>
      </c>
      <c r="R5286">
        <v>55</v>
      </c>
      <c r="S5286">
        <v>1</v>
      </c>
      <c r="T5286">
        <f t="shared" si="738"/>
        <v>54</v>
      </c>
      <c r="U5286">
        <v>54</v>
      </c>
      <c r="V5286">
        <f t="shared" si="739"/>
        <v>0</v>
      </c>
      <c r="W5286" s="3">
        <f t="shared" si="740"/>
        <v>1.8181818181818181E-2</v>
      </c>
      <c r="X5286">
        <v>42</v>
      </c>
      <c r="Y5286" s="4">
        <v>5.7</v>
      </c>
      <c r="Z5286" s="4">
        <v>1.9</v>
      </c>
      <c r="AA5286" s="5">
        <v>52645.77</v>
      </c>
      <c r="AB5286" s="5">
        <f t="shared" si="741"/>
        <v>2842871.58</v>
      </c>
      <c r="AC5286" s="5">
        <v>35203.57</v>
      </c>
      <c r="AD5286" s="5">
        <f t="shared" si="742"/>
        <v>1936196.35</v>
      </c>
      <c r="AE5286" s="5">
        <v>121639.03</v>
      </c>
      <c r="AF5286" s="5">
        <v>37528.639999999999</v>
      </c>
      <c r="AG5286" s="5">
        <v>12058.83</v>
      </c>
      <c r="AH5286" s="5">
        <v>2755</v>
      </c>
      <c r="AI5286" s="5">
        <v>4600</v>
      </c>
      <c r="AJ5286">
        <v>0</v>
      </c>
      <c r="AK5286" s="5">
        <v>0</v>
      </c>
      <c r="AL5286" s="5">
        <v>0</v>
      </c>
      <c r="AM5286" s="5">
        <v>34268.519999999997</v>
      </c>
      <c r="AN5286">
        <v>4</v>
      </c>
      <c r="AO5286">
        <v>3</v>
      </c>
      <c r="AP5286" t="str">
        <f t="shared" si="743"/>
        <v>Yes</v>
      </c>
      <c r="AQ5286">
        <v>1</v>
      </c>
      <c r="AR5286" s="5">
        <f t="shared" si="744"/>
        <v>2149046.37</v>
      </c>
      <c r="AS5286" s="5">
        <f t="shared" si="745"/>
        <v>693825.21</v>
      </c>
      <c r="AT5286" t="s">
        <v>59</v>
      </c>
      <c r="AU5286" t="s">
        <v>6164</v>
      </c>
      <c r="AV5286" t="s">
        <v>6165</v>
      </c>
      <c r="AW5286" t="s">
        <v>6166</v>
      </c>
      <c r="AX5286" t="s">
        <v>6167</v>
      </c>
      <c r="AY5286">
        <v>56</v>
      </c>
      <c r="AZ5286">
        <v>0</v>
      </c>
      <c r="BA5286">
        <v>0</v>
      </c>
      <c r="BB5286" t="s">
        <v>6168</v>
      </c>
      <c r="BC5286">
        <v>0</v>
      </c>
      <c r="BD5286">
        <v>0</v>
      </c>
      <c r="BE5286" t="s">
        <v>6169</v>
      </c>
      <c r="BF5286" t="s">
        <v>6170</v>
      </c>
      <c r="BG5286">
        <v>0</v>
      </c>
      <c r="BH5286" t="s">
        <v>6171</v>
      </c>
      <c r="BI5286">
        <v>24</v>
      </c>
      <c r="BJ5286" t="s">
        <v>6172</v>
      </c>
      <c r="BK5286">
        <v>0</v>
      </c>
      <c r="BL5286">
        <v>65</v>
      </c>
      <c r="BM5286" s="3">
        <f t="shared" si="746"/>
        <v>0.84615384615384615</v>
      </c>
    </row>
    <row r="5287" spans="1:65">
      <c r="A5287" t="s">
        <v>5428</v>
      </c>
      <c r="B5287" s="2">
        <v>45978</v>
      </c>
      <c r="C5287" t="s">
        <v>4641</v>
      </c>
      <c r="D5287" t="s">
        <v>5143</v>
      </c>
      <c r="E5287">
        <v>11</v>
      </c>
      <c r="F5287" t="s">
        <v>72</v>
      </c>
      <c r="G5287" t="s">
        <v>50</v>
      </c>
      <c r="H5287" t="s">
        <v>73</v>
      </c>
      <c r="I5287" t="s">
        <v>52</v>
      </c>
      <c r="J5287" t="s">
        <v>53</v>
      </c>
      <c r="K5287" t="s">
        <v>54</v>
      </c>
      <c r="L5287" t="s">
        <v>67</v>
      </c>
      <c r="M5287" t="s">
        <v>56</v>
      </c>
      <c r="N5287" t="s">
        <v>57</v>
      </c>
      <c r="O5287" t="s">
        <v>58</v>
      </c>
      <c r="P5287">
        <v>63</v>
      </c>
      <c r="Q5287">
        <v>66</v>
      </c>
      <c r="R5287">
        <v>67</v>
      </c>
      <c r="S5287">
        <v>2</v>
      </c>
      <c r="T5287">
        <f t="shared" si="738"/>
        <v>65</v>
      </c>
      <c r="U5287">
        <v>61</v>
      </c>
      <c r="V5287">
        <f t="shared" si="739"/>
        <v>4</v>
      </c>
      <c r="W5287" s="3">
        <f t="shared" si="740"/>
        <v>2.9850746268656716E-2</v>
      </c>
      <c r="X5287">
        <v>33</v>
      </c>
      <c r="Y5287" s="4">
        <v>4.0999999999999996</v>
      </c>
      <c r="Z5287" s="4">
        <v>2.2999999999999998</v>
      </c>
      <c r="AA5287" s="5">
        <v>38468.92</v>
      </c>
      <c r="AB5287" s="5">
        <f t="shared" si="741"/>
        <v>2346604.12</v>
      </c>
      <c r="AC5287" s="5">
        <v>22875.4</v>
      </c>
      <c r="AD5287" s="5">
        <f t="shared" si="742"/>
        <v>1532651.8</v>
      </c>
      <c r="AE5287" s="5">
        <v>118930.18</v>
      </c>
      <c r="AF5287" s="5">
        <v>30960.04</v>
      </c>
      <c r="AG5287" s="5">
        <v>10806.11</v>
      </c>
      <c r="AH5287" s="5">
        <v>3335</v>
      </c>
      <c r="AI5287" s="5">
        <v>6400</v>
      </c>
      <c r="AJ5287">
        <v>0</v>
      </c>
      <c r="AK5287" s="5">
        <v>0</v>
      </c>
      <c r="AL5287" s="5">
        <v>2797</v>
      </c>
      <c r="AM5287" s="5">
        <v>48482.55</v>
      </c>
      <c r="AN5287">
        <v>4</v>
      </c>
      <c r="AO5287">
        <v>6</v>
      </c>
      <c r="AP5287" t="str">
        <f t="shared" si="743"/>
        <v>No</v>
      </c>
      <c r="AQ5287">
        <v>2</v>
      </c>
      <c r="AR5287" s="5">
        <f t="shared" si="744"/>
        <v>1754362.68</v>
      </c>
      <c r="AS5287" s="5">
        <f t="shared" si="745"/>
        <v>592241.43999999994</v>
      </c>
      <c r="AT5287" t="s">
        <v>59</v>
      </c>
      <c r="AU5287" t="s">
        <v>6164</v>
      </c>
      <c r="AV5287" t="s">
        <v>6165</v>
      </c>
      <c r="AW5287" t="s">
        <v>6166</v>
      </c>
      <c r="AX5287" t="s">
        <v>6184</v>
      </c>
      <c r="AY5287">
        <v>68</v>
      </c>
      <c r="AZ5287">
        <v>3</v>
      </c>
      <c r="BA5287">
        <v>25</v>
      </c>
      <c r="BB5287" t="s">
        <v>6185</v>
      </c>
      <c r="BC5287">
        <v>1</v>
      </c>
      <c r="BD5287">
        <v>1</v>
      </c>
      <c r="BE5287" t="s">
        <v>6196</v>
      </c>
      <c r="BF5287" t="s">
        <v>6170</v>
      </c>
      <c r="BG5287">
        <v>0</v>
      </c>
      <c r="BH5287" t="s">
        <v>6171</v>
      </c>
      <c r="BI5287">
        <v>57</v>
      </c>
      <c r="BJ5287" t="s">
        <v>6187</v>
      </c>
      <c r="BK5287">
        <v>0</v>
      </c>
      <c r="BL5287">
        <v>77</v>
      </c>
      <c r="BM5287" s="3">
        <f t="shared" si="746"/>
        <v>0.87012987012987009</v>
      </c>
    </row>
    <row r="5288" spans="1:65">
      <c r="A5288" t="s">
        <v>5429</v>
      </c>
      <c r="B5288" s="2">
        <v>45978</v>
      </c>
      <c r="C5288" t="s">
        <v>4641</v>
      </c>
      <c r="D5288" t="s">
        <v>5143</v>
      </c>
      <c r="E5288">
        <v>11</v>
      </c>
      <c r="F5288" t="s">
        <v>72</v>
      </c>
      <c r="G5288" t="s">
        <v>79</v>
      </c>
      <c r="H5288" t="s">
        <v>213</v>
      </c>
      <c r="I5288" t="s">
        <v>52</v>
      </c>
      <c r="J5288" t="s">
        <v>81</v>
      </c>
      <c r="K5288" t="s">
        <v>75</v>
      </c>
      <c r="L5288" t="s">
        <v>87</v>
      </c>
      <c r="M5288" t="s">
        <v>56</v>
      </c>
      <c r="N5288" t="s">
        <v>69</v>
      </c>
      <c r="O5288" t="s">
        <v>70</v>
      </c>
      <c r="P5288">
        <v>33</v>
      </c>
      <c r="Q5288">
        <v>33</v>
      </c>
      <c r="R5288">
        <v>35</v>
      </c>
      <c r="S5288">
        <v>1</v>
      </c>
      <c r="T5288">
        <f t="shared" si="738"/>
        <v>34</v>
      </c>
      <c r="U5288">
        <v>33</v>
      </c>
      <c r="V5288">
        <f t="shared" si="739"/>
        <v>1</v>
      </c>
      <c r="W5288" s="3">
        <f t="shared" si="740"/>
        <v>2.8571428571428571E-2</v>
      </c>
      <c r="X5288">
        <v>7</v>
      </c>
      <c r="Y5288" s="4">
        <v>7.6</v>
      </c>
      <c r="Z5288" s="4">
        <v>1.8</v>
      </c>
      <c r="AA5288" s="5">
        <v>78433.789999999994</v>
      </c>
      <c r="AB5288" s="5">
        <f t="shared" si="741"/>
        <v>2588315.0699999998</v>
      </c>
      <c r="AC5288" s="5">
        <v>54430.67</v>
      </c>
      <c r="AD5288" s="5">
        <f t="shared" si="742"/>
        <v>1905073.45</v>
      </c>
      <c r="AE5288" s="5">
        <v>112643.25</v>
      </c>
      <c r="AF5288" s="5">
        <v>29562.81</v>
      </c>
      <c r="AG5288" s="5">
        <v>7442</v>
      </c>
      <c r="AH5288" s="5">
        <v>2610</v>
      </c>
      <c r="AI5288" s="5">
        <v>6800</v>
      </c>
      <c r="AJ5288">
        <v>0</v>
      </c>
      <c r="AK5288" s="5">
        <v>0</v>
      </c>
      <c r="AL5288" s="5">
        <v>1515.38</v>
      </c>
      <c r="AM5288" s="5">
        <v>20383.71</v>
      </c>
      <c r="AN5288">
        <v>4</v>
      </c>
      <c r="AO5288">
        <v>4</v>
      </c>
      <c r="AP5288" t="str">
        <f t="shared" si="743"/>
        <v>Yes</v>
      </c>
      <c r="AQ5288">
        <v>1</v>
      </c>
      <c r="AR5288" s="5">
        <f t="shared" si="744"/>
        <v>2086030.6</v>
      </c>
      <c r="AS5288" s="5">
        <f t="shared" si="745"/>
        <v>502284.47</v>
      </c>
      <c r="AT5288" t="s">
        <v>59</v>
      </c>
      <c r="AU5288" t="s">
        <v>6164</v>
      </c>
      <c r="AV5288" t="s">
        <v>6165</v>
      </c>
      <c r="AW5288" t="s">
        <v>6166</v>
      </c>
      <c r="AX5288" t="s">
        <v>6184</v>
      </c>
      <c r="AY5288">
        <v>33</v>
      </c>
      <c r="AZ5288">
        <v>0</v>
      </c>
      <c r="BA5288">
        <v>15</v>
      </c>
      <c r="BB5288" t="s">
        <v>6180</v>
      </c>
      <c r="BC5288">
        <v>0</v>
      </c>
      <c r="BD5288">
        <v>0</v>
      </c>
      <c r="BE5288" t="s">
        <v>6169</v>
      </c>
      <c r="BF5288" t="s">
        <v>6170</v>
      </c>
      <c r="BG5288">
        <v>0</v>
      </c>
      <c r="BH5288" t="s">
        <v>6171</v>
      </c>
      <c r="BI5288">
        <v>14</v>
      </c>
      <c r="BJ5288" t="s">
        <v>6172</v>
      </c>
      <c r="BK5288">
        <v>0</v>
      </c>
      <c r="BL5288">
        <v>49</v>
      </c>
      <c r="BM5288" s="3">
        <f t="shared" si="746"/>
        <v>0.7142857142857143</v>
      </c>
    </row>
    <row r="5289" spans="1:65">
      <c r="A5289" t="s">
        <v>5430</v>
      </c>
      <c r="B5289" s="2">
        <v>45978</v>
      </c>
      <c r="C5289" t="s">
        <v>4641</v>
      </c>
      <c r="D5289" t="s">
        <v>5143</v>
      </c>
      <c r="E5289">
        <v>11</v>
      </c>
      <c r="F5289" t="s">
        <v>49</v>
      </c>
      <c r="G5289" t="s">
        <v>79</v>
      </c>
      <c r="H5289" t="s">
        <v>106</v>
      </c>
      <c r="I5289" t="s">
        <v>64</v>
      </c>
      <c r="J5289" t="s">
        <v>53</v>
      </c>
      <c r="K5289" t="s">
        <v>66</v>
      </c>
      <c r="L5289" t="s">
        <v>67</v>
      </c>
      <c r="M5289" t="s">
        <v>56</v>
      </c>
      <c r="N5289" t="s">
        <v>57</v>
      </c>
      <c r="O5289" t="s">
        <v>82</v>
      </c>
      <c r="P5289">
        <v>59</v>
      </c>
      <c r="Q5289">
        <v>61</v>
      </c>
      <c r="R5289">
        <v>57</v>
      </c>
      <c r="S5289">
        <v>2</v>
      </c>
      <c r="T5289">
        <f t="shared" si="738"/>
        <v>55</v>
      </c>
      <c r="U5289">
        <v>55</v>
      </c>
      <c r="V5289">
        <f t="shared" si="739"/>
        <v>0</v>
      </c>
      <c r="W5289" s="3">
        <f t="shared" si="740"/>
        <v>3.5087719298245612E-2</v>
      </c>
      <c r="X5289">
        <v>24</v>
      </c>
      <c r="Y5289" s="4">
        <v>3.9</v>
      </c>
      <c r="Z5289" s="4">
        <v>0.9</v>
      </c>
      <c r="AA5289" s="5">
        <v>33994.49</v>
      </c>
      <c r="AB5289" s="5">
        <f t="shared" si="741"/>
        <v>1869696.95</v>
      </c>
      <c r="AC5289" s="5">
        <v>23024.880000000001</v>
      </c>
      <c r="AD5289" s="5">
        <f t="shared" si="742"/>
        <v>1312418.1599999999</v>
      </c>
      <c r="AE5289" s="5">
        <v>94544.74</v>
      </c>
      <c r="AF5289" s="5">
        <v>25818.44</v>
      </c>
      <c r="AG5289" s="5">
        <v>9196.67</v>
      </c>
      <c r="AH5289" s="5">
        <v>1305</v>
      </c>
      <c r="AI5289" s="5">
        <v>6400</v>
      </c>
      <c r="AJ5289">
        <v>0</v>
      </c>
      <c r="AK5289" s="5">
        <v>0</v>
      </c>
      <c r="AL5289" s="5">
        <v>0</v>
      </c>
      <c r="AM5289" s="5">
        <v>43437.45</v>
      </c>
      <c r="AN5289">
        <v>4</v>
      </c>
      <c r="AO5289">
        <v>7</v>
      </c>
      <c r="AP5289" t="str">
        <f t="shared" si="743"/>
        <v>No</v>
      </c>
      <c r="AQ5289">
        <v>2</v>
      </c>
      <c r="AR5289" s="5">
        <f t="shared" si="744"/>
        <v>1493120.46</v>
      </c>
      <c r="AS5289" s="5">
        <f t="shared" si="745"/>
        <v>376576.49</v>
      </c>
      <c r="AT5289" t="s">
        <v>59</v>
      </c>
      <c r="AU5289" t="s">
        <v>6164</v>
      </c>
      <c r="AV5289" t="s">
        <v>6165</v>
      </c>
      <c r="AW5289" t="s">
        <v>6166</v>
      </c>
      <c r="AX5289" t="s">
        <v>6167</v>
      </c>
      <c r="AY5289">
        <v>62</v>
      </c>
      <c r="AZ5289">
        <v>0</v>
      </c>
      <c r="BA5289">
        <v>0</v>
      </c>
      <c r="BB5289" t="s">
        <v>6168</v>
      </c>
      <c r="BC5289">
        <v>1</v>
      </c>
      <c r="BD5289">
        <v>2</v>
      </c>
      <c r="BE5289" t="s">
        <v>6219</v>
      </c>
      <c r="BF5289" t="s">
        <v>6170</v>
      </c>
      <c r="BG5289">
        <v>4</v>
      </c>
      <c r="BH5289" t="s">
        <v>6208</v>
      </c>
      <c r="BI5289">
        <v>124</v>
      </c>
      <c r="BJ5289" t="s">
        <v>6193</v>
      </c>
      <c r="BK5289">
        <v>0</v>
      </c>
      <c r="BL5289">
        <v>71</v>
      </c>
      <c r="BM5289" s="3">
        <f t="shared" si="746"/>
        <v>0.80281690140845074</v>
      </c>
    </row>
    <row r="5290" spans="1:65">
      <c r="A5290" t="s">
        <v>5431</v>
      </c>
      <c r="B5290" s="2">
        <v>45979</v>
      </c>
      <c r="C5290" t="s">
        <v>4641</v>
      </c>
      <c r="D5290" t="s">
        <v>5143</v>
      </c>
      <c r="E5290">
        <v>11</v>
      </c>
      <c r="F5290" t="s">
        <v>49</v>
      </c>
      <c r="G5290" t="s">
        <v>50</v>
      </c>
      <c r="H5290" t="s">
        <v>89</v>
      </c>
      <c r="I5290" t="s">
        <v>74</v>
      </c>
      <c r="J5290" t="s">
        <v>81</v>
      </c>
      <c r="K5290" t="s">
        <v>54</v>
      </c>
      <c r="L5290" t="s">
        <v>87</v>
      </c>
      <c r="M5290" t="s">
        <v>56</v>
      </c>
      <c r="N5290" t="s">
        <v>69</v>
      </c>
      <c r="O5290" t="s">
        <v>82</v>
      </c>
      <c r="P5290">
        <v>37</v>
      </c>
      <c r="Q5290">
        <v>39</v>
      </c>
      <c r="R5290">
        <v>37</v>
      </c>
      <c r="S5290">
        <v>1</v>
      </c>
      <c r="T5290">
        <f t="shared" si="738"/>
        <v>36</v>
      </c>
      <c r="U5290">
        <v>36</v>
      </c>
      <c r="V5290">
        <f t="shared" si="739"/>
        <v>0</v>
      </c>
      <c r="W5290" s="3">
        <f t="shared" si="740"/>
        <v>2.7027027027027029E-2</v>
      </c>
      <c r="X5290">
        <v>30</v>
      </c>
      <c r="Y5290" s="4">
        <v>5.6</v>
      </c>
      <c r="Z5290" s="4">
        <v>1.2</v>
      </c>
      <c r="AA5290" s="5">
        <v>84197.91</v>
      </c>
      <c r="AB5290" s="5">
        <f t="shared" si="741"/>
        <v>3031124.76</v>
      </c>
      <c r="AC5290" s="5">
        <v>54617.54</v>
      </c>
      <c r="AD5290" s="5">
        <f t="shared" si="742"/>
        <v>2020848.98</v>
      </c>
      <c r="AE5290" s="5">
        <v>113400.62</v>
      </c>
      <c r="AF5290" s="5">
        <v>33627.300000000003</v>
      </c>
      <c r="AG5290" s="5">
        <v>10058.32</v>
      </c>
      <c r="AH5290" s="5">
        <v>1740</v>
      </c>
      <c r="AI5290" s="5">
        <v>6800</v>
      </c>
      <c r="AJ5290">
        <v>0</v>
      </c>
      <c r="AK5290" s="5">
        <v>0</v>
      </c>
      <c r="AL5290" s="5">
        <v>0</v>
      </c>
      <c r="AM5290" s="5">
        <v>24337.09</v>
      </c>
      <c r="AN5290">
        <v>4</v>
      </c>
      <c r="AO5290">
        <v>3</v>
      </c>
      <c r="AP5290" t="str">
        <f t="shared" si="743"/>
        <v>Yes</v>
      </c>
      <c r="AQ5290">
        <v>1</v>
      </c>
      <c r="AR5290" s="5">
        <f t="shared" si="744"/>
        <v>2210812.31</v>
      </c>
      <c r="AS5290" s="5">
        <f t="shared" si="745"/>
        <v>820312.45</v>
      </c>
      <c r="AT5290" t="s">
        <v>59</v>
      </c>
      <c r="AU5290" t="s">
        <v>6164</v>
      </c>
      <c r="AV5290" t="s">
        <v>6165</v>
      </c>
      <c r="AW5290" t="s">
        <v>6166</v>
      </c>
      <c r="AX5290" t="s">
        <v>6167</v>
      </c>
      <c r="AY5290">
        <v>37</v>
      </c>
      <c r="AZ5290">
        <v>0</v>
      </c>
      <c r="BA5290">
        <v>0</v>
      </c>
      <c r="BB5290" t="s">
        <v>6168</v>
      </c>
      <c r="BC5290">
        <v>0</v>
      </c>
      <c r="BD5290">
        <v>0</v>
      </c>
      <c r="BE5290" t="s">
        <v>6169</v>
      </c>
      <c r="BF5290" t="s">
        <v>6170</v>
      </c>
      <c r="BG5290">
        <v>1</v>
      </c>
      <c r="BH5290" t="s">
        <v>6179</v>
      </c>
      <c r="BI5290">
        <v>43</v>
      </c>
      <c r="BJ5290" t="s">
        <v>6172</v>
      </c>
      <c r="BK5290">
        <v>0</v>
      </c>
      <c r="BL5290">
        <v>48</v>
      </c>
      <c r="BM5290" s="3">
        <f t="shared" si="746"/>
        <v>0.77083333333333337</v>
      </c>
    </row>
    <row r="5291" spans="1:65">
      <c r="A5291" t="s">
        <v>5432</v>
      </c>
      <c r="B5291" s="2">
        <v>45979</v>
      </c>
      <c r="C5291" t="s">
        <v>4641</v>
      </c>
      <c r="D5291" t="s">
        <v>5143</v>
      </c>
      <c r="E5291">
        <v>11</v>
      </c>
      <c r="F5291" t="s">
        <v>72</v>
      </c>
      <c r="G5291" t="s">
        <v>62</v>
      </c>
      <c r="H5291" t="s">
        <v>155</v>
      </c>
      <c r="I5291" t="s">
        <v>52</v>
      </c>
      <c r="J5291" t="s">
        <v>81</v>
      </c>
      <c r="K5291" t="s">
        <v>66</v>
      </c>
      <c r="L5291" t="s">
        <v>92</v>
      </c>
      <c r="M5291" t="s">
        <v>56</v>
      </c>
      <c r="N5291" t="s">
        <v>76</v>
      </c>
      <c r="O5291" t="s">
        <v>82</v>
      </c>
      <c r="P5291">
        <v>35</v>
      </c>
      <c r="Q5291">
        <v>37</v>
      </c>
      <c r="R5291">
        <v>38</v>
      </c>
      <c r="S5291">
        <v>1</v>
      </c>
      <c r="T5291">
        <f t="shared" si="738"/>
        <v>37</v>
      </c>
      <c r="U5291">
        <v>34</v>
      </c>
      <c r="V5291">
        <f t="shared" si="739"/>
        <v>3</v>
      </c>
      <c r="W5291" s="3">
        <f t="shared" si="740"/>
        <v>2.6315789473684209E-2</v>
      </c>
      <c r="X5291">
        <v>17</v>
      </c>
      <c r="Y5291" s="4">
        <v>9</v>
      </c>
      <c r="Z5291" s="4">
        <v>2.5</v>
      </c>
      <c r="AA5291" s="5">
        <v>72989.45</v>
      </c>
      <c r="AB5291" s="5">
        <f t="shared" si="741"/>
        <v>2481641.2999999998</v>
      </c>
      <c r="AC5291" s="5">
        <v>53945.31</v>
      </c>
      <c r="AD5291" s="5">
        <f t="shared" si="742"/>
        <v>2049921.78</v>
      </c>
      <c r="AE5291" s="5">
        <v>123097.96</v>
      </c>
      <c r="AF5291" s="5">
        <v>31797.16</v>
      </c>
      <c r="AG5291" s="5">
        <v>8776.11</v>
      </c>
      <c r="AH5291" s="5">
        <v>3625</v>
      </c>
      <c r="AI5291" s="5">
        <v>6800</v>
      </c>
      <c r="AJ5291">
        <v>0</v>
      </c>
      <c r="AK5291" s="5">
        <v>0</v>
      </c>
      <c r="AL5291" s="5">
        <v>4718.7</v>
      </c>
      <c r="AM5291" s="5">
        <v>26590.04</v>
      </c>
      <c r="AN5291">
        <v>4</v>
      </c>
      <c r="AO5291">
        <v>7</v>
      </c>
      <c r="AP5291" t="str">
        <f t="shared" si="743"/>
        <v>No</v>
      </c>
      <c r="AQ5291">
        <v>1</v>
      </c>
      <c r="AR5291" s="5">
        <f t="shared" si="744"/>
        <v>2255326.75</v>
      </c>
      <c r="AS5291" s="5">
        <f t="shared" si="745"/>
        <v>226314.55</v>
      </c>
      <c r="AT5291" t="s">
        <v>59</v>
      </c>
      <c r="AU5291" t="s">
        <v>6164</v>
      </c>
      <c r="AV5291" t="s">
        <v>6165</v>
      </c>
      <c r="AW5291" t="s">
        <v>6166</v>
      </c>
      <c r="AX5291" t="s">
        <v>6177</v>
      </c>
      <c r="AY5291">
        <v>37</v>
      </c>
      <c r="AZ5291">
        <v>0</v>
      </c>
      <c r="BA5291">
        <v>24</v>
      </c>
      <c r="BB5291" t="s">
        <v>6180</v>
      </c>
      <c r="BC5291">
        <v>0</v>
      </c>
      <c r="BD5291">
        <v>3</v>
      </c>
      <c r="BE5291" t="s">
        <v>6218</v>
      </c>
      <c r="BF5291" t="s">
        <v>6170</v>
      </c>
      <c r="BG5291">
        <v>0</v>
      </c>
      <c r="BH5291" t="s">
        <v>6171</v>
      </c>
      <c r="BI5291">
        <v>40</v>
      </c>
      <c r="BJ5291" t="s">
        <v>6172</v>
      </c>
      <c r="BK5291">
        <v>0</v>
      </c>
      <c r="BL5291">
        <v>48</v>
      </c>
      <c r="BM5291" s="3">
        <f t="shared" si="746"/>
        <v>0.79166666666666663</v>
      </c>
    </row>
    <row r="5292" spans="1:65">
      <c r="A5292" t="s">
        <v>5433</v>
      </c>
      <c r="B5292" s="2">
        <v>45979</v>
      </c>
      <c r="C5292" t="s">
        <v>4641</v>
      </c>
      <c r="D5292" t="s">
        <v>5143</v>
      </c>
      <c r="E5292">
        <v>11</v>
      </c>
      <c r="F5292" t="s">
        <v>78</v>
      </c>
      <c r="G5292" t="s">
        <v>50</v>
      </c>
      <c r="H5292" t="s">
        <v>181</v>
      </c>
      <c r="I5292" t="s">
        <v>74</v>
      </c>
      <c r="J5292" t="s">
        <v>53</v>
      </c>
      <c r="K5292" t="s">
        <v>75</v>
      </c>
      <c r="L5292" t="s">
        <v>92</v>
      </c>
      <c r="M5292" t="s">
        <v>56</v>
      </c>
      <c r="N5292" t="s">
        <v>109</v>
      </c>
      <c r="O5292" t="s">
        <v>82</v>
      </c>
      <c r="P5292">
        <v>62</v>
      </c>
      <c r="Q5292">
        <v>62</v>
      </c>
      <c r="R5292">
        <v>61</v>
      </c>
      <c r="S5292">
        <v>1</v>
      </c>
      <c r="T5292">
        <f t="shared" si="738"/>
        <v>60</v>
      </c>
      <c r="U5292">
        <v>60</v>
      </c>
      <c r="V5292">
        <f t="shared" si="739"/>
        <v>0</v>
      </c>
      <c r="W5292" s="3">
        <f t="shared" si="740"/>
        <v>1.6393442622950821E-2</v>
      </c>
      <c r="X5292">
        <v>16</v>
      </c>
      <c r="Y5292" s="4">
        <v>1.1000000000000001</v>
      </c>
      <c r="Z5292" s="4">
        <v>0.5</v>
      </c>
      <c r="AA5292" s="5">
        <v>35662.730000000003</v>
      </c>
      <c r="AB5292" s="5">
        <f t="shared" si="741"/>
        <v>2139763.7999999998</v>
      </c>
      <c r="AC5292" s="5">
        <v>23757.52</v>
      </c>
      <c r="AD5292" s="5">
        <f t="shared" si="742"/>
        <v>1449208.72</v>
      </c>
      <c r="AE5292" s="5">
        <v>104147.29</v>
      </c>
      <c r="AF5292" s="5">
        <v>27728.62</v>
      </c>
      <c r="AG5292" s="5">
        <v>7911.91</v>
      </c>
      <c r="AH5292" s="5">
        <v>725</v>
      </c>
      <c r="AI5292" s="5">
        <v>3200</v>
      </c>
      <c r="AJ5292">
        <v>0</v>
      </c>
      <c r="AK5292" s="5">
        <v>0</v>
      </c>
      <c r="AL5292" s="5">
        <v>0</v>
      </c>
      <c r="AM5292" s="5">
        <v>85220.35</v>
      </c>
      <c r="AN5292">
        <v>8</v>
      </c>
      <c r="AO5292">
        <v>6</v>
      </c>
      <c r="AP5292" t="str">
        <f t="shared" si="743"/>
        <v>Yes</v>
      </c>
      <c r="AQ5292">
        <v>1</v>
      </c>
      <c r="AR5292" s="5">
        <f t="shared" si="744"/>
        <v>1678141.89</v>
      </c>
      <c r="AS5292" s="5">
        <f t="shared" si="745"/>
        <v>461621.91</v>
      </c>
      <c r="AT5292" t="s">
        <v>59</v>
      </c>
      <c r="AU5292" t="s">
        <v>6164</v>
      </c>
      <c r="AV5292" t="s">
        <v>6165</v>
      </c>
      <c r="AW5292" t="s">
        <v>6166</v>
      </c>
      <c r="AX5292" t="s">
        <v>6207</v>
      </c>
      <c r="AY5292">
        <v>65</v>
      </c>
      <c r="AZ5292">
        <v>0</v>
      </c>
      <c r="BA5292">
        <v>0</v>
      </c>
      <c r="BB5292" t="s">
        <v>6168</v>
      </c>
      <c r="BC5292">
        <v>0</v>
      </c>
      <c r="BD5292">
        <v>0</v>
      </c>
      <c r="BE5292" t="s">
        <v>6169</v>
      </c>
      <c r="BF5292" t="s">
        <v>6170</v>
      </c>
      <c r="BG5292">
        <v>0</v>
      </c>
      <c r="BH5292" t="s">
        <v>6171</v>
      </c>
      <c r="BI5292">
        <v>24</v>
      </c>
      <c r="BJ5292" t="s">
        <v>6172</v>
      </c>
      <c r="BK5292">
        <v>0</v>
      </c>
      <c r="BL5292">
        <v>75</v>
      </c>
      <c r="BM5292" s="3">
        <f t="shared" si="746"/>
        <v>0.81333333333333335</v>
      </c>
    </row>
    <row r="5293" spans="1:65">
      <c r="A5293" t="s">
        <v>5434</v>
      </c>
      <c r="B5293" s="2">
        <v>45979</v>
      </c>
      <c r="C5293" t="s">
        <v>4641</v>
      </c>
      <c r="D5293" t="s">
        <v>5143</v>
      </c>
      <c r="E5293">
        <v>11</v>
      </c>
      <c r="F5293" t="s">
        <v>61</v>
      </c>
      <c r="G5293" t="s">
        <v>50</v>
      </c>
      <c r="H5293" t="s">
        <v>170</v>
      </c>
      <c r="I5293" t="s">
        <v>74</v>
      </c>
      <c r="J5293" t="s">
        <v>65</v>
      </c>
      <c r="K5293" t="s">
        <v>66</v>
      </c>
      <c r="L5293" t="s">
        <v>92</v>
      </c>
      <c r="M5293" t="s">
        <v>56</v>
      </c>
      <c r="N5293" t="s">
        <v>109</v>
      </c>
      <c r="O5293" t="s">
        <v>58</v>
      </c>
      <c r="P5293">
        <v>50</v>
      </c>
      <c r="Q5293">
        <v>53</v>
      </c>
      <c r="R5293">
        <v>52</v>
      </c>
      <c r="S5293">
        <v>1</v>
      </c>
      <c r="T5293">
        <f t="shared" si="738"/>
        <v>51</v>
      </c>
      <c r="U5293">
        <v>49</v>
      </c>
      <c r="V5293">
        <f t="shared" si="739"/>
        <v>2</v>
      </c>
      <c r="W5293" s="3">
        <f t="shared" si="740"/>
        <v>1.9230769230769232E-2</v>
      </c>
      <c r="X5293">
        <v>29</v>
      </c>
      <c r="Y5293" s="4">
        <v>5.5</v>
      </c>
      <c r="Z5293" s="4">
        <v>1.4</v>
      </c>
      <c r="AA5293" s="5">
        <v>49446.46</v>
      </c>
      <c r="AB5293" s="5">
        <f t="shared" si="741"/>
        <v>2422876.54</v>
      </c>
      <c r="AC5293" s="5">
        <v>35244.35</v>
      </c>
      <c r="AD5293" s="5">
        <f t="shared" si="742"/>
        <v>1832706.2</v>
      </c>
      <c r="AE5293" s="5">
        <v>114502.95</v>
      </c>
      <c r="AF5293" s="5">
        <v>32192.28</v>
      </c>
      <c r="AG5293" s="5">
        <v>9537.49</v>
      </c>
      <c r="AH5293" s="5">
        <v>2030</v>
      </c>
      <c r="AI5293" s="5">
        <v>4600</v>
      </c>
      <c r="AJ5293">
        <v>0</v>
      </c>
      <c r="AK5293" s="5">
        <v>0</v>
      </c>
      <c r="AL5293" s="5">
        <v>1943.18</v>
      </c>
      <c r="AM5293" s="5">
        <v>69784.87</v>
      </c>
      <c r="AN5293">
        <v>8</v>
      </c>
      <c r="AO5293">
        <v>8</v>
      </c>
      <c r="AP5293" t="str">
        <f t="shared" si="743"/>
        <v>Yes</v>
      </c>
      <c r="AQ5293">
        <v>1</v>
      </c>
      <c r="AR5293" s="5">
        <f t="shared" si="744"/>
        <v>2067296.97</v>
      </c>
      <c r="AS5293" s="5">
        <f t="shared" si="745"/>
        <v>355579.57</v>
      </c>
      <c r="AT5293" t="s">
        <v>59</v>
      </c>
      <c r="AU5293" t="s">
        <v>6164</v>
      </c>
      <c r="AV5293" t="s">
        <v>6165</v>
      </c>
      <c r="AW5293" t="s">
        <v>6166</v>
      </c>
      <c r="AX5293" t="s">
        <v>6167</v>
      </c>
      <c r="AY5293">
        <v>53</v>
      </c>
      <c r="AZ5293">
        <v>0</v>
      </c>
      <c r="BA5293">
        <v>22</v>
      </c>
      <c r="BB5293" t="s">
        <v>6180</v>
      </c>
      <c r="BC5293">
        <v>0</v>
      </c>
      <c r="BD5293">
        <v>0</v>
      </c>
      <c r="BE5293" t="s">
        <v>6169</v>
      </c>
      <c r="BF5293" t="s">
        <v>6170</v>
      </c>
      <c r="BG5293">
        <v>1</v>
      </c>
      <c r="BH5293" t="s">
        <v>6186</v>
      </c>
      <c r="BI5293">
        <v>53</v>
      </c>
      <c r="BJ5293" t="s">
        <v>6187</v>
      </c>
      <c r="BK5293">
        <v>0</v>
      </c>
      <c r="BL5293">
        <v>61</v>
      </c>
      <c r="BM5293" s="3">
        <f t="shared" si="746"/>
        <v>0.85245901639344257</v>
      </c>
    </row>
    <row r="5294" spans="1:65">
      <c r="A5294" t="s">
        <v>5435</v>
      </c>
      <c r="B5294" s="2">
        <v>45979</v>
      </c>
      <c r="C5294" t="s">
        <v>4641</v>
      </c>
      <c r="D5294" t="s">
        <v>5143</v>
      </c>
      <c r="E5294">
        <v>11</v>
      </c>
      <c r="F5294" t="s">
        <v>72</v>
      </c>
      <c r="G5294" t="s">
        <v>50</v>
      </c>
      <c r="H5294" t="s">
        <v>179</v>
      </c>
      <c r="I5294" t="s">
        <v>52</v>
      </c>
      <c r="J5294" t="s">
        <v>53</v>
      </c>
      <c r="K5294" t="s">
        <v>75</v>
      </c>
      <c r="L5294" t="s">
        <v>87</v>
      </c>
      <c r="M5294" t="s">
        <v>56</v>
      </c>
      <c r="N5294" t="s">
        <v>69</v>
      </c>
      <c r="O5294" t="s">
        <v>58</v>
      </c>
      <c r="P5294">
        <v>51</v>
      </c>
      <c r="Q5294">
        <v>52</v>
      </c>
      <c r="R5294">
        <v>53</v>
      </c>
      <c r="S5294">
        <v>1</v>
      </c>
      <c r="T5294">
        <f t="shared" si="738"/>
        <v>52</v>
      </c>
      <c r="U5294">
        <v>50</v>
      </c>
      <c r="V5294">
        <f t="shared" si="739"/>
        <v>2</v>
      </c>
      <c r="W5294" s="3">
        <f t="shared" si="740"/>
        <v>1.8867924528301886E-2</v>
      </c>
      <c r="X5294">
        <v>21</v>
      </c>
      <c r="Y5294" s="4">
        <v>4.5999999999999996</v>
      </c>
      <c r="Z5294" s="4">
        <v>1.5</v>
      </c>
      <c r="AA5294" s="5">
        <v>35768.49</v>
      </c>
      <c r="AB5294" s="5">
        <f t="shared" si="741"/>
        <v>1788424.5</v>
      </c>
      <c r="AC5294" s="5">
        <v>24227.52</v>
      </c>
      <c r="AD5294" s="5">
        <f t="shared" si="742"/>
        <v>1284058.56</v>
      </c>
      <c r="AE5294" s="5">
        <v>95644.96</v>
      </c>
      <c r="AF5294" s="5">
        <v>23288.16</v>
      </c>
      <c r="AG5294" s="5">
        <v>9284.02</v>
      </c>
      <c r="AH5294" s="5">
        <v>2175</v>
      </c>
      <c r="AI5294" s="5">
        <v>3200</v>
      </c>
      <c r="AJ5294">
        <v>0</v>
      </c>
      <c r="AK5294" s="5">
        <v>0</v>
      </c>
      <c r="AL5294" s="5">
        <v>1310.69</v>
      </c>
      <c r="AM5294" s="5">
        <v>34703.47</v>
      </c>
      <c r="AN5294">
        <v>4</v>
      </c>
      <c r="AO5294">
        <v>3</v>
      </c>
      <c r="AP5294" t="str">
        <f t="shared" si="743"/>
        <v>Yes</v>
      </c>
      <c r="AQ5294">
        <v>0</v>
      </c>
      <c r="AR5294" s="5">
        <f t="shared" si="744"/>
        <v>1453664.86</v>
      </c>
      <c r="AS5294" s="5">
        <f t="shared" si="745"/>
        <v>334759.64</v>
      </c>
      <c r="AT5294" t="s">
        <v>59</v>
      </c>
      <c r="AU5294" t="s">
        <v>6164</v>
      </c>
      <c r="AV5294" t="s">
        <v>6165</v>
      </c>
      <c r="AW5294" t="s">
        <v>6166</v>
      </c>
      <c r="AX5294" t="s">
        <v>6184</v>
      </c>
      <c r="AY5294">
        <v>54</v>
      </c>
      <c r="AZ5294">
        <v>0</v>
      </c>
      <c r="BA5294">
        <v>22</v>
      </c>
      <c r="BB5294" t="s">
        <v>6180</v>
      </c>
      <c r="BC5294">
        <v>0</v>
      </c>
      <c r="BD5294">
        <v>0</v>
      </c>
      <c r="BE5294" t="s">
        <v>6169</v>
      </c>
      <c r="BF5294" t="s">
        <v>6170</v>
      </c>
      <c r="BG5294">
        <v>1</v>
      </c>
      <c r="BH5294" t="s">
        <v>6186</v>
      </c>
      <c r="BI5294">
        <v>31</v>
      </c>
      <c r="BJ5294" t="s">
        <v>6172</v>
      </c>
      <c r="BK5294">
        <v>0</v>
      </c>
      <c r="BL5294">
        <v>74</v>
      </c>
      <c r="BM5294" s="3">
        <f t="shared" si="746"/>
        <v>0.71621621621621623</v>
      </c>
    </row>
    <row r="5295" spans="1:65">
      <c r="A5295" t="s">
        <v>5436</v>
      </c>
      <c r="B5295" s="2">
        <v>45979</v>
      </c>
      <c r="C5295" t="s">
        <v>4641</v>
      </c>
      <c r="D5295" t="s">
        <v>5143</v>
      </c>
      <c r="E5295">
        <v>11</v>
      </c>
      <c r="F5295" t="s">
        <v>49</v>
      </c>
      <c r="G5295" t="s">
        <v>50</v>
      </c>
      <c r="H5295" t="s">
        <v>245</v>
      </c>
      <c r="I5295" t="s">
        <v>52</v>
      </c>
      <c r="J5295" t="s">
        <v>81</v>
      </c>
      <c r="K5295" t="s">
        <v>75</v>
      </c>
      <c r="L5295" t="s">
        <v>92</v>
      </c>
      <c r="M5295" t="s">
        <v>56</v>
      </c>
      <c r="N5295" t="s">
        <v>94</v>
      </c>
      <c r="O5295" t="s">
        <v>82</v>
      </c>
      <c r="P5295">
        <v>29</v>
      </c>
      <c r="Q5295">
        <v>40</v>
      </c>
      <c r="R5295">
        <v>40</v>
      </c>
      <c r="S5295">
        <v>1</v>
      </c>
      <c r="T5295">
        <f t="shared" si="738"/>
        <v>39</v>
      </c>
      <c r="U5295">
        <v>22</v>
      </c>
      <c r="V5295">
        <f t="shared" si="739"/>
        <v>17</v>
      </c>
      <c r="W5295" s="3">
        <f t="shared" si="740"/>
        <v>2.5000000000000001E-2</v>
      </c>
      <c r="X5295">
        <v>39</v>
      </c>
      <c r="Y5295" s="4">
        <v>0.8</v>
      </c>
      <c r="Z5295" s="4">
        <v>2.2000000000000002</v>
      </c>
      <c r="AA5295" s="5">
        <v>78403.100000000006</v>
      </c>
      <c r="AB5295" s="5">
        <f t="shared" si="741"/>
        <v>1724868.2</v>
      </c>
      <c r="AC5295" s="5">
        <v>53255.22</v>
      </c>
      <c r="AD5295" s="5">
        <f t="shared" si="742"/>
        <v>2130208.7999999998</v>
      </c>
      <c r="AE5295" s="5">
        <v>126109.28</v>
      </c>
      <c r="AF5295" s="5">
        <v>36471.82</v>
      </c>
      <c r="AG5295" s="5">
        <v>10345.049999999999</v>
      </c>
      <c r="AH5295" s="5">
        <v>3190</v>
      </c>
      <c r="AI5295" s="5">
        <v>6800</v>
      </c>
      <c r="AJ5295">
        <v>0</v>
      </c>
      <c r="AK5295" s="5">
        <v>0</v>
      </c>
      <c r="AL5295" s="5">
        <v>25463.599999999999</v>
      </c>
      <c r="AM5295" s="5">
        <v>14929.23</v>
      </c>
      <c r="AN5295">
        <v>4</v>
      </c>
      <c r="AO5295">
        <v>2</v>
      </c>
      <c r="AP5295" t="str">
        <f t="shared" si="743"/>
        <v>Yes</v>
      </c>
      <c r="AQ5295">
        <v>0</v>
      </c>
      <c r="AR5295" s="5">
        <f t="shared" si="744"/>
        <v>2353517.7799999998</v>
      </c>
      <c r="AS5295" s="5">
        <f t="shared" si="745"/>
        <v>-628649.57999999996</v>
      </c>
      <c r="AT5295" t="s">
        <v>59</v>
      </c>
      <c r="AU5295" t="s">
        <v>6164</v>
      </c>
      <c r="AV5295" t="s">
        <v>6165</v>
      </c>
      <c r="AW5295" t="s">
        <v>6166</v>
      </c>
      <c r="AX5295" t="s">
        <v>6184</v>
      </c>
      <c r="AY5295">
        <v>40</v>
      </c>
      <c r="AZ5295">
        <v>7</v>
      </c>
      <c r="BA5295">
        <v>59</v>
      </c>
      <c r="BB5295" t="s">
        <v>6220</v>
      </c>
      <c r="BC5295">
        <v>0</v>
      </c>
      <c r="BD5295">
        <v>0</v>
      </c>
      <c r="BE5295" t="s">
        <v>6169</v>
      </c>
      <c r="BF5295" t="s">
        <v>6170</v>
      </c>
      <c r="BG5295">
        <v>0</v>
      </c>
      <c r="BH5295" t="s">
        <v>6171</v>
      </c>
      <c r="BI5295">
        <v>21</v>
      </c>
      <c r="BJ5295" t="s">
        <v>6172</v>
      </c>
      <c r="BK5295">
        <v>0</v>
      </c>
      <c r="BL5295">
        <v>49</v>
      </c>
      <c r="BM5295" s="3">
        <f t="shared" si="746"/>
        <v>0.81632653061224492</v>
      </c>
    </row>
    <row r="5296" spans="1:65">
      <c r="A5296" t="s">
        <v>5437</v>
      </c>
      <c r="B5296" s="2">
        <v>45979</v>
      </c>
      <c r="C5296" t="s">
        <v>4641</v>
      </c>
      <c r="D5296" t="s">
        <v>5143</v>
      </c>
      <c r="E5296">
        <v>11</v>
      </c>
      <c r="F5296" t="s">
        <v>72</v>
      </c>
      <c r="G5296" t="s">
        <v>50</v>
      </c>
      <c r="H5296" t="s">
        <v>138</v>
      </c>
      <c r="I5296" t="s">
        <v>64</v>
      </c>
      <c r="J5296" t="s">
        <v>53</v>
      </c>
      <c r="K5296" t="s">
        <v>75</v>
      </c>
      <c r="L5296" t="s">
        <v>87</v>
      </c>
      <c r="M5296" t="s">
        <v>56</v>
      </c>
      <c r="N5296" t="s">
        <v>69</v>
      </c>
      <c r="O5296" t="s">
        <v>82</v>
      </c>
      <c r="P5296">
        <v>56</v>
      </c>
      <c r="Q5296">
        <v>58</v>
      </c>
      <c r="R5296">
        <v>57</v>
      </c>
      <c r="S5296">
        <v>1</v>
      </c>
      <c r="T5296">
        <f t="shared" si="738"/>
        <v>56</v>
      </c>
      <c r="U5296">
        <v>54</v>
      </c>
      <c r="V5296">
        <f t="shared" si="739"/>
        <v>2</v>
      </c>
      <c r="W5296" s="3">
        <f t="shared" si="740"/>
        <v>1.7543859649122806E-2</v>
      </c>
      <c r="X5296">
        <v>11</v>
      </c>
      <c r="Y5296" s="4">
        <v>5</v>
      </c>
      <c r="Z5296" s="4">
        <v>1.4</v>
      </c>
      <c r="AA5296" s="5">
        <v>36398.31</v>
      </c>
      <c r="AB5296" s="5">
        <f t="shared" si="741"/>
        <v>1965508.74</v>
      </c>
      <c r="AC5296" s="5">
        <v>24252.03</v>
      </c>
      <c r="AD5296" s="5">
        <f t="shared" si="742"/>
        <v>1382365.71</v>
      </c>
      <c r="AE5296" s="5">
        <v>95912.99</v>
      </c>
      <c r="AF5296" s="5">
        <v>24841</v>
      </c>
      <c r="AG5296" s="5">
        <v>7530.18</v>
      </c>
      <c r="AH5296" s="5">
        <v>2030</v>
      </c>
      <c r="AI5296" s="5">
        <v>3200</v>
      </c>
      <c r="AJ5296">
        <v>0</v>
      </c>
      <c r="AK5296" s="5">
        <v>0</v>
      </c>
      <c r="AL5296" s="5">
        <v>1295.8699999999999</v>
      </c>
      <c r="AM5296" s="5">
        <v>33267.9</v>
      </c>
      <c r="AN5296">
        <v>4</v>
      </c>
      <c r="AO5296">
        <v>4</v>
      </c>
      <c r="AP5296" t="str">
        <f t="shared" si="743"/>
        <v>Yes</v>
      </c>
      <c r="AQ5296">
        <v>1</v>
      </c>
      <c r="AR5296" s="5">
        <f t="shared" si="744"/>
        <v>1550443.65</v>
      </c>
      <c r="AS5296" s="5">
        <f t="shared" si="745"/>
        <v>415065.09</v>
      </c>
      <c r="AT5296" t="s">
        <v>59</v>
      </c>
      <c r="AU5296" t="s">
        <v>6164</v>
      </c>
      <c r="AV5296" t="s">
        <v>6165</v>
      </c>
      <c r="AW5296" t="s">
        <v>6166</v>
      </c>
      <c r="AX5296" t="s">
        <v>6167</v>
      </c>
      <c r="AY5296">
        <v>58</v>
      </c>
      <c r="AZ5296">
        <v>2</v>
      </c>
      <c r="BA5296">
        <v>21</v>
      </c>
      <c r="BB5296" t="s">
        <v>6185</v>
      </c>
      <c r="BC5296">
        <v>0</v>
      </c>
      <c r="BD5296">
        <v>0</v>
      </c>
      <c r="BE5296" t="s">
        <v>6169</v>
      </c>
      <c r="BF5296" t="s">
        <v>6170</v>
      </c>
      <c r="BG5296">
        <v>0</v>
      </c>
      <c r="BH5296" t="s">
        <v>6171</v>
      </c>
      <c r="BI5296">
        <v>17</v>
      </c>
      <c r="BJ5296" t="s">
        <v>6172</v>
      </c>
      <c r="BK5296">
        <v>0</v>
      </c>
      <c r="BL5296">
        <v>71</v>
      </c>
      <c r="BM5296" s="3">
        <f t="shared" si="746"/>
        <v>0.80281690140845074</v>
      </c>
    </row>
    <row r="5297" spans="1:65">
      <c r="A5297" t="s">
        <v>5438</v>
      </c>
      <c r="B5297" s="2">
        <v>45979</v>
      </c>
      <c r="C5297" t="s">
        <v>4641</v>
      </c>
      <c r="D5297" t="s">
        <v>5143</v>
      </c>
      <c r="E5297">
        <v>11</v>
      </c>
      <c r="F5297" t="s">
        <v>78</v>
      </c>
      <c r="G5297" t="s">
        <v>79</v>
      </c>
      <c r="H5297" t="s">
        <v>143</v>
      </c>
      <c r="I5297" t="s">
        <v>52</v>
      </c>
      <c r="J5297" t="s">
        <v>65</v>
      </c>
      <c r="K5297" t="s">
        <v>75</v>
      </c>
      <c r="L5297" t="s">
        <v>55</v>
      </c>
      <c r="M5297" t="s">
        <v>56</v>
      </c>
      <c r="N5297" t="s">
        <v>94</v>
      </c>
      <c r="O5297" t="s">
        <v>70</v>
      </c>
      <c r="P5297">
        <v>47</v>
      </c>
      <c r="Q5297">
        <v>50</v>
      </c>
      <c r="R5297">
        <v>48</v>
      </c>
      <c r="S5297">
        <v>1</v>
      </c>
      <c r="T5297">
        <f t="shared" si="738"/>
        <v>47</v>
      </c>
      <c r="U5297">
        <v>45</v>
      </c>
      <c r="V5297">
        <f t="shared" si="739"/>
        <v>2</v>
      </c>
      <c r="W5297" s="3">
        <f t="shared" si="740"/>
        <v>2.0833333333333332E-2</v>
      </c>
      <c r="X5297">
        <v>8</v>
      </c>
      <c r="Y5297" s="4">
        <v>3.2</v>
      </c>
      <c r="Z5297" s="4">
        <v>0.8</v>
      </c>
      <c r="AA5297" s="5">
        <v>52463.75</v>
      </c>
      <c r="AB5297" s="5">
        <f t="shared" si="741"/>
        <v>2360868.75</v>
      </c>
      <c r="AC5297" s="5">
        <v>34961.99</v>
      </c>
      <c r="AD5297" s="5">
        <f t="shared" si="742"/>
        <v>1678175.52</v>
      </c>
      <c r="AE5297" s="5">
        <v>113416.58</v>
      </c>
      <c r="AF5297" s="5">
        <v>30401.439999999999</v>
      </c>
      <c r="AG5297" s="5">
        <v>7362.96</v>
      </c>
      <c r="AH5297" s="5">
        <v>1160</v>
      </c>
      <c r="AI5297" s="5">
        <v>4600</v>
      </c>
      <c r="AJ5297">
        <v>0</v>
      </c>
      <c r="AK5297" s="5">
        <v>0</v>
      </c>
      <c r="AL5297" s="5">
        <v>1921.64</v>
      </c>
      <c r="AM5297" s="5">
        <v>31207.94</v>
      </c>
      <c r="AN5297">
        <v>4</v>
      </c>
      <c r="AO5297">
        <v>3</v>
      </c>
      <c r="AP5297" t="str">
        <f t="shared" si="743"/>
        <v>Yes</v>
      </c>
      <c r="AQ5297">
        <v>0</v>
      </c>
      <c r="AR5297" s="5">
        <f t="shared" si="744"/>
        <v>1868246.08</v>
      </c>
      <c r="AS5297" s="5">
        <f t="shared" si="745"/>
        <v>492622.67</v>
      </c>
      <c r="AT5297" t="s">
        <v>59</v>
      </c>
      <c r="AU5297" t="s">
        <v>6164</v>
      </c>
      <c r="AV5297" t="s">
        <v>6165</v>
      </c>
      <c r="AW5297" t="s">
        <v>6166</v>
      </c>
      <c r="AX5297" t="s">
        <v>6167</v>
      </c>
      <c r="AY5297">
        <v>48</v>
      </c>
      <c r="AZ5297">
        <v>0</v>
      </c>
      <c r="BA5297">
        <v>19</v>
      </c>
      <c r="BB5297" t="s">
        <v>6191</v>
      </c>
      <c r="BC5297">
        <v>0</v>
      </c>
      <c r="BD5297">
        <v>0</v>
      </c>
      <c r="BE5297" t="s">
        <v>6169</v>
      </c>
      <c r="BF5297" t="s">
        <v>6170</v>
      </c>
      <c r="BG5297">
        <v>0</v>
      </c>
      <c r="BH5297" t="s">
        <v>6171</v>
      </c>
      <c r="BI5297">
        <v>22</v>
      </c>
      <c r="BJ5297" t="s">
        <v>6172</v>
      </c>
      <c r="BK5297">
        <v>0</v>
      </c>
      <c r="BL5297">
        <v>59</v>
      </c>
      <c r="BM5297" s="3">
        <f t="shared" si="746"/>
        <v>0.81355932203389836</v>
      </c>
    </row>
    <row r="5298" spans="1:65">
      <c r="A5298" t="s">
        <v>5439</v>
      </c>
      <c r="B5298" s="2">
        <v>45979</v>
      </c>
      <c r="C5298" t="s">
        <v>4641</v>
      </c>
      <c r="D5298" t="s">
        <v>5143</v>
      </c>
      <c r="E5298">
        <v>11</v>
      </c>
      <c r="F5298" t="s">
        <v>49</v>
      </c>
      <c r="G5298" t="s">
        <v>62</v>
      </c>
      <c r="H5298" t="s">
        <v>125</v>
      </c>
      <c r="I5298" t="s">
        <v>52</v>
      </c>
      <c r="J5298" t="s">
        <v>65</v>
      </c>
      <c r="K5298" t="s">
        <v>66</v>
      </c>
      <c r="L5298" t="s">
        <v>92</v>
      </c>
      <c r="M5298" t="s">
        <v>56</v>
      </c>
      <c r="N5298" t="s">
        <v>57</v>
      </c>
      <c r="O5298" t="s">
        <v>120</v>
      </c>
      <c r="P5298">
        <v>44</v>
      </c>
      <c r="Q5298">
        <v>45</v>
      </c>
      <c r="R5298">
        <v>44</v>
      </c>
      <c r="S5298">
        <v>1</v>
      </c>
      <c r="T5298">
        <f t="shared" si="738"/>
        <v>43</v>
      </c>
      <c r="U5298">
        <v>42</v>
      </c>
      <c r="V5298">
        <f t="shared" si="739"/>
        <v>1</v>
      </c>
      <c r="W5298" s="3">
        <f t="shared" si="740"/>
        <v>2.2727272727272728E-2</v>
      </c>
      <c r="X5298">
        <v>37</v>
      </c>
      <c r="Y5298" s="4">
        <v>3.3</v>
      </c>
      <c r="Z5298" s="4">
        <v>1.6</v>
      </c>
      <c r="AA5298" s="5">
        <v>49364.38</v>
      </c>
      <c r="AB5298" s="5">
        <f t="shared" si="741"/>
        <v>2073303.96</v>
      </c>
      <c r="AC5298" s="5">
        <v>35194.01</v>
      </c>
      <c r="AD5298" s="5">
        <f t="shared" si="742"/>
        <v>1548536.44</v>
      </c>
      <c r="AE5298" s="5">
        <v>101112.61</v>
      </c>
      <c r="AF5298" s="5">
        <v>28236.31</v>
      </c>
      <c r="AG5298" s="5">
        <v>10442.709999999999</v>
      </c>
      <c r="AH5298" s="5">
        <v>2320</v>
      </c>
      <c r="AI5298" s="5">
        <v>4600</v>
      </c>
      <c r="AJ5298">
        <v>0</v>
      </c>
      <c r="AK5298" s="5">
        <v>0</v>
      </c>
      <c r="AL5298" s="5">
        <v>1022.66</v>
      </c>
      <c r="AM5298" s="5">
        <v>25809.97</v>
      </c>
      <c r="AN5298">
        <v>4</v>
      </c>
      <c r="AO5298">
        <v>3</v>
      </c>
      <c r="AP5298" t="str">
        <f t="shared" si="743"/>
        <v>Yes</v>
      </c>
      <c r="AQ5298">
        <v>1</v>
      </c>
      <c r="AR5298" s="5">
        <f t="shared" si="744"/>
        <v>1722080.7</v>
      </c>
      <c r="AS5298" s="5">
        <f t="shared" si="745"/>
        <v>351223.26</v>
      </c>
      <c r="AT5298" t="s">
        <v>59</v>
      </c>
      <c r="AU5298" t="s">
        <v>6164</v>
      </c>
      <c r="AV5298" t="s">
        <v>6165</v>
      </c>
      <c r="AW5298" t="s">
        <v>6166</v>
      </c>
      <c r="AX5298" t="s">
        <v>6167</v>
      </c>
      <c r="AY5298">
        <v>46</v>
      </c>
      <c r="AZ5298">
        <v>0</v>
      </c>
      <c r="BA5298">
        <v>18</v>
      </c>
      <c r="BB5298" t="s">
        <v>6198</v>
      </c>
      <c r="BC5298">
        <v>0</v>
      </c>
      <c r="BD5298">
        <v>0</v>
      </c>
      <c r="BE5298" t="s">
        <v>6169</v>
      </c>
      <c r="BF5298" t="s">
        <v>6170</v>
      </c>
      <c r="BG5298">
        <v>0</v>
      </c>
      <c r="BH5298" t="s">
        <v>6171</v>
      </c>
      <c r="BI5298">
        <v>32</v>
      </c>
      <c r="BJ5298" t="s">
        <v>6172</v>
      </c>
      <c r="BK5298">
        <v>0</v>
      </c>
      <c r="BL5298">
        <v>64</v>
      </c>
      <c r="BM5298" s="3">
        <f t="shared" si="746"/>
        <v>0.6875</v>
      </c>
    </row>
    <row r="5299" spans="1:65">
      <c r="A5299" t="s">
        <v>5440</v>
      </c>
      <c r="B5299" s="2">
        <v>45979</v>
      </c>
      <c r="C5299" t="s">
        <v>4641</v>
      </c>
      <c r="D5299" t="s">
        <v>5143</v>
      </c>
      <c r="E5299">
        <v>11</v>
      </c>
      <c r="F5299" t="s">
        <v>49</v>
      </c>
      <c r="G5299" t="s">
        <v>50</v>
      </c>
      <c r="H5299" t="s">
        <v>108</v>
      </c>
      <c r="I5299" t="s">
        <v>52</v>
      </c>
      <c r="J5299" t="s">
        <v>53</v>
      </c>
      <c r="K5299" t="s">
        <v>75</v>
      </c>
      <c r="L5299" t="s">
        <v>92</v>
      </c>
      <c r="M5299" t="s">
        <v>56</v>
      </c>
      <c r="N5299" t="s">
        <v>57</v>
      </c>
      <c r="O5299" t="s">
        <v>82</v>
      </c>
      <c r="P5299">
        <v>59</v>
      </c>
      <c r="Q5299">
        <v>62</v>
      </c>
      <c r="R5299">
        <v>60</v>
      </c>
      <c r="S5299">
        <v>2</v>
      </c>
      <c r="T5299">
        <f t="shared" si="738"/>
        <v>58</v>
      </c>
      <c r="U5299">
        <v>58</v>
      </c>
      <c r="V5299">
        <f t="shared" si="739"/>
        <v>0</v>
      </c>
      <c r="W5299" s="3">
        <f t="shared" si="740"/>
        <v>3.3333333333333333E-2</v>
      </c>
      <c r="X5299">
        <v>39</v>
      </c>
      <c r="Y5299" s="4">
        <v>2.5</v>
      </c>
      <c r="Z5299" s="4">
        <v>1.1000000000000001</v>
      </c>
      <c r="AA5299" s="5">
        <v>36181.120000000003</v>
      </c>
      <c r="AB5299" s="5">
        <f t="shared" si="741"/>
        <v>2098504.96</v>
      </c>
      <c r="AC5299" s="5">
        <v>23845.09</v>
      </c>
      <c r="AD5299" s="5">
        <f t="shared" si="742"/>
        <v>1430705.4</v>
      </c>
      <c r="AE5299" s="5">
        <v>106594.19</v>
      </c>
      <c r="AF5299" s="5">
        <v>29022.51</v>
      </c>
      <c r="AG5299" s="5">
        <v>10601.99</v>
      </c>
      <c r="AH5299" s="5">
        <v>1595</v>
      </c>
      <c r="AI5299" s="5">
        <v>6400</v>
      </c>
      <c r="AJ5299">
        <v>0</v>
      </c>
      <c r="AK5299" s="5">
        <v>0</v>
      </c>
      <c r="AL5299" s="5">
        <v>0</v>
      </c>
      <c r="AM5299" s="5">
        <v>42869.35</v>
      </c>
      <c r="AN5299">
        <v>4</v>
      </c>
      <c r="AO5299">
        <v>5</v>
      </c>
      <c r="AP5299" t="str">
        <f t="shared" si="743"/>
        <v>No</v>
      </c>
      <c r="AQ5299">
        <v>2</v>
      </c>
      <c r="AR5299" s="5">
        <f t="shared" si="744"/>
        <v>1627788.44</v>
      </c>
      <c r="AS5299" s="5">
        <f t="shared" si="745"/>
        <v>470716.52</v>
      </c>
      <c r="AT5299" t="s">
        <v>59</v>
      </c>
      <c r="AU5299" t="s">
        <v>6164</v>
      </c>
      <c r="AV5299" t="s">
        <v>6165</v>
      </c>
      <c r="AW5299" t="s">
        <v>6166</v>
      </c>
      <c r="AX5299" t="s">
        <v>6167</v>
      </c>
      <c r="AY5299">
        <v>66</v>
      </c>
      <c r="AZ5299">
        <v>4</v>
      </c>
      <c r="BA5299">
        <v>0</v>
      </c>
      <c r="BB5299" t="s">
        <v>6168</v>
      </c>
      <c r="BC5299">
        <v>0</v>
      </c>
      <c r="BD5299">
        <v>1</v>
      </c>
      <c r="BE5299" t="s">
        <v>6219</v>
      </c>
      <c r="BF5299" t="s">
        <v>6170</v>
      </c>
      <c r="BG5299">
        <v>1</v>
      </c>
      <c r="BH5299" t="s">
        <v>6186</v>
      </c>
      <c r="BI5299">
        <v>38</v>
      </c>
      <c r="BJ5299" t="s">
        <v>6172</v>
      </c>
      <c r="BK5299">
        <v>0</v>
      </c>
      <c r="BL5299">
        <v>71</v>
      </c>
      <c r="BM5299" s="3">
        <f t="shared" si="746"/>
        <v>0.84507042253521125</v>
      </c>
    </row>
    <row r="5300" spans="1:65">
      <c r="A5300" t="s">
        <v>5441</v>
      </c>
      <c r="B5300" s="2">
        <v>45979</v>
      </c>
      <c r="C5300" t="s">
        <v>4641</v>
      </c>
      <c r="D5300" t="s">
        <v>5143</v>
      </c>
      <c r="E5300">
        <v>11</v>
      </c>
      <c r="F5300" t="s">
        <v>61</v>
      </c>
      <c r="G5300" t="s">
        <v>50</v>
      </c>
      <c r="H5300" t="s">
        <v>183</v>
      </c>
      <c r="I5300" t="s">
        <v>74</v>
      </c>
      <c r="J5300" t="s">
        <v>53</v>
      </c>
      <c r="K5300" t="s">
        <v>75</v>
      </c>
      <c r="L5300" t="s">
        <v>92</v>
      </c>
      <c r="M5300" t="s">
        <v>68</v>
      </c>
      <c r="N5300" t="s">
        <v>76</v>
      </c>
      <c r="O5300" t="s">
        <v>82</v>
      </c>
      <c r="P5300">
        <v>65</v>
      </c>
      <c r="Q5300">
        <v>69</v>
      </c>
      <c r="R5300">
        <v>68</v>
      </c>
      <c r="S5300">
        <v>2</v>
      </c>
      <c r="T5300">
        <f t="shared" si="738"/>
        <v>66</v>
      </c>
      <c r="U5300">
        <v>65</v>
      </c>
      <c r="V5300">
        <f t="shared" si="739"/>
        <v>1</v>
      </c>
      <c r="W5300" s="3">
        <f t="shared" si="740"/>
        <v>2.9411764705882353E-2</v>
      </c>
      <c r="X5300">
        <v>24</v>
      </c>
      <c r="Y5300" s="4">
        <v>8.6</v>
      </c>
      <c r="Z5300" s="4">
        <v>1.7</v>
      </c>
      <c r="AA5300" s="5">
        <v>36027.14</v>
      </c>
      <c r="AB5300" s="5">
        <f t="shared" si="741"/>
        <v>2341764.1</v>
      </c>
      <c r="AC5300" s="5">
        <v>22703.15</v>
      </c>
      <c r="AD5300" s="5">
        <f t="shared" si="742"/>
        <v>1543814.2</v>
      </c>
      <c r="AE5300" s="5">
        <v>114160.11</v>
      </c>
      <c r="AF5300" s="5">
        <v>29489.53</v>
      </c>
      <c r="AG5300" s="5">
        <v>8896.82</v>
      </c>
      <c r="AH5300" s="5">
        <v>2465</v>
      </c>
      <c r="AI5300" s="5">
        <v>6400</v>
      </c>
      <c r="AJ5300">
        <v>1</v>
      </c>
      <c r="AK5300" s="5">
        <v>9072.2900000000009</v>
      </c>
      <c r="AL5300" s="5">
        <v>658.45</v>
      </c>
      <c r="AM5300" s="5">
        <v>48850.19</v>
      </c>
      <c r="AN5300">
        <v>4</v>
      </c>
      <c r="AO5300">
        <v>6</v>
      </c>
      <c r="AP5300" t="str">
        <f t="shared" si="743"/>
        <v>No</v>
      </c>
      <c r="AQ5300">
        <v>4</v>
      </c>
      <c r="AR5300" s="5">
        <f t="shared" si="744"/>
        <v>1763806.59</v>
      </c>
      <c r="AS5300" s="5">
        <f t="shared" si="745"/>
        <v>577957.51</v>
      </c>
      <c r="AT5300" t="s">
        <v>59</v>
      </c>
      <c r="AU5300" t="s">
        <v>6181</v>
      </c>
      <c r="AV5300" t="s">
        <v>6182</v>
      </c>
      <c r="AW5300" t="s">
        <v>6183</v>
      </c>
      <c r="AX5300" t="s">
        <v>6177</v>
      </c>
      <c r="AY5300">
        <v>67</v>
      </c>
      <c r="AZ5300">
        <v>0</v>
      </c>
      <c r="BA5300">
        <v>16</v>
      </c>
      <c r="BB5300" t="s">
        <v>6180</v>
      </c>
      <c r="BC5300">
        <v>1</v>
      </c>
      <c r="BD5300">
        <v>1</v>
      </c>
      <c r="BE5300" t="s">
        <v>6218</v>
      </c>
      <c r="BF5300" t="s">
        <v>6170</v>
      </c>
      <c r="BG5300">
        <v>1</v>
      </c>
      <c r="BH5300" t="s">
        <v>6186</v>
      </c>
      <c r="BI5300">
        <v>47</v>
      </c>
      <c r="BJ5300" t="s">
        <v>6172</v>
      </c>
      <c r="BK5300">
        <v>0</v>
      </c>
      <c r="BL5300">
        <v>77</v>
      </c>
      <c r="BM5300" s="3">
        <f t="shared" si="746"/>
        <v>0.88311688311688308</v>
      </c>
    </row>
    <row r="5301" spans="1:65">
      <c r="A5301" t="s">
        <v>5442</v>
      </c>
      <c r="B5301" s="2">
        <v>45979</v>
      </c>
      <c r="C5301" t="s">
        <v>4641</v>
      </c>
      <c r="D5301" t="s">
        <v>5143</v>
      </c>
      <c r="E5301">
        <v>11</v>
      </c>
      <c r="F5301" t="s">
        <v>61</v>
      </c>
      <c r="G5301" t="s">
        <v>50</v>
      </c>
      <c r="H5301" t="s">
        <v>157</v>
      </c>
      <c r="I5301" t="s">
        <v>52</v>
      </c>
      <c r="J5301" t="s">
        <v>81</v>
      </c>
      <c r="K5301" t="s">
        <v>75</v>
      </c>
      <c r="L5301" t="s">
        <v>92</v>
      </c>
      <c r="M5301" t="s">
        <v>56</v>
      </c>
      <c r="N5301" t="s">
        <v>94</v>
      </c>
      <c r="O5301" t="s">
        <v>82</v>
      </c>
      <c r="P5301">
        <v>41</v>
      </c>
      <c r="Q5301">
        <v>44</v>
      </c>
      <c r="R5301">
        <v>42</v>
      </c>
      <c r="S5301">
        <v>1</v>
      </c>
      <c r="T5301">
        <f t="shared" si="738"/>
        <v>41</v>
      </c>
      <c r="U5301">
        <v>40</v>
      </c>
      <c r="V5301">
        <f t="shared" si="739"/>
        <v>1</v>
      </c>
      <c r="W5301" s="3">
        <f t="shared" si="740"/>
        <v>2.3809523809523808E-2</v>
      </c>
      <c r="X5301">
        <v>23</v>
      </c>
      <c r="Y5301" s="4">
        <v>8.8000000000000007</v>
      </c>
      <c r="Z5301" s="4">
        <v>1.4</v>
      </c>
      <c r="AA5301" s="5">
        <v>78207.320000000007</v>
      </c>
      <c r="AB5301" s="5">
        <f t="shared" si="741"/>
        <v>3128292.8</v>
      </c>
      <c r="AC5301" s="5">
        <v>53882.84</v>
      </c>
      <c r="AD5301" s="5">
        <f t="shared" si="742"/>
        <v>2263079.2799999998</v>
      </c>
      <c r="AE5301" s="5">
        <v>136460.21</v>
      </c>
      <c r="AF5301" s="5">
        <v>35098.93</v>
      </c>
      <c r="AG5301" s="5">
        <v>9192.64</v>
      </c>
      <c r="AH5301" s="5">
        <v>2030</v>
      </c>
      <c r="AI5301" s="5">
        <v>6800</v>
      </c>
      <c r="AJ5301">
        <v>0</v>
      </c>
      <c r="AK5301" s="5">
        <v>0</v>
      </c>
      <c r="AL5301" s="5">
        <v>1433.91</v>
      </c>
      <c r="AM5301" s="5">
        <v>26234.35</v>
      </c>
      <c r="AN5301">
        <v>4</v>
      </c>
      <c r="AO5301">
        <v>4</v>
      </c>
      <c r="AP5301" t="str">
        <f t="shared" si="743"/>
        <v>Yes</v>
      </c>
      <c r="AQ5301">
        <v>1</v>
      </c>
      <c r="AR5301" s="5">
        <f t="shared" si="744"/>
        <v>2480329.3199999998</v>
      </c>
      <c r="AS5301" s="5">
        <f t="shared" si="745"/>
        <v>647963.48</v>
      </c>
      <c r="AT5301" t="s">
        <v>59</v>
      </c>
      <c r="AU5301" t="s">
        <v>6164</v>
      </c>
      <c r="AV5301" t="s">
        <v>6165</v>
      </c>
      <c r="AW5301" t="s">
        <v>6166</v>
      </c>
      <c r="AX5301" t="s">
        <v>6177</v>
      </c>
      <c r="AY5301">
        <v>43</v>
      </c>
      <c r="AZ5301">
        <v>1</v>
      </c>
      <c r="BA5301">
        <v>14</v>
      </c>
      <c r="BB5301" t="s">
        <v>6180</v>
      </c>
      <c r="BC5301">
        <v>0</v>
      </c>
      <c r="BD5301">
        <v>0</v>
      </c>
      <c r="BE5301" t="s">
        <v>6169</v>
      </c>
      <c r="BF5301" t="s">
        <v>6170</v>
      </c>
      <c r="BG5301">
        <v>0</v>
      </c>
      <c r="BH5301" t="s">
        <v>6171</v>
      </c>
      <c r="BI5301">
        <v>56</v>
      </c>
      <c r="BJ5301" t="s">
        <v>6187</v>
      </c>
      <c r="BK5301">
        <v>0</v>
      </c>
      <c r="BL5301">
        <v>52</v>
      </c>
      <c r="BM5301" s="3">
        <f t="shared" si="746"/>
        <v>0.80769230769230771</v>
      </c>
    </row>
    <row r="5302" spans="1:65">
      <c r="A5302" t="s">
        <v>5443</v>
      </c>
      <c r="B5302" s="2">
        <v>45979</v>
      </c>
      <c r="C5302" t="s">
        <v>4641</v>
      </c>
      <c r="D5302" t="s">
        <v>5143</v>
      </c>
      <c r="E5302">
        <v>11</v>
      </c>
      <c r="F5302" t="s">
        <v>49</v>
      </c>
      <c r="G5302" t="s">
        <v>62</v>
      </c>
      <c r="H5302" t="s">
        <v>226</v>
      </c>
      <c r="I5302" t="s">
        <v>52</v>
      </c>
      <c r="J5302" t="s">
        <v>53</v>
      </c>
      <c r="K5302" t="s">
        <v>66</v>
      </c>
      <c r="L5302" t="s">
        <v>87</v>
      </c>
      <c r="M5302" t="s">
        <v>56</v>
      </c>
      <c r="N5302" t="s">
        <v>69</v>
      </c>
      <c r="O5302" t="s">
        <v>120</v>
      </c>
      <c r="P5302">
        <v>63</v>
      </c>
      <c r="Q5302">
        <v>67</v>
      </c>
      <c r="R5302">
        <v>63</v>
      </c>
      <c r="S5302">
        <v>2</v>
      </c>
      <c r="T5302">
        <f t="shared" si="738"/>
        <v>61</v>
      </c>
      <c r="U5302">
        <v>61</v>
      </c>
      <c r="V5302">
        <f t="shared" si="739"/>
        <v>0</v>
      </c>
      <c r="W5302" s="3">
        <f t="shared" si="740"/>
        <v>3.1746031746031744E-2</v>
      </c>
      <c r="X5302">
        <v>38</v>
      </c>
      <c r="Y5302" s="4">
        <v>6.4</v>
      </c>
      <c r="Z5302" s="4">
        <v>1.3</v>
      </c>
      <c r="AA5302" s="5">
        <v>34110.300000000003</v>
      </c>
      <c r="AB5302" s="5">
        <f t="shared" si="741"/>
        <v>2080728.3</v>
      </c>
      <c r="AC5302" s="5">
        <v>24008.7</v>
      </c>
      <c r="AD5302" s="5">
        <f t="shared" si="742"/>
        <v>1512548.1</v>
      </c>
      <c r="AE5302" s="5">
        <v>110724.56</v>
      </c>
      <c r="AF5302" s="5">
        <v>29864.02</v>
      </c>
      <c r="AG5302" s="5">
        <v>10850.19</v>
      </c>
      <c r="AH5302" s="5">
        <v>1885</v>
      </c>
      <c r="AI5302" s="5">
        <v>6400</v>
      </c>
      <c r="AJ5302">
        <v>0</v>
      </c>
      <c r="AK5302" s="5">
        <v>0</v>
      </c>
      <c r="AL5302" s="5">
        <v>0</v>
      </c>
      <c r="AM5302" s="5">
        <v>46110.59</v>
      </c>
      <c r="AN5302">
        <v>4</v>
      </c>
      <c r="AO5302">
        <v>5</v>
      </c>
      <c r="AP5302" t="str">
        <f t="shared" si="743"/>
        <v>No</v>
      </c>
      <c r="AQ5302">
        <v>3</v>
      </c>
      <c r="AR5302" s="5">
        <f t="shared" si="744"/>
        <v>1718382.46</v>
      </c>
      <c r="AS5302" s="5">
        <f t="shared" si="745"/>
        <v>362345.84</v>
      </c>
      <c r="AT5302" t="s">
        <v>59</v>
      </c>
      <c r="AU5302" t="s">
        <v>6164</v>
      </c>
      <c r="AV5302" t="s">
        <v>6165</v>
      </c>
      <c r="AW5302" t="s">
        <v>6166</v>
      </c>
      <c r="AX5302" t="s">
        <v>6167</v>
      </c>
      <c r="AY5302">
        <v>64</v>
      </c>
      <c r="AZ5302">
        <v>0</v>
      </c>
      <c r="BA5302">
        <v>0</v>
      </c>
      <c r="BB5302" t="s">
        <v>6168</v>
      </c>
      <c r="BC5302">
        <v>0</v>
      </c>
      <c r="BD5302">
        <v>1</v>
      </c>
      <c r="BE5302" t="s">
        <v>6188</v>
      </c>
      <c r="BF5302" t="s">
        <v>6170</v>
      </c>
      <c r="BG5302">
        <v>1</v>
      </c>
      <c r="BH5302" t="s">
        <v>6186</v>
      </c>
      <c r="BI5302">
        <v>31</v>
      </c>
      <c r="BJ5302" t="s">
        <v>6172</v>
      </c>
      <c r="BK5302">
        <v>0</v>
      </c>
      <c r="BL5302">
        <v>71</v>
      </c>
      <c r="BM5302" s="3">
        <f t="shared" si="746"/>
        <v>0.88732394366197187</v>
      </c>
    </row>
    <row r="5303" spans="1:65">
      <c r="A5303" t="s">
        <v>5444</v>
      </c>
      <c r="B5303" s="2">
        <v>45979</v>
      </c>
      <c r="C5303" t="s">
        <v>4641</v>
      </c>
      <c r="D5303" t="s">
        <v>5143</v>
      </c>
      <c r="E5303">
        <v>11</v>
      </c>
      <c r="F5303" t="s">
        <v>49</v>
      </c>
      <c r="G5303" t="s">
        <v>79</v>
      </c>
      <c r="H5303" t="s">
        <v>262</v>
      </c>
      <c r="I5303" t="s">
        <v>52</v>
      </c>
      <c r="J5303" t="s">
        <v>81</v>
      </c>
      <c r="K5303" t="s">
        <v>75</v>
      </c>
      <c r="L5303" t="s">
        <v>67</v>
      </c>
      <c r="M5303" t="s">
        <v>56</v>
      </c>
      <c r="N5303" t="s">
        <v>109</v>
      </c>
      <c r="O5303" t="s">
        <v>120</v>
      </c>
      <c r="P5303">
        <v>23</v>
      </c>
      <c r="Q5303">
        <v>40</v>
      </c>
      <c r="R5303">
        <v>40</v>
      </c>
      <c r="S5303">
        <v>2</v>
      </c>
      <c r="T5303">
        <f t="shared" si="738"/>
        <v>38</v>
      </c>
      <c r="U5303">
        <v>19</v>
      </c>
      <c r="V5303">
        <f t="shared" si="739"/>
        <v>19</v>
      </c>
      <c r="W5303" s="3">
        <f t="shared" si="740"/>
        <v>0.05</v>
      </c>
      <c r="X5303">
        <v>30</v>
      </c>
      <c r="Y5303" s="4">
        <v>0</v>
      </c>
      <c r="Z5303" s="4">
        <v>1.2</v>
      </c>
      <c r="AA5303" s="5">
        <v>77070.259999999995</v>
      </c>
      <c r="AB5303" s="5">
        <f t="shared" si="741"/>
        <v>1464334.94</v>
      </c>
      <c r="AC5303" s="5">
        <v>52027.87</v>
      </c>
      <c r="AD5303" s="5">
        <f t="shared" si="742"/>
        <v>2081114.8</v>
      </c>
      <c r="AE5303" s="5">
        <v>126045.68</v>
      </c>
      <c r="AF5303" s="5">
        <v>36501.69</v>
      </c>
      <c r="AG5303" s="5">
        <v>10381.61</v>
      </c>
      <c r="AH5303" s="5">
        <v>1740</v>
      </c>
      <c r="AI5303" s="5">
        <v>13600</v>
      </c>
      <c r="AJ5303">
        <v>0</v>
      </c>
      <c r="AK5303" s="5">
        <v>0</v>
      </c>
      <c r="AL5303" s="5">
        <v>28386.5</v>
      </c>
      <c r="AM5303" s="5">
        <v>27234.95</v>
      </c>
      <c r="AN5303">
        <v>8</v>
      </c>
      <c r="AO5303">
        <v>7</v>
      </c>
      <c r="AP5303" t="str">
        <f t="shared" si="743"/>
        <v>Yes</v>
      </c>
      <c r="AQ5303">
        <v>1</v>
      </c>
      <c r="AR5303" s="5">
        <f t="shared" si="744"/>
        <v>2325005.23</v>
      </c>
      <c r="AS5303" s="5">
        <f t="shared" si="745"/>
        <v>-860670.29</v>
      </c>
      <c r="AT5303" t="s">
        <v>116</v>
      </c>
      <c r="AU5303" t="s">
        <v>6164</v>
      </c>
      <c r="AV5303" t="s">
        <v>6165</v>
      </c>
      <c r="AW5303" t="s">
        <v>6166</v>
      </c>
      <c r="AX5303" t="s">
        <v>6184</v>
      </c>
      <c r="AY5303">
        <v>33</v>
      </c>
      <c r="AZ5303">
        <v>5</v>
      </c>
      <c r="BA5303">
        <v>49</v>
      </c>
      <c r="BB5303" t="s">
        <v>6180</v>
      </c>
      <c r="BC5303">
        <v>0</v>
      </c>
      <c r="BD5303">
        <v>0</v>
      </c>
      <c r="BE5303" t="s">
        <v>6169</v>
      </c>
      <c r="BF5303" t="s">
        <v>6176</v>
      </c>
      <c r="BG5303">
        <v>0</v>
      </c>
      <c r="BH5303" t="s">
        <v>6171</v>
      </c>
      <c r="BI5303">
        <v>20</v>
      </c>
      <c r="BJ5303" t="s">
        <v>6172</v>
      </c>
      <c r="BK5303">
        <v>0</v>
      </c>
      <c r="BL5303">
        <v>47</v>
      </c>
      <c r="BM5303" s="3">
        <f t="shared" si="746"/>
        <v>0.85106382978723405</v>
      </c>
    </row>
    <row r="5304" spans="1:65">
      <c r="A5304" t="s">
        <v>5445</v>
      </c>
      <c r="B5304" s="2">
        <v>45979</v>
      </c>
      <c r="C5304" t="s">
        <v>4641</v>
      </c>
      <c r="D5304" t="s">
        <v>5143</v>
      </c>
      <c r="E5304">
        <v>11</v>
      </c>
      <c r="F5304" t="s">
        <v>78</v>
      </c>
      <c r="G5304" t="s">
        <v>62</v>
      </c>
      <c r="H5304" t="s">
        <v>153</v>
      </c>
      <c r="I5304" t="s">
        <v>74</v>
      </c>
      <c r="J5304" t="s">
        <v>53</v>
      </c>
      <c r="K5304" t="s">
        <v>75</v>
      </c>
      <c r="L5304" t="s">
        <v>87</v>
      </c>
      <c r="M5304" t="s">
        <v>56</v>
      </c>
      <c r="N5304" t="s">
        <v>57</v>
      </c>
      <c r="O5304" t="s">
        <v>70</v>
      </c>
      <c r="P5304">
        <v>62</v>
      </c>
      <c r="Q5304">
        <v>64</v>
      </c>
      <c r="R5304">
        <v>60</v>
      </c>
      <c r="S5304">
        <v>1</v>
      </c>
      <c r="T5304">
        <f t="shared" si="738"/>
        <v>59</v>
      </c>
      <c r="U5304">
        <v>59</v>
      </c>
      <c r="V5304">
        <f t="shared" si="739"/>
        <v>0</v>
      </c>
      <c r="W5304" s="3">
        <f t="shared" si="740"/>
        <v>1.6666666666666666E-2</v>
      </c>
      <c r="X5304">
        <v>32</v>
      </c>
      <c r="Y5304" s="4">
        <v>6.2</v>
      </c>
      <c r="Z5304" s="4">
        <v>1.6</v>
      </c>
      <c r="AA5304" s="5">
        <v>36046.19</v>
      </c>
      <c r="AB5304" s="5">
        <f t="shared" si="741"/>
        <v>2126725.21</v>
      </c>
      <c r="AC5304" s="5">
        <v>24130.97</v>
      </c>
      <c r="AD5304" s="5">
        <f t="shared" si="742"/>
        <v>1447858.2</v>
      </c>
      <c r="AE5304" s="5">
        <v>102914.61</v>
      </c>
      <c r="AF5304" s="5">
        <v>28098.89</v>
      </c>
      <c r="AG5304" s="5">
        <v>9650.23</v>
      </c>
      <c r="AH5304" s="5">
        <v>2320</v>
      </c>
      <c r="AI5304" s="5">
        <v>3200</v>
      </c>
      <c r="AJ5304">
        <v>0</v>
      </c>
      <c r="AK5304" s="5">
        <v>0</v>
      </c>
      <c r="AL5304" s="5">
        <v>0</v>
      </c>
      <c r="AM5304" s="5">
        <v>46645.95</v>
      </c>
      <c r="AN5304">
        <v>4</v>
      </c>
      <c r="AO5304">
        <v>6</v>
      </c>
      <c r="AP5304" t="str">
        <f t="shared" si="743"/>
        <v>No</v>
      </c>
      <c r="AQ5304">
        <v>3</v>
      </c>
      <c r="AR5304" s="5">
        <f t="shared" si="744"/>
        <v>1640687.88</v>
      </c>
      <c r="AS5304" s="5">
        <f t="shared" si="745"/>
        <v>486037.33</v>
      </c>
      <c r="AT5304" t="s">
        <v>59</v>
      </c>
      <c r="AU5304" t="s">
        <v>6164</v>
      </c>
      <c r="AV5304" t="s">
        <v>6165</v>
      </c>
      <c r="AW5304" t="s">
        <v>6166</v>
      </c>
      <c r="AX5304" t="s">
        <v>6167</v>
      </c>
      <c r="AY5304">
        <v>64</v>
      </c>
      <c r="AZ5304">
        <v>2</v>
      </c>
      <c r="BA5304">
        <v>0</v>
      </c>
      <c r="BB5304" t="s">
        <v>6168</v>
      </c>
      <c r="BC5304">
        <v>1</v>
      </c>
      <c r="BD5304">
        <v>1</v>
      </c>
      <c r="BE5304" t="s">
        <v>6188</v>
      </c>
      <c r="BF5304" t="s">
        <v>6170</v>
      </c>
      <c r="BG5304">
        <v>1</v>
      </c>
      <c r="BH5304" t="s">
        <v>6186</v>
      </c>
      <c r="BI5304">
        <v>59</v>
      </c>
      <c r="BJ5304" t="s">
        <v>6187</v>
      </c>
      <c r="BK5304">
        <v>0</v>
      </c>
      <c r="BL5304">
        <v>71</v>
      </c>
      <c r="BM5304" s="3">
        <f t="shared" si="746"/>
        <v>0.84507042253521125</v>
      </c>
    </row>
    <row r="5305" spans="1:65">
      <c r="A5305" t="s">
        <v>5446</v>
      </c>
      <c r="B5305" s="2">
        <v>45979</v>
      </c>
      <c r="C5305" t="s">
        <v>4641</v>
      </c>
      <c r="D5305" t="s">
        <v>5143</v>
      </c>
      <c r="E5305">
        <v>11</v>
      </c>
      <c r="F5305" t="s">
        <v>61</v>
      </c>
      <c r="G5305" t="s">
        <v>62</v>
      </c>
      <c r="H5305" t="s">
        <v>115</v>
      </c>
      <c r="I5305" t="s">
        <v>74</v>
      </c>
      <c r="J5305" t="s">
        <v>65</v>
      </c>
      <c r="K5305" t="s">
        <v>54</v>
      </c>
      <c r="L5305" t="s">
        <v>92</v>
      </c>
      <c r="M5305" t="s">
        <v>68</v>
      </c>
      <c r="N5305" t="s">
        <v>69</v>
      </c>
      <c r="O5305" t="s">
        <v>82</v>
      </c>
      <c r="P5305">
        <v>44</v>
      </c>
      <c r="Q5305">
        <v>46</v>
      </c>
      <c r="R5305">
        <v>44</v>
      </c>
      <c r="S5305">
        <v>1</v>
      </c>
      <c r="T5305">
        <f t="shared" si="738"/>
        <v>43</v>
      </c>
      <c r="U5305">
        <v>43</v>
      </c>
      <c r="V5305">
        <f t="shared" si="739"/>
        <v>0</v>
      </c>
      <c r="W5305" s="3">
        <f t="shared" si="740"/>
        <v>2.2727272727272728E-2</v>
      </c>
      <c r="X5305">
        <v>16</v>
      </c>
      <c r="Y5305" s="4">
        <v>1</v>
      </c>
      <c r="Z5305" s="4">
        <v>0.7</v>
      </c>
      <c r="AA5305" s="5">
        <v>56785.05</v>
      </c>
      <c r="AB5305" s="5">
        <f t="shared" si="741"/>
        <v>2441757.15</v>
      </c>
      <c r="AC5305" s="5">
        <v>33745.620000000003</v>
      </c>
      <c r="AD5305" s="5">
        <f t="shared" si="742"/>
        <v>1484807.28</v>
      </c>
      <c r="AE5305" s="5">
        <v>96861.51</v>
      </c>
      <c r="AF5305" s="5">
        <v>27095.62</v>
      </c>
      <c r="AG5305" s="5">
        <v>8601.61</v>
      </c>
      <c r="AH5305" s="5">
        <v>1015</v>
      </c>
      <c r="AI5305" s="5">
        <v>4600</v>
      </c>
      <c r="AJ5305">
        <v>1</v>
      </c>
      <c r="AK5305" s="5">
        <v>14397.09</v>
      </c>
      <c r="AL5305" s="5">
        <v>0</v>
      </c>
      <c r="AM5305" s="5">
        <v>31365.02</v>
      </c>
      <c r="AN5305">
        <v>4</v>
      </c>
      <c r="AO5305">
        <v>5</v>
      </c>
      <c r="AP5305" t="str">
        <f t="shared" si="743"/>
        <v>No</v>
      </c>
      <c r="AQ5305">
        <v>2</v>
      </c>
      <c r="AR5305" s="5">
        <f t="shared" si="744"/>
        <v>1668743.13</v>
      </c>
      <c r="AS5305" s="5">
        <f t="shared" si="745"/>
        <v>773014.02</v>
      </c>
      <c r="AT5305" t="s">
        <v>59</v>
      </c>
      <c r="AU5305" t="s">
        <v>6189</v>
      </c>
      <c r="AV5305" t="s">
        <v>6190</v>
      </c>
      <c r="AW5305" t="s">
        <v>6183</v>
      </c>
      <c r="AX5305" t="s">
        <v>6167</v>
      </c>
      <c r="AY5305">
        <v>48</v>
      </c>
      <c r="AZ5305">
        <v>4</v>
      </c>
      <c r="BA5305">
        <v>0</v>
      </c>
      <c r="BB5305" t="s">
        <v>6168</v>
      </c>
      <c r="BC5305">
        <v>0</v>
      </c>
      <c r="BD5305">
        <v>1</v>
      </c>
      <c r="BE5305" t="s">
        <v>6196</v>
      </c>
      <c r="BF5305" t="s">
        <v>6170</v>
      </c>
      <c r="BG5305">
        <v>0</v>
      </c>
      <c r="BH5305" t="s">
        <v>6171</v>
      </c>
      <c r="BI5305">
        <v>13</v>
      </c>
      <c r="BJ5305" t="s">
        <v>6172</v>
      </c>
      <c r="BK5305">
        <v>0</v>
      </c>
      <c r="BL5305">
        <v>63</v>
      </c>
      <c r="BM5305" s="3">
        <f t="shared" si="746"/>
        <v>0.69841269841269837</v>
      </c>
    </row>
    <row r="5306" spans="1:65">
      <c r="A5306" t="s">
        <v>5447</v>
      </c>
      <c r="B5306" s="2">
        <v>45979</v>
      </c>
      <c r="C5306" t="s">
        <v>4641</v>
      </c>
      <c r="D5306" t="s">
        <v>5143</v>
      </c>
      <c r="E5306">
        <v>11</v>
      </c>
      <c r="F5306" t="s">
        <v>78</v>
      </c>
      <c r="G5306" t="s">
        <v>62</v>
      </c>
      <c r="H5306" t="s">
        <v>168</v>
      </c>
      <c r="I5306" t="s">
        <v>64</v>
      </c>
      <c r="J5306" t="s">
        <v>81</v>
      </c>
      <c r="K5306" t="s">
        <v>66</v>
      </c>
      <c r="L5306" t="s">
        <v>67</v>
      </c>
      <c r="M5306" t="s">
        <v>68</v>
      </c>
      <c r="N5306" t="s">
        <v>69</v>
      </c>
      <c r="O5306" t="s">
        <v>120</v>
      </c>
      <c r="P5306">
        <v>33</v>
      </c>
      <c r="Q5306">
        <v>34</v>
      </c>
      <c r="R5306">
        <v>32</v>
      </c>
      <c r="S5306">
        <v>3</v>
      </c>
      <c r="T5306">
        <f t="shared" si="738"/>
        <v>29</v>
      </c>
      <c r="U5306">
        <v>29</v>
      </c>
      <c r="V5306">
        <f t="shared" si="739"/>
        <v>0</v>
      </c>
      <c r="W5306" s="3">
        <f t="shared" si="740"/>
        <v>9.375E-2</v>
      </c>
      <c r="X5306">
        <v>31</v>
      </c>
      <c r="Y5306" s="4">
        <v>4.2</v>
      </c>
      <c r="Z5306" s="4">
        <v>1.2</v>
      </c>
      <c r="AA5306" s="5">
        <v>74174.37</v>
      </c>
      <c r="AB5306" s="5">
        <f t="shared" si="741"/>
        <v>2151056.73</v>
      </c>
      <c r="AC5306" s="5">
        <v>49074.44</v>
      </c>
      <c r="AD5306" s="5">
        <f t="shared" si="742"/>
        <v>1570382.08</v>
      </c>
      <c r="AE5306" s="5">
        <v>95999.86</v>
      </c>
      <c r="AF5306" s="5">
        <v>30978.19</v>
      </c>
      <c r="AG5306" s="5">
        <v>9253.7999999999993</v>
      </c>
      <c r="AH5306" s="5">
        <v>1740</v>
      </c>
      <c r="AI5306" s="5">
        <v>24388.39</v>
      </c>
      <c r="AJ5306">
        <v>1</v>
      </c>
      <c r="AK5306" s="5">
        <v>23570.22</v>
      </c>
      <c r="AL5306" s="5">
        <v>0</v>
      </c>
      <c r="AM5306" s="5">
        <v>18966.82</v>
      </c>
      <c r="AN5306">
        <v>4</v>
      </c>
      <c r="AO5306">
        <v>4</v>
      </c>
      <c r="AP5306" t="str">
        <f t="shared" si="743"/>
        <v>Yes</v>
      </c>
      <c r="AQ5306">
        <v>2</v>
      </c>
      <c r="AR5306" s="5">
        <f t="shared" si="744"/>
        <v>1775279.36</v>
      </c>
      <c r="AS5306" s="5">
        <f t="shared" si="745"/>
        <v>375777.37</v>
      </c>
      <c r="AT5306" t="s">
        <v>1641</v>
      </c>
      <c r="AU5306" t="s">
        <v>6199</v>
      </c>
      <c r="AV5306" t="s">
        <v>6200</v>
      </c>
      <c r="AW5306" t="s">
        <v>6175</v>
      </c>
      <c r="AX5306" t="s">
        <v>6167</v>
      </c>
      <c r="AY5306">
        <v>34</v>
      </c>
      <c r="AZ5306">
        <v>0</v>
      </c>
      <c r="BA5306">
        <v>0</v>
      </c>
      <c r="BB5306" t="s">
        <v>6168</v>
      </c>
      <c r="BC5306">
        <v>0</v>
      </c>
      <c r="BD5306">
        <v>0</v>
      </c>
      <c r="BE5306" t="s">
        <v>6169</v>
      </c>
      <c r="BF5306" t="s">
        <v>6210</v>
      </c>
      <c r="BG5306">
        <v>1</v>
      </c>
      <c r="BH5306" t="s">
        <v>6179</v>
      </c>
      <c r="BI5306">
        <v>25</v>
      </c>
      <c r="BJ5306" t="s">
        <v>6172</v>
      </c>
      <c r="BK5306">
        <v>0</v>
      </c>
      <c r="BL5306">
        <v>45</v>
      </c>
      <c r="BM5306" s="3">
        <f t="shared" si="746"/>
        <v>0.71111111111111114</v>
      </c>
    </row>
    <row r="5307" spans="1:65">
      <c r="A5307" t="s">
        <v>5448</v>
      </c>
      <c r="B5307" s="2">
        <v>45979</v>
      </c>
      <c r="C5307" t="s">
        <v>4641</v>
      </c>
      <c r="D5307" t="s">
        <v>5143</v>
      </c>
      <c r="E5307">
        <v>11</v>
      </c>
      <c r="F5307" t="s">
        <v>78</v>
      </c>
      <c r="G5307" t="s">
        <v>50</v>
      </c>
      <c r="H5307" t="s">
        <v>161</v>
      </c>
      <c r="I5307" t="s">
        <v>74</v>
      </c>
      <c r="J5307" t="s">
        <v>65</v>
      </c>
      <c r="K5307" t="s">
        <v>75</v>
      </c>
      <c r="L5307" t="s">
        <v>67</v>
      </c>
      <c r="M5307" t="s">
        <v>68</v>
      </c>
      <c r="N5307" t="s">
        <v>94</v>
      </c>
      <c r="O5307" t="s">
        <v>82</v>
      </c>
      <c r="P5307">
        <v>53</v>
      </c>
      <c r="Q5307">
        <v>56</v>
      </c>
      <c r="R5307">
        <v>52</v>
      </c>
      <c r="S5307">
        <v>4</v>
      </c>
      <c r="T5307">
        <f t="shared" si="738"/>
        <v>48</v>
      </c>
      <c r="U5307">
        <v>48</v>
      </c>
      <c r="V5307">
        <f t="shared" si="739"/>
        <v>0</v>
      </c>
      <c r="W5307" s="3">
        <f t="shared" si="740"/>
        <v>7.6923076923076927E-2</v>
      </c>
      <c r="X5307">
        <v>31</v>
      </c>
      <c r="Y5307" s="4">
        <v>3.5</v>
      </c>
      <c r="Z5307" s="4">
        <v>0.9</v>
      </c>
      <c r="AA5307" s="5">
        <v>51938.15</v>
      </c>
      <c r="AB5307" s="5">
        <f t="shared" si="741"/>
        <v>2493031.2000000002</v>
      </c>
      <c r="AC5307" s="5">
        <v>32383.68</v>
      </c>
      <c r="AD5307" s="5">
        <f t="shared" si="742"/>
        <v>1683951.36</v>
      </c>
      <c r="AE5307" s="5">
        <v>113862.5</v>
      </c>
      <c r="AF5307" s="5">
        <v>35232.89</v>
      </c>
      <c r="AG5307" s="5">
        <v>9310.64</v>
      </c>
      <c r="AH5307" s="5">
        <v>1305</v>
      </c>
      <c r="AI5307" s="5">
        <v>21916.43</v>
      </c>
      <c r="AJ5307">
        <v>2</v>
      </c>
      <c r="AK5307" s="5">
        <v>25760.7</v>
      </c>
      <c r="AL5307" s="5">
        <v>0</v>
      </c>
      <c r="AM5307" s="5">
        <v>32630.91</v>
      </c>
      <c r="AN5307">
        <v>4</v>
      </c>
      <c r="AO5307">
        <v>5</v>
      </c>
      <c r="AP5307" t="str">
        <f t="shared" si="743"/>
        <v>No</v>
      </c>
      <c r="AQ5307">
        <v>3</v>
      </c>
      <c r="AR5307" s="5">
        <f t="shared" si="744"/>
        <v>1923970.43</v>
      </c>
      <c r="AS5307" s="5">
        <f t="shared" si="745"/>
        <v>569060.77</v>
      </c>
      <c r="AT5307" t="s">
        <v>1641</v>
      </c>
      <c r="AU5307" t="s">
        <v>6189</v>
      </c>
      <c r="AV5307" t="s">
        <v>6201</v>
      </c>
      <c r="AW5307" t="s">
        <v>6175</v>
      </c>
      <c r="AX5307" t="s">
        <v>6167</v>
      </c>
      <c r="AY5307">
        <v>57</v>
      </c>
      <c r="AZ5307">
        <v>3</v>
      </c>
      <c r="BA5307">
        <v>0</v>
      </c>
      <c r="BB5307" t="s">
        <v>6168</v>
      </c>
      <c r="BC5307">
        <v>1</v>
      </c>
      <c r="BD5307">
        <v>0</v>
      </c>
      <c r="BE5307" t="s">
        <v>6178</v>
      </c>
      <c r="BF5307" t="s">
        <v>6210</v>
      </c>
      <c r="BG5307">
        <v>1</v>
      </c>
      <c r="BH5307" t="s">
        <v>6179</v>
      </c>
      <c r="BI5307">
        <v>33</v>
      </c>
      <c r="BJ5307" t="s">
        <v>6172</v>
      </c>
      <c r="BK5307">
        <v>0</v>
      </c>
      <c r="BL5307">
        <v>63</v>
      </c>
      <c r="BM5307" s="3">
        <f t="shared" si="746"/>
        <v>0.82539682539682535</v>
      </c>
    </row>
    <row r="5308" spans="1:65">
      <c r="A5308" t="s">
        <v>5449</v>
      </c>
      <c r="B5308" s="2">
        <v>45979</v>
      </c>
      <c r="C5308" t="s">
        <v>4641</v>
      </c>
      <c r="D5308" t="s">
        <v>5143</v>
      </c>
      <c r="E5308">
        <v>11</v>
      </c>
      <c r="F5308" t="s">
        <v>49</v>
      </c>
      <c r="G5308" t="s">
        <v>79</v>
      </c>
      <c r="H5308" t="s">
        <v>111</v>
      </c>
      <c r="I5308" t="s">
        <v>74</v>
      </c>
      <c r="J5308" t="s">
        <v>53</v>
      </c>
      <c r="K5308" t="s">
        <v>66</v>
      </c>
      <c r="L5308" t="s">
        <v>67</v>
      </c>
      <c r="M5308" t="s">
        <v>68</v>
      </c>
      <c r="N5308" t="s">
        <v>76</v>
      </c>
      <c r="O5308" t="s">
        <v>82</v>
      </c>
      <c r="P5308">
        <v>69</v>
      </c>
      <c r="Q5308">
        <v>72</v>
      </c>
      <c r="R5308">
        <v>72</v>
      </c>
      <c r="S5308">
        <v>6</v>
      </c>
      <c r="T5308">
        <f t="shared" si="738"/>
        <v>66</v>
      </c>
      <c r="U5308">
        <v>66</v>
      </c>
      <c r="V5308">
        <f t="shared" si="739"/>
        <v>0</v>
      </c>
      <c r="W5308" s="3">
        <f t="shared" si="740"/>
        <v>8.3333333333333329E-2</v>
      </c>
      <c r="X5308">
        <v>29</v>
      </c>
      <c r="Y5308" s="4">
        <v>5.9</v>
      </c>
      <c r="Z5308" s="4">
        <v>1.8</v>
      </c>
      <c r="AA5308" s="5">
        <v>33598.67</v>
      </c>
      <c r="AB5308" s="5">
        <f t="shared" si="741"/>
        <v>2217512.2200000002</v>
      </c>
      <c r="AC5308" s="5">
        <v>21927.78</v>
      </c>
      <c r="AD5308" s="5">
        <f t="shared" si="742"/>
        <v>1578800.16</v>
      </c>
      <c r="AE5308" s="5">
        <v>123981.44</v>
      </c>
      <c r="AF5308" s="5">
        <v>32733.41</v>
      </c>
      <c r="AG5308" s="5">
        <v>9702.92</v>
      </c>
      <c r="AH5308" s="5">
        <v>2610</v>
      </c>
      <c r="AI5308" s="5">
        <v>24153.68</v>
      </c>
      <c r="AJ5308">
        <v>2</v>
      </c>
      <c r="AK5308" s="5">
        <v>16790.150000000001</v>
      </c>
      <c r="AL5308" s="5">
        <v>0</v>
      </c>
      <c r="AM5308" s="5">
        <v>60400.02</v>
      </c>
      <c r="AN5308">
        <v>4</v>
      </c>
      <c r="AO5308">
        <v>8</v>
      </c>
      <c r="AP5308" t="str">
        <f t="shared" si="743"/>
        <v>No</v>
      </c>
      <c r="AQ5308">
        <v>4</v>
      </c>
      <c r="AR5308" s="5">
        <f t="shared" si="744"/>
        <v>1849171.78</v>
      </c>
      <c r="AS5308" s="5">
        <f t="shared" si="745"/>
        <v>368340.44</v>
      </c>
      <c r="AT5308" t="s">
        <v>1641</v>
      </c>
      <c r="AU5308" t="s">
        <v>6199</v>
      </c>
      <c r="AV5308" t="s">
        <v>6200</v>
      </c>
      <c r="AW5308" t="s">
        <v>6175</v>
      </c>
      <c r="AX5308" t="s">
        <v>6184</v>
      </c>
      <c r="AY5308">
        <v>70</v>
      </c>
      <c r="AZ5308">
        <v>0</v>
      </c>
      <c r="BA5308">
        <v>0</v>
      </c>
      <c r="BB5308" t="s">
        <v>6168</v>
      </c>
      <c r="BC5308">
        <v>1</v>
      </c>
      <c r="BD5308">
        <v>3</v>
      </c>
      <c r="BE5308" t="s">
        <v>6218</v>
      </c>
      <c r="BF5308" t="s">
        <v>6210</v>
      </c>
      <c r="BG5308">
        <v>0</v>
      </c>
      <c r="BH5308" t="s">
        <v>6171</v>
      </c>
      <c r="BI5308">
        <v>54</v>
      </c>
      <c r="BJ5308" t="s">
        <v>6187</v>
      </c>
      <c r="BK5308">
        <v>0</v>
      </c>
      <c r="BL5308">
        <v>80</v>
      </c>
      <c r="BM5308" s="3">
        <f t="shared" si="746"/>
        <v>0.9</v>
      </c>
    </row>
    <row r="5309" spans="1:65">
      <c r="A5309" t="s">
        <v>5450</v>
      </c>
      <c r="B5309" s="2">
        <v>45980</v>
      </c>
      <c r="C5309" t="s">
        <v>4641</v>
      </c>
      <c r="D5309" t="s">
        <v>5143</v>
      </c>
      <c r="E5309">
        <v>11</v>
      </c>
      <c r="F5309" t="s">
        <v>72</v>
      </c>
      <c r="G5309" t="s">
        <v>79</v>
      </c>
      <c r="H5309" t="s">
        <v>213</v>
      </c>
      <c r="I5309" t="s">
        <v>74</v>
      </c>
      <c r="J5309" t="s">
        <v>53</v>
      </c>
      <c r="K5309" t="s">
        <v>75</v>
      </c>
      <c r="L5309" t="s">
        <v>55</v>
      </c>
      <c r="M5309" t="s">
        <v>56</v>
      </c>
      <c r="N5309" t="s">
        <v>94</v>
      </c>
      <c r="O5309" t="s">
        <v>70</v>
      </c>
      <c r="P5309">
        <v>66</v>
      </c>
      <c r="Q5309">
        <v>66</v>
      </c>
      <c r="R5309">
        <v>69</v>
      </c>
      <c r="S5309">
        <v>2</v>
      </c>
      <c r="T5309">
        <f t="shared" si="738"/>
        <v>67</v>
      </c>
      <c r="U5309">
        <v>65</v>
      </c>
      <c r="V5309">
        <f t="shared" si="739"/>
        <v>2</v>
      </c>
      <c r="W5309" s="3">
        <f t="shared" si="740"/>
        <v>2.8985507246376812E-2</v>
      </c>
      <c r="X5309">
        <v>20</v>
      </c>
      <c r="Y5309" s="4">
        <v>3.2</v>
      </c>
      <c r="Z5309" s="4">
        <v>1.7</v>
      </c>
      <c r="AA5309" s="5">
        <v>36276.769999999997</v>
      </c>
      <c r="AB5309" s="5">
        <f t="shared" si="741"/>
        <v>2357990.0499999998</v>
      </c>
      <c r="AC5309" s="5">
        <v>23635.78</v>
      </c>
      <c r="AD5309" s="5">
        <f t="shared" si="742"/>
        <v>1630868.82</v>
      </c>
      <c r="AE5309" s="5">
        <v>117651.66</v>
      </c>
      <c r="AF5309" s="5">
        <v>30311.39</v>
      </c>
      <c r="AG5309" s="5">
        <v>8425.99</v>
      </c>
      <c r="AH5309" s="5">
        <v>2465</v>
      </c>
      <c r="AI5309" s="5">
        <v>6400</v>
      </c>
      <c r="AJ5309">
        <v>0</v>
      </c>
      <c r="AK5309" s="5">
        <v>0</v>
      </c>
      <c r="AL5309" s="5">
        <v>1297.26</v>
      </c>
      <c r="AM5309" s="5">
        <v>44310.65</v>
      </c>
      <c r="AN5309">
        <v>4</v>
      </c>
      <c r="AO5309">
        <v>4</v>
      </c>
      <c r="AP5309" t="str">
        <f t="shared" si="743"/>
        <v>Yes</v>
      </c>
      <c r="AQ5309">
        <v>0</v>
      </c>
      <c r="AR5309" s="5">
        <f t="shared" si="744"/>
        <v>1841730.77</v>
      </c>
      <c r="AS5309" s="5">
        <f t="shared" si="745"/>
        <v>516259.28</v>
      </c>
      <c r="AT5309" t="s">
        <v>59</v>
      </c>
      <c r="AU5309" t="s">
        <v>6164</v>
      </c>
      <c r="AV5309" t="s">
        <v>6165</v>
      </c>
      <c r="AW5309" t="s">
        <v>6166</v>
      </c>
      <c r="AX5309" t="s">
        <v>6184</v>
      </c>
      <c r="AY5309">
        <v>69</v>
      </c>
      <c r="AZ5309">
        <v>1</v>
      </c>
      <c r="BA5309">
        <v>17</v>
      </c>
      <c r="BB5309" t="s">
        <v>6180</v>
      </c>
      <c r="BC5309">
        <v>0</v>
      </c>
      <c r="BD5309">
        <v>0</v>
      </c>
      <c r="BE5309" t="s">
        <v>6169</v>
      </c>
      <c r="BF5309" t="s">
        <v>6170</v>
      </c>
      <c r="BG5309">
        <v>1</v>
      </c>
      <c r="BH5309" t="s">
        <v>6186</v>
      </c>
      <c r="BI5309">
        <v>60</v>
      </c>
      <c r="BJ5309" t="s">
        <v>6187</v>
      </c>
      <c r="BK5309">
        <v>0</v>
      </c>
      <c r="BL5309">
        <v>77</v>
      </c>
      <c r="BM5309" s="3">
        <f t="shared" si="746"/>
        <v>0.89610389610389607</v>
      </c>
    </row>
    <row r="5310" spans="1:65">
      <c r="A5310" t="s">
        <v>5451</v>
      </c>
      <c r="B5310" s="2">
        <v>45980</v>
      </c>
      <c r="C5310" t="s">
        <v>4641</v>
      </c>
      <c r="D5310" t="s">
        <v>5143</v>
      </c>
      <c r="E5310">
        <v>11</v>
      </c>
      <c r="F5310" t="s">
        <v>61</v>
      </c>
      <c r="G5310" t="s">
        <v>79</v>
      </c>
      <c r="H5310" t="s">
        <v>100</v>
      </c>
      <c r="I5310" t="s">
        <v>52</v>
      </c>
      <c r="J5310" t="s">
        <v>53</v>
      </c>
      <c r="K5310" t="s">
        <v>75</v>
      </c>
      <c r="L5310" t="s">
        <v>87</v>
      </c>
      <c r="M5310" t="s">
        <v>56</v>
      </c>
      <c r="N5310" t="s">
        <v>76</v>
      </c>
      <c r="O5310" t="s">
        <v>82</v>
      </c>
      <c r="P5310">
        <v>55</v>
      </c>
      <c r="Q5310">
        <v>59</v>
      </c>
      <c r="R5310">
        <v>59</v>
      </c>
      <c r="S5310">
        <v>2</v>
      </c>
      <c r="T5310">
        <f t="shared" si="738"/>
        <v>57</v>
      </c>
      <c r="U5310">
        <v>53</v>
      </c>
      <c r="V5310">
        <f t="shared" si="739"/>
        <v>4</v>
      </c>
      <c r="W5310" s="3">
        <f t="shared" si="740"/>
        <v>3.3898305084745763E-2</v>
      </c>
      <c r="X5310">
        <v>7</v>
      </c>
      <c r="Y5310" s="4">
        <v>0</v>
      </c>
      <c r="Z5310" s="4">
        <v>0.8</v>
      </c>
      <c r="AA5310" s="5">
        <v>35722</v>
      </c>
      <c r="AB5310" s="5">
        <f t="shared" si="741"/>
        <v>1893266</v>
      </c>
      <c r="AC5310" s="5">
        <v>24320.9</v>
      </c>
      <c r="AD5310" s="5">
        <f t="shared" si="742"/>
        <v>1434933.1</v>
      </c>
      <c r="AE5310" s="5">
        <v>104952.07</v>
      </c>
      <c r="AF5310" s="5">
        <v>25188.43</v>
      </c>
      <c r="AG5310" s="5">
        <v>7379.79</v>
      </c>
      <c r="AH5310" s="5">
        <v>1160</v>
      </c>
      <c r="AI5310" s="5">
        <v>6400</v>
      </c>
      <c r="AJ5310">
        <v>0</v>
      </c>
      <c r="AK5310" s="5">
        <v>0</v>
      </c>
      <c r="AL5310" s="5">
        <v>2714.25</v>
      </c>
      <c r="AM5310" s="5">
        <v>45452.05</v>
      </c>
      <c r="AN5310">
        <v>4</v>
      </c>
      <c r="AO5310">
        <v>8</v>
      </c>
      <c r="AP5310" t="str">
        <f t="shared" si="743"/>
        <v>No</v>
      </c>
      <c r="AQ5310">
        <v>1</v>
      </c>
      <c r="AR5310" s="5">
        <f t="shared" si="744"/>
        <v>1628179.69</v>
      </c>
      <c r="AS5310" s="5">
        <f t="shared" si="745"/>
        <v>265086.31</v>
      </c>
      <c r="AT5310" t="s">
        <v>59</v>
      </c>
      <c r="AU5310" t="s">
        <v>6164</v>
      </c>
      <c r="AV5310" t="s">
        <v>6165</v>
      </c>
      <c r="AW5310" t="s">
        <v>6166</v>
      </c>
      <c r="AX5310" t="s">
        <v>6184</v>
      </c>
      <c r="AY5310">
        <v>55</v>
      </c>
      <c r="AZ5310">
        <v>0</v>
      </c>
      <c r="BA5310">
        <v>25</v>
      </c>
      <c r="BB5310" t="s">
        <v>6180</v>
      </c>
      <c r="BC5310">
        <v>1</v>
      </c>
      <c r="BD5310">
        <v>3</v>
      </c>
      <c r="BE5310" t="s">
        <v>6218</v>
      </c>
      <c r="BF5310" t="s">
        <v>6170</v>
      </c>
      <c r="BG5310">
        <v>0</v>
      </c>
      <c r="BH5310" t="s">
        <v>6171</v>
      </c>
      <c r="BI5310">
        <v>8</v>
      </c>
      <c r="BJ5310" t="s">
        <v>6172</v>
      </c>
      <c r="BK5310">
        <v>0</v>
      </c>
      <c r="BL5310">
        <v>70</v>
      </c>
      <c r="BM5310" s="3">
        <f t="shared" si="746"/>
        <v>0.84285714285714286</v>
      </c>
    </row>
    <row r="5311" spans="1:65">
      <c r="A5311" t="s">
        <v>5452</v>
      </c>
      <c r="B5311" s="2">
        <v>45980</v>
      </c>
      <c r="C5311" t="s">
        <v>4641</v>
      </c>
      <c r="D5311" t="s">
        <v>5143</v>
      </c>
      <c r="E5311">
        <v>11</v>
      </c>
      <c r="F5311" t="s">
        <v>78</v>
      </c>
      <c r="G5311" t="s">
        <v>79</v>
      </c>
      <c r="H5311" t="s">
        <v>143</v>
      </c>
      <c r="I5311" t="s">
        <v>64</v>
      </c>
      <c r="J5311" t="s">
        <v>81</v>
      </c>
      <c r="K5311" t="s">
        <v>75</v>
      </c>
      <c r="L5311" t="s">
        <v>87</v>
      </c>
      <c r="M5311" t="s">
        <v>56</v>
      </c>
      <c r="N5311" t="s">
        <v>94</v>
      </c>
      <c r="O5311" t="s">
        <v>82</v>
      </c>
      <c r="P5311">
        <v>29</v>
      </c>
      <c r="Q5311">
        <v>40</v>
      </c>
      <c r="R5311">
        <v>38</v>
      </c>
      <c r="S5311">
        <v>1</v>
      </c>
      <c r="T5311">
        <f t="shared" si="738"/>
        <v>37</v>
      </c>
      <c r="U5311">
        <v>23</v>
      </c>
      <c r="V5311">
        <f t="shared" si="739"/>
        <v>14</v>
      </c>
      <c r="W5311" s="3">
        <f t="shared" si="740"/>
        <v>2.6315789473684209E-2</v>
      </c>
      <c r="X5311">
        <v>29</v>
      </c>
      <c r="Y5311" s="4">
        <v>7.6</v>
      </c>
      <c r="Z5311" s="4">
        <v>2</v>
      </c>
      <c r="AA5311" s="5">
        <v>78007.87</v>
      </c>
      <c r="AB5311" s="5">
        <f t="shared" si="741"/>
        <v>1794181.01</v>
      </c>
      <c r="AC5311" s="5">
        <v>54684.2</v>
      </c>
      <c r="AD5311" s="5">
        <f t="shared" si="742"/>
        <v>2077999.6</v>
      </c>
      <c r="AE5311" s="5">
        <v>112798.82</v>
      </c>
      <c r="AF5311" s="5">
        <v>34994.68</v>
      </c>
      <c r="AG5311" s="5">
        <v>10274.530000000001</v>
      </c>
      <c r="AH5311" s="5">
        <v>2900</v>
      </c>
      <c r="AI5311" s="5">
        <v>6800</v>
      </c>
      <c r="AJ5311">
        <v>0</v>
      </c>
      <c r="AK5311" s="5">
        <v>0</v>
      </c>
      <c r="AL5311" s="5">
        <v>19981.05</v>
      </c>
      <c r="AM5311" s="5">
        <v>17384.45</v>
      </c>
      <c r="AN5311">
        <v>4</v>
      </c>
      <c r="AO5311">
        <v>6</v>
      </c>
      <c r="AP5311" t="str">
        <f t="shared" si="743"/>
        <v>No</v>
      </c>
      <c r="AQ5311">
        <v>1</v>
      </c>
      <c r="AR5311" s="5">
        <f t="shared" si="744"/>
        <v>2283133.13</v>
      </c>
      <c r="AS5311" s="5">
        <f t="shared" si="745"/>
        <v>-488952.12</v>
      </c>
      <c r="AT5311" t="s">
        <v>59</v>
      </c>
      <c r="AU5311" t="s">
        <v>6164</v>
      </c>
      <c r="AV5311" t="s">
        <v>6165</v>
      </c>
      <c r="AW5311" t="s">
        <v>6166</v>
      </c>
      <c r="AX5311" t="s">
        <v>6167</v>
      </c>
      <c r="AY5311">
        <v>37</v>
      </c>
      <c r="AZ5311">
        <v>4</v>
      </c>
      <c r="BA5311">
        <v>89</v>
      </c>
      <c r="BB5311" t="s">
        <v>6220</v>
      </c>
      <c r="BC5311">
        <v>0</v>
      </c>
      <c r="BD5311">
        <v>2</v>
      </c>
      <c r="BE5311" t="s">
        <v>6188</v>
      </c>
      <c r="BF5311" t="s">
        <v>6170</v>
      </c>
      <c r="BG5311">
        <v>1</v>
      </c>
      <c r="BH5311" t="s">
        <v>6179</v>
      </c>
      <c r="BI5311">
        <v>35</v>
      </c>
      <c r="BJ5311" t="s">
        <v>6172</v>
      </c>
      <c r="BK5311">
        <v>0</v>
      </c>
      <c r="BL5311">
        <v>46</v>
      </c>
      <c r="BM5311" s="3">
        <f t="shared" si="746"/>
        <v>0.82608695652173914</v>
      </c>
    </row>
    <row r="5312" spans="1:65">
      <c r="A5312" t="s">
        <v>5453</v>
      </c>
      <c r="B5312" s="2">
        <v>45980</v>
      </c>
      <c r="C5312" t="s">
        <v>4641</v>
      </c>
      <c r="D5312" t="s">
        <v>5143</v>
      </c>
      <c r="E5312">
        <v>11</v>
      </c>
      <c r="F5312" t="s">
        <v>61</v>
      </c>
      <c r="G5312" t="s">
        <v>50</v>
      </c>
      <c r="H5312" t="s">
        <v>157</v>
      </c>
      <c r="I5312" t="s">
        <v>74</v>
      </c>
      <c r="J5312" t="s">
        <v>53</v>
      </c>
      <c r="K5312" t="s">
        <v>75</v>
      </c>
      <c r="L5312" t="s">
        <v>87</v>
      </c>
      <c r="M5312" t="s">
        <v>56</v>
      </c>
      <c r="N5312" t="s">
        <v>76</v>
      </c>
      <c r="O5312" t="s">
        <v>82</v>
      </c>
      <c r="P5312">
        <v>68</v>
      </c>
      <c r="Q5312">
        <v>71</v>
      </c>
      <c r="R5312">
        <v>69</v>
      </c>
      <c r="S5312">
        <v>1</v>
      </c>
      <c r="T5312">
        <f t="shared" si="738"/>
        <v>68</v>
      </c>
      <c r="U5312">
        <v>65</v>
      </c>
      <c r="V5312">
        <f t="shared" si="739"/>
        <v>3</v>
      </c>
      <c r="W5312" s="3">
        <f t="shared" si="740"/>
        <v>1.4492753623188406E-2</v>
      </c>
      <c r="X5312">
        <v>30</v>
      </c>
      <c r="Y5312" s="4">
        <v>1.4</v>
      </c>
      <c r="Z5312" s="4">
        <v>1.6</v>
      </c>
      <c r="AA5312" s="5">
        <v>36385.589999999997</v>
      </c>
      <c r="AB5312" s="5">
        <f t="shared" si="741"/>
        <v>2365063.35</v>
      </c>
      <c r="AC5312" s="5">
        <v>24062.44</v>
      </c>
      <c r="AD5312" s="5">
        <f t="shared" si="742"/>
        <v>1660308.36</v>
      </c>
      <c r="AE5312" s="5">
        <v>118933.46</v>
      </c>
      <c r="AF5312" s="5">
        <v>30258.639999999999</v>
      </c>
      <c r="AG5312" s="5">
        <v>9317.6299999999992</v>
      </c>
      <c r="AH5312" s="5">
        <v>2320</v>
      </c>
      <c r="AI5312" s="5">
        <v>3200</v>
      </c>
      <c r="AJ5312">
        <v>0</v>
      </c>
      <c r="AK5312" s="5">
        <v>0</v>
      </c>
      <c r="AL5312" s="5">
        <v>1967.67</v>
      </c>
      <c r="AM5312" s="5">
        <v>50974.05</v>
      </c>
      <c r="AN5312">
        <v>4</v>
      </c>
      <c r="AO5312">
        <v>6</v>
      </c>
      <c r="AP5312" t="str">
        <f t="shared" si="743"/>
        <v>No</v>
      </c>
      <c r="AQ5312">
        <v>2</v>
      </c>
      <c r="AR5312" s="5">
        <f t="shared" si="744"/>
        <v>1877279.81</v>
      </c>
      <c r="AS5312" s="5">
        <f t="shared" si="745"/>
        <v>487783.54</v>
      </c>
      <c r="AT5312" t="s">
        <v>59</v>
      </c>
      <c r="AU5312" t="s">
        <v>6164</v>
      </c>
      <c r="AV5312" t="s">
        <v>6165</v>
      </c>
      <c r="AW5312" t="s">
        <v>6166</v>
      </c>
      <c r="AX5312" t="s">
        <v>6167</v>
      </c>
      <c r="AY5312">
        <v>69</v>
      </c>
      <c r="AZ5312">
        <v>0</v>
      </c>
      <c r="BA5312">
        <v>18</v>
      </c>
      <c r="BB5312" t="s">
        <v>6191</v>
      </c>
      <c r="BC5312">
        <v>0</v>
      </c>
      <c r="BD5312">
        <v>2</v>
      </c>
      <c r="BE5312" t="s">
        <v>6218</v>
      </c>
      <c r="BF5312" t="s">
        <v>6170</v>
      </c>
      <c r="BG5312">
        <v>0</v>
      </c>
      <c r="BH5312" t="s">
        <v>6171</v>
      </c>
      <c r="BI5312">
        <v>44</v>
      </c>
      <c r="BJ5312" t="s">
        <v>6172</v>
      </c>
      <c r="BK5312">
        <v>0</v>
      </c>
      <c r="BL5312">
        <v>76</v>
      </c>
      <c r="BM5312" s="3">
        <f t="shared" si="746"/>
        <v>0.90789473684210531</v>
      </c>
    </row>
    <row r="5313" spans="1:65">
      <c r="A5313" t="s">
        <v>5454</v>
      </c>
      <c r="B5313" s="2">
        <v>45980</v>
      </c>
      <c r="C5313" t="s">
        <v>4641</v>
      </c>
      <c r="D5313" t="s">
        <v>5143</v>
      </c>
      <c r="E5313">
        <v>11</v>
      </c>
      <c r="F5313" t="s">
        <v>72</v>
      </c>
      <c r="G5313" t="s">
        <v>50</v>
      </c>
      <c r="H5313" t="s">
        <v>179</v>
      </c>
      <c r="I5313" t="s">
        <v>74</v>
      </c>
      <c r="J5313" t="s">
        <v>65</v>
      </c>
      <c r="K5313" t="s">
        <v>66</v>
      </c>
      <c r="L5313" t="s">
        <v>92</v>
      </c>
      <c r="M5313" t="s">
        <v>56</v>
      </c>
      <c r="N5313" t="s">
        <v>76</v>
      </c>
      <c r="O5313" t="s">
        <v>82</v>
      </c>
      <c r="P5313">
        <v>41</v>
      </c>
      <c r="Q5313">
        <v>44</v>
      </c>
      <c r="R5313">
        <v>44</v>
      </c>
      <c r="S5313">
        <v>1</v>
      </c>
      <c r="T5313">
        <f t="shared" si="738"/>
        <v>43</v>
      </c>
      <c r="U5313">
        <v>39</v>
      </c>
      <c r="V5313">
        <f t="shared" si="739"/>
        <v>4</v>
      </c>
      <c r="W5313" s="3">
        <f t="shared" si="740"/>
        <v>2.2727272727272728E-2</v>
      </c>
      <c r="X5313">
        <v>31</v>
      </c>
      <c r="Y5313" s="4">
        <v>5.2</v>
      </c>
      <c r="Z5313" s="4">
        <v>1.9</v>
      </c>
      <c r="AA5313" s="5">
        <v>49260.88</v>
      </c>
      <c r="AB5313" s="5">
        <f t="shared" si="741"/>
        <v>1921174.32</v>
      </c>
      <c r="AC5313" s="5">
        <v>35224.449999999997</v>
      </c>
      <c r="AD5313" s="5">
        <f t="shared" si="742"/>
        <v>1549875.8</v>
      </c>
      <c r="AE5313" s="5">
        <v>97415.54</v>
      </c>
      <c r="AF5313" s="5">
        <v>28322.39</v>
      </c>
      <c r="AG5313" s="5">
        <v>10432.93</v>
      </c>
      <c r="AH5313" s="5">
        <v>2755</v>
      </c>
      <c r="AI5313" s="5">
        <v>4600</v>
      </c>
      <c r="AJ5313">
        <v>0</v>
      </c>
      <c r="AK5313" s="5">
        <v>0</v>
      </c>
      <c r="AL5313" s="5">
        <v>3803.2</v>
      </c>
      <c r="AM5313" s="5">
        <v>30563.45</v>
      </c>
      <c r="AN5313">
        <v>4</v>
      </c>
      <c r="AO5313">
        <v>6</v>
      </c>
      <c r="AP5313" t="str">
        <f t="shared" si="743"/>
        <v>No</v>
      </c>
      <c r="AQ5313">
        <v>2</v>
      </c>
      <c r="AR5313" s="5">
        <f t="shared" si="744"/>
        <v>1727768.31</v>
      </c>
      <c r="AS5313" s="5">
        <f t="shared" si="745"/>
        <v>193406.01</v>
      </c>
      <c r="AT5313" t="s">
        <v>59</v>
      </c>
      <c r="AU5313" t="s">
        <v>6164</v>
      </c>
      <c r="AV5313" t="s">
        <v>6165</v>
      </c>
      <c r="AW5313" t="s">
        <v>6166</v>
      </c>
      <c r="AX5313" t="s">
        <v>6184</v>
      </c>
      <c r="AY5313">
        <v>42</v>
      </c>
      <c r="AZ5313">
        <v>0</v>
      </c>
      <c r="BA5313">
        <v>29</v>
      </c>
      <c r="BB5313" t="s">
        <v>6180</v>
      </c>
      <c r="BC5313">
        <v>0</v>
      </c>
      <c r="BD5313">
        <v>2</v>
      </c>
      <c r="BE5313" t="s">
        <v>6218</v>
      </c>
      <c r="BF5313" t="s">
        <v>6170</v>
      </c>
      <c r="BG5313">
        <v>0</v>
      </c>
      <c r="BH5313" t="s">
        <v>6171</v>
      </c>
      <c r="BI5313">
        <v>50</v>
      </c>
      <c r="BJ5313" t="s">
        <v>6172</v>
      </c>
      <c r="BK5313">
        <v>0</v>
      </c>
      <c r="BL5313">
        <v>63</v>
      </c>
      <c r="BM5313" s="3">
        <f t="shared" si="746"/>
        <v>0.69841269841269837</v>
      </c>
    </row>
    <row r="5314" spans="1:65">
      <c r="A5314" t="s">
        <v>5455</v>
      </c>
      <c r="B5314" s="2">
        <v>45980</v>
      </c>
      <c r="C5314" t="s">
        <v>4641</v>
      </c>
      <c r="D5314" t="s">
        <v>5143</v>
      </c>
      <c r="E5314">
        <v>11</v>
      </c>
      <c r="F5314" t="s">
        <v>61</v>
      </c>
      <c r="G5314" t="s">
        <v>79</v>
      </c>
      <c r="H5314" t="s">
        <v>98</v>
      </c>
      <c r="I5314" t="s">
        <v>74</v>
      </c>
      <c r="J5314" t="s">
        <v>53</v>
      </c>
      <c r="K5314" t="s">
        <v>75</v>
      </c>
      <c r="L5314" t="s">
        <v>87</v>
      </c>
      <c r="M5314" t="s">
        <v>56</v>
      </c>
      <c r="N5314" t="s">
        <v>76</v>
      </c>
      <c r="O5314" t="s">
        <v>82</v>
      </c>
      <c r="P5314">
        <v>58</v>
      </c>
      <c r="Q5314">
        <v>60</v>
      </c>
      <c r="R5314">
        <v>59</v>
      </c>
      <c r="S5314">
        <v>1</v>
      </c>
      <c r="T5314">
        <f t="shared" ref="T5314:T5377" si="747">R5314-S5314</f>
        <v>58</v>
      </c>
      <c r="U5314">
        <v>57</v>
      </c>
      <c r="V5314">
        <f t="shared" ref="V5314:V5377" si="748">T5314-U5314</f>
        <v>1</v>
      </c>
      <c r="W5314" s="3">
        <f t="shared" ref="W5314:W5377" si="749">IFERROR(S5314/R5314,0)</f>
        <v>1.6949152542372881E-2</v>
      </c>
      <c r="X5314">
        <v>23</v>
      </c>
      <c r="Y5314" s="4">
        <v>3</v>
      </c>
      <c r="Z5314" s="4">
        <v>1.4</v>
      </c>
      <c r="AA5314" s="5">
        <v>36222.32</v>
      </c>
      <c r="AB5314" s="5">
        <f t="shared" ref="AB5314:AB5377" si="750">ROUND(U5314*AA5314,2)</f>
        <v>2064672.24</v>
      </c>
      <c r="AC5314" s="5">
        <v>24280.23</v>
      </c>
      <c r="AD5314" s="5">
        <f t="shared" ref="AD5314:AD5377" si="751">ROUND(R5314*AC5314,2)</f>
        <v>1432533.57</v>
      </c>
      <c r="AE5314" s="5">
        <v>101478.84</v>
      </c>
      <c r="AF5314" s="5">
        <v>25914.06</v>
      </c>
      <c r="AG5314" s="5">
        <v>9215.4500000000007</v>
      </c>
      <c r="AH5314" s="5">
        <v>2030</v>
      </c>
      <c r="AI5314" s="5">
        <v>3200</v>
      </c>
      <c r="AJ5314">
        <v>0</v>
      </c>
      <c r="AK5314" s="5">
        <v>0</v>
      </c>
      <c r="AL5314" s="5">
        <v>649.08000000000004</v>
      </c>
      <c r="AM5314" s="5">
        <v>55604.62</v>
      </c>
      <c r="AN5314">
        <v>4</v>
      </c>
      <c r="AO5314">
        <v>9</v>
      </c>
      <c r="AP5314" t="str">
        <f t="shared" ref="AP5314:AP5377" si="752">IF(AO5314&lt;=AN5314,"Yes","No")</f>
        <v>No</v>
      </c>
      <c r="AQ5314">
        <v>2</v>
      </c>
      <c r="AR5314" s="5">
        <f t="shared" ref="AR5314:AR5377" si="753">ROUND(SUM(AD5314:AI5314)+SUM(AK5314:AM5314),2)</f>
        <v>1630625.62</v>
      </c>
      <c r="AS5314" s="5">
        <f t="shared" ref="AS5314:AS5377" si="754">ROUND(AB5314-AR5314,2)</f>
        <v>434046.62</v>
      </c>
      <c r="AT5314" t="s">
        <v>59</v>
      </c>
      <c r="AU5314" t="s">
        <v>6164</v>
      </c>
      <c r="AV5314" t="s">
        <v>6165</v>
      </c>
      <c r="AW5314" t="s">
        <v>6166</v>
      </c>
      <c r="AX5314" t="s">
        <v>6167</v>
      </c>
      <c r="AY5314">
        <v>60</v>
      </c>
      <c r="AZ5314">
        <v>0</v>
      </c>
      <c r="BA5314">
        <v>11</v>
      </c>
      <c r="BB5314" t="s">
        <v>6191</v>
      </c>
      <c r="BC5314">
        <v>1</v>
      </c>
      <c r="BD5314">
        <v>4</v>
      </c>
      <c r="BE5314" t="s">
        <v>6218</v>
      </c>
      <c r="BF5314" t="s">
        <v>6170</v>
      </c>
      <c r="BG5314">
        <v>1</v>
      </c>
      <c r="BH5314" t="s">
        <v>6186</v>
      </c>
      <c r="BI5314">
        <v>22</v>
      </c>
      <c r="BJ5314" t="s">
        <v>6172</v>
      </c>
      <c r="BK5314">
        <v>0</v>
      </c>
      <c r="BL5314">
        <v>72</v>
      </c>
      <c r="BM5314" s="3">
        <f t="shared" ref="BM5314:BM5377" si="755">IFERROR(R5314/BL5314,0)</f>
        <v>0.81944444444444442</v>
      </c>
    </row>
    <row r="5315" spans="1:65">
      <c r="A5315" t="s">
        <v>5456</v>
      </c>
      <c r="B5315" s="2">
        <v>45980</v>
      </c>
      <c r="C5315" t="s">
        <v>4641</v>
      </c>
      <c r="D5315" t="s">
        <v>5143</v>
      </c>
      <c r="E5315">
        <v>11</v>
      </c>
      <c r="F5315" t="s">
        <v>61</v>
      </c>
      <c r="G5315" t="s">
        <v>50</v>
      </c>
      <c r="H5315" t="s">
        <v>127</v>
      </c>
      <c r="I5315" t="s">
        <v>52</v>
      </c>
      <c r="J5315" t="s">
        <v>65</v>
      </c>
      <c r="K5315" t="s">
        <v>75</v>
      </c>
      <c r="L5315" t="s">
        <v>92</v>
      </c>
      <c r="M5315" t="s">
        <v>56</v>
      </c>
      <c r="N5315" t="s">
        <v>94</v>
      </c>
      <c r="O5315" t="s">
        <v>82</v>
      </c>
      <c r="P5315">
        <v>44</v>
      </c>
      <c r="Q5315">
        <v>47</v>
      </c>
      <c r="R5315">
        <v>46</v>
      </c>
      <c r="S5315">
        <v>1</v>
      </c>
      <c r="T5315">
        <f t="shared" si="747"/>
        <v>45</v>
      </c>
      <c r="U5315">
        <v>43</v>
      </c>
      <c r="V5315">
        <f t="shared" si="748"/>
        <v>2</v>
      </c>
      <c r="W5315" s="3">
        <f t="shared" si="749"/>
        <v>2.1739130434782608E-2</v>
      </c>
      <c r="X5315">
        <v>39</v>
      </c>
      <c r="Y5315" s="4">
        <v>5.0999999999999996</v>
      </c>
      <c r="Z5315" s="4">
        <v>2.4</v>
      </c>
      <c r="AA5315" s="5">
        <v>52162.11</v>
      </c>
      <c r="AB5315" s="5">
        <f t="shared" si="750"/>
        <v>2242970.73</v>
      </c>
      <c r="AC5315" s="5">
        <v>35049.42</v>
      </c>
      <c r="AD5315" s="5">
        <f t="shared" si="751"/>
        <v>1612273.32</v>
      </c>
      <c r="AE5315" s="5">
        <v>105449.09</v>
      </c>
      <c r="AF5315" s="5">
        <v>29319.66</v>
      </c>
      <c r="AG5315" s="5">
        <v>10410.39</v>
      </c>
      <c r="AH5315" s="5">
        <v>3480</v>
      </c>
      <c r="AI5315" s="5">
        <v>4600</v>
      </c>
      <c r="AJ5315">
        <v>0</v>
      </c>
      <c r="AK5315" s="5">
        <v>0</v>
      </c>
      <c r="AL5315" s="5">
        <v>2063.5700000000002</v>
      </c>
      <c r="AM5315" s="5">
        <v>29650.38</v>
      </c>
      <c r="AN5315">
        <v>4</v>
      </c>
      <c r="AO5315">
        <v>5</v>
      </c>
      <c r="AP5315" t="str">
        <f t="shared" si="752"/>
        <v>No</v>
      </c>
      <c r="AQ5315">
        <v>2</v>
      </c>
      <c r="AR5315" s="5">
        <f t="shared" si="753"/>
        <v>1797246.41</v>
      </c>
      <c r="AS5315" s="5">
        <f t="shared" si="754"/>
        <v>445724.32</v>
      </c>
      <c r="AT5315" t="s">
        <v>59</v>
      </c>
      <c r="AU5315" t="s">
        <v>6164</v>
      </c>
      <c r="AV5315" t="s">
        <v>6165</v>
      </c>
      <c r="AW5315" t="s">
        <v>6166</v>
      </c>
      <c r="AX5315" t="s">
        <v>6167</v>
      </c>
      <c r="AY5315">
        <v>44</v>
      </c>
      <c r="AZ5315">
        <v>0</v>
      </c>
      <c r="BA5315">
        <v>21</v>
      </c>
      <c r="BB5315" t="s">
        <v>6180</v>
      </c>
      <c r="BC5315">
        <v>1</v>
      </c>
      <c r="BD5315">
        <v>0</v>
      </c>
      <c r="BE5315" t="s">
        <v>6178</v>
      </c>
      <c r="BF5315" t="s">
        <v>6170</v>
      </c>
      <c r="BG5315">
        <v>0</v>
      </c>
      <c r="BH5315" t="s">
        <v>6171</v>
      </c>
      <c r="BI5315">
        <v>25</v>
      </c>
      <c r="BJ5315" t="s">
        <v>6172</v>
      </c>
      <c r="BK5315">
        <v>0</v>
      </c>
      <c r="BL5315">
        <v>61</v>
      </c>
      <c r="BM5315" s="3">
        <f t="shared" si="755"/>
        <v>0.75409836065573765</v>
      </c>
    </row>
    <row r="5316" spans="1:65">
      <c r="A5316" t="s">
        <v>5457</v>
      </c>
      <c r="B5316" s="2">
        <v>45980</v>
      </c>
      <c r="C5316" t="s">
        <v>4641</v>
      </c>
      <c r="D5316" t="s">
        <v>5143</v>
      </c>
      <c r="E5316">
        <v>11</v>
      </c>
      <c r="F5316" t="s">
        <v>78</v>
      </c>
      <c r="G5316" t="s">
        <v>79</v>
      </c>
      <c r="H5316" t="s">
        <v>143</v>
      </c>
      <c r="I5316" t="s">
        <v>64</v>
      </c>
      <c r="J5316" t="s">
        <v>81</v>
      </c>
      <c r="K5316" t="s">
        <v>75</v>
      </c>
      <c r="L5316" t="s">
        <v>67</v>
      </c>
      <c r="M5316" t="s">
        <v>68</v>
      </c>
      <c r="N5316" t="s">
        <v>76</v>
      </c>
      <c r="O5316" t="s">
        <v>82</v>
      </c>
      <c r="P5316">
        <v>27</v>
      </c>
      <c r="Q5316">
        <v>40</v>
      </c>
      <c r="R5316">
        <v>38</v>
      </c>
      <c r="S5316">
        <v>4</v>
      </c>
      <c r="T5316">
        <f t="shared" si="747"/>
        <v>34</v>
      </c>
      <c r="U5316">
        <v>22</v>
      </c>
      <c r="V5316">
        <f t="shared" si="748"/>
        <v>12</v>
      </c>
      <c r="W5316" s="3">
        <f t="shared" si="749"/>
        <v>0.10526315789473684</v>
      </c>
      <c r="X5316">
        <v>34</v>
      </c>
      <c r="Y5316" s="4">
        <v>4.9000000000000004</v>
      </c>
      <c r="Z5316" s="4">
        <v>1.8</v>
      </c>
      <c r="AA5316" s="5">
        <v>78617.75</v>
      </c>
      <c r="AB5316" s="5">
        <f t="shared" si="750"/>
        <v>1729590.5</v>
      </c>
      <c r="AC5316" s="5">
        <v>49520.98</v>
      </c>
      <c r="AD5316" s="5">
        <f t="shared" si="751"/>
        <v>1881797.24</v>
      </c>
      <c r="AE5316" s="5">
        <v>114117.51</v>
      </c>
      <c r="AF5316" s="5">
        <v>35592.230000000003</v>
      </c>
      <c r="AG5316" s="5">
        <v>10338.51</v>
      </c>
      <c r="AH5316" s="5">
        <v>2610</v>
      </c>
      <c r="AI5316" s="5">
        <v>31986.93</v>
      </c>
      <c r="AJ5316">
        <v>1</v>
      </c>
      <c r="AK5316" s="5">
        <v>23431.53</v>
      </c>
      <c r="AL5316" s="5">
        <v>17405.13</v>
      </c>
      <c r="AM5316" s="5">
        <v>19181.62</v>
      </c>
      <c r="AN5316">
        <v>4</v>
      </c>
      <c r="AO5316">
        <v>8</v>
      </c>
      <c r="AP5316" t="str">
        <f t="shared" si="752"/>
        <v>No</v>
      </c>
      <c r="AQ5316">
        <v>2</v>
      </c>
      <c r="AR5316" s="5">
        <f t="shared" si="753"/>
        <v>2136460.7000000002</v>
      </c>
      <c r="AS5316" s="5">
        <f t="shared" si="754"/>
        <v>-406870.2</v>
      </c>
      <c r="AT5316" t="s">
        <v>1641</v>
      </c>
      <c r="AU5316" t="s">
        <v>6173</v>
      </c>
      <c r="AV5316" t="s">
        <v>6174</v>
      </c>
      <c r="AW5316" t="s">
        <v>6175</v>
      </c>
      <c r="AX5316" t="s">
        <v>6167</v>
      </c>
      <c r="AY5316">
        <v>36</v>
      </c>
      <c r="AZ5316">
        <v>6</v>
      </c>
      <c r="BA5316">
        <v>59</v>
      </c>
      <c r="BB5316" t="s">
        <v>6220</v>
      </c>
      <c r="BC5316">
        <v>0</v>
      </c>
      <c r="BD5316">
        <v>4</v>
      </c>
      <c r="BE5316" t="s">
        <v>6218</v>
      </c>
      <c r="BF5316" t="s">
        <v>6210</v>
      </c>
      <c r="BG5316">
        <v>1</v>
      </c>
      <c r="BH5316" t="s">
        <v>6186</v>
      </c>
      <c r="BI5316">
        <v>52</v>
      </c>
      <c r="BJ5316" t="s">
        <v>6187</v>
      </c>
      <c r="BK5316">
        <v>0</v>
      </c>
      <c r="BL5316">
        <v>52</v>
      </c>
      <c r="BM5316" s="3">
        <f t="shared" si="755"/>
        <v>0.73076923076923073</v>
      </c>
    </row>
    <row r="5317" spans="1:65">
      <c r="A5317" t="s">
        <v>5458</v>
      </c>
      <c r="B5317" s="2">
        <v>45980</v>
      </c>
      <c r="C5317" t="s">
        <v>4641</v>
      </c>
      <c r="D5317" t="s">
        <v>5143</v>
      </c>
      <c r="E5317">
        <v>11</v>
      </c>
      <c r="F5317" t="s">
        <v>72</v>
      </c>
      <c r="G5317" t="s">
        <v>50</v>
      </c>
      <c r="H5317" t="s">
        <v>73</v>
      </c>
      <c r="I5317" t="s">
        <v>64</v>
      </c>
      <c r="J5317" t="s">
        <v>65</v>
      </c>
      <c r="K5317" t="s">
        <v>75</v>
      </c>
      <c r="L5317" t="s">
        <v>67</v>
      </c>
      <c r="M5317" t="s">
        <v>56</v>
      </c>
      <c r="N5317" t="s">
        <v>76</v>
      </c>
      <c r="O5317" t="s">
        <v>82</v>
      </c>
      <c r="P5317">
        <v>57</v>
      </c>
      <c r="Q5317">
        <v>59</v>
      </c>
      <c r="R5317">
        <v>61</v>
      </c>
      <c r="S5317">
        <v>1</v>
      </c>
      <c r="T5317">
        <f t="shared" si="747"/>
        <v>60</v>
      </c>
      <c r="U5317">
        <v>55</v>
      </c>
      <c r="V5317">
        <f t="shared" si="748"/>
        <v>5</v>
      </c>
      <c r="W5317" s="3">
        <f t="shared" si="749"/>
        <v>1.6393442622950821E-2</v>
      </c>
      <c r="X5317">
        <v>14</v>
      </c>
      <c r="Y5317" s="4">
        <v>1.3</v>
      </c>
      <c r="Z5317" s="4">
        <v>1</v>
      </c>
      <c r="AA5317" s="5">
        <v>52240.45</v>
      </c>
      <c r="AB5317" s="5">
        <f t="shared" si="750"/>
        <v>2873224.75</v>
      </c>
      <c r="AC5317" s="5">
        <v>33755.97</v>
      </c>
      <c r="AD5317" s="5">
        <f t="shared" si="751"/>
        <v>2059114.17</v>
      </c>
      <c r="AE5317" s="5">
        <v>131843.53</v>
      </c>
      <c r="AF5317" s="5">
        <v>36561.269999999997</v>
      </c>
      <c r="AG5317" s="5">
        <v>7779.29</v>
      </c>
      <c r="AH5317" s="5">
        <v>1450</v>
      </c>
      <c r="AI5317" s="5">
        <v>4600</v>
      </c>
      <c r="AJ5317">
        <v>0</v>
      </c>
      <c r="AK5317" s="5">
        <v>0</v>
      </c>
      <c r="AL5317" s="5">
        <v>4909.28</v>
      </c>
      <c r="AM5317" s="5">
        <v>41414.300000000003</v>
      </c>
      <c r="AN5317">
        <v>4</v>
      </c>
      <c r="AO5317">
        <v>6</v>
      </c>
      <c r="AP5317" t="str">
        <f t="shared" si="752"/>
        <v>No</v>
      </c>
      <c r="AQ5317">
        <v>2</v>
      </c>
      <c r="AR5317" s="5">
        <f t="shared" si="753"/>
        <v>2287671.84</v>
      </c>
      <c r="AS5317" s="5">
        <f t="shared" si="754"/>
        <v>585552.91</v>
      </c>
      <c r="AT5317" t="s">
        <v>59</v>
      </c>
      <c r="AU5317" t="s">
        <v>6164</v>
      </c>
      <c r="AV5317" t="s">
        <v>6165</v>
      </c>
      <c r="AW5317" t="s">
        <v>6166</v>
      </c>
      <c r="AX5317" t="s">
        <v>6184</v>
      </c>
      <c r="AY5317">
        <v>58</v>
      </c>
      <c r="AZ5317">
        <v>0</v>
      </c>
      <c r="BA5317">
        <v>34</v>
      </c>
      <c r="BB5317" t="s">
        <v>6180</v>
      </c>
      <c r="BC5317">
        <v>0</v>
      </c>
      <c r="BD5317">
        <v>2</v>
      </c>
      <c r="BE5317" t="s">
        <v>6218</v>
      </c>
      <c r="BF5317" t="s">
        <v>6170</v>
      </c>
      <c r="BG5317">
        <v>0</v>
      </c>
      <c r="BH5317" t="s">
        <v>6171</v>
      </c>
      <c r="BI5317">
        <v>11</v>
      </c>
      <c r="BJ5317" t="s">
        <v>6172</v>
      </c>
      <c r="BK5317">
        <v>0</v>
      </c>
      <c r="BL5317">
        <v>67</v>
      </c>
      <c r="BM5317" s="3">
        <f t="shared" si="755"/>
        <v>0.91044776119402981</v>
      </c>
    </row>
    <row r="5318" spans="1:65">
      <c r="A5318" t="s">
        <v>5459</v>
      </c>
      <c r="B5318" s="2">
        <v>45980</v>
      </c>
      <c r="C5318" t="s">
        <v>4641</v>
      </c>
      <c r="D5318" t="s">
        <v>5143</v>
      </c>
      <c r="E5318">
        <v>11</v>
      </c>
      <c r="F5318" t="s">
        <v>72</v>
      </c>
      <c r="G5318" t="s">
        <v>79</v>
      </c>
      <c r="H5318" t="s">
        <v>159</v>
      </c>
      <c r="I5318" t="s">
        <v>52</v>
      </c>
      <c r="J5318" t="s">
        <v>65</v>
      </c>
      <c r="K5318" t="s">
        <v>75</v>
      </c>
      <c r="L5318" t="s">
        <v>55</v>
      </c>
      <c r="M5318" t="s">
        <v>56</v>
      </c>
      <c r="N5318" t="s">
        <v>109</v>
      </c>
      <c r="O5318" t="s">
        <v>70</v>
      </c>
      <c r="P5318">
        <v>46</v>
      </c>
      <c r="Q5318">
        <v>48</v>
      </c>
      <c r="R5318">
        <v>50</v>
      </c>
      <c r="S5318">
        <v>1</v>
      </c>
      <c r="T5318">
        <f t="shared" si="747"/>
        <v>49</v>
      </c>
      <c r="U5318">
        <v>46</v>
      </c>
      <c r="V5318">
        <f t="shared" si="748"/>
        <v>3</v>
      </c>
      <c r="W5318" s="3">
        <f t="shared" si="749"/>
        <v>0.02</v>
      </c>
      <c r="X5318">
        <v>28</v>
      </c>
      <c r="Y5318" s="4">
        <v>6.7</v>
      </c>
      <c r="Z5318" s="4">
        <v>1.8</v>
      </c>
      <c r="AA5318" s="5">
        <v>52264.25</v>
      </c>
      <c r="AB5318" s="5">
        <f t="shared" si="750"/>
        <v>2404155.5</v>
      </c>
      <c r="AC5318" s="5">
        <v>34904.050000000003</v>
      </c>
      <c r="AD5318" s="5">
        <f t="shared" si="751"/>
        <v>1745202.5</v>
      </c>
      <c r="AE5318" s="5">
        <v>116904.25</v>
      </c>
      <c r="AF5318" s="5">
        <v>30552.86</v>
      </c>
      <c r="AG5318" s="5">
        <v>9516.26</v>
      </c>
      <c r="AH5318" s="5">
        <v>2610</v>
      </c>
      <c r="AI5318" s="5">
        <v>4600</v>
      </c>
      <c r="AJ5318">
        <v>0</v>
      </c>
      <c r="AK5318" s="5">
        <v>0</v>
      </c>
      <c r="AL5318" s="5">
        <v>2997.72</v>
      </c>
      <c r="AM5318" s="5">
        <v>71091.399999999994</v>
      </c>
      <c r="AN5318">
        <v>8</v>
      </c>
      <c r="AO5318">
        <v>8</v>
      </c>
      <c r="AP5318" t="str">
        <f t="shared" si="752"/>
        <v>Yes</v>
      </c>
      <c r="AQ5318">
        <v>1</v>
      </c>
      <c r="AR5318" s="5">
        <f t="shared" si="753"/>
        <v>1983474.99</v>
      </c>
      <c r="AS5318" s="5">
        <f t="shared" si="754"/>
        <v>420680.51</v>
      </c>
      <c r="AT5318" t="s">
        <v>59</v>
      </c>
      <c r="AU5318" t="s">
        <v>6164</v>
      </c>
      <c r="AV5318" t="s">
        <v>6165</v>
      </c>
      <c r="AW5318" t="s">
        <v>6166</v>
      </c>
      <c r="AX5318" t="s">
        <v>6184</v>
      </c>
      <c r="AY5318">
        <v>47</v>
      </c>
      <c r="AZ5318">
        <v>0</v>
      </c>
      <c r="BA5318">
        <v>19</v>
      </c>
      <c r="BB5318" t="s">
        <v>6180</v>
      </c>
      <c r="BC5318">
        <v>0</v>
      </c>
      <c r="BD5318">
        <v>0</v>
      </c>
      <c r="BE5318" t="s">
        <v>6169</v>
      </c>
      <c r="BF5318" t="s">
        <v>6170</v>
      </c>
      <c r="BG5318">
        <v>1</v>
      </c>
      <c r="BH5318" t="s">
        <v>6179</v>
      </c>
      <c r="BI5318">
        <v>29</v>
      </c>
      <c r="BJ5318" t="s">
        <v>6172</v>
      </c>
      <c r="BK5318">
        <v>0</v>
      </c>
      <c r="BL5318">
        <v>60</v>
      </c>
      <c r="BM5318" s="3">
        <f t="shared" si="755"/>
        <v>0.83333333333333337</v>
      </c>
    </row>
    <row r="5319" spans="1:65">
      <c r="A5319" t="s">
        <v>5460</v>
      </c>
      <c r="B5319" s="2">
        <v>45980</v>
      </c>
      <c r="C5319" t="s">
        <v>4641</v>
      </c>
      <c r="D5319" t="s">
        <v>5143</v>
      </c>
      <c r="E5319">
        <v>11</v>
      </c>
      <c r="F5319" t="s">
        <v>49</v>
      </c>
      <c r="G5319" t="s">
        <v>50</v>
      </c>
      <c r="H5319" t="s">
        <v>108</v>
      </c>
      <c r="I5319" t="s">
        <v>64</v>
      </c>
      <c r="J5319" t="s">
        <v>81</v>
      </c>
      <c r="K5319" t="s">
        <v>54</v>
      </c>
      <c r="L5319" t="s">
        <v>67</v>
      </c>
      <c r="M5319" t="s">
        <v>68</v>
      </c>
      <c r="N5319" t="s">
        <v>69</v>
      </c>
      <c r="O5319" t="s">
        <v>70</v>
      </c>
      <c r="P5319">
        <v>32</v>
      </c>
      <c r="Q5319">
        <v>33</v>
      </c>
      <c r="R5319">
        <v>32</v>
      </c>
      <c r="S5319">
        <v>2</v>
      </c>
      <c r="T5319">
        <f t="shared" si="747"/>
        <v>30</v>
      </c>
      <c r="U5319">
        <v>30</v>
      </c>
      <c r="V5319">
        <f t="shared" si="748"/>
        <v>0</v>
      </c>
      <c r="W5319" s="3">
        <f t="shared" si="749"/>
        <v>6.25E-2</v>
      </c>
      <c r="X5319">
        <v>24</v>
      </c>
      <c r="Y5319" s="4">
        <v>4.3</v>
      </c>
      <c r="Z5319" s="4">
        <v>1.3</v>
      </c>
      <c r="AA5319" s="5">
        <v>84630.04</v>
      </c>
      <c r="AB5319" s="5">
        <f t="shared" si="750"/>
        <v>2538901.2000000002</v>
      </c>
      <c r="AC5319" s="5">
        <v>49733.64</v>
      </c>
      <c r="AD5319" s="5">
        <f t="shared" si="751"/>
        <v>1591476.48</v>
      </c>
      <c r="AE5319" s="5">
        <v>95387.36</v>
      </c>
      <c r="AF5319" s="5">
        <v>28225.05</v>
      </c>
      <c r="AG5319" s="5">
        <v>8640.58</v>
      </c>
      <c r="AH5319" s="5">
        <v>1885</v>
      </c>
      <c r="AI5319" s="5">
        <v>15794.91</v>
      </c>
      <c r="AJ5319">
        <v>1</v>
      </c>
      <c r="AK5319" s="5">
        <v>22557.91</v>
      </c>
      <c r="AL5319" s="5">
        <v>0</v>
      </c>
      <c r="AM5319" s="5">
        <v>18899.150000000001</v>
      </c>
      <c r="AN5319">
        <v>4</v>
      </c>
      <c r="AO5319">
        <v>3</v>
      </c>
      <c r="AP5319" t="str">
        <f t="shared" si="752"/>
        <v>Yes</v>
      </c>
      <c r="AQ5319">
        <v>2</v>
      </c>
      <c r="AR5319" s="5">
        <f t="shared" si="753"/>
        <v>1782866.44</v>
      </c>
      <c r="AS5319" s="5">
        <f t="shared" si="754"/>
        <v>756034.76</v>
      </c>
      <c r="AT5319" t="s">
        <v>116</v>
      </c>
      <c r="AU5319" t="s">
        <v>6173</v>
      </c>
      <c r="AV5319" t="s">
        <v>6174</v>
      </c>
      <c r="AW5319" t="s">
        <v>6175</v>
      </c>
      <c r="AX5319" t="s">
        <v>6167</v>
      </c>
      <c r="AY5319">
        <v>34</v>
      </c>
      <c r="AZ5319">
        <v>1</v>
      </c>
      <c r="BA5319">
        <v>0</v>
      </c>
      <c r="BB5319" t="s">
        <v>6168</v>
      </c>
      <c r="BC5319">
        <v>0</v>
      </c>
      <c r="BD5319">
        <v>0</v>
      </c>
      <c r="BE5319" t="s">
        <v>6169</v>
      </c>
      <c r="BF5319" t="s">
        <v>6212</v>
      </c>
      <c r="BG5319">
        <v>1</v>
      </c>
      <c r="BH5319" t="s">
        <v>6186</v>
      </c>
      <c r="BI5319">
        <v>26</v>
      </c>
      <c r="BJ5319" t="s">
        <v>6172</v>
      </c>
      <c r="BK5319">
        <v>0</v>
      </c>
      <c r="BL5319">
        <v>51</v>
      </c>
      <c r="BM5319" s="3">
        <f t="shared" si="755"/>
        <v>0.62745098039215685</v>
      </c>
    </row>
    <row r="5320" spans="1:65">
      <c r="A5320" t="s">
        <v>5461</v>
      </c>
      <c r="B5320" s="2">
        <v>45980</v>
      </c>
      <c r="C5320" t="s">
        <v>4641</v>
      </c>
      <c r="D5320" t="s">
        <v>5143</v>
      </c>
      <c r="E5320">
        <v>11</v>
      </c>
      <c r="F5320" t="s">
        <v>78</v>
      </c>
      <c r="G5320" t="s">
        <v>62</v>
      </c>
      <c r="H5320" t="s">
        <v>168</v>
      </c>
      <c r="I5320" t="s">
        <v>52</v>
      </c>
      <c r="J5320" t="s">
        <v>53</v>
      </c>
      <c r="K5320" t="s">
        <v>75</v>
      </c>
      <c r="L5320" t="s">
        <v>55</v>
      </c>
      <c r="M5320" t="s">
        <v>56</v>
      </c>
      <c r="N5320" t="s">
        <v>69</v>
      </c>
      <c r="O5320" t="s">
        <v>120</v>
      </c>
      <c r="P5320">
        <v>68</v>
      </c>
      <c r="Q5320">
        <v>73</v>
      </c>
      <c r="R5320">
        <v>70</v>
      </c>
      <c r="S5320">
        <v>2</v>
      </c>
      <c r="T5320">
        <f t="shared" si="747"/>
        <v>68</v>
      </c>
      <c r="U5320">
        <v>67</v>
      </c>
      <c r="V5320">
        <f t="shared" si="748"/>
        <v>1</v>
      </c>
      <c r="W5320" s="3">
        <f t="shared" si="749"/>
        <v>2.8571428571428571E-2</v>
      </c>
      <c r="X5320">
        <v>53</v>
      </c>
      <c r="Y5320" s="4">
        <v>5.9</v>
      </c>
      <c r="Z5320" s="4">
        <v>2.1</v>
      </c>
      <c r="AA5320" s="5">
        <v>36232.22</v>
      </c>
      <c r="AB5320" s="5">
        <f t="shared" si="750"/>
        <v>2427558.7400000002</v>
      </c>
      <c r="AC5320" s="5">
        <v>23719.43</v>
      </c>
      <c r="AD5320" s="5">
        <f t="shared" si="751"/>
        <v>1660360.1</v>
      </c>
      <c r="AE5320" s="5">
        <v>126422.8</v>
      </c>
      <c r="AF5320" s="5">
        <v>33674.15</v>
      </c>
      <c r="AG5320" s="5">
        <v>11179.05</v>
      </c>
      <c r="AH5320" s="5">
        <v>3045</v>
      </c>
      <c r="AI5320" s="5">
        <v>6400</v>
      </c>
      <c r="AJ5320">
        <v>0</v>
      </c>
      <c r="AK5320" s="5">
        <v>0</v>
      </c>
      <c r="AL5320" s="5">
        <v>697.61</v>
      </c>
      <c r="AM5320" s="5">
        <v>43650.57</v>
      </c>
      <c r="AN5320">
        <v>4</v>
      </c>
      <c r="AO5320">
        <v>3</v>
      </c>
      <c r="AP5320" t="str">
        <f t="shared" si="752"/>
        <v>Yes</v>
      </c>
      <c r="AQ5320">
        <v>0</v>
      </c>
      <c r="AR5320" s="5">
        <f t="shared" si="753"/>
        <v>1885429.28</v>
      </c>
      <c r="AS5320" s="5">
        <f t="shared" si="754"/>
        <v>542129.46</v>
      </c>
      <c r="AT5320" t="s">
        <v>59</v>
      </c>
      <c r="AU5320" t="s">
        <v>6164</v>
      </c>
      <c r="AV5320" t="s">
        <v>6165</v>
      </c>
      <c r="AW5320" t="s">
        <v>6166</v>
      </c>
      <c r="AX5320" t="s">
        <v>6202</v>
      </c>
      <c r="AY5320">
        <v>70</v>
      </c>
      <c r="AZ5320">
        <v>0</v>
      </c>
      <c r="BA5320">
        <v>18</v>
      </c>
      <c r="BB5320" t="s">
        <v>6191</v>
      </c>
      <c r="BC5320">
        <v>0</v>
      </c>
      <c r="BD5320">
        <v>0</v>
      </c>
      <c r="BE5320" t="s">
        <v>6169</v>
      </c>
      <c r="BF5320" t="s">
        <v>6170</v>
      </c>
      <c r="BG5320">
        <v>1</v>
      </c>
      <c r="BH5320" t="s">
        <v>6192</v>
      </c>
      <c r="BI5320">
        <v>58</v>
      </c>
      <c r="BJ5320" t="s">
        <v>6187</v>
      </c>
      <c r="BK5320">
        <v>0</v>
      </c>
      <c r="BL5320">
        <v>77</v>
      </c>
      <c r="BM5320" s="3">
        <f t="shared" si="755"/>
        <v>0.90909090909090906</v>
      </c>
    </row>
    <row r="5321" spans="1:65">
      <c r="A5321" t="s">
        <v>5462</v>
      </c>
      <c r="B5321" s="2">
        <v>45980</v>
      </c>
      <c r="C5321" t="s">
        <v>4641</v>
      </c>
      <c r="D5321" t="s">
        <v>5143</v>
      </c>
      <c r="E5321">
        <v>11</v>
      </c>
      <c r="F5321" t="s">
        <v>72</v>
      </c>
      <c r="G5321" t="s">
        <v>50</v>
      </c>
      <c r="H5321" t="s">
        <v>73</v>
      </c>
      <c r="I5321" t="s">
        <v>74</v>
      </c>
      <c r="J5321" t="s">
        <v>53</v>
      </c>
      <c r="K5321" t="s">
        <v>54</v>
      </c>
      <c r="L5321" t="s">
        <v>55</v>
      </c>
      <c r="M5321" t="s">
        <v>56</v>
      </c>
      <c r="N5321" t="s">
        <v>69</v>
      </c>
      <c r="O5321" t="s">
        <v>70</v>
      </c>
      <c r="P5321">
        <v>53</v>
      </c>
      <c r="Q5321">
        <v>57</v>
      </c>
      <c r="R5321">
        <v>56</v>
      </c>
      <c r="S5321">
        <v>1</v>
      </c>
      <c r="T5321">
        <f t="shared" si="747"/>
        <v>55</v>
      </c>
      <c r="U5321">
        <v>51</v>
      </c>
      <c r="V5321">
        <f t="shared" si="748"/>
        <v>4</v>
      </c>
      <c r="W5321" s="3">
        <f t="shared" si="749"/>
        <v>1.7857142857142856E-2</v>
      </c>
      <c r="X5321">
        <v>22</v>
      </c>
      <c r="Y5321" s="4">
        <v>5.0999999999999996</v>
      </c>
      <c r="Z5321" s="4">
        <v>2</v>
      </c>
      <c r="AA5321" s="5">
        <v>38765.019999999997</v>
      </c>
      <c r="AB5321" s="5">
        <f t="shared" si="750"/>
        <v>1977016.02</v>
      </c>
      <c r="AC5321" s="5">
        <v>23611.42</v>
      </c>
      <c r="AD5321" s="5">
        <f t="shared" si="751"/>
        <v>1322239.52</v>
      </c>
      <c r="AE5321" s="5">
        <v>96893.02</v>
      </c>
      <c r="AF5321" s="5">
        <v>25496.28</v>
      </c>
      <c r="AG5321" s="5">
        <v>9329.93</v>
      </c>
      <c r="AH5321" s="5">
        <v>2900</v>
      </c>
      <c r="AI5321" s="5">
        <v>3200</v>
      </c>
      <c r="AJ5321">
        <v>0</v>
      </c>
      <c r="AK5321" s="5">
        <v>0</v>
      </c>
      <c r="AL5321" s="5">
        <v>2617.33</v>
      </c>
      <c r="AM5321" s="5">
        <v>34371.78</v>
      </c>
      <c r="AN5321">
        <v>4</v>
      </c>
      <c r="AO5321">
        <v>4</v>
      </c>
      <c r="AP5321" t="str">
        <f t="shared" si="752"/>
        <v>Yes</v>
      </c>
      <c r="AQ5321">
        <v>1</v>
      </c>
      <c r="AR5321" s="5">
        <f t="shared" si="753"/>
        <v>1497047.86</v>
      </c>
      <c r="AS5321" s="5">
        <f t="shared" si="754"/>
        <v>479968.16</v>
      </c>
      <c r="AT5321" t="s">
        <v>59</v>
      </c>
      <c r="AU5321" t="s">
        <v>6164</v>
      </c>
      <c r="AV5321" t="s">
        <v>6165</v>
      </c>
      <c r="AW5321" t="s">
        <v>6166</v>
      </c>
      <c r="AX5321" t="s">
        <v>6167</v>
      </c>
      <c r="AY5321">
        <v>56</v>
      </c>
      <c r="AZ5321">
        <v>0</v>
      </c>
      <c r="BA5321">
        <v>26</v>
      </c>
      <c r="BB5321" t="s">
        <v>6180</v>
      </c>
      <c r="BC5321">
        <v>0</v>
      </c>
      <c r="BD5321">
        <v>0</v>
      </c>
      <c r="BE5321" t="s">
        <v>6169</v>
      </c>
      <c r="BF5321" t="s">
        <v>6170</v>
      </c>
      <c r="BG5321">
        <v>0</v>
      </c>
      <c r="BH5321" t="s">
        <v>6171</v>
      </c>
      <c r="BI5321">
        <v>46</v>
      </c>
      <c r="BJ5321" t="s">
        <v>6172</v>
      </c>
      <c r="BK5321">
        <v>0</v>
      </c>
      <c r="BL5321">
        <v>77</v>
      </c>
      <c r="BM5321" s="3">
        <f t="shared" si="755"/>
        <v>0.72727272727272729</v>
      </c>
    </row>
    <row r="5322" spans="1:65">
      <c r="A5322" t="s">
        <v>5463</v>
      </c>
      <c r="B5322" s="2">
        <v>45980</v>
      </c>
      <c r="C5322" t="s">
        <v>4641</v>
      </c>
      <c r="D5322" t="s">
        <v>5143</v>
      </c>
      <c r="E5322">
        <v>11</v>
      </c>
      <c r="F5322" t="s">
        <v>49</v>
      </c>
      <c r="G5322" t="s">
        <v>79</v>
      </c>
      <c r="H5322" t="s">
        <v>106</v>
      </c>
      <c r="I5322" t="s">
        <v>52</v>
      </c>
      <c r="J5322" t="s">
        <v>65</v>
      </c>
      <c r="K5322" t="s">
        <v>66</v>
      </c>
      <c r="L5322" t="s">
        <v>92</v>
      </c>
      <c r="M5322" t="s">
        <v>56</v>
      </c>
      <c r="N5322" t="s">
        <v>109</v>
      </c>
      <c r="O5322" t="s">
        <v>70</v>
      </c>
      <c r="P5322">
        <v>55</v>
      </c>
      <c r="Q5322">
        <v>56</v>
      </c>
      <c r="R5322">
        <v>56</v>
      </c>
      <c r="S5322">
        <v>2</v>
      </c>
      <c r="T5322">
        <f t="shared" si="747"/>
        <v>54</v>
      </c>
      <c r="U5322">
        <v>54</v>
      </c>
      <c r="V5322">
        <f t="shared" si="748"/>
        <v>0</v>
      </c>
      <c r="W5322" s="3">
        <f t="shared" si="749"/>
        <v>3.5714285714285712E-2</v>
      </c>
      <c r="X5322">
        <v>146</v>
      </c>
      <c r="Y5322" s="4">
        <v>2.7</v>
      </c>
      <c r="Z5322" s="4">
        <v>5.8</v>
      </c>
      <c r="AA5322" s="5">
        <v>48629.73</v>
      </c>
      <c r="AB5322" s="5">
        <f t="shared" si="750"/>
        <v>2626005.42</v>
      </c>
      <c r="AC5322" s="5">
        <v>34974.04</v>
      </c>
      <c r="AD5322" s="5">
        <f t="shared" si="751"/>
        <v>1958546.24</v>
      </c>
      <c r="AE5322" s="5">
        <v>129442.13</v>
      </c>
      <c r="AF5322" s="5">
        <v>44383.88</v>
      </c>
      <c r="AG5322" s="5">
        <v>61444.6</v>
      </c>
      <c r="AH5322" s="5">
        <v>8410</v>
      </c>
      <c r="AI5322" s="5">
        <v>9200</v>
      </c>
      <c r="AJ5322">
        <v>0</v>
      </c>
      <c r="AK5322" s="5">
        <v>0</v>
      </c>
      <c r="AL5322" s="5">
        <v>0</v>
      </c>
      <c r="AM5322" s="5">
        <v>77669.27</v>
      </c>
      <c r="AN5322">
        <v>8</v>
      </c>
      <c r="AO5322">
        <v>7</v>
      </c>
      <c r="AP5322" t="str">
        <f t="shared" si="752"/>
        <v>Yes</v>
      </c>
      <c r="AQ5322">
        <v>0</v>
      </c>
      <c r="AR5322" s="5">
        <f t="shared" si="753"/>
        <v>2289096.12</v>
      </c>
      <c r="AS5322" s="5">
        <f t="shared" si="754"/>
        <v>336909.3</v>
      </c>
      <c r="AT5322" t="s">
        <v>116</v>
      </c>
      <c r="AU5322" t="s">
        <v>6164</v>
      </c>
      <c r="AV5322" t="s">
        <v>6165</v>
      </c>
      <c r="AW5322" t="s">
        <v>6166</v>
      </c>
      <c r="AX5322" t="s">
        <v>6202</v>
      </c>
      <c r="AY5322">
        <v>55</v>
      </c>
      <c r="AZ5322">
        <v>0</v>
      </c>
      <c r="BA5322">
        <v>0</v>
      </c>
      <c r="BB5322" t="s">
        <v>6168</v>
      </c>
      <c r="BC5322">
        <v>0</v>
      </c>
      <c r="BD5322">
        <v>0</v>
      </c>
      <c r="BE5322" t="s">
        <v>6169</v>
      </c>
      <c r="BF5322" t="s">
        <v>6170</v>
      </c>
      <c r="BG5322">
        <v>4</v>
      </c>
      <c r="BH5322" t="s">
        <v>6208</v>
      </c>
      <c r="BI5322">
        <v>112</v>
      </c>
      <c r="BJ5322" t="s">
        <v>6193</v>
      </c>
      <c r="BK5322">
        <v>0</v>
      </c>
      <c r="BL5322">
        <v>64</v>
      </c>
      <c r="BM5322" s="3">
        <f t="shared" si="755"/>
        <v>0.875</v>
      </c>
    </row>
    <row r="5323" spans="1:65">
      <c r="A5323" t="s">
        <v>5464</v>
      </c>
      <c r="B5323" s="2">
        <v>45980</v>
      </c>
      <c r="C5323" t="s">
        <v>4641</v>
      </c>
      <c r="D5323" t="s">
        <v>5143</v>
      </c>
      <c r="E5323">
        <v>11</v>
      </c>
      <c r="F5323" t="s">
        <v>61</v>
      </c>
      <c r="G5323" t="s">
        <v>62</v>
      </c>
      <c r="H5323" t="s">
        <v>104</v>
      </c>
      <c r="I5323" t="s">
        <v>52</v>
      </c>
      <c r="J5323" t="s">
        <v>81</v>
      </c>
      <c r="K5323" t="s">
        <v>54</v>
      </c>
      <c r="L5323" t="s">
        <v>92</v>
      </c>
      <c r="M5323" t="s">
        <v>56</v>
      </c>
      <c r="N5323" t="s">
        <v>109</v>
      </c>
      <c r="O5323" t="s">
        <v>70</v>
      </c>
      <c r="P5323">
        <v>37</v>
      </c>
      <c r="Q5323">
        <v>38</v>
      </c>
      <c r="R5323">
        <v>36</v>
      </c>
      <c r="S5323">
        <v>1</v>
      </c>
      <c r="T5323">
        <f t="shared" si="747"/>
        <v>35</v>
      </c>
      <c r="U5323">
        <v>35</v>
      </c>
      <c r="V5323">
        <f t="shared" si="748"/>
        <v>0</v>
      </c>
      <c r="W5323" s="3">
        <f t="shared" si="749"/>
        <v>2.7777777777777776E-2</v>
      </c>
      <c r="X5323">
        <v>44</v>
      </c>
      <c r="Y5323" s="4">
        <v>6.9</v>
      </c>
      <c r="Z5323" s="4">
        <v>1.7</v>
      </c>
      <c r="AA5323" s="5">
        <v>84791.85</v>
      </c>
      <c r="AB5323" s="5">
        <f t="shared" si="750"/>
        <v>2967714.75</v>
      </c>
      <c r="AC5323" s="5">
        <v>53797.46</v>
      </c>
      <c r="AD5323" s="5">
        <f t="shared" si="751"/>
        <v>1936708.56</v>
      </c>
      <c r="AE5323" s="5">
        <v>115714.84</v>
      </c>
      <c r="AF5323" s="5">
        <v>31844.89</v>
      </c>
      <c r="AG5323" s="5">
        <v>12203.79</v>
      </c>
      <c r="AH5323" s="5">
        <v>2465</v>
      </c>
      <c r="AI5323" s="5">
        <v>6800</v>
      </c>
      <c r="AJ5323">
        <v>0</v>
      </c>
      <c r="AK5323" s="5">
        <v>0</v>
      </c>
      <c r="AL5323" s="5">
        <v>0</v>
      </c>
      <c r="AM5323" s="5">
        <v>53845.37</v>
      </c>
      <c r="AN5323">
        <v>8</v>
      </c>
      <c r="AO5323">
        <v>10</v>
      </c>
      <c r="AP5323" t="str">
        <f t="shared" si="752"/>
        <v>No</v>
      </c>
      <c r="AQ5323">
        <v>1</v>
      </c>
      <c r="AR5323" s="5">
        <f t="shared" si="753"/>
        <v>2159582.4500000002</v>
      </c>
      <c r="AS5323" s="5">
        <f t="shared" si="754"/>
        <v>808132.3</v>
      </c>
      <c r="AT5323" t="s">
        <v>59</v>
      </c>
      <c r="AU5323" t="s">
        <v>6164</v>
      </c>
      <c r="AV5323" t="s">
        <v>6165</v>
      </c>
      <c r="AW5323" t="s">
        <v>6166</v>
      </c>
      <c r="AX5323" t="s">
        <v>6167</v>
      </c>
      <c r="AY5323">
        <v>39</v>
      </c>
      <c r="AZ5323">
        <v>0</v>
      </c>
      <c r="BA5323">
        <v>0</v>
      </c>
      <c r="BB5323" t="s">
        <v>6168</v>
      </c>
      <c r="BC5323">
        <v>0</v>
      </c>
      <c r="BD5323">
        <v>2</v>
      </c>
      <c r="BE5323" t="s">
        <v>6196</v>
      </c>
      <c r="BF5323" t="s">
        <v>6170</v>
      </c>
      <c r="BG5323">
        <v>0</v>
      </c>
      <c r="BH5323" t="s">
        <v>6171</v>
      </c>
      <c r="BI5323">
        <v>38</v>
      </c>
      <c r="BJ5323" t="s">
        <v>6172</v>
      </c>
      <c r="BK5323">
        <v>0</v>
      </c>
      <c r="BL5323">
        <v>50</v>
      </c>
      <c r="BM5323" s="3">
        <f t="shared" si="755"/>
        <v>0.72</v>
      </c>
    </row>
    <row r="5324" spans="1:65">
      <c r="A5324" t="s">
        <v>5465</v>
      </c>
      <c r="B5324" s="2">
        <v>45981</v>
      </c>
      <c r="C5324" t="s">
        <v>4641</v>
      </c>
      <c r="D5324" t="s">
        <v>5143</v>
      </c>
      <c r="E5324">
        <v>11</v>
      </c>
      <c r="F5324" t="s">
        <v>49</v>
      </c>
      <c r="G5324" t="s">
        <v>62</v>
      </c>
      <c r="H5324" t="s">
        <v>125</v>
      </c>
      <c r="I5324" t="s">
        <v>74</v>
      </c>
      <c r="J5324" t="s">
        <v>81</v>
      </c>
      <c r="K5324" t="s">
        <v>66</v>
      </c>
      <c r="L5324" t="s">
        <v>67</v>
      </c>
      <c r="M5324" t="s">
        <v>68</v>
      </c>
      <c r="N5324" t="s">
        <v>69</v>
      </c>
      <c r="O5324" t="s">
        <v>120</v>
      </c>
      <c r="P5324">
        <v>35</v>
      </c>
      <c r="Q5324">
        <v>37</v>
      </c>
      <c r="R5324">
        <v>37</v>
      </c>
      <c r="S5324">
        <v>4</v>
      </c>
      <c r="T5324">
        <f t="shared" si="747"/>
        <v>33</v>
      </c>
      <c r="U5324">
        <v>33</v>
      </c>
      <c r="V5324">
        <f t="shared" si="748"/>
        <v>0</v>
      </c>
      <c r="W5324" s="3">
        <f t="shared" si="749"/>
        <v>0.10810810810810811</v>
      </c>
      <c r="X5324">
        <v>34</v>
      </c>
      <c r="Y5324" s="4">
        <v>5.4</v>
      </c>
      <c r="Z5324" s="4">
        <v>1.8</v>
      </c>
      <c r="AA5324" s="5">
        <v>74101.460000000006</v>
      </c>
      <c r="AB5324" s="5">
        <f t="shared" si="750"/>
        <v>2445348.1800000002</v>
      </c>
      <c r="AC5324" s="5">
        <v>49261.88</v>
      </c>
      <c r="AD5324" s="5">
        <f t="shared" si="751"/>
        <v>1822689.56</v>
      </c>
      <c r="AE5324" s="5">
        <v>110929.17</v>
      </c>
      <c r="AF5324" s="5">
        <v>34711.379999999997</v>
      </c>
      <c r="AG5324" s="5">
        <v>9723.75</v>
      </c>
      <c r="AH5324" s="5">
        <v>2610</v>
      </c>
      <c r="AI5324" s="5">
        <v>30846.27</v>
      </c>
      <c r="AJ5324">
        <v>1</v>
      </c>
      <c r="AK5324" s="5">
        <v>21503.15</v>
      </c>
      <c r="AL5324" s="5">
        <v>0</v>
      </c>
      <c r="AM5324" s="5">
        <v>20842.03</v>
      </c>
      <c r="AN5324">
        <v>4</v>
      </c>
      <c r="AO5324">
        <v>3</v>
      </c>
      <c r="AP5324" t="str">
        <f t="shared" si="752"/>
        <v>Yes</v>
      </c>
      <c r="AQ5324">
        <v>2</v>
      </c>
      <c r="AR5324" s="5">
        <f t="shared" si="753"/>
        <v>2053855.31</v>
      </c>
      <c r="AS5324" s="5">
        <f t="shared" si="754"/>
        <v>391492.87</v>
      </c>
      <c r="AT5324" t="s">
        <v>1641</v>
      </c>
      <c r="AU5324" t="s">
        <v>6173</v>
      </c>
      <c r="AV5324" t="s">
        <v>6174</v>
      </c>
      <c r="AW5324" t="s">
        <v>6175</v>
      </c>
      <c r="AX5324" t="s">
        <v>6184</v>
      </c>
      <c r="AY5324">
        <v>38</v>
      </c>
      <c r="AZ5324">
        <v>0</v>
      </c>
      <c r="BA5324">
        <v>0</v>
      </c>
      <c r="BB5324" t="s">
        <v>6168</v>
      </c>
      <c r="BC5324">
        <v>0</v>
      </c>
      <c r="BD5324">
        <v>0</v>
      </c>
      <c r="BE5324" t="s">
        <v>6169</v>
      </c>
      <c r="BF5324" t="s">
        <v>6210</v>
      </c>
      <c r="BG5324">
        <v>1</v>
      </c>
      <c r="BH5324" t="s">
        <v>6186</v>
      </c>
      <c r="BI5324">
        <v>48</v>
      </c>
      <c r="BJ5324" t="s">
        <v>6172</v>
      </c>
      <c r="BK5324">
        <v>0</v>
      </c>
      <c r="BL5324">
        <v>49</v>
      </c>
      <c r="BM5324" s="3">
        <f t="shared" si="755"/>
        <v>0.75510204081632648</v>
      </c>
    </row>
    <row r="5325" spans="1:65">
      <c r="A5325" t="s">
        <v>5466</v>
      </c>
      <c r="B5325" s="2">
        <v>45981</v>
      </c>
      <c r="C5325" t="s">
        <v>4641</v>
      </c>
      <c r="D5325" t="s">
        <v>5143</v>
      </c>
      <c r="E5325">
        <v>11</v>
      </c>
      <c r="F5325" t="s">
        <v>49</v>
      </c>
      <c r="G5325" t="s">
        <v>79</v>
      </c>
      <c r="H5325" t="s">
        <v>262</v>
      </c>
      <c r="I5325" t="s">
        <v>74</v>
      </c>
      <c r="J5325" t="s">
        <v>53</v>
      </c>
      <c r="K5325" t="s">
        <v>75</v>
      </c>
      <c r="L5325" t="s">
        <v>67</v>
      </c>
      <c r="M5325" t="s">
        <v>68</v>
      </c>
      <c r="N5325" t="s">
        <v>109</v>
      </c>
      <c r="O5325" t="s">
        <v>58</v>
      </c>
      <c r="P5325">
        <v>64</v>
      </c>
      <c r="Q5325">
        <v>66</v>
      </c>
      <c r="R5325">
        <v>66</v>
      </c>
      <c r="S5325">
        <v>5</v>
      </c>
      <c r="T5325">
        <f t="shared" si="747"/>
        <v>61</v>
      </c>
      <c r="U5325">
        <v>61</v>
      </c>
      <c r="V5325">
        <f t="shared" si="748"/>
        <v>0</v>
      </c>
      <c r="W5325" s="3">
        <f t="shared" si="749"/>
        <v>7.575757575757576E-2</v>
      </c>
      <c r="X5325">
        <v>17</v>
      </c>
      <c r="Y5325" s="4">
        <v>3.9</v>
      </c>
      <c r="Z5325" s="4">
        <v>1.9</v>
      </c>
      <c r="AA5325" s="5">
        <v>36368.230000000003</v>
      </c>
      <c r="AB5325" s="5">
        <f t="shared" si="750"/>
        <v>2218462.0299999998</v>
      </c>
      <c r="AC5325" s="5">
        <v>21894.27</v>
      </c>
      <c r="AD5325" s="5">
        <f t="shared" si="751"/>
        <v>1445021.82</v>
      </c>
      <c r="AE5325" s="5">
        <v>112612.6</v>
      </c>
      <c r="AF5325" s="5">
        <v>30368.94</v>
      </c>
      <c r="AG5325" s="5">
        <v>8540.75</v>
      </c>
      <c r="AH5325" s="5">
        <v>2755</v>
      </c>
      <c r="AI5325" s="5">
        <v>19706.71</v>
      </c>
      <c r="AJ5325">
        <v>2</v>
      </c>
      <c r="AK5325" s="5">
        <v>16361.71</v>
      </c>
      <c r="AL5325" s="5">
        <v>0</v>
      </c>
      <c r="AM5325" s="5">
        <v>98782.47</v>
      </c>
      <c r="AN5325">
        <v>8</v>
      </c>
      <c r="AO5325">
        <v>9</v>
      </c>
      <c r="AP5325" t="str">
        <f t="shared" si="752"/>
        <v>No</v>
      </c>
      <c r="AQ5325">
        <v>5</v>
      </c>
      <c r="AR5325" s="5">
        <f t="shared" si="753"/>
        <v>1734150</v>
      </c>
      <c r="AS5325" s="5">
        <f t="shared" si="754"/>
        <v>484312.03</v>
      </c>
      <c r="AT5325" t="s">
        <v>1641</v>
      </c>
      <c r="AU5325" t="s">
        <v>6199</v>
      </c>
      <c r="AV5325" t="s">
        <v>6200</v>
      </c>
      <c r="AW5325" t="s">
        <v>6175</v>
      </c>
      <c r="AX5325" t="s">
        <v>6184</v>
      </c>
      <c r="AY5325">
        <v>66</v>
      </c>
      <c r="AZ5325">
        <v>0</v>
      </c>
      <c r="BA5325">
        <v>0</v>
      </c>
      <c r="BB5325" t="s">
        <v>6168</v>
      </c>
      <c r="BC5325">
        <v>1</v>
      </c>
      <c r="BD5325">
        <v>0</v>
      </c>
      <c r="BE5325" t="s">
        <v>6178</v>
      </c>
      <c r="BF5325" t="s">
        <v>6210</v>
      </c>
      <c r="BG5325">
        <v>0</v>
      </c>
      <c r="BH5325" t="s">
        <v>6171</v>
      </c>
      <c r="BI5325">
        <v>21</v>
      </c>
      <c r="BJ5325" t="s">
        <v>6172</v>
      </c>
      <c r="BK5325">
        <v>0</v>
      </c>
      <c r="BL5325">
        <v>74</v>
      </c>
      <c r="BM5325" s="3">
        <f t="shared" si="755"/>
        <v>0.89189189189189189</v>
      </c>
    </row>
    <row r="5326" spans="1:65">
      <c r="A5326" t="s">
        <v>5467</v>
      </c>
      <c r="B5326" s="2">
        <v>45981</v>
      </c>
      <c r="C5326" t="s">
        <v>4641</v>
      </c>
      <c r="D5326" t="s">
        <v>5143</v>
      </c>
      <c r="E5326">
        <v>11</v>
      </c>
      <c r="F5326" t="s">
        <v>61</v>
      </c>
      <c r="G5326" t="s">
        <v>79</v>
      </c>
      <c r="H5326" t="s">
        <v>98</v>
      </c>
      <c r="I5326" t="s">
        <v>52</v>
      </c>
      <c r="J5326" t="s">
        <v>53</v>
      </c>
      <c r="K5326" t="s">
        <v>66</v>
      </c>
      <c r="L5326" t="s">
        <v>92</v>
      </c>
      <c r="M5326" t="s">
        <v>68</v>
      </c>
      <c r="N5326" t="s">
        <v>57</v>
      </c>
      <c r="O5326" t="s">
        <v>82</v>
      </c>
      <c r="P5326">
        <v>60</v>
      </c>
      <c r="Q5326">
        <v>63</v>
      </c>
      <c r="R5326">
        <v>62</v>
      </c>
      <c r="S5326">
        <v>2</v>
      </c>
      <c r="T5326">
        <f t="shared" si="747"/>
        <v>60</v>
      </c>
      <c r="U5326">
        <v>58</v>
      </c>
      <c r="V5326">
        <f t="shared" si="748"/>
        <v>2</v>
      </c>
      <c r="W5326" s="3">
        <f t="shared" si="749"/>
        <v>3.2258064516129031E-2</v>
      </c>
      <c r="X5326">
        <v>33</v>
      </c>
      <c r="Y5326" s="4">
        <v>5.5</v>
      </c>
      <c r="Z5326" s="4">
        <v>1.6</v>
      </c>
      <c r="AA5326" s="5">
        <v>33556.949999999997</v>
      </c>
      <c r="AB5326" s="5">
        <f t="shared" si="750"/>
        <v>1946303.1</v>
      </c>
      <c r="AC5326" s="5">
        <v>22815.279999999999</v>
      </c>
      <c r="AD5326" s="5">
        <f t="shared" si="751"/>
        <v>1414547.36</v>
      </c>
      <c r="AE5326" s="5">
        <v>111029.04</v>
      </c>
      <c r="AF5326" s="5">
        <v>28219.439999999999</v>
      </c>
      <c r="AG5326" s="5">
        <v>9787.9500000000007</v>
      </c>
      <c r="AH5326" s="5">
        <v>2320</v>
      </c>
      <c r="AI5326" s="5">
        <v>6400</v>
      </c>
      <c r="AJ5326">
        <v>1</v>
      </c>
      <c r="AK5326" s="5">
        <v>9029.69</v>
      </c>
      <c r="AL5326" s="5">
        <v>1332.05</v>
      </c>
      <c r="AM5326" s="5">
        <v>55759.43</v>
      </c>
      <c r="AN5326">
        <v>4</v>
      </c>
      <c r="AO5326">
        <v>9</v>
      </c>
      <c r="AP5326" t="str">
        <f t="shared" si="752"/>
        <v>No</v>
      </c>
      <c r="AQ5326">
        <v>4</v>
      </c>
      <c r="AR5326" s="5">
        <f t="shared" si="753"/>
        <v>1638424.96</v>
      </c>
      <c r="AS5326" s="5">
        <f t="shared" si="754"/>
        <v>307878.14</v>
      </c>
      <c r="AT5326" t="s">
        <v>59</v>
      </c>
      <c r="AU5326" t="s">
        <v>6203</v>
      </c>
      <c r="AV5326" t="s">
        <v>6204</v>
      </c>
      <c r="AW5326" t="s">
        <v>6205</v>
      </c>
      <c r="AX5326" t="s">
        <v>6167</v>
      </c>
      <c r="AY5326">
        <v>64</v>
      </c>
      <c r="AZ5326">
        <v>1</v>
      </c>
      <c r="BA5326">
        <v>14</v>
      </c>
      <c r="BB5326" t="s">
        <v>6180</v>
      </c>
      <c r="BC5326">
        <v>1</v>
      </c>
      <c r="BD5326">
        <v>4</v>
      </c>
      <c r="BE5326" t="s">
        <v>6219</v>
      </c>
      <c r="BF5326" t="s">
        <v>6170</v>
      </c>
      <c r="BG5326">
        <v>0</v>
      </c>
      <c r="BH5326" t="s">
        <v>6171</v>
      </c>
      <c r="BI5326">
        <v>29</v>
      </c>
      <c r="BJ5326" t="s">
        <v>6172</v>
      </c>
      <c r="BK5326">
        <v>0</v>
      </c>
      <c r="BL5326">
        <v>72</v>
      </c>
      <c r="BM5326" s="3">
        <f t="shared" si="755"/>
        <v>0.86111111111111116</v>
      </c>
    </row>
    <row r="5327" spans="1:65">
      <c r="A5327" t="s">
        <v>5468</v>
      </c>
      <c r="B5327" s="2">
        <v>45981</v>
      </c>
      <c r="C5327" t="s">
        <v>4641</v>
      </c>
      <c r="D5327" t="s">
        <v>5143</v>
      </c>
      <c r="E5327">
        <v>11</v>
      </c>
      <c r="F5327" t="s">
        <v>72</v>
      </c>
      <c r="G5327" t="s">
        <v>50</v>
      </c>
      <c r="H5327" t="s">
        <v>119</v>
      </c>
      <c r="I5327" t="s">
        <v>64</v>
      </c>
      <c r="J5327" t="s">
        <v>65</v>
      </c>
      <c r="K5327" t="s">
        <v>75</v>
      </c>
      <c r="L5327" t="s">
        <v>87</v>
      </c>
      <c r="M5327" t="s">
        <v>56</v>
      </c>
      <c r="N5327" t="s">
        <v>76</v>
      </c>
      <c r="O5327" t="s">
        <v>120</v>
      </c>
      <c r="P5327">
        <v>49</v>
      </c>
      <c r="Q5327">
        <v>50</v>
      </c>
      <c r="R5327">
        <v>49</v>
      </c>
      <c r="S5327">
        <v>1</v>
      </c>
      <c r="T5327">
        <f t="shared" si="747"/>
        <v>48</v>
      </c>
      <c r="U5327">
        <v>48</v>
      </c>
      <c r="V5327">
        <f t="shared" si="748"/>
        <v>0</v>
      </c>
      <c r="W5327" s="3">
        <f t="shared" si="749"/>
        <v>2.0408163265306121E-2</v>
      </c>
      <c r="X5327">
        <v>19</v>
      </c>
      <c r="Y5327" s="4">
        <v>3</v>
      </c>
      <c r="Z5327" s="4">
        <v>0.8</v>
      </c>
      <c r="AA5327" s="5">
        <v>51922.38</v>
      </c>
      <c r="AB5327" s="5">
        <f t="shared" si="750"/>
        <v>2492274.2400000002</v>
      </c>
      <c r="AC5327" s="5">
        <v>35479.589999999997</v>
      </c>
      <c r="AD5327" s="5">
        <f t="shared" si="751"/>
        <v>1738499.91</v>
      </c>
      <c r="AE5327" s="5">
        <v>104600.61</v>
      </c>
      <c r="AF5327" s="5">
        <v>29804.99</v>
      </c>
      <c r="AG5327" s="5">
        <v>8630.2900000000009</v>
      </c>
      <c r="AH5327" s="5">
        <v>1160</v>
      </c>
      <c r="AI5327" s="5">
        <v>4600</v>
      </c>
      <c r="AJ5327">
        <v>0</v>
      </c>
      <c r="AK5327" s="5">
        <v>0</v>
      </c>
      <c r="AL5327" s="5">
        <v>0</v>
      </c>
      <c r="AM5327" s="5">
        <v>31014</v>
      </c>
      <c r="AN5327">
        <v>4</v>
      </c>
      <c r="AO5327">
        <v>4</v>
      </c>
      <c r="AP5327" t="str">
        <f t="shared" si="752"/>
        <v>Yes</v>
      </c>
      <c r="AQ5327">
        <v>0</v>
      </c>
      <c r="AR5327" s="5">
        <f t="shared" si="753"/>
        <v>1918309.8</v>
      </c>
      <c r="AS5327" s="5">
        <f t="shared" si="754"/>
        <v>573964.43999999994</v>
      </c>
      <c r="AT5327" t="s">
        <v>59</v>
      </c>
      <c r="AU5327" t="s">
        <v>6164</v>
      </c>
      <c r="AV5327" t="s">
        <v>6165</v>
      </c>
      <c r="AW5327" t="s">
        <v>6166</v>
      </c>
      <c r="AX5327" t="s">
        <v>6167</v>
      </c>
      <c r="AY5327">
        <v>51</v>
      </c>
      <c r="AZ5327">
        <v>2</v>
      </c>
      <c r="BA5327">
        <v>0</v>
      </c>
      <c r="BB5327" t="s">
        <v>6168</v>
      </c>
      <c r="BC5327">
        <v>0</v>
      </c>
      <c r="BD5327">
        <v>0</v>
      </c>
      <c r="BE5327" t="s">
        <v>6169</v>
      </c>
      <c r="BF5327" t="s">
        <v>6170</v>
      </c>
      <c r="BG5327">
        <v>0</v>
      </c>
      <c r="BH5327" t="s">
        <v>6171</v>
      </c>
      <c r="BI5327">
        <v>27</v>
      </c>
      <c r="BJ5327" t="s">
        <v>6172</v>
      </c>
      <c r="BK5327">
        <v>0</v>
      </c>
      <c r="BL5327">
        <v>60</v>
      </c>
      <c r="BM5327" s="3">
        <f t="shared" si="755"/>
        <v>0.81666666666666665</v>
      </c>
    </row>
    <row r="5328" spans="1:65">
      <c r="A5328" t="s">
        <v>5469</v>
      </c>
      <c r="B5328" s="2">
        <v>45981</v>
      </c>
      <c r="C5328" t="s">
        <v>4641</v>
      </c>
      <c r="D5328" t="s">
        <v>5143</v>
      </c>
      <c r="E5328">
        <v>11</v>
      </c>
      <c r="F5328" t="s">
        <v>49</v>
      </c>
      <c r="G5328" t="s">
        <v>50</v>
      </c>
      <c r="H5328" t="s">
        <v>89</v>
      </c>
      <c r="I5328" t="s">
        <v>52</v>
      </c>
      <c r="J5328" t="s">
        <v>53</v>
      </c>
      <c r="K5328" t="s">
        <v>75</v>
      </c>
      <c r="L5328" t="s">
        <v>55</v>
      </c>
      <c r="M5328" t="s">
        <v>68</v>
      </c>
      <c r="N5328" t="s">
        <v>57</v>
      </c>
      <c r="O5328" t="s">
        <v>120</v>
      </c>
      <c r="P5328">
        <v>60</v>
      </c>
      <c r="Q5328">
        <v>62</v>
      </c>
      <c r="R5328">
        <v>62</v>
      </c>
      <c r="S5328">
        <v>3</v>
      </c>
      <c r="T5328">
        <f t="shared" si="747"/>
        <v>59</v>
      </c>
      <c r="U5328">
        <v>57</v>
      </c>
      <c r="V5328">
        <f t="shared" si="748"/>
        <v>2</v>
      </c>
      <c r="W5328" s="3">
        <f t="shared" si="749"/>
        <v>4.8387096774193547E-2</v>
      </c>
      <c r="X5328">
        <v>42</v>
      </c>
      <c r="Y5328" s="4">
        <v>0</v>
      </c>
      <c r="Z5328" s="4">
        <v>1.7</v>
      </c>
      <c r="AA5328" s="5">
        <v>35797.56</v>
      </c>
      <c r="AB5328" s="5">
        <f t="shared" si="750"/>
        <v>2040460.92</v>
      </c>
      <c r="AC5328" s="5">
        <v>22446.98</v>
      </c>
      <c r="AD5328" s="5">
        <f t="shared" si="751"/>
        <v>1391712.76</v>
      </c>
      <c r="AE5328" s="5">
        <v>110871.71</v>
      </c>
      <c r="AF5328" s="5">
        <v>29941.64</v>
      </c>
      <c r="AG5328" s="5">
        <v>10608.14</v>
      </c>
      <c r="AH5328" s="5">
        <v>2465</v>
      </c>
      <c r="AI5328" s="5">
        <v>9600</v>
      </c>
      <c r="AJ5328">
        <v>1</v>
      </c>
      <c r="AK5328" s="5">
        <v>8813.26</v>
      </c>
      <c r="AL5328" s="5">
        <v>1343.67</v>
      </c>
      <c r="AM5328" s="5">
        <v>39318.94</v>
      </c>
      <c r="AN5328">
        <v>4</v>
      </c>
      <c r="AO5328">
        <v>5</v>
      </c>
      <c r="AP5328" t="str">
        <f t="shared" si="752"/>
        <v>No</v>
      </c>
      <c r="AQ5328">
        <v>2</v>
      </c>
      <c r="AR5328" s="5">
        <f t="shared" si="753"/>
        <v>1604675.12</v>
      </c>
      <c r="AS5328" s="5">
        <f t="shared" si="754"/>
        <v>435785.8</v>
      </c>
      <c r="AT5328" t="s">
        <v>116</v>
      </c>
      <c r="AU5328" t="s">
        <v>6181</v>
      </c>
      <c r="AV5328" t="s">
        <v>6182</v>
      </c>
      <c r="AW5328" t="s">
        <v>6183</v>
      </c>
      <c r="AX5328" t="s">
        <v>6184</v>
      </c>
      <c r="AY5328">
        <v>60</v>
      </c>
      <c r="AZ5328">
        <v>0</v>
      </c>
      <c r="BA5328">
        <v>22</v>
      </c>
      <c r="BB5328" t="s">
        <v>6191</v>
      </c>
      <c r="BC5328">
        <v>0</v>
      </c>
      <c r="BD5328">
        <v>1</v>
      </c>
      <c r="BE5328" t="s">
        <v>6188</v>
      </c>
      <c r="BF5328" t="s">
        <v>6176</v>
      </c>
      <c r="BG5328">
        <v>0</v>
      </c>
      <c r="BH5328" t="s">
        <v>6171</v>
      </c>
      <c r="BI5328">
        <v>48</v>
      </c>
      <c r="BJ5328" t="s">
        <v>6172</v>
      </c>
      <c r="BK5328">
        <v>0</v>
      </c>
      <c r="BL5328">
        <v>76</v>
      </c>
      <c r="BM5328" s="3">
        <f t="shared" si="755"/>
        <v>0.81578947368421051</v>
      </c>
    </row>
    <row r="5329" spans="1:65">
      <c r="A5329" t="s">
        <v>5470</v>
      </c>
      <c r="B5329" s="2">
        <v>45981</v>
      </c>
      <c r="C5329" t="s">
        <v>4641</v>
      </c>
      <c r="D5329" t="s">
        <v>5143</v>
      </c>
      <c r="E5329">
        <v>11</v>
      </c>
      <c r="F5329" t="s">
        <v>61</v>
      </c>
      <c r="G5329" t="s">
        <v>79</v>
      </c>
      <c r="H5329" t="s">
        <v>123</v>
      </c>
      <c r="I5329" t="s">
        <v>64</v>
      </c>
      <c r="J5329" t="s">
        <v>53</v>
      </c>
      <c r="K5329" t="s">
        <v>75</v>
      </c>
      <c r="L5329" t="s">
        <v>55</v>
      </c>
      <c r="M5329" t="s">
        <v>56</v>
      </c>
      <c r="N5329" t="s">
        <v>57</v>
      </c>
      <c r="O5329" t="s">
        <v>82</v>
      </c>
      <c r="P5329">
        <v>47</v>
      </c>
      <c r="Q5329">
        <v>50</v>
      </c>
      <c r="R5329">
        <v>49</v>
      </c>
      <c r="S5329">
        <v>1</v>
      </c>
      <c r="T5329">
        <f t="shared" si="747"/>
        <v>48</v>
      </c>
      <c r="U5329">
        <v>47</v>
      </c>
      <c r="V5329">
        <f t="shared" si="748"/>
        <v>1</v>
      </c>
      <c r="W5329" s="3">
        <f t="shared" si="749"/>
        <v>2.0408163265306121E-2</v>
      </c>
      <c r="X5329">
        <v>18</v>
      </c>
      <c r="Y5329" s="4">
        <v>4.0999999999999996</v>
      </c>
      <c r="Z5329" s="4">
        <v>1.6</v>
      </c>
      <c r="AA5329" s="5">
        <v>35797.4</v>
      </c>
      <c r="AB5329" s="5">
        <f t="shared" si="750"/>
        <v>1682477.8</v>
      </c>
      <c r="AC5329" s="5">
        <v>23440.2</v>
      </c>
      <c r="AD5329" s="5">
        <f t="shared" si="751"/>
        <v>1148569.8</v>
      </c>
      <c r="AE5329" s="5">
        <v>80807.53</v>
      </c>
      <c r="AF5329" s="5">
        <v>20932.25</v>
      </c>
      <c r="AG5329" s="5">
        <v>8655.85</v>
      </c>
      <c r="AH5329" s="5">
        <v>2320</v>
      </c>
      <c r="AI5329" s="5">
        <v>3200</v>
      </c>
      <c r="AJ5329">
        <v>0</v>
      </c>
      <c r="AK5329" s="5">
        <v>0</v>
      </c>
      <c r="AL5329" s="5">
        <v>653.53</v>
      </c>
      <c r="AM5329" s="5">
        <v>38258.949999999997</v>
      </c>
      <c r="AN5329">
        <v>4</v>
      </c>
      <c r="AO5329">
        <v>7</v>
      </c>
      <c r="AP5329" t="str">
        <f t="shared" si="752"/>
        <v>No</v>
      </c>
      <c r="AQ5329">
        <v>2</v>
      </c>
      <c r="AR5329" s="5">
        <f t="shared" si="753"/>
        <v>1303397.9099999999</v>
      </c>
      <c r="AS5329" s="5">
        <f t="shared" si="754"/>
        <v>379079.89</v>
      </c>
      <c r="AT5329" t="s">
        <v>59</v>
      </c>
      <c r="AU5329" t="s">
        <v>6164</v>
      </c>
      <c r="AV5329" t="s">
        <v>6165</v>
      </c>
      <c r="AW5329" t="s">
        <v>6166</v>
      </c>
      <c r="AX5329" t="s">
        <v>6167</v>
      </c>
      <c r="AY5329">
        <v>50</v>
      </c>
      <c r="AZ5329">
        <v>0</v>
      </c>
      <c r="BA5329">
        <v>16</v>
      </c>
      <c r="BB5329" t="s">
        <v>6180</v>
      </c>
      <c r="BC5329">
        <v>1</v>
      </c>
      <c r="BD5329">
        <v>2</v>
      </c>
      <c r="BE5329" t="s">
        <v>6219</v>
      </c>
      <c r="BF5329" t="s">
        <v>6170</v>
      </c>
      <c r="BG5329">
        <v>0</v>
      </c>
      <c r="BH5329" t="s">
        <v>6171</v>
      </c>
      <c r="BI5329">
        <v>35</v>
      </c>
      <c r="BJ5329" t="s">
        <v>6172</v>
      </c>
      <c r="BK5329">
        <v>0</v>
      </c>
      <c r="BL5329">
        <v>77</v>
      </c>
      <c r="BM5329" s="3">
        <f t="shared" si="755"/>
        <v>0.63636363636363635</v>
      </c>
    </row>
    <row r="5330" spans="1:65">
      <c r="A5330" t="s">
        <v>5471</v>
      </c>
      <c r="B5330" s="2">
        <v>45981</v>
      </c>
      <c r="C5330" t="s">
        <v>4641</v>
      </c>
      <c r="D5330" t="s">
        <v>5143</v>
      </c>
      <c r="E5330">
        <v>11</v>
      </c>
      <c r="F5330" t="s">
        <v>72</v>
      </c>
      <c r="G5330" t="s">
        <v>62</v>
      </c>
      <c r="H5330" t="s">
        <v>175</v>
      </c>
      <c r="I5330" t="s">
        <v>64</v>
      </c>
      <c r="J5330" t="s">
        <v>53</v>
      </c>
      <c r="K5330" t="s">
        <v>66</v>
      </c>
      <c r="L5330" t="s">
        <v>87</v>
      </c>
      <c r="M5330" t="s">
        <v>68</v>
      </c>
      <c r="N5330" t="s">
        <v>69</v>
      </c>
      <c r="O5330" t="s">
        <v>82</v>
      </c>
      <c r="P5330">
        <v>57</v>
      </c>
      <c r="Q5330">
        <v>57</v>
      </c>
      <c r="R5330">
        <v>57</v>
      </c>
      <c r="S5330">
        <v>1</v>
      </c>
      <c r="T5330">
        <f t="shared" si="747"/>
        <v>56</v>
      </c>
      <c r="U5330">
        <v>56</v>
      </c>
      <c r="V5330">
        <f t="shared" si="748"/>
        <v>0</v>
      </c>
      <c r="W5330" s="3">
        <f t="shared" si="749"/>
        <v>1.7543859649122806E-2</v>
      </c>
      <c r="X5330">
        <v>16</v>
      </c>
      <c r="Y5330" s="4">
        <v>4.0999999999999996</v>
      </c>
      <c r="Z5330" s="4">
        <v>1.3</v>
      </c>
      <c r="AA5330" s="5">
        <v>33967.06</v>
      </c>
      <c r="AB5330" s="5">
        <f t="shared" si="750"/>
        <v>1902155.36</v>
      </c>
      <c r="AC5330" s="5">
        <v>23093.93</v>
      </c>
      <c r="AD5330" s="5">
        <f t="shared" si="751"/>
        <v>1316354.01</v>
      </c>
      <c r="AE5330" s="5">
        <v>95662.87</v>
      </c>
      <c r="AF5330" s="5">
        <v>24082.33</v>
      </c>
      <c r="AG5330" s="5">
        <v>8095.54</v>
      </c>
      <c r="AH5330" s="5">
        <v>1885</v>
      </c>
      <c r="AI5330" s="5">
        <v>3200</v>
      </c>
      <c r="AJ5330">
        <v>1</v>
      </c>
      <c r="AK5330" s="5">
        <v>8911.11</v>
      </c>
      <c r="AL5330" s="5">
        <v>0</v>
      </c>
      <c r="AM5330" s="5">
        <v>36900.17</v>
      </c>
      <c r="AN5330">
        <v>4</v>
      </c>
      <c r="AO5330">
        <v>4</v>
      </c>
      <c r="AP5330" t="str">
        <f t="shared" si="752"/>
        <v>Yes</v>
      </c>
      <c r="AQ5330">
        <v>2</v>
      </c>
      <c r="AR5330" s="5">
        <f t="shared" si="753"/>
        <v>1495091.03</v>
      </c>
      <c r="AS5330" s="5">
        <f t="shared" si="754"/>
        <v>407064.33</v>
      </c>
      <c r="AT5330" t="s">
        <v>59</v>
      </c>
      <c r="AU5330" t="s">
        <v>6189</v>
      </c>
      <c r="AV5330" t="s">
        <v>6190</v>
      </c>
      <c r="AW5330" t="s">
        <v>6183</v>
      </c>
      <c r="AX5330" t="s">
        <v>6184</v>
      </c>
      <c r="AY5330">
        <v>60</v>
      </c>
      <c r="AZ5330">
        <v>0</v>
      </c>
      <c r="BA5330">
        <v>0</v>
      </c>
      <c r="BB5330" t="s">
        <v>6168</v>
      </c>
      <c r="BC5330">
        <v>0</v>
      </c>
      <c r="BD5330">
        <v>0</v>
      </c>
      <c r="BE5330" t="s">
        <v>6169</v>
      </c>
      <c r="BF5330" t="s">
        <v>6170</v>
      </c>
      <c r="BG5330">
        <v>0</v>
      </c>
      <c r="BH5330" t="s">
        <v>6171</v>
      </c>
      <c r="BI5330">
        <v>8</v>
      </c>
      <c r="BJ5330" t="s">
        <v>6172</v>
      </c>
      <c r="BK5330">
        <v>0</v>
      </c>
      <c r="BL5330">
        <v>74</v>
      </c>
      <c r="BM5330" s="3">
        <f t="shared" si="755"/>
        <v>0.77027027027027029</v>
      </c>
    </row>
    <row r="5331" spans="1:65">
      <c r="A5331" t="s">
        <v>5472</v>
      </c>
      <c r="B5331" s="2">
        <v>45981</v>
      </c>
      <c r="C5331" t="s">
        <v>4641</v>
      </c>
      <c r="D5331" t="s">
        <v>5143</v>
      </c>
      <c r="E5331">
        <v>11</v>
      </c>
      <c r="F5331" t="s">
        <v>78</v>
      </c>
      <c r="G5331" t="s">
        <v>50</v>
      </c>
      <c r="H5331" t="s">
        <v>173</v>
      </c>
      <c r="I5331" t="s">
        <v>64</v>
      </c>
      <c r="J5331" t="s">
        <v>53</v>
      </c>
      <c r="K5331" t="s">
        <v>75</v>
      </c>
      <c r="L5331" t="s">
        <v>87</v>
      </c>
      <c r="M5331" t="s">
        <v>56</v>
      </c>
      <c r="N5331" t="s">
        <v>76</v>
      </c>
      <c r="O5331" t="s">
        <v>58</v>
      </c>
      <c r="P5331">
        <v>61</v>
      </c>
      <c r="Q5331">
        <v>63</v>
      </c>
      <c r="R5331">
        <v>60</v>
      </c>
      <c r="S5331">
        <v>1</v>
      </c>
      <c r="T5331">
        <f t="shared" si="747"/>
        <v>59</v>
      </c>
      <c r="U5331">
        <v>59</v>
      </c>
      <c r="V5331">
        <f t="shared" si="748"/>
        <v>0</v>
      </c>
      <c r="W5331" s="3">
        <f t="shared" si="749"/>
        <v>1.6666666666666666E-2</v>
      </c>
      <c r="X5331">
        <v>15</v>
      </c>
      <c r="Y5331" s="4">
        <v>4.5</v>
      </c>
      <c r="Z5331" s="4">
        <v>0.8</v>
      </c>
      <c r="AA5331" s="5">
        <v>36109.42</v>
      </c>
      <c r="AB5331" s="5">
        <f t="shared" si="750"/>
        <v>2130455.7799999998</v>
      </c>
      <c r="AC5331" s="5">
        <v>24302.12</v>
      </c>
      <c r="AD5331" s="5">
        <f t="shared" si="751"/>
        <v>1458127.2</v>
      </c>
      <c r="AE5331" s="5">
        <v>99170.89</v>
      </c>
      <c r="AF5331" s="5">
        <v>27783.599999999999</v>
      </c>
      <c r="AG5331" s="5">
        <v>8020.96</v>
      </c>
      <c r="AH5331" s="5">
        <v>1160</v>
      </c>
      <c r="AI5331" s="5">
        <v>3200</v>
      </c>
      <c r="AJ5331">
        <v>0</v>
      </c>
      <c r="AK5331" s="5">
        <v>0</v>
      </c>
      <c r="AL5331" s="5">
        <v>0</v>
      </c>
      <c r="AM5331" s="5">
        <v>37562.33</v>
      </c>
      <c r="AN5331">
        <v>4</v>
      </c>
      <c r="AO5331">
        <v>3</v>
      </c>
      <c r="AP5331" t="str">
        <f t="shared" si="752"/>
        <v>Yes</v>
      </c>
      <c r="AQ5331">
        <v>1</v>
      </c>
      <c r="AR5331" s="5">
        <f t="shared" si="753"/>
        <v>1635024.98</v>
      </c>
      <c r="AS5331" s="5">
        <f t="shared" si="754"/>
        <v>495430.8</v>
      </c>
      <c r="AT5331" t="s">
        <v>59</v>
      </c>
      <c r="AU5331" t="s">
        <v>6164</v>
      </c>
      <c r="AV5331" t="s">
        <v>6165</v>
      </c>
      <c r="AW5331" t="s">
        <v>6166</v>
      </c>
      <c r="AX5331" t="s">
        <v>6167</v>
      </c>
      <c r="AY5331">
        <v>64</v>
      </c>
      <c r="AZ5331">
        <v>0</v>
      </c>
      <c r="BA5331">
        <v>0</v>
      </c>
      <c r="BB5331" t="s">
        <v>6168</v>
      </c>
      <c r="BC5331">
        <v>0</v>
      </c>
      <c r="BD5331">
        <v>0</v>
      </c>
      <c r="BE5331" t="s">
        <v>6169</v>
      </c>
      <c r="BF5331" t="s">
        <v>6170</v>
      </c>
      <c r="BG5331">
        <v>3</v>
      </c>
      <c r="BH5331" t="s">
        <v>6209</v>
      </c>
      <c r="BI5331">
        <v>126</v>
      </c>
      <c r="BJ5331" t="s">
        <v>6193</v>
      </c>
      <c r="BK5331">
        <v>0</v>
      </c>
      <c r="BL5331">
        <v>73</v>
      </c>
      <c r="BM5331" s="3">
        <f t="shared" si="755"/>
        <v>0.82191780821917804</v>
      </c>
    </row>
    <row r="5332" spans="1:65">
      <c r="A5332" t="s">
        <v>5473</v>
      </c>
      <c r="B5332" s="2">
        <v>45981</v>
      </c>
      <c r="C5332" t="s">
        <v>4641</v>
      </c>
      <c r="D5332" t="s">
        <v>5143</v>
      </c>
      <c r="E5332">
        <v>11</v>
      </c>
      <c r="F5332" t="s">
        <v>49</v>
      </c>
      <c r="G5332" t="s">
        <v>79</v>
      </c>
      <c r="H5332" t="s">
        <v>111</v>
      </c>
      <c r="I5332" t="s">
        <v>64</v>
      </c>
      <c r="J5332" t="s">
        <v>81</v>
      </c>
      <c r="K5332" t="s">
        <v>75</v>
      </c>
      <c r="L5332" t="s">
        <v>67</v>
      </c>
      <c r="M5332" t="s">
        <v>56</v>
      </c>
      <c r="N5332" t="s">
        <v>94</v>
      </c>
      <c r="O5332" t="s">
        <v>70</v>
      </c>
      <c r="P5332">
        <v>33</v>
      </c>
      <c r="Q5332">
        <v>40</v>
      </c>
      <c r="R5332">
        <v>40</v>
      </c>
      <c r="S5332">
        <v>1</v>
      </c>
      <c r="T5332">
        <f t="shared" si="747"/>
        <v>39</v>
      </c>
      <c r="U5332">
        <v>27</v>
      </c>
      <c r="V5332">
        <f t="shared" si="748"/>
        <v>12</v>
      </c>
      <c r="W5332" s="3">
        <f t="shared" si="749"/>
        <v>2.5000000000000001E-2</v>
      </c>
      <c r="X5332">
        <v>26</v>
      </c>
      <c r="Y5332" s="4">
        <v>2.8</v>
      </c>
      <c r="Z5332" s="4">
        <v>1.9</v>
      </c>
      <c r="AA5332" s="5">
        <v>78194.87</v>
      </c>
      <c r="AB5332" s="5">
        <f t="shared" si="750"/>
        <v>2111261.4900000002</v>
      </c>
      <c r="AC5332" s="5">
        <v>51824.28</v>
      </c>
      <c r="AD5332" s="5">
        <f t="shared" si="751"/>
        <v>2072971.2</v>
      </c>
      <c r="AE5332" s="5">
        <v>117792.44</v>
      </c>
      <c r="AF5332" s="5">
        <v>36367.94</v>
      </c>
      <c r="AG5332" s="5">
        <v>9097.02</v>
      </c>
      <c r="AH5332" s="5">
        <v>2755</v>
      </c>
      <c r="AI5332" s="5">
        <v>6800</v>
      </c>
      <c r="AJ5332">
        <v>0</v>
      </c>
      <c r="AK5332" s="5">
        <v>0</v>
      </c>
      <c r="AL5332" s="5">
        <v>18880.72</v>
      </c>
      <c r="AM5332" s="5">
        <v>18150.18</v>
      </c>
      <c r="AN5332">
        <v>4</v>
      </c>
      <c r="AO5332">
        <v>4</v>
      </c>
      <c r="AP5332" t="str">
        <f t="shared" si="752"/>
        <v>Yes</v>
      </c>
      <c r="AQ5332">
        <v>1</v>
      </c>
      <c r="AR5332" s="5">
        <f t="shared" si="753"/>
        <v>2282814.5</v>
      </c>
      <c r="AS5332" s="5">
        <f t="shared" si="754"/>
        <v>-171553.01</v>
      </c>
      <c r="AT5332" t="s">
        <v>59</v>
      </c>
      <c r="AU5332" t="s">
        <v>6164</v>
      </c>
      <c r="AV5332" t="s">
        <v>6165</v>
      </c>
      <c r="AW5332" t="s">
        <v>6166</v>
      </c>
      <c r="AX5332" t="s">
        <v>6184</v>
      </c>
      <c r="AY5332">
        <v>47</v>
      </c>
      <c r="AZ5332">
        <v>8</v>
      </c>
      <c r="BA5332">
        <v>82</v>
      </c>
      <c r="BB5332" t="s">
        <v>6220</v>
      </c>
      <c r="BC5332">
        <v>0</v>
      </c>
      <c r="BD5332">
        <v>0</v>
      </c>
      <c r="BE5332" t="s">
        <v>6169</v>
      </c>
      <c r="BF5332" t="s">
        <v>6170</v>
      </c>
      <c r="BG5332">
        <v>1</v>
      </c>
      <c r="BH5332" t="s">
        <v>6179</v>
      </c>
      <c r="BI5332">
        <v>50</v>
      </c>
      <c r="BJ5332" t="s">
        <v>6172</v>
      </c>
      <c r="BK5332">
        <v>0</v>
      </c>
      <c r="BL5332">
        <v>47</v>
      </c>
      <c r="BM5332" s="3">
        <f t="shared" si="755"/>
        <v>0.85106382978723405</v>
      </c>
    </row>
    <row r="5333" spans="1:65">
      <c r="A5333" t="s">
        <v>5474</v>
      </c>
      <c r="B5333" s="2">
        <v>45981</v>
      </c>
      <c r="C5333" t="s">
        <v>4641</v>
      </c>
      <c r="D5333" t="s">
        <v>5143</v>
      </c>
      <c r="E5333">
        <v>11</v>
      </c>
      <c r="F5333" t="s">
        <v>49</v>
      </c>
      <c r="G5333" t="s">
        <v>62</v>
      </c>
      <c r="H5333" t="s">
        <v>133</v>
      </c>
      <c r="I5333" t="s">
        <v>64</v>
      </c>
      <c r="J5333" t="s">
        <v>53</v>
      </c>
      <c r="K5333" t="s">
        <v>75</v>
      </c>
      <c r="L5333" t="s">
        <v>67</v>
      </c>
      <c r="M5333" t="s">
        <v>68</v>
      </c>
      <c r="N5333" t="s">
        <v>94</v>
      </c>
      <c r="O5333" t="s">
        <v>70</v>
      </c>
      <c r="P5333">
        <v>62</v>
      </c>
      <c r="Q5333">
        <v>65</v>
      </c>
      <c r="R5333">
        <v>62</v>
      </c>
      <c r="S5333">
        <v>4</v>
      </c>
      <c r="T5333">
        <f t="shared" si="747"/>
        <v>58</v>
      </c>
      <c r="U5333">
        <v>58</v>
      </c>
      <c r="V5333">
        <f t="shared" si="748"/>
        <v>0</v>
      </c>
      <c r="W5333" s="3">
        <f t="shared" si="749"/>
        <v>6.4516129032258063E-2</v>
      </c>
      <c r="X5333">
        <v>23</v>
      </c>
      <c r="Y5333" s="4">
        <v>0</v>
      </c>
      <c r="Z5333" s="4">
        <v>0.6</v>
      </c>
      <c r="AA5333" s="5">
        <v>35575.769999999997</v>
      </c>
      <c r="AB5333" s="5">
        <f t="shared" si="750"/>
        <v>2063394.66</v>
      </c>
      <c r="AC5333" s="5">
        <v>21903.1</v>
      </c>
      <c r="AD5333" s="5">
        <f t="shared" si="751"/>
        <v>1357992.2</v>
      </c>
      <c r="AE5333" s="5">
        <v>103671.19</v>
      </c>
      <c r="AF5333" s="5">
        <v>27768.45</v>
      </c>
      <c r="AG5333" s="5">
        <v>9182.73</v>
      </c>
      <c r="AH5333" s="5">
        <v>870</v>
      </c>
      <c r="AI5333" s="5">
        <v>14827.91</v>
      </c>
      <c r="AJ5333">
        <v>2</v>
      </c>
      <c r="AK5333" s="5">
        <v>16790.3</v>
      </c>
      <c r="AL5333" s="5">
        <v>0</v>
      </c>
      <c r="AM5333" s="5">
        <v>40671.5</v>
      </c>
      <c r="AN5333">
        <v>4</v>
      </c>
      <c r="AO5333">
        <v>3</v>
      </c>
      <c r="AP5333" t="str">
        <f t="shared" si="752"/>
        <v>Yes</v>
      </c>
      <c r="AQ5333">
        <v>3</v>
      </c>
      <c r="AR5333" s="5">
        <f t="shared" si="753"/>
        <v>1571774.28</v>
      </c>
      <c r="AS5333" s="5">
        <f t="shared" si="754"/>
        <v>491620.38</v>
      </c>
      <c r="AT5333" t="s">
        <v>116</v>
      </c>
      <c r="AU5333" t="s">
        <v>6173</v>
      </c>
      <c r="AV5333" t="s">
        <v>6174</v>
      </c>
      <c r="AW5333" t="s">
        <v>6175</v>
      </c>
      <c r="AX5333" t="s">
        <v>6167</v>
      </c>
      <c r="AY5333">
        <v>67</v>
      </c>
      <c r="AZ5333">
        <v>3</v>
      </c>
      <c r="BA5333">
        <v>0</v>
      </c>
      <c r="BB5333" t="s">
        <v>6168</v>
      </c>
      <c r="BC5333">
        <v>0</v>
      </c>
      <c r="BD5333">
        <v>0</v>
      </c>
      <c r="BE5333" t="s">
        <v>6169</v>
      </c>
      <c r="BF5333" t="s">
        <v>6210</v>
      </c>
      <c r="BG5333">
        <v>1</v>
      </c>
      <c r="BH5333" t="s">
        <v>6186</v>
      </c>
      <c r="BI5333">
        <v>45</v>
      </c>
      <c r="BJ5333" t="s">
        <v>6172</v>
      </c>
      <c r="BK5333">
        <v>0</v>
      </c>
      <c r="BL5333">
        <v>73</v>
      </c>
      <c r="BM5333" s="3">
        <f t="shared" si="755"/>
        <v>0.84931506849315064</v>
      </c>
    </row>
    <row r="5334" spans="1:65">
      <c r="A5334" t="s">
        <v>5475</v>
      </c>
      <c r="B5334" s="2">
        <v>45981</v>
      </c>
      <c r="C5334" t="s">
        <v>4641</v>
      </c>
      <c r="D5334" t="s">
        <v>5143</v>
      </c>
      <c r="E5334">
        <v>11</v>
      </c>
      <c r="F5334" t="s">
        <v>78</v>
      </c>
      <c r="G5334" t="s">
        <v>62</v>
      </c>
      <c r="H5334" t="s">
        <v>190</v>
      </c>
      <c r="I5334" t="s">
        <v>52</v>
      </c>
      <c r="J5334" t="s">
        <v>65</v>
      </c>
      <c r="K5334" t="s">
        <v>54</v>
      </c>
      <c r="L5334" t="s">
        <v>87</v>
      </c>
      <c r="M5334" t="s">
        <v>56</v>
      </c>
      <c r="N5334" t="s">
        <v>69</v>
      </c>
      <c r="O5334" t="s">
        <v>82</v>
      </c>
      <c r="P5334">
        <v>49</v>
      </c>
      <c r="Q5334">
        <v>53</v>
      </c>
      <c r="R5334">
        <v>52</v>
      </c>
      <c r="S5334">
        <v>1</v>
      </c>
      <c r="T5334">
        <f t="shared" si="747"/>
        <v>51</v>
      </c>
      <c r="U5334">
        <v>48</v>
      </c>
      <c r="V5334">
        <f t="shared" si="748"/>
        <v>3</v>
      </c>
      <c r="W5334" s="3">
        <f t="shared" si="749"/>
        <v>1.9230769230769232E-2</v>
      </c>
      <c r="X5334">
        <v>21</v>
      </c>
      <c r="Y5334" s="4">
        <v>3.7</v>
      </c>
      <c r="Z5334" s="4">
        <v>1</v>
      </c>
      <c r="AA5334" s="5">
        <v>55598.21</v>
      </c>
      <c r="AB5334" s="5">
        <f t="shared" si="750"/>
        <v>2668714.08</v>
      </c>
      <c r="AC5334" s="5">
        <v>35657.93</v>
      </c>
      <c r="AD5334" s="5">
        <f t="shared" si="751"/>
        <v>1854212.36</v>
      </c>
      <c r="AE5334" s="5">
        <v>120854.83</v>
      </c>
      <c r="AF5334" s="5">
        <v>35162.86</v>
      </c>
      <c r="AG5334" s="5">
        <v>9171.83</v>
      </c>
      <c r="AH5334" s="5">
        <v>1450</v>
      </c>
      <c r="AI5334" s="5">
        <v>4600</v>
      </c>
      <c r="AJ5334">
        <v>0</v>
      </c>
      <c r="AK5334" s="5">
        <v>0</v>
      </c>
      <c r="AL5334" s="5">
        <v>2939.02</v>
      </c>
      <c r="AM5334" s="5">
        <v>29818.99</v>
      </c>
      <c r="AN5334">
        <v>4</v>
      </c>
      <c r="AO5334">
        <v>3</v>
      </c>
      <c r="AP5334" t="str">
        <f t="shared" si="752"/>
        <v>Yes</v>
      </c>
      <c r="AQ5334">
        <v>0</v>
      </c>
      <c r="AR5334" s="5">
        <f t="shared" si="753"/>
        <v>2058209.89</v>
      </c>
      <c r="AS5334" s="5">
        <f t="shared" si="754"/>
        <v>610504.18999999994</v>
      </c>
      <c r="AT5334" t="s">
        <v>59</v>
      </c>
      <c r="AU5334" t="s">
        <v>6164</v>
      </c>
      <c r="AV5334" t="s">
        <v>6165</v>
      </c>
      <c r="AW5334" t="s">
        <v>6166</v>
      </c>
      <c r="AX5334" t="s">
        <v>6167</v>
      </c>
      <c r="AY5334">
        <v>49</v>
      </c>
      <c r="AZ5334">
        <v>0</v>
      </c>
      <c r="BA5334">
        <v>26</v>
      </c>
      <c r="BB5334" t="s">
        <v>6180</v>
      </c>
      <c r="BC5334">
        <v>0</v>
      </c>
      <c r="BD5334">
        <v>0</v>
      </c>
      <c r="BE5334" t="s">
        <v>6169</v>
      </c>
      <c r="BF5334" t="s">
        <v>6170</v>
      </c>
      <c r="BG5334">
        <v>0</v>
      </c>
      <c r="BH5334" t="s">
        <v>6171</v>
      </c>
      <c r="BI5334">
        <v>39</v>
      </c>
      <c r="BJ5334" t="s">
        <v>6172</v>
      </c>
      <c r="BK5334">
        <v>0</v>
      </c>
      <c r="BL5334">
        <v>62</v>
      </c>
      <c r="BM5334" s="3">
        <f t="shared" si="755"/>
        <v>0.83870967741935487</v>
      </c>
    </row>
    <row r="5335" spans="1:65">
      <c r="A5335" t="s">
        <v>5476</v>
      </c>
      <c r="B5335" s="2">
        <v>45981</v>
      </c>
      <c r="C5335" t="s">
        <v>4641</v>
      </c>
      <c r="D5335" t="s">
        <v>5143</v>
      </c>
      <c r="E5335">
        <v>11</v>
      </c>
      <c r="F5335" t="s">
        <v>49</v>
      </c>
      <c r="G5335" t="s">
        <v>79</v>
      </c>
      <c r="H5335" t="s">
        <v>260</v>
      </c>
      <c r="I5335" t="s">
        <v>52</v>
      </c>
      <c r="J5335" t="s">
        <v>81</v>
      </c>
      <c r="K5335" t="s">
        <v>75</v>
      </c>
      <c r="L5335" t="s">
        <v>92</v>
      </c>
      <c r="M5335" t="s">
        <v>56</v>
      </c>
      <c r="N5335" t="s">
        <v>69</v>
      </c>
      <c r="O5335" t="s">
        <v>82</v>
      </c>
      <c r="P5335">
        <v>26</v>
      </c>
      <c r="Q5335">
        <v>40</v>
      </c>
      <c r="R5335">
        <v>39</v>
      </c>
      <c r="S5335">
        <v>2</v>
      </c>
      <c r="T5335">
        <f t="shared" si="747"/>
        <v>37</v>
      </c>
      <c r="U5335">
        <v>19</v>
      </c>
      <c r="V5335">
        <f t="shared" si="748"/>
        <v>18</v>
      </c>
      <c r="W5335" s="3">
        <f t="shared" si="749"/>
        <v>5.128205128205128E-2</v>
      </c>
      <c r="X5335">
        <v>130</v>
      </c>
      <c r="Y5335" s="4">
        <v>0</v>
      </c>
      <c r="Z5335" s="4">
        <v>5.0999999999999996</v>
      </c>
      <c r="AA5335" s="5">
        <v>77969.179999999993</v>
      </c>
      <c r="AB5335" s="5">
        <f t="shared" si="750"/>
        <v>1481414.42</v>
      </c>
      <c r="AC5335" s="5">
        <v>53287.53</v>
      </c>
      <c r="AD5335" s="5">
        <f t="shared" si="751"/>
        <v>2078213.67</v>
      </c>
      <c r="AE5335" s="5">
        <v>124302.25</v>
      </c>
      <c r="AF5335" s="5">
        <v>40662.58</v>
      </c>
      <c r="AG5335" s="5">
        <v>46825.67</v>
      </c>
      <c r="AH5335" s="5">
        <v>7395</v>
      </c>
      <c r="AI5335" s="5">
        <v>13600</v>
      </c>
      <c r="AJ5335">
        <v>0</v>
      </c>
      <c r="AK5335" s="5">
        <v>0</v>
      </c>
      <c r="AL5335" s="5">
        <v>28180.01</v>
      </c>
      <c r="AM5335" s="5">
        <v>13847.6</v>
      </c>
      <c r="AN5335">
        <v>4</v>
      </c>
      <c r="AO5335">
        <v>5</v>
      </c>
      <c r="AP5335" t="str">
        <f t="shared" si="752"/>
        <v>No</v>
      </c>
      <c r="AQ5335">
        <v>1</v>
      </c>
      <c r="AR5335" s="5">
        <f t="shared" si="753"/>
        <v>2353026.7799999998</v>
      </c>
      <c r="AS5335" s="5">
        <f t="shared" si="754"/>
        <v>-871612.36</v>
      </c>
      <c r="AT5335" t="s">
        <v>116</v>
      </c>
      <c r="AU5335" t="s">
        <v>6164</v>
      </c>
      <c r="AV5335" t="s">
        <v>6165</v>
      </c>
      <c r="AW5335" t="s">
        <v>6166</v>
      </c>
      <c r="AX5335" t="s">
        <v>6202</v>
      </c>
      <c r="AY5335">
        <v>38</v>
      </c>
      <c r="AZ5335">
        <v>6</v>
      </c>
      <c r="BA5335">
        <v>87</v>
      </c>
      <c r="BB5335" t="s">
        <v>6220</v>
      </c>
      <c r="BC5335">
        <v>1</v>
      </c>
      <c r="BD5335">
        <v>0</v>
      </c>
      <c r="BE5335" t="s">
        <v>6178</v>
      </c>
      <c r="BF5335" t="s">
        <v>6176</v>
      </c>
      <c r="BG5335">
        <v>2</v>
      </c>
      <c r="BH5335" t="s">
        <v>6211</v>
      </c>
      <c r="BI5335">
        <v>100</v>
      </c>
      <c r="BJ5335" t="s">
        <v>6193</v>
      </c>
      <c r="BK5335">
        <v>0</v>
      </c>
      <c r="BL5335">
        <v>52</v>
      </c>
      <c r="BM5335" s="3">
        <f t="shared" si="755"/>
        <v>0.75</v>
      </c>
    </row>
    <row r="5336" spans="1:65">
      <c r="A5336" t="s">
        <v>5477</v>
      </c>
      <c r="B5336" s="2">
        <v>45981</v>
      </c>
      <c r="C5336" t="s">
        <v>4641</v>
      </c>
      <c r="D5336" t="s">
        <v>5143</v>
      </c>
      <c r="E5336">
        <v>11</v>
      </c>
      <c r="F5336" t="s">
        <v>49</v>
      </c>
      <c r="G5336" t="s">
        <v>79</v>
      </c>
      <c r="H5336" t="s">
        <v>262</v>
      </c>
      <c r="I5336" t="s">
        <v>52</v>
      </c>
      <c r="J5336" t="s">
        <v>65</v>
      </c>
      <c r="K5336" t="s">
        <v>66</v>
      </c>
      <c r="L5336" t="s">
        <v>87</v>
      </c>
      <c r="M5336" t="s">
        <v>56</v>
      </c>
      <c r="N5336" t="s">
        <v>94</v>
      </c>
      <c r="O5336" t="s">
        <v>120</v>
      </c>
      <c r="P5336">
        <v>38</v>
      </c>
      <c r="Q5336">
        <v>39</v>
      </c>
      <c r="R5336">
        <v>38</v>
      </c>
      <c r="S5336">
        <v>1</v>
      </c>
      <c r="T5336">
        <f t="shared" si="747"/>
        <v>37</v>
      </c>
      <c r="U5336">
        <v>37</v>
      </c>
      <c r="V5336">
        <f t="shared" si="748"/>
        <v>0</v>
      </c>
      <c r="W5336" s="3">
        <f t="shared" si="749"/>
        <v>2.6315789473684209E-2</v>
      </c>
      <c r="X5336">
        <v>45</v>
      </c>
      <c r="Y5336" s="4">
        <v>1.5</v>
      </c>
      <c r="Z5336" s="4">
        <v>1</v>
      </c>
      <c r="AA5336" s="5">
        <v>48606.65</v>
      </c>
      <c r="AB5336" s="5">
        <f t="shared" si="750"/>
        <v>1798446.05</v>
      </c>
      <c r="AC5336" s="5">
        <v>35619.86</v>
      </c>
      <c r="AD5336" s="5">
        <f t="shared" si="751"/>
        <v>1353554.68</v>
      </c>
      <c r="AE5336" s="5">
        <v>87978.62</v>
      </c>
      <c r="AF5336" s="5">
        <v>26809.69</v>
      </c>
      <c r="AG5336" s="5">
        <v>11815.14</v>
      </c>
      <c r="AH5336" s="5">
        <v>1450</v>
      </c>
      <c r="AI5336" s="5">
        <v>4600</v>
      </c>
      <c r="AJ5336">
        <v>0</v>
      </c>
      <c r="AK5336" s="5">
        <v>0</v>
      </c>
      <c r="AL5336" s="5">
        <v>0</v>
      </c>
      <c r="AM5336" s="5">
        <v>23539.61</v>
      </c>
      <c r="AN5336">
        <v>4</v>
      </c>
      <c r="AO5336">
        <v>2</v>
      </c>
      <c r="AP5336" t="str">
        <f t="shared" si="752"/>
        <v>Yes</v>
      </c>
      <c r="AQ5336">
        <v>1</v>
      </c>
      <c r="AR5336" s="5">
        <f t="shared" si="753"/>
        <v>1509747.74</v>
      </c>
      <c r="AS5336" s="5">
        <f t="shared" si="754"/>
        <v>288698.31</v>
      </c>
      <c r="AT5336" t="s">
        <v>59</v>
      </c>
      <c r="AU5336" t="s">
        <v>6164</v>
      </c>
      <c r="AV5336" t="s">
        <v>6165</v>
      </c>
      <c r="AW5336" t="s">
        <v>6166</v>
      </c>
      <c r="AX5336" t="s">
        <v>6167</v>
      </c>
      <c r="AY5336">
        <v>40</v>
      </c>
      <c r="AZ5336">
        <v>0</v>
      </c>
      <c r="BA5336">
        <v>0</v>
      </c>
      <c r="BB5336" t="s">
        <v>6168</v>
      </c>
      <c r="BC5336">
        <v>0</v>
      </c>
      <c r="BD5336">
        <v>0</v>
      </c>
      <c r="BE5336" t="s">
        <v>6169</v>
      </c>
      <c r="BF5336" t="s">
        <v>6170</v>
      </c>
      <c r="BG5336">
        <v>2</v>
      </c>
      <c r="BH5336" t="s">
        <v>6197</v>
      </c>
      <c r="BI5336">
        <v>73</v>
      </c>
      <c r="BJ5336" t="s">
        <v>6187</v>
      </c>
      <c r="BK5336">
        <v>0</v>
      </c>
      <c r="BL5336">
        <v>59</v>
      </c>
      <c r="BM5336" s="3">
        <f t="shared" si="755"/>
        <v>0.64406779661016944</v>
      </c>
    </row>
    <row r="5337" spans="1:65">
      <c r="A5337" t="s">
        <v>5478</v>
      </c>
      <c r="B5337" s="2">
        <v>45981</v>
      </c>
      <c r="C5337" t="s">
        <v>4641</v>
      </c>
      <c r="D5337" t="s">
        <v>5143</v>
      </c>
      <c r="E5337">
        <v>11</v>
      </c>
      <c r="F5337" t="s">
        <v>61</v>
      </c>
      <c r="G5337" t="s">
        <v>79</v>
      </c>
      <c r="H5337" t="s">
        <v>123</v>
      </c>
      <c r="I5337" t="s">
        <v>74</v>
      </c>
      <c r="J5337" t="s">
        <v>65</v>
      </c>
      <c r="K5337" t="s">
        <v>66</v>
      </c>
      <c r="L5337" t="s">
        <v>92</v>
      </c>
      <c r="M5337" t="s">
        <v>56</v>
      </c>
      <c r="N5337" t="s">
        <v>69</v>
      </c>
      <c r="O5337" t="s">
        <v>82</v>
      </c>
      <c r="P5337">
        <v>53</v>
      </c>
      <c r="Q5337">
        <v>56</v>
      </c>
      <c r="R5337">
        <v>53</v>
      </c>
      <c r="S5337">
        <v>1</v>
      </c>
      <c r="T5337">
        <f t="shared" si="747"/>
        <v>52</v>
      </c>
      <c r="U5337">
        <v>52</v>
      </c>
      <c r="V5337">
        <f t="shared" si="748"/>
        <v>0</v>
      </c>
      <c r="W5337" s="3">
        <f t="shared" si="749"/>
        <v>1.8867924528301886E-2</v>
      </c>
      <c r="X5337">
        <v>19</v>
      </c>
      <c r="Y5337" s="4">
        <v>1.2</v>
      </c>
      <c r="Z5337" s="4">
        <v>1.2</v>
      </c>
      <c r="AA5337" s="5">
        <v>48308.2</v>
      </c>
      <c r="AB5337" s="5">
        <f t="shared" si="750"/>
        <v>2512026.4</v>
      </c>
      <c r="AC5337" s="5">
        <v>35274.25</v>
      </c>
      <c r="AD5337" s="5">
        <f t="shared" si="751"/>
        <v>1869535.25</v>
      </c>
      <c r="AE5337" s="5">
        <v>119087.31</v>
      </c>
      <c r="AF5337" s="5">
        <v>31781.31</v>
      </c>
      <c r="AG5337" s="5">
        <v>8949.66</v>
      </c>
      <c r="AH5337" s="5">
        <v>1740</v>
      </c>
      <c r="AI5337" s="5">
        <v>4600</v>
      </c>
      <c r="AJ5337">
        <v>0</v>
      </c>
      <c r="AK5337" s="5">
        <v>0</v>
      </c>
      <c r="AL5337" s="5">
        <v>0</v>
      </c>
      <c r="AM5337" s="5">
        <v>37868.65</v>
      </c>
      <c r="AN5337">
        <v>4</v>
      </c>
      <c r="AO5337">
        <v>6</v>
      </c>
      <c r="AP5337" t="str">
        <f t="shared" si="752"/>
        <v>No</v>
      </c>
      <c r="AQ5337">
        <v>2</v>
      </c>
      <c r="AR5337" s="5">
        <f t="shared" si="753"/>
        <v>2073562.18</v>
      </c>
      <c r="AS5337" s="5">
        <f t="shared" si="754"/>
        <v>438464.22</v>
      </c>
      <c r="AT5337" t="s">
        <v>59</v>
      </c>
      <c r="AU5337" t="s">
        <v>6164</v>
      </c>
      <c r="AV5337" t="s">
        <v>6165</v>
      </c>
      <c r="AW5337" t="s">
        <v>6166</v>
      </c>
      <c r="AX5337" t="s">
        <v>6167</v>
      </c>
      <c r="AY5337">
        <v>54</v>
      </c>
      <c r="AZ5337">
        <v>0</v>
      </c>
      <c r="BA5337">
        <v>0</v>
      </c>
      <c r="BB5337" t="s">
        <v>6168</v>
      </c>
      <c r="BC5337">
        <v>0</v>
      </c>
      <c r="BD5337">
        <v>2</v>
      </c>
      <c r="BE5337" t="s">
        <v>6188</v>
      </c>
      <c r="BF5337" t="s">
        <v>6170</v>
      </c>
      <c r="BG5337">
        <v>0</v>
      </c>
      <c r="BH5337" t="s">
        <v>6171</v>
      </c>
      <c r="BI5337">
        <v>5</v>
      </c>
      <c r="BJ5337" t="s">
        <v>6172</v>
      </c>
      <c r="BK5337">
        <v>0</v>
      </c>
      <c r="BL5337">
        <v>61</v>
      </c>
      <c r="BM5337" s="3">
        <f t="shared" si="755"/>
        <v>0.86885245901639341</v>
      </c>
    </row>
    <row r="5338" spans="1:65">
      <c r="A5338" t="s">
        <v>5479</v>
      </c>
      <c r="B5338" s="2">
        <v>45981</v>
      </c>
      <c r="C5338" t="s">
        <v>4641</v>
      </c>
      <c r="D5338" t="s">
        <v>5143</v>
      </c>
      <c r="E5338">
        <v>11</v>
      </c>
      <c r="F5338" t="s">
        <v>72</v>
      </c>
      <c r="G5338" t="s">
        <v>62</v>
      </c>
      <c r="H5338" t="s">
        <v>175</v>
      </c>
      <c r="I5338" t="s">
        <v>64</v>
      </c>
      <c r="J5338" t="s">
        <v>65</v>
      </c>
      <c r="K5338" t="s">
        <v>75</v>
      </c>
      <c r="L5338" t="s">
        <v>55</v>
      </c>
      <c r="M5338" t="s">
        <v>56</v>
      </c>
      <c r="N5338" t="s">
        <v>69</v>
      </c>
      <c r="O5338" t="s">
        <v>58</v>
      </c>
      <c r="P5338">
        <v>49</v>
      </c>
      <c r="Q5338">
        <v>52</v>
      </c>
      <c r="R5338">
        <v>54</v>
      </c>
      <c r="S5338">
        <v>1</v>
      </c>
      <c r="T5338">
        <f t="shared" si="747"/>
        <v>53</v>
      </c>
      <c r="U5338">
        <v>49</v>
      </c>
      <c r="V5338">
        <f t="shared" si="748"/>
        <v>4</v>
      </c>
      <c r="W5338" s="3">
        <f t="shared" si="749"/>
        <v>1.8518518518518517E-2</v>
      </c>
      <c r="X5338">
        <v>20</v>
      </c>
      <c r="Y5338" s="4">
        <v>4</v>
      </c>
      <c r="Z5338" s="4">
        <v>2.1</v>
      </c>
      <c r="AA5338" s="5">
        <v>52241.46</v>
      </c>
      <c r="AB5338" s="5">
        <f t="shared" si="750"/>
        <v>2559831.54</v>
      </c>
      <c r="AC5338" s="5">
        <v>34710.68</v>
      </c>
      <c r="AD5338" s="5">
        <f t="shared" si="751"/>
        <v>1874376.72</v>
      </c>
      <c r="AE5338" s="5">
        <v>115895.75</v>
      </c>
      <c r="AF5338" s="5">
        <v>32254.83</v>
      </c>
      <c r="AG5338" s="5">
        <v>9180.74</v>
      </c>
      <c r="AH5338" s="5">
        <v>3045</v>
      </c>
      <c r="AI5338" s="5">
        <v>4600</v>
      </c>
      <c r="AJ5338">
        <v>0</v>
      </c>
      <c r="AK5338" s="5">
        <v>0</v>
      </c>
      <c r="AL5338" s="5">
        <v>4130.26</v>
      </c>
      <c r="AM5338" s="5">
        <v>31195.99</v>
      </c>
      <c r="AN5338">
        <v>4</v>
      </c>
      <c r="AO5338">
        <v>3</v>
      </c>
      <c r="AP5338" t="str">
        <f t="shared" si="752"/>
        <v>Yes</v>
      </c>
      <c r="AQ5338">
        <v>1</v>
      </c>
      <c r="AR5338" s="5">
        <f t="shared" si="753"/>
        <v>2074679.29</v>
      </c>
      <c r="AS5338" s="5">
        <f t="shared" si="754"/>
        <v>485152.25</v>
      </c>
      <c r="AT5338" t="s">
        <v>59</v>
      </c>
      <c r="AU5338" t="s">
        <v>6164</v>
      </c>
      <c r="AV5338" t="s">
        <v>6165</v>
      </c>
      <c r="AW5338" t="s">
        <v>6166</v>
      </c>
      <c r="AX5338" t="s">
        <v>6184</v>
      </c>
      <c r="AY5338">
        <v>51</v>
      </c>
      <c r="AZ5338">
        <v>2</v>
      </c>
      <c r="BA5338">
        <v>25</v>
      </c>
      <c r="BB5338" t="s">
        <v>6185</v>
      </c>
      <c r="BC5338">
        <v>0</v>
      </c>
      <c r="BD5338">
        <v>0</v>
      </c>
      <c r="BE5338" t="s">
        <v>6169</v>
      </c>
      <c r="BF5338" t="s">
        <v>6170</v>
      </c>
      <c r="BG5338">
        <v>0</v>
      </c>
      <c r="BH5338" t="s">
        <v>6171</v>
      </c>
      <c r="BI5338">
        <v>24</v>
      </c>
      <c r="BJ5338" t="s">
        <v>6172</v>
      </c>
      <c r="BK5338">
        <v>0</v>
      </c>
      <c r="BL5338">
        <v>61</v>
      </c>
      <c r="BM5338" s="3">
        <f t="shared" si="755"/>
        <v>0.88524590163934425</v>
      </c>
    </row>
    <row r="5339" spans="1:65">
      <c r="A5339" t="s">
        <v>5480</v>
      </c>
      <c r="B5339" s="2">
        <v>45981</v>
      </c>
      <c r="C5339" t="s">
        <v>4641</v>
      </c>
      <c r="D5339" t="s">
        <v>5143</v>
      </c>
      <c r="E5339">
        <v>11</v>
      </c>
      <c r="F5339" t="s">
        <v>61</v>
      </c>
      <c r="G5339" t="s">
        <v>62</v>
      </c>
      <c r="H5339" t="s">
        <v>63</v>
      </c>
      <c r="I5339" t="s">
        <v>52</v>
      </c>
      <c r="J5339" t="s">
        <v>53</v>
      </c>
      <c r="K5339" t="s">
        <v>54</v>
      </c>
      <c r="L5339" t="s">
        <v>87</v>
      </c>
      <c r="M5339" t="s">
        <v>56</v>
      </c>
      <c r="N5339" t="s">
        <v>69</v>
      </c>
      <c r="O5339" t="s">
        <v>58</v>
      </c>
      <c r="P5339">
        <v>67</v>
      </c>
      <c r="Q5339">
        <v>70</v>
      </c>
      <c r="R5339">
        <v>67</v>
      </c>
      <c r="S5339">
        <v>1</v>
      </c>
      <c r="T5339">
        <f t="shared" si="747"/>
        <v>66</v>
      </c>
      <c r="U5339">
        <v>65</v>
      </c>
      <c r="V5339">
        <f t="shared" si="748"/>
        <v>1</v>
      </c>
      <c r="W5339" s="3">
        <f t="shared" si="749"/>
        <v>1.4925373134328358E-2</v>
      </c>
      <c r="X5339">
        <v>20</v>
      </c>
      <c r="Y5339" s="4">
        <v>2.4</v>
      </c>
      <c r="Z5339" s="4">
        <v>0.8</v>
      </c>
      <c r="AA5339" s="5">
        <v>39182.720000000001</v>
      </c>
      <c r="AB5339" s="5">
        <f t="shared" si="750"/>
        <v>2546876.7999999998</v>
      </c>
      <c r="AC5339" s="5">
        <v>24063.14</v>
      </c>
      <c r="AD5339" s="5">
        <f t="shared" si="751"/>
        <v>1612230.38</v>
      </c>
      <c r="AE5339" s="5">
        <v>121300.55</v>
      </c>
      <c r="AF5339" s="5">
        <v>29791.34</v>
      </c>
      <c r="AG5339" s="5">
        <v>9050.56</v>
      </c>
      <c r="AH5339" s="5">
        <v>1160</v>
      </c>
      <c r="AI5339" s="5">
        <v>3200</v>
      </c>
      <c r="AJ5339">
        <v>0</v>
      </c>
      <c r="AK5339" s="5">
        <v>0</v>
      </c>
      <c r="AL5339" s="5">
        <v>678.11</v>
      </c>
      <c r="AM5339" s="5">
        <v>40713.24</v>
      </c>
      <c r="AN5339">
        <v>4</v>
      </c>
      <c r="AO5339">
        <v>4</v>
      </c>
      <c r="AP5339" t="str">
        <f t="shared" si="752"/>
        <v>Yes</v>
      </c>
      <c r="AQ5339">
        <v>0</v>
      </c>
      <c r="AR5339" s="5">
        <f t="shared" si="753"/>
        <v>1818124.18</v>
      </c>
      <c r="AS5339" s="5">
        <f t="shared" si="754"/>
        <v>728752.62</v>
      </c>
      <c r="AT5339" t="s">
        <v>59</v>
      </c>
      <c r="AU5339" t="s">
        <v>6164</v>
      </c>
      <c r="AV5339" t="s">
        <v>6165</v>
      </c>
      <c r="AW5339" t="s">
        <v>6166</v>
      </c>
      <c r="AX5339" t="s">
        <v>6167</v>
      </c>
      <c r="AY5339">
        <v>68</v>
      </c>
      <c r="AZ5339">
        <v>0</v>
      </c>
      <c r="BA5339">
        <v>18</v>
      </c>
      <c r="BB5339" t="s">
        <v>6198</v>
      </c>
      <c r="BC5339">
        <v>0</v>
      </c>
      <c r="BD5339">
        <v>0</v>
      </c>
      <c r="BE5339" t="s">
        <v>6169</v>
      </c>
      <c r="BF5339" t="s">
        <v>6170</v>
      </c>
      <c r="BG5339">
        <v>1</v>
      </c>
      <c r="BH5339" t="s">
        <v>6179</v>
      </c>
      <c r="BI5339">
        <v>35</v>
      </c>
      <c r="BJ5339" t="s">
        <v>6172</v>
      </c>
      <c r="BK5339">
        <v>0</v>
      </c>
      <c r="BL5339">
        <v>77</v>
      </c>
      <c r="BM5339" s="3">
        <f t="shared" si="755"/>
        <v>0.87012987012987009</v>
      </c>
    </row>
    <row r="5340" spans="1:65">
      <c r="A5340" t="s">
        <v>5481</v>
      </c>
      <c r="B5340" s="2">
        <v>45981</v>
      </c>
      <c r="C5340" t="s">
        <v>4641</v>
      </c>
      <c r="D5340" t="s">
        <v>5143</v>
      </c>
      <c r="E5340">
        <v>11</v>
      </c>
      <c r="F5340" t="s">
        <v>72</v>
      </c>
      <c r="G5340" t="s">
        <v>79</v>
      </c>
      <c r="H5340" t="s">
        <v>213</v>
      </c>
      <c r="I5340" t="s">
        <v>52</v>
      </c>
      <c r="J5340" t="s">
        <v>65</v>
      </c>
      <c r="K5340" t="s">
        <v>75</v>
      </c>
      <c r="L5340" t="s">
        <v>55</v>
      </c>
      <c r="M5340" t="s">
        <v>56</v>
      </c>
      <c r="N5340" t="s">
        <v>109</v>
      </c>
      <c r="O5340" t="s">
        <v>58</v>
      </c>
      <c r="P5340">
        <v>45</v>
      </c>
      <c r="Q5340">
        <v>46</v>
      </c>
      <c r="R5340">
        <v>45</v>
      </c>
      <c r="S5340">
        <v>1</v>
      </c>
      <c r="T5340">
        <f t="shared" si="747"/>
        <v>44</v>
      </c>
      <c r="U5340">
        <v>43</v>
      </c>
      <c r="V5340">
        <f t="shared" si="748"/>
        <v>1</v>
      </c>
      <c r="W5340" s="3">
        <f t="shared" si="749"/>
        <v>2.2222222222222223E-2</v>
      </c>
      <c r="X5340">
        <v>27</v>
      </c>
      <c r="Y5340" s="4">
        <v>3.2</v>
      </c>
      <c r="Z5340" s="4">
        <v>0.8</v>
      </c>
      <c r="AA5340" s="5">
        <v>52182.68</v>
      </c>
      <c r="AB5340" s="5">
        <f t="shared" si="750"/>
        <v>2243855.2400000002</v>
      </c>
      <c r="AC5340" s="5">
        <v>34753.78</v>
      </c>
      <c r="AD5340" s="5">
        <f t="shared" si="751"/>
        <v>1563920.1</v>
      </c>
      <c r="AE5340" s="5">
        <v>105972.35</v>
      </c>
      <c r="AF5340" s="5">
        <v>29229.78</v>
      </c>
      <c r="AG5340" s="5">
        <v>9665.9599999999991</v>
      </c>
      <c r="AH5340" s="5">
        <v>1160</v>
      </c>
      <c r="AI5340" s="5">
        <v>4600</v>
      </c>
      <c r="AJ5340">
        <v>0</v>
      </c>
      <c r="AK5340" s="5">
        <v>0</v>
      </c>
      <c r="AL5340" s="5">
        <v>977.06</v>
      </c>
      <c r="AM5340" s="5">
        <v>63348.97</v>
      </c>
      <c r="AN5340">
        <v>8</v>
      </c>
      <c r="AO5340">
        <v>10</v>
      </c>
      <c r="AP5340" t="str">
        <f t="shared" si="752"/>
        <v>No</v>
      </c>
      <c r="AQ5340">
        <v>2</v>
      </c>
      <c r="AR5340" s="5">
        <f t="shared" si="753"/>
        <v>1778874.22</v>
      </c>
      <c r="AS5340" s="5">
        <f t="shared" si="754"/>
        <v>464981.02</v>
      </c>
      <c r="AT5340" t="s">
        <v>59</v>
      </c>
      <c r="AU5340" t="s">
        <v>6164</v>
      </c>
      <c r="AV5340" t="s">
        <v>6165</v>
      </c>
      <c r="AW5340" t="s">
        <v>6166</v>
      </c>
      <c r="AX5340" t="s">
        <v>6167</v>
      </c>
      <c r="AY5340">
        <v>51</v>
      </c>
      <c r="AZ5340">
        <v>3</v>
      </c>
      <c r="BA5340">
        <v>13</v>
      </c>
      <c r="BB5340" t="s">
        <v>6185</v>
      </c>
      <c r="BC5340">
        <v>2</v>
      </c>
      <c r="BD5340">
        <v>0</v>
      </c>
      <c r="BE5340" t="s">
        <v>6178</v>
      </c>
      <c r="BF5340" t="s">
        <v>6170</v>
      </c>
      <c r="BG5340">
        <v>1</v>
      </c>
      <c r="BH5340" t="s">
        <v>6186</v>
      </c>
      <c r="BI5340">
        <v>48</v>
      </c>
      <c r="BJ5340" t="s">
        <v>6172</v>
      </c>
      <c r="BK5340">
        <v>0</v>
      </c>
      <c r="BL5340">
        <v>58</v>
      </c>
      <c r="BM5340" s="3">
        <f t="shared" si="755"/>
        <v>0.77586206896551724</v>
      </c>
    </row>
    <row r="5341" spans="1:65">
      <c r="A5341" t="s">
        <v>5482</v>
      </c>
      <c r="B5341" s="2">
        <v>45981</v>
      </c>
      <c r="C5341" t="s">
        <v>4641</v>
      </c>
      <c r="D5341" t="s">
        <v>5143</v>
      </c>
      <c r="E5341">
        <v>11</v>
      </c>
      <c r="F5341" t="s">
        <v>78</v>
      </c>
      <c r="G5341" t="s">
        <v>50</v>
      </c>
      <c r="H5341" t="s">
        <v>185</v>
      </c>
      <c r="I5341" t="s">
        <v>52</v>
      </c>
      <c r="J5341" t="s">
        <v>65</v>
      </c>
      <c r="K5341" t="s">
        <v>54</v>
      </c>
      <c r="L5341" t="s">
        <v>67</v>
      </c>
      <c r="M5341" t="s">
        <v>68</v>
      </c>
      <c r="N5341" t="s">
        <v>57</v>
      </c>
      <c r="O5341" t="s">
        <v>120</v>
      </c>
      <c r="P5341">
        <v>44</v>
      </c>
      <c r="Q5341">
        <v>44</v>
      </c>
      <c r="R5341">
        <v>44</v>
      </c>
      <c r="S5341">
        <v>4</v>
      </c>
      <c r="T5341">
        <f t="shared" si="747"/>
        <v>40</v>
      </c>
      <c r="U5341">
        <v>40</v>
      </c>
      <c r="V5341">
        <f t="shared" si="748"/>
        <v>0</v>
      </c>
      <c r="W5341" s="3">
        <f t="shared" si="749"/>
        <v>9.0909090909090912E-2</v>
      </c>
      <c r="X5341">
        <v>23</v>
      </c>
      <c r="Y5341" s="4">
        <v>5.8</v>
      </c>
      <c r="Z5341" s="4">
        <v>1.2</v>
      </c>
      <c r="AA5341" s="5">
        <v>55878.62</v>
      </c>
      <c r="AB5341" s="5">
        <f t="shared" si="750"/>
        <v>2235144.7999999998</v>
      </c>
      <c r="AC5341" s="5">
        <v>32333.8</v>
      </c>
      <c r="AD5341" s="5">
        <f t="shared" si="751"/>
        <v>1422687.2</v>
      </c>
      <c r="AE5341" s="5">
        <v>102491.51</v>
      </c>
      <c r="AF5341" s="5">
        <v>29583.82</v>
      </c>
      <c r="AG5341" s="5">
        <v>8501.7199999999993</v>
      </c>
      <c r="AH5341" s="5">
        <v>1740</v>
      </c>
      <c r="AI5341" s="5">
        <v>21925.360000000001</v>
      </c>
      <c r="AJ5341">
        <v>1</v>
      </c>
      <c r="AK5341" s="5">
        <v>13634.53</v>
      </c>
      <c r="AL5341" s="5">
        <v>0</v>
      </c>
      <c r="AM5341" s="5">
        <v>28575.85</v>
      </c>
      <c r="AN5341">
        <v>4</v>
      </c>
      <c r="AO5341">
        <v>5</v>
      </c>
      <c r="AP5341" t="str">
        <f t="shared" si="752"/>
        <v>No</v>
      </c>
      <c r="AQ5341">
        <v>2</v>
      </c>
      <c r="AR5341" s="5">
        <f t="shared" si="753"/>
        <v>1629139.99</v>
      </c>
      <c r="AS5341" s="5">
        <f t="shared" si="754"/>
        <v>606004.81000000006</v>
      </c>
      <c r="AT5341" t="s">
        <v>1641</v>
      </c>
      <c r="AU5341" t="s">
        <v>6199</v>
      </c>
      <c r="AV5341" t="s">
        <v>6200</v>
      </c>
      <c r="AW5341" t="s">
        <v>6175</v>
      </c>
      <c r="AX5341" t="s">
        <v>6184</v>
      </c>
      <c r="AY5341">
        <v>44</v>
      </c>
      <c r="AZ5341">
        <v>0</v>
      </c>
      <c r="BA5341">
        <v>0</v>
      </c>
      <c r="BB5341" t="s">
        <v>6168</v>
      </c>
      <c r="BC5341">
        <v>1</v>
      </c>
      <c r="BD5341">
        <v>0</v>
      </c>
      <c r="BE5341" t="s">
        <v>6196</v>
      </c>
      <c r="BF5341" t="s">
        <v>6210</v>
      </c>
      <c r="BG5341">
        <v>1</v>
      </c>
      <c r="BH5341" t="s">
        <v>6179</v>
      </c>
      <c r="BI5341">
        <v>35</v>
      </c>
      <c r="BJ5341" t="s">
        <v>6172</v>
      </c>
      <c r="BK5341">
        <v>0</v>
      </c>
      <c r="BL5341">
        <v>64</v>
      </c>
      <c r="BM5341" s="3">
        <f t="shared" si="755"/>
        <v>0.6875</v>
      </c>
    </row>
    <row r="5342" spans="1:65">
      <c r="A5342" t="s">
        <v>5483</v>
      </c>
      <c r="B5342" s="2">
        <v>45981</v>
      </c>
      <c r="C5342" t="s">
        <v>4641</v>
      </c>
      <c r="D5342" t="s">
        <v>5143</v>
      </c>
      <c r="E5342">
        <v>11</v>
      </c>
      <c r="F5342" t="s">
        <v>78</v>
      </c>
      <c r="G5342" t="s">
        <v>79</v>
      </c>
      <c r="H5342" t="s">
        <v>136</v>
      </c>
      <c r="I5342" t="s">
        <v>74</v>
      </c>
      <c r="J5342" t="s">
        <v>65</v>
      </c>
      <c r="K5342" t="s">
        <v>54</v>
      </c>
      <c r="L5342" t="s">
        <v>67</v>
      </c>
      <c r="M5342" t="s">
        <v>68</v>
      </c>
      <c r="N5342" t="s">
        <v>57</v>
      </c>
      <c r="O5342" t="s">
        <v>82</v>
      </c>
      <c r="P5342">
        <v>49</v>
      </c>
      <c r="Q5342">
        <v>53</v>
      </c>
      <c r="R5342">
        <v>52</v>
      </c>
      <c r="S5342">
        <v>4</v>
      </c>
      <c r="T5342">
        <f t="shared" si="747"/>
        <v>48</v>
      </c>
      <c r="U5342">
        <v>48</v>
      </c>
      <c r="V5342">
        <f t="shared" si="748"/>
        <v>0</v>
      </c>
      <c r="W5342" s="3">
        <f t="shared" si="749"/>
        <v>7.6923076923076927E-2</v>
      </c>
      <c r="X5342">
        <v>27</v>
      </c>
      <c r="Y5342" s="4">
        <v>1.2</v>
      </c>
      <c r="Z5342" s="4">
        <v>0.9</v>
      </c>
      <c r="AA5342" s="5">
        <v>55985.34</v>
      </c>
      <c r="AB5342" s="5">
        <f t="shared" si="750"/>
        <v>2687296.32</v>
      </c>
      <c r="AC5342" s="5">
        <v>32256.12</v>
      </c>
      <c r="AD5342" s="5">
        <f t="shared" si="751"/>
        <v>1677318.24</v>
      </c>
      <c r="AE5342" s="5">
        <v>115343.5</v>
      </c>
      <c r="AF5342" s="5">
        <v>36396.01</v>
      </c>
      <c r="AG5342" s="5">
        <v>10041.290000000001</v>
      </c>
      <c r="AH5342" s="5">
        <v>1305</v>
      </c>
      <c r="AI5342" s="5">
        <v>21946.44</v>
      </c>
      <c r="AJ5342">
        <v>2</v>
      </c>
      <c r="AK5342" s="5">
        <v>26382.39</v>
      </c>
      <c r="AL5342" s="5">
        <v>0</v>
      </c>
      <c r="AM5342" s="5">
        <v>46395.7</v>
      </c>
      <c r="AN5342">
        <v>4</v>
      </c>
      <c r="AO5342">
        <v>9</v>
      </c>
      <c r="AP5342" t="str">
        <f t="shared" si="752"/>
        <v>No</v>
      </c>
      <c r="AQ5342">
        <v>3</v>
      </c>
      <c r="AR5342" s="5">
        <f t="shared" si="753"/>
        <v>1935128.57</v>
      </c>
      <c r="AS5342" s="5">
        <f t="shared" si="754"/>
        <v>752167.75</v>
      </c>
      <c r="AT5342" t="s">
        <v>1641</v>
      </c>
      <c r="AU5342" t="s">
        <v>6173</v>
      </c>
      <c r="AV5342" t="s">
        <v>6174</v>
      </c>
      <c r="AW5342" t="s">
        <v>6175</v>
      </c>
      <c r="AX5342" t="s">
        <v>6167</v>
      </c>
      <c r="AY5342">
        <v>54</v>
      </c>
      <c r="AZ5342">
        <v>2</v>
      </c>
      <c r="BA5342">
        <v>0</v>
      </c>
      <c r="BB5342" t="s">
        <v>6168</v>
      </c>
      <c r="BC5342">
        <v>1</v>
      </c>
      <c r="BD5342">
        <v>4</v>
      </c>
      <c r="BE5342" t="s">
        <v>6219</v>
      </c>
      <c r="BF5342" t="s">
        <v>6212</v>
      </c>
      <c r="BG5342">
        <v>0</v>
      </c>
      <c r="BH5342" t="s">
        <v>6171</v>
      </c>
      <c r="BI5342">
        <v>40</v>
      </c>
      <c r="BJ5342" t="s">
        <v>6172</v>
      </c>
      <c r="BK5342">
        <v>0</v>
      </c>
      <c r="BL5342">
        <v>59</v>
      </c>
      <c r="BM5342" s="3">
        <f t="shared" si="755"/>
        <v>0.88135593220338981</v>
      </c>
    </row>
    <row r="5343" spans="1:65">
      <c r="A5343" t="s">
        <v>5484</v>
      </c>
      <c r="B5343" s="2">
        <v>45981</v>
      </c>
      <c r="C5343" t="s">
        <v>4641</v>
      </c>
      <c r="D5343" t="s">
        <v>5143</v>
      </c>
      <c r="E5343">
        <v>11</v>
      </c>
      <c r="F5343" t="s">
        <v>78</v>
      </c>
      <c r="G5343" t="s">
        <v>50</v>
      </c>
      <c r="H5343" t="s">
        <v>173</v>
      </c>
      <c r="I5343" t="s">
        <v>52</v>
      </c>
      <c r="J5343" t="s">
        <v>81</v>
      </c>
      <c r="K5343" t="s">
        <v>66</v>
      </c>
      <c r="L5343" t="s">
        <v>67</v>
      </c>
      <c r="M5343" t="s">
        <v>68</v>
      </c>
      <c r="N5343" t="s">
        <v>76</v>
      </c>
      <c r="O5343" t="s">
        <v>120</v>
      </c>
      <c r="P5343">
        <v>35</v>
      </c>
      <c r="Q5343">
        <v>36</v>
      </c>
      <c r="R5343">
        <v>35</v>
      </c>
      <c r="S5343">
        <v>4</v>
      </c>
      <c r="T5343">
        <f t="shared" si="747"/>
        <v>31</v>
      </c>
      <c r="U5343">
        <v>31</v>
      </c>
      <c r="V5343">
        <f t="shared" si="748"/>
        <v>0</v>
      </c>
      <c r="W5343" s="3">
        <f t="shared" si="749"/>
        <v>0.11428571428571428</v>
      </c>
      <c r="X5343">
        <v>99</v>
      </c>
      <c r="Y5343" s="4">
        <v>7.7</v>
      </c>
      <c r="Z5343" s="4">
        <v>4.0999999999999996</v>
      </c>
      <c r="AA5343" s="5">
        <v>73201.83</v>
      </c>
      <c r="AB5343" s="5">
        <f t="shared" si="750"/>
        <v>2269256.73</v>
      </c>
      <c r="AC5343" s="5">
        <v>49707.63</v>
      </c>
      <c r="AD5343" s="5">
        <f t="shared" si="751"/>
        <v>1739767.05</v>
      </c>
      <c r="AE5343" s="5">
        <v>112083.13</v>
      </c>
      <c r="AF5343" s="5">
        <v>38313.03</v>
      </c>
      <c r="AG5343" s="5">
        <v>35659.81</v>
      </c>
      <c r="AH5343" s="5">
        <v>5945</v>
      </c>
      <c r="AI5343" s="5">
        <v>30532.66</v>
      </c>
      <c r="AJ5343">
        <v>1</v>
      </c>
      <c r="AK5343" s="5">
        <v>21668.799999999999</v>
      </c>
      <c r="AL5343" s="5">
        <v>0</v>
      </c>
      <c r="AM5343" s="5">
        <v>20543.96</v>
      </c>
      <c r="AN5343">
        <v>4</v>
      </c>
      <c r="AO5343">
        <v>4</v>
      </c>
      <c r="AP5343" t="str">
        <f t="shared" si="752"/>
        <v>Yes</v>
      </c>
      <c r="AQ5343">
        <v>1</v>
      </c>
      <c r="AR5343" s="5">
        <f t="shared" si="753"/>
        <v>2004513.44</v>
      </c>
      <c r="AS5343" s="5">
        <f t="shared" si="754"/>
        <v>264743.28999999998</v>
      </c>
      <c r="AT5343" t="s">
        <v>1641</v>
      </c>
      <c r="AU5343" t="s">
        <v>6173</v>
      </c>
      <c r="AV5343" t="s">
        <v>6174</v>
      </c>
      <c r="AW5343" t="s">
        <v>6175</v>
      </c>
      <c r="AX5343" t="s">
        <v>6202</v>
      </c>
      <c r="AY5343">
        <v>36</v>
      </c>
      <c r="AZ5343">
        <v>0</v>
      </c>
      <c r="BA5343">
        <v>0</v>
      </c>
      <c r="BB5343" t="s">
        <v>6168</v>
      </c>
      <c r="BC5343">
        <v>0</v>
      </c>
      <c r="BD5343">
        <v>0</v>
      </c>
      <c r="BE5343" t="s">
        <v>6169</v>
      </c>
      <c r="BF5343" t="s">
        <v>6210</v>
      </c>
      <c r="BG5343">
        <v>5</v>
      </c>
      <c r="BH5343" t="s">
        <v>6209</v>
      </c>
      <c r="BI5343">
        <v>106</v>
      </c>
      <c r="BJ5343" t="s">
        <v>6193</v>
      </c>
      <c r="BK5343">
        <v>0</v>
      </c>
      <c r="BL5343">
        <v>47</v>
      </c>
      <c r="BM5343" s="3">
        <f t="shared" si="755"/>
        <v>0.74468085106382975</v>
      </c>
    </row>
    <row r="5344" spans="1:65">
      <c r="A5344" t="s">
        <v>5485</v>
      </c>
      <c r="B5344" s="2">
        <v>45981</v>
      </c>
      <c r="C5344" t="s">
        <v>4641</v>
      </c>
      <c r="D5344" t="s">
        <v>5143</v>
      </c>
      <c r="E5344">
        <v>11</v>
      </c>
      <c r="F5344" t="s">
        <v>61</v>
      </c>
      <c r="G5344" t="s">
        <v>62</v>
      </c>
      <c r="H5344" t="s">
        <v>104</v>
      </c>
      <c r="I5344" t="s">
        <v>74</v>
      </c>
      <c r="J5344" t="s">
        <v>53</v>
      </c>
      <c r="K5344" t="s">
        <v>75</v>
      </c>
      <c r="L5344" t="s">
        <v>55</v>
      </c>
      <c r="M5344" t="s">
        <v>68</v>
      </c>
      <c r="N5344" t="s">
        <v>69</v>
      </c>
      <c r="O5344" t="s">
        <v>70</v>
      </c>
      <c r="P5344">
        <v>54</v>
      </c>
      <c r="Q5344">
        <v>55</v>
      </c>
      <c r="R5344">
        <v>53</v>
      </c>
      <c r="S5344">
        <v>2</v>
      </c>
      <c r="T5344">
        <f t="shared" si="747"/>
        <v>51</v>
      </c>
      <c r="U5344">
        <v>51</v>
      </c>
      <c r="V5344">
        <f t="shared" si="748"/>
        <v>0</v>
      </c>
      <c r="W5344" s="3">
        <f t="shared" si="749"/>
        <v>3.7735849056603772E-2</v>
      </c>
      <c r="X5344">
        <v>16</v>
      </c>
      <c r="Y5344" s="4">
        <v>0</v>
      </c>
      <c r="Z5344" s="4">
        <v>0.4</v>
      </c>
      <c r="AA5344" s="5">
        <v>36374.51</v>
      </c>
      <c r="AB5344" s="5">
        <f t="shared" si="750"/>
        <v>1855100.01</v>
      </c>
      <c r="AC5344" s="5">
        <v>22491.72</v>
      </c>
      <c r="AD5344" s="5">
        <f t="shared" si="751"/>
        <v>1192061.1599999999</v>
      </c>
      <c r="AE5344" s="5">
        <v>90953.5</v>
      </c>
      <c r="AF5344" s="5">
        <v>22347.38</v>
      </c>
      <c r="AG5344" s="5">
        <v>8212.5300000000007</v>
      </c>
      <c r="AH5344" s="5">
        <v>580</v>
      </c>
      <c r="AI5344" s="5">
        <v>6400</v>
      </c>
      <c r="AJ5344">
        <v>1</v>
      </c>
      <c r="AK5344" s="5">
        <v>9038.4500000000007</v>
      </c>
      <c r="AL5344" s="5">
        <v>0</v>
      </c>
      <c r="AM5344" s="5">
        <v>35532.97</v>
      </c>
      <c r="AN5344">
        <v>4</v>
      </c>
      <c r="AO5344">
        <v>4</v>
      </c>
      <c r="AP5344" t="str">
        <f t="shared" si="752"/>
        <v>Yes</v>
      </c>
      <c r="AQ5344">
        <v>1</v>
      </c>
      <c r="AR5344" s="5">
        <f t="shared" si="753"/>
        <v>1365125.99</v>
      </c>
      <c r="AS5344" s="5">
        <f t="shared" si="754"/>
        <v>489974.02</v>
      </c>
      <c r="AT5344" t="s">
        <v>116</v>
      </c>
      <c r="AU5344" t="s">
        <v>6181</v>
      </c>
      <c r="AV5344" t="s">
        <v>6182</v>
      </c>
      <c r="AW5344" t="s">
        <v>6183</v>
      </c>
      <c r="AX5344" t="s">
        <v>6207</v>
      </c>
      <c r="AY5344">
        <v>57</v>
      </c>
      <c r="AZ5344">
        <v>0</v>
      </c>
      <c r="BA5344">
        <v>0</v>
      </c>
      <c r="BB5344" t="s">
        <v>6168</v>
      </c>
      <c r="BC5344">
        <v>0</v>
      </c>
      <c r="BD5344">
        <v>0</v>
      </c>
      <c r="BE5344" t="s">
        <v>6169</v>
      </c>
      <c r="BF5344" t="s">
        <v>6170</v>
      </c>
      <c r="BG5344">
        <v>0</v>
      </c>
      <c r="BH5344" t="s">
        <v>6171</v>
      </c>
      <c r="BI5344">
        <v>36</v>
      </c>
      <c r="BJ5344" t="s">
        <v>6172</v>
      </c>
      <c r="BK5344">
        <v>0</v>
      </c>
      <c r="BL5344">
        <v>73</v>
      </c>
      <c r="BM5344" s="3">
        <f t="shared" si="755"/>
        <v>0.72602739726027399</v>
      </c>
    </row>
    <row r="5345" spans="1:65">
      <c r="A5345" t="s">
        <v>5486</v>
      </c>
      <c r="B5345" s="2">
        <v>45982</v>
      </c>
      <c r="C5345" t="s">
        <v>4641</v>
      </c>
      <c r="D5345" t="s">
        <v>5143</v>
      </c>
      <c r="E5345">
        <v>11</v>
      </c>
      <c r="F5345" t="s">
        <v>72</v>
      </c>
      <c r="G5345" t="s">
        <v>50</v>
      </c>
      <c r="H5345" t="s">
        <v>138</v>
      </c>
      <c r="I5345" t="s">
        <v>74</v>
      </c>
      <c r="J5345" t="s">
        <v>81</v>
      </c>
      <c r="K5345" t="s">
        <v>75</v>
      </c>
      <c r="L5345" t="s">
        <v>67</v>
      </c>
      <c r="M5345" t="s">
        <v>56</v>
      </c>
      <c r="N5345" t="s">
        <v>69</v>
      </c>
      <c r="O5345" t="s">
        <v>82</v>
      </c>
      <c r="P5345">
        <v>39</v>
      </c>
      <c r="Q5345">
        <v>42</v>
      </c>
      <c r="R5345">
        <v>42</v>
      </c>
      <c r="S5345">
        <v>1</v>
      </c>
      <c r="T5345">
        <f t="shared" si="747"/>
        <v>41</v>
      </c>
      <c r="U5345">
        <v>37</v>
      </c>
      <c r="V5345">
        <f t="shared" si="748"/>
        <v>4</v>
      </c>
      <c r="W5345" s="3">
        <f t="shared" si="749"/>
        <v>2.3809523809523808E-2</v>
      </c>
      <c r="X5345">
        <v>20</v>
      </c>
      <c r="Y5345" s="4">
        <v>0.7</v>
      </c>
      <c r="Z5345" s="4">
        <v>1.2</v>
      </c>
      <c r="AA5345" s="5">
        <v>78582.63</v>
      </c>
      <c r="AB5345" s="5">
        <f t="shared" si="750"/>
        <v>2907557.31</v>
      </c>
      <c r="AC5345" s="5">
        <v>51867.18</v>
      </c>
      <c r="AD5345" s="5">
        <f t="shared" si="751"/>
        <v>2178421.56</v>
      </c>
      <c r="AE5345" s="5">
        <v>126525.66</v>
      </c>
      <c r="AF5345" s="5">
        <v>35838.51</v>
      </c>
      <c r="AG5345" s="5">
        <v>8302.8700000000008</v>
      </c>
      <c r="AH5345" s="5">
        <v>1740</v>
      </c>
      <c r="AI5345" s="5">
        <v>6800</v>
      </c>
      <c r="AJ5345">
        <v>0</v>
      </c>
      <c r="AK5345" s="5">
        <v>0</v>
      </c>
      <c r="AL5345" s="5">
        <v>6215.64</v>
      </c>
      <c r="AM5345" s="5">
        <v>23112.959999999999</v>
      </c>
      <c r="AN5345">
        <v>4</v>
      </c>
      <c r="AO5345">
        <v>4</v>
      </c>
      <c r="AP5345" t="str">
        <f t="shared" si="752"/>
        <v>Yes</v>
      </c>
      <c r="AQ5345">
        <v>0</v>
      </c>
      <c r="AR5345" s="5">
        <f t="shared" si="753"/>
        <v>2386957.2000000002</v>
      </c>
      <c r="AS5345" s="5">
        <f t="shared" si="754"/>
        <v>520600.11</v>
      </c>
      <c r="AT5345" t="s">
        <v>59</v>
      </c>
      <c r="AU5345" t="s">
        <v>6164</v>
      </c>
      <c r="AV5345" t="s">
        <v>6165</v>
      </c>
      <c r="AW5345" t="s">
        <v>6166</v>
      </c>
      <c r="AX5345" t="s">
        <v>6184</v>
      </c>
      <c r="AY5345">
        <v>41</v>
      </c>
      <c r="AZ5345">
        <v>0</v>
      </c>
      <c r="BA5345">
        <v>30</v>
      </c>
      <c r="BB5345" t="s">
        <v>6180</v>
      </c>
      <c r="BC5345">
        <v>0</v>
      </c>
      <c r="BD5345">
        <v>0</v>
      </c>
      <c r="BE5345" t="s">
        <v>6169</v>
      </c>
      <c r="BF5345" t="s">
        <v>6170</v>
      </c>
      <c r="BG5345">
        <v>1</v>
      </c>
      <c r="BH5345" t="s">
        <v>6179</v>
      </c>
      <c r="BI5345">
        <v>58</v>
      </c>
      <c r="BJ5345" t="s">
        <v>6187</v>
      </c>
      <c r="BK5345">
        <v>0</v>
      </c>
      <c r="BL5345">
        <v>48</v>
      </c>
      <c r="BM5345" s="3">
        <f t="shared" si="755"/>
        <v>0.875</v>
      </c>
    </row>
    <row r="5346" spans="1:65">
      <c r="A5346" t="s">
        <v>5487</v>
      </c>
      <c r="B5346" s="2">
        <v>45982</v>
      </c>
      <c r="C5346" t="s">
        <v>4641</v>
      </c>
      <c r="D5346" t="s">
        <v>5143</v>
      </c>
      <c r="E5346">
        <v>11</v>
      </c>
      <c r="F5346" t="s">
        <v>78</v>
      </c>
      <c r="G5346" t="s">
        <v>62</v>
      </c>
      <c r="H5346" t="s">
        <v>153</v>
      </c>
      <c r="I5346" t="s">
        <v>64</v>
      </c>
      <c r="J5346" t="s">
        <v>81</v>
      </c>
      <c r="K5346" t="s">
        <v>75</v>
      </c>
      <c r="L5346" t="s">
        <v>92</v>
      </c>
      <c r="M5346" t="s">
        <v>56</v>
      </c>
      <c r="N5346" t="s">
        <v>76</v>
      </c>
      <c r="O5346" t="s">
        <v>82</v>
      </c>
      <c r="P5346">
        <v>29</v>
      </c>
      <c r="Q5346">
        <v>40</v>
      </c>
      <c r="R5346">
        <v>40</v>
      </c>
      <c r="S5346">
        <v>1</v>
      </c>
      <c r="T5346">
        <f t="shared" si="747"/>
        <v>39</v>
      </c>
      <c r="U5346">
        <v>21</v>
      </c>
      <c r="V5346">
        <f t="shared" si="748"/>
        <v>18</v>
      </c>
      <c r="W5346" s="3">
        <f t="shared" si="749"/>
        <v>2.5000000000000001E-2</v>
      </c>
      <c r="X5346">
        <v>35</v>
      </c>
      <c r="Y5346" s="4">
        <v>0</v>
      </c>
      <c r="Z5346" s="4">
        <v>1.8</v>
      </c>
      <c r="AA5346" s="5">
        <v>78666.36</v>
      </c>
      <c r="AB5346" s="5">
        <f t="shared" si="750"/>
        <v>1651993.56</v>
      </c>
      <c r="AC5346" s="5">
        <v>53462.64</v>
      </c>
      <c r="AD5346" s="5">
        <f t="shared" si="751"/>
        <v>2138505.6</v>
      </c>
      <c r="AE5346" s="5">
        <v>117948.81</v>
      </c>
      <c r="AF5346" s="5">
        <v>37174.089999999997</v>
      </c>
      <c r="AG5346" s="5">
        <v>10946.56</v>
      </c>
      <c r="AH5346" s="5">
        <v>2610</v>
      </c>
      <c r="AI5346" s="5">
        <v>6800</v>
      </c>
      <c r="AJ5346">
        <v>0</v>
      </c>
      <c r="AK5346" s="5">
        <v>0</v>
      </c>
      <c r="AL5346" s="5">
        <v>27730.11</v>
      </c>
      <c r="AM5346" s="5">
        <v>18508.8</v>
      </c>
      <c r="AN5346">
        <v>4</v>
      </c>
      <c r="AO5346">
        <v>8</v>
      </c>
      <c r="AP5346" t="str">
        <f t="shared" si="752"/>
        <v>No</v>
      </c>
      <c r="AQ5346">
        <v>1</v>
      </c>
      <c r="AR5346" s="5">
        <f t="shared" si="753"/>
        <v>2360223.9700000002</v>
      </c>
      <c r="AS5346" s="5">
        <f t="shared" si="754"/>
        <v>-708230.41</v>
      </c>
      <c r="AT5346" t="s">
        <v>59</v>
      </c>
      <c r="AU5346" t="s">
        <v>6164</v>
      </c>
      <c r="AV5346" t="s">
        <v>6165</v>
      </c>
      <c r="AW5346" t="s">
        <v>6166</v>
      </c>
      <c r="AX5346" t="s">
        <v>6184</v>
      </c>
      <c r="AY5346">
        <v>35</v>
      </c>
      <c r="AZ5346">
        <v>4</v>
      </c>
      <c r="BA5346">
        <v>84</v>
      </c>
      <c r="BB5346" t="s">
        <v>6180</v>
      </c>
      <c r="BC5346">
        <v>1</v>
      </c>
      <c r="BD5346">
        <v>3</v>
      </c>
      <c r="BE5346" t="s">
        <v>6218</v>
      </c>
      <c r="BF5346" t="s">
        <v>6170</v>
      </c>
      <c r="BG5346">
        <v>1</v>
      </c>
      <c r="BH5346" t="s">
        <v>6179</v>
      </c>
      <c r="BI5346">
        <v>32</v>
      </c>
      <c r="BJ5346" t="s">
        <v>6172</v>
      </c>
      <c r="BK5346">
        <v>0</v>
      </c>
      <c r="BL5346">
        <v>45</v>
      </c>
      <c r="BM5346" s="3">
        <f t="shared" si="755"/>
        <v>0.88888888888888884</v>
      </c>
    </row>
    <row r="5347" spans="1:65">
      <c r="A5347" t="s">
        <v>5488</v>
      </c>
      <c r="B5347" s="2">
        <v>45982</v>
      </c>
      <c r="C5347" t="s">
        <v>4641</v>
      </c>
      <c r="D5347" t="s">
        <v>5143</v>
      </c>
      <c r="E5347">
        <v>11</v>
      </c>
      <c r="F5347" t="s">
        <v>78</v>
      </c>
      <c r="G5347" t="s">
        <v>50</v>
      </c>
      <c r="H5347" t="s">
        <v>185</v>
      </c>
      <c r="I5347" t="s">
        <v>74</v>
      </c>
      <c r="J5347" t="s">
        <v>53</v>
      </c>
      <c r="K5347" t="s">
        <v>54</v>
      </c>
      <c r="L5347" t="s">
        <v>87</v>
      </c>
      <c r="M5347" t="s">
        <v>56</v>
      </c>
      <c r="N5347" t="s">
        <v>94</v>
      </c>
      <c r="O5347" t="s">
        <v>120</v>
      </c>
      <c r="P5347">
        <v>74</v>
      </c>
      <c r="Q5347">
        <v>76</v>
      </c>
      <c r="R5347">
        <v>74</v>
      </c>
      <c r="S5347">
        <v>2</v>
      </c>
      <c r="T5347">
        <f t="shared" si="747"/>
        <v>72</v>
      </c>
      <c r="U5347">
        <v>72</v>
      </c>
      <c r="V5347">
        <f t="shared" si="748"/>
        <v>0</v>
      </c>
      <c r="W5347" s="3">
        <f t="shared" si="749"/>
        <v>2.7027027027027029E-2</v>
      </c>
      <c r="X5347">
        <v>35</v>
      </c>
      <c r="Y5347" s="4">
        <v>5.3</v>
      </c>
      <c r="Z5347" s="4">
        <v>1.5</v>
      </c>
      <c r="AA5347" s="5">
        <v>39303.919999999998</v>
      </c>
      <c r="AB5347" s="5">
        <f t="shared" si="750"/>
        <v>2829882.24</v>
      </c>
      <c r="AC5347" s="5">
        <v>24270.54</v>
      </c>
      <c r="AD5347" s="5">
        <f t="shared" si="751"/>
        <v>1796019.96</v>
      </c>
      <c r="AE5347" s="5">
        <v>126290.31</v>
      </c>
      <c r="AF5347" s="5">
        <v>36678.769999999997</v>
      </c>
      <c r="AG5347" s="5">
        <v>11003.29</v>
      </c>
      <c r="AH5347" s="5">
        <v>2175</v>
      </c>
      <c r="AI5347" s="5">
        <v>6400</v>
      </c>
      <c r="AJ5347">
        <v>0</v>
      </c>
      <c r="AK5347" s="5">
        <v>0</v>
      </c>
      <c r="AL5347" s="5">
        <v>0</v>
      </c>
      <c r="AM5347" s="5">
        <v>44925.15</v>
      </c>
      <c r="AN5347">
        <v>4</v>
      </c>
      <c r="AO5347">
        <v>3</v>
      </c>
      <c r="AP5347" t="str">
        <f t="shared" si="752"/>
        <v>Yes</v>
      </c>
      <c r="AQ5347">
        <v>0</v>
      </c>
      <c r="AR5347" s="5">
        <f t="shared" si="753"/>
        <v>2023492.48</v>
      </c>
      <c r="AS5347" s="5">
        <f t="shared" si="754"/>
        <v>806389.76000000001</v>
      </c>
      <c r="AT5347" t="s">
        <v>59</v>
      </c>
      <c r="AU5347" t="s">
        <v>6164</v>
      </c>
      <c r="AV5347" t="s">
        <v>6165</v>
      </c>
      <c r="AW5347" t="s">
        <v>6166</v>
      </c>
      <c r="AX5347" t="s">
        <v>6167</v>
      </c>
      <c r="AY5347">
        <v>74</v>
      </c>
      <c r="AZ5347">
        <v>0</v>
      </c>
      <c r="BA5347">
        <v>0</v>
      </c>
      <c r="BB5347" t="s">
        <v>6168</v>
      </c>
      <c r="BC5347">
        <v>0</v>
      </c>
      <c r="BD5347">
        <v>0</v>
      </c>
      <c r="BE5347" t="s">
        <v>6169</v>
      </c>
      <c r="BF5347" t="s">
        <v>6170</v>
      </c>
      <c r="BG5347">
        <v>1</v>
      </c>
      <c r="BH5347" t="s">
        <v>6179</v>
      </c>
      <c r="BI5347">
        <v>51</v>
      </c>
      <c r="BJ5347" t="s">
        <v>6187</v>
      </c>
      <c r="BK5347">
        <v>0</v>
      </c>
      <c r="BL5347">
        <v>79</v>
      </c>
      <c r="BM5347" s="3">
        <f t="shared" si="755"/>
        <v>0.93670886075949367</v>
      </c>
    </row>
    <row r="5348" spans="1:65">
      <c r="A5348" t="s">
        <v>5489</v>
      </c>
      <c r="B5348" s="2">
        <v>45982</v>
      </c>
      <c r="C5348" t="s">
        <v>4641</v>
      </c>
      <c r="D5348" t="s">
        <v>5143</v>
      </c>
      <c r="E5348">
        <v>11</v>
      </c>
      <c r="F5348" t="s">
        <v>61</v>
      </c>
      <c r="G5348" t="s">
        <v>62</v>
      </c>
      <c r="H5348" t="s">
        <v>104</v>
      </c>
      <c r="I5348" t="s">
        <v>74</v>
      </c>
      <c r="J5348" t="s">
        <v>53</v>
      </c>
      <c r="K5348" t="s">
        <v>75</v>
      </c>
      <c r="L5348" t="s">
        <v>92</v>
      </c>
      <c r="M5348" t="s">
        <v>56</v>
      </c>
      <c r="N5348" t="s">
        <v>69</v>
      </c>
      <c r="O5348" t="s">
        <v>58</v>
      </c>
      <c r="P5348">
        <v>58</v>
      </c>
      <c r="Q5348">
        <v>59</v>
      </c>
      <c r="R5348">
        <v>59</v>
      </c>
      <c r="S5348">
        <v>1</v>
      </c>
      <c r="T5348">
        <f t="shared" si="747"/>
        <v>58</v>
      </c>
      <c r="U5348">
        <v>56</v>
      </c>
      <c r="V5348">
        <f t="shared" si="748"/>
        <v>2</v>
      </c>
      <c r="W5348" s="3">
        <f t="shared" si="749"/>
        <v>1.6949152542372881E-2</v>
      </c>
      <c r="X5348">
        <v>20</v>
      </c>
      <c r="Y5348" s="4">
        <v>5</v>
      </c>
      <c r="Z5348" s="4">
        <v>1.4</v>
      </c>
      <c r="AA5348" s="5">
        <v>35966.050000000003</v>
      </c>
      <c r="AB5348" s="5">
        <f t="shared" si="750"/>
        <v>2014098.8</v>
      </c>
      <c r="AC5348" s="5">
        <v>23719.96</v>
      </c>
      <c r="AD5348" s="5">
        <f t="shared" si="751"/>
        <v>1399477.64</v>
      </c>
      <c r="AE5348" s="5">
        <v>101737.60000000001</v>
      </c>
      <c r="AF5348" s="5">
        <v>25592.06</v>
      </c>
      <c r="AG5348" s="5">
        <v>8595.73</v>
      </c>
      <c r="AH5348" s="5">
        <v>2030</v>
      </c>
      <c r="AI5348" s="5">
        <v>3200</v>
      </c>
      <c r="AJ5348">
        <v>0</v>
      </c>
      <c r="AK5348" s="5">
        <v>0</v>
      </c>
      <c r="AL5348" s="5">
        <v>1327.62</v>
      </c>
      <c r="AM5348" s="5">
        <v>34813.57</v>
      </c>
      <c r="AN5348">
        <v>4</v>
      </c>
      <c r="AO5348">
        <v>4</v>
      </c>
      <c r="AP5348" t="str">
        <f t="shared" si="752"/>
        <v>Yes</v>
      </c>
      <c r="AQ5348">
        <v>1</v>
      </c>
      <c r="AR5348" s="5">
        <f t="shared" si="753"/>
        <v>1576774.22</v>
      </c>
      <c r="AS5348" s="5">
        <f t="shared" si="754"/>
        <v>437324.58</v>
      </c>
      <c r="AT5348" t="s">
        <v>59</v>
      </c>
      <c r="AU5348" t="s">
        <v>6164</v>
      </c>
      <c r="AV5348" t="s">
        <v>6165</v>
      </c>
      <c r="AW5348" t="s">
        <v>6166</v>
      </c>
      <c r="AX5348" t="s">
        <v>6184</v>
      </c>
      <c r="AY5348">
        <v>60</v>
      </c>
      <c r="AZ5348">
        <v>2</v>
      </c>
      <c r="BA5348">
        <v>17</v>
      </c>
      <c r="BB5348" t="s">
        <v>6185</v>
      </c>
      <c r="BC5348">
        <v>0</v>
      </c>
      <c r="BD5348">
        <v>0</v>
      </c>
      <c r="BE5348" t="s">
        <v>6169</v>
      </c>
      <c r="BF5348" t="s">
        <v>6170</v>
      </c>
      <c r="BG5348">
        <v>0</v>
      </c>
      <c r="BH5348" t="s">
        <v>6171</v>
      </c>
      <c r="BI5348">
        <v>30</v>
      </c>
      <c r="BJ5348" t="s">
        <v>6172</v>
      </c>
      <c r="BK5348">
        <v>0</v>
      </c>
      <c r="BL5348">
        <v>77</v>
      </c>
      <c r="BM5348" s="3">
        <f t="shared" si="755"/>
        <v>0.76623376623376627</v>
      </c>
    </row>
    <row r="5349" spans="1:65">
      <c r="A5349" t="s">
        <v>5490</v>
      </c>
      <c r="B5349" s="2">
        <v>45982</v>
      </c>
      <c r="C5349" t="s">
        <v>4641</v>
      </c>
      <c r="D5349" t="s">
        <v>5143</v>
      </c>
      <c r="E5349">
        <v>11</v>
      </c>
      <c r="F5349" t="s">
        <v>78</v>
      </c>
      <c r="G5349" t="s">
        <v>62</v>
      </c>
      <c r="H5349" t="s">
        <v>168</v>
      </c>
      <c r="I5349" t="s">
        <v>52</v>
      </c>
      <c r="J5349" t="s">
        <v>53</v>
      </c>
      <c r="K5349" t="s">
        <v>75</v>
      </c>
      <c r="L5349" t="s">
        <v>55</v>
      </c>
      <c r="M5349" t="s">
        <v>56</v>
      </c>
      <c r="N5349" t="s">
        <v>76</v>
      </c>
      <c r="O5349" t="s">
        <v>82</v>
      </c>
      <c r="P5349">
        <v>70</v>
      </c>
      <c r="Q5349">
        <v>75</v>
      </c>
      <c r="R5349">
        <v>70</v>
      </c>
      <c r="S5349">
        <v>2</v>
      </c>
      <c r="T5349">
        <f t="shared" si="747"/>
        <v>68</v>
      </c>
      <c r="U5349">
        <v>68</v>
      </c>
      <c r="V5349">
        <f t="shared" si="748"/>
        <v>0</v>
      </c>
      <c r="W5349" s="3">
        <f t="shared" si="749"/>
        <v>2.8571428571428571E-2</v>
      </c>
      <c r="X5349">
        <v>36</v>
      </c>
      <c r="Y5349" s="4">
        <v>3.5</v>
      </c>
      <c r="Z5349" s="4">
        <v>1.1000000000000001</v>
      </c>
      <c r="AA5349" s="5">
        <v>35870.949999999997</v>
      </c>
      <c r="AB5349" s="5">
        <f t="shared" si="750"/>
        <v>2439224.6</v>
      </c>
      <c r="AC5349" s="5">
        <v>23501.94</v>
      </c>
      <c r="AD5349" s="5">
        <f t="shared" si="751"/>
        <v>1645135.8</v>
      </c>
      <c r="AE5349" s="5">
        <v>123052.28</v>
      </c>
      <c r="AF5349" s="5">
        <v>33138.160000000003</v>
      </c>
      <c r="AG5349" s="5">
        <v>10289.620000000001</v>
      </c>
      <c r="AH5349" s="5">
        <v>1595</v>
      </c>
      <c r="AI5349" s="5">
        <v>6400</v>
      </c>
      <c r="AJ5349">
        <v>0</v>
      </c>
      <c r="AK5349" s="5">
        <v>0</v>
      </c>
      <c r="AL5349" s="5">
        <v>0</v>
      </c>
      <c r="AM5349" s="5">
        <v>54657.78</v>
      </c>
      <c r="AN5349">
        <v>4</v>
      </c>
      <c r="AO5349">
        <v>6</v>
      </c>
      <c r="AP5349" t="str">
        <f t="shared" si="752"/>
        <v>No</v>
      </c>
      <c r="AQ5349">
        <v>2</v>
      </c>
      <c r="AR5349" s="5">
        <f t="shared" si="753"/>
        <v>1874268.64</v>
      </c>
      <c r="AS5349" s="5">
        <f t="shared" si="754"/>
        <v>564955.96</v>
      </c>
      <c r="AT5349" t="s">
        <v>59</v>
      </c>
      <c r="AU5349" t="s">
        <v>6164</v>
      </c>
      <c r="AV5349" t="s">
        <v>6165</v>
      </c>
      <c r="AW5349" t="s">
        <v>6166</v>
      </c>
      <c r="AX5349" t="s">
        <v>6167</v>
      </c>
      <c r="AY5349">
        <v>72</v>
      </c>
      <c r="AZ5349">
        <v>0</v>
      </c>
      <c r="BA5349">
        <v>0</v>
      </c>
      <c r="BB5349" t="s">
        <v>6168</v>
      </c>
      <c r="BC5349">
        <v>0</v>
      </c>
      <c r="BD5349">
        <v>2</v>
      </c>
      <c r="BE5349" t="s">
        <v>6218</v>
      </c>
      <c r="BF5349" t="s">
        <v>6170</v>
      </c>
      <c r="BG5349">
        <v>1</v>
      </c>
      <c r="BH5349" t="s">
        <v>6186</v>
      </c>
      <c r="BI5349">
        <v>43</v>
      </c>
      <c r="BJ5349" t="s">
        <v>6172</v>
      </c>
      <c r="BK5349">
        <v>0</v>
      </c>
      <c r="BL5349">
        <v>81</v>
      </c>
      <c r="BM5349" s="3">
        <f t="shared" si="755"/>
        <v>0.86419753086419748</v>
      </c>
    </row>
    <row r="5350" spans="1:65">
      <c r="A5350" t="s">
        <v>5491</v>
      </c>
      <c r="B5350" s="2">
        <v>45982</v>
      </c>
      <c r="C5350" t="s">
        <v>4641</v>
      </c>
      <c r="D5350" t="s">
        <v>5143</v>
      </c>
      <c r="E5350">
        <v>11</v>
      </c>
      <c r="F5350" t="s">
        <v>72</v>
      </c>
      <c r="G5350" t="s">
        <v>79</v>
      </c>
      <c r="H5350" t="s">
        <v>159</v>
      </c>
      <c r="I5350" t="s">
        <v>74</v>
      </c>
      <c r="J5350" t="s">
        <v>81</v>
      </c>
      <c r="K5350" t="s">
        <v>75</v>
      </c>
      <c r="L5350" t="s">
        <v>67</v>
      </c>
      <c r="M5350" t="s">
        <v>68</v>
      </c>
      <c r="N5350" t="s">
        <v>57</v>
      </c>
      <c r="O5350" t="s">
        <v>58</v>
      </c>
      <c r="P5350">
        <v>42</v>
      </c>
      <c r="Q5350">
        <v>42</v>
      </c>
      <c r="R5350">
        <v>44</v>
      </c>
      <c r="S5350">
        <v>2</v>
      </c>
      <c r="T5350">
        <f t="shared" si="747"/>
        <v>42</v>
      </c>
      <c r="U5350">
        <v>42</v>
      </c>
      <c r="V5350">
        <f t="shared" si="748"/>
        <v>0</v>
      </c>
      <c r="W5350" s="3">
        <f t="shared" si="749"/>
        <v>4.5454545454545456E-2</v>
      </c>
      <c r="X5350">
        <v>19</v>
      </c>
      <c r="Y5350" s="4">
        <v>2.7</v>
      </c>
      <c r="Z5350" s="4">
        <v>1.7</v>
      </c>
      <c r="AA5350" s="5">
        <v>77674.58</v>
      </c>
      <c r="AB5350" s="5">
        <f t="shared" si="750"/>
        <v>3262332.36</v>
      </c>
      <c r="AC5350" s="5">
        <v>49370.14</v>
      </c>
      <c r="AD5350" s="5">
        <f t="shared" si="751"/>
        <v>2172286.16</v>
      </c>
      <c r="AE5350" s="5">
        <v>133964.06</v>
      </c>
      <c r="AF5350" s="5">
        <v>36219.93</v>
      </c>
      <c r="AG5350" s="5">
        <v>8639.07</v>
      </c>
      <c r="AH5350" s="5">
        <v>2465</v>
      </c>
      <c r="AI5350" s="5">
        <v>13600</v>
      </c>
      <c r="AJ5350">
        <v>1</v>
      </c>
      <c r="AK5350" s="5">
        <v>21959.4</v>
      </c>
      <c r="AL5350" s="5">
        <v>0</v>
      </c>
      <c r="AM5350" s="5">
        <v>27993.59</v>
      </c>
      <c r="AN5350">
        <v>4</v>
      </c>
      <c r="AO5350">
        <v>5</v>
      </c>
      <c r="AP5350" t="str">
        <f t="shared" si="752"/>
        <v>No</v>
      </c>
      <c r="AQ5350">
        <v>2</v>
      </c>
      <c r="AR5350" s="5">
        <f t="shared" si="753"/>
        <v>2417127.21</v>
      </c>
      <c r="AS5350" s="5">
        <f t="shared" si="754"/>
        <v>845205.15</v>
      </c>
      <c r="AT5350" t="s">
        <v>116</v>
      </c>
      <c r="AU5350" t="s">
        <v>6199</v>
      </c>
      <c r="AV5350" t="s">
        <v>6200</v>
      </c>
      <c r="AW5350" t="s">
        <v>6175</v>
      </c>
      <c r="AX5350" t="s">
        <v>6184</v>
      </c>
      <c r="AY5350">
        <v>45</v>
      </c>
      <c r="AZ5350">
        <v>0</v>
      </c>
      <c r="BA5350">
        <v>0</v>
      </c>
      <c r="BB5350" t="s">
        <v>6168</v>
      </c>
      <c r="BC5350">
        <v>1</v>
      </c>
      <c r="BD5350">
        <v>0</v>
      </c>
      <c r="BE5350" t="s">
        <v>6178</v>
      </c>
      <c r="BF5350" t="s">
        <v>6212</v>
      </c>
      <c r="BG5350">
        <v>0</v>
      </c>
      <c r="BH5350" t="s">
        <v>6171</v>
      </c>
      <c r="BI5350">
        <v>20</v>
      </c>
      <c r="BJ5350" t="s">
        <v>6172</v>
      </c>
      <c r="BK5350">
        <v>0</v>
      </c>
      <c r="BL5350">
        <v>52</v>
      </c>
      <c r="BM5350" s="3">
        <f t="shared" si="755"/>
        <v>0.84615384615384615</v>
      </c>
    </row>
    <row r="5351" spans="1:65">
      <c r="A5351" t="s">
        <v>5492</v>
      </c>
      <c r="B5351" s="2">
        <v>45982</v>
      </c>
      <c r="C5351" t="s">
        <v>4641</v>
      </c>
      <c r="D5351" t="s">
        <v>5143</v>
      </c>
      <c r="E5351">
        <v>11</v>
      </c>
      <c r="F5351" t="s">
        <v>78</v>
      </c>
      <c r="G5351" t="s">
        <v>79</v>
      </c>
      <c r="H5351" t="s">
        <v>80</v>
      </c>
      <c r="I5351" t="s">
        <v>52</v>
      </c>
      <c r="J5351" t="s">
        <v>81</v>
      </c>
      <c r="K5351" t="s">
        <v>75</v>
      </c>
      <c r="L5351" t="s">
        <v>67</v>
      </c>
      <c r="M5351" t="s">
        <v>68</v>
      </c>
      <c r="N5351" t="s">
        <v>69</v>
      </c>
      <c r="O5351" t="s">
        <v>70</v>
      </c>
      <c r="P5351">
        <v>30</v>
      </c>
      <c r="Q5351">
        <v>40</v>
      </c>
      <c r="R5351">
        <v>38</v>
      </c>
      <c r="S5351">
        <v>4</v>
      </c>
      <c r="T5351">
        <f t="shared" si="747"/>
        <v>34</v>
      </c>
      <c r="U5351">
        <v>24</v>
      </c>
      <c r="V5351">
        <f t="shared" si="748"/>
        <v>10</v>
      </c>
      <c r="W5351" s="3">
        <f t="shared" si="749"/>
        <v>0.10526315789473684</v>
      </c>
      <c r="X5351">
        <v>18</v>
      </c>
      <c r="Y5351" s="4">
        <v>4.2</v>
      </c>
      <c r="Z5351" s="4">
        <v>1.6</v>
      </c>
      <c r="AA5351" s="5">
        <v>78087.009999999995</v>
      </c>
      <c r="AB5351" s="5">
        <f t="shared" si="750"/>
        <v>1874088.24</v>
      </c>
      <c r="AC5351" s="5">
        <v>49379.44</v>
      </c>
      <c r="AD5351" s="5">
        <f t="shared" si="751"/>
        <v>1876418.72</v>
      </c>
      <c r="AE5351" s="5">
        <v>120835.35</v>
      </c>
      <c r="AF5351" s="5">
        <v>35463.49</v>
      </c>
      <c r="AG5351" s="5">
        <v>8544.06</v>
      </c>
      <c r="AH5351" s="5">
        <v>2320</v>
      </c>
      <c r="AI5351" s="5">
        <v>34566.980000000003</v>
      </c>
      <c r="AJ5351">
        <v>1</v>
      </c>
      <c r="AK5351" s="5">
        <v>23312.6</v>
      </c>
      <c r="AL5351" s="5">
        <v>15284.16</v>
      </c>
      <c r="AM5351" s="5">
        <v>15629.37</v>
      </c>
      <c r="AN5351">
        <v>4</v>
      </c>
      <c r="AO5351">
        <v>3</v>
      </c>
      <c r="AP5351" t="str">
        <f t="shared" si="752"/>
        <v>Yes</v>
      </c>
      <c r="AQ5351">
        <v>2</v>
      </c>
      <c r="AR5351" s="5">
        <f t="shared" si="753"/>
        <v>2132374.73</v>
      </c>
      <c r="AS5351" s="5">
        <f t="shared" si="754"/>
        <v>-258286.49</v>
      </c>
      <c r="AT5351" t="s">
        <v>1641</v>
      </c>
      <c r="AU5351" t="s">
        <v>6189</v>
      </c>
      <c r="AV5351" t="s">
        <v>6201</v>
      </c>
      <c r="AW5351" t="s">
        <v>6175</v>
      </c>
      <c r="AX5351" t="s">
        <v>6167</v>
      </c>
      <c r="AY5351">
        <v>40</v>
      </c>
      <c r="AZ5351">
        <v>5</v>
      </c>
      <c r="BA5351">
        <v>53</v>
      </c>
      <c r="BB5351" t="s">
        <v>6220</v>
      </c>
      <c r="BC5351">
        <v>0</v>
      </c>
      <c r="BD5351">
        <v>0</v>
      </c>
      <c r="BE5351" t="s">
        <v>6169</v>
      </c>
      <c r="BF5351" t="s">
        <v>6210</v>
      </c>
      <c r="BG5351">
        <v>0</v>
      </c>
      <c r="BH5351" t="s">
        <v>6171</v>
      </c>
      <c r="BI5351">
        <v>11</v>
      </c>
      <c r="BJ5351" t="s">
        <v>6172</v>
      </c>
      <c r="BK5351">
        <v>0</v>
      </c>
      <c r="BL5351">
        <v>49</v>
      </c>
      <c r="BM5351" s="3">
        <f t="shared" si="755"/>
        <v>0.77551020408163263</v>
      </c>
    </row>
    <row r="5352" spans="1:65">
      <c r="A5352" t="s">
        <v>5493</v>
      </c>
      <c r="B5352" s="2">
        <v>45982</v>
      </c>
      <c r="C5352" t="s">
        <v>4641</v>
      </c>
      <c r="D5352" t="s">
        <v>5143</v>
      </c>
      <c r="E5352">
        <v>11</v>
      </c>
      <c r="F5352" t="s">
        <v>78</v>
      </c>
      <c r="G5352" t="s">
        <v>62</v>
      </c>
      <c r="H5352" t="s">
        <v>168</v>
      </c>
      <c r="I5352" t="s">
        <v>64</v>
      </c>
      <c r="J5352" t="s">
        <v>53</v>
      </c>
      <c r="K5352" t="s">
        <v>75</v>
      </c>
      <c r="L5352" t="s">
        <v>67</v>
      </c>
      <c r="M5352" t="s">
        <v>68</v>
      </c>
      <c r="N5352" t="s">
        <v>109</v>
      </c>
      <c r="O5352" t="s">
        <v>120</v>
      </c>
      <c r="P5352">
        <v>68</v>
      </c>
      <c r="Q5352">
        <v>73</v>
      </c>
      <c r="R5352">
        <v>73</v>
      </c>
      <c r="S5352">
        <v>6</v>
      </c>
      <c r="T5352">
        <f t="shared" si="747"/>
        <v>67</v>
      </c>
      <c r="U5352">
        <v>66</v>
      </c>
      <c r="V5352">
        <f t="shared" si="748"/>
        <v>1</v>
      </c>
      <c r="W5352" s="3">
        <f t="shared" si="749"/>
        <v>8.2191780821917804E-2</v>
      </c>
      <c r="X5352">
        <v>20</v>
      </c>
      <c r="Y5352" s="4">
        <v>2.4</v>
      </c>
      <c r="Z5352" s="4">
        <v>1.2</v>
      </c>
      <c r="AA5352" s="5">
        <v>36153.78</v>
      </c>
      <c r="AB5352" s="5">
        <f t="shared" si="750"/>
        <v>2386149.48</v>
      </c>
      <c r="AC5352" s="5">
        <v>21991.09</v>
      </c>
      <c r="AD5352" s="5">
        <f t="shared" si="751"/>
        <v>1605349.57</v>
      </c>
      <c r="AE5352" s="5">
        <v>121741.58</v>
      </c>
      <c r="AF5352" s="5">
        <v>34027.46</v>
      </c>
      <c r="AG5352" s="5">
        <v>8650.74</v>
      </c>
      <c r="AH5352" s="5">
        <v>1740</v>
      </c>
      <c r="AI5352" s="5">
        <v>21960.05</v>
      </c>
      <c r="AJ5352">
        <v>2</v>
      </c>
      <c r="AK5352" s="5">
        <v>16707.75</v>
      </c>
      <c r="AL5352" s="5">
        <v>639.03</v>
      </c>
      <c r="AM5352" s="5">
        <v>102540.21</v>
      </c>
      <c r="AN5352">
        <v>8</v>
      </c>
      <c r="AO5352">
        <v>10</v>
      </c>
      <c r="AP5352" t="str">
        <f t="shared" si="752"/>
        <v>No</v>
      </c>
      <c r="AQ5352">
        <v>4</v>
      </c>
      <c r="AR5352" s="5">
        <f t="shared" si="753"/>
        <v>1913356.39</v>
      </c>
      <c r="AS5352" s="5">
        <f t="shared" si="754"/>
        <v>472793.09</v>
      </c>
      <c r="AT5352" t="s">
        <v>1641</v>
      </c>
      <c r="AU5352" t="s">
        <v>6199</v>
      </c>
      <c r="AV5352" t="s">
        <v>6200</v>
      </c>
      <c r="AW5352" t="s">
        <v>6175</v>
      </c>
      <c r="AX5352" t="s">
        <v>6184</v>
      </c>
      <c r="AY5352">
        <v>68</v>
      </c>
      <c r="AZ5352">
        <v>0</v>
      </c>
      <c r="BA5352">
        <v>11</v>
      </c>
      <c r="BB5352" t="s">
        <v>6191</v>
      </c>
      <c r="BC5352">
        <v>1</v>
      </c>
      <c r="BD5352">
        <v>1</v>
      </c>
      <c r="BE5352" t="s">
        <v>6188</v>
      </c>
      <c r="BF5352" t="s">
        <v>6210</v>
      </c>
      <c r="BG5352">
        <v>0</v>
      </c>
      <c r="BH5352" t="s">
        <v>6171</v>
      </c>
      <c r="BI5352">
        <v>39</v>
      </c>
      <c r="BJ5352" t="s">
        <v>6172</v>
      </c>
      <c r="BK5352">
        <v>0</v>
      </c>
      <c r="BL5352">
        <v>76</v>
      </c>
      <c r="BM5352" s="3">
        <f t="shared" si="755"/>
        <v>0.96052631578947367</v>
      </c>
    </row>
    <row r="5353" spans="1:65">
      <c r="A5353" t="s">
        <v>5494</v>
      </c>
      <c r="B5353" s="2">
        <v>45982</v>
      </c>
      <c r="C5353" t="s">
        <v>4641</v>
      </c>
      <c r="D5353" t="s">
        <v>5143</v>
      </c>
      <c r="E5353">
        <v>11</v>
      </c>
      <c r="F5353" t="s">
        <v>49</v>
      </c>
      <c r="G5353" t="s">
        <v>62</v>
      </c>
      <c r="H5353" t="s">
        <v>133</v>
      </c>
      <c r="I5353" t="s">
        <v>74</v>
      </c>
      <c r="J5353" t="s">
        <v>81</v>
      </c>
      <c r="K5353" t="s">
        <v>75</v>
      </c>
      <c r="L5353" t="s">
        <v>87</v>
      </c>
      <c r="M5353" t="s">
        <v>56</v>
      </c>
      <c r="N5353" t="s">
        <v>76</v>
      </c>
      <c r="O5353" t="s">
        <v>120</v>
      </c>
      <c r="P5353">
        <v>26</v>
      </c>
      <c r="Q5353">
        <v>40</v>
      </c>
      <c r="R5353">
        <v>39</v>
      </c>
      <c r="S5353">
        <v>1</v>
      </c>
      <c r="T5353">
        <f t="shared" si="747"/>
        <v>38</v>
      </c>
      <c r="U5353">
        <v>21</v>
      </c>
      <c r="V5353">
        <f t="shared" si="748"/>
        <v>17</v>
      </c>
      <c r="W5353" s="3">
        <f t="shared" si="749"/>
        <v>2.564102564102564E-2</v>
      </c>
      <c r="X5353">
        <v>13</v>
      </c>
      <c r="Y5353" s="4">
        <v>3.3</v>
      </c>
      <c r="Z5353" s="4">
        <v>1.8</v>
      </c>
      <c r="AA5353" s="5">
        <v>78689.11</v>
      </c>
      <c r="AB5353" s="5">
        <f t="shared" si="750"/>
        <v>1652471.31</v>
      </c>
      <c r="AC5353" s="5">
        <v>54655.17</v>
      </c>
      <c r="AD5353" s="5">
        <f t="shared" si="751"/>
        <v>2131551.63</v>
      </c>
      <c r="AE5353" s="5">
        <v>119896.75</v>
      </c>
      <c r="AF5353" s="5">
        <v>33689.5</v>
      </c>
      <c r="AG5353" s="5">
        <v>7940.5</v>
      </c>
      <c r="AH5353" s="5">
        <v>2610</v>
      </c>
      <c r="AI5353" s="5">
        <v>6800</v>
      </c>
      <c r="AJ5353">
        <v>0</v>
      </c>
      <c r="AK5353" s="5">
        <v>0</v>
      </c>
      <c r="AL5353" s="5">
        <v>25017.119999999999</v>
      </c>
      <c r="AM5353" s="5">
        <v>13694.09</v>
      </c>
      <c r="AN5353">
        <v>4</v>
      </c>
      <c r="AO5353">
        <v>3</v>
      </c>
      <c r="AP5353" t="str">
        <f t="shared" si="752"/>
        <v>Yes</v>
      </c>
      <c r="AQ5353">
        <v>0</v>
      </c>
      <c r="AR5353" s="5">
        <f t="shared" si="753"/>
        <v>2341199.59</v>
      </c>
      <c r="AS5353" s="5">
        <f t="shared" si="754"/>
        <v>-688728.28</v>
      </c>
      <c r="AT5353" t="s">
        <v>59</v>
      </c>
      <c r="AU5353" t="s">
        <v>6164</v>
      </c>
      <c r="AV5353" t="s">
        <v>6165</v>
      </c>
      <c r="AW5353" t="s">
        <v>6166</v>
      </c>
      <c r="AX5353" t="s">
        <v>6167</v>
      </c>
      <c r="AY5353">
        <v>34</v>
      </c>
      <c r="AZ5353">
        <v>4</v>
      </c>
      <c r="BA5353">
        <v>58</v>
      </c>
      <c r="BB5353" t="s">
        <v>6180</v>
      </c>
      <c r="BC5353">
        <v>0</v>
      </c>
      <c r="BD5353">
        <v>0</v>
      </c>
      <c r="BE5353" t="s">
        <v>6169</v>
      </c>
      <c r="BF5353" t="s">
        <v>6170</v>
      </c>
      <c r="BG5353">
        <v>0</v>
      </c>
      <c r="BH5353" t="s">
        <v>6171</v>
      </c>
      <c r="BI5353">
        <v>20</v>
      </c>
      <c r="BJ5353" t="s">
        <v>6172</v>
      </c>
      <c r="BK5353">
        <v>0</v>
      </c>
      <c r="BL5353">
        <v>49</v>
      </c>
      <c r="BM5353" s="3">
        <f t="shared" si="755"/>
        <v>0.79591836734693877</v>
      </c>
    </row>
    <row r="5354" spans="1:65">
      <c r="A5354" t="s">
        <v>5495</v>
      </c>
      <c r="B5354" s="2">
        <v>45982</v>
      </c>
      <c r="C5354" t="s">
        <v>4641</v>
      </c>
      <c r="D5354" t="s">
        <v>5143</v>
      </c>
      <c r="E5354">
        <v>11</v>
      </c>
      <c r="F5354" t="s">
        <v>61</v>
      </c>
      <c r="G5354" t="s">
        <v>62</v>
      </c>
      <c r="H5354" t="s">
        <v>96</v>
      </c>
      <c r="I5354" t="s">
        <v>64</v>
      </c>
      <c r="J5354" t="s">
        <v>81</v>
      </c>
      <c r="K5354" t="s">
        <v>75</v>
      </c>
      <c r="L5354" t="s">
        <v>67</v>
      </c>
      <c r="M5354" t="s">
        <v>56</v>
      </c>
      <c r="N5354" t="s">
        <v>69</v>
      </c>
      <c r="O5354" t="s">
        <v>70</v>
      </c>
      <c r="P5354">
        <v>39</v>
      </c>
      <c r="Q5354">
        <v>39</v>
      </c>
      <c r="R5354">
        <v>38</v>
      </c>
      <c r="S5354">
        <v>1</v>
      </c>
      <c r="T5354">
        <f t="shared" si="747"/>
        <v>37</v>
      </c>
      <c r="U5354">
        <v>37</v>
      </c>
      <c r="V5354">
        <f t="shared" si="748"/>
        <v>0</v>
      </c>
      <c r="W5354" s="3">
        <f t="shared" si="749"/>
        <v>2.6315789473684209E-2</v>
      </c>
      <c r="X5354">
        <v>21</v>
      </c>
      <c r="Y5354" s="4">
        <v>4.5</v>
      </c>
      <c r="Z5354" s="4">
        <v>1.2</v>
      </c>
      <c r="AA5354" s="5">
        <v>78622.62</v>
      </c>
      <c r="AB5354" s="5">
        <f t="shared" si="750"/>
        <v>2909036.94</v>
      </c>
      <c r="AC5354" s="5">
        <v>51859.69</v>
      </c>
      <c r="AD5354" s="5">
        <f t="shared" si="751"/>
        <v>1970668.22</v>
      </c>
      <c r="AE5354" s="5">
        <v>113643.53</v>
      </c>
      <c r="AF5354" s="5">
        <v>31144.82</v>
      </c>
      <c r="AG5354" s="5">
        <v>9245.44</v>
      </c>
      <c r="AH5354" s="5">
        <v>1740</v>
      </c>
      <c r="AI5354" s="5">
        <v>6800</v>
      </c>
      <c r="AJ5354">
        <v>0</v>
      </c>
      <c r="AK5354" s="5">
        <v>0</v>
      </c>
      <c r="AL5354" s="5">
        <v>0</v>
      </c>
      <c r="AM5354" s="5">
        <v>22842.560000000001</v>
      </c>
      <c r="AN5354">
        <v>4</v>
      </c>
      <c r="AO5354">
        <v>4</v>
      </c>
      <c r="AP5354" t="str">
        <f t="shared" si="752"/>
        <v>Yes</v>
      </c>
      <c r="AQ5354">
        <v>1</v>
      </c>
      <c r="AR5354" s="5">
        <f t="shared" si="753"/>
        <v>2156084.5699999998</v>
      </c>
      <c r="AS5354" s="5">
        <f t="shared" si="754"/>
        <v>752952.37</v>
      </c>
      <c r="AT5354" t="s">
        <v>59</v>
      </c>
      <c r="AU5354" t="s">
        <v>6164</v>
      </c>
      <c r="AV5354" t="s">
        <v>6165</v>
      </c>
      <c r="AW5354" t="s">
        <v>6166</v>
      </c>
      <c r="AX5354" t="s">
        <v>6167</v>
      </c>
      <c r="AY5354">
        <v>39</v>
      </c>
      <c r="AZ5354">
        <v>0</v>
      </c>
      <c r="BA5354">
        <v>0</v>
      </c>
      <c r="BB5354" t="s">
        <v>6168</v>
      </c>
      <c r="BC5354">
        <v>0</v>
      </c>
      <c r="BD5354">
        <v>0</v>
      </c>
      <c r="BE5354" t="s">
        <v>6169</v>
      </c>
      <c r="BF5354" t="s">
        <v>6170</v>
      </c>
      <c r="BG5354">
        <v>1</v>
      </c>
      <c r="BH5354" t="s">
        <v>6186</v>
      </c>
      <c r="BI5354">
        <v>20</v>
      </c>
      <c r="BJ5354" t="s">
        <v>6172</v>
      </c>
      <c r="BK5354">
        <v>0</v>
      </c>
      <c r="BL5354">
        <v>46</v>
      </c>
      <c r="BM5354" s="3">
        <f t="shared" si="755"/>
        <v>0.82608695652173914</v>
      </c>
    </row>
    <row r="5355" spans="1:65">
      <c r="A5355" t="s">
        <v>5496</v>
      </c>
      <c r="B5355" s="2">
        <v>45982</v>
      </c>
      <c r="C5355" t="s">
        <v>4641</v>
      </c>
      <c r="D5355" t="s">
        <v>5143</v>
      </c>
      <c r="E5355">
        <v>11</v>
      </c>
      <c r="F5355" t="s">
        <v>72</v>
      </c>
      <c r="G5355" t="s">
        <v>62</v>
      </c>
      <c r="H5355" t="s">
        <v>220</v>
      </c>
      <c r="I5355" t="s">
        <v>52</v>
      </c>
      <c r="J5355" t="s">
        <v>53</v>
      </c>
      <c r="K5355" t="s">
        <v>75</v>
      </c>
      <c r="L5355" t="s">
        <v>55</v>
      </c>
      <c r="M5355" t="s">
        <v>68</v>
      </c>
      <c r="N5355" t="s">
        <v>69</v>
      </c>
      <c r="O5355" t="s">
        <v>82</v>
      </c>
      <c r="P5355">
        <v>64</v>
      </c>
      <c r="Q5355">
        <v>66</v>
      </c>
      <c r="R5355">
        <v>67</v>
      </c>
      <c r="S5355">
        <v>3</v>
      </c>
      <c r="T5355">
        <f t="shared" si="747"/>
        <v>64</v>
      </c>
      <c r="U5355">
        <v>61</v>
      </c>
      <c r="V5355">
        <f t="shared" si="748"/>
        <v>3</v>
      </c>
      <c r="W5355" s="3">
        <f t="shared" si="749"/>
        <v>4.4776119402985072E-2</v>
      </c>
      <c r="X5355">
        <v>29</v>
      </c>
      <c r="Y5355" s="4">
        <v>0</v>
      </c>
      <c r="Z5355" s="4">
        <v>1.1000000000000001</v>
      </c>
      <c r="AA5355" s="5">
        <v>35956.699999999997</v>
      </c>
      <c r="AB5355" s="5">
        <f t="shared" si="750"/>
        <v>2193358.7000000002</v>
      </c>
      <c r="AC5355" s="5">
        <v>22475.25</v>
      </c>
      <c r="AD5355" s="5">
        <f t="shared" si="751"/>
        <v>1505841.75</v>
      </c>
      <c r="AE5355" s="5">
        <v>120229.12</v>
      </c>
      <c r="AF5355" s="5">
        <v>29325.14</v>
      </c>
      <c r="AG5355" s="5">
        <v>10303.75</v>
      </c>
      <c r="AH5355" s="5">
        <v>1595</v>
      </c>
      <c r="AI5355" s="5">
        <v>9600</v>
      </c>
      <c r="AJ5355">
        <v>1</v>
      </c>
      <c r="AK5355" s="5">
        <v>8629.93</v>
      </c>
      <c r="AL5355" s="5">
        <v>2072.79</v>
      </c>
      <c r="AM5355" s="5">
        <v>39852.879999999997</v>
      </c>
      <c r="AN5355">
        <v>4</v>
      </c>
      <c r="AO5355">
        <v>2</v>
      </c>
      <c r="AP5355" t="str">
        <f t="shared" si="752"/>
        <v>Yes</v>
      </c>
      <c r="AQ5355">
        <v>2</v>
      </c>
      <c r="AR5355" s="5">
        <f t="shared" si="753"/>
        <v>1727450.36</v>
      </c>
      <c r="AS5355" s="5">
        <f t="shared" si="754"/>
        <v>465908.34</v>
      </c>
      <c r="AT5355" t="s">
        <v>116</v>
      </c>
      <c r="AU5355" t="s">
        <v>6181</v>
      </c>
      <c r="AV5355" t="s">
        <v>6182</v>
      </c>
      <c r="AW5355" t="s">
        <v>6183</v>
      </c>
      <c r="AX5355" t="s">
        <v>6184</v>
      </c>
      <c r="AY5355">
        <v>66</v>
      </c>
      <c r="AZ5355">
        <v>0</v>
      </c>
      <c r="BA5355">
        <v>20</v>
      </c>
      <c r="BB5355" t="s">
        <v>6191</v>
      </c>
      <c r="BC5355">
        <v>0</v>
      </c>
      <c r="BD5355">
        <v>0</v>
      </c>
      <c r="BE5355" t="s">
        <v>6169</v>
      </c>
      <c r="BF5355" t="s">
        <v>6176</v>
      </c>
      <c r="BG5355">
        <v>1</v>
      </c>
      <c r="BH5355" t="s">
        <v>6179</v>
      </c>
      <c r="BI5355">
        <v>60</v>
      </c>
      <c r="BJ5355" t="s">
        <v>6187</v>
      </c>
      <c r="BK5355">
        <v>0</v>
      </c>
      <c r="BL5355">
        <v>77</v>
      </c>
      <c r="BM5355" s="3">
        <f t="shared" si="755"/>
        <v>0.87012987012987009</v>
      </c>
    </row>
    <row r="5356" spans="1:65">
      <c r="A5356" t="s">
        <v>5497</v>
      </c>
      <c r="B5356" s="2">
        <v>45982</v>
      </c>
      <c r="C5356" t="s">
        <v>4641</v>
      </c>
      <c r="D5356" t="s">
        <v>5143</v>
      </c>
      <c r="E5356">
        <v>11</v>
      </c>
      <c r="F5356" t="s">
        <v>78</v>
      </c>
      <c r="G5356" t="s">
        <v>62</v>
      </c>
      <c r="H5356" t="s">
        <v>190</v>
      </c>
      <c r="I5356" t="s">
        <v>64</v>
      </c>
      <c r="J5356" t="s">
        <v>65</v>
      </c>
      <c r="K5356" t="s">
        <v>75</v>
      </c>
      <c r="L5356" t="s">
        <v>55</v>
      </c>
      <c r="M5356" t="s">
        <v>56</v>
      </c>
      <c r="N5356" t="s">
        <v>76</v>
      </c>
      <c r="O5356" t="s">
        <v>120</v>
      </c>
      <c r="P5356">
        <v>52</v>
      </c>
      <c r="Q5356">
        <v>53</v>
      </c>
      <c r="R5356">
        <v>50</v>
      </c>
      <c r="S5356">
        <v>1</v>
      </c>
      <c r="T5356">
        <f t="shared" si="747"/>
        <v>49</v>
      </c>
      <c r="U5356">
        <v>49</v>
      </c>
      <c r="V5356">
        <f t="shared" si="748"/>
        <v>0</v>
      </c>
      <c r="W5356" s="3">
        <f t="shared" si="749"/>
        <v>0.02</v>
      </c>
      <c r="X5356">
        <v>17</v>
      </c>
      <c r="Y5356" s="4">
        <v>3.8</v>
      </c>
      <c r="Z5356" s="4">
        <v>1.3</v>
      </c>
      <c r="AA5356" s="5">
        <v>52007.13</v>
      </c>
      <c r="AB5356" s="5">
        <f t="shared" si="750"/>
        <v>2548349.37</v>
      </c>
      <c r="AC5356" s="5">
        <v>35021.379999999997</v>
      </c>
      <c r="AD5356" s="5">
        <f t="shared" si="751"/>
        <v>1751069</v>
      </c>
      <c r="AE5356" s="5">
        <v>107087.59</v>
      </c>
      <c r="AF5356" s="5">
        <v>32095.69</v>
      </c>
      <c r="AG5356" s="5">
        <v>8143.17</v>
      </c>
      <c r="AH5356" s="5">
        <v>1885</v>
      </c>
      <c r="AI5356" s="5">
        <v>4600</v>
      </c>
      <c r="AJ5356">
        <v>0</v>
      </c>
      <c r="AK5356" s="5">
        <v>0</v>
      </c>
      <c r="AL5356" s="5">
        <v>0</v>
      </c>
      <c r="AM5356" s="5">
        <v>31073.58</v>
      </c>
      <c r="AN5356">
        <v>4</v>
      </c>
      <c r="AO5356">
        <v>4</v>
      </c>
      <c r="AP5356" t="str">
        <f t="shared" si="752"/>
        <v>Yes</v>
      </c>
      <c r="AQ5356">
        <v>0</v>
      </c>
      <c r="AR5356" s="5">
        <f t="shared" si="753"/>
        <v>1935954.03</v>
      </c>
      <c r="AS5356" s="5">
        <f t="shared" si="754"/>
        <v>612395.34</v>
      </c>
      <c r="AT5356" t="s">
        <v>59</v>
      </c>
      <c r="AU5356" t="s">
        <v>6164</v>
      </c>
      <c r="AV5356" t="s">
        <v>6165</v>
      </c>
      <c r="AW5356" t="s">
        <v>6166</v>
      </c>
      <c r="AX5356" t="s">
        <v>6167</v>
      </c>
      <c r="AY5356">
        <v>52</v>
      </c>
      <c r="AZ5356">
        <v>0</v>
      </c>
      <c r="BA5356">
        <v>0</v>
      </c>
      <c r="BB5356" t="s">
        <v>6168</v>
      </c>
      <c r="BC5356">
        <v>0</v>
      </c>
      <c r="BD5356">
        <v>0</v>
      </c>
      <c r="BE5356" t="s">
        <v>6169</v>
      </c>
      <c r="BF5356" t="s">
        <v>6170</v>
      </c>
      <c r="BG5356">
        <v>0</v>
      </c>
      <c r="BH5356" t="s">
        <v>6171</v>
      </c>
      <c r="BI5356">
        <v>6</v>
      </c>
      <c r="BJ5356" t="s">
        <v>6172</v>
      </c>
      <c r="BK5356">
        <v>0</v>
      </c>
      <c r="BL5356">
        <v>59</v>
      </c>
      <c r="BM5356" s="3">
        <f t="shared" si="755"/>
        <v>0.84745762711864403</v>
      </c>
    </row>
    <row r="5357" spans="1:65">
      <c r="A5357" t="s">
        <v>5498</v>
      </c>
      <c r="B5357" s="2">
        <v>45982</v>
      </c>
      <c r="C5357" t="s">
        <v>4641</v>
      </c>
      <c r="D5357" t="s">
        <v>5143</v>
      </c>
      <c r="E5357">
        <v>11</v>
      </c>
      <c r="F5357" t="s">
        <v>72</v>
      </c>
      <c r="G5357" t="s">
        <v>50</v>
      </c>
      <c r="H5357" t="s">
        <v>119</v>
      </c>
      <c r="I5357" t="s">
        <v>74</v>
      </c>
      <c r="J5357" t="s">
        <v>65</v>
      </c>
      <c r="K5357" t="s">
        <v>75</v>
      </c>
      <c r="L5357" t="s">
        <v>55</v>
      </c>
      <c r="M5357" t="s">
        <v>56</v>
      </c>
      <c r="N5357" t="s">
        <v>57</v>
      </c>
      <c r="O5357" t="s">
        <v>58</v>
      </c>
      <c r="P5357">
        <v>47</v>
      </c>
      <c r="Q5357">
        <v>49</v>
      </c>
      <c r="R5357">
        <v>50</v>
      </c>
      <c r="S5357">
        <v>1</v>
      </c>
      <c r="T5357">
        <f t="shared" si="747"/>
        <v>49</v>
      </c>
      <c r="U5357">
        <v>46</v>
      </c>
      <c r="V5357">
        <f t="shared" si="748"/>
        <v>3</v>
      </c>
      <c r="W5357" s="3">
        <f t="shared" si="749"/>
        <v>0.02</v>
      </c>
      <c r="X5357">
        <v>27</v>
      </c>
      <c r="Y5357" s="4">
        <v>3.9</v>
      </c>
      <c r="Z5357" s="4">
        <v>1.6</v>
      </c>
      <c r="AA5357" s="5">
        <v>52096.46</v>
      </c>
      <c r="AB5357" s="5">
        <f t="shared" si="750"/>
        <v>2396437.16</v>
      </c>
      <c r="AC5357" s="5">
        <v>34730.93</v>
      </c>
      <c r="AD5357" s="5">
        <f t="shared" si="751"/>
        <v>1736546.5</v>
      </c>
      <c r="AE5357" s="5">
        <v>110365.84</v>
      </c>
      <c r="AF5357" s="5">
        <v>31949.31</v>
      </c>
      <c r="AG5357" s="5">
        <v>9647.99</v>
      </c>
      <c r="AH5357" s="5">
        <v>2320</v>
      </c>
      <c r="AI5357" s="5">
        <v>4600</v>
      </c>
      <c r="AJ5357">
        <v>0</v>
      </c>
      <c r="AK5357" s="5">
        <v>0</v>
      </c>
      <c r="AL5357" s="5">
        <v>3073.57</v>
      </c>
      <c r="AM5357" s="5">
        <v>28977.33</v>
      </c>
      <c r="AN5357">
        <v>4</v>
      </c>
      <c r="AO5357">
        <v>2</v>
      </c>
      <c r="AP5357" t="str">
        <f t="shared" si="752"/>
        <v>Yes</v>
      </c>
      <c r="AQ5357">
        <v>1</v>
      </c>
      <c r="AR5357" s="5">
        <f t="shared" si="753"/>
        <v>1927480.54</v>
      </c>
      <c r="AS5357" s="5">
        <f t="shared" si="754"/>
        <v>468956.62</v>
      </c>
      <c r="AT5357" t="s">
        <v>59</v>
      </c>
      <c r="AU5357" t="s">
        <v>6164</v>
      </c>
      <c r="AV5357" t="s">
        <v>6165</v>
      </c>
      <c r="AW5357" t="s">
        <v>6166</v>
      </c>
      <c r="AX5357" t="s">
        <v>6184</v>
      </c>
      <c r="AY5357">
        <v>47</v>
      </c>
      <c r="AZ5357">
        <v>0</v>
      </c>
      <c r="BA5357">
        <v>22</v>
      </c>
      <c r="BB5357" t="s">
        <v>6180</v>
      </c>
      <c r="BC5357">
        <v>0</v>
      </c>
      <c r="BD5357">
        <v>0</v>
      </c>
      <c r="BE5357" t="s">
        <v>6169</v>
      </c>
      <c r="BF5357" t="s">
        <v>6170</v>
      </c>
      <c r="BG5357">
        <v>1</v>
      </c>
      <c r="BH5357" t="s">
        <v>6179</v>
      </c>
      <c r="BI5357">
        <v>23</v>
      </c>
      <c r="BJ5357" t="s">
        <v>6172</v>
      </c>
      <c r="BK5357">
        <v>0</v>
      </c>
      <c r="BL5357">
        <v>58</v>
      </c>
      <c r="BM5357" s="3">
        <f t="shared" si="755"/>
        <v>0.86206896551724133</v>
      </c>
    </row>
    <row r="5358" spans="1:65">
      <c r="A5358" t="s">
        <v>5499</v>
      </c>
      <c r="B5358" s="2">
        <v>45982</v>
      </c>
      <c r="C5358" t="s">
        <v>4641</v>
      </c>
      <c r="D5358" t="s">
        <v>5143</v>
      </c>
      <c r="E5358">
        <v>11</v>
      </c>
      <c r="F5358" t="s">
        <v>72</v>
      </c>
      <c r="G5358" t="s">
        <v>50</v>
      </c>
      <c r="H5358" t="s">
        <v>138</v>
      </c>
      <c r="I5358" t="s">
        <v>64</v>
      </c>
      <c r="J5358" t="s">
        <v>65</v>
      </c>
      <c r="K5358" t="s">
        <v>75</v>
      </c>
      <c r="L5358" t="s">
        <v>67</v>
      </c>
      <c r="M5358" t="s">
        <v>56</v>
      </c>
      <c r="N5358" t="s">
        <v>69</v>
      </c>
      <c r="O5358" t="s">
        <v>120</v>
      </c>
      <c r="P5358">
        <v>53</v>
      </c>
      <c r="Q5358">
        <v>56</v>
      </c>
      <c r="R5358">
        <v>58</v>
      </c>
      <c r="S5358">
        <v>1</v>
      </c>
      <c r="T5358">
        <f t="shared" si="747"/>
        <v>57</v>
      </c>
      <c r="U5358">
        <v>50</v>
      </c>
      <c r="V5358">
        <f t="shared" si="748"/>
        <v>7</v>
      </c>
      <c r="W5358" s="3">
        <f t="shared" si="749"/>
        <v>1.7241379310344827E-2</v>
      </c>
      <c r="X5358">
        <v>28</v>
      </c>
      <c r="Y5358" s="4">
        <v>3.5</v>
      </c>
      <c r="Z5358" s="4">
        <v>2.2999999999999998</v>
      </c>
      <c r="AA5358" s="5">
        <v>51638.66</v>
      </c>
      <c r="AB5358" s="5">
        <f t="shared" si="750"/>
        <v>2581933</v>
      </c>
      <c r="AC5358" s="5">
        <v>33784.910000000003</v>
      </c>
      <c r="AD5358" s="5">
        <f t="shared" si="751"/>
        <v>1959524.78</v>
      </c>
      <c r="AE5358" s="5">
        <v>124119.65</v>
      </c>
      <c r="AF5358" s="5">
        <v>36387.29</v>
      </c>
      <c r="AG5358" s="5">
        <v>9300.2999999999993</v>
      </c>
      <c r="AH5358" s="5">
        <v>3335</v>
      </c>
      <c r="AI5358" s="5">
        <v>4600</v>
      </c>
      <c r="AJ5358">
        <v>0</v>
      </c>
      <c r="AK5358" s="5">
        <v>0</v>
      </c>
      <c r="AL5358" s="5">
        <v>7223.48</v>
      </c>
      <c r="AM5358" s="5">
        <v>35195.980000000003</v>
      </c>
      <c r="AN5358">
        <v>4</v>
      </c>
      <c r="AO5358">
        <v>5</v>
      </c>
      <c r="AP5358" t="str">
        <f t="shared" si="752"/>
        <v>No</v>
      </c>
      <c r="AQ5358">
        <v>2</v>
      </c>
      <c r="AR5358" s="5">
        <f t="shared" si="753"/>
        <v>2179686.48</v>
      </c>
      <c r="AS5358" s="5">
        <f t="shared" si="754"/>
        <v>402246.52</v>
      </c>
      <c r="AT5358" t="s">
        <v>59</v>
      </c>
      <c r="AU5358" t="s">
        <v>6164</v>
      </c>
      <c r="AV5358" t="s">
        <v>6165</v>
      </c>
      <c r="AW5358" t="s">
        <v>6166</v>
      </c>
      <c r="AX5358" t="s">
        <v>6184</v>
      </c>
      <c r="AY5358">
        <v>55</v>
      </c>
      <c r="AZ5358">
        <v>0</v>
      </c>
      <c r="BA5358">
        <v>39</v>
      </c>
      <c r="BB5358" t="s">
        <v>6180</v>
      </c>
      <c r="BC5358">
        <v>0</v>
      </c>
      <c r="BD5358">
        <v>1</v>
      </c>
      <c r="BE5358" t="s">
        <v>6188</v>
      </c>
      <c r="BF5358" t="s">
        <v>6170</v>
      </c>
      <c r="BG5358">
        <v>1</v>
      </c>
      <c r="BH5358" t="s">
        <v>6186</v>
      </c>
      <c r="BI5358">
        <v>24</v>
      </c>
      <c r="BJ5358" t="s">
        <v>6172</v>
      </c>
      <c r="BK5358">
        <v>0</v>
      </c>
      <c r="BL5358">
        <v>66</v>
      </c>
      <c r="BM5358" s="3">
        <f t="shared" si="755"/>
        <v>0.87878787878787878</v>
      </c>
    </row>
    <row r="5359" spans="1:65">
      <c r="A5359" t="s">
        <v>5500</v>
      </c>
      <c r="B5359" s="2">
        <v>45982</v>
      </c>
      <c r="C5359" t="s">
        <v>4641</v>
      </c>
      <c r="D5359" t="s">
        <v>5143</v>
      </c>
      <c r="E5359">
        <v>11</v>
      </c>
      <c r="F5359" t="s">
        <v>72</v>
      </c>
      <c r="G5359" t="s">
        <v>50</v>
      </c>
      <c r="H5359" t="s">
        <v>179</v>
      </c>
      <c r="I5359" t="s">
        <v>74</v>
      </c>
      <c r="J5359" t="s">
        <v>53</v>
      </c>
      <c r="K5359" t="s">
        <v>66</v>
      </c>
      <c r="L5359" t="s">
        <v>87</v>
      </c>
      <c r="M5359" t="s">
        <v>56</v>
      </c>
      <c r="N5359" t="s">
        <v>57</v>
      </c>
      <c r="O5359" t="s">
        <v>82</v>
      </c>
      <c r="P5359">
        <v>51</v>
      </c>
      <c r="Q5359">
        <v>54</v>
      </c>
      <c r="R5359">
        <v>56</v>
      </c>
      <c r="S5359">
        <v>1</v>
      </c>
      <c r="T5359">
        <f t="shared" si="747"/>
        <v>55</v>
      </c>
      <c r="U5359">
        <v>49</v>
      </c>
      <c r="V5359">
        <f t="shared" si="748"/>
        <v>6</v>
      </c>
      <c r="W5359" s="3">
        <f t="shared" si="749"/>
        <v>1.7857142857142856E-2</v>
      </c>
      <c r="X5359">
        <v>15</v>
      </c>
      <c r="Y5359" s="4">
        <v>2.2999999999999998</v>
      </c>
      <c r="Z5359" s="4">
        <v>1.6</v>
      </c>
      <c r="AA5359" s="5">
        <v>33480.720000000001</v>
      </c>
      <c r="AB5359" s="5">
        <f t="shared" si="750"/>
        <v>1640555.28</v>
      </c>
      <c r="AC5359" s="5">
        <v>24161.25</v>
      </c>
      <c r="AD5359" s="5">
        <f t="shared" si="751"/>
        <v>1353030</v>
      </c>
      <c r="AE5359" s="5">
        <v>96039.61</v>
      </c>
      <c r="AF5359" s="5">
        <v>23866.45</v>
      </c>
      <c r="AG5359" s="5">
        <v>8085.25</v>
      </c>
      <c r="AH5359" s="5">
        <v>2320</v>
      </c>
      <c r="AI5359" s="5">
        <v>3200</v>
      </c>
      <c r="AJ5359">
        <v>0</v>
      </c>
      <c r="AK5359" s="5">
        <v>0</v>
      </c>
      <c r="AL5359" s="5">
        <v>4186.82</v>
      </c>
      <c r="AM5359" s="5">
        <v>38650.86</v>
      </c>
      <c r="AN5359">
        <v>4</v>
      </c>
      <c r="AO5359">
        <v>6</v>
      </c>
      <c r="AP5359" t="str">
        <f t="shared" si="752"/>
        <v>No</v>
      </c>
      <c r="AQ5359">
        <v>3</v>
      </c>
      <c r="AR5359" s="5">
        <f t="shared" si="753"/>
        <v>1529378.99</v>
      </c>
      <c r="AS5359" s="5">
        <f t="shared" si="754"/>
        <v>111176.29</v>
      </c>
      <c r="AT5359" t="s">
        <v>59</v>
      </c>
      <c r="AU5359" t="s">
        <v>6164</v>
      </c>
      <c r="AV5359" t="s">
        <v>6165</v>
      </c>
      <c r="AW5359" t="s">
        <v>6166</v>
      </c>
      <c r="AX5359" t="s">
        <v>6184</v>
      </c>
      <c r="AY5359">
        <v>56</v>
      </c>
      <c r="AZ5359">
        <v>3</v>
      </c>
      <c r="BA5359">
        <v>33</v>
      </c>
      <c r="BB5359" t="s">
        <v>6185</v>
      </c>
      <c r="BC5359">
        <v>0</v>
      </c>
      <c r="BD5359">
        <v>2</v>
      </c>
      <c r="BE5359" t="s">
        <v>6219</v>
      </c>
      <c r="BF5359" t="s">
        <v>6170</v>
      </c>
      <c r="BG5359">
        <v>0</v>
      </c>
      <c r="BH5359" t="s">
        <v>6171</v>
      </c>
      <c r="BI5359">
        <v>16</v>
      </c>
      <c r="BJ5359" t="s">
        <v>6172</v>
      </c>
      <c r="BK5359">
        <v>0</v>
      </c>
      <c r="BL5359">
        <v>73</v>
      </c>
      <c r="BM5359" s="3">
        <f t="shared" si="755"/>
        <v>0.76712328767123283</v>
      </c>
    </row>
    <row r="5360" spans="1:65">
      <c r="A5360" t="s">
        <v>5501</v>
      </c>
      <c r="B5360" s="2">
        <v>45982</v>
      </c>
      <c r="C5360" t="s">
        <v>4641</v>
      </c>
      <c r="D5360" t="s">
        <v>5143</v>
      </c>
      <c r="E5360">
        <v>11</v>
      </c>
      <c r="F5360" t="s">
        <v>72</v>
      </c>
      <c r="G5360" t="s">
        <v>62</v>
      </c>
      <c r="H5360" t="s">
        <v>155</v>
      </c>
      <c r="I5360" t="s">
        <v>64</v>
      </c>
      <c r="J5360" t="s">
        <v>81</v>
      </c>
      <c r="K5360" t="s">
        <v>75</v>
      </c>
      <c r="L5360" t="s">
        <v>55</v>
      </c>
      <c r="M5360" t="s">
        <v>68</v>
      </c>
      <c r="N5360" t="s">
        <v>69</v>
      </c>
      <c r="O5360" t="s">
        <v>70</v>
      </c>
      <c r="P5360">
        <v>32</v>
      </c>
      <c r="Q5360">
        <v>33</v>
      </c>
      <c r="R5360">
        <v>32</v>
      </c>
      <c r="S5360">
        <v>1</v>
      </c>
      <c r="T5360">
        <f t="shared" si="747"/>
        <v>31</v>
      </c>
      <c r="U5360">
        <v>31</v>
      </c>
      <c r="V5360">
        <f t="shared" si="748"/>
        <v>0</v>
      </c>
      <c r="W5360" s="3">
        <f t="shared" si="749"/>
        <v>3.125E-2</v>
      </c>
      <c r="X5360">
        <v>16</v>
      </c>
      <c r="Y5360" s="4">
        <v>1.1000000000000001</v>
      </c>
      <c r="Z5360" s="4">
        <v>0.8</v>
      </c>
      <c r="AA5360" s="5">
        <v>78054.350000000006</v>
      </c>
      <c r="AB5360" s="5">
        <f t="shared" si="750"/>
        <v>2419684.85</v>
      </c>
      <c r="AC5360" s="5">
        <v>50820.6</v>
      </c>
      <c r="AD5360" s="5">
        <f t="shared" si="751"/>
        <v>1626259.2</v>
      </c>
      <c r="AE5360" s="5">
        <v>93129.04</v>
      </c>
      <c r="AF5360" s="5">
        <v>27792.6</v>
      </c>
      <c r="AG5360" s="5">
        <v>8189.57</v>
      </c>
      <c r="AH5360" s="5">
        <v>1160</v>
      </c>
      <c r="AI5360" s="5">
        <v>6800</v>
      </c>
      <c r="AJ5360">
        <v>0</v>
      </c>
      <c r="AK5360" s="5">
        <v>0</v>
      </c>
      <c r="AL5360" s="5">
        <v>0</v>
      </c>
      <c r="AM5360" s="5">
        <v>20933.259999999998</v>
      </c>
      <c r="AN5360">
        <v>4</v>
      </c>
      <c r="AO5360">
        <v>4</v>
      </c>
      <c r="AP5360" t="str">
        <f t="shared" si="752"/>
        <v>Yes</v>
      </c>
      <c r="AQ5360">
        <v>1</v>
      </c>
      <c r="AR5360" s="5">
        <f t="shared" si="753"/>
        <v>1784263.67</v>
      </c>
      <c r="AS5360" s="5">
        <f t="shared" si="754"/>
        <v>635421.18000000005</v>
      </c>
      <c r="AT5360" t="s">
        <v>116</v>
      </c>
      <c r="AU5360" t="s">
        <v>6164</v>
      </c>
      <c r="AV5360" t="s">
        <v>6165</v>
      </c>
      <c r="AW5360" t="s">
        <v>6166</v>
      </c>
      <c r="AX5360" t="s">
        <v>6167</v>
      </c>
      <c r="AY5360">
        <v>32</v>
      </c>
      <c r="AZ5360">
        <v>0</v>
      </c>
      <c r="BA5360">
        <v>0</v>
      </c>
      <c r="BB5360" t="s">
        <v>6168</v>
      </c>
      <c r="BC5360">
        <v>0</v>
      </c>
      <c r="BD5360">
        <v>0</v>
      </c>
      <c r="BE5360" t="s">
        <v>6169</v>
      </c>
      <c r="BF5360" t="s">
        <v>6170</v>
      </c>
      <c r="BG5360">
        <v>0</v>
      </c>
      <c r="BH5360" t="s">
        <v>6171</v>
      </c>
      <c r="BI5360">
        <v>7</v>
      </c>
      <c r="BJ5360" t="s">
        <v>6172</v>
      </c>
      <c r="BK5360">
        <v>0</v>
      </c>
      <c r="BL5360">
        <v>46</v>
      </c>
      <c r="BM5360" s="3">
        <f t="shared" si="755"/>
        <v>0.69565217391304346</v>
      </c>
    </row>
    <row r="5361" spans="1:65">
      <c r="A5361" t="s">
        <v>5502</v>
      </c>
      <c r="B5361" s="2">
        <v>45983</v>
      </c>
      <c r="C5361" t="s">
        <v>4641</v>
      </c>
      <c r="D5361" t="s">
        <v>5143</v>
      </c>
      <c r="E5361">
        <v>11</v>
      </c>
      <c r="F5361" t="s">
        <v>72</v>
      </c>
      <c r="G5361" t="s">
        <v>79</v>
      </c>
      <c r="H5361" t="s">
        <v>102</v>
      </c>
      <c r="I5361" t="s">
        <v>74</v>
      </c>
      <c r="J5361" t="s">
        <v>53</v>
      </c>
      <c r="K5361" t="s">
        <v>75</v>
      </c>
      <c r="L5361" t="s">
        <v>67</v>
      </c>
      <c r="M5361" t="s">
        <v>68</v>
      </c>
      <c r="N5361" t="s">
        <v>94</v>
      </c>
      <c r="O5361" t="s">
        <v>58</v>
      </c>
      <c r="P5361">
        <v>71</v>
      </c>
      <c r="Q5361">
        <v>73</v>
      </c>
      <c r="R5361">
        <v>74</v>
      </c>
      <c r="S5361">
        <v>3</v>
      </c>
      <c r="T5361">
        <f t="shared" si="747"/>
        <v>71</v>
      </c>
      <c r="U5361">
        <v>70</v>
      </c>
      <c r="V5361">
        <f t="shared" si="748"/>
        <v>1</v>
      </c>
      <c r="W5361" s="3">
        <f t="shared" si="749"/>
        <v>4.0540540540540543E-2</v>
      </c>
      <c r="X5361">
        <v>28</v>
      </c>
      <c r="Y5361" s="4">
        <v>2.9</v>
      </c>
      <c r="Z5361" s="4">
        <v>2</v>
      </c>
      <c r="AA5361" s="5">
        <v>36458.39</v>
      </c>
      <c r="AB5361" s="5">
        <f t="shared" si="750"/>
        <v>2552087.2999999998</v>
      </c>
      <c r="AC5361" s="5">
        <v>21814.87</v>
      </c>
      <c r="AD5361" s="5">
        <f t="shared" si="751"/>
        <v>1614300.38</v>
      </c>
      <c r="AE5361" s="5">
        <v>124878.43</v>
      </c>
      <c r="AF5361" s="5">
        <v>32665.45</v>
      </c>
      <c r="AG5361" s="5">
        <v>10085.09</v>
      </c>
      <c r="AH5361" s="5">
        <v>2900</v>
      </c>
      <c r="AI5361" s="5">
        <v>9600</v>
      </c>
      <c r="AJ5361">
        <v>1</v>
      </c>
      <c r="AK5361" s="5">
        <v>8211.7000000000007</v>
      </c>
      <c r="AL5361" s="5">
        <v>679.67</v>
      </c>
      <c r="AM5361" s="5">
        <v>53772.84</v>
      </c>
      <c r="AN5361">
        <v>4</v>
      </c>
      <c r="AO5361">
        <v>6</v>
      </c>
      <c r="AP5361" t="str">
        <f t="shared" si="752"/>
        <v>No</v>
      </c>
      <c r="AQ5361">
        <v>3</v>
      </c>
      <c r="AR5361" s="5">
        <f t="shared" si="753"/>
        <v>1857093.56</v>
      </c>
      <c r="AS5361" s="5">
        <f t="shared" si="754"/>
        <v>694993.74</v>
      </c>
      <c r="AT5361" t="s">
        <v>116</v>
      </c>
      <c r="AU5361" t="s">
        <v>6199</v>
      </c>
      <c r="AV5361" t="s">
        <v>6200</v>
      </c>
      <c r="AW5361" t="s">
        <v>6175</v>
      </c>
      <c r="AX5361" t="s">
        <v>6184</v>
      </c>
      <c r="AY5361">
        <v>71</v>
      </c>
      <c r="AZ5361">
        <v>0</v>
      </c>
      <c r="BA5361">
        <v>10</v>
      </c>
      <c r="BB5361" t="s">
        <v>6191</v>
      </c>
      <c r="BC5361">
        <v>0</v>
      </c>
      <c r="BD5361">
        <v>2</v>
      </c>
      <c r="BE5361" t="s">
        <v>6188</v>
      </c>
      <c r="BF5361" t="s">
        <v>6210</v>
      </c>
      <c r="BG5361">
        <v>0</v>
      </c>
      <c r="BH5361" t="s">
        <v>6171</v>
      </c>
      <c r="BI5361">
        <v>49</v>
      </c>
      <c r="BJ5361" t="s">
        <v>6172</v>
      </c>
      <c r="BK5361">
        <v>0</v>
      </c>
      <c r="BL5361">
        <v>77</v>
      </c>
      <c r="BM5361" s="3">
        <f t="shared" si="755"/>
        <v>0.96103896103896103</v>
      </c>
    </row>
    <row r="5362" spans="1:65">
      <c r="A5362" t="s">
        <v>5503</v>
      </c>
      <c r="B5362" s="2">
        <v>45983</v>
      </c>
      <c r="C5362" t="s">
        <v>4641</v>
      </c>
      <c r="D5362" t="s">
        <v>5143</v>
      </c>
      <c r="E5362">
        <v>11</v>
      </c>
      <c r="F5362" t="s">
        <v>61</v>
      </c>
      <c r="G5362" t="s">
        <v>62</v>
      </c>
      <c r="H5362" t="s">
        <v>96</v>
      </c>
      <c r="I5362" t="s">
        <v>64</v>
      </c>
      <c r="J5362" t="s">
        <v>53</v>
      </c>
      <c r="K5362" t="s">
        <v>54</v>
      </c>
      <c r="L5362" t="s">
        <v>55</v>
      </c>
      <c r="M5362" t="s">
        <v>56</v>
      </c>
      <c r="N5362" t="s">
        <v>76</v>
      </c>
      <c r="O5362" t="s">
        <v>70</v>
      </c>
      <c r="P5362">
        <v>61</v>
      </c>
      <c r="Q5362">
        <v>63</v>
      </c>
      <c r="R5362">
        <v>63</v>
      </c>
      <c r="S5362">
        <v>1</v>
      </c>
      <c r="T5362">
        <f t="shared" si="747"/>
        <v>62</v>
      </c>
      <c r="U5362">
        <v>58</v>
      </c>
      <c r="V5362">
        <f t="shared" si="748"/>
        <v>4</v>
      </c>
      <c r="W5362" s="3">
        <f t="shared" si="749"/>
        <v>1.5873015873015872E-2</v>
      </c>
      <c r="X5362">
        <v>27</v>
      </c>
      <c r="Y5362" s="4">
        <v>3.8</v>
      </c>
      <c r="Z5362" s="4">
        <v>1.4</v>
      </c>
      <c r="AA5362" s="5">
        <v>39358.410000000003</v>
      </c>
      <c r="AB5362" s="5">
        <f t="shared" si="750"/>
        <v>2282787.7799999998</v>
      </c>
      <c r="AC5362" s="5">
        <v>23397.599999999999</v>
      </c>
      <c r="AD5362" s="5">
        <f t="shared" si="751"/>
        <v>1474048.8</v>
      </c>
      <c r="AE5362" s="5">
        <v>102749.54</v>
      </c>
      <c r="AF5362" s="5">
        <v>28753.62</v>
      </c>
      <c r="AG5362" s="5">
        <v>9349.41</v>
      </c>
      <c r="AH5362" s="5">
        <v>2030</v>
      </c>
      <c r="AI5362" s="5">
        <v>3200</v>
      </c>
      <c r="AJ5362">
        <v>0</v>
      </c>
      <c r="AK5362" s="5">
        <v>0</v>
      </c>
      <c r="AL5362" s="5">
        <v>2658.15</v>
      </c>
      <c r="AM5362" s="5">
        <v>40571.64</v>
      </c>
      <c r="AN5362">
        <v>4</v>
      </c>
      <c r="AO5362">
        <v>5</v>
      </c>
      <c r="AP5362" t="str">
        <f t="shared" si="752"/>
        <v>No</v>
      </c>
      <c r="AQ5362">
        <v>3</v>
      </c>
      <c r="AR5362" s="5">
        <f t="shared" si="753"/>
        <v>1663361.16</v>
      </c>
      <c r="AS5362" s="5">
        <f t="shared" si="754"/>
        <v>619426.62</v>
      </c>
      <c r="AT5362" t="s">
        <v>59</v>
      </c>
      <c r="AU5362" t="s">
        <v>6164</v>
      </c>
      <c r="AV5362" t="s">
        <v>6165</v>
      </c>
      <c r="AW5362" t="s">
        <v>6166</v>
      </c>
      <c r="AX5362" t="s">
        <v>6184</v>
      </c>
      <c r="AY5362">
        <v>63</v>
      </c>
      <c r="AZ5362">
        <v>0</v>
      </c>
      <c r="BA5362">
        <v>27</v>
      </c>
      <c r="BB5362" t="s">
        <v>6180</v>
      </c>
      <c r="BC5362">
        <v>0</v>
      </c>
      <c r="BD5362">
        <v>1</v>
      </c>
      <c r="BE5362" t="s">
        <v>6196</v>
      </c>
      <c r="BF5362" t="s">
        <v>6170</v>
      </c>
      <c r="BG5362">
        <v>0</v>
      </c>
      <c r="BH5362" t="s">
        <v>6171</v>
      </c>
      <c r="BI5362">
        <v>53</v>
      </c>
      <c r="BJ5362" t="s">
        <v>6187</v>
      </c>
      <c r="BK5362">
        <v>0</v>
      </c>
      <c r="BL5362">
        <v>77</v>
      </c>
      <c r="BM5362" s="3">
        <f t="shared" si="755"/>
        <v>0.81818181818181823</v>
      </c>
    </row>
    <row r="5363" spans="1:65">
      <c r="A5363" t="s">
        <v>5504</v>
      </c>
      <c r="B5363" s="2">
        <v>45983</v>
      </c>
      <c r="C5363" t="s">
        <v>4641</v>
      </c>
      <c r="D5363" t="s">
        <v>5143</v>
      </c>
      <c r="E5363">
        <v>11</v>
      </c>
      <c r="F5363" t="s">
        <v>61</v>
      </c>
      <c r="G5363" t="s">
        <v>50</v>
      </c>
      <c r="H5363" t="s">
        <v>157</v>
      </c>
      <c r="I5363" t="s">
        <v>64</v>
      </c>
      <c r="J5363" t="s">
        <v>65</v>
      </c>
      <c r="K5363" t="s">
        <v>66</v>
      </c>
      <c r="L5363" t="s">
        <v>92</v>
      </c>
      <c r="M5363" t="s">
        <v>56</v>
      </c>
      <c r="N5363" t="s">
        <v>94</v>
      </c>
      <c r="O5363" t="s">
        <v>120</v>
      </c>
      <c r="P5363">
        <v>46</v>
      </c>
      <c r="Q5363">
        <v>46</v>
      </c>
      <c r="R5363">
        <v>47</v>
      </c>
      <c r="S5363">
        <v>1</v>
      </c>
      <c r="T5363">
        <f t="shared" si="747"/>
        <v>46</v>
      </c>
      <c r="U5363">
        <v>46</v>
      </c>
      <c r="V5363">
        <f t="shared" si="748"/>
        <v>0</v>
      </c>
      <c r="W5363" s="3">
        <f t="shared" si="749"/>
        <v>2.1276595744680851E-2</v>
      </c>
      <c r="X5363">
        <v>30</v>
      </c>
      <c r="Y5363" s="4">
        <v>8</v>
      </c>
      <c r="Z5363" s="4">
        <v>2.4</v>
      </c>
      <c r="AA5363" s="5">
        <v>48526.75</v>
      </c>
      <c r="AB5363" s="5">
        <f t="shared" si="750"/>
        <v>2232230.5</v>
      </c>
      <c r="AC5363" s="5">
        <v>34969.49</v>
      </c>
      <c r="AD5363" s="5">
        <f t="shared" si="751"/>
        <v>1643566.03</v>
      </c>
      <c r="AE5363" s="5">
        <v>100827.38</v>
      </c>
      <c r="AF5363" s="5">
        <v>29013.1</v>
      </c>
      <c r="AG5363" s="5">
        <v>9699.7099999999991</v>
      </c>
      <c r="AH5363" s="5">
        <v>3480</v>
      </c>
      <c r="AI5363" s="5">
        <v>4600</v>
      </c>
      <c r="AJ5363">
        <v>0</v>
      </c>
      <c r="AK5363" s="5">
        <v>0</v>
      </c>
      <c r="AL5363" s="5">
        <v>0</v>
      </c>
      <c r="AM5363" s="5">
        <v>32164.25</v>
      </c>
      <c r="AN5363">
        <v>4</v>
      </c>
      <c r="AO5363">
        <v>4</v>
      </c>
      <c r="AP5363" t="str">
        <f t="shared" si="752"/>
        <v>Yes</v>
      </c>
      <c r="AQ5363">
        <v>0</v>
      </c>
      <c r="AR5363" s="5">
        <f t="shared" si="753"/>
        <v>1823350.47</v>
      </c>
      <c r="AS5363" s="5">
        <f t="shared" si="754"/>
        <v>408880.03</v>
      </c>
      <c r="AT5363" t="s">
        <v>59</v>
      </c>
      <c r="AU5363" t="s">
        <v>6164</v>
      </c>
      <c r="AV5363" t="s">
        <v>6165</v>
      </c>
      <c r="AW5363" t="s">
        <v>6166</v>
      </c>
      <c r="AX5363" t="s">
        <v>6177</v>
      </c>
      <c r="AY5363">
        <v>49</v>
      </c>
      <c r="AZ5363">
        <v>1</v>
      </c>
      <c r="BA5363">
        <v>0</v>
      </c>
      <c r="BB5363" t="s">
        <v>6168</v>
      </c>
      <c r="BC5363">
        <v>0</v>
      </c>
      <c r="BD5363">
        <v>0</v>
      </c>
      <c r="BE5363" t="s">
        <v>6169</v>
      </c>
      <c r="BF5363" t="s">
        <v>6170</v>
      </c>
      <c r="BG5363">
        <v>1</v>
      </c>
      <c r="BH5363" t="s">
        <v>6179</v>
      </c>
      <c r="BI5363">
        <v>35</v>
      </c>
      <c r="BJ5363" t="s">
        <v>6172</v>
      </c>
      <c r="BK5363">
        <v>0</v>
      </c>
      <c r="BL5363">
        <v>65</v>
      </c>
      <c r="BM5363" s="3">
        <f t="shared" si="755"/>
        <v>0.72307692307692306</v>
      </c>
    </row>
    <row r="5364" spans="1:65">
      <c r="A5364" t="s">
        <v>5505</v>
      </c>
      <c r="B5364" s="2">
        <v>45983</v>
      </c>
      <c r="C5364" t="s">
        <v>4641</v>
      </c>
      <c r="D5364" t="s">
        <v>5143</v>
      </c>
      <c r="E5364">
        <v>11</v>
      </c>
      <c r="F5364" t="s">
        <v>61</v>
      </c>
      <c r="G5364" t="s">
        <v>79</v>
      </c>
      <c r="H5364" t="s">
        <v>84</v>
      </c>
      <c r="I5364" t="s">
        <v>52</v>
      </c>
      <c r="J5364" t="s">
        <v>65</v>
      </c>
      <c r="K5364" t="s">
        <v>66</v>
      </c>
      <c r="L5364" t="s">
        <v>87</v>
      </c>
      <c r="M5364" t="s">
        <v>56</v>
      </c>
      <c r="N5364" t="s">
        <v>109</v>
      </c>
      <c r="O5364" t="s">
        <v>70</v>
      </c>
      <c r="P5364">
        <v>52</v>
      </c>
      <c r="Q5364">
        <v>54</v>
      </c>
      <c r="R5364">
        <v>54</v>
      </c>
      <c r="S5364">
        <v>1</v>
      </c>
      <c r="T5364">
        <f t="shared" si="747"/>
        <v>53</v>
      </c>
      <c r="U5364">
        <v>51</v>
      </c>
      <c r="V5364">
        <f t="shared" si="748"/>
        <v>2</v>
      </c>
      <c r="W5364" s="3">
        <f t="shared" si="749"/>
        <v>1.8518518518518517E-2</v>
      </c>
      <c r="X5364">
        <v>28</v>
      </c>
      <c r="Y5364" s="4">
        <v>0</v>
      </c>
      <c r="Z5364" s="4">
        <v>1.3</v>
      </c>
      <c r="AA5364" s="5">
        <v>48875.13</v>
      </c>
      <c r="AB5364" s="5">
        <f t="shared" si="750"/>
        <v>2492631.63</v>
      </c>
      <c r="AC5364" s="5">
        <v>35842.879999999997</v>
      </c>
      <c r="AD5364" s="5">
        <f t="shared" si="751"/>
        <v>1935515.52</v>
      </c>
      <c r="AE5364" s="5">
        <v>123573.17</v>
      </c>
      <c r="AF5364" s="5">
        <v>34009.699999999997</v>
      </c>
      <c r="AG5364" s="5">
        <v>9204.52</v>
      </c>
      <c r="AH5364" s="5">
        <v>1885</v>
      </c>
      <c r="AI5364" s="5">
        <v>4600</v>
      </c>
      <c r="AJ5364">
        <v>0</v>
      </c>
      <c r="AK5364" s="5">
        <v>0</v>
      </c>
      <c r="AL5364" s="5">
        <v>2048.94</v>
      </c>
      <c r="AM5364" s="5">
        <v>82369.53</v>
      </c>
      <c r="AN5364">
        <v>8</v>
      </c>
      <c r="AO5364">
        <v>9</v>
      </c>
      <c r="AP5364" t="str">
        <f t="shared" si="752"/>
        <v>No</v>
      </c>
      <c r="AQ5364">
        <v>2</v>
      </c>
      <c r="AR5364" s="5">
        <f t="shared" si="753"/>
        <v>2193206.38</v>
      </c>
      <c r="AS5364" s="5">
        <f t="shared" si="754"/>
        <v>299425.25</v>
      </c>
      <c r="AT5364" t="s">
        <v>59</v>
      </c>
      <c r="AU5364" t="s">
        <v>6164</v>
      </c>
      <c r="AV5364" t="s">
        <v>6165</v>
      </c>
      <c r="AW5364" t="s">
        <v>6166</v>
      </c>
      <c r="AX5364" t="s">
        <v>6184</v>
      </c>
      <c r="AY5364">
        <v>55</v>
      </c>
      <c r="AZ5364">
        <v>3</v>
      </c>
      <c r="BA5364">
        <v>18</v>
      </c>
      <c r="BB5364" t="s">
        <v>6185</v>
      </c>
      <c r="BC5364">
        <v>1</v>
      </c>
      <c r="BD5364">
        <v>0</v>
      </c>
      <c r="BE5364" t="s">
        <v>6178</v>
      </c>
      <c r="BF5364" t="s">
        <v>6170</v>
      </c>
      <c r="BG5364">
        <v>1</v>
      </c>
      <c r="BH5364" t="s">
        <v>6186</v>
      </c>
      <c r="BI5364">
        <v>49</v>
      </c>
      <c r="BJ5364" t="s">
        <v>6172</v>
      </c>
      <c r="BK5364">
        <v>0</v>
      </c>
      <c r="BL5364">
        <v>59</v>
      </c>
      <c r="BM5364" s="3">
        <f t="shared" si="755"/>
        <v>0.9152542372881356</v>
      </c>
    </row>
    <row r="5365" spans="1:65">
      <c r="A5365" t="s">
        <v>5506</v>
      </c>
      <c r="B5365" s="2">
        <v>45983</v>
      </c>
      <c r="C5365" t="s">
        <v>4641</v>
      </c>
      <c r="D5365" t="s">
        <v>5143</v>
      </c>
      <c r="E5365">
        <v>11</v>
      </c>
      <c r="F5365" t="s">
        <v>78</v>
      </c>
      <c r="G5365" t="s">
        <v>50</v>
      </c>
      <c r="H5365" t="s">
        <v>181</v>
      </c>
      <c r="I5365" t="s">
        <v>74</v>
      </c>
      <c r="J5365" t="s">
        <v>65</v>
      </c>
      <c r="K5365" t="s">
        <v>75</v>
      </c>
      <c r="L5365" t="s">
        <v>55</v>
      </c>
      <c r="M5365" t="s">
        <v>56</v>
      </c>
      <c r="N5365" t="s">
        <v>57</v>
      </c>
      <c r="O5365" t="s">
        <v>70</v>
      </c>
      <c r="P5365">
        <v>52</v>
      </c>
      <c r="Q5365">
        <v>52</v>
      </c>
      <c r="R5365">
        <v>49</v>
      </c>
      <c r="S5365">
        <v>1</v>
      </c>
      <c r="T5365">
        <f t="shared" si="747"/>
        <v>48</v>
      </c>
      <c r="U5365">
        <v>48</v>
      </c>
      <c r="V5365">
        <f t="shared" si="748"/>
        <v>0</v>
      </c>
      <c r="W5365" s="3">
        <f t="shared" si="749"/>
        <v>2.0408163265306121E-2</v>
      </c>
      <c r="X5365">
        <v>32</v>
      </c>
      <c r="Y5365" s="4">
        <v>1.3</v>
      </c>
      <c r="Z5365" s="4">
        <v>0.9</v>
      </c>
      <c r="AA5365" s="5">
        <v>52143.199999999997</v>
      </c>
      <c r="AB5365" s="5">
        <f t="shared" si="750"/>
        <v>2502873.6</v>
      </c>
      <c r="AC5365" s="5">
        <v>35055.279999999999</v>
      </c>
      <c r="AD5365" s="5">
        <f t="shared" si="751"/>
        <v>1717708.72</v>
      </c>
      <c r="AE5365" s="5">
        <v>108398.32</v>
      </c>
      <c r="AF5365" s="5">
        <v>34318.9</v>
      </c>
      <c r="AG5365" s="5">
        <v>9541.7999999999993</v>
      </c>
      <c r="AH5365" s="5">
        <v>1305</v>
      </c>
      <c r="AI5365" s="5">
        <v>4600</v>
      </c>
      <c r="AJ5365">
        <v>0</v>
      </c>
      <c r="AK5365" s="5">
        <v>0</v>
      </c>
      <c r="AL5365" s="5">
        <v>0</v>
      </c>
      <c r="AM5365" s="5">
        <v>33605.22</v>
      </c>
      <c r="AN5365">
        <v>4</v>
      </c>
      <c r="AO5365">
        <v>4</v>
      </c>
      <c r="AP5365" t="str">
        <f t="shared" si="752"/>
        <v>Yes</v>
      </c>
      <c r="AQ5365">
        <v>1</v>
      </c>
      <c r="AR5365" s="5">
        <f t="shared" si="753"/>
        <v>1909477.96</v>
      </c>
      <c r="AS5365" s="5">
        <f t="shared" si="754"/>
        <v>593395.64</v>
      </c>
      <c r="AT5365" t="s">
        <v>59</v>
      </c>
      <c r="AU5365" t="s">
        <v>6164</v>
      </c>
      <c r="AV5365" t="s">
        <v>6165</v>
      </c>
      <c r="AW5365" t="s">
        <v>6166</v>
      </c>
      <c r="AX5365" t="s">
        <v>6167</v>
      </c>
      <c r="AY5365">
        <v>55</v>
      </c>
      <c r="AZ5365">
        <v>1</v>
      </c>
      <c r="BA5365">
        <v>0</v>
      </c>
      <c r="BB5365" t="s">
        <v>6168</v>
      </c>
      <c r="BC5365">
        <v>0</v>
      </c>
      <c r="BD5365">
        <v>0</v>
      </c>
      <c r="BE5365" t="s">
        <v>6169</v>
      </c>
      <c r="BF5365" t="s">
        <v>6170</v>
      </c>
      <c r="BG5365">
        <v>1</v>
      </c>
      <c r="BH5365" t="s">
        <v>6186</v>
      </c>
      <c r="BI5365">
        <v>30</v>
      </c>
      <c r="BJ5365" t="s">
        <v>6172</v>
      </c>
      <c r="BK5365">
        <v>0</v>
      </c>
      <c r="BL5365">
        <v>60</v>
      </c>
      <c r="BM5365" s="3">
        <f t="shared" si="755"/>
        <v>0.81666666666666665</v>
      </c>
    </row>
    <row r="5366" spans="1:65">
      <c r="A5366" t="s">
        <v>5507</v>
      </c>
      <c r="B5366" s="2">
        <v>45983</v>
      </c>
      <c r="C5366" t="s">
        <v>4641</v>
      </c>
      <c r="D5366" t="s">
        <v>5143</v>
      </c>
      <c r="E5366">
        <v>11</v>
      </c>
      <c r="F5366" t="s">
        <v>72</v>
      </c>
      <c r="G5366" t="s">
        <v>50</v>
      </c>
      <c r="H5366" t="s">
        <v>119</v>
      </c>
      <c r="I5366" t="s">
        <v>64</v>
      </c>
      <c r="J5366" t="s">
        <v>65</v>
      </c>
      <c r="K5366" t="s">
        <v>54</v>
      </c>
      <c r="L5366" t="s">
        <v>55</v>
      </c>
      <c r="M5366" t="s">
        <v>56</v>
      </c>
      <c r="N5366" t="s">
        <v>57</v>
      </c>
      <c r="O5366" t="s">
        <v>70</v>
      </c>
      <c r="P5366">
        <v>37</v>
      </c>
      <c r="Q5366">
        <v>38</v>
      </c>
      <c r="R5366">
        <v>39</v>
      </c>
      <c r="S5366">
        <v>0</v>
      </c>
      <c r="T5366">
        <f t="shared" si="747"/>
        <v>39</v>
      </c>
      <c r="U5366">
        <v>35</v>
      </c>
      <c r="V5366">
        <f t="shared" si="748"/>
        <v>4</v>
      </c>
      <c r="W5366" s="3">
        <f t="shared" si="749"/>
        <v>0</v>
      </c>
      <c r="X5366">
        <v>22</v>
      </c>
      <c r="Y5366" s="4">
        <v>3.5</v>
      </c>
      <c r="Z5366" s="4">
        <v>1</v>
      </c>
      <c r="AA5366" s="5">
        <v>56010.77</v>
      </c>
      <c r="AB5366" s="5">
        <f t="shared" si="750"/>
        <v>1960376.95</v>
      </c>
      <c r="AC5366" s="5">
        <v>34863.800000000003</v>
      </c>
      <c r="AD5366" s="5">
        <f t="shared" si="751"/>
        <v>1359688.2</v>
      </c>
      <c r="AE5366" s="5">
        <v>83350.070000000007</v>
      </c>
      <c r="AF5366" s="5">
        <v>24454.93</v>
      </c>
      <c r="AG5366" s="5">
        <v>8438.09</v>
      </c>
      <c r="AH5366" s="5">
        <v>1450</v>
      </c>
      <c r="AI5366" s="5">
        <v>0</v>
      </c>
      <c r="AJ5366">
        <v>0</v>
      </c>
      <c r="AK5366" s="5">
        <v>0</v>
      </c>
      <c r="AL5366" s="5">
        <v>3799.23</v>
      </c>
      <c r="AM5366" s="5">
        <v>21935.86</v>
      </c>
      <c r="AN5366">
        <v>4</v>
      </c>
      <c r="AO5366">
        <v>2</v>
      </c>
      <c r="AP5366" t="str">
        <f t="shared" si="752"/>
        <v>Yes</v>
      </c>
      <c r="AQ5366">
        <v>1</v>
      </c>
      <c r="AR5366" s="5">
        <f t="shared" si="753"/>
        <v>1503116.38</v>
      </c>
      <c r="AS5366" s="5">
        <f t="shared" si="754"/>
        <v>457260.57</v>
      </c>
      <c r="AT5366" t="s">
        <v>59</v>
      </c>
      <c r="AU5366" t="s">
        <v>6164</v>
      </c>
      <c r="AV5366" t="s">
        <v>6165</v>
      </c>
      <c r="AW5366" t="s">
        <v>6166</v>
      </c>
      <c r="AX5366" t="s">
        <v>6184</v>
      </c>
      <c r="AY5366">
        <v>39</v>
      </c>
      <c r="AZ5366">
        <v>0</v>
      </c>
      <c r="BA5366">
        <v>25</v>
      </c>
      <c r="BB5366" t="s">
        <v>6180</v>
      </c>
      <c r="BC5366">
        <v>0</v>
      </c>
      <c r="BD5366">
        <v>0</v>
      </c>
      <c r="BE5366" t="s">
        <v>6169</v>
      </c>
      <c r="BF5366" t="s">
        <v>6170</v>
      </c>
      <c r="BG5366">
        <v>0</v>
      </c>
      <c r="BH5366" t="s">
        <v>6171</v>
      </c>
      <c r="BI5366">
        <v>40</v>
      </c>
      <c r="BJ5366" t="s">
        <v>6172</v>
      </c>
      <c r="BK5366">
        <v>0</v>
      </c>
      <c r="BL5366">
        <v>59</v>
      </c>
      <c r="BM5366" s="3">
        <f t="shared" si="755"/>
        <v>0.66101694915254239</v>
      </c>
    </row>
    <row r="5367" spans="1:65">
      <c r="A5367" t="s">
        <v>5508</v>
      </c>
      <c r="B5367" s="2">
        <v>45983</v>
      </c>
      <c r="C5367" t="s">
        <v>4641</v>
      </c>
      <c r="D5367" t="s">
        <v>5143</v>
      </c>
      <c r="E5367">
        <v>11</v>
      </c>
      <c r="F5367" t="s">
        <v>78</v>
      </c>
      <c r="G5367" t="s">
        <v>79</v>
      </c>
      <c r="H5367" t="s">
        <v>136</v>
      </c>
      <c r="I5367" t="s">
        <v>74</v>
      </c>
      <c r="J5367" t="s">
        <v>65</v>
      </c>
      <c r="K5367" t="s">
        <v>75</v>
      </c>
      <c r="L5367" t="s">
        <v>92</v>
      </c>
      <c r="M5367" t="s">
        <v>56</v>
      </c>
      <c r="N5367" t="s">
        <v>109</v>
      </c>
      <c r="O5367" t="s">
        <v>70</v>
      </c>
      <c r="P5367">
        <v>50</v>
      </c>
      <c r="Q5367">
        <v>53</v>
      </c>
      <c r="R5367">
        <v>50</v>
      </c>
      <c r="S5367">
        <v>1</v>
      </c>
      <c r="T5367">
        <f t="shared" si="747"/>
        <v>49</v>
      </c>
      <c r="U5367">
        <v>49</v>
      </c>
      <c r="V5367">
        <f t="shared" si="748"/>
        <v>0</v>
      </c>
      <c r="W5367" s="3">
        <f t="shared" si="749"/>
        <v>0.02</v>
      </c>
      <c r="X5367">
        <v>30</v>
      </c>
      <c r="Y5367" s="4">
        <v>4.7</v>
      </c>
      <c r="Z5367" s="4">
        <v>1.7</v>
      </c>
      <c r="AA5367" s="5">
        <v>52489.73</v>
      </c>
      <c r="AB5367" s="5">
        <f t="shared" si="750"/>
        <v>2571996.77</v>
      </c>
      <c r="AC5367" s="5">
        <v>35129.550000000003</v>
      </c>
      <c r="AD5367" s="5">
        <f t="shared" si="751"/>
        <v>1756477.5</v>
      </c>
      <c r="AE5367" s="5">
        <v>110997.62</v>
      </c>
      <c r="AF5367" s="5">
        <v>34576.39</v>
      </c>
      <c r="AG5367" s="5">
        <v>9104.2999999999993</v>
      </c>
      <c r="AH5367" s="5">
        <v>2465</v>
      </c>
      <c r="AI5367" s="5">
        <v>4600</v>
      </c>
      <c r="AJ5367">
        <v>0</v>
      </c>
      <c r="AK5367" s="5">
        <v>0</v>
      </c>
      <c r="AL5367" s="5">
        <v>0</v>
      </c>
      <c r="AM5367" s="5">
        <v>70398.98</v>
      </c>
      <c r="AN5367">
        <v>8</v>
      </c>
      <c r="AO5367">
        <v>7</v>
      </c>
      <c r="AP5367" t="str">
        <f t="shared" si="752"/>
        <v>Yes</v>
      </c>
      <c r="AQ5367">
        <v>1</v>
      </c>
      <c r="AR5367" s="5">
        <f t="shared" si="753"/>
        <v>1988619.79</v>
      </c>
      <c r="AS5367" s="5">
        <f t="shared" si="754"/>
        <v>583376.98</v>
      </c>
      <c r="AT5367" t="s">
        <v>59</v>
      </c>
      <c r="AU5367" t="s">
        <v>6164</v>
      </c>
      <c r="AV5367" t="s">
        <v>6165</v>
      </c>
      <c r="AW5367" t="s">
        <v>6166</v>
      </c>
      <c r="AX5367" t="s">
        <v>6167</v>
      </c>
      <c r="AY5367">
        <v>50</v>
      </c>
      <c r="AZ5367">
        <v>0</v>
      </c>
      <c r="BA5367">
        <v>0</v>
      </c>
      <c r="BB5367" t="s">
        <v>6168</v>
      </c>
      <c r="BC5367">
        <v>0</v>
      </c>
      <c r="BD5367">
        <v>0</v>
      </c>
      <c r="BE5367" t="s">
        <v>6169</v>
      </c>
      <c r="BF5367" t="s">
        <v>6170</v>
      </c>
      <c r="BG5367">
        <v>1</v>
      </c>
      <c r="BH5367" t="s">
        <v>6179</v>
      </c>
      <c r="BI5367">
        <v>21</v>
      </c>
      <c r="BJ5367" t="s">
        <v>6172</v>
      </c>
      <c r="BK5367">
        <v>0</v>
      </c>
      <c r="BL5367">
        <v>58</v>
      </c>
      <c r="BM5367" s="3">
        <f t="shared" si="755"/>
        <v>0.86206896551724133</v>
      </c>
    </row>
    <row r="5368" spans="1:65">
      <c r="A5368" t="s">
        <v>5509</v>
      </c>
      <c r="B5368" s="2">
        <v>45983</v>
      </c>
      <c r="C5368" t="s">
        <v>4641</v>
      </c>
      <c r="D5368" t="s">
        <v>5143</v>
      </c>
      <c r="E5368">
        <v>11</v>
      </c>
      <c r="F5368" t="s">
        <v>78</v>
      </c>
      <c r="G5368" t="s">
        <v>79</v>
      </c>
      <c r="H5368" t="s">
        <v>113</v>
      </c>
      <c r="I5368" t="s">
        <v>74</v>
      </c>
      <c r="J5368" t="s">
        <v>81</v>
      </c>
      <c r="K5368" t="s">
        <v>66</v>
      </c>
      <c r="L5368" t="s">
        <v>67</v>
      </c>
      <c r="M5368" t="s">
        <v>68</v>
      </c>
      <c r="N5368" t="s">
        <v>57</v>
      </c>
      <c r="O5368" t="s">
        <v>82</v>
      </c>
      <c r="P5368">
        <v>37</v>
      </c>
      <c r="Q5368">
        <v>38</v>
      </c>
      <c r="R5368">
        <v>36</v>
      </c>
      <c r="S5368">
        <v>3</v>
      </c>
      <c r="T5368">
        <f t="shared" si="747"/>
        <v>33</v>
      </c>
      <c r="U5368">
        <v>33</v>
      </c>
      <c r="V5368">
        <f t="shared" si="748"/>
        <v>0</v>
      </c>
      <c r="W5368" s="3">
        <f t="shared" si="749"/>
        <v>8.3333333333333329E-2</v>
      </c>
      <c r="X5368">
        <v>20</v>
      </c>
      <c r="Y5368" s="4">
        <v>4.8</v>
      </c>
      <c r="Z5368" s="4">
        <v>1.2</v>
      </c>
      <c r="AA5368" s="5">
        <v>72820.89</v>
      </c>
      <c r="AB5368" s="5">
        <f t="shared" si="750"/>
        <v>2403089.37</v>
      </c>
      <c r="AC5368" s="5">
        <v>49693.81</v>
      </c>
      <c r="AD5368" s="5">
        <f t="shared" si="751"/>
        <v>1788977.16</v>
      </c>
      <c r="AE5368" s="5">
        <v>111000.99</v>
      </c>
      <c r="AF5368" s="5">
        <v>33445.71</v>
      </c>
      <c r="AG5368" s="5">
        <v>9166.09</v>
      </c>
      <c r="AH5368" s="5">
        <v>1740</v>
      </c>
      <c r="AI5368" s="5">
        <v>25962.959999999999</v>
      </c>
      <c r="AJ5368">
        <v>1</v>
      </c>
      <c r="AK5368" s="5">
        <v>21058.94</v>
      </c>
      <c r="AL5368" s="5">
        <v>0</v>
      </c>
      <c r="AM5368" s="5">
        <v>29928.87</v>
      </c>
      <c r="AN5368">
        <v>4</v>
      </c>
      <c r="AO5368">
        <v>8</v>
      </c>
      <c r="AP5368" t="str">
        <f t="shared" si="752"/>
        <v>No</v>
      </c>
      <c r="AQ5368">
        <v>3</v>
      </c>
      <c r="AR5368" s="5">
        <f t="shared" si="753"/>
        <v>2021280.72</v>
      </c>
      <c r="AS5368" s="5">
        <f t="shared" si="754"/>
        <v>381808.65</v>
      </c>
      <c r="AT5368" t="s">
        <v>1641</v>
      </c>
      <c r="AU5368" t="s">
        <v>6199</v>
      </c>
      <c r="AV5368" t="s">
        <v>6200</v>
      </c>
      <c r="AW5368" t="s">
        <v>6175</v>
      </c>
      <c r="AX5368" t="s">
        <v>6167</v>
      </c>
      <c r="AY5368">
        <v>38</v>
      </c>
      <c r="AZ5368">
        <v>0</v>
      </c>
      <c r="BA5368">
        <v>0</v>
      </c>
      <c r="BB5368" t="s">
        <v>6168</v>
      </c>
      <c r="BC5368">
        <v>1</v>
      </c>
      <c r="BD5368">
        <v>3</v>
      </c>
      <c r="BE5368" t="s">
        <v>6219</v>
      </c>
      <c r="BF5368" t="s">
        <v>6210</v>
      </c>
      <c r="BG5368">
        <v>1</v>
      </c>
      <c r="BH5368" t="s">
        <v>6179</v>
      </c>
      <c r="BI5368">
        <v>50</v>
      </c>
      <c r="BJ5368" t="s">
        <v>6172</v>
      </c>
      <c r="BK5368">
        <v>0</v>
      </c>
      <c r="BL5368">
        <v>46</v>
      </c>
      <c r="BM5368" s="3">
        <f t="shared" si="755"/>
        <v>0.78260869565217395</v>
      </c>
    </row>
    <row r="5369" spans="1:65">
      <c r="A5369" t="s">
        <v>5510</v>
      </c>
      <c r="B5369" s="2">
        <v>45984</v>
      </c>
      <c r="C5369" t="s">
        <v>4641</v>
      </c>
      <c r="D5369" t="s">
        <v>5143</v>
      </c>
      <c r="E5369">
        <v>11</v>
      </c>
      <c r="F5369" t="s">
        <v>49</v>
      </c>
      <c r="G5369" t="s">
        <v>50</v>
      </c>
      <c r="H5369" t="s">
        <v>51</v>
      </c>
      <c r="I5369" t="s">
        <v>52</v>
      </c>
      <c r="J5369" t="s">
        <v>53</v>
      </c>
      <c r="K5369" t="s">
        <v>75</v>
      </c>
      <c r="L5369" t="s">
        <v>67</v>
      </c>
      <c r="M5369" t="s">
        <v>56</v>
      </c>
      <c r="N5369" t="s">
        <v>57</v>
      </c>
      <c r="O5369" t="s">
        <v>70</v>
      </c>
      <c r="P5369">
        <v>56</v>
      </c>
      <c r="Q5369">
        <v>59</v>
      </c>
      <c r="R5369">
        <v>58</v>
      </c>
      <c r="S5369">
        <v>2</v>
      </c>
      <c r="T5369">
        <f t="shared" si="747"/>
        <v>56</v>
      </c>
      <c r="U5369">
        <v>55</v>
      </c>
      <c r="V5369">
        <f t="shared" si="748"/>
        <v>1</v>
      </c>
      <c r="W5369" s="3">
        <f t="shared" si="749"/>
        <v>3.4482758620689655E-2</v>
      </c>
      <c r="X5369">
        <v>33</v>
      </c>
      <c r="Y5369" s="4">
        <v>3.9</v>
      </c>
      <c r="Z5369" s="4">
        <v>1.8</v>
      </c>
      <c r="AA5369" s="5">
        <v>35897.24</v>
      </c>
      <c r="AB5369" s="5">
        <f t="shared" si="750"/>
        <v>1974348.2</v>
      </c>
      <c r="AC5369" s="5">
        <v>22806.32</v>
      </c>
      <c r="AD5369" s="5">
        <f t="shared" si="751"/>
        <v>1322766.56</v>
      </c>
      <c r="AE5369" s="5">
        <v>105002.42</v>
      </c>
      <c r="AF5369" s="5">
        <v>26271.73</v>
      </c>
      <c r="AG5369" s="5">
        <v>9655.02</v>
      </c>
      <c r="AH5369" s="5">
        <v>2610</v>
      </c>
      <c r="AI5369" s="5">
        <v>6400</v>
      </c>
      <c r="AJ5369">
        <v>0</v>
      </c>
      <c r="AK5369" s="5">
        <v>0</v>
      </c>
      <c r="AL5369" s="5">
        <v>645.98</v>
      </c>
      <c r="AM5369" s="5">
        <v>34621.919999999998</v>
      </c>
      <c r="AN5369">
        <v>4</v>
      </c>
      <c r="AO5369">
        <v>3</v>
      </c>
      <c r="AP5369" t="str">
        <f t="shared" si="752"/>
        <v>Yes</v>
      </c>
      <c r="AQ5369">
        <v>0</v>
      </c>
      <c r="AR5369" s="5">
        <f t="shared" si="753"/>
        <v>1507973.63</v>
      </c>
      <c r="AS5369" s="5">
        <f t="shared" si="754"/>
        <v>466374.57</v>
      </c>
      <c r="AT5369" t="s">
        <v>116</v>
      </c>
      <c r="AU5369" t="s">
        <v>6164</v>
      </c>
      <c r="AV5369" t="s">
        <v>6165</v>
      </c>
      <c r="AW5369" t="s">
        <v>6166</v>
      </c>
      <c r="AX5369" t="s">
        <v>6167</v>
      </c>
      <c r="AY5369">
        <v>58</v>
      </c>
      <c r="AZ5369">
        <v>2</v>
      </c>
      <c r="BA5369">
        <v>14</v>
      </c>
      <c r="BB5369" t="s">
        <v>6185</v>
      </c>
      <c r="BC5369">
        <v>0</v>
      </c>
      <c r="BD5369">
        <v>0</v>
      </c>
      <c r="BE5369" t="s">
        <v>6169</v>
      </c>
      <c r="BF5369" t="s">
        <v>6170</v>
      </c>
      <c r="BG5369">
        <v>1</v>
      </c>
      <c r="BH5369" t="s">
        <v>6179</v>
      </c>
      <c r="BI5369">
        <v>48</v>
      </c>
      <c r="BJ5369" t="s">
        <v>6172</v>
      </c>
      <c r="BK5369">
        <v>0</v>
      </c>
      <c r="BL5369">
        <v>70</v>
      </c>
      <c r="BM5369" s="3">
        <f t="shared" si="755"/>
        <v>0.82857142857142863</v>
      </c>
    </row>
    <row r="5370" spans="1:65">
      <c r="A5370" t="s">
        <v>5511</v>
      </c>
      <c r="B5370" s="2">
        <v>45984</v>
      </c>
      <c r="C5370" t="s">
        <v>4641</v>
      </c>
      <c r="D5370" t="s">
        <v>5143</v>
      </c>
      <c r="E5370">
        <v>11</v>
      </c>
      <c r="F5370" t="s">
        <v>61</v>
      </c>
      <c r="G5370" t="s">
        <v>50</v>
      </c>
      <c r="H5370" t="s">
        <v>157</v>
      </c>
      <c r="I5370" t="s">
        <v>52</v>
      </c>
      <c r="J5370" t="s">
        <v>81</v>
      </c>
      <c r="K5370" t="s">
        <v>66</v>
      </c>
      <c r="L5370" t="s">
        <v>87</v>
      </c>
      <c r="M5370" t="s">
        <v>56</v>
      </c>
      <c r="N5370" t="s">
        <v>76</v>
      </c>
      <c r="O5370" t="s">
        <v>82</v>
      </c>
      <c r="P5370">
        <v>39</v>
      </c>
      <c r="Q5370">
        <v>42</v>
      </c>
      <c r="R5370">
        <v>40</v>
      </c>
      <c r="S5370">
        <v>1</v>
      </c>
      <c r="T5370">
        <f t="shared" si="747"/>
        <v>39</v>
      </c>
      <c r="U5370">
        <v>38</v>
      </c>
      <c r="V5370">
        <f t="shared" si="748"/>
        <v>1</v>
      </c>
      <c r="W5370" s="3">
        <f t="shared" si="749"/>
        <v>2.5000000000000001E-2</v>
      </c>
      <c r="X5370">
        <v>36</v>
      </c>
      <c r="Y5370" s="4">
        <v>3.2</v>
      </c>
      <c r="Z5370" s="4">
        <v>2.2999999999999998</v>
      </c>
      <c r="AA5370" s="5">
        <v>73902.58</v>
      </c>
      <c r="AB5370" s="5">
        <f t="shared" si="750"/>
        <v>2808298.04</v>
      </c>
      <c r="AC5370" s="5">
        <v>54262.11</v>
      </c>
      <c r="AD5370" s="5">
        <f t="shared" si="751"/>
        <v>2170484.4</v>
      </c>
      <c r="AE5370" s="5">
        <v>129232.58</v>
      </c>
      <c r="AF5370" s="5">
        <v>34882.449999999997</v>
      </c>
      <c r="AG5370" s="5">
        <v>10938.62</v>
      </c>
      <c r="AH5370" s="5">
        <v>3335</v>
      </c>
      <c r="AI5370" s="5">
        <v>6800</v>
      </c>
      <c r="AJ5370">
        <v>0</v>
      </c>
      <c r="AK5370" s="5">
        <v>0</v>
      </c>
      <c r="AL5370" s="5">
        <v>1456.24</v>
      </c>
      <c r="AM5370" s="5">
        <v>30044.84</v>
      </c>
      <c r="AN5370">
        <v>4</v>
      </c>
      <c r="AO5370">
        <v>7</v>
      </c>
      <c r="AP5370" t="str">
        <f t="shared" si="752"/>
        <v>No</v>
      </c>
      <c r="AQ5370">
        <v>2</v>
      </c>
      <c r="AR5370" s="5">
        <f t="shared" si="753"/>
        <v>2387174.13</v>
      </c>
      <c r="AS5370" s="5">
        <f t="shared" si="754"/>
        <v>421123.91</v>
      </c>
      <c r="AT5370" t="s">
        <v>59</v>
      </c>
      <c r="AU5370" t="s">
        <v>6164</v>
      </c>
      <c r="AV5370" t="s">
        <v>6165</v>
      </c>
      <c r="AW5370" t="s">
        <v>6166</v>
      </c>
      <c r="AX5370" t="s">
        <v>6167</v>
      </c>
      <c r="AY5370">
        <v>45</v>
      </c>
      <c r="AZ5370">
        <v>3</v>
      </c>
      <c r="BA5370">
        <v>15</v>
      </c>
      <c r="BB5370" t="s">
        <v>6185</v>
      </c>
      <c r="BC5370">
        <v>1</v>
      </c>
      <c r="BD5370">
        <v>2</v>
      </c>
      <c r="BE5370" t="s">
        <v>6218</v>
      </c>
      <c r="BF5370" t="s">
        <v>6170</v>
      </c>
      <c r="BG5370">
        <v>1</v>
      </c>
      <c r="BH5370" t="s">
        <v>6186</v>
      </c>
      <c r="BI5370">
        <v>28</v>
      </c>
      <c r="BJ5370" t="s">
        <v>6172</v>
      </c>
      <c r="BK5370">
        <v>0</v>
      </c>
      <c r="BL5370">
        <v>50</v>
      </c>
      <c r="BM5370" s="3">
        <f t="shared" si="755"/>
        <v>0.8</v>
      </c>
    </row>
    <row r="5371" spans="1:65">
      <c r="A5371" t="s">
        <v>5512</v>
      </c>
      <c r="B5371" s="2">
        <v>45984</v>
      </c>
      <c r="C5371" t="s">
        <v>4641</v>
      </c>
      <c r="D5371" t="s">
        <v>5143</v>
      </c>
      <c r="E5371">
        <v>11</v>
      </c>
      <c r="F5371" t="s">
        <v>72</v>
      </c>
      <c r="G5371" t="s">
        <v>50</v>
      </c>
      <c r="H5371" t="s">
        <v>179</v>
      </c>
      <c r="I5371" t="s">
        <v>64</v>
      </c>
      <c r="J5371" t="s">
        <v>65</v>
      </c>
      <c r="K5371" t="s">
        <v>66</v>
      </c>
      <c r="L5371" t="s">
        <v>87</v>
      </c>
      <c r="M5371" t="s">
        <v>56</v>
      </c>
      <c r="N5371" t="s">
        <v>69</v>
      </c>
      <c r="O5371" t="s">
        <v>70</v>
      </c>
      <c r="P5371">
        <v>51</v>
      </c>
      <c r="Q5371">
        <v>52</v>
      </c>
      <c r="R5371">
        <v>52</v>
      </c>
      <c r="S5371">
        <v>1</v>
      </c>
      <c r="T5371">
        <f t="shared" si="747"/>
        <v>51</v>
      </c>
      <c r="U5371">
        <v>49</v>
      </c>
      <c r="V5371">
        <f t="shared" si="748"/>
        <v>2</v>
      </c>
      <c r="W5371" s="3">
        <f t="shared" si="749"/>
        <v>1.9230769230769232E-2</v>
      </c>
      <c r="X5371">
        <v>19</v>
      </c>
      <c r="Y5371" s="4">
        <v>8.3000000000000007</v>
      </c>
      <c r="Z5371" s="4">
        <v>2.2999999999999998</v>
      </c>
      <c r="AA5371" s="5">
        <v>49480.55</v>
      </c>
      <c r="AB5371" s="5">
        <f t="shared" si="750"/>
        <v>2424546.9500000002</v>
      </c>
      <c r="AC5371" s="5">
        <v>35622.550000000003</v>
      </c>
      <c r="AD5371" s="5">
        <f t="shared" si="751"/>
        <v>1852372.6</v>
      </c>
      <c r="AE5371" s="5">
        <v>110401.31</v>
      </c>
      <c r="AF5371" s="5">
        <v>32398.07</v>
      </c>
      <c r="AG5371" s="5">
        <v>8302.8700000000008</v>
      </c>
      <c r="AH5371" s="5">
        <v>3335</v>
      </c>
      <c r="AI5371" s="5">
        <v>4600</v>
      </c>
      <c r="AJ5371">
        <v>0</v>
      </c>
      <c r="AK5371" s="5">
        <v>0</v>
      </c>
      <c r="AL5371" s="5">
        <v>1939.81</v>
      </c>
      <c r="AM5371" s="5">
        <v>31149.85</v>
      </c>
      <c r="AN5371">
        <v>4</v>
      </c>
      <c r="AO5371">
        <v>3</v>
      </c>
      <c r="AP5371" t="str">
        <f t="shared" si="752"/>
        <v>Yes</v>
      </c>
      <c r="AQ5371">
        <v>1</v>
      </c>
      <c r="AR5371" s="5">
        <f t="shared" si="753"/>
        <v>2044499.51</v>
      </c>
      <c r="AS5371" s="5">
        <f t="shared" si="754"/>
        <v>380047.44</v>
      </c>
      <c r="AT5371" t="s">
        <v>59</v>
      </c>
      <c r="AU5371" t="s">
        <v>6164</v>
      </c>
      <c r="AV5371" t="s">
        <v>6165</v>
      </c>
      <c r="AW5371" t="s">
        <v>6166</v>
      </c>
      <c r="AX5371" t="s">
        <v>6177</v>
      </c>
      <c r="AY5371">
        <v>52</v>
      </c>
      <c r="AZ5371">
        <v>0</v>
      </c>
      <c r="BA5371">
        <v>19</v>
      </c>
      <c r="BB5371" t="s">
        <v>6198</v>
      </c>
      <c r="BC5371">
        <v>0</v>
      </c>
      <c r="BD5371">
        <v>0</v>
      </c>
      <c r="BE5371" t="s">
        <v>6169</v>
      </c>
      <c r="BF5371" t="s">
        <v>6170</v>
      </c>
      <c r="BG5371">
        <v>0</v>
      </c>
      <c r="BH5371" t="s">
        <v>6171</v>
      </c>
      <c r="BI5371">
        <v>5</v>
      </c>
      <c r="BJ5371" t="s">
        <v>6172</v>
      </c>
      <c r="BK5371">
        <v>0</v>
      </c>
      <c r="BL5371">
        <v>61</v>
      </c>
      <c r="BM5371" s="3">
        <f t="shared" si="755"/>
        <v>0.85245901639344257</v>
      </c>
    </row>
    <row r="5372" spans="1:65">
      <c r="A5372" t="s">
        <v>5513</v>
      </c>
      <c r="B5372" s="2">
        <v>45984</v>
      </c>
      <c r="C5372" t="s">
        <v>4641</v>
      </c>
      <c r="D5372" t="s">
        <v>5143</v>
      </c>
      <c r="E5372">
        <v>11</v>
      </c>
      <c r="F5372" t="s">
        <v>78</v>
      </c>
      <c r="G5372" t="s">
        <v>62</v>
      </c>
      <c r="H5372" t="s">
        <v>190</v>
      </c>
      <c r="I5372" t="s">
        <v>64</v>
      </c>
      <c r="J5372" t="s">
        <v>65</v>
      </c>
      <c r="K5372" t="s">
        <v>75</v>
      </c>
      <c r="L5372" t="s">
        <v>87</v>
      </c>
      <c r="M5372" t="s">
        <v>56</v>
      </c>
      <c r="N5372" t="s">
        <v>57</v>
      </c>
      <c r="O5372" t="s">
        <v>82</v>
      </c>
      <c r="P5372">
        <v>47</v>
      </c>
      <c r="Q5372">
        <v>51</v>
      </c>
      <c r="R5372">
        <v>49</v>
      </c>
      <c r="S5372">
        <v>1</v>
      </c>
      <c r="T5372">
        <f t="shared" si="747"/>
        <v>48</v>
      </c>
      <c r="U5372">
        <v>45</v>
      </c>
      <c r="V5372">
        <f t="shared" si="748"/>
        <v>3</v>
      </c>
      <c r="W5372" s="3">
        <f t="shared" si="749"/>
        <v>2.0408163265306121E-2</v>
      </c>
      <c r="X5372">
        <v>43</v>
      </c>
      <c r="Y5372" s="4">
        <v>0</v>
      </c>
      <c r="Z5372" s="4">
        <v>0.8</v>
      </c>
      <c r="AA5372" s="5">
        <v>52031.66</v>
      </c>
      <c r="AB5372" s="5">
        <f t="shared" si="750"/>
        <v>2341424.7000000002</v>
      </c>
      <c r="AC5372" s="5">
        <v>35746.94</v>
      </c>
      <c r="AD5372" s="5">
        <f t="shared" si="751"/>
        <v>1751600.06</v>
      </c>
      <c r="AE5372" s="5">
        <v>106537.83</v>
      </c>
      <c r="AF5372" s="5">
        <v>34915.97</v>
      </c>
      <c r="AG5372" s="5">
        <v>11720.94</v>
      </c>
      <c r="AH5372" s="5">
        <v>1160</v>
      </c>
      <c r="AI5372" s="5">
        <v>4600</v>
      </c>
      <c r="AJ5372">
        <v>0</v>
      </c>
      <c r="AK5372" s="5">
        <v>0</v>
      </c>
      <c r="AL5372" s="5">
        <v>2821.21</v>
      </c>
      <c r="AM5372" s="5">
        <v>34875.949999999997</v>
      </c>
      <c r="AN5372">
        <v>4</v>
      </c>
      <c r="AO5372">
        <v>6</v>
      </c>
      <c r="AP5372" t="str">
        <f t="shared" si="752"/>
        <v>No</v>
      </c>
      <c r="AQ5372">
        <v>1</v>
      </c>
      <c r="AR5372" s="5">
        <f t="shared" si="753"/>
        <v>1948231.96</v>
      </c>
      <c r="AS5372" s="5">
        <f t="shared" si="754"/>
        <v>393192.74</v>
      </c>
      <c r="AT5372" t="s">
        <v>59</v>
      </c>
      <c r="AU5372" t="s">
        <v>6164</v>
      </c>
      <c r="AV5372" t="s">
        <v>6165</v>
      </c>
      <c r="AW5372" t="s">
        <v>6166</v>
      </c>
      <c r="AX5372" t="s">
        <v>6167</v>
      </c>
      <c r="AY5372">
        <v>49</v>
      </c>
      <c r="AZ5372">
        <v>0</v>
      </c>
      <c r="BA5372">
        <v>18</v>
      </c>
      <c r="BB5372" t="s">
        <v>6180</v>
      </c>
      <c r="BC5372">
        <v>0</v>
      </c>
      <c r="BD5372">
        <v>2</v>
      </c>
      <c r="BE5372" t="s">
        <v>6219</v>
      </c>
      <c r="BF5372" t="s">
        <v>6170</v>
      </c>
      <c r="BG5372">
        <v>0</v>
      </c>
      <c r="BH5372" t="s">
        <v>6171</v>
      </c>
      <c r="BI5372">
        <v>49</v>
      </c>
      <c r="BJ5372" t="s">
        <v>6172</v>
      </c>
      <c r="BK5372">
        <v>0</v>
      </c>
      <c r="BL5372">
        <v>64</v>
      </c>
      <c r="BM5372" s="3">
        <f t="shared" si="755"/>
        <v>0.765625</v>
      </c>
    </row>
    <row r="5373" spans="1:65">
      <c r="A5373" t="s">
        <v>5514</v>
      </c>
      <c r="B5373" s="2">
        <v>45984</v>
      </c>
      <c r="C5373" t="s">
        <v>4641</v>
      </c>
      <c r="D5373" t="s">
        <v>5143</v>
      </c>
      <c r="E5373">
        <v>11</v>
      </c>
      <c r="F5373" t="s">
        <v>49</v>
      </c>
      <c r="G5373" t="s">
        <v>62</v>
      </c>
      <c r="H5373" t="s">
        <v>133</v>
      </c>
      <c r="I5373" t="s">
        <v>74</v>
      </c>
      <c r="J5373" t="s">
        <v>81</v>
      </c>
      <c r="K5373" t="s">
        <v>75</v>
      </c>
      <c r="L5373" t="s">
        <v>67</v>
      </c>
      <c r="M5373" t="s">
        <v>68</v>
      </c>
      <c r="N5373" t="s">
        <v>109</v>
      </c>
      <c r="O5373" t="s">
        <v>82</v>
      </c>
      <c r="P5373">
        <v>21</v>
      </c>
      <c r="Q5373">
        <v>40</v>
      </c>
      <c r="R5373">
        <v>38</v>
      </c>
      <c r="S5373">
        <v>3</v>
      </c>
      <c r="T5373">
        <f t="shared" si="747"/>
        <v>35</v>
      </c>
      <c r="U5373">
        <v>15</v>
      </c>
      <c r="V5373">
        <f t="shared" si="748"/>
        <v>20</v>
      </c>
      <c r="W5373" s="3">
        <f t="shared" si="749"/>
        <v>7.8947368421052627E-2</v>
      </c>
      <c r="X5373">
        <v>42</v>
      </c>
      <c r="Y5373" s="4">
        <v>2.8</v>
      </c>
      <c r="Z5373" s="4">
        <v>1.9</v>
      </c>
      <c r="AA5373" s="5">
        <v>77576.100000000006</v>
      </c>
      <c r="AB5373" s="5">
        <f t="shared" si="750"/>
        <v>1163641.5</v>
      </c>
      <c r="AC5373" s="5">
        <v>49335.9</v>
      </c>
      <c r="AD5373" s="5">
        <f t="shared" si="751"/>
        <v>1874764.2</v>
      </c>
      <c r="AE5373" s="5">
        <v>114432.1</v>
      </c>
      <c r="AF5373" s="5">
        <v>34009.760000000002</v>
      </c>
      <c r="AG5373" s="5">
        <v>12089.32</v>
      </c>
      <c r="AH5373" s="5">
        <v>2755</v>
      </c>
      <c r="AI5373" s="5">
        <v>24445.97</v>
      </c>
      <c r="AJ5373">
        <v>1</v>
      </c>
      <c r="AK5373" s="5">
        <v>21445.759999999998</v>
      </c>
      <c r="AL5373" s="5">
        <v>29418.73</v>
      </c>
      <c r="AM5373" s="5">
        <v>22084.98</v>
      </c>
      <c r="AN5373">
        <v>8</v>
      </c>
      <c r="AO5373">
        <v>8</v>
      </c>
      <c r="AP5373" t="str">
        <f t="shared" si="752"/>
        <v>Yes</v>
      </c>
      <c r="AQ5373">
        <v>2</v>
      </c>
      <c r="AR5373" s="5">
        <f t="shared" si="753"/>
        <v>2135445.8199999998</v>
      </c>
      <c r="AS5373" s="5">
        <f t="shared" si="754"/>
        <v>-971804.32</v>
      </c>
      <c r="AT5373" t="s">
        <v>1641</v>
      </c>
      <c r="AU5373" t="s">
        <v>6199</v>
      </c>
      <c r="AV5373" t="s">
        <v>6200</v>
      </c>
      <c r="AW5373" t="s">
        <v>6175</v>
      </c>
      <c r="AX5373" t="s">
        <v>6167</v>
      </c>
      <c r="AY5373">
        <v>33</v>
      </c>
      <c r="AZ5373">
        <v>5</v>
      </c>
      <c r="BA5373">
        <v>88</v>
      </c>
      <c r="BB5373" t="s">
        <v>6180</v>
      </c>
      <c r="BC5373">
        <v>0</v>
      </c>
      <c r="BD5373">
        <v>0</v>
      </c>
      <c r="BE5373" t="s">
        <v>6169</v>
      </c>
      <c r="BF5373" t="s">
        <v>6212</v>
      </c>
      <c r="BG5373">
        <v>1</v>
      </c>
      <c r="BH5373" t="s">
        <v>6186</v>
      </c>
      <c r="BI5373">
        <v>56</v>
      </c>
      <c r="BJ5373" t="s">
        <v>6187</v>
      </c>
      <c r="BK5373">
        <v>0</v>
      </c>
      <c r="BL5373">
        <v>50</v>
      </c>
      <c r="BM5373" s="3">
        <f t="shared" si="755"/>
        <v>0.76</v>
      </c>
    </row>
    <row r="5374" spans="1:65">
      <c r="A5374" t="s">
        <v>5515</v>
      </c>
      <c r="B5374" s="2">
        <v>45984</v>
      </c>
      <c r="C5374" t="s">
        <v>4641</v>
      </c>
      <c r="D5374" t="s">
        <v>5143</v>
      </c>
      <c r="E5374">
        <v>11</v>
      </c>
      <c r="F5374" t="s">
        <v>78</v>
      </c>
      <c r="G5374" t="s">
        <v>62</v>
      </c>
      <c r="H5374" t="s">
        <v>168</v>
      </c>
      <c r="I5374" t="s">
        <v>74</v>
      </c>
      <c r="J5374" t="s">
        <v>65</v>
      </c>
      <c r="K5374" t="s">
        <v>66</v>
      </c>
      <c r="L5374" t="s">
        <v>55</v>
      </c>
      <c r="M5374" t="s">
        <v>56</v>
      </c>
      <c r="N5374" t="s">
        <v>94</v>
      </c>
      <c r="O5374" t="s">
        <v>70</v>
      </c>
      <c r="P5374">
        <v>56</v>
      </c>
      <c r="Q5374">
        <v>60</v>
      </c>
      <c r="R5374">
        <v>60</v>
      </c>
      <c r="S5374">
        <v>2</v>
      </c>
      <c r="T5374">
        <f t="shared" si="747"/>
        <v>58</v>
      </c>
      <c r="U5374">
        <v>55</v>
      </c>
      <c r="V5374">
        <f t="shared" si="748"/>
        <v>3</v>
      </c>
      <c r="W5374" s="3">
        <f t="shared" si="749"/>
        <v>3.3333333333333333E-2</v>
      </c>
      <c r="X5374">
        <v>29</v>
      </c>
      <c r="Y5374" s="4">
        <v>8.6</v>
      </c>
      <c r="Z5374" s="4">
        <v>2</v>
      </c>
      <c r="AA5374" s="5">
        <v>48766.41</v>
      </c>
      <c r="AB5374" s="5">
        <f t="shared" si="750"/>
        <v>2682152.5499999998</v>
      </c>
      <c r="AC5374" s="5">
        <v>34777.61</v>
      </c>
      <c r="AD5374" s="5">
        <f t="shared" si="751"/>
        <v>2086656.6</v>
      </c>
      <c r="AE5374" s="5">
        <v>131697.26</v>
      </c>
      <c r="AF5374" s="5">
        <v>39814.910000000003</v>
      </c>
      <c r="AG5374" s="5">
        <v>9978.9699999999993</v>
      </c>
      <c r="AH5374" s="5">
        <v>2900</v>
      </c>
      <c r="AI5374" s="5">
        <v>9200</v>
      </c>
      <c r="AJ5374">
        <v>0</v>
      </c>
      <c r="AK5374" s="5">
        <v>0</v>
      </c>
      <c r="AL5374" s="5">
        <v>2948.5</v>
      </c>
      <c r="AM5374" s="5">
        <v>35031.14</v>
      </c>
      <c r="AN5374">
        <v>4</v>
      </c>
      <c r="AO5374">
        <v>4</v>
      </c>
      <c r="AP5374" t="str">
        <f t="shared" si="752"/>
        <v>Yes</v>
      </c>
      <c r="AQ5374">
        <v>1</v>
      </c>
      <c r="AR5374" s="5">
        <f t="shared" si="753"/>
        <v>2318227.38</v>
      </c>
      <c r="AS5374" s="5">
        <f t="shared" si="754"/>
        <v>363925.17</v>
      </c>
      <c r="AT5374" t="s">
        <v>59</v>
      </c>
      <c r="AU5374" t="s">
        <v>6164</v>
      </c>
      <c r="AV5374" t="s">
        <v>6165</v>
      </c>
      <c r="AW5374" t="s">
        <v>6166</v>
      </c>
      <c r="AX5374" t="s">
        <v>6177</v>
      </c>
      <c r="AY5374">
        <v>56</v>
      </c>
      <c r="AZ5374">
        <v>0</v>
      </c>
      <c r="BA5374">
        <v>22</v>
      </c>
      <c r="BB5374" t="s">
        <v>6180</v>
      </c>
      <c r="BC5374">
        <v>0</v>
      </c>
      <c r="BD5374">
        <v>0</v>
      </c>
      <c r="BE5374" t="s">
        <v>6169</v>
      </c>
      <c r="BF5374" t="s">
        <v>6170</v>
      </c>
      <c r="BG5374">
        <v>1</v>
      </c>
      <c r="BH5374" t="s">
        <v>6179</v>
      </c>
      <c r="BI5374">
        <v>35</v>
      </c>
      <c r="BJ5374" t="s">
        <v>6172</v>
      </c>
      <c r="BK5374">
        <v>0</v>
      </c>
      <c r="BL5374">
        <v>64</v>
      </c>
      <c r="BM5374" s="3">
        <f t="shared" si="755"/>
        <v>0.9375</v>
      </c>
    </row>
    <row r="5375" spans="1:65">
      <c r="A5375" t="s">
        <v>5516</v>
      </c>
      <c r="B5375" s="2">
        <v>45984</v>
      </c>
      <c r="C5375" t="s">
        <v>4641</v>
      </c>
      <c r="D5375" t="s">
        <v>5143</v>
      </c>
      <c r="E5375">
        <v>11</v>
      </c>
      <c r="F5375" t="s">
        <v>61</v>
      </c>
      <c r="G5375" t="s">
        <v>50</v>
      </c>
      <c r="H5375" t="s">
        <v>127</v>
      </c>
      <c r="I5375" t="s">
        <v>74</v>
      </c>
      <c r="J5375" t="s">
        <v>81</v>
      </c>
      <c r="K5375" t="s">
        <v>75</v>
      </c>
      <c r="L5375" t="s">
        <v>87</v>
      </c>
      <c r="M5375" t="s">
        <v>56</v>
      </c>
      <c r="N5375" t="s">
        <v>57</v>
      </c>
      <c r="O5375" t="s">
        <v>82</v>
      </c>
      <c r="P5375">
        <v>31</v>
      </c>
      <c r="Q5375">
        <v>33</v>
      </c>
      <c r="R5375">
        <v>33</v>
      </c>
      <c r="S5375">
        <v>1</v>
      </c>
      <c r="T5375">
        <f t="shared" si="747"/>
        <v>32</v>
      </c>
      <c r="U5375">
        <v>30</v>
      </c>
      <c r="V5375">
        <f t="shared" si="748"/>
        <v>2</v>
      </c>
      <c r="W5375" s="3">
        <f t="shared" si="749"/>
        <v>3.0303030303030304E-2</v>
      </c>
      <c r="X5375">
        <v>39</v>
      </c>
      <c r="Y5375" s="4">
        <v>1.9</v>
      </c>
      <c r="Z5375" s="4">
        <v>2.2999999999999998</v>
      </c>
      <c r="AA5375" s="5">
        <v>77413.240000000005</v>
      </c>
      <c r="AB5375" s="5">
        <f t="shared" si="750"/>
        <v>2322397.2000000002</v>
      </c>
      <c r="AC5375" s="5">
        <v>54224.480000000003</v>
      </c>
      <c r="AD5375" s="5">
        <f t="shared" si="751"/>
        <v>1789407.84</v>
      </c>
      <c r="AE5375" s="5">
        <v>101506.67</v>
      </c>
      <c r="AF5375" s="5">
        <v>28348.21</v>
      </c>
      <c r="AG5375" s="5">
        <v>11042.85</v>
      </c>
      <c r="AH5375" s="5">
        <v>3335</v>
      </c>
      <c r="AI5375" s="5">
        <v>6800</v>
      </c>
      <c r="AJ5375">
        <v>0</v>
      </c>
      <c r="AK5375" s="5">
        <v>0</v>
      </c>
      <c r="AL5375" s="5">
        <v>3063.85</v>
      </c>
      <c r="AM5375" s="5">
        <v>25401.98</v>
      </c>
      <c r="AN5375">
        <v>4</v>
      </c>
      <c r="AO5375">
        <v>7</v>
      </c>
      <c r="AP5375" t="str">
        <f t="shared" si="752"/>
        <v>No</v>
      </c>
      <c r="AQ5375">
        <v>1</v>
      </c>
      <c r="AR5375" s="5">
        <f t="shared" si="753"/>
        <v>1968906.4</v>
      </c>
      <c r="AS5375" s="5">
        <f t="shared" si="754"/>
        <v>353490.8</v>
      </c>
      <c r="AT5375" t="s">
        <v>59</v>
      </c>
      <c r="AU5375" t="s">
        <v>6164</v>
      </c>
      <c r="AV5375" t="s">
        <v>6165</v>
      </c>
      <c r="AW5375" t="s">
        <v>6166</v>
      </c>
      <c r="AX5375" t="s">
        <v>6184</v>
      </c>
      <c r="AY5375">
        <v>31</v>
      </c>
      <c r="AZ5375">
        <v>0</v>
      </c>
      <c r="BA5375">
        <v>14</v>
      </c>
      <c r="BB5375" t="s">
        <v>6180</v>
      </c>
      <c r="BC5375">
        <v>0</v>
      </c>
      <c r="BD5375">
        <v>3</v>
      </c>
      <c r="BE5375" t="s">
        <v>6219</v>
      </c>
      <c r="BF5375" t="s">
        <v>6170</v>
      </c>
      <c r="BG5375">
        <v>0</v>
      </c>
      <c r="BH5375" t="s">
        <v>6171</v>
      </c>
      <c r="BI5375">
        <v>30</v>
      </c>
      <c r="BJ5375" t="s">
        <v>6172</v>
      </c>
      <c r="BK5375">
        <v>0</v>
      </c>
      <c r="BL5375">
        <v>51</v>
      </c>
      <c r="BM5375" s="3">
        <f t="shared" si="755"/>
        <v>0.6470588235294118</v>
      </c>
    </row>
    <row r="5376" spans="1:65">
      <c r="A5376" t="s">
        <v>5517</v>
      </c>
      <c r="B5376" s="2">
        <v>45984</v>
      </c>
      <c r="C5376" t="s">
        <v>4641</v>
      </c>
      <c r="D5376" t="s">
        <v>5143</v>
      </c>
      <c r="E5376">
        <v>11</v>
      </c>
      <c r="F5376" t="s">
        <v>61</v>
      </c>
      <c r="G5376" t="s">
        <v>79</v>
      </c>
      <c r="H5376" t="s">
        <v>100</v>
      </c>
      <c r="I5376" t="s">
        <v>64</v>
      </c>
      <c r="J5376" t="s">
        <v>81</v>
      </c>
      <c r="K5376" t="s">
        <v>75</v>
      </c>
      <c r="L5376" t="s">
        <v>92</v>
      </c>
      <c r="M5376" t="s">
        <v>56</v>
      </c>
      <c r="N5376" t="s">
        <v>94</v>
      </c>
      <c r="O5376" t="s">
        <v>82</v>
      </c>
      <c r="P5376">
        <v>34</v>
      </c>
      <c r="Q5376">
        <v>36</v>
      </c>
      <c r="R5376">
        <v>36</v>
      </c>
      <c r="S5376">
        <v>1</v>
      </c>
      <c r="T5376">
        <f t="shared" si="747"/>
        <v>35</v>
      </c>
      <c r="U5376">
        <v>34</v>
      </c>
      <c r="V5376">
        <f t="shared" si="748"/>
        <v>1</v>
      </c>
      <c r="W5376" s="3">
        <f t="shared" si="749"/>
        <v>2.7777777777777776E-2</v>
      </c>
      <c r="X5376">
        <v>23</v>
      </c>
      <c r="Y5376" s="4">
        <v>4.9000000000000004</v>
      </c>
      <c r="Z5376" s="4">
        <v>1.2</v>
      </c>
      <c r="AA5376" s="5">
        <v>77427.34</v>
      </c>
      <c r="AB5376" s="5">
        <f t="shared" si="750"/>
        <v>2632529.56</v>
      </c>
      <c r="AC5376" s="5">
        <v>53841.11</v>
      </c>
      <c r="AD5376" s="5">
        <f t="shared" si="751"/>
        <v>1938279.96</v>
      </c>
      <c r="AE5376" s="5">
        <v>107380.07</v>
      </c>
      <c r="AF5376" s="5">
        <v>29716.18</v>
      </c>
      <c r="AG5376" s="5">
        <v>9106.51</v>
      </c>
      <c r="AH5376" s="5">
        <v>1740</v>
      </c>
      <c r="AI5376" s="5">
        <v>6800</v>
      </c>
      <c r="AJ5376">
        <v>0</v>
      </c>
      <c r="AK5376" s="5">
        <v>0</v>
      </c>
      <c r="AL5376" s="5">
        <v>1464.6</v>
      </c>
      <c r="AM5376" s="5">
        <v>25302.77</v>
      </c>
      <c r="AN5376">
        <v>4</v>
      </c>
      <c r="AO5376">
        <v>5</v>
      </c>
      <c r="AP5376" t="str">
        <f t="shared" si="752"/>
        <v>No</v>
      </c>
      <c r="AQ5376">
        <v>1</v>
      </c>
      <c r="AR5376" s="5">
        <f t="shared" si="753"/>
        <v>2119790.09</v>
      </c>
      <c r="AS5376" s="5">
        <f t="shared" si="754"/>
        <v>512739.47</v>
      </c>
      <c r="AT5376" t="s">
        <v>59</v>
      </c>
      <c r="AU5376" t="s">
        <v>6164</v>
      </c>
      <c r="AV5376" t="s">
        <v>6165</v>
      </c>
      <c r="AW5376" t="s">
        <v>6166</v>
      </c>
      <c r="AX5376" t="s">
        <v>6184</v>
      </c>
      <c r="AY5376">
        <v>35</v>
      </c>
      <c r="AZ5376">
        <v>0</v>
      </c>
      <c r="BA5376">
        <v>15</v>
      </c>
      <c r="BB5376" t="s">
        <v>6180</v>
      </c>
      <c r="BC5376">
        <v>1</v>
      </c>
      <c r="BD5376">
        <v>0</v>
      </c>
      <c r="BE5376" t="s">
        <v>6178</v>
      </c>
      <c r="BF5376" t="s">
        <v>6170</v>
      </c>
      <c r="BG5376">
        <v>1</v>
      </c>
      <c r="BH5376" t="s">
        <v>6179</v>
      </c>
      <c r="BI5376">
        <v>32</v>
      </c>
      <c r="BJ5376" t="s">
        <v>6172</v>
      </c>
      <c r="BK5376">
        <v>0</v>
      </c>
      <c r="BL5376">
        <v>46</v>
      </c>
      <c r="BM5376" s="3">
        <f t="shared" si="755"/>
        <v>0.78260869565217395</v>
      </c>
    </row>
    <row r="5377" spans="1:65">
      <c r="A5377" t="s">
        <v>5518</v>
      </c>
      <c r="B5377" s="2">
        <v>45984</v>
      </c>
      <c r="C5377" t="s">
        <v>4641</v>
      </c>
      <c r="D5377" t="s">
        <v>5143</v>
      </c>
      <c r="E5377">
        <v>11</v>
      </c>
      <c r="F5377" t="s">
        <v>61</v>
      </c>
      <c r="G5377" t="s">
        <v>50</v>
      </c>
      <c r="H5377" t="s">
        <v>183</v>
      </c>
      <c r="I5377" t="s">
        <v>52</v>
      </c>
      <c r="J5377" t="s">
        <v>81</v>
      </c>
      <c r="K5377" t="s">
        <v>75</v>
      </c>
      <c r="L5377" t="s">
        <v>67</v>
      </c>
      <c r="M5377" t="s">
        <v>56</v>
      </c>
      <c r="N5377" t="s">
        <v>69</v>
      </c>
      <c r="O5377" t="s">
        <v>120</v>
      </c>
      <c r="P5377">
        <v>35</v>
      </c>
      <c r="Q5377">
        <v>35</v>
      </c>
      <c r="R5377">
        <v>36</v>
      </c>
      <c r="S5377">
        <v>1</v>
      </c>
      <c r="T5377">
        <f t="shared" si="747"/>
        <v>35</v>
      </c>
      <c r="U5377">
        <v>35</v>
      </c>
      <c r="V5377">
        <f t="shared" si="748"/>
        <v>0</v>
      </c>
      <c r="W5377" s="3">
        <f t="shared" si="749"/>
        <v>2.7777777777777776E-2</v>
      </c>
      <c r="X5377">
        <v>41</v>
      </c>
      <c r="Y5377" s="4">
        <v>1.1000000000000001</v>
      </c>
      <c r="Z5377" s="4">
        <v>1.8</v>
      </c>
      <c r="AA5377" s="5">
        <v>77488.33</v>
      </c>
      <c r="AB5377" s="5">
        <f t="shared" si="750"/>
        <v>2712091.55</v>
      </c>
      <c r="AC5377" s="5">
        <v>51763.23</v>
      </c>
      <c r="AD5377" s="5">
        <f t="shared" si="751"/>
        <v>1863476.28</v>
      </c>
      <c r="AE5377" s="5">
        <v>116839.95</v>
      </c>
      <c r="AF5377" s="5">
        <v>31508.53</v>
      </c>
      <c r="AG5377" s="5">
        <v>10025.82</v>
      </c>
      <c r="AH5377" s="5">
        <v>2610</v>
      </c>
      <c r="AI5377" s="5">
        <v>6800</v>
      </c>
      <c r="AJ5377">
        <v>0</v>
      </c>
      <c r="AK5377" s="5">
        <v>0</v>
      </c>
      <c r="AL5377" s="5">
        <v>0</v>
      </c>
      <c r="AM5377" s="5">
        <v>23725.41</v>
      </c>
      <c r="AN5377">
        <v>4</v>
      </c>
      <c r="AO5377">
        <v>4</v>
      </c>
      <c r="AP5377" t="str">
        <f t="shared" si="752"/>
        <v>Yes</v>
      </c>
      <c r="AQ5377">
        <v>0</v>
      </c>
      <c r="AR5377" s="5">
        <f t="shared" si="753"/>
        <v>2054985.99</v>
      </c>
      <c r="AS5377" s="5">
        <f t="shared" si="754"/>
        <v>657105.56000000006</v>
      </c>
      <c r="AT5377" t="s">
        <v>116</v>
      </c>
      <c r="AU5377" t="s">
        <v>6164</v>
      </c>
      <c r="AV5377" t="s">
        <v>6165</v>
      </c>
      <c r="AW5377" t="s">
        <v>6166</v>
      </c>
      <c r="AX5377" t="s">
        <v>6184</v>
      </c>
      <c r="AY5377">
        <v>38</v>
      </c>
      <c r="AZ5377">
        <v>0</v>
      </c>
      <c r="BA5377">
        <v>0</v>
      </c>
      <c r="BB5377" t="s">
        <v>6168</v>
      </c>
      <c r="BC5377">
        <v>0</v>
      </c>
      <c r="BD5377">
        <v>0</v>
      </c>
      <c r="BE5377" t="s">
        <v>6169</v>
      </c>
      <c r="BF5377" t="s">
        <v>6170</v>
      </c>
      <c r="BG5377">
        <v>1</v>
      </c>
      <c r="BH5377" t="s">
        <v>6186</v>
      </c>
      <c r="BI5377">
        <v>35</v>
      </c>
      <c r="BJ5377" t="s">
        <v>6172</v>
      </c>
      <c r="BK5377">
        <v>0</v>
      </c>
      <c r="BL5377">
        <v>50</v>
      </c>
      <c r="BM5377" s="3">
        <f t="shared" si="755"/>
        <v>0.72</v>
      </c>
    </row>
    <row r="5378" spans="1:65">
      <c r="A5378" t="s">
        <v>5519</v>
      </c>
      <c r="B5378" s="2">
        <v>45984</v>
      </c>
      <c r="C5378" t="s">
        <v>4641</v>
      </c>
      <c r="D5378" t="s">
        <v>5143</v>
      </c>
      <c r="E5378">
        <v>11</v>
      </c>
      <c r="F5378" t="s">
        <v>78</v>
      </c>
      <c r="G5378" t="s">
        <v>79</v>
      </c>
      <c r="H5378" t="s">
        <v>143</v>
      </c>
      <c r="I5378" t="s">
        <v>52</v>
      </c>
      <c r="J5378" t="s">
        <v>65</v>
      </c>
      <c r="K5378" t="s">
        <v>75</v>
      </c>
      <c r="L5378" t="s">
        <v>67</v>
      </c>
      <c r="M5378" t="s">
        <v>68</v>
      </c>
      <c r="N5378" t="s">
        <v>57</v>
      </c>
      <c r="O5378" t="s">
        <v>82</v>
      </c>
      <c r="P5378">
        <v>47</v>
      </c>
      <c r="Q5378">
        <v>47</v>
      </c>
      <c r="R5378">
        <v>45</v>
      </c>
      <c r="S5378">
        <v>4</v>
      </c>
      <c r="T5378">
        <f t="shared" ref="T5378:T5441" si="756">R5378-S5378</f>
        <v>41</v>
      </c>
      <c r="U5378">
        <v>41</v>
      </c>
      <c r="V5378">
        <f t="shared" ref="V5378:V5441" si="757">T5378-U5378</f>
        <v>0</v>
      </c>
      <c r="W5378" s="3">
        <f t="shared" ref="W5378:W5441" si="758">IFERROR(S5378/R5378,0)</f>
        <v>8.8888888888888892E-2</v>
      </c>
      <c r="X5378">
        <v>32</v>
      </c>
      <c r="Y5378" s="4">
        <v>5.5</v>
      </c>
      <c r="Z5378" s="4">
        <v>1.7</v>
      </c>
      <c r="AA5378" s="5">
        <v>52545.84</v>
      </c>
      <c r="AB5378" s="5">
        <f t="shared" ref="AB5378:AB5441" si="759">ROUND(U5378*AA5378,2)</f>
        <v>2154379.44</v>
      </c>
      <c r="AC5378" s="5">
        <v>32638.34</v>
      </c>
      <c r="AD5378" s="5">
        <f t="shared" ref="AD5378:AD5441" si="760">ROUND(R5378*AC5378,2)</f>
        <v>1468725.3</v>
      </c>
      <c r="AE5378" s="5">
        <v>105741.93</v>
      </c>
      <c r="AF5378" s="5">
        <v>29641.71</v>
      </c>
      <c r="AG5378" s="5">
        <v>10287.1</v>
      </c>
      <c r="AH5378" s="5">
        <v>2465</v>
      </c>
      <c r="AI5378" s="5">
        <v>23164</v>
      </c>
      <c r="AJ5378">
        <v>1</v>
      </c>
      <c r="AK5378" s="5">
        <v>13184.75</v>
      </c>
      <c r="AL5378" s="5">
        <v>0</v>
      </c>
      <c r="AM5378" s="5">
        <v>35352.92</v>
      </c>
      <c r="AN5378">
        <v>4</v>
      </c>
      <c r="AO5378">
        <v>7</v>
      </c>
      <c r="AP5378" t="str">
        <f t="shared" ref="AP5378:AP5441" si="761">IF(AO5378&lt;=AN5378,"Yes","No")</f>
        <v>No</v>
      </c>
      <c r="AQ5378">
        <v>2</v>
      </c>
      <c r="AR5378" s="5">
        <f t="shared" ref="AR5378:AR5441" si="762">ROUND(SUM(AD5378:AI5378)+SUM(AK5378:AM5378),2)</f>
        <v>1688562.71</v>
      </c>
      <c r="AS5378" s="5">
        <f t="shared" ref="AS5378:AS5441" si="763">ROUND(AB5378-AR5378,2)</f>
        <v>465816.73</v>
      </c>
      <c r="AT5378" t="s">
        <v>1641</v>
      </c>
      <c r="AU5378" t="s">
        <v>6173</v>
      </c>
      <c r="AV5378" t="s">
        <v>6174</v>
      </c>
      <c r="AW5378" t="s">
        <v>6175</v>
      </c>
      <c r="AX5378" t="s">
        <v>6167</v>
      </c>
      <c r="AY5378">
        <v>48</v>
      </c>
      <c r="AZ5378">
        <v>0</v>
      </c>
      <c r="BA5378">
        <v>0</v>
      </c>
      <c r="BB5378" t="s">
        <v>6168</v>
      </c>
      <c r="BC5378">
        <v>0</v>
      </c>
      <c r="BD5378">
        <v>3</v>
      </c>
      <c r="BE5378" t="s">
        <v>6219</v>
      </c>
      <c r="BF5378" t="s">
        <v>6210</v>
      </c>
      <c r="BG5378">
        <v>1</v>
      </c>
      <c r="BH5378" t="s">
        <v>6186</v>
      </c>
      <c r="BI5378">
        <v>52</v>
      </c>
      <c r="BJ5378" t="s">
        <v>6187</v>
      </c>
      <c r="BK5378">
        <v>0</v>
      </c>
      <c r="BL5378">
        <v>58</v>
      </c>
      <c r="BM5378" s="3">
        <f t="shared" ref="BM5378:BM5441" si="764">IFERROR(R5378/BL5378,0)</f>
        <v>0.77586206896551724</v>
      </c>
    </row>
    <row r="5379" spans="1:65">
      <c r="A5379" t="s">
        <v>5520</v>
      </c>
      <c r="B5379" s="2">
        <v>45984</v>
      </c>
      <c r="C5379" t="s">
        <v>4641</v>
      </c>
      <c r="D5379" t="s">
        <v>5143</v>
      </c>
      <c r="E5379">
        <v>11</v>
      </c>
      <c r="F5379" t="s">
        <v>78</v>
      </c>
      <c r="G5379" t="s">
        <v>79</v>
      </c>
      <c r="H5379" t="s">
        <v>136</v>
      </c>
      <c r="I5379" t="s">
        <v>52</v>
      </c>
      <c r="J5379" t="s">
        <v>81</v>
      </c>
      <c r="K5379" t="s">
        <v>75</v>
      </c>
      <c r="L5379" t="s">
        <v>55</v>
      </c>
      <c r="M5379" t="s">
        <v>56</v>
      </c>
      <c r="N5379" t="s">
        <v>69</v>
      </c>
      <c r="O5379" t="s">
        <v>82</v>
      </c>
      <c r="P5379">
        <v>29</v>
      </c>
      <c r="Q5379">
        <v>40</v>
      </c>
      <c r="R5379">
        <v>38</v>
      </c>
      <c r="S5379">
        <v>1</v>
      </c>
      <c r="T5379">
        <f t="shared" si="756"/>
        <v>37</v>
      </c>
      <c r="U5379">
        <v>23</v>
      </c>
      <c r="V5379">
        <f t="shared" si="757"/>
        <v>14</v>
      </c>
      <c r="W5379" s="3">
        <f t="shared" si="758"/>
        <v>2.6315789473684209E-2</v>
      </c>
      <c r="X5379">
        <v>37</v>
      </c>
      <c r="Y5379" s="4">
        <v>0</v>
      </c>
      <c r="Z5379" s="4">
        <v>1.9</v>
      </c>
      <c r="AA5379" s="5">
        <v>77651.839999999997</v>
      </c>
      <c r="AB5379" s="5">
        <f t="shared" si="759"/>
        <v>1785992.32</v>
      </c>
      <c r="AC5379" s="5">
        <v>53247.06</v>
      </c>
      <c r="AD5379" s="5">
        <f t="shared" si="760"/>
        <v>2023388.28</v>
      </c>
      <c r="AE5379" s="5">
        <v>122340.05</v>
      </c>
      <c r="AF5379" s="5">
        <v>35797.199999999997</v>
      </c>
      <c r="AG5379" s="5">
        <v>11418.48</v>
      </c>
      <c r="AH5379" s="5">
        <v>2755</v>
      </c>
      <c r="AI5379" s="5">
        <v>6800</v>
      </c>
      <c r="AJ5379">
        <v>0</v>
      </c>
      <c r="AK5379" s="5">
        <v>0</v>
      </c>
      <c r="AL5379" s="5">
        <v>20437.900000000001</v>
      </c>
      <c r="AM5379" s="5">
        <v>14461.89</v>
      </c>
      <c r="AN5379">
        <v>4</v>
      </c>
      <c r="AO5379">
        <v>3</v>
      </c>
      <c r="AP5379" t="str">
        <f t="shared" si="761"/>
        <v>Yes</v>
      </c>
      <c r="AQ5379">
        <v>0</v>
      </c>
      <c r="AR5379" s="5">
        <f t="shared" si="762"/>
        <v>2237398.7999999998</v>
      </c>
      <c r="AS5379" s="5">
        <f t="shared" si="763"/>
        <v>-451406.48</v>
      </c>
      <c r="AT5379" t="s">
        <v>59</v>
      </c>
      <c r="AU5379" t="s">
        <v>6164</v>
      </c>
      <c r="AV5379" t="s">
        <v>6165</v>
      </c>
      <c r="AW5379" t="s">
        <v>6166</v>
      </c>
      <c r="AX5379" t="s">
        <v>6167</v>
      </c>
      <c r="AY5379">
        <v>41</v>
      </c>
      <c r="AZ5379">
        <v>6</v>
      </c>
      <c r="BA5379">
        <v>91</v>
      </c>
      <c r="BB5379" t="s">
        <v>6220</v>
      </c>
      <c r="BC5379">
        <v>0</v>
      </c>
      <c r="BD5379">
        <v>0</v>
      </c>
      <c r="BE5379" t="s">
        <v>6169</v>
      </c>
      <c r="BF5379" t="s">
        <v>6170</v>
      </c>
      <c r="BG5379">
        <v>1</v>
      </c>
      <c r="BH5379" t="s">
        <v>6179</v>
      </c>
      <c r="BI5379">
        <v>36</v>
      </c>
      <c r="BJ5379" t="s">
        <v>6172</v>
      </c>
      <c r="BK5379">
        <v>1</v>
      </c>
      <c r="BL5379">
        <v>52</v>
      </c>
      <c r="BM5379" s="3">
        <f t="shared" si="764"/>
        <v>0.73076923076923073</v>
      </c>
    </row>
    <row r="5380" spans="1:65">
      <c r="A5380" t="s">
        <v>5521</v>
      </c>
      <c r="B5380" s="2">
        <v>45984</v>
      </c>
      <c r="C5380" t="s">
        <v>4641</v>
      </c>
      <c r="D5380" t="s">
        <v>5143</v>
      </c>
      <c r="E5380">
        <v>11</v>
      </c>
      <c r="F5380" t="s">
        <v>61</v>
      </c>
      <c r="G5380" t="s">
        <v>50</v>
      </c>
      <c r="H5380" t="s">
        <v>157</v>
      </c>
      <c r="I5380" t="s">
        <v>52</v>
      </c>
      <c r="J5380" t="s">
        <v>53</v>
      </c>
      <c r="K5380" t="s">
        <v>75</v>
      </c>
      <c r="L5380" t="s">
        <v>67</v>
      </c>
      <c r="M5380" t="s">
        <v>68</v>
      </c>
      <c r="N5380" t="s">
        <v>57</v>
      </c>
      <c r="O5380" t="s">
        <v>82</v>
      </c>
      <c r="P5380">
        <v>55</v>
      </c>
      <c r="Q5380">
        <v>56</v>
      </c>
      <c r="R5380">
        <v>55</v>
      </c>
      <c r="S5380">
        <v>3</v>
      </c>
      <c r="T5380">
        <f t="shared" si="756"/>
        <v>52</v>
      </c>
      <c r="U5380">
        <v>52</v>
      </c>
      <c r="V5380">
        <f t="shared" si="757"/>
        <v>0</v>
      </c>
      <c r="W5380" s="3">
        <f t="shared" si="758"/>
        <v>5.4545454545454543E-2</v>
      </c>
      <c r="X5380">
        <v>22</v>
      </c>
      <c r="Y5380" s="4">
        <v>3.8</v>
      </c>
      <c r="Z5380" s="4">
        <v>1.1000000000000001</v>
      </c>
      <c r="AA5380" s="5">
        <v>36461.68</v>
      </c>
      <c r="AB5380" s="5">
        <f t="shared" si="759"/>
        <v>1896007.36</v>
      </c>
      <c r="AC5380" s="5">
        <v>22016.94</v>
      </c>
      <c r="AD5380" s="5">
        <f t="shared" si="760"/>
        <v>1210931.7</v>
      </c>
      <c r="AE5380" s="5">
        <v>97260.92</v>
      </c>
      <c r="AF5380" s="5">
        <v>23061.82</v>
      </c>
      <c r="AG5380" s="5">
        <v>8885.44</v>
      </c>
      <c r="AH5380" s="5">
        <v>1595</v>
      </c>
      <c r="AI5380" s="5">
        <v>9600</v>
      </c>
      <c r="AJ5380">
        <v>1</v>
      </c>
      <c r="AK5380" s="5">
        <v>8412.48</v>
      </c>
      <c r="AL5380" s="5">
        <v>0</v>
      </c>
      <c r="AM5380" s="5">
        <v>42856.17</v>
      </c>
      <c r="AN5380">
        <v>4</v>
      </c>
      <c r="AO5380">
        <v>7</v>
      </c>
      <c r="AP5380" t="str">
        <f t="shared" si="761"/>
        <v>No</v>
      </c>
      <c r="AQ5380">
        <v>2</v>
      </c>
      <c r="AR5380" s="5">
        <f t="shared" si="762"/>
        <v>1402603.53</v>
      </c>
      <c r="AS5380" s="5">
        <f t="shared" si="763"/>
        <v>493403.83</v>
      </c>
      <c r="AT5380" t="s">
        <v>116</v>
      </c>
      <c r="AU5380" t="s">
        <v>6173</v>
      </c>
      <c r="AV5380" t="s">
        <v>6174</v>
      </c>
      <c r="AW5380" t="s">
        <v>6175</v>
      </c>
      <c r="AX5380" t="s">
        <v>6167</v>
      </c>
      <c r="AY5380">
        <v>56</v>
      </c>
      <c r="AZ5380">
        <v>0</v>
      </c>
      <c r="BA5380">
        <v>0</v>
      </c>
      <c r="BB5380" t="s">
        <v>6168</v>
      </c>
      <c r="BC5380">
        <v>0</v>
      </c>
      <c r="BD5380">
        <v>3</v>
      </c>
      <c r="BE5380" t="s">
        <v>6219</v>
      </c>
      <c r="BF5380" t="s">
        <v>6210</v>
      </c>
      <c r="BG5380">
        <v>0</v>
      </c>
      <c r="BH5380" t="s">
        <v>6171</v>
      </c>
      <c r="BI5380">
        <v>53</v>
      </c>
      <c r="BJ5380" t="s">
        <v>6187</v>
      </c>
      <c r="BK5380">
        <v>0</v>
      </c>
      <c r="BL5380">
        <v>76</v>
      </c>
      <c r="BM5380" s="3">
        <f t="shared" si="764"/>
        <v>0.72368421052631582</v>
      </c>
    </row>
    <row r="5381" spans="1:65">
      <c r="A5381" t="s">
        <v>5522</v>
      </c>
      <c r="B5381" s="2">
        <v>45984</v>
      </c>
      <c r="C5381" t="s">
        <v>4641</v>
      </c>
      <c r="D5381" t="s">
        <v>5143</v>
      </c>
      <c r="E5381">
        <v>11</v>
      </c>
      <c r="F5381" t="s">
        <v>78</v>
      </c>
      <c r="G5381" t="s">
        <v>50</v>
      </c>
      <c r="H5381" t="s">
        <v>185</v>
      </c>
      <c r="I5381" t="s">
        <v>74</v>
      </c>
      <c r="J5381" t="s">
        <v>81</v>
      </c>
      <c r="K5381" t="s">
        <v>75</v>
      </c>
      <c r="L5381" t="s">
        <v>67</v>
      </c>
      <c r="M5381" t="s">
        <v>68</v>
      </c>
      <c r="N5381" t="s">
        <v>69</v>
      </c>
      <c r="O5381" t="s">
        <v>58</v>
      </c>
      <c r="P5381">
        <v>30</v>
      </c>
      <c r="Q5381">
        <v>40</v>
      </c>
      <c r="R5381">
        <v>38</v>
      </c>
      <c r="S5381">
        <v>4</v>
      </c>
      <c r="T5381">
        <f t="shared" si="756"/>
        <v>34</v>
      </c>
      <c r="U5381">
        <v>23</v>
      </c>
      <c r="V5381">
        <f t="shared" si="757"/>
        <v>11</v>
      </c>
      <c r="W5381" s="3">
        <f t="shared" si="758"/>
        <v>0.10526315789473684</v>
      </c>
      <c r="X5381">
        <v>21</v>
      </c>
      <c r="Y5381" s="4">
        <v>5.8</v>
      </c>
      <c r="Z5381" s="4">
        <v>2.1</v>
      </c>
      <c r="AA5381" s="5">
        <v>77858.06</v>
      </c>
      <c r="AB5381" s="5">
        <f t="shared" si="759"/>
        <v>1790735.38</v>
      </c>
      <c r="AC5381" s="5">
        <v>49117.75</v>
      </c>
      <c r="AD5381" s="5">
        <f t="shared" si="760"/>
        <v>1866474.5</v>
      </c>
      <c r="AE5381" s="5">
        <v>115821</v>
      </c>
      <c r="AF5381" s="5">
        <v>34074.06</v>
      </c>
      <c r="AG5381" s="5">
        <v>8416.9</v>
      </c>
      <c r="AH5381" s="5">
        <v>3045</v>
      </c>
      <c r="AI5381" s="5">
        <v>34496.89</v>
      </c>
      <c r="AJ5381">
        <v>1</v>
      </c>
      <c r="AK5381" s="5">
        <v>22745.91</v>
      </c>
      <c r="AL5381" s="5">
        <v>17268.55</v>
      </c>
      <c r="AM5381" s="5">
        <v>14962.18</v>
      </c>
      <c r="AN5381">
        <v>4</v>
      </c>
      <c r="AO5381">
        <v>3</v>
      </c>
      <c r="AP5381" t="str">
        <f t="shared" si="761"/>
        <v>Yes</v>
      </c>
      <c r="AQ5381">
        <v>1</v>
      </c>
      <c r="AR5381" s="5">
        <f t="shared" si="762"/>
        <v>2117304.9900000002</v>
      </c>
      <c r="AS5381" s="5">
        <f t="shared" si="763"/>
        <v>-326569.61</v>
      </c>
      <c r="AT5381" t="s">
        <v>1641</v>
      </c>
      <c r="AU5381" t="s">
        <v>6173</v>
      </c>
      <c r="AV5381" t="s">
        <v>6174</v>
      </c>
      <c r="AW5381" t="s">
        <v>6175</v>
      </c>
      <c r="AX5381" t="s">
        <v>6167</v>
      </c>
      <c r="AY5381">
        <v>41</v>
      </c>
      <c r="AZ5381">
        <v>7</v>
      </c>
      <c r="BA5381">
        <v>92</v>
      </c>
      <c r="BB5381" t="s">
        <v>6220</v>
      </c>
      <c r="BC5381">
        <v>0</v>
      </c>
      <c r="BD5381">
        <v>0</v>
      </c>
      <c r="BE5381" t="s">
        <v>6169</v>
      </c>
      <c r="BF5381" t="s">
        <v>6210</v>
      </c>
      <c r="BG5381">
        <v>0</v>
      </c>
      <c r="BH5381" t="s">
        <v>6171</v>
      </c>
      <c r="BI5381">
        <v>21</v>
      </c>
      <c r="BJ5381" t="s">
        <v>6172</v>
      </c>
      <c r="BK5381">
        <v>0</v>
      </c>
      <c r="BL5381">
        <v>50</v>
      </c>
      <c r="BM5381" s="3">
        <f t="shared" si="764"/>
        <v>0.76</v>
      </c>
    </row>
    <row r="5382" spans="1:65">
      <c r="A5382" t="s">
        <v>5523</v>
      </c>
      <c r="B5382" s="2">
        <v>45984</v>
      </c>
      <c r="C5382" t="s">
        <v>4641</v>
      </c>
      <c r="D5382" t="s">
        <v>5143</v>
      </c>
      <c r="E5382">
        <v>11</v>
      </c>
      <c r="F5382" t="s">
        <v>49</v>
      </c>
      <c r="G5382" t="s">
        <v>62</v>
      </c>
      <c r="H5382" t="s">
        <v>133</v>
      </c>
      <c r="I5382" t="s">
        <v>52</v>
      </c>
      <c r="J5382" t="s">
        <v>65</v>
      </c>
      <c r="K5382" t="s">
        <v>75</v>
      </c>
      <c r="L5382" t="s">
        <v>92</v>
      </c>
      <c r="M5382" t="s">
        <v>56</v>
      </c>
      <c r="N5382" t="s">
        <v>94</v>
      </c>
      <c r="O5382" t="s">
        <v>58</v>
      </c>
      <c r="P5382">
        <v>51</v>
      </c>
      <c r="Q5382">
        <v>54</v>
      </c>
      <c r="R5382">
        <v>52</v>
      </c>
      <c r="S5382">
        <v>1</v>
      </c>
      <c r="T5382">
        <f t="shared" si="756"/>
        <v>51</v>
      </c>
      <c r="U5382">
        <v>50</v>
      </c>
      <c r="V5382">
        <f t="shared" si="757"/>
        <v>1</v>
      </c>
      <c r="W5382" s="3">
        <f t="shared" si="758"/>
        <v>1.9230769230769232E-2</v>
      </c>
      <c r="X5382">
        <v>21</v>
      </c>
      <c r="Y5382" s="4">
        <v>4.9000000000000004</v>
      </c>
      <c r="Z5382" s="4">
        <v>1.5</v>
      </c>
      <c r="AA5382" s="5">
        <v>51883.25</v>
      </c>
      <c r="AB5382" s="5">
        <f t="shared" si="759"/>
        <v>2594162.5</v>
      </c>
      <c r="AC5382" s="5">
        <v>35406.33</v>
      </c>
      <c r="AD5382" s="5">
        <f t="shared" si="760"/>
        <v>1841129.16</v>
      </c>
      <c r="AE5382" s="5">
        <v>120755.07</v>
      </c>
      <c r="AF5382" s="5">
        <v>33997.730000000003</v>
      </c>
      <c r="AG5382" s="5">
        <v>8971.25</v>
      </c>
      <c r="AH5382" s="5">
        <v>2175</v>
      </c>
      <c r="AI5382" s="5">
        <v>4600</v>
      </c>
      <c r="AJ5382">
        <v>0</v>
      </c>
      <c r="AK5382" s="5">
        <v>0</v>
      </c>
      <c r="AL5382" s="5">
        <v>980.24</v>
      </c>
      <c r="AM5382" s="5">
        <v>30725</v>
      </c>
      <c r="AN5382">
        <v>4</v>
      </c>
      <c r="AO5382">
        <v>2</v>
      </c>
      <c r="AP5382" t="str">
        <f t="shared" si="761"/>
        <v>Yes</v>
      </c>
      <c r="AQ5382">
        <v>0</v>
      </c>
      <c r="AR5382" s="5">
        <f t="shared" si="762"/>
        <v>2043333.45</v>
      </c>
      <c r="AS5382" s="5">
        <f t="shared" si="763"/>
        <v>550829.05000000005</v>
      </c>
      <c r="AT5382" t="s">
        <v>59</v>
      </c>
      <c r="AU5382" t="s">
        <v>6164</v>
      </c>
      <c r="AV5382" t="s">
        <v>6165</v>
      </c>
      <c r="AW5382" t="s">
        <v>6166</v>
      </c>
      <c r="AX5382" t="s">
        <v>6167</v>
      </c>
      <c r="AY5382">
        <v>58</v>
      </c>
      <c r="AZ5382">
        <v>4</v>
      </c>
      <c r="BA5382">
        <v>13</v>
      </c>
      <c r="BB5382" t="s">
        <v>6185</v>
      </c>
      <c r="BC5382">
        <v>0</v>
      </c>
      <c r="BD5382">
        <v>0</v>
      </c>
      <c r="BE5382" t="s">
        <v>6169</v>
      </c>
      <c r="BF5382" t="s">
        <v>6170</v>
      </c>
      <c r="BG5382">
        <v>0</v>
      </c>
      <c r="BH5382" t="s">
        <v>6171</v>
      </c>
      <c r="BI5382">
        <v>50</v>
      </c>
      <c r="BJ5382" t="s">
        <v>6172</v>
      </c>
      <c r="BK5382">
        <v>0</v>
      </c>
      <c r="BL5382">
        <v>60</v>
      </c>
      <c r="BM5382" s="3">
        <f t="shared" si="764"/>
        <v>0.8666666666666667</v>
      </c>
    </row>
    <row r="5383" spans="1:65">
      <c r="A5383" t="s">
        <v>5524</v>
      </c>
      <c r="B5383" s="2">
        <v>45984</v>
      </c>
      <c r="C5383" t="s">
        <v>4641</v>
      </c>
      <c r="D5383" t="s">
        <v>5143</v>
      </c>
      <c r="E5383">
        <v>11</v>
      </c>
      <c r="F5383" t="s">
        <v>72</v>
      </c>
      <c r="G5383" t="s">
        <v>79</v>
      </c>
      <c r="H5383" t="s">
        <v>213</v>
      </c>
      <c r="I5383" t="s">
        <v>52</v>
      </c>
      <c r="J5383" t="s">
        <v>81</v>
      </c>
      <c r="K5383" t="s">
        <v>75</v>
      </c>
      <c r="L5383" t="s">
        <v>55</v>
      </c>
      <c r="M5383" t="s">
        <v>56</v>
      </c>
      <c r="N5383" t="s">
        <v>94</v>
      </c>
      <c r="O5383" t="s">
        <v>70</v>
      </c>
      <c r="P5383">
        <v>33</v>
      </c>
      <c r="Q5383">
        <v>33</v>
      </c>
      <c r="R5383">
        <v>34</v>
      </c>
      <c r="S5383">
        <v>1</v>
      </c>
      <c r="T5383">
        <f t="shared" si="756"/>
        <v>33</v>
      </c>
      <c r="U5383">
        <v>33</v>
      </c>
      <c r="V5383">
        <f t="shared" si="757"/>
        <v>0</v>
      </c>
      <c r="W5383" s="3">
        <f t="shared" si="758"/>
        <v>2.9411764705882353E-2</v>
      </c>
      <c r="X5383">
        <v>25</v>
      </c>
      <c r="Y5383" s="4">
        <v>7.3</v>
      </c>
      <c r="Z5383" s="4">
        <v>1.7</v>
      </c>
      <c r="AA5383" s="5">
        <v>78891.259999999995</v>
      </c>
      <c r="AB5383" s="5">
        <f t="shared" si="759"/>
        <v>2603411.58</v>
      </c>
      <c r="AC5383" s="5">
        <v>53289.31</v>
      </c>
      <c r="AD5383" s="5">
        <f t="shared" si="760"/>
        <v>1811836.54</v>
      </c>
      <c r="AE5383" s="5">
        <v>110033.46</v>
      </c>
      <c r="AF5383" s="5">
        <v>29176.880000000001</v>
      </c>
      <c r="AG5383" s="5">
        <v>9168.09</v>
      </c>
      <c r="AH5383" s="5">
        <v>2465</v>
      </c>
      <c r="AI5383" s="5">
        <v>6800</v>
      </c>
      <c r="AJ5383">
        <v>0</v>
      </c>
      <c r="AK5383" s="5">
        <v>0</v>
      </c>
      <c r="AL5383" s="5">
        <v>0</v>
      </c>
      <c r="AM5383" s="5">
        <v>23676.61</v>
      </c>
      <c r="AN5383">
        <v>4</v>
      </c>
      <c r="AO5383">
        <v>5</v>
      </c>
      <c r="AP5383" t="str">
        <f t="shared" si="761"/>
        <v>No</v>
      </c>
      <c r="AQ5383">
        <v>1</v>
      </c>
      <c r="AR5383" s="5">
        <f t="shared" si="762"/>
        <v>1993156.58</v>
      </c>
      <c r="AS5383" s="5">
        <f t="shared" si="763"/>
        <v>610255</v>
      </c>
      <c r="AT5383" t="s">
        <v>59</v>
      </c>
      <c r="AU5383" t="s">
        <v>6164</v>
      </c>
      <c r="AV5383" t="s">
        <v>6165</v>
      </c>
      <c r="AW5383" t="s">
        <v>6166</v>
      </c>
      <c r="AX5383" t="s">
        <v>6184</v>
      </c>
      <c r="AY5383">
        <v>35</v>
      </c>
      <c r="AZ5383">
        <v>0</v>
      </c>
      <c r="BA5383">
        <v>0</v>
      </c>
      <c r="BB5383" t="s">
        <v>6168</v>
      </c>
      <c r="BC5383">
        <v>0</v>
      </c>
      <c r="BD5383">
        <v>1</v>
      </c>
      <c r="BE5383" t="s">
        <v>6188</v>
      </c>
      <c r="BF5383" t="s">
        <v>6170</v>
      </c>
      <c r="BG5383">
        <v>0</v>
      </c>
      <c r="BH5383" t="s">
        <v>6171</v>
      </c>
      <c r="BI5383">
        <v>27</v>
      </c>
      <c r="BJ5383" t="s">
        <v>6172</v>
      </c>
      <c r="BK5383">
        <v>0</v>
      </c>
      <c r="BL5383">
        <v>51</v>
      </c>
      <c r="BM5383" s="3">
        <f t="shared" si="764"/>
        <v>0.66666666666666663</v>
      </c>
    </row>
    <row r="5384" spans="1:65">
      <c r="A5384" t="s">
        <v>5525</v>
      </c>
      <c r="B5384" s="2">
        <v>45984</v>
      </c>
      <c r="C5384" t="s">
        <v>4641</v>
      </c>
      <c r="D5384" t="s">
        <v>5143</v>
      </c>
      <c r="E5384">
        <v>11</v>
      </c>
      <c r="F5384" t="s">
        <v>61</v>
      </c>
      <c r="G5384" t="s">
        <v>62</v>
      </c>
      <c r="H5384" t="s">
        <v>104</v>
      </c>
      <c r="I5384" t="s">
        <v>64</v>
      </c>
      <c r="J5384" t="s">
        <v>65</v>
      </c>
      <c r="K5384" t="s">
        <v>75</v>
      </c>
      <c r="L5384" t="s">
        <v>87</v>
      </c>
      <c r="M5384" t="s">
        <v>56</v>
      </c>
      <c r="N5384" t="s">
        <v>94</v>
      </c>
      <c r="O5384" t="s">
        <v>82</v>
      </c>
      <c r="P5384">
        <v>46</v>
      </c>
      <c r="Q5384">
        <v>49</v>
      </c>
      <c r="R5384">
        <v>49</v>
      </c>
      <c r="S5384">
        <v>1</v>
      </c>
      <c r="T5384">
        <f t="shared" si="756"/>
        <v>48</v>
      </c>
      <c r="U5384">
        <v>44</v>
      </c>
      <c r="V5384">
        <f t="shared" si="757"/>
        <v>4</v>
      </c>
      <c r="W5384" s="3">
        <f t="shared" si="758"/>
        <v>2.0408163265306121E-2</v>
      </c>
      <c r="X5384">
        <v>20</v>
      </c>
      <c r="Y5384" s="4">
        <v>1.1000000000000001</v>
      </c>
      <c r="Z5384" s="4">
        <v>1.1000000000000001</v>
      </c>
      <c r="AA5384" s="5">
        <v>52238.26</v>
      </c>
      <c r="AB5384" s="5">
        <f t="shared" si="759"/>
        <v>2298483.44</v>
      </c>
      <c r="AC5384" s="5">
        <v>35626.019999999997</v>
      </c>
      <c r="AD5384" s="5">
        <f t="shared" si="760"/>
        <v>1745674.98</v>
      </c>
      <c r="AE5384" s="5">
        <v>104424.29</v>
      </c>
      <c r="AF5384" s="5">
        <v>29120.18</v>
      </c>
      <c r="AG5384" s="5">
        <v>9018.5499999999993</v>
      </c>
      <c r="AH5384" s="5">
        <v>1595</v>
      </c>
      <c r="AI5384" s="5">
        <v>4600</v>
      </c>
      <c r="AJ5384">
        <v>0</v>
      </c>
      <c r="AK5384" s="5">
        <v>0</v>
      </c>
      <c r="AL5384" s="5">
        <v>3822.19</v>
      </c>
      <c r="AM5384" s="5">
        <v>32574.16</v>
      </c>
      <c r="AN5384">
        <v>4</v>
      </c>
      <c r="AO5384">
        <v>5</v>
      </c>
      <c r="AP5384" t="str">
        <f t="shared" si="761"/>
        <v>No</v>
      </c>
      <c r="AQ5384">
        <v>2</v>
      </c>
      <c r="AR5384" s="5">
        <f t="shared" si="762"/>
        <v>1930829.35</v>
      </c>
      <c r="AS5384" s="5">
        <f t="shared" si="763"/>
        <v>367654.09</v>
      </c>
      <c r="AT5384" t="s">
        <v>59</v>
      </c>
      <c r="AU5384" t="s">
        <v>6164</v>
      </c>
      <c r="AV5384" t="s">
        <v>6165</v>
      </c>
      <c r="AW5384" t="s">
        <v>6166</v>
      </c>
      <c r="AX5384" t="s">
        <v>6184</v>
      </c>
      <c r="AY5384">
        <v>49</v>
      </c>
      <c r="AZ5384">
        <v>0</v>
      </c>
      <c r="BA5384">
        <v>28</v>
      </c>
      <c r="BB5384" t="s">
        <v>6180</v>
      </c>
      <c r="BC5384">
        <v>1</v>
      </c>
      <c r="BD5384">
        <v>0</v>
      </c>
      <c r="BE5384" t="s">
        <v>6178</v>
      </c>
      <c r="BF5384" t="s">
        <v>6170</v>
      </c>
      <c r="BG5384">
        <v>0</v>
      </c>
      <c r="BH5384" t="s">
        <v>6171</v>
      </c>
      <c r="BI5384">
        <v>23</v>
      </c>
      <c r="BJ5384" t="s">
        <v>6172</v>
      </c>
      <c r="BK5384">
        <v>0</v>
      </c>
      <c r="BL5384">
        <v>58</v>
      </c>
      <c r="BM5384" s="3">
        <f t="shared" si="764"/>
        <v>0.84482758620689657</v>
      </c>
    </row>
    <row r="5385" spans="1:65">
      <c r="A5385" t="s">
        <v>5526</v>
      </c>
      <c r="B5385" s="2">
        <v>45984</v>
      </c>
      <c r="C5385" t="s">
        <v>4641</v>
      </c>
      <c r="D5385" t="s">
        <v>5143</v>
      </c>
      <c r="E5385">
        <v>11</v>
      </c>
      <c r="F5385" t="s">
        <v>72</v>
      </c>
      <c r="G5385" t="s">
        <v>79</v>
      </c>
      <c r="H5385" t="s">
        <v>159</v>
      </c>
      <c r="I5385" t="s">
        <v>74</v>
      </c>
      <c r="J5385" t="s">
        <v>81</v>
      </c>
      <c r="K5385" t="s">
        <v>66</v>
      </c>
      <c r="L5385" t="s">
        <v>87</v>
      </c>
      <c r="M5385" t="s">
        <v>56</v>
      </c>
      <c r="N5385" t="s">
        <v>69</v>
      </c>
      <c r="O5385" t="s">
        <v>82</v>
      </c>
      <c r="P5385">
        <v>37</v>
      </c>
      <c r="Q5385">
        <v>38</v>
      </c>
      <c r="R5385">
        <v>39</v>
      </c>
      <c r="S5385">
        <v>1</v>
      </c>
      <c r="T5385">
        <f t="shared" si="756"/>
        <v>38</v>
      </c>
      <c r="U5385">
        <v>37</v>
      </c>
      <c r="V5385">
        <f t="shared" si="757"/>
        <v>1</v>
      </c>
      <c r="W5385" s="3">
        <f t="shared" si="758"/>
        <v>2.564102564102564E-2</v>
      </c>
      <c r="X5385">
        <v>23</v>
      </c>
      <c r="Y5385" s="4">
        <v>5.3</v>
      </c>
      <c r="Z5385" s="4">
        <v>1.6</v>
      </c>
      <c r="AA5385" s="5">
        <v>72506.89</v>
      </c>
      <c r="AB5385" s="5">
        <f t="shared" si="759"/>
        <v>2682754.9300000002</v>
      </c>
      <c r="AC5385" s="5">
        <v>54709.67</v>
      </c>
      <c r="AD5385" s="5">
        <f t="shared" si="760"/>
        <v>2133677.13</v>
      </c>
      <c r="AE5385" s="5">
        <v>119810.24000000001</v>
      </c>
      <c r="AF5385" s="5">
        <v>33303.06</v>
      </c>
      <c r="AG5385" s="5">
        <v>8970.68</v>
      </c>
      <c r="AH5385" s="5">
        <v>2320</v>
      </c>
      <c r="AI5385" s="5">
        <v>6800</v>
      </c>
      <c r="AJ5385">
        <v>0</v>
      </c>
      <c r="AK5385" s="5">
        <v>0</v>
      </c>
      <c r="AL5385" s="5">
        <v>1456.57</v>
      </c>
      <c r="AM5385" s="5">
        <v>27754.19</v>
      </c>
      <c r="AN5385">
        <v>4</v>
      </c>
      <c r="AO5385">
        <v>5</v>
      </c>
      <c r="AP5385" t="str">
        <f t="shared" si="761"/>
        <v>No</v>
      </c>
      <c r="AQ5385">
        <v>1</v>
      </c>
      <c r="AR5385" s="5">
        <f t="shared" si="762"/>
        <v>2334091.87</v>
      </c>
      <c r="AS5385" s="5">
        <f t="shared" si="763"/>
        <v>348663.06</v>
      </c>
      <c r="AT5385" t="s">
        <v>59</v>
      </c>
      <c r="AU5385" t="s">
        <v>6164</v>
      </c>
      <c r="AV5385" t="s">
        <v>6165</v>
      </c>
      <c r="AW5385" t="s">
        <v>6166</v>
      </c>
      <c r="AX5385" t="s">
        <v>6184</v>
      </c>
      <c r="AY5385">
        <v>40</v>
      </c>
      <c r="AZ5385">
        <v>0</v>
      </c>
      <c r="BA5385">
        <v>17</v>
      </c>
      <c r="BB5385" t="s">
        <v>6180</v>
      </c>
      <c r="BC5385">
        <v>1</v>
      </c>
      <c r="BD5385">
        <v>0</v>
      </c>
      <c r="BE5385" t="s">
        <v>6178</v>
      </c>
      <c r="BF5385" t="s">
        <v>6170</v>
      </c>
      <c r="BG5385">
        <v>1</v>
      </c>
      <c r="BH5385" t="s">
        <v>6186</v>
      </c>
      <c r="BI5385">
        <v>33</v>
      </c>
      <c r="BJ5385" t="s">
        <v>6172</v>
      </c>
      <c r="BK5385">
        <v>0</v>
      </c>
      <c r="BL5385">
        <v>45</v>
      </c>
      <c r="BM5385" s="3">
        <f t="shared" si="764"/>
        <v>0.8666666666666667</v>
      </c>
    </row>
    <row r="5386" spans="1:65">
      <c r="A5386" t="s">
        <v>5527</v>
      </c>
      <c r="B5386" s="2">
        <v>45984</v>
      </c>
      <c r="C5386" t="s">
        <v>4641</v>
      </c>
      <c r="D5386" t="s">
        <v>5143</v>
      </c>
      <c r="E5386">
        <v>11</v>
      </c>
      <c r="F5386" t="s">
        <v>61</v>
      </c>
      <c r="G5386" t="s">
        <v>79</v>
      </c>
      <c r="H5386" t="s">
        <v>84</v>
      </c>
      <c r="I5386" t="s">
        <v>74</v>
      </c>
      <c r="J5386" t="s">
        <v>53</v>
      </c>
      <c r="K5386" t="s">
        <v>75</v>
      </c>
      <c r="L5386" t="s">
        <v>55</v>
      </c>
      <c r="M5386" t="s">
        <v>56</v>
      </c>
      <c r="N5386" t="s">
        <v>109</v>
      </c>
      <c r="O5386" t="s">
        <v>120</v>
      </c>
      <c r="P5386">
        <v>57</v>
      </c>
      <c r="Q5386">
        <v>57</v>
      </c>
      <c r="R5386">
        <v>57</v>
      </c>
      <c r="S5386">
        <v>1</v>
      </c>
      <c r="T5386">
        <f t="shared" si="756"/>
        <v>56</v>
      </c>
      <c r="U5386">
        <v>56</v>
      </c>
      <c r="V5386">
        <f t="shared" si="757"/>
        <v>0</v>
      </c>
      <c r="W5386" s="3">
        <f t="shared" si="758"/>
        <v>1.7543859649122806E-2</v>
      </c>
      <c r="X5386">
        <v>25</v>
      </c>
      <c r="Y5386" s="4">
        <v>3.2</v>
      </c>
      <c r="Z5386" s="4">
        <v>1.2</v>
      </c>
      <c r="AA5386" s="5">
        <v>36127.86</v>
      </c>
      <c r="AB5386" s="5">
        <f t="shared" si="759"/>
        <v>2023160.16</v>
      </c>
      <c r="AC5386" s="5">
        <v>23694.880000000001</v>
      </c>
      <c r="AD5386" s="5">
        <f t="shared" si="760"/>
        <v>1350608.16</v>
      </c>
      <c r="AE5386" s="5">
        <v>98721.600000000006</v>
      </c>
      <c r="AF5386" s="5">
        <v>25045.02</v>
      </c>
      <c r="AG5386" s="5">
        <v>9536.0499999999993</v>
      </c>
      <c r="AH5386" s="5">
        <v>1740</v>
      </c>
      <c r="AI5386" s="5">
        <v>3200</v>
      </c>
      <c r="AJ5386">
        <v>0</v>
      </c>
      <c r="AK5386" s="5">
        <v>0</v>
      </c>
      <c r="AL5386" s="5">
        <v>0</v>
      </c>
      <c r="AM5386" s="5">
        <v>92625.35</v>
      </c>
      <c r="AN5386">
        <v>8</v>
      </c>
      <c r="AO5386">
        <v>11</v>
      </c>
      <c r="AP5386" t="str">
        <f t="shared" si="761"/>
        <v>No</v>
      </c>
      <c r="AQ5386">
        <v>2</v>
      </c>
      <c r="AR5386" s="5">
        <f t="shared" si="762"/>
        <v>1581476.18</v>
      </c>
      <c r="AS5386" s="5">
        <f t="shared" si="763"/>
        <v>441683.98</v>
      </c>
      <c r="AT5386" t="s">
        <v>59</v>
      </c>
      <c r="AU5386" t="s">
        <v>6164</v>
      </c>
      <c r="AV5386" t="s">
        <v>6165</v>
      </c>
      <c r="AW5386" t="s">
        <v>6166</v>
      </c>
      <c r="AX5386" t="s">
        <v>6184</v>
      </c>
      <c r="AY5386">
        <v>58</v>
      </c>
      <c r="AZ5386">
        <v>0</v>
      </c>
      <c r="BA5386">
        <v>0</v>
      </c>
      <c r="BB5386" t="s">
        <v>6168</v>
      </c>
      <c r="BC5386">
        <v>0</v>
      </c>
      <c r="BD5386">
        <v>3</v>
      </c>
      <c r="BE5386" t="s">
        <v>6188</v>
      </c>
      <c r="BF5386" t="s">
        <v>6170</v>
      </c>
      <c r="BG5386">
        <v>0</v>
      </c>
      <c r="BH5386" t="s">
        <v>6171</v>
      </c>
      <c r="BI5386">
        <v>24</v>
      </c>
      <c r="BJ5386" t="s">
        <v>6172</v>
      </c>
      <c r="BK5386">
        <v>0</v>
      </c>
      <c r="BL5386">
        <v>74</v>
      </c>
      <c r="BM5386" s="3">
        <f t="shared" si="764"/>
        <v>0.77027027027027029</v>
      </c>
    </row>
    <row r="5387" spans="1:65">
      <c r="A5387" t="s">
        <v>5528</v>
      </c>
      <c r="B5387" s="2">
        <v>45984</v>
      </c>
      <c r="C5387" t="s">
        <v>4641</v>
      </c>
      <c r="D5387" t="s">
        <v>5143</v>
      </c>
      <c r="E5387">
        <v>11</v>
      </c>
      <c r="F5387" t="s">
        <v>72</v>
      </c>
      <c r="G5387" t="s">
        <v>50</v>
      </c>
      <c r="H5387" t="s">
        <v>138</v>
      </c>
      <c r="I5387" t="s">
        <v>74</v>
      </c>
      <c r="J5387" t="s">
        <v>65</v>
      </c>
      <c r="K5387" t="s">
        <v>66</v>
      </c>
      <c r="L5387" t="s">
        <v>87</v>
      </c>
      <c r="M5387" t="s">
        <v>56</v>
      </c>
      <c r="N5387" t="s">
        <v>109</v>
      </c>
      <c r="O5387" t="s">
        <v>120</v>
      </c>
      <c r="P5387">
        <v>51</v>
      </c>
      <c r="Q5387">
        <v>52</v>
      </c>
      <c r="R5387">
        <v>54</v>
      </c>
      <c r="S5387">
        <v>1</v>
      </c>
      <c r="T5387">
        <f t="shared" si="756"/>
        <v>53</v>
      </c>
      <c r="U5387">
        <v>50</v>
      </c>
      <c r="V5387">
        <f t="shared" si="757"/>
        <v>3</v>
      </c>
      <c r="W5387" s="3">
        <f t="shared" si="758"/>
        <v>1.8518518518518517E-2</v>
      </c>
      <c r="X5387">
        <v>10</v>
      </c>
      <c r="Y5387" s="4">
        <v>4.8</v>
      </c>
      <c r="Z5387" s="4">
        <v>1.5</v>
      </c>
      <c r="AA5387" s="5">
        <v>48630.9</v>
      </c>
      <c r="AB5387" s="5">
        <f t="shared" si="759"/>
        <v>2431545</v>
      </c>
      <c r="AC5387" s="5">
        <v>35660.31</v>
      </c>
      <c r="AD5387" s="5">
        <f t="shared" si="760"/>
        <v>1925656.74</v>
      </c>
      <c r="AE5387" s="5">
        <v>119662.25</v>
      </c>
      <c r="AF5387" s="5">
        <v>33274.160000000003</v>
      </c>
      <c r="AG5387" s="5">
        <v>7727.15</v>
      </c>
      <c r="AH5387" s="5">
        <v>2175</v>
      </c>
      <c r="AI5387" s="5">
        <v>4600</v>
      </c>
      <c r="AJ5387">
        <v>0</v>
      </c>
      <c r="AK5387" s="5">
        <v>0</v>
      </c>
      <c r="AL5387" s="5">
        <v>2873.26</v>
      </c>
      <c r="AM5387" s="5">
        <v>77996.2</v>
      </c>
      <c r="AN5387">
        <v>8</v>
      </c>
      <c r="AO5387">
        <v>8</v>
      </c>
      <c r="AP5387" t="str">
        <f t="shared" si="761"/>
        <v>Yes</v>
      </c>
      <c r="AQ5387">
        <v>1</v>
      </c>
      <c r="AR5387" s="5">
        <f t="shared" si="762"/>
        <v>2173964.7599999998</v>
      </c>
      <c r="AS5387" s="5">
        <f t="shared" si="763"/>
        <v>257580.24</v>
      </c>
      <c r="AT5387" t="s">
        <v>59</v>
      </c>
      <c r="AU5387" t="s">
        <v>6164</v>
      </c>
      <c r="AV5387" t="s">
        <v>6165</v>
      </c>
      <c r="AW5387" t="s">
        <v>6166</v>
      </c>
      <c r="AX5387" t="s">
        <v>6184</v>
      </c>
      <c r="AY5387">
        <v>54</v>
      </c>
      <c r="AZ5387">
        <v>0</v>
      </c>
      <c r="BA5387">
        <v>26</v>
      </c>
      <c r="BB5387" t="s">
        <v>6180</v>
      </c>
      <c r="BC5387">
        <v>0</v>
      </c>
      <c r="BD5387">
        <v>0</v>
      </c>
      <c r="BE5387" t="s">
        <v>6169</v>
      </c>
      <c r="BF5387" t="s">
        <v>6170</v>
      </c>
      <c r="BG5387">
        <v>0</v>
      </c>
      <c r="BH5387" t="s">
        <v>6171</v>
      </c>
      <c r="BI5387">
        <v>29</v>
      </c>
      <c r="BJ5387" t="s">
        <v>6172</v>
      </c>
      <c r="BK5387">
        <v>0</v>
      </c>
      <c r="BL5387">
        <v>63</v>
      </c>
      <c r="BM5387" s="3">
        <f t="shared" si="764"/>
        <v>0.8571428571428571</v>
      </c>
    </row>
    <row r="5388" spans="1:65">
      <c r="A5388" t="s">
        <v>5529</v>
      </c>
      <c r="B5388" s="2">
        <v>45984</v>
      </c>
      <c r="C5388" t="s">
        <v>4641</v>
      </c>
      <c r="D5388" t="s">
        <v>5143</v>
      </c>
      <c r="E5388">
        <v>11</v>
      </c>
      <c r="F5388" t="s">
        <v>72</v>
      </c>
      <c r="G5388" t="s">
        <v>50</v>
      </c>
      <c r="H5388" t="s">
        <v>73</v>
      </c>
      <c r="I5388" t="s">
        <v>74</v>
      </c>
      <c r="J5388" t="s">
        <v>81</v>
      </c>
      <c r="K5388" t="s">
        <v>66</v>
      </c>
      <c r="L5388" t="s">
        <v>92</v>
      </c>
      <c r="M5388" t="s">
        <v>56</v>
      </c>
      <c r="N5388" t="s">
        <v>69</v>
      </c>
      <c r="O5388" t="s">
        <v>70</v>
      </c>
      <c r="P5388">
        <v>39</v>
      </c>
      <c r="Q5388">
        <v>40</v>
      </c>
      <c r="R5388">
        <v>40</v>
      </c>
      <c r="S5388">
        <v>1</v>
      </c>
      <c r="T5388">
        <f t="shared" si="756"/>
        <v>39</v>
      </c>
      <c r="U5388">
        <v>39</v>
      </c>
      <c r="V5388">
        <f t="shared" si="757"/>
        <v>0</v>
      </c>
      <c r="W5388" s="3">
        <f t="shared" si="758"/>
        <v>2.5000000000000001E-2</v>
      </c>
      <c r="X5388">
        <v>18</v>
      </c>
      <c r="Y5388" s="4">
        <v>5.0999999999999996</v>
      </c>
      <c r="Z5388" s="4">
        <v>2</v>
      </c>
      <c r="AA5388" s="5">
        <v>73424.289999999994</v>
      </c>
      <c r="AB5388" s="5">
        <f t="shared" si="759"/>
        <v>2863547.31</v>
      </c>
      <c r="AC5388" s="5">
        <v>53496.63</v>
      </c>
      <c r="AD5388" s="5">
        <f t="shared" si="760"/>
        <v>2139865.2000000002</v>
      </c>
      <c r="AE5388" s="5">
        <v>121835.87</v>
      </c>
      <c r="AF5388" s="5">
        <v>33954.6</v>
      </c>
      <c r="AG5388" s="5">
        <v>8781.8700000000008</v>
      </c>
      <c r="AH5388" s="5">
        <v>2900</v>
      </c>
      <c r="AI5388" s="5">
        <v>6800</v>
      </c>
      <c r="AJ5388">
        <v>0</v>
      </c>
      <c r="AK5388" s="5">
        <v>0</v>
      </c>
      <c r="AL5388" s="5">
        <v>0</v>
      </c>
      <c r="AM5388" s="5">
        <v>24310.28</v>
      </c>
      <c r="AN5388">
        <v>4</v>
      </c>
      <c r="AO5388">
        <v>3</v>
      </c>
      <c r="AP5388" t="str">
        <f t="shared" si="761"/>
        <v>Yes</v>
      </c>
      <c r="AQ5388">
        <v>1</v>
      </c>
      <c r="AR5388" s="5">
        <f t="shared" si="762"/>
        <v>2338447.8199999998</v>
      </c>
      <c r="AS5388" s="5">
        <f t="shared" si="763"/>
        <v>525099.49</v>
      </c>
      <c r="AT5388" t="s">
        <v>59</v>
      </c>
      <c r="AU5388" t="s">
        <v>6164</v>
      </c>
      <c r="AV5388" t="s">
        <v>6165</v>
      </c>
      <c r="AW5388" t="s">
        <v>6166</v>
      </c>
      <c r="AX5388" t="s">
        <v>6184</v>
      </c>
      <c r="AY5388">
        <v>40</v>
      </c>
      <c r="AZ5388">
        <v>0</v>
      </c>
      <c r="BA5388">
        <v>0</v>
      </c>
      <c r="BB5388" t="s">
        <v>6168</v>
      </c>
      <c r="BC5388">
        <v>0</v>
      </c>
      <c r="BD5388">
        <v>0</v>
      </c>
      <c r="BE5388" t="s">
        <v>6169</v>
      </c>
      <c r="BF5388" t="s">
        <v>6170</v>
      </c>
      <c r="BG5388">
        <v>0</v>
      </c>
      <c r="BH5388" t="s">
        <v>6171</v>
      </c>
      <c r="BI5388">
        <v>32</v>
      </c>
      <c r="BJ5388" t="s">
        <v>6172</v>
      </c>
      <c r="BK5388">
        <v>0</v>
      </c>
      <c r="BL5388">
        <v>47</v>
      </c>
      <c r="BM5388" s="3">
        <f t="shared" si="764"/>
        <v>0.85106382978723405</v>
      </c>
    </row>
    <row r="5389" spans="1:65">
      <c r="A5389" t="s">
        <v>5530</v>
      </c>
      <c r="B5389" s="2">
        <v>45984</v>
      </c>
      <c r="C5389" t="s">
        <v>4641</v>
      </c>
      <c r="D5389" t="s">
        <v>5143</v>
      </c>
      <c r="E5389">
        <v>11</v>
      </c>
      <c r="F5389" t="s">
        <v>61</v>
      </c>
      <c r="G5389" t="s">
        <v>79</v>
      </c>
      <c r="H5389" t="s">
        <v>123</v>
      </c>
      <c r="I5389" t="s">
        <v>52</v>
      </c>
      <c r="J5389" t="s">
        <v>53</v>
      </c>
      <c r="K5389" t="s">
        <v>66</v>
      </c>
      <c r="L5389" t="s">
        <v>67</v>
      </c>
      <c r="M5389" t="s">
        <v>56</v>
      </c>
      <c r="N5389" t="s">
        <v>76</v>
      </c>
      <c r="O5389" t="s">
        <v>82</v>
      </c>
      <c r="P5389">
        <v>54</v>
      </c>
      <c r="Q5389">
        <v>56</v>
      </c>
      <c r="R5389">
        <v>57</v>
      </c>
      <c r="S5389">
        <v>2</v>
      </c>
      <c r="T5389">
        <f t="shared" si="756"/>
        <v>55</v>
      </c>
      <c r="U5389">
        <v>53</v>
      </c>
      <c r="V5389">
        <f t="shared" si="757"/>
        <v>2</v>
      </c>
      <c r="W5389" s="3">
        <f t="shared" si="758"/>
        <v>3.5087719298245612E-2</v>
      </c>
      <c r="X5389">
        <v>41</v>
      </c>
      <c r="Y5389" s="4">
        <v>0.8</v>
      </c>
      <c r="Z5389" s="4">
        <v>1.9</v>
      </c>
      <c r="AA5389" s="5">
        <v>33527.870000000003</v>
      </c>
      <c r="AB5389" s="5">
        <f t="shared" si="759"/>
        <v>1776977.11</v>
      </c>
      <c r="AC5389" s="5">
        <v>23013.47</v>
      </c>
      <c r="AD5389" s="5">
        <f t="shared" si="760"/>
        <v>1311767.79</v>
      </c>
      <c r="AE5389" s="5">
        <v>103085.06</v>
      </c>
      <c r="AF5389" s="5">
        <v>25466.799999999999</v>
      </c>
      <c r="AG5389" s="5">
        <v>11258.08</v>
      </c>
      <c r="AH5389" s="5">
        <v>2755</v>
      </c>
      <c r="AI5389" s="5">
        <v>6400</v>
      </c>
      <c r="AJ5389">
        <v>0</v>
      </c>
      <c r="AK5389" s="5">
        <v>0</v>
      </c>
      <c r="AL5389" s="5">
        <v>1328.69</v>
      </c>
      <c r="AM5389" s="5">
        <v>38143.06</v>
      </c>
      <c r="AN5389">
        <v>4</v>
      </c>
      <c r="AO5389">
        <v>5</v>
      </c>
      <c r="AP5389" t="str">
        <f t="shared" si="761"/>
        <v>No</v>
      </c>
      <c r="AQ5389">
        <v>2</v>
      </c>
      <c r="AR5389" s="5">
        <f t="shared" si="762"/>
        <v>1500204.48</v>
      </c>
      <c r="AS5389" s="5">
        <f t="shared" si="763"/>
        <v>276772.63</v>
      </c>
      <c r="AT5389" t="s">
        <v>116</v>
      </c>
      <c r="AU5389" t="s">
        <v>6164</v>
      </c>
      <c r="AV5389" t="s">
        <v>6165</v>
      </c>
      <c r="AW5389" t="s">
        <v>6166</v>
      </c>
      <c r="AX5389" t="s">
        <v>6184</v>
      </c>
      <c r="AY5389">
        <v>57</v>
      </c>
      <c r="AZ5389">
        <v>0</v>
      </c>
      <c r="BA5389">
        <v>18</v>
      </c>
      <c r="BB5389" t="s">
        <v>6180</v>
      </c>
      <c r="BC5389">
        <v>0</v>
      </c>
      <c r="BD5389">
        <v>1</v>
      </c>
      <c r="BE5389" t="s">
        <v>6218</v>
      </c>
      <c r="BF5389" t="s">
        <v>6170</v>
      </c>
      <c r="BG5389">
        <v>1</v>
      </c>
      <c r="BH5389" t="s">
        <v>6186</v>
      </c>
      <c r="BI5389">
        <v>41</v>
      </c>
      <c r="BJ5389" t="s">
        <v>6172</v>
      </c>
      <c r="BK5389">
        <v>0</v>
      </c>
      <c r="BL5389">
        <v>73</v>
      </c>
      <c r="BM5389" s="3">
        <f t="shared" si="764"/>
        <v>0.78082191780821919</v>
      </c>
    </row>
    <row r="5390" spans="1:65">
      <c r="A5390" t="s">
        <v>5531</v>
      </c>
      <c r="B5390" s="2">
        <v>45985</v>
      </c>
      <c r="C5390" t="s">
        <v>4641</v>
      </c>
      <c r="D5390" t="s">
        <v>5143</v>
      </c>
      <c r="E5390">
        <v>11</v>
      </c>
      <c r="F5390" t="s">
        <v>49</v>
      </c>
      <c r="G5390" t="s">
        <v>62</v>
      </c>
      <c r="H5390" t="s">
        <v>133</v>
      </c>
      <c r="I5390" t="s">
        <v>64</v>
      </c>
      <c r="J5390" t="s">
        <v>65</v>
      </c>
      <c r="K5390" t="s">
        <v>66</v>
      </c>
      <c r="L5390" t="s">
        <v>67</v>
      </c>
      <c r="M5390" t="s">
        <v>68</v>
      </c>
      <c r="N5390" t="s">
        <v>69</v>
      </c>
      <c r="O5390" t="s">
        <v>82</v>
      </c>
      <c r="P5390">
        <v>46</v>
      </c>
      <c r="Q5390">
        <v>49</v>
      </c>
      <c r="R5390">
        <v>49</v>
      </c>
      <c r="S5390">
        <v>4</v>
      </c>
      <c r="T5390">
        <f t="shared" si="756"/>
        <v>45</v>
      </c>
      <c r="U5390">
        <v>45</v>
      </c>
      <c r="V5390">
        <f t="shared" si="757"/>
        <v>0</v>
      </c>
      <c r="W5390" s="3">
        <f t="shared" si="758"/>
        <v>8.1632653061224483E-2</v>
      </c>
      <c r="X5390">
        <v>10</v>
      </c>
      <c r="Y5390" s="4">
        <v>6.6</v>
      </c>
      <c r="Z5390" s="4">
        <v>1.2</v>
      </c>
      <c r="AA5390" s="5">
        <v>49340.84</v>
      </c>
      <c r="AB5390" s="5">
        <f t="shared" si="759"/>
        <v>2220337.7999999998</v>
      </c>
      <c r="AC5390" s="5">
        <v>32447.58</v>
      </c>
      <c r="AD5390" s="5">
        <f t="shared" si="760"/>
        <v>1589931.42</v>
      </c>
      <c r="AE5390" s="5">
        <v>106811.32</v>
      </c>
      <c r="AF5390" s="5">
        <v>31403</v>
      </c>
      <c r="AG5390" s="5">
        <v>7663.41</v>
      </c>
      <c r="AH5390" s="5">
        <v>1740</v>
      </c>
      <c r="AI5390" s="5">
        <v>21129.16</v>
      </c>
      <c r="AJ5390">
        <v>2</v>
      </c>
      <c r="AK5390" s="5">
        <v>26104.57</v>
      </c>
      <c r="AL5390" s="5">
        <v>0</v>
      </c>
      <c r="AM5390" s="5">
        <v>29871.759999999998</v>
      </c>
      <c r="AN5390">
        <v>4</v>
      </c>
      <c r="AO5390">
        <v>3</v>
      </c>
      <c r="AP5390" t="str">
        <f t="shared" si="761"/>
        <v>Yes</v>
      </c>
      <c r="AQ5390">
        <v>2</v>
      </c>
      <c r="AR5390" s="5">
        <f t="shared" si="762"/>
        <v>1814654.64</v>
      </c>
      <c r="AS5390" s="5">
        <f t="shared" si="763"/>
        <v>405683.16</v>
      </c>
      <c r="AT5390" t="s">
        <v>1641</v>
      </c>
      <c r="AU5390" t="s">
        <v>6173</v>
      </c>
      <c r="AV5390" t="s">
        <v>6174</v>
      </c>
      <c r="AW5390" t="s">
        <v>6175</v>
      </c>
      <c r="AX5390" t="s">
        <v>6184</v>
      </c>
      <c r="AY5390">
        <v>46</v>
      </c>
      <c r="AZ5390">
        <v>0</v>
      </c>
      <c r="BA5390">
        <v>0</v>
      </c>
      <c r="BB5390" t="s">
        <v>6168</v>
      </c>
      <c r="BC5390">
        <v>0</v>
      </c>
      <c r="BD5390">
        <v>0</v>
      </c>
      <c r="BE5390" t="s">
        <v>6169</v>
      </c>
      <c r="BF5390" t="s">
        <v>6212</v>
      </c>
      <c r="BG5390">
        <v>0</v>
      </c>
      <c r="BH5390" t="s">
        <v>6171</v>
      </c>
      <c r="BI5390">
        <v>24</v>
      </c>
      <c r="BJ5390" t="s">
        <v>6172</v>
      </c>
      <c r="BK5390">
        <v>0</v>
      </c>
      <c r="BL5390">
        <v>59</v>
      </c>
      <c r="BM5390" s="3">
        <f t="shared" si="764"/>
        <v>0.83050847457627119</v>
      </c>
    </row>
    <row r="5391" spans="1:65">
      <c r="A5391" t="s">
        <v>5532</v>
      </c>
      <c r="B5391" s="2">
        <v>45985</v>
      </c>
      <c r="C5391" t="s">
        <v>4641</v>
      </c>
      <c r="D5391" t="s">
        <v>5143</v>
      </c>
      <c r="E5391">
        <v>11</v>
      </c>
      <c r="F5391" t="s">
        <v>78</v>
      </c>
      <c r="G5391" t="s">
        <v>79</v>
      </c>
      <c r="H5391" t="s">
        <v>136</v>
      </c>
      <c r="I5391" t="s">
        <v>74</v>
      </c>
      <c r="J5391" t="s">
        <v>53</v>
      </c>
      <c r="K5391" t="s">
        <v>75</v>
      </c>
      <c r="L5391" t="s">
        <v>55</v>
      </c>
      <c r="M5391" t="s">
        <v>56</v>
      </c>
      <c r="N5391" t="s">
        <v>94</v>
      </c>
      <c r="O5391" t="s">
        <v>82</v>
      </c>
      <c r="P5391">
        <v>62</v>
      </c>
      <c r="Q5391">
        <v>65</v>
      </c>
      <c r="R5391">
        <v>61</v>
      </c>
      <c r="S5391">
        <v>2</v>
      </c>
      <c r="T5391">
        <f t="shared" si="756"/>
        <v>59</v>
      </c>
      <c r="U5391">
        <v>59</v>
      </c>
      <c r="V5391">
        <f t="shared" si="757"/>
        <v>0</v>
      </c>
      <c r="W5391" s="3">
        <f t="shared" si="758"/>
        <v>3.2786885245901641E-2</v>
      </c>
      <c r="X5391">
        <v>35</v>
      </c>
      <c r="Y5391" s="4">
        <v>3.1</v>
      </c>
      <c r="Z5391" s="4">
        <v>1.3</v>
      </c>
      <c r="AA5391" s="5">
        <v>36128.36</v>
      </c>
      <c r="AB5391" s="5">
        <f t="shared" si="759"/>
        <v>2131573.2400000002</v>
      </c>
      <c r="AC5391" s="5">
        <v>23631.19</v>
      </c>
      <c r="AD5391" s="5">
        <f t="shared" si="760"/>
        <v>1441502.59</v>
      </c>
      <c r="AE5391" s="5">
        <v>102259.6</v>
      </c>
      <c r="AF5391" s="5">
        <v>30064.400000000001</v>
      </c>
      <c r="AG5391" s="5">
        <v>10068.85</v>
      </c>
      <c r="AH5391" s="5">
        <v>1885</v>
      </c>
      <c r="AI5391" s="5">
        <v>6400</v>
      </c>
      <c r="AJ5391">
        <v>0</v>
      </c>
      <c r="AK5391" s="5">
        <v>0</v>
      </c>
      <c r="AL5391" s="5">
        <v>0</v>
      </c>
      <c r="AM5391" s="5">
        <v>37779.760000000002</v>
      </c>
      <c r="AN5391">
        <v>4</v>
      </c>
      <c r="AO5391">
        <v>4</v>
      </c>
      <c r="AP5391" t="str">
        <f t="shared" si="761"/>
        <v>Yes</v>
      </c>
      <c r="AQ5391">
        <v>1</v>
      </c>
      <c r="AR5391" s="5">
        <f t="shared" si="762"/>
        <v>1629960.2</v>
      </c>
      <c r="AS5391" s="5">
        <f t="shared" si="763"/>
        <v>501613.04</v>
      </c>
      <c r="AT5391" t="s">
        <v>59</v>
      </c>
      <c r="AU5391" t="s">
        <v>6164</v>
      </c>
      <c r="AV5391" t="s">
        <v>6165</v>
      </c>
      <c r="AW5391" t="s">
        <v>6166</v>
      </c>
      <c r="AX5391" t="s">
        <v>6167</v>
      </c>
      <c r="AY5391">
        <v>65</v>
      </c>
      <c r="AZ5391">
        <v>2</v>
      </c>
      <c r="BA5391">
        <v>0</v>
      </c>
      <c r="BB5391" t="s">
        <v>6168</v>
      </c>
      <c r="BC5391">
        <v>0</v>
      </c>
      <c r="BD5391">
        <v>0</v>
      </c>
      <c r="BE5391" t="s">
        <v>6169</v>
      </c>
      <c r="BF5391" t="s">
        <v>6170</v>
      </c>
      <c r="BG5391">
        <v>0</v>
      </c>
      <c r="BH5391" t="s">
        <v>6171</v>
      </c>
      <c r="BI5391">
        <v>55</v>
      </c>
      <c r="BJ5391" t="s">
        <v>6187</v>
      </c>
      <c r="BK5391">
        <v>0</v>
      </c>
      <c r="BL5391">
        <v>71</v>
      </c>
      <c r="BM5391" s="3">
        <f t="shared" si="764"/>
        <v>0.85915492957746475</v>
      </c>
    </row>
    <row r="5392" spans="1:65">
      <c r="A5392" t="s">
        <v>5533</v>
      </c>
      <c r="B5392" s="2">
        <v>45985</v>
      </c>
      <c r="C5392" t="s">
        <v>4641</v>
      </c>
      <c r="D5392" t="s">
        <v>5143</v>
      </c>
      <c r="E5392">
        <v>11</v>
      </c>
      <c r="F5392" t="s">
        <v>61</v>
      </c>
      <c r="G5392" t="s">
        <v>62</v>
      </c>
      <c r="H5392" t="s">
        <v>115</v>
      </c>
      <c r="I5392" t="s">
        <v>52</v>
      </c>
      <c r="J5392" t="s">
        <v>53</v>
      </c>
      <c r="K5392" t="s">
        <v>66</v>
      </c>
      <c r="L5392" t="s">
        <v>55</v>
      </c>
      <c r="M5392" t="s">
        <v>56</v>
      </c>
      <c r="N5392" t="s">
        <v>69</v>
      </c>
      <c r="O5392" t="s">
        <v>58</v>
      </c>
      <c r="P5392">
        <v>60</v>
      </c>
      <c r="Q5392">
        <v>63</v>
      </c>
      <c r="R5392">
        <v>62</v>
      </c>
      <c r="S5392">
        <v>2</v>
      </c>
      <c r="T5392">
        <f t="shared" si="756"/>
        <v>60</v>
      </c>
      <c r="U5392">
        <v>58</v>
      </c>
      <c r="V5392">
        <f t="shared" si="757"/>
        <v>2</v>
      </c>
      <c r="W5392" s="3">
        <f t="shared" si="758"/>
        <v>3.2258064516129031E-2</v>
      </c>
      <c r="X5392">
        <v>35</v>
      </c>
      <c r="Y5392" s="4">
        <v>4.7</v>
      </c>
      <c r="Z5392" s="4">
        <v>1.8</v>
      </c>
      <c r="AA5392" s="5">
        <v>33430.6</v>
      </c>
      <c r="AB5392" s="5">
        <f t="shared" si="759"/>
        <v>1938974.8</v>
      </c>
      <c r="AC5392" s="5">
        <v>23504.43</v>
      </c>
      <c r="AD5392" s="5">
        <f t="shared" si="760"/>
        <v>1457274.66</v>
      </c>
      <c r="AE5392" s="5">
        <v>111665.41</v>
      </c>
      <c r="AF5392" s="5">
        <v>27346</v>
      </c>
      <c r="AG5392" s="5">
        <v>10878.11</v>
      </c>
      <c r="AH5392" s="5">
        <v>2610</v>
      </c>
      <c r="AI5392" s="5">
        <v>6400</v>
      </c>
      <c r="AJ5392">
        <v>0</v>
      </c>
      <c r="AK5392" s="5">
        <v>0</v>
      </c>
      <c r="AL5392" s="5">
        <v>1367.14</v>
      </c>
      <c r="AM5392" s="5">
        <v>46770.16</v>
      </c>
      <c r="AN5392">
        <v>4</v>
      </c>
      <c r="AO5392">
        <v>6</v>
      </c>
      <c r="AP5392" t="str">
        <f t="shared" si="761"/>
        <v>No</v>
      </c>
      <c r="AQ5392">
        <v>3</v>
      </c>
      <c r="AR5392" s="5">
        <f t="shared" si="762"/>
        <v>1664311.48</v>
      </c>
      <c r="AS5392" s="5">
        <f t="shared" si="763"/>
        <v>274663.32</v>
      </c>
      <c r="AT5392" t="s">
        <v>59</v>
      </c>
      <c r="AU5392" t="s">
        <v>6164</v>
      </c>
      <c r="AV5392" t="s">
        <v>6165</v>
      </c>
      <c r="AW5392" t="s">
        <v>6166</v>
      </c>
      <c r="AX5392" t="s">
        <v>6167</v>
      </c>
      <c r="AY5392">
        <v>64</v>
      </c>
      <c r="AZ5392">
        <v>3</v>
      </c>
      <c r="BA5392">
        <v>17</v>
      </c>
      <c r="BB5392" t="s">
        <v>6185</v>
      </c>
      <c r="BC5392">
        <v>1</v>
      </c>
      <c r="BD5392">
        <v>1</v>
      </c>
      <c r="BE5392" t="s">
        <v>6188</v>
      </c>
      <c r="BF5392" t="s">
        <v>6170</v>
      </c>
      <c r="BG5392">
        <v>1</v>
      </c>
      <c r="BH5392" t="s">
        <v>6179</v>
      </c>
      <c r="BI5392">
        <v>42</v>
      </c>
      <c r="BJ5392" t="s">
        <v>6172</v>
      </c>
      <c r="BK5392">
        <v>0</v>
      </c>
      <c r="BL5392">
        <v>77</v>
      </c>
      <c r="BM5392" s="3">
        <f t="shared" si="764"/>
        <v>0.80519480519480524</v>
      </c>
    </row>
    <row r="5393" spans="1:65">
      <c r="A5393" t="s">
        <v>5534</v>
      </c>
      <c r="B5393" s="2">
        <v>45985</v>
      </c>
      <c r="C5393" t="s">
        <v>4641</v>
      </c>
      <c r="D5393" t="s">
        <v>5143</v>
      </c>
      <c r="E5393">
        <v>11</v>
      </c>
      <c r="F5393" t="s">
        <v>72</v>
      </c>
      <c r="G5393" t="s">
        <v>79</v>
      </c>
      <c r="H5393" t="s">
        <v>86</v>
      </c>
      <c r="I5393" t="s">
        <v>64</v>
      </c>
      <c r="J5393" t="s">
        <v>65</v>
      </c>
      <c r="K5393" t="s">
        <v>54</v>
      </c>
      <c r="L5393" t="s">
        <v>87</v>
      </c>
      <c r="M5393" t="s">
        <v>56</v>
      </c>
      <c r="N5393" t="s">
        <v>94</v>
      </c>
      <c r="O5393" t="s">
        <v>82</v>
      </c>
      <c r="P5393">
        <v>42</v>
      </c>
      <c r="Q5393">
        <v>43</v>
      </c>
      <c r="R5393">
        <v>44</v>
      </c>
      <c r="S5393">
        <v>0</v>
      </c>
      <c r="T5393">
        <f t="shared" si="756"/>
        <v>44</v>
      </c>
      <c r="U5393">
        <v>42</v>
      </c>
      <c r="V5393">
        <f t="shared" si="757"/>
        <v>2</v>
      </c>
      <c r="W5393" s="3">
        <f t="shared" si="758"/>
        <v>0</v>
      </c>
      <c r="X5393">
        <v>21</v>
      </c>
      <c r="Y5393" s="4">
        <v>1.4</v>
      </c>
      <c r="Z5393" s="4">
        <v>1.2</v>
      </c>
      <c r="AA5393" s="5">
        <v>55788.93</v>
      </c>
      <c r="AB5393" s="5">
        <f t="shared" si="759"/>
        <v>2343135.06</v>
      </c>
      <c r="AC5393" s="5">
        <v>35871.69</v>
      </c>
      <c r="AD5393" s="5">
        <f t="shared" si="760"/>
        <v>1578354.36</v>
      </c>
      <c r="AE5393" s="5">
        <v>95524.59</v>
      </c>
      <c r="AF5393" s="5">
        <v>28264.22</v>
      </c>
      <c r="AG5393" s="5">
        <v>8788.9599999999991</v>
      </c>
      <c r="AH5393" s="5">
        <v>1740</v>
      </c>
      <c r="AI5393" s="5">
        <v>0</v>
      </c>
      <c r="AJ5393">
        <v>0</v>
      </c>
      <c r="AK5393" s="5">
        <v>0</v>
      </c>
      <c r="AL5393" s="5">
        <v>1986.23</v>
      </c>
      <c r="AM5393" s="5">
        <v>30521.09</v>
      </c>
      <c r="AN5393">
        <v>4</v>
      </c>
      <c r="AO5393">
        <v>5</v>
      </c>
      <c r="AP5393" t="str">
        <f t="shared" si="761"/>
        <v>No</v>
      </c>
      <c r="AQ5393">
        <v>2</v>
      </c>
      <c r="AR5393" s="5">
        <f t="shared" si="762"/>
        <v>1745179.45</v>
      </c>
      <c r="AS5393" s="5">
        <f t="shared" si="763"/>
        <v>597955.61</v>
      </c>
      <c r="AT5393" t="s">
        <v>59</v>
      </c>
      <c r="AU5393" t="s">
        <v>6164</v>
      </c>
      <c r="AV5393" t="s">
        <v>6165</v>
      </c>
      <c r="AW5393" t="s">
        <v>6166</v>
      </c>
      <c r="AX5393" t="s">
        <v>6184</v>
      </c>
      <c r="AY5393">
        <v>44</v>
      </c>
      <c r="AZ5393">
        <v>0</v>
      </c>
      <c r="BA5393">
        <v>19</v>
      </c>
      <c r="BB5393" t="s">
        <v>6180</v>
      </c>
      <c r="BC5393">
        <v>1</v>
      </c>
      <c r="BD5393">
        <v>0</v>
      </c>
      <c r="BE5393" t="s">
        <v>6196</v>
      </c>
      <c r="BF5393" t="s">
        <v>6170</v>
      </c>
      <c r="BG5393">
        <v>1</v>
      </c>
      <c r="BH5393" t="s">
        <v>6186</v>
      </c>
      <c r="BI5393">
        <v>37</v>
      </c>
      <c r="BJ5393" t="s">
        <v>6172</v>
      </c>
      <c r="BK5393">
        <v>0</v>
      </c>
      <c r="BL5393">
        <v>64</v>
      </c>
      <c r="BM5393" s="3">
        <f t="shared" si="764"/>
        <v>0.6875</v>
      </c>
    </row>
    <row r="5394" spans="1:65">
      <c r="A5394" t="s">
        <v>5535</v>
      </c>
      <c r="B5394" s="2">
        <v>45985</v>
      </c>
      <c r="C5394" t="s">
        <v>4641</v>
      </c>
      <c r="D5394" t="s">
        <v>5143</v>
      </c>
      <c r="E5394">
        <v>11</v>
      </c>
      <c r="F5394" t="s">
        <v>72</v>
      </c>
      <c r="G5394" t="s">
        <v>62</v>
      </c>
      <c r="H5394" t="s">
        <v>220</v>
      </c>
      <c r="I5394" t="s">
        <v>64</v>
      </c>
      <c r="J5394" t="s">
        <v>65</v>
      </c>
      <c r="K5394" t="s">
        <v>75</v>
      </c>
      <c r="L5394" t="s">
        <v>92</v>
      </c>
      <c r="M5394" t="s">
        <v>56</v>
      </c>
      <c r="N5394" t="s">
        <v>94</v>
      </c>
      <c r="O5394" t="s">
        <v>70</v>
      </c>
      <c r="P5394">
        <v>62</v>
      </c>
      <c r="Q5394">
        <v>64</v>
      </c>
      <c r="R5394">
        <v>66</v>
      </c>
      <c r="S5394">
        <v>1</v>
      </c>
      <c r="T5394">
        <f t="shared" si="756"/>
        <v>65</v>
      </c>
      <c r="U5394">
        <v>61</v>
      </c>
      <c r="V5394">
        <f t="shared" si="757"/>
        <v>4</v>
      </c>
      <c r="W5394" s="3">
        <f t="shared" si="758"/>
        <v>1.5151515151515152E-2</v>
      </c>
      <c r="X5394">
        <v>18</v>
      </c>
      <c r="Y5394" s="4">
        <v>10.4</v>
      </c>
      <c r="Z5394" s="4">
        <v>1.9</v>
      </c>
      <c r="AA5394" s="5">
        <v>52253.32</v>
      </c>
      <c r="AB5394" s="5">
        <f t="shared" si="759"/>
        <v>3187452.52</v>
      </c>
      <c r="AC5394" s="5">
        <v>35118.81</v>
      </c>
      <c r="AD5394" s="5">
        <f t="shared" si="760"/>
        <v>2317841.46</v>
      </c>
      <c r="AE5394" s="5">
        <v>142599.4</v>
      </c>
      <c r="AF5394" s="5">
        <v>39206.660000000003</v>
      </c>
      <c r="AG5394" s="5">
        <v>8668.15</v>
      </c>
      <c r="AH5394" s="5">
        <v>2755</v>
      </c>
      <c r="AI5394" s="5">
        <v>4600</v>
      </c>
      <c r="AJ5394">
        <v>0</v>
      </c>
      <c r="AK5394" s="5">
        <v>0</v>
      </c>
      <c r="AL5394" s="5">
        <v>3910.79</v>
      </c>
      <c r="AM5394" s="5">
        <v>41058.400000000001</v>
      </c>
      <c r="AN5394">
        <v>4</v>
      </c>
      <c r="AO5394">
        <v>4</v>
      </c>
      <c r="AP5394" t="str">
        <f t="shared" si="761"/>
        <v>Yes</v>
      </c>
      <c r="AQ5394">
        <v>0</v>
      </c>
      <c r="AR5394" s="5">
        <f t="shared" si="762"/>
        <v>2560639.86</v>
      </c>
      <c r="AS5394" s="5">
        <f t="shared" si="763"/>
        <v>626812.66</v>
      </c>
      <c r="AT5394" t="s">
        <v>59</v>
      </c>
      <c r="AU5394" t="s">
        <v>6164</v>
      </c>
      <c r="AV5394" t="s">
        <v>6165</v>
      </c>
      <c r="AW5394" t="s">
        <v>6166</v>
      </c>
      <c r="AX5394" t="s">
        <v>6177</v>
      </c>
      <c r="AY5394">
        <v>64</v>
      </c>
      <c r="AZ5394">
        <v>0</v>
      </c>
      <c r="BA5394">
        <v>29</v>
      </c>
      <c r="BB5394" t="s">
        <v>6180</v>
      </c>
      <c r="BC5394">
        <v>0</v>
      </c>
      <c r="BD5394">
        <v>0</v>
      </c>
      <c r="BE5394" t="s">
        <v>6169</v>
      </c>
      <c r="BF5394" t="s">
        <v>6170</v>
      </c>
      <c r="BG5394">
        <v>0</v>
      </c>
      <c r="BH5394" t="s">
        <v>6171</v>
      </c>
      <c r="BI5394">
        <v>9</v>
      </c>
      <c r="BJ5394" t="s">
        <v>6172</v>
      </c>
      <c r="BK5394">
        <v>0</v>
      </c>
      <c r="BL5394">
        <v>72</v>
      </c>
      <c r="BM5394" s="3">
        <f t="shared" si="764"/>
        <v>0.91666666666666663</v>
      </c>
    </row>
    <row r="5395" spans="1:65">
      <c r="A5395" t="s">
        <v>5536</v>
      </c>
      <c r="B5395" s="2">
        <v>45985</v>
      </c>
      <c r="C5395" t="s">
        <v>4641</v>
      </c>
      <c r="D5395" t="s">
        <v>5143</v>
      </c>
      <c r="E5395">
        <v>11</v>
      </c>
      <c r="F5395" t="s">
        <v>78</v>
      </c>
      <c r="G5395" t="s">
        <v>50</v>
      </c>
      <c r="H5395" t="s">
        <v>185</v>
      </c>
      <c r="I5395" t="s">
        <v>64</v>
      </c>
      <c r="J5395" t="s">
        <v>81</v>
      </c>
      <c r="K5395" t="s">
        <v>75</v>
      </c>
      <c r="L5395" t="s">
        <v>87</v>
      </c>
      <c r="M5395" t="s">
        <v>56</v>
      </c>
      <c r="N5395" t="s">
        <v>76</v>
      </c>
      <c r="O5395" t="s">
        <v>82</v>
      </c>
      <c r="P5395">
        <v>28</v>
      </c>
      <c r="Q5395">
        <v>40</v>
      </c>
      <c r="R5395">
        <v>39</v>
      </c>
      <c r="S5395">
        <v>1</v>
      </c>
      <c r="T5395">
        <f t="shared" si="756"/>
        <v>38</v>
      </c>
      <c r="U5395">
        <v>21</v>
      </c>
      <c r="V5395">
        <f t="shared" si="757"/>
        <v>17</v>
      </c>
      <c r="W5395" s="3">
        <f t="shared" si="758"/>
        <v>2.564102564102564E-2</v>
      </c>
      <c r="X5395">
        <v>31</v>
      </c>
      <c r="Y5395" s="4">
        <v>5.8</v>
      </c>
      <c r="Z5395" s="4">
        <v>1.7</v>
      </c>
      <c r="AA5395" s="5">
        <v>77378.28</v>
      </c>
      <c r="AB5395" s="5">
        <f t="shared" si="759"/>
        <v>1624943.88</v>
      </c>
      <c r="AC5395" s="5">
        <v>54636.39</v>
      </c>
      <c r="AD5395" s="5">
        <f t="shared" si="760"/>
        <v>2130819.21</v>
      </c>
      <c r="AE5395" s="5">
        <v>117101.38</v>
      </c>
      <c r="AF5395" s="5">
        <v>35385.24</v>
      </c>
      <c r="AG5395" s="5">
        <v>9149.9</v>
      </c>
      <c r="AH5395" s="5">
        <v>2465</v>
      </c>
      <c r="AI5395" s="5">
        <v>6800</v>
      </c>
      <c r="AJ5395">
        <v>0</v>
      </c>
      <c r="AK5395" s="5">
        <v>0</v>
      </c>
      <c r="AL5395" s="5">
        <v>26148.22</v>
      </c>
      <c r="AM5395" s="5">
        <v>18183.68</v>
      </c>
      <c r="AN5395">
        <v>4</v>
      </c>
      <c r="AO5395">
        <v>8</v>
      </c>
      <c r="AP5395" t="str">
        <f t="shared" si="761"/>
        <v>No</v>
      </c>
      <c r="AQ5395">
        <v>2</v>
      </c>
      <c r="AR5395" s="5">
        <f t="shared" si="762"/>
        <v>2346052.63</v>
      </c>
      <c r="AS5395" s="5">
        <f t="shared" si="763"/>
        <v>-721108.75</v>
      </c>
      <c r="AT5395" t="s">
        <v>59</v>
      </c>
      <c r="AU5395" t="s">
        <v>6164</v>
      </c>
      <c r="AV5395" t="s">
        <v>6165</v>
      </c>
      <c r="AW5395" t="s">
        <v>6166</v>
      </c>
      <c r="AX5395" t="s">
        <v>6167</v>
      </c>
      <c r="AY5395">
        <v>37</v>
      </c>
      <c r="AZ5395">
        <v>5</v>
      </c>
      <c r="BA5395">
        <v>85</v>
      </c>
      <c r="BB5395" t="s">
        <v>6220</v>
      </c>
      <c r="BC5395">
        <v>1</v>
      </c>
      <c r="BD5395">
        <v>3</v>
      </c>
      <c r="BE5395" t="s">
        <v>6218</v>
      </c>
      <c r="BF5395" t="s">
        <v>6170</v>
      </c>
      <c r="BG5395">
        <v>1</v>
      </c>
      <c r="BH5395" t="s">
        <v>6179</v>
      </c>
      <c r="BI5395">
        <v>60</v>
      </c>
      <c r="BJ5395" t="s">
        <v>6187</v>
      </c>
      <c r="BK5395">
        <v>0</v>
      </c>
      <c r="BL5395">
        <v>51</v>
      </c>
      <c r="BM5395" s="3">
        <f t="shared" si="764"/>
        <v>0.76470588235294112</v>
      </c>
    </row>
    <row r="5396" spans="1:65">
      <c r="A5396" t="s">
        <v>5537</v>
      </c>
      <c r="B5396" s="2">
        <v>45985</v>
      </c>
      <c r="C5396" t="s">
        <v>4641</v>
      </c>
      <c r="D5396" t="s">
        <v>5143</v>
      </c>
      <c r="E5396">
        <v>11</v>
      </c>
      <c r="F5396" t="s">
        <v>61</v>
      </c>
      <c r="G5396" t="s">
        <v>62</v>
      </c>
      <c r="H5396" t="s">
        <v>63</v>
      </c>
      <c r="I5396" t="s">
        <v>64</v>
      </c>
      <c r="J5396" t="s">
        <v>81</v>
      </c>
      <c r="K5396" t="s">
        <v>66</v>
      </c>
      <c r="L5396" t="s">
        <v>87</v>
      </c>
      <c r="M5396" t="s">
        <v>56</v>
      </c>
      <c r="N5396" t="s">
        <v>109</v>
      </c>
      <c r="O5396" t="s">
        <v>82</v>
      </c>
      <c r="P5396">
        <v>41</v>
      </c>
      <c r="Q5396">
        <v>43</v>
      </c>
      <c r="R5396">
        <v>41</v>
      </c>
      <c r="S5396">
        <v>1</v>
      </c>
      <c r="T5396">
        <f t="shared" si="756"/>
        <v>40</v>
      </c>
      <c r="U5396">
        <v>40</v>
      </c>
      <c r="V5396">
        <f t="shared" si="757"/>
        <v>0</v>
      </c>
      <c r="W5396" s="3">
        <f t="shared" si="758"/>
        <v>2.4390243902439025E-2</v>
      </c>
      <c r="X5396">
        <v>33</v>
      </c>
      <c r="Y5396" s="4">
        <v>3.7</v>
      </c>
      <c r="Z5396" s="4">
        <v>1.3</v>
      </c>
      <c r="AA5396" s="5">
        <v>73593.98</v>
      </c>
      <c r="AB5396" s="5">
        <f t="shared" si="759"/>
        <v>2943759.2</v>
      </c>
      <c r="AC5396" s="5">
        <v>54448.73</v>
      </c>
      <c r="AD5396" s="5">
        <f t="shared" si="760"/>
        <v>2232397.9300000002</v>
      </c>
      <c r="AE5396" s="5">
        <v>121249.82</v>
      </c>
      <c r="AF5396" s="5">
        <v>34486.339999999997</v>
      </c>
      <c r="AG5396" s="5">
        <v>9799.16</v>
      </c>
      <c r="AH5396" s="5">
        <v>1885</v>
      </c>
      <c r="AI5396" s="5">
        <v>6800</v>
      </c>
      <c r="AJ5396">
        <v>0</v>
      </c>
      <c r="AK5396" s="5">
        <v>0</v>
      </c>
      <c r="AL5396" s="5">
        <v>0</v>
      </c>
      <c r="AM5396" s="5">
        <v>62188.160000000003</v>
      </c>
      <c r="AN5396">
        <v>8</v>
      </c>
      <c r="AO5396">
        <v>7</v>
      </c>
      <c r="AP5396" t="str">
        <f t="shared" si="761"/>
        <v>Yes</v>
      </c>
      <c r="AQ5396">
        <v>1</v>
      </c>
      <c r="AR5396" s="5">
        <f t="shared" si="762"/>
        <v>2468806.41</v>
      </c>
      <c r="AS5396" s="5">
        <f t="shared" si="763"/>
        <v>474952.79</v>
      </c>
      <c r="AT5396" t="s">
        <v>59</v>
      </c>
      <c r="AU5396" t="s">
        <v>6164</v>
      </c>
      <c r="AV5396" t="s">
        <v>6165</v>
      </c>
      <c r="AW5396" t="s">
        <v>6166</v>
      </c>
      <c r="AX5396" t="s">
        <v>6167</v>
      </c>
      <c r="AY5396">
        <v>45</v>
      </c>
      <c r="AZ5396">
        <v>3</v>
      </c>
      <c r="BA5396">
        <v>0</v>
      </c>
      <c r="BB5396" t="s">
        <v>6168</v>
      </c>
      <c r="BC5396">
        <v>0</v>
      </c>
      <c r="BD5396">
        <v>0</v>
      </c>
      <c r="BE5396" t="s">
        <v>6169</v>
      </c>
      <c r="BF5396" t="s">
        <v>6170</v>
      </c>
      <c r="BG5396">
        <v>0</v>
      </c>
      <c r="BH5396" t="s">
        <v>6171</v>
      </c>
      <c r="BI5396">
        <v>43</v>
      </c>
      <c r="BJ5396" t="s">
        <v>6172</v>
      </c>
      <c r="BK5396">
        <v>0</v>
      </c>
      <c r="BL5396">
        <v>47</v>
      </c>
      <c r="BM5396" s="3">
        <f t="shared" si="764"/>
        <v>0.87234042553191493</v>
      </c>
    </row>
    <row r="5397" spans="1:65">
      <c r="A5397" t="s">
        <v>5538</v>
      </c>
      <c r="B5397" s="2">
        <v>45985</v>
      </c>
      <c r="C5397" t="s">
        <v>4641</v>
      </c>
      <c r="D5397" t="s">
        <v>5143</v>
      </c>
      <c r="E5397">
        <v>11</v>
      </c>
      <c r="F5397" t="s">
        <v>49</v>
      </c>
      <c r="G5397" t="s">
        <v>50</v>
      </c>
      <c r="H5397" t="s">
        <v>245</v>
      </c>
      <c r="I5397" t="s">
        <v>74</v>
      </c>
      <c r="J5397" t="s">
        <v>53</v>
      </c>
      <c r="K5397" t="s">
        <v>66</v>
      </c>
      <c r="L5397" t="s">
        <v>87</v>
      </c>
      <c r="M5397" t="s">
        <v>68</v>
      </c>
      <c r="N5397" t="s">
        <v>57</v>
      </c>
      <c r="O5397" t="s">
        <v>82</v>
      </c>
      <c r="P5397">
        <v>52</v>
      </c>
      <c r="Q5397">
        <v>53</v>
      </c>
      <c r="R5397">
        <v>53</v>
      </c>
      <c r="S5397">
        <v>2</v>
      </c>
      <c r="T5397">
        <f t="shared" si="756"/>
        <v>51</v>
      </c>
      <c r="U5397">
        <v>50</v>
      </c>
      <c r="V5397">
        <f t="shared" si="757"/>
        <v>1</v>
      </c>
      <c r="W5397" s="3">
        <f t="shared" si="758"/>
        <v>3.7735849056603772E-2</v>
      </c>
      <c r="X5397">
        <v>37</v>
      </c>
      <c r="Y5397" s="4">
        <v>5.7</v>
      </c>
      <c r="Z5397" s="4">
        <v>2.1</v>
      </c>
      <c r="AA5397" s="5">
        <v>33695.199999999997</v>
      </c>
      <c r="AB5397" s="5">
        <f t="shared" si="759"/>
        <v>1684760</v>
      </c>
      <c r="AC5397" s="5">
        <v>22991.61</v>
      </c>
      <c r="AD5397" s="5">
        <f t="shared" si="760"/>
        <v>1218555.33</v>
      </c>
      <c r="AE5397" s="5">
        <v>90210.85</v>
      </c>
      <c r="AF5397" s="5">
        <v>25004.39</v>
      </c>
      <c r="AG5397" s="5">
        <v>11455.97</v>
      </c>
      <c r="AH5397" s="5">
        <v>3045</v>
      </c>
      <c r="AI5397" s="5">
        <v>6400</v>
      </c>
      <c r="AJ5397">
        <v>1</v>
      </c>
      <c r="AK5397" s="5">
        <v>8506</v>
      </c>
      <c r="AL5397" s="5">
        <v>636.54</v>
      </c>
      <c r="AM5397" s="5">
        <v>39679.97</v>
      </c>
      <c r="AN5397">
        <v>4</v>
      </c>
      <c r="AO5397">
        <v>7</v>
      </c>
      <c r="AP5397" t="str">
        <f t="shared" si="761"/>
        <v>No</v>
      </c>
      <c r="AQ5397">
        <v>3</v>
      </c>
      <c r="AR5397" s="5">
        <f t="shared" si="762"/>
        <v>1403494.05</v>
      </c>
      <c r="AS5397" s="5">
        <f t="shared" si="763"/>
        <v>281265.95</v>
      </c>
      <c r="AT5397" t="s">
        <v>59</v>
      </c>
      <c r="AU5397" t="s">
        <v>6203</v>
      </c>
      <c r="AV5397" t="s">
        <v>6204</v>
      </c>
      <c r="AW5397" t="s">
        <v>6205</v>
      </c>
      <c r="AX5397" t="s">
        <v>6184</v>
      </c>
      <c r="AY5397">
        <v>54</v>
      </c>
      <c r="AZ5397">
        <v>0</v>
      </c>
      <c r="BA5397">
        <v>10</v>
      </c>
      <c r="BB5397" t="s">
        <v>6198</v>
      </c>
      <c r="BC5397">
        <v>0</v>
      </c>
      <c r="BD5397">
        <v>3</v>
      </c>
      <c r="BE5397" t="s">
        <v>6219</v>
      </c>
      <c r="BF5397" t="s">
        <v>6170</v>
      </c>
      <c r="BG5397">
        <v>0</v>
      </c>
      <c r="BH5397" t="s">
        <v>6171</v>
      </c>
      <c r="BI5397">
        <v>27</v>
      </c>
      <c r="BJ5397" t="s">
        <v>6172</v>
      </c>
      <c r="BK5397">
        <v>0</v>
      </c>
      <c r="BL5397">
        <v>74</v>
      </c>
      <c r="BM5397" s="3">
        <f t="shared" si="764"/>
        <v>0.71621621621621623</v>
      </c>
    </row>
    <row r="5398" spans="1:65">
      <c r="A5398" t="s">
        <v>5539</v>
      </c>
      <c r="B5398" s="2">
        <v>45985</v>
      </c>
      <c r="C5398" t="s">
        <v>4641</v>
      </c>
      <c r="D5398" t="s">
        <v>5143</v>
      </c>
      <c r="E5398">
        <v>11</v>
      </c>
      <c r="F5398" t="s">
        <v>78</v>
      </c>
      <c r="G5398" t="s">
        <v>62</v>
      </c>
      <c r="H5398" t="s">
        <v>153</v>
      </c>
      <c r="I5398" t="s">
        <v>64</v>
      </c>
      <c r="J5398" t="s">
        <v>81</v>
      </c>
      <c r="K5398" t="s">
        <v>66</v>
      </c>
      <c r="L5398" t="s">
        <v>55</v>
      </c>
      <c r="M5398" t="s">
        <v>56</v>
      </c>
      <c r="N5398" t="s">
        <v>76</v>
      </c>
      <c r="O5398" t="s">
        <v>58</v>
      </c>
      <c r="P5398">
        <v>36</v>
      </c>
      <c r="Q5398">
        <v>39</v>
      </c>
      <c r="R5398">
        <v>37</v>
      </c>
      <c r="S5398">
        <v>1</v>
      </c>
      <c r="T5398">
        <f t="shared" si="756"/>
        <v>36</v>
      </c>
      <c r="U5398">
        <v>36</v>
      </c>
      <c r="V5398">
        <f t="shared" si="757"/>
        <v>0</v>
      </c>
      <c r="W5398" s="3">
        <f t="shared" si="758"/>
        <v>2.7027027027027029E-2</v>
      </c>
      <c r="X5398">
        <v>29</v>
      </c>
      <c r="Y5398" s="4">
        <v>1.4</v>
      </c>
      <c r="Z5398" s="4">
        <v>1.7</v>
      </c>
      <c r="AA5398" s="5">
        <v>72578.009999999995</v>
      </c>
      <c r="AB5398" s="5">
        <f t="shared" si="759"/>
        <v>2612808.36</v>
      </c>
      <c r="AC5398" s="5">
        <v>52711.44</v>
      </c>
      <c r="AD5398" s="5">
        <f t="shared" si="760"/>
        <v>1950323.28</v>
      </c>
      <c r="AE5398" s="5">
        <v>109842.2</v>
      </c>
      <c r="AF5398" s="5">
        <v>33950.71</v>
      </c>
      <c r="AG5398" s="5">
        <v>9639.24</v>
      </c>
      <c r="AH5398" s="5">
        <v>2465</v>
      </c>
      <c r="AI5398" s="5">
        <v>6800</v>
      </c>
      <c r="AJ5398">
        <v>0</v>
      </c>
      <c r="AK5398" s="5">
        <v>0</v>
      </c>
      <c r="AL5398" s="5">
        <v>0</v>
      </c>
      <c r="AM5398" s="5">
        <v>24336.65</v>
      </c>
      <c r="AN5398">
        <v>4</v>
      </c>
      <c r="AO5398">
        <v>4</v>
      </c>
      <c r="AP5398" t="str">
        <f t="shared" si="761"/>
        <v>Yes</v>
      </c>
      <c r="AQ5398">
        <v>0</v>
      </c>
      <c r="AR5398" s="5">
        <f t="shared" si="762"/>
        <v>2137357.08</v>
      </c>
      <c r="AS5398" s="5">
        <f t="shared" si="763"/>
        <v>475451.28</v>
      </c>
      <c r="AT5398" t="s">
        <v>59</v>
      </c>
      <c r="AU5398" t="s">
        <v>6164</v>
      </c>
      <c r="AV5398" t="s">
        <v>6165</v>
      </c>
      <c r="AW5398" t="s">
        <v>6166</v>
      </c>
      <c r="AX5398" t="s">
        <v>6167</v>
      </c>
      <c r="AY5398">
        <v>38</v>
      </c>
      <c r="AZ5398">
        <v>0</v>
      </c>
      <c r="BA5398">
        <v>0</v>
      </c>
      <c r="BB5398" t="s">
        <v>6168</v>
      </c>
      <c r="BC5398">
        <v>0</v>
      </c>
      <c r="BD5398">
        <v>0</v>
      </c>
      <c r="BE5398" t="s">
        <v>6169</v>
      </c>
      <c r="BF5398" t="s">
        <v>6170</v>
      </c>
      <c r="BG5398">
        <v>0</v>
      </c>
      <c r="BH5398" t="s">
        <v>6171</v>
      </c>
      <c r="BI5398">
        <v>54</v>
      </c>
      <c r="BJ5398" t="s">
        <v>6187</v>
      </c>
      <c r="BK5398">
        <v>0</v>
      </c>
      <c r="BL5398">
        <v>46</v>
      </c>
      <c r="BM5398" s="3">
        <f t="shared" si="764"/>
        <v>0.80434782608695654</v>
      </c>
    </row>
    <row r="5399" spans="1:65">
      <c r="A5399" t="s">
        <v>5540</v>
      </c>
      <c r="B5399" s="2">
        <v>45985</v>
      </c>
      <c r="C5399" t="s">
        <v>4641</v>
      </c>
      <c r="D5399" t="s">
        <v>5143</v>
      </c>
      <c r="E5399">
        <v>11</v>
      </c>
      <c r="F5399" t="s">
        <v>61</v>
      </c>
      <c r="G5399" t="s">
        <v>79</v>
      </c>
      <c r="H5399" t="s">
        <v>84</v>
      </c>
      <c r="I5399" t="s">
        <v>74</v>
      </c>
      <c r="J5399" t="s">
        <v>53</v>
      </c>
      <c r="K5399" t="s">
        <v>66</v>
      </c>
      <c r="L5399" t="s">
        <v>87</v>
      </c>
      <c r="M5399" t="s">
        <v>56</v>
      </c>
      <c r="N5399" t="s">
        <v>69</v>
      </c>
      <c r="O5399" t="s">
        <v>82</v>
      </c>
      <c r="P5399">
        <v>49</v>
      </c>
      <c r="Q5399">
        <v>51</v>
      </c>
      <c r="R5399">
        <v>49</v>
      </c>
      <c r="S5399">
        <v>1</v>
      </c>
      <c r="T5399">
        <f t="shared" si="756"/>
        <v>48</v>
      </c>
      <c r="U5399">
        <v>47</v>
      </c>
      <c r="V5399">
        <f t="shared" si="757"/>
        <v>1</v>
      </c>
      <c r="W5399" s="3">
        <f t="shared" si="758"/>
        <v>2.0408163265306121E-2</v>
      </c>
      <c r="X5399">
        <v>28</v>
      </c>
      <c r="Y5399" s="4">
        <v>2.2000000000000002</v>
      </c>
      <c r="Z5399" s="4">
        <v>1</v>
      </c>
      <c r="AA5399" s="5">
        <v>33633.17</v>
      </c>
      <c r="AB5399" s="5">
        <f t="shared" si="759"/>
        <v>1580758.99</v>
      </c>
      <c r="AC5399" s="5">
        <v>24032.68</v>
      </c>
      <c r="AD5399" s="5">
        <f t="shared" si="760"/>
        <v>1177601.32</v>
      </c>
      <c r="AE5399" s="5">
        <v>84234.61</v>
      </c>
      <c r="AF5399" s="5">
        <v>21987.49</v>
      </c>
      <c r="AG5399" s="5">
        <v>9834.68</v>
      </c>
      <c r="AH5399" s="5">
        <v>1450</v>
      </c>
      <c r="AI5399" s="5">
        <v>3200</v>
      </c>
      <c r="AJ5399">
        <v>0</v>
      </c>
      <c r="AK5399" s="5">
        <v>0</v>
      </c>
      <c r="AL5399" s="5">
        <v>655.32000000000005</v>
      </c>
      <c r="AM5399" s="5">
        <v>32387.37</v>
      </c>
      <c r="AN5399">
        <v>4</v>
      </c>
      <c r="AO5399">
        <v>4</v>
      </c>
      <c r="AP5399" t="str">
        <f t="shared" si="761"/>
        <v>Yes</v>
      </c>
      <c r="AQ5399">
        <v>1</v>
      </c>
      <c r="AR5399" s="5">
        <f t="shared" si="762"/>
        <v>1331350.79</v>
      </c>
      <c r="AS5399" s="5">
        <f t="shared" si="763"/>
        <v>249408.2</v>
      </c>
      <c r="AT5399" t="s">
        <v>59</v>
      </c>
      <c r="AU5399" t="s">
        <v>6164</v>
      </c>
      <c r="AV5399" t="s">
        <v>6165</v>
      </c>
      <c r="AW5399" t="s">
        <v>6166</v>
      </c>
      <c r="AX5399" t="s">
        <v>6167</v>
      </c>
      <c r="AY5399">
        <v>49</v>
      </c>
      <c r="AZ5399">
        <v>0</v>
      </c>
      <c r="BA5399">
        <v>15</v>
      </c>
      <c r="BB5399" t="s">
        <v>6198</v>
      </c>
      <c r="BC5399">
        <v>0</v>
      </c>
      <c r="BD5399">
        <v>0</v>
      </c>
      <c r="BE5399" t="s">
        <v>6169</v>
      </c>
      <c r="BF5399" t="s">
        <v>6170</v>
      </c>
      <c r="BG5399">
        <v>1</v>
      </c>
      <c r="BH5399" t="s">
        <v>6186</v>
      </c>
      <c r="BI5399">
        <v>55</v>
      </c>
      <c r="BJ5399" t="s">
        <v>6187</v>
      </c>
      <c r="BK5399">
        <v>0</v>
      </c>
      <c r="BL5399">
        <v>73</v>
      </c>
      <c r="BM5399" s="3">
        <f t="shared" si="764"/>
        <v>0.67123287671232879</v>
      </c>
    </row>
    <row r="5400" spans="1:65">
      <c r="A5400" t="s">
        <v>5541</v>
      </c>
      <c r="B5400" s="2">
        <v>45985</v>
      </c>
      <c r="C5400" t="s">
        <v>4641</v>
      </c>
      <c r="D5400" t="s">
        <v>5143</v>
      </c>
      <c r="E5400">
        <v>11</v>
      </c>
      <c r="F5400" t="s">
        <v>78</v>
      </c>
      <c r="G5400" t="s">
        <v>62</v>
      </c>
      <c r="H5400" t="s">
        <v>153</v>
      </c>
      <c r="I5400" t="s">
        <v>52</v>
      </c>
      <c r="J5400" t="s">
        <v>65</v>
      </c>
      <c r="K5400" t="s">
        <v>75</v>
      </c>
      <c r="L5400" t="s">
        <v>92</v>
      </c>
      <c r="M5400" t="s">
        <v>56</v>
      </c>
      <c r="N5400" t="s">
        <v>57</v>
      </c>
      <c r="O5400" t="s">
        <v>70</v>
      </c>
      <c r="P5400">
        <v>49</v>
      </c>
      <c r="Q5400">
        <v>50</v>
      </c>
      <c r="R5400">
        <v>49</v>
      </c>
      <c r="S5400">
        <v>1</v>
      </c>
      <c r="T5400">
        <f t="shared" si="756"/>
        <v>48</v>
      </c>
      <c r="U5400">
        <v>47</v>
      </c>
      <c r="V5400">
        <f t="shared" si="757"/>
        <v>1</v>
      </c>
      <c r="W5400" s="3">
        <f t="shared" si="758"/>
        <v>2.0408163265306121E-2</v>
      </c>
      <c r="X5400">
        <v>26</v>
      </c>
      <c r="Y5400" s="4">
        <v>3.9</v>
      </c>
      <c r="Z5400" s="4">
        <v>1.5</v>
      </c>
      <c r="AA5400" s="5">
        <v>52340.52</v>
      </c>
      <c r="AB5400" s="5">
        <f t="shared" si="759"/>
        <v>2460004.44</v>
      </c>
      <c r="AC5400" s="5">
        <v>35138.339999999997</v>
      </c>
      <c r="AD5400" s="5">
        <f t="shared" si="760"/>
        <v>1721778.66</v>
      </c>
      <c r="AE5400" s="5">
        <v>114755.7</v>
      </c>
      <c r="AF5400" s="5">
        <v>32971.5</v>
      </c>
      <c r="AG5400" s="5">
        <v>8866.32</v>
      </c>
      <c r="AH5400" s="5">
        <v>2175</v>
      </c>
      <c r="AI5400" s="5">
        <v>4600</v>
      </c>
      <c r="AJ5400">
        <v>0</v>
      </c>
      <c r="AK5400" s="5">
        <v>0</v>
      </c>
      <c r="AL5400" s="5">
        <v>985.34</v>
      </c>
      <c r="AM5400" s="5">
        <v>33245.43</v>
      </c>
      <c r="AN5400">
        <v>4</v>
      </c>
      <c r="AO5400">
        <v>5</v>
      </c>
      <c r="AP5400" t="str">
        <f t="shared" si="761"/>
        <v>No</v>
      </c>
      <c r="AQ5400">
        <v>3</v>
      </c>
      <c r="AR5400" s="5">
        <f t="shared" si="762"/>
        <v>1919377.95</v>
      </c>
      <c r="AS5400" s="5">
        <f t="shared" si="763"/>
        <v>540626.49</v>
      </c>
      <c r="AT5400" t="s">
        <v>59</v>
      </c>
      <c r="AU5400" t="s">
        <v>6164</v>
      </c>
      <c r="AV5400" t="s">
        <v>6165</v>
      </c>
      <c r="AW5400" t="s">
        <v>6166</v>
      </c>
      <c r="AX5400" t="s">
        <v>6167</v>
      </c>
      <c r="AY5400">
        <v>49</v>
      </c>
      <c r="AZ5400">
        <v>0</v>
      </c>
      <c r="BA5400">
        <v>14</v>
      </c>
      <c r="BB5400" t="s">
        <v>6191</v>
      </c>
      <c r="BC5400">
        <v>1</v>
      </c>
      <c r="BD5400">
        <v>0</v>
      </c>
      <c r="BE5400" t="s">
        <v>6178</v>
      </c>
      <c r="BF5400" t="s">
        <v>6170</v>
      </c>
      <c r="BG5400">
        <v>0</v>
      </c>
      <c r="BH5400" t="s">
        <v>6171</v>
      </c>
      <c r="BI5400">
        <v>27</v>
      </c>
      <c r="BJ5400" t="s">
        <v>6172</v>
      </c>
      <c r="BK5400">
        <v>0</v>
      </c>
      <c r="BL5400">
        <v>60</v>
      </c>
      <c r="BM5400" s="3">
        <f t="shared" si="764"/>
        <v>0.81666666666666665</v>
      </c>
    </row>
    <row r="5401" spans="1:65">
      <c r="A5401" t="s">
        <v>5542</v>
      </c>
      <c r="B5401" s="2">
        <v>45985</v>
      </c>
      <c r="C5401" t="s">
        <v>4641</v>
      </c>
      <c r="D5401" t="s">
        <v>5143</v>
      </c>
      <c r="E5401">
        <v>11</v>
      </c>
      <c r="F5401" t="s">
        <v>72</v>
      </c>
      <c r="G5401" t="s">
        <v>79</v>
      </c>
      <c r="H5401" t="s">
        <v>159</v>
      </c>
      <c r="I5401" t="s">
        <v>52</v>
      </c>
      <c r="J5401" t="s">
        <v>53</v>
      </c>
      <c r="K5401" t="s">
        <v>66</v>
      </c>
      <c r="L5401" t="s">
        <v>92</v>
      </c>
      <c r="M5401" t="s">
        <v>68</v>
      </c>
      <c r="N5401" t="s">
        <v>57</v>
      </c>
      <c r="O5401" t="s">
        <v>70</v>
      </c>
      <c r="P5401">
        <v>58</v>
      </c>
      <c r="Q5401">
        <v>58</v>
      </c>
      <c r="R5401">
        <v>58</v>
      </c>
      <c r="S5401">
        <v>2</v>
      </c>
      <c r="T5401">
        <f t="shared" si="756"/>
        <v>56</v>
      </c>
      <c r="U5401">
        <v>56</v>
      </c>
      <c r="V5401">
        <f t="shared" si="757"/>
        <v>0</v>
      </c>
      <c r="W5401" s="3">
        <f t="shared" si="758"/>
        <v>3.4482758620689655E-2</v>
      </c>
      <c r="X5401">
        <v>18</v>
      </c>
      <c r="Y5401" s="4">
        <v>2.4</v>
      </c>
      <c r="Z5401" s="4">
        <v>1.2</v>
      </c>
      <c r="AA5401" s="5">
        <v>33857.919999999998</v>
      </c>
      <c r="AB5401" s="5">
        <f t="shared" si="759"/>
        <v>1896043.52</v>
      </c>
      <c r="AC5401" s="5">
        <v>22711.74</v>
      </c>
      <c r="AD5401" s="5">
        <f t="shared" si="760"/>
        <v>1317280.92</v>
      </c>
      <c r="AE5401" s="5">
        <v>103065.05</v>
      </c>
      <c r="AF5401" s="5">
        <v>24323.34</v>
      </c>
      <c r="AG5401" s="5">
        <v>8404.41</v>
      </c>
      <c r="AH5401" s="5">
        <v>1740</v>
      </c>
      <c r="AI5401" s="5">
        <v>6400</v>
      </c>
      <c r="AJ5401">
        <v>1</v>
      </c>
      <c r="AK5401" s="5">
        <v>8390.93</v>
      </c>
      <c r="AL5401" s="5">
        <v>0</v>
      </c>
      <c r="AM5401" s="5">
        <v>36404.239999999998</v>
      </c>
      <c r="AN5401">
        <v>4</v>
      </c>
      <c r="AO5401">
        <v>4</v>
      </c>
      <c r="AP5401" t="str">
        <f t="shared" si="761"/>
        <v>Yes</v>
      </c>
      <c r="AQ5401">
        <v>1</v>
      </c>
      <c r="AR5401" s="5">
        <f t="shared" si="762"/>
        <v>1506008.89</v>
      </c>
      <c r="AS5401" s="5">
        <f t="shared" si="763"/>
        <v>390034.63</v>
      </c>
      <c r="AT5401" t="s">
        <v>59</v>
      </c>
      <c r="AU5401" t="s">
        <v>6189</v>
      </c>
      <c r="AV5401" t="s">
        <v>6190</v>
      </c>
      <c r="AW5401" t="s">
        <v>6183</v>
      </c>
      <c r="AX5401" t="s">
        <v>6184</v>
      </c>
      <c r="AY5401">
        <v>62</v>
      </c>
      <c r="AZ5401">
        <v>1</v>
      </c>
      <c r="BA5401">
        <v>0</v>
      </c>
      <c r="BB5401" t="s">
        <v>6168</v>
      </c>
      <c r="BC5401">
        <v>0</v>
      </c>
      <c r="BD5401">
        <v>0</v>
      </c>
      <c r="BE5401" t="s">
        <v>6169</v>
      </c>
      <c r="BF5401" t="s">
        <v>6170</v>
      </c>
      <c r="BG5401">
        <v>0</v>
      </c>
      <c r="BH5401" t="s">
        <v>6171</v>
      </c>
      <c r="BI5401">
        <v>12</v>
      </c>
      <c r="BJ5401" t="s">
        <v>6172</v>
      </c>
      <c r="BK5401">
        <v>0</v>
      </c>
      <c r="BL5401">
        <v>75</v>
      </c>
      <c r="BM5401" s="3">
        <f t="shared" si="764"/>
        <v>0.77333333333333332</v>
      </c>
    </row>
    <row r="5402" spans="1:65">
      <c r="A5402" t="s">
        <v>5543</v>
      </c>
      <c r="B5402" s="2">
        <v>45985</v>
      </c>
      <c r="C5402" t="s">
        <v>4641</v>
      </c>
      <c r="D5402" t="s">
        <v>5143</v>
      </c>
      <c r="E5402">
        <v>11</v>
      </c>
      <c r="F5402" t="s">
        <v>49</v>
      </c>
      <c r="G5402" t="s">
        <v>62</v>
      </c>
      <c r="H5402" t="s">
        <v>125</v>
      </c>
      <c r="I5402" t="s">
        <v>52</v>
      </c>
      <c r="J5402" t="s">
        <v>65</v>
      </c>
      <c r="K5402" t="s">
        <v>75</v>
      </c>
      <c r="L5402" t="s">
        <v>67</v>
      </c>
      <c r="M5402" t="s">
        <v>56</v>
      </c>
      <c r="N5402" t="s">
        <v>76</v>
      </c>
      <c r="O5402" t="s">
        <v>58</v>
      </c>
      <c r="P5402">
        <v>47</v>
      </c>
      <c r="Q5402">
        <v>47</v>
      </c>
      <c r="R5402">
        <v>46</v>
      </c>
      <c r="S5402">
        <v>1</v>
      </c>
      <c r="T5402">
        <f t="shared" si="756"/>
        <v>45</v>
      </c>
      <c r="U5402">
        <v>45</v>
      </c>
      <c r="V5402">
        <f t="shared" si="757"/>
        <v>0</v>
      </c>
      <c r="W5402" s="3">
        <f t="shared" si="758"/>
        <v>2.1739130434782608E-2</v>
      </c>
      <c r="X5402">
        <v>44</v>
      </c>
      <c r="Y5402" s="4">
        <v>3.6</v>
      </c>
      <c r="Z5402" s="4">
        <v>1.1000000000000001</v>
      </c>
      <c r="AA5402" s="5">
        <v>52496.78</v>
      </c>
      <c r="AB5402" s="5">
        <f t="shared" si="759"/>
        <v>2362355.1</v>
      </c>
      <c r="AC5402" s="5">
        <v>34130.76</v>
      </c>
      <c r="AD5402" s="5">
        <f t="shared" si="760"/>
        <v>1570014.96</v>
      </c>
      <c r="AE5402" s="5">
        <v>105463.06</v>
      </c>
      <c r="AF5402" s="5">
        <v>32529.49</v>
      </c>
      <c r="AG5402" s="5">
        <v>11188.78</v>
      </c>
      <c r="AH5402" s="5">
        <v>1595</v>
      </c>
      <c r="AI5402" s="5">
        <v>4600</v>
      </c>
      <c r="AJ5402">
        <v>0</v>
      </c>
      <c r="AK5402" s="5">
        <v>0</v>
      </c>
      <c r="AL5402" s="5">
        <v>0</v>
      </c>
      <c r="AM5402" s="5">
        <v>30960.37</v>
      </c>
      <c r="AN5402">
        <v>4</v>
      </c>
      <c r="AO5402">
        <v>4</v>
      </c>
      <c r="AP5402" t="str">
        <f t="shared" si="761"/>
        <v>Yes</v>
      </c>
      <c r="AQ5402">
        <v>0</v>
      </c>
      <c r="AR5402" s="5">
        <f t="shared" si="762"/>
        <v>1756351.66</v>
      </c>
      <c r="AS5402" s="5">
        <f t="shared" si="763"/>
        <v>606003.43999999994</v>
      </c>
      <c r="AT5402" t="s">
        <v>59</v>
      </c>
      <c r="AU5402" t="s">
        <v>6164</v>
      </c>
      <c r="AV5402" t="s">
        <v>6165</v>
      </c>
      <c r="AW5402" t="s">
        <v>6166</v>
      </c>
      <c r="AX5402" t="s">
        <v>6167</v>
      </c>
      <c r="AY5402">
        <v>51</v>
      </c>
      <c r="AZ5402">
        <v>4</v>
      </c>
      <c r="BA5402">
        <v>0</v>
      </c>
      <c r="BB5402" t="s">
        <v>6168</v>
      </c>
      <c r="BC5402">
        <v>0</v>
      </c>
      <c r="BD5402">
        <v>0</v>
      </c>
      <c r="BE5402" t="s">
        <v>6169</v>
      </c>
      <c r="BF5402" t="s">
        <v>6170</v>
      </c>
      <c r="BG5402">
        <v>0</v>
      </c>
      <c r="BH5402" t="s">
        <v>6171</v>
      </c>
      <c r="BI5402">
        <v>44</v>
      </c>
      <c r="BJ5402" t="s">
        <v>6172</v>
      </c>
      <c r="BK5402">
        <v>0</v>
      </c>
      <c r="BL5402">
        <v>62</v>
      </c>
      <c r="BM5402" s="3">
        <f t="shared" si="764"/>
        <v>0.74193548387096775</v>
      </c>
    </row>
    <row r="5403" spans="1:65">
      <c r="A5403" t="s">
        <v>5544</v>
      </c>
      <c r="B5403" s="2">
        <v>45985</v>
      </c>
      <c r="C5403" t="s">
        <v>4641</v>
      </c>
      <c r="D5403" t="s">
        <v>5143</v>
      </c>
      <c r="E5403">
        <v>11</v>
      </c>
      <c r="F5403" t="s">
        <v>49</v>
      </c>
      <c r="G5403" t="s">
        <v>62</v>
      </c>
      <c r="H5403" t="s">
        <v>125</v>
      </c>
      <c r="I5403" t="s">
        <v>74</v>
      </c>
      <c r="J5403" t="s">
        <v>81</v>
      </c>
      <c r="K5403" t="s">
        <v>75</v>
      </c>
      <c r="L5403" t="s">
        <v>92</v>
      </c>
      <c r="M5403" t="s">
        <v>56</v>
      </c>
      <c r="N5403" t="s">
        <v>76</v>
      </c>
      <c r="O5403" t="s">
        <v>82</v>
      </c>
      <c r="P5403">
        <v>30</v>
      </c>
      <c r="Q5403">
        <v>40</v>
      </c>
      <c r="R5403">
        <v>38</v>
      </c>
      <c r="S5403">
        <v>1</v>
      </c>
      <c r="T5403">
        <f t="shared" si="756"/>
        <v>37</v>
      </c>
      <c r="U5403">
        <v>24</v>
      </c>
      <c r="V5403">
        <f t="shared" si="757"/>
        <v>13</v>
      </c>
      <c r="W5403" s="3">
        <f t="shared" si="758"/>
        <v>2.6315789473684209E-2</v>
      </c>
      <c r="X5403">
        <v>34</v>
      </c>
      <c r="Y5403" s="4">
        <v>6</v>
      </c>
      <c r="Z5403" s="4">
        <v>2.1</v>
      </c>
      <c r="AA5403" s="5">
        <v>78905.7</v>
      </c>
      <c r="AB5403" s="5">
        <f t="shared" si="759"/>
        <v>1893736.8</v>
      </c>
      <c r="AC5403" s="5">
        <v>53699.97</v>
      </c>
      <c r="AD5403" s="5">
        <f t="shared" si="760"/>
        <v>2040598.86</v>
      </c>
      <c r="AE5403" s="5">
        <v>117672.66</v>
      </c>
      <c r="AF5403" s="5">
        <v>34124.370000000003</v>
      </c>
      <c r="AG5403" s="5">
        <v>9886.61</v>
      </c>
      <c r="AH5403" s="5">
        <v>3045</v>
      </c>
      <c r="AI5403" s="5">
        <v>6800</v>
      </c>
      <c r="AJ5403">
        <v>0</v>
      </c>
      <c r="AK5403" s="5">
        <v>0</v>
      </c>
      <c r="AL5403" s="5">
        <v>18574.150000000001</v>
      </c>
      <c r="AM5403" s="5">
        <v>20388.75</v>
      </c>
      <c r="AN5403">
        <v>4</v>
      </c>
      <c r="AO5403">
        <v>7</v>
      </c>
      <c r="AP5403" t="str">
        <f t="shared" si="761"/>
        <v>No</v>
      </c>
      <c r="AQ5403">
        <v>1</v>
      </c>
      <c r="AR5403" s="5">
        <f t="shared" si="762"/>
        <v>2251090.4</v>
      </c>
      <c r="AS5403" s="5">
        <f t="shared" si="763"/>
        <v>-357353.6</v>
      </c>
      <c r="AT5403" t="s">
        <v>59</v>
      </c>
      <c r="AU5403" t="s">
        <v>6164</v>
      </c>
      <c r="AV5403" t="s">
        <v>6165</v>
      </c>
      <c r="AW5403" t="s">
        <v>6166</v>
      </c>
      <c r="AX5403" t="s">
        <v>6167</v>
      </c>
      <c r="AY5403">
        <v>39</v>
      </c>
      <c r="AZ5403">
        <v>7</v>
      </c>
      <c r="BA5403">
        <v>58</v>
      </c>
      <c r="BB5403" t="s">
        <v>6220</v>
      </c>
      <c r="BC5403">
        <v>1</v>
      </c>
      <c r="BD5403">
        <v>2</v>
      </c>
      <c r="BE5403" t="s">
        <v>6218</v>
      </c>
      <c r="BF5403" t="s">
        <v>6170</v>
      </c>
      <c r="BG5403">
        <v>1</v>
      </c>
      <c r="BH5403" t="s">
        <v>6186</v>
      </c>
      <c r="BI5403">
        <v>24</v>
      </c>
      <c r="BJ5403" t="s">
        <v>6172</v>
      </c>
      <c r="BK5403">
        <v>0</v>
      </c>
      <c r="BL5403">
        <v>50</v>
      </c>
      <c r="BM5403" s="3">
        <f t="shared" si="764"/>
        <v>0.76</v>
      </c>
    </row>
    <row r="5404" spans="1:65">
      <c r="A5404" t="s">
        <v>5545</v>
      </c>
      <c r="B5404" s="2">
        <v>45985</v>
      </c>
      <c r="C5404" t="s">
        <v>4641</v>
      </c>
      <c r="D5404" t="s">
        <v>5143</v>
      </c>
      <c r="E5404">
        <v>11</v>
      </c>
      <c r="F5404" t="s">
        <v>78</v>
      </c>
      <c r="G5404" t="s">
        <v>79</v>
      </c>
      <c r="H5404" t="s">
        <v>80</v>
      </c>
      <c r="I5404" t="s">
        <v>52</v>
      </c>
      <c r="J5404" t="s">
        <v>65</v>
      </c>
      <c r="K5404" t="s">
        <v>66</v>
      </c>
      <c r="L5404" t="s">
        <v>92</v>
      </c>
      <c r="M5404" t="s">
        <v>56</v>
      </c>
      <c r="N5404" t="s">
        <v>94</v>
      </c>
      <c r="O5404" t="s">
        <v>58</v>
      </c>
      <c r="P5404">
        <v>48</v>
      </c>
      <c r="Q5404">
        <v>52</v>
      </c>
      <c r="R5404">
        <v>49</v>
      </c>
      <c r="S5404">
        <v>1</v>
      </c>
      <c r="T5404">
        <f t="shared" si="756"/>
        <v>48</v>
      </c>
      <c r="U5404">
        <v>48</v>
      </c>
      <c r="V5404">
        <f t="shared" si="757"/>
        <v>0</v>
      </c>
      <c r="W5404" s="3">
        <f t="shared" si="758"/>
        <v>2.0408163265306121E-2</v>
      </c>
      <c r="X5404">
        <v>41</v>
      </c>
      <c r="Y5404" s="4">
        <v>7.1</v>
      </c>
      <c r="Z5404" s="4">
        <v>2</v>
      </c>
      <c r="AA5404" s="5">
        <v>48930.52</v>
      </c>
      <c r="AB5404" s="5">
        <f t="shared" si="759"/>
        <v>2348664.96</v>
      </c>
      <c r="AC5404" s="5">
        <v>35176.089999999997</v>
      </c>
      <c r="AD5404" s="5">
        <f t="shared" si="760"/>
        <v>1723628.41</v>
      </c>
      <c r="AE5404" s="5">
        <v>115710.86</v>
      </c>
      <c r="AF5404" s="5">
        <v>33969.25</v>
      </c>
      <c r="AG5404" s="5">
        <v>11875.29</v>
      </c>
      <c r="AH5404" s="5">
        <v>2900</v>
      </c>
      <c r="AI5404" s="5">
        <v>4600</v>
      </c>
      <c r="AJ5404">
        <v>0</v>
      </c>
      <c r="AK5404" s="5">
        <v>0</v>
      </c>
      <c r="AL5404" s="5">
        <v>0</v>
      </c>
      <c r="AM5404" s="5">
        <v>33475.26</v>
      </c>
      <c r="AN5404">
        <v>4</v>
      </c>
      <c r="AO5404">
        <v>4</v>
      </c>
      <c r="AP5404" t="str">
        <f t="shared" si="761"/>
        <v>Yes</v>
      </c>
      <c r="AQ5404">
        <v>1</v>
      </c>
      <c r="AR5404" s="5">
        <f t="shared" si="762"/>
        <v>1926159.07</v>
      </c>
      <c r="AS5404" s="5">
        <f t="shared" si="763"/>
        <v>422505.89</v>
      </c>
      <c r="AT5404" t="s">
        <v>59</v>
      </c>
      <c r="AU5404" t="s">
        <v>6164</v>
      </c>
      <c r="AV5404" t="s">
        <v>6165</v>
      </c>
      <c r="AW5404" t="s">
        <v>6166</v>
      </c>
      <c r="AX5404" t="s">
        <v>6167</v>
      </c>
      <c r="AY5404">
        <v>48</v>
      </c>
      <c r="AZ5404">
        <v>0</v>
      </c>
      <c r="BA5404">
        <v>0</v>
      </c>
      <c r="BB5404" t="s">
        <v>6168</v>
      </c>
      <c r="BC5404">
        <v>0</v>
      </c>
      <c r="BD5404">
        <v>0</v>
      </c>
      <c r="BE5404" t="s">
        <v>6169</v>
      </c>
      <c r="BF5404" t="s">
        <v>6170</v>
      </c>
      <c r="BG5404">
        <v>1</v>
      </c>
      <c r="BH5404" t="s">
        <v>6179</v>
      </c>
      <c r="BI5404">
        <v>39</v>
      </c>
      <c r="BJ5404" t="s">
        <v>6172</v>
      </c>
      <c r="BK5404">
        <v>0</v>
      </c>
      <c r="BL5404">
        <v>64</v>
      </c>
      <c r="BM5404" s="3">
        <f t="shared" si="764"/>
        <v>0.765625</v>
      </c>
    </row>
    <row r="5405" spans="1:65">
      <c r="A5405" t="s">
        <v>5546</v>
      </c>
      <c r="B5405" s="2">
        <v>45985</v>
      </c>
      <c r="C5405" t="s">
        <v>4641</v>
      </c>
      <c r="D5405" t="s">
        <v>5143</v>
      </c>
      <c r="E5405">
        <v>11</v>
      </c>
      <c r="F5405" t="s">
        <v>72</v>
      </c>
      <c r="G5405" t="s">
        <v>50</v>
      </c>
      <c r="H5405" t="s">
        <v>179</v>
      </c>
      <c r="I5405" t="s">
        <v>74</v>
      </c>
      <c r="J5405" t="s">
        <v>53</v>
      </c>
      <c r="K5405" t="s">
        <v>75</v>
      </c>
      <c r="L5405" t="s">
        <v>55</v>
      </c>
      <c r="M5405" t="s">
        <v>56</v>
      </c>
      <c r="N5405" t="s">
        <v>69</v>
      </c>
      <c r="O5405" t="s">
        <v>70</v>
      </c>
      <c r="P5405">
        <v>62</v>
      </c>
      <c r="Q5405">
        <v>66</v>
      </c>
      <c r="R5405">
        <v>67</v>
      </c>
      <c r="S5405">
        <v>1</v>
      </c>
      <c r="T5405">
        <f t="shared" si="756"/>
        <v>66</v>
      </c>
      <c r="U5405">
        <v>61</v>
      </c>
      <c r="V5405">
        <f t="shared" si="757"/>
        <v>5</v>
      </c>
      <c r="W5405" s="3">
        <f t="shared" si="758"/>
        <v>1.4925373134328358E-2</v>
      </c>
      <c r="X5405">
        <v>32</v>
      </c>
      <c r="Y5405" s="4">
        <v>7.5</v>
      </c>
      <c r="Z5405" s="4">
        <v>2.2999999999999998</v>
      </c>
      <c r="AA5405" s="5">
        <v>35922.06</v>
      </c>
      <c r="AB5405" s="5">
        <f t="shared" si="759"/>
        <v>2191245.66</v>
      </c>
      <c r="AC5405" s="5">
        <v>23659.51</v>
      </c>
      <c r="AD5405" s="5">
        <f t="shared" si="760"/>
        <v>1585187.17</v>
      </c>
      <c r="AE5405" s="5">
        <v>113100.35</v>
      </c>
      <c r="AF5405" s="5">
        <v>30544.68</v>
      </c>
      <c r="AG5405" s="5">
        <v>10743.38</v>
      </c>
      <c r="AH5405" s="5">
        <v>3335</v>
      </c>
      <c r="AI5405" s="5">
        <v>3200</v>
      </c>
      <c r="AJ5405">
        <v>0</v>
      </c>
      <c r="AK5405" s="5">
        <v>0</v>
      </c>
      <c r="AL5405" s="5">
        <v>3347.23</v>
      </c>
      <c r="AM5405" s="5">
        <v>42719.95</v>
      </c>
      <c r="AN5405">
        <v>4</v>
      </c>
      <c r="AO5405">
        <v>2</v>
      </c>
      <c r="AP5405" t="str">
        <f t="shared" si="761"/>
        <v>Yes</v>
      </c>
      <c r="AQ5405">
        <v>0</v>
      </c>
      <c r="AR5405" s="5">
        <f t="shared" si="762"/>
        <v>1792177.76</v>
      </c>
      <c r="AS5405" s="5">
        <f t="shared" si="763"/>
        <v>399067.9</v>
      </c>
      <c r="AT5405" t="s">
        <v>59</v>
      </c>
      <c r="AU5405" t="s">
        <v>6164</v>
      </c>
      <c r="AV5405" t="s">
        <v>6165</v>
      </c>
      <c r="AW5405" t="s">
        <v>6166</v>
      </c>
      <c r="AX5405" t="s">
        <v>6184</v>
      </c>
      <c r="AY5405">
        <v>66</v>
      </c>
      <c r="AZ5405">
        <v>1</v>
      </c>
      <c r="BA5405">
        <v>31</v>
      </c>
      <c r="BB5405" t="s">
        <v>6180</v>
      </c>
      <c r="BC5405">
        <v>0</v>
      </c>
      <c r="BD5405">
        <v>0</v>
      </c>
      <c r="BE5405" t="s">
        <v>6169</v>
      </c>
      <c r="BF5405" t="s">
        <v>6170</v>
      </c>
      <c r="BG5405">
        <v>0</v>
      </c>
      <c r="BH5405" t="s">
        <v>6171</v>
      </c>
      <c r="BI5405">
        <v>47</v>
      </c>
      <c r="BJ5405" t="s">
        <v>6172</v>
      </c>
      <c r="BK5405">
        <v>0</v>
      </c>
      <c r="BL5405">
        <v>77</v>
      </c>
      <c r="BM5405" s="3">
        <f t="shared" si="764"/>
        <v>0.87012987012987009</v>
      </c>
    </row>
    <row r="5406" spans="1:65">
      <c r="A5406" t="s">
        <v>5547</v>
      </c>
      <c r="B5406" s="2">
        <v>45985</v>
      </c>
      <c r="C5406" t="s">
        <v>4641</v>
      </c>
      <c r="D5406" t="s">
        <v>5143</v>
      </c>
      <c r="E5406">
        <v>11</v>
      </c>
      <c r="F5406" t="s">
        <v>78</v>
      </c>
      <c r="G5406" t="s">
        <v>79</v>
      </c>
      <c r="H5406" t="s">
        <v>143</v>
      </c>
      <c r="I5406" t="s">
        <v>64</v>
      </c>
      <c r="J5406" t="s">
        <v>53</v>
      </c>
      <c r="K5406" t="s">
        <v>75</v>
      </c>
      <c r="L5406" t="s">
        <v>87</v>
      </c>
      <c r="M5406" t="s">
        <v>56</v>
      </c>
      <c r="N5406" t="s">
        <v>69</v>
      </c>
      <c r="O5406" t="s">
        <v>120</v>
      </c>
      <c r="P5406">
        <v>78</v>
      </c>
      <c r="Q5406">
        <v>81</v>
      </c>
      <c r="R5406">
        <v>78</v>
      </c>
      <c r="S5406">
        <v>1</v>
      </c>
      <c r="T5406">
        <f t="shared" si="756"/>
        <v>77</v>
      </c>
      <c r="U5406">
        <v>74</v>
      </c>
      <c r="V5406">
        <f t="shared" si="757"/>
        <v>3</v>
      </c>
      <c r="W5406" s="3">
        <f t="shared" si="758"/>
        <v>1.282051282051282E-2</v>
      </c>
      <c r="X5406">
        <v>13</v>
      </c>
      <c r="Y5406" s="4">
        <v>2.4</v>
      </c>
      <c r="Z5406" s="4">
        <v>0.9</v>
      </c>
      <c r="AA5406" s="5">
        <v>35605.86</v>
      </c>
      <c r="AB5406" s="5">
        <f t="shared" si="759"/>
        <v>2634833.64</v>
      </c>
      <c r="AC5406" s="5">
        <v>24235.61</v>
      </c>
      <c r="AD5406" s="5">
        <f t="shared" si="760"/>
        <v>1890377.58</v>
      </c>
      <c r="AE5406" s="5">
        <v>127909.21</v>
      </c>
      <c r="AF5406" s="5">
        <v>35081.68</v>
      </c>
      <c r="AG5406" s="5">
        <v>7862.42</v>
      </c>
      <c r="AH5406" s="5">
        <v>1305</v>
      </c>
      <c r="AI5406" s="5">
        <v>3200</v>
      </c>
      <c r="AJ5406">
        <v>0</v>
      </c>
      <c r="AK5406" s="5">
        <v>0</v>
      </c>
      <c r="AL5406" s="5">
        <v>1966.18</v>
      </c>
      <c r="AM5406" s="5">
        <v>48936.55</v>
      </c>
      <c r="AN5406">
        <v>4</v>
      </c>
      <c r="AO5406">
        <v>1</v>
      </c>
      <c r="AP5406" t="str">
        <f t="shared" si="761"/>
        <v>Yes</v>
      </c>
      <c r="AQ5406">
        <v>1</v>
      </c>
      <c r="AR5406" s="5">
        <f t="shared" si="762"/>
        <v>2116638.62</v>
      </c>
      <c r="AS5406" s="5">
        <f t="shared" si="763"/>
        <v>518195.02</v>
      </c>
      <c r="AT5406" t="s">
        <v>59</v>
      </c>
      <c r="AU5406" t="s">
        <v>6164</v>
      </c>
      <c r="AV5406" t="s">
        <v>6165</v>
      </c>
      <c r="AW5406" t="s">
        <v>6166</v>
      </c>
      <c r="AX5406" t="s">
        <v>6167</v>
      </c>
      <c r="AY5406">
        <v>78</v>
      </c>
      <c r="AZ5406">
        <v>0</v>
      </c>
      <c r="BA5406">
        <v>25</v>
      </c>
      <c r="BB5406" t="s">
        <v>6191</v>
      </c>
      <c r="BC5406">
        <v>0</v>
      </c>
      <c r="BD5406">
        <v>0</v>
      </c>
      <c r="BE5406" t="s">
        <v>6169</v>
      </c>
      <c r="BF5406" t="s">
        <v>6170</v>
      </c>
      <c r="BG5406">
        <v>0</v>
      </c>
      <c r="BH5406" t="s">
        <v>6171</v>
      </c>
      <c r="BI5406">
        <v>31</v>
      </c>
      <c r="BJ5406" t="s">
        <v>6172</v>
      </c>
      <c r="BK5406">
        <v>0</v>
      </c>
      <c r="BL5406">
        <v>85</v>
      </c>
      <c r="BM5406" s="3">
        <f t="shared" si="764"/>
        <v>0.91764705882352937</v>
      </c>
    </row>
    <row r="5407" spans="1:65">
      <c r="A5407" t="s">
        <v>5548</v>
      </c>
      <c r="B5407" s="2">
        <v>45986</v>
      </c>
      <c r="C5407" t="s">
        <v>4641</v>
      </c>
      <c r="D5407" t="s">
        <v>5143</v>
      </c>
      <c r="E5407">
        <v>11</v>
      </c>
      <c r="F5407" t="s">
        <v>72</v>
      </c>
      <c r="G5407" t="s">
        <v>62</v>
      </c>
      <c r="H5407" t="s">
        <v>150</v>
      </c>
      <c r="I5407" t="s">
        <v>52</v>
      </c>
      <c r="J5407" t="s">
        <v>65</v>
      </c>
      <c r="K5407" t="s">
        <v>66</v>
      </c>
      <c r="L5407" t="s">
        <v>92</v>
      </c>
      <c r="M5407" t="s">
        <v>68</v>
      </c>
      <c r="N5407" t="s">
        <v>94</v>
      </c>
      <c r="O5407" t="s">
        <v>58</v>
      </c>
      <c r="P5407">
        <v>49</v>
      </c>
      <c r="Q5407">
        <v>51</v>
      </c>
      <c r="R5407">
        <v>52</v>
      </c>
      <c r="S5407">
        <v>2</v>
      </c>
      <c r="T5407">
        <f t="shared" si="756"/>
        <v>50</v>
      </c>
      <c r="U5407">
        <v>47</v>
      </c>
      <c r="V5407">
        <f t="shared" si="757"/>
        <v>3</v>
      </c>
      <c r="W5407" s="3">
        <f t="shared" si="758"/>
        <v>3.8461538461538464E-2</v>
      </c>
      <c r="X5407">
        <v>9</v>
      </c>
      <c r="Y5407" s="4">
        <v>0</v>
      </c>
      <c r="Z5407" s="4">
        <v>1.5</v>
      </c>
      <c r="AA5407" s="5">
        <v>49214.23</v>
      </c>
      <c r="AB5407" s="5">
        <f t="shared" si="759"/>
        <v>2313068.81</v>
      </c>
      <c r="AC5407" s="5">
        <v>33705.120000000003</v>
      </c>
      <c r="AD5407" s="5">
        <f t="shared" si="760"/>
        <v>1752666.24</v>
      </c>
      <c r="AE5407" s="5">
        <v>122855.86</v>
      </c>
      <c r="AF5407" s="5">
        <v>31620.66</v>
      </c>
      <c r="AG5407" s="5">
        <v>7330.98</v>
      </c>
      <c r="AH5407" s="5">
        <v>2175</v>
      </c>
      <c r="AI5407" s="5">
        <v>9200</v>
      </c>
      <c r="AJ5407">
        <v>1</v>
      </c>
      <c r="AK5407" s="5">
        <v>12993.76</v>
      </c>
      <c r="AL5407" s="5">
        <v>3003.69</v>
      </c>
      <c r="AM5407" s="5">
        <v>29631.89</v>
      </c>
      <c r="AN5407">
        <v>4</v>
      </c>
      <c r="AO5407">
        <v>3</v>
      </c>
      <c r="AP5407" t="str">
        <f t="shared" si="761"/>
        <v>Yes</v>
      </c>
      <c r="AQ5407">
        <v>1</v>
      </c>
      <c r="AR5407" s="5">
        <f t="shared" si="762"/>
        <v>1971478.08</v>
      </c>
      <c r="AS5407" s="5">
        <f t="shared" si="763"/>
        <v>341590.73</v>
      </c>
      <c r="AT5407" t="s">
        <v>59</v>
      </c>
      <c r="AU5407" t="s">
        <v>6194</v>
      </c>
      <c r="AV5407" t="s">
        <v>6195</v>
      </c>
      <c r="AW5407" t="s">
        <v>6183</v>
      </c>
      <c r="AX5407" t="s">
        <v>6184</v>
      </c>
      <c r="AY5407">
        <v>54</v>
      </c>
      <c r="AZ5407">
        <v>3</v>
      </c>
      <c r="BA5407">
        <v>24</v>
      </c>
      <c r="BB5407" t="s">
        <v>6185</v>
      </c>
      <c r="BC5407">
        <v>0</v>
      </c>
      <c r="BD5407">
        <v>0</v>
      </c>
      <c r="BE5407" t="s">
        <v>6169</v>
      </c>
      <c r="BF5407" t="s">
        <v>6170</v>
      </c>
      <c r="BG5407">
        <v>0</v>
      </c>
      <c r="BH5407" t="s">
        <v>6171</v>
      </c>
      <c r="BI5407">
        <v>34</v>
      </c>
      <c r="BJ5407" t="s">
        <v>6172</v>
      </c>
      <c r="BK5407">
        <v>0</v>
      </c>
      <c r="BL5407">
        <v>61</v>
      </c>
      <c r="BM5407" s="3">
        <f t="shared" si="764"/>
        <v>0.85245901639344257</v>
      </c>
    </row>
    <row r="5408" spans="1:65">
      <c r="A5408" t="s">
        <v>5549</v>
      </c>
      <c r="B5408" s="2">
        <v>45986</v>
      </c>
      <c r="C5408" t="s">
        <v>4641</v>
      </c>
      <c r="D5408" t="s">
        <v>5143</v>
      </c>
      <c r="E5408">
        <v>11</v>
      </c>
      <c r="F5408" t="s">
        <v>61</v>
      </c>
      <c r="G5408" t="s">
        <v>62</v>
      </c>
      <c r="H5408" t="s">
        <v>96</v>
      </c>
      <c r="I5408" t="s">
        <v>74</v>
      </c>
      <c r="J5408" t="s">
        <v>81</v>
      </c>
      <c r="K5408" t="s">
        <v>66</v>
      </c>
      <c r="L5408" t="s">
        <v>55</v>
      </c>
      <c r="M5408" t="s">
        <v>56</v>
      </c>
      <c r="N5408" t="s">
        <v>94</v>
      </c>
      <c r="O5408" t="s">
        <v>70</v>
      </c>
      <c r="P5408">
        <v>37</v>
      </c>
      <c r="Q5408">
        <v>39</v>
      </c>
      <c r="R5408">
        <v>38</v>
      </c>
      <c r="S5408">
        <v>1</v>
      </c>
      <c r="T5408">
        <f t="shared" si="756"/>
        <v>37</v>
      </c>
      <c r="U5408">
        <v>36</v>
      </c>
      <c r="V5408">
        <f t="shared" si="757"/>
        <v>1</v>
      </c>
      <c r="W5408" s="3">
        <f t="shared" si="758"/>
        <v>2.6315789473684209E-2</v>
      </c>
      <c r="X5408">
        <v>43</v>
      </c>
      <c r="Y5408" s="4">
        <v>2.1</v>
      </c>
      <c r="Z5408" s="4">
        <v>1.5</v>
      </c>
      <c r="AA5408" s="5">
        <v>73827.12</v>
      </c>
      <c r="AB5408" s="5">
        <f t="shared" si="759"/>
        <v>2657776.3199999998</v>
      </c>
      <c r="AC5408" s="5">
        <v>52766.49</v>
      </c>
      <c r="AD5408" s="5">
        <f t="shared" si="760"/>
        <v>2005126.62</v>
      </c>
      <c r="AE5408" s="5">
        <v>116897.41</v>
      </c>
      <c r="AF5408" s="5">
        <v>33739.040000000001</v>
      </c>
      <c r="AG5408" s="5">
        <v>12081.69</v>
      </c>
      <c r="AH5408" s="5">
        <v>2175</v>
      </c>
      <c r="AI5408" s="5">
        <v>6800</v>
      </c>
      <c r="AJ5408">
        <v>0</v>
      </c>
      <c r="AK5408" s="5">
        <v>0</v>
      </c>
      <c r="AL5408" s="5">
        <v>1530.35</v>
      </c>
      <c r="AM5408" s="5">
        <v>29015.360000000001</v>
      </c>
      <c r="AN5408">
        <v>4</v>
      </c>
      <c r="AO5408">
        <v>7</v>
      </c>
      <c r="AP5408" t="str">
        <f t="shared" si="761"/>
        <v>No</v>
      </c>
      <c r="AQ5408">
        <v>2</v>
      </c>
      <c r="AR5408" s="5">
        <f t="shared" si="762"/>
        <v>2207365.4700000002</v>
      </c>
      <c r="AS5408" s="5">
        <f t="shared" si="763"/>
        <v>450410.85</v>
      </c>
      <c r="AT5408" t="s">
        <v>59</v>
      </c>
      <c r="AU5408" t="s">
        <v>6164</v>
      </c>
      <c r="AV5408" t="s">
        <v>6165</v>
      </c>
      <c r="AW5408" t="s">
        <v>6166</v>
      </c>
      <c r="AX5408" t="s">
        <v>6167</v>
      </c>
      <c r="AY5408">
        <v>39</v>
      </c>
      <c r="AZ5408">
        <v>0</v>
      </c>
      <c r="BA5408">
        <v>13</v>
      </c>
      <c r="BB5408" t="s">
        <v>6198</v>
      </c>
      <c r="BC5408">
        <v>2</v>
      </c>
      <c r="BD5408">
        <v>1</v>
      </c>
      <c r="BE5408" t="s">
        <v>6178</v>
      </c>
      <c r="BF5408" t="s">
        <v>6170</v>
      </c>
      <c r="BG5408">
        <v>1</v>
      </c>
      <c r="BH5408" t="s">
        <v>6186</v>
      </c>
      <c r="BI5408">
        <v>48</v>
      </c>
      <c r="BJ5408" t="s">
        <v>6172</v>
      </c>
      <c r="BK5408">
        <v>0</v>
      </c>
      <c r="BL5408">
        <v>46</v>
      </c>
      <c r="BM5408" s="3">
        <f t="shared" si="764"/>
        <v>0.82608695652173914</v>
      </c>
    </row>
    <row r="5409" spans="1:65">
      <c r="A5409" t="s">
        <v>5550</v>
      </c>
      <c r="B5409" s="2">
        <v>45986</v>
      </c>
      <c r="C5409" t="s">
        <v>4641</v>
      </c>
      <c r="D5409" t="s">
        <v>5143</v>
      </c>
      <c r="E5409">
        <v>11</v>
      </c>
      <c r="F5409" t="s">
        <v>49</v>
      </c>
      <c r="G5409" t="s">
        <v>50</v>
      </c>
      <c r="H5409" t="s">
        <v>108</v>
      </c>
      <c r="I5409" t="s">
        <v>74</v>
      </c>
      <c r="J5409" t="s">
        <v>81</v>
      </c>
      <c r="K5409" t="s">
        <v>75</v>
      </c>
      <c r="L5409" t="s">
        <v>92</v>
      </c>
      <c r="M5409" t="s">
        <v>56</v>
      </c>
      <c r="N5409" t="s">
        <v>94</v>
      </c>
      <c r="O5409" t="s">
        <v>70</v>
      </c>
      <c r="P5409">
        <v>32</v>
      </c>
      <c r="Q5409">
        <v>40</v>
      </c>
      <c r="R5409">
        <v>40</v>
      </c>
      <c r="S5409">
        <v>1</v>
      </c>
      <c r="T5409">
        <f t="shared" si="756"/>
        <v>39</v>
      </c>
      <c r="U5409">
        <v>24</v>
      </c>
      <c r="V5409">
        <f t="shared" si="757"/>
        <v>15</v>
      </c>
      <c r="W5409" s="3">
        <f t="shared" si="758"/>
        <v>2.5000000000000001E-2</v>
      </c>
      <c r="X5409">
        <v>34</v>
      </c>
      <c r="Y5409" s="4">
        <v>3.4</v>
      </c>
      <c r="Z5409" s="4">
        <v>1.8</v>
      </c>
      <c r="AA5409" s="5">
        <v>79006.899999999994</v>
      </c>
      <c r="AB5409" s="5">
        <f t="shared" si="759"/>
        <v>1896165.6</v>
      </c>
      <c r="AC5409" s="5">
        <v>53298.29</v>
      </c>
      <c r="AD5409" s="5">
        <f t="shared" si="760"/>
        <v>2131931.6</v>
      </c>
      <c r="AE5409" s="5">
        <v>122133.97</v>
      </c>
      <c r="AF5409" s="5">
        <v>37524.559999999998</v>
      </c>
      <c r="AG5409" s="5">
        <v>10088.33</v>
      </c>
      <c r="AH5409" s="5">
        <v>2610</v>
      </c>
      <c r="AI5409" s="5">
        <v>6800</v>
      </c>
      <c r="AJ5409">
        <v>0</v>
      </c>
      <c r="AK5409" s="5">
        <v>0</v>
      </c>
      <c r="AL5409" s="5">
        <v>22748.84</v>
      </c>
      <c r="AM5409" s="5">
        <v>16430.71</v>
      </c>
      <c r="AN5409">
        <v>4</v>
      </c>
      <c r="AO5409">
        <v>3</v>
      </c>
      <c r="AP5409" t="str">
        <f t="shared" si="761"/>
        <v>Yes</v>
      </c>
      <c r="AQ5409">
        <v>1</v>
      </c>
      <c r="AR5409" s="5">
        <f t="shared" si="762"/>
        <v>2350268.0099999998</v>
      </c>
      <c r="AS5409" s="5">
        <f t="shared" si="763"/>
        <v>-454102.41</v>
      </c>
      <c r="AT5409" t="s">
        <v>59</v>
      </c>
      <c r="AU5409" t="s">
        <v>6164</v>
      </c>
      <c r="AV5409" t="s">
        <v>6165</v>
      </c>
      <c r="AW5409" t="s">
        <v>6166</v>
      </c>
      <c r="AX5409" t="s">
        <v>6184</v>
      </c>
      <c r="AY5409">
        <v>39</v>
      </c>
      <c r="AZ5409">
        <v>5</v>
      </c>
      <c r="BA5409">
        <v>96</v>
      </c>
      <c r="BB5409" t="s">
        <v>6220</v>
      </c>
      <c r="BC5409">
        <v>0</v>
      </c>
      <c r="BD5409">
        <v>0</v>
      </c>
      <c r="BE5409" t="s">
        <v>6169</v>
      </c>
      <c r="BF5409" t="s">
        <v>6170</v>
      </c>
      <c r="BG5409">
        <v>1</v>
      </c>
      <c r="BH5409" t="s">
        <v>6186</v>
      </c>
      <c r="BI5409">
        <v>21</v>
      </c>
      <c r="BJ5409" t="s">
        <v>6172</v>
      </c>
      <c r="BK5409">
        <v>0</v>
      </c>
      <c r="BL5409">
        <v>46</v>
      </c>
      <c r="BM5409" s="3">
        <f t="shared" si="764"/>
        <v>0.86956521739130432</v>
      </c>
    </row>
    <row r="5410" spans="1:65">
      <c r="A5410" t="s">
        <v>5551</v>
      </c>
      <c r="B5410" s="2">
        <v>45986</v>
      </c>
      <c r="C5410" t="s">
        <v>4641</v>
      </c>
      <c r="D5410" t="s">
        <v>5143</v>
      </c>
      <c r="E5410">
        <v>11</v>
      </c>
      <c r="F5410" t="s">
        <v>72</v>
      </c>
      <c r="G5410" t="s">
        <v>62</v>
      </c>
      <c r="H5410" t="s">
        <v>155</v>
      </c>
      <c r="I5410" t="s">
        <v>64</v>
      </c>
      <c r="J5410" t="s">
        <v>53</v>
      </c>
      <c r="K5410" t="s">
        <v>75</v>
      </c>
      <c r="L5410" t="s">
        <v>67</v>
      </c>
      <c r="M5410" t="s">
        <v>56</v>
      </c>
      <c r="N5410" t="s">
        <v>57</v>
      </c>
      <c r="O5410" t="s">
        <v>70</v>
      </c>
      <c r="P5410">
        <v>66</v>
      </c>
      <c r="Q5410">
        <v>70</v>
      </c>
      <c r="R5410">
        <v>72</v>
      </c>
      <c r="S5410">
        <v>2</v>
      </c>
      <c r="T5410">
        <f t="shared" si="756"/>
        <v>70</v>
      </c>
      <c r="U5410">
        <v>64</v>
      </c>
      <c r="V5410">
        <f t="shared" si="757"/>
        <v>6</v>
      </c>
      <c r="W5410" s="3">
        <f t="shared" si="758"/>
        <v>2.7777777777777776E-2</v>
      </c>
      <c r="X5410">
        <v>22</v>
      </c>
      <c r="Y5410" s="4">
        <v>6.4</v>
      </c>
      <c r="Z5410" s="4">
        <v>2.4</v>
      </c>
      <c r="AA5410" s="5">
        <v>36241.93</v>
      </c>
      <c r="AB5410" s="5">
        <f t="shared" si="759"/>
        <v>2319483.52</v>
      </c>
      <c r="AC5410" s="5">
        <v>23087.33</v>
      </c>
      <c r="AD5410" s="5">
        <f t="shared" si="760"/>
        <v>1662287.76</v>
      </c>
      <c r="AE5410" s="5">
        <v>119305.13</v>
      </c>
      <c r="AF5410" s="5">
        <v>32029.95</v>
      </c>
      <c r="AG5410" s="5">
        <v>9217.42</v>
      </c>
      <c r="AH5410" s="5">
        <v>3480</v>
      </c>
      <c r="AI5410" s="5">
        <v>6400</v>
      </c>
      <c r="AJ5410">
        <v>0</v>
      </c>
      <c r="AK5410" s="5">
        <v>0</v>
      </c>
      <c r="AL5410" s="5">
        <v>3993.64</v>
      </c>
      <c r="AM5410" s="5">
        <v>39886.67</v>
      </c>
      <c r="AN5410">
        <v>4</v>
      </c>
      <c r="AO5410">
        <v>3</v>
      </c>
      <c r="AP5410" t="str">
        <f t="shared" si="761"/>
        <v>Yes</v>
      </c>
      <c r="AQ5410">
        <v>1</v>
      </c>
      <c r="AR5410" s="5">
        <f t="shared" si="762"/>
        <v>1876600.57</v>
      </c>
      <c r="AS5410" s="5">
        <f t="shared" si="763"/>
        <v>442882.95</v>
      </c>
      <c r="AT5410" t="s">
        <v>59</v>
      </c>
      <c r="AU5410" t="s">
        <v>6164</v>
      </c>
      <c r="AV5410" t="s">
        <v>6165</v>
      </c>
      <c r="AW5410" t="s">
        <v>6166</v>
      </c>
      <c r="AX5410" t="s">
        <v>6184</v>
      </c>
      <c r="AY5410">
        <v>68</v>
      </c>
      <c r="AZ5410">
        <v>2</v>
      </c>
      <c r="BA5410">
        <v>31</v>
      </c>
      <c r="BB5410" t="s">
        <v>6180</v>
      </c>
      <c r="BC5410">
        <v>0</v>
      </c>
      <c r="BD5410">
        <v>0</v>
      </c>
      <c r="BE5410" t="s">
        <v>6169</v>
      </c>
      <c r="BF5410" t="s">
        <v>6170</v>
      </c>
      <c r="BG5410">
        <v>1</v>
      </c>
      <c r="BH5410" t="s">
        <v>6186</v>
      </c>
      <c r="BI5410">
        <v>31</v>
      </c>
      <c r="BJ5410" t="s">
        <v>6172</v>
      </c>
      <c r="BK5410">
        <v>0</v>
      </c>
      <c r="BL5410">
        <v>78</v>
      </c>
      <c r="BM5410" s="3">
        <f t="shared" si="764"/>
        <v>0.92307692307692313</v>
      </c>
    </row>
    <row r="5411" spans="1:65">
      <c r="A5411" t="s">
        <v>5552</v>
      </c>
      <c r="B5411" s="2">
        <v>45986</v>
      </c>
      <c r="C5411" t="s">
        <v>4641</v>
      </c>
      <c r="D5411" t="s">
        <v>5143</v>
      </c>
      <c r="E5411">
        <v>11</v>
      </c>
      <c r="F5411" t="s">
        <v>78</v>
      </c>
      <c r="G5411" t="s">
        <v>79</v>
      </c>
      <c r="H5411" t="s">
        <v>113</v>
      </c>
      <c r="I5411" t="s">
        <v>64</v>
      </c>
      <c r="J5411" t="s">
        <v>81</v>
      </c>
      <c r="K5411" t="s">
        <v>75</v>
      </c>
      <c r="L5411" t="s">
        <v>67</v>
      </c>
      <c r="M5411" t="s">
        <v>56</v>
      </c>
      <c r="N5411" t="s">
        <v>57</v>
      </c>
      <c r="O5411" t="s">
        <v>70</v>
      </c>
      <c r="P5411">
        <v>22</v>
      </c>
      <c r="Q5411">
        <v>40</v>
      </c>
      <c r="R5411">
        <v>39</v>
      </c>
      <c r="S5411">
        <v>2</v>
      </c>
      <c r="T5411">
        <f t="shared" si="756"/>
        <v>37</v>
      </c>
      <c r="U5411">
        <v>18</v>
      </c>
      <c r="V5411">
        <f t="shared" si="757"/>
        <v>19</v>
      </c>
      <c r="W5411" s="3">
        <f t="shared" si="758"/>
        <v>5.128205128205128E-2</v>
      </c>
      <c r="X5411">
        <v>23</v>
      </c>
      <c r="Y5411" s="4">
        <v>3.9</v>
      </c>
      <c r="Z5411" s="4">
        <v>0.9</v>
      </c>
      <c r="AA5411" s="5">
        <v>77512.100000000006</v>
      </c>
      <c r="AB5411" s="5">
        <f t="shared" si="759"/>
        <v>1395217.8</v>
      </c>
      <c r="AC5411" s="5">
        <v>51659.15</v>
      </c>
      <c r="AD5411" s="5">
        <f t="shared" si="760"/>
        <v>2014706.85</v>
      </c>
      <c r="AE5411" s="5">
        <v>113341.52</v>
      </c>
      <c r="AF5411" s="5">
        <v>35931.620000000003</v>
      </c>
      <c r="AG5411" s="5">
        <v>8465.89</v>
      </c>
      <c r="AH5411" s="5">
        <v>1305</v>
      </c>
      <c r="AI5411" s="5">
        <v>13600</v>
      </c>
      <c r="AJ5411">
        <v>0</v>
      </c>
      <c r="AK5411" s="5">
        <v>0</v>
      </c>
      <c r="AL5411" s="5">
        <v>29184.62</v>
      </c>
      <c r="AM5411" s="5">
        <v>12997.36</v>
      </c>
      <c r="AN5411">
        <v>4</v>
      </c>
      <c r="AO5411">
        <v>5</v>
      </c>
      <c r="AP5411" t="str">
        <f t="shared" si="761"/>
        <v>No</v>
      </c>
      <c r="AQ5411">
        <v>1</v>
      </c>
      <c r="AR5411" s="5">
        <f t="shared" si="762"/>
        <v>2229532.86</v>
      </c>
      <c r="AS5411" s="5">
        <f t="shared" si="763"/>
        <v>-834315.06</v>
      </c>
      <c r="AT5411" t="s">
        <v>116</v>
      </c>
      <c r="AU5411" t="s">
        <v>6164</v>
      </c>
      <c r="AV5411" t="s">
        <v>6165</v>
      </c>
      <c r="AW5411" t="s">
        <v>6166</v>
      </c>
      <c r="AX5411" t="s">
        <v>6167</v>
      </c>
      <c r="AY5411">
        <v>29</v>
      </c>
      <c r="AZ5411">
        <v>3</v>
      </c>
      <c r="BA5411">
        <v>85</v>
      </c>
      <c r="BB5411" t="s">
        <v>6180</v>
      </c>
      <c r="BC5411">
        <v>0</v>
      </c>
      <c r="BD5411">
        <v>1</v>
      </c>
      <c r="BE5411" t="s">
        <v>6188</v>
      </c>
      <c r="BF5411" t="s">
        <v>6176</v>
      </c>
      <c r="BG5411">
        <v>1</v>
      </c>
      <c r="BH5411" t="s">
        <v>6186</v>
      </c>
      <c r="BI5411">
        <v>21</v>
      </c>
      <c r="BJ5411" t="s">
        <v>6172</v>
      </c>
      <c r="BK5411">
        <v>0</v>
      </c>
      <c r="BL5411">
        <v>46</v>
      </c>
      <c r="BM5411" s="3">
        <f t="shared" si="764"/>
        <v>0.84782608695652173</v>
      </c>
    </row>
    <row r="5412" spans="1:65">
      <c r="A5412" t="s">
        <v>5553</v>
      </c>
      <c r="B5412" s="2">
        <v>45986</v>
      </c>
      <c r="C5412" t="s">
        <v>4641</v>
      </c>
      <c r="D5412" t="s">
        <v>5143</v>
      </c>
      <c r="E5412">
        <v>11</v>
      </c>
      <c r="F5412" t="s">
        <v>61</v>
      </c>
      <c r="G5412" t="s">
        <v>50</v>
      </c>
      <c r="H5412" t="s">
        <v>127</v>
      </c>
      <c r="I5412" t="s">
        <v>64</v>
      </c>
      <c r="J5412" t="s">
        <v>81</v>
      </c>
      <c r="K5412" t="s">
        <v>75</v>
      </c>
      <c r="L5412" t="s">
        <v>67</v>
      </c>
      <c r="M5412" t="s">
        <v>68</v>
      </c>
      <c r="N5412" t="s">
        <v>69</v>
      </c>
      <c r="O5412" t="s">
        <v>82</v>
      </c>
      <c r="P5412">
        <v>33</v>
      </c>
      <c r="Q5412">
        <v>34</v>
      </c>
      <c r="R5412">
        <v>33</v>
      </c>
      <c r="S5412">
        <v>1</v>
      </c>
      <c r="T5412">
        <f t="shared" si="756"/>
        <v>32</v>
      </c>
      <c r="U5412">
        <v>32</v>
      </c>
      <c r="V5412">
        <f t="shared" si="757"/>
        <v>0</v>
      </c>
      <c r="W5412" s="3">
        <f t="shared" si="758"/>
        <v>3.0303030303030304E-2</v>
      </c>
      <c r="X5412">
        <v>37</v>
      </c>
      <c r="Y5412" s="4">
        <v>4.4000000000000004</v>
      </c>
      <c r="Z5412" s="4">
        <v>1.5</v>
      </c>
      <c r="AA5412" s="5">
        <v>78176.460000000006</v>
      </c>
      <c r="AB5412" s="5">
        <f t="shared" si="759"/>
        <v>2501646.7200000002</v>
      </c>
      <c r="AC5412" s="5">
        <v>49374.62</v>
      </c>
      <c r="AD5412" s="5">
        <f t="shared" si="760"/>
        <v>1629362.46</v>
      </c>
      <c r="AE5412" s="5">
        <v>98418.48</v>
      </c>
      <c r="AF5412" s="5">
        <v>28319.49</v>
      </c>
      <c r="AG5412" s="5">
        <v>9961.2000000000007</v>
      </c>
      <c r="AH5412" s="5">
        <v>2175</v>
      </c>
      <c r="AI5412" s="5">
        <v>6800</v>
      </c>
      <c r="AJ5412">
        <v>0</v>
      </c>
      <c r="AK5412" s="5">
        <v>0</v>
      </c>
      <c r="AL5412" s="5">
        <v>0</v>
      </c>
      <c r="AM5412" s="5">
        <v>22267.15</v>
      </c>
      <c r="AN5412">
        <v>4</v>
      </c>
      <c r="AO5412">
        <v>5</v>
      </c>
      <c r="AP5412" t="str">
        <f t="shared" si="761"/>
        <v>No</v>
      </c>
      <c r="AQ5412">
        <v>2</v>
      </c>
      <c r="AR5412" s="5">
        <f t="shared" si="762"/>
        <v>1797303.78</v>
      </c>
      <c r="AS5412" s="5">
        <f t="shared" si="763"/>
        <v>704342.94</v>
      </c>
      <c r="AT5412" t="s">
        <v>116</v>
      </c>
      <c r="AU5412" t="s">
        <v>6164</v>
      </c>
      <c r="AV5412" t="s">
        <v>6165</v>
      </c>
      <c r="AW5412" t="s">
        <v>6166</v>
      </c>
      <c r="AX5412" t="s">
        <v>6167</v>
      </c>
      <c r="AY5412">
        <v>34</v>
      </c>
      <c r="AZ5412">
        <v>0</v>
      </c>
      <c r="BA5412">
        <v>0</v>
      </c>
      <c r="BB5412" t="s">
        <v>6168</v>
      </c>
      <c r="BC5412">
        <v>1</v>
      </c>
      <c r="BD5412">
        <v>0</v>
      </c>
      <c r="BE5412" t="s">
        <v>6178</v>
      </c>
      <c r="BF5412" t="s">
        <v>6212</v>
      </c>
      <c r="BG5412">
        <v>1</v>
      </c>
      <c r="BH5412" t="s">
        <v>6179</v>
      </c>
      <c r="BI5412">
        <v>52</v>
      </c>
      <c r="BJ5412" t="s">
        <v>6187</v>
      </c>
      <c r="BK5412">
        <v>0</v>
      </c>
      <c r="BL5412">
        <v>48</v>
      </c>
      <c r="BM5412" s="3">
        <f t="shared" si="764"/>
        <v>0.6875</v>
      </c>
    </row>
    <row r="5413" spans="1:65">
      <c r="A5413" t="s">
        <v>5554</v>
      </c>
      <c r="B5413" s="2">
        <v>45986</v>
      </c>
      <c r="C5413" t="s">
        <v>4641</v>
      </c>
      <c r="D5413" t="s">
        <v>5143</v>
      </c>
      <c r="E5413">
        <v>11</v>
      </c>
      <c r="F5413" t="s">
        <v>49</v>
      </c>
      <c r="G5413" t="s">
        <v>79</v>
      </c>
      <c r="H5413" t="s">
        <v>111</v>
      </c>
      <c r="I5413" t="s">
        <v>52</v>
      </c>
      <c r="J5413" t="s">
        <v>81</v>
      </c>
      <c r="K5413" t="s">
        <v>75</v>
      </c>
      <c r="L5413" t="s">
        <v>67</v>
      </c>
      <c r="M5413" t="s">
        <v>68</v>
      </c>
      <c r="N5413" t="s">
        <v>94</v>
      </c>
      <c r="O5413" t="s">
        <v>82</v>
      </c>
      <c r="P5413">
        <v>26</v>
      </c>
      <c r="Q5413">
        <v>40</v>
      </c>
      <c r="R5413">
        <v>38</v>
      </c>
      <c r="S5413">
        <v>4</v>
      </c>
      <c r="T5413">
        <f t="shared" si="756"/>
        <v>34</v>
      </c>
      <c r="U5413">
        <v>21</v>
      </c>
      <c r="V5413">
        <f t="shared" si="757"/>
        <v>13</v>
      </c>
      <c r="W5413" s="3">
        <f t="shared" si="758"/>
        <v>0.10526315789473684</v>
      </c>
      <c r="X5413">
        <v>41</v>
      </c>
      <c r="Y5413" s="4">
        <v>2.2000000000000002</v>
      </c>
      <c r="Z5413" s="4">
        <v>1.7</v>
      </c>
      <c r="AA5413" s="5">
        <v>78718.28</v>
      </c>
      <c r="AB5413" s="5">
        <f t="shared" si="759"/>
        <v>1653083.88</v>
      </c>
      <c r="AC5413" s="5">
        <v>49119.42</v>
      </c>
      <c r="AD5413" s="5">
        <f t="shared" si="760"/>
        <v>1866537.96</v>
      </c>
      <c r="AE5413" s="5">
        <v>120494.71</v>
      </c>
      <c r="AF5413" s="5">
        <v>35333.769999999997</v>
      </c>
      <c r="AG5413" s="5">
        <v>10103.08</v>
      </c>
      <c r="AH5413" s="5">
        <v>2465</v>
      </c>
      <c r="AI5413" s="5">
        <v>34420.54</v>
      </c>
      <c r="AJ5413">
        <v>1</v>
      </c>
      <c r="AK5413" s="5">
        <v>23251.5</v>
      </c>
      <c r="AL5413" s="5">
        <v>19926.939999999999</v>
      </c>
      <c r="AM5413" s="5">
        <v>13084.35</v>
      </c>
      <c r="AN5413">
        <v>4</v>
      </c>
      <c r="AO5413">
        <v>3</v>
      </c>
      <c r="AP5413" t="str">
        <f t="shared" si="761"/>
        <v>Yes</v>
      </c>
      <c r="AQ5413">
        <v>2</v>
      </c>
      <c r="AR5413" s="5">
        <f t="shared" si="762"/>
        <v>2125617.85</v>
      </c>
      <c r="AS5413" s="5">
        <f t="shared" si="763"/>
        <v>-472533.97</v>
      </c>
      <c r="AT5413" t="s">
        <v>1641</v>
      </c>
      <c r="AU5413" t="s">
        <v>6199</v>
      </c>
      <c r="AV5413" t="s">
        <v>6200</v>
      </c>
      <c r="AW5413" t="s">
        <v>6175</v>
      </c>
      <c r="AX5413" t="s">
        <v>6167</v>
      </c>
      <c r="AY5413">
        <v>34</v>
      </c>
      <c r="AZ5413">
        <v>3</v>
      </c>
      <c r="BA5413">
        <v>64</v>
      </c>
      <c r="BB5413" t="s">
        <v>6180</v>
      </c>
      <c r="BC5413">
        <v>0</v>
      </c>
      <c r="BD5413">
        <v>0</v>
      </c>
      <c r="BE5413" t="s">
        <v>6169</v>
      </c>
      <c r="BF5413" t="s">
        <v>6210</v>
      </c>
      <c r="BG5413">
        <v>0</v>
      </c>
      <c r="BH5413" t="s">
        <v>6171</v>
      </c>
      <c r="BI5413">
        <v>25</v>
      </c>
      <c r="BJ5413" t="s">
        <v>6172</v>
      </c>
      <c r="BK5413">
        <v>0</v>
      </c>
      <c r="BL5413">
        <v>52</v>
      </c>
      <c r="BM5413" s="3">
        <f t="shared" si="764"/>
        <v>0.73076923076923073</v>
      </c>
    </row>
    <row r="5414" spans="1:65">
      <c r="A5414" t="s">
        <v>5555</v>
      </c>
      <c r="B5414" s="2">
        <v>45986</v>
      </c>
      <c r="C5414" t="s">
        <v>4641</v>
      </c>
      <c r="D5414" t="s">
        <v>5143</v>
      </c>
      <c r="E5414">
        <v>11</v>
      </c>
      <c r="F5414" t="s">
        <v>49</v>
      </c>
      <c r="G5414" t="s">
        <v>50</v>
      </c>
      <c r="H5414" t="s">
        <v>108</v>
      </c>
      <c r="I5414" t="s">
        <v>64</v>
      </c>
      <c r="J5414" t="s">
        <v>65</v>
      </c>
      <c r="K5414" t="s">
        <v>75</v>
      </c>
      <c r="L5414" t="s">
        <v>67</v>
      </c>
      <c r="M5414" t="s">
        <v>68</v>
      </c>
      <c r="N5414" t="s">
        <v>109</v>
      </c>
      <c r="O5414" t="s">
        <v>120</v>
      </c>
      <c r="P5414">
        <v>51</v>
      </c>
      <c r="Q5414">
        <v>52</v>
      </c>
      <c r="R5414">
        <v>50</v>
      </c>
      <c r="S5414">
        <v>4</v>
      </c>
      <c r="T5414">
        <f t="shared" si="756"/>
        <v>46</v>
      </c>
      <c r="U5414">
        <v>46</v>
      </c>
      <c r="V5414">
        <f t="shared" si="757"/>
        <v>0</v>
      </c>
      <c r="W5414" s="3">
        <f t="shared" si="758"/>
        <v>0.08</v>
      </c>
      <c r="X5414">
        <v>22</v>
      </c>
      <c r="Y5414" s="4">
        <v>1.3</v>
      </c>
      <c r="Z5414" s="4">
        <v>1.2</v>
      </c>
      <c r="AA5414" s="5">
        <v>51763.42</v>
      </c>
      <c r="AB5414" s="5">
        <f t="shared" si="759"/>
        <v>2381117.3199999998</v>
      </c>
      <c r="AC5414" s="5">
        <v>32528.240000000002</v>
      </c>
      <c r="AD5414" s="5">
        <f t="shared" si="760"/>
        <v>1626412</v>
      </c>
      <c r="AE5414" s="5">
        <v>106251.25</v>
      </c>
      <c r="AF5414" s="5">
        <v>33135.74</v>
      </c>
      <c r="AG5414" s="5">
        <v>8445.82</v>
      </c>
      <c r="AH5414" s="5">
        <v>1740</v>
      </c>
      <c r="AI5414" s="5">
        <v>23200.42</v>
      </c>
      <c r="AJ5414">
        <v>2</v>
      </c>
      <c r="AK5414" s="5">
        <v>27925.439999999999</v>
      </c>
      <c r="AL5414" s="5">
        <v>0</v>
      </c>
      <c r="AM5414" s="5">
        <v>74554.41</v>
      </c>
      <c r="AN5414">
        <v>8</v>
      </c>
      <c r="AO5414">
        <v>10</v>
      </c>
      <c r="AP5414" t="str">
        <f t="shared" si="761"/>
        <v>No</v>
      </c>
      <c r="AQ5414">
        <v>4</v>
      </c>
      <c r="AR5414" s="5">
        <f t="shared" si="762"/>
        <v>1901665.08</v>
      </c>
      <c r="AS5414" s="5">
        <f t="shared" si="763"/>
        <v>479452.24</v>
      </c>
      <c r="AT5414" t="s">
        <v>1641</v>
      </c>
      <c r="AU5414" t="s">
        <v>6173</v>
      </c>
      <c r="AV5414" t="s">
        <v>6174</v>
      </c>
      <c r="AW5414" t="s">
        <v>6175</v>
      </c>
      <c r="AX5414" t="s">
        <v>6167</v>
      </c>
      <c r="AY5414">
        <v>54</v>
      </c>
      <c r="AZ5414">
        <v>0</v>
      </c>
      <c r="BA5414">
        <v>0</v>
      </c>
      <c r="BB5414" t="s">
        <v>6168</v>
      </c>
      <c r="BC5414">
        <v>2</v>
      </c>
      <c r="BD5414">
        <v>0</v>
      </c>
      <c r="BE5414" t="s">
        <v>6178</v>
      </c>
      <c r="BF5414" t="s">
        <v>6212</v>
      </c>
      <c r="BG5414">
        <v>0</v>
      </c>
      <c r="BH5414" t="s">
        <v>6171</v>
      </c>
      <c r="BI5414">
        <v>28</v>
      </c>
      <c r="BJ5414" t="s">
        <v>6172</v>
      </c>
      <c r="BK5414">
        <v>0</v>
      </c>
      <c r="BL5414">
        <v>61</v>
      </c>
      <c r="BM5414" s="3">
        <f t="shared" si="764"/>
        <v>0.81967213114754101</v>
      </c>
    </row>
    <row r="5415" spans="1:65">
      <c r="A5415" t="s">
        <v>5556</v>
      </c>
      <c r="B5415" s="2">
        <v>45986</v>
      </c>
      <c r="C5415" t="s">
        <v>4641</v>
      </c>
      <c r="D5415" t="s">
        <v>5143</v>
      </c>
      <c r="E5415">
        <v>11</v>
      </c>
      <c r="F5415" t="s">
        <v>78</v>
      </c>
      <c r="G5415" t="s">
        <v>50</v>
      </c>
      <c r="H5415" t="s">
        <v>161</v>
      </c>
      <c r="I5415" t="s">
        <v>52</v>
      </c>
      <c r="J5415" t="s">
        <v>65</v>
      </c>
      <c r="K5415" t="s">
        <v>75</v>
      </c>
      <c r="L5415" t="s">
        <v>55</v>
      </c>
      <c r="M5415" t="s">
        <v>56</v>
      </c>
      <c r="N5415" t="s">
        <v>69</v>
      </c>
      <c r="O5415" t="s">
        <v>82</v>
      </c>
      <c r="P5415">
        <v>45</v>
      </c>
      <c r="Q5415">
        <v>47</v>
      </c>
      <c r="R5415">
        <v>47</v>
      </c>
      <c r="S5415">
        <v>1</v>
      </c>
      <c r="T5415">
        <f t="shared" si="756"/>
        <v>46</v>
      </c>
      <c r="U5415">
        <v>44</v>
      </c>
      <c r="V5415">
        <f t="shared" si="757"/>
        <v>2</v>
      </c>
      <c r="W5415" s="3">
        <f t="shared" si="758"/>
        <v>2.1276595744680851E-2</v>
      </c>
      <c r="X5415">
        <v>40</v>
      </c>
      <c r="Y5415" s="4">
        <v>3.1</v>
      </c>
      <c r="Z5415" s="4">
        <v>2.2000000000000002</v>
      </c>
      <c r="AA5415" s="5">
        <v>51465.46</v>
      </c>
      <c r="AB5415" s="5">
        <f t="shared" si="759"/>
        <v>2264480.2400000002</v>
      </c>
      <c r="AC5415" s="5">
        <v>34667.58</v>
      </c>
      <c r="AD5415" s="5">
        <f t="shared" si="760"/>
        <v>1629376.26</v>
      </c>
      <c r="AE5415" s="5">
        <v>109001.77</v>
      </c>
      <c r="AF5415" s="5">
        <v>32713.15</v>
      </c>
      <c r="AG5415" s="5">
        <v>10835.51</v>
      </c>
      <c r="AH5415" s="5">
        <v>3190</v>
      </c>
      <c r="AI5415" s="5">
        <v>4600</v>
      </c>
      <c r="AJ5415">
        <v>0</v>
      </c>
      <c r="AK5415" s="5">
        <v>0</v>
      </c>
      <c r="AL5415" s="5">
        <v>1882.7</v>
      </c>
      <c r="AM5415" s="5">
        <v>27952.04</v>
      </c>
      <c r="AN5415">
        <v>4</v>
      </c>
      <c r="AO5415">
        <v>1</v>
      </c>
      <c r="AP5415" t="str">
        <f t="shared" si="761"/>
        <v>Yes</v>
      </c>
      <c r="AQ5415">
        <v>1</v>
      </c>
      <c r="AR5415" s="5">
        <f t="shared" si="762"/>
        <v>1819551.43</v>
      </c>
      <c r="AS5415" s="5">
        <f t="shared" si="763"/>
        <v>444928.81</v>
      </c>
      <c r="AT5415" t="s">
        <v>59</v>
      </c>
      <c r="AU5415" t="s">
        <v>6164</v>
      </c>
      <c r="AV5415" t="s">
        <v>6165</v>
      </c>
      <c r="AW5415" t="s">
        <v>6166</v>
      </c>
      <c r="AX5415" t="s">
        <v>6184</v>
      </c>
      <c r="AY5415">
        <v>49</v>
      </c>
      <c r="AZ5415">
        <v>2</v>
      </c>
      <c r="BA5415">
        <v>20</v>
      </c>
      <c r="BB5415" t="s">
        <v>6185</v>
      </c>
      <c r="BC5415">
        <v>0</v>
      </c>
      <c r="BD5415">
        <v>0</v>
      </c>
      <c r="BE5415" t="s">
        <v>6169</v>
      </c>
      <c r="BF5415" t="s">
        <v>6170</v>
      </c>
      <c r="BG5415">
        <v>1</v>
      </c>
      <c r="BH5415" t="s">
        <v>6186</v>
      </c>
      <c r="BI5415">
        <v>21</v>
      </c>
      <c r="BJ5415" t="s">
        <v>6172</v>
      </c>
      <c r="BK5415">
        <v>0</v>
      </c>
      <c r="BL5415">
        <v>63</v>
      </c>
      <c r="BM5415" s="3">
        <f t="shared" si="764"/>
        <v>0.74603174603174605</v>
      </c>
    </row>
    <row r="5416" spans="1:65">
      <c r="A5416" t="s">
        <v>5557</v>
      </c>
      <c r="B5416" s="2">
        <v>45986</v>
      </c>
      <c r="C5416" t="s">
        <v>4641</v>
      </c>
      <c r="D5416" t="s">
        <v>5143</v>
      </c>
      <c r="E5416">
        <v>11</v>
      </c>
      <c r="F5416" t="s">
        <v>61</v>
      </c>
      <c r="G5416" t="s">
        <v>62</v>
      </c>
      <c r="H5416" t="s">
        <v>104</v>
      </c>
      <c r="I5416" t="s">
        <v>74</v>
      </c>
      <c r="J5416" t="s">
        <v>53</v>
      </c>
      <c r="K5416" t="s">
        <v>75</v>
      </c>
      <c r="L5416" t="s">
        <v>55</v>
      </c>
      <c r="M5416" t="s">
        <v>56</v>
      </c>
      <c r="N5416" t="s">
        <v>57</v>
      </c>
      <c r="O5416" t="s">
        <v>70</v>
      </c>
      <c r="P5416">
        <v>58</v>
      </c>
      <c r="Q5416">
        <v>60</v>
      </c>
      <c r="R5416">
        <v>57</v>
      </c>
      <c r="S5416">
        <v>1</v>
      </c>
      <c r="T5416">
        <f t="shared" si="756"/>
        <v>56</v>
      </c>
      <c r="U5416">
        <v>55</v>
      </c>
      <c r="V5416">
        <f t="shared" si="757"/>
        <v>1</v>
      </c>
      <c r="W5416" s="3">
        <f t="shared" si="758"/>
        <v>1.7543859649122806E-2</v>
      </c>
      <c r="X5416">
        <v>18</v>
      </c>
      <c r="Y5416" s="4">
        <v>2.1</v>
      </c>
      <c r="Z5416" s="4">
        <v>1.2</v>
      </c>
      <c r="AA5416" s="5">
        <v>35972.699999999997</v>
      </c>
      <c r="AB5416" s="5">
        <f t="shared" si="759"/>
        <v>1978498.5</v>
      </c>
      <c r="AC5416" s="5">
        <v>23697.65</v>
      </c>
      <c r="AD5416" s="5">
        <f t="shared" si="760"/>
        <v>1350766.05</v>
      </c>
      <c r="AE5416" s="5">
        <v>96407.43</v>
      </c>
      <c r="AF5416" s="5">
        <v>23994.73</v>
      </c>
      <c r="AG5416" s="5">
        <v>8559.27</v>
      </c>
      <c r="AH5416" s="5">
        <v>1740</v>
      </c>
      <c r="AI5416" s="5">
        <v>3200</v>
      </c>
      <c r="AJ5416">
        <v>0</v>
      </c>
      <c r="AK5416" s="5">
        <v>0</v>
      </c>
      <c r="AL5416" s="5">
        <v>665.87</v>
      </c>
      <c r="AM5416" s="5">
        <v>34492.39</v>
      </c>
      <c r="AN5416">
        <v>4</v>
      </c>
      <c r="AO5416">
        <v>4</v>
      </c>
      <c r="AP5416" t="str">
        <f t="shared" si="761"/>
        <v>Yes</v>
      </c>
      <c r="AQ5416">
        <v>1</v>
      </c>
      <c r="AR5416" s="5">
        <f t="shared" si="762"/>
        <v>1519825.74</v>
      </c>
      <c r="AS5416" s="5">
        <f t="shared" si="763"/>
        <v>458672.76</v>
      </c>
      <c r="AT5416" t="s">
        <v>59</v>
      </c>
      <c r="AU5416" t="s">
        <v>6164</v>
      </c>
      <c r="AV5416" t="s">
        <v>6165</v>
      </c>
      <c r="AW5416" t="s">
        <v>6166</v>
      </c>
      <c r="AX5416" t="s">
        <v>6167</v>
      </c>
      <c r="AY5416">
        <v>63</v>
      </c>
      <c r="AZ5416">
        <v>4</v>
      </c>
      <c r="BA5416">
        <v>15</v>
      </c>
      <c r="BB5416" t="s">
        <v>6185</v>
      </c>
      <c r="BC5416">
        <v>0</v>
      </c>
      <c r="BD5416">
        <v>0</v>
      </c>
      <c r="BE5416" t="s">
        <v>6169</v>
      </c>
      <c r="BF5416" t="s">
        <v>6170</v>
      </c>
      <c r="BG5416">
        <v>0</v>
      </c>
      <c r="BH5416" t="s">
        <v>6171</v>
      </c>
      <c r="BI5416">
        <v>34</v>
      </c>
      <c r="BJ5416" t="s">
        <v>6172</v>
      </c>
      <c r="BK5416">
        <v>0</v>
      </c>
      <c r="BL5416">
        <v>72</v>
      </c>
      <c r="BM5416" s="3">
        <f t="shared" si="764"/>
        <v>0.79166666666666663</v>
      </c>
    </row>
    <row r="5417" spans="1:65">
      <c r="A5417" t="s">
        <v>5558</v>
      </c>
      <c r="B5417" s="2">
        <v>45986</v>
      </c>
      <c r="C5417" t="s">
        <v>4641</v>
      </c>
      <c r="D5417" t="s">
        <v>5143</v>
      </c>
      <c r="E5417">
        <v>11</v>
      </c>
      <c r="F5417" t="s">
        <v>61</v>
      </c>
      <c r="G5417" t="s">
        <v>62</v>
      </c>
      <c r="H5417" t="s">
        <v>63</v>
      </c>
      <c r="I5417" t="s">
        <v>74</v>
      </c>
      <c r="J5417" t="s">
        <v>81</v>
      </c>
      <c r="K5417" t="s">
        <v>75</v>
      </c>
      <c r="L5417" t="s">
        <v>92</v>
      </c>
      <c r="M5417" t="s">
        <v>68</v>
      </c>
      <c r="N5417" t="s">
        <v>69</v>
      </c>
      <c r="O5417" t="s">
        <v>82</v>
      </c>
      <c r="P5417">
        <v>34</v>
      </c>
      <c r="Q5417">
        <v>34</v>
      </c>
      <c r="R5417">
        <v>34</v>
      </c>
      <c r="S5417">
        <v>1</v>
      </c>
      <c r="T5417">
        <f t="shared" si="756"/>
        <v>33</v>
      </c>
      <c r="U5417">
        <v>33</v>
      </c>
      <c r="V5417">
        <f t="shared" si="757"/>
        <v>0</v>
      </c>
      <c r="W5417" s="3">
        <f t="shared" si="758"/>
        <v>2.9411764705882353E-2</v>
      </c>
      <c r="X5417">
        <v>29</v>
      </c>
      <c r="Y5417" s="4">
        <v>2.5</v>
      </c>
      <c r="Z5417" s="4">
        <v>1.2</v>
      </c>
      <c r="AA5417" s="5">
        <v>78491.22</v>
      </c>
      <c r="AB5417" s="5">
        <f t="shared" si="759"/>
        <v>2590210.2599999998</v>
      </c>
      <c r="AC5417" s="5">
        <v>51459.89</v>
      </c>
      <c r="AD5417" s="5">
        <f t="shared" si="760"/>
        <v>1749636.26</v>
      </c>
      <c r="AE5417" s="5">
        <v>103128.01</v>
      </c>
      <c r="AF5417" s="5">
        <v>30230.82</v>
      </c>
      <c r="AG5417" s="5">
        <v>9549.2800000000007</v>
      </c>
      <c r="AH5417" s="5">
        <v>1740</v>
      </c>
      <c r="AI5417" s="5">
        <v>6800</v>
      </c>
      <c r="AJ5417">
        <v>0</v>
      </c>
      <c r="AK5417" s="5">
        <v>0</v>
      </c>
      <c r="AL5417" s="5">
        <v>0</v>
      </c>
      <c r="AM5417" s="5">
        <v>22743.4</v>
      </c>
      <c r="AN5417">
        <v>4</v>
      </c>
      <c r="AO5417">
        <v>4</v>
      </c>
      <c r="AP5417" t="str">
        <f t="shared" si="761"/>
        <v>Yes</v>
      </c>
      <c r="AQ5417">
        <v>0</v>
      </c>
      <c r="AR5417" s="5">
        <f t="shared" si="762"/>
        <v>1923827.77</v>
      </c>
      <c r="AS5417" s="5">
        <f t="shared" si="763"/>
        <v>666382.49</v>
      </c>
      <c r="AT5417" t="s">
        <v>116</v>
      </c>
      <c r="AU5417" t="s">
        <v>6164</v>
      </c>
      <c r="AV5417" t="s">
        <v>6165</v>
      </c>
      <c r="AW5417" t="s">
        <v>6166</v>
      </c>
      <c r="AX5417" t="s">
        <v>6184</v>
      </c>
      <c r="AY5417">
        <v>40</v>
      </c>
      <c r="AZ5417">
        <v>4</v>
      </c>
      <c r="BA5417">
        <v>0</v>
      </c>
      <c r="BB5417" t="s">
        <v>6168</v>
      </c>
      <c r="BC5417">
        <v>0</v>
      </c>
      <c r="BD5417">
        <v>0</v>
      </c>
      <c r="BE5417" t="s">
        <v>6169</v>
      </c>
      <c r="BF5417" t="s">
        <v>6170</v>
      </c>
      <c r="BG5417">
        <v>1</v>
      </c>
      <c r="BH5417" t="s">
        <v>6179</v>
      </c>
      <c r="BI5417">
        <v>60</v>
      </c>
      <c r="BJ5417" t="s">
        <v>6187</v>
      </c>
      <c r="BK5417">
        <v>0</v>
      </c>
      <c r="BL5417">
        <v>46</v>
      </c>
      <c r="BM5417" s="3">
        <f t="shared" si="764"/>
        <v>0.73913043478260865</v>
      </c>
    </row>
    <row r="5418" spans="1:65">
      <c r="A5418" t="s">
        <v>5559</v>
      </c>
      <c r="B5418" s="2">
        <v>45986</v>
      </c>
      <c r="C5418" t="s">
        <v>4641</v>
      </c>
      <c r="D5418" t="s">
        <v>5143</v>
      </c>
      <c r="E5418">
        <v>11</v>
      </c>
      <c r="F5418" t="s">
        <v>78</v>
      </c>
      <c r="G5418" t="s">
        <v>62</v>
      </c>
      <c r="H5418" t="s">
        <v>153</v>
      </c>
      <c r="I5418" t="s">
        <v>64</v>
      </c>
      <c r="J5418" t="s">
        <v>53</v>
      </c>
      <c r="K5418" t="s">
        <v>54</v>
      </c>
      <c r="L5418" t="s">
        <v>92</v>
      </c>
      <c r="M5418" t="s">
        <v>56</v>
      </c>
      <c r="N5418" t="s">
        <v>109</v>
      </c>
      <c r="O5418" t="s">
        <v>70</v>
      </c>
      <c r="P5418">
        <v>52</v>
      </c>
      <c r="Q5418">
        <v>53</v>
      </c>
      <c r="R5418">
        <v>50</v>
      </c>
      <c r="S5418">
        <v>1</v>
      </c>
      <c r="T5418">
        <f t="shared" si="756"/>
        <v>49</v>
      </c>
      <c r="U5418">
        <v>49</v>
      </c>
      <c r="V5418">
        <f t="shared" si="757"/>
        <v>0</v>
      </c>
      <c r="W5418" s="3">
        <f t="shared" si="758"/>
        <v>0.02</v>
      </c>
      <c r="X5418">
        <v>37</v>
      </c>
      <c r="Y5418" s="4">
        <v>6</v>
      </c>
      <c r="Z5418" s="4">
        <v>1.2</v>
      </c>
      <c r="AA5418" s="5">
        <v>38890.959999999999</v>
      </c>
      <c r="AB5418" s="5">
        <f t="shared" si="759"/>
        <v>1905657.04</v>
      </c>
      <c r="AC5418" s="5">
        <v>23720.27</v>
      </c>
      <c r="AD5418" s="5">
        <f t="shared" si="760"/>
        <v>1186013.5</v>
      </c>
      <c r="AE5418" s="5">
        <v>81815.06</v>
      </c>
      <c r="AF5418" s="5">
        <v>25399.53</v>
      </c>
      <c r="AG5418" s="5">
        <v>11090.67</v>
      </c>
      <c r="AH5418" s="5">
        <v>1740</v>
      </c>
      <c r="AI5418" s="5">
        <v>3200</v>
      </c>
      <c r="AJ5418">
        <v>0</v>
      </c>
      <c r="AK5418" s="5">
        <v>0</v>
      </c>
      <c r="AL5418" s="5">
        <v>0</v>
      </c>
      <c r="AM5418" s="5">
        <v>82801.67</v>
      </c>
      <c r="AN5418">
        <v>8</v>
      </c>
      <c r="AO5418">
        <v>12</v>
      </c>
      <c r="AP5418" t="str">
        <f t="shared" si="761"/>
        <v>No</v>
      </c>
      <c r="AQ5418">
        <v>2</v>
      </c>
      <c r="AR5418" s="5">
        <f t="shared" si="762"/>
        <v>1392060.43</v>
      </c>
      <c r="AS5418" s="5">
        <f t="shared" si="763"/>
        <v>513596.61</v>
      </c>
      <c r="AT5418" t="s">
        <v>59</v>
      </c>
      <c r="AU5418" t="s">
        <v>6164</v>
      </c>
      <c r="AV5418" t="s">
        <v>6165</v>
      </c>
      <c r="AW5418" t="s">
        <v>6166</v>
      </c>
      <c r="AX5418" t="s">
        <v>6167</v>
      </c>
      <c r="AY5418">
        <v>52</v>
      </c>
      <c r="AZ5418">
        <v>0</v>
      </c>
      <c r="BA5418">
        <v>0</v>
      </c>
      <c r="BB5418" t="s">
        <v>6168</v>
      </c>
      <c r="BC5418">
        <v>1</v>
      </c>
      <c r="BD5418">
        <v>3</v>
      </c>
      <c r="BE5418" t="s">
        <v>6196</v>
      </c>
      <c r="BF5418" t="s">
        <v>6170</v>
      </c>
      <c r="BG5418">
        <v>1</v>
      </c>
      <c r="BH5418" t="s">
        <v>6179</v>
      </c>
      <c r="BI5418">
        <v>29</v>
      </c>
      <c r="BJ5418" t="s">
        <v>6172</v>
      </c>
      <c r="BK5418">
        <v>0</v>
      </c>
      <c r="BL5418">
        <v>73</v>
      </c>
      <c r="BM5418" s="3">
        <f t="shared" si="764"/>
        <v>0.68493150684931503</v>
      </c>
    </row>
    <row r="5419" spans="1:65">
      <c r="A5419" t="s">
        <v>5560</v>
      </c>
      <c r="B5419" s="2">
        <v>45986</v>
      </c>
      <c r="C5419" t="s">
        <v>4641</v>
      </c>
      <c r="D5419" t="s">
        <v>5143</v>
      </c>
      <c r="E5419">
        <v>11</v>
      </c>
      <c r="F5419" t="s">
        <v>78</v>
      </c>
      <c r="G5419" t="s">
        <v>50</v>
      </c>
      <c r="H5419" t="s">
        <v>173</v>
      </c>
      <c r="I5419" t="s">
        <v>64</v>
      </c>
      <c r="J5419" t="s">
        <v>53</v>
      </c>
      <c r="K5419" t="s">
        <v>66</v>
      </c>
      <c r="L5419" t="s">
        <v>87</v>
      </c>
      <c r="M5419" t="s">
        <v>56</v>
      </c>
      <c r="N5419" t="s">
        <v>94</v>
      </c>
      <c r="O5419" t="s">
        <v>120</v>
      </c>
      <c r="P5419">
        <v>61</v>
      </c>
      <c r="Q5419">
        <v>62</v>
      </c>
      <c r="R5419">
        <v>60</v>
      </c>
      <c r="S5419">
        <v>1</v>
      </c>
      <c r="T5419">
        <f t="shared" si="756"/>
        <v>59</v>
      </c>
      <c r="U5419">
        <v>59</v>
      </c>
      <c r="V5419">
        <f t="shared" si="757"/>
        <v>0</v>
      </c>
      <c r="W5419" s="3">
        <f t="shared" si="758"/>
        <v>1.6666666666666666E-2</v>
      </c>
      <c r="X5419">
        <v>18</v>
      </c>
      <c r="Y5419" s="4">
        <v>1.9</v>
      </c>
      <c r="Z5419" s="4">
        <v>1.1000000000000001</v>
      </c>
      <c r="AA5419" s="5">
        <v>33944.14</v>
      </c>
      <c r="AB5419" s="5">
        <f t="shared" si="759"/>
        <v>2002704.26</v>
      </c>
      <c r="AC5419" s="5">
        <v>24188.16</v>
      </c>
      <c r="AD5419" s="5">
        <f t="shared" si="760"/>
        <v>1451289.6000000001</v>
      </c>
      <c r="AE5419" s="5">
        <v>99749.18</v>
      </c>
      <c r="AF5419" s="5">
        <v>27950.03</v>
      </c>
      <c r="AG5419" s="5">
        <v>8104.75</v>
      </c>
      <c r="AH5419" s="5">
        <v>1595</v>
      </c>
      <c r="AI5419" s="5">
        <v>3200</v>
      </c>
      <c r="AJ5419">
        <v>0</v>
      </c>
      <c r="AK5419" s="5">
        <v>0</v>
      </c>
      <c r="AL5419" s="5">
        <v>0</v>
      </c>
      <c r="AM5419" s="5">
        <v>39396.75</v>
      </c>
      <c r="AN5419">
        <v>4</v>
      </c>
      <c r="AO5419">
        <v>3</v>
      </c>
      <c r="AP5419" t="str">
        <f t="shared" si="761"/>
        <v>Yes</v>
      </c>
      <c r="AQ5419">
        <v>1</v>
      </c>
      <c r="AR5419" s="5">
        <f t="shared" si="762"/>
        <v>1631285.31</v>
      </c>
      <c r="AS5419" s="5">
        <f t="shared" si="763"/>
        <v>371418.95</v>
      </c>
      <c r="AT5419" t="s">
        <v>59</v>
      </c>
      <c r="AU5419" t="s">
        <v>6164</v>
      </c>
      <c r="AV5419" t="s">
        <v>6165</v>
      </c>
      <c r="AW5419" t="s">
        <v>6166</v>
      </c>
      <c r="AX5419" t="s">
        <v>6167</v>
      </c>
      <c r="AY5419">
        <v>66</v>
      </c>
      <c r="AZ5419">
        <v>2</v>
      </c>
      <c r="BA5419">
        <v>0</v>
      </c>
      <c r="BB5419" t="s">
        <v>6168</v>
      </c>
      <c r="BC5419">
        <v>0</v>
      </c>
      <c r="BD5419">
        <v>0</v>
      </c>
      <c r="BE5419" t="s">
        <v>6169</v>
      </c>
      <c r="BF5419" t="s">
        <v>6170</v>
      </c>
      <c r="BG5419">
        <v>4</v>
      </c>
      <c r="BH5419" t="s">
        <v>6209</v>
      </c>
      <c r="BI5419">
        <v>94</v>
      </c>
      <c r="BJ5419" t="s">
        <v>6193</v>
      </c>
      <c r="BK5419">
        <v>0</v>
      </c>
      <c r="BL5419">
        <v>76</v>
      </c>
      <c r="BM5419" s="3">
        <f t="shared" si="764"/>
        <v>0.78947368421052633</v>
      </c>
    </row>
    <row r="5420" spans="1:65">
      <c r="A5420" t="s">
        <v>5561</v>
      </c>
      <c r="B5420" s="2">
        <v>45986</v>
      </c>
      <c r="C5420" t="s">
        <v>4641</v>
      </c>
      <c r="D5420" t="s">
        <v>5143</v>
      </c>
      <c r="E5420">
        <v>11</v>
      </c>
      <c r="F5420" t="s">
        <v>61</v>
      </c>
      <c r="G5420" t="s">
        <v>50</v>
      </c>
      <c r="H5420" t="s">
        <v>170</v>
      </c>
      <c r="I5420" t="s">
        <v>64</v>
      </c>
      <c r="J5420" t="s">
        <v>53</v>
      </c>
      <c r="K5420" t="s">
        <v>75</v>
      </c>
      <c r="L5420" t="s">
        <v>92</v>
      </c>
      <c r="M5420" t="s">
        <v>56</v>
      </c>
      <c r="N5420" t="s">
        <v>76</v>
      </c>
      <c r="O5420" t="s">
        <v>58</v>
      </c>
      <c r="P5420">
        <v>58</v>
      </c>
      <c r="Q5420">
        <v>60</v>
      </c>
      <c r="R5420">
        <v>60</v>
      </c>
      <c r="S5420">
        <v>1</v>
      </c>
      <c r="T5420">
        <f t="shared" si="756"/>
        <v>59</v>
      </c>
      <c r="U5420">
        <v>58</v>
      </c>
      <c r="V5420">
        <f t="shared" si="757"/>
        <v>1</v>
      </c>
      <c r="W5420" s="3">
        <f t="shared" si="758"/>
        <v>1.6666666666666666E-2</v>
      </c>
      <c r="X5420">
        <v>30</v>
      </c>
      <c r="Y5420" s="4">
        <v>0</v>
      </c>
      <c r="Z5420" s="4">
        <v>1.5</v>
      </c>
      <c r="AA5420" s="5">
        <v>36052.800000000003</v>
      </c>
      <c r="AB5420" s="5">
        <f t="shared" si="759"/>
        <v>2091062.4</v>
      </c>
      <c r="AC5420" s="5">
        <v>23698.080000000002</v>
      </c>
      <c r="AD5420" s="5">
        <f t="shared" si="760"/>
        <v>1421884.8</v>
      </c>
      <c r="AE5420" s="5">
        <v>99639.5</v>
      </c>
      <c r="AF5420" s="5">
        <v>25871.34</v>
      </c>
      <c r="AG5420" s="5">
        <v>10161.73</v>
      </c>
      <c r="AH5420" s="5">
        <v>2175</v>
      </c>
      <c r="AI5420" s="5">
        <v>3200</v>
      </c>
      <c r="AJ5420">
        <v>0</v>
      </c>
      <c r="AK5420" s="5">
        <v>0</v>
      </c>
      <c r="AL5420" s="5">
        <v>689.34</v>
      </c>
      <c r="AM5420" s="5">
        <v>40512.9</v>
      </c>
      <c r="AN5420">
        <v>4</v>
      </c>
      <c r="AO5420">
        <v>5</v>
      </c>
      <c r="AP5420" t="str">
        <f t="shared" si="761"/>
        <v>No</v>
      </c>
      <c r="AQ5420">
        <v>3</v>
      </c>
      <c r="AR5420" s="5">
        <f t="shared" si="762"/>
        <v>1604134.61</v>
      </c>
      <c r="AS5420" s="5">
        <f t="shared" si="763"/>
        <v>486927.79</v>
      </c>
      <c r="AT5420" t="s">
        <v>59</v>
      </c>
      <c r="AU5420" t="s">
        <v>6164</v>
      </c>
      <c r="AV5420" t="s">
        <v>6165</v>
      </c>
      <c r="AW5420" t="s">
        <v>6166</v>
      </c>
      <c r="AX5420" t="s">
        <v>6184</v>
      </c>
      <c r="AY5420">
        <v>61</v>
      </c>
      <c r="AZ5420">
        <v>3</v>
      </c>
      <c r="BA5420">
        <v>18</v>
      </c>
      <c r="BB5420" t="s">
        <v>6185</v>
      </c>
      <c r="BC5420">
        <v>1</v>
      </c>
      <c r="BD5420">
        <v>0</v>
      </c>
      <c r="BE5420" t="s">
        <v>6178</v>
      </c>
      <c r="BF5420" t="s">
        <v>6170</v>
      </c>
      <c r="BG5420">
        <v>0</v>
      </c>
      <c r="BH5420" t="s">
        <v>6171</v>
      </c>
      <c r="BI5420">
        <v>37</v>
      </c>
      <c r="BJ5420" t="s">
        <v>6172</v>
      </c>
      <c r="BK5420">
        <v>0</v>
      </c>
      <c r="BL5420">
        <v>75</v>
      </c>
      <c r="BM5420" s="3">
        <f t="shared" si="764"/>
        <v>0.8</v>
      </c>
    </row>
    <row r="5421" spans="1:65">
      <c r="A5421" t="s">
        <v>5562</v>
      </c>
      <c r="B5421" s="2">
        <v>45987</v>
      </c>
      <c r="C5421" t="s">
        <v>4641</v>
      </c>
      <c r="D5421" t="s">
        <v>5143</v>
      </c>
      <c r="E5421">
        <v>11</v>
      </c>
      <c r="F5421" t="s">
        <v>72</v>
      </c>
      <c r="G5421" t="s">
        <v>50</v>
      </c>
      <c r="H5421" t="s">
        <v>73</v>
      </c>
      <c r="I5421" t="s">
        <v>64</v>
      </c>
      <c r="J5421" t="s">
        <v>53</v>
      </c>
      <c r="K5421" t="s">
        <v>75</v>
      </c>
      <c r="L5421" t="s">
        <v>55</v>
      </c>
      <c r="M5421" t="s">
        <v>56</v>
      </c>
      <c r="N5421" t="s">
        <v>76</v>
      </c>
      <c r="O5421" t="s">
        <v>82</v>
      </c>
      <c r="P5421">
        <v>67</v>
      </c>
      <c r="Q5421">
        <v>67</v>
      </c>
      <c r="R5421">
        <v>69</v>
      </c>
      <c r="S5421">
        <v>1</v>
      </c>
      <c r="T5421">
        <f t="shared" si="756"/>
        <v>68</v>
      </c>
      <c r="U5421">
        <v>64</v>
      </c>
      <c r="V5421">
        <f t="shared" si="757"/>
        <v>4</v>
      </c>
      <c r="W5421" s="3">
        <f t="shared" si="758"/>
        <v>1.4492753623188406E-2</v>
      </c>
      <c r="X5421">
        <v>26</v>
      </c>
      <c r="Y5421" s="4">
        <v>3.8</v>
      </c>
      <c r="Z5421" s="4">
        <v>1.2</v>
      </c>
      <c r="AA5421" s="5">
        <v>35612.51</v>
      </c>
      <c r="AB5421" s="5">
        <f t="shared" si="759"/>
        <v>2279200.64</v>
      </c>
      <c r="AC5421" s="5">
        <v>23576.03</v>
      </c>
      <c r="AD5421" s="5">
        <f t="shared" si="760"/>
        <v>1626746.07</v>
      </c>
      <c r="AE5421" s="5">
        <v>115854.03</v>
      </c>
      <c r="AF5421" s="5">
        <v>29383.85</v>
      </c>
      <c r="AG5421" s="5">
        <v>9368.52</v>
      </c>
      <c r="AH5421" s="5">
        <v>1740</v>
      </c>
      <c r="AI5421" s="5">
        <v>3200</v>
      </c>
      <c r="AJ5421">
        <v>0</v>
      </c>
      <c r="AK5421" s="5">
        <v>0</v>
      </c>
      <c r="AL5421" s="5">
        <v>2558.33</v>
      </c>
      <c r="AM5421" s="5">
        <v>50857.83</v>
      </c>
      <c r="AN5421">
        <v>4</v>
      </c>
      <c r="AO5421">
        <v>6</v>
      </c>
      <c r="AP5421" t="str">
        <f t="shared" si="761"/>
        <v>No</v>
      </c>
      <c r="AQ5421">
        <v>3</v>
      </c>
      <c r="AR5421" s="5">
        <f t="shared" si="762"/>
        <v>1839708.63</v>
      </c>
      <c r="AS5421" s="5">
        <f t="shared" si="763"/>
        <v>439492.01</v>
      </c>
      <c r="AT5421" t="s">
        <v>59</v>
      </c>
      <c r="AU5421" t="s">
        <v>6164</v>
      </c>
      <c r="AV5421" t="s">
        <v>6165</v>
      </c>
      <c r="AW5421" t="s">
        <v>6166</v>
      </c>
      <c r="AX5421" t="s">
        <v>6184</v>
      </c>
      <c r="AY5421">
        <v>70</v>
      </c>
      <c r="AZ5421">
        <v>0</v>
      </c>
      <c r="BA5421">
        <v>24</v>
      </c>
      <c r="BB5421" t="s">
        <v>6180</v>
      </c>
      <c r="BC5421">
        <v>0</v>
      </c>
      <c r="BD5421">
        <v>2</v>
      </c>
      <c r="BE5421" t="s">
        <v>6218</v>
      </c>
      <c r="BF5421" t="s">
        <v>6170</v>
      </c>
      <c r="BG5421">
        <v>0</v>
      </c>
      <c r="BH5421" t="s">
        <v>6171</v>
      </c>
      <c r="BI5421">
        <v>29</v>
      </c>
      <c r="BJ5421" t="s">
        <v>6172</v>
      </c>
      <c r="BK5421">
        <v>0</v>
      </c>
      <c r="BL5421">
        <v>74</v>
      </c>
      <c r="BM5421" s="3">
        <f t="shared" si="764"/>
        <v>0.93243243243243246</v>
      </c>
    </row>
    <row r="5422" spans="1:65">
      <c r="A5422" t="s">
        <v>5563</v>
      </c>
      <c r="B5422" s="2">
        <v>45987</v>
      </c>
      <c r="C5422" t="s">
        <v>4641</v>
      </c>
      <c r="D5422" t="s">
        <v>5143</v>
      </c>
      <c r="E5422">
        <v>11</v>
      </c>
      <c r="F5422" t="s">
        <v>72</v>
      </c>
      <c r="G5422" t="s">
        <v>50</v>
      </c>
      <c r="H5422" t="s">
        <v>73</v>
      </c>
      <c r="I5422" t="s">
        <v>74</v>
      </c>
      <c r="J5422" t="s">
        <v>53</v>
      </c>
      <c r="K5422" t="s">
        <v>75</v>
      </c>
      <c r="L5422" t="s">
        <v>87</v>
      </c>
      <c r="M5422" t="s">
        <v>68</v>
      </c>
      <c r="N5422" t="s">
        <v>57</v>
      </c>
      <c r="O5422" t="s">
        <v>82</v>
      </c>
      <c r="P5422">
        <v>53</v>
      </c>
      <c r="Q5422">
        <v>54</v>
      </c>
      <c r="R5422">
        <v>53</v>
      </c>
      <c r="S5422">
        <v>1</v>
      </c>
      <c r="T5422">
        <f t="shared" si="756"/>
        <v>52</v>
      </c>
      <c r="U5422">
        <v>52</v>
      </c>
      <c r="V5422">
        <f t="shared" si="757"/>
        <v>0</v>
      </c>
      <c r="W5422" s="3">
        <f t="shared" si="758"/>
        <v>1.8867924528301886E-2</v>
      </c>
      <c r="X5422">
        <v>16</v>
      </c>
      <c r="Y5422" s="4">
        <v>4</v>
      </c>
      <c r="Z5422" s="4">
        <v>1</v>
      </c>
      <c r="AA5422" s="5">
        <v>35725.81</v>
      </c>
      <c r="AB5422" s="5">
        <f t="shared" si="759"/>
        <v>1857742.12</v>
      </c>
      <c r="AC5422" s="5">
        <v>23189.37</v>
      </c>
      <c r="AD5422" s="5">
        <f t="shared" si="760"/>
        <v>1229036.6100000001</v>
      </c>
      <c r="AE5422" s="5">
        <v>90902.02</v>
      </c>
      <c r="AF5422" s="5">
        <v>22547.74</v>
      </c>
      <c r="AG5422" s="5">
        <v>8470.91</v>
      </c>
      <c r="AH5422" s="5">
        <v>1450</v>
      </c>
      <c r="AI5422" s="5">
        <v>3200</v>
      </c>
      <c r="AJ5422">
        <v>1</v>
      </c>
      <c r="AK5422" s="5">
        <v>8256.7999999999993</v>
      </c>
      <c r="AL5422" s="5">
        <v>0</v>
      </c>
      <c r="AM5422" s="5">
        <v>46285.33</v>
      </c>
      <c r="AN5422">
        <v>4</v>
      </c>
      <c r="AO5422">
        <v>9</v>
      </c>
      <c r="AP5422" t="str">
        <f t="shared" si="761"/>
        <v>No</v>
      </c>
      <c r="AQ5422">
        <v>4</v>
      </c>
      <c r="AR5422" s="5">
        <f t="shared" si="762"/>
        <v>1410149.41</v>
      </c>
      <c r="AS5422" s="5">
        <f t="shared" si="763"/>
        <v>447592.71</v>
      </c>
      <c r="AT5422" t="s">
        <v>59</v>
      </c>
      <c r="AU5422" t="s">
        <v>6203</v>
      </c>
      <c r="AV5422" t="s">
        <v>6204</v>
      </c>
      <c r="AW5422" t="s">
        <v>6205</v>
      </c>
      <c r="AX5422" t="s">
        <v>6167</v>
      </c>
      <c r="AY5422">
        <v>55</v>
      </c>
      <c r="AZ5422">
        <v>0</v>
      </c>
      <c r="BA5422">
        <v>0</v>
      </c>
      <c r="BB5422" t="s">
        <v>6168</v>
      </c>
      <c r="BC5422">
        <v>1</v>
      </c>
      <c r="BD5422">
        <v>4</v>
      </c>
      <c r="BE5422" t="s">
        <v>6219</v>
      </c>
      <c r="BF5422" t="s">
        <v>6170</v>
      </c>
      <c r="BG5422">
        <v>0</v>
      </c>
      <c r="BH5422" t="s">
        <v>6171</v>
      </c>
      <c r="BI5422">
        <v>32</v>
      </c>
      <c r="BJ5422" t="s">
        <v>6172</v>
      </c>
      <c r="BK5422">
        <v>0</v>
      </c>
      <c r="BL5422">
        <v>77</v>
      </c>
      <c r="BM5422" s="3">
        <f t="shared" si="764"/>
        <v>0.68831168831168832</v>
      </c>
    </row>
    <row r="5423" spans="1:65">
      <c r="A5423" t="s">
        <v>5564</v>
      </c>
      <c r="B5423" s="2">
        <v>45987</v>
      </c>
      <c r="C5423" t="s">
        <v>4641</v>
      </c>
      <c r="D5423" t="s">
        <v>5143</v>
      </c>
      <c r="E5423">
        <v>11</v>
      </c>
      <c r="F5423" t="s">
        <v>61</v>
      </c>
      <c r="G5423" t="s">
        <v>62</v>
      </c>
      <c r="H5423" t="s">
        <v>104</v>
      </c>
      <c r="I5423" t="s">
        <v>52</v>
      </c>
      <c r="J5423" t="s">
        <v>81</v>
      </c>
      <c r="K5423" t="s">
        <v>75</v>
      </c>
      <c r="L5423" t="s">
        <v>92</v>
      </c>
      <c r="M5423" t="s">
        <v>56</v>
      </c>
      <c r="N5423" t="s">
        <v>76</v>
      </c>
      <c r="O5423" t="s">
        <v>58</v>
      </c>
      <c r="P5423">
        <v>40</v>
      </c>
      <c r="Q5423">
        <v>43</v>
      </c>
      <c r="R5423">
        <v>41</v>
      </c>
      <c r="S5423">
        <v>1</v>
      </c>
      <c r="T5423">
        <f t="shared" si="756"/>
        <v>40</v>
      </c>
      <c r="U5423">
        <v>40</v>
      </c>
      <c r="V5423">
        <f t="shared" si="757"/>
        <v>0</v>
      </c>
      <c r="W5423" s="3">
        <f t="shared" si="758"/>
        <v>2.4390243902439025E-2</v>
      </c>
      <c r="X5423">
        <v>37</v>
      </c>
      <c r="Y5423" s="4">
        <v>5.4</v>
      </c>
      <c r="Z5423" s="4">
        <v>1.9</v>
      </c>
      <c r="AA5423" s="5">
        <v>78031.710000000006</v>
      </c>
      <c r="AB5423" s="5">
        <f t="shared" si="759"/>
        <v>3121268.4</v>
      </c>
      <c r="AC5423" s="5">
        <v>53937.63</v>
      </c>
      <c r="AD5423" s="5">
        <f t="shared" si="760"/>
        <v>2211442.83</v>
      </c>
      <c r="AE5423" s="5">
        <v>130754.58</v>
      </c>
      <c r="AF5423" s="5">
        <v>34521.32</v>
      </c>
      <c r="AG5423" s="5">
        <v>10176.620000000001</v>
      </c>
      <c r="AH5423" s="5">
        <v>2755</v>
      </c>
      <c r="AI5423" s="5">
        <v>6800</v>
      </c>
      <c r="AJ5423">
        <v>0</v>
      </c>
      <c r="AK5423" s="5">
        <v>0</v>
      </c>
      <c r="AL5423" s="5">
        <v>0</v>
      </c>
      <c r="AM5423" s="5">
        <v>24982.48</v>
      </c>
      <c r="AN5423">
        <v>4</v>
      </c>
      <c r="AO5423">
        <v>4</v>
      </c>
      <c r="AP5423" t="str">
        <f t="shared" si="761"/>
        <v>Yes</v>
      </c>
      <c r="AQ5423">
        <v>0</v>
      </c>
      <c r="AR5423" s="5">
        <f t="shared" si="762"/>
        <v>2421432.83</v>
      </c>
      <c r="AS5423" s="5">
        <f t="shared" si="763"/>
        <v>699835.57</v>
      </c>
      <c r="AT5423" t="s">
        <v>59</v>
      </c>
      <c r="AU5423" t="s">
        <v>6164</v>
      </c>
      <c r="AV5423" t="s">
        <v>6165</v>
      </c>
      <c r="AW5423" t="s">
        <v>6166</v>
      </c>
      <c r="AX5423" t="s">
        <v>6167</v>
      </c>
      <c r="AY5423">
        <v>40</v>
      </c>
      <c r="AZ5423">
        <v>0</v>
      </c>
      <c r="BA5423">
        <v>0</v>
      </c>
      <c r="BB5423" t="s">
        <v>6168</v>
      </c>
      <c r="BC5423">
        <v>0</v>
      </c>
      <c r="BD5423">
        <v>0</v>
      </c>
      <c r="BE5423" t="s">
        <v>6169</v>
      </c>
      <c r="BF5423" t="s">
        <v>6170</v>
      </c>
      <c r="BG5423">
        <v>0</v>
      </c>
      <c r="BH5423" t="s">
        <v>6171</v>
      </c>
      <c r="BI5423">
        <v>49</v>
      </c>
      <c r="BJ5423" t="s">
        <v>6172</v>
      </c>
      <c r="BK5423">
        <v>0</v>
      </c>
      <c r="BL5423">
        <v>47</v>
      </c>
      <c r="BM5423" s="3">
        <f t="shared" si="764"/>
        <v>0.87234042553191493</v>
      </c>
    </row>
    <row r="5424" spans="1:65">
      <c r="A5424" t="s">
        <v>5565</v>
      </c>
      <c r="B5424" s="2">
        <v>45987</v>
      </c>
      <c r="C5424" t="s">
        <v>4641</v>
      </c>
      <c r="D5424" t="s">
        <v>5143</v>
      </c>
      <c r="E5424">
        <v>11</v>
      </c>
      <c r="F5424" t="s">
        <v>72</v>
      </c>
      <c r="G5424" t="s">
        <v>79</v>
      </c>
      <c r="H5424" t="s">
        <v>213</v>
      </c>
      <c r="I5424" t="s">
        <v>52</v>
      </c>
      <c r="J5424" t="s">
        <v>65</v>
      </c>
      <c r="K5424" t="s">
        <v>75</v>
      </c>
      <c r="L5424" t="s">
        <v>92</v>
      </c>
      <c r="M5424" t="s">
        <v>56</v>
      </c>
      <c r="N5424" t="s">
        <v>94</v>
      </c>
      <c r="O5424" t="s">
        <v>82</v>
      </c>
      <c r="P5424">
        <v>47</v>
      </c>
      <c r="Q5424">
        <v>47</v>
      </c>
      <c r="R5424">
        <v>49</v>
      </c>
      <c r="S5424">
        <v>1</v>
      </c>
      <c r="T5424">
        <f t="shared" si="756"/>
        <v>48</v>
      </c>
      <c r="U5424">
        <v>45</v>
      </c>
      <c r="V5424">
        <f t="shared" si="757"/>
        <v>3</v>
      </c>
      <c r="W5424" s="3">
        <f t="shared" si="758"/>
        <v>2.0408163265306121E-2</v>
      </c>
      <c r="X5424">
        <v>19</v>
      </c>
      <c r="Y5424" s="4">
        <v>5.8</v>
      </c>
      <c r="Z5424" s="4">
        <v>1.7</v>
      </c>
      <c r="AA5424" s="5">
        <v>52577.86</v>
      </c>
      <c r="AB5424" s="5">
        <f t="shared" si="759"/>
        <v>2366003.7000000002</v>
      </c>
      <c r="AC5424" s="5">
        <v>35300.85</v>
      </c>
      <c r="AD5424" s="5">
        <f t="shared" si="760"/>
        <v>1729741.65</v>
      </c>
      <c r="AE5424" s="5">
        <v>115626.93</v>
      </c>
      <c r="AF5424" s="5">
        <v>30204.26</v>
      </c>
      <c r="AG5424" s="5">
        <v>9058.85</v>
      </c>
      <c r="AH5424" s="5">
        <v>2465</v>
      </c>
      <c r="AI5424" s="5">
        <v>4600</v>
      </c>
      <c r="AJ5424">
        <v>0</v>
      </c>
      <c r="AK5424" s="5">
        <v>0</v>
      </c>
      <c r="AL5424" s="5">
        <v>2843.12</v>
      </c>
      <c r="AM5424" s="5">
        <v>28548.799999999999</v>
      </c>
      <c r="AN5424">
        <v>4</v>
      </c>
      <c r="AO5424">
        <v>4</v>
      </c>
      <c r="AP5424" t="str">
        <f t="shared" si="761"/>
        <v>Yes</v>
      </c>
      <c r="AQ5424">
        <v>0</v>
      </c>
      <c r="AR5424" s="5">
        <f t="shared" si="762"/>
        <v>1923088.61</v>
      </c>
      <c r="AS5424" s="5">
        <f t="shared" si="763"/>
        <v>442915.09</v>
      </c>
      <c r="AT5424" t="s">
        <v>59</v>
      </c>
      <c r="AU5424" t="s">
        <v>6164</v>
      </c>
      <c r="AV5424" t="s">
        <v>6165</v>
      </c>
      <c r="AW5424" t="s">
        <v>6166</v>
      </c>
      <c r="AX5424" t="s">
        <v>6184</v>
      </c>
      <c r="AY5424">
        <v>50</v>
      </c>
      <c r="AZ5424">
        <v>0</v>
      </c>
      <c r="BA5424">
        <v>26</v>
      </c>
      <c r="BB5424" t="s">
        <v>6180</v>
      </c>
      <c r="BC5424">
        <v>0</v>
      </c>
      <c r="BD5424">
        <v>0</v>
      </c>
      <c r="BE5424" t="s">
        <v>6169</v>
      </c>
      <c r="BF5424" t="s">
        <v>6170</v>
      </c>
      <c r="BG5424">
        <v>0</v>
      </c>
      <c r="BH5424" t="s">
        <v>6171</v>
      </c>
      <c r="BI5424">
        <v>29</v>
      </c>
      <c r="BJ5424" t="s">
        <v>6172</v>
      </c>
      <c r="BK5424">
        <v>0</v>
      </c>
      <c r="BL5424">
        <v>64</v>
      </c>
      <c r="BM5424" s="3">
        <f t="shared" si="764"/>
        <v>0.765625</v>
      </c>
    </row>
    <row r="5425" spans="1:65">
      <c r="A5425" t="s">
        <v>5566</v>
      </c>
      <c r="B5425" s="2">
        <v>45987</v>
      </c>
      <c r="C5425" t="s">
        <v>4641</v>
      </c>
      <c r="D5425" t="s">
        <v>5143</v>
      </c>
      <c r="E5425">
        <v>11</v>
      </c>
      <c r="F5425" t="s">
        <v>78</v>
      </c>
      <c r="G5425" t="s">
        <v>62</v>
      </c>
      <c r="H5425" t="s">
        <v>153</v>
      </c>
      <c r="I5425" t="s">
        <v>74</v>
      </c>
      <c r="J5425" t="s">
        <v>81</v>
      </c>
      <c r="K5425" t="s">
        <v>75</v>
      </c>
      <c r="L5425" t="s">
        <v>67</v>
      </c>
      <c r="M5425" t="s">
        <v>56</v>
      </c>
      <c r="N5425" t="s">
        <v>69</v>
      </c>
      <c r="O5425" t="s">
        <v>58</v>
      </c>
      <c r="P5425">
        <v>29</v>
      </c>
      <c r="Q5425">
        <v>40</v>
      </c>
      <c r="R5425">
        <v>38</v>
      </c>
      <c r="S5425">
        <v>1</v>
      </c>
      <c r="T5425">
        <f t="shared" si="756"/>
        <v>37</v>
      </c>
      <c r="U5425">
        <v>23</v>
      </c>
      <c r="V5425">
        <f t="shared" si="757"/>
        <v>14</v>
      </c>
      <c r="W5425" s="3">
        <f t="shared" si="758"/>
        <v>2.6315789473684209E-2</v>
      </c>
      <c r="X5425">
        <v>36</v>
      </c>
      <c r="Y5425" s="4">
        <v>5.2</v>
      </c>
      <c r="Z5425" s="4">
        <v>1.8</v>
      </c>
      <c r="AA5425" s="5">
        <v>77797.75</v>
      </c>
      <c r="AB5425" s="5">
        <f t="shared" si="759"/>
        <v>1789348.25</v>
      </c>
      <c r="AC5425" s="5">
        <v>51840.24</v>
      </c>
      <c r="AD5425" s="5">
        <f t="shared" si="760"/>
        <v>1969929.12</v>
      </c>
      <c r="AE5425" s="5">
        <v>114122.66</v>
      </c>
      <c r="AF5425" s="5">
        <v>35944.949999999997</v>
      </c>
      <c r="AG5425" s="5">
        <v>10153.459999999999</v>
      </c>
      <c r="AH5425" s="5">
        <v>2610</v>
      </c>
      <c r="AI5425" s="5">
        <v>6800</v>
      </c>
      <c r="AJ5425">
        <v>0</v>
      </c>
      <c r="AK5425" s="5">
        <v>0</v>
      </c>
      <c r="AL5425" s="5">
        <v>20756.02</v>
      </c>
      <c r="AM5425" s="5">
        <v>15128.84</v>
      </c>
      <c r="AN5425">
        <v>4</v>
      </c>
      <c r="AO5425">
        <v>3</v>
      </c>
      <c r="AP5425" t="str">
        <f t="shared" si="761"/>
        <v>Yes</v>
      </c>
      <c r="AQ5425">
        <v>1</v>
      </c>
      <c r="AR5425" s="5">
        <f t="shared" si="762"/>
        <v>2175445.0499999998</v>
      </c>
      <c r="AS5425" s="5">
        <f t="shared" si="763"/>
        <v>-386096.8</v>
      </c>
      <c r="AT5425" t="s">
        <v>59</v>
      </c>
      <c r="AU5425" t="s">
        <v>6164</v>
      </c>
      <c r="AV5425" t="s">
        <v>6165</v>
      </c>
      <c r="AW5425" t="s">
        <v>6166</v>
      </c>
      <c r="AX5425" t="s">
        <v>6167</v>
      </c>
      <c r="AY5425">
        <v>40</v>
      </c>
      <c r="AZ5425">
        <v>6</v>
      </c>
      <c r="BA5425">
        <v>74</v>
      </c>
      <c r="BB5425" t="s">
        <v>6220</v>
      </c>
      <c r="BC5425">
        <v>0</v>
      </c>
      <c r="BD5425">
        <v>0</v>
      </c>
      <c r="BE5425" t="s">
        <v>6169</v>
      </c>
      <c r="BF5425" t="s">
        <v>6170</v>
      </c>
      <c r="BG5425">
        <v>0</v>
      </c>
      <c r="BH5425" t="s">
        <v>6171</v>
      </c>
      <c r="BI5425">
        <v>48</v>
      </c>
      <c r="BJ5425" t="s">
        <v>6172</v>
      </c>
      <c r="BK5425">
        <v>0</v>
      </c>
      <c r="BL5425">
        <v>45</v>
      </c>
      <c r="BM5425" s="3">
        <f t="shared" si="764"/>
        <v>0.84444444444444444</v>
      </c>
    </row>
    <row r="5426" spans="1:65">
      <c r="A5426" t="s">
        <v>5567</v>
      </c>
      <c r="B5426" s="2">
        <v>45987</v>
      </c>
      <c r="C5426" t="s">
        <v>4641</v>
      </c>
      <c r="D5426" t="s">
        <v>5143</v>
      </c>
      <c r="E5426">
        <v>11</v>
      </c>
      <c r="F5426" t="s">
        <v>61</v>
      </c>
      <c r="G5426" t="s">
        <v>62</v>
      </c>
      <c r="H5426" t="s">
        <v>104</v>
      </c>
      <c r="I5426" t="s">
        <v>74</v>
      </c>
      <c r="J5426" t="s">
        <v>81</v>
      </c>
      <c r="K5426" t="s">
        <v>54</v>
      </c>
      <c r="L5426" t="s">
        <v>92</v>
      </c>
      <c r="M5426" t="s">
        <v>56</v>
      </c>
      <c r="N5426" t="s">
        <v>57</v>
      </c>
      <c r="O5426" t="s">
        <v>82</v>
      </c>
      <c r="P5426">
        <v>33</v>
      </c>
      <c r="Q5426">
        <v>35</v>
      </c>
      <c r="R5426">
        <v>34</v>
      </c>
      <c r="S5426">
        <v>1</v>
      </c>
      <c r="T5426">
        <f t="shared" si="756"/>
        <v>33</v>
      </c>
      <c r="U5426">
        <v>32</v>
      </c>
      <c r="V5426">
        <f t="shared" si="757"/>
        <v>1</v>
      </c>
      <c r="W5426" s="3">
        <f t="shared" si="758"/>
        <v>2.9411764705882353E-2</v>
      </c>
      <c r="X5426">
        <v>26</v>
      </c>
      <c r="Y5426" s="4">
        <v>3.1</v>
      </c>
      <c r="Z5426" s="4">
        <v>1.6</v>
      </c>
      <c r="AA5426" s="5">
        <v>84681.54</v>
      </c>
      <c r="AB5426" s="5">
        <f t="shared" si="759"/>
        <v>2709809.28</v>
      </c>
      <c r="AC5426" s="5">
        <v>53304.41</v>
      </c>
      <c r="AD5426" s="5">
        <f t="shared" si="760"/>
        <v>1812349.94</v>
      </c>
      <c r="AE5426" s="5">
        <v>103896.33</v>
      </c>
      <c r="AF5426" s="5">
        <v>28338.61</v>
      </c>
      <c r="AG5426" s="5">
        <v>9237.48</v>
      </c>
      <c r="AH5426" s="5">
        <v>2320</v>
      </c>
      <c r="AI5426" s="5">
        <v>6800</v>
      </c>
      <c r="AJ5426">
        <v>0</v>
      </c>
      <c r="AK5426" s="5">
        <v>0</v>
      </c>
      <c r="AL5426" s="5">
        <v>1568.36</v>
      </c>
      <c r="AM5426" s="5">
        <v>26020.080000000002</v>
      </c>
      <c r="AN5426">
        <v>4</v>
      </c>
      <c r="AO5426">
        <v>7</v>
      </c>
      <c r="AP5426" t="str">
        <f t="shared" si="761"/>
        <v>No</v>
      </c>
      <c r="AQ5426">
        <v>1</v>
      </c>
      <c r="AR5426" s="5">
        <f t="shared" si="762"/>
        <v>1990530.8</v>
      </c>
      <c r="AS5426" s="5">
        <f t="shared" si="763"/>
        <v>719278.48</v>
      </c>
      <c r="AT5426" t="s">
        <v>59</v>
      </c>
      <c r="AU5426" t="s">
        <v>6164</v>
      </c>
      <c r="AV5426" t="s">
        <v>6165</v>
      </c>
      <c r="AW5426" t="s">
        <v>6166</v>
      </c>
      <c r="AX5426" t="s">
        <v>6167</v>
      </c>
      <c r="AY5426">
        <v>40</v>
      </c>
      <c r="AZ5426">
        <v>4</v>
      </c>
      <c r="BA5426">
        <v>11</v>
      </c>
      <c r="BB5426" t="s">
        <v>6185</v>
      </c>
      <c r="BC5426">
        <v>1</v>
      </c>
      <c r="BD5426">
        <v>2</v>
      </c>
      <c r="BE5426" t="s">
        <v>6219</v>
      </c>
      <c r="BF5426" t="s">
        <v>6170</v>
      </c>
      <c r="BG5426">
        <v>1</v>
      </c>
      <c r="BH5426" t="s">
        <v>6186</v>
      </c>
      <c r="BI5426">
        <v>50</v>
      </c>
      <c r="BJ5426" t="s">
        <v>6172</v>
      </c>
      <c r="BK5426">
        <v>0</v>
      </c>
      <c r="BL5426">
        <v>45</v>
      </c>
      <c r="BM5426" s="3">
        <f t="shared" si="764"/>
        <v>0.75555555555555554</v>
      </c>
    </row>
    <row r="5427" spans="1:65">
      <c r="A5427" t="s">
        <v>5568</v>
      </c>
      <c r="B5427" s="2">
        <v>45987</v>
      </c>
      <c r="C5427" t="s">
        <v>4641</v>
      </c>
      <c r="D5427" t="s">
        <v>5143</v>
      </c>
      <c r="E5427">
        <v>11</v>
      </c>
      <c r="F5427" t="s">
        <v>49</v>
      </c>
      <c r="G5427" t="s">
        <v>62</v>
      </c>
      <c r="H5427" t="s">
        <v>141</v>
      </c>
      <c r="I5427" t="s">
        <v>52</v>
      </c>
      <c r="J5427" t="s">
        <v>53</v>
      </c>
      <c r="K5427" t="s">
        <v>75</v>
      </c>
      <c r="L5427" t="s">
        <v>92</v>
      </c>
      <c r="M5427" t="s">
        <v>68</v>
      </c>
      <c r="N5427" t="s">
        <v>69</v>
      </c>
      <c r="O5427" t="s">
        <v>82</v>
      </c>
      <c r="P5427">
        <v>64</v>
      </c>
      <c r="Q5427">
        <v>64</v>
      </c>
      <c r="R5427">
        <v>63</v>
      </c>
      <c r="S5427">
        <v>2</v>
      </c>
      <c r="T5427">
        <f t="shared" si="756"/>
        <v>61</v>
      </c>
      <c r="U5427">
        <v>61</v>
      </c>
      <c r="V5427">
        <f t="shared" si="757"/>
        <v>0</v>
      </c>
      <c r="W5427" s="3">
        <f t="shared" si="758"/>
        <v>3.1746031746031744E-2</v>
      </c>
      <c r="X5427">
        <v>28</v>
      </c>
      <c r="Y5427" s="4">
        <v>3.6</v>
      </c>
      <c r="Z5427" s="4">
        <v>1.5</v>
      </c>
      <c r="AA5427" s="5">
        <v>36027.33</v>
      </c>
      <c r="AB5427" s="5">
        <f t="shared" si="759"/>
        <v>2197667.13</v>
      </c>
      <c r="AC5427" s="5">
        <v>22575.77</v>
      </c>
      <c r="AD5427" s="5">
        <f t="shared" si="760"/>
        <v>1422273.51</v>
      </c>
      <c r="AE5427" s="5">
        <v>114409.76</v>
      </c>
      <c r="AF5427" s="5">
        <v>28656.21</v>
      </c>
      <c r="AG5427" s="5">
        <v>8908.2199999999993</v>
      </c>
      <c r="AH5427" s="5">
        <v>2175</v>
      </c>
      <c r="AI5427" s="5">
        <v>6400</v>
      </c>
      <c r="AJ5427">
        <v>1</v>
      </c>
      <c r="AK5427" s="5">
        <v>8284.1</v>
      </c>
      <c r="AL5427" s="5">
        <v>0</v>
      </c>
      <c r="AM5427" s="5">
        <v>42309.42</v>
      </c>
      <c r="AN5427">
        <v>4</v>
      </c>
      <c r="AO5427">
        <v>4</v>
      </c>
      <c r="AP5427" t="str">
        <f t="shared" si="761"/>
        <v>Yes</v>
      </c>
      <c r="AQ5427">
        <v>1</v>
      </c>
      <c r="AR5427" s="5">
        <f t="shared" si="762"/>
        <v>1633416.22</v>
      </c>
      <c r="AS5427" s="5">
        <f t="shared" si="763"/>
        <v>564250.91</v>
      </c>
      <c r="AT5427" t="s">
        <v>116</v>
      </c>
      <c r="AU5427" t="s">
        <v>6194</v>
      </c>
      <c r="AV5427" t="s">
        <v>6195</v>
      </c>
      <c r="AW5427" t="s">
        <v>6183</v>
      </c>
      <c r="AX5427" t="s">
        <v>6167</v>
      </c>
      <c r="AY5427">
        <v>64</v>
      </c>
      <c r="AZ5427">
        <v>0</v>
      </c>
      <c r="BA5427">
        <v>0</v>
      </c>
      <c r="BB5427" t="s">
        <v>6168</v>
      </c>
      <c r="BC5427">
        <v>0</v>
      </c>
      <c r="BD5427">
        <v>0</v>
      </c>
      <c r="BE5427" t="s">
        <v>6169</v>
      </c>
      <c r="BF5427" t="s">
        <v>6170</v>
      </c>
      <c r="BG5427">
        <v>1</v>
      </c>
      <c r="BH5427" t="s">
        <v>6186</v>
      </c>
      <c r="BI5427">
        <v>20</v>
      </c>
      <c r="BJ5427" t="s">
        <v>6172</v>
      </c>
      <c r="BK5427">
        <v>0</v>
      </c>
      <c r="BL5427">
        <v>70</v>
      </c>
      <c r="BM5427" s="3">
        <f t="shared" si="764"/>
        <v>0.9</v>
      </c>
    </row>
    <row r="5428" spans="1:65">
      <c r="A5428" t="s">
        <v>5569</v>
      </c>
      <c r="B5428" s="2">
        <v>45987</v>
      </c>
      <c r="C5428" t="s">
        <v>4641</v>
      </c>
      <c r="D5428" t="s">
        <v>5143</v>
      </c>
      <c r="E5428">
        <v>11</v>
      </c>
      <c r="F5428" t="s">
        <v>78</v>
      </c>
      <c r="G5428" t="s">
        <v>50</v>
      </c>
      <c r="H5428" t="s">
        <v>161</v>
      </c>
      <c r="I5428" t="s">
        <v>74</v>
      </c>
      <c r="J5428" t="s">
        <v>53</v>
      </c>
      <c r="K5428" t="s">
        <v>75</v>
      </c>
      <c r="L5428" t="s">
        <v>92</v>
      </c>
      <c r="M5428" t="s">
        <v>56</v>
      </c>
      <c r="N5428" t="s">
        <v>57</v>
      </c>
      <c r="O5428" t="s">
        <v>70</v>
      </c>
      <c r="P5428">
        <v>65</v>
      </c>
      <c r="Q5428">
        <v>65</v>
      </c>
      <c r="R5428">
        <v>62</v>
      </c>
      <c r="S5428">
        <v>1</v>
      </c>
      <c r="T5428">
        <f t="shared" si="756"/>
        <v>61</v>
      </c>
      <c r="U5428">
        <v>61</v>
      </c>
      <c r="V5428">
        <f t="shared" si="757"/>
        <v>0</v>
      </c>
      <c r="W5428" s="3">
        <f t="shared" si="758"/>
        <v>1.6129032258064516E-2</v>
      </c>
      <c r="X5428">
        <v>23</v>
      </c>
      <c r="Y5428" s="4">
        <v>6.1</v>
      </c>
      <c r="Z5428" s="4">
        <v>1.6</v>
      </c>
      <c r="AA5428" s="5">
        <v>36209.449999999997</v>
      </c>
      <c r="AB5428" s="5">
        <f t="shared" si="759"/>
        <v>2208776.4500000002</v>
      </c>
      <c r="AC5428" s="5">
        <v>23698.57</v>
      </c>
      <c r="AD5428" s="5">
        <f t="shared" si="760"/>
        <v>1469311.34</v>
      </c>
      <c r="AE5428" s="5">
        <v>106817.85</v>
      </c>
      <c r="AF5428" s="5">
        <v>28435.47</v>
      </c>
      <c r="AG5428" s="5">
        <v>8601.39</v>
      </c>
      <c r="AH5428" s="5">
        <v>2320</v>
      </c>
      <c r="AI5428" s="5">
        <v>3200</v>
      </c>
      <c r="AJ5428">
        <v>0</v>
      </c>
      <c r="AK5428" s="5">
        <v>0</v>
      </c>
      <c r="AL5428" s="5">
        <v>0</v>
      </c>
      <c r="AM5428" s="5">
        <v>40515.82</v>
      </c>
      <c r="AN5428">
        <v>4</v>
      </c>
      <c r="AO5428">
        <v>4</v>
      </c>
      <c r="AP5428" t="str">
        <f t="shared" si="761"/>
        <v>Yes</v>
      </c>
      <c r="AQ5428">
        <v>1</v>
      </c>
      <c r="AR5428" s="5">
        <f t="shared" si="762"/>
        <v>1659201.87</v>
      </c>
      <c r="AS5428" s="5">
        <f t="shared" si="763"/>
        <v>549574.57999999996</v>
      </c>
      <c r="AT5428" t="s">
        <v>59</v>
      </c>
      <c r="AU5428" t="s">
        <v>6164</v>
      </c>
      <c r="AV5428" t="s">
        <v>6165</v>
      </c>
      <c r="AW5428" t="s">
        <v>6166</v>
      </c>
      <c r="AX5428" t="s">
        <v>6167</v>
      </c>
      <c r="AY5428">
        <v>65</v>
      </c>
      <c r="AZ5428">
        <v>0</v>
      </c>
      <c r="BA5428">
        <v>0</v>
      </c>
      <c r="BB5428" t="s">
        <v>6168</v>
      </c>
      <c r="BC5428">
        <v>0</v>
      </c>
      <c r="BD5428">
        <v>0</v>
      </c>
      <c r="BE5428" t="s">
        <v>6169</v>
      </c>
      <c r="BF5428" t="s">
        <v>6170</v>
      </c>
      <c r="BG5428">
        <v>0</v>
      </c>
      <c r="BH5428" t="s">
        <v>6171</v>
      </c>
      <c r="BI5428">
        <v>34</v>
      </c>
      <c r="BJ5428" t="s">
        <v>6172</v>
      </c>
      <c r="BK5428">
        <v>0</v>
      </c>
      <c r="BL5428">
        <v>73</v>
      </c>
      <c r="BM5428" s="3">
        <f t="shared" si="764"/>
        <v>0.84931506849315064</v>
      </c>
    </row>
    <row r="5429" spans="1:65">
      <c r="A5429" t="s">
        <v>5570</v>
      </c>
      <c r="B5429" s="2">
        <v>45987</v>
      </c>
      <c r="C5429" t="s">
        <v>4641</v>
      </c>
      <c r="D5429" t="s">
        <v>5143</v>
      </c>
      <c r="E5429">
        <v>11</v>
      </c>
      <c r="F5429" t="s">
        <v>49</v>
      </c>
      <c r="G5429" t="s">
        <v>62</v>
      </c>
      <c r="H5429" t="s">
        <v>125</v>
      </c>
      <c r="I5429" t="s">
        <v>64</v>
      </c>
      <c r="J5429" t="s">
        <v>81</v>
      </c>
      <c r="K5429" t="s">
        <v>66</v>
      </c>
      <c r="L5429" t="s">
        <v>67</v>
      </c>
      <c r="M5429" t="s">
        <v>56</v>
      </c>
      <c r="N5429" t="s">
        <v>76</v>
      </c>
      <c r="O5429" t="s">
        <v>82</v>
      </c>
      <c r="P5429">
        <v>34</v>
      </c>
      <c r="Q5429">
        <v>36</v>
      </c>
      <c r="R5429">
        <v>36</v>
      </c>
      <c r="S5429">
        <v>1</v>
      </c>
      <c r="T5429">
        <f t="shared" si="756"/>
        <v>35</v>
      </c>
      <c r="U5429">
        <v>33</v>
      </c>
      <c r="V5429">
        <f t="shared" si="757"/>
        <v>2</v>
      </c>
      <c r="W5429" s="3">
        <f t="shared" si="758"/>
        <v>2.7777777777777776E-2</v>
      </c>
      <c r="X5429">
        <v>22</v>
      </c>
      <c r="Y5429" s="4">
        <v>0</v>
      </c>
      <c r="Z5429" s="4">
        <v>1.2</v>
      </c>
      <c r="AA5429" s="5">
        <v>72691.22</v>
      </c>
      <c r="AB5429" s="5">
        <f t="shared" si="759"/>
        <v>2398810.2599999998</v>
      </c>
      <c r="AC5429" s="5">
        <v>52057.21</v>
      </c>
      <c r="AD5429" s="5">
        <f t="shared" si="760"/>
        <v>1874059.56</v>
      </c>
      <c r="AE5429" s="5">
        <v>105407.66</v>
      </c>
      <c r="AF5429" s="5">
        <v>31579.62</v>
      </c>
      <c r="AG5429" s="5">
        <v>9365.5400000000009</v>
      </c>
      <c r="AH5429" s="5">
        <v>1740</v>
      </c>
      <c r="AI5429" s="5">
        <v>6800</v>
      </c>
      <c r="AJ5429">
        <v>0</v>
      </c>
      <c r="AK5429" s="5">
        <v>0</v>
      </c>
      <c r="AL5429" s="5">
        <v>2993.98</v>
      </c>
      <c r="AM5429" s="5">
        <v>26045.98</v>
      </c>
      <c r="AN5429">
        <v>4</v>
      </c>
      <c r="AO5429">
        <v>7</v>
      </c>
      <c r="AP5429" t="str">
        <f t="shared" si="761"/>
        <v>No</v>
      </c>
      <c r="AQ5429">
        <v>1</v>
      </c>
      <c r="AR5429" s="5">
        <f t="shared" si="762"/>
        <v>2057992.34</v>
      </c>
      <c r="AS5429" s="5">
        <f t="shared" si="763"/>
        <v>340817.91999999998</v>
      </c>
      <c r="AT5429" t="s">
        <v>116</v>
      </c>
      <c r="AU5429" t="s">
        <v>6164</v>
      </c>
      <c r="AV5429" t="s">
        <v>6165</v>
      </c>
      <c r="AW5429" t="s">
        <v>6166</v>
      </c>
      <c r="AX5429" t="s">
        <v>6184</v>
      </c>
      <c r="AY5429">
        <v>34</v>
      </c>
      <c r="AZ5429">
        <v>0</v>
      </c>
      <c r="BA5429">
        <v>17</v>
      </c>
      <c r="BB5429" t="s">
        <v>6180</v>
      </c>
      <c r="BC5429">
        <v>1</v>
      </c>
      <c r="BD5429">
        <v>2</v>
      </c>
      <c r="BE5429" t="s">
        <v>6218</v>
      </c>
      <c r="BF5429" t="s">
        <v>6170</v>
      </c>
      <c r="BG5429">
        <v>1</v>
      </c>
      <c r="BH5429" t="s">
        <v>6186</v>
      </c>
      <c r="BI5429">
        <v>22</v>
      </c>
      <c r="BJ5429" t="s">
        <v>6172</v>
      </c>
      <c r="BK5429">
        <v>0</v>
      </c>
      <c r="BL5429">
        <v>50</v>
      </c>
      <c r="BM5429" s="3">
        <f t="shared" si="764"/>
        <v>0.72</v>
      </c>
    </row>
    <row r="5430" spans="1:65">
      <c r="A5430" t="s">
        <v>5571</v>
      </c>
      <c r="B5430" s="2">
        <v>45987</v>
      </c>
      <c r="C5430" t="s">
        <v>4641</v>
      </c>
      <c r="D5430" t="s">
        <v>5143</v>
      </c>
      <c r="E5430">
        <v>11</v>
      </c>
      <c r="F5430" t="s">
        <v>49</v>
      </c>
      <c r="G5430" t="s">
        <v>62</v>
      </c>
      <c r="H5430" t="s">
        <v>141</v>
      </c>
      <c r="I5430" t="s">
        <v>52</v>
      </c>
      <c r="J5430" t="s">
        <v>53</v>
      </c>
      <c r="K5430" t="s">
        <v>66</v>
      </c>
      <c r="L5430" t="s">
        <v>67</v>
      </c>
      <c r="M5430" t="s">
        <v>68</v>
      </c>
      <c r="N5430" t="s">
        <v>109</v>
      </c>
      <c r="O5430" t="s">
        <v>70</v>
      </c>
      <c r="P5430">
        <v>66</v>
      </c>
      <c r="Q5430">
        <v>67</v>
      </c>
      <c r="R5430">
        <v>65</v>
      </c>
      <c r="S5430">
        <v>6</v>
      </c>
      <c r="T5430">
        <f t="shared" si="756"/>
        <v>59</v>
      </c>
      <c r="U5430">
        <v>59</v>
      </c>
      <c r="V5430">
        <f t="shared" si="757"/>
        <v>0</v>
      </c>
      <c r="W5430" s="3">
        <f t="shared" si="758"/>
        <v>9.2307692307692313E-2</v>
      </c>
      <c r="X5430">
        <v>34</v>
      </c>
      <c r="Y5430" s="4">
        <v>5.7</v>
      </c>
      <c r="Z5430" s="4">
        <v>1.4</v>
      </c>
      <c r="AA5430" s="5">
        <v>33957.980000000003</v>
      </c>
      <c r="AB5430" s="5">
        <f t="shared" si="759"/>
        <v>2003520.82</v>
      </c>
      <c r="AC5430" s="5">
        <v>21831.18</v>
      </c>
      <c r="AD5430" s="5">
        <f t="shared" si="760"/>
        <v>1419026.7</v>
      </c>
      <c r="AE5430" s="5">
        <v>116034.17</v>
      </c>
      <c r="AF5430" s="5">
        <v>31311.360000000001</v>
      </c>
      <c r="AG5430" s="5">
        <v>9803.7000000000007</v>
      </c>
      <c r="AH5430" s="5">
        <v>2030</v>
      </c>
      <c r="AI5430" s="5">
        <v>23836.52</v>
      </c>
      <c r="AJ5430">
        <v>2</v>
      </c>
      <c r="AK5430" s="5">
        <v>17147.990000000002</v>
      </c>
      <c r="AL5430" s="5">
        <v>0</v>
      </c>
      <c r="AM5430" s="5">
        <v>93676.7</v>
      </c>
      <c r="AN5430">
        <v>8</v>
      </c>
      <c r="AO5430">
        <v>10</v>
      </c>
      <c r="AP5430" t="str">
        <f t="shared" si="761"/>
        <v>No</v>
      </c>
      <c r="AQ5430">
        <v>4</v>
      </c>
      <c r="AR5430" s="5">
        <f t="shared" si="762"/>
        <v>1712867.14</v>
      </c>
      <c r="AS5430" s="5">
        <f t="shared" si="763"/>
        <v>290653.68</v>
      </c>
      <c r="AT5430" t="s">
        <v>1641</v>
      </c>
      <c r="AU5430" t="s">
        <v>6199</v>
      </c>
      <c r="AV5430" t="s">
        <v>6200</v>
      </c>
      <c r="AW5430" t="s">
        <v>6175</v>
      </c>
      <c r="AX5430" t="s">
        <v>6167</v>
      </c>
      <c r="AY5430">
        <v>69</v>
      </c>
      <c r="AZ5430">
        <v>0</v>
      </c>
      <c r="BA5430">
        <v>0</v>
      </c>
      <c r="BB5430" t="s">
        <v>6168</v>
      </c>
      <c r="BC5430">
        <v>2</v>
      </c>
      <c r="BD5430">
        <v>0</v>
      </c>
      <c r="BE5430" t="s">
        <v>6178</v>
      </c>
      <c r="BF5430" t="s">
        <v>6210</v>
      </c>
      <c r="BG5430">
        <v>0</v>
      </c>
      <c r="BH5430" t="s">
        <v>6171</v>
      </c>
      <c r="BI5430">
        <v>27</v>
      </c>
      <c r="BJ5430" t="s">
        <v>6172</v>
      </c>
      <c r="BK5430">
        <v>0</v>
      </c>
      <c r="BL5430">
        <v>73</v>
      </c>
      <c r="BM5430" s="3">
        <f t="shared" si="764"/>
        <v>0.8904109589041096</v>
      </c>
    </row>
    <row r="5431" spans="1:65">
      <c r="A5431" t="s">
        <v>5572</v>
      </c>
      <c r="B5431" s="2">
        <v>45987</v>
      </c>
      <c r="C5431" t="s">
        <v>4641</v>
      </c>
      <c r="D5431" t="s">
        <v>5143</v>
      </c>
      <c r="E5431">
        <v>11</v>
      </c>
      <c r="F5431" t="s">
        <v>61</v>
      </c>
      <c r="G5431" t="s">
        <v>50</v>
      </c>
      <c r="H5431" t="s">
        <v>170</v>
      </c>
      <c r="I5431" t="s">
        <v>74</v>
      </c>
      <c r="J5431" t="s">
        <v>53</v>
      </c>
      <c r="K5431" t="s">
        <v>66</v>
      </c>
      <c r="L5431" t="s">
        <v>67</v>
      </c>
      <c r="M5431" t="s">
        <v>56</v>
      </c>
      <c r="N5431" t="s">
        <v>94</v>
      </c>
      <c r="O5431" t="s">
        <v>82</v>
      </c>
      <c r="P5431">
        <v>62</v>
      </c>
      <c r="Q5431">
        <v>62</v>
      </c>
      <c r="R5431">
        <v>61</v>
      </c>
      <c r="S5431">
        <v>2</v>
      </c>
      <c r="T5431">
        <f t="shared" si="756"/>
        <v>59</v>
      </c>
      <c r="U5431">
        <v>59</v>
      </c>
      <c r="V5431">
        <f t="shared" si="757"/>
        <v>0</v>
      </c>
      <c r="W5431" s="3">
        <f t="shared" si="758"/>
        <v>3.2786885245901641E-2</v>
      </c>
      <c r="X5431">
        <v>35</v>
      </c>
      <c r="Y5431" s="4">
        <v>6.8</v>
      </c>
      <c r="Z5431" s="4">
        <v>1.4</v>
      </c>
      <c r="AA5431" s="5">
        <v>33604.01</v>
      </c>
      <c r="AB5431" s="5">
        <f t="shared" si="759"/>
        <v>1982636.59</v>
      </c>
      <c r="AC5431" s="5">
        <v>23117.43</v>
      </c>
      <c r="AD5431" s="5">
        <f t="shared" si="760"/>
        <v>1410163.23</v>
      </c>
      <c r="AE5431" s="5">
        <v>105078.82</v>
      </c>
      <c r="AF5431" s="5">
        <v>28373.45</v>
      </c>
      <c r="AG5431" s="5">
        <v>10053.65</v>
      </c>
      <c r="AH5431" s="5">
        <v>2030</v>
      </c>
      <c r="AI5431" s="5">
        <v>6400</v>
      </c>
      <c r="AJ5431">
        <v>0</v>
      </c>
      <c r="AK5431" s="5">
        <v>0</v>
      </c>
      <c r="AL5431" s="5">
        <v>0</v>
      </c>
      <c r="AM5431" s="5">
        <v>40488.81</v>
      </c>
      <c r="AN5431">
        <v>4</v>
      </c>
      <c r="AO5431">
        <v>4</v>
      </c>
      <c r="AP5431" t="str">
        <f t="shared" si="761"/>
        <v>Yes</v>
      </c>
      <c r="AQ5431">
        <v>0</v>
      </c>
      <c r="AR5431" s="5">
        <f t="shared" si="762"/>
        <v>1602587.96</v>
      </c>
      <c r="AS5431" s="5">
        <f t="shared" si="763"/>
        <v>380048.63</v>
      </c>
      <c r="AT5431" t="s">
        <v>59</v>
      </c>
      <c r="AU5431" t="s">
        <v>6164</v>
      </c>
      <c r="AV5431" t="s">
        <v>6165</v>
      </c>
      <c r="AW5431" t="s">
        <v>6166</v>
      </c>
      <c r="AX5431" t="s">
        <v>6167</v>
      </c>
      <c r="AY5431">
        <v>63</v>
      </c>
      <c r="AZ5431">
        <v>0</v>
      </c>
      <c r="BA5431">
        <v>0</v>
      </c>
      <c r="BB5431" t="s">
        <v>6168</v>
      </c>
      <c r="BC5431">
        <v>0</v>
      </c>
      <c r="BD5431">
        <v>0</v>
      </c>
      <c r="BE5431" t="s">
        <v>6169</v>
      </c>
      <c r="BF5431" t="s">
        <v>6170</v>
      </c>
      <c r="BG5431">
        <v>1</v>
      </c>
      <c r="BH5431" t="s">
        <v>6179</v>
      </c>
      <c r="BI5431">
        <v>49</v>
      </c>
      <c r="BJ5431" t="s">
        <v>6172</v>
      </c>
      <c r="BK5431">
        <v>0</v>
      </c>
      <c r="BL5431">
        <v>77</v>
      </c>
      <c r="BM5431" s="3">
        <f t="shared" si="764"/>
        <v>0.79220779220779225</v>
      </c>
    </row>
    <row r="5432" spans="1:65">
      <c r="A5432" t="s">
        <v>5573</v>
      </c>
      <c r="B5432" s="2">
        <v>45988</v>
      </c>
      <c r="C5432" t="s">
        <v>4641</v>
      </c>
      <c r="D5432" t="s">
        <v>5143</v>
      </c>
      <c r="E5432">
        <v>11</v>
      </c>
      <c r="F5432" t="s">
        <v>72</v>
      </c>
      <c r="G5432" t="s">
        <v>50</v>
      </c>
      <c r="H5432" t="s">
        <v>138</v>
      </c>
      <c r="I5432" t="s">
        <v>52</v>
      </c>
      <c r="J5432" t="s">
        <v>53</v>
      </c>
      <c r="K5432" t="s">
        <v>66</v>
      </c>
      <c r="L5432" t="s">
        <v>55</v>
      </c>
      <c r="M5432" t="s">
        <v>56</v>
      </c>
      <c r="N5432" t="s">
        <v>94</v>
      </c>
      <c r="O5432" t="s">
        <v>58</v>
      </c>
      <c r="P5432">
        <v>64</v>
      </c>
      <c r="Q5432">
        <v>69</v>
      </c>
      <c r="R5432">
        <v>71</v>
      </c>
      <c r="S5432">
        <v>2</v>
      </c>
      <c r="T5432">
        <f t="shared" si="756"/>
        <v>69</v>
      </c>
      <c r="U5432">
        <v>62</v>
      </c>
      <c r="V5432">
        <f t="shared" si="757"/>
        <v>7</v>
      </c>
      <c r="W5432" s="3">
        <f t="shared" si="758"/>
        <v>2.8169014084507043E-2</v>
      </c>
      <c r="X5432">
        <v>36</v>
      </c>
      <c r="Y5432" s="4">
        <v>3.6</v>
      </c>
      <c r="Z5432" s="4">
        <v>1.5</v>
      </c>
      <c r="AA5432" s="5">
        <v>33587.279999999999</v>
      </c>
      <c r="AB5432" s="5">
        <f t="shared" si="759"/>
        <v>2082411.36</v>
      </c>
      <c r="AC5432" s="5">
        <v>23525.51</v>
      </c>
      <c r="AD5432" s="5">
        <f t="shared" si="760"/>
        <v>1670311.21</v>
      </c>
      <c r="AE5432" s="5">
        <v>126404.39</v>
      </c>
      <c r="AF5432" s="5">
        <v>32479.21</v>
      </c>
      <c r="AG5432" s="5">
        <v>10625.63</v>
      </c>
      <c r="AH5432" s="5">
        <v>2175</v>
      </c>
      <c r="AI5432" s="5">
        <v>6400</v>
      </c>
      <c r="AJ5432">
        <v>0</v>
      </c>
      <c r="AK5432" s="5">
        <v>0</v>
      </c>
      <c r="AL5432" s="5">
        <v>4490.95</v>
      </c>
      <c r="AM5432" s="5">
        <v>40758.980000000003</v>
      </c>
      <c r="AN5432">
        <v>4</v>
      </c>
      <c r="AO5432">
        <v>4</v>
      </c>
      <c r="AP5432" t="str">
        <f t="shared" si="761"/>
        <v>Yes</v>
      </c>
      <c r="AQ5432">
        <v>1</v>
      </c>
      <c r="AR5432" s="5">
        <f t="shared" si="762"/>
        <v>1893645.37</v>
      </c>
      <c r="AS5432" s="5">
        <f t="shared" si="763"/>
        <v>188765.99</v>
      </c>
      <c r="AT5432" t="s">
        <v>59</v>
      </c>
      <c r="AU5432" t="s">
        <v>6164</v>
      </c>
      <c r="AV5432" t="s">
        <v>6165</v>
      </c>
      <c r="AW5432" t="s">
        <v>6166</v>
      </c>
      <c r="AX5432" t="s">
        <v>6184</v>
      </c>
      <c r="AY5432">
        <v>64</v>
      </c>
      <c r="AZ5432">
        <v>0</v>
      </c>
      <c r="BA5432">
        <v>39</v>
      </c>
      <c r="BB5432" t="s">
        <v>6180</v>
      </c>
      <c r="BC5432">
        <v>0</v>
      </c>
      <c r="BD5432">
        <v>0</v>
      </c>
      <c r="BE5432" t="s">
        <v>6169</v>
      </c>
      <c r="BF5432" t="s">
        <v>6170</v>
      </c>
      <c r="BG5432">
        <v>0</v>
      </c>
      <c r="BH5432" t="s">
        <v>6171</v>
      </c>
      <c r="BI5432">
        <v>44</v>
      </c>
      <c r="BJ5432" t="s">
        <v>6172</v>
      </c>
      <c r="BK5432">
        <v>0</v>
      </c>
      <c r="BL5432">
        <v>75</v>
      </c>
      <c r="BM5432" s="3">
        <f t="shared" si="764"/>
        <v>0.94666666666666666</v>
      </c>
    </row>
    <row r="5433" spans="1:65">
      <c r="A5433" t="s">
        <v>5574</v>
      </c>
      <c r="B5433" s="2">
        <v>45988</v>
      </c>
      <c r="C5433" t="s">
        <v>4641</v>
      </c>
      <c r="D5433" t="s">
        <v>5143</v>
      </c>
      <c r="E5433">
        <v>11</v>
      </c>
      <c r="F5433" t="s">
        <v>72</v>
      </c>
      <c r="G5433" t="s">
        <v>79</v>
      </c>
      <c r="H5433" t="s">
        <v>102</v>
      </c>
      <c r="I5433" t="s">
        <v>52</v>
      </c>
      <c r="J5433" t="s">
        <v>65</v>
      </c>
      <c r="K5433" t="s">
        <v>66</v>
      </c>
      <c r="L5433" t="s">
        <v>87</v>
      </c>
      <c r="M5433" t="s">
        <v>56</v>
      </c>
      <c r="N5433" t="s">
        <v>57</v>
      </c>
      <c r="O5433" t="s">
        <v>82</v>
      </c>
      <c r="P5433">
        <v>48</v>
      </c>
      <c r="Q5433">
        <v>49</v>
      </c>
      <c r="R5433">
        <v>48</v>
      </c>
      <c r="S5433">
        <v>1</v>
      </c>
      <c r="T5433">
        <f t="shared" si="756"/>
        <v>47</v>
      </c>
      <c r="U5433">
        <v>46</v>
      </c>
      <c r="V5433">
        <f t="shared" si="757"/>
        <v>1</v>
      </c>
      <c r="W5433" s="3">
        <f t="shared" si="758"/>
        <v>2.0833333333333332E-2</v>
      </c>
      <c r="X5433">
        <v>33</v>
      </c>
      <c r="Y5433" s="4">
        <v>0</v>
      </c>
      <c r="Z5433" s="4">
        <v>1.2</v>
      </c>
      <c r="AA5433" s="5">
        <v>48534.71</v>
      </c>
      <c r="AB5433" s="5">
        <f t="shared" si="759"/>
        <v>2232596.66</v>
      </c>
      <c r="AC5433" s="5">
        <v>35828.300000000003</v>
      </c>
      <c r="AD5433" s="5">
        <f t="shared" si="760"/>
        <v>1719758.4</v>
      </c>
      <c r="AE5433" s="5">
        <v>113332.88</v>
      </c>
      <c r="AF5433" s="5">
        <v>30015.03</v>
      </c>
      <c r="AG5433" s="5">
        <v>10815.89</v>
      </c>
      <c r="AH5433" s="5">
        <v>1740</v>
      </c>
      <c r="AI5433" s="5">
        <v>4600</v>
      </c>
      <c r="AJ5433">
        <v>0</v>
      </c>
      <c r="AK5433" s="5">
        <v>0</v>
      </c>
      <c r="AL5433" s="5">
        <v>962.43</v>
      </c>
      <c r="AM5433" s="5">
        <v>39444.800000000003</v>
      </c>
      <c r="AN5433">
        <v>4</v>
      </c>
      <c r="AO5433">
        <v>8</v>
      </c>
      <c r="AP5433" t="str">
        <f t="shared" si="761"/>
        <v>No</v>
      </c>
      <c r="AQ5433">
        <v>1</v>
      </c>
      <c r="AR5433" s="5">
        <f t="shared" si="762"/>
        <v>1920669.43</v>
      </c>
      <c r="AS5433" s="5">
        <f t="shared" si="763"/>
        <v>311927.23</v>
      </c>
      <c r="AT5433" t="s">
        <v>59</v>
      </c>
      <c r="AU5433" t="s">
        <v>6164</v>
      </c>
      <c r="AV5433" t="s">
        <v>6165</v>
      </c>
      <c r="AW5433" t="s">
        <v>6166</v>
      </c>
      <c r="AX5433" t="s">
        <v>6167</v>
      </c>
      <c r="AY5433">
        <v>49</v>
      </c>
      <c r="AZ5433">
        <v>0</v>
      </c>
      <c r="BA5433">
        <v>10</v>
      </c>
      <c r="BB5433" t="s">
        <v>6198</v>
      </c>
      <c r="BC5433">
        <v>1</v>
      </c>
      <c r="BD5433">
        <v>3</v>
      </c>
      <c r="BE5433" t="s">
        <v>6219</v>
      </c>
      <c r="BF5433" t="s">
        <v>6170</v>
      </c>
      <c r="BG5433">
        <v>0</v>
      </c>
      <c r="BH5433" t="s">
        <v>6171</v>
      </c>
      <c r="BI5433">
        <v>31</v>
      </c>
      <c r="BJ5433" t="s">
        <v>6172</v>
      </c>
      <c r="BK5433">
        <v>0</v>
      </c>
      <c r="BL5433">
        <v>61</v>
      </c>
      <c r="BM5433" s="3">
        <f t="shared" si="764"/>
        <v>0.78688524590163933</v>
      </c>
    </row>
    <row r="5434" spans="1:65">
      <c r="A5434" t="s">
        <v>5575</v>
      </c>
      <c r="B5434" s="2">
        <v>45988</v>
      </c>
      <c r="C5434" t="s">
        <v>4641</v>
      </c>
      <c r="D5434" t="s">
        <v>5143</v>
      </c>
      <c r="E5434">
        <v>11</v>
      </c>
      <c r="F5434" t="s">
        <v>61</v>
      </c>
      <c r="G5434" t="s">
        <v>62</v>
      </c>
      <c r="H5434" t="s">
        <v>96</v>
      </c>
      <c r="I5434" t="s">
        <v>52</v>
      </c>
      <c r="J5434" t="s">
        <v>53</v>
      </c>
      <c r="K5434" t="s">
        <v>75</v>
      </c>
      <c r="L5434" t="s">
        <v>87</v>
      </c>
      <c r="M5434" t="s">
        <v>56</v>
      </c>
      <c r="N5434" t="s">
        <v>57</v>
      </c>
      <c r="O5434" t="s">
        <v>70</v>
      </c>
      <c r="P5434">
        <v>57</v>
      </c>
      <c r="Q5434">
        <v>59</v>
      </c>
      <c r="R5434">
        <v>58</v>
      </c>
      <c r="S5434">
        <v>1</v>
      </c>
      <c r="T5434">
        <f t="shared" si="756"/>
        <v>57</v>
      </c>
      <c r="U5434">
        <v>55</v>
      </c>
      <c r="V5434">
        <f t="shared" si="757"/>
        <v>2</v>
      </c>
      <c r="W5434" s="3">
        <f t="shared" si="758"/>
        <v>1.7241379310344827E-2</v>
      </c>
      <c r="X5434">
        <v>18</v>
      </c>
      <c r="Y5434" s="4">
        <v>3.2</v>
      </c>
      <c r="Z5434" s="4">
        <v>1.4</v>
      </c>
      <c r="AA5434" s="5">
        <v>36338.410000000003</v>
      </c>
      <c r="AB5434" s="5">
        <f t="shared" si="759"/>
        <v>1998612.55</v>
      </c>
      <c r="AC5434" s="5">
        <v>23988.65</v>
      </c>
      <c r="AD5434" s="5">
        <f t="shared" si="760"/>
        <v>1391341.7</v>
      </c>
      <c r="AE5434" s="5">
        <v>102478.6</v>
      </c>
      <c r="AF5434" s="5">
        <v>24976.95</v>
      </c>
      <c r="AG5434" s="5">
        <v>8247.4699999999993</v>
      </c>
      <c r="AH5434" s="5">
        <v>2030</v>
      </c>
      <c r="AI5434" s="5">
        <v>3200</v>
      </c>
      <c r="AJ5434">
        <v>0</v>
      </c>
      <c r="AK5434" s="5">
        <v>0</v>
      </c>
      <c r="AL5434" s="5">
        <v>1358.24</v>
      </c>
      <c r="AM5434" s="5">
        <v>34932.519999999997</v>
      </c>
      <c r="AN5434">
        <v>4</v>
      </c>
      <c r="AO5434">
        <v>4</v>
      </c>
      <c r="AP5434" t="str">
        <f t="shared" si="761"/>
        <v>Yes</v>
      </c>
      <c r="AQ5434">
        <v>1</v>
      </c>
      <c r="AR5434" s="5">
        <f t="shared" si="762"/>
        <v>1568565.48</v>
      </c>
      <c r="AS5434" s="5">
        <f t="shared" si="763"/>
        <v>430047.07</v>
      </c>
      <c r="AT5434" t="s">
        <v>59</v>
      </c>
      <c r="AU5434" t="s">
        <v>6164</v>
      </c>
      <c r="AV5434" t="s">
        <v>6165</v>
      </c>
      <c r="AW5434" t="s">
        <v>6166</v>
      </c>
      <c r="AX5434" t="s">
        <v>6167</v>
      </c>
      <c r="AY5434">
        <v>58</v>
      </c>
      <c r="AZ5434">
        <v>0</v>
      </c>
      <c r="BA5434">
        <v>22</v>
      </c>
      <c r="BB5434" t="s">
        <v>6191</v>
      </c>
      <c r="BC5434">
        <v>0</v>
      </c>
      <c r="BD5434">
        <v>0</v>
      </c>
      <c r="BE5434" t="s">
        <v>6169</v>
      </c>
      <c r="BF5434" t="s">
        <v>6170</v>
      </c>
      <c r="BG5434">
        <v>0</v>
      </c>
      <c r="BH5434" t="s">
        <v>6171</v>
      </c>
      <c r="BI5434">
        <v>5</v>
      </c>
      <c r="BJ5434" t="s">
        <v>6172</v>
      </c>
      <c r="BK5434">
        <v>0</v>
      </c>
      <c r="BL5434">
        <v>76</v>
      </c>
      <c r="BM5434" s="3">
        <f t="shared" si="764"/>
        <v>0.76315789473684215</v>
      </c>
    </row>
    <row r="5435" spans="1:65">
      <c r="A5435" t="s">
        <v>5576</v>
      </c>
      <c r="B5435" s="2">
        <v>45988</v>
      </c>
      <c r="C5435" t="s">
        <v>4641</v>
      </c>
      <c r="D5435" t="s">
        <v>5143</v>
      </c>
      <c r="E5435">
        <v>11</v>
      </c>
      <c r="F5435" t="s">
        <v>72</v>
      </c>
      <c r="G5435" t="s">
        <v>79</v>
      </c>
      <c r="H5435" t="s">
        <v>213</v>
      </c>
      <c r="I5435" t="s">
        <v>64</v>
      </c>
      <c r="J5435" t="s">
        <v>81</v>
      </c>
      <c r="K5435" t="s">
        <v>75</v>
      </c>
      <c r="L5435" t="s">
        <v>87</v>
      </c>
      <c r="M5435" t="s">
        <v>56</v>
      </c>
      <c r="N5435" t="s">
        <v>94</v>
      </c>
      <c r="O5435" t="s">
        <v>70</v>
      </c>
      <c r="P5435">
        <v>33</v>
      </c>
      <c r="Q5435">
        <v>33</v>
      </c>
      <c r="R5435">
        <v>33</v>
      </c>
      <c r="S5435">
        <v>0</v>
      </c>
      <c r="T5435">
        <f t="shared" si="756"/>
        <v>33</v>
      </c>
      <c r="U5435">
        <v>32</v>
      </c>
      <c r="V5435">
        <f t="shared" si="757"/>
        <v>1</v>
      </c>
      <c r="W5435" s="3">
        <f t="shared" si="758"/>
        <v>0</v>
      </c>
      <c r="X5435">
        <v>21</v>
      </c>
      <c r="Y5435" s="4">
        <v>3.2</v>
      </c>
      <c r="Z5435" s="4">
        <v>1.3</v>
      </c>
      <c r="AA5435" s="5">
        <v>78862.570000000007</v>
      </c>
      <c r="AB5435" s="5">
        <f t="shared" si="759"/>
        <v>2523602.2400000002</v>
      </c>
      <c r="AC5435" s="5">
        <v>54144.53</v>
      </c>
      <c r="AD5435" s="5">
        <f t="shared" si="760"/>
        <v>1786769.49</v>
      </c>
      <c r="AE5435" s="5">
        <v>97680.56</v>
      </c>
      <c r="AF5435" s="5">
        <v>27528.720000000001</v>
      </c>
      <c r="AG5435" s="5">
        <v>8708.59</v>
      </c>
      <c r="AH5435" s="5">
        <v>1885</v>
      </c>
      <c r="AI5435" s="5">
        <v>0</v>
      </c>
      <c r="AJ5435">
        <v>0</v>
      </c>
      <c r="AK5435" s="5">
        <v>0</v>
      </c>
      <c r="AL5435" s="5">
        <v>1547.27</v>
      </c>
      <c r="AM5435" s="5">
        <v>20575.05</v>
      </c>
      <c r="AN5435">
        <v>4</v>
      </c>
      <c r="AO5435">
        <v>3</v>
      </c>
      <c r="AP5435" t="str">
        <f t="shared" si="761"/>
        <v>Yes</v>
      </c>
      <c r="AQ5435">
        <v>1</v>
      </c>
      <c r="AR5435" s="5">
        <f t="shared" si="762"/>
        <v>1944694.68</v>
      </c>
      <c r="AS5435" s="5">
        <f t="shared" si="763"/>
        <v>578907.56000000006</v>
      </c>
      <c r="AT5435" t="s">
        <v>59</v>
      </c>
      <c r="AU5435" t="s">
        <v>6164</v>
      </c>
      <c r="AV5435" t="s">
        <v>6165</v>
      </c>
      <c r="AW5435" t="s">
        <v>6166</v>
      </c>
      <c r="AX5435" t="s">
        <v>6184</v>
      </c>
      <c r="AY5435">
        <v>38</v>
      </c>
      <c r="AZ5435">
        <v>4</v>
      </c>
      <c r="BA5435">
        <v>10</v>
      </c>
      <c r="BB5435" t="s">
        <v>6185</v>
      </c>
      <c r="BC5435">
        <v>0</v>
      </c>
      <c r="BD5435">
        <v>0</v>
      </c>
      <c r="BE5435" t="s">
        <v>6169</v>
      </c>
      <c r="BF5435" t="s">
        <v>6170</v>
      </c>
      <c r="BG5435">
        <v>1</v>
      </c>
      <c r="BH5435" t="s">
        <v>6186</v>
      </c>
      <c r="BI5435">
        <v>37</v>
      </c>
      <c r="BJ5435" t="s">
        <v>6172</v>
      </c>
      <c r="BK5435">
        <v>0</v>
      </c>
      <c r="BL5435">
        <v>49</v>
      </c>
      <c r="BM5435" s="3">
        <f t="shared" si="764"/>
        <v>0.67346938775510201</v>
      </c>
    </row>
    <row r="5436" spans="1:65">
      <c r="A5436" t="s">
        <v>5577</v>
      </c>
      <c r="B5436" s="2">
        <v>45988</v>
      </c>
      <c r="C5436" t="s">
        <v>4641</v>
      </c>
      <c r="D5436" t="s">
        <v>5143</v>
      </c>
      <c r="E5436">
        <v>11</v>
      </c>
      <c r="F5436" t="s">
        <v>49</v>
      </c>
      <c r="G5436" t="s">
        <v>50</v>
      </c>
      <c r="H5436" t="s">
        <v>51</v>
      </c>
      <c r="I5436" t="s">
        <v>52</v>
      </c>
      <c r="J5436" t="s">
        <v>53</v>
      </c>
      <c r="K5436" t="s">
        <v>54</v>
      </c>
      <c r="L5436" t="s">
        <v>55</v>
      </c>
      <c r="M5436" t="s">
        <v>56</v>
      </c>
      <c r="N5436" t="s">
        <v>76</v>
      </c>
      <c r="O5436" t="s">
        <v>82</v>
      </c>
      <c r="P5436">
        <v>58</v>
      </c>
      <c r="Q5436">
        <v>62</v>
      </c>
      <c r="R5436">
        <v>62</v>
      </c>
      <c r="S5436">
        <v>2</v>
      </c>
      <c r="T5436">
        <f t="shared" si="756"/>
        <v>60</v>
      </c>
      <c r="U5436">
        <v>56</v>
      </c>
      <c r="V5436">
        <f t="shared" si="757"/>
        <v>4</v>
      </c>
      <c r="W5436" s="3">
        <f t="shared" si="758"/>
        <v>3.2258064516129031E-2</v>
      </c>
      <c r="X5436">
        <v>33</v>
      </c>
      <c r="Y5436" s="4">
        <v>5.0999999999999996</v>
      </c>
      <c r="Z5436" s="4">
        <v>2.2999999999999998</v>
      </c>
      <c r="AA5436" s="5">
        <v>39280.89</v>
      </c>
      <c r="AB5436" s="5">
        <f t="shared" si="759"/>
        <v>2199729.84</v>
      </c>
      <c r="AC5436" s="5">
        <v>23444.61</v>
      </c>
      <c r="AD5436" s="5">
        <f t="shared" si="760"/>
        <v>1453565.82</v>
      </c>
      <c r="AE5436" s="5">
        <v>112641.99</v>
      </c>
      <c r="AF5436" s="5">
        <v>29259.22</v>
      </c>
      <c r="AG5436" s="5">
        <v>10482.94</v>
      </c>
      <c r="AH5436" s="5">
        <v>3335</v>
      </c>
      <c r="AI5436" s="5">
        <v>6400</v>
      </c>
      <c r="AJ5436">
        <v>0</v>
      </c>
      <c r="AK5436" s="5">
        <v>0</v>
      </c>
      <c r="AL5436" s="5">
        <v>2723.96</v>
      </c>
      <c r="AM5436" s="5">
        <v>45696.06</v>
      </c>
      <c r="AN5436">
        <v>4</v>
      </c>
      <c r="AO5436">
        <v>7</v>
      </c>
      <c r="AP5436" t="str">
        <f t="shared" si="761"/>
        <v>No</v>
      </c>
      <c r="AQ5436">
        <v>3</v>
      </c>
      <c r="AR5436" s="5">
        <f t="shared" si="762"/>
        <v>1664104.99</v>
      </c>
      <c r="AS5436" s="5">
        <f t="shared" si="763"/>
        <v>535624.85</v>
      </c>
      <c r="AT5436" t="s">
        <v>59</v>
      </c>
      <c r="AU5436" t="s">
        <v>6164</v>
      </c>
      <c r="AV5436" t="s">
        <v>6165</v>
      </c>
      <c r="AW5436" t="s">
        <v>6166</v>
      </c>
      <c r="AX5436" t="s">
        <v>6184</v>
      </c>
      <c r="AY5436">
        <v>61</v>
      </c>
      <c r="AZ5436">
        <v>0</v>
      </c>
      <c r="BA5436">
        <v>29</v>
      </c>
      <c r="BB5436" t="s">
        <v>6180</v>
      </c>
      <c r="BC5436">
        <v>0</v>
      </c>
      <c r="BD5436">
        <v>3</v>
      </c>
      <c r="BE5436" t="s">
        <v>6218</v>
      </c>
      <c r="BF5436" t="s">
        <v>6170</v>
      </c>
      <c r="BG5436">
        <v>1</v>
      </c>
      <c r="BH5436" t="s">
        <v>6179</v>
      </c>
      <c r="BI5436">
        <v>23</v>
      </c>
      <c r="BJ5436" t="s">
        <v>6172</v>
      </c>
      <c r="BK5436">
        <v>0</v>
      </c>
      <c r="BL5436">
        <v>74</v>
      </c>
      <c r="BM5436" s="3">
        <f t="shared" si="764"/>
        <v>0.83783783783783783</v>
      </c>
    </row>
    <row r="5437" spans="1:65">
      <c r="A5437" t="s">
        <v>5578</v>
      </c>
      <c r="B5437" s="2">
        <v>45988</v>
      </c>
      <c r="C5437" t="s">
        <v>4641</v>
      </c>
      <c r="D5437" t="s">
        <v>5143</v>
      </c>
      <c r="E5437">
        <v>11</v>
      </c>
      <c r="F5437" t="s">
        <v>49</v>
      </c>
      <c r="G5437" t="s">
        <v>62</v>
      </c>
      <c r="H5437" t="s">
        <v>141</v>
      </c>
      <c r="I5437" t="s">
        <v>74</v>
      </c>
      <c r="J5437" t="s">
        <v>81</v>
      </c>
      <c r="K5437" t="s">
        <v>75</v>
      </c>
      <c r="L5437" t="s">
        <v>67</v>
      </c>
      <c r="M5437" t="s">
        <v>56</v>
      </c>
      <c r="N5437" t="s">
        <v>76</v>
      </c>
      <c r="O5437" t="s">
        <v>70</v>
      </c>
      <c r="P5437">
        <v>30</v>
      </c>
      <c r="Q5437">
        <v>40</v>
      </c>
      <c r="R5437">
        <v>39</v>
      </c>
      <c r="S5437">
        <v>1</v>
      </c>
      <c r="T5437">
        <f t="shared" si="756"/>
        <v>38</v>
      </c>
      <c r="U5437">
        <v>24</v>
      </c>
      <c r="V5437">
        <f t="shared" si="757"/>
        <v>14</v>
      </c>
      <c r="W5437" s="3">
        <f t="shared" si="758"/>
        <v>2.564102564102564E-2</v>
      </c>
      <c r="X5437">
        <v>25</v>
      </c>
      <c r="Y5437" s="4">
        <v>4.8</v>
      </c>
      <c r="Z5437" s="4">
        <v>1.8</v>
      </c>
      <c r="AA5437" s="5">
        <v>78065.37</v>
      </c>
      <c r="AB5437" s="5">
        <f t="shared" si="759"/>
        <v>1873568.88</v>
      </c>
      <c r="AC5437" s="5">
        <v>52055.53</v>
      </c>
      <c r="AD5437" s="5">
        <f t="shared" si="760"/>
        <v>2030165.67</v>
      </c>
      <c r="AE5437" s="5">
        <v>120157.8</v>
      </c>
      <c r="AF5437" s="5">
        <v>35312.51</v>
      </c>
      <c r="AG5437" s="5">
        <v>8971.64</v>
      </c>
      <c r="AH5437" s="5">
        <v>2610</v>
      </c>
      <c r="AI5437" s="5">
        <v>6800</v>
      </c>
      <c r="AJ5437">
        <v>0</v>
      </c>
      <c r="AK5437" s="5">
        <v>0</v>
      </c>
      <c r="AL5437" s="5">
        <v>20797.580000000002</v>
      </c>
      <c r="AM5437" s="5">
        <v>15910.83</v>
      </c>
      <c r="AN5437">
        <v>4</v>
      </c>
      <c r="AO5437">
        <v>3</v>
      </c>
      <c r="AP5437" t="str">
        <f t="shared" si="761"/>
        <v>Yes</v>
      </c>
      <c r="AQ5437">
        <v>0</v>
      </c>
      <c r="AR5437" s="5">
        <f t="shared" si="762"/>
        <v>2240726.0299999998</v>
      </c>
      <c r="AS5437" s="5">
        <f t="shared" si="763"/>
        <v>-367157.15</v>
      </c>
      <c r="AT5437" t="s">
        <v>116</v>
      </c>
      <c r="AU5437" t="s">
        <v>6164</v>
      </c>
      <c r="AV5437" t="s">
        <v>6165</v>
      </c>
      <c r="AW5437" t="s">
        <v>6166</v>
      </c>
      <c r="AX5437" t="s">
        <v>6167</v>
      </c>
      <c r="AY5437">
        <v>43</v>
      </c>
      <c r="AZ5437">
        <v>6</v>
      </c>
      <c r="BA5437">
        <v>95</v>
      </c>
      <c r="BB5437" t="s">
        <v>6220</v>
      </c>
      <c r="BC5437">
        <v>0</v>
      </c>
      <c r="BD5437">
        <v>0</v>
      </c>
      <c r="BE5437" t="s">
        <v>6169</v>
      </c>
      <c r="BF5437" t="s">
        <v>6170</v>
      </c>
      <c r="BG5437">
        <v>1</v>
      </c>
      <c r="BH5437" t="s">
        <v>6186</v>
      </c>
      <c r="BI5437">
        <v>43</v>
      </c>
      <c r="BJ5437" t="s">
        <v>6172</v>
      </c>
      <c r="BK5437">
        <v>0</v>
      </c>
      <c r="BL5437">
        <v>47</v>
      </c>
      <c r="BM5437" s="3">
        <f t="shared" si="764"/>
        <v>0.82978723404255317</v>
      </c>
    </row>
    <row r="5438" spans="1:65">
      <c r="A5438" t="s">
        <v>5579</v>
      </c>
      <c r="B5438" s="2">
        <v>45988</v>
      </c>
      <c r="C5438" t="s">
        <v>4641</v>
      </c>
      <c r="D5438" t="s">
        <v>5143</v>
      </c>
      <c r="E5438">
        <v>11</v>
      </c>
      <c r="F5438" t="s">
        <v>61</v>
      </c>
      <c r="G5438" t="s">
        <v>50</v>
      </c>
      <c r="H5438" t="s">
        <v>183</v>
      </c>
      <c r="I5438" t="s">
        <v>52</v>
      </c>
      <c r="J5438" t="s">
        <v>81</v>
      </c>
      <c r="K5438" t="s">
        <v>75</v>
      </c>
      <c r="L5438" t="s">
        <v>87</v>
      </c>
      <c r="M5438" t="s">
        <v>56</v>
      </c>
      <c r="N5438" t="s">
        <v>57</v>
      </c>
      <c r="O5438" t="s">
        <v>120</v>
      </c>
      <c r="P5438">
        <v>35</v>
      </c>
      <c r="Q5438">
        <v>35</v>
      </c>
      <c r="R5438">
        <v>35</v>
      </c>
      <c r="S5438">
        <v>1</v>
      </c>
      <c r="T5438">
        <f t="shared" si="756"/>
        <v>34</v>
      </c>
      <c r="U5438">
        <v>34</v>
      </c>
      <c r="V5438">
        <f t="shared" si="757"/>
        <v>0</v>
      </c>
      <c r="W5438" s="3">
        <f t="shared" si="758"/>
        <v>2.8571428571428571E-2</v>
      </c>
      <c r="X5438">
        <v>20</v>
      </c>
      <c r="Y5438" s="4">
        <v>7.1</v>
      </c>
      <c r="Z5438" s="4">
        <v>1.2</v>
      </c>
      <c r="AA5438" s="5">
        <v>77613.87</v>
      </c>
      <c r="AB5438" s="5">
        <f t="shared" si="759"/>
        <v>2638871.58</v>
      </c>
      <c r="AC5438" s="5">
        <v>54760.42</v>
      </c>
      <c r="AD5438" s="5">
        <f t="shared" si="760"/>
        <v>1916614.7</v>
      </c>
      <c r="AE5438" s="5">
        <v>110113.44</v>
      </c>
      <c r="AF5438" s="5">
        <v>28504.09</v>
      </c>
      <c r="AG5438" s="5">
        <v>8682.39</v>
      </c>
      <c r="AH5438" s="5">
        <v>1740</v>
      </c>
      <c r="AI5438" s="5">
        <v>6800</v>
      </c>
      <c r="AJ5438">
        <v>0</v>
      </c>
      <c r="AK5438" s="5">
        <v>0</v>
      </c>
      <c r="AL5438" s="5">
        <v>0</v>
      </c>
      <c r="AM5438" s="5">
        <v>22839.4</v>
      </c>
      <c r="AN5438">
        <v>4</v>
      </c>
      <c r="AO5438">
        <v>5</v>
      </c>
      <c r="AP5438" t="str">
        <f t="shared" si="761"/>
        <v>No</v>
      </c>
      <c r="AQ5438">
        <v>1</v>
      </c>
      <c r="AR5438" s="5">
        <f t="shared" si="762"/>
        <v>2095294.02</v>
      </c>
      <c r="AS5438" s="5">
        <f t="shared" si="763"/>
        <v>543577.56000000006</v>
      </c>
      <c r="AT5438" t="s">
        <v>59</v>
      </c>
      <c r="AU5438" t="s">
        <v>6164</v>
      </c>
      <c r="AV5438" t="s">
        <v>6165</v>
      </c>
      <c r="AW5438" t="s">
        <v>6166</v>
      </c>
      <c r="AX5438" t="s">
        <v>6184</v>
      </c>
      <c r="AY5438">
        <v>37</v>
      </c>
      <c r="AZ5438">
        <v>0</v>
      </c>
      <c r="BA5438">
        <v>0</v>
      </c>
      <c r="BB5438" t="s">
        <v>6168</v>
      </c>
      <c r="BC5438">
        <v>1</v>
      </c>
      <c r="BD5438">
        <v>0</v>
      </c>
      <c r="BE5438" t="s">
        <v>6178</v>
      </c>
      <c r="BF5438" t="s">
        <v>6170</v>
      </c>
      <c r="BG5438">
        <v>0</v>
      </c>
      <c r="BH5438" t="s">
        <v>6171</v>
      </c>
      <c r="BI5438">
        <v>33</v>
      </c>
      <c r="BJ5438" t="s">
        <v>6172</v>
      </c>
      <c r="BK5438">
        <v>0</v>
      </c>
      <c r="BL5438">
        <v>45</v>
      </c>
      <c r="BM5438" s="3">
        <f t="shared" si="764"/>
        <v>0.77777777777777779</v>
      </c>
    </row>
    <row r="5439" spans="1:65">
      <c r="A5439" t="s">
        <v>5580</v>
      </c>
      <c r="B5439" s="2">
        <v>45988</v>
      </c>
      <c r="C5439" t="s">
        <v>4641</v>
      </c>
      <c r="D5439" t="s">
        <v>5143</v>
      </c>
      <c r="E5439">
        <v>11</v>
      </c>
      <c r="F5439" t="s">
        <v>78</v>
      </c>
      <c r="G5439" t="s">
        <v>62</v>
      </c>
      <c r="H5439" t="s">
        <v>91</v>
      </c>
      <c r="I5439" t="s">
        <v>74</v>
      </c>
      <c r="J5439" t="s">
        <v>81</v>
      </c>
      <c r="K5439" t="s">
        <v>54</v>
      </c>
      <c r="L5439" t="s">
        <v>67</v>
      </c>
      <c r="M5439" t="s">
        <v>68</v>
      </c>
      <c r="N5439" t="s">
        <v>57</v>
      </c>
      <c r="O5439" t="s">
        <v>120</v>
      </c>
      <c r="P5439">
        <v>41</v>
      </c>
      <c r="Q5439">
        <v>44</v>
      </c>
      <c r="R5439">
        <v>42</v>
      </c>
      <c r="S5439">
        <v>4</v>
      </c>
      <c r="T5439">
        <f t="shared" si="756"/>
        <v>38</v>
      </c>
      <c r="U5439">
        <v>38</v>
      </c>
      <c r="V5439">
        <f t="shared" si="757"/>
        <v>0</v>
      </c>
      <c r="W5439" s="3">
        <f t="shared" si="758"/>
        <v>9.5238095238095233E-2</v>
      </c>
      <c r="X5439">
        <v>28</v>
      </c>
      <c r="Y5439" s="4">
        <v>3.8</v>
      </c>
      <c r="Z5439" s="4">
        <v>1.5</v>
      </c>
      <c r="AA5439" s="5">
        <v>83431.759999999995</v>
      </c>
      <c r="AB5439" s="5">
        <f t="shared" si="759"/>
        <v>3170406.88</v>
      </c>
      <c r="AC5439" s="5">
        <v>49574.95</v>
      </c>
      <c r="AD5439" s="5">
        <f t="shared" si="760"/>
        <v>2082147.9</v>
      </c>
      <c r="AE5439" s="5">
        <v>126736.32000000001</v>
      </c>
      <c r="AF5439" s="5">
        <v>38718.42</v>
      </c>
      <c r="AG5439" s="5">
        <v>9012.1200000000008</v>
      </c>
      <c r="AH5439" s="5">
        <v>2175</v>
      </c>
      <c r="AI5439" s="5">
        <v>32482.240000000002</v>
      </c>
      <c r="AJ5439">
        <v>1</v>
      </c>
      <c r="AK5439" s="5">
        <v>23428.62</v>
      </c>
      <c r="AL5439" s="5">
        <v>0</v>
      </c>
      <c r="AM5439" s="5">
        <v>23696.21</v>
      </c>
      <c r="AN5439">
        <v>4</v>
      </c>
      <c r="AO5439">
        <v>4</v>
      </c>
      <c r="AP5439" t="str">
        <f t="shared" si="761"/>
        <v>Yes</v>
      </c>
      <c r="AQ5439">
        <v>2</v>
      </c>
      <c r="AR5439" s="5">
        <f t="shared" si="762"/>
        <v>2338396.83</v>
      </c>
      <c r="AS5439" s="5">
        <f t="shared" si="763"/>
        <v>832010.05</v>
      </c>
      <c r="AT5439" t="s">
        <v>1641</v>
      </c>
      <c r="AU5439" t="s">
        <v>6189</v>
      </c>
      <c r="AV5439" t="s">
        <v>6201</v>
      </c>
      <c r="AW5439" t="s">
        <v>6175</v>
      </c>
      <c r="AX5439" t="s">
        <v>6167</v>
      </c>
      <c r="AY5439">
        <v>43</v>
      </c>
      <c r="AZ5439">
        <v>0</v>
      </c>
      <c r="BA5439">
        <v>0</v>
      </c>
      <c r="BB5439" t="s">
        <v>6168</v>
      </c>
      <c r="BC5439">
        <v>0</v>
      </c>
      <c r="BD5439">
        <v>0</v>
      </c>
      <c r="BE5439" t="s">
        <v>6169</v>
      </c>
      <c r="BF5439" t="s">
        <v>6210</v>
      </c>
      <c r="BG5439">
        <v>1</v>
      </c>
      <c r="BH5439" t="s">
        <v>6179</v>
      </c>
      <c r="BI5439">
        <v>24</v>
      </c>
      <c r="BJ5439" t="s">
        <v>6172</v>
      </c>
      <c r="BK5439">
        <v>0</v>
      </c>
      <c r="BL5439">
        <v>50</v>
      </c>
      <c r="BM5439" s="3">
        <f t="shared" si="764"/>
        <v>0.84</v>
      </c>
    </row>
    <row r="5440" spans="1:65">
      <c r="A5440" t="s">
        <v>5581</v>
      </c>
      <c r="B5440" s="2">
        <v>45988</v>
      </c>
      <c r="C5440" t="s">
        <v>4641</v>
      </c>
      <c r="D5440" t="s">
        <v>5143</v>
      </c>
      <c r="E5440">
        <v>11</v>
      </c>
      <c r="F5440" t="s">
        <v>61</v>
      </c>
      <c r="G5440" t="s">
        <v>50</v>
      </c>
      <c r="H5440" t="s">
        <v>157</v>
      </c>
      <c r="I5440" t="s">
        <v>74</v>
      </c>
      <c r="J5440" t="s">
        <v>53</v>
      </c>
      <c r="K5440" t="s">
        <v>66</v>
      </c>
      <c r="L5440" t="s">
        <v>92</v>
      </c>
      <c r="M5440" t="s">
        <v>68</v>
      </c>
      <c r="N5440" t="s">
        <v>94</v>
      </c>
      <c r="O5440" t="s">
        <v>70</v>
      </c>
      <c r="P5440">
        <v>52</v>
      </c>
      <c r="Q5440">
        <v>54</v>
      </c>
      <c r="R5440">
        <v>52</v>
      </c>
      <c r="S5440">
        <v>2</v>
      </c>
      <c r="T5440">
        <f t="shared" si="756"/>
        <v>50</v>
      </c>
      <c r="U5440">
        <v>50</v>
      </c>
      <c r="V5440">
        <f t="shared" si="757"/>
        <v>0</v>
      </c>
      <c r="W5440" s="3">
        <f t="shared" si="758"/>
        <v>3.8461538461538464E-2</v>
      </c>
      <c r="X5440">
        <v>27</v>
      </c>
      <c r="Y5440" s="4">
        <v>3</v>
      </c>
      <c r="Z5440" s="4">
        <v>1.1000000000000001</v>
      </c>
      <c r="AA5440" s="5">
        <v>33456.730000000003</v>
      </c>
      <c r="AB5440" s="5">
        <f t="shared" si="759"/>
        <v>1672836.5</v>
      </c>
      <c r="AC5440" s="5">
        <v>22622.65</v>
      </c>
      <c r="AD5440" s="5">
        <f t="shared" si="760"/>
        <v>1176377.8</v>
      </c>
      <c r="AE5440" s="5">
        <v>87958.09</v>
      </c>
      <c r="AF5440" s="5">
        <v>23214.86</v>
      </c>
      <c r="AG5440" s="5">
        <v>8860.0300000000007</v>
      </c>
      <c r="AH5440" s="5">
        <v>1595</v>
      </c>
      <c r="AI5440" s="5">
        <v>6400</v>
      </c>
      <c r="AJ5440">
        <v>1</v>
      </c>
      <c r="AK5440" s="5">
        <v>8337.02</v>
      </c>
      <c r="AL5440" s="5">
        <v>0</v>
      </c>
      <c r="AM5440" s="5">
        <v>31969.03</v>
      </c>
      <c r="AN5440">
        <v>4</v>
      </c>
      <c r="AO5440">
        <v>3</v>
      </c>
      <c r="AP5440" t="str">
        <f t="shared" si="761"/>
        <v>Yes</v>
      </c>
      <c r="AQ5440">
        <v>2</v>
      </c>
      <c r="AR5440" s="5">
        <f t="shared" si="762"/>
        <v>1344711.83</v>
      </c>
      <c r="AS5440" s="5">
        <f t="shared" si="763"/>
        <v>328124.67</v>
      </c>
      <c r="AT5440" t="s">
        <v>59</v>
      </c>
      <c r="AU5440" t="s">
        <v>6194</v>
      </c>
      <c r="AV5440" t="s">
        <v>6195</v>
      </c>
      <c r="AW5440" t="s">
        <v>6183</v>
      </c>
      <c r="AX5440" t="s">
        <v>6167</v>
      </c>
      <c r="AY5440">
        <v>53</v>
      </c>
      <c r="AZ5440">
        <v>0</v>
      </c>
      <c r="BA5440">
        <v>0</v>
      </c>
      <c r="BB5440" t="s">
        <v>6168</v>
      </c>
      <c r="BC5440">
        <v>0</v>
      </c>
      <c r="BD5440">
        <v>0</v>
      </c>
      <c r="BE5440" t="s">
        <v>6169</v>
      </c>
      <c r="BF5440" t="s">
        <v>6170</v>
      </c>
      <c r="BG5440">
        <v>1</v>
      </c>
      <c r="BH5440" t="s">
        <v>6179</v>
      </c>
      <c r="BI5440">
        <v>55</v>
      </c>
      <c r="BJ5440" t="s">
        <v>6187</v>
      </c>
      <c r="BK5440">
        <v>1</v>
      </c>
      <c r="BL5440">
        <v>72</v>
      </c>
      <c r="BM5440" s="3">
        <f t="shared" si="764"/>
        <v>0.72222222222222221</v>
      </c>
    </row>
    <row r="5441" spans="1:65">
      <c r="A5441" t="s">
        <v>5582</v>
      </c>
      <c r="B5441" s="2">
        <v>45988</v>
      </c>
      <c r="C5441" t="s">
        <v>4641</v>
      </c>
      <c r="D5441" t="s">
        <v>5143</v>
      </c>
      <c r="E5441">
        <v>11</v>
      </c>
      <c r="F5441" t="s">
        <v>78</v>
      </c>
      <c r="G5441" t="s">
        <v>62</v>
      </c>
      <c r="H5441" t="s">
        <v>168</v>
      </c>
      <c r="I5441" t="s">
        <v>74</v>
      </c>
      <c r="J5441" t="s">
        <v>65</v>
      </c>
      <c r="K5441" t="s">
        <v>66</v>
      </c>
      <c r="L5441" t="s">
        <v>55</v>
      </c>
      <c r="M5441" t="s">
        <v>68</v>
      </c>
      <c r="N5441" t="s">
        <v>76</v>
      </c>
      <c r="O5441" t="s">
        <v>58</v>
      </c>
      <c r="P5441">
        <v>46</v>
      </c>
      <c r="Q5441">
        <v>47</v>
      </c>
      <c r="R5441">
        <v>47</v>
      </c>
      <c r="S5441">
        <v>1</v>
      </c>
      <c r="T5441">
        <f t="shared" si="756"/>
        <v>46</v>
      </c>
      <c r="U5441">
        <v>45</v>
      </c>
      <c r="V5441">
        <f t="shared" si="757"/>
        <v>1</v>
      </c>
      <c r="W5441" s="3">
        <f t="shared" si="758"/>
        <v>2.1276595744680851E-2</v>
      </c>
      <c r="X5441">
        <v>22</v>
      </c>
      <c r="Y5441" s="4">
        <v>9.1999999999999993</v>
      </c>
      <c r="Z5441" s="4">
        <v>1.5</v>
      </c>
      <c r="AA5441" s="5">
        <v>48942.81</v>
      </c>
      <c r="AB5441" s="5">
        <f t="shared" si="759"/>
        <v>2202426.4500000002</v>
      </c>
      <c r="AC5441" s="5">
        <v>33235.949999999997</v>
      </c>
      <c r="AD5441" s="5">
        <f t="shared" si="760"/>
        <v>1562089.65</v>
      </c>
      <c r="AE5441" s="5">
        <v>104421.39</v>
      </c>
      <c r="AF5441" s="5">
        <v>32395.24</v>
      </c>
      <c r="AG5441" s="5">
        <v>8618.58</v>
      </c>
      <c r="AH5441" s="5">
        <v>2175</v>
      </c>
      <c r="AI5441" s="5">
        <v>4600</v>
      </c>
      <c r="AJ5441">
        <v>1</v>
      </c>
      <c r="AK5441" s="5">
        <v>14546</v>
      </c>
      <c r="AL5441" s="5">
        <v>1027.1099999999999</v>
      </c>
      <c r="AM5441" s="5">
        <v>33641.089999999997</v>
      </c>
      <c r="AN5441">
        <v>4</v>
      </c>
      <c r="AO5441">
        <v>5</v>
      </c>
      <c r="AP5441" t="str">
        <f t="shared" si="761"/>
        <v>No</v>
      </c>
      <c r="AQ5441">
        <v>3</v>
      </c>
      <c r="AR5441" s="5">
        <f t="shared" si="762"/>
        <v>1763514.06</v>
      </c>
      <c r="AS5441" s="5">
        <f t="shared" si="763"/>
        <v>438912.39</v>
      </c>
      <c r="AT5441" t="s">
        <v>59</v>
      </c>
      <c r="AU5441" t="s">
        <v>6189</v>
      </c>
      <c r="AV5441" t="s">
        <v>6190</v>
      </c>
      <c r="AW5441" t="s">
        <v>6183</v>
      </c>
      <c r="AX5441" t="s">
        <v>6177</v>
      </c>
      <c r="AY5441">
        <v>46</v>
      </c>
      <c r="AZ5441">
        <v>0</v>
      </c>
      <c r="BA5441">
        <v>11</v>
      </c>
      <c r="BB5441" t="s">
        <v>6198</v>
      </c>
      <c r="BC5441">
        <v>0</v>
      </c>
      <c r="BD5441">
        <v>1</v>
      </c>
      <c r="BE5441" t="s">
        <v>6188</v>
      </c>
      <c r="BF5441" t="s">
        <v>6170</v>
      </c>
      <c r="BG5441">
        <v>1</v>
      </c>
      <c r="BH5441" t="s">
        <v>6186</v>
      </c>
      <c r="BI5441">
        <v>46</v>
      </c>
      <c r="BJ5441" t="s">
        <v>6172</v>
      </c>
      <c r="BK5441">
        <v>0</v>
      </c>
      <c r="BL5441">
        <v>62</v>
      </c>
      <c r="BM5441" s="3">
        <f t="shared" si="764"/>
        <v>0.75806451612903225</v>
      </c>
    </row>
    <row r="5442" spans="1:65">
      <c r="A5442" t="s">
        <v>5583</v>
      </c>
      <c r="B5442" s="2">
        <v>45988</v>
      </c>
      <c r="C5442" t="s">
        <v>4641</v>
      </c>
      <c r="D5442" t="s">
        <v>5143</v>
      </c>
      <c r="E5442">
        <v>11</v>
      </c>
      <c r="F5442" t="s">
        <v>78</v>
      </c>
      <c r="G5442" t="s">
        <v>50</v>
      </c>
      <c r="H5442" t="s">
        <v>181</v>
      </c>
      <c r="I5442" t="s">
        <v>64</v>
      </c>
      <c r="J5442" t="s">
        <v>53</v>
      </c>
      <c r="K5442" t="s">
        <v>75</v>
      </c>
      <c r="L5442" t="s">
        <v>55</v>
      </c>
      <c r="M5442" t="s">
        <v>56</v>
      </c>
      <c r="N5442" t="s">
        <v>109</v>
      </c>
      <c r="O5442" t="s">
        <v>70</v>
      </c>
      <c r="P5442">
        <v>55</v>
      </c>
      <c r="Q5442">
        <v>57</v>
      </c>
      <c r="R5442">
        <v>54</v>
      </c>
      <c r="S5442">
        <v>1</v>
      </c>
      <c r="T5442">
        <f t="shared" ref="T5442:T5505" si="765">R5442-S5442</f>
        <v>53</v>
      </c>
      <c r="U5442">
        <v>53</v>
      </c>
      <c r="V5442">
        <f t="shared" ref="V5442:V5505" si="766">T5442-U5442</f>
        <v>0</v>
      </c>
      <c r="W5442" s="3">
        <f t="shared" ref="W5442:W5505" si="767">IFERROR(S5442/R5442,0)</f>
        <v>1.8518518518518517E-2</v>
      </c>
      <c r="X5442">
        <v>32</v>
      </c>
      <c r="Y5442" s="4">
        <v>4.5</v>
      </c>
      <c r="Z5442" s="4">
        <v>1</v>
      </c>
      <c r="AA5442" s="5">
        <v>36117.599999999999</v>
      </c>
      <c r="AB5442" s="5">
        <f t="shared" ref="AB5442:AB5505" si="768">ROUND(U5442*AA5442,2)</f>
        <v>1914232.8</v>
      </c>
      <c r="AC5442" s="5">
        <v>23477.86</v>
      </c>
      <c r="AD5442" s="5">
        <f t="shared" ref="AD5442:AD5505" si="769">ROUND(R5442*AC5442,2)</f>
        <v>1267804.44</v>
      </c>
      <c r="AE5442" s="5">
        <v>87937.09</v>
      </c>
      <c r="AF5442" s="5">
        <v>25976.67</v>
      </c>
      <c r="AG5442" s="5">
        <v>10786.66</v>
      </c>
      <c r="AH5442" s="5">
        <v>1450</v>
      </c>
      <c r="AI5442" s="5">
        <v>3200</v>
      </c>
      <c r="AJ5442">
        <v>0</v>
      </c>
      <c r="AK5442" s="5">
        <v>0</v>
      </c>
      <c r="AL5442" s="5">
        <v>0</v>
      </c>
      <c r="AM5442" s="5">
        <v>77490.679999999993</v>
      </c>
      <c r="AN5442">
        <v>8</v>
      </c>
      <c r="AO5442">
        <v>8</v>
      </c>
      <c r="AP5442" t="str">
        <f t="shared" ref="AP5442:AP5505" si="770">IF(AO5442&lt;=AN5442,"Yes","No")</f>
        <v>Yes</v>
      </c>
      <c r="AQ5442">
        <v>1</v>
      </c>
      <c r="AR5442" s="5">
        <f t="shared" ref="AR5442:AR5505" si="771">ROUND(SUM(AD5442:AI5442)+SUM(AK5442:AM5442),2)</f>
        <v>1474645.54</v>
      </c>
      <c r="AS5442" s="5">
        <f t="shared" ref="AS5442:AS5505" si="772">ROUND(AB5442-AR5442,2)</f>
        <v>439587.26</v>
      </c>
      <c r="AT5442" t="s">
        <v>59</v>
      </c>
      <c r="AU5442" t="s">
        <v>6164</v>
      </c>
      <c r="AV5442" t="s">
        <v>6165</v>
      </c>
      <c r="AW5442" t="s">
        <v>6166</v>
      </c>
      <c r="AX5442" t="s">
        <v>6167</v>
      </c>
      <c r="AY5442">
        <v>61</v>
      </c>
      <c r="AZ5442">
        <v>3</v>
      </c>
      <c r="BA5442">
        <v>0</v>
      </c>
      <c r="BB5442" t="s">
        <v>6168</v>
      </c>
      <c r="BC5442">
        <v>0</v>
      </c>
      <c r="BD5442">
        <v>0</v>
      </c>
      <c r="BE5442" t="s">
        <v>6169</v>
      </c>
      <c r="BF5442" t="s">
        <v>6170</v>
      </c>
      <c r="BG5442">
        <v>1</v>
      </c>
      <c r="BH5442" t="s">
        <v>6179</v>
      </c>
      <c r="BI5442">
        <v>47</v>
      </c>
      <c r="BJ5442" t="s">
        <v>6172</v>
      </c>
      <c r="BK5442">
        <v>0</v>
      </c>
      <c r="BL5442">
        <v>74</v>
      </c>
      <c r="BM5442" s="3">
        <f t="shared" ref="BM5442:BM5505" si="773">IFERROR(R5442/BL5442,0)</f>
        <v>0.72972972972972971</v>
      </c>
    </row>
    <row r="5443" spans="1:65">
      <c r="A5443" t="s">
        <v>5584</v>
      </c>
      <c r="B5443" s="2">
        <v>45988</v>
      </c>
      <c r="C5443" t="s">
        <v>4641</v>
      </c>
      <c r="D5443" t="s">
        <v>5143</v>
      </c>
      <c r="E5443">
        <v>11</v>
      </c>
      <c r="F5443" t="s">
        <v>49</v>
      </c>
      <c r="G5443" t="s">
        <v>62</v>
      </c>
      <c r="H5443" t="s">
        <v>226</v>
      </c>
      <c r="I5443" t="s">
        <v>74</v>
      </c>
      <c r="J5443" t="s">
        <v>53</v>
      </c>
      <c r="K5443" t="s">
        <v>75</v>
      </c>
      <c r="L5443" t="s">
        <v>87</v>
      </c>
      <c r="M5443" t="s">
        <v>56</v>
      </c>
      <c r="N5443" t="s">
        <v>69</v>
      </c>
      <c r="O5443" t="s">
        <v>70</v>
      </c>
      <c r="P5443">
        <v>58</v>
      </c>
      <c r="Q5443">
        <v>59</v>
      </c>
      <c r="R5443">
        <v>56</v>
      </c>
      <c r="S5443">
        <v>1</v>
      </c>
      <c r="T5443">
        <f t="shared" si="765"/>
        <v>55</v>
      </c>
      <c r="U5443">
        <v>55</v>
      </c>
      <c r="V5443">
        <f t="shared" si="766"/>
        <v>0</v>
      </c>
      <c r="W5443" s="3">
        <f t="shared" si="767"/>
        <v>1.7857142857142856E-2</v>
      </c>
      <c r="X5443">
        <v>41</v>
      </c>
      <c r="Y5443" s="4">
        <v>1.1000000000000001</v>
      </c>
      <c r="Z5443" s="4">
        <v>0.9</v>
      </c>
      <c r="AA5443" s="5">
        <v>36383.9</v>
      </c>
      <c r="AB5443" s="5">
        <f t="shared" si="768"/>
        <v>2001114.5</v>
      </c>
      <c r="AC5443" s="5">
        <v>24235.11</v>
      </c>
      <c r="AD5443" s="5">
        <f t="shared" si="769"/>
        <v>1357166.16</v>
      </c>
      <c r="AE5443" s="5">
        <v>95508.28</v>
      </c>
      <c r="AF5443" s="5">
        <v>26929.16</v>
      </c>
      <c r="AG5443" s="5">
        <v>10323.4</v>
      </c>
      <c r="AH5443" s="5">
        <v>1305</v>
      </c>
      <c r="AI5443" s="5">
        <v>3200</v>
      </c>
      <c r="AJ5443">
        <v>0</v>
      </c>
      <c r="AK5443" s="5">
        <v>0</v>
      </c>
      <c r="AL5443" s="5">
        <v>0</v>
      </c>
      <c r="AM5443" s="5">
        <v>33635.230000000003</v>
      </c>
      <c r="AN5443">
        <v>4</v>
      </c>
      <c r="AO5443">
        <v>3</v>
      </c>
      <c r="AP5443" t="str">
        <f t="shared" si="770"/>
        <v>Yes</v>
      </c>
      <c r="AQ5443">
        <v>1</v>
      </c>
      <c r="AR5443" s="5">
        <f t="shared" si="771"/>
        <v>1528067.23</v>
      </c>
      <c r="AS5443" s="5">
        <f t="shared" si="772"/>
        <v>473047.27</v>
      </c>
      <c r="AT5443" t="s">
        <v>59</v>
      </c>
      <c r="AU5443" t="s">
        <v>6164</v>
      </c>
      <c r="AV5443" t="s">
        <v>6165</v>
      </c>
      <c r="AW5443" t="s">
        <v>6166</v>
      </c>
      <c r="AX5443" t="s">
        <v>6167</v>
      </c>
      <c r="AY5443">
        <v>60</v>
      </c>
      <c r="AZ5443">
        <v>0</v>
      </c>
      <c r="BA5443">
        <v>0</v>
      </c>
      <c r="BB5443" t="s">
        <v>6168</v>
      </c>
      <c r="BC5443">
        <v>0</v>
      </c>
      <c r="BD5443">
        <v>0</v>
      </c>
      <c r="BE5443" t="s">
        <v>6169</v>
      </c>
      <c r="BF5443" t="s">
        <v>6170</v>
      </c>
      <c r="BG5443">
        <v>0</v>
      </c>
      <c r="BH5443" t="s">
        <v>6171</v>
      </c>
      <c r="BI5443">
        <v>22</v>
      </c>
      <c r="BJ5443" t="s">
        <v>6172</v>
      </c>
      <c r="BK5443">
        <v>0</v>
      </c>
      <c r="BL5443">
        <v>72</v>
      </c>
      <c r="BM5443" s="3">
        <f t="shared" si="773"/>
        <v>0.77777777777777779</v>
      </c>
    </row>
    <row r="5444" spans="1:65">
      <c r="A5444" t="s">
        <v>5585</v>
      </c>
      <c r="B5444" s="2">
        <v>45988</v>
      </c>
      <c r="C5444" t="s">
        <v>4641</v>
      </c>
      <c r="D5444" t="s">
        <v>5143</v>
      </c>
      <c r="E5444">
        <v>11</v>
      </c>
      <c r="F5444" t="s">
        <v>49</v>
      </c>
      <c r="G5444" t="s">
        <v>50</v>
      </c>
      <c r="H5444" t="s">
        <v>89</v>
      </c>
      <c r="I5444" t="s">
        <v>52</v>
      </c>
      <c r="J5444" t="s">
        <v>53</v>
      </c>
      <c r="K5444" t="s">
        <v>75</v>
      </c>
      <c r="L5444" t="s">
        <v>67</v>
      </c>
      <c r="M5444" t="s">
        <v>68</v>
      </c>
      <c r="N5444" t="s">
        <v>57</v>
      </c>
      <c r="O5444" t="s">
        <v>82</v>
      </c>
      <c r="P5444">
        <v>59</v>
      </c>
      <c r="Q5444">
        <v>60</v>
      </c>
      <c r="R5444">
        <v>60</v>
      </c>
      <c r="S5444">
        <v>5</v>
      </c>
      <c r="T5444">
        <f t="shared" si="765"/>
        <v>55</v>
      </c>
      <c r="U5444">
        <v>55</v>
      </c>
      <c r="V5444">
        <f t="shared" si="766"/>
        <v>0</v>
      </c>
      <c r="W5444" s="3">
        <f t="shared" si="767"/>
        <v>8.3333333333333329E-2</v>
      </c>
      <c r="X5444">
        <v>45</v>
      </c>
      <c r="Y5444" s="4">
        <v>6.4</v>
      </c>
      <c r="Z5444" s="4">
        <v>2.4</v>
      </c>
      <c r="AA5444" s="5">
        <v>36432.910000000003</v>
      </c>
      <c r="AB5444" s="5">
        <f t="shared" si="768"/>
        <v>2003810.05</v>
      </c>
      <c r="AC5444" s="5">
        <v>21976.27</v>
      </c>
      <c r="AD5444" s="5">
        <f t="shared" si="769"/>
        <v>1318576.2</v>
      </c>
      <c r="AE5444" s="5">
        <v>108398.51</v>
      </c>
      <c r="AF5444" s="5">
        <v>29254.95</v>
      </c>
      <c r="AG5444" s="5">
        <v>10472.799999999999</v>
      </c>
      <c r="AH5444" s="5">
        <v>3480</v>
      </c>
      <c r="AI5444" s="5">
        <v>19253.509999999998</v>
      </c>
      <c r="AJ5444">
        <v>2</v>
      </c>
      <c r="AK5444" s="5">
        <v>17054.189999999999</v>
      </c>
      <c r="AL5444" s="5">
        <v>0</v>
      </c>
      <c r="AM5444" s="5">
        <v>46421.4</v>
      </c>
      <c r="AN5444">
        <v>4</v>
      </c>
      <c r="AO5444">
        <v>7</v>
      </c>
      <c r="AP5444" t="str">
        <f t="shared" si="770"/>
        <v>No</v>
      </c>
      <c r="AQ5444">
        <v>3</v>
      </c>
      <c r="AR5444" s="5">
        <f t="shared" si="771"/>
        <v>1552911.56</v>
      </c>
      <c r="AS5444" s="5">
        <f t="shared" si="772"/>
        <v>450898.49</v>
      </c>
      <c r="AT5444" t="s">
        <v>1641</v>
      </c>
      <c r="AU5444" t="s">
        <v>6199</v>
      </c>
      <c r="AV5444" t="s">
        <v>6200</v>
      </c>
      <c r="AW5444" t="s">
        <v>6175</v>
      </c>
      <c r="AX5444" t="s">
        <v>6184</v>
      </c>
      <c r="AY5444">
        <v>62</v>
      </c>
      <c r="AZ5444">
        <v>2</v>
      </c>
      <c r="BA5444">
        <v>0</v>
      </c>
      <c r="BB5444" t="s">
        <v>6168</v>
      </c>
      <c r="BC5444">
        <v>1</v>
      </c>
      <c r="BD5444">
        <v>2</v>
      </c>
      <c r="BE5444" t="s">
        <v>6219</v>
      </c>
      <c r="BF5444" t="s">
        <v>6210</v>
      </c>
      <c r="BG5444">
        <v>2</v>
      </c>
      <c r="BH5444" t="s">
        <v>6206</v>
      </c>
      <c r="BI5444">
        <v>60</v>
      </c>
      <c r="BJ5444" t="s">
        <v>6187</v>
      </c>
      <c r="BK5444">
        <v>0</v>
      </c>
      <c r="BL5444">
        <v>72</v>
      </c>
      <c r="BM5444" s="3">
        <f t="shared" si="773"/>
        <v>0.83333333333333337</v>
      </c>
    </row>
    <row r="5445" spans="1:65">
      <c r="A5445" t="s">
        <v>5586</v>
      </c>
      <c r="B5445" s="2">
        <v>45988</v>
      </c>
      <c r="C5445" t="s">
        <v>4641</v>
      </c>
      <c r="D5445" t="s">
        <v>5143</v>
      </c>
      <c r="E5445">
        <v>11</v>
      </c>
      <c r="F5445" t="s">
        <v>78</v>
      </c>
      <c r="G5445" t="s">
        <v>50</v>
      </c>
      <c r="H5445" t="s">
        <v>185</v>
      </c>
      <c r="I5445" t="s">
        <v>74</v>
      </c>
      <c r="J5445" t="s">
        <v>53</v>
      </c>
      <c r="K5445" t="s">
        <v>75</v>
      </c>
      <c r="L5445" t="s">
        <v>67</v>
      </c>
      <c r="M5445" t="s">
        <v>56</v>
      </c>
      <c r="N5445" t="s">
        <v>69</v>
      </c>
      <c r="O5445" t="s">
        <v>82</v>
      </c>
      <c r="P5445">
        <v>60</v>
      </c>
      <c r="Q5445">
        <v>64</v>
      </c>
      <c r="R5445">
        <v>62</v>
      </c>
      <c r="S5445">
        <v>2</v>
      </c>
      <c r="T5445">
        <f t="shared" si="765"/>
        <v>60</v>
      </c>
      <c r="U5445">
        <v>59</v>
      </c>
      <c r="V5445">
        <f t="shared" si="766"/>
        <v>1</v>
      </c>
      <c r="W5445" s="3">
        <f t="shared" si="767"/>
        <v>3.2258064516129031E-2</v>
      </c>
      <c r="X5445">
        <v>42</v>
      </c>
      <c r="Y5445" s="4">
        <v>8.1999999999999993</v>
      </c>
      <c r="Z5445" s="4">
        <v>1.9</v>
      </c>
      <c r="AA5445" s="5">
        <v>35770.21</v>
      </c>
      <c r="AB5445" s="5">
        <f t="shared" si="768"/>
        <v>2110442.39</v>
      </c>
      <c r="AC5445" s="5">
        <v>23011</v>
      </c>
      <c r="AD5445" s="5">
        <f t="shared" si="769"/>
        <v>1426682</v>
      </c>
      <c r="AE5445" s="5">
        <v>107052.04</v>
      </c>
      <c r="AF5445" s="5">
        <v>31433.200000000001</v>
      </c>
      <c r="AG5445" s="5">
        <v>11371.91</v>
      </c>
      <c r="AH5445" s="5">
        <v>2755</v>
      </c>
      <c r="AI5445" s="5">
        <v>6400</v>
      </c>
      <c r="AJ5445">
        <v>0</v>
      </c>
      <c r="AK5445" s="5">
        <v>0</v>
      </c>
      <c r="AL5445" s="5">
        <v>638.29</v>
      </c>
      <c r="AM5445" s="5">
        <v>40357.08</v>
      </c>
      <c r="AN5445">
        <v>4</v>
      </c>
      <c r="AO5445">
        <v>4</v>
      </c>
      <c r="AP5445" t="str">
        <f t="shared" si="770"/>
        <v>Yes</v>
      </c>
      <c r="AQ5445">
        <v>1</v>
      </c>
      <c r="AR5445" s="5">
        <f t="shared" si="771"/>
        <v>1626689.52</v>
      </c>
      <c r="AS5445" s="5">
        <f t="shared" si="772"/>
        <v>483752.87</v>
      </c>
      <c r="AT5445" t="s">
        <v>59</v>
      </c>
      <c r="AU5445" t="s">
        <v>6164</v>
      </c>
      <c r="AV5445" t="s">
        <v>6165</v>
      </c>
      <c r="AW5445" t="s">
        <v>6166</v>
      </c>
      <c r="AX5445" t="s">
        <v>6177</v>
      </c>
      <c r="AY5445">
        <v>61</v>
      </c>
      <c r="AZ5445">
        <v>1</v>
      </c>
      <c r="BA5445">
        <v>16</v>
      </c>
      <c r="BB5445" t="s">
        <v>6180</v>
      </c>
      <c r="BC5445">
        <v>0</v>
      </c>
      <c r="BD5445">
        <v>0</v>
      </c>
      <c r="BE5445" t="s">
        <v>6169</v>
      </c>
      <c r="BF5445" t="s">
        <v>6170</v>
      </c>
      <c r="BG5445">
        <v>0</v>
      </c>
      <c r="BH5445" t="s">
        <v>6171</v>
      </c>
      <c r="BI5445">
        <v>28</v>
      </c>
      <c r="BJ5445" t="s">
        <v>6172</v>
      </c>
      <c r="BK5445">
        <v>0</v>
      </c>
      <c r="BL5445">
        <v>70</v>
      </c>
      <c r="BM5445" s="3">
        <f t="shared" si="773"/>
        <v>0.88571428571428568</v>
      </c>
    </row>
    <row r="5446" spans="1:65">
      <c r="A5446" t="s">
        <v>5587</v>
      </c>
      <c r="B5446" s="2">
        <v>45988</v>
      </c>
      <c r="C5446" t="s">
        <v>4641</v>
      </c>
      <c r="D5446" t="s">
        <v>5143</v>
      </c>
      <c r="E5446">
        <v>11</v>
      </c>
      <c r="F5446" t="s">
        <v>72</v>
      </c>
      <c r="G5446" t="s">
        <v>50</v>
      </c>
      <c r="H5446" t="s">
        <v>138</v>
      </c>
      <c r="I5446" t="s">
        <v>52</v>
      </c>
      <c r="J5446" t="s">
        <v>81</v>
      </c>
      <c r="K5446" t="s">
        <v>66</v>
      </c>
      <c r="L5446" t="s">
        <v>92</v>
      </c>
      <c r="M5446" t="s">
        <v>56</v>
      </c>
      <c r="N5446" t="s">
        <v>69</v>
      </c>
      <c r="O5446" t="s">
        <v>82</v>
      </c>
      <c r="P5446">
        <v>43</v>
      </c>
      <c r="Q5446">
        <v>44</v>
      </c>
      <c r="R5446">
        <v>45</v>
      </c>
      <c r="S5446">
        <v>1</v>
      </c>
      <c r="T5446">
        <f t="shared" si="765"/>
        <v>44</v>
      </c>
      <c r="U5446">
        <v>43</v>
      </c>
      <c r="V5446">
        <f t="shared" si="766"/>
        <v>1</v>
      </c>
      <c r="W5446" s="3">
        <f t="shared" si="767"/>
        <v>2.2222222222222223E-2</v>
      </c>
      <c r="X5446">
        <v>26</v>
      </c>
      <c r="Y5446" s="4">
        <v>7.5</v>
      </c>
      <c r="Z5446" s="4">
        <v>2</v>
      </c>
      <c r="AA5446" s="5">
        <v>73052.69</v>
      </c>
      <c r="AB5446" s="5">
        <f t="shared" si="768"/>
        <v>3141265.67</v>
      </c>
      <c r="AC5446" s="5">
        <v>53596.25</v>
      </c>
      <c r="AD5446" s="5">
        <f t="shared" si="769"/>
        <v>2411831.25</v>
      </c>
      <c r="AE5446" s="5">
        <v>143284.43</v>
      </c>
      <c r="AF5446" s="5">
        <v>38587.06</v>
      </c>
      <c r="AG5446" s="5">
        <v>9273.99</v>
      </c>
      <c r="AH5446" s="5">
        <v>2900</v>
      </c>
      <c r="AI5446" s="5">
        <v>6800</v>
      </c>
      <c r="AJ5446">
        <v>0</v>
      </c>
      <c r="AK5446" s="5">
        <v>0</v>
      </c>
      <c r="AL5446" s="5">
        <v>1492.89</v>
      </c>
      <c r="AM5446" s="5">
        <v>34573.160000000003</v>
      </c>
      <c r="AN5446">
        <v>4</v>
      </c>
      <c r="AO5446">
        <v>6</v>
      </c>
      <c r="AP5446" t="str">
        <f t="shared" si="770"/>
        <v>No</v>
      </c>
      <c r="AQ5446">
        <v>1</v>
      </c>
      <c r="AR5446" s="5">
        <f t="shared" si="771"/>
        <v>2648742.7799999998</v>
      </c>
      <c r="AS5446" s="5">
        <f t="shared" si="772"/>
        <v>492522.89</v>
      </c>
      <c r="AT5446" t="s">
        <v>59</v>
      </c>
      <c r="AU5446" t="s">
        <v>6164</v>
      </c>
      <c r="AV5446" t="s">
        <v>6165</v>
      </c>
      <c r="AW5446" t="s">
        <v>6166</v>
      </c>
      <c r="AX5446" t="s">
        <v>6184</v>
      </c>
      <c r="AY5446">
        <v>45</v>
      </c>
      <c r="AZ5446">
        <v>0</v>
      </c>
      <c r="BA5446">
        <v>13</v>
      </c>
      <c r="BB5446" t="s">
        <v>6180</v>
      </c>
      <c r="BC5446">
        <v>0</v>
      </c>
      <c r="BD5446">
        <v>2</v>
      </c>
      <c r="BE5446" t="s">
        <v>6188</v>
      </c>
      <c r="BF5446" t="s">
        <v>6170</v>
      </c>
      <c r="BG5446">
        <v>0</v>
      </c>
      <c r="BH5446" t="s">
        <v>6171</v>
      </c>
      <c r="BI5446">
        <v>45</v>
      </c>
      <c r="BJ5446" t="s">
        <v>6172</v>
      </c>
      <c r="BK5446">
        <v>0</v>
      </c>
      <c r="BL5446">
        <v>49</v>
      </c>
      <c r="BM5446" s="3">
        <f t="shared" si="773"/>
        <v>0.91836734693877553</v>
      </c>
    </row>
    <row r="5447" spans="1:65">
      <c r="A5447" t="s">
        <v>5588</v>
      </c>
      <c r="B5447" s="2">
        <v>45988</v>
      </c>
      <c r="C5447" t="s">
        <v>4641</v>
      </c>
      <c r="D5447" t="s">
        <v>5143</v>
      </c>
      <c r="E5447">
        <v>11</v>
      </c>
      <c r="F5447" t="s">
        <v>78</v>
      </c>
      <c r="G5447" t="s">
        <v>62</v>
      </c>
      <c r="H5447" t="s">
        <v>190</v>
      </c>
      <c r="I5447" t="s">
        <v>74</v>
      </c>
      <c r="J5447" t="s">
        <v>81</v>
      </c>
      <c r="K5447" t="s">
        <v>54</v>
      </c>
      <c r="L5447" t="s">
        <v>87</v>
      </c>
      <c r="M5447" t="s">
        <v>68</v>
      </c>
      <c r="N5447" t="s">
        <v>76</v>
      </c>
      <c r="O5447" t="s">
        <v>58</v>
      </c>
      <c r="P5447">
        <v>32</v>
      </c>
      <c r="Q5447">
        <v>32</v>
      </c>
      <c r="R5447">
        <v>32</v>
      </c>
      <c r="S5447">
        <v>1</v>
      </c>
      <c r="T5447">
        <f t="shared" si="765"/>
        <v>31</v>
      </c>
      <c r="U5447">
        <v>31</v>
      </c>
      <c r="V5447">
        <f t="shared" si="766"/>
        <v>0</v>
      </c>
      <c r="W5447" s="3">
        <f t="shared" si="767"/>
        <v>3.125E-2</v>
      </c>
      <c r="X5447">
        <v>38</v>
      </c>
      <c r="Y5447" s="4">
        <v>4</v>
      </c>
      <c r="Z5447" s="4">
        <v>1.4</v>
      </c>
      <c r="AA5447" s="5">
        <v>84828.51</v>
      </c>
      <c r="AB5447" s="5">
        <f t="shared" si="768"/>
        <v>2629683.81</v>
      </c>
      <c r="AC5447" s="5">
        <v>51700.32</v>
      </c>
      <c r="AD5447" s="5">
        <f t="shared" si="769"/>
        <v>1654410.24</v>
      </c>
      <c r="AE5447" s="5">
        <v>97825.41</v>
      </c>
      <c r="AF5447" s="5">
        <v>31056.43</v>
      </c>
      <c r="AG5447" s="5">
        <v>11163.04</v>
      </c>
      <c r="AH5447" s="5">
        <v>2030</v>
      </c>
      <c r="AI5447" s="5">
        <v>6800</v>
      </c>
      <c r="AJ5447">
        <v>0</v>
      </c>
      <c r="AK5447" s="5">
        <v>0</v>
      </c>
      <c r="AL5447" s="5">
        <v>0</v>
      </c>
      <c r="AM5447" s="5">
        <v>19878.95</v>
      </c>
      <c r="AN5447">
        <v>4</v>
      </c>
      <c r="AO5447">
        <v>3</v>
      </c>
      <c r="AP5447" t="str">
        <f t="shared" si="770"/>
        <v>Yes</v>
      </c>
      <c r="AQ5447">
        <v>0</v>
      </c>
      <c r="AR5447" s="5">
        <f t="shared" si="771"/>
        <v>1823164.07</v>
      </c>
      <c r="AS5447" s="5">
        <f t="shared" si="772"/>
        <v>806519.74</v>
      </c>
      <c r="AT5447" t="s">
        <v>116</v>
      </c>
      <c r="AU5447" t="s">
        <v>6164</v>
      </c>
      <c r="AV5447" t="s">
        <v>6165</v>
      </c>
      <c r="AW5447" t="s">
        <v>6166</v>
      </c>
      <c r="AX5447" t="s">
        <v>6184</v>
      </c>
      <c r="AY5447">
        <v>34</v>
      </c>
      <c r="AZ5447">
        <v>2</v>
      </c>
      <c r="BA5447">
        <v>0</v>
      </c>
      <c r="BB5447" t="s">
        <v>6168</v>
      </c>
      <c r="BC5447">
        <v>0</v>
      </c>
      <c r="BD5447">
        <v>0</v>
      </c>
      <c r="BE5447" t="s">
        <v>6169</v>
      </c>
      <c r="BF5447" t="s">
        <v>6170</v>
      </c>
      <c r="BG5447">
        <v>0</v>
      </c>
      <c r="BH5447" t="s">
        <v>6171</v>
      </c>
      <c r="BI5447">
        <v>39</v>
      </c>
      <c r="BJ5447" t="s">
        <v>6172</v>
      </c>
      <c r="BK5447">
        <v>0</v>
      </c>
      <c r="BL5447">
        <v>52</v>
      </c>
      <c r="BM5447" s="3">
        <f t="shared" si="773"/>
        <v>0.61538461538461542</v>
      </c>
    </row>
    <row r="5448" spans="1:65">
      <c r="A5448" t="s">
        <v>5589</v>
      </c>
      <c r="B5448" s="2">
        <v>45989</v>
      </c>
      <c r="C5448" t="s">
        <v>4641</v>
      </c>
      <c r="D5448" t="s">
        <v>5143</v>
      </c>
      <c r="E5448">
        <v>11</v>
      </c>
      <c r="F5448" t="s">
        <v>49</v>
      </c>
      <c r="G5448" t="s">
        <v>50</v>
      </c>
      <c r="H5448" t="s">
        <v>89</v>
      </c>
      <c r="I5448" t="s">
        <v>64</v>
      </c>
      <c r="J5448" t="s">
        <v>81</v>
      </c>
      <c r="K5448" t="s">
        <v>75</v>
      </c>
      <c r="L5448" t="s">
        <v>92</v>
      </c>
      <c r="M5448" t="s">
        <v>68</v>
      </c>
      <c r="N5448" t="s">
        <v>57</v>
      </c>
      <c r="O5448" t="s">
        <v>58</v>
      </c>
      <c r="P5448">
        <v>24</v>
      </c>
      <c r="Q5448">
        <v>40</v>
      </c>
      <c r="R5448">
        <v>38</v>
      </c>
      <c r="S5448">
        <v>1</v>
      </c>
      <c r="T5448">
        <f t="shared" si="765"/>
        <v>37</v>
      </c>
      <c r="U5448">
        <v>19</v>
      </c>
      <c r="V5448">
        <f t="shared" si="766"/>
        <v>18</v>
      </c>
      <c r="W5448" s="3">
        <f t="shared" si="767"/>
        <v>2.6315789473684209E-2</v>
      </c>
      <c r="X5448">
        <v>33</v>
      </c>
      <c r="Y5448" s="4">
        <v>7.2</v>
      </c>
      <c r="Z5448" s="4">
        <v>1.9</v>
      </c>
      <c r="AA5448" s="5">
        <v>78957.86</v>
      </c>
      <c r="AB5448" s="5">
        <f t="shared" si="768"/>
        <v>1500199.34</v>
      </c>
      <c r="AC5448" s="5">
        <v>51077.8</v>
      </c>
      <c r="AD5448" s="5">
        <f t="shared" si="769"/>
        <v>1940956.4</v>
      </c>
      <c r="AE5448" s="5">
        <v>112774.42</v>
      </c>
      <c r="AF5448" s="5">
        <v>35265.81</v>
      </c>
      <c r="AG5448" s="5">
        <v>10180.379999999999</v>
      </c>
      <c r="AH5448" s="5">
        <v>2755</v>
      </c>
      <c r="AI5448" s="5">
        <v>6800</v>
      </c>
      <c r="AJ5448">
        <v>0</v>
      </c>
      <c r="AK5448" s="5">
        <v>0</v>
      </c>
      <c r="AL5448" s="5">
        <v>27759.360000000001</v>
      </c>
      <c r="AM5448" s="5">
        <v>12730.3</v>
      </c>
      <c r="AN5448">
        <v>4</v>
      </c>
      <c r="AO5448">
        <v>3</v>
      </c>
      <c r="AP5448" t="str">
        <f t="shared" si="770"/>
        <v>Yes</v>
      </c>
      <c r="AQ5448">
        <v>1</v>
      </c>
      <c r="AR5448" s="5">
        <f t="shared" si="771"/>
        <v>2149221.67</v>
      </c>
      <c r="AS5448" s="5">
        <f t="shared" si="772"/>
        <v>-649022.32999999996</v>
      </c>
      <c r="AT5448" t="s">
        <v>59</v>
      </c>
      <c r="AU5448" t="s">
        <v>6164</v>
      </c>
      <c r="AV5448" t="s">
        <v>6165</v>
      </c>
      <c r="AW5448" t="s">
        <v>6166</v>
      </c>
      <c r="AX5448" t="s">
        <v>6167</v>
      </c>
      <c r="AY5448">
        <v>32</v>
      </c>
      <c r="AZ5448">
        <v>3</v>
      </c>
      <c r="BA5448">
        <v>61</v>
      </c>
      <c r="BB5448" t="s">
        <v>6180</v>
      </c>
      <c r="BC5448">
        <v>0</v>
      </c>
      <c r="BD5448">
        <v>0</v>
      </c>
      <c r="BE5448" t="s">
        <v>6169</v>
      </c>
      <c r="BF5448" t="s">
        <v>6170</v>
      </c>
      <c r="BG5448">
        <v>1</v>
      </c>
      <c r="BH5448" t="s">
        <v>6186</v>
      </c>
      <c r="BI5448">
        <v>47</v>
      </c>
      <c r="BJ5448" t="s">
        <v>6172</v>
      </c>
      <c r="BK5448">
        <v>0</v>
      </c>
      <c r="BL5448">
        <v>51</v>
      </c>
      <c r="BM5448" s="3">
        <f t="shared" si="773"/>
        <v>0.74509803921568629</v>
      </c>
    </row>
    <row r="5449" spans="1:65">
      <c r="A5449" t="s">
        <v>5590</v>
      </c>
      <c r="B5449" s="2">
        <v>45989</v>
      </c>
      <c r="C5449" t="s">
        <v>4641</v>
      </c>
      <c r="D5449" t="s">
        <v>5143</v>
      </c>
      <c r="E5449">
        <v>11</v>
      </c>
      <c r="F5449" t="s">
        <v>49</v>
      </c>
      <c r="G5449" t="s">
        <v>50</v>
      </c>
      <c r="H5449" t="s">
        <v>108</v>
      </c>
      <c r="I5449" t="s">
        <v>52</v>
      </c>
      <c r="J5449" t="s">
        <v>81</v>
      </c>
      <c r="K5449" t="s">
        <v>54</v>
      </c>
      <c r="L5449" t="s">
        <v>87</v>
      </c>
      <c r="M5449" t="s">
        <v>56</v>
      </c>
      <c r="N5449" t="s">
        <v>94</v>
      </c>
      <c r="O5449" t="s">
        <v>70</v>
      </c>
      <c r="P5449">
        <v>34</v>
      </c>
      <c r="Q5449">
        <v>34</v>
      </c>
      <c r="R5449">
        <v>33</v>
      </c>
      <c r="S5449">
        <v>1</v>
      </c>
      <c r="T5449">
        <f t="shared" si="765"/>
        <v>32</v>
      </c>
      <c r="U5449">
        <v>32</v>
      </c>
      <c r="V5449">
        <f t="shared" si="766"/>
        <v>0</v>
      </c>
      <c r="W5449" s="3">
        <f t="shared" si="767"/>
        <v>3.0303030303030304E-2</v>
      </c>
      <c r="X5449">
        <v>49</v>
      </c>
      <c r="Y5449" s="4">
        <v>0.8</v>
      </c>
      <c r="Z5449" s="4">
        <v>1.1000000000000001</v>
      </c>
      <c r="AA5449" s="5">
        <v>84343.25</v>
      </c>
      <c r="AB5449" s="5">
        <f t="shared" si="768"/>
        <v>2698984</v>
      </c>
      <c r="AC5449" s="5">
        <v>54335.15</v>
      </c>
      <c r="AD5449" s="5">
        <f t="shared" si="769"/>
        <v>1793059.95</v>
      </c>
      <c r="AE5449" s="5">
        <v>103919.11</v>
      </c>
      <c r="AF5449" s="5">
        <v>31968.28</v>
      </c>
      <c r="AG5449" s="5">
        <v>10941.28</v>
      </c>
      <c r="AH5449" s="5">
        <v>1595</v>
      </c>
      <c r="AI5449" s="5">
        <v>6800</v>
      </c>
      <c r="AJ5449">
        <v>0</v>
      </c>
      <c r="AK5449" s="5">
        <v>0</v>
      </c>
      <c r="AL5449" s="5">
        <v>0</v>
      </c>
      <c r="AM5449" s="5">
        <v>21810.55</v>
      </c>
      <c r="AN5449">
        <v>4</v>
      </c>
      <c r="AO5449">
        <v>2</v>
      </c>
      <c r="AP5449" t="str">
        <f t="shared" si="770"/>
        <v>Yes</v>
      </c>
      <c r="AQ5449">
        <v>1</v>
      </c>
      <c r="AR5449" s="5">
        <f t="shared" si="771"/>
        <v>1970094.17</v>
      </c>
      <c r="AS5449" s="5">
        <f t="shared" si="772"/>
        <v>728889.83</v>
      </c>
      <c r="AT5449" t="s">
        <v>59</v>
      </c>
      <c r="AU5449" t="s">
        <v>6164</v>
      </c>
      <c r="AV5449" t="s">
        <v>6165</v>
      </c>
      <c r="AW5449" t="s">
        <v>6166</v>
      </c>
      <c r="AX5449" t="s">
        <v>6167</v>
      </c>
      <c r="AY5449">
        <v>37</v>
      </c>
      <c r="AZ5449">
        <v>0</v>
      </c>
      <c r="BA5449">
        <v>0</v>
      </c>
      <c r="BB5449" t="s">
        <v>6168</v>
      </c>
      <c r="BC5449">
        <v>0</v>
      </c>
      <c r="BD5449">
        <v>0</v>
      </c>
      <c r="BE5449" t="s">
        <v>6169</v>
      </c>
      <c r="BF5449" t="s">
        <v>6170</v>
      </c>
      <c r="BG5449">
        <v>1</v>
      </c>
      <c r="BH5449" t="s">
        <v>6192</v>
      </c>
      <c r="BI5449">
        <v>72</v>
      </c>
      <c r="BJ5449" t="s">
        <v>6187</v>
      </c>
      <c r="BK5449">
        <v>0</v>
      </c>
      <c r="BL5449">
        <v>46</v>
      </c>
      <c r="BM5449" s="3">
        <f t="shared" si="773"/>
        <v>0.71739130434782605</v>
      </c>
    </row>
    <row r="5450" spans="1:65">
      <c r="A5450" t="s">
        <v>5591</v>
      </c>
      <c r="B5450" s="2">
        <v>45989</v>
      </c>
      <c r="C5450" t="s">
        <v>4641</v>
      </c>
      <c r="D5450" t="s">
        <v>5143</v>
      </c>
      <c r="E5450">
        <v>11</v>
      </c>
      <c r="F5450" t="s">
        <v>61</v>
      </c>
      <c r="G5450" t="s">
        <v>79</v>
      </c>
      <c r="H5450" t="s">
        <v>123</v>
      </c>
      <c r="I5450" t="s">
        <v>74</v>
      </c>
      <c r="J5450" t="s">
        <v>81</v>
      </c>
      <c r="K5450" t="s">
        <v>54</v>
      </c>
      <c r="L5450" t="s">
        <v>87</v>
      </c>
      <c r="M5450" t="s">
        <v>56</v>
      </c>
      <c r="N5450" t="s">
        <v>76</v>
      </c>
      <c r="O5450" t="s">
        <v>120</v>
      </c>
      <c r="P5450">
        <v>37</v>
      </c>
      <c r="Q5450">
        <v>38</v>
      </c>
      <c r="R5450">
        <v>38</v>
      </c>
      <c r="S5450">
        <v>1</v>
      </c>
      <c r="T5450">
        <f t="shared" si="765"/>
        <v>37</v>
      </c>
      <c r="U5450">
        <v>36</v>
      </c>
      <c r="V5450">
        <f t="shared" si="766"/>
        <v>1</v>
      </c>
      <c r="W5450" s="3">
        <f t="shared" si="767"/>
        <v>2.6315789473684209E-2</v>
      </c>
      <c r="X5450">
        <v>15</v>
      </c>
      <c r="Y5450" s="4">
        <v>0</v>
      </c>
      <c r="Z5450" s="4">
        <v>0.8</v>
      </c>
      <c r="AA5450" s="5">
        <v>84463.33</v>
      </c>
      <c r="AB5450" s="5">
        <f t="shared" si="768"/>
        <v>3040679.88</v>
      </c>
      <c r="AC5450" s="5">
        <v>54495.91</v>
      </c>
      <c r="AD5450" s="5">
        <f t="shared" si="769"/>
        <v>2070844.58</v>
      </c>
      <c r="AE5450" s="5">
        <v>116707.78</v>
      </c>
      <c r="AF5450" s="5">
        <v>32269.43</v>
      </c>
      <c r="AG5450" s="5">
        <v>8195.1200000000008</v>
      </c>
      <c r="AH5450" s="5">
        <v>1160</v>
      </c>
      <c r="AI5450" s="5">
        <v>6800</v>
      </c>
      <c r="AJ5450">
        <v>0</v>
      </c>
      <c r="AK5450" s="5">
        <v>0</v>
      </c>
      <c r="AL5450" s="5">
        <v>1495.95</v>
      </c>
      <c r="AM5450" s="5">
        <v>22518.720000000001</v>
      </c>
      <c r="AN5450">
        <v>4</v>
      </c>
      <c r="AO5450">
        <v>4</v>
      </c>
      <c r="AP5450" t="str">
        <f t="shared" si="770"/>
        <v>Yes</v>
      </c>
      <c r="AQ5450">
        <v>1</v>
      </c>
      <c r="AR5450" s="5">
        <f t="shared" si="771"/>
        <v>2259991.58</v>
      </c>
      <c r="AS5450" s="5">
        <f t="shared" si="772"/>
        <v>780688.3</v>
      </c>
      <c r="AT5450" t="s">
        <v>59</v>
      </c>
      <c r="AU5450" t="s">
        <v>6164</v>
      </c>
      <c r="AV5450" t="s">
        <v>6165</v>
      </c>
      <c r="AW5450" t="s">
        <v>6166</v>
      </c>
      <c r="AX5450" t="s">
        <v>6184</v>
      </c>
      <c r="AY5450">
        <v>37</v>
      </c>
      <c r="AZ5450">
        <v>0</v>
      </c>
      <c r="BA5450">
        <v>12</v>
      </c>
      <c r="BB5450" t="s">
        <v>6198</v>
      </c>
      <c r="BC5450">
        <v>0</v>
      </c>
      <c r="BD5450">
        <v>0</v>
      </c>
      <c r="BE5450" t="s">
        <v>6169</v>
      </c>
      <c r="BF5450" t="s">
        <v>6170</v>
      </c>
      <c r="BG5450">
        <v>0</v>
      </c>
      <c r="BH5450" t="s">
        <v>6171</v>
      </c>
      <c r="BI5450">
        <v>5</v>
      </c>
      <c r="BJ5450" t="s">
        <v>6172</v>
      </c>
      <c r="BK5450">
        <v>0</v>
      </c>
      <c r="BL5450">
        <v>51</v>
      </c>
      <c r="BM5450" s="3">
        <f t="shared" si="773"/>
        <v>0.74509803921568629</v>
      </c>
    </row>
    <row r="5451" spans="1:65">
      <c r="A5451" t="s">
        <v>5592</v>
      </c>
      <c r="B5451" s="2">
        <v>45989</v>
      </c>
      <c r="C5451" t="s">
        <v>4641</v>
      </c>
      <c r="D5451" t="s">
        <v>5143</v>
      </c>
      <c r="E5451">
        <v>11</v>
      </c>
      <c r="F5451" t="s">
        <v>78</v>
      </c>
      <c r="G5451" t="s">
        <v>79</v>
      </c>
      <c r="H5451" t="s">
        <v>80</v>
      </c>
      <c r="I5451" t="s">
        <v>74</v>
      </c>
      <c r="J5451" t="s">
        <v>65</v>
      </c>
      <c r="K5451" t="s">
        <v>66</v>
      </c>
      <c r="L5451" t="s">
        <v>67</v>
      </c>
      <c r="M5451" t="s">
        <v>68</v>
      </c>
      <c r="N5451" t="s">
        <v>109</v>
      </c>
      <c r="O5451" t="s">
        <v>70</v>
      </c>
      <c r="P5451">
        <v>41</v>
      </c>
      <c r="Q5451">
        <v>43</v>
      </c>
      <c r="R5451">
        <v>42</v>
      </c>
      <c r="S5451">
        <v>4</v>
      </c>
      <c r="T5451">
        <f t="shared" si="765"/>
        <v>38</v>
      </c>
      <c r="U5451">
        <v>38</v>
      </c>
      <c r="V5451">
        <f t="shared" si="766"/>
        <v>0</v>
      </c>
      <c r="W5451" s="3">
        <f t="shared" si="767"/>
        <v>9.5238095238095233E-2</v>
      </c>
      <c r="X5451">
        <v>34</v>
      </c>
      <c r="Y5451" s="4">
        <v>6.3</v>
      </c>
      <c r="Z5451" s="4">
        <v>1.3</v>
      </c>
      <c r="AA5451" s="5">
        <v>49118.22</v>
      </c>
      <c r="AB5451" s="5">
        <f t="shared" si="768"/>
        <v>1866492.36</v>
      </c>
      <c r="AC5451" s="5">
        <v>32367.95</v>
      </c>
      <c r="AD5451" s="5">
        <f t="shared" si="769"/>
        <v>1359453.9</v>
      </c>
      <c r="AE5451" s="5">
        <v>93411.03</v>
      </c>
      <c r="AF5451" s="5">
        <v>29888.43</v>
      </c>
      <c r="AG5451" s="5">
        <v>9425.89</v>
      </c>
      <c r="AH5451" s="5">
        <v>1885</v>
      </c>
      <c r="AI5451" s="5">
        <v>22202.54</v>
      </c>
      <c r="AJ5451">
        <v>1</v>
      </c>
      <c r="AK5451" s="5">
        <v>13892.35</v>
      </c>
      <c r="AL5451" s="5">
        <v>0</v>
      </c>
      <c r="AM5451" s="5">
        <v>60306.2</v>
      </c>
      <c r="AN5451">
        <v>8</v>
      </c>
      <c r="AO5451">
        <v>9</v>
      </c>
      <c r="AP5451" t="str">
        <f t="shared" si="770"/>
        <v>No</v>
      </c>
      <c r="AQ5451">
        <v>3</v>
      </c>
      <c r="AR5451" s="5">
        <f t="shared" si="771"/>
        <v>1590465.34</v>
      </c>
      <c r="AS5451" s="5">
        <f t="shared" si="772"/>
        <v>276027.02</v>
      </c>
      <c r="AT5451" t="s">
        <v>1641</v>
      </c>
      <c r="AU5451" t="s">
        <v>6199</v>
      </c>
      <c r="AV5451" t="s">
        <v>6200</v>
      </c>
      <c r="AW5451" t="s">
        <v>6175</v>
      </c>
      <c r="AX5451" t="s">
        <v>6167</v>
      </c>
      <c r="AY5451">
        <v>43</v>
      </c>
      <c r="AZ5451">
        <v>0</v>
      </c>
      <c r="BA5451">
        <v>0</v>
      </c>
      <c r="BB5451" t="s">
        <v>6168</v>
      </c>
      <c r="BC5451">
        <v>0</v>
      </c>
      <c r="BD5451">
        <v>1</v>
      </c>
      <c r="BE5451" t="s">
        <v>6188</v>
      </c>
      <c r="BF5451" t="s">
        <v>6210</v>
      </c>
      <c r="BG5451">
        <v>0</v>
      </c>
      <c r="BH5451" t="s">
        <v>6171</v>
      </c>
      <c r="BI5451">
        <v>27</v>
      </c>
      <c r="BJ5451" t="s">
        <v>6172</v>
      </c>
      <c r="BK5451">
        <v>0</v>
      </c>
      <c r="BL5451">
        <v>59</v>
      </c>
      <c r="BM5451" s="3">
        <f t="shared" si="773"/>
        <v>0.71186440677966101</v>
      </c>
    </row>
    <row r="5452" spans="1:65">
      <c r="A5452" t="s">
        <v>5593</v>
      </c>
      <c r="B5452" s="2">
        <v>45989</v>
      </c>
      <c r="C5452" t="s">
        <v>4641</v>
      </c>
      <c r="D5452" t="s">
        <v>5143</v>
      </c>
      <c r="E5452">
        <v>11</v>
      </c>
      <c r="F5452" t="s">
        <v>78</v>
      </c>
      <c r="G5452" t="s">
        <v>50</v>
      </c>
      <c r="H5452" t="s">
        <v>161</v>
      </c>
      <c r="I5452" t="s">
        <v>52</v>
      </c>
      <c r="J5452" t="s">
        <v>65</v>
      </c>
      <c r="K5452" t="s">
        <v>75</v>
      </c>
      <c r="L5452" t="s">
        <v>92</v>
      </c>
      <c r="M5452" t="s">
        <v>56</v>
      </c>
      <c r="N5452" t="s">
        <v>69</v>
      </c>
      <c r="O5452" t="s">
        <v>120</v>
      </c>
      <c r="P5452">
        <v>46</v>
      </c>
      <c r="Q5452">
        <v>49</v>
      </c>
      <c r="R5452">
        <v>46</v>
      </c>
      <c r="S5452">
        <v>1</v>
      </c>
      <c r="T5452">
        <f t="shared" si="765"/>
        <v>45</v>
      </c>
      <c r="U5452">
        <v>45</v>
      </c>
      <c r="V5452">
        <f t="shared" si="766"/>
        <v>0</v>
      </c>
      <c r="W5452" s="3">
        <f t="shared" si="767"/>
        <v>2.1739130434782608E-2</v>
      </c>
      <c r="X5452">
        <v>32</v>
      </c>
      <c r="Y5452" s="4">
        <v>7.5</v>
      </c>
      <c r="Z5452" s="4">
        <v>1.5</v>
      </c>
      <c r="AA5452" s="5">
        <v>52041.74</v>
      </c>
      <c r="AB5452" s="5">
        <f t="shared" si="768"/>
        <v>2341878.2999999998</v>
      </c>
      <c r="AC5452" s="5">
        <v>35253.949999999997</v>
      </c>
      <c r="AD5452" s="5">
        <f t="shared" si="769"/>
        <v>1621681.7</v>
      </c>
      <c r="AE5452" s="5">
        <v>108768.42</v>
      </c>
      <c r="AF5452" s="5">
        <v>31381.59</v>
      </c>
      <c r="AG5452" s="5">
        <v>10357.65</v>
      </c>
      <c r="AH5452" s="5">
        <v>2175</v>
      </c>
      <c r="AI5452" s="5">
        <v>4600</v>
      </c>
      <c r="AJ5452">
        <v>0</v>
      </c>
      <c r="AK5452" s="5">
        <v>0</v>
      </c>
      <c r="AL5452" s="5">
        <v>0</v>
      </c>
      <c r="AM5452" s="5">
        <v>32565.18</v>
      </c>
      <c r="AN5452">
        <v>4</v>
      </c>
      <c r="AO5452">
        <v>5</v>
      </c>
      <c r="AP5452" t="str">
        <f t="shared" si="770"/>
        <v>No</v>
      </c>
      <c r="AQ5452">
        <v>2</v>
      </c>
      <c r="AR5452" s="5">
        <f t="shared" si="771"/>
        <v>1811529.54</v>
      </c>
      <c r="AS5452" s="5">
        <f t="shared" si="772"/>
        <v>530348.76</v>
      </c>
      <c r="AT5452" t="s">
        <v>59</v>
      </c>
      <c r="AU5452" t="s">
        <v>6164</v>
      </c>
      <c r="AV5452" t="s">
        <v>6165</v>
      </c>
      <c r="AW5452" t="s">
        <v>6166</v>
      </c>
      <c r="AX5452" t="s">
        <v>6167</v>
      </c>
      <c r="AY5452">
        <v>46</v>
      </c>
      <c r="AZ5452">
        <v>0</v>
      </c>
      <c r="BA5452">
        <v>0</v>
      </c>
      <c r="BB5452" t="s">
        <v>6168</v>
      </c>
      <c r="BC5452">
        <v>1</v>
      </c>
      <c r="BD5452">
        <v>0</v>
      </c>
      <c r="BE5452" t="s">
        <v>6178</v>
      </c>
      <c r="BF5452" t="s">
        <v>6170</v>
      </c>
      <c r="BG5452">
        <v>0</v>
      </c>
      <c r="BH5452" t="s">
        <v>6171</v>
      </c>
      <c r="BI5452">
        <v>58</v>
      </c>
      <c r="BJ5452" t="s">
        <v>6187</v>
      </c>
      <c r="BK5452">
        <v>0</v>
      </c>
      <c r="BL5452">
        <v>64</v>
      </c>
      <c r="BM5452" s="3">
        <f t="shared" si="773"/>
        <v>0.71875</v>
      </c>
    </row>
    <row r="5453" spans="1:65">
      <c r="A5453" t="s">
        <v>5594</v>
      </c>
      <c r="B5453" s="2">
        <v>45989</v>
      </c>
      <c r="C5453" t="s">
        <v>4641</v>
      </c>
      <c r="D5453" t="s">
        <v>5143</v>
      </c>
      <c r="E5453">
        <v>11</v>
      </c>
      <c r="F5453" t="s">
        <v>72</v>
      </c>
      <c r="G5453" t="s">
        <v>50</v>
      </c>
      <c r="H5453" t="s">
        <v>119</v>
      </c>
      <c r="I5453" t="s">
        <v>74</v>
      </c>
      <c r="J5453" t="s">
        <v>65</v>
      </c>
      <c r="K5453" t="s">
        <v>75</v>
      </c>
      <c r="L5453" t="s">
        <v>55</v>
      </c>
      <c r="M5453" t="s">
        <v>56</v>
      </c>
      <c r="N5453" t="s">
        <v>76</v>
      </c>
      <c r="O5453" t="s">
        <v>120</v>
      </c>
      <c r="P5453">
        <v>53</v>
      </c>
      <c r="Q5453">
        <v>54</v>
      </c>
      <c r="R5453">
        <v>56</v>
      </c>
      <c r="S5453">
        <v>1</v>
      </c>
      <c r="T5453">
        <f t="shared" si="765"/>
        <v>55</v>
      </c>
      <c r="U5453">
        <v>51</v>
      </c>
      <c r="V5453">
        <f t="shared" si="766"/>
        <v>4</v>
      </c>
      <c r="W5453" s="3">
        <f t="shared" si="767"/>
        <v>1.7857142857142856E-2</v>
      </c>
      <c r="X5453">
        <v>26</v>
      </c>
      <c r="Y5453" s="4">
        <v>4.9000000000000004</v>
      </c>
      <c r="Z5453" s="4">
        <v>1.7</v>
      </c>
      <c r="AA5453" s="5">
        <v>51465.24</v>
      </c>
      <c r="AB5453" s="5">
        <f t="shared" si="768"/>
        <v>2624727.2400000002</v>
      </c>
      <c r="AC5453" s="5">
        <v>34932.36</v>
      </c>
      <c r="AD5453" s="5">
        <f t="shared" si="769"/>
        <v>1956212.16</v>
      </c>
      <c r="AE5453" s="5">
        <v>126162.44</v>
      </c>
      <c r="AF5453" s="5">
        <v>34971.800000000003</v>
      </c>
      <c r="AG5453" s="5">
        <v>9537.9699999999993</v>
      </c>
      <c r="AH5453" s="5">
        <v>2465</v>
      </c>
      <c r="AI5453" s="5">
        <v>4600</v>
      </c>
      <c r="AJ5453">
        <v>0</v>
      </c>
      <c r="AK5453" s="5">
        <v>0</v>
      </c>
      <c r="AL5453" s="5">
        <v>4027.08</v>
      </c>
      <c r="AM5453" s="5">
        <v>35662.959999999999</v>
      </c>
      <c r="AN5453">
        <v>4</v>
      </c>
      <c r="AO5453">
        <v>5</v>
      </c>
      <c r="AP5453" t="str">
        <f t="shared" si="770"/>
        <v>No</v>
      </c>
      <c r="AQ5453">
        <v>2</v>
      </c>
      <c r="AR5453" s="5">
        <f t="shared" si="771"/>
        <v>2173639.41</v>
      </c>
      <c r="AS5453" s="5">
        <f t="shared" si="772"/>
        <v>451087.83</v>
      </c>
      <c r="AT5453" t="s">
        <v>59</v>
      </c>
      <c r="AU5453" t="s">
        <v>6164</v>
      </c>
      <c r="AV5453" t="s">
        <v>6165</v>
      </c>
      <c r="AW5453" t="s">
        <v>6166</v>
      </c>
      <c r="AX5453" t="s">
        <v>6184</v>
      </c>
      <c r="AY5453">
        <v>56</v>
      </c>
      <c r="AZ5453">
        <v>0</v>
      </c>
      <c r="BA5453">
        <v>22</v>
      </c>
      <c r="BB5453" t="s">
        <v>6180</v>
      </c>
      <c r="BC5453">
        <v>0</v>
      </c>
      <c r="BD5453">
        <v>1</v>
      </c>
      <c r="BE5453" t="s">
        <v>6188</v>
      </c>
      <c r="BF5453" t="s">
        <v>6170</v>
      </c>
      <c r="BG5453">
        <v>1</v>
      </c>
      <c r="BH5453" t="s">
        <v>6186</v>
      </c>
      <c r="BI5453">
        <v>56</v>
      </c>
      <c r="BJ5453" t="s">
        <v>6187</v>
      </c>
      <c r="BK5453">
        <v>0</v>
      </c>
      <c r="BL5453">
        <v>62</v>
      </c>
      <c r="BM5453" s="3">
        <f t="shared" si="773"/>
        <v>0.90322580645161288</v>
      </c>
    </row>
    <row r="5454" spans="1:65">
      <c r="A5454" t="s">
        <v>5595</v>
      </c>
      <c r="B5454" s="2">
        <v>45989</v>
      </c>
      <c r="C5454" t="s">
        <v>4641</v>
      </c>
      <c r="D5454" t="s">
        <v>5143</v>
      </c>
      <c r="E5454">
        <v>11</v>
      </c>
      <c r="F5454" t="s">
        <v>61</v>
      </c>
      <c r="G5454" t="s">
        <v>79</v>
      </c>
      <c r="H5454" t="s">
        <v>98</v>
      </c>
      <c r="I5454" t="s">
        <v>64</v>
      </c>
      <c r="J5454" t="s">
        <v>81</v>
      </c>
      <c r="K5454" t="s">
        <v>75</v>
      </c>
      <c r="L5454" t="s">
        <v>55</v>
      </c>
      <c r="M5454" t="s">
        <v>56</v>
      </c>
      <c r="N5454" t="s">
        <v>57</v>
      </c>
      <c r="O5454" t="s">
        <v>82</v>
      </c>
      <c r="P5454">
        <v>30</v>
      </c>
      <c r="Q5454">
        <v>31</v>
      </c>
      <c r="R5454">
        <v>30</v>
      </c>
      <c r="S5454">
        <v>1</v>
      </c>
      <c r="T5454">
        <f t="shared" si="765"/>
        <v>29</v>
      </c>
      <c r="U5454">
        <v>29</v>
      </c>
      <c r="V5454">
        <f t="shared" si="766"/>
        <v>0</v>
      </c>
      <c r="W5454" s="3">
        <f t="shared" si="767"/>
        <v>3.3333333333333333E-2</v>
      </c>
      <c r="X5454">
        <v>33</v>
      </c>
      <c r="Y5454" s="4">
        <v>6.5</v>
      </c>
      <c r="Z5454" s="4">
        <v>1.5</v>
      </c>
      <c r="AA5454" s="5">
        <v>77712.240000000005</v>
      </c>
      <c r="AB5454" s="5">
        <f t="shared" si="768"/>
        <v>2253654.96</v>
      </c>
      <c r="AC5454" s="5">
        <v>52756.15</v>
      </c>
      <c r="AD5454" s="5">
        <f t="shared" si="769"/>
        <v>1582684.5</v>
      </c>
      <c r="AE5454" s="5">
        <v>89935.59</v>
      </c>
      <c r="AF5454" s="5">
        <v>25361.75</v>
      </c>
      <c r="AG5454" s="5">
        <v>10477.32</v>
      </c>
      <c r="AH5454" s="5">
        <v>2175</v>
      </c>
      <c r="AI5454" s="5">
        <v>6800</v>
      </c>
      <c r="AJ5454">
        <v>0</v>
      </c>
      <c r="AK5454" s="5">
        <v>0</v>
      </c>
      <c r="AL5454" s="5">
        <v>0</v>
      </c>
      <c r="AM5454" s="5">
        <v>24101.52</v>
      </c>
      <c r="AN5454">
        <v>4</v>
      </c>
      <c r="AO5454">
        <v>7</v>
      </c>
      <c r="AP5454" t="str">
        <f t="shared" si="770"/>
        <v>No</v>
      </c>
      <c r="AQ5454">
        <v>1</v>
      </c>
      <c r="AR5454" s="5">
        <f t="shared" si="771"/>
        <v>1741535.68</v>
      </c>
      <c r="AS5454" s="5">
        <f t="shared" si="772"/>
        <v>512119.28</v>
      </c>
      <c r="AT5454" t="s">
        <v>59</v>
      </c>
      <c r="AU5454" t="s">
        <v>6164</v>
      </c>
      <c r="AV5454" t="s">
        <v>6165</v>
      </c>
      <c r="AW5454" t="s">
        <v>6166</v>
      </c>
      <c r="AX5454" t="s">
        <v>6167</v>
      </c>
      <c r="AY5454">
        <v>33</v>
      </c>
      <c r="AZ5454">
        <v>0</v>
      </c>
      <c r="BA5454">
        <v>0</v>
      </c>
      <c r="BB5454" t="s">
        <v>6168</v>
      </c>
      <c r="BC5454">
        <v>1</v>
      </c>
      <c r="BD5454">
        <v>2</v>
      </c>
      <c r="BE5454" t="s">
        <v>6219</v>
      </c>
      <c r="BF5454" t="s">
        <v>6170</v>
      </c>
      <c r="BG5454">
        <v>0</v>
      </c>
      <c r="BH5454" t="s">
        <v>6171</v>
      </c>
      <c r="BI5454">
        <v>47</v>
      </c>
      <c r="BJ5454" t="s">
        <v>6172</v>
      </c>
      <c r="BK5454">
        <v>0</v>
      </c>
      <c r="BL5454">
        <v>48</v>
      </c>
      <c r="BM5454" s="3">
        <f t="shared" si="773"/>
        <v>0.625</v>
      </c>
    </row>
    <row r="5455" spans="1:65">
      <c r="A5455" t="s">
        <v>5596</v>
      </c>
      <c r="B5455" s="2">
        <v>45989</v>
      </c>
      <c r="C5455" t="s">
        <v>4641</v>
      </c>
      <c r="D5455" t="s">
        <v>5143</v>
      </c>
      <c r="E5455">
        <v>11</v>
      </c>
      <c r="F5455" t="s">
        <v>72</v>
      </c>
      <c r="G5455" t="s">
        <v>79</v>
      </c>
      <c r="H5455" t="s">
        <v>86</v>
      </c>
      <c r="I5455" t="s">
        <v>74</v>
      </c>
      <c r="J5455" t="s">
        <v>65</v>
      </c>
      <c r="K5455" t="s">
        <v>75</v>
      </c>
      <c r="L5455" t="s">
        <v>92</v>
      </c>
      <c r="M5455" t="s">
        <v>56</v>
      </c>
      <c r="N5455" t="s">
        <v>109</v>
      </c>
      <c r="O5455" t="s">
        <v>70</v>
      </c>
      <c r="P5455">
        <v>51</v>
      </c>
      <c r="Q5455">
        <v>53</v>
      </c>
      <c r="R5455">
        <v>55</v>
      </c>
      <c r="S5455">
        <v>1</v>
      </c>
      <c r="T5455">
        <f t="shared" si="765"/>
        <v>54</v>
      </c>
      <c r="U5455">
        <v>49</v>
      </c>
      <c r="V5455">
        <f t="shared" si="766"/>
        <v>5</v>
      </c>
      <c r="W5455" s="3">
        <f t="shared" si="767"/>
        <v>1.8181818181818181E-2</v>
      </c>
      <c r="X5455">
        <v>33</v>
      </c>
      <c r="Y5455" s="4">
        <v>5.7</v>
      </c>
      <c r="Z5455" s="4">
        <v>1.7</v>
      </c>
      <c r="AA5455" s="5">
        <v>52418.99</v>
      </c>
      <c r="AB5455" s="5">
        <f t="shared" si="768"/>
        <v>2568530.5099999998</v>
      </c>
      <c r="AC5455" s="5">
        <v>35111.72</v>
      </c>
      <c r="AD5455" s="5">
        <f t="shared" si="769"/>
        <v>1931144.6</v>
      </c>
      <c r="AE5455" s="5">
        <v>124025.76</v>
      </c>
      <c r="AF5455" s="5">
        <v>34853.71</v>
      </c>
      <c r="AG5455" s="5">
        <v>10379.69</v>
      </c>
      <c r="AH5455" s="5">
        <v>2465</v>
      </c>
      <c r="AI5455" s="5">
        <v>4600</v>
      </c>
      <c r="AJ5455">
        <v>0</v>
      </c>
      <c r="AK5455" s="5">
        <v>0</v>
      </c>
      <c r="AL5455" s="5">
        <v>4838.6899999999996</v>
      </c>
      <c r="AM5455" s="5">
        <v>67558.2</v>
      </c>
      <c r="AN5455">
        <v>8</v>
      </c>
      <c r="AO5455">
        <v>7</v>
      </c>
      <c r="AP5455" t="str">
        <f t="shared" si="770"/>
        <v>Yes</v>
      </c>
      <c r="AQ5455">
        <v>1</v>
      </c>
      <c r="AR5455" s="5">
        <f t="shared" si="771"/>
        <v>2179865.65</v>
      </c>
      <c r="AS5455" s="5">
        <f t="shared" si="772"/>
        <v>388664.86</v>
      </c>
      <c r="AT5455" t="s">
        <v>59</v>
      </c>
      <c r="AU5455" t="s">
        <v>6164</v>
      </c>
      <c r="AV5455" t="s">
        <v>6165</v>
      </c>
      <c r="AW5455" t="s">
        <v>6166</v>
      </c>
      <c r="AX5455" t="s">
        <v>6184</v>
      </c>
      <c r="AY5455">
        <v>53</v>
      </c>
      <c r="AZ5455">
        <v>0</v>
      </c>
      <c r="BA5455">
        <v>30</v>
      </c>
      <c r="BB5455" t="s">
        <v>6180</v>
      </c>
      <c r="BC5455">
        <v>0</v>
      </c>
      <c r="BD5455">
        <v>0</v>
      </c>
      <c r="BE5455" t="s">
        <v>6169</v>
      </c>
      <c r="BF5455" t="s">
        <v>6170</v>
      </c>
      <c r="BG5455">
        <v>1</v>
      </c>
      <c r="BH5455" t="s">
        <v>6186</v>
      </c>
      <c r="BI5455">
        <v>45</v>
      </c>
      <c r="BJ5455" t="s">
        <v>6172</v>
      </c>
      <c r="BK5455">
        <v>0</v>
      </c>
      <c r="BL5455">
        <v>65</v>
      </c>
      <c r="BM5455" s="3">
        <f t="shared" si="773"/>
        <v>0.84615384615384615</v>
      </c>
    </row>
    <row r="5456" spans="1:65">
      <c r="A5456" t="s">
        <v>5597</v>
      </c>
      <c r="B5456" s="2">
        <v>45989</v>
      </c>
      <c r="C5456" t="s">
        <v>4641</v>
      </c>
      <c r="D5456" t="s">
        <v>5143</v>
      </c>
      <c r="E5456">
        <v>11</v>
      </c>
      <c r="F5456" t="s">
        <v>61</v>
      </c>
      <c r="G5456" t="s">
        <v>79</v>
      </c>
      <c r="H5456" t="s">
        <v>98</v>
      </c>
      <c r="I5456" t="s">
        <v>74</v>
      </c>
      <c r="J5456" t="s">
        <v>65</v>
      </c>
      <c r="K5456" t="s">
        <v>66</v>
      </c>
      <c r="L5456" t="s">
        <v>87</v>
      </c>
      <c r="M5456" t="s">
        <v>56</v>
      </c>
      <c r="N5456" t="s">
        <v>94</v>
      </c>
      <c r="O5456" t="s">
        <v>70</v>
      </c>
      <c r="P5456">
        <v>46</v>
      </c>
      <c r="Q5456">
        <v>49</v>
      </c>
      <c r="R5456">
        <v>49</v>
      </c>
      <c r="S5456">
        <v>1</v>
      </c>
      <c r="T5456">
        <f t="shared" si="765"/>
        <v>48</v>
      </c>
      <c r="U5456">
        <v>44</v>
      </c>
      <c r="V5456">
        <f t="shared" si="766"/>
        <v>4</v>
      </c>
      <c r="W5456" s="3">
        <f t="shared" si="767"/>
        <v>2.0408163265306121E-2</v>
      </c>
      <c r="X5456">
        <v>20</v>
      </c>
      <c r="Y5456" s="4">
        <v>8.1</v>
      </c>
      <c r="Z5456" s="4">
        <v>2.2000000000000002</v>
      </c>
      <c r="AA5456" s="5">
        <v>49375.65</v>
      </c>
      <c r="AB5456" s="5">
        <f t="shared" si="768"/>
        <v>2172528.6</v>
      </c>
      <c r="AC5456" s="5">
        <v>35666.89</v>
      </c>
      <c r="AD5456" s="5">
        <f t="shared" si="769"/>
        <v>1747677.61</v>
      </c>
      <c r="AE5456" s="5">
        <v>107115.11</v>
      </c>
      <c r="AF5456" s="5">
        <v>30738.07</v>
      </c>
      <c r="AG5456" s="5">
        <v>8929.1200000000008</v>
      </c>
      <c r="AH5456" s="5">
        <v>3190</v>
      </c>
      <c r="AI5456" s="5">
        <v>4600</v>
      </c>
      <c r="AJ5456">
        <v>0</v>
      </c>
      <c r="AK5456" s="5">
        <v>0</v>
      </c>
      <c r="AL5456" s="5">
        <v>4080.59</v>
      </c>
      <c r="AM5456" s="5">
        <v>28282.9</v>
      </c>
      <c r="AN5456">
        <v>4</v>
      </c>
      <c r="AO5456">
        <v>4</v>
      </c>
      <c r="AP5456" t="str">
        <f t="shared" si="770"/>
        <v>Yes</v>
      </c>
      <c r="AQ5456">
        <v>0</v>
      </c>
      <c r="AR5456" s="5">
        <f t="shared" si="771"/>
        <v>1934613.4</v>
      </c>
      <c r="AS5456" s="5">
        <f t="shared" si="772"/>
        <v>237915.2</v>
      </c>
      <c r="AT5456" t="s">
        <v>59</v>
      </c>
      <c r="AU5456" t="s">
        <v>6164</v>
      </c>
      <c r="AV5456" t="s">
        <v>6165</v>
      </c>
      <c r="AW5456" t="s">
        <v>6166</v>
      </c>
      <c r="AX5456" t="s">
        <v>6177</v>
      </c>
      <c r="AY5456">
        <v>48</v>
      </c>
      <c r="AZ5456">
        <v>0</v>
      </c>
      <c r="BA5456">
        <v>25</v>
      </c>
      <c r="BB5456" t="s">
        <v>6180</v>
      </c>
      <c r="BC5456">
        <v>0</v>
      </c>
      <c r="BD5456">
        <v>0</v>
      </c>
      <c r="BE5456" t="s">
        <v>6169</v>
      </c>
      <c r="BF5456" t="s">
        <v>6170</v>
      </c>
      <c r="BG5456">
        <v>1</v>
      </c>
      <c r="BH5456" t="s">
        <v>6186</v>
      </c>
      <c r="BI5456">
        <v>57</v>
      </c>
      <c r="BJ5456" t="s">
        <v>6187</v>
      </c>
      <c r="BK5456">
        <v>0</v>
      </c>
      <c r="BL5456">
        <v>65</v>
      </c>
      <c r="BM5456" s="3">
        <f t="shared" si="773"/>
        <v>0.75384615384615383</v>
      </c>
    </row>
    <row r="5457" spans="1:65">
      <c r="A5457" t="s">
        <v>5598</v>
      </c>
      <c r="B5457" s="2">
        <v>45989</v>
      </c>
      <c r="C5457" t="s">
        <v>4641</v>
      </c>
      <c r="D5457" t="s">
        <v>5143</v>
      </c>
      <c r="E5457">
        <v>11</v>
      </c>
      <c r="F5457" t="s">
        <v>72</v>
      </c>
      <c r="G5457" t="s">
        <v>79</v>
      </c>
      <c r="H5457" t="s">
        <v>159</v>
      </c>
      <c r="I5457" t="s">
        <v>74</v>
      </c>
      <c r="J5457" t="s">
        <v>53</v>
      </c>
      <c r="K5457" t="s">
        <v>75</v>
      </c>
      <c r="L5457" t="s">
        <v>87</v>
      </c>
      <c r="M5457" t="s">
        <v>56</v>
      </c>
      <c r="N5457" t="s">
        <v>94</v>
      </c>
      <c r="O5457" t="s">
        <v>58</v>
      </c>
      <c r="P5457">
        <v>53</v>
      </c>
      <c r="Q5457">
        <v>57</v>
      </c>
      <c r="R5457">
        <v>58</v>
      </c>
      <c r="S5457">
        <v>1</v>
      </c>
      <c r="T5457">
        <f t="shared" si="765"/>
        <v>57</v>
      </c>
      <c r="U5457">
        <v>52</v>
      </c>
      <c r="V5457">
        <f t="shared" si="766"/>
        <v>5</v>
      </c>
      <c r="W5457" s="3">
        <f t="shared" si="767"/>
        <v>1.7241379310344827E-2</v>
      </c>
      <c r="X5457">
        <v>11</v>
      </c>
      <c r="Y5457" s="4">
        <v>6.8</v>
      </c>
      <c r="Z5457" s="4">
        <v>1.4</v>
      </c>
      <c r="AA5457" s="5">
        <v>35648.79</v>
      </c>
      <c r="AB5457" s="5">
        <f t="shared" si="768"/>
        <v>1853737.08</v>
      </c>
      <c r="AC5457" s="5">
        <v>24213.59</v>
      </c>
      <c r="AD5457" s="5">
        <f t="shared" si="769"/>
        <v>1404388.22</v>
      </c>
      <c r="AE5457" s="5">
        <v>99414.96</v>
      </c>
      <c r="AF5457" s="5">
        <v>25196.17</v>
      </c>
      <c r="AG5457" s="5">
        <v>7749.36</v>
      </c>
      <c r="AH5457" s="5">
        <v>2030</v>
      </c>
      <c r="AI5457" s="5">
        <v>3200</v>
      </c>
      <c r="AJ5457">
        <v>0</v>
      </c>
      <c r="AK5457" s="5">
        <v>0</v>
      </c>
      <c r="AL5457" s="5">
        <v>3294.98</v>
      </c>
      <c r="AM5457" s="5">
        <v>32723.43</v>
      </c>
      <c r="AN5457">
        <v>4</v>
      </c>
      <c r="AO5457">
        <v>4</v>
      </c>
      <c r="AP5457" t="str">
        <f t="shared" si="770"/>
        <v>Yes</v>
      </c>
      <c r="AQ5457">
        <v>0</v>
      </c>
      <c r="AR5457" s="5">
        <f t="shared" si="771"/>
        <v>1577997.12</v>
      </c>
      <c r="AS5457" s="5">
        <f t="shared" si="772"/>
        <v>275739.96000000002</v>
      </c>
      <c r="AT5457" t="s">
        <v>59</v>
      </c>
      <c r="AU5457" t="s">
        <v>6164</v>
      </c>
      <c r="AV5457" t="s">
        <v>6165</v>
      </c>
      <c r="AW5457" t="s">
        <v>6166</v>
      </c>
      <c r="AX5457" t="s">
        <v>6184</v>
      </c>
      <c r="AY5457">
        <v>54</v>
      </c>
      <c r="AZ5457">
        <v>0</v>
      </c>
      <c r="BA5457">
        <v>26</v>
      </c>
      <c r="BB5457" t="s">
        <v>6180</v>
      </c>
      <c r="BC5457">
        <v>0</v>
      </c>
      <c r="BD5457">
        <v>0</v>
      </c>
      <c r="BE5457" t="s">
        <v>6169</v>
      </c>
      <c r="BF5457" t="s">
        <v>6170</v>
      </c>
      <c r="BG5457">
        <v>0</v>
      </c>
      <c r="BH5457" t="s">
        <v>6171</v>
      </c>
      <c r="BI5457">
        <v>30</v>
      </c>
      <c r="BJ5457" t="s">
        <v>6172</v>
      </c>
      <c r="BK5457">
        <v>0</v>
      </c>
      <c r="BL5457">
        <v>72</v>
      </c>
      <c r="BM5457" s="3">
        <f t="shared" si="773"/>
        <v>0.80555555555555558</v>
      </c>
    </row>
    <row r="5458" spans="1:65">
      <c r="A5458" t="s">
        <v>5599</v>
      </c>
      <c r="B5458" s="2">
        <v>45989</v>
      </c>
      <c r="C5458" t="s">
        <v>4641</v>
      </c>
      <c r="D5458" t="s">
        <v>5143</v>
      </c>
      <c r="E5458">
        <v>11</v>
      </c>
      <c r="F5458" t="s">
        <v>61</v>
      </c>
      <c r="G5458" t="s">
        <v>79</v>
      </c>
      <c r="H5458" t="s">
        <v>100</v>
      </c>
      <c r="I5458" t="s">
        <v>52</v>
      </c>
      <c r="J5458" t="s">
        <v>81</v>
      </c>
      <c r="K5458" t="s">
        <v>75</v>
      </c>
      <c r="L5458" t="s">
        <v>55</v>
      </c>
      <c r="M5458" t="s">
        <v>56</v>
      </c>
      <c r="N5458" t="s">
        <v>57</v>
      </c>
      <c r="O5458" t="s">
        <v>58</v>
      </c>
      <c r="P5458">
        <v>33</v>
      </c>
      <c r="Q5458">
        <v>35</v>
      </c>
      <c r="R5458">
        <v>35</v>
      </c>
      <c r="S5458">
        <v>1</v>
      </c>
      <c r="T5458">
        <f t="shared" si="765"/>
        <v>34</v>
      </c>
      <c r="U5458">
        <v>32</v>
      </c>
      <c r="V5458">
        <f t="shared" si="766"/>
        <v>2</v>
      </c>
      <c r="W5458" s="3">
        <f t="shared" si="767"/>
        <v>2.8571428571428571E-2</v>
      </c>
      <c r="X5458">
        <v>17</v>
      </c>
      <c r="Y5458" s="4">
        <v>0</v>
      </c>
      <c r="Z5458" s="4">
        <v>0.9</v>
      </c>
      <c r="AA5458" s="5">
        <v>77182.89</v>
      </c>
      <c r="AB5458" s="5">
        <f t="shared" si="768"/>
        <v>2469852.48</v>
      </c>
      <c r="AC5458" s="5">
        <v>52883.08</v>
      </c>
      <c r="AD5458" s="5">
        <f t="shared" si="769"/>
        <v>1850907.8</v>
      </c>
      <c r="AE5458" s="5">
        <v>113666.23</v>
      </c>
      <c r="AF5458" s="5">
        <v>29664.53</v>
      </c>
      <c r="AG5458" s="5">
        <v>8716.44</v>
      </c>
      <c r="AH5458" s="5">
        <v>1305</v>
      </c>
      <c r="AI5458" s="5">
        <v>6800</v>
      </c>
      <c r="AJ5458">
        <v>0</v>
      </c>
      <c r="AK5458" s="5">
        <v>0</v>
      </c>
      <c r="AL5458" s="5">
        <v>3117.2</v>
      </c>
      <c r="AM5458" s="5">
        <v>22227.14</v>
      </c>
      <c r="AN5458">
        <v>4</v>
      </c>
      <c r="AO5458">
        <v>2</v>
      </c>
      <c r="AP5458" t="str">
        <f t="shared" si="770"/>
        <v>Yes</v>
      </c>
      <c r="AQ5458">
        <v>1</v>
      </c>
      <c r="AR5458" s="5">
        <f t="shared" si="771"/>
        <v>2036404.34</v>
      </c>
      <c r="AS5458" s="5">
        <f t="shared" si="772"/>
        <v>433448.14</v>
      </c>
      <c r="AT5458" t="s">
        <v>59</v>
      </c>
      <c r="AU5458" t="s">
        <v>6164</v>
      </c>
      <c r="AV5458" t="s">
        <v>6165</v>
      </c>
      <c r="AW5458" t="s">
        <v>6166</v>
      </c>
      <c r="AX5458" t="s">
        <v>6184</v>
      </c>
      <c r="AY5458">
        <v>36</v>
      </c>
      <c r="AZ5458">
        <v>0</v>
      </c>
      <c r="BA5458">
        <v>17</v>
      </c>
      <c r="BB5458" t="s">
        <v>6180</v>
      </c>
      <c r="BC5458">
        <v>0</v>
      </c>
      <c r="BD5458">
        <v>0</v>
      </c>
      <c r="BE5458" t="s">
        <v>6169</v>
      </c>
      <c r="BF5458" t="s">
        <v>6170</v>
      </c>
      <c r="BG5458">
        <v>0</v>
      </c>
      <c r="BH5458" t="s">
        <v>6171</v>
      </c>
      <c r="BI5458">
        <v>37</v>
      </c>
      <c r="BJ5458" t="s">
        <v>6172</v>
      </c>
      <c r="BK5458">
        <v>0</v>
      </c>
      <c r="BL5458">
        <v>45</v>
      </c>
      <c r="BM5458" s="3">
        <f t="shared" si="773"/>
        <v>0.77777777777777779</v>
      </c>
    </row>
    <row r="5459" spans="1:65">
      <c r="A5459" t="s">
        <v>5600</v>
      </c>
      <c r="B5459" s="2">
        <v>45989</v>
      </c>
      <c r="C5459" t="s">
        <v>4641</v>
      </c>
      <c r="D5459" t="s">
        <v>5143</v>
      </c>
      <c r="E5459">
        <v>11</v>
      </c>
      <c r="F5459" t="s">
        <v>49</v>
      </c>
      <c r="G5459" t="s">
        <v>62</v>
      </c>
      <c r="H5459" t="s">
        <v>226</v>
      </c>
      <c r="I5459" t="s">
        <v>52</v>
      </c>
      <c r="J5459" t="s">
        <v>53</v>
      </c>
      <c r="K5459" t="s">
        <v>75</v>
      </c>
      <c r="L5459" t="s">
        <v>87</v>
      </c>
      <c r="M5459" t="s">
        <v>56</v>
      </c>
      <c r="N5459" t="s">
        <v>69</v>
      </c>
      <c r="O5459" t="s">
        <v>58</v>
      </c>
      <c r="P5459">
        <v>62</v>
      </c>
      <c r="Q5459">
        <v>66</v>
      </c>
      <c r="R5459">
        <v>64</v>
      </c>
      <c r="S5459">
        <v>1</v>
      </c>
      <c r="T5459">
        <f t="shared" si="765"/>
        <v>63</v>
      </c>
      <c r="U5459">
        <v>62</v>
      </c>
      <c r="V5459">
        <f t="shared" si="766"/>
        <v>1</v>
      </c>
      <c r="W5459" s="3">
        <f t="shared" si="767"/>
        <v>1.5625E-2</v>
      </c>
      <c r="X5459">
        <v>37</v>
      </c>
      <c r="Y5459" s="4">
        <v>3.9</v>
      </c>
      <c r="Z5459" s="4">
        <v>1.7</v>
      </c>
      <c r="AA5459" s="5">
        <v>36036.03</v>
      </c>
      <c r="AB5459" s="5">
        <f t="shared" si="768"/>
        <v>2234233.86</v>
      </c>
      <c r="AC5459" s="5">
        <v>23994.37</v>
      </c>
      <c r="AD5459" s="5">
        <f t="shared" si="769"/>
        <v>1535639.68</v>
      </c>
      <c r="AE5459" s="5">
        <v>113159.79</v>
      </c>
      <c r="AF5459" s="5">
        <v>28869.72</v>
      </c>
      <c r="AG5459" s="5">
        <v>9941.3700000000008</v>
      </c>
      <c r="AH5459" s="5">
        <v>2465</v>
      </c>
      <c r="AI5459" s="5">
        <v>3200</v>
      </c>
      <c r="AJ5459">
        <v>0</v>
      </c>
      <c r="AK5459" s="5">
        <v>0</v>
      </c>
      <c r="AL5459" s="5">
        <v>659.4</v>
      </c>
      <c r="AM5459" s="5">
        <v>41731.49</v>
      </c>
      <c r="AN5459">
        <v>4</v>
      </c>
      <c r="AO5459">
        <v>4</v>
      </c>
      <c r="AP5459" t="str">
        <f t="shared" si="770"/>
        <v>Yes</v>
      </c>
      <c r="AQ5459">
        <v>0</v>
      </c>
      <c r="AR5459" s="5">
        <f t="shared" si="771"/>
        <v>1735666.45</v>
      </c>
      <c r="AS5459" s="5">
        <f t="shared" si="772"/>
        <v>498567.41</v>
      </c>
      <c r="AT5459" t="s">
        <v>59</v>
      </c>
      <c r="AU5459" t="s">
        <v>6164</v>
      </c>
      <c r="AV5459" t="s">
        <v>6165</v>
      </c>
      <c r="AW5459" t="s">
        <v>6166</v>
      </c>
      <c r="AX5459" t="s">
        <v>6167</v>
      </c>
      <c r="AY5459">
        <v>62</v>
      </c>
      <c r="AZ5459">
        <v>0</v>
      </c>
      <c r="BA5459">
        <v>10</v>
      </c>
      <c r="BB5459" t="s">
        <v>6180</v>
      </c>
      <c r="BC5459">
        <v>0</v>
      </c>
      <c r="BD5459">
        <v>0</v>
      </c>
      <c r="BE5459" t="s">
        <v>6169</v>
      </c>
      <c r="BF5459" t="s">
        <v>6170</v>
      </c>
      <c r="BG5459">
        <v>0</v>
      </c>
      <c r="BH5459" t="s">
        <v>6171</v>
      </c>
      <c r="BI5459">
        <v>42</v>
      </c>
      <c r="BJ5459" t="s">
        <v>6172</v>
      </c>
      <c r="BK5459">
        <v>0</v>
      </c>
      <c r="BL5459">
        <v>70</v>
      </c>
      <c r="BM5459" s="3">
        <f t="shared" si="773"/>
        <v>0.91428571428571426</v>
      </c>
    </row>
    <row r="5460" spans="1:65">
      <c r="A5460" t="s">
        <v>5601</v>
      </c>
      <c r="B5460" s="2">
        <v>45989</v>
      </c>
      <c r="C5460" t="s">
        <v>4641</v>
      </c>
      <c r="D5460" t="s">
        <v>5143</v>
      </c>
      <c r="E5460">
        <v>11</v>
      </c>
      <c r="F5460" t="s">
        <v>49</v>
      </c>
      <c r="G5460" t="s">
        <v>79</v>
      </c>
      <c r="H5460" t="s">
        <v>262</v>
      </c>
      <c r="I5460" t="s">
        <v>74</v>
      </c>
      <c r="J5460" t="s">
        <v>81</v>
      </c>
      <c r="K5460" t="s">
        <v>75</v>
      </c>
      <c r="L5460" t="s">
        <v>92</v>
      </c>
      <c r="M5460" t="s">
        <v>56</v>
      </c>
      <c r="N5460" t="s">
        <v>69</v>
      </c>
      <c r="O5460" t="s">
        <v>70</v>
      </c>
      <c r="P5460">
        <v>23</v>
      </c>
      <c r="Q5460">
        <v>40</v>
      </c>
      <c r="R5460">
        <v>38</v>
      </c>
      <c r="S5460">
        <v>1</v>
      </c>
      <c r="T5460">
        <f t="shared" si="765"/>
        <v>37</v>
      </c>
      <c r="U5460">
        <v>19</v>
      </c>
      <c r="V5460">
        <f t="shared" si="766"/>
        <v>18</v>
      </c>
      <c r="W5460" s="3">
        <f t="shared" si="767"/>
        <v>2.6315789473684209E-2</v>
      </c>
      <c r="X5460">
        <v>21</v>
      </c>
      <c r="Y5460" s="4">
        <v>3.3</v>
      </c>
      <c r="Z5460" s="4">
        <v>1.5</v>
      </c>
      <c r="AA5460" s="5">
        <v>77561.820000000007</v>
      </c>
      <c r="AB5460" s="5">
        <f t="shared" si="768"/>
        <v>1473674.58</v>
      </c>
      <c r="AC5460" s="5">
        <v>53333.34</v>
      </c>
      <c r="AD5460" s="5">
        <f t="shared" si="769"/>
        <v>2026666.92</v>
      </c>
      <c r="AE5460" s="5">
        <v>117334.54</v>
      </c>
      <c r="AF5460" s="5">
        <v>34264.36</v>
      </c>
      <c r="AG5460" s="5">
        <v>9197.7199999999993</v>
      </c>
      <c r="AH5460" s="5">
        <v>2175</v>
      </c>
      <c r="AI5460" s="5">
        <v>6800</v>
      </c>
      <c r="AJ5460">
        <v>0</v>
      </c>
      <c r="AK5460" s="5">
        <v>0</v>
      </c>
      <c r="AL5460" s="5">
        <v>27908.15</v>
      </c>
      <c r="AM5460" s="5">
        <v>11751.99</v>
      </c>
      <c r="AN5460">
        <v>4</v>
      </c>
      <c r="AO5460">
        <v>4</v>
      </c>
      <c r="AP5460" t="str">
        <f t="shared" si="770"/>
        <v>Yes</v>
      </c>
      <c r="AQ5460">
        <v>1</v>
      </c>
      <c r="AR5460" s="5">
        <f t="shared" si="771"/>
        <v>2236098.6800000002</v>
      </c>
      <c r="AS5460" s="5">
        <f t="shared" si="772"/>
        <v>-762424.1</v>
      </c>
      <c r="AT5460" t="s">
        <v>59</v>
      </c>
      <c r="AU5460" t="s">
        <v>6164</v>
      </c>
      <c r="AV5460" t="s">
        <v>6165</v>
      </c>
      <c r="AW5460" t="s">
        <v>6166</v>
      </c>
      <c r="AX5460" t="s">
        <v>6167</v>
      </c>
      <c r="AY5460">
        <v>32</v>
      </c>
      <c r="AZ5460">
        <v>5</v>
      </c>
      <c r="BA5460">
        <v>61</v>
      </c>
      <c r="BB5460" t="s">
        <v>6180</v>
      </c>
      <c r="BC5460">
        <v>0</v>
      </c>
      <c r="BD5460">
        <v>0</v>
      </c>
      <c r="BE5460" t="s">
        <v>6169</v>
      </c>
      <c r="BF5460" t="s">
        <v>6170</v>
      </c>
      <c r="BG5460">
        <v>0</v>
      </c>
      <c r="BH5460" t="s">
        <v>6171</v>
      </c>
      <c r="BI5460">
        <v>25</v>
      </c>
      <c r="BJ5460" t="s">
        <v>6172</v>
      </c>
      <c r="BK5460">
        <v>0</v>
      </c>
      <c r="BL5460">
        <v>46</v>
      </c>
      <c r="BM5460" s="3">
        <f t="shared" si="773"/>
        <v>0.82608695652173914</v>
      </c>
    </row>
    <row r="5461" spans="1:65">
      <c r="A5461" t="s">
        <v>5602</v>
      </c>
      <c r="B5461" s="2">
        <v>45989</v>
      </c>
      <c r="C5461" t="s">
        <v>4641</v>
      </c>
      <c r="D5461" t="s">
        <v>5143</v>
      </c>
      <c r="E5461">
        <v>11</v>
      </c>
      <c r="F5461" t="s">
        <v>78</v>
      </c>
      <c r="G5461" t="s">
        <v>50</v>
      </c>
      <c r="H5461" t="s">
        <v>173</v>
      </c>
      <c r="I5461" t="s">
        <v>52</v>
      </c>
      <c r="J5461" t="s">
        <v>81</v>
      </c>
      <c r="K5461" t="s">
        <v>75</v>
      </c>
      <c r="L5461" t="s">
        <v>55</v>
      </c>
      <c r="M5461" t="s">
        <v>56</v>
      </c>
      <c r="N5461" t="s">
        <v>76</v>
      </c>
      <c r="O5461" t="s">
        <v>82</v>
      </c>
      <c r="P5461">
        <v>30</v>
      </c>
      <c r="Q5461">
        <v>40</v>
      </c>
      <c r="R5461">
        <v>39</v>
      </c>
      <c r="S5461">
        <v>2</v>
      </c>
      <c r="T5461">
        <f t="shared" si="765"/>
        <v>37</v>
      </c>
      <c r="U5461">
        <v>22</v>
      </c>
      <c r="V5461">
        <f t="shared" si="766"/>
        <v>15</v>
      </c>
      <c r="W5461" s="3">
        <f t="shared" si="767"/>
        <v>5.128205128205128E-2</v>
      </c>
      <c r="X5461">
        <v>104</v>
      </c>
      <c r="Y5461" s="4">
        <v>0</v>
      </c>
      <c r="Z5461" s="4">
        <v>4.4000000000000004</v>
      </c>
      <c r="AA5461" s="5">
        <v>77375.69</v>
      </c>
      <c r="AB5461" s="5">
        <f t="shared" si="768"/>
        <v>1702265.18</v>
      </c>
      <c r="AC5461" s="5">
        <v>53297.38</v>
      </c>
      <c r="AD5461" s="5">
        <f t="shared" si="769"/>
        <v>2078597.82</v>
      </c>
      <c r="AE5461" s="5">
        <v>124317.55</v>
      </c>
      <c r="AF5461" s="5">
        <v>41490.1</v>
      </c>
      <c r="AG5461" s="5">
        <v>41049.919999999998</v>
      </c>
      <c r="AH5461" s="5">
        <v>6380</v>
      </c>
      <c r="AI5461" s="5">
        <v>13600</v>
      </c>
      <c r="AJ5461">
        <v>0</v>
      </c>
      <c r="AK5461" s="5">
        <v>0</v>
      </c>
      <c r="AL5461" s="5">
        <v>23161.66</v>
      </c>
      <c r="AM5461" s="5">
        <v>22372.23</v>
      </c>
      <c r="AN5461">
        <v>4</v>
      </c>
      <c r="AO5461">
        <v>10</v>
      </c>
      <c r="AP5461" t="str">
        <f t="shared" si="770"/>
        <v>No</v>
      </c>
      <c r="AQ5461">
        <v>1</v>
      </c>
      <c r="AR5461" s="5">
        <f t="shared" si="771"/>
        <v>2350969.2799999998</v>
      </c>
      <c r="AS5461" s="5">
        <f t="shared" si="772"/>
        <v>-648704.1</v>
      </c>
      <c r="AT5461" t="s">
        <v>116</v>
      </c>
      <c r="AU5461" t="s">
        <v>6164</v>
      </c>
      <c r="AV5461" t="s">
        <v>6165</v>
      </c>
      <c r="AW5461" t="s">
        <v>6166</v>
      </c>
      <c r="AX5461" t="s">
        <v>6202</v>
      </c>
      <c r="AY5461">
        <v>40</v>
      </c>
      <c r="AZ5461">
        <v>6</v>
      </c>
      <c r="BA5461">
        <v>70</v>
      </c>
      <c r="BB5461" t="s">
        <v>6220</v>
      </c>
      <c r="BC5461">
        <v>1</v>
      </c>
      <c r="BD5461">
        <v>5</v>
      </c>
      <c r="BE5461" t="s">
        <v>6218</v>
      </c>
      <c r="BF5461" t="s">
        <v>6176</v>
      </c>
      <c r="BG5461">
        <v>2</v>
      </c>
      <c r="BH5461" t="s">
        <v>6209</v>
      </c>
      <c r="BI5461">
        <v>89</v>
      </c>
      <c r="BJ5461" t="s">
        <v>6193</v>
      </c>
      <c r="BK5461">
        <v>1</v>
      </c>
      <c r="BL5461">
        <v>50</v>
      </c>
      <c r="BM5461" s="3">
        <f t="shared" si="773"/>
        <v>0.78</v>
      </c>
    </row>
    <row r="5462" spans="1:65">
      <c r="A5462" t="s">
        <v>5603</v>
      </c>
      <c r="B5462" s="2">
        <v>45989</v>
      </c>
      <c r="C5462" t="s">
        <v>4641</v>
      </c>
      <c r="D5462" t="s">
        <v>5143</v>
      </c>
      <c r="E5462">
        <v>11</v>
      </c>
      <c r="F5462" t="s">
        <v>72</v>
      </c>
      <c r="G5462" t="s">
        <v>79</v>
      </c>
      <c r="H5462" t="s">
        <v>102</v>
      </c>
      <c r="I5462" t="s">
        <v>64</v>
      </c>
      <c r="J5462" t="s">
        <v>65</v>
      </c>
      <c r="K5462" t="s">
        <v>66</v>
      </c>
      <c r="L5462" t="s">
        <v>67</v>
      </c>
      <c r="M5462" t="s">
        <v>56</v>
      </c>
      <c r="N5462" t="s">
        <v>76</v>
      </c>
      <c r="O5462" t="s">
        <v>58</v>
      </c>
      <c r="P5462">
        <v>45</v>
      </c>
      <c r="Q5462">
        <v>45</v>
      </c>
      <c r="R5462">
        <v>47</v>
      </c>
      <c r="S5462">
        <v>1</v>
      </c>
      <c r="T5462">
        <f t="shared" si="765"/>
        <v>46</v>
      </c>
      <c r="U5462">
        <v>45</v>
      </c>
      <c r="V5462">
        <f t="shared" si="766"/>
        <v>1</v>
      </c>
      <c r="W5462" s="3">
        <f t="shared" si="767"/>
        <v>2.1276595744680851E-2</v>
      </c>
      <c r="X5462">
        <v>10</v>
      </c>
      <c r="Y5462" s="4">
        <v>3.4</v>
      </c>
      <c r="Z5462" s="4">
        <v>1.4</v>
      </c>
      <c r="AA5462" s="5">
        <v>49041.31</v>
      </c>
      <c r="AB5462" s="5">
        <f t="shared" si="768"/>
        <v>2206858.9500000002</v>
      </c>
      <c r="AC5462" s="5">
        <v>34133.129999999997</v>
      </c>
      <c r="AD5462" s="5">
        <f t="shared" si="769"/>
        <v>1604257.11</v>
      </c>
      <c r="AE5462" s="5">
        <v>100776.26</v>
      </c>
      <c r="AF5462" s="5">
        <v>28616.55</v>
      </c>
      <c r="AG5462" s="5">
        <v>7729.71</v>
      </c>
      <c r="AH5462" s="5">
        <v>2030</v>
      </c>
      <c r="AI5462" s="5">
        <v>4600</v>
      </c>
      <c r="AJ5462">
        <v>0</v>
      </c>
      <c r="AK5462" s="5">
        <v>0</v>
      </c>
      <c r="AL5462" s="5">
        <v>968.32</v>
      </c>
      <c r="AM5462" s="5">
        <v>29300.38</v>
      </c>
      <c r="AN5462">
        <v>4</v>
      </c>
      <c r="AO5462">
        <v>2</v>
      </c>
      <c r="AP5462" t="str">
        <f t="shared" si="770"/>
        <v>Yes</v>
      </c>
      <c r="AQ5462">
        <v>0</v>
      </c>
      <c r="AR5462" s="5">
        <f t="shared" si="771"/>
        <v>1778278.33</v>
      </c>
      <c r="AS5462" s="5">
        <f t="shared" si="772"/>
        <v>428580.62</v>
      </c>
      <c r="AT5462" t="s">
        <v>59</v>
      </c>
      <c r="AU5462" t="s">
        <v>6164</v>
      </c>
      <c r="AV5462" t="s">
        <v>6165</v>
      </c>
      <c r="AW5462" t="s">
        <v>6166</v>
      </c>
      <c r="AX5462" t="s">
        <v>6184</v>
      </c>
      <c r="AY5462">
        <v>46</v>
      </c>
      <c r="AZ5462">
        <v>1</v>
      </c>
      <c r="BA5462">
        <v>13</v>
      </c>
      <c r="BB5462" t="s">
        <v>6180</v>
      </c>
      <c r="BC5462">
        <v>0</v>
      </c>
      <c r="BD5462">
        <v>0</v>
      </c>
      <c r="BE5462" t="s">
        <v>6169</v>
      </c>
      <c r="BF5462" t="s">
        <v>6170</v>
      </c>
      <c r="BG5462">
        <v>0</v>
      </c>
      <c r="BH5462" t="s">
        <v>6171</v>
      </c>
      <c r="BI5462">
        <v>39</v>
      </c>
      <c r="BJ5462" t="s">
        <v>6172</v>
      </c>
      <c r="BK5462">
        <v>0</v>
      </c>
      <c r="BL5462">
        <v>64</v>
      </c>
      <c r="BM5462" s="3">
        <f t="shared" si="773"/>
        <v>0.734375</v>
      </c>
    </row>
    <row r="5463" spans="1:65">
      <c r="A5463" t="s">
        <v>5604</v>
      </c>
      <c r="B5463" s="2">
        <v>45989</v>
      </c>
      <c r="C5463" t="s">
        <v>4641</v>
      </c>
      <c r="D5463" t="s">
        <v>5143</v>
      </c>
      <c r="E5463">
        <v>11</v>
      </c>
      <c r="F5463" t="s">
        <v>78</v>
      </c>
      <c r="G5463" t="s">
        <v>62</v>
      </c>
      <c r="H5463" t="s">
        <v>153</v>
      </c>
      <c r="I5463" t="s">
        <v>52</v>
      </c>
      <c r="J5463" t="s">
        <v>53</v>
      </c>
      <c r="K5463" t="s">
        <v>75</v>
      </c>
      <c r="L5463" t="s">
        <v>55</v>
      </c>
      <c r="M5463" t="s">
        <v>56</v>
      </c>
      <c r="N5463" t="s">
        <v>76</v>
      </c>
      <c r="O5463" t="s">
        <v>120</v>
      </c>
      <c r="P5463">
        <v>63</v>
      </c>
      <c r="Q5463">
        <v>64</v>
      </c>
      <c r="R5463">
        <v>63</v>
      </c>
      <c r="S5463">
        <v>2</v>
      </c>
      <c r="T5463">
        <f t="shared" si="765"/>
        <v>61</v>
      </c>
      <c r="U5463">
        <v>60</v>
      </c>
      <c r="V5463">
        <f t="shared" si="766"/>
        <v>1</v>
      </c>
      <c r="W5463" s="3">
        <f t="shared" si="767"/>
        <v>3.1746031746031744E-2</v>
      </c>
      <c r="X5463">
        <v>27</v>
      </c>
      <c r="Y5463" s="4">
        <v>4.2</v>
      </c>
      <c r="Z5463" s="4">
        <v>0.9</v>
      </c>
      <c r="AA5463" s="5">
        <v>35854.29</v>
      </c>
      <c r="AB5463" s="5">
        <f t="shared" si="768"/>
        <v>2151257.4</v>
      </c>
      <c r="AC5463" s="5">
        <v>23685.05</v>
      </c>
      <c r="AD5463" s="5">
        <f t="shared" si="769"/>
        <v>1492158.15</v>
      </c>
      <c r="AE5463" s="5">
        <v>113707.84</v>
      </c>
      <c r="AF5463" s="5">
        <v>28936.34</v>
      </c>
      <c r="AG5463" s="5">
        <v>9694.2000000000007</v>
      </c>
      <c r="AH5463" s="5">
        <v>1305</v>
      </c>
      <c r="AI5463" s="5">
        <v>6400</v>
      </c>
      <c r="AJ5463">
        <v>0</v>
      </c>
      <c r="AK5463" s="5">
        <v>0</v>
      </c>
      <c r="AL5463" s="5">
        <v>686.73</v>
      </c>
      <c r="AM5463" s="5">
        <v>40187.269999999997</v>
      </c>
      <c r="AN5463">
        <v>4</v>
      </c>
      <c r="AO5463">
        <v>4</v>
      </c>
      <c r="AP5463" t="str">
        <f t="shared" si="770"/>
        <v>Yes</v>
      </c>
      <c r="AQ5463">
        <v>1</v>
      </c>
      <c r="AR5463" s="5">
        <f t="shared" si="771"/>
        <v>1693075.53</v>
      </c>
      <c r="AS5463" s="5">
        <f t="shared" si="772"/>
        <v>458181.87</v>
      </c>
      <c r="AT5463" t="s">
        <v>59</v>
      </c>
      <c r="AU5463" t="s">
        <v>6164</v>
      </c>
      <c r="AV5463" t="s">
        <v>6165</v>
      </c>
      <c r="AW5463" t="s">
        <v>6166</v>
      </c>
      <c r="AX5463" t="s">
        <v>6167</v>
      </c>
      <c r="AY5463">
        <v>66</v>
      </c>
      <c r="AZ5463">
        <v>0</v>
      </c>
      <c r="BA5463">
        <v>14</v>
      </c>
      <c r="BB5463" t="s">
        <v>6191</v>
      </c>
      <c r="BC5463">
        <v>0</v>
      </c>
      <c r="BD5463">
        <v>0</v>
      </c>
      <c r="BE5463" t="s">
        <v>6169</v>
      </c>
      <c r="BF5463" t="s">
        <v>6170</v>
      </c>
      <c r="BG5463">
        <v>0</v>
      </c>
      <c r="BH5463" t="s">
        <v>6171</v>
      </c>
      <c r="BI5463">
        <v>26</v>
      </c>
      <c r="BJ5463" t="s">
        <v>6172</v>
      </c>
      <c r="BK5463">
        <v>0</v>
      </c>
      <c r="BL5463">
        <v>74</v>
      </c>
      <c r="BM5463" s="3">
        <f t="shared" si="773"/>
        <v>0.85135135135135132</v>
      </c>
    </row>
    <row r="5464" spans="1:65">
      <c r="A5464" t="s">
        <v>5605</v>
      </c>
      <c r="B5464" s="2">
        <v>45989</v>
      </c>
      <c r="C5464" t="s">
        <v>4641</v>
      </c>
      <c r="D5464" t="s">
        <v>5143</v>
      </c>
      <c r="E5464">
        <v>11</v>
      </c>
      <c r="F5464" t="s">
        <v>72</v>
      </c>
      <c r="G5464" t="s">
        <v>50</v>
      </c>
      <c r="H5464" t="s">
        <v>119</v>
      </c>
      <c r="I5464" t="s">
        <v>52</v>
      </c>
      <c r="J5464" t="s">
        <v>65</v>
      </c>
      <c r="K5464" t="s">
        <v>75</v>
      </c>
      <c r="L5464" t="s">
        <v>87</v>
      </c>
      <c r="M5464" t="s">
        <v>56</v>
      </c>
      <c r="N5464" t="s">
        <v>69</v>
      </c>
      <c r="O5464" t="s">
        <v>70</v>
      </c>
      <c r="P5464">
        <v>53</v>
      </c>
      <c r="Q5464">
        <v>56</v>
      </c>
      <c r="R5464">
        <v>58</v>
      </c>
      <c r="S5464">
        <v>1</v>
      </c>
      <c r="T5464">
        <f t="shared" si="765"/>
        <v>57</v>
      </c>
      <c r="U5464">
        <v>52</v>
      </c>
      <c r="V5464">
        <f t="shared" si="766"/>
        <v>5</v>
      </c>
      <c r="W5464" s="3">
        <f t="shared" si="767"/>
        <v>1.7241379310344827E-2</v>
      </c>
      <c r="X5464">
        <v>19</v>
      </c>
      <c r="Y5464" s="4">
        <v>2</v>
      </c>
      <c r="Z5464" s="4">
        <v>1.2</v>
      </c>
      <c r="AA5464" s="5">
        <v>52575.95</v>
      </c>
      <c r="AB5464" s="5">
        <f t="shared" si="768"/>
        <v>2733949.4</v>
      </c>
      <c r="AC5464" s="5">
        <v>35574.86</v>
      </c>
      <c r="AD5464" s="5">
        <f t="shared" si="769"/>
        <v>2063341.88</v>
      </c>
      <c r="AE5464" s="5">
        <v>136655.06</v>
      </c>
      <c r="AF5464" s="5">
        <v>35663.4</v>
      </c>
      <c r="AG5464" s="5">
        <v>8687.82</v>
      </c>
      <c r="AH5464" s="5">
        <v>1740</v>
      </c>
      <c r="AI5464" s="5">
        <v>4600</v>
      </c>
      <c r="AJ5464">
        <v>0</v>
      </c>
      <c r="AK5464" s="5">
        <v>0</v>
      </c>
      <c r="AL5464" s="5">
        <v>5168.3599999999997</v>
      </c>
      <c r="AM5464" s="5">
        <v>39247.360000000001</v>
      </c>
      <c r="AN5464">
        <v>4</v>
      </c>
      <c r="AO5464">
        <v>5</v>
      </c>
      <c r="AP5464" t="str">
        <f t="shared" si="770"/>
        <v>No</v>
      </c>
      <c r="AQ5464">
        <v>1</v>
      </c>
      <c r="AR5464" s="5">
        <f t="shared" si="771"/>
        <v>2295103.88</v>
      </c>
      <c r="AS5464" s="5">
        <f t="shared" si="772"/>
        <v>438845.52</v>
      </c>
      <c r="AT5464" t="s">
        <v>59</v>
      </c>
      <c r="AU5464" t="s">
        <v>6164</v>
      </c>
      <c r="AV5464" t="s">
        <v>6165</v>
      </c>
      <c r="AW5464" t="s">
        <v>6166</v>
      </c>
      <c r="AX5464" t="s">
        <v>6184</v>
      </c>
      <c r="AY5464">
        <v>57</v>
      </c>
      <c r="AZ5464">
        <v>3</v>
      </c>
      <c r="BA5464">
        <v>26</v>
      </c>
      <c r="BB5464" t="s">
        <v>6185</v>
      </c>
      <c r="BC5464">
        <v>1</v>
      </c>
      <c r="BD5464">
        <v>0</v>
      </c>
      <c r="BE5464" t="s">
        <v>6178</v>
      </c>
      <c r="BF5464" t="s">
        <v>6170</v>
      </c>
      <c r="BG5464">
        <v>0</v>
      </c>
      <c r="BH5464" t="s">
        <v>6171</v>
      </c>
      <c r="BI5464">
        <v>24</v>
      </c>
      <c r="BJ5464" t="s">
        <v>6172</v>
      </c>
      <c r="BK5464">
        <v>0</v>
      </c>
      <c r="BL5464">
        <v>62</v>
      </c>
      <c r="BM5464" s="3">
        <f t="shared" si="773"/>
        <v>0.93548387096774188</v>
      </c>
    </row>
    <row r="5465" spans="1:65">
      <c r="A5465" t="s">
        <v>5606</v>
      </c>
      <c r="B5465" s="2">
        <v>45989</v>
      </c>
      <c r="C5465" t="s">
        <v>4641</v>
      </c>
      <c r="D5465" t="s">
        <v>5143</v>
      </c>
      <c r="E5465">
        <v>11</v>
      </c>
      <c r="F5465" t="s">
        <v>72</v>
      </c>
      <c r="G5465" t="s">
        <v>50</v>
      </c>
      <c r="H5465" t="s">
        <v>73</v>
      </c>
      <c r="I5465" t="s">
        <v>64</v>
      </c>
      <c r="J5465" t="s">
        <v>81</v>
      </c>
      <c r="K5465" t="s">
        <v>66</v>
      </c>
      <c r="L5465" t="s">
        <v>67</v>
      </c>
      <c r="M5465" t="s">
        <v>56</v>
      </c>
      <c r="N5465" t="s">
        <v>69</v>
      </c>
      <c r="O5465" t="s">
        <v>82</v>
      </c>
      <c r="P5465">
        <v>31</v>
      </c>
      <c r="Q5465">
        <v>32</v>
      </c>
      <c r="R5465">
        <v>32</v>
      </c>
      <c r="S5465">
        <v>1</v>
      </c>
      <c r="T5465">
        <f t="shared" si="765"/>
        <v>31</v>
      </c>
      <c r="U5465">
        <v>30</v>
      </c>
      <c r="V5465">
        <f t="shared" si="766"/>
        <v>1</v>
      </c>
      <c r="W5465" s="3">
        <f t="shared" si="767"/>
        <v>3.125E-2</v>
      </c>
      <c r="X5465">
        <v>13</v>
      </c>
      <c r="Y5465" s="4">
        <v>0</v>
      </c>
      <c r="Z5465" s="4">
        <v>0.6</v>
      </c>
      <c r="AA5465" s="5">
        <v>73403.47</v>
      </c>
      <c r="AB5465" s="5">
        <f t="shared" si="768"/>
        <v>2202104.1</v>
      </c>
      <c r="AC5465" s="5">
        <v>52079.91</v>
      </c>
      <c r="AD5465" s="5">
        <f t="shared" si="769"/>
        <v>1666557.12</v>
      </c>
      <c r="AE5465" s="5">
        <v>94118.080000000002</v>
      </c>
      <c r="AF5465" s="5">
        <v>26518.94</v>
      </c>
      <c r="AG5465" s="5">
        <v>8123.82</v>
      </c>
      <c r="AH5465" s="5">
        <v>870</v>
      </c>
      <c r="AI5465" s="5">
        <v>6800</v>
      </c>
      <c r="AJ5465">
        <v>0</v>
      </c>
      <c r="AK5465" s="5">
        <v>0</v>
      </c>
      <c r="AL5465" s="5">
        <v>1434.68</v>
      </c>
      <c r="AM5465" s="5">
        <v>19902.8</v>
      </c>
      <c r="AN5465">
        <v>4</v>
      </c>
      <c r="AO5465">
        <v>4</v>
      </c>
      <c r="AP5465" t="str">
        <f t="shared" si="770"/>
        <v>Yes</v>
      </c>
      <c r="AQ5465">
        <v>1</v>
      </c>
      <c r="AR5465" s="5">
        <f t="shared" si="771"/>
        <v>1824325.44</v>
      </c>
      <c r="AS5465" s="5">
        <f t="shared" si="772"/>
        <v>377778.66</v>
      </c>
      <c r="AT5465" t="s">
        <v>59</v>
      </c>
      <c r="AU5465" t="s">
        <v>6164</v>
      </c>
      <c r="AV5465" t="s">
        <v>6165</v>
      </c>
      <c r="AW5465" t="s">
        <v>6166</v>
      </c>
      <c r="AX5465" t="s">
        <v>6184</v>
      </c>
      <c r="AY5465">
        <v>34</v>
      </c>
      <c r="AZ5465">
        <v>0</v>
      </c>
      <c r="BA5465">
        <v>11</v>
      </c>
      <c r="BB5465" t="s">
        <v>6198</v>
      </c>
      <c r="BC5465">
        <v>0</v>
      </c>
      <c r="BD5465">
        <v>0</v>
      </c>
      <c r="BE5465" t="s">
        <v>6169</v>
      </c>
      <c r="BF5465" t="s">
        <v>6170</v>
      </c>
      <c r="BG5465">
        <v>0</v>
      </c>
      <c r="BH5465" t="s">
        <v>6171</v>
      </c>
      <c r="BI5465">
        <v>30</v>
      </c>
      <c r="BJ5465" t="s">
        <v>6172</v>
      </c>
      <c r="BK5465">
        <v>0</v>
      </c>
      <c r="BL5465">
        <v>48</v>
      </c>
      <c r="BM5465" s="3">
        <f t="shared" si="773"/>
        <v>0.66666666666666663</v>
      </c>
    </row>
    <row r="5466" spans="1:65">
      <c r="A5466" t="s">
        <v>5607</v>
      </c>
      <c r="B5466" s="2">
        <v>45989</v>
      </c>
      <c r="C5466" t="s">
        <v>4641</v>
      </c>
      <c r="D5466" t="s">
        <v>5143</v>
      </c>
      <c r="E5466">
        <v>11</v>
      </c>
      <c r="F5466" t="s">
        <v>61</v>
      </c>
      <c r="G5466" t="s">
        <v>50</v>
      </c>
      <c r="H5466" t="s">
        <v>127</v>
      </c>
      <c r="I5466" t="s">
        <v>52</v>
      </c>
      <c r="J5466" t="s">
        <v>53</v>
      </c>
      <c r="K5466" t="s">
        <v>75</v>
      </c>
      <c r="L5466" t="s">
        <v>87</v>
      </c>
      <c r="M5466" t="s">
        <v>56</v>
      </c>
      <c r="N5466" t="s">
        <v>94</v>
      </c>
      <c r="O5466" t="s">
        <v>120</v>
      </c>
      <c r="P5466">
        <v>64</v>
      </c>
      <c r="Q5466">
        <v>68</v>
      </c>
      <c r="R5466">
        <v>69</v>
      </c>
      <c r="S5466">
        <v>1</v>
      </c>
      <c r="T5466">
        <f t="shared" si="765"/>
        <v>68</v>
      </c>
      <c r="U5466">
        <v>64</v>
      </c>
      <c r="V5466">
        <f t="shared" si="766"/>
        <v>4</v>
      </c>
      <c r="W5466" s="3">
        <f t="shared" si="767"/>
        <v>1.4492753623188406E-2</v>
      </c>
      <c r="X5466">
        <v>18</v>
      </c>
      <c r="Y5466" s="4">
        <v>8.3000000000000007</v>
      </c>
      <c r="Z5466" s="4">
        <v>1.9</v>
      </c>
      <c r="AA5466" s="5">
        <v>35868.85</v>
      </c>
      <c r="AB5466" s="5">
        <f t="shared" si="768"/>
        <v>2295606.4</v>
      </c>
      <c r="AC5466" s="5">
        <v>24056.97</v>
      </c>
      <c r="AD5466" s="5">
        <f t="shared" si="769"/>
        <v>1659930.93</v>
      </c>
      <c r="AE5466" s="5">
        <v>121816.81</v>
      </c>
      <c r="AF5466" s="5">
        <v>29939.32</v>
      </c>
      <c r="AG5466" s="5">
        <v>8554.59</v>
      </c>
      <c r="AH5466" s="5">
        <v>2755</v>
      </c>
      <c r="AI5466" s="5">
        <v>3200</v>
      </c>
      <c r="AJ5466">
        <v>0</v>
      </c>
      <c r="AK5466" s="5">
        <v>0</v>
      </c>
      <c r="AL5466" s="5">
        <v>2650.01</v>
      </c>
      <c r="AM5466" s="5">
        <v>44824.63</v>
      </c>
      <c r="AN5466">
        <v>4</v>
      </c>
      <c r="AO5466">
        <v>4</v>
      </c>
      <c r="AP5466" t="str">
        <f t="shared" si="770"/>
        <v>Yes</v>
      </c>
      <c r="AQ5466">
        <v>0</v>
      </c>
      <c r="AR5466" s="5">
        <f t="shared" si="771"/>
        <v>1873671.29</v>
      </c>
      <c r="AS5466" s="5">
        <f t="shared" si="772"/>
        <v>421935.11</v>
      </c>
      <c r="AT5466" t="s">
        <v>59</v>
      </c>
      <c r="AU5466" t="s">
        <v>6164</v>
      </c>
      <c r="AV5466" t="s">
        <v>6165</v>
      </c>
      <c r="AW5466" t="s">
        <v>6166</v>
      </c>
      <c r="AX5466" t="s">
        <v>6177</v>
      </c>
      <c r="AY5466">
        <v>65</v>
      </c>
      <c r="AZ5466">
        <v>0</v>
      </c>
      <c r="BA5466">
        <v>23</v>
      </c>
      <c r="BB5466" t="s">
        <v>6180</v>
      </c>
      <c r="BC5466">
        <v>0</v>
      </c>
      <c r="BD5466">
        <v>0</v>
      </c>
      <c r="BE5466" t="s">
        <v>6169</v>
      </c>
      <c r="BF5466" t="s">
        <v>6170</v>
      </c>
      <c r="BG5466">
        <v>0</v>
      </c>
      <c r="BH5466" t="s">
        <v>6171</v>
      </c>
      <c r="BI5466">
        <v>29</v>
      </c>
      <c r="BJ5466" t="s">
        <v>6172</v>
      </c>
      <c r="BK5466">
        <v>0</v>
      </c>
      <c r="BL5466">
        <v>74</v>
      </c>
      <c r="BM5466" s="3">
        <f t="shared" si="773"/>
        <v>0.93243243243243246</v>
      </c>
    </row>
    <row r="5467" spans="1:65">
      <c r="A5467" t="s">
        <v>5608</v>
      </c>
      <c r="B5467" s="2">
        <v>45989</v>
      </c>
      <c r="C5467" t="s">
        <v>4641</v>
      </c>
      <c r="D5467" t="s">
        <v>5143</v>
      </c>
      <c r="E5467">
        <v>11</v>
      </c>
      <c r="F5467" t="s">
        <v>49</v>
      </c>
      <c r="G5467" t="s">
        <v>62</v>
      </c>
      <c r="H5467" t="s">
        <v>125</v>
      </c>
      <c r="I5467" t="s">
        <v>64</v>
      </c>
      <c r="J5467" t="s">
        <v>53</v>
      </c>
      <c r="K5467" t="s">
        <v>75</v>
      </c>
      <c r="L5467" t="s">
        <v>67</v>
      </c>
      <c r="M5467" t="s">
        <v>68</v>
      </c>
      <c r="N5467" t="s">
        <v>94</v>
      </c>
      <c r="O5467" t="s">
        <v>120</v>
      </c>
      <c r="P5467">
        <v>56</v>
      </c>
      <c r="Q5467">
        <v>60</v>
      </c>
      <c r="R5467">
        <v>57</v>
      </c>
      <c r="S5467">
        <v>5</v>
      </c>
      <c r="T5467">
        <f t="shared" si="765"/>
        <v>52</v>
      </c>
      <c r="U5467">
        <v>52</v>
      </c>
      <c r="V5467">
        <f t="shared" si="766"/>
        <v>0</v>
      </c>
      <c r="W5467" s="3">
        <f t="shared" si="767"/>
        <v>8.771929824561403E-2</v>
      </c>
      <c r="X5467">
        <v>33</v>
      </c>
      <c r="Y5467" s="4">
        <v>4.9000000000000004</v>
      </c>
      <c r="Z5467" s="4">
        <v>2</v>
      </c>
      <c r="AA5467" s="5">
        <v>35857.32</v>
      </c>
      <c r="AB5467" s="5">
        <f t="shared" si="768"/>
        <v>1864580.64</v>
      </c>
      <c r="AC5467" s="5">
        <v>22068.6</v>
      </c>
      <c r="AD5467" s="5">
        <f t="shared" si="769"/>
        <v>1257910.2</v>
      </c>
      <c r="AE5467" s="5">
        <v>95208.76</v>
      </c>
      <c r="AF5467" s="5">
        <v>27642.1</v>
      </c>
      <c r="AG5467" s="5">
        <v>9627.61</v>
      </c>
      <c r="AH5467" s="5">
        <v>2900</v>
      </c>
      <c r="AI5467" s="5">
        <v>18127.3</v>
      </c>
      <c r="AJ5467">
        <v>2</v>
      </c>
      <c r="AK5467" s="5">
        <v>18246.75</v>
      </c>
      <c r="AL5467" s="5">
        <v>0</v>
      </c>
      <c r="AM5467" s="5">
        <v>32938.129999999997</v>
      </c>
      <c r="AN5467">
        <v>4</v>
      </c>
      <c r="AO5467">
        <v>3</v>
      </c>
      <c r="AP5467" t="str">
        <f t="shared" si="770"/>
        <v>Yes</v>
      </c>
      <c r="AQ5467">
        <v>3</v>
      </c>
      <c r="AR5467" s="5">
        <f t="shared" si="771"/>
        <v>1462600.85</v>
      </c>
      <c r="AS5467" s="5">
        <f t="shared" si="772"/>
        <v>401979.79</v>
      </c>
      <c r="AT5467" t="s">
        <v>1641</v>
      </c>
      <c r="AU5467" t="s">
        <v>6189</v>
      </c>
      <c r="AV5467" t="s">
        <v>6201</v>
      </c>
      <c r="AW5467" t="s">
        <v>6175</v>
      </c>
      <c r="AX5467" t="s">
        <v>6167</v>
      </c>
      <c r="AY5467">
        <v>59</v>
      </c>
      <c r="AZ5467">
        <v>0</v>
      </c>
      <c r="BA5467">
        <v>0</v>
      </c>
      <c r="BB5467" t="s">
        <v>6168</v>
      </c>
      <c r="BC5467">
        <v>0</v>
      </c>
      <c r="BD5467">
        <v>0</v>
      </c>
      <c r="BE5467" t="s">
        <v>6169</v>
      </c>
      <c r="BF5467" t="s">
        <v>6210</v>
      </c>
      <c r="BG5467">
        <v>1</v>
      </c>
      <c r="BH5467" t="s">
        <v>6179</v>
      </c>
      <c r="BI5467">
        <v>40</v>
      </c>
      <c r="BJ5467" t="s">
        <v>6172</v>
      </c>
      <c r="BK5467">
        <v>0</v>
      </c>
      <c r="BL5467">
        <v>75</v>
      </c>
      <c r="BM5467" s="3">
        <f t="shared" si="773"/>
        <v>0.76</v>
      </c>
    </row>
    <row r="5468" spans="1:65">
      <c r="A5468" t="s">
        <v>5609</v>
      </c>
      <c r="B5468" s="2">
        <v>45990</v>
      </c>
      <c r="C5468" t="s">
        <v>4641</v>
      </c>
      <c r="D5468" t="s">
        <v>5143</v>
      </c>
      <c r="E5468">
        <v>11</v>
      </c>
      <c r="F5468" t="s">
        <v>78</v>
      </c>
      <c r="G5468" t="s">
        <v>62</v>
      </c>
      <c r="H5468" t="s">
        <v>91</v>
      </c>
      <c r="I5468" t="s">
        <v>52</v>
      </c>
      <c r="J5468" t="s">
        <v>81</v>
      </c>
      <c r="K5468" t="s">
        <v>66</v>
      </c>
      <c r="L5468" t="s">
        <v>67</v>
      </c>
      <c r="M5468" t="s">
        <v>56</v>
      </c>
      <c r="N5468" t="s">
        <v>109</v>
      </c>
      <c r="O5468" t="s">
        <v>120</v>
      </c>
      <c r="P5468">
        <v>43</v>
      </c>
      <c r="Q5468">
        <v>44</v>
      </c>
      <c r="R5468">
        <v>43</v>
      </c>
      <c r="S5468">
        <v>2</v>
      </c>
      <c r="T5468">
        <f t="shared" si="765"/>
        <v>41</v>
      </c>
      <c r="U5468">
        <v>41</v>
      </c>
      <c r="V5468">
        <f t="shared" si="766"/>
        <v>0</v>
      </c>
      <c r="W5468" s="3">
        <f t="shared" si="767"/>
        <v>4.6511627906976744E-2</v>
      </c>
      <c r="X5468">
        <v>40</v>
      </c>
      <c r="Y5468" s="4">
        <v>3.9</v>
      </c>
      <c r="Z5468" s="4">
        <v>1.4</v>
      </c>
      <c r="AA5468" s="5">
        <v>72955.539999999994</v>
      </c>
      <c r="AB5468" s="5">
        <f t="shared" si="768"/>
        <v>2991177.14</v>
      </c>
      <c r="AC5468" s="5">
        <v>51747.1</v>
      </c>
      <c r="AD5468" s="5">
        <f t="shared" si="769"/>
        <v>2225125.2999999998</v>
      </c>
      <c r="AE5468" s="5">
        <v>138113.89000000001</v>
      </c>
      <c r="AF5468" s="5">
        <v>41635.629999999997</v>
      </c>
      <c r="AG5468" s="5">
        <v>11678.2</v>
      </c>
      <c r="AH5468" s="5">
        <v>2030</v>
      </c>
      <c r="AI5468" s="5">
        <v>13600</v>
      </c>
      <c r="AJ5468">
        <v>0</v>
      </c>
      <c r="AK5468" s="5">
        <v>0</v>
      </c>
      <c r="AL5468" s="5">
        <v>0</v>
      </c>
      <c r="AM5468" s="5">
        <v>59588.87</v>
      </c>
      <c r="AN5468">
        <v>8</v>
      </c>
      <c r="AO5468">
        <v>9</v>
      </c>
      <c r="AP5468" t="str">
        <f t="shared" si="770"/>
        <v>No</v>
      </c>
      <c r="AQ5468">
        <v>2</v>
      </c>
      <c r="AR5468" s="5">
        <f t="shared" si="771"/>
        <v>2491771.89</v>
      </c>
      <c r="AS5468" s="5">
        <f t="shared" si="772"/>
        <v>499405.25</v>
      </c>
      <c r="AT5468" t="s">
        <v>116</v>
      </c>
      <c r="AU5468" t="s">
        <v>6164</v>
      </c>
      <c r="AV5468" t="s">
        <v>6165</v>
      </c>
      <c r="AW5468" t="s">
        <v>6166</v>
      </c>
      <c r="AX5468" t="s">
        <v>6167</v>
      </c>
      <c r="AY5468">
        <v>44</v>
      </c>
      <c r="AZ5468">
        <v>0</v>
      </c>
      <c r="BA5468">
        <v>0</v>
      </c>
      <c r="BB5468" t="s">
        <v>6168</v>
      </c>
      <c r="BC5468">
        <v>0</v>
      </c>
      <c r="BD5468">
        <v>1</v>
      </c>
      <c r="BE5468" t="s">
        <v>6188</v>
      </c>
      <c r="BF5468" t="s">
        <v>6176</v>
      </c>
      <c r="BG5468">
        <v>1</v>
      </c>
      <c r="BH5468" t="s">
        <v>6179</v>
      </c>
      <c r="BI5468">
        <v>34</v>
      </c>
      <c r="BJ5468" t="s">
        <v>6172</v>
      </c>
      <c r="BK5468">
        <v>0</v>
      </c>
      <c r="BL5468">
        <v>52</v>
      </c>
      <c r="BM5468" s="3">
        <f t="shared" si="773"/>
        <v>0.82692307692307687</v>
      </c>
    </row>
    <row r="5469" spans="1:65">
      <c r="A5469" t="s">
        <v>5610</v>
      </c>
      <c r="B5469" s="2">
        <v>45990</v>
      </c>
      <c r="C5469" t="s">
        <v>4641</v>
      </c>
      <c r="D5469" t="s">
        <v>5143</v>
      </c>
      <c r="E5469">
        <v>11</v>
      </c>
      <c r="F5469" t="s">
        <v>49</v>
      </c>
      <c r="G5469" t="s">
        <v>62</v>
      </c>
      <c r="H5469" t="s">
        <v>226</v>
      </c>
      <c r="I5469" t="s">
        <v>74</v>
      </c>
      <c r="J5469" t="s">
        <v>81</v>
      </c>
      <c r="K5469" t="s">
        <v>75</v>
      </c>
      <c r="L5469" t="s">
        <v>55</v>
      </c>
      <c r="M5469" t="s">
        <v>68</v>
      </c>
      <c r="N5469" t="s">
        <v>57</v>
      </c>
      <c r="O5469" t="s">
        <v>82</v>
      </c>
      <c r="P5469">
        <v>24</v>
      </c>
      <c r="Q5469">
        <v>40</v>
      </c>
      <c r="R5469">
        <v>40</v>
      </c>
      <c r="S5469">
        <v>2</v>
      </c>
      <c r="T5469">
        <f t="shared" si="765"/>
        <v>38</v>
      </c>
      <c r="U5469">
        <v>20</v>
      </c>
      <c r="V5469">
        <f t="shared" si="766"/>
        <v>18</v>
      </c>
      <c r="W5469" s="3">
        <f t="shared" si="767"/>
        <v>0.05</v>
      </c>
      <c r="X5469">
        <v>35</v>
      </c>
      <c r="Y5469" s="4">
        <v>2.2000000000000002</v>
      </c>
      <c r="Z5469" s="4">
        <v>2</v>
      </c>
      <c r="AA5469" s="5">
        <v>77229.55</v>
      </c>
      <c r="AB5469" s="5">
        <f t="shared" si="768"/>
        <v>1544591</v>
      </c>
      <c r="AC5469" s="5">
        <v>50801.3</v>
      </c>
      <c r="AD5469" s="5">
        <f t="shared" si="769"/>
        <v>2032052</v>
      </c>
      <c r="AE5469" s="5">
        <v>122337.89</v>
      </c>
      <c r="AF5469" s="5">
        <v>36251.99</v>
      </c>
      <c r="AG5469" s="5">
        <v>10896.16</v>
      </c>
      <c r="AH5469" s="5">
        <v>2900</v>
      </c>
      <c r="AI5469" s="5">
        <v>13600</v>
      </c>
      <c r="AJ5469">
        <v>0</v>
      </c>
      <c r="AK5469" s="5">
        <v>0</v>
      </c>
      <c r="AL5469" s="5">
        <v>26750.25</v>
      </c>
      <c r="AM5469" s="5">
        <v>18780.669999999998</v>
      </c>
      <c r="AN5469">
        <v>4</v>
      </c>
      <c r="AO5469">
        <v>9</v>
      </c>
      <c r="AP5469" t="str">
        <f t="shared" si="770"/>
        <v>No</v>
      </c>
      <c r="AQ5469">
        <v>1</v>
      </c>
      <c r="AR5469" s="5">
        <f t="shared" si="771"/>
        <v>2263568.96</v>
      </c>
      <c r="AS5469" s="5">
        <f t="shared" si="772"/>
        <v>-718977.96</v>
      </c>
      <c r="AT5469" t="s">
        <v>116</v>
      </c>
      <c r="AU5469" t="s">
        <v>6164</v>
      </c>
      <c r="AV5469" t="s">
        <v>6165</v>
      </c>
      <c r="AW5469" t="s">
        <v>6166</v>
      </c>
      <c r="AX5469" t="s">
        <v>6184</v>
      </c>
      <c r="AY5469">
        <v>32</v>
      </c>
      <c r="AZ5469">
        <v>5</v>
      </c>
      <c r="BA5469">
        <v>62</v>
      </c>
      <c r="BB5469" t="s">
        <v>6180</v>
      </c>
      <c r="BC5469">
        <v>1</v>
      </c>
      <c r="BD5469">
        <v>4</v>
      </c>
      <c r="BE5469" t="s">
        <v>6219</v>
      </c>
      <c r="BF5469" t="s">
        <v>6176</v>
      </c>
      <c r="BG5469">
        <v>0</v>
      </c>
      <c r="BH5469" t="s">
        <v>6171</v>
      </c>
      <c r="BI5469">
        <v>37</v>
      </c>
      <c r="BJ5469" t="s">
        <v>6172</v>
      </c>
      <c r="BK5469">
        <v>0</v>
      </c>
      <c r="BL5469">
        <v>48</v>
      </c>
      <c r="BM5469" s="3">
        <f t="shared" si="773"/>
        <v>0.83333333333333337</v>
      </c>
    </row>
    <row r="5470" spans="1:65">
      <c r="A5470" t="s">
        <v>5611</v>
      </c>
      <c r="B5470" s="2">
        <v>45990</v>
      </c>
      <c r="C5470" t="s">
        <v>4641</v>
      </c>
      <c r="D5470" t="s">
        <v>5143</v>
      </c>
      <c r="E5470">
        <v>11</v>
      </c>
      <c r="F5470" t="s">
        <v>49</v>
      </c>
      <c r="G5470" t="s">
        <v>79</v>
      </c>
      <c r="H5470" t="s">
        <v>111</v>
      </c>
      <c r="I5470" t="s">
        <v>52</v>
      </c>
      <c r="J5470" t="s">
        <v>81</v>
      </c>
      <c r="K5470" t="s">
        <v>54</v>
      </c>
      <c r="L5470" t="s">
        <v>55</v>
      </c>
      <c r="M5470" t="s">
        <v>56</v>
      </c>
      <c r="N5470" t="s">
        <v>109</v>
      </c>
      <c r="O5470" t="s">
        <v>58</v>
      </c>
      <c r="P5470">
        <v>33</v>
      </c>
      <c r="Q5470">
        <v>34</v>
      </c>
      <c r="R5470">
        <v>34</v>
      </c>
      <c r="S5470">
        <v>1</v>
      </c>
      <c r="T5470">
        <f t="shared" si="765"/>
        <v>33</v>
      </c>
      <c r="U5470">
        <v>32</v>
      </c>
      <c r="V5470">
        <f t="shared" si="766"/>
        <v>1</v>
      </c>
      <c r="W5470" s="3">
        <f t="shared" si="767"/>
        <v>2.9411764705882353E-2</v>
      </c>
      <c r="X5470">
        <v>37</v>
      </c>
      <c r="Y5470" s="4">
        <v>3.7</v>
      </c>
      <c r="Z5470" s="4">
        <v>2</v>
      </c>
      <c r="AA5470" s="5">
        <v>83726.460000000006</v>
      </c>
      <c r="AB5470" s="5">
        <f t="shared" si="768"/>
        <v>2679246.7200000002</v>
      </c>
      <c r="AC5470" s="5">
        <v>53182.16</v>
      </c>
      <c r="AD5470" s="5">
        <f t="shared" si="769"/>
        <v>1808193.44</v>
      </c>
      <c r="AE5470" s="5">
        <v>109207.53</v>
      </c>
      <c r="AF5470" s="5">
        <v>30750.720000000001</v>
      </c>
      <c r="AG5470" s="5">
        <v>10751.24</v>
      </c>
      <c r="AH5470" s="5">
        <v>2900</v>
      </c>
      <c r="AI5470" s="5">
        <v>6800</v>
      </c>
      <c r="AJ5470">
        <v>0</v>
      </c>
      <c r="AK5470" s="5">
        <v>0</v>
      </c>
      <c r="AL5470" s="5">
        <v>1500.06</v>
      </c>
      <c r="AM5470" s="5">
        <v>50252.62</v>
      </c>
      <c r="AN5470">
        <v>8</v>
      </c>
      <c r="AO5470">
        <v>9</v>
      </c>
      <c r="AP5470" t="str">
        <f t="shared" si="770"/>
        <v>No</v>
      </c>
      <c r="AQ5470">
        <v>1</v>
      </c>
      <c r="AR5470" s="5">
        <f t="shared" si="771"/>
        <v>2020355.61</v>
      </c>
      <c r="AS5470" s="5">
        <f t="shared" si="772"/>
        <v>658891.11</v>
      </c>
      <c r="AT5470" t="s">
        <v>59</v>
      </c>
      <c r="AU5470" t="s">
        <v>6164</v>
      </c>
      <c r="AV5470" t="s">
        <v>6165</v>
      </c>
      <c r="AW5470" t="s">
        <v>6166</v>
      </c>
      <c r="AX5470" t="s">
        <v>6184</v>
      </c>
      <c r="AY5470">
        <v>33</v>
      </c>
      <c r="AZ5470">
        <v>0</v>
      </c>
      <c r="BA5470">
        <v>16</v>
      </c>
      <c r="BB5470" t="s">
        <v>6198</v>
      </c>
      <c r="BC5470">
        <v>0</v>
      </c>
      <c r="BD5470">
        <v>1</v>
      </c>
      <c r="BE5470" t="s">
        <v>6196</v>
      </c>
      <c r="BF5470" t="s">
        <v>6170</v>
      </c>
      <c r="BG5470">
        <v>0</v>
      </c>
      <c r="BH5470" t="s">
        <v>6171</v>
      </c>
      <c r="BI5470">
        <v>54</v>
      </c>
      <c r="BJ5470" t="s">
        <v>6187</v>
      </c>
      <c r="BK5470">
        <v>0</v>
      </c>
      <c r="BL5470">
        <v>50</v>
      </c>
      <c r="BM5470" s="3">
        <f t="shared" si="773"/>
        <v>0.68</v>
      </c>
    </row>
    <row r="5471" spans="1:65">
      <c r="A5471" t="s">
        <v>5612</v>
      </c>
      <c r="B5471" s="2">
        <v>45990</v>
      </c>
      <c r="C5471" t="s">
        <v>4641</v>
      </c>
      <c r="D5471" t="s">
        <v>5143</v>
      </c>
      <c r="E5471">
        <v>11</v>
      </c>
      <c r="F5471" t="s">
        <v>72</v>
      </c>
      <c r="G5471" t="s">
        <v>62</v>
      </c>
      <c r="H5471" t="s">
        <v>155</v>
      </c>
      <c r="I5471" t="s">
        <v>64</v>
      </c>
      <c r="J5471" t="s">
        <v>81</v>
      </c>
      <c r="K5471" t="s">
        <v>75</v>
      </c>
      <c r="L5471" t="s">
        <v>87</v>
      </c>
      <c r="M5471" t="s">
        <v>56</v>
      </c>
      <c r="N5471" t="s">
        <v>57</v>
      </c>
      <c r="O5471" t="s">
        <v>82</v>
      </c>
      <c r="P5471">
        <v>37</v>
      </c>
      <c r="Q5471">
        <v>38</v>
      </c>
      <c r="R5471">
        <v>38</v>
      </c>
      <c r="S5471">
        <v>1</v>
      </c>
      <c r="T5471">
        <f t="shared" si="765"/>
        <v>37</v>
      </c>
      <c r="U5471">
        <v>36</v>
      </c>
      <c r="V5471">
        <f t="shared" si="766"/>
        <v>1</v>
      </c>
      <c r="W5471" s="3">
        <f t="shared" si="767"/>
        <v>2.6315789473684209E-2</v>
      </c>
      <c r="X5471">
        <v>20</v>
      </c>
      <c r="Y5471" s="4">
        <v>4.7</v>
      </c>
      <c r="Z5471" s="4">
        <v>1.4</v>
      </c>
      <c r="AA5471" s="5">
        <v>77966.75</v>
      </c>
      <c r="AB5471" s="5">
        <f t="shared" si="768"/>
        <v>2806803</v>
      </c>
      <c r="AC5471" s="5">
        <v>54529.78</v>
      </c>
      <c r="AD5471" s="5">
        <f t="shared" si="769"/>
        <v>2072131.64</v>
      </c>
      <c r="AE5471" s="5">
        <v>113556.94</v>
      </c>
      <c r="AF5471" s="5">
        <v>32363.78</v>
      </c>
      <c r="AG5471" s="5">
        <v>8906.75</v>
      </c>
      <c r="AH5471" s="5">
        <v>2030</v>
      </c>
      <c r="AI5471" s="5">
        <v>6800</v>
      </c>
      <c r="AJ5471">
        <v>0</v>
      </c>
      <c r="AK5471" s="5">
        <v>0</v>
      </c>
      <c r="AL5471" s="5">
        <v>1482.62</v>
      </c>
      <c r="AM5471" s="5">
        <v>30803.97</v>
      </c>
      <c r="AN5471">
        <v>4</v>
      </c>
      <c r="AO5471">
        <v>8</v>
      </c>
      <c r="AP5471" t="str">
        <f t="shared" si="770"/>
        <v>No</v>
      </c>
      <c r="AQ5471">
        <v>2</v>
      </c>
      <c r="AR5471" s="5">
        <f t="shared" si="771"/>
        <v>2268075.7000000002</v>
      </c>
      <c r="AS5471" s="5">
        <f t="shared" si="772"/>
        <v>538727.30000000005</v>
      </c>
      <c r="AT5471" t="s">
        <v>59</v>
      </c>
      <c r="AU5471" t="s">
        <v>6164</v>
      </c>
      <c r="AV5471" t="s">
        <v>6165</v>
      </c>
      <c r="AW5471" t="s">
        <v>6166</v>
      </c>
      <c r="AX5471" t="s">
        <v>6184</v>
      </c>
      <c r="AY5471">
        <v>40</v>
      </c>
      <c r="AZ5471">
        <v>0</v>
      </c>
      <c r="BA5471">
        <v>16</v>
      </c>
      <c r="BB5471" t="s">
        <v>6191</v>
      </c>
      <c r="BC5471">
        <v>1</v>
      </c>
      <c r="BD5471">
        <v>3</v>
      </c>
      <c r="BE5471" t="s">
        <v>6219</v>
      </c>
      <c r="BF5471" t="s">
        <v>6170</v>
      </c>
      <c r="BG5471">
        <v>1</v>
      </c>
      <c r="BH5471" t="s">
        <v>6179</v>
      </c>
      <c r="BI5471">
        <v>52</v>
      </c>
      <c r="BJ5471" t="s">
        <v>6187</v>
      </c>
      <c r="BK5471">
        <v>0</v>
      </c>
      <c r="BL5471">
        <v>45</v>
      </c>
      <c r="BM5471" s="3">
        <f t="shared" si="773"/>
        <v>0.84444444444444444</v>
      </c>
    </row>
    <row r="5472" spans="1:65">
      <c r="A5472" t="s">
        <v>5613</v>
      </c>
      <c r="B5472" s="2">
        <v>45990</v>
      </c>
      <c r="C5472" t="s">
        <v>4641</v>
      </c>
      <c r="D5472" t="s">
        <v>5143</v>
      </c>
      <c r="E5472">
        <v>11</v>
      </c>
      <c r="F5472" t="s">
        <v>61</v>
      </c>
      <c r="G5472" t="s">
        <v>62</v>
      </c>
      <c r="H5472" t="s">
        <v>104</v>
      </c>
      <c r="I5472" t="s">
        <v>64</v>
      </c>
      <c r="J5472" t="s">
        <v>65</v>
      </c>
      <c r="K5472" t="s">
        <v>54</v>
      </c>
      <c r="L5472" t="s">
        <v>67</v>
      </c>
      <c r="M5472" t="s">
        <v>56</v>
      </c>
      <c r="N5472" t="s">
        <v>109</v>
      </c>
      <c r="O5472" t="s">
        <v>58</v>
      </c>
      <c r="P5472">
        <v>35</v>
      </c>
      <c r="Q5472">
        <v>37</v>
      </c>
      <c r="R5472">
        <v>35</v>
      </c>
      <c r="S5472">
        <v>1</v>
      </c>
      <c r="T5472">
        <f t="shared" si="765"/>
        <v>34</v>
      </c>
      <c r="U5472">
        <v>33</v>
      </c>
      <c r="V5472">
        <f t="shared" si="766"/>
        <v>1</v>
      </c>
      <c r="W5472" s="3">
        <f t="shared" si="767"/>
        <v>2.8571428571428571E-2</v>
      </c>
      <c r="X5472">
        <v>26</v>
      </c>
      <c r="Y5472" s="4">
        <v>1.6</v>
      </c>
      <c r="Z5472" s="4">
        <v>1.2</v>
      </c>
      <c r="AA5472" s="5">
        <v>55631.34</v>
      </c>
      <c r="AB5472" s="5">
        <f t="shared" si="768"/>
        <v>1835834.22</v>
      </c>
      <c r="AC5472" s="5">
        <v>33732.959999999999</v>
      </c>
      <c r="AD5472" s="5">
        <f t="shared" si="769"/>
        <v>1180653.6000000001</v>
      </c>
      <c r="AE5472" s="5">
        <v>75864.740000000005</v>
      </c>
      <c r="AF5472" s="5">
        <v>22391.599999999999</v>
      </c>
      <c r="AG5472" s="5">
        <v>9489.7999999999993</v>
      </c>
      <c r="AH5472" s="5">
        <v>1740</v>
      </c>
      <c r="AI5472" s="5">
        <v>4600</v>
      </c>
      <c r="AJ5472">
        <v>0</v>
      </c>
      <c r="AK5472" s="5">
        <v>0</v>
      </c>
      <c r="AL5472" s="5">
        <v>1011.86</v>
      </c>
      <c r="AM5472" s="5">
        <v>48600.1</v>
      </c>
      <c r="AN5472">
        <v>8</v>
      </c>
      <c r="AO5472">
        <v>8</v>
      </c>
      <c r="AP5472" t="str">
        <f t="shared" si="770"/>
        <v>Yes</v>
      </c>
      <c r="AQ5472">
        <v>1</v>
      </c>
      <c r="AR5472" s="5">
        <f t="shared" si="771"/>
        <v>1344351.7</v>
      </c>
      <c r="AS5472" s="5">
        <f t="shared" si="772"/>
        <v>491482.52</v>
      </c>
      <c r="AT5472" t="s">
        <v>59</v>
      </c>
      <c r="AU5472" t="s">
        <v>6164</v>
      </c>
      <c r="AV5472" t="s">
        <v>6165</v>
      </c>
      <c r="AW5472" t="s">
        <v>6166</v>
      </c>
      <c r="AX5472" t="s">
        <v>6167</v>
      </c>
      <c r="AY5472">
        <v>35</v>
      </c>
      <c r="AZ5472">
        <v>0</v>
      </c>
      <c r="BA5472">
        <v>15</v>
      </c>
      <c r="BB5472" t="s">
        <v>6198</v>
      </c>
      <c r="BC5472">
        <v>0</v>
      </c>
      <c r="BD5472">
        <v>0</v>
      </c>
      <c r="BE5472" t="s">
        <v>6169</v>
      </c>
      <c r="BF5472" t="s">
        <v>6170</v>
      </c>
      <c r="BG5472">
        <v>1</v>
      </c>
      <c r="BH5472" t="s">
        <v>6179</v>
      </c>
      <c r="BI5472">
        <v>54</v>
      </c>
      <c r="BJ5472" t="s">
        <v>6187</v>
      </c>
      <c r="BK5472">
        <v>0</v>
      </c>
      <c r="BL5472">
        <v>61</v>
      </c>
      <c r="BM5472" s="3">
        <f t="shared" si="773"/>
        <v>0.57377049180327866</v>
      </c>
    </row>
    <row r="5473" spans="1:65">
      <c r="A5473" t="s">
        <v>5614</v>
      </c>
      <c r="B5473" s="2">
        <v>45990</v>
      </c>
      <c r="C5473" t="s">
        <v>4641</v>
      </c>
      <c r="D5473" t="s">
        <v>5143</v>
      </c>
      <c r="E5473">
        <v>11</v>
      </c>
      <c r="F5473" t="s">
        <v>78</v>
      </c>
      <c r="G5473" t="s">
        <v>50</v>
      </c>
      <c r="H5473" t="s">
        <v>185</v>
      </c>
      <c r="I5473" t="s">
        <v>64</v>
      </c>
      <c r="J5473" t="s">
        <v>65</v>
      </c>
      <c r="K5473" t="s">
        <v>75</v>
      </c>
      <c r="L5473" t="s">
        <v>87</v>
      </c>
      <c r="M5473" t="s">
        <v>56</v>
      </c>
      <c r="N5473" t="s">
        <v>94</v>
      </c>
      <c r="O5473" t="s">
        <v>58</v>
      </c>
      <c r="P5473">
        <v>42</v>
      </c>
      <c r="Q5473">
        <v>44</v>
      </c>
      <c r="R5473">
        <v>42</v>
      </c>
      <c r="S5473">
        <v>1</v>
      </c>
      <c r="T5473">
        <f t="shared" si="765"/>
        <v>41</v>
      </c>
      <c r="U5473">
        <v>41</v>
      </c>
      <c r="V5473">
        <f t="shared" si="766"/>
        <v>0</v>
      </c>
      <c r="W5473" s="3">
        <f t="shared" si="767"/>
        <v>2.3809523809523808E-2</v>
      </c>
      <c r="X5473">
        <v>25</v>
      </c>
      <c r="Y5473" s="4">
        <v>4.3</v>
      </c>
      <c r="Z5473" s="4">
        <v>0.8</v>
      </c>
      <c r="AA5473" s="5">
        <v>51754.22</v>
      </c>
      <c r="AB5473" s="5">
        <f t="shared" si="768"/>
        <v>2121923.02</v>
      </c>
      <c r="AC5473" s="5">
        <v>35915.35</v>
      </c>
      <c r="AD5473" s="5">
        <f t="shared" si="769"/>
        <v>1508444.7</v>
      </c>
      <c r="AE5473" s="5">
        <v>91541.82</v>
      </c>
      <c r="AF5473" s="5">
        <v>28528.07</v>
      </c>
      <c r="AG5473" s="5">
        <v>9651.11</v>
      </c>
      <c r="AH5473" s="5">
        <v>1160</v>
      </c>
      <c r="AI5473" s="5">
        <v>4600</v>
      </c>
      <c r="AJ5473">
        <v>0</v>
      </c>
      <c r="AK5473" s="5">
        <v>0</v>
      </c>
      <c r="AL5473" s="5">
        <v>0</v>
      </c>
      <c r="AM5473" s="5">
        <v>29243.72</v>
      </c>
      <c r="AN5473">
        <v>4</v>
      </c>
      <c r="AO5473">
        <v>5</v>
      </c>
      <c r="AP5473" t="str">
        <f t="shared" si="770"/>
        <v>No</v>
      </c>
      <c r="AQ5473">
        <v>2</v>
      </c>
      <c r="AR5473" s="5">
        <f t="shared" si="771"/>
        <v>1673169.42</v>
      </c>
      <c r="AS5473" s="5">
        <f t="shared" si="772"/>
        <v>448753.6</v>
      </c>
      <c r="AT5473" t="s">
        <v>59</v>
      </c>
      <c r="AU5473" t="s">
        <v>6164</v>
      </c>
      <c r="AV5473" t="s">
        <v>6165</v>
      </c>
      <c r="AW5473" t="s">
        <v>6166</v>
      </c>
      <c r="AX5473" t="s">
        <v>6167</v>
      </c>
      <c r="AY5473">
        <v>45</v>
      </c>
      <c r="AZ5473">
        <v>0</v>
      </c>
      <c r="BA5473">
        <v>0</v>
      </c>
      <c r="BB5473" t="s">
        <v>6168</v>
      </c>
      <c r="BC5473">
        <v>1</v>
      </c>
      <c r="BD5473">
        <v>0</v>
      </c>
      <c r="BE5473" t="s">
        <v>6178</v>
      </c>
      <c r="BF5473" t="s">
        <v>6170</v>
      </c>
      <c r="BG5473">
        <v>1</v>
      </c>
      <c r="BH5473" t="s">
        <v>6179</v>
      </c>
      <c r="BI5473">
        <v>25</v>
      </c>
      <c r="BJ5473" t="s">
        <v>6172</v>
      </c>
      <c r="BK5473">
        <v>0</v>
      </c>
      <c r="BL5473">
        <v>61</v>
      </c>
      <c r="BM5473" s="3">
        <f t="shared" si="773"/>
        <v>0.68852459016393441</v>
      </c>
    </row>
    <row r="5474" spans="1:65">
      <c r="A5474" t="s">
        <v>5615</v>
      </c>
      <c r="B5474" s="2">
        <v>45990</v>
      </c>
      <c r="C5474" t="s">
        <v>4641</v>
      </c>
      <c r="D5474" t="s">
        <v>5143</v>
      </c>
      <c r="E5474">
        <v>11</v>
      </c>
      <c r="F5474" t="s">
        <v>78</v>
      </c>
      <c r="G5474" t="s">
        <v>79</v>
      </c>
      <c r="H5474" t="s">
        <v>143</v>
      </c>
      <c r="I5474" t="s">
        <v>74</v>
      </c>
      <c r="J5474" t="s">
        <v>65</v>
      </c>
      <c r="K5474" t="s">
        <v>75</v>
      </c>
      <c r="L5474" t="s">
        <v>67</v>
      </c>
      <c r="M5474" t="s">
        <v>56</v>
      </c>
      <c r="N5474" t="s">
        <v>94</v>
      </c>
      <c r="O5474" t="s">
        <v>120</v>
      </c>
      <c r="P5474">
        <v>49</v>
      </c>
      <c r="Q5474">
        <v>51</v>
      </c>
      <c r="R5474">
        <v>50</v>
      </c>
      <c r="S5474">
        <v>1</v>
      </c>
      <c r="T5474">
        <f t="shared" si="765"/>
        <v>49</v>
      </c>
      <c r="U5474">
        <v>49</v>
      </c>
      <c r="V5474">
        <f t="shared" si="766"/>
        <v>0</v>
      </c>
      <c r="W5474" s="3">
        <f t="shared" si="767"/>
        <v>0.02</v>
      </c>
      <c r="X5474">
        <v>38</v>
      </c>
      <c r="Y5474" s="4">
        <v>5.6</v>
      </c>
      <c r="Z5474" s="4">
        <v>1.9</v>
      </c>
      <c r="AA5474" s="5">
        <v>52482.59</v>
      </c>
      <c r="AB5474" s="5">
        <f t="shared" si="768"/>
        <v>2571646.91</v>
      </c>
      <c r="AC5474" s="5">
        <v>33863.910000000003</v>
      </c>
      <c r="AD5474" s="5">
        <f t="shared" si="769"/>
        <v>1693195.5</v>
      </c>
      <c r="AE5474" s="5">
        <v>111174.47</v>
      </c>
      <c r="AF5474" s="5">
        <v>33590.65</v>
      </c>
      <c r="AG5474" s="5">
        <v>10721.94</v>
      </c>
      <c r="AH5474" s="5">
        <v>2755</v>
      </c>
      <c r="AI5474" s="5">
        <v>4600</v>
      </c>
      <c r="AJ5474">
        <v>0</v>
      </c>
      <c r="AK5474" s="5">
        <v>0</v>
      </c>
      <c r="AL5474" s="5">
        <v>0</v>
      </c>
      <c r="AM5474" s="5">
        <v>33692.080000000002</v>
      </c>
      <c r="AN5474">
        <v>4</v>
      </c>
      <c r="AO5474">
        <v>4</v>
      </c>
      <c r="AP5474" t="str">
        <f t="shared" si="770"/>
        <v>Yes</v>
      </c>
      <c r="AQ5474">
        <v>1</v>
      </c>
      <c r="AR5474" s="5">
        <f t="shared" si="771"/>
        <v>1889729.64</v>
      </c>
      <c r="AS5474" s="5">
        <f t="shared" si="772"/>
        <v>681917.27</v>
      </c>
      <c r="AT5474" t="s">
        <v>59</v>
      </c>
      <c r="AU5474" t="s">
        <v>6164</v>
      </c>
      <c r="AV5474" t="s">
        <v>6165</v>
      </c>
      <c r="AW5474" t="s">
        <v>6166</v>
      </c>
      <c r="AX5474" t="s">
        <v>6167</v>
      </c>
      <c r="AY5474">
        <v>50</v>
      </c>
      <c r="AZ5474">
        <v>0</v>
      </c>
      <c r="BA5474">
        <v>0</v>
      </c>
      <c r="BB5474" t="s">
        <v>6168</v>
      </c>
      <c r="BC5474">
        <v>0</v>
      </c>
      <c r="BD5474">
        <v>0</v>
      </c>
      <c r="BE5474" t="s">
        <v>6169</v>
      </c>
      <c r="BF5474" t="s">
        <v>6170</v>
      </c>
      <c r="BG5474">
        <v>1</v>
      </c>
      <c r="BH5474" t="s">
        <v>6186</v>
      </c>
      <c r="BI5474">
        <v>34</v>
      </c>
      <c r="BJ5474" t="s">
        <v>6172</v>
      </c>
      <c r="BK5474">
        <v>0</v>
      </c>
      <c r="BL5474">
        <v>58</v>
      </c>
      <c r="BM5474" s="3">
        <f t="shared" si="773"/>
        <v>0.86206896551724133</v>
      </c>
    </row>
    <row r="5475" spans="1:65">
      <c r="A5475" t="s">
        <v>5616</v>
      </c>
      <c r="B5475" s="2">
        <v>45990</v>
      </c>
      <c r="C5475" t="s">
        <v>4641</v>
      </c>
      <c r="D5475" t="s">
        <v>5143</v>
      </c>
      <c r="E5475">
        <v>11</v>
      </c>
      <c r="F5475" t="s">
        <v>49</v>
      </c>
      <c r="G5475" t="s">
        <v>79</v>
      </c>
      <c r="H5475" t="s">
        <v>106</v>
      </c>
      <c r="I5475" t="s">
        <v>64</v>
      </c>
      <c r="J5475" t="s">
        <v>53</v>
      </c>
      <c r="K5475" t="s">
        <v>66</v>
      </c>
      <c r="L5475" t="s">
        <v>67</v>
      </c>
      <c r="M5475" t="s">
        <v>68</v>
      </c>
      <c r="N5475" t="s">
        <v>109</v>
      </c>
      <c r="O5475" t="s">
        <v>58</v>
      </c>
      <c r="P5475">
        <v>67</v>
      </c>
      <c r="Q5475">
        <v>71</v>
      </c>
      <c r="R5475">
        <v>67</v>
      </c>
      <c r="S5475">
        <v>6</v>
      </c>
      <c r="T5475">
        <f t="shared" si="765"/>
        <v>61</v>
      </c>
      <c r="U5475">
        <v>61</v>
      </c>
      <c r="V5475">
        <f t="shared" si="766"/>
        <v>0</v>
      </c>
      <c r="W5475" s="3">
        <f t="shared" si="767"/>
        <v>8.9552238805970144E-2</v>
      </c>
      <c r="X5475">
        <v>27</v>
      </c>
      <c r="Y5475" s="4">
        <v>8.9</v>
      </c>
      <c r="Z5475" s="4">
        <v>1.5</v>
      </c>
      <c r="AA5475" s="5">
        <v>33928.21</v>
      </c>
      <c r="AB5475" s="5">
        <f t="shared" si="768"/>
        <v>2069620.81</v>
      </c>
      <c r="AC5475" s="5">
        <v>21829.93</v>
      </c>
      <c r="AD5475" s="5">
        <f t="shared" si="769"/>
        <v>1462605.31</v>
      </c>
      <c r="AE5475" s="5">
        <v>111143.31</v>
      </c>
      <c r="AF5475" s="5">
        <v>31144.78</v>
      </c>
      <c r="AG5475" s="5">
        <v>9281.32</v>
      </c>
      <c r="AH5475" s="5">
        <v>2175</v>
      </c>
      <c r="AI5475" s="5">
        <v>23881.040000000001</v>
      </c>
      <c r="AJ5475">
        <v>2</v>
      </c>
      <c r="AK5475" s="5">
        <v>17598.84</v>
      </c>
      <c r="AL5475" s="5">
        <v>0</v>
      </c>
      <c r="AM5475" s="5">
        <v>90816.98</v>
      </c>
      <c r="AN5475">
        <v>8</v>
      </c>
      <c r="AO5475">
        <v>8</v>
      </c>
      <c r="AP5475" t="str">
        <f t="shared" si="770"/>
        <v>Yes</v>
      </c>
      <c r="AQ5475">
        <v>2</v>
      </c>
      <c r="AR5475" s="5">
        <f t="shared" si="771"/>
        <v>1748646.58</v>
      </c>
      <c r="AS5475" s="5">
        <f t="shared" si="772"/>
        <v>320974.23</v>
      </c>
      <c r="AT5475" t="s">
        <v>1641</v>
      </c>
      <c r="AU5475" t="s">
        <v>6199</v>
      </c>
      <c r="AV5475" t="s">
        <v>6200</v>
      </c>
      <c r="AW5475" t="s">
        <v>6175</v>
      </c>
      <c r="AX5475" t="s">
        <v>6177</v>
      </c>
      <c r="AY5475">
        <v>69</v>
      </c>
      <c r="AZ5475">
        <v>1</v>
      </c>
      <c r="BA5475">
        <v>0</v>
      </c>
      <c r="BB5475" t="s">
        <v>6168</v>
      </c>
      <c r="BC5475">
        <v>0</v>
      </c>
      <c r="BD5475">
        <v>0</v>
      </c>
      <c r="BE5475" t="s">
        <v>6169</v>
      </c>
      <c r="BF5475" t="s">
        <v>6210</v>
      </c>
      <c r="BG5475">
        <v>5</v>
      </c>
      <c r="BH5475" t="s">
        <v>6208</v>
      </c>
      <c r="BI5475">
        <v>86</v>
      </c>
      <c r="BJ5475" t="s">
        <v>6193</v>
      </c>
      <c r="BK5475">
        <v>0</v>
      </c>
      <c r="BL5475">
        <v>76</v>
      </c>
      <c r="BM5475" s="3">
        <f t="shared" si="773"/>
        <v>0.88157894736842102</v>
      </c>
    </row>
    <row r="5476" spans="1:65">
      <c r="A5476" t="s">
        <v>5617</v>
      </c>
      <c r="B5476" s="2">
        <v>45990</v>
      </c>
      <c r="C5476" t="s">
        <v>4641</v>
      </c>
      <c r="D5476" t="s">
        <v>5143</v>
      </c>
      <c r="E5476">
        <v>11</v>
      </c>
      <c r="F5476" t="s">
        <v>72</v>
      </c>
      <c r="G5476" t="s">
        <v>79</v>
      </c>
      <c r="H5476" t="s">
        <v>102</v>
      </c>
      <c r="I5476" t="s">
        <v>64</v>
      </c>
      <c r="J5476" t="s">
        <v>53</v>
      </c>
      <c r="K5476" t="s">
        <v>66</v>
      </c>
      <c r="L5476" t="s">
        <v>55</v>
      </c>
      <c r="M5476" t="s">
        <v>56</v>
      </c>
      <c r="N5476" t="s">
        <v>76</v>
      </c>
      <c r="O5476" t="s">
        <v>82</v>
      </c>
      <c r="P5476">
        <v>58</v>
      </c>
      <c r="Q5476">
        <v>59</v>
      </c>
      <c r="R5476">
        <v>60</v>
      </c>
      <c r="S5476">
        <v>1</v>
      </c>
      <c r="T5476">
        <f t="shared" si="765"/>
        <v>59</v>
      </c>
      <c r="U5476">
        <v>58</v>
      </c>
      <c r="V5476">
        <f t="shared" si="766"/>
        <v>1</v>
      </c>
      <c r="W5476" s="3">
        <f t="shared" si="767"/>
        <v>1.6666666666666666E-2</v>
      </c>
      <c r="X5476">
        <v>20</v>
      </c>
      <c r="Y5476" s="4">
        <v>6.9</v>
      </c>
      <c r="Z5476" s="4">
        <v>2.1</v>
      </c>
      <c r="AA5476" s="5">
        <v>34050.71</v>
      </c>
      <c r="AB5476" s="5">
        <f t="shared" si="768"/>
        <v>1974941.18</v>
      </c>
      <c r="AC5476" s="5">
        <v>23548.95</v>
      </c>
      <c r="AD5476" s="5">
        <f t="shared" si="769"/>
        <v>1412937</v>
      </c>
      <c r="AE5476" s="5">
        <v>99614.8</v>
      </c>
      <c r="AF5476" s="5">
        <v>26824.57</v>
      </c>
      <c r="AG5476" s="5">
        <v>9041.2900000000009</v>
      </c>
      <c r="AH5476" s="5">
        <v>3045</v>
      </c>
      <c r="AI5476" s="5">
        <v>3200</v>
      </c>
      <c r="AJ5476">
        <v>0</v>
      </c>
      <c r="AK5476" s="5">
        <v>0</v>
      </c>
      <c r="AL5476" s="5">
        <v>696.79</v>
      </c>
      <c r="AM5476" s="5">
        <v>45749.440000000002</v>
      </c>
      <c r="AN5476">
        <v>4</v>
      </c>
      <c r="AO5476">
        <v>7</v>
      </c>
      <c r="AP5476" t="str">
        <f t="shared" si="770"/>
        <v>No</v>
      </c>
      <c r="AQ5476">
        <v>3</v>
      </c>
      <c r="AR5476" s="5">
        <f t="shared" si="771"/>
        <v>1601108.89</v>
      </c>
      <c r="AS5476" s="5">
        <f t="shared" si="772"/>
        <v>373832.29</v>
      </c>
      <c r="AT5476" t="s">
        <v>59</v>
      </c>
      <c r="AU5476" t="s">
        <v>6164</v>
      </c>
      <c r="AV5476" t="s">
        <v>6165</v>
      </c>
      <c r="AW5476" t="s">
        <v>6166</v>
      </c>
      <c r="AX5476" t="s">
        <v>6184</v>
      </c>
      <c r="AY5476">
        <v>61</v>
      </c>
      <c r="AZ5476">
        <v>0</v>
      </c>
      <c r="BA5476">
        <v>18</v>
      </c>
      <c r="BB5476" t="s">
        <v>6180</v>
      </c>
      <c r="BC5476">
        <v>0</v>
      </c>
      <c r="BD5476">
        <v>3</v>
      </c>
      <c r="BE5476" t="s">
        <v>6218</v>
      </c>
      <c r="BF5476" t="s">
        <v>6170</v>
      </c>
      <c r="BG5476">
        <v>0</v>
      </c>
      <c r="BH5476" t="s">
        <v>6171</v>
      </c>
      <c r="BI5476">
        <v>56</v>
      </c>
      <c r="BJ5476" t="s">
        <v>6187</v>
      </c>
      <c r="BK5476">
        <v>0</v>
      </c>
      <c r="BL5476">
        <v>76</v>
      </c>
      <c r="BM5476" s="3">
        <f t="shared" si="773"/>
        <v>0.78947368421052633</v>
      </c>
    </row>
    <row r="5477" spans="1:65">
      <c r="A5477" t="s">
        <v>5618</v>
      </c>
      <c r="B5477" s="2">
        <v>45990</v>
      </c>
      <c r="C5477" t="s">
        <v>4641</v>
      </c>
      <c r="D5477" t="s">
        <v>5143</v>
      </c>
      <c r="E5477">
        <v>11</v>
      </c>
      <c r="F5477" t="s">
        <v>61</v>
      </c>
      <c r="G5477" t="s">
        <v>79</v>
      </c>
      <c r="H5477" t="s">
        <v>100</v>
      </c>
      <c r="I5477" t="s">
        <v>74</v>
      </c>
      <c r="J5477" t="s">
        <v>81</v>
      </c>
      <c r="K5477" t="s">
        <v>66</v>
      </c>
      <c r="L5477" t="s">
        <v>87</v>
      </c>
      <c r="M5477" t="s">
        <v>56</v>
      </c>
      <c r="N5477" t="s">
        <v>69</v>
      </c>
      <c r="O5477" t="s">
        <v>70</v>
      </c>
      <c r="P5477">
        <v>37</v>
      </c>
      <c r="Q5477">
        <v>39</v>
      </c>
      <c r="R5477">
        <v>38</v>
      </c>
      <c r="S5477">
        <v>1</v>
      </c>
      <c r="T5477">
        <f t="shared" si="765"/>
        <v>37</v>
      </c>
      <c r="U5477">
        <v>36</v>
      </c>
      <c r="V5477">
        <f t="shared" si="766"/>
        <v>1</v>
      </c>
      <c r="W5477" s="3">
        <f t="shared" si="767"/>
        <v>2.6315789473684209E-2</v>
      </c>
      <c r="X5477">
        <v>27</v>
      </c>
      <c r="Y5477" s="4">
        <v>7.2</v>
      </c>
      <c r="Z5477" s="4">
        <v>1.7</v>
      </c>
      <c r="AA5477" s="5">
        <v>72825.14</v>
      </c>
      <c r="AB5477" s="5">
        <f t="shared" si="768"/>
        <v>2621705.04</v>
      </c>
      <c r="AC5477" s="5">
        <v>54216.13</v>
      </c>
      <c r="AD5477" s="5">
        <f t="shared" si="769"/>
        <v>2060212.94</v>
      </c>
      <c r="AE5477" s="5">
        <v>114000.41</v>
      </c>
      <c r="AF5477" s="5">
        <v>33236.050000000003</v>
      </c>
      <c r="AG5477" s="5">
        <v>9485.85</v>
      </c>
      <c r="AH5477" s="5">
        <v>2465</v>
      </c>
      <c r="AI5477" s="5">
        <v>6800</v>
      </c>
      <c r="AJ5477">
        <v>0</v>
      </c>
      <c r="AK5477" s="5">
        <v>0</v>
      </c>
      <c r="AL5477" s="5">
        <v>1518.57</v>
      </c>
      <c r="AM5477" s="5">
        <v>23089.16</v>
      </c>
      <c r="AN5477">
        <v>4</v>
      </c>
      <c r="AO5477">
        <v>4</v>
      </c>
      <c r="AP5477" t="str">
        <f t="shared" si="770"/>
        <v>Yes</v>
      </c>
      <c r="AQ5477">
        <v>0</v>
      </c>
      <c r="AR5477" s="5">
        <f t="shared" si="771"/>
        <v>2250807.98</v>
      </c>
      <c r="AS5477" s="5">
        <f t="shared" si="772"/>
        <v>370897.06</v>
      </c>
      <c r="AT5477" t="s">
        <v>59</v>
      </c>
      <c r="AU5477" t="s">
        <v>6164</v>
      </c>
      <c r="AV5477" t="s">
        <v>6165</v>
      </c>
      <c r="AW5477" t="s">
        <v>6166</v>
      </c>
      <c r="AX5477" t="s">
        <v>6167</v>
      </c>
      <c r="AY5477">
        <v>39</v>
      </c>
      <c r="AZ5477">
        <v>0</v>
      </c>
      <c r="BA5477">
        <v>18</v>
      </c>
      <c r="BB5477" t="s">
        <v>6198</v>
      </c>
      <c r="BC5477">
        <v>0</v>
      </c>
      <c r="BD5477">
        <v>0</v>
      </c>
      <c r="BE5477" t="s">
        <v>6169</v>
      </c>
      <c r="BF5477" t="s">
        <v>6170</v>
      </c>
      <c r="BG5477">
        <v>1</v>
      </c>
      <c r="BH5477" t="s">
        <v>6186</v>
      </c>
      <c r="BI5477">
        <v>52</v>
      </c>
      <c r="BJ5477" t="s">
        <v>6187</v>
      </c>
      <c r="BK5477">
        <v>0</v>
      </c>
      <c r="BL5477">
        <v>51</v>
      </c>
      <c r="BM5477" s="3">
        <f t="shared" si="773"/>
        <v>0.74509803921568629</v>
      </c>
    </row>
    <row r="5478" spans="1:65">
      <c r="A5478" t="s">
        <v>5619</v>
      </c>
      <c r="B5478" s="2">
        <v>45990</v>
      </c>
      <c r="C5478" t="s">
        <v>4641</v>
      </c>
      <c r="D5478" t="s">
        <v>5143</v>
      </c>
      <c r="E5478">
        <v>11</v>
      </c>
      <c r="F5478" t="s">
        <v>72</v>
      </c>
      <c r="G5478" t="s">
        <v>62</v>
      </c>
      <c r="H5478" t="s">
        <v>175</v>
      </c>
      <c r="I5478" t="s">
        <v>52</v>
      </c>
      <c r="J5478" t="s">
        <v>53</v>
      </c>
      <c r="K5478" t="s">
        <v>66</v>
      </c>
      <c r="L5478" t="s">
        <v>92</v>
      </c>
      <c r="M5478" t="s">
        <v>56</v>
      </c>
      <c r="N5478" t="s">
        <v>76</v>
      </c>
      <c r="O5478" t="s">
        <v>82</v>
      </c>
      <c r="P5478">
        <v>63</v>
      </c>
      <c r="Q5478">
        <v>65</v>
      </c>
      <c r="R5478">
        <v>67</v>
      </c>
      <c r="S5478">
        <v>2</v>
      </c>
      <c r="T5478">
        <f t="shared" si="765"/>
        <v>65</v>
      </c>
      <c r="U5478">
        <v>63</v>
      </c>
      <c r="V5478">
        <f t="shared" si="766"/>
        <v>2</v>
      </c>
      <c r="W5478" s="3">
        <f t="shared" si="767"/>
        <v>2.9850746268656716E-2</v>
      </c>
      <c r="X5478">
        <v>24</v>
      </c>
      <c r="Y5478" s="4">
        <v>0.2</v>
      </c>
      <c r="Z5478" s="4">
        <v>1.7</v>
      </c>
      <c r="AA5478" s="5">
        <v>33620.94</v>
      </c>
      <c r="AB5478" s="5">
        <f t="shared" si="768"/>
        <v>2118119.2200000002</v>
      </c>
      <c r="AC5478" s="5">
        <v>23796.76</v>
      </c>
      <c r="AD5478" s="5">
        <f t="shared" si="769"/>
        <v>1594382.92</v>
      </c>
      <c r="AE5478" s="5">
        <v>120157.57</v>
      </c>
      <c r="AF5478" s="5">
        <v>29155.52</v>
      </c>
      <c r="AG5478" s="5">
        <v>9284.8700000000008</v>
      </c>
      <c r="AH5478" s="5">
        <v>2465</v>
      </c>
      <c r="AI5478" s="5">
        <v>6400</v>
      </c>
      <c r="AJ5478">
        <v>0</v>
      </c>
      <c r="AK5478" s="5">
        <v>0</v>
      </c>
      <c r="AL5478" s="5">
        <v>1338.75</v>
      </c>
      <c r="AM5478" s="5">
        <v>49987.58</v>
      </c>
      <c r="AN5478">
        <v>4</v>
      </c>
      <c r="AO5478">
        <v>6</v>
      </c>
      <c r="AP5478" t="str">
        <f t="shared" si="770"/>
        <v>No</v>
      </c>
      <c r="AQ5478">
        <v>2</v>
      </c>
      <c r="AR5478" s="5">
        <f t="shared" si="771"/>
        <v>1813172.21</v>
      </c>
      <c r="AS5478" s="5">
        <f t="shared" si="772"/>
        <v>304947.01</v>
      </c>
      <c r="AT5478" t="s">
        <v>59</v>
      </c>
      <c r="AU5478" t="s">
        <v>6164</v>
      </c>
      <c r="AV5478" t="s">
        <v>6165</v>
      </c>
      <c r="AW5478" t="s">
        <v>6166</v>
      </c>
      <c r="AX5478" t="s">
        <v>6184</v>
      </c>
      <c r="AY5478">
        <v>68</v>
      </c>
      <c r="AZ5478">
        <v>4</v>
      </c>
      <c r="BA5478">
        <v>19</v>
      </c>
      <c r="BB5478" t="s">
        <v>6185</v>
      </c>
      <c r="BC5478">
        <v>0</v>
      </c>
      <c r="BD5478">
        <v>2</v>
      </c>
      <c r="BE5478" t="s">
        <v>6218</v>
      </c>
      <c r="BF5478" t="s">
        <v>6170</v>
      </c>
      <c r="BG5478">
        <v>1</v>
      </c>
      <c r="BH5478" t="s">
        <v>6186</v>
      </c>
      <c r="BI5478">
        <v>45</v>
      </c>
      <c r="BJ5478" t="s">
        <v>6172</v>
      </c>
      <c r="BK5478">
        <v>0</v>
      </c>
      <c r="BL5478">
        <v>74</v>
      </c>
      <c r="BM5478" s="3">
        <f t="shared" si="773"/>
        <v>0.90540540540540537</v>
      </c>
    </row>
    <row r="5479" spans="1:65">
      <c r="A5479" t="s">
        <v>5620</v>
      </c>
      <c r="B5479" s="2">
        <v>45990</v>
      </c>
      <c r="C5479" t="s">
        <v>4641</v>
      </c>
      <c r="D5479" t="s">
        <v>5143</v>
      </c>
      <c r="E5479">
        <v>11</v>
      </c>
      <c r="F5479" t="s">
        <v>61</v>
      </c>
      <c r="G5479" t="s">
        <v>79</v>
      </c>
      <c r="H5479" t="s">
        <v>98</v>
      </c>
      <c r="I5479" t="s">
        <v>52</v>
      </c>
      <c r="J5479" t="s">
        <v>81</v>
      </c>
      <c r="K5479" t="s">
        <v>54</v>
      </c>
      <c r="L5479" t="s">
        <v>67</v>
      </c>
      <c r="M5479" t="s">
        <v>68</v>
      </c>
      <c r="N5479" t="s">
        <v>57</v>
      </c>
      <c r="O5479" t="s">
        <v>82</v>
      </c>
      <c r="P5479">
        <v>34</v>
      </c>
      <c r="Q5479">
        <v>36</v>
      </c>
      <c r="R5479">
        <v>35</v>
      </c>
      <c r="S5479">
        <v>2</v>
      </c>
      <c r="T5479">
        <f t="shared" si="765"/>
        <v>33</v>
      </c>
      <c r="U5479">
        <v>33</v>
      </c>
      <c r="V5479">
        <f t="shared" si="766"/>
        <v>0</v>
      </c>
      <c r="W5479" s="3">
        <f t="shared" si="767"/>
        <v>5.7142857142857141E-2</v>
      </c>
      <c r="X5479">
        <v>24</v>
      </c>
      <c r="Y5479" s="4">
        <v>9.8000000000000007</v>
      </c>
      <c r="Z5479" s="4">
        <v>2.1</v>
      </c>
      <c r="AA5479" s="5">
        <v>85244.72</v>
      </c>
      <c r="AB5479" s="5">
        <f t="shared" si="768"/>
        <v>2813075.76</v>
      </c>
      <c r="AC5479" s="5">
        <v>49300.56</v>
      </c>
      <c r="AD5479" s="5">
        <f t="shared" si="769"/>
        <v>1725519.6</v>
      </c>
      <c r="AE5479" s="5">
        <v>111521.24</v>
      </c>
      <c r="AF5479" s="5">
        <v>28887.66</v>
      </c>
      <c r="AG5479" s="5">
        <v>8609.81</v>
      </c>
      <c r="AH5479" s="5">
        <v>3045</v>
      </c>
      <c r="AI5479" s="5">
        <v>13600</v>
      </c>
      <c r="AJ5479">
        <v>0</v>
      </c>
      <c r="AK5479" s="5">
        <v>0</v>
      </c>
      <c r="AL5479" s="5">
        <v>0</v>
      </c>
      <c r="AM5479" s="5">
        <v>28417.29</v>
      </c>
      <c r="AN5479">
        <v>4</v>
      </c>
      <c r="AO5479">
        <v>8</v>
      </c>
      <c r="AP5479" t="str">
        <f t="shared" si="770"/>
        <v>No</v>
      </c>
      <c r="AQ5479">
        <v>1</v>
      </c>
      <c r="AR5479" s="5">
        <f t="shared" si="771"/>
        <v>1919600.6</v>
      </c>
      <c r="AS5479" s="5">
        <f t="shared" si="772"/>
        <v>893475.16</v>
      </c>
      <c r="AT5479" t="s">
        <v>116</v>
      </c>
      <c r="AU5479" t="s">
        <v>6164</v>
      </c>
      <c r="AV5479" t="s">
        <v>6165</v>
      </c>
      <c r="AW5479" t="s">
        <v>6166</v>
      </c>
      <c r="AX5479" t="s">
        <v>6177</v>
      </c>
      <c r="AY5479">
        <v>35</v>
      </c>
      <c r="AZ5479">
        <v>1</v>
      </c>
      <c r="BA5479">
        <v>0</v>
      </c>
      <c r="BB5479" t="s">
        <v>6168</v>
      </c>
      <c r="BC5479">
        <v>1</v>
      </c>
      <c r="BD5479">
        <v>3</v>
      </c>
      <c r="BE5479" t="s">
        <v>6219</v>
      </c>
      <c r="BF5479" t="s">
        <v>6210</v>
      </c>
      <c r="BG5479">
        <v>0</v>
      </c>
      <c r="BH5479" t="s">
        <v>6171</v>
      </c>
      <c r="BI5479">
        <v>58</v>
      </c>
      <c r="BJ5479" t="s">
        <v>6187</v>
      </c>
      <c r="BK5479">
        <v>0</v>
      </c>
      <c r="BL5479">
        <v>50</v>
      </c>
      <c r="BM5479" s="3">
        <f t="shared" si="773"/>
        <v>0.7</v>
      </c>
    </row>
    <row r="5480" spans="1:65">
      <c r="A5480" t="s">
        <v>5621</v>
      </c>
      <c r="B5480" s="2">
        <v>45990</v>
      </c>
      <c r="C5480" t="s">
        <v>4641</v>
      </c>
      <c r="D5480" t="s">
        <v>5143</v>
      </c>
      <c r="E5480">
        <v>11</v>
      </c>
      <c r="F5480" t="s">
        <v>78</v>
      </c>
      <c r="G5480" t="s">
        <v>79</v>
      </c>
      <c r="H5480" t="s">
        <v>80</v>
      </c>
      <c r="I5480" t="s">
        <v>52</v>
      </c>
      <c r="J5480" t="s">
        <v>53</v>
      </c>
      <c r="K5480" t="s">
        <v>75</v>
      </c>
      <c r="L5480" t="s">
        <v>55</v>
      </c>
      <c r="M5480" t="s">
        <v>56</v>
      </c>
      <c r="N5480" t="s">
        <v>57</v>
      </c>
      <c r="O5480" t="s">
        <v>58</v>
      </c>
      <c r="P5480">
        <v>57</v>
      </c>
      <c r="Q5480">
        <v>61</v>
      </c>
      <c r="R5480">
        <v>60</v>
      </c>
      <c r="S5480">
        <v>2</v>
      </c>
      <c r="T5480">
        <f t="shared" si="765"/>
        <v>58</v>
      </c>
      <c r="U5480">
        <v>56</v>
      </c>
      <c r="V5480">
        <f t="shared" si="766"/>
        <v>2</v>
      </c>
      <c r="W5480" s="3">
        <f t="shared" si="767"/>
        <v>3.3333333333333333E-2</v>
      </c>
      <c r="X5480">
        <v>31</v>
      </c>
      <c r="Y5480" s="4">
        <v>7.5</v>
      </c>
      <c r="Z5480" s="4">
        <v>1.5</v>
      </c>
      <c r="AA5480" s="5">
        <v>35759.26</v>
      </c>
      <c r="AB5480" s="5">
        <f t="shared" si="768"/>
        <v>2002518.56</v>
      </c>
      <c r="AC5480" s="5">
        <v>23601.919999999998</v>
      </c>
      <c r="AD5480" s="5">
        <f t="shared" si="769"/>
        <v>1416115.2</v>
      </c>
      <c r="AE5480" s="5">
        <v>106411.69</v>
      </c>
      <c r="AF5480" s="5">
        <v>29710.959999999999</v>
      </c>
      <c r="AG5480" s="5">
        <v>9726.2000000000007</v>
      </c>
      <c r="AH5480" s="5">
        <v>2175</v>
      </c>
      <c r="AI5480" s="5">
        <v>6400</v>
      </c>
      <c r="AJ5480">
        <v>0</v>
      </c>
      <c r="AK5480" s="5">
        <v>0</v>
      </c>
      <c r="AL5480" s="5">
        <v>1309.6300000000001</v>
      </c>
      <c r="AM5480" s="5">
        <v>37640.04</v>
      </c>
      <c r="AN5480">
        <v>4</v>
      </c>
      <c r="AO5480">
        <v>4</v>
      </c>
      <c r="AP5480" t="str">
        <f t="shared" si="770"/>
        <v>Yes</v>
      </c>
      <c r="AQ5480">
        <v>0</v>
      </c>
      <c r="AR5480" s="5">
        <f t="shared" si="771"/>
        <v>1609488.72</v>
      </c>
      <c r="AS5480" s="5">
        <f t="shared" si="772"/>
        <v>393029.84</v>
      </c>
      <c r="AT5480" t="s">
        <v>59</v>
      </c>
      <c r="AU5480" t="s">
        <v>6164</v>
      </c>
      <c r="AV5480" t="s">
        <v>6165</v>
      </c>
      <c r="AW5480" t="s">
        <v>6166</v>
      </c>
      <c r="AX5480" t="s">
        <v>6167</v>
      </c>
      <c r="AY5480">
        <v>60</v>
      </c>
      <c r="AZ5480">
        <v>0</v>
      </c>
      <c r="BA5480">
        <v>15</v>
      </c>
      <c r="BB5480" t="s">
        <v>6180</v>
      </c>
      <c r="BC5480">
        <v>0</v>
      </c>
      <c r="BD5480">
        <v>0</v>
      </c>
      <c r="BE5480" t="s">
        <v>6169</v>
      </c>
      <c r="BF5480" t="s">
        <v>6170</v>
      </c>
      <c r="BG5480">
        <v>1</v>
      </c>
      <c r="BH5480" t="s">
        <v>6186</v>
      </c>
      <c r="BI5480">
        <v>46</v>
      </c>
      <c r="BJ5480" t="s">
        <v>6172</v>
      </c>
      <c r="BK5480">
        <v>0</v>
      </c>
      <c r="BL5480">
        <v>71</v>
      </c>
      <c r="BM5480" s="3">
        <f t="shared" si="773"/>
        <v>0.84507042253521125</v>
      </c>
    </row>
    <row r="5481" spans="1:65">
      <c r="A5481" t="s">
        <v>5622</v>
      </c>
      <c r="B5481" s="2">
        <v>45990</v>
      </c>
      <c r="C5481" t="s">
        <v>4641</v>
      </c>
      <c r="D5481" t="s">
        <v>5143</v>
      </c>
      <c r="E5481">
        <v>11</v>
      </c>
      <c r="F5481" t="s">
        <v>72</v>
      </c>
      <c r="G5481" t="s">
        <v>62</v>
      </c>
      <c r="H5481" t="s">
        <v>220</v>
      </c>
      <c r="I5481" t="s">
        <v>52</v>
      </c>
      <c r="J5481" t="s">
        <v>65</v>
      </c>
      <c r="K5481" t="s">
        <v>75</v>
      </c>
      <c r="L5481" t="s">
        <v>55</v>
      </c>
      <c r="M5481" t="s">
        <v>56</v>
      </c>
      <c r="N5481" t="s">
        <v>76</v>
      </c>
      <c r="O5481" t="s">
        <v>82</v>
      </c>
      <c r="P5481">
        <v>50</v>
      </c>
      <c r="Q5481">
        <v>53</v>
      </c>
      <c r="R5481">
        <v>53</v>
      </c>
      <c r="S5481">
        <v>1</v>
      </c>
      <c r="T5481">
        <f t="shared" si="765"/>
        <v>52</v>
      </c>
      <c r="U5481">
        <v>48</v>
      </c>
      <c r="V5481">
        <f t="shared" si="766"/>
        <v>4</v>
      </c>
      <c r="W5481" s="3">
        <f t="shared" si="767"/>
        <v>1.8867924528301886E-2</v>
      </c>
      <c r="X5481">
        <v>26</v>
      </c>
      <c r="Y5481" s="4">
        <v>2.1</v>
      </c>
      <c r="Z5481" s="4">
        <v>1.4</v>
      </c>
      <c r="AA5481" s="5">
        <v>52046.55</v>
      </c>
      <c r="AB5481" s="5">
        <f t="shared" si="768"/>
        <v>2498234.4</v>
      </c>
      <c r="AC5481" s="5">
        <v>34911.769999999997</v>
      </c>
      <c r="AD5481" s="5">
        <f t="shared" si="769"/>
        <v>1850323.81</v>
      </c>
      <c r="AE5481" s="5">
        <v>121708.61</v>
      </c>
      <c r="AF5481" s="5">
        <v>32783.839999999997</v>
      </c>
      <c r="AG5481" s="5">
        <v>9192.4</v>
      </c>
      <c r="AH5481" s="5">
        <v>2030</v>
      </c>
      <c r="AI5481" s="5">
        <v>4600</v>
      </c>
      <c r="AJ5481">
        <v>0</v>
      </c>
      <c r="AK5481" s="5">
        <v>0</v>
      </c>
      <c r="AL5481" s="5">
        <v>4087.23</v>
      </c>
      <c r="AM5481" s="5">
        <v>39511.15</v>
      </c>
      <c r="AN5481">
        <v>4</v>
      </c>
      <c r="AO5481">
        <v>7</v>
      </c>
      <c r="AP5481" t="str">
        <f t="shared" si="770"/>
        <v>No</v>
      </c>
      <c r="AQ5481">
        <v>3</v>
      </c>
      <c r="AR5481" s="5">
        <f t="shared" si="771"/>
        <v>2064237.04</v>
      </c>
      <c r="AS5481" s="5">
        <f t="shared" si="772"/>
        <v>433997.36</v>
      </c>
      <c r="AT5481" t="s">
        <v>59</v>
      </c>
      <c r="AU5481" t="s">
        <v>6164</v>
      </c>
      <c r="AV5481" t="s">
        <v>6165</v>
      </c>
      <c r="AW5481" t="s">
        <v>6166</v>
      </c>
      <c r="AX5481" t="s">
        <v>6184</v>
      </c>
      <c r="AY5481">
        <v>50</v>
      </c>
      <c r="AZ5481">
        <v>0</v>
      </c>
      <c r="BA5481">
        <v>28</v>
      </c>
      <c r="BB5481" t="s">
        <v>6180</v>
      </c>
      <c r="BC5481">
        <v>1</v>
      </c>
      <c r="BD5481">
        <v>2</v>
      </c>
      <c r="BE5481" t="s">
        <v>6218</v>
      </c>
      <c r="BF5481" t="s">
        <v>6170</v>
      </c>
      <c r="BG5481">
        <v>1</v>
      </c>
      <c r="BH5481" t="s">
        <v>6186</v>
      </c>
      <c r="BI5481">
        <v>60</v>
      </c>
      <c r="BJ5481" t="s">
        <v>6187</v>
      </c>
      <c r="BK5481">
        <v>0</v>
      </c>
      <c r="BL5481">
        <v>63</v>
      </c>
      <c r="BM5481" s="3">
        <f t="shared" si="773"/>
        <v>0.84126984126984128</v>
      </c>
    </row>
    <row r="5482" spans="1:65">
      <c r="A5482" t="s">
        <v>5623</v>
      </c>
      <c r="B5482" s="2">
        <v>45990</v>
      </c>
      <c r="C5482" t="s">
        <v>4641</v>
      </c>
      <c r="D5482" t="s">
        <v>5143</v>
      </c>
      <c r="E5482">
        <v>11</v>
      </c>
      <c r="F5482" t="s">
        <v>61</v>
      </c>
      <c r="G5482" t="s">
        <v>62</v>
      </c>
      <c r="H5482" t="s">
        <v>63</v>
      </c>
      <c r="I5482" t="s">
        <v>64</v>
      </c>
      <c r="J5482" t="s">
        <v>53</v>
      </c>
      <c r="K5482" t="s">
        <v>66</v>
      </c>
      <c r="L5482" t="s">
        <v>55</v>
      </c>
      <c r="M5482" t="s">
        <v>56</v>
      </c>
      <c r="N5482" t="s">
        <v>94</v>
      </c>
      <c r="O5482" t="s">
        <v>58</v>
      </c>
      <c r="P5482">
        <v>57</v>
      </c>
      <c r="Q5482">
        <v>60</v>
      </c>
      <c r="R5482">
        <v>61</v>
      </c>
      <c r="S5482">
        <v>1</v>
      </c>
      <c r="T5482">
        <f t="shared" si="765"/>
        <v>60</v>
      </c>
      <c r="U5482">
        <v>55</v>
      </c>
      <c r="V5482">
        <f t="shared" si="766"/>
        <v>5</v>
      </c>
      <c r="W5482" s="3">
        <f t="shared" si="767"/>
        <v>1.6393442622950821E-2</v>
      </c>
      <c r="X5482">
        <v>22</v>
      </c>
      <c r="Y5482" s="4">
        <v>0</v>
      </c>
      <c r="Z5482" s="4">
        <v>1.4</v>
      </c>
      <c r="AA5482" s="5">
        <v>33582.94</v>
      </c>
      <c r="AB5482" s="5">
        <f t="shared" si="768"/>
        <v>1847061.7</v>
      </c>
      <c r="AC5482" s="5">
        <v>23517.85</v>
      </c>
      <c r="AD5482" s="5">
        <f t="shared" si="769"/>
        <v>1434588.85</v>
      </c>
      <c r="AE5482" s="5">
        <v>101358.77</v>
      </c>
      <c r="AF5482" s="5">
        <v>25704.57</v>
      </c>
      <c r="AG5482" s="5">
        <v>8927.84</v>
      </c>
      <c r="AH5482" s="5">
        <v>2030</v>
      </c>
      <c r="AI5482" s="5">
        <v>3200</v>
      </c>
      <c r="AJ5482">
        <v>0</v>
      </c>
      <c r="AK5482" s="5">
        <v>0</v>
      </c>
      <c r="AL5482" s="5">
        <v>3172.39</v>
      </c>
      <c r="AM5482" s="5">
        <v>37945.49</v>
      </c>
      <c r="AN5482">
        <v>4</v>
      </c>
      <c r="AO5482">
        <v>3</v>
      </c>
      <c r="AP5482" t="str">
        <f t="shared" si="770"/>
        <v>Yes</v>
      </c>
      <c r="AQ5482">
        <v>1</v>
      </c>
      <c r="AR5482" s="5">
        <f t="shared" si="771"/>
        <v>1616927.91</v>
      </c>
      <c r="AS5482" s="5">
        <f t="shared" si="772"/>
        <v>230133.79</v>
      </c>
      <c r="AT5482" t="s">
        <v>59</v>
      </c>
      <c r="AU5482" t="s">
        <v>6164</v>
      </c>
      <c r="AV5482" t="s">
        <v>6165</v>
      </c>
      <c r="AW5482" t="s">
        <v>6166</v>
      </c>
      <c r="AX5482" t="s">
        <v>6184</v>
      </c>
      <c r="AY5482">
        <v>59</v>
      </c>
      <c r="AZ5482">
        <v>0</v>
      </c>
      <c r="BA5482">
        <v>28</v>
      </c>
      <c r="BB5482" t="s">
        <v>6180</v>
      </c>
      <c r="BC5482">
        <v>0</v>
      </c>
      <c r="BD5482">
        <v>0</v>
      </c>
      <c r="BE5482" t="s">
        <v>6169</v>
      </c>
      <c r="BF5482" t="s">
        <v>6170</v>
      </c>
      <c r="BG5482">
        <v>1</v>
      </c>
      <c r="BH5482" t="s">
        <v>6179</v>
      </c>
      <c r="BI5482">
        <v>49</v>
      </c>
      <c r="BJ5482" t="s">
        <v>6172</v>
      </c>
      <c r="BK5482">
        <v>0</v>
      </c>
      <c r="BL5482">
        <v>71</v>
      </c>
      <c r="BM5482" s="3">
        <f t="shared" si="773"/>
        <v>0.85915492957746475</v>
      </c>
    </row>
    <row r="5483" spans="1:65">
      <c r="A5483" t="s">
        <v>5624</v>
      </c>
      <c r="B5483" s="2">
        <v>45990</v>
      </c>
      <c r="C5483" t="s">
        <v>4641</v>
      </c>
      <c r="D5483" t="s">
        <v>5143</v>
      </c>
      <c r="E5483">
        <v>11</v>
      </c>
      <c r="F5483" t="s">
        <v>61</v>
      </c>
      <c r="G5483" t="s">
        <v>50</v>
      </c>
      <c r="H5483" t="s">
        <v>170</v>
      </c>
      <c r="I5483" t="s">
        <v>52</v>
      </c>
      <c r="J5483" t="s">
        <v>53</v>
      </c>
      <c r="K5483" t="s">
        <v>75</v>
      </c>
      <c r="L5483" t="s">
        <v>67</v>
      </c>
      <c r="M5483" t="s">
        <v>56</v>
      </c>
      <c r="N5483" t="s">
        <v>109</v>
      </c>
      <c r="O5483" t="s">
        <v>70</v>
      </c>
      <c r="P5483">
        <v>57</v>
      </c>
      <c r="Q5483">
        <v>57</v>
      </c>
      <c r="R5483">
        <v>58</v>
      </c>
      <c r="S5483">
        <v>2</v>
      </c>
      <c r="T5483">
        <f t="shared" si="765"/>
        <v>56</v>
      </c>
      <c r="U5483">
        <v>55</v>
      </c>
      <c r="V5483">
        <f t="shared" si="766"/>
        <v>1</v>
      </c>
      <c r="W5483" s="3">
        <f t="shared" si="767"/>
        <v>3.4482758620689655E-2</v>
      </c>
      <c r="X5483">
        <v>26</v>
      </c>
      <c r="Y5483" s="4">
        <v>6.2</v>
      </c>
      <c r="Z5483" s="4">
        <v>1.8</v>
      </c>
      <c r="AA5483" s="5">
        <v>35861.199999999997</v>
      </c>
      <c r="AB5483" s="5">
        <f t="shared" si="768"/>
        <v>1972366</v>
      </c>
      <c r="AC5483" s="5">
        <v>23034.79</v>
      </c>
      <c r="AD5483" s="5">
        <f t="shared" si="769"/>
        <v>1336017.82</v>
      </c>
      <c r="AE5483" s="5">
        <v>105316.72</v>
      </c>
      <c r="AF5483" s="5">
        <v>24831.57</v>
      </c>
      <c r="AG5483" s="5">
        <v>9310.8700000000008</v>
      </c>
      <c r="AH5483" s="5">
        <v>2610</v>
      </c>
      <c r="AI5483" s="5">
        <v>6400</v>
      </c>
      <c r="AJ5483">
        <v>0</v>
      </c>
      <c r="AK5483" s="5">
        <v>0</v>
      </c>
      <c r="AL5483" s="5">
        <v>676.38</v>
      </c>
      <c r="AM5483" s="5">
        <v>82996.679999999993</v>
      </c>
      <c r="AN5483">
        <v>8</v>
      </c>
      <c r="AO5483">
        <v>9</v>
      </c>
      <c r="AP5483" t="str">
        <f t="shared" si="770"/>
        <v>No</v>
      </c>
      <c r="AQ5483">
        <v>2</v>
      </c>
      <c r="AR5483" s="5">
        <f t="shared" si="771"/>
        <v>1568160.04</v>
      </c>
      <c r="AS5483" s="5">
        <f t="shared" si="772"/>
        <v>404205.96</v>
      </c>
      <c r="AT5483" t="s">
        <v>59</v>
      </c>
      <c r="AU5483" t="s">
        <v>6164</v>
      </c>
      <c r="AV5483" t="s">
        <v>6165</v>
      </c>
      <c r="AW5483" t="s">
        <v>6166</v>
      </c>
      <c r="AX5483" t="s">
        <v>6184</v>
      </c>
      <c r="AY5483">
        <v>57</v>
      </c>
      <c r="AZ5483">
        <v>0</v>
      </c>
      <c r="BA5483">
        <v>13</v>
      </c>
      <c r="BB5483" t="s">
        <v>6191</v>
      </c>
      <c r="BC5483">
        <v>1</v>
      </c>
      <c r="BD5483">
        <v>0</v>
      </c>
      <c r="BE5483" t="s">
        <v>6178</v>
      </c>
      <c r="BF5483" t="s">
        <v>6170</v>
      </c>
      <c r="BG5483">
        <v>1</v>
      </c>
      <c r="BH5483" t="s">
        <v>6186</v>
      </c>
      <c r="BI5483">
        <v>46</v>
      </c>
      <c r="BJ5483" t="s">
        <v>6172</v>
      </c>
      <c r="BK5483">
        <v>0</v>
      </c>
      <c r="BL5483">
        <v>72</v>
      </c>
      <c r="BM5483" s="3">
        <f t="shared" si="773"/>
        <v>0.80555555555555558</v>
      </c>
    </row>
    <row r="5484" spans="1:65">
      <c r="A5484" t="s">
        <v>5625</v>
      </c>
      <c r="B5484" s="2">
        <v>45990</v>
      </c>
      <c r="C5484" t="s">
        <v>4641</v>
      </c>
      <c r="D5484" t="s">
        <v>5143</v>
      </c>
      <c r="E5484">
        <v>11</v>
      </c>
      <c r="F5484" t="s">
        <v>49</v>
      </c>
      <c r="G5484" t="s">
        <v>79</v>
      </c>
      <c r="H5484" t="s">
        <v>106</v>
      </c>
      <c r="I5484" t="s">
        <v>64</v>
      </c>
      <c r="J5484" t="s">
        <v>53</v>
      </c>
      <c r="K5484" t="s">
        <v>75</v>
      </c>
      <c r="L5484" t="s">
        <v>67</v>
      </c>
      <c r="M5484" t="s">
        <v>68</v>
      </c>
      <c r="N5484" t="s">
        <v>94</v>
      </c>
      <c r="O5484" t="s">
        <v>120</v>
      </c>
      <c r="P5484">
        <v>59</v>
      </c>
      <c r="Q5484">
        <v>62</v>
      </c>
      <c r="R5484">
        <v>60</v>
      </c>
      <c r="S5484">
        <v>4</v>
      </c>
      <c r="T5484">
        <f t="shared" si="765"/>
        <v>56</v>
      </c>
      <c r="U5484">
        <v>56</v>
      </c>
      <c r="V5484">
        <f t="shared" si="766"/>
        <v>0</v>
      </c>
      <c r="W5484" s="3">
        <f t="shared" si="767"/>
        <v>6.6666666666666666E-2</v>
      </c>
      <c r="X5484">
        <v>25</v>
      </c>
      <c r="Y5484" s="4">
        <v>3.3</v>
      </c>
      <c r="Z5484" s="4">
        <v>1.1000000000000001</v>
      </c>
      <c r="AA5484" s="5">
        <v>35888.5</v>
      </c>
      <c r="AB5484" s="5">
        <f t="shared" si="768"/>
        <v>2009756</v>
      </c>
      <c r="AC5484" s="5">
        <v>22023.74</v>
      </c>
      <c r="AD5484" s="5">
        <f t="shared" si="769"/>
        <v>1321424.3999999999</v>
      </c>
      <c r="AE5484" s="5">
        <v>99272.95</v>
      </c>
      <c r="AF5484" s="5">
        <v>27980.639999999999</v>
      </c>
      <c r="AG5484" s="5">
        <v>9734.5400000000009</v>
      </c>
      <c r="AH5484" s="5">
        <v>1595</v>
      </c>
      <c r="AI5484" s="5">
        <v>15902</v>
      </c>
      <c r="AJ5484">
        <v>2</v>
      </c>
      <c r="AK5484" s="5">
        <v>16448.78</v>
      </c>
      <c r="AL5484" s="5">
        <v>0</v>
      </c>
      <c r="AM5484" s="5">
        <v>35661.449999999997</v>
      </c>
      <c r="AN5484">
        <v>4</v>
      </c>
      <c r="AO5484">
        <v>4</v>
      </c>
      <c r="AP5484" t="str">
        <f t="shared" si="770"/>
        <v>Yes</v>
      </c>
      <c r="AQ5484">
        <v>3</v>
      </c>
      <c r="AR5484" s="5">
        <f t="shared" si="771"/>
        <v>1528019.76</v>
      </c>
      <c r="AS5484" s="5">
        <f t="shared" si="772"/>
        <v>481736.24</v>
      </c>
      <c r="AT5484" t="s">
        <v>116</v>
      </c>
      <c r="AU5484" t="s">
        <v>6189</v>
      </c>
      <c r="AV5484" t="s">
        <v>6201</v>
      </c>
      <c r="AW5484" t="s">
        <v>6175</v>
      </c>
      <c r="AX5484" t="s">
        <v>6167</v>
      </c>
      <c r="AY5484">
        <v>62</v>
      </c>
      <c r="AZ5484">
        <v>0</v>
      </c>
      <c r="BA5484">
        <v>0</v>
      </c>
      <c r="BB5484" t="s">
        <v>6168</v>
      </c>
      <c r="BC5484">
        <v>0</v>
      </c>
      <c r="BD5484">
        <v>0</v>
      </c>
      <c r="BE5484" t="s">
        <v>6169</v>
      </c>
      <c r="BF5484" t="s">
        <v>6210</v>
      </c>
      <c r="BG5484">
        <v>4</v>
      </c>
      <c r="BH5484" t="s">
        <v>6208</v>
      </c>
      <c r="BI5484">
        <v>115</v>
      </c>
      <c r="BJ5484" t="s">
        <v>6193</v>
      </c>
      <c r="BK5484">
        <v>0</v>
      </c>
      <c r="BL5484">
        <v>70</v>
      </c>
      <c r="BM5484" s="3">
        <f t="shared" si="773"/>
        <v>0.8571428571428571</v>
      </c>
    </row>
    <row r="5485" spans="1:65">
      <c r="A5485" t="s">
        <v>5626</v>
      </c>
      <c r="B5485" s="2">
        <v>45990</v>
      </c>
      <c r="C5485" t="s">
        <v>4641</v>
      </c>
      <c r="D5485" t="s">
        <v>5143</v>
      </c>
      <c r="E5485">
        <v>11</v>
      </c>
      <c r="F5485" t="s">
        <v>78</v>
      </c>
      <c r="G5485" t="s">
        <v>62</v>
      </c>
      <c r="H5485" t="s">
        <v>91</v>
      </c>
      <c r="I5485" t="s">
        <v>64</v>
      </c>
      <c r="J5485" t="s">
        <v>53</v>
      </c>
      <c r="K5485" t="s">
        <v>54</v>
      </c>
      <c r="L5485" t="s">
        <v>67</v>
      </c>
      <c r="M5485" t="s">
        <v>56</v>
      </c>
      <c r="N5485" t="s">
        <v>69</v>
      </c>
      <c r="O5485" t="s">
        <v>70</v>
      </c>
      <c r="P5485">
        <v>56</v>
      </c>
      <c r="Q5485">
        <v>56</v>
      </c>
      <c r="R5485">
        <v>53</v>
      </c>
      <c r="S5485">
        <v>2</v>
      </c>
      <c r="T5485">
        <f t="shared" si="765"/>
        <v>51</v>
      </c>
      <c r="U5485">
        <v>51</v>
      </c>
      <c r="V5485">
        <f t="shared" si="766"/>
        <v>0</v>
      </c>
      <c r="W5485" s="3">
        <f t="shared" si="767"/>
        <v>3.7735849056603772E-2</v>
      </c>
      <c r="X5485">
        <v>39</v>
      </c>
      <c r="Y5485" s="4">
        <v>0</v>
      </c>
      <c r="Z5485" s="4">
        <v>1.3</v>
      </c>
      <c r="AA5485" s="5">
        <v>38696.620000000003</v>
      </c>
      <c r="AB5485" s="5">
        <f t="shared" si="768"/>
        <v>1973527.62</v>
      </c>
      <c r="AC5485" s="5">
        <v>23026.720000000001</v>
      </c>
      <c r="AD5485" s="5">
        <f t="shared" si="769"/>
        <v>1220416.1599999999</v>
      </c>
      <c r="AE5485" s="5">
        <v>88040.34</v>
      </c>
      <c r="AF5485" s="5">
        <v>25621.94</v>
      </c>
      <c r="AG5485" s="5">
        <v>9942.6</v>
      </c>
      <c r="AH5485" s="5">
        <v>1885</v>
      </c>
      <c r="AI5485" s="5">
        <v>6400</v>
      </c>
      <c r="AJ5485">
        <v>0</v>
      </c>
      <c r="AK5485" s="5">
        <v>0</v>
      </c>
      <c r="AL5485" s="5">
        <v>0</v>
      </c>
      <c r="AM5485" s="5">
        <v>34951.07</v>
      </c>
      <c r="AN5485">
        <v>4</v>
      </c>
      <c r="AO5485">
        <v>1</v>
      </c>
      <c r="AP5485" t="str">
        <f t="shared" si="770"/>
        <v>Yes</v>
      </c>
      <c r="AQ5485">
        <v>1</v>
      </c>
      <c r="AR5485" s="5">
        <f t="shared" si="771"/>
        <v>1387257.11</v>
      </c>
      <c r="AS5485" s="5">
        <f t="shared" si="772"/>
        <v>586270.51</v>
      </c>
      <c r="AT5485" t="s">
        <v>59</v>
      </c>
      <c r="AU5485" t="s">
        <v>6164</v>
      </c>
      <c r="AV5485" t="s">
        <v>6165</v>
      </c>
      <c r="AW5485" t="s">
        <v>6166</v>
      </c>
      <c r="AX5485" t="s">
        <v>6167</v>
      </c>
      <c r="AY5485">
        <v>56</v>
      </c>
      <c r="AZ5485">
        <v>0</v>
      </c>
      <c r="BA5485">
        <v>0</v>
      </c>
      <c r="BB5485" t="s">
        <v>6168</v>
      </c>
      <c r="BC5485">
        <v>0</v>
      </c>
      <c r="BD5485">
        <v>0</v>
      </c>
      <c r="BE5485" t="s">
        <v>6169</v>
      </c>
      <c r="BF5485" t="s">
        <v>6170</v>
      </c>
      <c r="BG5485">
        <v>0</v>
      </c>
      <c r="BH5485" t="s">
        <v>6171</v>
      </c>
      <c r="BI5485">
        <v>41</v>
      </c>
      <c r="BJ5485" t="s">
        <v>6172</v>
      </c>
      <c r="BK5485">
        <v>0</v>
      </c>
      <c r="BL5485">
        <v>72</v>
      </c>
      <c r="BM5485" s="3">
        <f t="shared" si="773"/>
        <v>0.73611111111111116</v>
      </c>
    </row>
    <row r="5486" spans="1:65">
      <c r="A5486" t="s">
        <v>5627</v>
      </c>
      <c r="B5486" s="2">
        <v>45991</v>
      </c>
      <c r="C5486" t="s">
        <v>4641</v>
      </c>
      <c r="D5486" t="s">
        <v>5143</v>
      </c>
      <c r="E5486">
        <v>11</v>
      </c>
      <c r="F5486" t="s">
        <v>78</v>
      </c>
      <c r="G5486" t="s">
        <v>79</v>
      </c>
      <c r="H5486" t="s">
        <v>136</v>
      </c>
      <c r="I5486" t="s">
        <v>52</v>
      </c>
      <c r="J5486" t="s">
        <v>53</v>
      </c>
      <c r="K5486" t="s">
        <v>66</v>
      </c>
      <c r="L5486" t="s">
        <v>55</v>
      </c>
      <c r="M5486" t="s">
        <v>56</v>
      </c>
      <c r="N5486" t="s">
        <v>109</v>
      </c>
      <c r="O5486" t="s">
        <v>70</v>
      </c>
      <c r="P5486">
        <v>60</v>
      </c>
      <c r="Q5486">
        <v>61</v>
      </c>
      <c r="R5486">
        <v>61</v>
      </c>
      <c r="S5486">
        <v>2</v>
      </c>
      <c r="T5486">
        <f t="shared" si="765"/>
        <v>59</v>
      </c>
      <c r="U5486">
        <v>59</v>
      </c>
      <c r="V5486">
        <f t="shared" si="766"/>
        <v>0</v>
      </c>
      <c r="W5486" s="3">
        <f t="shared" si="767"/>
        <v>3.2786885245901641E-2</v>
      </c>
      <c r="X5486">
        <v>32</v>
      </c>
      <c r="Y5486" s="4">
        <v>0.2</v>
      </c>
      <c r="Z5486" s="4">
        <v>0.9</v>
      </c>
      <c r="AA5486" s="5">
        <v>33481.699999999997</v>
      </c>
      <c r="AB5486" s="5">
        <f t="shared" si="768"/>
        <v>1975420.3</v>
      </c>
      <c r="AC5486" s="5">
        <v>23682.49</v>
      </c>
      <c r="AD5486" s="5">
        <f t="shared" si="769"/>
        <v>1444631.89</v>
      </c>
      <c r="AE5486" s="5">
        <v>107346.54</v>
      </c>
      <c r="AF5486" s="5">
        <v>28685.78</v>
      </c>
      <c r="AG5486" s="5">
        <v>10685.62</v>
      </c>
      <c r="AH5486" s="5">
        <v>1305</v>
      </c>
      <c r="AI5486" s="5">
        <v>6400</v>
      </c>
      <c r="AJ5486">
        <v>0</v>
      </c>
      <c r="AK5486" s="5">
        <v>0</v>
      </c>
      <c r="AL5486" s="5">
        <v>0</v>
      </c>
      <c r="AM5486" s="5">
        <v>92986.5</v>
      </c>
      <c r="AN5486">
        <v>8</v>
      </c>
      <c r="AO5486">
        <v>9</v>
      </c>
      <c r="AP5486" t="str">
        <f t="shared" si="770"/>
        <v>No</v>
      </c>
      <c r="AQ5486">
        <v>2</v>
      </c>
      <c r="AR5486" s="5">
        <f t="shared" si="771"/>
        <v>1692041.33</v>
      </c>
      <c r="AS5486" s="5">
        <f t="shared" si="772"/>
        <v>283378.96999999997</v>
      </c>
      <c r="AT5486" t="s">
        <v>59</v>
      </c>
      <c r="AU5486" t="s">
        <v>6164</v>
      </c>
      <c r="AV5486" t="s">
        <v>6165</v>
      </c>
      <c r="AW5486" t="s">
        <v>6166</v>
      </c>
      <c r="AX5486" t="s">
        <v>6184</v>
      </c>
      <c r="AY5486">
        <v>63</v>
      </c>
      <c r="AZ5486">
        <v>0</v>
      </c>
      <c r="BA5486">
        <v>0</v>
      </c>
      <c r="BB5486" t="s">
        <v>6168</v>
      </c>
      <c r="BC5486">
        <v>0</v>
      </c>
      <c r="BD5486">
        <v>1</v>
      </c>
      <c r="BE5486" t="s">
        <v>6188</v>
      </c>
      <c r="BF5486" t="s">
        <v>6170</v>
      </c>
      <c r="BG5486">
        <v>0</v>
      </c>
      <c r="BH5486" t="s">
        <v>6171</v>
      </c>
      <c r="BI5486">
        <v>56</v>
      </c>
      <c r="BJ5486" t="s">
        <v>6187</v>
      </c>
      <c r="BK5486">
        <v>0</v>
      </c>
      <c r="BL5486">
        <v>71</v>
      </c>
      <c r="BM5486" s="3">
        <f t="shared" si="773"/>
        <v>0.85915492957746475</v>
      </c>
    </row>
    <row r="5487" spans="1:65">
      <c r="A5487" t="s">
        <v>5628</v>
      </c>
      <c r="B5487" s="2">
        <v>45991</v>
      </c>
      <c r="C5487" t="s">
        <v>4641</v>
      </c>
      <c r="D5487" t="s">
        <v>5143</v>
      </c>
      <c r="E5487">
        <v>11</v>
      </c>
      <c r="F5487" t="s">
        <v>78</v>
      </c>
      <c r="G5487" t="s">
        <v>79</v>
      </c>
      <c r="H5487" t="s">
        <v>80</v>
      </c>
      <c r="I5487" t="s">
        <v>64</v>
      </c>
      <c r="J5487" t="s">
        <v>65</v>
      </c>
      <c r="K5487" t="s">
        <v>66</v>
      </c>
      <c r="L5487" t="s">
        <v>55</v>
      </c>
      <c r="M5487" t="s">
        <v>56</v>
      </c>
      <c r="N5487" t="s">
        <v>76</v>
      </c>
      <c r="O5487" t="s">
        <v>58</v>
      </c>
      <c r="P5487">
        <v>42</v>
      </c>
      <c r="Q5487">
        <v>44</v>
      </c>
      <c r="R5487">
        <v>42</v>
      </c>
      <c r="S5487">
        <v>1</v>
      </c>
      <c r="T5487">
        <f t="shared" si="765"/>
        <v>41</v>
      </c>
      <c r="U5487">
        <v>41</v>
      </c>
      <c r="V5487">
        <f t="shared" si="766"/>
        <v>0</v>
      </c>
      <c r="W5487" s="3">
        <f t="shared" si="767"/>
        <v>2.3809523809523808E-2</v>
      </c>
      <c r="X5487">
        <v>35</v>
      </c>
      <c r="Y5487" s="4">
        <v>2.5</v>
      </c>
      <c r="Z5487" s="4">
        <v>1.3</v>
      </c>
      <c r="AA5487" s="5">
        <v>48489.67</v>
      </c>
      <c r="AB5487" s="5">
        <f t="shared" si="768"/>
        <v>1988076.47</v>
      </c>
      <c r="AC5487" s="5">
        <v>34942.03</v>
      </c>
      <c r="AD5487" s="5">
        <f t="shared" si="769"/>
        <v>1467565.26</v>
      </c>
      <c r="AE5487" s="5">
        <v>91146.42</v>
      </c>
      <c r="AF5487" s="5">
        <v>27790.79</v>
      </c>
      <c r="AG5487" s="5">
        <v>10136.11</v>
      </c>
      <c r="AH5487" s="5">
        <v>1885</v>
      </c>
      <c r="AI5487" s="5">
        <v>4600</v>
      </c>
      <c r="AJ5487">
        <v>0</v>
      </c>
      <c r="AK5487" s="5">
        <v>0</v>
      </c>
      <c r="AL5487" s="5">
        <v>0</v>
      </c>
      <c r="AM5487" s="5">
        <v>29677.08</v>
      </c>
      <c r="AN5487">
        <v>4</v>
      </c>
      <c r="AO5487">
        <v>5</v>
      </c>
      <c r="AP5487" t="str">
        <f t="shared" si="770"/>
        <v>No</v>
      </c>
      <c r="AQ5487">
        <v>1</v>
      </c>
      <c r="AR5487" s="5">
        <f t="shared" si="771"/>
        <v>1632800.66</v>
      </c>
      <c r="AS5487" s="5">
        <f t="shared" si="772"/>
        <v>355275.81</v>
      </c>
      <c r="AT5487" t="s">
        <v>59</v>
      </c>
      <c r="AU5487" t="s">
        <v>6164</v>
      </c>
      <c r="AV5487" t="s">
        <v>6165</v>
      </c>
      <c r="AW5487" t="s">
        <v>6166</v>
      </c>
      <c r="AX5487" t="s">
        <v>6167</v>
      </c>
      <c r="AY5487">
        <v>44</v>
      </c>
      <c r="AZ5487">
        <v>0</v>
      </c>
      <c r="BA5487">
        <v>0</v>
      </c>
      <c r="BB5487" t="s">
        <v>6168</v>
      </c>
      <c r="BC5487">
        <v>0</v>
      </c>
      <c r="BD5487">
        <v>1</v>
      </c>
      <c r="BE5487" t="s">
        <v>6188</v>
      </c>
      <c r="BF5487" t="s">
        <v>6170</v>
      </c>
      <c r="BG5487">
        <v>1</v>
      </c>
      <c r="BH5487" t="s">
        <v>6179</v>
      </c>
      <c r="BI5487">
        <v>37</v>
      </c>
      <c r="BJ5487" t="s">
        <v>6172</v>
      </c>
      <c r="BK5487">
        <v>0</v>
      </c>
      <c r="BL5487">
        <v>61</v>
      </c>
      <c r="BM5487" s="3">
        <f t="shared" si="773"/>
        <v>0.68852459016393441</v>
      </c>
    </row>
    <row r="5488" spans="1:65">
      <c r="A5488" t="s">
        <v>5629</v>
      </c>
      <c r="B5488" s="2">
        <v>45991</v>
      </c>
      <c r="C5488" t="s">
        <v>4641</v>
      </c>
      <c r="D5488" t="s">
        <v>5143</v>
      </c>
      <c r="E5488">
        <v>11</v>
      </c>
      <c r="F5488" t="s">
        <v>72</v>
      </c>
      <c r="G5488" t="s">
        <v>79</v>
      </c>
      <c r="H5488" t="s">
        <v>159</v>
      </c>
      <c r="I5488" t="s">
        <v>52</v>
      </c>
      <c r="J5488" t="s">
        <v>53</v>
      </c>
      <c r="K5488" t="s">
        <v>66</v>
      </c>
      <c r="L5488" t="s">
        <v>87</v>
      </c>
      <c r="M5488" t="s">
        <v>56</v>
      </c>
      <c r="N5488" t="s">
        <v>94</v>
      </c>
      <c r="O5488" t="s">
        <v>70</v>
      </c>
      <c r="P5488">
        <v>57</v>
      </c>
      <c r="Q5488">
        <v>58</v>
      </c>
      <c r="R5488">
        <v>60</v>
      </c>
      <c r="S5488">
        <v>1</v>
      </c>
      <c r="T5488">
        <f t="shared" si="765"/>
        <v>59</v>
      </c>
      <c r="U5488">
        <v>56</v>
      </c>
      <c r="V5488">
        <f t="shared" si="766"/>
        <v>3</v>
      </c>
      <c r="W5488" s="3">
        <f t="shared" si="767"/>
        <v>1.6666666666666666E-2</v>
      </c>
      <c r="X5488">
        <v>27</v>
      </c>
      <c r="Y5488" s="4">
        <v>4.7</v>
      </c>
      <c r="Z5488" s="4">
        <v>2</v>
      </c>
      <c r="AA5488" s="5">
        <v>33982.85</v>
      </c>
      <c r="AB5488" s="5">
        <f t="shared" si="768"/>
        <v>1903039.6</v>
      </c>
      <c r="AC5488" s="5">
        <v>24251.85</v>
      </c>
      <c r="AD5488" s="5">
        <f t="shared" si="769"/>
        <v>1455111</v>
      </c>
      <c r="AE5488" s="5">
        <v>108759.94</v>
      </c>
      <c r="AF5488" s="5">
        <v>26810.94</v>
      </c>
      <c r="AG5488" s="5">
        <v>9213.66</v>
      </c>
      <c r="AH5488" s="5">
        <v>2900</v>
      </c>
      <c r="AI5488" s="5">
        <v>3200</v>
      </c>
      <c r="AJ5488">
        <v>0</v>
      </c>
      <c r="AK5488" s="5">
        <v>0</v>
      </c>
      <c r="AL5488" s="5">
        <v>2000.07</v>
      </c>
      <c r="AM5488" s="5">
        <v>34898</v>
      </c>
      <c r="AN5488">
        <v>4</v>
      </c>
      <c r="AO5488">
        <v>3</v>
      </c>
      <c r="AP5488" t="str">
        <f t="shared" si="770"/>
        <v>Yes</v>
      </c>
      <c r="AQ5488">
        <v>1</v>
      </c>
      <c r="AR5488" s="5">
        <f t="shared" si="771"/>
        <v>1642893.61</v>
      </c>
      <c r="AS5488" s="5">
        <f t="shared" si="772"/>
        <v>260145.99</v>
      </c>
      <c r="AT5488" t="s">
        <v>59</v>
      </c>
      <c r="AU5488" t="s">
        <v>6164</v>
      </c>
      <c r="AV5488" t="s">
        <v>6165</v>
      </c>
      <c r="AW5488" t="s">
        <v>6166</v>
      </c>
      <c r="AX5488" t="s">
        <v>6184</v>
      </c>
      <c r="AY5488">
        <v>60</v>
      </c>
      <c r="AZ5488">
        <v>0</v>
      </c>
      <c r="BA5488">
        <v>23</v>
      </c>
      <c r="BB5488" t="s">
        <v>6180</v>
      </c>
      <c r="BC5488">
        <v>0</v>
      </c>
      <c r="BD5488">
        <v>0</v>
      </c>
      <c r="BE5488" t="s">
        <v>6169</v>
      </c>
      <c r="BF5488" t="s">
        <v>6170</v>
      </c>
      <c r="BG5488">
        <v>1</v>
      </c>
      <c r="BH5488" t="s">
        <v>6179</v>
      </c>
      <c r="BI5488">
        <v>40</v>
      </c>
      <c r="BJ5488" t="s">
        <v>6172</v>
      </c>
      <c r="BK5488">
        <v>0</v>
      </c>
      <c r="BL5488">
        <v>72</v>
      </c>
      <c r="BM5488" s="3">
        <f t="shared" si="773"/>
        <v>0.83333333333333337</v>
      </c>
    </row>
    <row r="5489" spans="1:65">
      <c r="A5489" t="s">
        <v>5630</v>
      </c>
      <c r="B5489" s="2">
        <v>45991</v>
      </c>
      <c r="C5489" t="s">
        <v>4641</v>
      </c>
      <c r="D5489" t="s">
        <v>5143</v>
      </c>
      <c r="E5489">
        <v>11</v>
      </c>
      <c r="F5489" t="s">
        <v>61</v>
      </c>
      <c r="G5489" t="s">
        <v>50</v>
      </c>
      <c r="H5489" t="s">
        <v>170</v>
      </c>
      <c r="I5489" t="s">
        <v>52</v>
      </c>
      <c r="J5489" t="s">
        <v>53</v>
      </c>
      <c r="K5489" t="s">
        <v>66</v>
      </c>
      <c r="L5489" t="s">
        <v>55</v>
      </c>
      <c r="M5489" t="s">
        <v>68</v>
      </c>
      <c r="N5489" t="s">
        <v>76</v>
      </c>
      <c r="O5489" t="s">
        <v>82</v>
      </c>
      <c r="P5489">
        <v>65</v>
      </c>
      <c r="Q5489">
        <v>66</v>
      </c>
      <c r="R5489">
        <v>63</v>
      </c>
      <c r="S5489">
        <v>2</v>
      </c>
      <c r="T5489">
        <f t="shared" si="765"/>
        <v>61</v>
      </c>
      <c r="U5489">
        <v>61</v>
      </c>
      <c r="V5489">
        <f t="shared" si="766"/>
        <v>0</v>
      </c>
      <c r="W5489" s="3">
        <f t="shared" si="767"/>
        <v>3.1746031746031744E-2</v>
      </c>
      <c r="X5489">
        <v>35</v>
      </c>
      <c r="Y5489" s="4">
        <v>7.5</v>
      </c>
      <c r="Z5489" s="4">
        <v>1.8</v>
      </c>
      <c r="AA5489" s="5">
        <v>33485.629999999997</v>
      </c>
      <c r="AB5489" s="5">
        <f t="shared" si="768"/>
        <v>2042623.43</v>
      </c>
      <c r="AC5489" s="5">
        <v>22375.99</v>
      </c>
      <c r="AD5489" s="5">
        <f t="shared" si="769"/>
        <v>1409687.37</v>
      </c>
      <c r="AE5489" s="5">
        <v>112823.87</v>
      </c>
      <c r="AF5489" s="5">
        <v>28454.07</v>
      </c>
      <c r="AG5489" s="5">
        <v>10572.49</v>
      </c>
      <c r="AH5489" s="5">
        <v>2610</v>
      </c>
      <c r="AI5489" s="5">
        <v>6400</v>
      </c>
      <c r="AJ5489">
        <v>1</v>
      </c>
      <c r="AK5489" s="5">
        <v>8345.39</v>
      </c>
      <c r="AL5489" s="5">
        <v>0</v>
      </c>
      <c r="AM5489" s="5">
        <v>60473.01</v>
      </c>
      <c r="AN5489">
        <v>4</v>
      </c>
      <c r="AO5489">
        <v>10</v>
      </c>
      <c r="AP5489" t="str">
        <f t="shared" si="770"/>
        <v>No</v>
      </c>
      <c r="AQ5489">
        <v>2</v>
      </c>
      <c r="AR5489" s="5">
        <f t="shared" si="771"/>
        <v>1639366.2</v>
      </c>
      <c r="AS5489" s="5">
        <f t="shared" si="772"/>
        <v>403257.23</v>
      </c>
      <c r="AT5489" t="s">
        <v>116</v>
      </c>
      <c r="AU5489" t="s">
        <v>6203</v>
      </c>
      <c r="AV5489" t="s">
        <v>6204</v>
      </c>
      <c r="AW5489" t="s">
        <v>6205</v>
      </c>
      <c r="AX5489" t="s">
        <v>6167</v>
      </c>
      <c r="AY5489">
        <v>66</v>
      </c>
      <c r="AZ5489">
        <v>0</v>
      </c>
      <c r="BA5489">
        <v>0</v>
      </c>
      <c r="BB5489" t="s">
        <v>6168</v>
      </c>
      <c r="BC5489">
        <v>1</v>
      </c>
      <c r="BD5489">
        <v>5</v>
      </c>
      <c r="BE5489" t="s">
        <v>6218</v>
      </c>
      <c r="BF5489" t="s">
        <v>6170</v>
      </c>
      <c r="BG5489">
        <v>0</v>
      </c>
      <c r="BH5489" t="s">
        <v>6171</v>
      </c>
      <c r="BI5489">
        <v>20</v>
      </c>
      <c r="BJ5489" t="s">
        <v>6172</v>
      </c>
      <c r="BK5489">
        <v>0</v>
      </c>
      <c r="BL5489">
        <v>77</v>
      </c>
      <c r="BM5489" s="3">
        <f t="shared" si="773"/>
        <v>0.81818181818181823</v>
      </c>
    </row>
    <row r="5490" spans="1:65">
      <c r="A5490" t="s">
        <v>5631</v>
      </c>
      <c r="B5490" s="2">
        <v>45991</v>
      </c>
      <c r="C5490" t="s">
        <v>4641</v>
      </c>
      <c r="D5490" t="s">
        <v>5143</v>
      </c>
      <c r="E5490">
        <v>11</v>
      </c>
      <c r="F5490" t="s">
        <v>49</v>
      </c>
      <c r="G5490" t="s">
        <v>79</v>
      </c>
      <c r="H5490" t="s">
        <v>260</v>
      </c>
      <c r="I5490" t="s">
        <v>64</v>
      </c>
      <c r="J5490" t="s">
        <v>65</v>
      </c>
      <c r="K5490" t="s">
        <v>66</v>
      </c>
      <c r="L5490" t="s">
        <v>67</v>
      </c>
      <c r="M5490" t="s">
        <v>68</v>
      </c>
      <c r="N5490" t="s">
        <v>76</v>
      </c>
      <c r="O5490" t="s">
        <v>82</v>
      </c>
      <c r="P5490">
        <v>53</v>
      </c>
      <c r="Q5490">
        <v>54</v>
      </c>
      <c r="R5490">
        <v>51</v>
      </c>
      <c r="S5490">
        <v>4</v>
      </c>
      <c r="T5490">
        <f t="shared" si="765"/>
        <v>47</v>
      </c>
      <c r="U5490">
        <v>47</v>
      </c>
      <c r="V5490">
        <f t="shared" si="766"/>
        <v>0</v>
      </c>
      <c r="W5490" s="3">
        <f t="shared" si="767"/>
        <v>7.8431372549019607E-2</v>
      </c>
      <c r="X5490">
        <v>26</v>
      </c>
      <c r="Y5490" s="4">
        <v>2.4</v>
      </c>
      <c r="Z5490" s="4">
        <v>0.8</v>
      </c>
      <c r="AA5490" s="5">
        <v>48384.71</v>
      </c>
      <c r="AB5490" s="5">
        <f t="shared" si="768"/>
        <v>2274081.37</v>
      </c>
      <c r="AC5490" s="5">
        <v>32218.15</v>
      </c>
      <c r="AD5490" s="5">
        <f t="shared" si="769"/>
        <v>1643125.65</v>
      </c>
      <c r="AE5490" s="5">
        <v>108954.44</v>
      </c>
      <c r="AF5490" s="5">
        <v>33720.33</v>
      </c>
      <c r="AG5490" s="5">
        <v>8888.82</v>
      </c>
      <c r="AH5490" s="5">
        <v>1160</v>
      </c>
      <c r="AI5490" s="5">
        <v>23121.45</v>
      </c>
      <c r="AJ5490">
        <v>2</v>
      </c>
      <c r="AK5490" s="5">
        <v>28552.15</v>
      </c>
      <c r="AL5490" s="5">
        <v>0</v>
      </c>
      <c r="AM5490" s="5">
        <v>44668.43</v>
      </c>
      <c r="AN5490">
        <v>4</v>
      </c>
      <c r="AO5490">
        <v>9</v>
      </c>
      <c r="AP5490" t="str">
        <f t="shared" si="770"/>
        <v>No</v>
      </c>
      <c r="AQ5490">
        <v>4</v>
      </c>
      <c r="AR5490" s="5">
        <f t="shared" si="771"/>
        <v>1892191.27</v>
      </c>
      <c r="AS5490" s="5">
        <f t="shared" si="772"/>
        <v>381890.1</v>
      </c>
      <c r="AT5490" t="s">
        <v>116</v>
      </c>
      <c r="AU5490" t="s">
        <v>6199</v>
      </c>
      <c r="AV5490" t="s">
        <v>6200</v>
      </c>
      <c r="AW5490" t="s">
        <v>6175</v>
      </c>
      <c r="AX5490" t="s">
        <v>6167</v>
      </c>
      <c r="AY5490">
        <v>57</v>
      </c>
      <c r="AZ5490">
        <v>2</v>
      </c>
      <c r="BA5490">
        <v>0</v>
      </c>
      <c r="BB5490" t="s">
        <v>6168</v>
      </c>
      <c r="BC5490">
        <v>1</v>
      </c>
      <c r="BD5490">
        <v>4</v>
      </c>
      <c r="BE5490" t="s">
        <v>6218</v>
      </c>
      <c r="BF5490" t="s">
        <v>6210</v>
      </c>
      <c r="BG5490">
        <v>3</v>
      </c>
      <c r="BH5490" t="s">
        <v>6211</v>
      </c>
      <c r="BI5490">
        <v>110</v>
      </c>
      <c r="BJ5490" t="s">
        <v>6193</v>
      </c>
      <c r="BK5490">
        <v>0</v>
      </c>
      <c r="BL5490">
        <v>65</v>
      </c>
      <c r="BM5490" s="3">
        <f t="shared" si="773"/>
        <v>0.7846153846153846</v>
      </c>
    </row>
    <row r="5491" spans="1:65">
      <c r="A5491" t="s">
        <v>5632</v>
      </c>
      <c r="B5491" s="2">
        <v>45991</v>
      </c>
      <c r="C5491" t="s">
        <v>4641</v>
      </c>
      <c r="D5491" t="s">
        <v>5143</v>
      </c>
      <c r="E5491">
        <v>11</v>
      </c>
      <c r="F5491" t="s">
        <v>49</v>
      </c>
      <c r="G5491" t="s">
        <v>62</v>
      </c>
      <c r="H5491" t="s">
        <v>125</v>
      </c>
      <c r="I5491" t="s">
        <v>74</v>
      </c>
      <c r="J5491" t="s">
        <v>53</v>
      </c>
      <c r="K5491" t="s">
        <v>66</v>
      </c>
      <c r="L5491" t="s">
        <v>67</v>
      </c>
      <c r="M5491" t="s">
        <v>68</v>
      </c>
      <c r="N5491" t="s">
        <v>76</v>
      </c>
      <c r="O5491" t="s">
        <v>82</v>
      </c>
      <c r="P5491">
        <v>57</v>
      </c>
      <c r="Q5491">
        <v>61</v>
      </c>
      <c r="R5491">
        <v>59</v>
      </c>
      <c r="S5491">
        <v>5</v>
      </c>
      <c r="T5491">
        <f t="shared" si="765"/>
        <v>54</v>
      </c>
      <c r="U5491">
        <v>54</v>
      </c>
      <c r="V5491">
        <f t="shared" si="766"/>
        <v>0</v>
      </c>
      <c r="W5491" s="3">
        <f t="shared" si="767"/>
        <v>8.4745762711864403E-2</v>
      </c>
      <c r="X5491">
        <v>22</v>
      </c>
      <c r="Y5491" s="4">
        <v>5.3</v>
      </c>
      <c r="Z5491" s="4">
        <v>1.6</v>
      </c>
      <c r="AA5491" s="5">
        <v>33862.839999999997</v>
      </c>
      <c r="AB5491" s="5">
        <f t="shared" si="768"/>
        <v>1828593.36</v>
      </c>
      <c r="AC5491" s="5">
        <v>21882.35</v>
      </c>
      <c r="AD5491" s="5">
        <f t="shared" si="769"/>
        <v>1291058.6499999999</v>
      </c>
      <c r="AE5491" s="5">
        <v>99579.1</v>
      </c>
      <c r="AF5491" s="5">
        <v>27031.45</v>
      </c>
      <c r="AG5491" s="5">
        <v>8911.32</v>
      </c>
      <c r="AH5491" s="5">
        <v>2320</v>
      </c>
      <c r="AI5491" s="5">
        <v>18292.16</v>
      </c>
      <c r="AJ5491">
        <v>2</v>
      </c>
      <c r="AK5491" s="5">
        <v>17792.509999999998</v>
      </c>
      <c r="AL5491" s="5">
        <v>0</v>
      </c>
      <c r="AM5491" s="5">
        <v>45584.93</v>
      </c>
      <c r="AN5491">
        <v>4</v>
      </c>
      <c r="AO5491">
        <v>8</v>
      </c>
      <c r="AP5491" t="str">
        <f t="shared" si="770"/>
        <v>No</v>
      </c>
      <c r="AQ5491">
        <v>4</v>
      </c>
      <c r="AR5491" s="5">
        <f t="shared" si="771"/>
        <v>1510570.12</v>
      </c>
      <c r="AS5491" s="5">
        <f t="shared" si="772"/>
        <v>318023.24</v>
      </c>
      <c r="AT5491" t="s">
        <v>1641</v>
      </c>
      <c r="AU5491" t="s">
        <v>6189</v>
      </c>
      <c r="AV5491" t="s">
        <v>6201</v>
      </c>
      <c r="AW5491" t="s">
        <v>6175</v>
      </c>
      <c r="AX5491" t="s">
        <v>6167</v>
      </c>
      <c r="AY5491">
        <v>59</v>
      </c>
      <c r="AZ5491">
        <v>0</v>
      </c>
      <c r="BA5491">
        <v>0</v>
      </c>
      <c r="BB5491" t="s">
        <v>6168</v>
      </c>
      <c r="BC5491">
        <v>1</v>
      </c>
      <c r="BD5491">
        <v>3</v>
      </c>
      <c r="BE5491" t="s">
        <v>6218</v>
      </c>
      <c r="BF5491" t="s">
        <v>6210</v>
      </c>
      <c r="BG5491">
        <v>1</v>
      </c>
      <c r="BH5491" t="s">
        <v>6179</v>
      </c>
      <c r="BI5491">
        <v>23</v>
      </c>
      <c r="BJ5491" t="s">
        <v>6172</v>
      </c>
      <c r="BK5491">
        <v>0</v>
      </c>
      <c r="BL5491">
        <v>70</v>
      </c>
      <c r="BM5491" s="3">
        <f t="shared" si="773"/>
        <v>0.84285714285714286</v>
      </c>
    </row>
    <row r="5492" spans="1:65">
      <c r="A5492" t="s">
        <v>5633</v>
      </c>
      <c r="B5492" s="2">
        <v>45991</v>
      </c>
      <c r="C5492" t="s">
        <v>4641</v>
      </c>
      <c r="D5492" t="s">
        <v>5143</v>
      </c>
      <c r="E5492">
        <v>11</v>
      </c>
      <c r="F5492" t="s">
        <v>72</v>
      </c>
      <c r="G5492" t="s">
        <v>79</v>
      </c>
      <c r="H5492" t="s">
        <v>102</v>
      </c>
      <c r="I5492" t="s">
        <v>74</v>
      </c>
      <c r="J5492" t="s">
        <v>65</v>
      </c>
      <c r="K5492" t="s">
        <v>66</v>
      </c>
      <c r="L5492" t="s">
        <v>55</v>
      </c>
      <c r="M5492" t="s">
        <v>56</v>
      </c>
      <c r="N5492" t="s">
        <v>57</v>
      </c>
      <c r="O5492" t="s">
        <v>120</v>
      </c>
      <c r="P5492">
        <v>44</v>
      </c>
      <c r="Q5492">
        <v>44</v>
      </c>
      <c r="R5492">
        <v>43</v>
      </c>
      <c r="S5492">
        <v>1</v>
      </c>
      <c r="T5492">
        <f t="shared" si="765"/>
        <v>42</v>
      </c>
      <c r="U5492">
        <v>42</v>
      </c>
      <c r="V5492">
        <f t="shared" si="766"/>
        <v>0</v>
      </c>
      <c r="W5492" s="3">
        <f t="shared" si="767"/>
        <v>2.3255813953488372E-2</v>
      </c>
      <c r="X5492">
        <v>14</v>
      </c>
      <c r="Y5492" s="4">
        <v>8.6999999999999993</v>
      </c>
      <c r="Z5492" s="4">
        <v>1</v>
      </c>
      <c r="AA5492" s="5">
        <v>48644.82</v>
      </c>
      <c r="AB5492" s="5">
        <f t="shared" si="768"/>
        <v>2043082.44</v>
      </c>
      <c r="AC5492" s="5">
        <v>34885.58</v>
      </c>
      <c r="AD5492" s="5">
        <f t="shared" si="769"/>
        <v>1500079.94</v>
      </c>
      <c r="AE5492" s="5">
        <v>96711.61</v>
      </c>
      <c r="AF5492" s="5">
        <v>27003.03</v>
      </c>
      <c r="AG5492" s="5">
        <v>7810.24</v>
      </c>
      <c r="AH5492" s="5">
        <v>1450</v>
      </c>
      <c r="AI5492" s="5">
        <v>4600</v>
      </c>
      <c r="AJ5492">
        <v>0</v>
      </c>
      <c r="AK5492" s="5">
        <v>0</v>
      </c>
      <c r="AL5492" s="5">
        <v>0</v>
      </c>
      <c r="AM5492" s="5">
        <v>28943.3</v>
      </c>
      <c r="AN5492">
        <v>4</v>
      </c>
      <c r="AO5492">
        <v>2</v>
      </c>
      <c r="AP5492" t="str">
        <f t="shared" si="770"/>
        <v>Yes</v>
      </c>
      <c r="AQ5492">
        <v>1</v>
      </c>
      <c r="AR5492" s="5">
        <f t="shared" si="771"/>
        <v>1666598.12</v>
      </c>
      <c r="AS5492" s="5">
        <f t="shared" si="772"/>
        <v>376484.32</v>
      </c>
      <c r="AT5492" t="s">
        <v>59</v>
      </c>
      <c r="AU5492" t="s">
        <v>6164</v>
      </c>
      <c r="AV5492" t="s">
        <v>6165</v>
      </c>
      <c r="AW5492" t="s">
        <v>6166</v>
      </c>
      <c r="AX5492" t="s">
        <v>6177</v>
      </c>
      <c r="AY5492">
        <v>45</v>
      </c>
      <c r="AZ5492">
        <v>0</v>
      </c>
      <c r="BA5492">
        <v>0</v>
      </c>
      <c r="BB5492" t="s">
        <v>6168</v>
      </c>
      <c r="BC5492">
        <v>0</v>
      </c>
      <c r="BD5492">
        <v>0</v>
      </c>
      <c r="BE5492" t="s">
        <v>6169</v>
      </c>
      <c r="BF5492" t="s">
        <v>6170</v>
      </c>
      <c r="BG5492">
        <v>0</v>
      </c>
      <c r="BH5492" t="s">
        <v>6171</v>
      </c>
      <c r="BI5492">
        <v>24</v>
      </c>
      <c r="BJ5492" t="s">
        <v>6172</v>
      </c>
      <c r="BK5492">
        <v>0</v>
      </c>
      <c r="BL5492">
        <v>62</v>
      </c>
      <c r="BM5492" s="3">
        <f t="shared" si="773"/>
        <v>0.69354838709677424</v>
      </c>
    </row>
    <row r="5493" spans="1:65">
      <c r="A5493" t="s">
        <v>5634</v>
      </c>
      <c r="B5493" s="2">
        <v>45991</v>
      </c>
      <c r="C5493" t="s">
        <v>4641</v>
      </c>
      <c r="D5493" t="s">
        <v>5143</v>
      </c>
      <c r="E5493">
        <v>11</v>
      </c>
      <c r="F5493" t="s">
        <v>61</v>
      </c>
      <c r="G5493" t="s">
        <v>62</v>
      </c>
      <c r="H5493" t="s">
        <v>63</v>
      </c>
      <c r="I5493" t="s">
        <v>74</v>
      </c>
      <c r="J5493" t="s">
        <v>65</v>
      </c>
      <c r="K5493" t="s">
        <v>75</v>
      </c>
      <c r="L5493" t="s">
        <v>55</v>
      </c>
      <c r="M5493" t="s">
        <v>56</v>
      </c>
      <c r="N5493" t="s">
        <v>57</v>
      </c>
      <c r="O5493" t="s">
        <v>70</v>
      </c>
      <c r="P5493">
        <v>47</v>
      </c>
      <c r="Q5493">
        <v>50</v>
      </c>
      <c r="R5493">
        <v>50</v>
      </c>
      <c r="S5493">
        <v>1</v>
      </c>
      <c r="T5493">
        <f t="shared" si="765"/>
        <v>49</v>
      </c>
      <c r="U5493">
        <v>45</v>
      </c>
      <c r="V5493">
        <f t="shared" si="766"/>
        <v>4</v>
      </c>
      <c r="W5493" s="3">
        <f t="shared" si="767"/>
        <v>0.02</v>
      </c>
      <c r="X5493">
        <v>17</v>
      </c>
      <c r="Y5493" s="4">
        <v>0</v>
      </c>
      <c r="Z5493" s="4">
        <v>1</v>
      </c>
      <c r="AA5493" s="5">
        <v>52076.73</v>
      </c>
      <c r="AB5493" s="5">
        <f t="shared" si="768"/>
        <v>2343452.85</v>
      </c>
      <c r="AC5493" s="5">
        <v>35027.71</v>
      </c>
      <c r="AD5493" s="5">
        <f t="shared" si="769"/>
        <v>1751385.5</v>
      </c>
      <c r="AE5493" s="5">
        <v>112070.89</v>
      </c>
      <c r="AF5493" s="5">
        <v>29862.04</v>
      </c>
      <c r="AG5493" s="5">
        <v>8483.24</v>
      </c>
      <c r="AH5493" s="5">
        <v>1450</v>
      </c>
      <c r="AI5493" s="5">
        <v>4600</v>
      </c>
      <c r="AJ5493">
        <v>0</v>
      </c>
      <c r="AK5493" s="5">
        <v>0</v>
      </c>
      <c r="AL5493" s="5">
        <v>3913.07</v>
      </c>
      <c r="AM5493" s="5">
        <v>30121.94</v>
      </c>
      <c r="AN5493">
        <v>4</v>
      </c>
      <c r="AO5493">
        <v>4</v>
      </c>
      <c r="AP5493" t="str">
        <f t="shared" si="770"/>
        <v>Yes</v>
      </c>
      <c r="AQ5493">
        <v>1</v>
      </c>
      <c r="AR5493" s="5">
        <f t="shared" si="771"/>
        <v>1941886.68</v>
      </c>
      <c r="AS5493" s="5">
        <f t="shared" si="772"/>
        <v>401566.17</v>
      </c>
      <c r="AT5493" t="s">
        <v>59</v>
      </c>
      <c r="AU5493" t="s">
        <v>6164</v>
      </c>
      <c r="AV5493" t="s">
        <v>6165</v>
      </c>
      <c r="AW5493" t="s">
        <v>6166</v>
      </c>
      <c r="AX5493" t="s">
        <v>6184</v>
      </c>
      <c r="AY5493">
        <v>50</v>
      </c>
      <c r="AZ5493">
        <v>0</v>
      </c>
      <c r="BA5493">
        <v>30</v>
      </c>
      <c r="BB5493" t="s">
        <v>6180</v>
      </c>
      <c r="BC5493">
        <v>0</v>
      </c>
      <c r="BD5493">
        <v>0</v>
      </c>
      <c r="BE5493" t="s">
        <v>6169</v>
      </c>
      <c r="BF5493" t="s">
        <v>6170</v>
      </c>
      <c r="BG5493">
        <v>0</v>
      </c>
      <c r="BH5493" t="s">
        <v>6171</v>
      </c>
      <c r="BI5493">
        <v>18</v>
      </c>
      <c r="BJ5493" t="s">
        <v>6172</v>
      </c>
      <c r="BK5493">
        <v>0</v>
      </c>
      <c r="BL5493">
        <v>62</v>
      </c>
      <c r="BM5493" s="3">
        <f t="shared" si="773"/>
        <v>0.80645161290322576</v>
      </c>
    </row>
    <row r="5494" spans="1:65">
      <c r="A5494" t="s">
        <v>5635</v>
      </c>
      <c r="B5494" s="2">
        <v>45991</v>
      </c>
      <c r="C5494" t="s">
        <v>4641</v>
      </c>
      <c r="D5494" t="s">
        <v>5143</v>
      </c>
      <c r="E5494">
        <v>11</v>
      </c>
      <c r="F5494" t="s">
        <v>72</v>
      </c>
      <c r="G5494" t="s">
        <v>79</v>
      </c>
      <c r="H5494" t="s">
        <v>102</v>
      </c>
      <c r="I5494" t="s">
        <v>52</v>
      </c>
      <c r="J5494" t="s">
        <v>81</v>
      </c>
      <c r="K5494" t="s">
        <v>75</v>
      </c>
      <c r="L5494" t="s">
        <v>55</v>
      </c>
      <c r="M5494" t="s">
        <v>56</v>
      </c>
      <c r="N5494" t="s">
        <v>76</v>
      </c>
      <c r="O5494" t="s">
        <v>58</v>
      </c>
      <c r="P5494">
        <v>33</v>
      </c>
      <c r="Q5494">
        <v>35</v>
      </c>
      <c r="R5494">
        <v>37</v>
      </c>
      <c r="S5494">
        <v>1</v>
      </c>
      <c r="T5494">
        <f t="shared" si="765"/>
        <v>36</v>
      </c>
      <c r="U5494">
        <v>33</v>
      </c>
      <c r="V5494">
        <f t="shared" si="766"/>
        <v>3</v>
      </c>
      <c r="W5494" s="3">
        <f t="shared" si="767"/>
        <v>2.7027027027027029E-2</v>
      </c>
      <c r="X5494">
        <v>25</v>
      </c>
      <c r="Y5494" s="4">
        <v>0</v>
      </c>
      <c r="Z5494" s="4">
        <v>0.7</v>
      </c>
      <c r="AA5494" s="5">
        <v>77851.88</v>
      </c>
      <c r="AB5494" s="5">
        <f t="shared" si="768"/>
        <v>2569112.04</v>
      </c>
      <c r="AC5494" s="5">
        <v>52969.99</v>
      </c>
      <c r="AD5494" s="5">
        <f t="shared" si="769"/>
        <v>1959889.63</v>
      </c>
      <c r="AE5494" s="5">
        <v>116817.01</v>
      </c>
      <c r="AF5494" s="5">
        <v>32270.3</v>
      </c>
      <c r="AG5494" s="5">
        <v>9142.74</v>
      </c>
      <c r="AH5494" s="5">
        <v>1015</v>
      </c>
      <c r="AI5494" s="5">
        <v>6800</v>
      </c>
      <c r="AJ5494">
        <v>0</v>
      </c>
      <c r="AK5494" s="5">
        <v>0</v>
      </c>
      <c r="AL5494" s="5">
        <v>4540.91</v>
      </c>
      <c r="AM5494" s="5">
        <v>22521.49</v>
      </c>
      <c r="AN5494">
        <v>4</v>
      </c>
      <c r="AO5494">
        <v>3</v>
      </c>
      <c r="AP5494" t="str">
        <f t="shared" si="770"/>
        <v>Yes</v>
      </c>
      <c r="AQ5494">
        <v>1</v>
      </c>
      <c r="AR5494" s="5">
        <f t="shared" si="771"/>
        <v>2152997.08</v>
      </c>
      <c r="AS5494" s="5">
        <f t="shared" si="772"/>
        <v>416114.96</v>
      </c>
      <c r="AT5494" t="s">
        <v>59</v>
      </c>
      <c r="AU5494" t="s">
        <v>6164</v>
      </c>
      <c r="AV5494" t="s">
        <v>6165</v>
      </c>
      <c r="AW5494" t="s">
        <v>6166</v>
      </c>
      <c r="AX5494" t="s">
        <v>6184</v>
      </c>
      <c r="AY5494">
        <v>35</v>
      </c>
      <c r="AZ5494">
        <v>0</v>
      </c>
      <c r="BA5494">
        <v>18</v>
      </c>
      <c r="BB5494" t="s">
        <v>6180</v>
      </c>
      <c r="BC5494">
        <v>0</v>
      </c>
      <c r="BD5494">
        <v>0</v>
      </c>
      <c r="BE5494" t="s">
        <v>6169</v>
      </c>
      <c r="BF5494" t="s">
        <v>6170</v>
      </c>
      <c r="BG5494">
        <v>1</v>
      </c>
      <c r="BH5494" t="s">
        <v>6179</v>
      </c>
      <c r="BI5494">
        <v>47</v>
      </c>
      <c r="BJ5494" t="s">
        <v>6172</v>
      </c>
      <c r="BK5494">
        <v>0</v>
      </c>
      <c r="BL5494">
        <v>47</v>
      </c>
      <c r="BM5494" s="3">
        <f t="shared" si="773"/>
        <v>0.78723404255319152</v>
      </c>
    </row>
    <row r="5495" spans="1:65">
      <c r="A5495" t="s">
        <v>5636</v>
      </c>
      <c r="B5495" s="2">
        <v>45991</v>
      </c>
      <c r="C5495" t="s">
        <v>4641</v>
      </c>
      <c r="D5495" t="s">
        <v>5143</v>
      </c>
      <c r="E5495">
        <v>11</v>
      </c>
      <c r="F5495" t="s">
        <v>49</v>
      </c>
      <c r="G5495" t="s">
        <v>50</v>
      </c>
      <c r="H5495" t="s">
        <v>51</v>
      </c>
      <c r="I5495" t="s">
        <v>74</v>
      </c>
      <c r="J5495" t="s">
        <v>81</v>
      </c>
      <c r="K5495" t="s">
        <v>75</v>
      </c>
      <c r="L5495" t="s">
        <v>67</v>
      </c>
      <c r="M5495" t="s">
        <v>68</v>
      </c>
      <c r="N5495" t="s">
        <v>76</v>
      </c>
      <c r="O5495" t="s">
        <v>82</v>
      </c>
      <c r="P5495">
        <v>26</v>
      </c>
      <c r="Q5495">
        <v>40</v>
      </c>
      <c r="R5495">
        <v>39</v>
      </c>
      <c r="S5495">
        <v>4</v>
      </c>
      <c r="T5495">
        <f t="shared" si="765"/>
        <v>35</v>
      </c>
      <c r="U5495">
        <v>22</v>
      </c>
      <c r="V5495">
        <f t="shared" si="766"/>
        <v>13</v>
      </c>
      <c r="W5495" s="3">
        <f t="shared" si="767"/>
        <v>0.10256410256410256</v>
      </c>
      <c r="X5495">
        <v>13</v>
      </c>
      <c r="Y5495" s="4">
        <v>0</v>
      </c>
      <c r="Z5495" s="4">
        <v>1.2</v>
      </c>
      <c r="AA5495" s="5">
        <v>78900.45</v>
      </c>
      <c r="AB5495" s="5">
        <f t="shared" si="768"/>
        <v>1735809.9</v>
      </c>
      <c r="AC5495" s="5">
        <v>49444.32</v>
      </c>
      <c r="AD5495" s="5">
        <f t="shared" si="769"/>
        <v>1928328.48</v>
      </c>
      <c r="AE5495" s="5">
        <v>119986.2</v>
      </c>
      <c r="AF5495" s="5">
        <v>34782.080000000002</v>
      </c>
      <c r="AG5495" s="5">
        <v>8056.77</v>
      </c>
      <c r="AH5495" s="5">
        <v>1740</v>
      </c>
      <c r="AI5495" s="5">
        <v>32839.480000000003</v>
      </c>
      <c r="AJ5495">
        <v>1</v>
      </c>
      <c r="AK5495" s="5">
        <v>21052</v>
      </c>
      <c r="AL5495" s="5">
        <v>18665.64</v>
      </c>
      <c r="AM5495" s="5">
        <v>17517.310000000001</v>
      </c>
      <c r="AN5495">
        <v>4</v>
      </c>
      <c r="AO5495">
        <v>6</v>
      </c>
      <c r="AP5495" t="str">
        <f t="shared" si="770"/>
        <v>No</v>
      </c>
      <c r="AQ5495">
        <v>2</v>
      </c>
      <c r="AR5495" s="5">
        <f t="shared" si="771"/>
        <v>2182967.96</v>
      </c>
      <c r="AS5495" s="5">
        <f t="shared" si="772"/>
        <v>-447158.06</v>
      </c>
      <c r="AT5495" t="s">
        <v>1641</v>
      </c>
      <c r="AU5495" t="s">
        <v>6189</v>
      </c>
      <c r="AV5495" t="s">
        <v>6201</v>
      </c>
      <c r="AW5495" t="s">
        <v>6175</v>
      </c>
      <c r="AX5495" t="s">
        <v>6167</v>
      </c>
      <c r="AY5495">
        <v>32</v>
      </c>
      <c r="AZ5495">
        <v>4</v>
      </c>
      <c r="BA5495">
        <v>67</v>
      </c>
      <c r="BB5495" t="s">
        <v>6220</v>
      </c>
      <c r="BC5495">
        <v>0</v>
      </c>
      <c r="BD5495">
        <v>2</v>
      </c>
      <c r="BE5495" t="s">
        <v>6218</v>
      </c>
      <c r="BF5495" t="s">
        <v>6210</v>
      </c>
      <c r="BG5495">
        <v>0</v>
      </c>
      <c r="BH5495" t="s">
        <v>6171</v>
      </c>
      <c r="BI5495">
        <v>19</v>
      </c>
      <c r="BJ5495" t="s">
        <v>6172</v>
      </c>
      <c r="BK5495">
        <v>0</v>
      </c>
      <c r="BL5495">
        <v>46</v>
      </c>
      <c r="BM5495" s="3">
        <f t="shared" si="773"/>
        <v>0.84782608695652173</v>
      </c>
    </row>
    <row r="5496" spans="1:65">
      <c r="A5496" t="s">
        <v>5637</v>
      </c>
      <c r="B5496" s="2">
        <v>45991</v>
      </c>
      <c r="C5496" t="s">
        <v>4641</v>
      </c>
      <c r="D5496" t="s">
        <v>5143</v>
      </c>
      <c r="E5496">
        <v>11</v>
      </c>
      <c r="F5496" t="s">
        <v>78</v>
      </c>
      <c r="G5496" t="s">
        <v>50</v>
      </c>
      <c r="H5496" t="s">
        <v>181</v>
      </c>
      <c r="I5496" t="s">
        <v>74</v>
      </c>
      <c r="J5496" t="s">
        <v>65</v>
      </c>
      <c r="K5496" t="s">
        <v>54</v>
      </c>
      <c r="L5496" t="s">
        <v>92</v>
      </c>
      <c r="M5496" t="s">
        <v>56</v>
      </c>
      <c r="N5496" t="s">
        <v>94</v>
      </c>
      <c r="O5496" t="s">
        <v>70</v>
      </c>
      <c r="P5496">
        <v>54</v>
      </c>
      <c r="Q5496">
        <v>58</v>
      </c>
      <c r="R5496">
        <v>57</v>
      </c>
      <c r="S5496">
        <v>1</v>
      </c>
      <c r="T5496">
        <f t="shared" si="765"/>
        <v>56</v>
      </c>
      <c r="U5496">
        <v>52</v>
      </c>
      <c r="V5496">
        <f t="shared" si="766"/>
        <v>4</v>
      </c>
      <c r="W5496" s="3">
        <f t="shared" si="767"/>
        <v>1.7543859649122806E-2</v>
      </c>
      <c r="X5496">
        <v>25</v>
      </c>
      <c r="Y5496" s="4">
        <v>6.5</v>
      </c>
      <c r="Z5496" s="4">
        <v>1.7</v>
      </c>
      <c r="AA5496" s="5">
        <v>56526.15</v>
      </c>
      <c r="AB5496" s="5">
        <f t="shared" si="768"/>
        <v>2939359.8</v>
      </c>
      <c r="AC5496" s="5">
        <v>35019.54</v>
      </c>
      <c r="AD5496" s="5">
        <f t="shared" si="769"/>
        <v>1996113.78</v>
      </c>
      <c r="AE5496" s="5">
        <v>127766.88</v>
      </c>
      <c r="AF5496" s="5">
        <v>38771.49</v>
      </c>
      <c r="AG5496" s="5">
        <v>8949.35</v>
      </c>
      <c r="AH5496" s="5">
        <v>2465</v>
      </c>
      <c r="AI5496" s="5">
        <v>4600</v>
      </c>
      <c r="AJ5496">
        <v>0</v>
      </c>
      <c r="AK5496" s="5">
        <v>0</v>
      </c>
      <c r="AL5496" s="5">
        <v>3915.03</v>
      </c>
      <c r="AM5496" s="5">
        <v>32421.55</v>
      </c>
      <c r="AN5496">
        <v>4</v>
      </c>
      <c r="AO5496">
        <v>4</v>
      </c>
      <c r="AP5496" t="str">
        <f t="shared" si="770"/>
        <v>Yes</v>
      </c>
      <c r="AQ5496">
        <v>1</v>
      </c>
      <c r="AR5496" s="5">
        <f t="shared" si="771"/>
        <v>2215003.08</v>
      </c>
      <c r="AS5496" s="5">
        <f t="shared" si="772"/>
        <v>724356.72</v>
      </c>
      <c r="AT5496" t="s">
        <v>59</v>
      </c>
      <c r="AU5496" t="s">
        <v>6164</v>
      </c>
      <c r="AV5496" t="s">
        <v>6165</v>
      </c>
      <c r="AW5496" t="s">
        <v>6166</v>
      </c>
      <c r="AX5496" t="s">
        <v>6167</v>
      </c>
      <c r="AY5496">
        <v>55</v>
      </c>
      <c r="AZ5496">
        <v>0</v>
      </c>
      <c r="BA5496">
        <v>30</v>
      </c>
      <c r="BB5496" t="s">
        <v>6180</v>
      </c>
      <c r="BC5496">
        <v>0</v>
      </c>
      <c r="BD5496">
        <v>0</v>
      </c>
      <c r="BE5496" t="s">
        <v>6169</v>
      </c>
      <c r="BF5496" t="s">
        <v>6170</v>
      </c>
      <c r="BG5496">
        <v>1</v>
      </c>
      <c r="BH5496" t="s">
        <v>6179</v>
      </c>
      <c r="BI5496">
        <v>49</v>
      </c>
      <c r="BJ5496" t="s">
        <v>6172</v>
      </c>
      <c r="BK5496">
        <v>0</v>
      </c>
      <c r="BL5496">
        <v>62</v>
      </c>
      <c r="BM5496" s="3">
        <f t="shared" si="773"/>
        <v>0.91935483870967738</v>
      </c>
    </row>
    <row r="5497" spans="1:65">
      <c r="A5497" t="s">
        <v>5638</v>
      </c>
      <c r="B5497" s="2">
        <v>45991</v>
      </c>
      <c r="C5497" t="s">
        <v>4641</v>
      </c>
      <c r="D5497" t="s">
        <v>5143</v>
      </c>
      <c r="E5497">
        <v>11</v>
      </c>
      <c r="F5497" t="s">
        <v>72</v>
      </c>
      <c r="G5497" t="s">
        <v>62</v>
      </c>
      <c r="H5497" t="s">
        <v>175</v>
      </c>
      <c r="I5497" t="s">
        <v>64</v>
      </c>
      <c r="J5497" t="s">
        <v>53</v>
      </c>
      <c r="K5497" t="s">
        <v>54</v>
      </c>
      <c r="L5497" t="s">
        <v>67</v>
      </c>
      <c r="M5497" t="s">
        <v>56</v>
      </c>
      <c r="N5497" t="s">
        <v>109</v>
      </c>
      <c r="O5497" t="s">
        <v>70</v>
      </c>
      <c r="P5497">
        <v>62</v>
      </c>
      <c r="Q5497">
        <v>66</v>
      </c>
      <c r="R5497">
        <v>66</v>
      </c>
      <c r="S5497">
        <v>2</v>
      </c>
      <c r="T5497">
        <f t="shared" si="765"/>
        <v>64</v>
      </c>
      <c r="U5497">
        <v>61</v>
      </c>
      <c r="V5497">
        <f t="shared" si="766"/>
        <v>3</v>
      </c>
      <c r="W5497" s="3">
        <f t="shared" si="767"/>
        <v>3.0303030303030304E-2</v>
      </c>
      <c r="X5497">
        <v>23</v>
      </c>
      <c r="Y5497" s="4">
        <v>4.3</v>
      </c>
      <c r="Z5497" s="4">
        <v>1.5</v>
      </c>
      <c r="AA5497" s="5">
        <v>38520.46</v>
      </c>
      <c r="AB5497" s="5">
        <f t="shared" si="768"/>
        <v>2349748.06</v>
      </c>
      <c r="AC5497" s="5">
        <v>23006.52</v>
      </c>
      <c r="AD5497" s="5">
        <f t="shared" si="769"/>
        <v>1518430.32</v>
      </c>
      <c r="AE5497" s="5">
        <v>107308.15</v>
      </c>
      <c r="AF5497" s="5">
        <v>28781.32</v>
      </c>
      <c r="AG5497" s="5">
        <v>9195.23</v>
      </c>
      <c r="AH5497" s="5">
        <v>2175</v>
      </c>
      <c r="AI5497" s="5">
        <v>6400</v>
      </c>
      <c r="AJ5497">
        <v>0</v>
      </c>
      <c r="AK5497" s="5">
        <v>0</v>
      </c>
      <c r="AL5497" s="5">
        <v>1931.23</v>
      </c>
      <c r="AM5497" s="5">
        <v>93851.17</v>
      </c>
      <c r="AN5497">
        <v>8</v>
      </c>
      <c r="AO5497">
        <v>8</v>
      </c>
      <c r="AP5497" t="str">
        <f t="shared" si="770"/>
        <v>Yes</v>
      </c>
      <c r="AQ5497">
        <v>1</v>
      </c>
      <c r="AR5497" s="5">
        <f t="shared" si="771"/>
        <v>1768072.42</v>
      </c>
      <c r="AS5497" s="5">
        <f t="shared" si="772"/>
        <v>581675.64</v>
      </c>
      <c r="AT5497" t="s">
        <v>59</v>
      </c>
      <c r="AU5497" t="s">
        <v>6164</v>
      </c>
      <c r="AV5497" t="s">
        <v>6165</v>
      </c>
      <c r="AW5497" t="s">
        <v>6166</v>
      </c>
      <c r="AX5497" t="s">
        <v>6184</v>
      </c>
      <c r="AY5497">
        <v>65</v>
      </c>
      <c r="AZ5497">
        <v>2</v>
      </c>
      <c r="BA5497">
        <v>24</v>
      </c>
      <c r="BB5497" t="s">
        <v>6185</v>
      </c>
      <c r="BC5497">
        <v>0</v>
      </c>
      <c r="BD5497">
        <v>0</v>
      </c>
      <c r="BE5497" t="s">
        <v>6169</v>
      </c>
      <c r="BF5497" t="s">
        <v>6170</v>
      </c>
      <c r="BG5497">
        <v>1</v>
      </c>
      <c r="BH5497" t="s">
        <v>6186</v>
      </c>
      <c r="BI5497">
        <v>28</v>
      </c>
      <c r="BJ5497" t="s">
        <v>6172</v>
      </c>
      <c r="BK5497">
        <v>0</v>
      </c>
      <c r="BL5497">
        <v>75</v>
      </c>
      <c r="BM5497" s="3">
        <f t="shared" si="773"/>
        <v>0.88</v>
      </c>
    </row>
    <row r="5498" spans="1:65">
      <c r="A5498" t="s">
        <v>5639</v>
      </c>
      <c r="B5498" s="2">
        <v>45991</v>
      </c>
      <c r="C5498" t="s">
        <v>4641</v>
      </c>
      <c r="D5498" t="s">
        <v>5143</v>
      </c>
      <c r="E5498">
        <v>11</v>
      </c>
      <c r="F5498" t="s">
        <v>72</v>
      </c>
      <c r="G5498" t="s">
        <v>50</v>
      </c>
      <c r="H5498" t="s">
        <v>138</v>
      </c>
      <c r="I5498" t="s">
        <v>52</v>
      </c>
      <c r="J5498" t="s">
        <v>53</v>
      </c>
      <c r="K5498" t="s">
        <v>66</v>
      </c>
      <c r="L5498" t="s">
        <v>87</v>
      </c>
      <c r="M5498" t="s">
        <v>56</v>
      </c>
      <c r="N5498" t="s">
        <v>109</v>
      </c>
      <c r="O5498" t="s">
        <v>70</v>
      </c>
      <c r="P5498">
        <v>64</v>
      </c>
      <c r="Q5498">
        <v>66</v>
      </c>
      <c r="R5498">
        <v>66</v>
      </c>
      <c r="S5498">
        <v>1</v>
      </c>
      <c r="T5498">
        <f t="shared" si="765"/>
        <v>65</v>
      </c>
      <c r="U5498">
        <v>61</v>
      </c>
      <c r="V5498">
        <f t="shared" si="766"/>
        <v>4</v>
      </c>
      <c r="W5498" s="3">
        <f t="shared" si="767"/>
        <v>1.5151515151515152E-2</v>
      </c>
      <c r="X5498">
        <v>14</v>
      </c>
      <c r="Y5498" s="4">
        <v>1.2</v>
      </c>
      <c r="Z5498" s="4">
        <v>1.2</v>
      </c>
      <c r="AA5498" s="5">
        <v>33903.360000000001</v>
      </c>
      <c r="AB5498" s="5">
        <f t="shared" si="768"/>
        <v>2068104.96</v>
      </c>
      <c r="AC5498" s="5">
        <v>24056.81</v>
      </c>
      <c r="AD5498" s="5">
        <f t="shared" si="769"/>
        <v>1587749.46</v>
      </c>
      <c r="AE5498" s="5">
        <v>116796.42</v>
      </c>
      <c r="AF5498" s="5">
        <v>28946.73</v>
      </c>
      <c r="AG5498" s="5">
        <v>7760.87</v>
      </c>
      <c r="AH5498" s="5">
        <v>1740</v>
      </c>
      <c r="AI5498" s="5">
        <v>3200</v>
      </c>
      <c r="AJ5498">
        <v>0</v>
      </c>
      <c r="AK5498" s="5">
        <v>0</v>
      </c>
      <c r="AL5498" s="5">
        <v>2791.39</v>
      </c>
      <c r="AM5498" s="5">
        <v>92531.93</v>
      </c>
      <c r="AN5498">
        <v>8</v>
      </c>
      <c r="AO5498">
        <v>7</v>
      </c>
      <c r="AP5498" t="str">
        <f t="shared" si="770"/>
        <v>Yes</v>
      </c>
      <c r="AQ5498">
        <v>1</v>
      </c>
      <c r="AR5498" s="5">
        <f t="shared" si="771"/>
        <v>1841516.8</v>
      </c>
      <c r="AS5498" s="5">
        <f t="shared" si="772"/>
        <v>226588.16</v>
      </c>
      <c r="AT5498" t="s">
        <v>59</v>
      </c>
      <c r="AU5498" t="s">
        <v>6164</v>
      </c>
      <c r="AV5498" t="s">
        <v>6165</v>
      </c>
      <c r="AW5498" t="s">
        <v>6166</v>
      </c>
      <c r="AX5498" t="s">
        <v>6184</v>
      </c>
      <c r="AY5498">
        <v>68</v>
      </c>
      <c r="AZ5498">
        <v>4</v>
      </c>
      <c r="BA5498">
        <v>26</v>
      </c>
      <c r="BB5498" t="s">
        <v>6185</v>
      </c>
      <c r="BC5498">
        <v>0</v>
      </c>
      <c r="BD5498">
        <v>0</v>
      </c>
      <c r="BE5498" t="s">
        <v>6169</v>
      </c>
      <c r="BF5498" t="s">
        <v>6170</v>
      </c>
      <c r="BG5498">
        <v>0</v>
      </c>
      <c r="BH5498" t="s">
        <v>6171</v>
      </c>
      <c r="BI5498">
        <v>7</v>
      </c>
      <c r="BJ5498" t="s">
        <v>6172</v>
      </c>
      <c r="BK5498">
        <v>0</v>
      </c>
      <c r="BL5498">
        <v>76</v>
      </c>
      <c r="BM5498" s="3">
        <f t="shared" si="773"/>
        <v>0.86842105263157898</v>
      </c>
    </row>
    <row r="5499" spans="1:65">
      <c r="A5499" t="s">
        <v>5640</v>
      </c>
      <c r="B5499" s="2">
        <v>45991</v>
      </c>
      <c r="C5499" t="s">
        <v>4641</v>
      </c>
      <c r="D5499" t="s">
        <v>5143</v>
      </c>
      <c r="E5499">
        <v>11</v>
      </c>
      <c r="F5499" t="s">
        <v>72</v>
      </c>
      <c r="G5499" t="s">
        <v>62</v>
      </c>
      <c r="H5499" t="s">
        <v>155</v>
      </c>
      <c r="I5499" t="s">
        <v>64</v>
      </c>
      <c r="J5499" t="s">
        <v>65</v>
      </c>
      <c r="K5499" t="s">
        <v>75</v>
      </c>
      <c r="L5499" t="s">
        <v>92</v>
      </c>
      <c r="M5499" t="s">
        <v>56</v>
      </c>
      <c r="N5499" t="s">
        <v>69</v>
      </c>
      <c r="O5499" t="s">
        <v>70</v>
      </c>
      <c r="P5499">
        <v>46</v>
      </c>
      <c r="Q5499">
        <v>49</v>
      </c>
      <c r="R5499">
        <v>51</v>
      </c>
      <c r="S5499">
        <v>1</v>
      </c>
      <c r="T5499">
        <f t="shared" si="765"/>
        <v>50</v>
      </c>
      <c r="U5499">
        <v>45</v>
      </c>
      <c r="V5499">
        <f t="shared" si="766"/>
        <v>5</v>
      </c>
      <c r="W5499" s="3">
        <f t="shared" si="767"/>
        <v>1.9607843137254902E-2</v>
      </c>
      <c r="X5499">
        <v>35</v>
      </c>
      <c r="Y5499" s="4">
        <v>7</v>
      </c>
      <c r="Z5499" s="4">
        <v>1.5</v>
      </c>
      <c r="AA5499" s="5">
        <v>52587.68</v>
      </c>
      <c r="AB5499" s="5">
        <f t="shared" si="768"/>
        <v>2366445.6</v>
      </c>
      <c r="AC5499" s="5">
        <v>35006.54</v>
      </c>
      <c r="AD5499" s="5">
        <f t="shared" si="769"/>
        <v>1785333.54</v>
      </c>
      <c r="AE5499" s="5">
        <v>111616.41</v>
      </c>
      <c r="AF5499" s="5">
        <v>32559.37</v>
      </c>
      <c r="AG5499" s="5">
        <v>10550.43</v>
      </c>
      <c r="AH5499" s="5">
        <v>2175</v>
      </c>
      <c r="AI5499" s="5">
        <v>4600</v>
      </c>
      <c r="AJ5499">
        <v>0</v>
      </c>
      <c r="AK5499" s="5">
        <v>0</v>
      </c>
      <c r="AL5499" s="5">
        <v>5125.47</v>
      </c>
      <c r="AM5499" s="5">
        <v>27835.83</v>
      </c>
      <c r="AN5499">
        <v>4</v>
      </c>
      <c r="AO5499">
        <v>4</v>
      </c>
      <c r="AP5499" t="str">
        <f t="shared" si="770"/>
        <v>Yes</v>
      </c>
      <c r="AQ5499">
        <v>0</v>
      </c>
      <c r="AR5499" s="5">
        <f t="shared" si="771"/>
        <v>1979796.05</v>
      </c>
      <c r="AS5499" s="5">
        <f t="shared" si="772"/>
        <v>386649.55</v>
      </c>
      <c r="AT5499" t="s">
        <v>59</v>
      </c>
      <c r="AU5499" t="s">
        <v>6164</v>
      </c>
      <c r="AV5499" t="s">
        <v>6165</v>
      </c>
      <c r="AW5499" t="s">
        <v>6166</v>
      </c>
      <c r="AX5499" t="s">
        <v>6184</v>
      </c>
      <c r="AY5499">
        <v>47</v>
      </c>
      <c r="AZ5499">
        <v>0</v>
      </c>
      <c r="BA5499">
        <v>26</v>
      </c>
      <c r="BB5499" t="s">
        <v>6180</v>
      </c>
      <c r="BC5499">
        <v>0</v>
      </c>
      <c r="BD5499">
        <v>0</v>
      </c>
      <c r="BE5499" t="s">
        <v>6169</v>
      </c>
      <c r="BF5499" t="s">
        <v>6170</v>
      </c>
      <c r="BG5499">
        <v>1</v>
      </c>
      <c r="BH5499" t="s">
        <v>6186</v>
      </c>
      <c r="BI5499">
        <v>42</v>
      </c>
      <c r="BJ5499" t="s">
        <v>6172</v>
      </c>
      <c r="BK5499">
        <v>0</v>
      </c>
      <c r="BL5499">
        <v>60</v>
      </c>
      <c r="BM5499" s="3">
        <f t="shared" si="773"/>
        <v>0.85</v>
      </c>
    </row>
    <row r="5500" spans="1:65">
      <c r="A5500" t="s">
        <v>5641</v>
      </c>
      <c r="B5500" s="2">
        <v>45991</v>
      </c>
      <c r="C5500" t="s">
        <v>4641</v>
      </c>
      <c r="D5500" t="s">
        <v>5143</v>
      </c>
      <c r="E5500">
        <v>11</v>
      </c>
      <c r="F5500" t="s">
        <v>78</v>
      </c>
      <c r="G5500" t="s">
        <v>79</v>
      </c>
      <c r="H5500" t="s">
        <v>113</v>
      </c>
      <c r="I5500" t="s">
        <v>74</v>
      </c>
      <c r="J5500" t="s">
        <v>53</v>
      </c>
      <c r="K5500" t="s">
        <v>54</v>
      </c>
      <c r="L5500" t="s">
        <v>67</v>
      </c>
      <c r="M5500" t="s">
        <v>68</v>
      </c>
      <c r="N5500" t="s">
        <v>109</v>
      </c>
      <c r="O5500" t="s">
        <v>82</v>
      </c>
      <c r="P5500">
        <v>61</v>
      </c>
      <c r="Q5500">
        <v>62</v>
      </c>
      <c r="R5500">
        <v>58</v>
      </c>
      <c r="S5500">
        <v>5</v>
      </c>
      <c r="T5500">
        <f t="shared" si="765"/>
        <v>53</v>
      </c>
      <c r="U5500">
        <v>53</v>
      </c>
      <c r="V5500">
        <f t="shared" si="766"/>
        <v>0</v>
      </c>
      <c r="W5500" s="3">
        <f t="shared" si="767"/>
        <v>8.6206896551724144E-2</v>
      </c>
      <c r="X5500">
        <v>30</v>
      </c>
      <c r="Y5500" s="4">
        <v>3.6</v>
      </c>
      <c r="Z5500" s="4">
        <v>1.5</v>
      </c>
      <c r="AA5500" s="5">
        <v>38712.39</v>
      </c>
      <c r="AB5500" s="5">
        <f t="shared" si="768"/>
        <v>2051756.67</v>
      </c>
      <c r="AC5500" s="5">
        <v>21948.75</v>
      </c>
      <c r="AD5500" s="5">
        <f t="shared" si="769"/>
        <v>1273027.5</v>
      </c>
      <c r="AE5500" s="5">
        <v>100528.89</v>
      </c>
      <c r="AF5500" s="5">
        <v>28500.84</v>
      </c>
      <c r="AG5500" s="5">
        <v>9676.91</v>
      </c>
      <c r="AH5500" s="5">
        <v>2175</v>
      </c>
      <c r="AI5500" s="5">
        <v>19992.14</v>
      </c>
      <c r="AJ5500">
        <v>2</v>
      </c>
      <c r="AK5500" s="5">
        <v>16605.080000000002</v>
      </c>
      <c r="AL5500" s="5">
        <v>0</v>
      </c>
      <c r="AM5500" s="5">
        <v>85600.72</v>
      </c>
      <c r="AN5500">
        <v>8</v>
      </c>
      <c r="AO5500">
        <v>9</v>
      </c>
      <c r="AP5500" t="str">
        <f t="shared" si="770"/>
        <v>No</v>
      </c>
      <c r="AQ5500">
        <v>3</v>
      </c>
      <c r="AR5500" s="5">
        <f t="shared" si="771"/>
        <v>1536107.08</v>
      </c>
      <c r="AS5500" s="5">
        <f t="shared" si="772"/>
        <v>515649.59</v>
      </c>
      <c r="AT5500" t="s">
        <v>1641</v>
      </c>
      <c r="AU5500" t="s">
        <v>6199</v>
      </c>
      <c r="AV5500" t="s">
        <v>6200</v>
      </c>
      <c r="AW5500" t="s">
        <v>6175</v>
      </c>
      <c r="AX5500" t="s">
        <v>6167</v>
      </c>
      <c r="AY5500">
        <v>62</v>
      </c>
      <c r="AZ5500">
        <v>0</v>
      </c>
      <c r="BA5500">
        <v>0</v>
      </c>
      <c r="BB5500" t="s">
        <v>6168</v>
      </c>
      <c r="BC5500">
        <v>0</v>
      </c>
      <c r="BD5500">
        <v>1</v>
      </c>
      <c r="BE5500" t="s">
        <v>6196</v>
      </c>
      <c r="BF5500" t="s">
        <v>6210</v>
      </c>
      <c r="BG5500">
        <v>1</v>
      </c>
      <c r="BH5500" t="s">
        <v>6179</v>
      </c>
      <c r="BI5500">
        <v>25</v>
      </c>
      <c r="BJ5500" t="s">
        <v>6172</v>
      </c>
      <c r="BK5500">
        <v>0</v>
      </c>
      <c r="BL5500">
        <v>71</v>
      </c>
      <c r="BM5500" s="3">
        <f t="shared" si="773"/>
        <v>0.81690140845070425</v>
      </c>
    </row>
    <row r="5501" spans="1:65">
      <c r="A5501" t="s">
        <v>5642</v>
      </c>
      <c r="B5501" s="2">
        <v>45991</v>
      </c>
      <c r="C5501" t="s">
        <v>4641</v>
      </c>
      <c r="D5501" t="s">
        <v>5143</v>
      </c>
      <c r="E5501">
        <v>11</v>
      </c>
      <c r="F5501" t="s">
        <v>72</v>
      </c>
      <c r="G5501" t="s">
        <v>50</v>
      </c>
      <c r="H5501" t="s">
        <v>138</v>
      </c>
      <c r="I5501" t="s">
        <v>74</v>
      </c>
      <c r="J5501" t="s">
        <v>81</v>
      </c>
      <c r="K5501" t="s">
        <v>75</v>
      </c>
      <c r="L5501" t="s">
        <v>87</v>
      </c>
      <c r="M5501" t="s">
        <v>56</v>
      </c>
      <c r="N5501" t="s">
        <v>76</v>
      </c>
      <c r="O5501" t="s">
        <v>120</v>
      </c>
      <c r="P5501">
        <v>36</v>
      </c>
      <c r="Q5501">
        <v>38</v>
      </c>
      <c r="R5501">
        <v>39</v>
      </c>
      <c r="S5501">
        <v>1</v>
      </c>
      <c r="T5501">
        <f t="shared" si="765"/>
        <v>38</v>
      </c>
      <c r="U5501">
        <v>35</v>
      </c>
      <c r="V5501">
        <f t="shared" si="766"/>
        <v>3</v>
      </c>
      <c r="W5501" s="3">
        <f t="shared" si="767"/>
        <v>2.564102564102564E-2</v>
      </c>
      <c r="X5501">
        <v>24</v>
      </c>
      <c r="Y5501" s="4">
        <v>7.6</v>
      </c>
      <c r="Z5501" s="4">
        <v>1.4</v>
      </c>
      <c r="AA5501" s="5">
        <v>78361.539999999994</v>
      </c>
      <c r="AB5501" s="5">
        <f t="shared" si="768"/>
        <v>2742653.9</v>
      </c>
      <c r="AC5501" s="5">
        <v>54654.97</v>
      </c>
      <c r="AD5501" s="5">
        <f t="shared" si="769"/>
        <v>2131543.83</v>
      </c>
      <c r="AE5501" s="5">
        <v>119372.38</v>
      </c>
      <c r="AF5501" s="5">
        <v>33984.82</v>
      </c>
      <c r="AG5501" s="5">
        <v>8944.15</v>
      </c>
      <c r="AH5501" s="5">
        <v>2030</v>
      </c>
      <c r="AI5501" s="5">
        <v>6800</v>
      </c>
      <c r="AJ5501">
        <v>0</v>
      </c>
      <c r="AK5501" s="5">
        <v>0</v>
      </c>
      <c r="AL5501" s="5">
        <v>4722.03</v>
      </c>
      <c r="AM5501" s="5">
        <v>23744.57</v>
      </c>
      <c r="AN5501">
        <v>4</v>
      </c>
      <c r="AO5501">
        <v>4</v>
      </c>
      <c r="AP5501" t="str">
        <f t="shared" si="770"/>
        <v>Yes</v>
      </c>
      <c r="AQ5501">
        <v>1</v>
      </c>
      <c r="AR5501" s="5">
        <f t="shared" si="771"/>
        <v>2331141.7799999998</v>
      </c>
      <c r="AS5501" s="5">
        <f t="shared" si="772"/>
        <v>411512.12</v>
      </c>
      <c r="AT5501" t="s">
        <v>59</v>
      </c>
      <c r="AU5501" t="s">
        <v>6164</v>
      </c>
      <c r="AV5501" t="s">
        <v>6165</v>
      </c>
      <c r="AW5501" t="s">
        <v>6166</v>
      </c>
      <c r="AX5501" t="s">
        <v>6184</v>
      </c>
      <c r="AY5501">
        <v>39</v>
      </c>
      <c r="AZ5501">
        <v>0</v>
      </c>
      <c r="BA5501">
        <v>22</v>
      </c>
      <c r="BB5501" t="s">
        <v>6180</v>
      </c>
      <c r="BC5501">
        <v>0</v>
      </c>
      <c r="BD5501">
        <v>0</v>
      </c>
      <c r="BE5501" t="s">
        <v>6169</v>
      </c>
      <c r="BF5501" t="s">
        <v>6170</v>
      </c>
      <c r="BG5501">
        <v>1</v>
      </c>
      <c r="BH5501" t="s">
        <v>6186</v>
      </c>
      <c r="BI5501">
        <v>60</v>
      </c>
      <c r="BJ5501" t="s">
        <v>6187</v>
      </c>
      <c r="BK5501">
        <v>0</v>
      </c>
      <c r="BL5501">
        <v>51</v>
      </c>
      <c r="BM5501" s="3">
        <f t="shared" si="773"/>
        <v>0.76470588235294112</v>
      </c>
    </row>
    <row r="5502" spans="1:65">
      <c r="A5502" t="s">
        <v>5643</v>
      </c>
      <c r="B5502" s="2">
        <v>45992</v>
      </c>
      <c r="C5502" t="s">
        <v>4641</v>
      </c>
      <c r="D5502" t="s">
        <v>5644</v>
      </c>
      <c r="E5502">
        <v>12</v>
      </c>
      <c r="F5502" t="s">
        <v>49</v>
      </c>
      <c r="G5502" t="s">
        <v>50</v>
      </c>
      <c r="H5502" t="s">
        <v>51</v>
      </c>
      <c r="I5502" t="s">
        <v>64</v>
      </c>
      <c r="J5502" t="s">
        <v>81</v>
      </c>
      <c r="K5502" t="s">
        <v>75</v>
      </c>
      <c r="L5502" t="s">
        <v>67</v>
      </c>
      <c r="M5502" t="s">
        <v>56</v>
      </c>
      <c r="N5502" t="s">
        <v>76</v>
      </c>
      <c r="O5502" t="s">
        <v>120</v>
      </c>
      <c r="P5502">
        <v>29</v>
      </c>
      <c r="Q5502">
        <v>40</v>
      </c>
      <c r="R5502">
        <v>40</v>
      </c>
      <c r="S5502">
        <v>1</v>
      </c>
      <c r="T5502">
        <f t="shared" si="765"/>
        <v>39</v>
      </c>
      <c r="U5502">
        <v>23</v>
      </c>
      <c r="V5502">
        <f t="shared" si="766"/>
        <v>16</v>
      </c>
      <c r="W5502" s="3">
        <f t="shared" si="767"/>
        <v>2.5000000000000001E-2</v>
      </c>
      <c r="X5502">
        <v>17</v>
      </c>
      <c r="Y5502" s="4">
        <v>7.8</v>
      </c>
      <c r="Z5502" s="4">
        <v>1.4</v>
      </c>
      <c r="AA5502" s="5">
        <v>78764.87</v>
      </c>
      <c r="AB5502" s="5">
        <f t="shared" si="768"/>
        <v>1811592.01</v>
      </c>
      <c r="AC5502" s="5">
        <v>52070.28</v>
      </c>
      <c r="AD5502" s="5">
        <f t="shared" si="769"/>
        <v>2082811.2</v>
      </c>
      <c r="AE5502" s="5">
        <v>116506.95</v>
      </c>
      <c r="AF5502" s="5">
        <v>34898.18</v>
      </c>
      <c r="AG5502" s="5">
        <v>8523.73</v>
      </c>
      <c r="AH5502" s="5">
        <v>2030</v>
      </c>
      <c r="AI5502" s="5">
        <v>6800</v>
      </c>
      <c r="AJ5502">
        <v>0</v>
      </c>
      <c r="AK5502" s="5">
        <v>0</v>
      </c>
      <c r="AL5502" s="5">
        <v>23159.32</v>
      </c>
      <c r="AM5502" s="5">
        <v>15465.65</v>
      </c>
      <c r="AN5502">
        <v>4</v>
      </c>
      <c r="AO5502">
        <v>4</v>
      </c>
      <c r="AP5502" t="str">
        <f t="shared" si="770"/>
        <v>Yes</v>
      </c>
      <c r="AQ5502">
        <v>1</v>
      </c>
      <c r="AR5502" s="5">
        <f t="shared" si="771"/>
        <v>2290195.0299999998</v>
      </c>
      <c r="AS5502" s="5">
        <f t="shared" si="772"/>
        <v>-478603.02</v>
      </c>
      <c r="AT5502" t="s">
        <v>59</v>
      </c>
      <c r="AU5502" t="s">
        <v>6164</v>
      </c>
      <c r="AV5502" t="s">
        <v>6165</v>
      </c>
      <c r="AW5502" t="s">
        <v>6166</v>
      </c>
      <c r="AX5502" t="s">
        <v>6184</v>
      </c>
      <c r="AY5502">
        <v>40</v>
      </c>
      <c r="AZ5502">
        <v>5</v>
      </c>
      <c r="BA5502">
        <v>58</v>
      </c>
      <c r="BB5502" t="s">
        <v>6220</v>
      </c>
      <c r="BC5502">
        <v>0</v>
      </c>
      <c r="BD5502">
        <v>0</v>
      </c>
      <c r="BE5502" t="s">
        <v>6169</v>
      </c>
      <c r="BF5502" t="s">
        <v>6170</v>
      </c>
      <c r="BG5502">
        <v>0</v>
      </c>
      <c r="BH5502" t="s">
        <v>6171</v>
      </c>
      <c r="BI5502">
        <v>31</v>
      </c>
      <c r="BJ5502" t="s">
        <v>6172</v>
      </c>
      <c r="BK5502">
        <v>0</v>
      </c>
      <c r="BL5502">
        <v>51</v>
      </c>
      <c r="BM5502" s="3">
        <f t="shared" si="773"/>
        <v>0.78431372549019607</v>
      </c>
    </row>
    <row r="5503" spans="1:65">
      <c r="A5503" t="s">
        <v>5645</v>
      </c>
      <c r="B5503" s="2">
        <v>45992</v>
      </c>
      <c r="C5503" t="s">
        <v>4641</v>
      </c>
      <c r="D5503" t="s">
        <v>5644</v>
      </c>
      <c r="E5503">
        <v>12</v>
      </c>
      <c r="F5503" t="s">
        <v>72</v>
      </c>
      <c r="G5503" t="s">
        <v>79</v>
      </c>
      <c r="H5503" t="s">
        <v>102</v>
      </c>
      <c r="I5503" t="s">
        <v>52</v>
      </c>
      <c r="J5503" t="s">
        <v>81</v>
      </c>
      <c r="K5503" t="s">
        <v>54</v>
      </c>
      <c r="L5503" t="s">
        <v>92</v>
      </c>
      <c r="M5503" t="s">
        <v>56</v>
      </c>
      <c r="N5503" t="s">
        <v>57</v>
      </c>
      <c r="O5503" t="s">
        <v>82</v>
      </c>
      <c r="P5503">
        <v>41</v>
      </c>
      <c r="Q5503">
        <v>43</v>
      </c>
      <c r="R5503">
        <v>44</v>
      </c>
      <c r="S5503">
        <v>1</v>
      </c>
      <c r="T5503">
        <f t="shared" si="765"/>
        <v>43</v>
      </c>
      <c r="U5503">
        <v>39</v>
      </c>
      <c r="V5503">
        <f t="shared" si="766"/>
        <v>4</v>
      </c>
      <c r="W5503" s="3">
        <f t="shared" si="767"/>
        <v>2.2727272727272728E-2</v>
      </c>
      <c r="X5503">
        <v>32</v>
      </c>
      <c r="Y5503" s="4">
        <v>0</v>
      </c>
      <c r="Z5503" s="4">
        <v>0.7</v>
      </c>
      <c r="AA5503" s="5">
        <v>85124.19</v>
      </c>
      <c r="AB5503" s="5">
        <f t="shared" si="768"/>
        <v>3319843.41</v>
      </c>
      <c r="AC5503" s="5">
        <v>53662.52</v>
      </c>
      <c r="AD5503" s="5">
        <f t="shared" si="769"/>
        <v>2361150.88</v>
      </c>
      <c r="AE5503" s="5">
        <v>140080.56</v>
      </c>
      <c r="AF5503" s="5">
        <v>37517.040000000001</v>
      </c>
      <c r="AG5503" s="5">
        <v>9507.57</v>
      </c>
      <c r="AH5503" s="5">
        <v>1015</v>
      </c>
      <c r="AI5503" s="5">
        <v>6800</v>
      </c>
      <c r="AJ5503">
        <v>0</v>
      </c>
      <c r="AK5503" s="5">
        <v>0</v>
      </c>
      <c r="AL5503" s="5">
        <v>5703.31</v>
      </c>
      <c r="AM5503" s="5">
        <v>34336.78</v>
      </c>
      <c r="AN5503">
        <v>4</v>
      </c>
      <c r="AO5503">
        <v>8</v>
      </c>
      <c r="AP5503" t="str">
        <f t="shared" si="770"/>
        <v>No</v>
      </c>
      <c r="AQ5503">
        <v>2</v>
      </c>
      <c r="AR5503" s="5">
        <f t="shared" si="771"/>
        <v>2596111.14</v>
      </c>
      <c r="AS5503" s="5">
        <f t="shared" si="772"/>
        <v>723732.27</v>
      </c>
      <c r="AT5503" t="s">
        <v>59</v>
      </c>
      <c r="AU5503" t="s">
        <v>6164</v>
      </c>
      <c r="AV5503" t="s">
        <v>6165</v>
      </c>
      <c r="AW5503" t="s">
        <v>6166</v>
      </c>
      <c r="AX5503" t="s">
        <v>6184</v>
      </c>
      <c r="AY5503">
        <v>42</v>
      </c>
      <c r="AZ5503">
        <v>0</v>
      </c>
      <c r="BA5503">
        <v>25</v>
      </c>
      <c r="BB5503" t="s">
        <v>6180</v>
      </c>
      <c r="BC5503">
        <v>1</v>
      </c>
      <c r="BD5503">
        <v>3</v>
      </c>
      <c r="BE5503" t="s">
        <v>6219</v>
      </c>
      <c r="BF5503" t="s">
        <v>6170</v>
      </c>
      <c r="BG5503">
        <v>0</v>
      </c>
      <c r="BH5503" t="s">
        <v>6171</v>
      </c>
      <c r="BI5503">
        <v>45</v>
      </c>
      <c r="BJ5503" t="s">
        <v>6172</v>
      </c>
      <c r="BK5503">
        <v>0</v>
      </c>
      <c r="BL5503">
        <v>47</v>
      </c>
      <c r="BM5503" s="3">
        <f t="shared" si="773"/>
        <v>0.93617021276595747</v>
      </c>
    </row>
    <row r="5504" spans="1:65">
      <c r="A5504" t="s">
        <v>5646</v>
      </c>
      <c r="B5504" s="2">
        <v>45992</v>
      </c>
      <c r="C5504" t="s">
        <v>4641</v>
      </c>
      <c r="D5504" t="s">
        <v>5644</v>
      </c>
      <c r="E5504">
        <v>12</v>
      </c>
      <c r="F5504" t="s">
        <v>72</v>
      </c>
      <c r="G5504" t="s">
        <v>50</v>
      </c>
      <c r="H5504" t="s">
        <v>119</v>
      </c>
      <c r="I5504" t="s">
        <v>74</v>
      </c>
      <c r="J5504" t="s">
        <v>65</v>
      </c>
      <c r="K5504" t="s">
        <v>75</v>
      </c>
      <c r="L5504" t="s">
        <v>55</v>
      </c>
      <c r="M5504" t="s">
        <v>56</v>
      </c>
      <c r="N5504" t="s">
        <v>69</v>
      </c>
      <c r="O5504" t="s">
        <v>70</v>
      </c>
      <c r="P5504">
        <v>49</v>
      </c>
      <c r="Q5504">
        <v>51</v>
      </c>
      <c r="R5504">
        <v>52</v>
      </c>
      <c r="S5504">
        <v>1</v>
      </c>
      <c r="T5504">
        <f t="shared" si="765"/>
        <v>51</v>
      </c>
      <c r="U5504">
        <v>48</v>
      </c>
      <c r="V5504">
        <f t="shared" si="766"/>
        <v>3</v>
      </c>
      <c r="W5504" s="3">
        <f t="shared" si="767"/>
        <v>1.9230769230769232E-2</v>
      </c>
      <c r="X5504">
        <v>16</v>
      </c>
      <c r="Y5504" s="4">
        <v>7.9</v>
      </c>
      <c r="Z5504" s="4">
        <v>1.9</v>
      </c>
      <c r="AA5504" s="5">
        <v>51946.03</v>
      </c>
      <c r="AB5504" s="5">
        <f t="shared" si="768"/>
        <v>2493409.44</v>
      </c>
      <c r="AC5504" s="5">
        <v>35066.22</v>
      </c>
      <c r="AD5504" s="5">
        <f t="shared" si="769"/>
        <v>1823443.44</v>
      </c>
      <c r="AE5504" s="5">
        <v>115866.84</v>
      </c>
      <c r="AF5504" s="5">
        <v>31618.78</v>
      </c>
      <c r="AG5504" s="5">
        <v>8526.1200000000008</v>
      </c>
      <c r="AH5504" s="5">
        <v>2755</v>
      </c>
      <c r="AI5504" s="5">
        <v>4600</v>
      </c>
      <c r="AJ5504">
        <v>0</v>
      </c>
      <c r="AK5504" s="5">
        <v>0</v>
      </c>
      <c r="AL5504" s="5">
        <v>2854.48</v>
      </c>
      <c r="AM5504" s="5">
        <v>31592.61</v>
      </c>
      <c r="AN5504">
        <v>4</v>
      </c>
      <c r="AO5504">
        <v>4</v>
      </c>
      <c r="AP5504" t="str">
        <f t="shared" si="770"/>
        <v>Yes</v>
      </c>
      <c r="AQ5504">
        <v>0</v>
      </c>
      <c r="AR5504" s="5">
        <f t="shared" si="771"/>
        <v>2021257.27</v>
      </c>
      <c r="AS5504" s="5">
        <f t="shared" si="772"/>
        <v>472152.17</v>
      </c>
      <c r="AT5504" t="s">
        <v>59</v>
      </c>
      <c r="AU5504" t="s">
        <v>6164</v>
      </c>
      <c r="AV5504" t="s">
        <v>6165</v>
      </c>
      <c r="AW5504" t="s">
        <v>6166</v>
      </c>
      <c r="AX5504" t="s">
        <v>6184</v>
      </c>
      <c r="AY5504">
        <v>53</v>
      </c>
      <c r="AZ5504">
        <v>3</v>
      </c>
      <c r="BA5504">
        <v>24</v>
      </c>
      <c r="BB5504" t="s">
        <v>6185</v>
      </c>
      <c r="BC5504">
        <v>0</v>
      </c>
      <c r="BD5504">
        <v>0</v>
      </c>
      <c r="BE5504" t="s">
        <v>6169</v>
      </c>
      <c r="BF5504" t="s">
        <v>6170</v>
      </c>
      <c r="BG5504">
        <v>0</v>
      </c>
      <c r="BH5504" t="s">
        <v>6171</v>
      </c>
      <c r="BI5504">
        <v>5</v>
      </c>
      <c r="BJ5504" t="s">
        <v>6172</v>
      </c>
      <c r="BK5504">
        <v>0</v>
      </c>
      <c r="BL5504">
        <v>63</v>
      </c>
      <c r="BM5504" s="3">
        <f t="shared" si="773"/>
        <v>0.82539682539682535</v>
      </c>
    </row>
    <row r="5505" spans="1:65">
      <c r="A5505" t="s">
        <v>5647</v>
      </c>
      <c r="B5505" s="2">
        <v>45992</v>
      </c>
      <c r="C5505" t="s">
        <v>4641</v>
      </c>
      <c r="D5505" t="s">
        <v>5644</v>
      </c>
      <c r="E5505">
        <v>12</v>
      </c>
      <c r="F5505" t="s">
        <v>49</v>
      </c>
      <c r="G5505" t="s">
        <v>79</v>
      </c>
      <c r="H5505" t="s">
        <v>106</v>
      </c>
      <c r="I5505" t="s">
        <v>74</v>
      </c>
      <c r="J5505" t="s">
        <v>65</v>
      </c>
      <c r="K5505" t="s">
        <v>54</v>
      </c>
      <c r="L5505" t="s">
        <v>67</v>
      </c>
      <c r="M5505" t="s">
        <v>68</v>
      </c>
      <c r="N5505" t="s">
        <v>109</v>
      </c>
      <c r="O5505" t="s">
        <v>120</v>
      </c>
      <c r="P5505">
        <v>43</v>
      </c>
      <c r="Q5505">
        <v>45</v>
      </c>
      <c r="R5505">
        <v>45</v>
      </c>
      <c r="S5505">
        <v>3</v>
      </c>
      <c r="T5505">
        <f t="shared" si="765"/>
        <v>42</v>
      </c>
      <c r="U5505">
        <v>41</v>
      </c>
      <c r="V5505">
        <f t="shared" si="766"/>
        <v>1</v>
      </c>
      <c r="W5505" s="3">
        <f t="shared" si="767"/>
        <v>6.6666666666666666E-2</v>
      </c>
      <c r="X5505">
        <v>28</v>
      </c>
      <c r="Y5505" s="4">
        <v>0</v>
      </c>
      <c r="Z5505" s="4">
        <v>1.5</v>
      </c>
      <c r="AA5505" s="5">
        <v>56791.15</v>
      </c>
      <c r="AB5505" s="5">
        <f t="shared" si="768"/>
        <v>2328437.15</v>
      </c>
      <c r="AC5505" s="5">
        <v>32579.200000000001</v>
      </c>
      <c r="AD5505" s="5">
        <f t="shared" si="769"/>
        <v>1466064</v>
      </c>
      <c r="AE5505" s="5">
        <v>99224.47</v>
      </c>
      <c r="AF5505" s="5">
        <v>28977.200000000001</v>
      </c>
      <c r="AG5505" s="5">
        <v>9916.68</v>
      </c>
      <c r="AH5505" s="5">
        <v>2175</v>
      </c>
      <c r="AI5505" s="5">
        <v>15601.32</v>
      </c>
      <c r="AJ5505">
        <v>1</v>
      </c>
      <c r="AK5505" s="5">
        <v>12899.78</v>
      </c>
      <c r="AL5505" s="5">
        <v>1025.17</v>
      </c>
      <c r="AM5505" s="5">
        <v>60197.54</v>
      </c>
      <c r="AN5505">
        <v>8</v>
      </c>
      <c r="AO5505">
        <v>8</v>
      </c>
      <c r="AP5505" t="str">
        <f t="shared" si="770"/>
        <v>Yes</v>
      </c>
      <c r="AQ5505">
        <v>1</v>
      </c>
      <c r="AR5505" s="5">
        <f t="shared" si="771"/>
        <v>1696081.16</v>
      </c>
      <c r="AS5505" s="5">
        <f t="shared" si="772"/>
        <v>632355.99</v>
      </c>
      <c r="AT5505" t="s">
        <v>116</v>
      </c>
      <c r="AU5505" t="s">
        <v>6173</v>
      </c>
      <c r="AV5505" t="s">
        <v>6174</v>
      </c>
      <c r="AW5505" t="s">
        <v>6175</v>
      </c>
      <c r="AX5505" t="s">
        <v>6184</v>
      </c>
      <c r="AY5505">
        <v>45</v>
      </c>
      <c r="AZ5505">
        <v>0</v>
      </c>
      <c r="BA5505">
        <v>16</v>
      </c>
      <c r="BB5505" t="s">
        <v>6198</v>
      </c>
      <c r="BC5505">
        <v>0</v>
      </c>
      <c r="BD5505">
        <v>0</v>
      </c>
      <c r="BE5505" t="s">
        <v>6169</v>
      </c>
      <c r="BF5505" t="s">
        <v>6210</v>
      </c>
      <c r="BG5505">
        <v>4</v>
      </c>
      <c r="BH5505" t="s">
        <v>6208</v>
      </c>
      <c r="BI5505">
        <v>132</v>
      </c>
      <c r="BJ5505" t="s">
        <v>6193</v>
      </c>
      <c r="BK5505">
        <v>0</v>
      </c>
      <c r="BL5505">
        <v>61</v>
      </c>
      <c r="BM5505" s="3">
        <f t="shared" si="773"/>
        <v>0.73770491803278693</v>
      </c>
    </row>
    <row r="5506" spans="1:65">
      <c r="A5506" t="s">
        <v>5648</v>
      </c>
      <c r="B5506" s="2">
        <v>45992</v>
      </c>
      <c r="C5506" t="s">
        <v>4641</v>
      </c>
      <c r="D5506" t="s">
        <v>5644</v>
      </c>
      <c r="E5506">
        <v>12</v>
      </c>
      <c r="F5506" t="s">
        <v>61</v>
      </c>
      <c r="G5506" t="s">
        <v>50</v>
      </c>
      <c r="H5506" t="s">
        <v>183</v>
      </c>
      <c r="I5506" t="s">
        <v>74</v>
      </c>
      <c r="J5506" t="s">
        <v>65</v>
      </c>
      <c r="K5506" t="s">
        <v>75</v>
      </c>
      <c r="L5506" t="s">
        <v>55</v>
      </c>
      <c r="M5506" t="s">
        <v>56</v>
      </c>
      <c r="N5506" t="s">
        <v>57</v>
      </c>
      <c r="O5506" t="s">
        <v>58</v>
      </c>
      <c r="P5506">
        <v>53</v>
      </c>
      <c r="Q5506">
        <v>57</v>
      </c>
      <c r="R5506">
        <v>54</v>
      </c>
      <c r="S5506">
        <v>1</v>
      </c>
      <c r="T5506">
        <f t="shared" ref="T5506:T5569" si="774">R5506-S5506</f>
        <v>53</v>
      </c>
      <c r="U5506">
        <v>51</v>
      </c>
      <c r="V5506">
        <f t="shared" ref="V5506:V5569" si="775">T5506-U5506</f>
        <v>2</v>
      </c>
      <c r="W5506" s="3">
        <f t="shared" ref="W5506:W5569" si="776">IFERROR(S5506/R5506,0)</f>
        <v>1.8518518518518517E-2</v>
      </c>
      <c r="X5506">
        <v>33</v>
      </c>
      <c r="Y5506" s="4">
        <v>2.7</v>
      </c>
      <c r="Z5506" s="4">
        <v>1.1000000000000001</v>
      </c>
      <c r="AA5506" s="5">
        <v>52645.9</v>
      </c>
      <c r="AB5506" s="5">
        <f t="shared" ref="AB5506:AB5569" si="777">ROUND(U5506*AA5506,2)</f>
        <v>2684940.9</v>
      </c>
      <c r="AC5506" s="5">
        <v>35084.85</v>
      </c>
      <c r="AD5506" s="5">
        <f t="shared" ref="AD5506:AD5569" si="778">ROUND(R5506*AC5506,2)</f>
        <v>1894581.9</v>
      </c>
      <c r="AE5506" s="5">
        <v>121067.86</v>
      </c>
      <c r="AF5506" s="5">
        <v>34754.43</v>
      </c>
      <c r="AG5506" s="5">
        <v>10921.69</v>
      </c>
      <c r="AH5506" s="5">
        <v>1595</v>
      </c>
      <c r="AI5506" s="5">
        <v>4600</v>
      </c>
      <c r="AJ5506">
        <v>0</v>
      </c>
      <c r="AK5506" s="5">
        <v>0</v>
      </c>
      <c r="AL5506" s="5">
        <v>1910.4</v>
      </c>
      <c r="AM5506" s="5">
        <v>36651.68</v>
      </c>
      <c r="AN5506">
        <v>4</v>
      </c>
      <c r="AO5506">
        <v>5</v>
      </c>
      <c r="AP5506" t="str">
        <f t="shared" ref="AP5506:AP5569" si="779">IF(AO5506&lt;=AN5506,"Yes","No")</f>
        <v>No</v>
      </c>
      <c r="AQ5506">
        <v>2</v>
      </c>
      <c r="AR5506" s="5">
        <f t="shared" ref="AR5506:AR5569" si="780">ROUND(SUM(AD5506:AI5506)+SUM(AK5506:AM5506),2)</f>
        <v>2106082.96</v>
      </c>
      <c r="AS5506" s="5">
        <f t="shared" ref="AS5506:AS5569" si="781">ROUND(AB5506-AR5506,2)</f>
        <v>578857.93999999994</v>
      </c>
      <c r="AT5506" t="s">
        <v>59</v>
      </c>
      <c r="AU5506" t="s">
        <v>6164</v>
      </c>
      <c r="AV5506" t="s">
        <v>6165</v>
      </c>
      <c r="AW5506" t="s">
        <v>6166</v>
      </c>
      <c r="AX5506" t="s">
        <v>6167</v>
      </c>
      <c r="AY5506">
        <v>53</v>
      </c>
      <c r="AZ5506">
        <v>0</v>
      </c>
      <c r="BA5506">
        <v>19</v>
      </c>
      <c r="BB5506" t="s">
        <v>6191</v>
      </c>
      <c r="BC5506">
        <v>1</v>
      </c>
      <c r="BD5506">
        <v>0</v>
      </c>
      <c r="BE5506" t="s">
        <v>6178</v>
      </c>
      <c r="BF5506" t="s">
        <v>6170</v>
      </c>
      <c r="BG5506">
        <v>1</v>
      </c>
      <c r="BH5506" t="s">
        <v>6186</v>
      </c>
      <c r="BI5506">
        <v>56</v>
      </c>
      <c r="BJ5506" t="s">
        <v>6187</v>
      </c>
      <c r="BK5506">
        <v>0</v>
      </c>
      <c r="BL5506">
        <v>63</v>
      </c>
      <c r="BM5506" s="3">
        <f t="shared" ref="BM5506:BM5569" si="782">IFERROR(R5506/BL5506,0)</f>
        <v>0.8571428571428571</v>
      </c>
    </row>
    <row r="5507" spans="1:65">
      <c r="A5507" t="s">
        <v>5649</v>
      </c>
      <c r="B5507" s="2">
        <v>45992</v>
      </c>
      <c r="C5507" t="s">
        <v>4641</v>
      </c>
      <c r="D5507" t="s">
        <v>5644</v>
      </c>
      <c r="E5507">
        <v>12</v>
      </c>
      <c r="F5507" t="s">
        <v>61</v>
      </c>
      <c r="G5507" t="s">
        <v>62</v>
      </c>
      <c r="H5507" t="s">
        <v>104</v>
      </c>
      <c r="I5507" t="s">
        <v>74</v>
      </c>
      <c r="J5507" t="s">
        <v>53</v>
      </c>
      <c r="K5507" t="s">
        <v>75</v>
      </c>
      <c r="L5507" t="s">
        <v>55</v>
      </c>
      <c r="M5507" t="s">
        <v>56</v>
      </c>
      <c r="N5507" t="s">
        <v>94</v>
      </c>
      <c r="O5507" t="s">
        <v>58</v>
      </c>
      <c r="P5507">
        <v>62</v>
      </c>
      <c r="Q5507">
        <v>67</v>
      </c>
      <c r="R5507">
        <v>64</v>
      </c>
      <c r="S5507">
        <v>1</v>
      </c>
      <c r="T5507">
        <f t="shared" si="774"/>
        <v>63</v>
      </c>
      <c r="U5507">
        <v>60</v>
      </c>
      <c r="V5507">
        <f t="shared" si="775"/>
        <v>3</v>
      </c>
      <c r="W5507" s="3">
        <f t="shared" si="776"/>
        <v>1.5625E-2</v>
      </c>
      <c r="X5507">
        <v>31</v>
      </c>
      <c r="Y5507" s="4">
        <v>6.1</v>
      </c>
      <c r="Z5507" s="4">
        <v>1.8</v>
      </c>
      <c r="AA5507" s="5">
        <v>35688.239999999998</v>
      </c>
      <c r="AB5507" s="5">
        <f t="shared" si="777"/>
        <v>2141294.4</v>
      </c>
      <c r="AC5507" s="5">
        <v>23475.02</v>
      </c>
      <c r="AD5507" s="5">
        <f t="shared" si="778"/>
        <v>1502401.28</v>
      </c>
      <c r="AE5507" s="5">
        <v>108956.06</v>
      </c>
      <c r="AF5507" s="5">
        <v>28241.59</v>
      </c>
      <c r="AG5507" s="5">
        <v>10527.22</v>
      </c>
      <c r="AH5507" s="5">
        <v>2610</v>
      </c>
      <c r="AI5507" s="5">
        <v>3200</v>
      </c>
      <c r="AJ5507">
        <v>0</v>
      </c>
      <c r="AK5507" s="5">
        <v>0</v>
      </c>
      <c r="AL5507" s="5">
        <v>1977.7</v>
      </c>
      <c r="AM5507" s="5">
        <v>41019.040000000001</v>
      </c>
      <c r="AN5507">
        <v>4</v>
      </c>
      <c r="AO5507">
        <v>4</v>
      </c>
      <c r="AP5507" t="str">
        <f t="shared" si="779"/>
        <v>Yes</v>
      </c>
      <c r="AQ5507">
        <v>1</v>
      </c>
      <c r="AR5507" s="5">
        <f t="shared" si="780"/>
        <v>1698932.89</v>
      </c>
      <c r="AS5507" s="5">
        <f t="shared" si="781"/>
        <v>442361.51</v>
      </c>
      <c r="AT5507" t="s">
        <v>59</v>
      </c>
      <c r="AU5507" t="s">
        <v>6164</v>
      </c>
      <c r="AV5507" t="s">
        <v>6165</v>
      </c>
      <c r="AW5507" t="s">
        <v>6166</v>
      </c>
      <c r="AX5507" t="s">
        <v>6167</v>
      </c>
      <c r="AY5507">
        <v>64</v>
      </c>
      <c r="AZ5507">
        <v>0</v>
      </c>
      <c r="BA5507">
        <v>19</v>
      </c>
      <c r="BB5507" t="s">
        <v>6180</v>
      </c>
      <c r="BC5507">
        <v>0</v>
      </c>
      <c r="BD5507">
        <v>0</v>
      </c>
      <c r="BE5507" t="s">
        <v>6169</v>
      </c>
      <c r="BF5507" t="s">
        <v>6170</v>
      </c>
      <c r="BG5507">
        <v>0</v>
      </c>
      <c r="BH5507" t="s">
        <v>6171</v>
      </c>
      <c r="BI5507">
        <v>60</v>
      </c>
      <c r="BJ5507" t="s">
        <v>6187</v>
      </c>
      <c r="BK5507">
        <v>0</v>
      </c>
      <c r="BL5507">
        <v>76</v>
      </c>
      <c r="BM5507" s="3">
        <f t="shared" si="782"/>
        <v>0.84210526315789469</v>
      </c>
    </row>
    <row r="5508" spans="1:65">
      <c r="A5508" t="s">
        <v>5650</v>
      </c>
      <c r="B5508" s="2">
        <v>45992</v>
      </c>
      <c r="C5508" t="s">
        <v>4641</v>
      </c>
      <c r="D5508" t="s">
        <v>5644</v>
      </c>
      <c r="E5508">
        <v>12</v>
      </c>
      <c r="F5508" t="s">
        <v>49</v>
      </c>
      <c r="G5508" t="s">
        <v>79</v>
      </c>
      <c r="H5508" t="s">
        <v>260</v>
      </c>
      <c r="I5508" t="s">
        <v>74</v>
      </c>
      <c r="J5508" t="s">
        <v>53</v>
      </c>
      <c r="K5508" t="s">
        <v>75</v>
      </c>
      <c r="L5508" t="s">
        <v>87</v>
      </c>
      <c r="M5508" t="s">
        <v>56</v>
      </c>
      <c r="N5508" t="s">
        <v>57</v>
      </c>
      <c r="O5508" t="s">
        <v>70</v>
      </c>
      <c r="P5508">
        <v>66</v>
      </c>
      <c r="Q5508">
        <v>70</v>
      </c>
      <c r="R5508">
        <v>70</v>
      </c>
      <c r="S5508">
        <v>2</v>
      </c>
      <c r="T5508">
        <f t="shared" si="774"/>
        <v>68</v>
      </c>
      <c r="U5508">
        <v>64</v>
      </c>
      <c r="V5508">
        <f t="shared" si="775"/>
        <v>4</v>
      </c>
      <c r="W5508" s="3">
        <f t="shared" si="776"/>
        <v>2.8571428571428571E-2</v>
      </c>
      <c r="X5508">
        <v>32</v>
      </c>
      <c r="Y5508" s="4">
        <v>6.1</v>
      </c>
      <c r="Z5508" s="4">
        <v>1.7</v>
      </c>
      <c r="AA5508" s="5">
        <v>36088.29</v>
      </c>
      <c r="AB5508" s="5">
        <f t="shared" si="777"/>
        <v>2309650.56</v>
      </c>
      <c r="AC5508" s="5">
        <v>24028.33</v>
      </c>
      <c r="AD5508" s="5">
        <f t="shared" si="778"/>
        <v>1681983.1</v>
      </c>
      <c r="AE5508" s="5">
        <v>117908.59</v>
      </c>
      <c r="AF5508" s="5">
        <v>32191.49</v>
      </c>
      <c r="AG5508" s="5">
        <v>10215.49</v>
      </c>
      <c r="AH5508" s="5">
        <v>2465</v>
      </c>
      <c r="AI5508" s="5">
        <v>6400</v>
      </c>
      <c r="AJ5508">
        <v>0</v>
      </c>
      <c r="AK5508" s="5">
        <v>0</v>
      </c>
      <c r="AL5508" s="5">
        <v>2551.58</v>
      </c>
      <c r="AM5508" s="5">
        <v>41371.769999999997</v>
      </c>
      <c r="AN5508">
        <v>4</v>
      </c>
      <c r="AO5508">
        <v>3</v>
      </c>
      <c r="AP5508" t="str">
        <f t="shared" si="779"/>
        <v>Yes</v>
      </c>
      <c r="AQ5508">
        <v>0</v>
      </c>
      <c r="AR5508" s="5">
        <f t="shared" si="780"/>
        <v>1895087.02</v>
      </c>
      <c r="AS5508" s="5">
        <f t="shared" si="781"/>
        <v>414563.54</v>
      </c>
      <c r="AT5508" t="s">
        <v>59</v>
      </c>
      <c r="AU5508" t="s">
        <v>6164</v>
      </c>
      <c r="AV5508" t="s">
        <v>6165</v>
      </c>
      <c r="AW5508" t="s">
        <v>6166</v>
      </c>
      <c r="AX5508" t="s">
        <v>6184</v>
      </c>
      <c r="AY5508">
        <v>69</v>
      </c>
      <c r="AZ5508">
        <v>3</v>
      </c>
      <c r="BA5508">
        <v>29</v>
      </c>
      <c r="BB5508" t="s">
        <v>6185</v>
      </c>
      <c r="BC5508">
        <v>0</v>
      </c>
      <c r="BD5508">
        <v>0</v>
      </c>
      <c r="BE5508" t="s">
        <v>6169</v>
      </c>
      <c r="BF5508" t="s">
        <v>6170</v>
      </c>
      <c r="BG5508">
        <v>2</v>
      </c>
      <c r="BH5508" t="s">
        <v>6211</v>
      </c>
      <c r="BI5508">
        <v>119</v>
      </c>
      <c r="BJ5508" t="s">
        <v>6193</v>
      </c>
      <c r="BK5508">
        <v>0</v>
      </c>
      <c r="BL5508">
        <v>73</v>
      </c>
      <c r="BM5508" s="3">
        <f t="shared" si="782"/>
        <v>0.95890410958904104</v>
      </c>
    </row>
    <row r="5509" spans="1:65">
      <c r="A5509" t="s">
        <v>5651</v>
      </c>
      <c r="B5509" s="2">
        <v>45992</v>
      </c>
      <c r="C5509" t="s">
        <v>4641</v>
      </c>
      <c r="D5509" t="s">
        <v>5644</v>
      </c>
      <c r="E5509">
        <v>12</v>
      </c>
      <c r="F5509" t="s">
        <v>78</v>
      </c>
      <c r="G5509" t="s">
        <v>79</v>
      </c>
      <c r="H5509" t="s">
        <v>136</v>
      </c>
      <c r="I5509" t="s">
        <v>52</v>
      </c>
      <c r="J5509" t="s">
        <v>81</v>
      </c>
      <c r="K5509" t="s">
        <v>75</v>
      </c>
      <c r="L5509" t="s">
        <v>92</v>
      </c>
      <c r="M5509" t="s">
        <v>56</v>
      </c>
      <c r="N5509" t="s">
        <v>109</v>
      </c>
      <c r="O5509" t="s">
        <v>70</v>
      </c>
      <c r="P5509">
        <v>28</v>
      </c>
      <c r="Q5509">
        <v>40</v>
      </c>
      <c r="R5509">
        <v>39</v>
      </c>
      <c r="S5509">
        <v>1</v>
      </c>
      <c r="T5509">
        <f t="shared" si="774"/>
        <v>38</v>
      </c>
      <c r="U5509">
        <v>21</v>
      </c>
      <c r="V5509">
        <f t="shared" si="775"/>
        <v>17</v>
      </c>
      <c r="W5509" s="3">
        <f t="shared" si="776"/>
        <v>2.564102564102564E-2</v>
      </c>
      <c r="X5509">
        <v>29</v>
      </c>
      <c r="Y5509" s="4">
        <v>4.4000000000000004</v>
      </c>
      <c r="Z5509" s="4">
        <v>1.2</v>
      </c>
      <c r="AA5509" s="5">
        <v>77309.33</v>
      </c>
      <c r="AB5509" s="5">
        <f t="shared" si="777"/>
        <v>1623495.93</v>
      </c>
      <c r="AC5509" s="5">
        <v>53631.28</v>
      </c>
      <c r="AD5509" s="5">
        <f t="shared" si="778"/>
        <v>2091619.92</v>
      </c>
      <c r="AE5509" s="5">
        <v>125882.39</v>
      </c>
      <c r="AF5509" s="5">
        <v>36798.639999999999</v>
      </c>
      <c r="AG5509" s="5">
        <v>9601.44</v>
      </c>
      <c r="AH5509" s="5">
        <v>1740</v>
      </c>
      <c r="AI5509" s="5">
        <v>6800</v>
      </c>
      <c r="AJ5509">
        <v>0</v>
      </c>
      <c r="AK5509" s="5">
        <v>0</v>
      </c>
      <c r="AL5509" s="5">
        <v>25384.95</v>
      </c>
      <c r="AM5509" s="5">
        <v>30639.81</v>
      </c>
      <c r="AN5509">
        <v>8</v>
      </c>
      <c r="AO5509">
        <v>8</v>
      </c>
      <c r="AP5509" t="str">
        <f t="shared" si="779"/>
        <v>Yes</v>
      </c>
      <c r="AQ5509">
        <v>1</v>
      </c>
      <c r="AR5509" s="5">
        <f t="shared" si="780"/>
        <v>2328467.15</v>
      </c>
      <c r="AS5509" s="5">
        <f t="shared" si="781"/>
        <v>-704971.22</v>
      </c>
      <c r="AT5509" t="s">
        <v>59</v>
      </c>
      <c r="AU5509" t="s">
        <v>6164</v>
      </c>
      <c r="AV5509" t="s">
        <v>6165</v>
      </c>
      <c r="AW5509" t="s">
        <v>6166</v>
      </c>
      <c r="AX5509" t="s">
        <v>6167</v>
      </c>
      <c r="AY5509">
        <v>38</v>
      </c>
      <c r="AZ5509">
        <v>4</v>
      </c>
      <c r="BA5509">
        <v>93</v>
      </c>
      <c r="BB5509" t="s">
        <v>6180</v>
      </c>
      <c r="BC5509">
        <v>0</v>
      </c>
      <c r="BD5509">
        <v>0</v>
      </c>
      <c r="BE5509" t="s">
        <v>6169</v>
      </c>
      <c r="BF5509" t="s">
        <v>6170</v>
      </c>
      <c r="BG5509">
        <v>0</v>
      </c>
      <c r="BH5509" t="s">
        <v>6171</v>
      </c>
      <c r="BI5509">
        <v>31</v>
      </c>
      <c r="BJ5509" t="s">
        <v>6172</v>
      </c>
      <c r="BK5509">
        <v>0</v>
      </c>
      <c r="BL5509">
        <v>52</v>
      </c>
      <c r="BM5509" s="3">
        <f t="shared" si="782"/>
        <v>0.75</v>
      </c>
    </row>
    <row r="5510" spans="1:65">
      <c r="A5510" t="s">
        <v>5652</v>
      </c>
      <c r="B5510" s="2">
        <v>45992</v>
      </c>
      <c r="C5510" t="s">
        <v>4641</v>
      </c>
      <c r="D5510" t="s">
        <v>5644</v>
      </c>
      <c r="E5510">
        <v>12</v>
      </c>
      <c r="F5510" t="s">
        <v>49</v>
      </c>
      <c r="G5510" t="s">
        <v>50</v>
      </c>
      <c r="H5510" t="s">
        <v>245</v>
      </c>
      <c r="I5510" t="s">
        <v>52</v>
      </c>
      <c r="J5510" t="s">
        <v>81</v>
      </c>
      <c r="K5510" t="s">
        <v>75</v>
      </c>
      <c r="L5510" t="s">
        <v>55</v>
      </c>
      <c r="M5510" t="s">
        <v>56</v>
      </c>
      <c r="N5510" t="s">
        <v>57</v>
      </c>
      <c r="O5510" t="s">
        <v>58</v>
      </c>
      <c r="P5510">
        <v>27</v>
      </c>
      <c r="Q5510">
        <v>40</v>
      </c>
      <c r="R5510">
        <v>39</v>
      </c>
      <c r="S5510">
        <v>1</v>
      </c>
      <c r="T5510">
        <f t="shared" si="774"/>
        <v>38</v>
      </c>
      <c r="U5510">
        <v>22</v>
      </c>
      <c r="V5510">
        <f t="shared" si="775"/>
        <v>16</v>
      </c>
      <c r="W5510" s="3">
        <f t="shared" si="776"/>
        <v>2.564102564102564E-2</v>
      </c>
      <c r="X5510">
        <v>41</v>
      </c>
      <c r="Y5510" s="4">
        <v>4.0999999999999996</v>
      </c>
      <c r="Z5510" s="4">
        <v>2.2000000000000002</v>
      </c>
      <c r="AA5510" s="5">
        <v>77509.08</v>
      </c>
      <c r="AB5510" s="5">
        <f t="shared" si="777"/>
        <v>1705199.76</v>
      </c>
      <c r="AC5510" s="5">
        <v>53166.31</v>
      </c>
      <c r="AD5510" s="5">
        <f t="shared" si="778"/>
        <v>2073486.09</v>
      </c>
      <c r="AE5510" s="5">
        <v>124122.74</v>
      </c>
      <c r="AF5510" s="5">
        <v>36321.519999999997</v>
      </c>
      <c r="AG5510" s="5">
        <v>11312.06</v>
      </c>
      <c r="AH5510" s="5">
        <v>3190</v>
      </c>
      <c r="AI5510" s="5">
        <v>6800</v>
      </c>
      <c r="AJ5510">
        <v>0</v>
      </c>
      <c r="AK5510" s="5">
        <v>0</v>
      </c>
      <c r="AL5510" s="5">
        <v>24209.96</v>
      </c>
      <c r="AM5510" s="5">
        <v>15036.8</v>
      </c>
      <c r="AN5510">
        <v>4</v>
      </c>
      <c r="AO5510">
        <v>5</v>
      </c>
      <c r="AP5510" t="str">
        <f t="shared" si="779"/>
        <v>No</v>
      </c>
      <c r="AQ5510">
        <v>2</v>
      </c>
      <c r="AR5510" s="5">
        <f t="shared" si="780"/>
        <v>2294479.17</v>
      </c>
      <c r="AS5510" s="5">
        <f t="shared" si="781"/>
        <v>-589279.41</v>
      </c>
      <c r="AT5510" t="s">
        <v>59</v>
      </c>
      <c r="AU5510" t="s">
        <v>6164</v>
      </c>
      <c r="AV5510" t="s">
        <v>6165</v>
      </c>
      <c r="AW5510" t="s">
        <v>6166</v>
      </c>
      <c r="AX5510" t="s">
        <v>6167</v>
      </c>
      <c r="AY5510">
        <v>33</v>
      </c>
      <c r="AZ5510">
        <v>4</v>
      </c>
      <c r="BA5510">
        <v>61</v>
      </c>
      <c r="BB5510" t="s">
        <v>6180</v>
      </c>
      <c r="BC5510">
        <v>0</v>
      </c>
      <c r="BD5510">
        <v>1</v>
      </c>
      <c r="BE5510" t="s">
        <v>6188</v>
      </c>
      <c r="BF5510" t="s">
        <v>6170</v>
      </c>
      <c r="BG5510">
        <v>0</v>
      </c>
      <c r="BH5510" t="s">
        <v>6171</v>
      </c>
      <c r="BI5510">
        <v>44</v>
      </c>
      <c r="BJ5510" t="s">
        <v>6172</v>
      </c>
      <c r="BK5510">
        <v>0</v>
      </c>
      <c r="BL5510">
        <v>52</v>
      </c>
      <c r="BM5510" s="3">
        <f t="shared" si="782"/>
        <v>0.75</v>
      </c>
    </row>
    <row r="5511" spans="1:65">
      <c r="A5511" t="s">
        <v>5653</v>
      </c>
      <c r="B5511" s="2">
        <v>45992</v>
      </c>
      <c r="C5511" t="s">
        <v>4641</v>
      </c>
      <c r="D5511" t="s">
        <v>5644</v>
      </c>
      <c r="E5511">
        <v>12</v>
      </c>
      <c r="F5511" t="s">
        <v>72</v>
      </c>
      <c r="G5511" t="s">
        <v>79</v>
      </c>
      <c r="H5511" t="s">
        <v>159</v>
      </c>
      <c r="I5511" t="s">
        <v>52</v>
      </c>
      <c r="J5511" t="s">
        <v>53</v>
      </c>
      <c r="K5511" t="s">
        <v>75</v>
      </c>
      <c r="L5511" t="s">
        <v>55</v>
      </c>
      <c r="M5511" t="s">
        <v>68</v>
      </c>
      <c r="N5511" t="s">
        <v>69</v>
      </c>
      <c r="O5511" t="s">
        <v>58</v>
      </c>
      <c r="P5511">
        <v>62</v>
      </c>
      <c r="Q5511">
        <v>65</v>
      </c>
      <c r="R5511">
        <v>65</v>
      </c>
      <c r="S5511">
        <v>2</v>
      </c>
      <c r="T5511">
        <f t="shared" si="774"/>
        <v>63</v>
      </c>
      <c r="U5511">
        <v>60</v>
      </c>
      <c r="V5511">
        <f t="shared" si="775"/>
        <v>3</v>
      </c>
      <c r="W5511" s="3">
        <f t="shared" si="776"/>
        <v>3.0769230769230771E-2</v>
      </c>
      <c r="X5511">
        <v>31</v>
      </c>
      <c r="Y5511" s="4">
        <v>10.6</v>
      </c>
      <c r="Z5511" s="4">
        <v>2.4</v>
      </c>
      <c r="AA5511" s="5">
        <v>36078.9</v>
      </c>
      <c r="AB5511" s="5">
        <f t="shared" si="777"/>
        <v>2164734</v>
      </c>
      <c r="AC5511" s="5">
        <v>22397.45</v>
      </c>
      <c r="AD5511" s="5">
        <f t="shared" si="778"/>
        <v>1455834.25</v>
      </c>
      <c r="AE5511" s="5">
        <v>116308.75</v>
      </c>
      <c r="AF5511" s="5">
        <v>28693.91</v>
      </c>
      <c r="AG5511" s="5">
        <v>10607.38</v>
      </c>
      <c r="AH5511" s="5">
        <v>3480</v>
      </c>
      <c r="AI5511" s="5">
        <v>6400</v>
      </c>
      <c r="AJ5511">
        <v>1</v>
      </c>
      <c r="AK5511" s="5">
        <v>8279.6299999999992</v>
      </c>
      <c r="AL5511" s="5">
        <v>1937.16</v>
      </c>
      <c r="AM5511" s="5">
        <v>38661</v>
      </c>
      <c r="AN5511">
        <v>4</v>
      </c>
      <c r="AO5511">
        <v>4</v>
      </c>
      <c r="AP5511" t="str">
        <f t="shared" si="779"/>
        <v>Yes</v>
      </c>
      <c r="AQ5511">
        <v>2</v>
      </c>
      <c r="AR5511" s="5">
        <f t="shared" si="780"/>
        <v>1670202.08</v>
      </c>
      <c r="AS5511" s="5">
        <f t="shared" si="781"/>
        <v>494531.92</v>
      </c>
      <c r="AT5511" t="s">
        <v>116</v>
      </c>
      <c r="AU5511" t="s">
        <v>6181</v>
      </c>
      <c r="AV5511" t="s">
        <v>6182</v>
      </c>
      <c r="AW5511" t="s">
        <v>6183</v>
      </c>
      <c r="AX5511" t="s">
        <v>6177</v>
      </c>
      <c r="AY5511">
        <v>63</v>
      </c>
      <c r="AZ5511">
        <v>0</v>
      </c>
      <c r="BA5511">
        <v>22</v>
      </c>
      <c r="BB5511" t="s">
        <v>6180</v>
      </c>
      <c r="BC5511">
        <v>0</v>
      </c>
      <c r="BD5511">
        <v>0</v>
      </c>
      <c r="BE5511" t="s">
        <v>6169</v>
      </c>
      <c r="BF5511" t="s">
        <v>6170</v>
      </c>
      <c r="BG5511">
        <v>1</v>
      </c>
      <c r="BH5511" t="s">
        <v>6179</v>
      </c>
      <c r="BI5511">
        <v>39</v>
      </c>
      <c r="BJ5511" t="s">
        <v>6172</v>
      </c>
      <c r="BK5511">
        <v>0</v>
      </c>
      <c r="BL5511">
        <v>73</v>
      </c>
      <c r="BM5511" s="3">
        <f t="shared" si="782"/>
        <v>0.8904109589041096</v>
      </c>
    </row>
    <row r="5512" spans="1:65">
      <c r="A5512" t="s">
        <v>5654</v>
      </c>
      <c r="B5512" s="2">
        <v>45992</v>
      </c>
      <c r="C5512" t="s">
        <v>4641</v>
      </c>
      <c r="D5512" t="s">
        <v>5644</v>
      </c>
      <c r="E5512">
        <v>12</v>
      </c>
      <c r="F5512" t="s">
        <v>78</v>
      </c>
      <c r="G5512" t="s">
        <v>62</v>
      </c>
      <c r="H5512" t="s">
        <v>153</v>
      </c>
      <c r="I5512" t="s">
        <v>64</v>
      </c>
      <c r="J5512" t="s">
        <v>53</v>
      </c>
      <c r="K5512" t="s">
        <v>75</v>
      </c>
      <c r="L5512" t="s">
        <v>87</v>
      </c>
      <c r="M5512" t="s">
        <v>56</v>
      </c>
      <c r="N5512" t="s">
        <v>69</v>
      </c>
      <c r="O5512" t="s">
        <v>82</v>
      </c>
      <c r="P5512">
        <v>53</v>
      </c>
      <c r="Q5512">
        <v>54</v>
      </c>
      <c r="R5512">
        <v>52</v>
      </c>
      <c r="S5512">
        <v>1</v>
      </c>
      <c r="T5512">
        <f t="shared" si="774"/>
        <v>51</v>
      </c>
      <c r="U5512">
        <v>51</v>
      </c>
      <c r="V5512">
        <f t="shared" si="775"/>
        <v>0</v>
      </c>
      <c r="W5512" s="3">
        <f t="shared" si="776"/>
        <v>1.9230769230769232E-2</v>
      </c>
      <c r="X5512">
        <v>34</v>
      </c>
      <c r="Y5512" s="4">
        <v>0.3</v>
      </c>
      <c r="Z5512" s="4">
        <v>1.3</v>
      </c>
      <c r="AA5512" s="5">
        <v>35768.129999999997</v>
      </c>
      <c r="AB5512" s="5">
        <f t="shared" si="777"/>
        <v>1824174.63</v>
      </c>
      <c r="AC5512" s="5">
        <v>24059.9</v>
      </c>
      <c r="AD5512" s="5">
        <f t="shared" si="778"/>
        <v>1251114.8</v>
      </c>
      <c r="AE5512" s="5">
        <v>85426.36</v>
      </c>
      <c r="AF5512" s="5">
        <v>25289.47</v>
      </c>
      <c r="AG5512" s="5">
        <v>10309.379999999999</v>
      </c>
      <c r="AH5512" s="5">
        <v>1885</v>
      </c>
      <c r="AI5512" s="5">
        <v>3200</v>
      </c>
      <c r="AJ5512">
        <v>0</v>
      </c>
      <c r="AK5512" s="5">
        <v>0</v>
      </c>
      <c r="AL5512" s="5">
        <v>0</v>
      </c>
      <c r="AM5512" s="5">
        <v>37923.620000000003</v>
      </c>
      <c r="AN5512">
        <v>4</v>
      </c>
      <c r="AO5512">
        <v>5</v>
      </c>
      <c r="AP5512" t="str">
        <f t="shared" si="779"/>
        <v>No</v>
      </c>
      <c r="AQ5512">
        <v>2</v>
      </c>
      <c r="AR5512" s="5">
        <f t="shared" si="780"/>
        <v>1415148.63</v>
      </c>
      <c r="AS5512" s="5">
        <f t="shared" si="781"/>
        <v>409026</v>
      </c>
      <c r="AT5512" t="s">
        <v>59</v>
      </c>
      <c r="AU5512" t="s">
        <v>6164</v>
      </c>
      <c r="AV5512" t="s">
        <v>6165</v>
      </c>
      <c r="AW5512" t="s">
        <v>6166</v>
      </c>
      <c r="AX5512" t="s">
        <v>6167</v>
      </c>
      <c r="AY5512">
        <v>54</v>
      </c>
      <c r="AZ5512">
        <v>0</v>
      </c>
      <c r="BA5512">
        <v>0</v>
      </c>
      <c r="BB5512" t="s">
        <v>6168</v>
      </c>
      <c r="BC5512">
        <v>0</v>
      </c>
      <c r="BD5512">
        <v>1</v>
      </c>
      <c r="BE5512" t="s">
        <v>6188</v>
      </c>
      <c r="BF5512" t="s">
        <v>6170</v>
      </c>
      <c r="BG5512">
        <v>0</v>
      </c>
      <c r="BH5512" t="s">
        <v>6171</v>
      </c>
      <c r="BI5512">
        <v>41</v>
      </c>
      <c r="BJ5512" t="s">
        <v>6172</v>
      </c>
      <c r="BK5512">
        <v>0</v>
      </c>
      <c r="BL5512">
        <v>77</v>
      </c>
      <c r="BM5512" s="3">
        <f t="shared" si="782"/>
        <v>0.67532467532467533</v>
      </c>
    </row>
    <row r="5513" spans="1:65">
      <c r="A5513" t="s">
        <v>5655</v>
      </c>
      <c r="B5513" s="2">
        <v>45992</v>
      </c>
      <c r="C5513" t="s">
        <v>4641</v>
      </c>
      <c r="D5513" t="s">
        <v>5644</v>
      </c>
      <c r="E5513">
        <v>12</v>
      </c>
      <c r="F5513" t="s">
        <v>78</v>
      </c>
      <c r="G5513" t="s">
        <v>50</v>
      </c>
      <c r="H5513" t="s">
        <v>161</v>
      </c>
      <c r="I5513" t="s">
        <v>52</v>
      </c>
      <c r="J5513" t="s">
        <v>81</v>
      </c>
      <c r="K5513" t="s">
        <v>75</v>
      </c>
      <c r="L5513" t="s">
        <v>92</v>
      </c>
      <c r="M5513" t="s">
        <v>56</v>
      </c>
      <c r="N5513" t="s">
        <v>94</v>
      </c>
      <c r="O5513" t="s">
        <v>82</v>
      </c>
      <c r="P5513">
        <v>29</v>
      </c>
      <c r="Q5513">
        <v>40</v>
      </c>
      <c r="R5513">
        <v>38</v>
      </c>
      <c r="S5513">
        <v>1</v>
      </c>
      <c r="T5513">
        <f t="shared" si="774"/>
        <v>37</v>
      </c>
      <c r="U5513">
        <v>24</v>
      </c>
      <c r="V5513">
        <f t="shared" si="775"/>
        <v>13</v>
      </c>
      <c r="W5513" s="3">
        <f t="shared" si="776"/>
        <v>2.6315789473684209E-2</v>
      </c>
      <c r="X5513">
        <v>47</v>
      </c>
      <c r="Y5513" s="4">
        <v>10.5</v>
      </c>
      <c r="Z5513" s="4">
        <v>2.4</v>
      </c>
      <c r="AA5513" s="5">
        <v>78776.259999999995</v>
      </c>
      <c r="AB5513" s="5">
        <f t="shared" si="777"/>
        <v>1890630.24</v>
      </c>
      <c r="AC5513" s="5">
        <v>53934.73</v>
      </c>
      <c r="AD5513" s="5">
        <f t="shared" si="778"/>
        <v>2049519.74</v>
      </c>
      <c r="AE5513" s="5">
        <v>122204.58</v>
      </c>
      <c r="AF5513" s="5">
        <v>36978.559999999998</v>
      </c>
      <c r="AG5513" s="5">
        <v>10838.04</v>
      </c>
      <c r="AH5513" s="5">
        <v>3480</v>
      </c>
      <c r="AI5513" s="5">
        <v>6800</v>
      </c>
      <c r="AJ5513">
        <v>0</v>
      </c>
      <c r="AK5513" s="5">
        <v>0</v>
      </c>
      <c r="AL5513" s="5">
        <v>19487.580000000002</v>
      </c>
      <c r="AM5513" s="5">
        <v>15774.88</v>
      </c>
      <c r="AN5513">
        <v>4</v>
      </c>
      <c r="AO5513">
        <v>4</v>
      </c>
      <c r="AP5513" t="str">
        <f t="shared" si="779"/>
        <v>Yes</v>
      </c>
      <c r="AQ5513">
        <v>0</v>
      </c>
      <c r="AR5513" s="5">
        <f t="shared" si="780"/>
        <v>2265083.38</v>
      </c>
      <c r="AS5513" s="5">
        <f t="shared" si="781"/>
        <v>-374453.14</v>
      </c>
      <c r="AT5513" t="s">
        <v>59</v>
      </c>
      <c r="AU5513" t="s">
        <v>6164</v>
      </c>
      <c r="AV5513" t="s">
        <v>6165</v>
      </c>
      <c r="AW5513" t="s">
        <v>6166</v>
      </c>
      <c r="AX5513" t="s">
        <v>6177</v>
      </c>
      <c r="AY5513">
        <v>37</v>
      </c>
      <c r="AZ5513">
        <v>4</v>
      </c>
      <c r="BA5513">
        <v>69</v>
      </c>
      <c r="BB5513" t="s">
        <v>6220</v>
      </c>
      <c r="BC5513">
        <v>0</v>
      </c>
      <c r="BD5513">
        <v>0</v>
      </c>
      <c r="BE5513" t="s">
        <v>6169</v>
      </c>
      <c r="BF5513" t="s">
        <v>6170</v>
      </c>
      <c r="BG5513">
        <v>1</v>
      </c>
      <c r="BH5513" t="s">
        <v>6197</v>
      </c>
      <c r="BI5513">
        <v>69</v>
      </c>
      <c r="BJ5513" t="s">
        <v>6187</v>
      </c>
      <c r="BK5513">
        <v>0</v>
      </c>
      <c r="BL5513">
        <v>46</v>
      </c>
      <c r="BM5513" s="3">
        <f t="shared" si="782"/>
        <v>0.82608695652173914</v>
      </c>
    </row>
    <row r="5514" spans="1:65">
      <c r="A5514" t="s">
        <v>5656</v>
      </c>
      <c r="B5514" s="2">
        <v>45992</v>
      </c>
      <c r="C5514" t="s">
        <v>4641</v>
      </c>
      <c r="D5514" t="s">
        <v>5644</v>
      </c>
      <c r="E5514">
        <v>12</v>
      </c>
      <c r="F5514" t="s">
        <v>72</v>
      </c>
      <c r="G5514" t="s">
        <v>50</v>
      </c>
      <c r="H5514" t="s">
        <v>179</v>
      </c>
      <c r="I5514" t="s">
        <v>74</v>
      </c>
      <c r="J5514" t="s">
        <v>53</v>
      </c>
      <c r="K5514" t="s">
        <v>54</v>
      </c>
      <c r="L5514" t="s">
        <v>87</v>
      </c>
      <c r="M5514" t="s">
        <v>56</v>
      </c>
      <c r="N5514" t="s">
        <v>57</v>
      </c>
      <c r="O5514" t="s">
        <v>82</v>
      </c>
      <c r="P5514">
        <v>55</v>
      </c>
      <c r="Q5514">
        <v>57</v>
      </c>
      <c r="R5514">
        <v>58</v>
      </c>
      <c r="S5514">
        <v>1</v>
      </c>
      <c r="T5514">
        <f t="shared" si="774"/>
        <v>57</v>
      </c>
      <c r="U5514">
        <v>54</v>
      </c>
      <c r="V5514">
        <f t="shared" si="775"/>
        <v>3</v>
      </c>
      <c r="W5514" s="3">
        <f t="shared" si="776"/>
        <v>1.7241379310344827E-2</v>
      </c>
      <c r="X5514">
        <v>23</v>
      </c>
      <c r="Y5514" s="4">
        <v>4.3</v>
      </c>
      <c r="Z5514" s="4">
        <v>1.5</v>
      </c>
      <c r="AA5514" s="5">
        <v>39185.019999999997</v>
      </c>
      <c r="AB5514" s="5">
        <f t="shared" si="777"/>
        <v>2115991.08</v>
      </c>
      <c r="AC5514" s="5">
        <v>24286.240000000002</v>
      </c>
      <c r="AD5514" s="5">
        <f t="shared" si="778"/>
        <v>1408601.92</v>
      </c>
      <c r="AE5514" s="5">
        <v>97972.85</v>
      </c>
      <c r="AF5514" s="5">
        <v>26104.13</v>
      </c>
      <c r="AG5514" s="5">
        <v>9559.0400000000009</v>
      </c>
      <c r="AH5514" s="5">
        <v>2175</v>
      </c>
      <c r="AI5514" s="5">
        <v>3200</v>
      </c>
      <c r="AJ5514">
        <v>0</v>
      </c>
      <c r="AK5514" s="5">
        <v>0</v>
      </c>
      <c r="AL5514" s="5">
        <v>1997.91</v>
      </c>
      <c r="AM5514" s="5">
        <v>42473.7</v>
      </c>
      <c r="AN5514">
        <v>4</v>
      </c>
      <c r="AO5514">
        <v>7</v>
      </c>
      <c r="AP5514" t="str">
        <f t="shared" si="779"/>
        <v>No</v>
      </c>
      <c r="AQ5514">
        <v>3</v>
      </c>
      <c r="AR5514" s="5">
        <f t="shared" si="780"/>
        <v>1592084.55</v>
      </c>
      <c r="AS5514" s="5">
        <f t="shared" si="781"/>
        <v>523906.53</v>
      </c>
      <c r="AT5514" t="s">
        <v>59</v>
      </c>
      <c r="AU5514" t="s">
        <v>6164</v>
      </c>
      <c r="AV5514" t="s">
        <v>6165</v>
      </c>
      <c r="AW5514" t="s">
        <v>6166</v>
      </c>
      <c r="AX5514" t="s">
        <v>6184</v>
      </c>
      <c r="AY5514">
        <v>58</v>
      </c>
      <c r="AZ5514">
        <v>0</v>
      </c>
      <c r="BA5514">
        <v>24</v>
      </c>
      <c r="BB5514" t="s">
        <v>6180</v>
      </c>
      <c r="BC5514">
        <v>0</v>
      </c>
      <c r="BD5514">
        <v>3</v>
      </c>
      <c r="BE5514" t="s">
        <v>6219</v>
      </c>
      <c r="BF5514" t="s">
        <v>6170</v>
      </c>
      <c r="BG5514">
        <v>1</v>
      </c>
      <c r="BH5514" t="s">
        <v>6186</v>
      </c>
      <c r="BI5514">
        <v>29</v>
      </c>
      <c r="BJ5514" t="s">
        <v>6172</v>
      </c>
      <c r="BK5514">
        <v>0</v>
      </c>
      <c r="BL5514">
        <v>74</v>
      </c>
      <c r="BM5514" s="3">
        <f t="shared" si="782"/>
        <v>0.78378378378378377</v>
      </c>
    </row>
    <row r="5515" spans="1:65">
      <c r="A5515" t="s">
        <v>5657</v>
      </c>
      <c r="B5515" s="2">
        <v>45992</v>
      </c>
      <c r="C5515" t="s">
        <v>4641</v>
      </c>
      <c r="D5515" t="s">
        <v>5644</v>
      </c>
      <c r="E5515">
        <v>12</v>
      </c>
      <c r="F5515" t="s">
        <v>49</v>
      </c>
      <c r="G5515" t="s">
        <v>62</v>
      </c>
      <c r="H5515" t="s">
        <v>141</v>
      </c>
      <c r="I5515" t="s">
        <v>52</v>
      </c>
      <c r="J5515" t="s">
        <v>53</v>
      </c>
      <c r="K5515" t="s">
        <v>66</v>
      </c>
      <c r="L5515" t="s">
        <v>87</v>
      </c>
      <c r="M5515" t="s">
        <v>68</v>
      </c>
      <c r="N5515" t="s">
        <v>94</v>
      </c>
      <c r="O5515" t="s">
        <v>58</v>
      </c>
      <c r="P5515">
        <v>57</v>
      </c>
      <c r="Q5515">
        <v>61</v>
      </c>
      <c r="R5515">
        <v>61</v>
      </c>
      <c r="S5515">
        <v>2</v>
      </c>
      <c r="T5515">
        <f t="shared" si="774"/>
        <v>59</v>
      </c>
      <c r="U5515">
        <v>55</v>
      </c>
      <c r="V5515">
        <f t="shared" si="775"/>
        <v>4</v>
      </c>
      <c r="W5515" s="3">
        <f t="shared" si="776"/>
        <v>3.2786885245901641E-2</v>
      </c>
      <c r="X5515">
        <v>49</v>
      </c>
      <c r="Y5515" s="4">
        <v>8</v>
      </c>
      <c r="Z5515" s="4">
        <v>2.5</v>
      </c>
      <c r="AA5515" s="5">
        <v>34063.589999999997</v>
      </c>
      <c r="AB5515" s="5">
        <f t="shared" si="777"/>
        <v>1873497.45</v>
      </c>
      <c r="AC5515" s="5">
        <v>23063.1</v>
      </c>
      <c r="AD5515" s="5">
        <f t="shared" si="778"/>
        <v>1406849.1</v>
      </c>
      <c r="AE5515" s="5">
        <v>110183.86</v>
      </c>
      <c r="AF5515" s="5">
        <v>29483.8</v>
      </c>
      <c r="AG5515" s="5">
        <v>10967.71</v>
      </c>
      <c r="AH5515" s="5">
        <v>3625</v>
      </c>
      <c r="AI5515" s="5">
        <v>6400</v>
      </c>
      <c r="AJ5515">
        <v>1</v>
      </c>
      <c r="AK5515" s="5">
        <v>8122.89</v>
      </c>
      <c r="AL5515" s="5">
        <v>2737.05</v>
      </c>
      <c r="AM5515" s="5">
        <v>35261.379999999997</v>
      </c>
      <c r="AN5515">
        <v>4</v>
      </c>
      <c r="AO5515">
        <v>4</v>
      </c>
      <c r="AP5515" t="str">
        <f t="shared" si="779"/>
        <v>Yes</v>
      </c>
      <c r="AQ5515">
        <v>1</v>
      </c>
      <c r="AR5515" s="5">
        <f t="shared" si="780"/>
        <v>1613630.79</v>
      </c>
      <c r="AS5515" s="5">
        <f t="shared" si="781"/>
        <v>259866.66</v>
      </c>
      <c r="AT5515" t="s">
        <v>116</v>
      </c>
      <c r="AU5515" t="s">
        <v>6181</v>
      </c>
      <c r="AV5515" t="s">
        <v>6182</v>
      </c>
      <c r="AW5515" t="s">
        <v>6183</v>
      </c>
      <c r="AX5515" t="s">
        <v>6177</v>
      </c>
      <c r="AY5515">
        <v>59</v>
      </c>
      <c r="AZ5515">
        <v>0</v>
      </c>
      <c r="BA5515">
        <v>24</v>
      </c>
      <c r="BB5515" t="s">
        <v>6180</v>
      </c>
      <c r="BC5515">
        <v>0</v>
      </c>
      <c r="BD5515">
        <v>0</v>
      </c>
      <c r="BE5515" t="s">
        <v>6169</v>
      </c>
      <c r="BF5515" t="s">
        <v>6170</v>
      </c>
      <c r="BG5515">
        <v>3</v>
      </c>
      <c r="BH5515" t="s">
        <v>6197</v>
      </c>
      <c r="BI5515">
        <v>60</v>
      </c>
      <c r="BJ5515" t="s">
        <v>6193</v>
      </c>
      <c r="BK5515">
        <v>0</v>
      </c>
      <c r="BL5515">
        <v>76</v>
      </c>
      <c r="BM5515" s="3">
        <f t="shared" si="782"/>
        <v>0.80263157894736847</v>
      </c>
    </row>
    <row r="5516" spans="1:65">
      <c r="A5516" t="s">
        <v>5658</v>
      </c>
      <c r="B5516" s="2">
        <v>45992</v>
      </c>
      <c r="C5516" t="s">
        <v>4641</v>
      </c>
      <c r="D5516" t="s">
        <v>5644</v>
      </c>
      <c r="E5516">
        <v>12</v>
      </c>
      <c r="F5516" t="s">
        <v>61</v>
      </c>
      <c r="G5516" t="s">
        <v>79</v>
      </c>
      <c r="H5516" t="s">
        <v>100</v>
      </c>
      <c r="I5516" t="s">
        <v>64</v>
      </c>
      <c r="J5516" t="s">
        <v>53</v>
      </c>
      <c r="K5516" t="s">
        <v>66</v>
      </c>
      <c r="L5516" t="s">
        <v>87</v>
      </c>
      <c r="M5516" t="s">
        <v>68</v>
      </c>
      <c r="N5516" t="s">
        <v>109</v>
      </c>
      <c r="O5516" t="s">
        <v>58</v>
      </c>
      <c r="P5516">
        <v>64</v>
      </c>
      <c r="Q5516">
        <v>65</v>
      </c>
      <c r="R5516">
        <v>66</v>
      </c>
      <c r="S5516">
        <v>2</v>
      </c>
      <c r="T5516">
        <f t="shared" si="774"/>
        <v>64</v>
      </c>
      <c r="U5516">
        <v>62</v>
      </c>
      <c r="V5516">
        <f t="shared" si="775"/>
        <v>2</v>
      </c>
      <c r="W5516" s="3">
        <f t="shared" si="776"/>
        <v>3.0303030303030304E-2</v>
      </c>
      <c r="X5516">
        <v>26</v>
      </c>
      <c r="Y5516" s="4">
        <v>8.9</v>
      </c>
      <c r="Z5516" s="4">
        <v>2.2000000000000002</v>
      </c>
      <c r="AA5516" s="5">
        <v>33785.32</v>
      </c>
      <c r="AB5516" s="5">
        <f t="shared" si="777"/>
        <v>2094689.84</v>
      </c>
      <c r="AC5516" s="5">
        <v>22991.53</v>
      </c>
      <c r="AD5516" s="5">
        <f t="shared" si="778"/>
        <v>1517440.98</v>
      </c>
      <c r="AE5516" s="5">
        <v>110608.88</v>
      </c>
      <c r="AF5516" s="5">
        <v>28392.7</v>
      </c>
      <c r="AG5516" s="5">
        <v>9439.86</v>
      </c>
      <c r="AH5516" s="5">
        <v>3190</v>
      </c>
      <c r="AI5516" s="5">
        <v>6400</v>
      </c>
      <c r="AJ5516">
        <v>1</v>
      </c>
      <c r="AK5516" s="5">
        <v>8309.65</v>
      </c>
      <c r="AL5516" s="5">
        <v>1320.56</v>
      </c>
      <c r="AM5516" s="5">
        <v>96284.21</v>
      </c>
      <c r="AN5516">
        <v>8</v>
      </c>
      <c r="AO5516">
        <v>7</v>
      </c>
      <c r="AP5516" t="str">
        <f t="shared" si="779"/>
        <v>Yes</v>
      </c>
      <c r="AQ5516">
        <v>1</v>
      </c>
      <c r="AR5516" s="5">
        <f t="shared" si="780"/>
        <v>1781386.84</v>
      </c>
      <c r="AS5516" s="5">
        <f t="shared" si="781"/>
        <v>313303</v>
      </c>
      <c r="AT5516" t="s">
        <v>59</v>
      </c>
      <c r="AU5516" t="s">
        <v>6181</v>
      </c>
      <c r="AV5516" t="s">
        <v>6182</v>
      </c>
      <c r="AW5516" t="s">
        <v>6183</v>
      </c>
      <c r="AX5516" t="s">
        <v>6177</v>
      </c>
      <c r="AY5516">
        <v>67</v>
      </c>
      <c r="AZ5516">
        <v>3</v>
      </c>
      <c r="BA5516">
        <v>15</v>
      </c>
      <c r="BB5516" t="s">
        <v>6185</v>
      </c>
      <c r="BC5516">
        <v>0</v>
      </c>
      <c r="BD5516">
        <v>0</v>
      </c>
      <c r="BE5516" t="s">
        <v>6169</v>
      </c>
      <c r="BF5516" t="s">
        <v>6170</v>
      </c>
      <c r="BG5516">
        <v>0</v>
      </c>
      <c r="BH5516" t="s">
        <v>6171</v>
      </c>
      <c r="BI5516">
        <v>48</v>
      </c>
      <c r="BJ5516" t="s">
        <v>6172</v>
      </c>
      <c r="BK5516">
        <v>0</v>
      </c>
      <c r="BL5516">
        <v>72</v>
      </c>
      <c r="BM5516" s="3">
        <f t="shared" si="782"/>
        <v>0.91666666666666663</v>
      </c>
    </row>
    <row r="5517" spans="1:65">
      <c r="A5517" t="s">
        <v>5659</v>
      </c>
      <c r="B5517" s="2">
        <v>45992</v>
      </c>
      <c r="C5517" t="s">
        <v>4641</v>
      </c>
      <c r="D5517" t="s">
        <v>5644</v>
      </c>
      <c r="E5517">
        <v>12</v>
      </c>
      <c r="F5517" t="s">
        <v>78</v>
      </c>
      <c r="G5517" t="s">
        <v>50</v>
      </c>
      <c r="H5517" t="s">
        <v>181</v>
      </c>
      <c r="I5517" t="s">
        <v>74</v>
      </c>
      <c r="J5517" t="s">
        <v>53</v>
      </c>
      <c r="K5517" t="s">
        <v>54</v>
      </c>
      <c r="L5517" t="s">
        <v>67</v>
      </c>
      <c r="M5517" t="s">
        <v>68</v>
      </c>
      <c r="N5517" t="s">
        <v>69</v>
      </c>
      <c r="O5517" t="s">
        <v>58</v>
      </c>
      <c r="P5517">
        <v>60</v>
      </c>
      <c r="Q5517">
        <v>63</v>
      </c>
      <c r="R5517">
        <v>60</v>
      </c>
      <c r="S5517">
        <v>6</v>
      </c>
      <c r="T5517">
        <f t="shared" si="774"/>
        <v>54</v>
      </c>
      <c r="U5517">
        <v>54</v>
      </c>
      <c r="V5517">
        <f t="shared" si="775"/>
        <v>0</v>
      </c>
      <c r="W5517" s="3">
        <f t="shared" si="776"/>
        <v>0.1</v>
      </c>
      <c r="X5517">
        <v>30</v>
      </c>
      <c r="Y5517" s="4">
        <v>4.8</v>
      </c>
      <c r="Z5517" s="4">
        <v>1.4</v>
      </c>
      <c r="AA5517" s="5">
        <v>39281.78</v>
      </c>
      <c r="AB5517" s="5">
        <f t="shared" si="777"/>
        <v>2121216.12</v>
      </c>
      <c r="AC5517" s="5">
        <v>22016.34</v>
      </c>
      <c r="AD5517" s="5">
        <f t="shared" si="778"/>
        <v>1320980.3999999999</v>
      </c>
      <c r="AE5517" s="5">
        <v>101166.28</v>
      </c>
      <c r="AF5517" s="5">
        <v>28588.080000000002</v>
      </c>
      <c r="AG5517" s="5">
        <v>10277.51</v>
      </c>
      <c r="AH5517" s="5">
        <v>2030</v>
      </c>
      <c r="AI5517" s="5">
        <v>23570.44</v>
      </c>
      <c r="AJ5517">
        <v>2</v>
      </c>
      <c r="AK5517" s="5">
        <v>17974.63</v>
      </c>
      <c r="AL5517" s="5">
        <v>0</v>
      </c>
      <c r="AM5517" s="5">
        <v>36058.370000000003</v>
      </c>
      <c r="AN5517">
        <v>4</v>
      </c>
      <c r="AO5517">
        <v>3</v>
      </c>
      <c r="AP5517" t="str">
        <f t="shared" si="779"/>
        <v>Yes</v>
      </c>
      <c r="AQ5517">
        <v>3</v>
      </c>
      <c r="AR5517" s="5">
        <f t="shared" si="780"/>
        <v>1540645.71</v>
      </c>
      <c r="AS5517" s="5">
        <f t="shared" si="781"/>
        <v>580570.41</v>
      </c>
      <c r="AT5517" t="s">
        <v>1641</v>
      </c>
      <c r="AU5517" t="s">
        <v>6199</v>
      </c>
      <c r="AV5517" t="s">
        <v>6200</v>
      </c>
      <c r="AW5517" t="s">
        <v>6175</v>
      </c>
      <c r="AX5517" t="s">
        <v>6167</v>
      </c>
      <c r="AY5517">
        <v>62</v>
      </c>
      <c r="AZ5517">
        <v>0</v>
      </c>
      <c r="BA5517">
        <v>0</v>
      </c>
      <c r="BB5517" t="s">
        <v>6168</v>
      </c>
      <c r="BC5517">
        <v>0</v>
      </c>
      <c r="BD5517">
        <v>0</v>
      </c>
      <c r="BE5517" t="s">
        <v>6169</v>
      </c>
      <c r="BF5517" t="s">
        <v>6210</v>
      </c>
      <c r="BG5517">
        <v>1</v>
      </c>
      <c r="BH5517" t="s">
        <v>6186</v>
      </c>
      <c r="BI5517">
        <v>55</v>
      </c>
      <c r="BJ5517" t="s">
        <v>6187</v>
      </c>
      <c r="BK5517">
        <v>0</v>
      </c>
      <c r="BL5517">
        <v>71</v>
      </c>
      <c r="BM5517" s="3">
        <f t="shared" si="782"/>
        <v>0.84507042253521125</v>
      </c>
    </row>
    <row r="5518" spans="1:65">
      <c r="A5518" t="s">
        <v>5660</v>
      </c>
      <c r="B5518" s="2">
        <v>45992</v>
      </c>
      <c r="C5518" t="s">
        <v>4641</v>
      </c>
      <c r="D5518" t="s">
        <v>5644</v>
      </c>
      <c r="E5518">
        <v>12</v>
      </c>
      <c r="F5518" t="s">
        <v>61</v>
      </c>
      <c r="G5518" t="s">
        <v>79</v>
      </c>
      <c r="H5518" t="s">
        <v>98</v>
      </c>
      <c r="I5518" t="s">
        <v>64</v>
      </c>
      <c r="J5518" t="s">
        <v>65</v>
      </c>
      <c r="K5518" t="s">
        <v>75</v>
      </c>
      <c r="L5518" t="s">
        <v>92</v>
      </c>
      <c r="M5518" t="s">
        <v>56</v>
      </c>
      <c r="N5518" t="s">
        <v>57</v>
      </c>
      <c r="O5518" t="s">
        <v>70</v>
      </c>
      <c r="P5518">
        <v>49</v>
      </c>
      <c r="Q5518">
        <v>51</v>
      </c>
      <c r="R5518">
        <v>49</v>
      </c>
      <c r="S5518">
        <v>1</v>
      </c>
      <c r="T5518">
        <f t="shared" si="774"/>
        <v>48</v>
      </c>
      <c r="U5518">
        <v>48</v>
      </c>
      <c r="V5518">
        <f t="shared" si="775"/>
        <v>0</v>
      </c>
      <c r="W5518" s="3">
        <f t="shared" si="776"/>
        <v>2.0408163265306121E-2</v>
      </c>
      <c r="X5518">
        <v>29</v>
      </c>
      <c r="Y5518" s="4">
        <v>4.4000000000000004</v>
      </c>
      <c r="Z5518" s="4">
        <v>1</v>
      </c>
      <c r="AA5518" s="5">
        <v>51375.43</v>
      </c>
      <c r="AB5518" s="5">
        <f t="shared" si="777"/>
        <v>2466020.64</v>
      </c>
      <c r="AC5518" s="5">
        <v>35169.43</v>
      </c>
      <c r="AD5518" s="5">
        <f t="shared" si="778"/>
        <v>1723302.07</v>
      </c>
      <c r="AE5518" s="5">
        <v>106858.36</v>
      </c>
      <c r="AF5518" s="5">
        <v>31222.85</v>
      </c>
      <c r="AG5518" s="5">
        <v>10300.86</v>
      </c>
      <c r="AH5518" s="5">
        <v>1450</v>
      </c>
      <c r="AI5518" s="5">
        <v>4600</v>
      </c>
      <c r="AJ5518">
        <v>0</v>
      </c>
      <c r="AK5518" s="5">
        <v>0</v>
      </c>
      <c r="AL5518" s="5">
        <v>0</v>
      </c>
      <c r="AM5518" s="5">
        <v>30686.04</v>
      </c>
      <c r="AN5518">
        <v>4</v>
      </c>
      <c r="AO5518">
        <v>4</v>
      </c>
      <c r="AP5518" t="str">
        <f t="shared" si="779"/>
        <v>Yes</v>
      </c>
      <c r="AQ5518">
        <v>1</v>
      </c>
      <c r="AR5518" s="5">
        <f t="shared" si="780"/>
        <v>1908420.18</v>
      </c>
      <c r="AS5518" s="5">
        <f t="shared" si="781"/>
        <v>557600.46</v>
      </c>
      <c r="AT5518" t="s">
        <v>59</v>
      </c>
      <c r="AU5518" t="s">
        <v>6164</v>
      </c>
      <c r="AV5518" t="s">
        <v>6165</v>
      </c>
      <c r="AW5518" t="s">
        <v>6166</v>
      </c>
      <c r="AX5518" t="s">
        <v>6167</v>
      </c>
      <c r="AY5518">
        <v>49</v>
      </c>
      <c r="AZ5518">
        <v>0</v>
      </c>
      <c r="BA5518">
        <v>0</v>
      </c>
      <c r="BB5518" t="s">
        <v>6168</v>
      </c>
      <c r="BC5518">
        <v>0</v>
      </c>
      <c r="BD5518">
        <v>0</v>
      </c>
      <c r="BE5518" t="s">
        <v>6169</v>
      </c>
      <c r="BF5518" t="s">
        <v>6170</v>
      </c>
      <c r="BG5518">
        <v>1</v>
      </c>
      <c r="BH5518" t="s">
        <v>6186</v>
      </c>
      <c r="BI5518">
        <v>48</v>
      </c>
      <c r="BJ5518" t="s">
        <v>6172</v>
      </c>
      <c r="BK5518">
        <v>0</v>
      </c>
      <c r="BL5518">
        <v>61</v>
      </c>
      <c r="BM5518" s="3">
        <f t="shared" si="782"/>
        <v>0.80327868852459017</v>
      </c>
    </row>
    <row r="5519" spans="1:65">
      <c r="A5519" t="s">
        <v>5661</v>
      </c>
      <c r="B5519" s="2">
        <v>45993</v>
      </c>
      <c r="C5519" t="s">
        <v>4641</v>
      </c>
      <c r="D5519" t="s">
        <v>5644</v>
      </c>
      <c r="E5519">
        <v>12</v>
      </c>
      <c r="F5519" t="s">
        <v>49</v>
      </c>
      <c r="G5519" t="s">
        <v>50</v>
      </c>
      <c r="H5519" t="s">
        <v>245</v>
      </c>
      <c r="I5519" t="s">
        <v>74</v>
      </c>
      <c r="J5519" t="s">
        <v>53</v>
      </c>
      <c r="K5519" t="s">
        <v>75</v>
      </c>
      <c r="L5519" t="s">
        <v>92</v>
      </c>
      <c r="M5519" t="s">
        <v>56</v>
      </c>
      <c r="N5519" t="s">
        <v>109</v>
      </c>
      <c r="O5519" t="s">
        <v>82</v>
      </c>
      <c r="P5519">
        <v>67</v>
      </c>
      <c r="Q5519">
        <v>70</v>
      </c>
      <c r="R5519">
        <v>69</v>
      </c>
      <c r="S5519">
        <v>2</v>
      </c>
      <c r="T5519">
        <f t="shared" si="774"/>
        <v>67</v>
      </c>
      <c r="U5519">
        <v>67</v>
      </c>
      <c r="V5519">
        <f t="shared" si="775"/>
        <v>0</v>
      </c>
      <c r="W5519" s="3">
        <f t="shared" si="776"/>
        <v>2.8985507246376812E-2</v>
      </c>
      <c r="X5519">
        <v>41</v>
      </c>
      <c r="Y5519" s="4">
        <v>10.5</v>
      </c>
      <c r="Z5519" s="4">
        <v>2.8</v>
      </c>
      <c r="AA5519" s="5">
        <v>35994.559999999998</v>
      </c>
      <c r="AB5519" s="5">
        <f t="shared" si="777"/>
        <v>2411635.52</v>
      </c>
      <c r="AC5519" s="5">
        <v>23894.84</v>
      </c>
      <c r="AD5519" s="5">
        <f t="shared" si="778"/>
        <v>1648743.96</v>
      </c>
      <c r="AE5519" s="5">
        <v>116093.75999999999</v>
      </c>
      <c r="AF5519" s="5">
        <v>32710.86</v>
      </c>
      <c r="AG5519" s="5">
        <v>11534.62</v>
      </c>
      <c r="AH5519" s="5">
        <v>4060</v>
      </c>
      <c r="AI5519" s="5">
        <v>6400</v>
      </c>
      <c r="AJ5519">
        <v>0</v>
      </c>
      <c r="AK5519" s="5">
        <v>0</v>
      </c>
      <c r="AL5519" s="5">
        <v>0</v>
      </c>
      <c r="AM5519" s="5">
        <v>102108.7</v>
      </c>
      <c r="AN5519">
        <v>8</v>
      </c>
      <c r="AO5519">
        <v>8</v>
      </c>
      <c r="AP5519" t="str">
        <f t="shared" si="779"/>
        <v>Yes</v>
      </c>
      <c r="AQ5519">
        <v>1</v>
      </c>
      <c r="AR5519" s="5">
        <f t="shared" si="780"/>
        <v>1921651.9</v>
      </c>
      <c r="AS5519" s="5">
        <f t="shared" si="781"/>
        <v>489983.62</v>
      </c>
      <c r="AT5519" t="s">
        <v>59</v>
      </c>
      <c r="AU5519" t="s">
        <v>6164</v>
      </c>
      <c r="AV5519" t="s">
        <v>6165</v>
      </c>
      <c r="AW5519" t="s">
        <v>6166</v>
      </c>
      <c r="AX5519" t="s">
        <v>6177</v>
      </c>
      <c r="AY5519">
        <v>70</v>
      </c>
      <c r="AZ5519">
        <v>0</v>
      </c>
      <c r="BA5519">
        <v>0</v>
      </c>
      <c r="BB5519" t="s">
        <v>6168</v>
      </c>
      <c r="BC5519">
        <v>0</v>
      </c>
      <c r="BD5519">
        <v>0</v>
      </c>
      <c r="BE5519" t="s">
        <v>6169</v>
      </c>
      <c r="BF5519" t="s">
        <v>6170</v>
      </c>
      <c r="BG5519">
        <v>1</v>
      </c>
      <c r="BH5519" t="s">
        <v>6179</v>
      </c>
      <c r="BI5519">
        <v>37</v>
      </c>
      <c r="BJ5519" t="s">
        <v>6172</v>
      </c>
      <c r="BK5519">
        <v>1</v>
      </c>
      <c r="BL5519">
        <v>76</v>
      </c>
      <c r="BM5519" s="3">
        <f t="shared" si="782"/>
        <v>0.90789473684210531</v>
      </c>
    </row>
    <row r="5520" spans="1:65">
      <c r="A5520" t="s">
        <v>5662</v>
      </c>
      <c r="B5520" s="2">
        <v>45993</v>
      </c>
      <c r="C5520" t="s">
        <v>4641</v>
      </c>
      <c r="D5520" t="s">
        <v>5644</v>
      </c>
      <c r="E5520">
        <v>12</v>
      </c>
      <c r="F5520" t="s">
        <v>78</v>
      </c>
      <c r="G5520" t="s">
        <v>62</v>
      </c>
      <c r="H5520" t="s">
        <v>153</v>
      </c>
      <c r="I5520" t="s">
        <v>52</v>
      </c>
      <c r="J5520" t="s">
        <v>81</v>
      </c>
      <c r="K5520" t="s">
        <v>75</v>
      </c>
      <c r="L5520" t="s">
        <v>92</v>
      </c>
      <c r="M5520" t="s">
        <v>56</v>
      </c>
      <c r="N5520" t="s">
        <v>69</v>
      </c>
      <c r="O5520" t="s">
        <v>120</v>
      </c>
      <c r="P5520">
        <v>27</v>
      </c>
      <c r="Q5520">
        <v>40</v>
      </c>
      <c r="R5520">
        <v>40</v>
      </c>
      <c r="S5520">
        <v>1</v>
      </c>
      <c r="T5520">
        <f t="shared" si="774"/>
        <v>39</v>
      </c>
      <c r="U5520">
        <v>22</v>
      </c>
      <c r="V5520">
        <f t="shared" si="775"/>
        <v>17</v>
      </c>
      <c r="W5520" s="3">
        <f t="shared" si="776"/>
        <v>2.5000000000000001E-2</v>
      </c>
      <c r="X5520">
        <v>36</v>
      </c>
      <c r="Y5520" s="4">
        <v>3.4</v>
      </c>
      <c r="Z5520" s="4">
        <v>1.9</v>
      </c>
      <c r="AA5520" s="5">
        <v>77480.87</v>
      </c>
      <c r="AB5520" s="5">
        <f t="shared" si="777"/>
        <v>1704579.14</v>
      </c>
      <c r="AC5520" s="5">
        <v>53533.01</v>
      </c>
      <c r="AD5520" s="5">
        <f t="shared" si="778"/>
        <v>2141320.4</v>
      </c>
      <c r="AE5520" s="5">
        <v>129646.63</v>
      </c>
      <c r="AF5520" s="5">
        <v>36626</v>
      </c>
      <c r="AG5520" s="5">
        <v>10933.77</v>
      </c>
      <c r="AH5520" s="5">
        <v>2755</v>
      </c>
      <c r="AI5520" s="5">
        <v>6800</v>
      </c>
      <c r="AJ5520">
        <v>0</v>
      </c>
      <c r="AK5520" s="5">
        <v>0</v>
      </c>
      <c r="AL5520" s="5">
        <v>25203.99</v>
      </c>
      <c r="AM5520" s="5">
        <v>15784.98</v>
      </c>
      <c r="AN5520">
        <v>4</v>
      </c>
      <c r="AO5520">
        <v>5</v>
      </c>
      <c r="AP5520" t="str">
        <f t="shared" si="779"/>
        <v>No</v>
      </c>
      <c r="AQ5520">
        <v>1</v>
      </c>
      <c r="AR5520" s="5">
        <f t="shared" si="780"/>
        <v>2369070.77</v>
      </c>
      <c r="AS5520" s="5">
        <f t="shared" si="781"/>
        <v>-664491.63</v>
      </c>
      <c r="AT5520" t="s">
        <v>59</v>
      </c>
      <c r="AU5520" t="s">
        <v>6164</v>
      </c>
      <c r="AV5520" t="s">
        <v>6165</v>
      </c>
      <c r="AW5520" t="s">
        <v>6166</v>
      </c>
      <c r="AX5520" t="s">
        <v>6184</v>
      </c>
      <c r="AY5520">
        <v>36</v>
      </c>
      <c r="AZ5520">
        <v>6</v>
      </c>
      <c r="BA5520">
        <v>74</v>
      </c>
      <c r="BB5520" t="s">
        <v>6220</v>
      </c>
      <c r="BC5520">
        <v>1</v>
      </c>
      <c r="BD5520">
        <v>0</v>
      </c>
      <c r="BE5520" t="s">
        <v>6178</v>
      </c>
      <c r="BF5520" t="s">
        <v>6170</v>
      </c>
      <c r="BG5520">
        <v>1</v>
      </c>
      <c r="BH5520" t="s">
        <v>6179</v>
      </c>
      <c r="BI5520">
        <v>57</v>
      </c>
      <c r="BJ5520" t="s">
        <v>6187</v>
      </c>
      <c r="BK5520">
        <v>0</v>
      </c>
      <c r="BL5520">
        <v>46</v>
      </c>
      <c r="BM5520" s="3">
        <f t="shared" si="782"/>
        <v>0.86956521739130432</v>
      </c>
    </row>
    <row r="5521" spans="1:65">
      <c r="A5521" t="s">
        <v>5663</v>
      </c>
      <c r="B5521" s="2">
        <v>45993</v>
      </c>
      <c r="C5521" t="s">
        <v>4641</v>
      </c>
      <c r="D5521" t="s">
        <v>5644</v>
      </c>
      <c r="E5521">
        <v>12</v>
      </c>
      <c r="F5521" t="s">
        <v>72</v>
      </c>
      <c r="G5521" t="s">
        <v>62</v>
      </c>
      <c r="H5521" t="s">
        <v>175</v>
      </c>
      <c r="I5521" t="s">
        <v>74</v>
      </c>
      <c r="J5521" t="s">
        <v>65</v>
      </c>
      <c r="K5521" t="s">
        <v>75</v>
      </c>
      <c r="L5521" t="s">
        <v>92</v>
      </c>
      <c r="M5521" t="s">
        <v>56</v>
      </c>
      <c r="N5521" t="s">
        <v>94</v>
      </c>
      <c r="O5521" t="s">
        <v>70</v>
      </c>
      <c r="P5521">
        <v>46</v>
      </c>
      <c r="Q5521">
        <v>46</v>
      </c>
      <c r="R5521">
        <v>46</v>
      </c>
      <c r="S5521">
        <v>1</v>
      </c>
      <c r="T5521">
        <f t="shared" si="774"/>
        <v>45</v>
      </c>
      <c r="U5521">
        <v>44</v>
      </c>
      <c r="V5521">
        <f t="shared" si="775"/>
        <v>1</v>
      </c>
      <c r="W5521" s="3">
        <f t="shared" si="776"/>
        <v>2.1739130434782608E-2</v>
      </c>
      <c r="X5521">
        <v>17</v>
      </c>
      <c r="Y5521" s="4">
        <v>3.4</v>
      </c>
      <c r="Z5521" s="4">
        <v>1</v>
      </c>
      <c r="AA5521" s="5">
        <v>51473.37</v>
      </c>
      <c r="AB5521" s="5">
        <f t="shared" si="777"/>
        <v>2264828.2799999998</v>
      </c>
      <c r="AC5521" s="5">
        <v>35438.85</v>
      </c>
      <c r="AD5521" s="5">
        <f t="shared" si="778"/>
        <v>1630187.1</v>
      </c>
      <c r="AE5521" s="5">
        <v>102333.51</v>
      </c>
      <c r="AF5521" s="5">
        <v>28640.76</v>
      </c>
      <c r="AG5521" s="5">
        <v>8080.08</v>
      </c>
      <c r="AH5521" s="5">
        <v>1450</v>
      </c>
      <c r="AI5521" s="5">
        <v>4600</v>
      </c>
      <c r="AJ5521">
        <v>0</v>
      </c>
      <c r="AK5521" s="5">
        <v>0</v>
      </c>
      <c r="AL5521" s="5">
        <v>998.24</v>
      </c>
      <c r="AM5521" s="5">
        <v>31077.69</v>
      </c>
      <c r="AN5521">
        <v>4</v>
      </c>
      <c r="AO5521">
        <v>5</v>
      </c>
      <c r="AP5521" t="str">
        <f t="shared" si="779"/>
        <v>No</v>
      </c>
      <c r="AQ5521">
        <v>2</v>
      </c>
      <c r="AR5521" s="5">
        <f t="shared" si="780"/>
        <v>1807367.38</v>
      </c>
      <c r="AS5521" s="5">
        <f t="shared" si="781"/>
        <v>457460.9</v>
      </c>
      <c r="AT5521" t="s">
        <v>59</v>
      </c>
      <c r="AU5521" t="s">
        <v>6164</v>
      </c>
      <c r="AV5521" t="s">
        <v>6165</v>
      </c>
      <c r="AW5521" t="s">
        <v>6166</v>
      </c>
      <c r="AX5521" t="s">
        <v>6184</v>
      </c>
      <c r="AY5521">
        <v>46</v>
      </c>
      <c r="AZ5521">
        <v>0</v>
      </c>
      <c r="BA5521">
        <v>10</v>
      </c>
      <c r="BB5521" t="s">
        <v>6191</v>
      </c>
      <c r="BC5521">
        <v>0</v>
      </c>
      <c r="BD5521">
        <v>1</v>
      </c>
      <c r="BE5521" t="s">
        <v>6188</v>
      </c>
      <c r="BF5521" t="s">
        <v>6170</v>
      </c>
      <c r="BG5521">
        <v>0</v>
      </c>
      <c r="BH5521" t="s">
        <v>6171</v>
      </c>
      <c r="BI5521">
        <v>15</v>
      </c>
      <c r="BJ5521" t="s">
        <v>6172</v>
      </c>
      <c r="BK5521">
        <v>0</v>
      </c>
      <c r="BL5521">
        <v>62</v>
      </c>
      <c r="BM5521" s="3">
        <f t="shared" si="782"/>
        <v>0.74193548387096775</v>
      </c>
    </row>
    <row r="5522" spans="1:65">
      <c r="A5522" t="s">
        <v>5664</v>
      </c>
      <c r="B5522" s="2">
        <v>45993</v>
      </c>
      <c r="C5522" t="s">
        <v>4641</v>
      </c>
      <c r="D5522" t="s">
        <v>5644</v>
      </c>
      <c r="E5522">
        <v>12</v>
      </c>
      <c r="F5522" t="s">
        <v>78</v>
      </c>
      <c r="G5522" t="s">
        <v>50</v>
      </c>
      <c r="H5522" t="s">
        <v>173</v>
      </c>
      <c r="I5522" t="s">
        <v>74</v>
      </c>
      <c r="J5522" t="s">
        <v>81</v>
      </c>
      <c r="K5522" t="s">
        <v>75</v>
      </c>
      <c r="L5522" t="s">
        <v>67</v>
      </c>
      <c r="M5522" t="s">
        <v>56</v>
      </c>
      <c r="N5522" t="s">
        <v>94</v>
      </c>
      <c r="O5522" t="s">
        <v>70</v>
      </c>
      <c r="P5522">
        <v>27</v>
      </c>
      <c r="Q5522">
        <v>40</v>
      </c>
      <c r="R5522">
        <v>40</v>
      </c>
      <c r="S5522">
        <v>1</v>
      </c>
      <c r="T5522">
        <f t="shared" si="774"/>
        <v>39</v>
      </c>
      <c r="U5522">
        <v>21</v>
      </c>
      <c r="V5522">
        <f t="shared" si="775"/>
        <v>18</v>
      </c>
      <c r="W5522" s="3">
        <f t="shared" si="776"/>
        <v>2.5000000000000001E-2</v>
      </c>
      <c r="X5522">
        <v>34</v>
      </c>
      <c r="Y5522" s="4">
        <v>5.5</v>
      </c>
      <c r="Z5522" s="4">
        <v>1.6</v>
      </c>
      <c r="AA5522" s="5">
        <v>78736.070000000007</v>
      </c>
      <c r="AB5522" s="5">
        <f t="shared" si="777"/>
        <v>1653457.47</v>
      </c>
      <c r="AC5522" s="5">
        <v>51539.7</v>
      </c>
      <c r="AD5522" s="5">
        <f t="shared" si="778"/>
        <v>2061588</v>
      </c>
      <c r="AE5522" s="5">
        <v>120023.32</v>
      </c>
      <c r="AF5522" s="5">
        <v>37525.449999999997</v>
      </c>
      <c r="AG5522" s="5">
        <v>9392.5499999999993</v>
      </c>
      <c r="AH5522" s="5">
        <v>2320</v>
      </c>
      <c r="AI5522" s="5">
        <v>6800</v>
      </c>
      <c r="AJ5522">
        <v>0</v>
      </c>
      <c r="AK5522" s="5">
        <v>0</v>
      </c>
      <c r="AL5522" s="5">
        <v>25964.36</v>
      </c>
      <c r="AM5522" s="5">
        <v>13238.51</v>
      </c>
      <c r="AN5522">
        <v>4</v>
      </c>
      <c r="AO5522">
        <v>3</v>
      </c>
      <c r="AP5522" t="str">
        <f t="shared" si="779"/>
        <v>Yes</v>
      </c>
      <c r="AQ5522">
        <v>1</v>
      </c>
      <c r="AR5522" s="5">
        <f t="shared" si="780"/>
        <v>2276852.19</v>
      </c>
      <c r="AS5522" s="5">
        <f t="shared" si="781"/>
        <v>-623394.72</v>
      </c>
      <c r="AT5522" t="s">
        <v>59</v>
      </c>
      <c r="AU5522" t="s">
        <v>6164</v>
      </c>
      <c r="AV5522" t="s">
        <v>6165</v>
      </c>
      <c r="AW5522" t="s">
        <v>6166</v>
      </c>
      <c r="AX5522" t="s">
        <v>6184</v>
      </c>
      <c r="AY5522">
        <v>34</v>
      </c>
      <c r="AZ5522">
        <v>5</v>
      </c>
      <c r="BA5522">
        <v>66</v>
      </c>
      <c r="BB5522" t="s">
        <v>6180</v>
      </c>
      <c r="BC5522">
        <v>0</v>
      </c>
      <c r="BD5522">
        <v>0</v>
      </c>
      <c r="BE5522" t="s">
        <v>6169</v>
      </c>
      <c r="BF5522" t="s">
        <v>6170</v>
      </c>
      <c r="BG5522">
        <v>4</v>
      </c>
      <c r="BH5522" t="s">
        <v>6209</v>
      </c>
      <c r="BI5522">
        <v>91</v>
      </c>
      <c r="BJ5522" t="s">
        <v>6193</v>
      </c>
      <c r="BK5522">
        <v>0</v>
      </c>
      <c r="BL5522">
        <v>52</v>
      </c>
      <c r="BM5522" s="3">
        <f t="shared" si="782"/>
        <v>0.76923076923076927</v>
      </c>
    </row>
    <row r="5523" spans="1:65">
      <c r="A5523" t="s">
        <v>5665</v>
      </c>
      <c r="B5523" s="2">
        <v>45993</v>
      </c>
      <c r="C5523" t="s">
        <v>4641</v>
      </c>
      <c r="D5523" t="s">
        <v>5644</v>
      </c>
      <c r="E5523">
        <v>12</v>
      </c>
      <c r="F5523" t="s">
        <v>78</v>
      </c>
      <c r="G5523" t="s">
        <v>62</v>
      </c>
      <c r="H5523" t="s">
        <v>190</v>
      </c>
      <c r="I5523" t="s">
        <v>64</v>
      </c>
      <c r="J5523" t="s">
        <v>65</v>
      </c>
      <c r="K5523" t="s">
        <v>75</v>
      </c>
      <c r="L5523" t="s">
        <v>67</v>
      </c>
      <c r="M5523" t="s">
        <v>56</v>
      </c>
      <c r="N5523" t="s">
        <v>57</v>
      </c>
      <c r="O5523" t="s">
        <v>82</v>
      </c>
      <c r="P5523">
        <v>46</v>
      </c>
      <c r="Q5523">
        <v>46</v>
      </c>
      <c r="R5523">
        <v>46</v>
      </c>
      <c r="S5523">
        <v>1</v>
      </c>
      <c r="T5523">
        <f t="shared" si="774"/>
        <v>45</v>
      </c>
      <c r="U5523">
        <v>45</v>
      </c>
      <c r="V5523">
        <f t="shared" si="775"/>
        <v>0</v>
      </c>
      <c r="W5523" s="3">
        <f t="shared" si="776"/>
        <v>2.1739130434782608E-2</v>
      </c>
      <c r="X5523">
        <v>20</v>
      </c>
      <c r="Y5523" s="4">
        <v>0</v>
      </c>
      <c r="Z5523" s="4">
        <v>1.1000000000000001</v>
      </c>
      <c r="AA5523" s="5">
        <v>52224.9</v>
      </c>
      <c r="AB5523" s="5">
        <f t="shared" si="777"/>
        <v>2350120.5</v>
      </c>
      <c r="AC5523" s="5">
        <v>34040.980000000003</v>
      </c>
      <c r="AD5523" s="5">
        <f t="shared" si="778"/>
        <v>1565885.08</v>
      </c>
      <c r="AE5523" s="5">
        <v>100463.2</v>
      </c>
      <c r="AF5523" s="5">
        <v>30108.37</v>
      </c>
      <c r="AG5523" s="5">
        <v>9162.09</v>
      </c>
      <c r="AH5523" s="5">
        <v>1595</v>
      </c>
      <c r="AI5523" s="5">
        <v>4600</v>
      </c>
      <c r="AJ5523">
        <v>0</v>
      </c>
      <c r="AK5523" s="5">
        <v>0</v>
      </c>
      <c r="AL5523" s="5">
        <v>0</v>
      </c>
      <c r="AM5523" s="5">
        <v>37994.51</v>
      </c>
      <c r="AN5523">
        <v>4</v>
      </c>
      <c r="AO5523">
        <v>8</v>
      </c>
      <c r="AP5523" t="str">
        <f t="shared" si="779"/>
        <v>No</v>
      </c>
      <c r="AQ5523">
        <v>3</v>
      </c>
      <c r="AR5523" s="5">
        <f t="shared" si="780"/>
        <v>1749808.25</v>
      </c>
      <c r="AS5523" s="5">
        <f t="shared" si="781"/>
        <v>600312.25</v>
      </c>
      <c r="AT5523" t="s">
        <v>59</v>
      </c>
      <c r="AU5523" t="s">
        <v>6164</v>
      </c>
      <c r="AV5523" t="s">
        <v>6165</v>
      </c>
      <c r="AW5523" t="s">
        <v>6166</v>
      </c>
      <c r="AX5523" t="s">
        <v>6184</v>
      </c>
      <c r="AY5523">
        <v>47</v>
      </c>
      <c r="AZ5523">
        <v>0</v>
      </c>
      <c r="BA5523">
        <v>0</v>
      </c>
      <c r="BB5523" t="s">
        <v>6168</v>
      </c>
      <c r="BC5523">
        <v>1</v>
      </c>
      <c r="BD5523">
        <v>3</v>
      </c>
      <c r="BE5523" t="s">
        <v>6219</v>
      </c>
      <c r="BF5523" t="s">
        <v>6170</v>
      </c>
      <c r="BG5523">
        <v>1</v>
      </c>
      <c r="BH5523" t="s">
        <v>6186</v>
      </c>
      <c r="BI5523">
        <v>34</v>
      </c>
      <c r="BJ5523" t="s">
        <v>6172</v>
      </c>
      <c r="BK5523">
        <v>1</v>
      </c>
      <c r="BL5523">
        <v>65</v>
      </c>
      <c r="BM5523" s="3">
        <f t="shared" si="782"/>
        <v>0.70769230769230773</v>
      </c>
    </row>
    <row r="5524" spans="1:65">
      <c r="A5524" t="s">
        <v>5666</v>
      </c>
      <c r="B5524" s="2">
        <v>45993</v>
      </c>
      <c r="C5524" t="s">
        <v>4641</v>
      </c>
      <c r="D5524" t="s">
        <v>5644</v>
      </c>
      <c r="E5524">
        <v>12</v>
      </c>
      <c r="F5524" t="s">
        <v>61</v>
      </c>
      <c r="G5524" t="s">
        <v>50</v>
      </c>
      <c r="H5524" t="s">
        <v>127</v>
      </c>
      <c r="I5524" t="s">
        <v>52</v>
      </c>
      <c r="J5524" t="s">
        <v>81</v>
      </c>
      <c r="K5524" t="s">
        <v>54</v>
      </c>
      <c r="L5524" t="s">
        <v>87</v>
      </c>
      <c r="M5524" t="s">
        <v>68</v>
      </c>
      <c r="N5524" t="s">
        <v>69</v>
      </c>
      <c r="O5524" t="s">
        <v>70</v>
      </c>
      <c r="P5524">
        <v>32</v>
      </c>
      <c r="Q5524">
        <v>34</v>
      </c>
      <c r="R5524">
        <v>34</v>
      </c>
      <c r="S5524">
        <v>1</v>
      </c>
      <c r="T5524">
        <f t="shared" si="774"/>
        <v>33</v>
      </c>
      <c r="U5524">
        <v>31</v>
      </c>
      <c r="V5524">
        <f t="shared" si="775"/>
        <v>2</v>
      </c>
      <c r="W5524" s="3">
        <f t="shared" si="776"/>
        <v>2.9411764705882353E-2</v>
      </c>
      <c r="X5524">
        <v>40</v>
      </c>
      <c r="Y5524" s="4">
        <v>4.7</v>
      </c>
      <c r="Z5524" s="4">
        <v>1.8</v>
      </c>
      <c r="AA5524" s="5">
        <v>83710.89</v>
      </c>
      <c r="AB5524" s="5">
        <f t="shared" si="777"/>
        <v>2595037.59</v>
      </c>
      <c r="AC5524" s="5">
        <v>51981.78</v>
      </c>
      <c r="AD5524" s="5">
        <f t="shared" si="778"/>
        <v>1767380.52</v>
      </c>
      <c r="AE5524" s="5">
        <v>110317.8</v>
      </c>
      <c r="AF5524" s="5">
        <v>30654.63</v>
      </c>
      <c r="AG5524" s="5">
        <v>10294.41</v>
      </c>
      <c r="AH5524" s="5">
        <v>2610</v>
      </c>
      <c r="AI5524" s="5">
        <v>6800</v>
      </c>
      <c r="AJ5524">
        <v>0</v>
      </c>
      <c r="AK5524" s="5">
        <v>0</v>
      </c>
      <c r="AL5524" s="5">
        <v>3091.29</v>
      </c>
      <c r="AM5524" s="5">
        <v>21556.18</v>
      </c>
      <c r="AN5524">
        <v>4</v>
      </c>
      <c r="AO5524">
        <v>3</v>
      </c>
      <c r="AP5524" t="str">
        <f t="shared" si="779"/>
        <v>Yes</v>
      </c>
      <c r="AQ5524">
        <v>1</v>
      </c>
      <c r="AR5524" s="5">
        <f t="shared" si="780"/>
        <v>1952704.83</v>
      </c>
      <c r="AS5524" s="5">
        <f t="shared" si="781"/>
        <v>642332.76</v>
      </c>
      <c r="AT5524" t="s">
        <v>116</v>
      </c>
      <c r="AU5524" t="s">
        <v>6164</v>
      </c>
      <c r="AV5524" t="s">
        <v>6165</v>
      </c>
      <c r="AW5524" t="s">
        <v>6166</v>
      </c>
      <c r="AX5524" t="s">
        <v>6184</v>
      </c>
      <c r="AY5524">
        <v>39</v>
      </c>
      <c r="AZ5524">
        <v>4</v>
      </c>
      <c r="BA5524">
        <v>17</v>
      </c>
      <c r="BB5524" t="s">
        <v>6185</v>
      </c>
      <c r="BC5524">
        <v>0</v>
      </c>
      <c r="BD5524">
        <v>0</v>
      </c>
      <c r="BE5524" t="s">
        <v>6169</v>
      </c>
      <c r="BF5524" t="s">
        <v>6170</v>
      </c>
      <c r="BG5524">
        <v>1</v>
      </c>
      <c r="BH5524" t="s">
        <v>6179</v>
      </c>
      <c r="BI5524">
        <v>36</v>
      </c>
      <c r="BJ5524" t="s">
        <v>6172</v>
      </c>
      <c r="BK5524">
        <v>0</v>
      </c>
      <c r="BL5524">
        <v>48</v>
      </c>
      <c r="BM5524" s="3">
        <f t="shared" si="782"/>
        <v>0.70833333333333337</v>
      </c>
    </row>
    <row r="5525" spans="1:65">
      <c r="A5525" t="s">
        <v>5667</v>
      </c>
      <c r="B5525" s="2">
        <v>45993</v>
      </c>
      <c r="C5525" t="s">
        <v>4641</v>
      </c>
      <c r="D5525" t="s">
        <v>5644</v>
      </c>
      <c r="E5525">
        <v>12</v>
      </c>
      <c r="F5525" t="s">
        <v>61</v>
      </c>
      <c r="G5525" t="s">
        <v>79</v>
      </c>
      <c r="H5525" t="s">
        <v>98</v>
      </c>
      <c r="I5525" t="s">
        <v>64</v>
      </c>
      <c r="J5525" t="s">
        <v>81</v>
      </c>
      <c r="K5525" t="s">
        <v>54</v>
      </c>
      <c r="L5525" t="s">
        <v>55</v>
      </c>
      <c r="M5525" t="s">
        <v>68</v>
      </c>
      <c r="N5525" t="s">
        <v>69</v>
      </c>
      <c r="O5525" t="s">
        <v>120</v>
      </c>
      <c r="P5525">
        <v>39</v>
      </c>
      <c r="Q5525">
        <v>42</v>
      </c>
      <c r="R5525">
        <v>41</v>
      </c>
      <c r="S5525">
        <v>1</v>
      </c>
      <c r="T5525">
        <f t="shared" si="774"/>
        <v>40</v>
      </c>
      <c r="U5525">
        <v>37</v>
      </c>
      <c r="V5525">
        <f t="shared" si="775"/>
        <v>3</v>
      </c>
      <c r="W5525" s="3">
        <f t="shared" si="776"/>
        <v>2.4390243902439025E-2</v>
      </c>
      <c r="X5525">
        <v>29</v>
      </c>
      <c r="Y5525" s="4">
        <v>4.0999999999999996</v>
      </c>
      <c r="Z5525" s="4">
        <v>1.3</v>
      </c>
      <c r="AA5525" s="5">
        <v>85134.57</v>
      </c>
      <c r="AB5525" s="5">
        <f t="shared" si="777"/>
        <v>3149979.09</v>
      </c>
      <c r="AC5525" s="5">
        <v>50762.64</v>
      </c>
      <c r="AD5525" s="5">
        <f t="shared" si="778"/>
        <v>2081268.24</v>
      </c>
      <c r="AE5525" s="5">
        <v>119957.22</v>
      </c>
      <c r="AF5525" s="5">
        <v>34999.74</v>
      </c>
      <c r="AG5525" s="5">
        <v>9866.49</v>
      </c>
      <c r="AH5525" s="5">
        <v>1885</v>
      </c>
      <c r="AI5525" s="5">
        <v>6800</v>
      </c>
      <c r="AJ5525">
        <v>0</v>
      </c>
      <c r="AK5525" s="5">
        <v>0</v>
      </c>
      <c r="AL5525" s="5">
        <v>4481.92</v>
      </c>
      <c r="AM5525" s="5">
        <v>24779.54</v>
      </c>
      <c r="AN5525">
        <v>4</v>
      </c>
      <c r="AO5525">
        <v>4</v>
      </c>
      <c r="AP5525" t="str">
        <f t="shared" si="779"/>
        <v>Yes</v>
      </c>
      <c r="AQ5525">
        <v>1</v>
      </c>
      <c r="AR5525" s="5">
        <f t="shared" si="780"/>
        <v>2284038.15</v>
      </c>
      <c r="AS5525" s="5">
        <f t="shared" si="781"/>
        <v>865940.94</v>
      </c>
      <c r="AT5525" t="s">
        <v>59</v>
      </c>
      <c r="AU5525" t="s">
        <v>6164</v>
      </c>
      <c r="AV5525" t="s">
        <v>6165</v>
      </c>
      <c r="AW5525" t="s">
        <v>6166</v>
      </c>
      <c r="AX5525" t="s">
        <v>6167</v>
      </c>
      <c r="AY5525">
        <v>42</v>
      </c>
      <c r="AZ5525">
        <v>0</v>
      </c>
      <c r="BA5525">
        <v>26</v>
      </c>
      <c r="BB5525" t="s">
        <v>6180</v>
      </c>
      <c r="BC5525">
        <v>0</v>
      </c>
      <c r="BD5525">
        <v>0</v>
      </c>
      <c r="BE5525" t="s">
        <v>6169</v>
      </c>
      <c r="BF5525" t="s">
        <v>6170</v>
      </c>
      <c r="BG5525">
        <v>0</v>
      </c>
      <c r="BH5525" t="s">
        <v>6171</v>
      </c>
      <c r="BI5525">
        <v>53</v>
      </c>
      <c r="BJ5525" t="s">
        <v>6187</v>
      </c>
      <c r="BK5525">
        <v>0</v>
      </c>
      <c r="BL5525">
        <v>47</v>
      </c>
      <c r="BM5525" s="3">
        <f t="shared" si="782"/>
        <v>0.87234042553191493</v>
      </c>
    </row>
    <row r="5526" spans="1:65">
      <c r="A5526" t="s">
        <v>5668</v>
      </c>
      <c r="B5526" s="2">
        <v>45993</v>
      </c>
      <c r="C5526" t="s">
        <v>4641</v>
      </c>
      <c r="D5526" t="s">
        <v>5644</v>
      </c>
      <c r="E5526">
        <v>12</v>
      </c>
      <c r="F5526" t="s">
        <v>72</v>
      </c>
      <c r="G5526" t="s">
        <v>62</v>
      </c>
      <c r="H5526" t="s">
        <v>175</v>
      </c>
      <c r="I5526" t="s">
        <v>52</v>
      </c>
      <c r="J5526" t="s">
        <v>65</v>
      </c>
      <c r="K5526" t="s">
        <v>75</v>
      </c>
      <c r="L5526" t="s">
        <v>55</v>
      </c>
      <c r="M5526" t="s">
        <v>56</v>
      </c>
      <c r="N5526" t="s">
        <v>109</v>
      </c>
      <c r="O5526" t="s">
        <v>82</v>
      </c>
      <c r="P5526">
        <v>55</v>
      </c>
      <c r="Q5526">
        <v>57</v>
      </c>
      <c r="R5526">
        <v>56</v>
      </c>
      <c r="S5526">
        <v>1</v>
      </c>
      <c r="T5526">
        <f t="shared" si="774"/>
        <v>55</v>
      </c>
      <c r="U5526">
        <v>54</v>
      </c>
      <c r="V5526">
        <f t="shared" si="775"/>
        <v>1</v>
      </c>
      <c r="W5526" s="3">
        <f t="shared" si="776"/>
        <v>1.7857142857142856E-2</v>
      </c>
      <c r="X5526">
        <v>32</v>
      </c>
      <c r="Y5526" s="4">
        <v>7.3</v>
      </c>
      <c r="Z5526" s="4">
        <v>1.5</v>
      </c>
      <c r="AA5526" s="5">
        <v>51605.27</v>
      </c>
      <c r="AB5526" s="5">
        <f t="shared" si="777"/>
        <v>2786684.58</v>
      </c>
      <c r="AC5526" s="5">
        <v>34735.06</v>
      </c>
      <c r="AD5526" s="5">
        <f t="shared" si="778"/>
        <v>1945163.36</v>
      </c>
      <c r="AE5526" s="5">
        <v>131054.65</v>
      </c>
      <c r="AF5526" s="5">
        <v>35550.339999999997</v>
      </c>
      <c r="AG5526" s="5">
        <v>9600.26</v>
      </c>
      <c r="AH5526" s="5">
        <v>2175</v>
      </c>
      <c r="AI5526" s="5">
        <v>4600</v>
      </c>
      <c r="AJ5526">
        <v>0</v>
      </c>
      <c r="AK5526" s="5">
        <v>0</v>
      </c>
      <c r="AL5526" s="5">
        <v>945.98</v>
      </c>
      <c r="AM5526" s="5">
        <v>88071.95</v>
      </c>
      <c r="AN5526">
        <v>8</v>
      </c>
      <c r="AO5526">
        <v>10</v>
      </c>
      <c r="AP5526" t="str">
        <f t="shared" si="779"/>
        <v>No</v>
      </c>
      <c r="AQ5526">
        <v>2</v>
      </c>
      <c r="AR5526" s="5">
        <f t="shared" si="780"/>
        <v>2217161.54</v>
      </c>
      <c r="AS5526" s="5">
        <f t="shared" si="781"/>
        <v>569523.04</v>
      </c>
      <c r="AT5526" t="s">
        <v>59</v>
      </c>
      <c r="AU5526" t="s">
        <v>6164</v>
      </c>
      <c r="AV5526" t="s">
        <v>6165</v>
      </c>
      <c r="AW5526" t="s">
        <v>6166</v>
      </c>
      <c r="AX5526" t="s">
        <v>6167</v>
      </c>
      <c r="AY5526">
        <v>56</v>
      </c>
      <c r="AZ5526">
        <v>0</v>
      </c>
      <c r="BA5526">
        <v>15</v>
      </c>
      <c r="BB5526" t="s">
        <v>6191</v>
      </c>
      <c r="BC5526">
        <v>0</v>
      </c>
      <c r="BD5526">
        <v>2</v>
      </c>
      <c r="BE5526" t="s">
        <v>6188</v>
      </c>
      <c r="BF5526" t="s">
        <v>6170</v>
      </c>
      <c r="BG5526">
        <v>0</v>
      </c>
      <c r="BH5526" t="s">
        <v>6171</v>
      </c>
      <c r="BI5526">
        <v>55</v>
      </c>
      <c r="BJ5526" t="s">
        <v>6187</v>
      </c>
      <c r="BK5526">
        <v>0</v>
      </c>
      <c r="BL5526">
        <v>61</v>
      </c>
      <c r="BM5526" s="3">
        <f t="shared" si="782"/>
        <v>0.91803278688524592</v>
      </c>
    </row>
    <row r="5527" spans="1:65">
      <c r="A5527" t="s">
        <v>5669</v>
      </c>
      <c r="B5527" s="2">
        <v>45993</v>
      </c>
      <c r="C5527" t="s">
        <v>4641</v>
      </c>
      <c r="D5527" t="s">
        <v>5644</v>
      </c>
      <c r="E5527">
        <v>12</v>
      </c>
      <c r="F5527" t="s">
        <v>61</v>
      </c>
      <c r="G5527" t="s">
        <v>79</v>
      </c>
      <c r="H5527" t="s">
        <v>98</v>
      </c>
      <c r="I5527" t="s">
        <v>64</v>
      </c>
      <c r="J5527" t="s">
        <v>53</v>
      </c>
      <c r="K5527" t="s">
        <v>66</v>
      </c>
      <c r="L5527" t="s">
        <v>92</v>
      </c>
      <c r="M5527" t="s">
        <v>56</v>
      </c>
      <c r="N5527" t="s">
        <v>57</v>
      </c>
      <c r="O5527" t="s">
        <v>82</v>
      </c>
      <c r="P5527">
        <v>71</v>
      </c>
      <c r="Q5527">
        <v>74</v>
      </c>
      <c r="R5527">
        <v>73</v>
      </c>
      <c r="S5527">
        <v>1</v>
      </c>
      <c r="T5527">
        <f t="shared" si="774"/>
        <v>72</v>
      </c>
      <c r="U5527">
        <v>70</v>
      </c>
      <c r="V5527">
        <f t="shared" si="775"/>
        <v>2</v>
      </c>
      <c r="W5527" s="3">
        <f t="shared" si="776"/>
        <v>1.3698630136986301E-2</v>
      </c>
      <c r="X5527">
        <v>11</v>
      </c>
      <c r="Y5527" s="4">
        <v>4.3</v>
      </c>
      <c r="Z5527" s="4">
        <v>1</v>
      </c>
      <c r="AA5527" s="5">
        <v>34189.279999999999</v>
      </c>
      <c r="AB5527" s="5">
        <f t="shared" si="777"/>
        <v>2393249.6</v>
      </c>
      <c r="AC5527" s="5">
        <v>23812.77</v>
      </c>
      <c r="AD5527" s="5">
        <f t="shared" si="778"/>
        <v>1738332.21</v>
      </c>
      <c r="AE5527" s="5">
        <v>121307.14</v>
      </c>
      <c r="AF5527" s="5">
        <v>31576.61</v>
      </c>
      <c r="AG5527" s="5">
        <v>7784.59</v>
      </c>
      <c r="AH5527" s="5">
        <v>1450</v>
      </c>
      <c r="AI5527" s="5">
        <v>3200</v>
      </c>
      <c r="AJ5527">
        <v>0</v>
      </c>
      <c r="AK5527" s="5">
        <v>0</v>
      </c>
      <c r="AL5527" s="5">
        <v>1352.06</v>
      </c>
      <c r="AM5527" s="5">
        <v>51951.37</v>
      </c>
      <c r="AN5527">
        <v>4</v>
      </c>
      <c r="AO5527">
        <v>6</v>
      </c>
      <c r="AP5527" t="str">
        <f t="shared" si="779"/>
        <v>No</v>
      </c>
      <c r="AQ5527">
        <v>2</v>
      </c>
      <c r="AR5527" s="5">
        <f t="shared" si="780"/>
        <v>1956953.98</v>
      </c>
      <c r="AS5527" s="5">
        <f t="shared" si="781"/>
        <v>436295.62</v>
      </c>
      <c r="AT5527" t="s">
        <v>59</v>
      </c>
      <c r="AU5527" t="s">
        <v>6164</v>
      </c>
      <c r="AV5527" t="s">
        <v>6165</v>
      </c>
      <c r="AW5527" t="s">
        <v>6166</v>
      </c>
      <c r="AX5527" t="s">
        <v>6167</v>
      </c>
      <c r="AY5527">
        <v>72</v>
      </c>
      <c r="AZ5527">
        <v>0</v>
      </c>
      <c r="BA5527">
        <v>14</v>
      </c>
      <c r="BB5527" t="s">
        <v>6180</v>
      </c>
      <c r="BC5527">
        <v>0</v>
      </c>
      <c r="BD5527">
        <v>2</v>
      </c>
      <c r="BE5527" t="s">
        <v>6219</v>
      </c>
      <c r="BF5527" t="s">
        <v>6170</v>
      </c>
      <c r="BG5527">
        <v>0</v>
      </c>
      <c r="BH5527" t="s">
        <v>6171</v>
      </c>
      <c r="BI5527">
        <v>38</v>
      </c>
      <c r="BJ5527" t="s">
        <v>6172</v>
      </c>
      <c r="BK5527">
        <v>0</v>
      </c>
      <c r="BL5527">
        <v>81</v>
      </c>
      <c r="BM5527" s="3">
        <f t="shared" si="782"/>
        <v>0.90123456790123457</v>
      </c>
    </row>
    <row r="5528" spans="1:65">
      <c r="A5528" t="s">
        <v>5670</v>
      </c>
      <c r="B5528" s="2">
        <v>45993</v>
      </c>
      <c r="C5528" t="s">
        <v>4641</v>
      </c>
      <c r="D5528" t="s">
        <v>5644</v>
      </c>
      <c r="E5528">
        <v>12</v>
      </c>
      <c r="F5528" t="s">
        <v>49</v>
      </c>
      <c r="G5528" t="s">
        <v>50</v>
      </c>
      <c r="H5528" t="s">
        <v>108</v>
      </c>
      <c r="I5528" t="s">
        <v>74</v>
      </c>
      <c r="J5528" t="s">
        <v>65</v>
      </c>
      <c r="K5528" t="s">
        <v>66</v>
      </c>
      <c r="L5528" t="s">
        <v>67</v>
      </c>
      <c r="M5528" t="s">
        <v>68</v>
      </c>
      <c r="N5528" t="s">
        <v>69</v>
      </c>
      <c r="O5528" t="s">
        <v>82</v>
      </c>
      <c r="P5528">
        <v>43</v>
      </c>
      <c r="Q5528">
        <v>44</v>
      </c>
      <c r="R5528">
        <v>41</v>
      </c>
      <c r="S5528">
        <v>3</v>
      </c>
      <c r="T5528">
        <f t="shared" si="774"/>
        <v>38</v>
      </c>
      <c r="U5528">
        <v>38</v>
      </c>
      <c r="V5528">
        <f t="shared" si="775"/>
        <v>0</v>
      </c>
      <c r="W5528" s="3">
        <f t="shared" si="776"/>
        <v>7.3170731707317069E-2</v>
      </c>
      <c r="X5528">
        <v>15</v>
      </c>
      <c r="Y5528" s="4">
        <v>9.5</v>
      </c>
      <c r="Z5528" s="4">
        <v>1.6</v>
      </c>
      <c r="AA5528" s="5">
        <v>48866.82</v>
      </c>
      <c r="AB5528" s="5">
        <f t="shared" si="777"/>
        <v>1856939.16</v>
      </c>
      <c r="AC5528" s="5">
        <v>32323.46</v>
      </c>
      <c r="AD5528" s="5">
        <f t="shared" si="778"/>
        <v>1325261.8600000001</v>
      </c>
      <c r="AE5528" s="5">
        <v>89881.67</v>
      </c>
      <c r="AF5528" s="5">
        <v>26507.25</v>
      </c>
      <c r="AG5528" s="5">
        <v>8323.6299999999992</v>
      </c>
      <c r="AH5528" s="5">
        <v>2320</v>
      </c>
      <c r="AI5528" s="5">
        <v>17408.580000000002</v>
      </c>
      <c r="AJ5528">
        <v>1</v>
      </c>
      <c r="AK5528" s="5">
        <v>14007.9</v>
      </c>
      <c r="AL5528" s="5">
        <v>0</v>
      </c>
      <c r="AM5528" s="5">
        <v>26980.15</v>
      </c>
      <c r="AN5528">
        <v>4</v>
      </c>
      <c r="AO5528">
        <v>5</v>
      </c>
      <c r="AP5528" t="str">
        <f t="shared" si="779"/>
        <v>No</v>
      </c>
      <c r="AQ5528">
        <v>3</v>
      </c>
      <c r="AR5528" s="5">
        <f t="shared" si="780"/>
        <v>1510691.04</v>
      </c>
      <c r="AS5528" s="5">
        <f t="shared" si="781"/>
        <v>346248.12</v>
      </c>
      <c r="AT5528" t="s">
        <v>116</v>
      </c>
      <c r="AU5528" t="s">
        <v>6173</v>
      </c>
      <c r="AV5528" t="s">
        <v>6174</v>
      </c>
      <c r="AW5528" t="s">
        <v>6175</v>
      </c>
      <c r="AX5528" t="s">
        <v>6177</v>
      </c>
      <c r="AY5528">
        <v>46</v>
      </c>
      <c r="AZ5528">
        <v>0</v>
      </c>
      <c r="BA5528">
        <v>0</v>
      </c>
      <c r="BB5528" t="s">
        <v>6168</v>
      </c>
      <c r="BC5528">
        <v>0</v>
      </c>
      <c r="BD5528">
        <v>1</v>
      </c>
      <c r="BE5528" t="s">
        <v>6188</v>
      </c>
      <c r="BF5528" t="s">
        <v>6212</v>
      </c>
      <c r="BG5528">
        <v>0</v>
      </c>
      <c r="BH5528" t="s">
        <v>6171</v>
      </c>
      <c r="BI5528">
        <v>16</v>
      </c>
      <c r="BJ5528" t="s">
        <v>6172</v>
      </c>
      <c r="BK5528">
        <v>0</v>
      </c>
      <c r="BL5528">
        <v>59</v>
      </c>
      <c r="BM5528" s="3">
        <f t="shared" si="782"/>
        <v>0.69491525423728817</v>
      </c>
    </row>
    <row r="5529" spans="1:65">
      <c r="A5529" t="s">
        <v>5671</v>
      </c>
      <c r="B5529" s="2">
        <v>45993</v>
      </c>
      <c r="C5529" t="s">
        <v>4641</v>
      </c>
      <c r="D5529" t="s">
        <v>5644</v>
      </c>
      <c r="E5529">
        <v>12</v>
      </c>
      <c r="F5529" t="s">
        <v>78</v>
      </c>
      <c r="G5529" t="s">
        <v>62</v>
      </c>
      <c r="H5529" t="s">
        <v>91</v>
      </c>
      <c r="I5529" t="s">
        <v>64</v>
      </c>
      <c r="J5529" t="s">
        <v>81</v>
      </c>
      <c r="K5529" t="s">
        <v>75</v>
      </c>
      <c r="L5529" t="s">
        <v>67</v>
      </c>
      <c r="M5529" t="s">
        <v>68</v>
      </c>
      <c r="N5529" t="s">
        <v>57</v>
      </c>
      <c r="O5529" t="s">
        <v>82</v>
      </c>
      <c r="P5529">
        <v>29</v>
      </c>
      <c r="Q5529">
        <v>40</v>
      </c>
      <c r="R5529">
        <v>38</v>
      </c>
      <c r="S5529">
        <v>3</v>
      </c>
      <c r="T5529">
        <f t="shared" si="774"/>
        <v>35</v>
      </c>
      <c r="U5529">
        <v>21</v>
      </c>
      <c r="V5529">
        <f t="shared" si="775"/>
        <v>14</v>
      </c>
      <c r="W5529" s="3">
        <f t="shared" si="776"/>
        <v>7.8947368421052627E-2</v>
      </c>
      <c r="X5529">
        <v>6</v>
      </c>
      <c r="Y5529" s="4">
        <v>3</v>
      </c>
      <c r="Z5529" s="4">
        <v>1.4</v>
      </c>
      <c r="AA5529" s="5">
        <v>77782.78</v>
      </c>
      <c r="AB5529" s="5">
        <f t="shared" si="777"/>
        <v>1633438.38</v>
      </c>
      <c r="AC5529" s="5">
        <v>49666.37</v>
      </c>
      <c r="AD5529" s="5">
        <f t="shared" si="778"/>
        <v>1887322.06</v>
      </c>
      <c r="AE5529" s="5">
        <v>111333.37</v>
      </c>
      <c r="AF5529" s="5">
        <v>32908.22</v>
      </c>
      <c r="AG5529" s="5">
        <v>7096.15</v>
      </c>
      <c r="AH5529" s="5">
        <v>2030</v>
      </c>
      <c r="AI5529" s="5">
        <v>25574.93</v>
      </c>
      <c r="AJ5529">
        <v>1</v>
      </c>
      <c r="AK5529" s="5">
        <v>21033.11</v>
      </c>
      <c r="AL5529" s="5">
        <v>22031.24</v>
      </c>
      <c r="AM5529" s="5">
        <v>16565.61</v>
      </c>
      <c r="AN5529">
        <v>4</v>
      </c>
      <c r="AO5529">
        <v>7</v>
      </c>
      <c r="AP5529" t="str">
        <f t="shared" si="779"/>
        <v>No</v>
      </c>
      <c r="AQ5529">
        <v>2</v>
      </c>
      <c r="AR5529" s="5">
        <f t="shared" si="780"/>
        <v>2125894.69</v>
      </c>
      <c r="AS5529" s="5">
        <f t="shared" si="781"/>
        <v>-492456.31</v>
      </c>
      <c r="AT5529" t="s">
        <v>1641</v>
      </c>
      <c r="AU5529" t="s">
        <v>6199</v>
      </c>
      <c r="AV5529" t="s">
        <v>6200</v>
      </c>
      <c r="AW5529" t="s">
        <v>6175</v>
      </c>
      <c r="AX5529" t="s">
        <v>6167</v>
      </c>
      <c r="AY5529">
        <v>42</v>
      </c>
      <c r="AZ5529">
        <v>7</v>
      </c>
      <c r="BA5529">
        <v>86</v>
      </c>
      <c r="BB5529" t="s">
        <v>6220</v>
      </c>
      <c r="BC5529">
        <v>1</v>
      </c>
      <c r="BD5529">
        <v>2</v>
      </c>
      <c r="BE5529" t="s">
        <v>6219</v>
      </c>
      <c r="BF5529" t="s">
        <v>6210</v>
      </c>
      <c r="BG5529">
        <v>0</v>
      </c>
      <c r="BH5529" t="s">
        <v>6171</v>
      </c>
      <c r="BI5529">
        <v>20</v>
      </c>
      <c r="BJ5529" t="s">
        <v>6172</v>
      </c>
      <c r="BK5529">
        <v>0</v>
      </c>
      <c r="BL5529">
        <v>50</v>
      </c>
      <c r="BM5529" s="3">
        <f t="shared" si="782"/>
        <v>0.76</v>
      </c>
    </row>
    <row r="5530" spans="1:65">
      <c r="A5530" t="s">
        <v>5672</v>
      </c>
      <c r="B5530" s="2">
        <v>45993</v>
      </c>
      <c r="C5530" t="s">
        <v>4641</v>
      </c>
      <c r="D5530" t="s">
        <v>5644</v>
      </c>
      <c r="E5530">
        <v>12</v>
      </c>
      <c r="F5530" t="s">
        <v>72</v>
      </c>
      <c r="G5530" t="s">
        <v>79</v>
      </c>
      <c r="H5530" t="s">
        <v>213</v>
      </c>
      <c r="I5530" t="s">
        <v>64</v>
      </c>
      <c r="J5530" t="s">
        <v>81</v>
      </c>
      <c r="K5530" t="s">
        <v>75</v>
      </c>
      <c r="L5530" t="s">
        <v>87</v>
      </c>
      <c r="M5530" t="s">
        <v>56</v>
      </c>
      <c r="N5530" t="s">
        <v>94</v>
      </c>
      <c r="O5530" t="s">
        <v>120</v>
      </c>
      <c r="P5530">
        <v>32</v>
      </c>
      <c r="Q5530">
        <v>32</v>
      </c>
      <c r="R5530">
        <v>32</v>
      </c>
      <c r="S5530">
        <v>0</v>
      </c>
      <c r="T5530">
        <f t="shared" si="774"/>
        <v>32</v>
      </c>
      <c r="U5530">
        <v>32</v>
      </c>
      <c r="V5530">
        <f t="shared" si="775"/>
        <v>0</v>
      </c>
      <c r="W5530" s="3">
        <f t="shared" si="776"/>
        <v>0</v>
      </c>
      <c r="X5530">
        <v>9</v>
      </c>
      <c r="Y5530" s="4">
        <v>2.4</v>
      </c>
      <c r="Z5530" s="4">
        <v>0.6</v>
      </c>
      <c r="AA5530" s="5">
        <v>78128.09</v>
      </c>
      <c r="AB5530" s="5">
        <f t="shared" si="777"/>
        <v>2500098.88</v>
      </c>
      <c r="AC5530" s="5">
        <v>54357</v>
      </c>
      <c r="AD5530" s="5">
        <f t="shared" si="778"/>
        <v>1739424</v>
      </c>
      <c r="AE5530" s="5">
        <v>94010.44</v>
      </c>
      <c r="AF5530" s="5">
        <v>26836.44</v>
      </c>
      <c r="AG5530" s="5">
        <v>7593.46</v>
      </c>
      <c r="AH5530" s="5">
        <v>870</v>
      </c>
      <c r="AI5530" s="5">
        <v>0</v>
      </c>
      <c r="AJ5530">
        <v>0</v>
      </c>
      <c r="AK5530" s="5">
        <v>0</v>
      </c>
      <c r="AL5530" s="5">
        <v>0</v>
      </c>
      <c r="AM5530" s="5">
        <v>22184.67</v>
      </c>
      <c r="AN5530">
        <v>4</v>
      </c>
      <c r="AO5530">
        <v>4</v>
      </c>
      <c r="AP5530" t="str">
        <f t="shared" si="779"/>
        <v>Yes</v>
      </c>
      <c r="AQ5530">
        <v>1</v>
      </c>
      <c r="AR5530" s="5">
        <f t="shared" si="780"/>
        <v>1890919.01</v>
      </c>
      <c r="AS5530" s="5">
        <f t="shared" si="781"/>
        <v>609179.87</v>
      </c>
      <c r="AT5530" t="s">
        <v>59</v>
      </c>
      <c r="AU5530" t="s">
        <v>6164</v>
      </c>
      <c r="AV5530" t="s">
        <v>6165</v>
      </c>
      <c r="AW5530" t="s">
        <v>6166</v>
      </c>
      <c r="AX5530" t="s">
        <v>6184</v>
      </c>
      <c r="AY5530">
        <v>35</v>
      </c>
      <c r="AZ5530">
        <v>0</v>
      </c>
      <c r="BA5530">
        <v>0</v>
      </c>
      <c r="BB5530" t="s">
        <v>6168</v>
      </c>
      <c r="BC5530">
        <v>0</v>
      </c>
      <c r="BD5530">
        <v>0</v>
      </c>
      <c r="BE5530" t="s">
        <v>6169</v>
      </c>
      <c r="BF5530" t="s">
        <v>6170</v>
      </c>
      <c r="BG5530">
        <v>0</v>
      </c>
      <c r="BH5530" t="s">
        <v>6171</v>
      </c>
      <c r="BI5530">
        <v>30</v>
      </c>
      <c r="BJ5530" t="s">
        <v>6172</v>
      </c>
      <c r="BK5530">
        <v>0</v>
      </c>
      <c r="BL5530">
        <v>52</v>
      </c>
      <c r="BM5530" s="3">
        <f t="shared" si="782"/>
        <v>0.61538461538461542</v>
      </c>
    </row>
    <row r="5531" spans="1:65">
      <c r="A5531" t="s">
        <v>5673</v>
      </c>
      <c r="B5531" s="2">
        <v>45993</v>
      </c>
      <c r="C5531" t="s">
        <v>4641</v>
      </c>
      <c r="D5531" t="s">
        <v>5644</v>
      </c>
      <c r="E5531">
        <v>12</v>
      </c>
      <c r="F5531" t="s">
        <v>49</v>
      </c>
      <c r="G5531" t="s">
        <v>50</v>
      </c>
      <c r="H5531" t="s">
        <v>108</v>
      </c>
      <c r="I5531" t="s">
        <v>52</v>
      </c>
      <c r="J5531" t="s">
        <v>53</v>
      </c>
      <c r="K5531" t="s">
        <v>54</v>
      </c>
      <c r="L5531" t="s">
        <v>55</v>
      </c>
      <c r="M5531" t="s">
        <v>56</v>
      </c>
      <c r="N5531" t="s">
        <v>76</v>
      </c>
      <c r="O5531" t="s">
        <v>82</v>
      </c>
      <c r="P5531">
        <v>50</v>
      </c>
      <c r="Q5531">
        <v>53</v>
      </c>
      <c r="R5531">
        <v>50</v>
      </c>
      <c r="S5531">
        <v>2</v>
      </c>
      <c r="T5531">
        <f t="shared" si="774"/>
        <v>48</v>
      </c>
      <c r="U5531">
        <v>48</v>
      </c>
      <c r="V5531">
        <f t="shared" si="775"/>
        <v>0</v>
      </c>
      <c r="W5531" s="3">
        <f t="shared" si="776"/>
        <v>0.04</v>
      </c>
      <c r="X5531">
        <v>27</v>
      </c>
      <c r="Y5531" s="4">
        <v>2.1</v>
      </c>
      <c r="Z5531" s="4">
        <v>1.1000000000000001</v>
      </c>
      <c r="AA5531" s="5">
        <v>38560.15</v>
      </c>
      <c r="AB5531" s="5">
        <f t="shared" si="777"/>
        <v>1850887.2</v>
      </c>
      <c r="AC5531" s="5">
        <v>23555.26</v>
      </c>
      <c r="AD5531" s="5">
        <f t="shared" si="778"/>
        <v>1177763</v>
      </c>
      <c r="AE5531" s="5">
        <v>90743.5</v>
      </c>
      <c r="AF5531" s="5">
        <v>24215.96</v>
      </c>
      <c r="AG5531" s="5">
        <v>9329.2199999999993</v>
      </c>
      <c r="AH5531" s="5">
        <v>1595</v>
      </c>
      <c r="AI5531" s="5">
        <v>6400</v>
      </c>
      <c r="AJ5531">
        <v>0</v>
      </c>
      <c r="AK5531" s="5">
        <v>0</v>
      </c>
      <c r="AL5531" s="5">
        <v>0</v>
      </c>
      <c r="AM5531" s="5">
        <v>36121.33</v>
      </c>
      <c r="AN5531">
        <v>4</v>
      </c>
      <c r="AO5531">
        <v>6</v>
      </c>
      <c r="AP5531" t="str">
        <f t="shared" si="779"/>
        <v>No</v>
      </c>
      <c r="AQ5531">
        <v>2</v>
      </c>
      <c r="AR5531" s="5">
        <f t="shared" si="780"/>
        <v>1346168.01</v>
      </c>
      <c r="AS5531" s="5">
        <f t="shared" si="781"/>
        <v>504719.19</v>
      </c>
      <c r="AT5531" t="s">
        <v>59</v>
      </c>
      <c r="AU5531" t="s">
        <v>6164</v>
      </c>
      <c r="AV5531" t="s">
        <v>6165</v>
      </c>
      <c r="AW5531" t="s">
        <v>6166</v>
      </c>
      <c r="AX5531" t="s">
        <v>6167</v>
      </c>
      <c r="AY5531">
        <v>53</v>
      </c>
      <c r="AZ5531">
        <v>0</v>
      </c>
      <c r="BA5531">
        <v>0</v>
      </c>
      <c r="BB5531" t="s">
        <v>6168</v>
      </c>
      <c r="BC5531">
        <v>0</v>
      </c>
      <c r="BD5531">
        <v>2</v>
      </c>
      <c r="BE5531" t="s">
        <v>6218</v>
      </c>
      <c r="BF5531" t="s">
        <v>6176</v>
      </c>
      <c r="BG5531">
        <v>0</v>
      </c>
      <c r="BH5531" t="s">
        <v>6171</v>
      </c>
      <c r="BI5531">
        <v>38</v>
      </c>
      <c r="BJ5531" t="s">
        <v>6172</v>
      </c>
      <c r="BK5531">
        <v>0</v>
      </c>
      <c r="BL5531">
        <v>76</v>
      </c>
      <c r="BM5531" s="3">
        <f t="shared" si="782"/>
        <v>0.65789473684210531</v>
      </c>
    </row>
    <row r="5532" spans="1:65">
      <c r="A5532" t="s">
        <v>5674</v>
      </c>
      <c r="B5532" s="2">
        <v>45993</v>
      </c>
      <c r="C5532" t="s">
        <v>4641</v>
      </c>
      <c r="D5532" t="s">
        <v>5644</v>
      </c>
      <c r="E5532">
        <v>12</v>
      </c>
      <c r="F5532" t="s">
        <v>61</v>
      </c>
      <c r="G5532" t="s">
        <v>79</v>
      </c>
      <c r="H5532" t="s">
        <v>100</v>
      </c>
      <c r="I5532" t="s">
        <v>74</v>
      </c>
      <c r="J5532" t="s">
        <v>53</v>
      </c>
      <c r="K5532" t="s">
        <v>66</v>
      </c>
      <c r="L5532" t="s">
        <v>87</v>
      </c>
      <c r="M5532" t="s">
        <v>56</v>
      </c>
      <c r="N5532" t="s">
        <v>76</v>
      </c>
      <c r="O5532" t="s">
        <v>82</v>
      </c>
      <c r="P5532">
        <v>52</v>
      </c>
      <c r="Q5532">
        <v>55</v>
      </c>
      <c r="R5532">
        <v>53</v>
      </c>
      <c r="S5532">
        <v>1</v>
      </c>
      <c r="T5532">
        <f t="shared" si="774"/>
        <v>52</v>
      </c>
      <c r="U5532">
        <v>50</v>
      </c>
      <c r="V5532">
        <f t="shared" si="775"/>
        <v>2</v>
      </c>
      <c r="W5532" s="3">
        <f t="shared" si="776"/>
        <v>1.8867924528301886E-2</v>
      </c>
      <c r="X5532">
        <v>21</v>
      </c>
      <c r="Y5532" s="4">
        <v>6.6</v>
      </c>
      <c r="Z5532" s="4">
        <v>2</v>
      </c>
      <c r="AA5532" s="5">
        <v>33704.74</v>
      </c>
      <c r="AB5532" s="5">
        <f t="shared" si="777"/>
        <v>1685237</v>
      </c>
      <c r="AC5532" s="5">
        <v>24060.37</v>
      </c>
      <c r="AD5532" s="5">
        <f t="shared" si="778"/>
        <v>1275199.6100000001</v>
      </c>
      <c r="AE5532" s="5">
        <v>91413.42</v>
      </c>
      <c r="AF5532" s="5">
        <v>23642.37</v>
      </c>
      <c r="AG5532" s="5">
        <v>9198.0300000000007</v>
      </c>
      <c r="AH5532" s="5">
        <v>2900</v>
      </c>
      <c r="AI5532" s="5">
        <v>3200</v>
      </c>
      <c r="AJ5532">
        <v>0</v>
      </c>
      <c r="AK5532" s="5">
        <v>0</v>
      </c>
      <c r="AL5532" s="5">
        <v>1272.68</v>
      </c>
      <c r="AM5532" s="5">
        <v>47191.59</v>
      </c>
      <c r="AN5532">
        <v>4</v>
      </c>
      <c r="AO5532">
        <v>9</v>
      </c>
      <c r="AP5532" t="str">
        <f t="shared" si="779"/>
        <v>No</v>
      </c>
      <c r="AQ5532">
        <v>2</v>
      </c>
      <c r="AR5532" s="5">
        <f t="shared" si="780"/>
        <v>1454017.7</v>
      </c>
      <c r="AS5532" s="5">
        <f t="shared" si="781"/>
        <v>231219.3</v>
      </c>
      <c r="AT5532" t="s">
        <v>59</v>
      </c>
      <c r="AU5532" t="s">
        <v>6164</v>
      </c>
      <c r="AV5532" t="s">
        <v>6165</v>
      </c>
      <c r="AW5532" t="s">
        <v>6166</v>
      </c>
      <c r="AX5532" t="s">
        <v>6167</v>
      </c>
      <c r="AY5532">
        <v>54</v>
      </c>
      <c r="AZ5532">
        <v>0</v>
      </c>
      <c r="BA5532">
        <v>15</v>
      </c>
      <c r="BB5532" t="s">
        <v>6198</v>
      </c>
      <c r="BC5532">
        <v>1</v>
      </c>
      <c r="BD5532">
        <v>4</v>
      </c>
      <c r="BE5532" t="s">
        <v>6218</v>
      </c>
      <c r="BF5532" t="s">
        <v>6170</v>
      </c>
      <c r="BG5532">
        <v>0</v>
      </c>
      <c r="BH5532" t="s">
        <v>6171</v>
      </c>
      <c r="BI5532">
        <v>45</v>
      </c>
      <c r="BJ5532" t="s">
        <v>6172</v>
      </c>
      <c r="BK5532">
        <v>0</v>
      </c>
      <c r="BL5532">
        <v>76</v>
      </c>
      <c r="BM5532" s="3">
        <f t="shared" si="782"/>
        <v>0.69736842105263153</v>
      </c>
    </row>
    <row r="5533" spans="1:65">
      <c r="A5533" t="s">
        <v>5675</v>
      </c>
      <c r="B5533" s="2">
        <v>45993</v>
      </c>
      <c r="C5533" t="s">
        <v>4641</v>
      </c>
      <c r="D5533" t="s">
        <v>5644</v>
      </c>
      <c r="E5533">
        <v>12</v>
      </c>
      <c r="F5533" t="s">
        <v>49</v>
      </c>
      <c r="G5533" t="s">
        <v>79</v>
      </c>
      <c r="H5533" t="s">
        <v>111</v>
      </c>
      <c r="I5533" t="s">
        <v>64</v>
      </c>
      <c r="J5533" t="s">
        <v>53</v>
      </c>
      <c r="K5533" t="s">
        <v>66</v>
      </c>
      <c r="L5533" t="s">
        <v>67</v>
      </c>
      <c r="M5533" t="s">
        <v>56</v>
      </c>
      <c r="N5533" t="s">
        <v>109</v>
      </c>
      <c r="O5533" t="s">
        <v>82</v>
      </c>
      <c r="P5533">
        <v>52</v>
      </c>
      <c r="Q5533">
        <v>56</v>
      </c>
      <c r="R5533">
        <v>57</v>
      </c>
      <c r="S5533">
        <v>2</v>
      </c>
      <c r="T5533">
        <f t="shared" si="774"/>
        <v>55</v>
      </c>
      <c r="U5533">
        <v>52</v>
      </c>
      <c r="V5533">
        <f t="shared" si="775"/>
        <v>3</v>
      </c>
      <c r="W5533" s="3">
        <f t="shared" si="776"/>
        <v>3.5087719298245612E-2</v>
      </c>
      <c r="X5533">
        <v>26</v>
      </c>
      <c r="Y5533" s="4">
        <v>0</v>
      </c>
      <c r="Z5533" s="4">
        <v>1</v>
      </c>
      <c r="AA5533" s="5">
        <v>33906.400000000001</v>
      </c>
      <c r="AB5533" s="5">
        <f t="shared" si="777"/>
        <v>1763132.8</v>
      </c>
      <c r="AC5533" s="5">
        <v>22877.64</v>
      </c>
      <c r="AD5533" s="5">
        <f t="shared" si="778"/>
        <v>1304025.48</v>
      </c>
      <c r="AE5533" s="5">
        <v>94534.12</v>
      </c>
      <c r="AF5533" s="5">
        <v>27081.65</v>
      </c>
      <c r="AG5533" s="5">
        <v>9019.02</v>
      </c>
      <c r="AH5533" s="5">
        <v>1450</v>
      </c>
      <c r="AI5533" s="5">
        <v>6400</v>
      </c>
      <c r="AJ5533">
        <v>0</v>
      </c>
      <c r="AK5533" s="5">
        <v>0</v>
      </c>
      <c r="AL5533" s="5">
        <v>2060.02</v>
      </c>
      <c r="AM5533" s="5">
        <v>81345.23</v>
      </c>
      <c r="AN5533">
        <v>8</v>
      </c>
      <c r="AO5533">
        <v>8</v>
      </c>
      <c r="AP5533" t="str">
        <f t="shared" si="779"/>
        <v>Yes</v>
      </c>
      <c r="AQ5533">
        <v>1</v>
      </c>
      <c r="AR5533" s="5">
        <f t="shared" si="780"/>
        <v>1525915.52</v>
      </c>
      <c r="AS5533" s="5">
        <f t="shared" si="781"/>
        <v>237217.28</v>
      </c>
      <c r="AT5533" t="s">
        <v>59</v>
      </c>
      <c r="AU5533" t="s">
        <v>6164</v>
      </c>
      <c r="AV5533" t="s">
        <v>6165</v>
      </c>
      <c r="AW5533" t="s">
        <v>6166</v>
      </c>
      <c r="AX5533" t="s">
        <v>6184</v>
      </c>
      <c r="AY5533">
        <v>52</v>
      </c>
      <c r="AZ5533">
        <v>0</v>
      </c>
      <c r="BA5533">
        <v>20</v>
      </c>
      <c r="BB5533" t="s">
        <v>6180</v>
      </c>
      <c r="BC5533">
        <v>0</v>
      </c>
      <c r="BD5533">
        <v>0</v>
      </c>
      <c r="BE5533" t="s">
        <v>6169</v>
      </c>
      <c r="BF5533" t="s">
        <v>6170</v>
      </c>
      <c r="BG5533">
        <v>1</v>
      </c>
      <c r="BH5533" t="s">
        <v>6179</v>
      </c>
      <c r="BI5533">
        <v>49</v>
      </c>
      <c r="BJ5533" t="s">
        <v>6172</v>
      </c>
      <c r="BK5533">
        <v>0</v>
      </c>
      <c r="BL5533">
        <v>73</v>
      </c>
      <c r="BM5533" s="3">
        <f t="shared" si="782"/>
        <v>0.78082191780821919</v>
      </c>
    </row>
    <row r="5534" spans="1:65">
      <c r="A5534" t="s">
        <v>5676</v>
      </c>
      <c r="B5534" s="2">
        <v>45993</v>
      </c>
      <c r="C5534" t="s">
        <v>4641</v>
      </c>
      <c r="D5534" t="s">
        <v>5644</v>
      </c>
      <c r="E5534">
        <v>12</v>
      </c>
      <c r="F5534" t="s">
        <v>61</v>
      </c>
      <c r="G5534" t="s">
        <v>62</v>
      </c>
      <c r="H5534" t="s">
        <v>63</v>
      </c>
      <c r="I5534" t="s">
        <v>74</v>
      </c>
      <c r="J5534" t="s">
        <v>53</v>
      </c>
      <c r="K5534" t="s">
        <v>66</v>
      </c>
      <c r="L5534" t="s">
        <v>55</v>
      </c>
      <c r="M5534" t="s">
        <v>68</v>
      </c>
      <c r="N5534" t="s">
        <v>57</v>
      </c>
      <c r="O5534" t="s">
        <v>120</v>
      </c>
      <c r="P5534">
        <v>61</v>
      </c>
      <c r="Q5534">
        <v>62</v>
      </c>
      <c r="R5534">
        <v>61</v>
      </c>
      <c r="S5534">
        <v>2</v>
      </c>
      <c r="T5534">
        <f t="shared" si="774"/>
        <v>59</v>
      </c>
      <c r="U5534">
        <v>59</v>
      </c>
      <c r="V5534">
        <f t="shared" si="775"/>
        <v>0</v>
      </c>
      <c r="W5534" s="3">
        <f t="shared" si="776"/>
        <v>3.2786885245901641E-2</v>
      </c>
      <c r="X5534">
        <v>38</v>
      </c>
      <c r="Y5534" s="4">
        <v>1.4</v>
      </c>
      <c r="Z5534" s="4">
        <v>1</v>
      </c>
      <c r="AA5534" s="5">
        <v>33783.120000000003</v>
      </c>
      <c r="AB5534" s="5">
        <f t="shared" si="777"/>
        <v>1993204.08</v>
      </c>
      <c r="AC5534" s="5">
        <v>22349.88</v>
      </c>
      <c r="AD5534" s="5">
        <f t="shared" si="778"/>
        <v>1363342.68</v>
      </c>
      <c r="AE5534" s="5">
        <v>102296.44</v>
      </c>
      <c r="AF5534" s="5">
        <v>27308.43</v>
      </c>
      <c r="AG5534" s="5">
        <v>10522.76</v>
      </c>
      <c r="AH5534" s="5">
        <v>1450</v>
      </c>
      <c r="AI5534" s="5">
        <v>6400</v>
      </c>
      <c r="AJ5534">
        <v>1</v>
      </c>
      <c r="AK5534" s="5">
        <v>8897.52</v>
      </c>
      <c r="AL5534" s="5">
        <v>0</v>
      </c>
      <c r="AM5534" s="5">
        <v>36734.559999999998</v>
      </c>
      <c r="AN5534">
        <v>4</v>
      </c>
      <c r="AO5534">
        <v>4</v>
      </c>
      <c r="AP5534" t="str">
        <f t="shared" si="779"/>
        <v>Yes</v>
      </c>
      <c r="AQ5534">
        <v>1</v>
      </c>
      <c r="AR5534" s="5">
        <f t="shared" si="780"/>
        <v>1556952.39</v>
      </c>
      <c r="AS5534" s="5">
        <f t="shared" si="781"/>
        <v>436251.69</v>
      </c>
      <c r="AT5534" t="s">
        <v>59</v>
      </c>
      <c r="AU5534" t="s">
        <v>6189</v>
      </c>
      <c r="AV5534" t="s">
        <v>6190</v>
      </c>
      <c r="AW5534" t="s">
        <v>6183</v>
      </c>
      <c r="AX5534" t="s">
        <v>6167</v>
      </c>
      <c r="AY5534">
        <v>61</v>
      </c>
      <c r="AZ5534">
        <v>0</v>
      </c>
      <c r="BA5534">
        <v>0</v>
      </c>
      <c r="BB5534" t="s">
        <v>6168</v>
      </c>
      <c r="BC5534">
        <v>0</v>
      </c>
      <c r="BD5534">
        <v>0</v>
      </c>
      <c r="BE5534" t="s">
        <v>6169</v>
      </c>
      <c r="BF5534" t="s">
        <v>6170</v>
      </c>
      <c r="BG5534">
        <v>0</v>
      </c>
      <c r="BH5534" t="s">
        <v>6171</v>
      </c>
      <c r="BI5534">
        <v>29</v>
      </c>
      <c r="BJ5534" t="s">
        <v>6172</v>
      </c>
      <c r="BK5534">
        <v>0</v>
      </c>
      <c r="BL5534">
        <v>76</v>
      </c>
      <c r="BM5534" s="3">
        <f t="shared" si="782"/>
        <v>0.80263157894736847</v>
      </c>
    </row>
    <row r="5535" spans="1:65">
      <c r="A5535" t="s">
        <v>5677</v>
      </c>
      <c r="B5535" s="2">
        <v>45993</v>
      </c>
      <c r="C5535" t="s">
        <v>4641</v>
      </c>
      <c r="D5535" t="s">
        <v>5644</v>
      </c>
      <c r="E5535">
        <v>12</v>
      </c>
      <c r="F5535" t="s">
        <v>49</v>
      </c>
      <c r="G5535" t="s">
        <v>50</v>
      </c>
      <c r="H5535" t="s">
        <v>51</v>
      </c>
      <c r="I5535" t="s">
        <v>74</v>
      </c>
      <c r="J5535" t="s">
        <v>81</v>
      </c>
      <c r="K5535" t="s">
        <v>66</v>
      </c>
      <c r="L5535" t="s">
        <v>87</v>
      </c>
      <c r="M5535" t="s">
        <v>56</v>
      </c>
      <c r="N5535" t="s">
        <v>69</v>
      </c>
      <c r="O5535" t="s">
        <v>120</v>
      </c>
      <c r="P5535">
        <v>38</v>
      </c>
      <c r="Q5535">
        <v>39</v>
      </c>
      <c r="R5535">
        <v>39</v>
      </c>
      <c r="S5535">
        <v>1</v>
      </c>
      <c r="T5535">
        <f t="shared" si="774"/>
        <v>38</v>
      </c>
      <c r="U5535">
        <v>37</v>
      </c>
      <c r="V5535">
        <f t="shared" si="775"/>
        <v>1</v>
      </c>
      <c r="W5535" s="3">
        <f t="shared" si="776"/>
        <v>2.564102564102564E-2</v>
      </c>
      <c r="X5535">
        <v>4</v>
      </c>
      <c r="Y5535" s="4">
        <v>5.4</v>
      </c>
      <c r="Z5535" s="4">
        <v>1.7</v>
      </c>
      <c r="AA5535" s="5">
        <v>73144.429999999993</v>
      </c>
      <c r="AB5535" s="5">
        <f t="shared" si="777"/>
        <v>2706343.91</v>
      </c>
      <c r="AC5535" s="5">
        <v>54338.92</v>
      </c>
      <c r="AD5535" s="5">
        <f t="shared" si="778"/>
        <v>2119217.88</v>
      </c>
      <c r="AE5535" s="5">
        <v>117197.1</v>
      </c>
      <c r="AF5535" s="5">
        <v>32784.44</v>
      </c>
      <c r="AG5535" s="5">
        <v>7026.6</v>
      </c>
      <c r="AH5535" s="5">
        <v>2465</v>
      </c>
      <c r="AI5535" s="5">
        <v>6800</v>
      </c>
      <c r="AJ5535">
        <v>0</v>
      </c>
      <c r="AK5535" s="5">
        <v>0</v>
      </c>
      <c r="AL5535" s="5">
        <v>1554.71</v>
      </c>
      <c r="AM5535" s="5">
        <v>25298.17</v>
      </c>
      <c r="AN5535">
        <v>4</v>
      </c>
      <c r="AO5535">
        <v>4</v>
      </c>
      <c r="AP5535" t="str">
        <f t="shared" si="779"/>
        <v>Yes</v>
      </c>
      <c r="AQ5535">
        <v>1</v>
      </c>
      <c r="AR5535" s="5">
        <f t="shared" si="780"/>
        <v>2312343.9</v>
      </c>
      <c r="AS5535" s="5">
        <f t="shared" si="781"/>
        <v>394000.01</v>
      </c>
      <c r="AT5535" t="s">
        <v>59</v>
      </c>
      <c r="AU5535" t="s">
        <v>6164</v>
      </c>
      <c r="AV5535" t="s">
        <v>6165</v>
      </c>
      <c r="AW5535" t="s">
        <v>6166</v>
      </c>
      <c r="AX5535" t="s">
        <v>6184</v>
      </c>
      <c r="AY5535">
        <v>41</v>
      </c>
      <c r="AZ5535">
        <v>2</v>
      </c>
      <c r="BA5535">
        <v>10</v>
      </c>
      <c r="BB5535" t="s">
        <v>6185</v>
      </c>
      <c r="BC5535">
        <v>0</v>
      </c>
      <c r="BD5535">
        <v>0</v>
      </c>
      <c r="BE5535" t="s">
        <v>6169</v>
      </c>
      <c r="BF5535" t="s">
        <v>6170</v>
      </c>
      <c r="BG5535">
        <v>0</v>
      </c>
      <c r="BH5535" t="s">
        <v>6171</v>
      </c>
      <c r="BI5535">
        <v>34</v>
      </c>
      <c r="BJ5535" t="s">
        <v>6172</v>
      </c>
      <c r="BK5535">
        <v>0</v>
      </c>
      <c r="BL5535">
        <v>45</v>
      </c>
      <c r="BM5535" s="3">
        <f t="shared" si="782"/>
        <v>0.8666666666666667</v>
      </c>
    </row>
    <row r="5536" spans="1:65">
      <c r="A5536" t="s">
        <v>5678</v>
      </c>
      <c r="B5536" s="2">
        <v>45993</v>
      </c>
      <c r="C5536" t="s">
        <v>4641</v>
      </c>
      <c r="D5536" t="s">
        <v>5644</v>
      </c>
      <c r="E5536">
        <v>12</v>
      </c>
      <c r="F5536" t="s">
        <v>72</v>
      </c>
      <c r="G5536" t="s">
        <v>50</v>
      </c>
      <c r="H5536" t="s">
        <v>73</v>
      </c>
      <c r="I5536" t="s">
        <v>74</v>
      </c>
      <c r="J5536" t="s">
        <v>81</v>
      </c>
      <c r="K5536" t="s">
        <v>75</v>
      </c>
      <c r="L5536" t="s">
        <v>92</v>
      </c>
      <c r="M5536" t="s">
        <v>56</v>
      </c>
      <c r="N5536" t="s">
        <v>57</v>
      </c>
      <c r="O5536" t="s">
        <v>82</v>
      </c>
      <c r="P5536">
        <v>39</v>
      </c>
      <c r="Q5536">
        <v>40</v>
      </c>
      <c r="R5536">
        <v>42</v>
      </c>
      <c r="S5536">
        <v>1</v>
      </c>
      <c r="T5536">
        <f t="shared" si="774"/>
        <v>41</v>
      </c>
      <c r="U5536">
        <v>39</v>
      </c>
      <c r="V5536">
        <f t="shared" si="775"/>
        <v>2</v>
      </c>
      <c r="W5536" s="3">
        <f t="shared" si="776"/>
        <v>2.3809523809523808E-2</v>
      </c>
      <c r="X5536">
        <v>27</v>
      </c>
      <c r="Y5536" s="4">
        <v>3.5</v>
      </c>
      <c r="Z5536" s="4">
        <v>1.3</v>
      </c>
      <c r="AA5536" s="5">
        <v>77859.520000000004</v>
      </c>
      <c r="AB5536" s="5">
        <f t="shared" si="777"/>
        <v>3036521.28</v>
      </c>
      <c r="AC5536" s="5">
        <v>53706.79</v>
      </c>
      <c r="AD5536" s="5">
        <f t="shared" si="778"/>
        <v>2255685.1800000002</v>
      </c>
      <c r="AE5536" s="5">
        <v>127677.39</v>
      </c>
      <c r="AF5536" s="5">
        <v>36264.79</v>
      </c>
      <c r="AG5536" s="5">
        <v>9466.9</v>
      </c>
      <c r="AH5536" s="5">
        <v>1885</v>
      </c>
      <c r="AI5536" s="5">
        <v>6800</v>
      </c>
      <c r="AJ5536">
        <v>0</v>
      </c>
      <c r="AK5536" s="5">
        <v>0</v>
      </c>
      <c r="AL5536" s="5">
        <v>2977.78</v>
      </c>
      <c r="AM5536" s="5">
        <v>35049.72</v>
      </c>
      <c r="AN5536">
        <v>4</v>
      </c>
      <c r="AO5536">
        <v>8</v>
      </c>
      <c r="AP5536" t="str">
        <f t="shared" si="779"/>
        <v>No</v>
      </c>
      <c r="AQ5536">
        <v>2</v>
      </c>
      <c r="AR5536" s="5">
        <f t="shared" si="780"/>
        <v>2475806.7599999998</v>
      </c>
      <c r="AS5536" s="5">
        <f t="shared" si="781"/>
        <v>560714.52</v>
      </c>
      <c r="AT5536" t="s">
        <v>59</v>
      </c>
      <c r="AU5536" t="s">
        <v>6164</v>
      </c>
      <c r="AV5536" t="s">
        <v>6165</v>
      </c>
      <c r="AW5536" t="s">
        <v>6166</v>
      </c>
      <c r="AX5536" t="s">
        <v>6184</v>
      </c>
      <c r="AY5536">
        <v>40</v>
      </c>
      <c r="AZ5536">
        <v>0</v>
      </c>
      <c r="BA5536">
        <v>15</v>
      </c>
      <c r="BB5536" t="s">
        <v>6180</v>
      </c>
      <c r="BC5536">
        <v>1</v>
      </c>
      <c r="BD5536">
        <v>3</v>
      </c>
      <c r="BE5536" t="s">
        <v>6219</v>
      </c>
      <c r="BF5536" t="s">
        <v>6170</v>
      </c>
      <c r="BG5536">
        <v>1</v>
      </c>
      <c r="BH5536" t="s">
        <v>6186</v>
      </c>
      <c r="BI5536">
        <v>24</v>
      </c>
      <c r="BJ5536" t="s">
        <v>6172</v>
      </c>
      <c r="BK5536">
        <v>0</v>
      </c>
      <c r="BL5536">
        <v>50</v>
      </c>
      <c r="BM5536" s="3">
        <f t="shared" si="782"/>
        <v>0.84</v>
      </c>
    </row>
    <row r="5537" spans="1:65">
      <c r="A5537" t="s">
        <v>5679</v>
      </c>
      <c r="B5537" s="2">
        <v>45994</v>
      </c>
      <c r="C5537" t="s">
        <v>4641</v>
      </c>
      <c r="D5537" t="s">
        <v>5644</v>
      </c>
      <c r="E5537">
        <v>12</v>
      </c>
      <c r="F5537" t="s">
        <v>49</v>
      </c>
      <c r="G5537" t="s">
        <v>79</v>
      </c>
      <c r="H5537" t="s">
        <v>262</v>
      </c>
      <c r="I5537" t="s">
        <v>74</v>
      </c>
      <c r="J5537" t="s">
        <v>65</v>
      </c>
      <c r="K5537" t="s">
        <v>75</v>
      </c>
      <c r="L5537" t="s">
        <v>92</v>
      </c>
      <c r="M5537" t="s">
        <v>56</v>
      </c>
      <c r="N5537" t="s">
        <v>69</v>
      </c>
      <c r="O5537" t="s">
        <v>58</v>
      </c>
      <c r="P5537">
        <v>59</v>
      </c>
      <c r="Q5537">
        <v>61</v>
      </c>
      <c r="R5537">
        <v>61</v>
      </c>
      <c r="S5537">
        <v>1</v>
      </c>
      <c r="T5537">
        <f t="shared" si="774"/>
        <v>60</v>
      </c>
      <c r="U5537">
        <v>58</v>
      </c>
      <c r="V5537">
        <f t="shared" si="775"/>
        <v>2</v>
      </c>
      <c r="W5537" s="3">
        <f t="shared" si="776"/>
        <v>1.6393442622950821E-2</v>
      </c>
      <c r="X5537">
        <v>22</v>
      </c>
      <c r="Y5537" s="4">
        <v>4.4000000000000004</v>
      </c>
      <c r="Z5537" s="4">
        <v>1.6</v>
      </c>
      <c r="AA5537" s="5">
        <v>51441.08</v>
      </c>
      <c r="AB5537" s="5">
        <f t="shared" si="777"/>
        <v>2983582.64</v>
      </c>
      <c r="AC5537" s="5">
        <v>35346.26</v>
      </c>
      <c r="AD5537" s="5">
        <f t="shared" si="778"/>
        <v>2156121.86</v>
      </c>
      <c r="AE5537" s="5">
        <v>136885.25</v>
      </c>
      <c r="AF5537" s="5">
        <v>40322.620000000003</v>
      </c>
      <c r="AG5537" s="5">
        <v>9384.25</v>
      </c>
      <c r="AH5537" s="5">
        <v>2320</v>
      </c>
      <c r="AI5537" s="5">
        <v>4600</v>
      </c>
      <c r="AJ5537">
        <v>0</v>
      </c>
      <c r="AK5537" s="5">
        <v>0</v>
      </c>
      <c r="AL5537" s="5">
        <v>2006.25</v>
      </c>
      <c r="AM5537" s="5">
        <v>35871.33</v>
      </c>
      <c r="AN5537">
        <v>4</v>
      </c>
      <c r="AO5537">
        <v>4</v>
      </c>
      <c r="AP5537" t="str">
        <f t="shared" si="779"/>
        <v>Yes</v>
      </c>
      <c r="AQ5537">
        <v>1</v>
      </c>
      <c r="AR5537" s="5">
        <f t="shared" si="780"/>
        <v>2387511.56</v>
      </c>
      <c r="AS5537" s="5">
        <f t="shared" si="781"/>
        <v>596071.07999999996</v>
      </c>
      <c r="AT5537" t="s">
        <v>59</v>
      </c>
      <c r="AU5537" t="s">
        <v>6164</v>
      </c>
      <c r="AV5537" t="s">
        <v>6165</v>
      </c>
      <c r="AW5537" t="s">
        <v>6166</v>
      </c>
      <c r="AX5537" t="s">
        <v>6184</v>
      </c>
      <c r="AY5537">
        <v>60</v>
      </c>
      <c r="AZ5537">
        <v>1</v>
      </c>
      <c r="BA5537">
        <v>18</v>
      </c>
      <c r="BB5537" t="s">
        <v>6180</v>
      </c>
      <c r="BC5537">
        <v>0</v>
      </c>
      <c r="BD5537">
        <v>0</v>
      </c>
      <c r="BE5537" t="s">
        <v>6169</v>
      </c>
      <c r="BF5537" t="s">
        <v>6170</v>
      </c>
      <c r="BG5537">
        <v>1</v>
      </c>
      <c r="BH5537" t="s">
        <v>6186</v>
      </c>
      <c r="BI5537">
        <v>48</v>
      </c>
      <c r="BJ5537" t="s">
        <v>6172</v>
      </c>
      <c r="BK5537">
        <v>0</v>
      </c>
      <c r="BL5537">
        <v>66</v>
      </c>
      <c r="BM5537" s="3">
        <f t="shared" si="782"/>
        <v>0.9242424242424242</v>
      </c>
    </row>
    <row r="5538" spans="1:65">
      <c r="A5538" t="s">
        <v>5680</v>
      </c>
      <c r="B5538" s="2">
        <v>45994</v>
      </c>
      <c r="C5538" t="s">
        <v>4641</v>
      </c>
      <c r="D5538" t="s">
        <v>5644</v>
      </c>
      <c r="E5538">
        <v>12</v>
      </c>
      <c r="F5538" t="s">
        <v>61</v>
      </c>
      <c r="G5538" t="s">
        <v>62</v>
      </c>
      <c r="H5538" t="s">
        <v>115</v>
      </c>
      <c r="I5538" t="s">
        <v>74</v>
      </c>
      <c r="J5538" t="s">
        <v>65</v>
      </c>
      <c r="K5538" t="s">
        <v>75</v>
      </c>
      <c r="L5538" t="s">
        <v>67</v>
      </c>
      <c r="M5538" t="s">
        <v>56</v>
      </c>
      <c r="N5538" t="s">
        <v>94</v>
      </c>
      <c r="O5538" t="s">
        <v>58</v>
      </c>
      <c r="P5538">
        <v>46</v>
      </c>
      <c r="Q5538">
        <v>47</v>
      </c>
      <c r="R5538">
        <v>46</v>
      </c>
      <c r="S5538">
        <v>1</v>
      </c>
      <c r="T5538">
        <f t="shared" si="774"/>
        <v>45</v>
      </c>
      <c r="U5538">
        <v>44</v>
      </c>
      <c r="V5538">
        <f t="shared" si="775"/>
        <v>1</v>
      </c>
      <c r="W5538" s="3">
        <f t="shared" si="776"/>
        <v>2.1739130434782608E-2</v>
      </c>
      <c r="X5538">
        <v>16</v>
      </c>
      <c r="Y5538" s="4">
        <v>3.6</v>
      </c>
      <c r="Z5538" s="4">
        <v>0.7</v>
      </c>
      <c r="AA5538" s="5">
        <v>51782.96</v>
      </c>
      <c r="AB5538" s="5">
        <f t="shared" si="777"/>
        <v>2278450.2400000002</v>
      </c>
      <c r="AC5538" s="5">
        <v>34012.839999999997</v>
      </c>
      <c r="AD5538" s="5">
        <f t="shared" si="778"/>
        <v>1564590.64</v>
      </c>
      <c r="AE5538" s="5">
        <v>103612.92</v>
      </c>
      <c r="AF5538" s="5">
        <v>28523.35</v>
      </c>
      <c r="AG5538" s="5">
        <v>8025.15</v>
      </c>
      <c r="AH5538" s="5">
        <v>1015</v>
      </c>
      <c r="AI5538" s="5">
        <v>4600</v>
      </c>
      <c r="AJ5538">
        <v>0</v>
      </c>
      <c r="AK5538" s="5">
        <v>0</v>
      </c>
      <c r="AL5538" s="5">
        <v>960.32</v>
      </c>
      <c r="AM5538" s="5">
        <v>30612.720000000001</v>
      </c>
      <c r="AN5538">
        <v>4</v>
      </c>
      <c r="AO5538">
        <v>3</v>
      </c>
      <c r="AP5538" t="str">
        <f t="shared" si="779"/>
        <v>Yes</v>
      </c>
      <c r="AQ5538">
        <v>0</v>
      </c>
      <c r="AR5538" s="5">
        <f t="shared" si="780"/>
        <v>1741940.1</v>
      </c>
      <c r="AS5538" s="5">
        <f t="shared" si="781"/>
        <v>536510.14</v>
      </c>
      <c r="AT5538" t="s">
        <v>59</v>
      </c>
      <c r="AU5538" t="s">
        <v>6164</v>
      </c>
      <c r="AV5538" t="s">
        <v>6165</v>
      </c>
      <c r="AW5538" t="s">
        <v>6166</v>
      </c>
      <c r="AX5538" t="s">
        <v>6167</v>
      </c>
      <c r="AY5538">
        <v>51</v>
      </c>
      <c r="AZ5538">
        <v>3</v>
      </c>
      <c r="BA5538">
        <v>18</v>
      </c>
      <c r="BB5538" t="s">
        <v>6185</v>
      </c>
      <c r="BC5538">
        <v>0</v>
      </c>
      <c r="BD5538">
        <v>0</v>
      </c>
      <c r="BE5538" t="s">
        <v>6169</v>
      </c>
      <c r="BF5538" t="s">
        <v>6170</v>
      </c>
      <c r="BG5538">
        <v>0</v>
      </c>
      <c r="BH5538" t="s">
        <v>6171</v>
      </c>
      <c r="BI5538">
        <v>33</v>
      </c>
      <c r="BJ5538" t="s">
        <v>6172</v>
      </c>
      <c r="BK5538">
        <v>0</v>
      </c>
      <c r="BL5538">
        <v>63</v>
      </c>
      <c r="BM5538" s="3">
        <f t="shared" si="782"/>
        <v>0.73015873015873012</v>
      </c>
    </row>
    <row r="5539" spans="1:65">
      <c r="A5539" t="s">
        <v>5681</v>
      </c>
      <c r="B5539" s="2">
        <v>45994</v>
      </c>
      <c r="C5539" t="s">
        <v>4641</v>
      </c>
      <c r="D5539" t="s">
        <v>5644</v>
      </c>
      <c r="E5539">
        <v>12</v>
      </c>
      <c r="F5539" t="s">
        <v>61</v>
      </c>
      <c r="G5539" t="s">
        <v>79</v>
      </c>
      <c r="H5539" t="s">
        <v>100</v>
      </c>
      <c r="I5539" t="s">
        <v>74</v>
      </c>
      <c r="J5539" t="s">
        <v>65</v>
      </c>
      <c r="K5539" t="s">
        <v>75</v>
      </c>
      <c r="L5539" t="s">
        <v>92</v>
      </c>
      <c r="M5539" t="s">
        <v>56</v>
      </c>
      <c r="N5539" t="s">
        <v>109</v>
      </c>
      <c r="O5539" t="s">
        <v>82</v>
      </c>
      <c r="P5539">
        <v>48</v>
      </c>
      <c r="Q5539">
        <v>49</v>
      </c>
      <c r="R5539">
        <v>48</v>
      </c>
      <c r="S5539">
        <v>1</v>
      </c>
      <c r="T5539">
        <f t="shared" si="774"/>
        <v>47</v>
      </c>
      <c r="U5539">
        <v>46</v>
      </c>
      <c r="V5539">
        <f t="shared" si="775"/>
        <v>1</v>
      </c>
      <c r="W5539" s="3">
        <f t="shared" si="776"/>
        <v>2.0833333333333332E-2</v>
      </c>
      <c r="X5539">
        <v>31</v>
      </c>
      <c r="Y5539" s="4">
        <v>3.8</v>
      </c>
      <c r="Z5539" s="4">
        <v>1.1000000000000001</v>
      </c>
      <c r="AA5539" s="5">
        <v>51875.3</v>
      </c>
      <c r="AB5539" s="5">
        <f t="shared" si="777"/>
        <v>2386263.7999999998</v>
      </c>
      <c r="AC5539" s="5">
        <v>35289.78</v>
      </c>
      <c r="AD5539" s="5">
        <f t="shared" si="778"/>
        <v>1693909.44</v>
      </c>
      <c r="AE5539" s="5">
        <v>105567.85</v>
      </c>
      <c r="AF5539" s="5">
        <v>29406.52</v>
      </c>
      <c r="AG5539" s="5">
        <v>9398.59</v>
      </c>
      <c r="AH5539" s="5">
        <v>1595</v>
      </c>
      <c r="AI5539" s="5">
        <v>4600</v>
      </c>
      <c r="AJ5539">
        <v>0</v>
      </c>
      <c r="AK5539" s="5">
        <v>0</v>
      </c>
      <c r="AL5539" s="5">
        <v>1025.57</v>
      </c>
      <c r="AM5539" s="5">
        <v>66191.850000000006</v>
      </c>
      <c r="AN5539">
        <v>8</v>
      </c>
      <c r="AO5539">
        <v>6</v>
      </c>
      <c r="AP5539" t="str">
        <f t="shared" si="779"/>
        <v>Yes</v>
      </c>
      <c r="AQ5539">
        <v>1</v>
      </c>
      <c r="AR5539" s="5">
        <f t="shared" si="780"/>
        <v>1911694.82</v>
      </c>
      <c r="AS5539" s="5">
        <f t="shared" si="781"/>
        <v>474568.98</v>
      </c>
      <c r="AT5539" t="s">
        <v>59</v>
      </c>
      <c r="AU5539" t="s">
        <v>6164</v>
      </c>
      <c r="AV5539" t="s">
        <v>6165</v>
      </c>
      <c r="AW5539" t="s">
        <v>6166</v>
      </c>
      <c r="AX5539" t="s">
        <v>6167</v>
      </c>
      <c r="AY5539">
        <v>48</v>
      </c>
      <c r="AZ5539">
        <v>0</v>
      </c>
      <c r="BA5539">
        <v>17</v>
      </c>
      <c r="BB5539" t="s">
        <v>6191</v>
      </c>
      <c r="BC5539">
        <v>0</v>
      </c>
      <c r="BD5539">
        <v>0</v>
      </c>
      <c r="BE5539" t="s">
        <v>6169</v>
      </c>
      <c r="BF5539" t="s">
        <v>6170</v>
      </c>
      <c r="BG5539">
        <v>1</v>
      </c>
      <c r="BH5539" t="s">
        <v>6179</v>
      </c>
      <c r="BI5539">
        <v>21</v>
      </c>
      <c r="BJ5539" t="s">
        <v>6172</v>
      </c>
      <c r="BK5539">
        <v>0</v>
      </c>
      <c r="BL5539">
        <v>62</v>
      </c>
      <c r="BM5539" s="3">
        <f t="shared" si="782"/>
        <v>0.77419354838709675</v>
      </c>
    </row>
    <row r="5540" spans="1:65">
      <c r="A5540" t="s">
        <v>5682</v>
      </c>
      <c r="B5540" s="2">
        <v>45994</v>
      </c>
      <c r="C5540" t="s">
        <v>4641</v>
      </c>
      <c r="D5540" t="s">
        <v>5644</v>
      </c>
      <c r="E5540">
        <v>12</v>
      </c>
      <c r="F5540" t="s">
        <v>78</v>
      </c>
      <c r="G5540" t="s">
        <v>62</v>
      </c>
      <c r="H5540" t="s">
        <v>91</v>
      </c>
      <c r="I5540" t="s">
        <v>52</v>
      </c>
      <c r="J5540" t="s">
        <v>65</v>
      </c>
      <c r="K5540" t="s">
        <v>66</v>
      </c>
      <c r="L5540" t="s">
        <v>55</v>
      </c>
      <c r="M5540" t="s">
        <v>56</v>
      </c>
      <c r="N5540" t="s">
        <v>76</v>
      </c>
      <c r="O5540" t="s">
        <v>120</v>
      </c>
      <c r="P5540">
        <v>34</v>
      </c>
      <c r="Q5540">
        <v>35</v>
      </c>
      <c r="R5540">
        <v>33</v>
      </c>
      <c r="S5540">
        <v>1</v>
      </c>
      <c r="T5540">
        <f t="shared" si="774"/>
        <v>32</v>
      </c>
      <c r="U5540">
        <v>32</v>
      </c>
      <c r="V5540">
        <f t="shared" si="775"/>
        <v>0</v>
      </c>
      <c r="W5540" s="3">
        <f t="shared" si="776"/>
        <v>3.0303030303030304E-2</v>
      </c>
      <c r="X5540">
        <v>30</v>
      </c>
      <c r="Y5540" s="4">
        <v>1.7</v>
      </c>
      <c r="Z5540" s="4">
        <v>1.3</v>
      </c>
      <c r="AA5540" s="5">
        <v>49264.57</v>
      </c>
      <c r="AB5540" s="5">
        <f t="shared" si="777"/>
        <v>1576466.24</v>
      </c>
      <c r="AC5540" s="5">
        <v>34947.980000000003</v>
      </c>
      <c r="AD5540" s="5">
        <f t="shared" si="778"/>
        <v>1153283.3400000001</v>
      </c>
      <c r="AE5540" s="5">
        <v>77833.14</v>
      </c>
      <c r="AF5540" s="5">
        <v>23701.73</v>
      </c>
      <c r="AG5540" s="5">
        <v>9578.67</v>
      </c>
      <c r="AH5540" s="5">
        <v>1885</v>
      </c>
      <c r="AI5540" s="5">
        <v>4600</v>
      </c>
      <c r="AJ5540">
        <v>0</v>
      </c>
      <c r="AK5540" s="5">
        <v>0</v>
      </c>
      <c r="AL5540" s="5">
        <v>0</v>
      </c>
      <c r="AM5540" s="5">
        <v>21379.22</v>
      </c>
      <c r="AN5540">
        <v>4</v>
      </c>
      <c r="AO5540">
        <v>2</v>
      </c>
      <c r="AP5540" t="str">
        <f t="shared" si="779"/>
        <v>Yes</v>
      </c>
      <c r="AQ5540">
        <v>0</v>
      </c>
      <c r="AR5540" s="5">
        <f t="shared" si="780"/>
        <v>1292261.1000000001</v>
      </c>
      <c r="AS5540" s="5">
        <f t="shared" si="781"/>
        <v>284205.14</v>
      </c>
      <c r="AT5540" t="s">
        <v>59</v>
      </c>
      <c r="AU5540" t="s">
        <v>6164</v>
      </c>
      <c r="AV5540" t="s">
        <v>6165</v>
      </c>
      <c r="AW5540" t="s">
        <v>6166</v>
      </c>
      <c r="AX5540" t="s">
        <v>6167</v>
      </c>
      <c r="AY5540">
        <v>38</v>
      </c>
      <c r="AZ5540">
        <v>2</v>
      </c>
      <c r="BA5540">
        <v>0</v>
      </c>
      <c r="BB5540" t="s">
        <v>6168</v>
      </c>
      <c r="BC5540">
        <v>0</v>
      </c>
      <c r="BD5540">
        <v>0</v>
      </c>
      <c r="BE5540" t="s">
        <v>6169</v>
      </c>
      <c r="BF5540" t="s">
        <v>6170</v>
      </c>
      <c r="BG5540">
        <v>0</v>
      </c>
      <c r="BH5540" t="s">
        <v>6171</v>
      </c>
      <c r="BI5540">
        <v>35</v>
      </c>
      <c r="BJ5540" t="s">
        <v>6172</v>
      </c>
      <c r="BK5540">
        <v>0</v>
      </c>
      <c r="BL5540">
        <v>59</v>
      </c>
      <c r="BM5540" s="3">
        <f t="shared" si="782"/>
        <v>0.55932203389830504</v>
      </c>
    </row>
    <row r="5541" spans="1:65">
      <c r="A5541" t="s">
        <v>5683</v>
      </c>
      <c r="B5541" s="2">
        <v>45994</v>
      </c>
      <c r="C5541" t="s">
        <v>4641</v>
      </c>
      <c r="D5541" t="s">
        <v>5644</v>
      </c>
      <c r="E5541">
        <v>12</v>
      </c>
      <c r="F5541" t="s">
        <v>78</v>
      </c>
      <c r="G5541" t="s">
        <v>62</v>
      </c>
      <c r="H5541" t="s">
        <v>91</v>
      </c>
      <c r="I5541" t="s">
        <v>52</v>
      </c>
      <c r="J5541" t="s">
        <v>81</v>
      </c>
      <c r="K5541" t="s">
        <v>54</v>
      </c>
      <c r="L5541" t="s">
        <v>92</v>
      </c>
      <c r="M5541" t="s">
        <v>56</v>
      </c>
      <c r="N5541" t="s">
        <v>109</v>
      </c>
      <c r="O5541" t="s">
        <v>70</v>
      </c>
      <c r="P5541">
        <v>34</v>
      </c>
      <c r="Q5541">
        <v>37</v>
      </c>
      <c r="R5541">
        <v>35</v>
      </c>
      <c r="S5541">
        <v>1</v>
      </c>
      <c r="T5541">
        <f t="shared" si="774"/>
        <v>34</v>
      </c>
      <c r="U5541">
        <v>33</v>
      </c>
      <c r="V5541">
        <f t="shared" si="775"/>
        <v>1</v>
      </c>
      <c r="W5541" s="3">
        <f t="shared" si="776"/>
        <v>2.8571428571428571E-2</v>
      </c>
      <c r="X5541">
        <v>47</v>
      </c>
      <c r="Y5541" s="4">
        <v>0</v>
      </c>
      <c r="Z5541" s="4">
        <v>1</v>
      </c>
      <c r="AA5541" s="5">
        <v>83501.960000000006</v>
      </c>
      <c r="AB5541" s="5">
        <f t="shared" si="777"/>
        <v>2755564.68</v>
      </c>
      <c r="AC5541" s="5">
        <v>53290.91</v>
      </c>
      <c r="AD5541" s="5">
        <f t="shared" si="778"/>
        <v>1865181.85</v>
      </c>
      <c r="AE5541" s="5">
        <v>110798.85</v>
      </c>
      <c r="AF5541" s="5">
        <v>32456.04</v>
      </c>
      <c r="AG5541" s="5">
        <v>11725.56</v>
      </c>
      <c r="AH5541" s="5">
        <v>1450</v>
      </c>
      <c r="AI5541" s="5">
        <v>6800</v>
      </c>
      <c r="AJ5541">
        <v>0</v>
      </c>
      <c r="AK5541" s="5">
        <v>0</v>
      </c>
      <c r="AL5541" s="5">
        <v>1549.24</v>
      </c>
      <c r="AM5541" s="5">
        <v>49218.080000000002</v>
      </c>
      <c r="AN5541">
        <v>8</v>
      </c>
      <c r="AO5541">
        <v>8</v>
      </c>
      <c r="AP5541" t="str">
        <f t="shared" si="779"/>
        <v>Yes</v>
      </c>
      <c r="AQ5541">
        <v>0</v>
      </c>
      <c r="AR5541" s="5">
        <f t="shared" si="780"/>
        <v>2079179.62</v>
      </c>
      <c r="AS5541" s="5">
        <f t="shared" si="781"/>
        <v>676385.06</v>
      </c>
      <c r="AT5541" t="s">
        <v>59</v>
      </c>
      <c r="AU5541" t="s">
        <v>6164</v>
      </c>
      <c r="AV5541" t="s">
        <v>6165</v>
      </c>
      <c r="AW5541" t="s">
        <v>6166</v>
      </c>
      <c r="AX5541" t="s">
        <v>6167</v>
      </c>
      <c r="AY5541">
        <v>35</v>
      </c>
      <c r="AZ5541">
        <v>0</v>
      </c>
      <c r="BA5541">
        <v>13</v>
      </c>
      <c r="BB5541" t="s">
        <v>6198</v>
      </c>
      <c r="BC5541">
        <v>0</v>
      </c>
      <c r="BD5541">
        <v>0</v>
      </c>
      <c r="BE5541" t="s">
        <v>6169</v>
      </c>
      <c r="BF5541" t="s">
        <v>6170</v>
      </c>
      <c r="BG5541">
        <v>3</v>
      </c>
      <c r="BH5541" t="s">
        <v>6192</v>
      </c>
      <c r="BI5541">
        <v>82</v>
      </c>
      <c r="BJ5541" t="s">
        <v>6193</v>
      </c>
      <c r="BK5541">
        <v>0</v>
      </c>
      <c r="BL5541">
        <v>48</v>
      </c>
      <c r="BM5541" s="3">
        <f t="shared" si="782"/>
        <v>0.72916666666666663</v>
      </c>
    </row>
    <row r="5542" spans="1:65">
      <c r="A5542" t="s">
        <v>5684</v>
      </c>
      <c r="B5542" s="2">
        <v>45994</v>
      </c>
      <c r="C5542" t="s">
        <v>4641</v>
      </c>
      <c r="D5542" t="s">
        <v>5644</v>
      </c>
      <c r="E5542">
        <v>12</v>
      </c>
      <c r="F5542" t="s">
        <v>61</v>
      </c>
      <c r="G5542" t="s">
        <v>50</v>
      </c>
      <c r="H5542" t="s">
        <v>170</v>
      </c>
      <c r="I5542" t="s">
        <v>74</v>
      </c>
      <c r="J5542" t="s">
        <v>53</v>
      </c>
      <c r="K5542" t="s">
        <v>66</v>
      </c>
      <c r="L5542" t="s">
        <v>92</v>
      </c>
      <c r="M5542" t="s">
        <v>56</v>
      </c>
      <c r="N5542" t="s">
        <v>69</v>
      </c>
      <c r="O5542" t="s">
        <v>120</v>
      </c>
      <c r="P5542">
        <v>50</v>
      </c>
      <c r="Q5542">
        <v>51</v>
      </c>
      <c r="R5542">
        <v>51</v>
      </c>
      <c r="S5542">
        <v>1</v>
      </c>
      <c r="T5542">
        <f t="shared" si="774"/>
        <v>50</v>
      </c>
      <c r="U5542">
        <v>49</v>
      </c>
      <c r="V5542">
        <f t="shared" si="775"/>
        <v>1</v>
      </c>
      <c r="W5542" s="3">
        <f t="shared" si="776"/>
        <v>1.9607843137254902E-2</v>
      </c>
      <c r="X5542">
        <v>27</v>
      </c>
      <c r="Y5542" s="4">
        <v>4.7</v>
      </c>
      <c r="Z5542" s="4">
        <v>1.4</v>
      </c>
      <c r="AA5542" s="5">
        <v>33997.24</v>
      </c>
      <c r="AB5542" s="5">
        <f t="shared" si="777"/>
        <v>1665864.76</v>
      </c>
      <c r="AC5542" s="5">
        <v>23821.54</v>
      </c>
      <c r="AD5542" s="5">
        <f t="shared" si="778"/>
        <v>1214898.54</v>
      </c>
      <c r="AE5542" s="5">
        <v>88192.960000000006</v>
      </c>
      <c r="AF5542" s="5">
        <v>22761.67</v>
      </c>
      <c r="AG5542" s="5">
        <v>10065.290000000001</v>
      </c>
      <c r="AH5542" s="5">
        <v>2030</v>
      </c>
      <c r="AI5542" s="5">
        <v>3200</v>
      </c>
      <c r="AJ5542">
        <v>0</v>
      </c>
      <c r="AK5542" s="5">
        <v>0</v>
      </c>
      <c r="AL5542" s="5">
        <v>691.91</v>
      </c>
      <c r="AM5542" s="5">
        <v>30632.19</v>
      </c>
      <c r="AN5542">
        <v>4</v>
      </c>
      <c r="AO5542">
        <v>3</v>
      </c>
      <c r="AP5542" t="str">
        <f t="shared" si="779"/>
        <v>Yes</v>
      </c>
      <c r="AQ5542">
        <v>0</v>
      </c>
      <c r="AR5542" s="5">
        <f t="shared" si="780"/>
        <v>1372472.56</v>
      </c>
      <c r="AS5542" s="5">
        <f t="shared" si="781"/>
        <v>293392.2</v>
      </c>
      <c r="AT5542" t="s">
        <v>59</v>
      </c>
      <c r="AU5542" t="s">
        <v>6164</v>
      </c>
      <c r="AV5542" t="s">
        <v>6165</v>
      </c>
      <c r="AW5542" t="s">
        <v>6166</v>
      </c>
      <c r="AX5542" t="s">
        <v>6184</v>
      </c>
      <c r="AY5542">
        <v>50</v>
      </c>
      <c r="AZ5542">
        <v>0</v>
      </c>
      <c r="BA5542">
        <v>13</v>
      </c>
      <c r="BB5542" t="s">
        <v>6198</v>
      </c>
      <c r="BC5542">
        <v>0</v>
      </c>
      <c r="BD5542">
        <v>0</v>
      </c>
      <c r="BE5542" t="s">
        <v>6169</v>
      </c>
      <c r="BF5542" t="s">
        <v>6170</v>
      </c>
      <c r="BG5542">
        <v>0</v>
      </c>
      <c r="BH5542" t="s">
        <v>6171</v>
      </c>
      <c r="BI5542">
        <v>31</v>
      </c>
      <c r="BJ5542" t="s">
        <v>6172</v>
      </c>
      <c r="BK5542">
        <v>0</v>
      </c>
      <c r="BL5542">
        <v>71</v>
      </c>
      <c r="BM5542" s="3">
        <f t="shared" si="782"/>
        <v>0.71830985915492962</v>
      </c>
    </row>
    <row r="5543" spans="1:65">
      <c r="A5543" t="s">
        <v>5685</v>
      </c>
      <c r="B5543" s="2">
        <v>45994</v>
      </c>
      <c r="C5543" t="s">
        <v>4641</v>
      </c>
      <c r="D5543" t="s">
        <v>5644</v>
      </c>
      <c r="E5543">
        <v>12</v>
      </c>
      <c r="F5543" t="s">
        <v>72</v>
      </c>
      <c r="G5543" t="s">
        <v>79</v>
      </c>
      <c r="H5543" t="s">
        <v>102</v>
      </c>
      <c r="I5543" t="s">
        <v>64</v>
      </c>
      <c r="J5543" t="s">
        <v>65</v>
      </c>
      <c r="K5543" t="s">
        <v>75</v>
      </c>
      <c r="L5543" t="s">
        <v>55</v>
      </c>
      <c r="M5543" t="s">
        <v>56</v>
      </c>
      <c r="N5543" t="s">
        <v>94</v>
      </c>
      <c r="O5543" t="s">
        <v>70</v>
      </c>
      <c r="P5543">
        <v>45</v>
      </c>
      <c r="Q5543">
        <v>48</v>
      </c>
      <c r="R5543">
        <v>50</v>
      </c>
      <c r="S5543">
        <v>1</v>
      </c>
      <c r="T5543">
        <f t="shared" si="774"/>
        <v>49</v>
      </c>
      <c r="U5543">
        <v>43</v>
      </c>
      <c r="V5543">
        <f t="shared" si="775"/>
        <v>6</v>
      </c>
      <c r="W5543" s="3">
        <f t="shared" si="776"/>
        <v>0.02</v>
      </c>
      <c r="X5543">
        <v>19</v>
      </c>
      <c r="Y5543" s="4">
        <v>5.6</v>
      </c>
      <c r="Z5543" s="4">
        <v>2.2999999999999998</v>
      </c>
      <c r="AA5543" s="5">
        <v>51354.04</v>
      </c>
      <c r="AB5543" s="5">
        <f t="shared" si="777"/>
        <v>2208223.7200000002</v>
      </c>
      <c r="AC5543" s="5">
        <v>34777.15</v>
      </c>
      <c r="AD5543" s="5">
        <f t="shared" si="778"/>
        <v>1738857.5</v>
      </c>
      <c r="AE5543" s="5">
        <v>108222.88</v>
      </c>
      <c r="AF5543" s="5">
        <v>30281.119999999999</v>
      </c>
      <c r="AG5543" s="5">
        <v>8810.2900000000009</v>
      </c>
      <c r="AH5543" s="5">
        <v>3335</v>
      </c>
      <c r="AI5543" s="5">
        <v>4600</v>
      </c>
      <c r="AJ5543">
        <v>0</v>
      </c>
      <c r="AK5543" s="5">
        <v>0</v>
      </c>
      <c r="AL5543" s="5">
        <v>5906.8</v>
      </c>
      <c r="AM5543" s="5">
        <v>29604.12</v>
      </c>
      <c r="AN5543">
        <v>4</v>
      </c>
      <c r="AO5543">
        <v>3</v>
      </c>
      <c r="AP5543" t="str">
        <f t="shared" si="779"/>
        <v>Yes</v>
      </c>
      <c r="AQ5543">
        <v>0</v>
      </c>
      <c r="AR5543" s="5">
        <f t="shared" si="780"/>
        <v>1929617.71</v>
      </c>
      <c r="AS5543" s="5">
        <f t="shared" si="781"/>
        <v>278606.01</v>
      </c>
      <c r="AT5543" t="s">
        <v>59</v>
      </c>
      <c r="AU5543" t="s">
        <v>6164</v>
      </c>
      <c r="AV5543" t="s">
        <v>6165</v>
      </c>
      <c r="AW5543" t="s">
        <v>6166</v>
      </c>
      <c r="AX5543" t="s">
        <v>6184</v>
      </c>
      <c r="AY5543">
        <v>45</v>
      </c>
      <c r="AZ5543">
        <v>0</v>
      </c>
      <c r="BA5543">
        <v>33</v>
      </c>
      <c r="BB5543" t="s">
        <v>6180</v>
      </c>
      <c r="BC5543">
        <v>0</v>
      </c>
      <c r="BD5543">
        <v>0</v>
      </c>
      <c r="BE5543" t="s">
        <v>6169</v>
      </c>
      <c r="BF5543" t="s">
        <v>6170</v>
      </c>
      <c r="BG5543">
        <v>0</v>
      </c>
      <c r="BH5543" t="s">
        <v>6171</v>
      </c>
      <c r="BI5543">
        <v>9</v>
      </c>
      <c r="BJ5543" t="s">
        <v>6172</v>
      </c>
      <c r="BK5543">
        <v>0</v>
      </c>
      <c r="BL5543">
        <v>65</v>
      </c>
      <c r="BM5543" s="3">
        <f t="shared" si="782"/>
        <v>0.76923076923076927</v>
      </c>
    </row>
    <row r="5544" spans="1:65">
      <c r="A5544" t="s">
        <v>5686</v>
      </c>
      <c r="B5544" s="2">
        <v>45994</v>
      </c>
      <c r="C5544" t="s">
        <v>4641</v>
      </c>
      <c r="D5544" t="s">
        <v>5644</v>
      </c>
      <c r="E5544">
        <v>12</v>
      </c>
      <c r="F5544" t="s">
        <v>72</v>
      </c>
      <c r="G5544" t="s">
        <v>62</v>
      </c>
      <c r="H5544" t="s">
        <v>150</v>
      </c>
      <c r="I5544" t="s">
        <v>52</v>
      </c>
      <c r="J5544" t="s">
        <v>65</v>
      </c>
      <c r="K5544" t="s">
        <v>66</v>
      </c>
      <c r="L5544" t="s">
        <v>87</v>
      </c>
      <c r="M5544" t="s">
        <v>56</v>
      </c>
      <c r="N5544" t="s">
        <v>109</v>
      </c>
      <c r="O5544" t="s">
        <v>58</v>
      </c>
      <c r="P5544">
        <v>44</v>
      </c>
      <c r="Q5544">
        <v>45</v>
      </c>
      <c r="R5544">
        <v>45</v>
      </c>
      <c r="S5544">
        <v>1</v>
      </c>
      <c r="T5544">
        <f t="shared" si="774"/>
        <v>44</v>
      </c>
      <c r="U5544">
        <v>42</v>
      </c>
      <c r="V5544">
        <f t="shared" si="775"/>
        <v>2</v>
      </c>
      <c r="W5544" s="3">
        <f t="shared" si="776"/>
        <v>2.2222222222222223E-2</v>
      </c>
      <c r="X5544">
        <v>28</v>
      </c>
      <c r="Y5544" s="4">
        <v>2.2999999999999998</v>
      </c>
      <c r="Z5544" s="4">
        <v>0.8</v>
      </c>
      <c r="AA5544" s="5">
        <v>48273.66</v>
      </c>
      <c r="AB5544" s="5">
        <f t="shared" si="777"/>
        <v>2027493.72</v>
      </c>
      <c r="AC5544" s="5">
        <v>35781.65</v>
      </c>
      <c r="AD5544" s="5">
        <f t="shared" si="778"/>
        <v>1610174.25</v>
      </c>
      <c r="AE5544" s="5">
        <v>103669.88</v>
      </c>
      <c r="AF5544" s="5">
        <v>28156.92</v>
      </c>
      <c r="AG5544" s="5">
        <v>10073.51</v>
      </c>
      <c r="AH5544" s="5">
        <v>1160</v>
      </c>
      <c r="AI5544" s="5">
        <v>4600</v>
      </c>
      <c r="AJ5544">
        <v>0</v>
      </c>
      <c r="AK5544" s="5">
        <v>0</v>
      </c>
      <c r="AL5544" s="5">
        <v>1946.06</v>
      </c>
      <c r="AM5544" s="5">
        <v>60314.59</v>
      </c>
      <c r="AN5544">
        <v>8</v>
      </c>
      <c r="AO5544">
        <v>9</v>
      </c>
      <c r="AP5544" t="str">
        <f t="shared" si="779"/>
        <v>No</v>
      </c>
      <c r="AQ5544">
        <v>1</v>
      </c>
      <c r="AR5544" s="5">
        <f t="shared" si="780"/>
        <v>1820095.21</v>
      </c>
      <c r="AS5544" s="5">
        <f t="shared" si="781"/>
        <v>207398.51</v>
      </c>
      <c r="AT5544" t="s">
        <v>59</v>
      </c>
      <c r="AU5544" t="s">
        <v>6164</v>
      </c>
      <c r="AV5544" t="s">
        <v>6165</v>
      </c>
      <c r="AW5544" t="s">
        <v>6166</v>
      </c>
      <c r="AX5544" t="s">
        <v>6184</v>
      </c>
      <c r="AY5544">
        <v>51</v>
      </c>
      <c r="AZ5544">
        <v>4</v>
      </c>
      <c r="BA5544">
        <v>19</v>
      </c>
      <c r="BB5544" t="s">
        <v>6185</v>
      </c>
      <c r="BC5544">
        <v>0</v>
      </c>
      <c r="BD5544">
        <v>1</v>
      </c>
      <c r="BE5544" t="s">
        <v>6188</v>
      </c>
      <c r="BF5544" t="s">
        <v>6170</v>
      </c>
      <c r="BG5544">
        <v>0</v>
      </c>
      <c r="BH5544" t="s">
        <v>6171</v>
      </c>
      <c r="BI5544">
        <v>53</v>
      </c>
      <c r="BJ5544" t="s">
        <v>6187</v>
      </c>
      <c r="BK5544">
        <v>0</v>
      </c>
      <c r="BL5544">
        <v>61</v>
      </c>
      <c r="BM5544" s="3">
        <f t="shared" si="782"/>
        <v>0.73770491803278693</v>
      </c>
    </row>
    <row r="5545" spans="1:65">
      <c r="A5545" t="s">
        <v>5687</v>
      </c>
      <c r="B5545" s="2">
        <v>45994</v>
      </c>
      <c r="C5545" t="s">
        <v>4641</v>
      </c>
      <c r="D5545" t="s">
        <v>5644</v>
      </c>
      <c r="E5545">
        <v>12</v>
      </c>
      <c r="F5545" t="s">
        <v>72</v>
      </c>
      <c r="G5545" t="s">
        <v>50</v>
      </c>
      <c r="H5545" t="s">
        <v>119</v>
      </c>
      <c r="I5545" t="s">
        <v>64</v>
      </c>
      <c r="J5545" t="s">
        <v>81</v>
      </c>
      <c r="K5545" t="s">
        <v>75</v>
      </c>
      <c r="L5545" t="s">
        <v>87</v>
      </c>
      <c r="M5545" t="s">
        <v>56</v>
      </c>
      <c r="N5545" t="s">
        <v>94</v>
      </c>
      <c r="O5545" t="s">
        <v>70</v>
      </c>
      <c r="P5545">
        <v>36</v>
      </c>
      <c r="Q5545">
        <v>38</v>
      </c>
      <c r="R5545">
        <v>38</v>
      </c>
      <c r="S5545">
        <v>1</v>
      </c>
      <c r="T5545">
        <f t="shared" si="774"/>
        <v>37</v>
      </c>
      <c r="U5545">
        <v>35</v>
      </c>
      <c r="V5545">
        <f t="shared" si="775"/>
        <v>2</v>
      </c>
      <c r="W5545" s="3">
        <f t="shared" si="776"/>
        <v>2.6315789473684209E-2</v>
      </c>
      <c r="X5545">
        <v>13</v>
      </c>
      <c r="Y5545" s="4">
        <v>3.6</v>
      </c>
      <c r="Z5545" s="4">
        <v>1.3</v>
      </c>
      <c r="AA5545" s="5">
        <v>78188.179999999993</v>
      </c>
      <c r="AB5545" s="5">
        <f t="shared" si="777"/>
        <v>2736586.3</v>
      </c>
      <c r="AC5545" s="5">
        <v>54719.62</v>
      </c>
      <c r="AD5545" s="5">
        <f t="shared" si="778"/>
        <v>2079345.56</v>
      </c>
      <c r="AE5545" s="5">
        <v>113305.23</v>
      </c>
      <c r="AF5545" s="5">
        <v>32650.240000000002</v>
      </c>
      <c r="AG5545" s="5">
        <v>7782.54</v>
      </c>
      <c r="AH5545" s="5">
        <v>1885</v>
      </c>
      <c r="AI5545" s="5">
        <v>6800</v>
      </c>
      <c r="AJ5545">
        <v>0</v>
      </c>
      <c r="AK5545" s="5">
        <v>0</v>
      </c>
      <c r="AL5545" s="5">
        <v>3038.67</v>
      </c>
      <c r="AM5545" s="5">
        <v>21587.279999999999</v>
      </c>
      <c r="AN5545">
        <v>4</v>
      </c>
      <c r="AO5545">
        <v>4</v>
      </c>
      <c r="AP5545" t="str">
        <f t="shared" si="779"/>
        <v>Yes</v>
      </c>
      <c r="AQ5545">
        <v>0</v>
      </c>
      <c r="AR5545" s="5">
        <f t="shared" si="780"/>
        <v>2266394.52</v>
      </c>
      <c r="AS5545" s="5">
        <f t="shared" si="781"/>
        <v>470191.78</v>
      </c>
      <c r="AT5545" t="s">
        <v>59</v>
      </c>
      <c r="AU5545" t="s">
        <v>6164</v>
      </c>
      <c r="AV5545" t="s">
        <v>6165</v>
      </c>
      <c r="AW5545" t="s">
        <v>6166</v>
      </c>
      <c r="AX5545" t="s">
        <v>6184</v>
      </c>
      <c r="AY5545">
        <v>38</v>
      </c>
      <c r="AZ5545">
        <v>0</v>
      </c>
      <c r="BA5545">
        <v>18</v>
      </c>
      <c r="BB5545" t="s">
        <v>6180</v>
      </c>
      <c r="BC5545">
        <v>0</v>
      </c>
      <c r="BD5545">
        <v>0</v>
      </c>
      <c r="BE5545" t="s">
        <v>6169</v>
      </c>
      <c r="BF5545" t="s">
        <v>6170</v>
      </c>
      <c r="BG5545">
        <v>0</v>
      </c>
      <c r="BH5545" t="s">
        <v>6171</v>
      </c>
      <c r="BI5545">
        <v>38</v>
      </c>
      <c r="BJ5545" t="s">
        <v>6172</v>
      </c>
      <c r="BK5545">
        <v>0</v>
      </c>
      <c r="BL5545">
        <v>48</v>
      </c>
      <c r="BM5545" s="3">
        <f t="shared" si="782"/>
        <v>0.79166666666666663</v>
      </c>
    </row>
    <row r="5546" spans="1:65">
      <c r="A5546" t="s">
        <v>5688</v>
      </c>
      <c r="B5546" s="2">
        <v>45994</v>
      </c>
      <c r="C5546" t="s">
        <v>4641</v>
      </c>
      <c r="D5546" t="s">
        <v>5644</v>
      </c>
      <c r="E5546">
        <v>12</v>
      </c>
      <c r="F5546" t="s">
        <v>61</v>
      </c>
      <c r="G5546" t="s">
        <v>79</v>
      </c>
      <c r="H5546" t="s">
        <v>123</v>
      </c>
      <c r="I5546" t="s">
        <v>52</v>
      </c>
      <c r="J5546" t="s">
        <v>65</v>
      </c>
      <c r="K5546" t="s">
        <v>66</v>
      </c>
      <c r="L5546" t="s">
        <v>92</v>
      </c>
      <c r="M5546" t="s">
        <v>56</v>
      </c>
      <c r="N5546" t="s">
        <v>57</v>
      </c>
      <c r="O5546" t="s">
        <v>120</v>
      </c>
      <c r="P5546">
        <v>45</v>
      </c>
      <c r="Q5546">
        <v>47</v>
      </c>
      <c r="R5546">
        <v>45</v>
      </c>
      <c r="S5546">
        <v>1</v>
      </c>
      <c r="T5546">
        <f t="shared" si="774"/>
        <v>44</v>
      </c>
      <c r="U5546">
        <v>44</v>
      </c>
      <c r="V5546">
        <f t="shared" si="775"/>
        <v>0</v>
      </c>
      <c r="W5546" s="3">
        <f t="shared" si="776"/>
        <v>2.2222222222222223E-2</v>
      </c>
      <c r="X5546">
        <v>17</v>
      </c>
      <c r="Y5546" s="4">
        <v>0.2</v>
      </c>
      <c r="Z5546" s="4">
        <v>0.8</v>
      </c>
      <c r="AA5546" s="5">
        <v>48632.480000000003</v>
      </c>
      <c r="AB5546" s="5">
        <f t="shared" si="777"/>
        <v>2139829.12</v>
      </c>
      <c r="AC5546" s="5">
        <v>34979.72</v>
      </c>
      <c r="AD5546" s="5">
        <f t="shared" si="778"/>
        <v>1574087.4</v>
      </c>
      <c r="AE5546" s="5">
        <v>103352.45</v>
      </c>
      <c r="AF5546" s="5">
        <v>26803.65</v>
      </c>
      <c r="AG5546" s="5">
        <v>8653.1200000000008</v>
      </c>
      <c r="AH5546" s="5">
        <v>1160</v>
      </c>
      <c r="AI5546" s="5">
        <v>4600</v>
      </c>
      <c r="AJ5546">
        <v>0</v>
      </c>
      <c r="AK5546" s="5">
        <v>0</v>
      </c>
      <c r="AL5546" s="5">
        <v>0</v>
      </c>
      <c r="AM5546" s="5">
        <v>28676.05</v>
      </c>
      <c r="AN5546">
        <v>4</v>
      </c>
      <c r="AO5546">
        <v>4</v>
      </c>
      <c r="AP5546" t="str">
        <f t="shared" si="779"/>
        <v>Yes</v>
      </c>
      <c r="AQ5546">
        <v>0</v>
      </c>
      <c r="AR5546" s="5">
        <f t="shared" si="780"/>
        <v>1747332.67</v>
      </c>
      <c r="AS5546" s="5">
        <f t="shared" si="781"/>
        <v>392496.45</v>
      </c>
      <c r="AT5546" t="s">
        <v>59</v>
      </c>
      <c r="AU5546" t="s">
        <v>6164</v>
      </c>
      <c r="AV5546" t="s">
        <v>6165</v>
      </c>
      <c r="AW5546" t="s">
        <v>6166</v>
      </c>
      <c r="AX5546" t="s">
        <v>6167</v>
      </c>
      <c r="AY5546">
        <v>47</v>
      </c>
      <c r="AZ5546">
        <v>0</v>
      </c>
      <c r="BA5546">
        <v>0</v>
      </c>
      <c r="BB5546" t="s">
        <v>6168</v>
      </c>
      <c r="BC5546">
        <v>0</v>
      </c>
      <c r="BD5546">
        <v>0</v>
      </c>
      <c r="BE5546" t="s">
        <v>6169</v>
      </c>
      <c r="BF5546" t="s">
        <v>6170</v>
      </c>
      <c r="BG5546">
        <v>0</v>
      </c>
      <c r="BH5546" t="s">
        <v>6171</v>
      </c>
      <c r="BI5546">
        <v>28</v>
      </c>
      <c r="BJ5546" t="s">
        <v>6172</v>
      </c>
      <c r="BK5546">
        <v>0</v>
      </c>
      <c r="BL5546">
        <v>64</v>
      </c>
      <c r="BM5546" s="3">
        <f t="shared" si="782"/>
        <v>0.703125</v>
      </c>
    </row>
    <row r="5547" spans="1:65">
      <c r="A5547" t="s">
        <v>5689</v>
      </c>
      <c r="B5547" s="2">
        <v>45994</v>
      </c>
      <c r="C5547" t="s">
        <v>4641</v>
      </c>
      <c r="D5547" t="s">
        <v>5644</v>
      </c>
      <c r="E5547">
        <v>12</v>
      </c>
      <c r="F5547" t="s">
        <v>78</v>
      </c>
      <c r="G5547" t="s">
        <v>50</v>
      </c>
      <c r="H5547" t="s">
        <v>173</v>
      </c>
      <c r="I5547" t="s">
        <v>74</v>
      </c>
      <c r="J5547" t="s">
        <v>53</v>
      </c>
      <c r="K5547" t="s">
        <v>54</v>
      </c>
      <c r="L5547" t="s">
        <v>55</v>
      </c>
      <c r="M5547" t="s">
        <v>56</v>
      </c>
      <c r="N5547" t="s">
        <v>94</v>
      </c>
      <c r="O5547" t="s">
        <v>58</v>
      </c>
      <c r="P5547">
        <v>64</v>
      </c>
      <c r="Q5547">
        <v>68</v>
      </c>
      <c r="R5547">
        <v>63</v>
      </c>
      <c r="S5547">
        <v>2</v>
      </c>
      <c r="T5547">
        <f t="shared" si="774"/>
        <v>61</v>
      </c>
      <c r="U5547">
        <v>61</v>
      </c>
      <c r="V5547">
        <f t="shared" si="775"/>
        <v>0</v>
      </c>
      <c r="W5547" s="3">
        <f t="shared" si="776"/>
        <v>3.1746031746031744E-2</v>
      </c>
      <c r="X5547">
        <v>41</v>
      </c>
      <c r="Y5547" s="4">
        <v>3.7</v>
      </c>
      <c r="Z5547" s="4">
        <v>1.7</v>
      </c>
      <c r="AA5547" s="5">
        <v>38449.769999999997</v>
      </c>
      <c r="AB5547" s="5">
        <f t="shared" si="777"/>
        <v>2345435.9700000002</v>
      </c>
      <c r="AC5547" s="5">
        <v>23602.560000000001</v>
      </c>
      <c r="AD5547" s="5">
        <f t="shared" si="778"/>
        <v>1486961.28</v>
      </c>
      <c r="AE5547" s="5">
        <v>107248.92</v>
      </c>
      <c r="AF5547" s="5">
        <v>29800.400000000001</v>
      </c>
      <c r="AG5547" s="5">
        <v>10534.51</v>
      </c>
      <c r="AH5547" s="5">
        <v>2465</v>
      </c>
      <c r="AI5547" s="5">
        <v>6400</v>
      </c>
      <c r="AJ5547">
        <v>0</v>
      </c>
      <c r="AK5547" s="5">
        <v>0</v>
      </c>
      <c r="AL5547" s="5">
        <v>0</v>
      </c>
      <c r="AM5547" s="5">
        <v>39059.42</v>
      </c>
      <c r="AN5547">
        <v>4</v>
      </c>
      <c r="AO5547">
        <v>4</v>
      </c>
      <c r="AP5547" t="str">
        <f t="shared" si="779"/>
        <v>Yes</v>
      </c>
      <c r="AQ5547">
        <v>0</v>
      </c>
      <c r="AR5547" s="5">
        <f t="shared" si="780"/>
        <v>1682469.53</v>
      </c>
      <c r="AS5547" s="5">
        <f t="shared" si="781"/>
        <v>662966.43999999994</v>
      </c>
      <c r="AT5547" t="s">
        <v>59</v>
      </c>
      <c r="AU5547" t="s">
        <v>6164</v>
      </c>
      <c r="AV5547" t="s">
        <v>6165</v>
      </c>
      <c r="AW5547" t="s">
        <v>6166</v>
      </c>
      <c r="AX5547" t="s">
        <v>6167</v>
      </c>
      <c r="AY5547">
        <v>71</v>
      </c>
      <c r="AZ5547">
        <v>4</v>
      </c>
      <c r="BA5547">
        <v>0</v>
      </c>
      <c r="BB5547" t="s">
        <v>6168</v>
      </c>
      <c r="BC5547">
        <v>0</v>
      </c>
      <c r="BD5547">
        <v>0</v>
      </c>
      <c r="BE5547" t="s">
        <v>6169</v>
      </c>
      <c r="BF5547" t="s">
        <v>6170</v>
      </c>
      <c r="BG5547">
        <v>5</v>
      </c>
      <c r="BH5547" t="s">
        <v>6209</v>
      </c>
      <c r="BI5547">
        <v>115</v>
      </c>
      <c r="BJ5547" t="s">
        <v>6193</v>
      </c>
      <c r="BK5547">
        <v>0</v>
      </c>
      <c r="BL5547">
        <v>73</v>
      </c>
      <c r="BM5547" s="3">
        <f t="shared" si="782"/>
        <v>0.86301369863013699</v>
      </c>
    </row>
    <row r="5548" spans="1:65">
      <c r="A5548" t="s">
        <v>5690</v>
      </c>
      <c r="B5548" s="2">
        <v>45994</v>
      </c>
      <c r="C5548" t="s">
        <v>4641</v>
      </c>
      <c r="D5548" t="s">
        <v>5644</v>
      </c>
      <c r="E5548">
        <v>12</v>
      </c>
      <c r="F5548" t="s">
        <v>78</v>
      </c>
      <c r="G5548" t="s">
        <v>79</v>
      </c>
      <c r="H5548" t="s">
        <v>113</v>
      </c>
      <c r="I5548" t="s">
        <v>74</v>
      </c>
      <c r="J5548" t="s">
        <v>53</v>
      </c>
      <c r="K5548" t="s">
        <v>75</v>
      </c>
      <c r="L5548" t="s">
        <v>92</v>
      </c>
      <c r="M5548" t="s">
        <v>56</v>
      </c>
      <c r="N5548" t="s">
        <v>76</v>
      </c>
      <c r="O5548" t="s">
        <v>70</v>
      </c>
      <c r="P5548">
        <v>59</v>
      </c>
      <c r="Q5548">
        <v>61</v>
      </c>
      <c r="R5548">
        <v>60</v>
      </c>
      <c r="S5548">
        <v>1</v>
      </c>
      <c r="T5548">
        <f t="shared" si="774"/>
        <v>59</v>
      </c>
      <c r="U5548">
        <v>57</v>
      </c>
      <c r="V5548">
        <f t="shared" si="775"/>
        <v>2</v>
      </c>
      <c r="W5548" s="3">
        <f t="shared" si="776"/>
        <v>1.6666666666666666E-2</v>
      </c>
      <c r="X5548">
        <v>37</v>
      </c>
      <c r="Y5548" s="4">
        <v>0</v>
      </c>
      <c r="Z5548" s="4">
        <v>1.8</v>
      </c>
      <c r="AA5548" s="5">
        <v>35911.360000000001</v>
      </c>
      <c r="AB5548" s="5">
        <f t="shared" si="777"/>
        <v>2046947.52</v>
      </c>
      <c r="AC5548" s="5">
        <v>23947.98</v>
      </c>
      <c r="AD5548" s="5">
        <f t="shared" si="778"/>
        <v>1436878.8</v>
      </c>
      <c r="AE5548" s="5">
        <v>100922.72</v>
      </c>
      <c r="AF5548" s="5">
        <v>28652.39</v>
      </c>
      <c r="AG5548" s="5">
        <v>10829.31</v>
      </c>
      <c r="AH5548" s="5">
        <v>2610</v>
      </c>
      <c r="AI5548" s="5">
        <v>3200</v>
      </c>
      <c r="AJ5548">
        <v>0</v>
      </c>
      <c r="AK5548" s="5">
        <v>0</v>
      </c>
      <c r="AL5548" s="5">
        <v>1340.68</v>
      </c>
      <c r="AM5548" s="5">
        <v>36971.65</v>
      </c>
      <c r="AN5548">
        <v>4</v>
      </c>
      <c r="AO5548">
        <v>4</v>
      </c>
      <c r="AP5548" t="str">
        <f t="shared" si="779"/>
        <v>Yes</v>
      </c>
      <c r="AQ5548">
        <v>0</v>
      </c>
      <c r="AR5548" s="5">
        <f t="shared" si="780"/>
        <v>1621405.55</v>
      </c>
      <c r="AS5548" s="5">
        <f t="shared" si="781"/>
        <v>425541.97</v>
      </c>
      <c r="AT5548" t="s">
        <v>59</v>
      </c>
      <c r="AU5548" t="s">
        <v>6164</v>
      </c>
      <c r="AV5548" t="s">
        <v>6165</v>
      </c>
      <c r="AW5548" t="s">
        <v>6166</v>
      </c>
      <c r="AX5548" t="s">
        <v>6167</v>
      </c>
      <c r="AY5548">
        <v>61</v>
      </c>
      <c r="AZ5548">
        <v>0</v>
      </c>
      <c r="BA5548">
        <v>15</v>
      </c>
      <c r="BB5548" t="s">
        <v>6191</v>
      </c>
      <c r="BC5548">
        <v>0</v>
      </c>
      <c r="BD5548">
        <v>0</v>
      </c>
      <c r="BE5548" t="s">
        <v>6169</v>
      </c>
      <c r="BF5548" t="s">
        <v>6170</v>
      </c>
      <c r="BG5548">
        <v>0</v>
      </c>
      <c r="BH5548" t="s">
        <v>6171</v>
      </c>
      <c r="BI5548">
        <v>40</v>
      </c>
      <c r="BJ5548" t="s">
        <v>6172</v>
      </c>
      <c r="BK5548">
        <v>0</v>
      </c>
      <c r="BL5548">
        <v>74</v>
      </c>
      <c r="BM5548" s="3">
        <f t="shared" si="782"/>
        <v>0.81081081081081086</v>
      </c>
    </row>
    <row r="5549" spans="1:65">
      <c r="A5549" t="s">
        <v>5691</v>
      </c>
      <c r="B5549" s="2">
        <v>45994</v>
      </c>
      <c r="C5549" t="s">
        <v>4641</v>
      </c>
      <c r="D5549" t="s">
        <v>5644</v>
      </c>
      <c r="E5549">
        <v>12</v>
      </c>
      <c r="F5549" t="s">
        <v>78</v>
      </c>
      <c r="G5549" t="s">
        <v>79</v>
      </c>
      <c r="H5549" t="s">
        <v>80</v>
      </c>
      <c r="I5549" t="s">
        <v>52</v>
      </c>
      <c r="J5549" t="s">
        <v>81</v>
      </c>
      <c r="K5549" t="s">
        <v>75</v>
      </c>
      <c r="L5549" t="s">
        <v>92</v>
      </c>
      <c r="M5549" t="s">
        <v>56</v>
      </c>
      <c r="N5549" t="s">
        <v>69</v>
      </c>
      <c r="O5549" t="s">
        <v>120</v>
      </c>
      <c r="P5549">
        <v>30</v>
      </c>
      <c r="Q5549">
        <v>40</v>
      </c>
      <c r="R5549">
        <v>38</v>
      </c>
      <c r="S5549">
        <v>1</v>
      </c>
      <c r="T5549">
        <f t="shared" si="774"/>
        <v>37</v>
      </c>
      <c r="U5549">
        <v>22</v>
      </c>
      <c r="V5549">
        <f t="shared" si="775"/>
        <v>15</v>
      </c>
      <c r="W5549" s="3">
        <f t="shared" si="776"/>
        <v>2.6315789473684209E-2</v>
      </c>
      <c r="X5549">
        <v>31</v>
      </c>
      <c r="Y5549" s="4">
        <v>2.2999999999999998</v>
      </c>
      <c r="Z5549" s="4">
        <v>1</v>
      </c>
      <c r="AA5549" s="5">
        <v>78504.009999999995</v>
      </c>
      <c r="AB5549" s="5">
        <f t="shared" si="777"/>
        <v>1727088.22</v>
      </c>
      <c r="AC5549" s="5">
        <v>53907.7</v>
      </c>
      <c r="AD5549" s="5">
        <f t="shared" si="778"/>
        <v>2048492.6</v>
      </c>
      <c r="AE5549" s="5">
        <v>121184.29</v>
      </c>
      <c r="AF5549" s="5">
        <v>35704.910000000003</v>
      </c>
      <c r="AG5549" s="5">
        <v>9395.0499999999993</v>
      </c>
      <c r="AH5549" s="5">
        <v>1450</v>
      </c>
      <c r="AI5549" s="5">
        <v>6800</v>
      </c>
      <c r="AJ5549">
        <v>0</v>
      </c>
      <c r="AK5549" s="5">
        <v>0</v>
      </c>
      <c r="AL5549" s="5">
        <v>23480.47</v>
      </c>
      <c r="AM5549" s="5">
        <v>13683.98</v>
      </c>
      <c r="AN5549">
        <v>4</v>
      </c>
      <c r="AO5549">
        <v>2</v>
      </c>
      <c r="AP5549" t="str">
        <f t="shared" si="779"/>
        <v>Yes</v>
      </c>
      <c r="AQ5549">
        <v>1</v>
      </c>
      <c r="AR5549" s="5">
        <f t="shared" si="780"/>
        <v>2260191.2999999998</v>
      </c>
      <c r="AS5549" s="5">
        <f t="shared" si="781"/>
        <v>-533103.07999999996</v>
      </c>
      <c r="AT5549" t="s">
        <v>59</v>
      </c>
      <c r="AU5549" t="s">
        <v>6164</v>
      </c>
      <c r="AV5549" t="s">
        <v>6165</v>
      </c>
      <c r="AW5549" t="s">
        <v>6166</v>
      </c>
      <c r="AX5549" t="s">
        <v>6167</v>
      </c>
      <c r="AY5549">
        <v>39</v>
      </c>
      <c r="AZ5549">
        <v>5</v>
      </c>
      <c r="BA5549">
        <v>93</v>
      </c>
      <c r="BB5549" t="s">
        <v>6220</v>
      </c>
      <c r="BC5549">
        <v>0</v>
      </c>
      <c r="BD5549">
        <v>0</v>
      </c>
      <c r="BE5549" t="s">
        <v>6169</v>
      </c>
      <c r="BF5549" t="s">
        <v>6170</v>
      </c>
      <c r="BG5549">
        <v>0</v>
      </c>
      <c r="BH5549" t="s">
        <v>6171</v>
      </c>
      <c r="BI5549">
        <v>28</v>
      </c>
      <c r="BJ5549" t="s">
        <v>6172</v>
      </c>
      <c r="BK5549">
        <v>0</v>
      </c>
      <c r="BL5549">
        <v>52</v>
      </c>
      <c r="BM5549" s="3">
        <f t="shared" si="782"/>
        <v>0.73076923076923073</v>
      </c>
    </row>
    <row r="5550" spans="1:65">
      <c r="A5550" t="s">
        <v>5692</v>
      </c>
      <c r="B5550" s="2">
        <v>45994</v>
      </c>
      <c r="C5550" t="s">
        <v>4641</v>
      </c>
      <c r="D5550" t="s">
        <v>5644</v>
      </c>
      <c r="E5550">
        <v>12</v>
      </c>
      <c r="F5550" t="s">
        <v>72</v>
      </c>
      <c r="G5550" t="s">
        <v>79</v>
      </c>
      <c r="H5550" t="s">
        <v>86</v>
      </c>
      <c r="I5550" t="s">
        <v>74</v>
      </c>
      <c r="J5550" t="s">
        <v>65</v>
      </c>
      <c r="K5550" t="s">
        <v>54</v>
      </c>
      <c r="L5550" t="s">
        <v>55</v>
      </c>
      <c r="M5550" t="s">
        <v>56</v>
      </c>
      <c r="N5550" t="s">
        <v>69</v>
      </c>
      <c r="O5550" t="s">
        <v>70</v>
      </c>
      <c r="P5550">
        <v>45</v>
      </c>
      <c r="Q5550">
        <v>46</v>
      </c>
      <c r="R5550">
        <v>47</v>
      </c>
      <c r="S5550">
        <v>1</v>
      </c>
      <c r="T5550">
        <f t="shared" si="774"/>
        <v>46</v>
      </c>
      <c r="U5550">
        <v>44</v>
      </c>
      <c r="V5550">
        <f t="shared" si="775"/>
        <v>2</v>
      </c>
      <c r="W5550" s="3">
        <f t="shared" si="776"/>
        <v>2.1276595744680851E-2</v>
      </c>
      <c r="X5550">
        <v>20</v>
      </c>
      <c r="Y5550" s="4">
        <v>2.5</v>
      </c>
      <c r="Z5550" s="4">
        <v>1.2</v>
      </c>
      <c r="AA5550" s="5">
        <v>55635.1</v>
      </c>
      <c r="AB5550" s="5">
        <f t="shared" si="777"/>
        <v>2447944.4</v>
      </c>
      <c r="AC5550" s="5">
        <v>34878.51</v>
      </c>
      <c r="AD5550" s="5">
        <f t="shared" si="778"/>
        <v>1639289.97</v>
      </c>
      <c r="AE5550" s="5">
        <v>105196.38</v>
      </c>
      <c r="AF5550" s="5">
        <v>28464.15</v>
      </c>
      <c r="AG5550" s="5">
        <v>8214.6299999999992</v>
      </c>
      <c r="AH5550" s="5">
        <v>1740</v>
      </c>
      <c r="AI5550" s="5">
        <v>4600</v>
      </c>
      <c r="AJ5550">
        <v>0</v>
      </c>
      <c r="AK5550" s="5">
        <v>0</v>
      </c>
      <c r="AL5550" s="5">
        <v>1999.72</v>
      </c>
      <c r="AM5550" s="5">
        <v>27998.53</v>
      </c>
      <c r="AN5550">
        <v>4</v>
      </c>
      <c r="AO5550">
        <v>3</v>
      </c>
      <c r="AP5550" t="str">
        <f t="shared" si="779"/>
        <v>Yes</v>
      </c>
      <c r="AQ5550">
        <v>1</v>
      </c>
      <c r="AR5550" s="5">
        <f t="shared" si="780"/>
        <v>1817503.38</v>
      </c>
      <c r="AS5550" s="5">
        <f t="shared" si="781"/>
        <v>630441.02</v>
      </c>
      <c r="AT5550" t="s">
        <v>59</v>
      </c>
      <c r="AU5550" t="s">
        <v>6164</v>
      </c>
      <c r="AV5550" t="s">
        <v>6165</v>
      </c>
      <c r="AW5550" t="s">
        <v>6166</v>
      </c>
      <c r="AX5550" t="s">
        <v>6184</v>
      </c>
      <c r="AY5550">
        <v>47</v>
      </c>
      <c r="AZ5550">
        <v>0</v>
      </c>
      <c r="BA5550">
        <v>22</v>
      </c>
      <c r="BB5550" t="s">
        <v>6180</v>
      </c>
      <c r="BC5550">
        <v>0</v>
      </c>
      <c r="BD5550">
        <v>0</v>
      </c>
      <c r="BE5550" t="s">
        <v>6169</v>
      </c>
      <c r="BF5550" t="s">
        <v>6170</v>
      </c>
      <c r="BG5550">
        <v>0</v>
      </c>
      <c r="BH5550" t="s">
        <v>6171</v>
      </c>
      <c r="BI5550">
        <v>56</v>
      </c>
      <c r="BJ5550" t="s">
        <v>6187</v>
      </c>
      <c r="BK5550">
        <v>0</v>
      </c>
      <c r="BL5550">
        <v>59</v>
      </c>
      <c r="BM5550" s="3">
        <f t="shared" si="782"/>
        <v>0.79661016949152541</v>
      </c>
    </row>
    <row r="5551" spans="1:65">
      <c r="A5551" t="s">
        <v>5693</v>
      </c>
      <c r="B5551" s="2">
        <v>45994</v>
      </c>
      <c r="C5551" t="s">
        <v>4641</v>
      </c>
      <c r="D5551" t="s">
        <v>5644</v>
      </c>
      <c r="E5551">
        <v>12</v>
      </c>
      <c r="F5551" t="s">
        <v>61</v>
      </c>
      <c r="G5551" t="s">
        <v>79</v>
      </c>
      <c r="H5551" t="s">
        <v>100</v>
      </c>
      <c r="I5551" t="s">
        <v>52</v>
      </c>
      <c r="J5551" t="s">
        <v>53</v>
      </c>
      <c r="K5551" t="s">
        <v>54</v>
      </c>
      <c r="L5551" t="s">
        <v>92</v>
      </c>
      <c r="M5551" t="s">
        <v>56</v>
      </c>
      <c r="N5551" t="s">
        <v>76</v>
      </c>
      <c r="O5551" t="s">
        <v>82</v>
      </c>
      <c r="P5551">
        <v>65</v>
      </c>
      <c r="Q5551">
        <v>65</v>
      </c>
      <c r="R5551">
        <v>64</v>
      </c>
      <c r="S5551">
        <v>2</v>
      </c>
      <c r="T5551">
        <f t="shared" si="774"/>
        <v>62</v>
      </c>
      <c r="U5551">
        <v>62</v>
      </c>
      <c r="V5551">
        <f t="shared" si="775"/>
        <v>0</v>
      </c>
      <c r="W5551" s="3">
        <f t="shared" si="776"/>
        <v>3.125E-2</v>
      </c>
      <c r="X5551">
        <v>40</v>
      </c>
      <c r="Y5551" s="4">
        <v>6.1</v>
      </c>
      <c r="Z5551" s="4">
        <v>2</v>
      </c>
      <c r="AA5551" s="5">
        <v>38624.89</v>
      </c>
      <c r="AB5551" s="5">
        <f t="shared" si="777"/>
        <v>2394743.1800000002</v>
      </c>
      <c r="AC5551" s="5">
        <v>23809.85</v>
      </c>
      <c r="AD5551" s="5">
        <f t="shared" si="778"/>
        <v>1523830.4</v>
      </c>
      <c r="AE5551" s="5">
        <v>116014.32</v>
      </c>
      <c r="AF5551" s="5">
        <v>29161.93</v>
      </c>
      <c r="AG5551" s="5">
        <v>10418.26</v>
      </c>
      <c r="AH5551" s="5">
        <v>2900</v>
      </c>
      <c r="AI5551" s="5">
        <v>6400</v>
      </c>
      <c r="AJ5551">
        <v>0</v>
      </c>
      <c r="AK5551" s="5">
        <v>0</v>
      </c>
      <c r="AL5551" s="5">
        <v>0</v>
      </c>
      <c r="AM5551" s="5">
        <v>56702.21</v>
      </c>
      <c r="AN5551">
        <v>4</v>
      </c>
      <c r="AO5551">
        <v>9</v>
      </c>
      <c r="AP5551" t="str">
        <f t="shared" si="779"/>
        <v>No</v>
      </c>
      <c r="AQ5551">
        <v>2</v>
      </c>
      <c r="AR5551" s="5">
        <f t="shared" si="780"/>
        <v>1745427.12</v>
      </c>
      <c r="AS5551" s="5">
        <f t="shared" si="781"/>
        <v>649316.06000000006</v>
      </c>
      <c r="AT5551" t="s">
        <v>59</v>
      </c>
      <c r="AU5551" t="s">
        <v>6164</v>
      </c>
      <c r="AV5551" t="s">
        <v>6165</v>
      </c>
      <c r="AW5551" t="s">
        <v>6166</v>
      </c>
      <c r="AX5551" t="s">
        <v>6167</v>
      </c>
      <c r="AY5551">
        <v>65</v>
      </c>
      <c r="AZ5551">
        <v>0</v>
      </c>
      <c r="BA5551">
        <v>0</v>
      </c>
      <c r="BB5551" t="s">
        <v>6168</v>
      </c>
      <c r="BC5551">
        <v>1</v>
      </c>
      <c r="BD5551">
        <v>4</v>
      </c>
      <c r="BE5551" t="s">
        <v>6218</v>
      </c>
      <c r="BF5551" t="s">
        <v>6170</v>
      </c>
      <c r="BG5551">
        <v>0</v>
      </c>
      <c r="BH5551" t="s">
        <v>6171</v>
      </c>
      <c r="BI5551">
        <v>22</v>
      </c>
      <c r="BJ5551" t="s">
        <v>6172</v>
      </c>
      <c r="BK5551">
        <v>0</v>
      </c>
      <c r="BL5551">
        <v>72</v>
      </c>
      <c r="BM5551" s="3">
        <f t="shared" si="782"/>
        <v>0.88888888888888884</v>
      </c>
    </row>
    <row r="5552" spans="1:65">
      <c r="A5552" t="s">
        <v>5694</v>
      </c>
      <c r="B5552" s="2">
        <v>45994</v>
      </c>
      <c r="C5552" t="s">
        <v>4641</v>
      </c>
      <c r="D5552" t="s">
        <v>5644</v>
      </c>
      <c r="E5552">
        <v>12</v>
      </c>
      <c r="F5552" t="s">
        <v>78</v>
      </c>
      <c r="G5552" t="s">
        <v>79</v>
      </c>
      <c r="H5552" t="s">
        <v>136</v>
      </c>
      <c r="I5552" t="s">
        <v>64</v>
      </c>
      <c r="J5552" t="s">
        <v>65</v>
      </c>
      <c r="K5552" t="s">
        <v>66</v>
      </c>
      <c r="L5552" t="s">
        <v>92</v>
      </c>
      <c r="M5552" t="s">
        <v>56</v>
      </c>
      <c r="N5552" t="s">
        <v>69</v>
      </c>
      <c r="O5552" t="s">
        <v>58</v>
      </c>
      <c r="P5552">
        <v>51</v>
      </c>
      <c r="Q5552">
        <v>54</v>
      </c>
      <c r="R5552">
        <v>53</v>
      </c>
      <c r="S5552">
        <v>1</v>
      </c>
      <c r="T5552">
        <f t="shared" si="774"/>
        <v>52</v>
      </c>
      <c r="U5552">
        <v>49</v>
      </c>
      <c r="V5552">
        <f t="shared" si="775"/>
        <v>3</v>
      </c>
      <c r="W5552" s="3">
        <f t="shared" si="776"/>
        <v>1.8867924528301886E-2</v>
      </c>
      <c r="X5552">
        <v>32</v>
      </c>
      <c r="Y5552" s="4">
        <v>4.2</v>
      </c>
      <c r="Z5552" s="4">
        <v>1.4</v>
      </c>
      <c r="AA5552" s="5">
        <v>49414.31</v>
      </c>
      <c r="AB5552" s="5">
        <f t="shared" si="777"/>
        <v>2421301.19</v>
      </c>
      <c r="AC5552" s="5">
        <v>34997.22</v>
      </c>
      <c r="AD5552" s="5">
        <f t="shared" si="778"/>
        <v>1854852.66</v>
      </c>
      <c r="AE5552" s="5">
        <v>112262.57</v>
      </c>
      <c r="AF5552" s="5">
        <v>36191.360000000001</v>
      </c>
      <c r="AG5552" s="5">
        <v>10234.1</v>
      </c>
      <c r="AH5552" s="5">
        <v>2030</v>
      </c>
      <c r="AI5552" s="5">
        <v>4600</v>
      </c>
      <c r="AJ5552">
        <v>0</v>
      </c>
      <c r="AK5552" s="5">
        <v>0</v>
      </c>
      <c r="AL5552" s="5">
        <v>2959.56</v>
      </c>
      <c r="AM5552" s="5">
        <v>35669.870000000003</v>
      </c>
      <c r="AN5552">
        <v>4</v>
      </c>
      <c r="AO5552">
        <v>5</v>
      </c>
      <c r="AP5552" t="str">
        <f t="shared" si="779"/>
        <v>No</v>
      </c>
      <c r="AQ5552">
        <v>2</v>
      </c>
      <c r="AR5552" s="5">
        <f t="shared" si="780"/>
        <v>2058800.12</v>
      </c>
      <c r="AS5552" s="5">
        <f t="shared" si="781"/>
        <v>362501.07</v>
      </c>
      <c r="AT5552" t="s">
        <v>59</v>
      </c>
      <c r="AU5552" t="s">
        <v>6164</v>
      </c>
      <c r="AV5552" t="s">
        <v>6165</v>
      </c>
      <c r="AW5552" t="s">
        <v>6166</v>
      </c>
      <c r="AX5552" t="s">
        <v>6167</v>
      </c>
      <c r="AY5552">
        <v>53</v>
      </c>
      <c r="AZ5552">
        <v>0</v>
      </c>
      <c r="BA5552">
        <v>24</v>
      </c>
      <c r="BB5552" t="s">
        <v>6180</v>
      </c>
      <c r="BC5552">
        <v>0</v>
      </c>
      <c r="BD5552">
        <v>1</v>
      </c>
      <c r="BE5552" t="s">
        <v>6188</v>
      </c>
      <c r="BF5552" t="s">
        <v>6170</v>
      </c>
      <c r="BG5552">
        <v>0</v>
      </c>
      <c r="BH5552" t="s">
        <v>6171</v>
      </c>
      <c r="BI5552">
        <v>32</v>
      </c>
      <c r="BJ5552" t="s">
        <v>6172</v>
      </c>
      <c r="BK5552">
        <v>0</v>
      </c>
      <c r="BL5552">
        <v>64</v>
      </c>
      <c r="BM5552" s="3">
        <f t="shared" si="782"/>
        <v>0.828125</v>
      </c>
    </row>
    <row r="5553" spans="1:65">
      <c r="A5553" t="s">
        <v>5695</v>
      </c>
      <c r="B5553" s="2">
        <v>45994</v>
      </c>
      <c r="C5553" t="s">
        <v>4641</v>
      </c>
      <c r="D5553" t="s">
        <v>5644</v>
      </c>
      <c r="E5553">
        <v>12</v>
      </c>
      <c r="F5553" t="s">
        <v>61</v>
      </c>
      <c r="G5553" t="s">
        <v>62</v>
      </c>
      <c r="H5553" t="s">
        <v>96</v>
      </c>
      <c r="I5553" t="s">
        <v>64</v>
      </c>
      <c r="J5553" t="s">
        <v>53</v>
      </c>
      <c r="K5553" t="s">
        <v>66</v>
      </c>
      <c r="L5553" t="s">
        <v>67</v>
      </c>
      <c r="M5553" t="s">
        <v>56</v>
      </c>
      <c r="N5553" t="s">
        <v>69</v>
      </c>
      <c r="O5553" t="s">
        <v>58</v>
      </c>
      <c r="P5553">
        <v>54</v>
      </c>
      <c r="Q5553">
        <v>58</v>
      </c>
      <c r="R5553">
        <v>56</v>
      </c>
      <c r="S5553">
        <v>2</v>
      </c>
      <c r="T5553">
        <f t="shared" si="774"/>
        <v>54</v>
      </c>
      <c r="U5553">
        <v>53</v>
      </c>
      <c r="V5553">
        <f t="shared" si="775"/>
        <v>1</v>
      </c>
      <c r="W5553" s="3">
        <f t="shared" si="776"/>
        <v>3.5714285714285712E-2</v>
      </c>
      <c r="X5553">
        <v>30</v>
      </c>
      <c r="Y5553" s="4">
        <v>5.3</v>
      </c>
      <c r="Z5553" s="4">
        <v>1.7</v>
      </c>
      <c r="AA5553" s="5">
        <v>33857.06</v>
      </c>
      <c r="AB5553" s="5">
        <f t="shared" si="777"/>
        <v>1794424.18</v>
      </c>
      <c r="AC5553" s="5">
        <v>23070.27</v>
      </c>
      <c r="AD5553" s="5">
        <f t="shared" si="778"/>
        <v>1291935.1200000001</v>
      </c>
      <c r="AE5553" s="5">
        <v>91211.9</v>
      </c>
      <c r="AF5553" s="5">
        <v>24414.13</v>
      </c>
      <c r="AG5553" s="5">
        <v>9756.7199999999993</v>
      </c>
      <c r="AH5553" s="5">
        <v>2465</v>
      </c>
      <c r="AI5553" s="5">
        <v>6400</v>
      </c>
      <c r="AJ5553">
        <v>0</v>
      </c>
      <c r="AK5553" s="5">
        <v>0</v>
      </c>
      <c r="AL5553" s="5">
        <v>675.97</v>
      </c>
      <c r="AM5553" s="5">
        <v>35429.82</v>
      </c>
      <c r="AN5553">
        <v>4</v>
      </c>
      <c r="AO5553">
        <v>4</v>
      </c>
      <c r="AP5553" t="str">
        <f t="shared" si="779"/>
        <v>Yes</v>
      </c>
      <c r="AQ5553">
        <v>1</v>
      </c>
      <c r="AR5553" s="5">
        <f t="shared" si="780"/>
        <v>1462288.66</v>
      </c>
      <c r="AS5553" s="5">
        <f t="shared" si="781"/>
        <v>332135.52</v>
      </c>
      <c r="AT5553" t="s">
        <v>59</v>
      </c>
      <c r="AU5553" t="s">
        <v>6164</v>
      </c>
      <c r="AV5553" t="s">
        <v>6165</v>
      </c>
      <c r="AW5553" t="s">
        <v>6166</v>
      </c>
      <c r="AX5553" t="s">
        <v>6167</v>
      </c>
      <c r="AY5553">
        <v>55</v>
      </c>
      <c r="AZ5553">
        <v>0</v>
      </c>
      <c r="BA5553">
        <v>14</v>
      </c>
      <c r="BB5553" t="s">
        <v>6198</v>
      </c>
      <c r="BC5553">
        <v>0</v>
      </c>
      <c r="BD5553">
        <v>0</v>
      </c>
      <c r="BE5553" t="s">
        <v>6169</v>
      </c>
      <c r="BF5553" t="s">
        <v>6170</v>
      </c>
      <c r="BG5553">
        <v>1</v>
      </c>
      <c r="BH5553" t="s">
        <v>6186</v>
      </c>
      <c r="BI5553">
        <v>26</v>
      </c>
      <c r="BJ5553" t="s">
        <v>6172</v>
      </c>
      <c r="BK5553">
        <v>0</v>
      </c>
      <c r="BL5553">
        <v>70</v>
      </c>
      <c r="BM5553" s="3">
        <f t="shared" si="782"/>
        <v>0.8</v>
      </c>
    </row>
    <row r="5554" spans="1:65">
      <c r="A5554" t="s">
        <v>5696</v>
      </c>
      <c r="B5554" s="2">
        <v>45994</v>
      </c>
      <c r="C5554" t="s">
        <v>4641</v>
      </c>
      <c r="D5554" t="s">
        <v>5644</v>
      </c>
      <c r="E5554">
        <v>12</v>
      </c>
      <c r="F5554" t="s">
        <v>49</v>
      </c>
      <c r="G5554" t="s">
        <v>62</v>
      </c>
      <c r="H5554" t="s">
        <v>125</v>
      </c>
      <c r="I5554" t="s">
        <v>64</v>
      </c>
      <c r="J5554" t="s">
        <v>65</v>
      </c>
      <c r="K5554" t="s">
        <v>75</v>
      </c>
      <c r="L5554" t="s">
        <v>67</v>
      </c>
      <c r="M5554" t="s">
        <v>68</v>
      </c>
      <c r="N5554" t="s">
        <v>76</v>
      </c>
      <c r="O5554" t="s">
        <v>82</v>
      </c>
      <c r="P5554">
        <v>50</v>
      </c>
      <c r="Q5554">
        <v>52</v>
      </c>
      <c r="R5554">
        <v>51</v>
      </c>
      <c r="S5554">
        <v>3</v>
      </c>
      <c r="T5554">
        <f t="shared" si="774"/>
        <v>48</v>
      </c>
      <c r="U5554">
        <v>48</v>
      </c>
      <c r="V5554">
        <f t="shared" si="775"/>
        <v>0</v>
      </c>
      <c r="W5554" s="3">
        <f t="shared" si="776"/>
        <v>5.8823529411764705E-2</v>
      </c>
      <c r="X5554">
        <v>16</v>
      </c>
      <c r="Y5554" s="4">
        <v>5.9</v>
      </c>
      <c r="Z5554" s="4">
        <v>1.9</v>
      </c>
      <c r="AA5554" s="5">
        <v>51613.3</v>
      </c>
      <c r="AB5554" s="5">
        <f t="shared" si="777"/>
        <v>2477438.4</v>
      </c>
      <c r="AC5554" s="5">
        <v>32482.36</v>
      </c>
      <c r="AD5554" s="5">
        <f t="shared" si="778"/>
        <v>1656600.36</v>
      </c>
      <c r="AE5554" s="5">
        <v>110253.73</v>
      </c>
      <c r="AF5554" s="5">
        <v>32044.41</v>
      </c>
      <c r="AG5554" s="5">
        <v>8185.11</v>
      </c>
      <c r="AH5554" s="5">
        <v>2755</v>
      </c>
      <c r="AI5554" s="5">
        <v>17089.13</v>
      </c>
      <c r="AJ5554">
        <v>1</v>
      </c>
      <c r="AK5554" s="5">
        <v>14251.49</v>
      </c>
      <c r="AL5554" s="5">
        <v>0</v>
      </c>
      <c r="AM5554" s="5">
        <v>43188.08</v>
      </c>
      <c r="AN5554">
        <v>4</v>
      </c>
      <c r="AO5554">
        <v>8</v>
      </c>
      <c r="AP5554" t="str">
        <f t="shared" si="779"/>
        <v>No</v>
      </c>
      <c r="AQ5554">
        <v>2</v>
      </c>
      <c r="AR5554" s="5">
        <f t="shared" si="780"/>
        <v>1884367.31</v>
      </c>
      <c r="AS5554" s="5">
        <f t="shared" si="781"/>
        <v>593071.09</v>
      </c>
      <c r="AT5554" t="s">
        <v>116</v>
      </c>
      <c r="AU5554" t="s">
        <v>6199</v>
      </c>
      <c r="AV5554" t="s">
        <v>6200</v>
      </c>
      <c r="AW5554" t="s">
        <v>6175</v>
      </c>
      <c r="AX5554" t="s">
        <v>6167</v>
      </c>
      <c r="AY5554">
        <v>51</v>
      </c>
      <c r="AZ5554">
        <v>0</v>
      </c>
      <c r="BA5554">
        <v>0</v>
      </c>
      <c r="BB5554" t="s">
        <v>6168</v>
      </c>
      <c r="BC5554">
        <v>1</v>
      </c>
      <c r="BD5554">
        <v>3</v>
      </c>
      <c r="BE5554" t="s">
        <v>6218</v>
      </c>
      <c r="BF5554" t="s">
        <v>6212</v>
      </c>
      <c r="BG5554">
        <v>0</v>
      </c>
      <c r="BH5554" t="s">
        <v>6171</v>
      </c>
      <c r="BI5554">
        <v>17</v>
      </c>
      <c r="BJ5554" t="s">
        <v>6172</v>
      </c>
      <c r="BK5554">
        <v>0</v>
      </c>
      <c r="BL5554">
        <v>63</v>
      </c>
      <c r="BM5554" s="3">
        <f t="shared" si="782"/>
        <v>0.80952380952380953</v>
      </c>
    </row>
    <row r="5555" spans="1:65">
      <c r="A5555" t="s">
        <v>5697</v>
      </c>
      <c r="B5555" s="2">
        <v>45995</v>
      </c>
      <c r="C5555" t="s">
        <v>4641</v>
      </c>
      <c r="D5555" t="s">
        <v>5644</v>
      </c>
      <c r="E5555">
        <v>12</v>
      </c>
      <c r="F5555" t="s">
        <v>61</v>
      </c>
      <c r="G5555" t="s">
        <v>79</v>
      </c>
      <c r="H5555" t="s">
        <v>123</v>
      </c>
      <c r="I5555" t="s">
        <v>74</v>
      </c>
      <c r="J5555" t="s">
        <v>81</v>
      </c>
      <c r="K5555" t="s">
        <v>66</v>
      </c>
      <c r="L5555" t="s">
        <v>92</v>
      </c>
      <c r="M5555" t="s">
        <v>56</v>
      </c>
      <c r="N5555" t="s">
        <v>57</v>
      </c>
      <c r="O5555" t="s">
        <v>82</v>
      </c>
      <c r="P5555">
        <v>31</v>
      </c>
      <c r="Q5555">
        <v>33</v>
      </c>
      <c r="R5555">
        <v>33</v>
      </c>
      <c r="S5555">
        <v>1</v>
      </c>
      <c r="T5555">
        <f t="shared" si="774"/>
        <v>32</v>
      </c>
      <c r="U5555">
        <v>30</v>
      </c>
      <c r="V5555">
        <f t="shared" si="775"/>
        <v>2</v>
      </c>
      <c r="W5555" s="3">
        <f t="shared" si="776"/>
        <v>3.0303030303030304E-2</v>
      </c>
      <c r="X5555">
        <v>30</v>
      </c>
      <c r="Y5555" s="4">
        <v>3.9</v>
      </c>
      <c r="Z5555" s="4">
        <v>1.6</v>
      </c>
      <c r="AA5555" s="5">
        <v>73062.559999999998</v>
      </c>
      <c r="AB5555" s="5">
        <f t="shared" si="777"/>
        <v>2191876.7999999998</v>
      </c>
      <c r="AC5555" s="5">
        <v>53913.2</v>
      </c>
      <c r="AD5555" s="5">
        <f t="shared" si="778"/>
        <v>1779135.6</v>
      </c>
      <c r="AE5555" s="5">
        <v>101578.15</v>
      </c>
      <c r="AF5555" s="5">
        <v>28115.919999999998</v>
      </c>
      <c r="AG5555" s="5">
        <v>9151.75</v>
      </c>
      <c r="AH5555" s="5">
        <v>2320</v>
      </c>
      <c r="AI5555" s="5">
        <v>6800</v>
      </c>
      <c r="AJ5555">
        <v>0</v>
      </c>
      <c r="AK5555" s="5">
        <v>0</v>
      </c>
      <c r="AL5555" s="5">
        <v>2972.28</v>
      </c>
      <c r="AM5555" s="5">
        <v>28310.62</v>
      </c>
      <c r="AN5555">
        <v>4</v>
      </c>
      <c r="AO5555">
        <v>10</v>
      </c>
      <c r="AP5555" t="str">
        <f t="shared" si="779"/>
        <v>No</v>
      </c>
      <c r="AQ5555">
        <v>2</v>
      </c>
      <c r="AR5555" s="5">
        <f t="shared" si="780"/>
        <v>1958384.32</v>
      </c>
      <c r="AS5555" s="5">
        <f t="shared" si="781"/>
        <v>233492.48000000001</v>
      </c>
      <c r="AT5555" t="s">
        <v>59</v>
      </c>
      <c r="AU5555" t="s">
        <v>6164</v>
      </c>
      <c r="AV5555" t="s">
        <v>6165</v>
      </c>
      <c r="AW5555" t="s">
        <v>6166</v>
      </c>
      <c r="AX5555" t="s">
        <v>6184</v>
      </c>
      <c r="AY5555">
        <v>33</v>
      </c>
      <c r="AZ5555">
        <v>0</v>
      </c>
      <c r="BA5555">
        <v>18</v>
      </c>
      <c r="BB5555" t="s">
        <v>6180</v>
      </c>
      <c r="BC5555">
        <v>1</v>
      </c>
      <c r="BD5555">
        <v>5</v>
      </c>
      <c r="BE5555" t="s">
        <v>6219</v>
      </c>
      <c r="BF5555" t="s">
        <v>6170</v>
      </c>
      <c r="BG5555">
        <v>0</v>
      </c>
      <c r="BH5555" t="s">
        <v>6171</v>
      </c>
      <c r="BI5555">
        <v>49</v>
      </c>
      <c r="BJ5555" t="s">
        <v>6172</v>
      </c>
      <c r="BK5555">
        <v>0</v>
      </c>
      <c r="BL5555">
        <v>52</v>
      </c>
      <c r="BM5555" s="3">
        <f t="shared" si="782"/>
        <v>0.63461538461538458</v>
      </c>
    </row>
    <row r="5556" spans="1:65">
      <c r="A5556" t="s">
        <v>5698</v>
      </c>
      <c r="B5556" s="2">
        <v>45995</v>
      </c>
      <c r="C5556" t="s">
        <v>4641</v>
      </c>
      <c r="D5556" t="s">
        <v>5644</v>
      </c>
      <c r="E5556">
        <v>12</v>
      </c>
      <c r="F5556" t="s">
        <v>72</v>
      </c>
      <c r="G5556" t="s">
        <v>50</v>
      </c>
      <c r="H5556" t="s">
        <v>73</v>
      </c>
      <c r="I5556" t="s">
        <v>52</v>
      </c>
      <c r="J5556" t="s">
        <v>53</v>
      </c>
      <c r="K5556" t="s">
        <v>75</v>
      </c>
      <c r="L5556" t="s">
        <v>55</v>
      </c>
      <c r="M5556" t="s">
        <v>56</v>
      </c>
      <c r="N5556" t="s">
        <v>94</v>
      </c>
      <c r="O5556" t="s">
        <v>120</v>
      </c>
      <c r="P5556">
        <v>59</v>
      </c>
      <c r="Q5556">
        <v>59</v>
      </c>
      <c r="R5556">
        <v>59</v>
      </c>
      <c r="S5556">
        <v>1</v>
      </c>
      <c r="T5556">
        <f t="shared" si="774"/>
        <v>58</v>
      </c>
      <c r="U5556">
        <v>58</v>
      </c>
      <c r="V5556">
        <f t="shared" si="775"/>
        <v>0</v>
      </c>
      <c r="W5556" s="3">
        <f t="shared" si="776"/>
        <v>1.6949152542372881E-2</v>
      </c>
      <c r="X5556">
        <v>30</v>
      </c>
      <c r="Y5556" s="4">
        <v>6</v>
      </c>
      <c r="Z5556" s="4">
        <v>1.6</v>
      </c>
      <c r="AA5556" s="5">
        <v>35855.120000000003</v>
      </c>
      <c r="AB5556" s="5">
        <f t="shared" si="777"/>
        <v>2079596.96</v>
      </c>
      <c r="AC5556" s="5">
        <v>23456.21</v>
      </c>
      <c r="AD5556" s="5">
        <f t="shared" si="778"/>
        <v>1383916.39</v>
      </c>
      <c r="AE5556" s="5">
        <v>105108.38</v>
      </c>
      <c r="AF5556" s="5">
        <v>25967.88</v>
      </c>
      <c r="AG5556" s="5">
        <v>10227.290000000001</v>
      </c>
      <c r="AH5556" s="5">
        <v>2320</v>
      </c>
      <c r="AI5556" s="5">
        <v>3200</v>
      </c>
      <c r="AJ5556">
        <v>0</v>
      </c>
      <c r="AK5556" s="5">
        <v>0</v>
      </c>
      <c r="AL5556" s="5">
        <v>0</v>
      </c>
      <c r="AM5556" s="5">
        <v>40352.21</v>
      </c>
      <c r="AN5556">
        <v>4</v>
      </c>
      <c r="AO5556">
        <v>4</v>
      </c>
      <c r="AP5556" t="str">
        <f t="shared" si="779"/>
        <v>Yes</v>
      </c>
      <c r="AQ5556">
        <v>1</v>
      </c>
      <c r="AR5556" s="5">
        <f t="shared" si="780"/>
        <v>1571092.15</v>
      </c>
      <c r="AS5556" s="5">
        <f t="shared" si="781"/>
        <v>508504.81</v>
      </c>
      <c r="AT5556" t="s">
        <v>59</v>
      </c>
      <c r="AU5556" t="s">
        <v>6164</v>
      </c>
      <c r="AV5556" t="s">
        <v>6165</v>
      </c>
      <c r="AW5556" t="s">
        <v>6166</v>
      </c>
      <c r="AX5556" t="s">
        <v>6184</v>
      </c>
      <c r="AY5556">
        <v>62</v>
      </c>
      <c r="AZ5556">
        <v>2</v>
      </c>
      <c r="BA5556">
        <v>0</v>
      </c>
      <c r="BB5556" t="s">
        <v>6168</v>
      </c>
      <c r="BC5556">
        <v>0</v>
      </c>
      <c r="BD5556">
        <v>0</v>
      </c>
      <c r="BE5556" t="s">
        <v>6169</v>
      </c>
      <c r="BF5556" t="s">
        <v>6170</v>
      </c>
      <c r="BG5556">
        <v>1</v>
      </c>
      <c r="BH5556" t="s">
        <v>6179</v>
      </c>
      <c r="BI5556">
        <v>56</v>
      </c>
      <c r="BJ5556" t="s">
        <v>6187</v>
      </c>
      <c r="BK5556">
        <v>0</v>
      </c>
      <c r="BL5556">
        <v>75</v>
      </c>
      <c r="BM5556" s="3">
        <f t="shared" si="782"/>
        <v>0.78666666666666663</v>
      </c>
    </row>
    <row r="5557" spans="1:65">
      <c r="A5557" t="s">
        <v>5699</v>
      </c>
      <c r="B5557" s="2">
        <v>45995</v>
      </c>
      <c r="C5557" t="s">
        <v>4641</v>
      </c>
      <c r="D5557" t="s">
        <v>5644</v>
      </c>
      <c r="E5557">
        <v>12</v>
      </c>
      <c r="F5557" t="s">
        <v>61</v>
      </c>
      <c r="G5557" t="s">
        <v>79</v>
      </c>
      <c r="H5557" t="s">
        <v>84</v>
      </c>
      <c r="I5557" t="s">
        <v>52</v>
      </c>
      <c r="J5557" t="s">
        <v>65</v>
      </c>
      <c r="K5557" t="s">
        <v>66</v>
      </c>
      <c r="L5557" t="s">
        <v>87</v>
      </c>
      <c r="M5557" t="s">
        <v>56</v>
      </c>
      <c r="N5557" t="s">
        <v>76</v>
      </c>
      <c r="O5557" t="s">
        <v>70</v>
      </c>
      <c r="P5557">
        <v>44</v>
      </c>
      <c r="Q5557">
        <v>45</v>
      </c>
      <c r="R5557">
        <v>43</v>
      </c>
      <c r="S5557">
        <v>1</v>
      </c>
      <c r="T5557">
        <f t="shared" si="774"/>
        <v>42</v>
      </c>
      <c r="U5557">
        <v>42</v>
      </c>
      <c r="V5557">
        <f t="shared" si="775"/>
        <v>0</v>
      </c>
      <c r="W5557" s="3">
        <f t="shared" si="776"/>
        <v>2.3255813953488372E-2</v>
      </c>
      <c r="X5557">
        <v>44</v>
      </c>
      <c r="Y5557" s="4">
        <v>6.8</v>
      </c>
      <c r="Z5557" s="4">
        <v>1.9</v>
      </c>
      <c r="AA5557" s="5">
        <v>49013.73</v>
      </c>
      <c r="AB5557" s="5">
        <f t="shared" si="777"/>
        <v>2058576.66</v>
      </c>
      <c r="AC5557" s="5">
        <v>35823.230000000003</v>
      </c>
      <c r="AD5557" s="5">
        <f t="shared" si="778"/>
        <v>1540398.89</v>
      </c>
      <c r="AE5557" s="5">
        <v>100213.54</v>
      </c>
      <c r="AF5557" s="5">
        <v>27648.87</v>
      </c>
      <c r="AG5557" s="5">
        <v>11338.84</v>
      </c>
      <c r="AH5557" s="5">
        <v>2755</v>
      </c>
      <c r="AI5557" s="5">
        <v>4600</v>
      </c>
      <c r="AJ5557">
        <v>0</v>
      </c>
      <c r="AK5557" s="5">
        <v>0</v>
      </c>
      <c r="AL5557" s="5">
        <v>0</v>
      </c>
      <c r="AM5557" s="5">
        <v>27040.87</v>
      </c>
      <c r="AN5557">
        <v>4</v>
      </c>
      <c r="AO5557">
        <v>3</v>
      </c>
      <c r="AP5557" t="str">
        <f t="shared" si="779"/>
        <v>Yes</v>
      </c>
      <c r="AQ5557">
        <v>1</v>
      </c>
      <c r="AR5557" s="5">
        <f t="shared" si="780"/>
        <v>1713996.01</v>
      </c>
      <c r="AS5557" s="5">
        <f t="shared" si="781"/>
        <v>344580.65</v>
      </c>
      <c r="AT5557" t="s">
        <v>59</v>
      </c>
      <c r="AU5557" t="s">
        <v>6164</v>
      </c>
      <c r="AV5557" t="s">
        <v>6165</v>
      </c>
      <c r="AW5557" t="s">
        <v>6166</v>
      </c>
      <c r="AX5557" t="s">
        <v>6167</v>
      </c>
      <c r="AY5557">
        <v>47</v>
      </c>
      <c r="AZ5557">
        <v>0</v>
      </c>
      <c r="BA5557">
        <v>0</v>
      </c>
      <c r="BB5557" t="s">
        <v>6168</v>
      </c>
      <c r="BC5557">
        <v>0</v>
      </c>
      <c r="BD5557">
        <v>0</v>
      </c>
      <c r="BE5557" t="s">
        <v>6169</v>
      </c>
      <c r="BF5557" t="s">
        <v>6170</v>
      </c>
      <c r="BG5557">
        <v>1</v>
      </c>
      <c r="BH5557" t="s">
        <v>6179</v>
      </c>
      <c r="BI5557">
        <v>41</v>
      </c>
      <c r="BJ5557" t="s">
        <v>6172</v>
      </c>
      <c r="BK5557">
        <v>0</v>
      </c>
      <c r="BL5557">
        <v>59</v>
      </c>
      <c r="BM5557" s="3">
        <f t="shared" si="782"/>
        <v>0.72881355932203384</v>
      </c>
    </row>
    <row r="5558" spans="1:65">
      <c r="A5558" t="s">
        <v>5700</v>
      </c>
      <c r="B5558" s="2">
        <v>45995</v>
      </c>
      <c r="C5558" t="s">
        <v>4641</v>
      </c>
      <c r="D5558" t="s">
        <v>5644</v>
      </c>
      <c r="E5558">
        <v>12</v>
      </c>
      <c r="F5558" t="s">
        <v>49</v>
      </c>
      <c r="G5558" t="s">
        <v>62</v>
      </c>
      <c r="H5558" t="s">
        <v>141</v>
      </c>
      <c r="I5558" t="s">
        <v>74</v>
      </c>
      <c r="J5558" t="s">
        <v>65</v>
      </c>
      <c r="K5558" t="s">
        <v>66</v>
      </c>
      <c r="L5558" t="s">
        <v>92</v>
      </c>
      <c r="M5558" t="s">
        <v>68</v>
      </c>
      <c r="N5558" t="s">
        <v>94</v>
      </c>
      <c r="O5558" t="s">
        <v>58</v>
      </c>
      <c r="P5558">
        <v>50</v>
      </c>
      <c r="Q5558">
        <v>50</v>
      </c>
      <c r="R5558">
        <v>50</v>
      </c>
      <c r="S5558">
        <v>1</v>
      </c>
      <c r="T5558">
        <f t="shared" si="774"/>
        <v>49</v>
      </c>
      <c r="U5558">
        <v>49</v>
      </c>
      <c r="V5558">
        <f t="shared" si="775"/>
        <v>0</v>
      </c>
      <c r="W5558" s="3">
        <f t="shared" si="776"/>
        <v>0.02</v>
      </c>
      <c r="X5558">
        <v>42</v>
      </c>
      <c r="Y5558" s="4">
        <v>7</v>
      </c>
      <c r="Z5558" s="4">
        <v>1.7</v>
      </c>
      <c r="AA5558" s="5">
        <v>49248.47</v>
      </c>
      <c r="AB5558" s="5">
        <f t="shared" si="777"/>
        <v>2413175.0299999998</v>
      </c>
      <c r="AC5558" s="5">
        <v>33720.959999999999</v>
      </c>
      <c r="AD5558" s="5">
        <f t="shared" si="778"/>
        <v>1686048</v>
      </c>
      <c r="AE5558" s="5">
        <v>112066.83</v>
      </c>
      <c r="AF5558" s="5">
        <v>33603.199999999997</v>
      </c>
      <c r="AG5558" s="5">
        <v>11271.27</v>
      </c>
      <c r="AH5558" s="5">
        <v>2465</v>
      </c>
      <c r="AI5558" s="5">
        <v>4600</v>
      </c>
      <c r="AJ5558">
        <v>1</v>
      </c>
      <c r="AK5558" s="5">
        <v>14164.47</v>
      </c>
      <c r="AL5558" s="5">
        <v>0</v>
      </c>
      <c r="AM5558" s="5">
        <v>33184.730000000003</v>
      </c>
      <c r="AN5558">
        <v>4</v>
      </c>
      <c r="AO5558">
        <v>3</v>
      </c>
      <c r="AP5558" t="str">
        <f t="shared" si="779"/>
        <v>Yes</v>
      </c>
      <c r="AQ5558">
        <v>2</v>
      </c>
      <c r="AR5558" s="5">
        <f t="shared" si="780"/>
        <v>1897403.5</v>
      </c>
      <c r="AS5558" s="5">
        <f t="shared" si="781"/>
        <v>515771.53</v>
      </c>
      <c r="AT5558" t="s">
        <v>59</v>
      </c>
      <c r="AU5558" t="s">
        <v>6181</v>
      </c>
      <c r="AV5558" t="s">
        <v>6182</v>
      </c>
      <c r="AW5558" t="s">
        <v>6183</v>
      </c>
      <c r="AX5558" t="s">
        <v>6184</v>
      </c>
      <c r="AY5558">
        <v>51</v>
      </c>
      <c r="AZ5558">
        <v>0</v>
      </c>
      <c r="BA5558">
        <v>0</v>
      </c>
      <c r="BB5558" t="s">
        <v>6168</v>
      </c>
      <c r="BC5558">
        <v>0</v>
      </c>
      <c r="BD5558">
        <v>0</v>
      </c>
      <c r="BE5558" t="s">
        <v>6169</v>
      </c>
      <c r="BF5558" t="s">
        <v>6170</v>
      </c>
      <c r="BG5558">
        <v>0</v>
      </c>
      <c r="BH5558" t="s">
        <v>6171</v>
      </c>
      <c r="BI5558">
        <v>51</v>
      </c>
      <c r="BJ5558" t="s">
        <v>6187</v>
      </c>
      <c r="BK5558">
        <v>0</v>
      </c>
      <c r="BL5558">
        <v>61</v>
      </c>
      <c r="BM5558" s="3">
        <f t="shared" si="782"/>
        <v>0.81967213114754101</v>
      </c>
    </row>
    <row r="5559" spans="1:65">
      <c r="A5559" t="s">
        <v>5701</v>
      </c>
      <c r="B5559" s="2">
        <v>45995</v>
      </c>
      <c r="C5559" t="s">
        <v>4641</v>
      </c>
      <c r="D5559" t="s">
        <v>5644</v>
      </c>
      <c r="E5559">
        <v>12</v>
      </c>
      <c r="F5559" t="s">
        <v>49</v>
      </c>
      <c r="G5559" t="s">
        <v>62</v>
      </c>
      <c r="H5559" t="s">
        <v>133</v>
      </c>
      <c r="I5559" t="s">
        <v>52</v>
      </c>
      <c r="J5559" t="s">
        <v>65</v>
      </c>
      <c r="K5559" t="s">
        <v>75</v>
      </c>
      <c r="L5559" t="s">
        <v>67</v>
      </c>
      <c r="M5559" t="s">
        <v>68</v>
      </c>
      <c r="N5559" t="s">
        <v>57</v>
      </c>
      <c r="O5559" t="s">
        <v>70</v>
      </c>
      <c r="P5559">
        <v>40</v>
      </c>
      <c r="Q5559">
        <v>42</v>
      </c>
      <c r="R5559">
        <v>41</v>
      </c>
      <c r="S5559">
        <v>3</v>
      </c>
      <c r="T5559">
        <f t="shared" si="774"/>
        <v>38</v>
      </c>
      <c r="U5559">
        <v>38</v>
      </c>
      <c r="V5559">
        <f t="shared" si="775"/>
        <v>0</v>
      </c>
      <c r="W5559" s="3">
        <f t="shared" si="776"/>
        <v>7.3170731707317069E-2</v>
      </c>
      <c r="X5559">
        <v>35</v>
      </c>
      <c r="Y5559" s="4">
        <v>5.9</v>
      </c>
      <c r="Z5559" s="4">
        <v>2.4</v>
      </c>
      <c r="AA5559" s="5">
        <v>51991.51</v>
      </c>
      <c r="AB5559" s="5">
        <f t="shared" si="777"/>
        <v>1975677.38</v>
      </c>
      <c r="AC5559" s="5">
        <v>32528.82</v>
      </c>
      <c r="AD5559" s="5">
        <f t="shared" si="778"/>
        <v>1333681.6200000001</v>
      </c>
      <c r="AE5559" s="5">
        <v>95631.42</v>
      </c>
      <c r="AF5559" s="5">
        <v>26981</v>
      </c>
      <c r="AG5559" s="5">
        <v>9757.2099999999991</v>
      </c>
      <c r="AH5559" s="5">
        <v>3480</v>
      </c>
      <c r="AI5559" s="5">
        <v>16905.75</v>
      </c>
      <c r="AJ5559">
        <v>1</v>
      </c>
      <c r="AK5559" s="5">
        <v>13255.58</v>
      </c>
      <c r="AL5559" s="5">
        <v>0</v>
      </c>
      <c r="AM5559" s="5">
        <v>23854.1</v>
      </c>
      <c r="AN5559">
        <v>4</v>
      </c>
      <c r="AO5559">
        <v>4</v>
      </c>
      <c r="AP5559" t="str">
        <f t="shared" si="779"/>
        <v>Yes</v>
      </c>
      <c r="AQ5559">
        <v>2</v>
      </c>
      <c r="AR5559" s="5">
        <f t="shared" si="780"/>
        <v>1523546.68</v>
      </c>
      <c r="AS5559" s="5">
        <f t="shared" si="781"/>
        <v>452130.7</v>
      </c>
      <c r="AT5559" t="s">
        <v>1641</v>
      </c>
      <c r="AU5559" t="s">
        <v>6199</v>
      </c>
      <c r="AV5559" t="s">
        <v>6200</v>
      </c>
      <c r="AW5559" t="s">
        <v>6175</v>
      </c>
      <c r="AX5559" t="s">
        <v>6167</v>
      </c>
      <c r="AY5559">
        <v>43</v>
      </c>
      <c r="AZ5559">
        <v>0</v>
      </c>
      <c r="BA5559">
        <v>0</v>
      </c>
      <c r="BB5559" t="s">
        <v>6168</v>
      </c>
      <c r="BC5559">
        <v>0</v>
      </c>
      <c r="BD5559">
        <v>0</v>
      </c>
      <c r="BE5559" t="s">
        <v>6169</v>
      </c>
      <c r="BF5559" t="s">
        <v>6210</v>
      </c>
      <c r="BG5559">
        <v>0</v>
      </c>
      <c r="BH5559" t="s">
        <v>6171</v>
      </c>
      <c r="BI5559">
        <v>59</v>
      </c>
      <c r="BJ5559" t="s">
        <v>6187</v>
      </c>
      <c r="BK5559">
        <v>0</v>
      </c>
      <c r="BL5559">
        <v>63</v>
      </c>
      <c r="BM5559" s="3">
        <f t="shared" si="782"/>
        <v>0.65079365079365081</v>
      </c>
    </row>
    <row r="5560" spans="1:65">
      <c r="A5560" t="s">
        <v>5702</v>
      </c>
      <c r="B5560" s="2">
        <v>45995</v>
      </c>
      <c r="C5560" t="s">
        <v>4641</v>
      </c>
      <c r="D5560" t="s">
        <v>5644</v>
      </c>
      <c r="E5560">
        <v>12</v>
      </c>
      <c r="F5560" t="s">
        <v>49</v>
      </c>
      <c r="G5560" t="s">
        <v>79</v>
      </c>
      <c r="H5560" t="s">
        <v>111</v>
      </c>
      <c r="I5560" t="s">
        <v>52</v>
      </c>
      <c r="J5560" t="s">
        <v>65</v>
      </c>
      <c r="K5560" t="s">
        <v>75</v>
      </c>
      <c r="L5560" t="s">
        <v>55</v>
      </c>
      <c r="M5560" t="s">
        <v>68</v>
      </c>
      <c r="N5560" t="s">
        <v>94</v>
      </c>
      <c r="O5560" t="s">
        <v>82</v>
      </c>
      <c r="P5560">
        <v>48</v>
      </c>
      <c r="Q5560">
        <v>49</v>
      </c>
      <c r="R5560">
        <v>47</v>
      </c>
      <c r="S5560">
        <v>2</v>
      </c>
      <c r="T5560">
        <f t="shared" si="774"/>
        <v>45</v>
      </c>
      <c r="U5560">
        <v>45</v>
      </c>
      <c r="V5560">
        <f t="shared" si="775"/>
        <v>0</v>
      </c>
      <c r="W5560" s="3">
        <f t="shared" si="776"/>
        <v>4.2553191489361701E-2</v>
      </c>
      <c r="X5560">
        <v>51</v>
      </c>
      <c r="Y5560" s="4">
        <v>2.2999999999999998</v>
      </c>
      <c r="Z5560" s="4">
        <v>1.3</v>
      </c>
      <c r="AA5560" s="5">
        <v>51329.45</v>
      </c>
      <c r="AB5560" s="5">
        <f t="shared" si="777"/>
        <v>2309825.25</v>
      </c>
      <c r="AC5560" s="5">
        <v>33233.61</v>
      </c>
      <c r="AD5560" s="5">
        <f t="shared" si="778"/>
        <v>1561979.67</v>
      </c>
      <c r="AE5560" s="5">
        <v>108125.08</v>
      </c>
      <c r="AF5560" s="5">
        <v>31807.98</v>
      </c>
      <c r="AG5560" s="5">
        <v>13276.23</v>
      </c>
      <c r="AH5560" s="5">
        <v>1885</v>
      </c>
      <c r="AI5560" s="5">
        <v>9200</v>
      </c>
      <c r="AJ5560">
        <v>1</v>
      </c>
      <c r="AK5560" s="5">
        <v>12995.07</v>
      </c>
      <c r="AL5560" s="5">
        <v>0</v>
      </c>
      <c r="AM5560" s="5">
        <v>33159.14</v>
      </c>
      <c r="AN5560">
        <v>4</v>
      </c>
      <c r="AO5560">
        <v>5</v>
      </c>
      <c r="AP5560" t="str">
        <f t="shared" si="779"/>
        <v>No</v>
      </c>
      <c r="AQ5560">
        <v>3</v>
      </c>
      <c r="AR5560" s="5">
        <f t="shared" si="780"/>
        <v>1772428.17</v>
      </c>
      <c r="AS5560" s="5">
        <f t="shared" si="781"/>
        <v>537397.07999999996</v>
      </c>
      <c r="AT5560" t="s">
        <v>116</v>
      </c>
      <c r="AU5560" t="s">
        <v>6194</v>
      </c>
      <c r="AV5560" t="s">
        <v>6195</v>
      </c>
      <c r="AW5560" t="s">
        <v>6183</v>
      </c>
      <c r="AX5560" t="s">
        <v>6202</v>
      </c>
      <c r="AY5560">
        <v>49</v>
      </c>
      <c r="AZ5560">
        <v>1</v>
      </c>
      <c r="BA5560">
        <v>0</v>
      </c>
      <c r="BB5560" t="s">
        <v>6168</v>
      </c>
      <c r="BC5560">
        <v>1</v>
      </c>
      <c r="BD5560">
        <v>0</v>
      </c>
      <c r="BE5560" t="s">
        <v>6178</v>
      </c>
      <c r="BF5560" t="s">
        <v>6176</v>
      </c>
      <c r="BG5560">
        <v>2</v>
      </c>
      <c r="BH5560" t="s">
        <v>6192</v>
      </c>
      <c r="BI5560">
        <v>54</v>
      </c>
      <c r="BJ5560" t="s">
        <v>6187</v>
      </c>
      <c r="BK5560">
        <v>0</v>
      </c>
      <c r="BL5560">
        <v>61</v>
      </c>
      <c r="BM5560" s="3">
        <f t="shared" si="782"/>
        <v>0.77049180327868849</v>
      </c>
    </row>
    <row r="5561" spans="1:65">
      <c r="A5561" t="s">
        <v>5703</v>
      </c>
      <c r="B5561" s="2">
        <v>45995</v>
      </c>
      <c r="C5561" t="s">
        <v>4641</v>
      </c>
      <c r="D5561" t="s">
        <v>5644</v>
      </c>
      <c r="E5561">
        <v>12</v>
      </c>
      <c r="F5561" t="s">
        <v>49</v>
      </c>
      <c r="G5561" t="s">
        <v>79</v>
      </c>
      <c r="H5561" t="s">
        <v>260</v>
      </c>
      <c r="I5561" t="s">
        <v>52</v>
      </c>
      <c r="J5561" t="s">
        <v>81</v>
      </c>
      <c r="K5561" t="s">
        <v>66</v>
      </c>
      <c r="L5561" t="s">
        <v>67</v>
      </c>
      <c r="M5561" t="s">
        <v>68</v>
      </c>
      <c r="N5561" t="s">
        <v>57</v>
      </c>
      <c r="O5561" t="s">
        <v>70</v>
      </c>
      <c r="P5561">
        <v>35</v>
      </c>
      <c r="Q5561">
        <v>36</v>
      </c>
      <c r="R5561">
        <v>35</v>
      </c>
      <c r="S5561">
        <v>4</v>
      </c>
      <c r="T5561">
        <f t="shared" si="774"/>
        <v>31</v>
      </c>
      <c r="U5561">
        <v>31</v>
      </c>
      <c r="V5561">
        <f t="shared" si="775"/>
        <v>0</v>
      </c>
      <c r="W5561" s="3">
        <f t="shared" si="776"/>
        <v>0.11428571428571428</v>
      </c>
      <c r="X5561">
        <v>123</v>
      </c>
      <c r="Y5561" s="4">
        <v>0</v>
      </c>
      <c r="Z5561" s="4">
        <v>5.4</v>
      </c>
      <c r="AA5561" s="5">
        <v>73204.52</v>
      </c>
      <c r="AB5561" s="5">
        <f t="shared" si="777"/>
        <v>2269340.12</v>
      </c>
      <c r="AC5561" s="5">
        <v>49462.13</v>
      </c>
      <c r="AD5561" s="5">
        <f t="shared" si="778"/>
        <v>1731174.55</v>
      </c>
      <c r="AE5561" s="5">
        <v>111020.61</v>
      </c>
      <c r="AF5561" s="5">
        <v>36842.769999999997</v>
      </c>
      <c r="AG5561" s="5">
        <v>44573.87</v>
      </c>
      <c r="AH5561" s="5">
        <v>7830</v>
      </c>
      <c r="AI5561" s="5">
        <v>31701.09</v>
      </c>
      <c r="AJ5561">
        <v>1</v>
      </c>
      <c r="AK5561" s="5">
        <v>23315.57</v>
      </c>
      <c r="AL5561" s="5">
        <v>0</v>
      </c>
      <c r="AM5561" s="5">
        <v>22807.38</v>
      </c>
      <c r="AN5561">
        <v>4</v>
      </c>
      <c r="AO5561">
        <v>5</v>
      </c>
      <c r="AP5561" t="str">
        <f t="shared" si="779"/>
        <v>No</v>
      </c>
      <c r="AQ5561">
        <v>3</v>
      </c>
      <c r="AR5561" s="5">
        <f t="shared" si="780"/>
        <v>2009265.84</v>
      </c>
      <c r="AS5561" s="5">
        <f t="shared" si="781"/>
        <v>260074.28</v>
      </c>
      <c r="AT5561" t="s">
        <v>1641</v>
      </c>
      <c r="AU5561" t="s">
        <v>6199</v>
      </c>
      <c r="AV5561" t="s">
        <v>6200</v>
      </c>
      <c r="AW5561" t="s">
        <v>6175</v>
      </c>
      <c r="AX5561" t="s">
        <v>6202</v>
      </c>
      <c r="AY5561">
        <v>35</v>
      </c>
      <c r="AZ5561">
        <v>0</v>
      </c>
      <c r="BA5561">
        <v>0</v>
      </c>
      <c r="BB5561" t="s">
        <v>6168</v>
      </c>
      <c r="BC5561">
        <v>1</v>
      </c>
      <c r="BD5561">
        <v>0</v>
      </c>
      <c r="BE5561" t="s">
        <v>6178</v>
      </c>
      <c r="BF5561" t="s">
        <v>6210</v>
      </c>
      <c r="BG5561">
        <v>4</v>
      </c>
      <c r="BH5561" t="s">
        <v>6211</v>
      </c>
      <c r="BI5561">
        <v>134</v>
      </c>
      <c r="BJ5561" t="s">
        <v>6193</v>
      </c>
      <c r="BK5561">
        <v>0</v>
      </c>
      <c r="BL5561">
        <v>52</v>
      </c>
      <c r="BM5561" s="3">
        <f t="shared" si="782"/>
        <v>0.67307692307692313</v>
      </c>
    </row>
    <row r="5562" spans="1:65">
      <c r="A5562" t="s">
        <v>5704</v>
      </c>
      <c r="B5562" s="2">
        <v>45995</v>
      </c>
      <c r="C5562" t="s">
        <v>4641</v>
      </c>
      <c r="D5562" t="s">
        <v>5644</v>
      </c>
      <c r="E5562">
        <v>12</v>
      </c>
      <c r="F5562" t="s">
        <v>78</v>
      </c>
      <c r="G5562" t="s">
        <v>62</v>
      </c>
      <c r="H5562" t="s">
        <v>168</v>
      </c>
      <c r="I5562" t="s">
        <v>52</v>
      </c>
      <c r="J5562" t="s">
        <v>81</v>
      </c>
      <c r="K5562" t="s">
        <v>66</v>
      </c>
      <c r="L5562" t="s">
        <v>92</v>
      </c>
      <c r="M5562" t="s">
        <v>56</v>
      </c>
      <c r="N5562" t="s">
        <v>69</v>
      </c>
      <c r="O5562" t="s">
        <v>70</v>
      </c>
      <c r="P5562">
        <v>32</v>
      </c>
      <c r="Q5562">
        <v>34</v>
      </c>
      <c r="R5562">
        <v>33</v>
      </c>
      <c r="S5562">
        <v>1</v>
      </c>
      <c r="T5562">
        <f t="shared" si="774"/>
        <v>32</v>
      </c>
      <c r="U5562">
        <v>30</v>
      </c>
      <c r="V5562">
        <f t="shared" si="775"/>
        <v>2</v>
      </c>
      <c r="W5562" s="3">
        <f t="shared" si="776"/>
        <v>3.0303030303030304E-2</v>
      </c>
      <c r="X5562">
        <v>19</v>
      </c>
      <c r="Y5562" s="4">
        <v>7.9</v>
      </c>
      <c r="Z5562" s="4">
        <v>2.2000000000000002</v>
      </c>
      <c r="AA5562" s="5">
        <v>73115.69</v>
      </c>
      <c r="AB5562" s="5">
        <f t="shared" si="777"/>
        <v>2193470.7000000002</v>
      </c>
      <c r="AC5562" s="5">
        <v>53730.74</v>
      </c>
      <c r="AD5562" s="5">
        <f t="shared" si="778"/>
        <v>1773114.42</v>
      </c>
      <c r="AE5562" s="5">
        <v>104200.01</v>
      </c>
      <c r="AF5562" s="5">
        <v>31436.14</v>
      </c>
      <c r="AG5562" s="5">
        <v>8228.98</v>
      </c>
      <c r="AH5562" s="5">
        <v>3190</v>
      </c>
      <c r="AI5562" s="5">
        <v>6800</v>
      </c>
      <c r="AJ5562">
        <v>0</v>
      </c>
      <c r="AK5562" s="5">
        <v>0</v>
      </c>
      <c r="AL5562" s="5">
        <v>2966.6</v>
      </c>
      <c r="AM5562" s="5">
        <v>23576.43</v>
      </c>
      <c r="AN5562">
        <v>4</v>
      </c>
      <c r="AO5562">
        <v>6</v>
      </c>
      <c r="AP5562" t="str">
        <f t="shared" si="779"/>
        <v>No</v>
      </c>
      <c r="AQ5562">
        <v>1</v>
      </c>
      <c r="AR5562" s="5">
        <f t="shared" si="780"/>
        <v>1953512.58</v>
      </c>
      <c r="AS5562" s="5">
        <f t="shared" si="781"/>
        <v>239958.12</v>
      </c>
      <c r="AT5562" t="s">
        <v>116</v>
      </c>
      <c r="AU5562" t="s">
        <v>6164</v>
      </c>
      <c r="AV5562" t="s">
        <v>6165</v>
      </c>
      <c r="AW5562" t="s">
        <v>6166</v>
      </c>
      <c r="AX5562" t="s">
        <v>6167</v>
      </c>
      <c r="AY5562">
        <v>33</v>
      </c>
      <c r="AZ5562">
        <v>0</v>
      </c>
      <c r="BA5562">
        <v>17</v>
      </c>
      <c r="BB5562" t="s">
        <v>6198</v>
      </c>
      <c r="BC5562">
        <v>2</v>
      </c>
      <c r="BD5562">
        <v>0</v>
      </c>
      <c r="BE5562" t="s">
        <v>6178</v>
      </c>
      <c r="BF5562" t="s">
        <v>6170</v>
      </c>
      <c r="BG5562">
        <v>0</v>
      </c>
      <c r="BH5562" t="s">
        <v>6171</v>
      </c>
      <c r="BI5562">
        <v>19</v>
      </c>
      <c r="BJ5562" t="s">
        <v>6172</v>
      </c>
      <c r="BK5562">
        <v>0</v>
      </c>
      <c r="BL5562">
        <v>51</v>
      </c>
      <c r="BM5562" s="3">
        <f t="shared" si="782"/>
        <v>0.6470588235294118</v>
      </c>
    </row>
    <row r="5563" spans="1:65">
      <c r="A5563" t="s">
        <v>5705</v>
      </c>
      <c r="B5563" s="2">
        <v>45995</v>
      </c>
      <c r="C5563" t="s">
        <v>4641</v>
      </c>
      <c r="D5563" t="s">
        <v>5644</v>
      </c>
      <c r="E5563">
        <v>12</v>
      </c>
      <c r="F5563" t="s">
        <v>61</v>
      </c>
      <c r="G5563" t="s">
        <v>79</v>
      </c>
      <c r="H5563" t="s">
        <v>123</v>
      </c>
      <c r="I5563" t="s">
        <v>74</v>
      </c>
      <c r="J5563" t="s">
        <v>53</v>
      </c>
      <c r="K5563" t="s">
        <v>75</v>
      </c>
      <c r="L5563" t="s">
        <v>55</v>
      </c>
      <c r="M5563" t="s">
        <v>56</v>
      </c>
      <c r="N5563" t="s">
        <v>94</v>
      </c>
      <c r="O5563" t="s">
        <v>70</v>
      </c>
      <c r="P5563">
        <v>66</v>
      </c>
      <c r="Q5563">
        <v>71</v>
      </c>
      <c r="R5563">
        <v>72</v>
      </c>
      <c r="S5563">
        <v>2</v>
      </c>
      <c r="T5563">
        <f t="shared" si="774"/>
        <v>70</v>
      </c>
      <c r="U5563">
        <v>63</v>
      </c>
      <c r="V5563">
        <f t="shared" si="775"/>
        <v>7</v>
      </c>
      <c r="W5563" s="3">
        <f t="shared" si="776"/>
        <v>2.7777777777777776E-2</v>
      </c>
      <c r="X5563">
        <v>29</v>
      </c>
      <c r="Y5563" s="4">
        <v>4.5</v>
      </c>
      <c r="Z5563" s="4">
        <v>2</v>
      </c>
      <c r="AA5563" s="5">
        <v>36430.379999999997</v>
      </c>
      <c r="AB5563" s="5">
        <f t="shared" si="777"/>
        <v>2295113.94</v>
      </c>
      <c r="AC5563" s="5">
        <v>23663.99</v>
      </c>
      <c r="AD5563" s="5">
        <f t="shared" si="778"/>
        <v>1703807.28</v>
      </c>
      <c r="AE5563" s="5">
        <v>122887.37</v>
      </c>
      <c r="AF5563" s="5">
        <v>31192.43</v>
      </c>
      <c r="AG5563" s="5">
        <v>9175.59</v>
      </c>
      <c r="AH5563" s="5">
        <v>2900</v>
      </c>
      <c r="AI5563" s="5">
        <v>6400</v>
      </c>
      <c r="AJ5563">
        <v>0</v>
      </c>
      <c r="AK5563" s="5">
        <v>0</v>
      </c>
      <c r="AL5563" s="5">
        <v>4749.12</v>
      </c>
      <c r="AM5563" s="5">
        <v>43197.89</v>
      </c>
      <c r="AN5563">
        <v>4</v>
      </c>
      <c r="AO5563">
        <v>4</v>
      </c>
      <c r="AP5563" t="str">
        <f t="shared" si="779"/>
        <v>Yes</v>
      </c>
      <c r="AQ5563">
        <v>0</v>
      </c>
      <c r="AR5563" s="5">
        <f t="shared" si="780"/>
        <v>1924309.68</v>
      </c>
      <c r="AS5563" s="5">
        <f t="shared" si="781"/>
        <v>370804.26</v>
      </c>
      <c r="AT5563" t="s">
        <v>59</v>
      </c>
      <c r="AU5563" t="s">
        <v>6164</v>
      </c>
      <c r="AV5563" t="s">
        <v>6165</v>
      </c>
      <c r="AW5563" t="s">
        <v>6166</v>
      </c>
      <c r="AX5563" t="s">
        <v>6184</v>
      </c>
      <c r="AY5563">
        <v>71</v>
      </c>
      <c r="AZ5563">
        <v>2</v>
      </c>
      <c r="BA5563">
        <v>41</v>
      </c>
      <c r="BB5563" t="s">
        <v>6180</v>
      </c>
      <c r="BC5563">
        <v>0</v>
      </c>
      <c r="BD5563">
        <v>0</v>
      </c>
      <c r="BE5563" t="s">
        <v>6169</v>
      </c>
      <c r="BF5563" t="s">
        <v>6170</v>
      </c>
      <c r="BG5563">
        <v>0</v>
      </c>
      <c r="BH5563" t="s">
        <v>6171</v>
      </c>
      <c r="BI5563">
        <v>45</v>
      </c>
      <c r="BJ5563" t="s">
        <v>6172</v>
      </c>
      <c r="BK5563">
        <v>0</v>
      </c>
      <c r="BL5563">
        <v>75</v>
      </c>
      <c r="BM5563" s="3">
        <f t="shared" si="782"/>
        <v>0.96</v>
      </c>
    </row>
    <row r="5564" spans="1:65">
      <c r="A5564" t="s">
        <v>5706</v>
      </c>
      <c r="B5564" s="2">
        <v>45995</v>
      </c>
      <c r="C5564" t="s">
        <v>4641</v>
      </c>
      <c r="D5564" t="s">
        <v>5644</v>
      </c>
      <c r="E5564">
        <v>12</v>
      </c>
      <c r="F5564" t="s">
        <v>78</v>
      </c>
      <c r="G5564" t="s">
        <v>79</v>
      </c>
      <c r="H5564" t="s">
        <v>136</v>
      </c>
      <c r="I5564" t="s">
        <v>64</v>
      </c>
      <c r="J5564" t="s">
        <v>65</v>
      </c>
      <c r="K5564" t="s">
        <v>54</v>
      </c>
      <c r="L5564" t="s">
        <v>55</v>
      </c>
      <c r="M5564" t="s">
        <v>56</v>
      </c>
      <c r="N5564" t="s">
        <v>57</v>
      </c>
      <c r="O5564" t="s">
        <v>82</v>
      </c>
      <c r="P5564">
        <v>45</v>
      </c>
      <c r="Q5564">
        <v>47</v>
      </c>
      <c r="R5564">
        <v>44</v>
      </c>
      <c r="S5564">
        <v>1</v>
      </c>
      <c r="T5564">
        <f t="shared" si="774"/>
        <v>43</v>
      </c>
      <c r="U5564">
        <v>43</v>
      </c>
      <c r="V5564">
        <f t="shared" si="775"/>
        <v>0</v>
      </c>
      <c r="W5564" s="3">
        <f t="shared" si="776"/>
        <v>2.2727272727272728E-2</v>
      </c>
      <c r="X5564">
        <v>20</v>
      </c>
      <c r="Y5564" s="4">
        <v>8.4</v>
      </c>
      <c r="Z5564" s="4">
        <v>1.7</v>
      </c>
      <c r="AA5564" s="5">
        <v>55536.5</v>
      </c>
      <c r="AB5564" s="5">
        <f t="shared" si="777"/>
        <v>2388069.5</v>
      </c>
      <c r="AC5564" s="5">
        <v>34776.449999999997</v>
      </c>
      <c r="AD5564" s="5">
        <f t="shared" si="778"/>
        <v>1530163.8</v>
      </c>
      <c r="AE5564" s="5">
        <v>94761.99</v>
      </c>
      <c r="AF5564" s="5">
        <v>28630.880000000001</v>
      </c>
      <c r="AG5564" s="5">
        <v>8819.39</v>
      </c>
      <c r="AH5564" s="5">
        <v>2465</v>
      </c>
      <c r="AI5564" s="5">
        <v>4600</v>
      </c>
      <c r="AJ5564">
        <v>0</v>
      </c>
      <c r="AK5564" s="5">
        <v>0</v>
      </c>
      <c r="AL5564" s="5">
        <v>0</v>
      </c>
      <c r="AM5564" s="5">
        <v>39178.68</v>
      </c>
      <c r="AN5564">
        <v>4</v>
      </c>
      <c r="AO5564">
        <v>8</v>
      </c>
      <c r="AP5564" t="str">
        <f t="shared" si="779"/>
        <v>No</v>
      </c>
      <c r="AQ5564">
        <v>2</v>
      </c>
      <c r="AR5564" s="5">
        <f t="shared" si="780"/>
        <v>1708619.74</v>
      </c>
      <c r="AS5564" s="5">
        <f t="shared" si="781"/>
        <v>679449.76</v>
      </c>
      <c r="AT5564" t="s">
        <v>59</v>
      </c>
      <c r="AU5564" t="s">
        <v>6164</v>
      </c>
      <c r="AV5564" t="s">
        <v>6165</v>
      </c>
      <c r="AW5564" t="s">
        <v>6166</v>
      </c>
      <c r="AX5564" t="s">
        <v>6177</v>
      </c>
      <c r="AY5564">
        <v>50</v>
      </c>
      <c r="AZ5564">
        <v>4</v>
      </c>
      <c r="BA5564">
        <v>0</v>
      </c>
      <c r="BB5564" t="s">
        <v>6168</v>
      </c>
      <c r="BC5564">
        <v>1</v>
      </c>
      <c r="BD5564">
        <v>3</v>
      </c>
      <c r="BE5564" t="s">
        <v>6219</v>
      </c>
      <c r="BF5564" t="s">
        <v>6170</v>
      </c>
      <c r="BG5564">
        <v>1</v>
      </c>
      <c r="BH5564" t="s">
        <v>6179</v>
      </c>
      <c r="BI5564">
        <v>25</v>
      </c>
      <c r="BJ5564" t="s">
        <v>6172</v>
      </c>
      <c r="BK5564">
        <v>0</v>
      </c>
      <c r="BL5564">
        <v>60</v>
      </c>
      <c r="BM5564" s="3">
        <f t="shared" si="782"/>
        <v>0.73333333333333328</v>
      </c>
    </row>
    <row r="5565" spans="1:65">
      <c r="A5565" t="s">
        <v>5707</v>
      </c>
      <c r="B5565" s="2">
        <v>45995</v>
      </c>
      <c r="C5565" t="s">
        <v>4641</v>
      </c>
      <c r="D5565" t="s">
        <v>5644</v>
      </c>
      <c r="E5565">
        <v>12</v>
      </c>
      <c r="F5565" t="s">
        <v>61</v>
      </c>
      <c r="G5565" t="s">
        <v>62</v>
      </c>
      <c r="H5565" t="s">
        <v>104</v>
      </c>
      <c r="I5565" t="s">
        <v>52</v>
      </c>
      <c r="J5565" t="s">
        <v>53</v>
      </c>
      <c r="K5565" t="s">
        <v>75</v>
      </c>
      <c r="L5565" t="s">
        <v>67</v>
      </c>
      <c r="M5565" t="s">
        <v>56</v>
      </c>
      <c r="N5565" t="s">
        <v>69</v>
      </c>
      <c r="O5565" t="s">
        <v>58</v>
      </c>
      <c r="P5565">
        <v>58</v>
      </c>
      <c r="Q5565">
        <v>63</v>
      </c>
      <c r="R5565">
        <v>62</v>
      </c>
      <c r="S5565">
        <v>2</v>
      </c>
      <c r="T5565">
        <f t="shared" si="774"/>
        <v>60</v>
      </c>
      <c r="U5565">
        <v>57</v>
      </c>
      <c r="V5565">
        <f t="shared" si="775"/>
        <v>3</v>
      </c>
      <c r="W5565" s="3">
        <f t="shared" si="776"/>
        <v>3.2258064516129031E-2</v>
      </c>
      <c r="X5565">
        <v>29</v>
      </c>
      <c r="Y5565" s="4">
        <v>3.1</v>
      </c>
      <c r="Z5565" s="4">
        <v>1.3</v>
      </c>
      <c r="AA5565" s="5">
        <v>35600.379999999997</v>
      </c>
      <c r="AB5565" s="5">
        <f t="shared" si="777"/>
        <v>2029221.66</v>
      </c>
      <c r="AC5565" s="5">
        <v>23063.31</v>
      </c>
      <c r="AD5565" s="5">
        <f t="shared" si="778"/>
        <v>1429925.22</v>
      </c>
      <c r="AE5565" s="5">
        <v>109499.22</v>
      </c>
      <c r="AF5565" s="5">
        <v>26202.13</v>
      </c>
      <c r="AG5565" s="5">
        <v>9893.7800000000007</v>
      </c>
      <c r="AH5565" s="5">
        <v>1885</v>
      </c>
      <c r="AI5565" s="5">
        <v>6400</v>
      </c>
      <c r="AJ5565">
        <v>0</v>
      </c>
      <c r="AK5565" s="5">
        <v>0</v>
      </c>
      <c r="AL5565" s="5">
        <v>1943.09</v>
      </c>
      <c r="AM5565" s="5">
        <v>36424.94</v>
      </c>
      <c r="AN5565">
        <v>4</v>
      </c>
      <c r="AO5565">
        <v>2</v>
      </c>
      <c r="AP5565" t="str">
        <f t="shared" si="779"/>
        <v>Yes</v>
      </c>
      <c r="AQ5565">
        <v>1</v>
      </c>
      <c r="AR5565" s="5">
        <f t="shared" si="780"/>
        <v>1622173.38</v>
      </c>
      <c r="AS5565" s="5">
        <f t="shared" si="781"/>
        <v>407048.28</v>
      </c>
      <c r="AT5565" t="s">
        <v>116</v>
      </c>
      <c r="AU5565" t="s">
        <v>6164</v>
      </c>
      <c r="AV5565" t="s">
        <v>6165</v>
      </c>
      <c r="AW5565" t="s">
        <v>6166</v>
      </c>
      <c r="AX5565" t="s">
        <v>6167</v>
      </c>
      <c r="AY5565">
        <v>62</v>
      </c>
      <c r="AZ5565">
        <v>1</v>
      </c>
      <c r="BA5565">
        <v>21</v>
      </c>
      <c r="BB5565" t="s">
        <v>6180</v>
      </c>
      <c r="BC5565">
        <v>0</v>
      </c>
      <c r="BD5565">
        <v>0</v>
      </c>
      <c r="BE5565" t="s">
        <v>6169</v>
      </c>
      <c r="BF5565" t="s">
        <v>6170</v>
      </c>
      <c r="BG5565">
        <v>1</v>
      </c>
      <c r="BH5565" t="s">
        <v>6179</v>
      </c>
      <c r="BI5565">
        <v>60</v>
      </c>
      <c r="BJ5565" t="s">
        <v>6187</v>
      </c>
      <c r="BK5565">
        <v>0</v>
      </c>
      <c r="BL5565">
        <v>73</v>
      </c>
      <c r="BM5565" s="3">
        <f t="shared" si="782"/>
        <v>0.84931506849315064</v>
      </c>
    </row>
    <row r="5566" spans="1:65">
      <c r="A5566" t="s">
        <v>5708</v>
      </c>
      <c r="B5566" s="2">
        <v>45995</v>
      </c>
      <c r="C5566" t="s">
        <v>4641</v>
      </c>
      <c r="D5566" t="s">
        <v>5644</v>
      </c>
      <c r="E5566">
        <v>12</v>
      </c>
      <c r="F5566" t="s">
        <v>61</v>
      </c>
      <c r="G5566" t="s">
        <v>50</v>
      </c>
      <c r="H5566" t="s">
        <v>170</v>
      </c>
      <c r="I5566" t="s">
        <v>52</v>
      </c>
      <c r="J5566" t="s">
        <v>81</v>
      </c>
      <c r="K5566" t="s">
        <v>66</v>
      </c>
      <c r="L5566" t="s">
        <v>92</v>
      </c>
      <c r="M5566" t="s">
        <v>56</v>
      </c>
      <c r="N5566" t="s">
        <v>69</v>
      </c>
      <c r="O5566" t="s">
        <v>58</v>
      </c>
      <c r="P5566">
        <v>27</v>
      </c>
      <c r="Q5566">
        <v>28</v>
      </c>
      <c r="R5566">
        <v>28</v>
      </c>
      <c r="S5566">
        <v>1</v>
      </c>
      <c r="T5566">
        <f t="shared" si="774"/>
        <v>27</v>
      </c>
      <c r="U5566">
        <v>27</v>
      </c>
      <c r="V5566">
        <f t="shared" si="775"/>
        <v>0</v>
      </c>
      <c r="W5566" s="3">
        <f t="shared" si="776"/>
        <v>3.5714285714285712E-2</v>
      </c>
      <c r="X5566">
        <v>31</v>
      </c>
      <c r="Y5566" s="4">
        <v>5.0999999999999996</v>
      </c>
      <c r="Z5566" s="4">
        <v>1.5</v>
      </c>
      <c r="AA5566" s="5">
        <v>73489.759999999995</v>
      </c>
      <c r="AB5566" s="5">
        <f t="shared" si="777"/>
        <v>1984223.52</v>
      </c>
      <c r="AC5566" s="5">
        <v>53328.37</v>
      </c>
      <c r="AD5566" s="5">
        <f t="shared" si="778"/>
        <v>1493194.36</v>
      </c>
      <c r="AE5566" s="5">
        <v>89379.77</v>
      </c>
      <c r="AF5566" s="5">
        <v>24716.44</v>
      </c>
      <c r="AG5566" s="5">
        <v>9580.68</v>
      </c>
      <c r="AH5566" s="5">
        <v>2175</v>
      </c>
      <c r="AI5566" s="5">
        <v>6800</v>
      </c>
      <c r="AJ5566">
        <v>0</v>
      </c>
      <c r="AK5566" s="5">
        <v>0</v>
      </c>
      <c r="AL5566" s="5">
        <v>0</v>
      </c>
      <c r="AM5566" s="5">
        <v>18744.39</v>
      </c>
      <c r="AN5566">
        <v>4</v>
      </c>
      <c r="AO5566">
        <v>3</v>
      </c>
      <c r="AP5566" t="str">
        <f t="shared" si="779"/>
        <v>Yes</v>
      </c>
      <c r="AQ5566">
        <v>0</v>
      </c>
      <c r="AR5566" s="5">
        <f t="shared" si="780"/>
        <v>1644590.64</v>
      </c>
      <c r="AS5566" s="5">
        <f t="shared" si="781"/>
        <v>339632.88</v>
      </c>
      <c r="AT5566" t="s">
        <v>59</v>
      </c>
      <c r="AU5566" t="s">
        <v>6164</v>
      </c>
      <c r="AV5566" t="s">
        <v>6165</v>
      </c>
      <c r="AW5566" t="s">
        <v>6166</v>
      </c>
      <c r="AX5566" t="s">
        <v>6184</v>
      </c>
      <c r="AY5566">
        <v>30</v>
      </c>
      <c r="AZ5566">
        <v>0</v>
      </c>
      <c r="BA5566">
        <v>0</v>
      </c>
      <c r="BB5566" t="s">
        <v>6168</v>
      </c>
      <c r="BC5566">
        <v>0</v>
      </c>
      <c r="BD5566">
        <v>0</v>
      </c>
      <c r="BE5566" t="s">
        <v>6169</v>
      </c>
      <c r="BF5566" t="s">
        <v>6170</v>
      </c>
      <c r="BG5566">
        <v>1</v>
      </c>
      <c r="BH5566" t="s">
        <v>6179</v>
      </c>
      <c r="BI5566">
        <v>22</v>
      </c>
      <c r="BJ5566" t="s">
        <v>6172</v>
      </c>
      <c r="BK5566">
        <v>0</v>
      </c>
      <c r="BL5566">
        <v>46</v>
      </c>
      <c r="BM5566" s="3">
        <f t="shared" si="782"/>
        <v>0.60869565217391308</v>
      </c>
    </row>
    <row r="5567" spans="1:65">
      <c r="A5567" t="s">
        <v>5709</v>
      </c>
      <c r="B5567" s="2">
        <v>45995</v>
      </c>
      <c r="C5567" t="s">
        <v>4641</v>
      </c>
      <c r="D5567" t="s">
        <v>5644</v>
      </c>
      <c r="E5567">
        <v>12</v>
      </c>
      <c r="F5567" t="s">
        <v>78</v>
      </c>
      <c r="G5567" t="s">
        <v>50</v>
      </c>
      <c r="H5567" t="s">
        <v>161</v>
      </c>
      <c r="I5567" t="s">
        <v>74</v>
      </c>
      <c r="J5567" t="s">
        <v>53</v>
      </c>
      <c r="K5567" t="s">
        <v>75</v>
      </c>
      <c r="L5567" t="s">
        <v>55</v>
      </c>
      <c r="M5567" t="s">
        <v>56</v>
      </c>
      <c r="N5567" t="s">
        <v>69</v>
      </c>
      <c r="O5567" t="s">
        <v>58</v>
      </c>
      <c r="P5567">
        <v>61</v>
      </c>
      <c r="Q5567">
        <v>65</v>
      </c>
      <c r="R5567">
        <v>61</v>
      </c>
      <c r="S5567">
        <v>2</v>
      </c>
      <c r="T5567">
        <f t="shared" si="774"/>
        <v>59</v>
      </c>
      <c r="U5567">
        <v>59</v>
      </c>
      <c r="V5567">
        <f t="shared" si="775"/>
        <v>0</v>
      </c>
      <c r="W5567" s="3">
        <f t="shared" si="776"/>
        <v>3.2786885245901641E-2</v>
      </c>
      <c r="X5567">
        <v>33</v>
      </c>
      <c r="Y5567" s="4">
        <v>4.8</v>
      </c>
      <c r="Z5567" s="4">
        <v>1.1000000000000001</v>
      </c>
      <c r="AA5567" s="5">
        <v>35922.449999999997</v>
      </c>
      <c r="AB5567" s="5">
        <f t="shared" si="777"/>
        <v>2119424.5499999998</v>
      </c>
      <c r="AC5567" s="5">
        <v>23594.06</v>
      </c>
      <c r="AD5567" s="5">
        <f t="shared" si="778"/>
        <v>1439237.66</v>
      </c>
      <c r="AE5567" s="5">
        <v>103405.55</v>
      </c>
      <c r="AF5567" s="5">
        <v>30317.58</v>
      </c>
      <c r="AG5567" s="5">
        <v>10593.1</v>
      </c>
      <c r="AH5567" s="5">
        <v>1595</v>
      </c>
      <c r="AI5567" s="5">
        <v>6400</v>
      </c>
      <c r="AJ5567">
        <v>0</v>
      </c>
      <c r="AK5567" s="5">
        <v>0</v>
      </c>
      <c r="AL5567" s="5">
        <v>0</v>
      </c>
      <c r="AM5567" s="5">
        <v>39686.97</v>
      </c>
      <c r="AN5567">
        <v>4</v>
      </c>
      <c r="AO5567">
        <v>4</v>
      </c>
      <c r="AP5567" t="str">
        <f t="shared" si="779"/>
        <v>Yes</v>
      </c>
      <c r="AQ5567">
        <v>0</v>
      </c>
      <c r="AR5567" s="5">
        <f t="shared" si="780"/>
        <v>1631235.86</v>
      </c>
      <c r="AS5567" s="5">
        <f t="shared" si="781"/>
        <v>488188.69</v>
      </c>
      <c r="AT5567" t="s">
        <v>59</v>
      </c>
      <c r="AU5567" t="s">
        <v>6164</v>
      </c>
      <c r="AV5567" t="s">
        <v>6165</v>
      </c>
      <c r="AW5567" t="s">
        <v>6166</v>
      </c>
      <c r="AX5567" t="s">
        <v>6167</v>
      </c>
      <c r="AY5567">
        <v>65</v>
      </c>
      <c r="AZ5567">
        <v>3</v>
      </c>
      <c r="BA5567">
        <v>0</v>
      </c>
      <c r="BB5567" t="s">
        <v>6168</v>
      </c>
      <c r="BC5567">
        <v>0</v>
      </c>
      <c r="BD5567">
        <v>0</v>
      </c>
      <c r="BE5567" t="s">
        <v>6169</v>
      </c>
      <c r="BF5567" t="s">
        <v>6170</v>
      </c>
      <c r="BG5567">
        <v>0</v>
      </c>
      <c r="BH5567" t="s">
        <v>6171</v>
      </c>
      <c r="BI5567">
        <v>41</v>
      </c>
      <c r="BJ5567" t="s">
        <v>6172</v>
      </c>
      <c r="BK5567">
        <v>0</v>
      </c>
      <c r="BL5567">
        <v>73</v>
      </c>
      <c r="BM5567" s="3">
        <f t="shared" si="782"/>
        <v>0.83561643835616439</v>
      </c>
    </row>
    <row r="5568" spans="1:65">
      <c r="A5568" t="s">
        <v>5710</v>
      </c>
      <c r="B5568" s="2">
        <v>45995</v>
      </c>
      <c r="C5568" t="s">
        <v>4641</v>
      </c>
      <c r="D5568" t="s">
        <v>5644</v>
      </c>
      <c r="E5568">
        <v>12</v>
      </c>
      <c r="F5568" t="s">
        <v>61</v>
      </c>
      <c r="G5568" t="s">
        <v>62</v>
      </c>
      <c r="H5568" t="s">
        <v>96</v>
      </c>
      <c r="I5568" t="s">
        <v>74</v>
      </c>
      <c r="J5568" t="s">
        <v>53</v>
      </c>
      <c r="K5568" t="s">
        <v>75</v>
      </c>
      <c r="L5568" t="s">
        <v>87</v>
      </c>
      <c r="M5568" t="s">
        <v>56</v>
      </c>
      <c r="N5568" t="s">
        <v>76</v>
      </c>
      <c r="O5568" t="s">
        <v>82</v>
      </c>
      <c r="P5568">
        <v>61</v>
      </c>
      <c r="Q5568">
        <v>64</v>
      </c>
      <c r="R5568">
        <v>65</v>
      </c>
      <c r="S5568">
        <v>1</v>
      </c>
      <c r="T5568">
        <f t="shared" si="774"/>
        <v>64</v>
      </c>
      <c r="U5568">
        <v>59</v>
      </c>
      <c r="V5568">
        <f t="shared" si="775"/>
        <v>5</v>
      </c>
      <c r="W5568" s="3">
        <f t="shared" si="776"/>
        <v>1.5384615384615385E-2</v>
      </c>
      <c r="X5568">
        <v>14</v>
      </c>
      <c r="Y5568" s="4">
        <v>0.1</v>
      </c>
      <c r="Z5568" s="4">
        <v>1.3</v>
      </c>
      <c r="AA5568" s="5">
        <v>35613.050000000003</v>
      </c>
      <c r="AB5568" s="5">
        <f t="shared" si="777"/>
        <v>2101169.9500000002</v>
      </c>
      <c r="AC5568" s="5">
        <v>24083.279999999999</v>
      </c>
      <c r="AD5568" s="5">
        <f t="shared" si="778"/>
        <v>1565413.2</v>
      </c>
      <c r="AE5568" s="5">
        <v>111357.19</v>
      </c>
      <c r="AF5568" s="5">
        <v>28251.87</v>
      </c>
      <c r="AG5568" s="5">
        <v>7801.58</v>
      </c>
      <c r="AH5568" s="5">
        <v>1885</v>
      </c>
      <c r="AI5568" s="5">
        <v>3200</v>
      </c>
      <c r="AJ5568">
        <v>0</v>
      </c>
      <c r="AK5568" s="5">
        <v>0</v>
      </c>
      <c r="AL5568" s="5">
        <v>3408.43</v>
      </c>
      <c r="AM5568" s="5">
        <v>45934.91</v>
      </c>
      <c r="AN5568">
        <v>4</v>
      </c>
      <c r="AO5568">
        <v>6</v>
      </c>
      <c r="AP5568" t="str">
        <f t="shared" si="779"/>
        <v>No</v>
      </c>
      <c r="AQ5568">
        <v>3</v>
      </c>
      <c r="AR5568" s="5">
        <f t="shared" si="780"/>
        <v>1767252.18</v>
      </c>
      <c r="AS5568" s="5">
        <f t="shared" si="781"/>
        <v>333917.77</v>
      </c>
      <c r="AT5568" t="s">
        <v>59</v>
      </c>
      <c r="AU5568" t="s">
        <v>6164</v>
      </c>
      <c r="AV5568" t="s">
        <v>6165</v>
      </c>
      <c r="AW5568" t="s">
        <v>6166</v>
      </c>
      <c r="AX5568" t="s">
        <v>6184</v>
      </c>
      <c r="AY5568">
        <v>64</v>
      </c>
      <c r="AZ5568">
        <v>0</v>
      </c>
      <c r="BA5568">
        <v>31</v>
      </c>
      <c r="BB5568" t="s">
        <v>6180</v>
      </c>
      <c r="BC5568">
        <v>0</v>
      </c>
      <c r="BD5568">
        <v>2</v>
      </c>
      <c r="BE5568" t="s">
        <v>6218</v>
      </c>
      <c r="BF5568" t="s">
        <v>6170</v>
      </c>
      <c r="BG5568">
        <v>0</v>
      </c>
      <c r="BH5568" t="s">
        <v>6171</v>
      </c>
      <c r="BI5568">
        <v>28</v>
      </c>
      <c r="BJ5568" t="s">
        <v>6172</v>
      </c>
      <c r="BK5568">
        <v>0</v>
      </c>
      <c r="BL5568">
        <v>72</v>
      </c>
      <c r="BM5568" s="3">
        <f t="shared" si="782"/>
        <v>0.90277777777777779</v>
      </c>
    </row>
    <row r="5569" spans="1:65">
      <c r="A5569" t="s">
        <v>5711</v>
      </c>
      <c r="B5569" s="2">
        <v>45995</v>
      </c>
      <c r="C5569" t="s">
        <v>4641</v>
      </c>
      <c r="D5569" t="s">
        <v>5644</v>
      </c>
      <c r="E5569">
        <v>12</v>
      </c>
      <c r="F5569" t="s">
        <v>78</v>
      </c>
      <c r="G5569" t="s">
        <v>79</v>
      </c>
      <c r="H5569" t="s">
        <v>113</v>
      </c>
      <c r="I5569" t="s">
        <v>64</v>
      </c>
      <c r="J5569" t="s">
        <v>65</v>
      </c>
      <c r="K5569" t="s">
        <v>75</v>
      </c>
      <c r="L5569" t="s">
        <v>67</v>
      </c>
      <c r="M5569" t="s">
        <v>68</v>
      </c>
      <c r="N5569" t="s">
        <v>76</v>
      </c>
      <c r="O5569" t="s">
        <v>82</v>
      </c>
      <c r="P5569">
        <v>50</v>
      </c>
      <c r="Q5569">
        <v>52</v>
      </c>
      <c r="R5569">
        <v>50</v>
      </c>
      <c r="S5569">
        <v>4</v>
      </c>
      <c r="T5569">
        <f t="shared" si="774"/>
        <v>46</v>
      </c>
      <c r="U5569">
        <v>46</v>
      </c>
      <c r="V5569">
        <f t="shared" si="775"/>
        <v>0</v>
      </c>
      <c r="W5569" s="3">
        <f t="shared" si="776"/>
        <v>0.08</v>
      </c>
      <c r="X5569">
        <v>17</v>
      </c>
      <c r="Y5569" s="4">
        <v>0</v>
      </c>
      <c r="Z5569" s="4">
        <v>0.3</v>
      </c>
      <c r="AA5569" s="5">
        <v>52106.8</v>
      </c>
      <c r="AB5569" s="5">
        <f t="shared" si="777"/>
        <v>2396912.7999999998</v>
      </c>
      <c r="AC5569" s="5">
        <v>32506.49</v>
      </c>
      <c r="AD5569" s="5">
        <f t="shared" si="778"/>
        <v>1625324.5</v>
      </c>
      <c r="AE5569" s="5">
        <v>109109.45</v>
      </c>
      <c r="AF5569" s="5">
        <v>33087.15</v>
      </c>
      <c r="AG5569" s="5">
        <v>8231.02</v>
      </c>
      <c r="AH5569" s="5">
        <v>435</v>
      </c>
      <c r="AI5569" s="5">
        <v>22866.2</v>
      </c>
      <c r="AJ5569">
        <v>2</v>
      </c>
      <c r="AK5569" s="5">
        <v>26593.47</v>
      </c>
      <c r="AL5569" s="5">
        <v>0</v>
      </c>
      <c r="AM5569" s="5">
        <v>37932.620000000003</v>
      </c>
      <c r="AN5569">
        <v>4</v>
      </c>
      <c r="AO5569">
        <v>7</v>
      </c>
      <c r="AP5569" t="str">
        <f t="shared" si="779"/>
        <v>No</v>
      </c>
      <c r="AQ5569">
        <v>4</v>
      </c>
      <c r="AR5569" s="5">
        <f t="shared" si="780"/>
        <v>1863579.41</v>
      </c>
      <c r="AS5569" s="5">
        <f t="shared" si="781"/>
        <v>533333.39</v>
      </c>
      <c r="AT5569" t="s">
        <v>1641</v>
      </c>
      <c r="AU5569" t="s">
        <v>6199</v>
      </c>
      <c r="AV5569" t="s">
        <v>6200</v>
      </c>
      <c r="AW5569" t="s">
        <v>6175</v>
      </c>
      <c r="AX5569" t="s">
        <v>6207</v>
      </c>
      <c r="AY5569">
        <v>53</v>
      </c>
      <c r="AZ5569">
        <v>0</v>
      </c>
      <c r="BA5569">
        <v>0</v>
      </c>
      <c r="BB5569" t="s">
        <v>6168</v>
      </c>
      <c r="BC5569">
        <v>0</v>
      </c>
      <c r="BD5569">
        <v>3</v>
      </c>
      <c r="BE5569" t="s">
        <v>6218</v>
      </c>
      <c r="BF5569" t="s">
        <v>6210</v>
      </c>
      <c r="BG5569">
        <v>0</v>
      </c>
      <c r="BH5569" t="s">
        <v>6171</v>
      </c>
      <c r="BI5569">
        <v>39</v>
      </c>
      <c r="BJ5569" t="s">
        <v>6172</v>
      </c>
      <c r="BK5569">
        <v>0</v>
      </c>
      <c r="BL5569">
        <v>61</v>
      </c>
      <c r="BM5569" s="3">
        <f t="shared" si="782"/>
        <v>0.81967213114754101</v>
      </c>
    </row>
    <row r="5570" spans="1:65">
      <c r="A5570" t="s">
        <v>5712</v>
      </c>
      <c r="B5570" s="2">
        <v>45995</v>
      </c>
      <c r="C5570" t="s">
        <v>4641</v>
      </c>
      <c r="D5570" t="s">
        <v>5644</v>
      </c>
      <c r="E5570">
        <v>12</v>
      </c>
      <c r="F5570" t="s">
        <v>78</v>
      </c>
      <c r="G5570" t="s">
        <v>50</v>
      </c>
      <c r="H5570" t="s">
        <v>185</v>
      </c>
      <c r="I5570" t="s">
        <v>64</v>
      </c>
      <c r="J5570" t="s">
        <v>65</v>
      </c>
      <c r="K5570" t="s">
        <v>66</v>
      </c>
      <c r="L5570" t="s">
        <v>67</v>
      </c>
      <c r="M5570" t="s">
        <v>68</v>
      </c>
      <c r="N5570" t="s">
        <v>109</v>
      </c>
      <c r="O5570" t="s">
        <v>82</v>
      </c>
      <c r="P5570">
        <v>55</v>
      </c>
      <c r="Q5570">
        <v>56</v>
      </c>
      <c r="R5570">
        <v>55</v>
      </c>
      <c r="S5570">
        <v>4</v>
      </c>
      <c r="T5570">
        <f t="shared" ref="T5570:T5633" si="783">R5570-S5570</f>
        <v>51</v>
      </c>
      <c r="U5570">
        <v>51</v>
      </c>
      <c r="V5570">
        <f t="shared" ref="V5570:V5633" si="784">T5570-U5570</f>
        <v>0</v>
      </c>
      <c r="W5570" s="3">
        <f t="shared" ref="W5570:W5633" si="785">IFERROR(S5570/R5570,0)</f>
        <v>7.2727272727272724E-2</v>
      </c>
      <c r="X5570">
        <v>38</v>
      </c>
      <c r="Y5570" s="4">
        <v>7.5</v>
      </c>
      <c r="Z5570" s="4">
        <v>1.5</v>
      </c>
      <c r="AA5570" s="5">
        <v>49329.87</v>
      </c>
      <c r="AB5570" s="5">
        <f t="shared" ref="AB5570:AB5633" si="786">ROUND(U5570*AA5570,2)</f>
        <v>2515823.37</v>
      </c>
      <c r="AC5570" s="5">
        <v>32326.37</v>
      </c>
      <c r="AD5570" s="5">
        <f t="shared" ref="AD5570:AD5633" si="787">ROUND(R5570*AC5570,2)</f>
        <v>1777950.35</v>
      </c>
      <c r="AE5570" s="5">
        <v>116495.25</v>
      </c>
      <c r="AF5570" s="5">
        <v>36784.46</v>
      </c>
      <c r="AG5570" s="5">
        <v>11350.4</v>
      </c>
      <c r="AH5570" s="5">
        <v>2175</v>
      </c>
      <c r="AI5570" s="5">
        <v>21991.26</v>
      </c>
      <c r="AJ5570">
        <v>1</v>
      </c>
      <c r="AK5570" s="5">
        <v>14002.83</v>
      </c>
      <c r="AL5570" s="5">
        <v>0</v>
      </c>
      <c r="AM5570" s="5">
        <v>74095.789999999994</v>
      </c>
      <c r="AN5570">
        <v>8</v>
      </c>
      <c r="AO5570">
        <v>8</v>
      </c>
      <c r="AP5570" t="str">
        <f t="shared" ref="AP5570:AP5633" si="788">IF(AO5570&lt;=AN5570,"Yes","No")</f>
        <v>Yes</v>
      </c>
      <c r="AQ5570">
        <v>1</v>
      </c>
      <c r="AR5570" s="5">
        <f t="shared" ref="AR5570:AR5633" si="789">ROUND(SUM(AD5570:AI5570)+SUM(AK5570:AM5570),2)</f>
        <v>2054845.34</v>
      </c>
      <c r="AS5570" s="5">
        <f t="shared" ref="AS5570:AS5633" si="790">ROUND(AB5570-AR5570,2)</f>
        <v>460978.03</v>
      </c>
      <c r="AT5570" t="s">
        <v>116</v>
      </c>
      <c r="AU5570" t="s">
        <v>6173</v>
      </c>
      <c r="AV5570" t="s">
        <v>6174</v>
      </c>
      <c r="AW5570" t="s">
        <v>6175</v>
      </c>
      <c r="AX5570" t="s">
        <v>6167</v>
      </c>
      <c r="AY5570">
        <v>57</v>
      </c>
      <c r="AZ5570">
        <v>0</v>
      </c>
      <c r="BA5570">
        <v>0</v>
      </c>
      <c r="BB5570" t="s">
        <v>6168</v>
      </c>
      <c r="BC5570">
        <v>0</v>
      </c>
      <c r="BD5570">
        <v>0</v>
      </c>
      <c r="BE5570" t="s">
        <v>6169</v>
      </c>
      <c r="BF5570" t="s">
        <v>6210</v>
      </c>
      <c r="BG5570">
        <v>0</v>
      </c>
      <c r="BH5570" t="s">
        <v>6171</v>
      </c>
      <c r="BI5570">
        <v>22</v>
      </c>
      <c r="BJ5570" t="s">
        <v>6172</v>
      </c>
      <c r="BK5570">
        <v>0</v>
      </c>
      <c r="BL5570">
        <v>62</v>
      </c>
      <c r="BM5570" s="3">
        <f t="shared" ref="BM5570:BM5633" si="791">IFERROR(R5570/BL5570,0)</f>
        <v>0.88709677419354838</v>
      </c>
    </row>
    <row r="5571" spans="1:65">
      <c r="A5571" t="s">
        <v>5713</v>
      </c>
      <c r="B5571" s="2">
        <v>45995</v>
      </c>
      <c r="C5571" t="s">
        <v>4641</v>
      </c>
      <c r="D5571" t="s">
        <v>5644</v>
      </c>
      <c r="E5571">
        <v>12</v>
      </c>
      <c r="F5571" t="s">
        <v>49</v>
      </c>
      <c r="G5571" t="s">
        <v>79</v>
      </c>
      <c r="H5571" t="s">
        <v>260</v>
      </c>
      <c r="I5571" t="s">
        <v>52</v>
      </c>
      <c r="J5571" t="s">
        <v>81</v>
      </c>
      <c r="K5571" t="s">
        <v>54</v>
      </c>
      <c r="L5571" t="s">
        <v>55</v>
      </c>
      <c r="M5571" t="s">
        <v>68</v>
      </c>
      <c r="N5571" t="s">
        <v>76</v>
      </c>
      <c r="O5571" t="s">
        <v>82</v>
      </c>
      <c r="P5571">
        <v>29</v>
      </c>
      <c r="Q5571">
        <v>30</v>
      </c>
      <c r="R5571">
        <v>30</v>
      </c>
      <c r="S5571">
        <v>2</v>
      </c>
      <c r="T5571">
        <f t="shared" si="783"/>
        <v>28</v>
      </c>
      <c r="U5571">
        <v>28</v>
      </c>
      <c r="V5571">
        <f t="shared" si="784"/>
        <v>0</v>
      </c>
      <c r="W5571" s="3">
        <f t="shared" si="785"/>
        <v>6.6666666666666666E-2</v>
      </c>
      <c r="X5571">
        <v>133</v>
      </c>
      <c r="Y5571" s="4">
        <v>2.8</v>
      </c>
      <c r="Z5571" s="4">
        <v>6</v>
      </c>
      <c r="AA5571" s="5">
        <v>84693.09</v>
      </c>
      <c r="AB5571" s="5">
        <f t="shared" si="786"/>
        <v>2371406.52</v>
      </c>
      <c r="AC5571" s="5">
        <v>50569.94</v>
      </c>
      <c r="AD5571" s="5">
        <f t="shared" si="787"/>
        <v>1517098.2</v>
      </c>
      <c r="AE5571" s="5">
        <v>96741.55</v>
      </c>
      <c r="AF5571" s="5">
        <v>31867.5</v>
      </c>
      <c r="AG5571" s="5">
        <v>47109.14</v>
      </c>
      <c r="AH5571" s="5">
        <v>8700</v>
      </c>
      <c r="AI5571" s="5">
        <v>13600</v>
      </c>
      <c r="AJ5571">
        <v>0</v>
      </c>
      <c r="AK5571" s="5">
        <v>0</v>
      </c>
      <c r="AL5571" s="5">
        <v>0</v>
      </c>
      <c r="AM5571" s="5">
        <v>24127.29</v>
      </c>
      <c r="AN5571">
        <v>4</v>
      </c>
      <c r="AO5571">
        <v>8</v>
      </c>
      <c r="AP5571" t="str">
        <f t="shared" si="788"/>
        <v>No</v>
      </c>
      <c r="AQ5571">
        <v>1</v>
      </c>
      <c r="AR5571" s="5">
        <f t="shared" si="789"/>
        <v>1739243.68</v>
      </c>
      <c r="AS5571" s="5">
        <f t="shared" si="790"/>
        <v>632162.84</v>
      </c>
      <c r="AT5571" t="s">
        <v>116</v>
      </c>
      <c r="AU5571" t="s">
        <v>6164</v>
      </c>
      <c r="AV5571" t="s">
        <v>6165</v>
      </c>
      <c r="AW5571" t="s">
        <v>6166</v>
      </c>
      <c r="AX5571" t="s">
        <v>6202</v>
      </c>
      <c r="AY5571">
        <v>33</v>
      </c>
      <c r="AZ5571">
        <v>4</v>
      </c>
      <c r="BA5571">
        <v>0</v>
      </c>
      <c r="BB5571" t="s">
        <v>6168</v>
      </c>
      <c r="BC5571">
        <v>1</v>
      </c>
      <c r="BD5571">
        <v>3</v>
      </c>
      <c r="BE5571" t="s">
        <v>6218</v>
      </c>
      <c r="BF5571" t="s">
        <v>6176</v>
      </c>
      <c r="BG5571">
        <v>3</v>
      </c>
      <c r="BH5571" t="s">
        <v>6211</v>
      </c>
      <c r="BI5571">
        <v>76</v>
      </c>
      <c r="BJ5571" t="s">
        <v>6193</v>
      </c>
      <c r="BK5571">
        <v>1</v>
      </c>
      <c r="BL5571">
        <v>46</v>
      </c>
      <c r="BM5571" s="3">
        <f t="shared" si="791"/>
        <v>0.65217391304347827</v>
      </c>
    </row>
    <row r="5572" spans="1:65">
      <c r="A5572" t="s">
        <v>5714</v>
      </c>
      <c r="B5572" s="2">
        <v>45996</v>
      </c>
      <c r="C5572" t="s">
        <v>4641</v>
      </c>
      <c r="D5572" t="s">
        <v>5644</v>
      </c>
      <c r="E5572">
        <v>12</v>
      </c>
      <c r="F5572" t="s">
        <v>61</v>
      </c>
      <c r="G5572" t="s">
        <v>62</v>
      </c>
      <c r="H5572" t="s">
        <v>115</v>
      </c>
      <c r="I5572" t="s">
        <v>52</v>
      </c>
      <c r="J5572" t="s">
        <v>65</v>
      </c>
      <c r="K5572" t="s">
        <v>66</v>
      </c>
      <c r="L5572" t="s">
        <v>87</v>
      </c>
      <c r="M5572" t="s">
        <v>56</v>
      </c>
      <c r="N5572" t="s">
        <v>69</v>
      </c>
      <c r="O5572" t="s">
        <v>82</v>
      </c>
      <c r="P5572">
        <v>47</v>
      </c>
      <c r="Q5572">
        <v>48</v>
      </c>
      <c r="R5572">
        <v>46</v>
      </c>
      <c r="S5572">
        <v>1</v>
      </c>
      <c r="T5572">
        <f t="shared" si="783"/>
        <v>45</v>
      </c>
      <c r="U5572">
        <v>45</v>
      </c>
      <c r="V5572">
        <f t="shared" si="784"/>
        <v>0</v>
      </c>
      <c r="W5572" s="3">
        <f t="shared" si="785"/>
        <v>2.1739130434782608E-2</v>
      </c>
      <c r="X5572">
        <v>27</v>
      </c>
      <c r="Y5572" s="4">
        <v>7.7</v>
      </c>
      <c r="Z5572" s="4">
        <v>1.5</v>
      </c>
      <c r="AA5572" s="5">
        <v>48394.52</v>
      </c>
      <c r="AB5572" s="5">
        <f t="shared" si="786"/>
        <v>2177753.4</v>
      </c>
      <c r="AC5572" s="5">
        <v>35685.03</v>
      </c>
      <c r="AD5572" s="5">
        <f t="shared" si="787"/>
        <v>1641511.38</v>
      </c>
      <c r="AE5572" s="5">
        <v>106557.91</v>
      </c>
      <c r="AF5572" s="5">
        <v>28813.1</v>
      </c>
      <c r="AG5572" s="5">
        <v>10077.85</v>
      </c>
      <c r="AH5572" s="5">
        <v>2175</v>
      </c>
      <c r="AI5572" s="5">
        <v>4600</v>
      </c>
      <c r="AJ5572">
        <v>0</v>
      </c>
      <c r="AK5572" s="5">
        <v>0</v>
      </c>
      <c r="AL5572" s="5">
        <v>0</v>
      </c>
      <c r="AM5572" s="5">
        <v>27764.62</v>
      </c>
      <c r="AN5572">
        <v>4</v>
      </c>
      <c r="AO5572">
        <v>3</v>
      </c>
      <c r="AP5572" t="str">
        <f t="shared" si="788"/>
        <v>Yes</v>
      </c>
      <c r="AQ5572">
        <v>1</v>
      </c>
      <c r="AR5572" s="5">
        <f t="shared" si="789"/>
        <v>1821499.86</v>
      </c>
      <c r="AS5572" s="5">
        <f t="shared" si="790"/>
        <v>356253.54</v>
      </c>
      <c r="AT5572" t="s">
        <v>59</v>
      </c>
      <c r="AU5572" t="s">
        <v>6164</v>
      </c>
      <c r="AV5572" t="s">
        <v>6165</v>
      </c>
      <c r="AW5572" t="s">
        <v>6166</v>
      </c>
      <c r="AX5572" t="s">
        <v>6167</v>
      </c>
      <c r="AY5572">
        <v>51</v>
      </c>
      <c r="AZ5572">
        <v>2</v>
      </c>
      <c r="BA5572">
        <v>0</v>
      </c>
      <c r="BB5572" t="s">
        <v>6168</v>
      </c>
      <c r="BC5572">
        <v>0</v>
      </c>
      <c r="BD5572">
        <v>0</v>
      </c>
      <c r="BE5572" t="s">
        <v>6169</v>
      </c>
      <c r="BF5572" t="s">
        <v>6170</v>
      </c>
      <c r="BG5572">
        <v>0</v>
      </c>
      <c r="BH5572" t="s">
        <v>6171</v>
      </c>
      <c r="BI5572">
        <v>45</v>
      </c>
      <c r="BJ5572" t="s">
        <v>6172</v>
      </c>
      <c r="BK5572">
        <v>0</v>
      </c>
      <c r="BL5572">
        <v>58</v>
      </c>
      <c r="BM5572" s="3">
        <f t="shared" si="791"/>
        <v>0.7931034482758621</v>
      </c>
    </row>
    <row r="5573" spans="1:65">
      <c r="A5573" t="s">
        <v>5715</v>
      </c>
      <c r="B5573" s="2">
        <v>45996</v>
      </c>
      <c r="C5573" t="s">
        <v>4641</v>
      </c>
      <c r="D5573" t="s">
        <v>5644</v>
      </c>
      <c r="E5573">
        <v>12</v>
      </c>
      <c r="F5573" t="s">
        <v>49</v>
      </c>
      <c r="G5573" t="s">
        <v>62</v>
      </c>
      <c r="H5573" t="s">
        <v>125</v>
      </c>
      <c r="I5573" t="s">
        <v>52</v>
      </c>
      <c r="J5573" t="s">
        <v>65</v>
      </c>
      <c r="K5573" t="s">
        <v>54</v>
      </c>
      <c r="L5573" t="s">
        <v>92</v>
      </c>
      <c r="M5573" t="s">
        <v>56</v>
      </c>
      <c r="N5573" t="s">
        <v>109</v>
      </c>
      <c r="O5573" t="s">
        <v>82</v>
      </c>
      <c r="P5573">
        <v>45</v>
      </c>
      <c r="Q5573">
        <v>46</v>
      </c>
      <c r="R5573">
        <v>45</v>
      </c>
      <c r="S5573">
        <v>1</v>
      </c>
      <c r="T5573">
        <f t="shared" si="783"/>
        <v>44</v>
      </c>
      <c r="U5573">
        <v>43</v>
      </c>
      <c r="V5573">
        <f t="shared" si="784"/>
        <v>1</v>
      </c>
      <c r="W5573" s="3">
        <f t="shared" si="785"/>
        <v>2.2222222222222223E-2</v>
      </c>
      <c r="X5573">
        <v>33</v>
      </c>
      <c r="Y5573" s="4">
        <v>4.9000000000000004</v>
      </c>
      <c r="Z5573" s="4">
        <v>1.5</v>
      </c>
      <c r="AA5573" s="5">
        <v>56675.18</v>
      </c>
      <c r="AB5573" s="5">
        <f t="shared" si="786"/>
        <v>2437032.7400000002</v>
      </c>
      <c r="AC5573" s="5">
        <v>34958.120000000003</v>
      </c>
      <c r="AD5573" s="5">
        <f t="shared" si="787"/>
        <v>1573115.4</v>
      </c>
      <c r="AE5573" s="5">
        <v>106484.87</v>
      </c>
      <c r="AF5573" s="5">
        <v>29995.54</v>
      </c>
      <c r="AG5573" s="5">
        <v>10684.6</v>
      </c>
      <c r="AH5573" s="5">
        <v>2175</v>
      </c>
      <c r="AI5573" s="5">
        <v>4600</v>
      </c>
      <c r="AJ5573">
        <v>0</v>
      </c>
      <c r="AK5573" s="5">
        <v>0</v>
      </c>
      <c r="AL5573" s="5">
        <v>972.59</v>
      </c>
      <c r="AM5573" s="5">
        <v>60051.58</v>
      </c>
      <c r="AN5573">
        <v>8</v>
      </c>
      <c r="AO5573">
        <v>8</v>
      </c>
      <c r="AP5573" t="str">
        <f t="shared" si="788"/>
        <v>Yes</v>
      </c>
      <c r="AQ5573">
        <v>1</v>
      </c>
      <c r="AR5573" s="5">
        <f t="shared" si="789"/>
        <v>1788079.58</v>
      </c>
      <c r="AS5573" s="5">
        <f t="shared" si="790"/>
        <v>648953.16</v>
      </c>
      <c r="AT5573" t="s">
        <v>59</v>
      </c>
      <c r="AU5573" t="s">
        <v>6164</v>
      </c>
      <c r="AV5573" t="s">
        <v>6165</v>
      </c>
      <c r="AW5573" t="s">
        <v>6166</v>
      </c>
      <c r="AX5573" t="s">
        <v>6167</v>
      </c>
      <c r="AY5573">
        <v>48</v>
      </c>
      <c r="AZ5573">
        <v>0</v>
      </c>
      <c r="BA5573">
        <v>11</v>
      </c>
      <c r="BB5573" t="s">
        <v>6198</v>
      </c>
      <c r="BC5573">
        <v>0</v>
      </c>
      <c r="BD5573">
        <v>0</v>
      </c>
      <c r="BE5573" t="s">
        <v>6169</v>
      </c>
      <c r="BF5573" t="s">
        <v>6170</v>
      </c>
      <c r="BG5573">
        <v>1</v>
      </c>
      <c r="BH5573" t="s">
        <v>6186</v>
      </c>
      <c r="BI5573">
        <v>42</v>
      </c>
      <c r="BJ5573" t="s">
        <v>6172</v>
      </c>
      <c r="BK5573">
        <v>0</v>
      </c>
      <c r="BL5573">
        <v>64</v>
      </c>
      <c r="BM5573" s="3">
        <f t="shared" si="791"/>
        <v>0.703125</v>
      </c>
    </row>
    <row r="5574" spans="1:65">
      <c r="A5574" t="s">
        <v>5716</v>
      </c>
      <c r="B5574" s="2">
        <v>45996</v>
      </c>
      <c r="C5574" t="s">
        <v>4641</v>
      </c>
      <c r="D5574" t="s">
        <v>5644</v>
      </c>
      <c r="E5574">
        <v>12</v>
      </c>
      <c r="F5574" t="s">
        <v>49</v>
      </c>
      <c r="G5574" t="s">
        <v>62</v>
      </c>
      <c r="H5574" t="s">
        <v>133</v>
      </c>
      <c r="I5574" t="s">
        <v>64</v>
      </c>
      <c r="J5574" t="s">
        <v>81</v>
      </c>
      <c r="K5574" t="s">
        <v>75</v>
      </c>
      <c r="L5574" t="s">
        <v>55</v>
      </c>
      <c r="M5574" t="s">
        <v>56</v>
      </c>
      <c r="N5574" t="s">
        <v>76</v>
      </c>
      <c r="O5574" t="s">
        <v>70</v>
      </c>
      <c r="P5574">
        <v>34</v>
      </c>
      <c r="Q5574">
        <v>40</v>
      </c>
      <c r="R5574">
        <v>39</v>
      </c>
      <c r="S5574">
        <v>1</v>
      </c>
      <c r="T5574">
        <f t="shared" si="783"/>
        <v>38</v>
      </c>
      <c r="U5574">
        <v>27</v>
      </c>
      <c r="V5574">
        <f t="shared" si="784"/>
        <v>11</v>
      </c>
      <c r="W5574" s="3">
        <f t="shared" si="785"/>
        <v>2.564102564102564E-2</v>
      </c>
      <c r="X5574">
        <v>25</v>
      </c>
      <c r="Y5574" s="4">
        <v>0</v>
      </c>
      <c r="Z5574" s="4">
        <v>1.8</v>
      </c>
      <c r="AA5574" s="5">
        <v>78317.320000000007</v>
      </c>
      <c r="AB5574" s="5">
        <f t="shared" si="786"/>
        <v>2114567.64</v>
      </c>
      <c r="AC5574" s="5">
        <v>52998.73</v>
      </c>
      <c r="AD5574" s="5">
        <f t="shared" si="787"/>
        <v>2066950.47</v>
      </c>
      <c r="AE5574" s="5">
        <v>117070.39999999999</v>
      </c>
      <c r="AF5574" s="5">
        <v>33948.300000000003</v>
      </c>
      <c r="AG5574" s="5">
        <v>9138.25</v>
      </c>
      <c r="AH5574" s="5">
        <v>2610</v>
      </c>
      <c r="AI5574" s="5">
        <v>6800</v>
      </c>
      <c r="AJ5574">
        <v>0</v>
      </c>
      <c r="AK5574" s="5">
        <v>0</v>
      </c>
      <c r="AL5574" s="5">
        <v>16986.22</v>
      </c>
      <c r="AM5574" s="5">
        <v>17070.75</v>
      </c>
      <c r="AN5574">
        <v>4</v>
      </c>
      <c r="AO5574">
        <v>3</v>
      </c>
      <c r="AP5574" t="str">
        <f t="shared" si="788"/>
        <v>Yes</v>
      </c>
      <c r="AQ5574">
        <v>1</v>
      </c>
      <c r="AR5574" s="5">
        <f t="shared" si="789"/>
        <v>2270574.39</v>
      </c>
      <c r="AS5574" s="5">
        <f t="shared" si="790"/>
        <v>-156006.75</v>
      </c>
      <c r="AT5574" t="s">
        <v>59</v>
      </c>
      <c r="AU5574" t="s">
        <v>6164</v>
      </c>
      <c r="AV5574" t="s">
        <v>6165</v>
      </c>
      <c r="AW5574" t="s">
        <v>6166</v>
      </c>
      <c r="AX5574" t="s">
        <v>6167</v>
      </c>
      <c r="AY5574">
        <v>46</v>
      </c>
      <c r="AZ5574">
        <v>6</v>
      </c>
      <c r="BA5574">
        <v>77</v>
      </c>
      <c r="BB5574" t="s">
        <v>6220</v>
      </c>
      <c r="BC5574">
        <v>0</v>
      </c>
      <c r="BD5574">
        <v>0</v>
      </c>
      <c r="BE5574" t="s">
        <v>6169</v>
      </c>
      <c r="BF5574" t="s">
        <v>6170</v>
      </c>
      <c r="BG5574">
        <v>1</v>
      </c>
      <c r="BH5574" t="s">
        <v>6179</v>
      </c>
      <c r="BI5574">
        <v>55</v>
      </c>
      <c r="BJ5574" t="s">
        <v>6187</v>
      </c>
      <c r="BK5574">
        <v>0</v>
      </c>
      <c r="BL5574">
        <v>51</v>
      </c>
      <c r="BM5574" s="3">
        <f t="shared" si="791"/>
        <v>0.76470588235294112</v>
      </c>
    </row>
    <row r="5575" spans="1:65">
      <c r="A5575" t="s">
        <v>5717</v>
      </c>
      <c r="B5575" s="2">
        <v>45996</v>
      </c>
      <c r="C5575" t="s">
        <v>4641</v>
      </c>
      <c r="D5575" t="s">
        <v>5644</v>
      </c>
      <c r="E5575">
        <v>12</v>
      </c>
      <c r="F5575" t="s">
        <v>61</v>
      </c>
      <c r="G5575" t="s">
        <v>62</v>
      </c>
      <c r="H5575" t="s">
        <v>96</v>
      </c>
      <c r="I5575" t="s">
        <v>64</v>
      </c>
      <c r="J5575" t="s">
        <v>81</v>
      </c>
      <c r="K5575" t="s">
        <v>75</v>
      </c>
      <c r="L5575" t="s">
        <v>87</v>
      </c>
      <c r="M5575" t="s">
        <v>68</v>
      </c>
      <c r="N5575" t="s">
        <v>69</v>
      </c>
      <c r="O5575" t="s">
        <v>58</v>
      </c>
      <c r="P5575">
        <v>32</v>
      </c>
      <c r="Q5575">
        <v>33</v>
      </c>
      <c r="R5575">
        <v>32</v>
      </c>
      <c r="S5575">
        <v>1</v>
      </c>
      <c r="T5575">
        <f t="shared" si="783"/>
        <v>31</v>
      </c>
      <c r="U5575">
        <v>31</v>
      </c>
      <c r="V5575">
        <f t="shared" si="784"/>
        <v>0</v>
      </c>
      <c r="W5575" s="3">
        <f t="shared" si="785"/>
        <v>3.125E-2</v>
      </c>
      <c r="X5575">
        <v>41</v>
      </c>
      <c r="Y5575" s="4">
        <v>0</v>
      </c>
      <c r="Z5575" s="4">
        <v>0.9</v>
      </c>
      <c r="AA5575" s="5">
        <v>78308.36</v>
      </c>
      <c r="AB5575" s="5">
        <f t="shared" si="786"/>
        <v>2427559.16</v>
      </c>
      <c r="AC5575" s="5">
        <v>52022.720000000001</v>
      </c>
      <c r="AD5575" s="5">
        <f t="shared" si="787"/>
        <v>1664727.04</v>
      </c>
      <c r="AE5575" s="5">
        <v>95164.54</v>
      </c>
      <c r="AF5575" s="5">
        <v>28169.87</v>
      </c>
      <c r="AG5575" s="5">
        <v>10850.21</v>
      </c>
      <c r="AH5575" s="5">
        <v>1305</v>
      </c>
      <c r="AI5575" s="5">
        <v>6800</v>
      </c>
      <c r="AJ5575">
        <v>0</v>
      </c>
      <c r="AK5575" s="5">
        <v>0</v>
      </c>
      <c r="AL5575" s="5">
        <v>0</v>
      </c>
      <c r="AM5575" s="5">
        <v>19020.740000000002</v>
      </c>
      <c r="AN5575">
        <v>4</v>
      </c>
      <c r="AO5575">
        <v>4</v>
      </c>
      <c r="AP5575" t="str">
        <f t="shared" si="788"/>
        <v>Yes</v>
      </c>
      <c r="AQ5575">
        <v>1</v>
      </c>
      <c r="AR5575" s="5">
        <f t="shared" si="789"/>
        <v>1826037.4</v>
      </c>
      <c r="AS5575" s="5">
        <f t="shared" si="790"/>
        <v>601521.76</v>
      </c>
      <c r="AT5575" t="s">
        <v>59</v>
      </c>
      <c r="AU5575" t="s">
        <v>6164</v>
      </c>
      <c r="AV5575" t="s">
        <v>6165</v>
      </c>
      <c r="AW5575" t="s">
        <v>6166</v>
      </c>
      <c r="AX5575" t="s">
        <v>6167</v>
      </c>
      <c r="AY5575">
        <v>36</v>
      </c>
      <c r="AZ5575">
        <v>3</v>
      </c>
      <c r="BA5575">
        <v>0</v>
      </c>
      <c r="BB5575" t="s">
        <v>6168</v>
      </c>
      <c r="BC5575">
        <v>0</v>
      </c>
      <c r="BD5575">
        <v>0</v>
      </c>
      <c r="BE5575" t="s">
        <v>6169</v>
      </c>
      <c r="BF5575" t="s">
        <v>6170</v>
      </c>
      <c r="BG5575">
        <v>1</v>
      </c>
      <c r="BH5575" t="s">
        <v>6179</v>
      </c>
      <c r="BI5575">
        <v>57</v>
      </c>
      <c r="BJ5575" t="s">
        <v>6187</v>
      </c>
      <c r="BK5575">
        <v>0</v>
      </c>
      <c r="BL5575">
        <v>52</v>
      </c>
      <c r="BM5575" s="3">
        <f t="shared" si="791"/>
        <v>0.61538461538461542</v>
      </c>
    </row>
    <row r="5576" spans="1:65">
      <c r="A5576" t="s">
        <v>5718</v>
      </c>
      <c r="B5576" s="2">
        <v>45996</v>
      </c>
      <c r="C5576" t="s">
        <v>4641</v>
      </c>
      <c r="D5576" t="s">
        <v>5644</v>
      </c>
      <c r="E5576">
        <v>12</v>
      </c>
      <c r="F5576" t="s">
        <v>49</v>
      </c>
      <c r="G5576" t="s">
        <v>79</v>
      </c>
      <c r="H5576" t="s">
        <v>111</v>
      </c>
      <c r="I5576" t="s">
        <v>74</v>
      </c>
      <c r="J5576" t="s">
        <v>53</v>
      </c>
      <c r="K5576" t="s">
        <v>66</v>
      </c>
      <c r="L5576" t="s">
        <v>92</v>
      </c>
      <c r="M5576" t="s">
        <v>56</v>
      </c>
      <c r="N5576" t="s">
        <v>94</v>
      </c>
      <c r="O5576" t="s">
        <v>82</v>
      </c>
      <c r="P5576">
        <v>64</v>
      </c>
      <c r="Q5576">
        <v>68</v>
      </c>
      <c r="R5576">
        <v>66</v>
      </c>
      <c r="S5576">
        <v>2</v>
      </c>
      <c r="T5576">
        <f t="shared" si="783"/>
        <v>64</v>
      </c>
      <c r="U5576">
        <v>62</v>
      </c>
      <c r="V5576">
        <f t="shared" si="784"/>
        <v>2</v>
      </c>
      <c r="W5576" s="3">
        <f t="shared" si="785"/>
        <v>3.0303030303030304E-2</v>
      </c>
      <c r="X5576">
        <v>33</v>
      </c>
      <c r="Y5576" s="4">
        <v>3.8</v>
      </c>
      <c r="Z5576" s="4">
        <v>2.1</v>
      </c>
      <c r="AA5576" s="5">
        <v>33823.86</v>
      </c>
      <c r="AB5576" s="5">
        <f t="shared" si="786"/>
        <v>2097079.32</v>
      </c>
      <c r="AC5576" s="5">
        <v>23708.13</v>
      </c>
      <c r="AD5576" s="5">
        <f t="shared" si="787"/>
        <v>1564736.58</v>
      </c>
      <c r="AE5576" s="5">
        <v>111415.84</v>
      </c>
      <c r="AF5576" s="5">
        <v>31222.28</v>
      </c>
      <c r="AG5576" s="5">
        <v>10029.58</v>
      </c>
      <c r="AH5576" s="5">
        <v>3045</v>
      </c>
      <c r="AI5576" s="5">
        <v>6400</v>
      </c>
      <c r="AJ5576">
        <v>0</v>
      </c>
      <c r="AK5576" s="5">
        <v>0</v>
      </c>
      <c r="AL5576" s="5">
        <v>1296.6099999999999</v>
      </c>
      <c r="AM5576" s="5">
        <v>43017.68</v>
      </c>
      <c r="AN5576">
        <v>4</v>
      </c>
      <c r="AO5576">
        <v>2</v>
      </c>
      <c r="AP5576" t="str">
        <f t="shared" si="788"/>
        <v>Yes</v>
      </c>
      <c r="AQ5576">
        <v>1</v>
      </c>
      <c r="AR5576" s="5">
        <f t="shared" si="789"/>
        <v>1771163.57</v>
      </c>
      <c r="AS5576" s="5">
        <f t="shared" si="790"/>
        <v>325915.75</v>
      </c>
      <c r="AT5576" t="s">
        <v>59</v>
      </c>
      <c r="AU5576" t="s">
        <v>6164</v>
      </c>
      <c r="AV5576" t="s">
        <v>6165</v>
      </c>
      <c r="AW5576" t="s">
        <v>6166</v>
      </c>
      <c r="AX5576" t="s">
        <v>6167</v>
      </c>
      <c r="AY5576">
        <v>68</v>
      </c>
      <c r="AZ5576">
        <v>2</v>
      </c>
      <c r="BA5576">
        <v>17</v>
      </c>
      <c r="BB5576" t="s">
        <v>6185</v>
      </c>
      <c r="BC5576">
        <v>0</v>
      </c>
      <c r="BD5576">
        <v>0</v>
      </c>
      <c r="BE5576" t="s">
        <v>6169</v>
      </c>
      <c r="BF5576" t="s">
        <v>6170</v>
      </c>
      <c r="BG5576">
        <v>1</v>
      </c>
      <c r="BH5576" t="s">
        <v>6186</v>
      </c>
      <c r="BI5576">
        <v>23</v>
      </c>
      <c r="BJ5576" t="s">
        <v>6172</v>
      </c>
      <c r="BK5576">
        <v>0</v>
      </c>
      <c r="BL5576">
        <v>75</v>
      </c>
      <c r="BM5576" s="3">
        <f t="shared" si="791"/>
        <v>0.88</v>
      </c>
    </row>
    <row r="5577" spans="1:65">
      <c r="A5577" t="s">
        <v>5719</v>
      </c>
      <c r="B5577" s="2">
        <v>45996</v>
      </c>
      <c r="C5577" t="s">
        <v>4641</v>
      </c>
      <c r="D5577" t="s">
        <v>5644</v>
      </c>
      <c r="E5577">
        <v>12</v>
      </c>
      <c r="F5577" t="s">
        <v>78</v>
      </c>
      <c r="G5577" t="s">
        <v>50</v>
      </c>
      <c r="H5577" t="s">
        <v>161</v>
      </c>
      <c r="I5577" t="s">
        <v>74</v>
      </c>
      <c r="J5577" t="s">
        <v>65</v>
      </c>
      <c r="K5577" t="s">
        <v>66</v>
      </c>
      <c r="L5577" t="s">
        <v>55</v>
      </c>
      <c r="M5577" t="s">
        <v>56</v>
      </c>
      <c r="N5577" t="s">
        <v>109</v>
      </c>
      <c r="O5577" t="s">
        <v>58</v>
      </c>
      <c r="P5577">
        <v>42</v>
      </c>
      <c r="Q5577">
        <v>44</v>
      </c>
      <c r="R5577">
        <v>42</v>
      </c>
      <c r="S5577">
        <v>1</v>
      </c>
      <c r="T5577">
        <f t="shared" si="783"/>
        <v>41</v>
      </c>
      <c r="U5577">
        <v>40</v>
      </c>
      <c r="V5577">
        <f t="shared" si="784"/>
        <v>1</v>
      </c>
      <c r="W5577" s="3">
        <f t="shared" si="785"/>
        <v>2.3809523809523808E-2</v>
      </c>
      <c r="X5577">
        <v>38</v>
      </c>
      <c r="Y5577" s="4">
        <v>3</v>
      </c>
      <c r="Z5577" s="4">
        <v>1</v>
      </c>
      <c r="AA5577" s="5">
        <v>48385.66</v>
      </c>
      <c r="AB5577" s="5">
        <f t="shared" si="786"/>
        <v>1935426.4</v>
      </c>
      <c r="AC5577" s="5">
        <v>34831.29</v>
      </c>
      <c r="AD5577" s="5">
        <f t="shared" si="787"/>
        <v>1462914.18</v>
      </c>
      <c r="AE5577" s="5">
        <v>94807.78</v>
      </c>
      <c r="AF5577" s="5">
        <v>28250.93</v>
      </c>
      <c r="AG5577" s="5">
        <v>9993.9500000000007</v>
      </c>
      <c r="AH5577" s="5">
        <v>1450</v>
      </c>
      <c r="AI5577" s="5">
        <v>4600</v>
      </c>
      <c r="AJ5577">
        <v>0</v>
      </c>
      <c r="AK5577" s="5">
        <v>0</v>
      </c>
      <c r="AL5577" s="5">
        <v>1011.71</v>
      </c>
      <c r="AM5577" s="5">
        <v>56423.26</v>
      </c>
      <c r="AN5577">
        <v>8</v>
      </c>
      <c r="AO5577">
        <v>8</v>
      </c>
      <c r="AP5577" t="str">
        <f t="shared" si="788"/>
        <v>Yes</v>
      </c>
      <c r="AQ5577">
        <v>0</v>
      </c>
      <c r="AR5577" s="5">
        <f t="shared" si="789"/>
        <v>1659451.81</v>
      </c>
      <c r="AS5577" s="5">
        <f t="shared" si="790"/>
        <v>275974.59000000003</v>
      </c>
      <c r="AT5577" t="s">
        <v>59</v>
      </c>
      <c r="AU5577" t="s">
        <v>6164</v>
      </c>
      <c r="AV5577" t="s">
        <v>6165</v>
      </c>
      <c r="AW5577" t="s">
        <v>6166</v>
      </c>
      <c r="AX5577" t="s">
        <v>6167</v>
      </c>
      <c r="AY5577">
        <v>48</v>
      </c>
      <c r="AZ5577">
        <v>4</v>
      </c>
      <c r="BA5577">
        <v>18</v>
      </c>
      <c r="BB5577" t="s">
        <v>6185</v>
      </c>
      <c r="BC5577">
        <v>0</v>
      </c>
      <c r="BD5577">
        <v>0</v>
      </c>
      <c r="BE5577" t="s">
        <v>6169</v>
      </c>
      <c r="BF5577" t="s">
        <v>6170</v>
      </c>
      <c r="BG5577">
        <v>1</v>
      </c>
      <c r="BH5577" t="s">
        <v>6179</v>
      </c>
      <c r="BI5577">
        <v>34</v>
      </c>
      <c r="BJ5577" t="s">
        <v>6172</v>
      </c>
      <c r="BK5577">
        <v>0</v>
      </c>
      <c r="BL5577">
        <v>63</v>
      </c>
      <c r="BM5577" s="3">
        <f t="shared" si="791"/>
        <v>0.66666666666666663</v>
      </c>
    </row>
    <row r="5578" spans="1:65">
      <c r="A5578" t="s">
        <v>5720</v>
      </c>
      <c r="B5578" s="2">
        <v>45996</v>
      </c>
      <c r="C5578" t="s">
        <v>4641</v>
      </c>
      <c r="D5578" t="s">
        <v>5644</v>
      </c>
      <c r="E5578">
        <v>12</v>
      </c>
      <c r="F5578" t="s">
        <v>72</v>
      </c>
      <c r="G5578" t="s">
        <v>79</v>
      </c>
      <c r="H5578" t="s">
        <v>213</v>
      </c>
      <c r="I5578" t="s">
        <v>52</v>
      </c>
      <c r="J5578" t="s">
        <v>53</v>
      </c>
      <c r="K5578" t="s">
        <v>75</v>
      </c>
      <c r="L5578" t="s">
        <v>67</v>
      </c>
      <c r="M5578" t="s">
        <v>56</v>
      </c>
      <c r="N5578" t="s">
        <v>76</v>
      </c>
      <c r="O5578" t="s">
        <v>82</v>
      </c>
      <c r="P5578">
        <v>47</v>
      </c>
      <c r="Q5578">
        <v>50</v>
      </c>
      <c r="R5578">
        <v>49</v>
      </c>
      <c r="S5578">
        <v>2</v>
      </c>
      <c r="T5578">
        <f t="shared" si="783"/>
        <v>47</v>
      </c>
      <c r="U5578">
        <v>45</v>
      </c>
      <c r="V5578">
        <f t="shared" si="784"/>
        <v>2</v>
      </c>
      <c r="W5578" s="3">
        <f t="shared" si="785"/>
        <v>4.0816326530612242E-2</v>
      </c>
      <c r="X5578">
        <v>12</v>
      </c>
      <c r="Y5578" s="4">
        <v>6.7</v>
      </c>
      <c r="Z5578" s="4">
        <v>1.4</v>
      </c>
      <c r="AA5578" s="5">
        <v>36272.54</v>
      </c>
      <c r="AB5578" s="5">
        <f t="shared" si="786"/>
        <v>1632264.3</v>
      </c>
      <c r="AC5578" s="5">
        <v>22904.26</v>
      </c>
      <c r="AD5578" s="5">
        <f t="shared" si="787"/>
        <v>1122308.74</v>
      </c>
      <c r="AE5578" s="5">
        <v>86048.2</v>
      </c>
      <c r="AF5578" s="5">
        <v>20652.419999999998</v>
      </c>
      <c r="AG5578" s="5">
        <v>8006.6</v>
      </c>
      <c r="AH5578" s="5">
        <v>2030</v>
      </c>
      <c r="AI5578" s="5">
        <v>6400</v>
      </c>
      <c r="AJ5578">
        <v>0</v>
      </c>
      <c r="AK5578" s="5">
        <v>0</v>
      </c>
      <c r="AL5578" s="5">
        <v>1342.48</v>
      </c>
      <c r="AM5578" s="5">
        <v>33602.19</v>
      </c>
      <c r="AN5578">
        <v>4</v>
      </c>
      <c r="AO5578">
        <v>6</v>
      </c>
      <c r="AP5578" t="str">
        <f t="shared" si="788"/>
        <v>No</v>
      </c>
      <c r="AQ5578">
        <v>2</v>
      </c>
      <c r="AR5578" s="5">
        <f t="shared" si="789"/>
        <v>1280390.6299999999</v>
      </c>
      <c r="AS5578" s="5">
        <f t="shared" si="790"/>
        <v>351873.67</v>
      </c>
      <c r="AT5578" t="s">
        <v>59</v>
      </c>
      <c r="AU5578" t="s">
        <v>6164</v>
      </c>
      <c r="AV5578" t="s">
        <v>6165</v>
      </c>
      <c r="AW5578" t="s">
        <v>6166</v>
      </c>
      <c r="AX5578" t="s">
        <v>6167</v>
      </c>
      <c r="AY5578">
        <v>49</v>
      </c>
      <c r="AZ5578">
        <v>0</v>
      </c>
      <c r="BA5578">
        <v>18</v>
      </c>
      <c r="BB5578" t="s">
        <v>6191</v>
      </c>
      <c r="BC5578">
        <v>0</v>
      </c>
      <c r="BD5578">
        <v>2</v>
      </c>
      <c r="BE5578" t="s">
        <v>6218</v>
      </c>
      <c r="BF5578" t="s">
        <v>6176</v>
      </c>
      <c r="BG5578">
        <v>0</v>
      </c>
      <c r="BH5578" t="s">
        <v>6171</v>
      </c>
      <c r="BI5578">
        <v>17</v>
      </c>
      <c r="BJ5578" t="s">
        <v>6172</v>
      </c>
      <c r="BK5578">
        <v>0</v>
      </c>
      <c r="BL5578">
        <v>76</v>
      </c>
      <c r="BM5578" s="3">
        <f t="shared" si="791"/>
        <v>0.64473684210526316</v>
      </c>
    </row>
    <row r="5579" spans="1:65">
      <c r="A5579" t="s">
        <v>5721</v>
      </c>
      <c r="B5579" s="2">
        <v>45996</v>
      </c>
      <c r="C5579" t="s">
        <v>4641</v>
      </c>
      <c r="D5579" t="s">
        <v>5644</v>
      </c>
      <c r="E5579">
        <v>12</v>
      </c>
      <c r="F5579" t="s">
        <v>49</v>
      </c>
      <c r="G5579" t="s">
        <v>79</v>
      </c>
      <c r="H5579" t="s">
        <v>111</v>
      </c>
      <c r="I5579" t="s">
        <v>64</v>
      </c>
      <c r="J5579" t="s">
        <v>81</v>
      </c>
      <c r="K5579" t="s">
        <v>66</v>
      </c>
      <c r="L5579" t="s">
        <v>87</v>
      </c>
      <c r="M5579" t="s">
        <v>56</v>
      </c>
      <c r="N5579" t="s">
        <v>69</v>
      </c>
      <c r="O5579" t="s">
        <v>120</v>
      </c>
      <c r="P5579">
        <v>32</v>
      </c>
      <c r="Q5579">
        <v>33</v>
      </c>
      <c r="R5579">
        <v>33</v>
      </c>
      <c r="S5579">
        <v>1</v>
      </c>
      <c r="T5579">
        <f t="shared" si="783"/>
        <v>32</v>
      </c>
      <c r="U5579">
        <v>32</v>
      </c>
      <c r="V5579">
        <f t="shared" si="784"/>
        <v>0</v>
      </c>
      <c r="W5579" s="3">
        <f t="shared" si="785"/>
        <v>3.0303030303030304E-2</v>
      </c>
      <c r="X5579">
        <v>20</v>
      </c>
      <c r="Y5579" s="4">
        <v>8.4</v>
      </c>
      <c r="Z5579" s="4">
        <v>1.8</v>
      </c>
      <c r="AA5579" s="5">
        <v>72594.649999999994</v>
      </c>
      <c r="AB5579" s="5">
        <f t="shared" si="786"/>
        <v>2323028.7999999998</v>
      </c>
      <c r="AC5579" s="5">
        <v>54677.120000000003</v>
      </c>
      <c r="AD5579" s="5">
        <f t="shared" si="787"/>
        <v>1804344.96</v>
      </c>
      <c r="AE5579" s="5">
        <v>95992.07</v>
      </c>
      <c r="AF5579" s="5">
        <v>30425.89</v>
      </c>
      <c r="AG5579" s="5">
        <v>8207.6200000000008</v>
      </c>
      <c r="AH5579" s="5">
        <v>2610</v>
      </c>
      <c r="AI5579" s="5">
        <v>6800</v>
      </c>
      <c r="AJ5579">
        <v>0</v>
      </c>
      <c r="AK5579" s="5">
        <v>0</v>
      </c>
      <c r="AL5579" s="5">
        <v>0</v>
      </c>
      <c r="AM5579" s="5">
        <v>20823.41</v>
      </c>
      <c r="AN5579">
        <v>4</v>
      </c>
      <c r="AO5579">
        <v>4</v>
      </c>
      <c r="AP5579" t="str">
        <f t="shared" si="788"/>
        <v>Yes</v>
      </c>
      <c r="AQ5579">
        <v>1</v>
      </c>
      <c r="AR5579" s="5">
        <f t="shared" si="789"/>
        <v>1969203.95</v>
      </c>
      <c r="AS5579" s="5">
        <f t="shared" si="790"/>
        <v>353824.85</v>
      </c>
      <c r="AT5579" t="s">
        <v>59</v>
      </c>
      <c r="AU5579" t="s">
        <v>6164</v>
      </c>
      <c r="AV5579" t="s">
        <v>6165</v>
      </c>
      <c r="AW5579" t="s">
        <v>6166</v>
      </c>
      <c r="AX5579" t="s">
        <v>6177</v>
      </c>
      <c r="AY5579">
        <v>36</v>
      </c>
      <c r="AZ5579">
        <v>4</v>
      </c>
      <c r="BA5579">
        <v>0</v>
      </c>
      <c r="BB5579" t="s">
        <v>6168</v>
      </c>
      <c r="BC5579">
        <v>0</v>
      </c>
      <c r="BD5579">
        <v>0</v>
      </c>
      <c r="BE5579" t="s">
        <v>6169</v>
      </c>
      <c r="BF5579" t="s">
        <v>6170</v>
      </c>
      <c r="BG5579">
        <v>1</v>
      </c>
      <c r="BH5579" t="s">
        <v>6179</v>
      </c>
      <c r="BI5579">
        <v>27</v>
      </c>
      <c r="BJ5579" t="s">
        <v>6172</v>
      </c>
      <c r="BK5579">
        <v>0</v>
      </c>
      <c r="BL5579">
        <v>48</v>
      </c>
      <c r="BM5579" s="3">
        <f t="shared" si="791"/>
        <v>0.6875</v>
      </c>
    </row>
    <row r="5580" spans="1:65">
      <c r="A5580" t="s">
        <v>5722</v>
      </c>
      <c r="B5580" s="2">
        <v>45996</v>
      </c>
      <c r="C5580" t="s">
        <v>4641</v>
      </c>
      <c r="D5580" t="s">
        <v>5644</v>
      </c>
      <c r="E5580">
        <v>12</v>
      </c>
      <c r="F5580" t="s">
        <v>72</v>
      </c>
      <c r="G5580" t="s">
        <v>62</v>
      </c>
      <c r="H5580" t="s">
        <v>175</v>
      </c>
      <c r="I5580" t="s">
        <v>52</v>
      </c>
      <c r="J5580" t="s">
        <v>65</v>
      </c>
      <c r="K5580" t="s">
        <v>75</v>
      </c>
      <c r="L5580" t="s">
        <v>87</v>
      </c>
      <c r="M5580" t="s">
        <v>56</v>
      </c>
      <c r="N5580" t="s">
        <v>69</v>
      </c>
      <c r="O5580" t="s">
        <v>70</v>
      </c>
      <c r="P5580">
        <v>49</v>
      </c>
      <c r="Q5580">
        <v>50</v>
      </c>
      <c r="R5580">
        <v>49</v>
      </c>
      <c r="S5580">
        <v>1</v>
      </c>
      <c r="T5580">
        <f t="shared" si="783"/>
        <v>48</v>
      </c>
      <c r="U5580">
        <v>47</v>
      </c>
      <c r="V5580">
        <f t="shared" si="784"/>
        <v>1</v>
      </c>
      <c r="W5580" s="3">
        <f t="shared" si="785"/>
        <v>2.0408163265306121E-2</v>
      </c>
      <c r="X5580">
        <v>27</v>
      </c>
      <c r="Y5580" s="4">
        <v>3.7</v>
      </c>
      <c r="Z5580" s="4">
        <v>1.1000000000000001</v>
      </c>
      <c r="AA5580" s="5">
        <v>51818.18</v>
      </c>
      <c r="AB5580" s="5">
        <f t="shared" si="786"/>
        <v>2435454.46</v>
      </c>
      <c r="AC5580" s="5">
        <v>35682.97</v>
      </c>
      <c r="AD5580" s="5">
        <f t="shared" si="787"/>
        <v>1748465.53</v>
      </c>
      <c r="AE5580" s="5">
        <v>115310.1</v>
      </c>
      <c r="AF5580" s="5">
        <v>30251.06</v>
      </c>
      <c r="AG5580" s="5">
        <v>9639.17</v>
      </c>
      <c r="AH5580" s="5">
        <v>1595</v>
      </c>
      <c r="AI5580" s="5">
        <v>4600</v>
      </c>
      <c r="AJ5580">
        <v>0</v>
      </c>
      <c r="AK5580" s="5">
        <v>0</v>
      </c>
      <c r="AL5580" s="5">
        <v>961.84</v>
      </c>
      <c r="AM5580" s="5">
        <v>30725.07</v>
      </c>
      <c r="AN5580">
        <v>4</v>
      </c>
      <c r="AO5580">
        <v>3</v>
      </c>
      <c r="AP5580" t="str">
        <f t="shared" si="788"/>
        <v>Yes</v>
      </c>
      <c r="AQ5580">
        <v>1</v>
      </c>
      <c r="AR5580" s="5">
        <f t="shared" si="789"/>
        <v>1941547.77</v>
      </c>
      <c r="AS5580" s="5">
        <f t="shared" si="790"/>
        <v>493906.69</v>
      </c>
      <c r="AT5580" t="s">
        <v>59</v>
      </c>
      <c r="AU5580" t="s">
        <v>6164</v>
      </c>
      <c r="AV5580" t="s">
        <v>6165</v>
      </c>
      <c r="AW5580" t="s">
        <v>6166</v>
      </c>
      <c r="AX5580" t="s">
        <v>6167</v>
      </c>
      <c r="AY5580">
        <v>50</v>
      </c>
      <c r="AZ5580">
        <v>0</v>
      </c>
      <c r="BA5580">
        <v>14</v>
      </c>
      <c r="BB5580" t="s">
        <v>6191</v>
      </c>
      <c r="BC5580">
        <v>0</v>
      </c>
      <c r="BD5580">
        <v>0</v>
      </c>
      <c r="BE5580" t="s">
        <v>6169</v>
      </c>
      <c r="BF5580" t="s">
        <v>6170</v>
      </c>
      <c r="BG5580">
        <v>0</v>
      </c>
      <c r="BH5580" t="s">
        <v>6171</v>
      </c>
      <c r="BI5580">
        <v>24</v>
      </c>
      <c r="BJ5580" t="s">
        <v>6172</v>
      </c>
      <c r="BK5580">
        <v>0</v>
      </c>
      <c r="BL5580">
        <v>65</v>
      </c>
      <c r="BM5580" s="3">
        <f t="shared" si="791"/>
        <v>0.75384615384615383</v>
      </c>
    </row>
    <row r="5581" spans="1:65">
      <c r="A5581" t="s">
        <v>5723</v>
      </c>
      <c r="B5581" s="2">
        <v>45996</v>
      </c>
      <c r="C5581" t="s">
        <v>4641</v>
      </c>
      <c r="D5581" t="s">
        <v>5644</v>
      </c>
      <c r="E5581">
        <v>12</v>
      </c>
      <c r="F5581" t="s">
        <v>78</v>
      </c>
      <c r="G5581" t="s">
        <v>79</v>
      </c>
      <c r="H5581" t="s">
        <v>80</v>
      </c>
      <c r="I5581" t="s">
        <v>52</v>
      </c>
      <c r="J5581" t="s">
        <v>81</v>
      </c>
      <c r="K5581" t="s">
        <v>75</v>
      </c>
      <c r="L5581" t="s">
        <v>92</v>
      </c>
      <c r="M5581" t="s">
        <v>56</v>
      </c>
      <c r="N5581" t="s">
        <v>57</v>
      </c>
      <c r="O5581" t="s">
        <v>70</v>
      </c>
      <c r="P5581">
        <v>29</v>
      </c>
      <c r="Q5581">
        <v>40</v>
      </c>
      <c r="R5581">
        <v>39</v>
      </c>
      <c r="S5581">
        <v>1</v>
      </c>
      <c r="T5581">
        <f t="shared" si="783"/>
        <v>38</v>
      </c>
      <c r="U5581">
        <v>22</v>
      </c>
      <c r="V5581">
        <f t="shared" si="784"/>
        <v>16</v>
      </c>
      <c r="W5581" s="3">
        <f t="shared" si="785"/>
        <v>2.564102564102564E-2</v>
      </c>
      <c r="X5581">
        <v>36</v>
      </c>
      <c r="Y5581" s="4">
        <v>4.9000000000000004</v>
      </c>
      <c r="Z5581" s="4">
        <v>2.4</v>
      </c>
      <c r="AA5581" s="5">
        <v>77318.070000000007</v>
      </c>
      <c r="AB5581" s="5">
        <f t="shared" si="786"/>
        <v>1700997.54</v>
      </c>
      <c r="AC5581" s="5">
        <v>53527.02</v>
      </c>
      <c r="AD5581" s="5">
        <f t="shared" si="787"/>
        <v>2087553.78</v>
      </c>
      <c r="AE5581" s="5">
        <v>122616.4</v>
      </c>
      <c r="AF5581" s="5">
        <v>36460.1</v>
      </c>
      <c r="AG5581" s="5">
        <v>10809.31</v>
      </c>
      <c r="AH5581" s="5">
        <v>3480</v>
      </c>
      <c r="AI5581" s="5">
        <v>6800</v>
      </c>
      <c r="AJ5581">
        <v>0</v>
      </c>
      <c r="AK5581" s="5">
        <v>0</v>
      </c>
      <c r="AL5581" s="5">
        <v>25144.11</v>
      </c>
      <c r="AM5581" s="5">
        <v>15331.39</v>
      </c>
      <c r="AN5581">
        <v>4</v>
      </c>
      <c r="AO5581">
        <v>3</v>
      </c>
      <c r="AP5581" t="str">
        <f t="shared" si="788"/>
        <v>Yes</v>
      </c>
      <c r="AQ5581">
        <v>1</v>
      </c>
      <c r="AR5581" s="5">
        <f t="shared" si="789"/>
        <v>2308195.09</v>
      </c>
      <c r="AS5581" s="5">
        <f t="shared" si="790"/>
        <v>-607197.55000000005</v>
      </c>
      <c r="AT5581" t="s">
        <v>59</v>
      </c>
      <c r="AU5581" t="s">
        <v>6164</v>
      </c>
      <c r="AV5581" t="s">
        <v>6165</v>
      </c>
      <c r="AW5581" t="s">
        <v>6166</v>
      </c>
      <c r="AX5581" t="s">
        <v>6167</v>
      </c>
      <c r="AY5581">
        <v>36</v>
      </c>
      <c r="AZ5581">
        <v>5</v>
      </c>
      <c r="BA5581">
        <v>57</v>
      </c>
      <c r="BB5581" t="s">
        <v>6220</v>
      </c>
      <c r="BC5581">
        <v>0</v>
      </c>
      <c r="BD5581">
        <v>0</v>
      </c>
      <c r="BE5581" t="s">
        <v>6169</v>
      </c>
      <c r="BF5581" t="s">
        <v>6170</v>
      </c>
      <c r="BG5581">
        <v>1</v>
      </c>
      <c r="BH5581" t="s">
        <v>6179</v>
      </c>
      <c r="BI5581">
        <v>43</v>
      </c>
      <c r="BJ5581" t="s">
        <v>6172</v>
      </c>
      <c r="BK5581">
        <v>0</v>
      </c>
      <c r="BL5581">
        <v>48</v>
      </c>
      <c r="BM5581" s="3">
        <f t="shared" si="791"/>
        <v>0.8125</v>
      </c>
    </row>
    <row r="5582" spans="1:65">
      <c r="A5582" t="s">
        <v>5724</v>
      </c>
      <c r="B5582" s="2">
        <v>45996</v>
      </c>
      <c r="C5582" t="s">
        <v>4641</v>
      </c>
      <c r="D5582" t="s">
        <v>5644</v>
      </c>
      <c r="E5582">
        <v>12</v>
      </c>
      <c r="F5582" t="s">
        <v>78</v>
      </c>
      <c r="G5582" t="s">
        <v>79</v>
      </c>
      <c r="H5582" t="s">
        <v>143</v>
      </c>
      <c r="I5582" t="s">
        <v>52</v>
      </c>
      <c r="J5582" t="s">
        <v>53</v>
      </c>
      <c r="K5582" t="s">
        <v>75</v>
      </c>
      <c r="L5582" t="s">
        <v>67</v>
      </c>
      <c r="M5582" t="s">
        <v>56</v>
      </c>
      <c r="N5582" t="s">
        <v>109</v>
      </c>
      <c r="O5582" t="s">
        <v>82</v>
      </c>
      <c r="P5582">
        <v>55</v>
      </c>
      <c r="Q5582">
        <v>57</v>
      </c>
      <c r="R5582">
        <v>56</v>
      </c>
      <c r="S5582">
        <v>2</v>
      </c>
      <c r="T5582">
        <f t="shared" si="783"/>
        <v>54</v>
      </c>
      <c r="U5582">
        <v>52</v>
      </c>
      <c r="V5582">
        <f t="shared" si="784"/>
        <v>2</v>
      </c>
      <c r="W5582" s="3">
        <f t="shared" si="785"/>
        <v>3.5714285714285712E-2</v>
      </c>
      <c r="X5582">
        <v>21</v>
      </c>
      <c r="Y5582" s="4">
        <v>7.5</v>
      </c>
      <c r="Z5582" s="4">
        <v>1.8</v>
      </c>
      <c r="AA5582" s="5">
        <v>36219.800000000003</v>
      </c>
      <c r="AB5582" s="5">
        <f t="shared" si="786"/>
        <v>1883429.6</v>
      </c>
      <c r="AC5582" s="5">
        <v>23096.37</v>
      </c>
      <c r="AD5582" s="5">
        <f t="shared" si="787"/>
        <v>1293396.72</v>
      </c>
      <c r="AE5582" s="5">
        <v>99904.87</v>
      </c>
      <c r="AF5582" s="5">
        <v>26525.3</v>
      </c>
      <c r="AG5582" s="5">
        <v>8852.3799999999992</v>
      </c>
      <c r="AH5582" s="5">
        <v>2610</v>
      </c>
      <c r="AI5582" s="5">
        <v>6400</v>
      </c>
      <c r="AJ5582">
        <v>0</v>
      </c>
      <c r="AK5582" s="5">
        <v>0</v>
      </c>
      <c r="AL5582" s="5">
        <v>1274.05</v>
      </c>
      <c r="AM5582" s="5">
        <v>79942.289999999994</v>
      </c>
      <c r="AN5582">
        <v>8</v>
      </c>
      <c r="AO5582">
        <v>9</v>
      </c>
      <c r="AP5582" t="str">
        <f t="shared" si="788"/>
        <v>No</v>
      </c>
      <c r="AQ5582">
        <v>3</v>
      </c>
      <c r="AR5582" s="5">
        <f t="shared" si="789"/>
        <v>1518905.61</v>
      </c>
      <c r="AS5582" s="5">
        <f t="shared" si="790"/>
        <v>364523.99</v>
      </c>
      <c r="AT5582" t="s">
        <v>59</v>
      </c>
      <c r="AU5582" t="s">
        <v>6164</v>
      </c>
      <c r="AV5582" t="s">
        <v>6165</v>
      </c>
      <c r="AW5582" t="s">
        <v>6166</v>
      </c>
      <c r="AX5582" t="s">
        <v>6167</v>
      </c>
      <c r="AY5582">
        <v>57</v>
      </c>
      <c r="AZ5582">
        <v>0</v>
      </c>
      <c r="BA5582">
        <v>15</v>
      </c>
      <c r="BB5582" t="s">
        <v>6191</v>
      </c>
      <c r="BC5582">
        <v>0</v>
      </c>
      <c r="BD5582">
        <v>1</v>
      </c>
      <c r="BE5582" t="s">
        <v>6188</v>
      </c>
      <c r="BF5582" t="s">
        <v>6170</v>
      </c>
      <c r="BG5582">
        <v>1</v>
      </c>
      <c r="BH5582" t="s">
        <v>6179</v>
      </c>
      <c r="BI5582">
        <v>41</v>
      </c>
      <c r="BJ5582" t="s">
        <v>6172</v>
      </c>
      <c r="BK5582">
        <v>0</v>
      </c>
      <c r="BL5582">
        <v>77</v>
      </c>
      <c r="BM5582" s="3">
        <f t="shared" si="791"/>
        <v>0.72727272727272729</v>
      </c>
    </row>
    <row r="5583" spans="1:65">
      <c r="A5583" t="s">
        <v>5725</v>
      </c>
      <c r="B5583" s="2">
        <v>45996</v>
      </c>
      <c r="C5583" t="s">
        <v>4641</v>
      </c>
      <c r="D5583" t="s">
        <v>5644</v>
      </c>
      <c r="E5583">
        <v>12</v>
      </c>
      <c r="F5583" t="s">
        <v>61</v>
      </c>
      <c r="G5583" t="s">
        <v>50</v>
      </c>
      <c r="H5583" t="s">
        <v>183</v>
      </c>
      <c r="I5583" t="s">
        <v>52</v>
      </c>
      <c r="J5583" t="s">
        <v>65</v>
      </c>
      <c r="K5583" t="s">
        <v>66</v>
      </c>
      <c r="L5583" t="s">
        <v>87</v>
      </c>
      <c r="M5583" t="s">
        <v>56</v>
      </c>
      <c r="N5583" t="s">
        <v>76</v>
      </c>
      <c r="O5583" t="s">
        <v>70</v>
      </c>
      <c r="P5583">
        <v>47</v>
      </c>
      <c r="Q5583">
        <v>50</v>
      </c>
      <c r="R5583">
        <v>51</v>
      </c>
      <c r="S5583">
        <v>1</v>
      </c>
      <c r="T5583">
        <f t="shared" si="783"/>
        <v>50</v>
      </c>
      <c r="U5583">
        <v>45</v>
      </c>
      <c r="V5583">
        <f t="shared" si="784"/>
        <v>5</v>
      </c>
      <c r="W5583" s="3">
        <f t="shared" si="785"/>
        <v>1.9607843137254902E-2</v>
      </c>
      <c r="X5583">
        <v>36</v>
      </c>
      <c r="Y5583" s="4">
        <v>4.2</v>
      </c>
      <c r="Z5583" s="4">
        <v>1.7</v>
      </c>
      <c r="AA5583" s="5">
        <v>48592.41</v>
      </c>
      <c r="AB5583" s="5">
        <f t="shared" si="786"/>
        <v>2186658.4500000002</v>
      </c>
      <c r="AC5583" s="5">
        <v>35669.26</v>
      </c>
      <c r="AD5583" s="5">
        <f t="shared" si="787"/>
        <v>1819132.26</v>
      </c>
      <c r="AE5583" s="5">
        <v>117926.81</v>
      </c>
      <c r="AF5583" s="5">
        <v>32927.129999999997</v>
      </c>
      <c r="AG5583" s="5">
        <v>10723.79</v>
      </c>
      <c r="AH5583" s="5">
        <v>2465</v>
      </c>
      <c r="AI5583" s="5">
        <v>4600</v>
      </c>
      <c r="AJ5583">
        <v>0</v>
      </c>
      <c r="AK5583" s="5">
        <v>0</v>
      </c>
      <c r="AL5583" s="5">
        <v>5034.08</v>
      </c>
      <c r="AM5583" s="5">
        <v>31359.87</v>
      </c>
      <c r="AN5583">
        <v>4</v>
      </c>
      <c r="AO5583">
        <v>4</v>
      </c>
      <c r="AP5583" t="str">
        <f t="shared" si="788"/>
        <v>Yes</v>
      </c>
      <c r="AQ5583">
        <v>1</v>
      </c>
      <c r="AR5583" s="5">
        <f t="shared" si="789"/>
        <v>2024168.94</v>
      </c>
      <c r="AS5583" s="5">
        <f t="shared" si="790"/>
        <v>162489.51</v>
      </c>
      <c r="AT5583" t="s">
        <v>59</v>
      </c>
      <c r="AU5583" t="s">
        <v>6164</v>
      </c>
      <c r="AV5583" t="s">
        <v>6165</v>
      </c>
      <c r="AW5583" t="s">
        <v>6166</v>
      </c>
      <c r="AX5583" t="s">
        <v>6184</v>
      </c>
      <c r="AY5583">
        <v>51</v>
      </c>
      <c r="AZ5583">
        <v>2</v>
      </c>
      <c r="BA5583">
        <v>26</v>
      </c>
      <c r="BB5583" t="s">
        <v>6185</v>
      </c>
      <c r="BC5583">
        <v>0</v>
      </c>
      <c r="BD5583">
        <v>0</v>
      </c>
      <c r="BE5583" t="s">
        <v>6169</v>
      </c>
      <c r="BF5583" t="s">
        <v>6170</v>
      </c>
      <c r="BG5583">
        <v>1</v>
      </c>
      <c r="BH5583" t="s">
        <v>6186</v>
      </c>
      <c r="BI5583">
        <v>38</v>
      </c>
      <c r="BJ5583" t="s">
        <v>6172</v>
      </c>
      <c r="BK5583">
        <v>0</v>
      </c>
      <c r="BL5583">
        <v>61</v>
      </c>
      <c r="BM5583" s="3">
        <f t="shared" si="791"/>
        <v>0.83606557377049184</v>
      </c>
    </row>
    <row r="5584" spans="1:65">
      <c r="A5584" t="s">
        <v>5726</v>
      </c>
      <c r="B5584" s="2">
        <v>45996</v>
      </c>
      <c r="C5584" t="s">
        <v>4641</v>
      </c>
      <c r="D5584" t="s">
        <v>5644</v>
      </c>
      <c r="E5584">
        <v>12</v>
      </c>
      <c r="F5584" t="s">
        <v>78</v>
      </c>
      <c r="G5584" t="s">
        <v>50</v>
      </c>
      <c r="H5584" t="s">
        <v>161</v>
      </c>
      <c r="I5584" t="s">
        <v>64</v>
      </c>
      <c r="J5584" t="s">
        <v>81</v>
      </c>
      <c r="K5584" t="s">
        <v>75</v>
      </c>
      <c r="L5584" t="s">
        <v>55</v>
      </c>
      <c r="M5584" t="s">
        <v>56</v>
      </c>
      <c r="N5584" t="s">
        <v>76</v>
      </c>
      <c r="O5584" t="s">
        <v>82</v>
      </c>
      <c r="P5584">
        <v>23</v>
      </c>
      <c r="Q5584">
        <v>40</v>
      </c>
      <c r="R5584">
        <v>39</v>
      </c>
      <c r="S5584">
        <v>1</v>
      </c>
      <c r="T5584">
        <f t="shared" si="783"/>
        <v>38</v>
      </c>
      <c r="U5584">
        <v>18</v>
      </c>
      <c r="V5584">
        <f t="shared" si="784"/>
        <v>20</v>
      </c>
      <c r="W5584" s="3">
        <f t="shared" si="785"/>
        <v>2.564102564102564E-2</v>
      </c>
      <c r="X5584">
        <v>28</v>
      </c>
      <c r="Y5584" s="4">
        <v>7.6</v>
      </c>
      <c r="Z5584" s="4">
        <v>2.5</v>
      </c>
      <c r="AA5584" s="5">
        <v>78309.789999999994</v>
      </c>
      <c r="AB5584" s="5">
        <f t="shared" si="786"/>
        <v>1409576.22</v>
      </c>
      <c r="AC5584" s="5">
        <v>53050.29</v>
      </c>
      <c r="AD5584" s="5">
        <f t="shared" si="787"/>
        <v>2068961.31</v>
      </c>
      <c r="AE5584" s="5">
        <v>116410.16</v>
      </c>
      <c r="AF5584" s="5">
        <v>37021.870000000003</v>
      </c>
      <c r="AG5584" s="5">
        <v>10004.709999999999</v>
      </c>
      <c r="AH5584" s="5">
        <v>3625</v>
      </c>
      <c r="AI5584" s="5">
        <v>6800</v>
      </c>
      <c r="AJ5584">
        <v>0</v>
      </c>
      <c r="AK5584" s="5">
        <v>0</v>
      </c>
      <c r="AL5584" s="5">
        <v>30584.84</v>
      </c>
      <c r="AM5584" s="5">
        <v>14983.69</v>
      </c>
      <c r="AN5584">
        <v>4</v>
      </c>
      <c r="AO5584">
        <v>7</v>
      </c>
      <c r="AP5584" t="str">
        <f t="shared" si="788"/>
        <v>No</v>
      </c>
      <c r="AQ5584">
        <v>1</v>
      </c>
      <c r="AR5584" s="5">
        <f t="shared" si="789"/>
        <v>2288391.58</v>
      </c>
      <c r="AS5584" s="5">
        <f t="shared" si="790"/>
        <v>-878815.36</v>
      </c>
      <c r="AT5584" t="s">
        <v>59</v>
      </c>
      <c r="AU5584" t="s">
        <v>6164</v>
      </c>
      <c r="AV5584" t="s">
        <v>6165</v>
      </c>
      <c r="AW5584" t="s">
        <v>6166</v>
      </c>
      <c r="AX5584" t="s">
        <v>6167</v>
      </c>
      <c r="AY5584">
        <v>32</v>
      </c>
      <c r="AZ5584">
        <v>5</v>
      </c>
      <c r="BA5584">
        <v>65</v>
      </c>
      <c r="BB5584" t="s">
        <v>6180</v>
      </c>
      <c r="BC5584">
        <v>1</v>
      </c>
      <c r="BD5584">
        <v>2</v>
      </c>
      <c r="BE5584" t="s">
        <v>6218</v>
      </c>
      <c r="BF5584" t="s">
        <v>6170</v>
      </c>
      <c r="BG5584">
        <v>0</v>
      </c>
      <c r="BH5584" t="s">
        <v>6171</v>
      </c>
      <c r="BI5584">
        <v>46</v>
      </c>
      <c r="BJ5584" t="s">
        <v>6172</v>
      </c>
      <c r="BK5584">
        <v>0</v>
      </c>
      <c r="BL5584">
        <v>51</v>
      </c>
      <c r="BM5584" s="3">
        <f t="shared" si="791"/>
        <v>0.76470588235294112</v>
      </c>
    </row>
    <row r="5585" spans="1:65">
      <c r="A5585" t="s">
        <v>5727</v>
      </c>
      <c r="B5585" s="2">
        <v>45996</v>
      </c>
      <c r="C5585" t="s">
        <v>4641</v>
      </c>
      <c r="D5585" t="s">
        <v>5644</v>
      </c>
      <c r="E5585">
        <v>12</v>
      </c>
      <c r="F5585" t="s">
        <v>49</v>
      </c>
      <c r="G5585" t="s">
        <v>50</v>
      </c>
      <c r="H5585" t="s">
        <v>51</v>
      </c>
      <c r="I5585" t="s">
        <v>52</v>
      </c>
      <c r="J5585" t="s">
        <v>53</v>
      </c>
      <c r="K5585" t="s">
        <v>54</v>
      </c>
      <c r="L5585" t="s">
        <v>87</v>
      </c>
      <c r="M5585" t="s">
        <v>56</v>
      </c>
      <c r="N5585" t="s">
        <v>94</v>
      </c>
      <c r="O5585" t="s">
        <v>70</v>
      </c>
      <c r="P5585">
        <v>52</v>
      </c>
      <c r="Q5585">
        <v>54</v>
      </c>
      <c r="R5585">
        <v>54</v>
      </c>
      <c r="S5585">
        <v>1</v>
      </c>
      <c r="T5585">
        <f t="shared" si="783"/>
        <v>53</v>
      </c>
      <c r="U5585">
        <v>50</v>
      </c>
      <c r="V5585">
        <f t="shared" si="784"/>
        <v>3</v>
      </c>
      <c r="W5585" s="3">
        <f t="shared" si="785"/>
        <v>1.8518518518518517E-2</v>
      </c>
      <c r="X5585">
        <v>29</v>
      </c>
      <c r="Y5585" s="4">
        <v>6.7</v>
      </c>
      <c r="Z5585" s="4">
        <v>1.8</v>
      </c>
      <c r="AA5585" s="5">
        <v>39108.589999999997</v>
      </c>
      <c r="AB5585" s="5">
        <f t="shared" si="786"/>
        <v>1955429.5</v>
      </c>
      <c r="AC5585" s="5">
        <v>24121.39</v>
      </c>
      <c r="AD5585" s="5">
        <f t="shared" si="787"/>
        <v>1302555.06</v>
      </c>
      <c r="AE5585" s="5">
        <v>97288.13</v>
      </c>
      <c r="AF5585" s="5">
        <v>25830.69</v>
      </c>
      <c r="AG5585" s="5">
        <v>9879.15</v>
      </c>
      <c r="AH5585" s="5">
        <v>2610</v>
      </c>
      <c r="AI5585" s="5">
        <v>3200</v>
      </c>
      <c r="AJ5585">
        <v>0</v>
      </c>
      <c r="AK5585" s="5">
        <v>0</v>
      </c>
      <c r="AL5585" s="5">
        <v>1915.66</v>
      </c>
      <c r="AM5585" s="5">
        <v>33723.81</v>
      </c>
      <c r="AN5585">
        <v>4</v>
      </c>
      <c r="AO5585">
        <v>3</v>
      </c>
      <c r="AP5585" t="str">
        <f t="shared" si="788"/>
        <v>Yes</v>
      </c>
      <c r="AQ5585">
        <v>0</v>
      </c>
      <c r="AR5585" s="5">
        <f t="shared" si="789"/>
        <v>1477002.5</v>
      </c>
      <c r="AS5585" s="5">
        <f t="shared" si="790"/>
        <v>478427</v>
      </c>
      <c r="AT5585" t="s">
        <v>59</v>
      </c>
      <c r="AU5585" t="s">
        <v>6164</v>
      </c>
      <c r="AV5585" t="s">
        <v>6165</v>
      </c>
      <c r="AW5585" t="s">
        <v>6166</v>
      </c>
      <c r="AX5585" t="s">
        <v>6184</v>
      </c>
      <c r="AY5585">
        <v>55</v>
      </c>
      <c r="AZ5585">
        <v>0</v>
      </c>
      <c r="BA5585">
        <v>26</v>
      </c>
      <c r="BB5585" t="s">
        <v>6180</v>
      </c>
      <c r="BC5585">
        <v>0</v>
      </c>
      <c r="BD5585">
        <v>0</v>
      </c>
      <c r="BE5585" t="s">
        <v>6169</v>
      </c>
      <c r="BF5585" t="s">
        <v>6170</v>
      </c>
      <c r="BG5585">
        <v>1</v>
      </c>
      <c r="BH5585" t="s">
        <v>6186</v>
      </c>
      <c r="BI5585">
        <v>29</v>
      </c>
      <c r="BJ5585" t="s">
        <v>6172</v>
      </c>
      <c r="BK5585">
        <v>0</v>
      </c>
      <c r="BL5585">
        <v>75</v>
      </c>
      <c r="BM5585" s="3">
        <f t="shared" si="791"/>
        <v>0.72</v>
      </c>
    </row>
    <row r="5586" spans="1:65">
      <c r="A5586" t="s">
        <v>5728</v>
      </c>
      <c r="B5586" s="2">
        <v>45996</v>
      </c>
      <c r="C5586" t="s">
        <v>4641</v>
      </c>
      <c r="D5586" t="s">
        <v>5644</v>
      </c>
      <c r="E5586">
        <v>12</v>
      </c>
      <c r="F5586" t="s">
        <v>61</v>
      </c>
      <c r="G5586" t="s">
        <v>62</v>
      </c>
      <c r="H5586" t="s">
        <v>115</v>
      </c>
      <c r="I5586" t="s">
        <v>52</v>
      </c>
      <c r="J5586" t="s">
        <v>81</v>
      </c>
      <c r="K5586" t="s">
        <v>54</v>
      </c>
      <c r="L5586" t="s">
        <v>67</v>
      </c>
      <c r="M5586" t="s">
        <v>56</v>
      </c>
      <c r="N5586" t="s">
        <v>76</v>
      </c>
      <c r="O5586" t="s">
        <v>82</v>
      </c>
      <c r="P5586">
        <v>38</v>
      </c>
      <c r="Q5586">
        <v>41</v>
      </c>
      <c r="R5586">
        <v>40</v>
      </c>
      <c r="S5586">
        <v>2</v>
      </c>
      <c r="T5586">
        <f t="shared" si="783"/>
        <v>38</v>
      </c>
      <c r="U5586">
        <v>38</v>
      </c>
      <c r="V5586">
        <f t="shared" si="784"/>
        <v>0</v>
      </c>
      <c r="W5586" s="3">
        <f t="shared" si="785"/>
        <v>0.05</v>
      </c>
      <c r="X5586">
        <v>26</v>
      </c>
      <c r="Y5586" s="4">
        <v>2.8</v>
      </c>
      <c r="Z5586" s="4">
        <v>1.1000000000000001</v>
      </c>
      <c r="AA5586" s="5">
        <v>85227.97</v>
      </c>
      <c r="AB5586" s="5">
        <f t="shared" si="786"/>
        <v>3238662.86</v>
      </c>
      <c r="AC5586" s="5">
        <v>52010.7</v>
      </c>
      <c r="AD5586" s="5">
        <f t="shared" si="787"/>
        <v>2080428</v>
      </c>
      <c r="AE5586" s="5">
        <v>127040.7</v>
      </c>
      <c r="AF5586" s="5">
        <v>34134.33</v>
      </c>
      <c r="AG5586" s="5">
        <v>9808.9500000000007</v>
      </c>
      <c r="AH5586" s="5">
        <v>1595</v>
      </c>
      <c r="AI5586" s="5">
        <v>13600</v>
      </c>
      <c r="AJ5586">
        <v>0</v>
      </c>
      <c r="AK5586" s="5">
        <v>0</v>
      </c>
      <c r="AL5586" s="5">
        <v>0</v>
      </c>
      <c r="AM5586" s="5">
        <v>28767.97</v>
      </c>
      <c r="AN5586">
        <v>4</v>
      </c>
      <c r="AO5586">
        <v>6</v>
      </c>
      <c r="AP5586" t="str">
        <f t="shared" si="788"/>
        <v>No</v>
      </c>
      <c r="AQ5586">
        <v>1</v>
      </c>
      <c r="AR5586" s="5">
        <f t="shared" si="789"/>
        <v>2295374.9500000002</v>
      </c>
      <c r="AS5586" s="5">
        <f t="shared" si="790"/>
        <v>943287.91</v>
      </c>
      <c r="AT5586" t="s">
        <v>116</v>
      </c>
      <c r="AU5586" t="s">
        <v>6164</v>
      </c>
      <c r="AV5586" t="s">
        <v>6165</v>
      </c>
      <c r="AW5586" t="s">
        <v>6166</v>
      </c>
      <c r="AX5586" t="s">
        <v>6167</v>
      </c>
      <c r="AY5586">
        <v>40</v>
      </c>
      <c r="AZ5586">
        <v>0</v>
      </c>
      <c r="BA5586">
        <v>0</v>
      </c>
      <c r="BB5586" t="s">
        <v>6168</v>
      </c>
      <c r="BC5586">
        <v>0</v>
      </c>
      <c r="BD5586">
        <v>2</v>
      </c>
      <c r="BE5586" t="s">
        <v>6218</v>
      </c>
      <c r="BF5586" t="s">
        <v>6176</v>
      </c>
      <c r="BG5586">
        <v>0</v>
      </c>
      <c r="BH5586" t="s">
        <v>6171</v>
      </c>
      <c r="BI5586">
        <v>36</v>
      </c>
      <c r="BJ5586" t="s">
        <v>6172</v>
      </c>
      <c r="BK5586">
        <v>0</v>
      </c>
      <c r="BL5586">
        <v>47</v>
      </c>
      <c r="BM5586" s="3">
        <f t="shared" si="791"/>
        <v>0.85106382978723405</v>
      </c>
    </row>
    <row r="5587" spans="1:65">
      <c r="A5587" t="s">
        <v>5729</v>
      </c>
      <c r="B5587" s="2">
        <v>45996</v>
      </c>
      <c r="C5587" t="s">
        <v>4641</v>
      </c>
      <c r="D5587" t="s">
        <v>5644</v>
      </c>
      <c r="E5587">
        <v>12</v>
      </c>
      <c r="F5587" t="s">
        <v>78</v>
      </c>
      <c r="G5587" t="s">
        <v>50</v>
      </c>
      <c r="H5587" t="s">
        <v>161</v>
      </c>
      <c r="I5587" t="s">
        <v>74</v>
      </c>
      <c r="J5587" t="s">
        <v>53</v>
      </c>
      <c r="K5587" t="s">
        <v>66</v>
      </c>
      <c r="L5587" t="s">
        <v>67</v>
      </c>
      <c r="M5587" t="s">
        <v>68</v>
      </c>
      <c r="N5587" t="s">
        <v>69</v>
      </c>
      <c r="O5587" t="s">
        <v>70</v>
      </c>
      <c r="P5587">
        <v>66</v>
      </c>
      <c r="Q5587">
        <v>69</v>
      </c>
      <c r="R5587">
        <v>67</v>
      </c>
      <c r="S5587">
        <v>6</v>
      </c>
      <c r="T5587">
        <f t="shared" si="783"/>
        <v>61</v>
      </c>
      <c r="U5587">
        <v>61</v>
      </c>
      <c r="V5587">
        <f t="shared" si="784"/>
        <v>0</v>
      </c>
      <c r="W5587" s="3">
        <f t="shared" si="785"/>
        <v>8.9552238805970144E-2</v>
      </c>
      <c r="X5587">
        <v>26</v>
      </c>
      <c r="Y5587" s="4">
        <v>4.3</v>
      </c>
      <c r="Z5587" s="4">
        <v>1.3</v>
      </c>
      <c r="AA5587" s="5">
        <v>33472.89</v>
      </c>
      <c r="AB5587" s="5">
        <f t="shared" si="786"/>
        <v>2041846.29</v>
      </c>
      <c r="AC5587" s="5">
        <v>22082.6</v>
      </c>
      <c r="AD5587" s="5">
        <f t="shared" si="787"/>
        <v>1479534.2</v>
      </c>
      <c r="AE5587" s="5">
        <v>112711.24</v>
      </c>
      <c r="AF5587" s="5">
        <v>32770.839999999997</v>
      </c>
      <c r="AG5587" s="5">
        <v>9524.31</v>
      </c>
      <c r="AH5587" s="5">
        <v>1885</v>
      </c>
      <c r="AI5587" s="5">
        <v>23863.09</v>
      </c>
      <c r="AJ5587">
        <v>2</v>
      </c>
      <c r="AK5587" s="5">
        <v>17324.05</v>
      </c>
      <c r="AL5587" s="5">
        <v>0</v>
      </c>
      <c r="AM5587" s="5">
        <v>38938.230000000003</v>
      </c>
      <c r="AN5587">
        <v>4</v>
      </c>
      <c r="AO5587">
        <v>4</v>
      </c>
      <c r="AP5587" t="str">
        <f t="shared" si="788"/>
        <v>Yes</v>
      </c>
      <c r="AQ5587">
        <v>2</v>
      </c>
      <c r="AR5587" s="5">
        <f t="shared" si="789"/>
        <v>1716550.96</v>
      </c>
      <c r="AS5587" s="5">
        <f t="shared" si="790"/>
        <v>325295.33</v>
      </c>
      <c r="AT5587" t="s">
        <v>1641</v>
      </c>
      <c r="AU5587" t="s">
        <v>6173</v>
      </c>
      <c r="AV5587" t="s">
        <v>6174</v>
      </c>
      <c r="AW5587" t="s">
        <v>6175</v>
      </c>
      <c r="AX5587" t="s">
        <v>6167</v>
      </c>
      <c r="AY5587">
        <v>66</v>
      </c>
      <c r="AZ5587">
        <v>0</v>
      </c>
      <c r="BA5587">
        <v>0</v>
      </c>
      <c r="BB5587" t="s">
        <v>6168</v>
      </c>
      <c r="BC5587">
        <v>0</v>
      </c>
      <c r="BD5587">
        <v>0</v>
      </c>
      <c r="BE5587" t="s">
        <v>6169</v>
      </c>
      <c r="BF5587" t="s">
        <v>6210</v>
      </c>
      <c r="BG5587">
        <v>0</v>
      </c>
      <c r="BH5587" t="s">
        <v>6171</v>
      </c>
      <c r="BI5587">
        <v>28</v>
      </c>
      <c r="BJ5587" t="s">
        <v>6172</v>
      </c>
      <c r="BK5587">
        <v>0</v>
      </c>
      <c r="BL5587">
        <v>77</v>
      </c>
      <c r="BM5587" s="3">
        <f t="shared" si="791"/>
        <v>0.87012987012987009</v>
      </c>
    </row>
    <row r="5588" spans="1:65">
      <c r="A5588" t="s">
        <v>5730</v>
      </c>
      <c r="B5588" s="2">
        <v>45996</v>
      </c>
      <c r="C5588" t="s">
        <v>4641</v>
      </c>
      <c r="D5588" t="s">
        <v>5644</v>
      </c>
      <c r="E5588">
        <v>12</v>
      </c>
      <c r="F5588" t="s">
        <v>49</v>
      </c>
      <c r="G5588" t="s">
        <v>50</v>
      </c>
      <c r="H5588" t="s">
        <v>245</v>
      </c>
      <c r="I5588" t="s">
        <v>52</v>
      </c>
      <c r="J5588" t="s">
        <v>65</v>
      </c>
      <c r="K5588" t="s">
        <v>66</v>
      </c>
      <c r="L5588" t="s">
        <v>67</v>
      </c>
      <c r="M5588" t="s">
        <v>68</v>
      </c>
      <c r="N5588" t="s">
        <v>94</v>
      </c>
      <c r="O5588" t="s">
        <v>70</v>
      </c>
      <c r="P5588">
        <v>48</v>
      </c>
      <c r="Q5588">
        <v>51</v>
      </c>
      <c r="R5588">
        <v>49</v>
      </c>
      <c r="S5588">
        <v>4</v>
      </c>
      <c r="T5588">
        <f t="shared" si="783"/>
        <v>45</v>
      </c>
      <c r="U5588">
        <v>45</v>
      </c>
      <c r="V5588">
        <f t="shared" si="784"/>
        <v>0</v>
      </c>
      <c r="W5588" s="3">
        <f t="shared" si="785"/>
        <v>8.1632653061224483E-2</v>
      </c>
      <c r="X5588">
        <v>46</v>
      </c>
      <c r="Y5588" s="4">
        <v>4.3</v>
      </c>
      <c r="Z5588" s="4">
        <v>2</v>
      </c>
      <c r="AA5588" s="5">
        <v>48631.37</v>
      </c>
      <c r="AB5588" s="5">
        <f t="shared" si="786"/>
        <v>2188411.65</v>
      </c>
      <c r="AC5588" s="5">
        <v>32225.54</v>
      </c>
      <c r="AD5588" s="5">
        <f t="shared" si="787"/>
        <v>1579051.46</v>
      </c>
      <c r="AE5588" s="5">
        <v>115555.07</v>
      </c>
      <c r="AF5588" s="5">
        <v>33271.64</v>
      </c>
      <c r="AG5588" s="5">
        <v>11000.86</v>
      </c>
      <c r="AH5588" s="5">
        <v>2900</v>
      </c>
      <c r="AI5588" s="5">
        <v>21698.79</v>
      </c>
      <c r="AJ5588">
        <v>1</v>
      </c>
      <c r="AK5588" s="5">
        <v>14492.47</v>
      </c>
      <c r="AL5588" s="5">
        <v>0</v>
      </c>
      <c r="AM5588" s="5">
        <v>28164.91</v>
      </c>
      <c r="AN5588">
        <v>4</v>
      </c>
      <c r="AO5588">
        <v>4</v>
      </c>
      <c r="AP5588" t="str">
        <f t="shared" si="788"/>
        <v>Yes</v>
      </c>
      <c r="AQ5588">
        <v>2</v>
      </c>
      <c r="AR5588" s="5">
        <f t="shared" si="789"/>
        <v>1806135.2</v>
      </c>
      <c r="AS5588" s="5">
        <f t="shared" si="790"/>
        <v>382276.45</v>
      </c>
      <c r="AT5588" t="s">
        <v>1641</v>
      </c>
      <c r="AU5588" t="s">
        <v>6189</v>
      </c>
      <c r="AV5588" t="s">
        <v>6201</v>
      </c>
      <c r="AW5588" t="s">
        <v>6175</v>
      </c>
      <c r="AX5588" t="s">
        <v>6167</v>
      </c>
      <c r="AY5588">
        <v>48</v>
      </c>
      <c r="AZ5588">
        <v>0</v>
      </c>
      <c r="BA5588">
        <v>0</v>
      </c>
      <c r="BB5588" t="s">
        <v>6168</v>
      </c>
      <c r="BC5588">
        <v>0</v>
      </c>
      <c r="BD5588">
        <v>0</v>
      </c>
      <c r="BE5588" t="s">
        <v>6169</v>
      </c>
      <c r="BF5588" t="s">
        <v>6212</v>
      </c>
      <c r="BG5588">
        <v>1</v>
      </c>
      <c r="BH5588" t="s">
        <v>6192</v>
      </c>
      <c r="BI5588">
        <v>75</v>
      </c>
      <c r="BJ5588" t="s">
        <v>6187</v>
      </c>
      <c r="BK5588">
        <v>0</v>
      </c>
      <c r="BL5588">
        <v>65</v>
      </c>
      <c r="BM5588" s="3">
        <f t="shared" si="791"/>
        <v>0.75384615384615383</v>
      </c>
    </row>
    <row r="5589" spans="1:65">
      <c r="A5589" t="s">
        <v>5731</v>
      </c>
      <c r="B5589" s="2">
        <v>45997</v>
      </c>
      <c r="C5589" t="s">
        <v>4641</v>
      </c>
      <c r="D5589" t="s">
        <v>5644</v>
      </c>
      <c r="E5589">
        <v>12</v>
      </c>
      <c r="F5589" t="s">
        <v>49</v>
      </c>
      <c r="G5589" t="s">
        <v>50</v>
      </c>
      <c r="H5589" t="s">
        <v>89</v>
      </c>
      <c r="I5589" t="s">
        <v>52</v>
      </c>
      <c r="J5589" t="s">
        <v>53</v>
      </c>
      <c r="K5589" t="s">
        <v>75</v>
      </c>
      <c r="L5589" t="s">
        <v>92</v>
      </c>
      <c r="M5589" t="s">
        <v>56</v>
      </c>
      <c r="N5589" t="s">
        <v>69</v>
      </c>
      <c r="O5589" t="s">
        <v>82</v>
      </c>
      <c r="P5589">
        <v>45</v>
      </c>
      <c r="Q5589">
        <v>45</v>
      </c>
      <c r="R5589">
        <v>43</v>
      </c>
      <c r="S5589">
        <v>1</v>
      </c>
      <c r="T5589">
        <f t="shared" si="783"/>
        <v>42</v>
      </c>
      <c r="U5589">
        <v>42</v>
      </c>
      <c r="V5589">
        <f t="shared" si="784"/>
        <v>0</v>
      </c>
      <c r="W5589" s="3">
        <f t="shared" si="785"/>
        <v>2.3255813953488372E-2</v>
      </c>
      <c r="X5589">
        <v>52</v>
      </c>
      <c r="Y5589" s="4">
        <v>0.8</v>
      </c>
      <c r="Z5589" s="4">
        <v>1.1000000000000001</v>
      </c>
      <c r="AA5589" s="5">
        <v>36400.31</v>
      </c>
      <c r="AB5589" s="5">
        <f t="shared" si="786"/>
        <v>1528813.02</v>
      </c>
      <c r="AC5589" s="5">
        <v>23868.05</v>
      </c>
      <c r="AD5589" s="5">
        <f t="shared" si="787"/>
        <v>1026326.15</v>
      </c>
      <c r="AE5589" s="5">
        <v>76078.600000000006</v>
      </c>
      <c r="AF5589" s="5">
        <v>21500.240000000002</v>
      </c>
      <c r="AG5589" s="5">
        <v>11624.39</v>
      </c>
      <c r="AH5589" s="5">
        <v>1595</v>
      </c>
      <c r="AI5589" s="5">
        <v>3200</v>
      </c>
      <c r="AJ5589">
        <v>0</v>
      </c>
      <c r="AK5589" s="5">
        <v>0</v>
      </c>
      <c r="AL5589" s="5">
        <v>0</v>
      </c>
      <c r="AM5589" s="5">
        <v>29050.65</v>
      </c>
      <c r="AN5589">
        <v>4</v>
      </c>
      <c r="AO5589">
        <v>4</v>
      </c>
      <c r="AP5589" t="str">
        <f t="shared" si="788"/>
        <v>Yes</v>
      </c>
      <c r="AQ5589">
        <v>1</v>
      </c>
      <c r="AR5589" s="5">
        <f t="shared" si="789"/>
        <v>1169375.03</v>
      </c>
      <c r="AS5589" s="5">
        <f t="shared" si="790"/>
        <v>359437.99</v>
      </c>
      <c r="AT5589" t="s">
        <v>59</v>
      </c>
      <c r="AU5589" t="s">
        <v>6164</v>
      </c>
      <c r="AV5589" t="s">
        <v>6165</v>
      </c>
      <c r="AW5589" t="s">
        <v>6166</v>
      </c>
      <c r="AX5589" t="s">
        <v>6202</v>
      </c>
      <c r="AY5589">
        <v>47</v>
      </c>
      <c r="AZ5589">
        <v>0</v>
      </c>
      <c r="BA5589">
        <v>0</v>
      </c>
      <c r="BB5589" t="s">
        <v>6168</v>
      </c>
      <c r="BC5589">
        <v>0</v>
      </c>
      <c r="BD5589">
        <v>0</v>
      </c>
      <c r="BE5589" t="s">
        <v>6169</v>
      </c>
      <c r="BF5589" t="s">
        <v>6170</v>
      </c>
      <c r="BG5589">
        <v>2</v>
      </c>
      <c r="BH5589" t="s">
        <v>6192</v>
      </c>
      <c r="BI5589">
        <v>50</v>
      </c>
      <c r="BJ5589" t="s">
        <v>6187</v>
      </c>
      <c r="BK5589">
        <v>0</v>
      </c>
      <c r="BL5589">
        <v>73</v>
      </c>
      <c r="BM5589" s="3">
        <f t="shared" si="791"/>
        <v>0.58904109589041098</v>
      </c>
    </row>
    <row r="5590" spans="1:65">
      <c r="A5590" t="s">
        <v>5732</v>
      </c>
      <c r="B5590" s="2">
        <v>45997</v>
      </c>
      <c r="C5590" t="s">
        <v>4641</v>
      </c>
      <c r="D5590" t="s">
        <v>5644</v>
      </c>
      <c r="E5590">
        <v>12</v>
      </c>
      <c r="F5590" t="s">
        <v>78</v>
      </c>
      <c r="G5590" t="s">
        <v>79</v>
      </c>
      <c r="H5590" t="s">
        <v>136</v>
      </c>
      <c r="I5590" t="s">
        <v>64</v>
      </c>
      <c r="J5590" t="s">
        <v>53</v>
      </c>
      <c r="K5590" t="s">
        <v>75</v>
      </c>
      <c r="L5590" t="s">
        <v>87</v>
      </c>
      <c r="M5590" t="s">
        <v>68</v>
      </c>
      <c r="N5590" t="s">
        <v>57</v>
      </c>
      <c r="O5590" t="s">
        <v>82</v>
      </c>
      <c r="P5590">
        <v>65</v>
      </c>
      <c r="Q5590">
        <v>67</v>
      </c>
      <c r="R5590">
        <v>67</v>
      </c>
      <c r="S5590">
        <v>2</v>
      </c>
      <c r="T5590">
        <f t="shared" si="783"/>
        <v>65</v>
      </c>
      <c r="U5590">
        <v>63</v>
      </c>
      <c r="V5590">
        <f t="shared" si="784"/>
        <v>2</v>
      </c>
      <c r="W5590" s="3">
        <f t="shared" si="785"/>
        <v>2.9850746268656716E-2</v>
      </c>
      <c r="X5590">
        <v>32</v>
      </c>
      <c r="Y5590" s="4">
        <v>1.4</v>
      </c>
      <c r="Z5590" s="4">
        <v>1.5</v>
      </c>
      <c r="AA5590" s="5">
        <v>36252.47</v>
      </c>
      <c r="AB5590" s="5">
        <f t="shared" si="786"/>
        <v>2283905.61</v>
      </c>
      <c r="AC5590" s="5">
        <v>23182.51</v>
      </c>
      <c r="AD5590" s="5">
        <f t="shared" si="787"/>
        <v>1553228.17</v>
      </c>
      <c r="AE5590" s="5">
        <v>111205.38</v>
      </c>
      <c r="AF5590" s="5">
        <v>32667.919999999998</v>
      </c>
      <c r="AG5590" s="5">
        <v>9267.2800000000007</v>
      </c>
      <c r="AH5590" s="5">
        <v>2175</v>
      </c>
      <c r="AI5590" s="5">
        <v>6400</v>
      </c>
      <c r="AJ5590">
        <v>1</v>
      </c>
      <c r="AK5590" s="5">
        <v>8314.7900000000009</v>
      </c>
      <c r="AL5590" s="5">
        <v>1267.53</v>
      </c>
      <c r="AM5590" s="5">
        <v>49553.35</v>
      </c>
      <c r="AN5590">
        <v>4</v>
      </c>
      <c r="AO5590">
        <v>7</v>
      </c>
      <c r="AP5590" t="str">
        <f t="shared" si="788"/>
        <v>No</v>
      </c>
      <c r="AQ5590">
        <v>2</v>
      </c>
      <c r="AR5590" s="5">
        <f t="shared" si="789"/>
        <v>1774079.42</v>
      </c>
      <c r="AS5590" s="5">
        <f t="shared" si="790"/>
        <v>509826.19</v>
      </c>
      <c r="AT5590" t="s">
        <v>59</v>
      </c>
      <c r="AU5590" t="s">
        <v>6203</v>
      </c>
      <c r="AV5590" t="s">
        <v>6204</v>
      </c>
      <c r="AW5590" t="s">
        <v>6205</v>
      </c>
      <c r="AX5590" t="s">
        <v>6184</v>
      </c>
      <c r="AY5590">
        <v>68</v>
      </c>
      <c r="AZ5590">
        <v>0</v>
      </c>
      <c r="BA5590">
        <v>16</v>
      </c>
      <c r="BB5590" t="s">
        <v>6191</v>
      </c>
      <c r="BC5590">
        <v>1</v>
      </c>
      <c r="BD5590">
        <v>2</v>
      </c>
      <c r="BE5590" t="s">
        <v>6219</v>
      </c>
      <c r="BF5590" t="s">
        <v>6170</v>
      </c>
      <c r="BG5590">
        <v>1</v>
      </c>
      <c r="BH5590" t="s">
        <v>6179</v>
      </c>
      <c r="BI5590">
        <v>45</v>
      </c>
      <c r="BJ5590" t="s">
        <v>6172</v>
      </c>
      <c r="BK5590">
        <v>0</v>
      </c>
      <c r="BL5590">
        <v>74</v>
      </c>
      <c r="BM5590" s="3">
        <f t="shared" si="791"/>
        <v>0.90540540540540537</v>
      </c>
    </row>
    <row r="5591" spans="1:65">
      <c r="A5591" t="s">
        <v>5733</v>
      </c>
      <c r="B5591" s="2">
        <v>45997</v>
      </c>
      <c r="C5591" t="s">
        <v>4641</v>
      </c>
      <c r="D5591" t="s">
        <v>5644</v>
      </c>
      <c r="E5591">
        <v>12</v>
      </c>
      <c r="F5591" t="s">
        <v>72</v>
      </c>
      <c r="G5591" t="s">
        <v>79</v>
      </c>
      <c r="H5591" t="s">
        <v>159</v>
      </c>
      <c r="I5591" t="s">
        <v>64</v>
      </c>
      <c r="J5591" t="s">
        <v>81</v>
      </c>
      <c r="K5591" t="s">
        <v>75</v>
      </c>
      <c r="L5591" t="s">
        <v>55</v>
      </c>
      <c r="M5591" t="s">
        <v>56</v>
      </c>
      <c r="N5591" t="s">
        <v>94</v>
      </c>
      <c r="O5591" t="s">
        <v>70</v>
      </c>
      <c r="P5591">
        <v>39</v>
      </c>
      <c r="Q5591">
        <v>40</v>
      </c>
      <c r="R5591">
        <v>40</v>
      </c>
      <c r="S5591">
        <v>1</v>
      </c>
      <c r="T5591">
        <f t="shared" si="783"/>
        <v>39</v>
      </c>
      <c r="U5591">
        <v>37</v>
      </c>
      <c r="V5591">
        <f t="shared" si="784"/>
        <v>2</v>
      </c>
      <c r="W5591" s="3">
        <f t="shared" si="785"/>
        <v>2.5000000000000001E-2</v>
      </c>
      <c r="X5591">
        <v>21</v>
      </c>
      <c r="Y5591" s="4">
        <v>2.5</v>
      </c>
      <c r="Z5591" s="4">
        <v>1.4</v>
      </c>
      <c r="AA5591" s="5">
        <v>77138.03</v>
      </c>
      <c r="AB5591" s="5">
        <f t="shared" si="786"/>
        <v>2854107.11</v>
      </c>
      <c r="AC5591" s="5">
        <v>53127.03</v>
      </c>
      <c r="AD5591" s="5">
        <f t="shared" si="787"/>
        <v>2125081.2000000002</v>
      </c>
      <c r="AE5591" s="5">
        <v>119361.21</v>
      </c>
      <c r="AF5591" s="5">
        <v>34368</v>
      </c>
      <c r="AG5591" s="5">
        <v>9113.99</v>
      </c>
      <c r="AH5591" s="5">
        <v>2030</v>
      </c>
      <c r="AI5591" s="5">
        <v>6800</v>
      </c>
      <c r="AJ5591">
        <v>0</v>
      </c>
      <c r="AK5591" s="5">
        <v>0</v>
      </c>
      <c r="AL5591" s="5">
        <v>3113.96</v>
      </c>
      <c r="AM5591" s="5">
        <v>22821.13</v>
      </c>
      <c r="AN5591">
        <v>4</v>
      </c>
      <c r="AO5591">
        <v>3</v>
      </c>
      <c r="AP5591" t="str">
        <f t="shared" si="788"/>
        <v>Yes</v>
      </c>
      <c r="AQ5591">
        <v>1</v>
      </c>
      <c r="AR5591" s="5">
        <f t="shared" si="789"/>
        <v>2322689.4900000002</v>
      </c>
      <c r="AS5591" s="5">
        <f t="shared" si="790"/>
        <v>531417.62</v>
      </c>
      <c r="AT5591" t="s">
        <v>59</v>
      </c>
      <c r="AU5591" t="s">
        <v>6164</v>
      </c>
      <c r="AV5591" t="s">
        <v>6165</v>
      </c>
      <c r="AW5591" t="s">
        <v>6166</v>
      </c>
      <c r="AX5591" t="s">
        <v>6184</v>
      </c>
      <c r="AY5591">
        <v>41</v>
      </c>
      <c r="AZ5591">
        <v>0</v>
      </c>
      <c r="BA5591">
        <v>14</v>
      </c>
      <c r="BB5591" t="s">
        <v>6191</v>
      </c>
      <c r="BC5591">
        <v>0</v>
      </c>
      <c r="BD5591">
        <v>0</v>
      </c>
      <c r="BE5591" t="s">
        <v>6169</v>
      </c>
      <c r="BF5591" t="s">
        <v>6170</v>
      </c>
      <c r="BG5591">
        <v>1</v>
      </c>
      <c r="BH5591" t="s">
        <v>6186</v>
      </c>
      <c r="BI5591">
        <v>55</v>
      </c>
      <c r="BJ5591" t="s">
        <v>6187</v>
      </c>
      <c r="BK5591">
        <v>0</v>
      </c>
      <c r="BL5591">
        <v>47</v>
      </c>
      <c r="BM5591" s="3">
        <f t="shared" si="791"/>
        <v>0.85106382978723405</v>
      </c>
    </row>
    <row r="5592" spans="1:65">
      <c r="A5592" t="s">
        <v>5734</v>
      </c>
      <c r="B5592" s="2">
        <v>45997</v>
      </c>
      <c r="C5592" t="s">
        <v>4641</v>
      </c>
      <c r="D5592" t="s">
        <v>5644</v>
      </c>
      <c r="E5592">
        <v>12</v>
      </c>
      <c r="F5592" t="s">
        <v>72</v>
      </c>
      <c r="G5592" t="s">
        <v>62</v>
      </c>
      <c r="H5592" t="s">
        <v>155</v>
      </c>
      <c r="I5592" t="s">
        <v>64</v>
      </c>
      <c r="J5592" t="s">
        <v>53</v>
      </c>
      <c r="K5592" t="s">
        <v>75</v>
      </c>
      <c r="L5592" t="s">
        <v>87</v>
      </c>
      <c r="M5592" t="s">
        <v>56</v>
      </c>
      <c r="N5592" t="s">
        <v>109</v>
      </c>
      <c r="O5592" t="s">
        <v>82</v>
      </c>
      <c r="P5592">
        <v>53</v>
      </c>
      <c r="Q5592">
        <v>56</v>
      </c>
      <c r="R5592">
        <v>56</v>
      </c>
      <c r="S5592">
        <v>1</v>
      </c>
      <c r="T5592">
        <f t="shared" si="783"/>
        <v>55</v>
      </c>
      <c r="U5592">
        <v>52</v>
      </c>
      <c r="V5592">
        <f t="shared" si="784"/>
        <v>3</v>
      </c>
      <c r="W5592" s="3">
        <f t="shared" si="785"/>
        <v>1.7857142857142856E-2</v>
      </c>
      <c r="X5592">
        <v>24</v>
      </c>
      <c r="Y5592" s="4">
        <v>2.2000000000000002</v>
      </c>
      <c r="Z5592" s="4">
        <v>1.8</v>
      </c>
      <c r="AA5592" s="5">
        <v>36330.28</v>
      </c>
      <c r="AB5592" s="5">
        <f t="shared" si="786"/>
        <v>1889174.56</v>
      </c>
      <c r="AC5592" s="5">
        <v>24200.02</v>
      </c>
      <c r="AD5592" s="5">
        <f t="shared" si="787"/>
        <v>1355201.12</v>
      </c>
      <c r="AE5592" s="5">
        <v>92181.58</v>
      </c>
      <c r="AF5592" s="5">
        <v>25020.19</v>
      </c>
      <c r="AG5592" s="5">
        <v>9646.39</v>
      </c>
      <c r="AH5592" s="5">
        <v>2610</v>
      </c>
      <c r="AI5592" s="5">
        <v>3200</v>
      </c>
      <c r="AJ5592">
        <v>0</v>
      </c>
      <c r="AK5592" s="5">
        <v>0</v>
      </c>
      <c r="AL5592" s="5">
        <v>2030.29</v>
      </c>
      <c r="AM5592" s="5">
        <v>75276.55</v>
      </c>
      <c r="AN5592">
        <v>8</v>
      </c>
      <c r="AO5592">
        <v>7</v>
      </c>
      <c r="AP5592" t="str">
        <f t="shared" si="788"/>
        <v>Yes</v>
      </c>
      <c r="AQ5592">
        <v>1</v>
      </c>
      <c r="AR5592" s="5">
        <f t="shared" si="789"/>
        <v>1565166.12</v>
      </c>
      <c r="AS5592" s="5">
        <f t="shared" si="790"/>
        <v>324008.44</v>
      </c>
      <c r="AT5592" t="s">
        <v>59</v>
      </c>
      <c r="AU5592" t="s">
        <v>6164</v>
      </c>
      <c r="AV5592" t="s">
        <v>6165</v>
      </c>
      <c r="AW5592" t="s">
        <v>6166</v>
      </c>
      <c r="AX5592" t="s">
        <v>6184</v>
      </c>
      <c r="AY5592">
        <v>55</v>
      </c>
      <c r="AZ5592">
        <v>2</v>
      </c>
      <c r="BA5592">
        <v>25</v>
      </c>
      <c r="BB5592" t="s">
        <v>6185</v>
      </c>
      <c r="BC5592">
        <v>0</v>
      </c>
      <c r="BD5592">
        <v>0</v>
      </c>
      <c r="BE5592" t="s">
        <v>6169</v>
      </c>
      <c r="BF5592" t="s">
        <v>6170</v>
      </c>
      <c r="BG5592">
        <v>0</v>
      </c>
      <c r="BH5592" t="s">
        <v>6171</v>
      </c>
      <c r="BI5592">
        <v>57</v>
      </c>
      <c r="BJ5592" t="s">
        <v>6187</v>
      </c>
      <c r="BK5592">
        <v>0</v>
      </c>
      <c r="BL5592">
        <v>75</v>
      </c>
      <c r="BM5592" s="3">
        <f t="shared" si="791"/>
        <v>0.7466666666666667</v>
      </c>
    </row>
    <row r="5593" spans="1:65">
      <c r="A5593" t="s">
        <v>5735</v>
      </c>
      <c r="B5593" s="2">
        <v>45997</v>
      </c>
      <c r="C5593" t="s">
        <v>4641</v>
      </c>
      <c r="D5593" t="s">
        <v>5644</v>
      </c>
      <c r="E5593">
        <v>12</v>
      </c>
      <c r="F5593" t="s">
        <v>61</v>
      </c>
      <c r="G5593" t="s">
        <v>79</v>
      </c>
      <c r="H5593" t="s">
        <v>84</v>
      </c>
      <c r="I5593" t="s">
        <v>52</v>
      </c>
      <c r="J5593" t="s">
        <v>53</v>
      </c>
      <c r="K5593" t="s">
        <v>75</v>
      </c>
      <c r="L5593" t="s">
        <v>92</v>
      </c>
      <c r="M5593" t="s">
        <v>56</v>
      </c>
      <c r="N5593" t="s">
        <v>94</v>
      </c>
      <c r="O5593" t="s">
        <v>82</v>
      </c>
      <c r="P5593">
        <v>51</v>
      </c>
      <c r="Q5593">
        <v>54</v>
      </c>
      <c r="R5593">
        <v>53</v>
      </c>
      <c r="S5593">
        <v>1</v>
      </c>
      <c r="T5593">
        <f t="shared" si="783"/>
        <v>52</v>
      </c>
      <c r="U5593">
        <v>50</v>
      </c>
      <c r="V5593">
        <f t="shared" si="784"/>
        <v>2</v>
      </c>
      <c r="W5593" s="3">
        <f t="shared" si="785"/>
        <v>1.8867924528301886E-2</v>
      </c>
      <c r="X5593">
        <v>34</v>
      </c>
      <c r="Y5593" s="4">
        <v>8.9</v>
      </c>
      <c r="Z5593" s="4">
        <v>2.4</v>
      </c>
      <c r="AA5593" s="5">
        <v>35624.160000000003</v>
      </c>
      <c r="AB5593" s="5">
        <f t="shared" si="786"/>
        <v>1781208</v>
      </c>
      <c r="AC5593" s="5">
        <v>23750.92</v>
      </c>
      <c r="AD5593" s="5">
        <f t="shared" si="787"/>
        <v>1258798.76</v>
      </c>
      <c r="AE5593" s="5">
        <v>93492.05</v>
      </c>
      <c r="AF5593" s="5">
        <v>24062.37</v>
      </c>
      <c r="AG5593" s="5">
        <v>10358.91</v>
      </c>
      <c r="AH5593" s="5">
        <v>3480</v>
      </c>
      <c r="AI5593" s="5">
        <v>3200</v>
      </c>
      <c r="AJ5593">
        <v>0</v>
      </c>
      <c r="AK5593" s="5">
        <v>0</v>
      </c>
      <c r="AL5593" s="5">
        <v>1347.48</v>
      </c>
      <c r="AM5593" s="5">
        <v>33894.15</v>
      </c>
      <c r="AN5593">
        <v>4</v>
      </c>
      <c r="AO5593">
        <v>5</v>
      </c>
      <c r="AP5593" t="str">
        <f t="shared" si="788"/>
        <v>No</v>
      </c>
      <c r="AQ5593">
        <v>1</v>
      </c>
      <c r="AR5593" s="5">
        <f t="shared" si="789"/>
        <v>1428633.72</v>
      </c>
      <c r="AS5593" s="5">
        <f t="shared" si="790"/>
        <v>352574.28</v>
      </c>
      <c r="AT5593" t="s">
        <v>59</v>
      </c>
      <c r="AU5593" t="s">
        <v>6164</v>
      </c>
      <c r="AV5593" t="s">
        <v>6165</v>
      </c>
      <c r="AW5593" t="s">
        <v>6166</v>
      </c>
      <c r="AX5593" t="s">
        <v>6177</v>
      </c>
      <c r="AY5593">
        <v>55</v>
      </c>
      <c r="AZ5593">
        <v>4</v>
      </c>
      <c r="BA5593">
        <v>19</v>
      </c>
      <c r="BB5593" t="s">
        <v>6185</v>
      </c>
      <c r="BC5593">
        <v>0</v>
      </c>
      <c r="BD5593">
        <v>1</v>
      </c>
      <c r="BE5593" t="s">
        <v>6188</v>
      </c>
      <c r="BF5593" t="s">
        <v>6170</v>
      </c>
      <c r="BG5593">
        <v>0</v>
      </c>
      <c r="BH5593" t="s">
        <v>6171</v>
      </c>
      <c r="BI5593">
        <v>24</v>
      </c>
      <c r="BJ5593" t="s">
        <v>6172</v>
      </c>
      <c r="BK5593">
        <v>0</v>
      </c>
      <c r="BL5593">
        <v>70</v>
      </c>
      <c r="BM5593" s="3">
        <f t="shared" si="791"/>
        <v>0.75714285714285712</v>
      </c>
    </row>
    <row r="5594" spans="1:65">
      <c r="A5594" t="s">
        <v>5736</v>
      </c>
      <c r="B5594" s="2">
        <v>45997</v>
      </c>
      <c r="C5594" t="s">
        <v>4641</v>
      </c>
      <c r="D5594" t="s">
        <v>5644</v>
      </c>
      <c r="E5594">
        <v>12</v>
      </c>
      <c r="F5594" t="s">
        <v>49</v>
      </c>
      <c r="G5594" t="s">
        <v>50</v>
      </c>
      <c r="H5594" t="s">
        <v>108</v>
      </c>
      <c r="I5594" t="s">
        <v>64</v>
      </c>
      <c r="J5594" t="s">
        <v>65</v>
      </c>
      <c r="K5594" t="s">
        <v>75</v>
      </c>
      <c r="L5594" t="s">
        <v>67</v>
      </c>
      <c r="M5594" t="s">
        <v>68</v>
      </c>
      <c r="N5594" t="s">
        <v>69</v>
      </c>
      <c r="O5594" t="s">
        <v>120</v>
      </c>
      <c r="P5594">
        <v>57</v>
      </c>
      <c r="Q5594">
        <v>58</v>
      </c>
      <c r="R5594">
        <v>56</v>
      </c>
      <c r="S5594">
        <v>5</v>
      </c>
      <c r="T5594">
        <f t="shared" si="783"/>
        <v>51</v>
      </c>
      <c r="U5594">
        <v>51</v>
      </c>
      <c r="V5594">
        <f t="shared" si="784"/>
        <v>0</v>
      </c>
      <c r="W5594" s="3">
        <f t="shared" si="785"/>
        <v>8.9285714285714288E-2</v>
      </c>
      <c r="X5594">
        <v>25</v>
      </c>
      <c r="Y5594" s="4">
        <v>5</v>
      </c>
      <c r="Z5594" s="4">
        <v>1.4</v>
      </c>
      <c r="AA5594" s="5">
        <v>52500.09</v>
      </c>
      <c r="AB5594" s="5">
        <f t="shared" si="786"/>
        <v>2677504.59</v>
      </c>
      <c r="AC5594" s="5">
        <v>32430.46</v>
      </c>
      <c r="AD5594" s="5">
        <f t="shared" si="787"/>
        <v>1816105.76</v>
      </c>
      <c r="AE5594" s="5">
        <v>120046.96</v>
      </c>
      <c r="AF5594" s="5">
        <v>37745.199999999997</v>
      </c>
      <c r="AG5594" s="5">
        <v>9836.4599999999991</v>
      </c>
      <c r="AH5594" s="5">
        <v>2030</v>
      </c>
      <c r="AI5594" s="5">
        <v>28428.74</v>
      </c>
      <c r="AJ5594">
        <v>1</v>
      </c>
      <c r="AK5594" s="5">
        <v>13317.12</v>
      </c>
      <c r="AL5594" s="5">
        <v>0</v>
      </c>
      <c r="AM5594" s="5">
        <v>32156.080000000002</v>
      </c>
      <c r="AN5594">
        <v>4</v>
      </c>
      <c r="AO5594">
        <v>1</v>
      </c>
      <c r="AP5594" t="str">
        <f t="shared" si="788"/>
        <v>Yes</v>
      </c>
      <c r="AQ5594">
        <v>2</v>
      </c>
      <c r="AR5594" s="5">
        <f t="shared" si="789"/>
        <v>2059666.32</v>
      </c>
      <c r="AS5594" s="5">
        <f t="shared" si="790"/>
        <v>617838.27</v>
      </c>
      <c r="AT5594" t="s">
        <v>1641</v>
      </c>
      <c r="AU5594" t="s">
        <v>6173</v>
      </c>
      <c r="AV5594" t="s">
        <v>6174</v>
      </c>
      <c r="AW5594" t="s">
        <v>6175</v>
      </c>
      <c r="AX5594" t="s">
        <v>6167</v>
      </c>
      <c r="AY5594">
        <v>59</v>
      </c>
      <c r="AZ5594">
        <v>0</v>
      </c>
      <c r="BA5594">
        <v>0</v>
      </c>
      <c r="BB5594" t="s">
        <v>6168</v>
      </c>
      <c r="BC5594">
        <v>0</v>
      </c>
      <c r="BD5594">
        <v>0</v>
      </c>
      <c r="BE5594" t="s">
        <v>6169</v>
      </c>
      <c r="BF5594" t="s">
        <v>6212</v>
      </c>
      <c r="BG5594">
        <v>0</v>
      </c>
      <c r="BH5594" t="s">
        <v>6171</v>
      </c>
      <c r="BI5594">
        <v>31</v>
      </c>
      <c r="BJ5594" t="s">
        <v>6172</v>
      </c>
      <c r="BK5594">
        <v>0</v>
      </c>
      <c r="BL5594">
        <v>65</v>
      </c>
      <c r="BM5594" s="3">
        <f t="shared" si="791"/>
        <v>0.86153846153846159</v>
      </c>
    </row>
    <row r="5595" spans="1:65">
      <c r="A5595" t="s">
        <v>5737</v>
      </c>
      <c r="B5595" s="2">
        <v>45997</v>
      </c>
      <c r="C5595" t="s">
        <v>4641</v>
      </c>
      <c r="D5595" t="s">
        <v>5644</v>
      </c>
      <c r="E5595">
        <v>12</v>
      </c>
      <c r="F5595" t="s">
        <v>78</v>
      </c>
      <c r="G5595" t="s">
        <v>50</v>
      </c>
      <c r="H5595" t="s">
        <v>173</v>
      </c>
      <c r="I5595" t="s">
        <v>74</v>
      </c>
      <c r="J5595" t="s">
        <v>81</v>
      </c>
      <c r="K5595" t="s">
        <v>75</v>
      </c>
      <c r="L5595" t="s">
        <v>67</v>
      </c>
      <c r="M5595" t="s">
        <v>68</v>
      </c>
      <c r="N5595" t="s">
        <v>69</v>
      </c>
      <c r="O5595" t="s">
        <v>120</v>
      </c>
      <c r="P5595">
        <v>29</v>
      </c>
      <c r="Q5595">
        <v>40</v>
      </c>
      <c r="R5595">
        <v>40</v>
      </c>
      <c r="S5595">
        <v>3</v>
      </c>
      <c r="T5595">
        <f t="shared" si="783"/>
        <v>37</v>
      </c>
      <c r="U5595">
        <v>23</v>
      </c>
      <c r="V5595">
        <f t="shared" si="784"/>
        <v>14</v>
      </c>
      <c r="W5595" s="3">
        <f t="shared" si="785"/>
        <v>7.4999999999999997E-2</v>
      </c>
      <c r="X5595">
        <v>32</v>
      </c>
      <c r="Y5595" s="4">
        <v>2.4</v>
      </c>
      <c r="Z5595" s="4">
        <v>1.1000000000000001</v>
      </c>
      <c r="AA5595" s="5">
        <v>78286.559999999998</v>
      </c>
      <c r="AB5595" s="5">
        <f t="shared" si="786"/>
        <v>1800590.88</v>
      </c>
      <c r="AC5595" s="5">
        <v>49591.08</v>
      </c>
      <c r="AD5595" s="5">
        <f t="shared" si="787"/>
        <v>1983643.2</v>
      </c>
      <c r="AE5595" s="5">
        <v>121547.69</v>
      </c>
      <c r="AF5595" s="5">
        <v>37406.68</v>
      </c>
      <c r="AG5595" s="5">
        <v>9382.4699999999993</v>
      </c>
      <c r="AH5595" s="5">
        <v>1595</v>
      </c>
      <c r="AI5595" s="5">
        <v>22944.62</v>
      </c>
      <c r="AJ5595">
        <v>1</v>
      </c>
      <c r="AK5595" s="5">
        <v>23055.99</v>
      </c>
      <c r="AL5595" s="5">
        <v>20987.39</v>
      </c>
      <c r="AM5595" s="5">
        <v>14807.61</v>
      </c>
      <c r="AN5595">
        <v>4</v>
      </c>
      <c r="AO5595">
        <v>4</v>
      </c>
      <c r="AP5595" t="str">
        <f t="shared" si="788"/>
        <v>Yes</v>
      </c>
      <c r="AQ5595">
        <v>1</v>
      </c>
      <c r="AR5595" s="5">
        <f t="shared" si="789"/>
        <v>2235370.65</v>
      </c>
      <c r="AS5595" s="5">
        <f t="shared" si="790"/>
        <v>-434779.77</v>
      </c>
      <c r="AT5595" t="s">
        <v>1641</v>
      </c>
      <c r="AU5595" t="s">
        <v>6199</v>
      </c>
      <c r="AV5595" t="s">
        <v>6200</v>
      </c>
      <c r="AW5595" t="s">
        <v>6175</v>
      </c>
      <c r="AX5595" t="s">
        <v>6184</v>
      </c>
      <c r="AY5595">
        <v>43</v>
      </c>
      <c r="AZ5595">
        <v>7</v>
      </c>
      <c r="BA5595">
        <v>90</v>
      </c>
      <c r="BB5595" t="s">
        <v>6220</v>
      </c>
      <c r="BC5595">
        <v>0</v>
      </c>
      <c r="BD5595">
        <v>0</v>
      </c>
      <c r="BE5595" t="s">
        <v>6169</v>
      </c>
      <c r="BF5595" t="s">
        <v>6210</v>
      </c>
      <c r="BG5595">
        <v>5</v>
      </c>
      <c r="BH5595" t="s">
        <v>6209</v>
      </c>
      <c r="BI5595">
        <v>117</v>
      </c>
      <c r="BJ5595" t="s">
        <v>6193</v>
      </c>
      <c r="BK5595">
        <v>0</v>
      </c>
      <c r="BL5595">
        <v>48</v>
      </c>
      <c r="BM5595" s="3">
        <f t="shared" si="791"/>
        <v>0.83333333333333337</v>
      </c>
    </row>
    <row r="5596" spans="1:65">
      <c r="A5596" t="s">
        <v>5738</v>
      </c>
      <c r="B5596" s="2">
        <v>45997</v>
      </c>
      <c r="C5596" t="s">
        <v>4641</v>
      </c>
      <c r="D5596" t="s">
        <v>5644</v>
      </c>
      <c r="E5596">
        <v>12</v>
      </c>
      <c r="F5596" t="s">
        <v>49</v>
      </c>
      <c r="G5596" t="s">
        <v>62</v>
      </c>
      <c r="H5596" t="s">
        <v>133</v>
      </c>
      <c r="I5596" t="s">
        <v>74</v>
      </c>
      <c r="J5596" t="s">
        <v>53</v>
      </c>
      <c r="K5596" t="s">
        <v>75</v>
      </c>
      <c r="L5596" t="s">
        <v>55</v>
      </c>
      <c r="M5596" t="s">
        <v>56</v>
      </c>
      <c r="N5596" t="s">
        <v>69</v>
      </c>
      <c r="O5596" t="s">
        <v>120</v>
      </c>
      <c r="P5596">
        <v>64</v>
      </c>
      <c r="Q5596">
        <v>67</v>
      </c>
      <c r="R5596">
        <v>67</v>
      </c>
      <c r="S5596">
        <v>1</v>
      </c>
      <c r="T5596">
        <f t="shared" si="783"/>
        <v>66</v>
      </c>
      <c r="U5596">
        <v>62</v>
      </c>
      <c r="V5596">
        <f t="shared" si="784"/>
        <v>4</v>
      </c>
      <c r="W5596" s="3">
        <f t="shared" si="785"/>
        <v>1.4925373134328358E-2</v>
      </c>
      <c r="X5596">
        <v>21</v>
      </c>
      <c r="Y5596" s="4">
        <v>6.7</v>
      </c>
      <c r="Z5596" s="4">
        <v>1.6</v>
      </c>
      <c r="AA5596" s="5">
        <v>35778.28</v>
      </c>
      <c r="AB5596" s="5">
        <f t="shared" si="786"/>
        <v>2218253.36</v>
      </c>
      <c r="AC5596" s="5">
        <v>23456.59</v>
      </c>
      <c r="AD5596" s="5">
        <f t="shared" si="787"/>
        <v>1571591.53</v>
      </c>
      <c r="AE5596" s="5">
        <v>114189.37</v>
      </c>
      <c r="AF5596" s="5">
        <v>31339.29</v>
      </c>
      <c r="AG5596" s="5">
        <v>9149.1299999999992</v>
      </c>
      <c r="AH5596" s="5">
        <v>2320</v>
      </c>
      <c r="AI5596" s="5">
        <v>3200</v>
      </c>
      <c r="AJ5596">
        <v>0</v>
      </c>
      <c r="AK5596" s="5">
        <v>0</v>
      </c>
      <c r="AL5596" s="5">
        <v>2577.5</v>
      </c>
      <c r="AM5596" s="5">
        <v>41286.33</v>
      </c>
      <c r="AN5596">
        <v>4</v>
      </c>
      <c r="AO5596">
        <v>4</v>
      </c>
      <c r="AP5596" t="str">
        <f t="shared" si="788"/>
        <v>Yes</v>
      </c>
      <c r="AQ5596">
        <v>1</v>
      </c>
      <c r="AR5596" s="5">
        <f t="shared" si="789"/>
        <v>1775653.15</v>
      </c>
      <c r="AS5596" s="5">
        <f t="shared" si="790"/>
        <v>442600.21</v>
      </c>
      <c r="AT5596" t="s">
        <v>59</v>
      </c>
      <c r="AU5596" t="s">
        <v>6164</v>
      </c>
      <c r="AV5596" t="s">
        <v>6165</v>
      </c>
      <c r="AW5596" t="s">
        <v>6166</v>
      </c>
      <c r="AX5596" t="s">
        <v>6184</v>
      </c>
      <c r="AY5596">
        <v>68</v>
      </c>
      <c r="AZ5596">
        <v>3</v>
      </c>
      <c r="BA5596">
        <v>29</v>
      </c>
      <c r="BB5596" t="s">
        <v>6185</v>
      </c>
      <c r="BC5596">
        <v>0</v>
      </c>
      <c r="BD5596">
        <v>0</v>
      </c>
      <c r="BE5596" t="s">
        <v>6169</v>
      </c>
      <c r="BF5596" t="s">
        <v>6170</v>
      </c>
      <c r="BG5596">
        <v>1</v>
      </c>
      <c r="BH5596" t="s">
        <v>6179</v>
      </c>
      <c r="BI5596">
        <v>22</v>
      </c>
      <c r="BJ5596" t="s">
        <v>6172</v>
      </c>
      <c r="BK5596">
        <v>0</v>
      </c>
      <c r="BL5596">
        <v>74</v>
      </c>
      <c r="BM5596" s="3">
        <f t="shared" si="791"/>
        <v>0.90540540540540537</v>
      </c>
    </row>
    <row r="5597" spans="1:65">
      <c r="A5597" t="s">
        <v>5739</v>
      </c>
      <c r="B5597" s="2">
        <v>45997</v>
      </c>
      <c r="C5597" t="s">
        <v>4641</v>
      </c>
      <c r="D5597" t="s">
        <v>5644</v>
      </c>
      <c r="E5597">
        <v>12</v>
      </c>
      <c r="F5597" t="s">
        <v>61</v>
      </c>
      <c r="G5597" t="s">
        <v>79</v>
      </c>
      <c r="H5597" t="s">
        <v>100</v>
      </c>
      <c r="I5597" t="s">
        <v>64</v>
      </c>
      <c r="J5597" t="s">
        <v>65</v>
      </c>
      <c r="K5597" t="s">
        <v>66</v>
      </c>
      <c r="L5597" t="s">
        <v>87</v>
      </c>
      <c r="M5597" t="s">
        <v>56</v>
      </c>
      <c r="N5597" t="s">
        <v>76</v>
      </c>
      <c r="O5597" t="s">
        <v>82</v>
      </c>
      <c r="P5597">
        <v>46</v>
      </c>
      <c r="Q5597">
        <v>49</v>
      </c>
      <c r="R5597">
        <v>47</v>
      </c>
      <c r="S5597">
        <v>1</v>
      </c>
      <c r="T5597">
        <f t="shared" si="783"/>
        <v>46</v>
      </c>
      <c r="U5597">
        <v>44</v>
      </c>
      <c r="V5597">
        <f t="shared" si="784"/>
        <v>2</v>
      </c>
      <c r="W5597" s="3">
        <f t="shared" si="785"/>
        <v>2.1276595744680851E-2</v>
      </c>
      <c r="X5597">
        <v>18</v>
      </c>
      <c r="Y5597" s="4">
        <v>0</v>
      </c>
      <c r="Z5597" s="4">
        <v>0.8</v>
      </c>
      <c r="AA5597" s="5">
        <v>48817.03</v>
      </c>
      <c r="AB5597" s="5">
        <f t="shared" si="786"/>
        <v>2147949.3199999998</v>
      </c>
      <c r="AC5597" s="5">
        <v>35647.4</v>
      </c>
      <c r="AD5597" s="5">
        <f t="shared" si="787"/>
        <v>1675427.8</v>
      </c>
      <c r="AE5597" s="5">
        <v>102884.71</v>
      </c>
      <c r="AF5597" s="5">
        <v>29105.23</v>
      </c>
      <c r="AG5597" s="5">
        <v>8077.64</v>
      </c>
      <c r="AH5597" s="5">
        <v>1160</v>
      </c>
      <c r="AI5597" s="5">
        <v>4600</v>
      </c>
      <c r="AJ5597">
        <v>0</v>
      </c>
      <c r="AK5597" s="5">
        <v>0</v>
      </c>
      <c r="AL5597" s="5">
        <v>1874.59</v>
      </c>
      <c r="AM5597" s="5">
        <v>38339.370000000003</v>
      </c>
      <c r="AN5597">
        <v>4</v>
      </c>
      <c r="AO5597">
        <v>8</v>
      </c>
      <c r="AP5597" t="str">
        <f t="shared" si="788"/>
        <v>No</v>
      </c>
      <c r="AQ5597">
        <v>2</v>
      </c>
      <c r="AR5597" s="5">
        <f t="shared" si="789"/>
        <v>1861469.34</v>
      </c>
      <c r="AS5597" s="5">
        <f t="shared" si="790"/>
        <v>286479.98</v>
      </c>
      <c r="AT5597" t="s">
        <v>59</v>
      </c>
      <c r="AU5597" t="s">
        <v>6164</v>
      </c>
      <c r="AV5597" t="s">
        <v>6165</v>
      </c>
      <c r="AW5597" t="s">
        <v>6166</v>
      </c>
      <c r="AX5597" t="s">
        <v>6167</v>
      </c>
      <c r="AY5597">
        <v>50</v>
      </c>
      <c r="AZ5597">
        <v>1</v>
      </c>
      <c r="BA5597">
        <v>17</v>
      </c>
      <c r="BB5597" t="s">
        <v>6180</v>
      </c>
      <c r="BC5597">
        <v>1</v>
      </c>
      <c r="BD5597">
        <v>3</v>
      </c>
      <c r="BE5597" t="s">
        <v>6218</v>
      </c>
      <c r="BF5597" t="s">
        <v>6170</v>
      </c>
      <c r="BG5597">
        <v>0</v>
      </c>
      <c r="BH5597" t="s">
        <v>6171</v>
      </c>
      <c r="BI5597">
        <v>13</v>
      </c>
      <c r="BJ5597" t="s">
        <v>6172</v>
      </c>
      <c r="BK5597">
        <v>0</v>
      </c>
      <c r="BL5597">
        <v>61</v>
      </c>
      <c r="BM5597" s="3">
        <f t="shared" si="791"/>
        <v>0.77049180327868849</v>
      </c>
    </row>
    <row r="5598" spans="1:65">
      <c r="A5598" t="s">
        <v>5740</v>
      </c>
      <c r="B5598" s="2">
        <v>45997</v>
      </c>
      <c r="C5598" t="s">
        <v>4641</v>
      </c>
      <c r="D5598" t="s">
        <v>5644</v>
      </c>
      <c r="E5598">
        <v>12</v>
      </c>
      <c r="F5598" t="s">
        <v>72</v>
      </c>
      <c r="G5598" t="s">
        <v>50</v>
      </c>
      <c r="H5598" t="s">
        <v>73</v>
      </c>
      <c r="I5598" t="s">
        <v>64</v>
      </c>
      <c r="J5598" t="s">
        <v>53</v>
      </c>
      <c r="K5598" t="s">
        <v>75</v>
      </c>
      <c r="L5598" t="s">
        <v>87</v>
      </c>
      <c r="M5598" t="s">
        <v>56</v>
      </c>
      <c r="N5598" t="s">
        <v>76</v>
      </c>
      <c r="O5598" t="s">
        <v>58</v>
      </c>
      <c r="P5598">
        <v>59</v>
      </c>
      <c r="Q5598">
        <v>62</v>
      </c>
      <c r="R5598">
        <v>64</v>
      </c>
      <c r="S5598">
        <v>1</v>
      </c>
      <c r="T5598">
        <f t="shared" si="783"/>
        <v>63</v>
      </c>
      <c r="U5598">
        <v>58</v>
      </c>
      <c r="V5598">
        <f t="shared" si="784"/>
        <v>5</v>
      </c>
      <c r="W5598" s="3">
        <f t="shared" si="785"/>
        <v>1.5625E-2</v>
      </c>
      <c r="X5598">
        <v>23</v>
      </c>
      <c r="Y5598" s="4">
        <v>0</v>
      </c>
      <c r="Z5598" s="4">
        <v>1.3</v>
      </c>
      <c r="AA5598" s="5">
        <v>36410.870000000003</v>
      </c>
      <c r="AB5598" s="5">
        <f t="shared" si="786"/>
        <v>2111830.46</v>
      </c>
      <c r="AC5598" s="5">
        <v>24263.3</v>
      </c>
      <c r="AD5598" s="5">
        <f t="shared" si="787"/>
        <v>1552851.2</v>
      </c>
      <c r="AE5598" s="5">
        <v>106093.33</v>
      </c>
      <c r="AF5598" s="5">
        <v>28986.09</v>
      </c>
      <c r="AG5598" s="5">
        <v>8756.7099999999991</v>
      </c>
      <c r="AH5598" s="5">
        <v>1885</v>
      </c>
      <c r="AI5598" s="5">
        <v>3200</v>
      </c>
      <c r="AJ5598">
        <v>0</v>
      </c>
      <c r="AK5598" s="5">
        <v>0</v>
      </c>
      <c r="AL5598" s="5">
        <v>3276.91</v>
      </c>
      <c r="AM5598" s="5">
        <v>38043.03</v>
      </c>
      <c r="AN5598">
        <v>4</v>
      </c>
      <c r="AO5598">
        <v>2</v>
      </c>
      <c r="AP5598" t="str">
        <f t="shared" si="788"/>
        <v>Yes</v>
      </c>
      <c r="AQ5598">
        <v>1</v>
      </c>
      <c r="AR5598" s="5">
        <f t="shared" si="789"/>
        <v>1743092.27</v>
      </c>
      <c r="AS5598" s="5">
        <f t="shared" si="790"/>
        <v>368738.19</v>
      </c>
      <c r="AT5598" t="s">
        <v>59</v>
      </c>
      <c r="AU5598" t="s">
        <v>6164</v>
      </c>
      <c r="AV5598" t="s">
        <v>6165</v>
      </c>
      <c r="AW5598" t="s">
        <v>6166</v>
      </c>
      <c r="AX5598" t="s">
        <v>6184</v>
      </c>
      <c r="AY5598">
        <v>60</v>
      </c>
      <c r="AZ5598">
        <v>0</v>
      </c>
      <c r="BA5598">
        <v>26</v>
      </c>
      <c r="BB5598" t="s">
        <v>6180</v>
      </c>
      <c r="BC5598">
        <v>0</v>
      </c>
      <c r="BD5598">
        <v>0</v>
      </c>
      <c r="BE5598" t="s">
        <v>6169</v>
      </c>
      <c r="BF5598" t="s">
        <v>6170</v>
      </c>
      <c r="BG5598">
        <v>0</v>
      </c>
      <c r="BH5598" t="s">
        <v>6171</v>
      </c>
      <c r="BI5598">
        <v>31</v>
      </c>
      <c r="BJ5598" t="s">
        <v>6172</v>
      </c>
      <c r="BK5598">
        <v>0</v>
      </c>
      <c r="BL5598">
        <v>76</v>
      </c>
      <c r="BM5598" s="3">
        <f t="shared" si="791"/>
        <v>0.84210526315789469</v>
      </c>
    </row>
    <row r="5599" spans="1:65">
      <c r="A5599" t="s">
        <v>5741</v>
      </c>
      <c r="B5599" s="2">
        <v>45997</v>
      </c>
      <c r="C5599" t="s">
        <v>4641</v>
      </c>
      <c r="D5599" t="s">
        <v>5644</v>
      </c>
      <c r="E5599">
        <v>12</v>
      </c>
      <c r="F5599" t="s">
        <v>78</v>
      </c>
      <c r="G5599" t="s">
        <v>79</v>
      </c>
      <c r="H5599" t="s">
        <v>143</v>
      </c>
      <c r="I5599" t="s">
        <v>74</v>
      </c>
      <c r="J5599" t="s">
        <v>65</v>
      </c>
      <c r="K5599" t="s">
        <v>54</v>
      </c>
      <c r="L5599" t="s">
        <v>55</v>
      </c>
      <c r="M5599" t="s">
        <v>56</v>
      </c>
      <c r="N5599" t="s">
        <v>94</v>
      </c>
      <c r="O5599" t="s">
        <v>82</v>
      </c>
      <c r="P5599">
        <v>44</v>
      </c>
      <c r="Q5599">
        <v>46</v>
      </c>
      <c r="R5599">
        <v>44</v>
      </c>
      <c r="S5599">
        <v>1</v>
      </c>
      <c r="T5599">
        <f t="shared" si="783"/>
        <v>43</v>
      </c>
      <c r="U5599">
        <v>43</v>
      </c>
      <c r="V5599">
        <f t="shared" si="784"/>
        <v>0</v>
      </c>
      <c r="W5599" s="3">
        <f t="shared" si="785"/>
        <v>2.2727272727272728E-2</v>
      </c>
      <c r="X5599">
        <v>42</v>
      </c>
      <c r="Y5599" s="4">
        <v>8.9</v>
      </c>
      <c r="Z5599" s="4">
        <v>2</v>
      </c>
      <c r="AA5599" s="5">
        <v>55818.32</v>
      </c>
      <c r="AB5599" s="5">
        <f t="shared" si="786"/>
        <v>2400187.7599999998</v>
      </c>
      <c r="AC5599" s="5">
        <v>35004.04</v>
      </c>
      <c r="AD5599" s="5">
        <f t="shared" si="787"/>
        <v>1540177.76</v>
      </c>
      <c r="AE5599" s="5">
        <v>99253.06</v>
      </c>
      <c r="AF5599" s="5">
        <v>30807.61</v>
      </c>
      <c r="AG5599" s="5">
        <v>10438.83</v>
      </c>
      <c r="AH5599" s="5">
        <v>2900</v>
      </c>
      <c r="AI5599" s="5">
        <v>4600</v>
      </c>
      <c r="AJ5599">
        <v>0</v>
      </c>
      <c r="AK5599" s="5">
        <v>0</v>
      </c>
      <c r="AL5599" s="5">
        <v>0</v>
      </c>
      <c r="AM5599" s="5">
        <v>29246.67</v>
      </c>
      <c r="AN5599">
        <v>4</v>
      </c>
      <c r="AO5599">
        <v>3</v>
      </c>
      <c r="AP5599" t="str">
        <f t="shared" si="788"/>
        <v>Yes</v>
      </c>
      <c r="AQ5599">
        <v>1</v>
      </c>
      <c r="AR5599" s="5">
        <f t="shared" si="789"/>
        <v>1717423.93</v>
      </c>
      <c r="AS5599" s="5">
        <f t="shared" si="790"/>
        <v>682763.83</v>
      </c>
      <c r="AT5599" t="s">
        <v>59</v>
      </c>
      <c r="AU5599" t="s">
        <v>6164</v>
      </c>
      <c r="AV5599" t="s">
        <v>6165</v>
      </c>
      <c r="AW5599" t="s">
        <v>6166</v>
      </c>
      <c r="AX5599" t="s">
        <v>6177</v>
      </c>
      <c r="AY5599">
        <v>46</v>
      </c>
      <c r="AZ5599">
        <v>0</v>
      </c>
      <c r="BA5599">
        <v>0</v>
      </c>
      <c r="BB5599" t="s">
        <v>6168</v>
      </c>
      <c r="BC5599">
        <v>0</v>
      </c>
      <c r="BD5599">
        <v>0</v>
      </c>
      <c r="BE5599" t="s">
        <v>6169</v>
      </c>
      <c r="BF5599" t="s">
        <v>6170</v>
      </c>
      <c r="BG5599">
        <v>0</v>
      </c>
      <c r="BH5599" t="s">
        <v>6171</v>
      </c>
      <c r="BI5599">
        <v>35</v>
      </c>
      <c r="BJ5599" t="s">
        <v>6172</v>
      </c>
      <c r="BK5599">
        <v>0</v>
      </c>
      <c r="BL5599">
        <v>59</v>
      </c>
      <c r="BM5599" s="3">
        <f t="shared" si="791"/>
        <v>0.74576271186440679</v>
      </c>
    </row>
    <row r="5600" spans="1:65">
      <c r="A5600" t="s">
        <v>5742</v>
      </c>
      <c r="B5600" s="2">
        <v>45997</v>
      </c>
      <c r="C5600" t="s">
        <v>4641</v>
      </c>
      <c r="D5600" t="s">
        <v>5644</v>
      </c>
      <c r="E5600">
        <v>12</v>
      </c>
      <c r="F5600" t="s">
        <v>61</v>
      </c>
      <c r="G5600" t="s">
        <v>79</v>
      </c>
      <c r="H5600" t="s">
        <v>98</v>
      </c>
      <c r="I5600" t="s">
        <v>52</v>
      </c>
      <c r="J5600" t="s">
        <v>81</v>
      </c>
      <c r="K5600" t="s">
        <v>66</v>
      </c>
      <c r="L5600" t="s">
        <v>67</v>
      </c>
      <c r="M5600" t="s">
        <v>56</v>
      </c>
      <c r="N5600" t="s">
        <v>94</v>
      </c>
      <c r="O5600" t="s">
        <v>58</v>
      </c>
      <c r="P5600">
        <v>37</v>
      </c>
      <c r="Q5600">
        <v>38</v>
      </c>
      <c r="R5600">
        <v>36</v>
      </c>
      <c r="S5600">
        <v>1</v>
      </c>
      <c r="T5600">
        <f t="shared" si="783"/>
        <v>35</v>
      </c>
      <c r="U5600">
        <v>35</v>
      </c>
      <c r="V5600">
        <f t="shared" si="784"/>
        <v>0</v>
      </c>
      <c r="W5600" s="3">
        <f t="shared" si="785"/>
        <v>2.7777777777777776E-2</v>
      </c>
      <c r="X5600">
        <v>24</v>
      </c>
      <c r="Y5600" s="4">
        <v>4.3</v>
      </c>
      <c r="Z5600" s="4">
        <v>0.8</v>
      </c>
      <c r="AA5600" s="5">
        <v>73740.11</v>
      </c>
      <c r="AB5600" s="5">
        <f t="shared" si="786"/>
        <v>2580903.85</v>
      </c>
      <c r="AC5600" s="5">
        <v>51396.66</v>
      </c>
      <c r="AD5600" s="5">
        <f t="shared" si="787"/>
        <v>1850279.76</v>
      </c>
      <c r="AE5600" s="5">
        <v>114177.74</v>
      </c>
      <c r="AF5600" s="5">
        <v>30978.48</v>
      </c>
      <c r="AG5600" s="5">
        <v>8801.19</v>
      </c>
      <c r="AH5600" s="5">
        <v>1160</v>
      </c>
      <c r="AI5600" s="5">
        <v>6800</v>
      </c>
      <c r="AJ5600">
        <v>0</v>
      </c>
      <c r="AK5600" s="5">
        <v>0</v>
      </c>
      <c r="AL5600" s="5">
        <v>0</v>
      </c>
      <c r="AM5600" s="5">
        <v>22633.75</v>
      </c>
      <c r="AN5600">
        <v>4</v>
      </c>
      <c r="AO5600">
        <v>2</v>
      </c>
      <c r="AP5600" t="str">
        <f t="shared" si="788"/>
        <v>Yes</v>
      </c>
      <c r="AQ5600">
        <v>1</v>
      </c>
      <c r="AR5600" s="5">
        <f t="shared" si="789"/>
        <v>2034830.92</v>
      </c>
      <c r="AS5600" s="5">
        <f t="shared" si="790"/>
        <v>546072.93000000005</v>
      </c>
      <c r="AT5600" t="s">
        <v>59</v>
      </c>
      <c r="AU5600" t="s">
        <v>6164</v>
      </c>
      <c r="AV5600" t="s">
        <v>6165</v>
      </c>
      <c r="AW5600" t="s">
        <v>6166</v>
      </c>
      <c r="AX5600" t="s">
        <v>6167</v>
      </c>
      <c r="AY5600">
        <v>41</v>
      </c>
      <c r="AZ5600">
        <v>1</v>
      </c>
      <c r="BA5600">
        <v>0</v>
      </c>
      <c r="BB5600" t="s">
        <v>6168</v>
      </c>
      <c r="BC5600">
        <v>0</v>
      </c>
      <c r="BD5600">
        <v>0</v>
      </c>
      <c r="BE5600" t="s">
        <v>6169</v>
      </c>
      <c r="BF5600" t="s">
        <v>6170</v>
      </c>
      <c r="BG5600">
        <v>0</v>
      </c>
      <c r="BH5600" t="s">
        <v>6171</v>
      </c>
      <c r="BI5600">
        <v>49</v>
      </c>
      <c r="BJ5600" t="s">
        <v>6172</v>
      </c>
      <c r="BK5600">
        <v>0</v>
      </c>
      <c r="BL5600">
        <v>48</v>
      </c>
      <c r="BM5600" s="3">
        <f t="shared" si="791"/>
        <v>0.75</v>
      </c>
    </row>
    <row r="5601" spans="1:65">
      <c r="A5601" t="s">
        <v>5743</v>
      </c>
      <c r="B5601" s="2">
        <v>45997</v>
      </c>
      <c r="C5601" t="s">
        <v>4641</v>
      </c>
      <c r="D5601" t="s">
        <v>5644</v>
      </c>
      <c r="E5601">
        <v>12</v>
      </c>
      <c r="F5601" t="s">
        <v>78</v>
      </c>
      <c r="G5601" t="s">
        <v>62</v>
      </c>
      <c r="H5601" t="s">
        <v>153</v>
      </c>
      <c r="I5601" t="s">
        <v>74</v>
      </c>
      <c r="J5601" t="s">
        <v>65</v>
      </c>
      <c r="K5601" t="s">
        <v>75</v>
      </c>
      <c r="L5601" t="s">
        <v>67</v>
      </c>
      <c r="M5601" t="s">
        <v>68</v>
      </c>
      <c r="N5601" t="s">
        <v>69</v>
      </c>
      <c r="O5601" t="s">
        <v>82</v>
      </c>
      <c r="P5601">
        <v>44</v>
      </c>
      <c r="Q5601">
        <v>47</v>
      </c>
      <c r="R5601">
        <v>46</v>
      </c>
      <c r="S5601">
        <v>3</v>
      </c>
      <c r="T5601">
        <f t="shared" si="783"/>
        <v>43</v>
      </c>
      <c r="U5601">
        <v>43</v>
      </c>
      <c r="V5601">
        <f t="shared" si="784"/>
        <v>0</v>
      </c>
      <c r="W5601" s="3">
        <f t="shared" si="785"/>
        <v>6.5217391304347824E-2</v>
      </c>
      <c r="X5601">
        <v>8</v>
      </c>
      <c r="Y5601" s="4">
        <v>4.7</v>
      </c>
      <c r="Z5601" s="4">
        <v>0.8</v>
      </c>
      <c r="AA5601" s="5">
        <v>51882.21</v>
      </c>
      <c r="AB5601" s="5">
        <f t="shared" si="786"/>
        <v>2230935.0299999998</v>
      </c>
      <c r="AC5601" s="5">
        <v>32353.67</v>
      </c>
      <c r="AD5601" s="5">
        <f t="shared" si="787"/>
        <v>1488268.82</v>
      </c>
      <c r="AE5601" s="5">
        <v>101281.04</v>
      </c>
      <c r="AF5601" s="5">
        <v>29691.439999999999</v>
      </c>
      <c r="AG5601" s="5">
        <v>7406.56</v>
      </c>
      <c r="AH5601" s="5">
        <v>1160</v>
      </c>
      <c r="AI5601" s="5">
        <v>17071.21</v>
      </c>
      <c r="AJ5601">
        <v>1</v>
      </c>
      <c r="AK5601" s="5">
        <v>12880.26</v>
      </c>
      <c r="AL5601" s="5">
        <v>0</v>
      </c>
      <c r="AM5601" s="5">
        <v>29931.9</v>
      </c>
      <c r="AN5601">
        <v>4</v>
      </c>
      <c r="AO5601">
        <v>4</v>
      </c>
      <c r="AP5601" t="str">
        <f t="shared" si="788"/>
        <v>Yes</v>
      </c>
      <c r="AQ5601">
        <v>1</v>
      </c>
      <c r="AR5601" s="5">
        <f t="shared" si="789"/>
        <v>1687691.23</v>
      </c>
      <c r="AS5601" s="5">
        <f t="shared" si="790"/>
        <v>543243.80000000005</v>
      </c>
      <c r="AT5601" t="s">
        <v>1641</v>
      </c>
      <c r="AU5601" t="s">
        <v>6173</v>
      </c>
      <c r="AV5601" t="s">
        <v>6174</v>
      </c>
      <c r="AW5601" t="s">
        <v>6175</v>
      </c>
      <c r="AX5601" t="s">
        <v>6167</v>
      </c>
      <c r="AY5601">
        <v>46</v>
      </c>
      <c r="AZ5601">
        <v>0</v>
      </c>
      <c r="BA5601">
        <v>0</v>
      </c>
      <c r="BB5601" t="s">
        <v>6168</v>
      </c>
      <c r="BC5601">
        <v>0</v>
      </c>
      <c r="BD5601">
        <v>0</v>
      </c>
      <c r="BE5601" t="s">
        <v>6169</v>
      </c>
      <c r="BF5601" t="s">
        <v>6212</v>
      </c>
      <c r="BG5601">
        <v>0</v>
      </c>
      <c r="BH5601" t="s">
        <v>6171</v>
      </c>
      <c r="BI5601">
        <v>37</v>
      </c>
      <c r="BJ5601" t="s">
        <v>6172</v>
      </c>
      <c r="BK5601">
        <v>0</v>
      </c>
      <c r="BL5601">
        <v>61</v>
      </c>
      <c r="BM5601" s="3">
        <f t="shared" si="791"/>
        <v>0.75409836065573765</v>
      </c>
    </row>
    <row r="5602" spans="1:65">
      <c r="A5602" t="s">
        <v>5744</v>
      </c>
      <c r="B5602" s="2">
        <v>45997</v>
      </c>
      <c r="C5602" t="s">
        <v>4641</v>
      </c>
      <c r="D5602" t="s">
        <v>5644</v>
      </c>
      <c r="E5602">
        <v>12</v>
      </c>
      <c r="F5602" t="s">
        <v>78</v>
      </c>
      <c r="G5602" t="s">
        <v>62</v>
      </c>
      <c r="H5602" t="s">
        <v>153</v>
      </c>
      <c r="I5602" t="s">
        <v>52</v>
      </c>
      <c r="J5602" t="s">
        <v>81</v>
      </c>
      <c r="K5602" t="s">
        <v>66</v>
      </c>
      <c r="L5602" t="s">
        <v>67</v>
      </c>
      <c r="M5602" t="s">
        <v>68</v>
      </c>
      <c r="N5602" t="s">
        <v>76</v>
      </c>
      <c r="O5602" t="s">
        <v>82</v>
      </c>
      <c r="P5602">
        <v>35</v>
      </c>
      <c r="Q5602">
        <v>36</v>
      </c>
      <c r="R5602">
        <v>35</v>
      </c>
      <c r="S5602">
        <v>3</v>
      </c>
      <c r="T5602">
        <f t="shared" si="783"/>
        <v>32</v>
      </c>
      <c r="U5602">
        <v>32</v>
      </c>
      <c r="V5602">
        <f t="shared" si="784"/>
        <v>0</v>
      </c>
      <c r="W5602" s="3">
        <f t="shared" si="785"/>
        <v>8.5714285714285715E-2</v>
      </c>
      <c r="X5602">
        <v>43</v>
      </c>
      <c r="Y5602" s="4">
        <v>1.7</v>
      </c>
      <c r="Z5602" s="4">
        <v>1.5</v>
      </c>
      <c r="AA5602" s="5">
        <v>72894.73</v>
      </c>
      <c r="AB5602" s="5">
        <f t="shared" si="786"/>
        <v>2332631.36</v>
      </c>
      <c r="AC5602" s="5">
        <v>49150.38</v>
      </c>
      <c r="AD5602" s="5">
        <f t="shared" si="787"/>
        <v>1720263.3</v>
      </c>
      <c r="AE5602" s="5">
        <v>111650.59</v>
      </c>
      <c r="AF5602" s="5">
        <v>33369.050000000003</v>
      </c>
      <c r="AG5602" s="5">
        <v>12216.06</v>
      </c>
      <c r="AH5602" s="5">
        <v>2175</v>
      </c>
      <c r="AI5602" s="5">
        <v>25714.55</v>
      </c>
      <c r="AJ5602">
        <v>1</v>
      </c>
      <c r="AK5602" s="5">
        <v>23560.31</v>
      </c>
      <c r="AL5602" s="5">
        <v>0</v>
      </c>
      <c r="AM5602" s="5">
        <v>27540.53</v>
      </c>
      <c r="AN5602">
        <v>4</v>
      </c>
      <c r="AO5602">
        <v>8</v>
      </c>
      <c r="AP5602" t="str">
        <f t="shared" si="788"/>
        <v>No</v>
      </c>
      <c r="AQ5602">
        <v>2</v>
      </c>
      <c r="AR5602" s="5">
        <f t="shared" si="789"/>
        <v>1956489.39</v>
      </c>
      <c r="AS5602" s="5">
        <f t="shared" si="790"/>
        <v>376141.97</v>
      </c>
      <c r="AT5602" t="s">
        <v>1641</v>
      </c>
      <c r="AU5602" t="s">
        <v>6173</v>
      </c>
      <c r="AV5602" t="s">
        <v>6174</v>
      </c>
      <c r="AW5602" t="s">
        <v>6175</v>
      </c>
      <c r="AX5602" t="s">
        <v>6167</v>
      </c>
      <c r="AY5602">
        <v>38</v>
      </c>
      <c r="AZ5602">
        <v>0</v>
      </c>
      <c r="BA5602">
        <v>0</v>
      </c>
      <c r="BB5602" t="s">
        <v>6168</v>
      </c>
      <c r="BC5602">
        <v>1</v>
      </c>
      <c r="BD5602">
        <v>3</v>
      </c>
      <c r="BE5602" t="s">
        <v>6218</v>
      </c>
      <c r="BF5602" t="s">
        <v>6210</v>
      </c>
      <c r="BG5602">
        <v>1</v>
      </c>
      <c r="BH5602" t="s">
        <v>6179</v>
      </c>
      <c r="BI5602">
        <v>59</v>
      </c>
      <c r="BJ5602" t="s">
        <v>6187</v>
      </c>
      <c r="BK5602">
        <v>0</v>
      </c>
      <c r="BL5602">
        <v>50</v>
      </c>
      <c r="BM5602" s="3">
        <f t="shared" si="791"/>
        <v>0.7</v>
      </c>
    </row>
    <row r="5603" spans="1:65">
      <c r="A5603" t="s">
        <v>5745</v>
      </c>
      <c r="B5603" s="2">
        <v>45997</v>
      </c>
      <c r="C5603" t="s">
        <v>4641</v>
      </c>
      <c r="D5603" t="s">
        <v>5644</v>
      </c>
      <c r="E5603">
        <v>12</v>
      </c>
      <c r="F5603" t="s">
        <v>78</v>
      </c>
      <c r="G5603" t="s">
        <v>50</v>
      </c>
      <c r="H5603" t="s">
        <v>173</v>
      </c>
      <c r="I5603" t="s">
        <v>74</v>
      </c>
      <c r="J5603" t="s">
        <v>81</v>
      </c>
      <c r="K5603" t="s">
        <v>75</v>
      </c>
      <c r="L5603" t="s">
        <v>92</v>
      </c>
      <c r="M5603" t="s">
        <v>56</v>
      </c>
      <c r="N5603" t="s">
        <v>109</v>
      </c>
      <c r="O5603" t="s">
        <v>82</v>
      </c>
      <c r="P5603">
        <v>28</v>
      </c>
      <c r="Q5603">
        <v>40</v>
      </c>
      <c r="R5603">
        <v>38</v>
      </c>
      <c r="S5603">
        <v>1</v>
      </c>
      <c r="T5603">
        <f t="shared" si="783"/>
        <v>37</v>
      </c>
      <c r="U5603">
        <v>23</v>
      </c>
      <c r="V5603">
        <f t="shared" si="784"/>
        <v>14</v>
      </c>
      <c r="W5603" s="3">
        <f t="shared" si="785"/>
        <v>2.6315789473684209E-2</v>
      </c>
      <c r="X5603">
        <v>15</v>
      </c>
      <c r="Y5603" s="4">
        <v>2.1</v>
      </c>
      <c r="Z5603" s="4">
        <v>0.9</v>
      </c>
      <c r="AA5603" s="5">
        <v>78928.320000000007</v>
      </c>
      <c r="AB5603" s="5">
        <f t="shared" si="786"/>
        <v>1815351.36</v>
      </c>
      <c r="AC5603" s="5">
        <v>53931.24</v>
      </c>
      <c r="AD5603" s="5">
        <f t="shared" si="787"/>
        <v>2049387.12</v>
      </c>
      <c r="AE5603" s="5">
        <v>117143.26</v>
      </c>
      <c r="AF5603" s="5">
        <v>33737.17</v>
      </c>
      <c r="AG5603" s="5">
        <v>8064.69</v>
      </c>
      <c r="AH5603" s="5">
        <v>1305</v>
      </c>
      <c r="AI5603" s="5">
        <v>6800</v>
      </c>
      <c r="AJ5603">
        <v>0</v>
      </c>
      <c r="AK5603" s="5">
        <v>0</v>
      </c>
      <c r="AL5603" s="5">
        <v>20060.36</v>
      </c>
      <c r="AM5603" s="5">
        <v>34984.39</v>
      </c>
      <c r="AN5603">
        <v>8</v>
      </c>
      <c r="AO5603">
        <v>9</v>
      </c>
      <c r="AP5603" t="str">
        <f t="shared" si="788"/>
        <v>No</v>
      </c>
      <c r="AQ5603">
        <v>2</v>
      </c>
      <c r="AR5603" s="5">
        <f t="shared" si="789"/>
        <v>2271481.9900000002</v>
      </c>
      <c r="AS5603" s="5">
        <f t="shared" si="790"/>
        <v>-456130.63</v>
      </c>
      <c r="AT5603" t="s">
        <v>59</v>
      </c>
      <c r="AU5603" t="s">
        <v>6164</v>
      </c>
      <c r="AV5603" t="s">
        <v>6165</v>
      </c>
      <c r="AW5603" t="s">
        <v>6166</v>
      </c>
      <c r="AX5603" t="s">
        <v>6167</v>
      </c>
      <c r="AY5603">
        <v>40</v>
      </c>
      <c r="AZ5603">
        <v>7</v>
      </c>
      <c r="BA5603">
        <v>80</v>
      </c>
      <c r="BB5603" t="s">
        <v>6220</v>
      </c>
      <c r="BC5603">
        <v>1</v>
      </c>
      <c r="BD5603">
        <v>0</v>
      </c>
      <c r="BE5603" t="s">
        <v>6178</v>
      </c>
      <c r="BF5603" t="s">
        <v>6170</v>
      </c>
      <c r="BG5603">
        <v>3</v>
      </c>
      <c r="BH5603" t="s">
        <v>6209</v>
      </c>
      <c r="BI5603">
        <v>78</v>
      </c>
      <c r="BJ5603" t="s">
        <v>6193</v>
      </c>
      <c r="BK5603">
        <v>0</v>
      </c>
      <c r="BL5603">
        <v>51</v>
      </c>
      <c r="BM5603" s="3">
        <f t="shared" si="791"/>
        <v>0.74509803921568629</v>
      </c>
    </row>
    <row r="5604" spans="1:65">
      <c r="A5604" t="s">
        <v>5746</v>
      </c>
      <c r="B5604" s="2">
        <v>45998</v>
      </c>
      <c r="C5604" t="s">
        <v>4641</v>
      </c>
      <c r="D5604" t="s">
        <v>5644</v>
      </c>
      <c r="E5604">
        <v>12</v>
      </c>
      <c r="F5604" t="s">
        <v>78</v>
      </c>
      <c r="G5604" t="s">
        <v>62</v>
      </c>
      <c r="H5604" t="s">
        <v>153</v>
      </c>
      <c r="I5604" t="s">
        <v>74</v>
      </c>
      <c r="J5604" t="s">
        <v>81</v>
      </c>
      <c r="K5604" t="s">
        <v>75</v>
      </c>
      <c r="L5604" t="s">
        <v>55</v>
      </c>
      <c r="M5604" t="s">
        <v>68</v>
      </c>
      <c r="N5604" t="s">
        <v>57</v>
      </c>
      <c r="O5604" t="s">
        <v>58</v>
      </c>
      <c r="P5604">
        <v>24</v>
      </c>
      <c r="Q5604">
        <v>40</v>
      </c>
      <c r="R5604">
        <v>40</v>
      </c>
      <c r="S5604">
        <v>2</v>
      </c>
      <c r="T5604">
        <f t="shared" si="783"/>
        <v>38</v>
      </c>
      <c r="U5604">
        <v>19</v>
      </c>
      <c r="V5604">
        <f t="shared" si="784"/>
        <v>19</v>
      </c>
      <c r="W5604" s="3">
        <f t="shared" si="785"/>
        <v>0.05</v>
      </c>
      <c r="X5604">
        <v>23</v>
      </c>
      <c r="Y5604" s="4">
        <v>6</v>
      </c>
      <c r="Z5604" s="4">
        <v>1.5</v>
      </c>
      <c r="AA5604" s="5">
        <v>77430.8</v>
      </c>
      <c r="AB5604" s="5">
        <f t="shared" si="786"/>
        <v>1471185.2</v>
      </c>
      <c r="AC5604" s="5">
        <v>50872.18</v>
      </c>
      <c r="AD5604" s="5">
        <f t="shared" si="787"/>
        <v>2034887.2</v>
      </c>
      <c r="AE5604" s="5">
        <v>122892.75</v>
      </c>
      <c r="AF5604" s="5">
        <v>36567.800000000003</v>
      </c>
      <c r="AG5604" s="5">
        <v>9184.56</v>
      </c>
      <c r="AH5604" s="5">
        <v>2175</v>
      </c>
      <c r="AI5604" s="5">
        <v>13600</v>
      </c>
      <c r="AJ5604">
        <v>0</v>
      </c>
      <c r="AK5604" s="5">
        <v>0</v>
      </c>
      <c r="AL5604" s="5">
        <v>29836.87</v>
      </c>
      <c r="AM5604" s="5">
        <v>11977.37</v>
      </c>
      <c r="AN5604">
        <v>4</v>
      </c>
      <c r="AO5604">
        <v>4</v>
      </c>
      <c r="AP5604" t="str">
        <f t="shared" si="788"/>
        <v>Yes</v>
      </c>
      <c r="AQ5604">
        <v>1</v>
      </c>
      <c r="AR5604" s="5">
        <f t="shared" si="789"/>
        <v>2261121.5499999998</v>
      </c>
      <c r="AS5604" s="5">
        <f t="shared" si="790"/>
        <v>-789936.35</v>
      </c>
      <c r="AT5604" t="s">
        <v>116</v>
      </c>
      <c r="AU5604" t="s">
        <v>6164</v>
      </c>
      <c r="AV5604" t="s">
        <v>6165</v>
      </c>
      <c r="AW5604" t="s">
        <v>6166</v>
      </c>
      <c r="AX5604" t="s">
        <v>6184</v>
      </c>
      <c r="AY5604">
        <v>30</v>
      </c>
      <c r="AZ5604">
        <v>4</v>
      </c>
      <c r="BA5604">
        <v>63</v>
      </c>
      <c r="BB5604" t="s">
        <v>6180</v>
      </c>
      <c r="BC5604">
        <v>0</v>
      </c>
      <c r="BD5604">
        <v>0</v>
      </c>
      <c r="BE5604" t="s">
        <v>6169</v>
      </c>
      <c r="BF5604" t="s">
        <v>6176</v>
      </c>
      <c r="BG5604">
        <v>0</v>
      </c>
      <c r="BH5604" t="s">
        <v>6171</v>
      </c>
      <c r="BI5604">
        <v>37</v>
      </c>
      <c r="BJ5604" t="s">
        <v>6172</v>
      </c>
      <c r="BK5604">
        <v>0</v>
      </c>
      <c r="BL5604">
        <v>50</v>
      </c>
      <c r="BM5604" s="3">
        <f t="shared" si="791"/>
        <v>0.8</v>
      </c>
    </row>
    <row r="5605" spans="1:65">
      <c r="A5605" t="s">
        <v>5747</v>
      </c>
      <c r="B5605" s="2">
        <v>45998</v>
      </c>
      <c r="C5605" t="s">
        <v>4641</v>
      </c>
      <c r="D5605" t="s">
        <v>5644</v>
      </c>
      <c r="E5605">
        <v>12</v>
      </c>
      <c r="F5605" t="s">
        <v>72</v>
      </c>
      <c r="G5605" t="s">
        <v>50</v>
      </c>
      <c r="H5605" t="s">
        <v>138</v>
      </c>
      <c r="I5605" t="s">
        <v>52</v>
      </c>
      <c r="J5605" t="s">
        <v>65</v>
      </c>
      <c r="K5605" t="s">
        <v>75</v>
      </c>
      <c r="L5605" t="s">
        <v>87</v>
      </c>
      <c r="M5605" t="s">
        <v>56</v>
      </c>
      <c r="N5605" t="s">
        <v>69</v>
      </c>
      <c r="O5605" t="s">
        <v>120</v>
      </c>
      <c r="P5605">
        <v>48</v>
      </c>
      <c r="Q5605">
        <v>50</v>
      </c>
      <c r="R5605">
        <v>51</v>
      </c>
      <c r="S5605">
        <v>1</v>
      </c>
      <c r="T5605">
        <f t="shared" si="783"/>
        <v>50</v>
      </c>
      <c r="U5605">
        <v>46</v>
      </c>
      <c r="V5605">
        <f t="shared" si="784"/>
        <v>4</v>
      </c>
      <c r="W5605" s="3">
        <f t="shared" si="785"/>
        <v>1.9607843137254902E-2</v>
      </c>
      <c r="X5605">
        <v>18</v>
      </c>
      <c r="Y5605" s="4">
        <v>1.7</v>
      </c>
      <c r="Z5605" s="4">
        <v>1</v>
      </c>
      <c r="AA5605" s="5">
        <v>51418.22</v>
      </c>
      <c r="AB5605" s="5">
        <f t="shared" si="786"/>
        <v>2365238.12</v>
      </c>
      <c r="AC5605" s="5">
        <v>35872.71</v>
      </c>
      <c r="AD5605" s="5">
        <f t="shared" si="787"/>
        <v>1829508.21</v>
      </c>
      <c r="AE5605" s="5">
        <v>116906.5</v>
      </c>
      <c r="AF5605" s="5">
        <v>30476.41</v>
      </c>
      <c r="AG5605" s="5">
        <v>8211.16</v>
      </c>
      <c r="AH5605" s="5">
        <v>1450</v>
      </c>
      <c r="AI5605" s="5">
        <v>4600</v>
      </c>
      <c r="AJ5605">
        <v>0</v>
      </c>
      <c r="AK5605" s="5">
        <v>0</v>
      </c>
      <c r="AL5605" s="5">
        <v>3971.48</v>
      </c>
      <c r="AM5605" s="5">
        <v>32094.3</v>
      </c>
      <c r="AN5605">
        <v>4</v>
      </c>
      <c r="AO5605">
        <v>1</v>
      </c>
      <c r="AP5605" t="str">
        <f t="shared" si="788"/>
        <v>Yes</v>
      </c>
      <c r="AQ5605">
        <v>1</v>
      </c>
      <c r="AR5605" s="5">
        <f t="shared" si="789"/>
        <v>2027218.06</v>
      </c>
      <c r="AS5605" s="5">
        <f t="shared" si="790"/>
        <v>338020.06</v>
      </c>
      <c r="AT5605" t="s">
        <v>59</v>
      </c>
      <c r="AU5605" t="s">
        <v>6164</v>
      </c>
      <c r="AV5605" t="s">
        <v>6165</v>
      </c>
      <c r="AW5605" t="s">
        <v>6166</v>
      </c>
      <c r="AX5605" t="s">
        <v>6184</v>
      </c>
      <c r="AY5605">
        <v>52</v>
      </c>
      <c r="AZ5605">
        <v>1</v>
      </c>
      <c r="BA5605">
        <v>30</v>
      </c>
      <c r="BB5605" t="s">
        <v>6180</v>
      </c>
      <c r="BC5605">
        <v>0</v>
      </c>
      <c r="BD5605">
        <v>0</v>
      </c>
      <c r="BE5605" t="s">
        <v>6169</v>
      </c>
      <c r="BF5605" t="s">
        <v>6170</v>
      </c>
      <c r="BG5605">
        <v>0</v>
      </c>
      <c r="BH5605" t="s">
        <v>6171</v>
      </c>
      <c r="BI5605">
        <v>10</v>
      </c>
      <c r="BJ5605" t="s">
        <v>6172</v>
      </c>
      <c r="BK5605">
        <v>0</v>
      </c>
      <c r="BL5605">
        <v>61</v>
      </c>
      <c r="BM5605" s="3">
        <f t="shared" si="791"/>
        <v>0.83606557377049184</v>
      </c>
    </row>
    <row r="5606" spans="1:65">
      <c r="A5606" t="s">
        <v>5748</v>
      </c>
      <c r="B5606" s="2">
        <v>45998</v>
      </c>
      <c r="C5606" t="s">
        <v>4641</v>
      </c>
      <c r="D5606" t="s">
        <v>5644</v>
      </c>
      <c r="E5606">
        <v>12</v>
      </c>
      <c r="F5606" t="s">
        <v>72</v>
      </c>
      <c r="G5606" t="s">
        <v>79</v>
      </c>
      <c r="H5606" t="s">
        <v>86</v>
      </c>
      <c r="I5606" t="s">
        <v>74</v>
      </c>
      <c r="J5606" t="s">
        <v>81</v>
      </c>
      <c r="K5606" t="s">
        <v>54</v>
      </c>
      <c r="L5606" t="s">
        <v>55</v>
      </c>
      <c r="M5606" t="s">
        <v>56</v>
      </c>
      <c r="N5606" t="s">
        <v>69</v>
      </c>
      <c r="O5606" t="s">
        <v>120</v>
      </c>
      <c r="P5606">
        <v>42</v>
      </c>
      <c r="Q5606">
        <v>42</v>
      </c>
      <c r="R5606">
        <v>42</v>
      </c>
      <c r="S5606">
        <v>1</v>
      </c>
      <c r="T5606">
        <f t="shared" si="783"/>
        <v>41</v>
      </c>
      <c r="U5606">
        <v>41</v>
      </c>
      <c r="V5606">
        <f t="shared" si="784"/>
        <v>0</v>
      </c>
      <c r="W5606" s="3">
        <f t="shared" si="785"/>
        <v>2.3809523809523808E-2</v>
      </c>
      <c r="X5606">
        <v>16</v>
      </c>
      <c r="Y5606" s="4">
        <v>4.4000000000000004</v>
      </c>
      <c r="Z5606" s="4">
        <v>0.7</v>
      </c>
      <c r="AA5606" s="5">
        <v>83963.08</v>
      </c>
      <c r="AB5606" s="5">
        <f t="shared" si="786"/>
        <v>3442486.28</v>
      </c>
      <c r="AC5606" s="5">
        <v>53065.54</v>
      </c>
      <c r="AD5606" s="5">
        <f t="shared" si="787"/>
        <v>2228752.6800000002</v>
      </c>
      <c r="AE5606" s="5">
        <v>126155.67</v>
      </c>
      <c r="AF5606" s="5">
        <v>35026.67</v>
      </c>
      <c r="AG5606" s="5">
        <v>8465.59</v>
      </c>
      <c r="AH5606" s="5">
        <v>1015</v>
      </c>
      <c r="AI5606" s="5">
        <v>6800</v>
      </c>
      <c r="AJ5606">
        <v>0</v>
      </c>
      <c r="AK5606" s="5">
        <v>0</v>
      </c>
      <c r="AL5606" s="5">
        <v>0</v>
      </c>
      <c r="AM5606" s="5">
        <v>27973.64</v>
      </c>
      <c r="AN5606">
        <v>4</v>
      </c>
      <c r="AO5606">
        <v>2</v>
      </c>
      <c r="AP5606" t="str">
        <f t="shared" si="788"/>
        <v>Yes</v>
      </c>
      <c r="AQ5606">
        <v>1</v>
      </c>
      <c r="AR5606" s="5">
        <f t="shared" si="789"/>
        <v>2434189.25</v>
      </c>
      <c r="AS5606" s="5">
        <f t="shared" si="790"/>
        <v>1008297.03</v>
      </c>
      <c r="AT5606" t="s">
        <v>59</v>
      </c>
      <c r="AU5606" t="s">
        <v>6164</v>
      </c>
      <c r="AV5606" t="s">
        <v>6165</v>
      </c>
      <c r="AW5606" t="s">
        <v>6166</v>
      </c>
      <c r="AX5606" t="s">
        <v>6184</v>
      </c>
      <c r="AY5606">
        <v>43</v>
      </c>
      <c r="AZ5606">
        <v>0</v>
      </c>
      <c r="BA5606">
        <v>0</v>
      </c>
      <c r="BB5606" t="s">
        <v>6168</v>
      </c>
      <c r="BC5606">
        <v>0</v>
      </c>
      <c r="BD5606">
        <v>0</v>
      </c>
      <c r="BE5606" t="s">
        <v>6169</v>
      </c>
      <c r="BF5606" t="s">
        <v>6170</v>
      </c>
      <c r="BG5606">
        <v>0</v>
      </c>
      <c r="BH5606" t="s">
        <v>6171</v>
      </c>
      <c r="BI5606">
        <v>26</v>
      </c>
      <c r="BJ5606" t="s">
        <v>6172</v>
      </c>
      <c r="BK5606">
        <v>0</v>
      </c>
      <c r="BL5606">
        <v>49</v>
      </c>
      <c r="BM5606" s="3">
        <f t="shared" si="791"/>
        <v>0.8571428571428571</v>
      </c>
    </row>
    <row r="5607" spans="1:65">
      <c r="A5607" t="s">
        <v>5749</v>
      </c>
      <c r="B5607" s="2">
        <v>45998</v>
      </c>
      <c r="C5607" t="s">
        <v>4641</v>
      </c>
      <c r="D5607" t="s">
        <v>5644</v>
      </c>
      <c r="E5607">
        <v>12</v>
      </c>
      <c r="F5607" t="s">
        <v>72</v>
      </c>
      <c r="G5607" t="s">
        <v>50</v>
      </c>
      <c r="H5607" t="s">
        <v>119</v>
      </c>
      <c r="I5607" t="s">
        <v>64</v>
      </c>
      <c r="J5607" t="s">
        <v>53</v>
      </c>
      <c r="K5607" t="s">
        <v>75</v>
      </c>
      <c r="L5607" t="s">
        <v>87</v>
      </c>
      <c r="M5607" t="s">
        <v>56</v>
      </c>
      <c r="N5607" t="s">
        <v>57</v>
      </c>
      <c r="O5607" t="s">
        <v>70</v>
      </c>
      <c r="P5607">
        <v>60</v>
      </c>
      <c r="Q5607">
        <v>62</v>
      </c>
      <c r="R5607">
        <v>62</v>
      </c>
      <c r="S5607">
        <v>1</v>
      </c>
      <c r="T5607">
        <f t="shared" si="783"/>
        <v>61</v>
      </c>
      <c r="U5607">
        <v>60</v>
      </c>
      <c r="V5607">
        <f t="shared" si="784"/>
        <v>1</v>
      </c>
      <c r="W5607" s="3">
        <f t="shared" si="785"/>
        <v>1.6129032258064516E-2</v>
      </c>
      <c r="X5607">
        <v>22</v>
      </c>
      <c r="Y5607" s="4">
        <v>1.7</v>
      </c>
      <c r="Z5607" s="4">
        <v>1.5</v>
      </c>
      <c r="AA5607" s="5">
        <v>36318.78</v>
      </c>
      <c r="AB5607" s="5">
        <f t="shared" si="786"/>
        <v>2179126.7999999998</v>
      </c>
      <c r="AC5607" s="5">
        <v>24273.85</v>
      </c>
      <c r="AD5607" s="5">
        <f t="shared" si="787"/>
        <v>1504978.7</v>
      </c>
      <c r="AE5607" s="5">
        <v>103813.02</v>
      </c>
      <c r="AF5607" s="5">
        <v>27043.49</v>
      </c>
      <c r="AG5607" s="5">
        <v>8483.1299999999992</v>
      </c>
      <c r="AH5607" s="5">
        <v>2175</v>
      </c>
      <c r="AI5607" s="5">
        <v>3200</v>
      </c>
      <c r="AJ5607">
        <v>0</v>
      </c>
      <c r="AK5607" s="5">
        <v>0</v>
      </c>
      <c r="AL5607" s="5">
        <v>684.85</v>
      </c>
      <c r="AM5607" s="5">
        <v>38560.39</v>
      </c>
      <c r="AN5607">
        <v>4</v>
      </c>
      <c r="AO5607">
        <v>2</v>
      </c>
      <c r="AP5607" t="str">
        <f t="shared" si="788"/>
        <v>Yes</v>
      </c>
      <c r="AQ5607">
        <v>1</v>
      </c>
      <c r="AR5607" s="5">
        <f t="shared" si="789"/>
        <v>1688938.58</v>
      </c>
      <c r="AS5607" s="5">
        <f t="shared" si="790"/>
        <v>490188.22</v>
      </c>
      <c r="AT5607" t="s">
        <v>59</v>
      </c>
      <c r="AU5607" t="s">
        <v>6164</v>
      </c>
      <c r="AV5607" t="s">
        <v>6165</v>
      </c>
      <c r="AW5607" t="s">
        <v>6166</v>
      </c>
      <c r="AX5607" t="s">
        <v>6184</v>
      </c>
      <c r="AY5607">
        <v>64</v>
      </c>
      <c r="AZ5607">
        <v>1</v>
      </c>
      <c r="BA5607">
        <v>18</v>
      </c>
      <c r="BB5607" t="s">
        <v>6180</v>
      </c>
      <c r="BC5607">
        <v>0</v>
      </c>
      <c r="BD5607">
        <v>0</v>
      </c>
      <c r="BE5607" t="s">
        <v>6169</v>
      </c>
      <c r="BF5607" t="s">
        <v>6170</v>
      </c>
      <c r="BG5607">
        <v>1</v>
      </c>
      <c r="BH5607" t="s">
        <v>6179</v>
      </c>
      <c r="BI5607">
        <v>49</v>
      </c>
      <c r="BJ5607" t="s">
        <v>6172</v>
      </c>
      <c r="BK5607">
        <v>0</v>
      </c>
      <c r="BL5607">
        <v>77</v>
      </c>
      <c r="BM5607" s="3">
        <f t="shared" si="791"/>
        <v>0.80519480519480524</v>
      </c>
    </row>
    <row r="5608" spans="1:65">
      <c r="A5608" t="s">
        <v>5750</v>
      </c>
      <c r="B5608" s="2">
        <v>45998</v>
      </c>
      <c r="C5608" t="s">
        <v>4641</v>
      </c>
      <c r="D5608" t="s">
        <v>5644</v>
      </c>
      <c r="E5608">
        <v>12</v>
      </c>
      <c r="F5608" t="s">
        <v>78</v>
      </c>
      <c r="G5608" t="s">
        <v>79</v>
      </c>
      <c r="H5608" t="s">
        <v>143</v>
      </c>
      <c r="I5608" t="s">
        <v>74</v>
      </c>
      <c r="J5608" t="s">
        <v>53</v>
      </c>
      <c r="K5608" t="s">
        <v>75</v>
      </c>
      <c r="L5608" t="s">
        <v>92</v>
      </c>
      <c r="M5608" t="s">
        <v>56</v>
      </c>
      <c r="N5608" t="s">
        <v>69</v>
      </c>
      <c r="O5608" t="s">
        <v>82</v>
      </c>
      <c r="P5608">
        <v>69</v>
      </c>
      <c r="Q5608">
        <v>71</v>
      </c>
      <c r="R5608">
        <v>67</v>
      </c>
      <c r="S5608">
        <v>2</v>
      </c>
      <c r="T5608">
        <f t="shared" si="783"/>
        <v>65</v>
      </c>
      <c r="U5608">
        <v>65</v>
      </c>
      <c r="V5608">
        <f t="shared" si="784"/>
        <v>0</v>
      </c>
      <c r="W5608" s="3">
        <f t="shared" si="785"/>
        <v>2.9850746268656716E-2</v>
      </c>
      <c r="X5608">
        <v>34</v>
      </c>
      <c r="Y5608" s="4">
        <v>1.6</v>
      </c>
      <c r="Z5608" s="4">
        <v>0.9</v>
      </c>
      <c r="AA5608" s="5">
        <v>35620.47</v>
      </c>
      <c r="AB5608" s="5">
        <f t="shared" si="786"/>
        <v>2315330.5499999998</v>
      </c>
      <c r="AC5608" s="5">
        <v>23756.2</v>
      </c>
      <c r="AD5608" s="5">
        <f t="shared" si="787"/>
        <v>1591665.4</v>
      </c>
      <c r="AE5608" s="5">
        <v>115657.11</v>
      </c>
      <c r="AF5608" s="5">
        <v>32153.3</v>
      </c>
      <c r="AG5608" s="5">
        <v>10330.459999999999</v>
      </c>
      <c r="AH5608" s="5">
        <v>1305</v>
      </c>
      <c r="AI5608" s="5">
        <v>6400</v>
      </c>
      <c r="AJ5608">
        <v>0</v>
      </c>
      <c r="AK5608" s="5">
        <v>0</v>
      </c>
      <c r="AL5608" s="5">
        <v>0</v>
      </c>
      <c r="AM5608" s="5">
        <v>46387.21</v>
      </c>
      <c r="AN5608">
        <v>4</v>
      </c>
      <c r="AO5608">
        <v>5</v>
      </c>
      <c r="AP5608" t="str">
        <f t="shared" si="788"/>
        <v>No</v>
      </c>
      <c r="AQ5608">
        <v>2</v>
      </c>
      <c r="AR5608" s="5">
        <f t="shared" si="789"/>
        <v>1803898.48</v>
      </c>
      <c r="AS5608" s="5">
        <f t="shared" si="790"/>
        <v>511432.07</v>
      </c>
      <c r="AT5608" t="s">
        <v>59</v>
      </c>
      <c r="AU5608" t="s">
        <v>6164</v>
      </c>
      <c r="AV5608" t="s">
        <v>6165</v>
      </c>
      <c r="AW5608" t="s">
        <v>6166</v>
      </c>
      <c r="AX5608" t="s">
        <v>6167</v>
      </c>
      <c r="AY5608">
        <v>72</v>
      </c>
      <c r="AZ5608">
        <v>0</v>
      </c>
      <c r="BA5608">
        <v>0</v>
      </c>
      <c r="BB5608" t="s">
        <v>6168</v>
      </c>
      <c r="BC5608">
        <v>0</v>
      </c>
      <c r="BD5608">
        <v>1</v>
      </c>
      <c r="BE5608" t="s">
        <v>6188</v>
      </c>
      <c r="BF5608" t="s">
        <v>6170</v>
      </c>
      <c r="BG5608">
        <v>0</v>
      </c>
      <c r="BH5608" t="s">
        <v>6171</v>
      </c>
      <c r="BI5608">
        <v>22</v>
      </c>
      <c r="BJ5608" t="s">
        <v>6172</v>
      </c>
      <c r="BK5608">
        <v>0</v>
      </c>
      <c r="BL5608">
        <v>77</v>
      </c>
      <c r="BM5608" s="3">
        <f t="shared" si="791"/>
        <v>0.87012987012987009</v>
      </c>
    </row>
    <row r="5609" spans="1:65">
      <c r="A5609" t="s">
        <v>5751</v>
      </c>
      <c r="B5609" s="2">
        <v>45998</v>
      </c>
      <c r="C5609" t="s">
        <v>4641</v>
      </c>
      <c r="D5609" t="s">
        <v>5644</v>
      </c>
      <c r="E5609">
        <v>12</v>
      </c>
      <c r="F5609" t="s">
        <v>72</v>
      </c>
      <c r="G5609" t="s">
        <v>79</v>
      </c>
      <c r="H5609" t="s">
        <v>102</v>
      </c>
      <c r="I5609" t="s">
        <v>52</v>
      </c>
      <c r="J5609" t="s">
        <v>65</v>
      </c>
      <c r="K5609" t="s">
        <v>66</v>
      </c>
      <c r="L5609" t="s">
        <v>92</v>
      </c>
      <c r="M5609" t="s">
        <v>56</v>
      </c>
      <c r="N5609" t="s">
        <v>94</v>
      </c>
      <c r="O5609" t="s">
        <v>70</v>
      </c>
      <c r="P5609">
        <v>53</v>
      </c>
      <c r="Q5609">
        <v>55</v>
      </c>
      <c r="R5609">
        <v>54</v>
      </c>
      <c r="S5609">
        <v>1</v>
      </c>
      <c r="T5609">
        <f t="shared" si="783"/>
        <v>53</v>
      </c>
      <c r="U5609">
        <v>52</v>
      </c>
      <c r="V5609">
        <f t="shared" si="784"/>
        <v>1</v>
      </c>
      <c r="W5609" s="3">
        <f t="shared" si="785"/>
        <v>1.8518518518518517E-2</v>
      </c>
      <c r="X5609">
        <v>45</v>
      </c>
      <c r="Y5609" s="4">
        <v>3.6</v>
      </c>
      <c r="Z5609" s="4">
        <v>1.5</v>
      </c>
      <c r="AA5609" s="5">
        <v>48372.92</v>
      </c>
      <c r="AB5609" s="5">
        <f t="shared" si="786"/>
        <v>2515391.84</v>
      </c>
      <c r="AC5609" s="5">
        <v>35370.65</v>
      </c>
      <c r="AD5609" s="5">
        <f t="shared" si="787"/>
        <v>1910015.1</v>
      </c>
      <c r="AE5609" s="5">
        <v>126907.1</v>
      </c>
      <c r="AF5609" s="5">
        <v>34929.54</v>
      </c>
      <c r="AG5609" s="5">
        <v>12445.83</v>
      </c>
      <c r="AH5609" s="5">
        <v>2175</v>
      </c>
      <c r="AI5609" s="5">
        <v>4600</v>
      </c>
      <c r="AJ5609">
        <v>0</v>
      </c>
      <c r="AK5609" s="5">
        <v>0</v>
      </c>
      <c r="AL5609" s="5">
        <v>939.49</v>
      </c>
      <c r="AM5609" s="5">
        <v>34225.4</v>
      </c>
      <c r="AN5609">
        <v>4</v>
      </c>
      <c r="AO5609">
        <v>3</v>
      </c>
      <c r="AP5609" t="str">
        <f t="shared" si="788"/>
        <v>Yes</v>
      </c>
      <c r="AQ5609">
        <v>0</v>
      </c>
      <c r="AR5609" s="5">
        <f t="shared" si="789"/>
        <v>2126237.46</v>
      </c>
      <c r="AS5609" s="5">
        <f t="shared" si="790"/>
        <v>389154.38</v>
      </c>
      <c r="AT5609" t="s">
        <v>59</v>
      </c>
      <c r="AU5609" t="s">
        <v>6164</v>
      </c>
      <c r="AV5609" t="s">
        <v>6165</v>
      </c>
      <c r="AW5609" t="s">
        <v>6166</v>
      </c>
      <c r="AX5609" t="s">
        <v>6167</v>
      </c>
      <c r="AY5609">
        <v>56</v>
      </c>
      <c r="AZ5609">
        <v>0</v>
      </c>
      <c r="BA5609">
        <v>10</v>
      </c>
      <c r="BB5609" t="s">
        <v>6198</v>
      </c>
      <c r="BC5609">
        <v>0</v>
      </c>
      <c r="BD5609">
        <v>0</v>
      </c>
      <c r="BE5609" t="s">
        <v>6169</v>
      </c>
      <c r="BF5609" t="s">
        <v>6170</v>
      </c>
      <c r="BG5609">
        <v>2</v>
      </c>
      <c r="BH5609" t="s">
        <v>6192</v>
      </c>
      <c r="BI5609">
        <v>73</v>
      </c>
      <c r="BJ5609" t="s">
        <v>6187</v>
      </c>
      <c r="BK5609">
        <v>0</v>
      </c>
      <c r="BL5609">
        <v>63</v>
      </c>
      <c r="BM5609" s="3">
        <f t="shared" si="791"/>
        <v>0.8571428571428571</v>
      </c>
    </row>
    <row r="5610" spans="1:65">
      <c r="A5610" t="s">
        <v>5752</v>
      </c>
      <c r="B5610" s="2">
        <v>45998</v>
      </c>
      <c r="C5610" t="s">
        <v>4641</v>
      </c>
      <c r="D5610" t="s">
        <v>5644</v>
      </c>
      <c r="E5610">
        <v>12</v>
      </c>
      <c r="F5610" t="s">
        <v>72</v>
      </c>
      <c r="G5610" t="s">
        <v>62</v>
      </c>
      <c r="H5610" t="s">
        <v>150</v>
      </c>
      <c r="I5610" t="s">
        <v>74</v>
      </c>
      <c r="J5610" t="s">
        <v>65</v>
      </c>
      <c r="K5610" t="s">
        <v>54</v>
      </c>
      <c r="L5610" t="s">
        <v>92</v>
      </c>
      <c r="M5610" t="s">
        <v>56</v>
      </c>
      <c r="N5610" t="s">
        <v>94</v>
      </c>
      <c r="O5610" t="s">
        <v>70</v>
      </c>
      <c r="P5610">
        <v>46</v>
      </c>
      <c r="Q5610">
        <v>49</v>
      </c>
      <c r="R5610">
        <v>51</v>
      </c>
      <c r="S5610">
        <v>1</v>
      </c>
      <c r="T5610">
        <f t="shared" si="783"/>
        <v>50</v>
      </c>
      <c r="U5610">
        <v>44</v>
      </c>
      <c r="V5610">
        <f t="shared" si="784"/>
        <v>6</v>
      </c>
      <c r="W5610" s="3">
        <f t="shared" si="785"/>
        <v>1.9607843137254902E-2</v>
      </c>
      <c r="X5610">
        <v>19</v>
      </c>
      <c r="Y5610" s="4">
        <v>7.8</v>
      </c>
      <c r="Z5610" s="4">
        <v>1.5</v>
      </c>
      <c r="AA5610" s="5">
        <v>56684.13</v>
      </c>
      <c r="AB5610" s="5">
        <f t="shared" si="786"/>
        <v>2494101.7200000002</v>
      </c>
      <c r="AC5610" s="5">
        <v>35229.82</v>
      </c>
      <c r="AD5610" s="5">
        <f t="shared" si="787"/>
        <v>1796720.82</v>
      </c>
      <c r="AE5610" s="5">
        <v>111936.25</v>
      </c>
      <c r="AF5610" s="5">
        <v>31185.03</v>
      </c>
      <c r="AG5610" s="5">
        <v>8980.27</v>
      </c>
      <c r="AH5610" s="5">
        <v>2175</v>
      </c>
      <c r="AI5610" s="5">
        <v>4600</v>
      </c>
      <c r="AJ5610">
        <v>0</v>
      </c>
      <c r="AK5610" s="5">
        <v>0</v>
      </c>
      <c r="AL5610" s="5">
        <v>5842.95</v>
      </c>
      <c r="AM5610" s="5">
        <v>28875.75</v>
      </c>
      <c r="AN5610">
        <v>4</v>
      </c>
      <c r="AO5610">
        <v>3</v>
      </c>
      <c r="AP5610" t="str">
        <f t="shared" si="788"/>
        <v>Yes</v>
      </c>
      <c r="AQ5610">
        <v>1</v>
      </c>
      <c r="AR5610" s="5">
        <f t="shared" si="789"/>
        <v>1990316.07</v>
      </c>
      <c r="AS5610" s="5">
        <f t="shared" si="790"/>
        <v>503785.65</v>
      </c>
      <c r="AT5610" t="s">
        <v>59</v>
      </c>
      <c r="AU5610" t="s">
        <v>6164</v>
      </c>
      <c r="AV5610" t="s">
        <v>6165</v>
      </c>
      <c r="AW5610" t="s">
        <v>6166</v>
      </c>
      <c r="AX5610" t="s">
        <v>6184</v>
      </c>
      <c r="AY5610">
        <v>46</v>
      </c>
      <c r="AZ5610">
        <v>0</v>
      </c>
      <c r="BA5610">
        <v>30</v>
      </c>
      <c r="BB5610" t="s">
        <v>6180</v>
      </c>
      <c r="BC5610">
        <v>0</v>
      </c>
      <c r="BD5610">
        <v>0</v>
      </c>
      <c r="BE5610" t="s">
        <v>6169</v>
      </c>
      <c r="BF5610" t="s">
        <v>6170</v>
      </c>
      <c r="BG5610">
        <v>0</v>
      </c>
      <c r="BH5610" t="s">
        <v>6171</v>
      </c>
      <c r="BI5610">
        <v>11</v>
      </c>
      <c r="BJ5610" t="s">
        <v>6172</v>
      </c>
      <c r="BK5610">
        <v>0</v>
      </c>
      <c r="BL5610">
        <v>65</v>
      </c>
      <c r="BM5610" s="3">
        <f t="shared" si="791"/>
        <v>0.7846153846153846</v>
      </c>
    </row>
    <row r="5611" spans="1:65">
      <c r="A5611" t="s">
        <v>5753</v>
      </c>
      <c r="B5611" s="2">
        <v>45998</v>
      </c>
      <c r="C5611" t="s">
        <v>4641</v>
      </c>
      <c r="D5611" t="s">
        <v>5644</v>
      </c>
      <c r="E5611">
        <v>12</v>
      </c>
      <c r="F5611" t="s">
        <v>72</v>
      </c>
      <c r="G5611" t="s">
        <v>62</v>
      </c>
      <c r="H5611" t="s">
        <v>220</v>
      </c>
      <c r="I5611" t="s">
        <v>74</v>
      </c>
      <c r="J5611" t="s">
        <v>53</v>
      </c>
      <c r="K5611" t="s">
        <v>66</v>
      </c>
      <c r="L5611" t="s">
        <v>67</v>
      </c>
      <c r="M5611" t="s">
        <v>56</v>
      </c>
      <c r="N5611" t="s">
        <v>94</v>
      </c>
      <c r="O5611" t="s">
        <v>120</v>
      </c>
      <c r="P5611">
        <v>52</v>
      </c>
      <c r="Q5611">
        <v>54</v>
      </c>
      <c r="R5611">
        <v>53</v>
      </c>
      <c r="S5611">
        <v>1</v>
      </c>
      <c r="T5611">
        <f t="shared" si="783"/>
        <v>52</v>
      </c>
      <c r="U5611">
        <v>51</v>
      </c>
      <c r="V5611">
        <f t="shared" si="784"/>
        <v>1</v>
      </c>
      <c r="W5611" s="3">
        <f t="shared" si="785"/>
        <v>1.8867924528301886E-2</v>
      </c>
      <c r="X5611">
        <v>24</v>
      </c>
      <c r="Y5611" s="4">
        <v>1.2</v>
      </c>
      <c r="Z5611" s="4">
        <v>1.3</v>
      </c>
      <c r="AA5611" s="5">
        <v>34093.32</v>
      </c>
      <c r="AB5611" s="5">
        <f t="shared" si="786"/>
        <v>1738759.32</v>
      </c>
      <c r="AC5611" s="5">
        <v>23055.55</v>
      </c>
      <c r="AD5611" s="5">
        <f t="shared" si="787"/>
        <v>1221944.1499999999</v>
      </c>
      <c r="AE5611" s="5">
        <v>90120.98</v>
      </c>
      <c r="AF5611" s="5">
        <v>23089.29</v>
      </c>
      <c r="AG5611" s="5">
        <v>9143.41</v>
      </c>
      <c r="AH5611" s="5">
        <v>1885</v>
      </c>
      <c r="AI5611" s="5">
        <v>3200</v>
      </c>
      <c r="AJ5611">
        <v>0</v>
      </c>
      <c r="AK5611" s="5">
        <v>0</v>
      </c>
      <c r="AL5611" s="5">
        <v>694.06</v>
      </c>
      <c r="AM5611" s="5">
        <v>32479.63</v>
      </c>
      <c r="AN5611">
        <v>4</v>
      </c>
      <c r="AO5611">
        <v>3</v>
      </c>
      <c r="AP5611" t="str">
        <f t="shared" si="788"/>
        <v>Yes</v>
      </c>
      <c r="AQ5611">
        <v>1</v>
      </c>
      <c r="AR5611" s="5">
        <f t="shared" si="789"/>
        <v>1382556.52</v>
      </c>
      <c r="AS5611" s="5">
        <f t="shared" si="790"/>
        <v>356202.8</v>
      </c>
      <c r="AT5611" t="s">
        <v>59</v>
      </c>
      <c r="AU5611" t="s">
        <v>6164</v>
      </c>
      <c r="AV5611" t="s">
        <v>6165</v>
      </c>
      <c r="AW5611" t="s">
        <v>6166</v>
      </c>
      <c r="AX5611" t="s">
        <v>6167</v>
      </c>
      <c r="AY5611">
        <v>53</v>
      </c>
      <c r="AZ5611">
        <v>0</v>
      </c>
      <c r="BA5611">
        <v>16</v>
      </c>
      <c r="BB5611" t="s">
        <v>6198</v>
      </c>
      <c r="BC5611">
        <v>0</v>
      </c>
      <c r="BD5611">
        <v>0</v>
      </c>
      <c r="BE5611" t="s">
        <v>6169</v>
      </c>
      <c r="BF5611" t="s">
        <v>6170</v>
      </c>
      <c r="BG5611">
        <v>0</v>
      </c>
      <c r="BH5611" t="s">
        <v>6171</v>
      </c>
      <c r="BI5611">
        <v>46</v>
      </c>
      <c r="BJ5611" t="s">
        <v>6172</v>
      </c>
      <c r="BK5611">
        <v>0</v>
      </c>
      <c r="BL5611">
        <v>71</v>
      </c>
      <c r="BM5611" s="3">
        <f t="shared" si="791"/>
        <v>0.74647887323943662</v>
      </c>
    </row>
    <row r="5612" spans="1:65">
      <c r="A5612" t="s">
        <v>5754</v>
      </c>
      <c r="B5612" s="2">
        <v>45998</v>
      </c>
      <c r="C5612" t="s">
        <v>4641</v>
      </c>
      <c r="D5612" t="s">
        <v>5644</v>
      </c>
      <c r="E5612">
        <v>12</v>
      </c>
      <c r="F5612" t="s">
        <v>61</v>
      </c>
      <c r="G5612" t="s">
        <v>62</v>
      </c>
      <c r="H5612" t="s">
        <v>115</v>
      </c>
      <c r="I5612" t="s">
        <v>52</v>
      </c>
      <c r="J5612" t="s">
        <v>81</v>
      </c>
      <c r="K5612" t="s">
        <v>75</v>
      </c>
      <c r="L5612" t="s">
        <v>67</v>
      </c>
      <c r="M5612" t="s">
        <v>56</v>
      </c>
      <c r="N5612" t="s">
        <v>109</v>
      </c>
      <c r="O5612" t="s">
        <v>58</v>
      </c>
      <c r="P5612">
        <v>31</v>
      </c>
      <c r="Q5612">
        <v>31</v>
      </c>
      <c r="R5612">
        <v>30</v>
      </c>
      <c r="S5612">
        <v>1</v>
      </c>
      <c r="T5612">
        <f t="shared" si="783"/>
        <v>29</v>
      </c>
      <c r="U5612">
        <v>29</v>
      </c>
      <c r="V5612">
        <f t="shared" si="784"/>
        <v>0</v>
      </c>
      <c r="W5612" s="3">
        <f t="shared" si="785"/>
        <v>3.3333333333333333E-2</v>
      </c>
      <c r="X5612">
        <v>28</v>
      </c>
      <c r="Y5612" s="4">
        <v>6.1</v>
      </c>
      <c r="Z5612" s="4">
        <v>1.4</v>
      </c>
      <c r="AA5612" s="5">
        <v>78369.149999999994</v>
      </c>
      <c r="AB5612" s="5">
        <f t="shared" si="786"/>
        <v>2272705.35</v>
      </c>
      <c r="AC5612" s="5">
        <v>51783.03</v>
      </c>
      <c r="AD5612" s="5">
        <f t="shared" si="787"/>
        <v>1553490.9</v>
      </c>
      <c r="AE5612" s="5">
        <v>96269.26</v>
      </c>
      <c r="AF5612" s="5">
        <v>26433.23</v>
      </c>
      <c r="AG5612" s="5">
        <v>9152.9699999999993</v>
      </c>
      <c r="AH5612" s="5">
        <v>2030</v>
      </c>
      <c r="AI5612" s="5">
        <v>6800</v>
      </c>
      <c r="AJ5612">
        <v>0</v>
      </c>
      <c r="AK5612" s="5">
        <v>0</v>
      </c>
      <c r="AL5612" s="5">
        <v>0</v>
      </c>
      <c r="AM5612" s="5">
        <v>42901.87</v>
      </c>
      <c r="AN5612">
        <v>8</v>
      </c>
      <c r="AO5612">
        <v>7</v>
      </c>
      <c r="AP5612" t="str">
        <f t="shared" si="788"/>
        <v>Yes</v>
      </c>
      <c r="AQ5612">
        <v>0</v>
      </c>
      <c r="AR5612" s="5">
        <f t="shared" si="789"/>
        <v>1737078.23</v>
      </c>
      <c r="AS5612" s="5">
        <f t="shared" si="790"/>
        <v>535627.12</v>
      </c>
      <c r="AT5612" t="s">
        <v>116</v>
      </c>
      <c r="AU5612" t="s">
        <v>6164</v>
      </c>
      <c r="AV5612" t="s">
        <v>6165</v>
      </c>
      <c r="AW5612" t="s">
        <v>6166</v>
      </c>
      <c r="AX5612" t="s">
        <v>6167</v>
      </c>
      <c r="AY5612">
        <v>34</v>
      </c>
      <c r="AZ5612">
        <v>0</v>
      </c>
      <c r="BA5612">
        <v>0</v>
      </c>
      <c r="BB5612" t="s">
        <v>6168</v>
      </c>
      <c r="BC5612">
        <v>0</v>
      </c>
      <c r="BD5612">
        <v>0</v>
      </c>
      <c r="BE5612" t="s">
        <v>6169</v>
      </c>
      <c r="BF5612" t="s">
        <v>6170</v>
      </c>
      <c r="BG5612">
        <v>0</v>
      </c>
      <c r="BH5612" t="s">
        <v>6171</v>
      </c>
      <c r="BI5612">
        <v>39</v>
      </c>
      <c r="BJ5612" t="s">
        <v>6172</v>
      </c>
      <c r="BK5612">
        <v>0</v>
      </c>
      <c r="BL5612">
        <v>46</v>
      </c>
      <c r="BM5612" s="3">
        <f t="shared" si="791"/>
        <v>0.65217391304347827</v>
      </c>
    </row>
    <row r="5613" spans="1:65">
      <c r="A5613" t="s">
        <v>5755</v>
      </c>
      <c r="B5613" s="2">
        <v>45998</v>
      </c>
      <c r="C5613" t="s">
        <v>4641</v>
      </c>
      <c r="D5613" t="s">
        <v>5644</v>
      </c>
      <c r="E5613">
        <v>12</v>
      </c>
      <c r="F5613" t="s">
        <v>49</v>
      </c>
      <c r="G5613" t="s">
        <v>62</v>
      </c>
      <c r="H5613" t="s">
        <v>133</v>
      </c>
      <c r="I5613" t="s">
        <v>52</v>
      </c>
      <c r="J5613" t="s">
        <v>65</v>
      </c>
      <c r="K5613" t="s">
        <v>66</v>
      </c>
      <c r="L5613" t="s">
        <v>67</v>
      </c>
      <c r="M5613" t="s">
        <v>68</v>
      </c>
      <c r="N5613" t="s">
        <v>94</v>
      </c>
      <c r="O5613" t="s">
        <v>70</v>
      </c>
      <c r="P5613">
        <v>52</v>
      </c>
      <c r="Q5613">
        <v>54</v>
      </c>
      <c r="R5613">
        <v>54</v>
      </c>
      <c r="S5613">
        <v>5</v>
      </c>
      <c r="T5613">
        <f t="shared" si="783"/>
        <v>49</v>
      </c>
      <c r="U5613">
        <v>49</v>
      </c>
      <c r="V5613">
        <f t="shared" si="784"/>
        <v>0</v>
      </c>
      <c r="W5613" s="3">
        <f t="shared" si="785"/>
        <v>9.2592592592592587E-2</v>
      </c>
      <c r="X5613">
        <v>26</v>
      </c>
      <c r="Y5613" s="4">
        <v>5.2</v>
      </c>
      <c r="Z5613" s="4">
        <v>1.7</v>
      </c>
      <c r="AA5613" s="5">
        <v>48939.55</v>
      </c>
      <c r="AB5613" s="5">
        <f t="shared" si="786"/>
        <v>2398037.9500000002</v>
      </c>
      <c r="AC5613" s="5">
        <v>32236.43</v>
      </c>
      <c r="AD5613" s="5">
        <f t="shared" si="787"/>
        <v>1740767.22</v>
      </c>
      <c r="AE5613" s="5">
        <v>127194.61</v>
      </c>
      <c r="AF5613" s="5">
        <v>35675.43</v>
      </c>
      <c r="AG5613" s="5">
        <v>9189.73</v>
      </c>
      <c r="AH5613" s="5">
        <v>2465</v>
      </c>
      <c r="AI5613" s="5">
        <v>28519.05</v>
      </c>
      <c r="AJ5613">
        <v>2</v>
      </c>
      <c r="AK5613" s="5">
        <v>28141.16</v>
      </c>
      <c r="AL5613" s="5">
        <v>0</v>
      </c>
      <c r="AM5613" s="5">
        <v>36275.96</v>
      </c>
      <c r="AN5613">
        <v>4</v>
      </c>
      <c r="AO5613">
        <v>5</v>
      </c>
      <c r="AP5613" t="str">
        <f t="shared" si="788"/>
        <v>No</v>
      </c>
      <c r="AQ5613">
        <v>4</v>
      </c>
      <c r="AR5613" s="5">
        <f t="shared" si="789"/>
        <v>2008228.16</v>
      </c>
      <c r="AS5613" s="5">
        <f t="shared" si="790"/>
        <v>389809.79</v>
      </c>
      <c r="AT5613" t="s">
        <v>1641</v>
      </c>
      <c r="AU5613" t="s">
        <v>6199</v>
      </c>
      <c r="AV5613" t="s">
        <v>6200</v>
      </c>
      <c r="AW5613" t="s">
        <v>6175</v>
      </c>
      <c r="AX5613" t="s">
        <v>6184</v>
      </c>
      <c r="AY5613">
        <v>55</v>
      </c>
      <c r="AZ5613">
        <v>0</v>
      </c>
      <c r="BA5613">
        <v>0</v>
      </c>
      <c r="BB5613" t="s">
        <v>6168</v>
      </c>
      <c r="BC5613">
        <v>0</v>
      </c>
      <c r="BD5613">
        <v>1</v>
      </c>
      <c r="BE5613" t="s">
        <v>6188</v>
      </c>
      <c r="BF5613" t="s">
        <v>6212</v>
      </c>
      <c r="BG5613">
        <v>1</v>
      </c>
      <c r="BH5613" t="s">
        <v>6186</v>
      </c>
      <c r="BI5613">
        <v>29</v>
      </c>
      <c r="BJ5613" t="s">
        <v>6172</v>
      </c>
      <c r="BK5613">
        <v>1</v>
      </c>
      <c r="BL5613">
        <v>60</v>
      </c>
      <c r="BM5613" s="3">
        <f t="shared" si="791"/>
        <v>0.9</v>
      </c>
    </row>
    <row r="5614" spans="1:65">
      <c r="A5614" t="s">
        <v>5756</v>
      </c>
      <c r="B5614" s="2">
        <v>45998</v>
      </c>
      <c r="C5614" t="s">
        <v>4641</v>
      </c>
      <c r="D5614" t="s">
        <v>5644</v>
      </c>
      <c r="E5614">
        <v>12</v>
      </c>
      <c r="F5614" t="s">
        <v>78</v>
      </c>
      <c r="G5614" t="s">
        <v>50</v>
      </c>
      <c r="H5614" t="s">
        <v>181</v>
      </c>
      <c r="I5614" t="s">
        <v>52</v>
      </c>
      <c r="J5614" t="s">
        <v>65</v>
      </c>
      <c r="K5614" t="s">
        <v>54</v>
      </c>
      <c r="L5614" t="s">
        <v>92</v>
      </c>
      <c r="M5614" t="s">
        <v>56</v>
      </c>
      <c r="N5614" t="s">
        <v>94</v>
      </c>
      <c r="O5614" t="s">
        <v>70</v>
      </c>
      <c r="P5614">
        <v>51</v>
      </c>
      <c r="Q5614">
        <v>52</v>
      </c>
      <c r="R5614">
        <v>50</v>
      </c>
      <c r="S5614">
        <v>1</v>
      </c>
      <c r="T5614">
        <f t="shared" si="783"/>
        <v>49</v>
      </c>
      <c r="U5614">
        <v>49</v>
      </c>
      <c r="V5614">
        <f t="shared" si="784"/>
        <v>0</v>
      </c>
      <c r="W5614" s="3">
        <f t="shared" si="785"/>
        <v>0.02</v>
      </c>
      <c r="X5614">
        <v>14</v>
      </c>
      <c r="Y5614" s="4">
        <v>7.5</v>
      </c>
      <c r="Z5614" s="4">
        <v>1.1000000000000001</v>
      </c>
      <c r="AA5614" s="5">
        <v>55504.08</v>
      </c>
      <c r="AB5614" s="5">
        <f t="shared" si="786"/>
        <v>2719699.92</v>
      </c>
      <c r="AC5614" s="5">
        <v>35025.69</v>
      </c>
      <c r="AD5614" s="5">
        <f t="shared" si="787"/>
        <v>1751284.5</v>
      </c>
      <c r="AE5614" s="5">
        <v>117556.87</v>
      </c>
      <c r="AF5614" s="5">
        <v>33304.68</v>
      </c>
      <c r="AG5614" s="5">
        <v>7787.81</v>
      </c>
      <c r="AH5614" s="5">
        <v>1595</v>
      </c>
      <c r="AI5614" s="5">
        <v>4600</v>
      </c>
      <c r="AJ5614">
        <v>0</v>
      </c>
      <c r="AK5614" s="5">
        <v>0</v>
      </c>
      <c r="AL5614" s="5">
        <v>0</v>
      </c>
      <c r="AM5614" s="5">
        <v>33204.339999999997</v>
      </c>
      <c r="AN5614">
        <v>4</v>
      </c>
      <c r="AO5614">
        <v>5</v>
      </c>
      <c r="AP5614" t="str">
        <f t="shared" si="788"/>
        <v>No</v>
      </c>
      <c r="AQ5614">
        <v>2</v>
      </c>
      <c r="AR5614" s="5">
        <f t="shared" si="789"/>
        <v>1949333.2</v>
      </c>
      <c r="AS5614" s="5">
        <f t="shared" si="790"/>
        <v>770366.72</v>
      </c>
      <c r="AT5614" t="s">
        <v>59</v>
      </c>
      <c r="AU5614" t="s">
        <v>6164</v>
      </c>
      <c r="AV5614" t="s">
        <v>6165</v>
      </c>
      <c r="AW5614" t="s">
        <v>6166</v>
      </c>
      <c r="AX5614" t="s">
        <v>6167</v>
      </c>
      <c r="AY5614">
        <v>53</v>
      </c>
      <c r="AZ5614">
        <v>0</v>
      </c>
      <c r="BA5614">
        <v>0</v>
      </c>
      <c r="BB5614" t="s">
        <v>6168</v>
      </c>
      <c r="BC5614">
        <v>0</v>
      </c>
      <c r="BD5614">
        <v>1</v>
      </c>
      <c r="BE5614" t="s">
        <v>6196</v>
      </c>
      <c r="BF5614" t="s">
        <v>6170</v>
      </c>
      <c r="BG5614">
        <v>0</v>
      </c>
      <c r="BH5614" t="s">
        <v>6171</v>
      </c>
      <c r="BI5614">
        <v>26</v>
      </c>
      <c r="BJ5614" t="s">
        <v>6172</v>
      </c>
      <c r="BK5614">
        <v>0</v>
      </c>
      <c r="BL5614">
        <v>63</v>
      </c>
      <c r="BM5614" s="3">
        <f t="shared" si="791"/>
        <v>0.79365079365079361</v>
      </c>
    </row>
    <row r="5615" spans="1:65">
      <c r="A5615" t="s">
        <v>5757</v>
      </c>
      <c r="B5615" s="2">
        <v>45998</v>
      </c>
      <c r="C5615" t="s">
        <v>4641</v>
      </c>
      <c r="D5615" t="s">
        <v>5644</v>
      </c>
      <c r="E5615">
        <v>12</v>
      </c>
      <c r="F5615" t="s">
        <v>49</v>
      </c>
      <c r="G5615" t="s">
        <v>50</v>
      </c>
      <c r="H5615" t="s">
        <v>89</v>
      </c>
      <c r="I5615" t="s">
        <v>74</v>
      </c>
      <c r="J5615" t="s">
        <v>65</v>
      </c>
      <c r="K5615" t="s">
        <v>66</v>
      </c>
      <c r="L5615" t="s">
        <v>92</v>
      </c>
      <c r="M5615" t="s">
        <v>56</v>
      </c>
      <c r="N5615" t="s">
        <v>76</v>
      </c>
      <c r="O5615" t="s">
        <v>82</v>
      </c>
      <c r="P5615">
        <v>48</v>
      </c>
      <c r="Q5615">
        <v>49</v>
      </c>
      <c r="R5615">
        <v>46</v>
      </c>
      <c r="S5615">
        <v>1</v>
      </c>
      <c r="T5615">
        <f t="shared" si="783"/>
        <v>45</v>
      </c>
      <c r="U5615">
        <v>45</v>
      </c>
      <c r="V5615">
        <f t="shared" si="784"/>
        <v>0</v>
      </c>
      <c r="W5615" s="3">
        <f t="shared" si="785"/>
        <v>2.1739130434782608E-2</v>
      </c>
      <c r="X5615">
        <v>26</v>
      </c>
      <c r="Y5615" s="4">
        <v>2.4</v>
      </c>
      <c r="Z5615" s="4">
        <v>1.4</v>
      </c>
      <c r="AA5615" s="5">
        <v>48501.96</v>
      </c>
      <c r="AB5615" s="5">
        <f t="shared" si="786"/>
        <v>2182588.2000000002</v>
      </c>
      <c r="AC5615" s="5">
        <v>35312.44</v>
      </c>
      <c r="AD5615" s="5">
        <f t="shared" si="787"/>
        <v>1624372.24</v>
      </c>
      <c r="AE5615" s="5">
        <v>100853.25</v>
      </c>
      <c r="AF5615" s="5">
        <v>29526.62</v>
      </c>
      <c r="AG5615" s="5">
        <v>9843.56</v>
      </c>
      <c r="AH5615" s="5">
        <v>2030</v>
      </c>
      <c r="AI5615" s="5">
        <v>4600</v>
      </c>
      <c r="AJ5615">
        <v>0</v>
      </c>
      <c r="AK5615" s="5">
        <v>0</v>
      </c>
      <c r="AL5615" s="5">
        <v>0</v>
      </c>
      <c r="AM5615" s="5">
        <v>41186.6</v>
      </c>
      <c r="AN5615">
        <v>4</v>
      </c>
      <c r="AO5615">
        <v>8</v>
      </c>
      <c r="AP5615" t="str">
        <f t="shared" si="788"/>
        <v>No</v>
      </c>
      <c r="AQ5615">
        <v>2</v>
      </c>
      <c r="AR5615" s="5">
        <f t="shared" si="789"/>
        <v>1812412.27</v>
      </c>
      <c r="AS5615" s="5">
        <f t="shared" si="790"/>
        <v>370175.93</v>
      </c>
      <c r="AT5615" t="s">
        <v>59</v>
      </c>
      <c r="AU5615" t="s">
        <v>6164</v>
      </c>
      <c r="AV5615" t="s">
        <v>6165</v>
      </c>
      <c r="AW5615" t="s">
        <v>6166</v>
      </c>
      <c r="AX5615" t="s">
        <v>6167</v>
      </c>
      <c r="AY5615">
        <v>51</v>
      </c>
      <c r="AZ5615">
        <v>0</v>
      </c>
      <c r="BA5615">
        <v>0</v>
      </c>
      <c r="BB5615" t="s">
        <v>6168</v>
      </c>
      <c r="BC5615">
        <v>1</v>
      </c>
      <c r="BD5615">
        <v>3</v>
      </c>
      <c r="BE5615" t="s">
        <v>6218</v>
      </c>
      <c r="BF5615" t="s">
        <v>6170</v>
      </c>
      <c r="BG5615">
        <v>0</v>
      </c>
      <c r="BH5615" t="s">
        <v>6171</v>
      </c>
      <c r="BI5615">
        <v>27</v>
      </c>
      <c r="BJ5615" t="s">
        <v>6172</v>
      </c>
      <c r="BK5615">
        <v>0</v>
      </c>
      <c r="BL5615">
        <v>63</v>
      </c>
      <c r="BM5615" s="3">
        <f t="shared" si="791"/>
        <v>0.73015873015873012</v>
      </c>
    </row>
    <row r="5616" spans="1:65">
      <c r="A5616" t="s">
        <v>5758</v>
      </c>
      <c r="B5616" s="2">
        <v>45998</v>
      </c>
      <c r="C5616" t="s">
        <v>4641</v>
      </c>
      <c r="D5616" t="s">
        <v>5644</v>
      </c>
      <c r="E5616">
        <v>12</v>
      </c>
      <c r="F5616" t="s">
        <v>61</v>
      </c>
      <c r="G5616" t="s">
        <v>50</v>
      </c>
      <c r="H5616" t="s">
        <v>183</v>
      </c>
      <c r="I5616" t="s">
        <v>74</v>
      </c>
      <c r="J5616" t="s">
        <v>65</v>
      </c>
      <c r="K5616" t="s">
        <v>66</v>
      </c>
      <c r="L5616" t="s">
        <v>92</v>
      </c>
      <c r="M5616" t="s">
        <v>56</v>
      </c>
      <c r="N5616" t="s">
        <v>94</v>
      </c>
      <c r="O5616" t="s">
        <v>58</v>
      </c>
      <c r="P5616">
        <v>44</v>
      </c>
      <c r="Q5616">
        <v>45</v>
      </c>
      <c r="R5616">
        <v>44</v>
      </c>
      <c r="S5616">
        <v>1</v>
      </c>
      <c r="T5616">
        <f t="shared" si="783"/>
        <v>43</v>
      </c>
      <c r="U5616">
        <v>43</v>
      </c>
      <c r="V5616">
        <f t="shared" si="784"/>
        <v>0</v>
      </c>
      <c r="W5616" s="3">
        <f t="shared" si="785"/>
        <v>2.2727272727272728E-2</v>
      </c>
      <c r="X5616">
        <v>26</v>
      </c>
      <c r="Y5616" s="4">
        <v>7</v>
      </c>
      <c r="Z5616" s="4">
        <v>1.7</v>
      </c>
      <c r="AA5616" s="5">
        <v>49227.34</v>
      </c>
      <c r="AB5616" s="5">
        <f t="shared" si="786"/>
        <v>2116775.62</v>
      </c>
      <c r="AC5616" s="5">
        <v>35177.129999999997</v>
      </c>
      <c r="AD5616" s="5">
        <f t="shared" si="787"/>
        <v>1547793.72</v>
      </c>
      <c r="AE5616" s="5">
        <v>97663</v>
      </c>
      <c r="AF5616" s="5">
        <v>26940.09</v>
      </c>
      <c r="AG5616" s="5">
        <v>9880.43</v>
      </c>
      <c r="AH5616" s="5">
        <v>2465</v>
      </c>
      <c r="AI5616" s="5">
        <v>4600</v>
      </c>
      <c r="AJ5616">
        <v>0</v>
      </c>
      <c r="AK5616" s="5">
        <v>0</v>
      </c>
      <c r="AL5616" s="5">
        <v>0</v>
      </c>
      <c r="AM5616" s="5">
        <v>29000.03</v>
      </c>
      <c r="AN5616">
        <v>4</v>
      </c>
      <c r="AO5616">
        <v>4</v>
      </c>
      <c r="AP5616" t="str">
        <f t="shared" si="788"/>
        <v>Yes</v>
      </c>
      <c r="AQ5616">
        <v>1</v>
      </c>
      <c r="AR5616" s="5">
        <f t="shared" si="789"/>
        <v>1718342.27</v>
      </c>
      <c r="AS5616" s="5">
        <f t="shared" si="790"/>
        <v>398433.35</v>
      </c>
      <c r="AT5616" t="s">
        <v>59</v>
      </c>
      <c r="AU5616" t="s">
        <v>6164</v>
      </c>
      <c r="AV5616" t="s">
        <v>6165</v>
      </c>
      <c r="AW5616" t="s">
        <v>6166</v>
      </c>
      <c r="AX5616" t="s">
        <v>6167</v>
      </c>
      <c r="AY5616">
        <v>45</v>
      </c>
      <c r="AZ5616">
        <v>1</v>
      </c>
      <c r="BA5616">
        <v>0</v>
      </c>
      <c r="BB5616" t="s">
        <v>6168</v>
      </c>
      <c r="BC5616">
        <v>0</v>
      </c>
      <c r="BD5616">
        <v>0</v>
      </c>
      <c r="BE5616" t="s">
        <v>6169</v>
      </c>
      <c r="BF5616" t="s">
        <v>6170</v>
      </c>
      <c r="BG5616">
        <v>1</v>
      </c>
      <c r="BH5616" t="s">
        <v>6186</v>
      </c>
      <c r="BI5616">
        <v>29</v>
      </c>
      <c r="BJ5616" t="s">
        <v>6172</v>
      </c>
      <c r="BK5616">
        <v>0</v>
      </c>
      <c r="BL5616">
        <v>59</v>
      </c>
      <c r="BM5616" s="3">
        <f t="shared" si="791"/>
        <v>0.74576271186440679</v>
      </c>
    </row>
    <row r="5617" spans="1:65">
      <c r="A5617" t="s">
        <v>5759</v>
      </c>
      <c r="B5617" s="2">
        <v>45998</v>
      </c>
      <c r="C5617" t="s">
        <v>4641</v>
      </c>
      <c r="D5617" t="s">
        <v>5644</v>
      </c>
      <c r="E5617">
        <v>12</v>
      </c>
      <c r="F5617" t="s">
        <v>61</v>
      </c>
      <c r="G5617" t="s">
        <v>79</v>
      </c>
      <c r="H5617" t="s">
        <v>84</v>
      </c>
      <c r="I5617" t="s">
        <v>74</v>
      </c>
      <c r="J5617" t="s">
        <v>53</v>
      </c>
      <c r="K5617" t="s">
        <v>75</v>
      </c>
      <c r="L5617" t="s">
        <v>67</v>
      </c>
      <c r="M5617" t="s">
        <v>56</v>
      </c>
      <c r="N5617" t="s">
        <v>69</v>
      </c>
      <c r="O5617" t="s">
        <v>70</v>
      </c>
      <c r="P5617">
        <v>60</v>
      </c>
      <c r="Q5617">
        <v>63</v>
      </c>
      <c r="R5617">
        <v>64</v>
      </c>
      <c r="S5617">
        <v>2</v>
      </c>
      <c r="T5617">
        <f t="shared" si="783"/>
        <v>62</v>
      </c>
      <c r="U5617">
        <v>58</v>
      </c>
      <c r="V5617">
        <f t="shared" si="784"/>
        <v>4</v>
      </c>
      <c r="W5617" s="3">
        <f t="shared" si="785"/>
        <v>3.125E-2</v>
      </c>
      <c r="X5617">
        <v>30</v>
      </c>
      <c r="Y5617" s="4">
        <v>4.5</v>
      </c>
      <c r="Z5617" s="4">
        <v>1.9</v>
      </c>
      <c r="AA5617" s="5">
        <v>36373.97</v>
      </c>
      <c r="AB5617" s="5">
        <f t="shared" si="786"/>
        <v>2109690.2599999998</v>
      </c>
      <c r="AC5617" s="5">
        <v>22859.86</v>
      </c>
      <c r="AD5617" s="5">
        <f t="shared" si="787"/>
        <v>1463031.04</v>
      </c>
      <c r="AE5617" s="5">
        <v>108691.44</v>
      </c>
      <c r="AF5617" s="5">
        <v>29069.46</v>
      </c>
      <c r="AG5617" s="5">
        <v>9945.7000000000007</v>
      </c>
      <c r="AH5617" s="5">
        <v>2755</v>
      </c>
      <c r="AI5617" s="5">
        <v>6400</v>
      </c>
      <c r="AJ5617">
        <v>0</v>
      </c>
      <c r="AK5617" s="5">
        <v>0</v>
      </c>
      <c r="AL5617" s="5">
        <v>2568.83</v>
      </c>
      <c r="AM5617" s="5">
        <v>43677.39</v>
      </c>
      <c r="AN5617">
        <v>4</v>
      </c>
      <c r="AO5617">
        <v>5</v>
      </c>
      <c r="AP5617" t="str">
        <f t="shared" si="788"/>
        <v>No</v>
      </c>
      <c r="AQ5617">
        <v>3</v>
      </c>
      <c r="AR5617" s="5">
        <f t="shared" si="789"/>
        <v>1666138.86</v>
      </c>
      <c r="AS5617" s="5">
        <f t="shared" si="790"/>
        <v>443551.4</v>
      </c>
      <c r="AT5617" t="s">
        <v>59</v>
      </c>
      <c r="AU5617" t="s">
        <v>6164</v>
      </c>
      <c r="AV5617" t="s">
        <v>6165</v>
      </c>
      <c r="AW5617" t="s">
        <v>6166</v>
      </c>
      <c r="AX5617" t="s">
        <v>6184</v>
      </c>
      <c r="AY5617">
        <v>65</v>
      </c>
      <c r="AZ5617">
        <v>4</v>
      </c>
      <c r="BA5617">
        <v>22</v>
      </c>
      <c r="BB5617" t="s">
        <v>6185</v>
      </c>
      <c r="BC5617">
        <v>0</v>
      </c>
      <c r="BD5617">
        <v>1</v>
      </c>
      <c r="BE5617" t="s">
        <v>6188</v>
      </c>
      <c r="BF5617" t="s">
        <v>6170</v>
      </c>
      <c r="BG5617">
        <v>0</v>
      </c>
      <c r="BH5617" t="s">
        <v>6171</v>
      </c>
      <c r="BI5617">
        <v>21</v>
      </c>
      <c r="BJ5617" t="s">
        <v>6172</v>
      </c>
      <c r="BK5617">
        <v>0</v>
      </c>
      <c r="BL5617">
        <v>75</v>
      </c>
      <c r="BM5617" s="3">
        <f t="shared" si="791"/>
        <v>0.85333333333333339</v>
      </c>
    </row>
    <row r="5618" spans="1:65">
      <c r="A5618" t="s">
        <v>5760</v>
      </c>
      <c r="B5618" s="2">
        <v>45998</v>
      </c>
      <c r="C5618" t="s">
        <v>4641</v>
      </c>
      <c r="D5618" t="s">
        <v>5644</v>
      </c>
      <c r="E5618">
        <v>12</v>
      </c>
      <c r="F5618" t="s">
        <v>49</v>
      </c>
      <c r="G5618" t="s">
        <v>79</v>
      </c>
      <c r="H5618" t="s">
        <v>262</v>
      </c>
      <c r="I5618" t="s">
        <v>64</v>
      </c>
      <c r="J5618" t="s">
        <v>65</v>
      </c>
      <c r="K5618" t="s">
        <v>75</v>
      </c>
      <c r="L5618" t="s">
        <v>55</v>
      </c>
      <c r="M5618" t="s">
        <v>56</v>
      </c>
      <c r="N5618" t="s">
        <v>94</v>
      </c>
      <c r="O5618" t="s">
        <v>82</v>
      </c>
      <c r="P5618">
        <v>57</v>
      </c>
      <c r="Q5618">
        <v>58</v>
      </c>
      <c r="R5618">
        <v>56</v>
      </c>
      <c r="S5618">
        <v>1</v>
      </c>
      <c r="T5618">
        <f t="shared" si="783"/>
        <v>55</v>
      </c>
      <c r="U5618">
        <v>54</v>
      </c>
      <c r="V5618">
        <f t="shared" si="784"/>
        <v>1</v>
      </c>
      <c r="W5618" s="3">
        <f t="shared" si="785"/>
        <v>1.7857142857142856E-2</v>
      </c>
      <c r="X5618">
        <v>35</v>
      </c>
      <c r="Y5618" s="4">
        <v>4.5</v>
      </c>
      <c r="Z5618" s="4">
        <v>1.2</v>
      </c>
      <c r="AA5618" s="5">
        <v>51530.91</v>
      </c>
      <c r="AB5618" s="5">
        <f t="shared" si="786"/>
        <v>2782669.14</v>
      </c>
      <c r="AC5618" s="5">
        <v>34680.76</v>
      </c>
      <c r="AD5618" s="5">
        <f t="shared" si="787"/>
        <v>1942122.56</v>
      </c>
      <c r="AE5618" s="5">
        <v>121267.13</v>
      </c>
      <c r="AF5618" s="5">
        <v>36494.1</v>
      </c>
      <c r="AG5618" s="5">
        <v>11132.17</v>
      </c>
      <c r="AH5618" s="5">
        <v>1740</v>
      </c>
      <c r="AI5618" s="5">
        <v>4600</v>
      </c>
      <c r="AJ5618">
        <v>0</v>
      </c>
      <c r="AK5618" s="5">
        <v>0</v>
      </c>
      <c r="AL5618" s="5">
        <v>969.74</v>
      </c>
      <c r="AM5618" s="5">
        <v>34027.230000000003</v>
      </c>
      <c r="AN5618">
        <v>4</v>
      </c>
      <c r="AO5618">
        <v>2</v>
      </c>
      <c r="AP5618" t="str">
        <f t="shared" si="788"/>
        <v>Yes</v>
      </c>
      <c r="AQ5618">
        <v>0</v>
      </c>
      <c r="AR5618" s="5">
        <f t="shared" si="789"/>
        <v>2152352.9300000002</v>
      </c>
      <c r="AS5618" s="5">
        <f t="shared" si="790"/>
        <v>630316.21</v>
      </c>
      <c r="AT5618" t="s">
        <v>59</v>
      </c>
      <c r="AU5618" t="s">
        <v>6164</v>
      </c>
      <c r="AV5618" t="s">
        <v>6165</v>
      </c>
      <c r="AW5618" t="s">
        <v>6166</v>
      </c>
      <c r="AX5618" t="s">
        <v>6167</v>
      </c>
      <c r="AY5618">
        <v>63</v>
      </c>
      <c r="AZ5618">
        <v>3</v>
      </c>
      <c r="BA5618">
        <v>14</v>
      </c>
      <c r="BB5618" t="s">
        <v>6185</v>
      </c>
      <c r="BC5618">
        <v>0</v>
      </c>
      <c r="BD5618">
        <v>0</v>
      </c>
      <c r="BE5618" t="s">
        <v>6169</v>
      </c>
      <c r="BF5618" t="s">
        <v>6170</v>
      </c>
      <c r="BG5618">
        <v>0</v>
      </c>
      <c r="BH5618" t="s">
        <v>6171</v>
      </c>
      <c r="BI5618">
        <v>53</v>
      </c>
      <c r="BJ5618" t="s">
        <v>6187</v>
      </c>
      <c r="BK5618">
        <v>0</v>
      </c>
      <c r="BL5618">
        <v>62</v>
      </c>
      <c r="BM5618" s="3">
        <f t="shared" si="791"/>
        <v>0.90322580645161288</v>
      </c>
    </row>
    <row r="5619" spans="1:65">
      <c r="A5619" t="s">
        <v>5761</v>
      </c>
      <c r="B5619" s="2">
        <v>45998</v>
      </c>
      <c r="C5619" t="s">
        <v>4641</v>
      </c>
      <c r="D5619" t="s">
        <v>5644</v>
      </c>
      <c r="E5619">
        <v>12</v>
      </c>
      <c r="F5619" t="s">
        <v>61</v>
      </c>
      <c r="G5619" t="s">
        <v>62</v>
      </c>
      <c r="H5619" t="s">
        <v>115</v>
      </c>
      <c r="I5619" t="s">
        <v>52</v>
      </c>
      <c r="J5619" t="s">
        <v>81</v>
      </c>
      <c r="K5619" t="s">
        <v>75</v>
      </c>
      <c r="L5619" t="s">
        <v>92</v>
      </c>
      <c r="M5619" t="s">
        <v>68</v>
      </c>
      <c r="N5619" t="s">
        <v>57</v>
      </c>
      <c r="O5619" t="s">
        <v>82</v>
      </c>
      <c r="P5619">
        <v>33</v>
      </c>
      <c r="Q5619">
        <v>35</v>
      </c>
      <c r="R5619">
        <v>35</v>
      </c>
      <c r="S5619">
        <v>2</v>
      </c>
      <c r="T5619">
        <f t="shared" si="783"/>
        <v>33</v>
      </c>
      <c r="U5619">
        <v>32</v>
      </c>
      <c r="V5619">
        <f t="shared" si="784"/>
        <v>1</v>
      </c>
      <c r="W5619" s="3">
        <f t="shared" si="785"/>
        <v>5.7142857142857141E-2</v>
      </c>
      <c r="X5619">
        <v>16</v>
      </c>
      <c r="Y5619" s="4">
        <v>4</v>
      </c>
      <c r="Z5619" s="4">
        <v>1.8</v>
      </c>
      <c r="AA5619" s="5">
        <v>77303.960000000006</v>
      </c>
      <c r="AB5619" s="5">
        <f t="shared" si="786"/>
        <v>2473726.7200000002</v>
      </c>
      <c r="AC5619" s="5">
        <v>51124.09</v>
      </c>
      <c r="AD5619" s="5">
        <f t="shared" si="787"/>
        <v>1789343.15</v>
      </c>
      <c r="AE5619" s="5">
        <v>113034.92</v>
      </c>
      <c r="AF5619" s="5">
        <v>28738.47</v>
      </c>
      <c r="AG5619" s="5">
        <v>8528.17</v>
      </c>
      <c r="AH5619" s="5">
        <v>2610</v>
      </c>
      <c r="AI5619" s="5">
        <v>13600</v>
      </c>
      <c r="AJ5619">
        <v>0</v>
      </c>
      <c r="AK5619" s="5">
        <v>0</v>
      </c>
      <c r="AL5619" s="5">
        <v>1470.41</v>
      </c>
      <c r="AM5619" s="5">
        <v>31757.51</v>
      </c>
      <c r="AN5619">
        <v>4</v>
      </c>
      <c r="AO5619">
        <v>10</v>
      </c>
      <c r="AP5619" t="str">
        <f t="shared" si="788"/>
        <v>No</v>
      </c>
      <c r="AQ5619">
        <v>2</v>
      </c>
      <c r="AR5619" s="5">
        <f t="shared" si="789"/>
        <v>1989082.63</v>
      </c>
      <c r="AS5619" s="5">
        <f t="shared" si="790"/>
        <v>484644.09</v>
      </c>
      <c r="AT5619" t="s">
        <v>116</v>
      </c>
      <c r="AU5619" t="s">
        <v>6164</v>
      </c>
      <c r="AV5619" t="s">
        <v>6165</v>
      </c>
      <c r="AW5619" t="s">
        <v>6166</v>
      </c>
      <c r="AX5619" t="s">
        <v>6184</v>
      </c>
      <c r="AY5619">
        <v>36</v>
      </c>
      <c r="AZ5619">
        <v>0</v>
      </c>
      <c r="BA5619">
        <v>11</v>
      </c>
      <c r="BB5619" t="s">
        <v>6191</v>
      </c>
      <c r="BC5619">
        <v>1</v>
      </c>
      <c r="BD5619">
        <v>5</v>
      </c>
      <c r="BE5619" t="s">
        <v>6219</v>
      </c>
      <c r="BF5619" t="s">
        <v>6176</v>
      </c>
      <c r="BG5619">
        <v>0</v>
      </c>
      <c r="BH5619" t="s">
        <v>6171</v>
      </c>
      <c r="BI5619">
        <v>24</v>
      </c>
      <c r="BJ5619" t="s">
        <v>6172</v>
      </c>
      <c r="BK5619">
        <v>0</v>
      </c>
      <c r="BL5619">
        <v>47</v>
      </c>
      <c r="BM5619" s="3">
        <f t="shared" si="791"/>
        <v>0.74468085106382975</v>
      </c>
    </row>
    <row r="5620" spans="1:65">
      <c r="A5620" t="s">
        <v>5762</v>
      </c>
      <c r="B5620" s="2">
        <v>45998</v>
      </c>
      <c r="C5620" t="s">
        <v>4641</v>
      </c>
      <c r="D5620" t="s">
        <v>5644</v>
      </c>
      <c r="E5620">
        <v>12</v>
      </c>
      <c r="F5620" t="s">
        <v>78</v>
      </c>
      <c r="G5620" t="s">
        <v>50</v>
      </c>
      <c r="H5620" t="s">
        <v>181</v>
      </c>
      <c r="I5620" t="s">
        <v>74</v>
      </c>
      <c r="J5620" t="s">
        <v>81</v>
      </c>
      <c r="K5620" t="s">
        <v>75</v>
      </c>
      <c r="L5620" t="s">
        <v>67</v>
      </c>
      <c r="M5620" t="s">
        <v>68</v>
      </c>
      <c r="N5620" t="s">
        <v>69</v>
      </c>
      <c r="O5620" t="s">
        <v>58</v>
      </c>
      <c r="P5620">
        <v>27</v>
      </c>
      <c r="Q5620">
        <v>40</v>
      </c>
      <c r="R5620">
        <v>38</v>
      </c>
      <c r="S5620">
        <v>3</v>
      </c>
      <c r="T5620">
        <f t="shared" si="783"/>
        <v>35</v>
      </c>
      <c r="U5620">
        <v>21</v>
      </c>
      <c r="V5620">
        <f t="shared" si="784"/>
        <v>14</v>
      </c>
      <c r="W5620" s="3">
        <f t="shared" si="785"/>
        <v>7.8947368421052627E-2</v>
      </c>
      <c r="X5620">
        <v>38</v>
      </c>
      <c r="Y5620" s="4">
        <v>5.8</v>
      </c>
      <c r="Z5620" s="4">
        <v>1.4</v>
      </c>
      <c r="AA5620" s="5">
        <v>77597</v>
      </c>
      <c r="AB5620" s="5">
        <f t="shared" si="786"/>
        <v>1629537</v>
      </c>
      <c r="AC5620" s="5">
        <v>49179.199999999997</v>
      </c>
      <c r="AD5620" s="5">
        <f t="shared" si="787"/>
        <v>1868809.6</v>
      </c>
      <c r="AE5620" s="5">
        <v>114474.78</v>
      </c>
      <c r="AF5620" s="5">
        <v>36916.69</v>
      </c>
      <c r="AG5620" s="5">
        <v>9805.06</v>
      </c>
      <c r="AH5620" s="5">
        <v>2030</v>
      </c>
      <c r="AI5620" s="5">
        <v>23194.57</v>
      </c>
      <c r="AJ5620">
        <v>1</v>
      </c>
      <c r="AK5620" s="5">
        <v>21631.72</v>
      </c>
      <c r="AL5620" s="5">
        <v>22014.67</v>
      </c>
      <c r="AM5620" s="5">
        <v>13350.29</v>
      </c>
      <c r="AN5620">
        <v>4</v>
      </c>
      <c r="AO5620">
        <v>4</v>
      </c>
      <c r="AP5620" t="str">
        <f t="shared" si="788"/>
        <v>Yes</v>
      </c>
      <c r="AQ5620">
        <v>1</v>
      </c>
      <c r="AR5620" s="5">
        <f t="shared" si="789"/>
        <v>2112227.38</v>
      </c>
      <c r="AS5620" s="5">
        <f t="shared" si="790"/>
        <v>-482690.38</v>
      </c>
      <c r="AT5620" t="s">
        <v>1641</v>
      </c>
      <c r="AU5620" t="s">
        <v>6189</v>
      </c>
      <c r="AV5620" t="s">
        <v>6201</v>
      </c>
      <c r="AW5620" t="s">
        <v>6175</v>
      </c>
      <c r="AX5620" t="s">
        <v>6167</v>
      </c>
      <c r="AY5620">
        <v>35</v>
      </c>
      <c r="AZ5620">
        <v>5</v>
      </c>
      <c r="BA5620">
        <v>92</v>
      </c>
      <c r="BB5620" t="s">
        <v>6220</v>
      </c>
      <c r="BC5620">
        <v>0</v>
      </c>
      <c r="BD5620">
        <v>0</v>
      </c>
      <c r="BE5620" t="s">
        <v>6169</v>
      </c>
      <c r="BF5620" t="s">
        <v>6210</v>
      </c>
      <c r="BG5620">
        <v>0</v>
      </c>
      <c r="BH5620" t="s">
        <v>6171</v>
      </c>
      <c r="BI5620">
        <v>43</v>
      </c>
      <c r="BJ5620" t="s">
        <v>6172</v>
      </c>
      <c r="BK5620">
        <v>0</v>
      </c>
      <c r="BL5620">
        <v>51</v>
      </c>
      <c r="BM5620" s="3">
        <f t="shared" si="791"/>
        <v>0.74509803921568629</v>
      </c>
    </row>
    <row r="5621" spans="1:65">
      <c r="A5621" t="s">
        <v>5763</v>
      </c>
      <c r="B5621" s="2">
        <v>45998</v>
      </c>
      <c r="C5621" t="s">
        <v>4641</v>
      </c>
      <c r="D5621" t="s">
        <v>5644</v>
      </c>
      <c r="E5621">
        <v>12</v>
      </c>
      <c r="F5621" t="s">
        <v>72</v>
      </c>
      <c r="G5621" t="s">
        <v>79</v>
      </c>
      <c r="H5621" t="s">
        <v>159</v>
      </c>
      <c r="I5621" t="s">
        <v>74</v>
      </c>
      <c r="J5621" t="s">
        <v>53</v>
      </c>
      <c r="K5621" t="s">
        <v>66</v>
      </c>
      <c r="L5621" t="s">
        <v>92</v>
      </c>
      <c r="M5621" t="s">
        <v>56</v>
      </c>
      <c r="N5621" t="s">
        <v>76</v>
      </c>
      <c r="O5621" t="s">
        <v>70</v>
      </c>
      <c r="P5621">
        <v>56</v>
      </c>
      <c r="Q5621">
        <v>56</v>
      </c>
      <c r="R5621">
        <v>58</v>
      </c>
      <c r="S5621">
        <v>1</v>
      </c>
      <c r="T5621">
        <f t="shared" si="783"/>
        <v>57</v>
      </c>
      <c r="U5621">
        <v>54</v>
      </c>
      <c r="V5621">
        <f t="shared" si="784"/>
        <v>3</v>
      </c>
      <c r="W5621" s="3">
        <f t="shared" si="785"/>
        <v>1.7241379310344827E-2</v>
      </c>
      <c r="X5621">
        <v>22</v>
      </c>
      <c r="Y5621" s="4">
        <v>4.8</v>
      </c>
      <c r="Z5621" s="4">
        <v>0.9</v>
      </c>
      <c r="AA5621" s="5">
        <v>33623.050000000003</v>
      </c>
      <c r="AB5621" s="5">
        <f t="shared" si="786"/>
        <v>1815644.7</v>
      </c>
      <c r="AC5621" s="5">
        <v>23680.47</v>
      </c>
      <c r="AD5621" s="5">
        <f t="shared" si="787"/>
        <v>1373467.26</v>
      </c>
      <c r="AE5621" s="5">
        <v>98438.73</v>
      </c>
      <c r="AF5621" s="5">
        <v>25914</v>
      </c>
      <c r="AG5621" s="5">
        <v>8854.66</v>
      </c>
      <c r="AH5621" s="5">
        <v>1305</v>
      </c>
      <c r="AI5621" s="5">
        <v>3200</v>
      </c>
      <c r="AJ5621">
        <v>0</v>
      </c>
      <c r="AK5621" s="5">
        <v>0</v>
      </c>
      <c r="AL5621" s="5">
        <v>1981.69</v>
      </c>
      <c r="AM5621" s="5">
        <v>39336.82</v>
      </c>
      <c r="AN5621">
        <v>4</v>
      </c>
      <c r="AO5621">
        <v>5</v>
      </c>
      <c r="AP5621" t="str">
        <f t="shared" si="788"/>
        <v>No</v>
      </c>
      <c r="AQ5621">
        <v>2</v>
      </c>
      <c r="AR5621" s="5">
        <f t="shared" si="789"/>
        <v>1552498.16</v>
      </c>
      <c r="AS5621" s="5">
        <f t="shared" si="790"/>
        <v>263146.53999999998</v>
      </c>
      <c r="AT5621" t="s">
        <v>59</v>
      </c>
      <c r="AU5621" t="s">
        <v>6164</v>
      </c>
      <c r="AV5621" t="s">
        <v>6165</v>
      </c>
      <c r="AW5621" t="s">
        <v>6166</v>
      </c>
      <c r="AX5621" t="s">
        <v>6184</v>
      </c>
      <c r="AY5621">
        <v>56</v>
      </c>
      <c r="AZ5621">
        <v>0</v>
      </c>
      <c r="BA5621">
        <v>18</v>
      </c>
      <c r="BB5621" t="s">
        <v>6180</v>
      </c>
      <c r="BC5621">
        <v>1</v>
      </c>
      <c r="BD5621">
        <v>0</v>
      </c>
      <c r="BE5621" t="s">
        <v>6178</v>
      </c>
      <c r="BF5621" t="s">
        <v>6170</v>
      </c>
      <c r="BG5621">
        <v>1</v>
      </c>
      <c r="BH5621" t="s">
        <v>6186</v>
      </c>
      <c r="BI5621">
        <v>34</v>
      </c>
      <c r="BJ5621" t="s">
        <v>6172</v>
      </c>
      <c r="BK5621">
        <v>0</v>
      </c>
      <c r="BL5621">
        <v>70</v>
      </c>
      <c r="BM5621" s="3">
        <f t="shared" si="791"/>
        <v>0.82857142857142863</v>
      </c>
    </row>
    <row r="5622" spans="1:65">
      <c r="A5622" t="s">
        <v>5764</v>
      </c>
      <c r="B5622" s="2">
        <v>45998</v>
      </c>
      <c r="C5622" t="s">
        <v>4641</v>
      </c>
      <c r="D5622" t="s">
        <v>5644</v>
      </c>
      <c r="E5622">
        <v>12</v>
      </c>
      <c r="F5622" t="s">
        <v>72</v>
      </c>
      <c r="G5622" t="s">
        <v>50</v>
      </c>
      <c r="H5622" t="s">
        <v>119</v>
      </c>
      <c r="I5622" t="s">
        <v>74</v>
      </c>
      <c r="J5622" t="s">
        <v>81</v>
      </c>
      <c r="K5622" t="s">
        <v>75</v>
      </c>
      <c r="L5622" t="s">
        <v>87</v>
      </c>
      <c r="M5622" t="s">
        <v>56</v>
      </c>
      <c r="N5622" t="s">
        <v>76</v>
      </c>
      <c r="O5622" t="s">
        <v>82</v>
      </c>
      <c r="P5622">
        <v>33</v>
      </c>
      <c r="Q5622">
        <v>34</v>
      </c>
      <c r="R5622">
        <v>34</v>
      </c>
      <c r="S5622">
        <v>1</v>
      </c>
      <c r="T5622">
        <f t="shared" si="783"/>
        <v>33</v>
      </c>
      <c r="U5622">
        <v>32</v>
      </c>
      <c r="V5622">
        <f t="shared" si="784"/>
        <v>1</v>
      </c>
      <c r="W5622" s="3">
        <f t="shared" si="785"/>
        <v>2.9411764705882353E-2</v>
      </c>
      <c r="X5622">
        <v>17</v>
      </c>
      <c r="Y5622" s="4">
        <v>7.2</v>
      </c>
      <c r="Z5622" s="4">
        <v>1.9</v>
      </c>
      <c r="AA5622" s="5">
        <v>78870.83</v>
      </c>
      <c r="AB5622" s="5">
        <f t="shared" si="786"/>
        <v>2523866.56</v>
      </c>
      <c r="AC5622" s="5">
        <v>54357.91</v>
      </c>
      <c r="AD5622" s="5">
        <f t="shared" si="787"/>
        <v>1848168.94</v>
      </c>
      <c r="AE5622" s="5">
        <v>104460.53</v>
      </c>
      <c r="AF5622" s="5">
        <v>29546.34</v>
      </c>
      <c r="AG5622" s="5">
        <v>8488.84</v>
      </c>
      <c r="AH5622" s="5">
        <v>2755</v>
      </c>
      <c r="AI5622" s="5">
        <v>6800</v>
      </c>
      <c r="AJ5622">
        <v>0</v>
      </c>
      <c r="AK5622" s="5">
        <v>0</v>
      </c>
      <c r="AL5622" s="5">
        <v>1571.17</v>
      </c>
      <c r="AM5622" s="5">
        <v>28803.91</v>
      </c>
      <c r="AN5622">
        <v>4</v>
      </c>
      <c r="AO5622">
        <v>8</v>
      </c>
      <c r="AP5622" t="str">
        <f t="shared" si="788"/>
        <v>No</v>
      </c>
      <c r="AQ5622">
        <v>1</v>
      </c>
      <c r="AR5622" s="5">
        <f t="shared" si="789"/>
        <v>2030594.73</v>
      </c>
      <c r="AS5622" s="5">
        <f t="shared" si="790"/>
        <v>493271.83</v>
      </c>
      <c r="AT5622" t="s">
        <v>59</v>
      </c>
      <c r="AU5622" t="s">
        <v>6164</v>
      </c>
      <c r="AV5622" t="s">
        <v>6165</v>
      </c>
      <c r="AW5622" t="s">
        <v>6166</v>
      </c>
      <c r="AX5622" t="s">
        <v>6184</v>
      </c>
      <c r="AY5622">
        <v>38</v>
      </c>
      <c r="AZ5622">
        <v>4</v>
      </c>
      <c r="BA5622">
        <v>16</v>
      </c>
      <c r="BB5622" t="s">
        <v>6185</v>
      </c>
      <c r="BC5622">
        <v>1</v>
      </c>
      <c r="BD5622">
        <v>3</v>
      </c>
      <c r="BE5622" t="s">
        <v>6218</v>
      </c>
      <c r="BF5622" t="s">
        <v>6170</v>
      </c>
      <c r="BG5622">
        <v>0</v>
      </c>
      <c r="BH5622" t="s">
        <v>6171</v>
      </c>
      <c r="BI5622">
        <v>5</v>
      </c>
      <c r="BJ5622" t="s">
        <v>6172</v>
      </c>
      <c r="BK5622">
        <v>0</v>
      </c>
      <c r="BL5622">
        <v>52</v>
      </c>
      <c r="BM5622" s="3">
        <f t="shared" si="791"/>
        <v>0.65384615384615385</v>
      </c>
    </row>
    <row r="5623" spans="1:65">
      <c r="A5623" t="s">
        <v>5765</v>
      </c>
      <c r="B5623" s="2">
        <v>45998</v>
      </c>
      <c r="C5623" t="s">
        <v>4641</v>
      </c>
      <c r="D5623" t="s">
        <v>5644</v>
      </c>
      <c r="E5623">
        <v>12</v>
      </c>
      <c r="F5623" t="s">
        <v>78</v>
      </c>
      <c r="G5623" t="s">
        <v>50</v>
      </c>
      <c r="H5623" t="s">
        <v>173</v>
      </c>
      <c r="I5623" t="s">
        <v>52</v>
      </c>
      <c r="J5623" t="s">
        <v>81</v>
      </c>
      <c r="K5623" t="s">
        <v>54</v>
      </c>
      <c r="L5623" t="s">
        <v>55</v>
      </c>
      <c r="M5623" t="s">
        <v>56</v>
      </c>
      <c r="N5623" t="s">
        <v>57</v>
      </c>
      <c r="O5623" t="s">
        <v>70</v>
      </c>
      <c r="P5623">
        <v>35</v>
      </c>
      <c r="Q5623">
        <v>37</v>
      </c>
      <c r="R5623">
        <v>37</v>
      </c>
      <c r="S5623">
        <v>2</v>
      </c>
      <c r="T5623">
        <f t="shared" si="783"/>
        <v>35</v>
      </c>
      <c r="U5623">
        <v>34</v>
      </c>
      <c r="V5623">
        <f t="shared" si="784"/>
        <v>1</v>
      </c>
      <c r="W5623" s="3">
        <f t="shared" si="785"/>
        <v>5.4054054054054057E-2</v>
      </c>
      <c r="X5623">
        <v>89</v>
      </c>
      <c r="Y5623" s="4">
        <v>0</v>
      </c>
      <c r="Z5623" s="4">
        <v>3.7</v>
      </c>
      <c r="AA5623" s="5">
        <v>84707.06</v>
      </c>
      <c r="AB5623" s="5">
        <f t="shared" si="786"/>
        <v>2880040.04</v>
      </c>
      <c r="AC5623" s="5">
        <v>53050.41</v>
      </c>
      <c r="AD5623" s="5">
        <f t="shared" si="787"/>
        <v>1962865.17</v>
      </c>
      <c r="AE5623" s="5">
        <v>118931.91</v>
      </c>
      <c r="AF5623" s="5">
        <v>37893.480000000003</v>
      </c>
      <c r="AG5623" s="5">
        <v>32838.53</v>
      </c>
      <c r="AH5623" s="5">
        <v>5365</v>
      </c>
      <c r="AI5623" s="5">
        <v>13600</v>
      </c>
      <c r="AJ5623">
        <v>0</v>
      </c>
      <c r="AK5623" s="5">
        <v>0</v>
      </c>
      <c r="AL5623" s="5">
        <v>1453.61</v>
      </c>
      <c r="AM5623" s="5">
        <v>24547.05</v>
      </c>
      <c r="AN5623">
        <v>4</v>
      </c>
      <c r="AO5623">
        <v>5</v>
      </c>
      <c r="AP5623" t="str">
        <f t="shared" si="788"/>
        <v>No</v>
      </c>
      <c r="AQ5623">
        <v>2</v>
      </c>
      <c r="AR5623" s="5">
        <f t="shared" si="789"/>
        <v>2197494.75</v>
      </c>
      <c r="AS5623" s="5">
        <f t="shared" si="790"/>
        <v>682545.29</v>
      </c>
      <c r="AT5623" t="s">
        <v>116</v>
      </c>
      <c r="AU5623" t="s">
        <v>6164</v>
      </c>
      <c r="AV5623" t="s">
        <v>6165</v>
      </c>
      <c r="AW5623" t="s">
        <v>6166</v>
      </c>
      <c r="AX5623" t="s">
        <v>6202</v>
      </c>
      <c r="AY5623">
        <v>35</v>
      </c>
      <c r="AZ5623">
        <v>0</v>
      </c>
      <c r="BA5623">
        <v>16</v>
      </c>
      <c r="BB5623" t="s">
        <v>6198</v>
      </c>
      <c r="BC5623">
        <v>1</v>
      </c>
      <c r="BD5623">
        <v>0</v>
      </c>
      <c r="BE5623" t="s">
        <v>6196</v>
      </c>
      <c r="BF5623" t="s">
        <v>6176</v>
      </c>
      <c r="BG5623">
        <v>4</v>
      </c>
      <c r="BH5623" t="s">
        <v>6209</v>
      </c>
      <c r="BI5623">
        <v>130</v>
      </c>
      <c r="BJ5623" t="s">
        <v>6193</v>
      </c>
      <c r="BK5623">
        <v>0</v>
      </c>
      <c r="BL5623">
        <v>47</v>
      </c>
      <c r="BM5623" s="3">
        <f t="shared" si="791"/>
        <v>0.78723404255319152</v>
      </c>
    </row>
    <row r="5624" spans="1:65">
      <c r="A5624" t="s">
        <v>5766</v>
      </c>
      <c r="B5624" s="2">
        <v>45998</v>
      </c>
      <c r="C5624" t="s">
        <v>4641</v>
      </c>
      <c r="D5624" t="s">
        <v>5644</v>
      </c>
      <c r="E5624">
        <v>12</v>
      </c>
      <c r="F5624" t="s">
        <v>72</v>
      </c>
      <c r="G5624" t="s">
        <v>62</v>
      </c>
      <c r="H5624" t="s">
        <v>150</v>
      </c>
      <c r="I5624" t="s">
        <v>52</v>
      </c>
      <c r="J5624" t="s">
        <v>65</v>
      </c>
      <c r="K5624" t="s">
        <v>75</v>
      </c>
      <c r="L5624" t="s">
        <v>55</v>
      </c>
      <c r="M5624" t="s">
        <v>56</v>
      </c>
      <c r="N5624" t="s">
        <v>69</v>
      </c>
      <c r="O5624" t="s">
        <v>70</v>
      </c>
      <c r="P5624">
        <v>47</v>
      </c>
      <c r="Q5624">
        <v>48</v>
      </c>
      <c r="R5624">
        <v>49</v>
      </c>
      <c r="S5624">
        <v>1</v>
      </c>
      <c r="T5624">
        <f t="shared" si="783"/>
        <v>48</v>
      </c>
      <c r="U5624">
        <v>45</v>
      </c>
      <c r="V5624">
        <f t="shared" si="784"/>
        <v>3</v>
      </c>
      <c r="W5624" s="3">
        <f t="shared" si="785"/>
        <v>2.0408163265306121E-2</v>
      </c>
      <c r="X5624">
        <v>41</v>
      </c>
      <c r="Y5624" s="4">
        <v>1.6</v>
      </c>
      <c r="Z5624" s="4">
        <v>1.3</v>
      </c>
      <c r="AA5624" s="5">
        <v>52149.5</v>
      </c>
      <c r="AB5624" s="5">
        <f t="shared" si="786"/>
        <v>2346727.5</v>
      </c>
      <c r="AC5624" s="5">
        <v>34901.01</v>
      </c>
      <c r="AD5624" s="5">
        <f t="shared" si="787"/>
        <v>1710149.49</v>
      </c>
      <c r="AE5624" s="5">
        <v>114861.53</v>
      </c>
      <c r="AF5624" s="5">
        <v>30748.36</v>
      </c>
      <c r="AG5624" s="5">
        <v>10366.459999999999</v>
      </c>
      <c r="AH5624" s="5">
        <v>1885</v>
      </c>
      <c r="AI5624" s="5">
        <v>4600</v>
      </c>
      <c r="AJ5624">
        <v>0</v>
      </c>
      <c r="AK5624" s="5">
        <v>0</v>
      </c>
      <c r="AL5624" s="5">
        <v>2840.59</v>
      </c>
      <c r="AM5624" s="5">
        <v>29347.360000000001</v>
      </c>
      <c r="AN5624">
        <v>4</v>
      </c>
      <c r="AO5624">
        <v>3</v>
      </c>
      <c r="AP5624" t="str">
        <f t="shared" si="788"/>
        <v>Yes</v>
      </c>
      <c r="AQ5624">
        <v>1</v>
      </c>
      <c r="AR5624" s="5">
        <f t="shared" si="789"/>
        <v>1904798.79</v>
      </c>
      <c r="AS5624" s="5">
        <f t="shared" si="790"/>
        <v>441928.71</v>
      </c>
      <c r="AT5624" t="s">
        <v>59</v>
      </c>
      <c r="AU5624" t="s">
        <v>6164</v>
      </c>
      <c r="AV5624" t="s">
        <v>6165</v>
      </c>
      <c r="AW5624" t="s">
        <v>6166</v>
      </c>
      <c r="AX5624" t="s">
        <v>6184</v>
      </c>
      <c r="AY5624">
        <v>47</v>
      </c>
      <c r="AZ5624">
        <v>0</v>
      </c>
      <c r="BA5624">
        <v>22</v>
      </c>
      <c r="BB5624" t="s">
        <v>6180</v>
      </c>
      <c r="BC5624">
        <v>0</v>
      </c>
      <c r="BD5624">
        <v>0</v>
      </c>
      <c r="BE5624" t="s">
        <v>6169</v>
      </c>
      <c r="BF5624" t="s">
        <v>6170</v>
      </c>
      <c r="BG5624">
        <v>1</v>
      </c>
      <c r="BH5624" t="s">
        <v>6186</v>
      </c>
      <c r="BI5624">
        <v>35</v>
      </c>
      <c r="BJ5624" t="s">
        <v>6172</v>
      </c>
      <c r="BK5624">
        <v>0</v>
      </c>
      <c r="BL5624">
        <v>65</v>
      </c>
      <c r="BM5624" s="3">
        <f t="shared" si="791"/>
        <v>0.75384615384615383</v>
      </c>
    </row>
    <row r="5625" spans="1:65">
      <c r="A5625" t="s">
        <v>5767</v>
      </c>
      <c r="B5625" s="2">
        <v>45998</v>
      </c>
      <c r="C5625" t="s">
        <v>4641</v>
      </c>
      <c r="D5625" t="s">
        <v>5644</v>
      </c>
      <c r="E5625">
        <v>12</v>
      </c>
      <c r="F5625" t="s">
        <v>78</v>
      </c>
      <c r="G5625" t="s">
        <v>62</v>
      </c>
      <c r="H5625" t="s">
        <v>91</v>
      </c>
      <c r="I5625" t="s">
        <v>64</v>
      </c>
      <c r="J5625" t="s">
        <v>53</v>
      </c>
      <c r="K5625" t="s">
        <v>66</v>
      </c>
      <c r="L5625" t="s">
        <v>67</v>
      </c>
      <c r="M5625" t="s">
        <v>68</v>
      </c>
      <c r="N5625" t="s">
        <v>76</v>
      </c>
      <c r="O5625" t="s">
        <v>58</v>
      </c>
      <c r="P5625">
        <v>54</v>
      </c>
      <c r="Q5625">
        <v>58</v>
      </c>
      <c r="R5625">
        <v>55</v>
      </c>
      <c r="S5625">
        <v>5</v>
      </c>
      <c r="T5625">
        <f t="shared" si="783"/>
        <v>50</v>
      </c>
      <c r="U5625">
        <v>50</v>
      </c>
      <c r="V5625">
        <f t="shared" si="784"/>
        <v>0</v>
      </c>
      <c r="W5625" s="3">
        <f t="shared" si="785"/>
        <v>9.0909090909090912E-2</v>
      </c>
      <c r="X5625">
        <v>39</v>
      </c>
      <c r="Y5625" s="4">
        <v>4.5999999999999996</v>
      </c>
      <c r="Z5625" s="4">
        <v>2.1</v>
      </c>
      <c r="AA5625" s="5">
        <v>34209.54</v>
      </c>
      <c r="AB5625" s="5">
        <f t="shared" si="786"/>
        <v>1710477</v>
      </c>
      <c r="AC5625" s="5">
        <v>21840.26</v>
      </c>
      <c r="AD5625" s="5">
        <f t="shared" si="787"/>
        <v>1201214.3</v>
      </c>
      <c r="AE5625" s="5">
        <v>89890.29</v>
      </c>
      <c r="AF5625" s="5">
        <v>27707.77</v>
      </c>
      <c r="AG5625" s="5">
        <v>10074.16</v>
      </c>
      <c r="AH5625" s="5">
        <v>3045</v>
      </c>
      <c r="AI5625" s="5">
        <v>19977.46</v>
      </c>
      <c r="AJ5625">
        <v>2</v>
      </c>
      <c r="AK5625" s="5">
        <v>17544.3</v>
      </c>
      <c r="AL5625" s="5">
        <v>0</v>
      </c>
      <c r="AM5625" s="5">
        <v>31598.32</v>
      </c>
      <c r="AN5625">
        <v>4</v>
      </c>
      <c r="AO5625">
        <v>4</v>
      </c>
      <c r="AP5625" t="str">
        <f t="shared" si="788"/>
        <v>Yes</v>
      </c>
      <c r="AQ5625">
        <v>3</v>
      </c>
      <c r="AR5625" s="5">
        <f t="shared" si="789"/>
        <v>1401051.6</v>
      </c>
      <c r="AS5625" s="5">
        <f t="shared" si="790"/>
        <v>309425.40000000002</v>
      </c>
      <c r="AT5625" t="s">
        <v>1641</v>
      </c>
      <c r="AU5625" t="s">
        <v>6189</v>
      </c>
      <c r="AV5625" t="s">
        <v>6201</v>
      </c>
      <c r="AW5625" t="s">
        <v>6175</v>
      </c>
      <c r="AX5625" t="s">
        <v>6167</v>
      </c>
      <c r="AY5625">
        <v>57</v>
      </c>
      <c r="AZ5625">
        <v>3</v>
      </c>
      <c r="BA5625">
        <v>0</v>
      </c>
      <c r="BB5625" t="s">
        <v>6168</v>
      </c>
      <c r="BC5625">
        <v>0</v>
      </c>
      <c r="BD5625">
        <v>0</v>
      </c>
      <c r="BE5625" t="s">
        <v>6169</v>
      </c>
      <c r="BF5625" t="s">
        <v>6210</v>
      </c>
      <c r="BG5625">
        <v>0</v>
      </c>
      <c r="BH5625" t="s">
        <v>6171</v>
      </c>
      <c r="BI5625">
        <v>56</v>
      </c>
      <c r="BJ5625" t="s">
        <v>6187</v>
      </c>
      <c r="BK5625">
        <v>0</v>
      </c>
      <c r="BL5625">
        <v>74</v>
      </c>
      <c r="BM5625" s="3">
        <f t="shared" si="791"/>
        <v>0.7432432432432432</v>
      </c>
    </row>
    <row r="5626" spans="1:65">
      <c r="A5626" t="s">
        <v>5768</v>
      </c>
      <c r="B5626" s="2">
        <v>45999</v>
      </c>
      <c r="C5626" t="s">
        <v>4641</v>
      </c>
      <c r="D5626" t="s">
        <v>5644</v>
      </c>
      <c r="E5626">
        <v>12</v>
      </c>
      <c r="F5626" t="s">
        <v>61</v>
      </c>
      <c r="G5626" t="s">
        <v>62</v>
      </c>
      <c r="H5626" t="s">
        <v>63</v>
      </c>
      <c r="I5626" t="s">
        <v>64</v>
      </c>
      <c r="J5626" t="s">
        <v>81</v>
      </c>
      <c r="K5626" t="s">
        <v>54</v>
      </c>
      <c r="L5626" t="s">
        <v>92</v>
      </c>
      <c r="M5626" t="s">
        <v>68</v>
      </c>
      <c r="N5626" t="s">
        <v>69</v>
      </c>
      <c r="O5626" t="s">
        <v>82</v>
      </c>
      <c r="P5626">
        <v>39</v>
      </c>
      <c r="Q5626">
        <v>40</v>
      </c>
      <c r="R5626">
        <v>40</v>
      </c>
      <c r="S5626">
        <v>1</v>
      </c>
      <c r="T5626">
        <f t="shared" si="783"/>
        <v>39</v>
      </c>
      <c r="U5626">
        <v>39</v>
      </c>
      <c r="V5626">
        <f t="shared" si="784"/>
        <v>0</v>
      </c>
      <c r="W5626" s="3">
        <f t="shared" si="785"/>
        <v>2.5000000000000001E-2</v>
      </c>
      <c r="X5626">
        <v>21</v>
      </c>
      <c r="Y5626" s="4">
        <v>3.4</v>
      </c>
      <c r="Z5626" s="4">
        <v>1.2</v>
      </c>
      <c r="AA5626" s="5">
        <v>85297.49</v>
      </c>
      <c r="AB5626" s="5">
        <f t="shared" si="786"/>
        <v>3326602.11</v>
      </c>
      <c r="AC5626" s="5">
        <v>51066.6</v>
      </c>
      <c r="AD5626" s="5">
        <f t="shared" si="787"/>
        <v>2042664</v>
      </c>
      <c r="AE5626" s="5">
        <v>117549.02</v>
      </c>
      <c r="AF5626" s="5">
        <v>32229.72</v>
      </c>
      <c r="AG5626" s="5">
        <v>8603.7099999999991</v>
      </c>
      <c r="AH5626" s="5">
        <v>1740</v>
      </c>
      <c r="AI5626" s="5">
        <v>6800</v>
      </c>
      <c r="AJ5626">
        <v>0</v>
      </c>
      <c r="AK5626" s="5">
        <v>0</v>
      </c>
      <c r="AL5626" s="5">
        <v>0</v>
      </c>
      <c r="AM5626" s="5">
        <v>26367.75</v>
      </c>
      <c r="AN5626">
        <v>4</v>
      </c>
      <c r="AO5626">
        <v>4</v>
      </c>
      <c r="AP5626" t="str">
        <f t="shared" si="788"/>
        <v>Yes</v>
      </c>
      <c r="AQ5626">
        <v>1</v>
      </c>
      <c r="AR5626" s="5">
        <f t="shared" si="789"/>
        <v>2235954.2000000002</v>
      </c>
      <c r="AS5626" s="5">
        <f t="shared" si="790"/>
        <v>1090647.9099999999</v>
      </c>
      <c r="AT5626" t="s">
        <v>59</v>
      </c>
      <c r="AU5626" t="s">
        <v>6164</v>
      </c>
      <c r="AV5626" t="s">
        <v>6165</v>
      </c>
      <c r="AW5626" t="s">
        <v>6166</v>
      </c>
      <c r="AX5626" t="s">
        <v>6184</v>
      </c>
      <c r="AY5626">
        <v>41</v>
      </c>
      <c r="AZ5626">
        <v>0</v>
      </c>
      <c r="BA5626">
        <v>0</v>
      </c>
      <c r="BB5626" t="s">
        <v>6168</v>
      </c>
      <c r="BC5626">
        <v>0</v>
      </c>
      <c r="BD5626">
        <v>0</v>
      </c>
      <c r="BE5626" t="s">
        <v>6169</v>
      </c>
      <c r="BF5626" t="s">
        <v>6170</v>
      </c>
      <c r="BG5626">
        <v>1</v>
      </c>
      <c r="BH5626" t="s">
        <v>6179</v>
      </c>
      <c r="BI5626">
        <v>56</v>
      </c>
      <c r="BJ5626" t="s">
        <v>6187</v>
      </c>
      <c r="BK5626">
        <v>0</v>
      </c>
      <c r="BL5626">
        <v>48</v>
      </c>
      <c r="BM5626" s="3">
        <f t="shared" si="791"/>
        <v>0.83333333333333337</v>
      </c>
    </row>
    <row r="5627" spans="1:65">
      <c r="A5627" t="s">
        <v>5769</v>
      </c>
      <c r="B5627" s="2">
        <v>45999</v>
      </c>
      <c r="C5627" t="s">
        <v>4641</v>
      </c>
      <c r="D5627" t="s">
        <v>5644</v>
      </c>
      <c r="E5627">
        <v>12</v>
      </c>
      <c r="F5627" t="s">
        <v>78</v>
      </c>
      <c r="G5627" t="s">
        <v>50</v>
      </c>
      <c r="H5627" t="s">
        <v>185</v>
      </c>
      <c r="I5627" t="s">
        <v>52</v>
      </c>
      <c r="J5627" t="s">
        <v>81</v>
      </c>
      <c r="K5627" t="s">
        <v>54</v>
      </c>
      <c r="L5627" t="s">
        <v>55</v>
      </c>
      <c r="M5627" t="s">
        <v>68</v>
      </c>
      <c r="N5627" t="s">
        <v>94</v>
      </c>
      <c r="O5627" t="s">
        <v>82</v>
      </c>
      <c r="P5627">
        <v>40</v>
      </c>
      <c r="Q5627">
        <v>41</v>
      </c>
      <c r="R5627">
        <v>38</v>
      </c>
      <c r="S5627">
        <v>2</v>
      </c>
      <c r="T5627">
        <f t="shared" si="783"/>
        <v>36</v>
      </c>
      <c r="U5627">
        <v>36</v>
      </c>
      <c r="V5627">
        <f t="shared" si="784"/>
        <v>0</v>
      </c>
      <c r="W5627" s="3">
        <f t="shared" si="785"/>
        <v>5.2631578947368418E-2</v>
      </c>
      <c r="X5627">
        <v>34</v>
      </c>
      <c r="Y5627" s="4">
        <v>5.3</v>
      </c>
      <c r="Z5627" s="4">
        <v>1.5</v>
      </c>
      <c r="AA5627" s="5">
        <v>84163.7</v>
      </c>
      <c r="AB5627" s="5">
        <f t="shared" si="786"/>
        <v>3029893.2</v>
      </c>
      <c r="AC5627" s="5">
        <v>50550.53</v>
      </c>
      <c r="AD5627" s="5">
        <f t="shared" si="787"/>
        <v>1920920.14</v>
      </c>
      <c r="AE5627" s="5">
        <v>119921.67</v>
      </c>
      <c r="AF5627" s="5">
        <v>35585.46</v>
      </c>
      <c r="AG5627" s="5">
        <v>9579.4699999999993</v>
      </c>
      <c r="AH5627" s="5">
        <v>2175</v>
      </c>
      <c r="AI5627" s="5">
        <v>13600</v>
      </c>
      <c r="AJ5627">
        <v>0</v>
      </c>
      <c r="AK5627" s="5">
        <v>0</v>
      </c>
      <c r="AL5627" s="5">
        <v>0</v>
      </c>
      <c r="AM5627" s="5">
        <v>26309.279999999999</v>
      </c>
      <c r="AN5627">
        <v>4</v>
      </c>
      <c r="AO5627">
        <v>5</v>
      </c>
      <c r="AP5627" t="str">
        <f t="shared" si="788"/>
        <v>No</v>
      </c>
      <c r="AQ5627">
        <v>2</v>
      </c>
      <c r="AR5627" s="5">
        <f t="shared" si="789"/>
        <v>2128091.02</v>
      </c>
      <c r="AS5627" s="5">
        <f t="shared" si="790"/>
        <v>901802.18</v>
      </c>
      <c r="AT5627" t="s">
        <v>116</v>
      </c>
      <c r="AU5627" t="s">
        <v>6164</v>
      </c>
      <c r="AV5627" t="s">
        <v>6165</v>
      </c>
      <c r="AW5627" t="s">
        <v>6166</v>
      </c>
      <c r="AX5627" t="s">
        <v>6167</v>
      </c>
      <c r="AY5627">
        <v>44</v>
      </c>
      <c r="AZ5627">
        <v>3</v>
      </c>
      <c r="BA5627">
        <v>0</v>
      </c>
      <c r="BB5627" t="s">
        <v>6168</v>
      </c>
      <c r="BC5627">
        <v>1</v>
      </c>
      <c r="BD5627">
        <v>0</v>
      </c>
      <c r="BE5627" t="s">
        <v>6196</v>
      </c>
      <c r="BF5627" t="s">
        <v>6176</v>
      </c>
      <c r="BG5627">
        <v>1</v>
      </c>
      <c r="BH5627" t="s">
        <v>6186</v>
      </c>
      <c r="BI5627">
        <v>32</v>
      </c>
      <c r="BJ5627" t="s">
        <v>6172</v>
      </c>
      <c r="BK5627">
        <v>0</v>
      </c>
      <c r="BL5627">
        <v>50</v>
      </c>
      <c r="BM5627" s="3">
        <f t="shared" si="791"/>
        <v>0.76</v>
      </c>
    </row>
    <row r="5628" spans="1:65">
      <c r="A5628" t="s">
        <v>5770</v>
      </c>
      <c r="B5628" s="2">
        <v>45999</v>
      </c>
      <c r="C5628" t="s">
        <v>4641</v>
      </c>
      <c r="D5628" t="s">
        <v>5644</v>
      </c>
      <c r="E5628">
        <v>12</v>
      </c>
      <c r="F5628" t="s">
        <v>78</v>
      </c>
      <c r="G5628" t="s">
        <v>62</v>
      </c>
      <c r="H5628" t="s">
        <v>168</v>
      </c>
      <c r="I5628" t="s">
        <v>52</v>
      </c>
      <c r="J5628" t="s">
        <v>53</v>
      </c>
      <c r="K5628" t="s">
        <v>75</v>
      </c>
      <c r="L5628" t="s">
        <v>87</v>
      </c>
      <c r="M5628" t="s">
        <v>56</v>
      </c>
      <c r="N5628" t="s">
        <v>76</v>
      </c>
      <c r="O5628" t="s">
        <v>82</v>
      </c>
      <c r="P5628">
        <v>54</v>
      </c>
      <c r="Q5628">
        <v>55</v>
      </c>
      <c r="R5628">
        <v>55</v>
      </c>
      <c r="S5628">
        <v>1</v>
      </c>
      <c r="T5628">
        <f t="shared" si="783"/>
        <v>54</v>
      </c>
      <c r="U5628">
        <v>52</v>
      </c>
      <c r="V5628">
        <f t="shared" si="784"/>
        <v>2</v>
      </c>
      <c r="W5628" s="3">
        <f t="shared" si="785"/>
        <v>1.8181818181818181E-2</v>
      </c>
      <c r="X5628">
        <v>35</v>
      </c>
      <c r="Y5628" s="4">
        <v>4.3</v>
      </c>
      <c r="Z5628" s="4">
        <v>1.7</v>
      </c>
      <c r="AA5628" s="5">
        <v>35864.699999999997</v>
      </c>
      <c r="AB5628" s="5">
        <f t="shared" si="786"/>
        <v>1864964.4</v>
      </c>
      <c r="AC5628" s="5">
        <v>24018.35</v>
      </c>
      <c r="AD5628" s="5">
        <f t="shared" si="787"/>
        <v>1321009.25</v>
      </c>
      <c r="AE5628" s="5">
        <v>99255.86</v>
      </c>
      <c r="AF5628" s="5">
        <v>27091.42</v>
      </c>
      <c r="AG5628" s="5">
        <v>10440.41</v>
      </c>
      <c r="AH5628" s="5">
        <v>2465</v>
      </c>
      <c r="AI5628" s="5">
        <v>3200</v>
      </c>
      <c r="AJ5628">
        <v>0</v>
      </c>
      <c r="AK5628" s="5">
        <v>0</v>
      </c>
      <c r="AL5628" s="5">
        <v>1384.34</v>
      </c>
      <c r="AM5628" s="5">
        <v>42057.08</v>
      </c>
      <c r="AN5628">
        <v>4</v>
      </c>
      <c r="AO5628">
        <v>6</v>
      </c>
      <c r="AP5628" t="str">
        <f t="shared" si="788"/>
        <v>No</v>
      </c>
      <c r="AQ5628">
        <v>1</v>
      </c>
      <c r="AR5628" s="5">
        <f t="shared" si="789"/>
        <v>1506903.36</v>
      </c>
      <c r="AS5628" s="5">
        <f t="shared" si="790"/>
        <v>358061.04</v>
      </c>
      <c r="AT5628" t="s">
        <v>59</v>
      </c>
      <c r="AU5628" t="s">
        <v>6164</v>
      </c>
      <c r="AV5628" t="s">
        <v>6165</v>
      </c>
      <c r="AW5628" t="s">
        <v>6166</v>
      </c>
      <c r="AX5628" t="s">
        <v>6184</v>
      </c>
      <c r="AY5628">
        <v>54</v>
      </c>
      <c r="AZ5628">
        <v>0</v>
      </c>
      <c r="BA5628">
        <v>17</v>
      </c>
      <c r="BB5628" t="s">
        <v>6191</v>
      </c>
      <c r="BC5628">
        <v>0</v>
      </c>
      <c r="BD5628">
        <v>2</v>
      </c>
      <c r="BE5628" t="s">
        <v>6218</v>
      </c>
      <c r="BF5628" t="s">
        <v>6170</v>
      </c>
      <c r="BG5628">
        <v>0</v>
      </c>
      <c r="BH5628" t="s">
        <v>6171</v>
      </c>
      <c r="BI5628">
        <v>53</v>
      </c>
      <c r="BJ5628" t="s">
        <v>6187</v>
      </c>
      <c r="BK5628">
        <v>0</v>
      </c>
      <c r="BL5628">
        <v>74</v>
      </c>
      <c r="BM5628" s="3">
        <f t="shared" si="791"/>
        <v>0.7432432432432432</v>
      </c>
    </row>
    <row r="5629" spans="1:65">
      <c r="A5629" t="s">
        <v>5771</v>
      </c>
      <c r="B5629" s="2">
        <v>45999</v>
      </c>
      <c r="C5629" t="s">
        <v>4641</v>
      </c>
      <c r="D5629" t="s">
        <v>5644</v>
      </c>
      <c r="E5629">
        <v>12</v>
      </c>
      <c r="F5629" t="s">
        <v>72</v>
      </c>
      <c r="G5629" t="s">
        <v>62</v>
      </c>
      <c r="H5629" t="s">
        <v>220</v>
      </c>
      <c r="I5629" t="s">
        <v>52</v>
      </c>
      <c r="J5629" t="s">
        <v>65</v>
      </c>
      <c r="K5629" t="s">
        <v>75</v>
      </c>
      <c r="L5629" t="s">
        <v>87</v>
      </c>
      <c r="M5629" t="s">
        <v>56</v>
      </c>
      <c r="N5629" t="s">
        <v>76</v>
      </c>
      <c r="O5629" t="s">
        <v>120</v>
      </c>
      <c r="P5629">
        <v>44</v>
      </c>
      <c r="Q5629">
        <v>46</v>
      </c>
      <c r="R5629">
        <v>46</v>
      </c>
      <c r="S5629">
        <v>1</v>
      </c>
      <c r="T5629">
        <f t="shared" si="783"/>
        <v>45</v>
      </c>
      <c r="U5629">
        <v>44</v>
      </c>
      <c r="V5629">
        <f t="shared" si="784"/>
        <v>1</v>
      </c>
      <c r="W5629" s="3">
        <f t="shared" si="785"/>
        <v>2.1739130434782608E-2</v>
      </c>
      <c r="X5629">
        <v>25</v>
      </c>
      <c r="Y5629" s="4">
        <v>2.1</v>
      </c>
      <c r="Z5629" s="4">
        <v>1.3</v>
      </c>
      <c r="AA5629" s="5">
        <v>52429.95</v>
      </c>
      <c r="AB5629" s="5">
        <f t="shared" si="786"/>
        <v>2306917.7999999998</v>
      </c>
      <c r="AC5629" s="5">
        <v>35606.74</v>
      </c>
      <c r="AD5629" s="5">
        <f t="shared" si="787"/>
        <v>1637910.04</v>
      </c>
      <c r="AE5629" s="5">
        <v>108867.91</v>
      </c>
      <c r="AF5629" s="5">
        <v>29031.91</v>
      </c>
      <c r="AG5629" s="5">
        <v>9038.27</v>
      </c>
      <c r="AH5629" s="5">
        <v>1885</v>
      </c>
      <c r="AI5629" s="5">
        <v>4600</v>
      </c>
      <c r="AJ5629">
        <v>0</v>
      </c>
      <c r="AK5629" s="5">
        <v>0</v>
      </c>
      <c r="AL5629" s="5">
        <v>962.7</v>
      </c>
      <c r="AM5629" s="5">
        <v>33197.14</v>
      </c>
      <c r="AN5629">
        <v>4</v>
      </c>
      <c r="AO5629">
        <v>5</v>
      </c>
      <c r="AP5629" t="str">
        <f t="shared" si="788"/>
        <v>No</v>
      </c>
      <c r="AQ5629">
        <v>2</v>
      </c>
      <c r="AR5629" s="5">
        <f t="shared" si="789"/>
        <v>1825492.97</v>
      </c>
      <c r="AS5629" s="5">
        <f t="shared" si="790"/>
        <v>481424.83</v>
      </c>
      <c r="AT5629" t="s">
        <v>59</v>
      </c>
      <c r="AU5629" t="s">
        <v>6164</v>
      </c>
      <c r="AV5629" t="s">
        <v>6165</v>
      </c>
      <c r="AW5629" t="s">
        <v>6166</v>
      </c>
      <c r="AX5629" t="s">
        <v>6184</v>
      </c>
      <c r="AY5629">
        <v>46</v>
      </c>
      <c r="AZ5629">
        <v>0</v>
      </c>
      <c r="BA5629">
        <v>17</v>
      </c>
      <c r="BB5629" t="s">
        <v>6180</v>
      </c>
      <c r="BC5629">
        <v>0</v>
      </c>
      <c r="BD5629">
        <v>1</v>
      </c>
      <c r="BE5629" t="s">
        <v>6188</v>
      </c>
      <c r="BF5629" t="s">
        <v>6170</v>
      </c>
      <c r="BG5629">
        <v>1</v>
      </c>
      <c r="BH5629" t="s">
        <v>6186</v>
      </c>
      <c r="BI5629">
        <v>23</v>
      </c>
      <c r="BJ5629" t="s">
        <v>6172</v>
      </c>
      <c r="BK5629">
        <v>0</v>
      </c>
      <c r="BL5629">
        <v>65</v>
      </c>
      <c r="BM5629" s="3">
        <f t="shared" si="791"/>
        <v>0.70769230769230773</v>
      </c>
    </row>
    <row r="5630" spans="1:65">
      <c r="A5630" t="s">
        <v>5772</v>
      </c>
      <c r="B5630" s="2">
        <v>45999</v>
      </c>
      <c r="C5630" t="s">
        <v>4641</v>
      </c>
      <c r="D5630" t="s">
        <v>5644</v>
      </c>
      <c r="E5630">
        <v>12</v>
      </c>
      <c r="F5630" t="s">
        <v>61</v>
      </c>
      <c r="G5630" t="s">
        <v>62</v>
      </c>
      <c r="H5630" t="s">
        <v>115</v>
      </c>
      <c r="I5630" t="s">
        <v>64</v>
      </c>
      <c r="J5630" t="s">
        <v>81</v>
      </c>
      <c r="K5630" t="s">
        <v>66</v>
      </c>
      <c r="L5630" t="s">
        <v>55</v>
      </c>
      <c r="M5630" t="s">
        <v>56</v>
      </c>
      <c r="N5630" t="s">
        <v>76</v>
      </c>
      <c r="O5630" t="s">
        <v>58</v>
      </c>
      <c r="P5630">
        <v>38</v>
      </c>
      <c r="Q5630">
        <v>40</v>
      </c>
      <c r="R5630">
        <v>39</v>
      </c>
      <c r="S5630">
        <v>1</v>
      </c>
      <c r="T5630">
        <f t="shared" si="783"/>
        <v>38</v>
      </c>
      <c r="U5630">
        <v>37</v>
      </c>
      <c r="V5630">
        <f t="shared" si="784"/>
        <v>1</v>
      </c>
      <c r="W5630" s="3">
        <f t="shared" si="785"/>
        <v>2.564102564102564E-2</v>
      </c>
      <c r="X5630">
        <v>28</v>
      </c>
      <c r="Y5630" s="4">
        <v>4.3</v>
      </c>
      <c r="Z5630" s="4">
        <v>1.8</v>
      </c>
      <c r="AA5630" s="5">
        <v>74248.570000000007</v>
      </c>
      <c r="AB5630" s="5">
        <f t="shared" si="786"/>
        <v>2747197.09</v>
      </c>
      <c r="AC5630" s="5">
        <v>53163.65</v>
      </c>
      <c r="AD5630" s="5">
        <f t="shared" si="787"/>
        <v>2073382.35</v>
      </c>
      <c r="AE5630" s="5">
        <v>113602.57</v>
      </c>
      <c r="AF5630" s="5">
        <v>33470.080000000002</v>
      </c>
      <c r="AG5630" s="5">
        <v>9116.61</v>
      </c>
      <c r="AH5630" s="5">
        <v>2610</v>
      </c>
      <c r="AI5630" s="5">
        <v>6800</v>
      </c>
      <c r="AJ5630">
        <v>0</v>
      </c>
      <c r="AK5630" s="5">
        <v>0</v>
      </c>
      <c r="AL5630" s="5">
        <v>1499.59</v>
      </c>
      <c r="AM5630" s="5">
        <v>24618.79</v>
      </c>
      <c r="AN5630">
        <v>4</v>
      </c>
      <c r="AO5630">
        <v>3</v>
      </c>
      <c r="AP5630" t="str">
        <f t="shared" si="788"/>
        <v>Yes</v>
      </c>
      <c r="AQ5630">
        <v>1</v>
      </c>
      <c r="AR5630" s="5">
        <f t="shared" si="789"/>
        <v>2265099.9900000002</v>
      </c>
      <c r="AS5630" s="5">
        <f t="shared" si="790"/>
        <v>482097.1</v>
      </c>
      <c r="AT5630" t="s">
        <v>59</v>
      </c>
      <c r="AU5630" t="s">
        <v>6164</v>
      </c>
      <c r="AV5630" t="s">
        <v>6165</v>
      </c>
      <c r="AW5630" t="s">
        <v>6166</v>
      </c>
      <c r="AX5630" t="s">
        <v>6167</v>
      </c>
      <c r="AY5630">
        <v>41</v>
      </c>
      <c r="AZ5630">
        <v>0</v>
      </c>
      <c r="BA5630">
        <v>17</v>
      </c>
      <c r="BB5630" t="s">
        <v>6198</v>
      </c>
      <c r="BC5630">
        <v>0</v>
      </c>
      <c r="BD5630">
        <v>0</v>
      </c>
      <c r="BE5630" t="s">
        <v>6169</v>
      </c>
      <c r="BF5630" t="s">
        <v>6170</v>
      </c>
      <c r="BG5630">
        <v>1</v>
      </c>
      <c r="BH5630" t="s">
        <v>6179</v>
      </c>
      <c r="BI5630">
        <v>28</v>
      </c>
      <c r="BJ5630" t="s">
        <v>6172</v>
      </c>
      <c r="BK5630">
        <v>0</v>
      </c>
      <c r="BL5630">
        <v>51</v>
      </c>
      <c r="BM5630" s="3">
        <f t="shared" si="791"/>
        <v>0.76470588235294112</v>
      </c>
    </row>
    <row r="5631" spans="1:65">
      <c r="A5631" t="s">
        <v>5773</v>
      </c>
      <c r="B5631" s="2">
        <v>45999</v>
      </c>
      <c r="C5631" t="s">
        <v>4641</v>
      </c>
      <c r="D5631" t="s">
        <v>5644</v>
      </c>
      <c r="E5631">
        <v>12</v>
      </c>
      <c r="F5631" t="s">
        <v>72</v>
      </c>
      <c r="G5631" t="s">
        <v>62</v>
      </c>
      <c r="H5631" t="s">
        <v>155</v>
      </c>
      <c r="I5631" t="s">
        <v>74</v>
      </c>
      <c r="J5631" t="s">
        <v>53</v>
      </c>
      <c r="K5631" t="s">
        <v>54</v>
      </c>
      <c r="L5631" t="s">
        <v>92</v>
      </c>
      <c r="M5631" t="s">
        <v>56</v>
      </c>
      <c r="N5631" t="s">
        <v>69</v>
      </c>
      <c r="O5631" t="s">
        <v>70</v>
      </c>
      <c r="P5631">
        <v>54</v>
      </c>
      <c r="Q5631">
        <v>56</v>
      </c>
      <c r="R5631">
        <v>55</v>
      </c>
      <c r="S5631">
        <v>1</v>
      </c>
      <c r="T5631">
        <f t="shared" si="783"/>
        <v>54</v>
      </c>
      <c r="U5631">
        <v>52</v>
      </c>
      <c r="V5631">
        <f t="shared" si="784"/>
        <v>2</v>
      </c>
      <c r="W5631" s="3">
        <f t="shared" si="785"/>
        <v>1.8181818181818181E-2</v>
      </c>
      <c r="X5631">
        <v>14</v>
      </c>
      <c r="Y5631" s="4">
        <v>4.4000000000000004</v>
      </c>
      <c r="Z5631" s="4">
        <v>1.6</v>
      </c>
      <c r="AA5631" s="5">
        <v>39294.94</v>
      </c>
      <c r="AB5631" s="5">
        <f t="shared" si="786"/>
        <v>2043336.88</v>
      </c>
      <c r="AC5631" s="5">
        <v>23867.16</v>
      </c>
      <c r="AD5631" s="5">
        <f t="shared" si="787"/>
        <v>1312693.8</v>
      </c>
      <c r="AE5631" s="5">
        <v>94287.2</v>
      </c>
      <c r="AF5631" s="5">
        <v>22979.57</v>
      </c>
      <c r="AG5631" s="5">
        <v>7721.08</v>
      </c>
      <c r="AH5631" s="5">
        <v>2320</v>
      </c>
      <c r="AI5631" s="5">
        <v>3200</v>
      </c>
      <c r="AJ5631">
        <v>0</v>
      </c>
      <c r="AK5631" s="5">
        <v>0</v>
      </c>
      <c r="AL5631" s="5">
        <v>1398.1</v>
      </c>
      <c r="AM5631" s="5">
        <v>36116.58</v>
      </c>
      <c r="AN5631">
        <v>4</v>
      </c>
      <c r="AO5631">
        <v>3</v>
      </c>
      <c r="AP5631" t="str">
        <f t="shared" si="788"/>
        <v>Yes</v>
      </c>
      <c r="AQ5631">
        <v>1</v>
      </c>
      <c r="AR5631" s="5">
        <f t="shared" si="789"/>
        <v>1480716.33</v>
      </c>
      <c r="AS5631" s="5">
        <f t="shared" si="790"/>
        <v>562620.55000000005</v>
      </c>
      <c r="AT5631" t="s">
        <v>59</v>
      </c>
      <c r="AU5631" t="s">
        <v>6164</v>
      </c>
      <c r="AV5631" t="s">
        <v>6165</v>
      </c>
      <c r="AW5631" t="s">
        <v>6166</v>
      </c>
      <c r="AX5631" t="s">
        <v>6167</v>
      </c>
      <c r="AY5631">
        <v>59</v>
      </c>
      <c r="AZ5631">
        <v>3</v>
      </c>
      <c r="BA5631">
        <v>14</v>
      </c>
      <c r="BB5631" t="s">
        <v>6185</v>
      </c>
      <c r="BC5631">
        <v>0</v>
      </c>
      <c r="BD5631">
        <v>0</v>
      </c>
      <c r="BE5631" t="s">
        <v>6169</v>
      </c>
      <c r="BF5631" t="s">
        <v>6170</v>
      </c>
      <c r="BG5631">
        <v>0</v>
      </c>
      <c r="BH5631" t="s">
        <v>6171</v>
      </c>
      <c r="BI5631">
        <v>30</v>
      </c>
      <c r="BJ5631" t="s">
        <v>6172</v>
      </c>
      <c r="BK5631">
        <v>0</v>
      </c>
      <c r="BL5631">
        <v>72</v>
      </c>
      <c r="BM5631" s="3">
        <f t="shared" si="791"/>
        <v>0.76388888888888884</v>
      </c>
    </row>
    <row r="5632" spans="1:65">
      <c r="A5632" t="s">
        <v>5774</v>
      </c>
      <c r="B5632" s="2">
        <v>45999</v>
      </c>
      <c r="C5632" t="s">
        <v>4641</v>
      </c>
      <c r="D5632" t="s">
        <v>5644</v>
      </c>
      <c r="E5632">
        <v>12</v>
      </c>
      <c r="F5632" t="s">
        <v>61</v>
      </c>
      <c r="G5632" t="s">
        <v>79</v>
      </c>
      <c r="H5632" t="s">
        <v>98</v>
      </c>
      <c r="I5632" t="s">
        <v>74</v>
      </c>
      <c r="J5632" t="s">
        <v>65</v>
      </c>
      <c r="K5632" t="s">
        <v>75</v>
      </c>
      <c r="L5632" t="s">
        <v>55</v>
      </c>
      <c r="M5632" t="s">
        <v>56</v>
      </c>
      <c r="N5632" t="s">
        <v>94</v>
      </c>
      <c r="O5632" t="s">
        <v>120</v>
      </c>
      <c r="P5632">
        <v>44</v>
      </c>
      <c r="Q5632">
        <v>45</v>
      </c>
      <c r="R5632">
        <v>45</v>
      </c>
      <c r="S5632">
        <v>1</v>
      </c>
      <c r="T5632">
        <f t="shared" si="783"/>
        <v>44</v>
      </c>
      <c r="U5632">
        <v>42</v>
      </c>
      <c r="V5632">
        <f t="shared" si="784"/>
        <v>2</v>
      </c>
      <c r="W5632" s="3">
        <f t="shared" si="785"/>
        <v>2.2222222222222223E-2</v>
      </c>
      <c r="X5632">
        <v>15</v>
      </c>
      <c r="Y5632" s="4">
        <v>0.6</v>
      </c>
      <c r="Z5632" s="4">
        <v>0.7</v>
      </c>
      <c r="AA5632" s="5">
        <v>52576.11</v>
      </c>
      <c r="AB5632" s="5">
        <f t="shared" si="786"/>
        <v>2208196.62</v>
      </c>
      <c r="AC5632" s="5">
        <v>34633.370000000003</v>
      </c>
      <c r="AD5632" s="5">
        <f t="shared" si="787"/>
        <v>1558501.65</v>
      </c>
      <c r="AE5632" s="5">
        <v>101475.22</v>
      </c>
      <c r="AF5632" s="5">
        <v>27437.56</v>
      </c>
      <c r="AG5632" s="5">
        <v>7975.52</v>
      </c>
      <c r="AH5632" s="5">
        <v>1015</v>
      </c>
      <c r="AI5632" s="5">
        <v>4600</v>
      </c>
      <c r="AJ5632">
        <v>0</v>
      </c>
      <c r="AK5632" s="5">
        <v>0</v>
      </c>
      <c r="AL5632" s="5">
        <v>1883.75</v>
      </c>
      <c r="AM5632" s="5">
        <v>25872.31</v>
      </c>
      <c r="AN5632">
        <v>4</v>
      </c>
      <c r="AO5632">
        <v>4</v>
      </c>
      <c r="AP5632" t="str">
        <f t="shared" si="788"/>
        <v>Yes</v>
      </c>
      <c r="AQ5632">
        <v>1</v>
      </c>
      <c r="AR5632" s="5">
        <f t="shared" si="789"/>
        <v>1728761.01</v>
      </c>
      <c r="AS5632" s="5">
        <f t="shared" si="790"/>
        <v>479435.61</v>
      </c>
      <c r="AT5632" t="s">
        <v>59</v>
      </c>
      <c r="AU5632" t="s">
        <v>6164</v>
      </c>
      <c r="AV5632" t="s">
        <v>6165</v>
      </c>
      <c r="AW5632" t="s">
        <v>6166</v>
      </c>
      <c r="AX5632" t="s">
        <v>6184</v>
      </c>
      <c r="AY5632">
        <v>50</v>
      </c>
      <c r="AZ5632">
        <v>4</v>
      </c>
      <c r="BA5632">
        <v>20</v>
      </c>
      <c r="BB5632" t="s">
        <v>6185</v>
      </c>
      <c r="BC5632">
        <v>0</v>
      </c>
      <c r="BD5632">
        <v>0</v>
      </c>
      <c r="BE5632" t="s">
        <v>6169</v>
      </c>
      <c r="BF5632" t="s">
        <v>6170</v>
      </c>
      <c r="BG5632">
        <v>0</v>
      </c>
      <c r="BH5632" t="s">
        <v>6171</v>
      </c>
      <c r="BI5632">
        <v>22</v>
      </c>
      <c r="BJ5632" t="s">
        <v>6172</v>
      </c>
      <c r="BK5632">
        <v>0</v>
      </c>
      <c r="BL5632">
        <v>58</v>
      </c>
      <c r="BM5632" s="3">
        <f t="shared" si="791"/>
        <v>0.77586206896551724</v>
      </c>
    </row>
    <row r="5633" spans="1:65">
      <c r="A5633" t="s">
        <v>5775</v>
      </c>
      <c r="B5633" s="2">
        <v>45999</v>
      </c>
      <c r="C5633" t="s">
        <v>4641</v>
      </c>
      <c r="D5633" t="s">
        <v>5644</v>
      </c>
      <c r="E5633">
        <v>12</v>
      </c>
      <c r="F5633" t="s">
        <v>61</v>
      </c>
      <c r="G5633" t="s">
        <v>50</v>
      </c>
      <c r="H5633" t="s">
        <v>157</v>
      </c>
      <c r="I5633" t="s">
        <v>74</v>
      </c>
      <c r="J5633" t="s">
        <v>65</v>
      </c>
      <c r="K5633" t="s">
        <v>75</v>
      </c>
      <c r="L5633" t="s">
        <v>92</v>
      </c>
      <c r="M5633" t="s">
        <v>56</v>
      </c>
      <c r="N5633" t="s">
        <v>57</v>
      </c>
      <c r="O5633" t="s">
        <v>82</v>
      </c>
      <c r="P5633">
        <v>45</v>
      </c>
      <c r="Q5633">
        <v>47</v>
      </c>
      <c r="R5633">
        <v>45</v>
      </c>
      <c r="S5633">
        <v>1</v>
      </c>
      <c r="T5633">
        <f t="shared" si="783"/>
        <v>44</v>
      </c>
      <c r="U5633">
        <v>43</v>
      </c>
      <c r="V5633">
        <f t="shared" si="784"/>
        <v>1</v>
      </c>
      <c r="W5633" s="3">
        <f t="shared" si="785"/>
        <v>2.2222222222222223E-2</v>
      </c>
      <c r="X5633">
        <v>31</v>
      </c>
      <c r="Y5633" s="4">
        <v>2.2000000000000002</v>
      </c>
      <c r="Z5633" s="4">
        <v>1.1000000000000001</v>
      </c>
      <c r="AA5633" s="5">
        <v>51574.01</v>
      </c>
      <c r="AB5633" s="5">
        <f t="shared" si="786"/>
        <v>2217682.4300000002</v>
      </c>
      <c r="AC5633" s="5">
        <v>35295.730000000003</v>
      </c>
      <c r="AD5633" s="5">
        <f t="shared" si="787"/>
        <v>1588307.85</v>
      </c>
      <c r="AE5633" s="5">
        <v>98882.13</v>
      </c>
      <c r="AF5633" s="5">
        <v>28554.03</v>
      </c>
      <c r="AG5633" s="5">
        <v>10047.65</v>
      </c>
      <c r="AH5633" s="5">
        <v>1595</v>
      </c>
      <c r="AI5633" s="5">
        <v>4600</v>
      </c>
      <c r="AJ5633">
        <v>0</v>
      </c>
      <c r="AK5633" s="5">
        <v>0</v>
      </c>
      <c r="AL5633" s="5">
        <v>975.11</v>
      </c>
      <c r="AM5633" s="5">
        <v>40700.589999999997</v>
      </c>
      <c r="AN5633">
        <v>4</v>
      </c>
      <c r="AO5633">
        <v>9</v>
      </c>
      <c r="AP5633" t="str">
        <f t="shared" si="788"/>
        <v>No</v>
      </c>
      <c r="AQ5633">
        <v>2</v>
      </c>
      <c r="AR5633" s="5">
        <f t="shared" si="789"/>
        <v>1773662.36</v>
      </c>
      <c r="AS5633" s="5">
        <f t="shared" si="790"/>
        <v>444020.07</v>
      </c>
      <c r="AT5633" t="s">
        <v>59</v>
      </c>
      <c r="AU5633" t="s">
        <v>6164</v>
      </c>
      <c r="AV5633" t="s">
        <v>6165</v>
      </c>
      <c r="AW5633" t="s">
        <v>6166</v>
      </c>
      <c r="AX5633" t="s">
        <v>6167</v>
      </c>
      <c r="AY5633">
        <v>45</v>
      </c>
      <c r="AZ5633">
        <v>0</v>
      </c>
      <c r="BA5633">
        <v>13</v>
      </c>
      <c r="BB5633" t="s">
        <v>6191</v>
      </c>
      <c r="BC5633">
        <v>1</v>
      </c>
      <c r="BD5633">
        <v>4</v>
      </c>
      <c r="BE5633" t="s">
        <v>6219</v>
      </c>
      <c r="BF5633" t="s">
        <v>6170</v>
      </c>
      <c r="BG5633">
        <v>1</v>
      </c>
      <c r="BH5633" t="s">
        <v>6179</v>
      </c>
      <c r="BI5633">
        <v>29</v>
      </c>
      <c r="BJ5633" t="s">
        <v>6172</v>
      </c>
      <c r="BK5633">
        <v>0</v>
      </c>
      <c r="BL5633">
        <v>63</v>
      </c>
      <c r="BM5633" s="3">
        <f t="shared" si="791"/>
        <v>0.7142857142857143</v>
      </c>
    </row>
    <row r="5634" spans="1:65">
      <c r="A5634" t="s">
        <v>5776</v>
      </c>
      <c r="B5634" s="2">
        <v>45999</v>
      </c>
      <c r="C5634" t="s">
        <v>4641</v>
      </c>
      <c r="D5634" t="s">
        <v>5644</v>
      </c>
      <c r="E5634">
        <v>12</v>
      </c>
      <c r="F5634" t="s">
        <v>49</v>
      </c>
      <c r="G5634" t="s">
        <v>62</v>
      </c>
      <c r="H5634" t="s">
        <v>133</v>
      </c>
      <c r="I5634" t="s">
        <v>74</v>
      </c>
      <c r="J5634" t="s">
        <v>65</v>
      </c>
      <c r="K5634" t="s">
        <v>75</v>
      </c>
      <c r="L5634" t="s">
        <v>67</v>
      </c>
      <c r="M5634" t="s">
        <v>68</v>
      </c>
      <c r="N5634" t="s">
        <v>109</v>
      </c>
      <c r="O5634" t="s">
        <v>70</v>
      </c>
      <c r="P5634">
        <v>47</v>
      </c>
      <c r="Q5634">
        <v>49</v>
      </c>
      <c r="R5634">
        <v>48</v>
      </c>
      <c r="S5634">
        <v>4</v>
      </c>
      <c r="T5634">
        <f t="shared" ref="T5634:T5697" si="792">R5634-S5634</f>
        <v>44</v>
      </c>
      <c r="U5634">
        <v>44</v>
      </c>
      <c r="V5634">
        <f t="shared" ref="V5634:V5697" si="793">T5634-U5634</f>
        <v>0</v>
      </c>
      <c r="W5634" s="3">
        <f t="shared" ref="W5634:W5697" si="794">IFERROR(S5634/R5634,0)</f>
        <v>8.3333333333333329E-2</v>
      </c>
      <c r="X5634">
        <v>16</v>
      </c>
      <c r="Y5634" s="4">
        <v>6</v>
      </c>
      <c r="Z5634" s="4">
        <v>1.1000000000000001</v>
      </c>
      <c r="AA5634" s="5">
        <v>52459.74</v>
      </c>
      <c r="AB5634" s="5">
        <f t="shared" ref="AB5634:AB5697" si="795">ROUND(U5634*AA5634,2)</f>
        <v>2308228.56</v>
      </c>
      <c r="AC5634" s="5">
        <v>32531.13</v>
      </c>
      <c r="AD5634" s="5">
        <f t="shared" ref="AD5634:AD5697" si="796">ROUND(R5634*AC5634,2)</f>
        <v>1561494.24</v>
      </c>
      <c r="AE5634" s="5">
        <v>108040.67</v>
      </c>
      <c r="AF5634" s="5">
        <v>30838.55</v>
      </c>
      <c r="AG5634" s="5">
        <v>8403.61</v>
      </c>
      <c r="AH5634" s="5">
        <v>1595</v>
      </c>
      <c r="AI5634" s="5">
        <v>21769.56</v>
      </c>
      <c r="AJ5634">
        <v>2</v>
      </c>
      <c r="AK5634" s="5">
        <v>28191.43</v>
      </c>
      <c r="AL5634" s="5">
        <v>0</v>
      </c>
      <c r="AM5634" s="5">
        <v>73171.759999999995</v>
      </c>
      <c r="AN5634">
        <v>8</v>
      </c>
      <c r="AO5634">
        <v>10</v>
      </c>
      <c r="AP5634" t="str">
        <f t="shared" ref="AP5634:AP5697" si="797">IF(AO5634&lt;=AN5634,"Yes","No")</f>
        <v>No</v>
      </c>
      <c r="AQ5634">
        <v>3</v>
      </c>
      <c r="AR5634" s="5">
        <f t="shared" ref="AR5634:AR5697" si="798">ROUND(SUM(AD5634:AI5634)+SUM(AK5634:AM5634),2)</f>
        <v>1833504.82</v>
      </c>
      <c r="AS5634" s="5">
        <f t="shared" ref="AS5634:AS5697" si="799">ROUND(AB5634-AR5634,2)</f>
        <v>474723.74</v>
      </c>
      <c r="AT5634" t="s">
        <v>1641</v>
      </c>
      <c r="AU5634" t="s">
        <v>6199</v>
      </c>
      <c r="AV5634" t="s">
        <v>6200</v>
      </c>
      <c r="AW5634" t="s">
        <v>6175</v>
      </c>
      <c r="AX5634" t="s">
        <v>6167</v>
      </c>
      <c r="AY5634">
        <v>48</v>
      </c>
      <c r="AZ5634">
        <v>0</v>
      </c>
      <c r="BA5634">
        <v>0</v>
      </c>
      <c r="BB5634" t="s">
        <v>6168</v>
      </c>
      <c r="BC5634">
        <v>2</v>
      </c>
      <c r="BD5634">
        <v>0</v>
      </c>
      <c r="BE5634" t="s">
        <v>6178</v>
      </c>
      <c r="BF5634" t="s">
        <v>6210</v>
      </c>
      <c r="BG5634">
        <v>0</v>
      </c>
      <c r="BH5634" t="s">
        <v>6171</v>
      </c>
      <c r="BI5634">
        <v>21</v>
      </c>
      <c r="BJ5634" t="s">
        <v>6172</v>
      </c>
      <c r="BK5634">
        <v>0</v>
      </c>
      <c r="BL5634">
        <v>58</v>
      </c>
      <c r="BM5634" s="3">
        <f t="shared" ref="BM5634:BM5697" si="800">IFERROR(R5634/BL5634,0)</f>
        <v>0.82758620689655171</v>
      </c>
    </row>
    <row r="5635" spans="1:65">
      <c r="A5635" t="s">
        <v>5777</v>
      </c>
      <c r="B5635" s="2">
        <v>45999</v>
      </c>
      <c r="C5635" t="s">
        <v>4641</v>
      </c>
      <c r="D5635" t="s">
        <v>5644</v>
      </c>
      <c r="E5635">
        <v>12</v>
      </c>
      <c r="F5635" t="s">
        <v>78</v>
      </c>
      <c r="G5635" t="s">
        <v>50</v>
      </c>
      <c r="H5635" t="s">
        <v>161</v>
      </c>
      <c r="I5635" t="s">
        <v>52</v>
      </c>
      <c r="J5635" t="s">
        <v>53</v>
      </c>
      <c r="K5635" t="s">
        <v>75</v>
      </c>
      <c r="L5635" t="s">
        <v>67</v>
      </c>
      <c r="M5635" t="s">
        <v>68</v>
      </c>
      <c r="N5635" t="s">
        <v>57</v>
      </c>
      <c r="O5635" t="s">
        <v>82</v>
      </c>
      <c r="P5635">
        <v>66</v>
      </c>
      <c r="Q5635">
        <v>69</v>
      </c>
      <c r="R5635">
        <v>66</v>
      </c>
      <c r="S5635">
        <v>6</v>
      </c>
      <c r="T5635">
        <f t="shared" si="792"/>
        <v>60</v>
      </c>
      <c r="U5635">
        <v>60</v>
      </c>
      <c r="V5635">
        <f t="shared" si="793"/>
        <v>0</v>
      </c>
      <c r="W5635" s="3">
        <f t="shared" si="794"/>
        <v>9.0909090909090912E-2</v>
      </c>
      <c r="X5635">
        <v>37</v>
      </c>
      <c r="Y5635" s="4">
        <v>6.5</v>
      </c>
      <c r="Z5635" s="4">
        <v>1.8</v>
      </c>
      <c r="AA5635" s="5">
        <v>35721.14</v>
      </c>
      <c r="AB5635" s="5">
        <f t="shared" si="795"/>
        <v>2143268.4</v>
      </c>
      <c r="AC5635" s="5">
        <v>21905.5</v>
      </c>
      <c r="AD5635" s="5">
        <f t="shared" si="796"/>
        <v>1445763</v>
      </c>
      <c r="AE5635" s="5">
        <v>116966.99</v>
      </c>
      <c r="AF5635" s="5">
        <v>31473.69</v>
      </c>
      <c r="AG5635" s="5">
        <v>10714.99</v>
      </c>
      <c r="AH5635" s="5">
        <v>2610</v>
      </c>
      <c r="AI5635" s="5">
        <v>21797.96</v>
      </c>
      <c r="AJ5635">
        <v>2</v>
      </c>
      <c r="AK5635" s="5">
        <v>18231.2</v>
      </c>
      <c r="AL5635" s="5">
        <v>0</v>
      </c>
      <c r="AM5635" s="5">
        <v>44946.82</v>
      </c>
      <c r="AN5635">
        <v>4</v>
      </c>
      <c r="AO5635">
        <v>6</v>
      </c>
      <c r="AP5635" t="str">
        <f t="shared" si="797"/>
        <v>No</v>
      </c>
      <c r="AQ5635">
        <v>3</v>
      </c>
      <c r="AR5635" s="5">
        <f t="shared" si="798"/>
        <v>1692504.65</v>
      </c>
      <c r="AS5635" s="5">
        <f t="shared" si="799"/>
        <v>450763.75</v>
      </c>
      <c r="AT5635" t="s">
        <v>1641</v>
      </c>
      <c r="AU5635" t="s">
        <v>6173</v>
      </c>
      <c r="AV5635" t="s">
        <v>6174</v>
      </c>
      <c r="AW5635" t="s">
        <v>6175</v>
      </c>
      <c r="AX5635" t="s">
        <v>6167</v>
      </c>
      <c r="AY5635">
        <v>67</v>
      </c>
      <c r="AZ5635">
        <v>0</v>
      </c>
      <c r="BA5635">
        <v>0</v>
      </c>
      <c r="BB5635" t="s">
        <v>6168</v>
      </c>
      <c r="BC5635">
        <v>0</v>
      </c>
      <c r="BD5635">
        <v>2</v>
      </c>
      <c r="BE5635" t="s">
        <v>6219</v>
      </c>
      <c r="BF5635" t="s">
        <v>6212</v>
      </c>
      <c r="BG5635">
        <v>0</v>
      </c>
      <c r="BH5635" t="s">
        <v>6171</v>
      </c>
      <c r="BI5635">
        <v>37</v>
      </c>
      <c r="BJ5635" t="s">
        <v>6172</v>
      </c>
      <c r="BK5635">
        <v>0</v>
      </c>
      <c r="BL5635">
        <v>76</v>
      </c>
      <c r="BM5635" s="3">
        <f t="shared" si="800"/>
        <v>0.86842105263157898</v>
      </c>
    </row>
    <row r="5636" spans="1:65">
      <c r="A5636" t="s">
        <v>5778</v>
      </c>
      <c r="B5636" s="2">
        <v>45999</v>
      </c>
      <c r="C5636" t="s">
        <v>4641</v>
      </c>
      <c r="D5636" t="s">
        <v>5644</v>
      </c>
      <c r="E5636">
        <v>12</v>
      </c>
      <c r="F5636" t="s">
        <v>78</v>
      </c>
      <c r="G5636" t="s">
        <v>79</v>
      </c>
      <c r="H5636" t="s">
        <v>113</v>
      </c>
      <c r="I5636" t="s">
        <v>52</v>
      </c>
      <c r="J5636" t="s">
        <v>53</v>
      </c>
      <c r="K5636" t="s">
        <v>75</v>
      </c>
      <c r="L5636" t="s">
        <v>67</v>
      </c>
      <c r="M5636" t="s">
        <v>68</v>
      </c>
      <c r="N5636" t="s">
        <v>94</v>
      </c>
      <c r="O5636" t="s">
        <v>58</v>
      </c>
      <c r="P5636">
        <v>65</v>
      </c>
      <c r="Q5636">
        <v>68</v>
      </c>
      <c r="R5636">
        <v>65</v>
      </c>
      <c r="S5636">
        <v>6</v>
      </c>
      <c r="T5636">
        <f t="shared" si="792"/>
        <v>59</v>
      </c>
      <c r="U5636">
        <v>59</v>
      </c>
      <c r="V5636">
        <f t="shared" si="793"/>
        <v>0</v>
      </c>
      <c r="W5636" s="3">
        <f t="shared" si="794"/>
        <v>9.2307692307692313E-2</v>
      </c>
      <c r="X5636">
        <v>30</v>
      </c>
      <c r="Y5636" s="4">
        <v>7.8</v>
      </c>
      <c r="Z5636" s="4">
        <v>1.5</v>
      </c>
      <c r="AA5636" s="5">
        <v>36168.01</v>
      </c>
      <c r="AB5636" s="5">
        <f t="shared" si="795"/>
        <v>2133912.59</v>
      </c>
      <c r="AC5636" s="5">
        <v>22086.28</v>
      </c>
      <c r="AD5636" s="5">
        <f t="shared" si="796"/>
        <v>1435608.2</v>
      </c>
      <c r="AE5636" s="5">
        <v>116268.58</v>
      </c>
      <c r="AF5636" s="5">
        <v>32058.48</v>
      </c>
      <c r="AG5636" s="5">
        <v>9993.16</v>
      </c>
      <c r="AH5636" s="5">
        <v>2175</v>
      </c>
      <c r="AI5636" s="5">
        <v>22066.32</v>
      </c>
      <c r="AJ5636">
        <v>1</v>
      </c>
      <c r="AK5636" s="5">
        <v>8285.4500000000007</v>
      </c>
      <c r="AL5636" s="5">
        <v>0</v>
      </c>
      <c r="AM5636" s="5">
        <v>37881.040000000001</v>
      </c>
      <c r="AN5636">
        <v>4</v>
      </c>
      <c r="AO5636">
        <v>1</v>
      </c>
      <c r="AP5636" t="str">
        <f t="shared" si="797"/>
        <v>Yes</v>
      </c>
      <c r="AQ5636">
        <v>1</v>
      </c>
      <c r="AR5636" s="5">
        <f t="shared" si="798"/>
        <v>1664336.23</v>
      </c>
      <c r="AS5636" s="5">
        <f t="shared" si="799"/>
        <v>469576.36</v>
      </c>
      <c r="AT5636" t="s">
        <v>1641</v>
      </c>
      <c r="AU5636" t="s">
        <v>6199</v>
      </c>
      <c r="AV5636" t="s">
        <v>6200</v>
      </c>
      <c r="AW5636" t="s">
        <v>6175</v>
      </c>
      <c r="AX5636" t="s">
        <v>6167</v>
      </c>
      <c r="AY5636">
        <v>66</v>
      </c>
      <c r="AZ5636">
        <v>0</v>
      </c>
      <c r="BA5636">
        <v>0</v>
      </c>
      <c r="BB5636" t="s">
        <v>6168</v>
      </c>
      <c r="BC5636">
        <v>0</v>
      </c>
      <c r="BD5636">
        <v>0</v>
      </c>
      <c r="BE5636" t="s">
        <v>6169</v>
      </c>
      <c r="BF5636" t="s">
        <v>6210</v>
      </c>
      <c r="BG5636">
        <v>0</v>
      </c>
      <c r="BH5636" t="s">
        <v>6171</v>
      </c>
      <c r="BI5636">
        <v>59</v>
      </c>
      <c r="BJ5636" t="s">
        <v>6187</v>
      </c>
      <c r="BK5636">
        <v>0</v>
      </c>
      <c r="BL5636">
        <v>75</v>
      </c>
      <c r="BM5636" s="3">
        <f t="shared" si="800"/>
        <v>0.8666666666666667</v>
      </c>
    </row>
    <row r="5637" spans="1:65">
      <c r="A5637" t="s">
        <v>5779</v>
      </c>
      <c r="B5637" s="2">
        <v>45999</v>
      </c>
      <c r="C5637" t="s">
        <v>4641</v>
      </c>
      <c r="D5637" t="s">
        <v>5644</v>
      </c>
      <c r="E5637">
        <v>12</v>
      </c>
      <c r="F5637" t="s">
        <v>72</v>
      </c>
      <c r="G5637" t="s">
        <v>50</v>
      </c>
      <c r="H5637" t="s">
        <v>119</v>
      </c>
      <c r="I5637" t="s">
        <v>52</v>
      </c>
      <c r="J5637" t="s">
        <v>65</v>
      </c>
      <c r="K5637" t="s">
        <v>54</v>
      </c>
      <c r="L5637" t="s">
        <v>67</v>
      </c>
      <c r="M5637" t="s">
        <v>56</v>
      </c>
      <c r="N5637" t="s">
        <v>57</v>
      </c>
      <c r="O5637" t="s">
        <v>58</v>
      </c>
      <c r="P5637">
        <v>57</v>
      </c>
      <c r="Q5637">
        <v>59</v>
      </c>
      <c r="R5637">
        <v>60</v>
      </c>
      <c r="S5637">
        <v>2</v>
      </c>
      <c r="T5637">
        <f t="shared" si="792"/>
        <v>58</v>
      </c>
      <c r="U5637">
        <v>57</v>
      </c>
      <c r="V5637">
        <f t="shared" si="793"/>
        <v>1</v>
      </c>
      <c r="W5637" s="3">
        <f t="shared" si="794"/>
        <v>3.3333333333333333E-2</v>
      </c>
      <c r="X5637">
        <v>25</v>
      </c>
      <c r="Y5637" s="4">
        <v>5.0999999999999996</v>
      </c>
      <c r="Z5637" s="4">
        <v>1.6</v>
      </c>
      <c r="AA5637" s="5">
        <v>56663.94</v>
      </c>
      <c r="AB5637" s="5">
        <f t="shared" si="795"/>
        <v>3229844.58</v>
      </c>
      <c r="AC5637" s="5">
        <v>34000.480000000003</v>
      </c>
      <c r="AD5637" s="5">
        <f t="shared" si="796"/>
        <v>2040028.8</v>
      </c>
      <c r="AE5637" s="5">
        <v>139431.35</v>
      </c>
      <c r="AF5637" s="5">
        <v>38044.46</v>
      </c>
      <c r="AG5637" s="5">
        <v>8798.18</v>
      </c>
      <c r="AH5637" s="5">
        <v>2320</v>
      </c>
      <c r="AI5637" s="5">
        <v>9200</v>
      </c>
      <c r="AJ5637">
        <v>0</v>
      </c>
      <c r="AK5637" s="5">
        <v>0</v>
      </c>
      <c r="AL5637" s="5">
        <v>953.86</v>
      </c>
      <c r="AM5637" s="5">
        <v>38508.99</v>
      </c>
      <c r="AN5637">
        <v>4</v>
      </c>
      <c r="AO5637">
        <v>4</v>
      </c>
      <c r="AP5637" t="str">
        <f t="shared" si="797"/>
        <v>Yes</v>
      </c>
      <c r="AQ5637">
        <v>1</v>
      </c>
      <c r="AR5637" s="5">
        <f t="shared" si="798"/>
        <v>2277285.64</v>
      </c>
      <c r="AS5637" s="5">
        <f t="shared" si="799"/>
        <v>952558.94</v>
      </c>
      <c r="AT5637" t="s">
        <v>59</v>
      </c>
      <c r="AU5637" t="s">
        <v>6164</v>
      </c>
      <c r="AV5637" t="s">
        <v>6165</v>
      </c>
      <c r="AW5637" t="s">
        <v>6166</v>
      </c>
      <c r="AX5637" t="s">
        <v>6184</v>
      </c>
      <c r="AY5637">
        <v>58</v>
      </c>
      <c r="AZ5637">
        <v>0</v>
      </c>
      <c r="BA5637">
        <v>10</v>
      </c>
      <c r="BB5637" t="s">
        <v>6180</v>
      </c>
      <c r="BC5637">
        <v>0</v>
      </c>
      <c r="BD5637">
        <v>0</v>
      </c>
      <c r="BE5637" t="s">
        <v>6169</v>
      </c>
      <c r="BF5637" t="s">
        <v>6170</v>
      </c>
      <c r="BG5637">
        <v>1</v>
      </c>
      <c r="BH5637" t="s">
        <v>6186</v>
      </c>
      <c r="BI5637">
        <v>55</v>
      </c>
      <c r="BJ5637" t="s">
        <v>6187</v>
      </c>
      <c r="BK5637">
        <v>0</v>
      </c>
      <c r="BL5637">
        <v>67</v>
      </c>
      <c r="BM5637" s="3">
        <f t="shared" si="800"/>
        <v>0.89552238805970152</v>
      </c>
    </row>
    <row r="5638" spans="1:65">
      <c r="A5638" t="s">
        <v>5780</v>
      </c>
      <c r="B5638" s="2">
        <v>45999</v>
      </c>
      <c r="C5638" t="s">
        <v>4641</v>
      </c>
      <c r="D5638" t="s">
        <v>5644</v>
      </c>
      <c r="E5638">
        <v>12</v>
      </c>
      <c r="F5638" t="s">
        <v>78</v>
      </c>
      <c r="G5638" t="s">
        <v>62</v>
      </c>
      <c r="H5638" t="s">
        <v>168</v>
      </c>
      <c r="I5638" t="s">
        <v>74</v>
      </c>
      <c r="J5638" t="s">
        <v>53</v>
      </c>
      <c r="K5638" t="s">
        <v>66</v>
      </c>
      <c r="L5638" t="s">
        <v>67</v>
      </c>
      <c r="M5638" t="s">
        <v>68</v>
      </c>
      <c r="N5638" t="s">
        <v>76</v>
      </c>
      <c r="O5638" t="s">
        <v>70</v>
      </c>
      <c r="P5638">
        <v>57</v>
      </c>
      <c r="Q5638">
        <v>60</v>
      </c>
      <c r="R5638">
        <v>58</v>
      </c>
      <c r="S5638">
        <v>5</v>
      </c>
      <c r="T5638">
        <f t="shared" si="792"/>
        <v>53</v>
      </c>
      <c r="U5638">
        <v>53</v>
      </c>
      <c r="V5638">
        <f t="shared" si="793"/>
        <v>0</v>
      </c>
      <c r="W5638" s="3">
        <f t="shared" si="794"/>
        <v>8.6206896551724144E-2</v>
      </c>
      <c r="X5638">
        <v>24</v>
      </c>
      <c r="Y5638" s="4">
        <v>4.9000000000000004</v>
      </c>
      <c r="Z5638" s="4">
        <v>1.3</v>
      </c>
      <c r="AA5638" s="5">
        <v>33499.279999999999</v>
      </c>
      <c r="AB5638" s="5">
        <f t="shared" si="795"/>
        <v>1775461.84</v>
      </c>
      <c r="AC5638" s="5">
        <v>21840.15</v>
      </c>
      <c r="AD5638" s="5">
        <f t="shared" si="796"/>
        <v>1266728.7</v>
      </c>
      <c r="AE5638" s="5">
        <v>97535.56</v>
      </c>
      <c r="AF5638" s="5">
        <v>27582.95</v>
      </c>
      <c r="AG5638" s="5">
        <v>8917.34</v>
      </c>
      <c r="AH5638" s="5">
        <v>1885</v>
      </c>
      <c r="AI5638" s="5">
        <v>19896.55</v>
      </c>
      <c r="AJ5638">
        <v>2</v>
      </c>
      <c r="AK5638" s="5">
        <v>16953.43</v>
      </c>
      <c r="AL5638" s="5">
        <v>0</v>
      </c>
      <c r="AM5638" s="5">
        <v>33274.69</v>
      </c>
      <c r="AN5638">
        <v>4</v>
      </c>
      <c r="AO5638">
        <v>3</v>
      </c>
      <c r="AP5638" t="str">
        <f t="shared" si="797"/>
        <v>Yes</v>
      </c>
      <c r="AQ5638">
        <v>2</v>
      </c>
      <c r="AR5638" s="5">
        <f t="shared" si="798"/>
        <v>1472774.22</v>
      </c>
      <c r="AS5638" s="5">
        <f t="shared" si="799"/>
        <v>302687.62</v>
      </c>
      <c r="AT5638" t="s">
        <v>1641</v>
      </c>
      <c r="AU5638" t="s">
        <v>6173</v>
      </c>
      <c r="AV5638" t="s">
        <v>6174</v>
      </c>
      <c r="AW5638" t="s">
        <v>6175</v>
      </c>
      <c r="AX5638" t="s">
        <v>6167</v>
      </c>
      <c r="AY5638">
        <v>59</v>
      </c>
      <c r="AZ5638">
        <v>0</v>
      </c>
      <c r="BA5638">
        <v>0</v>
      </c>
      <c r="BB5638" t="s">
        <v>6168</v>
      </c>
      <c r="BC5638">
        <v>0</v>
      </c>
      <c r="BD5638">
        <v>0</v>
      </c>
      <c r="BE5638" t="s">
        <v>6169</v>
      </c>
      <c r="BF5638" t="s">
        <v>6210</v>
      </c>
      <c r="BG5638">
        <v>0</v>
      </c>
      <c r="BH5638" t="s">
        <v>6171</v>
      </c>
      <c r="BI5638">
        <v>48</v>
      </c>
      <c r="BJ5638" t="s">
        <v>6172</v>
      </c>
      <c r="BK5638">
        <v>0</v>
      </c>
      <c r="BL5638">
        <v>71</v>
      </c>
      <c r="BM5638" s="3">
        <f t="shared" si="800"/>
        <v>0.81690140845070425</v>
      </c>
    </row>
    <row r="5639" spans="1:65">
      <c r="A5639" t="s">
        <v>5781</v>
      </c>
      <c r="B5639" s="2">
        <v>45999</v>
      </c>
      <c r="C5639" t="s">
        <v>4641</v>
      </c>
      <c r="D5639" t="s">
        <v>5644</v>
      </c>
      <c r="E5639">
        <v>12</v>
      </c>
      <c r="F5639" t="s">
        <v>72</v>
      </c>
      <c r="G5639" t="s">
        <v>50</v>
      </c>
      <c r="H5639" t="s">
        <v>138</v>
      </c>
      <c r="I5639" t="s">
        <v>74</v>
      </c>
      <c r="J5639" t="s">
        <v>53</v>
      </c>
      <c r="K5639" t="s">
        <v>75</v>
      </c>
      <c r="L5639" t="s">
        <v>55</v>
      </c>
      <c r="M5639" t="s">
        <v>56</v>
      </c>
      <c r="N5639" t="s">
        <v>57</v>
      </c>
      <c r="O5639" t="s">
        <v>120</v>
      </c>
      <c r="P5639">
        <v>56</v>
      </c>
      <c r="Q5639">
        <v>57</v>
      </c>
      <c r="R5639">
        <v>58</v>
      </c>
      <c r="S5639">
        <v>1</v>
      </c>
      <c r="T5639">
        <f t="shared" si="792"/>
        <v>57</v>
      </c>
      <c r="U5639">
        <v>55</v>
      </c>
      <c r="V5639">
        <f t="shared" si="793"/>
        <v>2</v>
      </c>
      <c r="W5639" s="3">
        <f t="shared" si="794"/>
        <v>1.7241379310344827E-2</v>
      </c>
      <c r="X5639">
        <v>17</v>
      </c>
      <c r="Y5639" s="4">
        <v>6.6</v>
      </c>
      <c r="Z5639" s="4">
        <v>1.5</v>
      </c>
      <c r="AA5639" s="5">
        <v>36235.360000000001</v>
      </c>
      <c r="AB5639" s="5">
        <f t="shared" si="795"/>
        <v>1992944.8</v>
      </c>
      <c r="AC5639" s="5">
        <v>23595.29</v>
      </c>
      <c r="AD5639" s="5">
        <f t="shared" si="796"/>
        <v>1368526.82</v>
      </c>
      <c r="AE5639" s="5">
        <v>98388.2</v>
      </c>
      <c r="AF5639" s="5">
        <v>25801.95</v>
      </c>
      <c r="AG5639" s="5">
        <v>8188.67</v>
      </c>
      <c r="AH5639" s="5">
        <v>2175</v>
      </c>
      <c r="AI5639" s="5">
        <v>3200</v>
      </c>
      <c r="AJ5639">
        <v>0</v>
      </c>
      <c r="AK5639" s="5">
        <v>0</v>
      </c>
      <c r="AL5639" s="5">
        <v>1372.96</v>
      </c>
      <c r="AM5639" s="5">
        <v>37898.71</v>
      </c>
      <c r="AN5639">
        <v>4</v>
      </c>
      <c r="AO5639">
        <v>4</v>
      </c>
      <c r="AP5639" t="str">
        <f t="shared" si="797"/>
        <v>Yes</v>
      </c>
      <c r="AQ5639">
        <v>0</v>
      </c>
      <c r="AR5639" s="5">
        <f t="shared" si="798"/>
        <v>1545552.31</v>
      </c>
      <c r="AS5639" s="5">
        <f t="shared" si="799"/>
        <v>447392.49</v>
      </c>
      <c r="AT5639" t="s">
        <v>59</v>
      </c>
      <c r="AU5639" t="s">
        <v>6164</v>
      </c>
      <c r="AV5639" t="s">
        <v>6165</v>
      </c>
      <c r="AW5639" t="s">
        <v>6166</v>
      </c>
      <c r="AX5639" t="s">
        <v>6184</v>
      </c>
      <c r="AY5639">
        <v>58</v>
      </c>
      <c r="AZ5639">
        <v>2</v>
      </c>
      <c r="BA5639">
        <v>21</v>
      </c>
      <c r="BB5639" t="s">
        <v>6185</v>
      </c>
      <c r="BC5639">
        <v>0</v>
      </c>
      <c r="BD5639">
        <v>0</v>
      </c>
      <c r="BE5639" t="s">
        <v>6169</v>
      </c>
      <c r="BF5639" t="s">
        <v>6170</v>
      </c>
      <c r="BG5639">
        <v>0</v>
      </c>
      <c r="BH5639" t="s">
        <v>6171</v>
      </c>
      <c r="BI5639">
        <v>36</v>
      </c>
      <c r="BJ5639" t="s">
        <v>6172</v>
      </c>
      <c r="BK5639">
        <v>0</v>
      </c>
      <c r="BL5639">
        <v>76</v>
      </c>
      <c r="BM5639" s="3">
        <f t="shared" si="800"/>
        <v>0.76315789473684215</v>
      </c>
    </row>
    <row r="5640" spans="1:65">
      <c r="A5640" t="s">
        <v>5782</v>
      </c>
      <c r="B5640" s="2">
        <v>45999</v>
      </c>
      <c r="C5640" t="s">
        <v>4641</v>
      </c>
      <c r="D5640" t="s">
        <v>5644</v>
      </c>
      <c r="E5640">
        <v>12</v>
      </c>
      <c r="F5640" t="s">
        <v>49</v>
      </c>
      <c r="G5640" t="s">
        <v>79</v>
      </c>
      <c r="H5640" t="s">
        <v>262</v>
      </c>
      <c r="I5640" t="s">
        <v>74</v>
      </c>
      <c r="J5640" t="s">
        <v>53</v>
      </c>
      <c r="K5640" t="s">
        <v>75</v>
      </c>
      <c r="L5640" t="s">
        <v>92</v>
      </c>
      <c r="M5640" t="s">
        <v>56</v>
      </c>
      <c r="N5640" t="s">
        <v>57</v>
      </c>
      <c r="O5640" t="s">
        <v>82</v>
      </c>
      <c r="P5640">
        <v>66</v>
      </c>
      <c r="Q5640">
        <v>66</v>
      </c>
      <c r="R5640">
        <v>65</v>
      </c>
      <c r="S5640">
        <v>1</v>
      </c>
      <c r="T5640">
        <f t="shared" si="792"/>
        <v>64</v>
      </c>
      <c r="U5640">
        <v>64</v>
      </c>
      <c r="V5640">
        <f t="shared" si="793"/>
        <v>0</v>
      </c>
      <c r="W5640" s="3">
        <f t="shared" si="794"/>
        <v>1.5384615384615385E-2</v>
      </c>
      <c r="X5640">
        <v>32</v>
      </c>
      <c r="Y5640" s="4">
        <v>2.7</v>
      </c>
      <c r="Z5640" s="4">
        <v>0.8</v>
      </c>
      <c r="AA5640" s="5">
        <v>36192.75</v>
      </c>
      <c r="AB5640" s="5">
        <f t="shared" si="795"/>
        <v>2316336</v>
      </c>
      <c r="AC5640" s="5">
        <v>23879.62</v>
      </c>
      <c r="AD5640" s="5">
        <f t="shared" si="796"/>
        <v>1552175.3</v>
      </c>
      <c r="AE5640" s="5">
        <v>112415.63</v>
      </c>
      <c r="AF5640" s="5">
        <v>30367.47</v>
      </c>
      <c r="AG5640" s="5">
        <v>10675.45</v>
      </c>
      <c r="AH5640" s="5">
        <v>1160</v>
      </c>
      <c r="AI5640" s="5">
        <v>3200</v>
      </c>
      <c r="AJ5640">
        <v>0</v>
      </c>
      <c r="AK5640" s="5">
        <v>0</v>
      </c>
      <c r="AL5640" s="5">
        <v>0</v>
      </c>
      <c r="AM5640" s="5">
        <v>51971.34</v>
      </c>
      <c r="AN5640">
        <v>4</v>
      </c>
      <c r="AO5640">
        <v>7</v>
      </c>
      <c r="AP5640" t="str">
        <f t="shared" si="797"/>
        <v>No</v>
      </c>
      <c r="AQ5640">
        <v>3</v>
      </c>
      <c r="AR5640" s="5">
        <f t="shared" si="798"/>
        <v>1761965.19</v>
      </c>
      <c r="AS5640" s="5">
        <f t="shared" si="799"/>
        <v>554370.81000000006</v>
      </c>
      <c r="AT5640" t="s">
        <v>59</v>
      </c>
      <c r="AU5640" t="s">
        <v>6164</v>
      </c>
      <c r="AV5640" t="s">
        <v>6165</v>
      </c>
      <c r="AW5640" t="s">
        <v>6166</v>
      </c>
      <c r="AX5640" t="s">
        <v>6167</v>
      </c>
      <c r="AY5640">
        <v>68</v>
      </c>
      <c r="AZ5640">
        <v>0</v>
      </c>
      <c r="BA5640">
        <v>0</v>
      </c>
      <c r="BB5640" t="s">
        <v>6168</v>
      </c>
      <c r="BC5640">
        <v>1</v>
      </c>
      <c r="BD5640">
        <v>2</v>
      </c>
      <c r="BE5640" t="s">
        <v>6219</v>
      </c>
      <c r="BF5640" t="s">
        <v>6170</v>
      </c>
      <c r="BG5640">
        <v>1</v>
      </c>
      <c r="BH5640" t="s">
        <v>6179</v>
      </c>
      <c r="BI5640">
        <v>28</v>
      </c>
      <c r="BJ5640" t="s">
        <v>6172</v>
      </c>
      <c r="BK5640">
        <v>0</v>
      </c>
      <c r="BL5640">
        <v>76</v>
      </c>
      <c r="BM5640" s="3">
        <f t="shared" si="800"/>
        <v>0.85526315789473684</v>
      </c>
    </row>
    <row r="5641" spans="1:65">
      <c r="A5641" t="s">
        <v>5783</v>
      </c>
      <c r="B5641" s="2">
        <v>45999</v>
      </c>
      <c r="C5641" t="s">
        <v>4641</v>
      </c>
      <c r="D5641" t="s">
        <v>5644</v>
      </c>
      <c r="E5641">
        <v>12</v>
      </c>
      <c r="F5641" t="s">
        <v>61</v>
      </c>
      <c r="G5641" t="s">
        <v>79</v>
      </c>
      <c r="H5641" t="s">
        <v>98</v>
      </c>
      <c r="I5641" t="s">
        <v>64</v>
      </c>
      <c r="J5641" t="s">
        <v>65</v>
      </c>
      <c r="K5641" t="s">
        <v>66</v>
      </c>
      <c r="L5641" t="s">
        <v>92</v>
      </c>
      <c r="M5641" t="s">
        <v>56</v>
      </c>
      <c r="N5641" t="s">
        <v>76</v>
      </c>
      <c r="O5641" t="s">
        <v>82</v>
      </c>
      <c r="P5641">
        <v>45</v>
      </c>
      <c r="Q5641">
        <v>47</v>
      </c>
      <c r="R5641">
        <v>45</v>
      </c>
      <c r="S5641">
        <v>1</v>
      </c>
      <c r="T5641">
        <f t="shared" si="792"/>
        <v>44</v>
      </c>
      <c r="U5641">
        <v>44</v>
      </c>
      <c r="V5641">
        <f t="shared" si="793"/>
        <v>0</v>
      </c>
      <c r="W5641" s="3">
        <f t="shared" si="794"/>
        <v>2.2222222222222223E-2</v>
      </c>
      <c r="X5641">
        <v>26</v>
      </c>
      <c r="Y5641" s="4">
        <v>5.9</v>
      </c>
      <c r="Z5641" s="4">
        <v>1.5</v>
      </c>
      <c r="AA5641" s="5">
        <v>49471.56</v>
      </c>
      <c r="AB5641" s="5">
        <f t="shared" si="795"/>
        <v>2176748.64</v>
      </c>
      <c r="AC5641" s="5">
        <v>35249.839999999997</v>
      </c>
      <c r="AD5641" s="5">
        <f t="shared" si="796"/>
        <v>1586242.8</v>
      </c>
      <c r="AE5641" s="5">
        <v>96900.24</v>
      </c>
      <c r="AF5641" s="5">
        <v>27052.27</v>
      </c>
      <c r="AG5641" s="5">
        <v>9147.77</v>
      </c>
      <c r="AH5641" s="5">
        <v>2175</v>
      </c>
      <c r="AI5641" s="5">
        <v>4600</v>
      </c>
      <c r="AJ5641">
        <v>0</v>
      </c>
      <c r="AK5641" s="5">
        <v>0</v>
      </c>
      <c r="AL5641" s="5">
        <v>0</v>
      </c>
      <c r="AM5641" s="5">
        <v>34816.92</v>
      </c>
      <c r="AN5641">
        <v>4</v>
      </c>
      <c r="AO5641">
        <v>7</v>
      </c>
      <c r="AP5641" t="str">
        <f t="shared" si="797"/>
        <v>No</v>
      </c>
      <c r="AQ5641">
        <v>1</v>
      </c>
      <c r="AR5641" s="5">
        <f t="shared" si="798"/>
        <v>1760935</v>
      </c>
      <c r="AS5641" s="5">
        <f t="shared" si="799"/>
        <v>415813.64</v>
      </c>
      <c r="AT5641" t="s">
        <v>59</v>
      </c>
      <c r="AU5641" t="s">
        <v>6164</v>
      </c>
      <c r="AV5641" t="s">
        <v>6165</v>
      </c>
      <c r="AW5641" t="s">
        <v>6166</v>
      </c>
      <c r="AX5641" t="s">
        <v>6167</v>
      </c>
      <c r="AY5641">
        <v>50</v>
      </c>
      <c r="AZ5641">
        <v>2</v>
      </c>
      <c r="BA5641">
        <v>0</v>
      </c>
      <c r="BB5641" t="s">
        <v>6168</v>
      </c>
      <c r="BC5641">
        <v>0</v>
      </c>
      <c r="BD5641">
        <v>3</v>
      </c>
      <c r="BE5641" t="s">
        <v>6218</v>
      </c>
      <c r="BF5641" t="s">
        <v>6170</v>
      </c>
      <c r="BG5641">
        <v>1</v>
      </c>
      <c r="BH5641" t="s">
        <v>6186</v>
      </c>
      <c r="BI5641">
        <v>43</v>
      </c>
      <c r="BJ5641" t="s">
        <v>6172</v>
      </c>
      <c r="BK5641">
        <v>0</v>
      </c>
      <c r="BL5641">
        <v>60</v>
      </c>
      <c r="BM5641" s="3">
        <f t="shared" si="800"/>
        <v>0.75</v>
      </c>
    </row>
    <row r="5642" spans="1:65">
      <c r="A5642" t="s">
        <v>5784</v>
      </c>
      <c r="B5642" s="2">
        <v>45999</v>
      </c>
      <c r="C5642" t="s">
        <v>4641</v>
      </c>
      <c r="D5642" t="s">
        <v>5644</v>
      </c>
      <c r="E5642">
        <v>12</v>
      </c>
      <c r="F5642" t="s">
        <v>78</v>
      </c>
      <c r="G5642" t="s">
        <v>50</v>
      </c>
      <c r="H5642" t="s">
        <v>185</v>
      </c>
      <c r="I5642" t="s">
        <v>64</v>
      </c>
      <c r="J5642" t="s">
        <v>53</v>
      </c>
      <c r="K5642" t="s">
        <v>66</v>
      </c>
      <c r="L5642" t="s">
        <v>92</v>
      </c>
      <c r="M5642" t="s">
        <v>56</v>
      </c>
      <c r="N5642" t="s">
        <v>94</v>
      </c>
      <c r="O5642" t="s">
        <v>58</v>
      </c>
      <c r="P5642">
        <v>49</v>
      </c>
      <c r="Q5642">
        <v>53</v>
      </c>
      <c r="R5642">
        <v>51</v>
      </c>
      <c r="S5642">
        <v>1</v>
      </c>
      <c r="T5642">
        <f t="shared" si="792"/>
        <v>50</v>
      </c>
      <c r="U5642">
        <v>49</v>
      </c>
      <c r="V5642">
        <f t="shared" si="793"/>
        <v>1</v>
      </c>
      <c r="W5642" s="3">
        <f t="shared" si="794"/>
        <v>1.9607843137254902E-2</v>
      </c>
      <c r="X5642">
        <v>36</v>
      </c>
      <c r="Y5642" s="4">
        <v>9</v>
      </c>
      <c r="Z5642" s="4">
        <v>2.1</v>
      </c>
      <c r="AA5642" s="5">
        <v>33822.83</v>
      </c>
      <c r="AB5642" s="5">
        <f t="shared" si="795"/>
        <v>1657318.67</v>
      </c>
      <c r="AC5642" s="5">
        <v>23939.74</v>
      </c>
      <c r="AD5642" s="5">
        <f t="shared" si="796"/>
        <v>1220926.74</v>
      </c>
      <c r="AE5642" s="5">
        <v>83667.64</v>
      </c>
      <c r="AF5642" s="5">
        <v>25797.599999999999</v>
      </c>
      <c r="AG5642" s="5">
        <v>10950.2</v>
      </c>
      <c r="AH5642" s="5">
        <v>3045</v>
      </c>
      <c r="AI5642" s="5">
        <v>3200</v>
      </c>
      <c r="AJ5642">
        <v>0</v>
      </c>
      <c r="AK5642" s="5">
        <v>0</v>
      </c>
      <c r="AL5642" s="5">
        <v>665.47</v>
      </c>
      <c r="AM5642" s="5">
        <v>31777.59</v>
      </c>
      <c r="AN5642">
        <v>4</v>
      </c>
      <c r="AO5642">
        <v>4</v>
      </c>
      <c r="AP5642" t="str">
        <f t="shared" si="797"/>
        <v>Yes</v>
      </c>
      <c r="AQ5642">
        <v>1</v>
      </c>
      <c r="AR5642" s="5">
        <f t="shared" si="798"/>
        <v>1380030.24</v>
      </c>
      <c r="AS5642" s="5">
        <f t="shared" si="799"/>
        <v>277288.43</v>
      </c>
      <c r="AT5642" t="s">
        <v>59</v>
      </c>
      <c r="AU5642" t="s">
        <v>6164</v>
      </c>
      <c r="AV5642" t="s">
        <v>6165</v>
      </c>
      <c r="AW5642" t="s">
        <v>6166</v>
      </c>
      <c r="AX5642" t="s">
        <v>6177</v>
      </c>
      <c r="AY5642">
        <v>51</v>
      </c>
      <c r="AZ5642">
        <v>0</v>
      </c>
      <c r="BA5642">
        <v>13</v>
      </c>
      <c r="BB5642" t="s">
        <v>6180</v>
      </c>
      <c r="BC5642">
        <v>0</v>
      </c>
      <c r="BD5642">
        <v>0</v>
      </c>
      <c r="BE5642" t="s">
        <v>6169</v>
      </c>
      <c r="BF5642" t="s">
        <v>6170</v>
      </c>
      <c r="BG5642">
        <v>0</v>
      </c>
      <c r="BH5642" t="s">
        <v>6171</v>
      </c>
      <c r="BI5642">
        <v>34</v>
      </c>
      <c r="BJ5642" t="s">
        <v>6172</v>
      </c>
      <c r="BK5642">
        <v>0</v>
      </c>
      <c r="BL5642">
        <v>75</v>
      </c>
      <c r="BM5642" s="3">
        <f t="shared" si="800"/>
        <v>0.68</v>
      </c>
    </row>
    <row r="5643" spans="1:65">
      <c r="A5643" t="s">
        <v>5785</v>
      </c>
      <c r="B5643" s="2">
        <v>45999</v>
      </c>
      <c r="C5643" t="s">
        <v>4641</v>
      </c>
      <c r="D5643" t="s">
        <v>5644</v>
      </c>
      <c r="E5643">
        <v>12</v>
      </c>
      <c r="F5643" t="s">
        <v>72</v>
      </c>
      <c r="G5643" t="s">
        <v>79</v>
      </c>
      <c r="H5643" t="s">
        <v>159</v>
      </c>
      <c r="I5643" t="s">
        <v>64</v>
      </c>
      <c r="J5643" t="s">
        <v>53</v>
      </c>
      <c r="K5643" t="s">
        <v>75</v>
      </c>
      <c r="L5643" t="s">
        <v>92</v>
      </c>
      <c r="M5643" t="s">
        <v>56</v>
      </c>
      <c r="N5643" t="s">
        <v>76</v>
      </c>
      <c r="O5643" t="s">
        <v>82</v>
      </c>
      <c r="P5643">
        <v>47</v>
      </c>
      <c r="Q5643">
        <v>49</v>
      </c>
      <c r="R5643">
        <v>50</v>
      </c>
      <c r="S5643">
        <v>1</v>
      </c>
      <c r="T5643">
        <f t="shared" si="792"/>
        <v>49</v>
      </c>
      <c r="U5643">
        <v>45</v>
      </c>
      <c r="V5643">
        <f t="shared" si="793"/>
        <v>4</v>
      </c>
      <c r="W5643" s="3">
        <f t="shared" si="794"/>
        <v>0.02</v>
      </c>
      <c r="X5643">
        <v>28</v>
      </c>
      <c r="Y5643" s="4">
        <v>0</v>
      </c>
      <c r="Z5643" s="4">
        <v>1.1000000000000001</v>
      </c>
      <c r="AA5643" s="5">
        <v>36339.279999999999</v>
      </c>
      <c r="AB5643" s="5">
        <f t="shared" si="795"/>
        <v>1635267.6</v>
      </c>
      <c r="AC5643" s="5">
        <v>23963.79</v>
      </c>
      <c r="AD5643" s="5">
        <f t="shared" si="796"/>
        <v>1198189.5</v>
      </c>
      <c r="AE5643" s="5">
        <v>81332.28</v>
      </c>
      <c r="AF5643" s="5">
        <v>23245.71</v>
      </c>
      <c r="AG5643" s="5">
        <v>9417.69</v>
      </c>
      <c r="AH5643" s="5">
        <v>1595</v>
      </c>
      <c r="AI5643" s="5">
        <v>3200</v>
      </c>
      <c r="AJ5643">
        <v>0</v>
      </c>
      <c r="AK5643" s="5">
        <v>0</v>
      </c>
      <c r="AL5643" s="5">
        <v>2711.34</v>
      </c>
      <c r="AM5643" s="5">
        <v>32827.980000000003</v>
      </c>
      <c r="AN5643">
        <v>4</v>
      </c>
      <c r="AO5643">
        <v>6</v>
      </c>
      <c r="AP5643" t="str">
        <f t="shared" si="797"/>
        <v>No</v>
      </c>
      <c r="AQ5643">
        <v>1</v>
      </c>
      <c r="AR5643" s="5">
        <f t="shared" si="798"/>
        <v>1352519.5</v>
      </c>
      <c r="AS5643" s="5">
        <f t="shared" si="799"/>
        <v>282748.09999999998</v>
      </c>
      <c r="AT5643" t="s">
        <v>59</v>
      </c>
      <c r="AU5643" t="s">
        <v>6164</v>
      </c>
      <c r="AV5643" t="s">
        <v>6165</v>
      </c>
      <c r="AW5643" t="s">
        <v>6166</v>
      </c>
      <c r="AX5643" t="s">
        <v>6184</v>
      </c>
      <c r="AY5643">
        <v>49</v>
      </c>
      <c r="AZ5643">
        <v>0</v>
      </c>
      <c r="BA5643">
        <v>25</v>
      </c>
      <c r="BB5643" t="s">
        <v>6180</v>
      </c>
      <c r="BC5643">
        <v>1</v>
      </c>
      <c r="BD5643">
        <v>1</v>
      </c>
      <c r="BE5643" t="s">
        <v>6218</v>
      </c>
      <c r="BF5643" t="s">
        <v>6170</v>
      </c>
      <c r="BG5643">
        <v>0</v>
      </c>
      <c r="BH5643" t="s">
        <v>6171</v>
      </c>
      <c r="BI5643">
        <v>26</v>
      </c>
      <c r="BJ5643" t="s">
        <v>6172</v>
      </c>
      <c r="BK5643">
        <v>0</v>
      </c>
      <c r="BL5643">
        <v>75</v>
      </c>
      <c r="BM5643" s="3">
        <f t="shared" si="800"/>
        <v>0.66666666666666663</v>
      </c>
    </row>
    <row r="5644" spans="1:65">
      <c r="A5644" t="s">
        <v>5786</v>
      </c>
      <c r="B5644" s="2">
        <v>45999</v>
      </c>
      <c r="C5644" t="s">
        <v>4641</v>
      </c>
      <c r="D5644" t="s">
        <v>5644</v>
      </c>
      <c r="E5644">
        <v>12</v>
      </c>
      <c r="F5644" t="s">
        <v>78</v>
      </c>
      <c r="G5644" t="s">
        <v>79</v>
      </c>
      <c r="H5644" t="s">
        <v>113</v>
      </c>
      <c r="I5644" t="s">
        <v>64</v>
      </c>
      <c r="J5644" t="s">
        <v>53</v>
      </c>
      <c r="K5644" t="s">
        <v>75</v>
      </c>
      <c r="L5644" t="s">
        <v>55</v>
      </c>
      <c r="M5644" t="s">
        <v>56</v>
      </c>
      <c r="N5644" t="s">
        <v>69</v>
      </c>
      <c r="O5644" t="s">
        <v>58</v>
      </c>
      <c r="P5644">
        <v>56</v>
      </c>
      <c r="Q5644">
        <v>57</v>
      </c>
      <c r="R5644">
        <v>57</v>
      </c>
      <c r="S5644">
        <v>2</v>
      </c>
      <c r="T5644">
        <f t="shared" si="792"/>
        <v>55</v>
      </c>
      <c r="U5644">
        <v>54</v>
      </c>
      <c r="V5644">
        <f t="shared" si="793"/>
        <v>1</v>
      </c>
      <c r="W5644" s="3">
        <f t="shared" si="794"/>
        <v>3.5087719298245612E-2</v>
      </c>
      <c r="X5644">
        <v>17</v>
      </c>
      <c r="Y5644" s="4">
        <v>6</v>
      </c>
      <c r="Z5644" s="4">
        <v>1</v>
      </c>
      <c r="AA5644" s="5">
        <v>35584.58</v>
      </c>
      <c r="AB5644" s="5">
        <f t="shared" si="795"/>
        <v>1921567.32</v>
      </c>
      <c r="AC5644" s="5">
        <v>23684.33</v>
      </c>
      <c r="AD5644" s="5">
        <f t="shared" si="796"/>
        <v>1350006.81</v>
      </c>
      <c r="AE5644" s="5">
        <v>95724.42</v>
      </c>
      <c r="AF5644" s="5">
        <v>26296.53</v>
      </c>
      <c r="AG5644" s="5">
        <v>8127.29</v>
      </c>
      <c r="AH5644" s="5">
        <v>1450</v>
      </c>
      <c r="AI5644" s="5">
        <v>6400</v>
      </c>
      <c r="AJ5644">
        <v>0</v>
      </c>
      <c r="AK5644" s="5">
        <v>0</v>
      </c>
      <c r="AL5644" s="5">
        <v>642.05999999999995</v>
      </c>
      <c r="AM5644" s="5">
        <v>35306.35</v>
      </c>
      <c r="AN5644">
        <v>4</v>
      </c>
      <c r="AO5644">
        <v>3</v>
      </c>
      <c r="AP5644" t="str">
        <f t="shared" si="797"/>
        <v>Yes</v>
      </c>
      <c r="AQ5644">
        <v>1</v>
      </c>
      <c r="AR5644" s="5">
        <f t="shared" si="798"/>
        <v>1523953.46</v>
      </c>
      <c r="AS5644" s="5">
        <f t="shared" si="799"/>
        <v>397613.86</v>
      </c>
      <c r="AT5644" t="s">
        <v>59</v>
      </c>
      <c r="AU5644" t="s">
        <v>6164</v>
      </c>
      <c r="AV5644" t="s">
        <v>6165</v>
      </c>
      <c r="AW5644" t="s">
        <v>6166</v>
      </c>
      <c r="AX5644" t="s">
        <v>6184</v>
      </c>
      <c r="AY5644">
        <v>59</v>
      </c>
      <c r="AZ5644">
        <v>0</v>
      </c>
      <c r="BA5644">
        <v>13</v>
      </c>
      <c r="BB5644" t="s">
        <v>6191</v>
      </c>
      <c r="BC5644">
        <v>0</v>
      </c>
      <c r="BD5644">
        <v>0</v>
      </c>
      <c r="BE5644" t="s">
        <v>6169</v>
      </c>
      <c r="BF5644" t="s">
        <v>6170</v>
      </c>
      <c r="BG5644">
        <v>0</v>
      </c>
      <c r="BH5644" t="s">
        <v>6171</v>
      </c>
      <c r="BI5644">
        <v>5</v>
      </c>
      <c r="BJ5644" t="s">
        <v>6172</v>
      </c>
      <c r="BK5644">
        <v>1</v>
      </c>
      <c r="BL5644">
        <v>75</v>
      </c>
      <c r="BM5644" s="3">
        <f t="shared" si="800"/>
        <v>0.76</v>
      </c>
    </row>
    <row r="5645" spans="1:65">
      <c r="A5645" t="s">
        <v>5787</v>
      </c>
      <c r="B5645" s="2">
        <v>45999</v>
      </c>
      <c r="C5645" t="s">
        <v>4641</v>
      </c>
      <c r="D5645" t="s">
        <v>5644</v>
      </c>
      <c r="E5645">
        <v>12</v>
      </c>
      <c r="F5645" t="s">
        <v>72</v>
      </c>
      <c r="G5645" t="s">
        <v>62</v>
      </c>
      <c r="H5645" t="s">
        <v>220</v>
      </c>
      <c r="I5645" t="s">
        <v>64</v>
      </c>
      <c r="J5645" t="s">
        <v>65</v>
      </c>
      <c r="K5645" t="s">
        <v>54</v>
      </c>
      <c r="L5645" t="s">
        <v>92</v>
      </c>
      <c r="M5645" t="s">
        <v>56</v>
      </c>
      <c r="N5645" t="s">
        <v>57</v>
      </c>
      <c r="O5645" t="s">
        <v>82</v>
      </c>
      <c r="P5645">
        <v>38</v>
      </c>
      <c r="Q5645">
        <v>39</v>
      </c>
      <c r="R5645">
        <v>40</v>
      </c>
      <c r="S5645">
        <v>1</v>
      </c>
      <c r="T5645">
        <f t="shared" si="792"/>
        <v>39</v>
      </c>
      <c r="U5645">
        <v>37</v>
      </c>
      <c r="V5645">
        <f t="shared" si="793"/>
        <v>2</v>
      </c>
      <c r="W5645" s="3">
        <f t="shared" si="794"/>
        <v>2.5000000000000001E-2</v>
      </c>
      <c r="X5645">
        <v>9</v>
      </c>
      <c r="Y5645" s="4">
        <v>5.0999999999999996</v>
      </c>
      <c r="Z5645" s="4">
        <v>1.6</v>
      </c>
      <c r="AA5645" s="5">
        <v>56107.02</v>
      </c>
      <c r="AB5645" s="5">
        <f t="shared" si="795"/>
        <v>2075959.74</v>
      </c>
      <c r="AC5645" s="5">
        <v>35017.1</v>
      </c>
      <c r="AD5645" s="5">
        <f t="shared" si="796"/>
        <v>1400684</v>
      </c>
      <c r="AE5645" s="5">
        <v>86312.91</v>
      </c>
      <c r="AF5645" s="5">
        <v>24414.09</v>
      </c>
      <c r="AG5645" s="5">
        <v>7690.59</v>
      </c>
      <c r="AH5645" s="5">
        <v>2320</v>
      </c>
      <c r="AI5645" s="5">
        <v>4600</v>
      </c>
      <c r="AJ5645">
        <v>0</v>
      </c>
      <c r="AK5645" s="5">
        <v>0</v>
      </c>
      <c r="AL5645" s="5">
        <v>1941.03</v>
      </c>
      <c r="AM5645" s="5">
        <v>31276.55</v>
      </c>
      <c r="AN5645">
        <v>4</v>
      </c>
      <c r="AO5645">
        <v>8</v>
      </c>
      <c r="AP5645" t="str">
        <f t="shared" si="797"/>
        <v>No</v>
      </c>
      <c r="AQ5645">
        <v>2</v>
      </c>
      <c r="AR5645" s="5">
        <f t="shared" si="798"/>
        <v>1559239.17</v>
      </c>
      <c r="AS5645" s="5">
        <f t="shared" si="799"/>
        <v>516720.57</v>
      </c>
      <c r="AT5645" t="s">
        <v>59</v>
      </c>
      <c r="AU5645" t="s">
        <v>6164</v>
      </c>
      <c r="AV5645" t="s">
        <v>6165</v>
      </c>
      <c r="AW5645" t="s">
        <v>6166</v>
      </c>
      <c r="AX5645" t="s">
        <v>6184</v>
      </c>
      <c r="AY5645">
        <v>38</v>
      </c>
      <c r="AZ5645">
        <v>0</v>
      </c>
      <c r="BA5645">
        <v>14</v>
      </c>
      <c r="BB5645" t="s">
        <v>6180</v>
      </c>
      <c r="BC5645">
        <v>1</v>
      </c>
      <c r="BD5645">
        <v>3</v>
      </c>
      <c r="BE5645" t="s">
        <v>6219</v>
      </c>
      <c r="BF5645" t="s">
        <v>6170</v>
      </c>
      <c r="BG5645">
        <v>0</v>
      </c>
      <c r="BH5645" t="s">
        <v>6171</v>
      </c>
      <c r="BI5645">
        <v>30</v>
      </c>
      <c r="BJ5645" t="s">
        <v>6172</v>
      </c>
      <c r="BK5645">
        <v>0</v>
      </c>
      <c r="BL5645">
        <v>62</v>
      </c>
      <c r="BM5645" s="3">
        <f t="shared" si="800"/>
        <v>0.64516129032258063</v>
      </c>
    </row>
    <row r="5646" spans="1:65">
      <c r="A5646" t="s">
        <v>5788</v>
      </c>
      <c r="B5646" s="2">
        <v>45999</v>
      </c>
      <c r="C5646" t="s">
        <v>4641</v>
      </c>
      <c r="D5646" t="s">
        <v>5644</v>
      </c>
      <c r="E5646">
        <v>12</v>
      </c>
      <c r="F5646" t="s">
        <v>72</v>
      </c>
      <c r="G5646" t="s">
        <v>62</v>
      </c>
      <c r="H5646" t="s">
        <v>150</v>
      </c>
      <c r="I5646" t="s">
        <v>64</v>
      </c>
      <c r="J5646" t="s">
        <v>81</v>
      </c>
      <c r="K5646" t="s">
        <v>75</v>
      </c>
      <c r="L5646" t="s">
        <v>92</v>
      </c>
      <c r="M5646" t="s">
        <v>56</v>
      </c>
      <c r="N5646" t="s">
        <v>109</v>
      </c>
      <c r="O5646" t="s">
        <v>82</v>
      </c>
      <c r="P5646">
        <v>39</v>
      </c>
      <c r="Q5646">
        <v>40</v>
      </c>
      <c r="R5646">
        <v>40</v>
      </c>
      <c r="S5646">
        <v>1</v>
      </c>
      <c r="T5646">
        <f t="shared" si="792"/>
        <v>39</v>
      </c>
      <c r="U5646">
        <v>38</v>
      </c>
      <c r="V5646">
        <f t="shared" si="793"/>
        <v>1</v>
      </c>
      <c r="W5646" s="3">
        <f t="shared" si="794"/>
        <v>2.5000000000000001E-2</v>
      </c>
      <c r="X5646">
        <v>22</v>
      </c>
      <c r="Y5646" s="4">
        <v>5.8</v>
      </c>
      <c r="Z5646" s="4">
        <v>1.4</v>
      </c>
      <c r="AA5646" s="5">
        <v>77285.56</v>
      </c>
      <c r="AB5646" s="5">
        <f t="shared" si="795"/>
        <v>2936851.28</v>
      </c>
      <c r="AC5646" s="5">
        <v>53355.74</v>
      </c>
      <c r="AD5646" s="5">
        <f t="shared" si="796"/>
        <v>2134229.6</v>
      </c>
      <c r="AE5646" s="5">
        <v>117050.39</v>
      </c>
      <c r="AF5646" s="5">
        <v>33714.620000000003</v>
      </c>
      <c r="AG5646" s="5">
        <v>9096.2000000000007</v>
      </c>
      <c r="AH5646" s="5">
        <v>2030</v>
      </c>
      <c r="AI5646" s="5">
        <v>6800</v>
      </c>
      <c r="AJ5646">
        <v>0</v>
      </c>
      <c r="AK5646" s="5">
        <v>0</v>
      </c>
      <c r="AL5646" s="5">
        <v>1469.26</v>
      </c>
      <c r="AM5646" s="5">
        <v>54281.53</v>
      </c>
      <c r="AN5646">
        <v>8</v>
      </c>
      <c r="AO5646">
        <v>9</v>
      </c>
      <c r="AP5646" t="str">
        <f t="shared" si="797"/>
        <v>No</v>
      </c>
      <c r="AQ5646">
        <v>2</v>
      </c>
      <c r="AR5646" s="5">
        <f t="shared" si="798"/>
        <v>2358671.6</v>
      </c>
      <c r="AS5646" s="5">
        <f t="shared" si="799"/>
        <v>578179.68000000005</v>
      </c>
      <c r="AT5646" t="s">
        <v>59</v>
      </c>
      <c r="AU5646" t="s">
        <v>6164</v>
      </c>
      <c r="AV5646" t="s">
        <v>6165</v>
      </c>
      <c r="AW5646" t="s">
        <v>6166</v>
      </c>
      <c r="AX5646" t="s">
        <v>6184</v>
      </c>
      <c r="AY5646">
        <v>40</v>
      </c>
      <c r="AZ5646">
        <v>0</v>
      </c>
      <c r="BA5646">
        <v>14</v>
      </c>
      <c r="BB5646" t="s">
        <v>6191</v>
      </c>
      <c r="BC5646">
        <v>1</v>
      </c>
      <c r="BD5646">
        <v>0</v>
      </c>
      <c r="BE5646" t="s">
        <v>6178</v>
      </c>
      <c r="BF5646" t="s">
        <v>6170</v>
      </c>
      <c r="BG5646">
        <v>0</v>
      </c>
      <c r="BH5646" t="s">
        <v>6171</v>
      </c>
      <c r="BI5646">
        <v>41</v>
      </c>
      <c r="BJ5646" t="s">
        <v>6172</v>
      </c>
      <c r="BK5646">
        <v>0</v>
      </c>
      <c r="BL5646">
        <v>48</v>
      </c>
      <c r="BM5646" s="3">
        <f t="shared" si="800"/>
        <v>0.83333333333333337</v>
      </c>
    </row>
    <row r="5647" spans="1:65">
      <c r="A5647" t="s">
        <v>5789</v>
      </c>
      <c r="B5647" s="2">
        <v>45999</v>
      </c>
      <c r="C5647" t="s">
        <v>4641</v>
      </c>
      <c r="D5647" t="s">
        <v>5644</v>
      </c>
      <c r="E5647">
        <v>12</v>
      </c>
      <c r="F5647" t="s">
        <v>72</v>
      </c>
      <c r="G5647" t="s">
        <v>79</v>
      </c>
      <c r="H5647" t="s">
        <v>213</v>
      </c>
      <c r="I5647" t="s">
        <v>64</v>
      </c>
      <c r="J5647" t="s">
        <v>65</v>
      </c>
      <c r="K5647" t="s">
        <v>66</v>
      </c>
      <c r="L5647" t="s">
        <v>92</v>
      </c>
      <c r="M5647" t="s">
        <v>56</v>
      </c>
      <c r="N5647" t="s">
        <v>94</v>
      </c>
      <c r="O5647" t="s">
        <v>120</v>
      </c>
      <c r="P5647">
        <v>43</v>
      </c>
      <c r="Q5647">
        <v>44</v>
      </c>
      <c r="R5647">
        <v>44</v>
      </c>
      <c r="S5647">
        <v>1</v>
      </c>
      <c r="T5647">
        <f t="shared" si="792"/>
        <v>43</v>
      </c>
      <c r="U5647">
        <v>43</v>
      </c>
      <c r="V5647">
        <f t="shared" si="793"/>
        <v>0</v>
      </c>
      <c r="W5647" s="3">
        <f t="shared" si="794"/>
        <v>2.2727272727272728E-2</v>
      </c>
      <c r="X5647">
        <v>26</v>
      </c>
      <c r="Y5647" s="4">
        <v>6.9</v>
      </c>
      <c r="Z5647" s="4">
        <v>2.1</v>
      </c>
      <c r="AA5647" s="5">
        <v>49056.77</v>
      </c>
      <c r="AB5647" s="5">
        <f t="shared" si="795"/>
        <v>2109441.11</v>
      </c>
      <c r="AC5647" s="5">
        <v>35257.599999999999</v>
      </c>
      <c r="AD5647" s="5">
        <f t="shared" si="796"/>
        <v>1551334.3999999999</v>
      </c>
      <c r="AE5647" s="5">
        <v>93234.53</v>
      </c>
      <c r="AF5647" s="5">
        <v>26763.75</v>
      </c>
      <c r="AG5647" s="5">
        <v>9903.86</v>
      </c>
      <c r="AH5647" s="5">
        <v>3045</v>
      </c>
      <c r="AI5647" s="5">
        <v>4600</v>
      </c>
      <c r="AJ5647">
        <v>0</v>
      </c>
      <c r="AK5647" s="5">
        <v>0</v>
      </c>
      <c r="AL5647" s="5">
        <v>0</v>
      </c>
      <c r="AM5647" s="5">
        <v>28251.88</v>
      </c>
      <c r="AN5647">
        <v>4</v>
      </c>
      <c r="AO5647">
        <v>4</v>
      </c>
      <c r="AP5647" t="str">
        <f t="shared" si="797"/>
        <v>Yes</v>
      </c>
      <c r="AQ5647">
        <v>1</v>
      </c>
      <c r="AR5647" s="5">
        <f t="shared" si="798"/>
        <v>1717133.42</v>
      </c>
      <c r="AS5647" s="5">
        <f t="shared" si="799"/>
        <v>392307.69</v>
      </c>
      <c r="AT5647" t="s">
        <v>59</v>
      </c>
      <c r="AU5647" t="s">
        <v>6164</v>
      </c>
      <c r="AV5647" t="s">
        <v>6165</v>
      </c>
      <c r="AW5647" t="s">
        <v>6166</v>
      </c>
      <c r="AX5647" t="s">
        <v>6184</v>
      </c>
      <c r="AY5647">
        <v>47</v>
      </c>
      <c r="AZ5647">
        <v>1</v>
      </c>
      <c r="BA5647">
        <v>0</v>
      </c>
      <c r="BB5647" t="s">
        <v>6168</v>
      </c>
      <c r="BC5647">
        <v>0</v>
      </c>
      <c r="BD5647">
        <v>0</v>
      </c>
      <c r="BE5647" t="s">
        <v>6169</v>
      </c>
      <c r="BF5647" t="s">
        <v>6170</v>
      </c>
      <c r="BG5647">
        <v>1</v>
      </c>
      <c r="BH5647" t="s">
        <v>6186</v>
      </c>
      <c r="BI5647">
        <v>35</v>
      </c>
      <c r="BJ5647" t="s">
        <v>6172</v>
      </c>
      <c r="BK5647">
        <v>0</v>
      </c>
      <c r="BL5647">
        <v>64</v>
      </c>
      <c r="BM5647" s="3">
        <f t="shared" si="800"/>
        <v>0.6875</v>
      </c>
    </row>
    <row r="5648" spans="1:65">
      <c r="A5648" t="s">
        <v>5790</v>
      </c>
      <c r="B5648" s="2">
        <v>45999</v>
      </c>
      <c r="C5648" t="s">
        <v>4641</v>
      </c>
      <c r="D5648" t="s">
        <v>5644</v>
      </c>
      <c r="E5648">
        <v>12</v>
      </c>
      <c r="F5648" t="s">
        <v>78</v>
      </c>
      <c r="G5648" t="s">
        <v>62</v>
      </c>
      <c r="H5648" t="s">
        <v>168</v>
      </c>
      <c r="I5648" t="s">
        <v>74</v>
      </c>
      <c r="J5648" t="s">
        <v>53</v>
      </c>
      <c r="K5648" t="s">
        <v>75</v>
      </c>
      <c r="L5648" t="s">
        <v>55</v>
      </c>
      <c r="M5648" t="s">
        <v>56</v>
      </c>
      <c r="N5648" t="s">
        <v>109</v>
      </c>
      <c r="O5648" t="s">
        <v>58</v>
      </c>
      <c r="P5648">
        <v>62</v>
      </c>
      <c r="Q5648">
        <v>62</v>
      </c>
      <c r="R5648">
        <v>58</v>
      </c>
      <c r="S5648">
        <v>2</v>
      </c>
      <c r="T5648">
        <f t="shared" si="792"/>
        <v>56</v>
      </c>
      <c r="U5648">
        <v>56</v>
      </c>
      <c r="V5648">
        <f t="shared" si="793"/>
        <v>0</v>
      </c>
      <c r="W5648" s="3">
        <f t="shared" si="794"/>
        <v>3.4482758620689655E-2</v>
      </c>
      <c r="X5648">
        <v>13</v>
      </c>
      <c r="Y5648" s="4">
        <v>4.2</v>
      </c>
      <c r="Z5648" s="4">
        <v>0.9</v>
      </c>
      <c r="AA5648" s="5">
        <v>35937.71</v>
      </c>
      <c r="AB5648" s="5">
        <f t="shared" si="795"/>
        <v>2012511.76</v>
      </c>
      <c r="AC5648" s="5">
        <v>23704.71</v>
      </c>
      <c r="AD5648" s="5">
        <f t="shared" si="796"/>
        <v>1374873.18</v>
      </c>
      <c r="AE5648" s="5">
        <v>98082.79</v>
      </c>
      <c r="AF5648" s="5">
        <v>27679.96</v>
      </c>
      <c r="AG5648" s="5">
        <v>7742.17</v>
      </c>
      <c r="AH5648" s="5">
        <v>1305</v>
      </c>
      <c r="AI5648" s="5">
        <v>6400</v>
      </c>
      <c r="AJ5648">
        <v>0</v>
      </c>
      <c r="AK5648" s="5">
        <v>0</v>
      </c>
      <c r="AL5648" s="5">
        <v>0</v>
      </c>
      <c r="AM5648" s="5">
        <v>87598.56</v>
      </c>
      <c r="AN5648">
        <v>8</v>
      </c>
      <c r="AO5648">
        <v>8</v>
      </c>
      <c r="AP5648" t="str">
        <f t="shared" si="797"/>
        <v>Yes</v>
      </c>
      <c r="AQ5648">
        <v>1</v>
      </c>
      <c r="AR5648" s="5">
        <f t="shared" si="798"/>
        <v>1603681.66</v>
      </c>
      <c r="AS5648" s="5">
        <f t="shared" si="799"/>
        <v>408830.1</v>
      </c>
      <c r="AT5648" t="s">
        <v>59</v>
      </c>
      <c r="AU5648" t="s">
        <v>6164</v>
      </c>
      <c r="AV5648" t="s">
        <v>6165</v>
      </c>
      <c r="AW5648" t="s">
        <v>6166</v>
      </c>
      <c r="AX5648" t="s">
        <v>6167</v>
      </c>
      <c r="AY5648">
        <v>64</v>
      </c>
      <c r="AZ5648">
        <v>0</v>
      </c>
      <c r="BA5648">
        <v>0</v>
      </c>
      <c r="BB5648" t="s">
        <v>6168</v>
      </c>
      <c r="BC5648">
        <v>0</v>
      </c>
      <c r="BD5648">
        <v>0</v>
      </c>
      <c r="BE5648" t="s">
        <v>6169</v>
      </c>
      <c r="BF5648" t="s">
        <v>6170</v>
      </c>
      <c r="BG5648">
        <v>0</v>
      </c>
      <c r="BH5648" t="s">
        <v>6171</v>
      </c>
      <c r="BI5648">
        <v>26</v>
      </c>
      <c r="BJ5648" t="s">
        <v>6172</v>
      </c>
      <c r="BK5648">
        <v>0</v>
      </c>
      <c r="BL5648">
        <v>71</v>
      </c>
      <c r="BM5648" s="3">
        <f t="shared" si="800"/>
        <v>0.81690140845070425</v>
      </c>
    </row>
    <row r="5649" spans="1:65">
      <c r="A5649" t="s">
        <v>5791</v>
      </c>
      <c r="B5649" s="2">
        <v>45999</v>
      </c>
      <c r="C5649" t="s">
        <v>4641</v>
      </c>
      <c r="D5649" t="s">
        <v>5644</v>
      </c>
      <c r="E5649">
        <v>12</v>
      </c>
      <c r="F5649" t="s">
        <v>78</v>
      </c>
      <c r="G5649" t="s">
        <v>79</v>
      </c>
      <c r="H5649" t="s">
        <v>143</v>
      </c>
      <c r="I5649" t="s">
        <v>52</v>
      </c>
      <c r="J5649" t="s">
        <v>65</v>
      </c>
      <c r="K5649" t="s">
        <v>66</v>
      </c>
      <c r="L5649" t="s">
        <v>67</v>
      </c>
      <c r="M5649" t="s">
        <v>56</v>
      </c>
      <c r="N5649" t="s">
        <v>94</v>
      </c>
      <c r="O5649" t="s">
        <v>70</v>
      </c>
      <c r="P5649">
        <v>44</v>
      </c>
      <c r="Q5649">
        <v>45</v>
      </c>
      <c r="R5649">
        <v>43</v>
      </c>
      <c r="S5649">
        <v>1</v>
      </c>
      <c r="T5649">
        <f t="shared" si="792"/>
        <v>42</v>
      </c>
      <c r="U5649">
        <v>42</v>
      </c>
      <c r="V5649">
        <f t="shared" si="793"/>
        <v>0</v>
      </c>
      <c r="W5649" s="3">
        <f t="shared" si="794"/>
        <v>2.3255813953488372E-2</v>
      </c>
      <c r="X5649">
        <v>45</v>
      </c>
      <c r="Y5649" s="4">
        <v>4.9000000000000004</v>
      </c>
      <c r="Z5649" s="4">
        <v>1.8</v>
      </c>
      <c r="AA5649" s="5">
        <v>49129.01</v>
      </c>
      <c r="AB5649" s="5">
        <f t="shared" si="795"/>
        <v>2063418.42</v>
      </c>
      <c r="AC5649" s="5">
        <v>34106.75</v>
      </c>
      <c r="AD5649" s="5">
        <f t="shared" si="796"/>
        <v>1466590.25</v>
      </c>
      <c r="AE5649" s="5">
        <v>99975.75</v>
      </c>
      <c r="AF5649" s="5">
        <v>30216.95</v>
      </c>
      <c r="AG5649" s="5">
        <v>10566.39</v>
      </c>
      <c r="AH5649" s="5">
        <v>2610</v>
      </c>
      <c r="AI5649" s="5">
        <v>4600</v>
      </c>
      <c r="AJ5649">
        <v>0</v>
      </c>
      <c r="AK5649" s="5">
        <v>0</v>
      </c>
      <c r="AL5649" s="5">
        <v>0</v>
      </c>
      <c r="AM5649" s="5">
        <v>27528.28</v>
      </c>
      <c r="AN5649">
        <v>4</v>
      </c>
      <c r="AO5649">
        <v>4</v>
      </c>
      <c r="AP5649" t="str">
        <f t="shared" si="797"/>
        <v>Yes</v>
      </c>
      <c r="AQ5649">
        <v>0</v>
      </c>
      <c r="AR5649" s="5">
        <f t="shared" si="798"/>
        <v>1642087.62</v>
      </c>
      <c r="AS5649" s="5">
        <f t="shared" si="799"/>
        <v>421330.8</v>
      </c>
      <c r="AT5649" t="s">
        <v>59</v>
      </c>
      <c r="AU5649" t="s">
        <v>6164</v>
      </c>
      <c r="AV5649" t="s">
        <v>6165</v>
      </c>
      <c r="AW5649" t="s">
        <v>6166</v>
      </c>
      <c r="AX5649" t="s">
        <v>6167</v>
      </c>
      <c r="AY5649">
        <v>46</v>
      </c>
      <c r="AZ5649">
        <v>0</v>
      </c>
      <c r="BA5649">
        <v>0</v>
      </c>
      <c r="BB5649" t="s">
        <v>6168</v>
      </c>
      <c r="BC5649">
        <v>0</v>
      </c>
      <c r="BD5649">
        <v>0</v>
      </c>
      <c r="BE5649" t="s">
        <v>6169</v>
      </c>
      <c r="BF5649" t="s">
        <v>6170</v>
      </c>
      <c r="BG5649">
        <v>2</v>
      </c>
      <c r="BH5649" t="s">
        <v>6192</v>
      </c>
      <c r="BI5649">
        <v>55</v>
      </c>
      <c r="BJ5649" t="s">
        <v>6187</v>
      </c>
      <c r="BK5649">
        <v>0</v>
      </c>
      <c r="BL5649">
        <v>58</v>
      </c>
      <c r="BM5649" s="3">
        <f t="shared" si="800"/>
        <v>0.74137931034482762</v>
      </c>
    </row>
    <row r="5650" spans="1:65">
      <c r="A5650" t="s">
        <v>5792</v>
      </c>
      <c r="B5650" s="2">
        <v>46000</v>
      </c>
      <c r="C5650" t="s">
        <v>4641</v>
      </c>
      <c r="D5650" t="s">
        <v>5644</v>
      </c>
      <c r="E5650">
        <v>12</v>
      </c>
      <c r="F5650" t="s">
        <v>72</v>
      </c>
      <c r="G5650" t="s">
        <v>50</v>
      </c>
      <c r="H5650" t="s">
        <v>73</v>
      </c>
      <c r="I5650" t="s">
        <v>64</v>
      </c>
      <c r="J5650" t="s">
        <v>53</v>
      </c>
      <c r="K5650" t="s">
        <v>66</v>
      </c>
      <c r="L5650" t="s">
        <v>92</v>
      </c>
      <c r="M5650" t="s">
        <v>56</v>
      </c>
      <c r="N5650" t="s">
        <v>76</v>
      </c>
      <c r="O5650" t="s">
        <v>120</v>
      </c>
      <c r="P5650">
        <v>63</v>
      </c>
      <c r="Q5650">
        <v>66</v>
      </c>
      <c r="R5650">
        <v>65</v>
      </c>
      <c r="S5650">
        <v>1</v>
      </c>
      <c r="T5650">
        <f t="shared" si="792"/>
        <v>64</v>
      </c>
      <c r="U5650">
        <v>62</v>
      </c>
      <c r="V5650">
        <f t="shared" si="793"/>
        <v>2</v>
      </c>
      <c r="W5650" s="3">
        <f t="shared" si="794"/>
        <v>1.5384615384615385E-2</v>
      </c>
      <c r="X5650">
        <v>27</v>
      </c>
      <c r="Y5650" s="4">
        <v>5.3</v>
      </c>
      <c r="Z5650" s="4">
        <v>1.6</v>
      </c>
      <c r="AA5650" s="5">
        <v>33844.730000000003</v>
      </c>
      <c r="AB5650" s="5">
        <f t="shared" si="795"/>
        <v>2098373.2599999998</v>
      </c>
      <c r="AC5650" s="5">
        <v>23842.49</v>
      </c>
      <c r="AD5650" s="5">
        <f t="shared" si="796"/>
        <v>1549761.85</v>
      </c>
      <c r="AE5650" s="5">
        <v>108757.87</v>
      </c>
      <c r="AF5650" s="5">
        <v>29223.14</v>
      </c>
      <c r="AG5650" s="5">
        <v>8818.67</v>
      </c>
      <c r="AH5650" s="5">
        <v>2320</v>
      </c>
      <c r="AI5650" s="5">
        <v>3200</v>
      </c>
      <c r="AJ5650">
        <v>0</v>
      </c>
      <c r="AK5650" s="5">
        <v>0</v>
      </c>
      <c r="AL5650" s="5">
        <v>1345.87</v>
      </c>
      <c r="AM5650" s="5">
        <v>40157.53</v>
      </c>
      <c r="AN5650">
        <v>4</v>
      </c>
      <c r="AO5650">
        <v>3</v>
      </c>
      <c r="AP5650" t="str">
        <f t="shared" si="797"/>
        <v>Yes</v>
      </c>
      <c r="AQ5650">
        <v>1</v>
      </c>
      <c r="AR5650" s="5">
        <f t="shared" si="798"/>
        <v>1743584.93</v>
      </c>
      <c r="AS5650" s="5">
        <f t="shared" si="799"/>
        <v>354788.33</v>
      </c>
      <c r="AT5650" t="s">
        <v>59</v>
      </c>
      <c r="AU5650" t="s">
        <v>6164</v>
      </c>
      <c r="AV5650" t="s">
        <v>6165</v>
      </c>
      <c r="AW5650" t="s">
        <v>6166</v>
      </c>
      <c r="AX5650" t="s">
        <v>6167</v>
      </c>
      <c r="AY5650">
        <v>68</v>
      </c>
      <c r="AZ5650">
        <v>2</v>
      </c>
      <c r="BA5650">
        <v>22</v>
      </c>
      <c r="BB5650" t="s">
        <v>6185</v>
      </c>
      <c r="BC5650">
        <v>0</v>
      </c>
      <c r="BD5650">
        <v>0</v>
      </c>
      <c r="BE5650" t="s">
        <v>6169</v>
      </c>
      <c r="BF5650" t="s">
        <v>6170</v>
      </c>
      <c r="BG5650">
        <v>1</v>
      </c>
      <c r="BH5650" t="s">
        <v>6186</v>
      </c>
      <c r="BI5650">
        <v>44</v>
      </c>
      <c r="BJ5650" t="s">
        <v>6172</v>
      </c>
      <c r="BK5650">
        <v>0</v>
      </c>
      <c r="BL5650">
        <v>73</v>
      </c>
      <c r="BM5650" s="3">
        <f t="shared" si="800"/>
        <v>0.8904109589041096</v>
      </c>
    </row>
    <row r="5651" spans="1:65">
      <c r="A5651" t="s">
        <v>5793</v>
      </c>
      <c r="B5651" s="2">
        <v>46000</v>
      </c>
      <c r="C5651" t="s">
        <v>4641</v>
      </c>
      <c r="D5651" t="s">
        <v>5644</v>
      </c>
      <c r="E5651">
        <v>12</v>
      </c>
      <c r="F5651" t="s">
        <v>78</v>
      </c>
      <c r="G5651" t="s">
        <v>79</v>
      </c>
      <c r="H5651" t="s">
        <v>136</v>
      </c>
      <c r="I5651" t="s">
        <v>74</v>
      </c>
      <c r="J5651" t="s">
        <v>65</v>
      </c>
      <c r="K5651" t="s">
        <v>66</v>
      </c>
      <c r="L5651" t="s">
        <v>67</v>
      </c>
      <c r="M5651" t="s">
        <v>68</v>
      </c>
      <c r="N5651" t="s">
        <v>57</v>
      </c>
      <c r="O5651" t="s">
        <v>70</v>
      </c>
      <c r="P5651">
        <v>44</v>
      </c>
      <c r="Q5651">
        <v>45</v>
      </c>
      <c r="R5651">
        <v>44</v>
      </c>
      <c r="S5651">
        <v>4</v>
      </c>
      <c r="T5651">
        <f t="shared" si="792"/>
        <v>40</v>
      </c>
      <c r="U5651">
        <v>40</v>
      </c>
      <c r="V5651">
        <f t="shared" si="793"/>
        <v>0</v>
      </c>
      <c r="W5651" s="3">
        <f t="shared" si="794"/>
        <v>9.0909090909090912E-2</v>
      </c>
      <c r="X5651">
        <v>22</v>
      </c>
      <c r="Y5651" s="4">
        <v>6.7</v>
      </c>
      <c r="Z5651" s="4">
        <v>1.2</v>
      </c>
      <c r="AA5651" s="5">
        <v>49145.22</v>
      </c>
      <c r="AB5651" s="5">
        <f t="shared" si="795"/>
        <v>1965808.8</v>
      </c>
      <c r="AC5651" s="5">
        <v>32255.72</v>
      </c>
      <c r="AD5651" s="5">
        <f t="shared" si="796"/>
        <v>1419251.68</v>
      </c>
      <c r="AE5651" s="5">
        <v>97538.43</v>
      </c>
      <c r="AF5651" s="5">
        <v>29705.15</v>
      </c>
      <c r="AG5651" s="5">
        <v>8507.2099999999991</v>
      </c>
      <c r="AH5651" s="5">
        <v>1740</v>
      </c>
      <c r="AI5651" s="5">
        <v>23503.11</v>
      </c>
      <c r="AJ5651">
        <v>1</v>
      </c>
      <c r="AK5651" s="5">
        <v>14309.75</v>
      </c>
      <c r="AL5651" s="5">
        <v>0</v>
      </c>
      <c r="AM5651" s="5">
        <v>27737.95</v>
      </c>
      <c r="AN5651">
        <v>4</v>
      </c>
      <c r="AO5651">
        <v>5</v>
      </c>
      <c r="AP5651" t="str">
        <f t="shared" si="797"/>
        <v>No</v>
      </c>
      <c r="AQ5651">
        <v>2</v>
      </c>
      <c r="AR5651" s="5">
        <f t="shared" si="798"/>
        <v>1622293.28</v>
      </c>
      <c r="AS5651" s="5">
        <f t="shared" si="799"/>
        <v>343515.52</v>
      </c>
      <c r="AT5651" t="s">
        <v>1641</v>
      </c>
      <c r="AU5651" t="s">
        <v>6189</v>
      </c>
      <c r="AV5651" t="s">
        <v>6201</v>
      </c>
      <c r="AW5651" t="s">
        <v>6175</v>
      </c>
      <c r="AX5651" t="s">
        <v>6167</v>
      </c>
      <c r="AY5651">
        <v>46</v>
      </c>
      <c r="AZ5651">
        <v>0</v>
      </c>
      <c r="BA5651">
        <v>0</v>
      </c>
      <c r="BB5651" t="s">
        <v>6168</v>
      </c>
      <c r="BC5651">
        <v>0</v>
      </c>
      <c r="BD5651">
        <v>1</v>
      </c>
      <c r="BE5651" t="s">
        <v>6188</v>
      </c>
      <c r="BF5651" t="s">
        <v>6210</v>
      </c>
      <c r="BG5651">
        <v>0</v>
      </c>
      <c r="BH5651" t="s">
        <v>6171</v>
      </c>
      <c r="BI5651">
        <v>37</v>
      </c>
      <c r="BJ5651" t="s">
        <v>6172</v>
      </c>
      <c r="BK5651">
        <v>0</v>
      </c>
      <c r="BL5651">
        <v>61</v>
      </c>
      <c r="BM5651" s="3">
        <f t="shared" si="800"/>
        <v>0.72131147540983609</v>
      </c>
    </row>
    <row r="5652" spans="1:65">
      <c r="A5652" t="s">
        <v>5794</v>
      </c>
      <c r="B5652" s="2">
        <v>46000</v>
      </c>
      <c r="C5652" t="s">
        <v>4641</v>
      </c>
      <c r="D5652" t="s">
        <v>5644</v>
      </c>
      <c r="E5652">
        <v>12</v>
      </c>
      <c r="F5652" t="s">
        <v>49</v>
      </c>
      <c r="G5652" t="s">
        <v>50</v>
      </c>
      <c r="H5652" t="s">
        <v>108</v>
      </c>
      <c r="I5652" t="s">
        <v>52</v>
      </c>
      <c r="J5652" t="s">
        <v>65</v>
      </c>
      <c r="K5652" t="s">
        <v>75</v>
      </c>
      <c r="L5652" t="s">
        <v>92</v>
      </c>
      <c r="M5652" t="s">
        <v>56</v>
      </c>
      <c r="N5652" t="s">
        <v>57</v>
      </c>
      <c r="O5652" t="s">
        <v>82</v>
      </c>
      <c r="P5652">
        <v>44</v>
      </c>
      <c r="Q5652">
        <v>46</v>
      </c>
      <c r="R5652">
        <v>44</v>
      </c>
      <c r="S5652">
        <v>1</v>
      </c>
      <c r="T5652">
        <f t="shared" si="792"/>
        <v>43</v>
      </c>
      <c r="U5652">
        <v>43</v>
      </c>
      <c r="V5652">
        <f t="shared" si="793"/>
        <v>0</v>
      </c>
      <c r="W5652" s="3">
        <f t="shared" si="794"/>
        <v>2.2727272727272728E-2</v>
      </c>
      <c r="X5652">
        <v>29</v>
      </c>
      <c r="Y5652" s="4">
        <v>4.7</v>
      </c>
      <c r="Z5652" s="4">
        <v>1.4</v>
      </c>
      <c r="AA5652" s="5">
        <v>52504.45</v>
      </c>
      <c r="AB5652" s="5">
        <f t="shared" si="795"/>
        <v>2257691.35</v>
      </c>
      <c r="AC5652" s="5">
        <v>35312.660000000003</v>
      </c>
      <c r="AD5652" s="5">
        <f t="shared" si="796"/>
        <v>1553757.04</v>
      </c>
      <c r="AE5652" s="5">
        <v>101384.53</v>
      </c>
      <c r="AF5652" s="5">
        <v>28051.19</v>
      </c>
      <c r="AG5652" s="5">
        <v>10191.049999999999</v>
      </c>
      <c r="AH5652" s="5">
        <v>2030</v>
      </c>
      <c r="AI5652" s="5">
        <v>4600</v>
      </c>
      <c r="AJ5652">
        <v>0</v>
      </c>
      <c r="AK5652" s="5">
        <v>0</v>
      </c>
      <c r="AL5652" s="5">
        <v>0</v>
      </c>
      <c r="AM5652" s="5">
        <v>33236.53</v>
      </c>
      <c r="AN5652">
        <v>4</v>
      </c>
      <c r="AO5652">
        <v>6</v>
      </c>
      <c r="AP5652" t="str">
        <f t="shared" si="797"/>
        <v>No</v>
      </c>
      <c r="AQ5652">
        <v>2</v>
      </c>
      <c r="AR5652" s="5">
        <f t="shared" si="798"/>
        <v>1733250.34</v>
      </c>
      <c r="AS5652" s="5">
        <f t="shared" si="799"/>
        <v>524441.01</v>
      </c>
      <c r="AT5652" t="s">
        <v>59</v>
      </c>
      <c r="AU5652" t="s">
        <v>6164</v>
      </c>
      <c r="AV5652" t="s">
        <v>6165</v>
      </c>
      <c r="AW5652" t="s">
        <v>6166</v>
      </c>
      <c r="AX5652" t="s">
        <v>6167</v>
      </c>
      <c r="AY5652">
        <v>49</v>
      </c>
      <c r="AZ5652">
        <v>3</v>
      </c>
      <c r="BA5652">
        <v>0</v>
      </c>
      <c r="BB5652" t="s">
        <v>6168</v>
      </c>
      <c r="BC5652">
        <v>0</v>
      </c>
      <c r="BD5652">
        <v>2</v>
      </c>
      <c r="BE5652" t="s">
        <v>6219</v>
      </c>
      <c r="BF5652" t="s">
        <v>6170</v>
      </c>
      <c r="BG5652">
        <v>0</v>
      </c>
      <c r="BH5652" t="s">
        <v>6171</v>
      </c>
      <c r="BI5652">
        <v>36</v>
      </c>
      <c r="BJ5652" t="s">
        <v>6172</v>
      </c>
      <c r="BK5652">
        <v>0</v>
      </c>
      <c r="BL5652">
        <v>59</v>
      </c>
      <c r="BM5652" s="3">
        <f t="shared" si="800"/>
        <v>0.74576271186440679</v>
      </c>
    </row>
    <row r="5653" spans="1:65">
      <c r="A5653" t="s">
        <v>5795</v>
      </c>
      <c r="B5653" s="2">
        <v>46000</v>
      </c>
      <c r="C5653" t="s">
        <v>4641</v>
      </c>
      <c r="D5653" t="s">
        <v>5644</v>
      </c>
      <c r="E5653">
        <v>12</v>
      </c>
      <c r="F5653" t="s">
        <v>61</v>
      </c>
      <c r="G5653" t="s">
        <v>79</v>
      </c>
      <c r="H5653" t="s">
        <v>123</v>
      </c>
      <c r="I5653" t="s">
        <v>64</v>
      </c>
      <c r="J5653" t="s">
        <v>65</v>
      </c>
      <c r="K5653" t="s">
        <v>75</v>
      </c>
      <c r="L5653" t="s">
        <v>92</v>
      </c>
      <c r="M5653" t="s">
        <v>56</v>
      </c>
      <c r="N5653" t="s">
        <v>57</v>
      </c>
      <c r="O5653" t="s">
        <v>58</v>
      </c>
      <c r="P5653">
        <v>53</v>
      </c>
      <c r="Q5653">
        <v>57</v>
      </c>
      <c r="R5653">
        <v>55</v>
      </c>
      <c r="S5653">
        <v>1</v>
      </c>
      <c r="T5653">
        <f t="shared" si="792"/>
        <v>54</v>
      </c>
      <c r="U5653">
        <v>51</v>
      </c>
      <c r="V5653">
        <f t="shared" si="793"/>
        <v>3</v>
      </c>
      <c r="W5653" s="3">
        <f t="shared" si="794"/>
        <v>1.8181818181818181E-2</v>
      </c>
      <c r="X5653">
        <v>22</v>
      </c>
      <c r="Y5653" s="4">
        <v>8.4</v>
      </c>
      <c r="Z5653" s="4">
        <v>2.2000000000000002</v>
      </c>
      <c r="AA5653" s="5">
        <v>51826.74</v>
      </c>
      <c r="AB5653" s="5">
        <f t="shared" si="795"/>
        <v>2643163.7400000002</v>
      </c>
      <c r="AC5653" s="5">
        <v>35326.14</v>
      </c>
      <c r="AD5653" s="5">
        <f t="shared" si="796"/>
        <v>1942937.7</v>
      </c>
      <c r="AE5653" s="5">
        <v>119431.72</v>
      </c>
      <c r="AF5653" s="5">
        <v>34292.980000000003</v>
      </c>
      <c r="AG5653" s="5">
        <v>8439.02</v>
      </c>
      <c r="AH5653" s="5">
        <v>3190</v>
      </c>
      <c r="AI5653" s="5">
        <v>4600</v>
      </c>
      <c r="AJ5653">
        <v>0</v>
      </c>
      <c r="AK5653" s="5">
        <v>0</v>
      </c>
      <c r="AL5653" s="5">
        <v>2819.96</v>
      </c>
      <c r="AM5653" s="5">
        <v>34453.96</v>
      </c>
      <c r="AN5653">
        <v>4</v>
      </c>
      <c r="AO5653">
        <v>4</v>
      </c>
      <c r="AP5653" t="str">
        <f t="shared" si="797"/>
        <v>Yes</v>
      </c>
      <c r="AQ5653">
        <v>1</v>
      </c>
      <c r="AR5653" s="5">
        <f t="shared" si="798"/>
        <v>2150165.34</v>
      </c>
      <c r="AS5653" s="5">
        <f t="shared" si="799"/>
        <v>492998.40000000002</v>
      </c>
      <c r="AT5653" t="s">
        <v>59</v>
      </c>
      <c r="AU5653" t="s">
        <v>6164</v>
      </c>
      <c r="AV5653" t="s">
        <v>6165</v>
      </c>
      <c r="AW5653" t="s">
        <v>6166</v>
      </c>
      <c r="AX5653" t="s">
        <v>6177</v>
      </c>
      <c r="AY5653">
        <v>56</v>
      </c>
      <c r="AZ5653">
        <v>0</v>
      </c>
      <c r="BA5653">
        <v>24</v>
      </c>
      <c r="BB5653" t="s">
        <v>6180</v>
      </c>
      <c r="BC5653">
        <v>0</v>
      </c>
      <c r="BD5653">
        <v>0</v>
      </c>
      <c r="BE5653" t="s">
        <v>6169</v>
      </c>
      <c r="BF5653" t="s">
        <v>6170</v>
      </c>
      <c r="BG5653">
        <v>0</v>
      </c>
      <c r="BH5653" t="s">
        <v>6171</v>
      </c>
      <c r="BI5653">
        <v>34</v>
      </c>
      <c r="BJ5653" t="s">
        <v>6172</v>
      </c>
      <c r="BK5653">
        <v>0</v>
      </c>
      <c r="BL5653">
        <v>62</v>
      </c>
      <c r="BM5653" s="3">
        <f t="shared" si="800"/>
        <v>0.88709677419354838</v>
      </c>
    </row>
    <row r="5654" spans="1:65">
      <c r="A5654" t="s">
        <v>5796</v>
      </c>
      <c r="B5654" s="2">
        <v>46000</v>
      </c>
      <c r="C5654" t="s">
        <v>4641</v>
      </c>
      <c r="D5654" t="s">
        <v>5644</v>
      </c>
      <c r="E5654">
        <v>12</v>
      </c>
      <c r="F5654" t="s">
        <v>61</v>
      </c>
      <c r="G5654" t="s">
        <v>79</v>
      </c>
      <c r="H5654" t="s">
        <v>98</v>
      </c>
      <c r="I5654" t="s">
        <v>52</v>
      </c>
      <c r="J5654" t="s">
        <v>53</v>
      </c>
      <c r="K5654" t="s">
        <v>54</v>
      </c>
      <c r="L5654" t="s">
        <v>92</v>
      </c>
      <c r="M5654" t="s">
        <v>68</v>
      </c>
      <c r="N5654" t="s">
        <v>57</v>
      </c>
      <c r="O5654" t="s">
        <v>82</v>
      </c>
      <c r="P5654">
        <v>52</v>
      </c>
      <c r="Q5654">
        <v>55</v>
      </c>
      <c r="R5654">
        <v>56</v>
      </c>
      <c r="S5654">
        <v>2</v>
      </c>
      <c r="T5654">
        <f t="shared" si="792"/>
        <v>54</v>
      </c>
      <c r="U5654">
        <v>52</v>
      </c>
      <c r="V5654">
        <f t="shared" si="793"/>
        <v>2</v>
      </c>
      <c r="W5654" s="3">
        <f t="shared" si="794"/>
        <v>3.5714285714285712E-2</v>
      </c>
      <c r="X5654">
        <v>28</v>
      </c>
      <c r="Y5654" s="4">
        <v>3</v>
      </c>
      <c r="Z5654" s="4">
        <v>1.7</v>
      </c>
      <c r="AA5654" s="5">
        <v>38903.879999999997</v>
      </c>
      <c r="AB5654" s="5">
        <f t="shared" si="795"/>
        <v>2023001.76</v>
      </c>
      <c r="AC5654" s="5">
        <v>22640.04</v>
      </c>
      <c r="AD5654" s="5">
        <f t="shared" si="796"/>
        <v>1267842.24</v>
      </c>
      <c r="AE5654" s="5">
        <v>100485.01</v>
      </c>
      <c r="AF5654" s="5">
        <v>25232.27</v>
      </c>
      <c r="AG5654" s="5">
        <v>9998.59</v>
      </c>
      <c r="AH5654" s="5">
        <v>2465</v>
      </c>
      <c r="AI5654" s="5">
        <v>6400</v>
      </c>
      <c r="AJ5654">
        <v>1</v>
      </c>
      <c r="AK5654" s="5">
        <v>8150.52</v>
      </c>
      <c r="AL5654" s="5">
        <v>1343.55</v>
      </c>
      <c r="AM5654" s="5">
        <v>42153.75</v>
      </c>
      <c r="AN5654">
        <v>4</v>
      </c>
      <c r="AO5654">
        <v>6</v>
      </c>
      <c r="AP5654" t="str">
        <f t="shared" si="797"/>
        <v>No</v>
      </c>
      <c r="AQ5654">
        <v>2</v>
      </c>
      <c r="AR5654" s="5">
        <f t="shared" si="798"/>
        <v>1464070.93</v>
      </c>
      <c r="AS5654" s="5">
        <f t="shared" si="799"/>
        <v>558930.82999999996</v>
      </c>
      <c r="AT5654" t="s">
        <v>59</v>
      </c>
      <c r="AU5654" t="s">
        <v>6189</v>
      </c>
      <c r="AV5654" t="s">
        <v>6190</v>
      </c>
      <c r="AW5654" t="s">
        <v>6183</v>
      </c>
      <c r="AX5654" t="s">
        <v>6184</v>
      </c>
      <c r="AY5654">
        <v>55</v>
      </c>
      <c r="AZ5654">
        <v>1</v>
      </c>
      <c r="BA5654">
        <v>19</v>
      </c>
      <c r="BB5654" t="s">
        <v>6180</v>
      </c>
      <c r="BC5654">
        <v>0</v>
      </c>
      <c r="BD5654">
        <v>2</v>
      </c>
      <c r="BE5654" t="s">
        <v>6219</v>
      </c>
      <c r="BF5654" t="s">
        <v>6170</v>
      </c>
      <c r="BG5654">
        <v>1</v>
      </c>
      <c r="BH5654" t="s">
        <v>6186</v>
      </c>
      <c r="BI5654">
        <v>31</v>
      </c>
      <c r="BJ5654" t="s">
        <v>6172</v>
      </c>
      <c r="BK5654">
        <v>0</v>
      </c>
      <c r="BL5654">
        <v>73</v>
      </c>
      <c r="BM5654" s="3">
        <f t="shared" si="800"/>
        <v>0.76712328767123283</v>
      </c>
    </row>
    <row r="5655" spans="1:65">
      <c r="A5655" t="s">
        <v>5797</v>
      </c>
      <c r="B5655" s="2">
        <v>46000</v>
      </c>
      <c r="C5655" t="s">
        <v>4641</v>
      </c>
      <c r="D5655" t="s">
        <v>5644</v>
      </c>
      <c r="E5655">
        <v>12</v>
      </c>
      <c r="F5655" t="s">
        <v>72</v>
      </c>
      <c r="G5655" t="s">
        <v>79</v>
      </c>
      <c r="H5655" t="s">
        <v>159</v>
      </c>
      <c r="I5655" t="s">
        <v>52</v>
      </c>
      <c r="J5655" t="s">
        <v>65</v>
      </c>
      <c r="K5655" t="s">
        <v>66</v>
      </c>
      <c r="L5655" t="s">
        <v>55</v>
      </c>
      <c r="M5655" t="s">
        <v>56</v>
      </c>
      <c r="N5655" t="s">
        <v>76</v>
      </c>
      <c r="O5655" t="s">
        <v>82</v>
      </c>
      <c r="P5655">
        <v>39</v>
      </c>
      <c r="Q5655">
        <v>39</v>
      </c>
      <c r="R5655">
        <v>41</v>
      </c>
      <c r="S5655">
        <v>1</v>
      </c>
      <c r="T5655">
        <f t="shared" si="792"/>
        <v>40</v>
      </c>
      <c r="U5655">
        <v>38</v>
      </c>
      <c r="V5655">
        <f t="shared" si="793"/>
        <v>2</v>
      </c>
      <c r="W5655" s="3">
        <f t="shared" si="794"/>
        <v>2.4390243902439025E-2</v>
      </c>
      <c r="X5655">
        <v>43</v>
      </c>
      <c r="Y5655" s="4">
        <v>10</v>
      </c>
      <c r="Z5655" s="4">
        <v>1.6</v>
      </c>
      <c r="AA5655" s="5">
        <v>49322.18</v>
      </c>
      <c r="AB5655" s="5">
        <f t="shared" si="795"/>
        <v>1874242.84</v>
      </c>
      <c r="AC5655" s="5">
        <v>34764.11</v>
      </c>
      <c r="AD5655" s="5">
        <f t="shared" si="796"/>
        <v>1425328.51</v>
      </c>
      <c r="AE5655" s="5">
        <v>95120.44</v>
      </c>
      <c r="AF5655" s="5">
        <v>27914.05</v>
      </c>
      <c r="AG5655" s="5">
        <v>11415.69</v>
      </c>
      <c r="AH5655" s="5">
        <v>2320</v>
      </c>
      <c r="AI5655" s="5">
        <v>4600</v>
      </c>
      <c r="AJ5655">
        <v>0</v>
      </c>
      <c r="AK5655" s="5">
        <v>0</v>
      </c>
      <c r="AL5655" s="5">
        <v>1988.81</v>
      </c>
      <c r="AM5655" s="5">
        <v>29509.07</v>
      </c>
      <c r="AN5655">
        <v>4</v>
      </c>
      <c r="AO5655">
        <v>7</v>
      </c>
      <c r="AP5655" t="str">
        <f t="shared" si="797"/>
        <v>No</v>
      </c>
      <c r="AQ5655">
        <v>2</v>
      </c>
      <c r="AR5655" s="5">
        <f t="shared" si="798"/>
        <v>1598196.57</v>
      </c>
      <c r="AS5655" s="5">
        <f t="shared" si="799"/>
        <v>276046.27</v>
      </c>
      <c r="AT5655" t="s">
        <v>59</v>
      </c>
      <c r="AU5655" t="s">
        <v>6164</v>
      </c>
      <c r="AV5655" t="s">
        <v>6165</v>
      </c>
      <c r="AW5655" t="s">
        <v>6166</v>
      </c>
      <c r="AX5655" t="s">
        <v>6177</v>
      </c>
      <c r="AY5655">
        <v>39</v>
      </c>
      <c r="AZ5655">
        <v>0</v>
      </c>
      <c r="BA5655">
        <v>22</v>
      </c>
      <c r="BB5655" t="s">
        <v>6180</v>
      </c>
      <c r="BC5655">
        <v>1</v>
      </c>
      <c r="BD5655">
        <v>2</v>
      </c>
      <c r="BE5655" t="s">
        <v>6218</v>
      </c>
      <c r="BF5655" t="s">
        <v>6170</v>
      </c>
      <c r="BG5655">
        <v>0</v>
      </c>
      <c r="BH5655" t="s">
        <v>6171</v>
      </c>
      <c r="BI5655">
        <v>40</v>
      </c>
      <c r="BJ5655" t="s">
        <v>6172</v>
      </c>
      <c r="BK5655">
        <v>0</v>
      </c>
      <c r="BL5655">
        <v>64</v>
      </c>
      <c r="BM5655" s="3">
        <f t="shared" si="800"/>
        <v>0.640625</v>
      </c>
    </row>
    <row r="5656" spans="1:65">
      <c r="A5656" t="s">
        <v>5798</v>
      </c>
      <c r="B5656" s="2">
        <v>46000</v>
      </c>
      <c r="C5656" t="s">
        <v>4641</v>
      </c>
      <c r="D5656" t="s">
        <v>5644</v>
      </c>
      <c r="E5656">
        <v>12</v>
      </c>
      <c r="F5656" t="s">
        <v>72</v>
      </c>
      <c r="G5656" t="s">
        <v>50</v>
      </c>
      <c r="H5656" t="s">
        <v>179</v>
      </c>
      <c r="I5656" t="s">
        <v>52</v>
      </c>
      <c r="J5656" t="s">
        <v>53</v>
      </c>
      <c r="K5656" t="s">
        <v>75</v>
      </c>
      <c r="L5656" t="s">
        <v>92</v>
      </c>
      <c r="M5656" t="s">
        <v>56</v>
      </c>
      <c r="N5656" t="s">
        <v>94</v>
      </c>
      <c r="O5656" t="s">
        <v>120</v>
      </c>
      <c r="P5656">
        <v>47</v>
      </c>
      <c r="Q5656">
        <v>49</v>
      </c>
      <c r="R5656">
        <v>50</v>
      </c>
      <c r="S5656">
        <v>1</v>
      </c>
      <c r="T5656">
        <f t="shared" si="792"/>
        <v>49</v>
      </c>
      <c r="U5656">
        <v>45</v>
      </c>
      <c r="V5656">
        <f t="shared" si="793"/>
        <v>4</v>
      </c>
      <c r="W5656" s="3">
        <f t="shared" si="794"/>
        <v>0.02</v>
      </c>
      <c r="X5656">
        <v>21</v>
      </c>
      <c r="Y5656" s="4">
        <v>2.9</v>
      </c>
      <c r="Z5656" s="4">
        <v>1.5</v>
      </c>
      <c r="AA5656" s="5">
        <v>36217.97</v>
      </c>
      <c r="AB5656" s="5">
        <f t="shared" si="795"/>
        <v>1629808.65</v>
      </c>
      <c r="AC5656" s="5">
        <v>23764.77</v>
      </c>
      <c r="AD5656" s="5">
        <f t="shared" si="796"/>
        <v>1188238.5</v>
      </c>
      <c r="AE5656" s="5">
        <v>88193.279999999999</v>
      </c>
      <c r="AF5656" s="5">
        <v>22245.25</v>
      </c>
      <c r="AG5656" s="5">
        <v>8552.7900000000009</v>
      </c>
      <c r="AH5656" s="5">
        <v>2175</v>
      </c>
      <c r="AI5656" s="5">
        <v>3200</v>
      </c>
      <c r="AJ5656">
        <v>0</v>
      </c>
      <c r="AK5656" s="5">
        <v>0</v>
      </c>
      <c r="AL5656" s="5">
        <v>2553.67</v>
      </c>
      <c r="AM5656" s="5">
        <v>29709.94</v>
      </c>
      <c r="AN5656">
        <v>4</v>
      </c>
      <c r="AO5656">
        <v>4</v>
      </c>
      <c r="AP5656" t="str">
        <f t="shared" si="797"/>
        <v>Yes</v>
      </c>
      <c r="AQ5656">
        <v>1</v>
      </c>
      <c r="AR5656" s="5">
        <f t="shared" si="798"/>
        <v>1344868.43</v>
      </c>
      <c r="AS5656" s="5">
        <f t="shared" si="799"/>
        <v>284940.21999999997</v>
      </c>
      <c r="AT5656" t="s">
        <v>59</v>
      </c>
      <c r="AU5656" t="s">
        <v>6164</v>
      </c>
      <c r="AV5656" t="s">
        <v>6165</v>
      </c>
      <c r="AW5656" t="s">
        <v>6166</v>
      </c>
      <c r="AX5656" t="s">
        <v>6184</v>
      </c>
      <c r="AY5656">
        <v>48</v>
      </c>
      <c r="AZ5656">
        <v>0</v>
      </c>
      <c r="BA5656">
        <v>29</v>
      </c>
      <c r="BB5656" t="s">
        <v>6180</v>
      </c>
      <c r="BC5656">
        <v>0</v>
      </c>
      <c r="BD5656">
        <v>0</v>
      </c>
      <c r="BE5656" t="s">
        <v>6169</v>
      </c>
      <c r="BF5656" t="s">
        <v>6170</v>
      </c>
      <c r="BG5656">
        <v>0</v>
      </c>
      <c r="BH5656" t="s">
        <v>6171</v>
      </c>
      <c r="BI5656">
        <v>24</v>
      </c>
      <c r="BJ5656" t="s">
        <v>6172</v>
      </c>
      <c r="BK5656">
        <v>0</v>
      </c>
      <c r="BL5656">
        <v>75</v>
      </c>
      <c r="BM5656" s="3">
        <f t="shared" si="800"/>
        <v>0.66666666666666663</v>
      </c>
    </row>
    <row r="5657" spans="1:65">
      <c r="A5657" t="s">
        <v>5799</v>
      </c>
      <c r="B5657" s="2">
        <v>46000</v>
      </c>
      <c r="C5657" t="s">
        <v>4641</v>
      </c>
      <c r="D5657" t="s">
        <v>5644</v>
      </c>
      <c r="E5657">
        <v>12</v>
      </c>
      <c r="F5657" t="s">
        <v>72</v>
      </c>
      <c r="G5657" t="s">
        <v>62</v>
      </c>
      <c r="H5657" t="s">
        <v>155</v>
      </c>
      <c r="I5657" t="s">
        <v>74</v>
      </c>
      <c r="J5657" t="s">
        <v>65</v>
      </c>
      <c r="K5657" t="s">
        <v>66</v>
      </c>
      <c r="L5657" t="s">
        <v>55</v>
      </c>
      <c r="M5657" t="s">
        <v>56</v>
      </c>
      <c r="N5657" t="s">
        <v>94</v>
      </c>
      <c r="O5657" t="s">
        <v>82</v>
      </c>
      <c r="P5657">
        <v>51</v>
      </c>
      <c r="Q5657">
        <v>52</v>
      </c>
      <c r="R5657">
        <v>54</v>
      </c>
      <c r="S5657">
        <v>1</v>
      </c>
      <c r="T5657">
        <f t="shared" si="792"/>
        <v>53</v>
      </c>
      <c r="U5657">
        <v>51</v>
      </c>
      <c r="V5657">
        <f t="shared" si="793"/>
        <v>2</v>
      </c>
      <c r="W5657" s="3">
        <f t="shared" si="794"/>
        <v>1.8518518518518517E-2</v>
      </c>
      <c r="X5657">
        <v>21</v>
      </c>
      <c r="Y5657" s="4">
        <v>5.3</v>
      </c>
      <c r="Z5657" s="4">
        <v>1.4</v>
      </c>
      <c r="AA5657" s="5">
        <v>49419.88</v>
      </c>
      <c r="AB5657" s="5">
        <f t="shared" si="795"/>
        <v>2520413.88</v>
      </c>
      <c r="AC5657" s="5">
        <v>34903.449999999997</v>
      </c>
      <c r="AD5657" s="5">
        <f t="shared" si="796"/>
        <v>1884786.3</v>
      </c>
      <c r="AE5657" s="5">
        <v>119151.81</v>
      </c>
      <c r="AF5657" s="5">
        <v>32590.75</v>
      </c>
      <c r="AG5657" s="5">
        <v>8474.2099999999991</v>
      </c>
      <c r="AH5657" s="5">
        <v>2030</v>
      </c>
      <c r="AI5657" s="5">
        <v>4600</v>
      </c>
      <c r="AJ5657">
        <v>0</v>
      </c>
      <c r="AK5657" s="5">
        <v>0</v>
      </c>
      <c r="AL5657" s="5">
        <v>2041.35</v>
      </c>
      <c r="AM5657" s="5">
        <v>31414.28</v>
      </c>
      <c r="AN5657">
        <v>4</v>
      </c>
      <c r="AO5657">
        <v>4</v>
      </c>
      <c r="AP5657" t="str">
        <f t="shared" si="797"/>
        <v>Yes</v>
      </c>
      <c r="AQ5657">
        <v>1</v>
      </c>
      <c r="AR5657" s="5">
        <f t="shared" si="798"/>
        <v>2085088.7</v>
      </c>
      <c r="AS5657" s="5">
        <f t="shared" si="799"/>
        <v>435325.18</v>
      </c>
      <c r="AT5657" t="s">
        <v>59</v>
      </c>
      <c r="AU5657" t="s">
        <v>6164</v>
      </c>
      <c r="AV5657" t="s">
        <v>6165</v>
      </c>
      <c r="AW5657" t="s">
        <v>6166</v>
      </c>
      <c r="AX5657" t="s">
        <v>6184</v>
      </c>
      <c r="AY5657">
        <v>57</v>
      </c>
      <c r="AZ5657">
        <v>3</v>
      </c>
      <c r="BA5657">
        <v>14</v>
      </c>
      <c r="BB5657" t="s">
        <v>6185</v>
      </c>
      <c r="BC5657">
        <v>0</v>
      </c>
      <c r="BD5657">
        <v>0</v>
      </c>
      <c r="BE5657" t="s">
        <v>6169</v>
      </c>
      <c r="BF5657" t="s">
        <v>6170</v>
      </c>
      <c r="BG5657">
        <v>0</v>
      </c>
      <c r="BH5657" t="s">
        <v>6171</v>
      </c>
      <c r="BI5657">
        <v>35</v>
      </c>
      <c r="BJ5657" t="s">
        <v>6172</v>
      </c>
      <c r="BK5657">
        <v>0</v>
      </c>
      <c r="BL5657">
        <v>59</v>
      </c>
      <c r="BM5657" s="3">
        <f t="shared" si="800"/>
        <v>0.9152542372881356</v>
      </c>
    </row>
    <row r="5658" spans="1:65">
      <c r="A5658" t="s">
        <v>5800</v>
      </c>
      <c r="B5658" s="2">
        <v>46000</v>
      </c>
      <c r="C5658" t="s">
        <v>4641</v>
      </c>
      <c r="D5658" t="s">
        <v>5644</v>
      </c>
      <c r="E5658">
        <v>12</v>
      </c>
      <c r="F5658" t="s">
        <v>61</v>
      </c>
      <c r="G5658" t="s">
        <v>62</v>
      </c>
      <c r="H5658" t="s">
        <v>63</v>
      </c>
      <c r="I5658" t="s">
        <v>52</v>
      </c>
      <c r="J5658" t="s">
        <v>81</v>
      </c>
      <c r="K5658" t="s">
        <v>75</v>
      </c>
      <c r="L5658" t="s">
        <v>55</v>
      </c>
      <c r="M5658" t="s">
        <v>56</v>
      </c>
      <c r="N5658" t="s">
        <v>94</v>
      </c>
      <c r="O5658" t="s">
        <v>70</v>
      </c>
      <c r="P5658">
        <v>34</v>
      </c>
      <c r="Q5658">
        <v>34</v>
      </c>
      <c r="R5658">
        <v>34</v>
      </c>
      <c r="S5658">
        <v>1</v>
      </c>
      <c r="T5658">
        <f t="shared" si="792"/>
        <v>33</v>
      </c>
      <c r="U5658">
        <v>33</v>
      </c>
      <c r="V5658">
        <f t="shared" si="793"/>
        <v>0</v>
      </c>
      <c r="W5658" s="3">
        <f t="shared" si="794"/>
        <v>2.9411764705882353E-2</v>
      </c>
      <c r="X5658">
        <v>21</v>
      </c>
      <c r="Y5658" s="4">
        <v>0.9</v>
      </c>
      <c r="Z5658" s="4">
        <v>0.8</v>
      </c>
      <c r="AA5658" s="5">
        <v>78586.28</v>
      </c>
      <c r="AB5658" s="5">
        <f t="shared" si="795"/>
        <v>2593347.2400000002</v>
      </c>
      <c r="AC5658" s="5">
        <v>52893.78</v>
      </c>
      <c r="AD5658" s="5">
        <f t="shared" si="796"/>
        <v>1798388.52</v>
      </c>
      <c r="AE5658" s="5">
        <v>109718.74</v>
      </c>
      <c r="AF5658" s="5">
        <v>28903.200000000001</v>
      </c>
      <c r="AG5658" s="5">
        <v>8988.01</v>
      </c>
      <c r="AH5658" s="5">
        <v>1160</v>
      </c>
      <c r="AI5658" s="5">
        <v>6800</v>
      </c>
      <c r="AJ5658">
        <v>0</v>
      </c>
      <c r="AK5658" s="5">
        <v>0</v>
      </c>
      <c r="AL5658" s="5">
        <v>0</v>
      </c>
      <c r="AM5658" s="5">
        <v>22811.08</v>
      </c>
      <c r="AN5658">
        <v>4</v>
      </c>
      <c r="AO5658">
        <v>3</v>
      </c>
      <c r="AP5658" t="str">
        <f t="shared" si="797"/>
        <v>Yes</v>
      </c>
      <c r="AQ5658">
        <v>1</v>
      </c>
      <c r="AR5658" s="5">
        <f t="shared" si="798"/>
        <v>1976769.55</v>
      </c>
      <c r="AS5658" s="5">
        <f t="shared" si="799"/>
        <v>616577.68999999994</v>
      </c>
      <c r="AT5658" t="s">
        <v>59</v>
      </c>
      <c r="AU5658" t="s">
        <v>6164</v>
      </c>
      <c r="AV5658" t="s">
        <v>6165</v>
      </c>
      <c r="AW5658" t="s">
        <v>6166</v>
      </c>
      <c r="AX5658" t="s">
        <v>6184</v>
      </c>
      <c r="AY5658">
        <v>38</v>
      </c>
      <c r="AZ5658">
        <v>3</v>
      </c>
      <c r="BA5658">
        <v>0</v>
      </c>
      <c r="BB5658" t="s">
        <v>6168</v>
      </c>
      <c r="BC5658">
        <v>0</v>
      </c>
      <c r="BD5658">
        <v>0</v>
      </c>
      <c r="BE5658" t="s">
        <v>6169</v>
      </c>
      <c r="BF5658" t="s">
        <v>6170</v>
      </c>
      <c r="BG5658">
        <v>1</v>
      </c>
      <c r="BH5658" t="s">
        <v>6186</v>
      </c>
      <c r="BI5658">
        <v>26</v>
      </c>
      <c r="BJ5658" t="s">
        <v>6172</v>
      </c>
      <c r="BK5658">
        <v>0</v>
      </c>
      <c r="BL5658">
        <v>52</v>
      </c>
      <c r="BM5658" s="3">
        <f t="shared" si="800"/>
        <v>0.65384615384615385</v>
      </c>
    </row>
    <row r="5659" spans="1:65">
      <c r="A5659" t="s">
        <v>5801</v>
      </c>
      <c r="B5659" s="2">
        <v>46000</v>
      </c>
      <c r="C5659" t="s">
        <v>4641</v>
      </c>
      <c r="D5659" t="s">
        <v>5644</v>
      </c>
      <c r="E5659">
        <v>12</v>
      </c>
      <c r="F5659" t="s">
        <v>72</v>
      </c>
      <c r="G5659" t="s">
        <v>79</v>
      </c>
      <c r="H5659" t="s">
        <v>102</v>
      </c>
      <c r="I5659" t="s">
        <v>52</v>
      </c>
      <c r="J5659" t="s">
        <v>65</v>
      </c>
      <c r="K5659" t="s">
        <v>54</v>
      </c>
      <c r="L5659" t="s">
        <v>55</v>
      </c>
      <c r="M5659" t="s">
        <v>56</v>
      </c>
      <c r="N5659" t="s">
        <v>57</v>
      </c>
      <c r="O5659" t="s">
        <v>82</v>
      </c>
      <c r="P5659">
        <v>51</v>
      </c>
      <c r="Q5659">
        <v>54</v>
      </c>
      <c r="R5659">
        <v>57</v>
      </c>
      <c r="S5659">
        <v>1</v>
      </c>
      <c r="T5659">
        <f t="shared" si="792"/>
        <v>56</v>
      </c>
      <c r="U5659">
        <v>51</v>
      </c>
      <c r="V5659">
        <f t="shared" si="793"/>
        <v>5</v>
      </c>
      <c r="W5659" s="3">
        <f t="shared" si="794"/>
        <v>1.7543859649122806E-2</v>
      </c>
      <c r="X5659">
        <v>35</v>
      </c>
      <c r="Y5659" s="4">
        <v>6.5</v>
      </c>
      <c r="Z5659" s="4">
        <v>2.2999999999999998</v>
      </c>
      <c r="AA5659" s="5">
        <v>55767.05</v>
      </c>
      <c r="AB5659" s="5">
        <f t="shared" si="795"/>
        <v>2844119.55</v>
      </c>
      <c r="AC5659" s="5">
        <v>34975.65</v>
      </c>
      <c r="AD5659" s="5">
        <f t="shared" si="796"/>
        <v>1993612.05</v>
      </c>
      <c r="AE5659" s="5">
        <v>130405.64</v>
      </c>
      <c r="AF5659" s="5">
        <v>35818.67</v>
      </c>
      <c r="AG5659" s="5">
        <v>9641.42</v>
      </c>
      <c r="AH5659" s="5">
        <v>3335</v>
      </c>
      <c r="AI5659" s="5">
        <v>4600</v>
      </c>
      <c r="AJ5659">
        <v>0</v>
      </c>
      <c r="AK5659" s="5">
        <v>0</v>
      </c>
      <c r="AL5659" s="5">
        <v>4974.55</v>
      </c>
      <c r="AM5659" s="5">
        <v>35097.410000000003</v>
      </c>
      <c r="AN5659">
        <v>4</v>
      </c>
      <c r="AO5659">
        <v>5</v>
      </c>
      <c r="AP5659" t="str">
        <f t="shared" si="797"/>
        <v>No</v>
      </c>
      <c r="AQ5659">
        <v>3</v>
      </c>
      <c r="AR5659" s="5">
        <f t="shared" si="798"/>
        <v>2217484.7400000002</v>
      </c>
      <c r="AS5659" s="5">
        <f t="shared" si="799"/>
        <v>626634.81000000006</v>
      </c>
      <c r="AT5659" t="s">
        <v>59</v>
      </c>
      <c r="AU5659" t="s">
        <v>6164</v>
      </c>
      <c r="AV5659" t="s">
        <v>6165</v>
      </c>
      <c r="AW5659" t="s">
        <v>6166</v>
      </c>
      <c r="AX5659" t="s">
        <v>6184</v>
      </c>
      <c r="AY5659">
        <v>54</v>
      </c>
      <c r="AZ5659">
        <v>1</v>
      </c>
      <c r="BA5659">
        <v>31</v>
      </c>
      <c r="BB5659" t="s">
        <v>6180</v>
      </c>
      <c r="BC5659">
        <v>0</v>
      </c>
      <c r="BD5659">
        <v>1</v>
      </c>
      <c r="BE5659" t="s">
        <v>6219</v>
      </c>
      <c r="BF5659" t="s">
        <v>6170</v>
      </c>
      <c r="BG5659">
        <v>1</v>
      </c>
      <c r="BH5659" t="s">
        <v>6179</v>
      </c>
      <c r="BI5659">
        <v>24</v>
      </c>
      <c r="BJ5659" t="s">
        <v>6172</v>
      </c>
      <c r="BK5659">
        <v>0</v>
      </c>
      <c r="BL5659">
        <v>65</v>
      </c>
      <c r="BM5659" s="3">
        <f t="shared" si="800"/>
        <v>0.87692307692307692</v>
      </c>
    </row>
    <row r="5660" spans="1:65">
      <c r="A5660" t="s">
        <v>5802</v>
      </c>
      <c r="B5660" s="2">
        <v>46000</v>
      </c>
      <c r="C5660" t="s">
        <v>4641</v>
      </c>
      <c r="D5660" t="s">
        <v>5644</v>
      </c>
      <c r="E5660">
        <v>12</v>
      </c>
      <c r="F5660" t="s">
        <v>78</v>
      </c>
      <c r="G5660" t="s">
        <v>62</v>
      </c>
      <c r="H5660" t="s">
        <v>190</v>
      </c>
      <c r="I5660" t="s">
        <v>64</v>
      </c>
      <c r="J5660" t="s">
        <v>65</v>
      </c>
      <c r="K5660" t="s">
        <v>75</v>
      </c>
      <c r="L5660" t="s">
        <v>67</v>
      </c>
      <c r="M5660" t="s">
        <v>68</v>
      </c>
      <c r="N5660" t="s">
        <v>69</v>
      </c>
      <c r="O5660" t="s">
        <v>82</v>
      </c>
      <c r="P5660">
        <v>47</v>
      </c>
      <c r="Q5660">
        <v>49</v>
      </c>
      <c r="R5660">
        <v>47</v>
      </c>
      <c r="S5660">
        <v>4</v>
      </c>
      <c r="T5660">
        <f t="shared" si="792"/>
        <v>43</v>
      </c>
      <c r="U5660">
        <v>43</v>
      </c>
      <c r="V5660">
        <f t="shared" si="793"/>
        <v>0</v>
      </c>
      <c r="W5660" s="3">
        <f t="shared" si="794"/>
        <v>8.5106382978723402E-2</v>
      </c>
      <c r="X5660">
        <v>11</v>
      </c>
      <c r="Y5660" s="4">
        <v>2.2999999999999998</v>
      </c>
      <c r="Z5660" s="4">
        <v>0.7</v>
      </c>
      <c r="AA5660" s="5">
        <v>51579.03</v>
      </c>
      <c r="AB5660" s="5">
        <f t="shared" si="795"/>
        <v>2217898.29</v>
      </c>
      <c r="AC5660" s="5">
        <v>32570.01</v>
      </c>
      <c r="AD5660" s="5">
        <f t="shared" si="796"/>
        <v>1530790.47</v>
      </c>
      <c r="AE5660" s="5">
        <v>99687.1</v>
      </c>
      <c r="AF5660" s="5">
        <v>29834.37</v>
      </c>
      <c r="AG5660" s="5">
        <v>7539.34</v>
      </c>
      <c r="AH5660" s="5">
        <v>1015</v>
      </c>
      <c r="AI5660" s="5">
        <v>23059.63</v>
      </c>
      <c r="AJ5660">
        <v>1</v>
      </c>
      <c r="AK5660" s="5">
        <v>14359.76</v>
      </c>
      <c r="AL5660" s="5">
        <v>0</v>
      </c>
      <c r="AM5660" s="5">
        <v>29332.639999999999</v>
      </c>
      <c r="AN5660">
        <v>4</v>
      </c>
      <c r="AO5660">
        <v>3</v>
      </c>
      <c r="AP5660" t="str">
        <f t="shared" si="797"/>
        <v>Yes</v>
      </c>
      <c r="AQ5660">
        <v>1</v>
      </c>
      <c r="AR5660" s="5">
        <f t="shared" si="798"/>
        <v>1735618.31</v>
      </c>
      <c r="AS5660" s="5">
        <f t="shared" si="799"/>
        <v>482279.98</v>
      </c>
      <c r="AT5660" t="s">
        <v>1641</v>
      </c>
      <c r="AU5660" t="s">
        <v>6189</v>
      </c>
      <c r="AV5660" t="s">
        <v>6201</v>
      </c>
      <c r="AW5660" t="s">
        <v>6175</v>
      </c>
      <c r="AX5660" t="s">
        <v>6167</v>
      </c>
      <c r="AY5660">
        <v>50</v>
      </c>
      <c r="AZ5660">
        <v>0</v>
      </c>
      <c r="BA5660">
        <v>0</v>
      </c>
      <c r="BB5660" t="s">
        <v>6168</v>
      </c>
      <c r="BC5660">
        <v>0</v>
      </c>
      <c r="BD5660">
        <v>0</v>
      </c>
      <c r="BE5660" t="s">
        <v>6169</v>
      </c>
      <c r="BF5660" t="s">
        <v>6210</v>
      </c>
      <c r="BG5660">
        <v>0</v>
      </c>
      <c r="BH5660" t="s">
        <v>6171</v>
      </c>
      <c r="BI5660">
        <v>7</v>
      </c>
      <c r="BJ5660" t="s">
        <v>6172</v>
      </c>
      <c r="BK5660">
        <v>0</v>
      </c>
      <c r="BL5660">
        <v>60</v>
      </c>
      <c r="BM5660" s="3">
        <f t="shared" si="800"/>
        <v>0.78333333333333333</v>
      </c>
    </row>
    <row r="5661" spans="1:65">
      <c r="A5661" t="s">
        <v>5803</v>
      </c>
      <c r="B5661" s="2">
        <v>46000</v>
      </c>
      <c r="C5661" t="s">
        <v>4641</v>
      </c>
      <c r="D5661" t="s">
        <v>5644</v>
      </c>
      <c r="E5661">
        <v>12</v>
      </c>
      <c r="F5661" t="s">
        <v>72</v>
      </c>
      <c r="G5661" t="s">
        <v>79</v>
      </c>
      <c r="H5661" t="s">
        <v>102</v>
      </c>
      <c r="I5661" t="s">
        <v>74</v>
      </c>
      <c r="J5661" t="s">
        <v>81</v>
      </c>
      <c r="K5661" t="s">
        <v>75</v>
      </c>
      <c r="L5661" t="s">
        <v>92</v>
      </c>
      <c r="M5661" t="s">
        <v>56</v>
      </c>
      <c r="N5661" t="s">
        <v>69</v>
      </c>
      <c r="O5661" t="s">
        <v>82</v>
      </c>
      <c r="P5661">
        <v>36</v>
      </c>
      <c r="Q5661">
        <v>37</v>
      </c>
      <c r="R5661">
        <v>37</v>
      </c>
      <c r="S5661">
        <v>1</v>
      </c>
      <c r="T5661">
        <f t="shared" si="792"/>
        <v>36</v>
      </c>
      <c r="U5661">
        <v>34</v>
      </c>
      <c r="V5661">
        <f t="shared" si="793"/>
        <v>2</v>
      </c>
      <c r="W5661" s="3">
        <f t="shared" si="794"/>
        <v>2.7027027027027029E-2</v>
      </c>
      <c r="X5661">
        <v>28</v>
      </c>
      <c r="Y5661" s="4">
        <v>3.7</v>
      </c>
      <c r="Z5661" s="4">
        <v>1.7</v>
      </c>
      <c r="AA5661" s="5">
        <v>78878.149999999994</v>
      </c>
      <c r="AB5661" s="5">
        <f t="shared" si="795"/>
        <v>2681857.1</v>
      </c>
      <c r="AC5661" s="5">
        <v>53371.02</v>
      </c>
      <c r="AD5661" s="5">
        <f t="shared" si="796"/>
        <v>1974727.74</v>
      </c>
      <c r="AE5661" s="5">
        <v>113594.64</v>
      </c>
      <c r="AF5661" s="5">
        <v>32913.839999999997</v>
      </c>
      <c r="AG5661" s="5">
        <v>9901</v>
      </c>
      <c r="AH5661" s="5">
        <v>2465</v>
      </c>
      <c r="AI5661" s="5">
        <v>6800</v>
      </c>
      <c r="AJ5661">
        <v>0</v>
      </c>
      <c r="AK5661" s="5">
        <v>0</v>
      </c>
      <c r="AL5661" s="5">
        <v>3031.25</v>
      </c>
      <c r="AM5661" s="5">
        <v>23163.32</v>
      </c>
      <c r="AN5661">
        <v>4</v>
      </c>
      <c r="AO5661">
        <v>2</v>
      </c>
      <c r="AP5661" t="str">
        <f t="shared" si="797"/>
        <v>Yes</v>
      </c>
      <c r="AQ5661">
        <v>1</v>
      </c>
      <c r="AR5661" s="5">
        <f t="shared" si="798"/>
        <v>2166596.79</v>
      </c>
      <c r="AS5661" s="5">
        <f t="shared" si="799"/>
        <v>515260.31</v>
      </c>
      <c r="AT5661" t="s">
        <v>59</v>
      </c>
      <c r="AU5661" t="s">
        <v>6164</v>
      </c>
      <c r="AV5661" t="s">
        <v>6165</v>
      </c>
      <c r="AW5661" t="s">
        <v>6166</v>
      </c>
      <c r="AX5661" t="s">
        <v>6184</v>
      </c>
      <c r="AY5661">
        <v>38</v>
      </c>
      <c r="AZ5661">
        <v>0</v>
      </c>
      <c r="BA5661">
        <v>18</v>
      </c>
      <c r="BB5661" t="s">
        <v>6191</v>
      </c>
      <c r="BC5661">
        <v>0</v>
      </c>
      <c r="BD5661">
        <v>0</v>
      </c>
      <c r="BE5661" t="s">
        <v>6169</v>
      </c>
      <c r="BF5661" t="s">
        <v>6170</v>
      </c>
      <c r="BG5661">
        <v>0</v>
      </c>
      <c r="BH5661" t="s">
        <v>6171</v>
      </c>
      <c r="BI5661">
        <v>20</v>
      </c>
      <c r="BJ5661" t="s">
        <v>6172</v>
      </c>
      <c r="BK5661">
        <v>0</v>
      </c>
      <c r="BL5661">
        <v>51</v>
      </c>
      <c r="BM5661" s="3">
        <f t="shared" si="800"/>
        <v>0.72549019607843135</v>
      </c>
    </row>
    <row r="5662" spans="1:65">
      <c r="A5662" t="s">
        <v>5804</v>
      </c>
      <c r="B5662" s="2">
        <v>46000</v>
      </c>
      <c r="C5662" t="s">
        <v>4641</v>
      </c>
      <c r="D5662" t="s">
        <v>5644</v>
      </c>
      <c r="E5662">
        <v>12</v>
      </c>
      <c r="F5662" t="s">
        <v>49</v>
      </c>
      <c r="G5662" t="s">
        <v>79</v>
      </c>
      <c r="H5662" t="s">
        <v>260</v>
      </c>
      <c r="I5662" t="s">
        <v>52</v>
      </c>
      <c r="J5662" t="s">
        <v>81</v>
      </c>
      <c r="K5662" t="s">
        <v>75</v>
      </c>
      <c r="L5662" t="s">
        <v>67</v>
      </c>
      <c r="M5662" t="s">
        <v>68</v>
      </c>
      <c r="N5662" t="s">
        <v>69</v>
      </c>
      <c r="O5662" t="s">
        <v>70</v>
      </c>
      <c r="P5662">
        <v>27</v>
      </c>
      <c r="Q5662">
        <v>40</v>
      </c>
      <c r="R5662">
        <v>38</v>
      </c>
      <c r="S5662">
        <v>5</v>
      </c>
      <c r="T5662">
        <f t="shared" si="792"/>
        <v>33</v>
      </c>
      <c r="U5662">
        <v>21</v>
      </c>
      <c r="V5662">
        <f t="shared" si="793"/>
        <v>12</v>
      </c>
      <c r="W5662" s="3">
        <f t="shared" si="794"/>
        <v>0.13157894736842105</v>
      </c>
      <c r="X5662">
        <v>152</v>
      </c>
      <c r="Y5662" s="4">
        <v>7.8</v>
      </c>
      <c r="Z5662" s="4">
        <v>7.7</v>
      </c>
      <c r="AA5662" s="5">
        <v>77357.149999999994</v>
      </c>
      <c r="AB5662" s="5">
        <f t="shared" si="795"/>
        <v>1624500.15</v>
      </c>
      <c r="AC5662" s="5">
        <v>49657.41</v>
      </c>
      <c r="AD5662" s="5">
        <f t="shared" si="796"/>
        <v>1886981.58</v>
      </c>
      <c r="AE5662" s="5">
        <v>122013.24</v>
      </c>
      <c r="AF5662" s="5">
        <v>41273.19</v>
      </c>
      <c r="AG5662" s="5">
        <v>55279.68</v>
      </c>
      <c r="AH5662" s="5">
        <v>11165</v>
      </c>
      <c r="AI5662" s="5">
        <v>38209.86</v>
      </c>
      <c r="AJ5662">
        <v>1</v>
      </c>
      <c r="AK5662" s="5">
        <v>22873.23</v>
      </c>
      <c r="AL5662" s="5">
        <v>17413.849999999999</v>
      </c>
      <c r="AM5662" s="5">
        <v>15409.76</v>
      </c>
      <c r="AN5662">
        <v>4</v>
      </c>
      <c r="AO5662">
        <v>5</v>
      </c>
      <c r="AP5662" t="str">
        <f t="shared" si="797"/>
        <v>No</v>
      </c>
      <c r="AQ5662">
        <v>1</v>
      </c>
      <c r="AR5662" s="5">
        <f t="shared" si="798"/>
        <v>2210619.39</v>
      </c>
      <c r="AS5662" s="5">
        <f t="shared" si="799"/>
        <v>-586119.24</v>
      </c>
      <c r="AT5662" t="s">
        <v>1641</v>
      </c>
      <c r="AU5662" t="s">
        <v>6199</v>
      </c>
      <c r="AV5662" t="s">
        <v>6200</v>
      </c>
      <c r="AW5662" t="s">
        <v>6175</v>
      </c>
      <c r="AX5662" t="s">
        <v>6202</v>
      </c>
      <c r="AY5662">
        <v>36</v>
      </c>
      <c r="AZ5662">
        <v>5</v>
      </c>
      <c r="BA5662">
        <v>64</v>
      </c>
      <c r="BB5662" t="s">
        <v>6220</v>
      </c>
      <c r="BC5662">
        <v>1</v>
      </c>
      <c r="BD5662">
        <v>0</v>
      </c>
      <c r="BE5662" t="s">
        <v>6178</v>
      </c>
      <c r="BF5662" t="s">
        <v>6210</v>
      </c>
      <c r="BG5662">
        <v>2</v>
      </c>
      <c r="BH5662" t="s">
        <v>6211</v>
      </c>
      <c r="BI5662">
        <v>117</v>
      </c>
      <c r="BJ5662" t="s">
        <v>6193</v>
      </c>
      <c r="BK5662">
        <v>0</v>
      </c>
      <c r="BL5662">
        <v>51</v>
      </c>
      <c r="BM5662" s="3">
        <f t="shared" si="800"/>
        <v>0.74509803921568629</v>
      </c>
    </row>
    <row r="5663" spans="1:65">
      <c r="A5663" t="s">
        <v>5805</v>
      </c>
      <c r="B5663" s="2">
        <v>46000</v>
      </c>
      <c r="C5663" t="s">
        <v>4641</v>
      </c>
      <c r="D5663" t="s">
        <v>5644</v>
      </c>
      <c r="E5663">
        <v>12</v>
      </c>
      <c r="F5663" t="s">
        <v>49</v>
      </c>
      <c r="G5663" t="s">
        <v>62</v>
      </c>
      <c r="H5663" t="s">
        <v>125</v>
      </c>
      <c r="I5663" t="s">
        <v>74</v>
      </c>
      <c r="J5663" t="s">
        <v>65</v>
      </c>
      <c r="K5663" t="s">
        <v>75</v>
      </c>
      <c r="L5663" t="s">
        <v>87</v>
      </c>
      <c r="M5663" t="s">
        <v>56</v>
      </c>
      <c r="N5663" t="s">
        <v>94</v>
      </c>
      <c r="O5663" t="s">
        <v>120</v>
      </c>
      <c r="P5663">
        <v>55</v>
      </c>
      <c r="Q5663">
        <v>55</v>
      </c>
      <c r="R5663">
        <v>55</v>
      </c>
      <c r="S5663">
        <v>1</v>
      </c>
      <c r="T5663">
        <f t="shared" si="792"/>
        <v>54</v>
      </c>
      <c r="U5663">
        <v>52</v>
      </c>
      <c r="V5663">
        <f t="shared" si="793"/>
        <v>2</v>
      </c>
      <c r="W5663" s="3">
        <f t="shared" si="794"/>
        <v>1.8181818181818181E-2</v>
      </c>
      <c r="X5663">
        <v>25</v>
      </c>
      <c r="Y5663" s="4">
        <v>3.9</v>
      </c>
      <c r="Z5663" s="4">
        <v>1.3</v>
      </c>
      <c r="AA5663" s="5">
        <v>52557.91</v>
      </c>
      <c r="AB5663" s="5">
        <f t="shared" si="795"/>
        <v>2733011.32</v>
      </c>
      <c r="AC5663" s="5">
        <v>35967.980000000003</v>
      </c>
      <c r="AD5663" s="5">
        <f t="shared" si="796"/>
        <v>1978238.9</v>
      </c>
      <c r="AE5663" s="5">
        <v>123840.09</v>
      </c>
      <c r="AF5663" s="5">
        <v>37190.379999999997</v>
      </c>
      <c r="AG5663" s="5">
        <v>8641.1299999999992</v>
      </c>
      <c r="AH5663" s="5">
        <v>1885</v>
      </c>
      <c r="AI5663" s="5">
        <v>4600</v>
      </c>
      <c r="AJ5663">
        <v>0</v>
      </c>
      <c r="AK5663" s="5">
        <v>0</v>
      </c>
      <c r="AL5663" s="5">
        <v>2050.1799999999998</v>
      </c>
      <c r="AM5663" s="5">
        <v>32189.68</v>
      </c>
      <c r="AN5663">
        <v>4</v>
      </c>
      <c r="AO5663">
        <v>3</v>
      </c>
      <c r="AP5663" t="str">
        <f t="shared" si="797"/>
        <v>Yes</v>
      </c>
      <c r="AQ5663">
        <v>1</v>
      </c>
      <c r="AR5663" s="5">
        <f t="shared" si="798"/>
        <v>2188635.36</v>
      </c>
      <c r="AS5663" s="5">
        <f t="shared" si="799"/>
        <v>544375.96</v>
      </c>
      <c r="AT5663" t="s">
        <v>59</v>
      </c>
      <c r="AU5663" t="s">
        <v>6164</v>
      </c>
      <c r="AV5663" t="s">
        <v>6165</v>
      </c>
      <c r="AW5663" t="s">
        <v>6166</v>
      </c>
      <c r="AX5663" t="s">
        <v>6184</v>
      </c>
      <c r="AY5663">
        <v>57</v>
      </c>
      <c r="AZ5663">
        <v>0</v>
      </c>
      <c r="BA5663">
        <v>22</v>
      </c>
      <c r="BB5663" t="s">
        <v>6191</v>
      </c>
      <c r="BC5663">
        <v>0</v>
      </c>
      <c r="BD5663">
        <v>0</v>
      </c>
      <c r="BE5663" t="s">
        <v>6169</v>
      </c>
      <c r="BF5663" t="s">
        <v>6170</v>
      </c>
      <c r="BG5663">
        <v>1</v>
      </c>
      <c r="BH5663" t="s">
        <v>6186</v>
      </c>
      <c r="BI5663">
        <v>42</v>
      </c>
      <c r="BJ5663" t="s">
        <v>6172</v>
      </c>
      <c r="BK5663">
        <v>0</v>
      </c>
      <c r="BL5663">
        <v>59</v>
      </c>
      <c r="BM5663" s="3">
        <f t="shared" si="800"/>
        <v>0.93220338983050843</v>
      </c>
    </row>
    <row r="5664" spans="1:65">
      <c r="A5664" t="s">
        <v>5806</v>
      </c>
      <c r="B5664" s="2">
        <v>46000</v>
      </c>
      <c r="C5664" t="s">
        <v>4641</v>
      </c>
      <c r="D5664" t="s">
        <v>5644</v>
      </c>
      <c r="E5664">
        <v>12</v>
      </c>
      <c r="F5664" t="s">
        <v>72</v>
      </c>
      <c r="G5664" t="s">
        <v>62</v>
      </c>
      <c r="H5664" t="s">
        <v>175</v>
      </c>
      <c r="I5664" t="s">
        <v>64</v>
      </c>
      <c r="J5664" t="s">
        <v>81</v>
      </c>
      <c r="K5664" t="s">
        <v>75</v>
      </c>
      <c r="L5664" t="s">
        <v>87</v>
      </c>
      <c r="M5664" t="s">
        <v>56</v>
      </c>
      <c r="N5664" t="s">
        <v>57</v>
      </c>
      <c r="O5664" t="s">
        <v>82</v>
      </c>
      <c r="P5664">
        <v>37</v>
      </c>
      <c r="Q5664">
        <v>38</v>
      </c>
      <c r="R5664">
        <v>39</v>
      </c>
      <c r="S5664">
        <v>1</v>
      </c>
      <c r="T5664">
        <f t="shared" si="792"/>
        <v>38</v>
      </c>
      <c r="U5664">
        <v>36</v>
      </c>
      <c r="V5664">
        <f t="shared" si="793"/>
        <v>2</v>
      </c>
      <c r="W5664" s="3">
        <f t="shared" si="794"/>
        <v>2.564102564102564E-2</v>
      </c>
      <c r="X5664">
        <v>30</v>
      </c>
      <c r="Y5664" s="4">
        <v>4.4000000000000004</v>
      </c>
      <c r="Z5664" s="4">
        <v>1.7</v>
      </c>
      <c r="AA5664" s="5">
        <v>78667.73</v>
      </c>
      <c r="AB5664" s="5">
        <f t="shared" si="795"/>
        <v>2832038.28</v>
      </c>
      <c r="AC5664" s="5">
        <v>54504.11</v>
      </c>
      <c r="AD5664" s="5">
        <f t="shared" si="796"/>
        <v>2125660.29</v>
      </c>
      <c r="AE5664" s="5">
        <v>115222.39</v>
      </c>
      <c r="AF5664" s="5">
        <v>33789.300000000003</v>
      </c>
      <c r="AG5664" s="5">
        <v>10050.15</v>
      </c>
      <c r="AH5664" s="5">
        <v>2465</v>
      </c>
      <c r="AI5664" s="5">
        <v>6800</v>
      </c>
      <c r="AJ5664">
        <v>0</v>
      </c>
      <c r="AK5664" s="5">
        <v>0</v>
      </c>
      <c r="AL5664" s="5">
        <v>3140.46</v>
      </c>
      <c r="AM5664" s="5">
        <v>33047.64</v>
      </c>
      <c r="AN5664">
        <v>4</v>
      </c>
      <c r="AO5664">
        <v>9</v>
      </c>
      <c r="AP5664" t="str">
        <f t="shared" si="797"/>
        <v>No</v>
      </c>
      <c r="AQ5664">
        <v>2</v>
      </c>
      <c r="AR5664" s="5">
        <f t="shared" si="798"/>
        <v>2330175.23</v>
      </c>
      <c r="AS5664" s="5">
        <f t="shared" si="799"/>
        <v>501863.05</v>
      </c>
      <c r="AT5664" t="s">
        <v>59</v>
      </c>
      <c r="AU5664" t="s">
        <v>6164</v>
      </c>
      <c r="AV5664" t="s">
        <v>6165</v>
      </c>
      <c r="AW5664" t="s">
        <v>6166</v>
      </c>
      <c r="AX5664" t="s">
        <v>6184</v>
      </c>
      <c r="AY5664">
        <v>38</v>
      </c>
      <c r="AZ5664">
        <v>0</v>
      </c>
      <c r="BA5664">
        <v>17</v>
      </c>
      <c r="BB5664" t="s">
        <v>6180</v>
      </c>
      <c r="BC5664">
        <v>1</v>
      </c>
      <c r="BD5664">
        <v>4</v>
      </c>
      <c r="BE5664" t="s">
        <v>6219</v>
      </c>
      <c r="BF5664" t="s">
        <v>6170</v>
      </c>
      <c r="BG5664">
        <v>0</v>
      </c>
      <c r="BH5664" t="s">
        <v>6171</v>
      </c>
      <c r="BI5664">
        <v>29</v>
      </c>
      <c r="BJ5664" t="s">
        <v>6172</v>
      </c>
      <c r="BK5664">
        <v>0</v>
      </c>
      <c r="BL5664">
        <v>48</v>
      </c>
      <c r="BM5664" s="3">
        <f t="shared" si="800"/>
        <v>0.8125</v>
      </c>
    </row>
    <row r="5665" spans="1:65">
      <c r="A5665" t="s">
        <v>5807</v>
      </c>
      <c r="B5665" s="2">
        <v>46001</v>
      </c>
      <c r="C5665" t="s">
        <v>4641</v>
      </c>
      <c r="D5665" t="s">
        <v>5644</v>
      </c>
      <c r="E5665">
        <v>12</v>
      </c>
      <c r="F5665" t="s">
        <v>61</v>
      </c>
      <c r="G5665" t="s">
        <v>79</v>
      </c>
      <c r="H5665" t="s">
        <v>123</v>
      </c>
      <c r="I5665" t="s">
        <v>52</v>
      </c>
      <c r="J5665" t="s">
        <v>81</v>
      </c>
      <c r="K5665" t="s">
        <v>75</v>
      </c>
      <c r="L5665" t="s">
        <v>55</v>
      </c>
      <c r="M5665" t="s">
        <v>56</v>
      </c>
      <c r="N5665" t="s">
        <v>94</v>
      </c>
      <c r="O5665" t="s">
        <v>120</v>
      </c>
      <c r="P5665">
        <v>30</v>
      </c>
      <c r="Q5665">
        <v>31</v>
      </c>
      <c r="R5665">
        <v>30</v>
      </c>
      <c r="S5665">
        <v>1</v>
      </c>
      <c r="T5665">
        <f t="shared" si="792"/>
        <v>29</v>
      </c>
      <c r="U5665">
        <v>29</v>
      </c>
      <c r="V5665">
        <f t="shared" si="793"/>
        <v>0</v>
      </c>
      <c r="W5665" s="3">
        <f t="shared" si="794"/>
        <v>3.3333333333333333E-2</v>
      </c>
      <c r="X5665">
        <v>23</v>
      </c>
      <c r="Y5665" s="4">
        <v>3</v>
      </c>
      <c r="Z5665" s="4">
        <v>1.4</v>
      </c>
      <c r="AA5665" s="5">
        <v>78749.48</v>
      </c>
      <c r="AB5665" s="5">
        <f t="shared" si="795"/>
        <v>2283734.92</v>
      </c>
      <c r="AC5665" s="5">
        <v>52909.01</v>
      </c>
      <c r="AD5665" s="5">
        <f t="shared" si="796"/>
        <v>1587270.3</v>
      </c>
      <c r="AE5665" s="5">
        <v>97259.73</v>
      </c>
      <c r="AF5665" s="5">
        <v>26029.73</v>
      </c>
      <c r="AG5665" s="5">
        <v>8875.89</v>
      </c>
      <c r="AH5665" s="5">
        <v>2030</v>
      </c>
      <c r="AI5665" s="5">
        <v>6800</v>
      </c>
      <c r="AJ5665">
        <v>0</v>
      </c>
      <c r="AK5665" s="5">
        <v>0</v>
      </c>
      <c r="AL5665" s="5">
        <v>0</v>
      </c>
      <c r="AM5665" s="5">
        <v>18890.47</v>
      </c>
      <c r="AN5665">
        <v>4</v>
      </c>
      <c r="AO5665">
        <v>2</v>
      </c>
      <c r="AP5665" t="str">
        <f t="shared" si="797"/>
        <v>Yes</v>
      </c>
      <c r="AQ5665">
        <v>0</v>
      </c>
      <c r="AR5665" s="5">
        <f t="shared" si="798"/>
        <v>1747156.12</v>
      </c>
      <c r="AS5665" s="5">
        <f t="shared" si="799"/>
        <v>536578.80000000005</v>
      </c>
      <c r="AT5665" t="s">
        <v>59</v>
      </c>
      <c r="AU5665" t="s">
        <v>6164</v>
      </c>
      <c r="AV5665" t="s">
        <v>6165</v>
      </c>
      <c r="AW5665" t="s">
        <v>6166</v>
      </c>
      <c r="AX5665" t="s">
        <v>6167</v>
      </c>
      <c r="AY5665">
        <v>33</v>
      </c>
      <c r="AZ5665">
        <v>0</v>
      </c>
      <c r="BA5665">
        <v>0</v>
      </c>
      <c r="BB5665" t="s">
        <v>6168</v>
      </c>
      <c r="BC5665">
        <v>0</v>
      </c>
      <c r="BD5665">
        <v>0</v>
      </c>
      <c r="BE5665" t="s">
        <v>6169</v>
      </c>
      <c r="BF5665" t="s">
        <v>6170</v>
      </c>
      <c r="BG5665">
        <v>0</v>
      </c>
      <c r="BH5665" t="s">
        <v>6171</v>
      </c>
      <c r="BI5665">
        <v>25</v>
      </c>
      <c r="BJ5665" t="s">
        <v>6172</v>
      </c>
      <c r="BK5665">
        <v>0</v>
      </c>
      <c r="BL5665">
        <v>48</v>
      </c>
      <c r="BM5665" s="3">
        <f t="shared" si="800"/>
        <v>0.625</v>
      </c>
    </row>
    <row r="5666" spans="1:65">
      <c r="A5666" t="s">
        <v>5808</v>
      </c>
      <c r="B5666" s="2">
        <v>46001</v>
      </c>
      <c r="C5666" t="s">
        <v>4641</v>
      </c>
      <c r="D5666" t="s">
        <v>5644</v>
      </c>
      <c r="E5666">
        <v>12</v>
      </c>
      <c r="F5666" t="s">
        <v>61</v>
      </c>
      <c r="G5666" t="s">
        <v>50</v>
      </c>
      <c r="H5666" t="s">
        <v>183</v>
      </c>
      <c r="I5666" t="s">
        <v>52</v>
      </c>
      <c r="J5666" t="s">
        <v>81</v>
      </c>
      <c r="K5666" t="s">
        <v>75</v>
      </c>
      <c r="L5666" t="s">
        <v>67</v>
      </c>
      <c r="M5666" t="s">
        <v>56</v>
      </c>
      <c r="N5666" t="s">
        <v>94</v>
      </c>
      <c r="O5666" t="s">
        <v>70</v>
      </c>
      <c r="P5666">
        <v>42</v>
      </c>
      <c r="Q5666">
        <v>45</v>
      </c>
      <c r="R5666">
        <v>43</v>
      </c>
      <c r="S5666">
        <v>2</v>
      </c>
      <c r="T5666">
        <f t="shared" si="792"/>
        <v>41</v>
      </c>
      <c r="U5666">
        <v>41</v>
      </c>
      <c r="V5666">
        <f t="shared" si="793"/>
        <v>0</v>
      </c>
      <c r="W5666" s="3">
        <f t="shared" si="794"/>
        <v>4.6511627906976744E-2</v>
      </c>
      <c r="X5666">
        <v>29</v>
      </c>
      <c r="Y5666" s="4">
        <v>1.3</v>
      </c>
      <c r="Z5666" s="4">
        <v>1.6</v>
      </c>
      <c r="AA5666" s="5">
        <v>78065.320000000007</v>
      </c>
      <c r="AB5666" s="5">
        <f t="shared" si="795"/>
        <v>3200678.12</v>
      </c>
      <c r="AC5666" s="5">
        <v>51788.88</v>
      </c>
      <c r="AD5666" s="5">
        <f t="shared" si="796"/>
        <v>2226921.84</v>
      </c>
      <c r="AE5666" s="5">
        <v>135923.53</v>
      </c>
      <c r="AF5666" s="5">
        <v>36809.64</v>
      </c>
      <c r="AG5666" s="5">
        <v>9407.5300000000007</v>
      </c>
      <c r="AH5666" s="5">
        <v>2320</v>
      </c>
      <c r="AI5666" s="5">
        <v>13600</v>
      </c>
      <c r="AJ5666">
        <v>0</v>
      </c>
      <c r="AK5666" s="5">
        <v>0</v>
      </c>
      <c r="AL5666" s="5">
        <v>0</v>
      </c>
      <c r="AM5666" s="5">
        <v>25683.7</v>
      </c>
      <c r="AN5666">
        <v>4</v>
      </c>
      <c r="AO5666">
        <v>3</v>
      </c>
      <c r="AP5666" t="str">
        <f t="shared" si="797"/>
        <v>Yes</v>
      </c>
      <c r="AQ5666">
        <v>1</v>
      </c>
      <c r="AR5666" s="5">
        <f t="shared" si="798"/>
        <v>2450666.2400000002</v>
      </c>
      <c r="AS5666" s="5">
        <f t="shared" si="799"/>
        <v>750011.88</v>
      </c>
      <c r="AT5666" t="s">
        <v>116</v>
      </c>
      <c r="AU5666" t="s">
        <v>6164</v>
      </c>
      <c r="AV5666" t="s">
        <v>6165</v>
      </c>
      <c r="AW5666" t="s">
        <v>6166</v>
      </c>
      <c r="AX5666" t="s">
        <v>6167</v>
      </c>
      <c r="AY5666">
        <v>44</v>
      </c>
      <c r="AZ5666">
        <v>0</v>
      </c>
      <c r="BA5666">
        <v>0</v>
      </c>
      <c r="BB5666" t="s">
        <v>6168</v>
      </c>
      <c r="BC5666">
        <v>0</v>
      </c>
      <c r="BD5666">
        <v>0</v>
      </c>
      <c r="BE5666" t="s">
        <v>6169</v>
      </c>
      <c r="BF5666" t="s">
        <v>6176</v>
      </c>
      <c r="BG5666">
        <v>0</v>
      </c>
      <c r="BH5666" t="s">
        <v>6171</v>
      </c>
      <c r="BI5666">
        <v>42</v>
      </c>
      <c r="BJ5666" t="s">
        <v>6172</v>
      </c>
      <c r="BK5666">
        <v>0</v>
      </c>
      <c r="BL5666">
        <v>49</v>
      </c>
      <c r="BM5666" s="3">
        <f t="shared" si="800"/>
        <v>0.87755102040816324</v>
      </c>
    </row>
    <row r="5667" spans="1:65">
      <c r="A5667" t="s">
        <v>5809</v>
      </c>
      <c r="B5667" s="2">
        <v>46001</v>
      </c>
      <c r="C5667" t="s">
        <v>4641</v>
      </c>
      <c r="D5667" t="s">
        <v>5644</v>
      </c>
      <c r="E5667">
        <v>12</v>
      </c>
      <c r="F5667" t="s">
        <v>61</v>
      </c>
      <c r="G5667" t="s">
        <v>62</v>
      </c>
      <c r="H5667" t="s">
        <v>96</v>
      </c>
      <c r="I5667" t="s">
        <v>74</v>
      </c>
      <c r="J5667" t="s">
        <v>65</v>
      </c>
      <c r="K5667" t="s">
        <v>54</v>
      </c>
      <c r="L5667" t="s">
        <v>92</v>
      </c>
      <c r="M5667" t="s">
        <v>56</v>
      </c>
      <c r="N5667" t="s">
        <v>94</v>
      </c>
      <c r="O5667" t="s">
        <v>58</v>
      </c>
      <c r="P5667">
        <v>48</v>
      </c>
      <c r="Q5667">
        <v>48</v>
      </c>
      <c r="R5667">
        <v>46</v>
      </c>
      <c r="S5667">
        <v>1</v>
      </c>
      <c r="T5667">
        <f t="shared" si="792"/>
        <v>45</v>
      </c>
      <c r="U5667">
        <v>45</v>
      </c>
      <c r="V5667">
        <f t="shared" si="793"/>
        <v>0</v>
      </c>
      <c r="W5667" s="3">
        <f t="shared" si="794"/>
        <v>2.1739130434782608E-2</v>
      </c>
      <c r="X5667">
        <v>28</v>
      </c>
      <c r="Y5667" s="4">
        <v>5</v>
      </c>
      <c r="Z5667" s="4">
        <v>1.5</v>
      </c>
      <c r="AA5667" s="5">
        <v>56252.38</v>
      </c>
      <c r="AB5667" s="5">
        <f t="shared" si="795"/>
        <v>2531357.1</v>
      </c>
      <c r="AC5667" s="5">
        <v>35445.49</v>
      </c>
      <c r="AD5667" s="5">
        <f t="shared" si="796"/>
        <v>1630492.54</v>
      </c>
      <c r="AE5667" s="5">
        <v>102662.79</v>
      </c>
      <c r="AF5667" s="5">
        <v>29108.89</v>
      </c>
      <c r="AG5667" s="5">
        <v>9912.0400000000009</v>
      </c>
      <c r="AH5667" s="5">
        <v>2175</v>
      </c>
      <c r="AI5667" s="5">
        <v>4600</v>
      </c>
      <c r="AJ5667">
        <v>0</v>
      </c>
      <c r="AK5667" s="5">
        <v>0</v>
      </c>
      <c r="AL5667" s="5">
        <v>0</v>
      </c>
      <c r="AM5667" s="5">
        <v>28701.39</v>
      </c>
      <c r="AN5667">
        <v>4</v>
      </c>
      <c r="AO5667">
        <v>4</v>
      </c>
      <c r="AP5667" t="str">
        <f t="shared" si="797"/>
        <v>Yes</v>
      </c>
      <c r="AQ5667">
        <v>0</v>
      </c>
      <c r="AR5667" s="5">
        <f t="shared" si="798"/>
        <v>1807652.65</v>
      </c>
      <c r="AS5667" s="5">
        <f t="shared" si="799"/>
        <v>723704.45</v>
      </c>
      <c r="AT5667" t="s">
        <v>59</v>
      </c>
      <c r="AU5667" t="s">
        <v>6164</v>
      </c>
      <c r="AV5667" t="s">
        <v>6165</v>
      </c>
      <c r="AW5667" t="s">
        <v>6166</v>
      </c>
      <c r="AX5667" t="s">
        <v>6167</v>
      </c>
      <c r="AY5667">
        <v>54</v>
      </c>
      <c r="AZ5667">
        <v>4</v>
      </c>
      <c r="BA5667">
        <v>0</v>
      </c>
      <c r="BB5667" t="s">
        <v>6168</v>
      </c>
      <c r="BC5667">
        <v>0</v>
      </c>
      <c r="BD5667">
        <v>0</v>
      </c>
      <c r="BE5667" t="s">
        <v>6169</v>
      </c>
      <c r="BF5667" t="s">
        <v>6170</v>
      </c>
      <c r="BG5667">
        <v>1</v>
      </c>
      <c r="BH5667" t="s">
        <v>6179</v>
      </c>
      <c r="BI5667">
        <v>46</v>
      </c>
      <c r="BJ5667" t="s">
        <v>6172</v>
      </c>
      <c r="BK5667">
        <v>0</v>
      </c>
      <c r="BL5667">
        <v>65</v>
      </c>
      <c r="BM5667" s="3">
        <f t="shared" si="800"/>
        <v>0.70769230769230773</v>
      </c>
    </row>
    <row r="5668" spans="1:65">
      <c r="A5668" t="s">
        <v>5810</v>
      </c>
      <c r="B5668" s="2">
        <v>46001</v>
      </c>
      <c r="C5668" t="s">
        <v>4641</v>
      </c>
      <c r="D5668" t="s">
        <v>5644</v>
      </c>
      <c r="E5668">
        <v>12</v>
      </c>
      <c r="F5668" t="s">
        <v>72</v>
      </c>
      <c r="G5668" t="s">
        <v>79</v>
      </c>
      <c r="H5668" t="s">
        <v>213</v>
      </c>
      <c r="I5668" t="s">
        <v>64</v>
      </c>
      <c r="J5668" t="s">
        <v>65</v>
      </c>
      <c r="K5668" t="s">
        <v>75</v>
      </c>
      <c r="L5668" t="s">
        <v>92</v>
      </c>
      <c r="M5668" t="s">
        <v>56</v>
      </c>
      <c r="N5668" t="s">
        <v>76</v>
      </c>
      <c r="O5668" t="s">
        <v>58</v>
      </c>
      <c r="P5668">
        <v>48</v>
      </c>
      <c r="Q5668">
        <v>49</v>
      </c>
      <c r="R5668">
        <v>51</v>
      </c>
      <c r="S5668">
        <v>1</v>
      </c>
      <c r="T5668">
        <f t="shared" si="792"/>
        <v>50</v>
      </c>
      <c r="U5668">
        <v>46</v>
      </c>
      <c r="V5668">
        <f t="shared" si="793"/>
        <v>4</v>
      </c>
      <c r="W5668" s="3">
        <f t="shared" si="794"/>
        <v>1.9607843137254902E-2</v>
      </c>
      <c r="X5668">
        <v>21</v>
      </c>
      <c r="Y5668" s="4">
        <v>4</v>
      </c>
      <c r="Z5668" s="4">
        <v>1.9</v>
      </c>
      <c r="AA5668" s="5">
        <v>51339.33</v>
      </c>
      <c r="AB5668" s="5">
        <f t="shared" si="795"/>
        <v>2361609.1800000002</v>
      </c>
      <c r="AC5668" s="5">
        <v>34958.480000000003</v>
      </c>
      <c r="AD5668" s="5">
        <f t="shared" si="796"/>
        <v>1782882.48</v>
      </c>
      <c r="AE5668" s="5">
        <v>111712.14</v>
      </c>
      <c r="AF5668" s="5">
        <v>30370.25</v>
      </c>
      <c r="AG5668" s="5">
        <v>8297.02</v>
      </c>
      <c r="AH5668" s="5">
        <v>2755</v>
      </c>
      <c r="AI5668" s="5">
        <v>4600</v>
      </c>
      <c r="AJ5668">
        <v>0</v>
      </c>
      <c r="AK5668" s="5">
        <v>0</v>
      </c>
      <c r="AL5668" s="5">
        <v>3912.64</v>
      </c>
      <c r="AM5668" s="5">
        <v>28131.64</v>
      </c>
      <c r="AN5668">
        <v>4</v>
      </c>
      <c r="AO5668">
        <v>2</v>
      </c>
      <c r="AP5668" t="str">
        <f t="shared" si="797"/>
        <v>Yes</v>
      </c>
      <c r="AQ5668">
        <v>0</v>
      </c>
      <c r="AR5668" s="5">
        <f t="shared" si="798"/>
        <v>1972661.17</v>
      </c>
      <c r="AS5668" s="5">
        <f t="shared" si="799"/>
        <v>388948.01</v>
      </c>
      <c r="AT5668" t="s">
        <v>59</v>
      </c>
      <c r="AU5668" t="s">
        <v>6164</v>
      </c>
      <c r="AV5668" t="s">
        <v>6165</v>
      </c>
      <c r="AW5668" t="s">
        <v>6166</v>
      </c>
      <c r="AX5668" t="s">
        <v>6184</v>
      </c>
      <c r="AY5668">
        <v>52</v>
      </c>
      <c r="AZ5668">
        <v>1</v>
      </c>
      <c r="BA5668">
        <v>23</v>
      </c>
      <c r="BB5668" t="s">
        <v>6180</v>
      </c>
      <c r="BC5668">
        <v>0</v>
      </c>
      <c r="BD5668">
        <v>0</v>
      </c>
      <c r="BE5668" t="s">
        <v>6169</v>
      </c>
      <c r="BF5668" t="s">
        <v>6170</v>
      </c>
      <c r="BG5668">
        <v>1</v>
      </c>
      <c r="BH5668" t="s">
        <v>6186</v>
      </c>
      <c r="BI5668">
        <v>53</v>
      </c>
      <c r="BJ5668" t="s">
        <v>6187</v>
      </c>
      <c r="BK5668">
        <v>0</v>
      </c>
      <c r="BL5668">
        <v>60</v>
      </c>
      <c r="BM5668" s="3">
        <f t="shared" si="800"/>
        <v>0.85</v>
      </c>
    </row>
    <row r="5669" spans="1:65">
      <c r="A5669" t="s">
        <v>5811</v>
      </c>
      <c r="B5669" s="2">
        <v>46001</v>
      </c>
      <c r="C5669" t="s">
        <v>4641</v>
      </c>
      <c r="D5669" t="s">
        <v>5644</v>
      </c>
      <c r="E5669">
        <v>12</v>
      </c>
      <c r="F5669" t="s">
        <v>72</v>
      </c>
      <c r="G5669" t="s">
        <v>62</v>
      </c>
      <c r="H5669" t="s">
        <v>175</v>
      </c>
      <c r="I5669" t="s">
        <v>64</v>
      </c>
      <c r="J5669" t="s">
        <v>65</v>
      </c>
      <c r="K5669" t="s">
        <v>75</v>
      </c>
      <c r="L5669" t="s">
        <v>55</v>
      </c>
      <c r="M5669" t="s">
        <v>56</v>
      </c>
      <c r="N5669" t="s">
        <v>76</v>
      </c>
      <c r="O5669" t="s">
        <v>82</v>
      </c>
      <c r="P5669">
        <v>47</v>
      </c>
      <c r="Q5669">
        <v>47</v>
      </c>
      <c r="R5669">
        <v>49</v>
      </c>
      <c r="S5669">
        <v>1</v>
      </c>
      <c r="T5669">
        <f t="shared" si="792"/>
        <v>48</v>
      </c>
      <c r="U5669">
        <v>47</v>
      </c>
      <c r="V5669">
        <f t="shared" si="793"/>
        <v>1</v>
      </c>
      <c r="W5669" s="3">
        <f t="shared" si="794"/>
        <v>2.0408163265306121E-2</v>
      </c>
      <c r="X5669">
        <v>35</v>
      </c>
      <c r="Y5669" s="4">
        <v>1.9</v>
      </c>
      <c r="Z5669" s="4">
        <v>1.8</v>
      </c>
      <c r="AA5669" s="5">
        <v>52473.16</v>
      </c>
      <c r="AB5669" s="5">
        <f t="shared" si="795"/>
        <v>2466238.52</v>
      </c>
      <c r="AC5669" s="5">
        <v>34901.1</v>
      </c>
      <c r="AD5669" s="5">
        <f t="shared" si="796"/>
        <v>1710153.9</v>
      </c>
      <c r="AE5669" s="5">
        <v>106320.78</v>
      </c>
      <c r="AF5669" s="5">
        <v>30028.57</v>
      </c>
      <c r="AG5669" s="5">
        <v>10745.01</v>
      </c>
      <c r="AH5669" s="5">
        <v>2610</v>
      </c>
      <c r="AI5669" s="5">
        <v>4600</v>
      </c>
      <c r="AJ5669">
        <v>0</v>
      </c>
      <c r="AK5669" s="5">
        <v>0</v>
      </c>
      <c r="AL5669" s="5">
        <v>974.81</v>
      </c>
      <c r="AM5669" s="5">
        <v>36019.32</v>
      </c>
      <c r="AN5669">
        <v>4</v>
      </c>
      <c r="AO5669">
        <v>6</v>
      </c>
      <c r="AP5669" t="str">
        <f t="shared" si="797"/>
        <v>No</v>
      </c>
      <c r="AQ5669">
        <v>1</v>
      </c>
      <c r="AR5669" s="5">
        <f t="shared" si="798"/>
        <v>1901452.39</v>
      </c>
      <c r="AS5669" s="5">
        <f t="shared" si="799"/>
        <v>564786.13</v>
      </c>
      <c r="AT5669" t="s">
        <v>59</v>
      </c>
      <c r="AU5669" t="s">
        <v>6164</v>
      </c>
      <c r="AV5669" t="s">
        <v>6165</v>
      </c>
      <c r="AW5669" t="s">
        <v>6166</v>
      </c>
      <c r="AX5669" t="s">
        <v>6184</v>
      </c>
      <c r="AY5669">
        <v>48</v>
      </c>
      <c r="AZ5669">
        <v>0</v>
      </c>
      <c r="BA5669">
        <v>12</v>
      </c>
      <c r="BB5669" t="s">
        <v>6180</v>
      </c>
      <c r="BC5669">
        <v>1</v>
      </c>
      <c r="BD5669">
        <v>1</v>
      </c>
      <c r="BE5669" t="s">
        <v>6218</v>
      </c>
      <c r="BF5669" t="s">
        <v>6170</v>
      </c>
      <c r="BG5669">
        <v>1</v>
      </c>
      <c r="BH5669" t="s">
        <v>6186</v>
      </c>
      <c r="BI5669">
        <v>49</v>
      </c>
      <c r="BJ5669" t="s">
        <v>6172</v>
      </c>
      <c r="BK5669">
        <v>0</v>
      </c>
      <c r="BL5669">
        <v>65</v>
      </c>
      <c r="BM5669" s="3">
        <f t="shared" si="800"/>
        <v>0.75384615384615383</v>
      </c>
    </row>
    <row r="5670" spans="1:65">
      <c r="A5670" t="s">
        <v>5812</v>
      </c>
      <c r="B5670" s="2">
        <v>46001</v>
      </c>
      <c r="C5670" t="s">
        <v>4641</v>
      </c>
      <c r="D5670" t="s">
        <v>5644</v>
      </c>
      <c r="E5670">
        <v>12</v>
      </c>
      <c r="F5670" t="s">
        <v>49</v>
      </c>
      <c r="G5670" t="s">
        <v>79</v>
      </c>
      <c r="H5670" t="s">
        <v>111</v>
      </c>
      <c r="I5670" t="s">
        <v>64</v>
      </c>
      <c r="J5670" t="s">
        <v>65</v>
      </c>
      <c r="K5670" t="s">
        <v>75</v>
      </c>
      <c r="L5670" t="s">
        <v>92</v>
      </c>
      <c r="M5670" t="s">
        <v>56</v>
      </c>
      <c r="N5670" t="s">
        <v>69</v>
      </c>
      <c r="O5670" t="s">
        <v>70</v>
      </c>
      <c r="P5670">
        <v>52</v>
      </c>
      <c r="Q5670">
        <v>55</v>
      </c>
      <c r="R5670">
        <v>53</v>
      </c>
      <c r="S5670">
        <v>1</v>
      </c>
      <c r="T5670">
        <f t="shared" si="792"/>
        <v>52</v>
      </c>
      <c r="U5670">
        <v>51</v>
      </c>
      <c r="V5670">
        <f t="shared" si="793"/>
        <v>1</v>
      </c>
      <c r="W5670" s="3">
        <f t="shared" si="794"/>
        <v>1.8867924528301886E-2</v>
      </c>
      <c r="X5670">
        <v>17</v>
      </c>
      <c r="Y5670" s="4">
        <v>1.9</v>
      </c>
      <c r="Z5670" s="4">
        <v>1.2</v>
      </c>
      <c r="AA5670" s="5">
        <v>52613.39</v>
      </c>
      <c r="AB5670" s="5">
        <f t="shared" si="795"/>
        <v>2683282.89</v>
      </c>
      <c r="AC5670" s="5">
        <v>35182.92</v>
      </c>
      <c r="AD5670" s="5">
        <f t="shared" si="796"/>
        <v>1864694.76</v>
      </c>
      <c r="AE5670" s="5">
        <v>115759.67</v>
      </c>
      <c r="AF5670" s="5">
        <v>34538.93</v>
      </c>
      <c r="AG5670" s="5">
        <v>8413.7199999999993</v>
      </c>
      <c r="AH5670" s="5">
        <v>1740</v>
      </c>
      <c r="AI5670" s="5">
        <v>4600</v>
      </c>
      <c r="AJ5670">
        <v>0</v>
      </c>
      <c r="AK5670" s="5">
        <v>0</v>
      </c>
      <c r="AL5670" s="5">
        <v>1011.68</v>
      </c>
      <c r="AM5670" s="5">
        <v>34627.32</v>
      </c>
      <c r="AN5670">
        <v>4</v>
      </c>
      <c r="AO5670">
        <v>5</v>
      </c>
      <c r="AP5670" t="str">
        <f t="shared" si="797"/>
        <v>No</v>
      </c>
      <c r="AQ5670">
        <v>2</v>
      </c>
      <c r="AR5670" s="5">
        <f t="shared" si="798"/>
        <v>2065386.08</v>
      </c>
      <c r="AS5670" s="5">
        <f t="shared" si="799"/>
        <v>617896.81000000006</v>
      </c>
      <c r="AT5670" t="s">
        <v>59</v>
      </c>
      <c r="AU5670" t="s">
        <v>6164</v>
      </c>
      <c r="AV5670" t="s">
        <v>6165</v>
      </c>
      <c r="AW5670" t="s">
        <v>6166</v>
      </c>
      <c r="AX5670" t="s">
        <v>6167</v>
      </c>
      <c r="AY5670">
        <v>54</v>
      </c>
      <c r="AZ5670">
        <v>1</v>
      </c>
      <c r="BA5670">
        <v>17</v>
      </c>
      <c r="BB5670" t="s">
        <v>6180</v>
      </c>
      <c r="BC5670">
        <v>0</v>
      </c>
      <c r="BD5670">
        <v>1</v>
      </c>
      <c r="BE5670" t="s">
        <v>6188</v>
      </c>
      <c r="BF5670" t="s">
        <v>6170</v>
      </c>
      <c r="BG5670">
        <v>0</v>
      </c>
      <c r="BH5670" t="s">
        <v>6171</v>
      </c>
      <c r="BI5670">
        <v>16</v>
      </c>
      <c r="BJ5670" t="s">
        <v>6172</v>
      </c>
      <c r="BK5670">
        <v>0</v>
      </c>
      <c r="BL5670">
        <v>60</v>
      </c>
      <c r="BM5670" s="3">
        <f t="shared" si="800"/>
        <v>0.8833333333333333</v>
      </c>
    </row>
    <row r="5671" spans="1:65">
      <c r="A5671" t="s">
        <v>5813</v>
      </c>
      <c r="B5671" s="2">
        <v>46001</v>
      </c>
      <c r="C5671" t="s">
        <v>4641</v>
      </c>
      <c r="D5671" t="s">
        <v>5644</v>
      </c>
      <c r="E5671">
        <v>12</v>
      </c>
      <c r="F5671" t="s">
        <v>61</v>
      </c>
      <c r="G5671" t="s">
        <v>62</v>
      </c>
      <c r="H5671" t="s">
        <v>104</v>
      </c>
      <c r="I5671" t="s">
        <v>74</v>
      </c>
      <c r="J5671" t="s">
        <v>81</v>
      </c>
      <c r="K5671" t="s">
        <v>75</v>
      </c>
      <c r="L5671" t="s">
        <v>92</v>
      </c>
      <c r="M5671" t="s">
        <v>68</v>
      </c>
      <c r="N5671" t="s">
        <v>109</v>
      </c>
      <c r="O5671" t="s">
        <v>70</v>
      </c>
      <c r="P5671">
        <v>35</v>
      </c>
      <c r="Q5671">
        <v>35</v>
      </c>
      <c r="R5671">
        <v>33</v>
      </c>
      <c r="S5671">
        <v>1</v>
      </c>
      <c r="T5671">
        <f t="shared" si="792"/>
        <v>32</v>
      </c>
      <c r="U5671">
        <v>32</v>
      </c>
      <c r="V5671">
        <f t="shared" si="793"/>
        <v>0</v>
      </c>
      <c r="W5671" s="3">
        <f t="shared" si="794"/>
        <v>3.0303030303030304E-2</v>
      </c>
      <c r="X5671">
        <v>26</v>
      </c>
      <c r="Y5671" s="4">
        <v>7.1</v>
      </c>
      <c r="Z5671" s="4">
        <v>1.3</v>
      </c>
      <c r="AA5671" s="5">
        <v>77506.94</v>
      </c>
      <c r="AB5671" s="5">
        <f t="shared" si="795"/>
        <v>2480222.08</v>
      </c>
      <c r="AC5671" s="5">
        <v>50844.25</v>
      </c>
      <c r="AD5671" s="5">
        <f t="shared" si="796"/>
        <v>1677860.25</v>
      </c>
      <c r="AE5671" s="5">
        <v>101536.27</v>
      </c>
      <c r="AF5671" s="5">
        <v>29298.3</v>
      </c>
      <c r="AG5671" s="5">
        <v>9425.2099999999991</v>
      </c>
      <c r="AH5671" s="5">
        <v>1885</v>
      </c>
      <c r="AI5671" s="5">
        <v>6800</v>
      </c>
      <c r="AJ5671">
        <v>0</v>
      </c>
      <c r="AK5671" s="5">
        <v>0</v>
      </c>
      <c r="AL5671" s="5">
        <v>0</v>
      </c>
      <c r="AM5671" s="5">
        <v>45172.85</v>
      </c>
      <c r="AN5671">
        <v>8</v>
      </c>
      <c r="AO5671">
        <v>8</v>
      </c>
      <c r="AP5671" t="str">
        <f t="shared" si="797"/>
        <v>Yes</v>
      </c>
      <c r="AQ5671">
        <v>0</v>
      </c>
      <c r="AR5671" s="5">
        <f t="shared" si="798"/>
        <v>1871977.88</v>
      </c>
      <c r="AS5671" s="5">
        <f t="shared" si="799"/>
        <v>608244.19999999995</v>
      </c>
      <c r="AT5671" t="s">
        <v>59</v>
      </c>
      <c r="AU5671" t="s">
        <v>6164</v>
      </c>
      <c r="AV5671" t="s">
        <v>6165</v>
      </c>
      <c r="AW5671" t="s">
        <v>6166</v>
      </c>
      <c r="AX5671" t="s">
        <v>6167</v>
      </c>
      <c r="AY5671">
        <v>37</v>
      </c>
      <c r="AZ5671">
        <v>0</v>
      </c>
      <c r="BA5671">
        <v>0</v>
      </c>
      <c r="BB5671" t="s">
        <v>6168</v>
      </c>
      <c r="BC5671">
        <v>0</v>
      </c>
      <c r="BD5671">
        <v>0</v>
      </c>
      <c r="BE5671" t="s">
        <v>6169</v>
      </c>
      <c r="BF5671" t="s">
        <v>6170</v>
      </c>
      <c r="BG5671">
        <v>1</v>
      </c>
      <c r="BH5671" t="s">
        <v>6179</v>
      </c>
      <c r="BI5671">
        <v>46</v>
      </c>
      <c r="BJ5671" t="s">
        <v>6172</v>
      </c>
      <c r="BK5671">
        <v>0</v>
      </c>
      <c r="BL5671">
        <v>51</v>
      </c>
      <c r="BM5671" s="3">
        <f t="shared" si="800"/>
        <v>0.6470588235294118</v>
      </c>
    </row>
    <row r="5672" spans="1:65">
      <c r="A5672" t="s">
        <v>5814</v>
      </c>
      <c r="B5672" s="2">
        <v>46001</v>
      </c>
      <c r="C5672" t="s">
        <v>4641</v>
      </c>
      <c r="D5672" t="s">
        <v>5644</v>
      </c>
      <c r="E5672">
        <v>12</v>
      </c>
      <c r="F5672" t="s">
        <v>78</v>
      </c>
      <c r="G5672" t="s">
        <v>62</v>
      </c>
      <c r="H5672" t="s">
        <v>168</v>
      </c>
      <c r="I5672" t="s">
        <v>64</v>
      </c>
      <c r="J5672" t="s">
        <v>81</v>
      </c>
      <c r="K5672" t="s">
        <v>75</v>
      </c>
      <c r="L5672" t="s">
        <v>67</v>
      </c>
      <c r="M5672" t="s">
        <v>68</v>
      </c>
      <c r="N5672" t="s">
        <v>109</v>
      </c>
      <c r="O5672" t="s">
        <v>120</v>
      </c>
      <c r="P5672">
        <v>27</v>
      </c>
      <c r="Q5672">
        <v>40</v>
      </c>
      <c r="R5672">
        <v>38</v>
      </c>
      <c r="S5672">
        <v>3</v>
      </c>
      <c r="T5672">
        <f t="shared" si="792"/>
        <v>35</v>
      </c>
      <c r="U5672">
        <v>20</v>
      </c>
      <c r="V5672">
        <f t="shared" si="793"/>
        <v>15</v>
      </c>
      <c r="W5672" s="3">
        <f t="shared" si="794"/>
        <v>7.8947368421052627E-2</v>
      </c>
      <c r="X5672">
        <v>30</v>
      </c>
      <c r="Y5672" s="4">
        <v>3.6</v>
      </c>
      <c r="Z5672" s="4">
        <v>1.4</v>
      </c>
      <c r="AA5672" s="5">
        <v>77754.66</v>
      </c>
      <c r="AB5672" s="5">
        <f t="shared" si="795"/>
        <v>1555093.2</v>
      </c>
      <c r="AC5672" s="5">
        <v>49396.71</v>
      </c>
      <c r="AD5672" s="5">
        <f t="shared" si="796"/>
        <v>1877074.98</v>
      </c>
      <c r="AE5672" s="5">
        <v>114138.15</v>
      </c>
      <c r="AF5672" s="5">
        <v>35267.269999999997</v>
      </c>
      <c r="AG5672" s="5">
        <v>9895.81</v>
      </c>
      <c r="AH5672" s="5">
        <v>2030</v>
      </c>
      <c r="AI5672" s="5">
        <v>25561.43</v>
      </c>
      <c r="AJ5672">
        <v>0</v>
      </c>
      <c r="AK5672" s="5">
        <v>0</v>
      </c>
      <c r="AL5672" s="5">
        <v>22243.93</v>
      </c>
      <c r="AM5672" s="5">
        <v>30664.5</v>
      </c>
      <c r="AN5672">
        <v>8</v>
      </c>
      <c r="AO5672">
        <v>8</v>
      </c>
      <c r="AP5672" t="str">
        <f t="shared" si="797"/>
        <v>Yes</v>
      </c>
      <c r="AQ5672">
        <v>0</v>
      </c>
      <c r="AR5672" s="5">
        <f t="shared" si="798"/>
        <v>2116876.0699999998</v>
      </c>
      <c r="AS5672" s="5">
        <f t="shared" si="799"/>
        <v>-561782.87</v>
      </c>
      <c r="AT5672" t="s">
        <v>1641</v>
      </c>
      <c r="AU5672" t="s">
        <v>6164</v>
      </c>
      <c r="AV5672" t="s">
        <v>6165</v>
      </c>
      <c r="AW5672" t="s">
        <v>6166</v>
      </c>
      <c r="AX5672" t="s">
        <v>6167</v>
      </c>
      <c r="AY5672">
        <v>36</v>
      </c>
      <c r="AZ5672">
        <v>6</v>
      </c>
      <c r="BA5672">
        <v>81</v>
      </c>
      <c r="BB5672" t="s">
        <v>6220</v>
      </c>
      <c r="BC5672">
        <v>0</v>
      </c>
      <c r="BD5672">
        <v>0</v>
      </c>
      <c r="BE5672" t="s">
        <v>6169</v>
      </c>
      <c r="BF5672" t="s">
        <v>6210</v>
      </c>
      <c r="BG5672">
        <v>0</v>
      </c>
      <c r="BH5672" t="s">
        <v>6171</v>
      </c>
      <c r="BI5672">
        <v>30</v>
      </c>
      <c r="BJ5672" t="s">
        <v>6172</v>
      </c>
      <c r="BK5672">
        <v>0</v>
      </c>
      <c r="BL5672">
        <v>51</v>
      </c>
      <c r="BM5672" s="3">
        <f t="shared" si="800"/>
        <v>0.74509803921568629</v>
      </c>
    </row>
    <row r="5673" spans="1:65">
      <c r="A5673" t="s">
        <v>5815</v>
      </c>
      <c r="B5673" s="2">
        <v>46001</v>
      </c>
      <c r="C5673" t="s">
        <v>4641</v>
      </c>
      <c r="D5673" t="s">
        <v>5644</v>
      </c>
      <c r="E5673">
        <v>12</v>
      </c>
      <c r="F5673" t="s">
        <v>78</v>
      </c>
      <c r="G5673" t="s">
        <v>62</v>
      </c>
      <c r="H5673" t="s">
        <v>153</v>
      </c>
      <c r="I5673" t="s">
        <v>52</v>
      </c>
      <c r="J5673" t="s">
        <v>53</v>
      </c>
      <c r="K5673" t="s">
        <v>75</v>
      </c>
      <c r="L5673" t="s">
        <v>67</v>
      </c>
      <c r="M5673" t="s">
        <v>68</v>
      </c>
      <c r="N5673" t="s">
        <v>57</v>
      </c>
      <c r="O5673" t="s">
        <v>82</v>
      </c>
      <c r="P5673">
        <v>52</v>
      </c>
      <c r="Q5673">
        <v>55</v>
      </c>
      <c r="R5673">
        <v>53</v>
      </c>
      <c r="S5673">
        <v>5</v>
      </c>
      <c r="T5673">
        <f t="shared" si="792"/>
        <v>48</v>
      </c>
      <c r="U5673">
        <v>48</v>
      </c>
      <c r="V5673">
        <f t="shared" si="793"/>
        <v>0</v>
      </c>
      <c r="W5673" s="3">
        <f t="shared" si="794"/>
        <v>9.4339622641509441E-2</v>
      </c>
      <c r="X5673">
        <v>30</v>
      </c>
      <c r="Y5673" s="4">
        <v>4.9000000000000004</v>
      </c>
      <c r="Z5673" s="4">
        <v>2.2999999999999998</v>
      </c>
      <c r="AA5673" s="5">
        <v>35784.379999999997</v>
      </c>
      <c r="AB5673" s="5">
        <f t="shared" si="795"/>
        <v>1717650.24</v>
      </c>
      <c r="AC5673" s="5">
        <v>22003.439999999999</v>
      </c>
      <c r="AD5673" s="5">
        <f t="shared" si="796"/>
        <v>1166182.32</v>
      </c>
      <c r="AE5673" s="5">
        <v>95043.63</v>
      </c>
      <c r="AF5673" s="5">
        <v>25082.65</v>
      </c>
      <c r="AG5673" s="5">
        <v>9190.7099999999991</v>
      </c>
      <c r="AH5673" s="5">
        <v>3335</v>
      </c>
      <c r="AI5673" s="5">
        <v>18806.150000000001</v>
      </c>
      <c r="AJ5673">
        <v>1</v>
      </c>
      <c r="AK5673" s="5">
        <v>8648.5400000000009</v>
      </c>
      <c r="AL5673" s="5">
        <v>0</v>
      </c>
      <c r="AM5673" s="5">
        <v>38863.949999999997</v>
      </c>
      <c r="AN5673">
        <v>4</v>
      </c>
      <c r="AO5673">
        <v>7</v>
      </c>
      <c r="AP5673" t="str">
        <f t="shared" si="797"/>
        <v>No</v>
      </c>
      <c r="AQ5673">
        <v>2</v>
      </c>
      <c r="AR5673" s="5">
        <f t="shared" si="798"/>
        <v>1365152.95</v>
      </c>
      <c r="AS5673" s="5">
        <f t="shared" si="799"/>
        <v>352497.29</v>
      </c>
      <c r="AT5673" t="s">
        <v>1641</v>
      </c>
      <c r="AU5673" t="s">
        <v>6199</v>
      </c>
      <c r="AV5673" t="s">
        <v>6200</v>
      </c>
      <c r="AW5673" t="s">
        <v>6175</v>
      </c>
      <c r="AX5673" t="s">
        <v>6167</v>
      </c>
      <c r="AY5673">
        <v>53</v>
      </c>
      <c r="AZ5673">
        <v>0</v>
      </c>
      <c r="BA5673">
        <v>0</v>
      </c>
      <c r="BB5673" t="s">
        <v>6168</v>
      </c>
      <c r="BC5673">
        <v>1</v>
      </c>
      <c r="BD5673">
        <v>2</v>
      </c>
      <c r="BE5673" t="s">
        <v>6219</v>
      </c>
      <c r="BF5673" t="s">
        <v>6210</v>
      </c>
      <c r="BG5673">
        <v>0</v>
      </c>
      <c r="BH5673" t="s">
        <v>6171</v>
      </c>
      <c r="BI5673">
        <v>56</v>
      </c>
      <c r="BJ5673" t="s">
        <v>6187</v>
      </c>
      <c r="BK5673">
        <v>0</v>
      </c>
      <c r="BL5673">
        <v>72</v>
      </c>
      <c r="BM5673" s="3">
        <f t="shared" si="800"/>
        <v>0.73611111111111116</v>
      </c>
    </row>
    <row r="5674" spans="1:65">
      <c r="A5674" t="s">
        <v>5816</v>
      </c>
      <c r="B5674" s="2">
        <v>46001</v>
      </c>
      <c r="C5674" t="s">
        <v>4641</v>
      </c>
      <c r="D5674" t="s">
        <v>5644</v>
      </c>
      <c r="E5674">
        <v>12</v>
      </c>
      <c r="F5674" t="s">
        <v>72</v>
      </c>
      <c r="G5674" t="s">
        <v>62</v>
      </c>
      <c r="H5674" t="s">
        <v>150</v>
      </c>
      <c r="I5674" t="s">
        <v>74</v>
      </c>
      <c r="J5674" t="s">
        <v>65</v>
      </c>
      <c r="K5674" t="s">
        <v>75</v>
      </c>
      <c r="L5674" t="s">
        <v>67</v>
      </c>
      <c r="M5674" t="s">
        <v>56</v>
      </c>
      <c r="N5674" t="s">
        <v>57</v>
      </c>
      <c r="O5674" t="s">
        <v>70</v>
      </c>
      <c r="P5674">
        <v>54</v>
      </c>
      <c r="Q5674">
        <v>58</v>
      </c>
      <c r="R5674">
        <v>59</v>
      </c>
      <c r="S5674">
        <v>2</v>
      </c>
      <c r="T5674">
        <f t="shared" si="792"/>
        <v>57</v>
      </c>
      <c r="U5674">
        <v>52</v>
      </c>
      <c r="V5674">
        <f t="shared" si="793"/>
        <v>5</v>
      </c>
      <c r="W5674" s="3">
        <f t="shared" si="794"/>
        <v>3.3898305084745763E-2</v>
      </c>
      <c r="X5674">
        <v>26</v>
      </c>
      <c r="Y5674" s="4">
        <v>3.9</v>
      </c>
      <c r="Z5674" s="4">
        <v>1.8</v>
      </c>
      <c r="AA5674" s="5">
        <v>51872.93</v>
      </c>
      <c r="AB5674" s="5">
        <f t="shared" si="795"/>
        <v>2697392.36</v>
      </c>
      <c r="AC5674" s="5">
        <v>33939.730000000003</v>
      </c>
      <c r="AD5674" s="5">
        <f t="shared" si="796"/>
        <v>2002444.07</v>
      </c>
      <c r="AE5674" s="5">
        <v>129346.01</v>
      </c>
      <c r="AF5674" s="5">
        <v>36473.910000000003</v>
      </c>
      <c r="AG5674" s="5">
        <v>9893.2199999999993</v>
      </c>
      <c r="AH5674" s="5">
        <v>2610</v>
      </c>
      <c r="AI5674" s="5">
        <v>9200</v>
      </c>
      <c r="AJ5674">
        <v>0</v>
      </c>
      <c r="AK5674" s="5">
        <v>0</v>
      </c>
      <c r="AL5674" s="5">
        <v>4771.6099999999997</v>
      </c>
      <c r="AM5674" s="5">
        <v>33993.550000000003</v>
      </c>
      <c r="AN5674">
        <v>4</v>
      </c>
      <c r="AO5674">
        <v>3</v>
      </c>
      <c r="AP5674" t="str">
        <f t="shared" si="797"/>
        <v>Yes</v>
      </c>
      <c r="AQ5674">
        <v>1</v>
      </c>
      <c r="AR5674" s="5">
        <f t="shared" si="798"/>
        <v>2228732.37</v>
      </c>
      <c r="AS5674" s="5">
        <f t="shared" si="799"/>
        <v>468659.99</v>
      </c>
      <c r="AT5674" t="s">
        <v>59</v>
      </c>
      <c r="AU5674" t="s">
        <v>6164</v>
      </c>
      <c r="AV5674" t="s">
        <v>6165</v>
      </c>
      <c r="AW5674" t="s">
        <v>6166</v>
      </c>
      <c r="AX5674" t="s">
        <v>6184</v>
      </c>
      <c r="AY5674">
        <v>61</v>
      </c>
      <c r="AZ5674">
        <v>4</v>
      </c>
      <c r="BA5674">
        <v>31</v>
      </c>
      <c r="BB5674" t="s">
        <v>6185</v>
      </c>
      <c r="BC5674">
        <v>0</v>
      </c>
      <c r="BD5674">
        <v>0</v>
      </c>
      <c r="BE5674" t="s">
        <v>6169</v>
      </c>
      <c r="BF5674" t="s">
        <v>6170</v>
      </c>
      <c r="BG5674">
        <v>0</v>
      </c>
      <c r="BH5674" t="s">
        <v>6171</v>
      </c>
      <c r="BI5674">
        <v>55</v>
      </c>
      <c r="BJ5674" t="s">
        <v>6187</v>
      </c>
      <c r="BK5674">
        <v>0</v>
      </c>
      <c r="BL5674">
        <v>62</v>
      </c>
      <c r="BM5674" s="3">
        <f t="shared" si="800"/>
        <v>0.95161290322580649</v>
      </c>
    </row>
    <row r="5675" spans="1:65">
      <c r="A5675" t="s">
        <v>5817</v>
      </c>
      <c r="B5675" s="2">
        <v>46001</v>
      </c>
      <c r="C5675" t="s">
        <v>4641</v>
      </c>
      <c r="D5675" t="s">
        <v>5644</v>
      </c>
      <c r="E5675">
        <v>12</v>
      </c>
      <c r="F5675" t="s">
        <v>72</v>
      </c>
      <c r="G5675" t="s">
        <v>79</v>
      </c>
      <c r="H5675" t="s">
        <v>213</v>
      </c>
      <c r="I5675" t="s">
        <v>74</v>
      </c>
      <c r="J5675" t="s">
        <v>53</v>
      </c>
      <c r="K5675" t="s">
        <v>75</v>
      </c>
      <c r="L5675" t="s">
        <v>92</v>
      </c>
      <c r="M5675" t="s">
        <v>56</v>
      </c>
      <c r="N5675" t="s">
        <v>57</v>
      </c>
      <c r="O5675" t="s">
        <v>82</v>
      </c>
      <c r="P5675">
        <v>57</v>
      </c>
      <c r="Q5675">
        <v>57</v>
      </c>
      <c r="R5675">
        <v>57</v>
      </c>
      <c r="S5675">
        <v>1</v>
      </c>
      <c r="T5675">
        <f t="shared" si="792"/>
        <v>56</v>
      </c>
      <c r="U5675">
        <v>56</v>
      </c>
      <c r="V5675">
        <f t="shared" si="793"/>
        <v>0</v>
      </c>
      <c r="W5675" s="3">
        <f t="shared" si="794"/>
        <v>1.7543859649122806E-2</v>
      </c>
      <c r="X5675">
        <v>17</v>
      </c>
      <c r="Y5675" s="4">
        <v>2.2999999999999998</v>
      </c>
      <c r="Z5675" s="4">
        <v>1.2</v>
      </c>
      <c r="AA5675" s="5">
        <v>36172.15</v>
      </c>
      <c r="AB5675" s="5">
        <f t="shared" si="795"/>
        <v>2025640.4</v>
      </c>
      <c r="AC5675" s="5">
        <v>23831.5</v>
      </c>
      <c r="AD5675" s="5">
        <f t="shared" si="796"/>
        <v>1358395.5</v>
      </c>
      <c r="AE5675" s="5">
        <v>97401.42</v>
      </c>
      <c r="AF5675" s="5">
        <v>24811.07</v>
      </c>
      <c r="AG5675" s="5">
        <v>8317.42</v>
      </c>
      <c r="AH5675" s="5">
        <v>1740</v>
      </c>
      <c r="AI5675" s="5">
        <v>3200</v>
      </c>
      <c r="AJ5675">
        <v>0</v>
      </c>
      <c r="AK5675" s="5">
        <v>0</v>
      </c>
      <c r="AL5675" s="5">
        <v>0</v>
      </c>
      <c r="AM5675" s="5">
        <v>40435.040000000001</v>
      </c>
      <c r="AN5675">
        <v>4</v>
      </c>
      <c r="AO5675">
        <v>6</v>
      </c>
      <c r="AP5675" t="str">
        <f t="shared" si="797"/>
        <v>No</v>
      </c>
      <c r="AQ5675">
        <v>2</v>
      </c>
      <c r="AR5675" s="5">
        <f t="shared" si="798"/>
        <v>1534300.45</v>
      </c>
      <c r="AS5675" s="5">
        <f t="shared" si="799"/>
        <v>491339.95</v>
      </c>
      <c r="AT5675" t="s">
        <v>59</v>
      </c>
      <c r="AU5675" t="s">
        <v>6164</v>
      </c>
      <c r="AV5675" t="s">
        <v>6165</v>
      </c>
      <c r="AW5675" t="s">
        <v>6166</v>
      </c>
      <c r="AX5675" t="s">
        <v>6184</v>
      </c>
      <c r="AY5675">
        <v>60</v>
      </c>
      <c r="AZ5675">
        <v>2</v>
      </c>
      <c r="BA5675">
        <v>0</v>
      </c>
      <c r="BB5675" t="s">
        <v>6168</v>
      </c>
      <c r="BC5675">
        <v>0</v>
      </c>
      <c r="BD5675">
        <v>2</v>
      </c>
      <c r="BE5675" t="s">
        <v>6219</v>
      </c>
      <c r="BF5675" t="s">
        <v>6170</v>
      </c>
      <c r="BG5675">
        <v>0</v>
      </c>
      <c r="BH5675" t="s">
        <v>6171</v>
      </c>
      <c r="BI5675">
        <v>9</v>
      </c>
      <c r="BJ5675" t="s">
        <v>6172</v>
      </c>
      <c r="BK5675">
        <v>0</v>
      </c>
      <c r="BL5675">
        <v>75</v>
      </c>
      <c r="BM5675" s="3">
        <f t="shared" si="800"/>
        <v>0.76</v>
      </c>
    </row>
    <row r="5676" spans="1:65">
      <c r="A5676" t="s">
        <v>5818</v>
      </c>
      <c r="B5676" s="2">
        <v>46001</v>
      </c>
      <c r="C5676" t="s">
        <v>4641</v>
      </c>
      <c r="D5676" t="s">
        <v>5644</v>
      </c>
      <c r="E5676">
        <v>12</v>
      </c>
      <c r="F5676" t="s">
        <v>78</v>
      </c>
      <c r="G5676" t="s">
        <v>79</v>
      </c>
      <c r="H5676" t="s">
        <v>136</v>
      </c>
      <c r="I5676" t="s">
        <v>52</v>
      </c>
      <c r="J5676" t="s">
        <v>65</v>
      </c>
      <c r="K5676" t="s">
        <v>75</v>
      </c>
      <c r="L5676" t="s">
        <v>67</v>
      </c>
      <c r="M5676" t="s">
        <v>68</v>
      </c>
      <c r="N5676" t="s">
        <v>69</v>
      </c>
      <c r="O5676" t="s">
        <v>82</v>
      </c>
      <c r="P5676">
        <v>51</v>
      </c>
      <c r="Q5676">
        <v>53</v>
      </c>
      <c r="R5676">
        <v>51</v>
      </c>
      <c r="S5676">
        <v>4</v>
      </c>
      <c r="T5676">
        <f t="shared" si="792"/>
        <v>47</v>
      </c>
      <c r="U5676">
        <v>47</v>
      </c>
      <c r="V5676">
        <f t="shared" si="793"/>
        <v>0</v>
      </c>
      <c r="W5676" s="3">
        <f t="shared" si="794"/>
        <v>7.8431372549019607E-2</v>
      </c>
      <c r="X5676">
        <v>28</v>
      </c>
      <c r="Y5676" s="4">
        <v>0</v>
      </c>
      <c r="Z5676" s="4">
        <v>0.6</v>
      </c>
      <c r="AA5676" s="5">
        <v>51329.120000000003</v>
      </c>
      <c r="AB5676" s="5">
        <f t="shared" si="795"/>
        <v>2412468.64</v>
      </c>
      <c r="AC5676" s="5">
        <v>32398.34</v>
      </c>
      <c r="AD5676" s="5">
        <f t="shared" si="796"/>
        <v>1652315.34</v>
      </c>
      <c r="AE5676" s="5">
        <v>116905.28</v>
      </c>
      <c r="AF5676" s="5">
        <v>34761.81</v>
      </c>
      <c r="AG5676" s="5">
        <v>9488.82</v>
      </c>
      <c r="AH5676" s="5">
        <v>870</v>
      </c>
      <c r="AI5676" s="5">
        <v>23041.91</v>
      </c>
      <c r="AJ5676">
        <v>2</v>
      </c>
      <c r="AK5676" s="5">
        <v>26061.23</v>
      </c>
      <c r="AL5676" s="5">
        <v>0</v>
      </c>
      <c r="AM5676" s="5">
        <v>36680.230000000003</v>
      </c>
      <c r="AN5676">
        <v>4</v>
      </c>
      <c r="AO5676">
        <v>6</v>
      </c>
      <c r="AP5676" t="str">
        <f t="shared" si="797"/>
        <v>No</v>
      </c>
      <c r="AQ5676">
        <v>3</v>
      </c>
      <c r="AR5676" s="5">
        <f t="shared" si="798"/>
        <v>1900124.62</v>
      </c>
      <c r="AS5676" s="5">
        <f t="shared" si="799"/>
        <v>512344.02</v>
      </c>
      <c r="AT5676" t="s">
        <v>1641</v>
      </c>
      <c r="AU5676" t="s">
        <v>6189</v>
      </c>
      <c r="AV5676" t="s">
        <v>6201</v>
      </c>
      <c r="AW5676" t="s">
        <v>6175</v>
      </c>
      <c r="AX5676" t="s">
        <v>6167</v>
      </c>
      <c r="AY5676">
        <v>51</v>
      </c>
      <c r="AZ5676">
        <v>0</v>
      </c>
      <c r="BA5676">
        <v>0</v>
      </c>
      <c r="BB5676" t="s">
        <v>6168</v>
      </c>
      <c r="BC5676">
        <v>2</v>
      </c>
      <c r="BD5676">
        <v>0</v>
      </c>
      <c r="BE5676" t="s">
        <v>6178</v>
      </c>
      <c r="BF5676" t="s">
        <v>6212</v>
      </c>
      <c r="BG5676">
        <v>0</v>
      </c>
      <c r="BH5676" t="s">
        <v>6171</v>
      </c>
      <c r="BI5676">
        <v>33</v>
      </c>
      <c r="BJ5676" t="s">
        <v>6172</v>
      </c>
      <c r="BK5676">
        <v>0</v>
      </c>
      <c r="BL5676">
        <v>59</v>
      </c>
      <c r="BM5676" s="3">
        <f t="shared" si="800"/>
        <v>0.86440677966101698</v>
      </c>
    </row>
    <row r="5677" spans="1:65">
      <c r="A5677" t="s">
        <v>5819</v>
      </c>
      <c r="B5677" s="2">
        <v>46001</v>
      </c>
      <c r="C5677" t="s">
        <v>4641</v>
      </c>
      <c r="D5677" t="s">
        <v>5644</v>
      </c>
      <c r="E5677">
        <v>12</v>
      </c>
      <c r="F5677" t="s">
        <v>61</v>
      </c>
      <c r="G5677" t="s">
        <v>79</v>
      </c>
      <c r="H5677" t="s">
        <v>123</v>
      </c>
      <c r="I5677" t="s">
        <v>74</v>
      </c>
      <c r="J5677" t="s">
        <v>65</v>
      </c>
      <c r="K5677" t="s">
        <v>54</v>
      </c>
      <c r="L5677" t="s">
        <v>55</v>
      </c>
      <c r="M5677" t="s">
        <v>56</v>
      </c>
      <c r="N5677" t="s">
        <v>109</v>
      </c>
      <c r="O5677" t="s">
        <v>82</v>
      </c>
      <c r="P5677">
        <v>51</v>
      </c>
      <c r="Q5677">
        <v>54</v>
      </c>
      <c r="R5677">
        <v>52</v>
      </c>
      <c r="S5677">
        <v>1</v>
      </c>
      <c r="T5677">
        <f t="shared" si="792"/>
        <v>51</v>
      </c>
      <c r="U5677">
        <v>50</v>
      </c>
      <c r="V5677">
        <f t="shared" si="793"/>
        <v>1</v>
      </c>
      <c r="W5677" s="3">
        <f t="shared" si="794"/>
        <v>1.9230769230769232E-2</v>
      </c>
      <c r="X5677">
        <v>31</v>
      </c>
      <c r="Y5677" s="4">
        <v>8.1999999999999993</v>
      </c>
      <c r="Z5677" s="4">
        <v>2.2999999999999998</v>
      </c>
      <c r="AA5677" s="5">
        <v>55835.87</v>
      </c>
      <c r="AB5677" s="5">
        <f t="shared" si="795"/>
        <v>2791793.5</v>
      </c>
      <c r="AC5677" s="5">
        <v>34958.699999999997</v>
      </c>
      <c r="AD5677" s="5">
        <f t="shared" si="796"/>
        <v>1817852.4</v>
      </c>
      <c r="AE5677" s="5">
        <v>114312.96000000001</v>
      </c>
      <c r="AF5677" s="5">
        <v>31987.05</v>
      </c>
      <c r="AG5677" s="5">
        <v>9572</v>
      </c>
      <c r="AH5677" s="5">
        <v>3335</v>
      </c>
      <c r="AI5677" s="5">
        <v>4600</v>
      </c>
      <c r="AJ5677">
        <v>0</v>
      </c>
      <c r="AK5677" s="5">
        <v>0</v>
      </c>
      <c r="AL5677" s="5">
        <v>939.86</v>
      </c>
      <c r="AM5677" s="5">
        <v>73537.14</v>
      </c>
      <c r="AN5677">
        <v>8</v>
      </c>
      <c r="AO5677">
        <v>9</v>
      </c>
      <c r="AP5677" t="str">
        <f t="shared" si="797"/>
        <v>No</v>
      </c>
      <c r="AQ5677">
        <v>2</v>
      </c>
      <c r="AR5677" s="5">
        <f t="shared" si="798"/>
        <v>2056136.41</v>
      </c>
      <c r="AS5677" s="5">
        <f t="shared" si="799"/>
        <v>735657.09</v>
      </c>
      <c r="AT5677" t="s">
        <v>59</v>
      </c>
      <c r="AU5677" t="s">
        <v>6164</v>
      </c>
      <c r="AV5677" t="s">
        <v>6165</v>
      </c>
      <c r="AW5677" t="s">
        <v>6166</v>
      </c>
      <c r="AX5677" t="s">
        <v>6177</v>
      </c>
      <c r="AY5677">
        <v>55</v>
      </c>
      <c r="AZ5677">
        <v>4</v>
      </c>
      <c r="BA5677">
        <v>18</v>
      </c>
      <c r="BB5677" t="s">
        <v>6185</v>
      </c>
      <c r="BC5677">
        <v>1</v>
      </c>
      <c r="BD5677">
        <v>0</v>
      </c>
      <c r="BE5677" t="s">
        <v>6196</v>
      </c>
      <c r="BF5677" t="s">
        <v>6170</v>
      </c>
      <c r="BG5677">
        <v>1</v>
      </c>
      <c r="BH5677" t="s">
        <v>6179</v>
      </c>
      <c r="BI5677">
        <v>35</v>
      </c>
      <c r="BJ5677" t="s">
        <v>6172</v>
      </c>
      <c r="BK5677">
        <v>0</v>
      </c>
      <c r="BL5677">
        <v>60</v>
      </c>
      <c r="BM5677" s="3">
        <f t="shared" si="800"/>
        <v>0.8666666666666667</v>
      </c>
    </row>
    <row r="5678" spans="1:65">
      <c r="A5678" t="s">
        <v>5820</v>
      </c>
      <c r="B5678" s="2">
        <v>46001</v>
      </c>
      <c r="C5678" t="s">
        <v>4641</v>
      </c>
      <c r="D5678" t="s">
        <v>5644</v>
      </c>
      <c r="E5678">
        <v>12</v>
      </c>
      <c r="F5678" t="s">
        <v>61</v>
      </c>
      <c r="G5678" t="s">
        <v>79</v>
      </c>
      <c r="H5678" t="s">
        <v>100</v>
      </c>
      <c r="I5678" t="s">
        <v>52</v>
      </c>
      <c r="J5678" t="s">
        <v>53</v>
      </c>
      <c r="K5678" t="s">
        <v>54</v>
      </c>
      <c r="L5678" t="s">
        <v>67</v>
      </c>
      <c r="M5678" t="s">
        <v>56</v>
      </c>
      <c r="N5678" t="s">
        <v>109</v>
      </c>
      <c r="O5678" t="s">
        <v>70</v>
      </c>
      <c r="P5678">
        <v>68</v>
      </c>
      <c r="Q5678">
        <v>70</v>
      </c>
      <c r="R5678">
        <v>67</v>
      </c>
      <c r="S5678">
        <v>2</v>
      </c>
      <c r="T5678">
        <f t="shared" si="792"/>
        <v>65</v>
      </c>
      <c r="U5678">
        <v>65</v>
      </c>
      <c r="V5678">
        <f t="shared" si="793"/>
        <v>0</v>
      </c>
      <c r="W5678" s="3">
        <f t="shared" si="794"/>
        <v>2.9850746268656716E-2</v>
      </c>
      <c r="X5678">
        <v>37</v>
      </c>
      <c r="Y5678" s="4">
        <v>5</v>
      </c>
      <c r="Z5678" s="4">
        <v>1.2</v>
      </c>
      <c r="AA5678" s="5">
        <v>39327.85</v>
      </c>
      <c r="AB5678" s="5">
        <f t="shared" si="795"/>
        <v>2556310.25</v>
      </c>
      <c r="AC5678" s="5">
        <v>23054.98</v>
      </c>
      <c r="AD5678" s="5">
        <f t="shared" si="796"/>
        <v>1544683.66</v>
      </c>
      <c r="AE5678" s="5">
        <v>118042.53</v>
      </c>
      <c r="AF5678" s="5">
        <v>29448.25</v>
      </c>
      <c r="AG5678" s="5">
        <v>9738.2900000000009</v>
      </c>
      <c r="AH5678" s="5">
        <v>1740</v>
      </c>
      <c r="AI5678" s="5">
        <v>6400</v>
      </c>
      <c r="AJ5678">
        <v>0</v>
      </c>
      <c r="AK5678" s="5">
        <v>0</v>
      </c>
      <c r="AL5678" s="5">
        <v>0</v>
      </c>
      <c r="AM5678" s="5">
        <v>104209.17</v>
      </c>
      <c r="AN5678">
        <v>8</v>
      </c>
      <c r="AO5678">
        <v>11</v>
      </c>
      <c r="AP5678" t="str">
        <f t="shared" si="797"/>
        <v>No</v>
      </c>
      <c r="AQ5678">
        <v>2</v>
      </c>
      <c r="AR5678" s="5">
        <f t="shared" si="798"/>
        <v>1814261.9</v>
      </c>
      <c r="AS5678" s="5">
        <f t="shared" si="799"/>
        <v>742048.35</v>
      </c>
      <c r="AT5678" t="s">
        <v>59</v>
      </c>
      <c r="AU5678" t="s">
        <v>6164</v>
      </c>
      <c r="AV5678" t="s">
        <v>6165</v>
      </c>
      <c r="AW5678" t="s">
        <v>6166</v>
      </c>
      <c r="AX5678" t="s">
        <v>6167</v>
      </c>
      <c r="AY5678">
        <v>69</v>
      </c>
      <c r="AZ5678">
        <v>0</v>
      </c>
      <c r="BA5678">
        <v>0</v>
      </c>
      <c r="BB5678" t="s">
        <v>6168</v>
      </c>
      <c r="BC5678">
        <v>0</v>
      </c>
      <c r="BD5678">
        <v>3</v>
      </c>
      <c r="BE5678" t="s">
        <v>6196</v>
      </c>
      <c r="BF5678" t="s">
        <v>6170</v>
      </c>
      <c r="BG5678">
        <v>0</v>
      </c>
      <c r="BH5678" t="s">
        <v>6171</v>
      </c>
      <c r="BI5678">
        <v>26</v>
      </c>
      <c r="BJ5678" t="s">
        <v>6172</v>
      </c>
      <c r="BK5678">
        <v>0</v>
      </c>
      <c r="BL5678">
        <v>76</v>
      </c>
      <c r="BM5678" s="3">
        <f t="shared" si="800"/>
        <v>0.88157894736842102</v>
      </c>
    </row>
    <row r="5679" spans="1:65">
      <c r="A5679" t="s">
        <v>5821</v>
      </c>
      <c r="B5679" s="2">
        <v>46002</v>
      </c>
      <c r="C5679" t="s">
        <v>4641</v>
      </c>
      <c r="D5679" t="s">
        <v>5644</v>
      </c>
      <c r="E5679">
        <v>12</v>
      </c>
      <c r="F5679" t="s">
        <v>78</v>
      </c>
      <c r="G5679" t="s">
        <v>50</v>
      </c>
      <c r="H5679" t="s">
        <v>181</v>
      </c>
      <c r="I5679" t="s">
        <v>64</v>
      </c>
      <c r="J5679" t="s">
        <v>53</v>
      </c>
      <c r="K5679" t="s">
        <v>75</v>
      </c>
      <c r="L5679" t="s">
        <v>67</v>
      </c>
      <c r="M5679" t="s">
        <v>68</v>
      </c>
      <c r="N5679" t="s">
        <v>69</v>
      </c>
      <c r="O5679" t="s">
        <v>120</v>
      </c>
      <c r="P5679">
        <v>65</v>
      </c>
      <c r="Q5679">
        <v>69</v>
      </c>
      <c r="R5679">
        <v>67</v>
      </c>
      <c r="S5679">
        <v>5</v>
      </c>
      <c r="T5679">
        <f t="shared" si="792"/>
        <v>62</v>
      </c>
      <c r="U5679">
        <v>62</v>
      </c>
      <c r="V5679">
        <f t="shared" si="793"/>
        <v>0</v>
      </c>
      <c r="W5679" s="3">
        <f t="shared" si="794"/>
        <v>7.4626865671641784E-2</v>
      </c>
      <c r="X5679">
        <v>22</v>
      </c>
      <c r="Y5679" s="4">
        <v>6.7</v>
      </c>
      <c r="Z5679" s="4">
        <v>2.1</v>
      </c>
      <c r="AA5679" s="5">
        <v>35945.24</v>
      </c>
      <c r="AB5679" s="5">
        <f t="shared" si="795"/>
        <v>2228604.88</v>
      </c>
      <c r="AC5679" s="5">
        <v>22042.5</v>
      </c>
      <c r="AD5679" s="5">
        <f t="shared" si="796"/>
        <v>1476847.5</v>
      </c>
      <c r="AE5679" s="5">
        <v>108982.39999999999</v>
      </c>
      <c r="AF5679" s="5">
        <v>30859.46</v>
      </c>
      <c r="AG5679" s="5">
        <v>8943.34</v>
      </c>
      <c r="AH5679" s="5">
        <v>3045</v>
      </c>
      <c r="AI5679" s="5">
        <v>19329.23</v>
      </c>
      <c r="AJ5679">
        <v>2</v>
      </c>
      <c r="AK5679" s="5">
        <v>16460.36</v>
      </c>
      <c r="AL5679" s="5">
        <v>0</v>
      </c>
      <c r="AM5679" s="5">
        <v>41704.17</v>
      </c>
      <c r="AN5679">
        <v>4</v>
      </c>
      <c r="AO5679">
        <v>3</v>
      </c>
      <c r="AP5679" t="str">
        <f t="shared" si="797"/>
        <v>Yes</v>
      </c>
      <c r="AQ5679">
        <v>3</v>
      </c>
      <c r="AR5679" s="5">
        <f t="shared" si="798"/>
        <v>1706171.46</v>
      </c>
      <c r="AS5679" s="5">
        <f t="shared" si="799"/>
        <v>522433.42</v>
      </c>
      <c r="AT5679" t="s">
        <v>116</v>
      </c>
      <c r="AU5679" t="s">
        <v>6189</v>
      </c>
      <c r="AV5679" t="s">
        <v>6201</v>
      </c>
      <c r="AW5679" t="s">
        <v>6175</v>
      </c>
      <c r="AX5679" t="s">
        <v>6167</v>
      </c>
      <c r="AY5679">
        <v>65</v>
      </c>
      <c r="AZ5679">
        <v>0</v>
      </c>
      <c r="BA5679">
        <v>0</v>
      </c>
      <c r="BB5679" t="s">
        <v>6168</v>
      </c>
      <c r="BC5679">
        <v>0</v>
      </c>
      <c r="BD5679">
        <v>0</v>
      </c>
      <c r="BE5679" t="s">
        <v>6169</v>
      </c>
      <c r="BF5679" t="s">
        <v>6210</v>
      </c>
      <c r="BG5679">
        <v>1</v>
      </c>
      <c r="BH5679" t="s">
        <v>6179</v>
      </c>
      <c r="BI5679">
        <v>45</v>
      </c>
      <c r="BJ5679" t="s">
        <v>6172</v>
      </c>
      <c r="BK5679">
        <v>0</v>
      </c>
      <c r="BL5679">
        <v>75</v>
      </c>
      <c r="BM5679" s="3">
        <f t="shared" si="800"/>
        <v>0.89333333333333331</v>
      </c>
    </row>
    <row r="5680" spans="1:65">
      <c r="A5680" t="s">
        <v>5822</v>
      </c>
      <c r="B5680" s="2">
        <v>46002</v>
      </c>
      <c r="C5680" t="s">
        <v>4641</v>
      </c>
      <c r="D5680" t="s">
        <v>5644</v>
      </c>
      <c r="E5680">
        <v>12</v>
      </c>
      <c r="F5680" t="s">
        <v>72</v>
      </c>
      <c r="G5680" t="s">
        <v>79</v>
      </c>
      <c r="H5680" t="s">
        <v>102</v>
      </c>
      <c r="I5680" t="s">
        <v>74</v>
      </c>
      <c r="J5680" t="s">
        <v>53</v>
      </c>
      <c r="K5680" t="s">
        <v>75</v>
      </c>
      <c r="L5680" t="s">
        <v>55</v>
      </c>
      <c r="M5680" t="s">
        <v>56</v>
      </c>
      <c r="N5680" t="s">
        <v>109</v>
      </c>
      <c r="O5680" t="s">
        <v>82</v>
      </c>
      <c r="P5680">
        <v>59</v>
      </c>
      <c r="Q5680">
        <v>63</v>
      </c>
      <c r="R5680">
        <v>64</v>
      </c>
      <c r="S5680">
        <v>1</v>
      </c>
      <c r="T5680">
        <f t="shared" si="792"/>
        <v>63</v>
      </c>
      <c r="U5680">
        <v>57</v>
      </c>
      <c r="V5680">
        <f t="shared" si="793"/>
        <v>6</v>
      </c>
      <c r="W5680" s="3">
        <f t="shared" si="794"/>
        <v>1.5625E-2</v>
      </c>
      <c r="X5680">
        <v>28</v>
      </c>
      <c r="Y5680" s="4">
        <v>0.1</v>
      </c>
      <c r="Z5680" s="4">
        <v>1.2</v>
      </c>
      <c r="AA5680" s="5">
        <v>36467.279999999999</v>
      </c>
      <c r="AB5680" s="5">
        <f t="shared" si="795"/>
        <v>2078634.96</v>
      </c>
      <c r="AC5680" s="5">
        <v>23518.85</v>
      </c>
      <c r="AD5680" s="5">
        <f t="shared" si="796"/>
        <v>1505206.4</v>
      </c>
      <c r="AE5680" s="5">
        <v>110732.96</v>
      </c>
      <c r="AF5680" s="5">
        <v>28448.26</v>
      </c>
      <c r="AG5680" s="5">
        <v>10201.01</v>
      </c>
      <c r="AH5680" s="5">
        <v>1740</v>
      </c>
      <c r="AI5680" s="5">
        <v>3200</v>
      </c>
      <c r="AJ5680">
        <v>0</v>
      </c>
      <c r="AK5680" s="5">
        <v>0</v>
      </c>
      <c r="AL5680" s="5">
        <v>3913.23</v>
      </c>
      <c r="AM5680" s="5">
        <v>81162.23</v>
      </c>
      <c r="AN5680">
        <v>8</v>
      </c>
      <c r="AO5680">
        <v>9</v>
      </c>
      <c r="AP5680" t="str">
        <f t="shared" si="797"/>
        <v>No</v>
      </c>
      <c r="AQ5680">
        <v>3</v>
      </c>
      <c r="AR5680" s="5">
        <f t="shared" si="798"/>
        <v>1744604.09</v>
      </c>
      <c r="AS5680" s="5">
        <f t="shared" si="799"/>
        <v>334030.87</v>
      </c>
      <c r="AT5680" t="s">
        <v>59</v>
      </c>
      <c r="AU5680" t="s">
        <v>6164</v>
      </c>
      <c r="AV5680" t="s">
        <v>6165</v>
      </c>
      <c r="AW5680" t="s">
        <v>6166</v>
      </c>
      <c r="AX5680" t="s">
        <v>6184</v>
      </c>
      <c r="AY5680">
        <v>60</v>
      </c>
      <c r="AZ5680">
        <v>0</v>
      </c>
      <c r="BA5680">
        <v>36</v>
      </c>
      <c r="BB5680" t="s">
        <v>6180</v>
      </c>
      <c r="BC5680">
        <v>0</v>
      </c>
      <c r="BD5680">
        <v>1</v>
      </c>
      <c r="BE5680" t="s">
        <v>6188</v>
      </c>
      <c r="BF5680" t="s">
        <v>6170</v>
      </c>
      <c r="BG5680">
        <v>1</v>
      </c>
      <c r="BH5680" t="s">
        <v>6179</v>
      </c>
      <c r="BI5680">
        <v>52</v>
      </c>
      <c r="BJ5680" t="s">
        <v>6187</v>
      </c>
      <c r="BK5680">
        <v>0</v>
      </c>
      <c r="BL5680">
        <v>71</v>
      </c>
      <c r="BM5680" s="3">
        <f t="shared" si="800"/>
        <v>0.90140845070422537</v>
      </c>
    </row>
    <row r="5681" spans="1:65">
      <c r="A5681" t="s">
        <v>5823</v>
      </c>
      <c r="B5681" s="2">
        <v>46002</v>
      </c>
      <c r="C5681" t="s">
        <v>4641</v>
      </c>
      <c r="D5681" t="s">
        <v>5644</v>
      </c>
      <c r="E5681">
        <v>12</v>
      </c>
      <c r="F5681" t="s">
        <v>78</v>
      </c>
      <c r="G5681" t="s">
        <v>50</v>
      </c>
      <c r="H5681" t="s">
        <v>173</v>
      </c>
      <c r="I5681" t="s">
        <v>64</v>
      </c>
      <c r="J5681" t="s">
        <v>53</v>
      </c>
      <c r="K5681" t="s">
        <v>66</v>
      </c>
      <c r="L5681" t="s">
        <v>67</v>
      </c>
      <c r="M5681" t="s">
        <v>68</v>
      </c>
      <c r="N5681" t="s">
        <v>57</v>
      </c>
      <c r="O5681" t="s">
        <v>58</v>
      </c>
      <c r="P5681">
        <v>76</v>
      </c>
      <c r="Q5681">
        <v>78</v>
      </c>
      <c r="R5681">
        <v>76</v>
      </c>
      <c r="S5681">
        <v>6</v>
      </c>
      <c r="T5681">
        <f t="shared" si="792"/>
        <v>70</v>
      </c>
      <c r="U5681">
        <v>70</v>
      </c>
      <c r="V5681">
        <f t="shared" si="793"/>
        <v>0</v>
      </c>
      <c r="W5681" s="3">
        <f t="shared" si="794"/>
        <v>7.8947368421052627E-2</v>
      </c>
      <c r="X5681">
        <v>13</v>
      </c>
      <c r="Y5681" s="4">
        <v>6.1</v>
      </c>
      <c r="Z5681" s="4">
        <v>1.3</v>
      </c>
      <c r="AA5681" s="5">
        <v>33664.83</v>
      </c>
      <c r="AB5681" s="5">
        <f t="shared" si="795"/>
        <v>2356538.1</v>
      </c>
      <c r="AC5681" s="5">
        <v>21835.52</v>
      </c>
      <c r="AD5681" s="5">
        <f t="shared" si="796"/>
        <v>1659499.52</v>
      </c>
      <c r="AE5681" s="5">
        <v>127520.74</v>
      </c>
      <c r="AF5681" s="5">
        <v>35337.57</v>
      </c>
      <c r="AG5681" s="5">
        <v>7901.53</v>
      </c>
      <c r="AH5681" s="5">
        <v>1885</v>
      </c>
      <c r="AI5681" s="5">
        <v>22583.4</v>
      </c>
      <c r="AJ5681">
        <v>2</v>
      </c>
      <c r="AK5681" s="5">
        <v>17411.060000000001</v>
      </c>
      <c r="AL5681" s="5">
        <v>0</v>
      </c>
      <c r="AM5681" s="5">
        <v>47312.56</v>
      </c>
      <c r="AN5681">
        <v>4</v>
      </c>
      <c r="AO5681">
        <v>3</v>
      </c>
      <c r="AP5681" t="str">
        <f t="shared" si="797"/>
        <v>Yes</v>
      </c>
      <c r="AQ5681">
        <v>3</v>
      </c>
      <c r="AR5681" s="5">
        <f t="shared" si="798"/>
        <v>1919451.38</v>
      </c>
      <c r="AS5681" s="5">
        <f t="shared" si="799"/>
        <v>437086.71999999997</v>
      </c>
      <c r="AT5681" t="s">
        <v>116</v>
      </c>
      <c r="AU5681" t="s">
        <v>6199</v>
      </c>
      <c r="AV5681" t="s">
        <v>6200</v>
      </c>
      <c r="AW5681" t="s">
        <v>6175</v>
      </c>
      <c r="AX5681" t="s">
        <v>6167</v>
      </c>
      <c r="AY5681">
        <v>79</v>
      </c>
      <c r="AZ5681">
        <v>0</v>
      </c>
      <c r="BA5681">
        <v>0</v>
      </c>
      <c r="BB5681" t="s">
        <v>6168</v>
      </c>
      <c r="BC5681">
        <v>0</v>
      </c>
      <c r="BD5681">
        <v>0</v>
      </c>
      <c r="BE5681" t="s">
        <v>6169</v>
      </c>
      <c r="BF5681" t="s">
        <v>6212</v>
      </c>
      <c r="BG5681">
        <v>2</v>
      </c>
      <c r="BH5681" t="s">
        <v>6209</v>
      </c>
      <c r="BI5681">
        <v>116</v>
      </c>
      <c r="BJ5681" t="s">
        <v>6193</v>
      </c>
      <c r="BK5681">
        <v>0</v>
      </c>
      <c r="BL5681">
        <v>82</v>
      </c>
      <c r="BM5681" s="3">
        <f t="shared" si="800"/>
        <v>0.92682926829268297</v>
      </c>
    </row>
    <row r="5682" spans="1:65">
      <c r="A5682" t="s">
        <v>5824</v>
      </c>
      <c r="B5682" s="2">
        <v>46002</v>
      </c>
      <c r="C5682" t="s">
        <v>4641</v>
      </c>
      <c r="D5682" t="s">
        <v>5644</v>
      </c>
      <c r="E5682">
        <v>12</v>
      </c>
      <c r="F5682" t="s">
        <v>72</v>
      </c>
      <c r="G5682" t="s">
        <v>50</v>
      </c>
      <c r="H5682" t="s">
        <v>179</v>
      </c>
      <c r="I5682" t="s">
        <v>74</v>
      </c>
      <c r="J5682" t="s">
        <v>53</v>
      </c>
      <c r="K5682" t="s">
        <v>66</v>
      </c>
      <c r="L5682" t="s">
        <v>92</v>
      </c>
      <c r="M5682" t="s">
        <v>56</v>
      </c>
      <c r="N5682" t="s">
        <v>94</v>
      </c>
      <c r="O5682" t="s">
        <v>70</v>
      </c>
      <c r="P5682">
        <v>57</v>
      </c>
      <c r="Q5682">
        <v>60</v>
      </c>
      <c r="R5682">
        <v>62</v>
      </c>
      <c r="S5682">
        <v>1</v>
      </c>
      <c r="T5682">
        <f t="shared" si="792"/>
        <v>61</v>
      </c>
      <c r="U5682">
        <v>57</v>
      </c>
      <c r="V5682">
        <f t="shared" si="793"/>
        <v>4</v>
      </c>
      <c r="W5682" s="3">
        <f t="shared" si="794"/>
        <v>1.6129032258064516E-2</v>
      </c>
      <c r="X5682">
        <v>20</v>
      </c>
      <c r="Y5682" s="4">
        <v>7.4</v>
      </c>
      <c r="Z5682" s="4">
        <v>2</v>
      </c>
      <c r="AA5682" s="5">
        <v>33853.01</v>
      </c>
      <c r="AB5682" s="5">
        <f t="shared" si="795"/>
        <v>1929621.57</v>
      </c>
      <c r="AC5682" s="5">
        <v>23842.12</v>
      </c>
      <c r="AD5682" s="5">
        <f t="shared" si="796"/>
        <v>1478211.44</v>
      </c>
      <c r="AE5682" s="5">
        <v>103988.32</v>
      </c>
      <c r="AF5682" s="5">
        <v>26031.9</v>
      </c>
      <c r="AG5682" s="5">
        <v>9157.44</v>
      </c>
      <c r="AH5682" s="5">
        <v>2900</v>
      </c>
      <c r="AI5682" s="5">
        <v>3200</v>
      </c>
      <c r="AJ5682">
        <v>0</v>
      </c>
      <c r="AK5682" s="5">
        <v>0</v>
      </c>
      <c r="AL5682" s="5">
        <v>2696.98</v>
      </c>
      <c r="AM5682" s="5">
        <v>36824.449999999997</v>
      </c>
      <c r="AN5682">
        <v>4</v>
      </c>
      <c r="AO5682">
        <v>4</v>
      </c>
      <c r="AP5682" t="str">
        <f t="shared" si="797"/>
        <v>Yes</v>
      </c>
      <c r="AQ5682">
        <v>1</v>
      </c>
      <c r="AR5682" s="5">
        <f t="shared" si="798"/>
        <v>1663010.53</v>
      </c>
      <c r="AS5682" s="5">
        <f t="shared" si="799"/>
        <v>266611.03999999998</v>
      </c>
      <c r="AT5682" t="s">
        <v>59</v>
      </c>
      <c r="AU5682" t="s">
        <v>6164</v>
      </c>
      <c r="AV5682" t="s">
        <v>6165</v>
      </c>
      <c r="AW5682" t="s">
        <v>6166</v>
      </c>
      <c r="AX5682" t="s">
        <v>6184</v>
      </c>
      <c r="AY5682">
        <v>58</v>
      </c>
      <c r="AZ5682">
        <v>0</v>
      </c>
      <c r="BA5682">
        <v>28</v>
      </c>
      <c r="BB5682" t="s">
        <v>6180</v>
      </c>
      <c r="BC5682">
        <v>0</v>
      </c>
      <c r="BD5682">
        <v>0</v>
      </c>
      <c r="BE5682" t="s">
        <v>6169</v>
      </c>
      <c r="BF5682" t="s">
        <v>6170</v>
      </c>
      <c r="BG5682">
        <v>0</v>
      </c>
      <c r="BH5682" t="s">
        <v>6171</v>
      </c>
      <c r="BI5682">
        <v>54</v>
      </c>
      <c r="BJ5682" t="s">
        <v>6187</v>
      </c>
      <c r="BK5682">
        <v>0</v>
      </c>
      <c r="BL5682">
        <v>74</v>
      </c>
      <c r="BM5682" s="3">
        <f t="shared" si="800"/>
        <v>0.83783783783783783</v>
      </c>
    </row>
    <row r="5683" spans="1:65">
      <c r="A5683" t="s">
        <v>5825</v>
      </c>
      <c r="B5683" s="2">
        <v>46002</v>
      </c>
      <c r="C5683" t="s">
        <v>4641</v>
      </c>
      <c r="D5683" t="s">
        <v>5644</v>
      </c>
      <c r="E5683">
        <v>12</v>
      </c>
      <c r="F5683" t="s">
        <v>49</v>
      </c>
      <c r="G5683" t="s">
        <v>79</v>
      </c>
      <c r="H5683" t="s">
        <v>260</v>
      </c>
      <c r="I5683" t="s">
        <v>64</v>
      </c>
      <c r="J5683" t="s">
        <v>53</v>
      </c>
      <c r="K5683" t="s">
        <v>75</v>
      </c>
      <c r="L5683" t="s">
        <v>87</v>
      </c>
      <c r="M5683" t="s">
        <v>56</v>
      </c>
      <c r="N5683" t="s">
        <v>94</v>
      </c>
      <c r="O5683" t="s">
        <v>70</v>
      </c>
      <c r="P5683">
        <v>62</v>
      </c>
      <c r="Q5683">
        <v>64</v>
      </c>
      <c r="R5683">
        <v>64</v>
      </c>
      <c r="S5683">
        <v>1</v>
      </c>
      <c r="T5683">
        <f t="shared" si="792"/>
        <v>63</v>
      </c>
      <c r="U5683">
        <v>60</v>
      </c>
      <c r="V5683">
        <f t="shared" si="793"/>
        <v>3</v>
      </c>
      <c r="W5683" s="3">
        <f t="shared" si="794"/>
        <v>1.5625E-2</v>
      </c>
      <c r="X5683">
        <v>24</v>
      </c>
      <c r="Y5683" s="4">
        <v>5.2</v>
      </c>
      <c r="Z5683" s="4">
        <v>1.4</v>
      </c>
      <c r="AA5683" s="5">
        <v>36352.839999999997</v>
      </c>
      <c r="AB5683" s="5">
        <f t="shared" si="795"/>
        <v>2181170.4</v>
      </c>
      <c r="AC5683" s="5">
        <v>24117.86</v>
      </c>
      <c r="AD5683" s="5">
        <f t="shared" si="796"/>
        <v>1543543.04</v>
      </c>
      <c r="AE5683" s="5">
        <v>104758.38</v>
      </c>
      <c r="AF5683" s="5">
        <v>29575.69</v>
      </c>
      <c r="AG5683" s="5">
        <v>8644.65</v>
      </c>
      <c r="AH5683" s="5">
        <v>2030</v>
      </c>
      <c r="AI5683" s="5">
        <v>3200</v>
      </c>
      <c r="AJ5683">
        <v>0</v>
      </c>
      <c r="AK5683" s="5">
        <v>0</v>
      </c>
      <c r="AL5683" s="5">
        <v>2018.86</v>
      </c>
      <c r="AM5683" s="5">
        <v>36857.040000000001</v>
      </c>
      <c r="AN5683">
        <v>4</v>
      </c>
      <c r="AO5683">
        <v>4</v>
      </c>
      <c r="AP5683" t="str">
        <f t="shared" si="797"/>
        <v>Yes</v>
      </c>
      <c r="AQ5683">
        <v>1</v>
      </c>
      <c r="AR5683" s="5">
        <f t="shared" si="798"/>
        <v>1730627.66</v>
      </c>
      <c r="AS5683" s="5">
        <f t="shared" si="799"/>
        <v>450542.74</v>
      </c>
      <c r="AT5683" t="s">
        <v>59</v>
      </c>
      <c r="AU5683" t="s">
        <v>6164</v>
      </c>
      <c r="AV5683" t="s">
        <v>6165</v>
      </c>
      <c r="AW5683" t="s">
        <v>6166</v>
      </c>
      <c r="AX5683" t="s">
        <v>6184</v>
      </c>
      <c r="AY5683">
        <v>64</v>
      </c>
      <c r="AZ5683">
        <v>0</v>
      </c>
      <c r="BA5683">
        <v>19</v>
      </c>
      <c r="BB5683" t="s">
        <v>6180</v>
      </c>
      <c r="BC5683">
        <v>0</v>
      </c>
      <c r="BD5683">
        <v>0</v>
      </c>
      <c r="BE5683" t="s">
        <v>6169</v>
      </c>
      <c r="BF5683" t="s">
        <v>6170</v>
      </c>
      <c r="BG5683">
        <v>5</v>
      </c>
      <c r="BH5683" t="s">
        <v>6211</v>
      </c>
      <c r="BI5683">
        <v>99</v>
      </c>
      <c r="BJ5683" t="s">
        <v>6193</v>
      </c>
      <c r="BK5683">
        <v>0</v>
      </c>
      <c r="BL5683">
        <v>76</v>
      </c>
      <c r="BM5683" s="3">
        <f t="shared" si="800"/>
        <v>0.84210526315789469</v>
      </c>
    </row>
    <row r="5684" spans="1:65">
      <c r="A5684" t="s">
        <v>5826</v>
      </c>
      <c r="B5684" s="2">
        <v>46002</v>
      </c>
      <c r="C5684" t="s">
        <v>4641</v>
      </c>
      <c r="D5684" t="s">
        <v>5644</v>
      </c>
      <c r="E5684">
        <v>12</v>
      </c>
      <c r="F5684" t="s">
        <v>78</v>
      </c>
      <c r="G5684" t="s">
        <v>62</v>
      </c>
      <c r="H5684" t="s">
        <v>153</v>
      </c>
      <c r="I5684" t="s">
        <v>64</v>
      </c>
      <c r="J5684" t="s">
        <v>81</v>
      </c>
      <c r="K5684" t="s">
        <v>75</v>
      </c>
      <c r="L5684" t="s">
        <v>67</v>
      </c>
      <c r="M5684" t="s">
        <v>68</v>
      </c>
      <c r="N5684" t="s">
        <v>76</v>
      </c>
      <c r="O5684" t="s">
        <v>70</v>
      </c>
      <c r="P5684">
        <v>30</v>
      </c>
      <c r="Q5684">
        <v>40</v>
      </c>
      <c r="R5684">
        <v>37</v>
      </c>
      <c r="S5684">
        <v>4</v>
      </c>
      <c r="T5684">
        <f t="shared" si="792"/>
        <v>33</v>
      </c>
      <c r="U5684">
        <v>24</v>
      </c>
      <c r="V5684">
        <f t="shared" si="793"/>
        <v>9</v>
      </c>
      <c r="W5684" s="3">
        <f t="shared" si="794"/>
        <v>0.10810810810810811</v>
      </c>
      <c r="X5684">
        <v>27</v>
      </c>
      <c r="Y5684" s="4">
        <v>0</v>
      </c>
      <c r="Z5684" s="4">
        <v>0.9</v>
      </c>
      <c r="AA5684" s="5">
        <v>78937.67</v>
      </c>
      <c r="AB5684" s="5">
        <f t="shared" si="795"/>
        <v>1894504.08</v>
      </c>
      <c r="AC5684" s="5">
        <v>49308.66</v>
      </c>
      <c r="AD5684" s="5">
        <f t="shared" si="796"/>
        <v>1824420.42</v>
      </c>
      <c r="AE5684" s="5">
        <v>109143.06</v>
      </c>
      <c r="AF5684" s="5">
        <v>34529.71</v>
      </c>
      <c r="AG5684" s="5">
        <v>9931.7800000000007</v>
      </c>
      <c r="AH5684" s="5">
        <v>1305</v>
      </c>
      <c r="AI5684" s="5">
        <v>34253</v>
      </c>
      <c r="AJ5684">
        <v>1</v>
      </c>
      <c r="AK5684" s="5">
        <v>22920.23</v>
      </c>
      <c r="AL5684" s="5">
        <v>13685.99</v>
      </c>
      <c r="AM5684" s="5">
        <v>15308.89</v>
      </c>
      <c r="AN5684">
        <v>4</v>
      </c>
      <c r="AO5684">
        <v>2</v>
      </c>
      <c r="AP5684" t="str">
        <f t="shared" si="797"/>
        <v>Yes</v>
      </c>
      <c r="AQ5684">
        <v>1</v>
      </c>
      <c r="AR5684" s="5">
        <f t="shared" si="798"/>
        <v>2065498.08</v>
      </c>
      <c r="AS5684" s="5">
        <f t="shared" si="799"/>
        <v>-170994</v>
      </c>
      <c r="AT5684" t="s">
        <v>1641</v>
      </c>
      <c r="AU5684" t="s">
        <v>6173</v>
      </c>
      <c r="AV5684" t="s">
        <v>6174</v>
      </c>
      <c r="AW5684" t="s">
        <v>6175</v>
      </c>
      <c r="AX5684" t="s">
        <v>6167</v>
      </c>
      <c r="AY5684">
        <v>39</v>
      </c>
      <c r="AZ5684">
        <v>7</v>
      </c>
      <c r="BA5684">
        <v>77</v>
      </c>
      <c r="BB5684" t="s">
        <v>6220</v>
      </c>
      <c r="BC5684">
        <v>0</v>
      </c>
      <c r="BD5684">
        <v>0</v>
      </c>
      <c r="BE5684" t="s">
        <v>6169</v>
      </c>
      <c r="BF5684" t="s">
        <v>6210</v>
      </c>
      <c r="BG5684">
        <v>1</v>
      </c>
      <c r="BH5684" t="s">
        <v>6179</v>
      </c>
      <c r="BI5684">
        <v>50</v>
      </c>
      <c r="BJ5684" t="s">
        <v>6172</v>
      </c>
      <c r="BK5684">
        <v>0</v>
      </c>
      <c r="BL5684">
        <v>45</v>
      </c>
      <c r="BM5684" s="3">
        <f t="shared" si="800"/>
        <v>0.82222222222222219</v>
      </c>
    </row>
    <row r="5685" spans="1:65">
      <c r="A5685" t="s">
        <v>5827</v>
      </c>
      <c r="B5685" s="2">
        <v>46002</v>
      </c>
      <c r="C5685" t="s">
        <v>4641</v>
      </c>
      <c r="D5685" t="s">
        <v>5644</v>
      </c>
      <c r="E5685">
        <v>12</v>
      </c>
      <c r="F5685" t="s">
        <v>72</v>
      </c>
      <c r="G5685" t="s">
        <v>50</v>
      </c>
      <c r="H5685" t="s">
        <v>179</v>
      </c>
      <c r="I5685" t="s">
        <v>52</v>
      </c>
      <c r="J5685" t="s">
        <v>81</v>
      </c>
      <c r="K5685" t="s">
        <v>54</v>
      </c>
      <c r="L5685" t="s">
        <v>87</v>
      </c>
      <c r="M5685" t="s">
        <v>56</v>
      </c>
      <c r="N5685" t="s">
        <v>94</v>
      </c>
      <c r="O5685" t="s">
        <v>70</v>
      </c>
      <c r="P5685">
        <v>31</v>
      </c>
      <c r="Q5685">
        <v>32</v>
      </c>
      <c r="R5685">
        <v>33</v>
      </c>
      <c r="S5685">
        <v>1</v>
      </c>
      <c r="T5685">
        <f t="shared" si="792"/>
        <v>32</v>
      </c>
      <c r="U5685">
        <v>30</v>
      </c>
      <c r="V5685">
        <f t="shared" si="793"/>
        <v>2</v>
      </c>
      <c r="W5685" s="3">
        <f t="shared" si="794"/>
        <v>3.0303030303030304E-2</v>
      </c>
      <c r="X5685">
        <v>36</v>
      </c>
      <c r="Y5685" s="4">
        <v>5.7</v>
      </c>
      <c r="Z5685" s="4">
        <v>1.3</v>
      </c>
      <c r="AA5685" s="5">
        <v>84836.67</v>
      </c>
      <c r="AB5685" s="5">
        <f t="shared" si="795"/>
        <v>2545100.1</v>
      </c>
      <c r="AC5685" s="5">
        <v>54610.94</v>
      </c>
      <c r="AD5685" s="5">
        <f t="shared" si="796"/>
        <v>1802161.02</v>
      </c>
      <c r="AE5685" s="5">
        <v>104943.52</v>
      </c>
      <c r="AF5685" s="5">
        <v>28807.51</v>
      </c>
      <c r="AG5685" s="5">
        <v>9864.41</v>
      </c>
      <c r="AH5685" s="5">
        <v>1885</v>
      </c>
      <c r="AI5685" s="5">
        <v>6800</v>
      </c>
      <c r="AJ5685">
        <v>0</v>
      </c>
      <c r="AK5685" s="5">
        <v>0</v>
      </c>
      <c r="AL5685" s="5">
        <v>3123.41</v>
      </c>
      <c r="AM5685" s="5">
        <v>20457.16</v>
      </c>
      <c r="AN5685">
        <v>4</v>
      </c>
      <c r="AO5685">
        <v>5</v>
      </c>
      <c r="AP5685" t="str">
        <f t="shared" si="797"/>
        <v>No</v>
      </c>
      <c r="AQ5685">
        <v>1</v>
      </c>
      <c r="AR5685" s="5">
        <f t="shared" si="798"/>
        <v>1978042.03</v>
      </c>
      <c r="AS5685" s="5">
        <f t="shared" si="799"/>
        <v>567058.06999999995</v>
      </c>
      <c r="AT5685" t="s">
        <v>59</v>
      </c>
      <c r="AU5685" t="s">
        <v>6164</v>
      </c>
      <c r="AV5685" t="s">
        <v>6165</v>
      </c>
      <c r="AW5685" t="s">
        <v>6166</v>
      </c>
      <c r="AX5685" t="s">
        <v>6184</v>
      </c>
      <c r="AY5685">
        <v>34</v>
      </c>
      <c r="AZ5685">
        <v>0</v>
      </c>
      <c r="BA5685">
        <v>20</v>
      </c>
      <c r="BB5685" t="s">
        <v>6180</v>
      </c>
      <c r="BC5685">
        <v>1</v>
      </c>
      <c r="BD5685">
        <v>0</v>
      </c>
      <c r="BE5685" t="s">
        <v>6196</v>
      </c>
      <c r="BF5685" t="s">
        <v>6170</v>
      </c>
      <c r="BG5685">
        <v>1</v>
      </c>
      <c r="BH5685" t="s">
        <v>6186</v>
      </c>
      <c r="BI5685">
        <v>27</v>
      </c>
      <c r="BJ5685" t="s">
        <v>6172</v>
      </c>
      <c r="BK5685">
        <v>0</v>
      </c>
      <c r="BL5685">
        <v>45</v>
      </c>
      <c r="BM5685" s="3">
        <f t="shared" si="800"/>
        <v>0.73333333333333328</v>
      </c>
    </row>
    <row r="5686" spans="1:65">
      <c r="A5686" t="s">
        <v>5828</v>
      </c>
      <c r="B5686" s="2">
        <v>46002</v>
      </c>
      <c r="C5686" t="s">
        <v>4641</v>
      </c>
      <c r="D5686" t="s">
        <v>5644</v>
      </c>
      <c r="E5686">
        <v>12</v>
      </c>
      <c r="F5686" t="s">
        <v>61</v>
      </c>
      <c r="G5686" t="s">
        <v>62</v>
      </c>
      <c r="H5686" t="s">
        <v>63</v>
      </c>
      <c r="I5686" t="s">
        <v>64</v>
      </c>
      <c r="J5686" t="s">
        <v>81</v>
      </c>
      <c r="K5686" t="s">
        <v>54</v>
      </c>
      <c r="L5686" t="s">
        <v>87</v>
      </c>
      <c r="M5686" t="s">
        <v>68</v>
      </c>
      <c r="N5686" t="s">
        <v>69</v>
      </c>
      <c r="O5686" t="s">
        <v>70</v>
      </c>
      <c r="P5686">
        <v>31</v>
      </c>
      <c r="Q5686">
        <v>33</v>
      </c>
      <c r="R5686">
        <v>33</v>
      </c>
      <c r="S5686">
        <v>1</v>
      </c>
      <c r="T5686">
        <f t="shared" si="792"/>
        <v>32</v>
      </c>
      <c r="U5686">
        <v>31</v>
      </c>
      <c r="V5686">
        <f t="shared" si="793"/>
        <v>1</v>
      </c>
      <c r="W5686" s="3">
        <f t="shared" si="794"/>
        <v>3.0303030303030304E-2</v>
      </c>
      <c r="X5686">
        <v>21</v>
      </c>
      <c r="Y5686" s="4">
        <v>6.8</v>
      </c>
      <c r="Z5686" s="4">
        <v>2</v>
      </c>
      <c r="AA5686" s="5">
        <v>84612.06</v>
      </c>
      <c r="AB5686" s="5">
        <f t="shared" si="795"/>
        <v>2622973.86</v>
      </c>
      <c r="AC5686" s="5">
        <v>51918.99</v>
      </c>
      <c r="AD5686" s="5">
        <f t="shared" si="796"/>
        <v>1713326.67</v>
      </c>
      <c r="AE5686" s="5">
        <v>96295.32</v>
      </c>
      <c r="AF5686" s="5">
        <v>28010.9</v>
      </c>
      <c r="AG5686" s="5">
        <v>8801.26</v>
      </c>
      <c r="AH5686" s="5">
        <v>2900</v>
      </c>
      <c r="AI5686" s="5">
        <v>6800</v>
      </c>
      <c r="AJ5686">
        <v>0</v>
      </c>
      <c r="AK5686" s="5">
        <v>0</v>
      </c>
      <c r="AL5686" s="5">
        <v>1474.35</v>
      </c>
      <c r="AM5686" s="5">
        <v>21671.18</v>
      </c>
      <c r="AN5686">
        <v>4</v>
      </c>
      <c r="AO5686">
        <v>4</v>
      </c>
      <c r="AP5686" t="str">
        <f t="shared" si="797"/>
        <v>Yes</v>
      </c>
      <c r="AQ5686">
        <v>1</v>
      </c>
      <c r="AR5686" s="5">
        <f t="shared" si="798"/>
        <v>1879279.68</v>
      </c>
      <c r="AS5686" s="5">
        <f t="shared" si="799"/>
        <v>743694.18</v>
      </c>
      <c r="AT5686" t="s">
        <v>116</v>
      </c>
      <c r="AU5686" t="s">
        <v>6164</v>
      </c>
      <c r="AV5686" t="s">
        <v>6165</v>
      </c>
      <c r="AW5686" t="s">
        <v>6166</v>
      </c>
      <c r="AX5686" t="s">
        <v>6184</v>
      </c>
      <c r="AY5686">
        <v>36</v>
      </c>
      <c r="AZ5686">
        <v>4</v>
      </c>
      <c r="BA5686">
        <v>18</v>
      </c>
      <c r="BB5686" t="s">
        <v>6185</v>
      </c>
      <c r="BC5686">
        <v>0</v>
      </c>
      <c r="BD5686">
        <v>0</v>
      </c>
      <c r="BE5686" t="s">
        <v>6169</v>
      </c>
      <c r="BF5686" t="s">
        <v>6170</v>
      </c>
      <c r="BG5686">
        <v>1</v>
      </c>
      <c r="BH5686" t="s">
        <v>6186</v>
      </c>
      <c r="BI5686">
        <v>40</v>
      </c>
      <c r="BJ5686" t="s">
        <v>6172</v>
      </c>
      <c r="BK5686">
        <v>0</v>
      </c>
      <c r="BL5686">
        <v>45</v>
      </c>
      <c r="BM5686" s="3">
        <f t="shared" si="800"/>
        <v>0.73333333333333328</v>
      </c>
    </row>
    <row r="5687" spans="1:65">
      <c r="A5687" t="s">
        <v>5829</v>
      </c>
      <c r="B5687" s="2">
        <v>46002</v>
      </c>
      <c r="C5687" t="s">
        <v>4641</v>
      </c>
      <c r="D5687" t="s">
        <v>5644</v>
      </c>
      <c r="E5687">
        <v>12</v>
      </c>
      <c r="F5687" t="s">
        <v>49</v>
      </c>
      <c r="G5687" t="s">
        <v>79</v>
      </c>
      <c r="H5687" t="s">
        <v>111</v>
      </c>
      <c r="I5687" t="s">
        <v>52</v>
      </c>
      <c r="J5687" t="s">
        <v>65</v>
      </c>
      <c r="K5687" t="s">
        <v>66</v>
      </c>
      <c r="L5687" t="s">
        <v>55</v>
      </c>
      <c r="M5687" t="s">
        <v>56</v>
      </c>
      <c r="N5687" t="s">
        <v>57</v>
      </c>
      <c r="O5687" t="s">
        <v>120</v>
      </c>
      <c r="P5687">
        <v>57</v>
      </c>
      <c r="Q5687">
        <v>60</v>
      </c>
      <c r="R5687">
        <v>60</v>
      </c>
      <c r="S5687">
        <v>1</v>
      </c>
      <c r="T5687">
        <f t="shared" si="792"/>
        <v>59</v>
      </c>
      <c r="U5687">
        <v>54</v>
      </c>
      <c r="V5687">
        <f t="shared" si="793"/>
        <v>5</v>
      </c>
      <c r="W5687" s="3">
        <f t="shared" si="794"/>
        <v>1.6666666666666666E-2</v>
      </c>
      <c r="X5687">
        <v>32</v>
      </c>
      <c r="Y5687" s="4">
        <v>0</v>
      </c>
      <c r="Z5687" s="4">
        <v>0.9</v>
      </c>
      <c r="AA5687" s="5">
        <v>48364.47</v>
      </c>
      <c r="AB5687" s="5">
        <f t="shared" si="795"/>
        <v>2611681.38</v>
      </c>
      <c r="AC5687" s="5">
        <v>35082.92</v>
      </c>
      <c r="AD5687" s="5">
        <f t="shared" si="796"/>
        <v>2104975.2000000002</v>
      </c>
      <c r="AE5687" s="5">
        <v>139676.57999999999</v>
      </c>
      <c r="AF5687" s="5">
        <v>39076.74</v>
      </c>
      <c r="AG5687" s="5">
        <v>9946.9599999999991</v>
      </c>
      <c r="AH5687" s="5">
        <v>1305</v>
      </c>
      <c r="AI5687" s="5">
        <v>4600</v>
      </c>
      <c r="AJ5687">
        <v>0</v>
      </c>
      <c r="AK5687" s="5">
        <v>0</v>
      </c>
      <c r="AL5687" s="5">
        <v>5045.9399999999996</v>
      </c>
      <c r="AM5687" s="5">
        <v>33804.550000000003</v>
      </c>
      <c r="AN5687">
        <v>4</v>
      </c>
      <c r="AO5687">
        <v>4</v>
      </c>
      <c r="AP5687" t="str">
        <f t="shared" si="797"/>
        <v>Yes</v>
      </c>
      <c r="AQ5687">
        <v>1</v>
      </c>
      <c r="AR5687" s="5">
        <f t="shared" si="798"/>
        <v>2338430.9700000002</v>
      </c>
      <c r="AS5687" s="5">
        <f t="shared" si="799"/>
        <v>273250.40999999997</v>
      </c>
      <c r="AT5687" t="s">
        <v>59</v>
      </c>
      <c r="AU5687" t="s">
        <v>6164</v>
      </c>
      <c r="AV5687" t="s">
        <v>6165</v>
      </c>
      <c r="AW5687" t="s">
        <v>6166</v>
      </c>
      <c r="AX5687" t="s">
        <v>6184</v>
      </c>
      <c r="AY5687">
        <v>57</v>
      </c>
      <c r="AZ5687">
        <v>0</v>
      </c>
      <c r="BA5687">
        <v>29</v>
      </c>
      <c r="BB5687" t="s">
        <v>6180</v>
      </c>
      <c r="BC5687">
        <v>0</v>
      </c>
      <c r="BD5687">
        <v>0</v>
      </c>
      <c r="BE5687" t="s">
        <v>6169</v>
      </c>
      <c r="BF5687" t="s">
        <v>6170</v>
      </c>
      <c r="BG5687">
        <v>1</v>
      </c>
      <c r="BH5687" t="s">
        <v>6179</v>
      </c>
      <c r="BI5687">
        <v>42</v>
      </c>
      <c r="BJ5687" t="s">
        <v>6172</v>
      </c>
      <c r="BK5687">
        <v>0</v>
      </c>
      <c r="BL5687">
        <v>68</v>
      </c>
      <c r="BM5687" s="3">
        <f t="shared" si="800"/>
        <v>0.88235294117647056</v>
      </c>
    </row>
    <row r="5688" spans="1:65">
      <c r="A5688" t="s">
        <v>5830</v>
      </c>
      <c r="B5688" s="2">
        <v>46002</v>
      </c>
      <c r="C5688" t="s">
        <v>4641</v>
      </c>
      <c r="D5688" t="s">
        <v>5644</v>
      </c>
      <c r="E5688">
        <v>12</v>
      </c>
      <c r="F5688" t="s">
        <v>72</v>
      </c>
      <c r="G5688" t="s">
        <v>62</v>
      </c>
      <c r="H5688" t="s">
        <v>150</v>
      </c>
      <c r="I5688" t="s">
        <v>64</v>
      </c>
      <c r="J5688" t="s">
        <v>81</v>
      </c>
      <c r="K5688" t="s">
        <v>75</v>
      </c>
      <c r="L5688" t="s">
        <v>55</v>
      </c>
      <c r="M5688" t="s">
        <v>68</v>
      </c>
      <c r="N5688" t="s">
        <v>76</v>
      </c>
      <c r="O5688" t="s">
        <v>58</v>
      </c>
      <c r="P5688">
        <v>36</v>
      </c>
      <c r="Q5688">
        <v>39</v>
      </c>
      <c r="R5688">
        <v>41</v>
      </c>
      <c r="S5688">
        <v>1</v>
      </c>
      <c r="T5688">
        <f t="shared" si="792"/>
        <v>40</v>
      </c>
      <c r="U5688">
        <v>35</v>
      </c>
      <c r="V5688">
        <f t="shared" si="793"/>
        <v>5</v>
      </c>
      <c r="W5688" s="3">
        <f t="shared" si="794"/>
        <v>2.4390243902439025E-2</v>
      </c>
      <c r="X5688">
        <v>27</v>
      </c>
      <c r="Y5688" s="4">
        <v>5.9</v>
      </c>
      <c r="Z5688" s="4">
        <v>2.2999999999999998</v>
      </c>
      <c r="AA5688" s="5">
        <v>77585.97</v>
      </c>
      <c r="AB5688" s="5">
        <f t="shared" si="795"/>
        <v>2715508.95</v>
      </c>
      <c r="AC5688" s="5">
        <v>50955.96</v>
      </c>
      <c r="AD5688" s="5">
        <f t="shared" si="796"/>
        <v>2089194.36</v>
      </c>
      <c r="AE5688" s="5">
        <v>121299.26</v>
      </c>
      <c r="AF5688" s="5">
        <v>35923.67</v>
      </c>
      <c r="AG5688" s="5">
        <v>9114.75</v>
      </c>
      <c r="AH5688" s="5">
        <v>3335</v>
      </c>
      <c r="AI5688" s="5">
        <v>6800</v>
      </c>
      <c r="AJ5688">
        <v>0</v>
      </c>
      <c r="AK5688" s="5">
        <v>0</v>
      </c>
      <c r="AL5688" s="5">
        <v>7754.03</v>
      </c>
      <c r="AM5688" s="5">
        <v>22348.55</v>
      </c>
      <c r="AN5688">
        <v>4</v>
      </c>
      <c r="AO5688">
        <v>3</v>
      </c>
      <c r="AP5688" t="str">
        <f t="shared" si="797"/>
        <v>Yes</v>
      </c>
      <c r="AQ5688">
        <v>1</v>
      </c>
      <c r="AR5688" s="5">
        <f t="shared" si="798"/>
        <v>2295769.62</v>
      </c>
      <c r="AS5688" s="5">
        <f t="shared" si="799"/>
        <v>419739.33</v>
      </c>
      <c r="AT5688" t="s">
        <v>116</v>
      </c>
      <c r="AU5688" t="s">
        <v>6164</v>
      </c>
      <c r="AV5688" t="s">
        <v>6165</v>
      </c>
      <c r="AW5688" t="s">
        <v>6166</v>
      </c>
      <c r="AX5688" t="s">
        <v>6184</v>
      </c>
      <c r="AY5688">
        <v>41</v>
      </c>
      <c r="AZ5688">
        <v>4</v>
      </c>
      <c r="BA5688">
        <v>31</v>
      </c>
      <c r="BB5688" t="s">
        <v>6185</v>
      </c>
      <c r="BC5688">
        <v>0</v>
      </c>
      <c r="BD5688">
        <v>0</v>
      </c>
      <c r="BE5688" t="s">
        <v>6169</v>
      </c>
      <c r="BF5688" t="s">
        <v>6170</v>
      </c>
      <c r="BG5688">
        <v>1</v>
      </c>
      <c r="BH5688" t="s">
        <v>6186</v>
      </c>
      <c r="BI5688">
        <v>36</v>
      </c>
      <c r="BJ5688" t="s">
        <v>6172</v>
      </c>
      <c r="BK5688">
        <v>0</v>
      </c>
      <c r="BL5688">
        <v>45</v>
      </c>
      <c r="BM5688" s="3">
        <f t="shared" si="800"/>
        <v>0.91111111111111109</v>
      </c>
    </row>
    <row r="5689" spans="1:65">
      <c r="A5689" t="s">
        <v>5831</v>
      </c>
      <c r="B5689" s="2">
        <v>46002</v>
      </c>
      <c r="C5689" t="s">
        <v>4641</v>
      </c>
      <c r="D5689" t="s">
        <v>5644</v>
      </c>
      <c r="E5689">
        <v>12</v>
      </c>
      <c r="F5689" t="s">
        <v>61</v>
      </c>
      <c r="G5689" t="s">
        <v>79</v>
      </c>
      <c r="H5689" t="s">
        <v>100</v>
      </c>
      <c r="I5689" t="s">
        <v>64</v>
      </c>
      <c r="J5689" t="s">
        <v>65</v>
      </c>
      <c r="K5689" t="s">
        <v>75</v>
      </c>
      <c r="L5689" t="s">
        <v>92</v>
      </c>
      <c r="M5689" t="s">
        <v>56</v>
      </c>
      <c r="N5689" t="s">
        <v>57</v>
      </c>
      <c r="O5689" t="s">
        <v>82</v>
      </c>
      <c r="P5689">
        <v>43</v>
      </c>
      <c r="Q5689">
        <v>46</v>
      </c>
      <c r="R5689">
        <v>44</v>
      </c>
      <c r="S5689">
        <v>1</v>
      </c>
      <c r="T5689">
        <f t="shared" si="792"/>
        <v>43</v>
      </c>
      <c r="U5689">
        <v>42</v>
      </c>
      <c r="V5689">
        <f t="shared" si="793"/>
        <v>1</v>
      </c>
      <c r="W5689" s="3">
        <f t="shared" si="794"/>
        <v>2.2727272727272728E-2</v>
      </c>
      <c r="X5689">
        <v>40</v>
      </c>
      <c r="Y5689" s="4">
        <v>6</v>
      </c>
      <c r="Z5689" s="4">
        <v>2.1</v>
      </c>
      <c r="AA5689" s="5">
        <v>51603.67</v>
      </c>
      <c r="AB5689" s="5">
        <f t="shared" si="795"/>
        <v>2167354.14</v>
      </c>
      <c r="AC5689" s="5">
        <v>35180.230000000003</v>
      </c>
      <c r="AD5689" s="5">
        <f t="shared" si="796"/>
        <v>1547930.12</v>
      </c>
      <c r="AE5689" s="5">
        <v>94803.14</v>
      </c>
      <c r="AF5689" s="5">
        <v>28435.759999999998</v>
      </c>
      <c r="AG5689" s="5">
        <v>10341.17</v>
      </c>
      <c r="AH5689" s="5">
        <v>3045</v>
      </c>
      <c r="AI5689" s="5">
        <v>4600</v>
      </c>
      <c r="AJ5689">
        <v>0</v>
      </c>
      <c r="AK5689" s="5">
        <v>0</v>
      </c>
      <c r="AL5689" s="5">
        <v>998.71</v>
      </c>
      <c r="AM5689" s="5">
        <v>34274.42</v>
      </c>
      <c r="AN5689">
        <v>4</v>
      </c>
      <c r="AO5689">
        <v>7</v>
      </c>
      <c r="AP5689" t="str">
        <f t="shared" si="797"/>
        <v>No</v>
      </c>
      <c r="AQ5689">
        <v>2</v>
      </c>
      <c r="AR5689" s="5">
        <f t="shared" si="798"/>
        <v>1724428.32</v>
      </c>
      <c r="AS5689" s="5">
        <f t="shared" si="799"/>
        <v>442925.82</v>
      </c>
      <c r="AT5689" t="s">
        <v>59</v>
      </c>
      <c r="AU5689" t="s">
        <v>6164</v>
      </c>
      <c r="AV5689" t="s">
        <v>6165</v>
      </c>
      <c r="AW5689" t="s">
        <v>6166</v>
      </c>
      <c r="AX5689" t="s">
        <v>6167</v>
      </c>
      <c r="AY5689">
        <v>46</v>
      </c>
      <c r="AZ5689">
        <v>0</v>
      </c>
      <c r="BA5689">
        <v>15</v>
      </c>
      <c r="BB5689" t="s">
        <v>6191</v>
      </c>
      <c r="BC5689">
        <v>0</v>
      </c>
      <c r="BD5689">
        <v>3</v>
      </c>
      <c r="BE5689" t="s">
        <v>6219</v>
      </c>
      <c r="BF5689" t="s">
        <v>6170</v>
      </c>
      <c r="BG5689">
        <v>1</v>
      </c>
      <c r="BH5689" t="s">
        <v>6186</v>
      </c>
      <c r="BI5689">
        <v>30</v>
      </c>
      <c r="BJ5689" t="s">
        <v>6172</v>
      </c>
      <c r="BK5689">
        <v>0</v>
      </c>
      <c r="BL5689">
        <v>65</v>
      </c>
      <c r="BM5689" s="3">
        <f t="shared" si="800"/>
        <v>0.67692307692307696</v>
      </c>
    </row>
    <row r="5690" spans="1:65">
      <c r="A5690" t="s">
        <v>5832</v>
      </c>
      <c r="B5690" s="2">
        <v>46002</v>
      </c>
      <c r="C5690" t="s">
        <v>4641</v>
      </c>
      <c r="D5690" t="s">
        <v>5644</v>
      </c>
      <c r="E5690">
        <v>12</v>
      </c>
      <c r="F5690" t="s">
        <v>78</v>
      </c>
      <c r="G5690" t="s">
        <v>62</v>
      </c>
      <c r="H5690" t="s">
        <v>153</v>
      </c>
      <c r="I5690" t="s">
        <v>74</v>
      </c>
      <c r="J5690" t="s">
        <v>81</v>
      </c>
      <c r="K5690" t="s">
        <v>75</v>
      </c>
      <c r="L5690" t="s">
        <v>87</v>
      </c>
      <c r="M5690" t="s">
        <v>56</v>
      </c>
      <c r="N5690" t="s">
        <v>94</v>
      </c>
      <c r="O5690" t="s">
        <v>70</v>
      </c>
      <c r="P5690">
        <v>28</v>
      </c>
      <c r="Q5690">
        <v>40</v>
      </c>
      <c r="R5690">
        <v>39</v>
      </c>
      <c r="S5690">
        <v>1</v>
      </c>
      <c r="T5690">
        <f t="shared" si="792"/>
        <v>38</v>
      </c>
      <c r="U5690">
        <v>22</v>
      </c>
      <c r="V5690">
        <f t="shared" si="793"/>
        <v>16</v>
      </c>
      <c r="W5690" s="3">
        <f t="shared" si="794"/>
        <v>2.564102564102564E-2</v>
      </c>
      <c r="X5690">
        <v>18</v>
      </c>
      <c r="Y5690" s="4">
        <v>4.7</v>
      </c>
      <c r="Z5690" s="4">
        <v>1.5</v>
      </c>
      <c r="AA5690" s="5">
        <v>78302.649999999994</v>
      </c>
      <c r="AB5690" s="5">
        <f t="shared" si="795"/>
        <v>1722658.3</v>
      </c>
      <c r="AC5690" s="5">
        <v>54193.65</v>
      </c>
      <c r="AD5690" s="5">
        <f t="shared" si="796"/>
        <v>2113552.35</v>
      </c>
      <c r="AE5690" s="5">
        <v>118891.98</v>
      </c>
      <c r="AF5690" s="5">
        <v>34593.06</v>
      </c>
      <c r="AG5690" s="5">
        <v>8280.5499999999993</v>
      </c>
      <c r="AH5690" s="5">
        <v>2175</v>
      </c>
      <c r="AI5690" s="5">
        <v>6800</v>
      </c>
      <c r="AJ5690">
        <v>0</v>
      </c>
      <c r="AK5690" s="5">
        <v>0</v>
      </c>
      <c r="AL5690" s="5">
        <v>24205.38</v>
      </c>
      <c r="AM5690" s="5">
        <v>15409.99</v>
      </c>
      <c r="AN5690">
        <v>4</v>
      </c>
      <c r="AO5690">
        <v>3</v>
      </c>
      <c r="AP5690" t="str">
        <f t="shared" si="797"/>
        <v>Yes</v>
      </c>
      <c r="AQ5690">
        <v>0</v>
      </c>
      <c r="AR5690" s="5">
        <f t="shared" si="798"/>
        <v>2323908.31</v>
      </c>
      <c r="AS5690" s="5">
        <f t="shared" si="799"/>
        <v>-601250.01</v>
      </c>
      <c r="AT5690" t="s">
        <v>59</v>
      </c>
      <c r="AU5690" t="s">
        <v>6164</v>
      </c>
      <c r="AV5690" t="s">
        <v>6165</v>
      </c>
      <c r="AW5690" t="s">
        <v>6166</v>
      </c>
      <c r="AX5690" t="s">
        <v>6167</v>
      </c>
      <c r="AY5690">
        <v>38</v>
      </c>
      <c r="AZ5690">
        <v>6</v>
      </c>
      <c r="BA5690">
        <v>92</v>
      </c>
      <c r="BB5690" t="s">
        <v>6220</v>
      </c>
      <c r="BC5690">
        <v>0</v>
      </c>
      <c r="BD5690">
        <v>0</v>
      </c>
      <c r="BE5690" t="s">
        <v>6169</v>
      </c>
      <c r="BF5690" t="s">
        <v>6170</v>
      </c>
      <c r="BG5690">
        <v>0</v>
      </c>
      <c r="BH5690" t="s">
        <v>6171</v>
      </c>
      <c r="BI5690">
        <v>21</v>
      </c>
      <c r="BJ5690" t="s">
        <v>6172</v>
      </c>
      <c r="BK5690">
        <v>0</v>
      </c>
      <c r="BL5690">
        <v>51</v>
      </c>
      <c r="BM5690" s="3">
        <f t="shared" si="800"/>
        <v>0.76470588235294112</v>
      </c>
    </row>
    <row r="5691" spans="1:65">
      <c r="A5691" t="s">
        <v>5833</v>
      </c>
      <c r="B5691" s="2">
        <v>46002</v>
      </c>
      <c r="C5691" t="s">
        <v>4641</v>
      </c>
      <c r="D5691" t="s">
        <v>5644</v>
      </c>
      <c r="E5691">
        <v>12</v>
      </c>
      <c r="F5691" t="s">
        <v>72</v>
      </c>
      <c r="G5691" t="s">
        <v>62</v>
      </c>
      <c r="H5691" t="s">
        <v>155</v>
      </c>
      <c r="I5691" t="s">
        <v>64</v>
      </c>
      <c r="J5691" t="s">
        <v>81</v>
      </c>
      <c r="K5691" t="s">
        <v>66</v>
      </c>
      <c r="L5691" t="s">
        <v>55</v>
      </c>
      <c r="M5691" t="s">
        <v>56</v>
      </c>
      <c r="N5691" t="s">
        <v>76</v>
      </c>
      <c r="O5691" t="s">
        <v>58</v>
      </c>
      <c r="P5691">
        <v>41</v>
      </c>
      <c r="Q5691">
        <v>42</v>
      </c>
      <c r="R5691">
        <v>42</v>
      </c>
      <c r="S5691">
        <v>1</v>
      </c>
      <c r="T5691">
        <f t="shared" si="792"/>
        <v>41</v>
      </c>
      <c r="U5691">
        <v>39</v>
      </c>
      <c r="V5691">
        <f t="shared" si="793"/>
        <v>2</v>
      </c>
      <c r="W5691" s="3">
        <f t="shared" si="794"/>
        <v>2.3809523809523808E-2</v>
      </c>
      <c r="X5691">
        <v>13</v>
      </c>
      <c r="Y5691" s="4">
        <v>0</v>
      </c>
      <c r="Z5691" s="4">
        <v>0.8</v>
      </c>
      <c r="AA5691" s="5">
        <v>74131.3</v>
      </c>
      <c r="AB5691" s="5">
        <f t="shared" si="795"/>
        <v>2891120.7</v>
      </c>
      <c r="AC5691" s="5">
        <v>53428.91</v>
      </c>
      <c r="AD5691" s="5">
        <f t="shared" si="796"/>
        <v>2244014.2200000002</v>
      </c>
      <c r="AE5691" s="5">
        <v>124744.61</v>
      </c>
      <c r="AF5691" s="5">
        <v>34106.29</v>
      </c>
      <c r="AG5691" s="5">
        <v>7895.16</v>
      </c>
      <c r="AH5691" s="5">
        <v>1160</v>
      </c>
      <c r="AI5691" s="5">
        <v>6800</v>
      </c>
      <c r="AJ5691">
        <v>0</v>
      </c>
      <c r="AK5691" s="5">
        <v>0</v>
      </c>
      <c r="AL5691" s="5">
        <v>2995.98</v>
      </c>
      <c r="AM5691" s="5">
        <v>30182.03</v>
      </c>
      <c r="AN5691">
        <v>4</v>
      </c>
      <c r="AO5691">
        <v>6</v>
      </c>
      <c r="AP5691" t="str">
        <f t="shared" si="797"/>
        <v>No</v>
      </c>
      <c r="AQ5691">
        <v>2</v>
      </c>
      <c r="AR5691" s="5">
        <f t="shared" si="798"/>
        <v>2451898.29</v>
      </c>
      <c r="AS5691" s="5">
        <f t="shared" si="799"/>
        <v>439222.41</v>
      </c>
      <c r="AT5691" t="s">
        <v>59</v>
      </c>
      <c r="AU5691" t="s">
        <v>6164</v>
      </c>
      <c r="AV5691" t="s">
        <v>6165</v>
      </c>
      <c r="AW5691" t="s">
        <v>6166</v>
      </c>
      <c r="AX5691" t="s">
        <v>6184</v>
      </c>
      <c r="AY5691">
        <v>42</v>
      </c>
      <c r="AZ5691">
        <v>0</v>
      </c>
      <c r="BA5691">
        <v>19</v>
      </c>
      <c r="BB5691" t="s">
        <v>6198</v>
      </c>
      <c r="BC5691">
        <v>0</v>
      </c>
      <c r="BD5691">
        <v>2</v>
      </c>
      <c r="BE5691" t="s">
        <v>6188</v>
      </c>
      <c r="BF5691" t="s">
        <v>6170</v>
      </c>
      <c r="BG5691">
        <v>0</v>
      </c>
      <c r="BH5691" t="s">
        <v>6171</v>
      </c>
      <c r="BI5691">
        <v>28</v>
      </c>
      <c r="BJ5691" t="s">
        <v>6172</v>
      </c>
      <c r="BK5691">
        <v>0</v>
      </c>
      <c r="BL5691">
        <v>47</v>
      </c>
      <c r="BM5691" s="3">
        <f t="shared" si="800"/>
        <v>0.8936170212765957</v>
      </c>
    </row>
    <row r="5692" spans="1:65">
      <c r="A5692" t="s">
        <v>5834</v>
      </c>
      <c r="B5692" s="2">
        <v>46002</v>
      </c>
      <c r="C5692" t="s">
        <v>4641</v>
      </c>
      <c r="D5692" t="s">
        <v>5644</v>
      </c>
      <c r="E5692">
        <v>12</v>
      </c>
      <c r="F5692" t="s">
        <v>49</v>
      </c>
      <c r="G5692" t="s">
        <v>79</v>
      </c>
      <c r="H5692" t="s">
        <v>106</v>
      </c>
      <c r="I5692" t="s">
        <v>74</v>
      </c>
      <c r="J5692" t="s">
        <v>53</v>
      </c>
      <c r="K5692" t="s">
        <v>54</v>
      </c>
      <c r="L5692" t="s">
        <v>92</v>
      </c>
      <c r="M5692" t="s">
        <v>56</v>
      </c>
      <c r="N5692" t="s">
        <v>109</v>
      </c>
      <c r="O5692" t="s">
        <v>70</v>
      </c>
      <c r="P5692">
        <v>57</v>
      </c>
      <c r="Q5692">
        <v>60</v>
      </c>
      <c r="R5692">
        <v>60</v>
      </c>
      <c r="S5692">
        <v>1</v>
      </c>
      <c r="T5692">
        <f t="shared" si="792"/>
        <v>59</v>
      </c>
      <c r="U5692">
        <v>56</v>
      </c>
      <c r="V5692">
        <f t="shared" si="793"/>
        <v>3</v>
      </c>
      <c r="W5692" s="3">
        <f t="shared" si="794"/>
        <v>1.6666666666666666E-2</v>
      </c>
      <c r="X5692">
        <v>29</v>
      </c>
      <c r="Y5692" s="4">
        <v>4</v>
      </c>
      <c r="Z5692" s="4">
        <v>1.3</v>
      </c>
      <c r="AA5692" s="5">
        <v>38514.5</v>
      </c>
      <c r="AB5692" s="5">
        <f t="shared" si="795"/>
        <v>2156812</v>
      </c>
      <c r="AC5692" s="5">
        <v>23652.86</v>
      </c>
      <c r="AD5692" s="5">
        <f t="shared" si="796"/>
        <v>1419171.6</v>
      </c>
      <c r="AE5692" s="5">
        <v>101935.71</v>
      </c>
      <c r="AF5692" s="5">
        <v>27653.919999999998</v>
      </c>
      <c r="AG5692" s="5">
        <v>10199.379999999999</v>
      </c>
      <c r="AH5692" s="5">
        <v>1885</v>
      </c>
      <c r="AI5692" s="5">
        <v>3200</v>
      </c>
      <c r="AJ5692">
        <v>0</v>
      </c>
      <c r="AK5692" s="5">
        <v>0</v>
      </c>
      <c r="AL5692" s="5">
        <v>2089.61</v>
      </c>
      <c r="AM5692" s="5">
        <v>84042.92</v>
      </c>
      <c r="AN5692">
        <v>8</v>
      </c>
      <c r="AO5692">
        <v>9</v>
      </c>
      <c r="AP5692" t="str">
        <f t="shared" si="797"/>
        <v>No</v>
      </c>
      <c r="AQ5692">
        <v>1</v>
      </c>
      <c r="AR5692" s="5">
        <f t="shared" si="798"/>
        <v>1650178.14</v>
      </c>
      <c r="AS5692" s="5">
        <f t="shared" si="799"/>
        <v>506633.86</v>
      </c>
      <c r="AT5692" t="s">
        <v>59</v>
      </c>
      <c r="AU5692" t="s">
        <v>6164</v>
      </c>
      <c r="AV5692" t="s">
        <v>6165</v>
      </c>
      <c r="AW5692" t="s">
        <v>6166</v>
      </c>
      <c r="AX5692" t="s">
        <v>6184</v>
      </c>
      <c r="AY5692">
        <v>57</v>
      </c>
      <c r="AZ5692">
        <v>0</v>
      </c>
      <c r="BA5692">
        <v>20</v>
      </c>
      <c r="BB5692" t="s">
        <v>6180</v>
      </c>
      <c r="BC5692">
        <v>1</v>
      </c>
      <c r="BD5692">
        <v>0</v>
      </c>
      <c r="BE5692" t="s">
        <v>6196</v>
      </c>
      <c r="BF5692" t="s">
        <v>6170</v>
      </c>
      <c r="BG5692">
        <v>5</v>
      </c>
      <c r="BH5692" t="s">
        <v>6208</v>
      </c>
      <c r="BI5692">
        <v>94</v>
      </c>
      <c r="BJ5692" t="s">
        <v>6193</v>
      </c>
      <c r="BK5692">
        <v>0</v>
      </c>
      <c r="BL5692">
        <v>71</v>
      </c>
      <c r="BM5692" s="3">
        <f t="shared" si="800"/>
        <v>0.84507042253521125</v>
      </c>
    </row>
    <row r="5693" spans="1:65">
      <c r="A5693" t="s">
        <v>5835</v>
      </c>
      <c r="B5693" s="2">
        <v>46002</v>
      </c>
      <c r="C5693" t="s">
        <v>4641</v>
      </c>
      <c r="D5693" t="s">
        <v>5644</v>
      </c>
      <c r="E5693">
        <v>12</v>
      </c>
      <c r="F5693" t="s">
        <v>78</v>
      </c>
      <c r="G5693" t="s">
        <v>79</v>
      </c>
      <c r="H5693" t="s">
        <v>136</v>
      </c>
      <c r="I5693" t="s">
        <v>74</v>
      </c>
      <c r="J5693" t="s">
        <v>81</v>
      </c>
      <c r="K5693" t="s">
        <v>75</v>
      </c>
      <c r="L5693" t="s">
        <v>87</v>
      </c>
      <c r="M5693" t="s">
        <v>56</v>
      </c>
      <c r="N5693" t="s">
        <v>94</v>
      </c>
      <c r="O5693" t="s">
        <v>82</v>
      </c>
      <c r="P5693">
        <v>28</v>
      </c>
      <c r="Q5693">
        <v>40</v>
      </c>
      <c r="R5693">
        <v>39</v>
      </c>
      <c r="S5693">
        <v>1</v>
      </c>
      <c r="T5693">
        <f t="shared" si="792"/>
        <v>38</v>
      </c>
      <c r="U5693">
        <v>22</v>
      </c>
      <c r="V5693">
        <f t="shared" si="793"/>
        <v>16</v>
      </c>
      <c r="W5693" s="3">
        <f t="shared" si="794"/>
        <v>2.564102564102564E-2</v>
      </c>
      <c r="X5693">
        <v>32</v>
      </c>
      <c r="Y5693" s="4">
        <v>0</v>
      </c>
      <c r="Z5693" s="4">
        <v>1.4</v>
      </c>
      <c r="AA5693" s="5">
        <v>77096.52</v>
      </c>
      <c r="AB5693" s="5">
        <f t="shared" si="795"/>
        <v>1696123.44</v>
      </c>
      <c r="AC5693" s="5">
        <v>54267.86</v>
      </c>
      <c r="AD5693" s="5">
        <f t="shared" si="796"/>
        <v>2116446.54</v>
      </c>
      <c r="AE5693" s="5">
        <v>116862.42</v>
      </c>
      <c r="AF5693" s="5">
        <v>36247.61</v>
      </c>
      <c r="AG5693" s="5">
        <v>9866.7000000000007</v>
      </c>
      <c r="AH5693" s="5">
        <v>2030</v>
      </c>
      <c r="AI5693" s="5">
        <v>6800</v>
      </c>
      <c r="AJ5693">
        <v>0</v>
      </c>
      <c r="AK5693" s="5">
        <v>0</v>
      </c>
      <c r="AL5693" s="5">
        <v>24110.66</v>
      </c>
      <c r="AM5693" s="5">
        <v>13824.62</v>
      </c>
      <c r="AN5693">
        <v>4</v>
      </c>
      <c r="AO5693">
        <v>4</v>
      </c>
      <c r="AP5693" t="str">
        <f t="shared" si="797"/>
        <v>Yes</v>
      </c>
      <c r="AQ5693">
        <v>1</v>
      </c>
      <c r="AR5693" s="5">
        <f t="shared" si="798"/>
        <v>2326188.5499999998</v>
      </c>
      <c r="AS5693" s="5">
        <f t="shared" si="799"/>
        <v>-630065.11</v>
      </c>
      <c r="AT5693" t="s">
        <v>59</v>
      </c>
      <c r="AU5693" t="s">
        <v>6164</v>
      </c>
      <c r="AV5693" t="s">
        <v>6165</v>
      </c>
      <c r="AW5693" t="s">
        <v>6166</v>
      </c>
      <c r="AX5693" t="s">
        <v>6167</v>
      </c>
      <c r="AY5693">
        <v>36</v>
      </c>
      <c r="AZ5693">
        <v>5</v>
      </c>
      <c r="BA5693">
        <v>68</v>
      </c>
      <c r="BB5693" t="s">
        <v>6220</v>
      </c>
      <c r="BC5693">
        <v>0</v>
      </c>
      <c r="BD5693">
        <v>0</v>
      </c>
      <c r="BE5693" t="s">
        <v>6169</v>
      </c>
      <c r="BF5693" t="s">
        <v>6170</v>
      </c>
      <c r="BG5693">
        <v>0</v>
      </c>
      <c r="BH5693" t="s">
        <v>6171</v>
      </c>
      <c r="BI5693">
        <v>39</v>
      </c>
      <c r="BJ5693" t="s">
        <v>6172</v>
      </c>
      <c r="BK5693">
        <v>0</v>
      </c>
      <c r="BL5693">
        <v>48</v>
      </c>
      <c r="BM5693" s="3">
        <f t="shared" si="800"/>
        <v>0.8125</v>
      </c>
    </row>
    <row r="5694" spans="1:65">
      <c r="A5694" t="s">
        <v>5836</v>
      </c>
      <c r="B5694" s="2">
        <v>46002</v>
      </c>
      <c r="C5694" t="s">
        <v>4641</v>
      </c>
      <c r="D5694" t="s">
        <v>5644</v>
      </c>
      <c r="E5694">
        <v>12</v>
      </c>
      <c r="F5694" t="s">
        <v>49</v>
      </c>
      <c r="G5694" t="s">
        <v>50</v>
      </c>
      <c r="H5694" t="s">
        <v>108</v>
      </c>
      <c r="I5694" t="s">
        <v>64</v>
      </c>
      <c r="J5694" t="s">
        <v>53</v>
      </c>
      <c r="K5694" t="s">
        <v>66</v>
      </c>
      <c r="L5694" t="s">
        <v>55</v>
      </c>
      <c r="M5694" t="s">
        <v>56</v>
      </c>
      <c r="N5694" t="s">
        <v>109</v>
      </c>
      <c r="O5694" t="s">
        <v>70</v>
      </c>
      <c r="P5694">
        <v>58</v>
      </c>
      <c r="Q5694">
        <v>58</v>
      </c>
      <c r="R5694">
        <v>56</v>
      </c>
      <c r="S5694">
        <v>1</v>
      </c>
      <c r="T5694">
        <f t="shared" si="792"/>
        <v>55</v>
      </c>
      <c r="U5694">
        <v>55</v>
      </c>
      <c r="V5694">
        <f t="shared" si="793"/>
        <v>0</v>
      </c>
      <c r="W5694" s="3">
        <f t="shared" si="794"/>
        <v>1.7857142857142856E-2</v>
      </c>
      <c r="X5694">
        <v>26</v>
      </c>
      <c r="Y5694" s="4">
        <v>3.6</v>
      </c>
      <c r="Z5694" s="4">
        <v>1</v>
      </c>
      <c r="AA5694" s="5">
        <v>33947.61</v>
      </c>
      <c r="AB5694" s="5">
        <f t="shared" si="795"/>
        <v>1867118.55</v>
      </c>
      <c r="AC5694" s="5">
        <v>23476.91</v>
      </c>
      <c r="AD5694" s="5">
        <f t="shared" si="796"/>
        <v>1314706.96</v>
      </c>
      <c r="AE5694" s="5">
        <v>91046.55</v>
      </c>
      <c r="AF5694" s="5">
        <v>25588.44</v>
      </c>
      <c r="AG5694" s="5">
        <v>9571.58</v>
      </c>
      <c r="AH5694" s="5">
        <v>1450</v>
      </c>
      <c r="AI5694" s="5">
        <v>3200</v>
      </c>
      <c r="AJ5694">
        <v>0</v>
      </c>
      <c r="AK5694" s="5">
        <v>0</v>
      </c>
      <c r="AL5694" s="5">
        <v>0</v>
      </c>
      <c r="AM5694" s="5">
        <v>93406.14</v>
      </c>
      <c r="AN5694">
        <v>8</v>
      </c>
      <c r="AO5694">
        <v>11</v>
      </c>
      <c r="AP5694" t="str">
        <f t="shared" si="797"/>
        <v>No</v>
      </c>
      <c r="AQ5694">
        <v>2</v>
      </c>
      <c r="AR5694" s="5">
        <f t="shared" si="798"/>
        <v>1538969.67</v>
      </c>
      <c r="AS5694" s="5">
        <f t="shared" si="799"/>
        <v>328148.88</v>
      </c>
      <c r="AT5694" t="s">
        <v>59</v>
      </c>
      <c r="AU5694" t="s">
        <v>6164</v>
      </c>
      <c r="AV5694" t="s">
        <v>6165</v>
      </c>
      <c r="AW5694" t="s">
        <v>6166</v>
      </c>
      <c r="AX5694" t="s">
        <v>6167</v>
      </c>
      <c r="AY5694">
        <v>61</v>
      </c>
      <c r="AZ5694">
        <v>2</v>
      </c>
      <c r="BA5694">
        <v>0</v>
      </c>
      <c r="BB5694" t="s">
        <v>6168</v>
      </c>
      <c r="BC5694">
        <v>3</v>
      </c>
      <c r="BD5694">
        <v>0</v>
      </c>
      <c r="BE5694" t="s">
        <v>6178</v>
      </c>
      <c r="BF5694" t="s">
        <v>6170</v>
      </c>
      <c r="BG5694">
        <v>0</v>
      </c>
      <c r="BH5694" t="s">
        <v>6171</v>
      </c>
      <c r="BI5694">
        <v>53</v>
      </c>
      <c r="BJ5694" t="s">
        <v>6187</v>
      </c>
      <c r="BK5694">
        <v>0</v>
      </c>
      <c r="BL5694">
        <v>71</v>
      </c>
      <c r="BM5694" s="3">
        <f t="shared" si="800"/>
        <v>0.78873239436619713</v>
      </c>
    </row>
    <row r="5695" spans="1:65">
      <c r="A5695" t="s">
        <v>5837</v>
      </c>
      <c r="B5695" s="2">
        <v>46003</v>
      </c>
      <c r="C5695" t="s">
        <v>4641</v>
      </c>
      <c r="D5695" t="s">
        <v>5644</v>
      </c>
      <c r="E5695">
        <v>12</v>
      </c>
      <c r="F5695" t="s">
        <v>61</v>
      </c>
      <c r="G5695" t="s">
        <v>50</v>
      </c>
      <c r="H5695" t="s">
        <v>170</v>
      </c>
      <c r="I5695" t="s">
        <v>74</v>
      </c>
      <c r="J5695" t="s">
        <v>53</v>
      </c>
      <c r="K5695" t="s">
        <v>75</v>
      </c>
      <c r="L5695" t="s">
        <v>92</v>
      </c>
      <c r="M5695" t="s">
        <v>56</v>
      </c>
      <c r="N5695" t="s">
        <v>94</v>
      </c>
      <c r="O5695" t="s">
        <v>120</v>
      </c>
      <c r="P5695">
        <v>61</v>
      </c>
      <c r="Q5695">
        <v>64</v>
      </c>
      <c r="R5695">
        <v>63</v>
      </c>
      <c r="S5695">
        <v>1</v>
      </c>
      <c r="T5695">
        <f t="shared" si="792"/>
        <v>62</v>
      </c>
      <c r="U5695">
        <v>59</v>
      </c>
      <c r="V5695">
        <f t="shared" si="793"/>
        <v>3</v>
      </c>
      <c r="W5695" s="3">
        <f t="shared" si="794"/>
        <v>1.5873015873015872E-2</v>
      </c>
      <c r="X5695">
        <v>24</v>
      </c>
      <c r="Y5695" s="4">
        <v>1.1000000000000001</v>
      </c>
      <c r="Z5695" s="4">
        <v>1.1000000000000001</v>
      </c>
      <c r="AA5695" s="5">
        <v>35805.94</v>
      </c>
      <c r="AB5695" s="5">
        <f t="shared" si="795"/>
        <v>2112550.46</v>
      </c>
      <c r="AC5695" s="5">
        <v>23774.6</v>
      </c>
      <c r="AD5695" s="5">
        <f t="shared" si="796"/>
        <v>1497799.8</v>
      </c>
      <c r="AE5695" s="5">
        <v>107649.75</v>
      </c>
      <c r="AF5695" s="5">
        <v>28402.33</v>
      </c>
      <c r="AG5695" s="5">
        <v>8635.4500000000007</v>
      </c>
      <c r="AH5695" s="5">
        <v>1595</v>
      </c>
      <c r="AI5695" s="5">
        <v>3200</v>
      </c>
      <c r="AJ5695">
        <v>0</v>
      </c>
      <c r="AK5695" s="5">
        <v>0</v>
      </c>
      <c r="AL5695" s="5">
        <v>2084.2600000000002</v>
      </c>
      <c r="AM5695" s="5">
        <v>38939.089999999997</v>
      </c>
      <c r="AN5695">
        <v>4</v>
      </c>
      <c r="AO5695">
        <v>3</v>
      </c>
      <c r="AP5695" t="str">
        <f t="shared" si="797"/>
        <v>Yes</v>
      </c>
      <c r="AQ5695">
        <v>1</v>
      </c>
      <c r="AR5695" s="5">
        <f t="shared" si="798"/>
        <v>1688305.68</v>
      </c>
      <c r="AS5695" s="5">
        <f t="shared" si="799"/>
        <v>424244.78</v>
      </c>
      <c r="AT5695" t="s">
        <v>59</v>
      </c>
      <c r="AU5695" t="s">
        <v>6164</v>
      </c>
      <c r="AV5695" t="s">
        <v>6165</v>
      </c>
      <c r="AW5695" t="s">
        <v>6166</v>
      </c>
      <c r="AX5695" t="s">
        <v>6167</v>
      </c>
      <c r="AY5695">
        <v>64</v>
      </c>
      <c r="AZ5695">
        <v>0</v>
      </c>
      <c r="BA5695">
        <v>20</v>
      </c>
      <c r="BB5695" t="s">
        <v>6180</v>
      </c>
      <c r="BC5695">
        <v>0</v>
      </c>
      <c r="BD5695">
        <v>0</v>
      </c>
      <c r="BE5695" t="s">
        <v>6169</v>
      </c>
      <c r="BF5695" t="s">
        <v>6170</v>
      </c>
      <c r="BG5695">
        <v>0</v>
      </c>
      <c r="BH5695" t="s">
        <v>6171</v>
      </c>
      <c r="BI5695">
        <v>51</v>
      </c>
      <c r="BJ5695" t="s">
        <v>6187</v>
      </c>
      <c r="BK5695">
        <v>0</v>
      </c>
      <c r="BL5695">
        <v>73</v>
      </c>
      <c r="BM5695" s="3">
        <f t="shared" si="800"/>
        <v>0.86301369863013699</v>
      </c>
    </row>
    <row r="5696" spans="1:65">
      <c r="A5696" t="s">
        <v>5838</v>
      </c>
      <c r="B5696" s="2">
        <v>46003</v>
      </c>
      <c r="C5696" t="s">
        <v>4641</v>
      </c>
      <c r="D5696" t="s">
        <v>5644</v>
      </c>
      <c r="E5696">
        <v>12</v>
      </c>
      <c r="F5696" t="s">
        <v>72</v>
      </c>
      <c r="G5696" t="s">
        <v>79</v>
      </c>
      <c r="H5696" t="s">
        <v>159</v>
      </c>
      <c r="I5696" t="s">
        <v>52</v>
      </c>
      <c r="J5696" t="s">
        <v>53</v>
      </c>
      <c r="K5696" t="s">
        <v>66</v>
      </c>
      <c r="L5696" t="s">
        <v>67</v>
      </c>
      <c r="M5696" t="s">
        <v>68</v>
      </c>
      <c r="N5696" t="s">
        <v>76</v>
      </c>
      <c r="O5696" t="s">
        <v>120</v>
      </c>
      <c r="P5696">
        <v>61</v>
      </c>
      <c r="Q5696">
        <v>64</v>
      </c>
      <c r="R5696">
        <v>65</v>
      </c>
      <c r="S5696">
        <v>2</v>
      </c>
      <c r="T5696">
        <f t="shared" si="792"/>
        <v>63</v>
      </c>
      <c r="U5696">
        <v>58</v>
      </c>
      <c r="V5696">
        <f t="shared" si="793"/>
        <v>5</v>
      </c>
      <c r="W5696" s="3">
        <f t="shared" si="794"/>
        <v>3.0769230769230771E-2</v>
      </c>
      <c r="X5696">
        <v>32</v>
      </c>
      <c r="Y5696" s="4">
        <v>8.8000000000000007</v>
      </c>
      <c r="Z5696" s="4">
        <v>1.8</v>
      </c>
      <c r="AA5696" s="5">
        <v>33811.360000000001</v>
      </c>
      <c r="AB5696" s="5">
        <f t="shared" si="795"/>
        <v>1961058.88</v>
      </c>
      <c r="AC5696" s="5">
        <v>22018.77</v>
      </c>
      <c r="AD5696" s="5">
        <f t="shared" si="796"/>
        <v>1431220.05</v>
      </c>
      <c r="AE5696" s="5">
        <v>117899.44</v>
      </c>
      <c r="AF5696" s="5">
        <v>29196.82</v>
      </c>
      <c r="AG5696" s="5">
        <v>9438.76</v>
      </c>
      <c r="AH5696" s="5">
        <v>2610</v>
      </c>
      <c r="AI5696" s="5">
        <v>6400</v>
      </c>
      <c r="AJ5696">
        <v>1</v>
      </c>
      <c r="AK5696" s="5">
        <v>8655</v>
      </c>
      <c r="AL5696" s="5">
        <v>3351.6</v>
      </c>
      <c r="AM5696" s="5">
        <v>39754.22</v>
      </c>
      <c r="AN5696">
        <v>4</v>
      </c>
      <c r="AO5696">
        <v>3</v>
      </c>
      <c r="AP5696" t="str">
        <f t="shared" si="797"/>
        <v>Yes</v>
      </c>
      <c r="AQ5696">
        <v>1</v>
      </c>
      <c r="AR5696" s="5">
        <f t="shared" si="798"/>
        <v>1648525.89</v>
      </c>
      <c r="AS5696" s="5">
        <f t="shared" si="799"/>
        <v>312532.99</v>
      </c>
      <c r="AT5696" t="s">
        <v>116</v>
      </c>
      <c r="AU5696" t="s">
        <v>6199</v>
      </c>
      <c r="AV5696" t="s">
        <v>6200</v>
      </c>
      <c r="AW5696" t="s">
        <v>6175</v>
      </c>
      <c r="AX5696" t="s">
        <v>6177</v>
      </c>
      <c r="AY5696">
        <v>64</v>
      </c>
      <c r="AZ5696">
        <v>0</v>
      </c>
      <c r="BA5696">
        <v>27</v>
      </c>
      <c r="BB5696" t="s">
        <v>6180</v>
      </c>
      <c r="BC5696">
        <v>0</v>
      </c>
      <c r="BD5696">
        <v>0</v>
      </c>
      <c r="BE5696" t="s">
        <v>6169</v>
      </c>
      <c r="BF5696" t="s">
        <v>6212</v>
      </c>
      <c r="BG5696">
        <v>0</v>
      </c>
      <c r="BH5696" t="s">
        <v>6171</v>
      </c>
      <c r="BI5696">
        <v>35</v>
      </c>
      <c r="BJ5696" t="s">
        <v>6172</v>
      </c>
      <c r="BK5696">
        <v>0</v>
      </c>
      <c r="BL5696">
        <v>74</v>
      </c>
      <c r="BM5696" s="3">
        <f t="shared" si="800"/>
        <v>0.8783783783783784</v>
      </c>
    </row>
    <row r="5697" spans="1:65">
      <c r="A5697" t="s">
        <v>5839</v>
      </c>
      <c r="B5697" s="2">
        <v>46003</v>
      </c>
      <c r="C5697" t="s">
        <v>4641</v>
      </c>
      <c r="D5697" t="s">
        <v>5644</v>
      </c>
      <c r="E5697">
        <v>12</v>
      </c>
      <c r="F5697" t="s">
        <v>78</v>
      </c>
      <c r="G5697" t="s">
        <v>50</v>
      </c>
      <c r="H5697" t="s">
        <v>161</v>
      </c>
      <c r="I5697" t="s">
        <v>52</v>
      </c>
      <c r="J5697" t="s">
        <v>65</v>
      </c>
      <c r="K5697" t="s">
        <v>75</v>
      </c>
      <c r="L5697" t="s">
        <v>87</v>
      </c>
      <c r="M5697" t="s">
        <v>56</v>
      </c>
      <c r="N5697" t="s">
        <v>57</v>
      </c>
      <c r="O5697" t="s">
        <v>82</v>
      </c>
      <c r="P5697">
        <v>44</v>
      </c>
      <c r="Q5697">
        <v>45</v>
      </c>
      <c r="R5697">
        <v>43</v>
      </c>
      <c r="S5697">
        <v>1</v>
      </c>
      <c r="T5697">
        <f t="shared" si="792"/>
        <v>42</v>
      </c>
      <c r="U5697">
        <v>42</v>
      </c>
      <c r="V5697">
        <f t="shared" si="793"/>
        <v>0</v>
      </c>
      <c r="W5697" s="3">
        <f t="shared" si="794"/>
        <v>2.3255813953488372E-2</v>
      </c>
      <c r="X5697">
        <v>27</v>
      </c>
      <c r="Y5697" s="4">
        <v>3.7</v>
      </c>
      <c r="Z5697" s="4">
        <v>0.9</v>
      </c>
      <c r="AA5697" s="5">
        <v>51394.6</v>
      </c>
      <c r="AB5697" s="5">
        <f t="shared" si="795"/>
        <v>2158573.2000000002</v>
      </c>
      <c r="AC5697" s="5">
        <v>35959.75</v>
      </c>
      <c r="AD5697" s="5">
        <f t="shared" si="796"/>
        <v>1546269.25</v>
      </c>
      <c r="AE5697" s="5">
        <v>99164.03</v>
      </c>
      <c r="AF5697" s="5">
        <v>29863.33</v>
      </c>
      <c r="AG5697" s="5">
        <v>9760.56</v>
      </c>
      <c r="AH5697" s="5">
        <v>1305</v>
      </c>
      <c r="AI5697" s="5">
        <v>4600</v>
      </c>
      <c r="AJ5697">
        <v>0</v>
      </c>
      <c r="AK5697" s="5">
        <v>0</v>
      </c>
      <c r="AL5697" s="5">
        <v>0</v>
      </c>
      <c r="AM5697" s="5">
        <v>39546.449999999997</v>
      </c>
      <c r="AN5697">
        <v>4</v>
      </c>
      <c r="AO5697">
        <v>9</v>
      </c>
      <c r="AP5697" t="str">
        <f t="shared" si="797"/>
        <v>No</v>
      </c>
      <c r="AQ5697">
        <v>1</v>
      </c>
      <c r="AR5697" s="5">
        <f t="shared" si="798"/>
        <v>1730508.62</v>
      </c>
      <c r="AS5697" s="5">
        <f t="shared" si="799"/>
        <v>428064.58</v>
      </c>
      <c r="AT5697" t="s">
        <v>59</v>
      </c>
      <c r="AU5697" t="s">
        <v>6164</v>
      </c>
      <c r="AV5697" t="s">
        <v>6165</v>
      </c>
      <c r="AW5697" t="s">
        <v>6166</v>
      </c>
      <c r="AX5697" t="s">
        <v>6167</v>
      </c>
      <c r="AY5697">
        <v>47</v>
      </c>
      <c r="AZ5697">
        <v>0</v>
      </c>
      <c r="BA5697">
        <v>0</v>
      </c>
      <c r="BB5697" t="s">
        <v>6168</v>
      </c>
      <c r="BC5697">
        <v>1</v>
      </c>
      <c r="BD5697">
        <v>4</v>
      </c>
      <c r="BE5697" t="s">
        <v>6219</v>
      </c>
      <c r="BF5697" t="s">
        <v>6170</v>
      </c>
      <c r="BG5697">
        <v>0</v>
      </c>
      <c r="BH5697" t="s">
        <v>6171</v>
      </c>
      <c r="BI5697">
        <v>20</v>
      </c>
      <c r="BJ5697" t="s">
        <v>6172</v>
      </c>
      <c r="BK5697">
        <v>0</v>
      </c>
      <c r="BL5697">
        <v>59</v>
      </c>
      <c r="BM5697" s="3">
        <f t="shared" si="800"/>
        <v>0.72881355932203384</v>
      </c>
    </row>
    <row r="5698" spans="1:65">
      <c r="A5698" t="s">
        <v>5840</v>
      </c>
      <c r="B5698" s="2">
        <v>46003</v>
      </c>
      <c r="C5698" t="s">
        <v>4641</v>
      </c>
      <c r="D5698" t="s">
        <v>5644</v>
      </c>
      <c r="E5698">
        <v>12</v>
      </c>
      <c r="F5698" t="s">
        <v>49</v>
      </c>
      <c r="G5698" t="s">
        <v>79</v>
      </c>
      <c r="H5698" t="s">
        <v>262</v>
      </c>
      <c r="I5698" t="s">
        <v>52</v>
      </c>
      <c r="J5698" t="s">
        <v>81</v>
      </c>
      <c r="K5698" t="s">
        <v>66</v>
      </c>
      <c r="L5698" t="s">
        <v>92</v>
      </c>
      <c r="M5698" t="s">
        <v>56</v>
      </c>
      <c r="N5698" t="s">
        <v>94</v>
      </c>
      <c r="O5698" t="s">
        <v>70</v>
      </c>
      <c r="P5698">
        <v>35</v>
      </c>
      <c r="Q5698">
        <v>37</v>
      </c>
      <c r="R5698">
        <v>37</v>
      </c>
      <c r="S5698">
        <v>1</v>
      </c>
      <c r="T5698">
        <f t="shared" ref="T5698:T5761" si="801">R5698-S5698</f>
        <v>36</v>
      </c>
      <c r="U5698">
        <v>34</v>
      </c>
      <c r="V5698">
        <f t="shared" ref="V5698:V5761" si="802">T5698-U5698</f>
        <v>2</v>
      </c>
      <c r="W5698" s="3">
        <f t="shared" ref="W5698:W5761" si="803">IFERROR(S5698/R5698,0)</f>
        <v>2.7027027027027029E-2</v>
      </c>
      <c r="X5698">
        <v>35</v>
      </c>
      <c r="Y5698" s="4">
        <v>1.5</v>
      </c>
      <c r="Z5698" s="4">
        <v>1.5</v>
      </c>
      <c r="AA5698" s="5">
        <v>73423.28</v>
      </c>
      <c r="AB5698" s="5">
        <f t="shared" ref="AB5698:AB5761" si="804">ROUND(U5698*AA5698,2)</f>
        <v>2496391.52</v>
      </c>
      <c r="AC5698" s="5">
        <v>53721.29</v>
      </c>
      <c r="AD5698" s="5">
        <f t="shared" ref="AD5698:AD5761" si="805">ROUND(R5698*AC5698,2)</f>
        <v>1987687.73</v>
      </c>
      <c r="AE5698" s="5">
        <v>118198</v>
      </c>
      <c r="AF5698" s="5">
        <v>33920.980000000003</v>
      </c>
      <c r="AG5698" s="5">
        <v>10661.07</v>
      </c>
      <c r="AH5698" s="5">
        <v>2175</v>
      </c>
      <c r="AI5698" s="5">
        <v>6800</v>
      </c>
      <c r="AJ5698">
        <v>0</v>
      </c>
      <c r="AK5698" s="5">
        <v>0</v>
      </c>
      <c r="AL5698" s="5">
        <v>3100.11</v>
      </c>
      <c r="AM5698" s="5">
        <v>23436.26</v>
      </c>
      <c r="AN5698">
        <v>4</v>
      </c>
      <c r="AO5698">
        <v>4</v>
      </c>
      <c r="AP5698" t="str">
        <f t="shared" ref="AP5698:AP5761" si="806">IF(AO5698&lt;=AN5698,"Yes","No")</f>
        <v>Yes</v>
      </c>
      <c r="AQ5698">
        <v>1</v>
      </c>
      <c r="AR5698" s="5">
        <f t="shared" ref="AR5698:AR5761" si="807">ROUND(SUM(AD5698:AI5698)+SUM(AK5698:AM5698),2)</f>
        <v>2185979.15</v>
      </c>
      <c r="AS5698" s="5">
        <f t="shared" ref="AS5698:AS5761" si="808">ROUND(AB5698-AR5698,2)</f>
        <v>310412.37</v>
      </c>
      <c r="AT5698" t="s">
        <v>59</v>
      </c>
      <c r="AU5698" t="s">
        <v>6164</v>
      </c>
      <c r="AV5698" t="s">
        <v>6165</v>
      </c>
      <c r="AW5698" t="s">
        <v>6166</v>
      </c>
      <c r="AX5698" t="s">
        <v>6184</v>
      </c>
      <c r="AY5698">
        <v>35</v>
      </c>
      <c r="AZ5698">
        <v>0</v>
      </c>
      <c r="BA5698">
        <v>20</v>
      </c>
      <c r="BB5698" t="s">
        <v>6180</v>
      </c>
      <c r="BC5698">
        <v>0</v>
      </c>
      <c r="BD5698">
        <v>0</v>
      </c>
      <c r="BE5698" t="s">
        <v>6169</v>
      </c>
      <c r="BF5698" t="s">
        <v>6170</v>
      </c>
      <c r="BG5698">
        <v>0</v>
      </c>
      <c r="BH5698" t="s">
        <v>6171</v>
      </c>
      <c r="BI5698">
        <v>42</v>
      </c>
      <c r="BJ5698" t="s">
        <v>6172</v>
      </c>
      <c r="BK5698">
        <v>0</v>
      </c>
      <c r="BL5698">
        <v>49</v>
      </c>
      <c r="BM5698" s="3">
        <f t="shared" ref="BM5698:BM5761" si="809">IFERROR(R5698/BL5698,0)</f>
        <v>0.75510204081632648</v>
      </c>
    </row>
    <row r="5699" spans="1:65">
      <c r="A5699" t="s">
        <v>5841</v>
      </c>
      <c r="B5699" s="2">
        <v>46003</v>
      </c>
      <c r="C5699" t="s">
        <v>4641</v>
      </c>
      <c r="D5699" t="s">
        <v>5644</v>
      </c>
      <c r="E5699">
        <v>12</v>
      </c>
      <c r="F5699" t="s">
        <v>78</v>
      </c>
      <c r="G5699" t="s">
        <v>50</v>
      </c>
      <c r="H5699" t="s">
        <v>185</v>
      </c>
      <c r="I5699" t="s">
        <v>74</v>
      </c>
      <c r="J5699" t="s">
        <v>65</v>
      </c>
      <c r="K5699" t="s">
        <v>75</v>
      </c>
      <c r="L5699" t="s">
        <v>67</v>
      </c>
      <c r="M5699" t="s">
        <v>68</v>
      </c>
      <c r="N5699" t="s">
        <v>69</v>
      </c>
      <c r="O5699" t="s">
        <v>70</v>
      </c>
      <c r="P5699">
        <v>43</v>
      </c>
      <c r="Q5699">
        <v>45</v>
      </c>
      <c r="R5699">
        <v>43</v>
      </c>
      <c r="S5699">
        <v>3</v>
      </c>
      <c r="T5699">
        <f t="shared" si="801"/>
        <v>40</v>
      </c>
      <c r="U5699">
        <v>40</v>
      </c>
      <c r="V5699">
        <f t="shared" si="802"/>
        <v>0</v>
      </c>
      <c r="W5699" s="3">
        <f t="shared" si="803"/>
        <v>6.9767441860465115E-2</v>
      </c>
      <c r="X5699">
        <v>20</v>
      </c>
      <c r="Y5699" s="4">
        <v>5.2</v>
      </c>
      <c r="Z5699" s="4">
        <v>1.5</v>
      </c>
      <c r="AA5699" s="5">
        <v>51870.91</v>
      </c>
      <c r="AB5699" s="5">
        <f t="shared" si="804"/>
        <v>2074836.4</v>
      </c>
      <c r="AC5699" s="5">
        <v>32340.82</v>
      </c>
      <c r="AD5699" s="5">
        <f t="shared" si="805"/>
        <v>1390655.26</v>
      </c>
      <c r="AE5699" s="5">
        <v>96636.15</v>
      </c>
      <c r="AF5699" s="5">
        <v>29748.560000000001</v>
      </c>
      <c r="AG5699" s="5">
        <v>8567.2099999999991</v>
      </c>
      <c r="AH5699" s="5">
        <v>2175</v>
      </c>
      <c r="AI5699" s="5">
        <v>16671.97</v>
      </c>
      <c r="AJ5699">
        <v>1</v>
      </c>
      <c r="AK5699" s="5">
        <v>14021.43</v>
      </c>
      <c r="AL5699" s="5">
        <v>0</v>
      </c>
      <c r="AM5699" s="5">
        <v>24820.16</v>
      </c>
      <c r="AN5699">
        <v>4</v>
      </c>
      <c r="AO5699">
        <v>4</v>
      </c>
      <c r="AP5699" t="str">
        <f t="shared" si="806"/>
        <v>Yes</v>
      </c>
      <c r="AQ5699">
        <v>2</v>
      </c>
      <c r="AR5699" s="5">
        <f t="shared" si="807"/>
        <v>1583295.74</v>
      </c>
      <c r="AS5699" s="5">
        <f t="shared" si="808"/>
        <v>491540.66</v>
      </c>
      <c r="AT5699" t="s">
        <v>1641</v>
      </c>
      <c r="AU5699" t="s">
        <v>6189</v>
      </c>
      <c r="AV5699" t="s">
        <v>6201</v>
      </c>
      <c r="AW5699" t="s">
        <v>6175</v>
      </c>
      <c r="AX5699" t="s">
        <v>6167</v>
      </c>
      <c r="AY5699">
        <v>46</v>
      </c>
      <c r="AZ5699">
        <v>0</v>
      </c>
      <c r="BA5699">
        <v>0</v>
      </c>
      <c r="BB5699" t="s">
        <v>6168</v>
      </c>
      <c r="BC5699">
        <v>0</v>
      </c>
      <c r="BD5699">
        <v>0</v>
      </c>
      <c r="BE5699" t="s">
        <v>6169</v>
      </c>
      <c r="BF5699" t="s">
        <v>6210</v>
      </c>
      <c r="BG5699">
        <v>1</v>
      </c>
      <c r="BH5699" t="s">
        <v>6179</v>
      </c>
      <c r="BI5699">
        <v>37</v>
      </c>
      <c r="BJ5699" t="s">
        <v>6172</v>
      </c>
      <c r="BK5699">
        <v>0</v>
      </c>
      <c r="BL5699">
        <v>59</v>
      </c>
      <c r="BM5699" s="3">
        <f t="shared" si="809"/>
        <v>0.72881355932203384</v>
      </c>
    </row>
    <row r="5700" spans="1:65">
      <c r="A5700" t="s">
        <v>5842</v>
      </c>
      <c r="B5700" s="2">
        <v>46003</v>
      </c>
      <c r="C5700" t="s">
        <v>4641</v>
      </c>
      <c r="D5700" t="s">
        <v>5644</v>
      </c>
      <c r="E5700">
        <v>12</v>
      </c>
      <c r="F5700" t="s">
        <v>72</v>
      </c>
      <c r="G5700" t="s">
        <v>79</v>
      </c>
      <c r="H5700" t="s">
        <v>86</v>
      </c>
      <c r="I5700" t="s">
        <v>64</v>
      </c>
      <c r="J5700" t="s">
        <v>81</v>
      </c>
      <c r="K5700" t="s">
        <v>66</v>
      </c>
      <c r="L5700" t="s">
        <v>92</v>
      </c>
      <c r="M5700" t="s">
        <v>56</v>
      </c>
      <c r="N5700" t="s">
        <v>76</v>
      </c>
      <c r="O5700" t="s">
        <v>82</v>
      </c>
      <c r="P5700">
        <v>38</v>
      </c>
      <c r="Q5700">
        <v>39</v>
      </c>
      <c r="R5700">
        <v>38</v>
      </c>
      <c r="S5700">
        <v>1</v>
      </c>
      <c r="T5700">
        <f t="shared" si="801"/>
        <v>37</v>
      </c>
      <c r="U5700">
        <v>37</v>
      </c>
      <c r="V5700">
        <f t="shared" si="802"/>
        <v>0</v>
      </c>
      <c r="W5700" s="3">
        <f t="shared" si="803"/>
        <v>2.6315789473684209E-2</v>
      </c>
      <c r="X5700">
        <v>24</v>
      </c>
      <c r="Y5700" s="4">
        <v>2.9</v>
      </c>
      <c r="Z5700" s="4">
        <v>1.2</v>
      </c>
      <c r="AA5700" s="5">
        <v>74133.08</v>
      </c>
      <c r="AB5700" s="5">
        <f t="shared" si="804"/>
        <v>2742923.96</v>
      </c>
      <c r="AC5700" s="5">
        <v>53691.54</v>
      </c>
      <c r="AD5700" s="5">
        <f t="shared" si="805"/>
        <v>2040278.52</v>
      </c>
      <c r="AE5700" s="5">
        <v>114031.77</v>
      </c>
      <c r="AF5700" s="5">
        <v>31813.61</v>
      </c>
      <c r="AG5700" s="5">
        <v>9180.7199999999993</v>
      </c>
      <c r="AH5700" s="5">
        <v>1740</v>
      </c>
      <c r="AI5700" s="5">
        <v>6800</v>
      </c>
      <c r="AJ5700">
        <v>0</v>
      </c>
      <c r="AK5700" s="5">
        <v>0</v>
      </c>
      <c r="AL5700" s="5">
        <v>0</v>
      </c>
      <c r="AM5700" s="5">
        <v>33998.54</v>
      </c>
      <c r="AN5700">
        <v>4</v>
      </c>
      <c r="AO5700">
        <v>9</v>
      </c>
      <c r="AP5700" t="str">
        <f t="shared" si="806"/>
        <v>No</v>
      </c>
      <c r="AQ5700">
        <v>2</v>
      </c>
      <c r="AR5700" s="5">
        <f t="shared" si="807"/>
        <v>2237843.16</v>
      </c>
      <c r="AS5700" s="5">
        <f t="shared" si="808"/>
        <v>505080.8</v>
      </c>
      <c r="AT5700" t="s">
        <v>59</v>
      </c>
      <c r="AU5700" t="s">
        <v>6164</v>
      </c>
      <c r="AV5700" t="s">
        <v>6165</v>
      </c>
      <c r="AW5700" t="s">
        <v>6166</v>
      </c>
      <c r="AX5700" t="s">
        <v>6167</v>
      </c>
      <c r="AY5700">
        <v>43</v>
      </c>
      <c r="AZ5700">
        <v>3</v>
      </c>
      <c r="BA5700">
        <v>0</v>
      </c>
      <c r="BB5700" t="s">
        <v>6168</v>
      </c>
      <c r="BC5700">
        <v>1</v>
      </c>
      <c r="BD5700">
        <v>4</v>
      </c>
      <c r="BE5700" t="s">
        <v>6218</v>
      </c>
      <c r="BF5700" t="s">
        <v>6170</v>
      </c>
      <c r="BG5700">
        <v>1</v>
      </c>
      <c r="BH5700" t="s">
        <v>6186</v>
      </c>
      <c r="BI5700">
        <v>51</v>
      </c>
      <c r="BJ5700" t="s">
        <v>6187</v>
      </c>
      <c r="BK5700">
        <v>0</v>
      </c>
      <c r="BL5700">
        <v>45</v>
      </c>
      <c r="BM5700" s="3">
        <f t="shared" si="809"/>
        <v>0.84444444444444444</v>
      </c>
    </row>
    <row r="5701" spans="1:65">
      <c r="A5701" t="s">
        <v>5843</v>
      </c>
      <c r="B5701" s="2">
        <v>46003</v>
      </c>
      <c r="C5701" t="s">
        <v>4641</v>
      </c>
      <c r="D5701" t="s">
        <v>5644</v>
      </c>
      <c r="E5701">
        <v>12</v>
      </c>
      <c r="F5701" t="s">
        <v>78</v>
      </c>
      <c r="G5701" t="s">
        <v>50</v>
      </c>
      <c r="H5701" t="s">
        <v>181</v>
      </c>
      <c r="I5701" t="s">
        <v>74</v>
      </c>
      <c r="J5701" t="s">
        <v>81</v>
      </c>
      <c r="K5701" t="s">
        <v>75</v>
      </c>
      <c r="L5701" t="s">
        <v>67</v>
      </c>
      <c r="M5701" t="s">
        <v>68</v>
      </c>
      <c r="N5701" t="s">
        <v>76</v>
      </c>
      <c r="O5701" t="s">
        <v>120</v>
      </c>
      <c r="P5701">
        <v>23</v>
      </c>
      <c r="Q5701">
        <v>40</v>
      </c>
      <c r="R5701">
        <v>38</v>
      </c>
      <c r="S5701">
        <v>4</v>
      </c>
      <c r="T5701">
        <f t="shared" si="801"/>
        <v>34</v>
      </c>
      <c r="U5701">
        <v>18</v>
      </c>
      <c r="V5701">
        <f t="shared" si="802"/>
        <v>16</v>
      </c>
      <c r="W5701" s="3">
        <f t="shared" si="803"/>
        <v>0.10526315789473684</v>
      </c>
      <c r="X5701">
        <v>42</v>
      </c>
      <c r="Y5701" s="4">
        <v>11.4</v>
      </c>
      <c r="Z5701" s="4">
        <v>2.2000000000000002</v>
      </c>
      <c r="AA5701" s="5">
        <v>78879.320000000007</v>
      </c>
      <c r="AB5701" s="5">
        <f t="shared" si="804"/>
        <v>1419827.76</v>
      </c>
      <c r="AC5701" s="5">
        <v>49419.7</v>
      </c>
      <c r="AD5701" s="5">
        <f t="shared" si="805"/>
        <v>1877948.6</v>
      </c>
      <c r="AE5701" s="5">
        <v>114150.81</v>
      </c>
      <c r="AF5701" s="5">
        <v>34906</v>
      </c>
      <c r="AG5701" s="5">
        <v>10503.94</v>
      </c>
      <c r="AH5701" s="5">
        <v>3190</v>
      </c>
      <c r="AI5701" s="5">
        <v>31562.33</v>
      </c>
      <c r="AJ5701">
        <v>1</v>
      </c>
      <c r="AK5701" s="5">
        <v>22129.87</v>
      </c>
      <c r="AL5701" s="5">
        <v>23429.21</v>
      </c>
      <c r="AM5701" s="5">
        <v>12519.89</v>
      </c>
      <c r="AN5701">
        <v>4</v>
      </c>
      <c r="AO5701">
        <v>3</v>
      </c>
      <c r="AP5701" t="str">
        <f t="shared" si="806"/>
        <v>Yes</v>
      </c>
      <c r="AQ5701">
        <v>1</v>
      </c>
      <c r="AR5701" s="5">
        <f t="shared" si="807"/>
        <v>2130340.65</v>
      </c>
      <c r="AS5701" s="5">
        <f t="shared" si="808"/>
        <v>-710512.89</v>
      </c>
      <c r="AT5701" t="s">
        <v>1641</v>
      </c>
      <c r="AU5701" t="s">
        <v>6173</v>
      </c>
      <c r="AV5701" t="s">
        <v>6174</v>
      </c>
      <c r="AW5701" t="s">
        <v>6175</v>
      </c>
      <c r="AX5701" t="s">
        <v>6177</v>
      </c>
      <c r="AY5701">
        <v>29</v>
      </c>
      <c r="AZ5701">
        <v>3</v>
      </c>
      <c r="BA5701">
        <v>89</v>
      </c>
      <c r="BB5701" t="s">
        <v>6180</v>
      </c>
      <c r="BC5701">
        <v>0</v>
      </c>
      <c r="BD5701">
        <v>0</v>
      </c>
      <c r="BE5701" t="s">
        <v>6169</v>
      </c>
      <c r="BF5701" t="s">
        <v>6210</v>
      </c>
      <c r="BG5701">
        <v>1</v>
      </c>
      <c r="BH5701" t="s">
        <v>6179</v>
      </c>
      <c r="BI5701">
        <v>48</v>
      </c>
      <c r="BJ5701" t="s">
        <v>6172</v>
      </c>
      <c r="BK5701">
        <v>0</v>
      </c>
      <c r="BL5701">
        <v>48</v>
      </c>
      <c r="BM5701" s="3">
        <f t="shared" si="809"/>
        <v>0.79166666666666663</v>
      </c>
    </row>
    <row r="5702" spans="1:65">
      <c r="A5702" t="s">
        <v>5844</v>
      </c>
      <c r="B5702" s="2">
        <v>46003</v>
      </c>
      <c r="C5702" t="s">
        <v>4641</v>
      </c>
      <c r="D5702" t="s">
        <v>5644</v>
      </c>
      <c r="E5702">
        <v>12</v>
      </c>
      <c r="F5702" t="s">
        <v>49</v>
      </c>
      <c r="G5702" t="s">
        <v>50</v>
      </c>
      <c r="H5702" t="s">
        <v>245</v>
      </c>
      <c r="I5702" t="s">
        <v>74</v>
      </c>
      <c r="J5702" t="s">
        <v>65</v>
      </c>
      <c r="K5702" t="s">
        <v>75</v>
      </c>
      <c r="L5702" t="s">
        <v>92</v>
      </c>
      <c r="M5702" t="s">
        <v>68</v>
      </c>
      <c r="N5702" t="s">
        <v>94</v>
      </c>
      <c r="O5702" t="s">
        <v>120</v>
      </c>
      <c r="P5702">
        <v>46</v>
      </c>
      <c r="Q5702">
        <v>49</v>
      </c>
      <c r="R5702">
        <v>46</v>
      </c>
      <c r="S5702">
        <v>1</v>
      </c>
      <c r="T5702">
        <f t="shared" si="801"/>
        <v>45</v>
      </c>
      <c r="U5702">
        <v>44</v>
      </c>
      <c r="V5702">
        <f t="shared" si="802"/>
        <v>1</v>
      </c>
      <c r="W5702" s="3">
        <f t="shared" si="803"/>
        <v>2.1739130434782608E-2</v>
      </c>
      <c r="X5702">
        <v>29</v>
      </c>
      <c r="Y5702" s="4">
        <v>2.1</v>
      </c>
      <c r="Z5702" s="4">
        <v>1.2</v>
      </c>
      <c r="AA5702" s="5">
        <v>51992.56</v>
      </c>
      <c r="AB5702" s="5">
        <f t="shared" si="804"/>
        <v>2287672.64</v>
      </c>
      <c r="AC5702" s="5">
        <v>33529.620000000003</v>
      </c>
      <c r="AD5702" s="5">
        <f t="shared" si="805"/>
        <v>1542362.52</v>
      </c>
      <c r="AE5702" s="5">
        <v>103816.54</v>
      </c>
      <c r="AF5702" s="5">
        <v>29836.63</v>
      </c>
      <c r="AG5702" s="5">
        <v>9306.52</v>
      </c>
      <c r="AH5702" s="5">
        <v>1740</v>
      </c>
      <c r="AI5702" s="5">
        <v>4600</v>
      </c>
      <c r="AJ5702">
        <v>1</v>
      </c>
      <c r="AK5702" s="5">
        <v>13023.41</v>
      </c>
      <c r="AL5702" s="5">
        <v>981.96</v>
      </c>
      <c r="AM5702" s="5">
        <v>31437.41</v>
      </c>
      <c r="AN5702">
        <v>4</v>
      </c>
      <c r="AO5702">
        <v>5</v>
      </c>
      <c r="AP5702" t="str">
        <f t="shared" si="806"/>
        <v>No</v>
      </c>
      <c r="AQ5702">
        <v>3</v>
      </c>
      <c r="AR5702" s="5">
        <f t="shared" si="807"/>
        <v>1737104.99</v>
      </c>
      <c r="AS5702" s="5">
        <f t="shared" si="808"/>
        <v>550567.65</v>
      </c>
      <c r="AT5702" t="s">
        <v>59</v>
      </c>
      <c r="AU5702" t="s">
        <v>6194</v>
      </c>
      <c r="AV5702" t="s">
        <v>6195</v>
      </c>
      <c r="AW5702" t="s">
        <v>6183</v>
      </c>
      <c r="AX5702" t="s">
        <v>6167</v>
      </c>
      <c r="AY5702">
        <v>50</v>
      </c>
      <c r="AZ5702">
        <v>3</v>
      </c>
      <c r="BA5702">
        <v>16</v>
      </c>
      <c r="BB5702" t="s">
        <v>6185</v>
      </c>
      <c r="BC5702">
        <v>1</v>
      </c>
      <c r="BD5702">
        <v>0</v>
      </c>
      <c r="BE5702" t="s">
        <v>6178</v>
      </c>
      <c r="BF5702" t="s">
        <v>6170</v>
      </c>
      <c r="BG5702">
        <v>0</v>
      </c>
      <c r="BH5702" t="s">
        <v>6171</v>
      </c>
      <c r="BI5702">
        <v>22</v>
      </c>
      <c r="BJ5702" t="s">
        <v>6172</v>
      </c>
      <c r="BK5702">
        <v>0</v>
      </c>
      <c r="BL5702">
        <v>60</v>
      </c>
      <c r="BM5702" s="3">
        <f t="shared" si="809"/>
        <v>0.76666666666666672</v>
      </c>
    </row>
    <row r="5703" spans="1:65">
      <c r="A5703" t="s">
        <v>5845</v>
      </c>
      <c r="B5703" s="2">
        <v>46003</v>
      </c>
      <c r="C5703" t="s">
        <v>4641</v>
      </c>
      <c r="D5703" t="s">
        <v>5644</v>
      </c>
      <c r="E5703">
        <v>12</v>
      </c>
      <c r="F5703" t="s">
        <v>61</v>
      </c>
      <c r="G5703" t="s">
        <v>79</v>
      </c>
      <c r="H5703" t="s">
        <v>98</v>
      </c>
      <c r="I5703" t="s">
        <v>74</v>
      </c>
      <c r="J5703" t="s">
        <v>65</v>
      </c>
      <c r="K5703" t="s">
        <v>75</v>
      </c>
      <c r="L5703" t="s">
        <v>55</v>
      </c>
      <c r="M5703" t="s">
        <v>56</v>
      </c>
      <c r="N5703" t="s">
        <v>57</v>
      </c>
      <c r="O5703" t="s">
        <v>70</v>
      </c>
      <c r="P5703">
        <v>38</v>
      </c>
      <c r="Q5703">
        <v>40</v>
      </c>
      <c r="R5703">
        <v>38</v>
      </c>
      <c r="S5703">
        <v>1</v>
      </c>
      <c r="T5703">
        <f t="shared" si="801"/>
        <v>37</v>
      </c>
      <c r="U5703">
        <v>37</v>
      </c>
      <c r="V5703">
        <f t="shared" si="802"/>
        <v>0</v>
      </c>
      <c r="W5703" s="3">
        <f t="shared" si="803"/>
        <v>2.6315789473684209E-2</v>
      </c>
      <c r="X5703">
        <v>40</v>
      </c>
      <c r="Y5703" s="4">
        <v>5</v>
      </c>
      <c r="Z5703" s="4">
        <v>1.7</v>
      </c>
      <c r="AA5703" s="5">
        <v>51402.61</v>
      </c>
      <c r="AB5703" s="5">
        <f t="shared" si="804"/>
        <v>1901896.57</v>
      </c>
      <c r="AC5703" s="5">
        <v>34983.440000000002</v>
      </c>
      <c r="AD5703" s="5">
        <f t="shared" si="805"/>
        <v>1329370.72</v>
      </c>
      <c r="AE5703" s="5">
        <v>85250.81</v>
      </c>
      <c r="AF5703" s="5">
        <v>23560.67</v>
      </c>
      <c r="AG5703" s="5">
        <v>10362.09</v>
      </c>
      <c r="AH5703" s="5">
        <v>2465</v>
      </c>
      <c r="AI5703" s="5">
        <v>4600</v>
      </c>
      <c r="AJ5703">
        <v>0</v>
      </c>
      <c r="AK5703" s="5">
        <v>0</v>
      </c>
      <c r="AL5703" s="5">
        <v>0</v>
      </c>
      <c r="AM5703" s="5">
        <v>25499.200000000001</v>
      </c>
      <c r="AN5703">
        <v>4</v>
      </c>
      <c r="AO5703">
        <v>4</v>
      </c>
      <c r="AP5703" t="str">
        <f t="shared" si="806"/>
        <v>Yes</v>
      </c>
      <c r="AQ5703">
        <v>1</v>
      </c>
      <c r="AR5703" s="5">
        <f t="shared" si="807"/>
        <v>1481108.49</v>
      </c>
      <c r="AS5703" s="5">
        <f t="shared" si="808"/>
        <v>420788.08</v>
      </c>
      <c r="AT5703" t="s">
        <v>59</v>
      </c>
      <c r="AU5703" t="s">
        <v>6164</v>
      </c>
      <c r="AV5703" t="s">
        <v>6165</v>
      </c>
      <c r="AW5703" t="s">
        <v>6166</v>
      </c>
      <c r="AX5703" t="s">
        <v>6167</v>
      </c>
      <c r="AY5703">
        <v>40</v>
      </c>
      <c r="AZ5703">
        <v>0</v>
      </c>
      <c r="BA5703">
        <v>0</v>
      </c>
      <c r="BB5703" t="s">
        <v>6168</v>
      </c>
      <c r="BC5703">
        <v>0</v>
      </c>
      <c r="BD5703">
        <v>0</v>
      </c>
      <c r="BE5703" t="s">
        <v>6169</v>
      </c>
      <c r="BF5703" t="s">
        <v>6170</v>
      </c>
      <c r="BG5703">
        <v>0</v>
      </c>
      <c r="BH5703" t="s">
        <v>6171</v>
      </c>
      <c r="BI5703">
        <v>52</v>
      </c>
      <c r="BJ5703" t="s">
        <v>6187</v>
      </c>
      <c r="BK5703">
        <v>0</v>
      </c>
      <c r="BL5703">
        <v>62</v>
      </c>
      <c r="BM5703" s="3">
        <f t="shared" si="809"/>
        <v>0.61290322580645162</v>
      </c>
    </row>
    <row r="5704" spans="1:65">
      <c r="A5704" t="s">
        <v>5846</v>
      </c>
      <c r="B5704" s="2">
        <v>46003</v>
      </c>
      <c r="C5704" t="s">
        <v>4641</v>
      </c>
      <c r="D5704" t="s">
        <v>5644</v>
      </c>
      <c r="E5704">
        <v>12</v>
      </c>
      <c r="F5704" t="s">
        <v>72</v>
      </c>
      <c r="G5704" t="s">
        <v>62</v>
      </c>
      <c r="H5704" t="s">
        <v>155</v>
      </c>
      <c r="I5704" t="s">
        <v>64</v>
      </c>
      <c r="J5704" t="s">
        <v>65</v>
      </c>
      <c r="K5704" t="s">
        <v>54</v>
      </c>
      <c r="L5704" t="s">
        <v>87</v>
      </c>
      <c r="M5704" t="s">
        <v>56</v>
      </c>
      <c r="N5704" t="s">
        <v>57</v>
      </c>
      <c r="O5704" t="s">
        <v>82</v>
      </c>
      <c r="P5704">
        <v>44</v>
      </c>
      <c r="Q5704">
        <v>46</v>
      </c>
      <c r="R5704">
        <v>46</v>
      </c>
      <c r="S5704">
        <v>1</v>
      </c>
      <c r="T5704">
        <f t="shared" si="801"/>
        <v>45</v>
      </c>
      <c r="U5704">
        <v>43</v>
      </c>
      <c r="V5704">
        <f t="shared" si="802"/>
        <v>2</v>
      </c>
      <c r="W5704" s="3">
        <f t="shared" si="803"/>
        <v>2.1739130434782608E-2</v>
      </c>
      <c r="X5704">
        <v>23</v>
      </c>
      <c r="Y5704" s="4">
        <v>7.5</v>
      </c>
      <c r="Z5704" s="4">
        <v>2.4</v>
      </c>
      <c r="AA5704" s="5">
        <v>56428.04</v>
      </c>
      <c r="AB5704" s="5">
        <f t="shared" si="804"/>
        <v>2426405.7200000002</v>
      </c>
      <c r="AC5704" s="5">
        <v>35718.85</v>
      </c>
      <c r="AD5704" s="5">
        <f t="shared" si="805"/>
        <v>1643067.1</v>
      </c>
      <c r="AE5704" s="5">
        <v>98612.99</v>
      </c>
      <c r="AF5704" s="5">
        <v>27804.32</v>
      </c>
      <c r="AG5704" s="5">
        <v>9556.6299999999992</v>
      </c>
      <c r="AH5704" s="5">
        <v>3480</v>
      </c>
      <c r="AI5704" s="5">
        <v>4600</v>
      </c>
      <c r="AJ5704">
        <v>0</v>
      </c>
      <c r="AK5704" s="5">
        <v>0</v>
      </c>
      <c r="AL5704" s="5">
        <v>1990.7</v>
      </c>
      <c r="AM5704" s="5">
        <v>37777.54</v>
      </c>
      <c r="AN5704">
        <v>4</v>
      </c>
      <c r="AO5704">
        <v>8</v>
      </c>
      <c r="AP5704" t="str">
        <f t="shared" si="806"/>
        <v>No</v>
      </c>
      <c r="AQ5704">
        <v>2</v>
      </c>
      <c r="AR5704" s="5">
        <f t="shared" si="807"/>
        <v>1826889.28</v>
      </c>
      <c r="AS5704" s="5">
        <f t="shared" si="808"/>
        <v>599516.43999999994</v>
      </c>
      <c r="AT5704" t="s">
        <v>59</v>
      </c>
      <c r="AU5704" t="s">
        <v>6164</v>
      </c>
      <c r="AV5704" t="s">
        <v>6165</v>
      </c>
      <c r="AW5704" t="s">
        <v>6166</v>
      </c>
      <c r="AX5704" t="s">
        <v>6184</v>
      </c>
      <c r="AY5704">
        <v>45</v>
      </c>
      <c r="AZ5704">
        <v>0</v>
      </c>
      <c r="BA5704">
        <v>21</v>
      </c>
      <c r="BB5704" t="s">
        <v>6180</v>
      </c>
      <c r="BC5704">
        <v>1</v>
      </c>
      <c r="BD5704">
        <v>3</v>
      </c>
      <c r="BE5704" t="s">
        <v>6219</v>
      </c>
      <c r="BF5704" t="s">
        <v>6170</v>
      </c>
      <c r="BG5704">
        <v>0</v>
      </c>
      <c r="BH5704" t="s">
        <v>6171</v>
      </c>
      <c r="BI5704">
        <v>33</v>
      </c>
      <c r="BJ5704" t="s">
        <v>6172</v>
      </c>
      <c r="BK5704">
        <v>0</v>
      </c>
      <c r="BL5704">
        <v>59</v>
      </c>
      <c r="BM5704" s="3">
        <f t="shared" si="809"/>
        <v>0.77966101694915257</v>
      </c>
    </row>
    <row r="5705" spans="1:65">
      <c r="A5705" t="s">
        <v>5847</v>
      </c>
      <c r="B5705" s="2">
        <v>46003</v>
      </c>
      <c r="C5705" t="s">
        <v>4641</v>
      </c>
      <c r="D5705" t="s">
        <v>5644</v>
      </c>
      <c r="E5705">
        <v>12</v>
      </c>
      <c r="F5705" t="s">
        <v>78</v>
      </c>
      <c r="G5705" t="s">
        <v>79</v>
      </c>
      <c r="H5705" t="s">
        <v>136</v>
      </c>
      <c r="I5705" t="s">
        <v>64</v>
      </c>
      <c r="J5705" t="s">
        <v>53</v>
      </c>
      <c r="K5705" t="s">
        <v>75</v>
      </c>
      <c r="L5705" t="s">
        <v>92</v>
      </c>
      <c r="M5705" t="s">
        <v>56</v>
      </c>
      <c r="N5705" t="s">
        <v>76</v>
      </c>
      <c r="O5705" t="s">
        <v>82</v>
      </c>
      <c r="P5705">
        <v>55</v>
      </c>
      <c r="Q5705">
        <v>57</v>
      </c>
      <c r="R5705">
        <v>54</v>
      </c>
      <c r="S5705">
        <v>1</v>
      </c>
      <c r="T5705">
        <f t="shared" si="801"/>
        <v>53</v>
      </c>
      <c r="U5705">
        <v>53</v>
      </c>
      <c r="V5705">
        <f t="shared" si="802"/>
        <v>0</v>
      </c>
      <c r="W5705" s="3">
        <f t="shared" si="803"/>
        <v>1.8518518518518517E-2</v>
      </c>
      <c r="X5705">
        <v>26</v>
      </c>
      <c r="Y5705" s="4">
        <v>4.5999999999999996</v>
      </c>
      <c r="Z5705" s="4">
        <v>1.2</v>
      </c>
      <c r="AA5705" s="5">
        <v>36008.07</v>
      </c>
      <c r="AB5705" s="5">
        <f t="shared" si="804"/>
        <v>1908427.71</v>
      </c>
      <c r="AC5705" s="5">
        <v>23739.48</v>
      </c>
      <c r="AD5705" s="5">
        <f t="shared" si="805"/>
        <v>1281931.92</v>
      </c>
      <c r="AE5705" s="5">
        <v>89357.98</v>
      </c>
      <c r="AF5705" s="5">
        <v>26556.03</v>
      </c>
      <c r="AG5705" s="5">
        <v>9795.4699999999993</v>
      </c>
      <c r="AH5705" s="5">
        <v>1740</v>
      </c>
      <c r="AI5705" s="5">
        <v>3200</v>
      </c>
      <c r="AJ5705">
        <v>0</v>
      </c>
      <c r="AK5705" s="5">
        <v>0</v>
      </c>
      <c r="AL5705" s="5">
        <v>0</v>
      </c>
      <c r="AM5705" s="5">
        <v>49531.77</v>
      </c>
      <c r="AN5705">
        <v>4</v>
      </c>
      <c r="AO5705">
        <v>9</v>
      </c>
      <c r="AP5705" t="str">
        <f t="shared" si="806"/>
        <v>No</v>
      </c>
      <c r="AQ5705">
        <v>2</v>
      </c>
      <c r="AR5705" s="5">
        <f t="shared" si="807"/>
        <v>1462113.17</v>
      </c>
      <c r="AS5705" s="5">
        <f t="shared" si="808"/>
        <v>446314.54</v>
      </c>
      <c r="AT5705" t="s">
        <v>59</v>
      </c>
      <c r="AU5705" t="s">
        <v>6164</v>
      </c>
      <c r="AV5705" t="s">
        <v>6165</v>
      </c>
      <c r="AW5705" t="s">
        <v>6166</v>
      </c>
      <c r="AX5705" t="s">
        <v>6167</v>
      </c>
      <c r="AY5705">
        <v>58</v>
      </c>
      <c r="AZ5705">
        <v>2</v>
      </c>
      <c r="BA5705">
        <v>0</v>
      </c>
      <c r="BB5705" t="s">
        <v>6168</v>
      </c>
      <c r="BC5705">
        <v>1</v>
      </c>
      <c r="BD5705">
        <v>4</v>
      </c>
      <c r="BE5705" t="s">
        <v>6218</v>
      </c>
      <c r="BF5705" t="s">
        <v>6170</v>
      </c>
      <c r="BG5705">
        <v>0</v>
      </c>
      <c r="BH5705" t="s">
        <v>6171</v>
      </c>
      <c r="BI5705">
        <v>47</v>
      </c>
      <c r="BJ5705" t="s">
        <v>6172</v>
      </c>
      <c r="BK5705">
        <v>0</v>
      </c>
      <c r="BL5705">
        <v>73</v>
      </c>
      <c r="BM5705" s="3">
        <f t="shared" si="809"/>
        <v>0.73972602739726023</v>
      </c>
    </row>
    <row r="5706" spans="1:65">
      <c r="A5706" t="s">
        <v>5848</v>
      </c>
      <c r="B5706" s="2">
        <v>46003</v>
      </c>
      <c r="C5706" t="s">
        <v>4641</v>
      </c>
      <c r="D5706" t="s">
        <v>5644</v>
      </c>
      <c r="E5706">
        <v>12</v>
      </c>
      <c r="F5706" t="s">
        <v>72</v>
      </c>
      <c r="G5706" t="s">
        <v>62</v>
      </c>
      <c r="H5706" t="s">
        <v>175</v>
      </c>
      <c r="I5706" t="s">
        <v>64</v>
      </c>
      <c r="J5706" t="s">
        <v>53</v>
      </c>
      <c r="K5706" t="s">
        <v>75</v>
      </c>
      <c r="L5706" t="s">
        <v>87</v>
      </c>
      <c r="M5706" t="s">
        <v>56</v>
      </c>
      <c r="N5706" t="s">
        <v>76</v>
      </c>
      <c r="O5706" t="s">
        <v>82</v>
      </c>
      <c r="P5706">
        <v>67</v>
      </c>
      <c r="Q5706">
        <v>70</v>
      </c>
      <c r="R5706">
        <v>69</v>
      </c>
      <c r="S5706">
        <v>1</v>
      </c>
      <c r="T5706">
        <f t="shared" si="801"/>
        <v>68</v>
      </c>
      <c r="U5706">
        <v>66</v>
      </c>
      <c r="V5706">
        <f t="shared" si="802"/>
        <v>2</v>
      </c>
      <c r="W5706" s="3">
        <f t="shared" si="803"/>
        <v>1.4492753623188406E-2</v>
      </c>
      <c r="X5706">
        <v>17</v>
      </c>
      <c r="Y5706" s="4">
        <v>8.1</v>
      </c>
      <c r="Z5706" s="4">
        <v>2</v>
      </c>
      <c r="AA5706" s="5">
        <v>36318.44</v>
      </c>
      <c r="AB5706" s="5">
        <f t="shared" si="804"/>
        <v>2397017.04</v>
      </c>
      <c r="AC5706" s="5">
        <v>24129.5</v>
      </c>
      <c r="AD5706" s="5">
        <f t="shared" si="805"/>
        <v>1664935.5</v>
      </c>
      <c r="AE5706" s="5">
        <v>113141.54</v>
      </c>
      <c r="AF5706" s="5">
        <v>30205.8</v>
      </c>
      <c r="AG5706" s="5">
        <v>8681.73</v>
      </c>
      <c r="AH5706" s="5">
        <v>2900</v>
      </c>
      <c r="AI5706" s="5">
        <v>3200</v>
      </c>
      <c r="AJ5706">
        <v>0</v>
      </c>
      <c r="AK5706" s="5">
        <v>0</v>
      </c>
      <c r="AL5706" s="5">
        <v>1292.1600000000001</v>
      </c>
      <c r="AM5706" s="5">
        <v>54316.86</v>
      </c>
      <c r="AN5706">
        <v>4</v>
      </c>
      <c r="AO5706">
        <v>7</v>
      </c>
      <c r="AP5706" t="str">
        <f t="shared" si="806"/>
        <v>No</v>
      </c>
      <c r="AQ5706">
        <v>3</v>
      </c>
      <c r="AR5706" s="5">
        <f t="shared" si="807"/>
        <v>1878673.59</v>
      </c>
      <c r="AS5706" s="5">
        <f t="shared" si="808"/>
        <v>518343.45</v>
      </c>
      <c r="AT5706" t="s">
        <v>59</v>
      </c>
      <c r="AU5706" t="s">
        <v>6164</v>
      </c>
      <c r="AV5706" t="s">
        <v>6165</v>
      </c>
      <c r="AW5706" t="s">
        <v>6166</v>
      </c>
      <c r="AX5706" t="s">
        <v>6177</v>
      </c>
      <c r="AY5706">
        <v>68</v>
      </c>
      <c r="AZ5706">
        <v>0</v>
      </c>
      <c r="BA5706">
        <v>14</v>
      </c>
      <c r="BB5706" t="s">
        <v>6180</v>
      </c>
      <c r="BC5706">
        <v>1</v>
      </c>
      <c r="BD5706">
        <v>2</v>
      </c>
      <c r="BE5706" t="s">
        <v>6218</v>
      </c>
      <c r="BF5706" t="s">
        <v>6170</v>
      </c>
      <c r="BG5706">
        <v>0</v>
      </c>
      <c r="BH5706" t="s">
        <v>6171</v>
      </c>
      <c r="BI5706">
        <v>25</v>
      </c>
      <c r="BJ5706" t="s">
        <v>6172</v>
      </c>
      <c r="BK5706">
        <v>0</v>
      </c>
      <c r="BL5706">
        <v>75</v>
      </c>
      <c r="BM5706" s="3">
        <f t="shared" si="809"/>
        <v>0.92</v>
      </c>
    </row>
    <row r="5707" spans="1:65">
      <c r="A5707" t="s">
        <v>5849</v>
      </c>
      <c r="B5707" s="2">
        <v>46003</v>
      </c>
      <c r="C5707" t="s">
        <v>4641</v>
      </c>
      <c r="D5707" t="s">
        <v>5644</v>
      </c>
      <c r="E5707">
        <v>12</v>
      </c>
      <c r="F5707" t="s">
        <v>61</v>
      </c>
      <c r="G5707" t="s">
        <v>62</v>
      </c>
      <c r="H5707" t="s">
        <v>96</v>
      </c>
      <c r="I5707" t="s">
        <v>64</v>
      </c>
      <c r="J5707" t="s">
        <v>53</v>
      </c>
      <c r="K5707" t="s">
        <v>66</v>
      </c>
      <c r="L5707" t="s">
        <v>92</v>
      </c>
      <c r="M5707" t="s">
        <v>56</v>
      </c>
      <c r="N5707" t="s">
        <v>57</v>
      </c>
      <c r="O5707" t="s">
        <v>70</v>
      </c>
      <c r="P5707">
        <v>73</v>
      </c>
      <c r="Q5707">
        <v>79</v>
      </c>
      <c r="R5707">
        <v>78</v>
      </c>
      <c r="S5707">
        <v>1</v>
      </c>
      <c r="T5707">
        <f t="shared" si="801"/>
        <v>77</v>
      </c>
      <c r="U5707">
        <v>73</v>
      </c>
      <c r="V5707">
        <f t="shared" si="802"/>
        <v>4</v>
      </c>
      <c r="W5707" s="3">
        <f t="shared" si="803"/>
        <v>1.282051282051282E-2</v>
      </c>
      <c r="X5707">
        <v>34</v>
      </c>
      <c r="Y5707" s="4">
        <v>1.2</v>
      </c>
      <c r="Z5707" s="4">
        <v>1.4</v>
      </c>
      <c r="AA5707" s="5">
        <v>33760.769999999997</v>
      </c>
      <c r="AB5707" s="5">
        <f t="shared" si="804"/>
        <v>2464536.21</v>
      </c>
      <c r="AC5707" s="5">
        <v>23929</v>
      </c>
      <c r="AD5707" s="5">
        <f t="shared" si="805"/>
        <v>1866462</v>
      </c>
      <c r="AE5707" s="5">
        <v>129654.89</v>
      </c>
      <c r="AF5707" s="5">
        <v>33810.21</v>
      </c>
      <c r="AG5707" s="5">
        <v>10068.200000000001</v>
      </c>
      <c r="AH5707" s="5">
        <v>2030</v>
      </c>
      <c r="AI5707" s="5">
        <v>3200</v>
      </c>
      <c r="AJ5707">
        <v>0</v>
      </c>
      <c r="AK5707" s="5">
        <v>0</v>
      </c>
      <c r="AL5707" s="5">
        <v>2722.03</v>
      </c>
      <c r="AM5707" s="5">
        <v>46046.92</v>
      </c>
      <c r="AN5707">
        <v>4</v>
      </c>
      <c r="AO5707">
        <v>4</v>
      </c>
      <c r="AP5707" t="str">
        <f t="shared" si="806"/>
        <v>Yes</v>
      </c>
      <c r="AQ5707">
        <v>1</v>
      </c>
      <c r="AR5707" s="5">
        <f t="shared" si="807"/>
        <v>2093994.25</v>
      </c>
      <c r="AS5707" s="5">
        <f t="shared" si="808"/>
        <v>370541.96</v>
      </c>
      <c r="AT5707" t="s">
        <v>59</v>
      </c>
      <c r="AU5707" t="s">
        <v>6164</v>
      </c>
      <c r="AV5707" t="s">
        <v>6165</v>
      </c>
      <c r="AW5707" t="s">
        <v>6166</v>
      </c>
      <c r="AX5707" t="s">
        <v>6167</v>
      </c>
      <c r="AY5707">
        <v>75</v>
      </c>
      <c r="AZ5707">
        <v>0</v>
      </c>
      <c r="BA5707">
        <v>25</v>
      </c>
      <c r="BB5707" t="s">
        <v>6180</v>
      </c>
      <c r="BC5707">
        <v>0</v>
      </c>
      <c r="BD5707">
        <v>0</v>
      </c>
      <c r="BE5707" t="s">
        <v>6169</v>
      </c>
      <c r="BF5707" t="s">
        <v>6170</v>
      </c>
      <c r="BG5707">
        <v>1</v>
      </c>
      <c r="BH5707" t="s">
        <v>6186</v>
      </c>
      <c r="BI5707">
        <v>31</v>
      </c>
      <c r="BJ5707" t="s">
        <v>6172</v>
      </c>
      <c r="BK5707">
        <v>0</v>
      </c>
      <c r="BL5707">
        <v>86</v>
      </c>
      <c r="BM5707" s="3">
        <f t="shared" si="809"/>
        <v>0.90697674418604646</v>
      </c>
    </row>
    <row r="5708" spans="1:65">
      <c r="A5708" t="s">
        <v>5850</v>
      </c>
      <c r="B5708" s="2">
        <v>46003</v>
      </c>
      <c r="C5708" t="s">
        <v>4641</v>
      </c>
      <c r="D5708" t="s">
        <v>5644</v>
      </c>
      <c r="E5708">
        <v>12</v>
      </c>
      <c r="F5708" t="s">
        <v>49</v>
      </c>
      <c r="G5708" t="s">
        <v>79</v>
      </c>
      <c r="H5708" t="s">
        <v>262</v>
      </c>
      <c r="I5708" t="s">
        <v>52</v>
      </c>
      <c r="J5708" t="s">
        <v>65</v>
      </c>
      <c r="K5708" t="s">
        <v>54</v>
      </c>
      <c r="L5708" t="s">
        <v>67</v>
      </c>
      <c r="M5708" t="s">
        <v>68</v>
      </c>
      <c r="N5708" t="s">
        <v>76</v>
      </c>
      <c r="O5708" t="s">
        <v>82</v>
      </c>
      <c r="P5708">
        <v>49</v>
      </c>
      <c r="Q5708">
        <v>50</v>
      </c>
      <c r="R5708">
        <v>50</v>
      </c>
      <c r="S5708">
        <v>3</v>
      </c>
      <c r="T5708">
        <f t="shared" si="801"/>
        <v>47</v>
      </c>
      <c r="U5708">
        <v>47</v>
      </c>
      <c r="V5708">
        <f t="shared" si="802"/>
        <v>0</v>
      </c>
      <c r="W5708" s="3">
        <f t="shared" si="803"/>
        <v>0.06</v>
      </c>
      <c r="X5708">
        <v>30</v>
      </c>
      <c r="Y5708" s="4">
        <v>1.5</v>
      </c>
      <c r="Z5708" s="4">
        <v>0.7</v>
      </c>
      <c r="AA5708" s="5">
        <v>56105.71</v>
      </c>
      <c r="AB5708" s="5">
        <f t="shared" si="804"/>
        <v>2636968.37</v>
      </c>
      <c r="AC5708" s="5">
        <v>32256.76</v>
      </c>
      <c r="AD5708" s="5">
        <f t="shared" si="805"/>
        <v>1612838</v>
      </c>
      <c r="AE5708" s="5">
        <v>116037.41</v>
      </c>
      <c r="AF5708" s="5">
        <v>34061.230000000003</v>
      </c>
      <c r="AG5708" s="5">
        <v>10111.120000000001</v>
      </c>
      <c r="AH5708" s="5">
        <v>1015</v>
      </c>
      <c r="AI5708" s="5">
        <v>16929.89</v>
      </c>
      <c r="AJ5708">
        <v>1</v>
      </c>
      <c r="AK5708" s="5">
        <v>13270.92</v>
      </c>
      <c r="AL5708" s="5">
        <v>0</v>
      </c>
      <c r="AM5708" s="5">
        <v>43738.080000000002</v>
      </c>
      <c r="AN5708">
        <v>4</v>
      </c>
      <c r="AO5708">
        <v>9</v>
      </c>
      <c r="AP5708" t="str">
        <f t="shared" si="806"/>
        <v>No</v>
      </c>
      <c r="AQ5708">
        <v>3</v>
      </c>
      <c r="AR5708" s="5">
        <f t="shared" si="807"/>
        <v>1848001.65</v>
      </c>
      <c r="AS5708" s="5">
        <f t="shared" si="808"/>
        <v>788966.72</v>
      </c>
      <c r="AT5708" t="s">
        <v>116</v>
      </c>
      <c r="AU5708" t="s">
        <v>6199</v>
      </c>
      <c r="AV5708" t="s">
        <v>6200</v>
      </c>
      <c r="AW5708" t="s">
        <v>6175</v>
      </c>
      <c r="AX5708" t="s">
        <v>6184</v>
      </c>
      <c r="AY5708">
        <v>49</v>
      </c>
      <c r="AZ5708">
        <v>0</v>
      </c>
      <c r="BA5708">
        <v>0</v>
      </c>
      <c r="BB5708" t="s">
        <v>6168</v>
      </c>
      <c r="BC5708">
        <v>1</v>
      </c>
      <c r="BD5708">
        <v>4</v>
      </c>
      <c r="BE5708" t="s">
        <v>6218</v>
      </c>
      <c r="BF5708" t="s">
        <v>6210</v>
      </c>
      <c r="BG5708">
        <v>0</v>
      </c>
      <c r="BH5708" t="s">
        <v>6171</v>
      </c>
      <c r="BI5708">
        <v>52</v>
      </c>
      <c r="BJ5708" t="s">
        <v>6187</v>
      </c>
      <c r="BK5708">
        <v>0</v>
      </c>
      <c r="BL5708">
        <v>58</v>
      </c>
      <c r="BM5708" s="3">
        <f t="shared" si="809"/>
        <v>0.86206896551724133</v>
      </c>
    </row>
    <row r="5709" spans="1:65">
      <c r="A5709" t="s">
        <v>5851</v>
      </c>
      <c r="B5709" s="2">
        <v>46004</v>
      </c>
      <c r="C5709" t="s">
        <v>4641</v>
      </c>
      <c r="D5709" t="s">
        <v>5644</v>
      </c>
      <c r="E5709">
        <v>12</v>
      </c>
      <c r="F5709" t="s">
        <v>72</v>
      </c>
      <c r="G5709" t="s">
        <v>79</v>
      </c>
      <c r="H5709" t="s">
        <v>213</v>
      </c>
      <c r="I5709" t="s">
        <v>52</v>
      </c>
      <c r="J5709" t="s">
        <v>53</v>
      </c>
      <c r="K5709" t="s">
        <v>75</v>
      </c>
      <c r="L5709" t="s">
        <v>87</v>
      </c>
      <c r="M5709" t="s">
        <v>56</v>
      </c>
      <c r="N5709" t="s">
        <v>69</v>
      </c>
      <c r="O5709" t="s">
        <v>82</v>
      </c>
      <c r="P5709">
        <v>66</v>
      </c>
      <c r="Q5709">
        <v>71</v>
      </c>
      <c r="R5709">
        <v>70</v>
      </c>
      <c r="S5709">
        <v>1</v>
      </c>
      <c r="T5709">
        <f t="shared" si="801"/>
        <v>69</v>
      </c>
      <c r="U5709">
        <v>63</v>
      </c>
      <c r="V5709">
        <f t="shared" si="802"/>
        <v>6</v>
      </c>
      <c r="W5709" s="3">
        <f t="shared" si="803"/>
        <v>1.4285714285714285E-2</v>
      </c>
      <c r="X5709">
        <v>38</v>
      </c>
      <c r="Y5709" s="4">
        <v>2.9</v>
      </c>
      <c r="Z5709" s="4">
        <v>1.3</v>
      </c>
      <c r="AA5709" s="5">
        <v>35820.910000000003</v>
      </c>
      <c r="AB5709" s="5">
        <f t="shared" si="804"/>
        <v>2256717.33</v>
      </c>
      <c r="AC5709" s="5">
        <v>24236.720000000001</v>
      </c>
      <c r="AD5709" s="5">
        <f t="shared" si="805"/>
        <v>1696570.4</v>
      </c>
      <c r="AE5709" s="5">
        <v>123299.12</v>
      </c>
      <c r="AF5709" s="5">
        <v>32274</v>
      </c>
      <c r="AG5709" s="5">
        <v>10834.88</v>
      </c>
      <c r="AH5709" s="5">
        <v>1885</v>
      </c>
      <c r="AI5709" s="5">
        <v>3200</v>
      </c>
      <c r="AJ5709">
        <v>0</v>
      </c>
      <c r="AK5709" s="5">
        <v>0</v>
      </c>
      <c r="AL5709" s="5">
        <v>3807.98</v>
      </c>
      <c r="AM5709" s="5">
        <v>39590.6</v>
      </c>
      <c r="AN5709">
        <v>4</v>
      </c>
      <c r="AO5709">
        <v>3</v>
      </c>
      <c r="AP5709" t="str">
        <f t="shared" si="806"/>
        <v>Yes</v>
      </c>
      <c r="AQ5709">
        <v>0</v>
      </c>
      <c r="AR5709" s="5">
        <f t="shared" si="807"/>
        <v>1911461.98</v>
      </c>
      <c r="AS5709" s="5">
        <f t="shared" si="808"/>
        <v>345255.35</v>
      </c>
      <c r="AT5709" t="s">
        <v>59</v>
      </c>
      <c r="AU5709" t="s">
        <v>6164</v>
      </c>
      <c r="AV5709" t="s">
        <v>6165</v>
      </c>
      <c r="AW5709" t="s">
        <v>6166</v>
      </c>
      <c r="AX5709" t="s">
        <v>6167</v>
      </c>
      <c r="AY5709">
        <v>68</v>
      </c>
      <c r="AZ5709">
        <v>0</v>
      </c>
      <c r="BA5709">
        <v>35</v>
      </c>
      <c r="BB5709" t="s">
        <v>6180</v>
      </c>
      <c r="BC5709">
        <v>0</v>
      </c>
      <c r="BD5709">
        <v>0</v>
      </c>
      <c r="BE5709" t="s">
        <v>6169</v>
      </c>
      <c r="BF5709" t="s">
        <v>6170</v>
      </c>
      <c r="BG5709">
        <v>1</v>
      </c>
      <c r="BH5709" t="s">
        <v>6186</v>
      </c>
      <c r="BI5709">
        <v>55</v>
      </c>
      <c r="BJ5709" t="s">
        <v>6187</v>
      </c>
      <c r="BK5709">
        <v>0</v>
      </c>
      <c r="BL5709">
        <v>74</v>
      </c>
      <c r="BM5709" s="3">
        <f t="shared" si="809"/>
        <v>0.94594594594594594</v>
      </c>
    </row>
    <row r="5710" spans="1:65">
      <c r="A5710" t="s">
        <v>5852</v>
      </c>
      <c r="B5710" s="2">
        <v>46004</v>
      </c>
      <c r="C5710" t="s">
        <v>4641</v>
      </c>
      <c r="D5710" t="s">
        <v>5644</v>
      </c>
      <c r="E5710">
        <v>12</v>
      </c>
      <c r="F5710" t="s">
        <v>72</v>
      </c>
      <c r="G5710" t="s">
        <v>79</v>
      </c>
      <c r="H5710" t="s">
        <v>86</v>
      </c>
      <c r="I5710" t="s">
        <v>64</v>
      </c>
      <c r="J5710" t="s">
        <v>53</v>
      </c>
      <c r="K5710" t="s">
        <v>75</v>
      </c>
      <c r="L5710" t="s">
        <v>92</v>
      </c>
      <c r="M5710" t="s">
        <v>56</v>
      </c>
      <c r="N5710" t="s">
        <v>57</v>
      </c>
      <c r="O5710" t="s">
        <v>82</v>
      </c>
      <c r="P5710">
        <v>60</v>
      </c>
      <c r="Q5710">
        <v>61</v>
      </c>
      <c r="R5710">
        <v>63</v>
      </c>
      <c r="S5710">
        <v>1</v>
      </c>
      <c r="T5710">
        <f t="shared" si="801"/>
        <v>62</v>
      </c>
      <c r="U5710">
        <v>57</v>
      </c>
      <c r="V5710">
        <f t="shared" si="802"/>
        <v>5</v>
      </c>
      <c r="W5710" s="3">
        <f t="shared" si="803"/>
        <v>1.5873015873015872E-2</v>
      </c>
      <c r="X5710">
        <v>23</v>
      </c>
      <c r="Y5710" s="4">
        <v>3.8</v>
      </c>
      <c r="Z5710" s="4">
        <v>1.7</v>
      </c>
      <c r="AA5710" s="5">
        <v>35666.480000000003</v>
      </c>
      <c r="AB5710" s="5">
        <f t="shared" si="804"/>
        <v>2032989.36</v>
      </c>
      <c r="AC5710" s="5">
        <v>23707.22</v>
      </c>
      <c r="AD5710" s="5">
        <f t="shared" si="805"/>
        <v>1493554.86</v>
      </c>
      <c r="AE5710" s="5">
        <v>102991.77</v>
      </c>
      <c r="AF5710" s="5">
        <v>27974.79</v>
      </c>
      <c r="AG5710" s="5">
        <v>8475.5</v>
      </c>
      <c r="AH5710" s="5">
        <v>2465</v>
      </c>
      <c r="AI5710" s="5">
        <v>3200</v>
      </c>
      <c r="AJ5710">
        <v>0</v>
      </c>
      <c r="AK5710" s="5">
        <v>0</v>
      </c>
      <c r="AL5710" s="5">
        <v>3468.84</v>
      </c>
      <c r="AM5710" s="5">
        <v>47763.83</v>
      </c>
      <c r="AN5710">
        <v>4</v>
      </c>
      <c r="AO5710">
        <v>8</v>
      </c>
      <c r="AP5710" t="str">
        <f t="shared" si="806"/>
        <v>No</v>
      </c>
      <c r="AQ5710">
        <v>3</v>
      </c>
      <c r="AR5710" s="5">
        <f t="shared" si="807"/>
        <v>1689894.59</v>
      </c>
      <c r="AS5710" s="5">
        <f t="shared" si="808"/>
        <v>343094.77</v>
      </c>
      <c r="AT5710" t="s">
        <v>59</v>
      </c>
      <c r="AU5710" t="s">
        <v>6164</v>
      </c>
      <c r="AV5710" t="s">
        <v>6165</v>
      </c>
      <c r="AW5710" t="s">
        <v>6166</v>
      </c>
      <c r="AX5710" t="s">
        <v>6184</v>
      </c>
      <c r="AY5710">
        <v>61</v>
      </c>
      <c r="AZ5710">
        <v>0</v>
      </c>
      <c r="BA5710">
        <v>33</v>
      </c>
      <c r="BB5710" t="s">
        <v>6180</v>
      </c>
      <c r="BC5710">
        <v>1</v>
      </c>
      <c r="BD5710">
        <v>3</v>
      </c>
      <c r="BE5710" t="s">
        <v>6219</v>
      </c>
      <c r="BF5710" t="s">
        <v>6170</v>
      </c>
      <c r="BG5710">
        <v>0</v>
      </c>
      <c r="BH5710" t="s">
        <v>6171</v>
      </c>
      <c r="BI5710">
        <v>47</v>
      </c>
      <c r="BJ5710" t="s">
        <v>6172</v>
      </c>
      <c r="BK5710">
        <v>0</v>
      </c>
      <c r="BL5710">
        <v>71</v>
      </c>
      <c r="BM5710" s="3">
        <f t="shared" si="809"/>
        <v>0.88732394366197187</v>
      </c>
    </row>
    <row r="5711" spans="1:65">
      <c r="A5711" t="s">
        <v>5853</v>
      </c>
      <c r="B5711" s="2">
        <v>46004</v>
      </c>
      <c r="C5711" t="s">
        <v>4641</v>
      </c>
      <c r="D5711" t="s">
        <v>5644</v>
      </c>
      <c r="E5711">
        <v>12</v>
      </c>
      <c r="F5711" t="s">
        <v>61</v>
      </c>
      <c r="G5711" t="s">
        <v>62</v>
      </c>
      <c r="H5711" t="s">
        <v>115</v>
      </c>
      <c r="I5711" t="s">
        <v>74</v>
      </c>
      <c r="J5711" t="s">
        <v>81</v>
      </c>
      <c r="K5711" t="s">
        <v>75</v>
      </c>
      <c r="L5711" t="s">
        <v>92</v>
      </c>
      <c r="M5711" t="s">
        <v>68</v>
      </c>
      <c r="N5711" t="s">
        <v>94</v>
      </c>
      <c r="O5711" t="s">
        <v>82</v>
      </c>
      <c r="P5711">
        <v>28</v>
      </c>
      <c r="Q5711">
        <v>29</v>
      </c>
      <c r="R5711">
        <v>29</v>
      </c>
      <c r="S5711">
        <v>1</v>
      </c>
      <c r="T5711">
        <f t="shared" si="801"/>
        <v>28</v>
      </c>
      <c r="U5711">
        <v>27</v>
      </c>
      <c r="V5711">
        <f t="shared" si="802"/>
        <v>1</v>
      </c>
      <c r="W5711" s="3">
        <f t="shared" si="803"/>
        <v>3.4482758620689655E-2</v>
      </c>
      <c r="X5711">
        <v>26</v>
      </c>
      <c r="Y5711" s="4">
        <v>7.5</v>
      </c>
      <c r="Z5711" s="4">
        <v>1.7</v>
      </c>
      <c r="AA5711" s="5">
        <v>77623.929999999993</v>
      </c>
      <c r="AB5711" s="5">
        <f t="shared" si="804"/>
        <v>2095846.11</v>
      </c>
      <c r="AC5711" s="5">
        <v>51501.09</v>
      </c>
      <c r="AD5711" s="5">
        <f t="shared" si="805"/>
        <v>1493531.61</v>
      </c>
      <c r="AE5711" s="5">
        <v>89402.29</v>
      </c>
      <c r="AF5711" s="5">
        <v>23971.27</v>
      </c>
      <c r="AG5711" s="5">
        <v>9995.9</v>
      </c>
      <c r="AH5711" s="5">
        <v>2465</v>
      </c>
      <c r="AI5711" s="5">
        <v>6800</v>
      </c>
      <c r="AJ5711">
        <v>0</v>
      </c>
      <c r="AK5711" s="5">
        <v>0</v>
      </c>
      <c r="AL5711" s="5">
        <v>1460.1</v>
      </c>
      <c r="AM5711" s="5">
        <v>17770.060000000001</v>
      </c>
      <c r="AN5711">
        <v>4</v>
      </c>
      <c r="AO5711">
        <v>4</v>
      </c>
      <c r="AP5711" t="str">
        <f t="shared" si="806"/>
        <v>Yes</v>
      </c>
      <c r="AQ5711">
        <v>1</v>
      </c>
      <c r="AR5711" s="5">
        <f t="shared" si="807"/>
        <v>1645396.23</v>
      </c>
      <c r="AS5711" s="5">
        <f t="shared" si="808"/>
        <v>450449.88</v>
      </c>
      <c r="AT5711" t="s">
        <v>116</v>
      </c>
      <c r="AU5711" t="s">
        <v>6164</v>
      </c>
      <c r="AV5711" t="s">
        <v>6165</v>
      </c>
      <c r="AW5711" t="s">
        <v>6166</v>
      </c>
      <c r="AX5711" t="s">
        <v>6184</v>
      </c>
      <c r="AY5711">
        <v>28</v>
      </c>
      <c r="AZ5711">
        <v>0</v>
      </c>
      <c r="BA5711">
        <v>13</v>
      </c>
      <c r="BB5711" t="s">
        <v>6191</v>
      </c>
      <c r="BC5711">
        <v>0</v>
      </c>
      <c r="BD5711">
        <v>0</v>
      </c>
      <c r="BE5711" t="s">
        <v>6169</v>
      </c>
      <c r="BF5711" t="s">
        <v>6170</v>
      </c>
      <c r="BG5711">
        <v>0</v>
      </c>
      <c r="BH5711" t="s">
        <v>6171</v>
      </c>
      <c r="BI5711">
        <v>25</v>
      </c>
      <c r="BJ5711" t="s">
        <v>6172</v>
      </c>
      <c r="BK5711">
        <v>0</v>
      </c>
      <c r="BL5711">
        <v>51</v>
      </c>
      <c r="BM5711" s="3">
        <f t="shared" si="809"/>
        <v>0.56862745098039214</v>
      </c>
    </row>
    <row r="5712" spans="1:65">
      <c r="A5712" t="s">
        <v>5854</v>
      </c>
      <c r="B5712" s="2">
        <v>46004</v>
      </c>
      <c r="C5712" t="s">
        <v>4641</v>
      </c>
      <c r="D5712" t="s">
        <v>5644</v>
      </c>
      <c r="E5712">
        <v>12</v>
      </c>
      <c r="F5712" t="s">
        <v>78</v>
      </c>
      <c r="G5712" t="s">
        <v>79</v>
      </c>
      <c r="H5712" t="s">
        <v>143</v>
      </c>
      <c r="I5712" t="s">
        <v>64</v>
      </c>
      <c r="J5712" t="s">
        <v>53</v>
      </c>
      <c r="K5712" t="s">
        <v>66</v>
      </c>
      <c r="L5712" t="s">
        <v>67</v>
      </c>
      <c r="M5712" t="s">
        <v>68</v>
      </c>
      <c r="N5712" t="s">
        <v>69</v>
      </c>
      <c r="O5712" t="s">
        <v>82</v>
      </c>
      <c r="P5712">
        <v>44</v>
      </c>
      <c r="Q5712">
        <v>47</v>
      </c>
      <c r="R5712">
        <v>46</v>
      </c>
      <c r="S5712">
        <v>4</v>
      </c>
      <c r="T5712">
        <f t="shared" si="801"/>
        <v>42</v>
      </c>
      <c r="U5712">
        <v>42</v>
      </c>
      <c r="V5712">
        <f t="shared" si="802"/>
        <v>0</v>
      </c>
      <c r="W5712" s="3">
        <f t="shared" si="803"/>
        <v>8.6956521739130432E-2</v>
      </c>
      <c r="X5712">
        <v>21</v>
      </c>
      <c r="Y5712" s="4">
        <v>9.1999999999999993</v>
      </c>
      <c r="Z5712" s="4">
        <v>2.2000000000000002</v>
      </c>
      <c r="AA5712" s="5">
        <v>34073.22</v>
      </c>
      <c r="AB5712" s="5">
        <f t="shared" si="804"/>
        <v>1431075.24</v>
      </c>
      <c r="AC5712" s="5">
        <v>22022.05</v>
      </c>
      <c r="AD5712" s="5">
        <f t="shared" si="805"/>
        <v>1013014.3</v>
      </c>
      <c r="AE5712" s="5">
        <v>75738.600000000006</v>
      </c>
      <c r="AF5712" s="5">
        <v>22216.97</v>
      </c>
      <c r="AG5712" s="5">
        <v>9187.07</v>
      </c>
      <c r="AH5712" s="5">
        <v>3190</v>
      </c>
      <c r="AI5712" s="5">
        <v>15079.76</v>
      </c>
      <c r="AJ5712">
        <v>1</v>
      </c>
      <c r="AK5712" s="5">
        <v>8526.5400000000009</v>
      </c>
      <c r="AL5712" s="5">
        <v>0</v>
      </c>
      <c r="AM5712" s="5">
        <v>28630.75</v>
      </c>
      <c r="AN5712">
        <v>4</v>
      </c>
      <c r="AO5712">
        <v>4</v>
      </c>
      <c r="AP5712" t="str">
        <f t="shared" si="806"/>
        <v>Yes</v>
      </c>
      <c r="AQ5712">
        <v>2</v>
      </c>
      <c r="AR5712" s="5">
        <f t="shared" si="807"/>
        <v>1175583.99</v>
      </c>
      <c r="AS5712" s="5">
        <f t="shared" si="808"/>
        <v>255491.25</v>
      </c>
      <c r="AT5712" t="s">
        <v>1641</v>
      </c>
      <c r="AU5712" t="s">
        <v>6199</v>
      </c>
      <c r="AV5712" t="s">
        <v>6200</v>
      </c>
      <c r="AW5712" t="s">
        <v>6175</v>
      </c>
      <c r="AX5712" t="s">
        <v>6177</v>
      </c>
      <c r="AY5712">
        <v>48</v>
      </c>
      <c r="AZ5712">
        <v>2</v>
      </c>
      <c r="BA5712">
        <v>0</v>
      </c>
      <c r="BB5712" t="s">
        <v>6168</v>
      </c>
      <c r="BC5712">
        <v>0</v>
      </c>
      <c r="BD5712">
        <v>0</v>
      </c>
      <c r="BE5712" t="s">
        <v>6169</v>
      </c>
      <c r="BF5712" t="s">
        <v>6212</v>
      </c>
      <c r="BG5712">
        <v>0</v>
      </c>
      <c r="BH5712" t="s">
        <v>6171</v>
      </c>
      <c r="BI5712">
        <v>54</v>
      </c>
      <c r="BJ5712" t="s">
        <v>6187</v>
      </c>
      <c r="BK5712">
        <v>0</v>
      </c>
      <c r="BL5712">
        <v>74</v>
      </c>
      <c r="BM5712" s="3">
        <f t="shared" si="809"/>
        <v>0.6216216216216216</v>
      </c>
    </row>
    <row r="5713" spans="1:65">
      <c r="A5713" t="s">
        <v>5855</v>
      </c>
      <c r="B5713" s="2">
        <v>46004</v>
      </c>
      <c r="C5713" t="s">
        <v>4641</v>
      </c>
      <c r="D5713" t="s">
        <v>5644</v>
      </c>
      <c r="E5713">
        <v>12</v>
      </c>
      <c r="F5713" t="s">
        <v>72</v>
      </c>
      <c r="G5713" t="s">
        <v>62</v>
      </c>
      <c r="H5713" t="s">
        <v>155</v>
      </c>
      <c r="I5713" t="s">
        <v>52</v>
      </c>
      <c r="J5713" t="s">
        <v>53</v>
      </c>
      <c r="K5713" t="s">
        <v>66</v>
      </c>
      <c r="L5713" t="s">
        <v>55</v>
      </c>
      <c r="M5713" t="s">
        <v>56</v>
      </c>
      <c r="N5713" t="s">
        <v>94</v>
      </c>
      <c r="O5713" t="s">
        <v>58</v>
      </c>
      <c r="P5713">
        <v>57</v>
      </c>
      <c r="Q5713">
        <v>59</v>
      </c>
      <c r="R5713">
        <v>60</v>
      </c>
      <c r="S5713">
        <v>1</v>
      </c>
      <c r="T5713">
        <f t="shared" si="801"/>
        <v>59</v>
      </c>
      <c r="U5713">
        <v>56</v>
      </c>
      <c r="V5713">
        <f t="shared" si="802"/>
        <v>3</v>
      </c>
      <c r="W5713" s="3">
        <f t="shared" si="803"/>
        <v>1.6666666666666666E-2</v>
      </c>
      <c r="X5713">
        <v>35</v>
      </c>
      <c r="Y5713" s="4">
        <v>1.5</v>
      </c>
      <c r="Z5713" s="4">
        <v>1.9</v>
      </c>
      <c r="AA5713" s="5">
        <v>34025.449999999997</v>
      </c>
      <c r="AB5713" s="5">
        <f t="shared" si="804"/>
        <v>1905425.2</v>
      </c>
      <c r="AC5713" s="5">
        <v>23516.19</v>
      </c>
      <c r="AD5713" s="5">
        <f t="shared" si="805"/>
        <v>1410971.4</v>
      </c>
      <c r="AE5713" s="5">
        <v>106286.36</v>
      </c>
      <c r="AF5713" s="5">
        <v>26119.95</v>
      </c>
      <c r="AG5713" s="5">
        <v>9740.01</v>
      </c>
      <c r="AH5713" s="5">
        <v>2755</v>
      </c>
      <c r="AI5713" s="5">
        <v>3200</v>
      </c>
      <c r="AJ5713">
        <v>0</v>
      </c>
      <c r="AK5713" s="5">
        <v>0</v>
      </c>
      <c r="AL5713" s="5">
        <v>2083.86</v>
      </c>
      <c r="AM5713" s="5">
        <v>38979.279999999999</v>
      </c>
      <c r="AN5713">
        <v>4</v>
      </c>
      <c r="AO5713">
        <v>4</v>
      </c>
      <c r="AP5713" t="str">
        <f t="shared" si="806"/>
        <v>Yes</v>
      </c>
      <c r="AQ5713">
        <v>1</v>
      </c>
      <c r="AR5713" s="5">
        <f t="shared" si="807"/>
        <v>1600135.86</v>
      </c>
      <c r="AS5713" s="5">
        <f t="shared" si="808"/>
        <v>305289.34000000003</v>
      </c>
      <c r="AT5713" t="s">
        <v>59</v>
      </c>
      <c r="AU5713" t="s">
        <v>6164</v>
      </c>
      <c r="AV5713" t="s">
        <v>6165</v>
      </c>
      <c r="AW5713" t="s">
        <v>6166</v>
      </c>
      <c r="AX5713" t="s">
        <v>6184</v>
      </c>
      <c r="AY5713">
        <v>63</v>
      </c>
      <c r="AZ5713">
        <v>3</v>
      </c>
      <c r="BA5713">
        <v>19</v>
      </c>
      <c r="BB5713" t="s">
        <v>6185</v>
      </c>
      <c r="BC5713">
        <v>0</v>
      </c>
      <c r="BD5713">
        <v>0</v>
      </c>
      <c r="BE5713" t="s">
        <v>6169</v>
      </c>
      <c r="BF5713" t="s">
        <v>6170</v>
      </c>
      <c r="BG5713">
        <v>1</v>
      </c>
      <c r="BH5713" t="s">
        <v>6186</v>
      </c>
      <c r="BI5713">
        <v>36</v>
      </c>
      <c r="BJ5713" t="s">
        <v>6172</v>
      </c>
      <c r="BK5713">
        <v>0</v>
      </c>
      <c r="BL5713">
        <v>75</v>
      </c>
      <c r="BM5713" s="3">
        <f t="shared" si="809"/>
        <v>0.8</v>
      </c>
    </row>
    <row r="5714" spans="1:65">
      <c r="A5714" t="s">
        <v>5856</v>
      </c>
      <c r="B5714" s="2">
        <v>46004</v>
      </c>
      <c r="C5714" t="s">
        <v>4641</v>
      </c>
      <c r="D5714" t="s">
        <v>5644</v>
      </c>
      <c r="E5714">
        <v>12</v>
      </c>
      <c r="F5714" t="s">
        <v>72</v>
      </c>
      <c r="G5714" t="s">
        <v>62</v>
      </c>
      <c r="H5714" t="s">
        <v>220</v>
      </c>
      <c r="I5714" t="s">
        <v>52</v>
      </c>
      <c r="J5714" t="s">
        <v>65</v>
      </c>
      <c r="K5714" t="s">
        <v>66</v>
      </c>
      <c r="L5714" t="s">
        <v>87</v>
      </c>
      <c r="M5714" t="s">
        <v>56</v>
      </c>
      <c r="N5714" t="s">
        <v>57</v>
      </c>
      <c r="O5714" t="s">
        <v>82</v>
      </c>
      <c r="P5714">
        <v>49</v>
      </c>
      <c r="Q5714">
        <v>52</v>
      </c>
      <c r="R5714">
        <v>51</v>
      </c>
      <c r="S5714">
        <v>1</v>
      </c>
      <c r="T5714">
        <f t="shared" si="801"/>
        <v>50</v>
      </c>
      <c r="U5714">
        <v>49</v>
      </c>
      <c r="V5714">
        <f t="shared" si="802"/>
        <v>1</v>
      </c>
      <c r="W5714" s="3">
        <f t="shared" si="803"/>
        <v>1.9607843137254902E-2</v>
      </c>
      <c r="X5714">
        <v>27</v>
      </c>
      <c r="Y5714" s="4">
        <v>1.4</v>
      </c>
      <c r="Z5714" s="4">
        <v>1.4</v>
      </c>
      <c r="AA5714" s="5">
        <v>48937.5</v>
      </c>
      <c r="AB5714" s="5">
        <f t="shared" si="804"/>
        <v>2397937.5</v>
      </c>
      <c r="AC5714" s="5">
        <v>35655.32</v>
      </c>
      <c r="AD5714" s="5">
        <f t="shared" si="805"/>
        <v>1818421.32</v>
      </c>
      <c r="AE5714" s="5">
        <v>119572.78</v>
      </c>
      <c r="AF5714" s="5">
        <v>32537.599999999999</v>
      </c>
      <c r="AG5714" s="5">
        <v>9517.51</v>
      </c>
      <c r="AH5714" s="5">
        <v>2030</v>
      </c>
      <c r="AI5714" s="5">
        <v>4600</v>
      </c>
      <c r="AJ5714">
        <v>0</v>
      </c>
      <c r="AK5714" s="5">
        <v>0</v>
      </c>
      <c r="AL5714" s="5">
        <v>943.15</v>
      </c>
      <c r="AM5714" s="5">
        <v>43546.64</v>
      </c>
      <c r="AN5714">
        <v>4</v>
      </c>
      <c r="AO5714">
        <v>8</v>
      </c>
      <c r="AP5714" t="str">
        <f t="shared" si="806"/>
        <v>No</v>
      </c>
      <c r="AQ5714">
        <v>2</v>
      </c>
      <c r="AR5714" s="5">
        <f t="shared" si="807"/>
        <v>2031169</v>
      </c>
      <c r="AS5714" s="5">
        <f t="shared" si="808"/>
        <v>366768.5</v>
      </c>
      <c r="AT5714" t="s">
        <v>59</v>
      </c>
      <c r="AU5714" t="s">
        <v>6164</v>
      </c>
      <c r="AV5714" t="s">
        <v>6165</v>
      </c>
      <c r="AW5714" t="s">
        <v>6166</v>
      </c>
      <c r="AX5714" t="s">
        <v>6167</v>
      </c>
      <c r="AY5714">
        <v>50</v>
      </c>
      <c r="AZ5714">
        <v>1</v>
      </c>
      <c r="BA5714">
        <v>13</v>
      </c>
      <c r="BB5714" t="s">
        <v>6180</v>
      </c>
      <c r="BC5714">
        <v>1</v>
      </c>
      <c r="BD5714">
        <v>3</v>
      </c>
      <c r="BE5714" t="s">
        <v>6219</v>
      </c>
      <c r="BF5714" t="s">
        <v>6170</v>
      </c>
      <c r="BG5714">
        <v>1</v>
      </c>
      <c r="BH5714" t="s">
        <v>6186</v>
      </c>
      <c r="BI5714">
        <v>45</v>
      </c>
      <c r="BJ5714" t="s">
        <v>6172</v>
      </c>
      <c r="BK5714">
        <v>0</v>
      </c>
      <c r="BL5714">
        <v>58</v>
      </c>
      <c r="BM5714" s="3">
        <f t="shared" si="809"/>
        <v>0.87931034482758619</v>
      </c>
    </row>
    <row r="5715" spans="1:65">
      <c r="A5715" t="s">
        <v>5857</v>
      </c>
      <c r="B5715" s="2">
        <v>46004</v>
      </c>
      <c r="C5715" t="s">
        <v>4641</v>
      </c>
      <c r="D5715" t="s">
        <v>5644</v>
      </c>
      <c r="E5715">
        <v>12</v>
      </c>
      <c r="F5715" t="s">
        <v>61</v>
      </c>
      <c r="G5715" t="s">
        <v>62</v>
      </c>
      <c r="H5715" t="s">
        <v>63</v>
      </c>
      <c r="I5715" t="s">
        <v>64</v>
      </c>
      <c r="J5715" t="s">
        <v>81</v>
      </c>
      <c r="K5715" t="s">
        <v>54</v>
      </c>
      <c r="L5715" t="s">
        <v>92</v>
      </c>
      <c r="M5715" t="s">
        <v>56</v>
      </c>
      <c r="N5715" t="s">
        <v>109</v>
      </c>
      <c r="O5715" t="s">
        <v>82</v>
      </c>
      <c r="P5715">
        <v>33</v>
      </c>
      <c r="Q5715">
        <v>34</v>
      </c>
      <c r="R5715">
        <v>33</v>
      </c>
      <c r="S5715">
        <v>1</v>
      </c>
      <c r="T5715">
        <f t="shared" si="801"/>
        <v>32</v>
      </c>
      <c r="U5715">
        <v>32</v>
      </c>
      <c r="V5715">
        <f t="shared" si="802"/>
        <v>0</v>
      </c>
      <c r="W5715" s="3">
        <f t="shared" si="803"/>
        <v>3.0303030303030304E-2</v>
      </c>
      <c r="X5715">
        <v>14</v>
      </c>
      <c r="Y5715" s="4">
        <v>5.7</v>
      </c>
      <c r="Z5715" s="4">
        <v>1.4</v>
      </c>
      <c r="AA5715" s="5">
        <v>84992.71</v>
      </c>
      <c r="AB5715" s="5">
        <f t="shared" si="804"/>
        <v>2719766.72</v>
      </c>
      <c r="AC5715" s="5">
        <v>53808.39</v>
      </c>
      <c r="AD5715" s="5">
        <f t="shared" si="805"/>
        <v>1775676.87</v>
      </c>
      <c r="AE5715" s="5">
        <v>96339.65</v>
      </c>
      <c r="AF5715" s="5">
        <v>27904.03</v>
      </c>
      <c r="AG5715" s="5">
        <v>8122.27</v>
      </c>
      <c r="AH5715" s="5">
        <v>2030</v>
      </c>
      <c r="AI5715" s="5">
        <v>6800</v>
      </c>
      <c r="AJ5715">
        <v>0</v>
      </c>
      <c r="AK5715" s="5">
        <v>0</v>
      </c>
      <c r="AL5715" s="5">
        <v>0</v>
      </c>
      <c r="AM5715" s="5">
        <v>47955.6</v>
      </c>
      <c r="AN5715">
        <v>8</v>
      </c>
      <c r="AO5715">
        <v>8</v>
      </c>
      <c r="AP5715" t="str">
        <f t="shared" si="806"/>
        <v>Yes</v>
      </c>
      <c r="AQ5715">
        <v>1</v>
      </c>
      <c r="AR5715" s="5">
        <f t="shared" si="807"/>
        <v>1964828.42</v>
      </c>
      <c r="AS5715" s="5">
        <f t="shared" si="808"/>
        <v>754938.3</v>
      </c>
      <c r="AT5715" t="s">
        <v>59</v>
      </c>
      <c r="AU5715" t="s">
        <v>6164</v>
      </c>
      <c r="AV5715" t="s">
        <v>6165</v>
      </c>
      <c r="AW5715" t="s">
        <v>6166</v>
      </c>
      <c r="AX5715" t="s">
        <v>6167</v>
      </c>
      <c r="AY5715">
        <v>38</v>
      </c>
      <c r="AZ5715">
        <v>2</v>
      </c>
      <c r="BA5715">
        <v>0</v>
      </c>
      <c r="BB5715" t="s">
        <v>6168</v>
      </c>
      <c r="BC5715">
        <v>0</v>
      </c>
      <c r="BD5715">
        <v>0</v>
      </c>
      <c r="BE5715" t="s">
        <v>6169</v>
      </c>
      <c r="BF5715" t="s">
        <v>6170</v>
      </c>
      <c r="BG5715">
        <v>0</v>
      </c>
      <c r="BH5715" t="s">
        <v>6171</v>
      </c>
      <c r="BI5715">
        <v>21</v>
      </c>
      <c r="BJ5715" t="s">
        <v>6172</v>
      </c>
      <c r="BK5715">
        <v>0</v>
      </c>
      <c r="BL5715">
        <v>47</v>
      </c>
      <c r="BM5715" s="3">
        <f t="shared" si="809"/>
        <v>0.7021276595744681</v>
      </c>
    </row>
    <row r="5716" spans="1:65">
      <c r="A5716" t="s">
        <v>5858</v>
      </c>
      <c r="B5716" s="2">
        <v>46005</v>
      </c>
      <c r="C5716" t="s">
        <v>4641</v>
      </c>
      <c r="D5716" t="s">
        <v>5644</v>
      </c>
      <c r="E5716">
        <v>12</v>
      </c>
      <c r="F5716" t="s">
        <v>72</v>
      </c>
      <c r="G5716" t="s">
        <v>62</v>
      </c>
      <c r="H5716" t="s">
        <v>220</v>
      </c>
      <c r="I5716" t="s">
        <v>64</v>
      </c>
      <c r="J5716" t="s">
        <v>53</v>
      </c>
      <c r="K5716" t="s">
        <v>75</v>
      </c>
      <c r="L5716" t="s">
        <v>92</v>
      </c>
      <c r="M5716" t="s">
        <v>56</v>
      </c>
      <c r="N5716" t="s">
        <v>76</v>
      </c>
      <c r="O5716" t="s">
        <v>120</v>
      </c>
      <c r="P5716">
        <v>56</v>
      </c>
      <c r="Q5716">
        <v>57</v>
      </c>
      <c r="R5716">
        <v>60</v>
      </c>
      <c r="S5716">
        <v>1</v>
      </c>
      <c r="T5716">
        <f t="shared" si="801"/>
        <v>59</v>
      </c>
      <c r="U5716">
        <v>55</v>
      </c>
      <c r="V5716">
        <f t="shared" si="802"/>
        <v>4</v>
      </c>
      <c r="W5716" s="3">
        <f t="shared" si="803"/>
        <v>1.6666666666666666E-2</v>
      </c>
      <c r="X5716">
        <v>17</v>
      </c>
      <c r="Y5716" s="4">
        <v>8</v>
      </c>
      <c r="Z5716" s="4">
        <v>1.9</v>
      </c>
      <c r="AA5716" s="5">
        <v>36091.449999999997</v>
      </c>
      <c r="AB5716" s="5">
        <f t="shared" si="804"/>
        <v>1985029.75</v>
      </c>
      <c r="AC5716" s="5">
        <v>23953.14</v>
      </c>
      <c r="AD5716" s="5">
        <f t="shared" si="805"/>
        <v>1437188.4</v>
      </c>
      <c r="AE5716" s="5">
        <v>100540.59</v>
      </c>
      <c r="AF5716" s="5">
        <v>25820.29</v>
      </c>
      <c r="AG5716" s="5">
        <v>8569.15</v>
      </c>
      <c r="AH5716" s="5">
        <v>2755</v>
      </c>
      <c r="AI5716" s="5">
        <v>3200</v>
      </c>
      <c r="AJ5716">
        <v>0</v>
      </c>
      <c r="AK5716" s="5">
        <v>0</v>
      </c>
      <c r="AL5716" s="5">
        <v>2787.37</v>
      </c>
      <c r="AM5716" s="5">
        <v>36930.910000000003</v>
      </c>
      <c r="AN5716">
        <v>4</v>
      </c>
      <c r="AO5716">
        <v>4</v>
      </c>
      <c r="AP5716" t="str">
        <f t="shared" si="806"/>
        <v>Yes</v>
      </c>
      <c r="AQ5716">
        <v>1</v>
      </c>
      <c r="AR5716" s="5">
        <f t="shared" si="807"/>
        <v>1617791.71</v>
      </c>
      <c r="AS5716" s="5">
        <f t="shared" si="808"/>
        <v>367238.04</v>
      </c>
      <c r="AT5716" t="s">
        <v>59</v>
      </c>
      <c r="AU5716" t="s">
        <v>6164</v>
      </c>
      <c r="AV5716" t="s">
        <v>6165</v>
      </c>
      <c r="AW5716" t="s">
        <v>6166</v>
      </c>
      <c r="AX5716" t="s">
        <v>6177</v>
      </c>
      <c r="AY5716">
        <v>56</v>
      </c>
      <c r="AZ5716">
        <v>0</v>
      </c>
      <c r="BA5716">
        <v>26</v>
      </c>
      <c r="BB5716" t="s">
        <v>6180</v>
      </c>
      <c r="BC5716">
        <v>0</v>
      </c>
      <c r="BD5716">
        <v>0</v>
      </c>
      <c r="BE5716" t="s">
        <v>6169</v>
      </c>
      <c r="BF5716" t="s">
        <v>6170</v>
      </c>
      <c r="BG5716">
        <v>0</v>
      </c>
      <c r="BH5716" t="s">
        <v>6171</v>
      </c>
      <c r="BI5716">
        <v>25</v>
      </c>
      <c r="BJ5716" t="s">
        <v>6172</v>
      </c>
      <c r="BK5716">
        <v>0</v>
      </c>
      <c r="BL5716">
        <v>75</v>
      </c>
      <c r="BM5716" s="3">
        <f t="shared" si="809"/>
        <v>0.8</v>
      </c>
    </row>
    <row r="5717" spans="1:65">
      <c r="A5717" t="s">
        <v>5859</v>
      </c>
      <c r="B5717" s="2">
        <v>46005</v>
      </c>
      <c r="C5717" t="s">
        <v>4641</v>
      </c>
      <c r="D5717" t="s">
        <v>5644</v>
      </c>
      <c r="E5717">
        <v>12</v>
      </c>
      <c r="F5717" t="s">
        <v>78</v>
      </c>
      <c r="G5717" t="s">
        <v>79</v>
      </c>
      <c r="H5717" t="s">
        <v>80</v>
      </c>
      <c r="I5717" t="s">
        <v>52</v>
      </c>
      <c r="J5717" t="s">
        <v>81</v>
      </c>
      <c r="K5717" t="s">
        <v>66</v>
      </c>
      <c r="L5717" t="s">
        <v>55</v>
      </c>
      <c r="M5717" t="s">
        <v>56</v>
      </c>
      <c r="N5717" t="s">
        <v>76</v>
      </c>
      <c r="O5717" t="s">
        <v>82</v>
      </c>
      <c r="P5717">
        <v>32</v>
      </c>
      <c r="Q5717">
        <v>33</v>
      </c>
      <c r="R5717">
        <v>32</v>
      </c>
      <c r="S5717">
        <v>1</v>
      </c>
      <c r="T5717">
        <f t="shared" si="801"/>
        <v>31</v>
      </c>
      <c r="U5717">
        <v>31</v>
      </c>
      <c r="V5717">
        <f t="shared" si="802"/>
        <v>0</v>
      </c>
      <c r="W5717" s="3">
        <f t="shared" si="803"/>
        <v>3.125E-2</v>
      </c>
      <c r="X5717">
        <v>36</v>
      </c>
      <c r="Y5717" s="4">
        <v>1.1000000000000001</v>
      </c>
      <c r="Z5717" s="4">
        <v>1.3</v>
      </c>
      <c r="AA5717" s="5">
        <v>73758.75</v>
      </c>
      <c r="AB5717" s="5">
        <f t="shared" si="804"/>
        <v>2286521.25</v>
      </c>
      <c r="AC5717" s="5">
        <v>53342.95</v>
      </c>
      <c r="AD5717" s="5">
        <f t="shared" si="805"/>
        <v>1706974.4</v>
      </c>
      <c r="AE5717" s="5">
        <v>100689.86</v>
      </c>
      <c r="AF5717" s="5">
        <v>31445.02</v>
      </c>
      <c r="AG5717" s="5">
        <v>10301.92</v>
      </c>
      <c r="AH5717" s="5">
        <v>1885</v>
      </c>
      <c r="AI5717" s="5">
        <v>6800</v>
      </c>
      <c r="AJ5717">
        <v>0</v>
      </c>
      <c r="AK5717" s="5">
        <v>0</v>
      </c>
      <c r="AL5717" s="5">
        <v>0</v>
      </c>
      <c r="AM5717" s="5">
        <v>23833.93</v>
      </c>
      <c r="AN5717">
        <v>4</v>
      </c>
      <c r="AO5717">
        <v>6</v>
      </c>
      <c r="AP5717" t="str">
        <f t="shared" si="806"/>
        <v>No</v>
      </c>
      <c r="AQ5717">
        <v>2</v>
      </c>
      <c r="AR5717" s="5">
        <f t="shared" si="807"/>
        <v>1881930.13</v>
      </c>
      <c r="AS5717" s="5">
        <f t="shared" si="808"/>
        <v>404591.12</v>
      </c>
      <c r="AT5717" t="s">
        <v>59</v>
      </c>
      <c r="AU5717" t="s">
        <v>6164</v>
      </c>
      <c r="AV5717" t="s">
        <v>6165</v>
      </c>
      <c r="AW5717" t="s">
        <v>6166</v>
      </c>
      <c r="AX5717" t="s">
        <v>6167</v>
      </c>
      <c r="AY5717">
        <v>33</v>
      </c>
      <c r="AZ5717">
        <v>0</v>
      </c>
      <c r="BA5717">
        <v>0</v>
      </c>
      <c r="BB5717" t="s">
        <v>6168</v>
      </c>
      <c r="BC5717">
        <v>1</v>
      </c>
      <c r="BD5717">
        <v>1</v>
      </c>
      <c r="BE5717" t="s">
        <v>6218</v>
      </c>
      <c r="BF5717" t="s">
        <v>6170</v>
      </c>
      <c r="BG5717">
        <v>0</v>
      </c>
      <c r="BH5717" t="s">
        <v>6171</v>
      </c>
      <c r="BI5717">
        <v>28</v>
      </c>
      <c r="BJ5717" t="s">
        <v>6172</v>
      </c>
      <c r="BK5717">
        <v>0</v>
      </c>
      <c r="BL5717">
        <v>45</v>
      </c>
      <c r="BM5717" s="3">
        <f t="shared" si="809"/>
        <v>0.71111111111111114</v>
      </c>
    </row>
    <row r="5718" spans="1:65">
      <c r="A5718" t="s">
        <v>5860</v>
      </c>
      <c r="B5718" s="2">
        <v>46005</v>
      </c>
      <c r="C5718" t="s">
        <v>4641</v>
      </c>
      <c r="D5718" t="s">
        <v>5644</v>
      </c>
      <c r="E5718">
        <v>12</v>
      </c>
      <c r="F5718" t="s">
        <v>78</v>
      </c>
      <c r="G5718" t="s">
        <v>79</v>
      </c>
      <c r="H5718" t="s">
        <v>136</v>
      </c>
      <c r="I5718" t="s">
        <v>52</v>
      </c>
      <c r="J5718" t="s">
        <v>65</v>
      </c>
      <c r="K5718" t="s">
        <v>75</v>
      </c>
      <c r="L5718" t="s">
        <v>67</v>
      </c>
      <c r="M5718" t="s">
        <v>56</v>
      </c>
      <c r="N5718" t="s">
        <v>69</v>
      </c>
      <c r="O5718" t="s">
        <v>82</v>
      </c>
      <c r="P5718">
        <v>55</v>
      </c>
      <c r="Q5718">
        <v>55</v>
      </c>
      <c r="R5718">
        <v>55</v>
      </c>
      <c r="S5718">
        <v>2</v>
      </c>
      <c r="T5718">
        <f t="shared" si="801"/>
        <v>53</v>
      </c>
      <c r="U5718">
        <v>53</v>
      </c>
      <c r="V5718">
        <f t="shared" si="802"/>
        <v>0</v>
      </c>
      <c r="W5718" s="3">
        <f t="shared" si="803"/>
        <v>3.6363636363636362E-2</v>
      </c>
      <c r="X5718">
        <v>27</v>
      </c>
      <c r="Y5718" s="4">
        <v>5.6</v>
      </c>
      <c r="Z5718" s="4">
        <v>1.6</v>
      </c>
      <c r="AA5718" s="5">
        <v>52299.86</v>
      </c>
      <c r="AB5718" s="5">
        <f t="shared" si="804"/>
        <v>2771892.58</v>
      </c>
      <c r="AC5718" s="5">
        <v>34009.660000000003</v>
      </c>
      <c r="AD5718" s="5">
        <f t="shared" si="805"/>
        <v>1870531.3</v>
      </c>
      <c r="AE5718" s="5">
        <v>129924.56</v>
      </c>
      <c r="AF5718" s="5">
        <v>36466.06</v>
      </c>
      <c r="AG5718" s="5">
        <v>10082.6</v>
      </c>
      <c r="AH5718" s="5">
        <v>2320</v>
      </c>
      <c r="AI5718" s="5">
        <v>9200</v>
      </c>
      <c r="AJ5718">
        <v>0</v>
      </c>
      <c r="AK5718" s="5">
        <v>0</v>
      </c>
      <c r="AL5718" s="5">
        <v>0</v>
      </c>
      <c r="AM5718" s="5">
        <v>36316.99</v>
      </c>
      <c r="AN5718">
        <v>4</v>
      </c>
      <c r="AO5718">
        <v>4</v>
      </c>
      <c r="AP5718" t="str">
        <f t="shared" si="806"/>
        <v>Yes</v>
      </c>
      <c r="AQ5718">
        <v>1</v>
      </c>
      <c r="AR5718" s="5">
        <f t="shared" si="807"/>
        <v>2094841.51</v>
      </c>
      <c r="AS5718" s="5">
        <f t="shared" si="808"/>
        <v>677051.07</v>
      </c>
      <c r="AT5718" t="s">
        <v>59</v>
      </c>
      <c r="AU5718" t="s">
        <v>6164</v>
      </c>
      <c r="AV5718" t="s">
        <v>6165</v>
      </c>
      <c r="AW5718" t="s">
        <v>6166</v>
      </c>
      <c r="AX5718" t="s">
        <v>6184</v>
      </c>
      <c r="AY5718">
        <v>61</v>
      </c>
      <c r="AZ5718">
        <v>3</v>
      </c>
      <c r="BA5718">
        <v>0</v>
      </c>
      <c r="BB5718" t="s">
        <v>6168</v>
      </c>
      <c r="BC5718">
        <v>0</v>
      </c>
      <c r="BD5718">
        <v>0</v>
      </c>
      <c r="BE5718" t="s">
        <v>6169</v>
      </c>
      <c r="BF5718" t="s">
        <v>6170</v>
      </c>
      <c r="BG5718">
        <v>1</v>
      </c>
      <c r="BH5718" t="s">
        <v>6186</v>
      </c>
      <c r="BI5718">
        <v>21</v>
      </c>
      <c r="BJ5718" t="s">
        <v>6172</v>
      </c>
      <c r="BK5718">
        <v>0</v>
      </c>
      <c r="BL5718">
        <v>60</v>
      </c>
      <c r="BM5718" s="3">
        <f t="shared" si="809"/>
        <v>0.91666666666666663</v>
      </c>
    </row>
    <row r="5719" spans="1:65">
      <c r="A5719" t="s">
        <v>5861</v>
      </c>
      <c r="B5719" s="2">
        <v>46005</v>
      </c>
      <c r="C5719" t="s">
        <v>4641</v>
      </c>
      <c r="D5719" t="s">
        <v>5644</v>
      </c>
      <c r="E5719">
        <v>12</v>
      </c>
      <c r="F5719" t="s">
        <v>61</v>
      </c>
      <c r="G5719" t="s">
        <v>50</v>
      </c>
      <c r="H5719" t="s">
        <v>170</v>
      </c>
      <c r="I5719" t="s">
        <v>52</v>
      </c>
      <c r="J5719" t="s">
        <v>53</v>
      </c>
      <c r="K5719" t="s">
        <v>75</v>
      </c>
      <c r="L5719" t="s">
        <v>55</v>
      </c>
      <c r="M5719" t="s">
        <v>56</v>
      </c>
      <c r="N5719" t="s">
        <v>76</v>
      </c>
      <c r="O5719" t="s">
        <v>70</v>
      </c>
      <c r="P5719">
        <v>61</v>
      </c>
      <c r="Q5719">
        <v>63</v>
      </c>
      <c r="R5719">
        <v>64</v>
      </c>
      <c r="S5719">
        <v>2</v>
      </c>
      <c r="T5719">
        <f t="shared" si="801"/>
        <v>62</v>
      </c>
      <c r="U5719">
        <v>61</v>
      </c>
      <c r="V5719">
        <f t="shared" si="802"/>
        <v>1</v>
      </c>
      <c r="W5719" s="3">
        <f t="shared" si="803"/>
        <v>3.125E-2</v>
      </c>
      <c r="X5719">
        <v>32</v>
      </c>
      <c r="Y5719" s="4">
        <v>8.1999999999999993</v>
      </c>
      <c r="Z5719" s="4">
        <v>1.5</v>
      </c>
      <c r="AA5719" s="5">
        <v>36164.120000000003</v>
      </c>
      <c r="AB5719" s="5">
        <f t="shared" si="804"/>
        <v>2206011.3199999998</v>
      </c>
      <c r="AC5719" s="5">
        <v>23502.74</v>
      </c>
      <c r="AD5719" s="5">
        <f t="shared" si="805"/>
        <v>1504175.36</v>
      </c>
      <c r="AE5719" s="5">
        <v>113181.62</v>
      </c>
      <c r="AF5719" s="5">
        <v>29194.82</v>
      </c>
      <c r="AG5719" s="5">
        <v>10106.82</v>
      </c>
      <c r="AH5719" s="5">
        <v>2175</v>
      </c>
      <c r="AI5719" s="5">
        <v>6400</v>
      </c>
      <c r="AJ5719">
        <v>0</v>
      </c>
      <c r="AK5719" s="5">
        <v>0</v>
      </c>
      <c r="AL5719" s="5">
        <v>642.20000000000005</v>
      </c>
      <c r="AM5719" s="5">
        <v>37591.72</v>
      </c>
      <c r="AN5719">
        <v>4</v>
      </c>
      <c r="AO5719">
        <v>4</v>
      </c>
      <c r="AP5719" t="str">
        <f t="shared" si="806"/>
        <v>Yes</v>
      </c>
      <c r="AQ5719">
        <v>1</v>
      </c>
      <c r="AR5719" s="5">
        <f t="shared" si="807"/>
        <v>1703467.54</v>
      </c>
      <c r="AS5719" s="5">
        <f t="shared" si="808"/>
        <v>502543.78</v>
      </c>
      <c r="AT5719" t="s">
        <v>59</v>
      </c>
      <c r="AU5719" t="s">
        <v>6164</v>
      </c>
      <c r="AV5719" t="s">
        <v>6165</v>
      </c>
      <c r="AW5719" t="s">
        <v>6166</v>
      </c>
      <c r="AX5719" t="s">
        <v>6177</v>
      </c>
      <c r="AY5719">
        <v>64</v>
      </c>
      <c r="AZ5719">
        <v>1</v>
      </c>
      <c r="BA5719">
        <v>18</v>
      </c>
      <c r="BB5719" t="s">
        <v>6180</v>
      </c>
      <c r="BC5719">
        <v>0</v>
      </c>
      <c r="BD5719">
        <v>0</v>
      </c>
      <c r="BE5719" t="s">
        <v>6169</v>
      </c>
      <c r="BF5719" t="s">
        <v>6170</v>
      </c>
      <c r="BG5719">
        <v>0</v>
      </c>
      <c r="BH5719" t="s">
        <v>6171</v>
      </c>
      <c r="BI5719">
        <v>37</v>
      </c>
      <c r="BJ5719" t="s">
        <v>6172</v>
      </c>
      <c r="BK5719">
        <v>0</v>
      </c>
      <c r="BL5719">
        <v>70</v>
      </c>
      <c r="BM5719" s="3">
        <f t="shared" si="809"/>
        <v>0.91428571428571426</v>
      </c>
    </row>
    <row r="5720" spans="1:65">
      <c r="A5720" t="s">
        <v>5862</v>
      </c>
      <c r="B5720" s="2">
        <v>46005</v>
      </c>
      <c r="C5720" t="s">
        <v>4641</v>
      </c>
      <c r="D5720" t="s">
        <v>5644</v>
      </c>
      <c r="E5720">
        <v>12</v>
      </c>
      <c r="F5720" t="s">
        <v>78</v>
      </c>
      <c r="G5720" t="s">
        <v>50</v>
      </c>
      <c r="H5720" t="s">
        <v>181</v>
      </c>
      <c r="I5720" t="s">
        <v>52</v>
      </c>
      <c r="J5720" t="s">
        <v>53</v>
      </c>
      <c r="K5720" t="s">
        <v>66</v>
      </c>
      <c r="L5720" t="s">
        <v>87</v>
      </c>
      <c r="M5720" t="s">
        <v>56</v>
      </c>
      <c r="N5720" t="s">
        <v>109</v>
      </c>
      <c r="O5720" t="s">
        <v>58</v>
      </c>
      <c r="P5720">
        <v>62</v>
      </c>
      <c r="Q5720">
        <v>66</v>
      </c>
      <c r="R5720">
        <v>62</v>
      </c>
      <c r="S5720">
        <v>1</v>
      </c>
      <c r="T5720">
        <f t="shared" si="801"/>
        <v>61</v>
      </c>
      <c r="U5720">
        <v>59</v>
      </c>
      <c r="V5720">
        <f t="shared" si="802"/>
        <v>2</v>
      </c>
      <c r="W5720" s="3">
        <f t="shared" si="803"/>
        <v>1.6129032258064516E-2</v>
      </c>
      <c r="X5720">
        <v>43</v>
      </c>
      <c r="Y5720" s="4">
        <v>6.9</v>
      </c>
      <c r="Z5720" s="4">
        <v>1.6</v>
      </c>
      <c r="AA5720" s="5">
        <v>33785.449999999997</v>
      </c>
      <c r="AB5720" s="5">
        <f t="shared" si="804"/>
        <v>1993341.55</v>
      </c>
      <c r="AC5720" s="5">
        <v>24000.81</v>
      </c>
      <c r="AD5720" s="5">
        <f t="shared" si="805"/>
        <v>1488050.22</v>
      </c>
      <c r="AE5720" s="5">
        <v>112398.53</v>
      </c>
      <c r="AF5720" s="5">
        <v>29422.11</v>
      </c>
      <c r="AG5720" s="5">
        <v>10332.11</v>
      </c>
      <c r="AH5720" s="5">
        <v>2320</v>
      </c>
      <c r="AI5720" s="5">
        <v>3200</v>
      </c>
      <c r="AJ5720">
        <v>0</v>
      </c>
      <c r="AK5720" s="5">
        <v>0</v>
      </c>
      <c r="AL5720" s="5">
        <v>1353.51</v>
      </c>
      <c r="AM5720" s="5">
        <v>93989.35</v>
      </c>
      <c r="AN5720">
        <v>8</v>
      </c>
      <c r="AO5720">
        <v>9</v>
      </c>
      <c r="AP5720" t="str">
        <f t="shared" si="806"/>
        <v>No</v>
      </c>
      <c r="AQ5720">
        <v>2</v>
      </c>
      <c r="AR5720" s="5">
        <f t="shared" si="807"/>
        <v>1741065.83</v>
      </c>
      <c r="AS5720" s="5">
        <f t="shared" si="808"/>
        <v>252275.72</v>
      </c>
      <c r="AT5720" t="s">
        <v>59</v>
      </c>
      <c r="AU5720" t="s">
        <v>6164</v>
      </c>
      <c r="AV5720" t="s">
        <v>6165</v>
      </c>
      <c r="AW5720" t="s">
        <v>6166</v>
      </c>
      <c r="AX5720" t="s">
        <v>6167</v>
      </c>
      <c r="AY5720">
        <v>62</v>
      </c>
      <c r="AZ5720">
        <v>0</v>
      </c>
      <c r="BA5720">
        <v>15</v>
      </c>
      <c r="BB5720" t="s">
        <v>6198</v>
      </c>
      <c r="BC5720">
        <v>0</v>
      </c>
      <c r="BD5720">
        <v>1</v>
      </c>
      <c r="BE5720" t="s">
        <v>6188</v>
      </c>
      <c r="BF5720" t="s">
        <v>6170</v>
      </c>
      <c r="BG5720">
        <v>0</v>
      </c>
      <c r="BH5720" t="s">
        <v>6171</v>
      </c>
      <c r="BI5720">
        <v>32</v>
      </c>
      <c r="BJ5720" t="s">
        <v>6172</v>
      </c>
      <c r="BK5720">
        <v>0</v>
      </c>
      <c r="BL5720">
        <v>72</v>
      </c>
      <c r="BM5720" s="3">
        <f t="shared" si="809"/>
        <v>0.86111111111111116</v>
      </c>
    </row>
    <row r="5721" spans="1:65">
      <c r="A5721" t="s">
        <v>5863</v>
      </c>
      <c r="B5721" s="2">
        <v>46005</v>
      </c>
      <c r="C5721" t="s">
        <v>4641</v>
      </c>
      <c r="D5721" t="s">
        <v>5644</v>
      </c>
      <c r="E5721">
        <v>12</v>
      </c>
      <c r="F5721" t="s">
        <v>49</v>
      </c>
      <c r="G5721" t="s">
        <v>62</v>
      </c>
      <c r="H5721" t="s">
        <v>141</v>
      </c>
      <c r="I5721" t="s">
        <v>52</v>
      </c>
      <c r="J5721" t="s">
        <v>53</v>
      </c>
      <c r="K5721" t="s">
        <v>54</v>
      </c>
      <c r="L5721" t="s">
        <v>87</v>
      </c>
      <c r="M5721" t="s">
        <v>56</v>
      </c>
      <c r="N5721" t="s">
        <v>94</v>
      </c>
      <c r="O5721" t="s">
        <v>70</v>
      </c>
      <c r="P5721">
        <v>56</v>
      </c>
      <c r="Q5721">
        <v>60</v>
      </c>
      <c r="R5721">
        <v>59</v>
      </c>
      <c r="S5721">
        <v>2</v>
      </c>
      <c r="T5721">
        <f t="shared" si="801"/>
        <v>57</v>
      </c>
      <c r="U5721">
        <v>53</v>
      </c>
      <c r="V5721">
        <f t="shared" si="802"/>
        <v>4</v>
      </c>
      <c r="W5721" s="3">
        <f t="shared" si="803"/>
        <v>3.3898305084745763E-2</v>
      </c>
      <c r="X5721">
        <v>37</v>
      </c>
      <c r="Y5721" s="4">
        <v>1.7</v>
      </c>
      <c r="Z5721" s="4">
        <v>2.2000000000000002</v>
      </c>
      <c r="AA5721" s="5">
        <v>39334.699999999997</v>
      </c>
      <c r="AB5721" s="5">
        <f t="shared" si="804"/>
        <v>2084739.1</v>
      </c>
      <c r="AC5721" s="5">
        <v>24141.39</v>
      </c>
      <c r="AD5721" s="5">
        <f t="shared" si="805"/>
        <v>1424342.01</v>
      </c>
      <c r="AE5721" s="5">
        <v>106959.05</v>
      </c>
      <c r="AF5721" s="5">
        <v>27505.17</v>
      </c>
      <c r="AG5721" s="5">
        <v>10528.51</v>
      </c>
      <c r="AH5721" s="5">
        <v>3190</v>
      </c>
      <c r="AI5721" s="5">
        <v>6400</v>
      </c>
      <c r="AJ5721">
        <v>0</v>
      </c>
      <c r="AK5721" s="5">
        <v>0</v>
      </c>
      <c r="AL5721" s="5">
        <v>2544.35</v>
      </c>
      <c r="AM5721" s="5">
        <v>36604.83</v>
      </c>
      <c r="AN5721">
        <v>4</v>
      </c>
      <c r="AO5721">
        <v>4</v>
      </c>
      <c r="AP5721" t="str">
        <f t="shared" si="806"/>
        <v>Yes</v>
      </c>
      <c r="AQ5721">
        <v>1</v>
      </c>
      <c r="AR5721" s="5">
        <f t="shared" si="807"/>
        <v>1618073.92</v>
      </c>
      <c r="AS5721" s="5">
        <f t="shared" si="808"/>
        <v>466665.18</v>
      </c>
      <c r="AT5721" t="s">
        <v>59</v>
      </c>
      <c r="AU5721" t="s">
        <v>6164</v>
      </c>
      <c r="AV5721" t="s">
        <v>6165</v>
      </c>
      <c r="AW5721" t="s">
        <v>6166</v>
      </c>
      <c r="AX5721" t="s">
        <v>6167</v>
      </c>
      <c r="AY5721">
        <v>57</v>
      </c>
      <c r="AZ5721">
        <v>0</v>
      </c>
      <c r="BA5721">
        <v>29</v>
      </c>
      <c r="BB5721" t="s">
        <v>6180</v>
      </c>
      <c r="BC5721">
        <v>0</v>
      </c>
      <c r="BD5721">
        <v>0</v>
      </c>
      <c r="BE5721" t="s">
        <v>6169</v>
      </c>
      <c r="BF5721" t="s">
        <v>6170</v>
      </c>
      <c r="BG5721">
        <v>1</v>
      </c>
      <c r="BH5721" t="s">
        <v>6186</v>
      </c>
      <c r="BI5721">
        <v>32</v>
      </c>
      <c r="BJ5721" t="s">
        <v>6172</v>
      </c>
      <c r="BK5721">
        <v>0</v>
      </c>
      <c r="BL5721">
        <v>75</v>
      </c>
      <c r="BM5721" s="3">
        <f t="shared" si="809"/>
        <v>0.78666666666666663</v>
      </c>
    </row>
    <row r="5722" spans="1:65">
      <c r="A5722" t="s">
        <v>5864</v>
      </c>
      <c r="B5722" s="2">
        <v>46005</v>
      </c>
      <c r="C5722" t="s">
        <v>4641</v>
      </c>
      <c r="D5722" t="s">
        <v>5644</v>
      </c>
      <c r="E5722">
        <v>12</v>
      </c>
      <c r="F5722" t="s">
        <v>49</v>
      </c>
      <c r="G5722" t="s">
        <v>62</v>
      </c>
      <c r="H5722" t="s">
        <v>226</v>
      </c>
      <c r="I5722" t="s">
        <v>52</v>
      </c>
      <c r="J5722" t="s">
        <v>65</v>
      </c>
      <c r="K5722" t="s">
        <v>66</v>
      </c>
      <c r="L5722" t="s">
        <v>67</v>
      </c>
      <c r="M5722" t="s">
        <v>68</v>
      </c>
      <c r="N5722" t="s">
        <v>69</v>
      </c>
      <c r="O5722" t="s">
        <v>70</v>
      </c>
      <c r="P5722">
        <v>47</v>
      </c>
      <c r="Q5722">
        <v>49</v>
      </c>
      <c r="R5722">
        <v>48</v>
      </c>
      <c r="S5722">
        <v>4</v>
      </c>
      <c r="T5722">
        <f t="shared" si="801"/>
        <v>44</v>
      </c>
      <c r="U5722">
        <v>44</v>
      </c>
      <c r="V5722">
        <f t="shared" si="802"/>
        <v>0</v>
      </c>
      <c r="W5722" s="3">
        <f t="shared" si="803"/>
        <v>8.3333333333333329E-2</v>
      </c>
      <c r="X5722">
        <v>38</v>
      </c>
      <c r="Y5722" s="4">
        <v>6.4</v>
      </c>
      <c r="Z5722" s="4">
        <v>2.2000000000000002</v>
      </c>
      <c r="AA5722" s="5">
        <v>48584.83</v>
      </c>
      <c r="AB5722" s="5">
        <f t="shared" si="804"/>
        <v>2137732.52</v>
      </c>
      <c r="AC5722" s="5">
        <v>32350.42</v>
      </c>
      <c r="AD5722" s="5">
        <f t="shared" si="805"/>
        <v>1552820.16</v>
      </c>
      <c r="AE5722" s="5">
        <v>110777.92</v>
      </c>
      <c r="AF5722" s="5">
        <v>32622.13</v>
      </c>
      <c r="AG5722" s="5">
        <v>10711.92</v>
      </c>
      <c r="AH5722" s="5">
        <v>3190</v>
      </c>
      <c r="AI5722" s="5">
        <v>21078.2</v>
      </c>
      <c r="AJ5722">
        <v>1</v>
      </c>
      <c r="AK5722" s="5">
        <v>13010.34</v>
      </c>
      <c r="AL5722" s="5">
        <v>0</v>
      </c>
      <c r="AM5722" s="5">
        <v>27352.06</v>
      </c>
      <c r="AN5722">
        <v>4</v>
      </c>
      <c r="AO5722">
        <v>4</v>
      </c>
      <c r="AP5722" t="str">
        <f t="shared" si="806"/>
        <v>Yes</v>
      </c>
      <c r="AQ5722">
        <v>2</v>
      </c>
      <c r="AR5722" s="5">
        <f t="shared" si="807"/>
        <v>1771562.73</v>
      </c>
      <c r="AS5722" s="5">
        <f t="shared" si="808"/>
        <v>366169.79</v>
      </c>
      <c r="AT5722" t="s">
        <v>1641</v>
      </c>
      <c r="AU5722" t="s">
        <v>6199</v>
      </c>
      <c r="AV5722" t="s">
        <v>6200</v>
      </c>
      <c r="AW5722" t="s">
        <v>6175</v>
      </c>
      <c r="AX5722" t="s">
        <v>6167</v>
      </c>
      <c r="AY5722">
        <v>49</v>
      </c>
      <c r="AZ5722">
        <v>0</v>
      </c>
      <c r="BA5722">
        <v>0</v>
      </c>
      <c r="BB5722" t="s">
        <v>6168</v>
      </c>
      <c r="BC5722">
        <v>0</v>
      </c>
      <c r="BD5722">
        <v>0</v>
      </c>
      <c r="BE5722" t="s">
        <v>6169</v>
      </c>
      <c r="BF5722" t="s">
        <v>6210</v>
      </c>
      <c r="BG5722">
        <v>1</v>
      </c>
      <c r="BH5722" t="s">
        <v>6179</v>
      </c>
      <c r="BI5722">
        <v>44</v>
      </c>
      <c r="BJ5722" t="s">
        <v>6172</v>
      </c>
      <c r="BK5722">
        <v>0</v>
      </c>
      <c r="BL5722">
        <v>58</v>
      </c>
      <c r="BM5722" s="3">
        <f t="shared" si="809"/>
        <v>0.82758620689655171</v>
      </c>
    </row>
    <row r="5723" spans="1:65">
      <c r="A5723" t="s">
        <v>5865</v>
      </c>
      <c r="B5723" s="2">
        <v>46005</v>
      </c>
      <c r="C5723" t="s">
        <v>4641</v>
      </c>
      <c r="D5723" t="s">
        <v>5644</v>
      </c>
      <c r="E5723">
        <v>12</v>
      </c>
      <c r="F5723" t="s">
        <v>49</v>
      </c>
      <c r="G5723" t="s">
        <v>79</v>
      </c>
      <c r="H5723" t="s">
        <v>262</v>
      </c>
      <c r="I5723" t="s">
        <v>64</v>
      </c>
      <c r="J5723" t="s">
        <v>53</v>
      </c>
      <c r="K5723" t="s">
        <v>75</v>
      </c>
      <c r="L5723" t="s">
        <v>67</v>
      </c>
      <c r="M5723" t="s">
        <v>68</v>
      </c>
      <c r="N5723" t="s">
        <v>76</v>
      </c>
      <c r="O5723" t="s">
        <v>82</v>
      </c>
      <c r="P5723">
        <v>57</v>
      </c>
      <c r="Q5723">
        <v>60</v>
      </c>
      <c r="R5723">
        <v>57</v>
      </c>
      <c r="S5723">
        <v>5</v>
      </c>
      <c r="T5723">
        <f t="shared" si="801"/>
        <v>52</v>
      </c>
      <c r="U5723">
        <v>52</v>
      </c>
      <c r="V5723">
        <f t="shared" si="802"/>
        <v>0</v>
      </c>
      <c r="W5723" s="3">
        <f t="shared" si="803"/>
        <v>8.771929824561403E-2</v>
      </c>
      <c r="X5723">
        <v>23</v>
      </c>
      <c r="Y5723" s="4">
        <v>8</v>
      </c>
      <c r="Z5723" s="4">
        <v>1.5</v>
      </c>
      <c r="AA5723" s="5">
        <v>35849.730000000003</v>
      </c>
      <c r="AB5723" s="5">
        <f t="shared" si="804"/>
        <v>1864185.96</v>
      </c>
      <c r="AC5723" s="5">
        <v>21880.97</v>
      </c>
      <c r="AD5723" s="5">
        <f t="shared" si="805"/>
        <v>1247215.29</v>
      </c>
      <c r="AE5723" s="5">
        <v>93892.69</v>
      </c>
      <c r="AF5723" s="5">
        <v>26041.51</v>
      </c>
      <c r="AG5723" s="5">
        <v>8469.3799999999992</v>
      </c>
      <c r="AH5723" s="5">
        <v>2175</v>
      </c>
      <c r="AI5723" s="5">
        <v>20271.599999999999</v>
      </c>
      <c r="AJ5723">
        <v>1</v>
      </c>
      <c r="AK5723" s="5">
        <v>8603.11</v>
      </c>
      <c r="AL5723" s="5">
        <v>0</v>
      </c>
      <c r="AM5723" s="5">
        <v>41323.82</v>
      </c>
      <c r="AN5723">
        <v>4</v>
      </c>
      <c r="AO5723">
        <v>7</v>
      </c>
      <c r="AP5723" t="str">
        <f t="shared" si="806"/>
        <v>No</v>
      </c>
      <c r="AQ5723">
        <v>3</v>
      </c>
      <c r="AR5723" s="5">
        <f t="shared" si="807"/>
        <v>1447992.4</v>
      </c>
      <c r="AS5723" s="5">
        <f t="shared" si="808"/>
        <v>416193.56</v>
      </c>
      <c r="AT5723" t="s">
        <v>1641</v>
      </c>
      <c r="AU5723" t="s">
        <v>6199</v>
      </c>
      <c r="AV5723" t="s">
        <v>6200</v>
      </c>
      <c r="AW5723" t="s">
        <v>6175</v>
      </c>
      <c r="AX5723" t="s">
        <v>6177</v>
      </c>
      <c r="AY5723">
        <v>58</v>
      </c>
      <c r="AZ5723">
        <v>0</v>
      </c>
      <c r="BA5723">
        <v>0</v>
      </c>
      <c r="BB5723" t="s">
        <v>6168</v>
      </c>
      <c r="BC5723">
        <v>1</v>
      </c>
      <c r="BD5723">
        <v>2</v>
      </c>
      <c r="BE5723" t="s">
        <v>6218</v>
      </c>
      <c r="BF5723" t="s">
        <v>6210</v>
      </c>
      <c r="BG5723">
        <v>1</v>
      </c>
      <c r="BH5723" t="s">
        <v>6179</v>
      </c>
      <c r="BI5723">
        <v>35</v>
      </c>
      <c r="BJ5723" t="s">
        <v>6172</v>
      </c>
      <c r="BK5723">
        <v>0</v>
      </c>
      <c r="BL5723">
        <v>73</v>
      </c>
      <c r="BM5723" s="3">
        <f t="shared" si="809"/>
        <v>0.78082191780821919</v>
      </c>
    </row>
    <row r="5724" spans="1:65">
      <c r="A5724" t="s">
        <v>5866</v>
      </c>
      <c r="B5724" s="2">
        <v>46005</v>
      </c>
      <c r="C5724" t="s">
        <v>4641</v>
      </c>
      <c r="D5724" t="s">
        <v>5644</v>
      </c>
      <c r="E5724">
        <v>12</v>
      </c>
      <c r="F5724" t="s">
        <v>78</v>
      </c>
      <c r="G5724" t="s">
        <v>62</v>
      </c>
      <c r="H5724" t="s">
        <v>190</v>
      </c>
      <c r="I5724" t="s">
        <v>52</v>
      </c>
      <c r="J5724" t="s">
        <v>53</v>
      </c>
      <c r="K5724" t="s">
        <v>75</v>
      </c>
      <c r="L5724" t="s">
        <v>92</v>
      </c>
      <c r="M5724" t="s">
        <v>56</v>
      </c>
      <c r="N5724" t="s">
        <v>94</v>
      </c>
      <c r="O5724" t="s">
        <v>70</v>
      </c>
      <c r="P5724">
        <v>66</v>
      </c>
      <c r="Q5724">
        <v>66</v>
      </c>
      <c r="R5724">
        <v>65</v>
      </c>
      <c r="S5724">
        <v>2</v>
      </c>
      <c r="T5724">
        <f t="shared" si="801"/>
        <v>63</v>
      </c>
      <c r="U5724">
        <v>63</v>
      </c>
      <c r="V5724">
        <f t="shared" si="802"/>
        <v>0</v>
      </c>
      <c r="W5724" s="3">
        <f t="shared" si="803"/>
        <v>3.0769230769230771E-2</v>
      </c>
      <c r="X5724">
        <v>32</v>
      </c>
      <c r="Y5724" s="4">
        <v>1.8</v>
      </c>
      <c r="Z5724" s="4">
        <v>1.3</v>
      </c>
      <c r="AA5724" s="5">
        <v>35569.07</v>
      </c>
      <c r="AB5724" s="5">
        <f t="shared" si="804"/>
        <v>2240851.41</v>
      </c>
      <c r="AC5724" s="5">
        <v>23854.79</v>
      </c>
      <c r="AD5724" s="5">
        <f t="shared" si="805"/>
        <v>1550561.35</v>
      </c>
      <c r="AE5724" s="5">
        <v>116257.2</v>
      </c>
      <c r="AF5724" s="5">
        <v>30445.17</v>
      </c>
      <c r="AG5724" s="5">
        <v>10214.35</v>
      </c>
      <c r="AH5724" s="5">
        <v>1885</v>
      </c>
      <c r="AI5724" s="5">
        <v>6400</v>
      </c>
      <c r="AJ5724">
        <v>0</v>
      </c>
      <c r="AK5724" s="5">
        <v>0</v>
      </c>
      <c r="AL5724" s="5">
        <v>0</v>
      </c>
      <c r="AM5724" s="5">
        <v>41070.9</v>
      </c>
      <c r="AN5724">
        <v>4</v>
      </c>
      <c r="AO5724">
        <v>2</v>
      </c>
      <c r="AP5724" t="str">
        <f t="shared" si="806"/>
        <v>Yes</v>
      </c>
      <c r="AQ5724">
        <v>0</v>
      </c>
      <c r="AR5724" s="5">
        <f t="shared" si="807"/>
        <v>1756833.97</v>
      </c>
      <c r="AS5724" s="5">
        <f t="shared" si="808"/>
        <v>484017.44</v>
      </c>
      <c r="AT5724" t="s">
        <v>59</v>
      </c>
      <c r="AU5724" t="s">
        <v>6164</v>
      </c>
      <c r="AV5724" t="s">
        <v>6165</v>
      </c>
      <c r="AW5724" t="s">
        <v>6166</v>
      </c>
      <c r="AX5724" t="s">
        <v>6167</v>
      </c>
      <c r="AY5724">
        <v>70</v>
      </c>
      <c r="AZ5724">
        <v>4</v>
      </c>
      <c r="BA5724">
        <v>0</v>
      </c>
      <c r="BB5724" t="s">
        <v>6168</v>
      </c>
      <c r="BC5724">
        <v>0</v>
      </c>
      <c r="BD5724">
        <v>0</v>
      </c>
      <c r="BE5724" t="s">
        <v>6169</v>
      </c>
      <c r="BF5724" t="s">
        <v>6170</v>
      </c>
      <c r="BG5724">
        <v>0</v>
      </c>
      <c r="BH5724" t="s">
        <v>6171</v>
      </c>
      <c r="BI5724">
        <v>57</v>
      </c>
      <c r="BJ5724" t="s">
        <v>6187</v>
      </c>
      <c r="BK5724">
        <v>0</v>
      </c>
      <c r="BL5724">
        <v>73</v>
      </c>
      <c r="BM5724" s="3">
        <f t="shared" si="809"/>
        <v>0.8904109589041096</v>
      </c>
    </row>
    <row r="5725" spans="1:65">
      <c r="A5725" t="s">
        <v>5867</v>
      </c>
      <c r="B5725" s="2">
        <v>46005</v>
      </c>
      <c r="C5725" t="s">
        <v>4641</v>
      </c>
      <c r="D5725" t="s">
        <v>5644</v>
      </c>
      <c r="E5725">
        <v>12</v>
      </c>
      <c r="F5725" t="s">
        <v>49</v>
      </c>
      <c r="G5725" t="s">
        <v>79</v>
      </c>
      <c r="H5725" t="s">
        <v>262</v>
      </c>
      <c r="I5725" t="s">
        <v>52</v>
      </c>
      <c r="J5725" t="s">
        <v>81</v>
      </c>
      <c r="K5725" t="s">
        <v>54</v>
      </c>
      <c r="L5725" t="s">
        <v>55</v>
      </c>
      <c r="M5725" t="s">
        <v>56</v>
      </c>
      <c r="N5725" t="s">
        <v>57</v>
      </c>
      <c r="O5725" t="s">
        <v>70</v>
      </c>
      <c r="P5725">
        <v>34</v>
      </c>
      <c r="Q5725">
        <v>35</v>
      </c>
      <c r="R5725">
        <v>34</v>
      </c>
      <c r="S5725">
        <v>1</v>
      </c>
      <c r="T5725">
        <f t="shared" si="801"/>
        <v>33</v>
      </c>
      <c r="U5725">
        <v>33</v>
      </c>
      <c r="V5725">
        <f t="shared" si="802"/>
        <v>0</v>
      </c>
      <c r="W5725" s="3">
        <f t="shared" si="803"/>
        <v>2.9411764705882353E-2</v>
      </c>
      <c r="X5725">
        <v>27</v>
      </c>
      <c r="Y5725" s="4">
        <v>7.6</v>
      </c>
      <c r="Z5725" s="4">
        <v>1.7</v>
      </c>
      <c r="AA5725" s="5">
        <v>83357.87</v>
      </c>
      <c r="AB5725" s="5">
        <f t="shared" si="804"/>
        <v>2750809.71</v>
      </c>
      <c r="AC5725" s="5">
        <v>53429.33</v>
      </c>
      <c r="AD5725" s="5">
        <f t="shared" si="805"/>
        <v>1816597.22</v>
      </c>
      <c r="AE5725" s="5">
        <v>106761.46</v>
      </c>
      <c r="AF5725" s="5">
        <v>30161.599999999999</v>
      </c>
      <c r="AG5725" s="5">
        <v>10142.25</v>
      </c>
      <c r="AH5725" s="5">
        <v>2465</v>
      </c>
      <c r="AI5725" s="5">
        <v>6800</v>
      </c>
      <c r="AJ5725">
        <v>0</v>
      </c>
      <c r="AK5725" s="5">
        <v>0</v>
      </c>
      <c r="AL5725" s="5">
        <v>0</v>
      </c>
      <c r="AM5725" s="5">
        <v>20711.38</v>
      </c>
      <c r="AN5725">
        <v>4</v>
      </c>
      <c r="AO5725">
        <v>4</v>
      </c>
      <c r="AP5725" t="str">
        <f t="shared" si="806"/>
        <v>Yes</v>
      </c>
      <c r="AQ5725">
        <v>1</v>
      </c>
      <c r="AR5725" s="5">
        <f t="shared" si="807"/>
        <v>1993638.91</v>
      </c>
      <c r="AS5725" s="5">
        <f t="shared" si="808"/>
        <v>757170.8</v>
      </c>
      <c r="AT5725" t="s">
        <v>116</v>
      </c>
      <c r="AU5725" t="s">
        <v>6164</v>
      </c>
      <c r="AV5725" t="s">
        <v>6165</v>
      </c>
      <c r="AW5725" t="s">
        <v>6166</v>
      </c>
      <c r="AX5725" t="s">
        <v>6167</v>
      </c>
      <c r="AY5725">
        <v>35</v>
      </c>
      <c r="AZ5725">
        <v>0</v>
      </c>
      <c r="BA5725">
        <v>0</v>
      </c>
      <c r="BB5725" t="s">
        <v>6168</v>
      </c>
      <c r="BC5725">
        <v>0</v>
      </c>
      <c r="BD5725">
        <v>0</v>
      </c>
      <c r="BE5725" t="s">
        <v>6169</v>
      </c>
      <c r="BF5725" t="s">
        <v>6170</v>
      </c>
      <c r="BG5725">
        <v>1</v>
      </c>
      <c r="BH5725" t="s">
        <v>6179</v>
      </c>
      <c r="BI5725">
        <v>29</v>
      </c>
      <c r="BJ5725" t="s">
        <v>6172</v>
      </c>
      <c r="BK5725">
        <v>0</v>
      </c>
      <c r="BL5725">
        <v>49</v>
      </c>
      <c r="BM5725" s="3">
        <f t="shared" si="809"/>
        <v>0.69387755102040816</v>
      </c>
    </row>
    <row r="5726" spans="1:65">
      <c r="A5726" t="s">
        <v>5868</v>
      </c>
      <c r="B5726" s="2">
        <v>46005</v>
      </c>
      <c r="C5726" t="s">
        <v>4641</v>
      </c>
      <c r="D5726" t="s">
        <v>5644</v>
      </c>
      <c r="E5726">
        <v>12</v>
      </c>
      <c r="F5726" t="s">
        <v>61</v>
      </c>
      <c r="G5726" t="s">
        <v>50</v>
      </c>
      <c r="H5726" t="s">
        <v>183</v>
      </c>
      <c r="I5726" t="s">
        <v>64</v>
      </c>
      <c r="J5726" t="s">
        <v>81</v>
      </c>
      <c r="K5726" t="s">
        <v>75</v>
      </c>
      <c r="L5726" t="s">
        <v>87</v>
      </c>
      <c r="M5726" t="s">
        <v>56</v>
      </c>
      <c r="N5726" t="s">
        <v>109</v>
      </c>
      <c r="O5726" t="s">
        <v>58</v>
      </c>
      <c r="P5726">
        <v>26</v>
      </c>
      <c r="Q5726">
        <v>27</v>
      </c>
      <c r="R5726">
        <v>27</v>
      </c>
      <c r="S5726">
        <v>1</v>
      </c>
      <c r="T5726">
        <f t="shared" si="801"/>
        <v>26</v>
      </c>
      <c r="U5726">
        <v>26</v>
      </c>
      <c r="V5726">
        <f t="shared" si="802"/>
        <v>0</v>
      </c>
      <c r="W5726" s="3">
        <f t="shared" si="803"/>
        <v>3.7037037037037035E-2</v>
      </c>
      <c r="X5726">
        <v>29</v>
      </c>
      <c r="Y5726" s="4">
        <v>1.9</v>
      </c>
      <c r="Z5726" s="4">
        <v>1.4</v>
      </c>
      <c r="AA5726" s="5">
        <v>77374.73</v>
      </c>
      <c r="AB5726" s="5">
        <f t="shared" si="804"/>
        <v>2011742.98</v>
      </c>
      <c r="AC5726" s="5">
        <v>54397.279999999999</v>
      </c>
      <c r="AD5726" s="5">
        <f t="shared" si="805"/>
        <v>1468726.56</v>
      </c>
      <c r="AE5726" s="5">
        <v>78593.86</v>
      </c>
      <c r="AF5726" s="5">
        <v>23072.89</v>
      </c>
      <c r="AG5726" s="5">
        <v>9329.39</v>
      </c>
      <c r="AH5726" s="5">
        <v>2030</v>
      </c>
      <c r="AI5726" s="5">
        <v>6800</v>
      </c>
      <c r="AJ5726">
        <v>0</v>
      </c>
      <c r="AK5726" s="5">
        <v>0</v>
      </c>
      <c r="AL5726" s="5">
        <v>0</v>
      </c>
      <c r="AM5726" s="5">
        <v>37367.58</v>
      </c>
      <c r="AN5726">
        <v>8</v>
      </c>
      <c r="AO5726">
        <v>8</v>
      </c>
      <c r="AP5726" t="str">
        <f t="shared" si="806"/>
        <v>Yes</v>
      </c>
      <c r="AQ5726">
        <v>1</v>
      </c>
      <c r="AR5726" s="5">
        <f t="shared" si="807"/>
        <v>1625920.28</v>
      </c>
      <c r="AS5726" s="5">
        <f t="shared" si="808"/>
        <v>385822.7</v>
      </c>
      <c r="AT5726" t="s">
        <v>59</v>
      </c>
      <c r="AU5726" t="s">
        <v>6164</v>
      </c>
      <c r="AV5726" t="s">
        <v>6165</v>
      </c>
      <c r="AW5726" t="s">
        <v>6166</v>
      </c>
      <c r="AX5726" t="s">
        <v>6184</v>
      </c>
      <c r="AY5726">
        <v>28</v>
      </c>
      <c r="AZ5726">
        <v>0</v>
      </c>
      <c r="BA5726">
        <v>0</v>
      </c>
      <c r="BB5726" t="s">
        <v>6168</v>
      </c>
      <c r="BC5726">
        <v>0</v>
      </c>
      <c r="BD5726">
        <v>0</v>
      </c>
      <c r="BE5726" t="s">
        <v>6169</v>
      </c>
      <c r="BF5726" t="s">
        <v>6170</v>
      </c>
      <c r="BG5726">
        <v>1</v>
      </c>
      <c r="BH5726" t="s">
        <v>6186</v>
      </c>
      <c r="BI5726">
        <v>50</v>
      </c>
      <c r="BJ5726" t="s">
        <v>6172</v>
      </c>
      <c r="BK5726">
        <v>0</v>
      </c>
      <c r="BL5726">
        <v>52</v>
      </c>
      <c r="BM5726" s="3">
        <f t="shared" si="809"/>
        <v>0.51923076923076927</v>
      </c>
    </row>
    <row r="5727" spans="1:65">
      <c r="A5727" t="s">
        <v>5869</v>
      </c>
      <c r="B5727" s="2">
        <v>46005</v>
      </c>
      <c r="C5727" t="s">
        <v>4641</v>
      </c>
      <c r="D5727" t="s">
        <v>5644</v>
      </c>
      <c r="E5727">
        <v>12</v>
      </c>
      <c r="F5727" t="s">
        <v>49</v>
      </c>
      <c r="G5727" t="s">
        <v>79</v>
      </c>
      <c r="H5727" t="s">
        <v>106</v>
      </c>
      <c r="I5727" t="s">
        <v>74</v>
      </c>
      <c r="J5727" t="s">
        <v>65</v>
      </c>
      <c r="K5727" t="s">
        <v>66</v>
      </c>
      <c r="L5727" t="s">
        <v>92</v>
      </c>
      <c r="M5727" t="s">
        <v>56</v>
      </c>
      <c r="N5727" t="s">
        <v>76</v>
      </c>
      <c r="O5727" t="s">
        <v>120</v>
      </c>
      <c r="P5727">
        <v>46</v>
      </c>
      <c r="Q5727">
        <v>49</v>
      </c>
      <c r="R5727">
        <v>49</v>
      </c>
      <c r="S5727">
        <v>1</v>
      </c>
      <c r="T5727">
        <f t="shared" si="801"/>
        <v>48</v>
      </c>
      <c r="U5727">
        <v>45</v>
      </c>
      <c r="V5727">
        <f t="shared" si="802"/>
        <v>3</v>
      </c>
      <c r="W5727" s="3">
        <f t="shared" si="803"/>
        <v>2.0408163265306121E-2</v>
      </c>
      <c r="X5727">
        <v>42</v>
      </c>
      <c r="Y5727" s="4">
        <v>5.2</v>
      </c>
      <c r="Z5727" s="4">
        <v>2.2000000000000002</v>
      </c>
      <c r="AA5727" s="5">
        <v>49338.48</v>
      </c>
      <c r="AB5727" s="5">
        <f t="shared" si="804"/>
        <v>2220231.6</v>
      </c>
      <c r="AC5727" s="5">
        <v>34975.08</v>
      </c>
      <c r="AD5727" s="5">
        <f t="shared" si="805"/>
        <v>1713778.92</v>
      </c>
      <c r="AE5727" s="5">
        <v>109401.69</v>
      </c>
      <c r="AF5727" s="5">
        <v>32277.48</v>
      </c>
      <c r="AG5727" s="5">
        <v>10939.79</v>
      </c>
      <c r="AH5727" s="5">
        <v>3190</v>
      </c>
      <c r="AI5727" s="5">
        <v>4600</v>
      </c>
      <c r="AJ5727">
        <v>0</v>
      </c>
      <c r="AK5727" s="5">
        <v>0</v>
      </c>
      <c r="AL5727" s="5">
        <v>3023.07</v>
      </c>
      <c r="AM5727" s="5">
        <v>29664.54</v>
      </c>
      <c r="AN5727">
        <v>4</v>
      </c>
      <c r="AO5727">
        <v>4</v>
      </c>
      <c r="AP5727" t="str">
        <f t="shared" si="806"/>
        <v>Yes</v>
      </c>
      <c r="AQ5727">
        <v>1</v>
      </c>
      <c r="AR5727" s="5">
        <f t="shared" si="807"/>
        <v>1906875.49</v>
      </c>
      <c r="AS5727" s="5">
        <f t="shared" si="808"/>
        <v>313356.11</v>
      </c>
      <c r="AT5727" t="s">
        <v>59</v>
      </c>
      <c r="AU5727" t="s">
        <v>6164</v>
      </c>
      <c r="AV5727" t="s">
        <v>6165</v>
      </c>
      <c r="AW5727" t="s">
        <v>6166</v>
      </c>
      <c r="AX5727" t="s">
        <v>6184</v>
      </c>
      <c r="AY5727">
        <v>48</v>
      </c>
      <c r="AZ5727">
        <v>0</v>
      </c>
      <c r="BA5727">
        <v>23</v>
      </c>
      <c r="BB5727" t="s">
        <v>6180</v>
      </c>
      <c r="BC5727">
        <v>0</v>
      </c>
      <c r="BD5727">
        <v>0</v>
      </c>
      <c r="BE5727" t="s">
        <v>6169</v>
      </c>
      <c r="BF5727" t="s">
        <v>6170</v>
      </c>
      <c r="BG5727">
        <v>3</v>
      </c>
      <c r="BH5727" t="s">
        <v>6208</v>
      </c>
      <c r="BI5727">
        <v>126</v>
      </c>
      <c r="BJ5727" t="s">
        <v>6193</v>
      </c>
      <c r="BK5727">
        <v>0</v>
      </c>
      <c r="BL5727">
        <v>61</v>
      </c>
      <c r="BM5727" s="3">
        <f t="shared" si="809"/>
        <v>0.80327868852459017</v>
      </c>
    </row>
    <row r="5728" spans="1:65">
      <c r="A5728" t="s">
        <v>5870</v>
      </c>
      <c r="B5728" s="2">
        <v>46005</v>
      </c>
      <c r="C5728" t="s">
        <v>4641</v>
      </c>
      <c r="D5728" t="s">
        <v>5644</v>
      </c>
      <c r="E5728">
        <v>12</v>
      </c>
      <c r="F5728" t="s">
        <v>78</v>
      </c>
      <c r="G5728" t="s">
        <v>50</v>
      </c>
      <c r="H5728" t="s">
        <v>185</v>
      </c>
      <c r="I5728" t="s">
        <v>52</v>
      </c>
      <c r="J5728" t="s">
        <v>53</v>
      </c>
      <c r="K5728" t="s">
        <v>75</v>
      </c>
      <c r="L5728" t="s">
        <v>55</v>
      </c>
      <c r="M5728" t="s">
        <v>56</v>
      </c>
      <c r="N5728" t="s">
        <v>57</v>
      </c>
      <c r="O5728" t="s">
        <v>82</v>
      </c>
      <c r="P5728">
        <v>56</v>
      </c>
      <c r="Q5728">
        <v>60</v>
      </c>
      <c r="R5728">
        <v>57</v>
      </c>
      <c r="S5728">
        <v>2</v>
      </c>
      <c r="T5728">
        <f t="shared" si="801"/>
        <v>55</v>
      </c>
      <c r="U5728">
        <v>54</v>
      </c>
      <c r="V5728">
        <f t="shared" si="802"/>
        <v>1</v>
      </c>
      <c r="W5728" s="3">
        <f t="shared" si="803"/>
        <v>3.5087719298245612E-2</v>
      </c>
      <c r="X5728">
        <v>29</v>
      </c>
      <c r="Y5728" s="4">
        <v>6.7</v>
      </c>
      <c r="Z5728" s="4">
        <v>2</v>
      </c>
      <c r="AA5728" s="5">
        <v>35831.11</v>
      </c>
      <c r="AB5728" s="5">
        <f t="shared" si="804"/>
        <v>1934879.94</v>
      </c>
      <c r="AC5728" s="5">
        <v>23536.880000000001</v>
      </c>
      <c r="AD5728" s="5">
        <f t="shared" si="805"/>
        <v>1341602.1599999999</v>
      </c>
      <c r="AE5728" s="5">
        <v>102521.83</v>
      </c>
      <c r="AF5728" s="5">
        <v>26609.17</v>
      </c>
      <c r="AG5728" s="5">
        <v>9816.48</v>
      </c>
      <c r="AH5728" s="5">
        <v>2900</v>
      </c>
      <c r="AI5728" s="5">
        <v>6400</v>
      </c>
      <c r="AJ5728">
        <v>0</v>
      </c>
      <c r="AK5728" s="5">
        <v>0</v>
      </c>
      <c r="AL5728" s="5">
        <v>683.11</v>
      </c>
      <c r="AM5728" s="5">
        <v>46857.37</v>
      </c>
      <c r="AN5728">
        <v>4</v>
      </c>
      <c r="AO5728">
        <v>8</v>
      </c>
      <c r="AP5728" t="str">
        <f t="shared" si="806"/>
        <v>No</v>
      </c>
      <c r="AQ5728">
        <v>3</v>
      </c>
      <c r="AR5728" s="5">
        <f t="shared" si="807"/>
        <v>1537390.12</v>
      </c>
      <c r="AS5728" s="5">
        <f t="shared" si="808"/>
        <v>397489.82</v>
      </c>
      <c r="AT5728" t="s">
        <v>59</v>
      </c>
      <c r="AU5728" t="s">
        <v>6164</v>
      </c>
      <c r="AV5728" t="s">
        <v>6165</v>
      </c>
      <c r="AW5728" t="s">
        <v>6166</v>
      </c>
      <c r="AX5728" t="s">
        <v>6167</v>
      </c>
      <c r="AY5728">
        <v>56</v>
      </c>
      <c r="AZ5728">
        <v>0</v>
      </c>
      <c r="BA5728">
        <v>11</v>
      </c>
      <c r="BB5728" t="s">
        <v>6191</v>
      </c>
      <c r="BC5728">
        <v>1</v>
      </c>
      <c r="BD5728">
        <v>3</v>
      </c>
      <c r="BE5728" t="s">
        <v>6219</v>
      </c>
      <c r="BF5728" t="s">
        <v>6170</v>
      </c>
      <c r="BG5728">
        <v>0</v>
      </c>
      <c r="BH5728" t="s">
        <v>6171</v>
      </c>
      <c r="BI5728">
        <v>30</v>
      </c>
      <c r="BJ5728" t="s">
        <v>6172</v>
      </c>
      <c r="BK5728">
        <v>0</v>
      </c>
      <c r="BL5728">
        <v>70</v>
      </c>
      <c r="BM5728" s="3">
        <f t="shared" si="809"/>
        <v>0.81428571428571428</v>
      </c>
    </row>
    <row r="5729" spans="1:65">
      <c r="A5729" t="s">
        <v>5871</v>
      </c>
      <c r="B5729" s="2">
        <v>46005</v>
      </c>
      <c r="C5729" t="s">
        <v>4641</v>
      </c>
      <c r="D5729" t="s">
        <v>5644</v>
      </c>
      <c r="E5729">
        <v>12</v>
      </c>
      <c r="F5729" t="s">
        <v>78</v>
      </c>
      <c r="G5729" t="s">
        <v>50</v>
      </c>
      <c r="H5729" t="s">
        <v>173</v>
      </c>
      <c r="I5729" t="s">
        <v>52</v>
      </c>
      <c r="J5729" t="s">
        <v>53</v>
      </c>
      <c r="K5729" t="s">
        <v>66</v>
      </c>
      <c r="L5729" t="s">
        <v>67</v>
      </c>
      <c r="M5729" t="s">
        <v>68</v>
      </c>
      <c r="N5729" t="s">
        <v>109</v>
      </c>
      <c r="O5729" t="s">
        <v>70</v>
      </c>
      <c r="P5729">
        <v>63</v>
      </c>
      <c r="Q5729">
        <v>63</v>
      </c>
      <c r="R5729">
        <v>59</v>
      </c>
      <c r="S5729">
        <v>6</v>
      </c>
      <c r="T5729">
        <f t="shared" si="801"/>
        <v>53</v>
      </c>
      <c r="U5729">
        <v>53</v>
      </c>
      <c r="V5729">
        <f t="shared" si="802"/>
        <v>0</v>
      </c>
      <c r="W5729" s="3">
        <f t="shared" si="803"/>
        <v>0.10169491525423729</v>
      </c>
      <c r="X5729">
        <v>110</v>
      </c>
      <c r="Y5729" s="4">
        <v>0</v>
      </c>
      <c r="Z5729" s="4">
        <v>3.7</v>
      </c>
      <c r="AA5729" s="5">
        <v>34195.129999999997</v>
      </c>
      <c r="AB5729" s="5">
        <f t="shared" si="804"/>
        <v>1812341.89</v>
      </c>
      <c r="AC5729" s="5">
        <v>21888.240000000002</v>
      </c>
      <c r="AD5729" s="5">
        <f t="shared" si="805"/>
        <v>1291406.1599999999</v>
      </c>
      <c r="AE5729" s="5">
        <v>105668.92</v>
      </c>
      <c r="AF5729" s="5">
        <v>33947.300000000003</v>
      </c>
      <c r="AG5729" s="5">
        <v>35880.089999999997</v>
      </c>
      <c r="AH5729" s="5">
        <v>5365</v>
      </c>
      <c r="AI5729" s="5">
        <v>23086.51</v>
      </c>
      <c r="AJ5729">
        <v>2</v>
      </c>
      <c r="AK5729" s="5">
        <v>16537.27</v>
      </c>
      <c r="AL5729" s="5">
        <v>0</v>
      </c>
      <c r="AM5729" s="5">
        <v>79026.59</v>
      </c>
      <c r="AN5729">
        <v>8</v>
      </c>
      <c r="AO5729">
        <v>7</v>
      </c>
      <c r="AP5729" t="str">
        <f t="shared" si="806"/>
        <v>Yes</v>
      </c>
      <c r="AQ5729">
        <v>2</v>
      </c>
      <c r="AR5729" s="5">
        <f t="shared" si="807"/>
        <v>1590917.84</v>
      </c>
      <c r="AS5729" s="5">
        <f t="shared" si="808"/>
        <v>221424.05</v>
      </c>
      <c r="AT5729" t="s">
        <v>1641</v>
      </c>
      <c r="AU5729" t="s">
        <v>6189</v>
      </c>
      <c r="AV5729" t="s">
        <v>6201</v>
      </c>
      <c r="AW5729" t="s">
        <v>6175</v>
      </c>
      <c r="AX5729" t="s">
        <v>6202</v>
      </c>
      <c r="AY5729">
        <v>69</v>
      </c>
      <c r="AZ5729">
        <v>4</v>
      </c>
      <c r="BA5729">
        <v>0</v>
      </c>
      <c r="BB5729" t="s">
        <v>6168</v>
      </c>
      <c r="BC5729">
        <v>0</v>
      </c>
      <c r="BD5729">
        <v>0</v>
      </c>
      <c r="BE5729" t="s">
        <v>6169</v>
      </c>
      <c r="BF5729" t="s">
        <v>6212</v>
      </c>
      <c r="BG5729">
        <v>4</v>
      </c>
      <c r="BH5729" t="s">
        <v>6209</v>
      </c>
      <c r="BI5729">
        <v>77</v>
      </c>
      <c r="BJ5729" t="s">
        <v>6193</v>
      </c>
      <c r="BK5729">
        <v>0</v>
      </c>
      <c r="BL5729">
        <v>71</v>
      </c>
      <c r="BM5729" s="3">
        <f t="shared" si="809"/>
        <v>0.83098591549295775</v>
      </c>
    </row>
    <row r="5730" spans="1:65">
      <c r="A5730" t="s">
        <v>5872</v>
      </c>
      <c r="B5730" s="2">
        <v>46005</v>
      </c>
      <c r="C5730" t="s">
        <v>4641</v>
      </c>
      <c r="D5730" t="s">
        <v>5644</v>
      </c>
      <c r="E5730">
        <v>12</v>
      </c>
      <c r="F5730" t="s">
        <v>61</v>
      </c>
      <c r="G5730" t="s">
        <v>50</v>
      </c>
      <c r="H5730" t="s">
        <v>157</v>
      </c>
      <c r="I5730" t="s">
        <v>52</v>
      </c>
      <c r="J5730" t="s">
        <v>53</v>
      </c>
      <c r="K5730" t="s">
        <v>54</v>
      </c>
      <c r="L5730" t="s">
        <v>67</v>
      </c>
      <c r="M5730" t="s">
        <v>68</v>
      </c>
      <c r="N5730" t="s">
        <v>57</v>
      </c>
      <c r="O5730" t="s">
        <v>58</v>
      </c>
      <c r="P5730">
        <v>54</v>
      </c>
      <c r="Q5730">
        <v>56</v>
      </c>
      <c r="R5730">
        <v>57</v>
      </c>
      <c r="S5730">
        <v>3</v>
      </c>
      <c r="T5730">
        <f t="shared" si="801"/>
        <v>54</v>
      </c>
      <c r="U5730">
        <v>53</v>
      </c>
      <c r="V5730">
        <f t="shared" si="802"/>
        <v>1</v>
      </c>
      <c r="W5730" s="3">
        <f t="shared" si="803"/>
        <v>5.2631578947368418E-2</v>
      </c>
      <c r="X5730">
        <v>34</v>
      </c>
      <c r="Y5730" s="4">
        <v>0.5</v>
      </c>
      <c r="Z5730" s="4">
        <v>0.7</v>
      </c>
      <c r="AA5730" s="5">
        <v>39018.879999999997</v>
      </c>
      <c r="AB5730" s="5">
        <f t="shared" si="804"/>
        <v>2068000.64</v>
      </c>
      <c r="AC5730" s="5">
        <v>21977.31</v>
      </c>
      <c r="AD5730" s="5">
        <f t="shared" si="805"/>
        <v>1252706.67</v>
      </c>
      <c r="AE5730" s="5">
        <v>102293.93</v>
      </c>
      <c r="AF5730" s="5">
        <v>25612.69</v>
      </c>
      <c r="AG5730" s="5">
        <v>10799.99</v>
      </c>
      <c r="AH5730" s="5">
        <v>1015</v>
      </c>
      <c r="AI5730" s="5">
        <v>9600</v>
      </c>
      <c r="AJ5730">
        <v>1</v>
      </c>
      <c r="AK5730" s="5">
        <v>8127.19</v>
      </c>
      <c r="AL5730" s="5">
        <v>687.56</v>
      </c>
      <c r="AM5730" s="5">
        <v>32527.1</v>
      </c>
      <c r="AN5730">
        <v>4</v>
      </c>
      <c r="AO5730">
        <v>4</v>
      </c>
      <c r="AP5730" t="str">
        <f t="shared" si="806"/>
        <v>Yes</v>
      </c>
      <c r="AQ5730">
        <v>2</v>
      </c>
      <c r="AR5730" s="5">
        <f t="shared" si="807"/>
        <v>1443370.13</v>
      </c>
      <c r="AS5730" s="5">
        <f t="shared" si="808"/>
        <v>624630.51</v>
      </c>
      <c r="AT5730" t="s">
        <v>116</v>
      </c>
      <c r="AU5730" t="s">
        <v>6199</v>
      </c>
      <c r="AV5730" t="s">
        <v>6200</v>
      </c>
      <c r="AW5730" t="s">
        <v>6175</v>
      </c>
      <c r="AX5730" t="s">
        <v>6184</v>
      </c>
      <c r="AY5730">
        <v>57</v>
      </c>
      <c r="AZ5730">
        <v>0</v>
      </c>
      <c r="BA5730">
        <v>18</v>
      </c>
      <c r="BB5730" t="s">
        <v>6198</v>
      </c>
      <c r="BC5730">
        <v>0</v>
      </c>
      <c r="BD5730">
        <v>0</v>
      </c>
      <c r="BE5730" t="s">
        <v>6169</v>
      </c>
      <c r="BF5730" t="s">
        <v>6210</v>
      </c>
      <c r="BG5730">
        <v>1</v>
      </c>
      <c r="BH5730" t="s">
        <v>6186</v>
      </c>
      <c r="BI5730">
        <v>45</v>
      </c>
      <c r="BJ5730" t="s">
        <v>6172</v>
      </c>
      <c r="BK5730">
        <v>0</v>
      </c>
      <c r="BL5730">
        <v>74</v>
      </c>
      <c r="BM5730" s="3">
        <f t="shared" si="809"/>
        <v>0.77027027027027029</v>
      </c>
    </row>
    <row r="5731" spans="1:65">
      <c r="A5731" t="s">
        <v>5873</v>
      </c>
      <c r="B5731" s="2">
        <v>46005</v>
      </c>
      <c r="C5731" t="s">
        <v>4641</v>
      </c>
      <c r="D5731" t="s">
        <v>5644</v>
      </c>
      <c r="E5731">
        <v>12</v>
      </c>
      <c r="F5731" t="s">
        <v>72</v>
      </c>
      <c r="G5731" t="s">
        <v>50</v>
      </c>
      <c r="H5731" t="s">
        <v>138</v>
      </c>
      <c r="I5731" t="s">
        <v>52</v>
      </c>
      <c r="J5731" t="s">
        <v>81</v>
      </c>
      <c r="K5731" t="s">
        <v>75</v>
      </c>
      <c r="L5731" t="s">
        <v>55</v>
      </c>
      <c r="M5731" t="s">
        <v>68</v>
      </c>
      <c r="N5731" t="s">
        <v>109</v>
      </c>
      <c r="O5731" t="s">
        <v>82</v>
      </c>
      <c r="P5731">
        <v>34</v>
      </c>
      <c r="Q5731">
        <v>36</v>
      </c>
      <c r="R5731">
        <v>36</v>
      </c>
      <c r="S5731">
        <v>1</v>
      </c>
      <c r="T5731">
        <f t="shared" si="801"/>
        <v>35</v>
      </c>
      <c r="U5731">
        <v>34</v>
      </c>
      <c r="V5731">
        <f t="shared" si="802"/>
        <v>1</v>
      </c>
      <c r="W5731" s="3">
        <f t="shared" si="803"/>
        <v>2.7777777777777776E-2</v>
      </c>
      <c r="X5731">
        <v>29</v>
      </c>
      <c r="Y5731" s="4">
        <v>3.2</v>
      </c>
      <c r="Z5731" s="4">
        <v>1.6</v>
      </c>
      <c r="AA5731" s="5">
        <v>78326.75</v>
      </c>
      <c r="AB5731" s="5">
        <f t="shared" si="804"/>
        <v>2663109.5</v>
      </c>
      <c r="AC5731" s="5">
        <v>50416.83</v>
      </c>
      <c r="AD5731" s="5">
        <f t="shared" si="805"/>
        <v>1815005.88</v>
      </c>
      <c r="AE5731" s="5">
        <v>115467.82</v>
      </c>
      <c r="AF5731" s="5">
        <v>31333</v>
      </c>
      <c r="AG5731" s="5">
        <v>9063.1</v>
      </c>
      <c r="AH5731" s="5">
        <v>2320</v>
      </c>
      <c r="AI5731" s="5">
        <v>6800</v>
      </c>
      <c r="AJ5731">
        <v>0</v>
      </c>
      <c r="AK5731" s="5">
        <v>0</v>
      </c>
      <c r="AL5731" s="5">
        <v>1474.9</v>
      </c>
      <c r="AM5731" s="5">
        <v>50908.32</v>
      </c>
      <c r="AN5731">
        <v>8</v>
      </c>
      <c r="AO5731">
        <v>9</v>
      </c>
      <c r="AP5731" t="str">
        <f t="shared" si="806"/>
        <v>No</v>
      </c>
      <c r="AQ5731">
        <v>2</v>
      </c>
      <c r="AR5731" s="5">
        <f t="shared" si="807"/>
        <v>2032373.02</v>
      </c>
      <c r="AS5731" s="5">
        <f t="shared" si="808"/>
        <v>630736.48</v>
      </c>
      <c r="AT5731" t="s">
        <v>116</v>
      </c>
      <c r="AU5731" t="s">
        <v>6164</v>
      </c>
      <c r="AV5731" t="s">
        <v>6165</v>
      </c>
      <c r="AW5731" t="s">
        <v>6166</v>
      </c>
      <c r="AX5731" t="s">
        <v>6184</v>
      </c>
      <c r="AY5731">
        <v>36</v>
      </c>
      <c r="AZ5731">
        <v>0</v>
      </c>
      <c r="BA5731">
        <v>11</v>
      </c>
      <c r="BB5731" t="s">
        <v>6180</v>
      </c>
      <c r="BC5731">
        <v>0</v>
      </c>
      <c r="BD5731">
        <v>1</v>
      </c>
      <c r="BE5731" t="s">
        <v>6188</v>
      </c>
      <c r="BF5731" t="s">
        <v>6170</v>
      </c>
      <c r="BG5731">
        <v>1</v>
      </c>
      <c r="BH5731" t="s">
        <v>6179</v>
      </c>
      <c r="BI5731">
        <v>26</v>
      </c>
      <c r="BJ5731" t="s">
        <v>6172</v>
      </c>
      <c r="BK5731">
        <v>0</v>
      </c>
      <c r="BL5731">
        <v>49</v>
      </c>
      <c r="BM5731" s="3">
        <f t="shared" si="809"/>
        <v>0.73469387755102045</v>
      </c>
    </row>
    <row r="5732" spans="1:65">
      <c r="A5732" t="s">
        <v>5874</v>
      </c>
      <c r="B5732" s="2">
        <v>46005</v>
      </c>
      <c r="C5732" t="s">
        <v>4641</v>
      </c>
      <c r="D5732" t="s">
        <v>5644</v>
      </c>
      <c r="E5732">
        <v>12</v>
      </c>
      <c r="F5732" t="s">
        <v>78</v>
      </c>
      <c r="G5732" t="s">
        <v>50</v>
      </c>
      <c r="H5732" t="s">
        <v>185</v>
      </c>
      <c r="I5732" t="s">
        <v>52</v>
      </c>
      <c r="J5732" t="s">
        <v>65</v>
      </c>
      <c r="K5732" t="s">
        <v>54</v>
      </c>
      <c r="L5732" t="s">
        <v>92</v>
      </c>
      <c r="M5732" t="s">
        <v>56</v>
      </c>
      <c r="N5732" t="s">
        <v>69</v>
      </c>
      <c r="O5732" t="s">
        <v>120</v>
      </c>
      <c r="P5732">
        <v>55</v>
      </c>
      <c r="Q5732">
        <v>56</v>
      </c>
      <c r="R5732">
        <v>55</v>
      </c>
      <c r="S5732">
        <v>1</v>
      </c>
      <c r="T5732">
        <f t="shared" si="801"/>
        <v>54</v>
      </c>
      <c r="U5732">
        <v>53</v>
      </c>
      <c r="V5732">
        <f t="shared" si="802"/>
        <v>1</v>
      </c>
      <c r="W5732" s="3">
        <f t="shared" si="803"/>
        <v>1.8181818181818181E-2</v>
      </c>
      <c r="X5732">
        <v>43</v>
      </c>
      <c r="Y5732" s="4">
        <v>9.6</v>
      </c>
      <c r="Z5732" s="4">
        <v>1.7</v>
      </c>
      <c r="AA5732" s="5">
        <v>55772.85</v>
      </c>
      <c r="AB5732" s="5">
        <f t="shared" si="804"/>
        <v>2955961.05</v>
      </c>
      <c r="AC5732" s="5">
        <v>35004.36</v>
      </c>
      <c r="AD5732" s="5">
        <f t="shared" si="805"/>
        <v>1925239.8</v>
      </c>
      <c r="AE5732" s="5">
        <v>126516.84</v>
      </c>
      <c r="AF5732" s="5">
        <v>38710.199999999997</v>
      </c>
      <c r="AG5732" s="5">
        <v>11295.17</v>
      </c>
      <c r="AH5732" s="5">
        <v>2465</v>
      </c>
      <c r="AI5732" s="5">
        <v>4600</v>
      </c>
      <c r="AJ5732">
        <v>0</v>
      </c>
      <c r="AK5732" s="5">
        <v>0</v>
      </c>
      <c r="AL5732" s="5">
        <v>984.62</v>
      </c>
      <c r="AM5732" s="5">
        <v>34699.15</v>
      </c>
      <c r="AN5732">
        <v>4</v>
      </c>
      <c r="AO5732">
        <v>2</v>
      </c>
      <c r="AP5732" t="str">
        <f t="shared" si="806"/>
        <v>Yes</v>
      </c>
      <c r="AQ5732">
        <v>0</v>
      </c>
      <c r="AR5732" s="5">
        <f t="shared" si="807"/>
        <v>2144510.7799999998</v>
      </c>
      <c r="AS5732" s="5">
        <f t="shared" si="808"/>
        <v>811450.27</v>
      </c>
      <c r="AT5732" t="s">
        <v>59</v>
      </c>
      <c r="AU5732" t="s">
        <v>6164</v>
      </c>
      <c r="AV5732" t="s">
        <v>6165</v>
      </c>
      <c r="AW5732" t="s">
        <v>6166</v>
      </c>
      <c r="AX5732" t="s">
        <v>6177</v>
      </c>
      <c r="AY5732">
        <v>56</v>
      </c>
      <c r="AZ5732">
        <v>0</v>
      </c>
      <c r="BA5732">
        <v>17</v>
      </c>
      <c r="BB5732" t="s">
        <v>6198</v>
      </c>
      <c r="BC5732">
        <v>0</v>
      </c>
      <c r="BD5732">
        <v>0</v>
      </c>
      <c r="BE5732" t="s">
        <v>6169</v>
      </c>
      <c r="BF5732" t="s">
        <v>6170</v>
      </c>
      <c r="BG5732">
        <v>0</v>
      </c>
      <c r="BH5732" t="s">
        <v>6171</v>
      </c>
      <c r="BI5732">
        <v>44</v>
      </c>
      <c r="BJ5732" t="s">
        <v>6172</v>
      </c>
      <c r="BK5732">
        <v>0</v>
      </c>
      <c r="BL5732">
        <v>60</v>
      </c>
      <c r="BM5732" s="3">
        <f t="shared" si="809"/>
        <v>0.91666666666666663</v>
      </c>
    </row>
    <row r="5733" spans="1:65">
      <c r="A5733" t="s">
        <v>5875</v>
      </c>
      <c r="B5733" s="2">
        <v>46005</v>
      </c>
      <c r="C5733" t="s">
        <v>4641</v>
      </c>
      <c r="D5733" t="s">
        <v>5644</v>
      </c>
      <c r="E5733">
        <v>12</v>
      </c>
      <c r="F5733" t="s">
        <v>49</v>
      </c>
      <c r="G5733" t="s">
        <v>50</v>
      </c>
      <c r="H5733" t="s">
        <v>245</v>
      </c>
      <c r="I5733" t="s">
        <v>74</v>
      </c>
      <c r="J5733" t="s">
        <v>53</v>
      </c>
      <c r="K5733" t="s">
        <v>54</v>
      </c>
      <c r="L5733" t="s">
        <v>92</v>
      </c>
      <c r="M5733" t="s">
        <v>56</v>
      </c>
      <c r="N5733" t="s">
        <v>69</v>
      </c>
      <c r="O5733" t="s">
        <v>58</v>
      </c>
      <c r="P5733">
        <v>63</v>
      </c>
      <c r="Q5733">
        <v>66</v>
      </c>
      <c r="R5733">
        <v>65</v>
      </c>
      <c r="S5733">
        <v>2</v>
      </c>
      <c r="T5733">
        <f t="shared" si="801"/>
        <v>63</v>
      </c>
      <c r="U5733">
        <v>63</v>
      </c>
      <c r="V5733">
        <f t="shared" si="802"/>
        <v>0</v>
      </c>
      <c r="W5733" s="3">
        <f t="shared" si="803"/>
        <v>3.0769230769230771E-2</v>
      </c>
      <c r="X5733">
        <v>41</v>
      </c>
      <c r="Y5733" s="4">
        <v>4.3</v>
      </c>
      <c r="Z5733" s="4">
        <v>1.7</v>
      </c>
      <c r="AA5733" s="5">
        <v>38577.58</v>
      </c>
      <c r="AB5733" s="5">
        <f t="shared" si="804"/>
        <v>2430387.54</v>
      </c>
      <c r="AC5733" s="5">
        <v>23726.07</v>
      </c>
      <c r="AD5733" s="5">
        <f t="shared" si="805"/>
        <v>1542194.55</v>
      </c>
      <c r="AE5733" s="5">
        <v>112337.21</v>
      </c>
      <c r="AF5733" s="5">
        <v>31184.9</v>
      </c>
      <c r="AG5733" s="5">
        <v>11385.09</v>
      </c>
      <c r="AH5733" s="5">
        <v>2465</v>
      </c>
      <c r="AI5733" s="5">
        <v>6400</v>
      </c>
      <c r="AJ5733">
        <v>0</v>
      </c>
      <c r="AK5733" s="5">
        <v>0</v>
      </c>
      <c r="AL5733" s="5">
        <v>0</v>
      </c>
      <c r="AM5733" s="5">
        <v>43494.91</v>
      </c>
      <c r="AN5733">
        <v>4</v>
      </c>
      <c r="AO5733">
        <v>3</v>
      </c>
      <c r="AP5733" t="str">
        <f t="shared" si="806"/>
        <v>Yes</v>
      </c>
      <c r="AQ5733">
        <v>1</v>
      </c>
      <c r="AR5733" s="5">
        <f t="shared" si="807"/>
        <v>1749461.66</v>
      </c>
      <c r="AS5733" s="5">
        <f t="shared" si="808"/>
        <v>680925.88</v>
      </c>
      <c r="AT5733" t="s">
        <v>59</v>
      </c>
      <c r="AU5733" t="s">
        <v>6164</v>
      </c>
      <c r="AV5733" t="s">
        <v>6165</v>
      </c>
      <c r="AW5733" t="s">
        <v>6166</v>
      </c>
      <c r="AX5733" t="s">
        <v>6167</v>
      </c>
      <c r="AY5733">
        <v>66</v>
      </c>
      <c r="AZ5733">
        <v>0</v>
      </c>
      <c r="BA5733">
        <v>0</v>
      </c>
      <c r="BB5733" t="s">
        <v>6168</v>
      </c>
      <c r="BC5733">
        <v>0</v>
      </c>
      <c r="BD5733">
        <v>0</v>
      </c>
      <c r="BE5733" t="s">
        <v>6169</v>
      </c>
      <c r="BF5733" t="s">
        <v>6170</v>
      </c>
      <c r="BG5733">
        <v>0</v>
      </c>
      <c r="BH5733" t="s">
        <v>6171</v>
      </c>
      <c r="BI5733">
        <v>20</v>
      </c>
      <c r="BJ5733" t="s">
        <v>6172</v>
      </c>
      <c r="BK5733">
        <v>0</v>
      </c>
      <c r="BL5733">
        <v>72</v>
      </c>
      <c r="BM5733" s="3">
        <f t="shared" si="809"/>
        <v>0.90277777777777779</v>
      </c>
    </row>
    <row r="5734" spans="1:65">
      <c r="A5734" t="s">
        <v>5876</v>
      </c>
      <c r="B5734" s="2">
        <v>46005</v>
      </c>
      <c r="C5734" t="s">
        <v>4641</v>
      </c>
      <c r="D5734" t="s">
        <v>5644</v>
      </c>
      <c r="E5734">
        <v>12</v>
      </c>
      <c r="F5734" t="s">
        <v>61</v>
      </c>
      <c r="G5734" t="s">
        <v>79</v>
      </c>
      <c r="H5734" t="s">
        <v>98</v>
      </c>
      <c r="I5734" t="s">
        <v>74</v>
      </c>
      <c r="J5734" t="s">
        <v>53</v>
      </c>
      <c r="K5734" t="s">
        <v>66</v>
      </c>
      <c r="L5734" t="s">
        <v>55</v>
      </c>
      <c r="M5734" t="s">
        <v>56</v>
      </c>
      <c r="N5734" t="s">
        <v>69</v>
      </c>
      <c r="O5734" t="s">
        <v>120</v>
      </c>
      <c r="P5734">
        <v>56</v>
      </c>
      <c r="Q5734">
        <v>56</v>
      </c>
      <c r="R5734">
        <v>53</v>
      </c>
      <c r="S5734">
        <v>1</v>
      </c>
      <c r="T5734">
        <f t="shared" si="801"/>
        <v>52</v>
      </c>
      <c r="U5734">
        <v>52</v>
      </c>
      <c r="V5734">
        <f t="shared" si="802"/>
        <v>0</v>
      </c>
      <c r="W5734" s="3">
        <f t="shared" si="803"/>
        <v>1.8867924528301886E-2</v>
      </c>
      <c r="X5734">
        <v>18</v>
      </c>
      <c r="Y5734" s="4">
        <v>6.1</v>
      </c>
      <c r="Z5734" s="4">
        <v>1.2</v>
      </c>
      <c r="AA5734" s="5">
        <v>33777.17</v>
      </c>
      <c r="AB5734" s="5">
        <f t="shared" si="804"/>
        <v>1756412.84</v>
      </c>
      <c r="AC5734" s="5">
        <v>23711.4</v>
      </c>
      <c r="AD5734" s="5">
        <f t="shared" si="805"/>
        <v>1256704.2</v>
      </c>
      <c r="AE5734" s="5">
        <v>90596.09</v>
      </c>
      <c r="AF5734" s="5">
        <v>22450.16</v>
      </c>
      <c r="AG5734" s="5">
        <v>8586.7900000000009</v>
      </c>
      <c r="AH5734" s="5">
        <v>1740</v>
      </c>
      <c r="AI5734" s="5">
        <v>3200</v>
      </c>
      <c r="AJ5734">
        <v>0</v>
      </c>
      <c r="AK5734" s="5">
        <v>0</v>
      </c>
      <c r="AL5734" s="5">
        <v>0</v>
      </c>
      <c r="AM5734" s="5">
        <v>32453.360000000001</v>
      </c>
      <c r="AN5734">
        <v>4</v>
      </c>
      <c r="AO5734">
        <v>3</v>
      </c>
      <c r="AP5734" t="str">
        <f t="shared" si="806"/>
        <v>Yes</v>
      </c>
      <c r="AQ5734">
        <v>1</v>
      </c>
      <c r="AR5734" s="5">
        <f t="shared" si="807"/>
        <v>1415730.6</v>
      </c>
      <c r="AS5734" s="5">
        <f t="shared" si="808"/>
        <v>340682.23999999999</v>
      </c>
      <c r="AT5734" t="s">
        <v>59</v>
      </c>
      <c r="AU5734" t="s">
        <v>6164</v>
      </c>
      <c r="AV5734" t="s">
        <v>6165</v>
      </c>
      <c r="AW5734" t="s">
        <v>6166</v>
      </c>
      <c r="AX5734" t="s">
        <v>6167</v>
      </c>
      <c r="AY5734">
        <v>61</v>
      </c>
      <c r="AZ5734">
        <v>2</v>
      </c>
      <c r="BA5734">
        <v>0</v>
      </c>
      <c r="BB5734" t="s">
        <v>6168</v>
      </c>
      <c r="BC5734">
        <v>0</v>
      </c>
      <c r="BD5734">
        <v>0</v>
      </c>
      <c r="BE5734" t="s">
        <v>6169</v>
      </c>
      <c r="BF5734" t="s">
        <v>6170</v>
      </c>
      <c r="BG5734">
        <v>0</v>
      </c>
      <c r="BH5734" t="s">
        <v>6171</v>
      </c>
      <c r="BI5734">
        <v>21</v>
      </c>
      <c r="BJ5734" t="s">
        <v>6172</v>
      </c>
      <c r="BK5734">
        <v>0</v>
      </c>
      <c r="BL5734">
        <v>76</v>
      </c>
      <c r="BM5734" s="3">
        <f t="shared" si="809"/>
        <v>0.69736842105263153</v>
      </c>
    </row>
    <row r="5735" spans="1:65">
      <c r="A5735" t="s">
        <v>5877</v>
      </c>
      <c r="B5735" s="2">
        <v>46006</v>
      </c>
      <c r="C5735" t="s">
        <v>4641</v>
      </c>
      <c r="D5735" t="s">
        <v>5644</v>
      </c>
      <c r="E5735">
        <v>12</v>
      </c>
      <c r="F5735" t="s">
        <v>49</v>
      </c>
      <c r="G5735" t="s">
        <v>50</v>
      </c>
      <c r="H5735" t="s">
        <v>108</v>
      </c>
      <c r="I5735" t="s">
        <v>64</v>
      </c>
      <c r="J5735" t="s">
        <v>81</v>
      </c>
      <c r="K5735" t="s">
        <v>75</v>
      </c>
      <c r="L5735" t="s">
        <v>67</v>
      </c>
      <c r="M5735" t="s">
        <v>68</v>
      </c>
      <c r="N5735" t="s">
        <v>69</v>
      </c>
      <c r="O5735" t="s">
        <v>120</v>
      </c>
      <c r="P5735">
        <v>27</v>
      </c>
      <c r="Q5735">
        <v>40</v>
      </c>
      <c r="R5735">
        <v>39</v>
      </c>
      <c r="S5735">
        <v>4</v>
      </c>
      <c r="T5735">
        <f t="shared" si="801"/>
        <v>35</v>
      </c>
      <c r="U5735">
        <v>21</v>
      </c>
      <c r="V5735">
        <f t="shared" si="802"/>
        <v>14</v>
      </c>
      <c r="W5735" s="3">
        <f t="shared" si="803"/>
        <v>0.10256410256410256</v>
      </c>
      <c r="X5735">
        <v>0</v>
      </c>
      <c r="Y5735" s="4">
        <v>5</v>
      </c>
      <c r="Z5735" s="4">
        <v>1.1000000000000001</v>
      </c>
      <c r="AA5735" s="5">
        <v>77809.710000000006</v>
      </c>
      <c r="AB5735" s="5">
        <f t="shared" si="804"/>
        <v>1634003.91</v>
      </c>
      <c r="AC5735" s="5">
        <v>49557.83</v>
      </c>
      <c r="AD5735" s="5">
        <f t="shared" si="805"/>
        <v>1932755.37</v>
      </c>
      <c r="AE5735" s="5">
        <v>115584.68</v>
      </c>
      <c r="AF5735" s="5">
        <v>32678.81</v>
      </c>
      <c r="AG5735" s="5">
        <v>6500</v>
      </c>
      <c r="AH5735" s="5">
        <v>1595</v>
      </c>
      <c r="AI5735" s="5">
        <v>34579.339999999997</v>
      </c>
      <c r="AJ5735">
        <v>1</v>
      </c>
      <c r="AK5735" s="5">
        <v>21063.21</v>
      </c>
      <c r="AL5735" s="5">
        <v>20333.29</v>
      </c>
      <c r="AM5735" s="5">
        <v>14619.32</v>
      </c>
      <c r="AN5735">
        <v>4</v>
      </c>
      <c r="AO5735">
        <v>3</v>
      </c>
      <c r="AP5735" t="str">
        <f t="shared" si="806"/>
        <v>Yes</v>
      </c>
      <c r="AQ5735">
        <v>1</v>
      </c>
      <c r="AR5735" s="5">
        <f t="shared" si="807"/>
        <v>2179709.02</v>
      </c>
      <c r="AS5735" s="5">
        <f t="shared" si="808"/>
        <v>-545705.11</v>
      </c>
      <c r="AT5735" t="s">
        <v>1641</v>
      </c>
      <c r="AU5735" t="s">
        <v>6189</v>
      </c>
      <c r="AV5735" t="s">
        <v>6201</v>
      </c>
      <c r="AW5735" t="s">
        <v>6175</v>
      </c>
      <c r="AX5735" t="s">
        <v>6167</v>
      </c>
      <c r="AY5735">
        <v>39</v>
      </c>
      <c r="AZ5735">
        <v>5</v>
      </c>
      <c r="BA5735">
        <v>52</v>
      </c>
      <c r="BB5735" t="s">
        <v>6220</v>
      </c>
      <c r="BC5735">
        <v>0</v>
      </c>
      <c r="BD5735">
        <v>0</v>
      </c>
      <c r="BE5735" t="s">
        <v>6169</v>
      </c>
      <c r="BF5735" t="s">
        <v>6210</v>
      </c>
      <c r="BG5735">
        <v>0</v>
      </c>
      <c r="BH5735" t="s">
        <v>6171</v>
      </c>
      <c r="BI5735">
        <v>35</v>
      </c>
      <c r="BJ5735" t="s">
        <v>6172</v>
      </c>
      <c r="BK5735">
        <v>0</v>
      </c>
      <c r="BL5735">
        <v>51</v>
      </c>
      <c r="BM5735" s="3">
        <f t="shared" si="809"/>
        <v>0.76470588235294112</v>
      </c>
    </row>
    <row r="5736" spans="1:65">
      <c r="A5736" t="s">
        <v>5878</v>
      </c>
      <c r="B5736" s="2">
        <v>46006</v>
      </c>
      <c r="C5736" t="s">
        <v>4641</v>
      </c>
      <c r="D5736" t="s">
        <v>5644</v>
      </c>
      <c r="E5736">
        <v>12</v>
      </c>
      <c r="F5736" t="s">
        <v>72</v>
      </c>
      <c r="G5736" t="s">
        <v>79</v>
      </c>
      <c r="H5736" t="s">
        <v>102</v>
      </c>
      <c r="I5736" t="s">
        <v>64</v>
      </c>
      <c r="J5736" t="s">
        <v>81</v>
      </c>
      <c r="K5736" t="s">
        <v>66</v>
      </c>
      <c r="L5736" t="s">
        <v>92</v>
      </c>
      <c r="M5736" t="s">
        <v>56</v>
      </c>
      <c r="N5736" t="s">
        <v>57</v>
      </c>
      <c r="O5736" t="s">
        <v>70</v>
      </c>
      <c r="P5736">
        <v>37</v>
      </c>
      <c r="Q5736">
        <v>39</v>
      </c>
      <c r="R5736">
        <v>39</v>
      </c>
      <c r="S5736">
        <v>1</v>
      </c>
      <c r="T5736">
        <f t="shared" si="801"/>
        <v>38</v>
      </c>
      <c r="U5736">
        <v>37</v>
      </c>
      <c r="V5736">
        <f t="shared" si="802"/>
        <v>1</v>
      </c>
      <c r="W5736" s="3">
        <f t="shared" si="803"/>
        <v>2.564102564102564E-2</v>
      </c>
      <c r="X5736">
        <v>15</v>
      </c>
      <c r="Y5736" s="4">
        <v>7.3</v>
      </c>
      <c r="Z5736" s="4">
        <v>1.2</v>
      </c>
      <c r="AA5736" s="5">
        <v>73083.03</v>
      </c>
      <c r="AB5736" s="5">
        <f t="shared" si="804"/>
        <v>2704072.11</v>
      </c>
      <c r="AC5736" s="5">
        <v>53742.83</v>
      </c>
      <c r="AD5736" s="5">
        <f t="shared" si="805"/>
        <v>2095970.37</v>
      </c>
      <c r="AE5736" s="5">
        <v>113979.65</v>
      </c>
      <c r="AF5736" s="5">
        <v>32211.73</v>
      </c>
      <c r="AG5736" s="5">
        <v>7938.05</v>
      </c>
      <c r="AH5736" s="5">
        <v>1740</v>
      </c>
      <c r="AI5736" s="5">
        <v>6800</v>
      </c>
      <c r="AJ5736">
        <v>0</v>
      </c>
      <c r="AK5736" s="5">
        <v>0</v>
      </c>
      <c r="AL5736" s="5">
        <v>1471.16</v>
      </c>
      <c r="AM5736" s="5">
        <v>23798.26</v>
      </c>
      <c r="AN5736">
        <v>4</v>
      </c>
      <c r="AO5736">
        <v>3</v>
      </c>
      <c r="AP5736" t="str">
        <f t="shared" si="806"/>
        <v>Yes</v>
      </c>
      <c r="AQ5736">
        <v>1</v>
      </c>
      <c r="AR5736" s="5">
        <f t="shared" si="807"/>
        <v>2283909.2200000002</v>
      </c>
      <c r="AS5736" s="5">
        <f t="shared" si="808"/>
        <v>420162.89</v>
      </c>
      <c r="AT5736" t="s">
        <v>59</v>
      </c>
      <c r="AU5736" t="s">
        <v>6164</v>
      </c>
      <c r="AV5736" t="s">
        <v>6165</v>
      </c>
      <c r="AW5736" t="s">
        <v>6166</v>
      </c>
      <c r="AX5736" t="s">
        <v>6184</v>
      </c>
      <c r="AY5736">
        <v>39</v>
      </c>
      <c r="AZ5736">
        <v>0</v>
      </c>
      <c r="BA5736">
        <v>18</v>
      </c>
      <c r="BB5736" t="s">
        <v>6180</v>
      </c>
      <c r="BC5736">
        <v>0</v>
      </c>
      <c r="BD5736">
        <v>0</v>
      </c>
      <c r="BE5736" t="s">
        <v>6169</v>
      </c>
      <c r="BF5736" t="s">
        <v>6170</v>
      </c>
      <c r="BG5736">
        <v>0</v>
      </c>
      <c r="BH5736" t="s">
        <v>6171</v>
      </c>
      <c r="BI5736">
        <v>18</v>
      </c>
      <c r="BJ5736" t="s">
        <v>6172</v>
      </c>
      <c r="BK5736">
        <v>0</v>
      </c>
      <c r="BL5736">
        <v>48</v>
      </c>
      <c r="BM5736" s="3">
        <f t="shared" si="809"/>
        <v>0.8125</v>
      </c>
    </row>
    <row r="5737" spans="1:65">
      <c r="A5737" t="s">
        <v>5879</v>
      </c>
      <c r="B5737" s="2">
        <v>46006</v>
      </c>
      <c r="C5737" t="s">
        <v>4641</v>
      </c>
      <c r="D5737" t="s">
        <v>5644</v>
      </c>
      <c r="E5737">
        <v>12</v>
      </c>
      <c r="F5737" t="s">
        <v>49</v>
      </c>
      <c r="G5737" t="s">
        <v>50</v>
      </c>
      <c r="H5737" t="s">
        <v>51</v>
      </c>
      <c r="I5737" t="s">
        <v>74</v>
      </c>
      <c r="J5737" t="s">
        <v>81</v>
      </c>
      <c r="K5737" t="s">
        <v>54</v>
      </c>
      <c r="L5737" t="s">
        <v>92</v>
      </c>
      <c r="M5737" t="s">
        <v>56</v>
      </c>
      <c r="N5737" t="s">
        <v>94</v>
      </c>
      <c r="O5737" t="s">
        <v>70</v>
      </c>
      <c r="P5737">
        <v>37</v>
      </c>
      <c r="Q5737">
        <v>39</v>
      </c>
      <c r="R5737">
        <v>38</v>
      </c>
      <c r="S5737">
        <v>1</v>
      </c>
      <c r="T5737">
        <f t="shared" si="801"/>
        <v>37</v>
      </c>
      <c r="U5737">
        <v>36</v>
      </c>
      <c r="V5737">
        <f t="shared" si="802"/>
        <v>1</v>
      </c>
      <c r="W5737" s="3">
        <f t="shared" si="803"/>
        <v>2.6315789473684209E-2</v>
      </c>
      <c r="X5737">
        <v>27</v>
      </c>
      <c r="Y5737" s="4">
        <v>0</v>
      </c>
      <c r="Z5737" s="4">
        <v>1.1000000000000001</v>
      </c>
      <c r="AA5737" s="5">
        <v>83409.679999999993</v>
      </c>
      <c r="AB5737" s="5">
        <f t="shared" si="804"/>
        <v>3002748.48</v>
      </c>
      <c r="AC5737" s="5">
        <v>53321.79</v>
      </c>
      <c r="AD5737" s="5">
        <f t="shared" si="805"/>
        <v>2026228.02</v>
      </c>
      <c r="AE5737" s="5">
        <v>115075.04</v>
      </c>
      <c r="AF5737" s="5">
        <v>34012.089999999997</v>
      </c>
      <c r="AG5737" s="5">
        <v>9301.1299999999992</v>
      </c>
      <c r="AH5737" s="5">
        <v>1595</v>
      </c>
      <c r="AI5737" s="5">
        <v>6800</v>
      </c>
      <c r="AJ5737">
        <v>0</v>
      </c>
      <c r="AK5737" s="5">
        <v>0</v>
      </c>
      <c r="AL5737" s="5">
        <v>1493.01</v>
      </c>
      <c r="AM5737" s="5">
        <v>26781.84</v>
      </c>
      <c r="AN5737">
        <v>4</v>
      </c>
      <c r="AO5737">
        <v>5</v>
      </c>
      <c r="AP5737" t="str">
        <f t="shared" si="806"/>
        <v>No</v>
      </c>
      <c r="AQ5737">
        <v>2</v>
      </c>
      <c r="AR5737" s="5">
        <f t="shared" si="807"/>
        <v>2221286.13</v>
      </c>
      <c r="AS5737" s="5">
        <f t="shared" si="808"/>
        <v>781462.35</v>
      </c>
      <c r="AT5737" t="s">
        <v>59</v>
      </c>
      <c r="AU5737" t="s">
        <v>6164</v>
      </c>
      <c r="AV5737" t="s">
        <v>6165</v>
      </c>
      <c r="AW5737" t="s">
        <v>6166</v>
      </c>
      <c r="AX5737" t="s">
        <v>6167</v>
      </c>
      <c r="AY5737">
        <v>39</v>
      </c>
      <c r="AZ5737">
        <v>0</v>
      </c>
      <c r="BA5737">
        <v>11</v>
      </c>
      <c r="BB5737" t="s">
        <v>6198</v>
      </c>
      <c r="BC5737">
        <v>0</v>
      </c>
      <c r="BD5737">
        <v>1</v>
      </c>
      <c r="BE5737" t="s">
        <v>6196</v>
      </c>
      <c r="BF5737" t="s">
        <v>6170</v>
      </c>
      <c r="BG5737">
        <v>0</v>
      </c>
      <c r="BH5737" t="s">
        <v>6171</v>
      </c>
      <c r="BI5737">
        <v>40</v>
      </c>
      <c r="BJ5737" t="s">
        <v>6172</v>
      </c>
      <c r="BK5737">
        <v>0</v>
      </c>
      <c r="BL5737">
        <v>51</v>
      </c>
      <c r="BM5737" s="3">
        <f t="shared" si="809"/>
        <v>0.74509803921568629</v>
      </c>
    </row>
    <row r="5738" spans="1:65">
      <c r="A5738" t="s">
        <v>5880</v>
      </c>
      <c r="B5738" s="2">
        <v>46006</v>
      </c>
      <c r="C5738" t="s">
        <v>4641</v>
      </c>
      <c r="D5738" t="s">
        <v>5644</v>
      </c>
      <c r="E5738">
        <v>12</v>
      </c>
      <c r="F5738" t="s">
        <v>72</v>
      </c>
      <c r="G5738" t="s">
        <v>62</v>
      </c>
      <c r="H5738" t="s">
        <v>150</v>
      </c>
      <c r="I5738" t="s">
        <v>74</v>
      </c>
      <c r="J5738" t="s">
        <v>81</v>
      </c>
      <c r="K5738" t="s">
        <v>75</v>
      </c>
      <c r="L5738" t="s">
        <v>55</v>
      </c>
      <c r="M5738" t="s">
        <v>56</v>
      </c>
      <c r="N5738" t="s">
        <v>76</v>
      </c>
      <c r="O5738" t="s">
        <v>82</v>
      </c>
      <c r="P5738">
        <v>36</v>
      </c>
      <c r="Q5738">
        <v>37</v>
      </c>
      <c r="R5738">
        <v>37</v>
      </c>
      <c r="S5738">
        <v>1</v>
      </c>
      <c r="T5738">
        <f t="shared" si="801"/>
        <v>36</v>
      </c>
      <c r="U5738">
        <v>35</v>
      </c>
      <c r="V5738">
        <f t="shared" si="802"/>
        <v>1</v>
      </c>
      <c r="W5738" s="3">
        <f t="shared" si="803"/>
        <v>2.7027027027027029E-2</v>
      </c>
      <c r="X5738">
        <v>31</v>
      </c>
      <c r="Y5738" s="4">
        <v>6.3</v>
      </c>
      <c r="Z5738" s="4">
        <v>1.8</v>
      </c>
      <c r="AA5738" s="5">
        <v>78099.12</v>
      </c>
      <c r="AB5738" s="5">
        <f t="shared" si="804"/>
        <v>2733469.2</v>
      </c>
      <c r="AC5738" s="5">
        <v>52951.02</v>
      </c>
      <c r="AD5738" s="5">
        <f t="shared" si="805"/>
        <v>1959187.74</v>
      </c>
      <c r="AE5738" s="5">
        <v>114163.44</v>
      </c>
      <c r="AF5738" s="5">
        <v>32335.32</v>
      </c>
      <c r="AG5738" s="5">
        <v>10632.9</v>
      </c>
      <c r="AH5738" s="5">
        <v>2610</v>
      </c>
      <c r="AI5738" s="5">
        <v>6800</v>
      </c>
      <c r="AJ5738">
        <v>0</v>
      </c>
      <c r="AK5738" s="5">
        <v>0</v>
      </c>
      <c r="AL5738" s="5">
        <v>1488.15</v>
      </c>
      <c r="AM5738" s="5">
        <v>32223.72</v>
      </c>
      <c r="AN5738">
        <v>4</v>
      </c>
      <c r="AO5738">
        <v>9</v>
      </c>
      <c r="AP5738" t="str">
        <f t="shared" si="806"/>
        <v>No</v>
      </c>
      <c r="AQ5738">
        <v>2</v>
      </c>
      <c r="AR5738" s="5">
        <f t="shared" si="807"/>
        <v>2159441.27</v>
      </c>
      <c r="AS5738" s="5">
        <f t="shared" si="808"/>
        <v>574027.93000000005</v>
      </c>
      <c r="AT5738" t="s">
        <v>59</v>
      </c>
      <c r="AU5738" t="s">
        <v>6164</v>
      </c>
      <c r="AV5738" t="s">
        <v>6165</v>
      </c>
      <c r="AW5738" t="s">
        <v>6166</v>
      </c>
      <c r="AX5738" t="s">
        <v>6184</v>
      </c>
      <c r="AY5738">
        <v>37</v>
      </c>
      <c r="AZ5738">
        <v>0</v>
      </c>
      <c r="BA5738">
        <v>17</v>
      </c>
      <c r="BB5738" t="s">
        <v>6191</v>
      </c>
      <c r="BC5738">
        <v>1</v>
      </c>
      <c r="BD5738">
        <v>4</v>
      </c>
      <c r="BE5738" t="s">
        <v>6218</v>
      </c>
      <c r="BF5738" t="s">
        <v>6170</v>
      </c>
      <c r="BG5738">
        <v>0</v>
      </c>
      <c r="BH5738" t="s">
        <v>6171</v>
      </c>
      <c r="BI5738">
        <v>56</v>
      </c>
      <c r="BJ5738" t="s">
        <v>6187</v>
      </c>
      <c r="BK5738">
        <v>0</v>
      </c>
      <c r="BL5738">
        <v>51</v>
      </c>
      <c r="BM5738" s="3">
        <f t="shared" si="809"/>
        <v>0.72549019607843135</v>
      </c>
    </row>
    <row r="5739" spans="1:65">
      <c r="A5739" t="s">
        <v>5881</v>
      </c>
      <c r="B5739" s="2">
        <v>46006</v>
      </c>
      <c r="C5739" t="s">
        <v>4641</v>
      </c>
      <c r="D5739" t="s">
        <v>5644</v>
      </c>
      <c r="E5739">
        <v>12</v>
      </c>
      <c r="F5739" t="s">
        <v>49</v>
      </c>
      <c r="G5739" t="s">
        <v>62</v>
      </c>
      <c r="H5739" t="s">
        <v>226</v>
      </c>
      <c r="I5739" t="s">
        <v>64</v>
      </c>
      <c r="J5739" t="s">
        <v>65</v>
      </c>
      <c r="K5739" t="s">
        <v>75</v>
      </c>
      <c r="L5739" t="s">
        <v>55</v>
      </c>
      <c r="M5739" t="s">
        <v>56</v>
      </c>
      <c r="N5739" t="s">
        <v>69</v>
      </c>
      <c r="O5739" t="s">
        <v>70</v>
      </c>
      <c r="P5739">
        <v>41</v>
      </c>
      <c r="Q5739">
        <v>44</v>
      </c>
      <c r="R5739">
        <v>44</v>
      </c>
      <c r="S5739">
        <v>1</v>
      </c>
      <c r="T5739">
        <f t="shared" si="801"/>
        <v>43</v>
      </c>
      <c r="U5739">
        <v>39</v>
      </c>
      <c r="V5739">
        <f t="shared" si="802"/>
        <v>4</v>
      </c>
      <c r="W5739" s="3">
        <f t="shared" si="803"/>
        <v>2.2727272727272728E-2</v>
      </c>
      <c r="X5739">
        <v>20</v>
      </c>
      <c r="Y5739" s="4">
        <v>4.5</v>
      </c>
      <c r="Z5739" s="4">
        <v>1.3</v>
      </c>
      <c r="AA5739" s="5">
        <v>51831.06</v>
      </c>
      <c r="AB5739" s="5">
        <f t="shared" si="804"/>
        <v>2021411.34</v>
      </c>
      <c r="AC5739" s="5">
        <v>34726.67</v>
      </c>
      <c r="AD5739" s="5">
        <f t="shared" si="805"/>
        <v>1527973.48</v>
      </c>
      <c r="AE5739" s="5">
        <v>94262.25</v>
      </c>
      <c r="AF5739" s="5">
        <v>27569.81</v>
      </c>
      <c r="AG5739" s="5">
        <v>8312.02</v>
      </c>
      <c r="AH5739" s="5">
        <v>1885</v>
      </c>
      <c r="AI5739" s="5">
        <v>4600</v>
      </c>
      <c r="AJ5739">
        <v>0</v>
      </c>
      <c r="AK5739" s="5">
        <v>0</v>
      </c>
      <c r="AL5739" s="5">
        <v>3965.46</v>
      </c>
      <c r="AM5739" s="5">
        <v>28492.61</v>
      </c>
      <c r="AN5739">
        <v>4</v>
      </c>
      <c r="AO5739">
        <v>5</v>
      </c>
      <c r="AP5739" t="str">
        <f t="shared" si="806"/>
        <v>No</v>
      </c>
      <c r="AQ5739">
        <v>2</v>
      </c>
      <c r="AR5739" s="5">
        <f t="shared" si="807"/>
        <v>1697060.63</v>
      </c>
      <c r="AS5739" s="5">
        <f t="shared" si="808"/>
        <v>324350.71000000002</v>
      </c>
      <c r="AT5739" t="s">
        <v>59</v>
      </c>
      <c r="AU5739" t="s">
        <v>6164</v>
      </c>
      <c r="AV5739" t="s">
        <v>6165</v>
      </c>
      <c r="AW5739" t="s">
        <v>6166</v>
      </c>
      <c r="AX5739" t="s">
        <v>6184</v>
      </c>
      <c r="AY5739">
        <v>44</v>
      </c>
      <c r="AZ5739">
        <v>0</v>
      </c>
      <c r="BA5739">
        <v>25</v>
      </c>
      <c r="BB5739" t="s">
        <v>6180</v>
      </c>
      <c r="BC5739">
        <v>1</v>
      </c>
      <c r="BD5739">
        <v>0</v>
      </c>
      <c r="BE5739" t="s">
        <v>6178</v>
      </c>
      <c r="BF5739" t="s">
        <v>6170</v>
      </c>
      <c r="BG5739">
        <v>0</v>
      </c>
      <c r="BH5739" t="s">
        <v>6171</v>
      </c>
      <c r="BI5739">
        <v>43</v>
      </c>
      <c r="BJ5739" t="s">
        <v>6172</v>
      </c>
      <c r="BK5739">
        <v>0</v>
      </c>
      <c r="BL5739">
        <v>65</v>
      </c>
      <c r="BM5739" s="3">
        <f t="shared" si="809"/>
        <v>0.67692307692307696</v>
      </c>
    </row>
    <row r="5740" spans="1:65">
      <c r="A5740" t="s">
        <v>5882</v>
      </c>
      <c r="B5740" s="2">
        <v>46006</v>
      </c>
      <c r="C5740" t="s">
        <v>4641</v>
      </c>
      <c r="D5740" t="s">
        <v>5644</v>
      </c>
      <c r="E5740">
        <v>12</v>
      </c>
      <c r="F5740" t="s">
        <v>49</v>
      </c>
      <c r="G5740" t="s">
        <v>79</v>
      </c>
      <c r="H5740" t="s">
        <v>106</v>
      </c>
      <c r="I5740" t="s">
        <v>52</v>
      </c>
      <c r="J5740" t="s">
        <v>65</v>
      </c>
      <c r="K5740" t="s">
        <v>75</v>
      </c>
      <c r="L5740" t="s">
        <v>92</v>
      </c>
      <c r="M5740" t="s">
        <v>56</v>
      </c>
      <c r="N5740" t="s">
        <v>94</v>
      </c>
      <c r="O5740" t="s">
        <v>58</v>
      </c>
      <c r="P5740">
        <v>46</v>
      </c>
      <c r="Q5740">
        <v>47</v>
      </c>
      <c r="R5740">
        <v>47</v>
      </c>
      <c r="S5740">
        <v>2</v>
      </c>
      <c r="T5740">
        <f t="shared" si="801"/>
        <v>45</v>
      </c>
      <c r="U5740">
        <v>45</v>
      </c>
      <c r="V5740">
        <f t="shared" si="802"/>
        <v>0</v>
      </c>
      <c r="W5740" s="3">
        <f t="shared" si="803"/>
        <v>4.2553191489361701E-2</v>
      </c>
      <c r="X5740">
        <v>160</v>
      </c>
      <c r="Y5740" s="4">
        <v>0</v>
      </c>
      <c r="Z5740" s="4">
        <v>7.1</v>
      </c>
      <c r="AA5740" s="5">
        <v>51583.49</v>
      </c>
      <c r="AB5740" s="5">
        <f t="shared" si="804"/>
        <v>2321257.0499999998</v>
      </c>
      <c r="AC5740" s="5">
        <v>35382.769999999997</v>
      </c>
      <c r="AD5740" s="5">
        <f t="shared" si="805"/>
        <v>1662990.19</v>
      </c>
      <c r="AE5740" s="5">
        <v>109283.36</v>
      </c>
      <c r="AF5740" s="5">
        <v>37963.86</v>
      </c>
      <c r="AG5740" s="5">
        <v>56746.36</v>
      </c>
      <c r="AH5740" s="5">
        <v>10295</v>
      </c>
      <c r="AI5740" s="5">
        <v>9200</v>
      </c>
      <c r="AJ5740">
        <v>0</v>
      </c>
      <c r="AK5740" s="5">
        <v>0</v>
      </c>
      <c r="AL5740" s="5">
        <v>0</v>
      </c>
      <c r="AM5740" s="5">
        <v>28829.57</v>
      </c>
      <c r="AN5740">
        <v>4</v>
      </c>
      <c r="AO5740">
        <v>4</v>
      </c>
      <c r="AP5740" t="str">
        <f t="shared" si="806"/>
        <v>Yes</v>
      </c>
      <c r="AQ5740">
        <v>1</v>
      </c>
      <c r="AR5740" s="5">
        <f t="shared" si="807"/>
        <v>1915308.34</v>
      </c>
      <c r="AS5740" s="5">
        <f t="shared" si="808"/>
        <v>405948.71</v>
      </c>
      <c r="AT5740" t="s">
        <v>116</v>
      </c>
      <c r="AU5740" t="s">
        <v>6164</v>
      </c>
      <c r="AV5740" t="s">
        <v>6165</v>
      </c>
      <c r="AW5740" t="s">
        <v>6166</v>
      </c>
      <c r="AX5740" t="s">
        <v>6202</v>
      </c>
      <c r="AY5740">
        <v>49</v>
      </c>
      <c r="AZ5740">
        <v>0</v>
      </c>
      <c r="BA5740">
        <v>0</v>
      </c>
      <c r="BB5740" t="s">
        <v>6168</v>
      </c>
      <c r="BC5740">
        <v>0</v>
      </c>
      <c r="BD5740">
        <v>0</v>
      </c>
      <c r="BE5740" t="s">
        <v>6169</v>
      </c>
      <c r="BF5740" t="s">
        <v>6176</v>
      </c>
      <c r="BG5740">
        <v>4</v>
      </c>
      <c r="BH5740" t="s">
        <v>6208</v>
      </c>
      <c r="BI5740">
        <v>78</v>
      </c>
      <c r="BJ5740" t="s">
        <v>6193</v>
      </c>
      <c r="BK5740">
        <v>0</v>
      </c>
      <c r="BL5740">
        <v>60</v>
      </c>
      <c r="BM5740" s="3">
        <f t="shared" si="809"/>
        <v>0.78333333333333333</v>
      </c>
    </row>
    <row r="5741" spans="1:65">
      <c r="A5741" t="s">
        <v>5883</v>
      </c>
      <c r="B5741" s="2">
        <v>46006</v>
      </c>
      <c r="C5741" t="s">
        <v>4641</v>
      </c>
      <c r="D5741" t="s">
        <v>5644</v>
      </c>
      <c r="E5741">
        <v>12</v>
      </c>
      <c r="F5741" t="s">
        <v>78</v>
      </c>
      <c r="G5741" t="s">
        <v>50</v>
      </c>
      <c r="H5741" t="s">
        <v>185</v>
      </c>
      <c r="I5741" t="s">
        <v>74</v>
      </c>
      <c r="J5741" t="s">
        <v>53</v>
      </c>
      <c r="K5741" t="s">
        <v>75</v>
      </c>
      <c r="L5741" t="s">
        <v>92</v>
      </c>
      <c r="M5741" t="s">
        <v>56</v>
      </c>
      <c r="N5741" t="s">
        <v>69</v>
      </c>
      <c r="O5741" t="s">
        <v>70</v>
      </c>
      <c r="P5741">
        <v>54</v>
      </c>
      <c r="Q5741">
        <v>58</v>
      </c>
      <c r="R5741">
        <v>56</v>
      </c>
      <c r="S5741">
        <v>1</v>
      </c>
      <c r="T5741">
        <f t="shared" si="801"/>
        <v>55</v>
      </c>
      <c r="U5741">
        <v>53</v>
      </c>
      <c r="V5741">
        <f t="shared" si="802"/>
        <v>2</v>
      </c>
      <c r="W5741" s="3">
        <f t="shared" si="803"/>
        <v>1.7857142857142856E-2</v>
      </c>
      <c r="X5741">
        <v>30</v>
      </c>
      <c r="Y5741" s="4">
        <v>4</v>
      </c>
      <c r="Z5741" s="4">
        <v>2</v>
      </c>
      <c r="AA5741" s="5">
        <v>35540.879999999997</v>
      </c>
      <c r="AB5741" s="5">
        <f t="shared" si="804"/>
        <v>1883666.64</v>
      </c>
      <c r="AC5741" s="5">
        <v>23743.38</v>
      </c>
      <c r="AD5741" s="5">
        <f t="shared" si="805"/>
        <v>1329629.28</v>
      </c>
      <c r="AE5741" s="5">
        <v>95422.399999999994</v>
      </c>
      <c r="AF5741" s="5">
        <v>26997.55</v>
      </c>
      <c r="AG5741" s="5">
        <v>10491.79</v>
      </c>
      <c r="AH5741" s="5">
        <v>2900</v>
      </c>
      <c r="AI5741" s="5">
        <v>3200</v>
      </c>
      <c r="AJ5741">
        <v>0</v>
      </c>
      <c r="AK5741" s="5">
        <v>0</v>
      </c>
      <c r="AL5741" s="5">
        <v>1271.3</v>
      </c>
      <c r="AM5741" s="5">
        <v>36292.42</v>
      </c>
      <c r="AN5741">
        <v>4</v>
      </c>
      <c r="AO5741">
        <v>3</v>
      </c>
      <c r="AP5741" t="str">
        <f t="shared" si="806"/>
        <v>Yes</v>
      </c>
      <c r="AQ5741">
        <v>1</v>
      </c>
      <c r="AR5741" s="5">
        <f t="shared" si="807"/>
        <v>1506204.74</v>
      </c>
      <c r="AS5741" s="5">
        <f t="shared" si="808"/>
        <v>377461.9</v>
      </c>
      <c r="AT5741" t="s">
        <v>59</v>
      </c>
      <c r="AU5741" t="s">
        <v>6164</v>
      </c>
      <c r="AV5741" t="s">
        <v>6165</v>
      </c>
      <c r="AW5741" t="s">
        <v>6166</v>
      </c>
      <c r="AX5741" t="s">
        <v>6167</v>
      </c>
      <c r="AY5741">
        <v>57</v>
      </c>
      <c r="AZ5741">
        <v>0</v>
      </c>
      <c r="BA5741">
        <v>17</v>
      </c>
      <c r="BB5741" t="s">
        <v>6180</v>
      </c>
      <c r="BC5741">
        <v>0</v>
      </c>
      <c r="BD5741">
        <v>0</v>
      </c>
      <c r="BE5741" t="s">
        <v>6169</v>
      </c>
      <c r="BF5741" t="s">
        <v>6170</v>
      </c>
      <c r="BG5741">
        <v>0</v>
      </c>
      <c r="BH5741" t="s">
        <v>6171</v>
      </c>
      <c r="BI5741">
        <v>22</v>
      </c>
      <c r="BJ5741" t="s">
        <v>6172</v>
      </c>
      <c r="BK5741">
        <v>0</v>
      </c>
      <c r="BL5741">
        <v>75</v>
      </c>
      <c r="BM5741" s="3">
        <f t="shared" si="809"/>
        <v>0.7466666666666667</v>
      </c>
    </row>
    <row r="5742" spans="1:65">
      <c r="A5742" t="s">
        <v>5884</v>
      </c>
      <c r="B5742" s="2">
        <v>46006</v>
      </c>
      <c r="C5742" t="s">
        <v>4641</v>
      </c>
      <c r="D5742" t="s">
        <v>5644</v>
      </c>
      <c r="E5742">
        <v>12</v>
      </c>
      <c r="F5742" t="s">
        <v>72</v>
      </c>
      <c r="G5742" t="s">
        <v>50</v>
      </c>
      <c r="H5742" t="s">
        <v>73</v>
      </c>
      <c r="I5742" t="s">
        <v>74</v>
      </c>
      <c r="J5742" t="s">
        <v>65</v>
      </c>
      <c r="K5742" t="s">
        <v>66</v>
      </c>
      <c r="L5742" t="s">
        <v>55</v>
      </c>
      <c r="M5742" t="s">
        <v>68</v>
      </c>
      <c r="N5742" t="s">
        <v>109</v>
      </c>
      <c r="O5742" t="s">
        <v>58</v>
      </c>
      <c r="P5742">
        <v>44</v>
      </c>
      <c r="Q5742">
        <v>44</v>
      </c>
      <c r="R5742">
        <v>43</v>
      </c>
      <c r="S5742">
        <v>1</v>
      </c>
      <c r="T5742">
        <f t="shared" si="801"/>
        <v>42</v>
      </c>
      <c r="U5742">
        <v>42</v>
      </c>
      <c r="V5742">
        <f t="shared" si="802"/>
        <v>0</v>
      </c>
      <c r="W5742" s="3">
        <f t="shared" si="803"/>
        <v>2.3255813953488372E-2</v>
      </c>
      <c r="X5742">
        <v>24</v>
      </c>
      <c r="Y5742" s="4">
        <v>1.9</v>
      </c>
      <c r="Z5742" s="4">
        <v>0.7</v>
      </c>
      <c r="AA5742" s="5">
        <v>48980.83</v>
      </c>
      <c r="AB5742" s="5">
        <f t="shared" si="804"/>
        <v>2057194.86</v>
      </c>
      <c r="AC5742" s="5">
        <v>33483.03</v>
      </c>
      <c r="AD5742" s="5">
        <f t="shared" si="805"/>
        <v>1439770.29</v>
      </c>
      <c r="AE5742" s="5">
        <v>94098.04</v>
      </c>
      <c r="AF5742" s="5">
        <v>27466.7</v>
      </c>
      <c r="AG5742" s="5">
        <v>9145.07</v>
      </c>
      <c r="AH5742" s="5">
        <v>1015</v>
      </c>
      <c r="AI5742" s="5">
        <v>4600</v>
      </c>
      <c r="AJ5742">
        <v>1</v>
      </c>
      <c r="AK5742" s="5">
        <v>13200.19</v>
      </c>
      <c r="AL5742" s="5">
        <v>0</v>
      </c>
      <c r="AM5742" s="5">
        <v>62913.99</v>
      </c>
      <c r="AN5742">
        <v>8</v>
      </c>
      <c r="AO5742">
        <v>8</v>
      </c>
      <c r="AP5742" t="str">
        <f t="shared" si="806"/>
        <v>Yes</v>
      </c>
      <c r="AQ5742">
        <v>1</v>
      </c>
      <c r="AR5742" s="5">
        <f t="shared" si="807"/>
        <v>1652209.28</v>
      </c>
      <c r="AS5742" s="5">
        <f t="shared" si="808"/>
        <v>404985.58</v>
      </c>
      <c r="AT5742" t="s">
        <v>59</v>
      </c>
      <c r="AU5742" t="s">
        <v>6181</v>
      </c>
      <c r="AV5742" t="s">
        <v>6182</v>
      </c>
      <c r="AW5742" t="s">
        <v>6183</v>
      </c>
      <c r="AX5742" t="s">
        <v>6167</v>
      </c>
      <c r="AY5742">
        <v>47</v>
      </c>
      <c r="AZ5742">
        <v>0</v>
      </c>
      <c r="BA5742">
        <v>0</v>
      </c>
      <c r="BB5742" t="s">
        <v>6168</v>
      </c>
      <c r="BC5742">
        <v>0</v>
      </c>
      <c r="BD5742">
        <v>0</v>
      </c>
      <c r="BE5742" t="s">
        <v>6169</v>
      </c>
      <c r="BF5742" t="s">
        <v>6170</v>
      </c>
      <c r="BG5742">
        <v>0</v>
      </c>
      <c r="BH5742" t="s">
        <v>6171</v>
      </c>
      <c r="BI5742">
        <v>28</v>
      </c>
      <c r="BJ5742" t="s">
        <v>6172</v>
      </c>
      <c r="BK5742">
        <v>0</v>
      </c>
      <c r="BL5742">
        <v>62</v>
      </c>
      <c r="BM5742" s="3">
        <f t="shared" si="809"/>
        <v>0.69354838709677424</v>
      </c>
    </row>
    <row r="5743" spans="1:65">
      <c r="A5743" t="s">
        <v>5885</v>
      </c>
      <c r="B5743" s="2">
        <v>46006</v>
      </c>
      <c r="C5743" t="s">
        <v>4641</v>
      </c>
      <c r="D5743" t="s">
        <v>5644</v>
      </c>
      <c r="E5743">
        <v>12</v>
      </c>
      <c r="F5743" t="s">
        <v>78</v>
      </c>
      <c r="G5743" t="s">
        <v>79</v>
      </c>
      <c r="H5743" t="s">
        <v>143</v>
      </c>
      <c r="I5743" t="s">
        <v>52</v>
      </c>
      <c r="J5743" t="s">
        <v>81</v>
      </c>
      <c r="K5743" t="s">
        <v>66</v>
      </c>
      <c r="L5743" t="s">
        <v>55</v>
      </c>
      <c r="M5743" t="s">
        <v>56</v>
      </c>
      <c r="N5743" t="s">
        <v>94</v>
      </c>
      <c r="O5743" t="s">
        <v>70</v>
      </c>
      <c r="P5743">
        <v>37</v>
      </c>
      <c r="Q5743">
        <v>38</v>
      </c>
      <c r="R5743">
        <v>37</v>
      </c>
      <c r="S5743">
        <v>1</v>
      </c>
      <c r="T5743">
        <f t="shared" si="801"/>
        <v>36</v>
      </c>
      <c r="U5743">
        <v>35</v>
      </c>
      <c r="V5743">
        <f t="shared" si="802"/>
        <v>1</v>
      </c>
      <c r="W5743" s="3">
        <f t="shared" si="803"/>
        <v>2.7027027027027029E-2</v>
      </c>
      <c r="X5743">
        <v>33</v>
      </c>
      <c r="Y5743" s="4">
        <v>3</v>
      </c>
      <c r="Z5743" s="4">
        <v>1.2</v>
      </c>
      <c r="AA5743" s="5">
        <v>73438.38</v>
      </c>
      <c r="AB5743" s="5">
        <f t="shared" si="804"/>
        <v>2570343.2999999998</v>
      </c>
      <c r="AC5743" s="5">
        <v>52951.68</v>
      </c>
      <c r="AD5743" s="5">
        <f t="shared" si="805"/>
        <v>1959212.16</v>
      </c>
      <c r="AE5743" s="5">
        <v>116463.15</v>
      </c>
      <c r="AF5743" s="5">
        <v>33295.949999999997</v>
      </c>
      <c r="AG5743" s="5">
        <v>10330.200000000001</v>
      </c>
      <c r="AH5743" s="5">
        <v>1740</v>
      </c>
      <c r="AI5743" s="5">
        <v>6800</v>
      </c>
      <c r="AJ5743">
        <v>0</v>
      </c>
      <c r="AK5743" s="5">
        <v>0</v>
      </c>
      <c r="AL5743" s="5">
        <v>1551.35</v>
      </c>
      <c r="AM5743" s="5">
        <v>23867.75</v>
      </c>
      <c r="AN5743">
        <v>4</v>
      </c>
      <c r="AO5743">
        <v>4</v>
      </c>
      <c r="AP5743" t="str">
        <f t="shared" si="806"/>
        <v>Yes</v>
      </c>
      <c r="AQ5743">
        <v>1</v>
      </c>
      <c r="AR5743" s="5">
        <f t="shared" si="807"/>
        <v>2153260.56</v>
      </c>
      <c r="AS5743" s="5">
        <f t="shared" si="808"/>
        <v>417082.74</v>
      </c>
      <c r="AT5743" t="s">
        <v>59</v>
      </c>
      <c r="AU5743" t="s">
        <v>6164</v>
      </c>
      <c r="AV5743" t="s">
        <v>6165</v>
      </c>
      <c r="AW5743" t="s">
        <v>6166</v>
      </c>
      <c r="AX5743" t="s">
        <v>6167</v>
      </c>
      <c r="AY5743">
        <v>40</v>
      </c>
      <c r="AZ5743">
        <v>2</v>
      </c>
      <c r="BA5743">
        <v>17</v>
      </c>
      <c r="BB5743" t="s">
        <v>6185</v>
      </c>
      <c r="BC5743">
        <v>0</v>
      </c>
      <c r="BD5743">
        <v>0</v>
      </c>
      <c r="BE5743" t="s">
        <v>6169</v>
      </c>
      <c r="BF5743" t="s">
        <v>6170</v>
      </c>
      <c r="BG5743">
        <v>0</v>
      </c>
      <c r="BH5743" t="s">
        <v>6171</v>
      </c>
      <c r="BI5743">
        <v>33</v>
      </c>
      <c r="BJ5743" t="s">
        <v>6172</v>
      </c>
      <c r="BK5743">
        <v>0</v>
      </c>
      <c r="BL5743">
        <v>49</v>
      </c>
      <c r="BM5743" s="3">
        <f t="shared" si="809"/>
        <v>0.75510204081632648</v>
      </c>
    </row>
    <row r="5744" spans="1:65">
      <c r="A5744" t="s">
        <v>5886</v>
      </c>
      <c r="B5744" s="2">
        <v>46006</v>
      </c>
      <c r="C5744" t="s">
        <v>4641</v>
      </c>
      <c r="D5744" t="s">
        <v>5644</v>
      </c>
      <c r="E5744">
        <v>12</v>
      </c>
      <c r="F5744" t="s">
        <v>49</v>
      </c>
      <c r="G5744" t="s">
        <v>50</v>
      </c>
      <c r="H5744" t="s">
        <v>51</v>
      </c>
      <c r="I5744" t="s">
        <v>52</v>
      </c>
      <c r="J5744" t="s">
        <v>65</v>
      </c>
      <c r="K5744" t="s">
        <v>75</v>
      </c>
      <c r="L5744" t="s">
        <v>87</v>
      </c>
      <c r="M5744" t="s">
        <v>56</v>
      </c>
      <c r="N5744" t="s">
        <v>94</v>
      </c>
      <c r="O5744" t="s">
        <v>120</v>
      </c>
      <c r="P5744">
        <v>42</v>
      </c>
      <c r="Q5744">
        <v>44</v>
      </c>
      <c r="R5744">
        <v>42</v>
      </c>
      <c r="S5744">
        <v>1</v>
      </c>
      <c r="T5744">
        <f t="shared" si="801"/>
        <v>41</v>
      </c>
      <c r="U5744">
        <v>41</v>
      </c>
      <c r="V5744">
        <f t="shared" si="802"/>
        <v>0</v>
      </c>
      <c r="W5744" s="3">
        <f t="shared" si="803"/>
        <v>2.3809523809523808E-2</v>
      </c>
      <c r="X5744">
        <v>17</v>
      </c>
      <c r="Y5744" s="4">
        <v>3.5</v>
      </c>
      <c r="Z5744" s="4">
        <v>1.1000000000000001</v>
      </c>
      <c r="AA5744" s="5">
        <v>51513.54</v>
      </c>
      <c r="AB5744" s="5">
        <f t="shared" si="804"/>
        <v>2112055.14</v>
      </c>
      <c r="AC5744" s="5">
        <v>35736.43</v>
      </c>
      <c r="AD5744" s="5">
        <f t="shared" si="805"/>
        <v>1500930.06</v>
      </c>
      <c r="AE5744" s="5">
        <v>99391.16</v>
      </c>
      <c r="AF5744" s="5">
        <v>26804.89</v>
      </c>
      <c r="AG5744" s="5">
        <v>8112.62</v>
      </c>
      <c r="AH5744" s="5">
        <v>1595</v>
      </c>
      <c r="AI5744" s="5">
        <v>4600</v>
      </c>
      <c r="AJ5744">
        <v>0</v>
      </c>
      <c r="AK5744" s="5">
        <v>0</v>
      </c>
      <c r="AL5744" s="5">
        <v>0</v>
      </c>
      <c r="AM5744" s="5">
        <v>28477.34</v>
      </c>
      <c r="AN5744">
        <v>4</v>
      </c>
      <c r="AO5744">
        <v>4</v>
      </c>
      <c r="AP5744" t="str">
        <f t="shared" si="806"/>
        <v>Yes</v>
      </c>
      <c r="AQ5744">
        <v>0</v>
      </c>
      <c r="AR5744" s="5">
        <f t="shared" si="807"/>
        <v>1669911.07</v>
      </c>
      <c r="AS5744" s="5">
        <f t="shared" si="808"/>
        <v>442144.07</v>
      </c>
      <c r="AT5744" t="s">
        <v>59</v>
      </c>
      <c r="AU5744" t="s">
        <v>6164</v>
      </c>
      <c r="AV5744" t="s">
        <v>6165</v>
      </c>
      <c r="AW5744" t="s">
        <v>6166</v>
      </c>
      <c r="AX5744" t="s">
        <v>6167</v>
      </c>
      <c r="AY5744">
        <v>44</v>
      </c>
      <c r="AZ5744">
        <v>0</v>
      </c>
      <c r="BA5744">
        <v>0</v>
      </c>
      <c r="BB5744" t="s">
        <v>6168</v>
      </c>
      <c r="BC5744">
        <v>0</v>
      </c>
      <c r="BD5744">
        <v>0</v>
      </c>
      <c r="BE5744" t="s">
        <v>6169</v>
      </c>
      <c r="BF5744" t="s">
        <v>6170</v>
      </c>
      <c r="BG5744">
        <v>0</v>
      </c>
      <c r="BH5744" t="s">
        <v>6171</v>
      </c>
      <c r="BI5744">
        <v>18</v>
      </c>
      <c r="BJ5744" t="s">
        <v>6172</v>
      </c>
      <c r="BK5744">
        <v>0</v>
      </c>
      <c r="BL5744">
        <v>64</v>
      </c>
      <c r="BM5744" s="3">
        <f t="shared" si="809"/>
        <v>0.65625</v>
      </c>
    </row>
    <row r="5745" spans="1:65">
      <c r="A5745" t="s">
        <v>5887</v>
      </c>
      <c r="B5745" s="2">
        <v>46006</v>
      </c>
      <c r="C5745" t="s">
        <v>4641</v>
      </c>
      <c r="D5745" t="s">
        <v>5644</v>
      </c>
      <c r="E5745">
        <v>12</v>
      </c>
      <c r="F5745" t="s">
        <v>61</v>
      </c>
      <c r="G5745" t="s">
        <v>62</v>
      </c>
      <c r="H5745" t="s">
        <v>104</v>
      </c>
      <c r="I5745" t="s">
        <v>74</v>
      </c>
      <c r="J5745" t="s">
        <v>65</v>
      </c>
      <c r="K5745" t="s">
        <v>66</v>
      </c>
      <c r="L5745" t="s">
        <v>67</v>
      </c>
      <c r="M5745" t="s">
        <v>56</v>
      </c>
      <c r="N5745" t="s">
        <v>109</v>
      </c>
      <c r="O5745" t="s">
        <v>82</v>
      </c>
      <c r="P5745">
        <v>51</v>
      </c>
      <c r="Q5745">
        <v>52</v>
      </c>
      <c r="R5745">
        <v>51</v>
      </c>
      <c r="S5745">
        <v>1</v>
      </c>
      <c r="T5745">
        <f t="shared" si="801"/>
        <v>50</v>
      </c>
      <c r="U5745">
        <v>49</v>
      </c>
      <c r="V5745">
        <f t="shared" si="802"/>
        <v>1</v>
      </c>
      <c r="W5745" s="3">
        <f t="shared" si="803"/>
        <v>1.9607843137254902E-2</v>
      </c>
      <c r="X5745">
        <v>30</v>
      </c>
      <c r="Y5745" s="4">
        <v>0.1</v>
      </c>
      <c r="Z5745" s="4">
        <v>0.8</v>
      </c>
      <c r="AA5745" s="5">
        <v>48567.59</v>
      </c>
      <c r="AB5745" s="5">
        <f t="shared" si="804"/>
        <v>2379811.91</v>
      </c>
      <c r="AC5745" s="5">
        <v>33840.31</v>
      </c>
      <c r="AD5745" s="5">
        <f t="shared" si="805"/>
        <v>1725855.81</v>
      </c>
      <c r="AE5745" s="5">
        <v>113683.77</v>
      </c>
      <c r="AF5745" s="5">
        <v>31344.54</v>
      </c>
      <c r="AG5745" s="5">
        <v>9119.91</v>
      </c>
      <c r="AH5745" s="5">
        <v>1160</v>
      </c>
      <c r="AI5745" s="5">
        <v>4600</v>
      </c>
      <c r="AJ5745">
        <v>0</v>
      </c>
      <c r="AK5745" s="5">
        <v>0</v>
      </c>
      <c r="AL5745" s="5">
        <v>944.14</v>
      </c>
      <c r="AM5745" s="5">
        <v>74551.53</v>
      </c>
      <c r="AN5745">
        <v>8</v>
      </c>
      <c r="AO5745">
        <v>9</v>
      </c>
      <c r="AP5745" t="str">
        <f t="shared" si="806"/>
        <v>No</v>
      </c>
      <c r="AQ5745">
        <v>3</v>
      </c>
      <c r="AR5745" s="5">
        <f t="shared" si="807"/>
        <v>1961259.7</v>
      </c>
      <c r="AS5745" s="5">
        <f t="shared" si="808"/>
        <v>418552.21</v>
      </c>
      <c r="AT5745" t="s">
        <v>59</v>
      </c>
      <c r="AU5745" t="s">
        <v>6164</v>
      </c>
      <c r="AV5745" t="s">
        <v>6165</v>
      </c>
      <c r="AW5745" t="s">
        <v>6166</v>
      </c>
      <c r="AX5745" t="s">
        <v>6167</v>
      </c>
      <c r="AY5745">
        <v>54</v>
      </c>
      <c r="AZ5745">
        <v>0</v>
      </c>
      <c r="BA5745">
        <v>15</v>
      </c>
      <c r="BB5745" t="s">
        <v>6198</v>
      </c>
      <c r="BC5745">
        <v>0</v>
      </c>
      <c r="BD5745">
        <v>1</v>
      </c>
      <c r="BE5745" t="s">
        <v>6188</v>
      </c>
      <c r="BF5745" t="s">
        <v>6170</v>
      </c>
      <c r="BG5745">
        <v>1</v>
      </c>
      <c r="BH5745" t="s">
        <v>6179</v>
      </c>
      <c r="BI5745">
        <v>41</v>
      </c>
      <c r="BJ5745" t="s">
        <v>6172</v>
      </c>
      <c r="BK5745">
        <v>0</v>
      </c>
      <c r="BL5745">
        <v>61</v>
      </c>
      <c r="BM5745" s="3">
        <f t="shared" si="809"/>
        <v>0.83606557377049184</v>
      </c>
    </row>
    <row r="5746" spans="1:65">
      <c r="A5746" t="s">
        <v>5888</v>
      </c>
      <c r="B5746" s="2">
        <v>46006</v>
      </c>
      <c r="C5746" t="s">
        <v>4641</v>
      </c>
      <c r="D5746" t="s">
        <v>5644</v>
      </c>
      <c r="E5746">
        <v>12</v>
      </c>
      <c r="F5746" t="s">
        <v>61</v>
      </c>
      <c r="G5746" t="s">
        <v>62</v>
      </c>
      <c r="H5746" t="s">
        <v>96</v>
      </c>
      <c r="I5746" t="s">
        <v>52</v>
      </c>
      <c r="J5746" t="s">
        <v>53</v>
      </c>
      <c r="K5746" t="s">
        <v>75</v>
      </c>
      <c r="L5746" t="s">
        <v>92</v>
      </c>
      <c r="M5746" t="s">
        <v>56</v>
      </c>
      <c r="N5746" t="s">
        <v>69</v>
      </c>
      <c r="O5746" t="s">
        <v>58</v>
      </c>
      <c r="P5746">
        <v>61</v>
      </c>
      <c r="Q5746">
        <v>61</v>
      </c>
      <c r="R5746">
        <v>62</v>
      </c>
      <c r="S5746">
        <v>2</v>
      </c>
      <c r="T5746">
        <f t="shared" si="801"/>
        <v>60</v>
      </c>
      <c r="U5746">
        <v>60</v>
      </c>
      <c r="V5746">
        <f t="shared" si="802"/>
        <v>0</v>
      </c>
      <c r="W5746" s="3">
        <f t="shared" si="803"/>
        <v>3.2258064516129031E-2</v>
      </c>
      <c r="X5746">
        <v>16</v>
      </c>
      <c r="Y5746" s="4">
        <v>0</v>
      </c>
      <c r="Z5746" s="4">
        <v>1.5</v>
      </c>
      <c r="AA5746" s="5">
        <v>35963.040000000001</v>
      </c>
      <c r="AB5746" s="5">
        <f t="shared" si="804"/>
        <v>2157782.4</v>
      </c>
      <c r="AC5746" s="5">
        <v>23907.759999999998</v>
      </c>
      <c r="AD5746" s="5">
        <f t="shared" si="805"/>
        <v>1482281.12</v>
      </c>
      <c r="AE5746" s="5">
        <v>112432.59</v>
      </c>
      <c r="AF5746" s="5">
        <v>26505.09</v>
      </c>
      <c r="AG5746" s="5">
        <v>8382.4699999999993</v>
      </c>
      <c r="AH5746" s="5">
        <v>2175</v>
      </c>
      <c r="AI5746" s="5">
        <v>6400</v>
      </c>
      <c r="AJ5746">
        <v>0</v>
      </c>
      <c r="AK5746" s="5">
        <v>0</v>
      </c>
      <c r="AL5746" s="5">
        <v>0</v>
      </c>
      <c r="AM5746" s="5">
        <v>38862.74</v>
      </c>
      <c r="AN5746">
        <v>4</v>
      </c>
      <c r="AO5746">
        <v>4</v>
      </c>
      <c r="AP5746" t="str">
        <f t="shared" si="806"/>
        <v>Yes</v>
      </c>
      <c r="AQ5746">
        <v>0</v>
      </c>
      <c r="AR5746" s="5">
        <f t="shared" si="807"/>
        <v>1677039.01</v>
      </c>
      <c r="AS5746" s="5">
        <f t="shared" si="808"/>
        <v>480743.39</v>
      </c>
      <c r="AT5746" t="s">
        <v>59</v>
      </c>
      <c r="AU5746" t="s">
        <v>6164</v>
      </c>
      <c r="AV5746" t="s">
        <v>6165</v>
      </c>
      <c r="AW5746" t="s">
        <v>6166</v>
      </c>
      <c r="AX5746" t="s">
        <v>6184</v>
      </c>
      <c r="AY5746">
        <v>63</v>
      </c>
      <c r="AZ5746">
        <v>0</v>
      </c>
      <c r="BA5746">
        <v>0</v>
      </c>
      <c r="BB5746" t="s">
        <v>6168</v>
      </c>
      <c r="BC5746">
        <v>0</v>
      </c>
      <c r="BD5746">
        <v>0</v>
      </c>
      <c r="BE5746" t="s">
        <v>6169</v>
      </c>
      <c r="BF5746" t="s">
        <v>6170</v>
      </c>
      <c r="BG5746">
        <v>0</v>
      </c>
      <c r="BH5746" t="s">
        <v>6171</v>
      </c>
      <c r="BI5746">
        <v>28</v>
      </c>
      <c r="BJ5746" t="s">
        <v>6172</v>
      </c>
      <c r="BK5746">
        <v>0</v>
      </c>
      <c r="BL5746">
        <v>73</v>
      </c>
      <c r="BM5746" s="3">
        <f t="shared" si="809"/>
        <v>0.84931506849315064</v>
      </c>
    </row>
    <row r="5747" spans="1:65">
      <c r="A5747" t="s">
        <v>5889</v>
      </c>
      <c r="B5747" s="2">
        <v>46006</v>
      </c>
      <c r="C5747" t="s">
        <v>4641</v>
      </c>
      <c r="D5747" t="s">
        <v>5644</v>
      </c>
      <c r="E5747">
        <v>12</v>
      </c>
      <c r="F5747" t="s">
        <v>49</v>
      </c>
      <c r="G5747" t="s">
        <v>50</v>
      </c>
      <c r="H5747" t="s">
        <v>51</v>
      </c>
      <c r="I5747" t="s">
        <v>64</v>
      </c>
      <c r="J5747" t="s">
        <v>81</v>
      </c>
      <c r="K5747" t="s">
        <v>75</v>
      </c>
      <c r="L5747" t="s">
        <v>67</v>
      </c>
      <c r="M5747" t="s">
        <v>68</v>
      </c>
      <c r="N5747" t="s">
        <v>109</v>
      </c>
      <c r="O5747" t="s">
        <v>70</v>
      </c>
      <c r="P5747">
        <v>24</v>
      </c>
      <c r="Q5747">
        <v>40</v>
      </c>
      <c r="R5747">
        <v>38</v>
      </c>
      <c r="S5747">
        <v>3</v>
      </c>
      <c r="T5747">
        <f t="shared" si="801"/>
        <v>35</v>
      </c>
      <c r="U5747">
        <v>17</v>
      </c>
      <c r="V5747">
        <f t="shared" si="802"/>
        <v>18</v>
      </c>
      <c r="W5747" s="3">
        <f t="shared" si="803"/>
        <v>7.8947368421052627E-2</v>
      </c>
      <c r="X5747">
        <v>38</v>
      </c>
      <c r="Y5747" s="4">
        <v>5</v>
      </c>
      <c r="Z5747" s="4">
        <v>1.2</v>
      </c>
      <c r="AA5747" s="5">
        <v>78245.38</v>
      </c>
      <c r="AB5747" s="5">
        <f t="shared" si="804"/>
        <v>1330171.46</v>
      </c>
      <c r="AC5747" s="5">
        <v>49497.15</v>
      </c>
      <c r="AD5747" s="5">
        <f t="shared" si="805"/>
        <v>1880891.7</v>
      </c>
      <c r="AE5747" s="5">
        <v>112857.88</v>
      </c>
      <c r="AF5747" s="5">
        <v>35351.18</v>
      </c>
      <c r="AG5747" s="5">
        <v>11440.54</v>
      </c>
      <c r="AH5747" s="5">
        <v>1740</v>
      </c>
      <c r="AI5747" s="5">
        <v>24069.82</v>
      </c>
      <c r="AJ5747">
        <v>1</v>
      </c>
      <c r="AK5747" s="5">
        <v>21338.42</v>
      </c>
      <c r="AL5747" s="5">
        <v>27924.58</v>
      </c>
      <c r="AM5747" s="5">
        <v>24679.84</v>
      </c>
      <c r="AN5747">
        <v>8</v>
      </c>
      <c r="AO5747">
        <v>8</v>
      </c>
      <c r="AP5747" t="str">
        <f t="shared" si="806"/>
        <v>Yes</v>
      </c>
      <c r="AQ5747">
        <v>1</v>
      </c>
      <c r="AR5747" s="5">
        <f t="shared" si="807"/>
        <v>2140293.96</v>
      </c>
      <c r="AS5747" s="5">
        <f t="shared" si="808"/>
        <v>-810122.5</v>
      </c>
      <c r="AT5747" t="s">
        <v>1641</v>
      </c>
      <c r="AU5747" t="s">
        <v>6189</v>
      </c>
      <c r="AV5747" t="s">
        <v>6201</v>
      </c>
      <c r="AW5747" t="s">
        <v>6175</v>
      </c>
      <c r="AX5747" t="s">
        <v>6167</v>
      </c>
      <c r="AY5747">
        <v>37</v>
      </c>
      <c r="AZ5747">
        <v>6</v>
      </c>
      <c r="BA5747">
        <v>84</v>
      </c>
      <c r="BB5747" t="s">
        <v>6220</v>
      </c>
      <c r="BC5747">
        <v>0</v>
      </c>
      <c r="BD5747">
        <v>0</v>
      </c>
      <c r="BE5747" t="s">
        <v>6169</v>
      </c>
      <c r="BF5747" t="s">
        <v>6210</v>
      </c>
      <c r="BG5747">
        <v>0</v>
      </c>
      <c r="BH5747" t="s">
        <v>6171</v>
      </c>
      <c r="BI5747">
        <v>22</v>
      </c>
      <c r="BJ5747" t="s">
        <v>6172</v>
      </c>
      <c r="BK5747">
        <v>0</v>
      </c>
      <c r="BL5747">
        <v>49</v>
      </c>
      <c r="BM5747" s="3">
        <f t="shared" si="809"/>
        <v>0.77551020408163263</v>
      </c>
    </row>
    <row r="5748" spans="1:65">
      <c r="A5748" t="s">
        <v>5890</v>
      </c>
      <c r="B5748" s="2">
        <v>46006</v>
      </c>
      <c r="C5748" t="s">
        <v>4641</v>
      </c>
      <c r="D5748" t="s">
        <v>5644</v>
      </c>
      <c r="E5748">
        <v>12</v>
      </c>
      <c r="F5748" t="s">
        <v>61</v>
      </c>
      <c r="G5748" t="s">
        <v>62</v>
      </c>
      <c r="H5748" t="s">
        <v>115</v>
      </c>
      <c r="I5748" t="s">
        <v>74</v>
      </c>
      <c r="J5748" t="s">
        <v>65</v>
      </c>
      <c r="K5748" t="s">
        <v>66</v>
      </c>
      <c r="L5748" t="s">
        <v>87</v>
      </c>
      <c r="M5748" t="s">
        <v>56</v>
      </c>
      <c r="N5748" t="s">
        <v>76</v>
      </c>
      <c r="O5748" t="s">
        <v>58</v>
      </c>
      <c r="P5748">
        <v>48</v>
      </c>
      <c r="Q5748">
        <v>50</v>
      </c>
      <c r="R5748">
        <v>50</v>
      </c>
      <c r="S5748">
        <v>1</v>
      </c>
      <c r="T5748">
        <f t="shared" si="801"/>
        <v>49</v>
      </c>
      <c r="U5748">
        <v>46</v>
      </c>
      <c r="V5748">
        <f t="shared" si="802"/>
        <v>3</v>
      </c>
      <c r="W5748" s="3">
        <f t="shared" si="803"/>
        <v>0.02</v>
      </c>
      <c r="X5748">
        <v>30</v>
      </c>
      <c r="Y5748" s="4">
        <v>2.1</v>
      </c>
      <c r="Z5748" s="4">
        <v>1.4</v>
      </c>
      <c r="AA5748" s="5">
        <v>48831.040000000001</v>
      </c>
      <c r="AB5748" s="5">
        <f t="shared" si="804"/>
        <v>2246227.84</v>
      </c>
      <c r="AC5748" s="5">
        <v>35674.61</v>
      </c>
      <c r="AD5748" s="5">
        <f t="shared" si="805"/>
        <v>1783730.5</v>
      </c>
      <c r="AE5748" s="5">
        <v>112251.78</v>
      </c>
      <c r="AF5748" s="5">
        <v>30287.88</v>
      </c>
      <c r="AG5748" s="5">
        <v>9530.0300000000007</v>
      </c>
      <c r="AH5748" s="5">
        <v>2030</v>
      </c>
      <c r="AI5748" s="5">
        <v>4600</v>
      </c>
      <c r="AJ5748">
        <v>0</v>
      </c>
      <c r="AK5748" s="5">
        <v>0</v>
      </c>
      <c r="AL5748" s="5">
        <v>2875.53</v>
      </c>
      <c r="AM5748" s="5">
        <v>32270.48</v>
      </c>
      <c r="AN5748">
        <v>4</v>
      </c>
      <c r="AO5748">
        <v>4</v>
      </c>
      <c r="AP5748" t="str">
        <f t="shared" si="806"/>
        <v>Yes</v>
      </c>
      <c r="AQ5748">
        <v>1</v>
      </c>
      <c r="AR5748" s="5">
        <f t="shared" si="807"/>
        <v>1977576.2</v>
      </c>
      <c r="AS5748" s="5">
        <f t="shared" si="808"/>
        <v>268651.64</v>
      </c>
      <c r="AT5748" t="s">
        <v>59</v>
      </c>
      <c r="AU5748" t="s">
        <v>6164</v>
      </c>
      <c r="AV5748" t="s">
        <v>6165</v>
      </c>
      <c r="AW5748" t="s">
        <v>6166</v>
      </c>
      <c r="AX5748" t="s">
        <v>6184</v>
      </c>
      <c r="AY5748">
        <v>50</v>
      </c>
      <c r="AZ5748">
        <v>2</v>
      </c>
      <c r="BA5748">
        <v>23</v>
      </c>
      <c r="BB5748" t="s">
        <v>6185</v>
      </c>
      <c r="BC5748">
        <v>0</v>
      </c>
      <c r="BD5748">
        <v>0</v>
      </c>
      <c r="BE5748" t="s">
        <v>6169</v>
      </c>
      <c r="BF5748" t="s">
        <v>6170</v>
      </c>
      <c r="BG5748">
        <v>0</v>
      </c>
      <c r="BH5748" t="s">
        <v>6171</v>
      </c>
      <c r="BI5748">
        <v>22</v>
      </c>
      <c r="BJ5748" t="s">
        <v>6172</v>
      </c>
      <c r="BK5748">
        <v>0</v>
      </c>
      <c r="BL5748">
        <v>62</v>
      </c>
      <c r="BM5748" s="3">
        <f t="shared" si="809"/>
        <v>0.80645161290322576</v>
      </c>
    </row>
    <row r="5749" spans="1:65">
      <c r="A5749" t="s">
        <v>5891</v>
      </c>
      <c r="B5749" s="2">
        <v>46006</v>
      </c>
      <c r="C5749" t="s">
        <v>4641</v>
      </c>
      <c r="D5749" t="s">
        <v>5644</v>
      </c>
      <c r="E5749">
        <v>12</v>
      </c>
      <c r="F5749" t="s">
        <v>49</v>
      </c>
      <c r="G5749" t="s">
        <v>62</v>
      </c>
      <c r="H5749" t="s">
        <v>125</v>
      </c>
      <c r="I5749" t="s">
        <v>52</v>
      </c>
      <c r="J5749" t="s">
        <v>65</v>
      </c>
      <c r="K5749" t="s">
        <v>66</v>
      </c>
      <c r="L5749" t="s">
        <v>87</v>
      </c>
      <c r="M5749" t="s">
        <v>56</v>
      </c>
      <c r="N5749" t="s">
        <v>69</v>
      </c>
      <c r="O5749" t="s">
        <v>82</v>
      </c>
      <c r="P5749">
        <v>43</v>
      </c>
      <c r="Q5749">
        <v>44</v>
      </c>
      <c r="R5749">
        <v>42</v>
      </c>
      <c r="S5749">
        <v>1</v>
      </c>
      <c r="T5749">
        <f t="shared" si="801"/>
        <v>41</v>
      </c>
      <c r="U5749">
        <v>41</v>
      </c>
      <c r="V5749">
        <f t="shared" si="802"/>
        <v>0</v>
      </c>
      <c r="W5749" s="3">
        <f t="shared" si="803"/>
        <v>2.3809523809523808E-2</v>
      </c>
      <c r="X5749">
        <v>37</v>
      </c>
      <c r="Y5749" s="4">
        <v>7.7</v>
      </c>
      <c r="Z5749" s="4">
        <v>1.4</v>
      </c>
      <c r="AA5749" s="5">
        <v>49371.47</v>
      </c>
      <c r="AB5749" s="5">
        <f t="shared" si="804"/>
        <v>2024230.27</v>
      </c>
      <c r="AC5749" s="5">
        <v>35851.65</v>
      </c>
      <c r="AD5749" s="5">
        <f t="shared" si="805"/>
        <v>1505769.3</v>
      </c>
      <c r="AE5749" s="5">
        <v>97915.83</v>
      </c>
      <c r="AF5749" s="5">
        <v>28826.15</v>
      </c>
      <c r="AG5749" s="5">
        <v>10330.1</v>
      </c>
      <c r="AH5749" s="5">
        <v>2030</v>
      </c>
      <c r="AI5749" s="5">
        <v>4600</v>
      </c>
      <c r="AJ5749">
        <v>0</v>
      </c>
      <c r="AK5749" s="5">
        <v>0</v>
      </c>
      <c r="AL5749" s="5">
        <v>0</v>
      </c>
      <c r="AM5749" s="5">
        <v>26069.25</v>
      </c>
      <c r="AN5749">
        <v>4</v>
      </c>
      <c r="AO5749">
        <v>2</v>
      </c>
      <c r="AP5749" t="str">
        <f t="shared" si="806"/>
        <v>Yes</v>
      </c>
      <c r="AQ5749">
        <v>0</v>
      </c>
      <c r="AR5749" s="5">
        <f t="shared" si="807"/>
        <v>1675540.63</v>
      </c>
      <c r="AS5749" s="5">
        <f t="shared" si="808"/>
        <v>348689.64</v>
      </c>
      <c r="AT5749" t="s">
        <v>59</v>
      </c>
      <c r="AU5749" t="s">
        <v>6164</v>
      </c>
      <c r="AV5749" t="s">
        <v>6165</v>
      </c>
      <c r="AW5749" t="s">
        <v>6166</v>
      </c>
      <c r="AX5749" t="s">
        <v>6167</v>
      </c>
      <c r="AY5749">
        <v>45</v>
      </c>
      <c r="AZ5749">
        <v>0</v>
      </c>
      <c r="BA5749">
        <v>0</v>
      </c>
      <c r="BB5749" t="s">
        <v>6168</v>
      </c>
      <c r="BC5749">
        <v>0</v>
      </c>
      <c r="BD5749">
        <v>0</v>
      </c>
      <c r="BE5749" t="s">
        <v>6169</v>
      </c>
      <c r="BF5749" t="s">
        <v>6170</v>
      </c>
      <c r="BG5749">
        <v>1</v>
      </c>
      <c r="BH5749" t="s">
        <v>6179</v>
      </c>
      <c r="BI5749">
        <v>20</v>
      </c>
      <c r="BJ5749" t="s">
        <v>6172</v>
      </c>
      <c r="BK5749">
        <v>0</v>
      </c>
      <c r="BL5749">
        <v>63</v>
      </c>
      <c r="BM5749" s="3">
        <f t="shared" si="809"/>
        <v>0.66666666666666663</v>
      </c>
    </row>
    <row r="5750" spans="1:65">
      <c r="A5750" t="s">
        <v>5892</v>
      </c>
      <c r="B5750" s="2">
        <v>46007</v>
      </c>
      <c r="C5750" t="s">
        <v>4641</v>
      </c>
      <c r="D5750" t="s">
        <v>5644</v>
      </c>
      <c r="E5750">
        <v>12</v>
      </c>
      <c r="F5750" t="s">
        <v>61</v>
      </c>
      <c r="G5750" t="s">
        <v>62</v>
      </c>
      <c r="H5750" t="s">
        <v>96</v>
      </c>
      <c r="I5750" t="s">
        <v>52</v>
      </c>
      <c r="J5750" t="s">
        <v>53</v>
      </c>
      <c r="K5750" t="s">
        <v>75</v>
      </c>
      <c r="L5750" t="s">
        <v>92</v>
      </c>
      <c r="M5750" t="s">
        <v>56</v>
      </c>
      <c r="N5750" t="s">
        <v>69</v>
      </c>
      <c r="O5750" t="s">
        <v>120</v>
      </c>
      <c r="P5750">
        <v>61</v>
      </c>
      <c r="Q5750">
        <v>65</v>
      </c>
      <c r="R5750">
        <v>65</v>
      </c>
      <c r="S5750">
        <v>2</v>
      </c>
      <c r="T5750">
        <f t="shared" si="801"/>
        <v>63</v>
      </c>
      <c r="U5750">
        <v>59</v>
      </c>
      <c r="V5750">
        <f t="shared" si="802"/>
        <v>4</v>
      </c>
      <c r="W5750" s="3">
        <f t="shared" si="803"/>
        <v>3.0769230769230771E-2</v>
      </c>
      <c r="X5750">
        <v>26</v>
      </c>
      <c r="Y5750" s="4">
        <v>1</v>
      </c>
      <c r="Z5750" s="4">
        <v>1.1000000000000001</v>
      </c>
      <c r="AA5750" s="5">
        <v>36062.230000000003</v>
      </c>
      <c r="AB5750" s="5">
        <f t="shared" si="804"/>
        <v>2127671.5699999998</v>
      </c>
      <c r="AC5750" s="5">
        <v>23680.55</v>
      </c>
      <c r="AD5750" s="5">
        <f t="shared" si="805"/>
        <v>1539235.75</v>
      </c>
      <c r="AE5750" s="5">
        <v>117843.68</v>
      </c>
      <c r="AF5750" s="5">
        <v>28945.279999999999</v>
      </c>
      <c r="AG5750" s="5">
        <v>9566.33</v>
      </c>
      <c r="AH5750" s="5">
        <v>1595</v>
      </c>
      <c r="AI5750" s="5">
        <v>6400</v>
      </c>
      <c r="AJ5750">
        <v>0</v>
      </c>
      <c r="AK5750" s="5">
        <v>0</v>
      </c>
      <c r="AL5750" s="5">
        <v>2739.48</v>
      </c>
      <c r="AM5750" s="5">
        <v>43234.400000000001</v>
      </c>
      <c r="AN5750">
        <v>4</v>
      </c>
      <c r="AO5750">
        <v>5</v>
      </c>
      <c r="AP5750" t="str">
        <f t="shared" si="806"/>
        <v>No</v>
      </c>
      <c r="AQ5750">
        <v>2</v>
      </c>
      <c r="AR5750" s="5">
        <f t="shared" si="807"/>
        <v>1749559.92</v>
      </c>
      <c r="AS5750" s="5">
        <f t="shared" si="808"/>
        <v>378111.65</v>
      </c>
      <c r="AT5750" t="s">
        <v>59</v>
      </c>
      <c r="AU5750" t="s">
        <v>6164</v>
      </c>
      <c r="AV5750" t="s">
        <v>6165</v>
      </c>
      <c r="AW5750" t="s">
        <v>6166</v>
      </c>
      <c r="AX5750" t="s">
        <v>6184</v>
      </c>
      <c r="AY5750">
        <v>64</v>
      </c>
      <c r="AZ5750">
        <v>0</v>
      </c>
      <c r="BA5750">
        <v>27</v>
      </c>
      <c r="BB5750" t="s">
        <v>6180</v>
      </c>
      <c r="BC5750">
        <v>1</v>
      </c>
      <c r="BD5750">
        <v>0</v>
      </c>
      <c r="BE5750" t="s">
        <v>6178</v>
      </c>
      <c r="BF5750" t="s">
        <v>6170</v>
      </c>
      <c r="BG5750">
        <v>1</v>
      </c>
      <c r="BH5750" t="s">
        <v>6179</v>
      </c>
      <c r="BI5750">
        <v>25</v>
      </c>
      <c r="BJ5750" t="s">
        <v>6172</v>
      </c>
      <c r="BK5750">
        <v>0</v>
      </c>
      <c r="BL5750">
        <v>71</v>
      </c>
      <c r="BM5750" s="3">
        <f t="shared" si="809"/>
        <v>0.91549295774647887</v>
      </c>
    </row>
    <row r="5751" spans="1:65">
      <c r="A5751" t="s">
        <v>5893</v>
      </c>
      <c r="B5751" s="2">
        <v>46007</v>
      </c>
      <c r="C5751" t="s">
        <v>4641</v>
      </c>
      <c r="D5751" t="s">
        <v>5644</v>
      </c>
      <c r="E5751">
        <v>12</v>
      </c>
      <c r="F5751" t="s">
        <v>78</v>
      </c>
      <c r="G5751" t="s">
        <v>50</v>
      </c>
      <c r="H5751" t="s">
        <v>161</v>
      </c>
      <c r="I5751" t="s">
        <v>64</v>
      </c>
      <c r="J5751" t="s">
        <v>53</v>
      </c>
      <c r="K5751" t="s">
        <v>75</v>
      </c>
      <c r="L5751" t="s">
        <v>87</v>
      </c>
      <c r="M5751" t="s">
        <v>56</v>
      </c>
      <c r="N5751" t="s">
        <v>109</v>
      </c>
      <c r="O5751" t="s">
        <v>120</v>
      </c>
      <c r="P5751">
        <v>56</v>
      </c>
      <c r="Q5751">
        <v>58</v>
      </c>
      <c r="R5751">
        <v>57</v>
      </c>
      <c r="S5751">
        <v>1</v>
      </c>
      <c r="T5751">
        <f t="shared" si="801"/>
        <v>56</v>
      </c>
      <c r="U5751">
        <v>55</v>
      </c>
      <c r="V5751">
        <f t="shared" si="802"/>
        <v>1</v>
      </c>
      <c r="W5751" s="3">
        <f t="shared" si="803"/>
        <v>1.7543859649122806E-2</v>
      </c>
      <c r="X5751">
        <v>33</v>
      </c>
      <c r="Y5751" s="4">
        <v>6.8</v>
      </c>
      <c r="Z5751" s="4">
        <v>2.4</v>
      </c>
      <c r="AA5751" s="5">
        <v>35936.75</v>
      </c>
      <c r="AB5751" s="5">
        <f t="shared" si="804"/>
        <v>1976521.25</v>
      </c>
      <c r="AC5751" s="5">
        <v>24006.55</v>
      </c>
      <c r="AD5751" s="5">
        <f t="shared" si="805"/>
        <v>1368373.35</v>
      </c>
      <c r="AE5751" s="5">
        <v>94028.9</v>
      </c>
      <c r="AF5751" s="5">
        <v>27752.26</v>
      </c>
      <c r="AG5751" s="5">
        <v>10643.84</v>
      </c>
      <c r="AH5751" s="5">
        <v>3480</v>
      </c>
      <c r="AI5751" s="5">
        <v>3200</v>
      </c>
      <c r="AJ5751">
        <v>0</v>
      </c>
      <c r="AK5751" s="5">
        <v>0</v>
      </c>
      <c r="AL5751" s="5">
        <v>635.5</v>
      </c>
      <c r="AM5751" s="5">
        <v>81700.039999999994</v>
      </c>
      <c r="AN5751">
        <v>8</v>
      </c>
      <c r="AO5751">
        <v>9</v>
      </c>
      <c r="AP5751" t="str">
        <f t="shared" si="806"/>
        <v>No</v>
      </c>
      <c r="AQ5751">
        <v>3</v>
      </c>
      <c r="AR5751" s="5">
        <f t="shared" si="807"/>
        <v>1589813.89</v>
      </c>
      <c r="AS5751" s="5">
        <f t="shared" si="808"/>
        <v>386707.36</v>
      </c>
      <c r="AT5751" t="s">
        <v>59</v>
      </c>
      <c r="AU5751" t="s">
        <v>6164</v>
      </c>
      <c r="AV5751" t="s">
        <v>6165</v>
      </c>
      <c r="AW5751" t="s">
        <v>6166</v>
      </c>
      <c r="AX5751" t="s">
        <v>6167</v>
      </c>
      <c r="AY5751">
        <v>56</v>
      </c>
      <c r="AZ5751">
        <v>0</v>
      </c>
      <c r="BA5751">
        <v>13</v>
      </c>
      <c r="BB5751" t="s">
        <v>6191</v>
      </c>
      <c r="BC5751">
        <v>0</v>
      </c>
      <c r="BD5751">
        <v>1</v>
      </c>
      <c r="BE5751" t="s">
        <v>6188</v>
      </c>
      <c r="BF5751" t="s">
        <v>6170</v>
      </c>
      <c r="BG5751">
        <v>1</v>
      </c>
      <c r="BH5751" t="s">
        <v>6179</v>
      </c>
      <c r="BI5751">
        <v>42</v>
      </c>
      <c r="BJ5751" t="s">
        <v>6172</v>
      </c>
      <c r="BK5751">
        <v>0</v>
      </c>
      <c r="BL5751">
        <v>76</v>
      </c>
      <c r="BM5751" s="3">
        <f t="shared" si="809"/>
        <v>0.75</v>
      </c>
    </row>
    <row r="5752" spans="1:65">
      <c r="A5752" t="s">
        <v>5894</v>
      </c>
      <c r="B5752" s="2">
        <v>46007</v>
      </c>
      <c r="C5752" t="s">
        <v>4641</v>
      </c>
      <c r="D5752" t="s">
        <v>5644</v>
      </c>
      <c r="E5752">
        <v>12</v>
      </c>
      <c r="F5752" t="s">
        <v>72</v>
      </c>
      <c r="G5752" t="s">
        <v>79</v>
      </c>
      <c r="H5752" t="s">
        <v>213</v>
      </c>
      <c r="I5752" t="s">
        <v>74</v>
      </c>
      <c r="J5752" t="s">
        <v>65</v>
      </c>
      <c r="K5752" t="s">
        <v>75</v>
      </c>
      <c r="L5752" t="s">
        <v>87</v>
      </c>
      <c r="M5752" t="s">
        <v>56</v>
      </c>
      <c r="N5752" t="s">
        <v>69</v>
      </c>
      <c r="O5752" t="s">
        <v>120</v>
      </c>
      <c r="P5752">
        <v>47</v>
      </c>
      <c r="Q5752">
        <v>49</v>
      </c>
      <c r="R5752">
        <v>49</v>
      </c>
      <c r="S5752">
        <v>1</v>
      </c>
      <c r="T5752">
        <f t="shared" si="801"/>
        <v>48</v>
      </c>
      <c r="U5752">
        <v>47</v>
      </c>
      <c r="V5752">
        <f t="shared" si="802"/>
        <v>1</v>
      </c>
      <c r="W5752" s="3">
        <f t="shared" si="803"/>
        <v>2.0408163265306121E-2</v>
      </c>
      <c r="X5752">
        <v>29</v>
      </c>
      <c r="Y5752" s="4">
        <v>0.8</v>
      </c>
      <c r="Z5752" s="4">
        <v>1.9</v>
      </c>
      <c r="AA5752" s="5">
        <v>52653.78</v>
      </c>
      <c r="AB5752" s="5">
        <f t="shared" si="804"/>
        <v>2474727.66</v>
      </c>
      <c r="AC5752" s="5">
        <v>35624.51</v>
      </c>
      <c r="AD5752" s="5">
        <f t="shared" si="805"/>
        <v>1745600.99</v>
      </c>
      <c r="AE5752" s="5">
        <v>108112.02</v>
      </c>
      <c r="AF5752" s="5">
        <v>31847.17</v>
      </c>
      <c r="AG5752" s="5">
        <v>9649.7800000000007</v>
      </c>
      <c r="AH5752" s="5">
        <v>2755</v>
      </c>
      <c r="AI5752" s="5">
        <v>4600</v>
      </c>
      <c r="AJ5752">
        <v>0</v>
      </c>
      <c r="AK5752" s="5">
        <v>0</v>
      </c>
      <c r="AL5752" s="5">
        <v>998.44</v>
      </c>
      <c r="AM5752" s="5">
        <v>32232.880000000001</v>
      </c>
      <c r="AN5752">
        <v>4</v>
      </c>
      <c r="AO5752">
        <v>4</v>
      </c>
      <c r="AP5752" t="str">
        <f t="shared" si="806"/>
        <v>Yes</v>
      </c>
      <c r="AQ5752">
        <v>1</v>
      </c>
      <c r="AR5752" s="5">
        <f t="shared" si="807"/>
        <v>1935796.28</v>
      </c>
      <c r="AS5752" s="5">
        <f t="shared" si="808"/>
        <v>538931.38</v>
      </c>
      <c r="AT5752" t="s">
        <v>59</v>
      </c>
      <c r="AU5752" t="s">
        <v>6164</v>
      </c>
      <c r="AV5752" t="s">
        <v>6165</v>
      </c>
      <c r="AW5752" t="s">
        <v>6166</v>
      </c>
      <c r="AX5752" t="s">
        <v>6184</v>
      </c>
      <c r="AY5752">
        <v>54</v>
      </c>
      <c r="AZ5752">
        <v>4</v>
      </c>
      <c r="BA5752">
        <v>12</v>
      </c>
      <c r="BB5752" t="s">
        <v>6185</v>
      </c>
      <c r="BC5752">
        <v>0</v>
      </c>
      <c r="BD5752">
        <v>0</v>
      </c>
      <c r="BE5752" t="s">
        <v>6169</v>
      </c>
      <c r="BF5752" t="s">
        <v>6170</v>
      </c>
      <c r="BG5752">
        <v>0</v>
      </c>
      <c r="BH5752" t="s">
        <v>6171</v>
      </c>
      <c r="BI5752">
        <v>53</v>
      </c>
      <c r="BJ5752" t="s">
        <v>6187</v>
      </c>
      <c r="BK5752">
        <v>0</v>
      </c>
      <c r="BL5752">
        <v>58</v>
      </c>
      <c r="BM5752" s="3">
        <f t="shared" si="809"/>
        <v>0.84482758620689657</v>
      </c>
    </row>
    <row r="5753" spans="1:65">
      <c r="A5753" t="s">
        <v>5895</v>
      </c>
      <c r="B5753" s="2">
        <v>46007</v>
      </c>
      <c r="C5753" t="s">
        <v>4641</v>
      </c>
      <c r="D5753" t="s">
        <v>5644</v>
      </c>
      <c r="E5753">
        <v>12</v>
      </c>
      <c r="F5753" t="s">
        <v>61</v>
      </c>
      <c r="G5753" t="s">
        <v>50</v>
      </c>
      <c r="H5753" t="s">
        <v>127</v>
      </c>
      <c r="I5753" t="s">
        <v>64</v>
      </c>
      <c r="J5753" t="s">
        <v>53</v>
      </c>
      <c r="K5753" t="s">
        <v>66</v>
      </c>
      <c r="L5753" t="s">
        <v>55</v>
      </c>
      <c r="M5753" t="s">
        <v>56</v>
      </c>
      <c r="N5753" t="s">
        <v>69</v>
      </c>
      <c r="O5753" t="s">
        <v>70</v>
      </c>
      <c r="P5753">
        <v>60</v>
      </c>
      <c r="Q5753">
        <v>63</v>
      </c>
      <c r="R5753">
        <v>63</v>
      </c>
      <c r="S5753">
        <v>2</v>
      </c>
      <c r="T5753">
        <f t="shared" si="801"/>
        <v>61</v>
      </c>
      <c r="U5753">
        <v>58</v>
      </c>
      <c r="V5753">
        <f t="shared" si="802"/>
        <v>3</v>
      </c>
      <c r="W5753" s="3">
        <f t="shared" si="803"/>
        <v>3.1746031746031744E-2</v>
      </c>
      <c r="X5753">
        <v>25</v>
      </c>
      <c r="Y5753" s="4">
        <v>3.4</v>
      </c>
      <c r="Z5753" s="4">
        <v>1.5</v>
      </c>
      <c r="AA5753" s="5">
        <v>33779.050000000003</v>
      </c>
      <c r="AB5753" s="5">
        <f t="shared" si="804"/>
        <v>1959184.9</v>
      </c>
      <c r="AC5753" s="5">
        <v>23416.06</v>
      </c>
      <c r="AD5753" s="5">
        <f t="shared" si="805"/>
        <v>1475211.78</v>
      </c>
      <c r="AE5753" s="5">
        <v>103898.91</v>
      </c>
      <c r="AF5753" s="5">
        <v>28455.02</v>
      </c>
      <c r="AG5753" s="5">
        <v>9456.57</v>
      </c>
      <c r="AH5753" s="5">
        <v>2175</v>
      </c>
      <c r="AI5753" s="5">
        <v>6400</v>
      </c>
      <c r="AJ5753">
        <v>0</v>
      </c>
      <c r="AK5753" s="5">
        <v>0</v>
      </c>
      <c r="AL5753" s="5">
        <v>2075.15</v>
      </c>
      <c r="AM5753" s="5">
        <v>38976.35</v>
      </c>
      <c r="AN5753">
        <v>4</v>
      </c>
      <c r="AO5753">
        <v>4</v>
      </c>
      <c r="AP5753" t="str">
        <f t="shared" si="806"/>
        <v>Yes</v>
      </c>
      <c r="AQ5753">
        <v>1</v>
      </c>
      <c r="AR5753" s="5">
        <f t="shared" si="807"/>
        <v>1666648.78</v>
      </c>
      <c r="AS5753" s="5">
        <f t="shared" si="808"/>
        <v>292536.12</v>
      </c>
      <c r="AT5753" t="s">
        <v>59</v>
      </c>
      <c r="AU5753" t="s">
        <v>6164</v>
      </c>
      <c r="AV5753" t="s">
        <v>6165</v>
      </c>
      <c r="AW5753" t="s">
        <v>6166</v>
      </c>
      <c r="AX5753" t="s">
        <v>6184</v>
      </c>
      <c r="AY5753">
        <v>60</v>
      </c>
      <c r="AZ5753">
        <v>0</v>
      </c>
      <c r="BA5753">
        <v>18</v>
      </c>
      <c r="BB5753" t="s">
        <v>6180</v>
      </c>
      <c r="BC5753">
        <v>0</v>
      </c>
      <c r="BD5753">
        <v>0</v>
      </c>
      <c r="BE5753" t="s">
        <v>6169</v>
      </c>
      <c r="BF5753" t="s">
        <v>6170</v>
      </c>
      <c r="BG5753">
        <v>0</v>
      </c>
      <c r="BH5753" t="s">
        <v>6171</v>
      </c>
      <c r="BI5753">
        <v>56</v>
      </c>
      <c r="BJ5753" t="s">
        <v>6187</v>
      </c>
      <c r="BK5753">
        <v>0</v>
      </c>
      <c r="BL5753">
        <v>72</v>
      </c>
      <c r="BM5753" s="3">
        <f t="shared" si="809"/>
        <v>0.875</v>
      </c>
    </row>
    <row r="5754" spans="1:65">
      <c r="A5754" t="s">
        <v>5896</v>
      </c>
      <c r="B5754" s="2">
        <v>46007</v>
      </c>
      <c r="C5754" t="s">
        <v>4641</v>
      </c>
      <c r="D5754" t="s">
        <v>5644</v>
      </c>
      <c r="E5754">
        <v>12</v>
      </c>
      <c r="F5754" t="s">
        <v>78</v>
      </c>
      <c r="G5754" t="s">
        <v>62</v>
      </c>
      <c r="H5754" t="s">
        <v>168</v>
      </c>
      <c r="I5754" t="s">
        <v>64</v>
      </c>
      <c r="J5754" t="s">
        <v>65</v>
      </c>
      <c r="K5754" t="s">
        <v>66</v>
      </c>
      <c r="L5754" t="s">
        <v>87</v>
      </c>
      <c r="M5754" t="s">
        <v>56</v>
      </c>
      <c r="N5754" t="s">
        <v>69</v>
      </c>
      <c r="O5754" t="s">
        <v>58</v>
      </c>
      <c r="P5754">
        <v>47</v>
      </c>
      <c r="Q5754">
        <v>47</v>
      </c>
      <c r="R5754">
        <v>44</v>
      </c>
      <c r="S5754">
        <v>1</v>
      </c>
      <c r="T5754">
        <f t="shared" si="801"/>
        <v>43</v>
      </c>
      <c r="U5754">
        <v>43</v>
      </c>
      <c r="V5754">
        <f t="shared" si="802"/>
        <v>0</v>
      </c>
      <c r="W5754" s="3">
        <f t="shared" si="803"/>
        <v>2.2727272727272728E-2</v>
      </c>
      <c r="X5754">
        <v>19</v>
      </c>
      <c r="Y5754" s="4">
        <v>0</v>
      </c>
      <c r="Z5754" s="4">
        <v>0.7</v>
      </c>
      <c r="AA5754" s="5">
        <v>48719.16</v>
      </c>
      <c r="AB5754" s="5">
        <f t="shared" si="804"/>
        <v>2094923.88</v>
      </c>
      <c r="AC5754" s="5">
        <v>35516.300000000003</v>
      </c>
      <c r="AD5754" s="5">
        <f t="shared" si="805"/>
        <v>1562717.2</v>
      </c>
      <c r="AE5754" s="5">
        <v>94578.11</v>
      </c>
      <c r="AF5754" s="5">
        <v>29836.55</v>
      </c>
      <c r="AG5754" s="5">
        <v>8986.7800000000007</v>
      </c>
      <c r="AH5754" s="5">
        <v>1015</v>
      </c>
      <c r="AI5754" s="5">
        <v>4600</v>
      </c>
      <c r="AJ5754">
        <v>0</v>
      </c>
      <c r="AK5754" s="5">
        <v>0</v>
      </c>
      <c r="AL5754" s="5">
        <v>0</v>
      </c>
      <c r="AM5754" s="5">
        <v>27277.49</v>
      </c>
      <c r="AN5754">
        <v>4</v>
      </c>
      <c r="AO5754">
        <v>3</v>
      </c>
      <c r="AP5754" t="str">
        <f t="shared" si="806"/>
        <v>Yes</v>
      </c>
      <c r="AQ5754">
        <v>1</v>
      </c>
      <c r="AR5754" s="5">
        <f t="shared" si="807"/>
        <v>1729011.13</v>
      </c>
      <c r="AS5754" s="5">
        <f t="shared" si="808"/>
        <v>365912.75</v>
      </c>
      <c r="AT5754" t="s">
        <v>59</v>
      </c>
      <c r="AU5754" t="s">
        <v>6164</v>
      </c>
      <c r="AV5754" t="s">
        <v>6165</v>
      </c>
      <c r="AW5754" t="s">
        <v>6166</v>
      </c>
      <c r="AX5754" t="s">
        <v>6167</v>
      </c>
      <c r="AY5754">
        <v>50</v>
      </c>
      <c r="AZ5754">
        <v>2</v>
      </c>
      <c r="BA5754">
        <v>0</v>
      </c>
      <c r="BB5754" t="s">
        <v>6168</v>
      </c>
      <c r="BC5754">
        <v>0</v>
      </c>
      <c r="BD5754">
        <v>0</v>
      </c>
      <c r="BE5754" t="s">
        <v>6169</v>
      </c>
      <c r="BF5754" t="s">
        <v>6170</v>
      </c>
      <c r="BG5754">
        <v>0</v>
      </c>
      <c r="BH5754" t="s">
        <v>6171</v>
      </c>
      <c r="BI5754">
        <v>10</v>
      </c>
      <c r="BJ5754" t="s">
        <v>6172</v>
      </c>
      <c r="BK5754">
        <v>0</v>
      </c>
      <c r="BL5754">
        <v>61</v>
      </c>
      <c r="BM5754" s="3">
        <f t="shared" si="809"/>
        <v>0.72131147540983609</v>
      </c>
    </row>
    <row r="5755" spans="1:65">
      <c r="A5755" t="s">
        <v>5897</v>
      </c>
      <c r="B5755" s="2">
        <v>46007</v>
      </c>
      <c r="C5755" t="s">
        <v>4641</v>
      </c>
      <c r="D5755" t="s">
        <v>5644</v>
      </c>
      <c r="E5755">
        <v>12</v>
      </c>
      <c r="F5755" t="s">
        <v>78</v>
      </c>
      <c r="G5755" t="s">
        <v>50</v>
      </c>
      <c r="H5755" t="s">
        <v>173</v>
      </c>
      <c r="I5755" t="s">
        <v>64</v>
      </c>
      <c r="J5755" t="s">
        <v>53</v>
      </c>
      <c r="K5755" t="s">
        <v>75</v>
      </c>
      <c r="L5755" t="s">
        <v>92</v>
      </c>
      <c r="M5755" t="s">
        <v>56</v>
      </c>
      <c r="N5755" t="s">
        <v>94</v>
      </c>
      <c r="O5755" t="s">
        <v>70</v>
      </c>
      <c r="P5755">
        <v>40</v>
      </c>
      <c r="Q5755">
        <v>43</v>
      </c>
      <c r="R5755">
        <v>41</v>
      </c>
      <c r="S5755">
        <v>1</v>
      </c>
      <c r="T5755">
        <f t="shared" si="801"/>
        <v>40</v>
      </c>
      <c r="U5755">
        <v>40</v>
      </c>
      <c r="V5755">
        <f t="shared" si="802"/>
        <v>0</v>
      </c>
      <c r="W5755" s="3">
        <f t="shared" si="803"/>
        <v>2.4390243902439025E-2</v>
      </c>
      <c r="X5755">
        <v>12</v>
      </c>
      <c r="Y5755" s="4">
        <v>3.8</v>
      </c>
      <c r="Z5755" s="4">
        <v>1.4</v>
      </c>
      <c r="AA5755" s="5">
        <v>36390.5</v>
      </c>
      <c r="AB5755" s="5">
        <f t="shared" si="804"/>
        <v>1455620</v>
      </c>
      <c r="AC5755" s="5">
        <v>23818.400000000001</v>
      </c>
      <c r="AD5755" s="5">
        <f t="shared" si="805"/>
        <v>976554.4</v>
      </c>
      <c r="AE5755" s="5">
        <v>67152.97</v>
      </c>
      <c r="AF5755" s="5">
        <v>19280.07</v>
      </c>
      <c r="AG5755" s="5">
        <v>7933.57</v>
      </c>
      <c r="AH5755" s="5">
        <v>2030</v>
      </c>
      <c r="AI5755" s="5">
        <v>3200</v>
      </c>
      <c r="AJ5755">
        <v>0</v>
      </c>
      <c r="AK5755" s="5">
        <v>0</v>
      </c>
      <c r="AL5755" s="5">
        <v>0</v>
      </c>
      <c r="AM5755" s="5">
        <v>25122.46</v>
      </c>
      <c r="AN5755">
        <v>4</v>
      </c>
      <c r="AO5755">
        <v>4</v>
      </c>
      <c r="AP5755" t="str">
        <f t="shared" si="806"/>
        <v>Yes</v>
      </c>
      <c r="AQ5755">
        <v>0</v>
      </c>
      <c r="AR5755" s="5">
        <f t="shared" si="807"/>
        <v>1101273.47</v>
      </c>
      <c r="AS5755" s="5">
        <f t="shared" si="808"/>
        <v>354346.53</v>
      </c>
      <c r="AT5755" t="s">
        <v>59</v>
      </c>
      <c r="AU5755" t="s">
        <v>6164</v>
      </c>
      <c r="AV5755" t="s">
        <v>6165</v>
      </c>
      <c r="AW5755" t="s">
        <v>6166</v>
      </c>
      <c r="AX5755" t="s">
        <v>6167</v>
      </c>
      <c r="AY5755">
        <v>40</v>
      </c>
      <c r="AZ5755">
        <v>0</v>
      </c>
      <c r="BA5755">
        <v>0</v>
      </c>
      <c r="BB5755" t="s">
        <v>6168</v>
      </c>
      <c r="BC5755">
        <v>0</v>
      </c>
      <c r="BD5755">
        <v>0</v>
      </c>
      <c r="BE5755" t="s">
        <v>6169</v>
      </c>
      <c r="BF5755" t="s">
        <v>6170</v>
      </c>
      <c r="BG5755">
        <v>2</v>
      </c>
      <c r="BH5755" t="s">
        <v>6209</v>
      </c>
      <c r="BI5755">
        <v>93</v>
      </c>
      <c r="BJ5755" t="s">
        <v>6193</v>
      </c>
      <c r="BK5755">
        <v>0</v>
      </c>
      <c r="BL5755">
        <v>75</v>
      </c>
      <c r="BM5755" s="3">
        <f t="shared" si="809"/>
        <v>0.54666666666666663</v>
      </c>
    </row>
    <row r="5756" spans="1:65">
      <c r="A5756" t="s">
        <v>5898</v>
      </c>
      <c r="B5756" s="2">
        <v>46007</v>
      </c>
      <c r="C5756" t="s">
        <v>4641</v>
      </c>
      <c r="D5756" t="s">
        <v>5644</v>
      </c>
      <c r="E5756">
        <v>12</v>
      </c>
      <c r="F5756" t="s">
        <v>72</v>
      </c>
      <c r="G5756" t="s">
        <v>50</v>
      </c>
      <c r="H5756" t="s">
        <v>73</v>
      </c>
      <c r="I5756" t="s">
        <v>52</v>
      </c>
      <c r="J5756" t="s">
        <v>81</v>
      </c>
      <c r="K5756" t="s">
        <v>54</v>
      </c>
      <c r="L5756" t="s">
        <v>55</v>
      </c>
      <c r="M5756" t="s">
        <v>56</v>
      </c>
      <c r="N5756" t="s">
        <v>69</v>
      </c>
      <c r="O5756" t="s">
        <v>120</v>
      </c>
      <c r="P5756">
        <v>39</v>
      </c>
      <c r="Q5756">
        <v>42</v>
      </c>
      <c r="R5756">
        <v>43</v>
      </c>
      <c r="S5756">
        <v>1</v>
      </c>
      <c r="T5756">
        <f t="shared" si="801"/>
        <v>42</v>
      </c>
      <c r="U5756">
        <v>38</v>
      </c>
      <c r="V5756">
        <f t="shared" si="802"/>
        <v>4</v>
      </c>
      <c r="W5756" s="3">
        <f t="shared" si="803"/>
        <v>2.3255813953488372E-2</v>
      </c>
      <c r="X5756">
        <v>51</v>
      </c>
      <c r="Y5756" s="4">
        <v>4</v>
      </c>
      <c r="Z5756" s="4">
        <v>2.1</v>
      </c>
      <c r="AA5756" s="5">
        <v>85101.14</v>
      </c>
      <c r="AB5756" s="5">
        <f t="shared" si="804"/>
        <v>3233843.32</v>
      </c>
      <c r="AC5756" s="5">
        <v>52850.45</v>
      </c>
      <c r="AD5756" s="5">
        <f t="shared" si="805"/>
        <v>2272569.35</v>
      </c>
      <c r="AE5756" s="5">
        <v>135097.19</v>
      </c>
      <c r="AF5756" s="5">
        <v>37864.300000000003</v>
      </c>
      <c r="AG5756" s="5">
        <v>11572.11</v>
      </c>
      <c r="AH5756" s="5">
        <v>3045</v>
      </c>
      <c r="AI5756" s="5">
        <v>6800</v>
      </c>
      <c r="AJ5756">
        <v>0</v>
      </c>
      <c r="AK5756" s="5">
        <v>0</v>
      </c>
      <c r="AL5756" s="5">
        <v>5898.72</v>
      </c>
      <c r="AM5756" s="5">
        <v>23466.44</v>
      </c>
      <c r="AN5756">
        <v>4</v>
      </c>
      <c r="AO5756">
        <v>2</v>
      </c>
      <c r="AP5756" t="str">
        <f t="shared" si="806"/>
        <v>Yes</v>
      </c>
      <c r="AQ5756">
        <v>1</v>
      </c>
      <c r="AR5756" s="5">
        <f t="shared" si="807"/>
        <v>2496313.11</v>
      </c>
      <c r="AS5756" s="5">
        <f t="shared" si="808"/>
        <v>737530.21</v>
      </c>
      <c r="AT5756" t="s">
        <v>59</v>
      </c>
      <c r="AU5756" t="s">
        <v>6164</v>
      </c>
      <c r="AV5756" t="s">
        <v>6165</v>
      </c>
      <c r="AW5756" t="s">
        <v>6166</v>
      </c>
      <c r="AX5756" t="s">
        <v>6202</v>
      </c>
      <c r="AY5756">
        <v>40</v>
      </c>
      <c r="AZ5756">
        <v>0</v>
      </c>
      <c r="BA5756">
        <v>24</v>
      </c>
      <c r="BB5756" t="s">
        <v>6180</v>
      </c>
      <c r="BC5756">
        <v>0</v>
      </c>
      <c r="BD5756">
        <v>0</v>
      </c>
      <c r="BE5756" t="s">
        <v>6169</v>
      </c>
      <c r="BF5756" t="s">
        <v>6170</v>
      </c>
      <c r="BG5756">
        <v>2</v>
      </c>
      <c r="BH5756" t="s">
        <v>6197</v>
      </c>
      <c r="BI5756">
        <v>64</v>
      </c>
      <c r="BJ5756" t="s">
        <v>6187</v>
      </c>
      <c r="BK5756">
        <v>0</v>
      </c>
      <c r="BL5756">
        <v>52</v>
      </c>
      <c r="BM5756" s="3">
        <f t="shared" si="809"/>
        <v>0.82692307692307687</v>
      </c>
    </row>
    <row r="5757" spans="1:65">
      <c r="A5757" t="s">
        <v>5899</v>
      </c>
      <c r="B5757" s="2">
        <v>46007</v>
      </c>
      <c r="C5757" t="s">
        <v>4641</v>
      </c>
      <c r="D5757" t="s">
        <v>5644</v>
      </c>
      <c r="E5757">
        <v>12</v>
      </c>
      <c r="F5757" t="s">
        <v>61</v>
      </c>
      <c r="G5757" t="s">
        <v>79</v>
      </c>
      <c r="H5757" t="s">
        <v>84</v>
      </c>
      <c r="I5757" t="s">
        <v>64</v>
      </c>
      <c r="J5757" t="s">
        <v>81</v>
      </c>
      <c r="K5757" t="s">
        <v>75</v>
      </c>
      <c r="L5757" t="s">
        <v>67</v>
      </c>
      <c r="M5757" t="s">
        <v>56</v>
      </c>
      <c r="N5757" t="s">
        <v>76</v>
      </c>
      <c r="O5757" t="s">
        <v>82</v>
      </c>
      <c r="P5757">
        <v>31</v>
      </c>
      <c r="Q5757">
        <v>32</v>
      </c>
      <c r="R5757">
        <v>32</v>
      </c>
      <c r="S5757">
        <v>1</v>
      </c>
      <c r="T5757">
        <f t="shared" si="801"/>
        <v>31</v>
      </c>
      <c r="U5757">
        <v>31</v>
      </c>
      <c r="V5757">
        <f t="shared" si="802"/>
        <v>0</v>
      </c>
      <c r="W5757" s="3">
        <f t="shared" si="803"/>
        <v>3.125E-2</v>
      </c>
      <c r="X5757">
        <v>31</v>
      </c>
      <c r="Y5757" s="4">
        <v>2.7</v>
      </c>
      <c r="Z5757" s="4">
        <v>1.2</v>
      </c>
      <c r="AA5757" s="5">
        <v>77777.990000000005</v>
      </c>
      <c r="AB5757" s="5">
        <f t="shared" si="804"/>
        <v>2411117.69</v>
      </c>
      <c r="AC5757" s="5">
        <v>51451.88</v>
      </c>
      <c r="AD5757" s="5">
        <f t="shared" si="805"/>
        <v>1646460.16</v>
      </c>
      <c r="AE5757" s="5">
        <v>93701.98</v>
      </c>
      <c r="AF5757" s="5">
        <v>28869.040000000001</v>
      </c>
      <c r="AG5757" s="5">
        <v>9373.5499999999993</v>
      </c>
      <c r="AH5757" s="5">
        <v>1740</v>
      </c>
      <c r="AI5757" s="5">
        <v>6800</v>
      </c>
      <c r="AJ5757">
        <v>0</v>
      </c>
      <c r="AK5757" s="5">
        <v>0</v>
      </c>
      <c r="AL5757" s="5">
        <v>0</v>
      </c>
      <c r="AM5757" s="5">
        <v>25964.67</v>
      </c>
      <c r="AN5757">
        <v>4</v>
      </c>
      <c r="AO5757">
        <v>7</v>
      </c>
      <c r="AP5757" t="str">
        <f t="shared" si="806"/>
        <v>No</v>
      </c>
      <c r="AQ5757">
        <v>2</v>
      </c>
      <c r="AR5757" s="5">
        <f t="shared" si="807"/>
        <v>1812909.4</v>
      </c>
      <c r="AS5757" s="5">
        <f t="shared" si="808"/>
        <v>598208.29</v>
      </c>
      <c r="AT5757" t="s">
        <v>116</v>
      </c>
      <c r="AU5757" t="s">
        <v>6164</v>
      </c>
      <c r="AV5757" t="s">
        <v>6165</v>
      </c>
      <c r="AW5757" t="s">
        <v>6166</v>
      </c>
      <c r="AX5757" t="s">
        <v>6184</v>
      </c>
      <c r="AY5757">
        <v>37</v>
      </c>
      <c r="AZ5757">
        <v>3</v>
      </c>
      <c r="BA5757">
        <v>0</v>
      </c>
      <c r="BB5757" t="s">
        <v>6168</v>
      </c>
      <c r="BC5757">
        <v>1</v>
      </c>
      <c r="BD5757">
        <v>2</v>
      </c>
      <c r="BE5757" t="s">
        <v>6218</v>
      </c>
      <c r="BF5757" t="s">
        <v>6170</v>
      </c>
      <c r="BG5757">
        <v>0</v>
      </c>
      <c r="BH5757" t="s">
        <v>6171</v>
      </c>
      <c r="BI5757">
        <v>59</v>
      </c>
      <c r="BJ5757" t="s">
        <v>6187</v>
      </c>
      <c r="BK5757">
        <v>0</v>
      </c>
      <c r="BL5757">
        <v>52</v>
      </c>
      <c r="BM5757" s="3">
        <f t="shared" si="809"/>
        <v>0.61538461538461542</v>
      </c>
    </row>
    <row r="5758" spans="1:65">
      <c r="A5758" t="s">
        <v>5900</v>
      </c>
      <c r="B5758" s="2">
        <v>46007</v>
      </c>
      <c r="C5758" t="s">
        <v>4641</v>
      </c>
      <c r="D5758" t="s">
        <v>5644</v>
      </c>
      <c r="E5758">
        <v>12</v>
      </c>
      <c r="F5758" t="s">
        <v>49</v>
      </c>
      <c r="G5758" t="s">
        <v>50</v>
      </c>
      <c r="H5758" t="s">
        <v>51</v>
      </c>
      <c r="I5758" t="s">
        <v>74</v>
      </c>
      <c r="J5758" t="s">
        <v>65</v>
      </c>
      <c r="K5758" t="s">
        <v>75</v>
      </c>
      <c r="L5758" t="s">
        <v>87</v>
      </c>
      <c r="M5758" t="s">
        <v>56</v>
      </c>
      <c r="N5758" t="s">
        <v>94</v>
      </c>
      <c r="O5758" t="s">
        <v>120</v>
      </c>
      <c r="P5758">
        <v>49</v>
      </c>
      <c r="Q5758">
        <v>49</v>
      </c>
      <c r="R5758">
        <v>47</v>
      </c>
      <c r="S5758">
        <v>1</v>
      </c>
      <c r="T5758">
        <f t="shared" si="801"/>
        <v>46</v>
      </c>
      <c r="U5758">
        <v>46</v>
      </c>
      <c r="V5758">
        <f t="shared" si="802"/>
        <v>0</v>
      </c>
      <c r="W5758" s="3">
        <f t="shared" si="803"/>
        <v>2.1276595744680851E-2</v>
      </c>
      <c r="X5758">
        <v>27</v>
      </c>
      <c r="Y5758" s="4">
        <v>3.9</v>
      </c>
      <c r="Z5758" s="4">
        <v>1.5</v>
      </c>
      <c r="AA5758" s="5">
        <v>52342.13</v>
      </c>
      <c r="AB5758" s="5">
        <f t="shared" si="804"/>
        <v>2407737.98</v>
      </c>
      <c r="AC5758" s="5">
        <v>35786.550000000003</v>
      </c>
      <c r="AD5758" s="5">
        <f t="shared" si="805"/>
        <v>1681967.85</v>
      </c>
      <c r="AE5758" s="5">
        <v>105699.33</v>
      </c>
      <c r="AF5758" s="5">
        <v>31639.32</v>
      </c>
      <c r="AG5758" s="5">
        <v>9191.91</v>
      </c>
      <c r="AH5758" s="5">
        <v>2175</v>
      </c>
      <c r="AI5758" s="5">
        <v>4600</v>
      </c>
      <c r="AJ5758">
        <v>0</v>
      </c>
      <c r="AK5758" s="5">
        <v>0</v>
      </c>
      <c r="AL5758" s="5">
        <v>0</v>
      </c>
      <c r="AM5758" s="5">
        <v>30760.57</v>
      </c>
      <c r="AN5758">
        <v>4</v>
      </c>
      <c r="AO5758">
        <v>5</v>
      </c>
      <c r="AP5758" t="str">
        <f t="shared" si="806"/>
        <v>No</v>
      </c>
      <c r="AQ5758">
        <v>2</v>
      </c>
      <c r="AR5758" s="5">
        <f t="shared" si="807"/>
        <v>1866033.98</v>
      </c>
      <c r="AS5758" s="5">
        <f t="shared" si="808"/>
        <v>541704</v>
      </c>
      <c r="AT5758" t="s">
        <v>59</v>
      </c>
      <c r="AU5758" t="s">
        <v>6164</v>
      </c>
      <c r="AV5758" t="s">
        <v>6165</v>
      </c>
      <c r="AW5758" t="s">
        <v>6166</v>
      </c>
      <c r="AX5758" t="s">
        <v>6167</v>
      </c>
      <c r="AY5758">
        <v>50</v>
      </c>
      <c r="AZ5758">
        <v>0</v>
      </c>
      <c r="BA5758">
        <v>0</v>
      </c>
      <c r="BB5758" t="s">
        <v>6168</v>
      </c>
      <c r="BC5758">
        <v>0</v>
      </c>
      <c r="BD5758">
        <v>1</v>
      </c>
      <c r="BE5758" t="s">
        <v>6188</v>
      </c>
      <c r="BF5758" t="s">
        <v>6170</v>
      </c>
      <c r="BG5758">
        <v>0</v>
      </c>
      <c r="BH5758" t="s">
        <v>6171</v>
      </c>
      <c r="BI5758">
        <v>30</v>
      </c>
      <c r="BJ5758" t="s">
        <v>6172</v>
      </c>
      <c r="BK5758">
        <v>0</v>
      </c>
      <c r="BL5758">
        <v>64</v>
      </c>
      <c r="BM5758" s="3">
        <f t="shared" si="809"/>
        <v>0.734375</v>
      </c>
    </row>
    <row r="5759" spans="1:65">
      <c r="A5759" t="s">
        <v>5901</v>
      </c>
      <c r="B5759" s="2">
        <v>46007</v>
      </c>
      <c r="C5759" t="s">
        <v>4641</v>
      </c>
      <c r="D5759" t="s">
        <v>5644</v>
      </c>
      <c r="E5759">
        <v>12</v>
      </c>
      <c r="F5759" t="s">
        <v>72</v>
      </c>
      <c r="G5759" t="s">
        <v>79</v>
      </c>
      <c r="H5759" t="s">
        <v>159</v>
      </c>
      <c r="I5759" t="s">
        <v>64</v>
      </c>
      <c r="J5759" t="s">
        <v>81</v>
      </c>
      <c r="K5759" t="s">
        <v>75</v>
      </c>
      <c r="L5759" t="s">
        <v>87</v>
      </c>
      <c r="M5759" t="s">
        <v>56</v>
      </c>
      <c r="N5759" t="s">
        <v>57</v>
      </c>
      <c r="O5759" t="s">
        <v>82</v>
      </c>
      <c r="P5759">
        <v>35</v>
      </c>
      <c r="Q5759">
        <v>36</v>
      </c>
      <c r="R5759">
        <v>36</v>
      </c>
      <c r="S5759">
        <v>1</v>
      </c>
      <c r="T5759">
        <f t="shared" si="801"/>
        <v>35</v>
      </c>
      <c r="U5759">
        <v>35</v>
      </c>
      <c r="V5759">
        <f t="shared" si="802"/>
        <v>0</v>
      </c>
      <c r="W5759" s="3">
        <f t="shared" si="803"/>
        <v>2.7777777777777776E-2</v>
      </c>
      <c r="X5759">
        <v>15</v>
      </c>
      <c r="Y5759" s="4">
        <v>2.6</v>
      </c>
      <c r="Z5759" s="4">
        <v>1.3</v>
      </c>
      <c r="AA5759" s="5">
        <v>78991.88</v>
      </c>
      <c r="AB5759" s="5">
        <f t="shared" si="804"/>
        <v>2764715.8</v>
      </c>
      <c r="AC5759" s="5">
        <v>54104.800000000003</v>
      </c>
      <c r="AD5759" s="5">
        <f t="shared" si="805"/>
        <v>1947772.8</v>
      </c>
      <c r="AE5759" s="5">
        <v>105537.02</v>
      </c>
      <c r="AF5759" s="5">
        <v>29893.66</v>
      </c>
      <c r="AG5759" s="5">
        <v>8090.37</v>
      </c>
      <c r="AH5759" s="5">
        <v>1885</v>
      </c>
      <c r="AI5759" s="5">
        <v>6800</v>
      </c>
      <c r="AJ5759">
        <v>0</v>
      </c>
      <c r="AK5759" s="5">
        <v>0</v>
      </c>
      <c r="AL5759" s="5">
        <v>0</v>
      </c>
      <c r="AM5759" s="5">
        <v>29780.71</v>
      </c>
      <c r="AN5759">
        <v>4</v>
      </c>
      <c r="AO5759">
        <v>8</v>
      </c>
      <c r="AP5759" t="str">
        <f t="shared" si="806"/>
        <v>No</v>
      </c>
      <c r="AQ5759">
        <v>2</v>
      </c>
      <c r="AR5759" s="5">
        <f t="shared" si="807"/>
        <v>2129759.56</v>
      </c>
      <c r="AS5759" s="5">
        <f t="shared" si="808"/>
        <v>634956.24</v>
      </c>
      <c r="AT5759" t="s">
        <v>59</v>
      </c>
      <c r="AU5759" t="s">
        <v>6164</v>
      </c>
      <c r="AV5759" t="s">
        <v>6165</v>
      </c>
      <c r="AW5759" t="s">
        <v>6166</v>
      </c>
      <c r="AX5759" t="s">
        <v>6184</v>
      </c>
      <c r="AY5759">
        <v>36</v>
      </c>
      <c r="AZ5759">
        <v>0</v>
      </c>
      <c r="BA5759">
        <v>0</v>
      </c>
      <c r="BB5759" t="s">
        <v>6168</v>
      </c>
      <c r="BC5759">
        <v>1</v>
      </c>
      <c r="BD5759">
        <v>3</v>
      </c>
      <c r="BE5759" t="s">
        <v>6219</v>
      </c>
      <c r="BF5759" t="s">
        <v>6170</v>
      </c>
      <c r="BG5759">
        <v>0</v>
      </c>
      <c r="BH5759" t="s">
        <v>6171</v>
      </c>
      <c r="BI5759">
        <v>11</v>
      </c>
      <c r="BJ5759" t="s">
        <v>6172</v>
      </c>
      <c r="BK5759">
        <v>0</v>
      </c>
      <c r="BL5759">
        <v>50</v>
      </c>
      <c r="BM5759" s="3">
        <f t="shared" si="809"/>
        <v>0.72</v>
      </c>
    </row>
    <row r="5760" spans="1:65">
      <c r="A5760" t="s">
        <v>5902</v>
      </c>
      <c r="B5760" s="2">
        <v>46007</v>
      </c>
      <c r="C5760" t="s">
        <v>4641</v>
      </c>
      <c r="D5760" t="s">
        <v>5644</v>
      </c>
      <c r="E5760">
        <v>12</v>
      </c>
      <c r="F5760" t="s">
        <v>72</v>
      </c>
      <c r="G5760" t="s">
        <v>50</v>
      </c>
      <c r="H5760" t="s">
        <v>119</v>
      </c>
      <c r="I5760" t="s">
        <v>52</v>
      </c>
      <c r="J5760" t="s">
        <v>65</v>
      </c>
      <c r="K5760" t="s">
        <v>75</v>
      </c>
      <c r="L5760" t="s">
        <v>55</v>
      </c>
      <c r="M5760" t="s">
        <v>56</v>
      </c>
      <c r="N5760" t="s">
        <v>69</v>
      </c>
      <c r="O5760" t="s">
        <v>120</v>
      </c>
      <c r="P5760">
        <v>44</v>
      </c>
      <c r="Q5760">
        <v>45</v>
      </c>
      <c r="R5760">
        <v>45</v>
      </c>
      <c r="S5760">
        <v>1</v>
      </c>
      <c r="T5760">
        <f t="shared" si="801"/>
        <v>44</v>
      </c>
      <c r="U5760">
        <v>42</v>
      </c>
      <c r="V5760">
        <f t="shared" si="802"/>
        <v>2</v>
      </c>
      <c r="W5760" s="3">
        <f t="shared" si="803"/>
        <v>2.2222222222222223E-2</v>
      </c>
      <c r="X5760">
        <v>16</v>
      </c>
      <c r="Y5760" s="4">
        <v>1.3</v>
      </c>
      <c r="Z5760" s="4">
        <v>0.9</v>
      </c>
      <c r="AA5760" s="5">
        <v>51522.93</v>
      </c>
      <c r="AB5760" s="5">
        <f t="shared" si="804"/>
        <v>2163963.06</v>
      </c>
      <c r="AC5760" s="5">
        <v>34919.01</v>
      </c>
      <c r="AD5760" s="5">
        <f t="shared" si="805"/>
        <v>1571355.45</v>
      </c>
      <c r="AE5760" s="5">
        <v>106302.2</v>
      </c>
      <c r="AF5760" s="5">
        <v>27498.39</v>
      </c>
      <c r="AG5760" s="5">
        <v>8435.82</v>
      </c>
      <c r="AH5760" s="5">
        <v>1305</v>
      </c>
      <c r="AI5760" s="5">
        <v>4600</v>
      </c>
      <c r="AJ5760">
        <v>0</v>
      </c>
      <c r="AK5760" s="5">
        <v>0</v>
      </c>
      <c r="AL5760" s="5">
        <v>1893.45</v>
      </c>
      <c r="AM5760" s="5">
        <v>27868.19</v>
      </c>
      <c r="AN5760">
        <v>4</v>
      </c>
      <c r="AO5760">
        <v>4</v>
      </c>
      <c r="AP5760" t="str">
        <f t="shared" si="806"/>
        <v>Yes</v>
      </c>
      <c r="AQ5760">
        <v>1</v>
      </c>
      <c r="AR5760" s="5">
        <f t="shared" si="807"/>
        <v>1749258.5</v>
      </c>
      <c r="AS5760" s="5">
        <f t="shared" si="808"/>
        <v>414704.56</v>
      </c>
      <c r="AT5760" t="s">
        <v>59</v>
      </c>
      <c r="AU5760" t="s">
        <v>6164</v>
      </c>
      <c r="AV5760" t="s">
        <v>6165</v>
      </c>
      <c r="AW5760" t="s">
        <v>6166</v>
      </c>
      <c r="AX5760" t="s">
        <v>6184</v>
      </c>
      <c r="AY5760">
        <v>47</v>
      </c>
      <c r="AZ5760">
        <v>0</v>
      </c>
      <c r="BA5760">
        <v>14</v>
      </c>
      <c r="BB5760" t="s">
        <v>6191</v>
      </c>
      <c r="BC5760">
        <v>0</v>
      </c>
      <c r="BD5760">
        <v>0</v>
      </c>
      <c r="BE5760" t="s">
        <v>6169</v>
      </c>
      <c r="BF5760" t="s">
        <v>6170</v>
      </c>
      <c r="BG5760">
        <v>0</v>
      </c>
      <c r="BH5760" t="s">
        <v>6171</v>
      </c>
      <c r="BI5760">
        <v>12</v>
      </c>
      <c r="BJ5760" t="s">
        <v>6172</v>
      </c>
      <c r="BK5760">
        <v>0</v>
      </c>
      <c r="BL5760">
        <v>58</v>
      </c>
      <c r="BM5760" s="3">
        <f t="shared" si="809"/>
        <v>0.77586206896551724</v>
      </c>
    </row>
    <row r="5761" spans="1:65">
      <c r="A5761" t="s">
        <v>5903</v>
      </c>
      <c r="B5761" s="2">
        <v>46007</v>
      </c>
      <c r="C5761" t="s">
        <v>4641</v>
      </c>
      <c r="D5761" t="s">
        <v>5644</v>
      </c>
      <c r="E5761">
        <v>12</v>
      </c>
      <c r="F5761" t="s">
        <v>49</v>
      </c>
      <c r="G5761" t="s">
        <v>79</v>
      </c>
      <c r="H5761" t="s">
        <v>111</v>
      </c>
      <c r="I5761" t="s">
        <v>74</v>
      </c>
      <c r="J5761" t="s">
        <v>53</v>
      </c>
      <c r="K5761" t="s">
        <v>75</v>
      </c>
      <c r="L5761" t="s">
        <v>67</v>
      </c>
      <c r="M5761" t="s">
        <v>68</v>
      </c>
      <c r="N5761" t="s">
        <v>69</v>
      </c>
      <c r="O5761" t="s">
        <v>70</v>
      </c>
      <c r="P5761">
        <v>57</v>
      </c>
      <c r="Q5761">
        <v>61</v>
      </c>
      <c r="R5761">
        <v>61</v>
      </c>
      <c r="S5761">
        <v>5</v>
      </c>
      <c r="T5761">
        <f t="shared" si="801"/>
        <v>56</v>
      </c>
      <c r="U5761">
        <v>56</v>
      </c>
      <c r="V5761">
        <f t="shared" si="802"/>
        <v>0</v>
      </c>
      <c r="W5761" s="3">
        <f t="shared" si="803"/>
        <v>8.1967213114754092E-2</v>
      </c>
      <c r="X5761">
        <v>21</v>
      </c>
      <c r="Y5761" s="4">
        <v>0</v>
      </c>
      <c r="Z5761" s="4">
        <v>0.8</v>
      </c>
      <c r="AA5761" s="5">
        <v>35740.89</v>
      </c>
      <c r="AB5761" s="5">
        <f t="shared" si="804"/>
        <v>2001489.84</v>
      </c>
      <c r="AC5761" s="5">
        <v>21788.76</v>
      </c>
      <c r="AD5761" s="5">
        <f t="shared" si="805"/>
        <v>1329114.3600000001</v>
      </c>
      <c r="AE5761" s="5">
        <v>102328.95</v>
      </c>
      <c r="AF5761" s="5">
        <v>28466.76</v>
      </c>
      <c r="AG5761" s="5">
        <v>8343.74</v>
      </c>
      <c r="AH5761" s="5">
        <v>1160</v>
      </c>
      <c r="AI5761" s="5">
        <v>20230.37</v>
      </c>
      <c r="AJ5761">
        <v>2</v>
      </c>
      <c r="AK5761" s="5">
        <v>17354.73</v>
      </c>
      <c r="AL5761" s="5">
        <v>0</v>
      </c>
      <c r="AM5761" s="5">
        <v>39148.870000000003</v>
      </c>
      <c r="AN5761">
        <v>4</v>
      </c>
      <c r="AO5761">
        <v>3</v>
      </c>
      <c r="AP5761" t="str">
        <f t="shared" si="806"/>
        <v>Yes</v>
      </c>
      <c r="AQ5761">
        <v>2</v>
      </c>
      <c r="AR5761" s="5">
        <f t="shared" si="807"/>
        <v>1546147.78</v>
      </c>
      <c r="AS5761" s="5">
        <f t="shared" si="808"/>
        <v>455342.06</v>
      </c>
      <c r="AT5761" t="s">
        <v>1641</v>
      </c>
      <c r="AU5761" t="s">
        <v>6173</v>
      </c>
      <c r="AV5761" t="s">
        <v>6174</v>
      </c>
      <c r="AW5761" t="s">
        <v>6175</v>
      </c>
      <c r="AX5761" t="s">
        <v>6184</v>
      </c>
      <c r="AY5761">
        <v>59</v>
      </c>
      <c r="AZ5761">
        <v>0</v>
      </c>
      <c r="BA5761">
        <v>0</v>
      </c>
      <c r="BB5761" t="s">
        <v>6168</v>
      </c>
      <c r="BC5761">
        <v>0</v>
      </c>
      <c r="BD5761">
        <v>0</v>
      </c>
      <c r="BE5761" t="s">
        <v>6169</v>
      </c>
      <c r="BF5761" t="s">
        <v>6210</v>
      </c>
      <c r="BG5761">
        <v>0</v>
      </c>
      <c r="BH5761" t="s">
        <v>6171</v>
      </c>
      <c r="BI5761">
        <v>57</v>
      </c>
      <c r="BJ5761" t="s">
        <v>6187</v>
      </c>
      <c r="BK5761">
        <v>0</v>
      </c>
      <c r="BL5761">
        <v>71</v>
      </c>
      <c r="BM5761" s="3">
        <f t="shared" si="809"/>
        <v>0.85915492957746475</v>
      </c>
    </row>
    <row r="5762" spans="1:65">
      <c r="A5762" t="s">
        <v>5904</v>
      </c>
      <c r="B5762" s="2">
        <v>46007</v>
      </c>
      <c r="C5762" t="s">
        <v>4641</v>
      </c>
      <c r="D5762" t="s">
        <v>5644</v>
      </c>
      <c r="E5762">
        <v>12</v>
      </c>
      <c r="F5762" t="s">
        <v>61</v>
      </c>
      <c r="G5762" t="s">
        <v>62</v>
      </c>
      <c r="H5762" t="s">
        <v>104</v>
      </c>
      <c r="I5762" t="s">
        <v>64</v>
      </c>
      <c r="J5762" t="s">
        <v>65</v>
      </c>
      <c r="K5762" t="s">
        <v>75</v>
      </c>
      <c r="L5762" t="s">
        <v>67</v>
      </c>
      <c r="M5762" t="s">
        <v>56</v>
      </c>
      <c r="N5762" t="s">
        <v>94</v>
      </c>
      <c r="O5762" t="s">
        <v>58</v>
      </c>
      <c r="P5762">
        <v>48</v>
      </c>
      <c r="Q5762">
        <v>52</v>
      </c>
      <c r="R5762">
        <v>50</v>
      </c>
      <c r="S5762">
        <v>1</v>
      </c>
      <c r="T5762">
        <f t="shared" ref="T5762:T5825" si="810">R5762-S5762</f>
        <v>49</v>
      </c>
      <c r="U5762">
        <v>47</v>
      </c>
      <c r="V5762">
        <f t="shared" ref="V5762:V5825" si="811">T5762-U5762</f>
        <v>2</v>
      </c>
      <c r="W5762" s="3">
        <f t="shared" ref="W5762:W5825" si="812">IFERROR(S5762/R5762,0)</f>
        <v>0.02</v>
      </c>
      <c r="X5762">
        <v>42</v>
      </c>
      <c r="Y5762" s="4">
        <v>6.7</v>
      </c>
      <c r="Z5762" s="4">
        <v>2.5</v>
      </c>
      <c r="AA5762" s="5">
        <v>52028.800000000003</v>
      </c>
      <c r="AB5762" s="5">
        <f t="shared" ref="AB5762:AB5825" si="813">ROUND(U5762*AA5762,2)</f>
        <v>2445353.6</v>
      </c>
      <c r="AC5762" s="5">
        <v>33739.550000000003</v>
      </c>
      <c r="AD5762" s="5">
        <f t="shared" ref="AD5762:AD5825" si="814">ROUND(R5762*AC5762,2)</f>
        <v>1686977.5</v>
      </c>
      <c r="AE5762" s="5">
        <v>106597.22</v>
      </c>
      <c r="AF5762" s="5">
        <v>31971.85</v>
      </c>
      <c r="AG5762" s="5">
        <v>11866.33</v>
      </c>
      <c r="AH5762" s="5">
        <v>3625</v>
      </c>
      <c r="AI5762" s="5">
        <v>4600</v>
      </c>
      <c r="AJ5762">
        <v>0</v>
      </c>
      <c r="AK5762" s="5">
        <v>0</v>
      </c>
      <c r="AL5762" s="5">
        <v>1994.3</v>
      </c>
      <c r="AM5762" s="5">
        <v>29042.98</v>
      </c>
      <c r="AN5762">
        <v>4</v>
      </c>
      <c r="AO5762">
        <v>2</v>
      </c>
      <c r="AP5762" t="str">
        <f t="shared" ref="AP5762:AP5825" si="815">IF(AO5762&lt;=AN5762,"Yes","No")</f>
        <v>Yes</v>
      </c>
      <c r="AQ5762">
        <v>1</v>
      </c>
      <c r="AR5762" s="5">
        <f t="shared" ref="AR5762:AR5825" si="816">ROUND(SUM(AD5762:AI5762)+SUM(AK5762:AM5762),2)</f>
        <v>1876675.18</v>
      </c>
      <c r="AS5762" s="5">
        <f t="shared" ref="AS5762:AS5825" si="817">ROUND(AB5762-AR5762,2)</f>
        <v>568678.42000000004</v>
      </c>
      <c r="AT5762" t="s">
        <v>59</v>
      </c>
      <c r="AU5762" t="s">
        <v>6164</v>
      </c>
      <c r="AV5762" t="s">
        <v>6165</v>
      </c>
      <c r="AW5762" t="s">
        <v>6166</v>
      </c>
      <c r="AX5762" t="s">
        <v>6167</v>
      </c>
      <c r="AY5762">
        <v>48</v>
      </c>
      <c r="AZ5762">
        <v>0</v>
      </c>
      <c r="BA5762">
        <v>14</v>
      </c>
      <c r="BB5762" t="s">
        <v>6180</v>
      </c>
      <c r="BC5762">
        <v>0</v>
      </c>
      <c r="BD5762">
        <v>0</v>
      </c>
      <c r="BE5762" t="s">
        <v>6169</v>
      </c>
      <c r="BF5762" t="s">
        <v>6170</v>
      </c>
      <c r="BG5762">
        <v>1</v>
      </c>
      <c r="BH5762" t="s">
        <v>6186</v>
      </c>
      <c r="BI5762">
        <v>26</v>
      </c>
      <c r="BJ5762" t="s">
        <v>6172</v>
      </c>
      <c r="BK5762">
        <v>0</v>
      </c>
      <c r="BL5762">
        <v>62</v>
      </c>
      <c r="BM5762" s="3">
        <f t="shared" ref="BM5762:BM5825" si="818">IFERROR(R5762/BL5762,0)</f>
        <v>0.80645161290322576</v>
      </c>
    </row>
    <row r="5763" spans="1:65">
      <c r="A5763" t="s">
        <v>5905</v>
      </c>
      <c r="B5763" s="2">
        <v>46007</v>
      </c>
      <c r="C5763" t="s">
        <v>4641</v>
      </c>
      <c r="D5763" t="s">
        <v>5644</v>
      </c>
      <c r="E5763">
        <v>12</v>
      </c>
      <c r="F5763" t="s">
        <v>49</v>
      </c>
      <c r="G5763" t="s">
        <v>79</v>
      </c>
      <c r="H5763" t="s">
        <v>262</v>
      </c>
      <c r="I5763" t="s">
        <v>64</v>
      </c>
      <c r="J5763" t="s">
        <v>65</v>
      </c>
      <c r="K5763" t="s">
        <v>66</v>
      </c>
      <c r="L5763" t="s">
        <v>67</v>
      </c>
      <c r="M5763" t="s">
        <v>68</v>
      </c>
      <c r="N5763" t="s">
        <v>57</v>
      </c>
      <c r="O5763" t="s">
        <v>58</v>
      </c>
      <c r="P5763">
        <v>46</v>
      </c>
      <c r="Q5763">
        <v>47</v>
      </c>
      <c r="R5763">
        <v>46</v>
      </c>
      <c r="S5763">
        <v>4</v>
      </c>
      <c r="T5763">
        <f t="shared" si="810"/>
        <v>42</v>
      </c>
      <c r="U5763">
        <v>42</v>
      </c>
      <c r="V5763">
        <f t="shared" si="811"/>
        <v>0</v>
      </c>
      <c r="W5763" s="3">
        <f t="shared" si="812"/>
        <v>8.6956521739130432E-2</v>
      </c>
      <c r="X5763">
        <v>28</v>
      </c>
      <c r="Y5763" s="4">
        <v>5</v>
      </c>
      <c r="Z5763" s="4">
        <v>1.5</v>
      </c>
      <c r="AA5763" s="5">
        <v>49127.24</v>
      </c>
      <c r="AB5763" s="5">
        <f t="shared" si="813"/>
        <v>2063344.08</v>
      </c>
      <c r="AC5763" s="5">
        <v>32252.01</v>
      </c>
      <c r="AD5763" s="5">
        <f t="shared" si="814"/>
        <v>1483592.46</v>
      </c>
      <c r="AE5763" s="5">
        <v>100559.63</v>
      </c>
      <c r="AF5763" s="5">
        <v>29377.360000000001</v>
      </c>
      <c r="AG5763" s="5">
        <v>8935.0400000000009</v>
      </c>
      <c r="AH5763" s="5">
        <v>2175</v>
      </c>
      <c r="AI5763" s="5">
        <v>21686.61</v>
      </c>
      <c r="AJ5763">
        <v>1</v>
      </c>
      <c r="AK5763" s="5">
        <v>13930.69</v>
      </c>
      <c r="AL5763" s="5">
        <v>0</v>
      </c>
      <c r="AM5763" s="5">
        <v>26088.85</v>
      </c>
      <c r="AN5763">
        <v>4</v>
      </c>
      <c r="AO5763">
        <v>3</v>
      </c>
      <c r="AP5763" t="str">
        <f t="shared" si="815"/>
        <v>Yes</v>
      </c>
      <c r="AQ5763">
        <v>2</v>
      </c>
      <c r="AR5763" s="5">
        <f t="shared" si="816"/>
        <v>1686345.64</v>
      </c>
      <c r="AS5763" s="5">
        <f t="shared" si="817"/>
        <v>376998.44</v>
      </c>
      <c r="AT5763" t="s">
        <v>1641</v>
      </c>
      <c r="AU5763" t="s">
        <v>6199</v>
      </c>
      <c r="AV5763" t="s">
        <v>6200</v>
      </c>
      <c r="AW5763" t="s">
        <v>6175</v>
      </c>
      <c r="AX5763" t="s">
        <v>6167</v>
      </c>
      <c r="AY5763">
        <v>47</v>
      </c>
      <c r="AZ5763">
        <v>0</v>
      </c>
      <c r="BA5763">
        <v>0</v>
      </c>
      <c r="BB5763" t="s">
        <v>6168</v>
      </c>
      <c r="BC5763">
        <v>0</v>
      </c>
      <c r="BD5763">
        <v>0</v>
      </c>
      <c r="BE5763" t="s">
        <v>6169</v>
      </c>
      <c r="BF5763" t="s">
        <v>6210</v>
      </c>
      <c r="BG5763">
        <v>1</v>
      </c>
      <c r="BH5763" t="s">
        <v>6179</v>
      </c>
      <c r="BI5763">
        <v>58</v>
      </c>
      <c r="BJ5763" t="s">
        <v>6187</v>
      </c>
      <c r="BK5763">
        <v>0</v>
      </c>
      <c r="BL5763">
        <v>63</v>
      </c>
      <c r="BM5763" s="3">
        <f t="shared" si="818"/>
        <v>0.73015873015873012</v>
      </c>
    </row>
    <row r="5764" spans="1:65">
      <c r="A5764" t="s">
        <v>5906</v>
      </c>
      <c r="B5764" s="2">
        <v>46007</v>
      </c>
      <c r="C5764" t="s">
        <v>4641</v>
      </c>
      <c r="D5764" t="s">
        <v>5644</v>
      </c>
      <c r="E5764">
        <v>12</v>
      </c>
      <c r="F5764" t="s">
        <v>61</v>
      </c>
      <c r="G5764" t="s">
        <v>50</v>
      </c>
      <c r="H5764" t="s">
        <v>157</v>
      </c>
      <c r="I5764" t="s">
        <v>64</v>
      </c>
      <c r="J5764" t="s">
        <v>53</v>
      </c>
      <c r="K5764" t="s">
        <v>75</v>
      </c>
      <c r="L5764" t="s">
        <v>92</v>
      </c>
      <c r="M5764" t="s">
        <v>56</v>
      </c>
      <c r="N5764" t="s">
        <v>57</v>
      </c>
      <c r="O5764" t="s">
        <v>82</v>
      </c>
      <c r="P5764">
        <v>52</v>
      </c>
      <c r="Q5764">
        <v>53</v>
      </c>
      <c r="R5764">
        <v>53</v>
      </c>
      <c r="S5764">
        <v>1</v>
      </c>
      <c r="T5764">
        <f t="shared" si="810"/>
        <v>52</v>
      </c>
      <c r="U5764">
        <v>51</v>
      </c>
      <c r="V5764">
        <f t="shared" si="811"/>
        <v>1</v>
      </c>
      <c r="W5764" s="3">
        <f t="shared" si="812"/>
        <v>1.8867924528301886E-2</v>
      </c>
      <c r="X5764">
        <v>27</v>
      </c>
      <c r="Y5764" s="4">
        <v>8.5</v>
      </c>
      <c r="Z5764" s="4">
        <v>1.7</v>
      </c>
      <c r="AA5764" s="5">
        <v>36254.57</v>
      </c>
      <c r="AB5764" s="5">
        <f t="shared" si="813"/>
        <v>1848983.07</v>
      </c>
      <c r="AC5764" s="5">
        <v>23777.08</v>
      </c>
      <c r="AD5764" s="5">
        <f t="shared" si="814"/>
        <v>1260185.24</v>
      </c>
      <c r="AE5764" s="5">
        <v>86867</v>
      </c>
      <c r="AF5764" s="5">
        <v>22913.01</v>
      </c>
      <c r="AG5764" s="5">
        <v>9546.7900000000009</v>
      </c>
      <c r="AH5764" s="5">
        <v>2465</v>
      </c>
      <c r="AI5764" s="5">
        <v>3200</v>
      </c>
      <c r="AJ5764">
        <v>0</v>
      </c>
      <c r="AK5764" s="5">
        <v>0</v>
      </c>
      <c r="AL5764" s="5">
        <v>652.66</v>
      </c>
      <c r="AM5764" s="5">
        <v>40295.300000000003</v>
      </c>
      <c r="AN5764">
        <v>4</v>
      </c>
      <c r="AO5764">
        <v>6</v>
      </c>
      <c r="AP5764" t="str">
        <f t="shared" si="815"/>
        <v>No</v>
      </c>
      <c r="AQ5764">
        <v>2</v>
      </c>
      <c r="AR5764" s="5">
        <f t="shared" si="816"/>
        <v>1426125</v>
      </c>
      <c r="AS5764" s="5">
        <f t="shared" si="817"/>
        <v>422858.07</v>
      </c>
      <c r="AT5764" t="s">
        <v>59</v>
      </c>
      <c r="AU5764" t="s">
        <v>6164</v>
      </c>
      <c r="AV5764" t="s">
        <v>6165</v>
      </c>
      <c r="AW5764" t="s">
        <v>6166</v>
      </c>
      <c r="AX5764" t="s">
        <v>6177</v>
      </c>
      <c r="AY5764">
        <v>58</v>
      </c>
      <c r="AZ5764">
        <v>4</v>
      </c>
      <c r="BA5764">
        <v>15</v>
      </c>
      <c r="BB5764" t="s">
        <v>6185</v>
      </c>
      <c r="BC5764">
        <v>0</v>
      </c>
      <c r="BD5764">
        <v>2</v>
      </c>
      <c r="BE5764" t="s">
        <v>6219</v>
      </c>
      <c r="BF5764" t="s">
        <v>6170</v>
      </c>
      <c r="BG5764">
        <v>1</v>
      </c>
      <c r="BH5764" t="s">
        <v>6179</v>
      </c>
      <c r="BI5764">
        <v>60</v>
      </c>
      <c r="BJ5764" t="s">
        <v>6187</v>
      </c>
      <c r="BK5764">
        <v>0</v>
      </c>
      <c r="BL5764">
        <v>73</v>
      </c>
      <c r="BM5764" s="3">
        <f t="shared" si="818"/>
        <v>0.72602739726027399</v>
      </c>
    </row>
    <row r="5765" spans="1:65">
      <c r="A5765" t="s">
        <v>5907</v>
      </c>
      <c r="B5765" s="2">
        <v>46008</v>
      </c>
      <c r="C5765" t="s">
        <v>4641</v>
      </c>
      <c r="D5765" t="s">
        <v>5644</v>
      </c>
      <c r="E5765">
        <v>12</v>
      </c>
      <c r="F5765" t="s">
        <v>49</v>
      </c>
      <c r="G5765" t="s">
        <v>79</v>
      </c>
      <c r="H5765" t="s">
        <v>111</v>
      </c>
      <c r="I5765" t="s">
        <v>64</v>
      </c>
      <c r="J5765" t="s">
        <v>65</v>
      </c>
      <c r="K5765" t="s">
        <v>75</v>
      </c>
      <c r="L5765" t="s">
        <v>92</v>
      </c>
      <c r="M5765" t="s">
        <v>56</v>
      </c>
      <c r="N5765" t="s">
        <v>94</v>
      </c>
      <c r="O5765" t="s">
        <v>82</v>
      </c>
      <c r="P5765">
        <v>46</v>
      </c>
      <c r="Q5765">
        <v>48</v>
      </c>
      <c r="R5765">
        <v>46</v>
      </c>
      <c r="S5765">
        <v>1</v>
      </c>
      <c r="T5765">
        <f t="shared" si="810"/>
        <v>45</v>
      </c>
      <c r="U5765">
        <v>45</v>
      </c>
      <c r="V5765">
        <f t="shared" si="811"/>
        <v>0</v>
      </c>
      <c r="W5765" s="3">
        <f t="shared" si="812"/>
        <v>2.1739130434782608E-2</v>
      </c>
      <c r="X5765">
        <v>33</v>
      </c>
      <c r="Y5765" s="4">
        <v>1.6</v>
      </c>
      <c r="Z5765" s="4">
        <v>1.4</v>
      </c>
      <c r="AA5765" s="5">
        <v>51592.33</v>
      </c>
      <c r="AB5765" s="5">
        <f t="shared" si="813"/>
        <v>2321654.85</v>
      </c>
      <c r="AC5765" s="5">
        <v>35022.01</v>
      </c>
      <c r="AD5765" s="5">
        <f t="shared" si="814"/>
        <v>1611012.46</v>
      </c>
      <c r="AE5765" s="5">
        <v>99366.56</v>
      </c>
      <c r="AF5765" s="5">
        <v>30522.22</v>
      </c>
      <c r="AG5765" s="5">
        <v>9833.1</v>
      </c>
      <c r="AH5765" s="5">
        <v>2030</v>
      </c>
      <c r="AI5765" s="5">
        <v>4600</v>
      </c>
      <c r="AJ5765">
        <v>0</v>
      </c>
      <c r="AK5765" s="5">
        <v>0</v>
      </c>
      <c r="AL5765" s="5">
        <v>0</v>
      </c>
      <c r="AM5765" s="5">
        <v>33506.53</v>
      </c>
      <c r="AN5765">
        <v>4</v>
      </c>
      <c r="AO5765">
        <v>5</v>
      </c>
      <c r="AP5765" t="str">
        <f t="shared" si="815"/>
        <v>No</v>
      </c>
      <c r="AQ5765">
        <v>2</v>
      </c>
      <c r="AR5765" s="5">
        <f t="shared" si="816"/>
        <v>1790870.87</v>
      </c>
      <c r="AS5765" s="5">
        <f t="shared" si="817"/>
        <v>530783.98</v>
      </c>
      <c r="AT5765" t="s">
        <v>59</v>
      </c>
      <c r="AU5765" t="s">
        <v>6164</v>
      </c>
      <c r="AV5765" t="s">
        <v>6165</v>
      </c>
      <c r="AW5765" t="s">
        <v>6166</v>
      </c>
      <c r="AX5765" t="s">
        <v>6167</v>
      </c>
      <c r="AY5765">
        <v>48</v>
      </c>
      <c r="AZ5765">
        <v>0</v>
      </c>
      <c r="BA5765">
        <v>0</v>
      </c>
      <c r="BB5765" t="s">
        <v>6168</v>
      </c>
      <c r="BC5765">
        <v>1</v>
      </c>
      <c r="BD5765">
        <v>0</v>
      </c>
      <c r="BE5765" t="s">
        <v>6178</v>
      </c>
      <c r="BF5765" t="s">
        <v>6170</v>
      </c>
      <c r="BG5765">
        <v>1</v>
      </c>
      <c r="BH5765" t="s">
        <v>6179</v>
      </c>
      <c r="BI5765">
        <v>21</v>
      </c>
      <c r="BJ5765" t="s">
        <v>6172</v>
      </c>
      <c r="BK5765">
        <v>0</v>
      </c>
      <c r="BL5765">
        <v>60</v>
      </c>
      <c r="BM5765" s="3">
        <f t="shared" si="818"/>
        <v>0.76666666666666672</v>
      </c>
    </row>
    <row r="5766" spans="1:65">
      <c r="A5766" t="s">
        <v>5908</v>
      </c>
      <c r="B5766" s="2">
        <v>46008</v>
      </c>
      <c r="C5766" t="s">
        <v>4641</v>
      </c>
      <c r="D5766" t="s">
        <v>5644</v>
      </c>
      <c r="E5766">
        <v>12</v>
      </c>
      <c r="F5766" t="s">
        <v>72</v>
      </c>
      <c r="G5766" t="s">
        <v>79</v>
      </c>
      <c r="H5766" t="s">
        <v>213</v>
      </c>
      <c r="I5766" t="s">
        <v>64</v>
      </c>
      <c r="J5766" t="s">
        <v>65</v>
      </c>
      <c r="K5766" t="s">
        <v>75</v>
      </c>
      <c r="L5766" t="s">
        <v>87</v>
      </c>
      <c r="M5766" t="s">
        <v>68</v>
      </c>
      <c r="N5766" t="s">
        <v>109</v>
      </c>
      <c r="O5766" t="s">
        <v>58</v>
      </c>
      <c r="P5766">
        <v>47</v>
      </c>
      <c r="Q5766">
        <v>49</v>
      </c>
      <c r="R5766">
        <v>49</v>
      </c>
      <c r="S5766">
        <v>1</v>
      </c>
      <c r="T5766">
        <f t="shared" si="810"/>
        <v>48</v>
      </c>
      <c r="U5766">
        <v>45</v>
      </c>
      <c r="V5766">
        <f t="shared" si="811"/>
        <v>3</v>
      </c>
      <c r="W5766" s="3">
        <f t="shared" si="812"/>
        <v>2.0408163265306121E-2</v>
      </c>
      <c r="X5766">
        <v>32</v>
      </c>
      <c r="Y5766" s="4">
        <v>7.2</v>
      </c>
      <c r="Z5766" s="4">
        <v>1.9</v>
      </c>
      <c r="AA5766" s="5">
        <v>51601.74</v>
      </c>
      <c r="AB5766" s="5">
        <f t="shared" si="813"/>
        <v>2322078.2999999998</v>
      </c>
      <c r="AC5766" s="5">
        <v>33997.03</v>
      </c>
      <c r="AD5766" s="5">
        <f t="shared" si="814"/>
        <v>1665854.47</v>
      </c>
      <c r="AE5766" s="5">
        <v>104629.44</v>
      </c>
      <c r="AF5766" s="5">
        <v>31246.71</v>
      </c>
      <c r="AG5766" s="5">
        <v>10172.33</v>
      </c>
      <c r="AH5766" s="5">
        <v>2755</v>
      </c>
      <c r="AI5766" s="5">
        <v>4600</v>
      </c>
      <c r="AJ5766">
        <v>1</v>
      </c>
      <c r="AK5766" s="5">
        <v>14200.9</v>
      </c>
      <c r="AL5766" s="5">
        <v>3043.31</v>
      </c>
      <c r="AM5766" s="5">
        <v>69392.820000000007</v>
      </c>
      <c r="AN5766">
        <v>8</v>
      </c>
      <c r="AO5766">
        <v>9</v>
      </c>
      <c r="AP5766" t="str">
        <f t="shared" si="815"/>
        <v>No</v>
      </c>
      <c r="AQ5766">
        <v>2</v>
      </c>
      <c r="AR5766" s="5">
        <f t="shared" si="816"/>
        <v>1905894.98</v>
      </c>
      <c r="AS5766" s="5">
        <f t="shared" si="817"/>
        <v>416183.32</v>
      </c>
      <c r="AT5766" t="s">
        <v>59</v>
      </c>
      <c r="AU5766" t="s">
        <v>6189</v>
      </c>
      <c r="AV5766" t="s">
        <v>6190</v>
      </c>
      <c r="AW5766" t="s">
        <v>6183</v>
      </c>
      <c r="AX5766" t="s">
        <v>6184</v>
      </c>
      <c r="AY5766">
        <v>50</v>
      </c>
      <c r="AZ5766">
        <v>0</v>
      </c>
      <c r="BA5766">
        <v>20</v>
      </c>
      <c r="BB5766" t="s">
        <v>6180</v>
      </c>
      <c r="BC5766">
        <v>0</v>
      </c>
      <c r="BD5766">
        <v>1</v>
      </c>
      <c r="BE5766" t="s">
        <v>6188</v>
      </c>
      <c r="BF5766" t="s">
        <v>6170</v>
      </c>
      <c r="BG5766">
        <v>1</v>
      </c>
      <c r="BH5766" t="s">
        <v>6186</v>
      </c>
      <c r="BI5766">
        <v>37</v>
      </c>
      <c r="BJ5766" t="s">
        <v>6172</v>
      </c>
      <c r="BK5766">
        <v>0</v>
      </c>
      <c r="BL5766">
        <v>59</v>
      </c>
      <c r="BM5766" s="3">
        <f t="shared" si="818"/>
        <v>0.83050847457627119</v>
      </c>
    </row>
    <row r="5767" spans="1:65">
      <c r="A5767" t="s">
        <v>5909</v>
      </c>
      <c r="B5767" s="2">
        <v>46008</v>
      </c>
      <c r="C5767" t="s">
        <v>4641</v>
      </c>
      <c r="D5767" t="s">
        <v>5644</v>
      </c>
      <c r="E5767">
        <v>12</v>
      </c>
      <c r="F5767" t="s">
        <v>72</v>
      </c>
      <c r="G5767" t="s">
        <v>50</v>
      </c>
      <c r="H5767" t="s">
        <v>138</v>
      </c>
      <c r="I5767" t="s">
        <v>64</v>
      </c>
      <c r="J5767" t="s">
        <v>81</v>
      </c>
      <c r="K5767" t="s">
        <v>66</v>
      </c>
      <c r="L5767" t="s">
        <v>87</v>
      </c>
      <c r="M5767" t="s">
        <v>56</v>
      </c>
      <c r="N5767" t="s">
        <v>109</v>
      </c>
      <c r="O5767" t="s">
        <v>70</v>
      </c>
      <c r="P5767">
        <v>32</v>
      </c>
      <c r="Q5767">
        <v>34</v>
      </c>
      <c r="R5767">
        <v>35</v>
      </c>
      <c r="S5767">
        <v>1</v>
      </c>
      <c r="T5767">
        <f t="shared" si="810"/>
        <v>34</v>
      </c>
      <c r="U5767">
        <v>31</v>
      </c>
      <c r="V5767">
        <f t="shared" si="811"/>
        <v>3</v>
      </c>
      <c r="W5767" s="3">
        <f t="shared" si="812"/>
        <v>2.8571428571428571E-2</v>
      </c>
      <c r="X5767">
        <v>29</v>
      </c>
      <c r="Y5767" s="4">
        <v>6.1</v>
      </c>
      <c r="Z5767" s="4">
        <v>1.9</v>
      </c>
      <c r="AA5767" s="5">
        <v>72680.33</v>
      </c>
      <c r="AB5767" s="5">
        <f t="shared" si="813"/>
        <v>2253090.23</v>
      </c>
      <c r="AC5767" s="5">
        <v>54692.21</v>
      </c>
      <c r="AD5767" s="5">
        <f t="shared" si="814"/>
        <v>1914227.35</v>
      </c>
      <c r="AE5767" s="5">
        <v>103171.31</v>
      </c>
      <c r="AF5767" s="5">
        <v>30438.63</v>
      </c>
      <c r="AG5767" s="5">
        <v>9853.27</v>
      </c>
      <c r="AH5767" s="5">
        <v>2755</v>
      </c>
      <c r="AI5767" s="5">
        <v>6800</v>
      </c>
      <c r="AJ5767">
        <v>0</v>
      </c>
      <c r="AK5767" s="5">
        <v>0</v>
      </c>
      <c r="AL5767" s="5">
        <v>4285.83</v>
      </c>
      <c r="AM5767" s="5">
        <v>42752.44</v>
      </c>
      <c r="AN5767">
        <v>8</v>
      </c>
      <c r="AO5767">
        <v>7</v>
      </c>
      <c r="AP5767" t="str">
        <f t="shared" si="815"/>
        <v>Yes</v>
      </c>
      <c r="AQ5767">
        <v>0</v>
      </c>
      <c r="AR5767" s="5">
        <f t="shared" si="816"/>
        <v>2114283.83</v>
      </c>
      <c r="AS5767" s="5">
        <f t="shared" si="817"/>
        <v>138806.39999999999</v>
      </c>
      <c r="AT5767" t="s">
        <v>59</v>
      </c>
      <c r="AU5767" t="s">
        <v>6164</v>
      </c>
      <c r="AV5767" t="s">
        <v>6165</v>
      </c>
      <c r="AW5767" t="s">
        <v>6166</v>
      </c>
      <c r="AX5767" t="s">
        <v>6184</v>
      </c>
      <c r="AY5767">
        <v>35</v>
      </c>
      <c r="AZ5767">
        <v>2</v>
      </c>
      <c r="BA5767">
        <v>25</v>
      </c>
      <c r="BB5767" t="s">
        <v>6185</v>
      </c>
      <c r="BC5767">
        <v>0</v>
      </c>
      <c r="BD5767">
        <v>0</v>
      </c>
      <c r="BE5767" t="s">
        <v>6169</v>
      </c>
      <c r="BF5767" t="s">
        <v>6170</v>
      </c>
      <c r="BG5767">
        <v>0</v>
      </c>
      <c r="BH5767" t="s">
        <v>6171</v>
      </c>
      <c r="BI5767">
        <v>54</v>
      </c>
      <c r="BJ5767" t="s">
        <v>6187</v>
      </c>
      <c r="BK5767">
        <v>0</v>
      </c>
      <c r="BL5767">
        <v>49</v>
      </c>
      <c r="BM5767" s="3">
        <f t="shared" si="818"/>
        <v>0.7142857142857143</v>
      </c>
    </row>
    <row r="5768" spans="1:65">
      <c r="A5768" t="s">
        <v>5910</v>
      </c>
      <c r="B5768" s="2">
        <v>46008</v>
      </c>
      <c r="C5768" t="s">
        <v>4641</v>
      </c>
      <c r="D5768" t="s">
        <v>5644</v>
      </c>
      <c r="E5768">
        <v>12</v>
      </c>
      <c r="F5768" t="s">
        <v>61</v>
      </c>
      <c r="G5768" t="s">
        <v>50</v>
      </c>
      <c r="H5768" t="s">
        <v>157</v>
      </c>
      <c r="I5768" t="s">
        <v>52</v>
      </c>
      <c r="J5768" t="s">
        <v>53</v>
      </c>
      <c r="K5768" t="s">
        <v>75</v>
      </c>
      <c r="L5768" t="s">
        <v>55</v>
      </c>
      <c r="M5768" t="s">
        <v>56</v>
      </c>
      <c r="N5768" t="s">
        <v>94</v>
      </c>
      <c r="O5768" t="s">
        <v>82</v>
      </c>
      <c r="P5768">
        <v>61</v>
      </c>
      <c r="Q5768">
        <v>62</v>
      </c>
      <c r="R5768">
        <v>63</v>
      </c>
      <c r="S5768">
        <v>2</v>
      </c>
      <c r="T5768">
        <f t="shared" si="810"/>
        <v>61</v>
      </c>
      <c r="U5768">
        <v>58</v>
      </c>
      <c r="V5768">
        <f t="shared" si="811"/>
        <v>3</v>
      </c>
      <c r="W5768" s="3">
        <f t="shared" si="812"/>
        <v>3.1746031746031744E-2</v>
      </c>
      <c r="X5768">
        <v>26</v>
      </c>
      <c r="Y5768" s="4">
        <v>2.4</v>
      </c>
      <c r="Z5768" s="4">
        <v>1.3</v>
      </c>
      <c r="AA5768" s="5">
        <v>35618.550000000003</v>
      </c>
      <c r="AB5768" s="5">
        <f t="shared" si="813"/>
        <v>2065875.9</v>
      </c>
      <c r="AC5768" s="5">
        <v>23516.51</v>
      </c>
      <c r="AD5768" s="5">
        <f t="shared" si="814"/>
        <v>1481540.13</v>
      </c>
      <c r="AE5768" s="5">
        <v>112011.04</v>
      </c>
      <c r="AF5768" s="5">
        <v>27409.51</v>
      </c>
      <c r="AG5768" s="5">
        <v>8995.4599999999991</v>
      </c>
      <c r="AH5768" s="5">
        <v>1885</v>
      </c>
      <c r="AI5768" s="5">
        <v>6400</v>
      </c>
      <c r="AJ5768">
        <v>0</v>
      </c>
      <c r="AK5768" s="5">
        <v>0</v>
      </c>
      <c r="AL5768" s="5">
        <v>2001</v>
      </c>
      <c r="AM5768" s="5">
        <v>43189.27</v>
      </c>
      <c r="AN5768">
        <v>4</v>
      </c>
      <c r="AO5768">
        <v>5</v>
      </c>
      <c r="AP5768" t="str">
        <f t="shared" si="815"/>
        <v>No</v>
      </c>
      <c r="AQ5768">
        <v>2</v>
      </c>
      <c r="AR5768" s="5">
        <f t="shared" si="816"/>
        <v>1683431.41</v>
      </c>
      <c r="AS5768" s="5">
        <f t="shared" si="817"/>
        <v>382444.49</v>
      </c>
      <c r="AT5768" t="s">
        <v>59</v>
      </c>
      <c r="AU5768" t="s">
        <v>6164</v>
      </c>
      <c r="AV5768" t="s">
        <v>6165</v>
      </c>
      <c r="AW5768" t="s">
        <v>6166</v>
      </c>
      <c r="AX5768" t="s">
        <v>6184</v>
      </c>
      <c r="AY5768">
        <v>61</v>
      </c>
      <c r="AZ5768">
        <v>0</v>
      </c>
      <c r="BA5768">
        <v>21</v>
      </c>
      <c r="BB5768" t="s">
        <v>6191</v>
      </c>
      <c r="BC5768">
        <v>1</v>
      </c>
      <c r="BD5768">
        <v>0</v>
      </c>
      <c r="BE5768" t="s">
        <v>6178</v>
      </c>
      <c r="BF5768" t="s">
        <v>6170</v>
      </c>
      <c r="BG5768">
        <v>0</v>
      </c>
      <c r="BH5768" t="s">
        <v>6171</v>
      </c>
      <c r="BI5768">
        <v>35</v>
      </c>
      <c r="BJ5768" t="s">
        <v>6172</v>
      </c>
      <c r="BK5768">
        <v>0</v>
      </c>
      <c r="BL5768">
        <v>71</v>
      </c>
      <c r="BM5768" s="3">
        <f t="shared" si="818"/>
        <v>0.88732394366197187</v>
      </c>
    </row>
    <row r="5769" spans="1:65">
      <c r="A5769" t="s">
        <v>5911</v>
      </c>
      <c r="B5769" s="2">
        <v>46008</v>
      </c>
      <c r="C5769" t="s">
        <v>4641</v>
      </c>
      <c r="D5769" t="s">
        <v>5644</v>
      </c>
      <c r="E5769">
        <v>12</v>
      </c>
      <c r="F5769" t="s">
        <v>78</v>
      </c>
      <c r="G5769" t="s">
        <v>50</v>
      </c>
      <c r="H5769" t="s">
        <v>161</v>
      </c>
      <c r="I5769" t="s">
        <v>74</v>
      </c>
      <c r="J5769" t="s">
        <v>53</v>
      </c>
      <c r="K5769" t="s">
        <v>75</v>
      </c>
      <c r="L5769" t="s">
        <v>87</v>
      </c>
      <c r="M5769" t="s">
        <v>68</v>
      </c>
      <c r="N5769" t="s">
        <v>94</v>
      </c>
      <c r="O5769" t="s">
        <v>82</v>
      </c>
      <c r="P5769">
        <v>66</v>
      </c>
      <c r="Q5769">
        <v>66</v>
      </c>
      <c r="R5769">
        <v>62</v>
      </c>
      <c r="S5769">
        <v>2</v>
      </c>
      <c r="T5769">
        <f t="shared" si="810"/>
        <v>60</v>
      </c>
      <c r="U5769">
        <v>60</v>
      </c>
      <c r="V5769">
        <f t="shared" si="811"/>
        <v>0</v>
      </c>
      <c r="W5769" s="3">
        <f t="shared" si="812"/>
        <v>3.2258064516129031E-2</v>
      </c>
      <c r="X5769">
        <v>30</v>
      </c>
      <c r="Y5769" s="4">
        <v>5.6</v>
      </c>
      <c r="Z5769" s="4">
        <v>1.6</v>
      </c>
      <c r="AA5769" s="5">
        <v>36053.53</v>
      </c>
      <c r="AB5769" s="5">
        <f t="shared" si="813"/>
        <v>2163211.7999999998</v>
      </c>
      <c r="AC5769" s="5">
        <v>23211.62</v>
      </c>
      <c r="AD5769" s="5">
        <f t="shared" si="814"/>
        <v>1439120.44</v>
      </c>
      <c r="AE5769" s="5">
        <v>105792.08</v>
      </c>
      <c r="AF5769" s="5">
        <v>30330.16</v>
      </c>
      <c r="AG5769" s="5">
        <v>9333.1</v>
      </c>
      <c r="AH5769" s="5">
        <v>2320</v>
      </c>
      <c r="AI5769" s="5">
        <v>6400</v>
      </c>
      <c r="AJ5769">
        <v>1</v>
      </c>
      <c r="AK5769" s="5">
        <v>9002.69</v>
      </c>
      <c r="AL5769" s="5">
        <v>0</v>
      </c>
      <c r="AM5769" s="5">
        <v>36926.839999999997</v>
      </c>
      <c r="AN5769">
        <v>4</v>
      </c>
      <c r="AO5769">
        <v>4</v>
      </c>
      <c r="AP5769" t="str">
        <f t="shared" si="815"/>
        <v>Yes</v>
      </c>
      <c r="AQ5769">
        <v>1</v>
      </c>
      <c r="AR5769" s="5">
        <f t="shared" si="816"/>
        <v>1639225.31</v>
      </c>
      <c r="AS5769" s="5">
        <f t="shared" si="817"/>
        <v>523986.49</v>
      </c>
      <c r="AT5769" t="s">
        <v>116</v>
      </c>
      <c r="AU5769" t="s">
        <v>6181</v>
      </c>
      <c r="AV5769" t="s">
        <v>6182</v>
      </c>
      <c r="AW5769" t="s">
        <v>6183</v>
      </c>
      <c r="AX5769" t="s">
        <v>6167</v>
      </c>
      <c r="AY5769">
        <v>69</v>
      </c>
      <c r="AZ5769">
        <v>3</v>
      </c>
      <c r="BA5769">
        <v>0</v>
      </c>
      <c r="BB5769" t="s">
        <v>6168</v>
      </c>
      <c r="BC5769">
        <v>0</v>
      </c>
      <c r="BD5769">
        <v>0</v>
      </c>
      <c r="BE5769" t="s">
        <v>6169</v>
      </c>
      <c r="BF5769" t="s">
        <v>6170</v>
      </c>
      <c r="BG5769">
        <v>1</v>
      </c>
      <c r="BH5769" t="s">
        <v>6179</v>
      </c>
      <c r="BI5769">
        <v>50</v>
      </c>
      <c r="BJ5769" t="s">
        <v>6172</v>
      </c>
      <c r="BK5769">
        <v>0</v>
      </c>
      <c r="BL5769">
        <v>70</v>
      </c>
      <c r="BM5769" s="3">
        <f t="shared" si="818"/>
        <v>0.88571428571428568</v>
      </c>
    </row>
    <row r="5770" spans="1:65">
      <c r="A5770" t="s">
        <v>5912</v>
      </c>
      <c r="B5770" s="2">
        <v>46008</v>
      </c>
      <c r="C5770" t="s">
        <v>4641</v>
      </c>
      <c r="D5770" t="s">
        <v>5644</v>
      </c>
      <c r="E5770">
        <v>12</v>
      </c>
      <c r="F5770" t="s">
        <v>72</v>
      </c>
      <c r="G5770" t="s">
        <v>79</v>
      </c>
      <c r="H5770" t="s">
        <v>86</v>
      </c>
      <c r="I5770" t="s">
        <v>74</v>
      </c>
      <c r="J5770" t="s">
        <v>53</v>
      </c>
      <c r="K5770" t="s">
        <v>75</v>
      </c>
      <c r="L5770" t="s">
        <v>55</v>
      </c>
      <c r="M5770" t="s">
        <v>56</v>
      </c>
      <c r="N5770" t="s">
        <v>57</v>
      </c>
      <c r="O5770" t="s">
        <v>82</v>
      </c>
      <c r="P5770">
        <v>56</v>
      </c>
      <c r="Q5770">
        <v>59</v>
      </c>
      <c r="R5770">
        <v>60</v>
      </c>
      <c r="S5770">
        <v>1</v>
      </c>
      <c r="T5770">
        <f t="shared" si="810"/>
        <v>59</v>
      </c>
      <c r="U5770">
        <v>55</v>
      </c>
      <c r="V5770">
        <f t="shared" si="811"/>
        <v>4</v>
      </c>
      <c r="W5770" s="3">
        <f t="shared" si="812"/>
        <v>1.6666666666666666E-2</v>
      </c>
      <c r="X5770">
        <v>19</v>
      </c>
      <c r="Y5770" s="4">
        <v>4.9000000000000004</v>
      </c>
      <c r="Z5770" s="4">
        <v>0.9</v>
      </c>
      <c r="AA5770" s="5">
        <v>35607.760000000002</v>
      </c>
      <c r="AB5770" s="5">
        <f t="shared" si="813"/>
        <v>1958426.8</v>
      </c>
      <c r="AC5770" s="5">
        <v>23627.93</v>
      </c>
      <c r="AD5770" s="5">
        <f t="shared" si="814"/>
        <v>1417675.8</v>
      </c>
      <c r="AE5770" s="5">
        <v>101272.69</v>
      </c>
      <c r="AF5770" s="5">
        <v>25924.66</v>
      </c>
      <c r="AG5770" s="5">
        <v>8280.26</v>
      </c>
      <c r="AH5770" s="5">
        <v>1305</v>
      </c>
      <c r="AI5770" s="5">
        <v>3200</v>
      </c>
      <c r="AJ5770">
        <v>0</v>
      </c>
      <c r="AK5770" s="5">
        <v>0</v>
      </c>
      <c r="AL5770" s="5">
        <v>2671.89</v>
      </c>
      <c r="AM5770" s="5">
        <v>50274.86</v>
      </c>
      <c r="AN5770">
        <v>4</v>
      </c>
      <c r="AO5770">
        <v>9</v>
      </c>
      <c r="AP5770" t="str">
        <f t="shared" si="815"/>
        <v>No</v>
      </c>
      <c r="AQ5770">
        <v>3</v>
      </c>
      <c r="AR5770" s="5">
        <f t="shared" si="816"/>
        <v>1610605.16</v>
      </c>
      <c r="AS5770" s="5">
        <f t="shared" si="817"/>
        <v>347821.64</v>
      </c>
      <c r="AT5770" t="s">
        <v>59</v>
      </c>
      <c r="AU5770" t="s">
        <v>6164</v>
      </c>
      <c r="AV5770" t="s">
        <v>6165</v>
      </c>
      <c r="AW5770" t="s">
        <v>6166</v>
      </c>
      <c r="AX5770" t="s">
        <v>6184</v>
      </c>
      <c r="AY5770">
        <v>56</v>
      </c>
      <c r="AZ5770">
        <v>0</v>
      </c>
      <c r="BA5770">
        <v>27</v>
      </c>
      <c r="BB5770" t="s">
        <v>6180</v>
      </c>
      <c r="BC5770">
        <v>1</v>
      </c>
      <c r="BD5770">
        <v>4</v>
      </c>
      <c r="BE5770" t="s">
        <v>6219</v>
      </c>
      <c r="BF5770" t="s">
        <v>6170</v>
      </c>
      <c r="BG5770">
        <v>0</v>
      </c>
      <c r="BH5770" t="s">
        <v>6171</v>
      </c>
      <c r="BI5770">
        <v>33</v>
      </c>
      <c r="BJ5770" t="s">
        <v>6172</v>
      </c>
      <c r="BK5770">
        <v>0</v>
      </c>
      <c r="BL5770">
        <v>71</v>
      </c>
      <c r="BM5770" s="3">
        <f t="shared" si="818"/>
        <v>0.84507042253521125</v>
      </c>
    </row>
    <row r="5771" spans="1:65">
      <c r="A5771" t="s">
        <v>5913</v>
      </c>
      <c r="B5771" s="2">
        <v>46008</v>
      </c>
      <c r="C5771" t="s">
        <v>4641</v>
      </c>
      <c r="D5771" t="s">
        <v>5644</v>
      </c>
      <c r="E5771">
        <v>12</v>
      </c>
      <c r="F5771" t="s">
        <v>61</v>
      </c>
      <c r="G5771" t="s">
        <v>50</v>
      </c>
      <c r="H5771" t="s">
        <v>157</v>
      </c>
      <c r="I5771" t="s">
        <v>64</v>
      </c>
      <c r="J5771" t="s">
        <v>65</v>
      </c>
      <c r="K5771" t="s">
        <v>75</v>
      </c>
      <c r="L5771" t="s">
        <v>55</v>
      </c>
      <c r="M5771" t="s">
        <v>56</v>
      </c>
      <c r="N5771" t="s">
        <v>76</v>
      </c>
      <c r="O5771" t="s">
        <v>70</v>
      </c>
      <c r="P5771">
        <v>51</v>
      </c>
      <c r="Q5771">
        <v>55</v>
      </c>
      <c r="R5771">
        <v>55</v>
      </c>
      <c r="S5771">
        <v>1</v>
      </c>
      <c r="T5771">
        <f t="shared" si="810"/>
        <v>54</v>
      </c>
      <c r="U5771">
        <v>50</v>
      </c>
      <c r="V5771">
        <f t="shared" si="811"/>
        <v>4</v>
      </c>
      <c r="W5771" s="3">
        <f t="shared" si="812"/>
        <v>1.8181818181818181E-2</v>
      </c>
      <c r="X5771">
        <v>10</v>
      </c>
      <c r="Y5771" s="4">
        <v>0.4</v>
      </c>
      <c r="Z5771" s="4">
        <v>0.5</v>
      </c>
      <c r="AA5771" s="5">
        <v>52655.76</v>
      </c>
      <c r="AB5771" s="5">
        <f t="shared" si="813"/>
        <v>2632788</v>
      </c>
      <c r="AC5771" s="5">
        <v>34677.33</v>
      </c>
      <c r="AD5771" s="5">
        <f t="shared" si="814"/>
        <v>1907253.15</v>
      </c>
      <c r="AE5771" s="5">
        <v>120522.86</v>
      </c>
      <c r="AF5771" s="5">
        <v>31984.01</v>
      </c>
      <c r="AG5771" s="5">
        <v>7729.34</v>
      </c>
      <c r="AH5771" s="5">
        <v>725</v>
      </c>
      <c r="AI5771" s="5">
        <v>4600</v>
      </c>
      <c r="AJ5771">
        <v>0</v>
      </c>
      <c r="AK5771" s="5">
        <v>0</v>
      </c>
      <c r="AL5771" s="5">
        <v>4028.5</v>
      </c>
      <c r="AM5771" s="5">
        <v>32160.18</v>
      </c>
      <c r="AN5771">
        <v>4</v>
      </c>
      <c r="AO5771">
        <v>4</v>
      </c>
      <c r="AP5771" t="str">
        <f t="shared" si="815"/>
        <v>Yes</v>
      </c>
      <c r="AQ5771">
        <v>1</v>
      </c>
      <c r="AR5771" s="5">
        <f t="shared" si="816"/>
        <v>2109003.04</v>
      </c>
      <c r="AS5771" s="5">
        <f t="shared" si="817"/>
        <v>523784.96000000002</v>
      </c>
      <c r="AT5771" t="s">
        <v>59</v>
      </c>
      <c r="AU5771" t="s">
        <v>6164</v>
      </c>
      <c r="AV5771" t="s">
        <v>6165</v>
      </c>
      <c r="AW5771" t="s">
        <v>6166</v>
      </c>
      <c r="AX5771" t="s">
        <v>6207</v>
      </c>
      <c r="AY5771">
        <v>55</v>
      </c>
      <c r="AZ5771">
        <v>1</v>
      </c>
      <c r="BA5771">
        <v>24</v>
      </c>
      <c r="BB5771" t="s">
        <v>6180</v>
      </c>
      <c r="BC5771">
        <v>0</v>
      </c>
      <c r="BD5771">
        <v>0</v>
      </c>
      <c r="BE5771" t="s">
        <v>6169</v>
      </c>
      <c r="BF5771" t="s">
        <v>6170</v>
      </c>
      <c r="BG5771">
        <v>0</v>
      </c>
      <c r="BH5771" t="s">
        <v>6171</v>
      </c>
      <c r="BI5771">
        <v>20</v>
      </c>
      <c r="BJ5771" t="s">
        <v>6172</v>
      </c>
      <c r="BK5771">
        <v>0</v>
      </c>
      <c r="BL5771">
        <v>65</v>
      </c>
      <c r="BM5771" s="3">
        <f t="shared" si="818"/>
        <v>0.84615384615384615</v>
      </c>
    </row>
    <row r="5772" spans="1:65">
      <c r="A5772" t="s">
        <v>5914</v>
      </c>
      <c r="B5772" s="2">
        <v>46008</v>
      </c>
      <c r="C5772" t="s">
        <v>4641</v>
      </c>
      <c r="D5772" t="s">
        <v>5644</v>
      </c>
      <c r="E5772">
        <v>12</v>
      </c>
      <c r="F5772" t="s">
        <v>61</v>
      </c>
      <c r="G5772" t="s">
        <v>79</v>
      </c>
      <c r="H5772" t="s">
        <v>84</v>
      </c>
      <c r="I5772" t="s">
        <v>74</v>
      </c>
      <c r="J5772" t="s">
        <v>65</v>
      </c>
      <c r="K5772" t="s">
        <v>75</v>
      </c>
      <c r="L5772" t="s">
        <v>87</v>
      </c>
      <c r="M5772" t="s">
        <v>56</v>
      </c>
      <c r="N5772" t="s">
        <v>94</v>
      </c>
      <c r="O5772" t="s">
        <v>70</v>
      </c>
      <c r="P5772">
        <v>41</v>
      </c>
      <c r="Q5772">
        <v>43</v>
      </c>
      <c r="R5772">
        <v>43</v>
      </c>
      <c r="S5772">
        <v>1</v>
      </c>
      <c r="T5772">
        <f t="shared" si="810"/>
        <v>42</v>
      </c>
      <c r="U5772">
        <v>41</v>
      </c>
      <c r="V5772">
        <f t="shared" si="811"/>
        <v>1</v>
      </c>
      <c r="W5772" s="3">
        <f t="shared" si="812"/>
        <v>2.3255813953488372E-2</v>
      </c>
      <c r="X5772">
        <v>20</v>
      </c>
      <c r="Y5772" s="4">
        <v>4.9000000000000004</v>
      </c>
      <c r="Z5772" s="4">
        <v>1.1000000000000001</v>
      </c>
      <c r="AA5772" s="5">
        <v>52464.71</v>
      </c>
      <c r="AB5772" s="5">
        <f t="shared" si="813"/>
        <v>2151053.11</v>
      </c>
      <c r="AC5772" s="5">
        <v>35943.78</v>
      </c>
      <c r="AD5772" s="5">
        <f t="shared" si="814"/>
        <v>1545582.54</v>
      </c>
      <c r="AE5772" s="5">
        <v>94050.27</v>
      </c>
      <c r="AF5772" s="5">
        <v>26443.65</v>
      </c>
      <c r="AG5772" s="5">
        <v>8921.6299999999992</v>
      </c>
      <c r="AH5772" s="5">
        <v>1595</v>
      </c>
      <c r="AI5772" s="5">
        <v>4600</v>
      </c>
      <c r="AJ5772">
        <v>0</v>
      </c>
      <c r="AK5772" s="5">
        <v>0</v>
      </c>
      <c r="AL5772" s="5">
        <v>977.64</v>
      </c>
      <c r="AM5772" s="5">
        <v>25517.74</v>
      </c>
      <c r="AN5772">
        <v>4</v>
      </c>
      <c r="AO5772">
        <v>4</v>
      </c>
      <c r="AP5772" t="str">
        <f t="shared" si="815"/>
        <v>Yes</v>
      </c>
      <c r="AQ5772">
        <v>0</v>
      </c>
      <c r="AR5772" s="5">
        <f t="shared" si="816"/>
        <v>1707688.47</v>
      </c>
      <c r="AS5772" s="5">
        <f t="shared" si="817"/>
        <v>443364.64</v>
      </c>
      <c r="AT5772" t="s">
        <v>59</v>
      </c>
      <c r="AU5772" t="s">
        <v>6164</v>
      </c>
      <c r="AV5772" t="s">
        <v>6165</v>
      </c>
      <c r="AW5772" t="s">
        <v>6166</v>
      </c>
      <c r="AX5772" t="s">
        <v>6184</v>
      </c>
      <c r="AY5772">
        <v>44</v>
      </c>
      <c r="AZ5772">
        <v>3</v>
      </c>
      <c r="BA5772">
        <v>15</v>
      </c>
      <c r="BB5772" t="s">
        <v>6185</v>
      </c>
      <c r="BC5772">
        <v>0</v>
      </c>
      <c r="BD5772">
        <v>0</v>
      </c>
      <c r="BE5772" t="s">
        <v>6169</v>
      </c>
      <c r="BF5772" t="s">
        <v>6170</v>
      </c>
      <c r="BG5772">
        <v>0</v>
      </c>
      <c r="BH5772" t="s">
        <v>6171</v>
      </c>
      <c r="BI5772">
        <v>38</v>
      </c>
      <c r="BJ5772" t="s">
        <v>6172</v>
      </c>
      <c r="BK5772">
        <v>0</v>
      </c>
      <c r="BL5772">
        <v>61</v>
      </c>
      <c r="BM5772" s="3">
        <f t="shared" si="818"/>
        <v>0.70491803278688525</v>
      </c>
    </row>
    <row r="5773" spans="1:65">
      <c r="A5773" t="s">
        <v>5915</v>
      </c>
      <c r="B5773" s="2">
        <v>46008</v>
      </c>
      <c r="C5773" t="s">
        <v>4641</v>
      </c>
      <c r="D5773" t="s">
        <v>5644</v>
      </c>
      <c r="E5773">
        <v>12</v>
      </c>
      <c r="F5773" t="s">
        <v>72</v>
      </c>
      <c r="G5773" t="s">
        <v>50</v>
      </c>
      <c r="H5773" t="s">
        <v>119</v>
      </c>
      <c r="I5773" t="s">
        <v>74</v>
      </c>
      <c r="J5773" t="s">
        <v>81</v>
      </c>
      <c r="K5773" t="s">
        <v>75</v>
      </c>
      <c r="L5773" t="s">
        <v>87</v>
      </c>
      <c r="M5773" t="s">
        <v>56</v>
      </c>
      <c r="N5773" t="s">
        <v>76</v>
      </c>
      <c r="O5773" t="s">
        <v>82</v>
      </c>
      <c r="P5773">
        <v>28</v>
      </c>
      <c r="Q5773">
        <v>29</v>
      </c>
      <c r="R5773">
        <v>29</v>
      </c>
      <c r="S5773">
        <v>1</v>
      </c>
      <c r="T5773">
        <f t="shared" si="810"/>
        <v>28</v>
      </c>
      <c r="U5773">
        <v>27</v>
      </c>
      <c r="V5773">
        <f t="shared" si="811"/>
        <v>1</v>
      </c>
      <c r="W5773" s="3">
        <f t="shared" si="812"/>
        <v>3.4482758620689655E-2</v>
      </c>
      <c r="X5773">
        <v>21</v>
      </c>
      <c r="Y5773" s="4">
        <v>3.4</v>
      </c>
      <c r="Z5773" s="4">
        <v>1.4</v>
      </c>
      <c r="AA5773" s="5">
        <v>77062.320000000007</v>
      </c>
      <c r="AB5773" s="5">
        <f t="shared" si="813"/>
        <v>2080682.64</v>
      </c>
      <c r="AC5773" s="5">
        <v>54611.92</v>
      </c>
      <c r="AD5773" s="5">
        <f t="shared" si="814"/>
        <v>1583745.68</v>
      </c>
      <c r="AE5773" s="5">
        <v>87642.75</v>
      </c>
      <c r="AF5773" s="5">
        <v>24362</v>
      </c>
      <c r="AG5773" s="5">
        <v>9241.74</v>
      </c>
      <c r="AH5773" s="5">
        <v>2030</v>
      </c>
      <c r="AI5773" s="5">
        <v>6800</v>
      </c>
      <c r="AJ5773">
        <v>0</v>
      </c>
      <c r="AK5773" s="5">
        <v>0</v>
      </c>
      <c r="AL5773" s="5">
        <v>1484.37</v>
      </c>
      <c r="AM5773" s="5">
        <v>26322.67</v>
      </c>
      <c r="AN5773">
        <v>4</v>
      </c>
      <c r="AO5773">
        <v>10</v>
      </c>
      <c r="AP5773" t="str">
        <f t="shared" si="815"/>
        <v>No</v>
      </c>
      <c r="AQ5773">
        <v>2</v>
      </c>
      <c r="AR5773" s="5">
        <f t="shared" si="816"/>
        <v>1741629.21</v>
      </c>
      <c r="AS5773" s="5">
        <f t="shared" si="817"/>
        <v>339053.43</v>
      </c>
      <c r="AT5773" t="s">
        <v>59</v>
      </c>
      <c r="AU5773" t="s">
        <v>6164</v>
      </c>
      <c r="AV5773" t="s">
        <v>6165</v>
      </c>
      <c r="AW5773" t="s">
        <v>6166</v>
      </c>
      <c r="AX5773" t="s">
        <v>6184</v>
      </c>
      <c r="AY5773">
        <v>28</v>
      </c>
      <c r="AZ5773">
        <v>0</v>
      </c>
      <c r="BA5773">
        <v>11</v>
      </c>
      <c r="BB5773" t="s">
        <v>6191</v>
      </c>
      <c r="BC5773">
        <v>2</v>
      </c>
      <c r="BD5773">
        <v>4</v>
      </c>
      <c r="BE5773" t="s">
        <v>6218</v>
      </c>
      <c r="BF5773" t="s">
        <v>6170</v>
      </c>
      <c r="BG5773">
        <v>0</v>
      </c>
      <c r="BH5773" t="s">
        <v>6171</v>
      </c>
      <c r="BI5773">
        <v>57</v>
      </c>
      <c r="BJ5773" t="s">
        <v>6187</v>
      </c>
      <c r="BK5773">
        <v>0</v>
      </c>
      <c r="BL5773">
        <v>47</v>
      </c>
      <c r="BM5773" s="3">
        <f t="shared" si="818"/>
        <v>0.61702127659574468</v>
      </c>
    </row>
    <row r="5774" spans="1:65">
      <c r="A5774" t="s">
        <v>5916</v>
      </c>
      <c r="B5774" s="2">
        <v>46008</v>
      </c>
      <c r="C5774" t="s">
        <v>4641</v>
      </c>
      <c r="D5774" t="s">
        <v>5644</v>
      </c>
      <c r="E5774">
        <v>12</v>
      </c>
      <c r="F5774" t="s">
        <v>61</v>
      </c>
      <c r="G5774" t="s">
        <v>50</v>
      </c>
      <c r="H5774" t="s">
        <v>170</v>
      </c>
      <c r="I5774" t="s">
        <v>74</v>
      </c>
      <c r="J5774" t="s">
        <v>65</v>
      </c>
      <c r="K5774" t="s">
        <v>75</v>
      </c>
      <c r="L5774" t="s">
        <v>67</v>
      </c>
      <c r="M5774" t="s">
        <v>56</v>
      </c>
      <c r="N5774" t="s">
        <v>57</v>
      </c>
      <c r="O5774" t="s">
        <v>82</v>
      </c>
      <c r="P5774">
        <v>52</v>
      </c>
      <c r="Q5774">
        <v>52</v>
      </c>
      <c r="R5774">
        <v>51</v>
      </c>
      <c r="S5774">
        <v>2</v>
      </c>
      <c r="T5774">
        <f t="shared" si="810"/>
        <v>49</v>
      </c>
      <c r="U5774">
        <v>49</v>
      </c>
      <c r="V5774">
        <f t="shared" si="811"/>
        <v>0</v>
      </c>
      <c r="W5774" s="3">
        <f t="shared" si="812"/>
        <v>3.9215686274509803E-2</v>
      </c>
      <c r="X5774">
        <v>21</v>
      </c>
      <c r="Y5774" s="4">
        <v>4.5</v>
      </c>
      <c r="Z5774" s="4">
        <v>1.3</v>
      </c>
      <c r="AA5774" s="5">
        <v>51411.28</v>
      </c>
      <c r="AB5774" s="5">
        <f t="shared" si="813"/>
        <v>2519152.7200000002</v>
      </c>
      <c r="AC5774" s="5">
        <v>33878.980000000003</v>
      </c>
      <c r="AD5774" s="5">
        <f t="shared" si="814"/>
        <v>1727827.98</v>
      </c>
      <c r="AE5774" s="5">
        <v>111505.3</v>
      </c>
      <c r="AF5774" s="5">
        <v>30255.9</v>
      </c>
      <c r="AG5774" s="5">
        <v>8751.94</v>
      </c>
      <c r="AH5774" s="5">
        <v>1885</v>
      </c>
      <c r="AI5774" s="5">
        <v>9200</v>
      </c>
      <c r="AJ5774">
        <v>0</v>
      </c>
      <c r="AK5774" s="5">
        <v>0</v>
      </c>
      <c r="AL5774" s="5">
        <v>0</v>
      </c>
      <c r="AM5774" s="5">
        <v>37922.81</v>
      </c>
      <c r="AN5774">
        <v>4</v>
      </c>
      <c r="AO5774">
        <v>6</v>
      </c>
      <c r="AP5774" t="str">
        <f t="shared" si="815"/>
        <v>No</v>
      </c>
      <c r="AQ5774">
        <v>1</v>
      </c>
      <c r="AR5774" s="5">
        <f t="shared" si="816"/>
        <v>1927348.93</v>
      </c>
      <c r="AS5774" s="5">
        <f t="shared" si="817"/>
        <v>591803.79</v>
      </c>
      <c r="AT5774" t="s">
        <v>59</v>
      </c>
      <c r="AU5774" t="s">
        <v>6164</v>
      </c>
      <c r="AV5774" t="s">
        <v>6165</v>
      </c>
      <c r="AW5774" t="s">
        <v>6166</v>
      </c>
      <c r="AX5774" t="s">
        <v>6167</v>
      </c>
      <c r="AY5774">
        <v>53</v>
      </c>
      <c r="AZ5774">
        <v>0</v>
      </c>
      <c r="BA5774">
        <v>0</v>
      </c>
      <c r="BB5774" t="s">
        <v>6168</v>
      </c>
      <c r="BC5774">
        <v>1</v>
      </c>
      <c r="BD5774">
        <v>1</v>
      </c>
      <c r="BE5774" t="s">
        <v>6219</v>
      </c>
      <c r="BF5774" t="s">
        <v>6170</v>
      </c>
      <c r="BG5774">
        <v>0</v>
      </c>
      <c r="BH5774" t="s">
        <v>6171</v>
      </c>
      <c r="BI5774">
        <v>32</v>
      </c>
      <c r="BJ5774" t="s">
        <v>6172</v>
      </c>
      <c r="BK5774">
        <v>0</v>
      </c>
      <c r="BL5774">
        <v>60</v>
      </c>
      <c r="BM5774" s="3">
        <f t="shared" si="818"/>
        <v>0.85</v>
      </c>
    </row>
    <row r="5775" spans="1:65">
      <c r="A5775" t="s">
        <v>5917</v>
      </c>
      <c r="B5775" s="2">
        <v>46008</v>
      </c>
      <c r="C5775" t="s">
        <v>4641</v>
      </c>
      <c r="D5775" t="s">
        <v>5644</v>
      </c>
      <c r="E5775">
        <v>12</v>
      </c>
      <c r="F5775" t="s">
        <v>78</v>
      </c>
      <c r="G5775" t="s">
        <v>50</v>
      </c>
      <c r="H5775" t="s">
        <v>173</v>
      </c>
      <c r="I5775" t="s">
        <v>64</v>
      </c>
      <c r="J5775" t="s">
        <v>65</v>
      </c>
      <c r="K5775" t="s">
        <v>66</v>
      </c>
      <c r="L5775" t="s">
        <v>92</v>
      </c>
      <c r="M5775" t="s">
        <v>56</v>
      </c>
      <c r="N5775" t="s">
        <v>57</v>
      </c>
      <c r="O5775" t="s">
        <v>82</v>
      </c>
      <c r="P5775">
        <v>38</v>
      </c>
      <c r="Q5775">
        <v>41</v>
      </c>
      <c r="R5775">
        <v>39</v>
      </c>
      <c r="S5775">
        <v>1</v>
      </c>
      <c r="T5775">
        <f t="shared" si="810"/>
        <v>38</v>
      </c>
      <c r="U5775">
        <v>36</v>
      </c>
      <c r="V5775">
        <f t="shared" si="811"/>
        <v>2</v>
      </c>
      <c r="W5775" s="3">
        <f t="shared" si="812"/>
        <v>2.564102564102564E-2</v>
      </c>
      <c r="X5775">
        <v>30</v>
      </c>
      <c r="Y5775" s="4">
        <v>4.9000000000000004</v>
      </c>
      <c r="Z5775" s="4">
        <v>2.2999999999999998</v>
      </c>
      <c r="AA5775" s="5">
        <v>48263.55</v>
      </c>
      <c r="AB5775" s="5">
        <f t="shared" si="813"/>
        <v>1737487.8</v>
      </c>
      <c r="AC5775" s="5">
        <v>34983.449999999997</v>
      </c>
      <c r="AD5775" s="5">
        <f t="shared" si="814"/>
        <v>1364354.55</v>
      </c>
      <c r="AE5775" s="5">
        <v>82661.09</v>
      </c>
      <c r="AF5775" s="5">
        <v>26424.49</v>
      </c>
      <c r="AG5775" s="5">
        <v>9363.4699999999993</v>
      </c>
      <c r="AH5775" s="5">
        <v>3335</v>
      </c>
      <c r="AI5775" s="5">
        <v>4600</v>
      </c>
      <c r="AJ5775">
        <v>0</v>
      </c>
      <c r="AK5775" s="5">
        <v>0</v>
      </c>
      <c r="AL5775" s="5">
        <v>2022.5</v>
      </c>
      <c r="AM5775" s="5">
        <v>32596.33</v>
      </c>
      <c r="AN5775">
        <v>4</v>
      </c>
      <c r="AO5775">
        <v>8</v>
      </c>
      <c r="AP5775" t="str">
        <f t="shared" si="815"/>
        <v>No</v>
      </c>
      <c r="AQ5775">
        <v>2</v>
      </c>
      <c r="AR5775" s="5">
        <f t="shared" si="816"/>
        <v>1525357.43</v>
      </c>
      <c r="AS5775" s="5">
        <f t="shared" si="817"/>
        <v>212130.37</v>
      </c>
      <c r="AT5775" t="s">
        <v>59</v>
      </c>
      <c r="AU5775" t="s">
        <v>6164</v>
      </c>
      <c r="AV5775" t="s">
        <v>6165</v>
      </c>
      <c r="AW5775" t="s">
        <v>6166</v>
      </c>
      <c r="AX5775" t="s">
        <v>6167</v>
      </c>
      <c r="AY5775">
        <v>40</v>
      </c>
      <c r="AZ5775">
        <v>2</v>
      </c>
      <c r="BA5775">
        <v>21</v>
      </c>
      <c r="BB5775" t="s">
        <v>6185</v>
      </c>
      <c r="BC5775">
        <v>1</v>
      </c>
      <c r="BD5775">
        <v>3</v>
      </c>
      <c r="BE5775" t="s">
        <v>6219</v>
      </c>
      <c r="BF5775" t="s">
        <v>6170</v>
      </c>
      <c r="BG5775">
        <v>5</v>
      </c>
      <c r="BH5775" t="s">
        <v>6209</v>
      </c>
      <c r="BI5775">
        <v>84</v>
      </c>
      <c r="BJ5775" t="s">
        <v>6193</v>
      </c>
      <c r="BK5775">
        <v>0</v>
      </c>
      <c r="BL5775">
        <v>60</v>
      </c>
      <c r="BM5775" s="3">
        <f t="shared" si="818"/>
        <v>0.65</v>
      </c>
    </row>
    <row r="5776" spans="1:65">
      <c r="A5776" t="s">
        <v>5918</v>
      </c>
      <c r="B5776" s="2">
        <v>46008</v>
      </c>
      <c r="C5776" t="s">
        <v>4641</v>
      </c>
      <c r="D5776" t="s">
        <v>5644</v>
      </c>
      <c r="E5776">
        <v>12</v>
      </c>
      <c r="F5776" t="s">
        <v>61</v>
      </c>
      <c r="G5776" t="s">
        <v>79</v>
      </c>
      <c r="H5776" t="s">
        <v>123</v>
      </c>
      <c r="I5776" t="s">
        <v>64</v>
      </c>
      <c r="J5776" t="s">
        <v>53</v>
      </c>
      <c r="K5776" t="s">
        <v>75</v>
      </c>
      <c r="L5776" t="s">
        <v>55</v>
      </c>
      <c r="M5776" t="s">
        <v>56</v>
      </c>
      <c r="N5776" t="s">
        <v>57</v>
      </c>
      <c r="O5776" t="s">
        <v>120</v>
      </c>
      <c r="P5776">
        <v>60</v>
      </c>
      <c r="Q5776">
        <v>64</v>
      </c>
      <c r="R5776">
        <v>62</v>
      </c>
      <c r="S5776">
        <v>2</v>
      </c>
      <c r="T5776">
        <f t="shared" si="810"/>
        <v>60</v>
      </c>
      <c r="U5776">
        <v>59</v>
      </c>
      <c r="V5776">
        <f t="shared" si="811"/>
        <v>1</v>
      </c>
      <c r="W5776" s="3">
        <f t="shared" si="812"/>
        <v>3.2258064516129031E-2</v>
      </c>
      <c r="X5776">
        <v>12</v>
      </c>
      <c r="Y5776" s="4">
        <v>1.3</v>
      </c>
      <c r="Z5776" s="4">
        <v>1.4</v>
      </c>
      <c r="AA5776" s="5">
        <v>35621.74</v>
      </c>
      <c r="AB5776" s="5">
        <f t="shared" si="813"/>
        <v>2101682.66</v>
      </c>
      <c r="AC5776" s="5">
        <v>23482.95</v>
      </c>
      <c r="AD5776" s="5">
        <f t="shared" si="814"/>
        <v>1455942.9</v>
      </c>
      <c r="AE5776" s="5">
        <v>102737.42</v>
      </c>
      <c r="AF5776" s="5">
        <v>25904.240000000002</v>
      </c>
      <c r="AG5776" s="5">
        <v>7660.41</v>
      </c>
      <c r="AH5776" s="5">
        <v>2030</v>
      </c>
      <c r="AI5776" s="5">
        <v>6400</v>
      </c>
      <c r="AJ5776">
        <v>0</v>
      </c>
      <c r="AK5776" s="5">
        <v>0</v>
      </c>
      <c r="AL5776" s="5">
        <v>686.51</v>
      </c>
      <c r="AM5776" s="5">
        <v>38895.19</v>
      </c>
      <c r="AN5776">
        <v>4</v>
      </c>
      <c r="AO5776">
        <v>2</v>
      </c>
      <c r="AP5776" t="str">
        <f t="shared" si="815"/>
        <v>Yes</v>
      </c>
      <c r="AQ5776">
        <v>1</v>
      </c>
      <c r="AR5776" s="5">
        <f t="shared" si="816"/>
        <v>1640256.67</v>
      </c>
      <c r="AS5776" s="5">
        <f t="shared" si="817"/>
        <v>461425.99</v>
      </c>
      <c r="AT5776" t="s">
        <v>59</v>
      </c>
      <c r="AU5776" t="s">
        <v>6164</v>
      </c>
      <c r="AV5776" t="s">
        <v>6165</v>
      </c>
      <c r="AW5776" t="s">
        <v>6166</v>
      </c>
      <c r="AX5776" t="s">
        <v>6167</v>
      </c>
      <c r="AY5776">
        <v>62</v>
      </c>
      <c r="AZ5776">
        <v>0</v>
      </c>
      <c r="BA5776">
        <v>12</v>
      </c>
      <c r="BB5776" t="s">
        <v>6191</v>
      </c>
      <c r="BC5776">
        <v>0</v>
      </c>
      <c r="BD5776">
        <v>0</v>
      </c>
      <c r="BE5776" t="s">
        <v>6169</v>
      </c>
      <c r="BF5776" t="s">
        <v>6170</v>
      </c>
      <c r="BG5776">
        <v>0</v>
      </c>
      <c r="BH5776" t="s">
        <v>6171</v>
      </c>
      <c r="BI5776">
        <v>20</v>
      </c>
      <c r="BJ5776" t="s">
        <v>6172</v>
      </c>
      <c r="BK5776">
        <v>0</v>
      </c>
      <c r="BL5776">
        <v>76</v>
      </c>
      <c r="BM5776" s="3">
        <f t="shared" si="818"/>
        <v>0.81578947368421051</v>
      </c>
    </row>
    <row r="5777" spans="1:65">
      <c r="A5777" t="s">
        <v>5919</v>
      </c>
      <c r="B5777" s="2">
        <v>46008</v>
      </c>
      <c r="C5777" t="s">
        <v>4641</v>
      </c>
      <c r="D5777" t="s">
        <v>5644</v>
      </c>
      <c r="E5777">
        <v>12</v>
      </c>
      <c r="F5777" t="s">
        <v>78</v>
      </c>
      <c r="G5777" t="s">
        <v>62</v>
      </c>
      <c r="H5777" t="s">
        <v>190</v>
      </c>
      <c r="I5777" t="s">
        <v>74</v>
      </c>
      <c r="J5777" t="s">
        <v>65</v>
      </c>
      <c r="K5777" t="s">
        <v>75</v>
      </c>
      <c r="L5777" t="s">
        <v>87</v>
      </c>
      <c r="M5777" t="s">
        <v>56</v>
      </c>
      <c r="N5777" t="s">
        <v>94</v>
      </c>
      <c r="O5777" t="s">
        <v>58</v>
      </c>
      <c r="P5777">
        <v>49</v>
      </c>
      <c r="Q5777">
        <v>52</v>
      </c>
      <c r="R5777">
        <v>51</v>
      </c>
      <c r="S5777">
        <v>1</v>
      </c>
      <c r="T5777">
        <f t="shared" si="810"/>
        <v>50</v>
      </c>
      <c r="U5777">
        <v>48</v>
      </c>
      <c r="V5777">
        <f t="shared" si="811"/>
        <v>2</v>
      </c>
      <c r="W5777" s="3">
        <f t="shared" si="812"/>
        <v>1.9607843137254902E-2</v>
      </c>
      <c r="X5777">
        <v>24</v>
      </c>
      <c r="Y5777" s="4">
        <v>5.4</v>
      </c>
      <c r="Z5777" s="4">
        <v>1.8</v>
      </c>
      <c r="AA5777" s="5">
        <v>52117.49</v>
      </c>
      <c r="AB5777" s="5">
        <f t="shared" si="813"/>
        <v>2501639.52</v>
      </c>
      <c r="AC5777" s="5">
        <v>35648.199999999997</v>
      </c>
      <c r="AD5777" s="5">
        <f t="shared" si="814"/>
        <v>1818058.2</v>
      </c>
      <c r="AE5777" s="5">
        <v>111786.44</v>
      </c>
      <c r="AF5777" s="5">
        <v>33681.949999999997</v>
      </c>
      <c r="AG5777" s="5">
        <v>9656.77</v>
      </c>
      <c r="AH5777" s="5">
        <v>2610</v>
      </c>
      <c r="AI5777" s="5">
        <v>4600</v>
      </c>
      <c r="AJ5777">
        <v>0</v>
      </c>
      <c r="AK5777" s="5">
        <v>0</v>
      </c>
      <c r="AL5777" s="5">
        <v>1969.01</v>
      </c>
      <c r="AM5777" s="5">
        <v>30847.200000000001</v>
      </c>
      <c r="AN5777">
        <v>4</v>
      </c>
      <c r="AO5777">
        <v>3</v>
      </c>
      <c r="AP5777" t="str">
        <f t="shared" si="815"/>
        <v>Yes</v>
      </c>
      <c r="AQ5777">
        <v>1</v>
      </c>
      <c r="AR5777" s="5">
        <f t="shared" si="816"/>
        <v>2013209.57</v>
      </c>
      <c r="AS5777" s="5">
        <f t="shared" si="817"/>
        <v>488429.95</v>
      </c>
      <c r="AT5777" t="s">
        <v>59</v>
      </c>
      <c r="AU5777" t="s">
        <v>6164</v>
      </c>
      <c r="AV5777" t="s">
        <v>6165</v>
      </c>
      <c r="AW5777" t="s">
        <v>6166</v>
      </c>
      <c r="AX5777" t="s">
        <v>6167</v>
      </c>
      <c r="AY5777">
        <v>51</v>
      </c>
      <c r="AZ5777">
        <v>0</v>
      </c>
      <c r="BA5777">
        <v>15</v>
      </c>
      <c r="BB5777" t="s">
        <v>6180</v>
      </c>
      <c r="BC5777">
        <v>0</v>
      </c>
      <c r="BD5777">
        <v>0</v>
      </c>
      <c r="BE5777" t="s">
        <v>6169</v>
      </c>
      <c r="BF5777" t="s">
        <v>6170</v>
      </c>
      <c r="BG5777">
        <v>1</v>
      </c>
      <c r="BH5777" t="s">
        <v>6179</v>
      </c>
      <c r="BI5777">
        <v>22</v>
      </c>
      <c r="BJ5777" t="s">
        <v>6172</v>
      </c>
      <c r="BK5777">
        <v>0</v>
      </c>
      <c r="BL5777">
        <v>61</v>
      </c>
      <c r="BM5777" s="3">
        <f t="shared" si="818"/>
        <v>0.83606557377049184</v>
      </c>
    </row>
    <row r="5778" spans="1:65">
      <c r="A5778" t="s">
        <v>5920</v>
      </c>
      <c r="B5778" s="2">
        <v>46008</v>
      </c>
      <c r="C5778" t="s">
        <v>4641</v>
      </c>
      <c r="D5778" t="s">
        <v>5644</v>
      </c>
      <c r="E5778">
        <v>12</v>
      </c>
      <c r="F5778" t="s">
        <v>61</v>
      </c>
      <c r="G5778" t="s">
        <v>62</v>
      </c>
      <c r="H5778" t="s">
        <v>115</v>
      </c>
      <c r="I5778" t="s">
        <v>74</v>
      </c>
      <c r="J5778" t="s">
        <v>65</v>
      </c>
      <c r="K5778" t="s">
        <v>75</v>
      </c>
      <c r="L5778" t="s">
        <v>92</v>
      </c>
      <c r="M5778" t="s">
        <v>56</v>
      </c>
      <c r="N5778" t="s">
        <v>57</v>
      </c>
      <c r="O5778" t="s">
        <v>82</v>
      </c>
      <c r="P5778">
        <v>60</v>
      </c>
      <c r="Q5778">
        <v>61</v>
      </c>
      <c r="R5778">
        <v>58</v>
      </c>
      <c r="S5778">
        <v>1</v>
      </c>
      <c r="T5778">
        <f t="shared" si="810"/>
        <v>57</v>
      </c>
      <c r="U5778">
        <v>57</v>
      </c>
      <c r="V5778">
        <f t="shared" si="811"/>
        <v>0</v>
      </c>
      <c r="W5778" s="3">
        <f t="shared" si="812"/>
        <v>1.7241379310344827E-2</v>
      </c>
      <c r="X5778">
        <v>16</v>
      </c>
      <c r="Y5778" s="4">
        <v>4.2</v>
      </c>
      <c r="Z5778" s="4">
        <v>1.1000000000000001</v>
      </c>
      <c r="AA5778" s="5">
        <v>51634.52</v>
      </c>
      <c r="AB5778" s="5">
        <f t="shared" si="813"/>
        <v>2943167.64</v>
      </c>
      <c r="AC5778" s="5">
        <v>35316.36</v>
      </c>
      <c r="AD5778" s="5">
        <f t="shared" si="814"/>
        <v>2048348.88</v>
      </c>
      <c r="AE5778" s="5">
        <v>129478.37</v>
      </c>
      <c r="AF5778" s="5">
        <v>34282.620000000003</v>
      </c>
      <c r="AG5778" s="5">
        <v>8643.93</v>
      </c>
      <c r="AH5778" s="5">
        <v>1595</v>
      </c>
      <c r="AI5778" s="5">
        <v>4600</v>
      </c>
      <c r="AJ5778">
        <v>0</v>
      </c>
      <c r="AK5778" s="5">
        <v>0</v>
      </c>
      <c r="AL5778" s="5">
        <v>0</v>
      </c>
      <c r="AM5778" s="5">
        <v>44272.65</v>
      </c>
      <c r="AN5778">
        <v>4</v>
      </c>
      <c r="AO5778">
        <v>6</v>
      </c>
      <c r="AP5778" t="str">
        <f t="shared" si="815"/>
        <v>No</v>
      </c>
      <c r="AQ5778">
        <v>2</v>
      </c>
      <c r="AR5778" s="5">
        <f t="shared" si="816"/>
        <v>2271221.4500000002</v>
      </c>
      <c r="AS5778" s="5">
        <f t="shared" si="817"/>
        <v>671946.19</v>
      </c>
      <c r="AT5778" t="s">
        <v>59</v>
      </c>
      <c r="AU5778" t="s">
        <v>6164</v>
      </c>
      <c r="AV5778" t="s">
        <v>6165</v>
      </c>
      <c r="AW5778" t="s">
        <v>6166</v>
      </c>
      <c r="AX5778" t="s">
        <v>6167</v>
      </c>
      <c r="AY5778">
        <v>63</v>
      </c>
      <c r="AZ5778">
        <v>3</v>
      </c>
      <c r="BA5778">
        <v>0</v>
      </c>
      <c r="BB5778" t="s">
        <v>6168</v>
      </c>
      <c r="BC5778">
        <v>0</v>
      </c>
      <c r="BD5778">
        <v>2</v>
      </c>
      <c r="BE5778" t="s">
        <v>6219</v>
      </c>
      <c r="BF5778" t="s">
        <v>6170</v>
      </c>
      <c r="BG5778">
        <v>0</v>
      </c>
      <c r="BH5778" t="s">
        <v>6171</v>
      </c>
      <c r="BI5778">
        <v>18</v>
      </c>
      <c r="BJ5778" t="s">
        <v>6172</v>
      </c>
      <c r="BK5778">
        <v>0</v>
      </c>
      <c r="BL5778">
        <v>63</v>
      </c>
      <c r="BM5778" s="3">
        <f t="shared" si="818"/>
        <v>0.92063492063492058</v>
      </c>
    </row>
    <row r="5779" spans="1:65">
      <c r="A5779" t="s">
        <v>5921</v>
      </c>
      <c r="B5779" s="2">
        <v>46008</v>
      </c>
      <c r="C5779" t="s">
        <v>4641</v>
      </c>
      <c r="D5779" t="s">
        <v>5644</v>
      </c>
      <c r="E5779">
        <v>12</v>
      </c>
      <c r="F5779" t="s">
        <v>72</v>
      </c>
      <c r="G5779" t="s">
        <v>79</v>
      </c>
      <c r="H5779" t="s">
        <v>86</v>
      </c>
      <c r="I5779" t="s">
        <v>64</v>
      </c>
      <c r="J5779" t="s">
        <v>65</v>
      </c>
      <c r="K5779" t="s">
        <v>75</v>
      </c>
      <c r="L5779" t="s">
        <v>55</v>
      </c>
      <c r="M5779" t="s">
        <v>68</v>
      </c>
      <c r="N5779" t="s">
        <v>76</v>
      </c>
      <c r="O5779" t="s">
        <v>82</v>
      </c>
      <c r="P5779">
        <v>47</v>
      </c>
      <c r="Q5779">
        <v>49</v>
      </c>
      <c r="R5779">
        <v>49</v>
      </c>
      <c r="S5779">
        <v>1</v>
      </c>
      <c r="T5779">
        <f t="shared" si="810"/>
        <v>48</v>
      </c>
      <c r="U5779">
        <v>45</v>
      </c>
      <c r="V5779">
        <f t="shared" si="811"/>
        <v>3</v>
      </c>
      <c r="W5779" s="3">
        <f t="shared" si="812"/>
        <v>2.0408163265306121E-2</v>
      </c>
      <c r="X5779">
        <v>13</v>
      </c>
      <c r="Y5779" s="4">
        <v>3.2</v>
      </c>
      <c r="Z5779" s="4">
        <v>1.8</v>
      </c>
      <c r="AA5779" s="5">
        <v>52136.91</v>
      </c>
      <c r="AB5779" s="5">
        <f t="shared" si="813"/>
        <v>2346160.9500000002</v>
      </c>
      <c r="AC5779" s="5">
        <v>33449.440000000002</v>
      </c>
      <c r="AD5779" s="5">
        <f t="shared" si="814"/>
        <v>1639022.56</v>
      </c>
      <c r="AE5779" s="5">
        <v>106900.04</v>
      </c>
      <c r="AF5779" s="5">
        <v>30544.31</v>
      </c>
      <c r="AG5779" s="5">
        <v>8156.36</v>
      </c>
      <c r="AH5779" s="5">
        <v>2610</v>
      </c>
      <c r="AI5779" s="5">
        <v>4600</v>
      </c>
      <c r="AJ5779">
        <v>1</v>
      </c>
      <c r="AK5779" s="5">
        <v>13678.08</v>
      </c>
      <c r="AL5779" s="5">
        <v>3013.61</v>
      </c>
      <c r="AM5779" s="5">
        <v>42822.12</v>
      </c>
      <c r="AN5779">
        <v>4</v>
      </c>
      <c r="AO5779">
        <v>9</v>
      </c>
      <c r="AP5779" t="str">
        <f t="shared" si="815"/>
        <v>No</v>
      </c>
      <c r="AQ5779">
        <v>3</v>
      </c>
      <c r="AR5779" s="5">
        <f t="shared" si="816"/>
        <v>1851347.08</v>
      </c>
      <c r="AS5779" s="5">
        <f t="shared" si="817"/>
        <v>494813.87</v>
      </c>
      <c r="AT5779" t="s">
        <v>59</v>
      </c>
      <c r="AU5779" t="s">
        <v>6203</v>
      </c>
      <c r="AV5779" t="s">
        <v>6204</v>
      </c>
      <c r="AW5779" t="s">
        <v>6205</v>
      </c>
      <c r="AX5779" t="s">
        <v>6184</v>
      </c>
      <c r="AY5779">
        <v>48</v>
      </c>
      <c r="AZ5779">
        <v>0</v>
      </c>
      <c r="BA5779">
        <v>23</v>
      </c>
      <c r="BB5779" t="s">
        <v>6180</v>
      </c>
      <c r="BC5779">
        <v>1</v>
      </c>
      <c r="BD5779">
        <v>4</v>
      </c>
      <c r="BE5779" t="s">
        <v>6218</v>
      </c>
      <c r="BF5779" t="s">
        <v>6170</v>
      </c>
      <c r="BG5779">
        <v>0</v>
      </c>
      <c r="BH5779" t="s">
        <v>6171</v>
      </c>
      <c r="BI5779">
        <v>26</v>
      </c>
      <c r="BJ5779" t="s">
        <v>6172</v>
      </c>
      <c r="BK5779">
        <v>0</v>
      </c>
      <c r="BL5779">
        <v>58</v>
      </c>
      <c r="BM5779" s="3">
        <f t="shared" si="818"/>
        <v>0.84482758620689657</v>
      </c>
    </row>
    <row r="5780" spans="1:65">
      <c r="A5780" t="s">
        <v>5922</v>
      </c>
      <c r="B5780" s="2">
        <v>46008</v>
      </c>
      <c r="C5780" t="s">
        <v>4641</v>
      </c>
      <c r="D5780" t="s">
        <v>5644</v>
      </c>
      <c r="E5780">
        <v>12</v>
      </c>
      <c r="F5780" t="s">
        <v>49</v>
      </c>
      <c r="G5780" t="s">
        <v>50</v>
      </c>
      <c r="H5780" t="s">
        <v>108</v>
      </c>
      <c r="I5780" t="s">
        <v>74</v>
      </c>
      <c r="J5780" t="s">
        <v>53</v>
      </c>
      <c r="K5780" t="s">
        <v>75</v>
      </c>
      <c r="L5780" t="s">
        <v>92</v>
      </c>
      <c r="M5780" t="s">
        <v>56</v>
      </c>
      <c r="N5780" t="s">
        <v>69</v>
      </c>
      <c r="O5780" t="s">
        <v>70</v>
      </c>
      <c r="P5780">
        <v>53</v>
      </c>
      <c r="Q5780">
        <v>56</v>
      </c>
      <c r="R5780">
        <v>54</v>
      </c>
      <c r="S5780">
        <v>1</v>
      </c>
      <c r="T5780">
        <f t="shared" si="810"/>
        <v>53</v>
      </c>
      <c r="U5780">
        <v>52</v>
      </c>
      <c r="V5780">
        <f t="shared" si="811"/>
        <v>1</v>
      </c>
      <c r="W5780" s="3">
        <f t="shared" si="812"/>
        <v>1.8518518518518517E-2</v>
      </c>
      <c r="X5780">
        <v>13</v>
      </c>
      <c r="Y5780" s="4">
        <v>3.8</v>
      </c>
      <c r="Z5780" s="4">
        <v>1.3</v>
      </c>
      <c r="AA5780" s="5">
        <v>36279.49</v>
      </c>
      <c r="AB5780" s="5">
        <f t="shared" si="813"/>
        <v>1886533.48</v>
      </c>
      <c r="AC5780" s="5">
        <v>23814.83</v>
      </c>
      <c r="AD5780" s="5">
        <f t="shared" si="814"/>
        <v>1286000.82</v>
      </c>
      <c r="AE5780" s="5">
        <v>91456.03</v>
      </c>
      <c r="AF5780" s="5">
        <v>25058.76</v>
      </c>
      <c r="AG5780" s="5">
        <v>7782.03</v>
      </c>
      <c r="AH5780" s="5">
        <v>1885</v>
      </c>
      <c r="AI5780" s="5">
        <v>3200</v>
      </c>
      <c r="AJ5780">
        <v>0</v>
      </c>
      <c r="AK5780" s="5">
        <v>0</v>
      </c>
      <c r="AL5780" s="5">
        <v>670.45</v>
      </c>
      <c r="AM5780" s="5">
        <v>32730.31</v>
      </c>
      <c r="AN5780">
        <v>4</v>
      </c>
      <c r="AO5780">
        <v>1</v>
      </c>
      <c r="AP5780" t="str">
        <f t="shared" si="815"/>
        <v>Yes</v>
      </c>
      <c r="AQ5780">
        <v>0</v>
      </c>
      <c r="AR5780" s="5">
        <f t="shared" si="816"/>
        <v>1448783.4</v>
      </c>
      <c r="AS5780" s="5">
        <f t="shared" si="817"/>
        <v>437750.08</v>
      </c>
      <c r="AT5780" t="s">
        <v>59</v>
      </c>
      <c r="AU5780" t="s">
        <v>6164</v>
      </c>
      <c r="AV5780" t="s">
        <v>6165</v>
      </c>
      <c r="AW5780" t="s">
        <v>6166</v>
      </c>
      <c r="AX5780" t="s">
        <v>6167</v>
      </c>
      <c r="AY5780">
        <v>53</v>
      </c>
      <c r="AZ5780">
        <v>0</v>
      </c>
      <c r="BA5780">
        <v>10</v>
      </c>
      <c r="BB5780" t="s">
        <v>6191</v>
      </c>
      <c r="BC5780">
        <v>0</v>
      </c>
      <c r="BD5780">
        <v>0</v>
      </c>
      <c r="BE5780" t="s">
        <v>6169</v>
      </c>
      <c r="BF5780" t="s">
        <v>6170</v>
      </c>
      <c r="BG5780">
        <v>0</v>
      </c>
      <c r="BH5780" t="s">
        <v>6171</v>
      </c>
      <c r="BI5780">
        <v>19</v>
      </c>
      <c r="BJ5780" t="s">
        <v>6172</v>
      </c>
      <c r="BK5780">
        <v>0</v>
      </c>
      <c r="BL5780">
        <v>73</v>
      </c>
      <c r="BM5780" s="3">
        <f t="shared" si="818"/>
        <v>0.73972602739726023</v>
      </c>
    </row>
    <row r="5781" spans="1:65">
      <c r="A5781" t="s">
        <v>5923</v>
      </c>
      <c r="B5781" s="2">
        <v>46008</v>
      </c>
      <c r="C5781" t="s">
        <v>4641</v>
      </c>
      <c r="D5781" t="s">
        <v>5644</v>
      </c>
      <c r="E5781">
        <v>12</v>
      </c>
      <c r="F5781" t="s">
        <v>49</v>
      </c>
      <c r="G5781" t="s">
        <v>79</v>
      </c>
      <c r="H5781" t="s">
        <v>106</v>
      </c>
      <c r="I5781" t="s">
        <v>64</v>
      </c>
      <c r="J5781" t="s">
        <v>53</v>
      </c>
      <c r="K5781" t="s">
        <v>54</v>
      </c>
      <c r="L5781" t="s">
        <v>67</v>
      </c>
      <c r="M5781" t="s">
        <v>68</v>
      </c>
      <c r="N5781" t="s">
        <v>69</v>
      </c>
      <c r="O5781" t="s">
        <v>70</v>
      </c>
      <c r="P5781">
        <v>70</v>
      </c>
      <c r="Q5781">
        <v>71</v>
      </c>
      <c r="R5781">
        <v>70</v>
      </c>
      <c r="S5781">
        <v>6</v>
      </c>
      <c r="T5781">
        <f t="shared" si="810"/>
        <v>64</v>
      </c>
      <c r="U5781">
        <v>64</v>
      </c>
      <c r="V5781">
        <f t="shared" si="811"/>
        <v>0</v>
      </c>
      <c r="W5781" s="3">
        <f t="shared" si="812"/>
        <v>8.5714285714285715E-2</v>
      </c>
      <c r="X5781">
        <v>18</v>
      </c>
      <c r="Y5781" s="4">
        <v>4.5999999999999996</v>
      </c>
      <c r="Z5781" s="4">
        <v>0.7</v>
      </c>
      <c r="AA5781" s="5">
        <v>38780.01</v>
      </c>
      <c r="AB5781" s="5">
        <f t="shared" si="813"/>
        <v>2481920.64</v>
      </c>
      <c r="AC5781" s="5">
        <v>21807.01</v>
      </c>
      <c r="AD5781" s="5">
        <f t="shared" si="814"/>
        <v>1526490.7</v>
      </c>
      <c r="AE5781" s="5">
        <v>114750.33</v>
      </c>
      <c r="AF5781" s="5">
        <v>31999.32</v>
      </c>
      <c r="AG5781" s="5">
        <v>8031.52</v>
      </c>
      <c r="AH5781" s="5">
        <v>1015</v>
      </c>
      <c r="AI5781" s="5">
        <v>23528.5</v>
      </c>
      <c r="AJ5781">
        <v>2</v>
      </c>
      <c r="AK5781" s="5">
        <v>16248.46</v>
      </c>
      <c r="AL5781" s="5">
        <v>0</v>
      </c>
      <c r="AM5781" s="5">
        <v>45346.05</v>
      </c>
      <c r="AN5781">
        <v>4</v>
      </c>
      <c r="AO5781">
        <v>5</v>
      </c>
      <c r="AP5781" t="str">
        <f t="shared" si="815"/>
        <v>No</v>
      </c>
      <c r="AQ5781">
        <v>3</v>
      </c>
      <c r="AR5781" s="5">
        <f t="shared" si="816"/>
        <v>1767409.88</v>
      </c>
      <c r="AS5781" s="5">
        <f t="shared" si="817"/>
        <v>714510.76</v>
      </c>
      <c r="AT5781" t="s">
        <v>1641</v>
      </c>
      <c r="AU5781" t="s">
        <v>6199</v>
      </c>
      <c r="AV5781" t="s">
        <v>6200</v>
      </c>
      <c r="AW5781" t="s">
        <v>6175</v>
      </c>
      <c r="AX5781" t="s">
        <v>6167</v>
      </c>
      <c r="AY5781">
        <v>73</v>
      </c>
      <c r="AZ5781">
        <v>0</v>
      </c>
      <c r="BA5781">
        <v>0</v>
      </c>
      <c r="BB5781" t="s">
        <v>6168</v>
      </c>
      <c r="BC5781">
        <v>0</v>
      </c>
      <c r="BD5781">
        <v>1</v>
      </c>
      <c r="BE5781" t="s">
        <v>6196</v>
      </c>
      <c r="BF5781" t="s">
        <v>6210</v>
      </c>
      <c r="BG5781">
        <v>4</v>
      </c>
      <c r="BH5781" t="s">
        <v>6208</v>
      </c>
      <c r="BI5781">
        <v>107</v>
      </c>
      <c r="BJ5781" t="s">
        <v>6193</v>
      </c>
      <c r="BK5781">
        <v>0</v>
      </c>
      <c r="BL5781">
        <v>75</v>
      </c>
      <c r="BM5781" s="3">
        <f t="shared" si="818"/>
        <v>0.93333333333333335</v>
      </c>
    </row>
    <row r="5782" spans="1:65">
      <c r="A5782" t="s">
        <v>5924</v>
      </c>
      <c r="B5782" s="2">
        <v>46008</v>
      </c>
      <c r="C5782" t="s">
        <v>4641</v>
      </c>
      <c r="D5782" t="s">
        <v>5644</v>
      </c>
      <c r="E5782">
        <v>12</v>
      </c>
      <c r="F5782" t="s">
        <v>61</v>
      </c>
      <c r="G5782" t="s">
        <v>79</v>
      </c>
      <c r="H5782" t="s">
        <v>84</v>
      </c>
      <c r="I5782" t="s">
        <v>52</v>
      </c>
      <c r="J5782" t="s">
        <v>65</v>
      </c>
      <c r="K5782" t="s">
        <v>54</v>
      </c>
      <c r="L5782" t="s">
        <v>92</v>
      </c>
      <c r="M5782" t="s">
        <v>56</v>
      </c>
      <c r="N5782" t="s">
        <v>57</v>
      </c>
      <c r="O5782" t="s">
        <v>82</v>
      </c>
      <c r="P5782">
        <v>50</v>
      </c>
      <c r="Q5782">
        <v>53</v>
      </c>
      <c r="R5782">
        <v>52</v>
      </c>
      <c r="S5782">
        <v>1</v>
      </c>
      <c r="T5782">
        <f t="shared" si="810"/>
        <v>51</v>
      </c>
      <c r="U5782">
        <v>48</v>
      </c>
      <c r="V5782">
        <f t="shared" si="811"/>
        <v>3</v>
      </c>
      <c r="W5782" s="3">
        <f t="shared" si="812"/>
        <v>1.9230769230769232E-2</v>
      </c>
      <c r="X5782">
        <v>21</v>
      </c>
      <c r="Y5782" s="4">
        <v>3.3</v>
      </c>
      <c r="Z5782" s="4">
        <v>1.5</v>
      </c>
      <c r="AA5782" s="5">
        <v>56267.75</v>
      </c>
      <c r="AB5782" s="5">
        <f t="shared" si="813"/>
        <v>2700852</v>
      </c>
      <c r="AC5782" s="5">
        <v>35281.25</v>
      </c>
      <c r="AD5782" s="5">
        <f t="shared" si="814"/>
        <v>1834625</v>
      </c>
      <c r="AE5782" s="5">
        <v>122897.75</v>
      </c>
      <c r="AF5782" s="5">
        <v>30914.48</v>
      </c>
      <c r="AG5782" s="5">
        <v>8318.1200000000008</v>
      </c>
      <c r="AH5782" s="5">
        <v>2175</v>
      </c>
      <c r="AI5782" s="5">
        <v>4600</v>
      </c>
      <c r="AJ5782">
        <v>0</v>
      </c>
      <c r="AK5782" s="5">
        <v>0</v>
      </c>
      <c r="AL5782" s="5">
        <v>3065.4</v>
      </c>
      <c r="AM5782" s="5">
        <v>38379.68</v>
      </c>
      <c r="AN5782">
        <v>4</v>
      </c>
      <c r="AO5782">
        <v>7</v>
      </c>
      <c r="AP5782" t="str">
        <f t="shared" si="815"/>
        <v>No</v>
      </c>
      <c r="AQ5782">
        <v>3</v>
      </c>
      <c r="AR5782" s="5">
        <f t="shared" si="816"/>
        <v>2044975.43</v>
      </c>
      <c r="AS5782" s="5">
        <f t="shared" si="817"/>
        <v>655876.56999999995</v>
      </c>
      <c r="AT5782" t="s">
        <v>59</v>
      </c>
      <c r="AU5782" t="s">
        <v>6164</v>
      </c>
      <c r="AV5782" t="s">
        <v>6165</v>
      </c>
      <c r="AW5782" t="s">
        <v>6166</v>
      </c>
      <c r="AX5782" t="s">
        <v>6167</v>
      </c>
      <c r="AY5782">
        <v>53</v>
      </c>
      <c r="AZ5782">
        <v>0</v>
      </c>
      <c r="BA5782">
        <v>23</v>
      </c>
      <c r="BB5782" t="s">
        <v>6180</v>
      </c>
      <c r="BC5782">
        <v>0</v>
      </c>
      <c r="BD5782">
        <v>3</v>
      </c>
      <c r="BE5782" t="s">
        <v>6219</v>
      </c>
      <c r="BF5782" t="s">
        <v>6170</v>
      </c>
      <c r="BG5782">
        <v>0</v>
      </c>
      <c r="BH5782" t="s">
        <v>6171</v>
      </c>
      <c r="BI5782">
        <v>38</v>
      </c>
      <c r="BJ5782" t="s">
        <v>6172</v>
      </c>
      <c r="BK5782">
        <v>0</v>
      </c>
      <c r="BL5782">
        <v>59</v>
      </c>
      <c r="BM5782" s="3">
        <f t="shared" si="818"/>
        <v>0.88135593220338981</v>
      </c>
    </row>
    <row r="5783" spans="1:65">
      <c r="A5783" t="s">
        <v>5925</v>
      </c>
      <c r="B5783" s="2">
        <v>46008</v>
      </c>
      <c r="C5783" t="s">
        <v>4641</v>
      </c>
      <c r="D5783" t="s">
        <v>5644</v>
      </c>
      <c r="E5783">
        <v>12</v>
      </c>
      <c r="F5783" t="s">
        <v>49</v>
      </c>
      <c r="G5783" t="s">
        <v>79</v>
      </c>
      <c r="H5783" t="s">
        <v>106</v>
      </c>
      <c r="I5783" t="s">
        <v>74</v>
      </c>
      <c r="J5783" t="s">
        <v>53</v>
      </c>
      <c r="K5783" t="s">
        <v>66</v>
      </c>
      <c r="L5783" t="s">
        <v>67</v>
      </c>
      <c r="M5783" t="s">
        <v>68</v>
      </c>
      <c r="N5783" t="s">
        <v>69</v>
      </c>
      <c r="O5783" t="s">
        <v>120</v>
      </c>
      <c r="P5783">
        <v>61</v>
      </c>
      <c r="Q5783">
        <v>62</v>
      </c>
      <c r="R5783">
        <v>59</v>
      </c>
      <c r="S5783">
        <v>4</v>
      </c>
      <c r="T5783">
        <f t="shared" si="810"/>
        <v>55</v>
      </c>
      <c r="U5783">
        <v>55</v>
      </c>
      <c r="V5783">
        <f t="shared" si="811"/>
        <v>0</v>
      </c>
      <c r="W5783" s="3">
        <f t="shared" si="812"/>
        <v>6.7796610169491525E-2</v>
      </c>
      <c r="X5783">
        <v>15</v>
      </c>
      <c r="Y5783" s="4">
        <v>2.1</v>
      </c>
      <c r="Z5783" s="4">
        <v>1.2</v>
      </c>
      <c r="AA5783" s="5">
        <v>34128.449999999997</v>
      </c>
      <c r="AB5783" s="5">
        <f t="shared" si="813"/>
        <v>1877064.75</v>
      </c>
      <c r="AC5783" s="5">
        <v>21797.8</v>
      </c>
      <c r="AD5783" s="5">
        <f t="shared" si="814"/>
        <v>1286070.2</v>
      </c>
      <c r="AE5783" s="5">
        <v>101315.5</v>
      </c>
      <c r="AF5783" s="5">
        <v>26664.2</v>
      </c>
      <c r="AG5783" s="5">
        <v>7800.25</v>
      </c>
      <c r="AH5783" s="5">
        <v>1740</v>
      </c>
      <c r="AI5783" s="5">
        <v>15710.63</v>
      </c>
      <c r="AJ5783">
        <v>2</v>
      </c>
      <c r="AK5783" s="5">
        <v>17093.7</v>
      </c>
      <c r="AL5783" s="5">
        <v>0</v>
      </c>
      <c r="AM5783" s="5">
        <v>40811.360000000001</v>
      </c>
      <c r="AN5783">
        <v>4</v>
      </c>
      <c r="AO5783">
        <v>6</v>
      </c>
      <c r="AP5783" t="str">
        <f t="shared" si="815"/>
        <v>No</v>
      </c>
      <c r="AQ5783">
        <v>4</v>
      </c>
      <c r="AR5783" s="5">
        <f t="shared" si="816"/>
        <v>1497205.84</v>
      </c>
      <c r="AS5783" s="5">
        <f t="shared" si="817"/>
        <v>379858.91</v>
      </c>
      <c r="AT5783" t="s">
        <v>116</v>
      </c>
      <c r="AU5783" t="s">
        <v>6199</v>
      </c>
      <c r="AV5783" t="s">
        <v>6200</v>
      </c>
      <c r="AW5783" t="s">
        <v>6175</v>
      </c>
      <c r="AX5783" t="s">
        <v>6167</v>
      </c>
      <c r="AY5783">
        <v>64</v>
      </c>
      <c r="AZ5783">
        <v>2</v>
      </c>
      <c r="BA5783">
        <v>0</v>
      </c>
      <c r="BB5783" t="s">
        <v>6168</v>
      </c>
      <c r="BC5783">
        <v>0</v>
      </c>
      <c r="BD5783">
        <v>2</v>
      </c>
      <c r="BE5783" t="s">
        <v>6188</v>
      </c>
      <c r="BF5783" t="s">
        <v>6210</v>
      </c>
      <c r="BG5783">
        <v>2</v>
      </c>
      <c r="BH5783" t="s">
        <v>6208</v>
      </c>
      <c r="BI5783">
        <v>86</v>
      </c>
      <c r="BJ5783" t="s">
        <v>6193</v>
      </c>
      <c r="BK5783">
        <v>0</v>
      </c>
      <c r="BL5783">
        <v>76</v>
      </c>
      <c r="BM5783" s="3">
        <f t="shared" si="818"/>
        <v>0.77631578947368418</v>
      </c>
    </row>
    <row r="5784" spans="1:65">
      <c r="A5784" t="s">
        <v>5926</v>
      </c>
      <c r="B5784" s="2">
        <v>46008</v>
      </c>
      <c r="C5784" t="s">
        <v>4641</v>
      </c>
      <c r="D5784" t="s">
        <v>5644</v>
      </c>
      <c r="E5784">
        <v>12</v>
      </c>
      <c r="F5784" t="s">
        <v>61</v>
      </c>
      <c r="G5784" t="s">
        <v>50</v>
      </c>
      <c r="H5784" t="s">
        <v>183</v>
      </c>
      <c r="I5784" t="s">
        <v>52</v>
      </c>
      <c r="J5784" t="s">
        <v>53</v>
      </c>
      <c r="K5784" t="s">
        <v>75</v>
      </c>
      <c r="L5784" t="s">
        <v>67</v>
      </c>
      <c r="M5784" t="s">
        <v>56</v>
      </c>
      <c r="N5784" t="s">
        <v>94</v>
      </c>
      <c r="O5784" t="s">
        <v>70</v>
      </c>
      <c r="P5784">
        <v>59</v>
      </c>
      <c r="Q5784">
        <v>63</v>
      </c>
      <c r="R5784">
        <v>63</v>
      </c>
      <c r="S5784">
        <v>2</v>
      </c>
      <c r="T5784">
        <f t="shared" si="810"/>
        <v>61</v>
      </c>
      <c r="U5784">
        <v>57</v>
      </c>
      <c r="V5784">
        <f t="shared" si="811"/>
        <v>4</v>
      </c>
      <c r="W5784" s="3">
        <f t="shared" si="812"/>
        <v>3.1746031746031744E-2</v>
      </c>
      <c r="X5784">
        <v>32</v>
      </c>
      <c r="Y5784" s="4">
        <v>0.8</v>
      </c>
      <c r="Z5784" s="4">
        <v>0.7</v>
      </c>
      <c r="AA5784" s="5">
        <v>36375.56</v>
      </c>
      <c r="AB5784" s="5">
        <f t="shared" si="813"/>
        <v>2073406.92</v>
      </c>
      <c r="AC5784" s="5">
        <v>23123.56</v>
      </c>
      <c r="AD5784" s="5">
        <f t="shared" si="814"/>
        <v>1456784.28</v>
      </c>
      <c r="AE5784" s="5">
        <v>114195.69</v>
      </c>
      <c r="AF5784" s="5">
        <v>26604.73</v>
      </c>
      <c r="AG5784" s="5">
        <v>9824.56</v>
      </c>
      <c r="AH5784" s="5">
        <v>1015</v>
      </c>
      <c r="AI5784" s="5">
        <v>6400</v>
      </c>
      <c r="AJ5784">
        <v>0</v>
      </c>
      <c r="AK5784" s="5">
        <v>0</v>
      </c>
      <c r="AL5784" s="5">
        <v>2615.86</v>
      </c>
      <c r="AM5784" s="5">
        <v>39494.11</v>
      </c>
      <c r="AN5784">
        <v>4</v>
      </c>
      <c r="AO5784">
        <v>4</v>
      </c>
      <c r="AP5784" t="str">
        <f t="shared" si="815"/>
        <v>Yes</v>
      </c>
      <c r="AQ5784">
        <v>1</v>
      </c>
      <c r="AR5784" s="5">
        <f t="shared" si="816"/>
        <v>1656934.23</v>
      </c>
      <c r="AS5784" s="5">
        <f t="shared" si="817"/>
        <v>416472.69</v>
      </c>
      <c r="AT5784" t="s">
        <v>59</v>
      </c>
      <c r="AU5784" t="s">
        <v>6164</v>
      </c>
      <c r="AV5784" t="s">
        <v>6165</v>
      </c>
      <c r="AW5784" t="s">
        <v>6166</v>
      </c>
      <c r="AX5784" t="s">
        <v>6184</v>
      </c>
      <c r="AY5784">
        <v>61</v>
      </c>
      <c r="AZ5784">
        <v>0</v>
      </c>
      <c r="BA5784">
        <v>25</v>
      </c>
      <c r="BB5784" t="s">
        <v>6180</v>
      </c>
      <c r="BC5784">
        <v>0</v>
      </c>
      <c r="BD5784">
        <v>0</v>
      </c>
      <c r="BE5784" t="s">
        <v>6169</v>
      </c>
      <c r="BF5784" t="s">
        <v>6170</v>
      </c>
      <c r="BG5784">
        <v>1</v>
      </c>
      <c r="BH5784" t="s">
        <v>6186</v>
      </c>
      <c r="BI5784">
        <v>60</v>
      </c>
      <c r="BJ5784" t="s">
        <v>6187</v>
      </c>
      <c r="BK5784">
        <v>0</v>
      </c>
      <c r="BL5784">
        <v>74</v>
      </c>
      <c r="BM5784" s="3">
        <f t="shared" si="818"/>
        <v>0.85135135135135132</v>
      </c>
    </row>
    <row r="5785" spans="1:65">
      <c r="A5785" t="s">
        <v>5927</v>
      </c>
      <c r="B5785" s="2">
        <v>46009</v>
      </c>
      <c r="C5785" t="s">
        <v>4641</v>
      </c>
      <c r="D5785" t="s">
        <v>5644</v>
      </c>
      <c r="E5785">
        <v>12</v>
      </c>
      <c r="F5785" t="s">
        <v>49</v>
      </c>
      <c r="G5785" t="s">
        <v>50</v>
      </c>
      <c r="H5785" t="s">
        <v>245</v>
      </c>
      <c r="I5785" t="s">
        <v>52</v>
      </c>
      <c r="J5785" t="s">
        <v>65</v>
      </c>
      <c r="K5785" t="s">
        <v>75</v>
      </c>
      <c r="L5785" t="s">
        <v>92</v>
      </c>
      <c r="M5785" t="s">
        <v>56</v>
      </c>
      <c r="N5785" t="s">
        <v>57</v>
      </c>
      <c r="O5785" t="s">
        <v>82</v>
      </c>
      <c r="P5785">
        <v>43</v>
      </c>
      <c r="Q5785">
        <v>46</v>
      </c>
      <c r="R5785">
        <v>45</v>
      </c>
      <c r="S5785">
        <v>1</v>
      </c>
      <c r="T5785">
        <f t="shared" si="810"/>
        <v>44</v>
      </c>
      <c r="U5785">
        <v>42</v>
      </c>
      <c r="V5785">
        <f t="shared" si="811"/>
        <v>2</v>
      </c>
      <c r="W5785" s="3">
        <f t="shared" si="812"/>
        <v>2.2222222222222223E-2</v>
      </c>
      <c r="X5785">
        <v>36</v>
      </c>
      <c r="Y5785" s="4">
        <v>2.8</v>
      </c>
      <c r="Z5785" s="4">
        <v>1.7</v>
      </c>
      <c r="AA5785" s="5">
        <v>52139.88</v>
      </c>
      <c r="AB5785" s="5">
        <f t="shared" si="813"/>
        <v>2189874.96</v>
      </c>
      <c r="AC5785" s="5">
        <v>35315.269999999997</v>
      </c>
      <c r="AD5785" s="5">
        <f t="shared" si="814"/>
        <v>1589187.15</v>
      </c>
      <c r="AE5785" s="5">
        <v>105966.55</v>
      </c>
      <c r="AF5785" s="5">
        <v>29208.23</v>
      </c>
      <c r="AG5785" s="5">
        <v>10426.469999999999</v>
      </c>
      <c r="AH5785" s="5">
        <v>2465</v>
      </c>
      <c r="AI5785" s="5">
        <v>4600</v>
      </c>
      <c r="AJ5785">
        <v>0</v>
      </c>
      <c r="AK5785" s="5">
        <v>0</v>
      </c>
      <c r="AL5785" s="5">
        <v>1937.49</v>
      </c>
      <c r="AM5785" s="5">
        <v>36361.839999999997</v>
      </c>
      <c r="AN5785">
        <v>4</v>
      </c>
      <c r="AO5785">
        <v>8</v>
      </c>
      <c r="AP5785" t="str">
        <f t="shared" si="815"/>
        <v>No</v>
      </c>
      <c r="AQ5785">
        <v>1</v>
      </c>
      <c r="AR5785" s="5">
        <f t="shared" si="816"/>
        <v>1780152.73</v>
      </c>
      <c r="AS5785" s="5">
        <f t="shared" si="817"/>
        <v>409722.23</v>
      </c>
      <c r="AT5785" t="s">
        <v>59</v>
      </c>
      <c r="AU5785" t="s">
        <v>6164</v>
      </c>
      <c r="AV5785" t="s">
        <v>6165</v>
      </c>
      <c r="AW5785" t="s">
        <v>6166</v>
      </c>
      <c r="AX5785" t="s">
        <v>6167</v>
      </c>
      <c r="AY5785">
        <v>44</v>
      </c>
      <c r="AZ5785">
        <v>0</v>
      </c>
      <c r="BA5785">
        <v>18</v>
      </c>
      <c r="BB5785" t="s">
        <v>6180</v>
      </c>
      <c r="BC5785">
        <v>1</v>
      </c>
      <c r="BD5785">
        <v>3</v>
      </c>
      <c r="BE5785" t="s">
        <v>6219</v>
      </c>
      <c r="BF5785" t="s">
        <v>6170</v>
      </c>
      <c r="BG5785">
        <v>1</v>
      </c>
      <c r="BH5785" t="s">
        <v>6186</v>
      </c>
      <c r="BI5785">
        <v>36</v>
      </c>
      <c r="BJ5785" t="s">
        <v>6172</v>
      </c>
      <c r="BK5785">
        <v>0</v>
      </c>
      <c r="BL5785">
        <v>63</v>
      </c>
      <c r="BM5785" s="3">
        <f t="shared" si="818"/>
        <v>0.7142857142857143</v>
      </c>
    </row>
    <row r="5786" spans="1:65">
      <c r="A5786" t="s">
        <v>5928</v>
      </c>
      <c r="B5786" s="2">
        <v>46009</v>
      </c>
      <c r="C5786" t="s">
        <v>4641</v>
      </c>
      <c r="D5786" t="s">
        <v>5644</v>
      </c>
      <c r="E5786">
        <v>12</v>
      </c>
      <c r="F5786" t="s">
        <v>72</v>
      </c>
      <c r="G5786" t="s">
        <v>62</v>
      </c>
      <c r="H5786" t="s">
        <v>220</v>
      </c>
      <c r="I5786" t="s">
        <v>64</v>
      </c>
      <c r="J5786" t="s">
        <v>53</v>
      </c>
      <c r="K5786" t="s">
        <v>75</v>
      </c>
      <c r="L5786" t="s">
        <v>87</v>
      </c>
      <c r="M5786" t="s">
        <v>56</v>
      </c>
      <c r="N5786" t="s">
        <v>69</v>
      </c>
      <c r="O5786" t="s">
        <v>70</v>
      </c>
      <c r="P5786">
        <v>67</v>
      </c>
      <c r="Q5786">
        <v>70</v>
      </c>
      <c r="R5786">
        <v>72</v>
      </c>
      <c r="S5786">
        <v>1</v>
      </c>
      <c r="T5786">
        <f t="shared" si="810"/>
        <v>71</v>
      </c>
      <c r="U5786">
        <v>64</v>
      </c>
      <c r="V5786">
        <f t="shared" si="811"/>
        <v>7</v>
      </c>
      <c r="W5786" s="3">
        <f t="shared" si="812"/>
        <v>1.3888888888888888E-2</v>
      </c>
      <c r="X5786">
        <v>24</v>
      </c>
      <c r="Y5786" s="4">
        <v>3.8</v>
      </c>
      <c r="Z5786" s="4">
        <v>0.7</v>
      </c>
      <c r="AA5786" s="5">
        <v>35836.019999999997</v>
      </c>
      <c r="AB5786" s="5">
        <f t="shared" si="813"/>
        <v>2293505.2799999998</v>
      </c>
      <c r="AC5786" s="5">
        <v>23989.41</v>
      </c>
      <c r="AD5786" s="5">
        <f t="shared" si="814"/>
        <v>1727237.52</v>
      </c>
      <c r="AE5786" s="5">
        <v>120798.21</v>
      </c>
      <c r="AF5786" s="5">
        <v>32160.19</v>
      </c>
      <c r="AG5786" s="5">
        <v>8543.5300000000007</v>
      </c>
      <c r="AH5786" s="5">
        <v>1015</v>
      </c>
      <c r="AI5786" s="5">
        <v>3200</v>
      </c>
      <c r="AJ5786">
        <v>0</v>
      </c>
      <c r="AK5786" s="5">
        <v>0</v>
      </c>
      <c r="AL5786" s="5">
        <v>4847.3999999999996</v>
      </c>
      <c r="AM5786" s="5">
        <v>42664.07</v>
      </c>
      <c r="AN5786">
        <v>4</v>
      </c>
      <c r="AO5786">
        <v>4</v>
      </c>
      <c r="AP5786" t="str">
        <f t="shared" si="815"/>
        <v>Yes</v>
      </c>
      <c r="AQ5786">
        <v>1</v>
      </c>
      <c r="AR5786" s="5">
        <f t="shared" si="816"/>
        <v>1940465.92</v>
      </c>
      <c r="AS5786" s="5">
        <f t="shared" si="817"/>
        <v>353039.35999999999</v>
      </c>
      <c r="AT5786" t="s">
        <v>59</v>
      </c>
      <c r="AU5786" t="s">
        <v>6164</v>
      </c>
      <c r="AV5786" t="s">
        <v>6165</v>
      </c>
      <c r="AW5786" t="s">
        <v>6166</v>
      </c>
      <c r="AX5786" t="s">
        <v>6184</v>
      </c>
      <c r="AY5786">
        <v>70</v>
      </c>
      <c r="AZ5786">
        <v>0</v>
      </c>
      <c r="BA5786">
        <v>37</v>
      </c>
      <c r="BB5786" t="s">
        <v>6180</v>
      </c>
      <c r="BC5786">
        <v>0</v>
      </c>
      <c r="BD5786">
        <v>0</v>
      </c>
      <c r="BE5786" t="s">
        <v>6169</v>
      </c>
      <c r="BF5786" t="s">
        <v>6170</v>
      </c>
      <c r="BG5786">
        <v>0</v>
      </c>
      <c r="BH5786" t="s">
        <v>6171</v>
      </c>
      <c r="BI5786">
        <v>37</v>
      </c>
      <c r="BJ5786" t="s">
        <v>6172</v>
      </c>
      <c r="BK5786">
        <v>0</v>
      </c>
      <c r="BL5786">
        <v>77</v>
      </c>
      <c r="BM5786" s="3">
        <f t="shared" si="818"/>
        <v>0.93506493506493504</v>
      </c>
    </row>
    <row r="5787" spans="1:65">
      <c r="A5787" t="s">
        <v>5929</v>
      </c>
      <c r="B5787" s="2">
        <v>46009</v>
      </c>
      <c r="C5787" t="s">
        <v>4641</v>
      </c>
      <c r="D5787" t="s">
        <v>5644</v>
      </c>
      <c r="E5787">
        <v>12</v>
      </c>
      <c r="F5787" t="s">
        <v>78</v>
      </c>
      <c r="G5787" t="s">
        <v>50</v>
      </c>
      <c r="H5787" t="s">
        <v>181</v>
      </c>
      <c r="I5787" t="s">
        <v>64</v>
      </c>
      <c r="J5787" t="s">
        <v>53</v>
      </c>
      <c r="K5787" t="s">
        <v>75</v>
      </c>
      <c r="L5787" t="s">
        <v>87</v>
      </c>
      <c r="M5787" t="s">
        <v>56</v>
      </c>
      <c r="N5787" t="s">
        <v>69</v>
      </c>
      <c r="O5787" t="s">
        <v>120</v>
      </c>
      <c r="P5787">
        <v>55</v>
      </c>
      <c r="Q5787">
        <v>56</v>
      </c>
      <c r="R5787">
        <v>54</v>
      </c>
      <c r="S5787">
        <v>1</v>
      </c>
      <c r="T5787">
        <f t="shared" si="810"/>
        <v>53</v>
      </c>
      <c r="U5787">
        <v>53</v>
      </c>
      <c r="V5787">
        <f t="shared" si="811"/>
        <v>0</v>
      </c>
      <c r="W5787" s="3">
        <f t="shared" si="812"/>
        <v>1.8518518518518517E-2</v>
      </c>
      <c r="X5787">
        <v>27</v>
      </c>
      <c r="Y5787" s="4">
        <v>3.3</v>
      </c>
      <c r="Z5787" s="4">
        <v>1.5</v>
      </c>
      <c r="AA5787" s="5">
        <v>36006.800000000003</v>
      </c>
      <c r="AB5787" s="5">
        <f t="shared" si="813"/>
        <v>1908360.4</v>
      </c>
      <c r="AC5787" s="5">
        <v>24153.77</v>
      </c>
      <c r="AD5787" s="5">
        <f t="shared" si="814"/>
        <v>1304303.58</v>
      </c>
      <c r="AE5787" s="5">
        <v>89578.72</v>
      </c>
      <c r="AF5787" s="5">
        <v>25797.27</v>
      </c>
      <c r="AG5787" s="5">
        <v>8986.92</v>
      </c>
      <c r="AH5787" s="5">
        <v>2175</v>
      </c>
      <c r="AI5787" s="5">
        <v>3200</v>
      </c>
      <c r="AJ5787">
        <v>0</v>
      </c>
      <c r="AK5787" s="5">
        <v>0</v>
      </c>
      <c r="AL5787" s="5">
        <v>0</v>
      </c>
      <c r="AM5787" s="5">
        <v>36710.980000000003</v>
      </c>
      <c r="AN5787">
        <v>4</v>
      </c>
      <c r="AO5787">
        <v>4</v>
      </c>
      <c r="AP5787" t="str">
        <f t="shared" si="815"/>
        <v>Yes</v>
      </c>
      <c r="AQ5787">
        <v>1</v>
      </c>
      <c r="AR5787" s="5">
        <f t="shared" si="816"/>
        <v>1470752.47</v>
      </c>
      <c r="AS5787" s="5">
        <f t="shared" si="817"/>
        <v>437607.93</v>
      </c>
      <c r="AT5787" t="s">
        <v>59</v>
      </c>
      <c r="AU5787" t="s">
        <v>6164</v>
      </c>
      <c r="AV5787" t="s">
        <v>6165</v>
      </c>
      <c r="AW5787" t="s">
        <v>6166</v>
      </c>
      <c r="AX5787" t="s">
        <v>6167</v>
      </c>
      <c r="AY5787">
        <v>57</v>
      </c>
      <c r="AZ5787">
        <v>0</v>
      </c>
      <c r="BA5787">
        <v>0</v>
      </c>
      <c r="BB5787" t="s">
        <v>6168</v>
      </c>
      <c r="BC5787">
        <v>0</v>
      </c>
      <c r="BD5787">
        <v>0</v>
      </c>
      <c r="BE5787" t="s">
        <v>6169</v>
      </c>
      <c r="BF5787" t="s">
        <v>6170</v>
      </c>
      <c r="BG5787">
        <v>0</v>
      </c>
      <c r="BH5787" t="s">
        <v>6171</v>
      </c>
      <c r="BI5787">
        <v>27</v>
      </c>
      <c r="BJ5787" t="s">
        <v>6172</v>
      </c>
      <c r="BK5787">
        <v>1</v>
      </c>
      <c r="BL5787">
        <v>75</v>
      </c>
      <c r="BM5787" s="3">
        <f t="shared" si="818"/>
        <v>0.72</v>
      </c>
    </row>
    <row r="5788" spans="1:65">
      <c r="A5788" t="s">
        <v>5930</v>
      </c>
      <c r="B5788" s="2">
        <v>46009</v>
      </c>
      <c r="C5788" t="s">
        <v>4641</v>
      </c>
      <c r="D5788" t="s">
        <v>5644</v>
      </c>
      <c r="E5788">
        <v>12</v>
      </c>
      <c r="F5788" t="s">
        <v>72</v>
      </c>
      <c r="G5788" t="s">
        <v>62</v>
      </c>
      <c r="H5788" t="s">
        <v>155</v>
      </c>
      <c r="I5788" t="s">
        <v>52</v>
      </c>
      <c r="J5788" t="s">
        <v>65</v>
      </c>
      <c r="K5788" t="s">
        <v>54</v>
      </c>
      <c r="L5788" t="s">
        <v>55</v>
      </c>
      <c r="M5788" t="s">
        <v>56</v>
      </c>
      <c r="N5788" t="s">
        <v>69</v>
      </c>
      <c r="O5788" t="s">
        <v>120</v>
      </c>
      <c r="P5788">
        <v>49</v>
      </c>
      <c r="Q5788">
        <v>50</v>
      </c>
      <c r="R5788">
        <v>50</v>
      </c>
      <c r="S5788">
        <v>1</v>
      </c>
      <c r="T5788">
        <f t="shared" si="810"/>
        <v>49</v>
      </c>
      <c r="U5788">
        <v>48</v>
      </c>
      <c r="V5788">
        <f t="shared" si="811"/>
        <v>1</v>
      </c>
      <c r="W5788" s="3">
        <f t="shared" si="812"/>
        <v>0.02</v>
      </c>
      <c r="X5788">
        <v>30</v>
      </c>
      <c r="Y5788" s="4">
        <v>8.1</v>
      </c>
      <c r="Z5788" s="4">
        <v>2.4</v>
      </c>
      <c r="AA5788" s="5">
        <v>56000.89</v>
      </c>
      <c r="AB5788" s="5">
        <f t="shared" si="813"/>
        <v>2688042.72</v>
      </c>
      <c r="AC5788" s="5">
        <v>34831.31</v>
      </c>
      <c r="AD5788" s="5">
        <f t="shared" si="814"/>
        <v>1741565.5</v>
      </c>
      <c r="AE5788" s="5">
        <v>117553</v>
      </c>
      <c r="AF5788" s="5">
        <v>31255.88</v>
      </c>
      <c r="AG5788" s="5">
        <v>9574.0300000000007</v>
      </c>
      <c r="AH5788" s="5">
        <v>3480</v>
      </c>
      <c r="AI5788" s="5">
        <v>4600</v>
      </c>
      <c r="AJ5788">
        <v>0</v>
      </c>
      <c r="AK5788" s="5">
        <v>0</v>
      </c>
      <c r="AL5788" s="5">
        <v>998.56</v>
      </c>
      <c r="AM5788" s="5">
        <v>32267.759999999998</v>
      </c>
      <c r="AN5788">
        <v>4</v>
      </c>
      <c r="AO5788">
        <v>3</v>
      </c>
      <c r="AP5788" t="str">
        <f t="shared" si="815"/>
        <v>Yes</v>
      </c>
      <c r="AQ5788">
        <v>1</v>
      </c>
      <c r="AR5788" s="5">
        <f t="shared" si="816"/>
        <v>1941294.73</v>
      </c>
      <c r="AS5788" s="5">
        <f t="shared" si="817"/>
        <v>746747.99</v>
      </c>
      <c r="AT5788" t="s">
        <v>59</v>
      </c>
      <c r="AU5788" t="s">
        <v>6164</v>
      </c>
      <c r="AV5788" t="s">
        <v>6165</v>
      </c>
      <c r="AW5788" t="s">
        <v>6166</v>
      </c>
      <c r="AX5788" t="s">
        <v>6177</v>
      </c>
      <c r="AY5788">
        <v>49</v>
      </c>
      <c r="AZ5788">
        <v>0</v>
      </c>
      <c r="BA5788">
        <v>14</v>
      </c>
      <c r="BB5788" t="s">
        <v>6198</v>
      </c>
      <c r="BC5788">
        <v>0</v>
      </c>
      <c r="BD5788">
        <v>0</v>
      </c>
      <c r="BE5788" t="s">
        <v>6169</v>
      </c>
      <c r="BF5788" t="s">
        <v>6170</v>
      </c>
      <c r="BG5788">
        <v>0</v>
      </c>
      <c r="BH5788" t="s">
        <v>6171</v>
      </c>
      <c r="BI5788">
        <v>24</v>
      </c>
      <c r="BJ5788" t="s">
        <v>6172</v>
      </c>
      <c r="BK5788">
        <v>0</v>
      </c>
      <c r="BL5788">
        <v>62</v>
      </c>
      <c r="BM5788" s="3">
        <f t="shared" si="818"/>
        <v>0.80645161290322576</v>
      </c>
    </row>
    <row r="5789" spans="1:65">
      <c r="A5789" t="s">
        <v>5931</v>
      </c>
      <c r="B5789" s="2">
        <v>46009</v>
      </c>
      <c r="C5789" t="s">
        <v>4641</v>
      </c>
      <c r="D5789" t="s">
        <v>5644</v>
      </c>
      <c r="E5789">
        <v>12</v>
      </c>
      <c r="F5789" t="s">
        <v>61</v>
      </c>
      <c r="G5789" t="s">
        <v>79</v>
      </c>
      <c r="H5789" t="s">
        <v>98</v>
      </c>
      <c r="I5789" t="s">
        <v>74</v>
      </c>
      <c r="J5789" t="s">
        <v>65</v>
      </c>
      <c r="K5789" t="s">
        <v>75</v>
      </c>
      <c r="L5789" t="s">
        <v>92</v>
      </c>
      <c r="M5789" t="s">
        <v>56</v>
      </c>
      <c r="N5789" t="s">
        <v>109</v>
      </c>
      <c r="O5789" t="s">
        <v>82</v>
      </c>
      <c r="P5789">
        <v>46</v>
      </c>
      <c r="Q5789">
        <v>48</v>
      </c>
      <c r="R5789">
        <v>46</v>
      </c>
      <c r="S5789">
        <v>1</v>
      </c>
      <c r="T5789">
        <f t="shared" si="810"/>
        <v>45</v>
      </c>
      <c r="U5789">
        <v>45</v>
      </c>
      <c r="V5789">
        <f t="shared" si="811"/>
        <v>0</v>
      </c>
      <c r="W5789" s="3">
        <f t="shared" si="812"/>
        <v>2.1739130434782608E-2</v>
      </c>
      <c r="X5789">
        <v>42</v>
      </c>
      <c r="Y5789" s="4">
        <v>5</v>
      </c>
      <c r="Z5789" s="4">
        <v>1.7</v>
      </c>
      <c r="AA5789" s="5">
        <v>51699.47</v>
      </c>
      <c r="AB5789" s="5">
        <f t="shared" si="813"/>
        <v>2326476.15</v>
      </c>
      <c r="AC5789" s="5">
        <v>35388.089999999997</v>
      </c>
      <c r="AD5789" s="5">
        <f t="shared" si="814"/>
        <v>1627852.14</v>
      </c>
      <c r="AE5789" s="5">
        <v>101020.29</v>
      </c>
      <c r="AF5789" s="5">
        <v>29346.97</v>
      </c>
      <c r="AG5789" s="5">
        <v>10257.16</v>
      </c>
      <c r="AH5789" s="5">
        <v>2465</v>
      </c>
      <c r="AI5789" s="5">
        <v>4600</v>
      </c>
      <c r="AJ5789">
        <v>0</v>
      </c>
      <c r="AK5789" s="5">
        <v>0</v>
      </c>
      <c r="AL5789" s="5">
        <v>0</v>
      </c>
      <c r="AM5789" s="5">
        <v>70833.87</v>
      </c>
      <c r="AN5789">
        <v>8</v>
      </c>
      <c r="AO5789">
        <v>10</v>
      </c>
      <c r="AP5789" t="str">
        <f t="shared" si="815"/>
        <v>No</v>
      </c>
      <c r="AQ5789">
        <v>2</v>
      </c>
      <c r="AR5789" s="5">
        <f t="shared" si="816"/>
        <v>1846375.43</v>
      </c>
      <c r="AS5789" s="5">
        <f t="shared" si="817"/>
        <v>480100.72</v>
      </c>
      <c r="AT5789" t="s">
        <v>59</v>
      </c>
      <c r="AU5789" t="s">
        <v>6164</v>
      </c>
      <c r="AV5789" t="s">
        <v>6165</v>
      </c>
      <c r="AW5789" t="s">
        <v>6166</v>
      </c>
      <c r="AX5789" t="s">
        <v>6167</v>
      </c>
      <c r="AY5789">
        <v>47</v>
      </c>
      <c r="AZ5789">
        <v>0</v>
      </c>
      <c r="BA5789">
        <v>0</v>
      </c>
      <c r="BB5789" t="s">
        <v>6168</v>
      </c>
      <c r="BC5789">
        <v>0</v>
      </c>
      <c r="BD5789">
        <v>2</v>
      </c>
      <c r="BE5789" t="s">
        <v>6188</v>
      </c>
      <c r="BF5789" t="s">
        <v>6170</v>
      </c>
      <c r="BG5789">
        <v>0</v>
      </c>
      <c r="BH5789" t="s">
        <v>6171</v>
      </c>
      <c r="BI5789">
        <v>31</v>
      </c>
      <c r="BJ5789" t="s">
        <v>6172</v>
      </c>
      <c r="BK5789">
        <v>0</v>
      </c>
      <c r="BL5789">
        <v>64</v>
      </c>
      <c r="BM5789" s="3">
        <f t="shared" si="818"/>
        <v>0.71875</v>
      </c>
    </row>
    <row r="5790" spans="1:65">
      <c r="A5790" t="s">
        <v>5932</v>
      </c>
      <c r="B5790" s="2">
        <v>46009</v>
      </c>
      <c r="C5790" t="s">
        <v>4641</v>
      </c>
      <c r="D5790" t="s">
        <v>5644</v>
      </c>
      <c r="E5790">
        <v>12</v>
      </c>
      <c r="F5790" t="s">
        <v>72</v>
      </c>
      <c r="G5790" t="s">
        <v>50</v>
      </c>
      <c r="H5790" t="s">
        <v>138</v>
      </c>
      <c r="I5790" t="s">
        <v>74</v>
      </c>
      <c r="J5790" t="s">
        <v>53</v>
      </c>
      <c r="K5790" t="s">
        <v>75</v>
      </c>
      <c r="L5790" t="s">
        <v>55</v>
      </c>
      <c r="M5790" t="s">
        <v>56</v>
      </c>
      <c r="N5790" t="s">
        <v>94</v>
      </c>
      <c r="O5790" t="s">
        <v>70</v>
      </c>
      <c r="P5790">
        <v>50</v>
      </c>
      <c r="Q5790">
        <v>50</v>
      </c>
      <c r="R5790">
        <v>52</v>
      </c>
      <c r="S5790">
        <v>1</v>
      </c>
      <c r="T5790">
        <f t="shared" si="810"/>
        <v>51</v>
      </c>
      <c r="U5790">
        <v>49</v>
      </c>
      <c r="V5790">
        <f t="shared" si="811"/>
        <v>2</v>
      </c>
      <c r="W5790" s="3">
        <f t="shared" si="812"/>
        <v>1.9230769230769232E-2</v>
      </c>
      <c r="X5790">
        <v>21</v>
      </c>
      <c r="Y5790" s="4">
        <v>6.1</v>
      </c>
      <c r="Z5790" s="4">
        <v>1.6</v>
      </c>
      <c r="AA5790" s="5">
        <v>36410.71</v>
      </c>
      <c r="AB5790" s="5">
        <f t="shared" si="813"/>
        <v>1784124.79</v>
      </c>
      <c r="AC5790" s="5">
        <v>23706.03</v>
      </c>
      <c r="AD5790" s="5">
        <f t="shared" si="814"/>
        <v>1232713.56</v>
      </c>
      <c r="AE5790" s="5">
        <v>89950.19</v>
      </c>
      <c r="AF5790" s="5">
        <v>22311.439999999999</v>
      </c>
      <c r="AG5790" s="5">
        <v>8604.64</v>
      </c>
      <c r="AH5790" s="5">
        <v>2320</v>
      </c>
      <c r="AI5790" s="5">
        <v>3200</v>
      </c>
      <c r="AJ5790">
        <v>0</v>
      </c>
      <c r="AK5790" s="5">
        <v>0</v>
      </c>
      <c r="AL5790" s="5">
        <v>1392.87</v>
      </c>
      <c r="AM5790" s="5">
        <v>33426.5</v>
      </c>
      <c r="AN5790">
        <v>4</v>
      </c>
      <c r="AO5790">
        <v>4</v>
      </c>
      <c r="AP5790" t="str">
        <f t="shared" si="815"/>
        <v>Yes</v>
      </c>
      <c r="AQ5790">
        <v>1</v>
      </c>
      <c r="AR5790" s="5">
        <f t="shared" si="816"/>
        <v>1393919.2</v>
      </c>
      <c r="AS5790" s="5">
        <f t="shared" si="817"/>
        <v>390205.59</v>
      </c>
      <c r="AT5790" t="s">
        <v>59</v>
      </c>
      <c r="AU5790" t="s">
        <v>6164</v>
      </c>
      <c r="AV5790" t="s">
        <v>6165</v>
      </c>
      <c r="AW5790" t="s">
        <v>6166</v>
      </c>
      <c r="AX5790" t="s">
        <v>6184</v>
      </c>
      <c r="AY5790">
        <v>51</v>
      </c>
      <c r="AZ5790">
        <v>0</v>
      </c>
      <c r="BA5790">
        <v>19</v>
      </c>
      <c r="BB5790" t="s">
        <v>6180</v>
      </c>
      <c r="BC5790">
        <v>0</v>
      </c>
      <c r="BD5790">
        <v>0</v>
      </c>
      <c r="BE5790" t="s">
        <v>6169</v>
      </c>
      <c r="BF5790" t="s">
        <v>6170</v>
      </c>
      <c r="BG5790">
        <v>1</v>
      </c>
      <c r="BH5790" t="s">
        <v>6186</v>
      </c>
      <c r="BI5790">
        <v>34</v>
      </c>
      <c r="BJ5790" t="s">
        <v>6172</v>
      </c>
      <c r="BK5790">
        <v>0</v>
      </c>
      <c r="BL5790">
        <v>73</v>
      </c>
      <c r="BM5790" s="3">
        <f t="shared" si="818"/>
        <v>0.71232876712328763</v>
      </c>
    </row>
    <row r="5791" spans="1:65">
      <c r="A5791" t="s">
        <v>5933</v>
      </c>
      <c r="B5791" s="2">
        <v>46009</v>
      </c>
      <c r="C5791" t="s">
        <v>4641</v>
      </c>
      <c r="D5791" t="s">
        <v>5644</v>
      </c>
      <c r="E5791">
        <v>12</v>
      </c>
      <c r="F5791" t="s">
        <v>49</v>
      </c>
      <c r="G5791" t="s">
        <v>79</v>
      </c>
      <c r="H5791" t="s">
        <v>260</v>
      </c>
      <c r="I5791" t="s">
        <v>64</v>
      </c>
      <c r="J5791" t="s">
        <v>53</v>
      </c>
      <c r="K5791" t="s">
        <v>66</v>
      </c>
      <c r="L5791" t="s">
        <v>67</v>
      </c>
      <c r="M5791" t="s">
        <v>68</v>
      </c>
      <c r="N5791" t="s">
        <v>94</v>
      </c>
      <c r="O5791" t="s">
        <v>120</v>
      </c>
      <c r="P5791">
        <v>55</v>
      </c>
      <c r="Q5791">
        <v>55</v>
      </c>
      <c r="R5791">
        <v>52</v>
      </c>
      <c r="S5791">
        <v>4</v>
      </c>
      <c r="T5791">
        <f t="shared" si="810"/>
        <v>48</v>
      </c>
      <c r="U5791">
        <v>48</v>
      </c>
      <c r="V5791">
        <f t="shared" si="811"/>
        <v>0</v>
      </c>
      <c r="W5791" s="3">
        <f t="shared" si="812"/>
        <v>7.6923076923076927E-2</v>
      </c>
      <c r="X5791">
        <v>33</v>
      </c>
      <c r="Y5791" s="4">
        <v>4.8</v>
      </c>
      <c r="Z5791" s="4">
        <v>1.5</v>
      </c>
      <c r="AA5791" s="5">
        <v>34019.01</v>
      </c>
      <c r="AB5791" s="5">
        <f t="shared" si="813"/>
        <v>1632912.48</v>
      </c>
      <c r="AC5791" s="5">
        <v>22018.31</v>
      </c>
      <c r="AD5791" s="5">
        <f t="shared" si="814"/>
        <v>1144952.1200000001</v>
      </c>
      <c r="AE5791" s="5">
        <v>86862.73</v>
      </c>
      <c r="AF5791" s="5">
        <v>24554.75</v>
      </c>
      <c r="AG5791" s="5">
        <v>9440.2099999999991</v>
      </c>
      <c r="AH5791" s="5">
        <v>2175</v>
      </c>
      <c r="AI5791" s="5">
        <v>16374.22</v>
      </c>
      <c r="AJ5791">
        <v>1</v>
      </c>
      <c r="AK5791" s="5">
        <v>8679.34</v>
      </c>
      <c r="AL5791" s="5">
        <v>0</v>
      </c>
      <c r="AM5791" s="5">
        <v>35631.25</v>
      </c>
      <c r="AN5791">
        <v>4</v>
      </c>
      <c r="AO5791">
        <v>5</v>
      </c>
      <c r="AP5791" t="str">
        <f t="shared" si="815"/>
        <v>No</v>
      </c>
      <c r="AQ5791">
        <v>3</v>
      </c>
      <c r="AR5791" s="5">
        <f t="shared" si="816"/>
        <v>1328669.6200000001</v>
      </c>
      <c r="AS5791" s="5">
        <f t="shared" si="817"/>
        <v>304242.86</v>
      </c>
      <c r="AT5791" t="s">
        <v>1641</v>
      </c>
      <c r="AU5791" t="s">
        <v>6189</v>
      </c>
      <c r="AV5791" t="s">
        <v>6201</v>
      </c>
      <c r="AW5791" t="s">
        <v>6175</v>
      </c>
      <c r="AX5791" t="s">
        <v>6167</v>
      </c>
      <c r="AY5791">
        <v>61</v>
      </c>
      <c r="AZ5791">
        <v>4</v>
      </c>
      <c r="BA5791">
        <v>0</v>
      </c>
      <c r="BB5791" t="s">
        <v>6168</v>
      </c>
      <c r="BC5791">
        <v>1</v>
      </c>
      <c r="BD5791">
        <v>0</v>
      </c>
      <c r="BE5791" t="s">
        <v>6178</v>
      </c>
      <c r="BF5791" t="s">
        <v>6210</v>
      </c>
      <c r="BG5791">
        <v>5</v>
      </c>
      <c r="BH5791" t="s">
        <v>6211</v>
      </c>
      <c r="BI5791">
        <v>93</v>
      </c>
      <c r="BJ5791" t="s">
        <v>6193</v>
      </c>
      <c r="BK5791">
        <v>0</v>
      </c>
      <c r="BL5791">
        <v>71</v>
      </c>
      <c r="BM5791" s="3">
        <f t="shared" si="818"/>
        <v>0.73239436619718312</v>
      </c>
    </row>
    <row r="5792" spans="1:65">
      <c r="A5792" t="s">
        <v>5934</v>
      </c>
      <c r="B5792" s="2">
        <v>46009</v>
      </c>
      <c r="C5792" t="s">
        <v>4641</v>
      </c>
      <c r="D5792" t="s">
        <v>5644</v>
      </c>
      <c r="E5792">
        <v>12</v>
      </c>
      <c r="F5792" t="s">
        <v>49</v>
      </c>
      <c r="G5792" t="s">
        <v>50</v>
      </c>
      <c r="H5792" t="s">
        <v>89</v>
      </c>
      <c r="I5792" t="s">
        <v>64</v>
      </c>
      <c r="J5792" t="s">
        <v>53</v>
      </c>
      <c r="K5792" t="s">
        <v>66</v>
      </c>
      <c r="L5792" t="s">
        <v>92</v>
      </c>
      <c r="M5792" t="s">
        <v>56</v>
      </c>
      <c r="N5792" t="s">
        <v>109</v>
      </c>
      <c r="O5792" t="s">
        <v>82</v>
      </c>
      <c r="P5792">
        <v>55</v>
      </c>
      <c r="Q5792">
        <v>57</v>
      </c>
      <c r="R5792">
        <v>56</v>
      </c>
      <c r="S5792">
        <v>1</v>
      </c>
      <c r="T5792">
        <f t="shared" si="810"/>
        <v>55</v>
      </c>
      <c r="U5792">
        <v>53</v>
      </c>
      <c r="V5792">
        <f t="shared" si="811"/>
        <v>2</v>
      </c>
      <c r="W5792" s="3">
        <f t="shared" si="812"/>
        <v>1.7857142857142856E-2</v>
      </c>
      <c r="X5792">
        <v>36</v>
      </c>
      <c r="Y5792" s="4">
        <v>6.7</v>
      </c>
      <c r="Z5792" s="4">
        <v>1.3</v>
      </c>
      <c r="AA5792" s="5">
        <v>33718.559999999998</v>
      </c>
      <c r="AB5792" s="5">
        <f t="shared" si="813"/>
        <v>1787083.68</v>
      </c>
      <c r="AC5792" s="5">
        <v>23936.82</v>
      </c>
      <c r="AD5792" s="5">
        <f t="shared" si="814"/>
        <v>1340461.92</v>
      </c>
      <c r="AE5792" s="5">
        <v>93062.55</v>
      </c>
      <c r="AF5792" s="5">
        <v>26263.82</v>
      </c>
      <c r="AG5792" s="5">
        <v>11234.96</v>
      </c>
      <c r="AH5792" s="5">
        <v>1885</v>
      </c>
      <c r="AI5792" s="5">
        <v>3200</v>
      </c>
      <c r="AJ5792">
        <v>0</v>
      </c>
      <c r="AK5792" s="5">
        <v>0</v>
      </c>
      <c r="AL5792" s="5">
        <v>1320.94</v>
      </c>
      <c r="AM5792" s="5">
        <v>85299.45</v>
      </c>
      <c r="AN5792">
        <v>8</v>
      </c>
      <c r="AO5792">
        <v>9</v>
      </c>
      <c r="AP5792" t="str">
        <f t="shared" si="815"/>
        <v>No</v>
      </c>
      <c r="AQ5792">
        <v>2</v>
      </c>
      <c r="AR5792" s="5">
        <f t="shared" si="816"/>
        <v>1562728.64</v>
      </c>
      <c r="AS5792" s="5">
        <f t="shared" si="817"/>
        <v>224355.04</v>
      </c>
      <c r="AT5792" t="s">
        <v>59</v>
      </c>
      <c r="AU5792" t="s">
        <v>6164</v>
      </c>
      <c r="AV5792" t="s">
        <v>6165</v>
      </c>
      <c r="AW5792" t="s">
        <v>6166</v>
      </c>
      <c r="AX5792" t="s">
        <v>6167</v>
      </c>
      <c r="AY5792">
        <v>57</v>
      </c>
      <c r="AZ5792">
        <v>0</v>
      </c>
      <c r="BA5792">
        <v>16</v>
      </c>
      <c r="BB5792" t="s">
        <v>6198</v>
      </c>
      <c r="BC5792">
        <v>0</v>
      </c>
      <c r="BD5792">
        <v>1</v>
      </c>
      <c r="BE5792" t="s">
        <v>6188</v>
      </c>
      <c r="BF5792" t="s">
        <v>6170</v>
      </c>
      <c r="BG5792">
        <v>0</v>
      </c>
      <c r="BH5792" t="s">
        <v>6171</v>
      </c>
      <c r="BI5792">
        <v>45</v>
      </c>
      <c r="BJ5792" t="s">
        <v>6172</v>
      </c>
      <c r="BK5792">
        <v>0</v>
      </c>
      <c r="BL5792">
        <v>72</v>
      </c>
      <c r="BM5792" s="3">
        <f t="shared" si="818"/>
        <v>0.77777777777777779</v>
      </c>
    </row>
    <row r="5793" spans="1:65">
      <c r="A5793" t="s">
        <v>5935</v>
      </c>
      <c r="B5793" s="2">
        <v>46009</v>
      </c>
      <c r="C5793" t="s">
        <v>4641</v>
      </c>
      <c r="D5793" t="s">
        <v>5644</v>
      </c>
      <c r="E5793">
        <v>12</v>
      </c>
      <c r="F5793" t="s">
        <v>61</v>
      </c>
      <c r="G5793" t="s">
        <v>50</v>
      </c>
      <c r="H5793" t="s">
        <v>127</v>
      </c>
      <c r="I5793" t="s">
        <v>52</v>
      </c>
      <c r="J5793" t="s">
        <v>65</v>
      </c>
      <c r="K5793" t="s">
        <v>75</v>
      </c>
      <c r="L5793" t="s">
        <v>92</v>
      </c>
      <c r="M5793" t="s">
        <v>56</v>
      </c>
      <c r="N5793" t="s">
        <v>57</v>
      </c>
      <c r="O5793" t="s">
        <v>82</v>
      </c>
      <c r="P5793">
        <v>52</v>
      </c>
      <c r="Q5793">
        <v>55</v>
      </c>
      <c r="R5793">
        <v>54</v>
      </c>
      <c r="S5793">
        <v>1</v>
      </c>
      <c r="T5793">
        <f t="shared" si="810"/>
        <v>53</v>
      </c>
      <c r="U5793">
        <v>51</v>
      </c>
      <c r="V5793">
        <f t="shared" si="811"/>
        <v>2</v>
      </c>
      <c r="W5793" s="3">
        <f t="shared" si="812"/>
        <v>1.8518518518518517E-2</v>
      </c>
      <c r="X5793">
        <v>40</v>
      </c>
      <c r="Y5793" s="4">
        <v>4.5999999999999996</v>
      </c>
      <c r="Z5793" s="4">
        <v>2</v>
      </c>
      <c r="AA5793" s="5">
        <v>52305.88</v>
      </c>
      <c r="AB5793" s="5">
        <f t="shared" si="813"/>
        <v>2667599.88</v>
      </c>
      <c r="AC5793" s="5">
        <v>35084.81</v>
      </c>
      <c r="AD5793" s="5">
        <f t="shared" si="814"/>
        <v>1894579.74</v>
      </c>
      <c r="AE5793" s="5">
        <v>127581.12</v>
      </c>
      <c r="AF5793" s="5">
        <v>34032.06</v>
      </c>
      <c r="AG5793" s="5">
        <v>10056.31</v>
      </c>
      <c r="AH5793" s="5">
        <v>2900</v>
      </c>
      <c r="AI5793" s="5">
        <v>4600</v>
      </c>
      <c r="AJ5793">
        <v>0</v>
      </c>
      <c r="AK5793" s="5">
        <v>0</v>
      </c>
      <c r="AL5793" s="5">
        <v>2046.07</v>
      </c>
      <c r="AM5793" s="5">
        <v>46615.65</v>
      </c>
      <c r="AN5793">
        <v>4</v>
      </c>
      <c r="AO5793">
        <v>8</v>
      </c>
      <c r="AP5793" t="str">
        <f t="shared" si="815"/>
        <v>No</v>
      </c>
      <c r="AQ5793">
        <v>2</v>
      </c>
      <c r="AR5793" s="5">
        <f t="shared" si="816"/>
        <v>2122410.9500000002</v>
      </c>
      <c r="AS5793" s="5">
        <f t="shared" si="817"/>
        <v>545188.93000000005</v>
      </c>
      <c r="AT5793" t="s">
        <v>59</v>
      </c>
      <c r="AU5793" t="s">
        <v>6164</v>
      </c>
      <c r="AV5793" t="s">
        <v>6165</v>
      </c>
      <c r="AW5793" t="s">
        <v>6166</v>
      </c>
      <c r="AX5793" t="s">
        <v>6167</v>
      </c>
      <c r="AY5793">
        <v>55</v>
      </c>
      <c r="AZ5793">
        <v>0</v>
      </c>
      <c r="BA5793">
        <v>21</v>
      </c>
      <c r="BB5793" t="s">
        <v>6180</v>
      </c>
      <c r="BC5793">
        <v>1</v>
      </c>
      <c r="BD5793">
        <v>3</v>
      </c>
      <c r="BE5793" t="s">
        <v>6219</v>
      </c>
      <c r="BF5793" t="s">
        <v>6170</v>
      </c>
      <c r="BG5793">
        <v>0</v>
      </c>
      <c r="BH5793" t="s">
        <v>6171</v>
      </c>
      <c r="BI5793">
        <v>60</v>
      </c>
      <c r="BJ5793" t="s">
        <v>6187</v>
      </c>
      <c r="BK5793">
        <v>0</v>
      </c>
      <c r="BL5793">
        <v>65</v>
      </c>
      <c r="BM5793" s="3">
        <f t="shared" si="818"/>
        <v>0.83076923076923082</v>
      </c>
    </row>
    <row r="5794" spans="1:65">
      <c r="A5794" t="s">
        <v>5936</v>
      </c>
      <c r="B5794" s="2">
        <v>46009</v>
      </c>
      <c r="C5794" t="s">
        <v>4641</v>
      </c>
      <c r="D5794" t="s">
        <v>5644</v>
      </c>
      <c r="E5794">
        <v>12</v>
      </c>
      <c r="F5794" t="s">
        <v>49</v>
      </c>
      <c r="G5794" t="s">
        <v>79</v>
      </c>
      <c r="H5794" t="s">
        <v>106</v>
      </c>
      <c r="I5794" t="s">
        <v>64</v>
      </c>
      <c r="J5794" t="s">
        <v>53</v>
      </c>
      <c r="K5794" t="s">
        <v>75</v>
      </c>
      <c r="L5794" t="s">
        <v>67</v>
      </c>
      <c r="M5794" t="s">
        <v>68</v>
      </c>
      <c r="N5794" t="s">
        <v>57</v>
      </c>
      <c r="O5794" t="s">
        <v>82</v>
      </c>
      <c r="P5794">
        <v>51</v>
      </c>
      <c r="Q5794">
        <v>54</v>
      </c>
      <c r="R5794">
        <v>55</v>
      </c>
      <c r="S5794">
        <v>5</v>
      </c>
      <c r="T5794">
        <f t="shared" si="810"/>
        <v>50</v>
      </c>
      <c r="U5794">
        <v>49</v>
      </c>
      <c r="V5794">
        <f t="shared" si="811"/>
        <v>1</v>
      </c>
      <c r="W5794" s="3">
        <f t="shared" si="812"/>
        <v>9.0909090909090912E-2</v>
      </c>
      <c r="X5794">
        <v>36</v>
      </c>
      <c r="Y5794" s="4">
        <v>2.7</v>
      </c>
      <c r="Z5794" s="4">
        <v>1.4</v>
      </c>
      <c r="AA5794" s="5">
        <v>35809.629999999997</v>
      </c>
      <c r="AB5794" s="5">
        <f t="shared" si="813"/>
        <v>1754671.87</v>
      </c>
      <c r="AC5794" s="5">
        <v>21967.31</v>
      </c>
      <c r="AD5794" s="5">
        <f t="shared" si="814"/>
        <v>1208202.05</v>
      </c>
      <c r="AE5794" s="5">
        <v>92560.25</v>
      </c>
      <c r="AF5794" s="5">
        <v>25764.15</v>
      </c>
      <c r="AG5794" s="5">
        <v>10962.18</v>
      </c>
      <c r="AH5794" s="5">
        <v>2030</v>
      </c>
      <c r="AI5794" s="5">
        <v>18064.28</v>
      </c>
      <c r="AJ5794">
        <v>2</v>
      </c>
      <c r="AK5794" s="5">
        <v>18106.97</v>
      </c>
      <c r="AL5794" s="5">
        <v>663.94</v>
      </c>
      <c r="AM5794" s="5">
        <v>42779.3</v>
      </c>
      <c r="AN5794">
        <v>4</v>
      </c>
      <c r="AO5794">
        <v>8</v>
      </c>
      <c r="AP5794" t="str">
        <f t="shared" si="815"/>
        <v>No</v>
      </c>
      <c r="AQ5794">
        <v>4</v>
      </c>
      <c r="AR5794" s="5">
        <f t="shared" si="816"/>
        <v>1419133.12</v>
      </c>
      <c r="AS5794" s="5">
        <f t="shared" si="817"/>
        <v>335538.75</v>
      </c>
      <c r="AT5794" t="s">
        <v>1641</v>
      </c>
      <c r="AU5794" t="s">
        <v>6199</v>
      </c>
      <c r="AV5794" t="s">
        <v>6200</v>
      </c>
      <c r="AW5794" t="s">
        <v>6175</v>
      </c>
      <c r="AX5794" t="s">
        <v>6184</v>
      </c>
      <c r="AY5794">
        <v>51</v>
      </c>
      <c r="AZ5794">
        <v>0</v>
      </c>
      <c r="BA5794">
        <v>14</v>
      </c>
      <c r="BB5794" t="s">
        <v>6191</v>
      </c>
      <c r="BC5794">
        <v>1</v>
      </c>
      <c r="BD5794">
        <v>3</v>
      </c>
      <c r="BE5794" t="s">
        <v>6219</v>
      </c>
      <c r="BF5794" t="s">
        <v>6210</v>
      </c>
      <c r="BG5794">
        <v>2</v>
      </c>
      <c r="BH5794" t="s">
        <v>6208</v>
      </c>
      <c r="BI5794">
        <v>121</v>
      </c>
      <c r="BJ5794" t="s">
        <v>6193</v>
      </c>
      <c r="BK5794">
        <v>0</v>
      </c>
      <c r="BL5794">
        <v>70</v>
      </c>
      <c r="BM5794" s="3">
        <f t="shared" si="818"/>
        <v>0.7857142857142857</v>
      </c>
    </row>
    <row r="5795" spans="1:65">
      <c r="A5795" t="s">
        <v>5937</v>
      </c>
      <c r="B5795" s="2">
        <v>46009</v>
      </c>
      <c r="C5795" t="s">
        <v>4641</v>
      </c>
      <c r="D5795" t="s">
        <v>5644</v>
      </c>
      <c r="E5795">
        <v>12</v>
      </c>
      <c r="F5795" t="s">
        <v>49</v>
      </c>
      <c r="G5795" t="s">
        <v>62</v>
      </c>
      <c r="H5795" t="s">
        <v>141</v>
      </c>
      <c r="I5795" t="s">
        <v>74</v>
      </c>
      <c r="J5795" t="s">
        <v>65</v>
      </c>
      <c r="K5795" t="s">
        <v>54</v>
      </c>
      <c r="L5795" t="s">
        <v>55</v>
      </c>
      <c r="M5795" t="s">
        <v>56</v>
      </c>
      <c r="N5795" t="s">
        <v>109</v>
      </c>
      <c r="O5795" t="s">
        <v>82</v>
      </c>
      <c r="P5795">
        <v>46</v>
      </c>
      <c r="Q5795">
        <v>50</v>
      </c>
      <c r="R5795">
        <v>48</v>
      </c>
      <c r="S5795">
        <v>1</v>
      </c>
      <c r="T5795">
        <f t="shared" si="810"/>
        <v>47</v>
      </c>
      <c r="U5795">
        <v>44</v>
      </c>
      <c r="V5795">
        <f t="shared" si="811"/>
        <v>3</v>
      </c>
      <c r="W5795" s="3">
        <f t="shared" si="812"/>
        <v>2.0833333333333332E-2</v>
      </c>
      <c r="X5795">
        <v>44</v>
      </c>
      <c r="Y5795" s="4">
        <v>2.5</v>
      </c>
      <c r="Z5795" s="4">
        <v>1.9</v>
      </c>
      <c r="AA5795" s="5">
        <v>56326.59</v>
      </c>
      <c r="AB5795" s="5">
        <f t="shared" si="813"/>
        <v>2478369.96</v>
      </c>
      <c r="AC5795" s="5">
        <v>34774.61</v>
      </c>
      <c r="AD5795" s="5">
        <f t="shared" si="814"/>
        <v>1669181.28</v>
      </c>
      <c r="AE5795" s="5">
        <v>105237.99</v>
      </c>
      <c r="AF5795" s="5">
        <v>31500.66</v>
      </c>
      <c r="AG5795" s="5">
        <v>11312.96</v>
      </c>
      <c r="AH5795" s="5">
        <v>2755</v>
      </c>
      <c r="AI5795" s="5">
        <v>4600</v>
      </c>
      <c r="AJ5795">
        <v>0</v>
      </c>
      <c r="AK5795" s="5">
        <v>0</v>
      </c>
      <c r="AL5795" s="5">
        <v>3080.5</v>
      </c>
      <c r="AM5795" s="5">
        <v>65106.46</v>
      </c>
      <c r="AN5795">
        <v>8</v>
      </c>
      <c r="AO5795">
        <v>8</v>
      </c>
      <c r="AP5795" t="str">
        <f t="shared" si="815"/>
        <v>Yes</v>
      </c>
      <c r="AQ5795">
        <v>1</v>
      </c>
      <c r="AR5795" s="5">
        <f t="shared" si="816"/>
        <v>1892774.85</v>
      </c>
      <c r="AS5795" s="5">
        <f t="shared" si="817"/>
        <v>585595.11</v>
      </c>
      <c r="AT5795" t="s">
        <v>59</v>
      </c>
      <c r="AU5795" t="s">
        <v>6164</v>
      </c>
      <c r="AV5795" t="s">
        <v>6165</v>
      </c>
      <c r="AW5795" t="s">
        <v>6166</v>
      </c>
      <c r="AX5795" t="s">
        <v>6167</v>
      </c>
      <c r="AY5795">
        <v>50</v>
      </c>
      <c r="AZ5795">
        <v>2</v>
      </c>
      <c r="BA5795">
        <v>19</v>
      </c>
      <c r="BB5795" t="s">
        <v>6185</v>
      </c>
      <c r="BC5795">
        <v>0</v>
      </c>
      <c r="BD5795">
        <v>0</v>
      </c>
      <c r="BE5795" t="s">
        <v>6169</v>
      </c>
      <c r="BF5795" t="s">
        <v>6170</v>
      </c>
      <c r="BG5795">
        <v>1</v>
      </c>
      <c r="BH5795" t="s">
        <v>6179</v>
      </c>
      <c r="BI5795">
        <v>54</v>
      </c>
      <c r="BJ5795" t="s">
        <v>6187</v>
      </c>
      <c r="BK5795">
        <v>0</v>
      </c>
      <c r="BL5795">
        <v>62</v>
      </c>
      <c r="BM5795" s="3">
        <f t="shared" si="818"/>
        <v>0.77419354838709675</v>
      </c>
    </row>
    <row r="5796" spans="1:65">
      <c r="A5796" t="s">
        <v>5938</v>
      </c>
      <c r="B5796" s="2">
        <v>46009</v>
      </c>
      <c r="C5796" t="s">
        <v>4641</v>
      </c>
      <c r="D5796" t="s">
        <v>5644</v>
      </c>
      <c r="E5796">
        <v>12</v>
      </c>
      <c r="F5796" t="s">
        <v>49</v>
      </c>
      <c r="G5796" t="s">
        <v>50</v>
      </c>
      <c r="H5796" t="s">
        <v>89</v>
      </c>
      <c r="I5796" t="s">
        <v>52</v>
      </c>
      <c r="J5796" t="s">
        <v>53</v>
      </c>
      <c r="K5796" t="s">
        <v>66</v>
      </c>
      <c r="L5796" t="s">
        <v>67</v>
      </c>
      <c r="M5796" t="s">
        <v>68</v>
      </c>
      <c r="N5796" t="s">
        <v>94</v>
      </c>
      <c r="O5796" t="s">
        <v>70</v>
      </c>
      <c r="P5796">
        <v>61</v>
      </c>
      <c r="Q5796">
        <v>62</v>
      </c>
      <c r="R5796">
        <v>62</v>
      </c>
      <c r="S5796">
        <v>6</v>
      </c>
      <c r="T5796">
        <f t="shared" si="810"/>
        <v>56</v>
      </c>
      <c r="U5796">
        <v>56</v>
      </c>
      <c r="V5796">
        <f t="shared" si="811"/>
        <v>0</v>
      </c>
      <c r="W5796" s="3">
        <f t="shared" si="812"/>
        <v>9.6774193548387094E-2</v>
      </c>
      <c r="X5796">
        <v>32</v>
      </c>
      <c r="Y5796" s="4">
        <v>14.5</v>
      </c>
      <c r="Z5796" s="4">
        <v>2.2000000000000002</v>
      </c>
      <c r="AA5796" s="5">
        <v>33706.35</v>
      </c>
      <c r="AB5796" s="5">
        <f t="shared" si="813"/>
        <v>1887555.6</v>
      </c>
      <c r="AC5796" s="5">
        <v>22044.21</v>
      </c>
      <c r="AD5796" s="5">
        <f t="shared" si="814"/>
        <v>1366741.02</v>
      </c>
      <c r="AE5796" s="5">
        <v>111952.91</v>
      </c>
      <c r="AF5796" s="5">
        <v>30164.71</v>
      </c>
      <c r="AG5796" s="5">
        <v>10624.24</v>
      </c>
      <c r="AH5796" s="5">
        <v>3190</v>
      </c>
      <c r="AI5796" s="5">
        <v>21793.5</v>
      </c>
      <c r="AJ5796">
        <v>2</v>
      </c>
      <c r="AK5796" s="5">
        <v>17522.04</v>
      </c>
      <c r="AL5796" s="5">
        <v>0</v>
      </c>
      <c r="AM5796" s="5">
        <v>42174.32</v>
      </c>
      <c r="AN5796">
        <v>4</v>
      </c>
      <c r="AO5796">
        <v>5</v>
      </c>
      <c r="AP5796" t="str">
        <f t="shared" si="815"/>
        <v>No</v>
      </c>
      <c r="AQ5796">
        <v>4</v>
      </c>
      <c r="AR5796" s="5">
        <f t="shared" si="816"/>
        <v>1604162.74</v>
      </c>
      <c r="AS5796" s="5">
        <f t="shared" si="817"/>
        <v>283392.86</v>
      </c>
      <c r="AT5796" t="s">
        <v>1641</v>
      </c>
      <c r="AU5796" t="s">
        <v>6199</v>
      </c>
      <c r="AV5796" t="s">
        <v>6200</v>
      </c>
      <c r="AW5796" t="s">
        <v>6175</v>
      </c>
      <c r="AX5796" t="s">
        <v>6177</v>
      </c>
      <c r="AY5796">
        <v>62</v>
      </c>
      <c r="AZ5796">
        <v>0</v>
      </c>
      <c r="BA5796">
        <v>0</v>
      </c>
      <c r="BB5796" t="s">
        <v>6168</v>
      </c>
      <c r="BC5796">
        <v>0</v>
      </c>
      <c r="BD5796">
        <v>1</v>
      </c>
      <c r="BE5796" t="s">
        <v>6188</v>
      </c>
      <c r="BF5796" t="s">
        <v>6210</v>
      </c>
      <c r="BG5796">
        <v>1</v>
      </c>
      <c r="BH5796" t="s">
        <v>6186</v>
      </c>
      <c r="BI5796">
        <v>35</v>
      </c>
      <c r="BJ5796" t="s">
        <v>6172</v>
      </c>
      <c r="BK5796">
        <v>0</v>
      </c>
      <c r="BL5796">
        <v>76</v>
      </c>
      <c r="BM5796" s="3">
        <f t="shared" si="818"/>
        <v>0.81578947368421051</v>
      </c>
    </row>
    <row r="5797" spans="1:65">
      <c r="A5797" t="s">
        <v>5939</v>
      </c>
      <c r="B5797" s="2">
        <v>46009</v>
      </c>
      <c r="C5797" t="s">
        <v>4641</v>
      </c>
      <c r="D5797" t="s">
        <v>5644</v>
      </c>
      <c r="E5797">
        <v>12</v>
      </c>
      <c r="F5797" t="s">
        <v>78</v>
      </c>
      <c r="G5797" t="s">
        <v>79</v>
      </c>
      <c r="H5797" t="s">
        <v>80</v>
      </c>
      <c r="I5797" t="s">
        <v>74</v>
      </c>
      <c r="J5797" t="s">
        <v>81</v>
      </c>
      <c r="K5797" t="s">
        <v>75</v>
      </c>
      <c r="L5797" t="s">
        <v>67</v>
      </c>
      <c r="M5797" t="s">
        <v>68</v>
      </c>
      <c r="N5797" t="s">
        <v>69</v>
      </c>
      <c r="O5797" t="s">
        <v>120</v>
      </c>
      <c r="P5797">
        <v>30</v>
      </c>
      <c r="Q5797">
        <v>40</v>
      </c>
      <c r="R5797">
        <v>39</v>
      </c>
      <c r="S5797">
        <v>3</v>
      </c>
      <c r="T5797">
        <f t="shared" si="810"/>
        <v>36</v>
      </c>
      <c r="U5797">
        <v>25</v>
      </c>
      <c r="V5797">
        <f t="shared" si="811"/>
        <v>11</v>
      </c>
      <c r="W5797" s="3">
        <f t="shared" si="812"/>
        <v>7.6923076923076927E-2</v>
      </c>
      <c r="X5797">
        <v>26</v>
      </c>
      <c r="Y5797" s="4">
        <v>0</v>
      </c>
      <c r="Z5797" s="4">
        <v>1.3</v>
      </c>
      <c r="AA5797" s="5">
        <v>77390.850000000006</v>
      </c>
      <c r="AB5797" s="5">
        <f t="shared" si="813"/>
        <v>1934771.25</v>
      </c>
      <c r="AC5797" s="5">
        <v>49727.87</v>
      </c>
      <c r="AD5797" s="5">
        <f t="shared" si="814"/>
        <v>1939386.93</v>
      </c>
      <c r="AE5797" s="5">
        <v>118894.79</v>
      </c>
      <c r="AF5797" s="5">
        <v>35650.93</v>
      </c>
      <c r="AG5797" s="5">
        <v>9366.98</v>
      </c>
      <c r="AH5797" s="5">
        <v>1885</v>
      </c>
      <c r="AI5797" s="5">
        <v>25971.97</v>
      </c>
      <c r="AJ5797">
        <v>1</v>
      </c>
      <c r="AK5797" s="5">
        <v>22782.27</v>
      </c>
      <c r="AL5797" s="5">
        <v>15846.36</v>
      </c>
      <c r="AM5797" s="5">
        <v>16077.73</v>
      </c>
      <c r="AN5797">
        <v>4</v>
      </c>
      <c r="AO5797">
        <v>3</v>
      </c>
      <c r="AP5797" t="str">
        <f t="shared" si="815"/>
        <v>Yes</v>
      </c>
      <c r="AQ5797">
        <v>2</v>
      </c>
      <c r="AR5797" s="5">
        <f t="shared" si="816"/>
        <v>2185862.96</v>
      </c>
      <c r="AS5797" s="5">
        <f t="shared" si="817"/>
        <v>-251091.71</v>
      </c>
      <c r="AT5797" t="s">
        <v>1641</v>
      </c>
      <c r="AU5797" t="s">
        <v>6189</v>
      </c>
      <c r="AV5797" t="s">
        <v>6201</v>
      </c>
      <c r="AW5797" t="s">
        <v>6175</v>
      </c>
      <c r="AX5797" t="s">
        <v>6167</v>
      </c>
      <c r="AY5797">
        <v>39</v>
      </c>
      <c r="AZ5797">
        <v>7</v>
      </c>
      <c r="BA5797">
        <v>75</v>
      </c>
      <c r="BB5797" t="s">
        <v>6220</v>
      </c>
      <c r="BC5797">
        <v>0</v>
      </c>
      <c r="BD5797">
        <v>0</v>
      </c>
      <c r="BE5797" t="s">
        <v>6169</v>
      </c>
      <c r="BF5797" t="s">
        <v>6210</v>
      </c>
      <c r="BG5797">
        <v>0</v>
      </c>
      <c r="BH5797" t="s">
        <v>6171</v>
      </c>
      <c r="BI5797">
        <v>52</v>
      </c>
      <c r="BJ5797" t="s">
        <v>6187</v>
      </c>
      <c r="BK5797">
        <v>0</v>
      </c>
      <c r="BL5797">
        <v>48</v>
      </c>
      <c r="BM5797" s="3">
        <f t="shared" si="818"/>
        <v>0.8125</v>
      </c>
    </row>
    <row r="5798" spans="1:65">
      <c r="A5798" t="s">
        <v>5940</v>
      </c>
      <c r="B5798" s="2">
        <v>46009</v>
      </c>
      <c r="C5798" t="s">
        <v>4641</v>
      </c>
      <c r="D5798" t="s">
        <v>5644</v>
      </c>
      <c r="E5798">
        <v>12</v>
      </c>
      <c r="F5798" t="s">
        <v>72</v>
      </c>
      <c r="G5798" t="s">
        <v>62</v>
      </c>
      <c r="H5798" t="s">
        <v>150</v>
      </c>
      <c r="I5798" t="s">
        <v>52</v>
      </c>
      <c r="J5798" t="s">
        <v>81</v>
      </c>
      <c r="K5798" t="s">
        <v>75</v>
      </c>
      <c r="L5798" t="s">
        <v>67</v>
      </c>
      <c r="M5798" t="s">
        <v>56</v>
      </c>
      <c r="N5798" t="s">
        <v>57</v>
      </c>
      <c r="O5798" t="s">
        <v>120</v>
      </c>
      <c r="P5798">
        <v>35</v>
      </c>
      <c r="Q5798">
        <v>36</v>
      </c>
      <c r="R5798">
        <v>36</v>
      </c>
      <c r="S5798">
        <v>1</v>
      </c>
      <c r="T5798">
        <f t="shared" si="810"/>
        <v>35</v>
      </c>
      <c r="U5798">
        <v>33</v>
      </c>
      <c r="V5798">
        <f t="shared" si="811"/>
        <v>2</v>
      </c>
      <c r="W5798" s="3">
        <f t="shared" si="812"/>
        <v>2.7777777777777776E-2</v>
      </c>
      <c r="X5798">
        <v>34</v>
      </c>
      <c r="Y5798" s="4">
        <v>6.7</v>
      </c>
      <c r="Z5798" s="4">
        <v>2.1</v>
      </c>
      <c r="AA5798" s="5">
        <v>77004.12</v>
      </c>
      <c r="AB5798" s="5">
        <f t="shared" si="813"/>
        <v>2541135.96</v>
      </c>
      <c r="AC5798" s="5">
        <v>51497.84</v>
      </c>
      <c r="AD5798" s="5">
        <f t="shared" si="814"/>
        <v>1853922.24</v>
      </c>
      <c r="AE5798" s="5">
        <v>115043.09</v>
      </c>
      <c r="AF5798" s="5">
        <v>32343.96</v>
      </c>
      <c r="AG5798" s="5">
        <v>9637.19</v>
      </c>
      <c r="AH5798" s="5">
        <v>3045</v>
      </c>
      <c r="AI5798" s="5">
        <v>6800</v>
      </c>
      <c r="AJ5798">
        <v>0</v>
      </c>
      <c r="AK5798" s="5">
        <v>0</v>
      </c>
      <c r="AL5798" s="5">
        <v>2885.38</v>
      </c>
      <c r="AM5798" s="5">
        <v>20887.75</v>
      </c>
      <c r="AN5798">
        <v>4</v>
      </c>
      <c r="AO5798">
        <v>3</v>
      </c>
      <c r="AP5798" t="str">
        <f t="shared" si="815"/>
        <v>Yes</v>
      </c>
      <c r="AQ5798">
        <v>0</v>
      </c>
      <c r="AR5798" s="5">
        <f t="shared" si="816"/>
        <v>2044564.61</v>
      </c>
      <c r="AS5798" s="5">
        <f t="shared" si="817"/>
        <v>496571.35</v>
      </c>
      <c r="AT5798" t="s">
        <v>59</v>
      </c>
      <c r="AU5798" t="s">
        <v>6164</v>
      </c>
      <c r="AV5798" t="s">
        <v>6165</v>
      </c>
      <c r="AW5798" t="s">
        <v>6166</v>
      </c>
      <c r="AX5798" t="s">
        <v>6184</v>
      </c>
      <c r="AY5798">
        <v>40</v>
      </c>
      <c r="AZ5798">
        <v>3</v>
      </c>
      <c r="BA5798">
        <v>15</v>
      </c>
      <c r="BB5798" t="s">
        <v>6185</v>
      </c>
      <c r="BC5798">
        <v>0</v>
      </c>
      <c r="BD5798">
        <v>0</v>
      </c>
      <c r="BE5798" t="s">
        <v>6169</v>
      </c>
      <c r="BF5798" t="s">
        <v>6170</v>
      </c>
      <c r="BG5798">
        <v>1</v>
      </c>
      <c r="BH5798" t="s">
        <v>6186</v>
      </c>
      <c r="BI5798">
        <v>31</v>
      </c>
      <c r="BJ5798" t="s">
        <v>6172</v>
      </c>
      <c r="BK5798">
        <v>0</v>
      </c>
      <c r="BL5798">
        <v>46</v>
      </c>
      <c r="BM5798" s="3">
        <f t="shared" si="818"/>
        <v>0.78260869565217395</v>
      </c>
    </row>
    <row r="5799" spans="1:65">
      <c r="A5799" t="s">
        <v>5941</v>
      </c>
      <c r="B5799" s="2">
        <v>46009</v>
      </c>
      <c r="C5799" t="s">
        <v>4641</v>
      </c>
      <c r="D5799" t="s">
        <v>5644</v>
      </c>
      <c r="E5799">
        <v>12</v>
      </c>
      <c r="F5799" t="s">
        <v>49</v>
      </c>
      <c r="G5799" t="s">
        <v>79</v>
      </c>
      <c r="H5799" t="s">
        <v>111</v>
      </c>
      <c r="I5799" t="s">
        <v>52</v>
      </c>
      <c r="J5799" t="s">
        <v>81</v>
      </c>
      <c r="K5799" t="s">
        <v>75</v>
      </c>
      <c r="L5799" t="s">
        <v>67</v>
      </c>
      <c r="M5799" t="s">
        <v>68</v>
      </c>
      <c r="N5799" t="s">
        <v>57</v>
      </c>
      <c r="O5799" t="s">
        <v>70</v>
      </c>
      <c r="P5799">
        <v>30</v>
      </c>
      <c r="Q5799">
        <v>40</v>
      </c>
      <c r="R5799">
        <v>39</v>
      </c>
      <c r="S5799">
        <v>4</v>
      </c>
      <c r="T5799">
        <f t="shared" si="810"/>
        <v>35</v>
      </c>
      <c r="U5799">
        <v>23</v>
      </c>
      <c r="V5799">
        <f t="shared" si="811"/>
        <v>12</v>
      </c>
      <c r="W5799" s="3">
        <f t="shared" si="812"/>
        <v>0.10256410256410256</v>
      </c>
      <c r="X5799">
        <v>20</v>
      </c>
      <c r="Y5799" s="4">
        <v>4.3</v>
      </c>
      <c r="Z5799" s="4">
        <v>1.1000000000000001</v>
      </c>
      <c r="AA5799" s="5">
        <v>77485.929999999993</v>
      </c>
      <c r="AB5799" s="5">
        <f t="shared" si="813"/>
        <v>1782176.39</v>
      </c>
      <c r="AC5799" s="5">
        <v>49216.82</v>
      </c>
      <c r="AD5799" s="5">
        <f t="shared" si="814"/>
        <v>1919455.98</v>
      </c>
      <c r="AE5799" s="5">
        <v>123773.45</v>
      </c>
      <c r="AF5799" s="5">
        <v>33988.82</v>
      </c>
      <c r="AG5799" s="5">
        <v>8292.2800000000007</v>
      </c>
      <c r="AH5799" s="5">
        <v>1595</v>
      </c>
      <c r="AI5799" s="5">
        <v>30801.55</v>
      </c>
      <c r="AJ5799">
        <v>1</v>
      </c>
      <c r="AK5799" s="5">
        <v>22366.9</v>
      </c>
      <c r="AL5799" s="5">
        <v>17893.8</v>
      </c>
      <c r="AM5799" s="5">
        <v>16563.259999999998</v>
      </c>
      <c r="AN5799">
        <v>4</v>
      </c>
      <c r="AO5799">
        <v>5</v>
      </c>
      <c r="AP5799" t="str">
        <f t="shared" si="815"/>
        <v>No</v>
      </c>
      <c r="AQ5799">
        <v>2</v>
      </c>
      <c r="AR5799" s="5">
        <f t="shared" si="816"/>
        <v>2174731.04</v>
      </c>
      <c r="AS5799" s="5">
        <f t="shared" si="817"/>
        <v>-392554.65</v>
      </c>
      <c r="AT5799" t="s">
        <v>1641</v>
      </c>
      <c r="AU5799" t="s">
        <v>6173</v>
      </c>
      <c r="AV5799" t="s">
        <v>6174</v>
      </c>
      <c r="AW5799" t="s">
        <v>6175</v>
      </c>
      <c r="AX5799" t="s">
        <v>6167</v>
      </c>
      <c r="AY5799">
        <v>44</v>
      </c>
      <c r="AZ5799">
        <v>7</v>
      </c>
      <c r="BA5799">
        <v>71</v>
      </c>
      <c r="BB5799" t="s">
        <v>6220</v>
      </c>
      <c r="BC5799">
        <v>1</v>
      </c>
      <c r="BD5799">
        <v>0</v>
      </c>
      <c r="BE5799" t="s">
        <v>6178</v>
      </c>
      <c r="BF5799" t="s">
        <v>6210</v>
      </c>
      <c r="BG5799">
        <v>1</v>
      </c>
      <c r="BH5799" t="s">
        <v>6186</v>
      </c>
      <c r="BI5799">
        <v>31</v>
      </c>
      <c r="BJ5799" t="s">
        <v>6172</v>
      </c>
      <c r="BK5799">
        <v>0</v>
      </c>
      <c r="BL5799">
        <v>47</v>
      </c>
      <c r="BM5799" s="3">
        <f t="shared" si="818"/>
        <v>0.82978723404255317</v>
      </c>
    </row>
    <row r="5800" spans="1:65">
      <c r="A5800" t="s">
        <v>5942</v>
      </c>
      <c r="B5800" s="2">
        <v>46009</v>
      </c>
      <c r="C5800" t="s">
        <v>4641</v>
      </c>
      <c r="D5800" t="s">
        <v>5644</v>
      </c>
      <c r="E5800">
        <v>12</v>
      </c>
      <c r="F5800" t="s">
        <v>72</v>
      </c>
      <c r="G5800" t="s">
        <v>79</v>
      </c>
      <c r="H5800" t="s">
        <v>102</v>
      </c>
      <c r="I5800" t="s">
        <v>74</v>
      </c>
      <c r="J5800" t="s">
        <v>53</v>
      </c>
      <c r="K5800" t="s">
        <v>66</v>
      </c>
      <c r="L5800" t="s">
        <v>87</v>
      </c>
      <c r="M5800" t="s">
        <v>56</v>
      </c>
      <c r="N5800" t="s">
        <v>76</v>
      </c>
      <c r="O5800" t="s">
        <v>82</v>
      </c>
      <c r="P5800">
        <v>52</v>
      </c>
      <c r="Q5800">
        <v>54</v>
      </c>
      <c r="R5800">
        <v>55</v>
      </c>
      <c r="S5800">
        <v>1</v>
      </c>
      <c r="T5800">
        <f t="shared" si="810"/>
        <v>54</v>
      </c>
      <c r="U5800">
        <v>51</v>
      </c>
      <c r="V5800">
        <f t="shared" si="811"/>
        <v>3</v>
      </c>
      <c r="W5800" s="3">
        <f t="shared" si="812"/>
        <v>1.8181818181818181E-2</v>
      </c>
      <c r="X5800">
        <v>19</v>
      </c>
      <c r="Y5800" s="4">
        <v>2.9</v>
      </c>
      <c r="Z5800" s="4">
        <v>1.9</v>
      </c>
      <c r="AA5800" s="5">
        <v>33831.589999999997</v>
      </c>
      <c r="AB5800" s="5">
        <f t="shared" si="813"/>
        <v>1725411.09</v>
      </c>
      <c r="AC5800" s="5">
        <v>24220.44</v>
      </c>
      <c r="AD5800" s="5">
        <f t="shared" si="814"/>
        <v>1332124.2</v>
      </c>
      <c r="AE5800" s="5">
        <v>94735.55</v>
      </c>
      <c r="AF5800" s="5">
        <v>23324.6</v>
      </c>
      <c r="AG5800" s="5">
        <v>8564.59</v>
      </c>
      <c r="AH5800" s="5">
        <v>2755</v>
      </c>
      <c r="AI5800" s="5">
        <v>3200</v>
      </c>
      <c r="AJ5800">
        <v>0</v>
      </c>
      <c r="AK5800" s="5">
        <v>0</v>
      </c>
      <c r="AL5800" s="5">
        <v>2090.86</v>
      </c>
      <c r="AM5800" s="5">
        <v>40870.300000000003</v>
      </c>
      <c r="AN5800">
        <v>4</v>
      </c>
      <c r="AO5800">
        <v>7</v>
      </c>
      <c r="AP5800" t="str">
        <f t="shared" si="815"/>
        <v>No</v>
      </c>
      <c r="AQ5800">
        <v>2</v>
      </c>
      <c r="AR5800" s="5">
        <f t="shared" si="816"/>
        <v>1507665.1</v>
      </c>
      <c r="AS5800" s="5">
        <f t="shared" si="817"/>
        <v>217745.99</v>
      </c>
      <c r="AT5800" t="s">
        <v>59</v>
      </c>
      <c r="AU5800" t="s">
        <v>6164</v>
      </c>
      <c r="AV5800" t="s">
        <v>6165</v>
      </c>
      <c r="AW5800" t="s">
        <v>6166</v>
      </c>
      <c r="AX5800" t="s">
        <v>6184</v>
      </c>
      <c r="AY5800">
        <v>52</v>
      </c>
      <c r="AZ5800">
        <v>0</v>
      </c>
      <c r="BA5800">
        <v>22</v>
      </c>
      <c r="BB5800" t="s">
        <v>6180</v>
      </c>
      <c r="BC5800">
        <v>1</v>
      </c>
      <c r="BD5800">
        <v>2</v>
      </c>
      <c r="BE5800" t="s">
        <v>6218</v>
      </c>
      <c r="BF5800" t="s">
        <v>6170</v>
      </c>
      <c r="BG5800">
        <v>0</v>
      </c>
      <c r="BH5800" t="s">
        <v>6171</v>
      </c>
      <c r="BI5800">
        <v>37</v>
      </c>
      <c r="BJ5800" t="s">
        <v>6172</v>
      </c>
      <c r="BK5800">
        <v>0</v>
      </c>
      <c r="BL5800">
        <v>76</v>
      </c>
      <c r="BM5800" s="3">
        <f t="shared" si="818"/>
        <v>0.72368421052631582</v>
      </c>
    </row>
    <row r="5801" spans="1:65">
      <c r="A5801" t="s">
        <v>5943</v>
      </c>
      <c r="B5801" s="2">
        <v>46009</v>
      </c>
      <c r="C5801" t="s">
        <v>4641</v>
      </c>
      <c r="D5801" t="s">
        <v>5644</v>
      </c>
      <c r="E5801">
        <v>12</v>
      </c>
      <c r="F5801" t="s">
        <v>49</v>
      </c>
      <c r="G5801" t="s">
        <v>79</v>
      </c>
      <c r="H5801" t="s">
        <v>260</v>
      </c>
      <c r="I5801" t="s">
        <v>74</v>
      </c>
      <c r="J5801" t="s">
        <v>81</v>
      </c>
      <c r="K5801" t="s">
        <v>75</v>
      </c>
      <c r="L5801" t="s">
        <v>92</v>
      </c>
      <c r="M5801" t="s">
        <v>56</v>
      </c>
      <c r="N5801" t="s">
        <v>109</v>
      </c>
      <c r="O5801" t="s">
        <v>58</v>
      </c>
      <c r="P5801">
        <v>29</v>
      </c>
      <c r="Q5801">
        <v>40</v>
      </c>
      <c r="R5801">
        <v>39</v>
      </c>
      <c r="S5801">
        <v>1</v>
      </c>
      <c r="T5801">
        <f t="shared" si="810"/>
        <v>38</v>
      </c>
      <c r="U5801">
        <v>21</v>
      </c>
      <c r="V5801">
        <f t="shared" si="811"/>
        <v>17</v>
      </c>
      <c r="W5801" s="3">
        <f t="shared" si="812"/>
        <v>2.564102564102564E-2</v>
      </c>
      <c r="X5801">
        <v>17</v>
      </c>
      <c r="Y5801" s="4">
        <v>2.1</v>
      </c>
      <c r="Z5801" s="4">
        <v>1.6</v>
      </c>
      <c r="AA5801" s="5">
        <v>77366.22</v>
      </c>
      <c r="AB5801" s="5">
        <f t="shared" si="813"/>
        <v>1624690.62</v>
      </c>
      <c r="AC5801" s="5">
        <v>53353.4</v>
      </c>
      <c r="AD5801" s="5">
        <f t="shared" si="814"/>
        <v>2080782.6</v>
      </c>
      <c r="AE5801" s="5">
        <v>120700.05</v>
      </c>
      <c r="AF5801" s="5">
        <v>33519.54</v>
      </c>
      <c r="AG5801" s="5">
        <v>8584.07</v>
      </c>
      <c r="AH5801" s="5">
        <v>2320</v>
      </c>
      <c r="AI5801" s="5">
        <v>6800</v>
      </c>
      <c r="AJ5801">
        <v>0</v>
      </c>
      <c r="AK5801" s="5">
        <v>0</v>
      </c>
      <c r="AL5801" s="5">
        <v>26008.33</v>
      </c>
      <c r="AM5801" s="5">
        <v>31464.12</v>
      </c>
      <c r="AN5801">
        <v>8</v>
      </c>
      <c r="AO5801">
        <v>8</v>
      </c>
      <c r="AP5801" t="str">
        <f t="shared" si="815"/>
        <v>Yes</v>
      </c>
      <c r="AQ5801">
        <v>0</v>
      </c>
      <c r="AR5801" s="5">
        <f t="shared" si="816"/>
        <v>2310178.71</v>
      </c>
      <c r="AS5801" s="5">
        <f t="shared" si="817"/>
        <v>-685488.09</v>
      </c>
      <c r="AT5801" t="s">
        <v>59</v>
      </c>
      <c r="AU5801" t="s">
        <v>6164</v>
      </c>
      <c r="AV5801" t="s">
        <v>6165</v>
      </c>
      <c r="AW5801" t="s">
        <v>6166</v>
      </c>
      <c r="AX5801" t="s">
        <v>6167</v>
      </c>
      <c r="AY5801">
        <v>39</v>
      </c>
      <c r="AZ5801">
        <v>7</v>
      </c>
      <c r="BA5801">
        <v>48</v>
      </c>
      <c r="BB5801" t="s">
        <v>6220</v>
      </c>
      <c r="BC5801">
        <v>0</v>
      </c>
      <c r="BD5801">
        <v>0</v>
      </c>
      <c r="BE5801" t="s">
        <v>6169</v>
      </c>
      <c r="BF5801" t="s">
        <v>6170</v>
      </c>
      <c r="BG5801">
        <v>2</v>
      </c>
      <c r="BH5801" t="s">
        <v>6211</v>
      </c>
      <c r="BI5801">
        <v>109</v>
      </c>
      <c r="BJ5801" t="s">
        <v>6193</v>
      </c>
      <c r="BK5801">
        <v>0</v>
      </c>
      <c r="BL5801">
        <v>48</v>
      </c>
      <c r="BM5801" s="3">
        <f t="shared" si="818"/>
        <v>0.8125</v>
      </c>
    </row>
    <row r="5802" spans="1:65">
      <c r="A5802" t="s">
        <v>5944</v>
      </c>
      <c r="B5802" s="2">
        <v>46010</v>
      </c>
      <c r="C5802" t="s">
        <v>4641</v>
      </c>
      <c r="D5802" t="s">
        <v>5644</v>
      </c>
      <c r="E5802">
        <v>12</v>
      </c>
      <c r="F5802" t="s">
        <v>78</v>
      </c>
      <c r="G5802" t="s">
        <v>62</v>
      </c>
      <c r="H5802" t="s">
        <v>91</v>
      </c>
      <c r="I5802" t="s">
        <v>74</v>
      </c>
      <c r="J5802" t="s">
        <v>81</v>
      </c>
      <c r="K5802" t="s">
        <v>75</v>
      </c>
      <c r="L5802" t="s">
        <v>67</v>
      </c>
      <c r="M5802" t="s">
        <v>68</v>
      </c>
      <c r="N5802" t="s">
        <v>57</v>
      </c>
      <c r="O5802" t="s">
        <v>82</v>
      </c>
      <c r="P5802">
        <v>27</v>
      </c>
      <c r="Q5802">
        <v>40</v>
      </c>
      <c r="R5802">
        <v>39</v>
      </c>
      <c r="S5802">
        <v>4</v>
      </c>
      <c r="T5802">
        <f t="shared" si="810"/>
        <v>35</v>
      </c>
      <c r="U5802">
        <v>20</v>
      </c>
      <c r="V5802">
        <f t="shared" si="811"/>
        <v>15</v>
      </c>
      <c r="W5802" s="3">
        <f t="shared" si="812"/>
        <v>0.10256410256410256</v>
      </c>
      <c r="X5802">
        <v>15</v>
      </c>
      <c r="Y5802" s="4">
        <v>10.8</v>
      </c>
      <c r="Z5802" s="4">
        <v>1.6</v>
      </c>
      <c r="AA5802" s="5">
        <v>77413.289999999994</v>
      </c>
      <c r="AB5802" s="5">
        <f t="shared" si="813"/>
        <v>1548265.8</v>
      </c>
      <c r="AC5802" s="5">
        <v>49662.6</v>
      </c>
      <c r="AD5802" s="5">
        <f t="shared" si="814"/>
        <v>1936841.4</v>
      </c>
      <c r="AE5802" s="5">
        <v>119472.65</v>
      </c>
      <c r="AF5802" s="5">
        <v>34768.620000000003</v>
      </c>
      <c r="AG5802" s="5">
        <v>8323.6</v>
      </c>
      <c r="AH5802" s="5">
        <v>2320</v>
      </c>
      <c r="AI5802" s="5">
        <v>31230.54</v>
      </c>
      <c r="AJ5802">
        <v>1</v>
      </c>
      <c r="AK5802" s="5">
        <v>22164.98</v>
      </c>
      <c r="AL5802" s="5">
        <v>21856.29</v>
      </c>
      <c r="AM5802" s="5">
        <v>17301.52</v>
      </c>
      <c r="AN5802">
        <v>4</v>
      </c>
      <c r="AO5802">
        <v>7</v>
      </c>
      <c r="AP5802" t="str">
        <f t="shared" si="815"/>
        <v>No</v>
      </c>
      <c r="AQ5802">
        <v>1</v>
      </c>
      <c r="AR5802" s="5">
        <f t="shared" si="816"/>
        <v>2194279.6</v>
      </c>
      <c r="AS5802" s="5">
        <f t="shared" si="817"/>
        <v>-646013.80000000005</v>
      </c>
      <c r="AT5802" t="s">
        <v>1641</v>
      </c>
      <c r="AU5802" t="s">
        <v>6199</v>
      </c>
      <c r="AV5802" t="s">
        <v>6200</v>
      </c>
      <c r="AW5802" t="s">
        <v>6175</v>
      </c>
      <c r="AX5802" t="s">
        <v>6177</v>
      </c>
      <c r="AY5802">
        <v>37</v>
      </c>
      <c r="AZ5802">
        <v>6</v>
      </c>
      <c r="BA5802">
        <v>50</v>
      </c>
      <c r="BB5802" t="s">
        <v>6220</v>
      </c>
      <c r="BC5802">
        <v>1</v>
      </c>
      <c r="BD5802">
        <v>2</v>
      </c>
      <c r="BE5802" t="s">
        <v>6219</v>
      </c>
      <c r="BF5802" t="s">
        <v>6210</v>
      </c>
      <c r="BG5802">
        <v>0</v>
      </c>
      <c r="BH5802" t="s">
        <v>6171</v>
      </c>
      <c r="BI5802">
        <v>39</v>
      </c>
      <c r="BJ5802" t="s">
        <v>6172</v>
      </c>
      <c r="BK5802">
        <v>0</v>
      </c>
      <c r="BL5802">
        <v>46</v>
      </c>
      <c r="BM5802" s="3">
        <f t="shared" si="818"/>
        <v>0.84782608695652173</v>
      </c>
    </row>
    <row r="5803" spans="1:65">
      <c r="A5803" t="s">
        <v>5945</v>
      </c>
      <c r="B5803" s="2">
        <v>46010</v>
      </c>
      <c r="C5803" t="s">
        <v>4641</v>
      </c>
      <c r="D5803" t="s">
        <v>5644</v>
      </c>
      <c r="E5803">
        <v>12</v>
      </c>
      <c r="F5803" t="s">
        <v>49</v>
      </c>
      <c r="G5803" t="s">
        <v>50</v>
      </c>
      <c r="H5803" t="s">
        <v>89</v>
      </c>
      <c r="I5803" t="s">
        <v>64</v>
      </c>
      <c r="J5803" t="s">
        <v>81</v>
      </c>
      <c r="K5803" t="s">
        <v>75</v>
      </c>
      <c r="L5803" t="s">
        <v>87</v>
      </c>
      <c r="M5803" t="s">
        <v>56</v>
      </c>
      <c r="N5803" t="s">
        <v>69</v>
      </c>
      <c r="O5803" t="s">
        <v>82</v>
      </c>
      <c r="P5803">
        <v>27</v>
      </c>
      <c r="Q5803">
        <v>40</v>
      </c>
      <c r="R5803">
        <v>38</v>
      </c>
      <c r="S5803">
        <v>1</v>
      </c>
      <c r="T5803">
        <f t="shared" si="810"/>
        <v>37</v>
      </c>
      <c r="U5803">
        <v>22</v>
      </c>
      <c r="V5803">
        <f t="shared" si="811"/>
        <v>15</v>
      </c>
      <c r="W5803" s="3">
        <f t="shared" si="812"/>
        <v>2.6315789473684209E-2</v>
      </c>
      <c r="X5803">
        <v>30</v>
      </c>
      <c r="Y5803" s="4">
        <v>7</v>
      </c>
      <c r="Z5803" s="4">
        <v>1.7</v>
      </c>
      <c r="AA5803" s="5">
        <v>78499.05</v>
      </c>
      <c r="AB5803" s="5">
        <f t="shared" si="813"/>
        <v>1726979.1</v>
      </c>
      <c r="AC5803" s="5">
        <v>54245.120000000003</v>
      </c>
      <c r="AD5803" s="5">
        <f t="shared" si="814"/>
        <v>2061314.56</v>
      </c>
      <c r="AE5803" s="5">
        <v>113728.62</v>
      </c>
      <c r="AF5803" s="5">
        <v>35301.83</v>
      </c>
      <c r="AG5803" s="5">
        <v>9263.34</v>
      </c>
      <c r="AH5803" s="5">
        <v>2465</v>
      </c>
      <c r="AI5803" s="5">
        <v>6800</v>
      </c>
      <c r="AJ5803">
        <v>0</v>
      </c>
      <c r="AK5803" s="5">
        <v>0</v>
      </c>
      <c r="AL5803" s="5">
        <v>22310.37</v>
      </c>
      <c r="AM5803" s="5">
        <v>14762.23</v>
      </c>
      <c r="AN5803">
        <v>4</v>
      </c>
      <c r="AO5803">
        <v>2</v>
      </c>
      <c r="AP5803" t="str">
        <f t="shared" si="815"/>
        <v>Yes</v>
      </c>
      <c r="AQ5803">
        <v>0</v>
      </c>
      <c r="AR5803" s="5">
        <f t="shared" si="816"/>
        <v>2265945.9500000002</v>
      </c>
      <c r="AS5803" s="5">
        <f t="shared" si="817"/>
        <v>-538966.85</v>
      </c>
      <c r="AT5803" t="s">
        <v>59</v>
      </c>
      <c r="AU5803" t="s">
        <v>6164</v>
      </c>
      <c r="AV5803" t="s">
        <v>6165</v>
      </c>
      <c r="AW5803" t="s">
        <v>6166</v>
      </c>
      <c r="AX5803" t="s">
        <v>6167</v>
      </c>
      <c r="AY5803">
        <v>37</v>
      </c>
      <c r="AZ5803">
        <v>5</v>
      </c>
      <c r="BA5803">
        <v>92</v>
      </c>
      <c r="BB5803" t="s">
        <v>6220</v>
      </c>
      <c r="BC5803">
        <v>0</v>
      </c>
      <c r="BD5803">
        <v>0</v>
      </c>
      <c r="BE5803" t="s">
        <v>6169</v>
      </c>
      <c r="BF5803" t="s">
        <v>6170</v>
      </c>
      <c r="BG5803">
        <v>0</v>
      </c>
      <c r="BH5803" t="s">
        <v>6171</v>
      </c>
      <c r="BI5803">
        <v>41</v>
      </c>
      <c r="BJ5803" t="s">
        <v>6172</v>
      </c>
      <c r="BK5803">
        <v>0</v>
      </c>
      <c r="BL5803">
        <v>46</v>
      </c>
      <c r="BM5803" s="3">
        <f t="shared" si="818"/>
        <v>0.82608695652173914</v>
      </c>
    </row>
    <row r="5804" spans="1:65">
      <c r="A5804" t="s">
        <v>5946</v>
      </c>
      <c r="B5804" s="2">
        <v>46010</v>
      </c>
      <c r="C5804" t="s">
        <v>4641</v>
      </c>
      <c r="D5804" t="s">
        <v>5644</v>
      </c>
      <c r="E5804">
        <v>12</v>
      </c>
      <c r="F5804" t="s">
        <v>78</v>
      </c>
      <c r="G5804" t="s">
        <v>50</v>
      </c>
      <c r="H5804" t="s">
        <v>185</v>
      </c>
      <c r="I5804" t="s">
        <v>64</v>
      </c>
      <c r="J5804" t="s">
        <v>81</v>
      </c>
      <c r="K5804" t="s">
        <v>54</v>
      </c>
      <c r="L5804" t="s">
        <v>67</v>
      </c>
      <c r="M5804" t="s">
        <v>56</v>
      </c>
      <c r="N5804" t="s">
        <v>109</v>
      </c>
      <c r="O5804" t="s">
        <v>120</v>
      </c>
      <c r="P5804">
        <v>32</v>
      </c>
      <c r="Q5804">
        <v>33</v>
      </c>
      <c r="R5804">
        <v>31</v>
      </c>
      <c r="S5804">
        <v>1</v>
      </c>
      <c r="T5804">
        <f t="shared" si="810"/>
        <v>30</v>
      </c>
      <c r="U5804">
        <v>30</v>
      </c>
      <c r="V5804">
        <f t="shared" si="811"/>
        <v>0</v>
      </c>
      <c r="W5804" s="3">
        <f t="shared" si="812"/>
        <v>3.2258064516129031E-2</v>
      </c>
      <c r="X5804">
        <v>14</v>
      </c>
      <c r="Y5804" s="4">
        <v>2.8</v>
      </c>
      <c r="Z5804" s="4">
        <v>0.6</v>
      </c>
      <c r="AA5804" s="5">
        <v>84878.29</v>
      </c>
      <c r="AB5804" s="5">
        <f t="shared" si="813"/>
        <v>2546348.7000000002</v>
      </c>
      <c r="AC5804" s="5">
        <v>51484.62</v>
      </c>
      <c r="AD5804" s="5">
        <f t="shared" si="814"/>
        <v>1596023.22</v>
      </c>
      <c r="AE5804" s="5">
        <v>92872.03</v>
      </c>
      <c r="AF5804" s="5">
        <v>27435.03</v>
      </c>
      <c r="AG5804" s="5">
        <v>8283.74</v>
      </c>
      <c r="AH5804" s="5">
        <v>870</v>
      </c>
      <c r="AI5804" s="5">
        <v>6800</v>
      </c>
      <c r="AJ5804">
        <v>0</v>
      </c>
      <c r="AK5804" s="5">
        <v>0</v>
      </c>
      <c r="AL5804" s="5">
        <v>0</v>
      </c>
      <c r="AM5804" s="5">
        <v>42867.29</v>
      </c>
      <c r="AN5804">
        <v>8</v>
      </c>
      <c r="AO5804">
        <v>8</v>
      </c>
      <c r="AP5804" t="str">
        <f t="shared" si="815"/>
        <v>Yes</v>
      </c>
      <c r="AQ5804">
        <v>1</v>
      </c>
      <c r="AR5804" s="5">
        <f t="shared" si="816"/>
        <v>1775151.31</v>
      </c>
      <c r="AS5804" s="5">
        <f t="shared" si="817"/>
        <v>771197.39</v>
      </c>
      <c r="AT5804" t="s">
        <v>116</v>
      </c>
      <c r="AU5804" t="s">
        <v>6164</v>
      </c>
      <c r="AV5804" t="s">
        <v>6165</v>
      </c>
      <c r="AW5804" t="s">
        <v>6166</v>
      </c>
      <c r="AX5804" t="s">
        <v>6167</v>
      </c>
      <c r="AY5804">
        <v>32</v>
      </c>
      <c r="AZ5804">
        <v>0</v>
      </c>
      <c r="BA5804">
        <v>0</v>
      </c>
      <c r="BB5804" t="s">
        <v>6168</v>
      </c>
      <c r="BC5804">
        <v>0</v>
      </c>
      <c r="BD5804">
        <v>0</v>
      </c>
      <c r="BE5804" t="s">
        <v>6169</v>
      </c>
      <c r="BF5804" t="s">
        <v>6170</v>
      </c>
      <c r="BG5804">
        <v>0</v>
      </c>
      <c r="BH5804" t="s">
        <v>6171</v>
      </c>
      <c r="BI5804">
        <v>13</v>
      </c>
      <c r="BJ5804" t="s">
        <v>6172</v>
      </c>
      <c r="BK5804">
        <v>0</v>
      </c>
      <c r="BL5804">
        <v>49</v>
      </c>
      <c r="BM5804" s="3">
        <f t="shared" si="818"/>
        <v>0.63265306122448983</v>
      </c>
    </row>
    <row r="5805" spans="1:65">
      <c r="A5805" t="s">
        <v>5947</v>
      </c>
      <c r="B5805" s="2">
        <v>46010</v>
      </c>
      <c r="C5805" t="s">
        <v>4641</v>
      </c>
      <c r="D5805" t="s">
        <v>5644</v>
      </c>
      <c r="E5805">
        <v>12</v>
      </c>
      <c r="F5805" t="s">
        <v>61</v>
      </c>
      <c r="G5805" t="s">
        <v>50</v>
      </c>
      <c r="H5805" t="s">
        <v>157</v>
      </c>
      <c r="I5805" t="s">
        <v>74</v>
      </c>
      <c r="J5805" t="s">
        <v>65</v>
      </c>
      <c r="K5805" t="s">
        <v>66</v>
      </c>
      <c r="L5805" t="s">
        <v>87</v>
      </c>
      <c r="M5805" t="s">
        <v>56</v>
      </c>
      <c r="N5805" t="s">
        <v>57</v>
      </c>
      <c r="O5805" t="s">
        <v>58</v>
      </c>
      <c r="P5805">
        <v>45</v>
      </c>
      <c r="Q5805">
        <v>46</v>
      </c>
      <c r="R5805">
        <v>46</v>
      </c>
      <c r="S5805">
        <v>1</v>
      </c>
      <c r="T5805">
        <f t="shared" si="810"/>
        <v>45</v>
      </c>
      <c r="U5805">
        <v>45</v>
      </c>
      <c r="V5805">
        <f t="shared" si="811"/>
        <v>0</v>
      </c>
      <c r="W5805" s="3">
        <f t="shared" si="812"/>
        <v>2.1739130434782608E-2</v>
      </c>
      <c r="X5805">
        <v>18</v>
      </c>
      <c r="Y5805" s="4">
        <v>2.2000000000000002</v>
      </c>
      <c r="Z5805" s="4">
        <v>1.4</v>
      </c>
      <c r="AA5805" s="5">
        <v>48544.39</v>
      </c>
      <c r="AB5805" s="5">
        <f t="shared" si="813"/>
        <v>2184497.5499999998</v>
      </c>
      <c r="AC5805" s="5">
        <v>35600.92</v>
      </c>
      <c r="AD5805" s="5">
        <f t="shared" si="814"/>
        <v>1637642.32</v>
      </c>
      <c r="AE5805" s="5">
        <v>101284.44</v>
      </c>
      <c r="AF5805" s="5">
        <v>28942.82</v>
      </c>
      <c r="AG5805" s="5">
        <v>8299.01</v>
      </c>
      <c r="AH5805" s="5">
        <v>2030</v>
      </c>
      <c r="AI5805" s="5">
        <v>4600</v>
      </c>
      <c r="AJ5805">
        <v>0</v>
      </c>
      <c r="AK5805" s="5">
        <v>0</v>
      </c>
      <c r="AL5805" s="5">
        <v>0</v>
      </c>
      <c r="AM5805" s="5">
        <v>29692.92</v>
      </c>
      <c r="AN5805">
        <v>4</v>
      </c>
      <c r="AO5805">
        <v>3</v>
      </c>
      <c r="AP5805" t="str">
        <f t="shared" si="815"/>
        <v>Yes</v>
      </c>
      <c r="AQ5805">
        <v>0</v>
      </c>
      <c r="AR5805" s="5">
        <f t="shared" si="816"/>
        <v>1812491.51</v>
      </c>
      <c r="AS5805" s="5">
        <f t="shared" si="817"/>
        <v>372006.04</v>
      </c>
      <c r="AT5805" t="s">
        <v>59</v>
      </c>
      <c r="AU5805" t="s">
        <v>6164</v>
      </c>
      <c r="AV5805" t="s">
        <v>6165</v>
      </c>
      <c r="AW5805" t="s">
        <v>6166</v>
      </c>
      <c r="AX5805" t="s">
        <v>6184</v>
      </c>
      <c r="AY5805">
        <v>46</v>
      </c>
      <c r="AZ5805">
        <v>0</v>
      </c>
      <c r="BA5805">
        <v>0</v>
      </c>
      <c r="BB5805" t="s">
        <v>6168</v>
      </c>
      <c r="BC5805">
        <v>0</v>
      </c>
      <c r="BD5805">
        <v>0</v>
      </c>
      <c r="BE5805" t="s">
        <v>6169</v>
      </c>
      <c r="BF5805" t="s">
        <v>6170</v>
      </c>
      <c r="BG5805">
        <v>0</v>
      </c>
      <c r="BH5805" t="s">
        <v>6171</v>
      </c>
      <c r="BI5805">
        <v>32</v>
      </c>
      <c r="BJ5805" t="s">
        <v>6172</v>
      </c>
      <c r="BK5805">
        <v>0</v>
      </c>
      <c r="BL5805">
        <v>64</v>
      </c>
      <c r="BM5805" s="3">
        <f t="shared" si="818"/>
        <v>0.71875</v>
      </c>
    </row>
    <row r="5806" spans="1:65">
      <c r="A5806" t="s">
        <v>5948</v>
      </c>
      <c r="B5806" s="2">
        <v>46010</v>
      </c>
      <c r="C5806" t="s">
        <v>4641</v>
      </c>
      <c r="D5806" t="s">
        <v>5644</v>
      </c>
      <c r="E5806">
        <v>12</v>
      </c>
      <c r="F5806" t="s">
        <v>49</v>
      </c>
      <c r="G5806" t="s">
        <v>62</v>
      </c>
      <c r="H5806" t="s">
        <v>125</v>
      </c>
      <c r="I5806" t="s">
        <v>74</v>
      </c>
      <c r="J5806" t="s">
        <v>81</v>
      </c>
      <c r="K5806" t="s">
        <v>66</v>
      </c>
      <c r="L5806" t="s">
        <v>87</v>
      </c>
      <c r="M5806" t="s">
        <v>56</v>
      </c>
      <c r="N5806" t="s">
        <v>109</v>
      </c>
      <c r="O5806" t="s">
        <v>58</v>
      </c>
      <c r="P5806">
        <v>38</v>
      </c>
      <c r="Q5806">
        <v>39</v>
      </c>
      <c r="R5806">
        <v>37</v>
      </c>
      <c r="S5806">
        <v>1</v>
      </c>
      <c r="T5806">
        <f t="shared" si="810"/>
        <v>36</v>
      </c>
      <c r="U5806">
        <v>36</v>
      </c>
      <c r="V5806">
        <f t="shared" si="811"/>
        <v>0</v>
      </c>
      <c r="W5806" s="3">
        <f t="shared" si="812"/>
        <v>2.7027027027027029E-2</v>
      </c>
      <c r="X5806">
        <v>24</v>
      </c>
      <c r="Y5806" s="4">
        <v>8.3000000000000007</v>
      </c>
      <c r="Z5806" s="4">
        <v>1.8</v>
      </c>
      <c r="AA5806" s="5">
        <v>73331.789999999994</v>
      </c>
      <c r="AB5806" s="5">
        <f t="shared" si="813"/>
        <v>2639944.44</v>
      </c>
      <c r="AC5806" s="5">
        <v>54072.3</v>
      </c>
      <c r="AD5806" s="5">
        <f t="shared" si="814"/>
        <v>2000675.1</v>
      </c>
      <c r="AE5806" s="5">
        <v>113075.4</v>
      </c>
      <c r="AF5806" s="5">
        <v>32291.63</v>
      </c>
      <c r="AG5806" s="5">
        <v>8734.08</v>
      </c>
      <c r="AH5806" s="5">
        <v>2610</v>
      </c>
      <c r="AI5806" s="5">
        <v>6800</v>
      </c>
      <c r="AJ5806">
        <v>0</v>
      </c>
      <c r="AK5806" s="5">
        <v>0</v>
      </c>
      <c r="AL5806" s="5">
        <v>0</v>
      </c>
      <c r="AM5806" s="5">
        <v>52024.42</v>
      </c>
      <c r="AN5806">
        <v>8</v>
      </c>
      <c r="AO5806">
        <v>6</v>
      </c>
      <c r="AP5806" t="str">
        <f t="shared" si="815"/>
        <v>Yes</v>
      </c>
      <c r="AQ5806">
        <v>0</v>
      </c>
      <c r="AR5806" s="5">
        <f t="shared" si="816"/>
        <v>2216210.63</v>
      </c>
      <c r="AS5806" s="5">
        <f t="shared" si="817"/>
        <v>423733.81</v>
      </c>
      <c r="AT5806" t="s">
        <v>59</v>
      </c>
      <c r="AU5806" t="s">
        <v>6164</v>
      </c>
      <c r="AV5806" t="s">
        <v>6165</v>
      </c>
      <c r="AW5806" t="s">
        <v>6166</v>
      </c>
      <c r="AX5806" t="s">
        <v>6177</v>
      </c>
      <c r="AY5806">
        <v>41</v>
      </c>
      <c r="AZ5806">
        <v>0</v>
      </c>
      <c r="BA5806">
        <v>0</v>
      </c>
      <c r="BB5806" t="s">
        <v>6168</v>
      </c>
      <c r="BC5806">
        <v>0</v>
      </c>
      <c r="BD5806">
        <v>0</v>
      </c>
      <c r="BE5806" t="s">
        <v>6169</v>
      </c>
      <c r="BF5806" t="s">
        <v>6170</v>
      </c>
      <c r="BG5806">
        <v>0</v>
      </c>
      <c r="BH5806" t="s">
        <v>6171</v>
      </c>
      <c r="BI5806">
        <v>38</v>
      </c>
      <c r="BJ5806" t="s">
        <v>6172</v>
      </c>
      <c r="BK5806">
        <v>0</v>
      </c>
      <c r="BL5806">
        <v>49</v>
      </c>
      <c r="BM5806" s="3">
        <f t="shared" si="818"/>
        <v>0.75510204081632648</v>
      </c>
    </row>
    <row r="5807" spans="1:65">
      <c r="A5807" t="s">
        <v>5949</v>
      </c>
      <c r="B5807" s="2">
        <v>46010</v>
      </c>
      <c r="C5807" t="s">
        <v>4641</v>
      </c>
      <c r="D5807" t="s">
        <v>5644</v>
      </c>
      <c r="E5807">
        <v>12</v>
      </c>
      <c r="F5807" t="s">
        <v>49</v>
      </c>
      <c r="G5807" t="s">
        <v>62</v>
      </c>
      <c r="H5807" t="s">
        <v>133</v>
      </c>
      <c r="I5807" t="s">
        <v>64</v>
      </c>
      <c r="J5807" t="s">
        <v>53</v>
      </c>
      <c r="K5807" t="s">
        <v>75</v>
      </c>
      <c r="L5807" t="s">
        <v>55</v>
      </c>
      <c r="M5807" t="s">
        <v>56</v>
      </c>
      <c r="N5807" t="s">
        <v>94</v>
      </c>
      <c r="O5807" t="s">
        <v>70</v>
      </c>
      <c r="P5807">
        <v>61</v>
      </c>
      <c r="Q5807">
        <v>62</v>
      </c>
      <c r="R5807">
        <v>59</v>
      </c>
      <c r="S5807">
        <v>1</v>
      </c>
      <c r="T5807">
        <f t="shared" si="810"/>
        <v>58</v>
      </c>
      <c r="U5807">
        <v>58</v>
      </c>
      <c r="V5807">
        <f t="shared" si="811"/>
        <v>0</v>
      </c>
      <c r="W5807" s="3">
        <f t="shared" si="812"/>
        <v>1.6949152542372881E-2</v>
      </c>
      <c r="X5807">
        <v>28</v>
      </c>
      <c r="Y5807" s="4">
        <v>4.2</v>
      </c>
      <c r="Z5807" s="4">
        <v>0.9</v>
      </c>
      <c r="AA5807" s="5">
        <v>36277.54</v>
      </c>
      <c r="AB5807" s="5">
        <f t="shared" si="813"/>
        <v>2104097.3199999998</v>
      </c>
      <c r="AC5807" s="5">
        <v>23614.13</v>
      </c>
      <c r="AD5807" s="5">
        <f t="shared" si="814"/>
        <v>1393233.67</v>
      </c>
      <c r="AE5807" s="5">
        <v>96435.37</v>
      </c>
      <c r="AF5807" s="5">
        <v>28534.33</v>
      </c>
      <c r="AG5807" s="5">
        <v>9899.6</v>
      </c>
      <c r="AH5807" s="5">
        <v>1305</v>
      </c>
      <c r="AI5807" s="5">
        <v>3200</v>
      </c>
      <c r="AJ5807">
        <v>0</v>
      </c>
      <c r="AK5807" s="5">
        <v>0</v>
      </c>
      <c r="AL5807" s="5">
        <v>0</v>
      </c>
      <c r="AM5807" s="5">
        <v>35693.72</v>
      </c>
      <c r="AN5807">
        <v>4</v>
      </c>
      <c r="AO5807">
        <v>4</v>
      </c>
      <c r="AP5807" t="str">
        <f t="shared" si="815"/>
        <v>Yes</v>
      </c>
      <c r="AQ5807">
        <v>0</v>
      </c>
      <c r="AR5807" s="5">
        <f t="shared" si="816"/>
        <v>1568301.69</v>
      </c>
      <c r="AS5807" s="5">
        <f t="shared" si="817"/>
        <v>535795.63</v>
      </c>
      <c r="AT5807" t="s">
        <v>59</v>
      </c>
      <c r="AU5807" t="s">
        <v>6164</v>
      </c>
      <c r="AV5807" t="s">
        <v>6165</v>
      </c>
      <c r="AW5807" t="s">
        <v>6166</v>
      </c>
      <c r="AX5807" t="s">
        <v>6167</v>
      </c>
      <c r="AY5807">
        <v>61</v>
      </c>
      <c r="AZ5807">
        <v>0</v>
      </c>
      <c r="BA5807">
        <v>0</v>
      </c>
      <c r="BB5807" t="s">
        <v>6168</v>
      </c>
      <c r="BC5807">
        <v>0</v>
      </c>
      <c r="BD5807">
        <v>0</v>
      </c>
      <c r="BE5807" t="s">
        <v>6169</v>
      </c>
      <c r="BF5807" t="s">
        <v>6170</v>
      </c>
      <c r="BG5807">
        <v>1</v>
      </c>
      <c r="BH5807" t="s">
        <v>6179</v>
      </c>
      <c r="BI5807">
        <v>58</v>
      </c>
      <c r="BJ5807" t="s">
        <v>6187</v>
      </c>
      <c r="BK5807">
        <v>0</v>
      </c>
      <c r="BL5807">
        <v>76</v>
      </c>
      <c r="BM5807" s="3">
        <f t="shared" si="818"/>
        <v>0.77631578947368418</v>
      </c>
    </row>
    <row r="5808" spans="1:65">
      <c r="A5808" t="s">
        <v>5950</v>
      </c>
      <c r="B5808" s="2">
        <v>46010</v>
      </c>
      <c r="C5808" t="s">
        <v>4641</v>
      </c>
      <c r="D5808" t="s">
        <v>5644</v>
      </c>
      <c r="E5808">
        <v>12</v>
      </c>
      <c r="F5808" t="s">
        <v>61</v>
      </c>
      <c r="G5808" t="s">
        <v>62</v>
      </c>
      <c r="H5808" t="s">
        <v>115</v>
      </c>
      <c r="I5808" t="s">
        <v>64</v>
      </c>
      <c r="J5808" t="s">
        <v>53</v>
      </c>
      <c r="K5808" t="s">
        <v>75</v>
      </c>
      <c r="L5808" t="s">
        <v>92</v>
      </c>
      <c r="M5808" t="s">
        <v>68</v>
      </c>
      <c r="N5808" t="s">
        <v>109</v>
      </c>
      <c r="O5808" t="s">
        <v>82</v>
      </c>
      <c r="P5808">
        <v>56</v>
      </c>
      <c r="Q5808">
        <v>57</v>
      </c>
      <c r="R5808">
        <v>56</v>
      </c>
      <c r="S5808">
        <v>2</v>
      </c>
      <c r="T5808">
        <f t="shared" si="810"/>
        <v>54</v>
      </c>
      <c r="U5808">
        <v>54</v>
      </c>
      <c r="V5808">
        <f t="shared" si="811"/>
        <v>0</v>
      </c>
      <c r="W5808" s="3">
        <f t="shared" si="812"/>
        <v>3.5714285714285712E-2</v>
      </c>
      <c r="X5808">
        <v>15</v>
      </c>
      <c r="Y5808" s="4">
        <v>1.7</v>
      </c>
      <c r="Z5808" s="4">
        <v>1.1000000000000001</v>
      </c>
      <c r="AA5808" s="5">
        <v>36136.699999999997</v>
      </c>
      <c r="AB5808" s="5">
        <f t="shared" si="813"/>
        <v>1951381.8</v>
      </c>
      <c r="AC5808" s="5">
        <v>22609.97</v>
      </c>
      <c r="AD5808" s="5">
        <f t="shared" si="814"/>
        <v>1266158.32</v>
      </c>
      <c r="AE5808" s="5">
        <v>93550.51</v>
      </c>
      <c r="AF5808" s="5">
        <v>23563.18</v>
      </c>
      <c r="AG5808" s="5">
        <v>8117.89</v>
      </c>
      <c r="AH5808" s="5">
        <v>1595</v>
      </c>
      <c r="AI5808" s="5">
        <v>6400</v>
      </c>
      <c r="AJ5808">
        <v>1</v>
      </c>
      <c r="AK5808" s="5">
        <v>8259.56</v>
      </c>
      <c r="AL5808" s="5">
        <v>0</v>
      </c>
      <c r="AM5808" s="5">
        <v>78380.820000000007</v>
      </c>
      <c r="AN5808">
        <v>8</v>
      </c>
      <c r="AO5808">
        <v>7</v>
      </c>
      <c r="AP5808" t="str">
        <f t="shared" si="815"/>
        <v>Yes</v>
      </c>
      <c r="AQ5808">
        <v>1</v>
      </c>
      <c r="AR5808" s="5">
        <f t="shared" si="816"/>
        <v>1486025.28</v>
      </c>
      <c r="AS5808" s="5">
        <f t="shared" si="817"/>
        <v>465356.52</v>
      </c>
      <c r="AT5808" t="s">
        <v>59</v>
      </c>
      <c r="AU5808" t="s">
        <v>6181</v>
      </c>
      <c r="AV5808" t="s">
        <v>6182</v>
      </c>
      <c r="AW5808" t="s">
        <v>6183</v>
      </c>
      <c r="AX5808" t="s">
        <v>6167</v>
      </c>
      <c r="AY5808">
        <v>60</v>
      </c>
      <c r="AZ5808">
        <v>4</v>
      </c>
      <c r="BA5808">
        <v>0</v>
      </c>
      <c r="BB5808" t="s">
        <v>6168</v>
      </c>
      <c r="BC5808">
        <v>0</v>
      </c>
      <c r="BD5808">
        <v>0</v>
      </c>
      <c r="BE5808" t="s">
        <v>6169</v>
      </c>
      <c r="BF5808" t="s">
        <v>6170</v>
      </c>
      <c r="BG5808">
        <v>0</v>
      </c>
      <c r="BH5808" t="s">
        <v>6171</v>
      </c>
      <c r="BI5808">
        <v>21</v>
      </c>
      <c r="BJ5808" t="s">
        <v>6172</v>
      </c>
      <c r="BK5808">
        <v>0</v>
      </c>
      <c r="BL5808">
        <v>72</v>
      </c>
      <c r="BM5808" s="3">
        <f t="shared" si="818"/>
        <v>0.77777777777777779</v>
      </c>
    </row>
    <row r="5809" spans="1:65">
      <c r="A5809" t="s">
        <v>5951</v>
      </c>
      <c r="B5809" s="2">
        <v>46010</v>
      </c>
      <c r="C5809" t="s">
        <v>4641</v>
      </c>
      <c r="D5809" t="s">
        <v>5644</v>
      </c>
      <c r="E5809">
        <v>12</v>
      </c>
      <c r="F5809" t="s">
        <v>78</v>
      </c>
      <c r="G5809" t="s">
        <v>79</v>
      </c>
      <c r="H5809" t="s">
        <v>113</v>
      </c>
      <c r="I5809" t="s">
        <v>74</v>
      </c>
      <c r="J5809" t="s">
        <v>81</v>
      </c>
      <c r="K5809" t="s">
        <v>66</v>
      </c>
      <c r="L5809" t="s">
        <v>55</v>
      </c>
      <c r="M5809" t="s">
        <v>68</v>
      </c>
      <c r="N5809" t="s">
        <v>76</v>
      </c>
      <c r="O5809" t="s">
        <v>82</v>
      </c>
      <c r="P5809">
        <v>35</v>
      </c>
      <c r="Q5809">
        <v>38</v>
      </c>
      <c r="R5809">
        <v>37</v>
      </c>
      <c r="S5809">
        <v>2</v>
      </c>
      <c r="T5809">
        <f t="shared" si="810"/>
        <v>35</v>
      </c>
      <c r="U5809">
        <v>34</v>
      </c>
      <c r="V5809">
        <f t="shared" si="811"/>
        <v>1</v>
      </c>
      <c r="W5809" s="3">
        <f t="shared" si="812"/>
        <v>5.4054054054054057E-2</v>
      </c>
      <c r="X5809">
        <v>30</v>
      </c>
      <c r="Y5809" s="4">
        <v>1</v>
      </c>
      <c r="Z5809" s="4">
        <v>1.4</v>
      </c>
      <c r="AA5809" s="5">
        <v>72539.820000000007</v>
      </c>
      <c r="AB5809" s="5">
        <f t="shared" si="813"/>
        <v>2466353.88</v>
      </c>
      <c r="AC5809" s="5">
        <v>50427.57</v>
      </c>
      <c r="AD5809" s="5">
        <f t="shared" si="814"/>
        <v>1865820.09</v>
      </c>
      <c r="AE5809" s="5">
        <v>112971.6</v>
      </c>
      <c r="AF5809" s="5">
        <v>34162.61</v>
      </c>
      <c r="AG5809" s="5">
        <v>9857.26</v>
      </c>
      <c r="AH5809" s="5">
        <v>2030</v>
      </c>
      <c r="AI5809" s="5">
        <v>13600</v>
      </c>
      <c r="AJ5809">
        <v>0</v>
      </c>
      <c r="AK5809" s="5">
        <v>0</v>
      </c>
      <c r="AL5809" s="5">
        <v>1552.39</v>
      </c>
      <c r="AM5809" s="5">
        <v>28825.05</v>
      </c>
      <c r="AN5809">
        <v>4</v>
      </c>
      <c r="AO5809">
        <v>7</v>
      </c>
      <c r="AP5809" t="str">
        <f t="shared" si="815"/>
        <v>No</v>
      </c>
      <c r="AQ5809">
        <v>2</v>
      </c>
      <c r="AR5809" s="5">
        <f t="shared" si="816"/>
        <v>2068819</v>
      </c>
      <c r="AS5809" s="5">
        <f t="shared" si="817"/>
        <v>397534.88</v>
      </c>
      <c r="AT5809" t="s">
        <v>116</v>
      </c>
      <c r="AU5809" t="s">
        <v>6164</v>
      </c>
      <c r="AV5809" t="s">
        <v>6165</v>
      </c>
      <c r="AW5809" t="s">
        <v>6166</v>
      </c>
      <c r="AX5809" t="s">
        <v>6167</v>
      </c>
      <c r="AY5809">
        <v>36</v>
      </c>
      <c r="AZ5809">
        <v>0</v>
      </c>
      <c r="BA5809">
        <v>14</v>
      </c>
      <c r="BB5809" t="s">
        <v>6198</v>
      </c>
      <c r="BC5809">
        <v>1</v>
      </c>
      <c r="BD5809">
        <v>2</v>
      </c>
      <c r="BE5809" t="s">
        <v>6218</v>
      </c>
      <c r="BF5809" t="s">
        <v>6176</v>
      </c>
      <c r="BG5809">
        <v>0</v>
      </c>
      <c r="BH5809" t="s">
        <v>6171</v>
      </c>
      <c r="BI5809">
        <v>33</v>
      </c>
      <c r="BJ5809" t="s">
        <v>6172</v>
      </c>
      <c r="BK5809">
        <v>0</v>
      </c>
      <c r="BL5809">
        <v>47</v>
      </c>
      <c r="BM5809" s="3">
        <f t="shared" si="818"/>
        <v>0.78723404255319152</v>
      </c>
    </row>
    <row r="5810" spans="1:65">
      <c r="A5810" t="s">
        <v>5952</v>
      </c>
      <c r="B5810" s="2">
        <v>46010</v>
      </c>
      <c r="C5810" t="s">
        <v>4641</v>
      </c>
      <c r="D5810" t="s">
        <v>5644</v>
      </c>
      <c r="E5810">
        <v>12</v>
      </c>
      <c r="F5810" t="s">
        <v>78</v>
      </c>
      <c r="G5810" t="s">
        <v>79</v>
      </c>
      <c r="H5810" t="s">
        <v>80</v>
      </c>
      <c r="I5810" t="s">
        <v>64</v>
      </c>
      <c r="J5810" t="s">
        <v>81</v>
      </c>
      <c r="K5810" t="s">
        <v>75</v>
      </c>
      <c r="L5810" t="s">
        <v>67</v>
      </c>
      <c r="M5810" t="s">
        <v>68</v>
      </c>
      <c r="N5810" t="s">
        <v>76</v>
      </c>
      <c r="O5810" t="s">
        <v>82</v>
      </c>
      <c r="P5810">
        <v>25</v>
      </c>
      <c r="Q5810">
        <v>40</v>
      </c>
      <c r="R5810">
        <v>38</v>
      </c>
      <c r="S5810">
        <v>3</v>
      </c>
      <c r="T5810">
        <f t="shared" si="810"/>
        <v>35</v>
      </c>
      <c r="U5810">
        <v>20</v>
      </c>
      <c r="V5810">
        <f t="shared" si="811"/>
        <v>15</v>
      </c>
      <c r="W5810" s="3">
        <f t="shared" si="812"/>
        <v>7.8947368421052627E-2</v>
      </c>
      <c r="X5810">
        <v>21</v>
      </c>
      <c r="Y5810" s="4">
        <v>4.7</v>
      </c>
      <c r="Z5810" s="4">
        <v>1.3</v>
      </c>
      <c r="AA5810" s="5">
        <v>78114.039999999994</v>
      </c>
      <c r="AB5810" s="5">
        <f t="shared" si="813"/>
        <v>1562280.8</v>
      </c>
      <c r="AC5810" s="5">
        <v>49641.07</v>
      </c>
      <c r="AD5810" s="5">
        <f t="shared" si="814"/>
        <v>1886360.66</v>
      </c>
      <c r="AE5810" s="5">
        <v>113045.07</v>
      </c>
      <c r="AF5810" s="5">
        <v>34255.86</v>
      </c>
      <c r="AG5810" s="5">
        <v>8687.1</v>
      </c>
      <c r="AH5810" s="5">
        <v>1885</v>
      </c>
      <c r="AI5810" s="5">
        <v>23300.26</v>
      </c>
      <c r="AJ5810">
        <v>1</v>
      </c>
      <c r="AK5810" s="5">
        <v>22589.200000000001</v>
      </c>
      <c r="AL5810" s="5">
        <v>21788.77</v>
      </c>
      <c r="AM5810" s="5">
        <v>15451.46</v>
      </c>
      <c r="AN5810">
        <v>4</v>
      </c>
      <c r="AO5810">
        <v>6</v>
      </c>
      <c r="AP5810" t="str">
        <f t="shared" si="815"/>
        <v>No</v>
      </c>
      <c r="AQ5810">
        <v>3</v>
      </c>
      <c r="AR5810" s="5">
        <f t="shared" si="816"/>
        <v>2127363.38</v>
      </c>
      <c r="AS5810" s="5">
        <f t="shared" si="817"/>
        <v>-565082.57999999996</v>
      </c>
      <c r="AT5810" t="s">
        <v>1641</v>
      </c>
      <c r="AU5810" t="s">
        <v>6189</v>
      </c>
      <c r="AV5810" t="s">
        <v>6201</v>
      </c>
      <c r="AW5810" t="s">
        <v>6175</v>
      </c>
      <c r="AX5810" t="s">
        <v>6167</v>
      </c>
      <c r="AY5810">
        <v>38</v>
      </c>
      <c r="AZ5810">
        <v>6</v>
      </c>
      <c r="BA5810">
        <v>69</v>
      </c>
      <c r="BB5810" t="s">
        <v>6220</v>
      </c>
      <c r="BC5810">
        <v>0</v>
      </c>
      <c r="BD5810">
        <v>2</v>
      </c>
      <c r="BE5810" t="s">
        <v>6218</v>
      </c>
      <c r="BF5810" t="s">
        <v>6210</v>
      </c>
      <c r="BG5810">
        <v>1</v>
      </c>
      <c r="BH5810" t="s">
        <v>6186</v>
      </c>
      <c r="BI5810">
        <v>43</v>
      </c>
      <c r="BJ5810" t="s">
        <v>6172</v>
      </c>
      <c r="BK5810">
        <v>0</v>
      </c>
      <c r="BL5810">
        <v>46</v>
      </c>
      <c r="BM5810" s="3">
        <f t="shared" si="818"/>
        <v>0.82608695652173914</v>
      </c>
    </row>
    <row r="5811" spans="1:65">
      <c r="A5811" t="s">
        <v>5953</v>
      </c>
      <c r="B5811" s="2">
        <v>46010</v>
      </c>
      <c r="C5811" t="s">
        <v>4641</v>
      </c>
      <c r="D5811" t="s">
        <v>5644</v>
      </c>
      <c r="E5811">
        <v>12</v>
      </c>
      <c r="F5811" t="s">
        <v>49</v>
      </c>
      <c r="G5811" t="s">
        <v>50</v>
      </c>
      <c r="H5811" t="s">
        <v>89</v>
      </c>
      <c r="I5811" t="s">
        <v>52</v>
      </c>
      <c r="J5811" t="s">
        <v>65</v>
      </c>
      <c r="K5811" t="s">
        <v>75</v>
      </c>
      <c r="L5811" t="s">
        <v>67</v>
      </c>
      <c r="M5811" t="s">
        <v>68</v>
      </c>
      <c r="N5811" t="s">
        <v>76</v>
      </c>
      <c r="O5811" t="s">
        <v>82</v>
      </c>
      <c r="P5811">
        <v>46</v>
      </c>
      <c r="Q5811">
        <v>47</v>
      </c>
      <c r="R5811">
        <v>47</v>
      </c>
      <c r="S5811">
        <v>4</v>
      </c>
      <c r="T5811">
        <f t="shared" si="810"/>
        <v>43</v>
      </c>
      <c r="U5811">
        <v>43</v>
      </c>
      <c r="V5811">
        <f t="shared" si="811"/>
        <v>0</v>
      </c>
      <c r="W5811" s="3">
        <f t="shared" si="812"/>
        <v>8.5106382978723402E-2</v>
      </c>
      <c r="X5811">
        <v>28</v>
      </c>
      <c r="Y5811" s="4">
        <v>9.1</v>
      </c>
      <c r="Z5811" s="4">
        <v>1.9</v>
      </c>
      <c r="AA5811" s="5">
        <v>51699.98</v>
      </c>
      <c r="AB5811" s="5">
        <f t="shared" si="813"/>
        <v>2223099.14</v>
      </c>
      <c r="AC5811" s="5">
        <v>32350.47</v>
      </c>
      <c r="AD5811" s="5">
        <f t="shared" si="814"/>
        <v>1520472.09</v>
      </c>
      <c r="AE5811" s="5">
        <v>108914.28</v>
      </c>
      <c r="AF5811" s="5">
        <v>30929.41</v>
      </c>
      <c r="AG5811" s="5">
        <v>9190.94</v>
      </c>
      <c r="AH5811" s="5">
        <v>2755</v>
      </c>
      <c r="AI5811" s="5">
        <v>22963.54</v>
      </c>
      <c r="AJ5811">
        <v>1</v>
      </c>
      <c r="AK5811" s="5">
        <v>14050.29</v>
      </c>
      <c r="AL5811" s="5">
        <v>0</v>
      </c>
      <c r="AM5811" s="5">
        <v>33471.46</v>
      </c>
      <c r="AN5811">
        <v>4</v>
      </c>
      <c r="AO5811">
        <v>7</v>
      </c>
      <c r="AP5811" t="str">
        <f t="shared" si="815"/>
        <v>No</v>
      </c>
      <c r="AQ5811">
        <v>3</v>
      </c>
      <c r="AR5811" s="5">
        <f t="shared" si="816"/>
        <v>1742747.01</v>
      </c>
      <c r="AS5811" s="5">
        <f t="shared" si="817"/>
        <v>480352.13</v>
      </c>
      <c r="AT5811" t="s">
        <v>1641</v>
      </c>
      <c r="AU5811" t="s">
        <v>6199</v>
      </c>
      <c r="AV5811" t="s">
        <v>6200</v>
      </c>
      <c r="AW5811" t="s">
        <v>6175</v>
      </c>
      <c r="AX5811" t="s">
        <v>6177</v>
      </c>
      <c r="AY5811">
        <v>48</v>
      </c>
      <c r="AZ5811">
        <v>0</v>
      </c>
      <c r="BA5811">
        <v>0</v>
      </c>
      <c r="BB5811" t="s">
        <v>6168</v>
      </c>
      <c r="BC5811">
        <v>0</v>
      </c>
      <c r="BD5811">
        <v>3</v>
      </c>
      <c r="BE5811" t="s">
        <v>6218</v>
      </c>
      <c r="BF5811" t="s">
        <v>6210</v>
      </c>
      <c r="BG5811">
        <v>0</v>
      </c>
      <c r="BH5811" t="s">
        <v>6171</v>
      </c>
      <c r="BI5811">
        <v>23</v>
      </c>
      <c r="BJ5811" t="s">
        <v>6172</v>
      </c>
      <c r="BK5811">
        <v>0</v>
      </c>
      <c r="BL5811">
        <v>61</v>
      </c>
      <c r="BM5811" s="3">
        <f t="shared" si="818"/>
        <v>0.77049180327868849</v>
      </c>
    </row>
    <row r="5812" spans="1:65">
      <c r="A5812" t="s">
        <v>5954</v>
      </c>
      <c r="B5812" s="2">
        <v>46010</v>
      </c>
      <c r="C5812" t="s">
        <v>4641</v>
      </c>
      <c r="D5812" t="s">
        <v>5644</v>
      </c>
      <c r="E5812">
        <v>12</v>
      </c>
      <c r="F5812" t="s">
        <v>72</v>
      </c>
      <c r="G5812" t="s">
        <v>62</v>
      </c>
      <c r="H5812" t="s">
        <v>220</v>
      </c>
      <c r="I5812" t="s">
        <v>52</v>
      </c>
      <c r="J5812" t="s">
        <v>53</v>
      </c>
      <c r="K5812" t="s">
        <v>75</v>
      </c>
      <c r="L5812" t="s">
        <v>67</v>
      </c>
      <c r="M5812" t="s">
        <v>56</v>
      </c>
      <c r="N5812" t="s">
        <v>94</v>
      </c>
      <c r="O5812" t="s">
        <v>70</v>
      </c>
      <c r="P5812">
        <v>63</v>
      </c>
      <c r="Q5812">
        <v>67</v>
      </c>
      <c r="R5812">
        <v>69</v>
      </c>
      <c r="S5812">
        <v>2</v>
      </c>
      <c r="T5812">
        <f t="shared" si="810"/>
        <v>67</v>
      </c>
      <c r="U5812">
        <v>62</v>
      </c>
      <c r="V5812">
        <f t="shared" si="811"/>
        <v>5</v>
      </c>
      <c r="W5812" s="3">
        <f t="shared" si="812"/>
        <v>2.8985507246376812E-2</v>
      </c>
      <c r="X5812">
        <v>36</v>
      </c>
      <c r="Y5812" s="4">
        <v>9.9</v>
      </c>
      <c r="Z5812" s="4">
        <v>1.7</v>
      </c>
      <c r="AA5812" s="5">
        <v>35958.410000000003</v>
      </c>
      <c r="AB5812" s="5">
        <f t="shared" si="813"/>
        <v>2229421.42</v>
      </c>
      <c r="AC5812" s="5">
        <v>23001.599999999999</v>
      </c>
      <c r="AD5812" s="5">
        <f t="shared" si="814"/>
        <v>1587110.4</v>
      </c>
      <c r="AE5812" s="5">
        <v>123597.25</v>
      </c>
      <c r="AF5812" s="5">
        <v>30677.05</v>
      </c>
      <c r="AG5812" s="5">
        <v>10348.48</v>
      </c>
      <c r="AH5812" s="5">
        <v>2465</v>
      </c>
      <c r="AI5812" s="5">
        <v>6400</v>
      </c>
      <c r="AJ5812">
        <v>0</v>
      </c>
      <c r="AK5812" s="5">
        <v>0</v>
      </c>
      <c r="AL5812" s="5">
        <v>3184.45</v>
      </c>
      <c r="AM5812" s="5">
        <v>41081.769999999997</v>
      </c>
      <c r="AN5812">
        <v>4</v>
      </c>
      <c r="AO5812">
        <v>4</v>
      </c>
      <c r="AP5812" t="str">
        <f t="shared" si="815"/>
        <v>Yes</v>
      </c>
      <c r="AQ5812">
        <v>1</v>
      </c>
      <c r="AR5812" s="5">
        <f t="shared" si="816"/>
        <v>1804864.4</v>
      </c>
      <c r="AS5812" s="5">
        <f t="shared" si="817"/>
        <v>424557.02</v>
      </c>
      <c r="AT5812" t="s">
        <v>59</v>
      </c>
      <c r="AU5812" t="s">
        <v>6164</v>
      </c>
      <c r="AV5812" t="s">
        <v>6165</v>
      </c>
      <c r="AW5812" t="s">
        <v>6166</v>
      </c>
      <c r="AX5812" t="s">
        <v>6177</v>
      </c>
      <c r="AY5812">
        <v>65</v>
      </c>
      <c r="AZ5812">
        <v>0</v>
      </c>
      <c r="BA5812">
        <v>32</v>
      </c>
      <c r="BB5812" t="s">
        <v>6180</v>
      </c>
      <c r="BC5812">
        <v>0</v>
      </c>
      <c r="BD5812">
        <v>0</v>
      </c>
      <c r="BE5812" t="s">
        <v>6169</v>
      </c>
      <c r="BF5812" t="s">
        <v>6170</v>
      </c>
      <c r="BG5812">
        <v>1</v>
      </c>
      <c r="BH5812" t="s">
        <v>6179</v>
      </c>
      <c r="BI5812">
        <v>40</v>
      </c>
      <c r="BJ5812" t="s">
        <v>6172</v>
      </c>
      <c r="BK5812">
        <v>0</v>
      </c>
      <c r="BL5812">
        <v>77</v>
      </c>
      <c r="BM5812" s="3">
        <f t="shared" si="818"/>
        <v>0.89610389610389607</v>
      </c>
    </row>
    <row r="5813" spans="1:65">
      <c r="A5813" t="s">
        <v>5955</v>
      </c>
      <c r="B5813" s="2">
        <v>46010</v>
      </c>
      <c r="C5813" t="s">
        <v>4641</v>
      </c>
      <c r="D5813" t="s">
        <v>5644</v>
      </c>
      <c r="E5813">
        <v>12</v>
      </c>
      <c r="F5813" t="s">
        <v>61</v>
      </c>
      <c r="G5813" t="s">
        <v>79</v>
      </c>
      <c r="H5813" t="s">
        <v>123</v>
      </c>
      <c r="I5813" t="s">
        <v>52</v>
      </c>
      <c r="J5813" t="s">
        <v>81</v>
      </c>
      <c r="K5813" t="s">
        <v>75</v>
      </c>
      <c r="L5813" t="s">
        <v>87</v>
      </c>
      <c r="M5813" t="s">
        <v>68</v>
      </c>
      <c r="N5813" t="s">
        <v>57</v>
      </c>
      <c r="O5813" t="s">
        <v>82</v>
      </c>
      <c r="P5813">
        <v>35</v>
      </c>
      <c r="Q5813">
        <v>38</v>
      </c>
      <c r="R5813">
        <v>38</v>
      </c>
      <c r="S5813">
        <v>2</v>
      </c>
      <c r="T5813">
        <f t="shared" si="810"/>
        <v>36</v>
      </c>
      <c r="U5813">
        <v>35</v>
      </c>
      <c r="V5813">
        <f t="shared" si="811"/>
        <v>1</v>
      </c>
      <c r="W5813" s="3">
        <f t="shared" si="812"/>
        <v>5.2631578947368418E-2</v>
      </c>
      <c r="X5813">
        <v>28</v>
      </c>
      <c r="Y5813" s="4">
        <v>2.7</v>
      </c>
      <c r="Z5813" s="4">
        <v>1.3</v>
      </c>
      <c r="AA5813" s="5">
        <v>77413.399999999994</v>
      </c>
      <c r="AB5813" s="5">
        <f t="shared" si="813"/>
        <v>2709469</v>
      </c>
      <c r="AC5813" s="5">
        <v>52062.080000000002</v>
      </c>
      <c r="AD5813" s="5">
        <f t="shared" si="814"/>
        <v>1978359.04</v>
      </c>
      <c r="AE5813" s="5">
        <v>119975.81</v>
      </c>
      <c r="AF5813" s="5">
        <v>32763.49</v>
      </c>
      <c r="AG5813" s="5">
        <v>9416.1</v>
      </c>
      <c r="AH5813" s="5">
        <v>1885</v>
      </c>
      <c r="AI5813" s="5">
        <v>13600</v>
      </c>
      <c r="AJ5813">
        <v>0</v>
      </c>
      <c r="AK5813" s="5">
        <v>0</v>
      </c>
      <c r="AL5813" s="5">
        <v>1544.84</v>
      </c>
      <c r="AM5813" s="5">
        <v>32805.360000000001</v>
      </c>
      <c r="AN5813">
        <v>4</v>
      </c>
      <c r="AO5813">
        <v>9</v>
      </c>
      <c r="AP5813" t="str">
        <f t="shared" si="815"/>
        <v>No</v>
      </c>
      <c r="AQ5813">
        <v>2</v>
      </c>
      <c r="AR5813" s="5">
        <f t="shared" si="816"/>
        <v>2190349.64</v>
      </c>
      <c r="AS5813" s="5">
        <f t="shared" si="817"/>
        <v>519119.35999999999</v>
      </c>
      <c r="AT5813" t="s">
        <v>116</v>
      </c>
      <c r="AU5813" t="s">
        <v>6164</v>
      </c>
      <c r="AV5813" t="s">
        <v>6165</v>
      </c>
      <c r="AW5813" t="s">
        <v>6166</v>
      </c>
      <c r="AX5813" t="s">
        <v>6184</v>
      </c>
      <c r="AY5813">
        <v>41</v>
      </c>
      <c r="AZ5813">
        <v>3</v>
      </c>
      <c r="BA5813">
        <v>15</v>
      </c>
      <c r="BB5813" t="s">
        <v>6185</v>
      </c>
      <c r="BC5813">
        <v>1</v>
      </c>
      <c r="BD5813">
        <v>4</v>
      </c>
      <c r="BE5813" t="s">
        <v>6219</v>
      </c>
      <c r="BF5813" t="s">
        <v>6176</v>
      </c>
      <c r="BG5813">
        <v>0</v>
      </c>
      <c r="BH5813" t="s">
        <v>6171</v>
      </c>
      <c r="BI5813">
        <v>30</v>
      </c>
      <c r="BJ5813" t="s">
        <v>6172</v>
      </c>
      <c r="BK5813">
        <v>0</v>
      </c>
      <c r="BL5813">
        <v>52</v>
      </c>
      <c r="BM5813" s="3">
        <f t="shared" si="818"/>
        <v>0.73076923076923073</v>
      </c>
    </row>
    <row r="5814" spans="1:65">
      <c r="A5814" t="s">
        <v>5956</v>
      </c>
      <c r="B5814" s="2">
        <v>46010</v>
      </c>
      <c r="C5814" t="s">
        <v>4641</v>
      </c>
      <c r="D5814" t="s">
        <v>5644</v>
      </c>
      <c r="E5814">
        <v>12</v>
      </c>
      <c r="F5814" t="s">
        <v>49</v>
      </c>
      <c r="G5814" t="s">
        <v>62</v>
      </c>
      <c r="H5814" t="s">
        <v>141</v>
      </c>
      <c r="I5814" t="s">
        <v>64</v>
      </c>
      <c r="J5814" t="s">
        <v>81</v>
      </c>
      <c r="K5814" t="s">
        <v>75</v>
      </c>
      <c r="L5814" t="s">
        <v>67</v>
      </c>
      <c r="M5814" t="s">
        <v>68</v>
      </c>
      <c r="N5814" t="s">
        <v>76</v>
      </c>
      <c r="O5814" t="s">
        <v>82</v>
      </c>
      <c r="P5814">
        <v>30</v>
      </c>
      <c r="Q5814">
        <v>40</v>
      </c>
      <c r="R5814">
        <v>39</v>
      </c>
      <c r="S5814">
        <v>4</v>
      </c>
      <c r="T5814">
        <f t="shared" si="810"/>
        <v>35</v>
      </c>
      <c r="U5814">
        <v>22</v>
      </c>
      <c r="V5814">
        <f t="shared" si="811"/>
        <v>13</v>
      </c>
      <c r="W5814" s="3">
        <f t="shared" si="812"/>
        <v>0.10256410256410256</v>
      </c>
      <c r="X5814">
        <v>30</v>
      </c>
      <c r="Y5814" s="4">
        <v>6.6</v>
      </c>
      <c r="Z5814" s="4">
        <v>1.8</v>
      </c>
      <c r="AA5814" s="5">
        <v>78075.09</v>
      </c>
      <c r="AB5814" s="5">
        <f t="shared" si="813"/>
        <v>1717651.98</v>
      </c>
      <c r="AC5814" s="5">
        <v>49233.19</v>
      </c>
      <c r="AD5814" s="5">
        <f t="shared" si="814"/>
        <v>1920094.41</v>
      </c>
      <c r="AE5814" s="5">
        <v>114169.79</v>
      </c>
      <c r="AF5814" s="5">
        <v>34308.720000000001</v>
      </c>
      <c r="AG5814" s="5">
        <v>10481.81</v>
      </c>
      <c r="AH5814" s="5">
        <v>2610</v>
      </c>
      <c r="AI5814" s="5">
        <v>30989.17</v>
      </c>
      <c r="AJ5814">
        <v>1</v>
      </c>
      <c r="AK5814" s="5">
        <v>21382.42</v>
      </c>
      <c r="AL5814" s="5">
        <v>18805.759999999998</v>
      </c>
      <c r="AM5814" s="5">
        <v>15421.38</v>
      </c>
      <c r="AN5814">
        <v>4</v>
      </c>
      <c r="AO5814">
        <v>5</v>
      </c>
      <c r="AP5814" t="str">
        <f t="shared" si="815"/>
        <v>No</v>
      </c>
      <c r="AQ5814">
        <v>2</v>
      </c>
      <c r="AR5814" s="5">
        <f t="shared" si="816"/>
        <v>2168263.46</v>
      </c>
      <c r="AS5814" s="5">
        <f t="shared" si="817"/>
        <v>-450611.48</v>
      </c>
      <c r="AT5814" t="s">
        <v>1641</v>
      </c>
      <c r="AU5814" t="s">
        <v>6199</v>
      </c>
      <c r="AV5814" t="s">
        <v>6200</v>
      </c>
      <c r="AW5814" t="s">
        <v>6175</v>
      </c>
      <c r="AX5814" t="s">
        <v>6167</v>
      </c>
      <c r="AY5814">
        <v>39</v>
      </c>
      <c r="AZ5814">
        <v>4</v>
      </c>
      <c r="BA5814">
        <v>61</v>
      </c>
      <c r="BB5814" t="s">
        <v>6220</v>
      </c>
      <c r="BC5814">
        <v>0</v>
      </c>
      <c r="BD5814">
        <v>1</v>
      </c>
      <c r="BE5814" t="s">
        <v>6218</v>
      </c>
      <c r="BF5814" t="s">
        <v>6210</v>
      </c>
      <c r="BG5814">
        <v>0</v>
      </c>
      <c r="BH5814" t="s">
        <v>6171</v>
      </c>
      <c r="BI5814">
        <v>55</v>
      </c>
      <c r="BJ5814" t="s">
        <v>6187</v>
      </c>
      <c r="BK5814">
        <v>0</v>
      </c>
      <c r="BL5814">
        <v>47</v>
      </c>
      <c r="BM5814" s="3">
        <f t="shared" si="818"/>
        <v>0.82978723404255317</v>
      </c>
    </row>
    <row r="5815" spans="1:65">
      <c r="A5815" t="s">
        <v>5957</v>
      </c>
      <c r="B5815" s="2">
        <v>46010</v>
      </c>
      <c r="C5815" t="s">
        <v>4641</v>
      </c>
      <c r="D5815" t="s">
        <v>5644</v>
      </c>
      <c r="E5815">
        <v>12</v>
      </c>
      <c r="F5815" t="s">
        <v>72</v>
      </c>
      <c r="G5815" t="s">
        <v>50</v>
      </c>
      <c r="H5815" t="s">
        <v>73</v>
      </c>
      <c r="I5815" t="s">
        <v>74</v>
      </c>
      <c r="J5815" t="s">
        <v>81</v>
      </c>
      <c r="K5815" t="s">
        <v>75</v>
      </c>
      <c r="L5815" t="s">
        <v>87</v>
      </c>
      <c r="M5815" t="s">
        <v>56</v>
      </c>
      <c r="N5815" t="s">
        <v>109</v>
      </c>
      <c r="O5815" t="s">
        <v>70</v>
      </c>
      <c r="P5815">
        <v>38</v>
      </c>
      <c r="Q5815">
        <v>41</v>
      </c>
      <c r="R5815">
        <v>42</v>
      </c>
      <c r="S5815">
        <v>1</v>
      </c>
      <c r="T5815">
        <f t="shared" si="810"/>
        <v>41</v>
      </c>
      <c r="U5815">
        <v>36</v>
      </c>
      <c r="V5815">
        <f t="shared" si="811"/>
        <v>5</v>
      </c>
      <c r="W5815" s="3">
        <f t="shared" si="812"/>
        <v>2.3809523809523808E-2</v>
      </c>
      <c r="X5815">
        <v>36</v>
      </c>
      <c r="Y5815" s="4">
        <v>2.5</v>
      </c>
      <c r="Z5815" s="4">
        <v>1.7</v>
      </c>
      <c r="AA5815" s="5">
        <v>78299.7</v>
      </c>
      <c r="AB5815" s="5">
        <f t="shared" si="813"/>
        <v>2818789.2</v>
      </c>
      <c r="AC5815" s="5">
        <v>54736.639999999999</v>
      </c>
      <c r="AD5815" s="5">
        <f t="shared" si="814"/>
        <v>2298938.88</v>
      </c>
      <c r="AE5815" s="5">
        <v>127005.33</v>
      </c>
      <c r="AF5815" s="5">
        <v>35570.51</v>
      </c>
      <c r="AG5815" s="5">
        <v>9848.1</v>
      </c>
      <c r="AH5815" s="5">
        <v>2465</v>
      </c>
      <c r="AI5815" s="5">
        <v>6800</v>
      </c>
      <c r="AJ5815">
        <v>0</v>
      </c>
      <c r="AK5815" s="5">
        <v>0</v>
      </c>
      <c r="AL5815" s="5">
        <v>7358.72</v>
      </c>
      <c r="AM5815" s="5">
        <v>56520.55</v>
      </c>
      <c r="AN5815">
        <v>8</v>
      </c>
      <c r="AO5815">
        <v>11</v>
      </c>
      <c r="AP5815" t="str">
        <f t="shared" si="815"/>
        <v>No</v>
      </c>
      <c r="AQ5815">
        <v>1</v>
      </c>
      <c r="AR5815" s="5">
        <f t="shared" si="816"/>
        <v>2544507.09</v>
      </c>
      <c r="AS5815" s="5">
        <f t="shared" si="817"/>
        <v>274282.11</v>
      </c>
      <c r="AT5815" t="s">
        <v>59</v>
      </c>
      <c r="AU5815" t="s">
        <v>6164</v>
      </c>
      <c r="AV5815" t="s">
        <v>6165</v>
      </c>
      <c r="AW5815" t="s">
        <v>6166</v>
      </c>
      <c r="AX5815" t="s">
        <v>6184</v>
      </c>
      <c r="AY5815">
        <v>41</v>
      </c>
      <c r="AZ5815">
        <v>0</v>
      </c>
      <c r="BA5815">
        <v>34</v>
      </c>
      <c r="BB5815" t="s">
        <v>6180</v>
      </c>
      <c r="BC5815">
        <v>1</v>
      </c>
      <c r="BD5815">
        <v>2</v>
      </c>
      <c r="BE5815" t="s">
        <v>6188</v>
      </c>
      <c r="BF5815" t="s">
        <v>6170</v>
      </c>
      <c r="BG5815">
        <v>1</v>
      </c>
      <c r="BH5815" t="s">
        <v>6186</v>
      </c>
      <c r="BI5815">
        <v>27</v>
      </c>
      <c r="BJ5815" t="s">
        <v>6172</v>
      </c>
      <c r="BK5815">
        <v>0</v>
      </c>
      <c r="BL5815">
        <v>49</v>
      </c>
      <c r="BM5815" s="3">
        <f t="shared" si="818"/>
        <v>0.8571428571428571</v>
      </c>
    </row>
    <row r="5816" spans="1:65">
      <c r="A5816" t="s">
        <v>5958</v>
      </c>
      <c r="B5816" s="2">
        <v>46010</v>
      </c>
      <c r="C5816" t="s">
        <v>4641</v>
      </c>
      <c r="D5816" t="s">
        <v>5644</v>
      </c>
      <c r="E5816">
        <v>12</v>
      </c>
      <c r="F5816" t="s">
        <v>61</v>
      </c>
      <c r="G5816" t="s">
        <v>50</v>
      </c>
      <c r="H5816" t="s">
        <v>157</v>
      </c>
      <c r="I5816" t="s">
        <v>64</v>
      </c>
      <c r="J5816" t="s">
        <v>81</v>
      </c>
      <c r="K5816" t="s">
        <v>75</v>
      </c>
      <c r="L5816" t="s">
        <v>92</v>
      </c>
      <c r="M5816" t="s">
        <v>56</v>
      </c>
      <c r="N5816" t="s">
        <v>76</v>
      </c>
      <c r="O5816" t="s">
        <v>120</v>
      </c>
      <c r="P5816">
        <v>34</v>
      </c>
      <c r="Q5816">
        <v>35</v>
      </c>
      <c r="R5816">
        <v>34</v>
      </c>
      <c r="S5816">
        <v>1</v>
      </c>
      <c r="T5816">
        <f t="shared" si="810"/>
        <v>33</v>
      </c>
      <c r="U5816">
        <v>33</v>
      </c>
      <c r="V5816">
        <f t="shared" si="811"/>
        <v>0</v>
      </c>
      <c r="W5816" s="3">
        <f t="shared" si="812"/>
        <v>2.9411764705882353E-2</v>
      </c>
      <c r="X5816">
        <v>20</v>
      </c>
      <c r="Y5816" s="4">
        <v>1.1000000000000001</v>
      </c>
      <c r="Z5816" s="4">
        <v>0.5</v>
      </c>
      <c r="AA5816" s="5">
        <v>78668.2</v>
      </c>
      <c r="AB5816" s="5">
        <f t="shared" si="813"/>
        <v>2596050.6</v>
      </c>
      <c r="AC5816" s="5">
        <v>53428.2</v>
      </c>
      <c r="AD5816" s="5">
        <f t="shared" si="814"/>
        <v>1816558.8</v>
      </c>
      <c r="AE5816" s="5">
        <v>99607.43</v>
      </c>
      <c r="AF5816" s="5">
        <v>28805.56</v>
      </c>
      <c r="AG5816" s="5">
        <v>9185.86</v>
      </c>
      <c r="AH5816" s="5">
        <v>725</v>
      </c>
      <c r="AI5816" s="5">
        <v>6800</v>
      </c>
      <c r="AJ5816">
        <v>0</v>
      </c>
      <c r="AK5816" s="5">
        <v>0</v>
      </c>
      <c r="AL5816" s="5">
        <v>0</v>
      </c>
      <c r="AM5816" s="5">
        <v>21409.99</v>
      </c>
      <c r="AN5816">
        <v>4</v>
      </c>
      <c r="AO5816">
        <v>1</v>
      </c>
      <c r="AP5816" t="str">
        <f t="shared" si="815"/>
        <v>Yes</v>
      </c>
      <c r="AQ5816">
        <v>1</v>
      </c>
      <c r="AR5816" s="5">
        <f t="shared" si="816"/>
        <v>1983092.64</v>
      </c>
      <c r="AS5816" s="5">
        <f t="shared" si="817"/>
        <v>612957.96</v>
      </c>
      <c r="AT5816" t="s">
        <v>59</v>
      </c>
      <c r="AU5816" t="s">
        <v>6164</v>
      </c>
      <c r="AV5816" t="s">
        <v>6165</v>
      </c>
      <c r="AW5816" t="s">
        <v>6166</v>
      </c>
      <c r="AX5816" t="s">
        <v>6207</v>
      </c>
      <c r="AY5816">
        <v>35</v>
      </c>
      <c r="AZ5816">
        <v>0</v>
      </c>
      <c r="BA5816">
        <v>0</v>
      </c>
      <c r="BB5816" t="s">
        <v>6168</v>
      </c>
      <c r="BC5816">
        <v>0</v>
      </c>
      <c r="BD5816">
        <v>0</v>
      </c>
      <c r="BE5816" t="s">
        <v>6169</v>
      </c>
      <c r="BF5816" t="s">
        <v>6170</v>
      </c>
      <c r="BG5816">
        <v>1</v>
      </c>
      <c r="BH5816" t="s">
        <v>6179</v>
      </c>
      <c r="BI5816">
        <v>43</v>
      </c>
      <c r="BJ5816" t="s">
        <v>6172</v>
      </c>
      <c r="BK5816">
        <v>0</v>
      </c>
      <c r="BL5816">
        <v>49</v>
      </c>
      <c r="BM5816" s="3">
        <f t="shared" si="818"/>
        <v>0.69387755102040816</v>
      </c>
    </row>
    <row r="5817" spans="1:65">
      <c r="A5817" t="s">
        <v>5959</v>
      </c>
      <c r="B5817" s="2">
        <v>46010</v>
      </c>
      <c r="C5817" t="s">
        <v>4641</v>
      </c>
      <c r="D5817" t="s">
        <v>5644</v>
      </c>
      <c r="E5817">
        <v>12</v>
      </c>
      <c r="F5817" t="s">
        <v>61</v>
      </c>
      <c r="G5817" t="s">
        <v>62</v>
      </c>
      <c r="H5817" t="s">
        <v>63</v>
      </c>
      <c r="I5817" t="s">
        <v>74</v>
      </c>
      <c r="J5817" t="s">
        <v>81</v>
      </c>
      <c r="K5817" t="s">
        <v>66</v>
      </c>
      <c r="L5817" t="s">
        <v>67</v>
      </c>
      <c r="M5817" t="s">
        <v>68</v>
      </c>
      <c r="N5817" t="s">
        <v>57</v>
      </c>
      <c r="O5817" t="s">
        <v>82</v>
      </c>
      <c r="P5817">
        <v>30</v>
      </c>
      <c r="Q5817">
        <v>30</v>
      </c>
      <c r="R5817">
        <v>29</v>
      </c>
      <c r="S5817">
        <v>1</v>
      </c>
      <c r="T5817">
        <f t="shared" si="810"/>
        <v>28</v>
      </c>
      <c r="U5817">
        <v>28</v>
      </c>
      <c r="V5817">
        <f t="shared" si="811"/>
        <v>0</v>
      </c>
      <c r="W5817" s="3">
        <f t="shared" si="812"/>
        <v>3.4482758620689655E-2</v>
      </c>
      <c r="X5817">
        <v>21</v>
      </c>
      <c r="Y5817" s="4">
        <v>6.2</v>
      </c>
      <c r="Z5817" s="4">
        <v>1.1000000000000001</v>
      </c>
      <c r="AA5817" s="5">
        <v>73311.240000000005</v>
      </c>
      <c r="AB5817" s="5">
        <f t="shared" si="813"/>
        <v>2052714.72</v>
      </c>
      <c r="AC5817" s="5">
        <v>49165.58</v>
      </c>
      <c r="AD5817" s="5">
        <f t="shared" si="814"/>
        <v>1425801.82</v>
      </c>
      <c r="AE5817" s="5">
        <v>86979.58</v>
      </c>
      <c r="AF5817" s="5">
        <v>23739.02</v>
      </c>
      <c r="AG5817" s="5">
        <v>9093.91</v>
      </c>
      <c r="AH5817" s="5">
        <v>1595</v>
      </c>
      <c r="AI5817" s="5">
        <v>6800</v>
      </c>
      <c r="AJ5817">
        <v>0</v>
      </c>
      <c r="AK5817" s="5">
        <v>0</v>
      </c>
      <c r="AL5817" s="5">
        <v>0</v>
      </c>
      <c r="AM5817" s="5">
        <v>23674.92</v>
      </c>
      <c r="AN5817">
        <v>4</v>
      </c>
      <c r="AO5817">
        <v>8</v>
      </c>
      <c r="AP5817" t="str">
        <f t="shared" si="815"/>
        <v>No</v>
      </c>
      <c r="AQ5817">
        <v>2</v>
      </c>
      <c r="AR5817" s="5">
        <f t="shared" si="816"/>
        <v>1577684.25</v>
      </c>
      <c r="AS5817" s="5">
        <f t="shared" si="817"/>
        <v>475030.47</v>
      </c>
      <c r="AT5817" t="s">
        <v>116</v>
      </c>
      <c r="AU5817" t="s">
        <v>6164</v>
      </c>
      <c r="AV5817" t="s">
        <v>6165</v>
      </c>
      <c r="AW5817" t="s">
        <v>6166</v>
      </c>
      <c r="AX5817" t="s">
        <v>6167</v>
      </c>
      <c r="AY5817">
        <v>34</v>
      </c>
      <c r="AZ5817">
        <v>1</v>
      </c>
      <c r="BA5817">
        <v>0</v>
      </c>
      <c r="BB5817" t="s">
        <v>6168</v>
      </c>
      <c r="BC5817">
        <v>1</v>
      </c>
      <c r="BD5817">
        <v>3</v>
      </c>
      <c r="BE5817" t="s">
        <v>6219</v>
      </c>
      <c r="BF5817" t="s">
        <v>6210</v>
      </c>
      <c r="BG5817">
        <v>1</v>
      </c>
      <c r="BH5817" t="s">
        <v>6186</v>
      </c>
      <c r="BI5817">
        <v>26</v>
      </c>
      <c r="BJ5817" t="s">
        <v>6172</v>
      </c>
      <c r="BK5817">
        <v>0</v>
      </c>
      <c r="BL5817">
        <v>49</v>
      </c>
      <c r="BM5817" s="3">
        <f t="shared" si="818"/>
        <v>0.59183673469387754</v>
      </c>
    </row>
    <row r="5818" spans="1:65">
      <c r="A5818" t="s">
        <v>5960</v>
      </c>
      <c r="B5818" s="2">
        <v>46010</v>
      </c>
      <c r="C5818" t="s">
        <v>4641</v>
      </c>
      <c r="D5818" t="s">
        <v>5644</v>
      </c>
      <c r="E5818">
        <v>12</v>
      </c>
      <c r="F5818" t="s">
        <v>49</v>
      </c>
      <c r="G5818" t="s">
        <v>50</v>
      </c>
      <c r="H5818" t="s">
        <v>51</v>
      </c>
      <c r="I5818" t="s">
        <v>74</v>
      </c>
      <c r="J5818" t="s">
        <v>65</v>
      </c>
      <c r="K5818" t="s">
        <v>66</v>
      </c>
      <c r="L5818" t="s">
        <v>87</v>
      </c>
      <c r="M5818" t="s">
        <v>56</v>
      </c>
      <c r="N5818" t="s">
        <v>109</v>
      </c>
      <c r="O5818" t="s">
        <v>58</v>
      </c>
      <c r="P5818">
        <v>45</v>
      </c>
      <c r="Q5818">
        <v>47</v>
      </c>
      <c r="R5818">
        <v>47</v>
      </c>
      <c r="S5818">
        <v>1</v>
      </c>
      <c r="T5818">
        <f t="shared" si="810"/>
        <v>46</v>
      </c>
      <c r="U5818">
        <v>43</v>
      </c>
      <c r="V5818">
        <f t="shared" si="811"/>
        <v>3</v>
      </c>
      <c r="W5818" s="3">
        <f t="shared" si="812"/>
        <v>2.1276595744680851E-2</v>
      </c>
      <c r="X5818">
        <v>22</v>
      </c>
      <c r="Y5818" s="4">
        <v>6.7</v>
      </c>
      <c r="Z5818" s="4">
        <v>2.1</v>
      </c>
      <c r="AA5818" s="5">
        <v>48857.77</v>
      </c>
      <c r="AB5818" s="5">
        <f t="shared" si="813"/>
        <v>2100884.11</v>
      </c>
      <c r="AC5818" s="5">
        <v>35763.72</v>
      </c>
      <c r="AD5818" s="5">
        <f t="shared" si="814"/>
        <v>1680894.84</v>
      </c>
      <c r="AE5818" s="5">
        <v>106088.53</v>
      </c>
      <c r="AF5818" s="5">
        <v>30416.54</v>
      </c>
      <c r="AG5818" s="5">
        <v>8626.07</v>
      </c>
      <c r="AH5818" s="5">
        <v>3045</v>
      </c>
      <c r="AI5818" s="5">
        <v>4600</v>
      </c>
      <c r="AJ5818">
        <v>0</v>
      </c>
      <c r="AK5818" s="5">
        <v>0</v>
      </c>
      <c r="AL5818" s="5">
        <v>2903.03</v>
      </c>
      <c r="AM5818" s="5">
        <v>61637.39</v>
      </c>
      <c r="AN5818">
        <v>8</v>
      </c>
      <c r="AO5818">
        <v>9</v>
      </c>
      <c r="AP5818" t="str">
        <f t="shared" si="815"/>
        <v>No</v>
      </c>
      <c r="AQ5818">
        <v>2</v>
      </c>
      <c r="AR5818" s="5">
        <f t="shared" si="816"/>
        <v>1898211.4</v>
      </c>
      <c r="AS5818" s="5">
        <f t="shared" si="817"/>
        <v>202672.71</v>
      </c>
      <c r="AT5818" t="s">
        <v>59</v>
      </c>
      <c r="AU5818" t="s">
        <v>6164</v>
      </c>
      <c r="AV5818" t="s">
        <v>6165</v>
      </c>
      <c r="AW5818" t="s">
        <v>6166</v>
      </c>
      <c r="AX5818" t="s">
        <v>6184</v>
      </c>
      <c r="AY5818">
        <v>45</v>
      </c>
      <c r="AZ5818">
        <v>0</v>
      </c>
      <c r="BA5818">
        <v>24</v>
      </c>
      <c r="BB5818" t="s">
        <v>6180</v>
      </c>
      <c r="BC5818">
        <v>1</v>
      </c>
      <c r="BD5818">
        <v>0</v>
      </c>
      <c r="BE5818" t="s">
        <v>6178</v>
      </c>
      <c r="BF5818" t="s">
        <v>6170</v>
      </c>
      <c r="BG5818">
        <v>1</v>
      </c>
      <c r="BH5818" t="s">
        <v>6186</v>
      </c>
      <c r="BI5818">
        <v>55</v>
      </c>
      <c r="BJ5818" t="s">
        <v>6187</v>
      </c>
      <c r="BK5818">
        <v>0</v>
      </c>
      <c r="BL5818">
        <v>64</v>
      </c>
      <c r="BM5818" s="3">
        <f t="shared" si="818"/>
        <v>0.734375</v>
      </c>
    </row>
    <row r="5819" spans="1:65">
      <c r="A5819" t="s">
        <v>5961</v>
      </c>
      <c r="B5819" s="2">
        <v>46010</v>
      </c>
      <c r="C5819" t="s">
        <v>4641</v>
      </c>
      <c r="D5819" t="s">
        <v>5644</v>
      </c>
      <c r="E5819">
        <v>12</v>
      </c>
      <c r="F5819" t="s">
        <v>49</v>
      </c>
      <c r="G5819" t="s">
        <v>79</v>
      </c>
      <c r="H5819" t="s">
        <v>106</v>
      </c>
      <c r="I5819" t="s">
        <v>52</v>
      </c>
      <c r="J5819" t="s">
        <v>53</v>
      </c>
      <c r="K5819" t="s">
        <v>66</v>
      </c>
      <c r="L5819" t="s">
        <v>87</v>
      </c>
      <c r="M5819" t="s">
        <v>68</v>
      </c>
      <c r="N5819" t="s">
        <v>76</v>
      </c>
      <c r="O5819" t="s">
        <v>70</v>
      </c>
      <c r="P5819">
        <v>52</v>
      </c>
      <c r="Q5819">
        <v>56</v>
      </c>
      <c r="R5819">
        <v>54</v>
      </c>
      <c r="S5819">
        <v>3</v>
      </c>
      <c r="T5819">
        <f t="shared" si="810"/>
        <v>51</v>
      </c>
      <c r="U5819">
        <v>51</v>
      </c>
      <c r="V5819">
        <f t="shared" si="811"/>
        <v>0</v>
      </c>
      <c r="W5819" s="3">
        <f t="shared" si="812"/>
        <v>5.5555555555555552E-2</v>
      </c>
      <c r="X5819">
        <v>142</v>
      </c>
      <c r="Y5819" s="4">
        <v>0</v>
      </c>
      <c r="Z5819" s="4">
        <v>5.6</v>
      </c>
      <c r="AA5819" s="5">
        <v>34011.449999999997</v>
      </c>
      <c r="AB5819" s="5">
        <f t="shared" si="813"/>
        <v>1734583.95</v>
      </c>
      <c r="AC5819" s="5">
        <v>22927.66</v>
      </c>
      <c r="AD5819" s="5">
        <f t="shared" si="814"/>
        <v>1238093.6399999999</v>
      </c>
      <c r="AE5819" s="5">
        <v>97253.17</v>
      </c>
      <c r="AF5819" s="5">
        <v>31517.31</v>
      </c>
      <c r="AG5819" s="5">
        <v>64240.03</v>
      </c>
      <c r="AH5819" s="5">
        <v>8120</v>
      </c>
      <c r="AI5819" s="5">
        <v>9600</v>
      </c>
      <c r="AJ5819">
        <v>1</v>
      </c>
      <c r="AK5819" s="5">
        <v>8893.48</v>
      </c>
      <c r="AL5819" s="5">
        <v>0</v>
      </c>
      <c r="AM5819" s="5">
        <v>35600.82</v>
      </c>
      <c r="AN5819">
        <v>4</v>
      </c>
      <c r="AO5819">
        <v>3</v>
      </c>
      <c r="AP5819" t="str">
        <f t="shared" si="815"/>
        <v>Yes</v>
      </c>
      <c r="AQ5819">
        <v>1</v>
      </c>
      <c r="AR5819" s="5">
        <f t="shared" si="816"/>
        <v>1493318.45</v>
      </c>
      <c r="AS5819" s="5">
        <f t="shared" si="817"/>
        <v>241265.5</v>
      </c>
      <c r="AT5819" t="s">
        <v>116</v>
      </c>
      <c r="AU5819" t="s">
        <v>6194</v>
      </c>
      <c r="AV5819" t="s">
        <v>6195</v>
      </c>
      <c r="AW5819" t="s">
        <v>6183</v>
      </c>
      <c r="AX5819" t="s">
        <v>6202</v>
      </c>
      <c r="AY5819">
        <v>52</v>
      </c>
      <c r="AZ5819">
        <v>0</v>
      </c>
      <c r="BA5819">
        <v>0</v>
      </c>
      <c r="BB5819" t="s">
        <v>6168</v>
      </c>
      <c r="BC5819">
        <v>0</v>
      </c>
      <c r="BD5819">
        <v>0</v>
      </c>
      <c r="BE5819" t="s">
        <v>6169</v>
      </c>
      <c r="BF5819" t="s">
        <v>6176</v>
      </c>
      <c r="BG5819">
        <v>5</v>
      </c>
      <c r="BH5819" t="s">
        <v>6208</v>
      </c>
      <c r="BI5819">
        <v>110</v>
      </c>
      <c r="BJ5819" t="s">
        <v>6193</v>
      </c>
      <c r="BK5819">
        <v>0</v>
      </c>
      <c r="BL5819">
        <v>76</v>
      </c>
      <c r="BM5819" s="3">
        <f t="shared" si="818"/>
        <v>0.71052631578947367</v>
      </c>
    </row>
    <row r="5820" spans="1:65">
      <c r="A5820" t="s">
        <v>5962</v>
      </c>
      <c r="B5820" s="2">
        <v>46010</v>
      </c>
      <c r="C5820" t="s">
        <v>4641</v>
      </c>
      <c r="D5820" t="s">
        <v>5644</v>
      </c>
      <c r="E5820">
        <v>12</v>
      </c>
      <c r="F5820" t="s">
        <v>61</v>
      </c>
      <c r="G5820" t="s">
        <v>50</v>
      </c>
      <c r="H5820" t="s">
        <v>183</v>
      </c>
      <c r="I5820" t="s">
        <v>74</v>
      </c>
      <c r="J5820" t="s">
        <v>53</v>
      </c>
      <c r="K5820" t="s">
        <v>75</v>
      </c>
      <c r="L5820" t="s">
        <v>92</v>
      </c>
      <c r="M5820" t="s">
        <v>56</v>
      </c>
      <c r="N5820" t="s">
        <v>94</v>
      </c>
      <c r="O5820" t="s">
        <v>82</v>
      </c>
      <c r="P5820">
        <v>59</v>
      </c>
      <c r="Q5820">
        <v>59</v>
      </c>
      <c r="R5820">
        <v>56</v>
      </c>
      <c r="S5820">
        <v>1</v>
      </c>
      <c r="T5820">
        <f t="shared" si="810"/>
        <v>55</v>
      </c>
      <c r="U5820">
        <v>55</v>
      </c>
      <c r="V5820">
        <f t="shared" si="811"/>
        <v>0</v>
      </c>
      <c r="W5820" s="3">
        <f t="shared" si="812"/>
        <v>1.7857142857142856E-2</v>
      </c>
      <c r="X5820">
        <v>29</v>
      </c>
      <c r="Y5820" s="4">
        <v>7.3</v>
      </c>
      <c r="Z5820" s="4">
        <v>1.3</v>
      </c>
      <c r="AA5820" s="5">
        <v>35862.639999999999</v>
      </c>
      <c r="AB5820" s="5">
        <f t="shared" si="813"/>
        <v>1972445.2</v>
      </c>
      <c r="AC5820" s="5">
        <v>23926.61</v>
      </c>
      <c r="AD5820" s="5">
        <f t="shared" si="814"/>
        <v>1339890.1599999999</v>
      </c>
      <c r="AE5820" s="5">
        <v>95283.94</v>
      </c>
      <c r="AF5820" s="5">
        <v>24484.5</v>
      </c>
      <c r="AG5820" s="5">
        <v>9926.9</v>
      </c>
      <c r="AH5820" s="5">
        <v>1885</v>
      </c>
      <c r="AI5820" s="5">
        <v>3200</v>
      </c>
      <c r="AJ5820">
        <v>0</v>
      </c>
      <c r="AK5820" s="5">
        <v>0</v>
      </c>
      <c r="AL5820" s="5">
        <v>0</v>
      </c>
      <c r="AM5820" s="5">
        <v>35600.43</v>
      </c>
      <c r="AN5820">
        <v>4</v>
      </c>
      <c r="AO5820">
        <v>3</v>
      </c>
      <c r="AP5820" t="str">
        <f t="shared" si="815"/>
        <v>Yes</v>
      </c>
      <c r="AQ5820">
        <v>0</v>
      </c>
      <c r="AR5820" s="5">
        <f t="shared" si="816"/>
        <v>1510270.93</v>
      </c>
      <c r="AS5820" s="5">
        <f t="shared" si="817"/>
        <v>462174.27</v>
      </c>
      <c r="AT5820" t="s">
        <v>59</v>
      </c>
      <c r="AU5820" t="s">
        <v>6164</v>
      </c>
      <c r="AV5820" t="s">
        <v>6165</v>
      </c>
      <c r="AW5820" t="s">
        <v>6166</v>
      </c>
      <c r="AX5820" t="s">
        <v>6167</v>
      </c>
      <c r="AY5820">
        <v>60</v>
      </c>
      <c r="AZ5820">
        <v>1</v>
      </c>
      <c r="BA5820">
        <v>0</v>
      </c>
      <c r="BB5820" t="s">
        <v>6168</v>
      </c>
      <c r="BC5820">
        <v>0</v>
      </c>
      <c r="BD5820">
        <v>0</v>
      </c>
      <c r="BE5820" t="s">
        <v>6169</v>
      </c>
      <c r="BF5820" t="s">
        <v>6170</v>
      </c>
      <c r="BG5820">
        <v>0</v>
      </c>
      <c r="BH5820" t="s">
        <v>6171</v>
      </c>
      <c r="BI5820">
        <v>22</v>
      </c>
      <c r="BJ5820" t="s">
        <v>6172</v>
      </c>
      <c r="BK5820">
        <v>0</v>
      </c>
      <c r="BL5820">
        <v>77</v>
      </c>
      <c r="BM5820" s="3">
        <f t="shared" si="818"/>
        <v>0.72727272727272729</v>
      </c>
    </row>
    <row r="5821" spans="1:65">
      <c r="A5821" t="s">
        <v>5963</v>
      </c>
      <c r="B5821" s="2">
        <v>46011</v>
      </c>
      <c r="C5821" t="s">
        <v>4641</v>
      </c>
      <c r="D5821" t="s">
        <v>5644</v>
      </c>
      <c r="E5821">
        <v>12</v>
      </c>
      <c r="F5821" t="s">
        <v>61</v>
      </c>
      <c r="G5821" t="s">
        <v>79</v>
      </c>
      <c r="H5821" t="s">
        <v>84</v>
      </c>
      <c r="I5821" t="s">
        <v>64</v>
      </c>
      <c r="J5821" t="s">
        <v>81</v>
      </c>
      <c r="K5821" t="s">
        <v>75</v>
      </c>
      <c r="L5821" t="s">
        <v>87</v>
      </c>
      <c r="M5821" t="s">
        <v>68</v>
      </c>
      <c r="N5821" t="s">
        <v>57</v>
      </c>
      <c r="O5821" t="s">
        <v>70</v>
      </c>
      <c r="P5821">
        <v>36</v>
      </c>
      <c r="Q5821">
        <v>38</v>
      </c>
      <c r="R5821">
        <v>37</v>
      </c>
      <c r="S5821">
        <v>1</v>
      </c>
      <c r="T5821">
        <f t="shared" si="810"/>
        <v>36</v>
      </c>
      <c r="U5821">
        <v>36</v>
      </c>
      <c r="V5821">
        <f t="shared" si="811"/>
        <v>0</v>
      </c>
      <c r="W5821" s="3">
        <f t="shared" si="812"/>
        <v>2.7027027027027029E-2</v>
      </c>
      <c r="X5821">
        <v>25</v>
      </c>
      <c r="Y5821" s="4">
        <v>6.1</v>
      </c>
      <c r="Z5821" s="4">
        <v>1.7</v>
      </c>
      <c r="AA5821" s="5">
        <v>77323.7</v>
      </c>
      <c r="AB5821" s="5">
        <f t="shared" si="813"/>
        <v>2783653.2</v>
      </c>
      <c r="AC5821" s="5">
        <v>51797.43</v>
      </c>
      <c r="AD5821" s="5">
        <f t="shared" si="814"/>
        <v>1916504.91</v>
      </c>
      <c r="AE5821" s="5">
        <v>109645.38</v>
      </c>
      <c r="AF5821" s="5">
        <v>31098.1</v>
      </c>
      <c r="AG5821" s="5">
        <v>9441.4500000000007</v>
      </c>
      <c r="AH5821" s="5">
        <v>2465</v>
      </c>
      <c r="AI5821" s="5">
        <v>6800</v>
      </c>
      <c r="AJ5821">
        <v>0</v>
      </c>
      <c r="AK5821" s="5">
        <v>0</v>
      </c>
      <c r="AL5821" s="5">
        <v>0</v>
      </c>
      <c r="AM5821" s="5">
        <v>26652.37</v>
      </c>
      <c r="AN5821">
        <v>4</v>
      </c>
      <c r="AO5821">
        <v>5</v>
      </c>
      <c r="AP5821" t="str">
        <f t="shared" si="815"/>
        <v>No</v>
      </c>
      <c r="AQ5821">
        <v>2</v>
      </c>
      <c r="AR5821" s="5">
        <f t="shared" si="816"/>
        <v>2102607.21</v>
      </c>
      <c r="AS5821" s="5">
        <f t="shared" si="817"/>
        <v>681045.99</v>
      </c>
      <c r="AT5821" t="s">
        <v>59</v>
      </c>
      <c r="AU5821" t="s">
        <v>6164</v>
      </c>
      <c r="AV5821" t="s">
        <v>6165</v>
      </c>
      <c r="AW5821" t="s">
        <v>6166</v>
      </c>
      <c r="AX5821" t="s">
        <v>6167</v>
      </c>
      <c r="AY5821">
        <v>38</v>
      </c>
      <c r="AZ5821">
        <v>2</v>
      </c>
      <c r="BA5821">
        <v>0</v>
      </c>
      <c r="BB5821" t="s">
        <v>6168</v>
      </c>
      <c r="BC5821">
        <v>0</v>
      </c>
      <c r="BD5821">
        <v>1</v>
      </c>
      <c r="BE5821" t="s">
        <v>6188</v>
      </c>
      <c r="BF5821" t="s">
        <v>6170</v>
      </c>
      <c r="BG5821">
        <v>1</v>
      </c>
      <c r="BH5821" t="s">
        <v>6186</v>
      </c>
      <c r="BI5821">
        <v>43</v>
      </c>
      <c r="BJ5821" t="s">
        <v>6172</v>
      </c>
      <c r="BK5821">
        <v>0</v>
      </c>
      <c r="BL5821">
        <v>48</v>
      </c>
      <c r="BM5821" s="3">
        <f t="shared" si="818"/>
        <v>0.77083333333333337</v>
      </c>
    </row>
    <row r="5822" spans="1:65">
      <c r="A5822" t="s">
        <v>5964</v>
      </c>
      <c r="B5822" s="2">
        <v>46011</v>
      </c>
      <c r="C5822" t="s">
        <v>4641</v>
      </c>
      <c r="D5822" t="s">
        <v>5644</v>
      </c>
      <c r="E5822">
        <v>12</v>
      </c>
      <c r="F5822" t="s">
        <v>72</v>
      </c>
      <c r="G5822" t="s">
        <v>62</v>
      </c>
      <c r="H5822" t="s">
        <v>220</v>
      </c>
      <c r="I5822" t="s">
        <v>74</v>
      </c>
      <c r="J5822" t="s">
        <v>53</v>
      </c>
      <c r="K5822" t="s">
        <v>75</v>
      </c>
      <c r="L5822" t="s">
        <v>92</v>
      </c>
      <c r="M5822" t="s">
        <v>68</v>
      </c>
      <c r="N5822" t="s">
        <v>94</v>
      </c>
      <c r="O5822" t="s">
        <v>82</v>
      </c>
      <c r="P5822">
        <v>54</v>
      </c>
      <c r="Q5822">
        <v>55</v>
      </c>
      <c r="R5822">
        <v>57</v>
      </c>
      <c r="S5822">
        <v>2</v>
      </c>
      <c r="T5822">
        <f t="shared" si="810"/>
        <v>55</v>
      </c>
      <c r="U5822">
        <v>53</v>
      </c>
      <c r="V5822">
        <f t="shared" si="811"/>
        <v>2</v>
      </c>
      <c r="W5822" s="3">
        <f t="shared" si="812"/>
        <v>3.5087719298245612E-2</v>
      </c>
      <c r="X5822">
        <v>37</v>
      </c>
      <c r="Y5822" s="4">
        <v>6.9</v>
      </c>
      <c r="Z5822" s="4">
        <v>2.4</v>
      </c>
      <c r="AA5822" s="5">
        <v>36041.42</v>
      </c>
      <c r="AB5822" s="5">
        <f t="shared" si="813"/>
        <v>1910195.26</v>
      </c>
      <c r="AC5822" s="5">
        <v>22748.43</v>
      </c>
      <c r="AD5822" s="5">
        <f t="shared" si="814"/>
        <v>1296660.51</v>
      </c>
      <c r="AE5822" s="5">
        <v>95749.84</v>
      </c>
      <c r="AF5822" s="5">
        <v>25178.16</v>
      </c>
      <c r="AG5822" s="5">
        <v>10590.28</v>
      </c>
      <c r="AH5822" s="5">
        <v>3480</v>
      </c>
      <c r="AI5822" s="5">
        <v>6400</v>
      </c>
      <c r="AJ5822">
        <v>1</v>
      </c>
      <c r="AK5822" s="5">
        <v>8875.89</v>
      </c>
      <c r="AL5822" s="5">
        <v>1290.67</v>
      </c>
      <c r="AM5822" s="5">
        <v>35220.11</v>
      </c>
      <c r="AN5822">
        <v>4</v>
      </c>
      <c r="AO5822">
        <v>3</v>
      </c>
      <c r="AP5822" t="str">
        <f t="shared" si="815"/>
        <v>Yes</v>
      </c>
      <c r="AQ5822">
        <v>1</v>
      </c>
      <c r="AR5822" s="5">
        <f t="shared" si="816"/>
        <v>1483445.46</v>
      </c>
      <c r="AS5822" s="5">
        <f t="shared" si="817"/>
        <v>426749.8</v>
      </c>
      <c r="AT5822" t="s">
        <v>59</v>
      </c>
      <c r="AU5822" t="s">
        <v>6181</v>
      </c>
      <c r="AV5822" t="s">
        <v>6182</v>
      </c>
      <c r="AW5822" t="s">
        <v>6183</v>
      </c>
      <c r="AX5822" t="s">
        <v>6184</v>
      </c>
      <c r="AY5822">
        <v>57</v>
      </c>
      <c r="AZ5822">
        <v>0</v>
      </c>
      <c r="BA5822">
        <v>20</v>
      </c>
      <c r="BB5822" t="s">
        <v>6180</v>
      </c>
      <c r="BC5822">
        <v>0</v>
      </c>
      <c r="BD5822">
        <v>0</v>
      </c>
      <c r="BE5822" t="s">
        <v>6169</v>
      </c>
      <c r="BF5822" t="s">
        <v>6170</v>
      </c>
      <c r="BG5822">
        <v>0</v>
      </c>
      <c r="BH5822" t="s">
        <v>6171</v>
      </c>
      <c r="BI5822">
        <v>44</v>
      </c>
      <c r="BJ5822" t="s">
        <v>6172</v>
      </c>
      <c r="BK5822">
        <v>0</v>
      </c>
      <c r="BL5822">
        <v>75</v>
      </c>
      <c r="BM5822" s="3">
        <f t="shared" si="818"/>
        <v>0.76</v>
      </c>
    </row>
    <row r="5823" spans="1:65">
      <c r="A5823" t="s">
        <v>5965</v>
      </c>
      <c r="B5823" s="2">
        <v>46011</v>
      </c>
      <c r="C5823" t="s">
        <v>4641</v>
      </c>
      <c r="D5823" t="s">
        <v>5644</v>
      </c>
      <c r="E5823">
        <v>12</v>
      </c>
      <c r="F5823" t="s">
        <v>61</v>
      </c>
      <c r="G5823" t="s">
        <v>79</v>
      </c>
      <c r="H5823" t="s">
        <v>84</v>
      </c>
      <c r="I5823" t="s">
        <v>74</v>
      </c>
      <c r="J5823" t="s">
        <v>65</v>
      </c>
      <c r="K5823" t="s">
        <v>66</v>
      </c>
      <c r="L5823" t="s">
        <v>55</v>
      </c>
      <c r="M5823" t="s">
        <v>56</v>
      </c>
      <c r="N5823" t="s">
        <v>76</v>
      </c>
      <c r="O5823" t="s">
        <v>120</v>
      </c>
      <c r="P5823">
        <v>46</v>
      </c>
      <c r="Q5823">
        <v>49</v>
      </c>
      <c r="R5823">
        <v>48</v>
      </c>
      <c r="S5823">
        <v>1</v>
      </c>
      <c r="T5823">
        <f t="shared" si="810"/>
        <v>47</v>
      </c>
      <c r="U5823">
        <v>45</v>
      </c>
      <c r="V5823">
        <f t="shared" si="811"/>
        <v>2</v>
      </c>
      <c r="W5823" s="3">
        <f t="shared" si="812"/>
        <v>2.0833333333333332E-2</v>
      </c>
      <c r="X5823">
        <v>36</v>
      </c>
      <c r="Y5823" s="4">
        <v>9.9</v>
      </c>
      <c r="Z5823" s="4">
        <v>2.7</v>
      </c>
      <c r="AA5823" s="5">
        <v>49469.11</v>
      </c>
      <c r="AB5823" s="5">
        <f t="shared" si="813"/>
        <v>2226109.9500000002</v>
      </c>
      <c r="AC5823" s="5">
        <v>34771.17</v>
      </c>
      <c r="AD5823" s="5">
        <f t="shared" si="814"/>
        <v>1669016.16</v>
      </c>
      <c r="AE5823" s="5">
        <v>105946.05</v>
      </c>
      <c r="AF5823" s="5">
        <v>29188.880000000001</v>
      </c>
      <c r="AG5823" s="5">
        <v>10238.5</v>
      </c>
      <c r="AH5823" s="5">
        <v>3915</v>
      </c>
      <c r="AI5823" s="5">
        <v>4600</v>
      </c>
      <c r="AJ5823">
        <v>0</v>
      </c>
      <c r="AK5823" s="5">
        <v>0</v>
      </c>
      <c r="AL5823" s="5">
        <v>2008.54</v>
      </c>
      <c r="AM5823" s="5">
        <v>27721.08</v>
      </c>
      <c r="AN5823">
        <v>4</v>
      </c>
      <c r="AO5823">
        <v>4</v>
      </c>
      <c r="AP5823" t="str">
        <f t="shared" si="815"/>
        <v>Yes</v>
      </c>
      <c r="AQ5823">
        <v>1</v>
      </c>
      <c r="AR5823" s="5">
        <f t="shared" si="816"/>
        <v>1852634.21</v>
      </c>
      <c r="AS5823" s="5">
        <f t="shared" si="817"/>
        <v>373475.74</v>
      </c>
      <c r="AT5823" t="s">
        <v>59</v>
      </c>
      <c r="AU5823" t="s">
        <v>6164</v>
      </c>
      <c r="AV5823" t="s">
        <v>6165</v>
      </c>
      <c r="AW5823" t="s">
        <v>6166</v>
      </c>
      <c r="AX5823" t="s">
        <v>6177</v>
      </c>
      <c r="AY5823">
        <v>46</v>
      </c>
      <c r="AZ5823">
        <v>0</v>
      </c>
      <c r="BA5823">
        <v>14</v>
      </c>
      <c r="BB5823" t="s">
        <v>6180</v>
      </c>
      <c r="BC5823">
        <v>0</v>
      </c>
      <c r="BD5823">
        <v>0</v>
      </c>
      <c r="BE5823" t="s">
        <v>6169</v>
      </c>
      <c r="BF5823" t="s">
        <v>6170</v>
      </c>
      <c r="BG5823">
        <v>1</v>
      </c>
      <c r="BH5823" t="s">
        <v>6186</v>
      </c>
      <c r="BI5823">
        <v>24</v>
      </c>
      <c r="BJ5823" t="s">
        <v>6172</v>
      </c>
      <c r="BK5823">
        <v>0</v>
      </c>
      <c r="BL5823">
        <v>63</v>
      </c>
      <c r="BM5823" s="3">
        <f t="shared" si="818"/>
        <v>0.76190476190476186</v>
      </c>
    </row>
    <row r="5824" spans="1:65">
      <c r="A5824" t="s">
        <v>5966</v>
      </c>
      <c r="B5824" s="2">
        <v>46011</v>
      </c>
      <c r="C5824" t="s">
        <v>4641</v>
      </c>
      <c r="D5824" t="s">
        <v>5644</v>
      </c>
      <c r="E5824">
        <v>12</v>
      </c>
      <c r="F5824" t="s">
        <v>61</v>
      </c>
      <c r="G5824" t="s">
        <v>79</v>
      </c>
      <c r="H5824" t="s">
        <v>100</v>
      </c>
      <c r="I5824" t="s">
        <v>52</v>
      </c>
      <c r="J5824" t="s">
        <v>53</v>
      </c>
      <c r="K5824" t="s">
        <v>75</v>
      </c>
      <c r="L5824" t="s">
        <v>87</v>
      </c>
      <c r="M5824" t="s">
        <v>56</v>
      </c>
      <c r="N5824" t="s">
        <v>57</v>
      </c>
      <c r="O5824" t="s">
        <v>120</v>
      </c>
      <c r="P5824">
        <v>49</v>
      </c>
      <c r="Q5824">
        <v>52</v>
      </c>
      <c r="R5824">
        <v>51</v>
      </c>
      <c r="S5824">
        <v>1</v>
      </c>
      <c r="T5824">
        <f t="shared" si="810"/>
        <v>50</v>
      </c>
      <c r="U5824">
        <v>49</v>
      </c>
      <c r="V5824">
        <f t="shared" si="811"/>
        <v>1</v>
      </c>
      <c r="W5824" s="3">
        <f t="shared" si="812"/>
        <v>1.9607843137254902E-2</v>
      </c>
      <c r="X5824">
        <v>16</v>
      </c>
      <c r="Y5824" s="4">
        <v>10.199999999999999</v>
      </c>
      <c r="Z5824" s="4">
        <v>1.9</v>
      </c>
      <c r="AA5824" s="5">
        <v>35785.06</v>
      </c>
      <c r="AB5824" s="5">
        <f t="shared" si="813"/>
        <v>1753467.94</v>
      </c>
      <c r="AC5824" s="5">
        <v>24321.39</v>
      </c>
      <c r="AD5824" s="5">
        <f t="shared" si="814"/>
        <v>1240390.8899999999</v>
      </c>
      <c r="AE5824" s="5">
        <v>90845.1</v>
      </c>
      <c r="AF5824" s="5">
        <v>21338.080000000002</v>
      </c>
      <c r="AG5824" s="5">
        <v>8193.89</v>
      </c>
      <c r="AH5824" s="5">
        <v>2755</v>
      </c>
      <c r="AI5824" s="5">
        <v>3200</v>
      </c>
      <c r="AJ5824">
        <v>0</v>
      </c>
      <c r="AK5824" s="5">
        <v>0</v>
      </c>
      <c r="AL5824" s="5">
        <v>676.34</v>
      </c>
      <c r="AM5824" s="5">
        <v>31259.61</v>
      </c>
      <c r="AN5824">
        <v>4</v>
      </c>
      <c r="AO5824">
        <v>4</v>
      </c>
      <c r="AP5824" t="str">
        <f t="shared" si="815"/>
        <v>Yes</v>
      </c>
      <c r="AQ5824">
        <v>0</v>
      </c>
      <c r="AR5824" s="5">
        <f t="shared" si="816"/>
        <v>1398658.91</v>
      </c>
      <c r="AS5824" s="5">
        <f t="shared" si="817"/>
        <v>354809.03</v>
      </c>
      <c r="AT5824" t="s">
        <v>59</v>
      </c>
      <c r="AU5824" t="s">
        <v>6164</v>
      </c>
      <c r="AV5824" t="s">
        <v>6165</v>
      </c>
      <c r="AW5824" t="s">
        <v>6166</v>
      </c>
      <c r="AX5824" t="s">
        <v>6177</v>
      </c>
      <c r="AY5824">
        <v>52</v>
      </c>
      <c r="AZ5824">
        <v>0</v>
      </c>
      <c r="BA5824">
        <v>13</v>
      </c>
      <c r="BB5824" t="s">
        <v>6180</v>
      </c>
      <c r="BC5824">
        <v>0</v>
      </c>
      <c r="BD5824">
        <v>0</v>
      </c>
      <c r="BE5824" t="s">
        <v>6169</v>
      </c>
      <c r="BF5824" t="s">
        <v>6170</v>
      </c>
      <c r="BG5824">
        <v>0</v>
      </c>
      <c r="BH5824" t="s">
        <v>6171</v>
      </c>
      <c r="BI5824">
        <v>20</v>
      </c>
      <c r="BJ5824" t="s">
        <v>6172</v>
      </c>
      <c r="BK5824">
        <v>0</v>
      </c>
      <c r="BL5824">
        <v>72</v>
      </c>
      <c r="BM5824" s="3">
        <f t="shared" si="818"/>
        <v>0.70833333333333337</v>
      </c>
    </row>
    <row r="5825" spans="1:65">
      <c r="A5825" t="s">
        <v>5967</v>
      </c>
      <c r="B5825" s="2">
        <v>46011</v>
      </c>
      <c r="C5825" t="s">
        <v>4641</v>
      </c>
      <c r="D5825" t="s">
        <v>5644</v>
      </c>
      <c r="E5825">
        <v>12</v>
      </c>
      <c r="F5825" t="s">
        <v>72</v>
      </c>
      <c r="G5825" t="s">
        <v>50</v>
      </c>
      <c r="H5825" t="s">
        <v>179</v>
      </c>
      <c r="I5825" t="s">
        <v>64</v>
      </c>
      <c r="J5825" t="s">
        <v>81</v>
      </c>
      <c r="K5825" t="s">
        <v>75</v>
      </c>
      <c r="L5825" t="s">
        <v>92</v>
      </c>
      <c r="M5825" t="s">
        <v>56</v>
      </c>
      <c r="N5825" t="s">
        <v>76</v>
      </c>
      <c r="O5825" t="s">
        <v>82</v>
      </c>
      <c r="P5825">
        <v>36</v>
      </c>
      <c r="Q5825">
        <v>39</v>
      </c>
      <c r="R5825">
        <v>40</v>
      </c>
      <c r="S5825">
        <v>1</v>
      </c>
      <c r="T5825">
        <f t="shared" si="810"/>
        <v>39</v>
      </c>
      <c r="U5825">
        <v>35</v>
      </c>
      <c r="V5825">
        <f t="shared" si="811"/>
        <v>4</v>
      </c>
      <c r="W5825" s="3">
        <f t="shared" si="812"/>
        <v>2.5000000000000001E-2</v>
      </c>
      <c r="X5825">
        <v>17</v>
      </c>
      <c r="Y5825" s="4">
        <v>6.4</v>
      </c>
      <c r="Z5825" s="4">
        <v>1.6</v>
      </c>
      <c r="AA5825" s="5">
        <v>78989.850000000006</v>
      </c>
      <c r="AB5825" s="5">
        <f t="shared" si="813"/>
        <v>2764644.75</v>
      </c>
      <c r="AC5825" s="5">
        <v>53899.94</v>
      </c>
      <c r="AD5825" s="5">
        <f t="shared" si="814"/>
        <v>2155997.6</v>
      </c>
      <c r="AE5825" s="5">
        <v>116571.1</v>
      </c>
      <c r="AF5825" s="5">
        <v>34932.21</v>
      </c>
      <c r="AG5825" s="5">
        <v>8157.18</v>
      </c>
      <c r="AH5825" s="5">
        <v>2320</v>
      </c>
      <c r="AI5825" s="5">
        <v>6800</v>
      </c>
      <c r="AJ5825">
        <v>0</v>
      </c>
      <c r="AK5825" s="5">
        <v>0</v>
      </c>
      <c r="AL5825" s="5">
        <v>6088.98</v>
      </c>
      <c r="AM5825" s="5">
        <v>33179.629999999997</v>
      </c>
      <c r="AN5825">
        <v>4</v>
      </c>
      <c r="AO5825">
        <v>9</v>
      </c>
      <c r="AP5825" t="str">
        <f t="shared" si="815"/>
        <v>No</v>
      </c>
      <c r="AQ5825">
        <v>2</v>
      </c>
      <c r="AR5825" s="5">
        <f t="shared" si="816"/>
        <v>2364046.7000000002</v>
      </c>
      <c r="AS5825" s="5">
        <f t="shared" si="817"/>
        <v>400598.05</v>
      </c>
      <c r="AT5825" t="s">
        <v>59</v>
      </c>
      <c r="AU5825" t="s">
        <v>6164</v>
      </c>
      <c r="AV5825" t="s">
        <v>6165</v>
      </c>
      <c r="AW5825" t="s">
        <v>6166</v>
      </c>
      <c r="AX5825" t="s">
        <v>6184</v>
      </c>
      <c r="AY5825">
        <v>38</v>
      </c>
      <c r="AZ5825">
        <v>0</v>
      </c>
      <c r="BA5825">
        <v>29</v>
      </c>
      <c r="BB5825" t="s">
        <v>6180</v>
      </c>
      <c r="BC5825">
        <v>1</v>
      </c>
      <c r="BD5825">
        <v>4</v>
      </c>
      <c r="BE5825" t="s">
        <v>6218</v>
      </c>
      <c r="BF5825" t="s">
        <v>6170</v>
      </c>
      <c r="BG5825">
        <v>0</v>
      </c>
      <c r="BH5825" t="s">
        <v>6171</v>
      </c>
      <c r="BI5825">
        <v>39</v>
      </c>
      <c r="BJ5825" t="s">
        <v>6172</v>
      </c>
      <c r="BK5825">
        <v>0</v>
      </c>
      <c r="BL5825">
        <v>51</v>
      </c>
      <c r="BM5825" s="3">
        <f t="shared" si="818"/>
        <v>0.78431372549019607</v>
      </c>
    </row>
    <row r="5826" spans="1:65">
      <c r="A5826" t="s">
        <v>5968</v>
      </c>
      <c r="B5826" s="2">
        <v>46011</v>
      </c>
      <c r="C5826" t="s">
        <v>4641</v>
      </c>
      <c r="D5826" t="s">
        <v>5644</v>
      </c>
      <c r="E5826">
        <v>12</v>
      </c>
      <c r="F5826" t="s">
        <v>78</v>
      </c>
      <c r="G5826" t="s">
        <v>50</v>
      </c>
      <c r="H5826" t="s">
        <v>173</v>
      </c>
      <c r="I5826" t="s">
        <v>52</v>
      </c>
      <c r="J5826" t="s">
        <v>53</v>
      </c>
      <c r="K5826" t="s">
        <v>54</v>
      </c>
      <c r="L5826" t="s">
        <v>87</v>
      </c>
      <c r="M5826" t="s">
        <v>68</v>
      </c>
      <c r="N5826" t="s">
        <v>57</v>
      </c>
      <c r="O5826" t="s">
        <v>58</v>
      </c>
      <c r="P5826">
        <v>55</v>
      </c>
      <c r="Q5826">
        <v>57</v>
      </c>
      <c r="R5826">
        <v>54</v>
      </c>
      <c r="S5826">
        <v>3</v>
      </c>
      <c r="T5826">
        <f t="shared" ref="T5826:T5889" si="819">R5826-S5826</f>
        <v>51</v>
      </c>
      <c r="U5826">
        <v>51</v>
      </c>
      <c r="V5826">
        <f t="shared" ref="V5826:V5889" si="820">T5826-U5826</f>
        <v>0</v>
      </c>
      <c r="W5826" s="3">
        <f t="shared" ref="W5826:W5889" si="821">IFERROR(S5826/R5826,0)</f>
        <v>5.5555555555555552E-2</v>
      </c>
      <c r="X5826">
        <v>112</v>
      </c>
      <c r="Y5826" s="4">
        <v>0</v>
      </c>
      <c r="Z5826" s="4">
        <v>3.9</v>
      </c>
      <c r="AA5826" s="5">
        <v>38557.67</v>
      </c>
      <c r="AB5826" s="5">
        <f t="shared" ref="AB5826:AB5889" si="822">ROUND(U5826*AA5826,2)</f>
        <v>1966441.17</v>
      </c>
      <c r="AC5826" s="5">
        <v>23008.29</v>
      </c>
      <c r="AD5826" s="5">
        <f t="shared" ref="AD5826:AD5889" si="823">ROUND(R5826*AC5826,2)</f>
        <v>1242447.6599999999</v>
      </c>
      <c r="AE5826" s="5">
        <v>96048.75</v>
      </c>
      <c r="AF5826" s="5">
        <v>30043.59</v>
      </c>
      <c r="AG5826" s="5">
        <v>34973.99</v>
      </c>
      <c r="AH5826" s="5">
        <v>5655</v>
      </c>
      <c r="AI5826" s="5">
        <v>9600</v>
      </c>
      <c r="AJ5826">
        <v>1</v>
      </c>
      <c r="AK5826" s="5">
        <v>8232.57</v>
      </c>
      <c r="AL5826" s="5">
        <v>0</v>
      </c>
      <c r="AM5826" s="5">
        <v>35852.879999999997</v>
      </c>
      <c r="AN5826">
        <v>4</v>
      </c>
      <c r="AO5826">
        <v>5</v>
      </c>
      <c r="AP5826" t="str">
        <f t="shared" ref="AP5826:AP5889" si="824">IF(AO5826&lt;=AN5826,"Yes","No")</f>
        <v>No</v>
      </c>
      <c r="AQ5826">
        <v>3</v>
      </c>
      <c r="AR5826" s="5">
        <f t="shared" ref="AR5826:AR5889" si="825">ROUND(SUM(AD5826:AI5826)+SUM(AK5826:AM5826),2)</f>
        <v>1462854.44</v>
      </c>
      <c r="AS5826" s="5">
        <f t="shared" ref="AS5826:AS5889" si="826">ROUND(AB5826-AR5826,2)</f>
        <v>503586.73</v>
      </c>
      <c r="AT5826" t="s">
        <v>116</v>
      </c>
      <c r="AU5826" t="s">
        <v>6189</v>
      </c>
      <c r="AV5826" t="s">
        <v>6190</v>
      </c>
      <c r="AW5826" t="s">
        <v>6183</v>
      </c>
      <c r="AX5826" t="s">
        <v>6202</v>
      </c>
      <c r="AY5826">
        <v>58</v>
      </c>
      <c r="AZ5826">
        <v>2</v>
      </c>
      <c r="BA5826">
        <v>0</v>
      </c>
      <c r="BB5826" t="s">
        <v>6168</v>
      </c>
      <c r="BC5826">
        <v>1</v>
      </c>
      <c r="BD5826">
        <v>0</v>
      </c>
      <c r="BE5826" t="s">
        <v>6196</v>
      </c>
      <c r="BF5826" t="s">
        <v>6176</v>
      </c>
      <c r="BG5826">
        <v>3</v>
      </c>
      <c r="BH5826" t="s">
        <v>6209</v>
      </c>
      <c r="BI5826">
        <v>110</v>
      </c>
      <c r="BJ5826" t="s">
        <v>6193</v>
      </c>
      <c r="BK5826">
        <v>0</v>
      </c>
      <c r="BL5826">
        <v>70</v>
      </c>
      <c r="BM5826" s="3">
        <f t="shared" ref="BM5826:BM5889" si="827">IFERROR(R5826/BL5826,0)</f>
        <v>0.77142857142857146</v>
      </c>
    </row>
    <row r="5827" spans="1:65">
      <c r="A5827" t="s">
        <v>5969</v>
      </c>
      <c r="B5827" s="2">
        <v>46011</v>
      </c>
      <c r="C5827" t="s">
        <v>4641</v>
      </c>
      <c r="D5827" t="s">
        <v>5644</v>
      </c>
      <c r="E5827">
        <v>12</v>
      </c>
      <c r="F5827" t="s">
        <v>78</v>
      </c>
      <c r="G5827" t="s">
        <v>79</v>
      </c>
      <c r="H5827" t="s">
        <v>113</v>
      </c>
      <c r="I5827" t="s">
        <v>52</v>
      </c>
      <c r="J5827" t="s">
        <v>65</v>
      </c>
      <c r="K5827" t="s">
        <v>75</v>
      </c>
      <c r="L5827" t="s">
        <v>55</v>
      </c>
      <c r="M5827" t="s">
        <v>68</v>
      </c>
      <c r="N5827" t="s">
        <v>57</v>
      </c>
      <c r="O5827" t="s">
        <v>82</v>
      </c>
      <c r="P5827">
        <v>53</v>
      </c>
      <c r="Q5827">
        <v>56</v>
      </c>
      <c r="R5827">
        <v>52</v>
      </c>
      <c r="S5827">
        <v>2</v>
      </c>
      <c r="T5827">
        <f t="shared" si="819"/>
        <v>50</v>
      </c>
      <c r="U5827">
        <v>50</v>
      </c>
      <c r="V5827">
        <f t="shared" si="820"/>
        <v>0</v>
      </c>
      <c r="W5827" s="3">
        <f t="shared" si="821"/>
        <v>3.8461538461538464E-2</v>
      </c>
      <c r="X5827">
        <v>29</v>
      </c>
      <c r="Y5827" s="4">
        <v>5.8</v>
      </c>
      <c r="Z5827" s="4">
        <v>1</v>
      </c>
      <c r="AA5827" s="5">
        <v>51429.59</v>
      </c>
      <c r="AB5827" s="5">
        <f t="shared" si="822"/>
        <v>2571479.5</v>
      </c>
      <c r="AC5827" s="5">
        <v>33374.120000000003</v>
      </c>
      <c r="AD5827" s="5">
        <f t="shared" si="823"/>
        <v>1735454.24</v>
      </c>
      <c r="AE5827" s="5">
        <v>120307.15</v>
      </c>
      <c r="AF5827" s="5">
        <v>36512.17</v>
      </c>
      <c r="AG5827" s="5">
        <v>9701.7199999999993</v>
      </c>
      <c r="AH5827" s="5">
        <v>1450</v>
      </c>
      <c r="AI5827" s="5">
        <v>9200</v>
      </c>
      <c r="AJ5827">
        <v>1</v>
      </c>
      <c r="AK5827" s="5">
        <v>13595.05</v>
      </c>
      <c r="AL5827" s="5">
        <v>0</v>
      </c>
      <c r="AM5827" s="5">
        <v>36836.11</v>
      </c>
      <c r="AN5827">
        <v>4</v>
      </c>
      <c r="AO5827">
        <v>6</v>
      </c>
      <c r="AP5827" t="str">
        <f t="shared" si="824"/>
        <v>No</v>
      </c>
      <c r="AQ5827">
        <v>3</v>
      </c>
      <c r="AR5827" s="5">
        <f t="shared" si="825"/>
        <v>1963056.44</v>
      </c>
      <c r="AS5827" s="5">
        <f t="shared" si="826"/>
        <v>608423.06000000006</v>
      </c>
      <c r="AT5827" t="s">
        <v>116</v>
      </c>
      <c r="AU5827" t="s">
        <v>6181</v>
      </c>
      <c r="AV5827" t="s">
        <v>6182</v>
      </c>
      <c r="AW5827" t="s">
        <v>6183</v>
      </c>
      <c r="AX5827" t="s">
        <v>6167</v>
      </c>
      <c r="AY5827">
        <v>53</v>
      </c>
      <c r="AZ5827">
        <v>0</v>
      </c>
      <c r="BA5827">
        <v>0</v>
      </c>
      <c r="BB5827" t="s">
        <v>6168</v>
      </c>
      <c r="BC5827">
        <v>0</v>
      </c>
      <c r="BD5827">
        <v>2</v>
      </c>
      <c r="BE5827" t="s">
        <v>6219</v>
      </c>
      <c r="BF5827" t="s">
        <v>6170</v>
      </c>
      <c r="BG5827">
        <v>0</v>
      </c>
      <c r="BH5827" t="s">
        <v>6171</v>
      </c>
      <c r="BI5827">
        <v>57</v>
      </c>
      <c r="BJ5827" t="s">
        <v>6187</v>
      </c>
      <c r="BK5827">
        <v>0</v>
      </c>
      <c r="BL5827">
        <v>65</v>
      </c>
      <c r="BM5827" s="3">
        <f t="shared" si="827"/>
        <v>0.8</v>
      </c>
    </row>
    <row r="5828" spans="1:65">
      <c r="A5828" t="s">
        <v>5970</v>
      </c>
      <c r="B5828" s="2">
        <v>46011</v>
      </c>
      <c r="C5828" t="s">
        <v>4641</v>
      </c>
      <c r="D5828" t="s">
        <v>5644</v>
      </c>
      <c r="E5828">
        <v>12</v>
      </c>
      <c r="F5828" t="s">
        <v>61</v>
      </c>
      <c r="G5828" t="s">
        <v>62</v>
      </c>
      <c r="H5828" t="s">
        <v>63</v>
      </c>
      <c r="I5828" t="s">
        <v>74</v>
      </c>
      <c r="J5828" t="s">
        <v>81</v>
      </c>
      <c r="K5828" t="s">
        <v>66</v>
      </c>
      <c r="L5828" t="s">
        <v>55</v>
      </c>
      <c r="M5828" t="s">
        <v>56</v>
      </c>
      <c r="N5828" t="s">
        <v>94</v>
      </c>
      <c r="O5828" t="s">
        <v>58</v>
      </c>
      <c r="P5828">
        <v>35</v>
      </c>
      <c r="Q5828">
        <v>36</v>
      </c>
      <c r="R5828">
        <v>36</v>
      </c>
      <c r="S5828">
        <v>1</v>
      </c>
      <c r="T5828">
        <f t="shared" si="819"/>
        <v>35</v>
      </c>
      <c r="U5828">
        <v>34</v>
      </c>
      <c r="V5828">
        <f t="shared" si="820"/>
        <v>1</v>
      </c>
      <c r="W5828" s="3">
        <f t="shared" si="821"/>
        <v>2.7777777777777776E-2</v>
      </c>
      <c r="X5828">
        <v>27</v>
      </c>
      <c r="Y5828" s="4">
        <v>4</v>
      </c>
      <c r="Z5828" s="4">
        <v>2.1</v>
      </c>
      <c r="AA5828" s="5">
        <v>73515.06</v>
      </c>
      <c r="AB5828" s="5">
        <f t="shared" si="822"/>
        <v>2499512.04</v>
      </c>
      <c r="AC5828" s="5">
        <v>52768.71</v>
      </c>
      <c r="AD5828" s="5">
        <f t="shared" si="823"/>
        <v>1899673.56</v>
      </c>
      <c r="AE5828" s="5">
        <v>108929.46</v>
      </c>
      <c r="AF5828" s="5">
        <v>29645.91</v>
      </c>
      <c r="AG5828" s="5">
        <v>9384.48</v>
      </c>
      <c r="AH5828" s="5">
        <v>3045</v>
      </c>
      <c r="AI5828" s="5">
        <v>6800</v>
      </c>
      <c r="AJ5828">
        <v>0</v>
      </c>
      <c r="AK5828" s="5">
        <v>0</v>
      </c>
      <c r="AL5828" s="5">
        <v>1525.34</v>
      </c>
      <c r="AM5828" s="5">
        <v>22369.56</v>
      </c>
      <c r="AN5828">
        <v>4</v>
      </c>
      <c r="AO5828">
        <v>4</v>
      </c>
      <c r="AP5828" t="str">
        <f t="shared" si="824"/>
        <v>Yes</v>
      </c>
      <c r="AQ5828">
        <v>1</v>
      </c>
      <c r="AR5828" s="5">
        <f t="shared" si="825"/>
        <v>2081373.31</v>
      </c>
      <c r="AS5828" s="5">
        <f t="shared" si="826"/>
        <v>418138.73</v>
      </c>
      <c r="AT5828" t="s">
        <v>59</v>
      </c>
      <c r="AU5828" t="s">
        <v>6164</v>
      </c>
      <c r="AV5828" t="s">
        <v>6165</v>
      </c>
      <c r="AW5828" t="s">
        <v>6166</v>
      </c>
      <c r="AX5828" t="s">
        <v>6184</v>
      </c>
      <c r="AY5828">
        <v>36</v>
      </c>
      <c r="AZ5828">
        <v>1</v>
      </c>
      <c r="BA5828">
        <v>18</v>
      </c>
      <c r="BB5828" t="s">
        <v>6180</v>
      </c>
      <c r="BC5828">
        <v>0</v>
      </c>
      <c r="BD5828">
        <v>0</v>
      </c>
      <c r="BE5828" t="s">
        <v>6169</v>
      </c>
      <c r="BF5828" t="s">
        <v>6170</v>
      </c>
      <c r="BG5828">
        <v>0</v>
      </c>
      <c r="BH5828" t="s">
        <v>6171</v>
      </c>
      <c r="BI5828">
        <v>37</v>
      </c>
      <c r="BJ5828" t="s">
        <v>6172</v>
      </c>
      <c r="BK5828">
        <v>0</v>
      </c>
      <c r="BL5828">
        <v>51</v>
      </c>
      <c r="BM5828" s="3">
        <f t="shared" si="827"/>
        <v>0.70588235294117652</v>
      </c>
    </row>
    <row r="5829" spans="1:65">
      <c r="A5829" t="s">
        <v>5971</v>
      </c>
      <c r="B5829" s="2">
        <v>46011</v>
      </c>
      <c r="C5829" t="s">
        <v>4641</v>
      </c>
      <c r="D5829" t="s">
        <v>5644</v>
      </c>
      <c r="E5829">
        <v>12</v>
      </c>
      <c r="F5829" t="s">
        <v>78</v>
      </c>
      <c r="G5829" t="s">
        <v>79</v>
      </c>
      <c r="H5829" t="s">
        <v>80</v>
      </c>
      <c r="I5829" t="s">
        <v>74</v>
      </c>
      <c r="J5829" t="s">
        <v>65</v>
      </c>
      <c r="K5829" t="s">
        <v>75</v>
      </c>
      <c r="L5829" t="s">
        <v>92</v>
      </c>
      <c r="M5829" t="s">
        <v>56</v>
      </c>
      <c r="N5829" t="s">
        <v>69</v>
      </c>
      <c r="O5829" t="s">
        <v>70</v>
      </c>
      <c r="P5829">
        <v>50</v>
      </c>
      <c r="Q5829">
        <v>52</v>
      </c>
      <c r="R5829">
        <v>50</v>
      </c>
      <c r="S5829">
        <v>1</v>
      </c>
      <c r="T5829">
        <f t="shared" si="819"/>
        <v>49</v>
      </c>
      <c r="U5829">
        <v>49</v>
      </c>
      <c r="V5829">
        <f t="shared" si="820"/>
        <v>0</v>
      </c>
      <c r="W5829" s="3">
        <f t="shared" si="821"/>
        <v>0.02</v>
      </c>
      <c r="X5829">
        <v>46</v>
      </c>
      <c r="Y5829" s="4">
        <v>4.7</v>
      </c>
      <c r="Z5829" s="4">
        <v>1.7</v>
      </c>
      <c r="AA5829" s="5">
        <v>52093.55</v>
      </c>
      <c r="AB5829" s="5">
        <f t="shared" si="822"/>
        <v>2552583.9500000002</v>
      </c>
      <c r="AC5829" s="5">
        <v>35202.22</v>
      </c>
      <c r="AD5829" s="5">
        <f t="shared" si="823"/>
        <v>1760111</v>
      </c>
      <c r="AE5829" s="5">
        <v>109877.17</v>
      </c>
      <c r="AF5829" s="5">
        <v>33720</v>
      </c>
      <c r="AG5829" s="5">
        <v>11215.66</v>
      </c>
      <c r="AH5829" s="5">
        <v>2465</v>
      </c>
      <c r="AI5829" s="5">
        <v>4600</v>
      </c>
      <c r="AJ5829">
        <v>0</v>
      </c>
      <c r="AK5829" s="5">
        <v>0</v>
      </c>
      <c r="AL5829" s="5">
        <v>0</v>
      </c>
      <c r="AM5829" s="5">
        <v>32957.019999999997</v>
      </c>
      <c r="AN5829">
        <v>4</v>
      </c>
      <c r="AO5829">
        <v>5</v>
      </c>
      <c r="AP5829" t="str">
        <f t="shared" si="824"/>
        <v>No</v>
      </c>
      <c r="AQ5829">
        <v>1</v>
      </c>
      <c r="AR5829" s="5">
        <f t="shared" si="825"/>
        <v>1954945.85</v>
      </c>
      <c r="AS5829" s="5">
        <f t="shared" si="826"/>
        <v>597638.1</v>
      </c>
      <c r="AT5829" t="s">
        <v>59</v>
      </c>
      <c r="AU5829" t="s">
        <v>6164</v>
      </c>
      <c r="AV5829" t="s">
        <v>6165</v>
      </c>
      <c r="AW5829" t="s">
        <v>6166</v>
      </c>
      <c r="AX5829" t="s">
        <v>6167</v>
      </c>
      <c r="AY5829">
        <v>50</v>
      </c>
      <c r="AZ5829">
        <v>0</v>
      </c>
      <c r="BA5829">
        <v>0</v>
      </c>
      <c r="BB5829" t="s">
        <v>6168</v>
      </c>
      <c r="BC5829">
        <v>1</v>
      </c>
      <c r="BD5829">
        <v>0</v>
      </c>
      <c r="BE5829" t="s">
        <v>6178</v>
      </c>
      <c r="BF5829" t="s">
        <v>6170</v>
      </c>
      <c r="BG5829">
        <v>1</v>
      </c>
      <c r="BH5829" t="s">
        <v>6197</v>
      </c>
      <c r="BI5829">
        <v>74</v>
      </c>
      <c r="BJ5829" t="s">
        <v>6187</v>
      </c>
      <c r="BK5829">
        <v>0</v>
      </c>
      <c r="BL5829">
        <v>60</v>
      </c>
      <c r="BM5829" s="3">
        <f t="shared" si="827"/>
        <v>0.83333333333333337</v>
      </c>
    </row>
    <row r="5830" spans="1:65">
      <c r="A5830" t="s">
        <v>5972</v>
      </c>
      <c r="B5830" s="2">
        <v>46011</v>
      </c>
      <c r="C5830" t="s">
        <v>4641</v>
      </c>
      <c r="D5830" t="s">
        <v>5644</v>
      </c>
      <c r="E5830">
        <v>12</v>
      </c>
      <c r="F5830" t="s">
        <v>72</v>
      </c>
      <c r="G5830" t="s">
        <v>50</v>
      </c>
      <c r="H5830" t="s">
        <v>179</v>
      </c>
      <c r="I5830" t="s">
        <v>64</v>
      </c>
      <c r="J5830" t="s">
        <v>53</v>
      </c>
      <c r="K5830" t="s">
        <v>75</v>
      </c>
      <c r="L5830" t="s">
        <v>87</v>
      </c>
      <c r="M5830" t="s">
        <v>68</v>
      </c>
      <c r="N5830" t="s">
        <v>109</v>
      </c>
      <c r="O5830" t="s">
        <v>58</v>
      </c>
      <c r="P5830">
        <v>51</v>
      </c>
      <c r="Q5830">
        <v>52</v>
      </c>
      <c r="R5830">
        <v>53</v>
      </c>
      <c r="S5830">
        <v>1</v>
      </c>
      <c r="T5830">
        <f t="shared" si="819"/>
        <v>52</v>
      </c>
      <c r="U5830">
        <v>51</v>
      </c>
      <c r="V5830">
        <f t="shared" si="820"/>
        <v>1</v>
      </c>
      <c r="W5830" s="3">
        <f t="shared" si="821"/>
        <v>1.8867924528301886E-2</v>
      </c>
      <c r="X5830">
        <v>17</v>
      </c>
      <c r="Y5830" s="4">
        <v>7.6</v>
      </c>
      <c r="Z5830" s="4">
        <v>1.8</v>
      </c>
      <c r="AA5830" s="5">
        <v>35974.81</v>
      </c>
      <c r="AB5830" s="5">
        <f t="shared" si="822"/>
        <v>1834715.31</v>
      </c>
      <c r="AC5830" s="5">
        <v>22920.48</v>
      </c>
      <c r="AD5830" s="5">
        <f t="shared" si="823"/>
        <v>1214785.44</v>
      </c>
      <c r="AE5830" s="5">
        <v>88148.33</v>
      </c>
      <c r="AF5830" s="5">
        <v>23275.13</v>
      </c>
      <c r="AG5830" s="5">
        <v>8086.32</v>
      </c>
      <c r="AH5830" s="5">
        <v>2610</v>
      </c>
      <c r="AI5830" s="5">
        <v>3200</v>
      </c>
      <c r="AJ5830">
        <v>1</v>
      </c>
      <c r="AK5830" s="5">
        <v>8313.5</v>
      </c>
      <c r="AL5830" s="5">
        <v>633.19000000000005</v>
      </c>
      <c r="AM5830" s="5">
        <v>71256.81</v>
      </c>
      <c r="AN5830">
        <v>8</v>
      </c>
      <c r="AO5830">
        <v>7</v>
      </c>
      <c r="AP5830" t="str">
        <f t="shared" si="824"/>
        <v>Yes</v>
      </c>
      <c r="AQ5830">
        <v>2</v>
      </c>
      <c r="AR5830" s="5">
        <f t="shared" si="825"/>
        <v>1420308.72</v>
      </c>
      <c r="AS5830" s="5">
        <f t="shared" si="826"/>
        <v>414406.59</v>
      </c>
      <c r="AT5830" t="s">
        <v>59</v>
      </c>
      <c r="AU5830" t="s">
        <v>6189</v>
      </c>
      <c r="AV5830" t="s">
        <v>6190</v>
      </c>
      <c r="AW5830" t="s">
        <v>6183</v>
      </c>
      <c r="AX5830" t="s">
        <v>6184</v>
      </c>
      <c r="AY5830">
        <v>51</v>
      </c>
      <c r="AZ5830">
        <v>0</v>
      </c>
      <c r="BA5830">
        <v>11</v>
      </c>
      <c r="BB5830" t="s">
        <v>6180</v>
      </c>
      <c r="BC5830">
        <v>0</v>
      </c>
      <c r="BD5830">
        <v>0</v>
      </c>
      <c r="BE5830" t="s">
        <v>6169</v>
      </c>
      <c r="BF5830" t="s">
        <v>6170</v>
      </c>
      <c r="BG5830">
        <v>0</v>
      </c>
      <c r="BH5830" t="s">
        <v>6171</v>
      </c>
      <c r="BI5830">
        <v>37</v>
      </c>
      <c r="BJ5830" t="s">
        <v>6172</v>
      </c>
      <c r="BK5830">
        <v>0</v>
      </c>
      <c r="BL5830">
        <v>76</v>
      </c>
      <c r="BM5830" s="3">
        <f t="shared" si="827"/>
        <v>0.69736842105263153</v>
      </c>
    </row>
    <row r="5831" spans="1:65">
      <c r="A5831" t="s">
        <v>5973</v>
      </c>
      <c r="B5831" s="2">
        <v>46011</v>
      </c>
      <c r="C5831" t="s">
        <v>4641</v>
      </c>
      <c r="D5831" t="s">
        <v>5644</v>
      </c>
      <c r="E5831">
        <v>12</v>
      </c>
      <c r="F5831" t="s">
        <v>49</v>
      </c>
      <c r="G5831" t="s">
        <v>62</v>
      </c>
      <c r="H5831" t="s">
        <v>226</v>
      </c>
      <c r="I5831" t="s">
        <v>64</v>
      </c>
      <c r="J5831" t="s">
        <v>53</v>
      </c>
      <c r="K5831" t="s">
        <v>75</v>
      </c>
      <c r="L5831" t="s">
        <v>92</v>
      </c>
      <c r="M5831" t="s">
        <v>56</v>
      </c>
      <c r="N5831" t="s">
        <v>94</v>
      </c>
      <c r="O5831" t="s">
        <v>120</v>
      </c>
      <c r="P5831">
        <v>71</v>
      </c>
      <c r="Q5831">
        <v>75</v>
      </c>
      <c r="R5831">
        <v>75</v>
      </c>
      <c r="S5831">
        <v>1</v>
      </c>
      <c r="T5831">
        <f t="shared" si="819"/>
        <v>74</v>
      </c>
      <c r="U5831">
        <v>68</v>
      </c>
      <c r="V5831">
        <f t="shared" si="820"/>
        <v>6</v>
      </c>
      <c r="W5831" s="3">
        <f t="shared" si="821"/>
        <v>1.3333333333333334E-2</v>
      </c>
      <c r="X5831">
        <v>30</v>
      </c>
      <c r="Y5831" s="4">
        <v>2.4</v>
      </c>
      <c r="Z5831" s="4">
        <v>1.5</v>
      </c>
      <c r="AA5831" s="5">
        <v>35828.42</v>
      </c>
      <c r="AB5831" s="5">
        <f t="shared" si="822"/>
        <v>2436332.56</v>
      </c>
      <c r="AC5831" s="5">
        <v>23879.360000000001</v>
      </c>
      <c r="AD5831" s="5">
        <f t="shared" si="823"/>
        <v>1790952</v>
      </c>
      <c r="AE5831" s="5">
        <v>126129.2</v>
      </c>
      <c r="AF5831" s="5">
        <v>35227.730000000003</v>
      </c>
      <c r="AG5831" s="5">
        <v>10363.209999999999</v>
      </c>
      <c r="AH5831" s="5">
        <v>2175</v>
      </c>
      <c r="AI5831" s="5">
        <v>3200</v>
      </c>
      <c r="AJ5831">
        <v>0</v>
      </c>
      <c r="AK5831" s="5">
        <v>0</v>
      </c>
      <c r="AL5831" s="5">
        <v>4055.23</v>
      </c>
      <c r="AM5831" s="5">
        <v>46405.48</v>
      </c>
      <c r="AN5831">
        <v>4</v>
      </c>
      <c r="AO5831">
        <v>3</v>
      </c>
      <c r="AP5831" t="str">
        <f t="shared" si="824"/>
        <v>Yes</v>
      </c>
      <c r="AQ5831">
        <v>1</v>
      </c>
      <c r="AR5831" s="5">
        <f t="shared" si="825"/>
        <v>2018507.85</v>
      </c>
      <c r="AS5831" s="5">
        <f t="shared" si="826"/>
        <v>417824.71</v>
      </c>
      <c r="AT5831" t="s">
        <v>59</v>
      </c>
      <c r="AU5831" t="s">
        <v>6164</v>
      </c>
      <c r="AV5831" t="s">
        <v>6165</v>
      </c>
      <c r="AW5831" t="s">
        <v>6166</v>
      </c>
      <c r="AX5831" t="s">
        <v>6184</v>
      </c>
      <c r="AY5831">
        <v>75</v>
      </c>
      <c r="AZ5831">
        <v>1</v>
      </c>
      <c r="BA5831">
        <v>38</v>
      </c>
      <c r="BB5831" t="s">
        <v>6180</v>
      </c>
      <c r="BC5831">
        <v>0</v>
      </c>
      <c r="BD5831">
        <v>0</v>
      </c>
      <c r="BE5831" t="s">
        <v>6169</v>
      </c>
      <c r="BF5831" t="s">
        <v>6170</v>
      </c>
      <c r="BG5831">
        <v>1</v>
      </c>
      <c r="BH5831" t="s">
        <v>6186</v>
      </c>
      <c r="BI5831">
        <v>24</v>
      </c>
      <c r="BJ5831" t="s">
        <v>6172</v>
      </c>
      <c r="BK5831">
        <v>0</v>
      </c>
      <c r="BL5831">
        <v>81</v>
      </c>
      <c r="BM5831" s="3">
        <f t="shared" si="827"/>
        <v>0.92592592592592593</v>
      </c>
    </row>
    <row r="5832" spans="1:65">
      <c r="A5832" t="s">
        <v>5974</v>
      </c>
      <c r="B5832" s="2">
        <v>46011</v>
      </c>
      <c r="C5832" t="s">
        <v>4641</v>
      </c>
      <c r="D5832" t="s">
        <v>5644</v>
      </c>
      <c r="E5832">
        <v>12</v>
      </c>
      <c r="F5832" t="s">
        <v>61</v>
      </c>
      <c r="G5832" t="s">
        <v>50</v>
      </c>
      <c r="H5832" t="s">
        <v>127</v>
      </c>
      <c r="I5832" t="s">
        <v>64</v>
      </c>
      <c r="J5832" t="s">
        <v>53</v>
      </c>
      <c r="K5832" t="s">
        <v>75</v>
      </c>
      <c r="L5832" t="s">
        <v>55</v>
      </c>
      <c r="M5832" t="s">
        <v>56</v>
      </c>
      <c r="N5832" t="s">
        <v>109</v>
      </c>
      <c r="O5832" t="s">
        <v>70</v>
      </c>
      <c r="P5832">
        <v>50</v>
      </c>
      <c r="Q5832">
        <v>51</v>
      </c>
      <c r="R5832">
        <v>49</v>
      </c>
      <c r="S5832">
        <v>1</v>
      </c>
      <c r="T5832">
        <f t="shared" si="819"/>
        <v>48</v>
      </c>
      <c r="U5832">
        <v>48</v>
      </c>
      <c r="V5832">
        <f t="shared" si="820"/>
        <v>0</v>
      </c>
      <c r="W5832" s="3">
        <f t="shared" si="821"/>
        <v>2.0408163265306121E-2</v>
      </c>
      <c r="X5832">
        <v>20</v>
      </c>
      <c r="Y5832" s="4">
        <v>2.2999999999999998</v>
      </c>
      <c r="Z5832" s="4">
        <v>0.8</v>
      </c>
      <c r="AA5832" s="5">
        <v>36096.870000000003</v>
      </c>
      <c r="AB5832" s="5">
        <f t="shared" si="822"/>
        <v>1732649.76</v>
      </c>
      <c r="AC5832" s="5">
        <v>23609.77</v>
      </c>
      <c r="AD5832" s="5">
        <f t="shared" si="823"/>
        <v>1156878.73</v>
      </c>
      <c r="AE5832" s="5">
        <v>80858.179999999993</v>
      </c>
      <c r="AF5832" s="5">
        <v>22133.7</v>
      </c>
      <c r="AG5832" s="5">
        <v>8417.73</v>
      </c>
      <c r="AH5832" s="5">
        <v>1160</v>
      </c>
      <c r="AI5832" s="5">
        <v>3200</v>
      </c>
      <c r="AJ5832">
        <v>0</v>
      </c>
      <c r="AK5832" s="5">
        <v>0</v>
      </c>
      <c r="AL5832" s="5">
        <v>0</v>
      </c>
      <c r="AM5832" s="5">
        <v>68807.64</v>
      </c>
      <c r="AN5832">
        <v>8</v>
      </c>
      <c r="AO5832">
        <v>8</v>
      </c>
      <c r="AP5832" t="str">
        <f t="shared" si="824"/>
        <v>Yes</v>
      </c>
      <c r="AQ5832">
        <v>0</v>
      </c>
      <c r="AR5832" s="5">
        <f t="shared" si="825"/>
        <v>1341455.98</v>
      </c>
      <c r="AS5832" s="5">
        <f t="shared" si="826"/>
        <v>391193.78</v>
      </c>
      <c r="AT5832" t="s">
        <v>59</v>
      </c>
      <c r="AU5832" t="s">
        <v>6164</v>
      </c>
      <c r="AV5832" t="s">
        <v>6165</v>
      </c>
      <c r="AW5832" t="s">
        <v>6166</v>
      </c>
      <c r="AX5832" t="s">
        <v>6167</v>
      </c>
      <c r="AY5832">
        <v>50</v>
      </c>
      <c r="AZ5832">
        <v>0</v>
      </c>
      <c r="BA5832">
        <v>0</v>
      </c>
      <c r="BB5832" t="s">
        <v>6168</v>
      </c>
      <c r="BC5832">
        <v>0</v>
      </c>
      <c r="BD5832">
        <v>0</v>
      </c>
      <c r="BE5832" t="s">
        <v>6169</v>
      </c>
      <c r="BF5832" t="s">
        <v>6170</v>
      </c>
      <c r="BG5832">
        <v>0</v>
      </c>
      <c r="BH5832" t="s">
        <v>6171</v>
      </c>
      <c r="BI5832">
        <v>44</v>
      </c>
      <c r="BJ5832" t="s">
        <v>6172</v>
      </c>
      <c r="BK5832">
        <v>0</v>
      </c>
      <c r="BL5832">
        <v>76</v>
      </c>
      <c r="BM5832" s="3">
        <f t="shared" si="827"/>
        <v>0.64473684210526316</v>
      </c>
    </row>
    <row r="5833" spans="1:65">
      <c r="A5833" t="s">
        <v>5975</v>
      </c>
      <c r="B5833" s="2">
        <v>46011</v>
      </c>
      <c r="C5833" t="s">
        <v>4641</v>
      </c>
      <c r="D5833" t="s">
        <v>5644</v>
      </c>
      <c r="E5833">
        <v>12</v>
      </c>
      <c r="F5833" t="s">
        <v>72</v>
      </c>
      <c r="G5833" t="s">
        <v>50</v>
      </c>
      <c r="H5833" t="s">
        <v>138</v>
      </c>
      <c r="I5833" t="s">
        <v>64</v>
      </c>
      <c r="J5833" t="s">
        <v>65</v>
      </c>
      <c r="K5833" t="s">
        <v>54</v>
      </c>
      <c r="L5833" t="s">
        <v>87</v>
      </c>
      <c r="M5833" t="s">
        <v>68</v>
      </c>
      <c r="N5833" t="s">
        <v>109</v>
      </c>
      <c r="O5833" t="s">
        <v>58</v>
      </c>
      <c r="P5833">
        <v>43</v>
      </c>
      <c r="Q5833">
        <v>44</v>
      </c>
      <c r="R5833">
        <v>43</v>
      </c>
      <c r="S5833">
        <v>1</v>
      </c>
      <c r="T5833">
        <f t="shared" si="819"/>
        <v>42</v>
      </c>
      <c r="U5833">
        <v>42</v>
      </c>
      <c r="V5833">
        <f t="shared" si="820"/>
        <v>0</v>
      </c>
      <c r="W5833" s="3">
        <f t="shared" si="821"/>
        <v>2.3255813953488372E-2</v>
      </c>
      <c r="X5833">
        <v>11</v>
      </c>
      <c r="Y5833" s="4">
        <v>0.8</v>
      </c>
      <c r="Z5833" s="4">
        <v>0.6</v>
      </c>
      <c r="AA5833" s="5">
        <v>56788.35</v>
      </c>
      <c r="AB5833" s="5">
        <f t="shared" si="822"/>
        <v>2385110.7000000002</v>
      </c>
      <c r="AC5833" s="5">
        <v>34176.47</v>
      </c>
      <c r="AD5833" s="5">
        <f t="shared" si="823"/>
        <v>1469588.21</v>
      </c>
      <c r="AE5833" s="5">
        <v>93279.4</v>
      </c>
      <c r="AF5833" s="5">
        <v>25750.2</v>
      </c>
      <c r="AG5833" s="5">
        <v>7680.97</v>
      </c>
      <c r="AH5833" s="5">
        <v>870</v>
      </c>
      <c r="AI5833" s="5">
        <v>4600</v>
      </c>
      <c r="AJ5833">
        <v>1</v>
      </c>
      <c r="AK5833" s="5">
        <v>13277.98</v>
      </c>
      <c r="AL5833" s="5">
        <v>0</v>
      </c>
      <c r="AM5833" s="5">
        <v>59889.97</v>
      </c>
      <c r="AN5833">
        <v>8</v>
      </c>
      <c r="AO5833">
        <v>8</v>
      </c>
      <c r="AP5833" t="str">
        <f t="shared" si="824"/>
        <v>Yes</v>
      </c>
      <c r="AQ5833">
        <v>1</v>
      </c>
      <c r="AR5833" s="5">
        <f t="shared" si="825"/>
        <v>1674936.73</v>
      </c>
      <c r="AS5833" s="5">
        <f t="shared" si="826"/>
        <v>710173.97</v>
      </c>
      <c r="AT5833" t="s">
        <v>59</v>
      </c>
      <c r="AU5833" t="s">
        <v>6181</v>
      </c>
      <c r="AV5833" t="s">
        <v>6182</v>
      </c>
      <c r="AW5833" t="s">
        <v>6183</v>
      </c>
      <c r="AX5833" t="s">
        <v>6167</v>
      </c>
      <c r="AY5833">
        <v>43</v>
      </c>
      <c r="AZ5833">
        <v>0</v>
      </c>
      <c r="BA5833">
        <v>0</v>
      </c>
      <c r="BB5833" t="s">
        <v>6168</v>
      </c>
      <c r="BC5833">
        <v>0</v>
      </c>
      <c r="BD5833">
        <v>0</v>
      </c>
      <c r="BE5833" t="s">
        <v>6169</v>
      </c>
      <c r="BF5833" t="s">
        <v>6170</v>
      </c>
      <c r="BG5833">
        <v>0</v>
      </c>
      <c r="BH5833" t="s">
        <v>6171</v>
      </c>
      <c r="BI5833">
        <v>34</v>
      </c>
      <c r="BJ5833" t="s">
        <v>6172</v>
      </c>
      <c r="BK5833">
        <v>0</v>
      </c>
      <c r="BL5833">
        <v>58</v>
      </c>
      <c r="BM5833" s="3">
        <f t="shared" si="827"/>
        <v>0.74137931034482762</v>
      </c>
    </row>
    <row r="5834" spans="1:65">
      <c r="A5834" t="s">
        <v>5976</v>
      </c>
      <c r="B5834" s="2">
        <v>46011</v>
      </c>
      <c r="C5834" t="s">
        <v>4641</v>
      </c>
      <c r="D5834" t="s">
        <v>5644</v>
      </c>
      <c r="E5834">
        <v>12</v>
      </c>
      <c r="F5834" t="s">
        <v>61</v>
      </c>
      <c r="G5834" t="s">
        <v>50</v>
      </c>
      <c r="H5834" t="s">
        <v>127</v>
      </c>
      <c r="I5834" t="s">
        <v>64</v>
      </c>
      <c r="J5834" t="s">
        <v>65</v>
      </c>
      <c r="K5834" t="s">
        <v>75</v>
      </c>
      <c r="L5834" t="s">
        <v>87</v>
      </c>
      <c r="M5834" t="s">
        <v>56</v>
      </c>
      <c r="N5834" t="s">
        <v>76</v>
      </c>
      <c r="O5834" t="s">
        <v>70</v>
      </c>
      <c r="P5834">
        <v>48</v>
      </c>
      <c r="Q5834">
        <v>51</v>
      </c>
      <c r="R5834">
        <v>51</v>
      </c>
      <c r="S5834">
        <v>1</v>
      </c>
      <c r="T5834">
        <f t="shared" si="819"/>
        <v>50</v>
      </c>
      <c r="U5834">
        <v>48</v>
      </c>
      <c r="V5834">
        <f t="shared" si="820"/>
        <v>2</v>
      </c>
      <c r="W5834" s="3">
        <f t="shared" si="821"/>
        <v>1.9607843137254902E-2</v>
      </c>
      <c r="X5834">
        <v>28</v>
      </c>
      <c r="Y5834" s="4">
        <v>6</v>
      </c>
      <c r="Z5834" s="4">
        <v>1.3</v>
      </c>
      <c r="AA5834" s="5">
        <v>51970.78</v>
      </c>
      <c r="AB5834" s="5">
        <f t="shared" si="822"/>
        <v>2494597.44</v>
      </c>
      <c r="AC5834" s="5">
        <v>35712.01</v>
      </c>
      <c r="AD5834" s="5">
        <f t="shared" si="823"/>
        <v>1821312.51</v>
      </c>
      <c r="AE5834" s="5">
        <v>108964.35</v>
      </c>
      <c r="AF5834" s="5">
        <v>31776.41</v>
      </c>
      <c r="AG5834" s="5">
        <v>9177.5400000000009</v>
      </c>
      <c r="AH5834" s="5">
        <v>1885</v>
      </c>
      <c r="AI5834" s="5">
        <v>4600</v>
      </c>
      <c r="AJ5834">
        <v>0</v>
      </c>
      <c r="AK5834" s="5">
        <v>0</v>
      </c>
      <c r="AL5834" s="5">
        <v>1897.61</v>
      </c>
      <c r="AM5834" s="5">
        <v>33662.910000000003</v>
      </c>
      <c r="AN5834">
        <v>4</v>
      </c>
      <c r="AO5834">
        <v>4</v>
      </c>
      <c r="AP5834" t="str">
        <f t="shared" si="824"/>
        <v>Yes</v>
      </c>
      <c r="AQ5834">
        <v>1</v>
      </c>
      <c r="AR5834" s="5">
        <f t="shared" si="825"/>
        <v>2013276.33</v>
      </c>
      <c r="AS5834" s="5">
        <f t="shared" si="826"/>
        <v>481321.11</v>
      </c>
      <c r="AT5834" t="s">
        <v>59</v>
      </c>
      <c r="AU5834" t="s">
        <v>6164</v>
      </c>
      <c r="AV5834" t="s">
        <v>6165</v>
      </c>
      <c r="AW5834" t="s">
        <v>6166</v>
      </c>
      <c r="AX5834" t="s">
        <v>6184</v>
      </c>
      <c r="AY5834">
        <v>48</v>
      </c>
      <c r="AZ5834">
        <v>0</v>
      </c>
      <c r="BA5834">
        <v>16</v>
      </c>
      <c r="BB5834" t="s">
        <v>6180</v>
      </c>
      <c r="BC5834">
        <v>0</v>
      </c>
      <c r="BD5834">
        <v>0</v>
      </c>
      <c r="BE5834" t="s">
        <v>6169</v>
      </c>
      <c r="BF5834" t="s">
        <v>6170</v>
      </c>
      <c r="BG5834">
        <v>1</v>
      </c>
      <c r="BH5834" t="s">
        <v>6179</v>
      </c>
      <c r="BI5834">
        <v>43</v>
      </c>
      <c r="BJ5834" t="s">
        <v>6172</v>
      </c>
      <c r="BK5834">
        <v>0</v>
      </c>
      <c r="BL5834">
        <v>63</v>
      </c>
      <c r="BM5834" s="3">
        <f t="shared" si="827"/>
        <v>0.80952380952380953</v>
      </c>
    </row>
    <row r="5835" spans="1:65">
      <c r="A5835" t="s">
        <v>5977</v>
      </c>
      <c r="B5835" s="2">
        <v>46011</v>
      </c>
      <c r="C5835" t="s">
        <v>4641</v>
      </c>
      <c r="D5835" t="s">
        <v>5644</v>
      </c>
      <c r="E5835">
        <v>12</v>
      </c>
      <c r="F5835" t="s">
        <v>78</v>
      </c>
      <c r="G5835" t="s">
        <v>62</v>
      </c>
      <c r="H5835" t="s">
        <v>91</v>
      </c>
      <c r="I5835" t="s">
        <v>64</v>
      </c>
      <c r="J5835" t="s">
        <v>53</v>
      </c>
      <c r="K5835" t="s">
        <v>54</v>
      </c>
      <c r="L5835" t="s">
        <v>67</v>
      </c>
      <c r="M5835" t="s">
        <v>56</v>
      </c>
      <c r="N5835" t="s">
        <v>94</v>
      </c>
      <c r="O5835" t="s">
        <v>82</v>
      </c>
      <c r="P5835">
        <v>61</v>
      </c>
      <c r="Q5835">
        <v>66</v>
      </c>
      <c r="R5835">
        <v>65</v>
      </c>
      <c r="S5835">
        <v>2</v>
      </c>
      <c r="T5835">
        <f t="shared" si="819"/>
        <v>63</v>
      </c>
      <c r="U5835">
        <v>60</v>
      </c>
      <c r="V5835">
        <f t="shared" si="820"/>
        <v>3</v>
      </c>
      <c r="W5835" s="3">
        <f t="shared" si="821"/>
        <v>3.0769230769230771E-2</v>
      </c>
      <c r="X5835">
        <v>23</v>
      </c>
      <c r="Y5835" s="4">
        <v>4.2</v>
      </c>
      <c r="Z5835" s="4">
        <v>2</v>
      </c>
      <c r="AA5835" s="5">
        <v>39087.199999999997</v>
      </c>
      <c r="AB5835" s="5">
        <f t="shared" si="822"/>
        <v>2345232</v>
      </c>
      <c r="AC5835" s="5">
        <v>22871.919999999998</v>
      </c>
      <c r="AD5835" s="5">
        <f t="shared" si="823"/>
        <v>1486674.8</v>
      </c>
      <c r="AE5835" s="5">
        <v>106882.58</v>
      </c>
      <c r="AF5835" s="5">
        <v>30804.53</v>
      </c>
      <c r="AG5835" s="5">
        <v>8998.68</v>
      </c>
      <c r="AH5835" s="5">
        <v>2900</v>
      </c>
      <c r="AI5835" s="5">
        <v>6400</v>
      </c>
      <c r="AJ5835">
        <v>0</v>
      </c>
      <c r="AK5835" s="5">
        <v>0</v>
      </c>
      <c r="AL5835" s="5">
        <v>2056.87</v>
      </c>
      <c r="AM5835" s="5">
        <v>41138.26</v>
      </c>
      <c r="AN5835">
        <v>4</v>
      </c>
      <c r="AO5835">
        <v>3</v>
      </c>
      <c r="AP5835" t="str">
        <f t="shared" si="824"/>
        <v>Yes</v>
      </c>
      <c r="AQ5835">
        <v>1</v>
      </c>
      <c r="AR5835" s="5">
        <f t="shared" si="825"/>
        <v>1685855.72</v>
      </c>
      <c r="AS5835" s="5">
        <f t="shared" si="826"/>
        <v>659376.28</v>
      </c>
      <c r="AT5835" t="s">
        <v>59</v>
      </c>
      <c r="AU5835" t="s">
        <v>6164</v>
      </c>
      <c r="AV5835" t="s">
        <v>6165</v>
      </c>
      <c r="AW5835" t="s">
        <v>6166</v>
      </c>
      <c r="AX5835" t="s">
        <v>6167</v>
      </c>
      <c r="AY5835">
        <v>62</v>
      </c>
      <c r="AZ5835">
        <v>0</v>
      </c>
      <c r="BA5835">
        <v>26</v>
      </c>
      <c r="BB5835" t="s">
        <v>6180</v>
      </c>
      <c r="BC5835">
        <v>0</v>
      </c>
      <c r="BD5835">
        <v>0</v>
      </c>
      <c r="BE5835" t="s">
        <v>6169</v>
      </c>
      <c r="BF5835" t="s">
        <v>6170</v>
      </c>
      <c r="BG5835">
        <v>1</v>
      </c>
      <c r="BH5835" t="s">
        <v>6179</v>
      </c>
      <c r="BI5835">
        <v>24</v>
      </c>
      <c r="BJ5835" t="s">
        <v>6172</v>
      </c>
      <c r="BK5835">
        <v>0</v>
      </c>
      <c r="BL5835">
        <v>77</v>
      </c>
      <c r="BM5835" s="3">
        <f t="shared" si="827"/>
        <v>0.8441558441558441</v>
      </c>
    </row>
    <row r="5836" spans="1:65">
      <c r="A5836" t="s">
        <v>5978</v>
      </c>
      <c r="B5836" s="2">
        <v>46011</v>
      </c>
      <c r="C5836" t="s">
        <v>4641</v>
      </c>
      <c r="D5836" t="s">
        <v>5644</v>
      </c>
      <c r="E5836">
        <v>12</v>
      </c>
      <c r="F5836" t="s">
        <v>72</v>
      </c>
      <c r="G5836" t="s">
        <v>50</v>
      </c>
      <c r="H5836" t="s">
        <v>179</v>
      </c>
      <c r="I5836" t="s">
        <v>64</v>
      </c>
      <c r="J5836" t="s">
        <v>81</v>
      </c>
      <c r="K5836" t="s">
        <v>75</v>
      </c>
      <c r="L5836" t="s">
        <v>67</v>
      </c>
      <c r="M5836" t="s">
        <v>56</v>
      </c>
      <c r="N5836" t="s">
        <v>69</v>
      </c>
      <c r="O5836" t="s">
        <v>58</v>
      </c>
      <c r="P5836">
        <v>44</v>
      </c>
      <c r="Q5836">
        <v>47</v>
      </c>
      <c r="R5836">
        <v>48</v>
      </c>
      <c r="S5836">
        <v>1</v>
      </c>
      <c r="T5836">
        <f t="shared" si="819"/>
        <v>47</v>
      </c>
      <c r="U5836">
        <v>43</v>
      </c>
      <c r="V5836">
        <f t="shared" si="820"/>
        <v>4</v>
      </c>
      <c r="W5836" s="3">
        <f t="shared" si="821"/>
        <v>2.0833333333333332E-2</v>
      </c>
      <c r="X5836">
        <v>7</v>
      </c>
      <c r="Y5836" s="4">
        <v>1.4</v>
      </c>
      <c r="Z5836" s="4">
        <v>0.6</v>
      </c>
      <c r="AA5836" s="5">
        <v>77101.67</v>
      </c>
      <c r="AB5836" s="5">
        <f t="shared" si="822"/>
        <v>3315371.81</v>
      </c>
      <c r="AC5836" s="5">
        <v>51624.43</v>
      </c>
      <c r="AD5836" s="5">
        <f t="shared" si="823"/>
        <v>2477972.64</v>
      </c>
      <c r="AE5836" s="5">
        <v>144145.68</v>
      </c>
      <c r="AF5836" s="5">
        <v>39531.440000000002</v>
      </c>
      <c r="AG5836" s="5">
        <v>7246</v>
      </c>
      <c r="AH5836" s="5">
        <v>870</v>
      </c>
      <c r="AI5836" s="5">
        <v>6800</v>
      </c>
      <c r="AJ5836">
        <v>0</v>
      </c>
      <c r="AK5836" s="5">
        <v>0</v>
      </c>
      <c r="AL5836" s="5">
        <v>5819.8</v>
      </c>
      <c r="AM5836" s="5">
        <v>30153.63</v>
      </c>
      <c r="AN5836">
        <v>4</v>
      </c>
      <c r="AO5836">
        <v>5</v>
      </c>
      <c r="AP5836" t="str">
        <f t="shared" si="824"/>
        <v>No</v>
      </c>
      <c r="AQ5836">
        <v>2</v>
      </c>
      <c r="AR5836" s="5">
        <f t="shared" si="825"/>
        <v>2712539.19</v>
      </c>
      <c r="AS5836" s="5">
        <f t="shared" si="826"/>
        <v>602832.62</v>
      </c>
      <c r="AT5836" t="s">
        <v>59</v>
      </c>
      <c r="AU5836" t="s">
        <v>6164</v>
      </c>
      <c r="AV5836" t="s">
        <v>6165</v>
      </c>
      <c r="AW5836" t="s">
        <v>6166</v>
      </c>
      <c r="AX5836" t="s">
        <v>6184</v>
      </c>
      <c r="AY5836">
        <v>49</v>
      </c>
      <c r="AZ5836">
        <v>4</v>
      </c>
      <c r="BA5836">
        <v>25</v>
      </c>
      <c r="BB5836" t="s">
        <v>6185</v>
      </c>
      <c r="BC5836">
        <v>0</v>
      </c>
      <c r="BD5836">
        <v>1</v>
      </c>
      <c r="BE5836" t="s">
        <v>6188</v>
      </c>
      <c r="BF5836" t="s">
        <v>6170</v>
      </c>
      <c r="BG5836">
        <v>0</v>
      </c>
      <c r="BH5836" t="s">
        <v>6171</v>
      </c>
      <c r="BI5836">
        <v>6</v>
      </c>
      <c r="BJ5836" t="s">
        <v>6172</v>
      </c>
      <c r="BK5836">
        <v>0</v>
      </c>
      <c r="BL5836">
        <v>56</v>
      </c>
      <c r="BM5836" s="3">
        <f t="shared" si="827"/>
        <v>0.8571428571428571</v>
      </c>
    </row>
    <row r="5837" spans="1:65">
      <c r="A5837" t="s">
        <v>5979</v>
      </c>
      <c r="B5837" s="2">
        <v>46011</v>
      </c>
      <c r="C5837" t="s">
        <v>4641</v>
      </c>
      <c r="D5837" t="s">
        <v>5644</v>
      </c>
      <c r="E5837">
        <v>12</v>
      </c>
      <c r="F5837" t="s">
        <v>49</v>
      </c>
      <c r="G5837" t="s">
        <v>50</v>
      </c>
      <c r="H5837" t="s">
        <v>51</v>
      </c>
      <c r="I5837" t="s">
        <v>52</v>
      </c>
      <c r="J5837" t="s">
        <v>81</v>
      </c>
      <c r="K5837" t="s">
        <v>75</v>
      </c>
      <c r="L5837" t="s">
        <v>92</v>
      </c>
      <c r="M5837" t="s">
        <v>56</v>
      </c>
      <c r="N5837" t="s">
        <v>57</v>
      </c>
      <c r="O5837" t="s">
        <v>70</v>
      </c>
      <c r="P5837">
        <v>26</v>
      </c>
      <c r="Q5837">
        <v>40</v>
      </c>
      <c r="R5837">
        <v>38</v>
      </c>
      <c r="S5837">
        <v>1</v>
      </c>
      <c r="T5837">
        <f t="shared" si="819"/>
        <v>37</v>
      </c>
      <c r="U5837">
        <v>20</v>
      </c>
      <c r="V5837">
        <f t="shared" si="820"/>
        <v>17</v>
      </c>
      <c r="W5837" s="3">
        <f t="shared" si="821"/>
        <v>2.6315789473684209E-2</v>
      </c>
      <c r="X5837">
        <v>32</v>
      </c>
      <c r="Y5837" s="4">
        <v>1.5</v>
      </c>
      <c r="Z5837" s="4">
        <v>1.6</v>
      </c>
      <c r="AA5837" s="5">
        <v>78735.7</v>
      </c>
      <c r="AB5837" s="5">
        <f t="shared" si="822"/>
        <v>1574714</v>
      </c>
      <c r="AC5837" s="5">
        <v>53965.01</v>
      </c>
      <c r="AD5837" s="5">
        <f t="shared" si="823"/>
        <v>2050670.38</v>
      </c>
      <c r="AE5837" s="5">
        <v>119499.78</v>
      </c>
      <c r="AF5837" s="5">
        <v>34798.699999999997</v>
      </c>
      <c r="AG5837" s="5">
        <v>10309.84</v>
      </c>
      <c r="AH5837" s="5">
        <v>2320</v>
      </c>
      <c r="AI5837" s="5">
        <v>6800</v>
      </c>
      <c r="AJ5837">
        <v>0</v>
      </c>
      <c r="AK5837" s="5">
        <v>0</v>
      </c>
      <c r="AL5837" s="5">
        <v>26411.97</v>
      </c>
      <c r="AM5837" s="5">
        <v>14963.88</v>
      </c>
      <c r="AN5837">
        <v>4</v>
      </c>
      <c r="AO5837">
        <v>5</v>
      </c>
      <c r="AP5837" t="str">
        <f t="shared" si="824"/>
        <v>No</v>
      </c>
      <c r="AQ5837">
        <v>2</v>
      </c>
      <c r="AR5837" s="5">
        <f t="shared" si="825"/>
        <v>2265774.5499999998</v>
      </c>
      <c r="AS5837" s="5">
        <f t="shared" si="826"/>
        <v>-691060.55</v>
      </c>
      <c r="AT5837" t="s">
        <v>116</v>
      </c>
      <c r="AU5837" t="s">
        <v>6164</v>
      </c>
      <c r="AV5837" t="s">
        <v>6165</v>
      </c>
      <c r="AW5837" t="s">
        <v>6166</v>
      </c>
      <c r="AX5837" t="s">
        <v>6167</v>
      </c>
      <c r="AY5837">
        <v>37</v>
      </c>
      <c r="AZ5837">
        <v>6</v>
      </c>
      <c r="BA5837">
        <v>90</v>
      </c>
      <c r="BB5837" t="s">
        <v>6220</v>
      </c>
      <c r="BC5837">
        <v>0</v>
      </c>
      <c r="BD5837">
        <v>1</v>
      </c>
      <c r="BE5837" t="s">
        <v>6188</v>
      </c>
      <c r="BF5837" t="s">
        <v>6170</v>
      </c>
      <c r="BG5837">
        <v>0</v>
      </c>
      <c r="BH5837" t="s">
        <v>6171</v>
      </c>
      <c r="BI5837">
        <v>50</v>
      </c>
      <c r="BJ5837" t="s">
        <v>6172</v>
      </c>
      <c r="BK5837">
        <v>0</v>
      </c>
      <c r="BL5837">
        <v>48</v>
      </c>
      <c r="BM5837" s="3">
        <f t="shared" si="827"/>
        <v>0.79166666666666663</v>
      </c>
    </row>
    <row r="5838" spans="1:65">
      <c r="A5838" t="s">
        <v>5980</v>
      </c>
      <c r="B5838" s="2">
        <v>46011</v>
      </c>
      <c r="C5838" t="s">
        <v>4641</v>
      </c>
      <c r="D5838" t="s">
        <v>5644</v>
      </c>
      <c r="E5838">
        <v>12</v>
      </c>
      <c r="F5838" t="s">
        <v>72</v>
      </c>
      <c r="G5838" t="s">
        <v>62</v>
      </c>
      <c r="H5838" t="s">
        <v>220</v>
      </c>
      <c r="I5838" t="s">
        <v>64</v>
      </c>
      <c r="J5838" t="s">
        <v>81</v>
      </c>
      <c r="K5838" t="s">
        <v>66</v>
      </c>
      <c r="L5838" t="s">
        <v>87</v>
      </c>
      <c r="M5838" t="s">
        <v>56</v>
      </c>
      <c r="N5838" t="s">
        <v>94</v>
      </c>
      <c r="O5838" t="s">
        <v>70</v>
      </c>
      <c r="P5838">
        <v>34</v>
      </c>
      <c r="Q5838">
        <v>36</v>
      </c>
      <c r="R5838">
        <v>38</v>
      </c>
      <c r="S5838">
        <v>1</v>
      </c>
      <c r="T5838">
        <f t="shared" si="819"/>
        <v>37</v>
      </c>
      <c r="U5838">
        <v>32</v>
      </c>
      <c r="V5838">
        <f t="shared" si="820"/>
        <v>5</v>
      </c>
      <c r="W5838" s="3">
        <f t="shared" si="821"/>
        <v>2.6315789473684209E-2</v>
      </c>
      <c r="X5838">
        <v>6</v>
      </c>
      <c r="Y5838" s="4">
        <v>2.6</v>
      </c>
      <c r="Z5838" s="4">
        <v>1.2</v>
      </c>
      <c r="AA5838" s="5">
        <v>73087.350000000006</v>
      </c>
      <c r="AB5838" s="5">
        <f t="shared" si="822"/>
        <v>2338795.2000000002</v>
      </c>
      <c r="AC5838" s="5">
        <v>54099.28</v>
      </c>
      <c r="AD5838" s="5">
        <f t="shared" si="823"/>
        <v>2055772.64</v>
      </c>
      <c r="AE5838" s="5">
        <v>113353.60000000001</v>
      </c>
      <c r="AF5838" s="5">
        <v>30418.65</v>
      </c>
      <c r="AG5838" s="5">
        <v>7225.25</v>
      </c>
      <c r="AH5838" s="5">
        <v>1740</v>
      </c>
      <c r="AI5838" s="5">
        <v>6800</v>
      </c>
      <c r="AJ5838">
        <v>0</v>
      </c>
      <c r="AK5838" s="5">
        <v>0</v>
      </c>
      <c r="AL5838" s="5">
        <v>7538.36</v>
      </c>
      <c r="AM5838" s="5">
        <v>21818</v>
      </c>
      <c r="AN5838">
        <v>4</v>
      </c>
      <c r="AO5838">
        <v>5</v>
      </c>
      <c r="AP5838" t="str">
        <f t="shared" si="824"/>
        <v>No</v>
      </c>
      <c r="AQ5838">
        <v>2</v>
      </c>
      <c r="AR5838" s="5">
        <f t="shared" si="825"/>
        <v>2244666.5</v>
      </c>
      <c r="AS5838" s="5">
        <f t="shared" si="826"/>
        <v>94128.7</v>
      </c>
      <c r="AT5838" t="s">
        <v>59</v>
      </c>
      <c r="AU5838" t="s">
        <v>6164</v>
      </c>
      <c r="AV5838" t="s">
        <v>6165</v>
      </c>
      <c r="AW5838" t="s">
        <v>6166</v>
      </c>
      <c r="AX5838" t="s">
        <v>6184</v>
      </c>
      <c r="AY5838">
        <v>37</v>
      </c>
      <c r="AZ5838">
        <v>0</v>
      </c>
      <c r="BA5838">
        <v>28</v>
      </c>
      <c r="BB5838" t="s">
        <v>6180</v>
      </c>
      <c r="BC5838">
        <v>1</v>
      </c>
      <c r="BD5838">
        <v>0</v>
      </c>
      <c r="BE5838" t="s">
        <v>6178</v>
      </c>
      <c r="BF5838" t="s">
        <v>6170</v>
      </c>
      <c r="BG5838">
        <v>0</v>
      </c>
      <c r="BH5838" t="s">
        <v>6171</v>
      </c>
      <c r="BI5838">
        <v>21</v>
      </c>
      <c r="BJ5838" t="s">
        <v>6172</v>
      </c>
      <c r="BK5838">
        <v>0</v>
      </c>
      <c r="BL5838">
        <v>49</v>
      </c>
      <c r="BM5838" s="3">
        <f t="shared" si="827"/>
        <v>0.77551020408163263</v>
      </c>
    </row>
    <row r="5839" spans="1:65">
      <c r="A5839" t="s">
        <v>5981</v>
      </c>
      <c r="B5839" s="2">
        <v>46011</v>
      </c>
      <c r="C5839" t="s">
        <v>4641</v>
      </c>
      <c r="D5839" t="s">
        <v>5644</v>
      </c>
      <c r="E5839">
        <v>12</v>
      </c>
      <c r="F5839" t="s">
        <v>72</v>
      </c>
      <c r="G5839" t="s">
        <v>79</v>
      </c>
      <c r="H5839" t="s">
        <v>213</v>
      </c>
      <c r="I5839" t="s">
        <v>74</v>
      </c>
      <c r="J5839" t="s">
        <v>53</v>
      </c>
      <c r="K5839" t="s">
        <v>66</v>
      </c>
      <c r="L5839" t="s">
        <v>87</v>
      </c>
      <c r="M5839" t="s">
        <v>68</v>
      </c>
      <c r="N5839" t="s">
        <v>109</v>
      </c>
      <c r="O5839" t="s">
        <v>120</v>
      </c>
      <c r="P5839">
        <v>54</v>
      </c>
      <c r="Q5839">
        <v>58</v>
      </c>
      <c r="R5839">
        <v>61</v>
      </c>
      <c r="S5839">
        <v>2</v>
      </c>
      <c r="T5839">
        <f t="shared" si="819"/>
        <v>59</v>
      </c>
      <c r="U5839">
        <v>51</v>
      </c>
      <c r="V5839">
        <f t="shared" si="820"/>
        <v>8</v>
      </c>
      <c r="W5839" s="3">
        <f t="shared" si="821"/>
        <v>3.2786885245901641E-2</v>
      </c>
      <c r="X5839">
        <v>19</v>
      </c>
      <c r="Y5839" s="4">
        <v>6</v>
      </c>
      <c r="Z5839" s="4">
        <v>2.1</v>
      </c>
      <c r="AA5839" s="5">
        <v>33417.550000000003</v>
      </c>
      <c r="AB5839" s="5">
        <f t="shared" si="822"/>
        <v>1704295.05</v>
      </c>
      <c r="AC5839" s="5">
        <v>23084.73</v>
      </c>
      <c r="AD5839" s="5">
        <f t="shared" si="823"/>
        <v>1408168.53</v>
      </c>
      <c r="AE5839" s="5">
        <v>102682.01</v>
      </c>
      <c r="AF5839" s="5">
        <v>27249.13</v>
      </c>
      <c r="AG5839" s="5">
        <v>8457.7099999999991</v>
      </c>
      <c r="AH5839" s="5">
        <v>3045</v>
      </c>
      <c r="AI5839" s="5">
        <v>6400</v>
      </c>
      <c r="AJ5839">
        <v>1</v>
      </c>
      <c r="AK5839" s="5">
        <v>9010.61</v>
      </c>
      <c r="AL5839" s="5">
        <v>5424.95</v>
      </c>
      <c r="AM5839" s="5">
        <v>81055.91</v>
      </c>
      <c r="AN5839">
        <v>8</v>
      </c>
      <c r="AO5839">
        <v>9</v>
      </c>
      <c r="AP5839" t="str">
        <f t="shared" si="824"/>
        <v>No</v>
      </c>
      <c r="AQ5839">
        <v>3</v>
      </c>
      <c r="AR5839" s="5">
        <f t="shared" si="825"/>
        <v>1651493.85</v>
      </c>
      <c r="AS5839" s="5">
        <f t="shared" si="826"/>
        <v>52801.2</v>
      </c>
      <c r="AT5839" t="s">
        <v>59</v>
      </c>
      <c r="AU5839" t="s">
        <v>6181</v>
      </c>
      <c r="AV5839" t="s">
        <v>6182</v>
      </c>
      <c r="AW5839" t="s">
        <v>6183</v>
      </c>
      <c r="AX5839" t="s">
        <v>6184</v>
      </c>
      <c r="AY5839">
        <v>55</v>
      </c>
      <c r="AZ5839">
        <v>0</v>
      </c>
      <c r="BA5839">
        <v>46</v>
      </c>
      <c r="BB5839" t="s">
        <v>6180</v>
      </c>
      <c r="BC5839">
        <v>0</v>
      </c>
      <c r="BD5839">
        <v>1</v>
      </c>
      <c r="BE5839" t="s">
        <v>6188</v>
      </c>
      <c r="BF5839" t="s">
        <v>6170</v>
      </c>
      <c r="BG5839">
        <v>0</v>
      </c>
      <c r="BH5839" t="s">
        <v>6171</v>
      </c>
      <c r="BI5839">
        <v>24</v>
      </c>
      <c r="BJ5839" t="s">
        <v>6172</v>
      </c>
      <c r="BK5839">
        <v>0</v>
      </c>
      <c r="BL5839">
        <v>70</v>
      </c>
      <c r="BM5839" s="3">
        <f t="shared" si="827"/>
        <v>0.87142857142857144</v>
      </c>
    </row>
    <row r="5840" spans="1:65">
      <c r="A5840" t="s">
        <v>5982</v>
      </c>
      <c r="B5840" s="2">
        <v>46011</v>
      </c>
      <c r="C5840" t="s">
        <v>4641</v>
      </c>
      <c r="D5840" t="s">
        <v>5644</v>
      </c>
      <c r="E5840">
        <v>12</v>
      </c>
      <c r="F5840" t="s">
        <v>49</v>
      </c>
      <c r="G5840" t="s">
        <v>50</v>
      </c>
      <c r="H5840" t="s">
        <v>89</v>
      </c>
      <c r="I5840" t="s">
        <v>52</v>
      </c>
      <c r="J5840" t="s">
        <v>53</v>
      </c>
      <c r="K5840" t="s">
        <v>66</v>
      </c>
      <c r="L5840" t="s">
        <v>87</v>
      </c>
      <c r="M5840" t="s">
        <v>56</v>
      </c>
      <c r="N5840" t="s">
        <v>109</v>
      </c>
      <c r="O5840" t="s">
        <v>70</v>
      </c>
      <c r="P5840">
        <v>59</v>
      </c>
      <c r="Q5840">
        <v>62</v>
      </c>
      <c r="R5840">
        <v>63</v>
      </c>
      <c r="S5840">
        <v>2</v>
      </c>
      <c r="T5840">
        <f t="shared" si="819"/>
        <v>61</v>
      </c>
      <c r="U5840">
        <v>57</v>
      </c>
      <c r="V5840">
        <f t="shared" si="820"/>
        <v>4</v>
      </c>
      <c r="W5840" s="3">
        <f t="shared" si="821"/>
        <v>3.1746031746031744E-2</v>
      </c>
      <c r="X5840">
        <v>31</v>
      </c>
      <c r="Y5840" s="4">
        <v>0.7</v>
      </c>
      <c r="Z5840" s="4">
        <v>1.7</v>
      </c>
      <c r="AA5840" s="5">
        <v>33485.11</v>
      </c>
      <c r="AB5840" s="5">
        <f t="shared" si="822"/>
        <v>1908651.27</v>
      </c>
      <c r="AC5840" s="5">
        <v>24169.56</v>
      </c>
      <c r="AD5840" s="5">
        <f t="shared" si="823"/>
        <v>1522682.28</v>
      </c>
      <c r="AE5840" s="5">
        <v>112188.39</v>
      </c>
      <c r="AF5840" s="5">
        <v>29415.919999999998</v>
      </c>
      <c r="AG5840" s="5">
        <v>10408.48</v>
      </c>
      <c r="AH5840" s="5">
        <v>2465</v>
      </c>
      <c r="AI5840" s="5">
        <v>6400</v>
      </c>
      <c r="AJ5840">
        <v>0</v>
      </c>
      <c r="AK5840" s="5">
        <v>0</v>
      </c>
      <c r="AL5840" s="5">
        <v>2637.18</v>
      </c>
      <c r="AM5840" s="5">
        <v>81418.53</v>
      </c>
      <c r="AN5840">
        <v>8</v>
      </c>
      <c r="AO5840">
        <v>9</v>
      </c>
      <c r="AP5840" t="str">
        <f t="shared" si="824"/>
        <v>No</v>
      </c>
      <c r="AQ5840">
        <v>2</v>
      </c>
      <c r="AR5840" s="5">
        <f t="shared" si="825"/>
        <v>1767615.78</v>
      </c>
      <c r="AS5840" s="5">
        <f t="shared" si="826"/>
        <v>141035.49</v>
      </c>
      <c r="AT5840" t="s">
        <v>59</v>
      </c>
      <c r="AU5840" t="s">
        <v>6164</v>
      </c>
      <c r="AV5840" t="s">
        <v>6165</v>
      </c>
      <c r="AW5840" t="s">
        <v>6166</v>
      </c>
      <c r="AX5840" t="s">
        <v>6184</v>
      </c>
      <c r="AY5840">
        <v>63</v>
      </c>
      <c r="AZ5840">
        <v>1</v>
      </c>
      <c r="BA5840">
        <v>30</v>
      </c>
      <c r="BB5840" t="s">
        <v>6180</v>
      </c>
      <c r="BC5840">
        <v>1</v>
      </c>
      <c r="BD5840">
        <v>0</v>
      </c>
      <c r="BE5840" t="s">
        <v>6178</v>
      </c>
      <c r="BF5840" t="s">
        <v>6170</v>
      </c>
      <c r="BG5840">
        <v>1</v>
      </c>
      <c r="BH5840" t="s">
        <v>6179</v>
      </c>
      <c r="BI5840">
        <v>21</v>
      </c>
      <c r="BJ5840" t="s">
        <v>6172</v>
      </c>
      <c r="BK5840">
        <v>0</v>
      </c>
      <c r="BL5840">
        <v>77</v>
      </c>
      <c r="BM5840" s="3">
        <f t="shared" si="827"/>
        <v>0.81818181818181823</v>
      </c>
    </row>
    <row r="5841" spans="1:65">
      <c r="A5841" t="s">
        <v>5983</v>
      </c>
      <c r="B5841" s="2">
        <v>46012</v>
      </c>
      <c r="C5841" t="s">
        <v>4641</v>
      </c>
      <c r="D5841" t="s">
        <v>5644</v>
      </c>
      <c r="E5841">
        <v>12</v>
      </c>
      <c r="F5841" t="s">
        <v>78</v>
      </c>
      <c r="G5841" t="s">
        <v>79</v>
      </c>
      <c r="H5841" t="s">
        <v>113</v>
      </c>
      <c r="I5841" t="s">
        <v>74</v>
      </c>
      <c r="J5841" t="s">
        <v>53</v>
      </c>
      <c r="K5841" t="s">
        <v>75</v>
      </c>
      <c r="L5841" t="s">
        <v>55</v>
      </c>
      <c r="M5841" t="s">
        <v>56</v>
      </c>
      <c r="N5841" t="s">
        <v>76</v>
      </c>
      <c r="O5841" t="s">
        <v>70</v>
      </c>
      <c r="P5841">
        <v>61</v>
      </c>
      <c r="Q5841">
        <v>63</v>
      </c>
      <c r="R5841">
        <v>61</v>
      </c>
      <c r="S5841">
        <v>1</v>
      </c>
      <c r="T5841">
        <f t="shared" si="819"/>
        <v>60</v>
      </c>
      <c r="U5841">
        <v>59</v>
      </c>
      <c r="V5841">
        <f t="shared" si="820"/>
        <v>1</v>
      </c>
      <c r="W5841" s="3">
        <f t="shared" si="821"/>
        <v>1.6393442622950821E-2</v>
      </c>
      <c r="X5841">
        <v>12</v>
      </c>
      <c r="Y5841" s="4">
        <v>1.2</v>
      </c>
      <c r="Z5841" s="4">
        <v>0.4</v>
      </c>
      <c r="AA5841" s="5">
        <v>36148.28</v>
      </c>
      <c r="AB5841" s="5">
        <f t="shared" si="822"/>
        <v>2132748.52</v>
      </c>
      <c r="AC5841" s="5">
        <v>23410.77</v>
      </c>
      <c r="AD5841" s="5">
        <f t="shared" si="823"/>
        <v>1428056.97</v>
      </c>
      <c r="AE5841" s="5">
        <v>104025.47</v>
      </c>
      <c r="AF5841" s="5">
        <v>28209.85</v>
      </c>
      <c r="AG5841" s="5">
        <v>7627.46</v>
      </c>
      <c r="AH5841" s="5">
        <v>580</v>
      </c>
      <c r="AI5841" s="5">
        <v>3200</v>
      </c>
      <c r="AJ5841">
        <v>0</v>
      </c>
      <c r="AK5841" s="5">
        <v>0</v>
      </c>
      <c r="AL5841" s="5">
        <v>658.38</v>
      </c>
      <c r="AM5841" s="5">
        <v>39382.46</v>
      </c>
      <c r="AN5841">
        <v>4</v>
      </c>
      <c r="AO5841">
        <v>2</v>
      </c>
      <c r="AP5841" t="str">
        <f t="shared" si="824"/>
        <v>Yes</v>
      </c>
      <c r="AQ5841">
        <v>1</v>
      </c>
      <c r="AR5841" s="5">
        <f t="shared" si="825"/>
        <v>1611740.59</v>
      </c>
      <c r="AS5841" s="5">
        <f t="shared" si="826"/>
        <v>521007.93</v>
      </c>
      <c r="AT5841" t="s">
        <v>59</v>
      </c>
      <c r="AU5841" t="s">
        <v>6164</v>
      </c>
      <c r="AV5841" t="s">
        <v>6165</v>
      </c>
      <c r="AW5841" t="s">
        <v>6166</v>
      </c>
      <c r="AX5841" t="s">
        <v>6207</v>
      </c>
      <c r="AY5841">
        <v>62</v>
      </c>
      <c r="AZ5841">
        <v>0</v>
      </c>
      <c r="BA5841">
        <v>13</v>
      </c>
      <c r="BB5841" t="s">
        <v>6191</v>
      </c>
      <c r="BC5841">
        <v>0</v>
      </c>
      <c r="BD5841">
        <v>0</v>
      </c>
      <c r="BE5841" t="s">
        <v>6169</v>
      </c>
      <c r="BF5841" t="s">
        <v>6170</v>
      </c>
      <c r="BG5841">
        <v>0</v>
      </c>
      <c r="BH5841" t="s">
        <v>6171</v>
      </c>
      <c r="BI5841">
        <v>35</v>
      </c>
      <c r="BJ5841" t="s">
        <v>6172</v>
      </c>
      <c r="BK5841">
        <v>0</v>
      </c>
      <c r="BL5841">
        <v>70</v>
      </c>
      <c r="BM5841" s="3">
        <f t="shared" si="827"/>
        <v>0.87142857142857144</v>
      </c>
    </row>
    <row r="5842" spans="1:65">
      <c r="A5842" t="s">
        <v>5984</v>
      </c>
      <c r="B5842" s="2">
        <v>46012</v>
      </c>
      <c r="C5842" t="s">
        <v>4641</v>
      </c>
      <c r="D5842" t="s">
        <v>5644</v>
      </c>
      <c r="E5842">
        <v>12</v>
      </c>
      <c r="F5842" t="s">
        <v>49</v>
      </c>
      <c r="G5842" t="s">
        <v>62</v>
      </c>
      <c r="H5842" t="s">
        <v>125</v>
      </c>
      <c r="I5842" t="s">
        <v>64</v>
      </c>
      <c r="J5842" t="s">
        <v>65</v>
      </c>
      <c r="K5842" t="s">
        <v>66</v>
      </c>
      <c r="L5842" t="s">
        <v>67</v>
      </c>
      <c r="M5842" t="s">
        <v>68</v>
      </c>
      <c r="N5842" t="s">
        <v>69</v>
      </c>
      <c r="O5842" t="s">
        <v>70</v>
      </c>
      <c r="P5842">
        <v>51</v>
      </c>
      <c r="Q5842">
        <v>54</v>
      </c>
      <c r="R5842">
        <v>52</v>
      </c>
      <c r="S5842">
        <v>4</v>
      </c>
      <c r="T5842">
        <f t="shared" si="819"/>
        <v>48</v>
      </c>
      <c r="U5842">
        <v>48</v>
      </c>
      <c r="V5842">
        <f t="shared" si="820"/>
        <v>0</v>
      </c>
      <c r="W5842" s="3">
        <f t="shared" si="821"/>
        <v>7.6923076923076927E-2</v>
      </c>
      <c r="X5842">
        <v>6</v>
      </c>
      <c r="Y5842" s="4">
        <v>7.1</v>
      </c>
      <c r="Z5842" s="4">
        <v>1.4</v>
      </c>
      <c r="AA5842" s="5">
        <v>48802.34</v>
      </c>
      <c r="AB5842" s="5">
        <f t="shared" si="822"/>
        <v>2342512.3199999998</v>
      </c>
      <c r="AC5842" s="5">
        <v>32497.439999999999</v>
      </c>
      <c r="AD5842" s="5">
        <f t="shared" si="823"/>
        <v>1689866.88</v>
      </c>
      <c r="AE5842" s="5">
        <v>113144.07</v>
      </c>
      <c r="AF5842" s="5">
        <v>33877.440000000002</v>
      </c>
      <c r="AG5842" s="5">
        <v>7292.3</v>
      </c>
      <c r="AH5842" s="5">
        <v>2030</v>
      </c>
      <c r="AI5842" s="5">
        <v>20760.849999999999</v>
      </c>
      <c r="AJ5842">
        <v>2</v>
      </c>
      <c r="AK5842" s="5">
        <v>26687.99</v>
      </c>
      <c r="AL5842" s="5">
        <v>0</v>
      </c>
      <c r="AM5842" s="5">
        <v>33150.800000000003</v>
      </c>
      <c r="AN5842">
        <v>4</v>
      </c>
      <c r="AO5842">
        <v>1</v>
      </c>
      <c r="AP5842" t="str">
        <f t="shared" si="824"/>
        <v>Yes</v>
      </c>
      <c r="AQ5842">
        <v>2</v>
      </c>
      <c r="AR5842" s="5">
        <f t="shared" si="825"/>
        <v>1926810.33</v>
      </c>
      <c r="AS5842" s="5">
        <f t="shared" si="826"/>
        <v>415701.99</v>
      </c>
      <c r="AT5842" t="s">
        <v>1641</v>
      </c>
      <c r="AU5842" t="s">
        <v>6173</v>
      </c>
      <c r="AV5842" t="s">
        <v>6174</v>
      </c>
      <c r="AW5842" t="s">
        <v>6175</v>
      </c>
      <c r="AX5842" t="s">
        <v>6167</v>
      </c>
      <c r="AY5842">
        <v>52</v>
      </c>
      <c r="AZ5842">
        <v>0</v>
      </c>
      <c r="BA5842">
        <v>0</v>
      </c>
      <c r="BB5842" t="s">
        <v>6168</v>
      </c>
      <c r="BC5842">
        <v>0</v>
      </c>
      <c r="BD5842">
        <v>0</v>
      </c>
      <c r="BE5842" t="s">
        <v>6169</v>
      </c>
      <c r="BF5842" t="s">
        <v>6210</v>
      </c>
      <c r="BG5842">
        <v>0</v>
      </c>
      <c r="BH5842" t="s">
        <v>6171</v>
      </c>
      <c r="BI5842">
        <v>33</v>
      </c>
      <c r="BJ5842" t="s">
        <v>6172</v>
      </c>
      <c r="BK5842">
        <v>0</v>
      </c>
      <c r="BL5842">
        <v>64</v>
      </c>
      <c r="BM5842" s="3">
        <f t="shared" si="827"/>
        <v>0.8125</v>
      </c>
    </row>
    <row r="5843" spans="1:65">
      <c r="A5843" t="s">
        <v>5985</v>
      </c>
      <c r="B5843" s="2">
        <v>46012</v>
      </c>
      <c r="C5843" t="s">
        <v>4641</v>
      </c>
      <c r="D5843" t="s">
        <v>5644</v>
      </c>
      <c r="E5843">
        <v>12</v>
      </c>
      <c r="F5843" t="s">
        <v>78</v>
      </c>
      <c r="G5843" t="s">
        <v>62</v>
      </c>
      <c r="H5843" t="s">
        <v>190</v>
      </c>
      <c r="I5843" t="s">
        <v>74</v>
      </c>
      <c r="J5843" t="s">
        <v>53</v>
      </c>
      <c r="K5843" t="s">
        <v>75</v>
      </c>
      <c r="L5843" t="s">
        <v>92</v>
      </c>
      <c r="M5843" t="s">
        <v>68</v>
      </c>
      <c r="N5843" t="s">
        <v>94</v>
      </c>
      <c r="O5843" t="s">
        <v>82</v>
      </c>
      <c r="P5843">
        <v>67</v>
      </c>
      <c r="Q5843">
        <v>69</v>
      </c>
      <c r="R5843">
        <v>68</v>
      </c>
      <c r="S5843">
        <v>2</v>
      </c>
      <c r="T5843">
        <f t="shared" si="819"/>
        <v>66</v>
      </c>
      <c r="U5843">
        <v>66</v>
      </c>
      <c r="V5843">
        <f t="shared" si="820"/>
        <v>0</v>
      </c>
      <c r="W5843" s="3">
        <f t="shared" si="821"/>
        <v>2.9411764705882353E-2</v>
      </c>
      <c r="X5843">
        <v>53</v>
      </c>
      <c r="Y5843" s="4">
        <v>3.6</v>
      </c>
      <c r="Z5843" s="4">
        <v>2.2999999999999998</v>
      </c>
      <c r="AA5843" s="5">
        <v>35841.07</v>
      </c>
      <c r="AB5843" s="5">
        <f t="shared" si="822"/>
        <v>2365510.62</v>
      </c>
      <c r="AC5843" s="5">
        <v>22650.76</v>
      </c>
      <c r="AD5843" s="5">
        <f t="shared" si="823"/>
        <v>1540251.68</v>
      </c>
      <c r="AE5843" s="5">
        <v>113948.16</v>
      </c>
      <c r="AF5843" s="5">
        <v>35076</v>
      </c>
      <c r="AG5843" s="5">
        <v>12560.94</v>
      </c>
      <c r="AH5843" s="5">
        <v>3335</v>
      </c>
      <c r="AI5843" s="5">
        <v>6400</v>
      </c>
      <c r="AJ5843">
        <v>1</v>
      </c>
      <c r="AK5843" s="5">
        <v>8975.0400000000009</v>
      </c>
      <c r="AL5843" s="5">
        <v>0</v>
      </c>
      <c r="AM5843" s="5">
        <v>44687.35</v>
      </c>
      <c r="AN5843">
        <v>4</v>
      </c>
      <c r="AO5843">
        <v>5</v>
      </c>
      <c r="AP5843" t="str">
        <f t="shared" si="824"/>
        <v>No</v>
      </c>
      <c r="AQ5843">
        <v>4</v>
      </c>
      <c r="AR5843" s="5">
        <f t="shared" si="825"/>
        <v>1765234.17</v>
      </c>
      <c r="AS5843" s="5">
        <f t="shared" si="826"/>
        <v>600276.44999999995</v>
      </c>
      <c r="AT5843" t="s">
        <v>59</v>
      </c>
      <c r="AU5843" t="s">
        <v>6194</v>
      </c>
      <c r="AV5843" t="s">
        <v>6195</v>
      </c>
      <c r="AW5843" t="s">
        <v>6183</v>
      </c>
      <c r="AX5843" t="s">
        <v>6202</v>
      </c>
      <c r="AY5843">
        <v>73</v>
      </c>
      <c r="AZ5843">
        <v>4</v>
      </c>
      <c r="BA5843">
        <v>0</v>
      </c>
      <c r="BB5843" t="s">
        <v>6168</v>
      </c>
      <c r="BC5843">
        <v>1</v>
      </c>
      <c r="BD5843">
        <v>0</v>
      </c>
      <c r="BE5843" t="s">
        <v>6178</v>
      </c>
      <c r="BF5843" t="s">
        <v>6170</v>
      </c>
      <c r="BG5843">
        <v>2</v>
      </c>
      <c r="BH5843" t="s">
        <v>6206</v>
      </c>
      <c r="BI5843">
        <v>83</v>
      </c>
      <c r="BJ5843" t="s">
        <v>6193</v>
      </c>
      <c r="BK5843">
        <v>0</v>
      </c>
      <c r="BL5843">
        <v>75</v>
      </c>
      <c r="BM5843" s="3">
        <f t="shared" si="827"/>
        <v>0.90666666666666662</v>
      </c>
    </row>
    <row r="5844" spans="1:65">
      <c r="A5844" t="s">
        <v>5986</v>
      </c>
      <c r="B5844" s="2">
        <v>46012</v>
      </c>
      <c r="C5844" t="s">
        <v>4641</v>
      </c>
      <c r="D5844" t="s">
        <v>5644</v>
      </c>
      <c r="E5844">
        <v>12</v>
      </c>
      <c r="F5844" t="s">
        <v>78</v>
      </c>
      <c r="G5844" t="s">
        <v>79</v>
      </c>
      <c r="H5844" t="s">
        <v>143</v>
      </c>
      <c r="I5844" t="s">
        <v>52</v>
      </c>
      <c r="J5844" t="s">
        <v>81</v>
      </c>
      <c r="K5844" t="s">
        <v>75</v>
      </c>
      <c r="L5844" t="s">
        <v>67</v>
      </c>
      <c r="M5844" t="s">
        <v>68</v>
      </c>
      <c r="N5844" t="s">
        <v>69</v>
      </c>
      <c r="O5844" t="s">
        <v>58</v>
      </c>
      <c r="P5844">
        <v>27</v>
      </c>
      <c r="Q5844">
        <v>40</v>
      </c>
      <c r="R5844">
        <v>40</v>
      </c>
      <c r="S5844">
        <v>4</v>
      </c>
      <c r="T5844">
        <f t="shared" si="819"/>
        <v>36</v>
      </c>
      <c r="U5844">
        <v>19</v>
      </c>
      <c r="V5844">
        <f t="shared" si="820"/>
        <v>17</v>
      </c>
      <c r="W5844" s="3">
        <f t="shared" si="821"/>
        <v>0.1</v>
      </c>
      <c r="X5844">
        <v>54</v>
      </c>
      <c r="Y5844" s="4">
        <v>0</v>
      </c>
      <c r="Z5844" s="4">
        <v>1.9</v>
      </c>
      <c r="AA5844" s="5">
        <v>78925.5</v>
      </c>
      <c r="AB5844" s="5">
        <f t="shared" si="822"/>
        <v>1499584.5</v>
      </c>
      <c r="AC5844" s="5">
        <v>49160.77</v>
      </c>
      <c r="AD5844" s="5">
        <f t="shared" si="823"/>
        <v>1966430.8</v>
      </c>
      <c r="AE5844" s="5">
        <v>125560.31</v>
      </c>
      <c r="AF5844" s="5">
        <v>37489.980000000003</v>
      </c>
      <c r="AG5844" s="5">
        <v>13360.68</v>
      </c>
      <c r="AH5844" s="5">
        <v>2755</v>
      </c>
      <c r="AI5844" s="5">
        <v>31503.61</v>
      </c>
      <c r="AJ5844">
        <v>0</v>
      </c>
      <c r="AK5844" s="5">
        <v>0</v>
      </c>
      <c r="AL5844" s="5">
        <v>26605.360000000001</v>
      </c>
      <c r="AM5844" s="5">
        <v>13055.49</v>
      </c>
      <c r="AN5844">
        <v>4</v>
      </c>
      <c r="AO5844">
        <v>5</v>
      </c>
      <c r="AP5844" t="str">
        <f t="shared" si="824"/>
        <v>No</v>
      </c>
      <c r="AQ5844">
        <v>1</v>
      </c>
      <c r="AR5844" s="5">
        <f t="shared" si="825"/>
        <v>2216761.23</v>
      </c>
      <c r="AS5844" s="5">
        <f t="shared" si="826"/>
        <v>-717176.73</v>
      </c>
      <c r="AT5844" t="s">
        <v>1641</v>
      </c>
      <c r="AU5844" t="s">
        <v>6164</v>
      </c>
      <c r="AV5844" t="s">
        <v>6165</v>
      </c>
      <c r="AW5844" t="s">
        <v>6166</v>
      </c>
      <c r="AX5844" t="s">
        <v>6202</v>
      </c>
      <c r="AY5844">
        <v>38</v>
      </c>
      <c r="AZ5844">
        <v>5</v>
      </c>
      <c r="BA5844">
        <v>73</v>
      </c>
      <c r="BB5844" t="s">
        <v>6220</v>
      </c>
      <c r="BC5844">
        <v>0</v>
      </c>
      <c r="BD5844">
        <v>1</v>
      </c>
      <c r="BE5844" t="s">
        <v>6188</v>
      </c>
      <c r="BF5844" t="s">
        <v>6212</v>
      </c>
      <c r="BG5844">
        <v>2</v>
      </c>
      <c r="BH5844" t="s">
        <v>6206</v>
      </c>
      <c r="BI5844">
        <v>65</v>
      </c>
      <c r="BJ5844" t="s">
        <v>6187</v>
      </c>
      <c r="BK5844">
        <v>0</v>
      </c>
      <c r="BL5844">
        <v>50</v>
      </c>
      <c r="BM5844" s="3">
        <f t="shared" si="827"/>
        <v>0.8</v>
      </c>
    </row>
    <row r="5845" spans="1:65">
      <c r="A5845" t="s">
        <v>5987</v>
      </c>
      <c r="B5845" s="2">
        <v>46012</v>
      </c>
      <c r="C5845" t="s">
        <v>4641</v>
      </c>
      <c r="D5845" t="s">
        <v>5644</v>
      </c>
      <c r="E5845">
        <v>12</v>
      </c>
      <c r="F5845" t="s">
        <v>72</v>
      </c>
      <c r="G5845" t="s">
        <v>62</v>
      </c>
      <c r="H5845" t="s">
        <v>150</v>
      </c>
      <c r="I5845" t="s">
        <v>52</v>
      </c>
      <c r="J5845" t="s">
        <v>53</v>
      </c>
      <c r="K5845" t="s">
        <v>66</v>
      </c>
      <c r="L5845" t="s">
        <v>92</v>
      </c>
      <c r="M5845" t="s">
        <v>56</v>
      </c>
      <c r="N5845" t="s">
        <v>76</v>
      </c>
      <c r="O5845" t="s">
        <v>70</v>
      </c>
      <c r="P5845">
        <v>53</v>
      </c>
      <c r="Q5845">
        <v>54</v>
      </c>
      <c r="R5845">
        <v>56</v>
      </c>
      <c r="S5845">
        <v>1</v>
      </c>
      <c r="T5845">
        <f t="shared" si="819"/>
        <v>55</v>
      </c>
      <c r="U5845">
        <v>52</v>
      </c>
      <c r="V5845">
        <f t="shared" si="820"/>
        <v>3</v>
      </c>
      <c r="W5845" s="3">
        <f t="shared" si="821"/>
        <v>1.7857142857142856E-2</v>
      </c>
      <c r="X5845">
        <v>27</v>
      </c>
      <c r="Y5845" s="4">
        <v>4.5</v>
      </c>
      <c r="Z5845" s="4">
        <v>1.2</v>
      </c>
      <c r="AA5845" s="5">
        <v>34207.74</v>
      </c>
      <c r="AB5845" s="5">
        <f t="shared" si="822"/>
        <v>1778802.48</v>
      </c>
      <c r="AC5845" s="5">
        <v>23887.13</v>
      </c>
      <c r="AD5845" s="5">
        <f t="shared" si="823"/>
        <v>1337679.28</v>
      </c>
      <c r="AE5845" s="5">
        <v>101684.99</v>
      </c>
      <c r="AF5845" s="5">
        <v>24780.5</v>
      </c>
      <c r="AG5845" s="5">
        <v>9438.42</v>
      </c>
      <c r="AH5845" s="5">
        <v>1740</v>
      </c>
      <c r="AI5845" s="5">
        <v>3200</v>
      </c>
      <c r="AJ5845">
        <v>0</v>
      </c>
      <c r="AK5845" s="5">
        <v>0</v>
      </c>
      <c r="AL5845" s="5">
        <v>1975.85</v>
      </c>
      <c r="AM5845" s="5">
        <v>33405.17</v>
      </c>
      <c r="AN5845">
        <v>4</v>
      </c>
      <c r="AO5845">
        <v>3</v>
      </c>
      <c r="AP5845" t="str">
        <f t="shared" si="824"/>
        <v>Yes</v>
      </c>
      <c r="AQ5845">
        <v>0</v>
      </c>
      <c r="AR5845" s="5">
        <f t="shared" si="825"/>
        <v>1513904.21</v>
      </c>
      <c r="AS5845" s="5">
        <f t="shared" si="826"/>
        <v>264898.27</v>
      </c>
      <c r="AT5845" t="s">
        <v>59</v>
      </c>
      <c r="AU5845" t="s">
        <v>6164</v>
      </c>
      <c r="AV5845" t="s">
        <v>6165</v>
      </c>
      <c r="AW5845" t="s">
        <v>6166</v>
      </c>
      <c r="AX5845" t="s">
        <v>6184</v>
      </c>
      <c r="AY5845">
        <v>55</v>
      </c>
      <c r="AZ5845">
        <v>0</v>
      </c>
      <c r="BA5845">
        <v>20</v>
      </c>
      <c r="BB5845" t="s">
        <v>6180</v>
      </c>
      <c r="BC5845">
        <v>0</v>
      </c>
      <c r="BD5845">
        <v>0</v>
      </c>
      <c r="BE5845" t="s">
        <v>6169</v>
      </c>
      <c r="BF5845" t="s">
        <v>6170</v>
      </c>
      <c r="BG5845">
        <v>1</v>
      </c>
      <c r="BH5845" t="s">
        <v>6186</v>
      </c>
      <c r="BI5845">
        <v>35</v>
      </c>
      <c r="BJ5845" t="s">
        <v>6172</v>
      </c>
      <c r="BK5845">
        <v>0</v>
      </c>
      <c r="BL5845">
        <v>75</v>
      </c>
      <c r="BM5845" s="3">
        <f t="shared" si="827"/>
        <v>0.7466666666666667</v>
      </c>
    </row>
    <row r="5846" spans="1:65">
      <c r="A5846" t="s">
        <v>5988</v>
      </c>
      <c r="B5846" s="2">
        <v>46012</v>
      </c>
      <c r="C5846" t="s">
        <v>4641</v>
      </c>
      <c r="D5846" t="s">
        <v>5644</v>
      </c>
      <c r="E5846">
        <v>12</v>
      </c>
      <c r="F5846" t="s">
        <v>78</v>
      </c>
      <c r="G5846" t="s">
        <v>62</v>
      </c>
      <c r="H5846" t="s">
        <v>190</v>
      </c>
      <c r="I5846" t="s">
        <v>64</v>
      </c>
      <c r="J5846" t="s">
        <v>81</v>
      </c>
      <c r="K5846" t="s">
        <v>75</v>
      </c>
      <c r="L5846" t="s">
        <v>92</v>
      </c>
      <c r="M5846" t="s">
        <v>56</v>
      </c>
      <c r="N5846" t="s">
        <v>109</v>
      </c>
      <c r="O5846" t="s">
        <v>70</v>
      </c>
      <c r="P5846">
        <v>28</v>
      </c>
      <c r="Q5846">
        <v>40</v>
      </c>
      <c r="R5846">
        <v>40</v>
      </c>
      <c r="S5846">
        <v>1</v>
      </c>
      <c r="T5846">
        <f t="shared" si="819"/>
        <v>39</v>
      </c>
      <c r="U5846">
        <v>21</v>
      </c>
      <c r="V5846">
        <f t="shared" si="820"/>
        <v>18</v>
      </c>
      <c r="W5846" s="3">
        <f t="shared" si="821"/>
        <v>2.5000000000000001E-2</v>
      </c>
      <c r="X5846">
        <v>33</v>
      </c>
      <c r="Y5846" s="4">
        <v>6.6</v>
      </c>
      <c r="Z5846" s="4">
        <v>1.5</v>
      </c>
      <c r="AA5846" s="5">
        <v>78024.429999999993</v>
      </c>
      <c r="AB5846" s="5">
        <f t="shared" si="822"/>
        <v>1638513.03</v>
      </c>
      <c r="AC5846" s="5">
        <v>53822.55</v>
      </c>
      <c r="AD5846" s="5">
        <f t="shared" si="823"/>
        <v>2152902</v>
      </c>
      <c r="AE5846" s="5">
        <v>117769.37</v>
      </c>
      <c r="AF5846" s="5">
        <v>36990.959999999999</v>
      </c>
      <c r="AG5846" s="5">
        <v>10096.120000000001</v>
      </c>
      <c r="AH5846" s="5">
        <v>2175</v>
      </c>
      <c r="AI5846" s="5">
        <v>6800</v>
      </c>
      <c r="AJ5846">
        <v>0</v>
      </c>
      <c r="AK5846" s="5">
        <v>0</v>
      </c>
      <c r="AL5846" s="5">
        <v>26843.09</v>
      </c>
      <c r="AM5846" s="5">
        <v>31159.43</v>
      </c>
      <c r="AN5846">
        <v>8</v>
      </c>
      <c r="AO5846">
        <v>10</v>
      </c>
      <c r="AP5846" t="str">
        <f t="shared" si="824"/>
        <v>No</v>
      </c>
      <c r="AQ5846">
        <v>1</v>
      </c>
      <c r="AR5846" s="5">
        <f t="shared" si="825"/>
        <v>2384735.9700000002</v>
      </c>
      <c r="AS5846" s="5">
        <f t="shared" si="826"/>
        <v>-746222.94</v>
      </c>
      <c r="AT5846" t="s">
        <v>59</v>
      </c>
      <c r="AU5846" t="s">
        <v>6164</v>
      </c>
      <c r="AV5846" t="s">
        <v>6165</v>
      </c>
      <c r="AW5846" t="s">
        <v>6166</v>
      </c>
      <c r="AX5846" t="s">
        <v>6184</v>
      </c>
      <c r="AY5846">
        <v>39</v>
      </c>
      <c r="AZ5846">
        <v>5</v>
      </c>
      <c r="BA5846">
        <v>53</v>
      </c>
      <c r="BB5846" t="s">
        <v>6180</v>
      </c>
      <c r="BC5846">
        <v>1</v>
      </c>
      <c r="BD5846">
        <v>1</v>
      </c>
      <c r="BE5846" t="s">
        <v>6188</v>
      </c>
      <c r="BF5846" t="s">
        <v>6170</v>
      </c>
      <c r="BG5846">
        <v>1</v>
      </c>
      <c r="BH5846" t="s">
        <v>6179</v>
      </c>
      <c r="BI5846">
        <v>44</v>
      </c>
      <c r="BJ5846" t="s">
        <v>6172</v>
      </c>
      <c r="BK5846">
        <v>0</v>
      </c>
      <c r="BL5846">
        <v>50</v>
      </c>
      <c r="BM5846" s="3">
        <f t="shared" si="827"/>
        <v>0.8</v>
      </c>
    </row>
    <row r="5847" spans="1:65">
      <c r="A5847" t="s">
        <v>5989</v>
      </c>
      <c r="B5847" s="2">
        <v>46012</v>
      </c>
      <c r="C5847" t="s">
        <v>4641</v>
      </c>
      <c r="D5847" t="s">
        <v>5644</v>
      </c>
      <c r="E5847">
        <v>12</v>
      </c>
      <c r="F5847" t="s">
        <v>49</v>
      </c>
      <c r="G5847" t="s">
        <v>62</v>
      </c>
      <c r="H5847" t="s">
        <v>125</v>
      </c>
      <c r="I5847" t="s">
        <v>64</v>
      </c>
      <c r="J5847" t="s">
        <v>81</v>
      </c>
      <c r="K5847" t="s">
        <v>66</v>
      </c>
      <c r="L5847" t="s">
        <v>67</v>
      </c>
      <c r="M5847" t="s">
        <v>68</v>
      </c>
      <c r="N5847" t="s">
        <v>69</v>
      </c>
      <c r="O5847" t="s">
        <v>58</v>
      </c>
      <c r="P5847">
        <v>38</v>
      </c>
      <c r="Q5847">
        <v>39</v>
      </c>
      <c r="R5847">
        <v>37</v>
      </c>
      <c r="S5847">
        <v>3</v>
      </c>
      <c r="T5847">
        <f t="shared" si="819"/>
        <v>34</v>
      </c>
      <c r="U5847">
        <v>34</v>
      </c>
      <c r="V5847">
        <f t="shared" si="820"/>
        <v>0</v>
      </c>
      <c r="W5847" s="3">
        <f t="shared" si="821"/>
        <v>8.1081081081081086E-2</v>
      </c>
      <c r="X5847">
        <v>19</v>
      </c>
      <c r="Y5847" s="4">
        <v>4.5999999999999996</v>
      </c>
      <c r="Z5847" s="4">
        <v>1.3</v>
      </c>
      <c r="AA5847" s="5">
        <v>72749.58</v>
      </c>
      <c r="AB5847" s="5">
        <f t="shared" si="822"/>
        <v>2473485.7200000002</v>
      </c>
      <c r="AC5847" s="5">
        <v>49462.11</v>
      </c>
      <c r="AD5847" s="5">
        <f t="shared" si="823"/>
        <v>1830098.07</v>
      </c>
      <c r="AE5847" s="5">
        <v>110864.47</v>
      </c>
      <c r="AF5847" s="5">
        <v>33361.5</v>
      </c>
      <c r="AG5847" s="5">
        <v>8965.4</v>
      </c>
      <c r="AH5847" s="5">
        <v>1885</v>
      </c>
      <c r="AI5847" s="5">
        <v>23764.83</v>
      </c>
      <c r="AJ5847">
        <v>1</v>
      </c>
      <c r="AK5847" s="5">
        <v>22168.53</v>
      </c>
      <c r="AL5847" s="5">
        <v>0</v>
      </c>
      <c r="AM5847" s="5">
        <v>21349.25</v>
      </c>
      <c r="AN5847">
        <v>4</v>
      </c>
      <c r="AO5847">
        <v>3</v>
      </c>
      <c r="AP5847" t="str">
        <f t="shared" si="824"/>
        <v>Yes</v>
      </c>
      <c r="AQ5847">
        <v>2</v>
      </c>
      <c r="AR5847" s="5">
        <f t="shared" si="825"/>
        <v>2052457.05</v>
      </c>
      <c r="AS5847" s="5">
        <f t="shared" si="826"/>
        <v>421028.67</v>
      </c>
      <c r="AT5847" t="s">
        <v>1641</v>
      </c>
      <c r="AU5847" t="s">
        <v>6199</v>
      </c>
      <c r="AV5847" t="s">
        <v>6200</v>
      </c>
      <c r="AW5847" t="s">
        <v>6175</v>
      </c>
      <c r="AX5847" t="s">
        <v>6167</v>
      </c>
      <c r="AY5847">
        <v>43</v>
      </c>
      <c r="AZ5847">
        <v>3</v>
      </c>
      <c r="BA5847">
        <v>0</v>
      </c>
      <c r="BB5847" t="s">
        <v>6168</v>
      </c>
      <c r="BC5847">
        <v>0</v>
      </c>
      <c r="BD5847">
        <v>0</v>
      </c>
      <c r="BE5847" t="s">
        <v>6169</v>
      </c>
      <c r="BF5847" t="s">
        <v>6210</v>
      </c>
      <c r="BG5847">
        <v>0</v>
      </c>
      <c r="BH5847" t="s">
        <v>6171</v>
      </c>
      <c r="BI5847">
        <v>20</v>
      </c>
      <c r="BJ5847" t="s">
        <v>6172</v>
      </c>
      <c r="BK5847">
        <v>0</v>
      </c>
      <c r="BL5847">
        <v>51</v>
      </c>
      <c r="BM5847" s="3">
        <f t="shared" si="827"/>
        <v>0.72549019607843135</v>
      </c>
    </row>
    <row r="5848" spans="1:65">
      <c r="A5848" t="s">
        <v>5990</v>
      </c>
      <c r="B5848" s="2">
        <v>46012</v>
      </c>
      <c r="C5848" t="s">
        <v>4641</v>
      </c>
      <c r="D5848" t="s">
        <v>5644</v>
      </c>
      <c r="E5848">
        <v>12</v>
      </c>
      <c r="F5848" t="s">
        <v>78</v>
      </c>
      <c r="G5848" t="s">
        <v>62</v>
      </c>
      <c r="H5848" t="s">
        <v>91</v>
      </c>
      <c r="I5848" t="s">
        <v>52</v>
      </c>
      <c r="J5848" t="s">
        <v>53</v>
      </c>
      <c r="K5848" t="s">
        <v>75</v>
      </c>
      <c r="L5848" t="s">
        <v>92</v>
      </c>
      <c r="M5848" t="s">
        <v>56</v>
      </c>
      <c r="N5848" t="s">
        <v>94</v>
      </c>
      <c r="O5848" t="s">
        <v>70</v>
      </c>
      <c r="P5848">
        <v>68</v>
      </c>
      <c r="Q5848">
        <v>69</v>
      </c>
      <c r="R5848">
        <v>68</v>
      </c>
      <c r="S5848">
        <v>2</v>
      </c>
      <c r="T5848">
        <f t="shared" si="819"/>
        <v>66</v>
      </c>
      <c r="U5848">
        <v>66</v>
      </c>
      <c r="V5848">
        <f t="shared" si="820"/>
        <v>0</v>
      </c>
      <c r="W5848" s="3">
        <f t="shared" si="821"/>
        <v>2.9411764705882353E-2</v>
      </c>
      <c r="X5848">
        <v>24</v>
      </c>
      <c r="Y5848" s="4">
        <v>0</v>
      </c>
      <c r="Z5848" s="4">
        <v>0.9</v>
      </c>
      <c r="AA5848" s="5">
        <v>35756.120000000003</v>
      </c>
      <c r="AB5848" s="5">
        <f t="shared" si="822"/>
        <v>2359903.92</v>
      </c>
      <c r="AC5848" s="5">
        <v>23718.46</v>
      </c>
      <c r="AD5848" s="5">
        <f t="shared" si="823"/>
        <v>1612855.28</v>
      </c>
      <c r="AE5848" s="5">
        <v>120221.01</v>
      </c>
      <c r="AF5848" s="5">
        <v>32941.74</v>
      </c>
      <c r="AG5848" s="5">
        <v>8868.4599999999991</v>
      </c>
      <c r="AH5848" s="5">
        <v>1305</v>
      </c>
      <c r="AI5848" s="5">
        <v>6400</v>
      </c>
      <c r="AJ5848">
        <v>0</v>
      </c>
      <c r="AK5848" s="5">
        <v>0</v>
      </c>
      <c r="AL5848" s="5">
        <v>0</v>
      </c>
      <c r="AM5848" s="5">
        <v>43083.82</v>
      </c>
      <c r="AN5848">
        <v>4</v>
      </c>
      <c r="AO5848">
        <v>3</v>
      </c>
      <c r="AP5848" t="str">
        <f t="shared" si="824"/>
        <v>Yes</v>
      </c>
      <c r="AQ5848">
        <v>1</v>
      </c>
      <c r="AR5848" s="5">
        <f t="shared" si="825"/>
        <v>1825675.31</v>
      </c>
      <c r="AS5848" s="5">
        <f t="shared" si="826"/>
        <v>534228.61</v>
      </c>
      <c r="AT5848" t="s">
        <v>59</v>
      </c>
      <c r="AU5848" t="s">
        <v>6164</v>
      </c>
      <c r="AV5848" t="s">
        <v>6165</v>
      </c>
      <c r="AW5848" t="s">
        <v>6166</v>
      </c>
      <c r="AX5848" t="s">
        <v>6167</v>
      </c>
      <c r="AY5848">
        <v>73</v>
      </c>
      <c r="AZ5848">
        <v>2</v>
      </c>
      <c r="BA5848">
        <v>0</v>
      </c>
      <c r="BB5848" t="s">
        <v>6168</v>
      </c>
      <c r="BC5848">
        <v>0</v>
      </c>
      <c r="BD5848">
        <v>0</v>
      </c>
      <c r="BE5848" t="s">
        <v>6169</v>
      </c>
      <c r="BF5848" t="s">
        <v>6170</v>
      </c>
      <c r="BG5848">
        <v>0</v>
      </c>
      <c r="BH5848" t="s">
        <v>6171</v>
      </c>
      <c r="BI5848">
        <v>26</v>
      </c>
      <c r="BJ5848" t="s">
        <v>6172</v>
      </c>
      <c r="BK5848">
        <v>0</v>
      </c>
      <c r="BL5848">
        <v>77</v>
      </c>
      <c r="BM5848" s="3">
        <f t="shared" si="827"/>
        <v>0.88311688311688308</v>
      </c>
    </row>
    <row r="5849" spans="1:65">
      <c r="A5849" t="s">
        <v>5991</v>
      </c>
      <c r="B5849" s="2">
        <v>46012</v>
      </c>
      <c r="C5849" t="s">
        <v>4641</v>
      </c>
      <c r="D5849" t="s">
        <v>5644</v>
      </c>
      <c r="E5849">
        <v>12</v>
      </c>
      <c r="F5849" t="s">
        <v>49</v>
      </c>
      <c r="G5849" t="s">
        <v>62</v>
      </c>
      <c r="H5849" t="s">
        <v>226</v>
      </c>
      <c r="I5849" t="s">
        <v>52</v>
      </c>
      <c r="J5849" t="s">
        <v>81</v>
      </c>
      <c r="K5849" t="s">
        <v>75</v>
      </c>
      <c r="L5849" t="s">
        <v>92</v>
      </c>
      <c r="M5849" t="s">
        <v>56</v>
      </c>
      <c r="N5849" t="s">
        <v>69</v>
      </c>
      <c r="O5849" t="s">
        <v>58</v>
      </c>
      <c r="P5849">
        <v>30</v>
      </c>
      <c r="Q5849">
        <v>40</v>
      </c>
      <c r="R5849">
        <v>40</v>
      </c>
      <c r="S5849">
        <v>1</v>
      </c>
      <c r="T5849">
        <f t="shared" si="819"/>
        <v>39</v>
      </c>
      <c r="U5849">
        <v>25</v>
      </c>
      <c r="V5849">
        <f t="shared" si="820"/>
        <v>14</v>
      </c>
      <c r="W5849" s="3">
        <f t="shared" si="821"/>
        <v>2.5000000000000001E-2</v>
      </c>
      <c r="X5849">
        <v>38</v>
      </c>
      <c r="Y5849" s="4">
        <v>7.5</v>
      </c>
      <c r="Z5849" s="4">
        <v>1.9</v>
      </c>
      <c r="AA5849" s="5">
        <v>78620.490000000005</v>
      </c>
      <c r="AB5849" s="5">
        <f t="shared" si="822"/>
        <v>1965512.25</v>
      </c>
      <c r="AC5849" s="5">
        <v>53732.82</v>
      </c>
      <c r="AD5849" s="5">
        <f t="shared" si="823"/>
        <v>2149312.7999999998</v>
      </c>
      <c r="AE5849" s="5">
        <v>129946.63</v>
      </c>
      <c r="AF5849" s="5">
        <v>37176.35</v>
      </c>
      <c r="AG5849" s="5">
        <v>10265.219999999999</v>
      </c>
      <c r="AH5849" s="5">
        <v>2755</v>
      </c>
      <c r="AI5849" s="5">
        <v>6800</v>
      </c>
      <c r="AJ5849">
        <v>0</v>
      </c>
      <c r="AK5849" s="5">
        <v>0</v>
      </c>
      <c r="AL5849" s="5">
        <v>20066.55</v>
      </c>
      <c r="AM5849" s="5">
        <v>17036.509999999998</v>
      </c>
      <c r="AN5849">
        <v>4</v>
      </c>
      <c r="AO5849">
        <v>3</v>
      </c>
      <c r="AP5849" t="str">
        <f t="shared" si="824"/>
        <v>Yes</v>
      </c>
      <c r="AQ5849">
        <v>1</v>
      </c>
      <c r="AR5849" s="5">
        <f t="shared" si="825"/>
        <v>2373359.06</v>
      </c>
      <c r="AS5849" s="5">
        <f t="shared" si="826"/>
        <v>-407846.81</v>
      </c>
      <c r="AT5849" t="s">
        <v>116</v>
      </c>
      <c r="AU5849" t="s">
        <v>6164</v>
      </c>
      <c r="AV5849" t="s">
        <v>6165</v>
      </c>
      <c r="AW5849" t="s">
        <v>6166</v>
      </c>
      <c r="AX5849" t="s">
        <v>6184</v>
      </c>
      <c r="AY5849">
        <v>44</v>
      </c>
      <c r="AZ5849">
        <v>7</v>
      </c>
      <c r="BA5849">
        <v>73</v>
      </c>
      <c r="BB5849" t="s">
        <v>6220</v>
      </c>
      <c r="BC5849">
        <v>0</v>
      </c>
      <c r="BD5849">
        <v>0</v>
      </c>
      <c r="BE5849" t="s">
        <v>6169</v>
      </c>
      <c r="BF5849" t="s">
        <v>6170</v>
      </c>
      <c r="BG5849">
        <v>1</v>
      </c>
      <c r="BH5849" t="s">
        <v>6186</v>
      </c>
      <c r="BI5849">
        <v>46</v>
      </c>
      <c r="BJ5849" t="s">
        <v>6172</v>
      </c>
      <c r="BK5849">
        <v>0</v>
      </c>
      <c r="BL5849">
        <v>46</v>
      </c>
      <c r="BM5849" s="3">
        <f t="shared" si="827"/>
        <v>0.86956521739130432</v>
      </c>
    </row>
    <row r="5850" spans="1:65">
      <c r="A5850" t="s">
        <v>5992</v>
      </c>
      <c r="B5850" s="2">
        <v>46012</v>
      </c>
      <c r="C5850" t="s">
        <v>4641</v>
      </c>
      <c r="D5850" t="s">
        <v>5644</v>
      </c>
      <c r="E5850">
        <v>12</v>
      </c>
      <c r="F5850" t="s">
        <v>72</v>
      </c>
      <c r="G5850" t="s">
        <v>62</v>
      </c>
      <c r="H5850" t="s">
        <v>155</v>
      </c>
      <c r="I5850" t="s">
        <v>52</v>
      </c>
      <c r="J5850" t="s">
        <v>81</v>
      </c>
      <c r="K5850" t="s">
        <v>66</v>
      </c>
      <c r="L5850" t="s">
        <v>87</v>
      </c>
      <c r="M5850" t="s">
        <v>56</v>
      </c>
      <c r="N5850" t="s">
        <v>69</v>
      </c>
      <c r="O5850" t="s">
        <v>70</v>
      </c>
      <c r="P5850">
        <v>30</v>
      </c>
      <c r="Q5850">
        <v>31</v>
      </c>
      <c r="R5850">
        <v>31</v>
      </c>
      <c r="S5850">
        <v>1</v>
      </c>
      <c r="T5850">
        <f t="shared" si="819"/>
        <v>30</v>
      </c>
      <c r="U5850">
        <v>29</v>
      </c>
      <c r="V5850">
        <f t="shared" si="820"/>
        <v>1</v>
      </c>
      <c r="W5850" s="3">
        <f t="shared" si="821"/>
        <v>3.2258064516129031E-2</v>
      </c>
      <c r="X5850">
        <v>27</v>
      </c>
      <c r="Y5850" s="4">
        <v>6.7</v>
      </c>
      <c r="Z5850" s="4">
        <v>1.7</v>
      </c>
      <c r="AA5850" s="5">
        <v>74010.509999999995</v>
      </c>
      <c r="AB5850" s="5">
        <f t="shared" si="822"/>
        <v>2146304.79</v>
      </c>
      <c r="AC5850" s="5">
        <v>54584.14</v>
      </c>
      <c r="AD5850" s="5">
        <f t="shared" si="823"/>
        <v>1692108.34</v>
      </c>
      <c r="AE5850" s="5">
        <v>97482.55</v>
      </c>
      <c r="AF5850" s="5">
        <v>26999.83</v>
      </c>
      <c r="AG5850" s="5">
        <v>9769.7800000000007</v>
      </c>
      <c r="AH5850" s="5">
        <v>2465</v>
      </c>
      <c r="AI5850" s="5">
        <v>6800</v>
      </c>
      <c r="AJ5850">
        <v>0</v>
      </c>
      <c r="AK5850" s="5">
        <v>0</v>
      </c>
      <c r="AL5850" s="5">
        <v>1504.06</v>
      </c>
      <c r="AM5850" s="5">
        <v>20031.580000000002</v>
      </c>
      <c r="AN5850">
        <v>4</v>
      </c>
      <c r="AO5850">
        <v>3</v>
      </c>
      <c r="AP5850" t="str">
        <f t="shared" si="824"/>
        <v>Yes</v>
      </c>
      <c r="AQ5850">
        <v>0</v>
      </c>
      <c r="AR5850" s="5">
        <f t="shared" si="825"/>
        <v>1857161.14</v>
      </c>
      <c r="AS5850" s="5">
        <f t="shared" si="826"/>
        <v>289143.65000000002</v>
      </c>
      <c r="AT5850" t="s">
        <v>59</v>
      </c>
      <c r="AU5850" t="s">
        <v>6164</v>
      </c>
      <c r="AV5850" t="s">
        <v>6165</v>
      </c>
      <c r="AW5850" t="s">
        <v>6166</v>
      </c>
      <c r="AX5850" t="s">
        <v>6184</v>
      </c>
      <c r="AY5850">
        <v>33</v>
      </c>
      <c r="AZ5850">
        <v>3</v>
      </c>
      <c r="BA5850">
        <v>15</v>
      </c>
      <c r="BB5850" t="s">
        <v>6185</v>
      </c>
      <c r="BC5850">
        <v>0</v>
      </c>
      <c r="BD5850">
        <v>0</v>
      </c>
      <c r="BE5850" t="s">
        <v>6169</v>
      </c>
      <c r="BF5850" t="s">
        <v>6170</v>
      </c>
      <c r="BG5850">
        <v>1</v>
      </c>
      <c r="BH5850" t="s">
        <v>6179</v>
      </c>
      <c r="BI5850">
        <v>35</v>
      </c>
      <c r="BJ5850" t="s">
        <v>6172</v>
      </c>
      <c r="BK5850">
        <v>0</v>
      </c>
      <c r="BL5850">
        <v>47</v>
      </c>
      <c r="BM5850" s="3">
        <f t="shared" si="827"/>
        <v>0.65957446808510634</v>
      </c>
    </row>
    <row r="5851" spans="1:65">
      <c r="A5851" t="s">
        <v>5993</v>
      </c>
      <c r="B5851" s="2">
        <v>46012</v>
      </c>
      <c r="C5851" t="s">
        <v>4641</v>
      </c>
      <c r="D5851" t="s">
        <v>5644</v>
      </c>
      <c r="E5851">
        <v>12</v>
      </c>
      <c r="F5851" t="s">
        <v>78</v>
      </c>
      <c r="G5851" t="s">
        <v>62</v>
      </c>
      <c r="H5851" t="s">
        <v>91</v>
      </c>
      <c r="I5851" t="s">
        <v>52</v>
      </c>
      <c r="J5851" t="s">
        <v>65</v>
      </c>
      <c r="K5851" t="s">
        <v>75</v>
      </c>
      <c r="L5851" t="s">
        <v>92</v>
      </c>
      <c r="M5851" t="s">
        <v>56</v>
      </c>
      <c r="N5851" t="s">
        <v>76</v>
      </c>
      <c r="O5851" t="s">
        <v>58</v>
      </c>
      <c r="P5851">
        <v>46</v>
      </c>
      <c r="Q5851">
        <v>47</v>
      </c>
      <c r="R5851">
        <v>45</v>
      </c>
      <c r="S5851">
        <v>1</v>
      </c>
      <c r="T5851">
        <f t="shared" si="819"/>
        <v>44</v>
      </c>
      <c r="U5851">
        <v>44</v>
      </c>
      <c r="V5851">
        <f t="shared" si="820"/>
        <v>0</v>
      </c>
      <c r="W5851" s="3">
        <f t="shared" si="821"/>
        <v>2.2222222222222223E-2</v>
      </c>
      <c r="X5851">
        <v>45</v>
      </c>
      <c r="Y5851" s="4">
        <v>4.4000000000000004</v>
      </c>
      <c r="Z5851" s="4">
        <v>1.4</v>
      </c>
      <c r="AA5851" s="5">
        <v>52187.86</v>
      </c>
      <c r="AB5851" s="5">
        <f t="shared" si="822"/>
        <v>2296265.84</v>
      </c>
      <c r="AC5851" s="5">
        <v>35346.230000000003</v>
      </c>
      <c r="AD5851" s="5">
        <f t="shared" si="823"/>
        <v>1590580.35</v>
      </c>
      <c r="AE5851" s="5">
        <v>104436.09</v>
      </c>
      <c r="AF5851" s="5">
        <v>31261.42</v>
      </c>
      <c r="AG5851" s="5">
        <v>10696.2</v>
      </c>
      <c r="AH5851" s="5">
        <v>2030</v>
      </c>
      <c r="AI5851" s="5">
        <v>4600</v>
      </c>
      <c r="AJ5851">
        <v>0</v>
      </c>
      <c r="AK5851" s="5">
        <v>0</v>
      </c>
      <c r="AL5851" s="5">
        <v>0</v>
      </c>
      <c r="AM5851" s="5">
        <v>28966.29</v>
      </c>
      <c r="AN5851">
        <v>4</v>
      </c>
      <c r="AO5851">
        <v>4</v>
      </c>
      <c r="AP5851" t="str">
        <f t="shared" si="824"/>
        <v>Yes</v>
      </c>
      <c r="AQ5851">
        <v>1</v>
      </c>
      <c r="AR5851" s="5">
        <f t="shared" si="825"/>
        <v>1772570.35</v>
      </c>
      <c r="AS5851" s="5">
        <f t="shared" si="826"/>
        <v>523695.49</v>
      </c>
      <c r="AT5851" t="s">
        <v>59</v>
      </c>
      <c r="AU5851" t="s">
        <v>6164</v>
      </c>
      <c r="AV5851" t="s">
        <v>6165</v>
      </c>
      <c r="AW5851" t="s">
        <v>6166</v>
      </c>
      <c r="AX5851" t="s">
        <v>6167</v>
      </c>
      <c r="AY5851">
        <v>48</v>
      </c>
      <c r="AZ5851">
        <v>0</v>
      </c>
      <c r="BA5851">
        <v>0</v>
      </c>
      <c r="BB5851" t="s">
        <v>6168</v>
      </c>
      <c r="BC5851">
        <v>0</v>
      </c>
      <c r="BD5851">
        <v>0</v>
      </c>
      <c r="BE5851" t="s">
        <v>6169</v>
      </c>
      <c r="BF5851" t="s">
        <v>6170</v>
      </c>
      <c r="BG5851">
        <v>3</v>
      </c>
      <c r="BH5851" t="s">
        <v>6192</v>
      </c>
      <c r="BI5851">
        <v>77</v>
      </c>
      <c r="BJ5851" t="s">
        <v>6193</v>
      </c>
      <c r="BK5851">
        <v>0</v>
      </c>
      <c r="BL5851">
        <v>65</v>
      </c>
      <c r="BM5851" s="3">
        <f t="shared" si="827"/>
        <v>0.69230769230769229</v>
      </c>
    </row>
    <row r="5852" spans="1:65">
      <c r="A5852" t="s">
        <v>5994</v>
      </c>
      <c r="B5852" s="2">
        <v>46013</v>
      </c>
      <c r="C5852" t="s">
        <v>4641</v>
      </c>
      <c r="D5852" t="s">
        <v>5644</v>
      </c>
      <c r="E5852">
        <v>12</v>
      </c>
      <c r="F5852" t="s">
        <v>78</v>
      </c>
      <c r="G5852" t="s">
        <v>62</v>
      </c>
      <c r="H5852" t="s">
        <v>168</v>
      </c>
      <c r="I5852" t="s">
        <v>74</v>
      </c>
      <c r="J5852" t="s">
        <v>53</v>
      </c>
      <c r="K5852" t="s">
        <v>66</v>
      </c>
      <c r="L5852" t="s">
        <v>87</v>
      </c>
      <c r="M5852" t="s">
        <v>56</v>
      </c>
      <c r="N5852" t="s">
        <v>94</v>
      </c>
      <c r="O5852" t="s">
        <v>120</v>
      </c>
      <c r="P5852">
        <v>59</v>
      </c>
      <c r="Q5852">
        <v>62</v>
      </c>
      <c r="R5852">
        <v>60</v>
      </c>
      <c r="S5852">
        <v>1</v>
      </c>
      <c r="T5852">
        <f t="shared" si="819"/>
        <v>59</v>
      </c>
      <c r="U5852">
        <v>56</v>
      </c>
      <c r="V5852">
        <f t="shared" si="820"/>
        <v>3</v>
      </c>
      <c r="W5852" s="3">
        <f t="shared" si="821"/>
        <v>1.6666666666666666E-2</v>
      </c>
      <c r="X5852">
        <v>19</v>
      </c>
      <c r="Y5852" s="4">
        <v>1.7</v>
      </c>
      <c r="Z5852" s="4">
        <v>1</v>
      </c>
      <c r="AA5852" s="5">
        <v>34203.699999999997</v>
      </c>
      <c r="AB5852" s="5">
        <f t="shared" si="822"/>
        <v>1915407.2</v>
      </c>
      <c r="AC5852" s="5">
        <v>24030.880000000001</v>
      </c>
      <c r="AD5852" s="5">
        <f t="shared" si="823"/>
        <v>1441852.8</v>
      </c>
      <c r="AE5852" s="5">
        <v>101683.39</v>
      </c>
      <c r="AF5852" s="5">
        <v>28847.13</v>
      </c>
      <c r="AG5852" s="5">
        <v>8591.83</v>
      </c>
      <c r="AH5852" s="5">
        <v>1450</v>
      </c>
      <c r="AI5852" s="5">
        <v>3200</v>
      </c>
      <c r="AJ5852">
        <v>0</v>
      </c>
      <c r="AK5852" s="5">
        <v>0</v>
      </c>
      <c r="AL5852" s="5">
        <v>1908.36</v>
      </c>
      <c r="AM5852" s="5">
        <v>36969.82</v>
      </c>
      <c r="AN5852">
        <v>4</v>
      </c>
      <c r="AO5852">
        <v>3</v>
      </c>
      <c r="AP5852" t="str">
        <f t="shared" si="824"/>
        <v>Yes</v>
      </c>
      <c r="AQ5852">
        <v>0</v>
      </c>
      <c r="AR5852" s="5">
        <f t="shared" si="825"/>
        <v>1624503.33</v>
      </c>
      <c r="AS5852" s="5">
        <f t="shared" si="826"/>
        <v>290903.87</v>
      </c>
      <c r="AT5852" t="s">
        <v>59</v>
      </c>
      <c r="AU5852" t="s">
        <v>6164</v>
      </c>
      <c r="AV5852" t="s">
        <v>6165</v>
      </c>
      <c r="AW5852" t="s">
        <v>6166</v>
      </c>
      <c r="AX5852" t="s">
        <v>6167</v>
      </c>
      <c r="AY5852">
        <v>59</v>
      </c>
      <c r="AZ5852">
        <v>0</v>
      </c>
      <c r="BA5852">
        <v>26</v>
      </c>
      <c r="BB5852" t="s">
        <v>6198</v>
      </c>
      <c r="BC5852">
        <v>0</v>
      </c>
      <c r="BD5852">
        <v>0</v>
      </c>
      <c r="BE5852" t="s">
        <v>6169</v>
      </c>
      <c r="BF5852" t="s">
        <v>6170</v>
      </c>
      <c r="BG5852">
        <v>0</v>
      </c>
      <c r="BH5852" t="s">
        <v>6171</v>
      </c>
      <c r="BI5852">
        <v>38</v>
      </c>
      <c r="BJ5852" t="s">
        <v>6172</v>
      </c>
      <c r="BK5852">
        <v>0</v>
      </c>
      <c r="BL5852">
        <v>72</v>
      </c>
      <c r="BM5852" s="3">
        <f t="shared" si="827"/>
        <v>0.83333333333333337</v>
      </c>
    </row>
    <row r="5853" spans="1:65">
      <c r="A5853" t="s">
        <v>5995</v>
      </c>
      <c r="B5853" s="2">
        <v>46013</v>
      </c>
      <c r="C5853" t="s">
        <v>4641</v>
      </c>
      <c r="D5853" t="s">
        <v>5644</v>
      </c>
      <c r="E5853">
        <v>12</v>
      </c>
      <c r="F5853" t="s">
        <v>78</v>
      </c>
      <c r="G5853" t="s">
        <v>79</v>
      </c>
      <c r="H5853" t="s">
        <v>143</v>
      </c>
      <c r="I5853" t="s">
        <v>64</v>
      </c>
      <c r="J5853" t="s">
        <v>81</v>
      </c>
      <c r="K5853" t="s">
        <v>75</v>
      </c>
      <c r="L5853" t="s">
        <v>67</v>
      </c>
      <c r="M5853" t="s">
        <v>56</v>
      </c>
      <c r="N5853" t="s">
        <v>109</v>
      </c>
      <c r="O5853" t="s">
        <v>120</v>
      </c>
      <c r="P5853">
        <v>23</v>
      </c>
      <c r="Q5853">
        <v>40</v>
      </c>
      <c r="R5853">
        <v>38</v>
      </c>
      <c r="S5853">
        <v>1</v>
      </c>
      <c r="T5853">
        <f t="shared" si="819"/>
        <v>37</v>
      </c>
      <c r="U5853">
        <v>17</v>
      </c>
      <c r="V5853">
        <f t="shared" si="820"/>
        <v>20</v>
      </c>
      <c r="W5853" s="3">
        <f t="shared" si="821"/>
        <v>2.6315789473684209E-2</v>
      </c>
      <c r="X5853">
        <v>44</v>
      </c>
      <c r="Y5853" s="4">
        <v>3.5</v>
      </c>
      <c r="Z5853" s="4">
        <v>2</v>
      </c>
      <c r="AA5853" s="5">
        <v>78434.97</v>
      </c>
      <c r="AB5853" s="5">
        <f t="shared" si="822"/>
        <v>1333394.49</v>
      </c>
      <c r="AC5853" s="5">
        <v>51988.52</v>
      </c>
      <c r="AD5853" s="5">
        <f t="shared" si="823"/>
        <v>1975563.76</v>
      </c>
      <c r="AE5853" s="5">
        <v>113701.1</v>
      </c>
      <c r="AF5853" s="5">
        <v>36531.47</v>
      </c>
      <c r="AG5853" s="5">
        <v>10841.47</v>
      </c>
      <c r="AH5853" s="5">
        <v>2900</v>
      </c>
      <c r="AI5853" s="5">
        <v>6800</v>
      </c>
      <c r="AJ5853">
        <v>0</v>
      </c>
      <c r="AK5853" s="5">
        <v>0</v>
      </c>
      <c r="AL5853" s="5">
        <v>29068.19</v>
      </c>
      <c r="AM5853" s="5">
        <v>26164.48</v>
      </c>
      <c r="AN5853">
        <v>8</v>
      </c>
      <c r="AO5853">
        <v>10</v>
      </c>
      <c r="AP5853" t="str">
        <f t="shared" si="824"/>
        <v>No</v>
      </c>
      <c r="AQ5853">
        <v>2</v>
      </c>
      <c r="AR5853" s="5">
        <f t="shared" si="825"/>
        <v>2201570.4700000002</v>
      </c>
      <c r="AS5853" s="5">
        <f t="shared" si="826"/>
        <v>-868175.98</v>
      </c>
      <c r="AT5853" t="s">
        <v>59</v>
      </c>
      <c r="AU5853" t="s">
        <v>6164</v>
      </c>
      <c r="AV5853" t="s">
        <v>6165</v>
      </c>
      <c r="AW5853" t="s">
        <v>6166</v>
      </c>
      <c r="AX5853" t="s">
        <v>6167</v>
      </c>
      <c r="AY5853">
        <v>31</v>
      </c>
      <c r="AZ5853">
        <v>4</v>
      </c>
      <c r="BA5853">
        <v>72</v>
      </c>
      <c r="BB5853" t="s">
        <v>6180</v>
      </c>
      <c r="BC5853">
        <v>2</v>
      </c>
      <c r="BD5853">
        <v>0</v>
      </c>
      <c r="BE5853" t="s">
        <v>6178</v>
      </c>
      <c r="BF5853" t="s">
        <v>6170</v>
      </c>
      <c r="BG5853">
        <v>0</v>
      </c>
      <c r="BH5853" t="s">
        <v>6171</v>
      </c>
      <c r="BI5853">
        <v>51</v>
      </c>
      <c r="BJ5853" t="s">
        <v>6187</v>
      </c>
      <c r="BK5853">
        <v>0</v>
      </c>
      <c r="BL5853">
        <v>51</v>
      </c>
      <c r="BM5853" s="3">
        <f t="shared" si="827"/>
        <v>0.74509803921568629</v>
      </c>
    </row>
    <row r="5854" spans="1:65">
      <c r="A5854" t="s">
        <v>5996</v>
      </c>
      <c r="B5854" s="2">
        <v>46013</v>
      </c>
      <c r="C5854" t="s">
        <v>4641</v>
      </c>
      <c r="D5854" t="s">
        <v>5644</v>
      </c>
      <c r="E5854">
        <v>12</v>
      </c>
      <c r="F5854" t="s">
        <v>72</v>
      </c>
      <c r="G5854" t="s">
        <v>62</v>
      </c>
      <c r="H5854" t="s">
        <v>175</v>
      </c>
      <c r="I5854" t="s">
        <v>64</v>
      </c>
      <c r="J5854" t="s">
        <v>53</v>
      </c>
      <c r="K5854" t="s">
        <v>66</v>
      </c>
      <c r="L5854" t="s">
        <v>55</v>
      </c>
      <c r="M5854" t="s">
        <v>56</v>
      </c>
      <c r="N5854" t="s">
        <v>69</v>
      </c>
      <c r="O5854" t="s">
        <v>120</v>
      </c>
      <c r="P5854">
        <v>59</v>
      </c>
      <c r="Q5854">
        <v>61</v>
      </c>
      <c r="R5854">
        <v>64</v>
      </c>
      <c r="S5854">
        <v>1</v>
      </c>
      <c r="T5854">
        <f t="shared" si="819"/>
        <v>63</v>
      </c>
      <c r="U5854">
        <v>56</v>
      </c>
      <c r="V5854">
        <f t="shared" si="820"/>
        <v>7</v>
      </c>
      <c r="W5854" s="3">
        <f t="shared" si="821"/>
        <v>1.5625E-2</v>
      </c>
      <c r="X5854">
        <v>24</v>
      </c>
      <c r="Y5854" s="4">
        <v>5.2</v>
      </c>
      <c r="Z5854" s="4">
        <v>1.6</v>
      </c>
      <c r="AA5854" s="5">
        <v>33473.440000000002</v>
      </c>
      <c r="AB5854" s="5">
        <f t="shared" si="822"/>
        <v>1874512.64</v>
      </c>
      <c r="AC5854" s="5">
        <v>23488.720000000001</v>
      </c>
      <c r="AD5854" s="5">
        <f t="shared" si="823"/>
        <v>1503278.0800000001</v>
      </c>
      <c r="AE5854" s="5">
        <v>107569.65</v>
      </c>
      <c r="AF5854" s="5">
        <v>28283.66</v>
      </c>
      <c r="AG5854" s="5">
        <v>8936.7800000000007</v>
      </c>
      <c r="AH5854" s="5">
        <v>2320</v>
      </c>
      <c r="AI5854" s="5">
        <v>3200</v>
      </c>
      <c r="AJ5854">
        <v>0</v>
      </c>
      <c r="AK5854" s="5">
        <v>0</v>
      </c>
      <c r="AL5854" s="5">
        <v>4521.01</v>
      </c>
      <c r="AM5854" s="5">
        <v>36659</v>
      </c>
      <c r="AN5854">
        <v>4</v>
      </c>
      <c r="AO5854">
        <v>4</v>
      </c>
      <c r="AP5854" t="str">
        <f t="shared" si="824"/>
        <v>Yes</v>
      </c>
      <c r="AQ5854">
        <v>1</v>
      </c>
      <c r="AR5854" s="5">
        <f t="shared" si="825"/>
        <v>1694768.18</v>
      </c>
      <c r="AS5854" s="5">
        <f t="shared" si="826"/>
        <v>179744.46</v>
      </c>
      <c r="AT5854" t="s">
        <v>59</v>
      </c>
      <c r="AU5854" t="s">
        <v>6164</v>
      </c>
      <c r="AV5854" t="s">
        <v>6165</v>
      </c>
      <c r="AW5854" t="s">
        <v>6166</v>
      </c>
      <c r="AX5854" t="s">
        <v>6184</v>
      </c>
      <c r="AY5854">
        <v>60</v>
      </c>
      <c r="AZ5854">
        <v>0</v>
      </c>
      <c r="BA5854">
        <v>35</v>
      </c>
      <c r="BB5854" t="s">
        <v>6180</v>
      </c>
      <c r="BC5854">
        <v>0</v>
      </c>
      <c r="BD5854">
        <v>0</v>
      </c>
      <c r="BE5854" t="s">
        <v>6169</v>
      </c>
      <c r="BF5854" t="s">
        <v>6170</v>
      </c>
      <c r="BG5854">
        <v>0</v>
      </c>
      <c r="BH5854" t="s">
        <v>6171</v>
      </c>
      <c r="BI5854">
        <v>46</v>
      </c>
      <c r="BJ5854" t="s">
        <v>6172</v>
      </c>
      <c r="BK5854">
        <v>0</v>
      </c>
      <c r="BL5854">
        <v>72</v>
      </c>
      <c r="BM5854" s="3">
        <f t="shared" si="827"/>
        <v>0.88888888888888884</v>
      </c>
    </row>
    <row r="5855" spans="1:65">
      <c r="A5855" t="s">
        <v>5997</v>
      </c>
      <c r="B5855" s="2">
        <v>46013</v>
      </c>
      <c r="C5855" t="s">
        <v>4641</v>
      </c>
      <c r="D5855" t="s">
        <v>5644</v>
      </c>
      <c r="E5855">
        <v>12</v>
      </c>
      <c r="F5855" t="s">
        <v>49</v>
      </c>
      <c r="G5855" t="s">
        <v>50</v>
      </c>
      <c r="H5855" t="s">
        <v>108</v>
      </c>
      <c r="I5855" t="s">
        <v>74</v>
      </c>
      <c r="J5855" t="s">
        <v>65</v>
      </c>
      <c r="K5855" t="s">
        <v>75</v>
      </c>
      <c r="L5855" t="s">
        <v>92</v>
      </c>
      <c r="M5855" t="s">
        <v>56</v>
      </c>
      <c r="N5855" t="s">
        <v>94</v>
      </c>
      <c r="O5855" t="s">
        <v>70</v>
      </c>
      <c r="P5855">
        <v>41</v>
      </c>
      <c r="Q5855">
        <v>42</v>
      </c>
      <c r="R5855">
        <v>40</v>
      </c>
      <c r="S5855">
        <v>1</v>
      </c>
      <c r="T5855">
        <f t="shared" si="819"/>
        <v>39</v>
      </c>
      <c r="U5855">
        <v>39</v>
      </c>
      <c r="V5855">
        <f t="shared" si="820"/>
        <v>0</v>
      </c>
      <c r="W5855" s="3">
        <f t="shared" si="821"/>
        <v>2.5000000000000001E-2</v>
      </c>
      <c r="X5855">
        <v>45</v>
      </c>
      <c r="Y5855" s="4">
        <v>3.2</v>
      </c>
      <c r="Z5855" s="4">
        <v>1.5</v>
      </c>
      <c r="AA5855" s="5">
        <v>52540.88</v>
      </c>
      <c r="AB5855" s="5">
        <f t="shared" si="822"/>
        <v>2049094.32</v>
      </c>
      <c r="AC5855" s="5">
        <v>34976.99</v>
      </c>
      <c r="AD5855" s="5">
        <f t="shared" si="823"/>
        <v>1399079.6</v>
      </c>
      <c r="AE5855" s="5">
        <v>89374.06</v>
      </c>
      <c r="AF5855" s="5">
        <v>26430.959999999999</v>
      </c>
      <c r="AG5855" s="5">
        <v>11173.99</v>
      </c>
      <c r="AH5855" s="5">
        <v>2175</v>
      </c>
      <c r="AI5855" s="5">
        <v>4600</v>
      </c>
      <c r="AJ5855">
        <v>0</v>
      </c>
      <c r="AK5855" s="5">
        <v>0</v>
      </c>
      <c r="AL5855" s="5">
        <v>0</v>
      </c>
      <c r="AM5855" s="5">
        <v>26086</v>
      </c>
      <c r="AN5855">
        <v>4</v>
      </c>
      <c r="AO5855">
        <v>4</v>
      </c>
      <c r="AP5855" t="str">
        <f t="shared" si="824"/>
        <v>Yes</v>
      </c>
      <c r="AQ5855">
        <v>0</v>
      </c>
      <c r="AR5855" s="5">
        <f t="shared" si="825"/>
        <v>1558919.61</v>
      </c>
      <c r="AS5855" s="5">
        <f t="shared" si="826"/>
        <v>490174.71</v>
      </c>
      <c r="AT5855" t="s">
        <v>59</v>
      </c>
      <c r="AU5855" t="s">
        <v>6164</v>
      </c>
      <c r="AV5855" t="s">
        <v>6165</v>
      </c>
      <c r="AW5855" t="s">
        <v>6166</v>
      </c>
      <c r="AX5855" t="s">
        <v>6167</v>
      </c>
      <c r="AY5855">
        <v>43</v>
      </c>
      <c r="AZ5855">
        <v>0</v>
      </c>
      <c r="BA5855">
        <v>0</v>
      </c>
      <c r="BB5855" t="s">
        <v>6168</v>
      </c>
      <c r="BC5855">
        <v>0</v>
      </c>
      <c r="BD5855">
        <v>0</v>
      </c>
      <c r="BE5855" t="s">
        <v>6169</v>
      </c>
      <c r="BF5855" t="s">
        <v>6170</v>
      </c>
      <c r="BG5855">
        <v>2</v>
      </c>
      <c r="BH5855" t="s">
        <v>6206</v>
      </c>
      <c r="BI5855">
        <v>63</v>
      </c>
      <c r="BJ5855" t="s">
        <v>6187</v>
      </c>
      <c r="BK5855">
        <v>0</v>
      </c>
      <c r="BL5855">
        <v>62</v>
      </c>
      <c r="BM5855" s="3">
        <f t="shared" si="827"/>
        <v>0.64516129032258063</v>
      </c>
    </row>
    <row r="5856" spans="1:65">
      <c r="A5856" t="s">
        <v>5998</v>
      </c>
      <c r="B5856" s="2">
        <v>46013</v>
      </c>
      <c r="C5856" t="s">
        <v>4641</v>
      </c>
      <c r="D5856" t="s">
        <v>5644</v>
      </c>
      <c r="E5856">
        <v>12</v>
      </c>
      <c r="F5856" t="s">
        <v>72</v>
      </c>
      <c r="G5856" t="s">
        <v>79</v>
      </c>
      <c r="H5856" t="s">
        <v>86</v>
      </c>
      <c r="I5856" t="s">
        <v>52</v>
      </c>
      <c r="J5856" t="s">
        <v>53</v>
      </c>
      <c r="K5856" t="s">
        <v>66</v>
      </c>
      <c r="L5856" t="s">
        <v>87</v>
      </c>
      <c r="M5856" t="s">
        <v>56</v>
      </c>
      <c r="N5856" t="s">
        <v>57</v>
      </c>
      <c r="O5856" t="s">
        <v>82</v>
      </c>
      <c r="P5856">
        <v>65</v>
      </c>
      <c r="Q5856">
        <v>70</v>
      </c>
      <c r="R5856">
        <v>70</v>
      </c>
      <c r="S5856">
        <v>1</v>
      </c>
      <c r="T5856">
        <f t="shared" si="819"/>
        <v>69</v>
      </c>
      <c r="U5856">
        <v>64</v>
      </c>
      <c r="V5856">
        <f t="shared" si="820"/>
        <v>5</v>
      </c>
      <c r="W5856" s="3">
        <f t="shared" si="821"/>
        <v>1.4285714285714285E-2</v>
      </c>
      <c r="X5856">
        <v>28</v>
      </c>
      <c r="Y5856" s="4">
        <v>6.8</v>
      </c>
      <c r="Z5856" s="4">
        <v>1.8</v>
      </c>
      <c r="AA5856" s="5">
        <v>33542.68</v>
      </c>
      <c r="AB5856" s="5">
        <f t="shared" si="822"/>
        <v>2146731.52</v>
      </c>
      <c r="AC5856" s="5">
        <v>24042.49</v>
      </c>
      <c r="AD5856" s="5">
        <f t="shared" si="823"/>
        <v>1682974.3</v>
      </c>
      <c r="AE5856" s="5">
        <v>127160.31</v>
      </c>
      <c r="AF5856" s="5">
        <v>30454.75</v>
      </c>
      <c r="AG5856" s="5">
        <v>10144.65</v>
      </c>
      <c r="AH5856" s="5">
        <v>2610</v>
      </c>
      <c r="AI5856" s="5">
        <v>3200</v>
      </c>
      <c r="AJ5856">
        <v>0</v>
      </c>
      <c r="AK5856" s="5">
        <v>0</v>
      </c>
      <c r="AL5856" s="5">
        <v>3495.98</v>
      </c>
      <c r="AM5856" s="5">
        <v>50429.1</v>
      </c>
      <c r="AN5856">
        <v>4</v>
      </c>
      <c r="AO5856">
        <v>7</v>
      </c>
      <c r="AP5856" t="str">
        <f t="shared" si="824"/>
        <v>No</v>
      </c>
      <c r="AQ5856">
        <v>3</v>
      </c>
      <c r="AR5856" s="5">
        <f t="shared" si="825"/>
        <v>1910469.09</v>
      </c>
      <c r="AS5856" s="5">
        <f t="shared" si="826"/>
        <v>236262.43</v>
      </c>
      <c r="AT5856" t="s">
        <v>59</v>
      </c>
      <c r="AU5856" t="s">
        <v>6164</v>
      </c>
      <c r="AV5856" t="s">
        <v>6165</v>
      </c>
      <c r="AW5856" t="s">
        <v>6166</v>
      </c>
      <c r="AX5856" t="s">
        <v>6184</v>
      </c>
      <c r="AY5856">
        <v>67</v>
      </c>
      <c r="AZ5856">
        <v>0</v>
      </c>
      <c r="BA5856">
        <v>28</v>
      </c>
      <c r="BB5856" t="s">
        <v>6180</v>
      </c>
      <c r="BC5856">
        <v>1</v>
      </c>
      <c r="BD5856">
        <v>2</v>
      </c>
      <c r="BE5856" t="s">
        <v>6219</v>
      </c>
      <c r="BF5856" t="s">
        <v>6170</v>
      </c>
      <c r="BG5856">
        <v>1</v>
      </c>
      <c r="BH5856" t="s">
        <v>6179</v>
      </c>
      <c r="BI5856">
        <v>25</v>
      </c>
      <c r="BJ5856" t="s">
        <v>6172</v>
      </c>
      <c r="BK5856">
        <v>0</v>
      </c>
      <c r="BL5856">
        <v>74</v>
      </c>
      <c r="BM5856" s="3">
        <f t="shared" si="827"/>
        <v>0.94594594594594594</v>
      </c>
    </row>
    <row r="5857" spans="1:65">
      <c r="A5857" t="s">
        <v>5999</v>
      </c>
      <c r="B5857" s="2">
        <v>46013</v>
      </c>
      <c r="C5857" t="s">
        <v>4641</v>
      </c>
      <c r="D5857" t="s">
        <v>5644</v>
      </c>
      <c r="E5857">
        <v>12</v>
      </c>
      <c r="F5857" t="s">
        <v>49</v>
      </c>
      <c r="G5857" t="s">
        <v>62</v>
      </c>
      <c r="H5857" t="s">
        <v>125</v>
      </c>
      <c r="I5857" t="s">
        <v>52</v>
      </c>
      <c r="J5857" t="s">
        <v>65</v>
      </c>
      <c r="K5857" t="s">
        <v>75</v>
      </c>
      <c r="L5857" t="s">
        <v>67</v>
      </c>
      <c r="M5857" t="s">
        <v>68</v>
      </c>
      <c r="N5857" t="s">
        <v>57</v>
      </c>
      <c r="O5857" t="s">
        <v>82</v>
      </c>
      <c r="P5857">
        <v>47</v>
      </c>
      <c r="Q5857">
        <v>48</v>
      </c>
      <c r="R5857">
        <v>48</v>
      </c>
      <c r="S5857">
        <v>5</v>
      </c>
      <c r="T5857">
        <f t="shared" si="819"/>
        <v>43</v>
      </c>
      <c r="U5857">
        <v>43</v>
      </c>
      <c r="V5857">
        <f t="shared" si="820"/>
        <v>0</v>
      </c>
      <c r="W5857" s="3">
        <f t="shared" si="821"/>
        <v>0.10416666666666667</v>
      </c>
      <c r="X5857">
        <v>29</v>
      </c>
      <c r="Y5857" s="4">
        <v>6.1</v>
      </c>
      <c r="Z5857" s="4">
        <v>1.4</v>
      </c>
      <c r="AA5857" s="5">
        <v>52214.38</v>
      </c>
      <c r="AB5857" s="5">
        <f t="shared" si="822"/>
        <v>2245218.34</v>
      </c>
      <c r="AC5857" s="5">
        <v>32255.67</v>
      </c>
      <c r="AD5857" s="5">
        <f t="shared" si="823"/>
        <v>1548272.16</v>
      </c>
      <c r="AE5857" s="5">
        <v>113049.33</v>
      </c>
      <c r="AF5857" s="5">
        <v>32406.560000000001</v>
      </c>
      <c r="AG5857" s="5">
        <v>9356.6200000000008</v>
      </c>
      <c r="AH5857" s="5">
        <v>2030</v>
      </c>
      <c r="AI5857" s="5">
        <v>26093.48</v>
      </c>
      <c r="AJ5857">
        <v>1</v>
      </c>
      <c r="AK5857" s="5">
        <v>13235.68</v>
      </c>
      <c r="AL5857" s="5">
        <v>0</v>
      </c>
      <c r="AM5857" s="5">
        <v>34057.78</v>
      </c>
      <c r="AN5857">
        <v>4</v>
      </c>
      <c r="AO5857">
        <v>7</v>
      </c>
      <c r="AP5857" t="str">
        <f t="shared" si="824"/>
        <v>No</v>
      </c>
      <c r="AQ5857">
        <v>3</v>
      </c>
      <c r="AR5857" s="5">
        <f t="shared" si="825"/>
        <v>1778501.61</v>
      </c>
      <c r="AS5857" s="5">
        <f t="shared" si="826"/>
        <v>466716.73</v>
      </c>
      <c r="AT5857" t="s">
        <v>1641</v>
      </c>
      <c r="AU5857" t="s">
        <v>6199</v>
      </c>
      <c r="AV5857" t="s">
        <v>6200</v>
      </c>
      <c r="AW5857" t="s">
        <v>6175</v>
      </c>
      <c r="AX5857" t="s">
        <v>6184</v>
      </c>
      <c r="AY5857">
        <v>54</v>
      </c>
      <c r="AZ5857">
        <v>4</v>
      </c>
      <c r="BA5857">
        <v>0</v>
      </c>
      <c r="BB5857" t="s">
        <v>6168</v>
      </c>
      <c r="BC5857">
        <v>1</v>
      </c>
      <c r="BD5857">
        <v>2</v>
      </c>
      <c r="BE5857" t="s">
        <v>6219</v>
      </c>
      <c r="BF5857" t="s">
        <v>6212</v>
      </c>
      <c r="BG5857">
        <v>0</v>
      </c>
      <c r="BH5857" t="s">
        <v>6171</v>
      </c>
      <c r="BI5857">
        <v>30</v>
      </c>
      <c r="BJ5857" t="s">
        <v>6172</v>
      </c>
      <c r="BK5857">
        <v>0</v>
      </c>
      <c r="BL5857">
        <v>64</v>
      </c>
      <c r="BM5857" s="3">
        <f t="shared" si="827"/>
        <v>0.75</v>
      </c>
    </row>
    <row r="5858" spans="1:65">
      <c r="A5858" t="s">
        <v>6000</v>
      </c>
      <c r="B5858" s="2">
        <v>46013</v>
      </c>
      <c r="C5858" t="s">
        <v>4641</v>
      </c>
      <c r="D5858" t="s">
        <v>5644</v>
      </c>
      <c r="E5858">
        <v>12</v>
      </c>
      <c r="F5858" t="s">
        <v>78</v>
      </c>
      <c r="G5858" t="s">
        <v>62</v>
      </c>
      <c r="H5858" t="s">
        <v>168</v>
      </c>
      <c r="I5858" t="s">
        <v>74</v>
      </c>
      <c r="J5858" t="s">
        <v>81</v>
      </c>
      <c r="K5858" t="s">
        <v>75</v>
      </c>
      <c r="L5858" t="s">
        <v>87</v>
      </c>
      <c r="M5858" t="s">
        <v>56</v>
      </c>
      <c r="N5858" t="s">
        <v>57</v>
      </c>
      <c r="O5858" t="s">
        <v>82</v>
      </c>
      <c r="P5858">
        <v>29</v>
      </c>
      <c r="Q5858">
        <v>40</v>
      </c>
      <c r="R5858">
        <v>40</v>
      </c>
      <c r="S5858">
        <v>1</v>
      </c>
      <c r="T5858">
        <f t="shared" si="819"/>
        <v>39</v>
      </c>
      <c r="U5858">
        <v>21</v>
      </c>
      <c r="V5858">
        <f t="shared" si="820"/>
        <v>18</v>
      </c>
      <c r="W5858" s="3">
        <f t="shared" si="821"/>
        <v>2.5000000000000001E-2</v>
      </c>
      <c r="X5858">
        <v>33</v>
      </c>
      <c r="Y5858" s="4">
        <v>0.7</v>
      </c>
      <c r="Z5858" s="4">
        <v>1.1000000000000001</v>
      </c>
      <c r="AA5858" s="5">
        <v>77527.88</v>
      </c>
      <c r="AB5858" s="5">
        <f t="shared" si="822"/>
        <v>1628085.48</v>
      </c>
      <c r="AC5858" s="5">
        <v>54273.68</v>
      </c>
      <c r="AD5858" s="5">
        <f t="shared" si="823"/>
        <v>2170947.2000000002</v>
      </c>
      <c r="AE5858" s="5">
        <v>119954.52</v>
      </c>
      <c r="AF5858" s="5">
        <v>36779.19</v>
      </c>
      <c r="AG5858" s="5">
        <v>10544.74</v>
      </c>
      <c r="AH5858" s="5">
        <v>1595</v>
      </c>
      <c r="AI5858" s="5">
        <v>6800</v>
      </c>
      <c r="AJ5858">
        <v>0</v>
      </c>
      <c r="AK5858" s="5">
        <v>0</v>
      </c>
      <c r="AL5858" s="5">
        <v>27426.11</v>
      </c>
      <c r="AM5858" s="5">
        <v>17356.650000000001</v>
      </c>
      <c r="AN5858">
        <v>4</v>
      </c>
      <c r="AO5858">
        <v>7</v>
      </c>
      <c r="AP5858" t="str">
        <f t="shared" si="824"/>
        <v>No</v>
      </c>
      <c r="AQ5858">
        <v>2</v>
      </c>
      <c r="AR5858" s="5">
        <f t="shared" si="825"/>
        <v>2391403.41</v>
      </c>
      <c r="AS5858" s="5">
        <f t="shared" si="826"/>
        <v>-763317.93</v>
      </c>
      <c r="AT5858" t="s">
        <v>59</v>
      </c>
      <c r="AU5858" t="s">
        <v>6164</v>
      </c>
      <c r="AV5858" t="s">
        <v>6165</v>
      </c>
      <c r="AW5858" t="s">
        <v>6166</v>
      </c>
      <c r="AX5858" t="s">
        <v>6184</v>
      </c>
      <c r="AY5858">
        <v>35</v>
      </c>
      <c r="AZ5858">
        <v>4</v>
      </c>
      <c r="BA5858">
        <v>88</v>
      </c>
      <c r="BB5858" t="s">
        <v>6180</v>
      </c>
      <c r="BC5858">
        <v>0</v>
      </c>
      <c r="BD5858">
        <v>3</v>
      </c>
      <c r="BE5858" t="s">
        <v>6219</v>
      </c>
      <c r="BF5858" t="s">
        <v>6170</v>
      </c>
      <c r="BG5858">
        <v>1</v>
      </c>
      <c r="BH5858" t="s">
        <v>6179</v>
      </c>
      <c r="BI5858">
        <v>53</v>
      </c>
      <c r="BJ5858" t="s">
        <v>6187</v>
      </c>
      <c r="BK5858">
        <v>0</v>
      </c>
      <c r="BL5858">
        <v>48</v>
      </c>
      <c r="BM5858" s="3">
        <f t="shared" si="827"/>
        <v>0.83333333333333337</v>
      </c>
    </row>
    <row r="5859" spans="1:65">
      <c r="A5859" t="s">
        <v>6001</v>
      </c>
      <c r="B5859" s="2">
        <v>46013</v>
      </c>
      <c r="C5859" t="s">
        <v>4641</v>
      </c>
      <c r="D5859" t="s">
        <v>5644</v>
      </c>
      <c r="E5859">
        <v>12</v>
      </c>
      <c r="F5859" t="s">
        <v>49</v>
      </c>
      <c r="G5859" t="s">
        <v>79</v>
      </c>
      <c r="H5859" t="s">
        <v>260</v>
      </c>
      <c r="I5859" t="s">
        <v>74</v>
      </c>
      <c r="J5859" t="s">
        <v>65</v>
      </c>
      <c r="K5859" t="s">
        <v>75</v>
      </c>
      <c r="L5859" t="s">
        <v>87</v>
      </c>
      <c r="M5859" t="s">
        <v>56</v>
      </c>
      <c r="N5859" t="s">
        <v>57</v>
      </c>
      <c r="O5859" t="s">
        <v>82</v>
      </c>
      <c r="P5859">
        <v>55</v>
      </c>
      <c r="Q5859">
        <v>58</v>
      </c>
      <c r="R5859">
        <v>58</v>
      </c>
      <c r="S5859">
        <v>1</v>
      </c>
      <c r="T5859">
        <f t="shared" si="819"/>
        <v>57</v>
      </c>
      <c r="U5859">
        <v>55</v>
      </c>
      <c r="V5859">
        <f t="shared" si="820"/>
        <v>2</v>
      </c>
      <c r="W5859" s="3">
        <f t="shared" si="821"/>
        <v>1.7241379310344827E-2</v>
      </c>
      <c r="X5859">
        <v>41</v>
      </c>
      <c r="Y5859" s="4">
        <v>0</v>
      </c>
      <c r="Z5859" s="4">
        <v>1.7</v>
      </c>
      <c r="AA5859" s="5">
        <v>52332.18</v>
      </c>
      <c r="AB5859" s="5">
        <f t="shared" si="822"/>
        <v>2878269.9</v>
      </c>
      <c r="AC5859" s="5">
        <v>35612.839999999997</v>
      </c>
      <c r="AD5859" s="5">
        <f t="shared" si="823"/>
        <v>2065544.72</v>
      </c>
      <c r="AE5859" s="5">
        <v>130908.89</v>
      </c>
      <c r="AF5859" s="5">
        <v>37516.31</v>
      </c>
      <c r="AG5859" s="5">
        <v>10621.25</v>
      </c>
      <c r="AH5859" s="5">
        <v>2465</v>
      </c>
      <c r="AI5859" s="5">
        <v>4600</v>
      </c>
      <c r="AJ5859">
        <v>0</v>
      </c>
      <c r="AK5859" s="5">
        <v>0</v>
      </c>
      <c r="AL5859" s="5">
        <v>2067.0300000000002</v>
      </c>
      <c r="AM5859" s="5">
        <v>45894.62</v>
      </c>
      <c r="AN5859">
        <v>4</v>
      </c>
      <c r="AO5859">
        <v>7</v>
      </c>
      <c r="AP5859" t="str">
        <f t="shared" si="824"/>
        <v>No</v>
      </c>
      <c r="AQ5859">
        <v>2</v>
      </c>
      <c r="AR5859" s="5">
        <f t="shared" si="825"/>
        <v>2299617.8199999998</v>
      </c>
      <c r="AS5859" s="5">
        <f t="shared" si="826"/>
        <v>578652.07999999996</v>
      </c>
      <c r="AT5859" t="s">
        <v>59</v>
      </c>
      <c r="AU5859" t="s">
        <v>6164</v>
      </c>
      <c r="AV5859" t="s">
        <v>6165</v>
      </c>
      <c r="AW5859" t="s">
        <v>6166</v>
      </c>
      <c r="AX5859" t="s">
        <v>6184</v>
      </c>
      <c r="AY5859">
        <v>57</v>
      </c>
      <c r="AZ5859">
        <v>0</v>
      </c>
      <c r="BA5859">
        <v>14</v>
      </c>
      <c r="BB5859" t="s">
        <v>6180</v>
      </c>
      <c r="BC5859">
        <v>1</v>
      </c>
      <c r="BD5859">
        <v>2</v>
      </c>
      <c r="BE5859" t="s">
        <v>6219</v>
      </c>
      <c r="BF5859" t="s">
        <v>6170</v>
      </c>
      <c r="BG5859">
        <v>4</v>
      </c>
      <c r="BH5859" t="s">
        <v>6211</v>
      </c>
      <c r="BI5859">
        <v>131</v>
      </c>
      <c r="BJ5859" t="s">
        <v>6193</v>
      </c>
      <c r="BK5859">
        <v>0</v>
      </c>
      <c r="BL5859">
        <v>66</v>
      </c>
      <c r="BM5859" s="3">
        <f t="shared" si="827"/>
        <v>0.87878787878787878</v>
      </c>
    </row>
    <row r="5860" spans="1:65">
      <c r="A5860" t="s">
        <v>6002</v>
      </c>
      <c r="B5860" s="2">
        <v>46013</v>
      </c>
      <c r="C5860" t="s">
        <v>4641</v>
      </c>
      <c r="D5860" t="s">
        <v>5644</v>
      </c>
      <c r="E5860">
        <v>12</v>
      </c>
      <c r="F5860" t="s">
        <v>72</v>
      </c>
      <c r="G5860" t="s">
        <v>79</v>
      </c>
      <c r="H5860" t="s">
        <v>213</v>
      </c>
      <c r="I5860" t="s">
        <v>52</v>
      </c>
      <c r="J5860" t="s">
        <v>81</v>
      </c>
      <c r="K5860" t="s">
        <v>75</v>
      </c>
      <c r="L5860" t="s">
        <v>92</v>
      </c>
      <c r="M5860" t="s">
        <v>56</v>
      </c>
      <c r="N5860" t="s">
        <v>109</v>
      </c>
      <c r="O5860" t="s">
        <v>82</v>
      </c>
      <c r="P5860">
        <v>33</v>
      </c>
      <c r="Q5860">
        <v>33</v>
      </c>
      <c r="R5860">
        <v>32</v>
      </c>
      <c r="S5860">
        <v>1</v>
      </c>
      <c r="T5860">
        <f t="shared" si="819"/>
        <v>31</v>
      </c>
      <c r="U5860">
        <v>31</v>
      </c>
      <c r="V5860">
        <f t="shared" si="820"/>
        <v>0</v>
      </c>
      <c r="W5860" s="3">
        <f t="shared" si="821"/>
        <v>3.125E-2</v>
      </c>
      <c r="X5860">
        <v>21</v>
      </c>
      <c r="Y5860" s="4">
        <v>0.2</v>
      </c>
      <c r="Z5860" s="4">
        <v>0.9</v>
      </c>
      <c r="AA5860" s="5">
        <v>77100.84</v>
      </c>
      <c r="AB5860" s="5">
        <f t="shared" si="822"/>
        <v>2390126.04</v>
      </c>
      <c r="AC5860" s="5">
        <v>53511.71</v>
      </c>
      <c r="AD5860" s="5">
        <f t="shared" si="823"/>
        <v>1712374.72</v>
      </c>
      <c r="AE5860" s="5">
        <v>103151.43</v>
      </c>
      <c r="AF5860" s="5">
        <v>27554.86</v>
      </c>
      <c r="AG5860" s="5">
        <v>9212.26</v>
      </c>
      <c r="AH5860" s="5">
        <v>1305</v>
      </c>
      <c r="AI5860" s="5">
        <v>6800</v>
      </c>
      <c r="AJ5860">
        <v>0</v>
      </c>
      <c r="AK5860" s="5">
        <v>0</v>
      </c>
      <c r="AL5860" s="5">
        <v>0</v>
      </c>
      <c r="AM5860" s="5">
        <v>44106.38</v>
      </c>
      <c r="AN5860">
        <v>8</v>
      </c>
      <c r="AO5860">
        <v>8</v>
      </c>
      <c r="AP5860" t="str">
        <f t="shared" si="824"/>
        <v>Yes</v>
      </c>
      <c r="AQ5860">
        <v>0</v>
      </c>
      <c r="AR5860" s="5">
        <f t="shared" si="825"/>
        <v>1904504.65</v>
      </c>
      <c r="AS5860" s="5">
        <f t="shared" si="826"/>
        <v>485621.39</v>
      </c>
      <c r="AT5860" t="s">
        <v>59</v>
      </c>
      <c r="AU5860" t="s">
        <v>6164</v>
      </c>
      <c r="AV5860" t="s">
        <v>6165</v>
      </c>
      <c r="AW5860" t="s">
        <v>6166</v>
      </c>
      <c r="AX5860" t="s">
        <v>6167</v>
      </c>
      <c r="AY5860">
        <v>39</v>
      </c>
      <c r="AZ5860">
        <v>3</v>
      </c>
      <c r="BA5860">
        <v>0</v>
      </c>
      <c r="BB5860" t="s">
        <v>6168</v>
      </c>
      <c r="BC5860">
        <v>0</v>
      </c>
      <c r="BD5860">
        <v>0</v>
      </c>
      <c r="BE5860" t="s">
        <v>6169</v>
      </c>
      <c r="BF5860" t="s">
        <v>6170</v>
      </c>
      <c r="BG5860">
        <v>0</v>
      </c>
      <c r="BH5860" t="s">
        <v>6171</v>
      </c>
      <c r="BI5860">
        <v>41</v>
      </c>
      <c r="BJ5860" t="s">
        <v>6172</v>
      </c>
      <c r="BK5860">
        <v>0</v>
      </c>
      <c r="BL5860">
        <v>49</v>
      </c>
      <c r="BM5860" s="3">
        <f t="shared" si="827"/>
        <v>0.65306122448979587</v>
      </c>
    </row>
    <row r="5861" spans="1:65">
      <c r="A5861" t="s">
        <v>6003</v>
      </c>
      <c r="B5861" s="2">
        <v>46013</v>
      </c>
      <c r="C5861" t="s">
        <v>4641</v>
      </c>
      <c r="D5861" t="s">
        <v>5644</v>
      </c>
      <c r="E5861">
        <v>12</v>
      </c>
      <c r="F5861" t="s">
        <v>61</v>
      </c>
      <c r="G5861" t="s">
        <v>50</v>
      </c>
      <c r="H5861" t="s">
        <v>157</v>
      </c>
      <c r="I5861" t="s">
        <v>74</v>
      </c>
      <c r="J5861" t="s">
        <v>53</v>
      </c>
      <c r="K5861" t="s">
        <v>75</v>
      </c>
      <c r="L5861" t="s">
        <v>67</v>
      </c>
      <c r="M5861" t="s">
        <v>56</v>
      </c>
      <c r="N5861" t="s">
        <v>76</v>
      </c>
      <c r="O5861" t="s">
        <v>70</v>
      </c>
      <c r="P5861">
        <v>68</v>
      </c>
      <c r="Q5861">
        <v>73</v>
      </c>
      <c r="R5861">
        <v>73</v>
      </c>
      <c r="S5861">
        <v>2</v>
      </c>
      <c r="T5861">
        <f t="shared" si="819"/>
        <v>71</v>
      </c>
      <c r="U5861">
        <v>65</v>
      </c>
      <c r="V5861">
        <f t="shared" si="820"/>
        <v>6</v>
      </c>
      <c r="W5861" s="3">
        <f t="shared" si="821"/>
        <v>2.7397260273972601E-2</v>
      </c>
      <c r="X5861">
        <v>30</v>
      </c>
      <c r="Y5861" s="4">
        <v>8.8000000000000007</v>
      </c>
      <c r="Z5861" s="4">
        <v>2</v>
      </c>
      <c r="AA5861" s="5">
        <v>35924.639999999999</v>
      </c>
      <c r="AB5861" s="5">
        <f t="shared" si="822"/>
        <v>2335101.6</v>
      </c>
      <c r="AC5861" s="5">
        <v>23069.64</v>
      </c>
      <c r="AD5861" s="5">
        <f t="shared" si="823"/>
        <v>1684083.72</v>
      </c>
      <c r="AE5861" s="5">
        <v>123221.69</v>
      </c>
      <c r="AF5861" s="5">
        <v>31629.119999999999</v>
      </c>
      <c r="AG5861" s="5">
        <v>10043.08</v>
      </c>
      <c r="AH5861" s="5">
        <v>2900</v>
      </c>
      <c r="AI5861" s="5">
        <v>6400</v>
      </c>
      <c r="AJ5861">
        <v>0</v>
      </c>
      <c r="AK5861" s="5">
        <v>0</v>
      </c>
      <c r="AL5861" s="5">
        <v>3900.44</v>
      </c>
      <c r="AM5861" s="5">
        <v>43495.74</v>
      </c>
      <c r="AN5861">
        <v>4</v>
      </c>
      <c r="AO5861">
        <v>3</v>
      </c>
      <c r="AP5861" t="str">
        <f t="shared" si="824"/>
        <v>Yes</v>
      </c>
      <c r="AQ5861">
        <v>0</v>
      </c>
      <c r="AR5861" s="5">
        <f t="shared" si="825"/>
        <v>1905673.79</v>
      </c>
      <c r="AS5861" s="5">
        <f t="shared" si="826"/>
        <v>429427.81</v>
      </c>
      <c r="AT5861" t="s">
        <v>59</v>
      </c>
      <c r="AU5861" t="s">
        <v>6164</v>
      </c>
      <c r="AV5861" t="s">
        <v>6165</v>
      </c>
      <c r="AW5861" t="s">
        <v>6166</v>
      </c>
      <c r="AX5861" t="s">
        <v>6177</v>
      </c>
      <c r="AY5861">
        <v>69</v>
      </c>
      <c r="AZ5861">
        <v>0</v>
      </c>
      <c r="BA5861">
        <v>34</v>
      </c>
      <c r="BB5861" t="s">
        <v>6180</v>
      </c>
      <c r="BC5861">
        <v>0</v>
      </c>
      <c r="BD5861">
        <v>0</v>
      </c>
      <c r="BE5861" t="s">
        <v>6169</v>
      </c>
      <c r="BF5861" t="s">
        <v>6170</v>
      </c>
      <c r="BG5861">
        <v>1</v>
      </c>
      <c r="BH5861" t="s">
        <v>6186</v>
      </c>
      <c r="BI5861">
        <v>57</v>
      </c>
      <c r="BJ5861" t="s">
        <v>6187</v>
      </c>
      <c r="BK5861">
        <v>0</v>
      </c>
      <c r="BL5861">
        <v>76</v>
      </c>
      <c r="BM5861" s="3">
        <f t="shared" si="827"/>
        <v>0.96052631578947367</v>
      </c>
    </row>
    <row r="5862" spans="1:65">
      <c r="A5862" t="s">
        <v>6004</v>
      </c>
      <c r="B5862" s="2">
        <v>46013</v>
      </c>
      <c r="C5862" t="s">
        <v>4641</v>
      </c>
      <c r="D5862" t="s">
        <v>5644</v>
      </c>
      <c r="E5862">
        <v>12</v>
      </c>
      <c r="F5862" t="s">
        <v>72</v>
      </c>
      <c r="G5862" t="s">
        <v>79</v>
      </c>
      <c r="H5862" t="s">
        <v>86</v>
      </c>
      <c r="I5862" t="s">
        <v>52</v>
      </c>
      <c r="J5862" t="s">
        <v>53</v>
      </c>
      <c r="K5862" t="s">
        <v>75</v>
      </c>
      <c r="L5862" t="s">
        <v>92</v>
      </c>
      <c r="M5862" t="s">
        <v>56</v>
      </c>
      <c r="N5862" t="s">
        <v>69</v>
      </c>
      <c r="O5862" t="s">
        <v>82</v>
      </c>
      <c r="P5862">
        <v>64</v>
      </c>
      <c r="Q5862">
        <v>66</v>
      </c>
      <c r="R5862">
        <v>69</v>
      </c>
      <c r="S5862">
        <v>2</v>
      </c>
      <c r="T5862">
        <f t="shared" si="819"/>
        <v>67</v>
      </c>
      <c r="U5862">
        <v>62</v>
      </c>
      <c r="V5862">
        <f t="shared" si="820"/>
        <v>5</v>
      </c>
      <c r="W5862" s="3">
        <f t="shared" si="821"/>
        <v>2.8985507246376812E-2</v>
      </c>
      <c r="X5862">
        <v>30</v>
      </c>
      <c r="Y5862" s="4">
        <v>4.5</v>
      </c>
      <c r="Z5862" s="4">
        <v>2.2999999999999998</v>
      </c>
      <c r="AA5862" s="5">
        <v>35781.949999999997</v>
      </c>
      <c r="AB5862" s="5">
        <f t="shared" si="822"/>
        <v>2218480.9</v>
      </c>
      <c r="AC5862" s="5">
        <v>23883.41</v>
      </c>
      <c r="AD5862" s="5">
        <f t="shared" si="823"/>
        <v>1647955.29</v>
      </c>
      <c r="AE5862" s="5">
        <v>121152.61</v>
      </c>
      <c r="AF5862" s="5">
        <v>29665.31</v>
      </c>
      <c r="AG5862" s="5">
        <v>9473.32</v>
      </c>
      <c r="AH5862" s="5">
        <v>3335</v>
      </c>
      <c r="AI5862" s="5">
        <v>6400</v>
      </c>
      <c r="AJ5862">
        <v>0</v>
      </c>
      <c r="AK5862" s="5">
        <v>0</v>
      </c>
      <c r="AL5862" s="5">
        <v>3293.71</v>
      </c>
      <c r="AM5862" s="5">
        <v>38905.67</v>
      </c>
      <c r="AN5862">
        <v>4</v>
      </c>
      <c r="AO5862">
        <v>3</v>
      </c>
      <c r="AP5862" t="str">
        <f t="shared" si="824"/>
        <v>Yes</v>
      </c>
      <c r="AQ5862">
        <v>1</v>
      </c>
      <c r="AR5862" s="5">
        <f t="shared" si="825"/>
        <v>1860180.91</v>
      </c>
      <c r="AS5862" s="5">
        <f t="shared" si="826"/>
        <v>358299.99</v>
      </c>
      <c r="AT5862" t="s">
        <v>59</v>
      </c>
      <c r="AU5862" t="s">
        <v>6164</v>
      </c>
      <c r="AV5862" t="s">
        <v>6165</v>
      </c>
      <c r="AW5862" t="s">
        <v>6166</v>
      </c>
      <c r="AX5862" t="s">
        <v>6184</v>
      </c>
      <c r="AY5862">
        <v>64</v>
      </c>
      <c r="AZ5862">
        <v>0</v>
      </c>
      <c r="BA5862">
        <v>33</v>
      </c>
      <c r="BB5862" t="s">
        <v>6180</v>
      </c>
      <c r="BC5862">
        <v>0</v>
      </c>
      <c r="BD5862">
        <v>0</v>
      </c>
      <c r="BE5862" t="s">
        <v>6169</v>
      </c>
      <c r="BF5862" t="s">
        <v>6170</v>
      </c>
      <c r="BG5862">
        <v>0</v>
      </c>
      <c r="BH5862" t="s">
        <v>6171</v>
      </c>
      <c r="BI5862">
        <v>36</v>
      </c>
      <c r="BJ5862" t="s">
        <v>6172</v>
      </c>
      <c r="BK5862">
        <v>0</v>
      </c>
      <c r="BL5862">
        <v>76</v>
      </c>
      <c r="BM5862" s="3">
        <f t="shared" si="827"/>
        <v>0.90789473684210531</v>
      </c>
    </row>
    <row r="5863" spans="1:65">
      <c r="A5863" t="s">
        <v>6005</v>
      </c>
      <c r="B5863" s="2">
        <v>46013</v>
      </c>
      <c r="C5863" t="s">
        <v>4641</v>
      </c>
      <c r="D5863" t="s">
        <v>5644</v>
      </c>
      <c r="E5863">
        <v>12</v>
      </c>
      <c r="F5863" t="s">
        <v>49</v>
      </c>
      <c r="G5863" t="s">
        <v>50</v>
      </c>
      <c r="H5863" t="s">
        <v>89</v>
      </c>
      <c r="I5863" t="s">
        <v>74</v>
      </c>
      <c r="J5863" t="s">
        <v>65</v>
      </c>
      <c r="K5863" t="s">
        <v>66</v>
      </c>
      <c r="L5863" t="s">
        <v>67</v>
      </c>
      <c r="M5863" t="s">
        <v>56</v>
      </c>
      <c r="N5863" t="s">
        <v>69</v>
      </c>
      <c r="O5863" t="s">
        <v>58</v>
      </c>
      <c r="P5863">
        <v>50</v>
      </c>
      <c r="Q5863">
        <v>52</v>
      </c>
      <c r="R5863">
        <v>53</v>
      </c>
      <c r="S5863">
        <v>2</v>
      </c>
      <c r="T5863">
        <f t="shared" si="819"/>
        <v>51</v>
      </c>
      <c r="U5863">
        <v>50</v>
      </c>
      <c r="V5863">
        <f t="shared" si="820"/>
        <v>1</v>
      </c>
      <c r="W5863" s="3">
        <f t="shared" si="821"/>
        <v>3.7735849056603772E-2</v>
      </c>
      <c r="X5863">
        <v>12</v>
      </c>
      <c r="Y5863" s="4">
        <v>3</v>
      </c>
      <c r="Z5863" s="4">
        <v>1.2</v>
      </c>
      <c r="AA5863" s="5">
        <v>49367.45</v>
      </c>
      <c r="AB5863" s="5">
        <f t="shared" si="822"/>
        <v>2468372.5</v>
      </c>
      <c r="AC5863" s="5">
        <v>33889.21</v>
      </c>
      <c r="AD5863" s="5">
        <f t="shared" si="823"/>
        <v>1796128.13</v>
      </c>
      <c r="AE5863" s="5">
        <v>116166.99</v>
      </c>
      <c r="AF5863" s="5">
        <v>32755.85</v>
      </c>
      <c r="AG5863" s="5">
        <v>7744.42</v>
      </c>
      <c r="AH5863" s="5">
        <v>1740</v>
      </c>
      <c r="AI5863" s="5">
        <v>9200</v>
      </c>
      <c r="AJ5863">
        <v>0</v>
      </c>
      <c r="AK5863" s="5">
        <v>0</v>
      </c>
      <c r="AL5863" s="5">
        <v>1001.42</v>
      </c>
      <c r="AM5863" s="5">
        <v>34535.54</v>
      </c>
      <c r="AN5863">
        <v>4</v>
      </c>
      <c r="AO5863">
        <v>4</v>
      </c>
      <c r="AP5863" t="str">
        <f t="shared" si="824"/>
        <v>Yes</v>
      </c>
      <c r="AQ5863">
        <v>1</v>
      </c>
      <c r="AR5863" s="5">
        <f t="shared" si="825"/>
        <v>1999272.35</v>
      </c>
      <c r="AS5863" s="5">
        <f t="shared" si="826"/>
        <v>469100.15</v>
      </c>
      <c r="AT5863" t="s">
        <v>59</v>
      </c>
      <c r="AU5863" t="s">
        <v>6164</v>
      </c>
      <c r="AV5863" t="s">
        <v>6165</v>
      </c>
      <c r="AW5863" t="s">
        <v>6166</v>
      </c>
      <c r="AX5863" t="s">
        <v>6184</v>
      </c>
      <c r="AY5863">
        <v>51</v>
      </c>
      <c r="AZ5863">
        <v>0</v>
      </c>
      <c r="BA5863">
        <v>17</v>
      </c>
      <c r="BB5863" t="s">
        <v>6180</v>
      </c>
      <c r="BC5863">
        <v>0</v>
      </c>
      <c r="BD5863">
        <v>0</v>
      </c>
      <c r="BE5863" t="s">
        <v>6169</v>
      </c>
      <c r="BF5863" t="s">
        <v>6170</v>
      </c>
      <c r="BG5863">
        <v>0</v>
      </c>
      <c r="BH5863" t="s">
        <v>6171</v>
      </c>
      <c r="BI5863">
        <v>38</v>
      </c>
      <c r="BJ5863" t="s">
        <v>6172</v>
      </c>
      <c r="BK5863">
        <v>0</v>
      </c>
      <c r="BL5863">
        <v>61</v>
      </c>
      <c r="BM5863" s="3">
        <f t="shared" si="827"/>
        <v>0.86885245901639341</v>
      </c>
    </row>
    <row r="5864" spans="1:65">
      <c r="A5864" t="s">
        <v>6006</v>
      </c>
      <c r="B5864" s="2">
        <v>46013</v>
      </c>
      <c r="C5864" t="s">
        <v>4641</v>
      </c>
      <c r="D5864" t="s">
        <v>5644</v>
      </c>
      <c r="E5864">
        <v>12</v>
      </c>
      <c r="F5864" t="s">
        <v>72</v>
      </c>
      <c r="G5864" t="s">
        <v>50</v>
      </c>
      <c r="H5864" t="s">
        <v>138</v>
      </c>
      <c r="I5864" t="s">
        <v>64</v>
      </c>
      <c r="J5864" t="s">
        <v>53</v>
      </c>
      <c r="K5864" t="s">
        <v>75</v>
      </c>
      <c r="L5864" t="s">
        <v>87</v>
      </c>
      <c r="M5864" t="s">
        <v>68</v>
      </c>
      <c r="N5864" t="s">
        <v>94</v>
      </c>
      <c r="O5864" t="s">
        <v>58</v>
      </c>
      <c r="P5864">
        <v>65</v>
      </c>
      <c r="Q5864">
        <v>67</v>
      </c>
      <c r="R5864">
        <v>66</v>
      </c>
      <c r="S5864">
        <v>2</v>
      </c>
      <c r="T5864">
        <f t="shared" si="819"/>
        <v>64</v>
      </c>
      <c r="U5864">
        <v>62</v>
      </c>
      <c r="V5864">
        <f t="shared" si="820"/>
        <v>2</v>
      </c>
      <c r="W5864" s="3">
        <f t="shared" si="821"/>
        <v>3.0303030303030304E-2</v>
      </c>
      <c r="X5864">
        <v>13</v>
      </c>
      <c r="Y5864" s="4">
        <v>6.4</v>
      </c>
      <c r="Z5864" s="4">
        <v>1.4</v>
      </c>
      <c r="AA5864" s="5">
        <v>35593.97</v>
      </c>
      <c r="AB5864" s="5">
        <f t="shared" si="822"/>
        <v>2206826.14</v>
      </c>
      <c r="AC5864" s="5">
        <v>23191.43</v>
      </c>
      <c r="AD5864" s="5">
        <f t="shared" si="823"/>
        <v>1530634.38</v>
      </c>
      <c r="AE5864" s="5">
        <v>107725.31</v>
      </c>
      <c r="AF5864" s="5">
        <v>28481.599999999999</v>
      </c>
      <c r="AG5864" s="5">
        <v>8241.99</v>
      </c>
      <c r="AH5864" s="5">
        <v>2030</v>
      </c>
      <c r="AI5864" s="5">
        <v>6400</v>
      </c>
      <c r="AJ5864">
        <v>1</v>
      </c>
      <c r="AK5864" s="5">
        <v>8969.4500000000007</v>
      </c>
      <c r="AL5864" s="5">
        <v>1333.15</v>
      </c>
      <c r="AM5864" s="5">
        <v>38663.15</v>
      </c>
      <c r="AN5864">
        <v>4</v>
      </c>
      <c r="AO5864">
        <v>4</v>
      </c>
      <c r="AP5864" t="str">
        <f t="shared" si="824"/>
        <v>Yes</v>
      </c>
      <c r="AQ5864">
        <v>1</v>
      </c>
      <c r="AR5864" s="5">
        <f t="shared" si="825"/>
        <v>1732479.03</v>
      </c>
      <c r="AS5864" s="5">
        <f t="shared" si="826"/>
        <v>474347.11</v>
      </c>
      <c r="AT5864" t="s">
        <v>59</v>
      </c>
      <c r="AU5864" t="s">
        <v>6189</v>
      </c>
      <c r="AV5864" t="s">
        <v>6190</v>
      </c>
      <c r="AW5864" t="s">
        <v>6183</v>
      </c>
      <c r="AX5864" t="s">
        <v>6167</v>
      </c>
      <c r="AY5864">
        <v>66</v>
      </c>
      <c r="AZ5864">
        <v>0</v>
      </c>
      <c r="BA5864">
        <v>21</v>
      </c>
      <c r="BB5864" t="s">
        <v>6191</v>
      </c>
      <c r="BC5864">
        <v>0</v>
      </c>
      <c r="BD5864">
        <v>0</v>
      </c>
      <c r="BE5864" t="s">
        <v>6169</v>
      </c>
      <c r="BF5864" t="s">
        <v>6170</v>
      </c>
      <c r="BG5864">
        <v>0</v>
      </c>
      <c r="BH5864" t="s">
        <v>6171</v>
      </c>
      <c r="BI5864">
        <v>38</v>
      </c>
      <c r="BJ5864" t="s">
        <v>6172</v>
      </c>
      <c r="BK5864">
        <v>0</v>
      </c>
      <c r="BL5864">
        <v>73</v>
      </c>
      <c r="BM5864" s="3">
        <f t="shared" si="827"/>
        <v>0.90410958904109584</v>
      </c>
    </row>
    <row r="5865" spans="1:65">
      <c r="A5865" t="s">
        <v>6007</v>
      </c>
      <c r="B5865" s="2">
        <v>46013</v>
      </c>
      <c r="C5865" t="s">
        <v>4641</v>
      </c>
      <c r="D5865" t="s">
        <v>5644</v>
      </c>
      <c r="E5865">
        <v>12</v>
      </c>
      <c r="F5865" t="s">
        <v>49</v>
      </c>
      <c r="G5865" t="s">
        <v>79</v>
      </c>
      <c r="H5865" t="s">
        <v>106</v>
      </c>
      <c r="I5865" t="s">
        <v>52</v>
      </c>
      <c r="J5865" t="s">
        <v>53</v>
      </c>
      <c r="K5865" t="s">
        <v>66</v>
      </c>
      <c r="L5865" t="s">
        <v>55</v>
      </c>
      <c r="M5865" t="s">
        <v>56</v>
      </c>
      <c r="N5865" t="s">
        <v>76</v>
      </c>
      <c r="O5865" t="s">
        <v>120</v>
      </c>
      <c r="P5865">
        <v>49</v>
      </c>
      <c r="Q5865">
        <v>51</v>
      </c>
      <c r="R5865">
        <v>49</v>
      </c>
      <c r="S5865">
        <v>2</v>
      </c>
      <c r="T5865">
        <f t="shared" si="819"/>
        <v>47</v>
      </c>
      <c r="U5865">
        <v>47</v>
      </c>
      <c r="V5865">
        <f t="shared" si="820"/>
        <v>0</v>
      </c>
      <c r="W5865" s="3">
        <f t="shared" si="821"/>
        <v>4.0816326530612242E-2</v>
      </c>
      <c r="X5865">
        <v>135</v>
      </c>
      <c r="Y5865" s="4">
        <v>8.8000000000000007</v>
      </c>
      <c r="Z5865" s="4">
        <v>6</v>
      </c>
      <c r="AA5865" s="5">
        <v>34159.839999999997</v>
      </c>
      <c r="AB5865" s="5">
        <f t="shared" si="822"/>
        <v>1605512.48</v>
      </c>
      <c r="AC5865" s="5">
        <v>23489.89</v>
      </c>
      <c r="AD5865" s="5">
        <f t="shared" si="823"/>
        <v>1151004.6100000001</v>
      </c>
      <c r="AE5865" s="5">
        <v>87599.34</v>
      </c>
      <c r="AF5865" s="5">
        <v>26887</v>
      </c>
      <c r="AG5865" s="5">
        <v>47869.9</v>
      </c>
      <c r="AH5865" s="5">
        <v>8700</v>
      </c>
      <c r="AI5865" s="5">
        <v>6400</v>
      </c>
      <c r="AJ5865">
        <v>0</v>
      </c>
      <c r="AK5865" s="5">
        <v>0</v>
      </c>
      <c r="AL5865" s="5">
        <v>0</v>
      </c>
      <c r="AM5865" s="5">
        <v>33208.86</v>
      </c>
      <c r="AN5865">
        <v>4</v>
      </c>
      <c r="AO5865">
        <v>5</v>
      </c>
      <c r="AP5865" t="str">
        <f t="shared" si="824"/>
        <v>No</v>
      </c>
      <c r="AQ5865">
        <v>1</v>
      </c>
      <c r="AR5865" s="5">
        <f t="shared" si="825"/>
        <v>1361669.71</v>
      </c>
      <c r="AS5865" s="5">
        <f t="shared" si="826"/>
        <v>243842.77</v>
      </c>
      <c r="AT5865" t="s">
        <v>116</v>
      </c>
      <c r="AU5865" t="s">
        <v>6164</v>
      </c>
      <c r="AV5865" t="s">
        <v>6165</v>
      </c>
      <c r="AW5865" t="s">
        <v>6166</v>
      </c>
      <c r="AX5865" t="s">
        <v>6202</v>
      </c>
      <c r="AY5865">
        <v>53</v>
      </c>
      <c r="AZ5865">
        <v>3</v>
      </c>
      <c r="BA5865">
        <v>0</v>
      </c>
      <c r="BB5865" t="s">
        <v>6168</v>
      </c>
      <c r="BC5865">
        <v>1</v>
      </c>
      <c r="BD5865">
        <v>0</v>
      </c>
      <c r="BE5865" t="s">
        <v>6178</v>
      </c>
      <c r="BF5865" t="s">
        <v>6176</v>
      </c>
      <c r="BG5865">
        <v>5</v>
      </c>
      <c r="BH5865" t="s">
        <v>6208</v>
      </c>
      <c r="BI5865">
        <v>109</v>
      </c>
      <c r="BJ5865" t="s">
        <v>6193</v>
      </c>
      <c r="BK5865">
        <v>0</v>
      </c>
      <c r="BL5865">
        <v>74</v>
      </c>
      <c r="BM5865" s="3">
        <f t="shared" si="827"/>
        <v>0.66216216216216217</v>
      </c>
    </row>
    <row r="5866" spans="1:65">
      <c r="A5866" t="s">
        <v>6008</v>
      </c>
      <c r="B5866" s="2">
        <v>46013</v>
      </c>
      <c r="C5866" t="s">
        <v>4641</v>
      </c>
      <c r="D5866" t="s">
        <v>5644</v>
      </c>
      <c r="E5866">
        <v>12</v>
      </c>
      <c r="F5866" t="s">
        <v>61</v>
      </c>
      <c r="G5866" t="s">
        <v>62</v>
      </c>
      <c r="H5866" t="s">
        <v>104</v>
      </c>
      <c r="I5866" t="s">
        <v>64</v>
      </c>
      <c r="J5866" t="s">
        <v>65</v>
      </c>
      <c r="K5866" t="s">
        <v>66</v>
      </c>
      <c r="L5866" t="s">
        <v>87</v>
      </c>
      <c r="M5866" t="s">
        <v>56</v>
      </c>
      <c r="N5866" t="s">
        <v>57</v>
      </c>
      <c r="O5866" t="s">
        <v>82</v>
      </c>
      <c r="P5866">
        <v>50</v>
      </c>
      <c r="Q5866">
        <v>53</v>
      </c>
      <c r="R5866">
        <v>54</v>
      </c>
      <c r="S5866">
        <v>1</v>
      </c>
      <c r="T5866">
        <f t="shared" si="819"/>
        <v>53</v>
      </c>
      <c r="U5866">
        <v>48</v>
      </c>
      <c r="V5866">
        <f t="shared" si="820"/>
        <v>5</v>
      </c>
      <c r="W5866" s="3">
        <f t="shared" si="821"/>
        <v>1.8518518518518517E-2</v>
      </c>
      <c r="X5866">
        <v>24</v>
      </c>
      <c r="Y5866" s="4">
        <v>6.8</v>
      </c>
      <c r="Z5866" s="4">
        <v>1.1000000000000001</v>
      </c>
      <c r="AA5866" s="5">
        <v>48588.47</v>
      </c>
      <c r="AB5866" s="5">
        <f t="shared" si="822"/>
        <v>2332246.56</v>
      </c>
      <c r="AC5866" s="5">
        <v>35966.480000000003</v>
      </c>
      <c r="AD5866" s="5">
        <f t="shared" si="823"/>
        <v>1942189.92</v>
      </c>
      <c r="AE5866" s="5">
        <v>115256.55</v>
      </c>
      <c r="AF5866" s="5">
        <v>32279.89</v>
      </c>
      <c r="AG5866" s="5">
        <v>8650.49</v>
      </c>
      <c r="AH5866" s="5">
        <v>1595</v>
      </c>
      <c r="AI5866" s="5">
        <v>4600</v>
      </c>
      <c r="AJ5866">
        <v>0</v>
      </c>
      <c r="AK5866" s="5">
        <v>0</v>
      </c>
      <c r="AL5866" s="5">
        <v>5070.3500000000004</v>
      </c>
      <c r="AM5866" s="5">
        <v>45179.47</v>
      </c>
      <c r="AN5866">
        <v>4</v>
      </c>
      <c r="AO5866">
        <v>9</v>
      </c>
      <c r="AP5866" t="str">
        <f t="shared" si="824"/>
        <v>No</v>
      </c>
      <c r="AQ5866">
        <v>3</v>
      </c>
      <c r="AR5866" s="5">
        <f t="shared" si="825"/>
        <v>2154821.67</v>
      </c>
      <c r="AS5866" s="5">
        <f t="shared" si="826"/>
        <v>177424.89</v>
      </c>
      <c r="AT5866" t="s">
        <v>59</v>
      </c>
      <c r="AU5866" t="s">
        <v>6164</v>
      </c>
      <c r="AV5866" t="s">
        <v>6165</v>
      </c>
      <c r="AW5866" t="s">
        <v>6166</v>
      </c>
      <c r="AX5866" t="s">
        <v>6184</v>
      </c>
      <c r="AY5866">
        <v>51</v>
      </c>
      <c r="AZ5866">
        <v>1</v>
      </c>
      <c r="BA5866">
        <v>32</v>
      </c>
      <c r="BB5866" t="s">
        <v>6180</v>
      </c>
      <c r="BC5866">
        <v>1</v>
      </c>
      <c r="BD5866">
        <v>4</v>
      </c>
      <c r="BE5866" t="s">
        <v>6219</v>
      </c>
      <c r="BF5866" t="s">
        <v>6170</v>
      </c>
      <c r="BG5866">
        <v>0</v>
      </c>
      <c r="BH5866" t="s">
        <v>6171</v>
      </c>
      <c r="BI5866">
        <v>25</v>
      </c>
      <c r="BJ5866" t="s">
        <v>6172</v>
      </c>
      <c r="BK5866">
        <v>0</v>
      </c>
      <c r="BL5866">
        <v>65</v>
      </c>
      <c r="BM5866" s="3">
        <f t="shared" si="827"/>
        <v>0.83076923076923082</v>
      </c>
    </row>
    <row r="5867" spans="1:65">
      <c r="A5867" t="s">
        <v>6009</v>
      </c>
      <c r="B5867" s="2">
        <v>46013</v>
      </c>
      <c r="C5867" t="s">
        <v>4641</v>
      </c>
      <c r="D5867" t="s">
        <v>5644</v>
      </c>
      <c r="E5867">
        <v>12</v>
      </c>
      <c r="F5867" t="s">
        <v>78</v>
      </c>
      <c r="G5867" t="s">
        <v>50</v>
      </c>
      <c r="H5867" t="s">
        <v>181</v>
      </c>
      <c r="I5867" t="s">
        <v>52</v>
      </c>
      <c r="J5867" t="s">
        <v>53</v>
      </c>
      <c r="K5867" t="s">
        <v>75</v>
      </c>
      <c r="L5867" t="s">
        <v>67</v>
      </c>
      <c r="M5867" t="s">
        <v>68</v>
      </c>
      <c r="N5867" t="s">
        <v>69</v>
      </c>
      <c r="O5867" t="s">
        <v>70</v>
      </c>
      <c r="P5867">
        <v>54</v>
      </c>
      <c r="Q5867">
        <v>57</v>
      </c>
      <c r="R5867">
        <v>57</v>
      </c>
      <c r="S5867">
        <v>6</v>
      </c>
      <c r="T5867">
        <f t="shared" si="819"/>
        <v>51</v>
      </c>
      <c r="U5867">
        <v>51</v>
      </c>
      <c r="V5867">
        <f t="shared" si="820"/>
        <v>0</v>
      </c>
      <c r="W5867" s="3">
        <f t="shared" si="821"/>
        <v>0.10526315789473684</v>
      </c>
      <c r="X5867">
        <v>39</v>
      </c>
      <c r="Y5867" s="4">
        <v>9</v>
      </c>
      <c r="Z5867" s="4">
        <v>2.2999999999999998</v>
      </c>
      <c r="AA5867" s="5">
        <v>36090.33</v>
      </c>
      <c r="AB5867" s="5">
        <f t="shared" si="822"/>
        <v>1840606.83</v>
      </c>
      <c r="AC5867" s="5">
        <v>21822.82</v>
      </c>
      <c r="AD5867" s="5">
        <f t="shared" si="823"/>
        <v>1243900.74</v>
      </c>
      <c r="AE5867" s="5">
        <v>101035.49</v>
      </c>
      <c r="AF5867" s="5">
        <v>27155.85</v>
      </c>
      <c r="AG5867" s="5">
        <v>10167.14</v>
      </c>
      <c r="AH5867" s="5">
        <v>3335</v>
      </c>
      <c r="AI5867" s="5">
        <v>23995.25</v>
      </c>
      <c r="AJ5867">
        <v>1</v>
      </c>
      <c r="AK5867" s="5">
        <v>8744.19</v>
      </c>
      <c r="AL5867" s="5">
        <v>0</v>
      </c>
      <c r="AM5867" s="5">
        <v>34143.699999999997</v>
      </c>
      <c r="AN5867">
        <v>4</v>
      </c>
      <c r="AO5867">
        <v>4</v>
      </c>
      <c r="AP5867" t="str">
        <f t="shared" si="824"/>
        <v>Yes</v>
      </c>
      <c r="AQ5867">
        <v>2</v>
      </c>
      <c r="AR5867" s="5">
        <f t="shared" si="825"/>
        <v>1452477.36</v>
      </c>
      <c r="AS5867" s="5">
        <f t="shared" si="826"/>
        <v>388129.47</v>
      </c>
      <c r="AT5867" t="s">
        <v>1641</v>
      </c>
      <c r="AU5867" t="s">
        <v>6199</v>
      </c>
      <c r="AV5867" t="s">
        <v>6200</v>
      </c>
      <c r="AW5867" t="s">
        <v>6175</v>
      </c>
      <c r="AX5867" t="s">
        <v>6177</v>
      </c>
      <c r="AY5867">
        <v>59</v>
      </c>
      <c r="AZ5867">
        <v>2</v>
      </c>
      <c r="BA5867">
        <v>0</v>
      </c>
      <c r="BB5867" t="s">
        <v>6168</v>
      </c>
      <c r="BC5867">
        <v>0</v>
      </c>
      <c r="BD5867">
        <v>0</v>
      </c>
      <c r="BE5867" t="s">
        <v>6169</v>
      </c>
      <c r="BF5867" t="s">
        <v>6210</v>
      </c>
      <c r="BG5867">
        <v>1</v>
      </c>
      <c r="BH5867" t="s">
        <v>6179</v>
      </c>
      <c r="BI5867">
        <v>22</v>
      </c>
      <c r="BJ5867" t="s">
        <v>6172</v>
      </c>
      <c r="BK5867">
        <v>0</v>
      </c>
      <c r="BL5867">
        <v>70</v>
      </c>
      <c r="BM5867" s="3">
        <f t="shared" si="827"/>
        <v>0.81428571428571428</v>
      </c>
    </row>
    <row r="5868" spans="1:65">
      <c r="A5868" t="s">
        <v>6010</v>
      </c>
      <c r="B5868" s="2">
        <v>46014</v>
      </c>
      <c r="C5868" t="s">
        <v>4641</v>
      </c>
      <c r="D5868" t="s">
        <v>5644</v>
      </c>
      <c r="E5868">
        <v>12</v>
      </c>
      <c r="F5868" t="s">
        <v>78</v>
      </c>
      <c r="G5868" t="s">
        <v>62</v>
      </c>
      <c r="H5868" t="s">
        <v>91</v>
      </c>
      <c r="I5868" t="s">
        <v>64</v>
      </c>
      <c r="J5868" t="s">
        <v>81</v>
      </c>
      <c r="K5868" t="s">
        <v>75</v>
      </c>
      <c r="L5868" t="s">
        <v>55</v>
      </c>
      <c r="M5868" t="s">
        <v>56</v>
      </c>
      <c r="N5868" t="s">
        <v>57</v>
      </c>
      <c r="O5868" t="s">
        <v>120</v>
      </c>
      <c r="P5868">
        <v>30</v>
      </c>
      <c r="Q5868">
        <v>40</v>
      </c>
      <c r="R5868">
        <v>39</v>
      </c>
      <c r="S5868">
        <v>1</v>
      </c>
      <c r="T5868">
        <f t="shared" si="819"/>
        <v>38</v>
      </c>
      <c r="U5868">
        <v>23</v>
      </c>
      <c r="V5868">
        <f t="shared" si="820"/>
        <v>15</v>
      </c>
      <c r="W5868" s="3">
        <f t="shared" si="821"/>
        <v>2.564102564102564E-2</v>
      </c>
      <c r="X5868">
        <v>23</v>
      </c>
      <c r="Y5868" s="4">
        <v>4.3</v>
      </c>
      <c r="Z5868" s="4">
        <v>1.4</v>
      </c>
      <c r="AA5868" s="5">
        <v>77226.27</v>
      </c>
      <c r="AB5868" s="5">
        <f t="shared" si="822"/>
        <v>1776204.21</v>
      </c>
      <c r="AC5868" s="5">
        <v>52920.61</v>
      </c>
      <c r="AD5868" s="5">
        <f t="shared" si="823"/>
        <v>2063903.79</v>
      </c>
      <c r="AE5868" s="5">
        <v>116618.33</v>
      </c>
      <c r="AF5868" s="5">
        <v>36308.449999999997</v>
      </c>
      <c r="AG5868" s="5">
        <v>8729.1</v>
      </c>
      <c r="AH5868" s="5">
        <v>2030</v>
      </c>
      <c r="AI5868" s="5">
        <v>6800</v>
      </c>
      <c r="AJ5868">
        <v>0</v>
      </c>
      <c r="AK5868" s="5">
        <v>0</v>
      </c>
      <c r="AL5868" s="5">
        <v>21480.83</v>
      </c>
      <c r="AM5868" s="5">
        <v>15534.62</v>
      </c>
      <c r="AN5868">
        <v>4</v>
      </c>
      <c r="AO5868">
        <v>5</v>
      </c>
      <c r="AP5868" t="str">
        <f t="shared" si="824"/>
        <v>No</v>
      </c>
      <c r="AQ5868">
        <v>1</v>
      </c>
      <c r="AR5868" s="5">
        <f t="shared" si="825"/>
        <v>2271405.12</v>
      </c>
      <c r="AS5868" s="5">
        <f t="shared" si="826"/>
        <v>-495200.91</v>
      </c>
      <c r="AT5868" t="s">
        <v>59</v>
      </c>
      <c r="AU5868" t="s">
        <v>6164</v>
      </c>
      <c r="AV5868" t="s">
        <v>6165</v>
      </c>
      <c r="AW5868" t="s">
        <v>6166</v>
      </c>
      <c r="AX5868" t="s">
        <v>6167</v>
      </c>
      <c r="AY5868">
        <v>42</v>
      </c>
      <c r="AZ5868">
        <v>5</v>
      </c>
      <c r="BA5868">
        <v>77</v>
      </c>
      <c r="BB5868" t="s">
        <v>6220</v>
      </c>
      <c r="BC5868">
        <v>1</v>
      </c>
      <c r="BD5868">
        <v>0</v>
      </c>
      <c r="BE5868" t="s">
        <v>6178</v>
      </c>
      <c r="BF5868" t="s">
        <v>6170</v>
      </c>
      <c r="BG5868">
        <v>0</v>
      </c>
      <c r="BH5868" t="s">
        <v>6171</v>
      </c>
      <c r="BI5868">
        <v>44</v>
      </c>
      <c r="BJ5868" t="s">
        <v>6172</v>
      </c>
      <c r="BK5868">
        <v>0</v>
      </c>
      <c r="BL5868">
        <v>50</v>
      </c>
      <c r="BM5868" s="3">
        <f t="shared" si="827"/>
        <v>0.78</v>
      </c>
    </row>
    <row r="5869" spans="1:65">
      <c r="A5869" t="s">
        <v>6011</v>
      </c>
      <c r="B5869" s="2">
        <v>46014</v>
      </c>
      <c r="C5869" t="s">
        <v>4641</v>
      </c>
      <c r="D5869" t="s">
        <v>5644</v>
      </c>
      <c r="E5869">
        <v>12</v>
      </c>
      <c r="F5869" t="s">
        <v>78</v>
      </c>
      <c r="G5869" t="s">
        <v>79</v>
      </c>
      <c r="H5869" t="s">
        <v>80</v>
      </c>
      <c r="I5869" t="s">
        <v>74</v>
      </c>
      <c r="J5869" t="s">
        <v>65</v>
      </c>
      <c r="K5869" t="s">
        <v>66</v>
      </c>
      <c r="L5869" t="s">
        <v>92</v>
      </c>
      <c r="M5869" t="s">
        <v>56</v>
      </c>
      <c r="N5869" t="s">
        <v>76</v>
      </c>
      <c r="O5869" t="s">
        <v>82</v>
      </c>
      <c r="P5869">
        <v>56</v>
      </c>
      <c r="Q5869">
        <v>58</v>
      </c>
      <c r="R5869">
        <v>55</v>
      </c>
      <c r="S5869">
        <v>1</v>
      </c>
      <c r="T5869">
        <f t="shared" si="819"/>
        <v>54</v>
      </c>
      <c r="U5869">
        <v>54</v>
      </c>
      <c r="V5869">
        <f t="shared" si="820"/>
        <v>0</v>
      </c>
      <c r="W5869" s="3">
        <f t="shared" si="821"/>
        <v>1.8181818181818181E-2</v>
      </c>
      <c r="X5869">
        <v>36</v>
      </c>
      <c r="Y5869" s="4">
        <v>2.2000000000000002</v>
      </c>
      <c r="Z5869" s="4">
        <v>1.4</v>
      </c>
      <c r="AA5869" s="5">
        <v>49020.53</v>
      </c>
      <c r="AB5869" s="5">
        <f t="shared" si="822"/>
        <v>2647108.62</v>
      </c>
      <c r="AC5869" s="5">
        <v>35114.35</v>
      </c>
      <c r="AD5869" s="5">
        <f t="shared" si="823"/>
        <v>1931289.25</v>
      </c>
      <c r="AE5869" s="5">
        <v>120094.95</v>
      </c>
      <c r="AF5869" s="5">
        <v>36429.230000000003</v>
      </c>
      <c r="AG5869" s="5">
        <v>9605.61</v>
      </c>
      <c r="AH5869" s="5">
        <v>2030</v>
      </c>
      <c r="AI5869" s="5">
        <v>4600</v>
      </c>
      <c r="AJ5869">
        <v>0</v>
      </c>
      <c r="AK5869" s="5">
        <v>0</v>
      </c>
      <c r="AL5869" s="5">
        <v>0</v>
      </c>
      <c r="AM5869" s="5">
        <v>45499.08</v>
      </c>
      <c r="AN5869">
        <v>4</v>
      </c>
      <c r="AO5869">
        <v>7</v>
      </c>
      <c r="AP5869" t="str">
        <f t="shared" si="824"/>
        <v>No</v>
      </c>
      <c r="AQ5869">
        <v>2</v>
      </c>
      <c r="AR5869" s="5">
        <f t="shared" si="825"/>
        <v>2149548.12</v>
      </c>
      <c r="AS5869" s="5">
        <f t="shared" si="826"/>
        <v>497560.5</v>
      </c>
      <c r="AT5869" t="s">
        <v>59</v>
      </c>
      <c r="AU5869" t="s">
        <v>6164</v>
      </c>
      <c r="AV5869" t="s">
        <v>6165</v>
      </c>
      <c r="AW5869" t="s">
        <v>6166</v>
      </c>
      <c r="AX5869" t="s">
        <v>6167</v>
      </c>
      <c r="AY5869">
        <v>57</v>
      </c>
      <c r="AZ5869">
        <v>0</v>
      </c>
      <c r="BA5869">
        <v>0</v>
      </c>
      <c r="BB5869" t="s">
        <v>6168</v>
      </c>
      <c r="BC5869">
        <v>1</v>
      </c>
      <c r="BD5869">
        <v>2</v>
      </c>
      <c r="BE5869" t="s">
        <v>6218</v>
      </c>
      <c r="BF5869" t="s">
        <v>6170</v>
      </c>
      <c r="BG5869">
        <v>1</v>
      </c>
      <c r="BH5869" t="s">
        <v>6179</v>
      </c>
      <c r="BI5869">
        <v>45</v>
      </c>
      <c r="BJ5869" t="s">
        <v>6172</v>
      </c>
      <c r="BK5869">
        <v>0</v>
      </c>
      <c r="BL5869">
        <v>65</v>
      </c>
      <c r="BM5869" s="3">
        <f t="shared" si="827"/>
        <v>0.84615384615384615</v>
      </c>
    </row>
    <row r="5870" spans="1:65">
      <c r="A5870" t="s">
        <v>6012</v>
      </c>
      <c r="B5870" s="2">
        <v>46014</v>
      </c>
      <c r="C5870" t="s">
        <v>4641</v>
      </c>
      <c r="D5870" t="s">
        <v>5644</v>
      </c>
      <c r="E5870">
        <v>12</v>
      </c>
      <c r="F5870" t="s">
        <v>49</v>
      </c>
      <c r="G5870" t="s">
        <v>79</v>
      </c>
      <c r="H5870" t="s">
        <v>260</v>
      </c>
      <c r="I5870" t="s">
        <v>52</v>
      </c>
      <c r="J5870" t="s">
        <v>53</v>
      </c>
      <c r="K5870" t="s">
        <v>75</v>
      </c>
      <c r="L5870" t="s">
        <v>67</v>
      </c>
      <c r="M5870" t="s">
        <v>68</v>
      </c>
      <c r="N5870" t="s">
        <v>76</v>
      </c>
      <c r="O5870" t="s">
        <v>70</v>
      </c>
      <c r="P5870">
        <v>68</v>
      </c>
      <c r="Q5870">
        <v>71</v>
      </c>
      <c r="R5870">
        <v>71</v>
      </c>
      <c r="S5870">
        <v>8</v>
      </c>
      <c r="T5870">
        <f t="shared" si="819"/>
        <v>63</v>
      </c>
      <c r="U5870">
        <v>63</v>
      </c>
      <c r="V5870">
        <f t="shared" si="820"/>
        <v>0</v>
      </c>
      <c r="W5870" s="3">
        <f t="shared" si="821"/>
        <v>0.11267605633802817</v>
      </c>
      <c r="X5870">
        <v>140</v>
      </c>
      <c r="Y5870" s="4">
        <v>7.7</v>
      </c>
      <c r="Z5870" s="4">
        <v>6.7</v>
      </c>
      <c r="AA5870" s="5">
        <v>36027.550000000003</v>
      </c>
      <c r="AB5870" s="5">
        <f t="shared" si="822"/>
        <v>2269735.65</v>
      </c>
      <c r="AC5870" s="5">
        <v>21783.87</v>
      </c>
      <c r="AD5870" s="5">
        <f t="shared" si="823"/>
        <v>1546654.77</v>
      </c>
      <c r="AE5870" s="5">
        <v>126045.82</v>
      </c>
      <c r="AF5870" s="5">
        <v>38302.89</v>
      </c>
      <c r="AG5870" s="5">
        <v>48154.45</v>
      </c>
      <c r="AH5870" s="5">
        <v>9715</v>
      </c>
      <c r="AI5870" s="5">
        <v>31678.71</v>
      </c>
      <c r="AJ5870">
        <v>2</v>
      </c>
      <c r="AK5870" s="5">
        <v>17696.3</v>
      </c>
      <c r="AL5870" s="5">
        <v>0</v>
      </c>
      <c r="AM5870" s="5">
        <v>42428.72</v>
      </c>
      <c r="AN5870">
        <v>4</v>
      </c>
      <c r="AO5870">
        <v>3</v>
      </c>
      <c r="AP5870" t="str">
        <f t="shared" si="824"/>
        <v>Yes</v>
      </c>
      <c r="AQ5870">
        <v>3</v>
      </c>
      <c r="AR5870" s="5">
        <f t="shared" si="825"/>
        <v>1860676.66</v>
      </c>
      <c r="AS5870" s="5">
        <f t="shared" si="826"/>
        <v>409058.99</v>
      </c>
      <c r="AT5870" t="s">
        <v>1641</v>
      </c>
      <c r="AU5870" t="s">
        <v>6189</v>
      </c>
      <c r="AV5870" t="s">
        <v>6201</v>
      </c>
      <c r="AW5870" t="s">
        <v>6175</v>
      </c>
      <c r="AX5870" t="s">
        <v>6202</v>
      </c>
      <c r="AY5870">
        <v>70</v>
      </c>
      <c r="AZ5870">
        <v>0</v>
      </c>
      <c r="BA5870">
        <v>0</v>
      </c>
      <c r="BB5870" t="s">
        <v>6168</v>
      </c>
      <c r="BC5870">
        <v>0</v>
      </c>
      <c r="BD5870">
        <v>0</v>
      </c>
      <c r="BE5870" t="s">
        <v>6169</v>
      </c>
      <c r="BF5870" t="s">
        <v>6210</v>
      </c>
      <c r="BG5870">
        <v>4</v>
      </c>
      <c r="BH5870" t="s">
        <v>6211</v>
      </c>
      <c r="BI5870">
        <v>78</v>
      </c>
      <c r="BJ5870" t="s">
        <v>6193</v>
      </c>
      <c r="BK5870">
        <v>0</v>
      </c>
      <c r="BL5870">
        <v>77</v>
      </c>
      <c r="BM5870" s="3">
        <f t="shared" si="827"/>
        <v>0.92207792207792205</v>
      </c>
    </row>
    <row r="5871" spans="1:65">
      <c r="A5871" t="s">
        <v>6013</v>
      </c>
      <c r="B5871" s="2">
        <v>46014</v>
      </c>
      <c r="C5871" t="s">
        <v>4641</v>
      </c>
      <c r="D5871" t="s">
        <v>5644</v>
      </c>
      <c r="E5871">
        <v>12</v>
      </c>
      <c r="F5871" t="s">
        <v>49</v>
      </c>
      <c r="G5871" t="s">
        <v>79</v>
      </c>
      <c r="H5871" t="s">
        <v>111</v>
      </c>
      <c r="I5871" t="s">
        <v>74</v>
      </c>
      <c r="J5871" t="s">
        <v>65</v>
      </c>
      <c r="K5871" t="s">
        <v>75</v>
      </c>
      <c r="L5871" t="s">
        <v>67</v>
      </c>
      <c r="M5871" t="s">
        <v>56</v>
      </c>
      <c r="N5871" t="s">
        <v>69</v>
      </c>
      <c r="O5871" t="s">
        <v>120</v>
      </c>
      <c r="P5871">
        <v>40</v>
      </c>
      <c r="Q5871">
        <v>42</v>
      </c>
      <c r="R5871">
        <v>42</v>
      </c>
      <c r="S5871">
        <v>1</v>
      </c>
      <c r="T5871">
        <f t="shared" si="819"/>
        <v>41</v>
      </c>
      <c r="U5871">
        <v>39</v>
      </c>
      <c r="V5871">
        <f t="shared" si="820"/>
        <v>2</v>
      </c>
      <c r="W5871" s="3">
        <f t="shared" si="821"/>
        <v>2.3809523809523808E-2</v>
      </c>
      <c r="X5871">
        <v>34</v>
      </c>
      <c r="Y5871" s="4">
        <v>3.8</v>
      </c>
      <c r="Z5871" s="4">
        <v>1.6</v>
      </c>
      <c r="AA5871" s="5">
        <v>51381.54</v>
      </c>
      <c r="AB5871" s="5">
        <f t="shared" si="822"/>
        <v>2003880.06</v>
      </c>
      <c r="AC5871" s="5">
        <v>33755.339999999997</v>
      </c>
      <c r="AD5871" s="5">
        <f t="shared" si="823"/>
        <v>1417724.28</v>
      </c>
      <c r="AE5871" s="5">
        <v>94154.77</v>
      </c>
      <c r="AF5871" s="5">
        <v>28590.29</v>
      </c>
      <c r="AG5871" s="5">
        <v>10586.04</v>
      </c>
      <c r="AH5871" s="5">
        <v>2320</v>
      </c>
      <c r="AI5871" s="5">
        <v>4600</v>
      </c>
      <c r="AJ5871">
        <v>0</v>
      </c>
      <c r="AK5871" s="5">
        <v>0</v>
      </c>
      <c r="AL5871" s="5">
        <v>1997.78</v>
      </c>
      <c r="AM5871" s="5">
        <v>24352.74</v>
      </c>
      <c r="AN5871">
        <v>4</v>
      </c>
      <c r="AO5871">
        <v>3</v>
      </c>
      <c r="AP5871" t="str">
        <f t="shared" si="824"/>
        <v>Yes</v>
      </c>
      <c r="AQ5871">
        <v>0</v>
      </c>
      <c r="AR5871" s="5">
        <f t="shared" si="825"/>
        <v>1584325.9</v>
      </c>
      <c r="AS5871" s="5">
        <f t="shared" si="826"/>
        <v>419554.16</v>
      </c>
      <c r="AT5871" t="s">
        <v>59</v>
      </c>
      <c r="AU5871" t="s">
        <v>6164</v>
      </c>
      <c r="AV5871" t="s">
        <v>6165</v>
      </c>
      <c r="AW5871" t="s">
        <v>6166</v>
      </c>
      <c r="AX5871" t="s">
        <v>6184</v>
      </c>
      <c r="AY5871">
        <v>45</v>
      </c>
      <c r="AZ5871">
        <v>4</v>
      </c>
      <c r="BA5871">
        <v>20</v>
      </c>
      <c r="BB5871" t="s">
        <v>6185</v>
      </c>
      <c r="BC5871">
        <v>0</v>
      </c>
      <c r="BD5871">
        <v>0</v>
      </c>
      <c r="BE5871" t="s">
        <v>6169</v>
      </c>
      <c r="BF5871" t="s">
        <v>6170</v>
      </c>
      <c r="BG5871">
        <v>1</v>
      </c>
      <c r="BH5871" t="s">
        <v>6179</v>
      </c>
      <c r="BI5871">
        <v>25</v>
      </c>
      <c r="BJ5871" t="s">
        <v>6172</v>
      </c>
      <c r="BK5871">
        <v>0</v>
      </c>
      <c r="BL5871">
        <v>65</v>
      </c>
      <c r="BM5871" s="3">
        <f t="shared" si="827"/>
        <v>0.64615384615384619</v>
      </c>
    </row>
    <row r="5872" spans="1:65">
      <c r="A5872" t="s">
        <v>6014</v>
      </c>
      <c r="B5872" s="2">
        <v>46014</v>
      </c>
      <c r="C5872" t="s">
        <v>4641</v>
      </c>
      <c r="D5872" t="s">
        <v>5644</v>
      </c>
      <c r="E5872">
        <v>12</v>
      </c>
      <c r="F5872" t="s">
        <v>72</v>
      </c>
      <c r="G5872" t="s">
        <v>79</v>
      </c>
      <c r="H5872" t="s">
        <v>159</v>
      </c>
      <c r="I5872" t="s">
        <v>74</v>
      </c>
      <c r="J5872" t="s">
        <v>53</v>
      </c>
      <c r="K5872" t="s">
        <v>75</v>
      </c>
      <c r="L5872" t="s">
        <v>55</v>
      </c>
      <c r="M5872" t="s">
        <v>56</v>
      </c>
      <c r="N5872" t="s">
        <v>94</v>
      </c>
      <c r="O5872" t="s">
        <v>120</v>
      </c>
      <c r="P5872">
        <v>62</v>
      </c>
      <c r="Q5872">
        <v>66</v>
      </c>
      <c r="R5872">
        <v>67</v>
      </c>
      <c r="S5872">
        <v>1</v>
      </c>
      <c r="T5872">
        <f t="shared" si="819"/>
        <v>66</v>
      </c>
      <c r="U5872">
        <v>61</v>
      </c>
      <c r="V5872">
        <f t="shared" si="820"/>
        <v>5</v>
      </c>
      <c r="W5872" s="3">
        <f t="shared" si="821"/>
        <v>1.4925373134328358E-2</v>
      </c>
      <c r="X5872">
        <v>27</v>
      </c>
      <c r="Y5872" s="4">
        <v>5.3</v>
      </c>
      <c r="Z5872" s="4">
        <v>1.4</v>
      </c>
      <c r="AA5872" s="5">
        <v>36261.440000000002</v>
      </c>
      <c r="AB5872" s="5">
        <f t="shared" si="822"/>
        <v>2211947.84</v>
      </c>
      <c r="AC5872" s="5">
        <v>23501.93</v>
      </c>
      <c r="AD5872" s="5">
        <f t="shared" si="823"/>
        <v>1574629.31</v>
      </c>
      <c r="AE5872" s="5">
        <v>113725.52</v>
      </c>
      <c r="AF5872" s="5">
        <v>30096.93</v>
      </c>
      <c r="AG5872" s="5">
        <v>9413.81</v>
      </c>
      <c r="AH5872" s="5">
        <v>2030</v>
      </c>
      <c r="AI5872" s="5">
        <v>3200</v>
      </c>
      <c r="AJ5872">
        <v>0</v>
      </c>
      <c r="AK5872" s="5">
        <v>0</v>
      </c>
      <c r="AL5872" s="5">
        <v>3231.71</v>
      </c>
      <c r="AM5872" s="5">
        <v>41627.519999999997</v>
      </c>
      <c r="AN5872">
        <v>4</v>
      </c>
      <c r="AO5872">
        <v>4</v>
      </c>
      <c r="AP5872" t="str">
        <f t="shared" si="824"/>
        <v>Yes</v>
      </c>
      <c r="AQ5872">
        <v>1</v>
      </c>
      <c r="AR5872" s="5">
        <f t="shared" si="825"/>
        <v>1777954.8</v>
      </c>
      <c r="AS5872" s="5">
        <f t="shared" si="826"/>
        <v>433993.04</v>
      </c>
      <c r="AT5872" t="s">
        <v>59</v>
      </c>
      <c r="AU5872" t="s">
        <v>6164</v>
      </c>
      <c r="AV5872" t="s">
        <v>6165</v>
      </c>
      <c r="AW5872" t="s">
        <v>6166</v>
      </c>
      <c r="AX5872" t="s">
        <v>6184</v>
      </c>
      <c r="AY5872">
        <v>64</v>
      </c>
      <c r="AZ5872">
        <v>0</v>
      </c>
      <c r="BA5872">
        <v>31</v>
      </c>
      <c r="BB5872" t="s">
        <v>6180</v>
      </c>
      <c r="BC5872">
        <v>0</v>
      </c>
      <c r="BD5872">
        <v>0</v>
      </c>
      <c r="BE5872" t="s">
        <v>6169</v>
      </c>
      <c r="BF5872" t="s">
        <v>6170</v>
      </c>
      <c r="BG5872">
        <v>0</v>
      </c>
      <c r="BH5872" t="s">
        <v>6171</v>
      </c>
      <c r="BI5872">
        <v>60</v>
      </c>
      <c r="BJ5872" t="s">
        <v>6187</v>
      </c>
      <c r="BK5872">
        <v>0</v>
      </c>
      <c r="BL5872">
        <v>76</v>
      </c>
      <c r="BM5872" s="3">
        <f t="shared" si="827"/>
        <v>0.88157894736842102</v>
      </c>
    </row>
    <row r="5873" spans="1:65">
      <c r="A5873" t="s">
        <v>6015</v>
      </c>
      <c r="B5873" s="2">
        <v>46014</v>
      </c>
      <c r="C5873" t="s">
        <v>4641</v>
      </c>
      <c r="D5873" t="s">
        <v>5644</v>
      </c>
      <c r="E5873">
        <v>12</v>
      </c>
      <c r="F5873" t="s">
        <v>49</v>
      </c>
      <c r="G5873" t="s">
        <v>62</v>
      </c>
      <c r="H5873" t="s">
        <v>141</v>
      </c>
      <c r="I5873" t="s">
        <v>74</v>
      </c>
      <c r="J5873" t="s">
        <v>65</v>
      </c>
      <c r="K5873" t="s">
        <v>75</v>
      </c>
      <c r="L5873" t="s">
        <v>55</v>
      </c>
      <c r="M5873" t="s">
        <v>56</v>
      </c>
      <c r="N5873" t="s">
        <v>69</v>
      </c>
      <c r="O5873" t="s">
        <v>120</v>
      </c>
      <c r="P5873">
        <v>49</v>
      </c>
      <c r="Q5873">
        <v>52</v>
      </c>
      <c r="R5873">
        <v>49</v>
      </c>
      <c r="S5873">
        <v>1</v>
      </c>
      <c r="T5873">
        <f t="shared" si="819"/>
        <v>48</v>
      </c>
      <c r="U5873">
        <v>48</v>
      </c>
      <c r="V5873">
        <f t="shared" si="820"/>
        <v>0</v>
      </c>
      <c r="W5873" s="3">
        <f t="shared" si="821"/>
        <v>2.0408163265306121E-2</v>
      </c>
      <c r="X5873">
        <v>36</v>
      </c>
      <c r="Y5873" s="4">
        <v>5.4</v>
      </c>
      <c r="Z5873" s="4">
        <v>1.5</v>
      </c>
      <c r="AA5873" s="5">
        <v>52259.78</v>
      </c>
      <c r="AB5873" s="5">
        <f t="shared" si="822"/>
        <v>2508469.44</v>
      </c>
      <c r="AC5873" s="5">
        <v>35067.85</v>
      </c>
      <c r="AD5873" s="5">
        <f t="shared" si="823"/>
        <v>1718324.65</v>
      </c>
      <c r="AE5873" s="5">
        <v>107448.05</v>
      </c>
      <c r="AF5873" s="5">
        <v>31900.04</v>
      </c>
      <c r="AG5873" s="5">
        <v>9742.83</v>
      </c>
      <c r="AH5873" s="5">
        <v>2175</v>
      </c>
      <c r="AI5873" s="5">
        <v>4600</v>
      </c>
      <c r="AJ5873">
        <v>0</v>
      </c>
      <c r="AK5873" s="5">
        <v>0</v>
      </c>
      <c r="AL5873" s="5">
        <v>0</v>
      </c>
      <c r="AM5873" s="5">
        <v>35077.629999999997</v>
      </c>
      <c r="AN5873">
        <v>4</v>
      </c>
      <c r="AO5873">
        <v>5</v>
      </c>
      <c r="AP5873" t="str">
        <f t="shared" si="824"/>
        <v>No</v>
      </c>
      <c r="AQ5873">
        <v>2</v>
      </c>
      <c r="AR5873" s="5">
        <f t="shared" si="825"/>
        <v>1909268.2</v>
      </c>
      <c r="AS5873" s="5">
        <f t="shared" si="826"/>
        <v>599201.24</v>
      </c>
      <c r="AT5873" t="s">
        <v>59</v>
      </c>
      <c r="AU5873" t="s">
        <v>6164</v>
      </c>
      <c r="AV5873" t="s">
        <v>6165</v>
      </c>
      <c r="AW5873" t="s">
        <v>6166</v>
      </c>
      <c r="AX5873" t="s">
        <v>6167</v>
      </c>
      <c r="AY5873">
        <v>50</v>
      </c>
      <c r="AZ5873">
        <v>0</v>
      </c>
      <c r="BA5873">
        <v>0</v>
      </c>
      <c r="BB5873" t="s">
        <v>6168</v>
      </c>
      <c r="BC5873">
        <v>1</v>
      </c>
      <c r="BD5873">
        <v>0</v>
      </c>
      <c r="BE5873" t="s">
        <v>6178</v>
      </c>
      <c r="BF5873" t="s">
        <v>6170</v>
      </c>
      <c r="BG5873">
        <v>1</v>
      </c>
      <c r="BH5873" t="s">
        <v>6179</v>
      </c>
      <c r="BI5873">
        <v>54</v>
      </c>
      <c r="BJ5873" t="s">
        <v>6187</v>
      </c>
      <c r="BK5873">
        <v>0</v>
      </c>
      <c r="BL5873">
        <v>58</v>
      </c>
      <c r="BM5873" s="3">
        <f t="shared" si="827"/>
        <v>0.84482758620689657</v>
      </c>
    </row>
    <row r="5874" spans="1:65">
      <c r="A5874" t="s">
        <v>6016</v>
      </c>
      <c r="B5874" s="2">
        <v>46014</v>
      </c>
      <c r="C5874" t="s">
        <v>4641</v>
      </c>
      <c r="D5874" t="s">
        <v>5644</v>
      </c>
      <c r="E5874">
        <v>12</v>
      </c>
      <c r="F5874" t="s">
        <v>78</v>
      </c>
      <c r="G5874" t="s">
        <v>50</v>
      </c>
      <c r="H5874" t="s">
        <v>161</v>
      </c>
      <c r="I5874" t="s">
        <v>64</v>
      </c>
      <c r="J5874" t="s">
        <v>53</v>
      </c>
      <c r="K5874" t="s">
        <v>75</v>
      </c>
      <c r="L5874" t="s">
        <v>67</v>
      </c>
      <c r="M5874" t="s">
        <v>68</v>
      </c>
      <c r="N5874" t="s">
        <v>69</v>
      </c>
      <c r="O5874" t="s">
        <v>58</v>
      </c>
      <c r="P5874">
        <v>60</v>
      </c>
      <c r="Q5874">
        <v>62</v>
      </c>
      <c r="R5874">
        <v>60</v>
      </c>
      <c r="S5874">
        <v>5</v>
      </c>
      <c r="T5874">
        <f t="shared" si="819"/>
        <v>55</v>
      </c>
      <c r="U5874">
        <v>55</v>
      </c>
      <c r="V5874">
        <f t="shared" si="820"/>
        <v>0</v>
      </c>
      <c r="W5874" s="3">
        <f t="shared" si="821"/>
        <v>8.3333333333333329E-2</v>
      </c>
      <c r="X5874">
        <v>32</v>
      </c>
      <c r="Y5874" s="4">
        <v>3.4</v>
      </c>
      <c r="Z5874" s="4">
        <v>1.2</v>
      </c>
      <c r="AA5874" s="5">
        <v>35607.129999999997</v>
      </c>
      <c r="AB5874" s="5">
        <f t="shared" si="822"/>
        <v>1958392.15</v>
      </c>
      <c r="AC5874" s="5">
        <v>21928.240000000002</v>
      </c>
      <c r="AD5874" s="5">
        <f t="shared" si="823"/>
        <v>1315694.3999999999</v>
      </c>
      <c r="AE5874" s="5">
        <v>100648.4</v>
      </c>
      <c r="AF5874" s="5">
        <v>28505.71</v>
      </c>
      <c r="AG5874" s="5">
        <v>10207.08</v>
      </c>
      <c r="AH5874" s="5">
        <v>1740</v>
      </c>
      <c r="AI5874" s="5">
        <v>20253.57</v>
      </c>
      <c r="AJ5874">
        <v>2</v>
      </c>
      <c r="AK5874" s="5">
        <v>18172.18</v>
      </c>
      <c r="AL5874" s="5">
        <v>0</v>
      </c>
      <c r="AM5874" s="5">
        <v>37476.519999999997</v>
      </c>
      <c r="AN5874">
        <v>4</v>
      </c>
      <c r="AO5874">
        <v>4</v>
      </c>
      <c r="AP5874" t="str">
        <f t="shared" si="824"/>
        <v>Yes</v>
      </c>
      <c r="AQ5874">
        <v>3</v>
      </c>
      <c r="AR5874" s="5">
        <f t="shared" si="825"/>
        <v>1532697.86</v>
      </c>
      <c r="AS5874" s="5">
        <f t="shared" si="826"/>
        <v>425694.29</v>
      </c>
      <c r="AT5874" t="s">
        <v>1641</v>
      </c>
      <c r="AU5874" t="s">
        <v>6199</v>
      </c>
      <c r="AV5874" t="s">
        <v>6200</v>
      </c>
      <c r="AW5874" t="s">
        <v>6175</v>
      </c>
      <c r="AX5874" t="s">
        <v>6167</v>
      </c>
      <c r="AY5874">
        <v>62</v>
      </c>
      <c r="AZ5874">
        <v>0</v>
      </c>
      <c r="BA5874">
        <v>0</v>
      </c>
      <c r="BB5874" t="s">
        <v>6168</v>
      </c>
      <c r="BC5874">
        <v>0</v>
      </c>
      <c r="BD5874">
        <v>0</v>
      </c>
      <c r="BE5874" t="s">
        <v>6169</v>
      </c>
      <c r="BF5874" t="s">
        <v>6212</v>
      </c>
      <c r="BG5874">
        <v>0</v>
      </c>
      <c r="BH5874" t="s">
        <v>6171</v>
      </c>
      <c r="BI5874">
        <v>44</v>
      </c>
      <c r="BJ5874" t="s">
        <v>6172</v>
      </c>
      <c r="BK5874">
        <v>0</v>
      </c>
      <c r="BL5874">
        <v>73</v>
      </c>
      <c r="BM5874" s="3">
        <f t="shared" si="827"/>
        <v>0.82191780821917804</v>
      </c>
    </row>
    <row r="5875" spans="1:65">
      <c r="A5875" t="s">
        <v>6017</v>
      </c>
      <c r="B5875" s="2">
        <v>46014</v>
      </c>
      <c r="C5875" t="s">
        <v>4641</v>
      </c>
      <c r="D5875" t="s">
        <v>5644</v>
      </c>
      <c r="E5875">
        <v>12</v>
      </c>
      <c r="F5875" t="s">
        <v>78</v>
      </c>
      <c r="G5875" t="s">
        <v>79</v>
      </c>
      <c r="H5875" t="s">
        <v>80</v>
      </c>
      <c r="I5875" t="s">
        <v>52</v>
      </c>
      <c r="J5875" t="s">
        <v>65</v>
      </c>
      <c r="K5875" t="s">
        <v>75</v>
      </c>
      <c r="L5875" t="s">
        <v>92</v>
      </c>
      <c r="M5875" t="s">
        <v>56</v>
      </c>
      <c r="N5875" t="s">
        <v>57</v>
      </c>
      <c r="O5875" t="s">
        <v>82</v>
      </c>
      <c r="P5875">
        <v>48</v>
      </c>
      <c r="Q5875">
        <v>50</v>
      </c>
      <c r="R5875">
        <v>47</v>
      </c>
      <c r="S5875">
        <v>1</v>
      </c>
      <c r="T5875">
        <f t="shared" si="819"/>
        <v>46</v>
      </c>
      <c r="U5875">
        <v>46</v>
      </c>
      <c r="V5875">
        <f t="shared" si="820"/>
        <v>0</v>
      </c>
      <c r="W5875" s="3">
        <f t="shared" si="821"/>
        <v>2.1276595744680851E-2</v>
      </c>
      <c r="X5875">
        <v>49</v>
      </c>
      <c r="Y5875" s="4">
        <v>5.0999999999999996</v>
      </c>
      <c r="Z5875" s="4">
        <v>1.4</v>
      </c>
      <c r="AA5875" s="5">
        <v>51718.75</v>
      </c>
      <c r="AB5875" s="5">
        <f t="shared" si="822"/>
        <v>2379062.5</v>
      </c>
      <c r="AC5875" s="5">
        <v>35025.9</v>
      </c>
      <c r="AD5875" s="5">
        <f t="shared" si="823"/>
        <v>1646217.3</v>
      </c>
      <c r="AE5875" s="5">
        <v>108115.35</v>
      </c>
      <c r="AF5875" s="5">
        <v>34269.14</v>
      </c>
      <c r="AG5875" s="5">
        <v>12298.18</v>
      </c>
      <c r="AH5875" s="5">
        <v>2030</v>
      </c>
      <c r="AI5875" s="5">
        <v>4600</v>
      </c>
      <c r="AJ5875">
        <v>0</v>
      </c>
      <c r="AK5875" s="5">
        <v>0</v>
      </c>
      <c r="AL5875" s="5">
        <v>0</v>
      </c>
      <c r="AM5875" s="5">
        <v>41656.99</v>
      </c>
      <c r="AN5875">
        <v>4</v>
      </c>
      <c r="AO5875">
        <v>9</v>
      </c>
      <c r="AP5875" t="str">
        <f t="shared" si="824"/>
        <v>No</v>
      </c>
      <c r="AQ5875">
        <v>2</v>
      </c>
      <c r="AR5875" s="5">
        <f t="shared" si="825"/>
        <v>1849186.96</v>
      </c>
      <c r="AS5875" s="5">
        <f t="shared" si="826"/>
        <v>529875.54</v>
      </c>
      <c r="AT5875" t="s">
        <v>59</v>
      </c>
      <c r="AU5875" t="s">
        <v>6164</v>
      </c>
      <c r="AV5875" t="s">
        <v>6165</v>
      </c>
      <c r="AW5875" t="s">
        <v>6166</v>
      </c>
      <c r="AX5875" t="s">
        <v>6167</v>
      </c>
      <c r="AY5875">
        <v>50</v>
      </c>
      <c r="AZ5875">
        <v>0</v>
      </c>
      <c r="BA5875">
        <v>0</v>
      </c>
      <c r="BB5875" t="s">
        <v>6168</v>
      </c>
      <c r="BC5875">
        <v>1</v>
      </c>
      <c r="BD5875">
        <v>4</v>
      </c>
      <c r="BE5875" t="s">
        <v>6219</v>
      </c>
      <c r="BF5875" t="s">
        <v>6170</v>
      </c>
      <c r="BG5875">
        <v>1</v>
      </c>
      <c r="BH5875" t="s">
        <v>6206</v>
      </c>
      <c r="BI5875">
        <v>66</v>
      </c>
      <c r="BJ5875" t="s">
        <v>6187</v>
      </c>
      <c r="BK5875">
        <v>0</v>
      </c>
      <c r="BL5875">
        <v>64</v>
      </c>
      <c r="BM5875" s="3">
        <f t="shared" si="827"/>
        <v>0.734375</v>
      </c>
    </row>
    <row r="5876" spans="1:65">
      <c r="A5876" t="s">
        <v>6018</v>
      </c>
      <c r="B5876" s="2">
        <v>46014</v>
      </c>
      <c r="C5876" t="s">
        <v>4641</v>
      </c>
      <c r="D5876" t="s">
        <v>5644</v>
      </c>
      <c r="E5876">
        <v>12</v>
      </c>
      <c r="F5876" t="s">
        <v>78</v>
      </c>
      <c r="G5876" t="s">
        <v>79</v>
      </c>
      <c r="H5876" t="s">
        <v>143</v>
      </c>
      <c r="I5876" t="s">
        <v>64</v>
      </c>
      <c r="J5876" t="s">
        <v>81</v>
      </c>
      <c r="K5876" t="s">
        <v>75</v>
      </c>
      <c r="L5876" t="s">
        <v>55</v>
      </c>
      <c r="M5876" t="s">
        <v>56</v>
      </c>
      <c r="N5876" t="s">
        <v>76</v>
      </c>
      <c r="O5876" t="s">
        <v>70</v>
      </c>
      <c r="P5876">
        <v>29</v>
      </c>
      <c r="Q5876">
        <v>40</v>
      </c>
      <c r="R5876">
        <v>39</v>
      </c>
      <c r="S5876">
        <v>1</v>
      </c>
      <c r="T5876">
        <f t="shared" si="819"/>
        <v>38</v>
      </c>
      <c r="U5876">
        <v>22</v>
      </c>
      <c r="V5876">
        <f t="shared" si="820"/>
        <v>16</v>
      </c>
      <c r="W5876" s="3">
        <f t="shared" si="821"/>
        <v>2.564102564102564E-2</v>
      </c>
      <c r="X5876">
        <v>15</v>
      </c>
      <c r="Y5876" s="4">
        <v>4.2</v>
      </c>
      <c r="Z5876" s="4">
        <v>1.4</v>
      </c>
      <c r="AA5876" s="5">
        <v>77785.240000000005</v>
      </c>
      <c r="AB5876" s="5">
        <f t="shared" si="822"/>
        <v>1711275.28</v>
      </c>
      <c r="AC5876" s="5">
        <v>52813.5</v>
      </c>
      <c r="AD5876" s="5">
        <f t="shared" si="823"/>
        <v>2059726.5</v>
      </c>
      <c r="AE5876" s="5">
        <v>113663.7</v>
      </c>
      <c r="AF5876" s="5">
        <v>34988.080000000002</v>
      </c>
      <c r="AG5876" s="5">
        <v>8461.7999999999993</v>
      </c>
      <c r="AH5876" s="5">
        <v>2030</v>
      </c>
      <c r="AI5876" s="5">
        <v>6800</v>
      </c>
      <c r="AJ5876">
        <v>0</v>
      </c>
      <c r="AK5876" s="5">
        <v>0</v>
      </c>
      <c r="AL5876" s="5">
        <v>22896.51</v>
      </c>
      <c r="AM5876" s="5">
        <v>15316.69</v>
      </c>
      <c r="AN5876">
        <v>4</v>
      </c>
      <c r="AO5876">
        <v>3</v>
      </c>
      <c r="AP5876" t="str">
        <f t="shared" si="824"/>
        <v>Yes</v>
      </c>
      <c r="AQ5876">
        <v>1</v>
      </c>
      <c r="AR5876" s="5">
        <f t="shared" si="825"/>
        <v>2263883.2799999998</v>
      </c>
      <c r="AS5876" s="5">
        <f t="shared" si="826"/>
        <v>-552608</v>
      </c>
      <c r="AT5876" t="s">
        <v>59</v>
      </c>
      <c r="AU5876" t="s">
        <v>6164</v>
      </c>
      <c r="AV5876" t="s">
        <v>6165</v>
      </c>
      <c r="AW5876" t="s">
        <v>6166</v>
      </c>
      <c r="AX5876" t="s">
        <v>6167</v>
      </c>
      <c r="AY5876">
        <v>39</v>
      </c>
      <c r="AZ5876">
        <v>7</v>
      </c>
      <c r="BA5876">
        <v>75</v>
      </c>
      <c r="BB5876" t="s">
        <v>6220</v>
      </c>
      <c r="BC5876">
        <v>0</v>
      </c>
      <c r="BD5876">
        <v>0</v>
      </c>
      <c r="BE5876" t="s">
        <v>6169</v>
      </c>
      <c r="BF5876" t="s">
        <v>6170</v>
      </c>
      <c r="BG5876">
        <v>0</v>
      </c>
      <c r="BH5876" t="s">
        <v>6171</v>
      </c>
      <c r="BI5876">
        <v>35</v>
      </c>
      <c r="BJ5876" t="s">
        <v>6172</v>
      </c>
      <c r="BK5876">
        <v>0</v>
      </c>
      <c r="BL5876">
        <v>50</v>
      </c>
      <c r="BM5876" s="3">
        <f t="shared" si="827"/>
        <v>0.78</v>
      </c>
    </row>
    <row r="5877" spans="1:65">
      <c r="A5877" t="s">
        <v>6019</v>
      </c>
      <c r="B5877" s="2">
        <v>46014</v>
      </c>
      <c r="C5877" t="s">
        <v>4641</v>
      </c>
      <c r="D5877" t="s">
        <v>5644</v>
      </c>
      <c r="E5877">
        <v>12</v>
      </c>
      <c r="F5877" t="s">
        <v>49</v>
      </c>
      <c r="G5877" t="s">
        <v>62</v>
      </c>
      <c r="H5877" t="s">
        <v>141</v>
      </c>
      <c r="I5877" t="s">
        <v>52</v>
      </c>
      <c r="J5877" t="s">
        <v>81</v>
      </c>
      <c r="K5877" t="s">
        <v>66</v>
      </c>
      <c r="L5877" t="s">
        <v>67</v>
      </c>
      <c r="M5877" t="s">
        <v>68</v>
      </c>
      <c r="N5877" t="s">
        <v>57</v>
      </c>
      <c r="O5877" t="s">
        <v>70</v>
      </c>
      <c r="P5877">
        <v>36</v>
      </c>
      <c r="Q5877">
        <v>37</v>
      </c>
      <c r="R5877">
        <v>37</v>
      </c>
      <c r="S5877">
        <v>4</v>
      </c>
      <c r="T5877">
        <f t="shared" si="819"/>
        <v>33</v>
      </c>
      <c r="U5877">
        <v>33</v>
      </c>
      <c r="V5877">
        <f t="shared" si="820"/>
        <v>0</v>
      </c>
      <c r="W5877" s="3">
        <f t="shared" si="821"/>
        <v>0.10810810810810811</v>
      </c>
      <c r="X5877">
        <v>34</v>
      </c>
      <c r="Y5877" s="4">
        <v>6.3</v>
      </c>
      <c r="Z5877" s="4">
        <v>1.7</v>
      </c>
      <c r="AA5877" s="5">
        <v>72647.56</v>
      </c>
      <c r="AB5877" s="5">
        <f t="shared" si="822"/>
        <v>2397369.48</v>
      </c>
      <c r="AC5877" s="5">
        <v>49089.29</v>
      </c>
      <c r="AD5877" s="5">
        <f t="shared" si="823"/>
        <v>1816303.73</v>
      </c>
      <c r="AE5877" s="5">
        <v>117900.94</v>
      </c>
      <c r="AF5877" s="5">
        <v>32723.27</v>
      </c>
      <c r="AG5877" s="5">
        <v>9734.59</v>
      </c>
      <c r="AH5877" s="5">
        <v>2465</v>
      </c>
      <c r="AI5877" s="5">
        <v>32132.639999999999</v>
      </c>
      <c r="AJ5877">
        <v>1</v>
      </c>
      <c r="AK5877" s="5">
        <v>21189.54</v>
      </c>
      <c r="AL5877" s="5">
        <v>0</v>
      </c>
      <c r="AM5877" s="5">
        <v>22496.2</v>
      </c>
      <c r="AN5877">
        <v>4</v>
      </c>
      <c r="AO5877">
        <v>5</v>
      </c>
      <c r="AP5877" t="str">
        <f t="shared" si="824"/>
        <v>No</v>
      </c>
      <c r="AQ5877">
        <v>3</v>
      </c>
      <c r="AR5877" s="5">
        <f t="shared" si="825"/>
        <v>2054945.91</v>
      </c>
      <c r="AS5877" s="5">
        <f t="shared" si="826"/>
        <v>342423.57</v>
      </c>
      <c r="AT5877" t="s">
        <v>1641</v>
      </c>
      <c r="AU5877" t="s">
        <v>6189</v>
      </c>
      <c r="AV5877" t="s">
        <v>6201</v>
      </c>
      <c r="AW5877" t="s">
        <v>6175</v>
      </c>
      <c r="AX5877" t="s">
        <v>6184</v>
      </c>
      <c r="AY5877">
        <v>37</v>
      </c>
      <c r="AZ5877">
        <v>0</v>
      </c>
      <c r="BA5877">
        <v>0</v>
      </c>
      <c r="BB5877" t="s">
        <v>6168</v>
      </c>
      <c r="BC5877">
        <v>1</v>
      </c>
      <c r="BD5877">
        <v>0</v>
      </c>
      <c r="BE5877" t="s">
        <v>6178</v>
      </c>
      <c r="BF5877" t="s">
        <v>6210</v>
      </c>
      <c r="BG5877">
        <v>1</v>
      </c>
      <c r="BH5877" t="s">
        <v>6186</v>
      </c>
      <c r="BI5877">
        <v>44</v>
      </c>
      <c r="BJ5877" t="s">
        <v>6172</v>
      </c>
      <c r="BK5877">
        <v>0</v>
      </c>
      <c r="BL5877">
        <v>45</v>
      </c>
      <c r="BM5877" s="3">
        <f t="shared" si="827"/>
        <v>0.82222222222222219</v>
      </c>
    </row>
    <row r="5878" spans="1:65">
      <c r="A5878" t="s">
        <v>6020</v>
      </c>
      <c r="B5878" s="2">
        <v>46015</v>
      </c>
      <c r="C5878" t="s">
        <v>4641</v>
      </c>
      <c r="D5878" t="s">
        <v>5644</v>
      </c>
      <c r="E5878">
        <v>12</v>
      </c>
      <c r="F5878" t="s">
        <v>61</v>
      </c>
      <c r="G5878" t="s">
        <v>62</v>
      </c>
      <c r="H5878" t="s">
        <v>104</v>
      </c>
      <c r="I5878" t="s">
        <v>52</v>
      </c>
      <c r="J5878" t="s">
        <v>65</v>
      </c>
      <c r="K5878" t="s">
        <v>75</v>
      </c>
      <c r="L5878" t="s">
        <v>67</v>
      </c>
      <c r="M5878" t="s">
        <v>56</v>
      </c>
      <c r="N5878" t="s">
        <v>94</v>
      </c>
      <c r="O5878" t="s">
        <v>58</v>
      </c>
      <c r="P5878">
        <v>46</v>
      </c>
      <c r="Q5878">
        <v>48</v>
      </c>
      <c r="R5878">
        <v>46</v>
      </c>
      <c r="S5878">
        <v>1</v>
      </c>
      <c r="T5878">
        <f t="shared" si="819"/>
        <v>45</v>
      </c>
      <c r="U5878">
        <v>45</v>
      </c>
      <c r="V5878">
        <f t="shared" si="820"/>
        <v>0</v>
      </c>
      <c r="W5878" s="3">
        <f t="shared" si="821"/>
        <v>2.1739130434782608E-2</v>
      </c>
      <c r="X5878">
        <v>23</v>
      </c>
      <c r="Y5878" s="4">
        <v>5.5</v>
      </c>
      <c r="Z5878" s="4">
        <v>0.9</v>
      </c>
      <c r="AA5878" s="5">
        <v>52576.93</v>
      </c>
      <c r="AB5878" s="5">
        <f t="shared" si="822"/>
        <v>2365961.85</v>
      </c>
      <c r="AC5878" s="5">
        <v>33962.5</v>
      </c>
      <c r="AD5878" s="5">
        <f t="shared" si="823"/>
        <v>1562275</v>
      </c>
      <c r="AE5878" s="5">
        <v>108064.98</v>
      </c>
      <c r="AF5878" s="5">
        <v>29243.09</v>
      </c>
      <c r="AG5878" s="5">
        <v>9247.4699999999993</v>
      </c>
      <c r="AH5878" s="5">
        <v>1305</v>
      </c>
      <c r="AI5878" s="5">
        <v>4600</v>
      </c>
      <c r="AJ5878">
        <v>0</v>
      </c>
      <c r="AK5878" s="5">
        <v>0</v>
      </c>
      <c r="AL5878" s="5">
        <v>0</v>
      </c>
      <c r="AM5878" s="5">
        <v>28977.86</v>
      </c>
      <c r="AN5878">
        <v>4</v>
      </c>
      <c r="AO5878">
        <v>2</v>
      </c>
      <c r="AP5878" t="str">
        <f t="shared" si="824"/>
        <v>Yes</v>
      </c>
      <c r="AQ5878">
        <v>0</v>
      </c>
      <c r="AR5878" s="5">
        <f t="shared" si="825"/>
        <v>1743713.4</v>
      </c>
      <c r="AS5878" s="5">
        <f t="shared" si="826"/>
        <v>622248.44999999995</v>
      </c>
      <c r="AT5878" t="s">
        <v>59</v>
      </c>
      <c r="AU5878" t="s">
        <v>6164</v>
      </c>
      <c r="AV5878" t="s">
        <v>6165</v>
      </c>
      <c r="AW5878" t="s">
        <v>6166</v>
      </c>
      <c r="AX5878" t="s">
        <v>6167</v>
      </c>
      <c r="AY5878">
        <v>49</v>
      </c>
      <c r="AZ5878">
        <v>0</v>
      </c>
      <c r="BA5878">
        <v>0</v>
      </c>
      <c r="BB5878" t="s">
        <v>6168</v>
      </c>
      <c r="BC5878">
        <v>0</v>
      </c>
      <c r="BD5878">
        <v>0</v>
      </c>
      <c r="BE5878" t="s">
        <v>6169</v>
      </c>
      <c r="BF5878" t="s">
        <v>6170</v>
      </c>
      <c r="BG5878">
        <v>1</v>
      </c>
      <c r="BH5878" t="s">
        <v>6179</v>
      </c>
      <c r="BI5878">
        <v>42</v>
      </c>
      <c r="BJ5878" t="s">
        <v>6172</v>
      </c>
      <c r="BK5878">
        <v>0</v>
      </c>
      <c r="BL5878">
        <v>60</v>
      </c>
      <c r="BM5878" s="3">
        <f t="shared" si="827"/>
        <v>0.76666666666666672</v>
      </c>
    </row>
    <row r="5879" spans="1:65">
      <c r="A5879" t="s">
        <v>6021</v>
      </c>
      <c r="B5879" s="2">
        <v>46015</v>
      </c>
      <c r="C5879" t="s">
        <v>4641</v>
      </c>
      <c r="D5879" t="s">
        <v>5644</v>
      </c>
      <c r="E5879">
        <v>12</v>
      </c>
      <c r="F5879" t="s">
        <v>78</v>
      </c>
      <c r="G5879" t="s">
        <v>79</v>
      </c>
      <c r="H5879" t="s">
        <v>143</v>
      </c>
      <c r="I5879" t="s">
        <v>74</v>
      </c>
      <c r="J5879" t="s">
        <v>53</v>
      </c>
      <c r="K5879" t="s">
        <v>75</v>
      </c>
      <c r="L5879" t="s">
        <v>67</v>
      </c>
      <c r="M5879" t="s">
        <v>68</v>
      </c>
      <c r="N5879" t="s">
        <v>76</v>
      </c>
      <c r="O5879" t="s">
        <v>82</v>
      </c>
      <c r="P5879">
        <v>59</v>
      </c>
      <c r="Q5879">
        <v>63</v>
      </c>
      <c r="R5879">
        <v>61</v>
      </c>
      <c r="S5879">
        <v>5</v>
      </c>
      <c r="T5879">
        <f t="shared" si="819"/>
        <v>56</v>
      </c>
      <c r="U5879">
        <v>56</v>
      </c>
      <c r="V5879">
        <f t="shared" si="820"/>
        <v>0</v>
      </c>
      <c r="W5879" s="3">
        <f t="shared" si="821"/>
        <v>8.1967213114754092E-2</v>
      </c>
      <c r="X5879">
        <v>39</v>
      </c>
      <c r="Y5879" s="4">
        <v>7.2</v>
      </c>
      <c r="Z5879" s="4">
        <v>2.1</v>
      </c>
      <c r="AA5879" s="5">
        <v>36223.230000000003</v>
      </c>
      <c r="AB5879" s="5">
        <f t="shared" si="822"/>
        <v>2028500.88</v>
      </c>
      <c r="AC5879" s="5">
        <v>21830.95</v>
      </c>
      <c r="AD5879" s="5">
        <f t="shared" si="823"/>
        <v>1331687.95</v>
      </c>
      <c r="AE5879" s="5">
        <v>104845.33</v>
      </c>
      <c r="AF5879" s="5">
        <v>31131.83</v>
      </c>
      <c r="AG5879" s="5">
        <v>10737.39</v>
      </c>
      <c r="AH5879" s="5">
        <v>3045</v>
      </c>
      <c r="AI5879" s="5">
        <v>18984.04</v>
      </c>
      <c r="AJ5879">
        <v>1</v>
      </c>
      <c r="AK5879" s="5">
        <v>8485.58</v>
      </c>
      <c r="AL5879" s="5">
        <v>0</v>
      </c>
      <c r="AM5879" s="5">
        <v>56243.7</v>
      </c>
      <c r="AN5879">
        <v>4</v>
      </c>
      <c r="AO5879">
        <v>10</v>
      </c>
      <c r="AP5879" t="str">
        <f t="shared" si="824"/>
        <v>No</v>
      </c>
      <c r="AQ5879">
        <v>2</v>
      </c>
      <c r="AR5879" s="5">
        <f t="shared" si="825"/>
        <v>1565160.82</v>
      </c>
      <c r="AS5879" s="5">
        <f t="shared" si="826"/>
        <v>463340.06</v>
      </c>
      <c r="AT5879" t="s">
        <v>1641</v>
      </c>
      <c r="AU5879" t="s">
        <v>6189</v>
      </c>
      <c r="AV5879" t="s">
        <v>6201</v>
      </c>
      <c r="AW5879" t="s">
        <v>6175</v>
      </c>
      <c r="AX5879" t="s">
        <v>6167</v>
      </c>
      <c r="AY5879">
        <v>62</v>
      </c>
      <c r="AZ5879">
        <v>0</v>
      </c>
      <c r="BA5879">
        <v>0</v>
      </c>
      <c r="BB5879" t="s">
        <v>6168</v>
      </c>
      <c r="BC5879">
        <v>1</v>
      </c>
      <c r="BD5879">
        <v>5</v>
      </c>
      <c r="BE5879" t="s">
        <v>6218</v>
      </c>
      <c r="BF5879" t="s">
        <v>6210</v>
      </c>
      <c r="BG5879">
        <v>0</v>
      </c>
      <c r="BH5879" t="s">
        <v>6171</v>
      </c>
      <c r="BI5879">
        <v>46</v>
      </c>
      <c r="BJ5879" t="s">
        <v>6172</v>
      </c>
      <c r="BK5879">
        <v>0</v>
      </c>
      <c r="BL5879">
        <v>74</v>
      </c>
      <c r="BM5879" s="3">
        <f t="shared" si="827"/>
        <v>0.82432432432432434</v>
      </c>
    </row>
    <row r="5880" spans="1:65">
      <c r="A5880" t="s">
        <v>6022</v>
      </c>
      <c r="B5880" s="2">
        <v>46015</v>
      </c>
      <c r="C5880" t="s">
        <v>4641</v>
      </c>
      <c r="D5880" t="s">
        <v>5644</v>
      </c>
      <c r="E5880">
        <v>12</v>
      </c>
      <c r="F5880" t="s">
        <v>72</v>
      </c>
      <c r="G5880" t="s">
        <v>50</v>
      </c>
      <c r="H5880" t="s">
        <v>119</v>
      </c>
      <c r="I5880" t="s">
        <v>52</v>
      </c>
      <c r="J5880" t="s">
        <v>53</v>
      </c>
      <c r="K5880" t="s">
        <v>54</v>
      </c>
      <c r="L5880" t="s">
        <v>67</v>
      </c>
      <c r="M5880" t="s">
        <v>56</v>
      </c>
      <c r="N5880" t="s">
        <v>69</v>
      </c>
      <c r="O5880" t="s">
        <v>120</v>
      </c>
      <c r="P5880">
        <v>66</v>
      </c>
      <c r="Q5880">
        <v>67</v>
      </c>
      <c r="R5880">
        <v>68</v>
      </c>
      <c r="S5880">
        <v>2</v>
      </c>
      <c r="T5880">
        <f t="shared" si="819"/>
        <v>66</v>
      </c>
      <c r="U5880">
        <v>64</v>
      </c>
      <c r="V5880">
        <f t="shared" si="820"/>
        <v>2</v>
      </c>
      <c r="W5880" s="3">
        <f t="shared" si="821"/>
        <v>2.9411764705882353E-2</v>
      </c>
      <c r="X5880">
        <v>30</v>
      </c>
      <c r="Y5880" s="4">
        <v>7.3</v>
      </c>
      <c r="Z5880" s="4">
        <v>1.5</v>
      </c>
      <c r="AA5880" s="5">
        <v>38981.51</v>
      </c>
      <c r="AB5880" s="5">
        <f t="shared" si="822"/>
        <v>2494816.64</v>
      </c>
      <c r="AC5880" s="5">
        <v>22953.96</v>
      </c>
      <c r="AD5880" s="5">
        <f t="shared" si="823"/>
        <v>1560869.28</v>
      </c>
      <c r="AE5880" s="5">
        <v>120845.79</v>
      </c>
      <c r="AF5880" s="5">
        <v>30283.11</v>
      </c>
      <c r="AG5880" s="5">
        <v>10479.299999999999</v>
      </c>
      <c r="AH5880" s="5">
        <v>2175</v>
      </c>
      <c r="AI5880" s="5">
        <v>6400</v>
      </c>
      <c r="AJ5880">
        <v>0</v>
      </c>
      <c r="AK5880" s="5">
        <v>0</v>
      </c>
      <c r="AL5880" s="5">
        <v>1382.71</v>
      </c>
      <c r="AM5880" s="5">
        <v>43042.45</v>
      </c>
      <c r="AN5880">
        <v>4</v>
      </c>
      <c r="AO5880">
        <v>5</v>
      </c>
      <c r="AP5880" t="str">
        <f t="shared" si="824"/>
        <v>No</v>
      </c>
      <c r="AQ5880">
        <v>2</v>
      </c>
      <c r="AR5880" s="5">
        <f t="shared" si="825"/>
        <v>1775477.64</v>
      </c>
      <c r="AS5880" s="5">
        <f t="shared" si="826"/>
        <v>719339</v>
      </c>
      <c r="AT5880" t="s">
        <v>59</v>
      </c>
      <c r="AU5880" t="s">
        <v>6164</v>
      </c>
      <c r="AV5880" t="s">
        <v>6165</v>
      </c>
      <c r="AW5880" t="s">
        <v>6166</v>
      </c>
      <c r="AX5880" t="s">
        <v>6184</v>
      </c>
      <c r="AY5880">
        <v>68</v>
      </c>
      <c r="AZ5880">
        <v>0</v>
      </c>
      <c r="BA5880">
        <v>20</v>
      </c>
      <c r="BB5880" t="s">
        <v>6198</v>
      </c>
      <c r="BC5880">
        <v>0</v>
      </c>
      <c r="BD5880">
        <v>1</v>
      </c>
      <c r="BE5880" t="s">
        <v>6196</v>
      </c>
      <c r="BF5880" t="s">
        <v>6170</v>
      </c>
      <c r="BG5880">
        <v>1</v>
      </c>
      <c r="BH5880" t="s">
        <v>6186</v>
      </c>
      <c r="BI5880">
        <v>42</v>
      </c>
      <c r="BJ5880" t="s">
        <v>6172</v>
      </c>
      <c r="BK5880">
        <v>0</v>
      </c>
      <c r="BL5880">
        <v>73</v>
      </c>
      <c r="BM5880" s="3">
        <f t="shared" si="827"/>
        <v>0.93150684931506844</v>
      </c>
    </row>
    <row r="5881" spans="1:65">
      <c r="A5881" t="s">
        <v>6023</v>
      </c>
      <c r="B5881" s="2">
        <v>46015</v>
      </c>
      <c r="C5881" t="s">
        <v>4641</v>
      </c>
      <c r="D5881" t="s">
        <v>5644</v>
      </c>
      <c r="E5881">
        <v>12</v>
      </c>
      <c r="F5881" t="s">
        <v>49</v>
      </c>
      <c r="G5881" t="s">
        <v>50</v>
      </c>
      <c r="H5881" t="s">
        <v>51</v>
      </c>
      <c r="I5881" t="s">
        <v>64</v>
      </c>
      <c r="J5881" t="s">
        <v>53</v>
      </c>
      <c r="K5881" t="s">
        <v>66</v>
      </c>
      <c r="L5881" t="s">
        <v>55</v>
      </c>
      <c r="M5881" t="s">
        <v>56</v>
      </c>
      <c r="N5881" t="s">
        <v>57</v>
      </c>
      <c r="O5881" t="s">
        <v>82</v>
      </c>
      <c r="P5881">
        <v>52</v>
      </c>
      <c r="Q5881">
        <v>52</v>
      </c>
      <c r="R5881">
        <v>51</v>
      </c>
      <c r="S5881">
        <v>1</v>
      </c>
      <c r="T5881">
        <f t="shared" si="819"/>
        <v>50</v>
      </c>
      <c r="U5881">
        <v>50</v>
      </c>
      <c r="V5881">
        <f t="shared" si="820"/>
        <v>0</v>
      </c>
      <c r="W5881" s="3">
        <f t="shared" si="821"/>
        <v>1.9607843137254902E-2</v>
      </c>
      <c r="X5881">
        <v>22</v>
      </c>
      <c r="Y5881" s="4">
        <v>7.8</v>
      </c>
      <c r="Z5881" s="4">
        <v>1.3</v>
      </c>
      <c r="AA5881" s="5">
        <v>34186.550000000003</v>
      </c>
      <c r="AB5881" s="5">
        <f t="shared" si="822"/>
        <v>1709327.5</v>
      </c>
      <c r="AC5881" s="5">
        <v>23485.48</v>
      </c>
      <c r="AD5881" s="5">
        <f t="shared" si="823"/>
        <v>1197759.48</v>
      </c>
      <c r="AE5881" s="5">
        <v>85396.69</v>
      </c>
      <c r="AF5881" s="5">
        <v>23327.19</v>
      </c>
      <c r="AG5881" s="5">
        <v>9002.99</v>
      </c>
      <c r="AH5881" s="5">
        <v>1885</v>
      </c>
      <c r="AI5881" s="5">
        <v>3200</v>
      </c>
      <c r="AJ5881">
        <v>0</v>
      </c>
      <c r="AK5881" s="5">
        <v>0</v>
      </c>
      <c r="AL5881" s="5">
        <v>0</v>
      </c>
      <c r="AM5881" s="5">
        <v>37733.06</v>
      </c>
      <c r="AN5881">
        <v>4</v>
      </c>
      <c r="AO5881">
        <v>6</v>
      </c>
      <c r="AP5881" t="str">
        <f t="shared" si="824"/>
        <v>No</v>
      </c>
      <c r="AQ5881">
        <v>2</v>
      </c>
      <c r="AR5881" s="5">
        <f t="shared" si="825"/>
        <v>1358304.41</v>
      </c>
      <c r="AS5881" s="5">
        <f t="shared" si="826"/>
        <v>351023.09</v>
      </c>
      <c r="AT5881" t="s">
        <v>59</v>
      </c>
      <c r="AU5881" t="s">
        <v>6164</v>
      </c>
      <c r="AV5881" t="s">
        <v>6165</v>
      </c>
      <c r="AW5881" t="s">
        <v>6166</v>
      </c>
      <c r="AX5881" t="s">
        <v>6167</v>
      </c>
      <c r="AY5881">
        <v>57</v>
      </c>
      <c r="AZ5881">
        <v>2</v>
      </c>
      <c r="BA5881">
        <v>0</v>
      </c>
      <c r="BB5881" t="s">
        <v>6168</v>
      </c>
      <c r="BC5881">
        <v>0</v>
      </c>
      <c r="BD5881">
        <v>2</v>
      </c>
      <c r="BE5881" t="s">
        <v>6219</v>
      </c>
      <c r="BF5881" t="s">
        <v>6170</v>
      </c>
      <c r="BG5881">
        <v>0</v>
      </c>
      <c r="BH5881" t="s">
        <v>6171</v>
      </c>
      <c r="BI5881">
        <v>35</v>
      </c>
      <c r="BJ5881" t="s">
        <v>6172</v>
      </c>
      <c r="BK5881">
        <v>0</v>
      </c>
      <c r="BL5881">
        <v>77</v>
      </c>
      <c r="BM5881" s="3">
        <f t="shared" si="827"/>
        <v>0.66233766233766234</v>
      </c>
    </row>
    <row r="5882" spans="1:65">
      <c r="A5882" t="s">
        <v>6024</v>
      </c>
      <c r="B5882" s="2">
        <v>46015</v>
      </c>
      <c r="C5882" t="s">
        <v>4641</v>
      </c>
      <c r="D5882" t="s">
        <v>5644</v>
      </c>
      <c r="E5882">
        <v>12</v>
      </c>
      <c r="F5882" t="s">
        <v>61</v>
      </c>
      <c r="G5882" t="s">
        <v>62</v>
      </c>
      <c r="H5882" t="s">
        <v>96</v>
      </c>
      <c r="I5882" t="s">
        <v>74</v>
      </c>
      <c r="J5882" t="s">
        <v>65</v>
      </c>
      <c r="K5882" t="s">
        <v>66</v>
      </c>
      <c r="L5882" t="s">
        <v>55</v>
      </c>
      <c r="M5882" t="s">
        <v>56</v>
      </c>
      <c r="N5882" t="s">
        <v>57</v>
      </c>
      <c r="O5882" t="s">
        <v>58</v>
      </c>
      <c r="P5882">
        <v>44</v>
      </c>
      <c r="Q5882">
        <v>45</v>
      </c>
      <c r="R5882">
        <v>45</v>
      </c>
      <c r="S5882">
        <v>1</v>
      </c>
      <c r="T5882">
        <f t="shared" si="819"/>
        <v>44</v>
      </c>
      <c r="U5882">
        <v>42</v>
      </c>
      <c r="V5882">
        <f t="shared" si="820"/>
        <v>2</v>
      </c>
      <c r="W5882" s="3">
        <f t="shared" si="821"/>
        <v>2.2222222222222223E-2</v>
      </c>
      <c r="X5882">
        <v>13</v>
      </c>
      <c r="Y5882" s="4">
        <v>5.8</v>
      </c>
      <c r="Z5882" s="4">
        <v>1.2</v>
      </c>
      <c r="AA5882" s="5">
        <v>48535.38</v>
      </c>
      <c r="AB5882" s="5">
        <f t="shared" si="822"/>
        <v>2038485.96</v>
      </c>
      <c r="AC5882" s="5">
        <v>35077.06</v>
      </c>
      <c r="AD5882" s="5">
        <f t="shared" si="823"/>
        <v>1578467.7</v>
      </c>
      <c r="AE5882" s="5">
        <v>100569.45</v>
      </c>
      <c r="AF5882" s="5">
        <v>27103.69</v>
      </c>
      <c r="AG5882" s="5">
        <v>7752.41</v>
      </c>
      <c r="AH5882" s="5">
        <v>1740</v>
      </c>
      <c r="AI5882" s="5">
        <v>4600</v>
      </c>
      <c r="AJ5882">
        <v>0</v>
      </c>
      <c r="AK5882" s="5">
        <v>0</v>
      </c>
      <c r="AL5882" s="5">
        <v>1950.92</v>
      </c>
      <c r="AM5882" s="5">
        <v>25985.3</v>
      </c>
      <c r="AN5882">
        <v>4</v>
      </c>
      <c r="AO5882">
        <v>2</v>
      </c>
      <c r="AP5882" t="str">
        <f t="shared" si="824"/>
        <v>Yes</v>
      </c>
      <c r="AQ5882">
        <v>1</v>
      </c>
      <c r="AR5882" s="5">
        <f t="shared" si="825"/>
        <v>1748169.47</v>
      </c>
      <c r="AS5882" s="5">
        <f t="shared" si="826"/>
        <v>290316.49</v>
      </c>
      <c r="AT5882" t="s">
        <v>59</v>
      </c>
      <c r="AU5882" t="s">
        <v>6164</v>
      </c>
      <c r="AV5882" t="s">
        <v>6165</v>
      </c>
      <c r="AW5882" t="s">
        <v>6166</v>
      </c>
      <c r="AX5882" t="s">
        <v>6184</v>
      </c>
      <c r="AY5882">
        <v>45</v>
      </c>
      <c r="AZ5882">
        <v>0</v>
      </c>
      <c r="BA5882">
        <v>21</v>
      </c>
      <c r="BB5882" t="s">
        <v>6198</v>
      </c>
      <c r="BC5882">
        <v>0</v>
      </c>
      <c r="BD5882">
        <v>0</v>
      </c>
      <c r="BE5882" t="s">
        <v>6169</v>
      </c>
      <c r="BF5882" t="s">
        <v>6170</v>
      </c>
      <c r="BG5882">
        <v>0</v>
      </c>
      <c r="BH5882" t="s">
        <v>6171</v>
      </c>
      <c r="BI5882">
        <v>10</v>
      </c>
      <c r="BJ5882" t="s">
        <v>6172</v>
      </c>
      <c r="BK5882">
        <v>0</v>
      </c>
      <c r="BL5882">
        <v>64</v>
      </c>
      <c r="BM5882" s="3">
        <f t="shared" si="827"/>
        <v>0.703125</v>
      </c>
    </row>
    <row r="5883" spans="1:65">
      <c r="A5883" t="s">
        <v>6025</v>
      </c>
      <c r="B5883" s="2">
        <v>46015</v>
      </c>
      <c r="C5883" t="s">
        <v>4641</v>
      </c>
      <c r="D5883" t="s">
        <v>5644</v>
      </c>
      <c r="E5883">
        <v>12</v>
      </c>
      <c r="F5883" t="s">
        <v>78</v>
      </c>
      <c r="G5883" t="s">
        <v>50</v>
      </c>
      <c r="H5883" t="s">
        <v>185</v>
      </c>
      <c r="I5883" t="s">
        <v>74</v>
      </c>
      <c r="J5883" t="s">
        <v>81</v>
      </c>
      <c r="K5883" t="s">
        <v>75</v>
      </c>
      <c r="L5883" t="s">
        <v>67</v>
      </c>
      <c r="M5883" t="s">
        <v>56</v>
      </c>
      <c r="N5883" t="s">
        <v>57</v>
      </c>
      <c r="O5883" t="s">
        <v>82</v>
      </c>
      <c r="P5883">
        <v>31</v>
      </c>
      <c r="Q5883">
        <v>40</v>
      </c>
      <c r="R5883">
        <v>38</v>
      </c>
      <c r="S5883">
        <v>1</v>
      </c>
      <c r="T5883">
        <f t="shared" si="819"/>
        <v>37</v>
      </c>
      <c r="U5883">
        <v>23</v>
      </c>
      <c r="V5883">
        <f t="shared" si="820"/>
        <v>14</v>
      </c>
      <c r="W5883" s="3">
        <f t="shared" si="821"/>
        <v>2.6315789473684209E-2</v>
      </c>
      <c r="X5883">
        <v>17</v>
      </c>
      <c r="Y5883" s="4">
        <v>2.4</v>
      </c>
      <c r="Z5883" s="4">
        <v>1</v>
      </c>
      <c r="AA5883" s="5">
        <v>78479.8</v>
      </c>
      <c r="AB5883" s="5">
        <f t="shared" si="822"/>
        <v>1805035.4</v>
      </c>
      <c r="AC5883" s="5">
        <v>51391.41</v>
      </c>
      <c r="AD5883" s="5">
        <f t="shared" si="823"/>
        <v>1952873.58</v>
      </c>
      <c r="AE5883" s="5">
        <v>116090.74</v>
      </c>
      <c r="AF5883" s="5">
        <v>34123.870000000003</v>
      </c>
      <c r="AG5883" s="5">
        <v>8172.87</v>
      </c>
      <c r="AH5883" s="5">
        <v>1450</v>
      </c>
      <c r="AI5883" s="5">
        <v>6800</v>
      </c>
      <c r="AJ5883">
        <v>0</v>
      </c>
      <c r="AK5883" s="5">
        <v>0</v>
      </c>
      <c r="AL5883" s="5">
        <v>20106.53</v>
      </c>
      <c r="AM5883" s="5">
        <v>18803.59</v>
      </c>
      <c r="AN5883">
        <v>4</v>
      </c>
      <c r="AO5883">
        <v>7</v>
      </c>
      <c r="AP5883" t="str">
        <f t="shared" si="824"/>
        <v>No</v>
      </c>
      <c r="AQ5883">
        <v>1</v>
      </c>
      <c r="AR5883" s="5">
        <f t="shared" si="825"/>
        <v>2158421.1800000002</v>
      </c>
      <c r="AS5883" s="5">
        <f t="shared" si="826"/>
        <v>-353385.78</v>
      </c>
      <c r="AT5883" t="s">
        <v>116</v>
      </c>
      <c r="AU5883" t="s">
        <v>6164</v>
      </c>
      <c r="AV5883" t="s">
        <v>6165</v>
      </c>
      <c r="AW5883" t="s">
        <v>6166</v>
      </c>
      <c r="AX5883" t="s">
        <v>6167</v>
      </c>
      <c r="AY5883">
        <v>42</v>
      </c>
      <c r="AZ5883">
        <v>8</v>
      </c>
      <c r="BA5883">
        <v>91</v>
      </c>
      <c r="BB5883" t="s">
        <v>6220</v>
      </c>
      <c r="BC5883">
        <v>1</v>
      </c>
      <c r="BD5883">
        <v>2</v>
      </c>
      <c r="BE5883" t="s">
        <v>6219</v>
      </c>
      <c r="BF5883" t="s">
        <v>6170</v>
      </c>
      <c r="BG5883">
        <v>0</v>
      </c>
      <c r="BH5883" t="s">
        <v>6171</v>
      </c>
      <c r="BI5883">
        <v>20</v>
      </c>
      <c r="BJ5883" t="s">
        <v>6172</v>
      </c>
      <c r="BK5883">
        <v>0</v>
      </c>
      <c r="BL5883">
        <v>50</v>
      </c>
      <c r="BM5883" s="3">
        <f t="shared" si="827"/>
        <v>0.76</v>
      </c>
    </row>
    <row r="5884" spans="1:65">
      <c r="A5884" t="s">
        <v>6026</v>
      </c>
      <c r="B5884" s="2">
        <v>46015</v>
      </c>
      <c r="C5884" t="s">
        <v>4641</v>
      </c>
      <c r="D5884" t="s">
        <v>5644</v>
      </c>
      <c r="E5884">
        <v>12</v>
      </c>
      <c r="F5884" t="s">
        <v>49</v>
      </c>
      <c r="G5884" t="s">
        <v>62</v>
      </c>
      <c r="H5884" t="s">
        <v>133</v>
      </c>
      <c r="I5884" t="s">
        <v>52</v>
      </c>
      <c r="J5884" t="s">
        <v>53</v>
      </c>
      <c r="K5884" t="s">
        <v>75</v>
      </c>
      <c r="L5884" t="s">
        <v>87</v>
      </c>
      <c r="M5884" t="s">
        <v>56</v>
      </c>
      <c r="N5884" t="s">
        <v>109</v>
      </c>
      <c r="O5884" t="s">
        <v>120</v>
      </c>
      <c r="P5884">
        <v>51</v>
      </c>
      <c r="Q5884">
        <v>52</v>
      </c>
      <c r="R5884">
        <v>50</v>
      </c>
      <c r="S5884">
        <v>1</v>
      </c>
      <c r="T5884">
        <f t="shared" si="819"/>
        <v>49</v>
      </c>
      <c r="U5884">
        <v>49</v>
      </c>
      <c r="V5884">
        <f t="shared" si="820"/>
        <v>0</v>
      </c>
      <c r="W5884" s="3">
        <f t="shared" si="821"/>
        <v>0.02</v>
      </c>
      <c r="X5884">
        <v>41</v>
      </c>
      <c r="Y5884" s="4">
        <v>0.8</v>
      </c>
      <c r="Z5884" s="4">
        <v>1.5</v>
      </c>
      <c r="AA5884" s="5">
        <v>36116.89</v>
      </c>
      <c r="AB5884" s="5">
        <f t="shared" si="822"/>
        <v>1769727.61</v>
      </c>
      <c r="AC5884" s="5">
        <v>24148.48</v>
      </c>
      <c r="AD5884" s="5">
        <f t="shared" si="823"/>
        <v>1207424</v>
      </c>
      <c r="AE5884" s="5">
        <v>87989.13</v>
      </c>
      <c r="AF5884" s="5">
        <v>25039.43</v>
      </c>
      <c r="AG5884" s="5">
        <v>10485.31</v>
      </c>
      <c r="AH5884" s="5">
        <v>2175</v>
      </c>
      <c r="AI5884" s="5">
        <v>3200</v>
      </c>
      <c r="AJ5884">
        <v>0</v>
      </c>
      <c r="AK5884" s="5">
        <v>0</v>
      </c>
      <c r="AL5884" s="5">
        <v>0</v>
      </c>
      <c r="AM5884" s="5">
        <v>69858.11</v>
      </c>
      <c r="AN5884">
        <v>8</v>
      </c>
      <c r="AO5884">
        <v>6</v>
      </c>
      <c r="AP5884" t="str">
        <f t="shared" si="824"/>
        <v>Yes</v>
      </c>
      <c r="AQ5884">
        <v>1</v>
      </c>
      <c r="AR5884" s="5">
        <f t="shared" si="825"/>
        <v>1406170.98</v>
      </c>
      <c r="AS5884" s="5">
        <f t="shared" si="826"/>
        <v>363556.63</v>
      </c>
      <c r="AT5884" t="s">
        <v>59</v>
      </c>
      <c r="AU5884" t="s">
        <v>6164</v>
      </c>
      <c r="AV5884" t="s">
        <v>6165</v>
      </c>
      <c r="AW5884" t="s">
        <v>6166</v>
      </c>
      <c r="AX5884" t="s">
        <v>6167</v>
      </c>
      <c r="AY5884">
        <v>53</v>
      </c>
      <c r="AZ5884">
        <v>0</v>
      </c>
      <c r="BA5884">
        <v>0</v>
      </c>
      <c r="BB5884" t="s">
        <v>6168</v>
      </c>
      <c r="BC5884">
        <v>0</v>
      </c>
      <c r="BD5884">
        <v>0</v>
      </c>
      <c r="BE5884" t="s">
        <v>6169</v>
      </c>
      <c r="BF5884" t="s">
        <v>6170</v>
      </c>
      <c r="BG5884">
        <v>1</v>
      </c>
      <c r="BH5884" t="s">
        <v>6179</v>
      </c>
      <c r="BI5884">
        <v>30</v>
      </c>
      <c r="BJ5884" t="s">
        <v>6172</v>
      </c>
      <c r="BK5884">
        <v>0</v>
      </c>
      <c r="BL5884">
        <v>70</v>
      </c>
      <c r="BM5884" s="3">
        <f t="shared" si="827"/>
        <v>0.7142857142857143</v>
      </c>
    </row>
    <row r="5885" spans="1:65">
      <c r="A5885" t="s">
        <v>6027</v>
      </c>
      <c r="B5885" s="2">
        <v>46015</v>
      </c>
      <c r="C5885" t="s">
        <v>4641</v>
      </c>
      <c r="D5885" t="s">
        <v>5644</v>
      </c>
      <c r="E5885">
        <v>12</v>
      </c>
      <c r="F5885" t="s">
        <v>72</v>
      </c>
      <c r="G5885" t="s">
        <v>50</v>
      </c>
      <c r="H5885" t="s">
        <v>73</v>
      </c>
      <c r="I5885" t="s">
        <v>52</v>
      </c>
      <c r="J5885" t="s">
        <v>53</v>
      </c>
      <c r="K5885" t="s">
        <v>75</v>
      </c>
      <c r="L5885" t="s">
        <v>67</v>
      </c>
      <c r="M5885" t="s">
        <v>56</v>
      </c>
      <c r="N5885" t="s">
        <v>109</v>
      </c>
      <c r="O5885" t="s">
        <v>70</v>
      </c>
      <c r="P5885">
        <v>76</v>
      </c>
      <c r="Q5885">
        <v>81</v>
      </c>
      <c r="R5885">
        <v>81</v>
      </c>
      <c r="S5885">
        <v>3</v>
      </c>
      <c r="T5885">
        <f t="shared" si="819"/>
        <v>78</v>
      </c>
      <c r="U5885">
        <v>73</v>
      </c>
      <c r="V5885">
        <f t="shared" si="820"/>
        <v>5</v>
      </c>
      <c r="W5885" s="3">
        <f t="shared" si="821"/>
        <v>3.7037037037037035E-2</v>
      </c>
      <c r="X5885">
        <v>25</v>
      </c>
      <c r="Y5885" s="4">
        <v>3.5</v>
      </c>
      <c r="Z5885" s="4">
        <v>1.6</v>
      </c>
      <c r="AA5885" s="5">
        <v>36174.730000000003</v>
      </c>
      <c r="AB5885" s="5">
        <f t="shared" si="822"/>
        <v>2640755.29</v>
      </c>
      <c r="AC5885" s="5">
        <v>22821.66</v>
      </c>
      <c r="AD5885" s="5">
        <f t="shared" si="823"/>
        <v>1848554.46</v>
      </c>
      <c r="AE5885" s="5">
        <v>145502.74</v>
      </c>
      <c r="AF5885" s="5">
        <v>35019.46</v>
      </c>
      <c r="AG5885" s="5">
        <v>9223.8700000000008</v>
      </c>
      <c r="AH5885" s="5">
        <v>2320</v>
      </c>
      <c r="AI5885" s="5">
        <v>9600</v>
      </c>
      <c r="AJ5885">
        <v>0</v>
      </c>
      <c r="AK5885" s="5">
        <v>0</v>
      </c>
      <c r="AL5885" s="5">
        <v>3284.75</v>
      </c>
      <c r="AM5885" s="5">
        <v>118935.91</v>
      </c>
      <c r="AN5885">
        <v>8</v>
      </c>
      <c r="AO5885">
        <v>10</v>
      </c>
      <c r="AP5885" t="str">
        <f t="shared" si="824"/>
        <v>No</v>
      </c>
      <c r="AQ5885">
        <v>2</v>
      </c>
      <c r="AR5885" s="5">
        <f t="shared" si="825"/>
        <v>2172441.19</v>
      </c>
      <c r="AS5885" s="5">
        <f t="shared" si="826"/>
        <v>468314.1</v>
      </c>
      <c r="AT5885" t="s">
        <v>59</v>
      </c>
      <c r="AU5885" t="s">
        <v>6164</v>
      </c>
      <c r="AV5885" t="s">
        <v>6165</v>
      </c>
      <c r="AW5885" t="s">
        <v>6166</v>
      </c>
      <c r="AX5885" t="s">
        <v>6184</v>
      </c>
      <c r="AY5885">
        <v>77</v>
      </c>
      <c r="AZ5885">
        <v>0</v>
      </c>
      <c r="BA5885">
        <v>32</v>
      </c>
      <c r="BB5885" t="s">
        <v>6180</v>
      </c>
      <c r="BC5885">
        <v>2</v>
      </c>
      <c r="BD5885">
        <v>0</v>
      </c>
      <c r="BE5885" t="s">
        <v>6178</v>
      </c>
      <c r="BF5885" t="s">
        <v>6170</v>
      </c>
      <c r="BG5885">
        <v>0</v>
      </c>
      <c r="BH5885" t="s">
        <v>6171</v>
      </c>
      <c r="BI5885">
        <v>60</v>
      </c>
      <c r="BJ5885" t="s">
        <v>6187</v>
      </c>
      <c r="BK5885">
        <v>0</v>
      </c>
      <c r="BL5885">
        <v>85</v>
      </c>
      <c r="BM5885" s="3">
        <f t="shared" si="827"/>
        <v>0.95294117647058818</v>
      </c>
    </row>
    <row r="5886" spans="1:65">
      <c r="A5886" t="s">
        <v>6028</v>
      </c>
      <c r="B5886" s="2">
        <v>46015</v>
      </c>
      <c r="C5886" t="s">
        <v>4641</v>
      </c>
      <c r="D5886" t="s">
        <v>5644</v>
      </c>
      <c r="E5886">
        <v>12</v>
      </c>
      <c r="F5886" t="s">
        <v>72</v>
      </c>
      <c r="G5886" t="s">
        <v>50</v>
      </c>
      <c r="H5886" t="s">
        <v>73</v>
      </c>
      <c r="I5886" t="s">
        <v>64</v>
      </c>
      <c r="J5886" t="s">
        <v>53</v>
      </c>
      <c r="K5886" t="s">
        <v>75</v>
      </c>
      <c r="L5886" t="s">
        <v>87</v>
      </c>
      <c r="M5886" t="s">
        <v>68</v>
      </c>
      <c r="N5886" t="s">
        <v>57</v>
      </c>
      <c r="O5886" t="s">
        <v>82</v>
      </c>
      <c r="P5886">
        <v>54</v>
      </c>
      <c r="Q5886">
        <v>56</v>
      </c>
      <c r="R5886">
        <v>57</v>
      </c>
      <c r="S5886">
        <v>1</v>
      </c>
      <c r="T5886">
        <f t="shared" si="819"/>
        <v>56</v>
      </c>
      <c r="U5886">
        <v>52</v>
      </c>
      <c r="V5886">
        <f t="shared" si="820"/>
        <v>4</v>
      </c>
      <c r="W5886" s="3">
        <f t="shared" si="821"/>
        <v>1.7543859649122806E-2</v>
      </c>
      <c r="X5886">
        <v>24</v>
      </c>
      <c r="Y5886" s="4">
        <v>6.2</v>
      </c>
      <c r="Z5886" s="4">
        <v>1.8</v>
      </c>
      <c r="AA5886" s="5">
        <v>35895.33</v>
      </c>
      <c r="AB5886" s="5">
        <f t="shared" si="822"/>
        <v>1866557.16</v>
      </c>
      <c r="AC5886" s="5">
        <v>23076.6</v>
      </c>
      <c r="AD5886" s="5">
        <f t="shared" si="823"/>
        <v>1315366.2</v>
      </c>
      <c r="AE5886" s="5">
        <v>94657.16</v>
      </c>
      <c r="AF5886" s="5">
        <v>24447.02</v>
      </c>
      <c r="AG5886" s="5">
        <v>9576.44</v>
      </c>
      <c r="AH5886" s="5">
        <v>2610</v>
      </c>
      <c r="AI5886" s="5">
        <v>3200</v>
      </c>
      <c r="AJ5886">
        <v>1</v>
      </c>
      <c r="AK5886" s="5">
        <v>8157.37</v>
      </c>
      <c r="AL5886" s="5">
        <v>2643.65</v>
      </c>
      <c r="AM5886" s="5">
        <v>42563.08</v>
      </c>
      <c r="AN5886">
        <v>4</v>
      </c>
      <c r="AO5886">
        <v>7</v>
      </c>
      <c r="AP5886" t="str">
        <f t="shared" si="824"/>
        <v>No</v>
      </c>
      <c r="AQ5886">
        <v>3</v>
      </c>
      <c r="AR5886" s="5">
        <f t="shared" si="825"/>
        <v>1503220.92</v>
      </c>
      <c r="AS5886" s="5">
        <f t="shared" si="826"/>
        <v>363336.24</v>
      </c>
      <c r="AT5886" t="s">
        <v>59</v>
      </c>
      <c r="AU5886" t="s">
        <v>6203</v>
      </c>
      <c r="AV5886" t="s">
        <v>6204</v>
      </c>
      <c r="AW5886" t="s">
        <v>6205</v>
      </c>
      <c r="AX5886" t="s">
        <v>6184</v>
      </c>
      <c r="AY5886">
        <v>55</v>
      </c>
      <c r="AZ5886">
        <v>1</v>
      </c>
      <c r="BA5886">
        <v>29</v>
      </c>
      <c r="BB5886" t="s">
        <v>6180</v>
      </c>
      <c r="BC5886">
        <v>0</v>
      </c>
      <c r="BD5886">
        <v>3</v>
      </c>
      <c r="BE5886" t="s">
        <v>6219</v>
      </c>
      <c r="BF5886" t="s">
        <v>6170</v>
      </c>
      <c r="BG5886">
        <v>1</v>
      </c>
      <c r="BH5886" t="s">
        <v>6179</v>
      </c>
      <c r="BI5886">
        <v>54</v>
      </c>
      <c r="BJ5886" t="s">
        <v>6187</v>
      </c>
      <c r="BK5886">
        <v>0</v>
      </c>
      <c r="BL5886">
        <v>77</v>
      </c>
      <c r="BM5886" s="3">
        <f t="shared" si="827"/>
        <v>0.74025974025974028</v>
      </c>
    </row>
    <row r="5887" spans="1:65">
      <c r="A5887" t="s">
        <v>6029</v>
      </c>
      <c r="B5887" s="2">
        <v>46016</v>
      </c>
      <c r="C5887" t="s">
        <v>4641</v>
      </c>
      <c r="D5887" t="s">
        <v>5644</v>
      </c>
      <c r="E5887">
        <v>12</v>
      </c>
      <c r="F5887" t="s">
        <v>49</v>
      </c>
      <c r="G5887" t="s">
        <v>50</v>
      </c>
      <c r="H5887" t="s">
        <v>245</v>
      </c>
      <c r="I5887" t="s">
        <v>64</v>
      </c>
      <c r="J5887" t="s">
        <v>65</v>
      </c>
      <c r="K5887" t="s">
        <v>66</v>
      </c>
      <c r="L5887" t="s">
        <v>87</v>
      </c>
      <c r="M5887" t="s">
        <v>56</v>
      </c>
      <c r="N5887" t="s">
        <v>57</v>
      </c>
      <c r="O5887" t="s">
        <v>120</v>
      </c>
      <c r="P5887">
        <v>49</v>
      </c>
      <c r="Q5887">
        <v>52</v>
      </c>
      <c r="R5887">
        <v>50</v>
      </c>
      <c r="S5887">
        <v>1</v>
      </c>
      <c r="T5887">
        <f t="shared" si="819"/>
        <v>49</v>
      </c>
      <c r="U5887">
        <v>47</v>
      </c>
      <c r="V5887">
        <f t="shared" si="820"/>
        <v>2</v>
      </c>
      <c r="W5887" s="3">
        <f t="shared" si="821"/>
        <v>0.02</v>
      </c>
      <c r="X5887">
        <v>29</v>
      </c>
      <c r="Y5887" s="4">
        <v>3.4</v>
      </c>
      <c r="Z5887" s="4">
        <v>1.7</v>
      </c>
      <c r="AA5887" s="5">
        <v>49451.29</v>
      </c>
      <c r="AB5887" s="5">
        <f t="shared" si="822"/>
        <v>2324210.63</v>
      </c>
      <c r="AC5887" s="5">
        <v>35815.68</v>
      </c>
      <c r="AD5887" s="5">
        <f t="shared" si="823"/>
        <v>1790784</v>
      </c>
      <c r="AE5887" s="5">
        <v>107751.66</v>
      </c>
      <c r="AF5887" s="5">
        <v>32470.13</v>
      </c>
      <c r="AG5887" s="5">
        <v>10112.74</v>
      </c>
      <c r="AH5887" s="5">
        <v>2465</v>
      </c>
      <c r="AI5887" s="5">
        <v>4600</v>
      </c>
      <c r="AJ5887">
        <v>0</v>
      </c>
      <c r="AK5887" s="5">
        <v>0</v>
      </c>
      <c r="AL5887" s="5">
        <v>1991.04</v>
      </c>
      <c r="AM5887" s="5">
        <v>35131.440000000002</v>
      </c>
      <c r="AN5887">
        <v>4</v>
      </c>
      <c r="AO5887">
        <v>5</v>
      </c>
      <c r="AP5887" t="str">
        <f t="shared" si="824"/>
        <v>No</v>
      </c>
      <c r="AQ5887">
        <v>2</v>
      </c>
      <c r="AR5887" s="5">
        <f t="shared" si="825"/>
        <v>1985306.01</v>
      </c>
      <c r="AS5887" s="5">
        <f t="shared" si="826"/>
        <v>338904.62</v>
      </c>
      <c r="AT5887" t="s">
        <v>59</v>
      </c>
      <c r="AU5887" t="s">
        <v>6164</v>
      </c>
      <c r="AV5887" t="s">
        <v>6165</v>
      </c>
      <c r="AW5887" t="s">
        <v>6166</v>
      </c>
      <c r="AX5887" t="s">
        <v>6167</v>
      </c>
      <c r="AY5887">
        <v>52</v>
      </c>
      <c r="AZ5887">
        <v>0</v>
      </c>
      <c r="BA5887">
        <v>22</v>
      </c>
      <c r="BB5887" t="s">
        <v>6198</v>
      </c>
      <c r="BC5887">
        <v>1</v>
      </c>
      <c r="BD5887">
        <v>0</v>
      </c>
      <c r="BE5887" t="s">
        <v>6178</v>
      </c>
      <c r="BF5887" t="s">
        <v>6170</v>
      </c>
      <c r="BG5887">
        <v>0</v>
      </c>
      <c r="BH5887" t="s">
        <v>6171</v>
      </c>
      <c r="BI5887">
        <v>36</v>
      </c>
      <c r="BJ5887" t="s">
        <v>6172</v>
      </c>
      <c r="BK5887">
        <v>0</v>
      </c>
      <c r="BL5887">
        <v>58</v>
      </c>
      <c r="BM5887" s="3">
        <f t="shared" si="827"/>
        <v>0.86206896551724133</v>
      </c>
    </row>
    <row r="5888" spans="1:65">
      <c r="A5888" t="s">
        <v>6030</v>
      </c>
      <c r="B5888" s="2">
        <v>46016</v>
      </c>
      <c r="C5888" t="s">
        <v>4641</v>
      </c>
      <c r="D5888" t="s">
        <v>5644</v>
      </c>
      <c r="E5888">
        <v>12</v>
      </c>
      <c r="F5888" t="s">
        <v>78</v>
      </c>
      <c r="G5888" t="s">
        <v>62</v>
      </c>
      <c r="H5888" t="s">
        <v>190</v>
      </c>
      <c r="I5888" t="s">
        <v>52</v>
      </c>
      <c r="J5888" t="s">
        <v>65</v>
      </c>
      <c r="K5888" t="s">
        <v>66</v>
      </c>
      <c r="L5888" t="s">
        <v>87</v>
      </c>
      <c r="M5888" t="s">
        <v>56</v>
      </c>
      <c r="N5888" t="s">
        <v>94</v>
      </c>
      <c r="O5888" t="s">
        <v>120</v>
      </c>
      <c r="P5888">
        <v>49</v>
      </c>
      <c r="Q5888">
        <v>51</v>
      </c>
      <c r="R5888">
        <v>50</v>
      </c>
      <c r="S5888">
        <v>1</v>
      </c>
      <c r="T5888">
        <f t="shared" si="819"/>
        <v>49</v>
      </c>
      <c r="U5888">
        <v>48</v>
      </c>
      <c r="V5888">
        <f t="shared" si="820"/>
        <v>1</v>
      </c>
      <c r="W5888" s="3">
        <f t="shared" si="821"/>
        <v>0.02</v>
      </c>
      <c r="X5888">
        <v>45</v>
      </c>
      <c r="Y5888" s="4">
        <v>3.7</v>
      </c>
      <c r="Z5888" s="4">
        <v>1.7</v>
      </c>
      <c r="AA5888" s="5">
        <v>49461.19</v>
      </c>
      <c r="AB5888" s="5">
        <f t="shared" si="822"/>
        <v>2374137.12</v>
      </c>
      <c r="AC5888" s="5">
        <v>35541.5</v>
      </c>
      <c r="AD5888" s="5">
        <f t="shared" si="823"/>
        <v>1777075</v>
      </c>
      <c r="AE5888" s="5">
        <v>117032.99</v>
      </c>
      <c r="AF5888" s="5">
        <v>34889.71</v>
      </c>
      <c r="AG5888" s="5">
        <v>11609.49</v>
      </c>
      <c r="AH5888" s="5">
        <v>2465</v>
      </c>
      <c r="AI5888" s="5">
        <v>4600</v>
      </c>
      <c r="AJ5888">
        <v>0</v>
      </c>
      <c r="AK5888" s="5">
        <v>0</v>
      </c>
      <c r="AL5888" s="5">
        <v>947.56</v>
      </c>
      <c r="AM5888" s="5">
        <v>30482.65</v>
      </c>
      <c r="AN5888">
        <v>4</v>
      </c>
      <c r="AO5888">
        <v>3</v>
      </c>
      <c r="AP5888" t="str">
        <f t="shared" si="824"/>
        <v>Yes</v>
      </c>
      <c r="AQ5888">
        <v>1</v>
      </c>
      <c r="AR5888" s="5">
        <f t="shared" si="825"/>
        <v>1979102.4</v>
      </c>
      <c r="AS5888" s="5">
        <f t="shared" si="826"/>
        <v>395034.72</v>
      </c>
      <c r="AT5888" t="s">
        <v>59</v>
      </c>
      <c r="AU5888" t="s">
        <v>6164</v>
      </c>
      <c r="AV5888" t="s">
        <v>6165</v>
      </c>
      <c r="AW5888" t="s">
        <v>6166</v>
      </c>
      <c r="AX5888" t="s">
        <v>6167</v>
      </c>
      <c r="AY5888">
        <v>50</v>
      </c>
      <c r="AZ5888">
        <v>0</v>
      </c>
      <c r="BA5888">
        <v>13</v>
      </c>
      <c r="BB5888" t="s">
        <v>6198</v>
      </c>
      <c r="BC5888">
        <v>0</v>
      </c>
      <c r="BD5888">
        <v>0</v>
      </c>
      <c r="BE5888" t="s">
        <v>6169</v>
      </c>
      <c r="BF5888" t="s">
        <v>6170</v>
      </c>
      <c r="BG5888">
        <v>3</v>
      </c>
      <c r="BH5888" t="s">
        <v>6192</v>
      </c>
      <c r="BI5888">
        <v>66</v>
      </c>
      <c r="BJ5888" t="s">
        <v>6193</v>
      </c>
      <c r="BK5888">
        <v>0</v>
      </c>
      <c r="BL5888">
        <v>58</v>
      </c>
      <c r="BM5888" s="3">
        <f t="shared" si="827"/>
        <v>0.86206896551724133</v>
      </c>
    </row>
    <row r="5889" spans="1:65">
      <c r="A5889" t="s">
        <v>6031</v>
      </c>
      <c r="B5889" s="2">
        <v>46016</v>
      </c>
      <c r="C5889" t="s">
        <v>4641</v>
      </c>
      <c r="D5889" t="s">
        <v>5644</v>
      </c>
      <c r="E5889">
        <v>12</v>
      </c>
      <c r="F5889" t="s">
        <v>49</v>
      </c>
      <c r="G5889" t="s">
        <v>79</v>
      </c>
      <c r="H5889" t="s">
        <v>262</v>
      </c>
      <c r="I5889" t="s">
        <v>64</v>
      </c>
      <c r="J5889" t="s">
        <v>65</v>
      </c>
      <c r="K5889" t="s">
        <v>75</v>
      </c>
      <c r="L5889" t="s">
        <v>92</v>
      </c>
      <c r="M5889" t="s">
        <v>56</v>
      </c>
      <c r="N5889" t="s">
        <v>57</v>
      </c>
      <c r="O5889" t="s">
        <v>82</v>
      </c>
      <c r="P5889">
        <v>50</v>
      </c>
      <c r="Q5889">
        <v>50</v>
      </c>
      <c r="R5889">
        <v>48</v>
      </c>
      <c r="S5889">
        <v>1</v>
      </c>
      <c r="T5889">
        <f t="shared" si="819"/>
        <v>47</v>
      </c>
      <c r="U5889">
        <v>47</v>
      </c>
      <c r="V5889">
        <f t="shared" si="820"/>
        <v>0</v>
      </c>
      <c r="W5889" s="3">
        <f t="shared" si="821"/>
        <v>2.0833333333333332E-2</v>
      </c>
      <c r="X5889">
        <v>16</v>
      </c>
      <c r="Y5889" s="4">
        <v>6.9</v>
      </c>
      <c r="Z5889" s="4">
        <v>1.5</v>
      </c>
      <c r="AA5889" s="5">
        <v>52474.01</v>
      </c>
      <c r="AB5889" s="5">
        <f t="shared" si="822"/>
        <v>2466278.4700000002</v>
      </c>
      <c r="AC5889" s="5">
        <v>35252.5</v>
      </c>
      <c r="AD5889" s="5">
        <f t="shared" si="823"/>
        <v>1692120</v>
      </c>
      <c r="AE5889" s="5">
        <v>104791.92</v>
      </c>
      <c r="AF5889" s="5">
        <v>30536.43</v>
      </c>
      <c r="AG5889" s="5">
        <v>7966.38</v>
      </c>
      <c r="AH5889" s="5">
        <v>2175</v>
      </c>
      <c r="AI5889" s="5">
        <v>4600</v>
      </c>
      <c r="AJ5889">
        <v>0</v>
      </c>
      <c r="AK5889" s="5">
        <v>0</v>
      </c>
      <c r="AL5889" s="5">
        <v>0</v>
      </c>
      <c r="AM5889" s="5">
        <v>32151.79</v>
      </c>
      <c r="AN5889">
        <v>4</v>
      </c>
      <c r="AO5889">
        <v>4</v>
      </c>
      <c r="AP5889" t="str">
        <f t="shared" si="824"/>
        <v>Yes</v>
      </c>
      <c r="AQ5889">
        <v>1</v>
      </c>
      <c r="AR5889" s="5">
        <f t="shared" si="825"/>
        <v>1874341.52</v>
      </c>
      <c r="AS5889" s="5">
        <f t="shared" si="826"/>
        <v>591936.94999999995</v>
      </c>
      <c r="AT5889" t="s">
        <v>59</v>
      </c>
      <c r="AU5889" t="s">
        <v>6164</v>
      </c>
      <c r="AV5889" t="s">
        <v>6165</v>
      </c>
      <c r="AW5889" t="s">
        <v>6166</v>
      </c>
      <c r="AX5889" t="s">
        <v>6167</v>
      </c>
      <c r="AY5889">
        <v>52</v>
      </c>
      <c r="AZ5889">
        <v>1</v>
      </c>
      <c r="BA5889">
        <v>0</v>
      </c>
      <c r="BB5889" t="s">
        <v>6168</v>
      </c>
      <c r="BC5889">
        <v>0</v>
      </c>
      <c r="BD5889">
        <v>0</v>
      </c>
      <c r="BE5889" t="s">
        <v>6169</v>
      </c>
      <c r="BF5889" t="s">
        <v>6170</v>
      </c>
      <c r="BG5889">
        <v>0</v>
      </c>
      <c r="BH5889" t="s">
        <v>6171</v>
      </c>
      <c r="BI5889">
        <v>39</v>
      </c>
      <c r="BJ5889" t="s">
        <v>6172</v>
      </c>
      <c r="BK5889">
        <v>0</v>
      </c>
      <c r="BL5889">
        <v>60</v>
      </c>
      <c r="BM5889" s="3">
        <f t="shared" si="827"/>
        <v>0.8</v>
      </c>
    </row>
    <row r="5890" spans="1:65">
      <c r="A5890" t="s">
        <v>6032</v>
      </c>
      <c r="B5890" s="2">
        <v>46016</v>
      </c>
      <c r="C5890" t="s">
        <v>4641</v>
      </c>
      <c r="D5890" t="s">
        <v>5644</v>
      </c>
      <c r="E5890">
        <v>12</v>
      </c>
      <c r="F5890" t="s">
        <v>49</v>
      </c>
      <c r="G5890" t="s">
        <v>62</v>
      </c>
      <c r="H5890" t="s">
        <v>226</v>
      </c>
      <c r="I5890" t="s">
        <v>52</v>
      </c>
      <c r="J5890" t="s">
        <v>81</v>
      </c>
      <c r="K5890" t="s">
        <v>66</v>
      </c>
      <c r="L5890" t="s">
        <v>55</v>
      </c>
      <c r="M5890" t="s">
        <v>56</v>
      </c>
      <c r="N5890" t="s">
        <v>57</v>
      </c>
      <c r="O5890" t="s">
        <v>58</v>
      </c>
      <c r="P5890">
        <v>42</v>
      </c>
      <c r="Q5890">
        <v>43</v>
      </c>
      <c r="R5890">
        <v>43</v>
      </c>
      <c r="S5890">
        <v>2</v>
      </c>
      <c r="T5890">
        <f t="shared" ref="T5890:T5953" si="828">R5890-S5890</f>
        <v>41</v>
      </c>
      <c r="U5890">
        <v>40</v>
      </c>
      <c r="V5890">
        <f t="shared" ref="V5890:V5953" si="829">T5890-U5890</f>
        <v>1</v>
      </c>
      <c r="W5890" s="3">
        <f t="shared" ref="W5890:W5953" si="830">IFERROR(S5890/R5890,0)</f>
        <v>4.6511627906976744E-2</v>
      </c>
      <c r="X5890">
        <v>48</v>
      </c>
      <c r="Y5890" s="4">
        <v>4.4000000000000004</v>
      </c>
      <c r="Z5890" s="4">
        <v>1.8</v>
      </c>
      <c r="AA5890" s="5">
        <v>72986.03</v>
      </c>
      <c r="AB5890" s="5">
        <f t="shared" ref="AB5890:AB5953" si="831">ROUND(U5890*AA5890,2)</f>
        <v>2919441.2</v>
      </c>
      <c r="AC5890" s="5">
        <v>53319.49</v>
      </c>
      <c r="AD5890" s="5">
        <f t="shared" ref="AD5890:AD5953" si="832">ROUND(R5890*AC5890,2)</f>
        <v>2292738.0699999998</v>
      </c>
      <c r="AE5890" s="5">
        <v>139380.4</v>
      </c>
      <c r="AF5890" s="5">
        <v>39499.06</v>
      </c>
      <c r="AG5890" s="5">
        <v>12554.03</v>
      </c>
      <c r="AH5890" s="5">
        <v>2610</v>
      </c>
      <c r="AI5890" s="5">
        <v>13600</v>
      </c>
      <c r="AJ5890">
        <v>0</v>
      </c>
      <c r="AK5890" s="5">
        <v>0</v>
      </c>
      <c r="AL5890" s="5">
        <v>1441.01</v>
      </c>
      <c r="AM5890" s="5">
        <v>25688.98</v>
      </c>
      <c r="AN5890">
        <v>4</v>
      </c>
      <c r="AO5890">
        <v>3</v>
      </c>
      <c r="AP5890" t="str">
        <f t="shared" ref="AP5890:AP5953" si="833">IF(AO5890&lt;=AN5890,"Yes","No")</f>
        <v>Yes</v>
      </c>
      <c r="AQ5890">
        <v>1</v>
      </c>
      <c r="AR5890" s="5">
        <f t="shared" ref="AR5890:AR5953" si="834">ROUND(SUM(AD5890:AI5890)+SUM(AK5890:AM5890),2)</f>
        <v>2527511.5499999998</v>
      </c>
      <c r="AS5890" s="5">
        <f t="shared" ref="AS5890:AS5953" si="835">ROUND(AB5890-AR5890,2)</f>
        <v>391929.65</v>
      </c>
      <c r="AT5890" t="s">
        <v>116</v>
      </c>
      <c r="AU5890" t="s">
        <v>6164</v>
      </c>
      <c r="AV5890" t="s">
        <v>6165</v>
      </c>
      <c r="AW5890" t="s">
        <v>6166</v>
      </c>
      <c r="AX5890" t="s">
        <v>6184</v>
      </c>
      <c r="AY5890">
        <v>49</v>
      </c>
      <c r="AZ5890">
        <v>4</v>
      </c>
      <c r="BA5890">
        <v>10</v>
      </c>
      <c r="BB5890" t="s">
        <v>6185</v>
      </c>
      <c r="BC5890">
        <v>0</v>
      </c>
      <c r="BD5890">
        <v>0</v>
      </c>
      <c r="BE5890" t="s">
        <v>6169</v>
      </c>
      <c r="BF5890" t="s">
        <v>6176</v>
      </c>
      <c r="BG5890">
        <v>2</v>
      </c>
      <c r="BH5890" t="s">
        <v>6197</v>
      </c>
      <c r="BI5890">
        <v>61</v>
      </c>
      <c r="BJ5890" t="s">
        <v>6187</v>
      </c>
      <c r="BK5890">
        <v>0</v>
      </c>
      <c r="BL5890">
        <v>47</v>
      </c>
      <c r="BM5890" s="3">
        <f t="shared" ref="BM5890:BM5953" si="836">IFERROR(R5890/BL5890,0)</f>
        <v>0.91489361702127658</v>
      </c>
    </row>
    <row r="5891" spans="1:65">
      <c r="A5891" t="s">
        <v>6033</v>
      </c>
      <c r="B5891" s="2">
        <v>46016</v>
      </c>
      <c r="C5891" t="s">
        <v>4641</v>
      </c>
      <c r="D5891" t="s">
        <v>5644</v>
      </c>
      <c r="E5891">
        <v>12</v>
      </c>
      <c r="F5891" t="s">
        <v>72</v>
      </c>
      <c r="G5891" t="s">
        <v>62</v>
      </c>
      <c r="H5891" t="s">
        <v>155</v>
      </c>
      <c r="I5891" t="s">
        <v>74</v>
      </c>
      <c r="J5891" t="s">
        <v>65</v>
      </c>
      <c r="K5891" t="s">
        <v>54</v>
      </c>
      <c r="L5891" t="s">
        <v>55</v>
      </c>
      <c r="M5891" t="s">
        <v>68</v>
      </c>
      <c r="N5891" t="s">
        <v>57</v>
      </c>
      <c r="O5891" t="s">
        <v>82</v>
      </c>
      <c r="P5891">
        <v>53</v>
      </c>
      <c r="Q5891">
        <v>57</v>
      </c>
      <c r="R5891">
        <v>59</v>
      </c>
      <c r="S5891">
        <v>2</v>
      </c>
      <c r="T5891">
        <f t="shared" si="828"/>
        <v>57</v>
      </c>
      <c r="U5891">
        <v>51</v>
      </c>
      <c r="V5891">
        <f t="shared" si="829"/>
        <v>6</v>
      </c>
      <c r="W5891" s="3">
        <f t="shared" si="830"/>
        <v>3.3898305084745763E-2</v>
      </c>
      <c r="X5891">
        <v>31</v>
      </c>
      <c r="Y5891" s="4">
        <v>5.6</v>
      </c>
      <c r="Z5891" s="4">
        <v>1.9</v>
      </c>
      <c r="AA5891" s="5">
        <v>56176.97</v>
      </c>
      <c r="AB5891" s="5">
        <f t="shared" si="831"/>
        <v>2865025.47</v>
      </c>
      <c r="AC5891" s="5">
        <v>33364.43</v>
      </c>
      <c r="AD5891" s="5">
        <f t="shared" si="832"/>
        <v>1968501.37</v>
      </c>
      <c r="AE5891" s="5">
        <v>131475.60999999999</v>
      </c>
      <c r="AF5891" s="5">
        <v>36142.589999999997</v>
      </c>
      <c r="AG5891" s="5">
        <v>10621.04</v>
      </c>
      <c r="AH5891" s="5">
        <v>2755</v>
      </c>
      <c r="AI5891" s="5">
        <v>9200</v>
      </c>
      <c r="AJ5891">
        <v>1</v>
      </c>
      <c r="AK5891" s="5">
        <v>14562.14</v>
      </c>
      <c r="AL5891" s="5">
        <v>5965.41</v>
      </c>
      <c r="AM5891" s="5">
        <v>35451.660000000003</v>
      </c>
      <c r="AN5891">
        <v>4</v>
      </c>
      <c r="AO5891">
        <v>5</v>
      </c>
      <c r="AP5891" t="str">
        <f t="shared" si="833"/>
        <v>No</v>
      </c>
      <c r="AQ5891">
        <v>3</v>
      </c>
      <c r="AR5891" s="5">
        <f t="shared" si="834"/>
        <v>2214674.8199999998</v>
      </c>
      <c r="AS5891" s="5">
        <f t="shared" si="835"/>
        <v>650350.65</v>
      </c>
      <c r="AT5891" t="s">
        <v>59</v>
      </c>
      <c r="AU5891" t="s">
        <v>6189</v>
      </c>
      <c r="AV5891" t="s">
        <v>6190</v>
      </c>
      <c r="AW5891" t="s">
        <v>6183</v>
      </c>
      <c r="AX5891" t="s">
        <v>6184</v>
      </c>
      <c r="AY5891">
        <v>57</v>
      </c>
      <c r="AZ5891">
        <v>3</v>
      </c>
      <c r="BA5891">
        <v>34</v>
      </c>
      <c r="BB5891" t="s">
        <v>6185</v>
      </c>
      <c r="BC5891">
        <v>0</v>
      </c>
      <c r="BD5891">
        <v>1</v>
      </c>
      <c r="BE5891" t="s">
        <v>6219</v>
      </c>
      <c r="BF5891" t="s">
        <v>6170</v>
      </c>
      <c r="BG5891">
        <v>0</v>
      </c>
      <c r="BH5891" t="s">
        <v>6171</v>
      </c>
      <c r="BI5891">
        <v>55</v>
      </c>
      <c r="BJ5891" t="s">
        <v>6187</v>
      </c>
      <c r="BK5891">
        <v>0</v>
      </c>
      <c r="BL5891">
        <v>65</v>
      </c>
      <c r="BM5891" s="3">
        <f t="shared" si="836"/>
        <v>0.90769230769230769</v>
      </c>
    </row>
    <row r="5892" spans="1:65">
      <c r="A5892" t="s">
        <v>6034</v>
      </c>
      <c r="B5892" s="2">
        <v>46016</v>
      </c>
      <c r="C5892" t="s">
        <v>4641</v>
      </c>
      <c r="D5892" t="s">
        <v>5644</v>
      </c>
      <c r="E5892">
        <v>12</v>
      </c>
      <c r="F5892" t="s">
        <v>49</v>
      </c>
      <c r="G5892" t="s">
        <v>50</v>
      </c>
      <c r="H5892" t="s">
        <v>245</v>
      </c>
      <c r="I5892" t="s">
        <v>64</v>
      </c>
      <c r="J5892" t="s">
        <v>53</v>
      </c>
      <c r="K5892" t="s">
        <v>54</v>
      </c>
      <c r="L5892" t="s">
        <v>67</v>
      </c>
      <c r="M5892" t="s">
        <v>68</v>
      </c>
      <c r="N5892" t="s">
        <v>69</v>
      </c>
      <c r="O5892" t="s">
        <v>70</v>
      </c>
      <c r="P5892">
        <v>64</v>
      </c>
      <c r="Q5892">
        <v>64</v>
      </c>
      <c r="R5892">
        <v>62</v>
      </c>
      <c r="S5892">
        <v>5</v>
      </c>
      <c r="T5892">
        <f t="shared" si="828"/>
        <v>57</v>
      </c>
      <c r="U5892">
        <v>57</v>
      </c>
      <c r="V5892">
        <f t="shared" si="829"/>
        <v>0</v>
      </c>
      <c r="W5892" s="3">
        <f t="shared" si="830"/>
        <v>8.0645161290322578E-2</v>
      </c>
      <c r="X5892">
        <v>24</v>
      </c>
      <c r="Y5892" s="4">
        <v>0.1</v>
      </c>
      <c r="Z5892" s="4">
        <v>0.5</v>
      </c>
      <c r="AA5892" s="5">
        <v>38581.82</v>
      </c>
      <c r="AB5892" s="5">
        <f t="shared" si="831"/>
        <v>2199163.7400000002</v>
      </c>
      <c r="AC5892" s="5">
        <v>21983.16</v>
      </c>
      <c r="AD5892" s="5">
        <f t="shared" si="832"/>
        <v>1362955.92</v>
      </c>
      <c r="AE5892" s="5">
        <v>103001.97</v>
      </c>
      <c r="AF5892" s="5">
        <v>28341.759999999998</v>
      </c>
      <c r="AG5892" s="5">
        <v>8575.9699999999993</v>
      </c>
      <c r="AH5892" s="5">
        <v>725</v>
      </c>
      <c r="AI5892" s="5">
        <v>18815.939999999999</v>
      </c>
      <c r="AJ5892">
        <v>2</v>
      </c>
      <c r="AK5892" s="5">
        <v>16346.28</v>
      </c>
      <c r="AL5892" s="5">
        <v>0</v>
      </c>
      <c r="AM5892" s="5">
        <v>38910.01</v>
      </c>
      <c r="AN5892">
        <v>4</v>
      </c>
      <c r="AO5892">
        <v>4</v>
      </c>
      <c r="AP5892" t="str">
        <f t="shared" si="833"/>
        <v>Yes</v>
      </c>
      <c r="AQ5892">
        <v>2</v>
      </c>
      <c r="AR5892" s="5">
        <f t="shared" si="834"/>
        <v>1577672.85</v>
      </c>
      <c r="AS5892" s="5">
        <f t="shared" si="835"/>
        <v>621490.89</v>
      </c>
      <c r="AT5892" t="s">
        <v>1641</v>
      </c>
      <c r="AU5892" t="s">
        <v>6189</v>
      </c>
      <c r="AV5892" t="s">
        <v>6201</v>
      </c>
      <c r="AW5892" t="s">
        <v>6175</v>
      </c>
      <c r="AX5892" t="s">
        <v>6207</v>
      </c>
      <c r="AY5892">
        <v>64</v>
      </c>
      <c r="AZ5892">
        <v>0</v>
      </c>
      <c r="BA5892">
        <v>0</v>
      </c>
      <c r="BB5892" t="s">
        <v>6168</v>
      </c>
      <c r="BC5892">
        <v>0</v>
      </c>
      <c r="BD5892">
        <v>0</v>
      </c>
      <c r="BE5892" t="s">
        <v>6169</v>
      </c>
      <c r="BF5892" t="s">
        <v>6210</v>
      </c>
      <c r="BG5892">
        <v>1</v>
      </c>
      <c r="BH5892" t="s">
        <v>6186</v>
      </c>
      <c r="BI5892">
        <v>49</v>
      </c>
      <c r="BJ5892" t="s">
        <v>6172</v>
      </c>
      <c r="BK5892">
        <v>0</v>
      </c>
      <c r="BL5892">
        <v>71</v>
      </c>
      <c r="BM5892" s="3">
        <f t="shared" si="836"/>
        <v>0.87323943661971826</v>
      </c>
    </row>
    <row r="5893" spans="1:65">
      <c r="A5893" t="s">
        <v>6035</v>
      </c>
      <c r="B5893" s="2">
        <v>46016</v>
      </c>
      <c r="C5893" t="s">
        <v>4641</v>
      </c>
      <c r="D5893" t="s">
        <v>5644</v>
      </c>
      <c r="E5893">
        <v>12</v>
      </c>
      <c r="F5893" t="s">
        <v>72</v>
      </c>
      <c r="G5893" t="s">
        <v>50</v>
      </c>
      <c r="H5893" t="s">
        <v>179</v>
      </c>
      <c r="I5893" t="s">
        <v>74</v>
      </c>
      <c r="J5893" t="s">
        <v>81</v>
      </c>
      <c r="K5893" t="s">
        <v>66</v>
      </c>
      <c r="L5893" t="s">
        <v>92</v>
      </c>
      <c r="M5893" t="s">
        <v>56</v>
      </c>
      <c r="N5893" t="s">
        <v>109</v>
      </c>
      <c r="O5893" t="s">
        <v>58</v>
      </c>
      <c r="P5893">
        <v>35</v>
      </c>
      <c r="Q5893">
        <v>36</v>
      </c>
      <c r="R5893">
        <v>37</v>
      </c>
      <c r="S5893">
        <v>1</v>
      </c>
      <c r="T5893">
        <f t="shared" si="828"/>
        <v>36</v>
      </c>
      <c r="U5893">
        <v>34</v>
      </c>
      <c r="V5893">
        <f t="shared" si="829"/>
        <v>2</v>
      </c>
      <c r="W5893" s="3">
        <f t="shared" si="830"/>
        <v>2.7027027027027029E-2</v>
      </c>
      <c r="X5893">
        <v>24</v>
      </c>
      <c r="Y5893" s="4">
        <v>0</v>
      </c>
      <c r="Z5893" s="4">
        <v>1.2</v>
      </c>
      <c r="AA5893" s="5">
        <v>73273.45</v>
      </c>
      <c r="AB5893" s="5">
        <f t="shared" si="831"/>
        <v>2491297.2999999998</v>
      </c>
      <c r="AC5893" s="5">
        <v>53674.42</v>
      </c>
      <c r="AD5893" s="5">
        <f t="shared" si="832"/>
        <v>1985953.54</v>
      </c>
      <c r="AE5893" s="5">
        <v>113296.86</v>
      </c>
      <c r="AF5893" s="5">
        <v>32536.51</v>
      </c>
      <c r="AG5893" s="5">
        <v>8870.34</v>
      </c>
      <c r="AH5893" s="5">
        <v>1740</v>
      </c>
      <c r="AI5893" s="5">
        <v>6800</v>
      </c>
      <c r="AJ5893">
        <v>0</v>
      </c>
      <c r="AK5893" s="5">
        <v>0</v>
      </c>
      <c r="AL5893" s="5">
        <v>3105.91</v>
      </c>
      <c r="AM5893" s="5">
        <v>50693.56</v>
      </c>
      <c r="AN5893">
        <v>8</v>
      </c>
      <c r="AO5893">
        <v>8</v>
      </c>
      <c r="AP5893" t="str">
        <f t="shared" si="833"/>
        <v>Yes</v>
      </c>
      <c r="AQ5893">
        <v>1</v>
      </c>
      <c r="AR5893" s="5">
        <f t="shared" si="834"/>
        <v>2202996.7200000002</v>
      </c>
      <c r="AS5893" s="5">
        <f t="shared" si="835"/>
        <v>288300.58</v>
      </c>
      <c r="AT5893" t="s">
        <v>59</v>
      </c>
      <c r="AU5893" t="s">
        <v>6164</v>
      </c>
      <c r="AV5893" t="s">
        <v>6165</v>
      </c>
      <c r="AW5893" t="s">
        <v>6166</v>
      </c>
      <c r="AX5893" t="s">
        <v>6184</v>
      </c>
      <c r="AY5893">
        <v>37</v>
      </c>
      <c r="AZ5893">
        <v>0</v>
      </c>
      <c r="BA5893">
        <v>19</v>
      </c>
      <c r="BB5893" t="s">
        <v>6180</v>
      </c>
      <c r="BC5893">
        <v>0</v>
      </c>
      <c r="BD5893">
        <v>0</v>
      </c>
      <c r="BE5893" t="s">
        <v>6169</v>
      </c>
      <c r="BF5893" t="s">
        <v>6170</v>
      </c>
      <c r="BG5893">
        <v>0</v>
      </c>
      <c r="BH5893" t="s">
        <v>6171</v>
      </c>
      <c r="BI5893">
        <v>46</v>
      </c>
      <c r="BJ5893" t="s">
        <v>6172</v>
      </c>
      <c r="BK5893">
        <v>0</v>
      </c>
      <c r="BL5893">
        <v>49</v>
      </c>
      <c r="BM5893" s="3">
        <f t="shared" si="836"/>
        <v>0.75510204081632648</v>
      </c>
    </row>
    <row r="5894" spans="1:65">
      <c r="A5894" t="s">
        <v>6036</v>
      </c>
      <c r="B5894" s="2">
        <v>46016</v>
      </c>
      <c r="C5894" t="s">
        <v>4641</v>
      </c>
      <c r="D5894" t="s">
        <v>5644</v>
      </c>
      <c r="E5894">
        <v>12</v>
      </c>
      <c r="F5894" t="s">
        <v>78</v>
      </c>
      <c r="G5894" t="s">
        <v>62</v>
      </c>
      <c r="H5894" t="s">
        <v>153</v>
      </c>
      <c r="I5894" t="s">
        <v>52</v>
      </c>
      <c r="J5894" t="s">
        <v>53</v>
      </c>
      <c r="K5894" t="s">
        <v>54</v>
      </c>
      <c r="L5894" t="s">
        <v>92</v>
      </c>
      <c r="M5894" t="s">
        <v>56</v>
      </c>
      <c r="N5894" t="s">
        <v>69</v>
      </c>
      <c r="O5894" t="s">
        <v>120</v>
      </c>
      <c r="P5894">
        <v>71</v>
      </c>
      <c r="Q5894">
        <v>72</v>
      </c>
      <c r="R5894">
        <v>71</v>
      </c>
      <c r="S5894">
        <v>2</v>
      </c>
      <c r="T5894">
        <f t="shared" si="828"/>
        <v>69</v>
      </c>
      <c r="U5894">
        <v>69</v>
      </c>
      <c r="V5894">
        <f t="shared" si="829"/>
        <v>0</v>
      </c>
      <c r="W5894" s="3">
        <f t="shared" si="830"/>
        <v>2.8169014084507043E-2</v>
      </c>
      <c r="X5894">
        <v>27</v>
      </c>
      <c r="Y5894" s="4">
        <v>7.3</v>
      </c>
      <c r="Z5894" s="4">
        <v>1.5</v>
      </c>
      <c r="AA5894" s="5">
        <v>39189.54</v>
      </c>
      <c r="AB5894" s="5">
        <f t="shared" si="831"/>
        <v>2704078.26</v>
      </c>
      <c r="AC5894" s="5">
        <v>23738.62</v>
      </c>
      <c r="AD5894" s="5">
        <f t="shared" si="832"/>
        <v>1685442.02</v>
      </c>
      <c r="AE5894" s="5">
        <v>126712.73</v>
      </c>
      <c r="AF5894" s="5">
        <v>32909.93</v>
      </c>
      <c r="AG5894" s="5">
        <v>8931.2000000000007</v>
      </c>
      <c r="AH5894" s="5">
        <v>2175</v>
      </c>
      <c r="AI5894" s="5">
        <v>6400</v>
      </c>
      <c r="AJ5894">
        <v>0</v>
      </c>
      <c r="AK5894" s="5">
        <v>0</v>
      </c>
      <c r="AL5894" s="5">
        <v>0</v>
      </c>
      <c r="AM5894" s="5">
        <v>45516.94</v>
      </c>
      <c r="AN5894">
        <v>4</v>
      </c>
      <c r="AO5894">
        <v>4</v>
      </c>
      <c r="AP5894" t="str">
        <f t="shared" si="833"/>
        <v>Yes</v>
      </c>
      <c r="AQ5894">
        <v>0</v>
      </c>
      <c r="AR5894" s="5">
        <f t="shared" si="834"/>
        <v>1908087.82</v>
      </c>
      <c r="AS5894" s="5">
        <f t="shared" si="835"/>
        <v>795990.44</v>
      </c>
      <c r="AT5894" t="s">
        <v>59</v>
      </c>
      <c r="AU5894" t="s">
        <v>6164</v>
      </c>
      <c r="AV5894" t="s">
        <v>6165</v>
      </c>
      <c r="AW5894" t="s">
        <v>6166</v>
      </c>
      <c r="AX5894" t="s">
        <v>6167</v>
      </c>
      <c r="AY5894">
        <v>72</v>
      </c>
      <c r="AZ5894">
        <v>0</v>
      </c>
      <c r="BA5894">
        <v>0</v>
      </c>
      <c r="BB5894" t="s">
        <v>6168</v>
      </c>
      <c r="BC5894">
        <v>0</v>
      </c>
      <c r="BD5894">
        <v>0</v>
      </c>
      <c r="BE5894" t="s">
        <v>6169</v>
      </c>
      <c r="BF5894" t="s">
        <v>6170</v>
      </c>
      <c r="BG5894">
        <v>0</v>
      </c>
      <c r="BH5894" t="s">
        <v>6171</v>
      </c>
      <c r="BI5894">
        <v>50</v>
      </c>
      <c r="BJ5894" t="s">
        <v>6172</v>
      </c>
      <c r="BK5894">
        <v>0</v>
      </c>
      <c r="BL5894">
        <v>77</v>
      </c>
      <c r="BM5894" s="3">
        <f t="shared" si="836"/>
        <v>0.92207792207792205</v>
      </c>
    </row>
    <row r="5895" spans="1:65">
      <c r="A5895" t="s">
        <v>6037</v>
      </c>
      <c r="B5895" s="2">
        <v>46016</v>
      </c>
      <c r="C5895" t="s">
        <v>4641</v>
      </c>
      <c r="D5895" t="s">
        <v>5644</v>
      </c>
      <c r="E5895">
        <v>12</v>
      </c>
      <c r="F5895" t="s">
        <v>61</v>
      </c>
      <c r="G5895" t="s">
        <v>50</v>
      </c>
      <c r="H5895" t="s">
        <v>127</v>
      </c>
      <c r="I5895" t="s">
        <v>74</v>
      </c>
      <c r="J5895" t="s">
        <v>53</v>
      </c>
      <c r="K5895" t="s">
        <v>75</v>
      </c>
      <c r="L5895" t="s">
        <v>87</v>
      </c>
      <c r="M5895" t="s">
        <v>68</v>
      </c>
      <c r="N5895" t="s">
        <v>76</v>
      </c>
      <c r="O5895" t="s">
        <v>82</v>
      </c>
      <c r="P5895">
        <v>65</v>
      </c>
      <c r="Q5895">
        <v>67</v>
      </c>
      <c r="R5895">
        <v>68</v>
      </c>
      <c r="S5895">
        <v>2</v>
      </c>
      <c r="T5895">
        <f t="shared" si="828"/>
        <v>66</v>
      </c>
      <c r="U5895">
        <v>63</v>
      </c>
      <c r="V5895">
        <f t="shared" si="829"/>
        <v>3</v>
      </c>
      <c r="W5895" s="3">
        <f t="shared" si="830"/>
        <v>2.9411764705882353E-2</v>
      </c>
      <c r="X5895">
        <v>33</v>
      </c>
      <c r="Y5895" s="4">
        <v>4.4000000000000004</v>
      </c>
      <c r="Z5895" s="4">
        <v>1.9</v>
      </c>
      <c r="AA5895" s="5">
        <v>36386.46</v>
      </c>
      <c r="AB5895" s="5">
        <f t="shared" si="831"/>
        <v>2292346.98</v>
      </c>
      <c r="AC5895" s="5">
        <v>22989.94</v>
      </c>
      <c r="AD5895" s="5">
        <f t="shared" si="832"/>
        <v>1563315.92</v>
      </c>
      <c r="AE5895" s="5">
        <v>117088.57</v>
      </c>
      <c r="AF5895" s="5">
        <v>30853.63</v>
      </c>
      <c r="AG5895" s="5">
        <v>10807.34</v>
      </c>
      <c r="AH5895" s="5">
        <v>2755</v>
      </c>
      <c r="AI5895" s="5">
        <v>6400</v>
      </c>
      <c r="AJ5895">
        <v>1</v>
      </c>
      <c r="AK5895" s="5">
        <v>8949.07</v>
      </c>
      <c r="AL5895" s="5">
        <v>2057.1999999999998</v>
      </c>
      <c r="AM5895" s="5">
        <v>56073.38</v>
      </c>
      <c r="AN5895">
        <v>4</v>
      </c>
      <c r="AO5895">
        <v>8</v>
      </c>
      <c r="AP5895" t="str">
        <f t="shared" si="833"/>
        <v>No</v>
      </c>
      <c r="AQ5895">
        <v>3</v>
      </c>
      <c r="AR5895" s="5">
        <f t="shared" si="834"/>
        <v>1798300.11</v>
      </c>
      <c r="AS5895" s="5">
        <f t="shared" si="835"/>
        <v>494046.87</v>
      </c>
      <c r="AT5895" t="s">
        <v>59</v>
      </c>
      <c r="AU5895" t="s">
        <v>6203</v>
      </c>
      <c r="AV5895" t="s">
        <v>6204</v>
      </c>
      <c r="AW5895" t="s">
        <v>6205</v>
      </c>
      <c r="AX5895" t="s">
        <v>6184</v>
      </c>
      <c r="AY5895">
        <v>68</v>
      </c>
      <c r="AZ5895">
        <v>0</v>
      </c>
      <c r="BA5895">
        <v>24</v>
      </c>
      <c r="BB5895" t="s">
        <v>6180</v>
      </c>
      <c r="BC5895">
        <v>1</v>
      </c>
      <c r="BD5895">
        <v>3</v>
      </c>
      <c r="BE5895" t="s">
        <v>6218</v>
      </c>
      <c r="BF5895" t="s">
        <v>6170</v>
      </c>
      <c r="BG5895">
        <v>1</v>
      </c>
      <c r="BH5895" t="s">
        <v>6179</v>
      </c>
      <c r="BI5895">
        <v>43</v>
      </c>
      <c r="BJ5895" t="s">
        <v>6172</v>
      </c>
      <c r="BK5895">
        <v>0</v>
      </c>
      <c r="BL5895">
        <v>76</v>
      </c>
      <c r="BM5895" s="3">
        <f t="shared" si="836"/>
        <v>0.89473684210526316</v>
      </c>
    </row>
    <row r="5896" spans="1:65">
      <c r="A5896" t="s">
        <v>6038</v>
      </c>
      <c r="B5896" s="2">
        <v>46016</v>
      </c>
      <c r="C5896" t="s">
        <v>4641</v>
      </c>
      <c r="D5896" t="s">
        <v>5644</v>
      </c>
      <c r="E5896">
        <v>12</v>
      </c>
      <c r="F5896" t="s">
        <v>61</v>
      </c>
      <c r="G5896" t="s">
        <v>79</v>
      </c>
      <c r="H5896" t="s">
        <v>84</v>
      </c>
      <c r="I5896" t="s">
        <v>52</v>
      </c>
      <c r="J5896" t="s">
        <v>81</v>
      </c>
      <c r="K5896" t="s">
        <v>54</v>
      </c>
      <c r="L5896" t="s">
        <v>67</v>
      </c>
      <c r="M5896" t="s">
        <v>56</v>
      </c>
      <c r="N5896" t="s">
        <v>69</v>
      </c>
      <c r="O5896" t="s">
        <v>70</v>
      </c>
      <c r="P5896">
        <v>31</v>
      </c>
      <c r="Q5896">
        <v>33</v>
      </c>
      <c r="R5896">
        <v>32</v>
      </c>
      <c r="S5896">
        <v>1</v>
      </c>
      <c r="T5896">
        <f t="shared" si="828"/>
        <v>31</v>
      </c>
      <c r="U5896">
        <v>30</v>
      </c>
      <c r="V5896">
        <f t="shared" si="829"/>
        <v>1</v>
      </c>
      <c r="W5896" s="3">
        <f t="shared" si="830"/>
        <v>3.125E-2</v>
      </c>
      <c r="X5896">
        <v>28</v>
      </c>
      <c r="Y5896" s="4">
        <v>3.3</v>
      </c>
      <c r="Z5896" s="4">
        <v>1.6</v>
      </c>
      <c r="AA5896" s="5">
        <v>84639.7</v>
      </c>
      <c r="AB5896" s="5">
        <f t="shared" si="831"/>
        <v>2539191</v>
      </c>
      <c r="AC5896" s="5">
        <v>51516.1</v>
      </c>
      <c r="AD5896" s="5">
        <f t="shared" si="832"/>
        <v>1648515.2</v>
      </c>
      <c r="AE5896" s="5">
        <v>103217.46</v>
      </c>
      <c r="AF5896" s="5">
        <v>27002.400000000001</v>
      </c>
      <c r="AG5896" s="5">
        <v>8923.89</v>
      </c>
      <c r="AH5896" s="5">
        <v>2320</v>
      </c>
      <c r="AI5896" s="5">
        <v>6800</v>
      </c>
      <c r="AJ5896">
        <v>0</v>
      </c>
      <c r="AK5896" s="5">
        <v>0</v>
      </c>
      <c r="AL5896" s="5">
        <v>1439.03</v>
      </c>
      <c r="AM5896" s="5">
        <v>20698.240000000002</v>
      </c>
      <c r="AN5896">
        <v>4</v>
      </c>
      <c r="AO5896">
        <v>4</v>
      </c>
      <c r="AP5896" t="str">
        <f t="shared" si="833"/>
        <v>Yes</v>
      </c>
      <c r="AQ5896">
        <v>1</v>
      </c>
      <c r="AR5896" s="5">
        <f t="shared" si="834"/>
        <v>1818916.22</v>
      </c>
      <c r="AS5896" s="5">
        <f t="shared" si="835"/>
        <v>720274.78</v>
      </c>
      <c r="AT5896" t="s">
        <v>116</v>
      </c>
      <c r="AU5896" t="s">
        <v>6164</v>
      </c>
      <c r="AV5896" t="s">
        <v>6165</v>
      </c>
      <c r="AW5896" t="s">
        <v>6166</v>
      </c>
      <c r="AX5896" t="s">
        <v>6167</v>
      </c>
      <c r="AY5896">
        <v>32</v>
      </c>
      <c r="AZ5896">
        <v>0</v>
      </c>
      <c r="BA5896">
        <v>12</v>
      </c>
      <c r="BB5896" t="s">
        <v>6198</v>
      </c>
      <c r="BC5896">
        <v>0</v>
      </c>
      <c r="BD5896">
        <v>0</v>
      </c>
      <c r="BE5896" t="s">
        <v>6169</v>
      </c>
      <c r="BF5896" t="s">
        <v>6170</v>
      </c>
      <c r="BG5896">
        <v>1</v>
      </c>
      <c r="BH5896" t="s">
        <v>6186</v>
      </c>
      <c r="BI5896">
        <v>43</v>
      </c>
      <c r="BJ5896" t="s">
        <v>6172</v>
      </c>
      <c r="BK5896">
        <v>0</v>
      </c>
      <c r="BL5896">
        <v>45</v>
      </c>
      <c r="BM5896" s="3">
        <f t="shared" si="836"/>
        <v>0.71111111111111114</v>
      </c>
    </row>
    <row r="5897" spans="1:65">
      <c r="A5897" t="s">
        <v>6039</v>
      </c>
      <c r="B5897" s="2">
        <v>46016</v>
      </c>
      <c r="C5897" t="s">
        <v>4641</v>
      </c>
      <c r="D5897" t="s">
        <v>5644</v>
      </c>
      <c r="E5897">
        <v>12</v>
      </c>
      <c r="F5897" t="s">
        <v>72</v>
      </c>
      <c r="G5897" t="s">
        <v>79</v>
      </c>
      <c r="H5897" t="s">
        <v>102</v>
      </c>
      <c r="I5897" t="s">
        <v>64</v>
      </c>
      <c r="J5897" t="s">
        <v>81</v>
      </c>
      <c r="K5897" t="s">
        <v>66</v>
      </c>
      <c r="L5897" t="s">
        <v>92</v>
      </c>
      <c r="M5897" t="s">
        <v>56</v>
      </c>
      <c r="N5897" t="s">
        <v>69</v>
      </c>
      <c r="O5897" t="s">
        <v>82</v>
      </c>
      <c r="P5897">
        <v>40</v>
      </c>
      <c r="Q5897">
        <v>43</v>
      </c>
      <c r="R5897">
        <v>43</v>
      </c>
      <c r="S5897">
        <v>1</v>
      </c>
      <c r="T5897">
        <f t="shared" si="828"/>
        <v>42</v>
      </c>
      <c r="U5897">
        <v>38</v>
      </c>
      <c r="V5897">
        <f t="shared" si="829"/>
        <v>4</v>
      </c>
      <c r="W5897" s="3">
        <f t="shared" si="830"/>
        <v>2.3255813953488372E-2</v>
      </c>
      <c r="X5897">
        <v>25</v>
      </c>
      <c r="Y5897" s="4">
        <v>1.3</v>
      </c>
      <c r="Z5897" s="4">
        <v>1.6</v>
      </c>
      <c r="AA5897" s="5">
        <v>73595.11</v>
      </c>
      <c r="AB5897" s="5">
        <f t="shared" si="831"/>
        <v>2796614.18</v>
      </c>
      <c r="AC5897" s="5">
        <v>53554.49</v>
      </c>
      <c r="AD5897" s="5">
        <f t="shared" si="832"/>
        <v>2302843.0699999998</v>
      </c>
      <c r="AE5897" s="5">
        <v>126758.06</v>
      </c>
      <c r="AF5897" s="5">
        <v>36602.79</v>
      </c>
      <c r="AG5897" s="5">
        <v>9834.0499999999993</v>
      </c>
      <c r="AH5897" s="5">
        <v>2320</v>
      </c>
      <c r="AI5897" s="5">
        <v>6800</v>
      </c>
      <c r="AJ5897">
        <v>0</v>
      </c>
      <c r="AK5897" s="5">
        <v>0</v>
      </c>
      <c r="AL5897" s="5">
        <v>5864.57</v>
      </c>
      <c r="AM5897" s="5">
        <v>25652.79</v>
      </c>
      <c r="AN5897">
        <v>4</v>
      </c>
      <c r="AO5897">
        <v>4</v>
      </c>
      <c r="AP5897" t="str">
        <f t="shared" si="833"/>
        <v>Yes</v>
      </c>
      <c r="AQ5897">
        <v>1</v>
      </c>
      <c r="AR5897" s="5">
        <f t="shared" si="834"/>
        <v>2516675.33</v>
      </c>
      <c r="AS5897" s="5">
        <f t="shared" si="835"/>
        <v>279938.84999999998</v>
      </c>
      <c r="AT5897" t="s">
        <v>59</v>
      </c>
      <c r="AU5897" t="s">
        <v>6164</v>
      </c>
      <c r="AV5897" t="s">
        <v>6165</v>
      </c>
      <c r="AW5897" t="s">
        <v>6166</v>
      </c>
      <c r="AX5897" t="s">
        <v>6184</v>
      </c>
      <c r="AY5897">
        <v>43</v>
      </c>
      <c r="AZ5897">
        <v>0</v>
      </c>
      <c r="BA5897">
        <v>25</v>
      </c>
      <c r="BB5897" t="s">
        <v>6180</v>
      </c>
      <c r="BC5897">
        <v>0</v>
      </c>
      <c r="BD5897">
        <v>0</v>
      </c>
      <c r="BE5897" t="s">
        <v>6169</v>
      </c>
      <c r="BF5897" t="s">
        <v>6170</v>
      </c>
      <c r="BG5897">
        <v>1</v>
      </c>
      <c r="BH5897" t="s">
        <v>6179</v>
      </c>
      <c r="BI5897">
        <v>45</v>
      </c>
      <c r="BJ5897" t="s">
        <v>6172</v>
      </c>
      <c r="BK5897">
        <v>0</v>
      </c>
      <c r="BL5897">
        <v>52</v>
      </c>
      <c r="BM5897" s="3">
        <f t="shared" si="836"/>
        <v>0.82692307692307687</v>
      </c>
    </row>
    <row r="5898" spans="1:65">
      <c r="A5898" t="s">
        <v>6040</v>
      </c>
      <c r="B5898" s="2">
        <v>46016</v>
      </c>
      <c r="C5898" t="s">
        <v>4641</v>
      </c>
      <c r="D5898" t="s">
        <v>5644</v>
      </c>
      <c r="E5898">
        <v>12</v>
      </c>
      <c r="F5898" t="s">
        <v>72</v>
      </c>
      <c r="G5898" t="s">
        <v>62</v>
      </c>
      <c r="H5898" t="s">
        <v>220</v>
      </c>
      <c r="I5898" t="s">
        <v>52</v>
      </c>
      <c r="J5898" t="s">
        <v>53</v>
      </c>
      <c r="K5898" t="s">
        <v>75</v>
      </c>
      <c r="L5898" t="s">
        <v>55</v>
      </c>
      <c r="M5898" t="s">
        <v>56</v>
      </c>
      <c r="N5898" t="s">
        <v>57</v>
      </c>
      <c r="O5898" t="s">
        <v>120</v>
      </c>
      <c r="P5898">
        <v>60</v>
      </c>
      <c r="Q5898">
        <v>62</v>
      </c>
      <c r="R5898">
        <v>61</v>
      </c>
      <c r="S5898">
        <v>1</v>
      </c>
      <c r="T5898">
        <f t="shared" si="828"/>
        <v>60</v>
      </c>
      <c r="U5898">
        <v>57</v>
      </c>
      <c r="V5898">
        <f t="shared" si="829"/>
        <v>3</v>
      </c>
      <c r="W5898" s="3">
        <f t="shared" si="830"/>
        <v>1.6393442622950821E-2</v>
      </c>
      <c r="X5898">
        <v>26</v>
      </c>
      <c r="Y5898" s="4">
        <v>1</v>
      </c>
      <c r="Z5898" s="4">
        <v>1.7</v>
      </c>
      <c r="AA5898" s="5">
        <v>35659.94</v>
      </c>
      <c r="AB5898" s="5">
        <f t="shared" si="831"/>
        <v>2032616.58</v>
      </c>
      <c r="AC5898" s="5">
        <v>23707.7</v>
      </c>
      <c r="AD5898" s="5">
        <f t="shared" si="832"/>
        <v>1446169.7</v>
      </c>
      <c r="AE5898" s="5">
        <v>110194.14</v>
      </c>
      <c r="AF5898" s="5">
        <v>27331.919999999998</v>
      </c>
      <c r="AG5898" s="5">
        <v>9814.5300000000007</v>
      </c>
      <c r="AH5898" s="5">
        <v>2465</v>
      </c>
      <c r="AI5898" s="5">
        <v>3200</v>
      </c>
      <c r="AJ5898">
        <v>0</v>
      </c>
      <c r="AK5898" s="5">
        <v>0</v>
      </c>
      <c r="AL5898" s="5">
        <v>2083.46</v>
      </c>
      <c r="AM5898" s="5">
        <v>38405.58</v>
      </c>
      <c r="AN5898">
        <v>4</v>
      </c>
      <c r="AO5898">
        <v>5</v>
      </c>
      <c r="AP5898" t="str">
        <f t="shared" si="833"/>
        <v>No</v>
      </c>
      <c r="AQ5898">
        <v>3</v>
      </c>
      <c r="AR5898" s="5">
        <f t="shared" si="834"/>
        <v>1639664.33</v>
      </c>
      <c r="AS5898" s="5">
        <f t="shared" si="835"/>
        <v>392952.25</v>
      </c>
      <c r="AT5898" t="s">
        <v>59</v>
      </c>
      <c r="AU5898" t="s">
        <v>6164</v>
      </c>
      <c r="AV5898" t="s">
        <v>6165</v>
      </c>
      <c r="AW5898" t="s">
        <v>6166</v>
      </c>
      <c r="AX5898" t="s">
        <v>6167</v>
      </c>
      <c r="AY5898">
        <v>66</v>
      </c>
      <c r="AZ5898">
        <v>3</v>
      </c>
      <c r="BA5898">
        <v>21</v>
      </c>
      <c r="BB5898" t="s">
        <v>6185</v>
      </c>
      <c r="BC5898">
        <v>1</v>
      </c>
      <c r="BD5898">
        <v>0</v>
      </c>
      <c r="BE5898" t="s">
        <v>6178</v>
      </c>
      <c r="BF5898" t="s">
        <v>6170</v>
      </c>
      <c r="BG5898">
        <v>1</v>
      </c>
      <c r="BH5898" t="s">
        <v>6186</v>
      </c>
      <c r="BI5898">
        <v>23</v>
      </c>
      <c r="BJ5898" t="s">
        <v>6172</v>
      </c>
      <c r="BK5898">
        <v>0</v>
      </c>
      <c r="BL5898">
        <v>75</v>
      </c>
      <c r="BM5898" s="3">
        <f t="shared" si="836"/>
        <v>0.81333333333333335</v>
      </c>
    </row>
    <row r="5899" spans="1:65">
      <c r="A5899" t="s">
        <v>6041</v>
      </c>
      <c r="B5899" s="2">
        <v>46016</v>
      </c>
      <c r="C5899" t="s">
        <v>4641</v>
      </c>
      <c r="D5899" t="s">
        <v>5644</v>
      </c>
      <c r="E5899">
        <v>12</v>
      </c>
      <c r="F5899" t="s">
        <v>49</v>
      </c>
      <c r="G5899" t="s">
        <v>62</v>
      </c>
      <c r="H5899" t="s">
        <v>226</v>
      </c>
      <c r="I5899" t="s">
        <v>64</v>
      </c>
      <c r="J5899" t="s">
        <v>53</v>
      </c>
      <c r="K5899" t="s">
        <v>75</v>
      </c>
      <c r="L5899" t="s">
        <v>92</v>
      </c>
      <c r="M5899" t="s">
        <v>56</v>
      </c>
      <c r="N5899" t="s">
        <v>76</v>
      </c>
      <c r="O5899" t="s">
        <v>82</v>
      </c>
      <c r="P5899">
        <v>60</v>
      </c>
      <c r="Q5899">
        <v>62</v>
      </c>
      <c r="R5899">
        <v>62</v>
      </c>
      <c r="S5899">
        <v>1</v>
      </c>
      <c r="T5899">
        <f t="shared" si="828"/>
        <v>61</v>
      </c>
      <c r="U5899">
        <v>59</v>
      </c>
      <c r="V5899">
        <f t="shared" si="829"/>
        <v>2</v>
      </c>
      <c r="W5899" s="3">
        <f t="shared" si="830"/>
        <v>1.6129032258064516E-2</v>
      </c>
      <c r="X5899">
        <v>15</v>
      </c>
      <c r="Y5899" s="4">
        <v>7.1</v>
      </c>
      <c r="Z5899" s="4">
        <v>2.1</v>
      </c>
      <c r="AA5899" s="5">
        <v>35989.61</v>
      </c>
      <c r="AB5899" s="5">
        <f t="shared" si="831"/>
        <v>2123386.9900000002</v>
      </c>
      <c r="AC5899" s="5">
        <v>23954.75</v>
      </c>
      <c r="AD5899" s="5">
        <f t="shared" si="832"/>
        <v>1485194.5</v>
      </c>
      <c r="AE5899" s="5">
        <v>101201.06</v>
      </c>
      <c r="AF5899" s="5">
        <v>28710.21</v>
      </c>
      <c r="AG5899" s="5">
        <v>8180.72</v>
      </c>
      <c r="AH5899" s="5">
        <v>3045</v>
      </c>
      <c r="AI5899" s="5">
        <v>3200</v>
      </c>
      <c r="AJ5899">
        <v>0</v>
      </c>
      <c r="AK5899" s="5">
        <v>0</v>
      </c>
      <c r="AL5899" s="5">
        <v>1269.0999999999999</v>
      </c>
      <c r="AM5899" s="5">
        <v>53379.4</v>
      </c>
      <c r="AN5899">
        <v>4</v>
      </c>
      <c r="AO5899">
        <v>9</v>
      </c>
      <c r="AP5899" t="str">
        <f t="shared" si="833"/>
        <v>No</v>
      </c>
      <c r="AQ5899">
        <v>3</v>
      </c>
      <c r="AR5899" s="5">
        <f t="shared" si="834"/>
        <v>1684179.99</v>
      </c>
      <c r="AS5899" s="5">
        <f t="shared" si="835"/>
        <v>439207</v>
      </c>
      <c r="AT5899" t="s">
        <v>59</v>
      </c>
      <c r="AU5899" t="s">
        <v>6164</v>
      </c>
      <c r="AV5899" t="s">
        <v>6165</v>
      </c>
      <c r="AW5899" t="s">
        <v>6166</v>
      </c>
      <c r="AX5899" t="s">
        <v>6184</v>
      </c>
      <c r="AY5899">
        <v>63</v>
      </c>
      <c r="AZ5899">
        <v>2</v>
      </c>
      <c r="BA5899">
        <v>16</v>
      </c>
      <c r="BB5899" t="s">
        <v>6185</v>
      </c>
      <c r="BC5899">
        <v>1</v>
      </c>
      <c r="BD5899">
        <v>4</v>
      </c>
      <c r="BE5899" t="s">
        <v>6218</v>
      </c>
      <c r="BF5899" t="s">
        <v>6170</v>
      </c>
      <c r="BG5899">
        <v>0</v>
      </c>
      <c r="BH5899" t="s">
        <v>6171</v>
      </c>
      <c r="BI5899">
        <v>21</v>
      </c>
      <c r="BJ5899" t="s">
        <v>6172</v>
      </c>
      <c r="BK5899">
        <v>0</v>
      </c>
      <c r="BL5899">
        <v>75</v>
      </c>
      <c r="BM5899" s="3">
        <f t="shared" si="836"/>
        <v>0.82666666666666666</v>
      </c>
    </row>
    <row r="5900" spans="1:65">
      <c r="A5900" t="s">
        <v>6042</v>
      </c>
      <c r="B5900" s="2">
        <v>46016</v>
      </c>
      <c r="C5900" t="s">
        <v>4641</v>
      </c>
      <c r="D5900" t="s">
        <v>5644</v>
      </c>
      <c r="E5900">
        <v>12</v>
      </c>
      <c r="F5900" t="s">
        <v>61</v>
      </c>
      <c r="G5900" t="s">
        <v>62</v>
      </c>
      <c r="H5900" t="s">
        <v>104</v>
      </c>
      <c r="I5900" t="s">
        <v>52</v>
      </c>
      <c r="J5900" t="s">
        <v>53</v>
      </c>
      <c r="K5900" t="s">
        <v>75</v>
      </c>
      <c r="L5900" t="s">
        <v>92</v>
      </c>
      <c r="M5900" t="s">
        <v>56</v>
      </c>
      <c r="N5900" t="s">
        <v>109</v>
      </c>
      <c r="O5900" t="s">
        <v>70</v>
      </c>
      <c r="P5900">
        <v>60</v>
      </c>
      <c r="Q5900">
        <v>65</v>
      </c>
      <c r="R5900">
        <v>65</v>
      </c>
      <c r="S5900">
        <v>2</v>
      </c>
      <c r="T5900">
        <f t="shared" si="828"/>
        <v>63</v>
      </c>
      <c r="U5900">
        <v>58</v>
      </c>
      <c r="V5900">
        <f t="shared" si="829"/>
        <v>5</v>
      </c>
      <c r="W5900" s="3">
        <f t="shared" si="830"/>
        <v>3.0769230769230771E-2</v>
      </c>
      <c r="X5900">
        <v>19</v>
      </c>
      <c r="Y5900" s="4">
        <v>5.6</v>
      </c>
      <c r="Z5900" s="4">
        <v>1.6</v>
      </c>
      <c r="AA5900" s="5">
        <v>35708.32</v>
      </c>
      <c r="AB5900" s="5">
        <f t="shared" si="831"/>
        <v>2071082.56</v>
      </c>
      <c r="AC5900" s="5">
        <v>23914.49</v>
      </c>
      <c r="AD5900" s="5">
        <f t="shared" si="832"/>
        <v>1554441.85</v>
      </c>
      <c r="AE5900" s="5">
        <v>115684.09</v>
      </c>
      <c r="AF5900" s="5">
        <v>28715.37</v>
      </c>
      <c r="AG5900" s="5">
        <v>8270.39</v>
      </c>
      <c r="AH5900" s="5">
        <v>2320</v>
      </c>
      <c r="AI5900" s="5">
        <v>6400</v>
      </c>
      <c r="AJ5900">
        <v>0</v>
      </c>
      <c r="AK5900" s="5">
        <v>0</v>
      </c>
      <c r="AL5900" s="5">
        <v>3464.36</v>
      </c>
      <c r="AM5900" s="5">
        <v>86343.11</v>
      </c>
      <c r="AN5900">
        <v>8</v>
      </c>
      <c r="AO5900">
        <v>8</v>
      </c>
      <c r="AP5900" t="str">
        <f t="shared" si="833"/>
        <v>Yes</v>
      </c>
      <c r="AQ5900">
        <v>1</v>
      </c>
      <c r="AR5900" s="5">
        <f t="shared" si="834"/>
        <v>1805639.17</v>
      </c>
      <c r="AS5900" s="5">
        <f t="shared" si="835"/>
        <v>265443.39</v>
      </c>
      <c r="AT5900" t="s">
        <v>59</v>
      </c>
      <c r="AU5900" t="s">
        <v>6164</v>
      </c>
      <c r="AV5900" t="s">
        <v>6165</v>
      </c>
      <c r="AW5900" t="s">
        <v>6166</v>
      </c>
      <c r="AX5900" t="s">
        <v>6184</v>
      </c>
      <c r="AY5900">
        <v>67</v>
      </c>
      <c r="AZ5900">
        <v>4</v>
      </c>
      <c r="BA5900">
        <v>29</v>
      </c>
      <c r="BB5900" t="s">
        <v>6185</v>
      </c>
      <c r="BC5900">
        <v>0</v>
      </c>
      <c r="BD5900">
        <v>0</v>
      </c>
      <c r="BE5900" t="s">
        <v>6169</v>
      </c>
      <c r="BF5900" t="s">
        <v>6170</v>
      </c>
      <c r="BG5900">
        <v>0</v>
      </c>
      <c r="BH5900" t="s">
        <v>6171</v>
      </c>
      <c r="BI5900">
        <v>34</v>
      </c>
      <c r="BJ5900" t="s">
        <v>6172</v>
      </c>
      <c r="BK5900">
        <v>0</v>
      </c>
      <c r="BL5900">
        <v>77</v>
      </c>
      <c r="BM5900" s="3">
        <f t="shared" si="836"/>
        <v>0.8441558441558441</v>
      </c>
    </row>
    <row r="5901" spans="1:65">
      <c r="A5901" t="s">
        <v>6043</v>
      </c>
      <c r="B5901" s="2">
        <v>46017</v>
      </c>
      <c r="C5901" t="s">
        <v>4641</v>
      </c>
      <c r="D5901" t="s">
        <v>5644</v>
      </c>
      <c r="E5901">
        <v>12</v>
      </c>
      <c r="F5901" t="s">
        <v>72</v>
      </c>
      <c r="G5901" t="s">
        <v>62</v>
      </c>
      <c r="H5901" t="s">
        <v>175</v>
      </c>
      <c r="I5901" t="s">
        <v>52</v>
      </c>
      <c r="J5901" t="s">
        <v>53</v>
      </c>
      <c r="K5901" t="s">
        <v>75</v>
      </c>
      <c r="L5901" t="s">
        <v>92</v>
      </c>
      <c r="M5901" t="s">
        <v>56</v>
      </c>
      <c r="N5901" t="s">
        <v>57</v>
      </c>
      <c r="O5901" t="s">
        <v>82</v>
      </c>
      <c r="P5901">
        <v>59</v>
      </c>
      <c r="Q5901">
        <v>63</v>
      </c>
      <c r="R5901">
        <v>64</v>
      </c>
      <c r="S5901">
        <v>2</v>
      </c>
      <c r="T5901">
        <f t="shared" si="828"/>
        <v>62</v>
      </c>
      <c r="U5901">
        <v>58</v>
      </c>
      <c r="V5901">
        <f t="shared" si="829"/>
        <v>4</v>
      </c>
      <c r="W5901" s="3">
        <f t="shared" si="830"/>
        <v>3.125E-2</v>
      </c>
      <c r="X5901">
        <v>26</v>
      </c>
      <c r="Y5901" s="4">
        <v>5.9</v>
      </c>
      <c r="Z5901" s="4">
        <v>1.3</v>
      </c>
      <c r="AA5901" s="5">
        <v>36447.78</v>
      </c>
      <c r="AB5901" s="5">
        <f t="shared" si="831"/>
        <v>2113971.2400000002</v>
      </c>
      <c r="AC5901" s="5">
        <v>23752.37</v>
      </c>
      <c r="AD5901" s="5">
        <f t="shared" si="832"/>
        <v>1520151.68</v>
      </c>
      <c r="AE5901" s="5">
        <v>112685.85</v>
      </c>
      <c r="AF5901" s="5">
        <v>28798</v>
      </c>
      <c r="AG5901" s="5">
        <v>8712.98</v>
      </c>
      <c r="AH5901" s="5">
        <v>1885</v>
      </c>
      <c r="AI5901" s="5">
        <v>6400</v>
      </c>
      <c r="AJ5901">
        <v>0</v>
      </c>
      <c r="AK5901" s="5">
        <v>0</v>
      </c>
      <c r="AL5901" s="5">
        <v>2541.63</v>
      </c>
      <c r="AM5901" s="5">
        <v>48295.22</v>
      </c>
      <c r="AN5901">
        <v>4</v>
      </c>
      <c r="AO5901">
        <v>8</v>
      </c>
      <c r="AP5901" t="str">
        <f t="shared" si="833"/>
        <v>No</v>
      </c>
      <c r="AQ5901">
        <v>3</v>
      </c>
      <c r="AR5901" s="5">
        <f t="shared" si="834"/>
        <v>1729470.36</v>
      </c>
      <c r="AS5901" s="5">
        <f t="shared" si="835"/>
        <v>384500.88</v>
      </c>
      <c r="AT5901" t="s">
        <v>59</v>
      </c>
      <c r="AU5901" t="s">
        <v>6164</v>
      </c>
      <c r="AV5901" t="s">
        <v>6165</v>
      </c>
      <c r="AW5901" t="s">
        <v>6166</v>
      </c>
      <c r="AX5901" t="s">
        <v>6184</v>
      </c>
      <c r="AY5901">
        <v>60</v>
      </c>
      <c r="AZ5901">
        <v>0</v>
      </c>
      <c r="BA5901">
        <v>24</v>
      </c>
      <c r="BB5901" t="s">
        <v>6180</v>
      </c>
      <c r="BC5901">
        <v>1</v>
      </c>
      <c r="BD5901">
        <v>3</v>
      </c>
      <c r="BE5901" t="s">
        <v>6219</v>
      </c>
      <c r="BF5901" t="s">
        <v>6170</v>
      </c>
      <c r="BG5901">
        <v>0</v>
      </c>
      <c r="BH5901" t="s">
        <v>6171</v>
      </c>
      <c r="BI5901">
        <v>29</v>
      </c>
      <c r="BJ5901" t="s">
        <v>6172</v>
      </c>
      <c r="BK5901">
        <v>0</v>
      </c>
      <c r="BL5901">
        <v>73</v>
      </c>
      <c r="BM5901" s="3">
        <f t="shared" si="836"/>
        <v>0.87671232876712324</v>
      </c>
    </row>
    <row r="5902" spans="1:65">
      <c r="A5902" t="s">
        <v>6044</v>
      </c>
      <c r="B5902" s="2">
        <v>46017</v>
      </c>
      <c r="C5902" t="s">
        <v>4641</v>
      </c>
      <c r="D5902" t="s">
        <v>5644</v>
      </c>
      <c r="E5902">
        <v>12</v>
      </c>
      <c r="F5902" t="s">
        <v>49</v>
      </c>
      <c r="G5902" t="s">
        <v>62</v>
      </c>
      <c r="H5902" t="s">
        <v>226</v>
      </c>
      <c r="I5902" t="s">
        <v>74</v>
      </c>
      <c r="J5902" t="s">
        <v>65</v>
      </c>
      <c r="K5902" t="s">
        <v>75</v>
      </c>
      <c r="L5902" t="s">
        <v>87</v>
      </c>
      <c r="M5902" t="s">
        <v>56</v>
      </c>
      <c r="N5902" t="s">
        <v>76</v>
      </c>
      <c r="O5902" t="s">
        <v>120</v>
      </c>
      <c r="P5902">
        <v>51</v>
      </c>
      <c r="Q5902">
        <v>52</v>
      </c>
      <c r="R5902">
        <v>52</v>
      </c>
      <c r="S5902">
        <v>1</v>
      </c>
      <c r="T5902">
        <f t="shared" si="828"/>
        <v>51</v>
      </c>
      <c r="U5902">
        <v>50</v>
      </c>
      <c r="V5902">
        <f t="shared" si="829"/>
        <v>1</v>
      </c>
      <c r="W5902" s="3">
        <f t="shared" si="830"/>
        <v>1.9230769230769232E-2</v>
      </c>
      <c r="X5902">
        <v>33</v>
      </c>
      <c r="Y5902" s="4">
        <v>4.9000000000000004</v>
      </c>
      <c r="Z5902" s="4">
        <v>2</v>
      </c>
      <c r="AA5902" s="5">
        <v>52519.59</v>
      </c>
      <c r="AB5902" s="5">
        <f t="shared" si="831"/>
        <v>2625979.5</v>
      </c>
      <c r="AC5902" s="5">
        <v>35817.08</v>
      </c>
      <c r="AD5902" s="5">
        <f t="shared" si="832"/>
        <v>1862488.16</v>
      </c>
      <c r="AE5902" s="5">
        <v>116238.04</v>
      </c>
      <c r="AF5902" s="5">
        <v>33726.78</v>
      </c>
      <c r="AG5902" s="5">
        <v>9833.02</v>
      </c>
      <c r="AH5902" s="5">
        <v>2900</v>
      </c>
      <c r="AI5902" s="5">
        <v>4600</v>
      </c>
      <c r="AJ5902">
        <v>0</v>
      </c>
      <c r="AK5902" s="5">
        <v>0</v>
      </c>
      <c r="AL5902" s="5">
        <v>947.84</v>
      </c>
      <c r="AM5902" s="5">
        <v>30561.13</v>
      </c>
      <c r="AN5902">
        <v>4</v>
      </c>
      <c r="AO5902">
        <v>2</v>
      </c>
      <c r="AP5902" t="str">
        <f t="shared" si="833"/>
        <v>Yes</v>
      </c>
      <c r="AQ5902">
        <v>1</v>
      </c>
      <c r="AR5902" s="5">
        <f t="shared" si="834"/>
        <v>2061294.97</v>
      </c>
      <c r="AS5902" s="5">
        <f t="shared" si="835"/>
        <v>564684.53</v>
      </c>
      <c r="AT5902" t="s">
        <v>59</v>
      </c>
      <c r="AU5902" t="s">
        <v>6164</v>
      </c>
      <c r="AV5902" t="s">
        <v>6165</v>
      </c>
      <c r="AW5902" t="s">
        <v>6166</v>
      </c>
      <c r="AX5902" t="s">
        <v>6184</v>
      </c>
      <c r="AY5902">
        <v>52</v>
      </c>
      <c r="AZ5902">
        <v>0</v>
      </c>
      <c r="BA5902">
        <v>15</v>
      </c>
      <c r="BB5902" t="s">
        <v>6191</v>
      </c>
      <c r="BC5902">
        <v>0</v>
      </c>
      <c r="BD5902">
        <v>0</v>
      </c>
      <c r="BE5902" t="s">
        <v>6169</v>
      </c>
      <c r="BF5902" t="s">
        <v>6170</v>
      </c>
      <c r="BG5902">
        <v>1</v>
      </c>
      <c r="BH5902" t="s">
        <v>6186</v>
      </c>
      <c r="BI5902">
        <v>34</v>
      </c>
      <c r="BJ5902" t="s">
        <v>6172</v>
      </c>
      <c r="BK5902">
        <v>0</v>
      </c>
      <c r="BL5902">
        <v>63</v>
      </c>
      <c r="BM5902" s="3">
        <f t="shared" si="836"/>
        <v>0.82539682539682535</v>
      </c>
    </row>
    <row r="5903" spans="1:65">
      <c r="A5903" t="s">
        <v>6045</v>
      </c>
      <c r="B5903" s="2">
        <v>46017</v>
      </c>
      <c r="C5903" t="s">
        <v>4641</v>
      </c>
      <c r="D5903" t="s">
        <v>5644</v>
      </c>
      <c r="E5903">
        <v>12</v>
      </c>
      <c r="F5903" t="s">
        <v>49</v>
      </c>
      <c r="G5903" t="s">
        <v>62</v>
      </c>
      <c r="H5903" t="s">
        <v>125</v>
      </c>
      <c r="I5903" t="s">
        <v>74</v>
      </c>
      <c r="J5903" t="s">
        <v>65</v>
      </c>
      <c r="K5903" t="s">
        <v>75</v>
      </c>
      <c r="L5903" t="s">
        <v>67</v>
      </c>
      <c r="M5903" t="s">
        <v>68</v>
      </c>
      <c r="N5903" t="s">
        <v>76</v>
      </c>
      <c r="O5903" t="s">
        <v>58</v>
      </c>
      <c r="P5903">
        <v>46</v>
      </c>
      <c r="Q5903">
        <v>49</v>
      </c>
      <c r="R5903">
        <v>46</v>
      </c>
      <c r="S5903">
        <v>4</v>
      </c>
      <c r="T5903">
        <f t="shared" si="828"/>
        <v>42</v>
      </c>
      <c r="U5903">
        <v>42</v>
      </c>
      <c r="V5903">
        <f t="shared" si="829"/>
        <v>0</v>
      </c>
      <c r="W5903" s="3">
        <f t="shared" si="830"/>
        <v>8.6956521739130432E-2</v>
      </c>
      <c r="X5903">
        <v>35</v>
      </c>
      <c r="Y5903" s="4">
        <v>9</v>
      </c>
      <c r="Z5903" s="4">
        <v>1.9</v>
      </c>
      <c r="AA5903" s="5">
        <v>51697.61</v>
      </c>
      <c r="AB5903" s="5">
        <f t="shared" si="831"/>
        <v>2171299.62</v>
      </c>
      <c r="AC5903" s="5">
        <v>32498.06</v>
      </c>
      <c r="AD5903" s="5">
        <f t="shared" si="832"/>
        <v>1494910.76</v>
      </c>
      <c r="AE5903" s="5">
        <v>102797.87</v>
      </c>
      <c r="AF5903" s="5">
        <v>30297.03</v>
      </c>
      <c r="AG5903" s="5">
        <v>9509.81</v>
      </c>
      <c r="AH5903" s="5">
        <v>2755</v>
      </c>
      <c r="AI5903" s="5">
        <v>23280.19</v>
      </c>
      <c r="AJ5903">
        <v>1</v>
      </c>
      <c r="AK5903" s="5">
        <v>13376.66</v>
      </c>
      <c r="AL5903" s="5">
        <v>0</v>
      </c>
      <c r="AM5903" s="5">
        <v>29202.22</v>
      </c>
      <c r="AN5903">
        <v>4</v>
      </c>
      <c r="AO5903">
        <v>4</v>
      </c>
      <c r="AP5903" t="str">
        <f t="shared" si="833"/>
        <v>Yes</v>
      </c>
      <c r="AQ5903">
        <v>2</v>
      </c>
      <c r="AR5903" s="5">
        <f t="shared" si="834"/>
        <v>1706129.54</v>
      </c>
      <c r="AS5903" s="5">
        <f t="shared" si="835"/>
        <v>465170.08</v>
      </c>
      <c r="AT5903" t="s">
        <v>1641</v>
      </c>
      <c r="AU5903" t="s">
        <v>6199</v>
      </c>
      <c r="AV5903" t="s">
        <v>6200</v>
      </c>
      <c r="AW5903" t="s">
        <v>6175</v>
      </c>
      <c r="AX5903" t="s">
        <v>6177</v>
      </c>
      <c r="AY5903">
        <v>46</v>
      </c>
      <c r="AZ5903">
        <v>0</v>
      </c>
      <c r="BA5903">
        <v>0</v>
      </c>
      <c r="BB5903" t="s">
        <v>6168</v>
      </c>
      <c r="BC5903">
        <v>0</v>
      </c>
      <c r="BD5903">
        <v>0</v>
      </c>
      <c r="BE5903" t="s">
        <v>6169</v>
      </c>
      <c r="BF5903" t="s">
        <v>6212</v>
      </c>
      <c r="BG5903">
        <v>0</v>
      </c>
      <c r="BH5903" t="s">
        <v>6171</v>
      </c>
      <c r="BI5903">
        <v>60</v>
      </c>
      <c r="BJ5903" t="s">
        <v>6187</v>
      </c>
      <c r="BK5903">
        <v>0</v>
      </c>
      <c r="BL5903">
        <v>64</v>
      </c>
      <c r="BM5903" s="3">
        <f t="shared" si="836"/>
        <v>0.71875</v>
      </c>
    </row>
    <row r="5904" spans="1:65">
      <c r="A5904" t="s">
        <v>6046</v>
      </c>
      <c r="B5904" s="2">
        <v>46017</v>
      </c>
      <c r="C5904" t="s">
        <v>4641</v>
      </c>
      <c r="D5904" t="s">
        <v>5644</v>
      </c>
      <c r="E5904">
        <v>12</v>
      </c>
      <c r="F5904" t="s">
        <v>61</v>
      </c>
      <c r="G5904" t="s">
        <v>50</v>
      </c>
      <c r="H5904" t="s">
        <v>157</v>
      </c>
      <c r="I5904" t="s">
        <v>64</v>
      </c>
      <c r="J5904" t="s">
        <v>81</v>
      </c>
      <c r="K5904" t="s">
        <v>66</v>
      </c>
      <c r="L5904" t="s">
        <v>67</v>
      </c>
      <c r="M5904" t="s">
        <v>56</v>
      </c>
      <c r="N5904" t="s">
        <v>57</v>
      </c>
      <c r="O5904" t="s">
        <v>82</v>
      </c>
      <c r="P5904">
        <v>34</v>
      </c>
      <c r="Q5904">
        <v>37</v>
      </c>
      <c r="R5904">
        <v>37</v>
      </c>
      <c r="S5904">
        <v>1</v>
      </c>
      <c r="T5904">
        <f t="shared" si="828"/>
        <v>36</v>
      </c>
      <c r="U5904">
        <v>34</v>
      </c>
      <c r="V5904">
        <f t="shared" si="829"/>
        <v>2</v>
      </c>
      <c r="W5904" s="3">
        <f t="shared" si="830"/>
        <v>2.7027027027027029E-2</v>
      </c>
      <c r="X5904">
        <v>27</v>
      </c>
      <c r="Y5904" s="4">
        <v>0.9</v>
      </c>
      <c r="Z5904" s="4">
        <v>0.9</v>
      </c>
      <c r="AA5904" s="5">
        <v>73400.11</v>
      </c>
      <c r="AB5904" s="5">
        <f t="shared" si="831"/>
        <v>2495603.7400000002</v>
      </c>
      <c r="AC5904" s="5">
        <v>51962.43</v>
      </c>
      <c r="AD5904" s="5">
        <f t="shared" si="832"/>
        <v>1922609.91</v>
      </c>
      <c r="AE5904" s="5">
        <v>109269.39</v>
      </c>
      <c r="AF5904" s="5">
        <v>31288.36</v>
      </c>
      <c r="AG5904" s="5">
        <v>9863.7999999999993</v>
      </c>
      <c r="AH5904" s="5">
        <v>1305</v>
      </c>
      <c r="AI5904" s="5">
        <v>6800</v>
      </c>
      <c r="AJ5904">
        <v>0</v>
      </c>
      <c r="AK5904" s="5">
        <v>0</v>
      </c>
      <c r="AL5904" s="5">
        <v>2992.85</v>
      </c>
      <c r="AM5904" s="5">
        <v>32010.37</v>
      </c>
      <c r="AN5904">
        <v>4</v>
      </c>
      <c r="AO5904">
        <v>9</v>
      </c>
      <c r="AP5904" t="str">
        <f t="shared" si="833"/>
        <v>No</v>
      </c>
      <c r="AQ5904">
        <v>2</v>
      </c>
      <c r="AR5904" s="5">
        <f t="shared" si="834"/>
        <v>2116139.6800000002</v>
      </c>
      <c r="AS5904" s="5">
        <f t="shared" si="835"/>
        <v>379464.06</v>
      </c>
      <c r="AT5904" t="s">
        <v>116</v>
      </c>
      <c r="AU5904" t="s">
        <v>6164</v>
      </c>
      <c r="AV5904" t="s">
        <v>6165</v>
      </c>
      <c r="AW5904" t="s">
        <v>6166</v>
      </c>
      <c r="AX5904" t="s">
        <v>6184</v>
      </c>
      <c r="AY5904">
        <v>35</v>
      </c>
      <c r="AZ5904">
        <v>0</v>
      </c>
      <c r="BA5904">
        <v>18</v>
      </c>
      <c r="BB5904" t="s">
        <v>6180</v>
      </c>
      <c r="BC5904">
        <v>1</v>
      </c>
      <c r="BD5904">
        <v>4</v>
      </c>
      <c r="BE5904" t="s">
        <v>6219</v>
      </c>
      <c r="BF5904" t="s">
        <v>6170</v>
      </c>
      <c r="BG5904">
        <v>0</v>
      </c>
      <c r="BH5904" t="s">
        <v>6171</v>
      </c>
      <c r="BI5904">
        <v>47</v>
      </c>
      <c r="BJ5904" t="s">
        <v>6172</v>
      </c>
      <c r="BK5904">
        <v>0</v>
      </c>
      <c r="BL5904">
        <v>51</v>
      </c>
      <c r="BM5904" s="3">
        <f t="shared" si="836"/>
        <v>0.72549019607843135</v>
      </c>
    </row>
    <row r="5905" spans="1:65">
      <c r="A5905" t="s">
        <v>6047</v>
      </c>
      <c r="B5905" s="2">
        <v>46017</v>
      </c>
      <c r="C5905" t="s">
        <v>4641</v>
      </c>
      <c r="D5905" t="s">
        <v>5644</v>
      </c>
      <c r="E5905">
        <v>12</v>
      </c>
      <c r="F5905" t="s">
        <v>78</v>
      </c>
      <c r="G5905" t="s">
        <v>50</v>
      </c>
      <c r="H5905" t="s">
        <v>185</v>
      </c>
      <c r="I5905" t="s">
        <v>52</v>
      </c>
      <c r="J5905" t="s">
        <v>53</v>
      </c>
      <c r="K5905" t="s">
        <v>75</v>
      </c>
      <c r="L5905" t="s">
        <v>67</v>
      </c>
      <c r="M5905" t="s">
        <v>68</v>
      </c>
      <c r="N5905" t="s">
        <v>57</v>
      </c>
      <c r="O5905" t="s">
        <v>120</v>
      </c>
      <c r="P5905">
        <v>55</v>
      </c>
      <c r="Q5905">
        <v>58</v>
      </c>
      <c r="R5905">
        <v>56</v>
      </c>
      <c r="S5905">
        <v>5</v>
      </c>
      <c r="T5905">
        <f t="shared" si="828"/>
        <v>51</v>
      </c>
      <c r="U5905">
        <v>51</v>
      </c>
      <c r="V5905">
        <f t="shared" si="829"/>
        <v>0</v>
      </c>
      <c r="W5905" s="3">
        <f t="shared" si="830"/>
        <v>8.9285714285714288E-2</v>
      </c>
      <c r="X5905">
        <v>29</v>
      </c>
      <c r="Y5905" s="4">
        <v>3.1</v>
      </c>
      <c r="Z5905" s="4">
        <v>1.4</v>
      </c>
      <c r="AA5905" s="5">
        <v>35883.800000000003</v>
      </c>
      <c r="AB5905" s="5">
        <f t="shared" si="831"/>
        <v>1830073.8</v>
      </c>
      <c r="AC5905" s="5">
        <v>21957.39</v>
      </c>
      <c r="AD5905" s="5">
        <f t="shared" si="832"/>
        <v>1229613.8400000001</v>
      </c>
      <c r="AE5905" s="5">
        <v>101586.12</v>
      </c>
      <c r="AF5905" s="5">
        <v>27071.599999999999</v>
      </c>
      <c r="AG5905" s="5">
        <v>10085.41</v>
      </c>
      <c r="AH5905" s="5">
        <v>2030</v>
      </c>
      <c r="AI5905" s="5">
        <v>19312.09</v>
      </c>
      <c r="AJ5905">
        <v>2</v>
      </c>
      <c r="AK5905" s="5">
        <v>17123.41</v>
      </c>
      <c r="AL5905" s="5">
        <v>0</v>
      </c>
      <c r="AM5905" s="5">
        <v>33699.370000000003</v>
      </c>
      <c r="AN5905">
        <v>4</v>
      </c>
      <c r="AO5905">
        <v>3</v>
      </c>
      <c r="AP5905" t="str">
        <f t="shared" si="833"/>
        <v>Yes</v>
      </c>
      <c r="AQ5905">
        <v>2</v>
      </c>
      <c r="AR5905" s="5">
        <f t="shared" si="834"/>
        <v>1440521.84</v>
      </c>
      <c r="AS5905" s="5">
        <f t="shared" si="835"/>
        <v>389551.96</v>
      </c>
      <c r="AT5905" t="s">
        <v>1641</v>
      </c>
      <c r="AU5905" t="s">
        <v>6199</v>
      </c>
      <c r="AV5905" t="s">
        <v>6200</v>
      </c>
      <c r="AW5905" t="s">
        <v>6175</v>
      </c>
      <c r="AX5905" t="s">
        <v>6167</v>
      </c>
      <c r="AY5905">
        <v>55</v>
      </c>
      <c r="AZ5905">
        <v>0</v>
      </c>
      <c r="BA5905">
        <v>0</v>
      </c>
      <c r="BB5905" t="s">
        <v>6168</v>
      </c>
      <c r="BC5905">
        <v>0</v>
      </c>
      <c r="BD5905">
        <v>0</v>
      </c>
      <c r="BE5905" t="s">
        <v>6169</v>
      </c>
      <c r="BF5905" t="s">
        <v>6210</v>
      </c>
      <c r="BG5905">
        <v>0</v>
      </c>
      <c r="BH5905" t="s">
        <v>6171</v>
      </c>
      <c r="BI5905">
        <v>23</v>
      </c>
      <c r="BJ5905" t="s">
        <v>6172</v>
      </c>
      <c r="BK5905">
        <v>0</v>
      </c>
      <c r="BL5905">
        <v>70</v>
      </c>
      <c r="BM5905" s="3">
        <f t="shared" si="836"/>
        <v>0.8</v>
      </c>
    </row>
    <row r="5906" spans="1:65">
      <c r="A5906" t="s">
        <v>6048</v>
      </c>
      <c r="B5906" s="2">
        <v>46017</v>
      </c>
      <c r="C5906" t="s">
        <v>4641</v>
      </c>
      <c r="D5906" t="s">
        <v>5644</v>
      </c>
      <c r="E5906">
        <v>12</v>
      </c>
      <c r="F5906" t="s">
        <v>49</v>
      </c>
      <c r="G5906" t="s">
        <v>62</v>
      </c>
      <c r="H5906" t="s">
        <v>141</v>
      </c>
      <c r="I5906" t="s">
        <v>52</v>
      </c>
      <c r="J5906" t="s">
        <v>81</v>
      </c>
      <c r="K5906" t="s">
        <v>75</v>
      </c>
      <c r="L5906" t="s">
        <v>92</v>
      </c>
      <c r="M5906" t="s">
        <v>56</v>
      </c>
      <c r="N5906" t="s">
        <v>69</v>
      </c>
      <c r="O5906" t="s">
        <v>82</v>
      </c>
      <c r="P5906">
        <v>31</v>
      </c>
      <c r="Q5906">
        <v>40</v>
      </c>
      <c r="R5906">
        <v>38</v>
      </c>
      <c r="S5906">
        <v>1</v>
      </c>
      <c r="T5906">
        <f t="shared" si="828"/>
        <v>37</v>
      </c>
      <c r="U5906">
        <v>25</v>
      </c>
      <c r="V5906">
        <f t="shared" si="829"/>
        <v>12</v>
      </c>
      <c r="W5906" s="3">
        <f t="shared" si="830"/>
        <v>2.6315789473684209E-2</v>
      </c>
      <c r="X5906">
        <v>33</v>
      </c>
      <c r="Y5906" s="4">
        <v>3.4</v>
      </c>
      <c r="Z5906" s="4">
        <v>1.5</v>
      </c>
      <c r="AA5906" s="5">
        <v>78532.929999999993</v>
      </c>
      <c r="AB5906" s="5">
        <f t="shared" si="831"/>
        <v>1963323.25</v>
      </c>
      <c r="AC5906" s="5">
        <v>53585.62</v>
      </c>
      <c r="AD5906" s="5">
        <f t="shared" si="832"/>
        <v>2036253.56</v>
      </c>
      <c r="AE5906" s="5">
        <v>119501.72</v>
      </c>
      <c r="AF5906" s="5">
        <v>34676.86</v>
      </c>
      <c r="AG5906" s="5">
        <v>10124.76</v>
      </c>
      <c r="AH5906" s="5">
        <v>2175</v>
      </c>
      <c r="AI5906" s="5">
        <v>6800</v>
      </c>
      <c r="AJ5906">
        <v>0</v>
      </c>
      <c r="AK5906" s="5">
        <v>0</v>
      </c>
      <c r="AL5906" s="5">
        <v>17232.919999999998</v>
      </c>
      <c r="AM5906" s="5">
        <v>17273.53</v>
      </c>
      <c r="AN5906">
        <v>4</v>
      </c>
      <c r="AO5906">
        <v>4</v>
      </c>
      <c r="AP5906" t="str">
        <f t="shared" si="833"/>
        <v>Yes</v>
      </c>
      <c r="AQ5906">
        <v>0</v>
      </c>
      <c r="AR5906" s="5">
        <f t="shared" si="834"/>
        <v>2244038.35</v>
      </c>
      <c r="AS5906" s="5">
        <f t="shared" si="835"/>
        <v>-280715.09999999998</v>
      </c>
      <c r="AT5906" t="s">
        <v>59</v>
      </c>
      <c r="AU5906" t="s">
        <v>6164</v>
      </c>
      <c r="AV5906" t="s">
        <v>6165</v>
      </c>
      <c r="AW5906" t="s">
        <v>6166</v>
      </c>
      <c r="AX5906" t="s">
        <v>6167</v>
      </c>
      <c r="AY5906">
        <v>40</v>
      </c>
      <c r="AZ5906">
        <v>5</v>
      </c>
      <c r="BA5906">
        <v>56</v>
      </c>
      <c r="BB5906" t="s">
        <v>6220</v>
      </c>
      <c r="BC5906">
        <v>0</v>
      </c>
      <c r="BD5906">
        <v>0</v>
      </c>
      <c r="BE5906" t="s">
        <v>6169</v>
      </c>
      <c r="BF5906" t="s">
        <v>6170</v>
      </c>
      <c r="BG5906">
        <v>1</v>
      </c>
      <c r="BH5906" t="s">
        <v>6186</v>
      </c>
      <c r="BI5906">
        <v>55</v>
      </c>
      <c r="BJ5906" t="s">
        <v>6187</v>
      </c>
      <c r="BK5906">
        <v>0</v>
      </c>
      <c r="BL5906">
        <v>52</v>
      </c>
      <c r="BM5906" s="3">
        <f t="shared" si="836"/>
        <v>0.73076923076923073</v>
      </c>
    </row>
    <row r="5907" spans="1:65">
      <c r="A5907" t="s">
        <v>6049</v>
      </c>
      <c r="B5907" s="2">
        <v>46017</v>
      </c>
      <c r="C5907" t="s">
        <v>4641</v>
      </c>
      <c r="D5907" t="s">
        <v>5644</v>
      </c>
      <c r="E5907">
        <v>12</v>
      </c>
      <c r="F5907" t="s">
        <v>49</v>
      </c>
      <c r="G5907" t="s">
        <v>50</v>
      </c>
      <c r="H5907" t="s">
        <v>245</v>
      </c>
      <c r="I5907" t="s">
        <v>52</v>
      </c>
      <c r="J5907" t="s">
        <v>81</v>
      </c>
      <c r="K5907" t="s">
        <v>75</v>
      </c>
      <c r="L5907" t="s">
        <v>67</v>
      </c>
      <c r="M5907" t="s">
        <v>68</v>
      </c>
      <c r="N5907" t="s">
        <v>57</v>
      </c>
      <c r="O5907" t="s">
        <v>82</v>
      </c>
      <c r="P5907">
        <v>30</v>
      </c>
      <c r="Q5907">
        <v>40</v>
      </c>
      <c r="R5907">
        <v>40</v>
      </c>
      <c r="S5907">
        <v>4</v>
      </c>
      <c r="T5907">
        <f t="shared" si="828"/>
        <v>36</v>
      </c>
      <c r="U5907">
        <v>24</v>
      </c>
      <c r="V5907">
        <f t="shared" si="829"/>
        <v>12</v>
      </c>
      <c r="W5907" s="3">
        <f t="shared" si="830"/>
        <v>0.1</v>
      </c>
      <c r="X5907">
        <v>14</v>
      </c>
      <c r="Y5907" s="4">
        <v>2</v>
      </c>
      <c r="Z5907" s="4">
        <v>1.6</v>
      </c>
      <c r="AA5907" s="5">
        <v>77783.63</v>
      </c>
      <c r="AB5907" s="5">
        <f t="shared" si="831"/>
        <v>1866807.12</v>
      </c>
      <c r="AC5907" s="5">
        <v>49092.09</v>
      </c>
      <c r="AD5907" s="5">
        <f t="shared" si="832"/>
        <v>1963683.6</v>
      </c>
      <c r="AE5907" s="5">
        <v>127364.14</v>
      </c>
      <c r="AF5907" s="5">
        <v>36174.85</v>
      </c>
      <c r="AG5907" s="5">
        <v>8241.57</v>
      </c>
      <c r="AH5907" s="5">
        <v>2320</v>
      </c>
      <c r="AI5907" s="5">
        <v>34606.47</v>
      </c>
      <c r="AJ5907">
        <v>1</v>
      </c>
      <c r="AK5907" s="5">
        <v>21751.8</v>
      </c>
      <c r="AL5907" s="5">
        <v>18695.13</v>
      </c>
      <c r="AM5907" s="5">
        <v>21923.94</v>
      </c>
      <c r="AN5907">
        <v>4</v>
      </c>
      <c r="AO5907">
        <v>8</v>
      </c>
      <c r="AP5907" t="str">
        <f t="shared" si="833"/>
        <v>No</v>
      </c>
      <c r="AQ5907">
        <v>3</v>
      </c>
      <c r="AR5907" s="5">
        <f t="shared" si="834"/>
        <v>2234761.5</v>
      </c>
      <c r="AS5907" s="5">
        <f t="shared" si="835"/>
        <v>-367954.38</v>
      </c>
      <c r="AT5907" t="s">
        <v>1641</v>
      </c>
      <c r="AU5907" t="s">
        <v>6199</v>
      </c>
      <c r="AV5907" t="s">
        <v>6200</v>
      </c>
      <c r="AW5907" t="s">
        <v>6175</v>
      </c>
      <c r="AX5907" t="s">
        <v>6184</v>
      </c>
      <c r="AY5907">
        <v>38</v>
      </c>
      <c r="AZ5907">
        <v>5</v>
      </c>
      <c r="BA5907">
        <v>81</v>
      </c>
      <c r="BB5907" t="s">
        <v>6220</v>
      </c>
      <c r="BC5907">
        <v>1</v>
      </c>
      <c r="BD5907">
        <v>3</v>
      </c>
      <c r="BE5907" t="s">
        <v>6219</v>
      </c>
      <c r="BF5907" t="s">
        <v>6210</v>
      </c>
      <c r="BG5907">
        <v>0</v>
      </c>
      <c r="BH5907" t="s">
        <v>6171</v>
      </c>
      <c r="BI5907">
        <v>27</v>
      </c>
      <c r="BJ5907" t="s">
        <v>6172</v>
      </c>
      <c r="BK5907">
        <v>0</v>
      </c>
      <c r="BL5907">
        <v>47</v>
      </c>
      <c r="BM5907" s="3">
        <f t="shared" si="836"/>
        <v>0.85106382978723405</v>
      </c>
    </row>
    <row r="5908" spans="1:65">
      <c r="A5908" t="s">
        <v>6050</v>
      </c>
      <c r="B5908" s="2">
        <v>46017</v>
      </c>
      <c r="C5908" t="s">
        <v>4641</v>
      </c>
      <c r="D5908" t="s">
        <v>5644</v>
      </c>
      <c r="E5908">
        <v>12</v>
      </c>
      <c r="F5908" t="s">
        <v>72</v>
      </c>
      <c r="G5908" t="s">
        <v>50</v>
      </c>
      <c r="H5908" t="s">
        <v>119</v>
      </c>
      <c r="I5908" t="s">
        <v>64</v>
      </c>
      <c r="J5908" t="s">
        <v>53</v>
      </c>
      <c r="K5908" t="s">
        <v>54</v>
      </c>
      <c r="L5908" t="s">
        <v>92</v>
      </c>
      <c r="M5908" t="s">
        <v>56</v>
      </c>
      <c r="N5908" t="s">
        <v>94</v>
      </c>
      <c r="O5908" t="s">
        <v>82</v>
      </c>
      <c r="P5908">
        <v>66</v>
      </c>
      <c r="Q5908">
        <v>67</v>
      </c>
      <c r="R5908">
        <v>69</v>
      </c>
      <c r="S5908">
        <v>1</v>
      </c>
      <c r="T5908">
        <f t="shared" si="828"/>
        <v>68</v>
      </c>
      <c r="U5908">
        <v>65</v>
      </c>
      <c r="V5908">
        <f t="shared" si="829"/>
        <v>3</v>
      </c>
      <c r="W5908" s="3">
        <f t="shared" si="830"/>
        <v>1.4492753623188406E-2</v>
      </c>
      <c r="X5908">
        <v>25</v>
      </c>
      <c r="Y5908" s="4">
        <v>5.5</v>
      </c>
      <c r="Z5908" s="4">
        <v>2.2000000000000002</v>
      </c>
      <c r="AA5908" s="5">
        <v>38796.61</v>
      </c>
      <c r="AB5908" s="5">
        <f t="shared" si="831"/>
        <v>2521779.65</v>
      </c>
      <c r="AC5908" s="5">
        <v>23911.96</v>
      </c>
      <c r="AD5908" s="5">
        <f t="shared" si="832"/>
        <v>1649925.24</v>
      </c>
      <c r="AE5908" s="5">
        <v>114207.64</v>
      </c>
      <c r="AF5908" s="5">
        <v>29610.01</v>
      </c>
      <c r="AG5908" s="5">
        <v>9569.6</v>
      </c>
      <c r="AH5908" s="5">
        <v>3190</v>
      </c>
      <c r="AI5908" s="5">
        <v>3200</v>
      </c>
      <c r="AJ5908">
        <v>0</v>
      </c>
      <c r="AK5908" s="5">
        <v>0</v>
      </c>
      <c r="AL5908" s="5">
        <v>1972.53</v>
      </c>
      <c r="AM5908" s="5">
        <v>41950.43</v>
      </c>
      <c r="AN5908">
        <v>4</v>
      </c>
      <c r="AO5908">
        <v>3</v>
      </c>
      <c r="AP5908" t="str">
        <f t="shared" si="833"/>
        <v>Yes</v>
      </c>
      <c r="AQ5908">
        <v>0</v>
      </c>
      <c r="AR5908" s="5">
        <f t="shared" si="834"/>
        <v>1853625.45</v>
      </c>
      <c r="AS5908" s="5">
        <f t="shared" si="835"/>
        <v>668154.19999999995</v>
      </c>
      <c r="AT5908" t="s">
        <v>59</v>
      </c>
      <c r="AU5908" t="s">
        <v>6164</v>
      </c>
      <c r="AV5908" t="s">
        <v>6165</v>
      </c>
      <c r="AW5908" t="s">
        <v>6166</v>
      </c>
      <c r="AX5908" t="s">
        <v>6184</v>
      </c>
      <c r="AY5908">
        <v>69</v>
      </c>
      <c r="AZ5908">
        <v>0</v>
      </c>
      <c r="BA5908">
        <v>20</v>
      </c>
      <c r="BB5908" t="s">
        <v>6180</v>
      </c>
      <c r="BC5908">
        <v>0</v>
      </c>
      <c r="BD5908">
        <v>0</v>
      </c>
      <c r="BE5908" t="s">
        <v>6169</v>
      </c>
      <c r="BF5908" t="s">
        <v>6170</v>
      </c>
      <c r="BG5908">
        <v>0</v>
      </c>
      <c r="BH5908" t="s">
        <v>6171</v>
      </c>
      <c r="BI5908">
        <v>38</v>
      </c>
      <c r="BJ5908" t="s">
        <v>6172</v>
      </c>
      <c r="BK5908">
        <v>0</v>
      </c>
      <c r="BL5908">
        <v>77</v>
      </c>
      <c r="BM5908" s="3">
        <f t="shared" si="836"/>
        <v>0.89610389610389607</v>
      </c>
    </row>
    <row r="5909" spans="1:65">
      <c r="A5909" t="s">
        <v>6051</v>
      </c>
      <c r="B5909" s="2">
        <v>46017</v>
      </c>
      <c r="C5909" t="s">
        <v>4641</v>
      </c>
      <c r="D5909" t="s">
        <v>5644</v>
      </c>
      <c r="E5909">
        <v>12</v>
      </c>
      <c r="F5909" t="s">
        <v>61</v>
      </c>
      <c r="G5909" t="s">
        <v>50</v>
      </c>
      <c r="H5909" t="s">
        <v>183</v>
      </c>
      <c r="I5909" t="s">
        <v>52</v>
      </c>
      <c r="J5909" t="s">
        <v>81</v>
      </c>
      <c r="K5909" t="s">
        <v>75</v>
      </c>
      <c r="L5909" t="s">
        <v>87</v>
      </c>
      <c r="M5909" t="s">
        <v>56</v>
      </c>
      <c r="N5909" t="s">
        <v>69</v>
      </c>
      <c r="O5909" t="s">
        <v>82</v>
      </c>
      <c r="P5909">
        <v>31</v>
      </c>
      <c r="Q5909">
        <v>32</v>
      </c>
      <c r="R5909">
        <v>31</v>
      </c>
      <c r="S5909">
        <v>1</v>
      </c>
      <c r="T5909">
        <f t="shared" si="828"/>
        <v>30</v>
      </c>
      <c r="U5909">
        <v>30</v>
      </c>
      <c r="V5909">
        <f t="shared" si="829"/>
        <v>0</v>
      </c>
      <c r="W5909" s="3">
        <f t="shared" si="830"/>
        <v>3.2258064516129031E-2</v>
      </c>
      <c r="X5909">
        <v>22</v>
      </c>
      <c r="Y5909" s="4">
        <v>3.5</v>
      </c>
      <c r="Z5909" s="4">
        <v>0.8</v>
      </c>
      <c r="AA5909" s="5">
        <v>77504.89</v>
      </c>
      <c r="AB5909" s="5">
        <f t="shared" si="831"/>
        <v>2325146.7000000002</v>
      </c>
      <c r="AC5909" s="5">
        <v>54197.66</v>
      </c>
      <c r="AD5909" s="5">
        <f t="shared" si="832"/>
        <v>1680127.46</v>
      </c>
      <c r="AE5909" s="5">
        <v>100702.81</v>
      </c>
      <c r="AF5909" s="5">
        <v>26322.18</v>
      </c>
      <c r="AG5909" s="5">
        <v>9303.99</v>
      </c>
      <c r="AH5909" s="5">
        <v>1160</v>
      </c>
      <c r="AI5909" s="5">
        <v>6800</v>
      </c>
      <c r="AJ5909">
        <v>0</v>
      </c>
      <c r="AK5909" s="5">
        <v>0</v>
      </c>
      <c r="AL5909" s="5">
        <v>0</v>
      </c>
      <c r="AM5909" s="5">
        <v>20831.14</v>
      </c>
      <c r="AN5909">
        <v>4</v>
      </c>
      <c r="AO5909">
        <v>3</v>
      </c>
      <c r="AP5909" t="str">
        <f t="shared" si="833"/>
        <v>Yes</v>
      </c>
      <c r="AQ5909">
        <v>0</v>
      </c>
      <c r="AR5909" s="5">
        <f t="shared" si="834"/>
        <v>1845247.58</v>
      </c>
      <c r="AS5909" s="5">
        <f t="shared" si="835"/>
        <v>479899.12</v>
      </c>
      <c r="AT5909" t="s">
        <v>59</v>
      </c>
      <c r="AU5909" t="s">
        <v>6164</v>
      </c>
      <c r="AV5909" t="s">
        <v>6165</v>
      </c>
      <c r="AW5909" t="s">
        <v>6166</v>
      </c>
      <c r="AX5909" t="s">
        <v>6167</v>
      </c>
      <c r="AY5909">
        <v>34</v>
      </c>
      <c r="AZ5909">
        <v>0</v>
      </c>
      <c r="BA5909">
        <v>0</v>
      </c>
      <c r="BB5909" t="s">
        <v>6168</v>
      </c>
      <c r="BC5909">
        <v>0</v>
      </c>
      <c r="BD5909">
        <v>0</v>
      </c>
      <c r="BE5909" t="s">
        <v>6169</v>
      </c>
      <c r="BF5909" t="s">
        <v>6170</v>
      </c>
      <c r="BG5909">
        <v>0</v>
      </c>
      <c r="BH5909" t="s">
        <v>6171</v>
      </c>
      <c r="BI5909">
        <v>40</v>
      </c>
      <c r="BJ5909" t="s">
        <v>6172</v>
      </c>
      <c r="BK5909">
        <v>0</v>
      </c>
      <c r="BL5909">
        <v>48</v>
      </c>
      <c r="BM5909" s="3">
        <f t="shared" si="836"/>
        <v>0.64583333333333337</v>
      </c>
    </row>
    <row r="5910" spans="1:65">
      <c r="A5910" t="s">
        <v>6052</v>
      </c>
      <c r="B5910" s="2">
        <v>46017</v>
      </c>
      <c r="C5910" t="s">
        <v>4641</v>
      </c>
      <c r="D5910" t="s">
        <v>5644</v>
      </c>
      <c r="E5910">
        <v>12</v>
      </c>
      <c r="F5910" t="s">
        <v>61</v>
      </c>
      <c r="G5910" t="s">
        <v>50</v>
      </c>
      <c r="H5910" t="s">
        <v>170</v>
      </c>
      <c r="I5910" t="s">
        <v>52</v>
      </c>
      <c r="J5910" t="s">
        <v>53</v>
      </c>
      <c r="K5910" t="s">
        <v>66</v>
      </c>
      <c r="L5910" t="s">
        <v>67</v>
      </c>
      <c r="M5910" t="s">
        <v>56</v>
      </c>
      <c r="N5910" t="s">
        <v>76</v>
      </c>
      <c r="O5910" t="s">
        <v>70</v>
      </c>
      <c r="P5910">
        <v>64</v>
      </c>
      <c r="Q5910">
        <v>65</v>
      </c>
      <c r="R5910">
        <v>65</v>
      </c>
      <c r="S5910">
        <v>2</v>
      </c>
      <c r="T5910">
        <f t="shared" si="828"/>
        <v>63</v>
      </c>
      <c r="U5910">
        <v>63</v>
      </c>
      <c r="V5910">
        <f t="shared" si="829"/>
        <v>0</v>
      </c>
      <c r="W5910" s="3">
        <f t="shared" si="830"/>
        <v>3.0769230769230771E-2</v>
      </c>
      <c r="X5910">
        <v>32</v>
      </c>
      <c r="Y5910" s="4">
        <v>7.7</v>
      </c>
      <c r="Z5910" s="4">
        <v>1.8</v>
      </c>
      <c r="AA5910" s="5">
        <v>33462.49</v>
      </c>
      <c r="AB5910" s="5">
        <f t="shared" si="831"/>
        <v>2108136.87</v>
      </c>
      <c r="AC5910" s="5">
        <v>22862.06</v>
      </c>
      <c r="AD5910" s="5">
        <f t="shared" si="832"/>
        <v>1486033.9</v>
      </c>
      <c r="AE5910" s="5">
        <v>114709.27</v>
      </c>
      <c r="AF5910" s="5">
        <v>29635.43</v>
      </c>
      <c r="AG5910" s="5">
        <v>10202.02</v>
      </c>
      <c r="AH5910" s="5">
        <v>2610</v>
      </c>
      <c r="AI5910" s="5">
        <v>6400</v>
      </c>
      <c r="AJ5910">
        <v>0</v>
      </c>
      <c r="AK5910" s="5">
        <v>0</v>
      </c>
      <c r="AL5910" s="5">
        <v>0</v>
      </c>
      <c r="AM5910" s="5">
        <v>43953.31</v>
      </c>
      <c r="AN5910">
        <v>4</v>
      </c>
      <c r="AO5910">
        <v>3</v>
      </c>
      <c r="AP5910" t="str">
        <f t="shared" si="833"/>
        <v>Yes</v>
      </c>
      <c r="AQ5910">
        <v>1</v>
      </c>
      <c r="AR5910" s="5">
        <f t="shared" si="834"/>
        <v>1693543.93</v>
      </c>
      <c r="AS5910" s="5">
        <f t="shared" si="835"/>
        <v>414592.94</v>
      </c>
      <c r="AT5910" t="s">
        <v>59</v>
      </c>
      <c r="AU5910" t="s">
        <v>6164</v>
      </c>
      <c r="AV5910" t="s">
        <v>6165</v>
      </c>
      <c r="AW5910" t="s">
        <v>6166</v>
      </c>
      <c r="AX5910" t="s">
        <v>6184</v>
      </c>
      <c r="AY5910">
        <v>64</v>
      </c>
      <c r="AZ5910">
        <v>0</v>
      </c>
      <c r="BA5910">
        <v>0</v>
      </c>
      <c r="BB5910" t="s">
        <v>6168</v>
      </c>
      <c r="BC5910">
        <v>0</v>
      </c>
      <c r="BD5910">
        <v>0</v>
      </c>
      <c r="BE5910" t="s">
        <v>6169</v>
      </c>
      <c r="BF5910" t="s">
        <v>6170</v>
      </c>
      <c r="BG5910">
        <v>1</v>
      </c>
      <c r="BH5910" t="s">
        <v>6179</v>
      </c>
      <c r="BI5910">
        <v>20</v>
      </c>
      <c r="BJ5910" t="s">
        <v>6172</v>
      </c>
      <c r="BK5910">
        <v>0</v>
      </c>
      <c r="BL5910">
        <v>75</v>
      </c>
      <c r="BM5910" s="3">
        <f t="shared" si="836"/>
        <v>0.8666666666666667</v>
      </c>
    </row>
    <row r="5911" spans="1:65">
      <c r="A5911" t="s">
        <v>6053</v>
      </c>
      <c r="B5911" s="2">
        <v>46017</v>
      </c>
      <c r="C5911" t="s">
        <v>4641</v>
      </c>
      <c r="D5911" t="s">
        <v>5644</v>
      </c>
      <c r="E5911">
        <v>12</v>
      </c>
      <c r="F5911" t="s">
        <v>78</v>
      </c>
      <c r="G5911" t="s">
        <v>79</v>
      </c>
      <c r="H5911" t="s">
        <v>136</v>
      </c>
      <c r="I5911" t="s">
        <v>74</v>
      </c>
      <c r="J5911" t="s">
        <v>53</v>
      </c>
      <c r="K5911" t="s">
        <v>75</v>
      </c>
      <c r="L5911" t="s">
        <v>92</v>
      </c>
      <c r="M5911" t="s">
        <v>56</v>
      </c>
      <c r="N5911" t="s">
        <v>57</v>
      </c>
      <c r="O5911" t="s">
        <v>82</v>
      </c>
      <c r="P5911">
        <v>62</v>
      </c>
      <c r="Q5911">
        <v>66</v>
      </c>
      <c r="R5911">
        <v>62</v>
      </c>
      <c r="S5911">
        <v>1</v>
      </c>
      <c r="T5911">
        <f t="shared" si="828"/>
        <v>61</v>
      </c>
      <c r="U5911">
        <v>60</v>
      </c>
      <c r="V5911">
        <f t="shared" si="829"/>
        <v>1</v>
      </c>
      <c r="W5911" s="3">
        <f t="shared" si="830"/>
        <v>1.6129032258064516E-2</v>
      </c>
      <c r="X5911">
        <v>33</v>
      </c>
      <c r="Y5911" s="4">
        <v>6.9</v>
      </c>
      <c r="Z5911" s="4">
        <v>1.5</v>
      </c>
      <c r="AA5911" s="5">
        <v>35567.14</v>
      </c>
      <c r="AB5911" s="5">
        <f t="shared" si="831"/>
        <v>2134028.4</v>
      </c>
      <c r="AC5911" s="5">
        <v>23634.83</v>
      </c>
      <c r="AD5911" s="5">
        <f t="shared" si="832"/>
        <v>1465359.46</v>
      </c>
      <c r="AE5911" s="5">
        <v>106576.79</v>
      </c>
      <c r="AF5911" s="5">
        <v>29522.65</v>
      </c>
      <c r="AG5911" s="5">
        <v>10494.92</v>
      </c>
      <c r="AH5911" s="5">
        <v>2175</v>
      </c>
      <c r="AI5911" s="5">
        <v>3200</v>
      </c>
      <c r="AJ5911">
        <v>0</v>
      </c>
      <c r="AK5911" s="5">
        <v>0</v>
      </c>
      <c r="AL5911" s="5">
        <v>640.73</v>
      </c>
      <c r="AM5911" s="5">
        <v>55178.239999999998</v>
      </c>
      <c r="AN5911">
        <v>4</v>
      </c>
      <c r="AO5911">
        <v>9</v>
      </c>
      <c r="AP5911" t="str">
        <f t="shared" si="833"/>
        <v>No</v>
      </c>
      <c r="AQ5911">
        <v>2</v>
      </c>
      <c r="AR5911" s="5">
        <f t="shared" si="834"/>
        <v>1673147.79</v>
      </c>
      <c r="AS5911" s="5">
        <f t="shared" si="835"/>
        <v>460880.61</v>
      </c>
      <c r="AT5911" t="s">
        <v>59</v>
      </c>
      <c r="AU5911" t="s">
        <v>6164</v>
      </c>
      <c r="AV5911" t="s">
        <v>6165</v>
      </c>
      <c r="AW5911" t="s">
        <v>6166</v>
      </c>
      <c r="AX5911" t="s">
        <v>6167</v>
      </c>
      <c r="AY5911">
        <v>65</v>
      </c>
      <c r="AZ5911">
        <v>3</v>
      </c>
      <c r="BA5911">
        <v>15</v>
      </c>
      <c r="BB5911" t="s">
        <v>6185</v>
      </c>
      <c r="BC5911">
        <v>1</v>
      </c>
      <c r="BD5911">
        <v>4</v>
      </c>
      <c r="BE5911" t="s">
        <v>6219</v>
      </c>
      <c r="BF5911" t="s">
        <v>6170</v>
      </c>
      <c r="BG5911">
        <v>0</v>
      </c>
      <c r="BH5911" t="s">
        <v>6171</v>
      </c>
      <c r="BI5911">
        <v>35</v>
      </c>
      <c r="BJ5911" t="s">
        <v>6172</v>
      </c>
      <c r="BK5911">
        <v>0</v>
      </c>
      <c r="BL5911">
        <v>77</v>
      </c>
      <c r="BM5911" s="3">
        <f t="shared" si="836"/>
        <v>0.80519480519480524</v>
      </c>
    </row>
    <row r="5912" spans="1:65">
      <c r="A5912" t="s">
        <v>6054</v>
      </c>
      <c r="B5912" s="2">
        <v>46017</v>
      </c>
      <c r="C5912" t="s">
        <v>4641</v>
      </c>
      <c r="D5912" t="s">
        <v>5644</v>
      </c>
      <c r="E5912">
        <v>12</v>
      </c>
      <c r="F5912" t="s">
        <v>78</v>
      </c>
      <c r="G5912" t="s">
        <v>62</v>
      </c>
      <c r="H5912" t="s">
        <v>168</v>
      </c>
      <c r="I5912" t="s">
        <v>64</v>
      </c>
      <c r="J5912" t="s">
        <v>53</v>
      </c>
      <c r="K5912" t="s">
        <v>66</v>
      </c>
      <c r="L5912" t="s">
        <v>87</v>
      </c>
      <c r="M5912" t="s">
        <v>56</v>
      </c>
      <c r="N5912" t="s">
        <v>76</v>
      </c>
      <c r="O5912" t="s">
        <v>82</v>
      </c>
      <c r="P5912">
        <v>59</v>
      </c>
      <c r="Q5912">
        <v>59</v>
      </c>
      <c r="R5912">
        <v>58</v>
      </c>
      <c r="S5912">
        <v>1</v>
      </c>
      <c r="T5912">
        <f t="shared" si="828"/>
        <v>57</v>
      </c>
      <c r="U5912">
        <v>57</v>
      </c>
      <c r="V5912">
        <f t="shared" si="829"/>
        <v>0</v>
      </c>
      <c r="W5912" s="3">
        <f t="shared" si="830"/>
        <v>1.7241379310344827E-2</v>
      </c>
      <c r="X5912">
        <v>20</v>
      </c>
      <c r="Y5912" s="4">
        <v>7.4</v>
      </c>
      <c r="Z5912" s="4">
        <v>1.7</v>
      </c>
      <c r="AA5912" s="5">
        <v>33432.519999999997</v>
      </c>
      <c r="AB5912" s="5">
        <f t="shared" si="831"/>
        <v>1905653.64</v>
      </c>
      <c r="AC5912" s="5">
        <v>24001.05</v>
      </c>
      <c r="AD5912" s="5">
        <f t="shared" si="832"/>
        <v>1392060.9</v>
      </c>
      <c r="AE5912" s="5">
        <v>95789.04</v>
      </c>
      <c r="AF5912" s="5">
        <v>26817.03</v>
      </c>
      <c r="AG5912" s="5">
        <v>8752.7199999999993</v>
      </c>
      <c r="AH5912" s="5">
        <v>2465</v>
      </c>
      <c r="AI5912" s="5">
        <v>3200</v>
      </c>
      <c r="AJ5912">
        <v>0</v>
      </c>
      <c r="AK5912" s="5">
        <v>0</v>
      </c>
      <c r="AL5912" s="5">
        <v>0</v>
      </c>
      <c r="AM5912" s="5">
        <v>54522.07</v>
      </c>
      <c r="AN5912">
        <v>4</v>
      </c>
      <c r="AO5912">
        <v>9</v>
      </c>
      <c r="AP5912" t="str">
        <f t="shared" si="833"/>
        <v>No</v>
      </c>
      <c r="AQ5912">
        <v>2</v>
      </c>
      <c r="AR5912" s="5">
        <f t="shared" si="834"/>
        <v>1583606.76</v>
      </c>
      <c r="AS5912" s="5">
        <f t="shared" si="835"/>
        <v>322046.88</v>
      </c>
      <c r="AT5912" t="s">
        <v>59</v>
      </c>
      <c r="AU5912" t="s">
        <v>6164</v>
      </c>
      <c r="AV5912" t="s">
        <v>6165</v>
      </c>
      <c r="AW5912" t="s">
        <v>6166</v>
      </c>
      <c r="AX5912" t="s">
        <v>6167</v>
      </c>
      <c r="AY5912">
        <v>62</v>
      </c>
      <c r="AZ5912">
        <v>3</v>
      </c>
      <c r="BA5912">
        <v>0</v>
      </c>
      <c r="BB5912" t="s">
        <v>6168</v>
      </c>
      <c r="BC5912">
        <v>1</v>
      </c>
      <c r="BD5912">
        <v>4</v>
      </c>
      <c r="BE5912" t="s">
        <v>6218</v>
      </c>
      <c r="BF5912" t="s">
        <v>6170</v>
      </c>
      <c r="BG5912">
        <v>1</v>
      </c>
      <c r="BH5912" t="s">
        <v>6186</v>
      </c>
      <c r="BI5912">
        <v>48</v>
      </c>
      <c r="BJ5912" t="s">
        <v>6172</v>
      </c>
      <c r="BK5912">
        <v>0</v>
      </c>
      <c r="BL5912">
        <v>76</v>
      </c>
      <c r="BM5912" s="3">
        <f t="shared" si="836"/>
        <v>0.76315789473684215</v>
      </c>
    </row>
    <row r="5913" spans="1:65">
      <c r="A5913" t="s">
        <v>6055</v>
      </c>
      <c r="B5913" s="2">
        <v>46017</v>
      </c>
      <c r="C5913" t="s">
        <v>4641</v>
      </c>
      <c r="D5913" t="s">
        <v>5644</v>
      </c>
      <c r="E5913">
        <v>12</v>
      </c>
      <c r="F5913" t="s">
        <v>61</v>
      </c>
      <c r="G5913" t="s">
        <v>50</v>
      </c>
      <c r="H5913" t="s">
        <v>170</v>
      </c>
      <c r="I5913" t="s">
        <v>64</v>
      </c>
      <c r="J5913" t="s">
        <v>53</v>
      </c>
      <c r="K5913" t="s">
        <v>66</v>
      </c>
      <c r="L5913" t="s">
        <v>87</v>
      </c>
      <c r="M5913" t="s">
        <v>56</v>
      </c>
      <c r="N5913" t="s">
        <v>109</v>
      </c>
      <c r="O5913" t="s">
        <v>82</v>
      </c>
      <c r="P5913">
        <v>59</v>
      </c>
      <c r="Q5913">
        <v>60</v>
      </c>
      <c r="R5913">
        <v>59</v>
      </c>
      <c r="S5913">
        <v>1</v>
      </c>
      <c r="T5913">
        <f t="shared" si="828"/>
        <v>58</v>
      </c>
      <c r="U5913">
        <v>57</v>
      </c>
      <c r="V5913">
        <f t="shared" si="829"/>
        <v>1</v>
      </c>
      <c r="W5913" s="3">
        <f t="shared" si="830"/>
        <v>1.6949152542372881E-2</v>
      </c>
      <c r="X5913">
        <v>20</v>
      </c>
      <c r="Y5913" s="4">
        <v>3.7</v>
      </c>
      <c r="Z5913" s="4">
        <v>1</v>
      </c>
      <c r="AA5913" s="5">
        <v>33831.599999999999</v>
      </c>
      <c r="AB5913" s="5">
        <f t="shared" si="831"/>
        <v>1928401.2</v>
      </c>
      <c r="AC5913" s="5">
        <v>24078.07</v>
      </c>
      <c r="AD5913" s="5">
        <f t="shared" si="832"/>
        <v>1420606.13</v>
      </c>
      <c r="AE5913" s="5">
        <v>98780.03</v>
      </c>
      <c r="AF5913" s="5">
        <v>25238.639999999999</v>
      </c>
      <c r="AG5913" s="5">
        <v>9183.7999999999993</v>
      </c>
      <c r="AH5913" s="5">
        <v>1450</v>
      </c>
      <c r="AI5913" s="5">
        <v>3200</v>
      </c>
      <c r="AJ5913">
        <v>0</v>
      </c>
      <c r="AK5913" s="5">
        <v>0</v>
      </c>
      <c r="AL5913" s="5">
        <v>646.11</v>
      </c>
      <c r="AM5913" s="5">
        <v>83322.58</v>
      </c>
      <c r="AN5913">
        <v>8</v>
      </c>
      <c r="AO5913">
        <v>8</v>
      </c>
      <c r="AP5913" t="str">
        <f t="shared" si="833"/>
        <v>Yes</v>
      </c>
      <c r="AQ5913">
        <v>1</v>
      </c>
      <c r="AR5913" s="5">
        <f t="shared" si="834"/>
        <v>1642427.29</v>
      </c>
      <c r="AS5913" s="5">
        <f t="shared" si="835"/>
        <v>285973.90999999997</v>
      </c>
      <c r="AT5913" t="s">
        <v>59</v>
      </c>
      <c r="AU5913" t="s">
        <v>6164</v>
      </c>
      <c r="AV5913" t="s">
        <v>6165</v>
      </c>
      <c r="AW5913" t="s">
        <v>6166</v>
      </c>
      <c r="AX5913" t="s">
        <v>6167</v>
      </c>
      <c r="AY5913">
        <v>60</v>
      </c>
      <c r="AZ5913">
        <v>0</v>
      </c>
      <c r="BA5913">
        <v>15</v>
      </c>
      <c r="BB5913" t="s">
        <v>6198</v>
      </c>
      <c r="BC5913">
        <v>0</v>
      </c>
      <c r="BD5913">
        <v>0</v>
      </c>
      <c r="BE5913" t="s">
        <v>6169</v>
      </c>
      <c r="BF5913" t="s">
        <v>6170</v>
      </c>
      <c r="BG5913">
        <v>1</v>
      </c>
      <c r="BH5913" t="s">
        <v>6179</v>
      </c>
      <c r="BI5913">
        <v>53</v>
      </c>
      <c r="BJ5913" t="s">
        <v>6187</v>
      </c>
      <c r="BK5913">
        <v>0</v>
      </c>
      <c r="BL5913">
        <v>76</v>
      </c>
      <c r="BM5913" s="3">
        <f t="shared" si="836"/>
        <v>0.77631578947368418</v>
      </c>
    </row>
    <row r="5914" spans="1:65">
      <c r="A5914" t="s">
        <v>6056</v>
      </c>
      <c r="B5914" s="2">
        <v>46017</v>
      </c>
      <c r="C5914" t="s">
        <v>4641</v>
      </c>
      <c r="D5914" t="s">
        <v>5644</v>
      </c>
      <c r="E5914">
        <v>12</v>
      </c>
      <c r="F5914" t="s">
        <v>78</v>
      </c>
      <c r="G5914" t="s">
        <v>79</v>
      </c>
      <c r="H5914" t="s">
        <v>80</v>
      </c>
      <c r="I5914" t="s">
        <v>64</v>
      </c>
      <c r="J5914" t="s">
        <v>81</v>
      </c>
      <c r="K5914" t="s">
        <v>66</v>
      </c>
      <c r="L5914" t="s">
        <v>87</v>
      </c>
      <c r="M5914" t="s">
        <v>68</v>
      </c>
      <c r="N5914" t="s">
        <v>109</v>
      </c>
      <c r="O5914" t="s">
        <v>120</v>
      </c>
      <c r="P5914">
        <v>40</v>
      </c>
      <c r="Q5914">
        <v>42</v>
      </c>
      <c r="R5914">
        <v>40</v>
      </c>
      <c r="S5914">
        <v>1</v>
      </c>
      <c r="T5914">
        <f t="shared" si="828"/>
        <v>39</v>
      </c>
      <c r="U5914">
        <v>39</v>
      </c>
      <c r="V5914">
        <f t="shared" si="829"/>
        <v>0</v>
      </c>
      <c r="W5914" s="3">
        <f t="shared" si="830"/>
        <v>2.5000000000000001E-2</v>
      </c>
      <c r="X5914">
        <v>26</v>
      </c>
      <c r="Y5914" s="4">
        <v>2.4</v>
      </c>
      <c r="Z5914" s="4">
        <v>1.2</v>
      </c>
      <c r="AA5914" s="5">
        <v>72472.88</v>
      </c>
      <c r="AB5914" s="5">
        <f t="shared" si="831"/>
        <v>2826442.32</v>
      </c>
      <c r="AC5914" s="5">
        <v>51833.09</v>
      </c>
      <c r="AD5914" s="5">
        <f t="shared" si="832"/>
        <v>2073323.6</v>
      </c>
      <c r="AE5914" s="5">
        <v>119096.6</v>
      </c>
      <c r="AF5914" s="5">
        <v>37414.83</v>
      </c>
      <c r="AG5914" s="5">
        <v>9710.89</v>
      </c>
      <c r="AH5914" s="5">
        <v>1740</v>
      </c>
      <c r="AI5914" s="5">
        <v>6800</v>
      </c>
      <c r="AJ5914">
        <v>0</v>
      </c>
      <c r="AK5914" s="5">
        <v>0</v>
      </c>
      <c r="AL5914" s="5">
        <v>0</v>
      </c>
      <c r="AM5914" s="5">
        <v>59711.43</v>
      </c>
      <c r="AN5914">
        <v>8</v>
      </c>
      <c r="AO5914">
        <v>9</v>
      </c>
      <c r="AP5914" t="str">
        <f t="shared" si="833"/>
        <v>No</v>
      </c>
      <c r="AQ5914">
        <v>1</v>
      </c>
      <c r="AR5914" s="5">
        <f t="shared" si="834"/>
        <v>2307797.35</v>
      </c>
      <c r="AS5914" s="5">
        <f t="shared" si="835"/>
        <v>518644.97</v>
      </c>
      <c r="AT5914" t="s">
        <v>116</v>
      </c>
      <c r="AU5914" t="s">
        <v>6164</v>
      </c>
      <c r="AV5914" t="s">
        <v>6165</v>
      </c>
      <c r="AW5914" t="s">
        <v>6166</v>
      </c>
      <c r="AX5914" t="s">
        <v>6167</v>
      </c>
      <c r="AY5914">
        <v>43</v>
      </c>
      <c r="AZ5914">
        <v>0</v>
      </c>
      <c r="BA5914">
        <v>0</v>
      </c>
      <c r="BB5914" t="s">
        <v>6168</v>
      </c>
      <c r="BC5914">
        <v>1</v>
      </c>
      <c r="BD5914">
        <v>0</v>
      </c>
      <c r="BE5914" t="s">
        <v>6178</v>
      </c>
      <c r="BF5914" t="s">
        <v>6170</v>
      </c>
      <c r="BG5914">
        <v>1</v>
      </c>
      <c r="BH5914" t="s">
        <v>6179</v>
      </c>
      <c r="BI5914">
        <v>55</v>
      </c>
      <c r="BJ5914" t="s">
        <v>6187</v>
      </c>
      <c r="BK5914">
        <v>0</v>
      </c>
      <c r="BL5914">
        <v>51</v>
      </c>
      <c r="BM5914" s="3">
        <f t="shared" si="836"/>
        <v>0.78431372549019607</v>
      </c>
    </row>
    <row r="5915" spans="1:65">
      <c r="A5915" t="s">
        <v>6057</v>
      </c>
      <c r="B5915" s="2">
        <v>46017</v>
      </c>
      <c r="C5915" t="s">
        <v>4641</v>
      </c>
      <c r="D5915" t="s">
        <v>5644</v>
      </c>
      <c r="E5915">
        <v>12</v>
      </c>
      <c r="F5915" t="s">
        <v>49</v>
      </c>
      <c r="G5915" t="s">
        <v>62</v>
      </c>
      <c r="H5915" t="s">
        <v>125</v>
      </c>
      <c r="I5915" t="s">
        <v>52</v>
      </c>
      <c r="J5915" t="s">
        <v>53</v>
      </c>
      <c r="K5915" t="s">
        <v>75</v>
      </c>
      <c r="L5915" t="s">
        <v>87</v>
      </c>
      <c r="M5915" t="s">
        <v>56</v>
      </c>
      <c r="N5915" t="s">
        <v>94</v>
      </c>
      <c r="O5915" t="s">
        <v>70</v>
      </c>
      <c r="P5915">
        <v>54</v>
      </c>
      <c r="Q5915">
        <v>56</v>
      </c>
      <c r="R5915">
        <v>56</v>
      </c>
      <c r="S5915">
        <v>2</v>
      </c>
      <c r="T5915">
        <f t="shared" si="828"/>
        <v>54</v>
      </c>
      <c r="U5915">
        <v>53</v>
      </c>
      <c r="V5915">
        <f t="shared" si="829"/>
        <v>1</v>
      </c>
      <c r="W5915" s="3">
        <f t="shared" si="830"/>
        <v>3.5714285714285712E-2</v>
      </c>
      <c r="X5915">
        <v>15</v>
      </c>
      <c r="Y5915" s="4">
        <v>4.5</v>
      </c>
      <c r="Z5915" s="4">
        <v>1.9</v>
      </c>
      <c r="AA5915" s="5">
        <v>35679.08</v>
      </c>
      <c r="AB5915" s="5">
        <f t="shared" si="831"/>
        <v>1890991.24</v>
      </c>
      <c r="AC5915" s="5">
        <v>24313.03</v>
      </c>
      <c r="AD5915" s="5">
        <f t="shared" si="832"/>
        <v>1361529.68</v>
      </c>
      <c r="AE5915" s="5">
        <v>100168.13</v>
      </c>
      <c r="AF5915" s="5">
        <v>24881.08</v>
      </c>
      <c r="AG5915" s="5">
        <v>8296.83</v>
      </c>
      <c r="AH5915" s="5">
        <v>2755</v>
      </c>
      <c r="AI5915" s="5">
        <v>6400</v>
      </c>
      <c r="AJ5915">
        <v>0</v>
      </c>
      <c r="AK5915" s="5">
        <v>0</v>
      </c>
      <c r="AL5915" s="5">
        <v>685.28</v>
      </c>
      <c r="AM5915" s="5">
        <v>33813.47</v>
      </c>
      <c r="AN5915">
        <v>4</v>
      </c>
      <c r="AO5915">
        <v>4</v>
      </c>
      <c r="AP5915" t="str">
        <f t="shared" si="833"/>
        <v>Yes</v>
      </c>
      <c r="AQ5915">
        <v>1</v>
      </c>
      <c r="AR5915" s="5">
        <f t="shared" si="834"/>
        <v>1538529.47</v>
      </c>
      <c r="AS5915" s="5">
        <f t="shared" si="835"/>
        <v>352461.77</v>
      </c>
      <c r="AT5915" t="s">
        <v>59</v>
      </c>
      <c r="AU5915" t="s">
        <v>6164</v>
      </c>
      <c r="AV5915" t="s">
        <v>6165</v>
      </c>
      <c r="AW5915" t="s">
        <v>6166</v>
      </c>
      <c r="AX5915" t="s">
        <v>6184</v>
      </c>
      <c r="AY5915">
        <v>56</v>
      </c>
      <c r="AZ5915">
        <v>0</v>
      </c>
      <c r="BA5915">
        <v>15</v>
      </c>
      <c r="BB5915" t="s">
        <v>6191</v>
      </c>
      <c r="BC5915">
        <v>0</v>
      </c>
      <c r="BD5915">
        <v>0</v>
      </c>
      <c r="BE5915" t="s">
        <v>6169</v>
      </c>
      <c r="BF5915" t="s">
        <v>6170</v>
      </c>
      <c r="BG5915">
        <v>0</v>
      </c>
      <c r="BH5915" t="s">
        <v>6171</v>
      </c>
      <c r="BI5915">
        <v>35</v>
      </c>
      <c r="BJ5915" t="s">
        <v>6172</v>
      </c>
      <c r="BK5915">
        <v>0</v>
      </c>
      <c r="BL5915">
        <v>71</v>
      </c>
      <c r="BM5915" s="3">
        <f t="shared" si="836"/>
        <v>0.78873239436619713</v>
      </c>
    </row>
    <row r="5916" spans="1:65">
      <c r="A5916" t="s">
        <v>6058</v>
      </c>
      <c r="B5916" s="2">
        <v>46017</v>
      </c>
      <c r="C5916" t="s">
        <v>4641</v>
      </c>
      <c r="D5916" t="s">
        <v>5644</v>
      </c>
      <c r="E5916">
        <v>12</v>
      </c>
      <c r="F5916" t="s">
        <v>49</v>
      </c>
      <c r="G5916" t="s">
        <v>62</v>
      </c>
      <c r="H5916" t="s">
        <v>226</v>
      </c>
      <c r="I5916" t="s">
        <v>64</v>
      </c>
      <c r="J5916" t="s">
        <v>65</v>
      </c>
      <c r="K5916" t="s">
        <v>66</v>
      </c>
      <c r="L5916" t="s">
        <v>67</v>
      </c>
      <c r="M5916" t="s">
        <v>68</v>
      </c>
      <c r="N5916" t="s">
        <v>94</v>
      </c>
      <c r="O5916" t="s">
        <v>70</v>
      </c>
      <c r="P5916">
        <v>51</v>
      </c>
      <c r="Q5916">
        <v>54</v>
      </c>
      <c r="R5916">
        <v>51</v>
      </c>
      <c r="S5916">
        <v>4</v>
      </c>
      <c r="T5916">
        <f t="shared" si="828"/>
        <v>47</v>
      </c>
      <c r="U5916">
        <v>47</v>
      </c>
      <c r="V5916">
        <f t="shared" si="829"/>
        <v>0</v>
      </c>
      <c r="W5916" s="3">
        <f t="shared" si="830"/>
        <v>7.8431372549019607E-2</v>
      </c>
      <c r="X5916">
        <v>37</v>
      </c>
      <c r="Y5916" s="4">
        <v>2</v>
      </c>
      <c r="Z5916" s="4">
        <v>1.3</v>
      </c>
      <c r="AA5916" s="5">
        <v>48345.01</v>
      </c>
      <c r="AB5916" s="5">
        <f t="shared" si="831"/>
        <v>2272215.4700000002</v>
      </c>
      <c r="AC5916" s="5">
        <v>32283.96</v>
      </c>
      <c r="AD5916" s="5">
        <f t="shared" si="832"/>
        <v>1646481.96</v>
      </c>
      <c r="AE5916" s="5">
        <v>108290.99</v>
      </c>
      <c r="AF5916" s="5">
        <v>32701.95</v>
      </c>
      <c r="AG5916" s="5">
        <v>10163.290000000001</v>
      </c>
      <c r="AH5916" s="5">
        <v>1885</v>
      </c>
      <c r="AI5916" s="5">
        <v>21743.360000000001</v>
      </c>
      <c r="AJ5916">
        <v>1</v>
      </c>
      <c r="AK5916" s="5">
        <v>13627.45</v>
      </c>
      <c r="AL5916" s="5">
        <v>0</v>
      </c>
      <c r="AM5916" s="5">
        <v>32474.33</v>
      </c>
      <c r="AN5916">
        <v>4</v>
      </c>
      <c r="AO5916">
        <v>4</v>
      </c>
      <c r="AP5916" t="str">
        <f t="shared" si="833"/>
        <v>Yes</v>
      </c>
      <c r="AQ5916">
        <v>1</v>
      </c>
      <c r="AR5916" s="5">
        <f t="shared" si="834"/>
        <v>1867368.33</v>
      </c>
      <c r="AS5916" s="5">
        <f t="shared" si="835"/>
        <v>404847.14</v>
      </c>
      <c r="AT5916" t="s">
        <v>116</v>
      </c>
      <c r="AU5916" t="s">
        <v>6199</v>
      </c>
      <c r="AV5916" t="s">
        <v>6200</v>
      </c>
      <c r="AW5916" t="s">
        <v>6175</v>
      </c>
      <c r="AX5916" t="s">
        <v>6167</v>
      </c>
      <c r="AY5916">
        <v>52</v>
      </c>
      <c r="AZ5916">
        <v>0</v>
      </c>
      <c r="BA5916">
        <v>0</v>
      </c>
      <c r="BB5916" t="s">
        <v>6168</v>
      </c>
      <c r="BC5916">
        <v>0</v>
      </c>
      <c r="BD5916">
        <v>0</v>
      </c>
      <c r="BE5916" t="s">
        <v>6169</v>
      </c>
      <c r="BF5916" t="s">
        <v>6210</v>
      </c>
      <c r="BG5916">
        <v>0</v>
      </c>
      <c r="BH5916" t="s">
        <v>6171</v>
      </c>
      <c r="BI5916">
        <v>46</v>
      </c>
      <c r="BJ5916" t="s">
        <v>6172</v>
      </c>
      <c r="BK5916">
        <v>0</v>
      </c>
      <c r="BL5916">
        <v>58</v>
      </c>
      <c r="BM5916" s="3">
        <f t="shared" si="836"/>
        <v>0.87931034482758619</v>
      </c>
    </row>
    <row r="5917" spans="1:65">
      <c r="A5917" t="s">
        <v>6059</v>
      </c>
      <c r="B5917" s="2">
        <v>46017</v>
      </c>
      <c r="C5917" t="s">
        <v>4641</v>
      </c>
      <c r="D5917" t="s">
        <v>5644</v>
      </c>
      <c r="E5917">
        <v>12</v>
      </c>
      <c r="F5917" t="s">
        <v>49</v>
      </c>
      <c r="G5917" t="s">
        <v>62</v>
      </c>
      <c r="H5917" t="s">
        <v>133</v>
      </c>
      <c r="I5917" t="s">
        <v>64</v>
      </c>
      <c r="J5917" t="s">
        <v>81</v>
      </c>
      <c r="K5917" t="s">
        <v>75</v>
      </c>
      <c r="L5917" t="s">
        <v>55</v>
      </c>
      <c r="M5917" t="s">
        <v>56</v>
      </c>
      <c r="N5917" t="s">
        <v>109</v>
      </c>
      <c r="O5917" t="s">
        <v>120</v>
      </c>
      <c r="P5917">
        <v>27</v>
      </c>
      <c r="Q5917">
        <v>40</v>
      </c>
      <c r="R5917">
        <v>39</v>
      </c>
      <c r="S5917">
        <v>1</v>
      </c>
      <c r="T5917">
        <f t="shared" si="828"/>
        <v>38</v>
      </c>
      <c r="U5917">
        <v>20</v>
      </c>
      <c r="V5917">
        <f t="shared" si="829"/>
        <v>18</v>
      </c>
      <c r="W5917" s="3">
        <f t="shared" si="830"/>
        <v>2.564102564102564E-2</v>
      </c>
      <c r="X5917">
        <v>16</v>
      </c>
      <c r="Y5917" s="4">
        <v>5.3</v>
      </c>
      <c r="Z5917" s="4">
        <v>2</v>
      </c>
      <c r="AA5917" s="5">
        <v>78707.12</v>
      </c>
      <c r="AB5917" s="5">
        <f t="shared" si="831"/>
        <v>1574142.4</v>
      </c>
      <c r="AC5917" s="5">
        <v>53088.74</v>
      </c>
      <c r="AD5917" s="5">
        <f t="shared" si="832"/>
        <v>2070460.86</v>
      </c>
      <c r="AE5917" s="5">
        <v>117258.71</v>
      </c>
      <c r="AF5917" s="5">
        <v>34689.699999999997</v>
      </c>
      <c r="AG5917" s="5">
        <v>8620.23</v>
      </c>
      <c r="AH5917" s="5">
        <v>2900</v>
      </c>
      <c r="AI5917" s="5">
        <v>6800</v>
      </c>
      <c r="AJ5917">
        <v>0</v>
      </c>
      <c r="AK5917" s="5">
        <v>0</v>
      </c>
      <c r="AL5917" s="5">
        <v>25833.4</v>
      </c>
      <c r="AM5917" s="5">
        <v>32689.62</v>
      </c>
      <c r="AN5917">
        <v>8</v>
      </c>
      <c r="AO5917">
        <v>11</v>
      </c>
      <c r="AP5917" t="str">
        <f t="shared" si="833"/>
        <v>No</v>
      </c>
      <c r="AQ5917">
        <v>2</v>
      </c>
      <c r="AR5917" s="5">
        <f t="shared" si="834"/>
        <v>2299252.52</v>
      </c>
      <c r="AS5917" s="5">
        <f t="shared" si="835"/>
        <v>-725110.12</v>
      </c>
      <c r="AT5917" t="s">
        <v>59</v>
      </c>
      <c r="AU5917" t="s">
        <v>6164</v>
      </c>
      <c r="AV5917" t="s">
        <v>6165</v>
      </c>
      <c r="AW5917" t="s">
        <v>6166</v>
      </c>
      <c r="AX5917" t="s">
        <v>6167</v>
      </c>
      <c r="AY5917">
        <v>35</v>
      </c>
      <c r="AZ5917">
        <v>4</v>
      </c>
      <c r="BA5917">
        <v>75</v>
      </c>
      <c r="BB5917" t="s">
        <v>6180</v>
      </c>
      <c r="BC5917">
        <v>0</v>
      </c>
      <c r="BD5917">
        <v>3</v>
      </c>
      <c r="BE5917" t="s">
        <v>6188</v>
      </c>
      <c r="BF5917" t="s">
        <v>6170</v>
      </c>
      <c r="BG5917">
        <v>0</v>
      </c>
      <c r="BH5917" t="s">
        <v>6171</v>
      </c>
      <c r="BI5917">
        <v>9</v>
      </c>
      <c r="BJ5917" t="s">
        <v>6172</v>
      </c>
      <c r="BK5917">
        <v>0</v>
      </c>
      <c r="BL5917">
        <v>45</v>
      </c>
      <c r="BM5917" s="3">
        <f t="shared" si="836"/>
        <v>0.8666666666666667</v>
      </c>
    </row>
    <row r="5918" spans="1:65">
      <c r="A5918" t="s">
        <v>6060</v>
      </c>
      <c r="B5918" s="2">
        <v>46017</v>
      </c>
      <c r="C5918" t="s">
        <v>4641</v>
      </c>
      <c r="D5918" t="s">
        <v>5644</v>
      </c>
      <c r="E5918">
        <v>12</v>
      </c>
      <c r="F5918" t="s">
        <v>61</v>
      </c>
      <c r="G5918" t="s">
        <v>62</v>
      </c>
      <c r="H5918" t="s">
        <v>115</v>
      </c>
      <c r="I5918" t="s">
        <v>64</v>
      </c>
      <c r="J5918" t="s">
        <v>81</v>
      </c>
      <c r="K5918" t="s">
        <v>54</v>
      </c>
      <c r="L5918" t="s">
        <v>87</v>
      </c>
      <c r="M5918" t="s">
        <v>68</v>
      </c>
      <c r="N5918" t="s">
        <v>57</v>
      </c>
      <c r="O5918" t="s">
        <v>58</v>
      </c>
      <c r="P5918">
        <v>36</v>
      </c>
      <c r="Q5918">
        <v>36</v>
      </c>
      <c r="R5918">
        <v>35</v>
      </c>
      <c r="S5918">
        <v>1</v>
      </c>
      <c r="T5918">
        <f t="shared" si="828"/>
        <v>34</v>
      </c>
      <c r="U5918">
        <v>34</v>
      </c>
      <c r="V5918">
        <f t="shared" si="829"/>
        <v>0</v>
      </c>
      <c r="W5918" s="3">
        <f t="shared" si="830"/>
        <v>2.8571428571428571E-2</v>
      </c>
      <c r="X5918">
        <v>28</v>
      </c>
      <c r="Y5918" s="4">
        <v>11.9</v>
      </c>
      <c r="Z5918" s="4">
        <v>2.2000000000000002</v>
      </c>
      <c r="AA5918" s="5">
        <v>85153.5</v>
      </c>
      <c r="AB5918" s="5">
        <f t="shared" si="831"/>
        <v>2895219</v>
      </c>
      <c r="AC5918" s="5">
        <v>52196.76</v>
      </c>
      <c r="AD5918" s="5">
        <f t="shared" si="832"/>
        <v>1826886.6</v>
      </c>
      <c r="AE5918" s="5">
        <v>105063.19</v>
      </c>
      <c r="AF5918" s="5">
        <v>30618.89</v>
      </c>
      <c r="AG5918" s="5">
        <v>10187.459999999999</v>
      </c>
      <c r="AH5918" s="5">
        <v>3190</v>
      </c>
      <c r="AI5918" s="5">
        <v>6800</v>
      </c>
      <c r="AJ5918">
        <v>0</v>
      </c>
      <c r="AK5918" s="5">
        <v>0</v>
      </c>
      <c r="AL5918" s="5">
        <v>0</v>
      </c>
      <c r="AM5918" s="5">
        <v>24231.29</v>
      </c>
      <c r="AN5918">
        <v>4</v>
      </c>
      <c r="AO5918">
        <v>5</v>
      </c>
      <c r="AP5918" t="str">
        <f t="shared" si="833"/>
        <v>No</v>
      </c>
      <c r="AQ5918">
        <v>2</v>
      </c>
      <c r="AR5918" s="5">
        <f t="shared" si="834"/>
        <v>2006977.43</v>
      </c>
      <c r="AS5918" s="5">
        <f t="shared" si="835"/>
        <v>888241.57</v>
      </c>
      <c r="AT5918" t="s">
        <v>59</v>
      </c>
      <c r="AU5918" t="s">
        <v>6164</v>
      </c>
      <c r="AV5918" t="s">
        <v>6165</v>
      </c>
      <c r="AW5918" t="s">
        <v>6166</v>
      </c>
      <c r="AX5918" t="s">
        <v>6177</v>
      </c>
      <c r="AY5918">
        <v>38</v>
      </c>
      <c r="AZ5918">
        <v>1</v>
      </c>
      <c r="BA5918">
        <v>0</v>
      </c>
      <c r="BB5918" t="s">
        <v>6168</v>
      </c>
      <c r="BC5918">
        <v>0</v>
      </c>
      <c r="BD5918">
        <v>1</v>
      </c>
      <c r="BE5918" t="s">
        <v>6196</v>
      </c>
      <c r="BF5918" t="s">
        <v>6170</v>
      </c>
      <c r="BG5918">
        <v>0</v>
      </c>
      <c r="BH5918" t="s">
        <v>6171</v>
      </c>
      <c r="BI5918">
        <v>22</v>
      </c>
      <c r="BJ5918" t="s">
        <v>6172</v>
      </c>
      <c r="BK5918">
        <v>0</v>
      </c>
      <c r="BL5918">
        <v>46</v>
      </c>
      <c r="BM5918" s="3">
        <f t="shared" si="836"/>
        <v>0.76086956521739135</v>
      </c>
    </row>
    <row r="5919" spans="1:65">
      <c r="A5919" t="s">
        <v>6061</v>
      </c>
      <c r="B5919" s="2">
        <v>46018</v>
      </c>
      <c r="C5919" t="s">
        <v>4641</v>
      </c>
      <c r="D5919" t="s">
        <v>5644</v>
      </c>
      <c r="E5919">
        <v>12</v>
      </c>
      <c r="F5919" t="s">
        <v>49</v>
      </c>
      <c r="G5919" t="s">
        <v>50</v>
      </c>
      <c r="H5919" t="s">
        <v>89</v>
      </c>
      <c r="I5919" t="s">
        <v>74</v>
      </c>
      <c r="J5919" t="s">
        <v>81</v>
      </c>
      <c r="K5919" t="s">
        <v>75</v>
      </c>
      <c r="L5919" t="s">
        <v>87</v>
      </c>
      <c r="M5919" t="s">
        <v>56</v>
      </c>
      <c r="N5919" t="s">
        <v>69</v>
      </c>
      <c r="O5919" t="s">
        <v>58</v>
      </c>
      <c r="P5919">
        <v>32</v>
      </c>
      <c r="Q5919">
        <v>40</v>
      </c>
      <c r="R5919">
        <v>39</v>
      </c>
      <c r="S5919">
        <v>1</v>
      </c>
      <c r="T5919">
        <f t="shared" si="828"/>
        <v>38</v>
      </c>
      <c r="U5919">
        <v>26</v>
      </c>
      <c r="V5919">
        <f t="shared" si="829"/>
        <v>12</v>
      </c>
      <c r="W5919" s="3">
        <f t="shared" si="830"/>
        <v>2.564102564102564E-2</v>
      </c>
      <c r="X5919">
        <v>10</v>
      </c>
      <c r="Y5919" s="4">
        <v>8</v>
      </c>
      <c r="Z5919" s="4">
        <v>1.5</v>
      </c>
      <c r="AA5919" s="5">
        <v>77987.59</v>
      </c>
      <c r="AB5919" s="5">
        <f t="shared" si="831"/>
        <v>2027677.34</v>
      </c>
      <c r="AC5919" s="5">
        <v>54421.05</v>
      </c>
      <c r="AD5919" s="5">
        <f t="shared" si="832"/>
        <v>2122420.9500000002</v>
      </c>
      <c r="AE5919" s="5">
        <v>120833.72</v>
      </c>
      <c r="AF5919" s="5">
        <v>33748.639999999999</v>
      </c>
      <c r="AG5919" s="5">
        <v>7664.76</v>
      </c>
      <c r="AH5919" s="5">
        <v>2175</v>
      </c>
      <c r="AI5919" s="5">
        <v>6800</v>
      </c>
      <c r="AJ5919">
        <v>0</v>
      </c>
      <c r="AK5919" s="5">
        <v>0</v>
      </c>
      <c r="AL5919" s="5">
        <v>18215.84</v>
      </c>
      <c r="AM5919" s="5">
        <v>17450.48</v>
      </c>
      <c r="AN5919">
        <v>4</v>
      </c>
      <c r="AO5919">
        <v>5</v>
      </c>
      <c r="AP5919" t="str">
        <f t="shared" si="833"/>
        <v>No</v>
      </c>
      <c r="AQ5919">
        <v>2</v>
      </c>
      <c r="AR5919" s="5">
        <f t="shared" si="834"/>
        <v>2329309.39</v>
      </c>
      <c r="AS5919" s="5">
        <f t="shared" si="835"/>
        <v>-301632.05</v>
      </c>
      <c r="AT5919" t="s">
        <v>59</v>
      </c>
      <c r="AU5919" t="s">
        <v>6164</v>
      </c>
      <c r="AV5919" t="s">
        <v>6165</v>
      </c>
      <c r="AW5919" t="s">
        <v>6166</v>
      </c>
      <c r="AX5919" t="s">
        <v>6177</v>
      </c>
      <c r="AY5919">
        <v>44</v>
      </c>
      <c r="AZ5919">
        <v>7</v>
      </c>
      <c r="BA5919">
        <v>96</v>
      </c>
      <c r="BB5919" t="s">
        <v>6220</v>
      </c>
      <c r="BC5919">
        <v>0</v>
      </c>
      <c r="BD5919">
        <v>1</v>
      </c>
      <c r="BE5919" t="s">
        <v>6188</v>
      </c>
      <c r="BF5919" t="s">
        <v>6170</v>
      </c>
      <c r="BG5919">
        <v>0</v>
      </c>
      <c r="BH5919" t="s">
        <v>6171</v>
      </c>
      <c r="BI5919">
        <v>17</v>
      </c>
      <c r="BJ5919" t="s">
        <v>6172</v>
      </c>
      <c r="BK5919">
        <v>0</v>
      </c>
      <c r="BL5919">
        <v>52</v>
      </c>
      <c r="BM5919" s="3">
        <f t="shared" si="836"/>
        <v>0.75</v>
      </c>
    </row>
    <row r="5920" spans="1:65">
      <c r="A5920" t="s">
        <v>6062</v>
      </c>
      <c r="B5920" s="2">
        <v>46018</v>
      </c>
      <c r="C5920" t="s">
        <v>4641</v>
      </c>
      <c r="D5920" t="s">
        <v>5644</v>
      </c>
      <c r="E5920">
        <v>12</v>
      </c>
      <c r="F5920" t="s">
        <v>61</v>
      </c>
      <c r="G5920" t="s">
        <v>50</v>
      </c>
      <c r="H5920" t="s">
        <v>170</v>
      </c>
      <c r="I5920" t="s">
        <v>64</v>
      </c>
      <c r="J5920" t="s">
        <v>65</v>
      </c>
      <c r="K5920" t="s">
        <v>66</v>
      </c>
      <c r="L5920" t="s">
        <v>67</v>
      </c>
      <c r="M5920" t="s">
        <v>56</v>
      </c>
      <c r="N5920" t="s">
        <v>76</v>
      </c>
      <c r="O5920" t="s">
        <v>70</v>
      </c>
      <c r="P5920">
        <v>41</v>
      </c>
      <c r="Q5920">
        <v>42</v>
      </c>
      <c r="R5920">
        <v>42</v>
      </c>
      <c r="S5920">
        <v>1</v>
      </c>
      <c r="T5920">
        <f t="shared" si="828"/>
        <v>41</v>
      </c>
      <c r="U5920">
        <v>41</v>
      </c>
      <c r="V5920">
        <f t="shared" si="829"/>
        <v>0</v>
      </c>
      <c r="W5920" s="3">
        <f t="shared" si="830"/>
        <v>2.3809523809523808E-2</v>
      </c>
      <c r="X5920">
        <v>22</v>
      </c>
      <c r="Y5920" s="4">
        <v>0.3</v>
      </c>
      <c r="Z5920" s="4">
        <v>1.3</v>
      </c>
      <c r="AA5920" s="5">
        <v>48715.94</v>
      </c>
      <c r="AB5920" s="5">
        <f t="shared" si="831"/>
        <v>1997353.54</v>
      </c>
      <c r="AC5920" s="5">
        <v>34153.32</v>
      </c>
      <c r="AD5920" s="5">
        <f t="shared" si="832"/>
        <v>1434439.44</v>
      </c>
      <c r="AE5920" s="5">
        <v>89925.53</v>
      </c>
      <c r="AF5920" s="5">
        <v>25490.35</v>
      </c>
      <c r="AG5920" s="5">
        <v>8425.07</v>
      </c>
      <c r="AH5920" s="5">
        <v>1885</v>
      </c>
      <c r="AI5920" s="5">
        <v>4600</v>
      </c>
      <c r="AJ5920">
        <v>0</v>
      </c>
      <c r="AK5920" s="5">
        <v>0</v>
      </c>
      <c r="AL5920" s="5">
        <v>0</v>
      </c>
      <c r="AM5920" s="5">
        <v>26110.080000000002</v>
      </c>
      <c r="AN5920">
        <v>4</v>
      </c>
      <c r="AO5920">
        <v>3</v>
      </c>
      <c r="AP5920" t="str">
        <f t="shared" si="833"/>
        <v>Yes</v>
      </c>
      <c r="AQ5920">
        <v>1</v>
      </c>
      <c r="AR5920" s="5">
        <f t="shared" si="834"/>
        <v>1590875.47</v>
      </c>
      <c r="AS5920" s="5">
        <f t="shared" si="835"/>
        <v>406478.07</v>
      </c>
      <c r="AT5920" t="s">
        <v>59</v>
      </c>
      <c r="AU5920" t="s">
        <v>6164</v>
      </c>
      <c r="AV5920" t="s">
        <v>6165</v>
      </c>
      <c r="AW5920" t="s">
        <v>6166</v>
      </c>
      <c r="AX5920" t="s">
        <v>6184</v>
      </c>
      <c r="AY5920">
        <v>46</v>
      </c>
      <c r="AZ5920">
        <v>4</v>
      </c>
      <c r="BA5920">
        <v>0</v>
      </c>
      <c r="BB5920" t="s">
        <v>6168</v>
      </c>
      <c r="BC5920">
        <v>0</v>
      </c>
      <c r="BD5920">
        <v>0</v>
      </c>
      <c r="BE5920" t="s">
        <v>6169</v>
      </c>
      <c r="BF5920" t="s">
        <v>6170</v>
      </c>
      <c r="BG5920">
        <v>1</v>
      </c>
      <c r="BH5920" t="s">
        <v>6179</v>
      </c>
      <c r="BI5920">
        <v>56</v>
      </c>
      <c r="BJ5920" t="s">
        <v>6187</v>
      </c>
      <c r="BK5920">
        <v>0</v>
      </c>
      <c r="BL5920">
        <v>63</v>
      </c>
      <c r="BM5920" s="3">
        <f t="shared" si="836"/>
        <v>0.66666666666666663</v>
      </c>
    </row>
    <row r="5921" spans="1:65">
      <c r="A5921" t="s">
        <v>6063</v>
      </c>
      <c r="B5921" s="2">
        <v>46018</v>
      </c>
      <c r="C5921" t="s">
        <v>4641</v>
      </c>
      <c r="D5921" t="s">
        <v>5644</v>
      </c>
      <c r="E5921">
        <v>12</v>
      </c>
      <c r="F5921" t="s">
        <v>78</v>
      </c>
      <c r="G5921" t="s">
        <v>79</v>
      </c>
      <c r="H5921" t="s">
        <v>80</v>
      </c>
      <c r="I5921" t="s">
        <v>64</v>
      </c>
      <c r="J5921" t="s">
        <v>53</v>
      </c>
      <c r="K5921" t="s">
        <v>66</v>
      </c>
      <c r="L5921" t="s">
        <v>67</v>
      </c>
      <c r="M5921" t="s">
        <v>56</v>
      </c>
      <c r="N5921" t="s">
        <v>57</v>
      </c>
      <c r="O5921" t="s">
        <v>82</v>
      </c>
      <c r="P5921">
        <v>53</v>
      </c>
      <c r="Q5921">
        <v>54</v>
      </c>
      <c r="R5921">
        <v>53</v>
      </c>
      <c r="S5921">
        <v>2</v>
      </c>
      <c r="T5921">
        <f t="shared" si="828"/>
        <v>51</v>
      </c>
      <c r="U5921">
        <v>51</v>
      </c>
      <c r="V5921">
        <f t="shared" si="829"/>
        <v>0</v>
      </c>
      <c r="W5921" s="3">
        <f t="shared" si="830"/>
        <v>3.7735849056603772E-2</v>
      </c>
      <c r="X5921">
        <v>30</v>
      </c>
      <c r="Y5921" s="4">
        <v>3.2</v>
      </c>
      <c r="Z5921" s="4">
        <v>1</v>
      </c>
      <c r="AA5921" s="5">
        <v>33899.800000000003</v>
      </c>
      <c r="AB5921" s="5">
        <f t="shared" si="831"/>
        <v>1728889.8</v>
      </c>
      <c r="AC5921" s="5">
        <v>23049.88</v>
      </c>
      <c r="AD5921" s="5">
        <f t="shared" si="832"/>
        <v>1221643.6399999999</v>
      </c>
      <c r="AE5921" s="5">
        <v>86762.71</v>
      </c>
      <c r="AF5921" s="5">
        <v>26115.11</v>
      </c>
      <c r="AG5921" s="5">
        <v>9723.42</v>
      </c>
      <c r="AH5921" s="5">
        <v>1450</v>
      </c>
      <c r="AI5921" s="5">
        <v>6400</v>
      </c>
      <c r="AJ5921">
        <v>0</v>
      </c>
      <c r="AK5921" s="5">
        <v>0</v>
      </c>
      <c r="AL5921" s="5">
        <v>0</v>
      </c>
      <c r="AM5921" s="5">
        <v>50030.3</v>
      </c>
      <c r="AN5921">
        <v>4</v>
      </c>
      <c r="AO5921">
        <v>10</v>
      </c>
      <c r="AP5921" t="str">
        <f t="shared" si="833"/>
        <v>No</v>
      </c>
      <c r="AQ5921">
        <v>2</v>
      </c>
      <c r="AR5921" s="5">
        <f t="shared" si="834"/>
        <v>1402125.18</v>
      </c>
      <c r="AS5921" s="5">
        <f t="shared" si="835"/>
        <v>326764.62</v>
      </c>
      <c r="AT5921" t="s">
        <v>59</v>
      </c>
      <c r="AU5921" t="s">
        <v>6164</v>
      </c>
      <c r="AV5921" t="s">
        <v>6165</v>
      </c>
      <c r="AW5921" t="s">
        <v>6166</v>
      </c>
      <c r="AX5921" t="s">
        <v>6167</v>
      </c>
      <c r="AY5921">
        <v>54</v>
      </c>
      <c r="AZ5921">
        <v>0</v>
      </c>
      <c r="BA5921">
        <v>0</v>
      </c>
      <c r="BB5921" t="s">
        <v>6168</v>
      </c>
      <c r="BC5921">
        <v>1</v>
      </c>
      <c r="BD5921">
        <v>5</v>
      </c>
      <c r="BE5921" t="s">
        <v>6219</v>
      </c>
      <c r="BF5921" t="s">
        <v>6170</v>
      </c>
      <c r="BG5921">
        <v>0</v>
      </c>
      <c r="BH5921" t="s">
        <v>6171</v>
      </c>
      <c r="BI5921">
        <v>59</v>
      </c>
      <c r="BJ5921" t="s">
        <v>6187</v>
      </c>
      <c r="BK5921">
        <v>0</v>
      </c>
      <c r="BL5921">
        <v>74</v>
      </c>
      <c r="BM5921" s="3">
        <f t="shared" si="836"/>
        <v>0.71621621621621623</v>
      </c>
    </row>
    <row r="5922" spans="1:65">
      <c r="A5922" t="s">
        <v>6064</v>
      </c>
      <c r="B5922" s="2">
        <v>46018</v>
      </c>
      <c r="C5922" t="s">
        <v>4641</v>
      </c>
      <c r="D5922" t="s">
        <v>5644</v>
      </c>
      <c r="E5922">
        <v>12</v>
      </c>
      <c r="F5922" t="s">
        <v>72</v>
      </c>
      <c r="G5922" t="s">
        <v>50</v>
      </c>
      <c r="H5922" t="s">
        <v>138</v>
      </c>
      <c r="I5922" t="s">
        <v>74</v>
      </c>
      <c r="J5922" t="s">
        <v>53</v>
      </c>
      <c r="K5922" t="s">
        <v>75</v>
      </c>
      <c r="L5922" t="s">
        <v>55</v>
      </c>
      <c r="M5922" t="s">
        <v>56</v>
      </c>
      <c r="N5922" t="s">
        <v>69</v>
      </c>
      <c r="O5922" t="s">
        <v>120</v>
      </c>
      <c r="P5922">
        <v>53</v>
      </c>
      <c r="Q5922">
        <v>54</v>
      </c>
      <c r="R5922">
        <v>55</v>
      </c>
      <c r="S5922">
        <v>1</v>
      </c>
      <c r="T5922">
        <f t="shared" si="828"/>
        <v>54</v>
      </c>
      <c r="U5922">
        <v>51</v>
      </c>
      <c r="V5922">
        <f t="shared" si="829"/>
        <v>3</v>
      </c>
      <c r="W5922" s="3">
        <f t="shared" si="830"/>
        <v>1.8181818181818181E-2</v>
      </c>
      <c r="X5922">
        <v>23</v>
      </c>
      <c r="Y5922" s="4">
        <v>1</v>
      </c>
      <c r="Z5922" s="4">
        <v>1.8</v>
      </c>
      <c r="AA5922" s="5">
        <v>35691.01</v>
      </c>
      <c r="AB5922" s="5">
        <f t="shared" si="831"/>
        <v>1820241.51</v>
      </c>
      <c r="AC5922" s="5">
        <v>23435.67</v>
      </c>
      <c r="AD5922" s="5">
        <f t="shared" si="832"/>
        <v>1288961.8500000001</v>
      </c>
      <c r="AE5922" s="5">
        <v>95309.34</v>
      </c>
      <c r="AF5922" s="5">
        <v>24284.42</v>
      </c>
      <c r="AG5922" s="5">
        <v>9072.0300000000007</v>
      </c>
      <c r="AH5922" s="5">
        <v>2610</v>
      </c>
      <c r="AI5922" s="5">
        <v>3200</v>
      </c>
      <c r="AJ5922">
        <v>0</v>
      </c>
      <c r="AK5922" s="5">
        <v>0</v>
      </c>
      <c r="AL5922" s="5">
        <v>1966.85</v>
      </c>
      <c r="AM5922" s="5">
        <v>31262.58</v>
      </c>
      <c r="AN5922">
        <v>4</v>
      </c>
      <c r="AO5922">
        <v>3</v>
      </c>
      <c r="AP5922" t="str">
        <f t="shared" si="833"/>
        <v>Yes</v>
      </c>
      <c r="AQ5922">
        <v>0</v>
      </c>
      <c r="AR5922" s="5">
        <f t="shared" si="834"/>
        <v>1456667.07</v>
      </c>
      <c r="AS5922" s="5">
        <f t="shared" si="835"/>
        <v>363574.44</v>
      </c>
      <c r="AT5922" t="s">
        <v>59</v>
      </c>
      <c r="AU5922" t="s">
        <v>6164</v>
      </c>
      <c r="AV5922" t="s">
        <v>6165</v>
      </c>
      <c r="AW5922" t="s">
        <v>6166</v>
      </c>
      <c r="AX5922" t="s">
        <v>6184</v>
      </c>
      <c r="AY5922">
        <v>53</v>
      </c>
      <c r="AZ5922">
        <v>0</v>
      </c>
      <c r="BA5922">
        <v>18</v>
      </c>
      <c r="BB5922" t="s">
        <v>6180</v>
      </c>
      <c r="BC5922">
        <v>0</v>
      </c>
      <c r="BD5922">
        <v>0</v>
      </c>
      <c r="BE5922" t="s">
        <v>6169</v>
      </c>
      <c r="BF5922" t="s">
        <v>6170</v>
      </c>
      <c r="BG5922">
        <v>0</v>
      </c>
      <c r="BH5922" t="s">
        <v>6171</v>
      </c>
      <c r="BI5922">
        <v>57</v>
      </c>
      <c r="BJ5922" t="s">
        <v>6187</v>
      </c>
      <c r="BK5922">
        <v>0</v>
      </c>
      <c r="BL5922">
        <v>70</v>
      </c>
      <c r="BM5922" s="3">
        <f t="shared" si="836"/>
        <v>0.7857142857142857</v>
      </c>
    </row>
    <row r="5923" spans="1:65">
      <c r="A5923" t="s">
        <v>6065</v>
      </c>
      <c r="B5923" s="2">
        <v>46018</v>
      </c>
      <c r="C5923" t="s">
        <v>4641</v>
      </c>
      <c r="D5923" t="s">
        <v>5644</v>
      </c>
      <c r="E5923">
        <v>12</v>
      </c>
      <c r="F5923" t="s">
        <v>61</v>
      </c>
      <c r="G5923" t="s">
        <v>62</v>
      </c>
      <c r="H5923" t="s">
        <v>104</v>
      </c>
      <c r="I5923" t="s">
        <v>64</v>
      </c>
      <c r="J5923" t="s">
        <v>53</v>
      </c>
      <c r="K5923" t="s">
        <v>66</v>
      </c>
      <c r="L5923" t="s">
        <v>87</v>
      </c>
      <c r="M5923" t="s">
        <v>56</v>
      </c>
      <c r="N5923" t="s">
        <v>57</v>
      </c>
      <c r="O5923" t="s">
        <v>82</v>
      </c>
      <c r="P5923">
        <v>57</v>
      </c>
      <c r="Q5923">
        <v>57</v>
      </c>
      <c r="R5923">
        <v>56</v>
      </c>
      <c r="S5923">
        <v>1</v>
      </c>
      <c r="T5923">
        <f t="shared" si="828"/>
        <v>55</v>
      </c>
      <c r="U5923">
        <v>55</v>
      </c>
      <c r="V5923">
        <f t="shared" si="829"/>
        <v>0</v>
      </c>
      <c r="W5923" s="3">
        <f t="shared" si="830"/>
        <v>1.7857142857142856E-2</v>
      </c>
      <c r="X5923">
        <v>23</v>
      </c>
      <c r="Y5923" s="4">
        <v>0</v>
      </c>
      <c r="Z5923" s="4">
        <v>0.4</v>
      </c>
      <c r="AA5923" s="5">
        <v>33977.03</v>
      </c>
      <c r="AB5923" s="5">
        <f t="shared" si="831"/>
        <v>1868736.65</v>
      </c>
      <c r="AC5923" s="5">
        <v>24138.41</v>
      </c>
      <c r="AD5923" s="5">
        <f t="shared" si="832"/>
        <v>1351750.96</v>
      </c>
      <c r="AE5923" s="5">
        <v>92920.24</v>
      </c>
      <c r="AF5923" s="5">
        <v>24839.79</v>
      </c>
      <c r="AG5923" s="5">
        <v>9489.39</v>
      </c>
      <c r="AH5923" s="5">
        <v>580</v>
      </c>
      <c r="AI5923" s="5">
        <v>3200</v>
      </c>
      <c r="AJ5923">
        <v>0</v>
      </c>
      <c r="AK5923" s="5">
        <v>0</v>
      </c>
      <c r="AL5923" s="5">
        <v>0</v>
      </c>
      <c r="AM5923" s="5">
        <v>43614.41</v>
      </c>
      <c r="AN5923">
        <v>4</v>
      </c>
      <c r="AO5923">
        <v>7</v>
      </c>
      <c r="AP5923" t="str">
        <f t="shared" si="833"/>
        <v>No</v>
      </c>
      <c r="AQ5923">
        <v>2</v>
      </c>
      <c r="AR5923" s="5">
        <f t="shared" si="834"/>
        <v>1526394.79</v>
      </c>
      <c r="AS5923" s="5">
        <f t="shared" si="835"/>
        <v>342341.86</v>
      </c>
      <c r="AT5923" t="s">
        <v>59</v>
      </c>
      <c r="AU5923" t="s">
        <v>6164</v>
      </c>
      <c r="AV5923" t="s">
        <v>6165</v>
      </c>
      <c r="AW5923" t="s">
        <v>6166</v>
      </c>
      <c r="AX5923" t="s">
        <v>6207</v>
      </c>
      <c r="AY5923">
        <v>60</v>
      </c>
      <c r="AZ5923">
        <v>2</v>
      </c>
      <c r="BA5923">
        <v>0</v>
      </c>
      <c r="BB5923" t="s">
        <v>6168</v>
      </c>
      <c r="BC5923">
        <v>1</v>
      </c>
      <c r="BD5923">
        <v>2</v>
      </c>
      <c r="BE5923" t="s">
        <v>6219</v>
      </c>
      <c r="BF5923" t="s">
        <v>6170</v>
      </c>
      <c r="BG5923">
        <v>1</v>
      </c>
      <c r="BH5923" t="s">
        <v>6186</v>
      </c>
      <c r="BI5923">
        <v>58</v>
      </c>
      <c r="BJ5923" t="s">
        <v>6187</v>
      </c>
      <c r="BK5923">
        <v>0</v>
      </c>
      <c r="BL5923">
        <v>70</v>
      </c>
      <c r="BM5923" s="3">
        <f t="shared" si="836"/>
        <v>0.8</v>
      </c>
    </row>
    <row r="5924" spans="1:65">
      <c r="A5924" t="s">
        <v>6066</v>
      </c>
      <c r="B5924" s="2">
        <v>46018</v>
      </c>
      <c r="C5924" t="s">
        <v>4641</v>
      </c>
      <c r="D5924" t="s">
        <v>5644</v>
      </c>
      <c r="E5924">
        <v>12</v>
      </c>
      <c r="F5924" t="s">
        <v>78</v>
      </c>
      <c r="G5924" t="s">
        <v>50</v>
      </c>
      <c r="H5924" t="s">
        <v>181</v>
      </c>
      <c r="I5924" t="s">
        <v>74</v>
      </c>
      <c r="J5924" t="s">
        <v>65</v>
      </c>
      <c r="K5924" t="s">
        <v>66</v>
      </c>
      <c r="L5924" t="s">
        <v>55</v>
      </c>
      <c r="M5924" t="s">
        <v>56</v>
      </c>
      <c r="N5924" t="s">
        <v>94</v>
      </c>
      <c r="O5924" t="s">
        <v>58</v>
      </c>
      <c r="P5924">
        <v>46</v>
      </c>
      <c r="Q5924">
        <v>47</v>
      </c>
      <c r="R5924">
        <v>45</v>
      </c>
      <c r="S5924">
        <v>1</v>
      </c>
      <c r="T5924">
        <f t="shared" si="828"/>
        <v>44</v>
      </c>
      <c r="U5924">
        <v>44</v>
      </c>
      <c r="V5924">
        <f t="shared" si="829"/>
        <v>0</v>
      </c>
      <c r="W5924" s="3">
        <f t="shared" si="830"/>
        <v>2.2222222222222223E-2</v>
      </c>
      <c r="X5924">
        <v>27</v>
      </c>
      <c r="Y5924" s="4">
        <v>1.8</v>
      </c>
      <c r="Z5924" s="4">
        <v>1.1000000000000001</v>
      </c>
      <c r="AA5924" s="5">
        <v>49071.28</v>
      </c>
      <c r="AB5924" s="5">
        <f t="shared" si="831"/>
        <v>2159136.3199999998</v>
      </c>
      <c r="AC5924" s="5">
        <v>34962.14</v>
      </c>
      <c r="AD5924" s="5">
        <f t="shared" si="832"/>
        <v>1573296.3</v>
      </c>
      <c r="AE5924" s="5">
        <v>100090.45</v>
      </c>
      <c r="AF5924" s="5">
        <v>30282.5</v>
      </c>
      <c r="AG5924" s="5">
        <v>9312.17</v>
      </c>
      <c r="AH5924" s="5">
        <v>1595</v>
      </c>
      <c r="AI5924" s="5">
        <v>4600</v>
      </c>
      <c r="AJ5924">
        <v>0</v>
      </c>
      <c r="AK5924" s="5">
        <v>0</v>
      </c>
      <c r="AL5924" s="5">
        <v>0</v>
      </c>
      <c r="AM5924" s="5">
        <v>27234.33</v>
      </c>
      <c r="AN5924">
        <v>4</v>
      </c>
      <c r="AO5924">
        <v>3</v>
      </c>
      <c r="AP5924" t="str">
        <f t="shared" si="833"/>
        <v>Yes</v>
      </c>
      <c r="AQ5924">
        <v>1</v>
      </c>
      <c r="AR5924" s="5">
        <f t="shared" si="834"/>
        <v>1746410.75</v>
      </c>
      <c r="AS5924" s="5">
        <f t="shared" si="835"/>
        <v>412725.57</v>
      </c>
      <c r="AT5924" t="s">
        <v>59</v>
      </c>
      <c r="AU5924" t="s">
        <v>6164</v>
      </c>
      <c r="AV5924" t="s">
        <v>6165</v>
      </c>
      <c r="AW5924" t="s">
        <v>6166</v>
      </c>
      <c r="AX5924" t="s">
        <v>6167</v>
      </c>
      <c r="AY5924">
        <v>46</v>
      </c>
      <c r="AZ5924">
        <v>0</v>
      </c>
      <c r="BA5924">
        <v>0</v>
      </c>
      <c r="BB5924" t="s">
        <v>6168</v>
      </c>
      <c r="BC5924">
        <v>0</v>
      </c>
      <c r="BD5924">
        <v>0</v>
      </c>
      <c r="BE5924" t="s">
        <v>6169</v>
      </c>
      <c r="BF5924" t="s">
        <v>6170</v>
      </c>
      <c r="BG5924">
        <v>1</v>
      </c>
      <c r="BH5924" t="s">
        <v>6179</v>
      </c>
      <c r="BI5924">
        <v>58</v>
      </c>
      <c r="BJ5924" t="s">
        <v>6187</v>
      </c>
      <c r="BK5924">
        <v>0</v>
      </c>
      <c r="BL5924">
        <v>58</v>
      </c>
      <c r="BM5924" s="3">
        <f t="shared" si="836"/>
        <v>0.77586206896551724</v>
      </c>
    </row>
    <row r="5925" spans="1:65">
      <c r="A5925" t="s">
        <v>6067</v>
      </c>
      <c r="B5925" s="2">
        <v>46018</v>
      </c>
      <c r="C5925" t="s">
        <v>4641</v>
      </c>
      <c r="D5925" t="s">
        <v>5644</v>
      </c>
      <c r="E5925">
        <v>12</v>
      </c>
      <c r="F5925" t="s">
        <v>78</v>
      </c>
      <c r="G5925" t="s">
        <v>79</v>
      </c>
      <c r="H5925" t="s">
        <v>113</v>
      </c>
      <c r="I5925" t="s">
        <v>64</v>
      </c>
      <c r="J5925" t="s">
        <v>53</v>
      </c>
      <c r="K5925" t="s">
        <v>75</v>
      </c>
      <c r="L5925" t="s">
        <v>87</v>
      </c>
      <c r="M5925" t="s">
        <v>68</v>
      </c>
      <c r="N5925" t="s">
        <v>69</v>
      </c>
      <c r="O5925" t="s">
        <v>82</v>
      </c>
      <c r="P5925">
        <v>56</v>
      </c>
      <c r="Q5925">
        <v>58</v>
      </c>
      <c r="R5925">
        <v>55</v>
      </c>
      <c r="S5925">
        <v>2</v>
      </c>
      <c r="T5925">
        <f t="shared" si="828"/>
        <v>53</v>
      </c>
      <c r="U5925">
        <v>53</v>
      </c>
      <c r="V5925">
        <f t="shared" si="829"/>
        <v>0</v>
      </c>
      <c r="W5925" s="3">
        <f t="shared" si="830"/>
        <v>3.6363636363636362E-2</v>
      </c>
      <c r="X5925">
        <v>6</v>
      </c>
      <c r="Y5925" s="4">
        <v>6.3</v>
      </c>
      <c r="Z5925" s="4">
        <v>1</v>
      </c>
      <c r="AA5925" s="5">
        <v>35623.449999999997</v>
      </c>
      <c r="AB5925" s="5">
        <f t="shared" si="831"/>
        <v>1888042.85</v>
      </c>
      <c r="AC5925" s="5">
        <v>23019.47</v>
      </c>
      <c r="AD5925" s="5">
        <f t="shared" si="832"/>
        <v>1266070.8500000001</v>
      </c>
      <c r="AE5925" s="5">
        <v>89390.55</v>
      </c>
      <c r="AF5925" s="5">
        <v>25688.45</v>
      </c>
      <c r="AG5925" s="5">
        <v>7213.74</v>
      </c>
      <c r="AH5925" s="5">
        <v>1450</v>
      </c>
      <c r="AI5925" s="5">
        <v>6400</v>
      </c>
      <c r="AJ5925">
        <v>1</v>
      </c>
      <c r="AK5925" s="5">
        <v>8556.56</v>
      </c>
      <c r="AL5925" s="5">
        <v>0</v>
      </c>
      <c r="AM5925" s="5">
        <v>33351.81</v>
      </c>
      <c r="AN5925">
        <v>4</v>
      </c>
      <c r="AO5925">
        <v>3</v>
      </c>
      <c r="AP5925" t="str">
        <f t="shared" si="833"/>
        <v>Yes</v>
      </c>
      <c r="AQ5925">
        <v>2</v>
      </c>
      <c r="AR5925" s="5">
        <f t="shared" si="834"/>
        <v>1438121.96</v>
      </c>
      <c r="AS5925" s="5">
        <f t="shared" si="835"/>
        <v>449920.89</v>
      </c>
      <c r="AT5925" t="s">
        <v>59</v>
      </c>
      <c r="AU5925" t="s">
        <v>6194</v>
      </c>
      <c r="AV5925" t="s">
        <v>6195</v>
      </c>
      <c r="AW5925" t="s">
        <v>6183</v>
      </c>
      <c r="AX5925" t="s">
        <v>6167</v>
      </c>
      <c r="AY5925">
        <v>59</v>
      </c>
      <c r="AZ5925">
        <v>0</v>
      </c>
      <c r="BA5925">
        <v>0</v>
      </c>
      <c r="BB5925" t="s">
        <v>6168</v>
      </c>
      <c r="BC5925">
        <v>0</v>
      </c>
      <c r="BD5925">
        <v>0</v>
      </c>
      <c r="BE5925" t="s">
        <v>6169</v>
      </c>
      <c r="BF5925" t="s">
        <v>6170</v>
      </c>
      <c r="BG5925">
        <v>0</v>
      </c>
      <c r="BH5925" t="s">
        <v>6171</v>
      </c>
      <c r="BI5925">
        <v>40</v>
      </c>
      <c r="BJ5925" t="s">
        <v>6172</v>
      </c>
      <c r="BK5925">
        <v>0</v>
      </c>
      <c r="BL5925">
        <v>75</v>
      </c>
      <c r="BM5925" s="3">
        <f t="shared" si="836"/>
        <v>0.73333333333333328</v>
      </c>
    </row>
    <row r="5926" spans="1:65">
      <c r="A5926" t="s">
        <v>6068</v>
      </c>
      <c r="B5926" s="2">
        <v>46018</v>
      </c>
      <c r="C5926" t="s">
        <v>4641</v>
      </c>
      <c r="D5926" t="s">
        <v>5644</v>
      </c>
      <c r="E5926">
        <v>12</v>
      </c>
      <c r="F5926" t="s">
        <v>61</v>
      </c>
      <c r="G5926" t="s">
        <v>62</v>
      </c>
      <c r="H5926" t="s">
        <v>96</v>
      </c>
      <c r="I5926" t="s">
        <v>52</v>
      </c>
      <c r="J5926" t="s">
        <v>65</v>
      </c>
      <c r="K5926" t="s">
        <v>66</v>
      </c>
      <c r="L5926" t="s">
        <v>67</v>
      </c>
      <c r="M5926" t="s">
        <v>56</v>
      </c>
      <c r="N5926" t="s">
        <v>69</v>
      </c>
      <c r="O5926" t="s">
        <v>82</v>
      </c>
      <c r="P5926">
        <v>42</v>
      </c>
      <c r="Q5926">
        <v>43</v>
      </c>
      <c r="R5926">
        <v>42</v>
      </c>
      <c r="S5926">
        <v>1</v>
      </c>
      <c r="T5926">
        <f t="shared" si="828"/>
        <v>41</v>
      </c>
      <c r="U5926">
        <v>40</v>
      </c>
      <c r="V5926">
        <f t="shared" si="829"/>
        <v>1</v>
      </c>
      <c r="W5926" s="3">
        <f t="shared" si="830"/>
        <v>2.3809523809523808E-2</v>
      </c>
      <c r="X5926">
        <v>32</v>
      </c>
      <c r="Y5926" s="4">
        <v>0.8</v>
      </c>
      <c r="Z5926" s="4">
        <v>0.9</v>
      </c>
      <c r="AA5926" s="5">
        <v>49512.11</v>
      </c>
      <c r="AB5926" s="5">
        <f t="shared" si="831"/>
        <v>1980484.4</v>
      </c>
      <c r="AC5926" s="5">
        <v>34126.69</v>
      </c>
      <c r="AD5926" s="5">
        <f t="shared" si="832"/>
        <v>1433320.98</v>
      </c>
      <c r="AE5926" s="5">
        <v>99363.34</v>
      </c>
      <c r="AF5926" s="5">
        <v>26019.72</v>
      </c>
      <c r="AG5926" s="5">
        <v>10209.9</v>
      </c>
      <c r="AH5926" s="5">
        <v>1305</v>
      </c>
      <c r="AI5926" s="5">
        <v>4600</v>
      </c>
      <c r="AJ5926">
        <v>0</v>
      </c>
      <c r="AK5926" s="5">
        <v>0</v>
      </c>
      <c r="AL5926" s="5">
        <v>976.15</v>
      </c>
      <c r="AM5926" s="5">
        <v>26679.33</v>
      </c>
      <c r="AN5926">
        <v>4</v>
      </c>
      <c r="AO5926">
        <v>3</v>
      </c>
      <c r="AP5926" t="str">
        <f t="shared" si="833"/>
        <v>Yes</v>
      </c>
      <c r="AQ5926">
        <v>1</v>
      </c>
      <c r="AR5926" s="5">
        <f t="shared" si="834"/>
        <v>1602474.42</v>
      </c>
      <c r="AS5926" s="5">
        <f t="shared" si="835"/>
        <v>378009.98</v>
      </c>
      <c r="AT5926" t="s">
        <v>59</v>
      </c>
      <c r="AU5926" t="s">
        <v>6164</v>
      </c>
      <c r="AV5926" t="s">
        <v>6165</v>
      </c>
      <c r="AW5926" t="s">
        <v>6166</v>
      </c>
      <c r="AX5926" t="s">
        <v>6167</v>
      </c>
      <c r="AY5926">
        <v>45</v>
      </c>
      <c r="AZ5926">
        <v>1</v>
      </c>
      <c r="BA5926">
        <v>16</v>
      </c>
      <c r="BB5926" t="s">
        <v>6198</v>
      </c>
      <c r="BC5926">
        <v>0</v>
      </c>
      <c r="BD5926">
        <v>0</v>
      </c>
      <c r="BE5926" t="s">
        <v>6169</v>
      </c>
      <c r="BF5926" t="s">
        <v>6170</v>
      </c>
      <c r="BG5926">
        <v>1</v>
      </c>
      <c r="BH5926" t="s">
        <v>6179</v>
      </c>
      <c r="BI5926">
        <v>34</v>
      </c>
      <c r="BJ5926" t="s">
        <v>6172</v>
      </c>
      <c r="BK5926">
        <v>0</v>
      </c>
      <c r="BL5926">
        <v>64</v>
      </c>
      <c r="BM5926" s="3">
        <f t="shared" si="836"/>
        <v>0.65625</v>
      </c>
    </row>
    <row r="5927" spans="1:65">
      <c r="A5927" t="s">
        <v>6069</v>
      </c>
      <c r="B5927" s="2">
        <v>46018</v>
      </c>
      <c r="C5927" t="s">
        <v>4641</v>
      </c>
      <c r="D5927" t="s">
        <v>5644</v>
      </c>
      <c r="E5927">
        <v>12</v>
      </c>
      <c r="F5927" t="s">
        <v>78</v>
      </c>
      <c r="G5927" t="s">
        <v>50</v>
      </c>
      <c r="H5927" t="s">
        <v>173</v>
      </c>
      <c r="I5927" t="s">
        <v>52</v>
      </c>
      <c r="J5927" t="s">
        <v>81</v>
      </c>
      <c r="K5927" t="s">
        <v>75</v>
      </c>
      <c r="L5927" t="s">
        <v>67</v>
      </c>
      <c r="M5927" t="s">
        <v>68</v>
      </c>
      <c r="N5927" t="s">
        <v>76</v>
      </c>
      <c r="O5927" t="s">
        <v>82</v>
      </c>
      <c r="P5927">
        <v>31</v>
      </c>
      <c r="Q5927">
        <v>40</v>
      </c>
      <c r="R5927">
        <v>38</v>
      </c>
      <c r="S5927">
        <v>4</v>
      </c>
      <c r="T5927">
        <f t="shared" si="828"/>
        <v>34</v>
      </c>
      <c r="U5927">
        <v>25</v>
      </c>
      <c r="V5927">
        <f t="shared" si="829"/>
        <v>9</v>
      </c>
      <c r="W5927" s="3">
        <f t="shared" si="830"/>
        <v>0.10526315789473684</v>
      </c>
      <c r="X5927">
        <v>83</v>
      </c>
      <c r="Y5927" s="4">
        <v>3.2</v>
      </c>
      <c r="Z5927" s="4">
        <v>4.3</v>
      </c>
      <c r="AA5927" s="5">
        <v>77669.850000000006</v>
      </c>
      <c r="AB5927" s="5">
        <f t="shared" si="831"/>
        <v>1941746.25</v>
      </c>
      <c r="AC5927" s="5">
        <v>49110.49</v>
      </c>
      <c r="AD5927" s="5">
        <f t="shared" si="832"/>
        <v>1866198.62</v>
      </c>
      <c r="AE5927" s="5">
        <v>120260.29</v>
      </c>
      <c r="AF5927" s="5">
        <v>36634.910000000003</v>
      </c>
      <c r="AG5927" s="5">
        <v>33616.99</v>
      </c>
      <c r="AH5927" s="5">
        <v>6235</v>
      </c>
      <c r="AI5927" s="5">
        <v>34010.46</v>
      </c>
      <c r="AJ5927">
        <v>1</v>
      </c>
      <c r="AK5927" s="5">
        <v>21672.04</v>
      </c>
      <c r="AL5927" s="5">
        <v>13361.11</v>
      </c>
      <c r="AM5927" s="5">
        <v>19711.810000000001</v>
      </c>
      <c r="AN5927">
        <v>4</v>
      </c>
      <c r="AO5927">
        <v>6</v>
      </c>
      <c r="AP5927" t="str">
        <f t="shared" si="833"/>
        <v>No</v>
      </c>
      <c r="AQ5927">
        <v>3</v>
      </c>
      <c r="AR5927" s="5">
        <f t="shared" si="834"/>
        <v>2151701.23</v>
      </c>
      <c r="AS5927" s="5">
        <f t="shared" si="835"/>
        <v>-209954.98</v>
      </c>
      <c r="AT5927" t="s">
        <v>1641</v>
      </c>
      <c r="AU5927" t="s">
        <v>6173</v>
      </c>
      <c r="AV5927" t="s">
        <v>6174</v>
      </c>
      <c r="AW5927" t="s">
        <v>6175</v>
      </c>
      <c r="AX5927" t="s">
        <v>6202</v>
      </c>
      <c r="AY5927">
        <v>42</v>
      </c>
      <c r="AZ5927">
        <v>6</v>
      </c>
      <c r="BA5927">
        <v>61</v>
      </c>
      <c r="BB5927" t="s">
        <v>6220</v>
      </c>
      <c r="BC5927">
        <v>0</v>
      </c>
      <c r="BD5927">
        <v>2</v>
      </c>
      <c r="BE5927" t="s">
        <v>6218</v>
      </c>
      <c r="BF5927" t="s">
        <v>6210</v>
      </c>
      <c r="BG5927">
        <v>2</v>
      </c>
      <c r="BH5927" t="s">
        <v>6209</v>
      </c>
      <c r="BI5927">
        <v>83</v>
      </c>
      <c r="BJ5927" t="s">
        <v>6193</v>
      </c>
      <c r="BK5927">
        <v>0</v>
      </c>
      <c r="BL5927">
        <v>46</v>
      </c>
      <c r="BM5927" s="3">
        <f t="shared" si="836"/>
        <v>0.82608695652173914</v>
      </c>
    </row>
    <row r="5928" spans="1:65">
      <c r="A5928" t="s">
        <v>6070</v>
      </c>
      <c r="B5928" s="2">
        <v>46018</v>
      </c>
      <c r="C5928" t="s">
        <v>4641</v>
      </c>
      <c r="D5928" t="s">
        <v>5644</v>
      </c>
      <c r="E5928">
        <v>12</v>
      </c>
      <c r="F5928" t="s">
        <v>49</v>
      </c>
      <c r="G5928" t="s">
        <v>62</v>
      </c>
      <c r="H5928" t="s">
        <v>141</v>
      </c>
      <c r="I5928" t="s">
        <v>64</v>
      </c>
      <c r="J5928" t="s">
        <v>53</v>
      </c>
      <c r="K5928" t="s">
        <v>54</v>
      </c>
      <c r="L5928" t="s">
        <v>92</v>
      </c>
      <c r="M5928" t="s">
        <v>56</v>
      </c>
      <c r="N5928" t="s">
        <v>94</v>
      </c>
      <c r="O5928" t="s">
        <v>82</v>
      </c>
      <c r="P5928">
        <v>44</v>
      </c>
      <c r="Q5928">
        <v>46</v>
      </c>
      <c r="R5928">
        <v>46</v>
      </c>
      <c r="S5928">
        <v>1</v>
      </c>
      <c r="T5928">
        <f t="shared" si="828"/>
        <v>45</v>
      </c>
      <c r="U5928">
        <v>43</v>
      </c>
      <c r="V5928">
        <f t="shared" si="829"/>
        <v>2</v>
      </c>
      <c r="W5928" s="3">
        <f t="shared" si="830"/>
        <v>2.1739130434782608E-2</v>
      </c>
      <c r="X5928">
        <v>25</v>
      </c>
      <c r="Y5928" s="4">
        <v>7</v>
      </c>
      <c r="Z5928" s="4">
        <v>1.6</v>
      </c>
      <c r="AA5928" s="5">
        <v>38927.06</v>
      </c>
      <c r="AB5928" s="5">
        <f t="shared" si="831"/>
        <v>1673863.58</v>
      </c>
      <c r="AC5928" s="5">
        <v>23689.84</v>
      </c>
      <c r="AD5928" s="5">
        <f t="shared" si="832"/>
        <v>1089732.6399999999</v>
      </c>
      <c r="AE5928" s="5">
        <v>77227.3</v>
      </c>
      <c r="AF5928" s="5">
        <v>22584.43</v>
      </c>
      <c r="AG5928" s="5">
        <v>9305.57</v>
      </c>
      <c r="AH5928" s="5">
        <v>2320</v>
      </c>
      <c r="AI5928" s="5">
        <v>3200</v>
      </c>
      <c r="AJ5928">
        <v>0</v>
      </c>
      <c r="AK5928" s="5">
        <v>0</v>
      </c>
      <c r="AL5928" s="5">
        <v>1369.42</v>
      </c>
      <c r="AM5928" s="5">
        <v>29475.17</v>
      </c>
      <c r="AN5928">
        <v>4</v>
      </c>
      <c r="AO5928">
        <v>4</v>
      </c>
      <c r="AP5928" t="str">
        <f t="shared" si="833"/>
        <v>Yes</v>
      </c>
      <c r="AQ5928">
        <v>0</v>
      </c>
      <c r="AR5928" s="5">
        <f t="shared" si="834"/>
        <v>1235214.53</v>
      </c>
      <c r="AS5928" s="5">
        <f t="shared" si="835"/>
        <v>438649.05</v>
      </c>
      <c r="AT5928" t="s">
        <v>59</v>
      </c>
      <c r="AU5928" t="s">
        <v>6164</v>
      </c>
      <c r="AV5928" t="s">
        <v>6165</v>
      </c>
      <c r="AW5928" t="s">
        <v>6166</v>
      </c>
      <c r="AX5928" t="s">
        <v>6184</v>
      </c>
      <c r="AY5928">
        <v>46</v>
      </c>
      <c r="AZ5928">
        <v>0</v>
      </c>
      <c r="BA5928">
        <v>20</v>
      </c>
      <c r="BB5928" t="s">
        <v>6180</v>
      </c>
      <c r="BC5928">
        <v>0</v>
      </c>
      <c r="BD5928">
        <v>0</v>
      </c>
      <c r="BE5928" t="s">
        <v>6169</v>
      </c>
      <c r="BF5928" t="s">
        <v>6170</v>
      </c>
      <c r="BG5928">
        <v>1</v>
      </c>
      <c r="BH5928" t="s">
        <v>6186</v>
      </c>
      <c r="BI5928">
        <v>21</v>
      </c>
      <c r="BJ5928" t="s">
        <v>6172</v>
      </c>
      <c r="BK5928">
        <v>0</v>
      </c>
      <c r="BL5928">
        <v>70</v>
      </c>
      <c r="BM5928" s="3">
        <f t="shared" si="836"/>
        <v>0.65714285714285714</v>
      </c>
    </row>
    <row r="5929" spans="1:65">
      <c r="A5929" t="s">
        <v>6071</v>
      </c>
      <c r="B5929" s="2">
        <v>46018</v>
      </c>
      <c r="C5929" t="s">
        <v>4641</v>
      </c>
      <c r="D5929" t="s">
        <v>5644</v>
      </c>
      <c r="E5929">
        <v>12</v>
      </c>
      <c r="F5929" t="s">
        <v>61</v>
      </c>
      <c r="G5929" t="s">
        <v>50</v>
      </c>
      <c r="H5929" t="s">
        <v>157</v>
      </c>
      <c r="I5929" t="s">
        <v>52</v>
      </c>
      <c r="J5929" t="s">
        <v>53</v>
      </c>
      <c r="K5929" t="s">
        <v>75</v>
      </c>
      <c r="L5929" t="s">
        <v>87</v>
      </c>
      <c r="M5929" t="s">
        <v>56</v>
      </c>
      <c r="N5929" t="s">
        <v>69</v>
      </c>
      <c r="O5929" t="s">
        <v>120</v>
      </c>
      <c r="P5929">
        <v>61</v>
      </c>
      <c r="Q5929">
        <v>63</v>
      </c>
      <c r="R5929">
        <v>61</v>
      </c>
      <c r="S5929">
        <v>2</v>
      </c>
      <c r="T5929">
        <f t="shared" si="828"/>
        <v>59</v>
      </c>
      <c r="U5929">
        <v>59</v>
      </c>
      <c r="V5929">
        <f t="shared" si="829"/>
        <v>0</v>
      </c>
      <c r="W5929" s="3">
        <f t="shared" si="830"/>
        <v>3.2786885245901641E-2</v>
      </c>
      <c r="X5929">
        <v>7</v>
      </c>
      <c r="Y5929" s="4">
        <v>3</v>
      </c>
      <c r="Z5929" s="4">
        <v>0.5</v>
      </c>
      <c r="AA5929" s="5">
        <v>36217.440000000002</v>
      </c>
      <c r="AB5929" s="5">
        <f t="shared" si="831"/>
        <v>2136828.96</v>
      </c>
      <c r="AC5929" s="5">
        <v>24112.31</v>
      </c>
      <c r="AD5929" s="5">
        <f t="shared" si="832"/>
        <v>1470850.91</v>
      </c>
      <c r="AE5929" s="5">
        <v>108530.77</v>
      </c>
      <c r="AF5929" s="5">
        <v>26512.52</v>
      </c>
      <c r="AG5929" s="5">
        <v>7245.2</v>
      </c>
      <c r="AH5929" s="5">
        <v>725</v>
      </c>
      <c r="AI5929" s="5">
        <v>6400</v>
      </c>
      <c r="AJ5929">
        <v>0</v>
      </c>
      <c r="AK5929" s="5">
        <v>0</v>
      </c>
      <c r="AL5929" s="5">
        <v>0</v>
      </c>
      <c r="AM5929" s="5">
        <v>40991.379999999997</v>
      </c>
      <c r="AN5929">
        <v>4</v>
      </c>
      <c r="AO5929">
        <v>3</v>
      </c>
      <c r="AP5929" t="str">
        <f t="shared" si="833"/>
        <v>Yes</v>
      </c>
      <c r="AQ5929">
        <v>1</v>
      </c>
      <c r="AR5929" s="5">
        <f t="shared" si="834"/>
        <v>1661255.78</v>
      </c>
      <c r="AS5929" s="5">
        <f t="shared" si="835"/>
        <v>475573.18</v>
      </c>
      <c r="AT5929" t="s">
        <v>59</v>
      </c>
      <c r="AU5929" t="s">
        <v>6164</v>
      </c>
      <c r="AV5929" t="s">
        <v>6165</v>
      </c>
      <c r="AW5929" t="s">
        <v>6166</v>
      </c>
      <c r="AX5929" t="s">
        <v>6207</v>
      </c>
      <c r="AY5929">
        <v>63</v>
      </c>
      <c r="AZ5929">
        <v>2</v>
      </c>
      <c r="BA5929">
        <v>0</v>
      </c>
      <c r="BB5929" t="s">
        <v>6168</v>
      </c>
      <c r="BC5929">
        <v>0</v>
      </c>
      <c r="BD5929">
        <v>0</v>
      </c>
      <c r="BE5929" t="s">
        <v>6169</v>
      </c>
      <c r="BF5929" t="s">
        <v>6170</v>
      </c>
      <c r="BG5929">
        <v>0</v>
      </c>
      <c r="BH5929" t="s">
        <v>6171</v>
      </c>
      <c r="BI5929">
        <v>14</v>
      </c>
      <c r="BJ5929" t="s">
        <v>6172</v>
      </c>
      <c r="BK5929">
        <v>0</v>
      </c>
      <c r="BL5929">
        <v>72</v>
      </c>
      <c r="BM5929" s="3">
        <f t="shared" si="836"/>
        <v>0.84722222222222221</v>
      </c>
    </row>
    <row r="5930" spans="1:65">
      <c r="A5930" t="s">
        <v>6072</v>
      </c>
      <c r="B5930" s="2">
        <v>46018</v>
      </c>
      <c r="C5930" t="s">
        <v>4641</v>
      </c>
      <c r="D5930" t="s">
        <v>5644</v>
      </c>
      <c r="E5930">
        <v>12</v>
      </c>
      <c r="F5930" t="s">
        <v>72</v>
      </c>
      <c r="G5930" t="s">
        <v>50</v>
      </c>
      <c r="H5930" t="s">
        <v>138</v>
      </c>
      <c r="I5930" t="s">
        <v>52</v>
      </c>
      <c r="J5930" t="s">
        <v>81</v>
      </c>
      <c r="K5930" t="s">
        <v>75</v>
      </c>
      <c r="L5930" t="s">
        <v>55</v>
      </c>
      <c r="M5930" t="s">
        <v>68</v>
      </c>
      <c r="N5930" t="s">
        <v>76</v>
      </c>
      <c r="O5930" t="s">
        <v>58</v>
      </c>
      <c r="P5930">
        <v>39</v>
      </c>
      <c r="Q5930">
        <v>42</v>
      </c>
      <c r="R5930">
        <v>42</v>
      </c>
      <c r="S5930">
        <v>2</v>
      </c>
      <c r="T5930">
        <f t="shared" si="828"/>
        <v>40</v>
      </c>
      <c r="U5930">
        <v>38</v>
      </c>
      <c r="V5930">
        <f t="shared" si="829"/>
        <v>2</v>
      </c>
      <c r="W5930" s="3">
        <f t="shared" si="830"/>
        <v>4.7619047619047616E-2</v>
      </c>
      <c r="X5930">
        <v>9</v>
      </c>
      <c r="Y5930" s="4">
        <v>2</v>
      </c>
      <c r="Z5930" s="4">
        <v>1.6</v>
      </c>
      <c r="AA5930" s="5">
        <v>78569.179999999993</v>
      </c>
      <c r="AB5930" s="5">
        <f t="shared" si="831"/>
        <v>2985628.84</v>
      </c>
      <c r="AC5930" s="5">
        <v>50766.42</v>
      </c>
      <c r="AD5930" s="5">
        <f t="shared" si="832"/>
        <v>2132189.64</v>
      </c>
      <c r="AE5930" s="5">
        <v>135486.39999999999</v>
      </c>
      <c r="AF5930" s="5">
        <v>35538.04</v>
      </c>
      <c r="AG5930" s="5">
        <v>7661.15</v>
      </c>
      <c r="AH5930" s="5">
        <v>2320</v>
      </c>
      <c r="AI5930" s="5">
        <v>13600</v>
      </c>
      <c r="AJ5930">
        <v>0</v>
      </c>
      <c r="AK5930" s="5">
        <v>0</v>
      </c>
      <c r="AL5930" s="5">
        <v>2854.12</v>
      </c>
      <c r="AM5930" s="5">
        <v>26674.7</v>
      </c>
      <c r="AN5930">
        <v>4</v>
      </c>
      <c r="AO5930">
        <v>4</v>
      </c>
      <c r="AP5930" t="str">
        <f t="shared" si="833"/>
        <v>Yes</v>
      </c>
      <c r="AQ5930">
        <v>1</v>
      </c>
      <c r="AR5930" s="5">
        <f t="shared" si="834"/>
        <v>2356324.0499999998</v>
      </c>
      <c r="AS5930" s="5">
        <f t="shared" si="835"/>
        <v>629304.79</v>
      </c>
      <c r="AT5930" t="s">
        <v>116</v>
      </c>
      <c r="AU5930" t="s">
        <v>6164</v>
      </c>
      <c r="AV5930" t="s">
        <v>6165</v>
      </c>
      <c r="AW5930" t="s">
        <v>6166</v>
      </c>
      <c r="AX5930" t="s">
        <v>6184</v>
      </c>
      <c r="AY5930">
        <v>42</v>
      </c>
      <c r="AZ5930">
        <v>0</v>
      </c>
      <c r="BA5930">
        <v>19</v>
      </c>
      <c r="BB5930" t="s">
        <v>6180</v>
      </c>
      <c r="BC5930">
        <v>0</v>
      </c>
      <c r="BD5930">
        <v>0</v>
      </c>
      <c r="BE5930" t="s">
        <v>6169</v>
      </c>
      <c r="BF5930" t="s">
        <v>6176</v>
      </c>
      <c r="BG5930">
        <v>0</v>
      </c>
      <c r="BH5930" t="s">
        <v>6171</v>
      </c>
      <c r="BI5930">
        <v>37</v>
      </c>
      <c r="BJ5930" t="s">
        <v>6172</v>
      </c>
      <c r="BK5930">
        <v>0</v>
      </c>
      <c r="BL5930">
        <v>47</v>
      </c>
      <c r="BM5930" s="3">
        <f t="shared" si="836"/>
        <v>0.8936170212765957</v>
      </c>
    </row>
    <row r="5931" spans="1:65">
      <c r="A5931" t="s">
        <v>6073</v>
      </c>
      <c r="B5931" s="2">
        <v>46018</v>
      </c>
      <c r="C5931" t="s">
        <v>4641</v>
      </c>
      <c r="D5931" t="s">
        <v>5644</v>
      </c>
      <c r="E5931">
        <v>12</v>
      </c>
      <c r="F5931" t="s">
        <v>78</v>
      </c>
      <c r="G5931" t="s">
        <v>50</v>
      </c>
      <c r="H5931" t="s">
        <v>181</v>
      </c>
      <c r="I5931" t="s">
        <v>64</v>
      </c>
      <c r="J5931" t="s">
        <v>81</v>
      </c>
      <c r="K5931" t="s">
        <v>75</v>
      </c>
      <c r="L5931" t="s">
        <v>55</v>
      </c>
      <c r="M5931" t="s">
        <v>68</v>
      </c>
      <c r="N5931" t="s">
        <v>109</v>
      </c>
      <c r="O5931" t="s">
        <v>120</v>
      </c>
      <c r="P5931">
        <v>27</v>
      </c>
      <c r="Q5931">
        <v>40</v>
      </c>
      <c r="R5931">
        <v>38</v>
      </c>
      <c r="S5931">
        <v>1</v>
      </c>
      <c r="T5931">
        <f t="shared" si="828"/>
        <v>37</v>
      </c>
      <c r="U5931">
        <v>21</v>
      </c>
      <c r="V5931">
        <f t="shared" si="829"/>
        <v>16</v>
      </c>
      <c r="W5931" s="3">
        <f t="shared" si="830"/>
        <v>2.6315789473684209E-2</v>
      </c>
      <c r="X5931">
        <v>20</v>
      </c>
      <c r="Y5931" s="4">
        <v>2.2000000000000002</v>
      </c>
      <c r="Z5931" s="4">
        <v>1.2</v>
      </c>
      <c r="AA5931" s="5">
        <v>77493.67</v>
      </c>
      <c r="AB5931" s="5">
        <f t="shared" si="831"/>
        <v>1627367.07</v>
      </c>
      <c r="AC5931" s="5">
        <v>50873.99</v>
      </c>
      <c r="AD5931" s="5">
        <f t="shared" si="832"/>
        <v>1933211.62</v>
      </c>
      <c r="AE5931" s="5">
        <v>111313.63</v>
      </c>
      <c r="AF5931" s="5">
        <v>34869.71</v>
      </c>
      <c r="AG5931" s="5">
        <v>8411.17</v>
      </c>
      <c r="AH5931" s="5">
        <v>1740</v>
      </c>
      <c r="AI5931" s="5">
        <v>6800</v>
      </c>
      <c r="AJ5931">
        <v>0</v>
      </c>
      <c r="AK5931" s="5">
        <v>0</v>
      </c>
      <c r="AL5931" s="5">
        <v>23907.09</v>
      </c>
      <c r="AM5931" s="5">
        <v>29359.360000000001</v>
      </c>
      <c r="AN5931">
        <v>8</v>
      </c>
      <c r="AO5931">
        <v>8</v>
      </c>
      <c r="AP5931" t="str">
        <f t="shared" si="833"/>
        <v>Yes</v>
      </c>
      <c r="AQ5931">
        <v>1</v>
      </c>
      <c r="AR5931" s="5">
        <f t="shared" si="834"/>
        <v>2149612.58</v>
      </c>
      <c r="AS5931" s="5">
        <f t="shared" si="835"/>
        <v>-522245.51</v>
      </c>
      <c r="AT5931" t="s">
        <v>116</v>
      </c>
      <c r="AU5931" t="s">
        <v>6164</v>
      </c>
      <c r="AV5931" t="s">
        <v>6165</v>
      </c>
      <c r="AW5931" t="s">
        <v>6166</v>
      </c>
      <c r="AX5931" t="s">
        <v>6167</v>
      </c>
      <c r="AY5931">
        <v>39</v>
      </c>
      <c r="AZ5931">
        <v>5</v>
      </c>
      <c r="BA5931">
        <v>63</v>
      </c>
      <c r="BB5931" t="s">
        <v>6220</v>
      </c>
      <c r="BC5931">
        <v>0</v>
      </c>
      <c r="BD5931">
        <v>0</v>
      </c>
      <c r="BE5931" t="s">
        <v>6169</v>
      </c>
      <c r="BF5931" t="s">
        <v>6170</v>
      </c>
      <c r="BG5931">
        <v>1</v>
      </c>
      <c r="BH5931" t="s">
        <v>6179</v>
      </c>
      <c r="BI5931">
        <v>37</v>
      </c>
      <c r="BJ5931" t="s">
        <v>6172</v>
      </c>
      <c r="BK5931">
        <v>0</v>
      </c>
      <c r="BL5931">
        <v>47</v>
      </c>
      <c r="BM5931" s="3">
        <f t="shared" si="836"/>
        <v>0.80851063829787229</v>
      </c>
    </row>
    <row r="5932" spans="1:65">
      <c r="A5932" t="s">
        <v>6074</v>
      </c>
      <c r="B5932" s="2">
        <v>46018</v>
      </c>
      <c r="C5932" t="s">
        <v>4641</v>
      </c>
      <c r="D5932" t="s">
        <v>5644</v>
      </c>
      <c r="E5932">
        <v>12</v>
      </c>
      <c r="F5932" t="s">
        <v>49</v>
      </c>
      <c r="G5932" t="s">
        <v>50</v>
      </c>
      <c r="H5932" t="s">
        <v>245</v>
      </c>
      <c r="I5932" t="s">
        <v>64</v>
      </c>
      <c r="J5932" t="s">
        <v>65</v>
      </c>
      <c r="K5932" t="s">
        <v>75</v>
      </c>
      <c r="L5932" t="s">
        <v>67</v>
      </c>
      <c r="M5932" t="s">
        <v>68</v>
      </c>
      <c r="N5932" t="s">
        <v>69</v>
      </c>
      <c r="O5932" t="s">
        <v>70</v>
      </c>
      <c r="P5932">
        <v>40</v>
      </c>
      <c r="Q5932">
        <v>42</v>
      </c>
      <c r="R5932">
        <v>42</v>
      </c>
      <c r="S5932">
        <v>3</v>
      </c>
      <c r="T5932">
        <f t="shared" si="828"/>
        <v>39</v>
      </c>
      <c r="U5932">
        <v>38</v>
      </c>
      <c r="V5932">
        <f t="shared" si="829"/>
        <v>1</v>
      </c>
      <c r="W5932" s="3">
        <f t="shared" si="830"/>
        <v>7.1428571428571425E-2</v>
      </c>
      <c r="X5932">
        <v>23</v>
      </c>
      <c r="Y5932" s="4">
        <v>5.6</v>
      </c>
      <c r="Z5932" s="4">
        <v>1.5</v>
      </c>
      <c r="AA5932" s="5">
        <v>52523.97</v>
      </c>
      <c r="AB5932" s="5">
        <f t="shared" si="831"/>
        <v>1995910.86</v>
      </c>
      <c r="AC5932" s="5">
        <v>32630.54</v>
      </c>
      <c r="AD5932" s="5">
        <f t="shared" si="832"/>
        <v>1370482.68</v>
      </c>
      <c r="AE5932" s="5">
        <v>91422.52</v>
      </c>
      <c r="AF5932" s="5">
        <v>28362.81</v>
      </c>
      <c r="AG5932" s="5">
        <v>9061.76</v>
      </c>
      <c r="AH5932" s="5">
        <v>2175</v>
      </c>
      <c r="AI5932" s="5">
        <v>15507.27</v>
      </c>
      <c r="AJ5932">
        <v>1</v>
      </c>
      <c r="AK5932" s="5">
        <v>13119.65</v>
      </c>
      <c r="AL5932" s="5">
        <v>974.71</v>
      </c>
      <c r="AM5932" s="5">
        <v>28501.279999999999</v>
      </c>
      <c r="AN5932">
        <v>4</v>
      </c>
      <c r="AO5932">
        <v>5</v>
      </c>
      <c r="AP5932" t="str">
        <f t="shared" si="833"/>
        <v>No</v>
      </c>
      <c r="AQ5932">
        <v>2</v>
      </c>
      <c r="AR5932" s="5">
        <f t="shared" si="834"/>
        <v>1559607.68</v>
      </c>
      <c r="AS5932" s="5">
        <f t="shared" si="835"/>
        <v>436303.18</v>
      </c>
      <c r="AT5932" t="s">
        <v>1641</v>
      </c>
      <c r="AU5932" t="s">
        <v>6189</v>
      </c>
      <c r="AV5932" t="s">
        <v>6201</v>
      </c>
      <c r="AW5932" t="s">
        <v>6175</v>
      </c>
      <c r="AX5932" t="s">
        <v>6184</v>
      </c>
      <c r="AY5932">
        <v>42</v>
      </c>
      <c r="AZ5932">
        <v>1</v>
      </c>
      <c r="BA5932">
        <v>14</v>
      </c>
      <c r="BB5932" t="s">
        <v>6191</v>
      </c>
      <c r="BC5932">
        <v>1</v>
      </c>
      <c r="BD5932">
        <v>0</v>
      </c>
      <c r="BE5932" t="s">
        <v>6178</v>
      </c>
      <c r="BF5932" t="s">
        <v>6210</v>
      </c>
      <c r="BG5932">
        <v>0</v>
      </c>
      <c r="BH5932" t="s">
        <v>6171</v>
      </c>
      <c r="BI5932">
        <v>37</v>
      </c>
      <c r="BJ5932" t="s">
        <v>6172</v>
      </c>
      <c r="BK5932">
        <v>0</v>
      </c>
      <c r="BL5932">
        <v>61</v>
      </c>
      <c r="BM5932" s="3">
        <f t="shared" si="836"/>
        <v>0.68852459016393441</v>
      </c>
    </row>
    <row r="5933" spans="1:65">
      <c r="A5933" t="s">
        <v>6075</v>
      </c>
      <c r="B5933" s="2">
        <v>46018</v>
      </c>
      <c r="C5933" t="s">
        <v>4641</v>
      </c>
      <c r="D5933" t="s">
        <v>5644</v>
      </c>
      <c r="E5933">
        <v>12</v>
      </c>
      <c r="F5933" t="s">
        <v>61</v>
      </c>
      <c r="G5933" t="s">
        <v>62</v>
      </c>
      <c r="H5933" t="s">
        <v>96</v>
      </c>
      <c r="I5933" t="s">
        <v>74</v>
      </c>
      <c r="J5933" t="s">
        <v>81</v>
      </c>
      <c r="K5933" t="s">
        <v>75</v>
      </c>
      <c r="L5933" t="s">
        <v>87</v>
      </c>
      <c r="M5933" t="s">
        <v>56</v>
      </c>
      <c r="N5933" t="s">
        <v>109</v>
      </c>
      <c r="O5933" t="s">
        <v>82</v>
      </c>
      <c r="P5933">
        <v>40</v>
      </c>
      <c r="Q5933">
        <v>43</v>
      </c>
      <c r="R5933">
        <v>43</v>
      </c>
      <c r="S5933">
        <v>1</v>
      </c>
      <c r="T5933">
        <f t="shared" si="828"/>
        <v>42</v>
      </c>
      <c r="U5933">
        <v>40</v>
      </c>
      <c r="V5933">
        <f t="shared" si="829"/>
        <v>2</v>
      </c>
      <c r="W5933" s="3">
        <f t="shared" si="830"/>
        <v>2.3255813953488372E-2</v>
      </c>
      <c r="X5933">
        <v>24</v>
      </c>
      <c r="Y5933" s="4">
        <v>0.9</v>
      </c>
      <c r="Z5933" s="4">
        <v>1.1000000000000001</v>
      </c>
      <c r="AA5933" s="5">
        <v>78576.12</v>
      </c>
      <c r="AB5933" s="5">
        <f t="shared" si="831"/>
        <v>3143044.8</v>
      </c>
      <c r="AC5933" s="5">
        <v>54423.27</v>
      </c>
      <c r="AD5933" s="5">
        <f t="shared" si="832"/>
        <v>2340200.61</v>
      </c>
      <c r="AE5933" s="5">
        <v>128732.6</v>
      </c>
      <c r="AF5933" s="5">
        <v>36978.769999999997</v>
      </c>
      <c r="AG5933" s="5">
        <v>8898.19</v>
      </c>
      <c r="AH5933" s="5">
        <v>1595</v>
      </c>
      <c r="AI5933" s="5">
        <v>6800</v>
      </c>
      <c r="AJ5933">
        <v>0</v>
      </c>
      <c r="AK5933" s="5">
        <v>0</v>
      </c>
      <c r="AL5933" s="5">
        <v>2851.69</v>
      </c>
      <c r="AM5933" s="5">
        <v>55498.66</v>
      </c>
      <c r="AN5933">
        <v>8</v>
      </c>
      <c r="AO5933">
        <v>8</v>
      </c>
      <c r="AP5933" t="str">
        <f t="shared" si="833"/>
        <v>Yes</v>
      </c>
      <c r="AQ5933">
        <v>1</v>
      </c>
      <c r="AR5933" s="5">
        <f t="shared" si="834"/>
        <v>2581555.52</v>
      </c>
      <c r="AS5933" s="5">
        <f t="shared" si="835"/>
        <v>561489.28</v>
      </c>
      <c r="AT5933" t="s">
        <v>59</v>
      </c>
      <c r="AU5933" t="s">
        <v>6164</v>
      </c>
      <c r="AV5933" t="s">
        <v>6165</v>
      </c>
      <c r="AW5933" t="s">
        <v>6166</v>
      </c>
      <c r="AX5933" t="s">
        <v>6184</v>
      </c>
      <c r="AY5933">
        <v>43</v>
      </c>
      <c r="AZ5933">
        <v>2</v>
      </c>
      <c r="BA5933">
        <v>21</v>
      </c>
      <c r="BB5933" t="s">
        <v>6185</v>
      </c>
      <c r="BC5933">
        <v>0</v>
      </c>
      <c r="BD5933">
        <v>0</v>
      </c>
      <c r="BE5933" t="s">
        <v>6169</v>
      </c>
      <c r="BF5933" t="s">
        <v>6170</v>
      </c>
      <c r="BG5933">
        <v>0</v>
      </c>
      <c r="BH5933" t="s">
        <v>6171</v>
      </c>
      <c r="BI5933">
        <v>24</v>
      </c>
      <c r="BJ5933" t="s">
        <v>6172</v>
      </c>
      <c r="BK5933">
        <v>0</v>
      </c>
      <c r="BL5933">
        <v>45</v>
      </c>
      <c r="BM5933" s="3">
        <f t="shared" si="836"/>
        <v>0.9555555555555556</v>
      </c>
    </row>
    <row r="5934" spans="1:65">
      <c r="A5934" t="s">
        <v>6076</v>
      </c>
      <c r="B5934" s="2">
        <v>46018</v>
      </c>
      <c r="C5934" t="s">
        <v>4641</v>
      </c>
      <c r="D5934" t="s">
        <v>5644</v>
      </c>
      <c r="E5934">
        <v>12</v>
      </c>
      <c r="F5934" t="s">
        <v>61</v>
      </c>
      <c r="G5934" t="s">
        <v>62</v>
      </c>
      <c r="H5934" t="s">
        <v>115</v>
      </c>
      <c r="I5934" t="s">
        <v>64</v>
      </c>
      <c r="J5934" t="s">
        <v>53</v>
      </c>
      <c r="K5934" t="s">
        <v>75</v>
      </c>
      <c r="L5934" t="s">
        <v>55</v>
      </c>
      <c r="M5934" t="s">
        <v>68</v>
      </c>
      <c r="N5934" t="s">
        <v>94</v>
      </c>
      <c r="O5934" t="s">
        <v>70</v>
      </c>
      <c r="P5934">
        <v>63</v>
      </c>
      <c r="Q5934">
        <v>64</v>
      </c>
      <c r="R5934">
        <v>61</v>
      </c>
      <c r="S5934">
        <v>2</v>
      </c>
      <c r="T5934">
        <f t="shared" si="828"/>
        <v>59</v>
      </c>
      <c r="U5934">
        <v>59</v>
      </c>
      <c r="V5934">
        <f t="shared" si="829"/>
        <v>0</v>
      </c>
      <c r="W5934" s="3">
        <f t="shared" si="830"/>
        <v>3.2786885245901641E-2</v>
      </c>
      <c r="X5934">
        <v>34</v>
      </c>
      <c r="Y5934" s="4">
        <v>3.3</v>
      </c>
      <c r="Z5934" s="4">
        <v>1.6</v>
      </c>
      <c r="AA5934" s="5">
        <v>35768.71</v>
      </c>
      <c r="AB5934" s="5">
        <f t="shared" si="831"/>
        <v>2110353.89</v>
      </c>
      <c r="AC5934" s="5">
        <v>22473.85</v>
      </c>
      <c r="AD5934" s="5">
        <f t="shared" si="832"/>
        <v>1370904.85</v>
      </c>
      <c r="AE5934" s="5">
        <v>101690.26</v>
      </c>
      <c r="AF5934" s="5">
        <v>26915.78</v>
      </c>
      <c r="AG5934" s="5">
        <v>10231.69</v>
      </c>
      <c r="AH5934" s="5">
        <v>2320</v>
      </c>
      <c r="AI5934" s="5">
        <v>6400</v>
      </c>
      <c r="AJ5934">
        <v>1</v>
      </c>
      <c r="AK5934" s="5">
        <v>8202.19</v>
      </c>
      <c r="AL5934" s="5">
        <v>0</v>
      </c>
      <c r="AM5934" s="5">
        <v>44269.94</v>
      </c>
      <c r="AN5934">
        <v>4</v>
      </c>
      <c r="AO5934">
        <v>5</v>
      </c>
      <c r="AP5934" t="str">
        <f t="shared" si="833"/>
        <v>No</v>
      </c>
      <c r="AQ5934">
        <v>3</v>
      </c>
      <c r="AR5934" s="5">
        <f t="shared" si="834"/>
        <v>1570934.71</v>
      </c>
      <c r="AS5934" s="5">
        <f t="shared" si="835"/>
        <v>539419.18000000005</v>
      </c>
      <c r="AT5934" t="s">
        <v>59</v>
      </c>
      <c r="AU5934" t="s">
        <v>6194</v>
      </c>
      <c r="AV5934" t="s">
        <v>6195</v>
      </c>
      <c r="AW5934" t="s">
        <v>6183</v>
      </c>
      <c r="AX5934" t="s">
        <v>6167</v>
      </c>
      <c r="AY5934">
        <v>69</v>
      </c>
      <c r="AZ5934">
        <v>3</v>
      </c>
      <c r="BA5934">
        <v>0</v>
      </c>
      <c r="BB5934" t="s">
        <v>6168</v>
      </c>
      <c r="BC5934">
        <v>0</v>
      </c>
      <c r="BD5934">
        <v>1</v>
      </c>
      <c r="BE5934" t="s">
        <v>6188</v>
      </c>
      <c r="BF5934" t="s">
        <v>6170</v>
      </c>
      <c r="BG5934">
        <v>1</v>
      </c>
      <c r="BH5934" t="s">
        <v>6186</v>
      </c>
      <c r="BI5934">
        <v>46</v>
      </c>
      <c r="BJ5934" t="s">
        <v>6172</v>
      </c>
      <c r="BK5934">
        <v>0</v>
      </c>
      <c r="BL5934">
        <v>71</v>
      </c>
      <c r="BM5934" s="3">
        <f t="shared" si="836"/>
        <v>0.85915492957746475</v>
      </c>
    </row>
    <row r="5935" spans="1:65">
      <c r="A5935" t="s">
        <v>6077</v>
      </c>
      <c r="B5935" s="2">
        <v>46018</v>
      </c>
      <c r="C5935" t="s">
        <v>4641</v>
      </c>
      <c r="D5935" t="s">
        <v>5644</v>
      </c>
      <c r="E5935">
        <v>12</v>
      </c>
      <c r="F5935" t="s">
        <v>49</v>
      </c>
      <c r="G5935" t="s">
        <v>79</v>
      </c>
      <c r="H5935" t="s">
        <v>260</v>
      </c>
      <c r="I5935" t="s">
        <v>64</v>
      </c>
      <c r="J5935" t="s">
        <v>81</v>
      </c>
      <c r="K5935" t="s">
        <v>66</v>
      </c>
      <c r="L5935" t="s">
        <v>55</v>
      </c>
      <c r="M5935" t="s">
        <v>56</v>
      </c>
      <c r="N5935" t="s">
        <v>94</v>
      </c>
      <c r="O5935" t="s">
        <v>58</v>
      </c>
      <c r="P5935">
        <v>40</v>
      </c>
      <c r="Q5935">
        <v>43</v>
      </c>
      <c r="R5935">
        <v>42</v>
      </c>
      <c r="S5935">
        <v>1</v>
      </c>
      <c r="T5935">
        <f t="shared" si="828"/>
        <v>41</v>
      </c>
      <c r="U5935">
        <v>40</v>
      </c>
      <c r="V5935">
        <f t="shared" si="829"/>
        <v>1</v>
      </c>
      <c r="W5935" s="3">
        <f t="shared" si="830"/>
        <v>2.3809523809523808E-2</v>
      </c>
      <c r="X5935">
        <v>29</v>
      </c>
      <c r="Y5935" s="4">
        <v>6.8</v>
      </c>
      <c r="Z5935" s="4">
        <v>1.3</v>
      </c>
      <c r="AA5935" s="5">
        <v>73480.36</v>
      </c>
      <c r="AB5935" s="5">
        <f t="shared" si="831"/>
        <v>2939214.4</v>
      </c>
      <c r="AC5935" s="5">
        <v>53149.74</v>
      </c>
      <c r="AD5935" s="5">
        <f t="shared" si="832"/>
        <v>2232289.08</v>
      </c>
      <c r="AE5935" s="5">
        <v>125633.54</v>
      </c>
      <c r="AF5935" s="5">
        <v>36639.83</v>
      </c>
      <c r="AG5935" s="5">
        <v>10306.81</v>
      </c>
      <c r="AH5935" s="5">
        <v>1885</v>
      </c>
      <c r="AI5935" s="5">
        <v>6800</v>
      </c>
      <c r="AJ5935">
        <v>0</v>
      </c>
      <c r="AK5935" s="5">
        <v>0</v>
      </c>
      <c r="AL5935" s="5">
        <v>1490.86</v>
      </c>
      <c r="AM5935" s="5">
        <v>27958.02</v>
      </c>
      <c r="AN5935">
        <v>4</v>
      </c>
      <c r="AO5935">
        <v>5</v>
      </c>
      <c r="AP5935" t="str">
        <f t="shared" si="833"/>
        <v>No</v>
      </c>
      <c r="AQ5935">
        <v>1</v>
      </c>
      <c r="AR5935" s="5">
        <f t="shared" si="834"/>
        <v>2443003.14</v>
      </c>
      <c r="AS5935" s="5">
        <f t="shared" si="835"/>
        <v>496211.26</v>
      </c>
      <c r="AT5935" t="s">
        <v>59</v>
      </c>
      <c r="AU5935" t="s">
        <v>6164</v>
      </c>
      <c r="AV5935" t="s">
        <v>6165</v>
      </c>
      <c r="AW5935" t="s">
        <v>6166</v>
      </c>
      <c r="AX5935" t="s">
        <v>6167</v>
      </c>
      <c r="AY5935">
        <v>40</v>
      </c>
      <c r="AZ5935">
        <v>0</v>
      </c>
      <c r="BA5935">
        <v>10</v>
      </c>
      <c r="BB5935" t="s">
        <v>6180</v>
      </c>
      <c r="BC5935">
        <v>1</v>
      </c>
      <c r="BD5935">
        <v>0</v>
      </c>
      <c r="BE5935" t="s">
        <v>6178</v>
      </c>
      <c r="BF5935" t="s">
        <v>6170</v>
      </c>
      <c r="BG5935">
        <v>5</v>
      </c>
      <c r="BH5935" t="s">
        <v>6211</v>
      </c>
      <c r="BI5935">
        <v>99</v>
      </c>
      <c r="BJ5935" t="s">
        <v>6193</v>
      </c>
      <c r="BK5935">
        <v>0</v>
      </c>
      <c r="BL5935">
        <v>50</v>
      </c>
      <c r="BM5935" s="3">
        <f t="shared" si="836"/>
        <v>0.84</v>
      </c>
    </row>
    <row r="5936" spans="1:65">
      <c r="A5936" t="s">
        <v>6078</v>
      </c>
      <c r="B5936" s="2">
        <v>46019</v>
      </c>
      <c r="C5936" t="s">
        <v>4641</v>
      </c>
      <c r="D5936" t="s">
        <v>5644</v>
      </c>
      <c r="E5936">
        <v>12</v>
      </c>
      <c r="F5936" t="s">
        <v>72</v>
      </c>
      <c r="G5936" t="s">
        <v>79</v>
      </c>
      <c r="H5936" t="s">
        <v>86</v>
      </c>
      <c r="I5936" t="s">
        <v>52</v>
      </c>
      <c r="J5936" t="s">
        <v>81</v>
      </c>
      <c r="K5936" t="s">
        <v>75</v>
      </c>
      <c r="L5936" t="s">
        <v>92</v>
      </c>
      <c r="M5936" t="s">
        <v>56</v>
      </c>
      <c r="N5936" t="s">
        <v>69</v>
      </c>
      <c r="O5936" t="s">
        <v>82</v>
      </c>
      <c r="P5936">
        <v>33</v>
      </c>
      <c r="Q5936">
        <v>34</v>
      </c>
      <c r="R5936">
        <v>36</v>
      </c>
      <c r="S5936">
        <v>1</v>
      </c>
      <c r="T5936">
        <f t="shared" si="828"/>
        <v>35</v>
      </c>
      <c r="U5936">
        <v>32</v>
      </c>
      <c r="V5936">
        <f t="shared" si="829"/>
        <v>3</v>
      </c>
      <c r="W5936" s="3">
        <f t="shared" si="830"/>
        <v>2.7777777777777776E-2</v>
      </c>
      <c r="X5936">
        <v>30</v>
      </c>
      <c r="Y5936" s="4">
        <v>3.4</v>
      </c>
      <c r="Z5936" s="4">
        <v>1.6</v>
      </c>
      <c r="AA5936" s="5">
        <v>78014.73</v>
      </c>
      <c r="AB5936" s="5">
        <f t="shared" si="831"/>
        <v>2496471.36</v>
      </c>
      <c r="AC5936" s="5">
        <v>53803.91</v>
      </c>
      <c r="AD5936" s="5">
        <f t="shared" si="832"/>
        <v>1936940.76</v>
      </c>
      <c r="AE5936" s="5">
        <v>115311.69</v>
      </c>
      <c r="AF5936" s="5">
        <v>30686.01</v>
      </c>
      <c r="AG5936" s="5">
        <v>10346.33</v>
      </c>
      <c r="AH5936" s="5">
        <v>2320</v>
      </c>
      <c r="AI5936" s="5">
        <v>6800</v>
      </c>
      <c r="AJ5936">
        <v>0</v>
      </c>
      <c r="AK5936" s="5">
        <v>0</v>
      </c>
      <c r="AL5936" s="5">
        <v>4463.79</v>
      </c>
      <c r="AM5936" s="5">
        <v>20272.060000000001</v>
      </c>
      <c r="AN5936">
        <v>4</v>
      </c>
      <c r="AO5936">
        <v>3</v>
      </c>
      <c r="AP5936" t="str">
        <f t="shared" si="833"/>
        <v>Yes</v>
      </c>
      <c r="AQ5936">
        <v>1</v>
      </c>
      <c r="AR5936" s="5">
        <f t="shared" si="834"/>
        <v>2127140.64</v>
      </c>
      <c r="AS5936" s="5">
        <f t="shared" si="835"/>
        <v>369330.72</v>
      </c>
      <c r="AT5936" t="s">
        <v>59</v>
      </c>
      <c r="AU5936" t="s">
        <v>6164</v>
      </c>
      <c r="AV5936" t="s">
        <v>6165</v>
      </c>
      <c r="AW5936" t="s">
        <v>6166</v>
      </c>
      <c r="AX5936" t="s">
        <v>6184</v>
      </c>
      <c r="AY5936">
        <v>38</v>
      </c>
      <c r="AZ5936">
        <v>2</v>
      </c>
      <c r="BA5936">
        <v>20</v>
      </c>
      <c r="BB5936" t="s">
        <v>6185</v>
      </c>
      <c r="BC5936">
        <v>0</v>
      </c>
      <c r="BD5936">
        <v>0</v>
      </c>
      <c r="BE5936" t="s">
        <v>6169</v>
      </c>
      <c r="BF5936" t="s">
        <v>6170</v>
      </c>
      <c r="BG5936">
        <v>0</v>
      </c>
      <c r="BH5936" t="s">
        <v>6171</v>
      </c>
      <c r="BI5936">
        <v>39</v>
      </c>
      <c r="BJ5936" t="s">
        <v>6172</v>
      </c>
      <c r="BK5936">
        <v>0</v>
      </c>
      <c r="BL5936">
        <v>51</v>
      </c>
      <c r="BM5936" s="3">
        <f t="shared" si="836"/>
        <v>0.70588235294117652</v>
      </c>
    </row>
    <row r="5937" spans="1:65">
      <c r="A5937" t="s">
        <v>6079</v>
      </c>
      <c r="B5937" s="2">
        <v>46019</v>
      </c>
      <c r="C5937" t="s">
        <v>4641</v>
      </c>
      <c r="D5937" t="s">
        <v>5644</v>
      </c>
      <c r="E5937">
        <v>12</v>
      </c>
      <c r="F5937" t="s">
        <v>72</v>
      </c>
      <c r="G5937" t="s">
        <v>62</v>
      </c>
      <c r="H5937" t="s">
        <v>155</v>
      </c>
      <c r="I5937" t="s">
        <v>52</v>
      </c>
      <c r="J5937" t="s">
        <v>81</v>
      </c>
      <c r="K5937" t="s">
        <v>66</v>
      </c>
      <c r="L5937" t="s">
        <v>67</v>
      </c>
      <c r="M5937" t="s">
        <v>56</v>
      </c>
      <c r="N5937" t="s">
        <v>69</v>
      </c>
      <c r="O5937" t="s">
        <v>82</v>
      </c>
      <c r="P5937">
        <v>36</v>
      </c>
      <c r="Q5937">
        <v>37</v>
      </c>
      <c r="R5937">
        <v>37</v>
      </c>
      <c r="S5937">
        <v>1</v>
      </c>
      <c r="T5937">
        <f t="shared" si="828"/>
        <v>36</v>
      </c>
      <c r="U5937">
        <v>36</v>
      </c>
      <c r="V5937">
        <f t="shared" si="829"/>
        <v>0</v>
      </c>
      <c r="W5937" s="3">
        <f t="shared" si="830"/>
        <v>2.7027027027027029E-2</v>
      </c>
      <c r="X5937">
        <v>34</v>
      </c>
      <c r="Y5937" s="4">
        <v>2.1</v>
      </c>
      <c r="Z5937" s="4">
        <v>2.1</v>
      </c>
      <c r="AA5937" s="5">
        <v>73705.740000000005</v>
      </c>
      <c r="AB5937" s="5">
        <f t="shared" si="831"/>
        <v>2653406.64</v>
      </c>
      <c r="AC5937" s="5">
        <v>51489.47</v>
      </c>
      <c r="AD5937" s="5">
        <f t="shared" si="832"/>
        <v>1905110.39</v>
      </c>
      <c r="AE5937" s="5">
        <v>119449.14</v>
      </c>
      <c r="AF5937" s="5">
        <v>32187.43</v>
      </c>
      <c r="AG5937" s="5">
        <v>10157.11</v>
      </c>
      <c r="AH5937" s="5">
        <v>3045</v>
      </c>
      <c r="AI5937" s="5">
        <v>6800</v>
      </c>
      <c r="AJ5937">
        <v>0</v>
      </c>
      <c r="AK5937" s="5">
        <v>0</v>
      </c>
      <c r="AL5937" s="5">
        <v>0</v>
      </c>
      <c r="AM5937" s="5">
        <v>24677.74</v>
      </c>
      <c r="AN5937">
        <v>4</v>
      </c>
      <c r="AO5937">
        <v>2</v>
      </c>
      <c r="AP5937" t="str">
        <f t="shared" si="833"/>
        <v>Yes</v>
      </c>
      <c r="AQ5937">
        <v>1</v>
      </c>
      <c r="AR5937" s="5">
        <f t="shared" si="834"/>
        <v>2101426.81</v>
      </c>
      <c r="AS5937" s="5">
        <f t="shared" si="835"/>
        <v>551979.82999999996</v>
      </c>
      <c r="AT5937" t="s">
        <v>116</v>
      </c>
      <c r="AU5937" t="s">
        <v>6164</v>
      </c>
      <c r="AV5937" t="s">
        <v>6165</v>
      </c>
      <c r="AW5937" t="s">
        <v>6166</v>
      </c>
      <c r="AX5937" t="s">
        <v>6184</v>
      </c>
      <c r="AY5937">
        <v>38</v>
      </c>
      <c r="AZ5937">
        <v>2</v>
      </c>
      <c r="BA5937">
        <v>0</v>
      </c>
      <c r="BB5937" t="s">
        <v>6168</v>
      </c>
      <c r="BC5937">
        <v>0</v>
      </c>
      <c r="BD5937">
        <v>0</v>
      </c>
      <c r="BE5937" t="s">
        <v>6169</v>
      </c>
      <c r="BF5937" t="s">
        <v>6170</v>
      </c>
      <c r="BG5937">
        <v>1</v>
      </c>
      <c r="BH5937" t="s">
        <v>6186</v>
      </c>
      <c r="BI5937">
        <v>42</v>
      </c>
      <c r="BJ5937" t="s">
        <v>6172</v>
      </c>
      <c r="BK5937">
        <v>0</v>
      </c>
      <c r="BL5937">
        <v>51</v>
      </c>
      <c r="BM5937" s="3">
        <f t="shared" si="836"/>
        <v>0.72549019607843135</v>
      </c>
    </row>
    <row r="5938" spans="1:65">
      <c r="A5938" t="s">
        <v>6080</v>
      </c>
      <c r="B5938" s="2">
        <v>46019</v>
      </c>
      <c r="C5938" t="s">
        <v>4641</v>
      </c>
      <c r="D5938" t="s">
        <v>5644</v>
      </c>
      <c r="E5938">
        <v>12</v>
      </c>
      <c r="F5938" t="s">
        <v>61</v>
      </c>
      <c r="G5938" t="s">
        <v>62</v>
      </c>
      <c r="H5938" t="s">
        <v>63</v>
      </c>
      <c r="I5938" t="s">
        <v>52</v>
      </c>
      <c r="J5938" t="s">
        <v>65</v>
      </c>
      <c r="K5938" t="s">
        <v>75</v>
      </c>
      <c r="L5938" t="s">
        <v>87</v>
      </c>
      <c r="M5938" t="s">
        <v>56</v>
      </c>
      <c r="N5938" t="s">
        <v>76</v>
      </c>
      <c r="O5938" t="s">
        <v>82</v>
      </c>
      <c r="P5938">
        <v>50</v>
      </c>
      <c r="Q5938">
        <v>53</v>
      </c>
      <c r="R5938">
        <v>51</v>
      </c>
      <c r="S5938">
        <v>1</v>
      </c>
      <c r="T5938">
        <f t="shared" si="828"/>
        <v>50</v>
      </c>
      <c r="U5938">
        <v>48</v>
      </c>
      <c r="V5938">
        <f t="shared" si="829"/>
        <v>2</v>
      </c>
      <c r="W5938" s="3">
        <f t="shared" si="830"/>
        <v>1.9607843137254902E-2</v>
      </c>
      <c r="X5938">
        <v>32</v>
      </c>
      <c r="Y5938" s="4">
        <v>5.9</v>
      </c>
      <c r="Z5938" s="4">
        <v>2</v>
      </c>
      <c r="AA5938" s="5">
        <v>51914.7</v>
      </c>
      <c r="AB5938" s="5">
        <f t="shared" si="831"/>
        <v>2491905.6</v>
      </c>
      <c r="AC5938" s="5">
        <v>35760.11</v>
      </c>
      <c r="AD5938" s="5">
        <f t="shared" si="832"/>
        <v>1823765.61</v>
      </c>
      <c r="AE5938" s="5">
        <v>116954.54</v>
      </c>
      <c r="AF5938" s="5">
        <v>31776.21</v>
      </c>
      <c r="AG5938" s="5">
        <v>10575.57</v>
      </c>
      <c r="AH5938" s="5">
        <v>2900</v>
      </c>
      <c r="AI5938" s="5">
        <v>4600</v>
      </c>
      <c r="AJ5938">
        <v>0</v>
      </c>
      <c r="AK5938" s="5">
        <v>0</v>
      </c>
      <c r="AL5938" s="5">
        <v>1979.54</v>
      </c>
      <c r="AM5938" s="5">
        <v>45003.13</v>
      </c>
      <c r="AN5938">
        <v>4</v>
      </c>
      <c r="AO5938">
        <v>9</v>
      </c>
      <c r="AP5938" t="str">
        <f t="shared" si="833"/>
        <v>No</v>
      </c>
      <c r="AQ5938">
        <v>2</v>
      </c>
      <c r="AR5938" s="5">
        <f t="shared" si="834"/>
        <v>2037554.6</v>
      </c>
      <c r="AS5938" s="5">
        <f t="shared" si="835"/>
        <v>454351</v>
      </c>
      <c r="AT5938" t="s">
        <v>59</v>
      </c>
      <c r="AU5938" t="s">
        <v>6164</v>
      </c>
      <c r="AV5938" t="s">
        <v>6165</v>
      </c>
      <c r="AW5938" t="s">
        <v>6166</v>
      </c>
      <c r="AX5938" t="s">
        <v>6167</v>
      </c>
      <c r="AY5938">
        <v>52</v>
      </c>
      <c r="AZ5938">
        <v>0</v>
      </c>
      <c r="BA5938">
        <v>16</v>
      </c>
      <c r="BB5938" t="s">
        <v>6191</v>
      </c>
      <c r="BC5938">
        <v>1</v>
      </c>
      <c r="BD5938">
        <v>4</v>
      </c>
      <c r="BE5938" t="s">
        <v>6218</v>
      </c>
      <c r="BF5938" t="s">
        <v>6170</v>
      </c>
      <c r="BG5938">
        <v>1</v>
      </c>
      <c r="BH5938" t="s">
        <v>6179</v>
      </c>
      <c r="BI5938">
        <v>56</v>
      </c>
      <c r="BJ5938" t="s">
        <v>6187</v>
      </c>
      <c r="BK5938">
        <v>0</v>
      </c>
      <c r="BL5938">
        <v>60</v>
      </c>
      <c r="BM5938" s="3">
        <f t="shared" si="836"/>
        <v>0.85</v>
      </c>
    </row>
    <row r="5939" spans="1:65">
      <c r="A5939" t="s">
        <v>6081</v>
      </c>
      <c r="B5939" s="2">
        <v>46019</v>
      </c>
      <c r="C5939" t="s">
        <v>4641</v>
      </c>
      <c r="D5939" t="s">
        <v>5644</v>
      </c>
      <c r="E5939">
        <v>12</v>
      </c>
      <c r="F5939" t="s">
        <v>61</v>
      </c>
      <c r="G5939" t="s">
        <v>79</v>
      </c>
      <c r="H5939" t="s">
        <v>100</v>
      </c>
      <c r="I5939" t="s">
        <v>64</v>
      </c>
      <c r="J5939" t="s">
        <v>53</v>
      </c>
      <c r="K5939" t="s">
        <v>75</v>
      </c>
      <c r="L5939" t="s">
        <v>87</v>
      </c>
      <c r="M5939" t="s">
        <v>56</v>
      </c>
      <c r="N5939" t="s">
        <v>69</v>
      </c>
      <c r="O5939" t="s">
        <v>58</v>
      </c>
      <c r="P5939">
        <v>60</v>
      </c>
      <c r="Q5939">
        <v>60</v>
      </c>
      <c r="R5939">
        <v>60</v>
      </c>
      <c r="S5939">
        <v>1</v>
      </c>
      <c r="T5939">
        <f t="shared" si="828"/>
        <v>59</v>
      </c>
      <c r="U5939">
        <v>57</v>
      </c>
      <c r="V5939">
        <f t="shared" si="829"/>
        <v>2</v>
      </c>
      <c r="W5939" s="3">
        <f t="shared" si="830"/>
        <v>1.6666666666666666E-2</v>
      </c>
      <c r="X5939">
        <v>10</v>
      </c>
      <c r="Y5939" s="4">
        <v>4.3</v>
      </c>
      <c r="Z5939" s="4">
        <v>1</v>
      </c>
      <c r="AA5939" s="5">
        <v>36218.35</v>
      </c>
      <c r="AB5939" s="5">
        <f t="shared" si="831"/>
        <v>2064445.95</v>
      </c>
      <c r="AC5939" s="5">
        <v>24109.16</v>
      </c>
      <c r="AD5939" s="5">
        <f t="shared" si="832"/>
        <v>1446549.6</v>
      </c>
      <c r="AE5939" s="5">
        <v>100454.24</v>
      </c>
      <c r="AF5939" s="5">
        <v>25336.78</v>
      </c>
      <c r="AG5939" s="5">
        <v>7445.16</v>
      </c>
      <c r="AH5939" s="5">
        <v>1450</v>
      </c>
      <c r="AI5939" s="5">
        <v>3200</v>
      </c>
      <c r="AJ5939">
        <v>0</v>
      </c>
      <c r="AK5939" s="5">
        <v>0</v>
      </c>
      <c r="AL5939" s="5">
        <v>1328.75</v>
      </c>
      <c r="AM5939" s="5">
        <v>36436.910000000003</v>
      </c>
      <c r="AN5939">
        <v>4</v>
      </c>
      <c r="AO5939">
        <v>3</v>
      </c>
      <c r="AP5939" t="str">
        <f t="shared" si="833"/>
        <v>Yes</v>
      </c>
      <c r="AQ5939">
        <v>1</v>
      </c>
      <c r="AR5939" s="5">
        <f t="shared" si="834"/>
        <v>1622201.44</v>
      </c>
      <c r="AS5939" s="5">
        <f t="shared" si="835"/>
        <v>442244.51</v>
      </c>
      <c r="AT5939" t="s">
        <v>59</v>
      </c>
      <c r="AU5939" t="s">
        <v>6164</v>
      </c>
      <c r="AV5939" t="s">
        <v>6165</v>
      </c>
      <c r="AW5939" t="s">
        <v>6166</v>
      </c>
      <c r="AX5939" t="s">
        <v>6184</v>
      </c>
      <c r="AY5939">
        <v>62</v>
      </c>
      <c r="AZ5939">
        <v>0</v>
      </c>
      <c r="BA5939">
        <v>22</v>
      </c>
      <c r="BB5939" t="s">
        <v>6191</v>
      </c>
      <c r="BC5939">
        <v>0</v>
      </c>
      <c r="BD5939">
        <v>0</v>
      </c>
      <c r="BE5939" t="s">
        <v>6169</v>
      </c>
      <c r="BF5939" t="s">
        <v>6170</v>
      </c>
      <c r="BG5939">
        <v>0</v>
      </c>
      <c r="BH5939" t="s">
        <v>6171</v>
      </c>
      <c r="BI5939">
        <v>29</v>
      </c>
      <c r="BJ5939" t="s">
        <v>6172</v>
      </c>
      <c r="BK5939">
        <v>0</v>
      </c>
      <c r="BL5939">
        <v>71</v>
      </c>
      <c r="BM5939" s="3">
        <f t="shared" si="836"/>
        <v>0.84507042253521125</v>
      </c>
    </row>
    <row r="5940" spans="1:65">
      <c r="A5940" t="s">
        <v>6082</v>
      </c>
      <c r="B5940" s="2">
        <v>46019</v>
      </c>
      <c r="C5940" t="s">
        <v>4641</v>
      </c>
      <c r="D5940" t="s">
        <v>5644</v>
      </c>
      <c r="E5940">
        <v>12</v>
      </c>
      <c r="F5940" t="s">
        <v>61</v>
      </c>
      <c r="G5940" t="s">
        <v>50</v>
      </c>
      <c r="H5940" t="s">
        <v>127</v>
      </c>
      <c r="I5940" t="s">
        <v>74</v>
      </c>
      <c r="J5940" t="s">
        <v>81</v>
      </c>
      <c r="K5940" t="s">
        <v>75</v>
      </c>
      <c r="L5940" t="s">
        <v>67</v>
      </c>
      <c r="M5940" t="s">
        <v>68</v>
      </c>
      <c r="N5940" t="s">
        <v>76</v>
      </c>
      <c r="O5940" t="s">
        <v>70</v>
      </c>
      <c r="P5940">
        <v>34</v>
      </c>
      <c r="Q5940">
        <v>36</v>
      </c>
      <c r="R5940">
        <v>35</v>
      </c>
      <c r="S5940">
        <v>2</v>
      </c>
      <c r="T5940">
        <f t="shared" si="828"/>
        <v>33</v>
      </c>
      <c r="U5940">
        <v>33</v>
      </c>
      <c r="V5940">
        <f t="shared" si="829"/>
        <v>0</v>
      </c>
      <c r="W5940" s="3">
        <f t="shared" si="830"/>
        <v>5.7142857142857141E-2</v>
      </c>
      <c r="X5940">
        <v>17</v>
      </c>
      <c r="Y5940" s="4">
        <v>6.8</v>
      </c>
      <c r="Z5940" s="4">
        <v>2</v>
      </c>
      <c r="AA5940" s="5">
        <v>77846.98</v>
      </c>
      <c r="AB5940" s="5">
        <f t="shared" si="831"/>
        <v>2568950.34</v>
      </c>
      <c r="AC5940" s="5">
        <v>49387.96</v>
      </c>
      <c r="AD5940" s="5">
        <f t="shared" si="832"/>
        <v>1728578.6</v>
      </c>
      <c r="AE5940" s="5">
        <v>105152.08</v>
      </c>
      <c r="AF5940" s="5">
        <v>28349.83</v>
      </c>
      <c r="AG5940" s="5">
        <v>8285.61</v>
      </c>
      <c r="AH5940" s="5">
        <v>2900</v>
      </c>
      <c r="AI5940" s="5">
        <v>13600</v>
      </c>
      <c r="AJ5940">
        <v>0</v>
      </c>
      <c r="AK5940" s="5">
        <v>0</v>
      </c>
      <c r="AL5940" s="5">
        <v>0</v>
      </c>
      <c r="AM5940" s="5">
        <v>22226.46</v>
      </c>
      <c r="AN5940">
        <v>4</v>
      </c>
      <c r="AO5940">
        <v>3</v>
      </c>
      <c r="AP5940" t="str">
        <f t="shared" si="833"/>
        <v>Yes</v>
      </c>
      <c r="AQ5940">
        <v>1</v>
      </c>
      <c r="AR5940" s="5">
        <f t="shared" si="834"/>
        <v>1909092.58</v>
      </c>
      <c r="AS5940" s="5">
        <f t="shared" si="835"/>
        <v>659857.76</v>
      </c>
      <c r="AT5940" t="s">
        <v>116</v>
      </c>
      <c r="AU5940" t="s">
        <v>6164</v>
      </c>
      <c r="AV5940" t="s">
        <v>6165</v>
      </c>
      <c r="AW5940" t="s">
        <v>6166</v>
      </c>
      <c r="AX5940" t="s">
        <v>6167</v>
      </c>
      <c r="AY5940">
        <v>34</v>
      </c>
      <c r="AZ5940">
        <v>0</v>
      </c>
      <c r="BA5940">
        <v>0</v>
      </c>
      <c r="BB5940" t="s">
        <v>6168</v>
      </c>
      <c r="BC5940">
        <v>0</v>
      </c>
      <c r="BD5940">
        <v>0</v>
      </c>
      <c r="BE5940" t="s">
        <v>6169</v>
      </c>
      <c r="BF5940" t="s">
        <v>6210</v>
      </c>
      <c r="BG5940">
        <v>0</v>
      </c>
      <c r="BH5940" t="s">
        <v>6171</v>
      </c>
      <c r="BI5940">
        <v>5</v>
      </c>
      <c r="BJ5940" t="s">
        <v>6172</v>
      </c>
      <c r="BK5940">
        <v>0</v>
      </c>
      <c r="BL5940">
        <v>50</v>
      </c>
      <c r="BM5940" s="3">
        <f t="shared" si="836"/>
        <v>0.7</v>
      </c>
    </row>
    <row r="5941" spans="1:65">
      <c r="A5941" t="s">
        <v>6083</v>
      </c>
      <c r="B5941" s="2">
        <v>46019</v>
      </c>
      <c r="C5941" t="s">
        <v>4641</v>
      </c>
      <c r="D5941" t="s">
        <v>5644</v>
      </c>
      <c r="E5941">
        <v>12</v>
      </c>
      <c r="F5941" t="s">
        <v>78</v>
      </c>
      <c r="G5941" t="s">
        <v>62</v>
      </c>
      <c r="H5941" t="s">
        <v>91</v>
      </c>
      <c r="I5941" t="s">
        <v>74</v>
      </c>
      <c r="J5941" t="s">
        <v>65</v>
      </c>
      <c r="K5941" t="s">
        <v>75</v>
      </c>
      <c r="L5941" t="s">
        <v>67</v>
      </c>
      <c r="M5941" t="s">
        <v>68</v>
      </c>
      <c r="N5941" t="s">
        <v>109</v>
      </c>
      <c r="O5941" t="s">
        <v>82</v>
      </c>
      <c r="P5941">
        <v>51</v>
      </c>
      <c r="Q5941">
        <v>54</v>
      </c>
      <c r="R5941">
        <v>52</v>
      </c>
      <c r="S5941">
        <v>4</v>
      </c>
      <c r="T5941">
        <f t="shared" si="828"/>
        <v>48</v>
      </c>
      <c r="U5941">
        <v>48</v>
      </c>
      <c r="V5941">
        <f t="shared" si="829"/>
        <v>0</v>
      </c>
      <c r="W5941" s="3">
        <f t="shared" si="830"/>
        <v>7.6923076923076927E-2</v>
      </c>
      <c r="X5941">
        <v>21</v>
      </c>
      <c r="Y5941" s="4">
        <v>2.2999999999999998</v>
      </c>
      <c r="Z5941" s="4">
        <v>1.8</v>
      </c>
      <c r="AA5941" s="5">
        <v>52288.37</v>
      </c>
      <c r="AB5941" s="5">
        <f t="shared" si="831"/>
        <v>2509841.7599999998</v>
      </c>
      <c r="AC5941" s="5">
        <v>32244.45</v>
      </c>
      <c r="AD5941" s="5">
        <f t="shared" si="832"/>
        <v>1676711.4</v>
      </c>
      <c r="AE5941" s="5">
        <v>114421.49</v>
      </c>
      <c r="AF5941" s="5">
        <v>35115.81</v>
      </c>
      <c r="AG5941" s="5">
        <v>8506.4</v>
      </c>
      <c r="AH5941" s="5">
        <v>2610</v>
      </c>
      <c r="AI5941" s="5">
        <v>21224.75</v>
      </c>
      <c r="AJ5941">
        <v>2</v>
      </c>
      <c r="AK5941" s="5">
        <v>26097.98</v>
      </c>
      <c r="AL5941" s="5">
        <v>0</v>
      </c>
      <c r="AM5941" s="5">
        <v>74283.77</v>
      </c>
      <c r="AN5941">
        <v>8</v>
      </c>
      <c r="AO5941">
        <v>9</v>
      </c>
      <c r="AP5941" t="str">
        <f t="shared" si="833"/>
        <v>No</v>
      </c>
      <c r="AQ5941">
        <v>3</v>
      </c>
      <c r="AR5941" s="5">
        <f t="shared" si="834"/>
        <v>1958971.6</v>
      </c>
      <c r="AS5941" s="5">
        <f t="shared" si="835"/>
        <v>550870.16</v>
      </c>
      <c r="AT5941" t="s">
        <v>116</v>
      </c>
      <c r="AU5941" t="s">
        <v>6199</v>
      </c>
      <c r="AV5941" t="s">
        <v>6200</v>
      </c>
      <c r="AW5941" t="s">
        <v>6175</v>
      </c>
      <c r="AX5941" t="s">
        <v>6167</v>
      </c>
      <c r="AY5941">
        <v>52</v>
      </c>
      <c r="AZ5941">
        <v>0</v>
      </c>
      <c r="BA5941">
        <v>0</v>
      </c>
      <c r="BB5941" t="s">
        <v>6168</v>
      </c>
      <c r="BC5941">
        <v>0</v>
      </c>
      <c r="BD5941">
        <v>1</v>
      </c>
      <c r="BE5941" t="s">
        <v>6188</v>
      </c>
      <c r="BF5941" t="s">
        <v>6210</v>
      </c>
      <c r="BG5941">
        <v>0</v>
      </c>
      <c r="BH5941" t="s">
        <v>6171</v>
      </c>
      <c r="BI5941">
        <v>48</v>
      </c>
      <c r="BJ5941" t="s">
        <v>6172</v>
      </c>
      <c r="BK5941">
        <v>0</v>
      </c>
      <c r="BL5941">
        <v>63</v>
      </c>
      <c r="BM5941" s="3">
        <f t="shared" si="836"/>
        <v>0.82539682539682535</v>
      </c>
    </row>
    <row r="5942" spans="1:65">
      <c r="A5942" t="s">
        <v>6084</v>
      </c>
      <c r="B5942" s="2">
        <v>46019</v>
      </c>
      <c r="C5942" t="s">
        <v>4641</v>
      </c>
      <c r="D5942" t="s">
        <v>5644</v>
      </c>
      <c r="E5942">
        <v>12</v>
      </c>
      <c r="F5942" t="s">
        <v>78</v>
      </c>
      <c r="G5942" t="s">
        <v>62</v>
      </c>
      <c r="H5942" t="s">
        <v>153</v>
      </c>
      <c r="I5942" t="s">
        <v>64</v>
      </c>
      <c r="J5942" t="s">
        <v>53</v>
      </c>
      <c r="K5942" t="s">
        <v>75</v>
      </c>
      <c r="L5942" t="s">
        <v>67</v>
      </c>
      <c r="M5942" t="s">
        <v>56</v>
      </c>
      <c r="N5942" t="s">
        <v>109</v>
      </c>
      <c r="O5942" t="s">
        <v>70</v>
      </c>
      <c r="P5942">
        <v>58</v>
      </c>
      <c r="Q5942">
        <v>61</v>
      </c>
      <c r="R5942">
        <v>59</v>
      </c>
      <c r="S5942">
        <v>2</v>
      </c>
      <c r="T5942">
        <f t="shared" si="828"/>
        <v>57</v>
      </c>
      <c r="U5942">
        <v>57</v>
      </c>
      <c r="V5942">
        <f t="shared" si="829"/>
        <v>0</v>
      </c>
      <c r="W5942" s="3">
        <f t="shared" si="830"/>
        <v>3.3898305084745763E-2</v>
      </c>
      <c r="X5942">
        <v>42</v>
      </c>
      <c r="Y5942" s="4">
        <v>6.9</v>
      </c>
      <c r="Z5942" s="4">
        <v>1.8</v>
      </c>
      <c r="AA5942" s="5">
        <v>36400.910000000003</v>
      </c>
      <c r="AB5942" s="5">
        <f t="shared" si="831"/>
        <v>2074851.87</v>
      </c>
      <c r="AC5942" s="5">
        <v>23062.83</v>
      </c>
      <c r="AD5942" s="5">
        <f t="shared" si="832"/>
        <v>1360706.97</v>
      </c>
      <c r="AE5942" s="5">
        <v>99027.03</v>
      </c>
      <c r="AF5942" s="5">
        <v>28878.080000000002</v>
      </c>
      <c r="AG5942" s="5">
        <v>10191.57</v>
      </c>
      <c r="AH5942" s="5">
        <v>2610</v>
      </c>
      <c r="AI5942" s="5">
        <v>6400</v>
      </c>
      <c r="AJ5942">
        <v>0</v>
      </c>
      <c r="AK5942" s="5">
        <v>0</v>
      </c>
      <c r="AL5942" s="5">
        <v>0</v>
      </c>
      <c r="AM5942" s="5">
        <v>85069.27</v>
      </c>
      <c r="AN5942">
        <v>8</v>
      </c>
      <c r="AO5942">
        <v>9</v>
      </c>
      <c r="AP5942" t="str">
        <f t="shared" si="833"/>
        <v>No</v>
      </c>
      <c r="AQ5942">
        <v>3</v>
      </c>
      <c r="AR5942" s="5">
        <f t="shared" si="834"/>
        <v>1592882.92</v>
      </c>
      <c r="AS5942" s="5">
        <f t="shared" si="835"/>
        <v>481968.95</v>
      </c>
      <c r="AT5942" t="s">
        <v>59</v>
      </c>
      <c r="AU5942" t="s">
        <v>6164</v>
      </c>
      <c r="AV5942" t="s">
        <v>6165</v>
      </c>
      <c r="AW5942" t="s">
        <v>6166</v>
      </c>
      <c r="AX5942" t="s">
        <v>6167</v>
      </c>
      <c r="AY5942">
        <v>58</v>
      </c>
      <c r="AZ5942">
        <v>0</v>
      </c>
      <c r="BA5942">
        <v>0</v>
      </c>
      <c r="BB5942" t="s">
        <v>6168</v>
      </c>
      <c r="BC5942">
        <v>1</v>
      </c>
      <c r="BD5942">
        <v>0</v>
      </c>
      <c r="BE5942" t="s">
        <v>6178</v>
      </c>
      <c r="BF5942" t="s">
        <v>6170</v>
      </c>
      <c r="BG5942">
        <v>0</v>
      </c>
      <c r="BH5942" t="s">
        <v>6171</v>
      </c>
      <c r="BI5942">
        <v>20</v>
      </c>
      <c r="BJ5942" t="s">
        <v>6172</v>
      </c>
      <c r="BK5942">
        <v>0</v>
      </c>
      <c r="BL5942">
        <v>76</v>
      </c>
      <c r="BM5942" s="3">
        <f t="shared" si="836"/>
        <v>0.77631578947368418</v>
      </c>
    </row>
    <row r="5943" spans="1:65">
      <c r="A5943" t="s">
        <v>6085</v>
      </c>
      <c r="B5943" s="2">
        <v>46019</v>
      </c>
      <c r="C5943" t="s">
        <v>4641</v>
      </c>
      <c r="D5943" t="s">
        <v>5644</v>
      </c>
      <c r="E5943">
        <v>12</v>
      </c>
      <c r="F5943" t="s">
        <v>72</v>
      </c>
      <c r="G5943" t="s">
        <v>50</v>
      </c>
      <c r="H5943" t="s">
        <v>73</v>
      </c>
      <c r="I5943" t="s">
        <v>64</v>
      </c>
      <c r="J5943" t="s">
        <v>65</v>
      </c>
      <c r="K5943" t="s">
        <v>75</v>
      </c>
      <c r="L5943" t="s">
        <v>55</v>
      </c>
      <c r="M5943" t="s">
        <v>68</v>
      </c>
      <c r="N5943" t="s">
        <v>76</v>
      </c>
      <c r="O5943" t="s">
        <v>58</v>
      </c>
      <c r="P5943">
        <v>45</v>
      </c>
      <c r="Q5943">
        <v>48</v>
      </c>
      <c r="R5943">
        <v>49</v>
      </c>
      <c r="S5943">
        <v>1</v>
      </c>
      <c r="T5943">
        <f t="shared" si="828"/>
        <v>48</v>
      </c>
      <c r="U5943">
        <v>45</v>
      </c>
      <c r="V5943">
        <f t="shared" si="829"/>
        <v>3</v>
      </c>
      <c r="W5943" s="3">
        <f t="shared" si="830"/>
        <v>2.0408163265306121E-2</v>
      </c>
      <c r="X5943">
        <v>17</v>
      </c>
      <c r="Y5943" s="4">
        <v>0.3</v>
      </c>
      <c r="Z5943" s="4">
        <v>1.1000000000000001</v>
      </c>
      <c r="AA5943" s="5">
        <v>51673.62</v>
      </c>
      <c r="AB5943" s="5">
        <f t="shared" si="831"/>
        <v>2325312.9</v>
      </c>
      <c r="AC5943" s="5">
        <v>33131.360000000001</v>
      </c>
      <c r="AD5943" s="5">
        <f t="shared" si="832"/>
        <v>1623436.64</v>
      </c>
      <c r="AE5943" s="5">
        <v>103959.93</v>
      </c>
      <c r="AF5943" s="5">
        <v>29195.53</v>
      </c>
      <c r="AG5943" s="5">
        <v>8557.7800000000007</v>
      </c>
      <c r="AH5943" s="5">
        <v>1595</v>
      </c>
      <c r="AI5943" s="5">
        <v>4600</v>
      </c>
      <c r="AJ5943">
        <v>1</v>
      </c>
      <c r="AK5943" s="5">
        <v>14525.12</v>
      </c>
      <c r="AL5943" s="5">
        <v>2952.1</v>
      </c>
      <c r="AM5943" s="5">
        <v>29944.46</v>
      </c>
      <c r="AN5943">
        <v>4</v>
      </c>
      <c r="AO5943">
        <v>4</v>
      </c>
      <c r="AP5943" t="str">
        <f t="shared" si="833"/>
        <v>Yes</v>
      </c>
      <c r="AQ5943">
        <v>2</v>
      </c>
      <c r="AR5943" s="5">
        <f t="shared" si="834"/>
        <v>1818766.56</v>
      </c>
      <c r="AS5943" s="5">
        <f t="shared" si="835"/>
        <v>506546.34</v>
      </c>
      <c r="AT5943" t="s">
        <v>59</v>
      </c>
      <c r="AU5943" t="s">
        <v>6181</v>
      </c>
      <c r="AV5943" t="s">
        <v>6182</v>
      </c>
      <c r="AW5943" t="s">
        <v>6183</v>
      </c>
      <c r="AX5943" t="s">
        <v>6184</v>
      </c>
      <c r="AY5943">
        <v>49</v>
      </c>
      <c r="AZ5943">
        <v>3</v>
      </c>
      <c r="BA5943">
        <v>19</v>
      </c>
      <c r="BB5943" t="s">
        <v>6185</v>
      </c>
      <c r="BC5943">
        <v>0</v>
      </c>
      <c r="BD5943">
        <v>0</v>
      </c>
      <c r="BE5943" t="s">
        <v>6169</v>
      </c>
      <c r="BF5943" t="s">
        <v>6170</v>
      </c>
      <c r="BG5943">
        <v>0</v>
      </c>
      <c r="BH5943" t="s">
        <v>6171</v>
      </c>
      <c r="BI5943">
        <v>16</v>
      </c>
      <c r="BJ5943" t="s">
        <v>6172</v>
      </c>
      <c r="BK5943">
        <v>0</v>
      </c>
      <c r="BL5943">
        <v>63</v>
      </c>
      <c r="BM5943" s="3">
        <f t="shared" si="836"/>
        <v>0.77777777777777779</v>
      </c>
    </row>
    <row r="5944" spans="1:65">
      <c r="A5944" t="s">
        <v>6086</v>
      </c>
      <c r="B5944" s="2">
        <v>46019</v>
      </c>
      <c r="C5944" t="s">
        <v>4641</v>
      </c>
      <c r="D5944" t="s">
        <v>5644</v>
      </c>
      <c r="E5944">
        <v>12</v>
      </c>
      <c r="F5944" t="s">
        <v>61</v>
      </c>
      <c r="G5944" t="s">
        <v>79</v>
      </c>
      <c r="H5944" t="s">
        <v>84</v>
      </c>
      <c r="I5944" t="s">
        <v>64</v>
      </c>
      <c r="J5944" t="s">
        <v>65</v>
      </c>
      <c r="K5944" t="s">
        <v>75</v>
      </c>
      <c r="L5944" t="s">
        <v>92</v>
      </c>
      <c r="M5944" t="s">
        <v>56</v>
      </c>
      <c r="N5944" t="s">
        <v>76</v>
      </c>
      <c r="O5944" t="s">
        <v>70</v>
      </c>
      <c r="P5944">
        <v>51</v>
      </c>
      <c r="Q5944">
        <v>54</v>
      </c>
      <c r="R5944">
        <v>52</v>
      </c>
      <c r="S5944">
        <v>1</v>
      </c>
      <c r="T5944">
        <f t="shared" si="828"/>
        <v>51</v>
      </c>
      <c r="U5944">
        <v>49</v>
      </c>
      <c r="V5944">
        <f t="shared" si="829"/>
        <v>2</v>
      </c>
      <c r="W5944" s="3">
        <f t="shared" si="830"/>
        <v>1.9230769230769232E-2</v>
      </c>
      <c r="X5944">
        <v>10</v>
      </c>
      <c r="Y5944" s="4">
        <v>5.3</v>
      </c>
      <c r="Z5944" s="4">
        <v>2</v>
      </c>
      <c r="AA5944" s="5">
        <v>52472.24</v>
      </c>
      <c r="AB5944" s="5">
        <f t="shared" si="831"/>
        <v>2571139.7599999998</v>
      </c>
      <c r="AC5944" s="5">
        <v>35423.61</v>
      </c>
      <c r="AD5944" s="5">
        <f t="shared" si="832"/>
        <v>1842027.72</v>
      </c>
      <c r="AE5944" s="5">
        <v>113336.3</v>
      </c>
      <c r="AF5944" s="5">
        <v>31192.48</v>
      </c>
      <c r="AG5944" s="5">
        <v>7485.93</v>
      </c>
      <c r="AH5944" s="5">
        <v>2900</v>
      </c>
      <c r="AI5944" s="5">
        <v>4600</v>
      </c>
      <c r="AJ5944">
        <v>0</v>
      </c>
      <c r="AK5944" s="5">
        <v>0</v>
      </c>
      <c r="AL5944" s="5">
        <v>2047.25</v>
      </c>
      <c r="AM5944" s="5">
        <v>34039.83</v>
      </c>
      <c r="AN5944">
        <v>4</v>
      </c>
      <c r="AO5944">
        <v>4</v>
      </c>
      <c r="AP5944" t="str">
        <f t="shared" si="833"/>
        <v>Yes</v>
      </c>
      <c r="AQ5944">
        <v>1</v>
      </c>
      <c r="AR5944" s="5">
        <f t="shared" si="834"/>
        <v>2037629.51</v>
      </c>
      <c r="AS5944" s="5">
        <f t="shared" si="835"/>
        <v>533510.25</v>
      </c>
      <c r="AT5944" t="s">
        <v>59</v>
      </c>
      <c r="AU5944" t="s">
        <v>6164</v>
      </c>
      <c r="AV5944" t="s">
        <v>6165</v>
      </c>
      <c r="AW5944" t="s">
        <v>6166</v>
      </c>
      <c r="AX5944" t="s">
        <v>6167</v>
      </c>
      <c r="AY5944">
        <v>58</v>
      </c>
      <c r="AZ5944">
        <v>4</v>
      </c>
      <c r="BA5944">
        <v>22</v>
      </c>
      <c r="BB5944" t="s">
        <v>6185</v>
      </c>
      <c r="BC5944">
        <v>0</v>
      </c>
      <c r="BD5944">
        <v>0</v>
      </c>
      <c r="BE5944" t="s">
        <v>6169</v>
      </c>
      <c r="BF5944" t="s">
        <v>6170</v>
      </c>
      <c r="BG5944">
        <v>0</v>
      </c>
      <c r="BH5944" t="s">
        <v>6171</v>
      </c>
      <c r="BI5944">
        <v>21</v>
      </c>
      <c r="BJ5944" t="s">
        <v>6172</v>
      </c>
      <c r="BK5944">
        <v>0</v>
      </c>
      <c r="BL5944">
        <v>60</v>
      </c>
      <c r="BM5944" s="3">
        <f t="shared" si="836"/>
        <v>0.8666666666666667</v>
      </c>
    </row>
    <row r="5945" spans="1:65">
      <c r="A5945" t="s">
        <v>6087</v>
      </c>
      <c r="B5945" s="2">
        <v>46019</v>
      </c>
      <c r="C5945" t="s">
        <v>4641</v>
      </c>
      <c r="D5945" t="s">
        <v>5644</v>
      </c>
      <c r="E5945">
        <v>12</v>
      </c>
      <c r="F5945" t="s">
        <v>78</v>
      </c>
      <c r="G5945" t="s">
        <v>62</v>
      </c>
      <c r="H5945" t="s">
        <v>91</v>
      </c>
      <c r="I5945" t="s">
        <v>74</v>
      </c>
      <c r="J5945" t="s">
        <v>65</v>
      </c>
      <c r="K5945" t="s">
        <v>75</v>
      </c>
      <c r="L5945" t="s">
        <v>55</v>
      </c>
      <c r="M5945" t="s">
        <v>56</v>
      </c>
      <c r="N5945" t="s">
        <v>76</v>
      </c>
      <c r="O5945" t="s">
        <v>82</v>
      </c>
      <c r="P5945">
        <v>54</v>
      </c>
      <c r="Q5945">
        <v>54</v>
      </c>
      <c r="R5945">
        <v>54</v>
      </c>
      <c r="S5945">
        <v>1</v>
      </c>
      <c r="T5945">
        <f t="shared" si="828"/>
        <v>53</v>
      </c>
      <c r="U5945">
        <v>53</v>
      </c>
      <c r="V5945">
        <f t="shared" si="829"/>
        <v>0</v>
      </c>
      <c r="W5945" s="3">
        <f t="shared" si="830"/>
        <v>1.8518518518518517E-2</v>
      </c>
      <c r="X5945">
        <v>26</v>
      </c>
      <c r="Y5945" s="4">
        <v>8.3000000000000007</v>
      </c>
      <c r="Z5945" s="4">
        <v>1.7</v>
      </c>
      <c r="AA5945" s="5">
        <v>51782.92</v>
      </c>
      <c r="AB5945" s="5">
        <f t="shared" si="831"/>
        <v>2744494.76</v>
      </c>
      <c r="AC5945" s="5">
        <v>35030.25</v>
      </c>
      <c r="AD5945" s="5">
        <f t="shared" si="832"/>
        <v>1891633.5</v>
      </c>
      <c r="AE5945" s="5">
        <v>118593.44</v>
      </c>
      <c r="AF5945" s="5">
        <v>36553.599999999999</v>
      </c>
      <c r="AG5945" s="5">
        <v>9881.35</v>
      </c>
      <c r="AH5945" s="5">
        <v>2465</v>
      </c>
      <c r="AI5945" s="5">
        <v>4600</v>
      </c>
      <c r="AJ5945">
        <v>0</v>
      </c>
      <c r="AK5945" s="5">
        <v>0</v>
      </c>
      <c r="AL5945" s="5">
        <v>0</v>
      </c>
      <c r="AM5945" s="5">
        <v>50964</v>
      </c>
      <c r="AN5945">
        <v>4</v>
      </c>
      <c r="AO5945">
        <v>9</v>
      </c>
      <c r="AP5945" t="str">
        <f t="shared" si="833"/>
        <v>No</v>
      </c>
      <c r="AQ5945">
        <v>2</v>
      </c>
      <c r="AR5945" s="5">
        <f t="shared" si="834"/>
        <v>2114690.89</v>
      </c>
      <c r="AS5945" s="5">
        <f t="shared" si="835"/>
        <v>629803.87</v>
      </c>
      <c r="AT5945" t="s">
        <v>59</v>
      </c>
      <c r="AU5945" t="s">
        <v>6164</v>
      </c>
      <c r="AV5945" t="s">
        <v>6165</v>
      </c>
      <c r="AW5945" t="s">
        <v>6166</v>
      </c>
      <c r="AX5945" t="s">
        <v>6177</v>
      </c>
      <c r="AY5945">
        <v>56</v>
      </c>
      <c r="AZ5945">
        <v>0</v>
      </c>
      <c r="BA5945">
        <v>0</v>
      </c>
      <c r="BB5945" t="s">
        <v>6168</v>
      </c>
      <c r="BC5945">
        <v>1</v>
      </c>
      <c r="BD5945">
        <v>4</v>
      </c>
      <c r="BE5945" t="s">
        <v>6218</v>
      </c>
      <c r="BF5945" t="s">
        <v>6170</v>
      </c>
      <c r="BG5945">
        <v>1</v>
      </c>
      <c r="BH5945" t="s">
        <v>6179</v>
      </c>
      <c r="BI5945">
        <v>50</v>
      </c>
      <c r="BJ5945" t="s">
        <v>6172</v>
      </c>
      <c r="BK5945">
        <v>0</v>
      </c>
      <c r="BL5945">
        <v>63</v>
      </c>
      <c r="BM5945" s="3">
        <f t="shared" si="836"/>
        <v>0.8571428571428571</v>
      </c>
    </row>
    <row r="5946" spans="1:65">
      <c r="A5946" t="s">
        <v>6088</v>
      </c>
      <c r="B5946" s="2">
        <v>46019</v>
      </c>
      <c r="C5946" t="s">
        <v>4641</v>
      </c>
      <c r="D5946" t="s">
        <v>5644</v>
      </c>
      <c r="E5946">
        <v>12</v>
      </c>
      <c r="F5946" t="s">
        <v>78</v>
      </c>
      <c r="G5946" t="s">
        <v>79</v>
      </c>
      <c r="H5946" t="s">
        <v>113</v>
      </c>
      <c r="I5946" t="s">
        <v>52</v>
      </c>
      <c r="J5946" t="s">
        <v>65</v>
      </c>
      <c r="K5946" t="s">
        <v>75</v>
      </c>
      <c r="L5946" t="s">
        <v>87</v>
      </c>
      <c r="M5946" t="s">
        <v>68</v>
      </c>
      <c r="N5946" t="s">
        <v>69</v>
      </c>
      <c r="O5946" t="s">
        <v>82</v>
      </c>
      <c r="P5946">
        <v>45</v>
      </c>
      <c r="Q5946">
        <v>46</v>
      </c>
      <c r="R5946">
        <v>44</v>
      </c>
      <c r="S5946">
        <v>2</v>
      </c>
      <c r="T5946">
        <f t="shared" si="828"/>
        <v>42</v>
      </c>
      <c r="U5946">
        <v>42</v>
      </c>
      <c r="V5946">
        <f t="shared" si="829"/>
        <v>0</v>
      </c>
      <c r="W5946" s="3">
        <f t="shared" si="830"/>
        <v>4.5454545454545456E-2</v>
      </c>
      <c r="X5946">
        <v>34</v>
      </c>
      <c r="Y5946" s="4">
        <v>2.7</v>
      </c>
      <c r="Z5946" s="4">
        <v>1</v>
      </c>
      <c r="AA5946" s="5">
        <v>52563.4</v>
      </c>
      <c r="AB5946" s="5">
        <f t="shared" si="831"/>
        <v>2207662.7999999998</v>
      </c>
      <c r="AC5946" s="5">
        <v>33883.49</v>
      </c>
      <c r="AD5946" s="5">
        <f t="shared" si="832"/>
        <v>1490873.56</v>
      </c>
      <c r="AE5946" s="5">
        <v>102693.81</v>
      </c>
      <c r="AF5946" s="5">
        <v>30493.48</v>
      </c>
      <c r="AG5946" s="5">
        <v>9514.08</v>
      </c>
      <c r="AH5946" s="5">
        <v>1450</v>
      </c>
      <c r="AI5946" s="5">
        <v>9200</v>
      </c>
      <c r="AJ5946">
        <v>1</v>
      </c>
      <c r="AK5946" s="5">
        <v>12948.85</v>
      </c>
      <c r="AL5946" s="5">
        <v>0</v>
      </c>
      <c r="AM5946" s="5">
        <v>28833.02</v>
      </c>
      <c r="AN5946">
        <v>4</v>
      </c>
      <c r="AO5946">
        <v>2</v>
      </c>
      <c r="AP5946" t="str">
        <f t="shared" si="833"/>
        <v>Yes</v>
      </c>
      <c r="AQ5946">
        <v>1</v>
      </c>
      <c r="AR5946" s="5">
        <f t="shared" si="834"/>
        <v>1686006.8</v>
      </c>
      <c r="AS5946" s="5">
        <f t="shared" si="835"/>
        <v>521656</v>
      </c>
      <c r="AT5946" t="s">
        <v>116</v>
      </c>
      <c r="AU5946" t="s">
        <v>6181</v>
      </c>
      <c r="AV5946" t="s">
        <v>6182</v>
      </c>
      <c r="AW5946" t="s">
        <v>6183</v>
      </c>
      <c r="AX5946" t="s">
        <v>6167</v>
      </c>
      <c r="AY5946">
        <v>49</v>
      </c>
      <c r="AZ5946">
        <v>2</v>
      </c>
      <c r="BA5946">
        <v>0</v>
      </c>
      <c r="BB5946" t="s">
        <v>6168</v>
      </c>
      <c r="BC5946">
        <v>0</v>
      </c>
      <c r="BD5946">
        <v>0</v>
      </c>
      <c r="BE5946" t="s">
        <v>6169</v>
      </c>
      <c r="BF5946" t="s">
        <v>6176</v>
      </c>
      <c r="BG5946">
        <v>1</v>
      </c>
      <c r="BH5946" t="s">
        <v>6179</v>
      </c>
      <c r="BI5946">
        <v>32</v>
      </c>
      <c r="BJ5946" t="s">
        <v>6172</v>
      </c>
      <c r="BK5946">
        <v>0</v>
      </c>
      <c r="BL5946">
        <v>60</v>
      </c>
      <c r="BM5946" s="3">
        <f t="shared" si="836"/>
        <v>0.73333333333333328</v>
      </c>
    </row>
    <row r="5947" spans="1:65">
      <c r="A5947" t="s">
        <v>6089</v>
      </c>
      <c r="B5947" s="2">
        <v>46019</v>
      </c>
      <c r="C5947" t="s">
        <v>4641</v>
      </c>
      <c r="D5947" t="s">
        <v>5644</v>
      </c>
      <c r="E5947">
        <v>12</v>
      </c>
      <c r="F5947" t="s">
        <v>49</v>
      </c>
      <c r="G5947" t="s">
        <v>62</v>
      </c>
      <c r="H5947" t="s">
        <v>125</v>
      </c>
      <c r="I5947" t="s">
        <v>64</v>
      </c>
      <c r="J5947" t="s">
        <v>65</v>
      </c>
      <c r="K5947" t="s">
        <v>75</v>
      </c>
      <c r="L5947" t="s">
        <v>67</v>
      </c>
      <c r="M5947" t="s">
        <v>56</v>
      </c>
      <c r="N5947" t="s">
        <v>76</v>
      </c>
      <c r="O5947" t="s">
        <v>120</v>
      </c>
      <c r="P5947">
        <v>49</v>
      </c>
      <c r="Q5947">
        <v>51</v>
      </c>
      <c r="R5947">
        <v>51</v>
      </c>
      <c r="S5947">
        <v>1</v>
      </c>
      <c r="T5947">
        <f t="shared" si="828"/>
        <v>50</v>
      </c>
      <c r="U5947">
        <v>47</v>
      </c>
      <c r="V5947">
        <f t="shared" si="829"/>
        <v>3</v>
      </c>
      <c r="W5947" s="3">
        <f t="shared" si="830"/>
        <v>1.9607843137254902E-2</v>
      </c>
      <c r="X5947">
        <v>31</v>
      </c>
      <c r="Y5947" s="4">
        <v>8.6999999999999993</v>
      </c>
      <c r="Z5947" s="4">
        <v>2</v>
      </c>
      <c r="AA5947" s="5">
        <v>52155.81</v>
      </c>
      <c r="AB5947" s="5">
        <f t="shared" si="831"/>
        <v>2451323.0699999998</v>
      </c>
      <c r="AC5947" s="5">
        <v>34182.69</v>
      </c>
      <c r="AD5947" s="5">
        <f t="shared" si="832"/>
        <v>1743317.19</v>
      </c>
      <c r="AE5947" s="5">
        <v>108412.44</v>
      </c>
      <c r="AF5947" s="5">
        <v>32846.230000000003</v>
      </c>
      <c r="AG5947" s="5">
        <v>10322</v>
      </c>
      <c r="AH5947" s="5">
        <v>2900</v>
      </c>
      <c r="AI5947" s="5">
        <v>4600</v>
      </c>
      <c r="AJ5947">
        <v>0</v>
      </c>
      <c r="AK5947" s="5">
        <v>0</v>
      </c>
      <c r="AL5947" s="5">
        <v>3029.28</v>
      </c>
      <c r="AM5947" s="5">
        <v>30743.919999999998</v>
      </c>
      <c r="AN5947">
        <v>4</v>
      </c>
      <c r="AO5947">
        <v>4</v>
      </c>
      <c r="AP5947" t="str">
        <f t="shared" si="833"/>
        <v>Yes</v>
      </c>
      <c r="AQ5947">
        <v>0</v>
      </c>
      <c r="AR5947" s="5">
        <f t="shared" si="834"/>
        <v>1936171.06</v>
      </c>
      <c r="AS5947" s="5">
        <f t="shared" si="835"/>
        <v>515152.01</v>
      </c>
      <c r="AT5947" t="s">
        <v>59</v>
      </c>
      <c r="AU5947" t="s">
        <v>6164</v>
      </c>
      <c r="AV5947" t="s">
        <v>6165</v>
      </c>
      <c r="AW5947" t="s">
        <v>6166</v>
      </c>
      <c r="AX5947" t="s">
        <v>6177</v>
      </c>
      <c r="AY5947">
        <v>51</v>
      </c>
      <c r="AZ5947">
        <v>0</v>
      </c>
      <c r="BA5947">
        <v>25</v>
      </c>
      <c r="BB5947" t="s">
        <v>6180</v>
      </c>
      <c r="BC5947">
        <v>0</v>
      </c>
      <c r="BD5947">
        <v>0</v>
      </c>
      <c r="BE5947" t="s">
        <v>6169</v>
      </c>
      <c r="BF5947" t="s">
        <v>6170</v>
      </c>
      <c r="BG5947">
        <v>0</v>
      </c>
      <c r="BH5947" t="s">
        <v>6171</v>
      </c>
      <c r="BI5947">
        <v>31</v>
      </c>
      <c r="BJ5947" t="s">
        <v>6172</v>
      </c>
      <c r="BK5947">
        <v>0</v>
      </c>
      <c r="BL5947">
        <v>65</v>
      </c>
      <c r="BM5947" s="3">
        <f t="shared" si="836"/>
        <v>0.7846153846153846</v>
      </c>
    </row>
    <row r="5948" spans="1:65">
      <c r="A5948" t="s">
        <v>6090</v>
      </c>
      <c r="B5948" s="2">
        <v>46019</v>
      </c>
      <c r="C5948" t="s">
        <v>4641</v>
      </c>
      <c r="D5948" t="s">
        <v>5644</v>
      </c>
      <c r="E5948">
        <v>12</v>
      </c>
      <c r="F5948" t="s">
        <v>61</v>
      </c>
      <c r="G5948" t="s">
        <v>79</v>
      </c>
      <c r="H5948" t="s">
        <v>123</v>
      </c>
      <c r="I5948" t="s">
        <v>52</v>
      </c>
      <c r="J5948" t="s">
        <v>53</v>
      </c>
      <c r="K5948" t="s">
        <v>75</v>
      </c>
      <c r="L5948" t="s">
        <v>87</v>
      </c>
      <c r="M5948" t="s">
        <v>56</v>
      </c>
      <c r="N5948" t="s">
        <v>69</v>
      </c>
      <c r="O5948" t="s">
        <v>82</v>
      </c>
      <c r="P5948">
        <v>59</v>
      </c>
      <c r="Q5948">
        <v>59</v>
      </c>
      <c r="R5948">
        <v>56</v>
      </c>
      <c r="S5948">
        <v>1</v>
      </c>
      <c r="T5948">
        <f t="shared" si="828"/>
        <v>55</v>
      </c>
      <c r="U5948">
        <v>55</v>
      </c>
      <c r="V5948">
        <f t="shared" si="829"/>
        <v>0</v>
      </c>
      <c r="W5948" s="3">
        <f t="shared" si="830"/>
        <v>1.7857142857142856E-2</v>
      </c>
      <c r="X5948">
        <v>17</v>
      </c>
      <c r="Y5948" s="4">
        <v>4</v>
      </c>
      <c r="Z5948" s="4">
        <v>1.3</v>
      </c>
      <c r="AA5948" s="5">
        <v>35598.379999999997</v>
      </c>
      <c r="AB5948" s="5">
        <f t="shared" si="831"/>
        <v>1957910.9</v>
      </c>
      <c r="AC5948" s="5">
        <v>24306.39</v>
      </c>
      <c r="AD5948" s="5">
        <f t="shared" si="832"/>
        <v>1361157.84</v>
      </c>
      <c r="AE5948" s="5">
        <v>100940.37</v>
      </c>
      <c r="AF5948" s="5">
        <v>24338.240000000002</v>
      </c>
      <c r="AG5948" s="5">
        <v>8259.1299999999992</v>
      </c>
      <c r="AH5948" s="5">
        <v>1885</v>
      </c>
      <c r="AI5948" s="5">
        <v>3200</v>
      </c>
      <c r="AJ5948">
        <v>0</v>
      </c>
      <c r="AK5948" s="5">
        <v>0</v>
      </c>
      <c r="AL5948" s="5">
        <v>0</v>
      </c>
      <c r="AM5948" s="5">
        <v>33995.949999999997</v>
      </c>
      <c r="AN5948">
        <v>4</v>
      </c>
      <c r="AO5948">
        <v>3</v>
      </c>
      <c r="AP5948" t="str">
        <f t="shared" si="833"/>
        <v>Yes</v>
      </c>
      <c r="AQ5948">
        <v>0</v>
      </c>
      <c r="AR5948" s="5">
        <f t="shared" si="834"/>
        <v>1533776.53</v>
      </c>
      <c r="AS5948" s="5">
        <f t="shared" si="835"/>
        <v>424134.37</v>
      </c>
      <c r="AT5948" t="s">
        <v>59</v>
      </c>
      <c r="AU5948" t="s">
        <v>6164</v>
      </c>
      <c r="AV5948" t="s">
        <v>6165</v>
      </c>
      <c r="AW5948" t="s">
        <v>6166</v>
      </c>
      <c r="AX5948" t="s">
        <v>6167</v>
      </c>
      <c r="AY5948">
        <v>60</v>
      </c>
      <c r="AZ5948">
        <v>1</v>
      </c>
      <c r="BA5948">
        <v>0</v>
      </c>
      <c r="BB5948" t="s">
        <v>6168</v>
      </c>
      <c r="BC5948">
        <v>0</v>
      </c>
      <c r="BD5948">
        <v>0</v>
      </c>
      <c r="BE5948" t="s">
        <v>6169</v>
      </c>
      <c r="BF5948" t="s">
        <v>6170</v>
      </c>
      <c r="BG5948">
        <v>0</v>
      </c>
      <c r="BH5948" t="s">
        <v>6171</v>
      </c>
      <c r="BI5948">
        <v>32</v>
      </c>
      <c r="BJ5948" t="s">
        <v>6172</v>
      </c>
      <c r="BK5948">
        <v>0</v>
      </c>
      <c r="BL5948">
        <v>75</v>
      </c>
      <c r="BM5948" s="3">
        <f t="shared" si="836"/>
        <v>0.7466666666666667</v>
      </c>
    </row>
    <row r="5949" spans="1:65">
      <c r="A5949" t="s">
        <v>6091</v>
      </c>
      <c r="B5949" s="2">
        <v>46019</v>
      </c>
      <c r="C5949" t="s">
        <v>4641</v>
      </c>
      <c r="D5949" t="s">
        <v>5644</v>
      </c>
      <c r="E5949">
        <v>12</v>
      </c>
      <c r="F5949" t="s">
        <v>72</v>
      </c>
      <c r="G5949" t="s">
        <v>50</v>
      </c>
      <c r="H5949" t="s">
        <v>179</v>
      </c>
      <c r="I5949" t="s">
        <v>64</v>
      </c>
      <c r="J5949" t="s">
        <v>65</v>
      </c>
      <c r="K5949" t="s">
        <v>66</v>
      </c>
      <c r="L5949" t="s">
        <v>87</v>
      </c>
      <c r="M5949" t="s">
        <v>56</v>
      </c>
      <c r="N5949" t="s">
        <v>69</v>
      </c>
      <c r="O5949" t="s">
        <v>70</v>
      </c>
      <c r="P5949">
        <v>44</v>
      </c>
      <c r="Q5949">
        <v>45</v>
      </c>
      <c r="R5949">
        <v>47</v>
      </c>
      <c r="S5949">
        <v>1</v>
      </c>
      <c r="T5949">
        <f t="shared" si="828"/>
        <v>46</v>
      </c>
      <c r="U5949">
        <v>43</v>
      </c>
      <c r="V5949">
        <f t="shared" si="829"/>
        <v>3</v>
      </c>
      <c r="W5949" s="3">
        <f t="shared" si="830"/>
        <v>2.1276595744680851E-2</v>
      </c>
      <c r="X5949">
        <v>13</v>
      </c>
      <c r="Y5949" s="4">
        <v>3.6</v>
      </c>
      <c r="Z5949" s="4">
        <v>1.3</v>
      </c>
      <c r="AA5949" s="5">
        <v>48404.92</v>
      </c>
      <c r="AB5949" s="5">
        <f t="shared" si="831"/>
        <v>2081411.56</v>
      </c>
      <c r="AC5949" s="5">
        <v>35786.699999999997</v>
      </c>
      <c r="AD5949" s="5">
        <f t="shared" si="832"/>
        <v>1681974.9</v>
      </c>
      <c r="AE5949" s="5">
        <v>100419.88</v>
      </c>
      <c r="AF5949" s="5">
        <v>29478.5</v>
      </c>
      <c r="AG5949" s="5">
        <v>7771.77</v>
      </c>
      <c r="AH5949" s="5">
        <v>1885</v>
      </c>
      <c r="AI5949" s="5">
        <v>4600</v>
      </c>
      <c r="AJ5949">
        <v>0</v>
      </c>
      <c r="AK5949" s="5">
        <v>0</v>
      </c>
      <c r="AL5949" s="5">
        <v>3008.26</v>
      </c>
      <c r="AM5949" s="5">
        <v>28141.360000000001</v>
      </c>
      <c r="AN5949">
        <v>4</v>
      </c>
      <c r="AO5949">
        <v>3</v>
      </c>
      <c r="AP5949" t="str">
        <f t="shared" si="833"/>
        <v>Yes</v>
      </c>
      <c r="AQ5949">
        <v>1</v>
      </c>
      <c r="AR5949" s="5">
        <f t="shared" si="834"/>
        <v>1857279.67</v>
      </c>
      <c r="AS5949" s="5">
        <f t="shared" si="835"/>
        <v>224131.89</v>
      </c>
      <c r="AT5949" t="s">
        <v>59</v>
      </c>
      <c r="AU5949" t="s">
        <v>6164</v>
      </c>
      <c r="AV5949" t="s">
        <v>6165</v>
      </c>
      <c r="AW5949" t="s">
        <v>6166</v>
      </c>
      <c r="AX5949" t="s">
        <v>6184</v>
      </c>
      <c r="AY5949">
        <v>47</v>
      </c>
      <c r="AZ5949">
        <v>0</v>
      </c>
      <c r="BA5949">
        <v>24</v>
      </c>
      <c r="BB5949" t="s">
        <v>6180</v>
      </c>
      <c r="BC5949">
        <v>0</v>
      </c>
      <c r="BD5949">
        <v>0</v>
      </c>
      <c r="BE5949" t="s">
        <v>6169</v>
      </c>
      <c r="BF5949" t="s">
        <v>6170</v>
      </c>
      <c r="BG5949">
        <v>0</v>
      </c>
      <c r="BH5949" t="s">
        <v>6171</v>
      </c>
      <c r="BI5949">
        <v>26</v>
      </c>
      <c r="BJ5949" t="s">
        <v>6172</v>
      </c>
      <c r="BK5949">
        <v>0</v>
      </c>
      <c r="BL5949">
        <v>58</v>
      </c>
      <c r="BM5949" s="3">
        <f t="shared" si="836"/>
        <v>0.81034482758620685</v>
      </c>
    </row>
    <row r="5950" spans="1:65">
      <c r="A5950" t="s">
        <v>6092</v>
      </c>
      <c r="B5950" s="2">
        <v>46020</v>
      </c>
      <c r="C5950" t="s">
        <v>4641</v>
      </c>
      <c r="D5950" t="s">
        <v>5644</v>
      </c>
      <c r="E5950">
        <v>12</v>
      </c>
      <c r="F5950" t="s">
        <v>72</v>
      </c>
      <c r="G5950" t="s">
        <v>50</v>
      </c>
      <c r="H5950" t="s">
        <v>73</v>
      </c>
      <c r="I5950" t="s">
        <v>74</v>
      </c>
      <c r="J5950" t="s">
        <v>81</v>
      </c>
      <c r="K5950" t="s">
        <v>75</v>
      </c>
      <c r="L5950" t="s">
        <v>67</v>
      </c>
      <c r="M5950" t="s">
        <v>68</v>
      </c>
      <c r="N5950" t="s">
        <v>57</v>
      </c>
      <c r="O5950" t="s">
        <v>120</v>
      </c>
      <c r="P5950">
        <v>30</v>
      </c>
      <c r="Q5950">
        <v>32</v>
      </c>
      <c r="R5950">
        <v>32</v>
      </c>
      <c r="S5950">
        <v>1</v>
      </c>
      <c r="T5950">
        <f t="shared" si="828"/>
        <v>31</v>
      </c>
      <c r="U5950">
        <v>29</v>
      </c>
      <c r="V5950">
        <f t="shared" si="829"/>
        <v>2</v>
      </c>
      <c r="W5950" s="3">
        <f t="shared" si="830"/>
        <v>3.125E-2</v>
      </c>
      <c r="X5950">
        <v>22</v>
      </c>
      <c r="Y5950" s="4">
        <v>3.4</v>
      </c>
      <c r="Z5950" s="4">
        <v>1.5</v>
      </c>
      <c r="AA5950" s="5">
        <v>78638.149999999994</v>
      </c>
      <c r="AB5950" s="5">
        <f t="shared" si="831"/>
        <v>2280506.35</v>
      </c>
      <c r="AC5950" s="5">
        <v>49547.71</v>
      </c>
      <c r="AD5950" s="5">
        <f t="shared" si="832"/>
        <v>1585526.72</v>
      </c>
      <c r="AE5950" s="5">
        <v>96649.14</v>
      </c>
      <c r="AF5950" s="5">
        <v>28280.080000000002</v>
      </c>
      <c r="AG5950" s="5">
        <v>9388.58</v>
      </c>
      <c r="AH5950" s="5">
        <v>2175</v>
      </c>
      <c r="AI5950" s="5">
        <v>6800</v>
      </c>
      <c r="AJ5950">
        <v>0</v>
      </c>
      <c r="AK5950" s="5">
        <v>0</v>
      </c>
      <c r="AL5950" s="5">
        <v>3016.47</v>
      </c>
      <c r="AM5950" s="5">
        <v>20286.72</v>
      </c>
      <c r="AN5950">
        <v>4</v>
      </c>
      <c r="AO5950">
        <v>4</v>
      </c>
      <c r="AP5950" t="str">
        <f t="shared" si="833"/>
        <v>Yes</v>
      </c>
      <c r="AQ5950">
        <v>1</v>
      </c>
      <c r="AR5950" s="5">
        <f t="shared" si="834"/>
        <v>1752122.71</v>
      </c>
      <c r="AS5950" s="5">
        <f t="shared" si="835"/>
        <v>528383.64</v>
      </c>
      <c r="AT5950" t="s">
        <v>116</v>
      </c>
      <c r="AU5950" t="s">
        <v>6164</v>
      </c>
      <c r="AV5950" t="s">
        <v>6165</v>
      </c>
      <c r="AW5950" t="s">
        <v>6166</v>
      </c>
      <c r="AX5950" t="s">
        <v>6184</v>
      </c>
      <c r="AY5950">
        <v>33</v>
      </c>
      <c r="AZ5950">
        <v>3</v>
      </c>
      <c r="BA5950">
        <v>18</v>
      </c>
      <c r="BB5950" t="s">
        <v>6185</v>
      </c>
      <c r="BC5950">
        <v>0</v>
      </c>
      <c r="BD5950">
        <v>0</v>
      </c>
      <c r="BE5950" t="s">
        <v>6169</v>
      </c>
      <c r="BF5950" t="s">
        <v>6212</v>
      </c>
      <c r="BG5950">
        <v>1</v>
      </c>
      <c r="BH5950" t="s">
        <v>6186</v>
      </c>
      <c r="BI5950">
        <v>39</v>
      </c>
      <c r="BJ5950" t="s">
        <v>6172</v>
      </c>
      <c r="BK5950">
        <v>0</v>
      </c>
      <c r="BL5950">
        <v>51</v>
      </c>
      <c r="BM5950" s="3">
        <f t="shared" si="836"/>
        <v>0.62745098039215685</v>
      </c>
    </row>
    <row r="5951" spans="1:65">
      <c r="A5951" t="s">
        <v>6093</v>
      </c>
      <c r="B5951" s="2">
        <v>46020</v>
      </c>
      <c r="C5951" t="s">
        <v>4641</v>
      </c>
      <c r="D5951" t="s">
        <v>5644</v>
      </c>
      <c r="E5951">
        <v>12</v>
      </c>
      <c r="F5951" t="s">
        <v>49</v>
      </c>
      <c r="G5951" t="s">
        <v>79</v>
      </c>
      <c r="H5951" t="s">
        <v>106</v>
      </c>
      <c r="I5951" t="s">
        <v>52</v>
      </c>
      <c r="J5951" t="s">
        <v>65</v>
      </c>
      <c r="K5951" t="s">
        <v>75</v>
      </c>
      <c r="L5951" t="s">
        <v>67</v>
      </c>
      <c r="M5951" t="s">
        <v>56</v>
      </c>
      <c r="N5951" t="s">
        <v>109</v>
      </c>
      <c r="O5951" t="s">
        <v>58</v>
      </c>
      <c r="P5951">
        <v>51</v>
      </c>
      <c r="Q5951">
        <v>54</v>
      </c>
      <c r="R5951">
        <v>51</v>
      </c>
      <c r="S5951">
        <v>2</v>
      </c>
      <c r="T5951">
        <f t="shared" si="828"/>
        <v>49</v>
      </c>
      <c r="U5951">
        <v>49</v>
      </c>
      <c r="V5951">
        <f t="shared" si="829"/>
        <v>0</v>
      </c>
      <c r="W5951" s="3">
        <f t="shared" si="830"/>
        <v>3.9215686274509803E-2</v>
      </c>
      <c r="X5951">
        <v>142</v>
      </c>
      <c r="Y5951" s="4">
        <v>0.7</v>
      </c>
      <c r="Z5951" s="4">
        <v>5.8</v>
      </c>
      <c r="AA5951" s="5">
        <v>51934.96</v>
      </c>
      <c r="AB5951" s="5">
        <f t="shared" si="831"/>
        <v>2544813.04</v>
      </c>
      <c r="AC5951" s="5">
        <v>34013.79</v>
      </c>
      <c r="AD5951" s="5">
        <f t="shared" si="832"/>
        <v>1734703.29</v>
      </c>
      <c r="AE5951" s="5">
        <v>118511.67</v>
      </c>
      <c r="AF5951" s="5">
        <v>40357.74</v>
      </c>
      <c r="AG5951" s="5">
        <v>62257.16</v>
      </c>
      <c r="AH5951" s="5">
        <v>8410</v>
      </c>
      <c r="AI5951" s="5">
        <v>9200</v>
      </c>
      <c r="AJ5951">
        <v>0</v>
      </c>
      <c r="AK5951" s="5">
        <v>0</v>
      </c>
      <c r="AL5951" s="5">
        <v>0</v>
      </c>
      <c r="AM5951" s="5">
        <v>76156.89</v>
      </c>
      <c r="AN5951">
        <v>8</v>
      </c>
      <c r="AO5951">
        <v>8</v>
      </c>
      <c r="AP5951" t="str">
        <f t="shared" si="833"/>
        <v>Yes</v>
      </c>
      <c r="AQ5951">
        <v>1</v>
      </c>
      <c r="AR5951" s="5">
        <f t="shared" si="834"/>
        <v>2049596.75</v>
      </c>
      <c r="AS5951" s="5">
        <f t="shared" si="835"/>
        <v>495216.29</v>
      </c>
      <c r="AT5951" t="s">
        <v>116</v>
      </c>
      <c r="AU5951" t="s">
        <v>6164</v>
      </c>
      <c r="AV5951" t="s">
        <v>6165</v>
      </c>
      <c r="AW5951" t="s">
        <v>6166</v>
      </c>
      <c r="AX5951" t="s">
        <v>6202</v>
      </c>
      <c r="AY5951">
        <v>51</v>
      </c>
      <c r="AZ5951">
        <v>0</v>
      </c>
      <c r="BA5951">
        <v>0</v>
      </c>
      <c r="BB5951" t="s">
        <v>6168</v>
      </c>
      <c r="BC5951">
        <v>0</v>
      </c>
      <c r="BD5951">
        <v>0</v>
      </c>
      <c r="BE5951" t="s">
        <v>6169</v>
      </c>
      <c r="BF5951" t="s">
        <v>6170</v>
      </c>
      <c r="BG5951">
        <v>2</v>
      </c>
      <c r="BH5951" t="s">
        <v>6208</v>
      </c>
      <c r="BI5951">
        <v>79</v>
      </c>
      <c r="BJ5951" t="s">
        <v>6193</v>
      </c>
      <c r="BK5951">
        <v>0</v>
      </c>
      <c r="BL5951">
        <v>60</v>
      </c>
      <c r="BM5951" s="3">
        <f t="shared" si="836"/>
        <v>0.85</v>
      </c>
    </row>
    <row r="5952" spans="1:65">
      <c r="A5952" t="s">
        <v>6094</v>
      </c>
      <c r="B5952" s="2">
        <v>46020</v>
      </c>
      <c r="C5952" t="s">
        <v>4641</v>
      </c>
      <c r="D5952" t="s">
        <v>5644</v>
      </c>
      <c r="E5952">
        <v>12</v>
      </c>
      <c r="F5952" t="s">
        <v>61</v>
      </c>
      <c r="G5952" t="s">
        <v>79</v>
      </c>
      <c r="H5952" t="s">
        <v>98</v>
      </c>
      <c r="I5952" t="s">
        <v>52</v>
      </c>
      <c r="J5952" t="s">
        <v>53</v>
      </c>
      <c r="K5952" t="s">
        <v>75</v>
      </c>
      <c r="L5952" t="s">
        <v>55</v>
      </c>
      <c r="M5952" t="s">
        <v>56</v>
      </c>
      <c r="N5952" t="s">
        <v>76</v>
      </c>
      <c r="O5952" t="s">
        <v>82</v>
      </c>
      <c r="P5952">
        <v>72</v>
      </c>
      <c r="Q5952">
        <v>72</v>
      </c>
      <c r="R5952">
        <v>70</v>
      </c>
      <c r="S5952">
        <v>2</v>
      </c>
      <c r="T5952">
        <f t="shared" si="828"/>
        <v>68</v>
      </c>
      <c r="U5952">
        <v>68</v>
      </c>
      <c r="V5952">
        <f t="shared" si="829"/>
        <v>0</v>
      </c>
      <c r="W5952" s="3">
        <f t="shared" si="830"/>
        <v>2.8571428571428571E-2</v>
      </c>
      <c r="X5952">
        <v>28</v>
      </c>
      <c r="Y5952" s="4">
        <v>6.5</v>
      </c>
      <c r="Z5952" s="4">
        <v>1.8</v>
      </c>
      <c r="AA5952" s="5">
        <v>35623.089999999997</v>
      </c>
      <c r="AB5952" s="5">
        <f t="shared" si="831"/>
        <v>2422370.12</v>
      </c>
      <c r="AC5952" s="5">
        <v>23650.06</v>
      </c>
      <c r="AD5952" s="5">
        <f t="shared" si="832"/>
        <v>1655504.2</v>
      </c>
      <c r="AE5952" s="5">
        <v>126096.1</v>
      </c>
      <c r="AF5952" s="5">
        <v>30882.75</v>
      </c>
      <c r="AG5952" s="5">
        <v>9205.66</v>
      </c>
      <c r="AH5952" s="5">
        <v>2610</v>
      </c>
      <c r="AI5952" s="5">
        <v>6400</v>
      </c>
      <c r="AJ5952">
        <v>0</v>
      </c>
      <c r="AK5952" s="5">
        <v>0</v>
      </c>
      <c r="AL5952" s="5">
        <v>0</v>
      </c>
      <c r="AM5952" s="5">
        <v>60277.8</v>
      </c>
      <c r="AN5952">
        <v>4</v>
      </c>
      <c r="AO5952">
        <v>9</v>
      </c>
      <c r="AP5952" t="str">
        <f t="shared" si="833"/>
        <v>No</v>
      </c>
      <c r="AQ5952">
        <v>3</v>
      </c>
      <c r="AR5952" s="5">
        <f t="shared" si="834"/>
        <v>1890976.51</v>
      </c>
      <c r="AS5952" s="5">
        <f t="shared" si="835"/>
        <v>531393.61</v>
      </c>
      <c r="AT5952" t="s">
        <v>59</v>
      </c>
      <c r="AU5952" t="s">
        <v>6164</v>
      </c>
      <c r="AV5952" t="s">
        <v>6165</v>
      </c>
      <c r="AW5952" t="s">
        <v>6166</v>
      </c>
      <c r="AX5952" t="s">
        <v>6167</v>
      </c>
      <c r="AY5952">
        <v>75</v>
      </c>
      <c r="AZ5952">
        <v>0</v>
      </c>
      <c r="BA5952">
        <v>0</v>
      </c>
      <c r="BB5952" t="s">
        <v>6168</v>
      </c>
      <c r="BC5952">
        <v>1</v>
      </c>
      <c r="BD5952">
        <v>4</v>
      </c>
      <c r="BE5952" t="s">
        <v>6218</v>
      </c>
      <c r="BF5952" t="s">
        <v>6170</v>
      </c>
      <c r="BG5952">
        <v>0</v>
      </c>
      <c r="BH5952" t="s">
        <v>6171</v>
      </c>
      <c r="BI5952">
        <v>53</v>
      </c>
      <c r="BJ5952" t="s">
        <v>6187</v>
      </c>
      <c r="BK5952">
        <v>0</v>
      </c>
      <c r="BL5952">
        <v>76</v>
      </c>
      <c r="BM5952" s="3">
        <f t="shared" si="836"/>
        <v>0.92105263157894735</v>
      </c>
    </row>
    <row r="5953" spans="1:65">
      <c r="A5953" t="s">
        <v>6095</v>
      </c>
      <c r="B5953" s="2">
        <v>46020</v>
      </c>
      <c r="C5953" t="s">
        <v>4641</v>
      </c>
      <c r="D5953" t="s">
        <v>5644</v>
      </c>
      <c r="E5953">
        <v>12</v>
      </c>
      <c r="F5953" t="s">
        <v>72</v>
      </c>
      <c r="G5953" t="s">
        <v>62</v>
      </c>
      <c r="H5953" t="s">
        <v>150</v>
      </c>
      <c r="I5953" t="s">
        <v>64</v>
      </c>
      <c r="J5953" t="s">
        <v>53</v>
      </c>
      <c r="K5953" t="s">
        <v>54</v>
      </c>
      <c r="L5953" t="s">
        <v>55</v>
      </c>
      <c r="M5953" t="s">
        <v>56</v>
      </c>
      <c r="N5953" t="s">
        <v>94</v>
      </c>
      <c r="O5953" t="s">
        <v>58</v>
      </c>
      <c r="P5953">
        <v>69</v>
      </c>
      <c r="Q5953">
        <v>69</v>
      </c>
      <c r="R5953">
        <v>70</v>
      </c>
      <c r="S5953">
        <v>2</v>
      </c>
      <c r="T5953">
        <f t="shared" si="828"/>
        <v>68</v>
      </c>
      <c r="U5953">
        <v>67</v>
      </c>
      <c r="V5953">
        <f t="shared" si="829"/>
        <v>1</v>
      </c>
      <c r="W5953" s="3">
        <f t="shared" si="830"/>
        <v>2.8571428571428571E-2</v>
      </c>
      <c r="X5953">
        <v>35</v>
      </c>
      <c r="Y5953" s="4">
        <v>3.8</v>
      </c>
      <c r="Z5953" s="4">
        <v>1.2</v>
      </c>
      <c r="AA5953" s="5">
        <v>38628.75</v>
      </c>
      <c r="AB5953" s="5">
        <f t="shared" si="831"/>
        <v>2588126.25</v>
      </c>
      <c r="AC5953" s="5">
        <v>23591.16</v>
      </c>
      <c r="AD5953" s="5">
        <f t="shared" si="832"/>
        <v>1651381.2</v>
      </c>
      <c r="AE5953" s="5">
        <v>116026.7</v>
      </c>
      <c r="AF5953" s="5">
        <v>31433.53</v>
      </c>
      <c r="AG5953" s="5">
        <v>9509.7199999999993</v>
      </c>
      <c r="AH5953" s="5">
        <v>1740</v>
      </c>
      <c r="AI5953" s="5">
        <v>6400</v>
      </c>
      <c r="AJ5953">
        <v>0</v>
      </c>
      <c r="AK5953" s="5">
        <v>0</v>
      </c>
      <c r="AL5953" s="5">
        <v>691.14</v>
      </c>
      <c r="AM5953" s="5">
        <v>42749.2</v>
      </c>
      <c r="AN5953">
        <v>4</v>
      </c>
      <c r="AO5953">
        <v>4</v>
      </c>
      <c r="AP5953" t="str">
        <f t="shared" si="833"/>
        <v>Yes</v>
      </c>
      <c r="AQ5953">
        <v>1</v>
      </c>
      <c r="AR5953" s="5">
        <f t="shared" si="834"/>
        <v>1859931.49</v>
      </c>
      <c r="AS5953" s="5">
        <f t="shared" si="835"/>
        <v>728194.76</v>
      </c>
      <c r="AT5953" t="s">
        <v>59</v>
      </c>
      <c r="AU5953" t="s">
        <v>6164</v>
      </c>
      <c r="AV5953" t="s">
        <v>6165</v>
      </c>
      <c r="AW5953" t="s">
        <v>6166</v>
      </c>
      <c r="AX5953" t="s">
        <v>6184</v>
      </c>
      <c r="AY5953">
        <v>72</v>
      </c>
      <c r="AZ5953">
        <v>0</v>
      </c>
      <c r="BA5953">
        <v>17</v>
      </c>
      <c r="BB5953" t="s">
        <v>6198</v>
      </c>
      <c r="BC5953">
        <v>0</v>
      </c>
      <c r="BD5953">
        <v>0</v>
      </c>
      <c r="BE5953" t="s">
        <v>6169</v>
      </c>
      <c r="BF5953" t="s">
        <v>6170</v>
      </c>
      <c r="BG5953">
        <v>1</v>
      </c>
      <c r="BH5953" t="s">
        <v>6186</v>
      </c>
      <c r="BI5953">
        <v>28</v>
      </c>
      <c r="BJ5953" t="s">
        <v>6172</v>
      </c>
      <c r="BK5953">
        <v>0</v>
      </c>
      <c r="BL5953">
        <v>75</v>
      </c>
      <c r="BM5953" s="3">
        <f t="shared" si="836"/>
        <v>0.93333333333333335</v>
      </c>
    </row>
    <row r="5954" spans="1:65">
      <c r="A5954" t="s">
        <v>6096</v>
      </c>
      <c r="B5954" s="2">
        <v>46020</v>
      </c>
      <c r="C5954" t="s">
        <v>4641</v>
      </c>
      <c r="D5954" t="s">
        <v>5644</v>
      </c>
      <c r="E5954">
        <v>12</v>
      </c>
      <c r="F5954" t="s">
        <v>49</v>
      </c>
      <c r="G5954" t="s">
        <v>50</v>
      </c>
      <c r="H5954" t="s">
        <v>108</v>
      </c>
      <c r="I5954" t="s">
        <v>52</v>
      </c>
      <c r="J5954" t="s">
        <v>53</v>
      </c>
      <c r="K5954" t="s">
        <v>75</v>
      </c>
      <c r="L5954" t="s">
        <v>55</v>
      </c>
      <c r="M5954" t="s">
        <v>56</v>
      </c>
      <c r="N5954" t="s">
        <v>57</v>
      </c>
      <c r="O5954" t="s">
        <v>70</v>
      </c>
      <c r="P5954">
        <v>57</v>
      </c>
      <c r="Q5954">
        <v>59</v>
      </c>
      <c r="R5954">
        <v>59</v>
      </c>
      <c r="S5954">
        <v>2</v>
      </c>
      <c r="T5954">
        <f t="shared" ref="T5954:T6001" si="837">R5954-S5954</f>
        <v>57</v>
      </c>
      <c r="U5954">
        <v>56</v>
      </c>
      <c r="V5954">
        <f t="shared" ref="V5954:V6001" si="838">T5954-U5954</f>
        <v>1</v>
      </c>
      <c r="W5954" s="3">
        <f t="shared" ref="W5954:W6001" si="839">IFERROR(S5954/R5954,0)</f>
        <v>3.3898305084745763E-2</v>
      </c>
      <c r="X5954">
        <v>45</v>
      </c>
      <c r="Y5954" s="4">
        <v>4.0999999999999996</v>
      </c>
      <c r="Z5954" s="4">
        <v>2.2999999999999998</v>
      </c>
      <c r="AA5954" s="5">
        <v>35924.21</v>
      </c>
      <c r="AB5954" s="5">
        <f t="shared" ref="AB5954:AB6001" si="840">ROUND(U5954*AA5954,2)</f>
        <v>2011755.76</v>
      </c>
      <c r="AC5954" s="5">
        <v>23534.65</v>
      </c>
      <c r="AD5954" s="5">
        <f t="shared" ref="AD5954:AD6001" si="841">ROUND(R5954*AC5954,2)</f>
        <v>1388544.35</v>
      </c>
      <c r="AE5954" s="5">
        <v>106360.21</v>
      </c>
      <c r="AF5954" s="5">
        <v>28286.12</v>
      </c>
      <c r="AG5954" s="5">
        <v>11309.06</v>
      </c>
      <c r="AH5954" s="5">
        <v>3335</v>
      </c>
      <c r="AI5954" s="5">
        <v>6400</v>
      </c>
      <c r="AJ5954">
        <v>0</v>
      </c>
      <c r="AK5954" s="5">
        <v>0</v>
      </c>
      <c r="AL5954" s="5">
        <v>644.14</v>
      </c>
      <c r="AM5954" s="5">
        <v>35358.54</v>
      </c>
      <c r="AN5954">
        <v>4</v>
      </c>
      <c r="AO5954">
        <v>4</v>
      </c>
      <c r="AP5954" t="str">
        <f t="shared" ref="AP5954:AP6001" si="842">IF(AO5954&lt;=AN5954,"Yes","No")</f>
        <v>Yes</v>
      </c>
      <c r="AQ5954">
        <v>1</v>
      </c>
      <c r="AR5954" s="5">
        <f t="shared" ref="AR5954:AR6001" si="843">ROUND(SUM(AD5954:AI5954)+SUM(AK5954:AM5954),2)</f>
        <v>1580237.42</v>
      </c>
      <c r="AS5954" s="5">
        <f t="shared" ref="AS5954:AS6001" si="844">ROUND(AB5954-AR5954,2)</f>
        <v>431518.34</v>
      </c>
      <c r="AT5954" t="s">
        <v>59</v>
      </c>
      <c r="AU5954" t="s">
        <v>6164</v>
      </c>
      <c r="AV5954" t="s">
        <v>6165</v>
      </c>
      <c r="AW5954" t="s">
        <v>6166</v>
      </c>
      <c r="AX5954" t="s">
        <v>6184</v>
      </c>
      <c r="AY5954">
        <v>58</v>
      </c>
      <c r="AZ5954">
        <v>0</v>
      </c>
      <c r="BA5954">
        <v>10</v>
      </c>
      <c r="BB5954" t="s">
        <v>6191</v>
      </c>
      <c r="BC5954">
        <v>0</v>
      </c>
      <c r="BD5954">
        <v>0</v>
      </c>
      <c r="BE5954" t="s">
        <v>6169</v>
      </c>
      <c r="BF5954" t="s">
        <v>6170</v>
      </c>
      <c r="BG5954">
        <v>3</v>
      </c>
      <c r="BH5954" t="s">
        <v>6197</v>
      </c>
      <c r="BI5954">
        <v>73</v>
      </c>
      <c r="BJ5954" t="s">
        <v>6193</v>
      </c>
      <c r="BK5954">
        <v>0</v>
      </c>
      <c r="BL5954">
        <v>73</v>
      </c>
      <c r="BM5954" s="3">
        <f t="shared" ref="BM5954:BM6001" si="845">IFERROR(R5954/BL5954,0)</f>
        <v>0.80821917808219179</v>
      </c>
    </row>
    <row r="5955" spans="1:65">
      <c r="A5955" t="s">
        <v>6097</v>
      </c>
      <c r="B5955" s="2">
        <v>46020</v>
      </c>
      <c r="C5955" t="s">
        <v>4641</v>
      </c>
      <c r="D5955" t="s">
        <v>5644</v>
      </c>
      <c r="E5955">
        <v>12</v>
      </c>
      <c r="F5955" t="s">
        <v>49</v>
      </c>
      <c r="G5955" t="s">
        <v>79</v>
      </c>
      <c r="H5955" t="s">
        <v>262</v>
      </c>
      <c r="I5955" t="s">
        <v>74</v>
      </c>
      <c r="J5955" t="s">
        <v>65</v>
      </c>
      <c r="K5955" t="s">
        <v>75</v>
      </c>
      <c r="L5955" t="s">
        <v>55</v>
      </c>
      <c r="M5955" t="s">
        <v>56</v>
      </c>
      <c r="N5955" t="s">
        <v>57</v>
      </c>
      <c r="O5955" t="s">
        <v>58</v>
      </c>
      <c r="P5955">
        <v>44</v>
      </c>
      <c r="Q5955">
        <v>44</v>
      </c>
      <c r="R5955">
        <v>43</v>
      </c>
      <c r="S5955">
        <v>1</v>
      </c>
      <c r="T5955">
        <f t="shared" si="837"/>
        <v>42</v>
      </c>
      <c r="U5955">
        <v>42</v>
      </c>
      <c r="V5955">
        <f t="shared" si="838"/>
        <v>0</v>
      </c>
      <c r="W5955" s="3">
        <f t="shared" si="839"/>
        <v>2.3255813953488372E-2</v>
      </c>
      <c r="X5955">
        <v>40</v>
      </c>
      <c r="Y5955" s="4">
        <v>1.1000000000000001</v>
      </c>
      <c r="Z5955" s="4">
        <v>1.1000000000000001</v>
      </c>
      <c r="AA5955" s="5">
        <v>51486.76</v>
      </c>
      <c r="AB5955" s="5">
        <f t="shared" si="840"/>
        <v>2162443.92</v>
      </c>
      <c r="AC5955" s="5">
        <v>34760.65</v>
      </c>
      <c r="AD5955" s="5">
        <f t="shared" si="841"/>
        <v>1494707.95</v>
      </c>
      <c r="AE5955" s="5">
        <v>94325</v>
      </c>
      <c r="AF5955" s="5">
        <v>29173.26</v>
      </c>
      <c r="AG5955" s="5">
        <v>10445.27</v>
      </c>
      <c r="AH5955" s="5">
        <v>1595</v>
      </c>
      <c r="AI5955" s="5">
        <v>4600</v>
      </c>
      <c r="AJ5955">
        <v>0</v>
      </c>
      <c r="AK5955" s="5">
        <v>0</v>
      </c>
      <c r="AL5955" s="5">
        <v>0</v>
      </c>
      <c r="AM5955" s="5">
        <v>28481.43</v>
      </c>
      <c r="AN5955">
        <v>4</v>
      </c>
      <c r="AO5955">
        <v>4</v>
      </c>
      <c r="AP5955" t="str">
        <f t="shared" si="842"/>
        <v>Yes</v>
      </c>
      <c r="AQ5955">
        <v>1</v>
      </c>
      <c r="AR5955" s="5">
        <f t="shared" si="843"/>
        <v>1663327.91</v>
      </c>
      <c r="AS5955" s="5">
        <f t="shared" si="844"/>
        <v>499116.01</v>
      </c>
      <c r="AT5955" t="s">
        <v>59</v>
      </c>
      <c r="AU5955" t="s">
        <v>6164</v>
      </c>
      <c r="AV5955" t="s">
        <v>6165</v>
      </c>
      <c r="AW5955" t="s">
        <v>6166</v>
      </c>
      <c r="AX5955" t="s">
        <v>6167</v>
      </c>
      <c r="AY5955">
        <v>44</v>
      </c>
      <c r="AZ5955">
        <v>0</v>
      </c>
      <c r="BA5955">
        <v>0</v>
      </c>
      <c r="BB5955" t="s">
        <v>6168</v>
      </c>
      <c r="BC5955">
        <v>0</v>
      </c>
      <c r="BD5955">
        <v>0</v>
      </c>
      <c r="BE5955" t="s">
        <v>6169</v>
      </c>
      <c r="BF5955" t="s">
        <v>6170</v>
      </c>
      <c r="BG5955">
        <v>0</v>
      </c>
      <c r="BH5955" t="s">
        <v>6171</v>
      </c>
      <c r="BI5955">
        <v>27</v>
      </c>
      <c r="BJ5955" t="s">
        <v>6172</v>
      </c>
      <c r="BK5955">
        <v>0</v>
      </c>
      <c r="BL5955">
        <v>60</v>
      </c>
      <c r="BM5955" s="3">
        <f t="shared" si="845"/>
        <v>0.71666666666666667</v>
      </c>
    </row>
    <row r="5956" spans="1:65">
      <c r="A5956" t="s">
        <v>6098</v>
      </c>
      <c r="B5956" s="2">
        <v>46020</v>
      </c>
      <c r="C5956" t="s">
        <v>4641</v>
      </c>
      <c r="D5956" t="s">
        <v>5644</v>
      </c>
      <c r="E5956">
        <v>12</v>
      </c>
      <c r="F5956" t="s">
        <v>61</v>
      </c>
      <c r="G5956" t="s">
        <v>79</v>
      </c>
      <c r="H5956" t="s">
        <v>100</v>
      </c>
      <c r="I5956" t="s">
        <v>74</v>
      </c>
      <c r="J5956" t="s">
        <v>53</v>
      </c>
      <c r="K5956" t="s">
        <v>66</v>
      </c>
      <c r="L5956" t="s">
        <v>55</v>
      </c>
      <c r="M5956" t="s">
        <v>56</v>
      </c>
      <c r="N5956" t="s">
        <v>94</v>
      </c>
      <c r="O5956" t="s">
        <v>82</v>
      </c>
      <c r="P5956">
        <v>54</v>
      </c>
      <c r="Q5956">
        <v>58</v>
      </c>
      <c r="R5956">
        <v>57</v>
      </c>
      <c r="S5956">
        <v>2</v>
      </c>
      <c r="T5956">
        <f t="shared" si="837"/>
        <v>55</v>
      </c>
      <c r="U5956">
        <v>53</v>
      </c>
      <c r="V5956">
        <f t="shared" si="838"/>
        <v>2</v>
      </c>
      <c r="W5956" s="3">
        <f t="shared" si="839"/>
        <v>3.5087719298245612E-2</v>
      </c>
      <c r="X5956">
        <v>25</v>
      </c>
      <c r="Y5956" s="4">
        <v>5.9</v>
      </c>
      <c r="Z5956" s="4">
        <v>1.7</v>
      </c>
      <c r="AA5956" s="5">
        <v>33644.089999999997</v>
      </c>
      <c r="AB5956" s="5">
        <f t="shared" si="840"/>
        <v>1783136.77</v>
      </c>
      <c r="AC5956" s="5">
        <v>23597.13</v>
      </c>
      <c r="AD5956" s="5">
        <f t="shared" si="841"/>
        <v>1345036.41</v>
      </c>
      <c r="AE5956" s="5">
        <v>96293.78</v>
      </c>
      <c r="AF5956" s="5">
        <v>24321.599999999999</v>
      </c>
      <c r="AG5956" s="5">
        <v>8735.39</v>
      </c>
      <c r="AH5956" s="5">
        <v>2465</v>
      </c>
      <c r="AI5956" s="5">
        <v>6400</v>
      </c>
      <c r="AJ5956">
        <v>0</v>
      </c>
      <c r="AK5956" s="5">
        <v>0</v>
      </c>
      <c r="AL5956" s="5">
        <v>1380.6</v>
      </c>
      <c r="AM5956" s="5">
        <v>35783.410000000003</v>
      </c>
      <c r="AN5956">
        <v>4</v>
      </c>
      <c r="AO5956">
        <v>4</v>
      </c>
      <c r="AP5956" t="str">
        <f t="shared" si="842"/>
        <v>Yes</v>
      </c>
      <c r="AQ5956">
        <v>1</v>
      </c>
      <c r="AR5956" s="5">
        <f t="shared" si="843"/>
        <v>1520416.19</v>
      </c>
      <c r="AS5956" s="5">
        <f t="shared" si="844"/>
        <v>262720.58</v>
      </c>
      <c r="AT5956" t="s">
        <v>59</v>
      </c>
      <c r="AU5956" t="s">
        <v>6164</v>
      </c>
      <c r="AV5956" t="s">
        <v>6165</v>
      </c>
      <c r="AW5956" t="s">
        <v>6166</v>
      </c>
      <c r="AX5956" t="s">
        <v>6167</v>
      </c>
      <c r="AY5956">
        <v>54</v>
      </c>
      <c r="AZ5956">
        <v>0</v>
      </c>
      <c r="BA5956">
        <v>21</v>
      </c>
      <c r="BB5956" t="s">
        <v>6180</v>
      </c>
      <c r="BC5956">
        <v>0</v>
      </c>
      <c r="BD5956">
        <v>0</v>
      </c>
      <c r="BE5956" t="s">
        <v>6169</v>
      </c>
      <c r="BF5956" t="s">
        <v>6170</v>
      </c>
      <c r="BG5956">
        <v>0</v>
      </c>
      <c r="BH5956" t="s">
        <v>6171</v>
      </c>
      <c r="BI5956">
        <v>23</v>
      </c>
      <c r="BJ5956" t="s">
        <v>6172</v>
      </c>
      <c r="BK5956">
        <v>0</v>
      </c>
      <c r="BL5956">
        <v>70</v>
      </c>
      <c r="BM5956" s="3">
        <f t="shared" si="845"/>
        <v>0.81428571428571428</v>
      </c>
    </row>
    <row r="5957" spans="1:65">
      <c r="A5957" t="s">
        <v>6099</v>
      </c>
      <c r="B5957" s="2">
        <v>46020</v>
      </c>
      <c r="C5957" t="s">
        <v>4641</v>
      </c>
      <c r="D5957" t="s">
        <v>5644</v>
      </c>
      <c r="E5957">
        <v>12</v>
      </c>
      <c r="F5957" t="s">
        <v>61</v>
      </c>
      <c r="G5957" t="s">
        <v>50</v>
      </c>
      <c r="H5957" t="s">
        <v>170</v>
      </c>
      <c r="I5957" t="s">
        <v>64</v>
      </c>
      <c r="J5957" t="s">
        <v>65</v>
      </c>
      <c r="K5957" t="s">
        <v>66</v>
      </c>
      <c r="L5957" t="s">
        <v>55</v>
      </c>
      <c r="M5957" t="s">
        <v>68</v>
      </c>
      <c r="N5957" t="s">
        <v>69</v>
      </c>
      <c r="O5957" t="s">
        <v>70</v>
      </c>
      <c r="P5957">
        <v>42</v>
      </c>
      <c r="Q5957">
        <v>44</v>
      </c>
      <c r="R5957">
        <v>43</v>
      </c>
      <c r="S5957">
        <v>1</v>
      </c>
      <c r="T5957">
        <f t="shared" si="837"/>
        <v>42</v>
      </c>
      <c r="U5957">
        <v>42</v>
      </c>
      <c r="V5957">
        <f t="shared" si="838"/>
        <v>0</v>
      </c>
      <c r="W5957" s="3">
        <f t="shared" si="839"/>
        <v>2.3255813953488372E-2</v>
      </c>
      <c r="X5957">
        <v>27</v>
      </c>
      <c r="Y5957" s="4">
        <v>6.9</v>
      </c>
      <c r="Z5957" s="4">
        <v>2.4</v>
      </c>
      <c r="AA5957" s="5">
        <v>48550.85</v>
      </c>
      <c r="AB5957" s="5">
        <f t="shared" si="840"/>
        <v>2039135.7</v>
      </c>
      <c r="AC5957" s="5">
        <v>33304.97</v>
      </c>
      <c r="AD5957" s="5">
        <f t="shared" si="841"/>
        <v>1432113.71</v>
      </c>
      <c r="AE5957" s="5">
        <v>93102</v>
      </c>
      <c r="AF5957" s="5">
        <v>25800.79</v>
      </c>
      <c r="AG5957" s="5">
        <v>9517.57</v>
      </c>
      <c r="AH5957" s="5">
        <v>3480</v>
      </c>
      <c r="AI5957" s="5">
        <v>4600</v>
      </c>
      <c r="AJ5957">
        <v>1</v>
      </c>
      <c r="AK5957" s="5">
        <v>13673.68</v>
      </c>
      <c r="AL5957" s="5">
        <v>0</v>
      </c>
      <c r="AM5957" s="5">
        <v>26356.03</v>
      </c>
      <c r="AN5957">
        <v>4</v>
      </c>
      <c r="AO5957">
        <v>4</v>
      </c>
      <c r="AP5957" t="str">
        <f t="shared" si="842"/>
        <v>Yes</v>
      </c>
      <c r="AQ5957">
        <v>2</v>
      </c>
      <c r="AR5957" s="5">
        <f t="shared" si="843"/>
        <v>1608643.78</v>
      </c>
      <c r="AS5957" s="5">
        <f t="shared" si="844"/>
        <v>430491.92</v>
      </c>
      <c r="AT5957" t="s">
        <v>59</v>
      </c>
      <c r="AU5957" t="s">
        <v>6181</v>
      </c>
      <c r="AV5957" t="s">
        <v>6182</v>
      </c>
      <c r="AW5957" t="s">
        <v>6183</v>
      </c>
      <c r="AX5957" t="s">
        <v>6167</v>
      </c>
      <c r="AY5957">
        <v>45</v>
      </c>
      <c r="AZ5957">
        <v>0</v>
      </c>
      <c r="BA5957">
        <v>0</v>
      </c>
      <c r="BB5957" t="s">
        <v>6168</v>
      </c>
      <c r="BC5957">
        <v>0</v>
      </c>
      <c r="BD5957">
        <v>0</v>
      </c>
      <c r="BE5957" t="s">
        <v>6169</v>
      </c>
      <c r="BF5957" t="s">
        <v>6170</v>
      </c>
      <c r="BG5957">
        <v>1</v>
      </c>
      <c r="BH5957" t="s">
        <v>6179</v>
      </c>
      <c r="BI5957">
        <v>59</v>
      </c>
      <c r="BJ5957" t="s">
        <v>6187</v>
      </c>
      <c r="BK5957">
        <v>0</v>
      </c>
      <c r="BL5957">
        <v>58</v>
      </c>
      <c r="BM5957" s="3">
        <f t="shared" si="845"/>
        <v>0.74137931034482762</v>
      </c>
    </row>
    <row r="5958" spans="1:65">
      <c r="A5958" t="s">
        <v>6100</v>
      </c>
      <c r="B5958" s="2">
        <v>46020</v>
      </c>
      <c r="C5958" t="s">
        <v>4641</v>
      </c>
      <c r="D5958" t="s">
        <v>5644</v>
      </c>
      <c r="E5958">
        <v>12</v>
      </c>
      <c r="F5958" t="s">
        <v>61</v>
      </c>
      <c r="G5958" t="s">
        <v>50</v>
      </c>
      <c r="H5958" t="s">
        <v>127</v>
      </c>
      <c r="I5958" t="s">
        <v>52</v>
      </c>
      <c r="J5958" t="s">
        <v>65</v>
      </c>
      <c r="K5958" t="s">
        <v>54</v>
      </c>
      <c r="L5958" t="s">
        <v>92</v>
      </c>
      <c r="M5958" t="s">
        <v>56</v>
      </c>
      <c r="N5958" t="s">
        <v>69</v>
      </c>
      <c r="O5958" t="s">
        <v>58</v>
      </c>
      <c r="P5958">
        <v>43</v>
      </c>
      <c r="Q5958">
        <v>44</v>
      </c>
      <c r="R5958">
        <v>45</v>
      </c>
      <c r="S5958">
        <v>1</v>
      </c>
      <c r="T5958">
        <f t="shared" si="837"/>
        <v>44</v>
      </c>
      <c r="U5958">
        <v>41</v>
      </c>
      <c r="V5958">
        <f t="shared" si="838"/>
        <v>3</v>
      </c>
      <c r="W5958" s="3">
        <f t="shared" si="839"/>
        <v>2.2222222222222223E-2</v>
      </c>
      <c r="X5958">
        <v>25</v>
      </c>
      <c r="Y5958" s="4">
        <v>9.1999999999999993</v>
      </c>
      <c r="Z5958" s="4">
        <v>2.1</v>
      </c>
      <c r="AA5958" s="5">
        <v>55748.78</v>
      </c>
      <c r="AB5958" s="5">
        <f t="shared" si="840"/>
        <v>2285699.98</v>
      </c>
      <c r="AC5958" s="5">
        <v>35405.18</v>
      </c>
      <c r="AD5958" s="5">
        <f t="shared" si="841"/>
        <v>1593233.1</v>
      </c>
      <c r="AE5958" s="5">
        <v>104094.49</v>
      </c>
      <c r="AF5958" s="5">
        <v>27889.98</v>
      </c>
      <c r="AG5958" s="5">
        <v>9410.52</v>
      </c>
      <c r="AH5958" s="5">
        <v>3045</v>
      </c>
      <c r="AI5958" s="5">
        <v>4600</v>
      </c>
      <c r="AJ5958">
        <v>0</v>
      </c>
      <c r="AK5958" s="5">
        <v>0</v>
      </c>
      <c r="AL5958" s="5">
        <v>3055.54</v>
      </c>
      <c r="AM5958" s="5">
        <v>27153.41</v>
      </c>
      <c r="AN5958">
        <v>4</v>
      </c>
      <c r="AO5958">
        <v>2</v>
      </c>
      <c r="AP5958" t="str">
        <f t="shared" si="842"/>
        <v>Yes</v>
      </c>
      <c r="AQ5958">
        <v>1</v>
      </c>
      <c r="AR5958" s="5">
        <f t="shared" si="843"/>
        <v>1772482.04</v>
      </c>
      <c r="AS5958" s="5">
        <f t="shared" si="844"/>
        <v>513217.94</v>
      </c>
      <c r="AT5958" t="s">
        <v>59</v>
      </c>
      <c r="AU5958" t="s">
        <v>6164</v>
      </c>
      <c r="AV5958" t="s">
        <v>6165</v>
      </c>
      <c r="AW5958" t="s">
        <v>6166</v>
      </c>
      <c r="AX5958" t="s">
        <v>6177</v>
      </c>
      <c r="AY5958">
        <v>46</v>
      </c>
      <c r="AZ5958">
        <v>0</v>
      </c>
      <c r="BA5958">
        <v>20</v>
      </c>
      <c r="BB5958" t="s">
        <v>6180</v>
      </c>
      <c r="BC5958">
        <v>0</v>
      </c>
      <c r="BD5958">
        <v>0</v>
      </c>
      <c r="BE5958" t="s">
        <v>6169</v>
      </c>
      <c r="BF5958" t="s">
        <v>6170</v>
      </c>
      <c r="BG5958">
        <v>1</v>
      </c>
      <c r="BH5958" t="s">
        <v>6186</v>
      </c>
      <c r="BI5958">
        <v>45</v>
      </c>
      <c r="BJ5958" t="s">
        <v>6172</v>
      </c>
      <c r="BK5958">
        <v>0</v>
      </c>
      <c r="BL5958">
        <v>61</v>
      </c>
      <c r="BM5958" s="3">
        <f t="shared" si="845"/>
        <v>0.73770491803278693</v>
      </c>
    </row>
    <row r="5959" spans="1:65">
      <c r="A5959" t="s">
        <v>6101</v>
      </c>
      <c r="B5959" s="2">
        <v>46020</v>
      </c>
      <c r="C5959" t="s">
        <v>4641</v>
      </c>
      <c r="D5959" t="s">
        <v>5644</v>
      </c>
      <c r="E5959">
        <v>12</v>
      </c>
      <c r="F5959" t="s">
        <v>61</v>
      </c>
      <c r="G5959" t="s">
        <v>79</v>
      </c>
      <c r="H5959" t="s">
        <v>100</v>
      </c>
      <c r="I5959" t="s">
        <v>52</v>
      </c>
      <c r="J5959" t="s">
        <v>81</v>
      </c>
      <c r="K5959" t="s">
        <v>66</v>
      </c>
      <c r="L5959" t="s">
        <v>67</v>
      </c>
      <c r="M5959" t="s">
        <v>56</v>
      </c>
      <c r="N5959" t="s">
        <v>94</v>
      </c>
      <c r="O5959" t="s">
        <v>58</v>
      </c>
      <c r="P5959">
        <v>39</v>
      </c>
      <c r="Q5959">
        <v>42</v>
      </c>
      <c r="R5959">
        <v>41</v>
      </c>
      <c r="S5959">
        <v>2</v>
      </c>
      <c r="T5959">
        <f t="shared" si="837"/>
        <v>39</v>
      </c>
      <c r="U5959">
        <v>38</v>
      </c>
      <c r="V5959">
        <f t="shared" si="838"/>
        <v>1</v>
      </c>
      <c r="W5959" s="3">
        <f t="shared" si="839"/>
        <v>4.878048780487805E-2</v>
      </c>
      <c r="X5959">
        <v>30</v>
      </c>
      <c r="Y5959" s="4">
        <v>1.4</v>
      </c>
      <c r="Z5959" s="4">
        <v>2</v>
      </c>
      <c r="AA5959" s="5">
        <v>73697.039999999994</v>
      </c>
      <c r="AB5959" s="5">
        <f t="shared" si="840"/>
        <v>2800487.52</v>
      </c>
      <c r="AC5959" s="5">
        <v>51525.07</v>
      </c>
      <c r="AD5959" s="5">
        <f t="shared" si="841"/>
        <v>2112527.87</v>
      </c>
      <c r="AE5959" s="5">
        <v>132016.51999999999</v>
      </c>
      <c r="AF5959" s="5">
        <v>34958.839999999997</v>
      </c>
      <c r="AG5959" s="5">
        <v>9805.49</v>
      </c>
      <c r="AH5959" s="5">
        <v>2900</v>
      </c>
      <c r="AI5959" s="5">
        <v>13600</v>
      </c>
      <c r="AJ5959">
        <v>0</v>
      </c>
      <c r="AK5959" s="5">
        <v>0</v>
      </c>
      <c r="AL5959" s="5">
        <v>1450.5</v>
      </c>
      <c r="AM5959" s="5">
        <v>30687.82</v>
      </c>
      <c r="AN5959">
        <v>4</v>
      </c>
      <c r="AO5959">
        <v>6</v>
      </c>
      <c r="AP5959" t="str">
        <f t="shared" si="842"/>
        <v>No</v>
      </c>
      <c r="AQ5959">
        <v>2</v>
      </c>
      <c r="AR5959" s="5">
        <f t="shared" si="843"/>
        <v>2337947.04</v>
      </c>
      <c r="AS5959" s="5">
        <f t="shared" si="844"/>
        <v>462540.48</v>
      </c>
      <c r="AT5959" t="s">
        <v>116</v>
      </c>
      <c r="AU5959" t="s">
        <v>6164</v>
      </c>
      <c r="AV5959" t="s">
        <v>6165</v>
      </c>
      <c r="AW5959" t="s">
        <v>6166</v>
      </c>
      <c r="AX5959" t="s">
        <v>6167</v>
      </c>
      <c r="AY5959">
        <v>43</v>
      </c>
      <c r="AZ5959">
        <v>1</v>
      </c>
      <c r="BA5959">
        <v>11</v>
      </c>
      <c r="BB5959" t="s">
        <v>6180</v>
      </c>
      <c r="BC5959">
        <v>2</v>
      </c>
      <c r="BD5959">
        <v>0</v>
      </c>
      <c r="BE5959" t="s">
        <v>6178</v>
      </c>
      <c r="BF5959" t="s">
        <v>6176</v>
      </c>
      <c r="BG5959">
        <v>1</v>
      </c>
      <c r="BH5959" t="s">
        <v>6179</v>
      </c>
      <c r="BI5959">
        <v>58</v>
      </c>
      <c r="BJ5959" t="s">
        <v>6187</v>
      </c>
      <c r="BK5959">
        <v>0</v>
      </c>
      <c r="BL5959">
        <v>47</v>
      </c>
      <c r="BM5959" s="3">
        <f t="shared" si="845"/>
        <v>0.87234042553191493</v>
      </c>
    </row>
    <row r="5960" spans="1:65">
      <c r="A5960" t="s">
        <v>6102</v>
      </c>
      <c r="B5960" s="2">
        <v>46020</v>
      </c>
      <c r="C5960" t="s">
        <v>4641</v>
      </c>
      <c r="D5960" t="s">
        <v>5644</v>
      </c>
      <c r="E5960">
        <v>12</v>
      </c>
      <c r="F5960" t="s">
        <v>49</v>
      </c>
      <c r="G5960" t="s">
        <v>62</v>
      </c>
      <c r="H5960" t="s">
        <v>226</v>
      </c>
      <c r="I5960" t="s">
        <v>74</v>
      </c>
      <c r="J5960" t="s">
        <v>65</v>
      </c>
      <c r="K5960" t="s">
        <v>75</v>
      </c>
      <c r="L5960" t="s">
        <v>87</v>
      </c>
      <c r="M5960" t="s">
        <v>56</v>
      </c>
      <c r="N5960" t="s">
        <v>109</v>
      </c>
      <c r="O5960" t="s">
        <v>82</v>
      </c>
      <c r="P5960">
        <v>45</v>
      </c>
      <c r="Q5960">
        <v>48</v>
      </c>
      <c r="R5960">
        <v>46</v>
      </c>
      <c r="S5960">
        <v>1</v>
      </c>
      <c r="T5960">
        <f t="shared" si="837"/>
        <v>45</v>
      </c>
      <c r="U5960">
        <v>45</v>
      </c>
      <c r="V5960">
        <f t="shared" si="838"/>
        <v>0</v>
      </c>
      <c r="W5960" s="3">
        <f t="shared" si="839"/>
        <v>2.1739130434782608E-2</v>
      </c>
      <c r="X5960">
        <v>34</v>
      </c>
      <c r="Y5960" s="4">
        <v>6.7</v>
      </c>
      <c r="Z5960" s="4">
        <v>2.2999999999999998</v>
      </c>
      <c r="AA5960" s="5">
        <v>51607.89</v>
      </c>
      <c r="AB5960" s="5">
        <f t="shared" si="840"/>
        <v>2322355.0499999998</v>
      </c>
      <c r="AC5960" s="5">
        <v>35787.629999999997</v>
      </c>
      <c r="AD5960" s="5">
        <f t="shared" si="841"/>
        <v>1646230.98</v>
      </c>
      <c r="AE5960" s="5">
        <v>101153.33</v>
      </c>
      <c r="AF5960" s="5">
        <v>30739.17</v>
      </c>
      <c r="AG5960" s="5">
        <v>10324.459999999999</v>
      </c>
      <c r="AH5960" s="5">
        <v>3335</v>
      </c>
      <c r="AI5960" s="5">
        <v>4600</v>
      </c>
      <c r="AJ5960">
        <v>0</v>
      </c>
      <c r="AK5960" s="5">
        <v>0</v>
      </c>
      <c r="AL5960" s="5">
        <v>0</v>
      </c>
      <c r="AM5960" s="5">
        <v>67100.929999999993</v>
      </c>
      <c r="AN5960">
        <v>8</v>
      </c>
      <c r="AO5960">
        <v>10</v>
      </c>
      <c r="AP5960" t="str">
        <f t="shared" si="842"/>
        <v>No</v>
      </c>
      <c r="AQ5960">
        <v>3</v>
      </c>
      <c r="AR5960" s="5">
        <f t="shared" si="843"/>
        <v>1863483.87</v>
      </c>
      <c r="AS5960" s="5">
        <f t="shared" si="844"/>
        <v>458871.18</v>
      </c>
      <c r="AT5960" t="s">
        <v>59</v>
      </c>
      <c r="AU5960" t="s">
        <v>6164</v>
      </c>
      <c r="AV5960" t="s">
        <v>6165</v>
      </c>
      <c r="AW5960" t="s">
        <v>6166</v>
      </c>
      <c r="AX5960" t="s">
        <v>6167</v>
      </c>
      <c r="AY5960">
        <v>47</v>
      </c>
      <c r="AZ5960">
        <v>0</v>
      </c>
      <c r="BA5960">
        <v>0</v>
      </c>
      <c r="BB5960" t="s">
        <v>6168</v>
      </c>
      <c r="BC5960">
        <v>0</v>
      </c>
      <c r="BD5960">
        <v>2</v>
      </c>
      <c r="BE5960" t="s">
        <v>6188</v>
      </c>
      <c r="BF5960" t="s">
        <v>6170</v>
      </c>
      <c r="BG5960">
        <v>1</v>
      </c>
      <c r="BH5960" t="s">
        <v>6186</v>
      </c>
      <c r="BI5960">
        <v>40</v>
      </c>
      <c r="BJ5960" t="s">
        <v>6172</v>
      </c>
      <c r="BK5960">
        <v>0</v>
      </c>
      <c r="BL5960">
        <v>58</v>
      </c>
      <c r="BM5960" s="3">
        <f t="shared" si="845"/>
        <v>0.7931034482758621</v>
      </c>
    </row>
    <row r="5961" spans="1:65">
      <c r="A5961" t="s">
        <v>6103</v>
      </c>
      <c r="B5961" s="2">
        <v>46020</v>
      </c>
      <c r="C5961" t="s">
        <v>4641</v>
      </c>
      <c r="D5961" t="s">
        <v>5644</v>
      </c>
      <c r="E5961">
        <v>12</v>
      </c>
      <c r="F5961" t="s">
        <v>72</v>
      </c>
      <c r="G5961" t="s">
        <v>62</v>
      </c>
      <c r="H5961" t="s">
        <v>175</v>
      </c>
      <c r="I5961" t="s">
        <v>74</v>
      </c>
      <c r="J5961" t="s">
        <v>81</v>
      </c>
      <c r="K5961" t="s">
        <v>75</v>
      </c>
      <c r="L5961" t="s">
        <v>92</v>
      </c>
      <c r="M5961" t="s">
        <v>56</v>
      </c>
      <c r="N5961" t="s">
        <v>94</v>
      </c>
      <c r="O5961" t="s">
        <v>82</v>
      </c>
      <c r="P5961">
        <v>39</v>
      </c>
      <c r="Q5961">
        <v>41</v>
      </c>
      <c r="R5961">
        <v>41</v>
      </c>
      <c r="S5961">
        <v>1</v>
      </c>
      <c r="T5961">
        <f t="shared" si="837"/>
        <v>40</v>
      </c>
      <c r="U5961">
        <v>39</v>
      </c>
      <c r="V5961">
        <f t="shared" si="838"/>
        <v>1</v>
      </c>
      <c r="W5961" s="3">
        <f t="shared" si="839"/>
        <v>2.4390243902439025E-2</v>
      </c>
      <c r="X5961">
        <v>18</v>
      </c>
      <c r="Y5961" s="4">
        <v>10.9</v>
      </c>
      <c r="Z5961" s="4">
        <v>1.9</v>
      </c>
      <c r="AA5961" s="5">
        <v>78492.820000000007</v>
      </c>
      <c r="AB5961" s="5">
        <f t="shared" si="840"/>
        <v>3061219.98</v>
      </c>
      <c r="AC5961" s="5">
        <v>53826.5</v>
      </c>
      <c r="AD5961" s="5">
        <f t="shared" si="841"/>
        <v>2206886.5</v>
      </c>
      <c r="AE5961" s="5">
        <v>123252.11</v>
      </c>
      <c r="AF5961" s="5">
        <v>35421.230000000003</v>
      </c>
      <c r="AG5961" s="5">
        <v>8111.1</v>
      </c>
      <c r="AH5961" s="5">
        <v>2755</v>
      </c>
      <c r="AI5961" s="5">
        <v>6800</v>
      </c>
      <c r="AJ5961">
        <v>0</v>
      </c>
      <c r="AK5961" s="5">
        <v>0</v>
      </c>
      <c r="AL5961" s="5">
        <v>1568.12</v>
      </c>
      <c r="AM5961" s="5">
        <v>25908.9</v>
      </c>
      <c r="AN5961">
        <v>4</v>
      </c>
      <c r="AO5961">
        <v>4</v>
      </c>
      <c r="AP5961" t="str">
        <f t="shared" si="842"/>
        <v>Yes</v>
      </c>
      <c r="AQ5961">
        <v>1</v>
      </c>
      <c r="AR5961" s="5">
        <f t="shared" si="843"/>
        <v>2410702.96</v>
      </c>
      <c r="AS5961" s="5">
        <f t="shared" si="844"/>
        <v>650517.02</v>
      </c>
      <c r="AT5961" t="s">
        <v>59</v>
      </c>
      <c r="AU5961" t="s">
        <v>6164</v>
      </c>
      <c r="AV5961" t="s">
        <v>6165</v>
      </c>
      <c r="AW5961" t="s">
        <v>6166</v>
      </c>
      <c r="AX5961" t="s">
        <v>6177</v>
      </c>
      <c r="AY5961">
        <v>39</v>
      </c>
      <c r="AZ5961">
        <v>0</v>
      </c>
      <c r="BA5961">
        <v>13</v>
      </c>
      <c r="BB5961" t="s">
        <v>6180</v>
      </c>
      <c r="BC5961">
        <v>0</v>
      </c>
      <c r="BD5961">
        <v>0</v>
      </c>
      <c r="BE5961" t="s">
        <v>6169</v>
      </c>
      <c r="BF5961" t="s">
        <v>6170</v>
      </c>
      <c r="BG5961">
        <v>0</v>
      </c>
      <c r="BH5961" t="s">
        <v>6171</v>
      </c>
      <c r="BI5961">
        <v>7</v>
      </c>
      <c r="BJ5961" t="s">
        <v>6172</v>
      </c>
      <c r="BK5961">
        <v>0</v>
      </c>
      <c r="BL5961">
        <v>50</v>
      </c>
      <c r="BM5961" s="3">
        <f t="shared" si="845"/>
        <v>0.82</v>
      </c>
    </row>
    <row r="5962" spans="1:65">
      <c r="A5962" t="s">
        <v>6104</v>
      </c>
      <c r="B5962" s="2">
        <v>46020</v>
      </c>
      <c r="C5962" t="s">
        <v>4641</v>
      </c>
      <c r="D5962" t="s">
        <v>5644</v>
      </c>
      <c r="E5962">
        <v>12</v>
      </c>
      <c r="F5962" t="s">
        <v>78</v>
      </c>
      <c r="G5962" t="s">
        <v>62</v>
      </c>
      <c r="H5962" t="s">
        <v>168</v>
      </c>
      <c r="I5962" t="s">
        <v>52</v>
      </c>
      <c r="J5962" t="s">
        <v>81</v>
      </c>
      <c r="K5962" t="s">
        <v>75</v>
      </c>
      <c r="L5962" t="s">
        <v>67</v>
      </c>
      <c r="M5962" t="s">
        <v>56</v>
      </c>
      <c r="N5962" t="s">
        <v>76</v>
      </c>
      <c r="O5962" t="s">
        <v>70</v>
      </c>
      <c r="P5962">
        <v>30</v>
      </c>
      <c r="Q5962">
        <v>40</v>
      </c>
      <c r="R5962">
        <v>38</v>
      </c>
      <c r="S5962">
        <v>1</v>
      </c>
      <c r="T5962">
        <f t="shared" si="837"/>
        <v>37</v>
      </c>
      <c r="U5962">
        <v>23</v>
      </c>
      <c r="V5962">
        <f t="shared" si="838"/>
        <v>14</v>
      </c>
      <c r="W5962" s="3">
        <f t="shared" si="839"/>
        <v>2.6315789473684209E-2</v>
      </c>
      <c r="X5962">
        <v>48</v>
      </c>
      <c r="Y5962" s="4">
        <v>4.4000000000000004</v>
      </c>
      <c r="Z5962" s="4">
        <v>2.4</v>
      </c>
      <c r="AA5962" s="5">
        <v>77141.2</v>
      </c>
      <c r="AB5962" s="5">
        <f t="shared" si="840"/>
        <v>1774247.6</v>
      </c>
      <c r="AC5962" s="5">
        <v>51935.06</v>
      </c>
      <c r="AD5962" s="5">
        <f t="shared" si="841"/>
        <v>1973532.28</v>
      </c>
      <c r="AE5962" s="5">
        <v>120529.21</v>
      </c>
      <c r="AF5962" s="5">
        <v>35917.03</v>
      </c>
      <c r="AG5962" s="5">
        <v>11982.06</v>
      </c>
      <c r="AH5962" s="5">
        <v>3480</v>
      </c>
      <c r="AI5962" s="5">
        <v>6800</v>
      </c>
      <c r="AJ5962">
        <v>0</v>
      </c>
      <c r="AK5962" s="5">
        <v>0</v>
      </c>
      <c r="AL5962" s="5">
        <v>20519.95</v>
      </c>
      <c r="AM5962" s="5">
        <v>15027.53</v>
      </c>
      <c r="AN5962">
        <v>4</v>
      </c>
      <c r="AO5962">
        <v>3</v>
      </c>
      <c r="AP5962" t="str">
        <f t="shared" si="842"/>
        <v>Yes</v>
      </c>
      <c r="AQ5962">
        <v>1</v>
      </c>
      <c r="AR5962" s="5">
        <f t="shared" si="843"/>
        <v>2187788.06</v>
      </c>
      <c r="AS5962" s="5">
        <f t="shared" si="844"/>
        <v>-413540.46</v>
      </c>
      <c r="AT5962" t="s">
        <v>116</v>
      </c>
      <c r="AU5962" t="s">
        <v>6164</v>
      </c>
      <c r="AV5962" t="s">
        <v>6165</v>
      </c>
      <c r="AW5962" t="s">
        <v>6166</v>
      </c>
      <c r="AX5962" t="s">
        <v>6167</v>
      </c>
      <c r="AY5962">
        <v>39</v>
      </c>
      <c r="AZ5962">
        <v>6</v>
      </c>
      <c r="BA5962">
        <v>58</v>
      </c>
      <c r="BB5962" t="s">
        <v>6220</v>
      </c>
      <c r="BC5962">
        <v>0</v>
      </c>
      <c r="BD5962">
        <v>0</v>
      </c>
      <c r="BE5962" t="s">
        <v>6169</v>
      </c>
      <c r="BF5962" t="s">
        <v>6170</v>
      </c>
      <c r="BG5962">
        <v>3</v>
      </c>
      <c r="BH5962" t="s">
        <v>6206</v>
      </c>
      <c r="BI5962">
        <v>75</v>
      </c>
      <c r="BJ5962" t="s">
        <v>6193</v>
      </c>
      <c r="BK5962">
        <v>0</v>
      </c>
      <c r="BL5962">
        <v>45</v>
      </c>
      <c r="BM5962" s="3">
        <f t="shared" si="845"/>
        <v>0.84444444444444444</v>
      </c>
    </row>
    <row r="5963" spans="1:65">
      <c r="A5963" t="s">
        <v>6105</v>
      </c>
      <c r="B5963" s="2">
        <v>46020</v>
      </c>
      <c r="C5963" t="s">
        <v>4641</v>
      </c>
      <c r="D5963" t="s">
        <v>5644</v>
      </c>
      <c r="E5963">
        <v>12</v>
      </c>
      <c r="F5963" t="s">
        <v>72</v>
      </c>
      <c r="G5963" t="s">
        <v>50</v>
      </c>
      <c r="H5963" t="s">
        <v>73</v>
      </c>
      <c r="I5963" t="s">
        <v>52</v>
      </c>
      <c r="J5963" t="s">
        <v>65</v>
      </c>
      <c r="K5963" t="s">
        <v>66</v>
      </c>
      <c r="L5963" t="s">
        <v>67</v>
      </c>
      <c r="M5963" t="s">
        <v>56</v>
      </c>
      <c r="N5963" t="s">
        <v>109</v>
      </c>
      <c r="O5963" t="s">
        <v>120</v>
      </c>
      <c r="P5963">
        <v>48</v>
      </c>
      <c r="Q5963">
        <v>51</v>
      </c>
      <c r="R5963">
        <v>50</v>
      </c>
      <c r="S5963">
        <v>1</v>
      </c>
      <c r="T5963">
        <f t="shared" si="837"/>
        <v>49</v>
      </c>
      <c r="U5963">
        <v>46</v>
      </c>
      <c r="V5963">
        <f t="shared" si="838"/>
        <v>3</v>
      </c>
      <c r="W5963" s="3">
        <f t="shared" si="839"/>
        <v>0.02</v>
      </c>
      <c r="X5963">
        <v>27</v>
      </c>
      <c r="Y5963" s="4">
        <v>0.6</v>
      </c>
      <c r="Z5963" s="4">
        <v>1.6</v>
      </c>
      <c r="AA5963" s="5">
        <v>48582.79</v>
      </c>
      <c r="AB5963" s="5">
        <f t="shared" si="840"/>
        <v>2234808.34</v>
      </c>
      <c r="AC5963" s="5">
        <v>33865.279999999999</v>
      </c>
      <c r="AD5963" s="5">
        <f t="shared" si="841"/>
        <v>1693264</v>
      </c>
      <c r="AE5963" s="5">
        <v>115444.28</v>
      </c>
      <c r="AF5963" s="5">
        <v>32119.24</v>
      </c>
      <c r="AG5963" s="5">
        <v>9875.81</v>
      </c>
      <c r="AH5963" s="5">
        <v>2320</v>
      </c>
      <c r="AI5963" s="5">
        <v>4600</v>
      </c>
      <c r="AJ5963">
        <v>0</v>
      </c>
      <c r="AK5963" s="5">
        <v>0</v>
      </c>
      <c r="AL5963" s="5">
        <v>3065.2</v>
      </c>
      <c r="AM5963" s="5">
        <v>65646.92</v>
      </c>
      <c r="AN5963">
        <v>8</v>
      </c>
      <c r="AO5963">
        <v>9</v>
      </c>
      <c r="AP5963" t="str">
        <f t="shared" si="842"/>
        <v>No</v>
      </c>
      <c r="AQ5963">
        <v>2</v>
      </c>
      <c r="AR5963" s="5">
        <f t="shared" si="843"/>
        <v>1926335.45</v>
      </c>
      <c r="AS5963" s="5">
        <f t="shared" si="844"/>
        <v>308472.89</v>
      </c>
      <c r="AT5963" t="s">
        <v>59</v>
      </c>
      <c r="AU5963" t="s">
        <v>6164</v>
      </c>
      <c r="AV5963" t="s">
        <v>6165</v>
      </c>
      <c r="AW5963" t="s">
        <v>6166</v>
      </c>
      <c r="AX5963" t="s">
        <v>6167</v>
      </c>
      <c r="AY5963">
        <v>48</v>
      </c>
      <c r="AZ5963">
        <v>0</v>
      </c>
      <c r="BA5963">
        <v>21</v>
      </c>
      <c r="BB5963" t="s">
        <v>6180</v>
      </c>
      <c r="BC5963">
        <v>0</v>
      </c>
      <c r="BD5963">
        <v>1</v>
      </c>
      <c r="BE5963" t="s">
        <v>6188</v>
      </c>
      <c r="BF5963" t="s">
        <v>6170</v>
      </c>
      <c r="BG5963">
        <v>0</v>
      </c>
      <c r="BH5963" t="s">
        <v>6171</v>
      </c>
      <c r="BI5963">
        <v>22</v>
      </c>
      <c r="BJ5963" t="s">
        <v>6172</v>
      </c>
      <c r="BK5963">
        <v>0</v>
      </c>
      <c r="BL5963">
        <v>65</v>
      </c>
      <c r="BM5963" s="3">
        <f t="shared" si="845"/>
        <v>0.76923076923076927</v>
      </c>
    </row>
    <row r="5964" spans="1:65">
      <c r="A5964" t="s">
        <v>6106</v>
      </c>
      <c r="B5964" s="2">
        <v>46020</v>
      </c>
      <c r="C5964" t="s">
        <v>4641</v>
      </c>
      <c r="D5964" t="s">
        <v>5644</v>
      </c>
      <c r="E5964">
        <v>12</v>
      </c>
      <c r="F5964" t="s">
        <v>49</v>
      </c>
      <c r="G5964" t="s">
        <v>62</v>
      </c>
      <c r="H5964" t="s">
        <v>133</v>
      </c>
      <c r="I5964" t="s">
        <v>64</v>
      </c>
      <c r="J5964" t="s">
        <v>81</v>
      </c>
      <c r="K5964" t="s">
        <v>75</v>
      </c>
      <c r="L5964" t="s">
        <v>87</v>
      </c>
      <c r="M5964" t="s">
        <v>56</v>
      </c>
      <c r="N5964" t="s">
        <v>94</v>
      </c>
      <c r="O5964" t="s">
        <v>82</v>
      </c>
      <c r="P5964">
        <v>27</v>
      </c>
      <c r="Q5964">
        <v>40</v>
      </c>
      <c r="R5964">
        <v>39</v>
      </c>
      <c r="S5964">
        <v>1</v>
      </c>
      <c r="T5964">
        <f t="shared" si="837"/>
        <v>38</v>
      </c>
      <c r="U5964">
        <v>22</v>
      </c>
      <c r="V5964">
        <f t="shared" si="838"/>
        <v>16</v>
      </c>
      <c r="W5964" s="3">
        <f t="shared" si="839"/>
        <v>2.564102564102564E-2</v>
      </c>
      <c r="X5964">
        <v>26</v>
      </c>
      <c r="Y5964" s="4">
        <v>1.5</v>
      </c>
      <c r="Z5964" s="4">
        <v>1.9</v>
      </c>
      <c r="AA5964" s="5">
        <v>77809.62</v>
      </c>
      <c r="AB5964" s="5">
        <f t="shared" si="840"/>
        <v>1711811.64</v>
      </c>
      <c r="AC5964" s="5">
        <v>54491.94</v>
      </c>
      <c r="AD5964" s="5">
        <f t="shared" si="841"/>
        <v>2125185.66</v>
      </c>
      <c r="AE5964" s="5">
        <v>113528.14</v>
      </c>
      <c r="AF5964" s="5">
        <v>34983.47</v>
      </c>
      <c r="AG5964" s="5">
        <v>8848.5</v>
      </c>
      <c r="AH5964" s="5">
        <v>2755</v>
      </c>
      <c r="AI5964" s="5">
        <v>6800</v>
      </c>
      <c r="AJ5964">
        <v>0</v>
      </c>
      <c r="AK5964" s="5">
        <v>0</v>
      </c>
      <c r="AL5964" s="5">
        <v>24345.89</v>
      </c>
      <c r="AM5964" s="5">
        <v>15213.77</v>
      </c>
      <c r="AN5964">
        <v>4</v>
      </c>
      <c r="AO5964">
        <v>2</v>
      </c>
      <c r="AP5964" t="str">
        <f t="shared" si="842"/>
        <v>Yes</v>
      </c>
      <c r="AQ5964">
        <v>0</v>
      </c>
      <c r="AR5964" s="5">
        <f t="shared" si="843"/>
        <v>2331660.4300000002</v>
      </c>
      <c r="AS5964" s="5">
        <f t="shared" si="844"/>
        <v>-619848.79</v>
      </c>
      <c r="AT5964" t="s">
        <v>59</v>
      </c>
      <c r="AU5964" t="s">
        <v>6164</v>
      </c>
      <c r="AV5964" t="s">
        <v>6165</v>
      </c>
      <c r="AW5964" t="s">
        <v>6166</v>
      </c>
      <c r="AX5964" t="s">
        <v>6167</v>
      </c>
      <c r="AY5964">
        <v>35</v>
      </c>
      <c r="AZ5964">
        <v>5</v>
      </c>
      <c r="BA5964">
        <v>73</v>
      </c>
      <c r="BB5964" t="s">
        <v>6220</v>
      </c>
      <c r="BC5964">
        <v>0</v>
      </c>
      <c r="BD5964">
        <v>0</v>
      </c>
      <c r="BE5964" t="s">
        <v>6169</v>
      </c>
      <c r="BF5964" t="s">
        <v>6170</v>
      </c>
      <c r="BG5964">
        <v>1</v>
      </c>
      <c r="BH5964" t="s">
        <v>6179</v>
      </c>
      <c r="BI5964">
        <v>42</v>
      </c>
      <c r="BJ5964" t="s">
        <v>6172</v>
      </c>
      <c r="BK5964">
        <v>0</v>
      </c>
      <c r="BL5964">
        <v>52</v>
      </c>
      <c r="BM5964" s="3">
        <f t="shared" si="845"/>
        <v>0.75</v>
      </c>
    </row>
    <row r="5965" spans="1:65">
      <c r="A5965" t="s">
        <v>6107</v>
      </c>
      <c r="B5965" s="2">
        <v>46021</v>
      </c>
      <c r="C5965" t="s">
        <v>4641</v>
      </c>
      <c r="D5965" t="s">
        <v>5644</v>
      </c>
      <c r="E5965">
        <v>12</v>
      </c>
      <c r="F5965" t="s">
        <v>49</v>
      </c>
      <c r="G5965" t="s">
        <v>62</v>
      </c>
      <c r="H5965" t="s">
        <v>133</v>
      </c>
      <c r="I5965" t="s">
        <v>74</v>
      </c>
      <c r="J5965" t="s">
        <v>53</v>
      </c>
      <c r="K5965" t="s">
        <v>75</v>
      </c>
      <c r="L5965" t="s">
        <v>67</v>
      </c>
      <c r="M5965" t="s">
        <v>68</v>
      </c>
      <c r="N5965" t="s">
        <v>109</v>
      </c>
      <c r="O5965" t="s">
        <v>70</v>
      </c>
      <c r="P5965">
        <v>64</v>
      </c>
      <c r="Q5965">
        <v>69</v>
      </c>
      <c r="R5965">
        <v>69</v>
      </c>
      <c r="S5965">
        <v>6</v>
      </c>
      <c r="T5965">
        <f t="shared" si="837"/>
        <v>63</v>
      </c>
      <c r="U5965">
        <v>61</v>
      </c>
      <c r="V5965">
        <f t="shared" si="838"/>
        <v>2</v>
      </c>
      <c r="W5965" s="3">
        <f t="shared" si="839"/>
        <v>8.6956521739130432E-2</v>
      </c>
      <c r="X5965">
        <v>23</v>
      </c>
      <c r="Y5965" s="4">
        <v>4.5999999999999996</v>
      </c>
      <c r="Z5965" s="4">
        <v>1.6</v>
      </c>
      <c r="AA5965" s="5">
        <v>36061.18</v>
      </c>
      <c r="AB5965" s="5">
        <f t="shared" si="840"/>
        <v>2199731.98</v>
      </c>
      <c r="AC5965" s="5">
        <v>21960.93</v>
      </c>
      <c r="AD5965" s="5">
        <f t="shared" si="841"/>
        <v>1515304.17</v>
      </c>
      <c r="AE5965" s="5">
        <v>116763.29</v>
      </c>
      <c r="AF5965" s="5">
        <v>31275.71</v>
      </c>
      <c r="AG5965" s="5">
        <v>9562.76</v>
      </c>
      <c r="AH5965" s="5">
        <v>2320</v>
      </c>
      <c r="AI5965" s="5">
        <v>23140.14</v>
      </c>
      <c r="AJ5965">
        <v>2</v>
      </c>
      <c r="AK5965" s="5">
        <v>17590.32</v>
      </c>
      <c r="AL5965" s="5">
        <v>1332.67</v>
      </c>
      <c r="AM5965" s="5">
        <v>96404.85</v>
      </c>
      <c r="AN5965">
        <v>8</v>
      </c>
      <c r="AO5965">
        <v>10</v>
      </c>
      <c r="AP5965" t="str">
        <f t="shared" si="842"/>
        <v>No</v>
      </c>
      <c r="AQ5965">
        <v>3</v>
      </c>
      <c r="AR5965" s="5">
        <f t="shared" si="843"/>
        <v>1813693.91</v>
      </c>
      <c r="AS5965" s="5">
        <f t="shared" si="844"/>
        <v>386038.07</v>
      </c>
      <c r="AT5965" t="s">
        <v>1641</v>
      </c>
      <c r="AU5965" t="s">
        <v>6189</v>
      </c>
      <c r="AV5965" t="s">
        <v>6201</v>
      </c>
      <c r="AW5965" t="s">
        <v>6175</v>
      </c>
      <c r="AX5965" t="s">
        <v>6184</v>
      </c>
      <c r="AY5965">
        <v>70</v>
      </c>
      <c r="AZ5965">
        <v>3</v>
      </c>
      <c r="BA5965">
        <v>15</v>
      </c>
      <c r="BB5965" t="s">
        <v>6185</v>
      </c>
      <c r="BC5965">
        <v>2</v>
      </c>
      <c r="BD5965">
        <v>0</v>
      </c>
      <c r="BE5965" t="s">
        <v>6178</v>
      </c>
      <c r="BF5965" t="s">
        <v>6210</v>
      </c>
      <c r="BG5965">
        <v>0</v>
      </c>
      <c r="BH5965" t="s">
        <v>6171</v>
      </c>
      <c r="BI5965">
        <v>39</v>
      </c>
      <c r="BJ5965" t="s">
        <v>6172</v>
      </c>
      <c r="BK5965">
        <v>0</v>
      </c>
      <c r="BL5965">
        <v>73</v>
      </c>
      <c r="BM5965" s="3">
        <f t="shared" si="845"/>
        <v>0.9452054794520548</v>
      </c>
    </row>
    <row r="5966" spans="1:65">
      <c r="A5966" t="s">
        <v>6108</v>
      </c>
      <c r="B5966" s="2">
        <v>46021</v>
      </c>
      <c r="C5966" t="s">
        <v>4641</v>
      </c>
      <c r="D5966" t="s">
        <v>5644</v>
      </c>
      <c r="E5966">
        <v>12</v>
      </c>
      <c r="F5966" t="s">
        <v>49</v>
      </c>
      <c r="G5966" t="s">
        <v>79</v>
      </c>
      <c r="H5966" t="s">
        <v>106</v>
      </c>
      <c r="I5966" t="s">
        <v>64</v>
      </c>
      <c r="J5966" t="s">
        <v>65</v>
      </c>
      <c r="K5966" t="s">
        <v>75</v>
      </c>
      <c r="L5966" t="s">
        <v>67</v>
      </c>
      <c r="M5966" t="s">
        <v>68</v>
      </c>
      <c r="N5966" t="s">
        <v>94</v>
      </c>
      <c r="O5966" t="s">
        <v>70</v>
      </c>
      <c r="P5966">
        <v>44</v>
      </c>
      <c r="Q5966">
        <v>45</v>
      </c>
      <c r="R5966">
        <v>45</v>
      </c>
      <c r="S5966">
        <v>3</v>
      </c>
      <c r="T5966">
        <f t="shared" si="837"/>
        <v>42</v>
      </c>
      <c r="U5966">
        <v>42</v>
      </c>
      <c r="V5966">
        <f t="shared" si="838"/>
        <v>0</v>
      </c>
      <c r="W5966" s="3">
        <f t="shared" si="839"/>
        <v>6.6666666666666666E-2</v>
      </c>
      <c r="X5966">
        <v>22</v>
      </c>
      <c r="Y5966" s="4">
        <v>5.9</v>
      </c>
      <c r="Z5966" s="4">
        <v>1.6</v>
      </c>
      <c r="AA5966" s="5">
        <v>51638.77</v>
      </c>
      <c r="AB5966" s="5">
        <f t="shared" si="840"/>
        <v>2168828.34</v>
      </c>
      <c r="AC5966" s="5">
        <v>32411.45</v>
      </c>
      <c r="AD5966" s="5">
        <f t="shared" si="841"/>
        <v>1458515.25</v>
      </c>
      <c r="AE5966" s="5">
        <v>97583.4</v>
      </c>
      <c r="AF5966" s="5">
        <v>29915.55</v>
      </c>
      <c r="AG5966" s="5">
        <v>9303.32</v>
      </c>
      <c r="AH5966" s="5">
        <v>2320</v>
      </c>
      <c r="AI5966" s="5">
        <v>15699.07</v>
      </c>
      <c r="AJ5966">
        <v>1</v>
      </c>
      <c r="AK5966" s="5">
        <v>14038.82</v>
      </c>
      <c r="AL5966" s="5">
        <v>0</v>
      </c>
      <c r="AM5966" s="5">
        <v>26851.759999999998</v>
      </c>
      <c r="AN5966">
        <v>4</v>
      </c>
      <c r="AO5966">
        <v>3</v>
      </c>
      <c r="AP5966" t="str">
        <f t="shared" si="842"/>
        <v>Yes</v>
      </c>
      <c r="AQ5966">
        <v>2</v>
      </c>
      <c r="AR5966" s="5">
        <f t="shared" si="843"/>
        <v>1654227.17</v>
      </c>
      <c r="AS5966" s="5">
        <f t="shared" si="844"/>
        <v>514601.17</v>
      </c>
      <c r="AT5966" t="s">
        <v>116</v>
      </c>
      <c r="AU5966" t="s">
        <v>6199</v>
      </c>
      <c r="AV5966" t="s">
        <v>6200</v>
      </c>
      <c r="AW5966" t="s">
        <v>6175</v>
      </c>
      <c r="AX5966" t="s">
        <v>6184</v>
      </c>
      <c r="AY5966">
        <v>46</v>
      </c>
      <c r="AZ5966">
        <v>0</v>
      </c>
      <c r="BA5966">
        <v>0</v>
      </c>
      <c r="BB5966" t="s">
        <v>6168</v>
      </c>
      <c r="BC5966">
        <v>0</v>
      </c>
      <c r="BD5966">
        <v>0</v>
      </c>
      <c r="BE5966" t="s">
        <v>6169</v>
      </c>
      <c r="BF5966" t="s">
        <v>6210</v>
      </c>
      <c r="BG5966">
        <v>3</v>
      </c>
      <c r="BH5966" t="s">
        <v>6208</v>
      </c>
      <c r="BI5966">
        <v>126</v>
      </c>
      <c r="BJ5966" t="s">
        <v>6193</v>
      </c>
      <c r="BK5966">
        <v>0</v>
      </c>
      <c r="BL5966">
        <v>64</v>
      </c>
      <c r="BM5966" s="3">
        <f t="shared" si="845"/>
        <v>0.703125</v>
      </c>
    </row>
    <row r="5967" spans="1:65">
      <c r="A5967" t="s">
        <v>6109</v>
      </c>
      <c r="B5967" s="2">
        <v>46021</v>
      </c>
      <c r="C5967" t="s">
        <v>4641</v>
      </c>
      <c r="D5967" t="s">
        <v>5644</v>
      </c>
      <c r="E5967">
        <v>12</v>
      </c>
      <c r="F5967" t="s">
        <v>61</v>
      </c>
      <c r="G5967" t="s">
        <v>50</v>
      </c>
      <c r="H5967" t="s">
        <v>127</v>
      </c>
      <c r="I5967" t="s">
        <v>74</v>
      </c>
      <c r="J5967" t="s">
        <v>53</v>
      </c>
      <c r="K5967" t="s">
        <v>75</v>
      </c>
      <c r="L5967" t="s">
        <v>92</v>
      </c>
      <c r="M5967" t="s">
        <v>56</v>
      </c>
      <c r="N5967" t="s">
        <v>69</v>
      </c>
      <c r="O5967" t="s">
        <v>120</v>
      </c>
      <c r="P5967">
        <v>64</v>
      </c>
      <c r="Q5967">
        <v>64</v>
      </c>
      <c r="R5967">
        <v>64</v>
      </c>
      <c r="S5967">
        <v>1</v>
      </c>
      <c r="T5967">
        <f t="shared" si="837"/>
        <v>63</v>
      </c>
      <c r="U5967">
        <v>62</v>
      </c>
      <c r="V5967">
        <f t="shared" si="838"/>
        <v>1</v>
      </c>
      <c r="W5967" s="3">
        <f t="shared" si="839"/>
        <v>1.5625E-2</v>
      </c>
      <c r="X5967">
        <v>19</v>
      </c>
      <c r="Y5967" s="4">
        <v>1.6</v>
      </c>
      <c r="Z5967" s="4">
        <v>0.7</v>
      </c>
      <c r="AA5967" s="5">
        <v>36288.47</v>
      </c>
      <c r="AB5967" s="5">
        <f t="shared" si="840"/>
        <v>2249885.14</v>
      </c>
      <c r="AC5967" s="5">
        <v>23637.37</v>
      </c>
      <c r="AD5967" s="5">
        <f t="shared" si="841"/>
        <v>1512791.68</v>
      </c>
      <c r="AE5967" s="5">
        <v>110638.39999999999</v>
      </c>
      <c r="AF5967" s="5">
        <v>27306.39</v>
      </c>
      <c r="AG5967" s="5">
        <v>8227.99</v>
      </c>
      <c r="AH5967" s="5">
        <v>1015</v>
      </c>
      <c r="AI5967" s="5">
        <v>3200</v>
      </c>
      <c r="AJ5967">
        <v>0</v>
      </c>
      <c r="AK5967" s="5">
        <v>0</v>
      </c>
      <c r="AL5967" s="5">
        <v>698.49</v>
      </c>
      <c r="AM5967" s="5">
        <v>39575.01</v>
      </c>
      <c r="AN5967">
        <v>4</v>
      </c>
      <c r="AO5967">
        <v>4</v>
      </c>
      <c r="AP5967" t="str">
        <f t="shared" si="842"/>
        <v>Yes</v>
      </c>
      <c r="AQ5967">
        <v>0</v>
      </c>
      <c r="AR5967" s="5">
        <f t="shared" si="843"/>
        <v>1703452.96</v>
      </c>
      <c r="AS5967" s="5">
        <f t="shared" si="844"/>
        <v>546432.18000000005</v>
      </c>
      <c r="AT5967" t="s">
        <v>59</v>
      </c>
      <c r="AU5967" t="s">
        <v>6164</v>
      </c>
      <c r="AV5967" t="s">
        <v>6165</v>
      </c>
      <c r="AW5967" t="s">
        <v>6166</v>
      </c>
      <c r="AX5967" t="s">
        <v>6184</v>
      </c>
      <c r="AY5967">
        <v>67</v>
      </c>
      <c r="AZ5967">
        <v>0</v>
      </c>
      <c r="BA5967">
        <v>14</v>
      </c>
      <c r="BB5967" t="s">
        <v>6191</v>
      </c>
      <c r="BC5967">
        <v>0</v>
      </c>
      <c r="BD5967">
        <v>0</v>
      </c>
      <c r="BE5967" t="s">
        <v>6169</v>
      </c>
      <c r="BF5967" t="s">
        <v>6170</v>
      </c>
      <c r="BG5967">
        <v>0</v>
      </c>
      <c r="BH5967" t="s">
        <v>6171</v>
      </c>
      <c r="BI5967">
        <v>26</v>
      </c>
      <c r="BJ5967" t="s">
        <v>6172</v>
      </c>
      <c r="BK5967">
        <v>0</v>
      </c>
      <c r="BL5967">
        <v>70</v>
      </c>
      <c r="BM5967" s="3">
        <f t="shared" si="845"/>
        <v>0.91428571428571426</v>
      </c>
    </row>
    <row r="5968" spans="1:65">
      <c r="A5968" t="s">
        <v>6110</v>
      </c>
      <c r="B5968" s="2">
        <v>46021</v>
      </c>
      <c r="C5968" t="s">
        <v>4641</v>
      </c>
      <c r="D5968" t="s">
        <v>5644</v>
      </c>
      <c r="E5968">
        <v>12</v>
      </c>
      <c r="F5968" t="s">
        <v>61</v>
      </c>
      <c r="G5968" t="s">
        <v>50</v>
      </c>
      <c r="H5968" t="s">
        <v>183</v>
      </c>
      <c r="I5968" t="s">
        <v>64</v>
      </c>
      <c r="J5968" t="s">
        <v>65</v>
      </c>
      <c r="K5968" t="s">
        <v>75</v>
      </c>
      <c r="L5968" t="s">
        <v>87</v>
      </c>
      <c r="M5968" t="s">
        <v>56</v>
      </c>
      <c r="N5968" t="s">
        <v>69</v>
      </c>
      <c r="O5968" t="s">
        <v>70</v>
      </c>
      <c r="P5968">
        <v>44</v>
      </c>
      <c r="Q5968">
        <v>44</v>
      </c>
      <c r="R5968">
        <v>42</v>
      </c>
      <c r="S5968">
        <v>1</v>
      </c>
      <c r="T5968">
        <f t="shared" si="837"/>
        <v>41</v>
      </c>
      <c r="U5968">
        <v>41</v>
      </c>
      <c r="V5968">
        <f t="shared" si="838"/>
        <v>0</v>
      </c>
      <c r="W5968" s="3">
        <f t="shared" si="839"/>
        <v>2.3809523809523808E-2</v>
      </c>
      <c r="X5968">
        <v>22</v>
      </c>
      <c r="Y5968" s="4">
        <v>9</v>
      </c>
      <c r="Z5968" s="4">
        <v>1.6</v>
      </c>
      <c r="AA5968" s="5">
        <v>51517.88</v>
      </c>
      <c r="AB5968" s="5">
        <f t="shared" si="840"/>
        <v>2112233.08</v>
      </c>
      <c r="AC5968" s="5">
        <v>35506.959999999999</v>
      </c>
      <c r="AD5968" s="5">
        <f t="shared" si="841"/>
        <v>1491292.32</v>
      </c>
      <c r="AE5968" s="5">
        <v>91826.91</v>
      </c>
      <c r="AF5968" s="5">
        <v>25573.51</v>
      </c>
      <c r="AG5968" s="5">
        <v>9040.66</v>
      </c>
      <c r="AH5968" s="5">
        <v>2320</v>
      </c>
      <c r="AI5968" s="5">
        <v>4600</v>
      </c>
      <c r="AJ5968">
        <v>0</v>
      </c>
      <c r="AK5968" s="5">
        <v>0</v>
      </c>
      <c r="AL5968" s="5">
        <v>0</v>
      </c>
      <c r="AM5968" s="5">
        <v>28126.59</v>
      </c>
      <c r="AN5968">
        <v>4</v>
      </c>
      <c r="AO5968">
        <v>4</v>
      </c>
      <c r="AP5968" t="str">
        <f t="shared" si="842"/>
        <v>Yes</v>
      </c>
      <c r="AQ5968">
        <v>1</v>
      </c>
      <c r="AR5968" s="5">
        <f t="shared" si="843"/>
        <v>1652779.99</v>
      </c>
      <c r="AS5968" s="5">
        <f t="shared" si="844"/>
        <v>459453.09</v>
      </c>
      <c r="AT5968" t="s">
        <v>59</v>
      </c>
      <c r="AU5968" t="s">
        <v>6164</v>
      </c>
      <c r="AV5968" t="s">
        <v>6165</v>
      </c>
      <c r="AW5968" t="s">
        <v>6166</v>
      </c>
      <c r="AX5968" t="s">
        <v>6177</v>
      </c>
      <c r="AY5968">
        <v>44</v>
      </c>
      <c r="AZ5968">
        <v>0</v>
      </c>
      <c r="BA5968">
        <v>0</v>
      </c>
      <c r="BB5968" t="s">
        <v>6168</v>
      </c>
      <c r="BC5968">
        <v>0</v>
      </c>
      <c r="BD5968">
        <v>0</v>
      </c>
      <c r="BE5968" t="s">
        <v>6169</v>
      </c>
      <c r="BF5968" t="s">
        <v>6170</v>
      </c>
      <c r="BG5968">
        <v>1</v>
      </c>
      <c r="BH5968" t="s">
        <v>6186</v>
      </c>
      <c r="BI5968">
        <v>58</v>
      </c>
      <c r="BJ5968" t="s">
        <v>6187</v>
      </c>
      <c r="BK5968">
        <v>0</v>
      </c>
      <c r="BL5968">
        <v>58</v>
      </c>
      <c r="BM5968" s="3">
        <f t="shared" si="845"/>
        <v>0.72413793103448276</v>
      </c>
    </row>
    <row r="5969" spans="1:65">
      <c r="A5969" t="s">
        <v>6111</v>
      </c>
      <c r="B5969" s="2">
        <v>46021</v>
      </c>
      <c r="C5969" t="s">
        <v>4641</v>
      </c>
      <c r="D5969" t="s">
        <v>5644</v>
      </c>
      <c r="E5969">
        <v>12</v>
      </c>
      <c r="F5969" t="s">
        <v>72</v>
      </c>
      <c r="G5969" t="s">
        <v>79</v>
      </c>
      <c r="H5969" t="s">
        <v>213</v>
      </c>
      <c r="I5969" t="s">
        <v>74</v>
      </c>
      <c r="J5969" t="s">
        <v>81</v>
      </c>
      <c r="K5969" t="s">
        <v>75</v>
      </c>
      <c r="L5969" t="s">
        <v>87</v>
      </c>
      <c r="M5969" t="s">
        <v>56</v>
      </c>
      <c r="N5969" t="s">
        <v>57</v>
      </c>
      <c r="O5969" t="s">
        <v>120</v>
      </c>
      <c r="P5969">
        <v>38</v>
      </c>
      <c r="Q5969">
        <v>41</v>
      </c>
      <c r="R5969">
        <v>40</v>
      </c>
      <c r="S5969">
        <v>1</v>
      </c>
      <c r="T5969">
        <f t="shared" si="837"/>
        <v>39</v>
      </c>
      <c r="U5969">
        <v>37</v>
      </c>
      <c r="V5969">
        <f t="shared" si="838"/>
        <v>2</v>
      </c>
      <c r="W5969" s="3">
        <f t="shared" si="839"/>
        <v>2.5000000000000001E-2</v>
      </c>
      <c r="X5969">
        <v>19</v>
      </c>
      <c r="Y5969" s="4">
        <v>6.6</v>
      </c>
      <c r="Z5969" s="4">
        <v>1.5</v>
      </c>
      <c r="AA5969" s="5">
        <v>77430.84</v>
      </c>
      <c r="AB5969" s="5">
        <f t="shared" si="840"/>
        <v>2864941.08</v>
      </c>
      <c r="AC5969" s="5">
        <v>54256.13</v>
      </c>
      <c r="AD5969" s="5">
        <f t="shared" si="841"/>
        <v>2170245.2000000002</v>
      </c>
      <c r="AE5969" s="5">
        <v>120952.96000000001</v>
      </c>
      <c r="AF5969" s="5">
        <v>34707.9</v>
      </c>
      <c r="AG5969" s="5">
        <v>8856.61</v>
      </c>
      <c r="AH5969" s="5">
        <v>2175</v>
      </c>
      <c r="AI5969" s="5">
        <v>6800</v>
      </c>
      <c r="AJ5969">
        <v>0</v>
      </c>
      <c r="AK5969" s="5">
        <v>0</v>
      </c>
      <c r="AL5969" s="5">
        <v>2858.72</v>
      </c>
      <c r="AM5969" s="5">
        <v>25280.7</v>
      </c>
      <c r="AN5969">
        <v>4</v>
      </c>
      <c r="AO5969">
        <v>4</v>
      </c>
      <c r="AP5969" t="str">
        <f t="shared" si="842"/>
        <v>Yes</v>
      </c>
      <c r="AQ5969">
        <v>0</v>
      </c>
      <c r="AR5969" s="5">
        <f t="shared" si="843"/>
        <v>2371877.09</v>
      </c>
      <c r="AS5969" s="5">
        <f t="shared" si="844"/>
        <v>493063.99</v>
      </c>
      <c r="AT5969" t="s">
        <v>59</v>
      </c>
      <c r="AU5969" t="s">
        <v>6164</v>
      </c>
      <c r="AV5969" t="s">
        <v>6165</v>
      </c>
      <c r="AW5969" t="s">
        <v>6166</v>
      </c>
      <c r="AX5969" t="s">
        <v>6167</v>
      </c>
      <c r="AY5969">
        <v>40</v>
      </c>
      <c r="AZ5969">
        <v>0</v>
      </c>
      <c r="BA5969">
        <v>15</v>
      </c>
      <c r="BB5969" t="s">
        <v>6180</v>
      </c>
      <c r="BC5969">
        <v>0</v>
      </c>
      <c r="BD5969">
        <v>0</v>
      </c>
      <c r="BE5969" t="s">
        <v>6169</v>
      </c>
      <c r="BF5969" t="s">
        <v>6170</v>
      </c>
      <c r="BG5969">
        <v>0</v>
      </c>
      <c r="BH5969" t="s">
        <v>6171</v>
      </c>
      <c r="BI5969">
        <v>23</v>
      </c>
      <c r="BJ5969" t="s">
        <v>6172</v>
      </c>
      <c r="BK5969">
        <v>0</v>
      </c>
      <c r="BL5969">
        <v>50</v>
      </c>
      <c r="BM5969" s="3">
        <f t="shared" si="845"/>
        <v>0.8</v>
      </c>
    </row>
    <row r="5970" spans="1:65">
      <c r="A5970" t="s">
        <v>6112</v>
      </c>
      <c r="B5970" s="2">
        <v>46021</v>
      </c>
      <c r="C5970" t="s">
        <v>4641</v>
      </c>
      <c r="D5970" t="s">
        <v>5644</v>
      </c>
      <c r="E5970">
        <v>12</v>
      </c>
      <c r="F5970" t="s">
        <v>78</v>
      </c>
      <c r="G5970" t="s">
        <v>62</v>
      </c>
      <c r="H5970" t="s">
        <v>190</v>
      </c>
      <c r="I5970" t="s">
        <v>74</v>
      </c>
      <c r="J5970" t="s">
        <v>81</v>
      </c>
      <c r="K5970" t="s">
        <v>75</v>
      </c>
      <c r="L5970" t="s">
        <v>87</v>
      </c>
      <c r="M5970" t="s">
        <v>56</v>
      </c>
      <c r="N5970" t="s">
        <v>76</v>
      </c>
      <c r="O5970" t="s">
        <v>82</v>
      </c>
      <c r="P5970">
        <v>30</v>
      </c>
      <c r="Q5970">
        <v>40</v>
      </c>
      <c r="R5970">
        <v>38</v>
      </c>
      <c r="S5970">
        <v>1</v>
      </c>
      <c r="T5970">
        <f t="shared" si="837"/>
        <v>37</v>
      </c>
      <c r="U5970">
        <v>23</v>
      </c>
      <c r="V5970">
        <f t="shared" si="838"/>
        <v>14</v>
      </c>
      <c r="W5970" s="3">
        <f t="shared" si="839"/>
        <v>2.6315789473684209E-2</v>
      </c>
      <c r="X5970">
        <v>33</v>
      </c>
      <c r="Y5970" s="4">
        <v>5.3</v>
      </c>
      <c r="Z5970" s="4">
        <v>2.2000000000000002</v>
      </c>
      <c r="AA5970" s="5">
        <v>77652.639999999999</v>
      </c>
      <c r="AB5970" s="5">
        <f t="shared" si="840"/>
        <v>1786010.72</v>
      </c>
      <c r="AC5970" s="5">
        <v>54539.46</v>
      </c>
      <c r="AD5970" s="5">
        <f t="shared" si="841"/>
        <v>2072499.48</v>
      </c>
      <c r="AE5970" s="5">
        <v>114299.22</v>
      </c>
      <c r="AF5970" s="5">
        <v>36106.949999999997</v>
      </c>
      <c r="AG5970" s="5">
        <v>10334.64</v>
      </c>
      <c r="AH5970" s="5">
        <v>3190</v>
      </c>
      <c r="AI5970" s="5">
        <v>6800</v>
      </c>
      <c r="AJ5970">
        <v>0</v>
      </c>
      <c r="AK5970" s="5">
        <v>0</v>
      </c>
      <c r="AL5970" s="5">
        <v>21814.82</v>
      </c>
      <c r="AM5970" s="5">
        <v>20547.87</v>
      </c>
      <c r="AN5970">
        <v>4</v>
      </c>
      <c r="AO5970">
        <v>9</v>
      </c>
      <c r="AP5970" t="str">
        <f t="shared" si="842"/>
        <v>No</v>
      </c>
      <c r="AQ5970">
        <v>2</v>
      </c>
      <c r="AR5970" s="5">
        <f t="shared" si="843"/>
        <v>2285592.98</v>
      </c>
      <c r="AS5970" s="5">
        <f t="shared" si="844"/>
        <v>-499582.26</v>
      </c>
      <c r="AT5970" t="s">
        <v>59</v>
      </c>
      <c r="AU5970" t="s">
        <v>6164</v>
      </c>
      <c r="AV5970" t="s">
        <v>6165</v>
      </c>
      <c r="AW5970" t="s">
        <v>6166</v>
      </c>
      <c r="AX5970" t="s">
        <v>6167</v>
      </c>
      <c r="AY5970">
        <v>41</v>
      </c>
      <c r="AZ5970">
        <v>5</v>
      </c>
      <c r="BA5970">
        <v>89</v>
      </c>
      <c r="BB5970" t="s">
        <v>6220</v>
      </c>
      <c r="BC5970">
        <v>1</v>
      </c>
      <c r="BD5970">
        <v>4</v>
      </c>
      <c r="BE5970" t="s">
        <v>6218</v>
      </c>
      <c r="BF5970" t="s">
        <v>6170</v>
      </c>
      <c r="BG5970">
        <v>1</v>
      </c>
      <c r="BH5970" t="s">
        <v>6179</v>
      </c>
      <c r="BI5970">
        <v>58</v>
      </c>
      <c r="BJ5970" t="s">
        <v>6187</v>
      </c>
      <c r="BK5970">
        <v>0</v>
      </c>
      <c r="BL5970">
        <v>46</v>
      </c>
      <c r="BM5970" s="3">
        <f t="shared" si="845"/>
        <v>0.82608695652173914</v>
      </c>
    </row>
    <row r="5971" spans="1:65">
      <c r="A5971" t="s">
        <v>6113</v>
      </c>
      <c r="B5971" s="2">
        <v>46021</v>
      </c>
      <c r="C5971" t="s">
        <v>4641</v>
      </c>
      <c r="D5971" t="s">
        <v>5644</v>
      </c>
      <c r="E5971">
        <v>12</v>
      </c>
      <c r="F5971" t="s">
        <v>61</v>
      </c>
      <c r="G5971" t="s">
        <v>62</v>
      </c>
      <c r="H5971" t="s">
        <v>104</v>
      </c>
      <c r="I5971" t="s">
        <v>64</v>
      </c>
      <c r="J5971" t="s">
        <v>81</v>
      </c>
      <c r="K5971" t="s">
        <v>54</v>
      </c>
      <c r="L5971" t="s">
        <v>55</v>
      </c>
      <c r="M5971" t="s">
        <v>68</v>
      </c>
      <c r="N5971" t="s">
        <v>69</v>
      </c>
      <c r="O5971" t="s">
        <v>70</v>
      </c>
      <c r="P5971">
        <v>35</v>
      </c>
      <c r="Q5971">
        <v>35</v>
      </c>
      <c r="R5971">
        <v>34</v>
      </c>
      <c r="S5971">
        <v>1</v>
      </c>
      <c r="T5971">
        <f t="shared" si="837"/>
        <v>33</v>
      </c>
      <c r="U5971">
        <v>33</v>
      </c>
      <c r="V5971">
        <f t="shared" si="838"/>
        <v>0</v>
      </c>
      <c r="W5971" s="3">
        <f t="shared" si="839"/>
        <v>2.9411764705882353E-2</v>
      </c>
      <c r="X5971">
        <v>4</v>
      </c>
      <c r="Y5971" s="4">
        <v>2.6</v>
      </c>
      <c r="Z5971" s="4">
        <v>0.5</v>
      </c>
      <c r="AA5971" s="5">
        <v>83428.09</v>
      </c>
      <c r="AB5971" s="5">
        <f t="shared" si="840"/>
        <v>2753126.97</v>
      </c>
      <c r="AC5971" s="5">
        <v>50778.67</v>
      </c>
      <c r="AD5971" s="5">
        <f t="shared" si="841"/>
        <v>1726474.78</v>
      </c>
      <c r="AE5971" s="5">
        <v>99350.18</v>
      </c>
      <c r="AF5971" s="5">
        <v>27831.33</v>
      </c>
      <c r="AG5971" s="5">
        <v>6953.69</v>
      </c>
      <c r="AH5971" s="5">
        <v>725</v>
      </c>
      <c r="AI5971" s="5">
        <v>6800</v>
      </c>
      <c r="AJ5971">
        <v>0</v>
      </c>
      <c r="AK5971" s="5">
        <v>0</v>
      </c>
      <c r="AL5971" s="5">
        <v>0</v>
      </c>
      <c r="AM5971" s="5">
        <v>20932.41</v>
      </c>
      <c r="AN5971">
        <v>4</v>
      </c>
      <c r="AO5971">
        <v>4</v>
      </c>
      <c r="AP5971" t="str">
        <f t="shared" si="842"/>
        <v>Yes</v>
      </c>
      <c r="AQ5971">
        <v>0</v>
      </c>
      <c r="AR5971" s="5">
        <f t="shared" si="843"/>
        <v>1889067.39</v>
      </c>
      <c r="AS5971" s="5">
        <f t="shared" si="844"/>
        <v>864059.58</v>
      </c>
      <c r="AT5971" t="s">
        <v>59</v>
      </c>
      <c r="AU5971" t="s">
        <v>6164</v>
      </c>
      <c r="AV5971" t="s">
        <v>6165</v>
      </c>
      <c r="AW5971" t="s">
        <v>6166</v>
      </c>
      <c r="AX5971" t="s">
        <v>6207</v>
      </c>
      <c r="AY5971">
        <v>36</v>
      </c>
      <c r="AZ5971">
        <v>0</v>
      </c>
      <c r="BA5971">
        <v>0</v>
      </c>
      <c r="BB5971" t="s">
        <v>6168</v>
      </c>
      <c r="BC5971">
        <v>0</v>
      </c>
      <c r="BD5971">
        <v>0</v>
      </c>
      <c r="BE5971" t="s">
        <v>6169</v>
      </c>
      <c r="BF5971" t="s">
        <v>6170</v>
      </c>
      <c r="BG5971">
        <v>0</v>
      </c>
      <c r="BH5971" t="s">
        <v>6171</v>
      </c>
      <c r="BI5971">
        <v>21</v>
      </c>
      <c r="BJ5971" t="s">
        <v>6172</v>
      </c>
      <c r="BK5971">
        <v>0</v>
      </c>
      <c r="BL5971">
        <v>47</v>
      </c>
      <c r="BM5971" s="3">
        <f t="shared" si="845"/>
        <v>0.72340425531914898</v>
      </c>
    </row>
    <row r="5972" spans="1:65">
      <c r="A5972" t="s">
        <v>6114</v>
      </c>
      <c r="B5972" s="2">
        <v>46021</v>
      </c>
      <c r="C5972" t="s">
        <v>4641</v>
      </c>
      <c r="D5972" t="s">
        <v>5644</v>
      </c>
      <c r="E5972">
        <v>12</v>
      </c>
      <c r="F5972" t="s">
        <v>61</v>
      </c>
      <c r="G5972" t="s">
        <v>62</v>
      </c>
      <c r="H5972" t="s">
        <v>63</v>
      </c>
      <c r="I5972" t="s">
        <v>52</v>
      </c>
      <c r="J5972" t="s">
        <v>53</v>
      </c>
      <c r="K5972" t="s">
        <v>75</v>
      </c>
      <c r="L5972" t="s">
        <v>67</v>
      </c>
      <c r="M5972" t="s">
        <v>56</v>
      </c>
      <c r="N5972" t="s">
        <v>94</v>
      </c>
      <c r="O5972" t="s">
        <v>70</v>
      </c>
      <c r="P5972">
        <v>61</v>
      </c>
      <c r="Q5972">
        <v>61</v>
      </c>
      <c r="R5972">
        <v>58</v>
      </c>
      <c r="S5972">
        <v>2</v>
      </c>
      <c r="T5972">
        <f t="shared" si="837"/>
        <v>56</v>
      </c>
      <c r="U5972">
        <v>56</v>
      </c>
      <c r="V5972">
        <f t="shared" si="838"/>
        <v>0</v>
      </c>
      <c r="W5972" s="3">
        <f t="shared" si="839"/>
        <v>3.4482758620689655E-2</v>
      </c>
      <c r="X5972">
        <v>57</v>
      </c>
      <c r="Y5972" s="4">
        <v>6.1</v>
      </c>
      <c r="Z5972" s="4">
        <v>1.5</v>
      </c>
      <c r="AA5972" s="5">
        <v>35807.949999999997</v>
      </c>
      <c r="AB5972" s="5">
        <f t="shared" si="840"/>
        <v>2005245.2</v>
      </c>
      <c r="AC5972" s="5">
        <v>22991.24</v>
      </c>
      <c r="AD5972" s="5">
        <f t="shared" si="841"/>
        <v>1333491.92</v>
      </c>
      <c r="AE5972" s="5">
        <v>103624.21</v>
      </c>
      <c r="AF5972" s="5">
        <v>25923.66</v>
      </c>
      <c r="AG5972" s="5">
        <v>12953.17</v>
      </c>
      <c r="AH5972" s="5">
        <v>2175</v>
      </c>
      <c r="AI5972" s="5">
        <v>6400</v>
      </c>
      <c r="AJ5972">
        <v>0</v>
      </c>
      <c r="AK5972" s="5">
        <v>0</v>
      </c>
      <c r="AL5972" s="5">
        <v>0</v>
      </c>
      <c r="AM5972" s="5">
        <v>34651.620000000003</v>
      </c>
      <c r="AN5972">
        <v>4</v>
      </c>
      <c r="AO5972">
        <v>3</v>
      </c>
      <c r="AP5972" t="str">
        <f t="shared" si="842"/>
        <v>Yes</v>
      </c>
      <c r="AQ5972">
        <v>1</v>
      </c>
      <c r="AR5972" s="5">
        <f t="shared" si="843"/>
        <v>1519219.58</v>
      </c>
      <c r="AS5972" s="5">
        <f t="shared" si="844"/>
        <v>486025.62</v>
      </c>
      <c r="AT5972" t="s">
        <v>116</v>
      </c>
      <c r="AU5972" t="s">
        <v>6164</v>
      </c>
      <c r="AV5972" t="s">
        <v>6165</v>
      </c>
      <c r="AW5972" t="s">
        <v>6166</v>
      </c>
      <c r="AX5972" t="s">
        <v>6202</v>
      </c>
      <c r="AY5972">
        <v>62</v>
      </c>
      <c r="AZ5972">
        <v>0</v>
      </c>
      <c r="BA5972">
        <v>0</v>
      </c>
      <c r="BB5972" t="s">
        <v>6168</v>
      </c>
      <c r="BC5972">
        <v>0</v>
      </c>
      <c r="BD5972">
        <v>0</v>
      </c>
      <c r="BE5972" t="s">
        <v>6169</v>
      </c>
      <c r="BF5972" t="s">
        <v>6170</v>
      </c>
      <c r="BG5972">
        <v>3</v>
      </c>
      <c r="BH5972" t="s">
        <v>6197</v>
      </c>
      <c r="BI5972">
        <v>68</v>
      </c>
      <c r="BJ5972" t="s">
        <v>6193</v>
      </c>
      <c r="BK5972">
        <v>0</v>
      </c>
      <c r="BL5972">
        <v>74</v>
      </c>
      <c r="BM5972" s="3">
        <f t="shared" si="845"/>
        <v>0.78378378378378377</v>
      </c>
    </row>
    <row r="5973" spans="1:65">
      <c r="A5973" t="s">
        <v>6115</v>
      </c>
      <c r="B5973" s="2">
        <v>46021</v>
      </c>
      <c r="C5973" t="s">
        <v>4641</v>
      </c>
      <c r="D5973" t="s">
        <v>5644</v>
      </c>
      <c r="E5973">
        <v>12</v>
      </c>
      <c r="F5973" t="s">
        <v>49</v>
      </c>
      <c r="G5973" t="s">
        <v>79</v>
      </c>
      <c r="H5973" t="s">
        <v>106</v>
      </c>
      <c r="I5973" t="s">
        <v>64</v>
      </c>
      <c r="J5973" t="s">
        <v>53</v>
      </c>
      <c r="K5973" t="s">
        <v>75</v>
      </c>
      <c r="L5973" t="s">
        <v>92</v>
      </c>
      <c r="M5973" t="s">
        <v>56</v>
      </c>
      <c r="N5973" t="s">
        <v>109</v>
      </c>
      <c r="O5973" t="s">
        <v>120</v>
      </c>
      <c r="P5973">
        <v>69</v>
      </c>
      <c r="Q5973">
        <v>69</v>
      </c>
      <c r="R5973">
        <v>68</v>
      </c>
      <c r="S5973">
        <v>1</v>
      </c>
      <c r="T5973">
        <f t="shared" si="837"/>
        <v>67</v>
      </c>
      <c r="U5973">
        <v>67</v>
      </c>
      <c r="V5973">
        <f t="shared" si="838"/>
        <v>0</v>
      </c>
      <c r="W5973" s="3">
        <f t="shared" si="839"/>
        <v>1.4705882352941176E-2</v>
      </c>
      <c r="X5973">
        <v>19</v>
      </c>
      <c r="Y5973" s="4">
        <v>6.9</v>
      </c>
      <c r="Z5973" s="4">
        <v>0.9</v>
      </c>
      <c r="AA5973" s="5">
        <v>35922.86</v>
      </c>
      <c r="AB5973" s="5">
        <f t="shared" si="840"/>
        <v>2406831.62</v>
      </c>
      <c r="AC5973" s="5">
        <v>23923.81</v>
      </c>
      <c r="AD5973" s="5">
        <f t="shared" si="841"/>
        <v>1626819.08</v>
      </c>
      <c r="AE5973" s="5">
        <v>111174.32</v>
      </c>
      <c r="AF5973" s="5">
        <v>31909.49</v>
      </c>
      <c r="AG5973" s="5">
        <v>8719.2099999999991</v>
      </c>
      <c r="AH5973" s="5">
        <v>1305</v>
      </c>
      <c r="AI5973" s="5">
        <v>3200</v>
      </c>
      <c r="AJ5973">
        <v>0</v>
      </c>
      <c r="AK5973" s="5">
        <v>0</v>
      </c>
      <c r="AL5973" s="5">
        <v>0</v>
      </c>
      <c r="AM5973" s="5">
        <v>98355.6</v>
      </c>
      <c r="AN5973">
        <v>8</v>
      </c>
      <c r="AO5973">
        <v>8</v>
      </c>
      <c r="AP5973" t="str">
        <f t="shared" si="842"/>
        <v>Yes</v>
      </c>
      <c r="AQ5973">
        <v>1</v>
      </c>
      <c r="AR5973" s="5">
        <f t="shared" si="843"/>
        <v>1881482.7</v>
      </c>
      <c r="AS5973" s="5">
        <f t="shared" si="844"/>
        <v>525348.92000000004</v>
      </c>
      <c r="AT5973" t="s">
        <v>59</v>
      </c>
      <c r="AU5973" t="s">
        <v>6164</v>
      </c>
      <c r="AV5973" t="s">
        <v>6165</v>
      </c>
      <c r="AW5973" t="s">
        <v>6166</v>
      </c>
      <c r="AX5973" t="s">
        <v>6167</v>
      </c>
      <c r="AY5973">
        <v>70</v>
      </c>
      <c r="AZ5973">
        <v>0</v>
      </c>
      <c r="BA5973">
        <v>0</v>
      </c>
      <c r="BB5973" t="s">
        <v>6168</v>
      </c>
      <c r="BC5973">
        <v>0</v>
      </c>
      <c r="BD5973">
        <v>0</v>
      </c>
      <c r="BE5973" t="s">
        <v>6169</v>
      </c>
      <c r="BF5973" t="s">
        <v>6170</v>
      </c>
      <c r="BG5973">
        <v>2</v>
      </c>
      <c r="BH5973" t="s">
        <v>6208</v>
      </c>
      <c r="BI5973">
        <v>77</v>
      </c>
      <c r="BJ5973" t="s">
        <v>6193</v>
      </c>
      <c r="BK5973">
        <v>0</v>
      </c>
      <c r="BL5973">
        <v>75</v>
      </c>
      <c r="BM5973" s="3">
        <f t="shared" si="845"/>
        <v>0.90666666666666662</v>
      </c>
    </row>
    <row r="5974" spans="1:65">
      <c r="A5974" t="s">
        <v>6116</v>
      </c>
      <c r="B5974" s="2">
        <v>46021</v>
      </c>
      <c r="C5974" t="s">
        <v>4641</v>
      </c>
      <c r="D5974" t="s">
        <v>5644</v>
      </c>
      <c r="E5974">
        <v>12</v>
      </c>
      <c r="F5974" t="s">
        <v>78</v>
      </c>
      <c r="G5974" t="s">
        <v>50</v>
      </c>
      <c r="H5974" t="s">
        <v>185</v>
      </c>
      <c r="I5974" t="s">
        <v>64</v>
      </c>
      <c r="J5974" t="s">
        <v>65</v>
      </c>
      <c r="K5974" t="s">
        <v>75</v>
      </c>
      <c r="L5974" t="s">
        <v>92</v>
      </c>
      <c r="M5974" t="s">
        <v>56</v>
      </c>
      <c r="N5974" t="s">
        <v>109</v>
      </c>
      <c r="O5974" t="s">
        <v>70</v>
      </c>
      <c r="P5974">
        <v>44</v>
      </c>
      <c r="Q5974">
        <v>46</v>
      </c>
      <c r="R5974">
        <v>45</v>
      </c>
      <c r="S5974">
        <v>1</v>
      </c>
      <c r="T5974">
        <f t="shared" si="837"/>
        <v>44</v>
      </c>
      <c r="U5974">
        <v>43</v>
      </c>
      <c r="V5974">
        <f t="shared" si="838"/>
        <v>1</v>
      </c>
      <c r="W5974" s="3">
        <f t="shared" si="839"/>
        <v>2.2222222222222223E-2</v>
      </c>
      <c r="X5974">
        <v>16</v>
      </c>
      <c r="Y5974" s="4">
        <v>0.1</v>
      </c>
      <c r="Z5974" s="4">
        <v>1.8</v>
      </c>
      <c r="AA5974" s="5">
        <v>51817.68</v>
      </c>
      <c r="AB5974" s="5">
        <f t="shared" si="840"/>
        <v>2228160.2400000002</v>
      </c>
      <c r="AC5974" s="5">
        <v>35128.68</v>
      </c>
      <c r="AD5974" s="5">
        <f t="shared" si="841"/>
        <v>1580790.6</v>
      </c>
      <c r="AE5974" s="5">
        <v>98332.38</v>
      </c>
      <c r="AF5974" s="5">
        <v>29873.360000000001</v>
      </c>
      <c r="AG5974" s="5">
        <v>8183.26</v>
      </c>
      <c r="AH5974" s="5">
        <v>2610</v>
      </c>
      <c r="AI5974" s="5">
        <v>4600</v>
      </c>
      <c r="AJ5974">
        <v>0</v>
      </c>
      <c r="AK5974" s="5">
        <v>0</v>
      </c>
      <c r="AL5974" s="5">
        <v>944.69</v>
      </c>
      <c r="AM5974" s="5">
        <v>66283.22</v>
      </c>
      <c r="AN5974">
        <v>8</v>
      </c>
      <c r="AO5974">
        <v>9</v>
      </c>
      <c r="AP5974" t="str">
        <f t="shared" si="842"/>
        <v>No</v>
      </c>
      <c r="AQ5974">
        <v>1</v>
      </c>
      <c r="AR5974" s="5">
        <f t="shared" si="843"/>
        <v>1791617.51</v>
      </c>
      <c r="AS5974" s="5">
        <f t="shared" si="844"/>
        <v>436542.73</v>
      </c>
      <c r="AT5974" t="s">
        <v>59</v>
      </c>
      <c r="AU5974" t="s">
        <v>6164</v>
      </c>
      <c r="AV5974" t="s">
        <v>6165</v>
      </c>
      <c r="AW5974" t="s">
        <v>6166</v>
      </c>
      <c r="AX5974" t="s">
        <v>6167</v>
      </c>
      <c r="AY5974">
        <v>45</v>
      </c>
      <c r="AZ5974">
        <v>1</v>
      </c>
      <c r="BA5974">
        <v>18</v>
      </c>
      <c r="BB5974" t="s">
        <v>6180</v>
      </c>
      <c r="BC5974">
        <v>0</v>
      </c>
      <c r="BD5974">
        <v>1</v>
      </c>
      <c r="BE5974" t="s">
        <v>6188</v>
      </c>
      <c r="BF5974" t="s">
        <v>6170</v>
      </c>
      <c r="BG5974">
        <v>0</v>
      </c>
      <c r="BH5974" t="s">
        <v>6171</v>
      </c>
      <c r="BI5974">
        <v>23</v>
      </c>
      <c r="BJ5974" t="s">
        <v>6172</v>
      </c>
      <c r="BK5974">
        <v>0</v>
      </c>
      <c r="BL5974">
        <v>59</v>
      </c>
      <c r="BM5974" s="3">
        <f t="shared" si="845"/>
        <v>0.76271186440677963</v>
      </c>
    </row>
    <row r="5975" spans="1:65">
      <c r="A5975" t="s">
        <v>6117</v>
      </c>
      <c r="B5975" s="2">
        <v>46021</v>
      </c>
      <c r="C5975" t="s">
        <v>4641</v>
      </c>
      <c r="D5975" t="s">
        <v>5644</v>
      </c>
      <c r="E5975">
        <v>12</v>
      </c>
      <c r="F5975" t="s">
        <v>61</v>
      </c>
      <c r="G5975" t="s">
        <v>79</v>
      </c>
      <c r="H5975" t="s">
        <v>123</v>
      </c>
      <c r="I5975" t="s">
        <v>64</v>
      </c>
      <c r="J5975" t="s">
        <v>65</v>
      </c>
      <c r="K5975" t="s">
        <v>66</v>
      </c>
      <c r="L5975" t="s">
        <v>92</v>
      </c>
      <c r="M5975" t="s">
        <v>56</v>
      </c>
      <c r="N5975" t="s">
        <v>57</v>
      </c>
      <c r="O5975" t="s">
        <v>70</v>
      </c>
      <c r="P5975">
        <v>48</v>
      </c>
      <c r="Q5975">
        <v>51</v>
      </c>
      <c r="R5975">
        <v>51</v>
      </c>
      <c r="S5975">
        <v>1</v>
      </c>
      <c r="T5975">
        <f t="shared" si="837"/>
        <v>50</v>
      </c>
      <c r="U5975">
        <v>46</v>
      </c>
      <c r="V5975">
        <f t="shared" si="838"/>
        <v>4</v>
      </c>
      <c r="W5975" s="3">
        <f t="shared" si="839"/>
        <v>1.9607843137254902E-2</v>
      </c>
      <c r="X5975">
        <v>21</v>
      </c>
      <c r="Y5975" s="4">
        <v>5.0999999999999996</v>
      </c>
      <c r="Z5975" s="4">
        <v>1.6</v>
      </c>
      <c r="AA5975" s="5">
        <v>48705.01</v>
      </c>
      <c r="AB5975" s="5">
        <f t="shared" si="840"/>
        <v>2240430.46</v>
      </c>
      <c r="AC5975" s="5">
        <v>35181.15</v>
      </c>
      <c r="AD5975" s="5">
        <f t="shared" si="841"/>
        <v>1794238.65</v>
      </c>
      <c r="AE5975" s="5">
        <v>108968.74</v>
      </c>
      <c r="AF5975" s="5">
        <v>31407.26</v>
      </c>
      <c r="AG5975" s="5">
        <v>9043.02</v>
      </c>
      <c r="AH5975" s="5">
        <v>2320</v>
      </c>
      <c r="AI5975" s="5">
        <v>4600</v>
      </c>
      <c r="AJ5975">
        <v>0</v>
      </c>
      <c r="AK5975" s="5">
        <v>0</v>
      </c>
      <c r="AL5975" s="5">
        <v>4058.7</v>
      </c>
      <c r="AM5975" s="5">
        <v>32195.01</v>
      </c>
      <c r="AN5975">
        <v>4</v>
      </c>
      <c r="AO5975">
        <v>4</v>
      </c>
      <c r="AP5975" t="str">
        <f t="shared" si="842"/>
        <v>Yes</v>
      </c>
      <c r="AQ5975">
        <v>1</v>
      </c>
      <c r="AR5975" s="5">
        <f t="shared" si="843"/>
        <v>1986831.38</v>
      </c>
      <c r="AS5975" s="5">
        <f t="shared" si="844"/>
        <v>253599.08</v>
      </c>
      <c r="AT5975" t="s">
        <v>59</v>
      </c>
      <c r="AU5975" t="s">
        <v>6164</v>
      </c>
      <c r="AV5975" t="s">
        <v>6165</v>
      </c>
      <c r="AW5975" t="s">
        <v>6166</v>
      </c>
      <c r="AX5975" t="s">
        <v>6184</v>
      </c>
      <c r="AY5975">
        <v>50</v>
      </c>
      <c r="AZ5975">
        <v>0</v>
      </c>
      <c r="BA5975">
        <v>24</v>
      </c>
      <c r="BB5975" t="s">
        <v>6180</v>
      </c>
      <c r="BC5975">
        <v>0</v>
      </c>
      <c r="BD5975">
        <v>0</v>
      </c>
      <c r="BE5975" t="s">
        <v>6169</v>
      </c>
      <c r="BF5975" t="s">
        <v>6170</v>
      </c>
      <c r="BG5975">
        <v>0</v>
      </c>
      <c r="BH5975" t="s">
        <v>6171</v>
      </c>
      <c r="BI5975">
        <v>42</v>
      </c>
      <c r="BJ5975" t="s">
        <v>6172</v>
      </c>
      <c r="BK5975">
        <v>0</v>
      </c>
      <c r="BL5975">
        <v>60</v>
      </c>
      <c r="BM5975" s="3">
        <f t="shared" si="845"/>
        <v>0.85</v>
      </c>
    </row>
    <row r="5976" spans="1:65">
      <c r="A5976" t="s">
        <v>6118</v>
      </c>
      <c r="B5976" s="2">
        <v>46021</v>
      </c>
      <c r="C5976" t="s">
        <v>4641</v>
      </c>
      <c r="D5976" t="s">
        <v>5644</v>
      </c>
      <c r="E5976">
        <v>12</v>
      </c>
      <c r="F5976" t="s">
        <v>78</v>
      </c>
      <c r="G5976" t="s">
        <v>50</v>
      </c>
      <c r="H5976" t="s">
        <v>181</v>
      </c>
      <c r="I5976" t="s">
        <v>52</v>
      </c>
      <c r="J5976" t="s">
        <v>53</v>
      </c>
      <c r="K5976" t="s">
        <v>54</v>
      </c>
      <c r="L5976" t="s">
        <v>67</v>
      </c>
      <c r="M5976" t="s">
        <v>68</v>
      </c>
      <c r="N5976" t="s">
        <v>69</v>
      </c>
      <c r="O5976" t="s">
        <v>82</v>
      </c>
      <c r="P5976">
        <v>61</v>
      </c>
      <c r="Q5976">
        <v>64</v>
      </c>
      <c r="R5976">
        <v>61</v>
      </c>
      <c r="S5976">
        <v>6</v>
      </c>
      <c r="T5976">
        <f t="shared" si="837"/>
        <v>55</v>
      </c>
      <c r="U5976">
        <v>55</v>
      </c>
      <c r="V5976">
        <f t="shared" si="838"/>
        <v>0</v>
      </c>
      <c r="W5976" s="3">
        <f t="shared" si="839"/>
        <v>9.8360655737704916E-2</v>
      </c>
      <c r="X5976">
        <v>42</v>
      </c>
      <c r="Y5976" s="4">
        <v>2.7</v>
      </c>
      <c r="Z5976" s="4">
        <v>1.4</v>
      </c>
      <c r="AA5976" s="5">
        <v>38437.65</v>
      </c>
      <c r="AB5976" s="5">
        <f t="shared" si="840"/>
        <v>2114070.75</v>
      </c>
      <c r="AC5976" s="5">
        <v>22064.23</v>
      </c>
      <c r="AD5976" s="5">
        <f t="shared" si="841"/>
        <v>1345918.03</v>
      </c>
      <c r="AE5976" s="5">
        <v>108575.36</v>
      </c>
      <c r="AF5976" s="5">
        <v>29619.38</v>
      </c>
      <c r="AG5976" s="5">
        <v>11004.54</v>
      </c>
      <c r="AH5976" s="5">
        <v>2030</v>
      </c>
      <c r="AI5976" s="5">
        <v>23937.45</v>
      </c>
      <c r="AJ5976">
        <v>2</v>
      </c>
      <c r="AK5976" s="5">
        <v>18063.86</v>
      </c>
      <c r="AL5976" s="5">
        <v>0</v>
      </c>
      <c r="AM5976" s="5">
        <v>36343.42</v>
      </c>
      <c r="AN5976">
        <v>4</v>
      </c>
      <c r="AO5976">
        <v>3</v>
      </c>
      <c r="AP5976" t="str">
        <f t="shared" si="842"/>
        <v>Yes</v>
      </c>
      <c r="AQ5976">
        <v>3</v>
      </c>
      <c r="AR5976" s="5">
        <f t="shared" si="843"/>
        <v>1575492.04</v>
      </c>
      <c r="AS5976" s="5">
        <f t="shared" si="844"/>
        <v>538578.71</v>
      </c>
      <c r="AT5976" t="s">
        <v>1641</v>
      </c>
      <c r="AU5976" t="s">
        <v>6173</v>
      </c>
      <c r="AV5976" t="s">
        <v>6174</v>
      </c>
      <c r="AW5976" t="s">
        <v>6175</v>
      </c>
      <c r="AX5976" t="s">
        <v>6167</v>
      </c>
      <c r="AY5976">
        <v>67</v>
      </c>
      <c r="AZ5976">
        <v>4</v>
      </c>
      <c r="BA5976">
        <v>0</v>
      </c>
      <c r="BB5976" t="s">
        <v>6168</v>
      </c>
      <c r="BC5976">
        <v>0</v>
      </c>
      <c r="BD5976">
        <v>0</v>
      </c>
      <c r="BE5976" t="s">
        <v>6169</v>
      </c>
      <c r="BF5976" t="s">
        <v>6212</v>
      </c>
      <c r="BG5976">
        <v>0</v>
      </c>
      <c r="BH5976" t="s">
        <v>6171</v>
      </c>
      <c r="BI5976">
        <v>29</v>
      </c>
      <c r="BJ5976" t="s">
        <v>6172</v>
      </c>
      <c r="BK5976">
        <v>0</v>
      </c>
      <c r="BL5976">
        <v>77</v>
      </c>
      <c r="BM5976" s="3">
        <f t="shared" si="845"/>
        <v>0.79220779220779225</v>
      </c>
    </row>
    <row r="5977" spans="1:65">
      <c r="A5977" t="s">
        <v>6119</v>
      </c>
      <c r="B5977" s="2">
        <v>46021</v>
      </c>
      <c r="C5977" t="s">
        <v>4641</v>
      </c>
      <c r="D5977" t="s">
        <v>5644</v>
      </c>
      <c r="E5977">
        <v>12</v>
      </c>
      <c r="F5977" t="s">
        <v>49</v>
      </c>
      <c r="G5977" t="s">
        <v>50</v>
      </c>
      <c r="H5977" t="s">
        <v>245</v>
      </c>
      <c r="I5977" t="s">
        <v>74</v>
      </c>
      <c r="J5977" t="s">
        <v>81</v>
      </c>
      <c r="K5977" t="s">
        <v>66</v>
      </c>
      <c r="L5977" t="s">
        <v>67</v>
      </c>
      <c r="M5977" t="s">
        <v>56</v>
      </c>
      <c r="N5977" t="s">
        <v>76</v>
      </c>
      <c r="O5977" t="s">
        <v>58</v>
      </c>
      <c r="P5977">
        <v>37</v>
      </c>
      <c r="Q5977">
        <v>38</v>
      </c>
      <c r="R5977">
        <v>37</v>
      </c>
      <c r="S5977">
        <v>1</v>
      </c>
      <c r="T5977">
        <f t="shared" si="837"/>
        <v>36</v>
      </c>
      <c r="U5977">
        <v>36</v>
      </c>
      <c r="V5977">
        <f t="shared" si="838"/>
        <v>0</v>
      </c>
      <c r="W5977" s="3">
        <f t="shared" si="839"/>
        <v>2.7027027027027029E-2</v>
      </c>
      <c r="X5977">
        <v>36</v>
      </c>
      <c r="Y5977" s="4">
        <v>2.6</v>
      </c>
      <c r="Z5977" s="4">
        <v>1.1000000000000001</v>
      </c>
      <c r="AA5977" s="5">
        <v>74073.210000000006</v>
      </c>
      <c r="AB5977" s="5">
        <f t="shared" si="840"/>
        <v>2666635.56</v>
      </c>
      <c r="AC5977" s="5">
        <v>51539.85</v>
      </c>
      <c r="AD5977" s="5">
        <f t="shared" si="841"/>
        <v>1906974.45</v>
      </c>
      <c r="AE5977" s="5">
        <v>110884.65</v>
      </c>
      <c r="AF5977" s="5">
        <v>34046.449999999997</v>
      </c>
      <c r="AG5977" s="5">
        <v>10115.540000000001</v>
      </c>
      <c r="AH5977" s="5">
        <v>1595</v>
      </c>
      <c r="AI5977" s="5">
        <v>6800</v>
      </c>
      <c r="AJ5977">
        <v>0</v>
      </c>
      <c r="AK5977" s="5">
        <v>0</v>
      </c>
      <c r="AL5977" s="5">
        <v>0</v>
      </c>
      <c r="AM5977" s="5">
        <v>24437.8</v>
      </c>
      <c r="AN5977">
        <v>4</v>
      </c>
      <c r="AO5977">
        <v>3</v>
      </c>
      <c r="AP5977" t="str">
        <f t="shared" si="842"/>
        <v>Yes</v>
      </c>
      <c r="AQ5977">
        <v>1</v>
      </c>
      <c r="AR5977" s="5">
        <f t="shared" si="843"/>
        <v>2094853.89</v>
      </c>
      <c r="AS5977" s="5">
        <f t="shared" si="844"/>
        <v>571781.67000000004</v>
      </c>
      <c r="AT5977" t="s">
        <v>59</v>
      </c>
      <c r="AU5977" t="s">
        <v>6164</v>
      </c>
      <c r="AV5977" t="s">
        <v>6165</v>
      </c>
      <c r="AW5977" t="s">
        <v>6166</v>
      </c>
      <c r="AX5977" t="s">
        <v>6167</v>
      </c>
      <c r="AY5977">
        <v>39</v>
      </c>
      <c r="AZ5977">
        <v>0</v>
      </c>
      <c r="BA5977">
        <v>0</v>
      </c>
      <c r="BB5977" t="s">
        <v>6168</v>
      </c>
      <c r="BC5977">
        <v>0</v>
      </c>
      <c r="BD5977">
        <v>0</v>
      </c>
      <c r="BE5977" t="s">
        <v>6169</v>
      </c>
      <c r="BF5977" t="s">
        <v>6170</v>
      </c>
      <c r="BG5977">
        <v>1</v>
      </c>
      <c r="BH5977" t="s">
        <v>6186</v>
      </c>
      <c r="BI5977">
        <v>45</v>
      </c>
      <c r="BJ5977" t="s">
        <v>6172</v>
      </c>
      <c r="BK5977">
        <v>0</v>
      </c>
      <c r="BL5977">
        <v>46</v>
      </c>
      <c r="BM5977" s="3">
        <f t="shared" si="845"/>
        <v>0.80434782608695654</v>
      </c>
    </row>
    <row r="5978" spans="1:65">
      <c r="A5978" t="s">
        <v>6120</v>
      </c>
      <c r="B5978" s="2">
        <v>46021</v>
      </c>
      <c r="C5978" t="s">
        <v>4641</v>
      </c>
      <c r="D5978" t="s">
        <v>5644</v>
      </c>
      <c r="E5978">
        <v>12</v>
      </c>
      <c r="F5978" t="s">
        <v>49</v>
      </c>
      <c r="G5978" t="s">
        <v>79</v>
      </c>
      <c r="H5978" t="s">
        <v>262</v>
      </c>
      <c r="I5978" t="s">
        <v>52</v>
      </c>
      <c r="J5978" t="s">
        <v>81</v>
      </c>
      <c r="K5978" t="s">
        <v>66</v>
      </c>
      <c r="L5978" t="s">
        <v>92</v>
      </c>
      <c r="M5978" t="s">
        <v>56</v>
      </c>
      <c r="N5978" t="s">
        <v>69</v>
      </c>
      <c r="O5978" t="s">
        <v>58</v>
      </c>
      <c r="P5978">
        <v>32</v>
      </c>
      <c r="Q5978">
        <v>32</v>
      </c>
      <c r="R5978">
        <v>32</v>
      </c>
      <c r="S5978">
        <v>1</v>
      </c>
      <c r="T5978">
        <f t="shared" si="837"/>
        <v>31</v>
      </c>
      <c r="U5978">
        <v>31</v>
      </c>
      <c r="V5978">
        <f t="shared" si="838"/>
        <v>0</v>
      </c>
      <c r="W5978" s="3">
        <f t="shared" si="839"/>
        <v>3.125E-2</v>
      </c>
      <c r="X5978">
        <v>30</v>
      </c>
      <c r="Y5978" s="4">
        <v>6.6</v>
      </c>
      <c r="Z5978" s="4">
        <v>1.4</v>
      </c>
      <c r="AA5978" s="5">
        <v>73185.570000000007</v>
      </c>
      <c r="AB5978" s="5">
        <f t="shared" si="840"/>
        <v>2268752.67</v>
      </c>
      <c r="AC5978" s="5">
        <v>53383.32</v>
      </c>
      <c r="AD5978" s="5">
        <f t="shared" si="841"/>
        <v>1708266.24</v>
      </c>
      <c r="AE5978" s="5">
        <v>103809.53</v>
      </c>
      <c r="AF5978" s="5">
        <v>29944.28</v>
      </c>
      <c r="AG5978" s="5">
        <v>10116.84</v>
      </c>
      <c r="AH5978" s="5">
        <v>2030</v>
      </c>
      <c r="AI5978" s="5">
        <v>6800</v>
      </c>
      <c r="AJ5978">
        <v>0</v>
      </c>
      <c r="AK5978" s="5">
        <v>0</v>
      </c>
      <c r="AL5978" s="5">
        <v>0</v>
      </c>
      <c r="AM5978" s="5">
        <v>21294.17</v>
      </c>
      <c r="AN5978">
        <v>4</v>
      </c>
      <c r="AO5978">
        <v>3</v>
      </c>
      <c r="AP5978" t="str">
        <f t="shared" si="842"/>
        <v>Yes</v>
      </c>
      <c r="AQ5978">
        <v>0</v>
      </c>
      <c r="AR5978" s="5">
        <f t="shared" si="843"/>
        <v>1882261.06</v>
      </c>
      <c r="AS5978" s="5">
        <f t="shared" si="844"/>
        <v>386491.61</v>
      </c>
      <c r="AT5978" t="s">
        <v>59</v>
      </c>
      <c r="AU5978" t="s">
        <v>6164</v>
      </c>
      <c r="AV5978" t="s">
        <v>6165</v>
      </c>
      <c r="AW5978" t="s">
        <v>6166</v>
      </c>
      <c r="AX5978" t="s">
        <v>6184</v>
      </c>
      <c r="AY5978">
        <v>34</v>
      </c>
      <c r="AZ5978">
        <v>0</v>
      </c>
      <c r="BA5978">
        <v>0</v>
      </c>
      <c r="BB5978" t="s">
        <v>6168</v>
      </c>
      <c r="BC5978">
        <v>0</v>
      </c>
      <c r="BD5978">
        <v>0</v>
      </c>
      <c r="BE5978" t="s">
        <v>6169</v>
      </c>
      <c r="BF5978" t="s">
        <v>6170</v>
      </c>
      <c r="BG5978">
        <v>0</v>
      </c>
      <c r="BH5978" t="s">
        <v>6171</v>
      </c>
      <c r="BI5978">
        <v>56</v>
      </c>
      <c r="BJ5978" t="s">
        <v>6187</v>
      </c>
      <c r="BK5978">
        <v>0</v>
      </c>
      <c r="BL5978">
        <v>49</v>
      </c>
      <c r="BM5978" s="3">
        <f t="shared" si="845"/>
        <v>0.65306122448979587</v>
      </c>
    </row>
    <row r="5979" spans="1:65">
      <c r="A5979" t="s">
        <v>6121</v>
      </c>
      <c r="B5979" s="2">
        <v>46021</v>
      </c>
      <c r="C5979" t="s">
        <v>4641</v>
      </c>
      <c r="D5979" t="s">
        <v>5644</v>
      </c>
      <c r="E5979">
        <v>12</v>
      </c>
      <c r="F5979" t="s">
        <v>49</v>
      </c>
      <c r="G5979" t="s">
        <v>79</v>
      </c>
      <c r="H5979" t="s">
        <v>111</v>
      </c>
      <c r="I5979" t="s">
        <v>52</v>
      </c>
      <c r="J5979" t="s">
        <v>53</v>
      </c>
      <c r="K5979" t="s">
        <v>75</v>
      </c>
      <c r="L5979" t="s">
        <v>55</v>
      </c>
      <c r="M5979" t="s">
        <v>56</v>
      </c>
      <c r="N5979" t="s">
        <v>69</v>
      </c>
      <c r="O5979" t="s">
        <v>70</v>
      </c>
      <c r="P5979">
        <v>54</v>
      </c>
      <c r="Q5979">
        <v>55</v>
      </c>
      <c r="R5979">
        <v>54</v>
      </c>
      <c r="S5979">
        <v>2</v>
      </c>
      <c r="T5979">
        <f t="shared" si="837"/>
        <v>52</v>
      </c>
      <c r="U5979">
        <v>52</v>
      </c>
      <c r="V5979">
        <f t="shared" si="838"/>
        <v>0</v>
      </c>
      <c r="W5979" s="3">
        <f t="shared" si="839"/>
        <v>3.7037037037037035E-2</v>
      </c>
      <c r="X5979">
        <v>28</v>
      </c>
      <c r="Y5979" s="4">
        <v>9.4</v>
      </c>
      <c r="Z5979" s="4">
        <v>1.7</v>
      </c>
      <c r="AA5979" s="5">
        <v>35708.629999999997</v>
      </c>
      <c r="AB5979" s="5">
        <f t="shared" si="840"/>
        <v>1856848.76</v>
      </c>
      <c r="AC5979" s="5">
        <v>23506.13</v>
      </c>
      <c r="AD5979" s="5">
        <f t="shared" si="841"/>
        <v>1269331.02</v>
      </c>
      <c r="AE5979" s="5">
        <v>97368.38</v>
      </c>
      <c r="AF5979" s="5">
        <v>24544.59</v>
      </c>
      <c r="AG5979" s="5">
        <v>10097.17</v>
      </c>
      <c r="AH5979" s="5">
        <v>2465</v>
      </c>
      <c r="AI5979" s="5">
        <v>6400</v>
      </c>
      <c r="AJ5979">
        <v>0</v>
      </c>
      <c r="AK5979" s="5">
        <v>0</v>
      </c>
      <c r="AL5979" s="5">
        <v>0</v>
      </c>
      <c r="AM5979" s="5">
        <v>34819.29</v>
      </c>
      <c r="AN5979">
        <v>4</v>
      </c>
      <c r="AO5979">
        <v>4</v>
      </c>
      <c r="AP5979" t="str">
        <f t="shared" si="842"/>
        <v>Yes</v>
      </c>
      <c r="AQ5979">
        <v>0</v>
      </c>
      <c r="AR5979" s="5">
        <f t="shared" si="843"/>
        <v>1445025.45</v>
      </c>
      <c r="AS5979" s="5">
        <f t="shared" si="844"/>
        <v>411823.31</v>
      </c>
      <c r="AT5979" t="s">
        <v>59</v>
      </c>
      <c r="AU5979" t="s">
        <v>6164</v>
      </c>
      <c r="AV5979" t="s">
        <v>6165</v>
      </c>
      <c r="AW5979" t="s">
        <v>6166</v>
      </c>
      <c r="AX5979" t="s">
        <v>6177</v>
      </c>
      <c r="AY5979">
        <v>60</v>
      </c>
      <c r="AZ5979">
        <v>3</v>
      </c>
      <c r="BA5979">
        <v>0</v>
      </c>
      <c r="BB5979" t="s">
        <v>6168</v>
      </c>
      <c r="BC5979">
        <v>0</v>
      </c>
      <c r="BD5979">
        <v>0</v>
      </c>
      <c r="BE5979" t="s">
        <v>6169</v>
      </c>
      <c r="BF5979" t="s">
        <v>6170</v>
      </c>
      <c r="BG5979">
        <v>1</v>
      </c>
      <c r="BH5979" t="s">
        <v>6186</v>
      </c>
      <c r="BI5979">
        <v>20</v>
      </c>
      <c r="BJ5979" t="s">
        <v>6172</v>
      </c>
      <c r="BK5979">
        <v>0</v>
      </c>
      <c r="BL5979">
        <v>72</v>
      </c>
      <c r="BM5979" s="3">
        <f t="shared" si="845"/>
        <v>0.75</v>
      </c>
    </row>
    <row r="5980" spans="1:65">
      <c r="A5980" t="s">
        <v>6122</v>
      </c>
      <c r="B5980" s="2">
        <v>46021</v>
      </c>
      <c r="C5980" t="s">
        <v>4641</v>
      </c>
      <c r="D5980" t="s">
        <v>5644</v>
      </c>
      <c r="E5980">
        <v>12</v>
      </c>
      <c r="F5980" t="s">
        <v>72</v>
      </c>
      <c r="G5980" t="s">
        <v>50</v>
      </c>
      <c r="H5980" t="s">
        <v>179</v>
      </c>
      <c r="I5980" t="s">
        <v>52</v>
      </c>
      <c r="J5980" t="s">
        <v>65</v>
      </c>
      <c r="K5980" t="s">
        <v>75</v>
      </c>
      <c r="L5980" t="s">
        <v>87</v>
      </c>
      <c r="M5980" t="s">
        <v>56</v>
      </c>
      <c r="N5980" t="s">
        <v>94</v>
      </c>
      <c r="O5980" t="s">
        <v>120</v>
      </c>
      <c r="P5980">
        <v>49</v>
      </c>
      <c r="Q5980">
        <v>50</v>
      </c>
      <c r="R5980">
        <v>50</v>
      </c>
      <c r="S5980">
        <v>1</v>
      </c>
      <c r="T5980">
        <f t="shared" si="837"/>
        <v>49</v>
      </c>
      <c r="U5980">
        <v>48</v>
      </c>
      <c r="V5980">
        <f t="shared" si="838"/>
        <v>1</v>
      </c>
      <c r="W5980" s="3">
        <f t="shared" si="839"/>
        <v>0.02</v>
      </c>
      <c r="X5980">
        <v>18</v>
      </c>
      <c r="Y5980" s="4">
        <v>0</v>
      </c>
      <c r="Z5980" s="4">
        <v>1</v>
      </c>
      <c r="AA5980" s="5">
        <v>51417.93</v>
      </c>
      <c r="AB5980" s="5">
        <f t="shared" si="840"/>
        <v>2468060.64</v>
      </c>
      <c r="AC5980" s="5">
        <v>35569.43</v>
      </c>
      <c r="AD5980" s="5">
        <f t="shared" si="841"/>
        <v>1778471.5</v>
      </c>
      <c r="AE5980" s="5">
        <v>115215.28</v>
      </c>
      <c r="AF5980" s="5">
        <v>30087.55</v>
      </c>
      <c r="AG5980" s="5">
        <v>8391.17</v>
      </c>
      <c r="AH5980" s="5">
        <v>1450</v>
      </c>
      <c r="AI5980" s="5">
        <v>4600</v>
      </c>
      <c r="AJ5980">
        <v>0</v>
      </c>
      <c r="AK5980" s="5">
        <v>0</v>
      </c>
      <c r="AL5980" s="5">
        <v>989.71</v>
      </c>
      <c r="AM5980" s="5">
        <v>33368.46</v>
      </c>
      <c r="AN5980">
        <v>4</v>
      </c>
      <c r="AO5980">
        <v>4</v>
      </c>
      <c r="AP5980" t="str">
        <f t="shared" si="842"/>
        <v>Yes</v>
      </c>
      <c r="AQ5980">
        <v>0</v>
      </c>
      <c r="AR5980" s="5">
        <f t="shared" si="843"/>
        <v>1972573.67</v>
      </c>
      <c r="AS5980" s="5">
        <f t="shared" si="844"/>
        <v>495486.97</v>
      </c>
      <c r="AT5980" t="s">
        <v>59</v>
      </c>
      <c r="AU5980" t="s">
        <v>6164</v>
      </c>
      <c r="AV5980" t="s">
        <v>6165</v>
      </c>
      <c r="AW5980" t="s">
        <v>6166</v>
      </c>
      <c r="AX5980" t="s">
        <v>6184</v>
      </c>
      <c r="AY5980">
        <v>50</v>
      </c>
      <c r="AZ5980">
        <v>0</v>
      </c>
      <c r="BA5980">
        <v>12</v>
      </c>
      <c r="BB5980" t="s">
        <v>6191</v>
      </c>
      <c r="BC5980">
        <v>0</v>
      </c>
      <c r="BD5980">
        <v>0</v>
      </c>
      <c r="BE5980" t="s">
        <v>6169</v>
      </c>
      <c r="BF5980" t="s">
        <v>6170</v>
      </c>
      <c r="BG5980">
        <v>0</v>
      </c>
      <c r="BH5980" t="s">
        <v>6171</v>
      </c>
      <c r="BI5980">
        <v>40</v>
      </c>
      <c r="BJ5980" t="s">
        <v>6172</v>
      </c>
      <c r="BK5980">
        <v>0</v>
      </c>
      <c r="BL5980">
        <v>59</v>
      </c>
      <c r="BM5980" s="3">
        <f t="shared" si="845"/>
        <v>0.84745762711864403</v>
      </c>
    </row>
    <row r="5981" spans="1:65">
      <c r="A5981" t="s">
        <v>6123</v>
      </c>
      <c r="B5981" s="2">
        <v>46021</v>
      </c>
      <c r="C5981" t="s">
        <v>4641</v>
      </c>
      <c r="D5981" t="s">
        <v>5644</v>
      </c>
      <c r="E5981">
        <v>12</v>
      </c>
      <c r="F5981" t="s">
        <v>61</v>
      </c>
      <c r="G5981" t="s">
        <v>79</v>
      </c>
      <c r="H5981" t="s">
        <v>100</v>
      </c>
      <c r="I5981" t="s">
        <v>74</v>
      </c>
      <c r="J5981" t="s">
        <v>81</v>
      </c>
      <c r="K5981" t="s">
        <v>66</v>
      </c>
      <c r="L5981" t="s">
        <v>55</v>
      </c>
      <c r="M5981" t="s">
        <v>68</v>
      </c>
      <c r="N5981" t="s">
        <v>94</v>
      </c>
      <c r="O5981" t="s">
        <v>120</v>
      </c>
      <c r="P5981">
        <v>37</v>
      </c>
      <c r="Q5981">
        <v>40</v>
      </c>
      <c r="R5981">
        <v>40</v>
      </c>
      <c r="S5981">
        <v>2</v>
      </c>
      <c r="T5981">
        <f t="shared" si="837"/>
        <v>38</v>
      </c>
      <c r="U5981">
        <v>37</v>
      </c>
      <c r="V5981">
        <f t="shared" si="838"/>
        <v>1</v>
      </c>
      <c r="W5981" s="3">
        <f t="shared" si="839"/>
        <v>0.05</v>
      </c>
      <c r="X5981">
        <v>6</v>
      </c>
      <c r="Y5981" s="4">
        <v>5</v>
      </c>
      <c r="Z5981" s="4">
        <v>0.7</v>
      </c>
      <c r="AA5981" s="5">
        <v>73064.13</v>
      </c>
      <c r="AB5981" s="5">
        <f t="shared" si="840"/>
        <v>2703372.81</v>
      </c>
      <c r="AC5981" s="5">
        <v>50755.64</v>
      </c>
      <c r="AD5981" s="5">
        <f t="shared" si="841"/>
        <v>2030225.6</v>
      </c>
      <c r="AE5981" s="5">
        <v>120723.68</v>
      </c>
      <c r="AF5981" s="5">
        <v>32275.24</v>
      </c>
      <c r="AG5981" s="5">
        <v>7019.15</v>
      </c>
      <c r="AH5981" s="5">
        <v>1015</v>
      </c>
      <c r="AI5981" s="5">
        <v>13600</v>
      </c>
      <c r="AJ5981">
        <v>0</v>
      </c>
      <c r="AK5981" s="5">
        <v>0</v>
      </c>
      <c r="AL5981" s="5">
        <v>1468.58</v>
      </c>
      <c r="AM5981" s="5">
        <v>23044.94</v>
      </c>
      <c r="AN5981">
        <v>4</v>
      </c>
      <c r="AO5981">
        <v>4</v>
      </c>
      <c r="AP5981" t="str">
        <f t="shared" si="842"/>
        <v>Yes</v>
      </c>
      <c r="AQ5981">
        <v>1</v>
      </c>
      <c r="AR5981" s="5">
        <f t="shared" si="843"/>
        <v>2229372.19</v>
      </c>
      <c r="AS5981" s="5">
        <f t="shared" si="844"/>
        <v>474000.62</v>
      </c>
      <c r="AT5981" t="s">
        <v>116</v>
      </c>
      <c r="AU5981" t="s">
        <v>6164</v>
      </c>
      <c r="AV5981" t="s">
        <v>6165</v>
      </c>
      <c r="AW5981" t="s">
        <v>6166</v>
      </c>
      <c r="AX5981" t="s">
        <v>6184</v>
      </c>
      <c r="AY5981">
        <v>41</v>
      </c>
      <c r="AZ5981">
        <v>1</v>
      </c>
      <c r="BA5981">
        <v>15</v>
      </c>
      <c r="BB5981" t="s">
        <v>6180</v>
      </c>
      <c r="BC5981">
        <v>0</v>
      </c>
      <c r="BD5981">
        <v>0</v>
      </c>
      <c r="BE5981" t="s">
        <v>6169</v>
      </c>
      <c r="BF5981" t="s">
        <v>6176</v>
      </c>
      <c r="BG5981">
        <v>0</v>
      </c>
      <c r="BH5981" t="s">
        <v>6171</v>
      </c>
      <c r="BI5981">
        <v>13</v>
      </c>
      <c r="BJ5981" t="s">
        <v>6172</v>
      </c>
      <c r="BK5981">
        <v>0</v>
      </c>
      <c r="BL5981">
        <v>45</v>
      </c>
      <c r="BM5981" s="3">
        <f t="shared" si="845"/>
        <v>0.88888888888888884</v>
      </c>
    </row>
    <row r="5982" spans="1:65">
      <c r="A5982" t="s">
        <v>6124</v>
      </c>
      <c r="B5982" s="2">
        <v>46021</v>
      </c>
      <c r="C5982" t="s">
        <v>4641</v>
      </c>
      <c r="D5982" t="s">
        <v>5644</v>
      </c>
      <c r="E5982">
        <v>12</v>
      </c>
      <c r="F5982" t="s">
        <v>78</v>
      </c>
      <c r="G5982" t="s">
        <v>62</v>
      </c>
      <c r="H5982" t="s">
        <v>190</v>
      </c>
      <c r="I5982" t="s">
        <v>52</v>
      </c>
      <c r="J5982" t="s">
        <v>65</v>
      </c>
      <c r="K5982" t="s">
        <v>75</v>
      </c>
      <c r="L5982" t="s">
        <v>67</v>
      </c>
      <c r="M5982" t="s">
        <v>68</v>
      </c>
      <c r="N5982" t="s">
        <v>109</v>
      </c>
      <c r="O5982" t="s">
        <v>82</v>
      </c>
      <c r="P5982">
        <v>45</v>
      </c>
      <c r="Q5982">
        <v>48</v>
      </c>
      <c r="R5982">
        <v>45</v>
      </c>
      <c r="S5982">
        <v>4</v>
      </c>
      <c r="T5982">
        <f t="shared" si="837"/>
        <v>41</v>
      </c>
      <c r="U5982">
        <v>41</v>
      </c>
      <c r="V5982">
        <f t="shared" si="838"/>
        <v>0</v>
      </c>
      <c r="W5982" s="3">
        <f t="shared" si="839"/>
        <v>8.8888888888888892E-2</v>
      </c>
      <c r="X5982">
        <v>22</v>
      </c>
      <c r="Y5982" s="4">
        <v>2.1</v>
      </c>
      <c r="Z5982" s="4">
        <v>0.6</v>
      </c>
      <c r="AA5982" s="5">
        <v>51819.33</v>
      </c>
      <c r="AB5982" s="5">
        <f t="shared" si="840"/>
        <v>2124592.5299999998</v>
      </c>
      <c r="AC5982" s="5">
        <v>32654.39</v>
      </c>
      <c r="AD5982" s="5">
        <f t="shared" si="841"/>
        <v>1469447.55</v>
      </c>
      <c r="AE5982" s="5">
        <v>102923.98</v>
      </c>
      <c r="AF5982" s="5">
        <v>29516.61</v>
      </c>
      <c r="AG5982" s="5">
        <v>8792.2900000000009</v>
      </c>
      <c r="AH5982" s="5">
        <v>870</v>
      </c>
      <c r="AI5982" s="5">
        <v>21078.22</v>
      </c>
      <c r="AJ5982">
        <v>1</v>
      </c>
      <c r="AK5982" s="5">
        <v>13970.68</v>
      </c>
      <c r="AL5982" s="5">
        <v>0</v>
      </c>
      <c r="AM5982" s="5">
        <v>61809.85</v>
      </c>
      <c r="AN5982">
        <v>8</v>
      </c>
      <c r="AO5982">
        <v>7</v>
      </c>
      <c r="AP5982" t="str">
        <f t="shared" si="842"/>
        <v>Yes</v>
      </c>
      <c r="AQ5982">
        <v>1</v>
      </c>
      <c r="AR5982" s="5">
        <f t="shared" si="843"/>
        <v>1708409.18</v>
      </c>
      <c r="AS5982" s="5">
        <f t="shared" si="844"/>
        <v>416183.35</v>
      </c>
      <c r="AT5982" t="s">
        <v>1641</v>
      </c>
      <c r="AU5982" t="s">
        <v>6189</v>
      </c>
      <c r="AV5982" t="s">
        <v>6201</v>
      </c>
      <c r="AW5982" t="s">
        <v>6175</v>
      </c>
      <c r="AX5982" t="s">
        <v>6167</v>
      </c>
      <c r="AY5982">
        <v>46</v>
      </c>
      <c r="AZ5982">
        <v>0</v>
      </c>
      <c r="BA5982">
        <v>0</v>
      </c>
      <c r="BB5982" t="s">
        <v>6168</v>
      </c>
      <c r="BC5982">
        <v>0</v>
      </c>
      <c r="BD5982">
        <v>0</v>
      </c>
      <c r="BE5982" t="s">
        <v>6169</v>
      </c>
      <c r="BF5982" t="s">
        <v>6210</v>
      </c>
      <c r="BG5982">
        <v>1</v>
      </c>
      <c r="BH5982" t="s">
        <v>6179</v>
      </c>
      <c r="BI5982">
        <v>47</v>
      </c>
      <c r="BJ5982" t="s">
        <v>6172</v>
      </c>
      <c r="BK5982">
        <v>0</v>
      </c>
      <c r="BL5982">
        <v>58</v>
      </c>
      <c r="BM5982" s="3">
        <f t="shared" si="845"/>
        <v>0.77586206896551724</v>
      </c>
    </row>
    <row r="5983" spans="1:65">
      <c r="A5983" t="s">
        <v>6125</v>
      </c>
      <c r="B5983" s="2">
        <v>46021</v>
      </c>
      <c r="C5983" t="s">
        <v>4641</v>
      </c>
      <c r="D5983" t="s">
        <v>5644</v>
      </c>
      <c r="E5983">
        <v>12</v>
      </c>
      <c r="F5983" t="s">
        <v>61</v>
      </c>
      <c r="G5983" t="s">
        <v>50</v>
      </c>
      <c r="H5983" t="s">
        <v>170</v>
      </c>
      <c r="I5983" t="s">
        <v>74</v>
      </c>
      <c r="J5983" t="s">
        <v>65</v>
      </c>
      <c r="K5983" t="s">
        <v>66</v>
      </c>
      <c r="L5983" t="s">
        <v>67</v>
      </c>
      <c r="M5983" t="s">
        <v>56</v>
      </c>
      <c r="N5983" t="s">
        <v>69</v>
      </c>
      <c r="O5983" t="s">
        <v>70</v>
      </c>
      <c r="P5983">
        <v>61</v>
      </c>
      <c r="Q5983">
        <v>64</v>
      </c>
      <c r="R5983">
        <v>62</v>
      </c>
      <c r="S5983">
        <v>1</v>
      </c>
      <c r="T5983">
        <f t="shared" si="837"/>
        <v>61</v>
      </c>
      <c r="U5983">
        <v>60</v>
      </c>
      <c r="V5983">
        <f t="shared" si="838"/>
        <v>1</v>
      </c>
      <c r="W5983" s="3">
        <f t="shared" si="839"/>
        <v>1.6129032258064516E-2</v>
      </c>
      <c r="X5983">
        <v>28</v>
      </c>
      <c r="Y5983" s="4">
        <v>7.5</v>
      </c>
      <c r="Z5983" s="4">
        <v>2.1</v>
      </c>
      <c r="AA5983" s="5">
        <v>48589.52</v>
      </c>
      <c r="AB5983" s="5">
        <f t="shared" si="840"/>
        <v>2915371.2</v>
      </c>
      <c r="AC5983" s="5">
        <v>34020.36</v>
      </c>
      <c r="AD5983" s="5">
        <f t="shared" si="841"/>
        <v>2109262.3199999998</v>
      </c>
      <c r="AE5983" s="5">
        <v>135248.25</v>
      </c>
      <c r="AF5983" s="5">
        <v>38129.589999999997</v>
      </c>
      <c r="AG5983" s="5">
        <v>9176.35</v>
      </c>
      <c r="AH5983" s="5">
        <v>3045</v>
      </c>
      <c r="AI5983" s="5">
        <v>4600</v>
      </c>
      <c r="AJ5983">
        <v>0</v>
      </c>
      <c r="AK5983" s="5">
        <v>0</v>
      </c>
      <c r="AL5983" s="5">
        <v>1030.71</v>
      </c>
      <c r="AM5983" s="5">
        <v>40759.300000000003</v>
      </c>
      <c r="AN5983">
        <v>4</v>
      </c>
      <c r="AO5983">
        <v>3</v>
      </c>
      <c r="AP5983" t="str">
        <f t="shared" si="842"/>
        <v>Yes</v>
      </c>
      <c r="AQ5983">
        <v>1</v>
      </c>
      <c r="AR5983" s="5">
        <f t="shared" si="843"/>
        <v>2341251.52</v>
      </c>
      <c r="AS5983" s="5">
        <f t="shared" si="844"/>
        <v>574119.68000000005</v>
      </c>
      <c r="AT5983" t="s">
        <v>59</v>
      </c>
      <c r="AU5983" t="s">
        <v>6164</v>
      </c>
      <c r="AV5983" t="s">
        <v>6165</v>
      </c>
      <c r="AW5983" t="s">
        <v>6166</v>
      </c>
      <c r="AX5983" t="s">
        <v>6167</v>
      </c>
      <c r="AY5983">
        <v>67</v>
      </c>
      <c r="AZ5983">
        <v>3</v>
      </c>
      <c r="BA5983">
        <v>13</v>
      </c>
      <c r="BB5983" t="s">
        <v>6185</v>
      </c>
      <c r="BC5983">
        <v>0</v>
      </c>
      <c r="BD5983">
        <v>0</v>
      </c>
      <c r="BE5983" t="s">
        <v>6169</v>
      </c>
      <c r="BF5983" t="s">
        <v>6170</v>
      </c>
      <c r="BG5983">
        <v>0</v>
      </c>
      <c r="BH5983" t="s">
        <v>6171</v>
      </c>
      <c r="BI5983">
        <v>36</v>
      </c>
      <c r="BJ5983" t="s">
        <v>6172</v>
      </c>
      <c r="BK5983">
        <v>0</v>
      </c>
      <c r="BL5983">
        <v>70</v>
      </c>
      <c r="BM5983" s="3">
        <f t="shared" si="845"/>
        <v>0.88571428571428568</v>
      </c>
    </row>
    <row r="5984" spans="1:65">
      <c r="A5984" t="s">
        <v>6126</v>
      </c>
      <c r="B5984" s="2">
        <v>46021</v>
      </c>
      <c r="C5984" t="s">
        <v>4641</v>
      </c>
      <c r="D5984" t="s">
        <v>5644</v>
      </c>
      <c r="E5984">
        <v>12</v>
      </c>
      <c r="F5984" t="s">
        <v>78</v>
      </c>
      <c r="G5984" t="s">
        <v>79</v>
      </c>
      <c r="H5984" t="s">
        <v>113</v>
      </c>
      <c r="I5984" t="s">
        <v>52</v>
      </c>
      <c r="J5984" t="s">
        <v>53</v>
      </c>
      <c r="K5984" t="s">
        <v>75</v>
      </c>
      <c r="L5984" t="s">
        <v>55</v>
      </c>
      <c r="M5984" t="s">
        <v>56</v>
      </c>
      <c r="N5984" t="s">
        <v>109</v>
      </c>
      <c r="O5984" t="s">
        <v>120</v>
      </c>
      <c r="P5984">
        <v>50</v>
      </c>
      <c r="Q5984">
        <v>54</v>
      </c>
      <c r="R5984">
        <v>53</v>
      </c>
      <c r="S5984">
        <v>1</v>
      </c>
      <c r="T5984">
        <f t="shared" si="837"/>
        <v>52</v>
      </c>
      <c r="U5984">
        <v>50</v>
      </c>
      <c r="V5984">
        <f t="shared" si="838"/>
        <v>2</v>
      </c>
      <c r="W5984" s="3">
        <f t="shared" si="839"/>
        <v>1.8867924528301886E-2</v>
      </c>
      <c r="X5984">
        <v>30</v>
      </c>
      <c r="Y5984" s="4">
        <v>2.9</v>
      </c>
      <c r="Z5984" s="4">
        <v>1</v>
      </c>
      <c r="AA5984" s="5">
        <v>35617.94</v>
      </c>
      <c r="AB5984" s="5">
        <f t="shared" si="840"/>
        <v>1780897</v>
      </c>
      <c r="AC5984" s="5">
        <v>23606.73</v>
      </c>
      <c r="AD5984" s="5">
        <f t="shared" si="841"/>
        <v>1251156.69</v>
      </c>
      <c r="AE5984" s="5">
        <v>95125.31</v>
      </c>
      <c r="AF5984" s="5">
        <v>25602.560000000001</v>
      </c>
      <c r="AG5984" s="5">
        <v>9140.8700000000008</v>
      </c>
      <c r="AH5984" s="5">
        <v>1450</v>
      </c>
      <c r="AI5984" s="5">
        <v>3200</v>
      </c>
      <c r="AJ5984">
        <v>0</v>
      </c>
      <c r="AK5984" s="5">
        <v>0</v>
      </c>
      <c r="AL5984" s="5">
        <v>1383.92</v>
      </c>
      <c r="AM5984" s="5">
        <v>74171.42</v>
      </c>
      <c r="AN5984">
        <v>8</v>
      </c>
      <c r="AO5984">
        <v>8</v>
      </c>
      <c r="AP5984" t="str">
        <f t="shared" si="842"/>
        <v>Yes</v>
      </c>
      <c r="AQ5984">
        <v>0</v>
      </c>
      <c r="AR5984" s="5">
        <f t="shared" si="843"/>
        <v>1461230.77</v>
      </c>
      <c r="AS5984" s="5">
        <f t="shared" si="844"/>
        <v>319666.23</v>
      </c>
      <c r="AT5984" t="s">
        <v>59</v>
      </c>
      <c r="AU5984" t="s">
        <v>6164</v>
      </c>
      <c r="AV5984" t="s">
        <v>6165</v>
      </c>
      <c r="AW5984" t="s">
        <v>6166</v>
      </c>
      <c r="AX5984" t="s">
        <v>6167</v>
      </c>
      <c r="AY5984">
        <v>53</v>
      </c>
      <c r="AZ5984">
        <v>0</v>
      </c>
      <c r="BA5984">
        <v>17</v>
      </c>
      <c r="BB5984" t="s">
        <v>6180</v>
      </c>
      <c r="BC5984">
        <v>0</v>
      </c>
      <c r="BD5984">
        <v>0</v>
      </c>
      <c r="BE5984" t="s">
        <v>6169</v>
      </c>
      <c r="BF5984" t="s">
        <v>6170</v>
      </c>
      <c r="BG5984">
        <v>1</v>
      </c>
      <c r="BH5984" t="s">
        <v>6179</v>
      </c>
      <c r="BI5984">
        <v>43</v>
      </c>
      <c r="BJ5984" t="s">
        <v>6172</v>
      </c>
      <c r="BK5984">
        <v>0</v>
      </c>
      <c r="BL5984">
        <v>77</v>
      </c>
      <c r="BM5984" s="3">
        <f t="shared" si="845"/>
        <v>0.68831168831168832</v>
      </c>
    </row>
    <row r="5985" spans="1:65">
      <c r="A5985" t="s">
        <v>6127</v>
      </c>
      <c r="B5985" s="2">
        <v>46022</v>
      </c>
      <c r="C5985" t="s">
        <v>4641</v>
      </c>
      <c r="D5985" t="s">
        <v>5644</v>
      </c>
      <c r="E5985">
        <v>12</v>
      </c>
      <c r="F5985" t="s">
        <v>72</v>
      </c>
      <c r="G5985" t="s">
        <v>79</v>
      </c>
      <c r="H5985" t="s">
        <v>159</v>
      </c>
      <c r="I5985" t="s">
        <v>74</v>
      </c>
      <c r="J5985" t="s">
        <v>65</v>
      </c>
      <c r="K5985" t="s">
        <v>66</v>
      </c>
      <c r="L5985" t="s">
        <v>92</v>
      </c>
      <c r="M5985" t="s">
        <v>56</v>
      </c>
      <c r="N5985" t="s">
        <v>76</v>
      </c>
      <c r="O5985" t="s">
        <v>120</v>
      </c>
      <c r="P5985">
        <v>51</v>
      </c>
      <c r="Q5985">
        <v>53</v>
      </c>
      <c r="R5985">
        <v>53</v>
      </c>
      <c r="S5985">
        <v>1</v>
      </c>
      <c r="T5985">
        <f t="shared" si="837"/>
        <v>52</v>
      </c>
      <c r="U5985">
        <v>51</v>
      </c>
      <c r="V5985">
        <f t="shared" si="838"/>
        <v>1</v>
      </c>
      <c r="W5985" s="3">
        <f t="shared" si="839"/>
        <v>1.8867924528301886E-2</v>
      </c>
      <c r="X5985">
        <v>37</v>
      </c>
      <c r="Y5985" s="4">
        <v>4.0999999999999996</v>
      </c>
      <c r="Z5985" s="4">
        <v>1.8</v>
      </c>
      <c r="AA5985" s="5">
        <v>48572.57</v>
      </c>
      <c r="AB5985" s="5">
        <f t="shared" si="840"/>
        <v>2477201.0699999998</v>
      </c>
      <c r="AC5985" s="5">
        <v>35153.050000000003</v>
      </c>
      <c r="AD5985" s="5">
        <f t="shared" si="841"/>
        <v>1863111.65</v>
      </c>
      <c r="AE5985" s="5">
        <v>119151.08</v>
      </c>
      <c r="AF5985" s="5">
        <v>33435.33</v>
      </c>
      <c r="AG5985" s="5">
        <v>10025.67</v>
      </c>
      <c r="AH5985" s="5">
        <v>2610</v>
      </c>
      <c r="AI5985" s="5">
        <v>4600</v>
      </c>
      <c r="AJ5985">
        <v>0</v>
      </c>
      <c r="AK5985" s="5">
        <v>0</v>
      </c>
      <c r="AL5985" s="5">
        <v>960.86</v>
      </c>
      <c r="AM5985" s="5">
        <v>31708.880000000001</v>
      </c>
      <c r="AN5985">
        <v>4</v>
      </c>
      <c r="AO5985">
        <v>4</v>
      </c>
      <c r="AP5985" t="str">
        <f t="shared" si="842"/>
        <v>Yes</v>
      </c>
      <c r="AQ5985">
        <v>0</v>
      </c>
      <c r="AR5985" s="5">
        <f t="shared" si="843"/>
        <v>2065603.47</v>
      </c>
      <c r="AS5985" s="5">
        <f t="shared" si="844"/>
        <v>411597.6</v>
      </c>
      <c r="AT5985" t="s">
        <v>59</v>
      </c>
      <c r="AU5985" t="s">
        <v>6164</v>
      </c>
      <c r="AV5985" t="s">
        <v>6165</v>
      </c>
      <c r="AW5985" t="s">
        <v>6166</v>
      </c>
      <c r="AX5985" t="s">
        <v>6184</v>
      </c>
      <c r="AY5985">
        <v>53</v>
      </c>
      <c r="AZ5985">
        <v>0</v>
      </c>
      <c r="BA5985">
        <v>18</v>
      </c>
      <c r="BB5985" t="s">
        <v>6180</v>
      </c>
      <c r="BC5985">
        <v>0</v>
      </c>
      <c r="BD5985">
        <v>0</v>
      </c>
      <c r="BE5985" t="s">
        <v>6169</v>
      </c>
      <c r="BF5985" t="s">
        <v>6170</v>
      </c>
      <c r="BG5985">
        <v>1</v>
      </c>
      <c r="BH5985" t="s">
        <v>6179</v>
      </c>
      <c r="BI5985">
        <v>60</v>
      </c>
      <c r="BJ5985" t="s">
        <v>6187</v>
      </c>
      <c r="BK5985">
        <v>0</v>
      </c>
      <c r="BL5985">
        <v>63</v>
      </c>
      <c r="BM5985" s="3">
        <f t="shared" si="845"/>
        <v>0.84126984126984128</v>
      </c>
    </row>
    <row r="5986" spans="1:65">
      <c r="A5986" t="s">
        <v>6128</v>
      </c>
      <c r="B5986" s="2">
        <v>46022</v>
      </c>
      <c r="C5986" t="s">
        <v>4641</v>
      </c>
      <c r="D5986" t="s">
        <v>5644</v>
      </c>
      <c r="E5986">
        <v>12</v>
      </c>
      <c r="F5986" t="s">
        <v>49</v>
      </c>
      <c r="G5986" t="s">
        <v>50</v>
      </c>
      <c r="H5986" t="s">
        <v>51</v>
      </c>
      <c r="I5986" t="s">
        <v>52</v>
      </c>
      <c r="J5986" t="s">
        <v>53</v>
      </c>
      <c r="K5986" t="s">
        <v>75</v>
      </c>
      <c r="L5986" t="s">
        <v>67</v>
      </c>
      <c r="M5986" t="s">
        <v>68</v>
      </c>
      <c r="N5986" t="s">
        <v>109</v>
      </c>
      <c r="O5986" t="s">
        <v>82</v>
      </c>
      <c r="P5986">
        <v>57</v>
      </c>
      <c r="Q5986">
        <v>59</v>
      </c>
      <c r="R5986">
        <v>58</v>
      </c>
      <c r="S5986">
        <v>5</v>
      </c>
      <c r="T5986">
        <f t="shared" si="837"/>
        <v>53</v>
      </c>
      <c r="U5986">
        <v>53</v>
      </c>
      <c r="V5986">
        <f t="shared" si="838"/>
        <v>0</v>
      </c>
      <c r="W5986" s="3">
        <f t="shared" si="839"/>
        <v>8.6206896551724144E-2</v>
      </c>
      <c r="X5986">
        <v>35</v>
      </c>
      <c r="Y5986" s="4">
        <v>6.5</v>
      </c>
      <c r="Z5986" s="4">
        <v>1.7</v>
      </c>
      <c r="AA5986" s="5">
        <v>35732.410000000003</v>
      </c>
      <c r="AB5986" s="5">
        <f t="shared" si="840"/>
        <v>1893817.73</v>
      </c>
      <c r="AC5986" s="5">
        <v>21878.01</v>
      </c>
      <c r="AD5986" s="5">
        <f t="shared" si="841"/>
        <v>1268924.58</v>
      </c>
      <c r="AE5986" s="5">
        <v>101953.1</v>
      </c>
      <c r="AF5986" s="5">
        <v>27328.21</v>
      </c>
      <c r="AG5986" s="5">
        <v>10440.5</v>
      </c>
      <c r="AH5986" s="5">
        <v>2465</v>
      </c>
      <c r="AI5986" s="5">
        <v>20250.18</v>
      </c>
      <c r="AJ5986">
        <v>2</v>
      </c>
      <c r="AK5986" s="5">
        <v>16586.29</v>
      </c>
      <c r="AL5986" s="5">
        <v>0</v>
      </c>
      <c r="AM5986" s="5">
        <v>85437.87</v>
      </c>
      <c r="AN5986">
        <v>8</v>
      </c>
      <c r="AO5986">
        <v>10</v>
      </c>
      <c r="AP5986" t="str">
        <f t="shared" si="842"/>
        <v>No</v>
      </c>
      <c r="AQ5986">
        <v>4</v>
      </c>
      <c r="AR5986" s="5">
        <f t="shared" si="843"/>
        <v>1533385.73</v>
      </c>
      <c r="AS5986" s="5">
        <f t="shared" si="844"/>
        <v>360432</v>
      </c>
      <c r="AT5986" t="s">
        <v>1641</v>
      </c>
      <c r="AU5986" t="s">
        <v>6199</v>
      </c>
      <c r="AV5986" t="s">
        <v>6200</v>
      </c>
      <c r="AW5986" t="s">
        <v>6175</v>
      </c>
      <c r="AX5986" t="s">
        <v>6167</v>
      </c>
      <c r="AY5986">
        <v>59</v>
      </c>
      <c r="AZ5986">
        <v>0</v>
      </c>
      <c r="BA5986">
        <v>0</v>
      </c>
      <c r="BB5986" t="s">
        <v>6168</v>
      </c>
      <c r="BC5986">
        <v>0</v>
      </c>
      <c r="BD5986">
        <v>2</v>
      </c>
      <c r="BE5986" t="s">
        <v>6188</v>
      </c>
      <c r="BF5986" t="s">
        <v>6210</v>
      </c>
      <c r="BG5986">
        <v>0</v>
      </c>
      <c r="BH5986" t="s">
        <v>6171</v>
      </c>
      <c r="BI5986">
        <v>29</v>
      </c>
      <c r="BJ5986" t="s">
        <v>6172</v>
      </c>
      <c r="BK5986">
        <v>0</v>
      </c>
      <c r="BL5986">
        <v>71</v>
      </c>
      <c r="BM5986" s="3">
        <f t="shared" si="845"/>
        <v>0.81690140845070425</v>
      </c>
    </row>
    <row r="5987" spans="1:65">
      <c r="A5987" t="s">
        <v>6129</v>
      </c>
      <c r="B5987" s="2">
        <v>46022</v>
      </c>
      <c r="C5987" t="s">
        <v>4641</v>
      </c>
      <c r="D5987" t="s">
        <v>5644</v>
      </c>
      <c r="E5987">
        <v>12</v>
      </c>
      <c r="F5987" t="s">
        <v>61</v>
      </c>
      <c r="G5987" t="s">
        <v>62</v>
      </c>
      <c r="H5987" t="s">
        <v>96</v>
      </c>
      <c r="I5987" t="s">
        <v>64</v>
      </c>
      <c r="J5987" t="s">
        <v>65</v>
      </c>
      <c r="K5987" t="s">
        <v>54</v>
      </c>
      <c r="L5987" t="s">
        <v>67</v>
      </c>
      <c r="M5987" t="s">
        <v>56</v>
      </c>
      <c r="N5987" t="s">
        <v>57</v>
      </c>
      <c r="O5987" t="s">
        <v>70</v>
      </c>
      <c r="P5987">
        <v>47</v>
      </c>
      <c r="Q5987">
        <v>48</v>
      </c>
      <c r="R5987">
        <v>47</v>
      </c>
      <c r="S5987">
        <v>1</v>
      </c>
      <c r="T5987">
        <f t="shared" si="837"/>
        <v>46</v>
      </c>
      <c r="U5987">
        <v>46</v>
      </c>
      <c r="V5987">
        <f t="shared" si="838"/>
        <v>0</v>
      </c>
      <c r="W5987" s="3">
        <f t="shared" si="839"/>
        <v>2.1276595744680851E-2</v>
      </c>
      <c r="X5987">
        <v>25</v>
      </c>
      <c r="Y5987" s="4">
        <v>1.4</v>
      </c>
      <c r="Z5987" s="4">
        <v>1</v>
      </c>
      <c r="AA5987" s="5">
        <v>56871.97</v>
      </c>
      <c r="AB5987" s="5">
        <f t="shared" si="840"/>
        <v>2616110.62</v>
      </c>
      <c r="AC5987" s="5">
        <v>34146.199999999997</v>
      </c>
      <c r="AD5987" s="5">
        <f t="shared" si="841"/>
        <v>1604871.4</v>
      </c>
      <c r="AE5987" s="5">
        <v>100703.71</v>
      </c>
      <c r="AF5987" s="5">
        <v>29808.82</v>
      </c>
      <c r="AG5987" s="5">
        <v>9078.51</v>
      </c>
      <c r="AH5987" s="5">
        <v>1450</v>
      </c>
      <c r="AI5987" s="5">
        <v>4600</v>
      </c>
      <c r="AJ5987">
        <v>0</v>
      </c>
      <c r="AK5987" s="5">
        <v>0</v>
      </c>
      <c r="AL5987" s="5">
        <v>0</v>
      </c>
      <c r="AM5987" s="5">
        <v>30504.35</v>
      </c>
      <c r="AN5987">
        <v>4</v>
      </c>
      <c r="AO5987">
        <v>4</v>
      </c>
      <c r="AP5987" t="str">
        <f t="shared" si="842"/>
        <v>Yes</v>
      </c>
      <c r="AQ5987">
        <v>1</v>
      </c>
      <c r="AR5987" s="5">
        <f t="shared" si="843"/>
        <v>1781016.79</v>
      </c>
      <c r="AS5987" s="5">
        <f t="shared" si="844"/>
        <v>835093.83</v>
      </c>
      <c r="AT5987" t="s">
        <v>59</v>
      </c>
      <c r="AU5987" t="s">
        <v>6164</v>
      </c>
      <c r="AV5987" t="s">
        <v>6165</v>
      </c>
      <c r="AW5987" t="s">
        <v>6166</v>
      </c>
      <c r="AX5987" t="s">
        <v>6167</v>
      </c>
      <c r="AY5987">
        <v>48</v>
      </c>
      <c r="AZ5987">
        <v>0</v>
      </c>
      <c r="BA5987">
        <v>0</v>
      </c>
      <c r="BB5987" t="s">
        <v>6168</v>
      </c>
      <c r="BC5987">
        <v>0</v>
      </c>
      <c r="BD5987">
        <v>0</v>
      </c>
      <c r="BE5987" t="s">
        <v>6169</v>
      </c>
      <c r="BF5987" t="s">
        <v>6170</v>
      </c>
      <c r="BG5987">
        <v>1</v>
      </c>
      <c r="BH5987" t="s">
        <v>6186</v>
      </c>
      <c r="BI5987">
        <v>60</v>
      </c>
      <c r="BJ5987" t="s">
        <v>6187</v>
      </c>
      <c r="BK5987">
        <v>0</v>
      </c>
      <c r="BL5987">
        <v>60</v>
      </c>
      <c r="BM5987" s="3">
        <f t="shared" si="845"/>
        <v>0.78333333333333333</v>
      </c>
    </row>
    <row r="5988" spans="1:65">
      <c r="A5988" t="s">
        <v>6130</v>
      </c>
      <c r="B5988" s="2">
        <v>46022</v>
      </c>
      <c r="C5988" t="s">
        <v>4641</v>
      </c>
      <c r="D5988" t="s">
        <v>5644</v>
      </c>
      <c r="E5988">
        <v>12</v>
      </c>
      <c r="F5988" t="s">
        <v>49</v>
      </c>
      <c r="G5988" t="s">
        <v>62</v>
      </c>
      <c r="H5988" t="s">
        <v>141</v>
      </c>
      <c r="I5988" t="s">
        <v>64</v>
      </c>
      <c r="J5988" t="s">
        <v>65</v>
      </c>
      <c r="K5988" t="s">
        <v>75</v>
      </c>
      <c r="L5988" t="s">
        <v>87</v>
      </c>
      <c r="M5988" t="s">
        <v>56</v>
      </c>
      <c r="N5988" t="s">
        <v>109</v>
      </c>
      <c r="O5988" t="s">
        <v>82</v>
      </c>
      <c r="P5988">
        <v>45</v>
      </c>
      <c r="Q5988">
        <v>48</v>
      </c>
      <c r="R5988">
        <v>47</v>
      </c>
      <c r="S5988">
        <v>1</v>
      </c>
      <c r="T5988">
        <f t="shared" si="837"/>
        <v>46</v>
      </c>
      <c r="U5988">
        <v>44</v>
      </c>
      <c r="V5988">
        <f t="shared" si="838"/>
        <v>2</v>
      </c>
      <c r="W5988" s="3">
        <f t="shared" si="839"/>
        <v>2.1276595744680851E-2</v>
      </c>
      <c r="X5988">
        <v>18</v>
      </c>
      <c r="Y5988" s="4">
        <v>2</v>
      </c>
      <c r="Z5988" s="4">
        <v>1.1000000000000001</v>
      </c>
      <c r="AA5988" s="5">
        <v>51843.69</v>
      </c>
      <c r="AB5988" s="5">
        <f t="shared" si="840"/>
        <v>2281122.36</v>
      </c>
      <c r="AC5988" s="5">
        <v>35772.61</v>
      </c>
      <c r="AD5988" s="5">
        <f t="shared" si="841"/>
        <v>1681312.67</v>
      </c>
      <c r="AE5988" s="5">
        <v>101120.35</v>
      </c>
      <c r="AF5988" s="5">
        <v>30213.9</v>
      </c>
      <c r="AG5988" s="5">
        <v>8841.2099999999991</v>
      </c>
      <c r="AH5988" s="5">
        <v>1595</v>
      </c>
      <c r="AI5988" s="5">
        <v>4600</v>
      </c>
      <c r="AJ5988">
        <v>0</v>
      </c>
      <c r="AK5988" s="5">
        <v>0</v>
      </c>
      <c r="AL5988" s="5">
        <v>1912.53</v>
      </c>
      <c r="AM5988" s="5">
        <v>62839.62</v>
      </c>
      <c r="AN5988">
        <v>8</v>
      </c>
      <c r="AO5988">
        <v>9</v>
      </c>
      <c r="AP5988" t="str">
        <f t="shared" si="842"/>
        <v>No</v>
      </c>
      <c r="AQ5988">
        <v>2</v>
      </c>
      <c r="AR5988" s="5">
        <f t="shared" si="843"/>
        <v>1892435.28</v>
      </c>
      <c r="AS5988" s="5">
        <f t="shared" si="844"/>
        <v>388687.08</v>
      </c>
      <c r="AT5988" t="s">
        <v>59</v>
      </c>
      <c r="AU5988" t="s">
        <v>6164</v>
      </c>
      <c r="AV5988" t="s">
        <v>6165</v>
      </c>
      <c r="AW5988" t="s">
        <v>6166</v>
      </c>
      <c r="AX5988" t="s">
        <v>6167</v>
      </c>
      <c r="AY5988">
        <v>51</v>
      </c>
      <c r="AZ5988">
        <v>3</v>
      </c>
      <c r="BA5988">
        <v>16</v>
      </c>
      <c r="BB5988" t="s">
        <v>6185</v>
      </c>
      <c r="BC5988">
        <v>0</v>
      </c>
      <c r="BD5988">
        <v>1</v>
      </c>
      <c r="BE5988" t="s">
        <v>6188</v>
      </c>
      <c r="BF5988" t="s">
        <v>6170</v>
      </c>
      <c r="BG5988">
        <v>0</v>
      </c>
      <c r="BH5988" t="s">
        <v>6171</v>
      </c>
      <c r="BI5988">
        <v>30</v>
      </c>
      <c r="BJ5988" t="s">
        <v>6172</v>
      </c>
      <c r="BK5988">
        <v>0</v>
      </c>
      <c r="BL5988">
        <v>65</v>
      </c>
      <c r="BM5988" s="3">
        <f t="shared" si="845"/>
        <v>0.72307692307692306</v>
      </c>
    </row>
    <row r="5989" spans="1:65">
      <c r="A5989" t="s">
        <v>6131</v>
      </c>
      <c r="B5989" s="2">
        <v>46022</v>
      </c>
      <c r="C5989" t="s">
        <v>4641</v>
      </c>
      <c r="D5989" t="s">
        <v>5644</v>
      </c>
      <c r="E5989">
        <v>12</v>
      </c>
      <c r="F5989" t="s">
        <v>49</v>
      </c>
      <c r="G5989" t="s">
        <v>79</v>
      </c>
      <c r="H5989" t="s">
        <v>260</v>
      </c>
      <c r="I5989" t="s">
        <v>74</v>
      </c>
      <c r="J5989" t="s">
        <v>65</v>
      </c>
      <c r="K5989" t="s">
        <v>54</v>
      </c>
      <c r="L5989" t="s">
        <v>92</v>
      </c>
      <c r="M5989" t="s">
        <v>56</v>
      </c>
      <c r="N5989" t="s">
        <v>57</v>
      </c>
      <c r="O5989" t="s">
        <v>82</v>
      </c>
      <c r="P5989">
        <v>54</v>
      </c>
      <c r="Q5989">
        <v>58</v>
      </c>
      <c r="R5989">
        <v>56</v>
      </c>
      <c r="S5989">
        <v>1</v>
      </c>
      <c r="T5989">
        <f t="shared" si="837"/>
        <v>55</v>
      </c>
      <c r="U5989">
        <v>53</v>
      </c>
      <c r="V5989">
        <f t="shared" si="838"/>
        <v>2</v>
      </c>
      <c r="W5989" s="3">
        <f t="shared" si="839"/>
        <v>1.7857142857142856E-2</v>
      </c>
      <c r="X5989">
        <v>40</v>
      </c>
      <c r="Y5989" s="4">
        <v>8.5</v>
      </c>
      <c r="Z5989" s="4">
        <v>2.6</v>
      </c>
      <c r="AA5989" s="5">
        <v>56304.77</v>
      </c>
      <c r="AB5989" s="5">
        <f t="shared" si="840"/>
        <v>2984152.81</v>
      </c>
      <c r="AC5989" s="5">
        <v>35079.730000000003</v>
      </c>
      <c r="AD5989" s="5">
        <f t="shared" si="841"/>
        <v>1964464.88</v>
      </c>
      <c r="AE5989" s="5">
        <v>123351.76</v>
      </c>
      <c r="AF5989" s="5">
        <v>36146.06</v>
      </c>
      <c r="AG5989" s="5">
        <v>11312.22</v>
      </c>
      <c r="AH5989" s="5">
        <v>3770</v>
      </c>
      <c r="AI5989" s="5">
        <v>4600</v>
      </c>
      <c r="AJ5989">
        <v>0</v>
      </c>
      <c r="AK5989" s="5">
        <v>0</v>
      </c>
      <c r="AL5989" s="5">
        <v>1960.25</v>
      </c>
      <c r="AM5989" s="5">
        <v>48809.53</v>
      </c>
      <c r="AN5989">
        <v>4</v>
      </c>
      <c r="AO5989">
        <v>8</v>
      </c>
      <c r="AP5989" t="str">
        <f t="shared" si="842"/>
        <v>No</v>
      </c>
      <c r="AQ5989">
        <v>3</v>
      </c>
      <c r="AR5989" s="5">
        <f t="shared" si="843"/>
        <v>2194414.7000000002</v>
      </c>
      <c r="AS5989" s="5">
        <f t="shared" si="844"/>
        <v>789738.11</v>
      </c>
      <c r="AT5989" t="s">
        <v>59</v>
      </c>
      <c r="AU5989" t="s">
        <v>6164</v>
      </c>
      <c r="AV5989" t="s">
        <v>6165</v>
      </c>
      <c r="AW5989" t="s">
        <v>6166</v>
      </c>
      <c r="AX5989" t="s">
        <v>6177</v>
      </c>
      <c r="AY5989">
        <v>56</v>
      </c>
      <c r="AZ5989">
        <v>0</v>
      </c>
      <c r="BA5989">
        <v>17</v>
      </c>
      <c r="BB5989" t="s">
        <v>6180</v>
      </c>
      <c r="BC5989">
        <v>0</v>
      </c>
      <c r="BD5989">
        <v>4</v>
      </c>
      <c r="BE5989" t="s">
        <v>6219</v>
      </c>
      <c r="BF5989" t="s">
        <v>6170</v>
      </c>
      <c r="BG5989">
        <v>3</v>
      </c>
      <c r="BH5989" t="s">
        <v>6211</v>
      </c>
      <c r="BI5989">
        <v>93</v>
      </c>
      <c r="BJ5989" t="s">
        <v>6193</v>
      </c>
      <c r="BK5989">
        <v>0</v>
      </c>
      <c r="BL5989">
        <v>64</v>
      </c>
      <c r="BM5989" s="3">
        <f t="shared" si="845"/>
        <v>0.875</v>
      </c>
    </row>
    <row r="5990" spans="1:65">
      <c r="A5990" t="s">
        <v>6132</v>
      </c>
      <c r="B5990" s="2">
        <v>46022</v>
      </c>
      <c r="C5990" t="s">
        <v>4641</v>
      </c>
      <c r="D5990" t="s">
        <v>5644</v>
      </c>
      <c r="E5990">
        <v>12</v>
      </c>
      <c r="F5990" t="s">
        <v>61</v>
      </c>
      <c r="G5990" t="s">
        <v>62</v>
      </c>
      <c r="H5990" t="s">
        <v>63</v>
      </c>
      <c r="I5990" t="s">
        <v>74</v>
      </c>
      <c r="J5990" t="s">
        <v>53</v>
      </c>
      <c r="K5990" t="s">
        <v>66</v>
      </c>
      <c r="L5990" t="s">
        <v>55</v>
      </c>
      <c r="M5990" t="s">
        <v>68</v>
      </c>
      <c r="N5990" t="s">
        <v>109</v>
      </c>
      <c r="O5990" t="s">
        <v>58</v>
      </c>
      <c r="P5990">
        <v>64</v>
      </c>
      <c r="Q5990">
        <v>65</v>
      </c>
      <c r="R5990">
        <v>62</v>
      </c>
      <c r="S5990">
        <v>2</v>
      </c>
      <c r="T5990">
        <f t="shared" si="837"/>
        <v>60</v>
      </c>
      <c r="U5990">
        <v>60</v>
      </c>
      <c r="V5990">
        <f t="shared" si="838"/>
        <v>0</v>
      </c>
      <c r="W5990" s="3">
        <f t="shared" si="839"/>
        <v>3.2258064516129031E-2</v>
      </c>
      <c r="X5990">
        <v>32</v>
      </c>
      <c r="Y5990" s="4">
        <v>6</v>
      </c>
      <c r="Z5990" s="4">
        <v>1.4</v>
      </c>
      <c r="AA5990" s="5">
        <v>34124.519999999997</v>
      </c>
      <c r="AB5990" s="5">
        <f t="shared" si="840"/>
        <v>2047471.2</v>
      </c>
      <c r="AC5990" s="5">
        <v>22523.07</v>
      </c>
      <c r="AD5990" s="5">
        <f t="shared" si="841"/>
        <v>1396430.34</v>
      </c>
      <c r="AE5990" s="5">
        <v>105723.44</v>
      </c>
      <c r="AF5990" s="5">
        <v>27405.06</v>
      </c>
      <c r="AG5990" s="5">
        <v>10656.36</v>
      </c>
      <c r="AH5990" s="5">
        <v>2030</v>
      </c>
      <c r="AI5990" s="5">
        <v>6400</v>
      </c>
      <c r="AJ5990">
        <v>1</v>
      </c>
      <c r="AK5990" s="5">
        <v>8203.82</v>
      </c>
      <c r="AL5990" s="5">
        <v>0</v>
      </c>
      <c r="AM5990" s="5">
        <v>88196.35</v>
      </c>
      <c r="AN5990">
        <v>8</v>
      </c>
      <c r="AO5990">
        <v>7</v>
      </c>
      <c r="AP5990" t="str">
        <f t="shared" si="842"/>
        <v>Yes</v>
      </c>
      <c r="AQ5990">
        <v>1</v>
      </c>
      <c r="AR5990" s="5">
        <f t="shared" si="843"/>
        <v>1645045.37</v>
      </c>
      <c r="AS5990" s="5">
        <f t="shared" si="844"/>
        <v>402425.83</v>
      </c>
      <c r="AT5990" t="s">
        <v>116</v>
      </c>
      <c r="AU5990" t="s">
        <v>6189</v>
      </c>
      <c r="AV5990" t="s">
        <v>6190</v>
      </c>
      <c r="AW5990" t="s">
        <v>6183</v>
      </c>
      <c r="AX5990" t="s">
        <v>6167</v>
      </c>
      <c r="AY5990">
        <v>65</v>
      </c>
      <c r="AZ5990">
        <v>0</v>
      </c>
      <c r="BA5990">
        <v>0</v>
      </c>
      <c r="BB5990" t="s">
        <v>6168</v>
      </c>
      <c r="BC5990">
        <v>0</v>
      </c>
      <c r="BD5990">
        <v>0</v>
      </c>
      <c r="BE5990" t="s">
        <v>6169</v>
      </c>
      <c r="BF5990" t="s">
        <v>6170</v>
      </c>
      <c r="BG5990">
        <v>1</v>
      </c>
      <c r="BH5990" t="s">
        <v>6186</v>
      </c>
      <c r="BI5990">
        <v>41</v>
      </c>
      <c r="BJ5990" t="s">
        <v>6172</v>
      </c>
      <c r="BK5990">
        <v>0</v>
      </c>
      <c r="BL5990">
        <v>72</v>
      </c>
      <c r="BM5990" s="3">
        <f t="shared" si="845"/>
        <v>0.86111111111111116</v>
      </c>
    </row>
    <row r="5991" spans="1:65">
      <c r="A5991" t="s">
        <v>6133</v>
      </c>
      <c r="B5991" s="2">
        <v>46022</v>
      </c>
      <c r="C5991" t="s">
        <v>4641</v>
      </c>
      <c r="D5991" t="s">
        <v>5644</v>
      </c>
      <c r="E5991">
        <v>12</v>
      </c>
      <c r="F5991" t="s">
        <v>72</v>
      </c>
      <c r="G5991" t="s">
        <v>62</v>
      </c>
      <c r="H5991" t="s">
        <v>175</v>
      </c>
      <c r="I5991" t="s">
        <v>74</v>
      </c>
      <c r="J5991" t="s">
        <v>65</v>
      </c>
      <c r="K5991" t="s">
        <v>75</v>
      </c>
      <c r="L5991" t="s">
        <v>87</v>
      </c>
      <c r="M5991" t="s">
        <v>56</v>
      </c>
      <c r="N5991" t="s">
        <v>69</v>
      </c>
      <c r="O5991" t="s">
        <v>120</v>
      </c>
      <c r="P5991">
        <v>49</v>
      </c>
      <c r="Q5991">
        <v>52</v>
      </c>
      <c r="R5991">
        <v>54</v>
      </c>
      <c r="S5991">
        <v>1</v>
      </c>
      <c r="T5991">
        <f t="shared" si="837"/>
        <v>53</v>
      </c>
      <c r="U5991">
        <v>49</v>
      </c>
      <c r="V5991">
        <f t="shared" si="838"/>
        <v>4</v>
      </c>
      <c r="W5991" s="3">
        <f t="shared" si="839"/>
        <v>1.8518518518518517E-2</v>
      </c>
      <c r="X5991">
        <v>26</v>
      </c>
      <c r="Y5991" s="4">
        <v>5.5</v>
      </c>
      <c r="Z5991" s="4">
        <v>1.8</v>
      </c>
      <c r="AA5991" s="5">
        <v>51523.43</v>
      </c>
      <c r="AB5991" s="5">
        <f t="shared" si="840"/>
        <v>2524648.0699999998</v>
      </c>
      <c r="AC5991" s="5">
        <v>35784.06</v>
      </c>
      <c r="AD5991" s="5">
        <f t="shared" si="841"/>
        <v>1932339.24</v>
      </c>
      <c r="AE5991" s="5">
        <v>117963.49</v>
      </c>
      <c r="AF5991" s="5">
        <v>33118.43</v>
      </c>
      <c r="AG5991" s="5">
        <v>9676.5</v>
      </c>
      <c r="AH5991" s="5">
        <v>2610</v>
      </c>
      <c r="AI5991" s="5">
        <v>4600</v>
      </c>
      <c r="AJ5991">
        <v>0</v>
      </c>
      <c r="AK5991" s="5">
        <v>0</v>
      </c>
      <c r="AL5991" s="5">
        <v>3759</v>
      </c>
      <c r="AM5991" s="5">
        <v>30027.33</v>
      </c>
      <c r="AN5991">
        <v>4</v>
      </c>
      <c r="AO5991">
        <v>3</v>
      </c>
      <c r="AP5991" t="str">
        <f t="shared" si="842"/>
        <v>Yes</v>
      </c>
      <c r="AQ5991">
        <v>0</v>
      </c>
      <c r="AR5991" s="5">
        <f t="shared" si="843"/>
        <v>2134093.9900000002</v>
      </c>
      <c r="AS5991" s="5">
        <f t="shared" si="844"/>
        <v>390554.08</v>
      </c>
      <c r="AT5991" t="s">
        <v>59</v>
      </c>
      <c r="AU5991" t="s">
        <v>6164</v>
      </c>
      <c r="AV5991" t="s">
        <v>6165</v>
      </c>
      <c r="AW5991" t="s">
        <v>6166</v>
      </c>
      <c r="AX5991" t="s">
        <v>6184</v>
      </c>
      <c r="AY5991">
        <v>54</v>
      </c>
      <c r="AZ5991">
        <v>2</v>
      </c>
      <c r="BA5991">
        <v>23</v>
      </c>
      <c r="BB5991" t="s">
        <v>6185</v>
      </c>
      <c r="BC5991">
        <v>0</v>
      </c>
      <c r="BD5991">
        <v>0</v>
      </c>
      <c r="BE5991" t="s">
        <v>6169</v>
      </c>
      <c r="BF5991" t="s">
        <v>6170</v>
      </c>
      <c r="BG5991">
        <v>0</v>
      </c>
      <c r="BH5991" t="s">
        <v>6171</v>
      </c>
      <c r="BI5991">
        <v>50</v>
      </c>
      <c r="BJ5991" t="s">
        <v>6172</v>
      </c>
      <c r="BK5991">
        <v>0</v>
      </c>
      <c r="BL5991">
        <v>64</v>
      </c>
      <c r="BM5991" s="3">
        <f t="shared" si="845"/>
        <v>0.84375</v>
      </c>
    </row>
    <row r="5992" spans="1:65">
      <c r="A5992" t="s">
        <v>6134</v>
      </c>
      <c r="B5992" s="2">
        <v>46022</v>
      </c>
      <c r="C5992" t="s">
        <v>4641</v>
      </c>
      <c r="D5992" t="s">
        <v>5644</v>
      </c>
      <c r="E5992">
        <v>12</v>
      </c>
      <c r="F5992" t="s">
        <v>61</v>
      </c>
      <c r="G5992" t="s">
        <v>62</v>
      </c>
      <c r="H5992" t="s">
        <v>104</v>
      </c>
      <c r="I5992" t="s">
        <v>52</v>
      </c>
      <c r="J5992" t="s">
        <v>53</v>
      </c>
      <c r="K5992" t="s">
        <v>66</v>
      </c>
      <c r="L5992" t="s">
        <v>92</v>
      </c>
      <c r="M5992" t="s">
        <v>56</v>
      </c>
      <c r="N5992" t="s">
        <v>69</v>
      </c>
      <c r="O5992" t="s">
        <v>82</v>
      </c>
      <c r="P5992">
        <v>59</v>
      </c>
      <c r="Q5992">
        <v>60</v>
      </c>
      <c r="R5992">
        <v>59</v>
      </c>
      <c r="S5992">
        <v>2</v>
      </c>
      <c r="T5992">
        <f t="shared" si="837"/>
        <v>57</v>
      </c>
      <c r="U5992">
        <v>57</v>
      </c>
      <c r="V5992">
        <f t="shared" si="838"/>
        <v>0</v>
      </c>
      <c r="W5992" s="3">
        <f t="shared" si="839"/>
        <v>3.3898305084745763E-2</v>
      </c>
      <c r="X5992">
        <v>28</v>
      </c>
      <c r="Y5992" s="4">
        <v>1.7</v>
      </c>
      <c r="Z5992" s="4">
        <v>1.1000000000000001</v>
      </c>
      <c r="AA5992" s="5">
        <v>34068.53</v>
      </c>
      <c r="AB5992" s="5">
        <f t="shared" si="840"/>
        <v>1941906.21</v>
      </c>
      <c r="AC5992" s="5">
        <v>23851.63</v>
      </c>
      <c r="AD5992" s="5">
        <f t="shared" si="841"/>
        <v>1407246.17</v>
      </c>
      <c r="AE5992" s="5">
        <v>105780.67</v>
      </c>
      <c r="AF5992" s="5">
        <v>25534.94</v>
      </c>
      <c r="AG5992" s="5">
        <v>10049.709999999999</v>
      </c>
      <c r="AH5992" s="5">
        <v>1595</v>
      </c>
      <c r="AI5992" s="5">
        <v>6400</v>
      </c>
      <c r="AJ5992">
        <v>0</v>
      </c>
      <c r="AK5992" s="5">
        <v>0</v>
      </c>
      <c r="AL5992" s="5">
        <v>0</v>
      </c>
      <c r="AM5992" s="5">
        <v>40768.639999999999</v>
      </c>
      <c r="AN5992">
        <v>4</v>
      </c>
      <c r="AO5992">
        <v>5</v>
      </c>
      <c r="AP5992" t="str">
        <f t="shared" si="842"/>
        <v>No</v>
      </c>
      <c r="AQ5992">
        <v>2</v>
      </c>
      <c r="AR5992" s="5">
        <f t="shared" si="843"/>
        <v>1597375.13</v>
      </c>
      <c r="AS5992" s="5">
        <f t="shared" si="844"/>
        <v>344531.08</v>
      </c>
      <c r="AT5992" t="s">
        <v>59</v>
      </c>
      <c r="AU5992" t="s">
        <v>6164</v>
      </c>
      <c r="AV5992" t="s">
        <v>6165</v>
      </c>
      <c r="AW5992" t="s">
        <v>6166</v>
      </c>
      <c r="AX5992" t="s">
        <v>6167</v>
      </c>
      <c r="AY5992">
        <v>62</v>
      </c>
      <c r="AZ5992">
        <v>0</v>
      </c>
      <c r="BA5992">
        <v>0</v>
      </c>
      <c r="BB5992" t="s">
        <v>6168</v>
      </c>
      <c r="BC5992">
        <v>0</v>
      </c>
      <c r="BD5992">
        <v>1</v>
      </c>
      <c r="BE5992" t="s">
        <v>6188</v>
      </c>
      <c r="BF5992" t="s">
        <v>6170</v>
      </c>
      <c r="BG5992">
        <v>1</v>
      </c>
      <c r="BH5992" t="s">
        <v>6179</v>
      </c>
      <c r="BI5992">
        <v>57</v>
      </c>
      <c r="BJ5992" t="s">
        <v>6187</v>
      </c>
      <c r="BK5992">
        <v>0</v>
      </c>
      <c r="BL5992">
        <v>70</v>
      </c>
      <c r="BM5992" s="3">
        <f t="shared" si="845"/>
        <v>0.84285714285714286</v>
      </c>
    </row>
    <row r="5993" spans="1:65">
      <c r="A5993" t="s">
        <v>6135</v>
      </c>
      <c r="B5993" s="2">
        <v>46022</v>
      </c>
      <c r="C5993" t="s">
        <v>4641</v>
      </c>
      <c r="D5993" t="s">
        <v>5644</v>
      </c>
      <c r="E5993">
        <v>12</v>
      </c>
      <c r="F5993" t="s">
        <v>49</v>
      </c>
      <c r="G5993" t="s">
        <v>62</v>
      </c>
      <c r="H5993" t="s">
        <v>226</v>
      </c>
      <c r="I5993" t="s">
        <v>74</v>
      </c>
      <c r="J5993" t="s">
        <v>65</v>
      </c>
      <c r="K5993" t="s">
        <v>54</v>
      </c>
      <c r="L5993" t="s">
        <v>67</v>
      </c>
      <c r="M5993" t="s">
        <v>68</v>
      </c>
      <c r="N5993" t="s">
        <v>57</v>
      </c>
      <c r="O5993" t="s">
        <v>120</v>
      </c>
      <c r="P5993">
        <v>38</v>
      </c>
      <c r="Q5993">
        <v>40</v>
      </c>
      <c r="R5993">
        <v>39</v>
      </c>
      <c r="S5993">
        <v>3</v>
      </c>
      <c r="T5993">
        <f t="shared" si="837"/>
        <v>36</v>
      </c>
      <c r="U5993">
        <v>36</v>
      </c>
      <c r="V5993">
        <f t="shared" si="838"/>
        <v>0</v>
      </c>
      <c r="W5993" s="3">
        <f t="shared" si="839"/>
        <v>7.6923076923076927E-2</v>
      </c>
      <c r="X5993">
        <v>37</v>
      </c>
      <c r="Y5993" s="4">
        <v>6.4</v>
      </c>
      <c r="Z5993" s="4">
        <v>2.1</v>
      </c>
      <c r="AA5993" s="5">
        <v>56160.69</v>
      </c>
      <c r="AB5993" s="5">
        <f t="shared" si="840"/>
        <v>2021784.84</v>
      </c>
      <c r="AC5993" s="5">
        <v>32325.31</v>
      </c>
      <c r="AD5993" s="5">
        <f t="shared" si="841"/>
        <v>1260687.0900000001</v>
      </c>
      <c r="AE5993" s="5">
        <v>85369.27</v>
      </c>
      <c r="AF5993" s="5">
        <v>27498.43</v>
      </c>
      <c r="AG5993" s="5">
        <v>10179.790000000001</v>
      </c>
      <c r="AH5993" s="5">
        <v>3045</v>
      </c>
      <c r="AI5993" s="5">
        <v>17204.68</v>
      </c>
      <c r="AJ5993">
        <v>1</v>
      </c>
      <c r="AK5993" s="5">
        <v>14320.76</v>
      </c>
      <c r="AL5993" s="5">
        <v>0</v>
      </c>
      <c r="AM5993" s="5">
        <v>27109.78</v>
      </c>
      <c r="AN5993">
        <v>4</v>
      </c>
      <c r="AO5993">
        <v>5</v>
      </c>
      <c r="AP5993" t="str">
        <f t="shared" si="842"/>
        <v>No</v>
      </c>
      <c r="AQ5993">
        <v>2</v>
      </c>
      <c r="AR5993" s="5">
        <f t="shared" si="843"/>
        <v>1445414.8</v>
      </c>
      <c r="AS5993" s="5">
        <f t="shared" si="844"/>
        <v>576370.04</v>
      </c>
      <c r="AT5993" t="s">
        <v>1641</v>
      </c>
      <c r="AU5993" t="s">
        <v>6173</v>
      </c>
      <c r="AV5993" t="s">
        <v>6174</v>
      </c>
      <c r="AW5993" t="s">
        <v>6175</v>
      </c>
      <c r="AX5993" t="s">
        <v>6167</v>
      </c>
      <c r="AY5993">
        <v>38</v>
      </c>
      <c r="AZ5993">
        <v>0</v>
      </c>
      <c r="BA5993">
        <v>0</v>
      </c>
      <c r="BB5993" t="s">
        <v>6168</v>
      </c>
      <c r="BC5993">
        <v>0</v>
      </c>
      <c r="BD5993">
        <v>1</v>
      </c>
      <c r="BE5993" t="s">
        <v>6196</v>
      </c>
      <c r="BF5993" t="s">
        <v>6210</v>
      </c>
      <c r="BG5993">
        <v>0</v>
      </c>
      <c r="BH5993" t="s">
        <v>6171</v>
      </c>
      <c r="BI5993">
        <v>34</v>
      </c>
      <c r="BJ5993" t="s">
        <v>6172</v>
      </c>
      <c r="BK5993">
        <v>0</v>
      </c>
      <c r="BL5993">
        <v>65</v>
      </c>
      <c r="BM5993" s="3">
        <f t="shared" si="845"/>
        <v>0.6</v>
      </c>
    </row>
    <row r="5994" spans="1:65">
      <c r="A5994" t="s">
        <v>6136</v>
      </c>
      <c r="B5994" s="2">
        <v>46022</v>
      </c>
      <c r="C5994" t="s">
        <v>4641</v>
      </c>
      <c r="D5994" t="s">
        <v>5644</v>
      </c>
      <c r="E5994">
        <v>12</v>
      </c>
      <c r="F5994" t="s">
        <v>78</v>
      </c>
      <c r="G5994" t="s">
        <v>79</v>
      </c>
      <c r="H5994" t="s">
        <v>113</v>
      </c>
      <c r="I5994" t="s">
        <v>64</v>
      </c>
      <c r="J5994" t="s">
        <v>53</v>
      </c>
      <c r="K5994" t="s">
        <v>75</v>
      </c>
      <c r="L5994" t="s">
        <v>67</v>
      </c>
      <c r="M5994" t="s">
        <v>68</v>
      </c>
      <c r="N5994" t="s">
        <v>57</v>
      </c>
      <c r="O5994" t="s">
        <v>70</v>
      </c>
      <c r="P5994">
        <v>57</v>
      </c>
      <c r="Q5994">
        <v>58</v>
      </c>
      <c r="R5994">
        <v>55</v>
      </c>
      <c r="S5994">
        <v>4</v>
      </c>
      <c r="T5994">
        <f t="shared" si="837"/>
        <v>51</v>
      </c>
      <c r="U5994">
        <v>51</v>
      </c>
      <c r="V5994">
        <f t="shared" si="838"/>
        <v>0</v>
      </c>
      <c r="W5994" s="3">
        <f t="shared" si="839"/>
        <v>7.2727272727272724E-2</v>
      </c>
      <c r="X5994">
        <v>19</v>
      </c>
      <c r="Y5994" s="4">
        <v>6.1</v>
      </c>
      <c r="Z5994" s="4">
        <v>1.1000000000000001</v>
      </c>
      <c r="AA5994" s="5">
        <v>35906.29</v>
      </c>
      <c r="AB5994" s="5">
        <f t="shared" si="840"/>
        <v>1831220.79</v>
      </c>
      <c r="AC5994" s="5">
        <v>22084.9</v>
      </c>
      <c r="AD5994" s="5">
        <f t="shared" si="841"/>
        <v>1214669.5</v>
      </c>
      <c r="AE5994" s="5">
        <v>90795.79</v>
      </c>
      <c r="AF5994" s="5">
        <v>25608.45</v>
      </c>
      <c r="AG5994" s="5">
        <v>8156.08</v>
      </c>
      <c r="AH5994" s="5">
        <v>1595</v>
      </c>
      <c r="AI5994" s="5">
        <v>16247.88</v>
      </c>
      <c r="AJ5994">
        <v>2</v>
      </c>
      <c r="AK5994" s="5">
        <v>18070.8</v>
      </c>
      <c r="AL5994" s="5">
        <v>0</v>
      </c>
      <c r="AM5994" s="5">
        <v>31743.3</v>
      </c>
      <c r="AN5994">
        <v>4</v>
      </c>
      <c r="AO5994">
        <v>4</v>
      </c>
      <c r="AP5994" t="str">
        <f t="shared" si="842"/>
        <v>Yes</v>
      </c>
      <c r="AQ5994">
        <v>3</v>
      </c>
      <c r="AR5994" s="5">
        <f t="shared" si="843"/>
        <v>1406886.8</v>
      </c>
      <c r="AS5994" s="5">
        <f t="shared" si="844"/>
        <v>424333.99</v>
      </c>
      <c r="AT5994" t="s">
        <v>1641</v>
      </c>
      <c r="AU5994" t="s">
        <v>6199</v>
      </c>
      <c r="AV5994" t="s">
        <v>6200</v>
      </c>
      <c r="AW5994" t="s">
        <v>6175</v>
      </c>
      <c r="AX5994" t="s">
        <v>6167</v>
      </c>
      <c r="AY5994">
        <v>58</v>
      </c>
      <c r="AZ5994">
        <v>0</v>
      </c>
      <c r="BA5994">
        <v>0</v>
      </c>
      <c r="BB5994" t="s">
        <v>6168</v>
      </c>
      <c r="BC5994">
        <v>0</v>
      </c>
      <c r="BD5994">
        <v>0</v>
      </c>
      <c r="BE5994" t="s">
        <v>6169</v>
      </c>
      <c r="BF5994" t="s">
        <v>6210</v>
      </c>
      <c r="BG5994">
        <v>0</v>
      </c>
      <c r="BH5994" t="s">
        <v>6171</v>
      </c>
      <c r="BI5994">
        <v>35</v>
      </c>
      <c r="BJ5994" t="s">
        <v>6172</v>
      </c>
      <c r="BK5994">
        <v>0</v>
      </c>
      <c r="BL5994">
        <v>75</v>
      </c>
      <c r="BM5994" s="3">
        <f t="shared" si="845"/>
        <v>0.73333333333333328</v>
      </c>
    </row>
    <row r="5995" spans="1:65">
      <c r="A5995" t="s">
        <v>6137</v>
      </c>
      <c r="B5995" s="2">
        <v>46022</v>
      </c>
      <c r="C5995" t="s">
        <v>4641</v>
      </c>
      <c r="D5995" t="s">
        <v>5644</v>
      </c>
      <c r="E5995">
        <v>12</v>
      </c>
      <c r="F5995" t="s">
        <v>72</v>
      </c>
      <c r="G5995" t="s">
        <v>79</v>
      </c>
      <c r="H5995" t="s">
        <v>102</v>
      </c>
      <c r="I5995" t="s">
        <v>74</v>
      </c>
      <c r="J5995" t="s">
        <v>65</v>
      </c>
      <c r="K5995" t="s">
        <v>66</v>
      </c>
      <c r="L5995" t="s">
        <v>87</v>
      </c>
      <c r="M5995" t="s">
        <v>68</v>
      </c>
      <c r="N5995" t="s">
        <v>57</v>
      </c>
      <c r="O5995" t="s">
        <v>58</v>
      </c>
      <c r="P5995">
        <v>48</v>
      </c>
      <c r="Q5995">
        <v>48</v>
      </c>
      <c r="R5995">
        <v>49</v>
      </c>
      <c r="S5995">
        <v>1</v>
      </c>
      <c r="T5995">
        <f t="shared" si="837"/>
        <v>48</v>
      </c>
      <c r="U5995">
        <v>46</v>
      </c>
      <c r="V5995">
        <f t="shared" si="838"/>
        <v>2</v>
      </c>
      <c r="W5995" s="3">
        <f t="shared" si="839"/>
        <v>2.0408163265306121E-2</v>
      </c>
      <c r="X5995">
        <v>16</v>
      </c>
      <c r="Y5995" s="4">
        <v>8.8000000000000007</v>
      </c>
      <c r="Z5995" s="4">
        <v>1.6</v>
      </c>
      <c r="AA5995" s="5">
        <v>48559.41</v>
      </c>
      <c r="AB5995" s="5">
        <f t="shared" si="840"/>
        <v>2233732.86</v>
      </c>
      <c r="AC5995" s="5">
        <v>34349.199999999997</v>
      </c>
      <c r="AD5995" s="5">
        <f t="shared" si="841"/>
        <v>1683110.8</v>
      </c>
      <c r="AE5995" s="5">
        <v>107067.41</v>
      </c>
      <c r="AF5995" s="5">
        <v>29986.45</v>
      </c>
      <c r="AG5995" s="5">
        <v>8407.3799999999992</v>
      </c>
      <c r="AH5995" s="5">
        <v>2320</v>
      </c>
      <c r="AI5995" s="5">
        <v>4600</v>
      </c>
      <c r="AJ5995">
        <v>1</v>
      </c>
      <c r="AK5995" s="5">
        <v>14198.64</v>
      </c>
      <c r="AL5995" s="5">
        <v>2011.76</v>
      </c>
      <c r="AM5995" s="5">
        <v>29464.07</v>
      </c>
      <c r="AN5995">
        <v>4</v>
      </c>
      <c r="AO5995">
        <v>4</v>
      </c>
      <c r="AP5995" t="str">
        <f t="shared" si="842"/>
        <v>Yes</v>
      </c>
      <c r="AQ5995">
        <v>2</v>
      </c>
      <c r="AR5995" s="5">
        <f t="shared" si="843"/>
        <v>1881166.51</v>
      </c>
      <c r="AS5995" s="5">
        <f t="shared" si="844"/>
        <v>352566.35</v>
      </c>
      <c r="AT5995" t="s">
        <v>59</v>
      </c>
      <c r="AU5995" t="s">
        <v>6189</v>
      </c>
      <c r="AV5995" t="s">
        <v>6190</v>
      </c>
      <c r="AW5995" t="s">
        <v>6183</v>
      </c>
      <c r="AX5995" t="s">
        <v>6177</v>
      </c>
      <c r="AY5995">
        <v>52</v>
      </c>
      <c r="AZ5995">
        <v>2</v>
      </c>
      <c r="BA5995">
        <v>18</v>
      </c>
      <c r="BB5995" t="s">
        <v>6185</v>
      </c>
      <c r="BC5995">
        <v>0</v>
      </c>
      <c r="BD5995">
        <v>0</v>
      </c>
      <c r="BE5995" t="s">
        <v>6169</v>
      </c>
      <c r="BF5995" t="s">
        <v>6170</v>
      </c>
      <c r="BG5995">
        <v>0</v>
      </c>
      <c r="BH5995" t="s">
        <v>6171</v>
      </c>
      <c r="BI5995">
        <v>37</v>
      </c>
      <c r="BJ5995" t="s">
        <v>6172</v>
      </c>
      <c r="BK5995">
        <v>0</v>
      </c>
      <c r="BL5995">
        <v>58</v>
      </c>
      <c r="BM5995" s="3">
        <f t="shared" si="845"/>
        <v>0.84482758620689657</v>
      </c>
    </row>
    <row r="5996" spans="1:65">
      <c r="A5996" t="s">
        <v>6138</v>
      </c>
      <c r="B5996" s="2">
        <v>46022</v>
      </c>
      <c r="C5996" t="s">
        <v>4641</v>
      </c>
      <c r="D5996" t="s">
        <v>5644</v>
      </c>
      <c r="E5996">
        <v>12</v>
      </c>
      <c r="F5996" t="s">
        <v>61</v>
      </c>
      <c r="G5996" t="s">
        <v>62</v>
      </c>
      <c r="H5996" t="s">
        <v>63</v>
      </c>
      <c r="I5996" t="s">
        <v>64</v>
      </c>
      <c r="J5996" t="s">
        <v>65</v>
      </c>
      <c r="K5996" t="s">
        <v>54</v>
      </c>
      <c r="L5996" t="s">
        <v>55</v>
      </c>
      <c r="M5996" t="s">
        <v>56</v>
      </c>
      <c r="N5996" t="s">
        <v>69</v>
      </c>
      <c r="O5996" t="s">
        <v>82</v>
      </c>
      <c r="P5996">
        <v>45</v>
      </c>
      <c r="Q5996">
        <v>46</v>
      </c>
      <c r="R5996">
        <v>44</v>
      </c>
      <c r="S5996">
        <v>1</v>
      </c>
      <c r="T5996">
        <f t="shared" si="837"/>
        <v>43</v>
      </c>
      <c r="U5996">
        <v>43</v>
      </c>
      <c r="V5996">
        <f t="shared" si="838"/>
        <v>0</v>
      </c>
      <c r="W5996" s="3">
        <f t="shared" si="839"/>
        <v>2.2727272727272728E-2</v>
      </c>
      <c r="X5996">
        <v>11</v>
      </c>
      <c r="Y5996" s="4">
        <v>7.9</v>
      </c>
      <c r="Z5996" s="4">
        <v>1.6</v>
      </c>
      <c r="AA5996" s="5">
        <v>56518.43</v>
      </c>
      <c r="AB5996" s="5">
        <f t="shared" si="840"/>
        <v>2430292.4900000002</v>
      </c>
      <c r="AC5996" s="5">
        <v>34947.550000000003</v>
      </c>
      <c r="AD5996" s="5">
        <f t="shared" si="841"/>
        <v>1537692.2</v>
      </c>
      <c r="AE5996" s="5">
        <v>93328.54</v>
      </c>
      <c r="AF5996" s="5">
        <v>25882.52</v>
      </c>
      <c r="AG5996" s="5">
        <v>7646.2</v>
      </c>
      <c r="AH5996" s="5">
        <v>2320</v>
      </c>
      <c r="AI5996" s="5">
        <v>4600</v>
      </c>
      <c r="AJ5996">
        <v>0</v>
      </c>
      <c r="AK5996" s="5">
        <v>0</v>
      </c>
      <c r="AL5996" s="5">
        <v>0</v>
      </c>
      <c r="AM5996" s="5">
        <v>29833.95</v>
      </c>
      <c r="AN5996">
        <v>4</v>
      </c>
      <c r="AO5996">
        <v>3</v>
      </c>
      <c r="AP5996" t="str">
        <f t="shared" si="842"/>
        <v>Yes</v>
      </c>
      <c r="AQ5996">
        <v>1</v>
      </c>
      <c r="AR5996" s="5">
        <f t="shared" si="843"/>
        <v>1701303.41</v>
      </c>
      <c r="AS5996" s="5">
        <f t="shared" si="844"/>
        <v>728989.08</v>
      </c>
      <c r="AT5996" t="s">
        <v>59</v>
      </c>
      <c r="AU5996" t="s">
        <v>6164</v>
      </c>
      <c r="AV5996" t="s">
        <v>6165</v>
      </c>
      <c r="AW5996" t="s">
        <v>6166</v>
      </c>
      <c r="AX5996" t="s">
        <v>6167</v>
      </c>
      <c r="AY5996">
        <v>47</v>
      </c>
      <c r="AZ5996">
        <v>0</v>
      </c>
      <c r="BA5996">
        <v>0</v>
      </c>
      <c r="BB5996" t="s">
        <v>6168</v>
      </c>
      <c r="BC5996">
        <v>0</v>
      </c>
      <c r="BD5996">
        <v>0</v>
      </c>
      <c r="BE5996" t="s">
        <v>6169</v>
      </c>
      <c r="BF5996" t="s">
        <v>6170</v>
      </c>
      <c r="BG5996">
        <v>0</v>
      </c>
      <c r="BH5996" t="s">
        <v>6171</v>
      </c>
      <c r="BI5996">
        <v>17</v>
      </c>
      <c r="BJ5996" t="s">
        <v>6172</v>
      </c>
      <c r="BK5996">
        <v>0</v>
      </c>
      <c r="BL5996">
        <v>65</v>
      </c>
      <c r="BM5996" s="3">
        <f t="shared" si="845"/>
        <v>0.67692307692307696</v>
      </c>
    </row>
    <row r="5997" spans="1:65">
      <c r="A5997" t="s">
        <v>6139</v>
      </c>
      <c r="B5997" s="2">
        <v>46022</v>
      </c>
      <c r="C5997" t="s">
        <v>4641</v>
      </c>
      <c r="D5997" t="s">
        <v>5644</v>
      </c>
      <c r="E5997">
        <v>12</v>
      </c>
      <c r="F5997" t="s">
        <v>61</v>
      </c>
      <c r="G5997" t="s">
        <v>50</v>
      </c>
      <c r="H5997" t="s">
        <v>183</v>
      </c>
      <c r="I5997" t="s">
        <v>64</v>
      </c>
      <c r="J5997" t="s">
        <v>53</v>
      </c>
      <c r="K5997" t="s">
        <v>75</v>
      </c>
      <c r="L5997" t="s">
        <v>55</v>
      </c>
      <c r="M5997" t="s">
        <v>56</v>
      </c>
      <c r="N5997" t="s">
        <v>109</v>
      </c>
      <c r="O5997" t="s">
        <v>70</v>
      </c>
      <c r="P5997">
        <v>60</v>
      </c>
      <c r="Q5997">
        <v>62</v>
      </c>
      <c r="R5997">
        <v>59</v>
      </c>
      <c r="S5997">
        <v>1</v>
      </c>
      <c r="T5997">
        <f t="shared" si="837"/>
        <v>58</v>
      </c>
      <c r="U5997">
        <v>58</v>
      </c>
      <c r="V5997">
        <f t="shared" si="838"/>
        <v>0</v>
      </c>
      <c r="W5997" s="3">
        <f t="shared" si="839"/>
        <v>1.6949152542372881E-2</v>
      </c>
      <c r="X5997">
        <v>19</v>
      </c>
      <c r="Y5997" s="4">
        <v>3.4</v>
      </c>
      <c r="Z5997" s="4">
        <v>0.8</v>
      </c>
      <c r="AA5997" s="5">
        <v>36117.61</v>
      </c>
      <c r="AB5997" s="5">
        <f t="shared" si="840"/>
        <v>2094821.38</v>
      </c>
      <c r="AC5997" s="5">
        <v>23398.21</v>
      </c>
      <c r="AD5997" s="5">
        <f t="shared" si="841"/>
        <v>1380494.39</v>
      </c>
      <c r="AE5997" s="5">
        <v>98176.75</v>
      </c>
      <c r="AF5997" s="5">
        <v>25819.7</v>
      </c>
      <c r="AG5997" s="5">
        <v>8994.4699999999993</v>
      </c>
      <c r="AH5997" s="5">
        <v>1160</v>
      </c>
      <c r="AI5997" s="5">
        <v>3200</v>
      </c>
      <c r="AJ5997">
        <v>0</v>
      </c>
      <c r="AK5997" s="5">
        <v>0</v>
      </c>
      <c r="AL5997" s="5">
        <v>0</v>
      </c>
      <c r="AM5997" s="5">
        <v>94459.12</v>
      </c>
      <c r="AN5997">
        <v>8</v>
      </c>
      <c r="AO5997">
        <v>10</v>
      </c>
      <c r="AP5997" t="str">
        <f t="shared" si="842"/>
        <v>No</v>
      </c>
      <c r="AQ5997">
        <v>2</v>
      </c>
      <c r="AR5997" s="5">
        <f t="shared" si="843"/>
        <v>1612304.43</v>
      </c>
      <c r="AS5997" s="5">
        <f t="shared" si="844"/>
        <v>482516.95</v>
      </c>
      <c r="AT5997" t="s">
        <v>59</v>
      </c>
      <c r="AU5997" t="s">
        <v>6164</v>
      </c>
      <c r="AV5997" t="s">
        <v>6165</v>
      </c>
      <c r="AW5997" t="s">
        <v>6166</v>
      </c>
      <c r="AX5997" t="s">
        <v>6167</v>
      </c>
      <c r="AY5997">
        <v>66</v>
      </c>
      <c r="AZ5997">
        <v>4</v>
      </c>
      <c r="BA5997">
        <v>0</v>
      </c>
      <c r="BB5997" t="s">
        <v>6168</v>
      </c>
      <c r="BC5997">
        <v>0</v>
      </c>
      <c r="BD5997">
        <v>2</v>
      </c>
      <c r="BE5997" t="s">
        <v>6188</v>
      </c>
      <c r="BF5997" t="s">
        <v>6170</v>
      </c>
      <c r="BG5997">
        <v>0</v>
      </c>
      <c r="BH5997" t="s">
        <v>6171</v>
      </c>
      <c r="BI5997">
        <v>34</v>
      </c>
      <c r="BJ5997" t="s">
        <v>6172</v>
      </c>
      <c r="BK5997">
        <v>0</v>
      </c>
      <c r="BL5997">
        <v>77</v>
      </c>
      <c r="BM5997" s="3">
        <f t="shared" si="845"/>
        <v>0.76623376623376627</v>
      </c>
    </row>
    <row r="5998" spans="1:65">
      <c r="A5998" t="s">
        <v>6140</v>
      </c>
      <c r="B5998" s="2">
        <v>46022</v>
      </c>
      <c r="C5998" t="s">
        <v>4641</v>
      </c>
      <c r="D5998" t="s">
        <v>5644</v>
      </c>
      <c r="E5998">
        <v>12</v>
      </c>
      <c r="F5998" t="s">
        <v>72</v>
      </c>
      <c r="G5998" t="s">
        <v>79</v>
      </c>
      <c r="H5998" t="s">
        <v>86</v>
      </c>
      <c r="I5998" t="s">
        <v>74</v>
      </c>
      <c r="J5998" t="s">
        <v>81</v>
      </c>
      <c r="K5998" t="s">
        <v>75</v>
      </c>
      <c r="L5998" t="s">
        <v>92</v>
      </c>
      <c r="M5998" t="s">
        <v>56</v>
      </c>
      <c r="N5998" t="s">
        <v>69</v>
      </c>
      <c r="O5998" t="s">
        <v>120</v>
      </c>
      <c r="P5998">
        <v>31</v>
      </c>
      <c r="Q5998">
        <v>33</v>
      </c>
      <c r="R5998">
        <v>34</v>
      </c>
      <c r="S5998">
        <v>1</v>
      </c>
      <c r="T5998">
        <f t="shared" si="837"/>
        <v>33</v>
      </c>
      <c r="U5998">
        <v>31</v>
      </c>
      <c r="V5998">
        <f t="shared" si="838"/>
        <v>2</v>
      </c>
      <c r="W5998" s="3">
        <f t="shared" si="839"/>
        <v>2.9411764705882353E-2</v>
      </c>
      <c r="X5998">
        <v>32</v>
      </c>
      <c r="Y5998" s="4">
        <v>9.6</v>
      </c>
      <c r="Z5998" s="4">
        <v>2.6</v>
      </c>
      <c r="AA5998" s="5">
        <v>78050.98</v>
      </c>
      <c r="AB5998" s="5">
        <f t="shared" si="840"/>
        <v>2419580.38</v>
      </c>
      <c r="AC5998" s="5">
        <v>53940.41</v>
      </c>
      <c r="AD5998" s="5">
        <f t="shared" si="841"/>
        <v>1833973.94</v>
      </c>
      <c r="AE5998" s="5">
        <v>102059.98</v>
      </c>
      <c r="AF5998" s="5">
        <v>30508.05</v>
      </c>
      <c r="AG5998" s="5">
        <v>9308.08</v>
      </c>
      <c r="AH5998" s="5">
        <v>3770</v>
      </c>
      <c r="AI5998" s="5">
        <v>6800</v>
      </c>
      <c r="AJ5998">
        <v>0</v>
      </c>
      <c r="AK5998" s="5">
        <v>0</v>
      </c>
      <c r="AL5998" s="5">
        <v>2974.4</v>
      </c>
      <c r="AM5998" s="5">
        <v>19144.689999999999</v>
      </c>
      <c r="AN5998">
        <v>4</v>
      </c>
      <c r="AO5998">
        <v>4</v>
      </c>
      <c r="AP5998" t="str">
        <f t="shared" si="842"/>
        <v>Yes</v>
      </c>
      <c r="AQ5998">
        <v>0</v>
      </c>
      <c r="AR5998" s="5">
        <f t="shared" si="843"/>
        <v>2008539.14</v>
      </c>
      <c r="AS5998" s="5">
        <f t="shared" si="844"/>
        <v>411041.24</v>
      </c>
      <c r="AT5998" t="s">
        <v>59</v>
      </c>
      <c r="AU5998" t="s">
        <v>6164</v>
      </c>
      <c r="AV5998" t="s">
        <v>6165</v>
      </c>
      <c r="AW5998" t="s">
        <v>6166</v>
      </c>
      <c r="AX5998" t="s">
        <v>6177</v>
      </c>
      <c r="AY5998">
        <v>31</v>
      </c>
      <c r="AZ5998">
        <v>0</v>
      </c>
      <c r="BA5998">
        <v>17</v>
      </c>
      <c r="BB5998" t="s">
        <v>6180</v>
      </c>
      <c r="BC5998">
        <v>0</v>
      </c>
      <c r="BD5998">
        <v>0</v>
      </c>
      <c r="BE5998" t="s">
        <v>6169</v>
      </c>
      <c r="BF5998" t="s">
        <v>6170</v>
      </c>
      <c r="BG5998">
        <v>1</v>
      </c>
      <c r="BH5998" t="s">
        <v>6186</v>
      </c>
      <c r="BI5998">
        <v>36</v>
      </c>
      <c r="BJ5998" t="s">
        <v>6172</v>
      </c>
      <c r="BK5998">
        <v>0</v>
      </c>
      <c r="BL5998">
        <v>49</v>
      </c>
      <c r="BM5998" s="3">
        <f t="shared" si="845"/>
        <v>0.69387755102040816</v>
      </c>
    </row>
    <row r="5999" spans="1:65">
      <c r="A5999" t="s">
        <v>6141</v>
      </c>
      <c r="B5999" s="2">
        <v>46022</v>
      </c>
      <c r="C5999" t="s">
        <v>4641</v>
      </c>
      <c r="D5999" t="s">
        <v>5644</v>
      </c>
      <c r="E5999">
        <v>12</v>
      </c>
      <c r="F5999" t="s">
        <v>78</v>
      </c>
      <c r="G5999" t="s">
        <v>62</v>
      </c>
      <c r="H5999" t="s">
        <v>190</v>
      </c>
      <c r="I5999" t="s">
        <v>52</v>
      </c>
      <c r="J5999" t="s">
        <v>53</v>
      </c>
      <c r="K5999" t="s">
        <v>54</v>
      </c>
      <c r="L5999" t="s">
        <v>67</v>
      </c>
      <c r="M5999" t="s">
        <v>68</v>
      </c>
      <c r="N5999" t="s">
        <v>69</v>
      </c>
      <c r="O5999" t="s">
        <v>70</v>
      </c>
      <c r="P5999">
        <v>53</v>
      </c>
      <c r="Q5999">
        <v>53</v>
      </c>
      <c r="R5999">
        <v>52</v>
      </c>
      <c r="S5999">
        <v>4</v>
      </c>
      <c r="T5999">
        <f t="shared" si="837"/>
        <v>48</v>
      </c>
      <c r="U5999">
        <v>48</v>
      </c>
      <c r="V5999">
        <f t="shared" si="838"/>
        <v>0</v>
      </c>
      <c r="W5999" s="3">
        <f t="shared" si="839"/>
        <v>7.6923076923076927E-2</v>
      </c>
      <c r="X5999">
        <v>42</v>
      </c>
      <c r="Y5999" s="4">
        <v>4.0999999999999996</v>
      </c>
      <c r="Z5999" s="4">
        <v>1.1000000000000001</v>
      </c>
      <c r="AA5999" s="5">
        <v>39022.57</v>
      </c>
      <c r="AB5999" s="5">
        <f t="shared" si="840"/>
        <v>1873083.36</v>
      </c>
      <c r="AC5999" s="5">
        <v>21827.93</v>
      </c>
      <c r="AD5999" s="5">
        <f t="shared" si="841"/>
        <v>1135052.3600000001</v>
      </c>
      <c r="AE5999" s="5">
        <v>93787.36</v>
      </c>
      <c r="AF5999" s="5">
        <v>25312.5</v>
      </c>
      <c r="AG5999" s="5">
        <v>11113.32</v>
      </c>
      <c r="AH5999" s="5">
        <v>1595</v>
      </c>
      <c r="AI5999" s="5">
        <v>15452.37</v>
      </c>
      <c r="AJ5999">
        <v>2</v>
      </c>
      <c r="AK5999" s="5">
        <v>16409.87</v>
      </c>
      <c r="AL5999" s="5">
        <v>0</v>
      </c>
      <c r="AM5999" s="5">
        <v>29972.21</v>
      </c>
      <c r="AN5999">
        <v>4</v>
      </c>
      <c r="AO5999">
        <v>4</v>
      </c>
      <c r="AP5999" t="str">
        <f t="shared" si="842"/>
        <v>Yes</v>
      </c>
      <c r="AQ5999">
        <v>3</v>
      </c>
      <c r="AR5999" s="5">
        <f t="shared" si="843"/>
        <v>1328694.99</v>
      </c>
      <c r="AS5999" s="5">
        <f t="shared" si="844"/>
        <v>544388.37</v>
      </c>
      <c r="AT5999" t="s">
        <v>1641</v>
      </c>
      <c r="AU5999" t="s">
        <v>6173</v>
      </c>
      <c r="AV5999" t="s">
        <v>6174</v>
      </c>
      <c r="AW5999" t="s">
        <v>6175</v>
      </c>
      <c r="AX5999" t="s">
        <v>6167</v>
      </c>
      <c r="AY5999">
        <v>53</v>
      </c>
      <c r="AZ5999">
        <v>0</v>
      </c>
      <c r="BA5999">
        <v>0</v>
      </c>
      <c r="BB5999" t="s">
        <v>6168</v>
      </c>
      <c r="BC5999">
        <v>0</v>
      </c>
      <c r="BD5999">
        <v>0</v>
      </c>
      <c r="BE5999" t="s">
        <v>6169</v>
      </c>
      <c r="BF5999" t="s">
        <v>6212</v>
      </c>
      <c r="BG5999">
        <v>0</v>
      </c>
      <c r="BH5999" t="s">
        <v>6171</v>
      </c>
      <c r="BI5999">
        <v>40</v>
      </c>
      <c r="BJ5999" t="s">
        <v>6172</v>
      </c>
      <c r="BK5999">
        <v>0</v>
      </c>
      <c r="BL5999">
        <v>76</v>
      </c>
      <c r="BM5999" s="3">
        <f t="shared" si="845"/>
        <v>0.68421052631578949</v>
      </c>
    </row>
    <row r="6000" spans="1:65">
      <c r="A6000" t="s">
        <v>6142</v>
      </c>
      <c r="B6000" s="2">
        <v>46022</v>
      </c>
      <c r="C6000" t="s">
        <v>4641</v>
      </c>
      <c r="D6000" t="s">
        <v>5644</v>
      </c>
      <c r="E6000">
        <v>12</v>
      </c>
      <c r="F6000" t="s">
        <v>49</v>
      </c>
      <c r="G6000" t="s">
        <v>50</v>
      </c>
      <c r="H6000" t="s">
        <v>89</v>
      </c>
      <c r="I6000" t="s">
        <v>64</v>
      </c>
      <c r="J6000" t="s">
        <v>65</v>
      </c>
      <c r="K6000" t="s">
        <v>66</v>
      </c>
      <c r="L6000" t="s">
        <v>67</v>
      </c>
      <c r="M6000" t="s">
        <v>56</v>
      </c>
      <c r="N6000" t="s">
        <v>76</v>
      </c>
      <c r="O6000" t="s">
        <v>70</v>
      </c>
      <c r="P6000">
        <v>57</v>
      </c>
      <c r="Q6000">
        <v>60</v>
      </c>
      <c r="R6000">
        <v>59</v>
      </c>
      <c r="S6000">
        <v>1</v>
      </c>
      <c r="T6000">
        <f t="shared" si="837"/>
        <v>58</v>
      </c>
      <c r="U6000">
        <v>57</v>
      </c>
      <c r="V6000">
        <f t="shared" si="838"/>
        <v>1</v>
      </c>
      <c r="W6000" s="3">
        <f t="shared" si="839"/>
        <v>1.6949152542372881E-2</v>
      </c>
      <c r="X6000">
        <v>17</v>
      </c>
      <c r="Y6000" s="4">
        <v>8</v>
      </c>
      <c r="Z6000" s="4">
        <v>1.2</v>
      </c>
      <c r="AA6000" s="5">
        <v>49277.86</v>
      </c>
      <c r="AB6000" s="5">
        <f t="shared" si="840"/>
        <v>2808838.02</v>
      </c>
      <c r="AC6000" s="5">
        <v>33765.78</v>
      </c>
      <c r="AD6000" s="5">
        <f t="shared" si="841"/>
        <v>1992181.02</v>
      </c>
      <c r="AE6000" s="5">
        <v>127390.07</v>
      </c>
      <c r="AF6000" s="5">
        <v>38155.449999999997</v>
      </c>
      <c r="AG6000" s="5">
        <v>8453.01</v>
      </c>
      <c r="AH6000" s="5">
        <v>1740</v>
      </c>
      <c r="AI6000" s="5">
        <v>4600</v>
      </c>
      <c r="AJ6000">
        <v>0</v>
      </c>
      <c r="AK6000" s="5">
        <v>0</v>
      </c>
      <c r="AL6000" s="5">
        <v>947.46</v>
      </c>
      <c r="AM6000" s="5">
        <v>38541.26</v>
      </c>
      <c r="AN6000">
        <v>4</v>
      </c>
      <c r="AO6000">
        <v>3</v>
      </c>
      <c r="AP6000" t="str">
        <f t="shared" si="842"/>
        <v>Yes</v>
      </c>
      <c r="AQ6000">
        <v>1</v>
      </c>
      <c r="AR6000" s="5">
        <f t="shared" si="843"/>
        <v>2212008.27</v>
      </c>
      <c r="AS6000" s="5">
        <f t="shared" si="844"/>
        <v>596829.75</v>
      </c>
      <c r="AT6000" t="s">
        <v>59</v>
      </c>
      <c r="AU6000" t="s">
        <v>6164</v>
      </c>
      <c r="AV6000" t="s">
        <v>6165</v>
      </c>
      <c r="AW6000" t="s">
        <v>6166</v>
      </c>
      <c r="AX6000" t="s">
        <v>6177</v>
      </c>
      <c r="AY6000">
        <v>61</v>
      </c>
      <c r="AZ6000">
        <v>4</v>
      </c>
      <c r="BA6000">
        <v>14</v>
      </c>
      <c r="BB6000" t="s">
        <v>6185</v>
      </c>
      <c r="BC6000">
        <v>0</v>
      </c>
      <c r="BD6000">
        <v>0</v>
      </c>
      <c r="BE6000" t="s">
        <v>6169</v>
      </c>
      <c r="BF6000" t="s">
        <v>6170</v>
      </c>
      <c r="BG6000">
        <v>0</v>
      </c>
      <c r="BH6000" t="s">
        <v>6171</v>
      </c>
      <c r="BI6000">
        <v>26</v>
      </c>
      <c r="BJ6000" t="s">
        <v>6172</v>
      </c>
      <c r="BK6000">
        <v>0</v>
      </c>
      <c r="BL6000">
        <v>65</v>
      </c>
      <c r="BM6000" s="3">
        <f t="shared" si="845"/>
        <v>0.90769230769230769</v>
      </c>
    </row>
    <row r="6001" spans="1:65">
      <c r="A6001" t="s">
        <v>6143</v>
      </c>
      <c r="B6001" s="2">
        <v>46022</v>
      </c>
      <c r="C6001" t="s">
        <v>4641</v>
      </c>
      <c r="D6001" t="s">
        <v>5644</v>
      </c>
      <c r="E6001">
        <v>12</v>
      </c>
      <c r="F6001" t="s">
        <v>72</v>
      </c>
      <c r="G6001" t="s">
        <v>62</v>
      </c>
      <c r="H6001" t="s">
        <v>220</v>
      </c>
      <c r="I6001" t="s">
        <v>74</v>
      </c>
      <c r="J6001" t="s">
        <v>53</v>
      </c>
      <c r="K6001" t="s">
        <v>75</v>
      </c>
      <c r="L6001" t="s">
        <v>55</v>
      </c>
      <c r="M6001" t="s">
        <v>56</v>
      </c>
      <c r="N6001" t="s">
        <v>76</v>
      </c>
      <c r="O6001" t="s">
        <v>58</v>
      </c>
      <c r="P6001">
        <v>60</v>
      </c>
      <c r="Q6001">
        <v>63</v>
      </c>
      <c r="R6001">
        <v>65</v>
      </c>
      <c r="S6001">
        <v>1</v>
      </c>
      <c r="T6001">
        <f t="shared" si="837"/>
        <v>64</v>
      </c>
      <c r="U6001">
        <v>59</v>
      </c>
      <c r="V6001">
        <f t="shared" si="838"/>
        <v>5</v>
      </c>
      <c r="W6001" s="3">
        <f t="shared" si="839"/>
        <v>1.5384615384615385E-2</v>
      </c>
      <c r="X6001">
        <v>24</v>
      </c>
      <c r="Y6001" s="4">
        <v>1.5</v>
      </c>
      <c r="Z6001" s="4">
        <v>1</v>
      </c>
      <c r="AA6001" s="5">
        <v>35731.269999999997</v>
      </c>
      <c r="AB6001" s="5">
        <f t="shared" si="840"/>
        <v>2108144.9300000002</v>
      </c>
      <c r="AC6001" s="5">
        <v>23717.87</v>
      </c>
      <c r="AD6001" s="5">
        <f t="shared" si="841"/>
        <v>1541661.55</v>
      </c>
      <c r="AE6001" s="5">
        <v>111779.11</v>
      </c>
      <c r="AF6001" s="5">
        <v>28452.57</v>
      </c>
      <c r="AG6001" s="5">
        <v>8559.51</v>
      </c>
      <c r="AH6001" s="5">
        <v>1450</v>
      </c>
      <c r="AI6001" s="5">
        <v>3200</v>
      </c>
      <c r="AJ6001">
        <v>0</v>
      </c>
      <c r="AK6001" s="5">
        <v>0</v>
      </c>
      <c r="AL6001" s="5">
        <v>3291.63</v>
      </c>
      <c r="AM6001" s="5">
        <v>36547.199999999997</v>
      </c>
      <c r="AN6001">
        <v>4</v>
      </c>
      <c r="AO6001">
        <v>3</v>
      </c>
      <c r="AP6001" t="str">
        <f t="shared" si="842"/>
        <v>Yes</v>
      </c>
      <c r="AQ6001">
        <v>1</v>
      </c>
      <c r="AR6001" s="5">
        <f t="shared" si="843"/>
        <v>1734941.57</v>
      </c>
      <c r="AS6001" s="5">
        <f t="shared" si="844"/>
        <v>373203.36</v>
      </c>
      <c r="AT6001" t="s">
        <v>59</v>
      </c>
      <c r="AU6001" t="s">
        <v>6164</v>
      </c>
      <c r="AV6001" t="s">
        <v>6165</v>
      </c>
      <c r="AW6001" t="s">
        <v>6166</v>
      </c>
      <c r="AX6001" t="s">
        <v>6184</v>
      </c>
      <c r="AY6001">
        <v>63</v>
      </c>
      <c r="AZ6001">
        <v>0</v>
      </c>
      <c r="BA6001">
        <v>28</v>
      </c>
      <c r="BB6001" t="s">
        <v>6180</v>
      </c>
      <c r="BC6001">
        <v>0</v>
      </c>
      <c r="BD6001">
        <v>0</v>
      </c>
      <c r="BE6001" t="s">
        <v>6169</v>
      </c>
      <c r="BF6001" t="s">
        <v>6170</v>
      </c>
      <c r="BG6001">
        <v>0</v>
      </c>
      <c r="BH6001" t="s">
        <v>6171</v>
      </c>
      <c r="BI6001">
        <v>31</v>
      </c>
      <c r="BJ6001" t="s">
        <v>6172</v>
      </c>
      <c r="BK6001">
        <v>0</v>
      </c>
      <c r="BL6001">
        <v>72</v>
      </c>
      <c r="BM6001" s="3">
        <f t="shared" si="845"/>
        <v>0.90277777777777779</v>
      </c>
    </row>
  </sheetData>
  <conditionalFormatting sqref="AS2:AS6001">
    <cfRule type="expression" dxfId="9" priority="12">
      <formula>AS2&lt;0</formula>
    </cfRule>
  </conditionalFormatting>
  <conditionalFormatting sqref="BJ2:BJ6001">
    <cfRule type="expression" dxfId="8" priority="7">
      <formula>BJ2="Overdue"</formula>
    </cfRule>
    <cfRule type="expression" dxfId="7" priority="8">
      <formula>BJ2="Due Soon"</formula>
    </cfRule>
  </conditionalFormatting>
  <conditionalFormatting sqref="BK2:BK6001">
    <cfRule type="expression" dxfId="6" priority="9">
      <formula>BK2&gt;0</formula>
    </cfRule>
  </conditionalFormatting>
  <conditionalFormatting sqref="BM2:BM6001">
    <cfRule type="dataBar" priority="10">
      <dataBar>
        <cfvo type="min"/>
        <cfvo type="max"/>
        <color rgb="FF2563EB"/>
      </dataBar>
    </cfRule>
    <cfRule type="dataBar" priority="11">
      <dataBar>
        <cfvo type="min"/>
        <cfvo type="max"/>
        <color rgb="FF2563EB"/>
      </dataBar>
      <extLst>
        <ext xmlns:x14="http://schemas.microsoft.com/office/spreadsheetml/2009/9/main" uri="{B025F937-C7B1-47D3-B67F-A62EFF666E3E}">
          <x14:id>{6B6F9C1D-84D0-4D77-95FD-21F895E71FF6}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B6F9C1D-84D0-4D77-95FD-21F895E71FF6}">
            <x14:dataBar>
              <x14:cfvo type="min"/>
              <x14:cfvo type="max"/>
              <x14:negativeFillColor auto="1"/>
              <x14:axisColor auto="1"/>
            </x14:dataBar>
          </x14:cfRule>
          <xm:sqref>BM2:BM6001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643DD-50E0-4B77-AFC7-0690761B8D13}">
  <dimension ref="A1:I9"/>
  <sheetViews>
    <sheetView zoomScale="70" workbookViewId="0">
      <selection activeCell="E5" activeCellId="1" sqref="A5:A9 E5:F9"/>
    </sheetView>
  </sheetViews>
  <sheetFormatPr defaultColWidth="38.69921875" defaultRowHeight="13.8"/>
  <cols>
    <col min="1" max="1" width="16.19921875" bestFit="1" customWidth="1"/>
    <col min="2" max="2" width="24.09765625" bestFit="1" customWidth="1"/>
    <col min="3" max="3" width="16" bestFit="1" customWidth="1"/>
    <col min="4" max="4" width="15.59765625" bestFit="1" customWidth="1"/>
    <col min="5" max="5" width="11.3984375" bestFit="1" customWidth="1"/>
    <col min="6" max="6" width="23.3984375" bestFit="1" customWidth="1"/>
    <col min="7" max="7" width="23.09765625" bestFit="1" customWidth="1"/>
  </cols>
  <sheetData>
    <row r="1" spans="1:9">
      <c r="A1" s="25" t="s">
        <v>6232</v>
      </c>
      <c r="B1" s="25"/>
      <c r="C1" s="25"/>
      <c r="D1" s="25"/>
      <c r="E1" s="25"/>
      <c r="F1" s="25"/>
      <c r="G1" s="25"/>
      <c r="H1" s="25"/>
      <c r="I1" s="25"/>
    </row>
    <row r="4" spans="1:9">
      <c r="E4" s="25" t="s">
        <v>6231</v>
      </c>
      <c r="F4" s="25"/>
    </row>
    <row r="5" spans="1:9">
      <c r="A5" s="1" t="s">
        <v>5</v>
      </c>
      <c r="B5" s="1" t="s">
        <v>6163</v>
      </c>
      <c r="C5" s="1" t="s">
        <v>6233</v>
      </c>
      <c r="D5" s="1" t="s">
        <v>6234</v>
      </c>
      <c r="E5" s="1" t="s">
        <v>6235</v>
      </c>
      <c r="F5" s="1" t="s">
        <v>6236</v>
      </c>
      <c r="G5" s="1" t="s">
        <v>6238</v>
      </c>
      <c r="H5" s="1" t="s">
        <v>6237</v>
      </c>
      <c r="I5" s="1" t="s">
        <v>6277</v>
      </c>
    </row>
    <row r="6" spans="1:9">
      <c r="A6" t="s">
        <v>61</v>
      </c>
      <c r="B6" s="3">
        <f>SUMIFS(Raw_Data!$R$2:$R$6001,Raw_Data!$F$2:$F$6001,A6)/SUMIFS(Raw_Data!$BL$2:$BL$6001,Raw_Data!$F$2:$F$6001,A6)</f>
        <v>0.82142459260459599</v>
      </c>
      <c r="C6" s="6">
        <v>699431657.45000017</v>
      </c>
      <c r="D6" s="6">
        <v>-725383.96</v>
      </c>
      <c r="E6" s="3">
        <f>SUMIFS(Raw_Data!$S$2:$S$6001,Raw_Data!$F$2:$F$6001,$A6)/SUMIFS(Raw_Data!$R$2:$R$6001,Raw_Data!$F$2:$F$6001,$A6)</f>
        <v>2.4955304851735405E-2</v>
      </c>
      <c r="F6">
        <f>AVERAGEIFS(Raw_Data!$X$2:$X$6001,Raw_Data!$F$2:$F$6001,$A6)</f>
        <v>26.725752508361204</v>
      </c>
      <c r="G6">
        <f>COUNTIFS(Raw_Data!$F$2:$F$6001,$A6,Raw_Data!$AP$2:$AP$6001,"Yes")</f>
        <v>1037</v>
      </c>
      <c r="H6" s="3">
        <f>COUNTIFS(Raw_Data!$F$2:$F$6001,$A6,Raw_Data!$AP$2:$AP$6001,"Yes")/COUNTIF(Raw_Data!$F$2:$F$6001,$A6)</f>
        <v>0.6936454849498328</v>
      </c>
      <c r="I6">
        <f>SUMIFS(Raw_Data!$BK$2:$BK$6001,Raw_Data!$F$2:$F$6001,$A6)</f>
        <v>13</v>
      </c>
    </row>
    <row r="7" spans="1:9">
      <c r="A7" t="s">
        <v>72</v>
      </c>
      <c r="B7" s="3">
        <f>SUMIFS(Raw_Data!$R$2:$R$6001,Raw_Data!$F$2:$F$6001,A7)/SUMIFS(Raw_Data!$BL$2:$BL$6001,Raw_Data!$F$2:$F$6001,A7)</f>
        <v>0.8445176752546435</v>
      </c>
      <c r="C7" s="6">
        <v>652756471.69000006</v>
      </c>
      <c r="D7" s="6">
        <v>-1205513.9300000004</v>
      </c>
      <c r="E7" s="3">
        <f>SUMIFS(Raw_Data!$S$2:$S$6001,Raw_Data!$F$2:$F$6001,$A7)/SUMIFS(Raw_Data!$R$2:$R$6001,Raw_Data!$F$2:$F$6001,$A7)</f>
        <v>2.1319616885420362E-2</v>
      </c>
      <c r="F7">
        <f>AVERAGEIFS(Raw_Data!$X$2:$X$6001,Raw_Data!$F$2:$F$6001,$A7)</f>
        <v>23.247354497354497</v>
      </c>
      <c r="G7">
        <f>COUNTIFS(Raw_Data!$F$2:$F$6001,$A7,Raw_Data!$AP$2:$AP$6001,"Yes")</f>
        <v>1051</v>
      </c>
      <c r="H7" s="3">
        <f>COUNTIFS(Raw_Data!$F$2:$F$6001,$A7,Raw_Data!$AP$2:$AP$6001,"Yes")/COUNTIF(Raw_Data!$F$2:$F$6001,$A7)</f>
        <v>0.69510582010582012</v>
      </c>
      <c r="I7">
        <f>SUMIFS(Raw_Data!$BK$2:$BK$6001,Raw_Data!$F$2:$F$6001,$A7)</f>
        <v>7</v>
      </c>
    </row>
    <row r="8" spans="1:9">
      <c r="A8" t="s">
        <v>49</v>
      </c>
      <c r="B8" s="3">
        <f>SUMIFS(Raw_Data!$R$2:$R$6001,Raw_Data!$F$2:$F$6001,A8)/SUMIFS(Raw_Data!$BL$2:$BL$6001,Raw_Data!$F$2:$F$6001,A8)</f>
        <v>0.81734099335859511</v>
      </c>
      <c r="C8" s="6">
        <v>633623552.96999991</v>
      </c>
      <c r="D8" s="6">
        <v>-35089504.339999989</v>
      </c>
      <c r="E8" s="3">
        <f>SUMIFS(Raw_Data!$S$2:$S$6001,Raw_Data!$F$2:$F$6001,$A8)/SUMIFS(Raw_Data!$R$2:$R$6001,Raw_Data!$F$2:$F$6001,$A8)</f>
        <v>4.0054835493519445E-2</v>
      </c>
      <c r="F8">
        <f>AVERAGEIFS(Raw_Data!$X$2:$X$6001,Raw_Data!$F$2:$F$6001,$A8)</f>
        <v>33.167000668002672</v>
      </c>
      <c r="G8">
        <f>COUNTIFS(Raw_Data!$F$2:$F$6001,$A8,Raw_Data!$AP$2:$AP$6001,"Yes")</f>
        <v>1035</v>
      </c>
      <c r="H8" s="3">
        <f>COUNTIFS(Raw_Data!$F$2:$F$6001,$A8,Raw_Data!$AP$2:$AP$6001,"Yes")/COUNTIF(Raw_Data!$F$2:$F$6001,$A8)</f>
        <v>0.69138276553106215</v>
      </c>
      <c r="I8">
        <f>SUMIFS(Raw_Data!$BK$2:$BK$6001,Raw_Data!$F$2:$F$6001,$A8)</f>
        <v>18</v>
      </c>
    </row>
    <row r="9" spans="1:9">
      <c r="A9" t="s">
        <v>78</v>
      </c>
      <c r="B9" s="3">
        <f>SUMIFS(Raw_Data!$R$2:$R$6001,Raw_Data!$F$2:$F$6001,A9)/SUMIFS(Raw_Data!$BL$2:$BL$6001,Raw_Data!$F$2:$F$6001,A9)</f>
        <v>0.81150688288877093</v>
      </c>
      <c r="C9" s="6">
        <v>612986491.96000004</v>
      </c>
      <c r="D9" s="6">
        <v>-49154431.169999979</v>
      </c>
      <c r="E9" s="3">
        <f>SUMIFS(Raw_Data!$S$2:$S$6001,Raw_Data!$F$2:$F$6001,$A9)/SUMIFS(Raw_Data!$R$2:$R$6001,Raw_Data!$F$2:$F$6001,$A9)</f>
        <v>4.0935746105252559E-2</v>
      </c>
      <c r="F9">
        <f>AVERAGEIFS(Raw_Data!$X$2:$X$6001,Raw_Data!$F$2:$F$6001,$A9)</f>
        <v>30.720588235294116</v>
      </c>
      <c r="G9">
        <f>COUNTIFS(Raw_Data!$F$2:$F$6001,$A9,Raw_Data!$AP$2:$AP$6001,"Yes")</f>
        <v>1046</v>
      </c>
      <c r="H9" s="3">
        <f>COUNTIFS(Raw_Data!$F$2:$F$6001,$A9,Raw_Data!$AP$2:$AP$6001,"Yes")/COUNTIF(Raw_Data!$F$2:$F$6001,$A9)</f>
        <v>0.69919786096256686</v>
      </c>
      <c r="I9">
        <f>SUMIFS(Raw_Data!$BK$2:$BK$6001,Raw_Data!$F$2:$F$6001,$A9)</f>
        <v>21</v>
      </c>
    </row>
  </sheetData>
  <mergeCells count="2">
    <mergeCell ref="A1:I1"/>
    <mergeCell ref="E4: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90088-A3FE-4A7C-9EF4-B4022BC87436}">
  <dimension ref="A1:E33"/>
  <sheetViews>
    <sheetView zoomScale="77" zoomScaleNormal="77" workbookViewId="0">
      <selection activeCell="A14" sqref="A14:C18"/>
    </sheetView>
  </sheetViews>
  <sheetFormatPr defaultColWidth="56.59765625" defaultRowHeight="13.8"/>
  <cols>
    <col min="1" max="1" width="17.69921875" bestFit="1" customWidth="1"/>
    <col min="2" max="2" width="24.5" bestFit="1" customWidth="1"/>
    <col min="3" max="3" width="32.796875" customWidth="1"/>
    <col min="4" max="4" width="27.796875" bestFit="1" customWidth="1"/>
    <col min="5" max="5" width="24.69921875" customWidth="1"/>
  </cols>
  <sheetData>
    <row r="1" spans="1:5">
      <c r="A1" s="25" t="s">
        <v>6230</v>
      </c>
      <c r="B1" s="25"/>
      <c r="C1" s="25"/>
      <c r="D1" s="25"/>
    </row>
    <row r="8" spans="1:5">
      <c r="A8" s="1" t="s">
        <v>8</v>
      </c>
      <c r="B8" s="1" t="s">
        <v>6250</v>
      </c>
      <c r="C8" s="1" t="s">
        <v>6239</v>
      </c>
      <c r="D8" s="1" t="s">
        <v>6240</v>
      </c>
      <c r="E8" s="11" t="s">
        <v>6278</v>
      </c>
    </row>
    <row r="9" spans="1:5">
      <c r="A9" t="s">
        <v>52</v>
      </c>
      <c r="B9" s="3">
        <f>SUMIFS(Raw_Data!$S$2:$S$6001,Raw_Data!$I$2:$I$6001,$A9)/SUMIFS(Raw_Data!$R$2:$R$6001,Raw_Data!$I$2:$I$6001,$A9)</f>
        <v>3.4929983107328463E-2</v>
      </c>
      <c r="C9">
        <f>AVERAGEIFS(Raw_Data!$X$2:$X$6001,Raw_Data!$I$2:$I$6001,$A9)</f>
        <v>35.176000000000002</v>
      </c>
      <c r="D9" s="6">
        <f>AVERAGEIFS(Raw_Data!$Y$2:$Y$6001,Raw_Data!$I$2:$I$6001,$A9)</f>
        <v>4.129100000000002</v>
      </c>
      <c r="E9" s="6">
        <f>SUMIFS(Raw_Data!$AS$2:$AS$6001,Raw_Data!$I$2:$I$6001,$A9)</f>
        <v>841079171.51999867</v>
      </c>
    </row>
    <row r="10" spans="1:5">
      <c r="A10" t="s">
        <v>64</v>
      </c>
      <c r="B10" s="3">
        <f>SUMIFS(Raw_Data!$S$2:$S$6001,Raw_Data!$I$2:$I$6001,$A10)/SUMIFS(Raw_Data!$R$2:$R$6001,Raw_Data!$I$2:$I$6001,$A10)</f>
        <v>2.9602527856311324E-2</v>
      </c>
      <c r="C10">
        <f>AVERAGEIFS(Raw_Data!$X$2:$X$6001,Raw_Data!$I$2:$I$6001,$A10)</f>
        <v>23.302</v>
      </c>
      <c r="D10" s="6">
        <f>AVERAGEIFS(Raw_Data!$Y$2:$Y$6001,Raw_Data!$I$2:$I$6001,$A10)</f>
        <v>4.252349999999999</v>
      </c>
      <c r="E10" s="6">
        <f>SUMIFS(Raw_Data!$AS$2:$AS$6001,Raw_Data!$I$2:$I$6001,$A10)</f>
        <v>882625384.73999941</v>
      </c>
    </row>
    <row r="11" spans="1:5">
      <c r="A11" t="s">
        <v>74</v>
      </c>
      <c r="B11" s="3">
        <f>SUMIFS(Raw_Data!$S$2:$S$6001,Raw_Data!$I$2:$I$6001,$A11)/SUMIFS(Raw_Data!$R$2:$R$6001,Raw_Data!$I$2:$I$6001,$A11)</f>
        <v>3.0381561535068373E-2</v>
      </c>
      <c r="C11">
        <f>AVERAGEIFS(Raw_Data!$X$2:$X$6001,Raw_Data!$I$2:$I$6001,$A11)</f>
        <v>26.879000000000001</v>
      </c>
      <c r="D11" s="6">
        <f>AVERAGEIFS(Raw_Data!$Y$2:$Y$6001,Raw_Data!$I$2:$I$6001,$A11)</f>
        <v>4.6205499999999979</v>
      </c>
      <c r="E11" s="6">
        <f>SUMIFS(Raw_Data!$AS$2:$AS$6001,Raw_Data!$I$2:$I$6001,$A11)</f>
        <v>875093617.80999994</v>
      </c>
    </row>
    <row r="13" spans="1:5">
      <c r="A13" s="1" t="s">
        <v>52</v>
      </c>
    </row>
    <row r="14" spans="1:5">
      <c r="A14" s="1" t="s">
        <v>5</v>
      </c>
      <c r="B14" s="1" t="s">
        <v>6250</v>
      </c>
      <c r="C14" s="1" t="s">
        <v>23</v>
      </c>
      <c r="D14" s="11" t="s">
        <v>6278</v>
      </c>
    </row>
    <row r="15" spans="1:5">
      <c r="A15" t="s">
        <v>49</v>
      </c>
      <c r="B15" s="3">
        <f>SUMIFS(Raw_Data!$S$2:$S$6001,Raw_Data!$I$2:$I$6001,"Night",Raw_Data!$F$2:$F$6001,$A15)/SUMIFS(Raw_Data!$R$2:$R$6001,Raw_Data!$I$2:$I$6001,"Night",Raw_Data!$F$2:$F$6001,$A15)</f>
        <v>4.4439345265412267E-2</v>
      </c>
      <c r="C15" s="10">
        <f>AVERAGEIFS(Raw_Data!$X$2:$X$6001,Raw_Data!$I$2:$I$6001,"Night",Raw_Data!$F$2:$F$6001,$A15)</f>
        <v>46.208924949290058</v>
      </c>
      <c r="D15" s="6">
        <f>SUMIFS(Raw_Data!$AS$2:$AS$6001,Raw_Data!$I$2:$I$6001,"Night",Raw_Data!$F$2:$F$6001,$A15)</f>
        <v>198360086.43000022</v>
      </c>
    </row>
    <row r="16" spans="1:5">
      <c r="A16" t="s">
        <v>61</v>
      </c>
      <c r="B16" s="3">
        <f>SUMIFS(Raw_Data!$S$2:$S$6001,Raw_Data!$I$2:$I$6001,"Night",Raw_Data!$F$2:$F$6001,$A16)/SUMIFS(Raw_Data!$R$2:$R$6001,Raw_Data!$I$2:$I$6001,"Night",Raw_Data!$F$2:$F$6001,$A16)</f>
        <v>2.7542528904926724E-2</v>
      </c>
      <c r="C16" s="10">
        <f>AVERAGEIFS(Raw_Data!$X$2:$X$6001,Raw_Data!$I$2:$I$6001,"Night",Raw_Data!$F$2:$F$6001,$A16)</f>
        <v>30.215841584158415</v>
      </c>
      <c r="D16" s="6">
        <f>SUMIFS(Raw_Data!$AS$2:$AS$6001,Raw_Data!$I$2:$I$6001,"Night",Raw_Data!$F$2:$F$6001,$A16)</f>
        <v>230684169.33000001</v>
      </c>
    </row>
    <row r="17" spans="1:4">
      <c r="A17" t="s">
        <v>72</v>
      </c>
      <c r="B17" s="3">
        <f>SUMIFS(Raw_Data!$S$2:$S$6001,Raw_Data!$I$2:$I$6001,"Night",Raw_Data!$F$2:$F$6001,$A17)/SUMIFS(Raw_Data!$R$2:$R$6001,Raw_Data!$I$2:$I$6001,"Night",Raw_Data!$F$2:$F$6001,$A17)</f>
        <v>2.4209818426361801E-2</v>
      </c>
      <c r="C17" s="10">
        <f>AVERAGEIFS(Raw_Data!$X$2:$X$6001,Raw_Data!$I$2:$I$6001,"Night",Raw_Data!$F$2:$F$6001,$A17)</f>
        <v>27.333333333333332</v>
      </c>
      <c r="D17" s="6">
        <f>SUMIFS(Raw_Data!$AS$2:$AS$6001,Raw_Data!$I$2:$I$6001,"Night",Raw_Data!$F$2:$F$6001,$A17)</f>
        <v>212241911.94</v>
      </c>
    </row>
    <row r="18" spans="1:4">
      <c r="A18" t="s">
        <v>78</v>
      </c>
      <c r="B18" s="3">
        <f>SUMIFS(Raw_Data!$S$2:$S$6001,Raw_Data!$I$2:$I$6001,"Night",Raw_Data!$F$2:$F$6001,$A18)/SUMIFS(Raw_Data!$R$2:$R$6001,Raw_Data!$I$2:$I$6001,"Night",Raw_Data!$F$2:$F$6001,$A18)</f>
        <v>4.4449424772150005E-2</v>
      </c>
      <c r="C18" s="10">
        <f>AVERAGEIFS(Raw_Data!$X$2:$X$6001,Raw_Data!$I$2:$I$6001,"Night",Raw_Data!$F$2:$F$6001,$A18)</f>
        <v>37.220883534136547</v>
      </c>
      <c r="D18" s="6">
        <f>SUMIFS(Raw_Data!$AS$2:$AS$6001,Raw_Data!$I$2:$I$6001,"Night",Raw_Data!$F$2:$F$6001,$A18)</f>
        <v>199793003.82000008</v>
      </c>
    </row>
    <row r="21" spans="1:4">
      <c r="A21" s="1" t="s">
        <v>49</v>
      </c>
      <c r="B21" s="1" t="s">
        <v>6250</v>
      </c>
      <c r="C21" s="1" t="s">
        <v>6239</v>
      </c>
      <c r="D21" s="11" t="s">
        <v>6278</v>
      </c>
    </row>
    <row r="22" spans="1:4">
      <c r="A22" t="str" cm="1">
        <f t="array" ref="A22:A33">_xlfn._xlws.SORT(_xlfn.UNIQUE(_xlfn._xlws.FILTER(Raw_Data!$H$2:$H$6001,(Raw_Data!$F$2:$F$6001="Pune Factory")*(Raw_Data!$I$2:$I$6001="Night"))))</f>
        <v>PUN-L1-M1</v>
      </c>
      <c r="B22" s="3">
        <f>SUMIFS(Raw_Data!$S$2:$S$6001,Raw_Data!$F$2:$F$6001,"Pune Factory",Raw_Data!$I$2:$I$6001,"Night",Raw_Data!$H$2:$H$6001,$A22)/SUMIFS(Raw_Data!$R$2:$R$6001,Raw_Data!$F$2:$F$6001,"Pune Factory",Raw_Data!$I$2:$I$6001,"Night",Raw_Data!$H$2:$H$6001,$A22)</f>
        <v>3.6211699164345405E-2</v>
      </c>
      <c r="C22" s="10">
        <f>AVERAGEIFS(Raw_Data!$X$2:$X$6001,Raw_Data!$F$2:$F$6001,"Pune Factory",Raw_Data!$I$2:$I$6001,"Night",Raw_Data!$H$2:$H$6001,$A22)</f>
        <v>34.725000000000001</v>
      </c>
      <c r="D22" s="6">
        <f>SUMIFS(Raw_Data!$AS$2:$AS$6001,Raw_Data!$F$2:$F$6001,"Pune Factory",Raw_Data!$I$2:$I$6001,"Night",Raw_Data!$H$2:$H$6001,$A22)</f>
        <v>16195887.539999999</v>
      </c>
    </row>
    <row r="23" spans="1:4">
      <c r="A23" t="str">
        <v>PUN-L1-M2</v>
      </c>
      <c r="B23" s="3">
        <f>SUMIFS(Raw_Data!$S$2:$S$6001,Raw_Data!$F$2:$F$6001,"Pune Factory",Raw_Data!$I$2:$I$6001,"Night",Raw_Data!$H$2:$H$6001,$A23)/SUMIFS(Raw_Data!$R$2:$R$6001,Raw_Data!$F$2:$F$6001,"Pune Factory",Raw_Data!$I$2:$I$6001,"Night",Raw_Data!$H$2:$H$6001,$A23)</f>
        <v>4.5812807881773401E-2</v>
      </c>
      <c r="C23" s="10">
        <f>AVERAGEIFS(Raw_Data!$X$2:$X$6001,Raw_Data!$F$2:$F$6001,"Pune Factory",Raw_Data!$I$2:$I$6001,"Night",Raw_Data!$H$2:$H$6001,$A23)</f>
        <v>32.325000000000003</v>
      </c>
      <c r="D23" s="6">
        <f>SUMIFS(Raw_Data!$AS$2:$AS$6001,Raw_Data!$F$2:$F$6001,"Pune Factory",Raw_Data!$I$2:$I$6001,"Night",Raw_Data!$H$2:$H$6001,$A23)</f>
        <v>17992569.050000001</v>
      </c>
    </row>
    <row r="24" spans="1:4">
      <c r="A24" t="str">
        <v>PUN-L1-M3</v>
      </c>
      <c r="B24" s="3">
        <f>SUMIFS(Raw_Data!$S$2:$S$6001,Raw_Data!$F$2:$F$6001,"Pune Factory",Raw_Data!$I$2:$I$6001,"Night",Raw_Data!$H$2:$H$6001,$A24)/SUMIFS(Raw_Data!$R$2:$R$6001,Raw_Data!$F$2:$F$6001,"Pune Factory",Raw_Data!$I$2:$I$6001,"Night",Raw_Data!$H$2:$H$6001,$A24)</f>
        <v>3.7762237762237763E-2</v>
      </c>
      <c r="C24" s="10">
        <f>AVERAGEIFS(Raw_Data!$X$2:$X$6001,Raw_Data!$F$2:$F$6001,"Pune Factory",Raw_Data!$I$2:$I$6001,"Night",Raw_Data!$H$2:$H$6001,$A24)</f>
        <v>30.341463414634145</v>
      </c>
      <c r="D24" s="6">
        <f>SUMIFS(Raw_Data!$AS$2:$AS$6001,Raw_Data!$F$2:$F$6001,"Pune Factory",Raw_Data!$I$2:$I$6001,"Night",Raw_Data!$H$2:$H$6001,$A24)</f>
        <v>19070966.850000001</v>
      </c>
    </row>
    <row r="25" spans="1:4">
      <c r="A25" t="str">
        <v>PUN-L1-M4</v>
      </c>
      <c r="B25" s="3">
        <f>SUMIFS(Raw_Data!$S$2:$S$6001,Raw_Data!$F$2:$F$6001,"Pune Factory",Raw_Data!$I$2:$I$6001,"Night",Raw_Data!$H$2:$H$6001,$A25)/SUMIFS(Raw_Data!$R$2:$R$6001,Raw_Data!$F$2:$F$6001,"Pune Factory",Raw_Data!$I$2:$I$6001,"Night",Raw_Data!$H$2:$H$6001,$A25)</f>
        <v>4.8309178743961352E-2</v>
      </c>
      <c r="C25" s="10">
        <f>AVERAGEIFS(Raw_Data!$X$2:$X$6001,Raw_Data!$F$2:$F$6001,"Pune Factory",Raw_Data!$I$2:$I$6001,"Night",Raw_Data!$H$2:$H$6001,$A25)</f>
        <v>35.341463414634148</v>
      </c>
      <c r="D25" s="6">
        <f>SUMIFS(Raw_Data!$AS$2:$AS$6001,Raw_Data!$F$2:$F$6001,"Pune Factory",Raw_Data!$I$2:$I$6001,"Night",Raw_Data!$H$2:$H$6001,$A25)</f>
        <v>14597604.779999999</v>
      </c>
    </row>
    <row r="26" spans="1:4">
      <c r="A26" t="str">
        <v>PUN-L2-M1</v>
      </c>
      <c r="B26" s="3">
        <f>SUMIFS(Raw_Data!$S$2:$S$6001,Raw_Data!$F$2:$F$6001,"Pune Factory",Raw_Data!$I$2:$I$6001,"Night",Raw_Data!$H$2:$H$6001,$A26)/SUMIFS(Raw_Data!$R$2:$R$6001,Raw_Data!$F$2:$F$6001,"Pune Factory",Raw_Data!$I$2:$I$6001,"Night",Raw_Data!$H$2:$H$6001,$A26)</f>
        <v>3.896103896103896E-2</v>
      </c>
      <c r="C26" s="10">
        <f>AVERAGEIFS(Raw_Data!$X$2:$X$6001,Raw_Data!$F$2:$F$6001,"Pune Factory",Raw_Data!$I$2:$I$6001,"Night",Raw_Data!$H$2:$H$6001,$A26)</f>
        <v>32.549999999999997</v>
      </c>
      <c r="D26" s="6">
        <f>SUMIFS(Raw_Data!$AS$2:$AS$6001,Raw_Data!$F$2:$F$6001,"Pune Factory",Raw_Data!$I$2:$I$6001,"Night",Raw_Data!$H$2:$H$6001,$A26)</f>
        <v>17851954.310000002</v>
      </c>
    </row>
    <row r="27" spans="1:4">
      <c r="A27" t="str">
        <v>PUN-L2-M2</v>
      </c>
      <c r="B27" s="3">
        <f>SUMIFS(Raw_Data!$S$2:$S$6001,Raw_Data!$F$2:$F$6001,"Pune Factory",Raw_Data!$I$2:$I$6001,"Night",Raw_Data!$H$2:$H$6001,$A27)/SUMIFS(Raw_Data!$R$2:$R$6001,Raw_Data!$F$2:$F$6001,"Pune Factory",Raw_Data!$I$2:$I$6001,"Night",Raw_Data!$H$2:$H$6001,$A27)</f>
        <v>4.1556145004420869E-2</v>
      </c>
      <c r="C27" s="10">
        <f>AVERAGEIFS(Raw_Data!$X$2:$X$6001,Raw_Data!$F$2:$F$6001,"Pune Factory",Raw_Data!$I$2:$I$6001,"Night",Raw_Data!$H$2:$H$6001,$A27)</f>
        <v>31.170731707317074</v>
      </c>
      <c r="D27" s="6">
        <f>SUMIFS(Raw_Data!$AS$2:$AS$6001,Raw_Data!$F$2:$F$6001,"Pune Factory",Raw_Data!$I$2:$I$6001,"Night",Raw_Data!$H$2:$H$6001,$A27)</f>
        <v>17836405.130000003</v>
      </c>
    </row>
    <row r="28" spans="1:4">
      <c r="A28" t="str">
        <v>PUN-L2-M3</v>
      </c>
      <c r="B28" s="3">
        <f>SUMIFS(Raw_Data!$S$2:$S$6001,Raw_Data!$F$2:$F$6001,"Pune Factory",Raw_Data!$I$2:$I$6001,"Night",Raw_Data!$H$2:$H$6001,$A28)/SUMIFS(Raw_Data!$R$2:$R$6001,Raw_Data!$F$2:$F$6001,"Pune Factory",Raw_Data!$I$2:$I$6001,"Night",Raw_Data!$H$2:$H$6001,$A28)</f>
        <v>4.3515725980180955E-2</v>
      </c>
      <c r="C28" s="10">
        <f>AVERAGEIFS(Raw_Data!$X$2:$X$6001,Raw_Data!$F$2:$F$6001,"Pune Factory",Raw_Data!$I$2:$I$6001,"Night",Raw_Data!$H$2:$H$6001,$A28)</f>
        <v>34.166666666666664</v>
      </c>
      <c r="D28" s="6">
        <f>SUMIFS(Raw_Data!$AS$2:$AS$6001,Raw_Data!$F$2:$F$6001,"Pune Factory",Raw_Data!$I$2:$I$6001,"Night",Raw_Data!$H$2:$H$6001,$A28)</f>
        <v>18477822.439999994</v>
      </c>
    </row>
    <row r="29" spans="1:4">
      <c r="A29" t="str">
        <v>PUN-L2-M4</v>
      </c>
      <c r="B29" s="3">
        <f>SUMIFS(Raw_Data!$S$2:$S$6001,Raw_Data!$F$2:$F$6001,"Pune Factory",Raw_Data!$I$2:$I$6001,"Night",Raw_Data!$H$2:$H$6001,$A29)/SUMIFS(Raw_Data!$R$2:$R$6001,Raw_Data!$F$2:$F$6001,"Pune Factory",Raw_Data!$I$2:$I$6001,"Night",Raw_Data!$H$2:$H$6001,$A29)</f>
        <v>4.2259990813045475E-2</v>
      </c>
      <c r="C29" s="10">
        <f>AVERAGEIFS(Raw_Data!$X$2:$X$6001,Raw_Data!$F$2:$F$6001,"Pune Factory",Raw_Data!$I$2:$I$6001,"Night",Raw_Data!$H$2:$H$6001,$A29)</f>
        <v>31.023809523809526</v>
      </c>
      <c r="D29" s="6">
        <f>SUMIFS(Raw_Data!$AS$2:$AS$6001,Raw_Data!$F$2:$F$6001,"Pune Factory",Raw_Data!$I$2:$I$6001,"Night",Raw_Data!$H$2:$H$6001,$A29)</f>
        <v>17145742.010000005</v>
      </c>
    </row>
    <row r="30" spans="1:4">
      <c r="A30" t="str">
        <v>PUN-L3-M1</v>
      </c>
      <c r="B30" s="3">
        <f>SUMIFS(Raw_Data!$S$2:$S$6001,Raw_Data!$F$2:$F$6001,"Pune Factory",Raw_Data!$I$2:$I$6001,"Night",Raw_Data!$H$2:$H$6001,$A30)/SUMIFS(Raw_Data!$R$2:$R$6001,Raw_Data!$F$2:$F$6001,"Pune Factory",Raw_Data!$I$2:$I$6001,"Night",Raw_Data!$H$2:$H$6001,$A30)</f>
        <v>4.7705588368923219E-2</v>
      </c>
      <c r="C30" s="10">
        <f>AVERAGEIFS(Raw_Data!$X$2:$X$6001,Raw_Data!$F$2:$F$6001,"Pune Factory",Raw_Data!$I$2:$I$6001,"Night",Raw_Data!$H$2:$H$6001,$A30)</f>
        <v>31.333333333333332</v>
      </c>
      <c r="D30" s="6">
        <f>SUMIFS(Raw_Data!$AS$2:$AS$6001,Raw_Data!$F$2:$F$6001,"Pune Factory",Raw_Data!$I$2:$I$6001,"Night",Raw_Data!$H$2:$H$6001,$A30)</f>
        <v>17985495.470000003</v>
      </c>
    </row>
    <row r="31" spans="1:4">
      <c r="A31" t="str">
        <v>PUN-L3-M2</v>
      </c>
      <c r="B31" s="3">
        <f>SUMIFS(Raw_Data!$S$2:$S$6001,Raw_Data!$F$2:$F$6001,"Pune Factory",Raw_Data!$I$2:$I$6001,"Night",Raw_Data!$H$2:$H$6001,$A31)/SUMIFS(Raw_Data!$R$2:$R$6001,Raw_Data!$F$2:$F$6001,"Pune Factory",Raw_Data!$I$2:$I$6001,"Night",Raw_Data!$H$2:$H$6001,$A31)</f>
        <v>4.3699186991869921E-2</v>
      </c>
      <c r="C31" s="10">
        <f>AVERAGEIFS(Raw_Data!$X$2:$X$6001,Raw_Data!$F$2:$F$6001,"Pune Factory",Raw_Data!$I$2:$I$6001,"Night",Raw_Data!$H$2:$H$6001,$A31)</f>
        <v>32.615384615384613</v>
      </c>
      <c r="D31" s="6">
        <f>SUMIFS(Raw_Data!$AS$2:$AS$6001,Raw_Data!$F$2:$F$6001,"Pune Factory",Raw_Data!$I$2:$I$6001,"Night",Raw_Data!$H$2:$H$6001,$A31)</f>
        <v>16496467.970000004</v>
      </c>
    </row>
    <row r="32" spans="1:4">
      <c r="A32" t="str">
        <v>PUN-L3-M3</v>
      </c>
      <c r="B32" s="3">
        <f>SUMIFS(Raw_Data!$S$2:$S$6001,Raw_Data!$F$2:$F$6001,"Pune Factory",Raw_Data!$I$2:$I$6001,"Night",Raw_Data!$H$2:$H$6001,$A32)/SUMIFS(Raw_Data!$R$2:$R$6001,Raw_Data!$F$2:$F$6001,"Pune Factory",Raw_Data!$I$2:$I$6001,"Night",Raw_Data!$H$2:$H$6001,$A32)</f>
        <v>5.3618134263295557E-2</v>
      </c>
      <c r="C32" s="10">
        <f>AVERAGEIFS(Raw_Data!$X$2:$X$6001,Raw_Data!$F$2:$F$6001,"Pune Factory",Raw_Data!$I$2:$I$6001,"Night",Raw_Data!$H$2:$H$6001,$A32)</f>
        <v>110.95454545454545</v>
      </c>
      <c r="D32" s="6">
        <f>SUMIFS(Raw_Data!$AS$2:$AS$6001,Raw_Data!$F$2:$F$6001,"Pune Factory",Raw_Data!$I$2:$I$6001,"Night",Raw_Data!$H$2:$H$6001,$A32)</f>
        <v>10413855.859999999</v>
      </c>
    </row>
    <row r="33" spans="1:4">
      <c r="A33" t="str">
        <v>PUN-L3-M4</v>
      </c>
      <c r="B33" s="3">
        <f>SUMIFS(Raw_Data!$S$2:$S$6001,Raw_Data!$F$2:$F$6001,"Pune Factory",Raw_Data!$I$2:$I$6001,"Night",Raw_Data!$H$2:$H$6001,$A33)/SUMIFS(Raw_Data!$R$2:$R$6001,Raw_Data!$F$2:$F$6001,"Pune Factory",Raw_Data!$I$2:$I$6001,"Night",Raw_Data!$H$2:$H$6001,$A33)</f>
        <v>5.2678571428571429E-2</v>
      </c>
      <c r="C33" s="10">
        <f>AVERAGEIFS(Raw_Data!$X$2:$X$6001,Raw_Data!$F$2:$F$6001,"Pune Factory",Raw_Data!$I$2:$I$6001,"Night",Raw_Data!$H$2:$H$6001,$A33)</f>
        <v>112.63414634146342</v>
      </c>
      <c r="D33" s="6">
        <f>SUMIFS(Raw_Data!$AS$2:$AS$6001,Raw_Data!$F$2:$F$6001,"Pune Factory",Raw_Data!$I$2:$I$6001,"Night",Raw_Data!$H$2:$H$6001,$A33)</f>
        <v>14295315.020000003</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347F-0B28-4CDC-9B64-0F9FDE4E19D0}">
  <dimension ref="A1:R53"/>
  <sheetViews>
    <sheetView zoomScale="93" workbookViewId="0">
      <selection activeCell="I4" sqref="I4:L4"/>
    </sheetView>
  </sheetViews>
  <sheetFormatPr defaultRowHeight="13.8"/>
  <cols>
    <col min="1" max="1" width="10.3984375" bestFit="1" customWidth="1"/>
    <col min="2" max="2" width="9.5" bestFit="1" customWidth="1"/>
    <col min="3" max="3" width="8.8984375" bestFit="1" customWidth="1"/>
    <col min="4" max="4" width="8.5" bestFit="1" customWidth="1"/>
    <col min="5" max="5" width="27.59765625" bestFit="1" customWidth="1"/>
    <col min="9" max="9" width="10.3984375" bestFit="1" customWidth="1"/>
    <col min="10" max="10" width="8.5" bestFit="1" customWidth="1"/>
    <col min="11" max="11" width="9.3984375" bestFit="1" customWidth="1"/>
    <col min="12" max="12" width="27.59765625" bestFit="1" customWidth="1"/>
    <col min="14" max="14" width="10.3984375" bestFit="1" customWidth="1"/>
  </cols>
  <sheetData>
    <row r="1" spans="1:18">
      <c r="A1" s="25" t="s">
        <v>6228</v>
      </c>
      <c r="B1" s="25"/>
      <c r="C1" s="25"/>
      <c r="D1" s="25"/>
      <c r="E1" s="25"/>
      <c r="F1" s="25"/>
    </row>
    <row r="3" spans="1:18">
      <c r="I3" s="25" t="s">
        <v>6275</v>
      </c>
      <c r="J3" s="25"/>
      <c r="K3" s="25"/>
      <c r="L3" s="25"/>
    </row>
    <row r="4" spans="1:18" ht="13.8" customHeight="1">
      <c r="B4" s="26" t="s">
        <v>6160</v>
      </c>
      <c r="C4" s="26"/>
      <c r="D4" s="26"/>
      <c r="E4" s="26"/>
      <c r="I4" s="1" t="s">
        <v>6224</v>
      </c>
      <c r="J4" s="1" t="s">
        <v>6193</v>
      </c>
      <c r="K4" s="1" t="s">
        <v>6187</v>
      </c>
      <c r="L4" s="1" t="s">
        <v>6276</v>
      </c>
    </row>
    <row r="5" spans="1:18" ht="13.8" customHeight="1">
      <c r="A5" s="1" t="s">
        <v>6229</v>
      </c>
      <c r="B5" t="s">
        <v>6172</v>
      </c>
      <c r="C5" t="s">
        <v>6187</v>
      </c>
      <c r="D5" t="s">
        <v>6193</v>
      </c>
      <c r="E5" s="1" t="s">
        <v>6276</v>
      </c>
      <c r="I5" t="s">
        <v>260</v>
      </c>
      <c r="J5">
        <v>97</v>
      </c>
      <c r="K5">
        <v>6</v>
      </c>
      <c r="L5">
        <v>7139</v>
      </c>
    </row>
    <row r="6" spans="1:18">
      <c r="A6" t="s">
        <v>260</v>
      </c>
      <c r="B6">
        <f>COUNTIFS(Raw_Data!$H$2:$H$6001,A6,Raw_Data!$BJ$2:$BJ$6001,"Up to Date")</f>
        <v>25</v>
      </c>
      <c r="C6">
        <f>COUNTIFS(Raw_Data!$H$2:$H$6001,A6,Raw_Data!$BJ$2:$BJ$6001,"Due Soon")</f>
        <v>6</v>
      </c>
      <c r="D6">
        <f>COUNTIFS(Raw_Data!$H$2:$H$6001,A6,Raw_Data!$BJ$2:$BJ$6001,"Overdue")</f>
        <v>97</v>
      </c>
      <c r="E6">
        <f>SUMIFS(Raw_Data!$X$2:$X$6001,Raw_Data!$H$2:$H$6001,A6)</f>
        <v>7139</v>
      </c>
      <c r="I6" t="s">
        <v>106</v>
      </c>
      <c r="J6">
        <v>99</v>
      </c>
      <c r="K6">
        <v>12</v>
      </c>
      <c r="L6">
        <v>6990</v>
      </c>
    </row>
    <row r="7" spans="1:18">
      <c r="A7" t="s">
        <v>106</v>
      </c>
      <c r="B7">
        <f>COUNTIFS(Raw_Data!$H$2:$H$6001,A7,Raw_Data!$BJ$2:$BJ$6001,"Up to Date")</f>
        <v>20</v>
      </c>
      <c r="C7">
        <f>COUNTIFS(Raw_Data!$H$2:$H$6001,A7,Raw_Data!$BJ$2:$BJ$6001,"Due Soon")</f>
        <v>12</v>
      </c>
      <c r="D7">
        <f>COUNTIFS(Raw_Data!$H$2:$H$6001,A7,Raw_Data!$BJ$2:$BJ$6001,"Overdue")</f>
        <v>99</v>
      </c>
      <c r="E7">
        <f>SUMIFS(Raw_Data!$X$2:$X$6001,Raw_Data!$H$2:$H$6001,A7)</f>
        <v>6990</v>
      </c>
      <c r="I7" t="s">
        <v>173</v>
      </c>
      <c r="J7">
        <v>96</v>
      </c>
      <c r="K7">
        <v>7</v>
      </c>
      <c r="L7">
        <v>5724</v>
      </c>
      <c r="R7" s="12"/>
    </row>
    <row r="8" spans="1:18">
      <c r="A8" t="s">
        <v>173</v>
      </c>
      <c r="B8">
        <f>COUNTIFS(Raw_Data!$H$2:$H$6001,A8,Raw_Data!$BJ$2:$BJ$6001,"Up to Date")</f>
        <v>24</v>
      </c>
      <c r="C8">
        <f>COUNTIFS(Raw_Data!$H$2:$H$6001,A8,Raw_Data!$BJ$2:$BJ$6001,"Due Soon")</f>
        <v>7</v>
      </c>
      <c r="D8">
        <f>COUNTIFS(Raw_Data!$H$2:$H$6001,A8,Raw_Data!$BJ$2:$BJ$6001,"Overdue")</f>
        <v>96</v>
      </c>
      <c r="E8">
        <f>SUMIFS(Raw_Data!$X$2:$X$6001,Raw_Data!$H$2:$H$6001,A8)</f>
        <v>5724</v>
      </c>
      <c r="R8" s="12"/>
    </row>
    <row r="9" spans="1:18">
      <c r="A9" t="s">
        <v>185</v>
      </c>
      <c r="B9">
        <f>COUNTIFS(Raw_Data!$H$2:$H$6001,A9,Raw_Data!$BJ$2:$BJ$6001,"Up to Date")</f>
        <v>99</v>
      </c>
      <c r="C9">
        <f>COUNTIFS(Raw_Data!$H$2:$H$6001,A9,Raw_Data!$BJ$2:$BJ$6001,"Due Soon")</f>
        <v>25</v>
      </c>
      <c r="D9">
        <f>COUNTIFS(Raw_Data!$H$2:$H$6001,A9,Raw_Data!$BJ$2:$BJ$6001,"Overdue")</f>
        <v>6</v>
      </c>
      <c r="E9">
        <f>SUMIFS(Raw_Data!$X$2:$X$6001,Raw_Data!$H$2:$H$6001,A9)</f>
        <v>3833</v>
      </c>
      <c r="R9" s="12"/>
    </row>
    <row r="10" spans="1:18">
      <c r="A10" t="s">
        <v>91</v>
      </c>
      <c r="B10">
        <f>COUNTIFS(Raw_Data!$H$2:$H$6001,A10,Raw_Data!$BJ$2:$BJ$6001,"Up to Date")</f>
        <v>96</v>
      </c>
      <c r="C10">
        <f>COUNTIFS(Raw_Data!$H$2:$H$6001,A10,Raw_Data!$BJ$2:$BJ$6001,"Due Soon")</f>
        <v>27</v>
      </c>
      <c r="D10">
        <f>COUNTIFS(Raw_Data!$H$2:$H$6001,A10,Raw_Data!$BJ$2:$BJ$6001,"Overdue")</f>
        <v>6</v>
      </c>
      <c r="E10">
        <f>SUMIFS(Raw_Data!$X$2:$X$6001,Raw_Data!$H$2:$H$6001,A10)</f>
        <v>3810</v>
      </c>
    </row>
    <row r="11" spans="1:18">
      <c r="A11" t="s">
        <v>190</v>
      </c>
      <c r="B11">
        <f>COUNTIFS(Raw_Data!$H$2:$H$6001,A11,Raw_Data!$BJ$2:$BJ$6001,"Up to Date")</f>
        <v>88</v>
      </c>
      <c r="C11">
        <f>COUNTIFS(Raw_Data!$H$2:$H$6001,A11,Raw_Data!$BJ$2:$BJ$6001,"Due Soon")</f>
        <v>35</v>
      </c>
      <c r="D11">
        <f>COUNTIFS(Raw_Data!$H$2:$H$6001,A11,Raw_Data!$BJ$2:$BJ$6001,"Overdue")</f>
        <v>7</v>
      </c>
      <c r="E11">
        <f>SUMIFS(Raw_Data!$X$2:$X$6001,Raw_Data!$H$2:$H$6001,A11)</f>
        <v>3808</v>
      </c>
    </row>
    <row r="12" spans="1:18">
      <c r="A12" t="s">
        <v>136</v>
      </c>
      <c r="B12">
        <f>COUNTIFS(Raw_Data!$H$2:$H$6001,A12,Raw_Data!$BJ$2:$BJ$6001,"Up to Date")</f>
        <v>95</v>
      </c>
      <c r="C12">
        <f>COUNTIFS(Raw_Data!$H$2:$H$6001,A12,Raw_Data!$BJ$2:$BJ$6001,"Due Soon")</f>
        <v>21</v>
      </c>
      <c r="D12">
        <f>COUNTIFS(Raw_Data!$H$2:$H$6001,A12,Raw_Data!$BJ$2:$BJ$6001,"Overdue")</f>
        <v>8</v>
      </c>
      <c r="E12">
        <f>SUMIFS(Raw_Data!$X$2:$X$6001,Raw_Data!$H$2:$H$6001,A12)</f>
        <v>3793</v>
      </c>
    </row>
    <row r="13" spans="1:18">
      <c r="A13" t="s">
        <v>161</v>
      </c>
      <c r="B13">
        <f>COUNTIFS(Raw_Data!$H$2:$H$6001,A13,Raw_Data!$BJ$2:$BJ$6001,"Up to Date")</f>
        <v>94</v>
      </c>
      <c r="C13">
        <f>COUNTIFS(Raw_Data!$H$2:$H$6001,A13,Raw_Data!$BJ$2:$BJ$6001,"Due Soon")</f>
        <v>24</v>
      </c>
      <c r="D13">
        <f>COUNTIFS(Raw_Data!$H$2:$H$6001,A13,Raw_Data!$BJ$2:$BJ$6001,"Overdue")</f>
        <v>5</v>
      </c>
      <c r="E13">
        <f>SUMIFS(Raw_Data!$X$2:$X$6001,Raw_Data!$H$2:$H$6001,A13)</f>
        <v>3784</v>
      </c>
    </row>
    <row r="14" spans="1:18">
      <c r="A14" t="s">
        <v>125</v>
      </c>
      <c r="B14">
        <f>COUNTIFS(Raw_Data!$H$2:$H$6001,A14,Raw_Data!$BJ$2:$BJ$6001,"Up to Date")</f>
        <v>94</v>
      </c>
      <c r="C14">
        <f>COUNTIFS(Raw_Data!$H$2:$H$6001,A14,Raw_Data!$BJ$2:$BJ$6001,"Due Soon")</f>
        <v>29</v>
      </c>
      <c r="D14">
        <f>COUNTIFS(Raw_Data!$H$2:$H$6001,A14,Raw_Data!$BJ$2:$BJ$6001,"Overdue")</f>
        <v>2</v>
      </c>
      <c r="E14">
        <f>SUMIFS(Raw_Data!$X$2:$X$6001,Raw_Data!$H$2:$H$6001,A14)</f>
        <v>3704</v>
      </c>
    </row>
    <row r="15" spans="1:18">
      <c r="A15" t="s">
        <v>226</v>
      </c>
      <c r="B15">
        <f>COUNTIFS(Raw_Data!$H$2:$H$6001,A15,Raw_Data!$BJ$2:$BJ$6001,"Up to Date")</f>
        <v>96</v>
      </c>
      <c r="C15">
        <f>COUNTIFS(Raw_Data!$H$2:$H$6001,A15,Raw_Data!$BJ$2:$BJ$6001,"Due Soon")</f>
        <v>26</v>
      </c>
      <c r="D15">
        <f>COUNTIFS(Raw_Data!$H$2:$H$6001,A15,Raw_Data!$BJ$2:$BJ$6001,"Overdue")</f>
        <v>2</v>
      </c>
      <c r="E15">
        <f>SUMIFS(Raw_Data!$X$2:$X$6001,Raw_Data!$H$2:$H$6001,A15)</f>
        <v>3685</v>
      </c>
    </row>
    <row r="16" spans="1:18">
      <c r="A16" t="s">
        <v>245</v>
      </c>
      <c r="B16">
        <f>COUNTIFS(Raw_Data!$H$2:$H$6001,A16,Raw_Data!$BJ$2:$BJ$6001,"Up to Date")</f>
        <v>96</v>
      </c>
      <c r="C16">
        <f>COUNTIFS(Raw_Data!$H$2:$H$6001,A16,Raw_Data!$BJ$2:$BJ$6001,"Due Soon")</f>
        <v>27</v>
      </c>
      <c r="D16">
        <f>COUNTIFS(Raw_Data!$H$2:$H$6001,A16,Raw_Data!$BJ$2:$BJ$6001,"Overdue")</f>
        <v>3</v>
      </c>
      <c r="E16">
        <f>SUMIFS(Raw_Data!$X$2:$X$6001,Raw_Data!$H$2:$H$6001,A16)</f>
        <v>3611</v>
      </c>
    </row>
    <row r="17" spans="1:5">
      <c r="A17" t="s">
        <v>89</v>
      </c>
      <c r="B17">
        <f>COUNTIFS(Raw_Data!$H$2:$H$6001,A17,Raw_Data!$BJ$2:$BJ$6001,"Up to Date")</f>
        <v>93</v>
      </c>
      <c r="C17">
        <f>COUNTIFS(Raw_Data!$H$2:$H$6001,A17,Raw_Data!$BJ$2:$BJ$6001,"Due Soon")</f>
        <v>29</v>
      </c>
      <c r="D17">
        <f>COUNTIFS(Raw_Data!$H$2:$H$6001,A17,Raw_Data!$BJ$2:$BJ$6001,"Overdue")</f>
        <v>1</v>
      </c>
      <c r="E17">
        <f>SUMIFS(Raw_Data!$X$2:$X$6001,Raw_Data!$H$2:$H$6001,A17)</f>
        <v>3607</v>
      </c>
    </row>
    <row r="18" spans="1:5">
      <c r="A18" t="s">
        <v>141</v>
      </c>
      <c r="B18">
        <f>COUNTIFS(Raw_Data!$H$2:$H$6001,A18,Raw_Data!$BJ$2:$BJ$6001,"Up to Date")</f>
        <v>77</v>
      </c>
      <c r="C18">
        <f>COUNTIFS(Raw_Data!$H$2:$H$6001,A18,Raw_Data!$BJ$2:$BJ$6001,"Due Soon")</f>
        <v>39</v>
      </c>
      <c r="D18">
        <f>COUNTIFS(Raw_Data!$H$2:$H$6001,A18,Raw_Data!$BJ$2:$BJ$6001,"Overdue")</f>
        <v>6</v>
      </c>
      <c r="E18">
        <f>SUMIFS(Raw_Data!$X$2:$X$6001,Raw_Data!$H$2:$H$6001,A18)</f>
        <v>3595</v>
      </c>
    </row>
    <row r="19" spans="1:5">
      <c r="A19" t="s">
        <v>181</v>
      </c>
      <c r="B19">
        <f>COUNTIFS(Raw_Data!$H$2:$H$6001,A19,Raw_Data!$BJ$2:$BJ$6001,"Up to Date")</f>
        <v>100</v>
      </c>
      <c r="C19">
        <f>COUNTIFS(Raw_Data!$H$2:$H$6001,A19,Raw_Data!$BJ$2:$BJ$6001,"Due Soon")</f>
        <v>23</v>
      </c>
      <c r="D19">
        <f>COUNTIFS(Raw_Data!$H$2:$H$6001,A19,Raw_Data!$BJ$2:$BJ$6001,"Overdue")</f>
        <v>0</v>
      </c>
      <c r="E19">
        <f>SUMIFS(Raw_Data!$X$2:$X$6001,Raw_Data!$H$2:$H$6001,A19)</f>
        <v>3577</v>
      </c>
    </row>
    <row r="20" spans="1:5">
      <c r="A20" t="s">
        <v>51</v>
      </c>
      <c r="B20">
        <f>COUNTIFS(Raw_Data!$H$2:$H$6001,A20,Raw_Data!$BJ$2:$BJ$6001,"Up to Date")</f>
        <v>89</v>
      </c>
      <c r="C20">
        <f>COUNTIFS(Raw_Data!$H$2:$H$6001,A20,Raw_Data!$BJ$2:$BJ$6001,"Due Soon")</f>
        <v>30</v>
      </c>
      <c r="D20">
        <f>COUNTIFS(Raw_Data!$H$2:$H$6001,A20,Raw_Data!$BJ$2:$BJ$6001,"Overdue")</f>
        <v>5</v>
      </c>
      <c r="E20">
        <f>SUMIFS(Raw_Data!$X$2:$X$6001,Raw_Data!$H$2:$H$6001,A20)</f>
        <v>3575</v>
      </c>
    </row>
    <row r="21" spans="1:5">
      <c r="A21" t="s">
        <v>80</v>
      </c>
      <c r="B21">
        <f>COUNTIFS(Raw_Data!$H$2:$H$6001,A21,Raw_Data!$BJ$2:$BJ$6001,"Up to Date")</f>
        <v>95</v>
      </c>
      <c r="C21">
        <f>COUNTIFS(Raw_Data!$H$2:$H$6001,A21,Raw_Data!$BJ$2:$BJ$6001,"Due Soon")</f>
        <v>28</v>
      </c>
      <c r="D21">
        <f>COUNTIFS(Raw_Data!$H$2:$H$6001,A21,Raw_Data!$BJ$2:$BJ$6001,"Overdue")</f>
        <v>1</v>
      </c>
      <c r="E21">
        <f>SUMIFS(Raw_Data!$X$2:$X$6001,Raw_Data!$H$2:$H$6001,A21)</f>
        <v>3574</v>
      </c>
    </row>
    <row r="22" spans="1:5">
      <c r="A22" t="s">
        <v>170</v>
      </c>
      <c r="B22">
        <f>COUNTIFS(Raw_Data!$H$2:$H$6001,A22,Raw_Data!$BJ$2:$BJ$6001,"Up to Date")</f>
        <v>96</v>
      </c>
      <c r="C22">
        <f>COUNTIFS(Raw_Data!$H$2:$H$6001,A22,Raw_Data!$BJ$2:$BJ$6001,"Due Soon")</f>
        <v>29</v>
      </c>
      <c r="D22">
        <f>COUNTIFS(Raw_Data!$H$2:$H$6001,A22,Raw_Data!$BJ$2:$BJ$6001,"Overdue")</f>
        <v>1</v>
      </c>
      <c r="E22">
        <f>SUMIFS(Raw_Data!$X$2:$X$6001,Raw_Data!$H$2:$H$6001,A22)</f>
        <v>3564</v>
      </c>
    </row>
    <row r="23" spans="1:5">
      <c r="A23" t="s">
        <v>168</v>
      </c>
      <c r="B23">
        <f>COUNTIFS(Raw_Data!$H$2:$H$6001,A23,Raw_Data!$BJ$2:$BJ$6001,"Up to Date")</f>
        <v>94</v>
      </c>
      <c r="C23">
        <f>COUNTIFS(Raw_Data!$H$2:$H$6001,A23,Raw_Data!$BJ$2:$BJ$6001,"Due Soon")</f>
        <v>22</v>
      </c>
      <c r="D23">
        <f>COUNTIFS(Raw_Data!$H$2:$H$6001,A23,Raw_Data!$BJ$2:$BJ$6001,"Overdue")</f>
        <v>4</v>
      </c>
      <c r="E23">
        <f>SUMIFS(Raw_Data!$X$2:$X$6001,Raw_Data!$H$2:$H$6001,A23)</f>
        <v>3546</v>
      </c>
    </row>
    <row r="24" spans="1:5">
      <c r="A24" t="s">
        <v>111</v>
      </c>
      <c r="B24">
        <f>COUNTIFS(Raw_Data!$H$2:$H$6001,A24,Raw_Data!$BJ$2:$BJ$6001,"Up to Date")</f>
        <v>97</v>
      </c>
      <c r="C24">
        <f>COUNTIFS(Raw_Data!$H$2:$H$6001,A24,Raw_Data!$BJ$2:$BJ$6001,"Due Soon")</f>
        <v>28</v>
      </c>
      <c r="D24">
        <f>COUNTIFS(Raw_Data!$H$2:$H$6001,A24,Raw_Data!$BJ$2:$BJ$6001,"Overdue")</f>
        <v>2</v>
      </c>
      <c r="E24">
        <f>SUMIFS(Raw_Data!$X$2:$X$6001,Raw_Data!$H$2:$H$6001,A24)</f>
        <v>3534</v>
      </c>
    </row>
    <row r="25" spans="1:5">
      <c r="A25" t="s">
        <v>143</v>
      </c>
      <c r="B25">
        <f>COUNTIFS(Raw_Data!$H$2:$H$6001,A25,Raw_Data!$BJ$2:$BJ$6001,"Up to Date")</f>
        <v>91</v>
      </c>
      <c r="C25">
        <f>COUNTIFS(Raw_Data!$H$2:$H$6001,A25,Raw_Data!$BJ$2:$BJ$6001,"Due Soon")</f>
        <v>29</v>
      </c>
      <c r="D25">
        <f>COUNTIFS(Raw_Data!$H$2:$H$6001,A25,Raw_Data!$BJ$2:$BJ$6001,"Overdue")</f>
        <v>0</v>
      </c>
      <c r="E25">
        <f>SUMIFS(Raw_Data!$X$2:$X$6001,Raw_Data!$H$2:$H$6001,A25)</f>
        <v>3531</v>
      </c>
    </row>
    <row r="26" spans="1:5">
      <c r="A26" t="s">
        <v>153</v>
      </c>
      <c r="B26">
        <f>COUNTIFS(Raw_Data!$H$2:$H$6001,A26,Raw_Data!$BJ$2:$BJ$6001,"Up to Date")</f>
        <v>98</v>
      </c>
      <c r="C26">
        <f>COUNTIFS(Raw_Data!$H$2:$H$6001,A26,Raw_Data!$BJ$2:$BJ$6001,"Due Soon")</f>
        <v>20</v>
      </c>
      <c r="D26">
        <f>COUNTIFS(Raw_Data!$H$2:$H$6001,A26,Raw_Data!$BJ$2:$BJ$6001,"Overdue")</f>
        <v>4</v>
      </c>
      <c r="E26">
        <f>SUMIFS(Raw_Data!$X$2:$X$6001,Raw_Data!$H$2:$H$6001,A26)</f>
        <v>3518</v>
      </c>
    </row>
    <row r="27" spans="1:5">
      <c r="A27" t="s">
        <v>108</v>
      </c>
      <c r="B27">
        <f>COUNTIFS(Raw_Data!$H$2:$H$6001,A27,Raw_Data!$BJ$2:$BJ$6001,"Up to Date")</f>
        <v>98</v>
      </c>
      <c r="C27">
        <f>COUNTIFS(Raw_Data!$H$2:$H$6001,A27,Raw_Data!$BJ$2:$BJ$6001,"Due Soon")</f>
        <v>25</v>
      </c>
      <c r="D27">
        <f>COUNTIFS(Raw_Data!$H$2:$H$6001,A27,Raw_Data!$BJ$2:$BJ$6001,"Overdue")</f>
        <v>2</v>
      </c>
      <c r="E27">
        <f>SUMIFS(Raw_Data!$X$2:$X$6001,Raw_Data!$H$2:$H$6001,A27)</f>
        <v>3500</v>
      </c>
    </row>
    <row r="28" spans="1:5">
      <c r="A28" t="s">
        <v>115</v>
      </c>
      <c r="B28">
        <f>COUNTIFS(Raw_Data!$H$2:$H$6001,A28,Raw_Data!$BJ$2:$BJ$6001,"Up to Date")</f>
        <v>108</v>
      </c>
      <c r="C28">
        <f>COUNTIFS(Raw_Data!$H$2:$H$6001,A28,Raw_Data!$BJ$2:$BJ$6001,"Due Soon")</f>
        <v>19</v>
      </c>
      <c r="D28">
        <f>COUNTIFS(Raw_Data!$H$2:$H$6001,A28,Raw_Data!$BJ$2:$BJ$6001,"Overdue")</f>
        <v>3</v>
      </c>
      <c r="E28">
        <f>SUMIFS(Raw_Data!$X$2:$X$6001,Raw_Data!$H$2:$H$6001,A28)</f>
        <v>3481</v>
      </c>
    </row>
    <row r="29" spans="1:5">
      <c r="A29" t="s">
        <v>183</v>
      </c>
      <c r="B29">
        <f>COUNTIFS(Raw_Data!$H$2:$H$6001,A29,Raw_Data!$BJ$2:$BJ$6001,"Up to Date")</f>
        <v>93</v>
      </c>
      <c r="C29">
        <f>COUNTIFS(Raw_Data!$H$2:$H$6001,A29,Raw_Data!$BJ$2:$BJ$6001,"Due Soon")</f>
        <v>28</v>
      </c>
      <c r="D29">
        <f>COUNTIFS(Raw_Data!$H$2:$H$6001,A29,Raw_Data!$BJ$2:$BJ$6001,"Overdue")</f>
        <v>2</v>
      </c>
      <c r="E29">
        <f>SUMIFS(Raw_Data!$X$2:$X$6001,Raw_Data!$H$2:$H$6001,A29)</f>
        <v>3473</v>
      </c>
    </row>
    <row r="30" spans="1:5">
      <c r="A30" t="s">
        <v>113</v>
      </c>
      <c r="B30">
        <f>COUNTIFS(Raw_Data!$H$2:$H$6001,A30,Raw_Data!$BJ$2:$BJ$6001,"Up to Date")</f>
        <v>103</v>
      </c>
      <c r="C30">
        <f>COUNTIFS(Raw_Data!$H$2:$H$6001,A30,Raw_Data!$BJ$2:$BJ$6001,"Due Soon")</f>
        <v>19</v>
      </c>
      <c r="D30">
        <f>COUNTIFS(Raw_Data!$H$2:$H$6001,A30,Raw_Data!$BJ$2:$BJ$6001,"Overdue")</f>
        <v>2</v>
      </c>
      <c r="E30">
        <f>SUMIFS(Raw_Data!$X$2:$X$6001,Raw_Data!$H$2:$H$6001,A30)</f>
        <v>3460</v>
      </c>
    </row>
    <row r="31" spans="1:5">
      <c r="A31" t="s">
        <v>262</v>
      </c>
      <c r="B31">
        <f>COUNTIFS(Raw_Data!$H$2:$H$6001,A31,Raw_Data!$BJ$2:$BJ$6001,"Up to Date")</f>
        <v>86</v>
      </c>
      <c r="C31">
        <f>COUNTIFS(Raw_Data!$H$2:$H$6001,A31,Raw_Data!$BJ$2:$BJ$6001,"Due Soon")</f>
        <v>34</v>
      </c>
      <c r="D31">
        <f>COUNTIFS(Raw_Data!$H$2:$H$6001,A31,Raw_Data!$BJ$2:$BJ$6001,"Overdue")</f>
        <v>2</v>
      </c>
      <c r="E31">
        <f>SUMIFS(Raw_Data!$X$2:$X$6001,Raw_Data!$H$2:$H$6001,A31)</f>
        <v>3373</v>
      </c>
    </row>
    <row r="32" spans="1:5">
      <c r="A32" t="s">
        <v>96</v>
      </c>
      <c r="B32">
        <f>COUNTIFS(Raw_Data!$H$2:$H$6001,A32,Raw_Data!$BJ$2:$BJ$6001,"Up to Date")</f>
        <v>100</v>
      </c>
      <c r="C32">
        <f>COUNTIFS(Raw_Data!$H$2:$H$6001,A32,Raw_Data!$BJ$2:$BJ$6001,"Due Soon")</f>
        <v>25</v>
      </c>
      <c r="D32">
        <f>COUNTIFS(Raw_Data!$H$2:$H$6001,A32,Raw_Data!$BJ$2:$BJ$6001,"Overdue")</f>
        <v>0</v>
      </c>
      <c r="E32">
        <f>SUMIFS(Raw_Data!$X$2:$X$6001,Raw_Data!$H$2:$H$6001,A32)</f>
        <v>3346</v>
      </c>
    </row>
    <row r="33" spans="1:5">
      <c r="A33" t="s">
        <v>133</v>
      </c>
      <c r="B33">
        <f>COUNTIFS(Raw_Data!$H$2:$H$6001,A33,Raw_Data!$BJ$2:$BJ$6001,"Up to Date")</f>
        <v>102</v>
      </c>
      <c r="C33">
        <f>COUNTIFS(Raw_Data!$H$2:$H$6001,A33,Raw_Data!$BJ$2:$BJ$6001,"Due Soon")</f>
        <v>16</v>
      </c>
      <c r="D33">
        <f>COUNTIFS(Raw_Data!$H$2:$H$6001,A33,Raw_Data!$BJ$2:$BJ$6001,"Overdue")</f>
        <v>2</v>
      </c>
      <c r="E33">
        <f>SUMIFS(Raw_Data!$X$2:$X$6001,Raw_Data!$H$2:$H$6001,A33)</f>
        <v>3338</v>
      </c>
    </row>
    <row r="34" spans="1:5">
      <c r="A34" t="s">
        <v>63</v>
      </c>
      <c r="B34">
        <f>COUNTIFS(Raw_Data!$H$2:$H$6001,A34,Raw_Data!$BJ$2:$BJ$6001,"Up to Date")</f>
        <v>98</v>
      </c>
      <c r="C34">
        <f>COUNTIFS(Raw_Data!$H$2:$H$6001,A34,Raw_Data!$BJ$2:$BJ$6001,"Due Soon")</f>
        <v>27</v>
      </c>
      <c r="D34">
        <f>COUNTIFS(Raw_Data!$H$2:$H$6001,A34,Raw_Data!$BJ$2:$BJ$6001,"Overdue")</f>
        <v>2</v>
      </c>
      <c r="E34">
        <f>SUMIFS(Raw_Data!$X$2:$X$6001,Raw_Data!$H$2:$H$6001,A34)</f>
        <v>3317</v>
      </c>
    </row>
    <row r="35" spans="1:5">
      <c r="A35" t="s">
        <v>123</v>
      </c>
      <c r="B35">
        <f>COUNTIFS(Raw_Data!$H$2:$H$6001,A35,Raw_Data!$BJ$2:$BJ$6001,"Up to Date")</f>
        <v>106</v>
      </c>
      <c r="C35">
        <f>COUNTIFS(Raw_Data!$H$2:$H$6001,A35,Raw_Data!$BJ$2:$BJ$6001,"Due Soon")</f>
        <v>18</v>
      </c>
      <c r="D35">
        <f>COUNTIFS(Raw_Data!$H$2:$H$6001,A35,Raw_Data!$BJ$2:$BJ$6001,"Overdue")</f>
        <v>1</v>
      </c>
      <c r="E35">
        <f>SUMIFS(Raw_Data!$X$2:$X$6001,Raw_Data!$H$2:$H$6001,A35)</f>
        <v>3301</v>
      </c>
    </row>
    <row r="36" spans="1:5">
      <c r="A36" t="s">
        <v>104</v>
      </c>
      <c r="B36">
        <f>COUNTIFS(Raw_Data!$H$2:$H$6001,A36,Raw_Data!$BJ$2:$BJ$6001,"Up to Date")</f>
        <v>100</v>
      </c>
      <c r="C36">
        <f>COUNTIFS(Raw_Data!$H$2:$H$6001,A36,Raw_Data!$BJ$2:$BJ$6001,"Due Soon")</f>
        <v>21</v>
      </c>
      <c r="D36">
        <f>COUNTIFS(Raw_Data!$H$2:$H$6001,A36,Raw_Data!$BJ$2:$BJ$6001,"Overdue")</f>
        <v>2</v>
      </c>
      <c r="E36">
        <f>SUMIFS(Raw_Data!$X$2:$X$6001,Raw_Data!$H$2:$H$6001,A36)</f>
        <v>3300</v>
      </c>
    </row>
    <row r="37" spans="1:5">
      <c r="A37" t="s">
        <v>127</v>
      </c>
      <c r="B37">
        <f>COUNTIFS(Raw_Data!$H$2:$H$6001,A37,Raw_Data!$BJ$2:$BJ$6001,"Up to Date")</f>
        <v>90</v>
      </c>
      <c r="C37">
        <f>COUNTIFS(Raw_Data!$H$2:$H$6001,A37,Raw_Data!$BJ$2:$BJ$6001,"Due Soon")</f>
        <v>29</v>
      </c>
      <c r="D37">
        <f>COUNTIFS(Raw_Data!$H$2:$H$6001,A37,Raw_Data!$BJ$2:$BJ$6001,"Overdue")</f>
        <v>1</v>
      </c>
      <c r="E37">
        <f>SUMIFS(Raw_Data!$X$2:$X$6001,Raw_Data!$H$2:$H$6001,A37)</f>
        <v>3298</v>
      </c>
    </row>
    <row r="38" spans="1:5">
      <c r="A38" t="s">
        <v>84</v>
      </c>
      <c r="B38">
        <f>COUNTIFS(Raw_Data!$H$2:$H$6001,A38,Raw_Data!$BJ$2:$BJ$6001,"Up to Date")</f>
        <v>99</v>
      </c>
      <c r="C38">
        <f>COUNTIFS(Raw_Data!$H$2:$H$6001,A38,Raw_Data!$BJ$2:$BJ$6001,"Due Soon")</f>
        <v>21</v>
      </c>
      <c r="D38">
        <f>COUNTIFS(Raw_Data!$H$2:$H$6001,A38,Raw_Data!$BJ$2:$BJ$6001,"Overdue")</f>
        <v>2</v>
      </c>
      <c r="E38">
        <f>SUMIFS(Raw_Data!$X$2:$X$6001,Raw_Data!$H$2:$H$6001,A38)</f>
        <v>3283</v>
      </c>
    </row>
    <row r="39" spans="1:5">
      <c r="A39" t="s">
        <v>157</v>
      </c>
      <c r="B39">
        <f>COUNTIFS(Raw_Data!$H$2:$H$6001,A39,Raw_Data!$BJ$2:$BJ$6001,"Up to Date")</f>
        <v>93</v>
      </c>
      <c r="C39">
        <f>COUNTIFS(Raw_Data!$H$2:$H$6001,A39,Raw_Data!$BJ$2:$BJ$6001,"Due Soon")</f>
        <v>30</v>
      </c>
      <c r="D39">
        <f>COUNTIFS(Raw_Data!$H$2:$H$6001,A39,Raw_Data!$BJ$2:$BJ$6001,"Overdue")</f>
        <v>0</v>
      </c>
      <c r="E39">
        <f>SUMIFS(Raw_Data!$X$2:$X$6001,Raw_Data!$H$2:$H$6001,A39)</f>
        <v>3271</v>
      </c>
    </row>
    <row r="40" spans="1:5">
      <c r="A40" t="s">
        <v>100</v>
      </c>
      <c r="B40">
        <f>COUNTIFS(Raw_Data!$H$2:$H$6001,A40,Raw_Data!$BJ$2:$BJ$6001,"Up to Date")</f>
        <v>106</v>
      </c>
      <c r="C40">
        <f>COUNTIFS(Raw_Data!$H$2:$H$6001,A40,Raw_Data!$BJ$2:$BJ$6001,"Due Soon")</f>
        <v>23</v>
      </c>
      <c r="D40">
        <f>COUNTIFS(Raw_Data!$H$2:$H$6001,A40,Raw_Data!$BJ$2:$BJ$6001,"Overdue")</f>
        <v>1</v>
      </c>
      <c r="E40">
        <f>SUMIFS(Raw_Data!$X$2:$X$6001,Raw_Data!$H$2:$H$6001,A40)</f>
        <v>3243</v>
      </c>
    </row>
    <row r="41" spans="1:5">
      <c r="A41" t="s">
        <v>73</v>
      </c>
      <c r="B41">
        <f>COUNTIFS(Raw_Data!$H$2:$H$6001,A41,Raw_Data!$BJ$2:$BJ$6001,"Up to Date")</f>
        <v>96</v>
      </c>
      <c r="C41">
        <f>COUNTIFS(Raw_Data!$H$2:$H$6001,A41,Raw_Data!$BJ$2:$BJ$6001,"Due Soon")</f>
        <v>31</v>
      </c>
      <c r="D41">
        <f>COUNTIFS(Raw_Data!$H$2:$H$6001,A41,Raw_Data!$BJ$2:$BJ$6001,"Overdue")</f>
        <v>0</v>
      </c>
      <c r="E41">
        <f>SUMIFS(Raw_Data!$X$2:$X$6001,Raw_Data!$H$2:$H$6001,A41)</f>
        <v>3135</v>
      </c>
    </row>
    <row r="42" spans="1:5">
      <c r="A42" t="s">
        <v>98</v>
      </c>
      <c r="B42">
        <f>COUNTIFS(Raw_Data!$H$2:$H$6001,A42,Raw_Data!$BJ$2:$BJ$6001,"Up to Date")</f>
        <v>95</v>
      </c>
      <c r="C42">
        <f>COUNTIFS(Raw_Data!$H$2:$H$6001,A42,Raw_Data!$BJ$2:$BJ$6001,"Due Soon")</f>
        <v>25</v>
      </c>
      <c r="D42">
        <f>COUNTIFS(Raw_Data!$H$2:$H$6001,A42,Raw_Data!$BJ$2:$BJ$6001,"Overdue")</f>
        <v>1</v>
      </c>
      <c r="E42">
        <f>SUMIFS(Raw_Data!$X$2:$X$6001,Raw_Data!$H$2:$H$6001,A42)</f>
        <v>3078</v>
      </c>
    </row>
    <row r="43" spans="1:5">
      <c r="A43" t="s">
        <v>159</v>
      </c>
      <c r="B43">
        <f>COUNTIFS(Raw_Data!$H$2:$H$6001,A43,Raw_Data!$BJ$2:$BJ$6001,"Up to Date")</f>
        <v>107</v>
      </c>
      <c r="C43">
        <f>COUNTIFS(Raw_Data!$H$2:$H$6001,A43,Raw_Data!$BJ$2:$BJ$6001,"Due Soon")</f>
        <v>20</v>
      </c>
      <c r="D43">
        <f>COUNTIFS(Raw_Data!$H$2:$H$6001,A43,Raw_Data!$BJ$2:$BJ$6001,"Overdue")</f>
        <v>1</v>
      </c>
      <c r="E43">
        <f>SUMIFS(Raw_Data!$X$2:$X$6001,Raw_Data!$H$2:$H$6001,A43)</f>
        <v>2990</v>
      </c>
    </row>
    <row r="44" spans="1:5">
      <c r="A44" t="s">
        <v>138</v>
      </c>
      <c r="B44">
        <f>COUNTIFS(Raw_Data!$H$2:$H$6001,A44,Raw_Data!$BJ$2:$BJ$6001,"Up to Date")</f>
        <v>102</v>
      </c>
      <c r="C44">
        <f>COUNTIFS(Raw_Data!$H$2:$H$6001,A44,Raw_Data!$BJ$2:$BJ$6001,"Due Soon")</f>
        <v>25</v>
      </c>
      <c r="D44">
        <f>COUNTIFS(Raw_Data!$H$2:$H$6001,A44,Raw_Data!$BJ$2:$BJ$6001,"Overdue")</f>
        <v>1</v>
      </c>
      <c r="E44">
        <f>SUMIFS(Raw_Data!$X$2:$X$6001,Raw_Data!$H$2:$H$6001,A44)</f>
        <v>2984</v>
      </c>
    </row>
    <row r="45" spans="1:5">
      <c r="A45" t="s">
        <v>155</v>
      </c>
      <c r="B45">
        <f>COUNTIFS(Raw_Data!$H$2:$H$6001,A45,Raw_Data!$BJ$2:$BJ$6001,"Up to Date")</f>
        <v>103</v>
      </c>
      <c r="C45">
        <f>COUNTIFS(Raw_Data!$H$2:$H$6001,A45,Raw_Data!$BJ$2:$BJ$6001,"Due Soon")</f>
        <v>22</v>
      </c>
      <c r="D45">
        <f>COUNTIFS(Raw_Data!$H$2:$H$6001,A45,Raw_Data!$BJ$2:$BJ$6001,"Overdue")</f>
        <v>1</v>
      </c>
      <c r="E45">
        <f>SUMIFS(Raw_Data!$X$2:$X$6001,Raw_Data!$H$2:$H$6001,A45)</f>
        <v>2933</v>
      </c>
    </row>
    <row r="46" spans="1:5">
      <c r="A46" t="s">
        <v>220</v>
      </c>
      <c r="B46">
        <f>COUNTIFS(Raw_Data!$H$2:$H$6001,A46,Raw_Data!$BJ$2:$BJ$6001,"Up to Date")</f>
        <v>104</v>
      </c>
      <c r="C46">
        <f>COUNTIFS(Raw_Data!$H$2:$H$6001,A46,Raw_Data!$BJ$2:$BJ$6001,"Due Soon")</f>
        <v>20</v>
      </c>
      <c r="D46">
        <f>COUNTIFS(Raw_Data!$H$2:$H$6001,A46,Raw_Data!$BJ$2:$BJ$6001,"Overdue")</f>
        <v>1</v>
      </c>
      <c r="E46">
        <f>SUMIFS(Raw_Data!$X$2:$X$6001,Raw_Data!$H$2:$H$6001,A46)</f>
        <v>2932</v>
      </c>
    </row>
    <row r="47" spans="1:5">
      <c r="A47" t="s">
        <v>86</v>
      </c>
      <c r="B47">
        <f>COUNTIFS(Raw_Data!$H$2:$H$6001,A47,Raw_Data!$BJ$2:$BJ$6001,"Up to Date")</f>
        <v>106</v>
      </c>
      <c r="C47">
        <f>COUNTIFS(Raw_Data!$H$2:$H$6001,A47,Raw_Data!$BJ$2:$BJ$6001,"Due Soon")</f>
        <v>20</v>
      </c>
      <c r="D47">
        <f>COUNTIFS(Raw_Data!$H$2:$H$6001,A47,Raw_Data!$BJ$2:$BJ$6001,"Overdue")</f>
        <v>0</v>
      </c>
      <c r="E47">
        <f>SUMIFS(Raw_Data!$X$2:$X$6001,Raw_Data!$H$2:$H$6001,A47)</f>
        <v>2931</v>
      </c>
    </row>
    <row r="48" spans="1:5">
      <c r="A48" t="s">
        <v>119</v>
      </c>
      <c r="B48">
        <f>COUNTIFS(Raw_Data!$H$2:$H$6001,A48,Raw_Data!$BJ$2:$BJ$6001,"Up to Date")</f>
        <v>100</v>
      </c>
      <c r="C48">
        <f>COUNTIFS(Raw_Data!$H$2:$H$6001,A48,Raw_Data!$BJ$2:$BJ$6001,"Due Soon")</f>
        <v>24</v>
      </c>
      <c r="D48">
        <f>COUNTIFS(Raw_Data!$H$2:$H$6001,A48,Raw_Data!$BJ$2:$BJ$6001,"Overdue")</f>
        <v>0</v>
      </c>
      <c r="E48">
        <f>SUMIFS(Raw_Data!$X$2:$X$6001,Raw_Data!$H$2:$H$6001,A48)</f>
        <v>2927</v>
      </c>
    </row>
    <row r="49" spans="1:5">
      <c r="A49" t="s">
        <v>175</v>
      </c>
      <c r="B49">
        <f>COUNTIFS(Raw_Data!$H$2:$H$6001,A49,Raw_Data!$BJ$2:$BJ$6001,"Up to Date")</f>
        <v>112</v>
      </c>
      <c r="C49">
        <f>COUNTIFS(Raw_Data!$H$2:$H$6001,A49,Raw_Data!$BJ$2:$BJ$6001,"Due Soon")</f>
        <v>15</v>
      </c>
      <c r="D49">
        <f>COUNTIFS(Raw_Data!$H$2:$H$6001,A49,Raw_Data!$BJ$2:$BJ$6001,"Overdue")</f>
        <v>0</v>
      </c>
      <c r="E49">
        <f>SUMIFS(Raw_Data!$X$2:$X$6001,Raw_Data!$H$2:$H$6001,A49)</f>
        <v>2915</v>
      </c>
    </row>
    <row r="50" spans="1:5">
      <c r="A50" t="s">
        <v>179</v>
      </c>
      <c r="B50">
        <f>COUNTIFS(Raw_Data!$H$2:$H$6001,A50,Raw_Data!$BJ$2:$BJ$6001,"Up to Date")</f>
        <v>108</v>
      </c>
      <c r="C50">
        <f>COUNTIFS(Raw_Data!$H$2:$H$6001,A50,Raw_Data!$BJ$2:$BJ$6001,"Due Soon")</f>
        <v>19</v>
      </c>
      <c r="D50">
        <f>COUNTIFS(Raw_Data!$H$2:$H$6001,A50,Raw_Data!$BJ$2:$BJ$6001,"Overdue")</f>
        <v>0</v>
      </c>
      <c r="E50">
        <f>SUMIFS(Raw_Data!$X$2:$X$6001,Raw_Data!$H$2:$H$6001,A50)</f>
        <v>2885</v>
      </c>
    </row>
    <row r="51" spans="1:5">
      <c r="A51" t="s">
        <v>102</v>
      </c>
      <c r="B51">
        <f>COUNTIFS(Raw_Data!$H$2:$H$6001,A51,Raw_Data!$BJ$2:$BJ$6001,"Up to Date")</f>
        <v>100</v>
      </c>
      <c r="C51">
        <f>COUNTIFS(Raw_Data!$H$2:$H$6001,A51,Raw_Data!$BJ$2:$BJ$6001,"Due Soon")</f>
        <v>26</v>
      </c>
      <c r="D51">
        <f>COUNTIFS(Raw_Data!$H$2:$H$6001,A51,Raw_Data!$BJ$2:$BJ$6001,"Overdue")</f>
        <v>0</v>
      </c>
      <c r="E51">
        <f>SUMIFS(Raw_Data!$X$2:$X$6001,Raw_Data!$H$2:$H$6001,A51)</f>
        <v>2884</v>
      </c>
    </row>
    <row r="52" spans="1:5">
      <c r="A52" t="s">
        <v>213</v>
      </c>
      <c r="B52">
        <f>COUNTIFS(Raw_Data!$H$2:$H$6001,A52,Raw_Data!$BJ$2:$BJ$6001,"Up to Date")</f>
        <v>106</v>
      </c>
      <c r="C52">
        <f>COUNTIFS(Raw_Data!$H$2:$H$6001,A52,Raw_Data!$BJ$2:$BJ$6001,"Due Soon")</f>
        <v>22</v>
      </c>
      <c r="D52">
        <f>COUNTIFS(Raw_Data!$H$2:$H$6001,A52,Raw_Data!$BJ$2:$BJ$6001,"Overdue")</f>
        <v>0</v>
      </c>
      <c r="E52">
        <f>SUMIFS(Raw_Data!$X$2:$X$6001,Raw_Data!$H$2:$H$6001,A52)</f>
        <v>2844</v>
      </c>
    </row>
    <row r="53" spans="1:5">
      <c r="A53" t="s">
        <v>150</v>
      </c>
      <c r="B53">
        <f>COUNTIFS(Raw_Data!$H$2:$H$6001,A53,Raw_Data!$BJ$2:$BJ$6001,"Up to Date")</f>
        <v>99</v>
      </c>
      <c r="C53">
        <f>COUNTIFS(Raw_Data!$H$2:$H$6001,A53,Raw_Data!$BJ$2:$BJ$6001,"Due Soon")</f>
        <v>21</v>
      </c>
      <c r="D53">
        <f>COUNTIFS(Raw_Data!$H$2:$H$6001,A53,Raw_Data!$BJ$2:$BJ$6001,"Overdue")</f>
        <v>0</v>
      </c>
      <c r="E53">
        <f>SUMIFS(Raw_Data!$X$2:$X$6001,Raw_Data!$H$2:$H$6001,A53)</f>
        <v>2790</v>
      </c>
    </row>
  </sheetData>
  <mergeCells count="3">
    <mergeCell ref="A1:F1"/>
    <mergeCell ref="B4:E4"/>
    <mergeCell ref="I3:L3"/>
  </mergeCells>
  <conditionalFormatting sqref="B5:D5">
    <cfRule type="expression" dxfId="5" priority="1">
      <formula>B5="Overdue"</formula>
    </cfRule>
    <cfRule type="expression" dxfId="4" priority="2">
      <formula>B5="Due Soon"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64737-96C2-4AF3-8CB7-280C0C65A827}">
  <dimension ref="A1:I14"/>
  <sheetViews>
    <sheetView topLeftCell="N1" workbookViewId="0">
      <selection activeCell="A12" sqref="A12:B14"/>
    </sheetView>
  </sheetViews>
  <sheetFormatPr defaultRowHeight="13.8"/>
  <cols>
    <col min="1" max="1" width="21.19921875" bestFit="1" customWidth="1"/>
    <col min="2" max="2" width="17.69921875" customWidth="1"/>
    <col min="3" max="3" width="20.19921875" bestFit="1" customWidth="1"/>
    <col min="12" max="12" width="24.8984375" bestFit="1" customWidth="1"/>
  </cols>
  <sheetData>
    <row r="1" spans="1:9">
      <c r="A1" s="25" t="s">
        <v>6227</v>
      </c>
      <c r="B1" s="25"/>
      <c r="C1" s="25"/>
      <c r="D1" s="25"/>
      <c r="E1" s="25"/>
      <c r="F1" s="25"/>
      <c r="G1" s="25"/>
      <c r="H1" s="25"/>
      <c r="I1" s="25"/>
    </row>
    <row r="4" spans="1:9">
      <c r="A4" s="1" t="s">
        <v>11</v>
      </c>
      <c r="B4" s="1" t="s">
        <v>6270</v>
      </c>
      <c r="C4" s="1" t="s">
        <v>6250</v>
      </c>
    </row>
    <row r="5" spans="1:9">
      <c r="A5" t="s">
        <v>67</v>
      </c>
      <c r="B5">
        <f>SUMIFS(Raw_Data!$S$2:$S$6001,Raw_Data!$C$2:$C$6001,"&lt;&gt;Q1 2025",Raw_Data!$L$2:$L$6001,A5)</f>
        <v>4302</v>
      </c>
      <c r="C5" s="3">
        <f>SUMIFS(Raw_Data!$S$2:$S$6001,Raw_Data!$C$2:$C$6001,"&lt;&gt;Q1 2025",Raw_Data!$L$2:$L$6001,A5)/SUMIFS(Raw_Data!$R$2:$R$6001,Raw_Data!$C$2:$C$6001,"&lt;&gt;Q1 2025",Raw_Data!$L$2:$L$6001,A5)</f>
        <v>5.8851694277623497E-2</v>
      </c>
    </row>
    <row r="6" spans="1:9">
      <c r="A6" t="s">
        <v>92</v>
      </c>
      <c r="B6">
        <f>SUMIFS(Raw_Data!$S$2:$S$6001,Raw_Data!$C$2:$C$6001,"&lt;&gt;Q1 2025",Raw_Data!$L$2:$L$6001,A6)</f>
        <v>1466</v>
      </c>
      <c r="C6" s="3">
        <f>SUMIFS(Raw_Data!$S$2:$S$6001,Raw_Data!$C$2:$C$6001,"&lt;&gt;Q1 2025",Raw_Data!$L$2:$L$6001,A6)/SUMIFS(Raw_Data!$R$2:$R$6001,Raw_Data!$C$2:$C$6001,"&lt;&gt;Q1 2025",Raw_Data!$L$2:$L$6001,A6)</f>
        <v>2.3212730583485077E-2</v>
      </c>
    </row>
    <row r="7" spans="1:9">
      <c r="A7" t="s">
        <v>55</v>
      </c>
      <c r="B7">
        <f>SUMIFS(Raw_Data!$S$2:$S$6001,Raw_Data!$C$2:$C$6001,"&lt;&gt;Q1 2025",Raw_Data!$L$2:$L$6001,A7)</f>
        <v>1388</v>
      </c>
      <c r="C7" s="3">
        <f>SUMIFS(Raw_Data!$S$2:$S$6001,Raw_Data!$C$2:$C$6001,"&lt;&gt;Q1 2025",Raw_Data!$L$2:$L$6001,A7)/SUMIFS(Raw_Data!$R$2:$R$6001,Raw_Data!$C$2:$C$6001,"&lt;&gt;Q1 2025",Raw_Data!$L$2:$L$6001,A7)</f>
        <v>2.4779077032937608E-2</v>
      </c>
    </row>
    <row r="8" spans="1:9">
      <c r="A8" t="s">
        <v>87</v>
      </c>
      <c r="B8">
        <f>SUMIFS(Raw_Data!$S$2:$S$6001,Raw_Data!$C$2:$C$6001,"&lt;&gt;Q1 2025",Raw_Data!$L$2:$L$6001,A8)</f>
        <v>1183</v>
      </c>
      <c r="C8" s="3">
        <f>SUMIFS(Raw_Data!$S$2:$S$6001,Raw_Data!$C$2:$C$6001,"&lt;&gt;Q1 2025",Raw_Data!$L$2:$L$6001,A8)/SUMIFS(Raw_Data!$R$2:$R$6001,Raw_Data!$C$2:$C$6001,"&lt;&gt;Q1 2025",Raw_Data!$L$2:$L$6001,A8)</f>
        <v>2.1495021440511665E-2</v>
      </c>
    </row>
    <row r="12" spans="1:9">
      <c r="A12" s="1" t="s">
        <v>67</v>
      </c>
      <c r="B12" s="1" t="s">
        <v>6270</v>
      </c>
      <c r="C12" s="1" t="s">
        <v>6250</v>
      </c>
    </row>
    <row r="13" spans="1:9">
      <c r="A13" t="s">
        <v>68</v>
      </c>
      <c r="B13">
        <f>SUMIFS(Raw_Data!$S$2:$S$6001,Raw_Data!$C$2:$C$6001,"&lt;&gt;Q1 2025",Raw_Data!$L$2:$L$6001,"Nova Electronics",Raw_Data!$M$2:$M$6001,A13)</f>
        <v>3429</v>
      </c>
      <c r="C13" s="3">
        <f>SUMIFS(Raw_Data!$S$2:$S$6001,Raw_Data!$C$2:$C$6001,"&lt;&gt;Q1 2025",Raw_Data!$L$2:$L$6001,"Nova Electronics",Raw_Data!$M$2:$M$6001,A13)/SUMIFS(Raw_Data!$R$2:$R$6001,Raw_Data!$C$2:$C$6001,"&lt;&gt;Q1 2025",Raw_Data!$L$2:$L$6001,"Nova Electronics",Raw_Data!$M$2:$M$6001,A13)</f>
        <v>8.0502406385726019E-2</v>
      </c>
    </row>
    <row r="14" spans="1:9">
      <c r="A14" t="s">
        <v>56</v>
      </c>
      <c r="B14">
        <f>SUMIFS(Raw_Data!$S$2:$S$6001,Raw_Data!$C$2:$C$6001,"&lt;&gt;Q1 2025",Raw_Data!$L$2:$L$6001,"Nova Electronics",Raw_Data!$M$2:$M$6001,A14)</f>
        <v>873</v>
      </c>
      <c r="C14" s="3">
        <f>SUMIFS(Raw_Data!$S$2:$S$6001,Raw_Data!$C$2:$C$6001,"&lt;&gt;Q1 2025",Raw_Data!$L$2:$L$6001,"Nova Electronics",Raw_Data!$M$2:$M$6001,A14)/SUMIFS(Raw_Data!$R$2:$R$6001,Raw_Data!$C$2:$C$6001,"&lt;&gt;Q1 2025",Raw_Data!$L$2:$L$6001,"Nova Electronics",Raw_Data!$M$2:$M$6001,A14)</f>
        <v>2.8619197482297402E-2</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BAF6A-4452-4B36-BC5F-0A3D34E820B3}">
  <dimension ref="A1:E51"/>
  <sheetViews>
    <sheetView zoomScale="80" workbookViewId="0">
      <selection activeCell="A26" sqref="A26:E31"/>
    </sheetView>
  </sheetViews>
  <sheetFormatPr defaultColWidth="25.09765625" defaultRowHeight="13.8"/>
  <cols>
    <col min="1" max="1" width="52.796875" bestFit="1" customWidth="1"/>
    <col min="2" max="2" width="30.296875" bestFit="1" customWidth="1"/>
    <col min="3" max="3" width="24.69921875" bestFit="1" customWidth="1"/>
    <col min="4" max="4" width="20.09765625" bestFit="1" customWidth="1"/>
    <col min="5" max="5" width="32.69921875" customWidth="1"/>
    <col min="6" max="6" width="26.8984375" bestFit="1" customWidth="1"/>
  </cols>
  <sheetData>
    <row r="1" spans="1:5" ht="27.6">
      <c r="A1" s="1" t="s">
        <v>6226</v>
      </c>
    </row>
    <row r="3" spans="1:5">
      <c r="A3" s="1" t="s">
        <v>2</v>
      </c>
      <c r="B3" s="1" t="s">
        <v>6282</v>
      </c>
    </row>
    <row r="4" spans="1:5">
      <c r="A4" t="s">
        <v>47</v>
      </c>
      <c r="B4">
        <v>403</v>
      </c>
    </row>
    <row r="5" spans="1:5">
      <c r="A5" t="s">
        <v>1632</v>
      </c>
      <c r="B5">
        <v>395</v>
      </c>
    </row>
    <row r="6" spans="1:5">
      <c r="A6" t="s">
        <v>3137</v>
      </c>
      <c r="B6">
        <v>419</v>
      </c>
    </row>
    <row r="7" spans="1:5">
      <c r="A7" t="s">
        <v>4641</v>
      </c>
      <c r="B7">
        <v>614</v>
      </c>
    </row>
    <row r="11" spans="1:5">
      <c r="B11" s="1" t="s">
        <v>47</v>
      </c>
      <c r="C11" s="1" t="s">
        <v>1632</v>
      </c>
      <c r="D11" s="1" t="s">
        <v>3137</v>
      </c>
      <c r="E11" s="1" t="s">
        <v>4641</v>
      </c>
    </row>
    <row r="12" spans="1:5">
      <c r="A12" s="1" t="s">
        <v>6236</v>
      </c>
      <c r="B12">
        <v>39952</v>
      </c>
      <c r="C12">
        <v>43082</v>
      </c>
      <c r="D12">
        <v>43574</v>
      </c>
      <c r="E12">
        <v>44106</v>
      </c>
    </row>
    <row r="13" spans="1:5">
      <c r="A13" s="1" t="s">
        <v>6283</v>
      </c>
      <c r="B13">
        <v>6344.7000000000053</v>
      </c>
      <c r="C13">
        <v>6249.8000000000093</v>
      </c>
      <c r="D13">
        <v>7015.4000000000033</v>
      </c>
      <c r="E13">
        <v>6394.0999999999985</v>
      </c>
    </row>
    <row r="14" spans="1:5">
      <c r="A14" s="1" t="s">
        <v>6284</v>
      </c>
      <c r="B14">
        <v>2171.7000000000021</v>
      </c>
      <c r="C14">
        <v>2310.3999999999942</v>
      </c>
      <c r="D14">
        <v>2389.7000000000007</v>
      </c>
      <c r="E14">
        <v>2373.5000000000027</v>
      </c>
    </row>
    <row r="15" spans="1:5">
      <c r="A15" s="1" t="s">
        <v>6285</v>
      </c>
      <c r="B15">
        <v>656</v>
      </c>
      <c r="C15">
        <v>951</v>
      </c>
      <c r="D15">
        <v>953</v>
      </c>
      <c r="E15">
        <v>1002</v>
      </c>
    </row>
    <row r="18" spans="1:5">
      <c r="A18" s="1" t="s">
        <v>6286</v>
      </c>
    </row>
    <row r="19" spans="1:5">
      <c r="A19" t="s">
        <v>6167</v>
      </c>
      <c r="B19">
        <f>COUNTIFS(Raw_Data!$C$2:$C$6001,"Q4 2025",Raw_Data!$AX$2:$AX$6001,A19)</f>
        <v>725</v>
      </c>
    </row>
    <row r="20" spans="1:5">
      <c r="A20" t="s">
        <v>6184</v>
      </c>
      <c r="B20">
        <f>COUNTIFS(Raw_Data!$C$2:$C$6001,"Q4 2025",Raw_Data!$AX$2:$AX$6001,A20)</f>
        <v>551</v>
      </c>
    </row>
    <row r="21" spans="1:5">
      <c r="A21" t="s">
        <v>6177</v>
      </c>
      <c r="B21">
        <f>COUNTIFS(Raw_Data!$C$2:$C$6001,"Q4 2025",Raw_Data!$AX$2:$AX$6001,A21)</f>
        <v>153</v>
      </c>
    </row>
    <row r="22" spans="1:5">
      <c r="A22" t="s">
        <v>6202</v>
      </c>
      <c r="B22">
        <f>COUNTIFS(Raw_Data!$C$2:$C$6001,"Q4 2025",Raw_Data!$AX$2:$AX$6001,A22)</f>
        <v>51</v>
      </c>
    </row>
    <row r="23" spans="1:5">
      <c r="A23" t="s">
        <v>6207</v>
      </c>
      <c r="B23">
        <f>COUNTIFS(Raw_Data!$C$2:$C$6001,"Q4 2025",Raw_Data!$AX$2:$AX$6001,A23)</f>
        <v>20</v>
      </c>
    </row>
    <row r="26" spans="1:5" ht="27.6">
      <c r="A26" s="1" t="s">
        <v>6287</v>
      </c>
      <c r="B26" s="1" t="s">
        <v>6290</v>
      </c>
      <c r="C26" s="1" t="s">
        <v>6279</v>
      </c>
      <c r="D26" s="1" t="s">
        <v>6280</v>
      </c>
      <c r="E26" s="1" t="s">
        <v>6281</v>
      </c>
    </row>
    <row r="27" spans="1:5">
      <c r="A27" t="s">
        <v>6219</v>
      </c>
      <c r="B27">
        <f>COUNTIFS(Raw_Data!$C$2:$C$6001,"Q4 2025",Raw_Data!$BE$2:$BE$6001,A27)</f>
        <v>158</v>
      </c>
      <c r="C27" s="10">
        <f>AVERAGEIFS(Raw_Data!$BA$2:$BA$6001,Raw_Data!$C$2:$C$6001,"Q4 2025",Raw_Data!$BE$2:$BE$6001,A27)</f>
        <v>16.841772151898734</v>
      </c>
      <c r="D27" s="10">
        <f>AVERAGEIFS(Raw_Data!$BC$2:$BC$6001,Raw_Data!$C$2:$C$6001,"Q4 2025",Raw_Data!$BE$2:$BE$6001,A27)</f>
        <v>0.64556962025316456</v>
      </c>
      <c r="E27" s="10">
        <f>AVERAGEIFS(Raw_Data!$BD$2:$BD$6001,Raw_Data!$C$2:$C$6001,"Q4 2025",Raw_Data!$BE$2:$BE$6001,A27)</f>
        <v>2.6518987341772151</v>
      </c>
    </row>
    <row r="28" spans="1:5">
      <c r="A28" t="s">
        <v>6218</v>
      </c>
      <c r="B28">
        <f>COUNTIFS(Raw_Data!$C$2:$C$6001,"Q4 2025",Raw_Data!$BE$2:$BE$6001,A28)</f>
        <v>144</v>
      </c>
      <c r="C28" s="10">
        <f>AVERAGEIFS(Raw_Data!$BA$2:$BA$6001,Raw_Data!$C$2:$C$6001,"Q4 2025",Raw_Data!$BE$2:$BE$6001,A28)</f>
        <v>17.993055555555557</v>
      </c>
      <c r="D28" s="10">
        <f>AVERAGEIFS(Raw_Data!$BC$2:$BC$6001,Raw_Data!$C$2:$C$6001,"Q4 2025",Raw_Data!$BE$2:$BE$6001,A28)</f>
        <v>0.70833333333333337</v>
      </c>
      <c r="E28" s="10">
        <f>AVERAGEIFS(Raw_Data!$BD$2:$BD$6001,Raw_Data!$C$2:$C$6001,"Q4 2025",Raw_Data!$BE$2:$BE$6001,A28)</f>
        <v>2.7569444444444446</v>
      </c>
    </row>
    <row r="29" spans="1:5">
      <c r="A29" t="s">
        <v>6178</v>
      </c>
      <c r="B29">
        <f>COUNTIFS(Raw_Data!$C$2:$C$6001,"Q4 2025",Raw_Data!$BE$2:$BE$6001,A29)</f>
        <v>136</v>
      </c>
      <c r="C29" s="10">
        <f>AVERAGEIFS(Raw_Data!$BA$2:$BA$6001,Raw_Data!$C$2:$C$6001,"Q4 2025",Raw_Data!$BE$2:$BE$6001,A29)</f>
        <v>19.610294117647058</v>
      </c>
      <c r="D29" s="10">
        <f>AVERAGEIFS(Raw_Data!$BC$2:$BC$6001,Raw_Data!$C$2:$C$6001,"Q4 2025",Raw_Data!$BE$2:$BE$6001,A29)</f>
        <v>1.2058823529411764</v>
      </c>
      <c r="E29" s="10">
        <f>AVERAGEIFS(Raw_Data!$BD$2:$BD$6001,Raw_Data!$C$2:$C$6001,"Q4 2025",Raw_Data!$BE$2:$BE$6001,A29)</f>
        <v>2.9411764705882353E-2</v>
      </c>
    </row>
    <row r="30" spans="1:5">
      <c r="A30" t="s">
        <v>6188</v>
      </c>
      <c r="B30">
        <f>COUNTIFS(Raw_Data!$C$2:$C$6001,"Q4 2025",Raw_Data!$BE$2:$BE$6001,A30)</f>
        <v>123</v>
      </c>
      <c r="C30" s="10">
        <f>AVERAGEIFS(Raw_Data!$BA$2:$BA$6001,Raw_Data!$C$2:$C$6001,"Q4 2025",Raw_Data!$BE$2:$BE$6001,A30)</f>
        <v>18.617886178861788</v>
      </c>
      <c r="D30" s="10">
        <f>AVERAGEIFS(Raw_Data!$BC$2:$BC$6001,Raw_Data!$C$2:$C$6001,"Q4 2025",Raw_Data!$BE$2:$BE$6001,A30)</f>
        <v>0.10569105691056911</v>
      </c>
      <c r="E30" s="10">
        <f>AVERAGEIFS(Raw_Data!$BD$2:$BD$6001,Raw_Data!$C$2:$C$6001,"Q4 2025",Raw_Data!$BE$2:$BE$6001,A30)</f>
        <v>1.2357723577235773</v>
      </c>
    </row>
    <row r="31" spans="1:5">
      <c r="A31" t="s">
        <v>6196</v>
      </c>
      <c r="B31">
        <f>COUNTIFS(Raw_Data!$C$2:$C$6001,"Q4 2025",Raw_Data!$BE$2:$BE$6001,A31)</f>
        <v>53</v>
      </c>
      <c r="C31" s="10">
        <f>AVERAGEIFS(Raw_Data!$BA$2:$BA$6001,Raw_Data!$C$2:$C$6001,"Q4 2025",Raw_Data!$BE$2:$BE$6001,A31)</f>
        <v>9.9433962264150946</v>
      </c>
      <c r="D31" s="10">
        <f>AVERAGEIFS(Raw_Data!$BC$2:$BC$6001,Raw_Data!$C$2:$C$6001,"Q4 2025",Raw_Data!$BE$2:$BE$6001,A31)</f>
        <v>0.52830188679245282</v>
      </c>
      <c r="E31" s="10">
        <f>AVERAGEIFS(Raw_Data!$BD$2:$BD$6001,Raw_Data!$C$2:$C$6001,"Q4 2025",Raw_Data!$BE$2:$BE$6001,A31)</f>
        <v>0.86792452830188682</v>
      </c>
    </row>
    <row r="34" spans="1:2">
      <c r="A34" s="1" t="s">
        <v>6289</v>
      </c>
    </row>
    <row r="35" spans="1:2">
      <c r="A35" t="s">
        <v>6219</v>
      </c>
    </row>
    <row r="36" spans="1:2">
      <c r="A36" t="s">
        <v>6218</v>
      </c>
    </row>
    <row r="37" spans="1:2">
      <c r="A37" t="s">
        <v>6178</v>
      </c>
    </row>
    <row r="38" spans="1:2">
      <c r="A38" t="s">
        <v>6188</v>
      </c>
    </row>
    <row r="42" spans="1:2">
      <c r="A42" s="1" t="s">
        <v>6288</v>
      </c>
      <c r="B42" s="1" t="s">
        <v>6290</v>
      </c>
    </row>
    <row r="43" spans="1:2">
      <c r="A43" t="s">
        <v>6171</v>
      </c>
      <c r="B43">
        <f>COUNTIFS(Raw_Data!$C$2:$C$6001,"Q4 2025",Raw_Data!$BE$2:$BE$6001,"&lt;&gt;On Time",Raw_Data!$BH$2:$BH$6001,A43)</f>
        <v>337</v>
      </c>
    </row>
    <row r="44" spans="1:2">
      <c r="A44" t="s">
        <v>6179</v>
      </c>
      <c r="B44">
        <f>COUNTIFS(Raw_Data!$C$2:$C$6001,"Q4 2025",Raw_Data!$BE$2:$BE$6001,"&lt;&gt;On Time",Raw_Data!$BH$2:$BH$6001,A44)</f>
        <v>105</v>
      </c>
    </row>
    <row r="45" spans="1:2">
      <c r="A45" t="s">
        <v>6186</v>
      </c>
      <c r="B45">
        <f>COUNTIFS(Raw_Data!$C$2:$C$6001,"Q4 2025",Raw_Data!$BE$2:$BE$6001,"&lt;&gt;On Time",Raw_Data!$BH$2:$BH$6001,A45)</f>
        <v>105</v>
      </c>
    </row>
    <row r="46" spans="1:2">
      <c r="A46" t="s">
        <v>6208</v>
      </c>
      <c r="B46">
        <f>COUNTIFS(Raw_Data!$C$2:$C$6001,"Q4 2025",Raw_Data!$BE$2:$BE$6001,"&lt;&gt;On Time",Raw_Data!$BH$2:$BH$6001,A46)</f>
        <v>15</v>
      </c>
    </row>
    <row r="47" spans="1:2">
      <c r="A47" t="s">
        <v>6211</v>
      </c>
      <c r="B47">
        <f>COUNTIFS(Raw_Data!$C$2:$C$6001,"Q4 2025",Raw_Data!$BE$2:$BE$6001,"&lt;&gt;On Time",Raw_Data!$BH$2:$BH$6001,A47)</f>
        <v>20</v>
      </c>
    </row>
    <row r="48" spans="1:2">
      <c r="A48" t="s">
        <v>6209</v>
      </c>
      <c r="B48">
        <f>COUNTIFS(Raw_Data!$C$2:$C$6001,"Q4 2025",Raw_Data!$BE$2:$BE$6001,"&lt;&gt;On Time",Raw_Data!$BH$2:$BH$6001,A48)</f>
        <v>12</v>
      </c>
    </row>
    <row r="49" spans="1:2">
      <c r="A49" t="s">
        <v>6192</v>
      </c>
      <c r="B49">
        <f>COUNTIFS(Raw_Data!$C$2:$C$6001,"Q4 2025",Raw_Data!$BE$2:$BE$6001,"&lt;&gt;On Time",Raw_Data!$BH$2:$BH$6001,A49)</f>
        <v>8</v>
      </c>
    </row>
    <row r="50" spans="1:2">
      <c r="A50" t="s">
        <v>6206</v>
      </c>
      <c r="B50">
        <f>COUNTIFS(Raw_Data!$C$2:$C$6001,"Q4 2025",Raw_Data!$BE$2:$BE$6001,"&lt;&gt;On Time",Raw_Data!$BH$2:$BH$6001,A50)</f>
        <v>8</v>
      </c>
    </row>
    <row r="51" spans="1:2">
      <c r="A51" t="s">
        <v>6197</v>
      </c>
      <c r="B51">
        <f>COUNTIFS(Raw_Data!$C$2:$C$6001,"Q4 2025",Raw_Data!$BE$2:$BE$6001,"&lt;&gt;On Time",Raw_Data!$BH$2:$BH$6001,A51)</f>
        <v>4</v>
      </c>
    </row>
  </sheetData>
  <conditionalFormatting sqref="D56">
    <cfRule type="expression" dxfId="3" priority="1">
      <formula>D56="Overdue"</formula>
    </cfRule>
    <cfRule type="expression" dxfId="2" priority="2">
      <formula>D56="Due Soon"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E300-8592-4452-998E-EC940AC1D3C5}">
  <dimension ref="A1:I43"/>
  <sheetViews>
    <sheetView zoomScale="76" zoomScaleNormal="57" workbookViewId="0">
      <selection activeCell="A10" sqref="A10:B16"/>
    </sheetView>
  </sheetViews>
  <sheetFormatPr defaultColWidth="32.09765625" defaultRowHeight="13.8"/>
  <cols>
    <col min="1" max="1" width="40.5" bestFit="1" customWidth="1"/>
    <col min="2" max="2" width="23.296875" bestFit="1" customWidth="1"/>
    <col min="3" max="3" width="24.5" bestFit="1" customWidth="1"/>
    <col min="4" max="4" width="12.19921875" bestFit="1" customWidth="1"/>
    <col min="5" max="5" width="16.3984375" bestFit="1" customWidth="1"/>
    <col min="6" max="6" width="12.19921875" bestFit="1" customWidth="1"/>
    <col min="7" max="7" width="11.296875" bestFit="1" customWidth="1"/>
    <col min="8" max="8" width="13.59765625" bestFit="1" customWidth="1"/>
    <col min="9" max="9" width="23.296875" bestFit="1" customWidth="1"/>
  </cols>
  <sheetData>
    <row r="1" spans="1:7" ht="27.6">
      <c r="A1" s="1" t="s">
        <v>6225</v>
      </c>
    </row>
    <row r="3" spans="1:7">
      <c r="G3" s="6"/>
    </row>
    <row r="4" spans="1:7">
      <c r="A4" t="s">
        <v>47</v>
      </c>
      <c r="B4">
        <f>SUMIFS(Raw_Data!$V$2:$V$6001,
Raw_Data!$C$2:$C$6001,A4)</f>
        <v>2244</v>
      </c>
      <c r="G4" s="6"/>
    </row>
    <row r="5" spans="1:7">
      <c r="A5" t="s">
        <v>1632</v>
      </c>
      <c r="B5">
        <f>SUMIFS(Raw_Data!$V$2:$V$6001,
Raw_Data!$C$2:$C$6001,A5)</f>
        <v>2498</v>
      </c>
      <c r="G5" s="6"/>
    </row>
    <row r="6" spans="1:7">
      <c r="A6" t="s">
        <v>3137</v>
      </c>
      <c r="B6">
        <f>SUMIFS(Raw_Data!$V$2:$V$6001,
Raw_Data!$C$2:$C$6001,A6)</f>
        <v>2221</v>
      </c>
      <c r="G6" s="6"/>
    </row>
    <row r="7" spans="1:7">
      <c r="A7" t="s">
        <v>4641</v>
      </c>
      <c r="B7">
        <f>SUMIFS(Raw_Data!$V$2:$V$6001,
Raw_Data!$C$2:$C$6001,A7)</f>
        <v>4248</v>
      </c>
      <c r="G7" s="6"/>
    </row>
    <row r="8" spans="1:7">
      <c r="G8" s="6"/>
    </row>
    <row r="9" spans="1:7">
      <c r="G9" s="6"/>
    </row>
    <row r="10" spans="1:7">
      <c r="A10" s="1" t="s">
        <v>4641</v>
      </c>
      <c r="G10" s="6"/>
    </row>
    <row r="11" spans="1:7">
      <c r="A11" t="s">
        <v>6168</v>
      </c>
      <c r="B11">
        <f>COUNTIFS(
Raw_Data!$C$2:$C$6001,"Q4 2025",
Raw_Data!$BB$2:$BB$6001,A11
)</f>
        <v>601</v>
      </c>
      <c r="G11" s="6"/>
    </row>
    <row r="12" spans="1:7">
      <c r="A12" t="s">
        <v>6180</v>
      </c>
      <c r="B12">
        <f>COUNTIFS(
Raw_Data!$C$2:$C$6001,"Q4 2025",
Raw_Data!$BB$2:$BB$6001,A12
)</f>
        <v>447</v>
      </c>
      <c r="G12" s="6"/>
    </row>
    <row r="13" spans="1:7">
      <c r="A13" t="s">
        <v>6185</v>
      </c>
      <c r="B13">
        <f>COUNTIFS(
Raw_Data!$C$2:$C$6001,"Q4 2025",
Raw_Data!$BB$2:$BB$6001,A13
)</f>
        <v>154</v>
      </c>
      <c r="G13" s="6"/>
    </row>
    <row r="14" spans="1:7">
      <c r="A14" t="s">
        <v>6220</v>
      </c>
      <c r="B14">
        <f>COUNTIFS(
Raw_Data!$C$2:$C$6001,"Q4 2025",
Raw_Data!$BB$2:$BB$6001,A14
)</f>
        <v>112</v>
      </c>
      <c r="G14" s="6"/>
    </row>
    <row r="15" spans="1:7">
      <c r="A15" t="s">
        <v>6191</v>
      </c>
      <c r="B15">
        <f>COUNTIFS(
Raw_Data!$C$2:$C$6001,"Q4 2025",
Raw_Data!$BB$2:$BB$6001,A15
)</f>
        <v>108</v>
      </c>
    </row>
    <row r="16" spans="1:7">
      <c r="A16" t="s">
        <v>6198</v>
      </c>
      <c r="B16">
        <f>COUNTIFS(
Raw_Data!$C$2:$C$6001,"Q4 2025",
Raw_Data!$BB$2:$BB$6001,A16
)</f>
        <v>78</v>
      </c>
    </row>
    <row r="19" spans="1:9" ht="27.6">
      <c r="A19" s="1" t="s">
        <v>6266</v>
      </c>
    </row>
    <row r="20" spans="1:9">
      <c r="A20" t="s">
        <v>72</v>
      </c>
      <c r="B20">
        <f>COUNTIFS(
Raw_Data!$C$2:$C$6001,"Q4 2025",
Raw_Data!$BB$2:$BB$6001,"Production Above Confirmed Demand",
Raw_Data!$F$2:$F$6001,A20
)</f>
        <v>217</v>
      </c>
    </row>
    <row r="21" spans="1:9">
      <c r="A21" t="s">
        <v>49</v>
      </c>
      <c r="B21">
        <f>COUNTIFS(
Raw_Data!$C$2:$C$6001,"Q4 2025",
Raw_Data!$BB$2:$BB$6001,"Production Above Confirmed Demand",
Raw_Data!$F$2:$F$6001,A21
)</f>
        <v>69</v>
      </c>
    </row>
    <row r="22" spans="1:9">
      <c r="A22" t="s">
        <v>78</v>
      </c>
      <c r="B22">
        <f>COUNTIFS(
Raw_Data!$C$2:$C$6001,"Q4 2025",
Raw_Data!$BB$2:$BB$6001,"Production Above Confirmed Demand",
Raw_Data!$F$2:$F$6001,A22
)</f>
        <v>46</v>
      </c>
    </row>
    <row r="23" spans="1:9">
      <c r="A23" t="s">
        <v>61</v>
      </c>
      <c r="B23">
        <f>COUNTIFS(
Raw_Data!$C$2:$C$6001,"Q4 2025",
Raw_Data!$BB$2:$BB$6001,"Production Above Confirmed Demand",
Raw_Data!$F$2:$F$6001,A23
)</f>
        <v>115</v>
      </c>
    </row>
    <row r="26" spans="1:9">
      <c r="A26" s="1" t="s">
        <v>6267</v>
      </c>
    </row>
    <row r="27" spans="1:9">
      <c r="A27" t="s">
        <v>53</v>
      </c>
      <c r="B27">
        <f>COUNTIFS(
Raw_Data!$C$2:$C$6001,"Q4 2025",
Raw_Data!$BB$2:$BB$6001,"Production Above Confirmed Demand",
Raw_Data!$F$2:$F$6001,"Noida Factory",
Raw_Data!$J$2:$J$6001,A27
)</f>
        <v>112</v>
      </c>
    </row>
    <row r="28" spans="1:9">
      <c r="A28" t="s">
        <v>65</v>
      </c>
      <c r="B28">
        <f>COUNTIFS(
Raw_Data!$C$2:$C$6001,"Q4 2025",
Raw_Data!$BB$2:$BB$6001,"Production Above Confirmed Demand",
Raw_Data!$F$2:$F$6001,"Noida Factory",
Raw_Data!$J$2:$J$6001,A28
)</f>
        <v>65</v>
      </c>
    </row>
    <row r="29" spans="1:9">
      <c r="A29" t="s">
        <v>81</v>
      </c>
      <c r="B29">
        <f>COUNTIFS(
Raw_Data!$C$2:$C$6001,"Q4 2025",
Raw_Data!$BB$2:$BB$6001,"Production Above Confirmed Demand",
Raw_Data!$F$2:$F$6001,"Noida Factory",
Raw_Data!$J$2:$J$6001,A29
)</f>
        <v>40</v>
      </c>
    </row>
    <row r="32" spans="1:9">
      <c r="B32" s="1" t="s">
        <v>6268</v>
      </c>
      <c r="C32" s="1" t="s">
        <v>6269</v>
      </c>
      <c r="D32" s="1" t="s">
        <v>6242</v>
      </c>
      <c r="E32" s="1" t="s">
        <v>6270</v>
      </c>
      <c r="F32" s="1" t="s">
        <v>6271</v>
      </c>
      <c r="G32" s="1" t="s">
        <v>6272</v>
      </c>
      <c r="H32" s="1" t="s">
        <v>6273</v>
      </c>
      <c r="I32" s="1" t="s">
        <v>6250</v>
      </c>
    </row>
    <row r="33" spans="1:9">
      <c r="A33" s="1" t="s">
        <v>53</v>
      </c>
      <c r="B33">
        <f>SUMIFS(Raw_Data!$P$2:$P$6001,Raw_Data!$C$2:$C$6001,"Q4 2025",Raw_Data!$BB$2:$BB$6001,"Production Above Confirmed Demand",Raw_Data!$F$2:$F$6001,"Noida Factory",Raw_Data!$J$2:$J$6001,"Student Laptop")</f>
        <v>6602</v>
      </c>
      <c r="C33">
        <f>SUMIFS(Raw_Data!$Q$2:$Q$6001,Raw_Data!$C$2:$C$6001,"Q4 2025",Raw_Data!$BB$2:$BB$6001,"Production Above Confirmed Demand",Raw_Data!$F$2:$F$6001,"Noida Factory",Raw_Data!$J$2:$J$6001,"Student Laptop")</f>
        <v>6904</v>
      </c>
      <c r="D33">
        <f>SUMIFS(Raw_Data!$R$2:$R$6001,Raw_Data!$C$2:$C$6001,"Q4 2025",Raw_Data!$BB$2:$BB$6001,"Production Above Confirmed Demand",Raw_Data!$F$2:$F$6001,"Noida Factory",Raw_Data!$J$2:$J$6001,"Student Laptop")</f>
        <v>7048</v>
      </c>
      <c r="E33">
        <f>SUMIFS(Raw_Data!$S$2:$S$6001,Raw_Data!$C$2:$C$6001,"Q4 2025",Raw_Data!$BB$2:$BB$6001,"Production Above Confirmed Demand",Raw_Data!$F$2:$F$6001,"Noida Factory",Raw_Data!$J$2:$J$6001,"Student Laptop")</f>
        <v>148</v>
      </c>
      <c r="F33">
        <f>SUMIFS(Raw_Data!$T$2:$T$6001,Raw_Data!$C$2:$C$6001,"Q4 2025",Raw_Data!$BB$2:$BB$6001,"Production Above Confirmed Demand",Raw_Data!$F$2:$F$6001,"Noida Factory",Raw_Data!$J$2:$J$6001,"Student Laptop")</f>
        <v>6900</v>
      </c>
      <c r="G33">
        <f>SUMIFS(Raw_Data!$U$2:$U$6001,Raw_Data!$C$2:$C$6001,"Q4 2025",Raw_Data!$BB$2:$BB$6001,"Production Above Confirmed Demand",Raw_Data!$F$2:$F$6001,"Noida Factory",Raw_Data!$J$2:$J$6001,"Student Laptop")</f>
        <v>6439</v>
      </c>
      <c r="H33">
        <f>SUMIFS(Raw_Data!$V$2:$V$6001,Raw_Data!$C$2:$C$6001,"Q4 2025",Raw_Data!$BB$2:$BB$6001,"Production Above Confirmed Demand",Raw_Data!$F$2:$F$6001,"Noida Factory",Raw_Data!$J$2:$J$6001,"Student Laptop")</f>
        <v>461</v>
      </c>
      <c r="I33" s="3">
        <f>SUMIFS(Raw_Data!$S$2:$S$6001,Raw_Data!$C$2:$C$6001,"Q4 2025",Raw_Data!$BB$2:$BB$6001,"Production Above Confirmed Demand",Raw_Data!$F$2:$F$6001,"Noida Factory",Raw_Data!$J$2:$J$6001,"Student Laptop")
/
SUMIFS(Raw_Data!$R$2:$R$6001,Raw_Data!$C$2:$C$6001,"Q4 2025",Raw_Data!$BB$2:$BB$6001,"Production Above Confirmed Demand",Raw_Data!$F$2:$F$6001,"Noida Factory",Raw_Data!$J$2:$J$6001,"Student Laptop")</f>
        <v>2.0998864926220204E-2</v>
      </c>
    </row>
    <row r="39" spans="1:9">
      <c r="A39" s="1" t="s">
        <v>15</v>
      </c>
      <c r="B39" s="1" t="s">
        <v>17</v>
      </c>
      <c r="C39" s="1" t="s">
        <v>6274</v>
      </c>
    </row>
    <row r="40" spans="1:9">
      <c r="A40">
        <f>SUMIFS(Raw_Data!$P$2:$P$6001,Raw_Data!$C$2:$C$6001,"Q4 2025",Raw_Data!$BB$2:$BB$6001,"Production Above Confirmed Demand",Raw_Data!$F$2:$F$6001,"Noida Factory",Raw_Data!$J$2:$J$6001,"Student Laptop")</f>
        <v>6602</v>
      </c>
      <c r="B40">
        <f>SUMIFS(Raw_Data!$R$2:$R$6001,Raw_Data!$C$2:$C$6001,"Q4 2025",Raw_Data!$BB$2:$BB$6001,"Production Above Confirmed Demand",Raw_Data!$F$2:$F$6001,"Noida Factory",Raw_Data!$J$2:$J$6001,"Student Laptop")</f>
        <v>7048</v>
      </c>
      <c r="C40">
        <f>SUMIFS(Raw_Data!$AY$2:$AY$6001,Raw_Data!$C$2:$C$6001,"Q4 2025",Raw_Data!$BB$2:$BB$6001,"Production Above Confirmed Demand",Raw_Data!$F$2:$F$6001,"Noida Factory",Raw_Data!$J$2:$J$6001,"Student Laptop")</f>
        <v>6780</v>
      </c>
    </row>
    <row r="42" spans="1:9">
      <c r="A42" s="1" t="s">
        <v>6264</v>
      </c>
      <c r="B42" s="15">
        <f>(B40-A40)/A40</f>
        <v>6.7555286276885798E-2</v>
      </c>
    </row>
    <row r="43" spans="1:9">
      <c r="A43" s="1" t="s">
        <v>6265</v>
      </c>
      <c r="B43" s="15">
        <f>(B40-C40)/C40</f>
        <v>3.9528023598820058E-2</v>
      </c>
    </row>
  </sheetData>
  <phoneticPr fontId="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3EC3-0FD4-4845-AD1C-5E38C83C3AC1}">
  <dimension ref="A1:AS74"/>
  <sheetViews>
    <sheetView zoomScale="63" zoomScaleNormal="75" workbookViewId="0">
      <selection activeCell="C37" activeCellId="1" sqref="A37:A41 C37:C41"/>
    </sheetView>
  </sheetViews>
  <sheetFormatPr defaultColWidth="35.5" defaultRowHeight="13.8"/>
  <cols>
    <col min="1" max="1" width="45.5" customWidth="1"/>
    <col min="2" max="2" width="40.5" bestFit="1" customWidth="1"/>
    <col min="3" max="3" width="20.5" bestFit="1" customWidth="1"/>
  </cols>
  <sheetData>
    <row r="1" spans="1:45">
      <c r="A1" s="27" t="s">
        <v>6295</v>
      </c>
      <c r="B1" s="27"/>
    </row>
    <row r="4" spans="1:45" ht="27.6">
      <c r="A4" s="1" t="s">
        <v>2</v>
      </c>
      <c r="B4" s="1" t="s">
        <v>6255</v>
      </c>
      <c r="C4" s="1" t="s">
        <v>6256</v>
      </c>
    </row>
    <row r="5" spans="1:45">
      <c r="A5" s="13" t="s">
        <v>1632</v>
      </c>
      <c r="B5" s="13">
        <f>SUMIFS(Raw_Data!$AK$2:$AK$6001,Raw_Data!$C$2:$C$6001,"Q2 2025",Raw_Data!$F$2:$F$6001,"Chennai Factory",Raw_Data!$G$2:$G$6001,"Line 1",Raw_Data!$J$2:$J$6001,"Business Laptop")</f>
        <v>95394.03</v>
      </c>
      <c r="C5" s="13">
        <f>SUMIFS(Raw_Data!$AJ$2:$AJ$6001,Raw_Data!$C$2:$C$6001,"Q2 2025",Raw_Data!$F$2:$F$6001,"Chennai Factory",Raw_Data!$G$2:$G$6001,"Line 1",Raw_Data!$J$2:$J$6001,"Business Laptop")</f>
        <v>7</v>
      </c>
    </row>
    <row r="6" spans="1:45">
      <c r="A6" s="13" t="s">
        <v>3137</v>
      </c>
      <c r="B6">
        <f>SUMIFS(Raw_Data!$AK$2:$AK$6001,Raw_Data!$C$2:$C$6001,"Q3 2025",Raw_Data!$F$2:$F$6001,"Chennai Factory",Raw_Data!$G$2:$G$6001,"Line 1",Raw_Data!$J$2:$J$6001,"Business Laptop")</f>
        <v>1223616.4299999995</v>
      </c>
      <c r="C6">
        <f>SUMIFS(Raw_Data!$AJ$2:$AJ$6001,Raw_Data!$C$2:$C$6001,"Q3 2025",Raw_Data!$F$2:$F$6001,"Chennai Factory",Raw_Data!$G$2:$G$6001,"Line 1",Raw_Data!$J$2:$J$6001,"Business Laptop")</f>
        <v>89</v>
      </c>
    </row>
    <row r="8" spans="1:45">
      <c r="A8" s="1" t="s">
        <v>6257</v>
      </c>
      <c r="B8" s="3">
        <f>(B6-B5)/B5</f>
        <v>11.826970723429962</v>
      </c>
    </row>
    <row r="10" spans="1:45">
      <c r="A10" s="1" t="s">
        <v>6258</v>
      </c>
    </row>
    <row r="11" spans="1:45">
      <c r="A11" t="s">
        <v>6181</v>
      </c>
      <c r="B11">
        <f>COUNTIFS(
Raw_Data!$C$2:$C$6001,"Q3 2025",
Raw_Data!$F$2:$F$6001,"Chennai Factory",
Raw_Data!$G$2:$G$6001,"Line 1",
Raw_Data!$J$2:$J$6001,"Business Laptop",
Raw_Data!$AU$2:$AU$6001,A11
)</f>
        <v>21</v>
      </c>
    </row>
    <row r="12" spans="1:45">
      <c r="A12" t="s">
        <v>6215</v>
      </c>
      <c r="B12">
        <f>COUNTIFS(
Raw_Data!$C$2:$C$6001,"Q3 2025",
Raw_Data!$F$2:$F$6001,"Chennai Factory",
Raw_Data!$G$2:$G$6001,"Line 1",
Raw_Data!$J$2:$J$6001,"Business Laptop",
Raw_Data!$AU$2:$AU$6001,A12
)</f>
        <v>10</v>
      </c>
      <c r="W12" s="3"/>
      <c r="Y12" s="4"/>
      <c r="Z12" s="4"/>
      <c r="AA12" s="5"/>
      <c r="AB12" s="5"/>
      <c r="AC12" s="5"/>
      <c r="AD12" s="5"/>
      <c r="AE12" s="5"/>
      <c r="AF12" s="5"/>
      <c r="AG12" s="5"/>
      <c r="AH12" s="5"/>
      <c r="AI12" s="5"/>
      <c r="AK12" s="5"/>
      <c r="AL12" s="5"/>
      <c r="AM12" s="5"/>
      <c r="AR12" s="5"/>
      <c r="AS12" s="5"/>
    </row>
    <row r="13" spans="1:45">
      <c r="A13" t="s">
        <v>6173</v>
      </c>
      <c r="B13">
        <f>COUNTIFS(
Raw_Data!$C$2:$C$6001,"Q3 2025",
Raw_Data!$F$2:$F$6001,"Chennai Factory",
Raw_Data!$G$2:$G$6001,"Line 1",
Raw_Data!$J$2:$J$6001,"Business Laptop",
Raw_Data!$AU$2:$AU$6001,A13
)</f>
        <v>6</v>
      </c>
      <c r="W13" s="3"/>
      <c r="Y13" s="4"/>
      <c r="Z13" s="4"/>
      <c r="AA13" s="5"/>
      <c r="AB13" s="5"/>
      <c r="AC13" s="5"/>
      <c r="AD13" s="5"/>
      <c r="AE13" s="5"/>
      <c r="AF13" s="5"/>
      <c r="AG13" s="5"/>
      <c r="AH13" s="5"/>
      <c r="AI13" s="5"/>
      <c r="AK13" s="5"/>
      <c r="AL13" s="5"/>
      <c r="AM13" s="5"/>
      <c r="AR13" s="5"/>
      <c r="AS13" s="5"/>
    </row>
    <row r="14" spans="1:45">
      <c r="A14" t="s">
        <v>6164</v>
      </c>
      <c r="B14">
        <f>COUNTIFS(
Raw_Data!$C$2:$C$6001,"Q3 2025",
Raw_Data!$F$2:$F$6001,"Chennai Factory",
Raw_Data!$G$2:$G$6001,"Line 1",
Raw_Data!$J$2:$J$6001,"Business Laptop",
Raw_Data!$AU$2:$AU$6001,A14
)</f>
        <v>5</v>
      </c>
      <c r="W14" s="3"/>
      <c r="Y14" s="4"/>
      <c r="Z14" s="4"/>
      <c r="AA14" s="5"/>
      <c r="AB14" s="5"/>
      <c r="AC14" s="5"/>
      <c r="AD14" s="5"/>
      <c r="AE14" s="5"/>
      <c r="AF14" s="5"/>
      <c r="AG14" s="5"/>
      <c r="AH14" s="5"/>
      <c r="AI14" s="5"/>
      <c r="AK14" s="5"/>
      <c r="AL14" s="5"/>
      <c r="AM14" s="5"/>
      <c r="AR14" s="5"/>
      <c r="AS14" s="5"/>
    </row>
    <row r="15" spans="1:45">
      <c r="A15" t="s">
        <v>6194</v>
      </c>
      <c r="B15">
        <f>COUNTIFS(
Raw_Data!$C$2:$C$6001,"Q3 2025",
Raw_Data!$F$2:$F$6001,"Chennai Factory",
Raw_Data!$G$2:$G$6001,"Line 1",
Raw_Data!$J$2:$J$6001,"Business Laptop",
Raw_Data!$AU$2:$AU$6001,A15
)</f>
        <v>1</v>
      </c>
      <c r="W15" s="3"/>
      <c r="Y15" s="4"/>
      <c r="Z15" s="4"/>
      <c r="AA15" s="5"/>
      <c r="AB15" s="5"/>
      <c r="AC15" s="5"/>
      <c r="AD15" s="5"/>
      <c r="AE15" s="5"/>
      <c r="AF15" s="5"/>
      <c r="AG15" s="5"/>
      <c r="AH15" s="5"/>
      <c r="AI15" s="5"/>
      <c r="AK15" s="5"/>
      <c r="AL15" s="5"/>
      <c r="AM15" s="5"/>
      <c r="AR15" s="5"/>
      <c r="AS15" s="5"/>
    </row>
    <row r="16" spans="1:45">
      <c r="B16" s="2"/>
      <c r="W16" s="3"/>
      <c r="Y16" s="4"/>
      <c r="Z16" s="4"/>
      <c r="AA16" s="5"/>
      <c r="AB16" s="5"/>
      <c r="AC16" s="5"/>
      <c r="AD16" s="5"/>
      <c r="AE16" s="5"/>
      <c r="AF16" s="5"/>
      <c r="AG16" s="5"/>
      <c r="AH16" s="5"/>
      <c r="AI16" s="5"/>
      <c r="AK16" s="5"/>
      <c r="AL16" s="5"/>
      <c r="AM16" s="5"/>
      <c r="AR16" s="5"/>
      <c r="AS16" s="5"/>
    </row>
    <row r="17" spans="1:45">
      <c r="B17" s="2"/>
      <c r="W17" s="3"/>
      <c r="Y17" s="4"/>
      <c r="Z17" s="4"/>
      <c r="AA17" s="5"/>
      <c r="AB17" s="5"/>
      <c r="AC17" s="5"/>
      <c r="AD17" s="5"/>
      <c r="AE17" s="5"/>
      <c r="AF17" s="5"/>
      <c r="AG17" s="5"/>
      <c r="AH17" s="5"/>
      <c r="AI17" s="5"/>
      <c r="AK17" s="5"/>
      <c r="AL17" s="5"/>
      <c r="AM17" s="5"/>
      <c r="AR17" s="5"/>
      <c r="AS17" s="5"/>
    </row>
    <row r="18" spans="1:45">
      <c r="A18" s="1" t="s">
        <v>6259</v>
      </c>
      <c r="B18" s="2"/>
      <c r="W18" s="3"/>
      <c r="Y18" s="4"/>
      <c r="Z18" s="4"/>
      <c r="AA18" s="5"/>
      <c r="AB18" s="5"/>
      <c r="AC18" s="5"/>
      <c r="AD18" s="5"/>
      <c r="AE18" s="5"/>
      <c r="AF18" s="5"/>
      <c r="AG18" s="5"/>
      <c r="AH18" s="5"/>
      <c r="AI18" s="5"/>
      <c r="AK18" s="5"/>
      <c r="AL18" s="5"/>
      <c r="AM18" s="5"/>
      <c r="AR18" s="5"/>
      <c r="AS18" s="5"/>
    </row>
    <row r="19" spans="1:45">
      <c r="A19" t="s">
        <v>6182</v>
      </c>
      <c r="B19">
        <f>COUNTIFS(
Raw_Data!$C$2:$C$6001,"Q3 2025",
Raw_Data!$F$2:$F$6001,"Chennai Factory",
Raw_Data!$G$2:$G$6001,"Line 1",
Raw_Data!$J$2:$J$6001,"Business Laptop",
Raw_Data!$AU$2:$AU$6001,"Battery Performance Failure",
Raw_Data!$AV$2:$AV$6001,A19
)</f>
        <v>21</v>
      </c>
      <c r="W19" s="3"/>
      <c r="Y19" s="4"/>
      <c r="Z19" s="4"/>
      <c r="AA19" s="5"/>
      <c r="AB19" s="5"/>
      <c r="AC19" s="5"/>
      <c r="AD19" s="5"/>
      <c r="AE19" s="5"/>
      <c r="AF19" s="5"/>
      <c r="AG19" s="5"/>
      <c r="AH19" s="5"/>
      <c r="AI19" s="5"/>
      <c r="AK19" s="5"/>
      <c r="AL19" s="5"/>
      <c r="AM19" s="5"/>
      <c r="AR19" s="5"/>
      <c r="AS19" s="5"/>
    </row>
    <row r="20" spans="1:45">
      <c r="W20" s="3"/>
      <c r="Y20" s="4"/>
      <c r="Z20" s="4"/>
      <c r="AA20" s="5"/>
      <c r="AB20" s="5"/>
      <c r="AC20" s="5"/>
      <c r="AD20" s="5"/>
      <c r="AE20" s="5"/>
      <c r="AF20" s="5"/>
      <c r="AG20" s="5"/>
      <c r="AH20" s="5"/>
      <c r="AI20" s="5"/>
      <c r="AK20" s="5"/>
      <c r="AL20" s="5"/>
      <c r="AM20" s="5"/>
      <c r="AR20" s="5"/>
      <c r="AS20" s="5"/>
    </row>
    <row r="21" spans="1:45">
      <c r="W21" s="3"/>
      <c r="Y21" s="4"/>
      <c r="Z21" s="4"/>
      <c r="AA21" s="5"/>
      <c r="AB21" s="5"/>
      <c r="AC21" s="5"/>
      <c r="AD21" s="5"/>
      <c r="AE21" s="5"/>
      <c r="AF21" s="5"/>
      <c r="AG21" s="5"/>
      <c r="AH21" s="5"/>
      <c r="AI21" s="5"/>
      <c r="AK21" s="5"/>
      <c r="AL21" s="5"/>
      <c r="AM21" s="5"/>
      <c r="AR21" s="5"/>
      <c r="AS21" s="5"/>
    </row>
    <row r="22" spans="1:45">
      <c r="A22" s="1" t="s">
        <v>6260</v>
      </c>
      <c r="AR22" s="5"/>
      <c r="AS22" s="5"/>
    </row>
    <row r="23" spans="1:45">
      <c r="A23" t="s">
        <v>6213</v>
      </c>
      <c r="B23">
        <f>COUNTIFS(
Raw_Data!$C$2:$C$6001,"Q3 2025",
Raw_Data!$F$2:$F$6001,"Chennai Factory",
Raw_Data!$G$2:$G$6001,"Line 1",
Raw_Data!$J$2:$J$6001,"Business Laptop",
Raw_Data!$AU$2:$AU$6001,"Battery Performance Failure",
Raw_Data!$AV$2:$AV$6001,"Battery Cell",
Raw_Data!$AW$2:$AW$6001,A23
)</f>
        <v>21</v>
      </c>
      <c r="AR23" s="5"/>
      <c r="AS23" s="5"/>
    </row>
    <row r="26" spans="1:45">
      <c r="A26" s="1" t="s">
        <v>6261</v>
      </c>
    </row>
    <row r="27" spans="1:45">
      <c r="A27" t="s">
        <v>92</v>
      </c>
      <c r="B27">
        <f>COUNTIFS(
Raw_Data!$C$2:$C$6001,"Q3 2025",
Raw_Data!$F$2:$F$6001,"Chennai Factory",
Raw_Data!$G$2:$G$6001,"Line 1",
Raw_Data!$J$2:$J$6001,"Business Laptop",
Raw_Data!$AU$2:$AU$6001,"Battery Performance Failure",
Raw_Data!$AV$2:$AV$6001,"Battery Cell",
Raw_Data!$AW$2:$AW$6001,"Latent Supplier Component Defect",
Raw_Data!$L$2:$L$6001,A27
)</f>
        <v>21</v>
      </c>
    </row>
    <row r="28" spans="1:45">
      <c r="A28" t="s">
        <v>87</v>
      </c>
      <c r="B28">
        <f>COUNTIFS(
Raw_Data!$C$2:$C$6001,"Q3 2025",
Raw_Data!$F$2:$F$6001,"Chennai Factory",
Raw_Data!$G$2:$G$6001,"Line 1",
Raw_Data!$J$2:$J$6001,"Business Laptop",
Raw_Data!$AU$2:$AU$6001,"Battery Performance Failure",
Raw_Data!$AV$2:$AV$6001,"Battery Cell",
Raw_Data!$AW$2:$AW$6001,"Latent Supplier Component Defect",
Raw_Data!$L$2:$L$6001,A28
)</f>
        <v>0</v>
      </c>
    </row>
    <row r="29" spans="1:45">
      <c r="A29" t="s">
        <v>55</v>
      </c>
      <c r="B29">
        <f>COUNTIFS(
Raw_Data!$C$2:$C$6001,"Q3 2025",
Raw_Data!$F$2:$F$6001,"Chennai Factory",
Raw_Data!$G$2:$G$6001,"Line 1",
Raw_Data!$J$2:$J$6001,"Business Laptop",
Raw_Data!$AU$2:$AU$6001,"Battery Performance Failure",
Raw_Data!$AV$2:$AV$6001,"Battery Cell",
Raw_Data!$AW$2:$AW$6001,"Latent Supplier Component Defect",
Raw_Data!$L$2:$L$6001,A29
)</f>
        <v>0</v>
      </c>
    </row>
    <row r="30" spans="1:45">
      <c r="A30" t="s">
        <v>67</v>
      </c>
      <c r="B30">
        <f>COUNTIFS(
Raw_Data!$C$2:$C$6001,"Q3 2025",
Raw_Data!$F$2:$F$6001,"Chennai Factory",
Raw_Data!$G$2:$G$6001,"Line 1",
Raw_Data!$J$2:$J$6001,"Business Laptop",
Raw_Data!$AU$2:$AU$6001,"Battery Performance Failure",
Raw_Data!$AV$2:$AV$6001,"Battery Cell",
Raw_Data!$AW$2:$AW$6001,"Latent Supplier Component Defect",
Raw_Data!$L$2:$L$6001,A30
)</f>
        <v>0</v>
      </c>
    </row>
    <row r="33" spans="1:3">
      <c r="A33" s="1" t="s">
        <v>92</v>
      </c>
      <c r="B33" s="1" t="s">
        <v>6262</v>
      </c>
    </row>
    <row r="34" spans="1:3">
      <c r="A34" t="s">
        <v>56</v>
      </c>
      <c r="B34">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Raw_Data!$M$2:$M$6001,A34
)</f>
        <v>17</v>
      </c>
    </row>
    <row r="35" spans="1:3">
      <c r="A35" t="s">
        <v>68</v>
      </c>
      <c r="B35">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Raw_Data!$M$2:$M$6001,A35
)</f>
        <v>4</v>
      </c>
    </row>
    <row r="37" spans="1:3">
      <c r="A37" s="1" t="s">
        <v>6224</v>
      </c>
      <c r="B37" s="1" t="s">
        <v>6263</v>
      </c>
      <c r="C37" s="1" t="s">
        <v>6255</v>
      </c>
    </row>
    <row r="38" spans="1:3">
      <c r="A38" t="s">
        <v>104</v>
      </c>
      <c r="B38">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Raw_Data!$H$2:$H$6001,A38
)</f>
        <v>5</v>
      </c>
      <c r="C38" s="6">
        <f>SUMIFS(
Raw_Data!$AK$2:$AK$6001,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Raw_Data!$H$2:$H$6001,A38
)</f>
        <v>188817.74</v>
      </c>
    </row>
    <row r="39" spans="1:3">
      <c r="A39" t="s">
        <v>115</v>
      </c>
      <c r="B39">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Raw_Data!$H$2:$H$6001,A39
)</f>
        <v>5</v>
      </c>
      <c r="C39" s="6">
        <f>SUMIFS(
Raw_Data!$AK$2:$AK$6001,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Raw_Data!$H$2:$H$6001,A39
)</f>
        <v>141356.24</v>
      </c>
    </row>
    <row r="40" spans="1:3">
      <c r="A40" t="s">
        <v>63</v>
      </c>
      <c r="B40">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Raw_Data!$H$2:$H$6001,A40
)</f>
        <v>3</v>
      </c>
      <c r="C40" s="6">
        <f>SUMIFS(
Raw_Data!$AK$2:$AK$6001,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Raw_Data!$H$2:$H$6001,A40
)</f>
        <v>96097.61</v>
      </c>
    </row>
    <row r="41" spans="1:3">
      <c r="A41" t="s">
        <v>96</v>
      </c>
      <c r="B41">
        <f>COUNTIFS(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Raw_Data!$H$2:$H$6001,A41
)</f>
        <v>4</v>
      </c>
      <c r="C41" s="6">
        <f>SUMIFS(
Raw_Data!$AK$2:$AK$6001,
Raw_Data!$C$2:$C$6001,"Q3 2025",
Raw_Data!$F$2:$F$6001,"Chennai Factory",
Raw_Data!$G$2:$G$6001,"Line 1",
Raw_Data!$J$2:$J$6001,"Business Laptop",
Raw_Data!$AU$2:$AU$6001,"Battery Performance Failure",
Raw_Data!$AV$2:$AV$6001,"Battery Cell",
Raw_Data!$AW$2:$AW$6001,"Latent Supplier Component Defect",
Raw_Data!$L$2:$L$6001,"Prime Circuits",
Raw_Data!$M$2:$M$6001,"Grade A",
Raw_Data!$H$2:$H$6001,A41
)</f>
        <v>138726.17000000001</v>
      </c>
    </row>
    <row r="50" spans="2:45">
      <c r="AR50" s="5"/>
      <c r="AS50" s="5"/>
    </row>
    <row r="51" spans="2:45">
      <c r="AR51" s="5"/>
      <c r="AS51" s="5"/>
    </row>
    <row r="52" spans="2:45">
      <c r="AR52" s="5"/>
      <c r="AS52" s="5"/>
    </row>
    <row r="53" spans="2:45">
      <c r="AR53" s="5"/>
      <c r="AS53" s="5"/>
    </row>
    <row r="54" spans="2:45">
      <c r="AR54" s="5"/>
      <c r="AS54" s="5"/>
    </row>
    <row r="55" spans="2:45">
      <c r="AR55" s="5"/>
      <c r="AS55" s="5"/>
    </row>
    <row r="56" spans="2:45">
      <c r="B56" s="2"/>
      <c r="W56" s="3"/>
      <c r="Y56" s="4"/>
      <c r="Z56" s="4"/>
      <c r="AA56" s="5"/>
      <c r="AB56" s="5"/>
      <c r="AC56" s="5"/>
      <c r="AD56" s="5"/>
      <c r="AE56" s="5"/>
      <c r="AF56" s="5"/>
      <c r="AG56" s="5"/>
      <c r="AH56" s="5"/>
      <c r="AI56" s="5"/>
      <c r="AK56" s="5"/>
      <c r="AL56" s="5"/>
      <c r="AM56" s="5"/>
      <c r="AR56" s="5"/>
      <c r="AS56" s="5"/>
    </row>
    <row r="57" spans="2:45">
      <c r="B57" s="2"/>
      <c r="W57" s="3"/>
      <c r="Y57" s="4"/>
      <c r="Z57" s="4"/>
      <c r="AA57" s="5"/>
      <c r="AB57" s="5"/>
      <c r="AC57" s="5"/>
      <c r="AD57" s="5"/>
      <c r="AE57" s="5"/>
      <c r="AF57" s="5"/>
      <c r="AG57" s="5"/>
      <c r="AH57" s="5"/>
      <c r="AI57" s="5"/>
      <c r="AK57" s="5"/>
      <c r="AL57" s="5"/>
      <c r="AM57" s="5"/>
      <c r="AR57" s="5"/>
      <c r="AS57" s="5"/>
    </row>
    <row r="58" spans="2:45">
      <c r="B58" s="2"/>
      <c r="W58" s="3"/>
      <c r="Y58" s="4"/>
      <c r="Z58" s="4"/>
      <c r="AA58" s="5"/>
      <c r="AB58" s="5"/>
      <c r="AC58" s="5"/>
      <c r="AD58" s="5"/>
      <c r="AE58" s="5"/>
      <c r="AF58" s="5"/>
      <c r="AG58" s="5"/>
      <c r="AH58" s="5"/>
      <c r="AI58" s="5"/>
      <c r="AK58" s="5"/>
      <c r="AL58" s="5"/>
      <c r="AM58" s="5"/>
      <c r="AR58" s="5"/>
      <c r="AS58" s="5"/>
    </row>
    <row r="59" spans="2:45">
      <c r="B59" s="2"/>
      <c r="W59" s="3"/>
      <c r="Y59" s="4"/>
      <c r="Z59" s="4"/>
      <c r="AA59" s="5"/>
      <c r="AB59" s="5"/>
      <c r="AC59" s="5"/>
      <c r="AD59" s="5"/>
      <c r="AE59" s="5"/>
      <c r="AF59" s="5"/>
      <c r="AG59" s="5"/>
      <c r="AH59" s="5"/>
      <c r="AI59" s="5"/>
      <c r="AK59" s="5"/>
      <c r="AL59" s="5"/>
      <c r="AM59" s="5"/>
      <c r="AR59" s="5"/>
      <c r="AS59" s="5"/>
    </row>
    <row r="60" spans="2:45">
      <c r="B60" s="2"/>
      <c r="W60" s="3"/>
      <c r="Y60" s="4"/>
      <c r="Z60" s="4"/>
      <c r="AA60" s="5"/>
      <c r="AB60" s="5"/>
      <c r="AC60" s="5"/>
      <c r="AD60" s="5"/>
      <c r="AE60" s="5"/>
      <c r="AF60" s="5"/>
      <c r="AG60" s="5"/>
      <c r="AH60" s="5"/>
      <c r="AI60" s="5"/>
      <c r="AK60" s="5"/>
      <c r="AL60" s="5"/>
      <c r="AM60" s="5"/>
      <c r="AR60" s="5"/>
      <c r="AS60" s="5"/>
    </row>
    <row r="61" spans="2:45">
      <c r="B61" s="2"/>
      <c r="W61" s="3"/>
      <c r="Y61" s="4"/>
      <c r="Z61" s="4"/>
      <c r="AA61" s="5"/>
      <c r="AB61" s="5"/>
      <c r="AC61" s="5"/>
      <c r="AD61" s="5"/>
      <c r="AE61" s="5"/>
      <c r="AF61" s="5"/>
      <c r="AG61" s="5"/>
      <c r="AH61" s="5"/>
      <c r="AI61" s="5"/>
      <c r="AK61" s="5"/>
      <c r="AL61" s="5"/>
      <c r="AM61" s="5"/>
      <c r="AR61" s="5"/>
      <c r="AS61" s="5"/>
    </row>
    <row r="62" spans="2:45">
      <c r="B62" s="2"/>
      <c r="W62" s="3"/>
      <c r="Y62" s="4"/>
      <c r="Z62" s="4"/>
      <c r="AA62" s="5"/>
      <c r="AB62" s="5"/>
      <c r="AC62" s="5"/>
      <c r="AD62" s="5"/>
      <c r="AE62" s="5"/>
      <c r="AF62" s="5"/>
      <c r="AG62" s="5"/>
      <c r="AH62" s="5"/>
      <c r="AI62" s="5"/>
      <c r="AK62" s="5"/>
      <c r="AL62" s="5"/>
      <c r="AM62" s="5"/>
      <c r="AR62" s="5"/>
      <c r="AS62" s="5"/>
    </row>
    <row r="63" spans="2:45">
      <c r="B63" s="2"/>
      <c r="W63" s="3"/>
      <c r="Y63" s="4"/>
      <c r="Z63" s="4"/>
      <c r="AA63" s="5"/>
      <c r="AB63" s="5"/>
      <c r="AC63" s="5"/>
      <c r="AD63" s="5"/>
      <c r="AE63" s="5"/>
      <c r="AF63" s="5"/>
      <c r="AG63" s="5"/>
      <c r="AH63" s="5"/>
      <c r="AI63" s="5"/>
      <c r="AK63" s="5"/>
      <c r="AL63" s="5"/>
      <c r="AM63" s="5"/>
      <c r="AR63" s="5"/>
      <c r="AS63" s="5"/>
    </row>
    <row r="64" spans="2:45">
      <c r="B64" s="2"/>
      <c r="W64" s="3"/>
      <c r="Y64" s="4"/>
      <c r="Z64" s="4"/>
      <c r="AA64" s="5"/>
      <c r="AB64" s="5"/>
      <c r="AC64" s="5"/>
      <c r="AD64" s="5"/>
      <c r="AE64" s="5"/>
      <c r="AF64" s="5"/>
      <c r="AG64" s="5"/>
      <c r="AH64" s="5"/>
      <c r="AI64" s="5"/>
      <c r="AK64" s="5"/>
      <c r="AL64" s="5"/>
      <c r="AM64" s="5"/>
      <c r="AR64" s="5"/>
      <c r="AS64" s="5"/>
    </row>
    <row r="65" spans="2:45">
      <c r="B65" s="2"/>
      <c r="W65" s="3"/>
      <c r="Y65" s="4"/>
      <c r="Z65" s="4"/>
      <c r="AA65" s="5"/>
      <c r="AB65" s="5"/>
      <c r="AC65" s="5"/>
      <c r="AD65" s="5"/>
      <c r="AE65" s="5"/>
      <c r="AF65" s="5"/>
      <c r="AG65" s="5"/>
      <c r="AH65" s="5"/>
      <c r="AI65" s="5"/>
      <c r="AK65" s="5"/>
      <c r="AL65" s="5"/>
      <c r="AM65" s="5"/>
      <c r="AR65" s="5"/>
      <c r="AS65" s="5"/>
    </row>
    <row r="66" spans="2:45">
      <c r="B66" s="2"/>
      <c r="W66" s="3"/>
      <c r="Y66" s="4"/>
      <c r="Z66" s="4"/>
      <c r="AA66" s="5"/>
      <c r="AB66" s="5"/>
      <c r="AC66" s="5"/>
      <c r="AD66" s="5"/>
      <c r="AE66" s="5"/>
      <c r="AF66" s="5"/>
      <c r="AG66" s="5"/>
      <c r="AH66" s="5"/>
      <c r="AI66" s="5"/>
      <c r="AK66" s="5"/>
      <c r="AL66" s="5"/>
      <c r="AM66" s="5"/>
      <c r="AR66" s="5"/>
      <c r="AS66" s="5"/>
    </row>
    <row r="67" spans="2:45">
      <c r="B67" s="2"/>
      <c r="W67" s="3"/>
      <c r="Y67" s="4"/>
      <c r="Z67" s="4"/>
      <c r="AA67" s="5"/>
      <c r="AB67" s="5"/>
      <c r="AC67" s="5"/>
      <c r="AD67" s="5"/>
      <c r="AE67" s="5"/>
      <c r="AF67" s="5"/>
      <c r="AG67" s="5"/>
      <c r="AH67" s="5"/>
      <c r="AI67" s="5"/>
      <c r="AK67" s="5"/>
      <c r="AL67" s="5"/>
      <c r="AM67" s="5"/>
      <c r="AR67" s="5"/>
      <c r="AS67" s="5"/>
    </row>
    <row r="68" spans="2:45">
      <c r="B68" s="2"/>
      <c r="W68" s="3"/>
      <c r="Y68" s="4"/>
      <c r="Z68" s="4"/>
      <c r="AA68" s="5"/>
      <c r="AB68" s="5"/>
      <c r="AC68" s="5"/>
      <c r="AD68" s="5"/>
      <c r="AE68" s="5"/>
      <c r="AF68" s="5"/>
      <c r="AG68" s="5"/>
      <c r="AH68" s="5"/>
      <c r="AI68" s="5"/>
      <c r="AK68" s="5"/>
      <c r="AL68" s="5"/>
      <c r="AM68" s="5"/>
      <c r="AR68" s="5"/>
      <c r="AS68" s="5"/>
    </row>
    <row r="69" spans="2:45">
      <c r="B69" s="2"/>
      <c r="W69" s="3"/>
      <c r="Y69" s="4"/>
      <c r="Z69" s="4"/>
      <c r="AA69" s="5"/>
      <c r="AB69" s="5"/>
      <c r="AC69" s="5"/>
      <c r="AD69" s="5"/>
      <c r="AE69" s="5"/>
      <c r="AF69" s="5"/>
      <c r="AG69" s="5"/>
      <c r="AH69" s="5"/>
      <c r="AI69" s="5"/>
      <c r="AK69" s="5"/>
      <c r="AL69" s="5"/>
      <c r="AM69" s="5"/>
      <c r="AR69" s="5"/>
      <c r="AS69" s="5"/>
    </row>
    <row r="70" spans="2:45">
      <c r="B70" s="2"/>
      <c r="W70" s="3"/>
      <c r="Y70" s="4"/>
      <c r="Z70" s="4"/>
      <c r="AA70" s="5"/>
      <c r="AB70" s="5"/>
      <c r="AC70" s="5"/>
      <c r="AD70" s="5"/>
      <c r="AE70" s="5"/>
      <c r="AF70" s="5"/>
      <c r="AG70" s="5"/>
      <c r="AH70" s="5"/>
      <c r="AI70" s="5"/>
      <c r="AK70" s="5"/>
      <c r="AL70" s="5"/>
      <c r="AM70" s="5"/>
      <c r="AR70" s="5"/>
      <c r="AS70" s="5"/>
    </row>
    <row r="71" spans="2:45">
      <c r="B71" s="2"/>
      <c r="W71" s="3"/>
      <c r="Y71" s="4"/>
      <c r="Z71" s="4"/>
      <c r="AA71" s="5"/>
      <c r="AB71" s="5"/>
      <c r="AC71" s="5"/>
      <c r="AD71" s="5"/>
      <c r="AE71" s="5"/>
      <c r="AF71" s="5"/>
      <c r="AG71" s="5"/>
      <c r="AH71" s="5"/>
      <c r="AI71" s="5"/>
      <c r="AK71" s="5"/>
      <c r="AL71" s="5"/>
      <c r="AM71" s="5"/>
      <c r="AR71" s="5"/>
      <c r="AS71" s="5"/>
    </row>
    <row r="72" spans="2:45">
      <c r="B72" s="2"/>
      <c r="W72" s="3"/>
      <c r="Y72" s="4"/>
      <c r="Z72" s="4"/>
      <c r="AA72" s="5"/>
      <c r="AB72" s="5"/>
      <c r="AC72" s="5"/>
      <c r="AD72" s="5"/>
      <c r="AE72" s="5"/>
      <c r="AF72" s="5"/>
      <c r="AG72" s="5"/>
      <c r="AH72" s="5"/>
      <c r="AI72" s="5"/>
      <c r="AK72" s="5"/>
      <c r="AL72" s="5"/>
      <c r="AM72" s="5"/>
      <c r="AR72" s="5"/>
      <c r="AS72" s="5"/>
    </row>
    <row r="73" spans="2:45">
      <c r="B73" s="2"/>
      <c r="W73" s="3"/>
      <c r="Y73" s="4"/>
      <c r="Z73" s="4"/>
      <c r="AA73" s="5"/>
      <c r="AB73" s="5"/>
      <c r="AC73" s="5"/>
      <c r="AD73" s="5"/>
      <c r="AE73" s="5"/>
      <c r="AF73" s="5"/>
      <c r="AG73" s="5"/>
      <c r="AH73" s="5"/>
      <c r="AI73" s="5"/>
      <c r="AK73" s="5"/>
      <c r="AL73" s="5"/>
      <c r="AM73" s="5"/>
      <c r="AR73" s="5"/>
      <c r="AS73" s="5"/>
    </row>
    <row r="74" spans="2:45">
      <c r="B74" s="2"/>
      <c r="W74" s="3"/>
      <c r="Y74" s="4"/>
      <c r="Z74" s="4"/>
      <c r="AA74" s="5"/>
      <c r="AB74" s="5"/>
      <c r="AC74" s="5"/>
      <c r="AD74" s="5"/>
      <c r="AE74" s="5"/>
      <c r="AF74" s="5"/>
      <c r="AG74" s="5"/>
      <c r="AH74" s="5"/>
      <c r="AI74" s="5"/>
      <c r="AK74" s="5"/>
      <c r="AL74" s="5"/>
      <c r="AM74" s="5"/>
      <c r="AR74" s="5"/>
      <c r="AS74" s="5"/>
    </row>
  </sheetData>
  <mergeCells count="1">
    <mergeCell ref="A1:B1"/>
  </mergeCells>
  <conditionalFormatting sqref="AS9:AS29">
    <cfRule type="expression" dxfId="1" priority="2">
      <formula>AS9&lt;0</formula>
    </cfRule>
  </conditionalFormatting>
  <conditionalFormatting sqref="AS32:AS45 AS47:AS74">
    <cfRule type="expression" dxfId="0" priority="1">
      <formula>AS32&lt;0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14751-1073-4062-96F3-CCDE6843ACFA}">
  <dimension ref="A1:M58"/>
  <sheetViews>
    <sheetView zoomScale="107" zoomScaleNormal="85" workbookViewId="0">
      <selection activeCell="A3" sqref="A3"/>
    </sheetView>
  </sheetViews>
  <sheetFormatPr defaultColWidth="35.69921875" defaultRowHeight="13.8"/>
  <cols>
    <col min="1" max="1" width="24.3984375" bestFit="1" customWidth="1"/>
    <col min="2" max="2" width="28.5" bestFit="1" customWidth="1"/>
    <col min="3" max="3" width="26.796875" bestFit="1" customWidth="1"/>
    <col min="4" max="4" width="26.8984375" bestFit="1" customWidth="1"/>
    <col min="5" max="5" width="18.796875" bestFit="1" customWidth="1"/>
  </cols>
  <sheetData>
    <row r="1" spans="1:6">
      <c r="A1" s="25" t="s">
        <v>6144</v>
      </c>
      <c r="B1" s="25"/>
      <c r="C1" s="25"/>
      <c r="D1" s="6"/>
      <c r="E1" s="6"/>
      <c r="F1" s="6"/>
    </row>
    <row r="2" spans="1:6">
      <c r="D2" s="6"/>
      <c r="E2" s="6"/>
      <c r="F2" s="6"/>
    </row>
    <row r="3" spans="1:6">
      <c r="A3" s="1" t="s">
        <v>2</v>
      </c>
      <c r="B3" s="1" t="s">
        <v>6242</v>
      </c>
      <c r="C3" s="1" t="s">
        <v>6243</v>
      </c>
      <c r="D3" s="1" t="s">
        <v>6244</v>
      </c>
      <c r="E3" s="1" t="s">
        <v>6245</v>
      </c>
      <c r="F3" s="6"/>
    </row>
    <row r="4" spans="1:6">
      <c r="A4" s="13" t="s">
        <v>47</v>
      </c>
      <c r="B4" s="13">
        <f>SUMIF(Raw_Data!$C$2:$C$6001,$A4,Raw_Data!$R$2:$R$6001)</f>
        <v>78076</v>
      </c>
      <c r="C4" s="14">
        <f>SUMIF(Raw_Data!$C$2:$C$6001,$A4,Raw_Data!$AB$2:$AB$6001)</f>
        <v>3487745711.7100015</v>
      </c>
      <c r="D4" s="14">
        <f>SUMIF(Raw_Data!$C$2:$C$6001,$A4,Raw_Data!$AR$2:$AR$6001)</f>
        <v>2765589779.6600041</v>
      </c>
      <c r="E4" s="14">
        <f>SUMIF(Raw_Data!$C$2:$C$6001,$A4,Raw_Data!$AS$2:$AS$6001)</f>
        <v>722155932.04999983</v>
      </c>
      <c r="F4" s="6"/>
    </row>
    <row r="5" spans="1:6">
      <c r="A5" s="13" t="s">
        <v>1632</v>
      </c>
      <c r="B5" s="13">
        <f>SUMIF(Raw_Data!$C$2:$C$6001,$A5,Raw_Data!$R$2:$R$6001)</f>
        <v>93691</v>
      </c>
      <c r="C5" s="14">
        <f>SUMIF(Raw_Data!$C$2:$C$6001,$A5,Raw_Data!$AB$2:$AB$6001)</f>
        <v>3732271503.5199943</v>
      </c>
      <c r="D5" s="14">
        <f>SUMIF(Raw_Data!$C$2:$C$6001,$A5,Raw_Data!$AR$2:$AR$6001)</f>
        <v>3111217404.139998</v>
      </c>
      <c r="E5" s="14">
        <f>SUMIF(Raw_Data!$C$2:$C$6001,$A5,Raw_Data!$AS$2:$AS$6001)</f>
        <v>621054099.37999976</v>
      </c>
      <c r="F5" s="6"/>
    </row>
    <row r="6" spans="1:6">
      <c r="A6" s="13"/>
      <c r="B6" s="13"/>
      <c r="C6" s="14"/>
      <c r="D6" s="14"/>
      <c r="E6" s="14"/>
      <c r="F6" s="6"/>
    </row>
    <row r="7" spans="1:6">
      <c r="A7" s="13"/>
      <c r="B7" s="13"/>
      <c r="C7" s="14"/>
      <c r="D7" s="14"/>
      <c r="E7" s="14"/>
      <c r="F7" s="6"/>
    </row>
    <row r="8" spans="1:6">
      <c r="A8" s="1" t="s">
        <v>6253</v>
      </c>
      <c r="B8" s="15">
        <f>(C5-C4)/C4</f>
        <v>7.0109982786016989E-2</v>
      </c>
      <c r="C8" s="14"/>
      <c r="D8" s="14"/>
      <c r="E8" s="14"/>
      <c r="F8" s="6"/>
    </row>
    <row r="9" spans="1:6">
      <c r="A9" s="1" t="s">
        <v>6254</v>
      </c>
      <c r="B9" s="15">
        <f>(D5-D4)/D4</f>
        <v>0.12497429192932748</v>
      </c>
      <c r="C9" s="14"/>
      <c r="D9" s="14"/>
      <c r="E9" s="14"/>
      <c r="F9" s="6"/>
    </row>
    <row r="10" spans="1:6">
      <c r="A10" s="13"/>
      <c r="B10" s="13"/>
      <c r="C10" s="14"/>
      <c r="D10" s="14"/>
      <c r="E10" s="14"/>
      <c r="F10" s="6"/>
    </row>
    <row r="11" spans="1:6">
      <c r="A11" s="1" t="s">
        <v>6246</v>
      </c>
      <c r="B11" s="15">
        <f>(B5-B4)/B4</f>
        <v>0.19999743839336032</v>
      </c>
      <c r="C11" s="14"/>
      <c r="D11" s="14"/>
      <c r="E11" s="14"/>
      <c r="F11" s="6"/>
    </row>
    <row r="12" spans="1:6">
      <c r="A12" s="1" t="s">
        <v>6247</v>
      </c>
      <c r="B12" s="16">
        <f>(E5-E4)/E4</f>
        <v>-0.14000000302289298</v>
      </c>
      <c r="C12" s="14"/>
      <c r="D12" s="14"/>
      <c r="E12" s="14"/>
      <c r="F12" s="6"/>
    </row>
    <row r="13" spans="1:6">
      <c r="A13" s="13"/>
      <c r="B13" s="13"/>
      <c r="C13" s="14"/>
      <c r="D13" s="14"/>
      <c r="E13" s="14"/>
      <c r="F13" s="6"/>
    </row>
    <row r="14" spans="1:6">
      <c r="A14" s="6"/>
      <c r="B14" s="6"/>
      <c r="C14" s="14"/>
      <c r="D14" s="14"/>
      <c r="E14" s="14"/>
      <c r="F14" s="6"/>
    </row>
    <row r="15" spans="1:6">
      <c r="A15" s="1" t="s">
        <v>5</v>
      </c>
      <c r="B15" s="1" t="s">
        <v>6248</v>
      </c>
      <c r="C15" s="14"/>
      <c r="D15" s="14"/>
      <c r="E15" s="14"/>
      <c r="F15" s="6"/>
    </row>
    <row r="16" spans="1:6">
      <c r="A16" t="s">
        <v>72</v>
      </c>
      <c r="B16" s="6">
        <f>SUMIFS(Raw_Data!$AS$2:$AS$6001,
Raw_Data!$C$2:$C$6001,"Q2 2025",
Raw_Data!$F$2:$F$6001,A16,
Raw_Data!$AS$2:$AS$6001,"&lt;0")</f>
        <v>-1205513.9300000004</v>
      </c>
      <c r="C16" s="14"/>
      <c r="D16" s="14"/>
      <c r="E16" s="14"/>
      <c r="F16" s="6"/>
    </row>
    <row r="17" spans="1:13">
      <c r="A17" t="s">
        <v>61</v>
      </c>
      <c r="B17" s="6">
        <f>SUMIFS(Raw_Data!$AS$2:$AS$6001,
Raw_Data!$C$2:$C$6001,"Q2 2025",
Raw_Data!$F$2:$F$6001,A17,
Raw_Data!$AS$2:$AS$6001,"&lt;0")</f>
        <v>-725383.96</v>
      </c>
      <c r="C17" s="6"/>
      <c r="D17" s="6"/>
      <c r="E17" s="6"/>
      <c r="F17" s="6"/>
    </row>
    <row r="18" spans="1:13">
      <c r="A18" t="s">
        <v>49</v>
      </c>
      <c r="B18" s="6">
        <f>SUMIFS(Raw_Data!$AS$2:$AS$6001,
Raw_Data!$C$2:$C$6001,"Q2 2025",
Raw_Data!$F$2:$F$6001,A18,
Raw_Data!$AS$2:$AS$6001,"&lt;0")</f>
        <v>-294704.82</v>
      </c>
      <c r="C18" s="6"/>
      <c r="D18" s="6"/>
      <c r="E18" s="6"/>
      <c r="F18" s="6"/>
    </row>
    <row r="19" spans="1:13">
      <c r="A19" t="s">
        <v>78</v>
      </c>
      <c r="B19" s="6">
        <f>SUMIFS(Raw_Data!$AS$2:$AS$6001,
Raw_Data!$C$2:$C$6001,"Q2 2025",
Raw_Data!$F$2:$F$6001,A19,
Raw_Data!$AS$2:$AS$6001,"&lt;0")</f>
        <v>-6966.15</v>
      </c>
      <c r="C19" s="6"/>
      <c r="D19" s="6"/>
      <c r="E19" s="6"/>
      <c r="F19" s="6"/>
      <c r="H19" s="8"/>
      <c r="I19" s="7"/>
    </row>
    <row r="20" spans="1:13">
      <c r="A20" s="6"/>
      <c r="B20" s="6"/>
      <c r="C20" s="6"/>
      <c r="D20" s="6"/>
      <c r="E20" s="12"/>
      <c r="F20" s="6"/>
      <c r="H20" s="8"/>
      <c r="I20" s="7"/>
    </row>
    <row r="21" spans="1:13">
      <c r="A21" s="6"/>
      <c r="B21" s="6"/>
      <c r="C21" s="6"/>
      <c r="D21" s="6"/>
      <c r="E21" s="12"/>
      <c r="F21" s="6"/>
      <c r="H21" s="8"/>
      <c r="I21" s="7"/>
    </row>
    <row r="22" spans="1:13">
      <c r="A22" s="1" t="s">
        <v>72</v>
      </c>
      <c r="B22" s="1" t="s">
        <v>6248</v>
      </c>
      <c r="C22" s="6"/>
      <c r="D22" s="6"/>
      <c r="E22" s="12"/>
      <c r="F22" s="6"/>
      <c r="H22" s="8"/>
      <c r="I22" s="7"/>
    </row>
    <row r="23" spans="1:13">
      <c r="A23" t="s">
        <v>62</v>
      </c>
      <c r="B23" s="6">
        <f>SUMIFS(Raw_Data!$AS$2:$AS$6001,
Raw_Data!$C$2:$C$6001,"Q2 2025",
Raw_Data!$F$2:$F$6001,"Noida Factory",
Raw_Data!$G$2:$G$6001,"Line 1",
Raw_Data!$AS$2:$AS$6001,"&lt;0")</f>
        <v>-339295.73</v>
      </c>
      <c r="C23" s="6"/>
      <c r="D23" s="6"/>
      <c r="E23" s="12"/>
      <c r="F23" s="6"/>
      <c r="H23" s="8"/>
      <c r="I23" s="7"/>
    </row>
    <row r="24" spans="1:13">
      <c r="A24" t="s">
        <v>50</v>
      </c>
      <c r="B24" s="6">
        <f>SUMIFS(Raw_Data!$AS$2:$AS$6001,
Raw_Data!$C$2:$C$6001,"Q2 2025",
Raw_Data!$F$2:$F$6001,"Noida Factory",
Raw_Data!$G$2:$G$6001,"Line 2",
Raw_Data!$AS$2:$AS$6001,"&lt;0")</f>
        <v>-307384.63</v>
      </c>
      <c r="C24" s="6"/>
      <c r="D24" s="6"/>
      <c r="E24" s="6"/>
      <c r="F24" s="6"/>
      <c r="H24" s="8"/>
    </row>
    <row r="25" spans="1:13">
      <c r="A25" t="s">
        <v>79</v>
      </c>
      <c r="B25" s="6">
        <f>SUMIFS(Raw_Data!$AS$2:$AS$6001,
Raw_Data!$C$2:$C$6001,"Q2 2025",
Raw_Data!$F$2:$F$6001,"Noida Factory",
Raw_Data!$G$2:$G$6001,"Line 3",
Raw_Data!$AS$2:$AS$6001,"&lt;0")</f>
        <v>-558833.57000000007</v>
      </c>
      <c r="C25" s="6"/>
      <c r="D25" s="6"/>
      <c r="E25" s="6"/>
      <c r="F25" s="6"/>
    </row>
    <row r="26" spans="1:13">
      <c r="A26" s="6"/>
      <c r="B26" s="6"/>
      <c r="C26" s="6"/>
      <c r="D26" s="6"/>
      <c r="E26" s="6"/>
      <c r="F26" s="6"/>
    </row>
    <row r="27" spans="1:13">
      <c r="A27" s="1" t="s">
        <v>6251</v>
      </c>
      <c r="C27" s="6"/>
      <c r="D27" s="6"/>
      <c r="E27" s="6"/>
      <c r="F27" s="6"/>
    </row>
    <row r="28" spans="1:13">
      <c r="A28" s="1" t="s">
        <v>6249</v>
      </c>
      <c r="B28" s="1" t="s">
        <v>6248</v>
      </c>
      <c r="C28" s="6"/>
      <c r="D28" s="6"/>
      <c r="E28" s="6"/>
      <c r="F28" s="6"/>
    </row>
    <row r="29" spans="1:13">
      <c r="A29" t="s">
        <v>87</v>
      </c>
      <c r="B29" s="6">
        <f>SUMIFS(Raw_Data!$AS$2:$AS$6001,Raw_Data!$C$2:$C$6001,"Q2 2025",Raw_Data!$F$2:$F$6001,"Noida Factory",Raw_Data!$G$2:$G$6001,"Line 3",Raw_Data!$L$2:$L$6001,A29,Raw_Data!$AS$2:$AS$6001,"&lt;0")</f>
        <v>-460867.20999999996</v>
      </c>
      <c r="C29" s="6"/>
      <c r="D29" s="6"/>
      <c r="E29" s="6"/>
      <c r="F29" s="6"/>
    </row>
    <row r="30" spans="1:13">
      <c r="A30" t="s">
        <v>92</v>
      </c>
      <c r="B30" s="6">
        <f>SUMIFS(Raw_Data!$AS$2:$AS$6001,Raw_Data!$C$2:$C$6001,"Q2 2025",Raw_Data!$F$2:$F$6001,"Noida Factory",Raw_Data!$G$2:$G$6001,"Line 3",Raw_Data!$L$2:$L$6001,A30,Raw_Data!$AS$2:$AS$6001,"&lt;0")</f>
        <v>0</v>
      </c>
      <c r="C30" s="6"/>
      <c r="D30" s="6"/>
      <c r="E30" s="6"/>
      <c r="F30" s="6"/>
    </row>
    <row r="31" spans="1:13">
      <c r="A31" t="s">
        <v>67</v>
      </c>
      <c r="B31" s="6">
        <f>SUMIFS(Raw_Data!$AS$2:$AS$6001,Raw_Data!$C$2:$C$6001,"Q2 2025",Raw_Data!$F$2:$F$6001,"Noida Factory",Raw_Data!$G$2:$G$6001,"Line 3",Raw_Data!$L$2:$L$6001,A31,Raw_Data!$AS$2:$AS$6001,"&lt;0")</f>
        <v>0</v>
      </c>
      <c r="C31" s="6"/>
      <c r="D31" s="6"/>
      <c r="E31" s="6"/>
      <c r="F31" s="6"/>
    </row>
    <row r="32" spans="1:13">
      <c r="A32" s="6"/>
      <c r="B32" s="6"/>
      <c r="C32" s="6"/>
      <c r="D32" s="6"/>
      <c r="E32" s="6"/>
      <c r="F32" s="6"/>
      <c r="G32" s="6"/>
      <c r="H32" s="6"/>
      <c r="I32" s="6"/>
      <c r="J32" s="6"/>
      <c r="K32" s="6"/>
      <c r="L32" s="6"/>
      <c r="M32" s="6"/>
    </row>
    <row r="33" spans="1:6">
      <c r="B33" s="6"/>
      <c r="C33" s="6"/>
      <c r="D33" s="6"/>
      <c r="E33" s="6"/>
      <c r="F33" s="6"/>
    </row>
    <row r="34" spans="1:6">
      <c r="A34" s="1" t="s">
        <v>6252</v>
      </c>
      <c r="B34" s="1" t="s">
        <v>6248</v>
      </c>
      <c r="C34" s="6"/>
      <c r="D34" s="6"/>
      <c r="E34" s="6"/>
      <c r="F34" s="6"/>
    </row>
    <row r="35" spans="1:6">
      <c r="A35" s="13" t="s">
        <v>56</v>
      </c>
      <c r="B35" s="6">
        <f>SUMIFS(Raw_Data!$AS$2:$AS$6001,
Raw_Data!$C$2:$C$6001,"Q2 2025",
Raw_Data!$F$2:$F$6001,"Noida Factory",
Raw_Data!$G$2:$G$6001,"Line 3",
Raw_Data!$L$2:$L$6001,"Apex Components",
Raw_Data!$M$2:$M$6001,"Grade A",
Raw_Data!$AS$2:$AS$6001,"&lt;0")</f>
        <v>-460867.20999999996</v>
      </c>
      <c r="C35" s="6"/>
      <c r="D35" s="6"/>
      <c r="E35" s="6"/>
      <c r="F35" s="6"/>
    </row>
    <row r="36" spans="1:6">
      <c r="A36" s="13" t="s">
        <v>68</v>
      </c>
      <c r="B36" s="6">
        <f>SUMIFS(Raw_Data!$AS$2:$AS$6001,Raw_Data!$C$2:$C$6001,"Q2 2025",Raw_Data!$F$2:$F$6001,"Noida Factory",Raw_Data!$G$2:$G$6001,"Line 3",Raw_Data!$L$2:$L$6001,"Apex Components",Raw_Data!$M$2:$M$6001,"Grade B",Raw_Data!$AS$2:$AS$6001,"&lt;0")</f>
        <v>0</v>
      </c>
      <c r="C36" s="6"/>
      <c r="D36" s="6"/>
      <c r="E36" s="6"/>
      <c r="F36" s="6"/>
    </row>
    <row r="37" spans="1:6">
      <c r="B37" s="6"/>
      <c r="C37" s="6"/>
      <c r="D37" s="6"/>
      <c r="E37" s="6"/>
      <c r="F37" s="6"/>
    </row>
    <row r="38" spans="1:6">
      <c r="B38" s="6"/>
      <c r="C38" s="6"/>
      <c r="D38" s="6"/>
      <c r="E38" s="6"/>
      <c r="F38" s="6"/>
    </row>
    <row r="39" spans="1:6">
      <c r="B39" s="6"/>
      <c r="C39" s="6"/>
      <c r="D39" s="6"/>
      <c r="E39" s="6"/>
      <c r="F39" s="6"/>
    </row>
    <row r="40" spans="1:6">
      <c r="A40" s="6"/>
      <c r="B40" s="6"/>
      <c r="C40" s="6"/>
      <c r="D40" s="6"/>
      <c r="E40" s="6"/>
      <c r="F40" s="6"/>
    </row>
    <row r="41" spans="1:6">
      <c r="A41" s="1" t="s">
        <v>87</v>
      </c>
      <c r="C41" s="6"/>
      <c r="D41" s="6"/>
      <c r="E41" s="6"/>
      <c r="F41" s="6"/>
    </row>
    <row r="42" spans="1:6">
      <c r="A42" s="1" t="s">
        <v>56</v>
      </c>
      <c r="B42" s="6"/>
      <c r="C42" s="6"/>
      <c r="D42" s="6"/>
      <c r="E42" s="6"/>
      <c r="F42" s="6"/>
    </row>
    <row r="43" spans="1:6">
      <c r="B43" s="1" t="s">
        <v>6250</v>
      </c>
      <c r="C43" s="6"/>
      <c r="D43" s="6"/>
      <c r="E43" s="6"/>
      <c r="F43" s="6"/>
    </row>
    <row r="44" spans="1:6">
      <c r="B44" s="3">
        <f>SUMIFS(Raw_Data!$S$2:$S$6001,Raw_Data!$C$2:$C$6001,"Q2 2025",Raw_Data!$F$2:$F$6001,"Noida Factory",Raw_Data!$G$2:$G$6001,"Line 3",Raw_Data!$L$2:$L$6001,"Apex Components",Raw_Data!$M$2:$M$6001,"Grade A")/SUMIFS(Raw_Data!$R$2:$R$6001,Raw_Data!$C$2:$C$6001,"Q2 2025",Raw_Data!$F$2:$F$6001,"Noida Factory",Raw_Data!$G$2:$G$6001,"Line 3",Raw_Data!$L$2:$L$6001,"Apex Components",Raw_Data!$M$2:$M$6001,"Grade A")</f>
        <v>1.7521902377972465E-2</v>
      </c>
      <c r="E44" s="6"/>
      <c r="F44" s="6"/>
    </row>
    <row r="45" spans="1:6">
      <c r="A45" s="6"/>
      <c r="B45" s="6"/>
      <c r="C45" s="6"/>
    </row>
    <row r="46" spans="1:6">
      <c r="A46" s="6"/>
      <c r="B46" s="6"/>
      <c r="C46" s="1" t="s">
        <v>6239</v>
      </c>
      <c r="D46" s="1" t="s">
        <v>6240</v>
      </c>
      <c r="E46" s="6"/>
      <c r="F46" s="6"/>
    </row>
    <row r="47" spans="1:6">
      <c r="A47" s="1" t="s">
        <v>6241</v>
      </c>
      <c r="B47" s="1" t="s">
        <v>6248</v>
      </c>
      <c r="C47">
        <f>AVERAGEIFS(Raw_Data!$X$2:$X$6001,Raw_Data!$C$2:$C$6001,"Q2 2025",Raw_Data!$F$2:$F$6001,"Noida Factory",Raw_Data!$G$2:$G$6001,"Line 3",Raw_Data!$L$2:$L$6001,"Apex Components",Raw_Data!$M$2:$M$6001,"Grade A")</f>
        <v>22.583333333333332</v>
      </c>
      <c r="D47">
        <f>AVERAGEIFS(Raw_Data!$Y$2:$Y$6001,
Raw_Data!$C$2:$C$6001,"Q2 2025",
Raw_Data!$F$2:$F$6001,"Noida Factory",
Raw_Data!$G$2:$G$6001,"Line 3",
Raw_Data!$L$2:$L$6001,"Apex Components",
Raw_Data!$M$2:$M$6001,"Grade A")</f>
        <v>3.8083333333333336</v>
      </c>
      <c r="E47" s="6"/>
      <c r="F47" s="6"/>
    </row>
    <row r="48" spans="1:6">
      <c r="A48" t="s">
        <v>109</v>
      </c>
      <c r="B48" s="6">
        <f>SUMIFS(Raw_Data!$AS$2:$AS$6001,Raw_Data!$C$2:$C$6001,"Q2 2025",Raw_Data!$F$2:$F$6001,"Noida Factory",Raw_Data!$G$2:$G$6001,"Line 3",Raw_Data!$L$2:$L$6001,"Apex Components",Raw_Data!$M$2:$M$6001,"Grade A",Raw_Data!$N$2:$N$6001,A48,Raw_Data!$AS$2:$AS$6001,"&lt;0")</f>
        <v>-207468.14</v>
      </c>
      <c r="C48" s="6"/>
      <c r="D48" s="6"/>
      <c r="E48" s="6"/>
      <c r="F48" s="6"/>
    </row>
    <row r="49" spans="1:6">
      <c r="A49" t="s">
        <v>69</v>
      </c>
      <c r="B49" s="6">
        <f>SUMIFS(Raw_Data!$AS$2:$AS$6001,Raw_Data!$C$2:$C$6001,"Q2 2025",Raw_Data!$F$2:$F$6001,"Noida Factory",Raw_Data!$G$2:$G$6001,"Line 3",Raw_Data!$L$2:$L$6001,"Apex Components",Raw_Data!$M$2:$M$6001,"Grade A",Raw_Data!$N$2:$N$6001,A49,Raw_Data!$AS$2:$AS$6001,"&lt;0")</f>
        <v>-137552.82</v>
      </c>
      <c r="C49" s="6"/>
      <c r="D49" s="6"/>
      <c r="E49" s="6"/>
      <c r="F49" s="6"/>
    </row>
    <row r="50" spans="1:6">
      <c r="A50" t="s">
        <v>76</v>
      </c>
      <c r="B50" s="6">
        <f>SUMIFS(Raw_Data!$AS$2:$AS$6001,Raw_Data!$C$2:$C$6001,"Q2 2025",Raw_Data!$F$2:$F$6001,"Noida Factory",Raw_Data!$G$2:$G$6001,"Line 3",Raw_Data!$L$2:$L$6001,"Apex Components",Raw_Data!$M$2:$M$6001,"Grade A",Raw_Data!$N$2:$N$6001,A50,Raw_Data!$AS$2:$AS$6001,"&lt;0")</f>
        <v>-78391.850000000006</v>
      </c>
      <c r="C50" s="6"/>
      <c r="D50" s="6"/>
      <c r="E50" s="6"/>
      <c r="F50" s="6"/>
    </row>
    <row r="51" spans="1:6">
      <c r="A51" s="6"/>
      <c r="B51" s="6"/>
      <c r="C51" s="6"/>
      <c r="D51" s="6"/>
      <c r="E51" s="6"/>
      <c r="F51" s="6"/>
    </row>
    <row r="52" spans="1:6">
      <c r="A52" s="6"/>
      <c r="B52" s="6"/>
      <c r="C52" s="6"/>
      <c r="D52" s="6"/>
      <c r="E52" s="6"/>
      <c r="F52" s="6"/>
    </row>
    <row r="53" spans="1:6">
      <c r="A53" s="6"/>
      <c r="B53" s="6"/>
      <c r="C53" s="6"/>
      <c r="D53" s="6"/>
      <c r="E53" s="6"/>
      <c r="F53" s="6"/>
    </row>
    <row r="54" spans="1:6">
      <c r="A54" s="6"/>
      <c r="B54" s="6"/>
      <c r="C54" s="6"/>
      <c r="D54" s="6"/>
      <c r="E54" s="6"/>
      <c r="F54" s="6"/>
    </row>
    <row r="55" spans="1:6">
      <c r="A55" s="6"/>
      <c r="B55" s="6"/>
      <c r="C55" s="6"/>
      <c r="D55" s="6"/>
      <c r="E55" s="6"/>
      <c r="F55" s="6"/>
    </row>
    <row r="56" spans="1:6">
      <c r="B56" s="6"/>
      <c r="C56" s="6"/>
      <c r="D56" s="6"/>
      <c r="E56" s="6"/>
      <c r="F56" s="6"/>
    </row>
    <row r="57" spans="1:6">
      <c r="B57" s="6"/>
      <c r="C57" s="6"/>
      <c r="D57" s="6"/>
      <c r="E57" s="6"/>
      <c r="F57" s="6"/>
    </row>
    <row r="58" spans="1:6">
      <c r="B58" s="6"/>
      <c r="C58" s="6"/>
      <c r="D58" s="6"/>
      <c r="E58" s="6"/>
      <c r="F58" s="6"/>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5AB1-7A61-4C52-A9BC-CBBE0033D6B7}">
  <dimension ref="A1:S120"/>
  <sheetViews>
    <sheetView tabSelected="1" topLeftCell="G46" zoomScale="73" zoomScaleNormal="93" workbookViewId="0">
      <selection activeCell="J10" sqref="J10"/>
    </sheetView>
  </sheetViews>
  <sheetFormatPr defaultColWidth="21.3984375" defaultRowHeight="13.8"/>
  <cols>
    <col min="1" max="1" width="16" bestFit="1" customWidth="1"/>
    <col min="2" max="2" width="15.296875" bestFit="1" customWidth="1"/>
    <col min="3" max="3" width="15.69921875" customWidth="1"/>
    <col min="4" max="4" width="10.296875" customWidth="1"/>
    <col min="5" max="5" width="21.09765625" bestFit="1" customWidth="1"/>
    <col min="6" max="6" width="19.3984375" customWidth="1"/>
    <col min="7" max="7" width="20.5" bestFit="1" customWidth="1"/>
    <col min="8" max="8" width="13" customWidth="1"/>
    <col min="9" max="9" width="22.5" customWidth="1"/>
    <col min="10" max="10" width="7.3984375" bestFit="1" customWidth="1"/>
    <col min="12" max="12" width="12.3984375" customWidth="1"/>
    <col min="13" max="13" width="22.796875" bestFit="1" customWidth="1"/>
  </cols>
  <sheetData>
    <row r="1" spans="1:16">
      <c r="B1" s="1" t="s">
        <v>47</v>
      </c>
      <c r="C1" s="1" t="s">
        <v>1632</v>
      </c>
      <c r="G1" s="1" t="s">
        <v>2</v>
      </c>
      <c r="H1" s="13" t="s">
        <v>1632</v>
      </c>
      <c r="I1" s="13" t="s">
        <v>3137</v>
      </c>
      <c r="O1" t="s">
        <v>47</v>
      </c>
      <c r="P1">
        <v>403</v>
      </c>
    </row>
    <row r="2" spans="1:16">
      <c r="A2" s="1" t="s">
        <v>6242</v>
      </c>
      <c r="B2" s="13">
        <v>78076</v>
      </c>
      <c r="C2" s="14">
        <v>93691</v>
      </c>
      <c r="G2" s="1" t="s">
        <v>6255</v>
      </c>
      <c r="H2" s="13">
        <v>95394.03</v>
      </c>
      <c r="I2">
        <v>1223616.4299999995</v>
      </c>
      <c r="L2" t="s">
        <v>47</v>
      </c>
      <c r="M2">
        <v>2244</v>
      </c>
      <c r="O2" t="s">
        <v>1632</v>
      </c>
      <c r="P2">
        <v>395</v>
      </c>
    </row>
    <row r="3" spans="1:16">
      <c r="A3" s="1" t="s">
        <v>6245</v>
      </c>
      <c r="B3" s="13">
        <v>722155932.04999983</v>
      </c>
      <c r="C3" s="14">
        <v>621054099.37999976</v>
      </c>
      <c r="G3" s="1" t="s">
        <v>6256</v>
      </c>
      <c r="H3" s="13">
        <v>7</v>
      </c>
      <c r="I3">
        <v>89</v>
      </c>
      <c r="L3" t="s">
        <v>1632</v>
      </c>
      <c r="M3">
        <v>2498</v>
      </c>
      <c r="O3" t="s">
        <v>3137</v>
      </c>
      <c r="P3">
        <v>419</v>
      </c>
    </row>
    <row r="4" spans="1:16">
      <c r="L4" t="s">
        <v>3137</v>
      </c>
      <c r="M4">
        <v>2221</v>
      </c>
      <c r="O4" t="s">
        <v>4641</v>
      </c>
      <c r="P4">
        <v>614</v>
      </c>
    </row>
    <row r="5" spans="1:16">
      <c r="J5" s="21" t="s">
        <v>4641</v>
      </c>
      <c r="K5">
        <v>4248</v>
      </c>
    </row>
    <row r="18" spans="1:16" ht="41.4">
      <c r="G18" s="1" t="s">
        <v>6224</v>
      </c>
      <c r="H18" s="1" t="s">
        <v>6255</v>
      </c>
      <c r="L18" s="1"/>
      <c r="O18" s="1" t="s">
        <v>6287</v>
      </c>
      <c r="P18" s="1" t="s">
        <v>6290</v>
      </c>
    </row>
    <row r="19" spans="1:16">
      <c r="A19" s="12" t="s">
        <v>6325</v>
      </c>
      <c r="B19" s="19" t="s">
        <v>6326</v>
      </c>
      <c r="G19" t="s">
        <v>104</v>
      </c>
      <c r="H19" s="6">
        <v>188817.74</v>
      </c>
      <c r="L19" t="s">
        <v>6168</v>
      </c>
      <c r="M19">
        <v>601</v>
      </c>
      <c r="O19" t="s">
        <v>6219</v>
      </c>
      <c r="P19">
        <v>158</v>
      </c>
    </row>
    <row r="20" spans="1:16">
      <c r="A20" s="13" t="s">
        <v>6243</v>
      </c>
      <c r="B20" s="20">
        <v>7.0099999999999996E-2</v>
      </c>
      <c r="G20" t="s">
        <v>115</v>
      </c>
      <c r="H20" s="6">
        <v>141356.24</v>
      </c>
      <c r="L20" t="s">
        <v>6180</v>
      </c>
      <c r="M20">
        <v>447</v>
      </c>
      <c r="O20" t="s">
        <v>6218</v>
      </c>
      <c r="P20">
        <v>144</v>
      </c>
    </row>
    <row r="21" spans="1:16">
      <c r="A21" s="13" t="s">
        <v>6244</v>
      </c>
      <c r="B21" s="20">
        <v>0.125</v>
      </c>
      <c r="G21" t="s">
        <v>63</v>
      </c>
      <c r="H21" s="6">
        <v>96097.61</v>
      </c>
      <c r="L21" t="s">
        <v>6185</v>
      </c>
      <c r="M21">
        <v>154</v>
      </c>
      <c r="O21" t="s">
        <v>6178</v>
      </c>
      <c r="P21">
        <v>136</v>
      </c>
    </row>
    <row r="22" spans="1:16">
      <c r="G22" t="s">
        <v>96</v>
      </c>
      <c r="H22" s="6">
        <v>138726.17000000001</v>
      </c>
      <c r="L22" t="s">
        <v>6220</v>
      </c>
      <c r="M22">
        <v>112</v>
      </c>
      <c r="O22" t="s">
        <v>6188</v>
      </c>
      <c r="P22">
        <v>123</v>
      </c>
    </row>
    <row r="23" spans="1:16">
      <c r="L23" t="s">
        <v>6191</v>
      </c>
      <c r="M23">
        <v>108</v>
      </c>
      <c r="O23" t="s">
        <v>6196</v>
      </c>
      <c r="P23">
        <v>53</v>
      </c>
    </row>
    <row r="24" spans="1:16">
      <c r="L24" t="s">
        <v>6198</v>
      </c>
      <c r="M24">
        <v>78</v>
      </c>
    </row>
    <row r="33" spans="1:17" ht="27.6" customHeight="1">
      <c r="A33" s="25" t="s">
        <v>6292</v>
      </c>
      <c r="B33" s="25"/>
      <c r="C33" s="25"/>
      <c r="D33" s="25"/>
      <c r="F33" s="25" t="s">
        <v>6296</v>
      </c>
      <c r="G33" s="25"/>
      <c r="H33" s="25"/>
      <c r="I33" s="25"/>
      <c r="K33" s="25" t="s">
        <v>6300</v>
      </c>
      <c r="L33" s="25"/>
      <c r="M33" s="25"/>
      <c r="O33" s="25" t="s">
        <v>6304</v>
      </c>
      <c r="P33" s="25"/>
      <c r="Q33" s="25"/>
    </row>
    <row r="35" spans="1:17">
      <c r="F35" s="25" t="s">
        <v>6291</v>
      </c>
      <c r="G35" s="25"/>
      <c r="H35" s="25"/>
      <c r="I35" s="25"/>
      <c r="K35" s="25" t="s">
        <v>6291</v>
      </c>
      <c r="L35" s="25"/>
      <c r="M35" s="25"/>
      <c r="O35" s="25" t="s">
        <v>6291</v>
      </c>
      <c r="P35" s="25"/>
      <c r="Q35" s="25"/>
    </row>
    <row r="36" spans="1:17" ht="13.8" customHeight="1">
      <c r="A36" s="25" t="s">
        <v>6291</v>
      </c>
      <c r="B36" s="25"/>
      <c r="C36" s="25"/>
      <c r="D36" s="25"/>
      <c r="F36" s="22" t="s">
        <v>6297</v>
      </c>
      <c r="G36" s="22"/>
      <c r="H36" s="22"/>
      <c r="I36" s="22"/>
      <c r="K36" s="22" t="s">
        <v>6301</v>
      </c>
      <c r="L36" s="22"/>
      <c r="M36" s="22"/>
      <c r="O36" s="22" t="s">
        <v>6305</v>
      </c>
      <c r="P36" s="22"/>
      <c r="Q36" s="22"/>
    </row>
    <row r="37" spans="1:17" ht="13.8" customHeight="1">
      <c r="A37" s="22" t="s">
        <v>6327</v>
      </c>
      <c r="B37" s="22"/>
      <c r="C37" s="22"/>
      <c r="D37" s="22"/>
      <c r="F37" s="22"/>
      <c r="G37" s="22"/>
      <c r="H37" s="22"/>
      <c r="I37" s="22"/>
      <c r="J37" s="18"/>
      <c r="K37" s="22"/>
      <c r="L37" s="22"/>
      <c r="M37" s="22"/>
      <c r="N37" s="18"/>
      <c r="O37" s="22"/>
      <c r="P37" s="22"/>
      <c r="Q37" s="22"/>
    </row>
    <row r="38" spans="1:17">
      <c r="A38" s="22"/>
      <c r="B38" s="22"/>
      <c r="C38" s="22"/>
      <c r="D38" s="22"/>
      <c r="E38" s="18"/>
      <c r="F38" s="22"/>
      <c r="G38" s="22"/>
      <c r="H38" s="22"/>
      <c r="I38" s="22"/>
      <c r="J38" s="18"/>
      <c r="K38" s="22"/>
      <c r="L38" s="22"/>
      <c r="M38" s="22"/>
      <c r="N38" s="18"/>
      <c r="O38" s="22"/>
      <c r="P38" s="22"/>
      <c r="Q38" s="22"/>
    </row>
    <row r="39" spans="1:17">
      <c r="A39" s="22"/>
      <c r="B39" s="22"/>
      <c r="C39" s="22"/>
      <c r="D39" s="22"/>
      <c r="E39" s="18"/>
      <c r="F39" s="22"/>
      <c r="G39" s="22"/>
      <c r="H39" s="22"/>
      <c r="I39" s="22"/>
      <c r="J39" s="18"/>
      <c r="K39" s="22"/>
      <c r="L39" s="22"/>
      <c r="M39" s="22"/>
      <c r="N39" s="18"/>
      <c r="O39" s="22"/>
      <c r="P39" s="22"/>
      <c r="Q39" s="22"/>
    </row>
    <row r="40" spans="1:17">
      <c r="A40" s="22"/>
      <c r="B40" s="22"/>
      <c r="C40" s="22"/>
      <c r="D40" s="22"/>
      <c r="E40" s="18"/>
      <c r="F40" s="22"/>
      <c r="G40" s="22"/>
      <c r="H40" s="22"/>
      <c r="I40" s="22"/>
      <c r="J40" s="18"/>
      <c r="K40" s="22"/>
      <c r="L40" s="22"/>
      <c r="M40" s="22"/>
      <c r="N40" s="18"/>
      <c r="O40" s="22"/>
      <c r="P40" s="22"/>
      <c r="Q40" s="22"/>
    </row>
    <row r="41" spans="1:17">
      <c r="A41" s="22"/>
      <c r="B41" s="22"/>
      <c r="C41" s="22"/>
      <c r="D41" s="22"/>
      <c r="E41" s="18"/>
      <c r="F41" s="18"/>
      <c r="G41" s="18"/>
      <c r="I41" s="18"/>
      <c r="J41" s="18"/>
      <c r="N41" s="18"/>
      <c r="O41" s="22"/>
      <c r="P41" s="22"/>
      <c r="Q41" s="22"/>
    </row>
    <row r="42" spans="1:17">
      <c r="A42" s="24"/>
      <c r="B42" s="24"/>
      <c r="C42" s="24"/>
      <c r="F42" s="17" t="s">
        <v>6293</v>
      </c>
      <c r="G42" s="17"/>
      <c r="H42" s="17"/>
      <c r="I42" s="17"/>
      <c r="K42" s="25" t="s">
        <v>6293</v>
      </c>
      <c r="L42" s="25"/>
      <c r="M42" s="25"/>
    </row>
    <row r="43" spans="1:17" ht="13.8" customHeight="1">
      <c r="A43" s="25" t="s">
        <v>6293</v>
      </c>
      <c r="B43" s="25"/>
      <c r="C43" s="25"/>
      <c r="D43" s="25"/>
      <c r="F43" s="22" t="s">
        <v>6298</v>
      </c>
      <c r="G43" s="22"/>
      <c r="H43" s="22"/>
      <c r="I43" s="22"/>
      <c r="K43" s="22" t="s">
        <v>6302</v>
      </c>
      <c r="L43" s="22"/>
      <c r="M43" s="22"/>
      <c r="N43" s="18"/>
      <c r="O43" s="25" t="s">
        <v>6293</v>
      </c>
      <c r="P43" s="25"/>
      <c r="Q43" s="25"/>
    </row>
    <row r="44" spans="1:17" ht="13.8" customHeight="1">
      <c r="A44" s="22" t="s">
        <v>6328</v>
      </c>
      <c r="B44" s="22"/>
      <c r="C44" s="22"/>
      <c r="D44" s="22"/>
      <c r="F44" s="22"/>
      <c r="G44" s="22"/>
      <c r="H44" s="22"/>
      <c r="I44" s="22"/>
      <c r="J44" s="18"/>
      <c r="K44" s="22"/>
      <c r="L44" s="22"/>
      <c r="M44" s="22"/>
      <c r="N44" s="18"/>
      <c r="O44" s="22" t="s">
        <v>6306</v>
      </c>
      <c r="P44" s="22"/>
      <c r="Q44" s="22"/>
    </row>
    <row r="45" spans="1:17">
      <c r="A45" s="22"/>
      <c r="B45" s="22"/>
      <c r="C45" s="22"/>
      <c r="D45" s="22"/>
      <c r="E45" s="18"/>
      <c r="F45" s="22"/>
      <c r="G45" s="22"/>
      <c r="H45" s="22"/>
      <c r="I45" s="22"/>
      <c r="J45" s="18"/>
      <c r="K45" s="22"/>
      <c r="L45" s="22"/>
      <c r="M45" s="22"/>
      <c r="N45" s="18"/>
      <c r="O45" s="22"/>
      <c r="P45" s="22"/>
      <c r="Q45" s="22"/>
    </row>
    <row r="46" spans="1:17">
      <c r="A46" s="22"/>
      <c r="B46" s="22"/>
      <c r="C46" s="22"/>
      <c r="D46" s="22"/>
      <c r="E46" s="18"/>
      <c r="F46" s="22"/>
      <c r="G46" s="22"/>
      <c r="H46" s="22"/>
      <c r="I46" s="22"/>
      <c r="J46" s="18"/>
      <c r="K46" s="22"/>
      <c r="L46" s="22"/>
      <c r="M46" s="22"/>
      <c r="N46" s="18"/>
      <c r="O46" s="22"/>
      <c r="P46" s="22"/>
      <c r="Q46" s="22"/>
    </row>
    <row r="47" spans="1:17">
      <c r="A47" s="22"/>
      <c r="B47" s="22"/>
      <c r="C47" s="22"/>
      <c r="D47" s="22"/>
      <c r="E47" s="18"/>
      <c r="F47" s="22"/>
      <c r="G47" s="22"/>
      <c r="H47" s="22"/>
      <c r="I47" s="22"/>
      <c r="J47" s="18"/>
      <c r="K47" s="22"/>
      <c r="L47" s="22"/>
      <c r="M47" s="22"/>
      <c r="N47" s="18"/>
      <c r="O47" s="22"/>
      <c r="P47" s="22"/>
      <c r="Q47" s="22"/>
    </row>
    <row r="48" spans="1:17">
      <c r="A48" s="22"/>
      <c r="B48" s="22"/>
      <c r="C48" s="22"/>
      <c r="D48" s="22"/>
      <c r="E48" s="18"/>
      <c r="F48" s="18"/>
      <c r="G48" s="18"/>
      <c r="I48" s="18"/>
      <c r="J48" s="18"/>
      <c r="K48" s="18"/>
      <c r="M48" s="18"/>
      <c r="N48" s="18"/>
      <c r="O48" s="22"/>
      <c r="P48" s="22"/>
      <c r="Q48" s="22"/>
    </row>
    <row r="49" spans="1:17">
      <c r="A49" s="23"/>
      <c r="B49" s="23"/>
      <c r="C49" s="23"/>
      <c r="E49" s="18"/>
      <c r="F49" s="17" t="s">
        <v>6294</v>
      </c>
      <c r="G49" s="17"/>
      <c r="H49" s="17"/>
      <c r="I49" s="17"/>
      <c r="J49" s="18"/>
      <c r="K49" s="25" t="s">
        <v>6294</v>
      </c>
      <c r="L49" s="25"/>
      <c r="M49" s="25"/>
      <c r="N49" s="18"/>
      <c r="O49" s="18"/>
    </row>
    <row r="50" spans="1:17" ht="13.8" customHeight="1">
      <c r="A50" s="25" t="s">
        <v>6294</v>
      </c>
      <c r="B50" s="25"/>
      <c r="C50" s="25"/>
      <c r="D50" s="25"/>
      <c r="F50" s="22" t="s">
        <v>6299</v>
      </c>
      <c r="G50" s="22"/>
      <c r="H50" s="22"/>
      <c r="I50" s="22"/>
      <c r="K50" s="22" t="s">
        <v>6303</v>
      </c>
      <c r="L50" s="22"/>
      <c r="M50" s="22"/>
      <c r="O50" s="25" t="s">
        <v>6294</v>
      </c>
      <c r="P50" s="25"/>
      <c r="Q50" s="25"/>
    </row>
    <row r="51" spans="1:17" ht="13.8" customHeight="1">
      <c r="A51" s="22" t="s">
        <v>6329</v>
      </c>
      <c r="B51" s="22"/>
      <c r="C51" s="22"/>
      <c r="D51" s="22"/>
      <c r="F51" s="22"/>
      <c r="G51" s="22"/>
      <c r="H51" s="22"/>
      <c r="I51" s="22"/>
      <c r="J51" s="18"/>
      <c r="K51" s="22"/>
      <c r="L51" s="22"/>
      <c r="M51" s="22"/>
      <c r="N51" s="18"/>
      <c r="O51" s="22" t="s">
        <v>6307</v>
      </c>
      <c r="P51" s="22"/>
      <c r="Q51" s="22"/>
    </row>
    <row r="52" spans="1:17">
      <c r="A52" s="22"/>
      <c r="B52" s="22"/>
      <c r="C52" s="22"/>
      <c r="D52" s="22"/>
      <c r="E52" s="18"/>
      <c r="F52" s="22"/>
      <c r="G52" s="22"/>
      <c r="H52" s="22"/>
      <c r="I52" s="22"/>
      <c r="J52" s="18"/>
      <c r="K52" s="22"/>
      <c r="L52" s="22"/>
      <c r="M52" s="22"/>
      <c r="N52" s="18"/>
      <c r="O52" s="22"/>
      <c r="P52" s="22"/>
      <c r="Q52" s="22"/>
    </row>
    <row r="53" spans="1:17">
      <c r="A53" s="22"/>
      <c r="B53" s="22"/>
      <c r="C53" s="22"/>
      <c r="D53" s="22"/>
      <c r="E53" s="18"/>
      <c r="F53" s="22"/>
      <c r="G53" s="22"/>
      <c r="H53" s="22"/>
      <c r="I53" s="22"/>
      <c r="J53" s="18"/>
      <c r="K53" s="22"/>
      <c r="L53" s="22"/>
      <c r="M53" s="22"/>
      <c r="N53" s="18"/>
      <c r="O53" s="22"/>
      <c r="P53" s="22"/>
      <c r="Q53" s="22"/>
    </row>
    <row r="54" spans="1:17">
      <c r="A54" s="22"/>
      <c r="B54" s="22"/>
      <c r="C54" s="22"/>
      <c r="D54" s="22"/>
      <c r="E54" s="18"/>
      <c r="F54" s="22"/>
      <c r="G54" s="22"/>
      <c r="H54" s="22"/>
      <c r="I54" s="22"/>
      <c r="J54" s="18"/>
      <c r="K54" s="22"/>
      <c r="L54" s="22"/>
      <c r="M54" s="22"/>
      <c r="N54" s="18"/>
      <c r="O54" s="22"/>
      <c r="P54" s="22"/>
      <c r="Q54" s="22"/>
    </row>
    <row r="55" spans="1:17">
      <c r="A55" s="22"/>
      <c r="B55" s="22"/>
      <c r="C55" s="22"/>
      <c r="D55" s="22"/>
      <c r="E55" s="18"/>
      <c r="F55" s="22"/>
      <c r="G55" s="22"/>
      <c r="H55" s="22"/>
      <c r="I55" s="22"/>
      <c r="J55" s="18"/>
      <c r="K55" s="22"/>
      <c r="L55" s="22"/>
      <c r="M55" s="22"/>
      <c r="N55" s="18"/>
      <c r="O55" s="22"/>
      <c r="P55" s="22"/>
      <c r="Q55" s="22"/>
    </row>
    <row r="56" spans="1:17">
      <c r="K56" s="18"/>
      <c r="L56" s="18"/>
      <c r="M56" s="18"/>
    </row>
    <row r="61" spans="1:17" ht="27.6">
      <c r="A61" s="1" t="s">
        <v>11</v>
      </c>
      <c r="B61" s="1" t="s">
        <v>6270</v>
      </c>
      <c r="F61" s="1" t="s">
        <v>6224</v>
      </c>
      <c r="G61" s="1" t="s">
        <v>6193</v>
      </c>
      <c r="H61" s="1" t="s">
        <v>6187</v>
      </c>
    </row>
    <row r="62" spans="1:17">
      <c r="A62" t="s">
        <v>67</v>
      </c>
      <c r="B62">
        <v>4302</v>
      </c>
      <c r="F62" t="s">
        <v>260</v>
      </c>
      <c r="G62">
        <v>97</v>
      </c>
      <c r="H62">
        <v>6</v>
      </c>
      <c r="P62" s="1" t="s">
        <v>5</v>
      </c>
      <c r="Q62" s="1" t="s">
        <v>6277</v>
      </c>
    </row>
    <row r="63" spans="1:17">
      <c r="A63" t="s">
        <v>92</v>
      </c>
      <c r="B63">
        <v>1466</v>
      </c>
      <c r="F63" t="s">
        <v>106</v>
      </c>
      <c r="G63">
        <v>99</v>
      </c>
      <c r="H63">
        <v>12</v>
      </c>
      <c r="P63" t="s">
        <v>61</v>
      </c>
      <c r="Q63">
        <v>13</v>
      </c>
    </row>
    <row r="64" spans="1:17">
      <c r="A64" t="s">
        <v>55</v>
      </c>
      <c r="B64">
        <v>1388</v>
      </c>
      <c r="F64" t="s">
        <v>173</v>
      </c>
      <c r="G64">
        <v>96</v>
      </c>
      <c r="H64">
        <v>7</v>
      </c>
      <c r="K64" t="s">
        <v>8</v>
      </c>
      <c r="L64" t="s">
        <v>6250</v>
      </c>
      <c r="M64" t="s">
        <v>6239</v>
      </c>
      <c r="P64" t="s">
        <v>72</v>
      </c>
      <c r="Q64">
        <v>7</v>
      </c>
    </row>
    <row r="65" spans="1:17">
      <c r="A65" t="s">
        <v>87</v>
      </c>
      <c r="B65">
        <v>1183</v>
      </c>
      <c r="K65" t="s">
        <v>52</v>
      </c>
      <c r="L65" s="3">
        <v>3.4929983107328463E-2</v>
      </c>
      <c r="M65">
        <v>35.176000000000002</v>
      </c>
      <c r="P65" t="s">
        <v>49</v>
      </c>
      <c r="Q65">
        <v>18</v>
      </c>
    </row>
    <row r="66" spans="1:17">
      <c r="K66" t="s">
        <v>64</v>
      </c>
      <c r="L66" s="3">
        <v>2.9602527856311324E-2</v>
      </c>
      <c r="M66">
        <v>23.302</v>
      </c>
      <c r="P66" t="s">
        <v>78</v>
      </c>
      <c r="Q66">
        <v>21</v>
      </c>
    </row>
    <row r="67" spans="1:17">
      <c r="K67" t="s">
        <v>74</v>
      </c>
      <c r="L67" s="3">
        <v>3.0381561535068373E-2</v>
      </c>
      <c r="M67">
        <v>26.879000000000001</v>
      </c>
    </row>
    <row r="80" spans="1:17">
      <c r="A80" s="1" t="s">
        <v>67</v>
      </c>
      <c r="B80" s="1" t="s">
        <v>6270</v>
      </c>
    </row>
    <row r="81" spans="1:18">
      <c r="A81" t="s">
        <v>68</v>
      </c>
      <c r="B81">
        <v>3429</v>
      </c>
    </row>
    <row r="82" spans="1:18">
      <c r="A82" t="s">
        <v>56</v>
      </c>
      <c r="B82">
        <v>873</v>
      </c>
    </row>
    <row r="83" spans="1:18">
      <c r="P83" t="s">
        <v>5</v>
      </c>
      <c r="Q83" t="s">
        <v>6235</v>
      </c>
      <c r="R83" t="s">
        <v>6236</v>
      </c>
    </row>
    <row r="84" spans="1:18">
      <c r="P84" t="s">
        <v>61</v>
      </c>
      <c r="Q84">
        <v>2.4955304851735405E-2</v>
      </c>
      <c r="R84">
        <v>26.725752508361204</v>
      </c>
    </row>
    <row r="85" spans="1:18">
      <c r="K85" t="s">
        <v>5</v>
      </c>
      <c r="L85" t="s">
        <v>6250</v>
      </c>
      <c r="M85" t="s">
        <v>6316</v>
      </c>
      <c r="P85" t="s">
        <v>72</v>
      </c>
      <c r="Q85">
        <v>2.1319616885420362E-2</v>
      </c>
      <c r="R85">
        <v>23.247354497354497</v>
      </c>
    </row>
    <row r="86" spans="1:18" ht="25.8" customHeight="1">
      <c r="G86" s="1" t="s">
        <v>6224</v>
      </c>
      <c r="H86" s="1" t="s">
        <v>6276</v>
      </c>
      <c r="K86" t="s">
        <v>49</v>
      </c>
      <c r="L86">
        <v>4.4439345265412267E-2</v>
      </c>
      <c r="M86">
        <v>46.208924949290058</v>
      </c>
      <c r="P86" t="s">
        <v>49</v>
      </c>
      <c r="Q86">
        <v>4.0054835493519445E-2</v>
      </c>
      <c r="R86">
        <v>33.167000668002672</v>
      </c>
    </row>
    <row r="87" spans="1:18">
      <c r="G87" t="s">
        <v>260</v>
      </c>
      <c r="H87">
        <v>7139</v>
      </c>
      <c r="K87" t="s">
        <v>61</v>
      </c>
      <c r="L87">
        <v>2.7542528904926724E-2</v>
      </c>
      <c r="M87">
        <v>30.215841584158415</v>
      </c>
      <c r="P87" t="s">
        <v>78</v>
      </c>
      <c r="Q87">
        <v>4.0935746105252559E-2</v>
      </c>
      <c r="R87">
        <v>30.720588235294116</v>
      </c>
    </row>
    <row r="88" spans="1:18">
      <c r="G88" t="s">
        <v>106</v>
      </c>
      <c r="H88">
        <v>6990</v>
      </c>
      <c r="K88" t="s">
        <v>72</v>
      </c>
      <c r="L88">
        <v>2.4209818426361801E-2</v>
      </c>
      <c r="M88">
        <v>27.333333333333332</v>
      </c>
    </row>
    <row r="89" spans="1:18">
      <c r="G89" t="s">
        <v>173</v>
      </c>
      <c r="H89">
        <v>5724</v>
      </c>
      <c r="K89" t="s">
        <v>78</v>
      </c>
      <c r="L89">
        <v>4.4449424772150005E-2</v>
      </c>
      <c r="M89">
        <v>37.220883534136547</v>
      </c>
    </row>
    <row r="98" spans="1:19" ht="13.8" customHeight="1">
      <c r="A98" s="25" t="s">
        <v>6308</v>
      </c>
      <c r="B98" s="25"/>
      <c r="C98" s="25"/>
      <c r="D98" s="25"/>
      <c r="F98" s="25" t="s">
        <v>6312</v>
      </c>
      <c r="G98" s="25"/>
      <c r="H98" s="25"/>
      <c r="I98" s="25"/>
      <c r="K98" s="25" t="s">
        <v>6323</v>
      </c>
      <c r="L98" s="25"/>
      <c r="M98" s="25"/>
      <c r="N98" s="25"/>
      <c r="P98" s="25" t="s">
        <v>6324</v>
      </c>
      <c r="Q98" s="25"/>
      <c r="R98" s="25"/>
      <c r="S98" s="25"/>
    </row>
    <row r="101" spans="1:19">
      <c r="A101" s="25" t="s">
        <v>6291</v>
      </c>
      <c r="B101" s="25"/>
      <c r="C101" s="25"/>
      <c r="D101" s="25"/>
      <c r="F101" s="25" t="s">
        <v>6291</v>
      </c>
      <c r="G101" s="25"/>
      <c r="H101" s="25"/>
      <c r="I101" s="25"/>
      <c r="K101" s="25" t="s">
        <v>6291</v>
      </c>
      <c r="L101" s="25"/>
      <c r="M101" s="25"/>
      <c r="N101" s="25"/>
      <c r="P101" s="25" t="s">
        <v>6291</v>
      </c>
      <c r="Q101" s="25"/>
      <c r="R101" s="25"/>
      <c r="S101" s="25"/>
    </row>
    <row r="102" spans="1:19">
      <c r="A102" s="22" t="s">
        <v>6309</v>
      </c>
      <c r="B102" s="22"/>
      <c r="C102" s="22"/>
      <c r="D102" s="22"/>
      <c r="F102" s="22" t="s">
        <v>6313</v>
      </c>
      <c r="G102" s="22"/>
      <c r="H102" s="22"/>
      <c r="I102" s="22"/>
      <c r="K102" s="22" t="s">
        <v>6317</v>
      </c>
      <c r="L102" s="22"/>
      <c r="M102" s="22"/>
      <c r="N102" s="22"/>
      <c r="P102" s="22" t="s">
        <v>6320</v>
      </c>
      <c r="Q102" s="22"/>
      <c r="R102" s="22"/>
      <c r="S102" s="22"/>
    </row>
    <row r="103" spans="1:19">
      <c r="A103" s="22"/>
      <c r="B103" s="22"/>
      <c r="C103" s="22"/>
      <c r="D103" s="22"/>
      <c r="F103" s="22"/>
      <c r="G103" s="22"/>
      <c r="H103" s="22"/>
      <c r="I103" s="22"/>
      <c r="K103" s="22"/>
      <c r="L103" s="22"/>
      <c r="M103" s="22"/>
      <c r="N103" s="22"/>
      <c r="P103" s="22"/>
      <c r="Q103" s="22"/>
      <c r="R103" s="22"/>
      <c r="S103" s="22"/>
    </row>
    <row r="104" spans="1:19">
      <c r="A104" s="22"/>
      <c r="B104" s="22"/>
      <c r="C104" s="22"/>
      <c r="D104" s="22"/>
      <c r="F104" s="22"/>
      <c r="G104" s="22"/>
      <c r="H104" s="22"/>
      <c r="I104" s="22"/>
      <c r="K104" s="22"/>
      <c r="L104" s="22"/>
      <c r="M104" s="22"/>
      <c r="N104" s="22"/>
      <c r="P104" s="22"/>
      <c r="Q104" s="22"/>
      <c r="R104" s="22"/>
      <c r="S104" s="22"/>
    </row>
    <row r="105" spans="1:19">
      <c r="A105" s="22"/>
      <c r="B105" s="22"/>
      <c r="C105" s="22"/>
      <c r="D105" s="22"/>
      <c r="F105" s="22"/>
      <c r="G105" s="22"/>
      <c r="H105" s="22"/>
      <c r="I105" s="22"/>
      <c r="K105" s="22"/>
      <c r="L105" s="22"/>
      <c r="M105" s="22"/>
      <c r="N105" s="22"/>
      <c r="P105" s="22"/>
      <c r="Q105" s="22"/>
      <c r="R105" s="22"/>
      <c r="S105" s="22"/>
    </row>
    <row r="106" spans="1:19">
      <c r="A106" s="22"/>
      <c r="B106" s="22"/>
      <c r="C106" s="22"/>
      <c r="D106" s="22"/>
      <c r="F106" s="22"/>
      <c r="G106" s="22"/>
      <c r="H106" s="22"/>
      <c r="I106" s="22"/>
      <c r="K106" s="22"/>
      <c r="L106" s="22"/>
      <c r="M106" s="22"/>
      <c r="N106" s="22"/>
      <c r="P106" s="22"/>
      <c r="Q106" s="22"/>
      <c r="R106" s="22"/>
      <c r="S106" s="22"/>
    </row>
    <row r="107" spans="1:19">
      <c r="A107" s="24"/>
      <c r="B107" s="24"/>
      <c r="C107" s="24"/>
      <c r="F107" s="24"/>
      <c r="G107" s="24"/>
      <c r="H107" s="24"/>
      <c r="K107" s="24"/>
      <c r="L107" s="24"/>
      <c r="M107" s="24"/>
      <c r="P107" s="24"/>
      <c r="Q107" s="24"/>
      <c r="R107" s="24"/>
    </row>
    <row r="108" spans="1:19">
      <c r="A108" s="25" t="s">
        <v>6293</v>
      </c>
      <c r="B108" s="25"/>
      <c r="C108" s="25"/>
      <c r="D108" s="25"/>
      <c r="F108" s="25" t="s">
        <v>6293</v>
      </c>
      <c r="G108" s="25"/>
      <c r="H108" s="25"/>
      <c r="I108" s="25"/>
      <c r="K108" s="25" t="s">
        <v>6293</v>
      </c>
      <c r="L108" s="25"/>
      <c r="M108" s="25"/>
      <c r="N108" s="25"/>
      <c r="P108" s="25" t="s">
        <v>6293</v>
      </c>
      <c r="Q108" s="25"/>
      <c r="R108" s="25"/>
      <c r="S108" s="25"/>
    </row>
    <row r="109" spans="1:19">
      <c r="A109" s="22" t="s">
        <v>6310</v>
      </c>
      <c r="B109" s="22"/>
      <c r="C109" s="22"/>
      <c r="D109" s="22"/>
      <c r="F109" s="22" t="s">
        <v>6314</v>
      </c>
      <c r="G109" s="22"/>
      <c r="H109" s="22"/>
      <c r="I109" s="22"/>
      <c r="K109" s="22" t="s">
        <v>6318</v>
      </c>
      <c r="L109" s="22"/>
      <c r="M109" s="22"/>
      <c r="N109" s="22"/>
      <c r="P109" s="22" t="s">
        <v>6321</v>
      </c>
      <c r="Q109" s="22"/>
      <c r="R109" s="22"/>
      <c r="S109" s="22"/>
    </row>
    <row r="110" spans="1:19">
      <c r="A110" s="22"/>
      <c r="B110" s="22"/>
      <c r="C110" s="22"/>
      <c r="D110" s="22"/>
      <c r="F110" s="22"/>
      <c r="G110" s="22"/>
      <c r="H110" s="22"/>
      <c r="I110" s="22"/>
      <c r="K110" s="22"/>
      <c r="L110" s="22"/>
      <c r="M110" s="22"/>
      <c r="N110" s="22"/>
      <c r="P110" s="22"/>
      <c r="Q110" s="22"/>
      <c r="R110" s="22"/>
      <c r="S110" s="22"/>
    </row>
    <row r="111" spans="1:19">
      <c r="A111" s="22"/>
      <c r="B111" s="22"/>
      <c r="C111" s="22"/>
      <c r="D111" s="22"/>
      <c r="F111" s="22"/>
      <c r="G111" s="22"/>
      <c r="H111" s="22"/>
      <c r="I111" s="22"/>
      <c r="K111" s="22"/>
      <c r="L111" s="22"/>
      <c r="M111" s="22"/>
      <c r="N111" s="22"/>
      <c r="P111" s="22"/>
      <c r="Q111" s="22"/>
      <c r="R111" s="22"/>
      <c r="S111" s="22"/>
    </row>
    <row r="112" spans="1:19">
      <c r="A112" s="22"/>
      <c r="B112" s="22"/>
      <c r="C112" s="22"/>
      <c r="D112" s="22"/>
      <c r="F112" s="22"/>
      <c r="G112" s="22"/>
      <c r="H112" s="22"/>
      <c r="I112" s="22"/>
      <c r="K112" s="22"/>
      <c r="L112" s="22"/>
      <c r="M112" s="22"/>
      <c r="N112" s="22"/>
      <c r="P112" s="22"/>
      <c r="Q112" s="22"/>
      <c r="R112" s="22"/>
      <c r="S112" s="22"/>
    </row>
    <row r="113" spans="1:19">
      <c r="A113" s="22"/>
      <c r="B113" s="22"/>
      <c r="C113" s="22"/>
      <c r="D113" s="22"/>
      <c r="F113" s="22"/>
      <c r="G113" s="22"/>
      <c r="H113" s="22"/>
      <c r="I113" s="22"/>
      <c r="K113" s="22"/>
      <c r="L113" s="22"/>
      <c r="M113" s="22"/>
      <c r="N113" s="22"/>
      <c r="P113" s="22"/>
      <c r="Q113" s="22"/>
      <c r="R113" s="22"/>
      <c r="S113" s="22"/>
    </row>
    <row r="114" spans="1:19">
      <c r="A114" s="23"/>
      <c r="B114" s="23"/>
      <c r="C114" s="23"/>
      <c r="F114" s="23"/>
      <c r="G114" s="23"/>
      <c r="H114" s="23"/>
      <c r="K114" s="23"/>
      <c r="L114" s="23"/>
      <c r="M114" s="23"/>
      <c r="P114" s="23"/>
      <c r="Q114" s="23"/>
      <c r="R114" s="23"/>
    </row>
    <row r="115" spans="1:19" ht="13.8" customHeight="1">
      <c r="A115" s="25" t="s">
        <v>6294</v>
      </c>
      <c r="B115" s="25"/>
      <c r="C115" s="25"/>
      <c r="D115" s="25"/>
      <c r="F115" s="25" t="s">
        <v>6294</v>
      </c>
      <c r="G115" s="25"/>
      <c r="H115" s="25"/>
      <c r="I115" s="25"/>
      <c r="K115" s="25" t="s">
        <v>6294</v>
      </c>
      <c r="L115" s="25"/>
      <c r="M115" s="25"/>
      <c r="N115" s="25"/>
      <c r="P115" s="25" t="s">
        <v>6294</v>
      </c>
      <c r="Q115" s="25"/>
      <c r="R115" s="25"/>
      <c r="S115" s="25"/>
    </row>
    <row r="116" spans="1:19">
      <c r="A116" s="22" t="s">
        <v>6311</v>
      </c>
      <c r="B116" s="22"/>
      <c r="C116" s="22"/>
      <c r="D116" s="22"/>
      <c r="F116" s="22" t="s">
        <v>6315</v>
      </c>
      <c r="G116" s="22"/>
      <c r="H116" s="22"/>
      <c r="I116" s="22"/>
      <c r="K116" s="22" t="s">
        <v>6319</v>
      </c>
      <c r="L116" s="22"/>
      <c r="M116" s="22"/>
      <c r="N116" s="22"/>
      <c r="P116" s="22" t="s">
        <v>6322</v>
      </c>
      <c r="Q116" s="22"/>
      <c r="R116" s="22"/>
      <c r="S116" s="22"/>
    </row>
    <row r="117" spans="1:19">
      <c r="A117" s="22"/>
      <c r="B117" s="22"/>
      <c r="C117" s="22"/>
      <c r="D117" s="22"/>
      <c r="F117" s="22"/>
      <c r="G117" s="22"/>
      <c r="H117" s="22"/>
      <c r="I117" s="22"/>
      <c r="K117" s="22"/>
      <c r="L117" s="22"/>
      <c r="M117" s="22"/>
      <c r="N117" s="22"/>
      <c r="P117" s="22"/>
      <c r="Q117" s="22"/>
      <c r="R117" s="22"/>
      <c r="S117" s="22"/>
    </row>
    <row r="118" spans="1:19">
      <c r="A118" s="22"/>
      <c r="B118" s="22"/>
      <c r="C118" s="22"/>
      <c r="D118" s="22"/>
      <c r="F118" s="22"/>
      <c r="G118" s="22"/>
      <c r="H118" s="22"/>
      <c r="I118" s="22"/>
      <c r="K118" s="22"/>
      <c r="L118" s="22"/>
      <c r="M118" s="22"/>
      <c r="N118" s="22"/>
      <c r="P118" s="22"/>
      <c r="Q118" s="22"/>
      <c r="R118" s="22"/>
      <c r="S118" s="22"/>
    </row>
    <row r="119" spans="1:19">
      <c r="A119" s="22"/>
      <c r="B119" s="22"/>
      <c r="C119" s="22"/>
      <c r="D119" s="22"/>
      <c r="F119" s="22"/>
      <c r="G119" s="22"/>
      <c r="H119" s="22"/>
      <c r="I119" s="22"/>
      <c r="K119" s="22"/>
      <c r="L119" s="22"/>
      <c r="M119" s="22"/>
      <c r="N119" s="22"/>
      <c r="P119" s="22"/>
      <c r="Q119" s="22"/>
      <c r="R119" s="22"/>
      <c r="S119" s="22"/>
    </row>
    <row r="120" spans="1:19">
      <c r="A120" s="22"/>
      <c r="B120" s="22"/>
      <c r="C120" s="22"/>
      <c r="D120" s="22"/>
      <c r="F120" s="22"/>
      <c r="G120" s="22"/>
      <c r="H120" s="22"/>
      <c r="I120" s="22"/>
      <c r="K120" s="22"/>
      <c r="L120" s="22"/>
      <c r="M120" s="22"/>
      <c r="N120" s="22"/>
      <c r="P120" s="22"/>
      <c r="Q120" s="22"/>
      <c r="R120" s="22"/>
      <c r="S120" s="22"/>
    </row>
  </sheetData>
  <mergeCells count="64">
    <mergeCell ref="F114:H114"/>
    <mergeCell ref="F115:I115"/>
    <mergeCell ref="F116:I120"/>
    <mergeCell ref="P98:S98"/>
    <mergeCell ref="P101:S101"/>
    <mergeCell ref="P102:S106"/>
    <mergeCell ref="P107:R107"/>
    <mergeCell ref="P108:S108"/>
    <mergeCell ref="P114:R114"/>
    <mergeCell ref="P115:S115"/>
    <mergeCell ref="P116:S120"/>
    <mergeCell ref="K109:N113"/>
    <mergeCell ref="K114:M114"/>
    <mergeCell ref="K115:N115"/>
    <mergeCell ref="K116:N120"/>
    <mergeCell ref="P109:S113"/>
    <mergeCell ref="K98:N98"/>
    <mergeCell ref="K101:N101"/>
    <mergeCell ref="K102:N106"/>
    <mergeCell ref="K107:M107"/>
    <mergeCell ref="K108:N108"/>
    <mergeCell ref="F98:I98"/>
    <mergeCell ref="F101:I101"/>
    <mergeCell ref="F102:I106"/>
    <mergeCell ref="F107:H107"/>
    <mergeCell ref="A109:D113"/>
    <mergeCell ref="F108:I108"/>
    <mergeCell ref="F109:I113"/>
    <mergeCell ref="A116:D120"/>
    <mergeCell ref="A36:D36"/>
    <mergeCell ref="A43:D43"/>
    <mergeCell ref="A50:D50"/>
    <mergeCell ref="A51:D55"/>
    <mergeCell ref="A102:D106"/>
    <mergeCell ref="A107:C107"/>
    <mergeCell ref="A98:D98"/>
    <mergeCell ref="A101:D101"/>
    <mergeCell ref="A108:D108"/>
    <mergeCell ref="A115:D115"/>
    <mergeCell ref="A114:C114"/>
    <mergeCell ref="A33:D33"/>
    <mergeCell ref="F33:I33"/>
    <mergeCell ref="K35:M35"/>
    <mergeCell ref="K36:M40"/>
    <mergeCell ref="K43:M47"/>
    <mergeCell ref="O43:Q43"/>
    <mergeCell ref="O50:Q50"/>
    <mergeCell ref="O44:Q48"/>
    <mergeCell ref="O51:Q55"/>
    <mergeCell ref="K33:M33"/>
    <mergeCell ref="O33:Q33"/>
    <mergeCell ref="O36:Q41"/>
    <mergeCell ref="O35:Q35"/>
    <mergeCell ref="F50:I55"/>
    <mergeCell ref="A49:C49"/>
    <mergeCell ref="A42:C42"/>
    <mergeCell ref="F35:I35"/>
    <mergeCell ref="K50:M55"/>
    <mergeCell ref="K42:M42"/>
    <mergeCell ref="K49:M49"/>
    <mergeCell ref="F36:I40"/>
    <mergeCell ref="F43:I47"/>
    <mergeCell ref="A37:D41"/>
    <mergeCell ref="A44:D4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Raw_Data</vt:lpstr>
      <vt:lpstr>Q8_Capacity_Expansion</vt:lpstr>
      <vt:lpstr>Q7_Night_Shift</vt:lpstr>
      <vt:lpstr>Q6_Maintenance_Priority</vt:lpstr>
      <vt:lpstr>Q5_Supplier_Quality</vt:lpstr>
      <vt:lpstr>Q4_Shipment_Performance</vt:lpstr>
      <vt:lpstr>Q3_Inventory_Buildup</vt:lpstr>
      <vt:lpstr>Q2_Warranty_Cost</vt:lpstr>
      <vt:lpstr>Q1_Profit_Decline</vt:lpstr>
      <vt:lpstr>Executive_Dashboard</vt: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Sharma</cp:lastModifiedBy>
  <cp:lastPrinted>2026-08-07T17:16:40Z</cp:lastPrinted>
  <dcterms:modified xsi:type="dcterms:W3CDTF">2026-08-07T17:57:16Z</dcterms:modified>
</cp:coreProperties>
</file>